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20" yWindow="-120" windowWidth="24240" windowHeight="13740"/>
  </bookViews>
  <sheets>
    <sheet name="pds-1  (65)" sheetId="13" r:id="rId1"/>
    <sheet name="Sheet2" sheetId="5" r:id="rId2"/>
  </sheets>
  <definedNames>
    <definedName name="_xlnm.Print_Area" localSheetId="0">'pds-1  (65)'!$A$1:$AH$11429</definedName>
    <definedName name="_xlnm.Print_Titles" localSheetId="0">'pds-1  (65)'!$1:$9</definedName>
  </definedNames>
  <calcPr calcId="145621"/>
</workbook>
</file>

<file path=xl/calcChain.xml><?xml version="1.0" encoding="utf-8"?>
<calcChain xmlns="http://schemas.openxmlformats.org/spreadsheetml/2006/main">
  <c r="K798" i="13" l="1"/>
  <c r="M798" i="13" s="1"/>
  <c r="Z6389" i="13" l="1"/>
  <c r="AC6389" i="13" s="1"/>
  <c r="Z6388" i="13"/>
  <c r="AC6388" i="13" s="1"/>
  <c r="Z6387" i="13"/>
  <c r="AC6387" i="13" s="1"/>
  <c r="Z6386" i="13"/>
  <c r="AC6386" i="13" s="1"/>
  <c r="Z6385" i="13"/>
  <c r="AC6385" i="13" s="1"/>
  <c r="Z6384" i="13"/>
  <c r="AC6384" i="13" s="1"/>
  <c r="Z6383" i="13"/>
  <c r="AC6383" i="13" s="1"/>
  <c r="K6383" i="13"/>
  <c r="M6383" i="13" s="1"/>
  <c r="Z6382" i="13"/>
  <c r="AC6382" i="13" s="1"/>
  <c r="Z6381" i="13"/>
  <c r="AC6381" i="13" s="1"/>
  <c r="K6381" i="13"/>
  <c r="M6381" i="13" s="1"/>
  <c r="M6390" i="13" s="1"/>
  <c r="AD6384" i="13" l="1"/>
  <c r="AE6384" i="13" s="1"/>
  <c r="AG6384" i="13" s="1"/>
  <c r="AD6385" i="13"/>
  <c r="AE6385" i="13" s="1"/>
  <c r="AG6385" i="13" s="1"/>
  <c r="AD6386" i="13"/>
  <c r="AE6386" i="13" s="1"/>
  <c r="AG6386" i="13" s="1"/>
  <c r="AD6381" i="13"/>
  <c r="AE6381" i="13" s="1"/>
  <c r="AD6382" i="13"/>
  <c r="AE6382" i="13" s="1"/>
  <c r="AG6382" i="13" s="1"/>
  <c r="AD6387" i="13"/>
  <c r="AE6387" i="13" s="1"/>
  <c r="AG6387" i="13" s="1"/>
  <c r="AD6388" i="13"/>
  <c r="AE6388" i="13" s="1"/>
  <c r="AG6388" i="13" s="1"/>
  <c r="AD6383" i="13"/>
  <c r="AE6383" i="13" s="1"/>
  <c r="AG6383" i="13" s="1"/>
  <c r="AD6389" i="13"/>
  <c r="AE6389" i="13" s="1"/>
  <c r="AG6389" i="13" s="1"/>
  <c r="AG6381" i="13" l="1"/>
  <c r="AE6390" i="13"/>
  <c r="AG6390" i="13" l="1"/>
  <c r="Z10439" i="13" l="1"/>
  <c r="AC10439" i="13" s="1"/>
  <c r="Z10130" i="13" l="1"/>
  <c r="K10138" i="13"/>
  <c r="M10138" i="13" s="1"/>
  <c r="AD10138" i="13" s="1"/>
  <c r="AE10138" i="13" s="1"/>
  <c r="AG10138" i="13" s="1"/>
  <c r="X9871" i="13" l="1"/>
  <c r="W9871" i="13"/>
  <c r="K9835" i="13"/>
  <c r="M9835" i="13" s="1"/>
  <c r="AD9835" i="13" s="1"/>
  <c r="AE9835" i="13" s="1"/>
  <c r="AG9835" i="13" s="1"/>
  <c r="Z8493" i="13" l="1"/>
  <c r="AC8493" i="13" s="1"/>
  <c r="Z7881" i="13" l="1"/>
  <c r="AC7881" i="13" s="1"/>
  <c r="Z7882" i="13"/>
  <c r="AC7882" i="13" s="1"/>
  <c r="W7764" i="13"/>
  <c r="Z3488" i="13" l="1"/>
  <c r="AC3488" i="13" s="1"/>
  <c r="AD3488" i="13" s="1"/>
  <c r="AE3488" i="13" l="1"/>
  <c r="AG3488" i="13" s="1"/>
  <c r="K557" i="13" l="1"/>
  <c r="M557" i="13" s="1"/>
  <c r="AD557" i="13" s="1"/>
  <c r="AE557" i="13" s="1"/>
  <c r="AG557" i="13" s="1"/>
  <c r="K555" i="13"/>
  <c r="M555" i="13" s="1"/>
  <c r="AD555" i="13" s="1"/>
  <c r="AE555" i="13" s="1"/>
  <c r="AG555" i="13" s="1"/>
  <c r="W768" i="13" l="1"/>
  <c r="K10034" i="13" l="1"/>
  <c r="M10034" i="13" s="1"/>
  <c r="AD10034" i="13" s="1"/>
  <c r="AE10034" i="13" s="1"/>
  <c r="AG10034" i="13" s="1"/>
  <c r="M1901" i="13" l="1"/>
  <c r="W7271" i="13" l="1"/>
  <c r="K3285" i="13" l="1"/>
  <c r="M3285" i="13" s="1"/>
  <c r="M3286" i="13" l="1"/>
  <c r="AD3285" i="13"/>
  <c r="Z6953" i="13"/>
  <c r="AC6953" i="13" s="1"/>
  <c r="Z6950" i="13"/>
  <c r="AC6950" i="13" s="1"/>
  <c r="Z6949" i="13"/>
  <c r="AC6949" i="13" s="1"/>
  <c r="Z6948" i="13"/>
  <c r="AC6948" i="13" s="1"/>
  <c r="Z6947" i="13"/>
  <c r="AC6947" i="13" s="1"/>
  <c r="K6947" i="13"/>
  <c r="M6947" i="13" s="1"/>
  <c r="Z6965" i="13"/>
  <c r="AC6965" i="13" s="1"/>
  <c r="Z6964" i="13"/>
  <c r="AC6964" i="13" s="1"/>
  <c r="Z6963" i="13"/>
  <c r="AC6963" i="13" s="1"/>
  <c r="Z6962" i="13"/>
  <c r="AC6962" i="13" s="1"/>
  <c r="K6962" i="13"/>
  <c r="M6962" i="13" s="1"/>
  <c r="Z6961" i="13"/>
  <c r="AC6961" i="13" s="1"/>
  <c r="Z6960" i="13"/>
  <c r="AC6960" i="13" s="1"/>
  <c r="Z6959" i="13"/>
  <c r="AC6959" i="13" s="1"/>
  <c r="Z6958" i="13"/>
  <c r="AC6958" i="13" s="1"/>
  <c r="K6958" i="13"/>
  <c r="M6958" i="13" s="1"/>
  <c r="Z6957" i="13"/>
  <c r="AC6957" i="13" s="1"/>
  <c r="Z6956" i="13"/>
  <c r="AC6956" i="13" s="1"/>
  <c r="Z6955" i="13"/>
  <c r="AC6955" i="13" s="1"/>
  <c r="Z6954" i="13"/>
  <c r="AC6954" i="13" s="1"/>
  <c r="K6954" i="13"/>
  <c r="M6954" i="13" s="1"/>
  <c r="Z487" i="13"/>
  <c r="AC487" i="13" s="1"/>
  <c r="Z486" i="13"/>
  <c r="AC486" i="13" s="1"/>
  <c r="K486" i="13"/>
  <c r="M486" i="13" s="1"/>
  <c r="M488" i="13" s="1"/>
  <c r="AD486" i="13" l="1"/>
  <c r="AD6953" i="13"/>
  <c r="AE6953" i="13" s="1"/>
  <c r="AG6953" i="13" s="1"/>
  <c r="AD487" i="13"/>
  <c r="AE487" i="13" s="1"/>
  <c r="AG487" i="13" s="1"/>
  <c r="AD6955" i="13"/>
  <c r="AE6955" i="13" s="1"/>
  <c r="AG6955" i="13" s="1"/>
  <c r="M6966" i="13"/>
  <c r="AD6956" i="13"/>
  <c r="AE6956" i="13" s="1"/>
  <c r="AG6956" i="13" s="1"/>
  <c r="AD6961" i="13"/>
  <c r="AE6961" i="13" s="1"/>
  <c r="AG6961" i="13" s="1"/>
  <c r="AD6957" i="13"/>
  <c r="AD6958" i="13"/>
  <c r="AE6958" i="13" s="1"/>
  <c r="AG6958" i="13" s="1"/>
  <c r="AD6954" i="13"/>
  <c r="AE6954" i="13" s="1"/>
  <c r="AD6959" i="13"/>
  <c r="AE6959" i="13" s="1"/>
  <c r="AG6959" i="13" s="1"/>
  <c r="AD6964" i="13"/>
  <c r="AE6964" i="13" s="1"/>
  <c r="AG6964" i="13" s="1"/>
  <c r="AD3286" i="13"/>
  <c r="AE3285" i="13"/>
  <c r="AD6960" i="13"/>
  <c r="AE6960" i="13" s="1"/>
  <c r="AG6960" i="13" s="1"/>
  <c r="AD6965" i="13"/>
  <c r="AE6965" i="13" s="1"/>
  <c r="AG6965" i="13" s="1"/>
  <c r="AD6962" i="13"/>
  <c r="AE6962" i="13" s="1"/>
  <c r="AG6962" i="13" s="1"/>
  <c r="AD6963" i="13"/>
  <c r="AE6963" i="13" s="1"/>
  <c r="AG6963" i="13" s="1"/>
  <c r="AD6947" i="13"/>
  <c r="AE6947" i="13" s="1"/>
  <c r="AE6957" i="13"/>
  <c r="AG6957" i="13" s="1"/>
  <c r="AD6949" i="13"/>
  <c r="AE6949" i="13" s="1"/>
  <c r="AG6949" i="13" s="1"/>
  <c r="AD6950" i="13"/>
  <c r="AE6950" i="13" s="1"/>
  <c r="AG6950" i="13" s="1"/>
  <c r="AD6948" i="13"/>
  <c r="AE6948" i="13" s="1"/>
  <c r="AG6948" i="13" s="1"/>
  <c r="AE486" i="13"/>
  <c r="AG486" i="13" s="1"/>
  <c r="AE3286" i="13" l="1"/>
  <c r="AG3285" i="13"/>
  <c r="AG6947" i="13"/>
  <c r="AE6966" i="13"/>
  <c r="AG6954" i="13"/>
  <c r="AD488" i="13"/>
  <c r="AG3286" i="13" l="1"/>
  <c r="AG6966" i="13"/>
  <c r="K5804" i="13" l="1"/>
  <c r="M5804" i="13" s="1"/>
  <c r="AD5804" i="13" s="1"/>
  <c r="AE5804" i="13" s="1"/>
  <c r="AG5804" i="13" s="1"/>
  <c r="K4429" i="13"/>
  <c r="M4429" i="13" s="1"/>
  <c r="AD4429" i="13" s="1"/>
  <c r="AE4429" i="13" s="1"/>
  <c r="AG4429" i="13" s="1"/>
  <c r="K3634" i="13"/>
  <c r="M3634" i="13" s="1"/>
  <c r="Z11283" i="13" l="1"/>
  <c r="AC11283" i="13" s="1"/>
  <c r="AD11283" i="13" l="1"/>
  <c r="AE11283" i="13" s="1"/>
  <c r="AG11283" i="13" l="1"/>
  <c r="AE11285" i="13"/>
  <c r="AG11285" i="13" l="1"/>
  <c r="K9705" i="13" l="1"/>
  <c r="M9705" i="13" s="1"/>
  <c r="AD9706" i="13" s="1"/>
  <c r="AE9706" i="13" s="1"/>
  <c r="AG9706" i="13" s="1"/>
  <c r="K9702" i="13"/>
  <c r="M9702" i="13" s="1"/>
  <c r="AD9702" i="13" s="1"/>
  <c r="AE9702" i="13" s="1"/>
  <c r="AG9702" i="13" s="1"/>
  <c r="K9699" i="13"/>
  <c r="M9699" i="13" s="1"/>
  <c r="K9696" i="13"/>
  <c r="M9696" i="13" s="1"/>
  <c r="AD9698" i="13" s="1"/>
  <c r="AE9698" i="13" s="1"/>
  <c r="AG9698" i="13" s="1"/>
  <c r="K9693" i="13"/>
  <c r="M9693" i="13" s="1"/>
  <c r="AD9693" i="13" s="1"/>
  <c r="AE9693" i="13" s="1"/>
  <c r="AG9693" i="13" s="1"/>
  <c r="K9690" i="13"/>
  <c r="M9690" i="13" s="1"/>
  <c r="K9688" i="13"/>
  <c r="M9688" i="13" s="1"/>
  <c r="K9686" i="13"/>
  <c r="M9686" i="13" s="1"/>
  <c r="AD9686" i="13" s="1"/>
  <c r="AE9686" i="13" s="1"/>
  <c r="AG9686" i="13" s="1"/>
  <c r="K9684" i="13"/>
  <c r="M9684" i="13" s="1"/>
  <c r="K9682" i="13"/>
  <c r="M9682" i="13" s="1"/>
  <c r="AD9683" i="13" s="1"/>
  <c r="AE9683" i="13" s="1"/>
  <c r="AG9683" i="13" s="1"/>
  <c r="K9680" i="13"/>
  <c r="M9680" i="13" s="1"/>
  <c r="AD9680" i="13" s="1"/>
  <c r="AE9680" i="13" s="1"/>
  <c r="AG9680" i="13" s="1"/>
  <c r="K9678" i="13"/>
  <c r="M9678" i="13" s="1"/>
  <c r="AD9679" i="13" s="1"/>
  <c r="AE9679" i="13" s="1"/>
  <c r="AG9679" i="13" s="1"/>
  <c r="K9677" i="13"/>
  <c r="M9677" i="13" s="1"/>
  <c r="AD9677" i="13" s="1"/>
  <c r="AE9677" i="13" s="1"/>
  <c r="AG9677" i="13" s="1"/>
  <c r="K9676" i="13"/>
  <c r="M9676" i="13" s="1"/>
  <c r="AD9676" i="13" s="1"/>
  <c r="AE9676" i="13" s="1"/>
  <c r="AG9676" i="13" s="1"/>
  <c r="K9675" i="13"/>
  <c r="M9675" i="13" s="1"/>
  <c r="AD9675" i="13" s="1"/>
  <c r="AE9675" i="13" s="1"/>
  <c r="AG9675" i="13" s="1"/>
  <c r="K9674" i="13"/>
  <c r="M9674" i="13" s="1"/>
  <c r="AD9674" i="13" s="1"/>
  <c r="AE9674" i="13" s="1"/>
  <c r="AG9674" i="13" s="1"/>
  <c r="K9673" i="13"/>
  <c r="M9673" i="13" s="1"/>
  <c r="AD9673" i="13" s="1"/>
  <c r="AE9673" i="13" s="1"/>
  <c r="AG9673" i="13" s="1"/>
  <c r="K9672" i="13"/>
  <c r="M9672" i="13" s="1"/>
  <c r="AD9672" i="13" s="1"/>
  <c r="AE9672" i="13" s="1"/>
  <c r="AG9672" i="13" s="1"/>
  <c r="K9671" i="13"/>
  <c r="M9671" i="13" s="1"/>
  <c r="AD9671" i="13" s="1"/>
  <c r="AE9671" i="13" s="1"/>
  <c r="AG9671" i="13" s="1"/>
  <c r="K9670" i="13"/>
  <c r="M9670" i="13" s="1"/>
  <c r="AD9670" i="13" s="1"/>
  <c r="AE9670" i="13" s="1"/>
  <c r="AG9670" i="13" s="1"/>
  <c r="K9669" i="13"/>
  <c r="M9669" i="13" s="1"/>
  <c r="AD9682" i="13" l="1"/>
  <c r="AE9682" i="13" s="1"/>
  <c r="AG9682" i="13" s="1"/>
  <c r="AD9678" i="13"/>
  <c r="AE9678" i="13" s="1"/>
  <c r="AG9678" i="13" s="1"/>
  <c r="AD9681" i="13"/>
  <c r="AE9681" i="13" s="1"/>
  <c r="AG9681" i="13" s="1"/>
  <c r="AD9687" i="13"/>
  <c r="AE9687" i="13" s="1"/>
  <c r="AG9687" i="13" s="1"/>
  <c r="AD9694" i="13"/>
  <c r="AE9694" i="13" s="1"/>
  <c r="AG9694" i="13" s="1"/>
  <c r="AD9703" i="13"/>
  <c r="AE9703" i="13" s="1"/>
  <c r="AG9703" i="13" s="1"/>
  <c r="AD9695" i="13"/>
  <c r="AE9695" i="13" s="1"/>
  <c r="AG9695" i="13" s="1"/>
  <c r="AD9699" i="13"/>
  <c r="AE9699" i="13" s="1"/>
  <c r="AG9699" i="13" s="1"/>
  <c r="AD9704" i="13"/>
  <c r="AE9704" i="13" s="1"/>
  <c r="AG9704" i="13" s="1"/>
  <c r="AD9688" i="13"/>
  <c r="AE9688" i="13" s="1"/>
  <c r="AG9688" i="13" s="1"/>
  <c r="AD9700" i="13"/>
  <c r="AE9700" i="13" s="1"/>
  <c r="AG9700" i="13" s="1"/>
  <c r="AD9689" i="13"/>
  <c r="AE9689" i="13" s="1"/>
  <c r="AG9689" i="13" s="1"/>
  <c r="AD9692" i="13"/>
  <c r="AE9692" i="13" s="1"/>
  <c r="AG9692" i="13" s="1"/>
  <c r="AD9696" i="13"/>
  <c r="AE9696" i="13" s="1"/>
  <c r="AG9696" i="13" s="1"/>
  <c r="AD9701" i="13"/>
  <c r="AE9701" i="13" s="1"/>
  <c r="AG9701" i="13" s="1"/>
  <c r="AD9705" i="13"/>
  <c r="AE9705" i="13" s="1"/>
  <c r="AG9705" i="13" s="1"/>
  <c r="AD9669" i="13"/>
  <c r="AE9669" i="13" s="1"/>
  <c r="M9707" i="13"/>
  <c r="AD9685" i="13"/>
  <c r="AE9685" i="13" s="1"/>
  <c r="AG9685" i="13" s="1"/>
  <c r="AD9684" i="13"/>
  <c r="AE9684" i="13" s="1"/>
  <c r="AG9684" i="13" s="1"/>
  <c r="AD9691" i="13"/>
  <c r="AE9691" i="13" s="1"/>
  <c r="AG9691" i="13" s="1"/>
  <c r="AD9690" i="13"/>
  <c r="AE9690" i="13" s="1"/>
  <c r="AG9690" i="13" s="1"/>
  <c r="AD9697" i="13"/>
  <c r="AE9697" i="13" s="1"/>
  <c r="AG9697" i="13" s="1"/>
  <c r="AE9707" i="13" l="1"/>
  <c r="AG9669" i="13"/>
  <c r="AG9707" i="13" l="1"/>
  <c r="AG886" i="13" l="1"/>
  <c r="Z8646" i="13" l="1"/>
  <c r="AC8646" i="13" s="1"/>
  <c r="Z8645" i="13"/>
  <c r="AC8645" i="13" s="1"/>
  <c r="K8645" i="13"/>
  <c r="M8645" i="13" s="1"/>
  <c r="Z8644" i="13"/>
  <c r="AC8644" i="13" s="1"/>
  <c r="Z8643" i="13"/>
  <c r="AC8643" i="13" s="1"/>
  <c r="K8643" i="13"/>
  <c r="M8643" i="13" s="1"/>
  <c r="M8647" i="13" s="1"/>
  <c r="K8065" i="13"/>
  <c r="M8065" i="13" s="1"/>
  <c r="M8066" i="13" s="1"/>
  <c r="Z8065" i="13"/>
  <c r="AC8065" i="13" s="1"/>
  <c r="K8099" i="13"/>
  <c r="M8099" i="13" s="1"/>
  <c r="AD8099" i="13" s="1"/>
  <c r="AE8099" i="13" s="1"/>
  <c r="AG8099" i="13" s="1"/>
  <c r="Z8098" i="13"/>
  <c r="AC8098" i="13" s="1"/>
  <c r="Z8097" i="13"/>
  <c r="AC8097" i="13" s="1"/>
  <c r="Z8096" i="13"/>
  <c r="AC8096" i="13" s="1"/>
  <c r="Z8095" i="13"/>
  <c r="AC8095" i="13" s="1"/>
  <c r="K8095" i="13"/>
  <c r="M8095" i="13" s="1"/>
  <c r="Z8111" i="13"/>
  <c r="AC8111" i="13" s="1"/>
  <c r="Z8110" i="13"/>
  <c r="AC8110" i="13" s="1"/>
  <c r="Z8109" i="13"/>
  <c r="AC8109" i="13" s="1"/>
  <c r="K8109" i="13"/>
  <c r="M8109" i="13" s="1"/>
  <c r="M8112" i="13" s="1"/>
  <c r="Z8128" i="13"/>
  <c r="AC8128" i="13" s="1"/>
  <c r="Z8127" i="13"/>
  <c r="AC8127" i="13" s="1"/>
  <c r="K8129" i="13"/>
  <c r="M8129" i="13" s="1"/>
  <c r="K8127" i="13"/>
  <c r="M8127" i="13" s="1"/>
  <c r="K8703" i="13"/>
  <c r="M8703" i="13" s="1"/>
  <c r="AD8703" i="13" s="1"/>
  <c r="AE8703" i="13" s="1"/>
  <c r="AG8703" i="13" s="1"/>
  <c r="Z8702" i="13"/>
  <c r="AC8702" i="13" s="1"/>
  <c r="Z8752" i="13"/>
  <c r="AC8752" i="13" s="1"/>
  <c r="Z8751" i="13"/>
  <c r="AC8751" i="13" s="1"/>
  <c r="Z8750" i="13"/>
  <c r="AC8750" i="13" s="1"/>
  <c r="Z8749" i="13"/>
  <c r="AC8749" i="13" s="1"/>
  <c r="K8749" i="13"/>
  <c r="M8749" i="13" s="1"/>
  <c r="M8753" i="13" s="1"/>
  <c r="Z8826" i="13"/>
  <c r="AC8826" i="13" s="1"/>
  <c r="K8826" i="13"/>
  <c r="M8826" i="13" s="1"/>
  <c r="Z8825" i="13"/>
  <c r="AC8825" i="13" s="1"/>
  <c r="K8825" i="13"/>
  <c r="M8825" i="13" s="1"/>
  <c r="Z8824" i="13"/>
  <c r="AC8824" i="13" s="1"/>
  <c r="Z8823" i="13"/>
  <c r="AC8823" i="13" s="1"/>
  <c r="Z8822" i="13"/>
  <c r="AC8822" i="13" s="1"/>
  <c r="K8822" i="13"/>
  <c r="M8822" i="13" s="1"/>
  <c r="Z9337" i="13"/>
  <c r="AC9337" i="13" s="1"/>
  <c r="Z9336" i="13"/>
  <c r="AC9336" i="13" s="1"/>
  <c r="K9336" i="13"/>
  <c r="M9336" i="13" s="1"/>
  <c r="Z9335" i="13"/>
  <c r="AC9335" i="13" s="1"/>
  <c r="Z9334" i="13"/>
  <c r="AC9334" i="13" s="1"/>
  <c r="Z9333" i="13"/>
  <c r="AC9333" i="13" s="1"/>
  <c r="K9333" i="13"/>
  <c r="M9333" i="13" s="1"/>
  <c r="K9332" i="13"/>
  <c r="M9332" i="13" s="1"/>
  <c r="Z11217" i="13"/>
  <c r="AC11217" i="13" s="1"/>
  <c r="Z11222" i="13"/>
  <c r="AC11222" i="13" s="1"/>
  <c r="Z11221" i="13"/>
  <c r="AC11221" i="13" s="1"/>
  <c r="K11221" i="13"/>
  <c r="M11221" i="13" s="1"/>
  <c r="Z11220" i="13"/>
  <c r="AC11220" i="13" s="1"/>
  <c r="Z11219" i="13"/>
  <c r="AC11219" i="13" s="1"/>
  <c r="Z11218" i="13"/>
  <c r="AC11218" i="13" s="1"/>
  <c r="Z11216" i="13"/>
  <c r="AC11216" i="13" s="1"/>
  <c r="K11216" i="13"/>
  <c r="M11216" i="13" s="1"/>
  <c r="Z10033" i="13"/>
  <c r="AC10033" i="13" s="1"/>
  <c r="K10033" i="13"/>
  <c r="M10033" i="13" s="1"/>
  <c r="Z10488" i="13"/>
  <c r="AC10488" i="13" s="1"/>
  <c r="Z8923" i="13"/>
  <c r="AC8923" i="13" s="1"/>
  <c r="Z8922" i="13"/>
  <c r="AC8922" i="13" s="1"/>
  <c r="Z8921" i="13"/>
  <c r="AC8921" i="13" s="1"/>
  <c r="Z8920" i="13"/>
  <c r="AC8920" i="13" s="1"/>
  <c r="Z8919" i="13"/>
  <c r="AC8919" i="13" s="1"/>
  <c r="K8919" i="13"/>
  <c r="M8919" i="13" s="1"/>
  <c r="Z8917" i="13"/>
  <c r="AC8917" i="13" s="1"/>
  <c r="Z8916" i="13"/>
  <c r="AC8916" i="13" s="1"/>
  <c r="Z8915" i="13"/>
  <c r="AC8915" i="13" s="1"/>
  <c r="Z8914" i="13"/>
  <c r="AC8914" i="13" s="1"/>
  <c r="Z8913" i="13"/>
  <c r="AC8913" i="13" s="1"/>
  <c r="K8913" i="13"/>
  <c r="M8913" i="13" s="1"/>
  <c r="Z10549" i="13"/>
  <c r="AC10549" i="13" s="1"/>
  <c r="K10549" i="13"/>
  <c r="M10549" i="13" s="1"/>
  <c r="K10548" i="13"/>
  <c r="M10548" i="13" s="1"/>
  <c r="AD10548" i="13" s="1"/>
  <c r="AE10548" i="13" s="1"/>
  <c r="AG10548" i="13" s="1"/>
  <c r="Z10546" i="13"/>
  <c r="AC10546" i="13" s="1"/>
  <c r="K10546" i="13"/>
  <c r="M10546" i="13" s="1"/>
  <c r="M8925" i="13" l="1"/>
  <c r="M8100" i="13"/>
  <c r="AD10033" i="13"/>
  <c r="AE10033" i="13" s="1"/>
  <c r="AE10035" i="13" s="1"/>
  <c r="AD11222" i="13"/>
  <c r="AE11222" i="13" s="1"/>
  <c r="AG11222" i="13" s="1"/>
  <c r="AD8095" i="13"/>
  <c r="AE8095" i="13" s="1"/>
  <c r="AG8095" i="13" s="1"/>
  <c r="M8130" i="13"/>
  <c r="AD9333" i="13"/>
  <c r="AE9333" i="13" s="1"/>
  <c r="AD8109" i="13"/>
  <c r="AE8109" i="13" s="1"/>
  <c r="AG8109" i="13" s="1"/>
  <c r="AD8643" i="13"/>
  <c r="AE8643" i="13" s="1"/>
  <c r="AG8643" i="13" s="1"/>
  <c r="AD8110" i="13"/>
  <c r="AE8110" i="13" s="1"/>
  <c r="AG8110" i="13" s="1"/>
  <c r="AD8127" i="13"/>
  <c r="AD8645" i="13"/>
  <c r="AE8645" i="13" s="1"/>
  <c r="AG8645" i="13" s="1"/>
  <c r="AD8111" i="13"/>
  <c r="AE8111" i="13" s="1"/>
  <c r="AG8111" i="13" s="1"/>
  <c r="AD9334" i="13"/>
  <c r="AE9334" i="13" s="1"/>
  <c r="AG9334" i="13" s="1"/>
  <c r="AD8749" i="13"/>
  <c r="AE8749" i="13" s="1"/>
  <c r="AG8749" i="13" s="1"/>
  <c r="AD9335" i="13"/>
  <c r="AE9335" i="13" s="1"/>
  <c r="AG9335" i="13" s="1"/>
  <c r="AD8822" i="13"/>
  <c r="AE8822" i="13" s="1"/>
  <c r="AD8825" i="13"/>
  <c r="AE8825" i="13" s="1"/>
  <c r="AG8825" i="13" s="1"/>
  <c r="AD8098" i="13"/>
  <c r="AE8098" i="13" s="1"/>
  <c r="AG8098" i="13" s="1"/>
  <c r="AD8644" i="13"/>
  <c r="AE8644" i="13" s="1"/>
  <c r="AG8644" i="13" s="1"/>
  <c r="AD8646" i="13"/>
  <c r="AE8646" i="13" s="1"/>
  <c r="AG8646" i="13" s="1"/>
  <c r="AD8065" i="13"/>
  <c r="AE8065" i="13" s="1"/>
  <c r="AD8096" i="13"/>
  <c r="AE8096" i="13" s="1"/>
  <c r="AG8096" i="13" s="1"/>
  <c r="AD8097" i="13"/>
  <c r="AE8097" i="13" s="1"/>
  <c r="AG8097" i="13" s="1"/>
  <c r="AD8824" i="13"/>
  <c r="AE8824" i="13" s="1"/>
  <c r="AG8824" i="13" s="1"/>
  <c r="AD8823" i="13"/>
  <c r="AE8823" i="13" s="1"/>
  <c r="AG8823" i="13" s="1"/>
  <c r="AD8826" i="13"/>
  <c r="AE8826" i="13" s="1"/>
  <c r="AG8826" i="13" s="1"/>
  <c r="AD11221" i="13"/>
  <c r="AE11221" i="13" s="1"/>
  <c r="AG11221" i="13" s="1"/>
  <c r="M11224" i="13"/>
  <c r="M8827" i="13"/>
  <c r="AD8752" i="13"/>
  <c r="AE8752" i="13" s="1"/>
  <c r="AG8752" i="13" s="1"/>
  <c r="AD8750" i="13"/>
  <c r="AE8750" i="13" s="1"/>
  <c r="AG8750" i="13" s="1"/>
  <c r="AD8751" i="13"/>
  <c r="AE8751" i="13" s="1"/>
  <c r="AG8751" i="13" s="1"/>
  <c r="M9338" i="13"/>
  <c r="AD9332" i="13"/>
  <c r="AE9332" i="13" s="1"/>
  <c r="AD9336" i="13"/>
  <c r="AE9336" i="13" s="1"/>
  <c r="AG9336" i="13" s="1"/>
  <c r="AD9337" i="13"/>
  <c r="AE9337" i="13" s="1"/>
  <c r="AG9337" i="13" s="1"/>
  <c r="AD11219" i="13"/>
  <c r="AE11219" i="13" s="1"/>
  <c r="AG11219" i="13" s="1"/>
  <c r="AD11217" i="13"/>
  <c r="AE11217" i="13" s="1"/>
  <c r="AG11217" i="13" s="1"/>
  <c r="AD11220" i="13"/>
  <c r="AE11220" i="13" s="1"/>
  <c r="AG11220" i="13" s="1"/>
  <c r="AD11218" i="13"/>
  <c r="AE11218" i="13" s="1"/>
  <c r="AG11218" i="13" s="1"/>
  <c r="AD11216" i="13"/>
  <c r="AE11216" i="13" s="1"/>
  <c r="AD10549" i="13"/>
  <c r="AE10549" i="13" s="1"/>
  <c r="AG10549" i="13" s="1"/>
  <c r="AD10546" i="13"/>
  <c r="AE10546" i="13" s="1"/>
  <c r="AG10546" i="13" s="1"/>
  <c r="AD8921" i="13"/>
  <c r="AE8921" i="13" s="1"/>
  <c r="AG8921" i="13" s="1"/>
  <c r="AD8919" i="13"/>
  <c r="AE8919" i="13" s="1"/>
  <c r="AG8919" i="13" s="1"/>
  <c r="AD8920" i="13"/>
  <c r="AE8920" i="13" s="1"/>
  <c r="AG8920" i="13" s="1"/>
  <c r="AD8916" i="13"/>
  <c r="AE8916" i="13" s="1"/>
  <c r="AG8916" i="13" s="1"/>
  <c r="AD8922" i="13"/>
  <c r="AE8922" i="13" s="1"/>
  <c r="AG8922" i="13" s="1"/>
  <c r="AD8913" i="13"/>
  <c r="AE8913" i="13" s="1"/>
  <c r="AD8914" i="13"/>
  <c r="AE8914" i="13" s="1"/>
  <c r="AG8914" i="13" s="1"/>
  <c r="AD8915" i="13"/>
  <c r="AE8915" i="13" s="1"/>
  <c r="AG8915" i="13" s="1"/>
  <c r="AD8917" i="13"/>
  <c r="AE8917" i="13" s="1"/>
  <c r="AG8917" i="13" s="1"/>
  <c r="AD8923" i="13"/>
  <c r="AE8923" i="13" s="1"/>
  <c r="AG8923" i="13" s="1"/>
  <c r="M10551" i="13"/>
  <c r="AE8647" i="13" l="1"/>
  <c r="AG8647" i="13"/>
  <c r="AG8065" i="13"/>
  <c r="AE8066" i="13"/>
  <c r="AG8112" i="13"/>
  <c r="AE8112" i="13"/>
  <c r="AG8753" i="13"/>
  <c r="AE8753" i="13"/>
  <c r="AE8827" i="13"/>
  <c r="AG8822" i="13"/>
  <c r="AE9338" i="13"/>
  <c r="AG9332" i="13"/>
  <c r="AG11216" i="13"/>
  <c r="AE11224" i="13"/>
  <c r="AG10033" i="13"/>
  <c r="AG10035" i="13" s="1"/>
  <c r="AE8925" i="13"/>
  <c r="AG8913" i="13"/>
  <c r="AE10551" i="13"/>
  <c r="AG10551" i="13"/>
  <c r="AG8066" i="13" l="1"/>
  <c r="AG8827" i="13"/>
  <c r="AG9338" i="13"/>
  <c r="AG11224" i="13"/>
  <c r="AG8925" i="13"/>
  <c r="K9223" i="13" l="1"/>
  <c r="M9223" i="13" s="1"/>
  <c r="AD9223" i="13" s="1"/>
  <c r="AE9223" i="13" s="1"/>
  <c r="AG9223" i="13" s="1"/>
  <c r="K9222" i="13"/>
  <c r="M9222" i="13" s="1"/>
  <c r="K9606" i="13"/>
  <c r="M9606" i="13" s="1"/>
  <c r="Z9631" i="13"/>
  <c r="AC9631" i="13" s="1"/>
  <c r="Z9630" i="13"/>
  <c r="AC9630" i="13" s="1"/>
  <c r="Z9629" i="13"/>
  <c r="AC9629" i="13" s="1"/>
  <c r="K9629" i="13"/>
  <c r="M9629" i="13" s="1"/>
  <c r="Z9628" i="13"/>
  <c r="AC9628" i="13" s="1"/>
  <c r="Z9627" i="13"/>
  <c r="AC9627" i="13" s="1"/>
  <c r="Z9626" i="13"/>
  <c r="AC9626" i="13" s="1"/>
  <c r="K9626" i="13"/>
  <c r="M9626" i="13" s="1"/>
  <c r="Z9625" i="13"/>
  <c r="AC9625" i="13" s="1"/>
  <c r="Z9624" i="13"/>
  <c r="AC9624" i="13" s="1"/>
  <c r="Z9623" i="13"/>
  <c r="AC9623" i="13" s="1"/>
  <c r="K9623" i="13"/>
  <c r="M9623" i="13" s="1"/>
  <c r="Z9622" i="13"/>
  <c r="AC9622" i="13" s="1"/>
  <c r="Z9621" i="13"/>
  <c r="AC9621" i="13" s="1"/>
  <c r="Z9620" i="13"/>
  <c r="AC9620" i="13" s="1"/>
  <c r="K9620" i="13"/>
  <c r="M9620" i="13" s="1"/>
  <c r="AD9621" i="13" l="1"/>
  <c r="AE9621" i="13" s="1"/>
  <c r="AG9621" i="13" s="1"/>
  <c r="AD9627" i="13"/>
  <c r="AE9627" i="13" s="1"/>
  <c r="AG9627" i="13" s="1"/>
  <c r="AD9622" i="13"/>
  <c r="AE9622" i="13" s="1"/>
  <c r="AG9622" i="13" s="1"/>
  <c r="AD9222" i="13"/>
  <c r="AE9222" i="13" s="1"/>
  <c r="M9224" i="13"/>
  <c r="AD9606" i="13"/>
  <c r="AE9606" i="13" s="1"/>
  <c r="M9607" i="13"/>
  <c r="AD9628" i="13"/>
  <c r="AE9628" i="13" s="1"/>
  <c r="AG9628" i="13" s="1"/>
  <c r="AD9625" i="13"/>
  <c r="AE9625" i="13" s="1"/>
  <c r="AG9625" i="13" s="1"/>
  <c r="AD9624" i="13"/>
  <c r="AE9624" i="13" s="1"/>
  <c r="AG9624" i="13" s="1"/>
  <c r="AD9623" i="13"/>
  <c r="AE9623" i="13" s="1"/>
  <c r="AG9623" i="13" s="1"/>
  <c r="AD9629" i="13"/>
  <c r="AE9629" i="13" s="1"/>
  <c r="AG9629" i="13" s="1"/>
  <c r="M9632" i="13"/>
  <c r="AD9630" i="13"/>
  <c r="AE9630" i="13" s="1"/>
  <c r="AG9630" i="13" s="1"/>
  <c r="AD9620" i="13"/>
  <c r="AE9620" i="13" s="1"/>
  <c r="AD9626" i="13"/>
  <c r="AE9626" i="13" s="1"/>
  <c r="AG9626" i="13" s="1"/>
  <c r="AD9631" i="13"/>
  <c r="AE9631" i="13" s="1"/>
  <c r="AG9631" i="13" s="1"/>
  <c r="AE9224" i="13" l="1"/>
  <c r="AG9222" i="13"/>
  <c r="AE9607" i="13"/>
  <c r="AG9606" i="13"/>
  <c r="AG9620" i="13"/>
  <c r="AE9632" i="13"/>
  <c r="AG9224" i="13" l="1"/>
  <c r="AG9607" i="13"/>
  <c r="AG9632" i="13"/>
  <c r="K5619" i="13"/>
  <c r="M5619" i="13" s="1"/>
  <c r="K7201" i="13"/>
  <c r="M7201" i="13" s="1"/>
  <c r="AD7201" i="13" s="1"/>
  <c r="AE7201" i="13" s="1"/>
  <c r="AG7201" i="13" s="1"/>
  <c r="K7200" i="13"/>
  <c r="M7200" i="13" s="1"/>
  <c r="AD5619" i="13" l="1"/>
  <c r="AE5619" i="13" s="1"/>
  <c r="M5620" i="13"/>
  <c r="AD7200" i="13"/>
  <c r="AE7200" i="13" s="1"/>
  <c r="M7202" i="13"/>
  <c r="AE5620" i="13" l="1"/>
  <c r="AG5619" i="13"/>
  <c r="AG7200" i="13"/>
  <c r="AE7202" i="13"/>
  <c r="AG5620" i="13" l="1"/>
  <c r="AG7202" i="13"/>
  <c r="K9304" i="13" l="1"/>
  <c r="M9304" i="13" s="1"/>
  <c r="AD9304" i="13" s="1"/>
  <c r="AE9304" i="13" s="1"/>
  <c r="AG9304" i="13" s="1"/>
  <c r="Z9303" i="13"/>
  <c r="AC9303" i="13" s="1"/>
  <c r="K9303" i="13"/>
  <c r="M9303" i="13" s="1"/>
  <c r="Z9302" i="13"/>
  <c r="AC9302" i="13" s="1"/>
  <c r="K9302" i="13"/>
  <c r="M9302" i="13" s="1"/>
  <c r="M9305" i="13" l="1"/>
  <c r="AD9302" i="13"/>
  <c r="AE9302" i="13" s="1"/>
  <c r="AD9303" i="13"/>
  <c r="AE9303" i="13" s="1"/>
  <c r="AG9303" i="13" s="1"/>
  <c r="AE9305" i="13" l="1"/>
  <c r="AG9305" i="13"/>
  <c r="K5517" i="13" l="1"/>
  <c r="M5517" i="13" s="1"/>
  <c r="K5515" i="13"/>
  <c r="M5515" i="13" s="1"/>
  <c r="AD5517" i="13" l="1"/>
  <c r="M5518" i="13"/>
  <c r="AD5515" i="13"/>
  <c r="M5516" i="13"/>
  <c r="AE5517" i="13" l="1"/>
  <c r="AD5518" i="13"/>
  <c r="AE5515" i="13"/>
  <c r="AD5516" i="13"/>
  <c r="AG5517" i="13" l="1"/>
  <c r="AE5518" i="13"/>
  <c r="AG5515" i="13"/>
  <c r="AE5516" i="13"/>
  <c r="AG5518" i="13" l="1"/>
  <c r="AG5516" i="13"/>
  <c r="K2028" i="13" l="1"/>
  <c r="M2028" i="13" s="1"/>
  <c r="AD2028" i="13" s="1"/>
  <c r="AE2028" i="13" s="1"/>
  <c r="AG2028" i="13" s="1"/>
  <c r="K2024" i="13"/>
  <c r="M2024" i="13" s="1"/>
  <c r="AD2024" i="13" s="1"/>
  <c r="AE2024" i="13" s="1"/>
  <c r="AG2024" i="13" s="1"/>
  <c r="K8145" i="13" l="1"/>
  <c r="M8145" i="13" s="1"/>
  <c r="AD8145" i="13" s="1"/>
  <c r="AE8145" i="13" s="1"/>
  <c r="AG8145" i="13" s="1"/>
  <c r="K8144" i="13"/>
  <c r="M8144" i="13" s="1"/>
  <c r="M8146" i="13" l="1"/>
  <c r="AD8144" i="13"/>
  <c r="AE8144" i="13" s="1"/>
  <c r="K9789" i="13"/>
  <c r="M9789" i="13" s="1"/>
  <c r="AE8146" i="13" l="1"/>
  <c r="AG8144" i="13"/>
  <c r="M9790" i="13"/>
  <c r="AD9789" i="13"/>
  <c r="AE9789" i="13" s="1"/>
  <c r="AG8146" i="13" l="1"/>
  <c r="AE9790" i="13"/>
  <c r="AG9789" i="13"/>
  <c r="Z10739" i="13"/>
  <c r="AC10739" i="13" s="1"/>
  <c r="Z10781" i="13"/>
  <c r="AC10781" i="13" s="1"/>
  <c r="Z10780" i="13"/>
  <c r="AC10780" i="13" s="1"/>
  <c r="Z10779" i="13"/>
  <c r="AC10779" i="13" s="1"/>
  <c r="K10779" i="13"/>
  <c r="M10779" i="13" s="1"/>
  <c r="Z10778" i="13"/>
  <c r="AC10778" i="13" s="1"/>
  <c r="Z10777" i="13"/>
  <c r="AC10777" i="13" s="1"/>
  <c r="Z10776" i="13"/>
  <c r="AC10776" i="13" s="1"/>
  <c r="K10776" i="13"/>
  <c r="M10776" i="13" s="1"/>
  <c r="K10775" i="13"/>
  <c r="M10775" i="13" s="1"/>
  <c r="K10774" i="13"/>
  <c r="M10774" i="13" s="1"/>
  <c r="K10773" i="13"/>
  <c r="M10773" i="13" s="1"/>
  <c r="AD10773" i="13" s="1"/>
  <c r="AE10773" i="13" s="1"/>
  <c r="AG10773" i="13" s="1"/>
  <c r="K10772" i="13"/>
  <c r="M10772" i="13" s="1"/>
  <c r="AD10772" i="13" s="1"/>
  <c r="AE10772" i="13" s="1"/>
  <c r="AG10772" i="13" s="1"/>
  <c r="K10771" i="13"/>
  <c r="M10771" i="13" s="1"/>
  <c r="K10770" i="13"/>
  <c r="M10770" i="13" s="1"/>
  <c r="K10769" i="13"/>
  <c r="M10769" i="13" s="1"/>
  <c r="K10768" i="13"/>
  <c r="M10768" i="13" s="1"/>
  <c r="K10767" i="13"/>
  <c r="M10767" i="13" s="1"/>
  <c r="K10766" i="13"/>
  <c r="M10766" i="13" s="1"/>
  <c r="K10765" i="13"/>
  <c r="M10765" i="13" s="1"/>
  <c r="K10764" i="13"/>
  <c r="M10764" i="13" s="1"/>
  <c r="AD10764" i="13" s="1"/>
  <c r="AE10764" i="13" s="1"/>
  <c r="AG10764" i="13" s="1"/>
  <c r="Z10763" i="13"/>
  <c r="AC10763" i="13" s="1"/>
  <c r="Z10762" i="13"/>
  <c r="AC10762" i="13" s="1"/>
  <c r="Z10761" i="13"/>
  <c r="AC10761" i="13" s="1"/>
  <c r="K10761" i="13"/>
  <c r="M10761" i="13" s="1"/>
  <c r="Z10760" i="13"/>
  <c r="AC10760" i="13" s="1"/>
  <c r="Z10759" i="13"/>
  <c r="AC10759" i="13" s="1"/>
  <c r="Z10758" i="13"/>
  <c r="AC10758" i="13" s="1"/>
  <c r="K10758" i="13"/>
  <c r="M10758" i="13" s="1"/>
  <c r="Z10757" i="13"/>
  <c r="AC10757" i="13" s="1"/>
  <c r="Z10756" i="13"/>
  <c r="AC10756" i="13" s="1"/>
  <c r="Z10755" i="13"/>
  <c r="AC10755" i="13" s="1"/>
  <c r="K10755" i="13"/>
  <c r="M10755" i="13" s="1"/>
  <c r="Z10754" i="13"/>
  <c r="AC10754" i="13" s="1"/>
  <c r="Z10753" i="13"/>
  <c r="AC10753" i="13" s="1"/>
  <c r="Z10752" i="13"/>
  <c r="AC10752" i="13" s="1"/>
  <c r="K10752" i="13"/>
  <c r="M10752" i="13" s="1"/>
  <c r="Z10751" i="13"/>
  <c r="AC10751" i="13" s="1"/>
  <c r="Z10750" i="13"/>
  <c r="AC10750" i="13" s="1"/>
  <c r="Z10749" i="13"/>
  <c r="AC10749" i="13" s="1"/>
  <c r="K10749" i="13"/>
  <c r="M10749" i="13" s="1"/>
  <c r="Z10748" i="13"/>
  <c r="AC10748" i="13" s="1"/>
  <c r="Z10747" i="13"/>
  <c r="AC10747" i="13" s="1"/>
  <c r="Z10746" i="13"/>
  <c r="AC10746" i="13" s="1"/>
  <c r="K10746" i="13"/>
  <c r="M10746" i="13" s="1"/>
  <c r="Z10745" i="13"/>
  <c r="AC10745" i="13" s="1"/>
  <c r="Z10744" i="13"/>
  <c r="AC10744" i="13" s="1"/>
  <c r="Z10743" i="13"/>
  <c r="AC10743" i="13" s="1"/>
  <c r="K10743" i="13"/>
  <c r="M10743" i="13" s="1"/>
  <c r="K10740" i="13"/>
  <c r="M10740" i="13" s="1"/>
  <c r="AD10740" i="13" s="1"/>
  <c r="AE10740" i="13" s="1"/>
  <c r="AG10740" i="13" s="1"/>
  <c r="K10742" i="13"/>
  <c r="M10742" i="13" s="1"/>
  <c r="AD10776" i="13" l="1"/>
  <c r="AE10776" i="13" s="1"/>
  <c r="AG10776" i="13" s="1"/>
  <c r="AD10752" i="13"/>
  <c r="AD10761" i="13"/>
  <c r="AD10743" i="13"/>
  <c r="AE10743" i="13" s="1"/>
  <c r="AD10745" i="13"/>
  <c r="AE10745" i="13" s="1"/>
  <c r="AG10745" i="13" s="1"/>
  <c r="AD10749" i="13"/>
  <c r="AE10749" i="13" s="1"/>
  <c r="AG10749" i="13" s="1"/>
  <c r="AD10758" i="13"/>
  <c r="AE10758" i="13" s="1"/>
  <c r="AG10758" i="13" s="1"/>
  <c r="M10782" i="13"/>
  <c r="AD10779" i="13"/>
  <c r="AE10779" i="13" s="1"/>
  <c r="AG10779" i="13" s="1"/>
  <c r="AD10746" i="13"/>
  <c r="AD10755" i="13"/>
  <c r="AE10755" i="13" s="1"/>
  <c r="AG10755" i="13" s="1"/>
  <c r="AG9790" i="13"/>
  <c r="AD10742" i="13"/>
  <c r="AD10767" i="13"/>
  <c r="AE10767" i="13" s="1"/>
  <c r="AG10767" i="13" s="1"/>
  <c r="AD10750" i="13"/>
  <c r="AE10750" i="13" s="1"/>
  <c r="AG10750" i="13" s="1"/>
  <c r="AD10775" i="13"/>
  <c r="AE10775" i="13" s="1"/>
  <c r="AG10775" i="13" s="1"/>
  <c r="AD10770" i="13"/>
  <c r="AE10770" i="13" s="1"/>
  <c r="AG10770" i="13" s="1"/>
  <c r="AD10748" i="13"/>
  <c r="AE10748" i="13" s="1"/>
  <c r="AG10748" i="13" s="1"/>
  <c r="AE10752" i="13"/>
  <c r="AG10752" i="13" s="1"/>
  <c r="AE10761" i="13"/>
  <c r="AG10761" i="13" s="1"/>
  <c r="AD10759" i="13"/>
  <c r="AE10759" i="13" s="1"/>
  <c r="AG10759" i="13" s="1"/>
  <c r="AD10757" i="13"/>
  <c r="AE10757" i="13" s="1"/>
  <c r="AG10757" i="13" s="1"/>
  <c r="AD10777" i="13"/>
  <c r="AE10777" i="13" s="1"/>
  <c r="AG10777" i="13" s="1"/>
  <c r="AD10744" i="13"/>
  <c r="AE10744" i="13" s="1"/>
  <c r="AG10744" i="13" s="1"/>
  <c r="AD10753" i="13"/>
  <c r="AE10753" i="13" s="1"/>
  <c r="AG10753" i="13" s="1"/>
  <c r="AD10762" i="13"/>
  <c r="AE10762" i="13" s="1"/>
  <c r="AG10762" i="13" s="1"/>
  <c r="AD10774" i="13"/>
  <c r="AE10774" i="13" s="1"/>
  <c r="AG10774" i="13" s="1"/>
  <c r="AD10778" i="13"/>
  <c r="AE10778" i="13" s="1"/>
  <c r="AG10778" i="13" s="1"/>
  <c r="AD10754" i="13"/>
  <c r="AE10754" i="13" s="1"/>
  <c r="AG10754" i="13" s="1"/>
  <c r="AD10763" i="13"/>
  <c r="AE10763" i="13" s="1"/>
  <c r="AG10763" i="13" s="1"/>
  <c r="AD10765" i="13"/>
  <c r="AE10765" i="13" s="1"/>
  <c r="AG10765" i="13" s="1"/>
  <c r="AD10768" i="13"/>
  <c r="AE10768" i="13" s="1"/>
  <c r="AG10768" i="13" s="1"/>
  <c r="AD10771" i="13"/>
  <c r="AE10771" i="13" s="1"/>
  <c r="AG10771" i="13" s="1"/>
  <c r="AE10746" i="13"/>
  <c r="AG10746" i="13" s="1"/>
  <c r="AD10751" i="13"/>
  <c r="AE10751" i="13" s="1"/>
  <c r="AG10751" i="13" s="1"/>
  <c r="AD10760" i="13"/>
  <c r="AE10760" i="13" s="1"/>
  <c r="AG10760" i="13" s="1"/>
  <c r="AD10766" i="13"/>
  <c r="AE10766" i="13" s="1"/>
  <c r="AG10766" i="13" s="1"/>
  <c r="AD10769" i="13"/>
  <c r="AE10769" i="13" s="1"/>
  <c r="AG10769" i="13" s="1"/>
  <c r="AD10780" i="13"/>
  <c r="AE10780" i="13" s="1"/>
  <c r="AG10780" i="13" s="1"/>
  <c r="AE10742" i="13"/>
  <c r="AD10747" i="13"/>
  <c r="AE10747" i="13" s="1"/>
  <c r="AG10747" i="13" s="1"/>
  <c r="AD10756" i="13"/>
  <c r="AE10756" i="13" s="1"/>
  <c r="AG10756" i="13" s="1"/>
  <c r="AD10781" i="13"/>
  <c r="AE10781" i="13" s="1"/>
  <c r="AG10781" i="13" s="1"/>
  <c r="AG10743" i="13" l="1"/>
  <c r="AE10782" i="13"/>
  <c r="AG10742" i="13"/>
  <c r="AG10782" i="13" l="1"/>
  <c r="Z8379" i="13"/>
  <c r="AC8379" i="13" s="1"/>
  <c r="Z8378" i="13"/>
  <c r="AC8378" i="13" s="1"/>
  <c r="Z8377" i="13"/>
  <c r="AC8377" i="13" s="1"/>
  <c r="K8376" i="13"/>
  <c r="M8376" i="13" s="1"/>
  <c r="AD8376" i="13" s="1"/>
  <c r="AE8376" i="13" s="1"/>
  <c r="AG8376" i="13" s="1"/>
  <c r="Z8375" i="13"/>
  <c r="AC8375" i="13" s="1"/>
  <c r="Z8374" i="13"/>
  <c r="AC8374" i="13" s="1"/>
  <c r="K8374" i="13"/>
  <c r="M8374" i="13" s="1"/>
  <c r="AD8377" i="13" l="1"/>
  <c r="AE8377" i="13" s="1"/>
  <c r="AG8377" i="13" s="1"/>
  <c r="AD8375" i="13"/>
  <c r="AE8375" i="13" s="1"/>
  <c r="AG8375" i="13" s="1"/>
  <c r="AD8379" i="13"/>
  <c r="AE8379" i="13" s="1"/>
  <c r="AG8379" i="13" s="1"/>
  <c r="M8380" i="13"/>
  <c r="AD8374" i="13"/>
  <c r="AE8374" i="13" s="1"/>
  <c r="AD8378" i="13"/>
  <c r="AE8378" i="13" s="1"/>
  <c r="AG8378" i="13" s="1"/>
  <c r="K202" i="13"/>
  <c r="M202" i="13" s="1"/>
  <c r="AD202" i="13" s="1"/>
  <c r="AE202" i="13" s="1"/>
  <c r="AG202" i="13" s="1"/>
  <c r="K201" i="13"/>
  <c r="M201" i="13" s="1"/>
  <c r="AD201" i="13" s="1"/>
  <c r="AE201" i="13" s="1"/>
  <c r="AG201" i="13" s="1"/>
  <c r="AE8380" i="13" l="1"/>
  <c r="AG8380" i="13"/>
  <c r="K2042" i="13"/>
  <c r="M2042" i="13" s="1"/>
  <c r="AD2042" i="13" s="1"/>
  <c r="AE2042" i="13" s="1"/>
  <c r="AG2042" i="13" s="1"/>
  <c r="K4670" i="13" l="1"/>
  <c r="M4670" i="13" s="1"/>
  <c r="AD4670" i="13" s="1"/>
  <c r="AE4670" i="13" s="1"/>
  <c r="AG4670" i="13" s="1"/>
  <c r="Z6978" i="13" l="1"/>
  <c r="AC6978" i="13" s="1"/>
  <c r="K1923" i="13"/>
  <c r="M1923" i="13" s="1"/>
  <c r="AD1923" i="13" s="1"/>
  <c r="AE1923" i="13" s="1"/>
  <c r="AG1923" i="13" s="1"/>
  <c r="K1920" i="13"/>
  <c r="M1920" i="13" s="1"/>
  <c r="Z7339" i="13" l="1"/>
  <c r="AC7339" i="13" s="1"/>
  <c r="Z7338" i="13"/>
  <c r="AC7338" i="13" s="1"/>
  <c r="K7338" i="13"/>
  <c r="M7338" i="13" s="1"/>
  <c r="M7340" i="13" s="1"/>
  <c r="Z7718" i="13"/>
  <c r="AC7718" i="13" s="1"/>
  <c r="Z7717" i="13"/>
  <c r="AC7717" i="13" s="1"/>
  <c r="Z7716" i="13"/>
  <c r="AC7716" i="13" s="1"/>
  <c r="K7716" i="13"/>
  <c r="M7716" i="13" s="1"/>
  <c r="M7719" i="13" s="1"/>
  <c r="K7561" i="13"/>
  <c r="M7561" i="13" s="1"/>
  <c r="AD7561" i="13" s="1"/>
  <c r="AE7561" i="13" s="1"/>
  <c r="AG7561" i="13" s="1"/>
  <c r="Z7563" i="13"/>
  <c r="AC7563" i="13" s="1"/>
  <c r="AD7563" i="13" s="1"/>
  <c r="AE7563" i="13" s="1"/>
  <c r="AG7563" i="13" s="1"/>
  <c r="Z7564" i="13"/>
  <c r="AC7564" i="13" s="1"/>
  <c r="K7560" i="13"/>
  <c r="M7560" i="13" s="1"/>
  <c r="AD7560" i="13" s="1"/>
  <c r="K7559" i="13"/>
  <c r="M7559" i="13" s="1"/>
  <c r="AD7559" i="13" s="1"/>
  <c r="AD7718" i="13" l="1"/>
  <c r="AE7718" i="13" s="1"/>
  <c r="AG7718" i="13" s="1"/>
  <c r="M7562" i="13"/>
  <c r="AD7338" i="13"/>
  <c r="AE7338" i="13" s="1"/>
  <c r="AD7339" i="13"/>
  <c r="AE7339" i="13" s="1"/>
  <c r="AG7339" i="13" s="1"/>
  <c r="AD7716" i="13"/>
  <c r="AE7716" i="13" s="1"/>
  <c r="AD7717" i="13"/>
  <c r="AE7717" i="13" s="1"/>
  <c r="AG7717" i="13" s="1"/>
  <c r="AE7559" i="13"/>
  <c r="AE7340" i="13" l="1"/>
  <c r="AG7338" i="13"/>
  <c r="AE7719" i="13"/>
  <c r="AG7716" i="13"/>
  <c r="AG7559" i="13"/>
  <c r="AG7340" i="13" l="1"/>
  <c r="AG7719" i="13"/>
  <c r="Z3475" i="13" l="1"/>
  <c r="AC3475" i="13" s="1"/>
  <c r="AD3475" i="13" s="1"/>
  <c r="AE3475" i="13" s="1"/>
  <c r="AG3475" i="13" s="1"/>
  <c r="Z3472" i="13"/>
  <c r="AC3472" i="13" s="1"/>
  <c r="AD3472" i="13" s="1"/>
  <c r="AE3472" i="13" s="1"/>
  <c r="AG3472" i="13" s="1"/>
  <c r="K10713" i="13"/>
  <c r="M10713" i="13" s="1"/>
  <c r="AD10713" i="13" s="1"/>
  <c r="AE10713" i="13" s="1"/>
  <c r="AG10713" i="13" s="1"/>
  <c r="Z858" i="13" l="1"/>
  <c r="AC858" i="13" s="1"/>
  <c r="Z857" i="13"/>
  <c r="AC857" i="13" s="1"/>
  <c r="Z856" i="13"/>
  <c r="AC856" i="13" s="1"/>
  <c r="Z855" i="13"/>
  <c r="AC855" i="13" s="1"/>
  <c r="K855" i="13"/>
  <c r="M855" i="13" s="1"/>
  <c r="M859" i="13" s="1"/>
  <c r="AD855" i="13" l="1"/>
  <c r="AE855" i="13" s="1"/>
  <c r="AG855" i="13" s="1"/>
  <c r="AD856" i="13"/>
  <c r="AE856" i="13" s="1"/>
  <c r="AG856" i="13" s="1"/>
  <c r="AD857" i="13"/>
  <c r="AE857" i="13" s="1"/>
  <c r="AG857" i="13" s="1"/>
  <c r="AD858" i="13"/>
  <c r="AE858" i="13" s="1"/>
  <c r="AG858" i="13" s="1"/>
  <c r="Z8212" i="13"/>
  <c r="AC8212" i="13" s="1"/>
  <c r="K8212" i="13"/>
  <c r="M8212" i="13" s="1"/>
  <c r="AD8212" i="13" l="1"/>
  <c r="AE8212" i="13" s="1"/>
  <c r="AG859" i="13"/>
  <c r="AE859" i="13"/>
  <c r="M8213" i="13"/>
  <c r="Z227" i="13"/>
  <c r="AC227" i="13" s="1"/>
  <c r="AE8213" i="13" l="1"/>
  <c r="AD227" i="13"/>
  <c r="AE227" i="13"/>
  <c r="AG227" i="13" s="1"/>
  <c r="K11029" i="13"/>
  <c r="M11029" i="13" s="1"/>
  <c r="AD11029" i="13" s="1"/>
  <c r="AE11029" i="13" s="1"/>
  <c r="AG11029" i="13" s="1"/>
  <c r="K11030" i="13"/>
  <c r="M11030" i="13" s="1"/>
  <c r="AD11030" i="13" s="1"/>
  <c r="AE11030" i="13" s="1"/>
  <c r="AG11030" i="13" s="1"/>
  <c r="K11031" i="13"/>
  <c r="M11031" i="13" s="1"/>
  <c r="AD11031" i="13" s="1"/>
  <c r="AE11031" i="13" s="1"/>
  <c r="AG11031" i="13" s="1"/>
  <c r="K11032" i="13"/>
  <c r="M11032" i="13" s="1"/>
  <c r="AD11032" i="13" s="1"/>
  <c r="AE11032" i="13" s="1"/>
  <c r="AG11032" i="13" s="1"/>
  <c r="Z220" i="13"/>
  <c r="AC220" i="13" s="1"/>
  <c r="AG8213" i="13" l="1"/>
  <c r="AD220" i="13"/>
  <c r="AE220" i="13"/>
  <c r="AG220" i="13" s="1"/>
  <c r="Z221" i="13" l="1"/>
  <c r="AC221" i="13" s="1"/>
  <c r="Z229" i="13"/>
  <c r="AC229" i="13" s="1"/>
  <c r="Z234" i="13"/>
  <c r="AC234" i="13" s="1"/>
  <c r="Z232" i="13"/>
  <c r="AC232" i="13" s="1"/>
  <c r="Z231" i="13"/>
  <c r="AC231" i="13" s="1"/>
  <c r="Z225" i="13"/>
  <c r="AC225" i="13" s="1"/>
  <c r="Z223" i="13"/>
  <c r="AC223" i="13" s="1"/>
  <c r="Z219" i="13"/>
  <c r="AC219" i="13" s="1"/>
  <c r="Z218" i="13"/>
  <c r="AC218" i="13" s="1"/>
  <c r="AD221" i="13" l="1"/>
  <c r="AE221" i="13"/>
  <c r="AG221" i="13" s="1"/>
  <c r="AD229" i="13"/>
  <c r="AE229" i="13"/>
  <c r="AG229" i="13" s="1"/>
  <c r="AD234" i="13"/>
  <c r="AE234" i="13"/>
  <c r="AG234" i="13" s="1"/>
  <c r="AD232" i="13"/>
  <c r="AE232" i="13"/>
  <c r="AG232" i="13" s="1"/>
  <c r="AD231" i="13"/>
  <c r="AE231" i="13"/>
  <c r="AG231" i="13" s="1"/>
  <c r="AD225" i="13"/>
  <c r="AE225" i="13"/>
  <c r="AG225" i="13" s="1"/>
  <c r="AD223" i="13"/>
  <c r="AE223" i="13"/>
  <c r="AG223" i="13" s="1"/>
  <c r="AE218" i="13"/>
  <c r="AG218" i="13" s="1"/>
  <c r="AD218" i="13"/>
  <c r="AE219" i="13"/>
  <c r="AG219" i="13" s="1"/>
  <c r="AD219" i="13"/>
  <c r="Z2271" i="13"/>
  <c r="AC2271" i="13" s="1"/>
  <c r="Z3478" i="13" l="1"/>
  <c r="AC3478" i="13" s="1"/>
  <c r="AD3478" i="13" s="1"/>
  <c r="AE3478" i="13" s="1"/>
  <c r="AG3478" i="13" s="1"/>
  <c r="Z3477" i="13"/>
  <c r="AB11351" i="13"/>
  <c r="K11349" i="13"/>
  <c r="M11349" i="13" s="1"/>
  <c r="AD11349" i="13" s="1"/>
  <c r="AE11349" i="13" s="1"/>
  <c r="AG11349" i="13" s="1"/>
  <c r="K11348" i="13"/>
  <c r="M11348" i="13" s="1"/>
  <c r="AD11348" i="13" s="1"/>
  <c r="AE11348" i="13" s="1"/>
  <c r="AG11348" i="13" s="1"/>
  <c r="K11347" i="13"/>
  <c r="M11347" i="13" s="1"/>
  <c r="AD11347" i="13" s="1"/>
  <c r="AE11347" i="13" s="1"/>
  <c r="AG11347" i="13" s="1"/>
  <c r="K11346" i="13"/>
  <c r="M11346" i="13" s="1"/>
  <c r="AD11346" i="13" s="1"/>
  <c r="AE11346" i="13" s="1"/>
  <c r="AG11346" i="13" s="1"/>
  <c r="K11345" i="13"/>
  <c r="M11345" i="13" s="1"/>
  <c r="AD11345" i="13" s="1"/>
  <c r="AE11345" i="13" s="1"/>
  <c r="AG11345" i="13" s="1"/>
  <c r="K11344" i="13"/>
  <c r="M11344" i="13" s="1"/>
  <c r="AD11344" i="13" s="1"/>
  <c r="AE11344" i="13" s="1"/>
  <c r="AG11344" i="13" s="1"/>
  <c r="K11343" i="13"/>
  <c r="M11343" i="13" s="1"/>
  <c r="AD11343" i="13" s="1"/>
  <c r="AE11343" i="13" s="1"/>
  <c r="AG11343" i="13" s="1"/>
  <c r="K11342" i="13"/>
  <c r="M11342" i="13" s="1"/>
  <c r="AD11342" i="13" s="1"/>
  <c r="AE11342" i="13" s="1"/>
  <c r="AG11342" i="13" s="1"/>
  <c r="K11341" i="13"/>
  <c r="M11341" i="13" s="1"/>
  <c r="AD11341" i="13" s="1"/>
  <c r="AE11341" i="13" s="1"/>
  <c r="AG11341" i="13" s="1"/>
  <c r="K11340" i="13"/>
  <c r="M11340" i="13" s="1"/>
  <c r="AD11340" i="13" s="1"/>
  <c r="AE11340" i="13" s="1"/>
  <c r="Z11338" i="13"/>
  <c r="AC11338" i="13" s="1"/>
  <c r="K11338" i="13"/>
  <c r="M11338" i="13" s="1"/>
  <c r="M11339" i="13" s="1"/>
  <c r="Z11336" i="13"/>
  <c r="AC11336" i="13" s="1"/>
  <c r="Z11335" i="13"/>
  <c r="AC11335" i="13" s="1"/>
  <c r="Z11334" i="13"/>
  <c r="AC11334" i="13" s="1"/>
  <c r="Z11333" i="13"/>
  <c r="AC11333" i="13" s="1"/>
  <c r="Z11332" i="13"/>
  <c r="AC11332" i="13" s="1"/>
  <c r="K11332" i="13"/>
  <c r="M11332" i="13" s="1"/>
  <c r="M11337" i="13" s="1"/>
  <c r="Z11330" i="13"/>
  <c r="AC11330" i="13" s="1"/>
  <c r="AC11331" i="13" s="1"/>
  <c r="K11330" i="13"/>
  <c r="M11330" i="13" s="1"/>
  <c r="M11331" i="13" s="1"/>
  <c r="Z11328" i="13"/>
  <c r="AC11328" i="13" s="1"/>
  <c r="AC11329" i="13" s="1"/>
  <c r="K11328" i="13"/>
  <c r="M11328" i="13" s="1"/>
  <c r="M11329" i="13" s="1"/>
  <c r="Z11325" i="13"/>
  <c r="AC11325" i="13" s="1"/>
  <c r="AC11326" i="13" s="1"/>
  <c r="K11325" i="13"/>
  <c r="M11325" i="13" s="1"/>
  <c r="M11326" i="13" s="1"/>
  <c r="Z11323" i="13"/>
  <c r="AC11323" i="13" s="1"/>
  <c r="AC11324" i="13" s="1"/>
  <c r="K11323" i="13"/>
  <c r="M11323" i="13" s="1"/>
  <c r="M11324" i="13" s="1"/>
  <c r="Z11321" i="13"/>
  <c r="AC11321" i="13" s="1"/>
  <c r="Z11320" i="13"/>
  <c r="AC11320" i="13" s="1"/>
  <c r="Z11319" i="13"/>
  <c r="AC11319" i="13" s="1"/>
  <c r="Z11318" i="13"/>
  <c r="AC11318" i="13" s="1"/>
  <c r="K11318" i="13"/>
  <c r="M11318" i="13" s="1"/>
  <c r="M11322" i="13" s="1"/>
  <c r="Z11316" i="13"/>
  <c r="AC11316" i="13" s="1"/>
  <c r="Z11315" i="13"/>
  <c r="AC11315" i="13" s="1"/>
  <c r="Z11314" i="13"/>
  <c r="AC11314" i="13" s="1"/>
  <c r="K11314" i="13"/>
  <c r="M11314" i="13" s="1"/>
  <c r="M11317" i="13" s="1"/>
  <c r="Z11312" i="13"/>
  <c r="AC11312" i="13" s="1"/>
  <c r="Z11311" i="13"/>
  <c r="AC11311" i="13" s="1"/>
  <c r="Z11310" i="13"/>
  <c r="AC11310" i="13" s="1"/>
  <c r="Z11309" i="13"/>
  <c r="AC11309" i="13" s="1"/>
  <c r="Z11308" i="13"/>
  <c r="AC11308" i="13" s="1"/>
  <c r="Z11307" i="13"/>
  <c r="AC11307" i="13" s="1"/>
  <c r="Z11306" i="13"/>
  <c r="AC11306" i="13" s="1"/>
  <c r="Z11305" i="13"/>
  <c r="AC11305" i="13" s="1"/>
  <c r="Z11304" i="13"/>
  <c r="AC11304" i="13" s="1"/>
  <c r="K11304" i="13"/>
  <c r="M11304" i="13" s="1"/>
  <c r="M11313" i="13" s="1"/>
  <c r="Z11302" i="13"/>
  <c r="AC11302" i="13" s="1"/>
  <c r="AC11303" i="13" s="1"/>
  <c r="K11302" i="13"/>
  <c r="M11302" i="13" s="1"/>
  <c r="M11303" i="13" s="1"/>
  <c r="K11300" i="13"/>
  <c r="M11300" i="13" s="1"/>
  <c r="AD11300" i="13" s="1"/>
  <c r="AE11300" i="13" s="1"/>
  <c r="AG11300" i="13" s="1"/>
  <c r="K11299" i="13"/>
  <c r="M11299" i="13" s="1"/>
  <c r="AD11299" i="13" s="1"/>
  <c r="AE11299" i="13" s="1"/>
  <c r="AG11299" i="13" s="1"/>
  <c r="Z11298" i="13"/>
  <c r="AC11298" i="13" s="1"/>
  <c r="Z11297" i="13"/>
  <c r="AC11297" i="13" s="1"/>
  <c r="Z11296" i="13"/>
  <c r="AC11296" i="13" s="1"/>
  <c r="Z11295" i="13"/>
  <c r="AC11295" i="13" s="1"/>
  <c r="K11295" i="13"/>
  <c r="M11295" i="13" s="1"/>
  <c r="Z11277" i="13"/>
  <c r="AC11277" i="13" s="1"/>
  <c r="Z11276" i="13"/>
  <c r="AC11276" i="13" s="1"/>
  <c r="Z11275" i="13"/>
  <c r="AC11275" i="13" s="1"/>
  <c r="Z11274" i="13"/>
  <c r="AC11274" i="13" s="1"/>
  <c r="Z11273" i="13"/>
  <c r="AC11273" i="13" s="1"/>
  <c r="Z11272" i="13"/>
  <c r="AC11272" i="13" s="1"/>
  <c r="Z11271" i="13"/>
  <c r="AC11271" i="13" s="1"/>
  <c r="Z11270" i="13"/>
  <c r="AC11270" i="13" s="1"/>
  <c r="Z11269" i="13"/>
  <c r="AC11269" i="13" s="1"/>
  <c r="Z11268" i="13"/>
  <c r="AC11268" i="13" s="1"/>
  <c r="Z11267" i="13"/>
  <c r="AC11267" i="13" s="1"/>
  <c r="Z11266" i="13"/>
  <c r="AC11266" i="13" s="1"/>
  <c r="Z11265" i="13"/>
  <c r="AC11265" i="13" s="1"/>
  <c r="Z11264" i="13"/>
  <c r="AC11264" i="13" s="1"/>
  <c r="Z11263" i="13"/>
  <c r="AC11263" i="13" s="1"/>
  <c r="Z11262" i="13"/>
  <c r="AC11262" i="13" s="1"/>
  <c r="K11262" i="13"/>
  <c r="M11262" i="13" s="1"/>
  <c r="Z11261" i="13"/>
  <c r="AC11261" i="13" s="1"/>
  <c r="Z11260" i="13"/>
  <c r="AC11260" i="13" s="1"/>
  <c r="Z11259" i="13"/>
  <c r="AC11259" i="13" s="1"/>
  <c r="K11259" i="13"/>
  <c r="M11259" i="13" s="1"/>
  <c r="Z11258" i="13"/>
  <c r="AC11258" i="13" s="1"/>
  <c r="K11258" i="13"/>
  <c r="M11258" i="13" s="1"/>
  <c r="Z11252" i="13"/>
  <c r="AC11252" i="13" s="1"/>
  <c r="Z11251" i="13"/>
  <c r="AC11251" i="13" s="1"/>
  <c r="Z11250" i="13"/>
  <c r="AC11250" i="13" s="1"/>
  <c r="Z11249" i="13"/>
  <c r="AC11249" i="13" s="1"/>
  <c r="Z11248" i="13"/>
  <c r="AC11248" i="13" s="1"/>
  <c r="K11248" i="13"/>
  <c r="M11248" i="13" s="1"/>
  <c r="M11253" i="13" s="1"/>
  <c r="K11246" i="13"/>
  <c r="M11246" i="13" s="1"/>
  <c r="M11247" i="13" s="1"/>
  <c r="Z11244" i="13"/>
  <c r="AC11244" i="13" s="1"/>
  <c r="K11244" i="13"/>
  <c r="M11244" i="13" s="1"/>
  <c r="M11245" i="13" s="1"/>
  <c r="Z11242" i="13"/>
  <c r="AC11242" i="13" s="1"/>
  <c r="Z11241" i="13"/>
  <c r="AC11241" i="13" s="1"/>
  <c r="Z11240" i="13"/>
  <c r="AC11240" i="13" s="1"/>
  <c r="K11240" i="13"/>
  <c r="M11240" i="13" s="1"/>
  <c r="K11239" i="13"/>
  <c r="M11239" i="13" s="1"/>
  <c r="Z11237" i="13"/>
  <c r="AC11237" i="13" s="1"/>
  <c r="Z11236" i="13"/>
  <c r="AC11236" i="13" s="1"/>
  <c r="K11236" i="13"/>
  <c r="M11236" i="13" s="1"/>
  <c r="M11238" i="13" s="1"/>
  <c r="K11234" i="13"/>
  <c r="M11234" i="13" s="1"/>
  <c r="M11235" i="13" s="1"/>
  <c r="Z11232" i="13"/>
  <c r="AC11232" i="13" s="1"/>
  <c r="Z11231" i="13"/>
  <c r="AC11231" i="13" s="1"/>
  <c r="Z11230" i="13"/>
  <c r="AC11230" i="13" s="1"/>
  <c r="Z11229" i="13"/>
  <c r="AC11229" i="13" s="1"/>
  <c r="K11229" i="13"/>
  <c r="M11229" i="13" s="1"/>
  <c r="M11233" i="13" s="1"/>
  <c r="K11227" i="13"/>
  <c r="M11227" i="13" s="1"/>
  <c r="M11228" i="13" s="1"/>
  <c r="K11225" i="13"/>
  <c r="M11225" i="13" s="1"/>
  <c r="M11226" i="13" s="1"/>
  <c r="K11214" i="13"/>
  <c r="M11214" i="13" s="1"/>
  <c r="M11215" i="13" s="1"/>
  <c r="K11212" i="13"/>
  <c r="M11212" i="13" s="1"/>
  <c r="AD11212" i="13" s="1"/>
  <c r="AE11212" i="13" s="1"/>
  <c r="AG11212" i="13" s="1"/>
  <c r="K11211" i="13"/>
  <c r="M11211" i="13" s="1"/>
  <c r="AD11211" i="13" s="1"/>
  <c r="AE11211" i="13" s="1"/>
  <c r="AG11211" i="13" s="1"/>
  <c r="K11210" i="13"/>
  <c r="M11210" i="13" s="1"/>
  <c r="AD11210" i="13" s="1"/>
  <c r="AE11210" i="13" s="1"/>
  <c r="AG11210" i="13" s="1"/>
  <c r="K11209" i="13"/>
  <c r="M11209" i="13" s="1"/>
  <c r="AD11209" i="13" s="1"/>
  <c r="AE11209" i="13" s="1"/>
  <c r="AG11209" i="13" s="1"/>
  <c r="K11208" i="13"/>
  <c r="M11208" i="13" s="1"/>
  <c r="AD11208" i="13" s="1"/>
  <c r="AE11208" i="13" s="1"/>
  <c r="AG11208" i="13" s="1"/>
  <c r="K11207" i="13"/>
  <c r="M11207" i="13" s="1"/>
  <c r="AD11207" i="13" s="1"/>
  <c r="AE11207" i="13" s="1"/>
  <c r="AG11207" i="13" s="1"/>
  <c r="K11206" i="13"/>
  <c r="M11206" i="13" s="1"/>
  <c r="AD11206" i="13" s="1"/>
  <c r="AE11206" i="13" s="1"/>
  <c r="AG11206" i="13" s="1"/>
  <c r="K11205" i="13"/>
  <c r="M11205" i="13" s="1"/>
  <c r="AD11205" i="13" s="1"/>
  <c r="AE11205" i="13" s="1"/>
  <c r="K11203" i="13"/>
  <c r="M11203" i="13" s="1"/>
  <c r="M11204" i="13" s="1"/>
  <c r="Z11201" i="13"/>
  <c r="AC11201" i="13" s="1"/>
  <c r="K11201" i="13"/>
  <c r="M11201" i="13" s="1"/>
  <c r="Z11200" i="13"/>
  <c r="AC11200" i="13" s="1"/>
  <c r="K11200" i="13"/>
  <c r="M11200" i="13" s="1"/>
  <c r="K11198" i="13"/>
  <c r="M11198" i="13" s="1"/>
  <c r="AD11198" i="13" s="1"/>
  <c r="AE11198" i="13" s="1"/>
  <c r="AG11198" i="13" s="1"/>
  <c r="K11197" i="13"/>
  <c r="M11197" i="13" s="1"/>
  <c r="AD11197" i="13" s="1"/>
  <c r="AE11197" i="13" s="1"/>
  <c r="AG11197" i="13" s="1"/>
  <c r="Z11196" i="13"/>
  <c r="AC11196" i="13" s="1"/>
  <c r="Z11195" i="13"/>
  <c r="AC11195" i="13" s="1"/>
  <c r="K11195" i="13"/>
  <c r="M11195" i="13" s="1"/>
  <c r="K11193" i="13"/>
  <c r="M11193" i="13" s="1"/>
  <c r="M11194" i="13" s="1"/>
  <c r="K11191" i="13"/>
  <c r="M11191" i="13" s="1"/>
  <c r="AD11191" i="13" s="1"/>
  <c r="AE11191" i="13" s="1"/>
  <c r="AG11191" i="13" s="1"/>
  <c r="K11190" i="13"/>
  <c r="M11190" i="13" s="1"/>
  <c r="AD11190" i="13" s="1"/>
  <c r="AE11190" i="13" s="1"/>
  <c r="Z11188" i="13"/>
  <c r="AC11188" i="13" s="1"/>
  <c r="Z11187" i="13"/>
  <c r="AC11187" i="13" s="1"/>
  <c r="Z11186" i="13"/>
  <c r="AC11186" i="13" s="1"/>
  <c r="K11186" i="13"/>
  <c r="M11186" i="13" s="1"/>
  <c r="M11189" i="13" s="1"/>
  <c r="Z11184" i="13"/>
  <c r="AC11184" i="13" s="1"/>
  <c r="K11184" i="13"/>
  <c r="M11184" i="13" s="1"/>
  <c r="M11185" i="13" s="1"/>
  <c r="Z11182" i="13"/>
  <c r="AC11182" i="13" s="1"/>
  <c r="K11182" i="13"/>
  <c r="M11182" i="13" s="1"/>
  <c r="Z11181" i="13"/>
  <c r="AC11181" i="13" s="1"/>
  <c r="Z11180" i="13"/>
  <c r="AC11180" i="13" s="1"/>
  <c r="Z11179" i="13"/>
  <c r="AC11179" i="13" s="1"/>
  <c r="K11179" i="13"/>
  <c r="M11179" i="13" s="1"/>
  <c r="K11177" i="13"/>
  <c r="M11177" i="13" s="1"/>
  <c r="Z11175" i="13"/>
  <c r="AC11175" i="13" s="1"/>
  <c r="Z11174" i="13"/>
  <c r="AC11174" i="13" s="1"/>
  <c r="Z11173" i="13"/>
  <c r="AC11173" i="13" s="1"/>
  <c r="Z11172" i="13"/>
  <c r="AC11172" i="13" s="1"/>
  <c r="K11172" i="13"/>
  <c r="M11172" i="13" s="1"/>
  <c r="M11176" i="13" s="1"/>
  <c r="Z11170" i="13"/>
  <c r="AC11170" i="13" s="1"/>
  <c r="K11170" i="13"/>
  <c r="M11170" i="13" s="1"/>
  <c r="M11171" i="13" s="1"/>
  <c r="Z11168" i="13"/>
  <c r="AC11168" i="13" s="1"/>
  <c r="K11168" i="13"/>
  <c r="M11168" i="13" s="1"/>
  <c r="M11169" i="13" s="1"/>
  <c r="Z11166" i="13"/>
  <c r="AC11166" i="13" s="1"/>
  <c r="Z11165" i="13"/>
  <c r="AC11165" i="13" s="1"/>
  <c r="K11165" i="13"/>
  <c r="M11165" i="13" s="1"/>
  <c r="M11167" i="13" s="1"/>
  <c r="K11162" i="13"/>
  <c r="M11162" i="13" s="1"/>
  <c r="AD11162" i="13" s="1"/>
  <c r="AE11162" i="13" s="1"/>
  <c r="AG11162" i="13" s="1"/>
  <c r="K11160" i="13"/>
  <c r="M11160" i="13" s="1"/>
  <c r="AD11160" i="13" s="1"/>
  <c r="AE11160" i="13" s="1"/>
  <c r="AG11160" i="13" s="1"/>
  <c r="K11158" i="13"/>
  <c r="M11158" i="13" s="1"/>
  <c r="Z11155" i="13"/>
  <c r="AC11155" i="13" s="1"/>
  <c r="Z11154" i="13"/>
  <c r="AC11154" i="13" s="1"/>
  <c r="K11154" i="13"/>
  <c r="M11154" i="13" s="1"/>
  <c r="M11157" i="13" s="1"/>
  <c r="K11152" i="13"/>
  <c r="M11152" i="13" s="1"/>
  <c r="M11153" i="13" s="1"/>
  <c r="Z11150" i="13"/>
  <c r="AC11150" i="13" s="1"/>
  <c r="K11149" i="13"/>
  <c r="M11149" i="13" s="1"/>
  <c r="AD11149" i="13" s="1"/>
  <c r="AE11149" i="13" s="1"/>
  <c r="Z11147" i="13"/>
  <c r="AC11147" i="13" s="1"/>
  <c r="K11147" i="13"/>
  <c r="M11147" i="13" s="1"/>
  <c r="M11148" i="13" s="1"/>
  <c r="K11145" i="13"/>
  <c r="M11145" i="13" s="1"/>
  <c r="AD11145" i="13" s="1"/>
  <c r="AE11145" i="13" s="1"/>
  <c r="AG11145" i="13" s="1"/>
  <c r="K11144" i="13"/>
  <c r="M11144" i="13" s="1"/>
  <c r="AD11144" i="13" s="1"/>
  <c r="AE11144" i="13" s="1"/>
  <c r="K11142" i="13"/>
  <c r="M11142" i="13" s="1"/>
  <c r="M11143" i="13" s="1"/>
  <c r="Z11140" i="13"/>
  <c r="AC11140" i="13" s="1"/>
  <c r="K11140" i="13"/>
  <c r="M11140" i="13" s="1"/>
  <c r="M11141" i="13" s="1"/>
  <c r="Z11138" i="13"/>
  <c r="AC11138" i="13" s="1"/>
  <c r="Z11137" i="13"/>
  <c r="AC11137" i="13" s="1"/>
  <c r="Z11136" i="13"/>
  <c r="AC11136" i="13" s="1"/>
  <c r="K11136" i="13"/>
  <c r="M11136" i="13" s="1"/>
  <c r="Z11135" i="13"/>
  <c r="AC11135" i="13" s="1"/>
  <c r="Z11134" i="13"/>
  <c r="AC11134" i="13" s="1"/>
  <c r="K11134" i="13"/>
  <c r="M11134" i="13" s="1"/>
  <c r="K11132" i="13"/>
  <c r="M11132" i="13" s="1"/>
  <c r="M11133" i="13" s="1"/>
  <c r="Z11130" i="13"/>
  <c r="AC11130" i="13" s="1"/>
  <c r="Z11129" i="13"/>
  <c r="AC11129" i="13" s="1"/>
  <c r="K11129" i="13"/>
  <c r="M11129" i="13" s="1"/>
  <c r="M11131" i="13" s="1"/>
  <c r="K11127" i="13"/>
  <c r="M11127" i="13" s="1"/>
  <c r="M11128" i="13" s="1"/>
  <c r="K11125" i="13"/>
  <c r="M11125" i="13" s="1"/>
  <c r="AD11125" i="13" s="1"/>
  <c r="AE11125" i="13" s="1"/>
  <c r="AG11125" i="13" s="1"/>
  <c r="K11124" i="13"/>
  <c r="M11124" i="13" s="1"/>
  <c r="AD11124" i="13" s="1"/>
  <c r="AE11124" i="13" s="1"/>
  <c r="AG11124" i="13" s="1"/>
  <c r="K11123" i="13"/>
  <c r="M11123" i="13" s="1"/>
  <c r="Z11121" i="13"/>
  <c r="AC11121" i="13" s="1"/>
  <c r="Z11120" i="13"/>
  <c r="AC11120" i="13" s="1"/>
  <c r="Z11119" i="13"/>
  <c r="AC11119" i="13" s="1"/>
  <c r="K11119" i="13"/>
  <c r="M11119" i="13" s="1"/>
  <c r="M11122" i="13" s="1"/>
  <c r="AG11118" i="13"/>
  <c r="Z11117" i="13"/>
  <c r="AC11117" i="13" s="1"/>
  <c r="K11117" i="13"/>
  <c r="M11117" i="13" s="1"/>
  <c r="M11118" i="13" s="1"/>
  <c r="W11116" i="13"/>
  <c r="Z11115" i="13"/>
  <c r="AC11115" i="13" s="1"/>
  <c r="Z11114" i="13"/>
  <c r="AC11114" i="13" s="1"/>
  <c r="K11114" i="13"/>
  <c r="M11114" i="13" s="1"/>
  <c r="M11116" i="13" s="1"/>
  <c r="Z11112" i="13"/>
  <c r="AC11112" i="13" s="1"/>
  <c r="K11112" i="13"/>
  <c r="M11112" i="13" s="1"/>
  <c r="M11113" i="13" s="1"/>
  <c r="K11110" i="13"/>
  <c r="M11110" i="13" s="1"/>
  <c r="AD11110" i="13" s="1"/>
  <c r="AE11110" i="13" s="1"/>
  <c r="AG11110" i="13" s="1"/>
  <c r="Z11108" i="13"/>
  <c r="AC11108" i="13" s="1"/>
  <c r="Z11107" i="13"/>
  <c r="AC11107" i="13" s="1"/>
  <c r="Z11106" i="13"/>
  <c r="AC11106" i="13" s="1"/>
  <c r="Z11105" i="13"/>
  <c r="AC11105" i="13" s="1"/>
  <c r="K11105" i="13"/>
  <c r="M11105" i="13" s="1"/>
  <c r="M11111" i="13" s="1"/>
  <c r="Z11103" i="13"/>
  <c r="AC11103" i="13" s="1"/>
  <c r="K11103" i="13"/>
  <c r="M11103" i="13" s="1"/>
  <c r="M11104" i="13" s="1"/>
  <c r="K11101" i="13"/>
  <c r="M11101" i="13" s="1"/>
  <c r="AD11101" i="13" s="1"/>
  <c r="AE11101" i="13" s="1"/>
  <c r="K11099" i="13"/>
  <c r="M11099" i="13" s="1"/>
  <c r="K11097" i="13"/>
  <c r="M11097" i="13" s="1"/>
  <c r="AD11097" i="13" s="1"/>
  <c r="AE11097" i="13" s="1"/>
  <c r="Z11095" i="13"/>
  <c r="AC11095" i="13" s="1"/>
  <c r="Z11094" i="13"/>
  <c r="AC11094" i="13" s="1"/>
  <c r="K11094" i="13"/>
  <c r="M11094" i="13" s="1"/>
  <c r="M11096" i="13" s="1"/>
  <c r="K11092" i="13"/>
  <c r="M11092" i="13" s="1"/>
  <c r="AD11092" i="13" s="1"/>
  <c r="AE11092" i="13" s="1"/>
  <c r="AG11092" i="13" s="1"/>
  <c r="K11091" i="13"/>
  <c r="M11091" i="13" s="1"/>
  <c r="AD11091" i="13" s="1"/>
  <c r="AE11091" i="13" s="1"/>
  <c r="AG11091" i="13" s="1"/>
  <c r="K11090" i="13"/>
  <c r="M11090" i="13" s="1"/>
  <c r="AD11090" i="13" s="1"/>
  <c r="AE11090" i="13" s="1"/>
  <c r="AG11090" i="13" s="1"/>
  <c r="Z11089" i="13"/>
  <c r="AC11089" i="13" s="1"/>
  <c r="Z11088" i="13"/>
  <c r="AC11088" i="13" s="1"/>
  <c r="Z11087" i="13"/>
  <c r="AC11087" i="13" s="1"/>
  <c r="K11087" i="13"/>
  <c r="M11087" i="13" s="1"/>
  <c r="K11085" i="13"/>
  <c r="M11085" i="13" s="1"/>
  <c r="AD11085" i="13" s="1"/>
  <c r="AE11085" i="13" s="1"/>
  <c r="AG11085" i="13" s="1"/>
  <c r="K11084" i="13"/>
  <c r="M11084" i="13" s="1"/>
  <c r="AD11084" i="13" s="1"/>
  <c r="AE11084" i="13" s="1"/>
  <c r="AG11084" i="13" s="1"/>
  <c r="Z11083" i="13"/>
  <c r="AC11083" i="13" s="1"/>
  <c r="Z11082" i="13"/>
  <c r="AC11082" i="13" s="1"/>
  <c r="K11082" i="13"/>
  <c r="M11082" i="13" s="1"/>
  <c r="K11081" i="13"/>
  <c r="M11081" i="13" s="1"/>
  <c r="AD11081" i="13" s="1"/>
  <c r="AE11081" i="13" s="1"/>
  <c r="AG11081" i="13" s="1"/>
  <c r="Z11079" i="13"/>
  <c r="AC11079" i="13" s="1"/>
  <c r="Z11078" i="13"/>
  <c r="AC11078" i="13" s="1"/>
  <c r="K11078" i="13"/>
  <c r="M11078" i="13" s="1"/>
  <c r="Z11076" i="13"/>
  <c r="AC11076" i="13" s="1"/>
  <c r="K11076" i="13"/>
  <c r="M11076" i="13" s="1"/>
  <c r="Z11075" i="13"/>
  <c r="AC11075" i="13" s="1"/>
  <c r="Z11074" i="13"/>
  <c r="AC11074" i="13" s="1"/>
  <c r="K11074" i="13"/>
  <c r="M11074" i="13" s="1"/>
  <c r="Z11072" i="13"/>
  <c r="AC11072" i="13" s="1"/>
  <c r="Z11071" i="13"/>
  <c r="AC11071" i="13" s="1"/>
  <c r="Z11070" i="13"/>
  <c r="AC11070" i="13" s="1"/>
  <c r="Z11069" i="13"/>
  <c r="AC11069" i="13" s="1"/>
  <c r="K11069" i="13"/>
  <c r="M11069" i="13" s="1"/>
  <c r="K11067" i="13"/>
  <c r="M11067" i="13" s="1"/>
  <c r="AD11067" i="13" s="1"/>
  <c r="AE11067" i="13" s="1"/>
  <c r="AE11068" i="13" s="1"/>
  <c r="Z11065" i="13"/>
  <c r="AC11065" i="13" s="1"/>
  <c r="Z11064" i="13"/>
  <c r="AC11064" i="13" s="1"/>
  <c r="K11064" i="13"/>
  <c r="M11064" i="13" s="1"/>
  <c r="K11062" i="13"/>
  <c r="M11062" i="13" s="1"/>
  <c r="AD11062" i="13" s="1"/>
  <c r="AE11062" i="13" s="1"/>
  <c r="AG11062" i="13" s="1"/>
  <c r="Z11061" i="13"/>
  <c r="AC11061" i="13" s="1"/>
  <c r="Z11060" i="13"/>
  <c r="AC11060" i="13" s="1"/>
  <c r="Z11059" i="13"/>
  <c r="AC11059" i="13" s="1"/>
  <c r="Z11058" i="13"/>
  <c r="AC11058" i="13" s="1"/>
  <c r="K11058" i="13"/>
  <c r="M11058" i="13" s="1"/>
  <c r="K11056" i="13"/>
  <c r="M11056" i="13" s="1"/>
  <c r="AD11056" i="13" s="1"/>
  <c r="AE11056" i="13" s="1"/>
  <c r="AG11056" i="13" s="1"/>
  <c r="K11055" i="13"/>
  <c r="M11055" i="13" s="1"/>
  <c r="AD11055" i="13" s="1"/>
  <c r="AE11055" i="13" s="1"/>
  <c r="AG11055" i="13" s="1"/>
  <c r="K11054" i="13"/>
  <c r="M11054" i="13" s="1"/>
  <c r="AD11054" i="13" s="1"/>
  <c r="AE11054" i="13" s="1"/>
  <c r="AG11054" i="13" s="1"/>
  <c r="K11053" i="13"/>
  <c r="M11053" i="13" s="1"/>
  <c r="AD11053" i="13" s="1"/>
  <c r="AE11053" i="13" s="1"/>
  <c r="K11051" i="13"/>
  <c r="M11051" i="13" s="1"/>
  <c r="AD11051" i="13" s="1"/>
  <c r="AE11051" i="13" s="1"/>
  <c r="AE11052" i="13" s="1"/>
  <c r="K11049" i="13"/>
  <c r="M11049" i="13" s="1"/>
  <c r="K11048" i="13"/>
  <c r="M11048" i="13" s="1"/>
  <c r="AD11048" i="13" s="1"/>
  <c r="AE11048" i="13" s="1"/>
  <c r="K11046" i="13"/>
  <c r="M11046" i="13" s="1"/>
  <c r="M11047" i="13" s="1"/>
  <c r="K11044" i="13"/>
  <c r="M11044" i="13" s="1"/>
  <c r="AD11044" i="13" s="1"/>
  <c r="AE11044" i="13" s="1"/>
  <c r="AG11044" i="13" s="1"/>
  <c r="K11043" i="13"/>
  <c r="M11043" i="13" s="1"/>
  <c r="AD11043" i="13" s="1"/>
  <c r="AE11043" i="13" s="1"/>
  <c r="AG11043" i="13" s="1"/>
  <c r="K11042" i="13"/>
  <c r="M11042" i="13" s="1"/>
  <c r="AD11042" i="13" s="1"/>
  <c r="AE11042" i="13" s="1"/>
  <c r="AG11042" i="13" s="1"/>
  <c r="K11041" i="13"/>
  <c r="M11041" i="13" s="1"/>
  <c r="AD11041" i="13" s="1"/>
  <c r="AE11041" i="13" s="1"/>
  <c r="AG11041" i="13" s="1"/>
  <c r="K11040" i="13"/>
  <c r="M11040" i="13" s="1"/>
  <c r="AD11040" i="13" s="1"/>
  <c r="AE11040" i="13" s="1"/>
  <c r="AG11040" i="13" s="1"/>
  <c r="K11039" i="13"/>
  <c r="M11039" i="13" s="1"/>
  <c r="AD11039" i="13" s="1"/>
  <c r="AE11039" i="13" s="1"/>
  <c r="AG11039" i="13" s="1"/>
  <c r="K11038" i="13"/>
  <c r="M11038" i="13" s="1"/>
  <c r="AD11038" i="13" s="1"/>
  <c r="AE11038" i="13" s="1"/>
  <c r="AG11038" i="13" s="1"/>
  <c r="K11037" i="13"/>
  <c r="M11037" i="13" s="1"/>
  <c r="AD11037" i="13" s="1"/>
  <c r="AE11037" i="13" s="1"/>
  <c r="AG11037" i="13" s="1"/>
  <c r="K11036" i="13"/>
  <c r="M11036" i="13" s="1"/>
  <c r="AD11036" i="13" s="1"/>
  <c r="AE11036" i="13" s="1"/>
  <c r="AG11036" i="13" s="1"/>
  <c r="K11035" i="13"/>
  <c r="M11035" i="13" s="1"/>
  <c r="AD11035" i="13" s="1"/>
  <c r="AE11035" i="13" s="1"/>
  <c r="AG11035" i="13" s="1"/>
  <c r="K11034" i="13"/>
  <c r="M11034" i="13" s="1"/>
  <c r="AD11034" i="13" s="1"/>
  <c r="AE11034" i="13" s="1"/>
  <c r="AG11034" i="13" s="1"/>
  <c r="K11033" i="13"/>
  <c r="M11033" i="13" s="1"/>
  <c r="AD11033" i="13" s="1"/>
  <c r="AE11033" i="13" s="1"/>
  <c r="AG11033" i="13" s="1"/>
  <c r="K11028" i="13"/>
  <c r="M11028" i="13" s="1"/>
  <c r="AD11028" i="13" s="1"/>
  <c r="AE11028" i="13" s="1"/>
  <c r="AG11028" i="13" s="1"/>
  <c r="K11027" i="13"/>
  <c r="M11027" i="13" s="1"/>
  <c r="AD11027" i="13" s="1"/>
  <c r="AE11027" i="13" s="1"/>
  <c r="AG11027" i="13" s="1"/>
  <c r="K11026" i="13"/>
  <c r="M11026" i="13" s="1"/>
  <c r="AD11026" i="13" s="1"/>
  <c r="AE11026" i="13" s="1"/>
  <c r="AG11026" i="13" s="1"/>
  <c r="K11025" i="13"/>
  <c r="M11025" i="13" s="1"/>
  <c r="K11023" i="13"/>
  <c r="M11023" i="13" s="1"/>
  <c r="M11024" i="13" s="1"/>
  <c r="Z11021" i="13"/>
  <c r="AC11021" i="13" s="1"/>
  <c r="Z11020" i="13"/>
  <c r="AC11020" i="13" s="1"/>
  <c r="Z11019" i="13"/>
  <c r="AC11019" i="13" s="1"/>
  <c r="K11019" i="13"/>
  <c r="M11019" i="13" s="1"/>
  <c r="M11022" i="13" s="1"/>
  <c r="Z11017" i="13"/>
  <c r="AC11017" i="13" s="1"/>
  <c r="K11017" i="13"/>
  <c r="M11017" i="13" s="1"/>
  <c r="K11016" i="13"/>
  <c r="M11016" i="13" s="1"/>
  <c r="AD11016" i="13" s="1"/>
  <c r="AE11016" i="13" s="1"/>
  <c r="AG11016" i="13" s="1"/>
  <c r="K11015" i="13"/>
  <c r="M11015" i="13" s="1"/>
  <c r="Z11013" i="13"/>
  <c r="AC11013" i="13" s="1"/>
  <c r="Z11012" i="13"/>
  <c r="AC11012" i="13" s="1"/>
  <c r="K11012" i="13"/>
  <c r="M11012" i="13" s="1"/>
  <c r="Z11011" i="13"/>
  <c r="AC11011" i="13" s="1"/>
  <c r="Z11010" i="13"/>
  <c r="AC11010" i="13" s="1"/>
  <c r="K11010" i="13"/>
  <c r="M11010" i="13" s="1"/>
  <c r="Z11007" i="13"/>
  <c r="AC11007" i="13" s="1"/>
  <c r="K11007" i="13"/>
  <c r="M11007" i="13" s="1"/>
  <c r="M11009" i="13" s="1"/>
  <c r="K11005" i="13"/>
  <c r="M11005" i="13" s="1"/>
  <c r="M11006" i="13" s="1"/>
  <c r="Z11003" i="13"/>
  <c r="AC11003" i="13" s="1"/>
  <c r="K11003" i="13"/>
  <c r="M11003" i="13" s="1"/>
  <c r="M11004" i="13" s="1"/>
  <c r="K11001" i="13"/>
  <c r="M11001" i="13" s="1"/>
  <c r="M11002" i="13" s="1"/>
  <c r="Z10999" i="13"/>
  <c r="AC10999" i="13" s="1"/>
  <c r="Z10998" i="13"/>
  <c r="AC10998" i="13" s="1"/>
  <c r="Z10997" i="13"/>
  <c r="AC10997" i="13" s="1"/>
  <c r="K10997" i="13"/>
  <c r="M10997" i="13" s="1"/>
  <c r="K10996" i="13"/>
  <c r="M10996" i="13" s="1"/>
  <c r="K10994" i="13"/>
  <c r="M10994" i="13" s="1"/>
  <c r="M10995" i="13" s="1"/>
  <c r="K10992" i="13"/>
  <c r="M10992" i="13" s="1"/>
  <c r="M10993" i="13" s="1"/>
  <c r="K10990" i="13"/>
  <c r="M10990" i="13" s="1"/>
  <c r="M10991" i="13" s="1"/>
  <c r="K10988" i="13"/>
  <c r="M10988" i="13" s="1"/>
  <c r="M10989" i="13" s="1"/>
  <c r="K10986" i="13"/>
  <c r="M10986" i="13" s="1"/>
  <c r="AD10986" i="13" s="1"/>
  <c r="AE10986" i="13" s="1"/>
  <c r="AG10986" i="13" s="1"/>
  <c r="Z10985" i="13"/>
  <c r="AC10985" i="13" s="1"/>
  <c r="K10985" i="13"/>
  <c r="M10985" i="13" s="1"/>
  <c r="K10983" i="13"/>
  <c r="M10983" i="13" s="1"/>
  <c r="M10984" i="13" s="1"/>
  <c r="K10981" i="13"/>
  <c r="M10981" i="13" s="1"/>
  <c r="M10982" i="13" s="1"/>
  <c r="K10979" i="13"/>
  <c r="M10979" i="13" s="1"/>
  <c r="M10980" i="13" s="1"/>
  <c r="Z10977" i="13"/>
  <c r="AC10977" i="13" s="1"/>
  <c r="Z10976" i="13"/>
  <c r="AC10976" i="13" s="1"/>
  <c r="Z10975" i="13"/>
  <c r="AC10975" i="13" s="1"/>
  <c r="Z10974" i="13"/>
  <c r="AC10974" i="13" s="1"/>
  <c r="Z10973" i="13"/>
  <c r="AC10973" i="13" s="1"/>
  <c r="Z10972" i="13"/>
  <c r="AC10972" i="13" s="1"/>
  <c r="Z10971" i="13"/>
  <c r="AC10971" i="13" s="1"/>
  <c r="K10971" i="13"/>
  <c r="M10971" i="13" s="1"/>
  <c r="M10978" i="13" s="1"/>
  <c r="K10969" i="13"/>
  <c r="M10969" i="13" s="1"/>
  <c r="AD10969" i="13" s="1"/>
  <c r="AE10969" i="13" s="1"/>
  <c r="AG10969" i="13" s="1"/>
  <c r="K10968" i="13"/>
  <c r="M10968" i="13" s="1"/>
  <c r="AD10968" i="13" s="1"/>
  <c r="AE10968" i="13" s="1"/>
  <c r="AG10968" i="13" s="1"/>
  <c r="K10967" i="13"/>
  <c r="M10967" i="13" s="1"/>
  <c r="Z10965" i="13"/>
  <c r="AC10965" i="13" s="1"/>
  <c r="K10965" i="13"/>
  <c r="M10965" i="13" s="1"/>
  <c r="Z10964" i="13"/>
  <c r="AC10964" i="13" s="1"/>
  <c r="K10964" i="13"/>
  <c r="M10964" i="13" s="1"/>
  <c r="Z10962" i="13"/>
  <c r="AC10962" i="13" s="1"/>
  <c r="Z10961" i="13"/>
  <c r="AC10961" i="13" s="1"/>
  <c r="Z10960" i="13"/>
  <c r="AC10960" i="13" s="1"/>
  <c r="K10960" i="13"/>
  <c r="M10960" i="13" s="1"/>
  <c r="M10963" i="13" s="1"/>
  <c r="K10958" i="13"/>
  <c r="M10958" i="13" s="1"/>
  <c r="AD10958" i="13" s="1"/>
  <c r="AE10958" i="13" s="1"/>
  <c r="AG10958" i="13" s="1"/>
  <c r="K10957" i="13"/>
  <c r="M10957" i="13" s="1"/>
  <c r="AD10957" i="13" s="1"/>
  <c r="AE10957" i="13" s="1"/>
  <c r="Z10955" i="13"/>
  <c r="AC10955" i="13" s="1"/>
  <c r="Z10954" i="13"/>
  <c r="AC10954" i="13" s="1"/>
  <c r="K10954" i="13"/>
  <c r="M10954" i="13" s="1"/>
  <c r="M10956" i="13" s="1"/>
  <c r="Z10952" i="13"/>
  <c r="AC10952" i="13" s="1"/>
  <c r="K10952" i="13"/>
  <c r="M10952" i="13" s="1"/>
  <c r="M10953" i="13" s="1"/>
  <c r="Z10950" i="13"/>
  <c r="AC10950" i="13" s="1"/>
  <c r="Z10949" i="13"/>
  <c r="AC10949" i="13" s="1"/>
  <c r="K10949" i="13"/>
  <c r="M10949" i="13" s="1"/>
  <c r="M10951" i="13" s="1"/>
  <c r="Z10947" i="13"/>
  <c r="AC10947" i="13" s="1"/>
  <c r="Z10946" i="13"/>
  <c r="AC10946" i="13" s="1"/>
  <c r="Z10945" i="13"/>
  <c r="AC10945" i="13" s="1"/>
  <c r="K10945" i="13"/>
  <c r="M10945" i="13" s="1"/>
  <c r="K10944" i="13"/>
  <c r="M10944" i="13" s="1"/>
  <c r="AD10944" i="13" s="1"/>
  <c r="AE10944" i="13" s="1"/>
  <c r="AG10944" i="13" s="1"/>
  <c r="K10943" i="13"/>
  <c r="M10943" i="13" s="1"/>
  <c r="AD10943" i="13" s="1"/>
  <c r="AE10943" i="13" s="1"/>
  <c r="Z10941" i="13"/>
  <c r="AC10941" i="13" s="1"/>
  <c r="Z10940" i="13"/>
  <c r="AC10940" i="13" s="1"/>
  <c r="K10940" i="13"/>
  <c r="M10940" i="13" s="1"/>
  <c r="M10942" i="13" s="1"/>
  <c r="K10938" i="13"/>
  <c r="M10938" i="13" s="1"/>
  <c r="AD10938" i="13" s="1"/>
  <c r="AE10938" i="13" s="1"/>
  <c r="AG10938" i="13" s="1"/>
  <c r="Z10937" i="13"/>
  <c r="AC10937" i="13" s="1"/>
  <c r="Z10936" i="13"/>
  <c r="AC10936" i="13" s="1"/>
  <c r="K10936" i="13"/>
  <c r="M10936" i="13" s="1"/>
  <c r="Z10935" i="13"/>
  <c r="AC10935" i="13" s="1"/>
  <c r="Z10934" i="13"/>
  <c r="AC10934" i="13" s="1"/>
  <c r="K10934" i="13"/>
  <c r="M10934" i="13" s="1"/>
  <c r="K10933" i="13"/>
  <c r="M10933" i="13" s="1"/>
  <c r="Z10931" i="13"/>
  <c r="AC10931" i="13" s="1"/>
  <c r="Z10930" i="13"/>
  <c r="AC10930" i="13" s="1"/>
  <c r="Z10929" i="13"/>
  <c r="AC10929" i="13" s="1"/>
  <c r="Z10928" i="13"/>
  <c r="AC10928" i="13" s="1"/>
  <c r="Z10927" i="13"/>
  <c r="AC10927" i="13" s="1"/>
  <c r="K10927" i="13"/>
  <c r="M10927" i="13" s="1"/>
  <c r="M10932" i="13" s="1"/>
  <c r="K10925" i="13"/>
  <c r="M10925" i="13" s="1"/>
  <c r="Z10923" i="13"/>
  <c r="AC10923" i="13" s="1"/>
  <c r="Z10922" i="13"/>
  <c r="AC10922" i="13" s="1"/>
  <c r="Z10921" i="13"/>
  <c r="AC10921" i="13" s="1"/>
  <c r="Z10920" i="13"/>
  <c r="AC10920" i="13" s="1"/>
  <c r="K10920" i="13"/>
  <c r="M10920" i="13" s="1"/>
  <c r="M10924" i="13" s="1"/>
  <c r="Z10918" i="13"/>
  <c r="AC10918" i="13" s="1"/>
  <c r="Z10917" i="13"/>
  <c r="AC10917" i="13" s="1"/>
  <c r="Z10916" i="13"/>
  <c r="AC10916" i="13" s="1"/>
  <c r="Z10915" i="13"/>
  <c r="AC10915" i="13" s="1"/>
  <c r="K10915" i="13"/>
  <c r="M10915" i="13" s="1"/>
  <c r="M10919" i="13" s="1"/>
  <c r="Z10913" i="13"/>
  <c r="AC10913" i="13" s="1"/>
  <c r="K10913" i="13"/>
  <c r="M10913" i="13" s="1"/>
  <c r="K10912" i="13"/>
  <c r="M10912" i="13" s="1"/>
  <c r="Z10910" i="13"/>
  <c r="AC10910" i="13" s="1"/>
  <c r="Z10909" i="13"/>
  <c r="AC10909" i="13" s="1"/>
  <c r="K10909" i="13"/>
  <c r="M10909" i="13" s="1"/>
  <c r="K10908" i="13"/>
  <c r="M10908" i="13" s="1"/>
  <c r="K10906" i="13"/>
  <c r="M10906" i="13" s="1"/>
  <c r="AD10906" i="13" s="1"/>
  <c r="AE10906" i="13" s="1"/>
  <c r="AG10906" i="13" s="1"/>
  <c r="Z10905" i="13"/>
  <c r="AC10905" i="13" s="1"/>
  <c r="Z10904" i="13"/>
  <c r="AC10904" i="13" s="1"/>
  <c r="Z10903" i="13"/>
  <c r="AC10903" i="13" s="1"/>
  <c r="K10903" i="13"/>
  <c r="M10903" i="13" s="1"/>
  <c r="Z10901" i="13"/>
  <c r="AC10901" i="13" s="1"/>
  <c r="Z10900" i="13"/>
  <c r="AC10900" i="13" s="1"/>
  <c r="Z10899" i="13"/>
  <c r="AC10899" i="13" s="1"/>
  <c r="Z10898" i="13"/>
  <c r="AC10898" i="13" s="1"/>
  <c r="K10898" i="13"/>
  <c r="M10898" i="13" s="1"/>
  <c r="M10902" i="13" s="1"/>
  <c r="K10896" i="13"/>
  <c r="M10896" i="13" s="1"/>
  <c r="AD10896" i="13" s="1"/>
  <c r="AE10896" i="13" s="1"/>
  <c r="K10894" i="13"/>
  <c r="M10894" i="13" s="1"/>
  <c r="M10895" i="13" s="1"/>
  <c r="K10892" i="13"/>
  <c r="M10892" i="13" s="1"/>
  <c r="AD10892" i="13" s="1"/>
  <c r="AE10892" i="13" s="1"/>
  <c r="AG10892" i="13" s="1"/>
  <c r="K10891" i="13"/>
  <c r="M10891" i="13" s="1"/>
  <c r="AD10891" i="13" s="1"/>
  <c r="AE10891" i="13" s="1"/>
  <c r="Z10889" i="13"/>
  <c r="AC10889" i="13" s="1"/>
  <c r="Z10888" i="13"/>
  <c r="AC10888" i="13" s="1"/>
  <c r="Z10887" i="13"/>
  <c r="AC10887" i="13" s="1"/>
  <c r="Z10886" i="13"/>
  <c r="AC10886" i="13" s="1"/>
  <c r="K10886" i="13"/>
  <c r="M10886" i="13" s="1"/>
  <c r="M10890" i="13" s="1"/>
  <c r="K10884" i="13"/>
  <c r="M10884" i="13" s="1"/>
  <c r="AD10884" i="13" s="1"/>
  <c r="AE10884" i="13" s="1"/>
  <c r="AG10884" i="13" s="1"/>
  <c r="Z10883" i="13"/>
  <c r="AC10883" i="13" s="1"/>
  <c r="Z10882" i="13"/>
  <c r="AC10882" i="13" s="1"/>
  <c r="K10882" i="13"/>
  <c r="M10882" i="13" s="1"/>
  <c r="Z10880" i="13"/>
  <c r="AC10880" i="13" s="1"/>
  <c r="K10880" i="13"/>
  <c r="M10880" i="13" s="1"/>
  <c r="M10881" i="13" s="1"/>
  <c r="K10878" i="13"/>
  <c r="M10878" i="13" s="1"/>
  <c r="AD10878" i="13" s="1"/>
  <c r="AE10878" i="13" s="1"/>
  <c r="AG10878" i="13" s="1"/>
  <c r="K10877" i="13"/>
  <c r="M10877" i="13" s="1"/>
  <c r="K10875" i="13"/>
  <c r="M10875" i="13" s="1"/>
  <c r="AD10875" i="13" s="1"/>
  <c r="AE10875" i="13" s="1"/>
  <c r="AG10875" i="13" s="1"/>
  <c r="K10874" i="13"/>
  <c r="M10874" i="13" s="1"/>
  <c r="Z10872" i="13"/>
  <c r="AC10872" i="13" s="1"/>
  <c r="Z10871" i="13"/>
  <c r="AC10871" i="13" s="1"/>
  <c r="K10871" i="13"/>
  <c r="M10871" i="13" s="1"/>
  <c r="M10873" i="13" s="1"/>
  <c r="K10869" i="13"/>
  <c r="M10869" i="13" s="1"/>
  <c r="Z10867" i="13"/>
  <c r="AC10867" i="13" s="1"/>
  <c r="Z10866" i="13"/>
  <c r="AC10866" i="13" s="1"/>
  <c r="Z10865" i="13"/>
  <c r="AC10865" i="13" s="1"/>
  <c r="K10865" i="13"/>
  <c r="M10865" i="13" s="1"/>
  <c r="M10868" i="13" s="1"/>
  <c r="K10863" i="13"/>
  <c r="M10863" i="13" s="1"/>
  <c r="X10862" i="13"/>
  <c r="Z10861" i="13"/>
  <c r="AC10861" i="13" s="1"/>
  <c r="Z10860" i="13"/>
  <c r="AC10860" i="13" s="1"/>
  <c r="Z10859" i="13"/>
  <c r="AC10859" i="13" s="1"/>
  <c r="Z10858" i="13"/>
  <c r="AC10858" i="13" s="1"/>
  <c r="Z10857" i="13"/>
  <c r="AC10857" i="13" s="1"/>
  <c r="Z10856" i="13"/>
  <c r="AC10856" i="13" s="1"/>
  <c r="Z10855" i="13"/>
  <c r="AC10855" i="13" s="1"/>
  <c r="Z10854" i="13"/>
  <c r="AC10854" i="13" s="1"/>
  <c r="K10854" i="13"/>
  <c r="M10854" i="13" s="1"/>
  <c r="M10862" i="13" s="1"/>
  <c r="K10852" i="13"/>
  <c r="M10852" i="13" s="1"/>
  <c r="AD10852" i="13" s="1"/>
  <c r="AE10852" i="13" s="1"/>
  <c r="AG10852" i="13" s="1"/>
  <c r="K10851" i="13"/>
  <c r="M10851" i="13" s="1"/>
  <c r="K10849" i="13"/>
  <c r="M10849" i="13" s="1"/>
  <c r="M10850" i="13" s="1"/>
  <c r="Z10847" i="13"/>
  <c r="AC10847" i="13" s="1"/>
  <c r="Z10846" i="13"/>
  <c r="AC10846" i="13" s="1"/>
  <c r="Z10845" i="13"/>
  <c r="AC10845" i="13" s="1"/>
  <c r="K10845" i="13"/>
  <c r="M10845" i="13" s="1"/>
  <c r="M10848" i="13" s="1"/>
  <c r="Z10843" i="13"/>
  <c r="AC10843" i="13" s="1"/>
  <c r="K10843" i="13"/>
  <c r="M10843" i="13" s="1"/>
  <c r="M10844" i="13" s="1"/>
  <c r="K10841" i="13"/>
  <c r="M10841" i="13" s="1"/>
  <c r="M10842" i="13" s="1"/>
  <c r="K10839" i="13"/>
  <c r="M10839" i="13" s="1"/>
  <c r="Z10837" i="13"/>
  <c r="AC10837" i="13" s="1"/>
  <c r="Z10836" i="13"/>
  <c r="AC10836" i="13" s="1"/>
  <c r="K10836" i="13"/>
  <c r="M10836" i="13" s="1"/>
  <c r="M10838" i="13" s="1"/>
  <c r="K10834" i="13"/>
  <c r="M10834" i="13" s="1"/>
  <c r="K10832" i="13"/>
  <c r="M10832" i="13" s="1"/>
  <c r="M10833" i="13" s="1"/>
  <c r="K10830" i="13"/>
  <c r="M10830" i="13" s="1"/>
  <c r="Z10828" i="13"/>
  <c r="AC10828" i="13" s="1"/>
  <c r="Z10827" i="13"/>
  <c r="AC10827" i="13" s="1"/>
  <c r="Z10826" i="13"/>
  <c r="AC10826" i="13" s="1"/>
  <c r="K10826" i="13"/>
  <c r="M10826" i="13" s="1"/>
  <c r="M10829" i="13" s="1"/>
  <c r="Z10824" i="13"/>
  <c r="AC10824" i="13" s="1"/>
  <c r="K10824" i="13"/>
  <c r="M10824" i="13" s="1"/>
  <c r="M10825" i="13" s="1"/>
  <c r="K10822" i="13"/>
  <c r="M10822" i="13" s="1"/>
  <c r="M10823" i="13" s="1"/>
  <c r="K10820" i="13"/>
  <c r="M10820" i="13" s="1"/>
  <c r="AD10820" i="13" s="1"/>
  <c r="AE10820" i="13" s="1"/>
  <c r="AG10820" i="13" s="1"/>
  <c r="K10819" i="13"/>
  <c r="M10819" i="13" s="1"/>
  <c r="AD10819" i="13" s="1"/>
  <c r="AE10819" i="13" s="1"/>
  <c r="AG10819" i="13" s="1"/>
  <c r="K10818" i="13"/>
  <c r="M10818" i="13" s="1"/>
  <c r="K10816" i="13"/>
  <c r="M10816" i="13" s="1"/>
  <c r="Z10814" i="13"/>
  <c r="AC10814" i="13" s="1"/>
  <c r="K10814" i="13"/>
  <c r="M10814" i="13" s="1"/>
  <c r="M10815" i="13" s="1"/>
  <c r="Z10812" i="13"/>
  <c r="AC10812" i="13" s="1"/>
  <c r="Z10811" i="13"/>
  <c r="AC10811" i="13" s="1"/>
  <c r="Z10810" i="13"/>
  <c r="AC10810" i="13" s="1"/>
  <c r="K10810" i="13"/>
  <c r="M10810" i="13" s="1"/>
  <c r="M10813" i="13" s="1"/>
  <c r="K10808" i="13"/>
  <c r="M10808" i="13" s="1"/>
  <c r="Z10806" i="13"/>
  <c r="AC10806" i="13" s="1"/>
  <c r="Z10805" i="13"/>
  <c r="AC10805" i="13" s="1"/>
  <c r="Z10804" i="13"/>
  <c r="AC10804" i="13" s="1"/>
  <c r="K10804" i="13"/>
  <c r="M10804" i="13" s="1"/>
  <c r="M10807" i="13" s="1"/>
  <c r="K10802" i="13"/>
  <c r="M10802" i="13" s="1"/>
  <c r="AD10802" i="13" s="1"/>
  <c r="AE10802" i="13" s="1"/>
  <c r="AG10802" i="13" s="1"/>
  <c r="K10801" i="13"/>
  <c r="M10801" i="13" s="1"/>
  <c r="Z10799" i="13"/>
  <c r="AC10799" i="13" s="1"/>
  <c r="Z10798" i="13"/>
  <c r="AC10798" i="13" s="1"/>
  <c r="K10798" i="13"/>
  <c r="M10798" i="13" s="1"/>
  <c r="M10800" i="13" s="1"/>
  <c r="Z10796" i="13"/>
  <c r="AC10796" i="13" s="1"/>
  <c r="Z10795" i="13"/>
  <c r="AC10795" i="13" s="1"/>
  <c r="K10795" i="13"/>
  <c r="M10795" i="13" s="1"/>
  <c r="M10797" i="13" s="1"/>
  <c r="Z10793" i="13"/>
  <c r="AC10793" i="13" s="1"/>
  <c r="K10793" i="13"/>
  <c r="M10793" i="13" s="1"/>
  <c r="Z10792" i="13"/>
  <c r="AC10792" i="13" s="1"/>
  <c r="Z10791" i="13"/>
  <c r="AC10791" i="13" s="1"/>
  <c r="Z10790" i="13"/>
  <c r="AC10790" i="13" s="1"/>
  <c r="Z10789" i="13"/>
  <c r="AC10789" i="13" s="1"/>
  <c r="K10789" i="13"/>
  <c r="M10789" i="13" s="1"/>
  <c r="Z10788" i="13"/>
  <c r="AC10788" i="13" s="1"/>
  <c r="Z10787" i="13"/>
  <c r="AC10787" i="13" s="1"/>
  <c r="K10787" i="13"/>
  <c r="M10787" i="13" s="1"/>
  <c r="Z10785" i="13"/>
  <c r="AC10785" i="13" s="1"/>
  <c r="Z10784" i="13"/>
  <c r="AC10784" i="13" s="1"/>
  <c r="Z10783" i="13"/>
  <c r="AC10783" i="13" s="1"/>
  <c r="K10783" i="13"/>
  <c r="M10783" i="13" s="1"/>
  <c r="M10786" i="13" s="1"/>
  <c r="K10739" i="13"/>
  <c r="M10739" i="13" s="1"/>
  <c r="Z10737" i="13"/>
  <c r="AC10737" i="13" s="1"/>
  <c r="Z10736" i="13"/>
  <c r="AC10736" i="13" s="1"/>
  <c r="Z10735" i="13"/>
  <c r="AC10735" i="13" s="1"/>
  <c r="K10735" i="13"/>
  <c r="M10735" i="13" s="1"/>
  <c r="M10738" i="13" s="1"/>
  <c r="Z10733" i="13"/>
  <c r="AC10733" i="13" s="1"/>
  <c r="K10733" i="13"/>
  <c r="M10733" i="13" s="1"/>
  <c r="M10734" i="13" s="1"/>
  <c r="K10731" i="13"/>
  <c r="M10731" i="13" s="1"/>
  <c r="Z10729" i="13"/>
  <c r="AC10729" i="13" s="1"/>
  <c r="K10729" i="13"/>
  <c r="M10729" i="13" s="1"/>
  <c r="Z10728" i="13"/>
  <c r="AC10728" i="13" s="1"/>
  <c r="K10727" i="13"/>
  <c r="M10727" i="13" s="1"/>
  <c r="AD10727" i="13" s="1"/>
  <c r="AE10727" i="13" s="1"/>
  <c r="AG10727" i="13" s="1"/>
  <c r="K10726" i="13"/>
  <c r="M10726" i="13" s="1"/>
  <c r="Z10724" i="13"/>
  <c r="AC10724" i="13" s="1"/>
  <c r="Z10723" i="13"/>
  <c r="AC10723" i="13" s="1"/>
  <c r="Z10722" i="13"/>
  <c r="AC10722" i="13" s="1"/>
  <c r="Z10721" i="13"/>
  <c r="AC10721" i="13" s="1"/>
  <c r="Z10720" i="13"/>
  <c r="AC10720" i="13" s="1"/>
  <c r="K10720" i="13"/>
  <c r="M10720" i="13" s="1"/>
  <c r="M10725" i="13" s="1"/>
  <c r="Z10718" i="13"/>
  <c r="AC10718" i="13" s="1"/>
  <c r="Z10717" i="13"/>
  <c r="AC10717" i="13" s="1"/>
  <c r="K10717" i="13"/>
  <c r="M10717" i="13" s="1"/>
  <c r="Z10716" i="13"/>
  <c r="AC10716" i="13" s="1"/>
  <c r="Z10715" i="13"/>
  <c r="AC10715" i="13" s="1"/>
  <c r="K10715" i="13"/>
  <c r="M10715" i="13" s="1"/>
  <c r="K10712" i="13"/>
  <c r="M10712" i="13" s="1"/>
  <c r="M10714" i="13" s="1"/>
  <c r="K10710" i="13"/>
  <c r="M10710" i="13" s="1"/>
  <c r="K10708" i="13"/>
  <c r="M10708" i="13" s="1"/>
  <c r="AD10708" i="13" s="1"/>
  <c r="AE10708" i="13" s="1"/>
  <c r="AG10708" i="13" s="1"/>
  <c r="K10707" i="13"/>
  <c r="M10707" i="13" s="1"/>
  <c r="AD10707" i="13" s="1"/>
  <c r="AE10707" i="13" s="1"/>
  <c r="AG10707" i="13" s="1"/>
  <c r="Z10706" i="13"/>
  <c r="AC10706" i="13" s="1"/>
  <c r="Z10705" i="13"/>
  <c r="AC10705" i="13" s="1"/>
  <c r="K10705" i="13"/>
  <c r="M10705" i="13" s="1"/>
  <c r="K10703" i="13"/>
  <c r="M10703" i="13" s="1"/>
  <c r="K10701" i="13"/>
  <c r="M10701" i="13" s="1"/>
  <c r="M10702" i="13" s="1"/>
  <c r="K10699" i="13"/>
  <c r="M10699" i="13" s="1"/>
  <c r="AD10699" i="13" s="1"/>
  <c r="AE10699" i="13" s="1"/>
  <c r="AG10699" i="13" s="1"/>
  <c r="K10698" i="13"/>
  <c r="M10698" i="13" s="1"/>
  <c r="AD10698" i="13" s="1"/>
  <c r="AE10698" i="13" s="1"/>
  <c r="AG10698" i="13" s="1"/>
  <c r="Z10697" i="13"/>
  <c r="AC10697" i="13" s="1"/>
  <c r="Z10696" i="13"/>
  <c r="AC10696" i="13" s="1"/>
  <c r="K10696" i="13"/>
  <c r="M10696" i="13" s="1"/>
  <c r="K10694" i="13"/>
  <c r="M10694" i="13" s="1"/>
  <c r="M10695" i="13" s="1"/>
  <c r="K10692" i="13"/>
  <c r="M10692" i="13" s="1"/>
  <c r="AD10692" i="13" s="1"/>
  <c r="AE10692" i="13" s="1"/>
  <c r="AG10692" i="13" s="1"/>
  <c r="K10691" i="13"/>
  <c r="M10691" i="13" s="1"/>
  <c r="AD10691" i="13" s="1"/>
  <c r="AE10691" i="13" s="1"/>
  <c r="AG10691" i="13" s="1"/>
  <c r="K10690" i="13"/>
  <c r="M10690" i="13" s="1"/>
  <c r="AD10690" i="13" s="1"/>
  <c r="AE10690" i="13" s="1"/>
  <c r="AG10690" i="13" s="1"/>
  <c r="K10689" i="13"/>
  <c r="M10689" i="13" s="1"/>
  <c r="AD10689" i="13" s="1"/>
  <c r="AE10689" i="13" s="1"/>
  <c r="AG10689" i="13" s="1"/>
  <c r="K10688" i="13"/>
  <c r="M10688" i="13" s="1"/>
  <c r="AD10688" i="13" s="1"/>
  <c r="AE10688" i="13" s="1"/>
  <c r="AG10688" i="13" s="1"/>
  <c r="K10687" i="13"/>
  <c r="M10687" i="13" s="1"/>
  <c r="AD10687" i="13" s="1"/>
  <c r="AE10687" i="13" s="1"/>
  <c r="AG10687" i="13" s="1"/>
  <c r="K10686" i="13"/>
  <c r="M10686" i="13" s="1"/>
  <c r="AD10686" i="13" s="1"/>
  <c r="AE10686" i="13" s="1"/>
  <c r="AG10686" i="13" s="1"/>
  <c r="K10685" i="13"/>
  <c r="M10685" i="13" s="1"/>
  <c r="AD10685" i="13" s="1"/>
  <c r="AE10685" i="13" s="1"/>
  <c r="AG10685" i="13" s="1"/>
  <c r="K10684" i="13"/>
  <c r="M10684" i="13" s="1"/>
  <c r="AD10684" i="13" s="1"/>
  <c r="AE10684" i="13" s="1"/>
  <c r="AG10684" i="13" s="1"/>
  <c r="K10683" i="13"/>
  <c r="M10683" i="13" s="1"/>
  <c r="AD10683" i="13" s="1"/>
  <c r="AE10683" i="13" s="1"/>
  <c r="AG10683" i="13" s="1"/>
  <c r="K10682" i="13"/>
  <c r="M10682" i="13" s="1"/>
  <c r="AD10682" i="13" s="1"/>
  <c r="AE10682" i="13" s="1"/>
  <c r="AG10682" i="13" s="1"/>
  <c r="K10681" i="13"/>
  <c r="M10681" i="13" s="1"/>
  <c r="AD10681" i="13" s="1"/>
  <c r="AE10681" i="13" s="1"/>
  <c r="AG10681" i="13" s="1"/>
  <c r="K10680" i="13"/>
  <c r="M10680" i="13" s="1"/>
  <c r="AD10680" i="13" s="1"/>
  <c r="AE10680" i="13" s="1"/>
  <c r="AG10680" i="13" s="1"/>
  <c r="K10679" i="13"/>
  <c r="M10679" i="13" s="1"/>
  <c r="AD10679" i="13" s="1"/>
  <c r="AE10679" i="13" s="1"/>
  <c r="AG10679" i="13" s="1"/>
  <c r="K10678" i="13"/>
  <c r="M10678" i="13" s="1"/>
  <c r="AD10678" i="13" s="1"/>
  <c r="AE10678" i="13" s="1"/>
  <c r="AG10678" i="13" s="1"/>
  <c r="K10677" i="13"/>
  <c r="M10677" i="13" s="1"/>
  <c r="AD10677" i="13" s="1"/>
  <c r="AE10677" i="13" s="1"/>
  <c r="AG10677" i="13" s="1"/>
  <c r="K10676" i="13"/>
  <c r="M10676" i="13" s="1"/>
  <c r="AD10676" i="13" s="1"/>
  <c r="AE10676" i="13" s="1"/>
  <c r="AG10676" i="13" s="1"/>
  <c r="K10675" i="13"/>
  <c r="M10675" i="13" s="1"/>
  <c r="AD10675" i="13" s="1"/>
  <c r="AE10675" i="13" s="1"/>
  <c r="AG10675" i="13" s="1"/>
  <c r="K10674" i="13"/>
  <c r="M10674" i="13" s="1"/>
  <c r="AD10674" i="13" s="1"/>
  <c r="AE10674" i="13" s="1"/>
  <c r="AG10674" i="13" s="1"/>
  <c r="K10673" i="13"/>
  <c r="M10673" i="13" s="1"/>
  <c r="AD10673" i="13" s="1"/>
  <c r="AE10673" i="13" s="1"/>
  <c r="AG10673" i="13" s="1"/>
  <c r="K10672" i="13"/>
  <c r="M10672" i="13" s="1"/>
  <c r="AD10672" i="13" s="1"/>
  <c r="AE10672" i="13" s="1"/>
  <c r="AG10672" i="13" s="1"/>
  <c r="K10671" i="13"/>
  <c r="M10671" i="13" s="1"/>
  <c r="AD10671" i="13" s="1"/>
  <c r="AE10671" i="13" s="1"/>
  <c r="AG10671" i="13" s="1"/>
  <c r="K10670" i="13"/>
  <c r="M10670" i="13" s="1"/>
  <c r="AD10670" i="13" s="1"/>
  <c r="AE10670" i="13" s="1"/>
  <c r="AG10670" i="13" s="1"/>
  <c r="K10669" i="13"/>
  <c r="M10669" i="13" s="1"/>
  <c r="AD10669" i="13" s="1"/>
  <c r="AE10669" i="13" s="1"/>
  <c r="AG10669" i="13" s="1"/>
  <c r="K10668" i="13"/>
  <c r="M10668" i="13" s="1"/>
  <c r="AD10668" i="13" s="1"/>
  <c r="AE10668" i="13" s="1"/>
  <c r="AG10668" i="13" s="1"/>
  <c r="K10667" i="13"/>
  <c r="M10667" i="13" s="1"/>
  <c r="AD10667" i="13" s="1"/>
  <c r="AE10667" i="13" s="1"/>
  <c r="AG10667" i="13" s="1"/>
  <c r="K10666" i="13"/>
  <c r="M10666" i="13" s="1"/>
  <c r="AD10666" i="13" s="1"/>
  <c r="AE10666" i="13" s="1"/>
  <c r="AG10666" i="13" s="1"/>
  <c r="K10665" i="13"/>
  <c r="M10665" i="13" s="1"/>
  <c r="AD10665" i="13" s="1"/>
  <c r="AE10665" i="13" s="1"/>
  <c r="AG10665" i="13" s="1"/>
  <c r="K10664" i="13"/>
  <c r="M10664" i="13" s="1"/>
  <c r="AD10664" i="13" s="1"/>
  <c r="AE10664" i="13" s="1"/>
  <c r="AG10664" i="13" s="1"/>
  <c r="K10663" i="13"/>
  <c r="M10663" i="13" s="1"/>
  <c r="AD10663" i="13" s="1"/>
  <c r="AE10663" i="13" s="1"/>
  <c r="AG10663" i="13" s="1"/>
  <c r="K10662" i="13"/>
  <c r="M10662" i="13" s="1"/>
  <c r="AD10662" i="13" s="1"/>
  <c r="AE10662" i="13" s="1"/>
  <c r="AG10662" i="13" s="1"/>
  <c r="K10661" i="13"/>
  <c r="M10661" i="13" s="1"/>
  <c r="AD10661" i="13" s="1"/>
  <c r="AE10661" i="13" s="1"/>
  <c r="AG10661" i="13" s="1"/>
  <c r="K10660" i="13"/>
  <c r="M10660" i="13" s="1"/>
  <c r="AD10660" i="13" s="1"/>
  <c r="AE10660" i="13" s="1"/>
  <c r="AG10660" i="13" s="1"/>
  <c r="K10659" i="13"/>
  <c r="M10659" i="13" s="1"/>
  <c r="AD10659" i="13" s="1"/>
  <c r="AE10659" i="13" s="1"/>
  <c r="AG10659" i="13" s="1"/>
  <c r="K10658" i="13"/>
  <c r="M10658" i="13" s="1"/>
  <c r="AD10658" i="13" s="1"/>
  <c r="AE10658" i="13" s="1"/>
  <c r="AG10658" i="13" s="1"/>
  <c r="K10657" i="13"/>
  <c r="M10657" i="13" s="1"/>
  <c r="AD10657" i="13" s="1"/>
  <c r="AE10657" i="13" s="1"/>
  <c r="AG10657" i="13" s="1"/>
  <c r="K10656" i="13"/>
  <c r="M10656" i="13" s="1"/>
  <c r="AD10656" i="13" s="1"/>
  <c r="AE10656" i="13" s="1"/>
  <c r="AG10656" i="13" s="1"/>
  <c r="K10655" i="13"/>
  <c r="M10655" i="13" s="1"/>
  <c r="AD10655" i="13" s="1"/>
  <c r="AE10655" i="13" s="1"/>
  <c r="AG10655" i="13" s="1"/>
  <c r="K10654" i="13"/>
  <c r="M10654" i="13" s="1"/>
  <c r="AD10654" i="13" s="1"/>
  <c r="AE10654" i="13" s="1"/>
  <c r="AG10654" i="13" s="1"/>
  <c r="K10653" i="13"/>
  <c r="M10653" i="13" s="1"/>
  <c r="AD10653" i="13" s="1"/>
  <c r="AE10653" i="13" s="1"/>
  <c r="AG10653" i="13" s="1"/>
  <c r="K10652" i="13"/>
  <c r="M10652" i="13" s="1"/>
  <c r="AD10652" i="13" s="1"/>
  <c r="AE10652" i="13" s="1"/>
  <c r="AG10652" i="13" s="1"/>
  <c r="K10651" i="13"/>
  <c r="M10651" i="13" s="1"/>
  <c r="AD10651" i="13" s="1"/>
  <c r="AE10651" i="13" s="1"/>
  <c r="AG10651" i="13" s="1"/>
  <c r="K10650" i="13"/>
  <c r="M10650" i="13" s="1"/>
  <c r="AD10650" i="13" s="1"/>
  <c r="AE10650" i="13" s="1"/>
  <c r="AG10650" i="13" s="1"/>
  <c r="K10649" i="13"/>
  <c r="M10649" i="13" s="1"/>
  <c r="AD10649" i="13" s="1"/>
  <c r="AE10649" i="13" s="1"/>
  <c r="AG10649" i="13" s="1"/>
  <c r="K10648" i="13"/>
  <c r="M10648" i="13" s="1"/>
  <c r="AD10648" i="13" s="1"/>
  <c r="AE10648" i="13" s="1"/>
  <c r="AG10648" i="13" s="1"/>
  <c r="K10647" i="13"/>
  <c r="M10647" i="13" s="1"/>
  <c r="AD10647" i="13" s="1"/>
  <c r="AE10647" i="13" s="1"/>
  <c r="AG10647" i="13" s="1"/>
  <c r="K10646" i="13"/>
  <c r="M10646" i="13" s="1"/>
  <c r="AD10646" i="13" s="1"/>
  <c r="AE10646" i="13" s="1"/>
  <c r="AG10646" i="13" s="1"/>
  <c r="K10645" i="13"/>
  <c r="M10645" i="13" s="1"/>
  <c r="AD10645" i="13" s="1"/>
  <c r="AE10645" i="13" s="1"/>
  <c r="AG10645" i="13" s="1"/>
  <c r="K10644" i="13"/>
  <c r="M10644" i="13" s="1"/>
  <c r="AD10644" i="13" s="1"/>
  <c r="AE10644" i="13" s="1"/>
  <c r="AG10644" i="13" s="1"/>
  <c r="K10643" i="13"/>
  <c r="M10643" i="13" s="1"/>
  <c r="AD10643" i="13" s="1"/>
  <c r="AE10643" i="13" s="1"/>
  <c r="AG10643" i="13" s="1"/>
  <c r="K10642" i="13"/>
  <c r="M10642" i="13" s="1"/>
  <c r="AD10642" i="13" s="1"/>
  <c r="AE10642" i="13" s="1"/>
  <c r="AG10642" i="13" s="1"/>
  <c r="K10641" i="13"/>
  <c r="M10641" i="13" s="1"/>
  <c r="AD10641" i="13" s="1"/>
  <c r="AE10641" i="13" s="1"/>
  <c r="AG10641" i="13" s="1"/>
  <c r="K10640" i="13"/>
  <c r="M10640" i="13" s="1"/>
  <c r="AD10640" i="13" s="1"/>
  <c r="AE10640" i="13" s="1"/>
  <c r="AG10640" i="13" s="1"/>
  <c r="K10639" i="13"/>
  <c r="M10639" i="13" s="1"/>
  <c r="AD10639" i="13" s="1"/>
  <c r="AE10639" i="13" s="1"/>
  <c r="Z10637" i="13"/>
  <c r="AC10637" i="13" s="1"/>
  <c r="K10637" i="13"/>
  <c r="M10637" i="13" s="1"/>
  <c r="M10638" i="13" s="1"/>
  <c r="K10635" i="13"/>
  <c r="M10635" i="13" s="1"/>
  <c r="AD10635" i="13" s="1"/>
  <c r="AE10635" i="13" s="1"/>
  <c r="AG10635" i="13" s="1"/>
  <c r="K10634" i="13"/>
  <c r="M10634" i="13" s="1"/>
  <c r="Z10632" i="13"/>
  <c r="AC10632" i="13" s="1"/>
  <c r="Z10631" i="13"/>
  <c r="AC10631" i="13" s="1"/>
  <c r="K10631" i="13"/>
  <c r="M10631" i="13" s="1"/>
  <c r="Z10630" i="13"/>
  <c r="AC10630" i="13" s="1"/>
  <c r="Z10629" i="13"/>
  <c r="AC10629" i="13" s="1"/>
  <c r="K10629" i="13"/>
  <c r="M10629" i="13" s="1"/>
  <c r="K10627" i="13"/>
  <c r="M10627" i="13" s="1"/>
  <c r="K10625" i="13"/>
  <c r="M10625" i="13" s="1"/>
  <c r="K10623" i="13"/>
  <c r="M10623" i="13" s="1"/>
  <c r="K10621" i="13"/>
  <c r="M10621" i="13" s="1"/>
  <c r="Z10620" i="13"/>
  <c r="AC10620" i="13" s="1"/>
  <c r="Z10619" i="13"/>
  <c r="AC10619" i="13" s="1"/>
  <c r="K10619" i="13"/>
  <c r="M10619" i="13" s="1"/>
  <c r="K10617" i="13"/>
  <c r="M10617" i="13" s="1"/>
  <c r="M10618" i="13" s="1"/>
  <c r="K10615" i="13"/>
  <c r="M10615" i="13" s="1"/>
  <c r="M10616" i="13" s="1"/>
  <c r="Z10613" i="13"/>
  <c r="AC10613" i="13" s="1"/>
  <c r="K10613" i="13"/>
  <c r="M10613" i="13" s="1"/>
  <c r="M10614" i="13" s="1"/>
  <c r="Z10611" i="13"/>
  <c r="AC10611" i="13" s="1"/>
  <c r="K10611" i="13"/>
  <c r="M10611" i="13" s="1"/>
  <c r="M10612" i="13" s="1"/>
  <c r="K10609" i="13"/>
  <c r="M10609" i="13" s="1"/>
  <c r="K10607" i="13"/>
  <c r="M10607" i="13" s="1"/>
  <c r="AD10607" i="13" s="1"/>
  <c r="AE10607" i="13" s="1"/>
  <c r="AG10607" i="13" s="1"/>
  <c r="Z10606" i="13"/>
  <c r="AC10606" i="13" s="1"/>
  <c r="Z10605" i="13"/>
  <c r="AC10605" i="13" s="1"/>
  <c r="K10605" i="13"/>
  <c r="M10605" i="13" s="1"/>
  <c r="Z10603" i="13"/>
  <c r="AC10603" i="13" s="1"/>
  <c r="Z10602" i="13"/>
  <c r="AC10602" i="13" s="1"/>
  <c r="Z10601" i="13"/>
  <c r="AC10601" i="13" s="1"/>
  <c r="Z10600" i="13"/>
  <c r="AC10600" i="13" s="1"/>
  <c r="K10600" i="13"/>
  <c r="M10600" i="13" s="1"/>
  <c r="Z10599" i="13"/>
  <c r="AC10599" i="13" s="1"/>
  <c r="Z10598" i="13"/>
  <c r="AC10598" i="13" s="1"/>
  <c r="Z10597" i="13"/>
  <c r="AC10597" i="13" s="1"/>
  <c r="Z10596" i="13"/>
  <c r="AC10596" i="13" s="1"/>
  <c r="Z10595" i="13"/>
  <c r="AC10595" i="13" s="1"/>
  <c r="Z10594" i="13"/>
  <c r="AC10594" i="13" s="1"/>
  <c r="Z10593" i="13"/>
  <c r="AC10593" i="13" s="1"/>
  <c r="Z10592" i="13"/>
  <c r="AC10592" i="13" s="1"/>
  <c r="Z10591" i="13"/>
  <c r="AC10591" i="13" s="1"/>
  <c r="Z10590" i="13"/>
  <c r="AC10590" i="13" s="1"/>
  <c r="Z10589" i="13"/>
  <c r="AC10589" i="13" s="1"/>
  <c r="Z10588" i="13"/>
  <c r="AC10588" i="13" s="1"/>
  <c r="Z10587" i="13"/>
  <c r="AC10587" i="13" s="1"/>
  <c r="Z10586" i="13"/>
  <c r="AC10586" i="13" s="1"/>
  <c r="Z10585" i="13"/>
  <c r="AC10585" i="13" s="1"/>
  <c r="Z10584" i="13"/>
  <c r="AC10584" i="13" s="1"/>
  <c r="Z10583" i="13"/>
  <c r="AC10583" i="13" s="1"/>
  <c r="Z10582" i="13"/>
  <c r="AC10582" i="13" s="1"/>
  <c r="K10582" i="13"/>
  <c r="M10582" i="13" s="1"/>
  <c r="Z10581" i="13"/>
  <c r="AC10581" i="13" s="1"/>
  <c r="Z10580" i="13"/>
  <c r="AC10580" i="13" s="1"/>
  <c r="Z10579" i="13"/>
  <c r="AC10579" i="13" s="1"/>
  <c r="Z10578" i="13"/>
  <c r="AC10578" i="13" s="1"/>
  <c r="Z10577" i="13"/>
  <c r="AC10577" i="13" s="1"/>
  <c r="K10577" i="13"/>
  <c r="M10577" i="13" s="1"/>
  <c r="Z10575" i="13"/>
  <c r="AC10575" i="13" s="1"/>
  <c r="K10575" i="13"/>
  <c r="M10575" i="13" s="1"/>
  <c r="M10576" i="13" s="1"/>
  <c r="K10573" i="13"/>
  <c r="M10573" i="13" s="1"/>
  <c r="AD10573" i="13" s="1"/>
  <c r="AE10573" i="13" s="1"/>
  <c r="AG10573" i="13" s="1"/>
  <c r="K10572" i="13"/>
  <c r="M10572" i="13" s="1"/>
  <c r="AD10572" i="13" s="1"/>
  <c r="AE10572" i="13" s="1"/>
  <c r="Z10570" i="13"/>
  <c r="AC10570" i="13" s="1"/>
  <c r="Z10569" i="13"/>
  <c r="AC10569" i="13" s="1"/>
  <c r="Z10568" i="13"/>
  <c r="AC10568" i="13" s="1"/>
  <c r="Z10567" i="13"/>
  <c r="AC10567" i="13" s="1"/>
  <c r="K10567" i="13"/>
  <c r="M10567" i="13" s="1"/>
  <c r="K10565" i="13"/>
  <c r="M10565" i="13" s="1"/>
  <c r="M10566" i="13" s="1"/>
  <c r="X10563" i="13"/>
  <c r="W10563" i="13"/>
  <c r="K10563" i="13"/>
  <c r="M10563" i="13" s="1"/>
  <c r="AD10563" i="13" s="1"/>
  <c r="Z10562" i="13"/>
  <c r="AC10562" i="13" s="1"/>
  <c r="Z10561" i="13"/>
  <c r="AC10561" i="13" s="1"/>
  <c r="Z10560" i="13"/>
  <c r="AC10560" i="13" s="1"/>
  <c r="Z10559" i="13"/>
  <c r="AC10559" i="13" s="1"/>
  <c r="K10559" i="13"/>
  <c r="M10559" i="13" s="1"/>
  <c r="Z10557" i="13"/>
  <c r="AC10557" i="13" s="1"/>
  <c r="K10557" i="13"/>
  <c r="M10557" i="13" s="1"/>
  <c r="K10555" i="13"/>
  <c r="M10555" i="13" s="1"/>
  <c r="AD10555" i="13" s="1"/>
  <c r="AE10555" i="13" s="1"/>
  <c r="K10553" i="13"/>
  <c r="M10553" i="13" s="1"/>
  <c r="AD10553" i="13" s="1"/>
  <c r="AE10553" i="13" s="1"/>
  <c r="AG10553" i="13" s="1"/>
  <c r="K10552" i="13"/>
  <c r="M10552" i="13" s="1"/>
  <c r="AD10552" i="13" s="1"/>
  <c r="AE10552" i="13" s="1"/>
  <c r="K10544" i="13"/>
  <c r="M10544" i="13" s="1"/>
  <c r="AD10544" i="13" s="1"/>
  <c r="AE10544" i="13" s="1"/>
  <c r="AG10544" i="13" s="1"/>
  <c r="K10543" i="13"/>
  <c r="M10543" i="13" s="1"/>
  <c r="AD10543" i="13" s="1"/>
  <c r="AE10543" i="13" s="1"/>
  <c r="K10541" i="13"/>
  <c r="M10541" i="13" s="1"/>
  <c r="AD10541" i="13" s="1"/>
  <c r="AE10541" i="13" s="1"/>
  <c r="AG10541" i="13" s="1"/>
  <c r="K10540" i="13"/>
  <c r="M10540" i="13" s="1"/>
  <c r="AD10540" i="13" s="1"/>
  <c r="AE10540" i="13" s="1"/>
  <c r="AG10540" i="13" s="1"/>
  <c r="K10539" i="13"/>
  <c r="M10539" i="13" s="1"/>
  <c r="AD10539" i="13" s="1"/>
  <c r="AE10539" i="13" s="1"/>
  <c r="AG10539" i="13" s="1"/>
  <c r="K10538" i="13"/>
  <c r="M10538" i="13" s="1"/>
  <c r="AD10538" i="13" s="1"/>
  <c r="AE10538" i="13" s="1"/>
  <c r="K10536" i="13"/>
  <c r="M10536" i="13" s="1"/>
  <c r="K10534" i="13"/>
  <c r="M10534" i="13" s="1"/>
  <c r="Z10532" i="13"/>
  <c r="AC10532" i="13" s="1"/>
  <c r="K10532" i="13"/>
  <c r="M10532" i="13" s="1"/>
  <c r="M10533" i="13" s="1"/>
  <c r="K10530" i="13"/>
  <c r="M10530" i="13" s="1"/>
  <c r="Z10528" i="13"/>
  <c r="AC10528" i="13" s="1"/>
  <c r="K10528" i="13"/>
  <c r="M10528" i="13" s="1"/>
  <c r="Z10526" i="13"/>
  <c r="AC10526" i="13" s="1"/>
  <c r="Z10524" i="13"/>
  <c r="AC10524" i="13" s="1"/>
  <c r="K10524" i="13"/>
  <c r="M10524" i="13" s="1"/>
  <c r="M10527" i="13" s="1"/>
  <c r="Z10522" i="13"/>
  <c r="AC10522" i="13" s="1"/>
  <c r="Z10521" i="13"/>
  <c r="AC10521" i="13" s="1"/>
  <c r="Z10520" i="13"/>
  <c r="AC10520" i="13" s="1"/>
  <c r="K10520" i="13"/>
  <c r="M10520" i="13" s="1"/>
  <c r="M10523" i="13" s="1"/>
  <c r="Z10518" i="13"/>
  <c r="AC10518" i="13" s="1"/>
  <c r="Z10517" i="13"/>
  <c r="AC10517" i="13" s="1"/>
  <c r="Z10516" i="13"/>
  <c r="AC10516" i="13" s="1"/>
  <c r="K10516" i="13"/>
  <c r="M10516" i="13" s="1"/>
  <c r="M10519" i="13" s="1"/>
  <c r="K10514" i="13"/>
  <c r="M10514" i="13" s="1"/>
  <c r="M10515" i="13" s="1"/>
  <c r="K10512" i="13"/>
  <c r="M10512" i="13" s="1"/>
  <c r="M10513" i="13" s="1"/>
  <c r="K10510" i="13"/>
  <c r="M10510" i="13" s="1"/>
  <c r="M10511" i="13" s="1"/>
  <c r="K10508" i="13"/>
  <c r="M10508" i="13" s="1"/>
  <c r="M10509" i="13" s="1"/>
  <c r="K10506" i="13"/>
  <c r="M10506" i="13" s="1"/>
  <c r="M10507" i="13" s="1"/>
  <c r="K10504" i="13"/>
  <c r="M10504" i="13" s="1"/>
  <c r="AD10504" i="13" s="1"/>
  <c r="AE10504" i="13" s="1"/>
  <c r="AG10504" i="13" s="1"/>
  <c r="K10503" i="13"/>
  <c r="M10503" i="13" s="1"/>
  <c r="AD10503" i="13" s="1"/>
  <c r="AE10503" i="13" s="1"/>
  <c r="AG10503" i="13" s="1"/>
  <c r="K10502" i="13"/>
  <c r="M10502" i="13" s="1"/>
  <c r="AD10502" i="13" s="1"/>
  <c r="AE10502" i="13" s="1"/>
  <c r="AG10502" i="13" s="1"/>
  <c r="K10501" i="13"/>
  <c r="M10501" i="13" s="1"/>
  <c r="AD10501" i="13" s="1"/>
  <c r="AE10501" i="13" s="1"/>
  <c r="AG10501" i="13" s="1"/>
  <c r="K10500" i="13"/>
  <c r="M10500" i="13" s="1"/>
  <c r="AD10500" i="13" s="1"/>
  <c r="AE10500" i="13" s="1"/>
  <c r="AG10500" i="13" s="1"/>
  <c r="K10499" i="13"/>
  <c r="M10499" i="13" s="1"/>
  <c r="AD10499" i="13" s="1"/>
  <c r="AE10499" i="13" s="1"/>
  <c r="AG10499" i="13" s="1"/>
  <c r="Z10498" i="13"/>
  <c r="AC10498" i="13" s="1"/>
  <c r="K10498" i="13"/>
  <c r="M10498" i="13" s="1"/>
  <c r="K10497" i="13"/>
  <c r="M10497" i="13" s="1"/>
  <c r="AD10497" i="13" s="1"/>
  <c r="AE10497" i="13" s="1"/>
  <c r="AG10497" i="13" s="1"/>
  <c r="K10496" i="13"/>
  <c r="M10496" i="13" s="1"/>
  <c r="AD10496" i="13" s="1"/>
  <c r="AE10496" i="13" s="1"/>
  <c r="AG10496" i="13" s="1"/>
  <c r="Z10495" i="13"/>
  <c r="AC10495" i="13" s="1"/>
  <c r="K10495" i="13"/>
  <c r="M10495" i="13" s="1"/>
  <c r="K10494" i="13"/>
  <c r="M10494" i="13" s="1"/>
  <c r="K10492" i="13"/>
  <c r="M10492" i="13" s="1"/>
  <c r="M10493" i="13" s="1"/>
  <c r="K10490" i="13"/>
  <c r="M10490" i="13" s="1"/>
  <c r="K10488" i="13"/>
  <c r="M10488" i="13" s="1"/>
  <c r="AD10488" i="13" s="1"/>
  <c r="AE10488" i="13" s="1"/>
  <c r="AG10488" i="13" s="1"/>
  <c r="K10487" i="13"/>
  <c r="M10487" i="13" s="1"/>
  <c r="AD10487" i="13" s="1"/>
  <c r="AE10487" i="13" s="1"/>
  <c r="AG10487" i="13" s="1"/>
  <c r="Z10486" i="13"/>
  <c r="AC10486" i="13" s="1"/>
  <c r="K10486" i="13"/>
  <c r="M10486" i="13" s="1"/>
  <c r="Z10485" i="13"/>
  <c r="AC10485" i="13" s="1"/>
  <c r="K10485" i="13"/>
  <c r="M10485" i="13" s="1"/>
  <c r="K10484" i="13"/>
  <c r="M10484" i="13" s="1"/>
  <c r="Z10482" i="13"/>
  <c r="AC10482" i="13" s="1"/>
  <c r="Z10481" i="13"/>
  <c r="AC10481" i="13" s="1"/>
  <c r="K10481" i="13"/>
  <c r="M10481" i="13" s="1"/>
  <c r="M10483" i="13" s="1"/>
  <c r="K10479" i="13"/>
  <c r="M10479" i="13" s="1"/>
  <c r="AD10479" i="13" s="1"/>
  <c r="AE10479" i="13" s="1"/>
  <c r="AG10479" i="13" s="1"/>
  <c r="K10478" i="13"/>
  <c r="M10478" i="13" s="1"/>
  <c r="Z10476" i="13"/>
  <c r="AC10476" i="13" s="1"/>
  <c r="Z10475" i="13"/>
  <c r="AC10475" i="13" s="1"/>
  <c r="K10475" i="13"/>
  <c r="M10475" i="13" s="1"/>
  <c r="M10477" i="13" s="1"/>
  <c r="K10473" i="13"/>
  <c r="M10473" i="13" s="1"/>
  <c r="AD10473" i="13" s="1"/>
  <c r="AE10473" i="13" s="1"/>
  <c r="AG10473" i="13" s="1"/>
  <c r="K10472" i="13"/>
  <c r="M10472" i="13" s="1"/>
  <c r="AD10472" i="13" s="1"/>
  <c r="AE10472" i="13" s="1"/>
  <c r="AG10472" i="13" s="1"/>
  <c r="K10471" i="13"/>
  <c r="M10471" i="13" s="1"/>
  <c r="AD10471" i="13" s="1"/>
  <c r="AE10471" i="13" s="1"/>
  <c r="AG10471" i="13" s="1"/>
  <c r="K10470" i="13"/>
  <c r="M10470" i="13" s="1"/>
  <c r="AD10470" i="13" s="1"/>
  <c r="AE10470" i="13" s="1"/>
  <c r="AG10470" i="13" s="1"/>
  <c r="K10469" i="13"/>
  <c r="M10469" i="13" s="1"/>
  <c r="AD10469" i="13" s="1"/>
  <c r="AE10469" i="13" s="1"/>
  <c r="AG10469" i="13" s="1"/>
  <c r="Z10468" i="13"/>
  <c r="AC10468" i="13" s="1"/>
  <c r="K10468" i="13"/>
  <c r="M10468" i="13" s="1"/>
  <c r="Z10467" i="13"/>
  <c r="AC10467" i="13" s="1"/>
  <c r="Z10466" i="13"/>
  <c r="AC10466" i="13" s="1"/>
  <c r="Z10465" i="13"/>
  <c r="AC10465" i="13" s="1"/>
  <c r="Z10464" i="13"/>
  <c r="AC10464" i="13" s="1"/>
  <c r="Z10463" i="13"/>
  <c r="AC10463" i="13" s="1"/>
  <c r="Z10462" i="13"/>
  <c r="AC10462" i="13" s="1"/>
  <c r="Z10461" i="13"/>
  <c r="AC10461" i="13" s="1"/>
  <c r="K10461" i="13"/>
  <c r="M10461" i="13" s="1"/>
  <c r="K10459" i="13"/>
  <c r="M10459" i="13" s="1"/>
  <c r="M10460" i="13" s="1"/>
  <c r="Z10457" i="13"/>
  <c r="AC10457" i="13" s="1"/>
  <c r="Z10456" i="13"/>
  <c r="AC10456" i="13" s="1"/>
  <c r="Z10455" i="13"/>
  <c r="AC10455" i="13" s="1"/>
  <c r="K10455" i="13"/>
  <c r="M10455" i="13" s="1"/>
  <c r="K10454" i="13"/>
  <c r="M10454" i="13" s="1"/>
  <c r="AD10454" i="13" s="1"/>
  <c r="AE10454" i="13" s="1"/>
  <c r="AG10454" i="13" s="1"/>
  <c r="K10453" i="13"/>
  <c r="M10453" i="13" s="1"/>
  <c r="AD10453" i="13" s="1"/>
  <c r="AE10453" i="13" s="1"/>
  <c r="K10451" i="13"/>
  <c r="M10451" i="13" s="1"/>
  <c r="K10449" i="13"/>
  <c r="M10449" i="13" s="1"/>
  <c r="AD10449" i="13" s="1"/>
  <c r="AE10449" i="13" s="1"/>
  <c r="AG10449" i="13" s="1"/>
  <c r="K10448" i="13"/>
  <c r="M10448" i="13" s="1"/>
  <c r="AD10448" i="13" s="1"/>
  <c r="AE10448" i="13" s="1"/>
  <c r="AG10448" i="13" s="1"/>
  <c r="K10447" i="13"/>
  <c r="M10447" i="13" s="1"/>
  <c r="Z10445" i="13"/>
  <c r="AC10445" i="13" s="1"/>
  <c r="K10445" i="13"/>
  <c r="M10445" i="13" s="1"/>
  <c r="M10446" i="13" s="1"/>
  <c r="K10443" i="13"/>
  <c r="M10443" i="13" s="1"/>
  <c r="AD10443" i="13" s="1"/>
  <c r="AE10443" i="13" s="1"/>
  <c r="AG10443" i="13" s="1"/>
  <c r="K10442" i="13"/>
  <c r="M10442" i="13" s="1"/>
  <c r="K10440" i="13"/>
  <c r="M10440" i="13" s="1"/>
  <c r="AD10440" i="13" s="1"/>
  <c r="AE10440" i="13" s="1"/>
  <c r="AG10440" i="13" s="1"/>
  <c r="K10439" i="13"/>
  <c r="M10439" i="13" s="1"/>
  <c r="AD10439" i="13" s="1"/>
  <c r="AE10439" i="13" s="1"/>
  <c r="AG10439" i="13" s="1"/>
  <c r="K10437" i="13"/>
  <c r="M10437" i="13" s="1"/>
  <c r="AD10437" i="13" s="1"/>
  <c r="AE10437" i="13" s="1"/>
  <c r="AG10437" i="13" s="1"/>
  <c r="K10436" i="13"/>
  <c r="M10436" i="13" s="1"/>
  <c r="Z10434" i="13"/>
  <c r="AC10434" i="13" s="1"/>
  <c r="Z10433" i="13"/>
  <c r="AC10433" i="13" s="1"/>
  <c r="K10433" i="13"/>
  <c r="M10433" i="13" s="1"/>
  <c r="M10435" i="13" s="1"/>
  <c r="Z10431" i="13"/>
  <c r="AC10431" i="13" s="1"/>
  <c r="Z10430" i="13"/>
  <c r="AC10430" i="13" s="1"/>
  <c r="Z10429" i="13"/>
  <c r="AC10429" i="13" s="1"/>
  <c r="K10429" i="13"/>
  <c r="M10429" i="13" s="1"/>
  <c r="M10432" i="13" s="1"/>
  <c r="K10427" i="13"/>
  <c r="M10427" i="13" s="1"/>
  <c r="K10425" i="13"/>
  <c r="M10425" i="13" s="1"/>
  <c r="M10426" i="13" s="1"/>
  <c r="K10423" i="13"/>
  <c r="M10423" i="13" s="1"/>
  <c r="AD10423" i="13" s="1"/>
  <c r="AE10423" i="13" s="1"/>
  <c r="AG10423" i="13" s="1"/>
  <c r="Z10422" i="13"/>
  <c r="AC10422" i="13" s="1"/>
  <c r="Z10421" i="13"/>
  <c r="AC10421" i="13" s="1"/>
  <c r="Z10420" i="13"/>
  <c r="AC10420" i="13" s="1"/>
  <c r="Z10419" i="13"/>
  <c r="AC10419" i="13" s="1"/>
  <c r="Z10418" i="13"/>
  <c r="AC10418" i="13" s="1"/>
  <c r="Z10417" i="13"/>
  <c r="AC10417" i="13" s="1"/>
  <c r="Z10416" i="13"/>
  <c r="AC10416" i="13" s="1"/>
  <c r="K10416" i="13"/>
  <c r="M10416" i="13" s="1"/>
  <c r="K10414" i="13"/>
  <c r="M10414" i="13" s="1"/>
  <c r="M10415" i="13" s="1"/>
  <c r="K10412" i="13"/>
  <c r="M10412" i="13" s="1"/>
  <c r="AD10412" i="13" s="1"/>
  <c r="AE10412" i="13" s="1"/>
  <c r="AG10412" i="13" s="1"/>
  <c r="Z10411" i="13"/>
  <c r="AC10411" i="13" s="1"/>
  <c r="Z10410" i="13"/>
  <c r="AC10410" i="13" s="1"/>
  <c r="Z10409" i="13"/>
  <c r="AC10409" i="13" s="1"/>
  <c r="Z10408" i="13"/>
  <c r="AC10408" i="13" s="1"/>
  <c r="K10407" i="13"/>
  <c r="M10407" i="13" s="1"/>
  <c r="AD10407" i="13" s="1"/>
  <c r="AE10407" i="13" s="1"/>
  <c r="Z10405" i="13"/>
  <c r="AC10405" i="13" s="1"/>
  <c r="Z10404" i="13"/>
  <c r="AC10404" i="13" s="1"/>
  <c r="Z10403" i="13"/>
  <c r="AC10403" i="13" s="1"/>
  <c r="K10403" i="13"/>
  <c r="M10403" i="13" s="1"/>
  <c r="M10406" i="13" s="1"/>
  <c r="Z10401" i="13"/>
  <c r="AC10401" i="13" s="1"/>
  <c r="K10401" i="13"/>
  <c r="M10401" i="13" s="1"/>
  <c r="M10402" i="13" s="1"/>
  <c r="K10399" i="13"/>
  <c r="M10399" i="13" s="1"/>
  <c r="AD10399" i="13" s="1"/>
  <c r="AE10399" i="13" s="1"/>
  <c r="AG10399" i="13" s="1"/>
  <c r="K10398" i="13"/>
  <c r="M10398" i="13" s="1"/>
  <c r="AD10398" i="13" s="1"/>
  <c r="AE10398" i="13" s="1"/>
  <c r="AG10398" i="13" s="1"/>
  <c r="K10397" i="13"/>
  <c r="M10397" i="13" s="1"/>
  <c r="K10395" i="13"/>
  <c r="M10395" i="13" s="1"/>
  <c r="K10393" i="13"/>
  <c r="M10393" i="13" s="1"/>
  <c r="AD10393" i="13" s="1"/>
  <c r="AE10393" i="13" s="1"/>
  <c r="AG10393" i="13" s="1"/>
  <c r="Z10392" i="13"/>
  <c r="AC10392" i="13" s="1"/>
  <c r="Z10391" i="13"/>
  <c r="AC10391" i="13" s="1"/>
  <c r="Z10390" i="13"/>
  <c r="AC10390" i="13" s="1"/>
  <c r="Z10389" i="13"/>
  <c r="AC10389" i="13" s="1"/>
  <c r="K10389" i="13"/>
  <c r="M10389" i="13" s="1"/>
  <c r="K10388" i="13"/>
  <c r="M10388" i="13" s="1"/>
  <c r="AD10388" i="13" s="1"/>
  <c r="AE10388" i="13" s="1"/>
  <c r="AG10388" i="13" s="1"/>
  <c r="K10387" i="13"/>
  <c r="M10387" i="13" s="1"/>
  <c r="K10385" i="13"/>
  <c r="M10385" i="13" s="1"/>
  <c r="AD10385" i="13" s="1"/>
  <c r="AE10385" i="13" s="1"/>
  <c r="AG10385" i="13" s="1"/>
  <c r="K10384" i="13"/>
  <c r="M10384" i="13" s="1"/>
  <c r="Z10382" i="13"/>
  <c r="AC10382" i="13" s="1"/>
  <c r="K10382" i="13"/>
  <c r="M10382" i="13" s="1"/>
  <c r="M10383" i="13" s="1"/>
  <c r="K10380" i="13"/>
  <c r="M10380" i="13" s="1"/>
  <c r="Z10378" i="13"/>
  <c r="AC10378" i="13" s="1"/>
  <c r="Z10377" i="13"/>
  <c r="AC10377" i="13" s="1"/>
  <c r="Z10376" i="13"/>
  <c r="AC10376" i="13" s="1"/>
  <c r="K10376" i="13"/>
  <c r="M10376" i="13" s="1"/>
  <c r="M10379" i="13" s="1"/>
  <c r="K10374" i="13"/>
  <c r="M10374" i="13" s="1"/>
  <c r="AD10374" i="13" s="1"/>
  <c r="AE10374" i="13" s="1"/>
  <c r="AG10374" i="13" s="1"/>
  <c r="K10373" i="13"/>
  <c r="M10373" i="13" s="1"/>
  <c r="AD10373" i="13" s="1"/>
  <c r="AE10373" i="13" s="1"/>
  <c r="AG10373" i="13" s="1"/>
  <c r="Z10372" i="13"/>
  <c r="AC10372" i="13" s="1"/>
  <c r="Z10371" i="13"/>
  <c r="AC10371" i="13" s="1"/>
  <c r="Z10370" i="13"/>
  <c r="AC10370" i="13" s="1"/>
  <c r="K10370" i="13"/>
  <c r="M10370" i="13" s="1"/>
  <c r="K10368" i="13"/>
  <c r="M10368" i="13" s="1"/>
  <c r="K10367" i="13"/>
  <c r="Z10366" i="13"/>
  <c r="AC10366" i="13" s="1"/>
  <c r="K10366" i="13"/>
  <c r="M10366" i="13" s="1"/>
  <c r="M10367" i="13" s="1"/>
  <c r="AD10367" i="13" s="1"/>
  <c r="K10364" i="13"/>
  <c r="M10364" i="13" s="1"/>
  <c r="Z10362" i="13"/>
  <c r="AC10362" i="13" s="1"/>
  <c r="K10362" i="13"/>
  <c r="M10362" i="13" s="1"/>
  <c r="Z10361" i="13"/>
  <c r="AC10361" i="13" s="1"/>
  <c r="Z10360" i="13"/>
  <c r="AC10360" i="13" s="1"/>
  <c r="Z10359" i="13"/>
  <c r="AC10359" i="13" s="1"/>
  <c r="Z10358" i="13"/>
  <c r="AC10358" i="13" s="1"/>
  <c r="K10358" i="13"/>
  <c r="M10358" i="13" s="1"/>
  <c r="Z10357" i="13"/>
  <c r="AC10357" i="13" s="1"/>
  <c r="Z10356" i="13"/>
  <c r="AC10356" i="13" s="1"/>
  <c r="Z10355" i="13"/>
  <c r="AC10355" i="13" s="1"/>
  <c r="Z10354" i="13"/>
  <c r="AC10354" i="13" s="1"/>
  <c r="K10354" i="13"/>
  <c r="M10354" i="13" s="1"/>
  <c r="Z10353" i="13"/>
  <c r="AC10353" i="13" s="1"/>
  <c r="Z10352" i="13"/>
  <c r="AC10352" i="13" s="1"/>
  <c r="Z10351" i="13"/>
  <c r="AC10351" i="13" s="1"/>
  <c r="Z10350" i="13"/>
  <c r="AC10350" i="13" s="1"/>
  <c r="Z10349" i="13"/>
  <c r="AC10349" i="13" s="1"/>
  <c r="K10349" i="13"/>
  <c r="M10349" i="13" s="1"/>
  <c r="Z10347" i="13"/>
  <c r="AC10347" i="13" s="1"/>
  <c r="Z10346" i="13"/>
  <c r="AC10346" i="13" s="1"/>
  <c r="K10346" i="13"/>
  <c r="M10346" i="13" s="1"/>
  <c r="M10348" i="13" s="1"/>
  <c r="Z3254" i="13"/>
  <c r="AC3254" i="13" s="1"/>
  <c r="Z3253" i="13"/>
  <c r="AC3253" i="13" s="1"/>
  <c r="Z3252" i="13"/>
  <c r="AC3252" i="13" s="1"/>
  <c r="K3252" i="13"/>
  <c r="M3252" i="13" s="1"/>
  <c r="K10344" i="13"/>
  <c r="M10344" i="13" s="1"/>
  <c r="M10345" i="13" s="1"/>
  <c r="Z10342" i="13"/>
  <c r="AC10342" i="13" s="1"/>
  <c r="Z10341" i="13"/>
  <c r="AC10341" i="13" s="1"/>
  <c r="K10341" i="13"/>
  <c r="M10341" i="13" s="1"/>
  <c r="M10343" i="13" s="1"/>
  <c r="K10339" i="13"/>
  <c r="M10339" i="13" s="1"/>
  <c r="AD10339" i="13" s="1"/>
  <c r="AE10339" i="13" s="1"/>
  <c r="AG10339" i="13" s="1"/>
  <c r="K10338" i="13"/>
  <c r="M10338" i="13" s="1"/>
  <c r="AD10338" i="13" s="1"/>
  <c r="AE10338" i="13" s="1"/>
  <c r="Z10336" i="13"/>
  <c r="AC10336" i="13" s="1"/>
  <c r="Z10335" i="13"/>
  <c r="AC10335" i="13" s="1"/>
  <c r="Z10334" i="13"/>
  <c r="AC10334" i="13" s="1"/>
  <c r="Z10333" i="13"/>
  <c r="AC10333" i="13" s="1"/>
  <c r="K10333" i="13"/>
  <c r="M10333" i="13" s="1"/>
  <c r="M10337" i="13" s="1"/>
  <c r="K10331" i="13"/>
  <c r="M10331" i="13" s="1"/>
  <c r="AD10331" i="13" s="1"/>
  <c r="AE10331" i="13" s="1"/>
  <c r="AG10331" i="13" s="1"/>
  <c r="Z10330" i="13"/>
  <c r="AC10330" i="13" s="1"/>
  <c r="Z10329" i="13"/>
  <c r="AC10329" i="13" s="1"/>
  <c r="Z10328" i="13"/>
  <c r="AC10328" i="13" s="1"/>
  <c r="Z10327" i="13"/>
  <c r="AC10327" i="13" s="1"/>
  <c r="Z10326" i="13"/>
  <c r="AC10326" i="13" s="1"/>
  <c r="Z10325" i="13"/>
  <c r="AC10325" i="13" s="1"/>
  <c r="K10325" i="13"/>
  <c r="M10325" i="13" s="1"/>
  <c r="K10324" i="13"/>
  <c r="M10324" i="13" s="1"/>
  <c r="K10321" i="13"/>
  <c r="M10321" i="13" s="1"/>
  <c r="Z10319" i="13"/>
  <c r="AC10319" i="13" s="1"/>
  <c r="K10319" i="13"/>
  <c r="M10319" i="13" s="1"/>
  <c r="Z10318" i="13"/>
  <c r="AC10318" i="13" s="1"/>
  <c r="Z10317" i="13"/>
  <c r="AC10317" i="13" s="1"/>
  <c r="K10317" i="13"/>
  <c r="M10317" i="13" s="1"/>
  <c r="Z10315" i="13"/>
  <c r="AC10315" i="13" s="1"/>
  <c r="K10315" i="13"/>
  <c r="M10315" i="13" s="1"/>
  <c r="M10316" i="13" s="1"/>
  <c r="K10313" i="13"/>
  <c r="M10313" i="13" s="1"/>
  <c r="AD10313" i="13" s="1"/>
  <c r="AE10313" i="13" s="1"/>
  <c r="AG10313" i="13" s="1"/>
  <c r="K10312" i="13"/>
  <c r="M10312" i="13" s="1"/>
  <c r="AD10312" i="13" s="1"/>
  <c r="AE10312" i="13" s="1"/>
  <c r="AG10312" i="13" s="1"/>
  <c r="Z10311" i="13"/>
  <c r="AC10311" i="13" s="1"/>
  <c r="Z10310" i="13"/>
  <c r="AC10310" i="13" s="1"/>
  <c r="Z10309" i="13"/>
  <c r="AC10309" i="13" s="1"/>
  <c r="K10309" i="13"/>
  <c r="M10309" i="13" s="1"/>
  <c r="Z10307" i="13"/>
  <c r="AC10307" i="13" s="1"/>
  <c r="Z10306" i="13"/>
  <c r="AC10306" i="13" s="1"/>
  <c r="K10306" i="13"/>
  <c r="M10306" i="13" s="1"/>
  <c r="M10308" i="13" s="1"/>
  <c r="Z10304" i="13"/>
  <c r="AC10304" i="13" s="1"/>
  <c r="Z10303" i="13"/>
  <c r="AC10303" i="13" s="1"/>
  <c r="Z10302" i="13"/>
  <c r="AC10302" i="13" s="1"/>
  <c r="Z10301" i="13"/>
  <c r="AC10301" i="13" s="1"/>
  <c r="K10301" i="13"/>
  <c r="M10301" i="13" s="1"/>
  <c r="M10305" i="13" s="1"/>
  <c r="Z10299" i="13"/>
  <c r="AC10299" i="13" s="1"/>
  <c r="Z10298" i="13"/>
  <c r="AC10298" i="13" s="1"/>
  <c r="Z10297" i="13"/>
  <c r="AC10297" i="13" s="1"/>
  <c r="Z10296" i="13"/>
  <c r="AC10296" i="13" s="1"/>
  <c r="K10296" i="13"/>
  <c r="M10296" i="13" s="1"/>
  <c r="M10300" i="13" s="1"/>
  <c r="Z10294" i="13"/>
  <c r="AC10294" i="13" s="1"/>
  <c r="K10294" i="13"/>
  <c r="M10294" i="13" s="1"/>
  <c r="M10295" i="13" s="1"/>
  <c r="K10292" i="13"/>
  <c r="M10292" i="13" s="1"/>
  <c r="K10290" i="13"/>
  <c r="M10290" i="13" s="1"/>
  <c r="K10288" i="13"/>
  <c r="M10288" i="13" s="1"/>
  <c r="K10286" i="13"/>
  <c r="M10286" i="13" s="1"/>
  <c r="K10284" i="13"/>
  <c r="M10284" i="13" s="1"/>
  <c r="AD10284" i="13" s="1"/>
  <c r="AE10284" i="13" s="1"/>
  <c r="AG10284" i="13" s="1"/>
  <c r="K10283" i="13"/>
  <c r="M10283" i="13" s="1"/>
  <c r="AD10283" i="13" s="1"/>
  <c r="AE10283" i="13" s="1"/>
  <c r="AG10283" i="13" s="1"/>
  <c r="Z10282" i="13"/>
  <c r="AC10282" i="13" s="1"/>
  <c r="Z10281" i="13"/>
  <c r="AC10281" i="13" s="1"/>
  <c r="Z10280" i="13"/>
  <c r="AC10280" i="13" s="1"/>
  <c r="Z10279" i="13"/>
  <c r="AC10279" i="13" s="1"/>
  <c r="K10279" i="13"/>
  <c r="M10279" i="13" s="1"/>
  <c r="K10278" i="13"/>
  <c r="M10278" i="13" s="1"/>
  <c r="AD10278" i="13" s="1"/>
  <c r="AE10278" i="13" s="1"/>
  <c r="AG10278" i="13" s="1"/>
  <c r="K10277" i="13"/>
  <c r="M10277" i="13" s="1"/>
  <c r="AD10277" i="13" s="1"/>
  <c r="AE10277" i="13" s="1"/>
  <c r="AG10277" i="13" s="1"/>
  <c r="K10276" i="13"/>
  <c r="M10276" i="13" s="1"/>
  <c r="AD10276" i="13" s="1"/>
  <c r="AE10276" i="13" s="1"/>
  <c r="AG10276" i="13" s="1"/>
  <c r="K10275" i="13"/>
  <c r="M10275" i="13" s="1"/>
  <c r="Z10273" i="13"/>
  <c r="AC10273" i="13" s="1"/>
  <c r="Z10272" i="13"/>
  <c r="AC10272" i="13" s="1"/>
  <c r="K10272" i="13"/>
  <c r="M10272" i="13" s="1"/>
  <c r="M10274" i="13" s="1"/>
  <c r="Z10269" i="13"/>
  <c r="AC10269" i="13" s="1"/>
  <c r="Z10268" i="13"/>
  <c r="AC10268" i="13" s="1"/>
  <c r="Z10267" i="13"/>
  <c r="AC10267" i="13" s="1"/>
  <c r="Z10266" i="13"/>
  <c r="AC10266" i="13" s="1"/>
  <c r="K10266" i="13"/>
  <c r="M10266" i="13" s="1"/>
  <c r="M10271" i="13" s="1"/>
  <c r="Z10264" i="13"/>
  <c r="AC10264" i="13" s="1"/>
  <c r="K10264" i="13"/>
  <c r="M10264" i="13" s="1"/>
  <c r="M10265" i="13" s="1"/>
  <c r="Z10262" i="13"/>
  <c r="AC10262" i="13" s="1"/>
  <c r="K10262" i="13"/>
  <c r="M10262" i="13" s="1"/>
  <c r="K10261" i="13"/>
  <c r="M10261" i="13" s="1"/>
  <c r="AD10261" i="13" s="1"/>
  <c r="AE10261" i="13" s="1"/>
  <c r="AG10261" i="13" s="1"/>
  <c r="K10260" i="13"/>
  <c r="M10260" i="13" s="1"/>
  <c r="Z10258" i="13"/>
  <c r="AC10258" i="13" s="1"/>
  <c r="K10258" i="13"/>
  <c r="M10258" i="13" s="1"/>
  <c r="M10259" i="13" s="1"/>
  <c r="Z10256" i="13"/>
  <c r="AC10256" i="13" s="1"/>
  <c r="K10256" i="13"/>
  <c r="M10256" i="13" s="1"/>
  <c r="K10254" i="13"/>
  <c r="M10254" i="13" s="1"/>
  <c r="AD10254" i="13" s="1"/>
  <c r="AE10254" i="13" s="1"/>
  <c r="AG10254" i="13" s="1"/>
  <c r="K10253" i="13"/>
  <c r="M10253" i="13" s="1"/>
  <c r="AD10253" i="13" s="1"/>
  <c r="AE10253" i="13" s="1"/>
  <c r="AG10253" i="13" s="1"/>
  <c r="Z10251" i="13"/>
  <c r="AC10251" i="13" s="1"/>
  <c r="Z10250" i="13"/>
  <c r="AC10250" i="13" s="1"/>
  <c r="K10250" i="13"/>
  <c r="M10250" i="13" s="1"/>
  <c r="M10252" i="13" s="1"/>
  <c r="Z10248" i="13"/>
  <c r="AC10248" i="13" s="1"/>
  <c r="Z10247" i="13"/>
  <c r="AC10247" i="13" s="1"/>
  <c r="Z10246" i="13"/>
  <c r="AC10246" i="13" s="1"/>
  <c r="Z10245" i="13"/>
  <c r="AC10245" i="13" s="1"/>
  <c r="K10245" i="13"/>
  <c r="M10245" i="13" s="1"/>
  <c r="M10249" i="13" s="1"/>
  <c r="K10243" i="13"/>
  <c r="M10243" i="13" s="1"/>
  <c r="AD10243" i="13" s="1"/>
  <c r="AE10243" i="13" s="1"/>
  <c r="AG10243" i="13" s="1"/>
  <c r="K10242" i="13"/>
  <c r="M10242" i="13" s="1"/>
  <c r="AD10242" i="13" s="1"/>
  <c r="AE10242" i="13" s="1"/>
  <c r="AG10242" i="13" s="1"/>
  <c r="K10240" i="13"/>
  <c r="M10240" i="13" s="1"/>
  <c r="AD10240" i="13" s="1"/>
  <c r="AE10240" i="13" s="1"/>
  <c r="K10238" i="13"/>
  <c r="M10238" i="13" s="1"/>
  <c r="AD10238" i="13" s="1"/>
  <c r="AE10238" i="13" s="1"/>
  <c r="AG10238" i="13" s="1"/>
  <c r="K10237" i="13"/>
  <c r="M10237" i="13" s="1"/>
  <c r="Z10235" i="13"/>
  <c r="AC10235" i="13" s="1"/>
  <c r="K10235" i="13"/>
  <c r="M10235" i="13" s="1"/>
  <c r="M10236" i="13" s="1"/>
  <c r="K10233" i="13"/>
  <c r="M10233" i="13" s="1"/>
  <c r="K10231" i="13"/>
  <c r="M10231" i="13" s="1"/>
  <c r="AD10231" i="13" s="1"/>
  <c r="AE10231" i="13" s="1"/>
  <c r="K10229" i="13"/>
  <c r="M10229" i="13" s="1"/>
  <c r="Z10227" i="13"/>
  <c r="AC10227" i="13" s="1"/>
  <c r="K10227" i="13"/>
  <c r="M10227" i="13" s="1"/>
  <c r="M10228" i="13" s="1"/>
  <c r="K10225" i="13"/>
  <c r="M10225" i="13" s="1"/>
  <c r="M10226" i="13" s="1"/>
  <c r="K10223" i="13"/>
  <c r="M10223" i="13" s="1"/>
  <c r="Z10221" i="13"/>
  <c r="AC10221" i="13" s="1"/>
  <c r="Z10220" i="13"/>
  <c r="AC10220" i="13" s="1"/>
  <c r="Z10219" i="13"/>
  <c r="AC10219" i="13" s="1"/>
  <c r="Z10218" i="13"/>
  <c r="AC10218" i="13" s="1"/>
  <c r="Z10217" i="13"/>
  <c r="AC10217" i="13" s="1"/>
  <c r="K10217" i="13"/>
  <c r="M10217" i="13" s="1"/>
  <c r="M10222" i="13" s="1"/>
  <c r="Z10215" i="13"/>
  <c r="AC10215" i="13" s="1"/>
  <c r="K10215" i="13"/>
  <c r="M10215" i="13" s="1"/>
  <c r="M10216" i="13" s="1"/>
  <c r="K10213" i="13"/>
  <c r="M10213" i="13" s="1"/>
  <c r="AD10213" i="13" s="1"/>
  <c r="AE10213" i="13" s="1"/>
  <c r="Z10211" i="13"/>
  <c r="AC10211" i="13" s="1"/>
  <c r="Z10210" i="13"/>
  <c r="AC10210" i="13" s="1"/>
  <c r="Z10209" i="13"/>
  <c r="AC10209" i="13" s="1"/>
  <c r="K10209" i="13"/>
  <c r="M10209" i="13" s="1"/>
  <c r="M10212" i="13" s="1"/>
  <c r="Z10207" i="13"/>
  <c r="AC10207" i="13" s="1"/>
  <c r="Z10206" i="13"/>
  <c r="AC10206" i="13" s="1"/>
  <c r="K10206" i="13"/>
  <c r="M10206" i="13" s="1"/>
  <c r="M10208" i="13" s="1"/>
  <c r="K10204" i="13"/>
  <c r="M10204" i="13" s="1"/>
  <c r="AD10204" i="13" s="1"/>
  <c r="AE10204" i="13" s="1"/>
  <c r="AG10204" i="13" s="1"/>
  <c r="K10203" i="13"/>
  <c r="M10203" i="13" s="1"/>
  <c r="Z10201" i="13"/>
  <c r="AC10201" i="13" s="1"/>
  <c r="Z10200" i="13"/>
  <c r="AC10200" i="13" s="1"/>
  <c r="Z10199" i="13"/>
  <c r="AC10199" i="13" s="1"/>
  <c r="K10199" i="13"/>
  <c r="M10199" i="13" s="1"/>
  <c r="K10198" i="13"/>
  <c r="M10198" i="13" s="1"/>
  <c r="AD10198" i="13" s="1"/>
  <c r="AE10198" i="13" s="1"/>
  <c r="AG10198" i="13" s="1"/>
  <c r="Z10197" i="13"/>
  <c r="AC10197" i="13" s="1"/>
  <c r="Z10196" i="13"/>
  <c r="AC10196" i="13" s="1"/>
  <c r="K10196" i="13"/>
  <c r="M10196" i="13" s="1"/>
  <c r="Z10194" i="13"/>
  <c r="AC10194" i="13" s="1"/>
  <c r="K10194" i="13"/>
  <c r="M10194" i="13" s="1"/>
  <c r="M10195" i="13" s="1"/>
  <c r="Z10192" i="13"/>
  <c r="AC10192" i="13" s="1"/>
  <c r="K10192" i="13"/>
  <c r="M10192" i="13" s="1"/>
  <c r="M10193" i="13" s="1"/>
  <c r="K10190" i="13"/>
  <c r="M10190" i="13" s="1"/>
  <c r="AD10190" i="13" s="1"/>
  <c r="AE10190" i="13" s="1"/>
  <c r="AG10190" i="13" s="1"/>
  <c r="K10189" i="13"/>
  <c r="M10189" i="13" s="1"/>
  <c r="AD10189" i="13" s="1"/>
  <c r="AE10189" i="13" s="1"/>
  <c r="AG10189" i="13" s="1"/>
  <c r="K10188" i="13"/>
  <c r="M10188" i="13" s="1"/>
  <c r="AD10188" i="13" s="1"/>
  <c r="AE10188" i="13" s="1"/>
  <c r="AG10188" i="13" s="1"/>
  <c r="K10187" i="13"/>
  <c r="M10187" i="13" s="1"/>
  <c r="K10185" i="13"/>
  <c r="M10185" i="13" s="1"/>
  <c r="AD10185" i="13" s="1"/>
  <c r="AE10185" i="13" s="1"/>
  <c r="AG10185" i="13" s="1"/>
  <c r="K10184" i="13"/>
  <c r="M10184" i="13" s="1"/>
  <c r="Z10182" i="13"/>
  <c r="AC10182" i="13" s="1"/>
  <c r="K10182" i="13"/>
  <c r="M10182" i="13" s="1"/>
  <c r="M10183" i="13" s="1"/>
  <c r="K10180" i="13"/>
  <c r="M10180" i="13" s="1"/>
  <c r="M10181" i="13" s="1"/>
  <c r="Z10178" i="13"/>
  <c r="AC10178" i="13" s="1"/>
  <c r="Z10177" i="13"/>
  <c r="AC10177" i="13" s="1"/>
  <c r="Z10176" i="13"/>
  <c r="AC10176" i="13" s="1"/>
  <c r="Z10175" i="13"/>
  <c r="AC10175" i="13" s="1"/>
  <c r="Z10174" i="13"/>
  <c r="AC10174" i="13" s="1"/>
  <c r="Z10173" i="13"/>
  <c r="AC10173" i="13" s="1"/>
  <c r="K10173" i="13"/>
  <c r="M10173" i="13" s="1"/>
  <c r="M10179" i="13" s="1"/>
  <c r="K10171" i="13"/>
  <c r="M10171" i="13" s="1"/>
  <c r="Z10169" i="13"/>
  <c r="AC10169" i="13" s="1"/>
  <c r="Z10168" i="13"/>
  <c r="AC10168" i="13" s="1"/>
  <c r="Z10167" i="13"/>
  <c r="AC10167" i="13" s="1"/>
  <c r="K10167" i="13"/>
  <c r="M10167" i="13" s="1"/>
  <c r="M10170" i="13" s="1"/>
  <c r="Z10165" i="13"/>
  <c r="AC10165" i="13" s="1"/>
  <c r="K10165" i="13"/>
  <c r="M10165" i="13" s="1"/>
  <c r="M10166" i="13" s="1"/>
  <c r="Z10163" i="13"/>
  <c r="AC10163" i="13" s="1"/>
  <c r="K10163" i="13"/>
  <c r="M10163" i="13" s="1"/>
  <c r="M10164" i="13" s="1"/>
  <c r="Z10161" i="13"/>
  <c r="AC10161" i="13" s="1"/>
  <c r="Z10160" i="13"/>
  <c r="AC10160" i="13" s="1"/>
  <c r="K10160" i="13"/>
  <c r="M10160" i="13" s="1"/>
  <c r="K10159" i="13"/>
  <c r="M10159" i="13" s="1"/>
  <c r="AD10159" i="13" s="1"/>
  <c r="AE10159" i="13" s="1"/>
  <c r="AG10159" i="13" s="1"/>
  <c r="K10158" i="13"/>
  <c r="M10158" i="13" s="1"/>
  <c r="Z10156" i="13"/>
  <c r="AC10156" i="13" s="1"/>
  <c r="Z10155" i="13"/>
  <c r="AC10155" i="13" s="1"/>
  <c r="Z10154" i="13"/>
  <c r="AC10154" i="13" s="1"/>
  <c r="Z10153" i="13"/>
  <c r="AC10153" i="13" s="1"/>
  <c r="Z10152" i="13"/>
  <c r="AC10152" i="13" s="1"/>
  <c r="K10152" i="13"/>
  <c r="M10152" i="13" s="1"/>
  <c r="M10157" i="13" s="1"/>
  <c r="K10150" i="13"/>
  <c r="M10150" i="13" s="1"/>
  <c r="Z10148" i="13"/>
  <c r="AC10148" i="13" s="1"/>
  <c r="Z10147" i="13"/>
  <c r="AC10147" i="13" s="1"/>
  <c r="Z10146" i="13"/>
  <c r="AC10146" i="13" s="1"/>
  <c r="K10146" i="13"/>
  <c r="M10146" i="13" s="1"/>
  <c r="M10149" i="13" s="1"/>
  <c r="K10144" i="13"/>
  <c r="M10144" i="13" s="1"/>
  <c r="AD10144" i="13" s="1"/>
  <c r="AE10144" i="13" s="1"/>
  <c r="AG10144" i="13" s="1"/>
  <c r="K10143" i="13"/>
  <c r="M10143" i="13" s="1"/>
  <c r="AD10143" i="13" s="1"/>
  <c r="AE10143" i="13" s="1"/>
  <c r="AG10143" i="13" s="1"/>
  <c r="K10142" i="13"/>
  <c r="M10142" i="13" s="1"/>
  <c r="AD10142" i="13" s="1"/>
  <c r="AE10142" i="13" s="1"/>
  <c r="AG10142" i="13" s="1"/>
  <c r="K10141" i="13"/>
  <c r="M10141" i="13" s="1"/>
  <c r="AD10141" i="13" s="1"/>
  <c r="AE10141" i="13" s="1"/>
  <c r="AG10141" i="13" s="1"/>
  <c r="K10140" i="13"/>
  <c r="M10140" i="13" s="1"/>
  <c r="AD10140" i="13" s="1"/>
  <c r="AE10140" i="13" s="1"/>
  <c r="AG10140" i="13" s="1"/>
  <c r="K10139" i="13"/>
  <c r="M10139" i="13" s="1"/>
  <c r="AD10139" i="13" s="1"/>
  <c r="AE10139" i="13" s="1"/>
  <c r="AG10139" i="13" s="1"/>
  <c r="Z10137" i="13"/>
  <c r="AC10137" i="13" s="1"/>
  <c r="Z10136" i="13"/>
  <c r="AC10136" i="13" s="1"/>
  <c r="Z10135" i="13"/>
  <c r="AC10135" i="13" s="1"/>
  <c r="Z10134" i="13"/>
  <c r="AC10134" i="13" s="1"/>
  <c r="Z10133" i="13"/>
  <c r="AC10133" i="13" s="1"/>
  <c r="Z10132" i="13"/>
  <c r="AC10132" i="13" s="1"/>
  <c r="Z10131" i="13"/>
  <c r="AC10131" i="13" s="1"/>
  <c r="AC10130" i="13"/>
  <c r="K10130" i="13"/>
  <c r="M10130" i="13" s="1"/>
  <c r="K10129" i="13"/>
  <c r="M10129" i="13" s="1"/>
  <c r="K10127" i="13"/>
  <c r="M10127" i="13" s="1"/>
  <c r="AD10127" i="13" s="1"/>
  <c r="AE10127" i="13" s="1"/>
  <c r="AE10128" i="13" s="1"/>
  <c r="Z10125" i="13"/>
  <c r="AC10125" i="13" s="1"/>
  <c r="K10125" i="13"/>
  <c r="M10125" i="13" s="1"/>
  <c r="M10126" i="13" s="1"/>
  <c r="Z10123" i="13"/>
  <c r="AC10123" i="13" s="1"/>
  <c r="Z10122" i="13"/>
  <c r="AC10122" i="13" s="1"/>
  <c r="Z10121" i="13"/>
  <c r="AC10121" i="13" s="1"/>
  <c r="K10121" i="13"/>
  <c r="M10121" i="13" s="1"/>
  <c r="M10124" i="13" s="1"/>
  <c r="Z10119" i="13"/>
  <c r="AC10119" i="13" s="1"/>
  <c r="Z10118" i="13"/>
  <c r="AC10118" i="13" s="1"/>
  <c r="Z10117" i="13"/>
  <c r="AC10117" i="13" s="1"/>
  <c r="Z10116" i="13"/>
  <c r="AC10116" i="13" s="1"/>
  <c r="K10116" i="13"/>
  <c r="M10116" i="13" s="1"/>
  <c r="M10120" i="13" s="1"/>
  <c r="Z10114" i="13"/>
  <c r="AC10114" i="13" s="1"/>
  <c r="K10114" i="13"/>
  <c r="M10114" i="13" s="1"/>
  <c r="M10115" i="13" s="1"/>
  <c r="K10112" i="13"/>
  <c r="M10112" i="13" s="1"/>
  <c r="AD10112" i="13" s="1"/>
  <c r="AE10112" i="13" s="1"/>
  <c r="AG10112" i="13" s="1"/>
  <c r="K10111" i="13"/>
  <c r="M10111" i="13" s="1"/>
  <c r="AD10111" i="13" s="1"/>
  <c r="AE10111" i="13" s="1"/>
  <c r="K10109" i="13"/>
  <c r="M10109" i="13" s="1"/>
  <c r="M10110" i="13" s="1"/>
  <c r="Z10107" i="13"/>
  <c r="AC10107" i="13" s="1"/>
  <c r="K10107" i="13"/>
  <c r="M10107" i="13" s="1"/>
  <c r="M10108" i="13" s="1"/>
  <c r="Z10105" i="13"/>
  <c r="AC10105" i="13" s="1"/>
  <c r="K10105" i="13"/>
  <c r="M10105" i="13" s="1"/>
  <c r="Z10104" i="13"/>
  <c r="AC10104" i="13" s="1"/>
  <c r="Z10103" i="13"/>
  <c r="AC10103" i="13" s="1"/>
  <c r="K10103" i="13"/>
  <c r="M10103" i="13" s="1"/>
  <c r="K10101" i="13"/>
  <c r="M10101" i="13" s="1"/>
  <c r="M10102" i="13" s="1"/>
  <c r="K10099" i="13"/>
  <c r="M10099" i="13" s="1"/>
  <c r="M10100" i="13" s="1"/>
  <c r="Z10097" i="13"/>
  <c r="AC10097" i="13" s="1"/>
  <c r="Z10096" i="13"/>
  <c r="AC10096" i="13" s="1"/>
  <c r="Z10095" i="13"/>
  <c r="AC10095" i="13" s="1"/>
  <c r="K10095" i="13"/>
  <c r="M10095" i="13" s="1"/>
  <c r="M10098" i="13" s="1"/>
  <c r="Z10093" i="13"/>
  <c r="AC10093" i="13" s="1"/>
  <c r="K10093" i="13"/>
  <c r="M10093" i="13" s="1"/>
  <c r="M10094" i="13" s="1"/>
  <c r="K10091" i="13"/>
  <c r="M10091" i="13" s="1"/>
  <c r="M10092" i="13" s="1"/>
  <c r="Z10089" i="13"/>
  <c r="AC10089" i="13" s="1"/>
  <c r="Z10088" i="13"/>
  <c r="AC10088" i="13" s="1"/>
  <c r="K10088" i="13"/>
  <c r="M10088" i="13" s="1"/>
  <c r="K10087" i="13"/>
  <c r="M10087" i="13" s="1"/>
  <c r="K10085" i="13"/>
  <c r="M10085" i="13" s="1"/>
  <c r="M10086" i="13" s="1"/>
  <c r="K10083" i="13"/>
  <c r="M10083" i="13" s="1"/>
  <c r="AD10083" i="13" s="1"/>
  <c r="AE10083" i="13" s="1"/>
  <c r="AG10083" i="13" s="1"/>
  <c r="K10082" i="13"/>
  <c r="M10082" i="13" s="1"/>
  <c r="AD10082" i="13" s="1"/>
  <c r="AE10082" i="13" s="1"/>
  <c r="AG10082" i="13" s="1"/>
  <c r="K10081" i="13"/>
  <c r="M10081" i="13" s="1"/>
  <c r="AD10081" i="13" s="1"/>
  <c r="AE10081" i="13" s="1"/>
  <c r="AG10081" i="13" s="1"/>
  <c r="K10080" i="13"/>
  <c r="M10080" i="13" s="1"/>
  <c r="AD10080" i="13" s="1"/>
  <c r="AE10080" i="13" s="1"/>
  <c r="AG10080" i="13" s="1"/>
  <c r="K10079" i="13"/>
  <c r="M10079" i="13" s="1"/>
  <c r="Z10077" i="13"/>
  <c r="AC10077" i="13" s="1"/>
  <c r="Z10076" i="13"/>
  <c r="AC10076" i="13" s="1"/>
  <c r="Z10075" i="13"/>
  <c r="AC10075" i="13" s="1"/>
  <c r="Z10074" i="13"/>
  <c r="AC10074" i="13" s="1"/>
  <c r="Z10073" i="13"/>
  <c r="AC10073" i="13" s="1"/>
  <c r="K10073" i="13"/>
  <c r="M10073" i="13" s="1"/>
  <c r="M10078" i="13" s="1"/>
  <c r="K10071" i="13"/>
  <c r="M10071" i="13" s="1"/>
  <c r="AD10071" i="13" s="1"/>
  <c r="AE10071" i="13" s="1"/>
  <c r="AG10071" i="13" s="1"/>
  <c r="K10070" i="13"/>
  <c r="M10070" i="13" s="1"/>
  <c r="AD10070" i="13" s="1"/>
  <c r="AE10070" i="13" s="1"/>
  <c r="AG10070" i="13" s="1"/>
  <c r="Z10069" i="13"/>
  <c r="AC10069" i="13" s="1"/>
  <c r="Z10068" i="13"/>
  <c r="AC10068" i="13" s="1"/>
  <c r="K10068" i="13"/>
  <c r="M10068" i="13" s="1"/>
  <c r="K10066" i="13"/>
  <c r="M10066" i="13" s="1"/>
  <c r="M10067" i="13" s="1"/>
  <c r="K10064" i="13"/>
  <c r="M10064" i="13" s="1"/>
  <c r="AD10064" i="13" s="1"/>
  <c r="AE10064" i="13" s="1"/>
  <c r="AG10064" i="13" s="1"/>
  <c r="Z10063" i="13"/>
  <c r="AC10063" i="13" s="1"/>
  <c r="Z10062" i="13"/>
  <c r="AC10062" i="13" s="1"/>
  <c r="Z10061" i="13"/>
  <c r="AC10061" i="13" s="1"/>
  <c r="K10061" i="13"/>
  <c r="M10061" i="13" s="1"/>
  <c r="Z10059" i="13"/>
  <c r="AC10059" i="13" s="1"/>
  <c r="K10059" i="13"/>
  <c r="M10059" i="13" s="1"/>
  <c r="M10060" i="13" s="1"/>
  <c r="Z10057" i="13"/>
  <c r="AC10057" i="13" s="1"/>
  <c r="K10057" i="13"/>
  <c r="M10057" i="13" s="1"/>
  <c r="M10058" i="13" s="1"/>
  <c r="K10055" i="13"/>
  <c r="M10055" i="13" s="1"/>
  <c r="AD10055" i="13" s="1"/>
  <c r="AE10055" i="13" s="1"/>
  <c r="AG10055" i="13" s="1"/>
  <c r="K10054" i="13"/>
  <c r="M10054" i="13" s="1"/>
  <c r="AD10054" i="13" s="1"/>
  <c r="AE10054" i="13" s="1"/>
  <c r="AG10054" i="13" s="1"/>
  <c r="K10053" i="13"/>
  <c r="M10053" i="13" s="1"/>
  <c r="AD10053" i="13" s="1"/>
  <c r="AE10053" i="13" s="1"/>
  <c r="AG10053" i="13" s="1"/>
  <c r="K10052" i="13"/>
  <c r="M10052" i="13" s="1"/>
  <c r="AD10052" i="13" s="1"/>
  <c r="AE10052" i="13" s="1"/>
  <c r="AG10052" i="13" s="1"/>
  <c r="K10051" i="13"/>
  <c r="M10051" i="13" s="1"/>
  <c r="AD10051" i="13" s="1"/>
  <c r="AE10051" i="13" s="1"/>
  <c r="AG10051" i="13" s="1"/>
  <c r="K10050" i="13"/>
  <c r="M10050" i="13" s="1"/>
  <c r="AD10050" i="13" s="1"/>
  <c r="AE10050" i="13" s="1"/>
  <c r="AG10050" i="13" s="1"/>
  <c r="Z10049" i="13"/>
  <c r="AC10049" i="13" s="1"/>
  <c r="Z10048" i="13"/>
  <c r="AC10048" i="13" s="1"/>
  <c r="Z10047" i="13"/>
  <c r="AC10047" i="13" s="1"/>
  <c r="Z10046" i="13"/>
  <c r="AC10046" i="13" s="1"/>
  <c r="Z10045" i="13"/>
  <c r="AC10045" i="13" s="1"/>
  <c r="K10045" i="13"/>
  <c r="M10045" i="13" s="1"/>
  <c r="K10043" i="13"/>
  <c r="M10043" i="13" s="1"/>
  <c r="AD10043" i="13" s="1"/>
  <c r="AE10043" i="13" s="1"/>
  <c r="AG10043" i="13" s="1"/>
  <c r="Z10042" i="13"/>
  <c r="AC10042" i="13" s="1"/>
  <c r="Z10041" i="13"/>
  <c r="AC10041" i="13" s="1"/>
  <c r="Z10040" i="13"/>
  <c r="AC10040" i="13" s="1"/>
  <c r="K10040" i="13"/>
  <c r="M10040" i="13" s="1"/>
  <c r="K10038" i="13"/>
  <c r="M10038" i="13" s="1"/>
  <c r="M10039" i="13" s="1"/>
  <c r="K10036" i="13"/>
  <c r="M10036" i="13" s="1"/>
  <c r="M10037" i="13" s="1"/>
  <c r="Z10031" i="13"/>
  <c r="AC10031" i="13" s="1"/>
  <c r="K10031" i="13"/>
  <c r="M10031" i="13" s="1"/>
  <c r="K10030" i="13"/>
  <c r="M10030" i="13" s="1"/>
  <c r="AD10030" i="13" s="1"/>
  <c r="AE10030" i="13" s="1"/>
  <c r="AG10030" i="13" s="1"/>
  <c r="Z10029" i="13"/>
  <c r="AC10029" i="13" s="1"/>
  <c r="K10029" i="13"/>
  <c r="M10029" i="13" s="1"/>
  <c r="Z10028" i="13"/>
  <c r="AC10028" i="13" s="1"/>
  <c r="Z10027" i="13"/>
  <c r="AC10027" i="13" s="1"/>
  <c r="Z10026" i="13"/>
  <c r="AC10026" i="13" s="1"/>
  <c r="Z10025" i="13"/>
  <c r="AC10025" i="13" s="1"/>
  <c r="K10025" i="13"/>
  <c r="M10025" i="13" s="1"/>
  <c r="K10023" i="13"/>
  <c r="M10023" i="13" s="1"/>
  <c r="Z10021" i="13"/>
  <c r="AC10021" i="13" s="1"/>
  <c r="Z10020" i="13"/>
  <c r="AC10020" i="13" s="1"/>
  <c r="Z10019" i="13"/>
  <c r="AC10019" i="13" s="1"/>
  <c r="Z10018" i="13"/>
  <c r="AC10018" i="13" s="1"/>
  <c r="K10018" i="13"/>
  <c r="M10018" i="13" s="1"/>
  <c r="M10022" i="13" s="1"/>
  <c r="K10016" i="13"/>
  <c r="M10016" i="13" s="1"/>
  <c r="K10014" i="13"/>
  <c r="M10014" i="13" s="1"/>
  <c r="AD10014" i="13" s="1"/>
  <c r="AE10014" i="13" s="1"/>
  <c r="AG10014" i="13" s="1"/>
  <c r="K10013" i="13"/>
  <c r="M10013" i="13" s="1"/>
  <c r="K10011" i="13"/>
  <c r="M10011" i="13" s="1"/>
  <c r="K10009" i="13"/>
  <c r="M10009" i="13" s="1"/>
  <c r="AD10009" i="13" s="1"/>
  <c r="AE10009" i="13" s="1"/>
  <c r="AG10009" i="13" s="1"/>
  <c r="K10008" i="13"/>
  <c r="M10008" i="13" s="1"/>
  <c r="AD10008" i="13" s="1"/>
  <c r="AE10008" i="13" s="1"/>
  <c r="AG10008" i="13" s="1"/>
  <c r="K10007" i="13"/>
  <c r="M10007" i="13" s="1"/>
  <c r="AD10007" i="13" s="1"/>
  <c r="AE10007" i="13" s="1"/>
  <c r="AG10007" i="13" s="1"/>
  <c r="K10006" i="13"/>
  <c r="M10006" i="13" s="1"/>
  <c r="Z10004" i="13"/>
  <c r="AC10004" i="13" s="1"/>
  <c r="Z10003" i="13"/>
  <c r="AC10003" i="13" s="1"/>
  <c r="Z10002" i="13"/>
  <c r="AC10002" i="13" s="1"/>
  <c r="Z10001" i="13"/>
  <c r="AC10001" i="13" s="1"/>
  <c r="K10001" i="13"/>
  <c r="M10001" i="13" s="1"/>
  <c r="Z10000" i="13"/>
  <c r="AC10000" i="13" s="1"/>
  <c r="Z9999" i="13"/>
  <c r="AC9999" i="13" s="1"/>
  <c r="Z9998" i="13"/>
  <c r="AC9998" i="13" s="1"/>
  <c r="Z9997" i="13"/>
  <c r="AC9997" i="13" s="1"/>
  <c r="K9997" i="13"/>
  <c r="M9997" i="13" s="1"/>
  <c r="Z9995" i="13"/>
  <c r="AC9995" i="13" s="1"/>
  <c r="Z9994" i="13"/>
  <c r="AC9994" i="13" s="1"/>
  <c r="K9994" i="13"/>
  <c r="M9994" i="13" s="1"/>
  <c r="M9996" i="13" s="1"/>
  <c r="K9992" i="13"/>
  <c r="M9992" i="13" s="1"/>
  <c r="AD9992" i="13" s="1"/>
  <c r="AE9992" i="13" s="1"/>
  <c r="AG9992" i="13" s="1"/>
  <c r="K9991" i="13"/>
  <c r="M9991" i="13" s="1"/>
  <c r="AD9991" i="13" s="1"/>
  <c r="AE9991" i="13" s="1"/>
  <c r="AG9991" i="13" s="1"/>
  <c r="K9990" i="13"/>
  <c r="M9990" i="13" s="1"/>
  <c r="AD9990" i="13" s="1"/>
  <c r="AE9990" i="13" s="1"/>
  <c r="AG9990" i="13" s="1"/>
  <c r="K9989" i="13"/>
  <c r="M9989" i="13" s="1"/>
  <c r="AD9989" i="13" s="1"/>
  <c r="AE9989" i="13" s="1"/>
  <c r="AG9989" i="13" s="1"/>
  <c r="K9988" i="13"/>
  <c r="M9988" i="13" s="1"/>
  <c r="AD9988" i="13" s="1"/>
  <c r="AE9988" i="13" s="1"/>
  <c r="AG9988" i="13" s="1"/>
  <c r="K9987" i="13"/>
  <c r="M9987" i="13" s="1"/>
  <c r="AD9987" i="13" s="1"/>
  <c r="AE9987" i="13" s="1"/>
  <c r="AG9987" i="13" s="1"/>
  <c r="K9986" i="13"/>
  <c r="M9986" i="13" s="1"/>
  <c r="AD9986" i="13" s="1"/>
  <c r="AE9986" i="13" s="1"/>
  <c r="AG9986" i="13" s="1"/>
  <c r="K9985" i="13"/>
  <c r="M9985" i="13" s="1"/>
  <c r="AD9985" i="13" s="1"/>
  <c r="AE9985" i="13" s="1"/>
  <c r="AG9985" i="13" s="1"/>
  <c r="K9984" i="13"/>
  <c r="M9984" i="13" s="1"/>
  <c r="AD9984" i="13" s="1"/>
  <c r="AE9984" i="13" s="1"/>
  <c r="AG9984" i="13" s="1"/>
  <c r="K9983" i="13"/>
  <c r="M9983" i="13" s="1"/>
  <c r="AD9983" i="13" s="1"/>
  <c r="AE9983" i="13" s="1"/>
  <c r="AG9983" i="13" s="1"/>
  <c r="K9982" i="13"/>
  <c r="M9982" i="13" s="1"/>
  <c r="AD9982" i="13" s="1"/>
  <c r="AE9982" i="13" s="1"/>
  <c r="AG9982" i="13" s="1"/>
  <c r="K9981" i="13"/>
  <c r="M9981" i="13" s="1"/>
  <c r="AD9981" i="13" s="1"/>
  <c r="AE9981" i="13" s="1"/>
  <c r="AG9981" i="13" s="1"/>
  <c r="K9980" i="13"/>
  <c r="M9980" i="13" s="1"/>
  <c r="AD9980" i="13" s="1"/>
  <c r="AE9980" i="13" s="1"/>
  <c r="AG9980" i="13" s="1"/>
  <c r="K9979" i="13"/>
  <c r="M9979" i="13" s="1"/>
  <c r="AD9979" i="13" s="1"/>
  <c r="AE9979" i="13" s="1"/>
  <c r="AG9979" i="13" s="1"/>
  <c r="K9978" i="13"/>
  <c r="M9978" i="13" s="1"/>
  <c r="AD9978" i="13" s="1"/>
  <c r="AE9978" i="13" s="1"/>
  <c r="AG9978" i="13" s="1"/>
  <c r="K9977" i="13"/>
  <c r="M9977" i="13" s="1"/>
  <c r="AD9977" i="13" s="1"/>
  <c r="AE9977" i="13" s="1"/>
  <c r="K9975" i="13"/>
  <c r="M9975" i="13" s="1"/>
  <c r="K9973" i="13"/>
  <c r="M9973" i="13" s="1"/>
  <c r="M9974" i="13" s="1"/>
  <c r="K9971" i="13"/>
  <c r="M9971" i="13" s="1"/>
  <c r="K9969" i="13"/>
  <c r="M9969" i="13" s="1"/>
  <c r="M9970" i="13" s="1"/>
  <c r="K9967" i="13"/>
  <c r="M9967" i="13" s="1"/>
  <c r="AD9967" i="13" s="1"/>
  <c r="AE9967" i="13" s="1"/>
  <c r="AG9967" i="13" s="1"/>
  <c r="K9966" i="13"/>
  <c r="M9966" i="13" s="1"/>
  <c r="AD9966" i="13" s="1"/>
  <c r="AE9966" i="13" s="1"/>
  <c r="AG9966" i="13" s="1"/>
  <c r="K9965" i="13"/>
  <c r="M9965" i="13" s="1"/>
  <c r="AD9965" i="13" s="1"/>
  <c r="AE9965" i="13" s="1"/>
  <c r="AG9965" i="13" s="1"/>
  <c r="Z9964" i="13"/>
  <c r="AC9964" i="13" s="1"/>
  <c r="Z9963" i="13"/>
  <c r="AC9963" i="13" s="1"/>
  <c r="K9963" i="13"/>
  <c r="M9963" i="13" s="1"/>
  <c r="K9962" i="13"/>
  <c r="M9962" i="13" s="1"/>
  <c r="AD9962" i="13" s="1"/>
  <c r="AE9962" i="13" s="1"/>
  <c r="AG9962" i="13" s="1"/>
  <c r="Z9961" i="13"/>
  <c r="AC9961" i="13" s="1"/>
  <c r="K9961" i="13"/>
  <c r="M9961" i="13" s="1"/>
  <c r="Z9960" i="13"/>
  <c r="AC9960" i="13" s="1"/>
  <c r="K9960" i="13"/>
  <c r="M9960" i="13" s="1"/>
  <c r="Z9958" i="13"/>
  <c r="AC9958" i="13" s="1"/>
  <c r="K9958" i="13"/>
  <c r="M9958" i="13" s="1"/>
  <c r="M9959" i="13" s="1"/>
  <c r="Z9956" i="13"/>
  <c r="AC9956" i="13" s="1"/>
  <c r="K9956" i="13"/>
  <c r="M9956" i="13" s="1"/>
  <c r="M9957" i="13" s="1"/>
  <c r="Z9954" i="13"/>
  <c r="AC9954" i="13" s="1"/>
  <c r="AD9954" i="13" s="1"/>
  <c r="AE9954" i="13" s="1"/>
  <c r="AG9954" i="13" s="1"/>
  <c r="Z9953" i="13"/>
  <c r="AC9953" i="13" s="1"/>
  <c r="AD9953" i="13" s="1"/>
  <c r="AE9953" i="13" s="1"/>
  <c r="AG9953" i="13" s="1"/>
  <c r="Z9952" i="13"/>
  <c r="AC9952" i="13" s="1"/>
  <c r="AD9952" i="13" s="1"/>
  <c r="AE9952" i="13" s="1"/>
  <c r="AG9952" i="13" s="1"/>
  <c r="Z9951" i="13"/>
  <c r="AC9951" i="13" s="1"/>
  <c r="AD9951" i="13" s="1"/>
  <c r="AE9951" i="13" s="1"/>
  <c r="AG9951" i="13" s="1"/>
  <c r="Z9950" i="13"/>
  <c r="AC9950" i="13" s="1"/>
  <c r="AD9950" i="13" s="1"/>
  <c r="AE9950" i="13" s="1"/>
  <c r="AG9950" i="13" s="1"/>
  <c r="Z9949" i="13"/>
  <c r="AC9949" i="13" s="1"/>
  <c r="AD9949" i="13" s="1"/>
  <c r="AE9949" i="13" s="1"/>
  <c r="AG9949" i="13" s="1"/>
  <c r="Z9948" i="13"/>
  <c r="AC9948" i="13" s="1"/>
  <c r="AD9948" i="13" s="1"/>
  <c r="AE9948" i="13" s="1"/>
  <c r="AG9948" i="13" s="1"/>
  <c r="Z9947" i="13"/>
  <c r="AC9947" i="13" s="1"/>
  <c r="AD9947" i="13" s="1"/>
  <c r="AE9947" i="13" s="1"/>
  <c r="AG9947" i="13" s="1"/>
  <c r="Z9946" i="13"/>
  <c r="AC9946" i="13" s="1"/>
  <c r="AD9946" i="13" s="1"/>
  <c r="AE9946" i="13" s="1"/>
  <c r="AG9946" i="13" s="1"/>
  <c r="Z9945" i="13"/>
  <c r="AC9945" i="13" s="1"/>
  <c r="AD9945" i="13" s="1"/>
  <c r="AE9945" i="13" s="1"/>
  <c r="AG9945" i="13" s="1"/>
  <c r="Z9944" i="13"/>
  <c r="AC9944" i="13" s="1"/>
  <c r="K9944" i="13"/>
  <c r="M9944" i="13" s="1"/>
  <c r="M9955" i="13" s="1"/>
  <c r="K9942" i="13"/>
  <c r="M9942" i="13" s="1"/>
  <c r="M9943" i="13" s="1"/>
  <c r="K9940" i="13"/>
  <c r="M9940" i="13" s="1"/>
  <c r="AD9940" i="13" s="1"/>
  <c r="AE9940" i="13" s="1"/>
  <c r="AG9940" i="13" s="1"/>
  <c r="K9939" i="13"/>
  <c r="M9939" i="13" s="1"/>
  <c r="AD9939" i="13" s="1"/>
  <c r="AE9939" i="13" s="1"/>
  <c r="AG9939" i="13" s="1"/>
  <c r="K9938" i="13"/>
  <c r="M9938" i="13" s="1"/>
  <c r="AD9938" i="13" s="1"/>
  <c r="AE9938" i="13" s="1"/>
  <c r="AG9938" i="13" s="1"/>
  <c r="K9937" i="13"/>
  <c r="M9937" i="13" s="1"/>
  <c r="AD9937" i="13" s="1"/>
  <c r="AE9937" i="13" s="1"/>
  <c r="K9935" i="13"/>
  <c r="M9935" i="13" s="1"/>
  <c r="AD9935" i="13" s="1"/>
  <c r="AE9935" i="13" s="1"/>
  <c r="AG9935" i="13" s="1"/>
  <c r="Z9933" i="13"/>
  <c r="AC9933" i="13" s="1"/>
  <c r="Z9932" i="13"/>
  <c r="AC9932" i="13" s="1"/>
  <c r="Z9931" i="13"/>
  <c r="AC9931" i="13" s="1"/>
  <c r="K9931" i="13"/>
  <c r="M9931" i="13" s="1"/>
  <c r="K9929" i="13"/>
  <c r="M9929" i="13" s="1"/>
  <c r="K9927" i="13"/>
  <c r="M9927" i="13" s="1"/>
  <c r="M9928" i="13" s="1"/>
  <c r="Z9925" i="13"/>
  <c r="AC9925" i="13" s="1"/>
  <c r="Z9924" i="13"/>
  <c r="AC9924" i="13" s="1"/>
  <c r="K9924" i="13"/>
  <c r="M9924" i="13" s="1"/>
  <c r="M9926" i="13" s="1"/>
  <c r="Z9922" i="13"/>
  <c r="AC9922" i="13" s="1"/>
  <c r="Z9921" i="13"/>
  <c r="AC9921" i="13" s="1"/>
  <c r="K9921" i="13"/>
  <c r="M9921" i="13" s="1"/>
  <c r="M9923" i="13" s="1"/>
  <c r="Z9919" i="13"/>
  <c r="AC9919" i="13" s="1"/>
  <c r="K9919" i="13"/>
  <c r="M9919" i="13" s="1"/>
  <c r="Z9918" i="13"/>
  <c r="AC9918" i="13" s="1"/>
  <c r="K9918" i="13"/>
  <c r="M9918" i="13" s="1"/>
  <c r="K9916" i="13"/>
  <c r="M9916" i="13" s="1"/>
  <c r="AD9916" i="13" s="1"/>
  <c r="AE9916" i="13" s="1"/>
  <c r="AG9916" i="13" s="1"/>
  <c r="K9915" i="13"/>
  <c r="M9915" i="13" s="1"/>
  <c r="AD9915" i="13" s="1"/>
  <c r="AE9915" i="13" s="1"/>
  <c r="AG9915" i="13" s="1"/>
  <c r="K9914" i="13"/>
  <c r="M9914" i="13" s="1"/>
  <c r="Z9912" i="13"/>
  <c r="AC9912" i="13" s="1"/>
  <c r="Z9911" i="13"/>
  <c r="AC9911" i="13" s="1"/>
  <c r="K9911" i="13"/>
  <c r="M9911" i="13" s="1"/>
  <c r="M9913" i="13" s="1"/>
  <c r="Z9909" i="13"/>
  <c r="AC9909" i="13" s="1"/>
  <c r="Z9908" i="13"/>
  <c r="AC9908" i="13" s="1"/>
  <c r="Z9907" i="13"/>
  <c r="AC9907" i="13" s="1"/>
  <c r="Z9906" i="13"/>
  <c r="AC9906" i="13" s="1"/>
  <c r="Z9905" i="13"/>
  <c r="AC9905" i="13" s="1"/>
  <c r="K9905" i="13"/>
  <c r="M9905" i="13" s="1"/>
  <c r="M9910" i="13" s="1"/>
  <c r="K9903" i="13"/>
  <c r="M9903" i="13" s="1"/>
  <c r="K9901" i="13"/>
  <c r="M9901" i="13" s="1"/>
  <c r="K9899" i="13"/>
  <c r="M9899" i="13" s="1"/>
  <c r="K9897" i="13"/>
  <c r="M9897" i="13" s="1"/>
  <c r="Z9895" i="13"/>
  <c r="AC9895" i="13" s="1"/>
  <c r="Z9894" i="13"/>
  <c r="AC9894" i="13" s="1"/>
  <c r="Z9893" i="13"/>
  <c r="AC9893" i="13" s="1"/>
  <c r="K9893" i="13"/>
  <c r="M9893" i="13" s="1"/>
  <c r="M9896" i="13" s="1"/>
  <c r="K9891" i="13"/>
  <c r="M9891" i="13" s="1"/>
  <c r="K9889" i="13"/>
  <c r="M9889" i="13" s="1"/>
  <c r="AD9889" i="13" s="1"/>
  <c r="AE9889" i="13" s="1"/>
  <c r="AG9889" i="13" s="1"/>
  <c r="Z9888" i="13"/>
  <c r="AC9888" i="13" s="1"/>
  <c r="K9888" i="13"/>
  <c r="M9888" i="13" s="1"/>
  <c r="Z9886" i="13"/>
  <c r="AC9886" i="13" s="1"/>
  <c r="Z9885" i="13"/>
  <c r="AC9885" i="13" s="1"/>
  <c r="Z9884" i="13"/>
  <c r="AC9884" i="13" s="1"/>
  <c r="Z9883" i="13"/>
  <c r="AC9883" i="13" s="1"/>
  <c r="Z9882" i="13"/>
  <c r="AC9882" i="13" s="1"/>
  <c r="K9882" i="13"/>
  <c r="M9882" i="13" s="1"/>
  <c r="M9887" i="13" s="1"/>
  <c r="K9880" i="13"/>
  <c r="M9880" i="13" s="1"/>
  <c r="Z9879" i="13"/>
  <c r="AC9879" i="13" s="1"/>
  <c r="Z9878" i="13"/>
  <c r="AC9878" i="13" s="1"/>
  <c r="Z9877" i="13"/>
  <c r="AC9877" i="13" s="1"/>
  <c r="Z9876" i="13"/>
  <c r="AC9876" i="13" s="1"/>
  <c r="Z9875" i="13"/>
  <c r="AC9875" i="13" s="1"/>
  <c r="Z9874" i="13"/>
  <c r="AC9874" i="13" s="1"/>
  <c r="Z9873" i="13"/>
  <c r="AC9873" i="13" s="1"/>
  <c r="Z9872" i="13"/>
  <c r="AC9872" i="13" s="1"/>
  <c r="K9872" i="13"/>
  <c r="M9872" i="13" s="1"/>
  <c r="Z9870" i="13"/>
  <c r="AC9870" i="13" s="1"/>
  <c r="Z9869" i="13"/>
  <c r="AC9869" i="13" s="1"/>
  <c r="K9869" i="13"/>
  <c r="M9869" i="13" s="1"/>
  <c r="Z9868" i="13"/>
  <c r="AC9868" i="13" s="1"/>
  <c r="K9868" i="13"/>
  <c r="M9868" i="13" s="1"/>
  <c r="K9867" i="13"/>
  <c r="M9867" i="13" s="1"/>
  <c r="AD9867" i="13" s="1"/>
  <c r="AE9867" i="13" s="1"/>
  <c r="AG9867" i="13" s="1"/>
  <c r="K9866" i="13"/>
  <c r="M9866" i="13" s="1"/>
  <c r="AD9866" i="13" s="1"/>
  <c r="AE9866" i="13" s="1"/>
  <c r="AG9866" i="13" s="1"/>
  <c r="K9865" i="13"/>
  <c r="M9865" i="13" s="1"/>
  <c r="K9863" i="13"/>
  <c r="M9863" i="13" s="1"/>
  <c r="AD9863" i="13" s="1"/>
  <c r="AE9863" i="13" s="1"/>
  <c r="AG9863" i="13" s="1"/>
  <c r="K9862" i="13"/>
  <c r="M9862" i="13" s="1"/>
  <c r="K9860" i="13"/>
  <c r="M9860" i="13" s="1"/>
  <c r="Z9858" i="13"/>
  <c r="AC9858" i="13" s="1"/>
  <c r="Z9857" i="13"/>
  <c r="AC9857" i="13" s="1"/>
  <c r="Z9856" i="13"/>
  <c r="AC9856" i="13" s="1"/>
  <c r="K9856" i="13"/>
  <c r="M9856" i="13" s="1"/>
  <c r="M9859" i="13" s="1"/>
  <c r="K9854" i="13"/>
  <c r="M9854" i="13" s="1"/>
  <c r="AD9854" i="13" s="1"/>
  <c r="AE9854" i="13" s="1"/>
  <c r="K9852" i="13"/>
  <c r="M9852" i="13" s="1"/>
  <c r="Z9850" i="13"/>
  <c r="AC9850" i="13" s="1"/>
  <c r="Z9849" i="13"/>
  <c r="AC9849" i="13" s="1"/>
  <c r="K9849" i="13"/>
  <c r="M9849" i="13" s="1"/>
  <c r="M9851" i="13" s="1"/>
  <c r="K9847" i="13"/>
  <c r="M9847" i="13" s="1"/>
  <c r="AD9847" i="13" s="1"/>
  <c r="AE9847" i="13" s="1"/>
  <c r="AG9847" i="13" s="1"/>
  <c r="K9846" i="13"/>
  <c r="M9846" i="13" s="1"/>
  <c r="AD9846" i="13" s="1"/>
  <c r="AE9846" i="13" s="1"/>
  <c r="AG9846" i="13" s="1"/>
  <c r="Z9845" i="13"/>
  <c r="AC9845" i="13" s="1"/>
  <c r="Z9844" i="13"/>
  <c r="AC9844" i="13" s="1"/>
  <c r="K9844" i="13"/>
  <c r="M9844" i="13" s="1"/>
  <c r="K9843" i="13"/>
  <c r="M9843" i="13" s="1"/>
  <c r="Z9841" i="13"/>
  <c r="AC9841" i="13" s="1"/>
  <c r="K9841" i="13"/>
  <c r="M9841" i="13" s="1"/>
  <c r="M9842" i="13" s="1"/>
  <c r="Z9839" i="13"/>
  <c r="AC9839" i="13" s="1"/>
  <c r="Z9838" i="13"/>
  <c r="AC9838" i="13" s="1"/>
  <c r="K9838" i="13"/>
  <c r="M9838" i="13" s="1"/>
  <c r="M9840" i="13" s="1"/>
  <c r="K9836" i="13"/>
  <c r="M9836" i="13" s="1"/>
  <c r="AD9836" i="13" s="1"/>
  <c r="AE9836" i="13" s="1"/>
  <c r="AG9836" i="13" s="1"/>
  <c r="Z9834" i="13"/>
  <c r="AC9834" i="13" s="1"/>
  <c r="Z9833" i="13"/>
  <c r="AC9833" i="13" s="1"/>
  <c r="K9833" i="13"/>
  <c r="M9833" i="13" s="1"/>
  <c r="K9831" i="13"/>
  <c r="M9831" i="13" s="1"/>
  <c r="Z9829" i="13"/>
  <c r="AC9829" i="13" s="1"/>
  <c r="Z9828" i="13"/>
  <c r="AC9828" i="13" s="1"/>
  <c r="Z9827" i="13"/>
  <c r="AC9827" i="13" s="1"/>
  <c r="Z9826" i="13"/>
  <c r="AC9826" i="13" s="1"/>
  <c r="K9826" i="13"/>
  <c r="M9826" i="13" s="1"/>
  <c r="M9830" i="13" s="1"/>
  <c r="K9824" i="13"/>
  <c r="M9824" i="13" s="1"/>
  <c r="K9822" i="13"/>
  <c r="M9822" i="13" s="1"/>
  <c r="Z9820" i="13"/>
  <c r="AC9820" i="13" s="1"/>
  <c r="Z9819" i="13"/>
  <c r="AC9819" i="13" s="1"/>
  <c r="Z9818" i="13"/>
  <c r="AC9818" i="13" s="1"/>
  <c r="Z9817" i="13"/>
  <c r="AC9817" i="13" s="1"/>
  <c r="K9817" i="13"/>
  <c r="M9817" i="13" s="1"/>
  <c r="M9821" i="13" s="1"/>
  <c r="Z9815" i="13"/>
  <c r="AC9815" i="13" s="1"/>
  <c r="K9815" i="13"/>
  <c r="M9815" i="13" s="1"/>
  <c r="M9816" i="13" s="1"/>
  <c r="Z9813" i="13"/>
  <c r="AC9813" i="13" s="1"/>
  <c r="K9813" i="13"/>
  <c r="M9813" i="13" s="1"/>
  <c r="K9812" i="13"/>
  <c r="M9812" i="13" s="1"/>
  <c r="Z9810" i="13"/>
  <c r="AC9810" i="13" s="1"/>
  <c r="Z9809" i="13"/>
  <c r="AC9809" i="13" s="1"/>
  <c r="K9809" i="13"/>
  <c r="M9809" i="13" s="1"/>
  <c r="Z9808" i="13"/>
  <c r="AC9808" i="13" s="1"/>
  <c r="Z9807" i="13"/>
  <c r="AC9807" i="13" s="1"/>
  <c r="Z9806" i="13"/>
  <c r="AC9806" i="13" s="1"/>
  <c r="K9806" i="13"/>
  <c r="M9806" i="13" s="1"/>
  <c r="Z9804" i="13"/>
  <c r="AC9804" i="13" s="1"/>
  <c r="K9804" i="13"/>
  <c r="M9804" i="13" s="1"/>
  <c r="M9805" i="13" s="1"/>
  <c r="K9802" i="13"/>
  <c r="M9802" i="13" s="1"/>
  <c r="AD9802" i="13" s="1"/>
  <c r="AE9802" i="13" s="1"/>
  <c r="AG9802" i="13" s="1"/>
  <c r="K9801" i="13"/>
  <c r="M9801" i="13" s="1"/>
  <c r="K9799" i="13"/>
  <c r="M9799" i="13" s="1"/>
  <c r="AD9799" i="13" s="1"/>
  <c r="AE9799" i="13" s="1"/>
  <c r="AG9799" i="13" s="1"/>
  <c r="K9798" i="13"/>
  <c r="M9798" i="13" s="1"/>
  <c r="AD9798" i="13" s="1"/>
  <c r="AE9798" i="13" s="1"/>
  <c r="AG9798" i="13" s="1"/>
  <c r="Z9797" i="13"/>
  <c r="AC9797" i="13" s="1"/>
  <c r="Z9796" i="13"/>
  <c r="AC9796" i="13" s="1"/>
  <c r="Z9795" i="13"/>
  <c r="AC9795" i="13" s="1"/>
  <c r="K9795" i="13"/>
  <c r="M9795" i="13" s="1"/>
  <c r="Z9794" i="13"/>
  <c r="AC9794" i="13" s="1"/>
  <c r="Z9793" i="13"/>
  <c r="AC9793" i="13" s="1"/>
  <c r="Z9792" i="13"/>
  <c r="AC9792" i="13" s="1"/>
  <c r="Z9791" i="13"/>
  <c r="AC9791" i="13" s="1"/>
  <c r="K9791" i="13"/>
  <c r="M9791" i="13" s="1"/>
  <c r="K9787" i="13"/>
  <c r="M9787" i="13" s="1"/>
  <c r="Z9785" i="13"/>
  <c r="AC9785" i="13" s="1"/>
  <c r="Z9784" i="13"/>
  <c r="AC9784" i="13" s="1"/>
  <c r="K9784" i="13"/>
  <c r="M9784" i="13" s="1"/>
  <c r="M9786" i="13" s="1"/>
  <c r="K9782" i="13"/>
  <c r="M9782" i="13" s="1"/>
  <c r="AD9782" i="13" s="1"/>
  <c r="AE9782" i="13" s="1"/>
  <c r="K9780" i="13"/>
  <c r="M9780" i="13" s="1"/>
  <c r="AD9780" i="13" s="1"/>
  <c r="AE9780" i="13" s="1"/>
  <c r="AG9780" i="13" s="1"/>
  <c r="K9779" i="13"/>
  <c r="M9779" i="13" s="1"/>
  <c r="AD9779" i="13" s="1"/>
  <c r="AE9779" i="13" s="1"/>
  <c r="AG9779" i="13" s="1"/>
  <c r="K9778" i="13"/>
  <c r="M9778" i="13" s="1"/>
  <c r="AD9778" i="13" s="1"/>
  <c r="AE9778" i="13" s="1"/>
  <c r="AG9778" i="13" s="1"/>
  <c r="K9777" i="13"/>
  <c r="M9777" i="13" s="1"/>
  <c r="AD9777" i="13" s="1"/>
  <c r="AE9777" i="13" s="1"/>
  <c r="AG9777" i="13" s="1"/>
  <c r="K9776" i="13"/>
  <c r="M9776" i="13" s="1"/>
  <c r="AD9776" i="13" s="1"/>
  <c r="AE9776" i="13" s="1"/>
  <c r="AG9776" i="13" s="1"/>
  <c r="K9775" i="13"/>
  <c r="M9775" i="13" s="1"/>
  <c r="AD9775" i="13" s="1"/>
  <c r="AE9775" i="13" s="1"/>
  <c r="AG9775" i="13" s="1"/>
  <c r="Z9774" i="13"/>
  <c r="AC9774" i="13" s="1"/>
  <c r="Z9773" i="13"/>
  <c r="AC9773" i="13" s="1"/>
  <c r="Z9772" i="13"/>
  <c r="AC9772" i="13" s="1"/>
  <c r="Z9771" i="13"/>
  <c r="AC9771" i="13" s="1"/>
  <c r="Z9770" i="13"/>
  <c r="AC9770" i="13" s="1"/>
  <c r="K9770" i="13"/>
  <c r="M9770" i="13" s="1"/>
  <c r="K9768" i="13"/>
  <c r="M9768" i="13" s="1"/>
  <c r="AD9768" i="13" s="1"/>
  <c r="AE9768" i="13" s="1"/>
  <c r="AG9768" i="13" s="1"/>
  <c r="K9767" i="13"/>
  <c r="M9767" i="13" s="1"/>
  <c r="AD9767" i="13" s="1"/>
  <c r="AE9767" i="13" s="1"/>
  <c r="AG9767" i="13" s="1"/>
  <c r="K9766" i="13"/>
  <c r="M9766" i="13" s="1"/>
  <c r="AD9766" i="13" s="1"/>
  <c r="AE9766" i="13" s="1"/>
  <c r="AG9766" i="13" s="1"/>
  <c r="Z9765" i="13"/>
  <c r="AC9765" i="13" s="1"/>
  <c r="K9765" i="13"/>
  <c r="M9765" i="13" s="1"/>
  <c r="K9764" i="13"/>
  <c r="M9764" i="13" s="1"/>
  <c r="AD9764" i="13" s="1"/>
  <c r="AE9764" i="13" s="1"/>
  <c r="AG9764" i="13" s="1"/>
  <c r="Z9763" i="13"/>
  <c r="AC9763" i="13" s="1"/>
  <c r="K9763" i="13"/>
  <c r="M9763" i="13" s="1"/>
  <c r="K9762" i="13"/>
  <c r="M9762" i="13" s="1"/>
  <c r="AD9762" i="13" s="1"/>
  <c r="AE9762" i="13" s="1"/>
  <c r="AG9762" i="13" s="1"/>
  <c r="Z9761" i="13"/>
  <c r="AC9761" i="13" s="1"/>
  <c r="Z9760" i="13"/>
  <c r="AC9760" i="13" s="1"/>
  <c r="Z9759" i="13"/>
  <c r="AC9759" i="13" s="1"/>
  <c r="Z9758" i="13"/>
  <c r="AC9758" i="13" s="1"/>
  <c r="K9758" i="13"/>
  <c r="M9758" i="13" s="1"/>
  <c r="Z9756" i="13"/>
  <c r="AC9756" i="13" s="1"/>
  <c r="Z9755" i="13"/>
  <c r="AC9755" i="13" s="1"/>
  <c r="K9755" i="13"/>
  <c r="M9755" i="13" s="1"/>
  <c r="M9757" i="13" s="1"/>
  <c r="K9753" i="13"/>
  <c r="M9753" i="13" s="1"/>
  <c r="AD9753" i="13" s="1"/>
  <c r="AE9753" i="13" s="1"/>
  <c r="AG9753" i="13" s="1"/>
  <c r="K9752" i="13"/>
  <c r="M9752" i="13" s="1"/>
  <c r="K9750" i="13"/>
  <c r="M9750" i="13" s="1"/>
  <c r="AD9750" i="13" s="1"/>
  <c r="AE9750" i="13" s="1"/>
  <c r="AG9750" i="13" s="1"/>
  <c r="Z9749" i="13"/>
  <c r="AC9749" i="13" s="1"/>
  <c r="K9749" i="13"/>
  <c r="M9749" i="13" s="1"/>
  <c r="K9748" i="13"/>
  <c r="M9748" i="13" s="1"/>
  <c r="K9746" i="13"/>
  <c r="M9746" i="13" s="1"/>
  <c r="AD9746" i="13" s="1"/>
  <c r="AE9746" i="13" s="1"/>
  <c r="AG9746" i="13" s="1"/>
  <c r="K9745" i="13"/>
  <c r="M9745" i="13" s="1"/>
  <c r="AD9745" i="13" s="1"/>
  <c r="AE9745" i="13" s="1"/>
  <c r="AG9745" i="13" s="1"/>
  <c r="K9744" i="13"/>
  <c r="M9744" i="13" s="1"/>
  <c r="AD9744" i="13" s="1"/>
  <c r="AE9744" i="13" s="1"/>
  <c r="AG9744" i="13" s="1"/>
  <c r="K9743" i="13"/>
  <c r="M9743" i="13" s="1"/>
  <c r="AD9743" i="13" s="1"/>
  <c r="AE9743" i="13" s="1"/>
  <c r="AG9743" i="13" s="1"/>
  <c r="K9742" i="13"/>
  <c r="M9742" i="13" s="1"/>
  <c r="AD9742" i="13" s="1"/>
  <c r="AE9742" i="13" s="1"/>
  <c r="AG9742" i="13" s="1"/>
  <c r="K9741" i="13"/>
  <c r="M9741" i="13" s="1"/>
  <c r="AD9741" i="13" s="1"/>
  <c r="AE9741" i="13" s="1"/>
  <c r="AG9741" i="13" s="1"/>
  <c r="Z9740" i="13"/>
  <c r="AC9740" i="13" s="1"/>
  <c r="K9740" i="13"/>
  <c r="M9740" i="13" s="1"/>
  <c r="K9738" i="13"/>
  <c r="M9738" i="13" s="1"/>
  <c r="AD9738" i="13" s="1"/>
  <c r="AE9738" i="13" s="1"/>
  <c r="K9736" i="13"/>
  <c r="M9736" i="13" s="1"/>
  <c r="Z9734" i="13"/>
  <c r="AC9734" i="13" s="1"/>
  <c r="K9734" i="13"/>
  <c r="M9734" i="13" s="1"/>
  <c r="K9733" i="13"/>
  <c r="M9733" i="13" s="1"/>
  <c r="AD9733" i="13" s="1"/>
  <c r="AE9733" i="13" s="1"/>
  <c r="AG9733" i="13" s="1"/>
  <c r="Z9732" i="13"/>
  <c r="AC9732" i="13" s="1"/>
  <c r="Z9731" i="13"/>
  <c r="AC9731" i="13" s="1"/>
  <c r="Z9730" i="13"/>
  <c r="AC9730" i="13" s="1"/>
  <c r="K9730" i="13"/>
  <c r="M9730" i="13" s="1"/>
  <c r="K9729" i="13"/>
  <c r="M9729" i="13" s="1"/>
  <c r="AD9729" i="13" s="1"/>
  <c r="AE9729" i="13" s="1"/>
  <c r="AG9729" i="13" s="1"/>
  <c r="Z9728" i="13"/>
  <c r="AC9728" i="13" s="1"/>
  <c r="Z9727" i="13"/>
  <c r="AC9727" i="13" s="1"/>
  <c r="Z9726" i="13"/>
  <c r="AC9726" i="13" s="1"/>
  <c r="Z9725" i="13"/>
  <c r="AC9725" i="13" s="1"/>
  <c r="K9725" i="13"/>
  <c r="M9725" i="13" s="1"/>
  <c r="K9724" i="13"/>
  <c r="M9724" i="13" s="1"/>
  <c r="AD9724" i="13" s="1"/>
  <c r="AE9724" i="13" s="1"/>
  <c r="K9722" i="13"/>
  <c r="M9722" i="13" s="1"/>
  <c r="AD9722" i="13" s="1"/>
  <c r="AE9722" i="13" s="1"/>
  <c r="AG9722" i="13" s="1"/>
  <c r="K9721" i="13"/>
  <c r="M9721" i="13" s="1"/>
  <c r="K9719" i="13"/>
  <c r="M9719" i="13" s="1"/>
  <c r="Z9717" i="13"/>
  <c r="AC9717" i="13" s="1"/>
  <c r="K9717" i="13"/>
  <c r="M9717" i="13" s="1"/>
  <c r="M9718" i="13" s="1"/>
  <c r="K9716" i="13"/>
  <c r="Z9715" i="13"/>
  <c r="AC9715" i="13" s="1"/>
  <c r="K9715" i="13"/>
  <c r="M9715" i="13" s="1"/>
  <c r="M9716" i="13" s="1"/>
  <c r="AD9716" i="13" s="1"/>
  <c r="Z9713" i="13"/>
  <c r="AC9713" i="13" s="1"/>
  <c r="Z9712" i="13"/>
  <c r="AC9712" i="13" s="1"/>
  <c r="K9712" i="13"/>
  <c r="M9712" i="13" s="1"/>
  <c r="M9714" i="13" s="1"/>
  <c r="Z9710" i="13"/>
  <c r="AC9710" i="13" s="1"/>
  <c r="K9710" i="13"/>
  <c r="M9710" i="13" s="1"/>
  <c r="M9711" i="13" s="1"/>
  <c r="K9708" i="13"/>
  <c r="M9708" i="13" s="1"/>
  <c r="M9709" i="13" s="1"/>
  <c r="Z9667" i="13"/>
  <c r="AC9667" i="13" s="1"/>
  <c r="Z9666" i="13"/>
  <c r="AC9666" i="13" s="1"/>
  <c r="K9666" i="13"/>
  <c r="M9666" i="13" s="1"/>
  <c r="M9668" i="13" s="1"/>
  <c r="K9664" i="13"/>
  <c r="M9664" i="13" s="1"/>
  <c r="M9665" i="13" s="1"/>
  <c r="K9662" i="13"/>
  <c r="M9662" i="13" s="1"/>
  <c r="K9660" i="13"/>
  <c r="M9660" i="13" s="1"/>
  <c r="M9661" i="13" s="1"/>
  <c r="K9658" i="13"/>
  <c r="M9658" i="13" s="1"/>
  <c r="AD9658" i="13" s="1"/>
  <c r="AE9658" i="13" s="1"/>
  <c r="AG9658" i="13" s="1"/>
  <c r="K9657" i="13"/>
  <c r="M9657" i="13" s="1"/>
  <c r="K9655" i="13"/>
  <c r="M9655" i="13" s="1"/>
  <c r="AD9655" i="13" s="1"/>
  <c r="AE9655" i="13" s="1"/>
  <c r="AG9655" i="13" s="1"/>
  <c r="Z9654" i="13"/>
  <c r="AC9654" i="13" s="1"/>
  <c r="Z9653" i="13"/>
  <c r="AC9653" i="13" s="1"/>
  <c r="Z9652" i="13"/>
  <c r="AC9652" i="13" s="1"/>
  <c r="K9652" i="13"/>
  <c r="M9652" i="13" s="1"/>
  <c r="K9651" i="13"/>
  <c r="M9651" i="13" s="1"/>
  <c r="AD9651" i="13" s="1"/>
  <c r="AE9651" i="13" s="1"/>
  <c r="AG9651" i="13" s="1"/>
  <c r="Z9650" i="13"/>
  <c r="AC9650" i="13" s="1"/>
  <c r="Z9649" i="13"/>
  <c r="AC9649" i="13" s="1"/>
  <c r="Z9648" i="13"/>
  <c r="AC9648" i="13" s="1"/>
  <c r="Z9647" i="13"/>
  <c r="AC9647" i="13" s="1"/>
  <c r="Z9646" i="13"/>
  <c r="AC9646" i="13" s="1"/>
  <c r="Z9645" i="13"/>
  <c r="AC9645" i="13" s="1"/>
  <c r="K9645" i="13"/>
  <c r="M9645" i="13" s="1"/>
  <c r="K9644" i="13"/>
  <c r="M9644" i="13" s="1"/>
  <c r="AD9644" i="13" s="1"/>
  <c r="AE9644" i="13" s="1"/>
  <c r="AG9644" i="13" s="1"/>
  <c r="Z9643" i="13"/>
  <c r="AC9643" i="13" s="1"/>
  <c r="Z9642" i="13"/>
  <c r="AC9642" i="13" s="1"/>
  <c r="Z9641" i="13"/>
  <c r="AC9641" i="13" s="1"/>
  <c r="Z9640" i="13"/>
  <c r="AC9640" i="13" s="1"/>
  <c r="Z9639" i="13"/>
  <c r="AC9639" i="13" s="1"/>
  <c r="Z9638" i="13"/>
  <c r="AC9638" i="13" s="1"/>
  <c r="Z9637" i="13"/>
  <c r="AC9637" i="13" s="1"/>
  <c r="K9637" i="13"/>
  <c r="M9637" i="13" s="1"/>
  <c r="K9635" i="13"/>
  <c r="M9635" i="13" s="1"/>
  <c r="K9633" i="13"/>
  <c r="M9633" i="13" s="1"/>
  <c r="M9634" i="13" s="1"/>
  <c r="K9618" i="13"/>
  <c r="M9618" i="13" s="1"/>
  <c r="K9616" i="13"/>
  <c r="M9616" i="13" s="1"/>
  <c r="M9617" i="13" s="1"/>
  <c r="Z9614" i="13"/>
  <c r="AC9614" i="13" s="1"/>
  <c r="Z9613" i="13"/>
  <c r="AC9613" i="13" s="1"/>
  <c r="K9613" i="13"/>
  <c r="M9613" i="13" s="1"/>
  <c r="M9615" i="13" s="1"/>
  <c r="K9611" i="13"/>
  <c r="M9611" i="13" s="1"/>
  <c r="AD9611" i="13" s="1"/>
  <c r="AE9611" i="13" s="1"/>
  <c r="AG9611" i="13" s="1"/>
  <c r="K9610" i="13"/>
  <c r="M9610" i="13" s="1"/>
  <c r="Z9608" i="13"/>
  <c r="AC9608" i="13" s="1"/>
  <c r="K9608" i="13"/>
  <c r="M9608" i="13" s="1"/>
  <c r="M9609" i="13" s="1"/>
  <c r="K904" i="13"/>
  <c r="M904" i="13" s="1"/>
  <c r="Z9604" i="13"/>
  <c r="AC9604" i="13" s="1"/>
  <c r="K9604" i="13"/>
  <c r="M9604" i="13" s="1"/>
  <c r="Z9603" i="13"/>
  <c r="AC9603" i="13" s="1"/>
  <c r="K9603" i="13"/>
  <c r="M9603" i="13" s="1"/>
  <c r="Z9602" i="13"/>
  <c r="AC9602" i="13" s="1"/>
  <c r="Z9601" i="13"/>
  <c r="AC9601" i="13" s="1"/>
  <c r="Z9600" i="13"/>
  <c r="AC9600" i="13" s="1"/>
  <c r="K9600" i="13"/>
  <c r="M9600" i="13" s="1"/>
  <c r="K9598" i="13"/>
  <c r="M9598" i="13" s="1"/>
  <c r="AD9598" i="13" s="1"/>
  <c r="AE9598" i="13" s="1"/>
  <c r="AG9598" i="13" s="1"/>
  <c r="K9597" i="13"/>
  <c r="M9597" i="13" s="1"/>
  <c r="M9599" i="13" s="1"/>
  <c r="K9595" i="13"/>
  <c r="M9595" i="13" s="1"/>
  <c r="M9596" i="13" s="1"/>
  <c r="Z9593" i="13"/>
  <c r="AC9593" i="13" s="1"/>
  <c r="Z9592" i="13"/>
  <c r="AC9592" i="13" s="1"/>
  <c r="K9592" i="13"/>
  <c r="M9592" i="13" s="1"/>
  <c r="K9591" i="13"/>
  <c r="M9591" i="13" s="1"/>
  <c r="AD9591" i="13" s="1"/>
  <c r="AE9591" i="13" s="1"/>
  <c r="Z9589" i="13"/>
  <c r="AC9589" i="13" s="1"/>
  <c r="Z9588" i="13"/>
  <c r="AC9588" i="13" s="1"/>
  <c r="K9588" i="13"/>
  <c r="M9588" i="13" s="1"/>
  <c r="M9590" i="13" s="1"/>
  <c r="K9586" i="13"/>
  <c r="M9586" i="13" s="1"/>
  <c r="AD9586" i="13" s="1"/>
  <c r="AE9586" i="13" s="1"/>
  <c r="AG9586" i="13" s="1"/>
  <c r="Z9585" i="13"/>
  <c r="AC9585" i="13" s="1"/>
  <c r="K9585" i="13"/>
  <c r="M9585" i="13" s="1"/>
  <c r="Z9584" i="13"/>
  <c r="AC9584" i="13" s="1"/>
  <c r="K9584" i="13"/>
  <c r="M9584" i="13" s="1"/>
  <c r="Z9582" i="13"/>
  <c r="AC9582" i="13" s="1"/>
  <c r="Z9581" i="13"/>
  <c r="AC9581" i="13" s="1"/>
  <c r="Z9580" i="13"/>
  <c r="AC9580" i="13" s="1"/>
  <c r="K9580" i="13"/>
  <c r="M9580" i="13" s="1"/>
  <c r="M9583" i="13" s="1"/>
  <c r="AE9578" i="13"/>
  <c r="AG9578" i="13" s="1"/>
  <c r="Z9578" i="13"/>
  <c r="AC9578" i="13" s="1"/>
  <c r="AE9577" i="13"/>
  <c r="AG9577" i="13" s="1"/>
  <c r="Z9577" i="13"/>
  <c r="AC9577" i="13" s="1"/>
  <c r="Z9576" i="13"/>
  <c r="AC9576" i="13" s="1"/>
  <c r="Z9575" i="13"/>
  <c r="AC9575" i="13" s="1"/>
  <c r="K9575" i="13"/>
  <c r="M9575" i="13" s="1"/>
  <c r="M9579" i="13" s="1"/>
  <c r="K9573" i="13"/>
  <c r="M9573" i="13" s="1"/>
  <c r="AD9573" i="13" s="1"/>
  <c r="AE9573" i="13" s="1"/>
  <c r="AG9573" i="13" s="1"/>
  <c r="Z9572" i="13"/>
  <c r="AC9572" i="13" s="1"/>
  <c r="K9572" i="13"/>
  <c r="M9572" i="13" s="1"/>
  <c r="Z9571" i="13"/>
  <c r="AC9571" i="13" s="1"/>
  <c r="K9571" i="13"/>
  <c r="M9571" i="13" s="1"/>
  <c r="K9570" i="13"/>
  <c r="M9570" i="13" s="1"/>
  <c r="Z9568" i="13"/>
  <c r="AC9568" i="13" s="1"/>
  <c r="K9568" i="13"/>
  <c r="M9568" i="13" s="1"/>
  <c r="M9569" i="13" s="1"/>
  <c r="Z9566" i="13"/>
  <c r="AC9566" i="13" s="1"/>
  <c r="K9566" i="13"/>
  <c r="M9566" i="13" s="1"/>
  <c r="M9567" i="13" s="1"/>
  <c r="X9564" i="13"/>
  <c r="W9564" i="13"/>
  <c r="Z9563" i="13"/>
  <c r="AC9563" i="13" s="1"/>
  <c r="Z9562" i="13"/>
  <c r="AC9562" i="13" s="1"/>
  <c r="Z9561" i="13"/>
  <c r="AC9561" i="13" s="1"/>
  <c r="Z9560" i="13"/>
  <c r="AC9560" i="13" s="1"/>
  <c r="Z9559" i="13"/>
  <c r="AC9559" i="13" s="1"/>
  <c r="Z9558" i="13"/>
  <c r="AC9558" i="13" s="1"/>
  <c r="K9558" i="13"/>
  <c r="M9558" i="13" s="1"/>
  <c r="Z9557" i="13"/>
  <c r="AC9557" i="13" s="1"/>
  <c r="K9557" i="13"/>
  <c r="M9557" i="13" s="1"/>
  <c r="K9555" i="13"/>
  <c r="M9555" i="13" s="1"/>
  <c r="M9556" i="13" s="1"/>
  <c r="Z9553" i="13"/>
  <c r="AC9553" i="13" s="1"/>
  <c r="Z9552" i="13"/>
  <c r="AC9552" i="13" s="1"/>
  <c r="Z9551" i="13"/>
  <c r="AC9551" i="13" s="1"/>
  <c r="Z9550" i="13"/>
  <c r="AC9550" i="13" s="1"/>
  <c r="K9550" i="13"/>
  <c r="M9550" i="13" s="1"/>
  <c r="M9554" i="13" s="1"/>
  <c r="Z9548" i="13"/>
  <c r="AC9548" i="13" s="1"/>
  <c r="K9548" i="13"/>
  <c r="M9548" i="13" s="1"/>
  <c r="M9549" i="13" s="1"/>
  <c r="K9546" i="13"/>
  <c r="M9546" i="13" s="1"/>
  <c r="M9547" i="13" s="1"/>
  <c r="Z9544" i="13"/>
  <c r="AC9544" i="13" s="1"/>
  <c r="Z9543" i="13"/>
  <c r="AC9543" i="13" s="1"/>
  <c r="K9543" i="13"/>
  <c r="M9543" i="13" s="1"/>
  <c r="K9542" i="13"/>
  <c r="M9542" i="13" s="1"/>
  <c r="AD9542" i="13" s="1"/>
  <c r="AE9542" i="13" s="1"/>
  <c r="K9540" i="13"/>
  <c r="M9540" i="13" s="1"/>
  <c r="M9541" i="13" s="1"/>
  <c r="Z9538" i="13"/>
  <c r="AC9538" i="13" s="1"/>
  <c r="K9538" i="13"/>
  <c r="M9538" i="13" s="1"/>
  <c r="M9539" i="13" s="1"/>
  <c r="K9536" i="13"/>
  <c r="M9536" i="13" s="1"/>
  <c r="AD9536" i="13" s="1"/>
  <c r="AE9536" i="13" s="1"/>
  <c r="AG9536" i="13" s="1"/>
  <c r="K9535" i="13"/>
  <c r="M9535" i="13" s="1"/>
  <c r="AD9535" i="13" s="1"/>
  <c r="AE9535" i="13" s="1"/>
  <c r="AG9535" i="13" s="1"/>
  <c r="K9534" i="13"/>
  <c r="M9534" i="13" s="1"/>
  <c r="AD9534" i="13" s="1"/>
  <c r="AE9534" i="13" s="1"/>
  <c r="AG9534" i="13" s="1"/>
  <c r="K9533" i="13"/>
  <c r="M9533" i="13" s="1"/>
  <c r="Z9531" i="13"/>
  <c r="AC9531" i="13" s="1"/>
  <c r="K9531" i="13"/>
  <c r="M9531" i="13" s="1"/>
  <c r="M9532" i="13" s="1"/>
  <c r="K9529" i="13"/>
  <c r="M9529" i="13" s="1"/>
  <c r="AD9529" i="13" s="1"/>
  <c r="AE9529" i="13" s="1"/>
  <c r="AG9529" i="13" s="1"/>
  <c r="K9528" i="13"/>
  <c r="M9528" i="13" s="1"/>
  <c r="AD9528" i="13" s="1"/>
  <c r="AE9528" i="13" s="1"/>
  <c r="AG9528" i="13" s="1"/>
  <c r="Z9527" i="13"/>
  <c r="AC9527" i="13" s="1"/>
  <c r="Z9526" i="13"/>
  <c r="AC9526" i="13" s="1"/>
  <c r="Z9525" i="13"/>
  <c r="AC9525" i="13" s="1"/>
  <c r="Z9524" i="13"/>
  <c r="AC9524" i="13" s="1"/>
  <c r="K9524" i="13"/>
  <c r="M9524" i="13" s="1"/>
  <c r="K9522" i="13"/>
  <c r="M9522" i="13" s="1"/>
  <c r="AD9522" i="13" s="1"/>
  <c r="AE9522" i="13" s="1"/>
  <c r="AG9522" i="13" s="1"/>
  <c r="K9521" i="13"/>
  <c r="M9521" i="13" s="1"/>
  <c r="AD9521" i="13" s="1"/>
  <c r="AE9521" i="13" s="1"/>
  <c r="AG9521" i="13" s="1"/>
  <c r="K9520" i="13"/>
  <c r="M9520" i="13" s="1"/>
  <c r="AD9520" i="13" s="1"/>
  <c r="AE9520" i="13" s="1"/>
  <c r="AG9520" i="13" s="1"/>
  <c r="K9519" i="13"/>
  <c r="M9519" i="13" s="1"/>
  <c r="AD9519" i="13" s="1"/>
  <c r="AE9519" i="13" s="1"/>
  <c r="AG9519" i="13" s="1"/>
  <c r="K9518" i="13"/>
  <c r="M9518" i="13" s="1"/>
  <c r="AD9518" i="13" s="1"/>
  <c r="AE9518" i="13" s="1"/>
  <c r="AG9518" i="13" s="1"/>
  <c r="K9517" i="13"/>
  <c r="M9517" i="13" s="1"/>
  <c r="AD9517" i="13" s="1"/>
  <c r="AE9517" i="13" s="1"/>
  <c r="AG9517" i="13" s="1"/>
  <c r="K9516" i="13"/>
  <c r="M9516" i="13" s="1"/>
  <c r="AD9516" i="13" s="1"/>
  <c r="AE9516" i="13" s="1"/>
  <c r="AG9516" i="13" s="1"/>
  <c r="K9515" i="13"/>
  <c r="M9515" i="13" s="1"/>
  <c r="AD9515" i="13" s="1"/>
  <c r="AE9515" i="13" s="1"/>
  <c r="AG9515" i="13" s="1"/>
  <c r="K9514" i="13"/>
  <c r="M9514" i="13" s="1"/>
  <c r="AD9514" i="13" s="1"/>
  <c r="AE9514" i="13" s="1"/>
  <c r="AG9514" i="13" s="1"/>
  <c r="K9513" i="13"/>
  <c r="M9513" i="13" s="1"/>
  <c r="AD9513" i="13" s="1"/>
  <c r="AE9513" i="13" s="1"/>
  <c r="AG9513" i="13" s="1"/>
  <c r="K9512" i="13"/>
  <c r="M9512" i="13" s="1"/>
  <c r="AD9512" i="13" s="1"/>
  <c r="AE9512" i="13" s="1"/>
  <c r="AG9512" i="13" s="1"/>
  <c r="K9511" i="13"/>
  <c r="M9511" i="13" s="1"/>
  <c r="AD9511" i="13" s="1"/>
  <c r="AE9511" i="13" s="1"/>
  <c r="AG9511" i="13" s="1"/>
  <c r="K9510" i="13"/>
  <c r="M9510" i="13" s="1"/>
  <c r="AD9510" i="13" s="1"/>
  <c r="AE9510" i="13" s="1"/>
  <c r="AG9510" i="13" s="1"/>
  <c r="K9509" i="13"/>
  <c r="M9509" i="13" s="1"/>
  <c r="AD9509" i="13" s="1"/>
  <c r="AE9509" i="13" s="1"/>
  <c r="AG9509" i="13" s="1"/>
  <c r="K9508" i="13"/>
  <c r="M9508" i="13" s="1"/>
  <c r="AD9508" i="13" s="1"/>
  <c r="AE9508" i="13" s="1"/>
  <c r="AG9508" i="13" s="1"/>
  <c r="K9507" i="13"/>
  <c r="M9507" i="13" s="1"/>
  <c r="K9505" i="13"/>
  <c r="M9505" i="13" s="1"/>
  <c r="AD9505" i="13" s="1"/>
  <c r="AE9505" i="13" s="1"/>
  <c r="AG9505" i="13" s="1"/>
  <c r="Z9504" i="13"/>
  <c r="AC9504" i="13" s="1"/>
  <c r="Z9503" i="13"/>
  <c r="AC9503" i="13" s="1"/>
  <c r="K9503" i="13"/>
  <c r="M9503" i="13" s="1"/>
  <c r="Z9501" i="13"/>
  <c r="AC9501" i="13" s="1"/>
  <c r="Z9500" i="13"/>
  <c r="AC9500" i="13" s="1"/>
  <c r="Z9499" i="13"/>
  <c r="AC9499" i="13" s="1"/>
  <c r="Z9498" i="13"/>
  <c r="AC9498" i="13" s="1"/>
  <c r="K9498" i="13"/>
  <c r="M9498" i="13" s="1"/>
  <c r="M9502" i="13" s="1"/>
  <c r="Z9496" i="13"/>
  <c r="AC9496" i="13" s="1"/>
  <c r="Z9495" i="13"/>
  <c r="AC9495" i="13" s="1"/>
  <c r="K9495" i="13"/>
  <c r="M9495" i="13" s="1"/>
  <c r="M9497" i="13" s="1"/>
  <c r="K9493" i="13"/>
  <c r="M9493" i="13" s="1"/>
  <c r="AD9493" i="13" s="1"/>
  <c r="AE9493" i="13" s="1"/>
  <c r="AG9493" i="13" s="1"/>
  <c r="K9492" i="13"/>
  <c r="M9492" i="13" s="1"/>
  <c r="AD9492" i="13" s="1"/>
  <c r="AE9492" i="13" s="1"/>
  <c r="AG9492" i="13" s="1"/>
  <c r="K9491" i="13"/>
  <c r="M9491" i="13" s="1"/>
  <c r="AD9491" i="13" s="1"/>
  <c r="AE9491" i="13" s="1"/>
  <c r="AG9491" i="13" s="1"/>
  <c r="K9490" i="13"/>
  <c r="M9490" i="13" s="1"/>
  <c r="AD9490" i="13" s="1"/>
  <c r="AE9490" i="13" s="1"/>
  <c r="AG9490" i="13" s="1"/>
  <c r="Z9489" i="13"/>
  <c r="AC9489" i="13" s="1"/>
  <c r="Z9488" i="13"/>
  <c r="AC9488" i="13" s="1"/>
  <c r="Z9487" i="13"/>
  <c r="AC9487" i="13" s="1"/>
  <c r="K9487" i="13"/>
  <c r="M9487" i="13" s="1"/>
  <c r="Z9486" i="13"/>
  <c r="AC9486" i="13" s="1"/>
  <c r="Z9485" i="13"/>
  <c r="AC9485" i="13" s="1"/>
  <c r="K9485" i="13"/>
  <c r="M9485" i="13" s="1"/>
  <c r="Z9484" i="13"/>
  <c r="AC9484" i="13" s="1"/>
  <c r="Z9483" i="13"/>
  <c r="AC9483" i="13" s="1"/>
  <c r="Z9482" i="13"/>
  <c r="AC9482" i="13" s="1"/>
  <c r="K9482" i="13"/>
  <c r="M9482" i="13" s="1"/>
  <c r="K9481" i="13"/>
  <c r="M9481" i="13" s="1"/>
  <c r="AD9481" i="13" s="1"/>
  <c r="AE9481" i="13" s="1"/>
  <c r="AG9481" i="13" s="1"/>
  <c r="Z9480" i="13"/>
  <c r="AC9480" i="13" s="1"/>
  <c r="Z9479" i="13"/>
  <c r="AC9479" i="13" s="1"/>
  <c r="K9479" i="13"/>
  <c r="M9479" i="13" s="1"/>
  <c r="K9478" i="13"/>
  <c r="M9478" i="13" s="1"/>
  <c r="K9476" i="13"/>
  <c r="M9476" i="13" s="1"/>
  <c r="Z9474" i="13"/>
  <c r="AC9474" i="13" s="1"/>
  <c r="Z9473" i="13"/>
  <c r="AC9473" i="13" s="1"/>
  <c r="Z9472" i="13"/>
  <c r="AC9472" i="13" s="1"/>
  <c r="K9472" i="13"/>
  <c r="M9472" i="13" s="1"/>
  <c r="M9475" i="13" s="1"/>
  <c r="K9470" i="13"/>
  <c r="M9470" i="13" s="1"/>
  <c r="Z9468" i="13"/>
  <c r="AC9468" i="13" s="1"/>
  <c r="Z9467" i="13"/>
  <c r="AC9467" i="13" s="1"/>
  <c r="Z9466" i="13"/>
  <c r="AC9466" i="13" s="1"/>
  <c r="Z9465" i="13"/>
  <c r="AC9465" i="13" s="1"/>
  <c r="Z9464" i="13"/>
  <c r="AC9464" i="13" s="1"/>
  <c r="K9464" i="13"/>
  <c r="M9464" i="13" s="1"/>
  <c r="M9469" i="13" s="1"/>
  <c r="K9462" i="13"/>
  <c r="M9462" i="13" s="1"/>
  <c r="K9460" i="13"/>
  <c r="M9460" i="13" s="1"/>
  <c r="K9458" i="13"/>
  <c r="M9458" i="13" s="1"/>
  <c r="AD9458" i="13" s="1"/>
  <c r="AE9458" i="13" s="1"/>
  <c r="AG9458" i="13" s="1"/>
  <c r="K9457" i="13"/>
  <c r="M9457" i="13" s="1"/>
  <c r="AD9457" i="13" s="1"/>
  <c r="AE9457" i="13" s="1"/>
  <c r="AG9457" i="13" s="1"/>
  <c r="AE9456" i="13"/>
  <c r="AG9456" i="13" s="1"/>
  <c r="Z9456" i="13"/>
  <c r="AC9456" i="13" s="1"/>
  <c r="Z9455" i="13"/>
  <c r="AC9455" i="13" s="1"/>
  <c r="Z9454" i="13"/>
  <c r="AC9454" i="13" s="1"/>
  <c r="Z9453" i="13"/>
  <c r="AC9453" i="13" s="1"/>
  <c r="K9453" i="13"/>
  <c r="M9453" i="13" s="1"/>
  <c r="Z9451" i="13"/>
  <c r="AC9451" i="13" s="1"/>
  <c r="Z9450" i="13"/>
  <c r="AC9450" i="13" s="1"/>
  <c r="Z9449" i="13"/>
  <c r="AC9449" i="13" s="1"/>
  <c r="K9449" i="13"/>
  <c r="M9449" i="13" s="1"/>
  <c r="M9452" i="13" s="1"/>
  <c r="Z9447" i="13"/>
  <c r="AC9447" i="13" s="1"/>
  <c r="K9447" i="13"/>
  <c r="M9447" i="13" s="1"/>
  <c r="M9448" i="13" s="1"/>
  <c r="K9444" i="13"/>
  <c r="M9444" i="13" s="1"/>
  <c r="M9446" i="13" s="1"/>
  <c r="K9442" i="13"/>
  <c r="M9442" i="13" s="1"/>
  <c r="M9443" i="13" s="1"/>
  <c r="K9440" i="13"/>
  <c r="M9440" i="13" s="1"/>
  <c r="AD9440" i="13" s="1"/>
  <c r="AE9440" i="13" s="1"/>
  <c r="AG9440" i="13" s="1"/>
  <c r="Z9439" i="13"/>
  <c r="AC9439" i="13" s="1"/>
  <c r="Z9438" i="13"/>
  <c r="AC9438" i="13" s="1"/>
  <c r="K9438" i="13"/>
  <c r="M9438" i="13" s="1"/>
  <c r="K9437" i="13"/>
  <c r="M9437" i="13" s="1"/>
  <c r="Z9435" i="13"/>
  <c r="AC9435" i="13" s="1"/>
  <c r="K9435" i="13"/>
  <c r="M9435" i="13" s="1"/>
  <c r="M9436" i="13" s="1"/>
  <c r="Z9433" i="13"/>
  <c r="AC9433" i="13" s="1"/>
  <c r="Z9432" i="13"/>
  <c r="AC9432" i="13" s="1"/>
  <c r="Z9431" i="13"/>
  <c r="AC9431" i="13" s="1"/>
  <c r="Z9430" i="13"/>
  <c r="AC9430" i="13" s="1"/>
  <c r="K9430" i="13"/>
  <c r="M9430" i="13" s="1"/>
  <c r="M9434" i="13" s="1"/>
  <c r="K9428" i="13"/>
  <c r="M9428" i="13" s="1"/>
  <c r="M9429" i="13" s="1"/>
  <c r="K9426" i="13"/>
  <c r="M9426" i="13" s="1"/>
  <c r="M9427" i="13" s="1"/>
  <c r="K9424" i="13"/>
  <c r="M9424" i="13" s="1"/>
  <c r="M9425" i="13" s="1"/>
  <c r="Z9422" i="13"/>
  <c r="AC9422" i="13" s="1"/>
  <c r="Z9421" i="13"/>
  <c r="AC9421" i="13" s="1"/>
  <c r="K9421" i="13"/>
  <c r="M9421" i="13" s="1"/>
  <c r="K9420" i="13"/>
  <c r="M9420" i="13" s="1"/>
  <c r="Z9418" i="13"/>
  <c r="AC9418" i="13" s="1"/>
  <c r="K9418" i="13"/>
  <c r="M9418" i="13" s="1"/>
  <c r="M9419" i="13" s="1"/>
  <c r="K9416" i="13"/>
  <c r="M9416" i="13" s="1"/>
  <c r="Z9414" i="13"/>
  <c r="AC9414" i="13" s="1"/>
  <c r="K9414" i="13"/>
  <c r="M9414" i="13" s="1"/>
  <c r="K9413" i="13"/>
  <c r="M9413" i="13" s="1"/>
  <c r="Z9411" i="13"/>
  <c r="AC9411" i="13" s="1"/>
  <c r="Z9410" i="13"/>
  <c r="AC9410" i="13" s="1"/>
  <c r="Z9409" i="13"/>
  <c r="AC9409" i="13" s="1"/>
  <c r="K9409" i="13"/>
  <c r="M9409" i="13" s="1"/>
  <c r="Z9408" i="13"/>
  <c r="AC9408" i="13" s="1"/>
  <c r="Z9407" i="13"/>
  <c r="AC9407" i="13" s="1"/>
  <c r="Z9406" i="13"/>
  <c r="AC9406" i="13" s="1"/>
  <c r="K9406" i="13"/>
  <c r="M9406" i="13" s="1"/>
  <c r="K9404" i="13"/>
  <c r="M9404" i="13" s="1"/>
  <c r="M9405" i="13" s="1"/>
  <c r="Z9402" i="13"/>
  <c r="AC9402" i="13" s="1"/>
  <c r="K9402" i="13"/>
  <c r="M9402" i="13" s="1"/>
  <c r="M9403" i="13" s="1"/>
  <c r="K9400" i="13"/>
  <c r="M9400" i="13" s="1"/>
  <c r="M9401" i="13" s="1"/>
  <c r="K9398" i="13"/>
  <c r="M9398" i="13" s="1"/>
  <c r="M9399" i="13" s="1"/>
  <c r="Z9396" i="13"/>
  <c r="AC9396" i="13" s="1"/>
  <c r="Z9395" i="13"/>
  <c r="AC9395" i="13" s="1"/>
  <c r="Z9394" i="13"/>
  <c r="AC9394" i="13" s="1"/>
  <c r="K9394" i="13"/>
  <c r="M9394" i="13" s="1"/>
  <c r="M9397" i="13" s="1"/>
  <c r="K9392" i="13"/>
  <c r="M9392" i="13" s="1"/>
  <c r="M9393" i="13" s="1"/>
  <c r="K9390" i="13"/>
  <c r="M9390" i="13" s="1"/>
  <c r="M9391" i="13" s="1"/>
  <c r="K9388" i="13"/>
  <c r="M9388" i="13" s="1"/>
  <c r="AD9388" i="13" s="1"/>
  <c r="AE9388" i="13" s="1"/>
  <c r="AG9388" i="13" s="1"/>
  <c r="K9387" i="13"/>
  <c r="M9387" i="13" s="1"/>
  <c r="AD9387" i="13" s="1"/>
  <c r="AE9387" i="13" s="1"/>
  <c r="AG9387" i="13" s="1"/>
  <c r="K9386" i="13"/>
  <c r="M9386" i="13" s="1"/>
  <c r="AD9386" i="13" s="1"/>
  <c r="AE9386" i="13" s="1"/>
  <c r="AG9386" i="13" s="1"/>
  <c r="K9385" i="13"/>
  <c r="M9385" i="13" s="1"/>
  <c r="AD9385" i="13" s="1"/>
  <c r="AE9385" i="13" s="1"/>
  <c r="K9383" i="13"/>
  <c r="M9383" i="13" s="1"/>
  <c r="AD9383" i="13" s="1"/>
  <c r="AE9383" i="13" s="1"/>
  <c r="AG9383" i="13" s="1"/>
  <c r="K9382" i="13"/>
  <c r="M9382" i="13" s="1"/>
  <c r="AD9382" i="13" s="1"/>
  <c r="AE9382" i="13" s="1"/>
  <c r="K9380" i="13"/>
  <c r="M9380" i="13" s="1"/>
  <c r="AD9380" i="13" s="1"/>
  <c r="AE9380" i="13" s="1"/>
  <c r="AG9380" i="13" s="1"/>
  <c r="K9379" i="13"/>
  <c r="M9379" i="13" s="1"/>
  <c r="AD9379" i="13" s="1"/>
  <c r="AE9379" i="13" s="1"/>
  <c r="Z9377" i="13"/>
  <c r="AC9377" i="13" s="1"/>
  <c r="K9377" i="13"/>
  <c r="M9377" i="13" s="1"/>
  <c r="M9378" i="13" s="1"/>
  <c r="Z9375" i="13"/>
  <c r="AC9375" i="13" s="1"/>
  <c r="Z9374" i="13"/>
  <c r="AC9374" i="13" s="1"/>
  <c r="K9374" i="13"/>
  <c r="M9374" i="13" s="1"/>
  <c r="M9376" i="13" s="1"/>
  <c r="Z9372" i="13"/>
  <c r="AC9372" i="13" s="1"/>
  <c r="Z9371" i="13"/>
  <c r="AC9371" i="13" s="1"/>
  <c r="K9371" i="13"/>
  <c r="M9371" i="13" s="1"/>
  <c r="K9370" i="13"/>
  <c r="M9370" i="13" s="1"/>
  <c r="AD9370" i="13" s="1"/>
  <c r="AE9370" i="13" s="1"/>
  <c r="AG9370" i="13" s="1"/>
  <c r="Z9369" i="13"/>
  <c r="AC9369" i="13" s="1"/>
  <c r="Z9368" i="13"/>
  <c r="AC9368" i="13" s="1"/>
  <c r="K9368" i="13"/>
  <c r="M9368" i="13" s="1"/>
  <c r="Z9367" i="13"/>
  <c r="AC9367" i="13" s="1"/>
  <c r="Z9366" i="13"/>
  <c r="AC9366" i="13" s="1"/>
  <c r="K9366" i="13"/>
  <c r="M9366" i="13" s="1"/>
  <c r="Z9365" i="13"/>
  <c r="AC9365" i="13" s="1"/>
  <c r="Z9364" i="13"/>
  <c r="AC9364" i="13" s="1"/>
  <c r="K9364" i="13"/>
  <c r="M9364" i="13" s="1"/>
  <c r="K9362" i="13"/>
  <c r="M9362" i="13" s="1"/>
  <c r="M9363" i="13" s="1"/>
  <c r="Z9360" i="13"/>
  <c r="AC9360" i="13" s="1"/>
  <c r="Z9359" i="13"/>
  <c r="AC9359" i="13" s="1"/>
  <c r="K9359" i="13"/>
  <c r="M9359" i="13" s="1"/>
  <c r="Z9358" i="13"/>
  <c r="AC9358" i="13" s="1"/>
  <c r="K9358" i="13"/>
  <c r="M9358" i="13" s="1"/>
  <c r="Z9356" i="13"/>
  <c r="AC9356" i="13" s="1"/>
  <c r="K9356" i="13"/>
  <c r="M9356" i="13" s="1"/>
  <c r="K9354" i="13"/>
  <c r="M9354" i="13" s="1"/>
  <c r="M9355" i="13" s="1"/>
  <c r="Z9352" i="13"/>
  <c r="AC9352" i="13" s="1"/>
  <c r="Z9351" i="13"/>
  <c r="AC9351" i="13" s="1"/>
  <c r="K9351" i="13"/>
  <c r="M9351" i="13" s="1"/>
  <c r="M9353" i="13" s="1"/>
  <c r="Z9349" i="13"/>
  <c r="AC9349" i="13" s="1"/>
  <c r="Z9348" i="13"/>
  <c r="AC9348" i="13" s="1"/>
  <c r="K9348" i="13"/>
  <c r="M9348" i="13" s="1"/>
  <c r="M9350" i="13" s="1"/>
  <c r="K9346" i="13"/>
  <c r="M9346" i="13" s="1"/>
  <c r="Z9344" i="13"/>
  <c r="AC9344" i="13" s="1"/>
  <c r="Z9343" i="13"/>
  <c r="AC9343" i="13" s="1"/>
  <c r="Z9342" i="13"/>
  <c r="AC9342" i="13" s="1"/>
  <c r="K9341" i="13"/>
  <c r="M9341" i="13" s="1"/>
  <c r="AD9341" i="13" s="1"/>
  <c r="AE9341" i="13" s="1"/>
  <c r="AG9341" i="13" s="1"/>
  <c r="K9339" i="13"/>
  <c r="M9339" i="13" s="1"/>
  <c r="M9340" i="13" s="1"/>
  <c r="Z9330" i="13"/>
  <c r="AC9330" i="13" s="1"/>
  <c r="Z9329" i="13"/>
  <c r="AC9329" i="13" s="1"/>
  <c r="Z9328" i="13"/>
  <c r="AC9328" i="13" s="1"/>
  <c r="K9328" i="13"/>
  <c r="M9328" i="13" s="1"/>
  <c r="K9327" i="13"/>
  <c r="M9327" i="13" s="1"/>
  <c r="AD9327" i="13" s="1"/>
  <c r="AE9327" i="13" s="1"/>
  <c r="AG9327" i="13" s="1"/>
  <c r="K9326" i="13"/>
  <c r="M9326" i="13" s="1"/>
  <c r="K9324" i="13"/>
  <c r="M9324" i="13" s="1"/>
  <c r="K9322" i="13"/>
  <c r="M9322" i="13" s="1"/>
  <c r="AD9322" i="13" s="1"/>
  <c r="AE9322" i="13" s="1"/>
  <c r="AG9322" i="13" s="1"/>
  <c r="Z9321" i="13"/>
  <c r="AC9321" i="13" s="1"/>
  <c r="Z9320" i="13"/>
  <c r="AC9320" i="13" s="1"/>
  <c r="Z9319" i="13"/>
  <c r="AC9319" i="13" s="1"/>
  <c r="K9319" i="13"/>
  <c r="M9319" i="13" s="1"/>
  <c r="K9317" i="13"/>
  <c r="M9317" i="13" s="1"/>
  <c r="Z9315" i="13"/>
  <c r="AC9315" i="13" s="1"/>
  <c r="K9315" i="13"/>
  <c r="M9315" i="13" s="1"/>
  <c r="M9316" i="13" s="1"/>
  <c r="K9313" i="13"/>
  <c r="M9313" i="13" s="1"/>
  <c r="AD9313" i="13" s="1"/>
  <c r="AE9313" i="13" s="1"/>
  <c r="AG9313" i="13" s="1"/>
  <c r="Z9312" i="13"/>
  <c r="AC9312" i="13" s="1"/>
  <c r="K9312" i="13"/>
  <c r="M9312" i="13" s="1"/>
  <c r="K9311" i="13"/>
  <c r="M9311" i="13" s="1"/>
  <c r="AD9311" i="13" s="1"/>
  <c r="AE9311" i="13" s="1"/>
  <c r="AG9311" i="13" s="1"/>
  <c r="K9310" i="13"/>
  <c r="M9310" i="13" s="1"/>
  <c r="K9308" i="13"/>
  <c r="M9308" i="13" s="1"/>
  <c r="K9306" i="13"/>
  <c r="M9306" i="13" s="1"/>
  <c r="M9307" i="13" s="1"/>
  <c r="K9300" i="13"/>
  <c r="M9300" i="13" s="1"/>
  <c r="K9298" i="13"/>
  <c r="M9298" i="13" s="1"/>
  <c r="AD9298" i="13" s="1"/>
  <c r="AE9298" i="13" s="1"/>
  <c r="AG9298" i="13" s="1"/>
  <c r="K9297" i="13"/>
  <c r="M9297" i="13" s="1"/>
  <c r="AD9297" i="13" s="1"/>
  <c r="AE9297" i="13" s="1"/>
  <c r="AG9297" i="13" s="1"/>
  <c r="K9296" i="13"/>
  <c r="M9296" i="13" s="1"/>
  <c r="AD9296" i="13" s="1"/>
  <c r="AE9296" i="13" s="1"/>
  <c r="K9294" i="13"/>
  <c r="M9294" i="13" s="1"/>
  <c r="K9292" i="13"/>
  <c r="M9292" i="13" s="1"/>
  <c r="M9293" i="13" s="1"/>
  <c r="K9290" i="13"/>
  <c r="M9290" i="13" s="1"/>
  <c r="M9291" i="13" s="1"/>
  <c r="K9288" i="13"/>
  <c r="M9288" i="13" s="1"/>
  <c r="AD9288" i="13" s="1"/>
  <c r="AE9288" i="13" s="1"/>
  <c r="AG9288" i="13" s="1"/>
  <c r="K9287" i="13"/>
  <c r="M9287" i="13" s="1"/>
  <c r="AD9287" i="13" s="1"/>
  <c r="AE9287" i="13" s="1"/>
  <c r="AG9287" i="13" s="1"/>
  <c r="K9286" i="13"/>
  <c r="M9286" i="13" s="1"/>
  <c r="K9284" i="13"/>
  <c r="M9284" i="13" s="1"/>
  <c r="AD9284" i="13" s="1"/>
  <c r="AE9284" i="13" s="1"/>
  <c r="AG9284" i="13" s="1"/>
  <c r="K9283" i="13"/>
  <c r="M9283" i="13" s="1"/>
  <c r="AD9283" i="13" s="1"/>
  <c r="AE9283" i="13" s="1"/>
  <c r="AG9282" i="13"/>
  <c r="Z9281" i="13"/>
  <c r="AC9281" i="13" s="1"/>
  <c r="K9281" i="13"/>
  <c r="M9281" i="13" s="1"/>
  <c r="M9282" i="13" s="1"/>
  <c r="K9279" i="13"/>
  <c r="M9279" i="13" s="1"/>
  <c r="Z9277" i="13"/>
  <c r="AC9277" i="13" s="1"/>
  <c r="K9277" i="13"/>
  <c r="M9277" i="13" s="1"/>
  <c r="M9278" i="13" s="1"/>
  <c r="K9274" i="13"/>
  <c r="M9274" i="13" s="1"/>
  <c r="Z9272" i="13"/>
  <c r="AC9272" i="13" s="1"/>
  <c r="Z9271" i="13"/>
  <c r="AC9271" i="13" s="1"/>
  <c r="Z9270" i="13"/>
  <c r="AC9270" i="13" s="1"/>
  <c r="K9270" i="13"/>
  <c r="M9270" i="13" s="1"/>
  <c r="M9273" i="13" s="1"/>
  <c r="K9268" i="13"/>
  <c r="M9268" i="13" s="1"/>
  <c r="Z9266" i="13"/>
  <c r="AC9266" i="13" s="1"/>
  <c r="Z9265" i="13"/>
  <c r="AC9265" i="13" s="1"/>
  <c r="K9265" i="13"/>
  <c r="M9265" i="13" s="1"/>
  <c r="M9267" i="13" s="1"/>
  <c r="Z9263" i="13"/>
  <c r="AC9263" i="13" s="1"/>
  <c r="K9263" i="13"/>
  <c r="M9263" i="13" s="1"/>
  <c r="M9264" i="13" s="1"/>
  <c r="K9261" i="13"/>
  <c r="M9261" i="13" s="1"/>
  <c r="AD9261" i="13" s="1"/>
  <c r="AE9261" i="13" s="1"/>
  <c r="AG9261" i="13" s="1"/>
  <c r="K9260" i="13"/>
  <c r="M9260" i="13" s="1"/>
  <c r="AD9260" i="13" s="1"/>
  <c r="AE9260" i="13" s="1"/>
  <c r="AG9260" i="13" s="1"/>
  <c r="K9259" i="13"/>
  <c r="M9259" i="13" s="1"/>
  <c r="Z9257" i="13"/>
  <c r="AC9257" i="13" s="1"/>
  <c r="Z9256" i="13"/>
  <c r="AC9256" i="13" s="1"/>
  <c r="K9256" i="13"/>
  <c r="M9256" i="13" s="1"/>
  <c r="M9258" i="13" s="1"/>
  <c r="Z9254" i="13"/>
  <c r="AC9254" i="13" s="1"/>
  <c r="K9254" i="13"/>
  <c r="M9254" i="13" s="1"/>
  <c r="Z9253" i="13"/>
  <c r="AC9253" i="13" s="1"/>
  <c r="Z9252" i="13"/>
  <c r="AC9252" i="13" s="1"/>
  <c r="Z9251" i="13"/>
  <c r="AC9251" i="13" s="1"/>
  <c r="Z9250" i="13"/>
  <c r="AC9250" i="13" s="1"/>
  <c r="K9250" i="13"/>
  <c r="M9250" i="13" s="1"/>
  <c r="Z9248" i="13"/>
  <c r="AC9248" i="13" s="1"/>
  <c r="K9248" i="13"/>
  <c r="M9248" i="13" s="1"/>
  <c r="M9249" i="13" s="1"/>
  <c r="Z9246" i="13"/>
  <c r="AC9246" i="13" s="1"/>
  <c r="Z9245" i="13"/>
  <c r="AC9245" i="13" s="1"/>
  <c r="Z9244" i="13"/>
  <c r="AC9244" i="13" s="1"/>
  <c r="K9244" i="13"/>
  <c r="M9244" i="13" s="1"/>
  <c r="Z9243" i="13"/>
  <c r="AC9243" i="13" s="1"/>
  <c r="K9243" i="13"/>
  <c r="M9243" i="13" s="1"/>
  <c r="Z9241" i="13"/>
  <c r="AC9241" i="13" s="1"/>
  <c r="K9241" i="13"/>
  <c r="M9241" i="13" s="1"/>
  <c r="M9242" i="13" s="1"/>
  <c r="Z9239" i="13"/>
  <c r="AC9239" i="13" s="1"/>
  <c r="Z9238" i="13"/>
  <c r="AC9238" i="13" s="1"/>
  <c r="Z9237" i="13"/>
  <c r="AC9237" i="13" s="1"/>
  <c r="Z9236" i="13"/>
  <c r="AC9236" i="13" s="1"/>
  <c r="K9236" i="13"/>
  <c r="M9236" i="13" s="1"/>
  <c r="K9234" i="13"/>
  <c r="M9234" i="13" s="1"/>
  <c r="M9235" i="13" s="1"/>
  <c r="K9232" i="13"/>
  <c r="M9232" i="13" s="1"/>
  <c r="AD9232" i="13" s="1"/>
  <c r="AE9232" i="13" s="1"/>
  <c r="AG9232" i="13" s="1"/>
  <c r="K9231" i="13"/>
  <c r="M9231" i="13" s="1"/>
  <c r="AD9231" i="13" s="1"/>
  <c r="AE9231" i="13" s="1"/>
  <c r="AG9231" i="13" s="1"/>
  <c r="K9230" i="13"/>
  <c r="M9230" i="13" s="1"/>
  <c r="AD9230" i="13" s="1"/>
  <c r="AE9230" i="13" s="1"/>
  <c r="AG9230" i="13" s="1"/>
  <c r="K9229" i="13"/>
  <c r="M9229" i="13" s="1"/>
  <c r="Z9227" i="13"/>
  <c r="AC9227" i="13" s="1"/>
  <c r="Z9226" i="13"/>
  <c r="AC9226" i="13" s="1"/>
  <c r="Z9225" i="13"/>
  <c r="AC9225" i="13" s="1"/>
  <c r="K9225" i="13"/>
  <c r="M9225" i="13" s="1"/>
  <c r="M9228" i="13" s="1"/>
  <c r="K9220" i="13"/>
  <c r="M9220" i="13" s="1"/>
  <c r="AD9220" i="13" s="1"/>
  <c r="AE9220" i="13" s="1"/>
  <c r="AG9220" i="13" s="1"/>
  <c r="K9219" i="13"/>
  <c r="M9219" i="13" s="1"/>
  <c r="AD9219" i="13" s="1"/>
  <c r="AE9219" i="13" s="1"/>
  <c r="K9217" i="13"/>
  <c r="M9217" i="13" s="1"/>
  <c r="M9218" i="13" s="1"/>
  <c r="Z9215" i="13"/>
  <c r="AC9215" i="13" s="1"/>
  <c r="Z9214" i="13"/>
  <c r="AC9214" i="13" s="1"/>
  <c r="Z9213" i="13"/>
  <c r="AC9213" i="13" s="1"/>
  <c r="K9213" i="13"/>
  <c r="M9213" i="13" s="1"/>
  <c r="M9216" i="13" s="1"/>
  <c r="K9211" i="13"/>
  <c r="M9211" i="13" s="1"/>
  <c r="AD9211" i="13" s="1"/>
  <c r="AE9211" i="13" s="1"/>
  <c r="AG9211" i="13" s="1"/>
  <c r="Z9210" i="13"/>
  <c r="AC9210" i="13" s="1"/>
  <c r="Z9209" i="13"/>
  <c r="AC9209" i="13" s="1"/>
  <c r="K9209" i="13"/>
  <c r="M9209" i="13" s="1"/>
  <c r="K9208" i="13"/>
  <c r="M9208" i="13" s="1"/>
  <c r="K9206" i="13"/>
  <c r="M9206" i="13" s="1"/>
  <c r="AD9206" i="13" s="1"/>
  <c r="AE9206" i="13" s="1"/>
  <c r="AG9206" i="13" s="1"/>
  <c r="Z9205" i="13"/>
  <c r="AC9205" i="13" s="1"/>
  <c r="K9205" i="13"/>
  <c r="M9205" i="13" s="1"/>
  <c r="K9204" i="13"/>
  <c r="M9204" i="13" s="1"/>
  <c r="K9202" i="13"/>
  <c r="M9202" i="13" s="1"/>
  <c r="AD9202" i="13" s="1"/>
  <c r="AE9202" i="13" s="1"/>
  <c r="AG9202" i="13" s="1"/>
  <c r="Z9201" i="13"/>
  <c r="AC9201" i="13" s="1"/>
  <c r="K9201" i="13"/>
  <c r="M9201" i="13" s="1"/>
  <c r="K9200" i="13"/>
  <c r="M9200" i="13" s="1"/>
  <c r="AD9200" i="13" s="1"/>
  <c r="AE9200" i="13" s="1"/>
  <c r="AG9200" i="13" s="1"/>
  <c r="K9199" i="13"/>
  <c r="M9199" i="13" s="1"/>
  <c r="AD9199" i="13" s="1"/>
  <c r="AE9199" i="13" s="1"/>
  <c r="AG9199" i="13" s="1"/>
  <c r="Z9198" i="13"/>
  <c r="AC9198" i="13" s="1"/>
  <c r="Z9197" i="13"/>
  <c r="AC9197" i="13" s="1"/>
  <c r="K9197" i="13"/>
  <c r="M9197" i="13" s="1"/>
  <c r="Z9195" i="13"/>
  <c r="AC9195" i="13" s="1"/>
  <c r="Z9194" i="13"/>
  <c r="AC9194" i="13" s="1"/>
  <c r="K9194" i="13"/>
  <c r="M9194" i="13" s="1"/>
  <c r="M9196" i="13" s="1"/>
  <c r="K9192" i="13"/>
  <c r="M9192" i="13" s="1"/>
  <c r="M9193" i="13" s="1"/>
  <c r="K9190" i="13"/>
  <c r="M9190" i="13" s="1"/>
  <c r="AD9190" i="13" s="1"/>
  <c r="AE9190" i="13" s="1"/>
  <c r="AG9190" i="13" s="1"/>
  <c r="K9189" i="13"/>
  <c r="M9189" i="13" s="1"/>
  <c r="AD9189" i="13" s="1"/>
  <c r="AE9189" i="13" s="1"/>
  <c r="K9187" i="13"/>
  <c r="M9187" i="13" s="1"/>
  <c r="AD9187" i="13" s="1"/>
  <c r="AE9187" i="13" s="1"/>
  <c r="AG9187" i="13" s="1"/>
  <c r="K9186" i="13"/>
  <c r="M9186" i="13" s="1"/>
  <c r="AD9186" i="13" s="1"/>
  <c r="AE9186" i="13" s="1"/>
  <c r="AG9186" i="13" s="1"/>
  <c r="K9185" i="13"/>
  <c r="M9185" i="13" s="1"/>
  <c r="Z9183" i="13"/>
  <c r="AC9183" i="13" s="1"/>
  <c r="Z9182" i="13"/>
  <c r="AC9182" i="13" s="1"/>
  <c r="Z9181" i="13"/>
  <c r="AC9181" i="13" s="1"/>
  <c r="Z9180" i="13"/>
  <c r="AC9180" i="13" s="1"/>
  <c r="K9180" i="13"/>
  <c r="M9180" i="13" s="1"/>
  <c r="M9184" i="13" s="1"/>
  <c r="K9178" i="13"/>
  <c r="M9178" i="13" s="1"/>
  <c r="M9179" i="13" s="1"/>
  <c r="Z9176" i="13"/>
  <c r="AC9176" i="13" s="1"/>
  <c r="K9176" i="13"/>
  <c r="M9176" i="13" s="1"/>
  <c r="M9177" i="13" s="1"/>
  <c r="Z9173" i="13"/>
  <c r="AC9173" i="13" s="1"/>
  <c r="K9173" i="13"/>
  <c r="M9173" i="13" s="1"/>
  <c r="M9174" i="13" s="1"/>
  <c r="Z9171" i="13"/>
  <c r="AC9171" i="13" s="1"/>
  <c r="Z9170" i="13"/>
  <c r="AC9170" i="13" s="1"/>
  <c r="K9170" i="13"/>
  <c r="M9170" i="13" s="1"/>
  <c r="M9172" i="13" s="1"/>
  <c r="Z9168" i="13"/>
  <c r="AC9168" i="13" s="1"/>
  <c r="Z9167" i="13"/>
  <c r="AC9167" i="13" s="1"/>
  <c r="K9167" i="13"/>
  <c r="M9167" i="13" s="1"/>
  <c r="M9169" i="13" s="1"/>
  <c r="K9165" i="13"/>
  <c r="M9165" i="13" s="1"/>
  <c r="M9166" i="13" s="1"/>
  <c r="K9163" i="13"/>
  <c r="M9163" i="13" s="1"/>
  <c r="AD9163" i="13" s="1"/>
  <c r="AE9163" i="13" s="1"/>
  <c r="AG9163" i="13" s="1"/>
  <c r="K9162" i="13"/>
  <c r="M9162" i="13" s="1"/>
  <c r="AD9162" i="13" s="1"/>
  <c r="AE9162" i="13" s="1"/>
  <c r="K9160" i="13"/>
  <c r="M9160" i="13" s="1"/>
  <c r="M9161" i="13" s="1"/>
  <c r="Z9158" i="13"/>
  <c r="AC9158" i="13" s="1"/>
  <c r="Z9157" i="13"/>
  <c r="AC9157" i="13" s="1"/>
  <c r="K9157" i="13"/>
  <c r="M9157" i="13" s="1"/>
  <c r="M9159" i="13" s="1"/>
  <c r="Z9155" i="13"/>
  <c r="AC9155" i="13" s="1"/>
  <c r="K9155" i="13"/>
  <c r="M9155" i="13" s="1"/>
  <c r="Z9154" i="13"/>
  <c r="AC9154" i="13" s="1"/>
  <c r="Z9153" i="13"/>
  <c r="AC9153" i="13" s="1"/>
  <c r="Z9152" i="13"/>
  <c r="AC9152" i="13" s="1"/>
  <c r="K9152" i="13"/>
  <c r="M9152" i="13" s="1"/>
  <c r="K9150" i="13"/>
  <c r="M9150" i="13" s="1"/>
  <c r="Z9148" i="13"/>
  <c r="AC9148" i="13" s="1"/>
  <c r="K9148" i="13"/>
  <c r="M9148" i="13" s="1"/>
  <c r="M9149" i="13" s="1"/>
  <c r="K9146" i="13"/>
  <c r="M9146" i="13" s="1"/>
  <c r="K9144" i="13"/>
  <c r="M9144" i="13" s="1"/>
  <c r="AD9144" i="13" s="1"/>
  <c r="AE9144" i="13" s="1"/>
  <c r="AG9144" i="13" s="1"/>
  <c r="Z9143" i="13"/>
  <c r="AC9143" i="13" s="1"/>
  <c r="Z9142" i="13"/>
  <c r="AC9142" i="13" s="1"/>
  <c r="Z9141" i="13"/>
  <c r="AC9141" i="13" s="1"/>
  <c r="K9141" i="13"/>
  <c r="M9141" i="13" s="1"/>
  <c r="Z9139" i="13"/>
  <c r="AC9139" i="13" s="1"/>
  <c r="Z9138" i="13"/>
  <c r="AC9138" i="13" s="1"/>
  <c r="K9138" i="13"/>
  <c r="M9138" i="13" s="1"/>
  <c r="M9140" i="13" s="1"/>
  <c r="K9136" i="13"/>
  <c r="M9136" i="13" s="1"/>
  <c r="K9134" i="13"/>
  <c r="M9134" i="13" s="1"/>
  <c r="AD9134" i="13" s="1"/>
  <c r="AE9134" i="13" s="1"/>
  <c r="AG9134" i="13" s="1"/>
  <c r="Z9133" i="13"/>
  <c r="AC9133" i="13" s="1"/>
  <c r="K9133" i="13"/>
  <c r="M9133" i="13" s="1"/>
  <c r="K9132" i="13"/>
  <c r="M9132" i="13" s="1"/>
  <c r="AD9132" i="13" s="1"/>
  <c r="AE9132" i="13" s="1"/>
  <c r="AG9132" i="13" s="1"/>
  <c r="K9131" i="13"/>
  <c r="M9131" i="13" s="1"/>
  <c r="AD9131" i="13" s="1"/>
  <c r="AE9131" i="13" s="1"/>
  <c r="AG9131" i="13" s="1"/>
  <c r="K9130" i="13"/>
  <c r="M9130" i="13" s="1"/>
  <c r="K9128" i="13"/>
  <c r="M9128" i="13" s="1"/>
  <c r="AD9128" i="13" s="1"/>
  <c r="AE9128" i="13" s="1"/>
  <c r="AG9128" i="13" s="1"/>
  <c r="K9127" i="13"/>
  <c r="M9127" i="13" s="1"/>
  <c r="K9125" i="13"/>
  <c r="M9125" i="13" s="1"/>
  <c r="M9126" i="13" s="1"/>
  <c r="K9123" i="13"/>
  <c r="M9123" i="13" s="1"/>
  <c r="M9124" i="13" s="1"/>
  <c r="Z9122" i="13"/>
  <c r="AC9122" i="13" s="1"/>
  <c r="K9122" i="13"/>
  <c r="M9122" i="13" s="1"/>
  <c r="Z9121" i="13"/>
  <c r="AC9121" i="13" s="1"/>
  <c r="Z9120" i="13"/>
  <c r="AC9120" i="13" s="1"/>
  <c r="K9120" i="13"/>
  <c r="M9120" i="13" s="1"/>
  <c r="Z9119" i="13"/>
  <c r="AC9119" i="13" s="1"/>
  <c r="K9119" i="13"/>
  <c r="M9119" i="13" s="1"/>
  <c r="Z9118" i="13"/>
  <c r="AC9118" i="13" s="1"/>
  <c r="Z9117" i="13"/>
  <c r="AC9117" i="13" s="1"/>
  <c r="Z9116" i="13"/>
  <c r="AC9116" i="13" s="1"/>
  <c r="K9116" i="13"/>
  <c r="M9116" i="13" s="1"/>
  <c r="K9114" i="13"/>
  <c r="M9114" i="13" s="1"/>
  <c r="K9112" i="13"/>
  <c r="M9112" i="13" s="1"/>
  <c r="AD9112" i="13" s="1"/>
  <c r="AE9112" i="13" s="1"/>
  <c r="AG9112" i="13" s="1"/>
  <c r="K9111" i="13"/>
  <c r="M9111" i="13" s="1"/>
  <c r="AD9111" i="13" s="1"/>
  <c r="AE9111" i="13" s="1"/>
  <c r="AG9111" i="13" s="1"/>
  <c r="K9110" i="13"/>
  <c r="M9110" i="13" s="1"/>
  <c r="AD9110" i="13" s="1"/>
  <c r="AE9110" i="13" s="1"/>
  <c r="AG9110" i="13" s="1"/>
  <c r="K9109" i="13"/>
  <c r="M9109" i="13" s="1"/>
  <c r="AD9109" i="13" s="1"/>
  <c r="AE9109" i="13" s="1"/>
  <c r="AG9109" i="13" s="1"/>
  <c r="Z9108" i="13"/>
  <c r="AC9108" i="13" s="1"/>
  <c r="K9108" i="13"/>
  <c r="M9108" i="13" s="1"/>
  <c r="Z9106" i="13"/>
  <c r="AC9106" i="13" s="1"/>
  <c r="Z9105" i="13"/>
  <c r="AC9105" i="13" s="1"/>
  <c r="Z9104" i="13"/>
  <c r="AC9104" i="13" s="1"/>
  <c r="K9104" i="13"/>
  <c r="M9104" i="13" s="1"/>
  <c r="M9107" i="13" s="1"/>
  <c r="K9101" i="13"/>
  <c r="M9101" i="13" s="1"/>
  <c r="M9103" i="13" s="1"/>
  <c r="Z9099" i="13"/>
  <c r="AC9099" i="13" s="1"/>
  <c r="Z9098" i="13"/>
  <c r="AC9098" i="13" s="1"/>
  <c r="K9098" i="13"/>
  <c r="M9098" i="13" s="1"/>
  <c r="M9100" i="13" s="1"/>
  <c r="Z9096" i="13"/>
  <c r="AC9096" i="13" s="1"/>
  <c r="Z9095" i="13"/>
  <c r="AC9095" i="13" s="1"/>
  <c r="K9095" i="13"/>
  <c r="M9095" i="13" s="1"/>
  <c r="M9097" i="13" s="1"/>
  <c r="Z9093" i="13"/>
  <c r="AC9093" i="13" s="1"/>
  <c r="Z9092" i="13"/>
  <c r="AC9092" i="13" s="1"/>
  <c r="Z9091" i="13"/>
  <c r="AC9091" i="13" s="1"/>
  <c r="Z9090" i="13"/>
  <c r="AC9090" i="13" s="1"/>
  <c r="Z9089" i="13"/>
  <c r="AC9089" i="13" s="1"/>
  <c r="Z9088" i="13"/>
  <c r="AC9088" i="13" s="1"/>
  <c r="Z9087" i="13"/>
  <c r="AC9087" i="13" s="1"/>
  <c r="Z9086" i="13"/>
  <c r="AC9086" i="13" s="1"/>
  <c r="K9086" i="13"/>
  <c r="M9086" i="13" s="1"/>
  <c r="M9094" i="13" s="1"/>
  <c r="K9084" i="13"/>
  <c r="M9084" i="13" s="1"/>
  <c r="M9085" i="13" s="1"/>
  <c r="K9082" i="13"/>
  <c r="M9082" i="13" s="1"/>
  <c r="M9083" i="13" s="1"/>
  <c r="Z9080" i="13"/>
  <c r="AC9080" i="13" s="1"/>
  <c r="Z9079" i="13"/>
  <c r="AC9079" i="13" s="1"/>
  <c r="K9079" i="13"/>
  <c r="M9079" i="13" s="1"/>
  <c r="K9078" i="13"/>
  <c r="M9078" i="13" s="1"/>
  <c r="AD9078" i="13" s="1"/>
  <c r="AE9078" i="13" s="1"/>
  <c r="Z9076" i="13"/>
  <c r="AC9076" i="13" s="1"/>
  <c r="Z9075" i="13"/>
  <c r="AC9075" i="13" s="1"/>
  <c r="K9075" i="13"/>
  <c r="M9075" i="13" s="1"/>
  <c r="M9077" i="13" s="1"/>
  <c r="K9073" i="13"/>
  <c r="M9073" i="13" s="1"/>
  <c r="M9074" i="13" s="1"/>
  <c r="K9071" i="13"/>
  <c r="M9071" i="13" s="1"/>
  <c r="AD9071" i="13" s="1"/>
  <c r="AE9071" i="13" s="1"/>
  <c r="AG9071" i="13" s="1"/>
  <c r="K9070" i="13"/>
  <c r="M9070" i="13" s="1"/>
  <c r="AD9070" i="13" s="1"/>
  <c r="AE9070" i="13" s="1"/>
  <c r="AG9070" i="13" s="1"/>
  <c r="Z9069" i="13"/>
  <c r="AC9069" i="13" s="1"/>
  <c r="K9069" i="13"/>
  <c r="M9069" i="13" s="1"/>
  <c r="Z9067" i="13"/>
  <c r="AC9067" i="13" s="1"/>
  <c r="K9067" i="13"/>
  <c r="M9067" i="13" s="1"/>
  <c r="M9068" i="13" s="1"/>
  <c r="K9065" i="13"/>
  <c r="M9065" i="13" s="1"/>
  <c r="AD9065" i="13" s="1"/>
  <c r="AE9065" i="13" s="1"/>
  <c r="AG9065" i="13" s="1"/>
  <c r="K9064" i="13"/>
  <c r="M9064" i="13" s="1"/>
  <c r="Z9062" i="13"/>
  <c r="AC9062" i="13" s="1"/>
  <c r="Z9061" i="13"/>
  <c r="AC9061" i="13" s="1"/>
  <c r="K9061" i="13"/>
  <c r="M9061" i="13" s="1"/>
  <c r="M9063" i="13" s="1"/>
  <c r="K9059" i="13"/>
  <c r="M9059" i="13" s="1"/>
  <c r="AD9059" i="13" s="1"/>
  <c r="AE9059" i="13" s="1"/>
  <c r="AG9059" i="13" s="1"/>
  <c r="K9058" i="13"/>
  <c r="M9058" i="13" s="1"/>
  <c r="AD9058" i="13" s="1"/>
  <c r="AE9058" i="13" s="1"/>
  <c r="AG9058" i="13" s="1"/>
  <c r="K9057" i="13"/>
  <c r="M9057" i="13" s="1"/>
  <c r="AD9057" i="13" s="1"/>
  <c r="AE9057" i="13" s="1"/>
  <c r="AG9057" i="13" s="1"/>
  <c r="K9056" i="13"/>
  <c r="M9056" i="13" s="1"/>
  <c r="Z9054" i="13"/>
  <c r="AC9054" i="13" s="1"/>
  <c r="Z9053" i="13"/>
  <c r="AC9053" i="13" s="1"/>
  <c r="Z9052" i="13"/>
  <c r="AC9052" i="13" s="1"/>
  <c r="Z9051" i="13"/>
  <c r="AC9051" i="13" s="1"/>
  <c r="K9051" i="13"/>
  <c r="M9051" i="13" s="1"/>
  <c r="M9055" i="13" s="1"/>
  <c r="Z9049" i="13"/>
  <c r="AC9049" i="13" s="1"/>
  <c r="K9049" i="13"/>
  <c r="M9049" i="13" s="1"/>
  <c r="M9050" i="13" s="1"/>
  <c r="K9047" i="13"/>
  <c r="M9047" i="13" s="1"/>
  <c r="K9045" i="13"/>
  <c r="M9045" i="13" s="1"/>
  <c r="Z9043" i="13"/>
  <c r="AC9043" i="13" s="1"/>
  <c r="Z9042" i="13"/>
  <c r="AC9042" i="13" s="1"/>
  <c r="Z9041" i="13"/>
  <c r="AC9041" i="13" s="1"/>
  <c r="K9041" i="13"/>
  <c r="M9041" i="13" s="1"/>
  <c r="K9040" i="13"/>
  <c r="M9040" i="13" s="1"/>
  <c r="AD9040" i="13" s="1"/>
  <c r="AE9040" i="13" s="1"/>
  <c r="AG9040" i="13" s="1"/>
  <c r="K9039" i="13"/>
  <c r="M9039" i="13" s="1"/>
  <c r="AG9038" i="13"/>
  <c r="Z9037" i="13"/>
  <c r="AC9037" i="13" s="1"/>
  <c r="K9037" i="13"/>
  <c r="M9037" i="13" s="1"/>
  <c r="M9038" i="13" s="1"/>
  <c r="Z9035" i="13"/>
  <c r="AC9035" i="13" s="1"/>
  <c r="K9035" i="13"/>
  <c r="M9035" i="13" s="1"/>
  <c r="K9034" i="13"/>
  <c r="M9034" i="13" s="1"/>
  <c r="K9032" i="13"/>
  <c r="M9032" i="13" s="1"/>
  <c r="AD9032" i="13" s="1"/>
  <c r="AE9032" i="13" s="1"/>
  <c r="AG9032" i="13" s="1"/>
  <c r="K9031" i="13"/>
  <c r="M9031" i="13" s="1"/>
  <c r="AD9031" i="13" s="1"/>
  <c r="AE9031" i="13" s="1"/>
  <c r="AG9031" i="13" s="1"/>
  <c r="Z9030" i="13"/>
  <c r="AC9030" i="13" s="1"/>
  <c r="Z9029" i="13"/>
  <c r="AC9029" i="13" s="1"/>
  <c r="K9029" i="13"/>
  <c r="M9029" i="13" s="1"/>
  <c r="K9028" i="13"/>
  <c r="M9028" i="13" s="1"/>
  <c r="AD9028" i="13" s="1"/>
  <c r="AE9028" i="13" s="1"/>
  <c r="AG9028" i="13" s="1"/>
  <c r="Z9027" i="13"/>
  <c r="AC9027" i="13" s="1"/>
  <c r="Z9026" i="13"/>
  <c r="AC9026" i="13" s="1"/>
  <c r="Z9025" i="13"/>
  <c r="AC9025" i="13" s="1"/>
  <c r="K9025" i="13"/>
  <c r="M9025" i="13" s="1"/>
  <c r="K9023" i="13"/>
  <c r="M9023" i="13" s="1"/>
  <c r="M9024" i="13" s="1"/>
  <c r="K9021" i="13"/>
  <c r="M9021" i="13" s="1"/>
  <c r="M9022" i="13" s="1"/>
  <c r="Z9019" i="13"/>
  <c r="AC9019" i="13" s="1"/>
  <c r="Z9018" i="13"/>
  <c r="AC9018" i="13" s="1"/>
  <c r="K9018" i="13"/>
  <c r="M9018" i="13" s="1"/>
  <c r="M9020" i="13" s="1"/>
  <c r="K9016" i="13"/>
  <c r="M9016" i="13" s="1"/>
  <c r="M9017" i="13" s="1"/>
  <c r="K9014" i="13"/>
  <c r="M9014" i="13" s="1"/>
  <c r="M9015" i="13" s="1"/>
  <c r="Z9012" i="13"/>
  <c r="AC9012" i="13" s="1"/>
  <c r="Z9011" i="13"/>
  <c r="AC9011" i="13" s="1"/>
  <c r="K9011" i="13"/>
  <c r="M9011" i="13" s="1"/>
  <c r="M9013" i="13" s="1"/>
  <c r="Z9009" i="13"/>
  <c r="AC9009" i="13" s="1"/>
  <c r="K9009" i="13"/>
  <c r="M9009" i="13" s="1"/>
  <c r="M9010" i="13" s="1"/>
  <c r="Z9007" i="13"/>
  <c r="AC9007" i="13" s="1"/>
  <c r="Z9006" i="13"/>
  <c r="AC9006" i="13" s="1"/>
  <c r="K9006" i="13"/>
  <c r="M9006" i="13" s="1"/>
  <c r="M9008" i="13" s="1"/>
  <c r="K9004" i="13"/>
  <c r="M9004" i="13" s="1"/>
  <c r="M9005" i="13" s="1"/>
  <c r="Z9002" i="13"/>
  <c r="AC9002" i="13" s="1"/>
  <c r="Z9001" i="13"/>
  <c r="AC9001" i="13" s="1"/>
  <c r="K9001" i="13"/>
  <c r="M9001" i="13" s="1"/>
  <c r="K9000" i="13"/>
  <c r="M9000" i="13" s="1"/>
  <c r="AD9000" i="13" s="1"/>
  <c r="AE9000" i="13" s="1"/>
  <c r="Z8998" i="13"/>
  <c r="AC8998" i="13" s="1"/>
  <c r="Z8997" i="13"/>
  <c r="AC8997" i="13" s="1"/>
  <c r="K8997" i="13"/>
  <c r="M8997" i="13" s="1"/>
  <c r="M8999" i="13" s="1"/>
  <c r="K8994" i="13"/>
  <c r="M8994" i="13" s="1"/>
  <c r="AD8994" i="13" s="1"/>
  <c r="AE8994" i="13" s="1"/>
  <c r="AG8994" i="13" s="1"/>
  <c r="K8993" i="13"/>
  <c r="M8993" i="13" s="1"/>
  <c r="AD8993" i="13" s="1"/>
  <c r="AE8993" i="13" s="1"/>
  <c r="AG8993" i="13" s="1"/>
  <c r="K8992" i="13"/>
  <c r="M8992" i="13" s="1"/>
  <c r="AD8992" i="13" s="1"/>
  <c r="AE8992" i="13" s="1"/>
  <c r="AG8992" i="13" s="1"/>
  <c r="K8991" i="13"/>
  <c r="M8991" i="13" s="1"/>
  <c r="AD8991" i="13" s="1"/>
  <c r="AE8991" i="13" s="1"/>
  <c r="AG8991" i="13" s="1"/>
  <c r="K8990" i="13"/>
  <c r="M8990" i="13" s="1"/>
  <c r="AD8990" i="13" s="1"/>
  <c r="AE8990" i="13" s="1"/>
  <c r="AG8990" i="13" s="1"/>
  <c r="Z8989" i="13"/>
  <c r="AC8989" i="13" s="1"/>
  <c r="Z8988" i="13"/>
  <c r="AC8988" i="13" s="1"/>
  <c r="Z8987" i="13"/>
  <c r="AC8987" i="13" s="1"/>
  <c r="K8987" i="13"/>
  <c r="M8987" i="13" s="1"/>
  <c r="K8986" i="13"/>
  <c r="M8986" i="13" s="1"/>
  <c r="Z8984" i="13"/>
  <c r="AC8984" i="13" s="1"/>
  <c r="K8984" i="13"/>
  <c r="M8984" i="13" s="1"/>
  <c r="M8985" i="13" s="1"/>
  <c r="K8982" i="13"/>
  <c r="M8982" i="13" s="1"/>
  <c r="Z8981" i="13"/>
  <c r="AC8981" i="13" s="1"/>
  <c r="Z8980" i="13"/>
  <c r="AC8980" i="13" s="1"/>
  <c r="Z8979" i="13"/>
  <c r="AC8979" i="13" s="1"/>
  <c r="K8979" i="13"/>
  <c r="M8979" i="13" s="1"/>
  <c r="Z8977" i="13"/>
  <c r="AC8977" i="13" s="1"/>
  <c r="K8976" i="13"/>
  <c r="M8976" i="13" s="1"/>
  <c r="AD8976" i="13" s="1"/>
  <c r="AE8976" i="13" s="1"/>
  <c r="AG8976" i="13" s="1"/>
  <c r="K8975" i="13"/>
  <c r="M8975" i="13" s="1"/>
  <c r="Z8973" i="13"/>
  <c r="AC8973" i="13" s="1"/>
  <c r="K8973" i="13"/>
  <c r="M8973" i="13" s="1"/>
  <c r="M8974" i="13" s="1"/>
  <c r="K8971" i="13"/>
  <c r="M8971" i="13" s="1"/>
  <c r="Z8969" i="13"/>
  <c r="AC8969" i="13" s="1"/>
  <c r="Z8968" i="13"/>
  <c r="AC8968" i="13" s="1"/>
  <c r="K8968" i="13"/>
  <c r="M8968" i="13" s="1"/>
  <c r="M8970" i="13" s="1"/>
  <c r="Z8966" i="13"/>
  <c r="AC8966" i="13" s="1"/>
  <c r="K8966" i="13"/>
  <c r="M8966" i="13" s="1"/>
  <c r="Z8965" i="13"/>
  <c r="AC8965" i="13" s="1"/>
  <c r="K8965" i="13"/>
  <c r="M8965" i="13" s="1"/>
  <c r="Z8964" i="13"/>
  <c r="AC8964" i="13" s="1"/>
  <c r="K8964" i="13"/>
  <c r="M8964" i="13" s="1"/>
  <c r="K8963" i="13"/>
  <c r="M8963" i="13" s="1"/>
  <c r="K8961" i="13"/>
  <c r="M8961" i="13" s="1"/>
  <c r="AD8961" i="13" s="1"/>
  <c r="AE8961" i="13" s="1"/>
  <c r="AG8961" i="13" s="1"/>
  <c r="K8960" i="13"/>
  <c r="M8960" i="13" s="1"/>
  <c r="K8958" i="13"/>
  <c r="M8958" i="13" s="1"/>
  <c r="AD8958" i="13" s="1"/>
  <c r="AE8958" i="13" s="1"/>
  <c r="AG8958" i="13" s="1"/>
  <c r="K8957" i="13"/>
  <c r="M8957" i="13" s="1"/>
  <c r="K8955" i="13"/>
  <c r="M8955" i="13" s="1"/>
  <c r="K8953" i="13"/>
  <c r="M8953" i="13" s="1"/>
  <c r="K8951" i="13"/>
  <c r="M8951" i="13" s="1"/>
  <c r="K8949" i="13"/>
  <c r="M8949" i="13" s="1"/>
  <c r="K8947" i="13"/>
  <c r="M8947" i="13" s="1"/>
  <c r="AD8947" i="13" s="1"/>
  <c r="AE8947" i="13" s="1"/>
  <c r="AG8947" i="13" s="1"/>
  <c r="Z8946" i="13"/>
  <c r="AC8946" i="13" s="1"/>
  <c r="K8946" i="13"/>
  <c r="M8946" i="13" s="1"/>
  <c r="Z8945" i="13"/>
  <c r="AC8945" i="13" s="1"/>
  <c r="Z8944" i="13"/>
  <c r="AC8944" i="13" s="1"/>
  <c r="Z8943" i="13"/>
  <c r="AC8943" i="13" s="1"/>
  <c r="Z8942" i="13"/>
  <c r="AC8942" i="13" s="1"/>
  <c r="Z8941" i="13"/>
  <c r="AC8941" i="13" s="1"/>
  <c r="Z8940" i="13"/>
  <c r="AC8940" i="13" s="1"/>
  <c r="Z8939" i="13"/>
  <c r="AC8939" i="13" s="1"/>
  <c r="K8939" i="13"/>
  <c r="M8939" i="13" s="1"/>
  <c r="K8937" i="13"/>
  <c r="M8937" i="13" s="1"/>
  <c r="M8938" i="13" s="1"/>
  <c r="Z8935" i="13"/>
  <c r="AC8935" i="13" s="1"/>
  <c r="Z8934" i="13"/>
  <c r="AC8934" i="13" s="1"/>
  <c r="Z8933" i="13"/>
  <c r="AC8933" i="13" s="1"/>
  <c r="Z8932" i="13"/>
  <c r="AC8932" i="13" s="1"/>
  <c r="K8932" i="13"/>
  <c r="M8932" i="13" s="1"/>
  <c r="M8936" i="13" s="1"/>
  <c r="Z8930" i="13"/>
  <c r="AC8930" i="13" s="1"/>
  <c r="K8930" i="13"/>
  <c r="M8930" i="13" s="1"/>
  <c r="M8931" i="13" s="1"/>
  <c r="Z8928" i="13"/>
  <c r="AC8928" i="13" s="1"/>
  <c r="K8928" i="13"/>
  <c r="M8928" i="13" s="1"/>
  <c r="M8929" i="13" s="1"/>
  <c r="K8926" i="13"/>
  <c r="M8926" i="13" s="1"/>
  <c r="M8927" i="13" s="1"/>
  <c r="K8911" i="13"/>
  <c r="M8911" i="13" s="1"/>
  <c r="M8912" i="13" s="1"/>
  <c r="Z8909" i="13"/>
  <c r="AC8909" i="13" s="1"/>
  <c r="K8909" i="13"/>
  <c r="M8909" i="13" s="1"/>
  <c r="K8908" i="13"/>
  <c r="M8908" i="13" s="1"/>
  <c r="AD8908" i="13" s="1"/>
  <c r="AE8908" i="13" s="1"/>
  <c r="AG8908" i="13" s="1"/>
  <c r="K8907" i="13"/>
  <c r="M8907" i="13" s="1"/>
  <c r="AD8907" i="13" s="1"/>
  <c r="AE8907" i="13" s="1"/>
  <c r="AG8907" i="13" s="1"/>
  <c r="Z8906" i="13"/>
  <c r="AC8906" i="13" s="1"/>
  <c r="K8906" i="13"/>
  <c r="M8906" i="13" s="1"/>
  <c r="Z8903" i="13"/>
  <c r="AC8903" i="13" s="1"/>
  <c r="K8903" i="13"/>
  <c r="M8903" i="13" s="1"/>
  <c r="K8902" i="13"/>
  <c r="M8902" i="13" s="1"/>
  <c r="AD8902" i="13" s="1"/>
  <c r="AE8902" i="13" s="1"/>
  <c r="AG8902" i="13" s="1"/>
  <c r="K8901" i="13"/>
  <c r="M8901" i="13" s="1"/>
  <c r="AD8901" i="13" s="1"/>
  <c r="AE8901" i="13" s="1"/>
  <c r="AG8901" i="13" s="1"/>
  <c r="K8900" i="13"/>
  <c r="M8900" i="13" s="1"/>
  <c r="K8898" i="13"/>
  <c r="M8898" i="13" s="1"/>
  <c r="K8896" i="13"/>
  <c r="M8896" i="13" s="1"/>
  <c r="M8897" i="13" s="1"/>
  <c r="K8894" i="13"/>
  <c r="M8894" i="13" s="1"/>
  <c r="K8891" i="13"/>
  <c r="M8891" i="13" s="1"/>
  <c r="AD8891" i="13" s="1"/>
  <c r="AE8891" i="13" s="1"/>
  <c r="AG8891" i="13" s="1"/>
  <c r="K8890" i="13"/>
  <c r="M8890" i="13" s="1"/>
  <c r="Z8888" i="13"/>
  <c r="AC8888" i="13" s="1"/>
  <c r="Z8887" i="13"/>
  <c r="AC8887" i="13" s="1"/>
  <c r="Z8886" i="13"/>
  <c r="AC8886" i="13" s="1"/>
  <c r="K8886" i="13"/>
  <c r="M8886" i="13" s="1"/>
  <c r="M8889" i="13" s="1"/>
  <c r="Z8884" i="13"/>
  <c r="AC8884" i="13" s="1"/>
  <c r="K8884" i="13"/>
  <c r="M8884" i="13" s="1"/>
  <c r="M8885" i="13" s="1"/>
  <c r="K8882" i="13"/>
  <c r="M8882" i="13" s="1"/>
  <c r="AD8882" i="13" s="1"/>
  <c r="AE8882" i="13" s="1"/>
  <c r="AG8882" i="13" s="1"/>
  <c r="K8881" i="13"/>
  <c r="M8881" i="13" s="1"/>
  <c r="K8879" i="13"/>
  <c r="M8879" i="13" s="1"/>
  <c r="M8880" i="13" s="1"/>
  <c r="Z8877" i="13"/>
  <c r="AC8877" i="13" s="1"/>
  <c r="K8877" i="13"/>
  <c r="M8877" i="13" s="1"/>
  <c r="Z8876" i="13"/>
  <c r="AC8876" i="13" s="1"/>
  <c r="Z8875" i="13"/>
  <c r="AC8875" i="13" s="1"/>
  <c r="Z8874" i="13"/>
  <c r="AC8874" i="13" s="1"/>
  <c r="K8874" i="13"/>
  <c r="M8874" i="13" s="1"/>
  <c r="K8872" i="13"/>
  <c r="M8872" i="13" s="1"/>
  <c r="AD8872" i="13" s="1"/>
  <c r="AE8872" i="13" s="1"/>
  <c r="AG8872" i="13" s="1"/>
  <c r="K8871" i="13"/>
  <c r="M8871" i="13" s="1"/>
  <c r="AD8871" i="13" s="1"/>
  <c r="AE8871" i="13" s="1"/>
  <c r="Z8698" i="13"/>
  <c r="AC8698" i="13" s="1"/>
  <c r="Z8697" i="13"/>
  <c r="AC8697" i="13" s="1"/>
  <c r="Z8696" i="13"/>
  <c r="AC8696" i="13" s="1"/>
  <c r="Z8695" i="13"/>
  <c r="AC8695" i="13" s="1"/>
  <c r="Z8694" i="13"/>
  <c r="AC8694" i="13" s="1"/>
  <c r="Z8693" i="13"/>
  <c r="AC8693" i="13" s="1"/>
  <c r="K8693" i="13"/>
  <c r="M8693" i="13" s="1"/>
  <c r="Z8869" i="13"/>
  <c r="AC8869" i="13" s="1"/>
  <c r="K8869" i="13"/>
  <c r="M8869" i="13" s="1"/>
  <c r="M8870" i="13" s="1"/>
  <c r="K8867" i="13"/>
  <c r="M8867" i="13" s="1"/>
  <c r="M8868" i="13" s="1"/>
  <c r="Z8865" i="13"/>
  <c r="AC8865" i="13" s="1"/>
  <c r="Z8864" i="13"/>
  <c r="AC8864" i="13" s="1"/>
  <c r="Z8863" i="13"/>
  <c r="AC8863" i="13" s="1"/>
  <c r="K8863" i="13"/>
  <c r="M8863" i="13" s="1"/>
  <c r="M8866" i="13" s="1"/>
  <c r="Z8861" i="13"/>
  <c r="AC8861" i="13" s="1"/>
  <c r="Z8860" i="13"/>
  <c r="AC8860" i="13" s="1"/>
  <c r="Z8859" i="13"/>
  <c r="AC8859" i="13" s="1"/>
  <c r="Z8858" i="13"/>
  <c r="AC8858" i="13" s="1"/>
  <c r="K8858" i="13"/>
  <c r="M8858" i="13" s="1"/>
  <c r="M8862" i="13" s="1"/>
  <c r="K8856" i="13"/>
  <c r="M8856" i="13" s="1"/>
  <c r="M8857" i="13" s="1"/>
  <c r="K8854" i="13"/>
  <c r="M8854" i="13" s="1"/>
  <c r="AD8854" i="13" s="1"/>
  <c r="AE8854" i="13" s="1"/>
  <c r="AG8854" i="13" s="1"/>
  <c r="Z8853" i="13"/>
  <c r="AC8853" i="13" s="1"/>
  <c r="Z8852" i="13"/>
  <c r="AC8852" i="13" s="1"/>
  <c r="Z8851" i="13"/>
  <c r="AC8851" i="13" s="1"/>
  <c r="Z8850" i="13"/>
  <c r="AC8850" i="13" s="1"/>
  <c r="Z8849" i="13"/>
  <c r="AC8849" i="13" s="1"/>
  <c r="K8849" i="13"/>
  <c r="M8849" i="13" s="1"/>
  <c r="K8847" i="13"/>
  <c r="M8847" i="13" s="1"/>
  <c r="AD8847" i="13" s="1"/>
  <c r="AE8847" i="13" s="1"/>
  <c r="AG8847" i="13" s="1"/>
  <c r="Z8846" i="13"/>
  <c r="AC8846" i="13" s="1"/>
  <c r="Z8845" i="13"/>
  <c r="AC8845" i="13" s="1"/>
  <c r="Z8844" i="13"/>
  <c r="AC8844" i="13" s="1"/>
  <c r="Z8843" i="13"/>
  <c r="AC8843" i="13" s="1"/>
  <c r="Z8842" i="13"/>
  <c r="AC8842" i="13" s="1"/>
  <c r="Z8841" i="13"/>
  <c r="AC8841" i="13" s="1"/>
  <c r="Z8840" i="13"/>
  <c r="AC8840" i="13" s="1"/>
  <c r="Z8839" i="13"/>
  <c r="AC8839" i="13" s="1"/>
  <c r="Z8837" i="13"/>
  <c r="AC8837" i="13" s="1"/>
  <c r="Z8836" i="13"/>
  <c r="AC8836" i="13" s="1"/>
  <c r="K8836" i="13"/>
  <c r="M8836" i="13" s="1"/>
  <c r="K8834" i="13"/>
  <c r="M8834" i="13" s="1"/>
  <c r="M8835" i="13" s="1"/>
  <c r="Z8832" i="13"/>
  <c r="AC8832" i="13" s="1"/>
  <c r="Z8831" i="13"/>
  <c r="AC8831" i="13" s="1"/>
  <c r="K8831" i="13"/>
  <c r="M8831" i="13" s="1"/>
  <c r="M8833" i="13" s="1"/>
  <c r="K8829" i="13"/>
  <c r="M8829" i="13" s="1"/>
  <c r="AD8829" i="13" s="1"/>
  <c r="AE8829" i="13" s="1"/>
  <c r="AG8829" i="13" s="1"/>
  <c r="K8828" i="13"/>
  <c r="M8828" i="13" s="1"/>
  <c r="Z8820" i="13"/>
  <c r="AC8820" i="13" s="1"/>
  <c r="Z8819" i="13"/>
  <c r="AC8819" i="13" s="1"/>
  <c r="K8819" i="13"/>
  <c r="M8819" i="13" s="1"/>
  <c r="K8818" i="13"/>
  <c r="M8818" i="13" s="1"/>
  <c r="Z8816" i="13"/>
  <c r="AC8816" i="13" s="1"/>
  <c r="Z8815" i="13"/>
  <c r="AC8815" i="13" s="1"/>
  <c r="Z8814" i="13"/>
  <c r="AC8814" i="13" s="1"/>
  <c r="Z8813" i="13"/>
  <c r="AC8813" i="13" s="1"/>
  <c r="Z8812" i="13"/>
  <c r="AC8812" i="13" s="1"/>
  <c r="Z8811" i="13"/>
  <c r="AC8811" i="13" s="1"/>
  <c r="K8811" i="13"/>
  <c r="M8811" i="13" s="1"/>
  <c r="Z8810" i="13"/>
  <c r="AC8810" i="13" s="1"/>
  <c r="K8810" i="13"/>
  <c r="M8810" i="13" s="1"/>
  <c r="K8809" i="13"/>
  <c r="M8809" i="13" s="1"/>
  <c r="AD8809" i="13" s="1"/>
  <c r="AE8809" i="13" s="1"/>
  <c r="AG8809" i="13" s="1"/>
  <c r="K8808" i="13"/>
  <c r="M8808" i="13" s="1"/>
  <c r="K8806" i="13"/>
  <c r="M8806" i="13" s="1"/>
  <c r="AD8806" i="13" s="1"/>
  <c r="AE8806" i="13" s="1"/>
  <c r="AG8806" i="13" s="1"/>
  <c r="K8805" i="13"/>
  <c r="M8805" i="13" s="1"/>
  <c r="AD8805" i="13" s="1"/>
  <c r="AE8805" i="13" s="1"/>
  <c r="AG8805" i="13" s="1"/>
  <c r="K8804" i="13"/>
  <c r="M8804" i="13" s="1"/>
  <c r="AD8804" i="13" s="1"/>
  <c r="AE8804" i="13" s="1"/>
  <c r="AG8804" i="13" s="1"/>
  <c r="K8803" i="13"/>
  <c r="M8803" i="13" s="1"/>
  <c r="AD8803" i="13" s="1"/>
  <c r="AE8803" i="13" s="1"/>
  <c r="AG8803" i="13" s="1"/>
  <c r="K8802" i="13"/>
  <c r="M8802" i="13" s="1"/>
  <c r="AD8802" i="13" s="1"/>
  <c r="AE8802" i="13" s="1"/>
  <c r="AG8802" i="13" s="1"/>
  <c r="K8801" i="13"/>
  <c r="M8801" i="13" s="1"/>
  <c r="AD8801" i="13" s="1"/>
  <c r="AE8801" i="13" s="1"/>
  <c r="AG8801" i="13" s="1"/>
  <c r="K8800" i="13"/>
  <c r="M8800" i="13" s="1"/>
  <c r="AD8800" i="13" s="1"/>
  <c r="AE8800" i="13" s="1"/>
  <c r="AG8800" i="13" s="1"/>
  <c r="K8799" i="13"/>
  <c r="M8799" i="13" s="1"/>
  <c r="AD8799" i="13" s="1"/>
  <c r="AE8799" i="13" s="1"/>
  <c r="AG8799" i="13" s="1"/>
  <c r="K8798" i="13"/>
  <c r="M8798" i="13" s="1"/>
  <c r="Z8796" i="13"/>
  <c r="AC8796" i="13" s="1"/>
  <c r="K8796" i="13"/>
  <c r="M8796" i="13" s="1"/>
  <c r="M8797" i="13" s="1"/>
  <c r="K8794" i="13"/>
  <c r="M8794" i="13" s="1"/>
  <c r="AD8794" i="13" s="1"/>
  <c r="AE8794" i="13" s="1"/>
  <c r="AG8794" i="13" s="1"/>
  <c r="Z8793" i="13"/>
  <c r="AC8793" i="13" s="1"/>
  <c r="Z8792" i="13"/>
  <c r="AC8792" i="13" s="1"/>
  <c r="K8792" i="13"/>
  <c r="M8792" i="13" s="1"/>
  <c r="Z8790" i="13"/>
  <c r="AC8790" i="13" s="1"/>
  <c r="Z8789" i="13"/>
  <c r="AC8789" i="13" s="1"/>
  <c r="K8789" i="13"/>
  <c r="M8789" i="13" s="1"/>
  <c r="K8788" i="13"/>
  <c r="M8788" i="13" s="1"/>
  <c r="AD8788" i="13" s="1"/>
  <c r="AE8788" i="13" s="1"/>
  <c r="AG8788" i="13" s="1"/>
  <c r="K8787" i="13"/>
  <c r="M8787" i="13" s="1"/>
  <c r="AD8787" i="13" s="1"/>
  <c r="AE8787" i="13" s="1"/>
  <c r="AG8787" i="13" s="1"/>
  <c r="Z8786" i="13"/>
  <c r="AC8786" i="13" s="1"/>
  <c r="Z8785" i="13"/>
  <c r="AC8785" i="13" s="1"/>
  <c r="Z8784" i="13"/>
  <c r="AC8784" i="13" s="1"/>
  <c r="K8784" i="13"/>
  <c r="M8784" i="13" s="1"/>
  <c r="Z8782" i="13"/>
  <c r="AC8782" i="13" s="1"/>
  <c r="Z8781" i="13"/>
  <c r="AC8781" i="13" s="1"/>
  <c r="Z8780" i="13"/>
  <c r="AC8780" i="13" s="1"/>
  <c r="K8780" i="13"/>
  <c r="M8780" i="13" s="1"/>
  <c r="Z8779" i="13"/>
  <c r="AC8779" i="13" s="1"/>
  <c r="Z8778" i="13"/>
  <c r="AC8778" i="13" s="1"/>
  <c r="K8778" i="13"/>
  <c r="M8778" i="13" s="1"/>
  <c r="Z8776" i="13"/>
  <c r="AC8776" i="13" s="1"/>
  <c r="K8776" i="13"/>
  <c r="M8776" i="13" s="1"/>
  <c r="M8777" i="13" s="1"/>
  <c r="Z8774" i="13"/>
  <c r="AC8774" i="13" s="1"/>
  <c r="Z8773" i="13"/>
  <c r="AC8773" i="13" s="1"/>
  <c r="Z8772" i="13"/>
  <c r="AC8772" i="13" s="1"/>
  <c r="Z8771" i="13"/>
  <c r="AC8771" i="13" s="1"/>
  <c r="Z8770" i="13"/>
  <c r="AC8770" i="13" s="1"/>
  <c r="K8770" i="13"/>
  <c r="M8770" i="13" s="1"/>
  <c r="M8775" i="13" s="1"/>
  <c r="K8768" i="13"/>
  <c r="M8768" i="13" s="1"/>
  <c r="AD8768" i="13" s="1"/>
  <c r="AE8768" i="13" s="1"/>
  <c r="AG8768" i="13" s="1"/>
  <c r="Z8767" i="13"/>
  <c r="AC8767" i="13" s="1"/>
  <c r="Z8766" i="13"/>
  <c r="AC8766" i="13" s="1"/>
  <c r="Z8765" i="13"/>
  <c r="AC8765" i="13" s="1"/>
  <c r="Z8764" i="13"/>
  <c r="AC8764" i="13" s="1"/>
  <c r="K8764" i="13"/>
  <c r="M8764" i="13" s="1"/>
  <c r="K8763" i="13"/>
  <c r="M8763" i="13" s="1"/>
  <c r="AD8763" i="13" s="1"/>
  <c r="AE8763" i="13" s="1"/>
  <c r="AG8763" i="13" s="1"/>
  <c r="Z8762" i="13"/>
  <c r="AC8762" i="13" s="1"/>
  <c r="K8762" i="13"/>
  <c r="M8762" i="13" s="1"/>
  <c r="K8761" i="13"/>
  <c r="M8761" i="13" s="1"/>
  <c r="AD8761" i="13" s="1"/>
  <c r="AE8761" i="13" s="1"/>
  <c r="AG8761" i="13" s="1"/>
  <c r="K8760" i="13"/>
  <c r="M8760" i="13" s="1"/>
  <c r="AD8760" i="13" s="1"/>
  <c r="AE8760" i="13" s="1"/>
  <c r="AG8760" i="13" s="1"/>
  <c r="Z8759" i="13"/>
  <c r="AC8759" i="13" s="1"/>
  <c r="Z8758" i="13"/>
  <c r="AC8758" i="13" s="1"/>
  <c r="Z8757" i="13"/>
  <c r="AC8757" i="13" s="1"/>
  <c r="Z8756" i="13"/>
  <c r="AC8756" i="13" s="1"/>
  <c r="K8756" i="13"/>
  <c r="M8756" i="13" s="1"/>
  <c r="K8754" i="13"/>
  <c r="M8754" i="13" s="1"/>
  <c r="M8755" i="13" s="1"/>
  <c r="Z8747" i="13"/>
  <c r="AC8747" i="13" s="1"/>
  <c r="Z8746" i="13"/>
  <c r="AC8746" i="13" s="1"/>
  <c r="Z8745" i="13"/>
  <c r="AC8745" i="13" s="1"/>
  <c r="Z8744" i="13"/>
  <c r="AC8744" i="13" s="1"/>
  <c r="K8744" i="13"/>
  <c r="M8744" i="13" s="1"/>
  <c r="K8743" i="13"/>
  <c r="M8743" i="13" s="1"/>
  <c r="K8741" i="13"/>
  <c r="M8741" i="13" s="1"/>
  <c r="AD8741" i="13" s="1"/>
  <c r="AE8741" i="13" s="1"/>
  <c r="AG8741" i="13" s="1"/>
  <c r="K8740" i="13"/>
  <c r="M8740" i="13" s="1"/>
  <c r="AD8740" i="13" s="1"/>
  <c r="AE8740" i="13" s="1"/>
  <c r="AG8740" i="13" s="1"/>
  <c r="K8739" i="13"/>
  <c r="M8739" i="13" s="1"/>
  <c r="AD8739" i="13" s="1"/>
  <c r="AE8739" i="13" s="1"/>
  <c r="AG8739" i="13" s="1"/>
  <c r="K8738" i="13"/>
  <c r="M8738" i="13" s="1"/>
  <c r="AD8738" i="13" s="1"/>
  <c r="AE8738" i="13" s="1"/>
  <c r="AG8738" i="13" s="1"/>
  <c r="K8737" i="13"/>
  <c r="M8737" i="13" s="1"/>
  <c r="K8735" i="13"/>
  <c r="M8735" i="13" s="1"/>
  <c r="AD8735" i="13" s="1"/>
  <c r="AE8735" i="13" s="1"/>
  <c r="AG8735" i="13" s="1"/>
  <c r="K8734" i="13"/>
  <c r="M8734" i="13" s="1"/>
  <c r="AD8734" i="13" s="1"/>
  <c r="AE8734" i="13" s="1"/>
  <c r="AG8734" i="13" s="1"/>
  <c r="K8733" i="13"/>
  <c r="M8733" i="13" s="1"/>
  <c r="AD8733" i="13" s="1"/>
  <c r="AE8733" i="13" s="1"/>
  <c r="AG8733" i="13" s="1"/>
  <c r="K8732" i="13"/>
  <c r="M8732" i="13" s="1"/>
  <c r="AD8732" i="13" s="1"/>
  <c r="AE8732" i="13" s="1"/>
  <c r="K8730" i="13"/>
  <c r="M8730" i="13" s="1"/>
  <c r="AD8730" i="13" s="1"/>
  <c r="AE8730" i="13" s="1"/>
  <c r="AG8730" i="13" s="1"/>
  <c r="K8729" i="13"/>
  <c r="M8729" i="13" s="1"/>
  <c r="AD8729" i="13" s="1"/>
  <c r="AE8729" i="13" s="1"/>
  <c r="K8727" i="13"/>
  <c r="M8727" i="13" s="1"/>
  <c r="K8724" i="13"/>
  <c r="M8724" i="13" s="1"/>
  <c r="AD8724" i="13" s="1"/>
  <c r="AE8724" i="13" s="1"/>
  <c r="AG8724" i="13" s="1"/>
  <c r="K8723" i="13"/>
  <c r="M8723" i="13" s="1"/>
  <c r="K8721" i="13"/>
  <c r="M8721" i="13" s="1"/>
  <c r="AD8721" i="13" s="1"/>
  <c r="AE8721" i="13" s="1"/>
  <c r="AG8721" i="13" s="1"/>
  <c r="K8720" i="13"/>
  <c r="M8720" i="13" s="1"/>
  <c r="AD8720" i="13" s="1"/>
  <c r="AE8720" i="13" s="1"/>
  <c r="AG8720" i="13" s="1"/>
  <c r="K8719" i="13"/>
  <c r="M8719" i="13" s="1"/>
  <c r="AD8719" i="13" s="1"/>
  <c r="AE8719" i="13" s="1"/>
  <c r="AG8719" i="13" s="1"/>
  <c r="K8718" i="13"/>
  <c r="M8718" i="13" s="1"/>
  <c r="K8716" i="13"/>
  <c r="M8716" i="13" s="1"/>
  <c r="M8717" i="13" s="1"/>
  <c r="K8714" i="13"/>
  <c r="M8714" i="13" s="1"/>
  <c r="K8712" i="13"/>
  <c r="M8712" i="13" s="1"/>
  <c r="AD8712" i="13" s="1"/>
  <c r="AE8712" i="13" s="1"/>
  <c r="AG8712" i="13" s="1"/>
  <c r="K8711" i="13"/>
  <c r="M8711" i="13" s="1"/>
  <c r="Z8709" i="13"/>
  <c r="AC8709" i="13" s="1"/>
  <c r="Z8708" i="13"/>
  <c r="AC8708" i="13" s="1"/>
  <c r="K8708" i="13"/>
  <c r="M8708" i="13" s="1"/>
  <c r="M8710" i="13" s="1"/>
  <c r="K8706" i="13"/>
  <c r="M8706" i="13" s="1"/>
  <c r="AD8706" i="13" s="1"/>
  <c r="AE8706" i="13" s="1"/>
  <c r="AG8706" i="13" s="1"/>
  <c r="K8705" i="13"/>
  <c r="M8705" i="13" s="1"/>
  <c r="AD8705" i="13" s="1"/>
  <c r="AE8705" i="13" s="1"/>
  <c r="K8702" i="13"/>
  <c r="M8702" i="13" s="1"/>
  <c r="AD8702" i="13" s="1"/>
  <c r="AE8702" i="13" s="1"/>
  <c r="AG8702" i="13" s="1"/>
  <c r="Z8701" i="13"/>
  <c r="AC8701" i="13" s="1"/>
  <c r="Z8700" i="13"/>
  <c r="AC8700" i="13" s="1"/>
  <c r="K8700" i="13"/>
  <c r="M8700" i="13" s="1"/>
  <c r="K8692" i="13"/>
  <c r="M8692" i="13" s="1"/>
  <c r="AD8692" i="13" s="1"/>
  <c r="AE8692" i="13" s="1"/>
  <c r="AG8692" i="13" s="1"/>
  <c r="K8691" i="13"/>
  <c r="M8691" i="13" s="1"/>
  <c r="K8689" i="13"/>
  <c r="M8689" i="13" s="1"/>
  <c r="Z8687" i="13"/>
  <c r="AC8687" i="13" s="1"/>
  <c r="Z8686" i="13"/>
  <c r="AC8686" i="13" s="1"/>
  <c r="Z8685" i="13"/>
  <c r="AC8685" i="13" s="1"/>
  <c r="Z8684" i="13"/>
  <c r="AC8684" i="13" s="1"/>
  <c r="Z8683" i="13"/>
  <c r="AC8683" i="13" s="1"/>
  <c r="Z8682" i="13"/>
  <c r="AC8682" i="13" s="1"/>
  <c r="Z8681" i="13"/>
  <c r="AC8681" i="13" s="1"/>
  <c r="Z8680" i="13"/>
  <c r="AC8680" i="13" s="1"/>
  <c r="Z8679" i="13"/>
  <c r="AC8679" i="13" s="1"/>
  <c r="Z8678" i="13"/>
  <c r="AC8678" i="13" s="1"/>
  <c r="K8678" i="13"/>
  <c r="M8678" i="13" s="1"/>
  <c r="Z8676" i="13"/>
  <c r="AC8676" i="13" s="1"/>
  <c r="Z8675" i="13"/>
  <c r="AC8675" i="13" s="1"/>
  <c r="K8675" i="13"/>
  <c r="M8675" i="13" s="1"/>
  <c r="M8677" i="13" s="1"/>
  <c r="K8673" i="13"/>
  <c r="M8673" i="13" s="1"/>
  <c r="Z8671" i="13"/>
  <c r="AC8671" i="13" s="1"/>
  <c r="K8671" i="13"/>
  <c r="M8671" i="13" s="1"/>
  <c r="K8669" i="13"/>
  <c r="M8669" i="13" s="1"/>
  <c r="M8670" i="13" s="1"/>
  <c r="Z8667" i="13"/>
  <c r="AC8667" i="13" s="1"/>
  <c r="Z8666" i="13"/>
  <c r="AC8666" i="13" s="1"/>
  <c r="K8666" i="13"/>
  <c r="M8666" i="13" s="1"/>
  <c r="K8664" i="13"/>
  <c r="M8664" i="13" s="1"/>
  <c r="M8665" i="13" s="1"/>
  <c r="Z8662" i="13"/>
  <c r="AC8662" i="13" s="1"/>
  <c r="Z8661" i="13"/>
  <c r="AC8661" i="13" s="1"/>
  <c r="K8661" i="13"/>
  <c r="M8661" i="13" s="1"/>
  <c r="M8663" i="13" s="1"/>
  <c r="Z8658" i="13"/>
  <c r="AC8658" i="13" s="1"/>
  <c r="Z8657" i="13"/>
  <c r="AC8657" i="13" s="1"/>
  <c r="Z8656" i="13"/>
  <c r="AC8656" i="13" s="1"/>
  <c r="K8656" i="13"/>
  <c r="M8656" i="13" s="1"/>
  <c r="M8660" i="13" s="1"/>
  <c r="K8654" i="13"/>
  <c r="M8654" i="13" s="1"/>
  <c r="Z8652" i="13"/>
  <c r="AC8652" i="13" s="1"/>
  <c r="Z8651" i="13"/>
  <c r="AC8651" i="13" s="1"/>
  <c r="K8651" i="13"/>
  <c r="M8651" i="13" s="1"/>
  <c r="K8650" i="13"/>
  <c r="M8650" i="13" s="1"/>
  <c r="K8648" i="13"/>
  <c r="M8648" i="13" s="1"/>
  <c r="M8649" i="13" s="1"/>
  <c r="Z8641" i="13"/>
  <c r="AC8641" i="13" s="1"/>
  <c r="Z8640" i="13"/>
  <c r="AC8640" i="13" s="1"/>
  <c r="Z8639" i="13"/>
  <c r="AC8639" i="13" s="1"/>
  <c r="K8639" i="13"/>
  <c r="M8639" i="13" s="1"/>
  <c r="M8642" i="13" s="1"/>
  <c r="K8637" i="13"/>
  <c r="M8637" i="13" s="1"/>
  <c r="M8638" i="13" s="1"/>
  <c r="K8635" i="13"/>
  <c r="M8635" i="13" s="1"/>
  <c r="M8636" i="13" s="1"/>
  <c r="K8633" i="13"/>
  <c r="M8633" i="13" s="1"/>
  <c r="M8634" i="13" s="1"/>
  <c r="K8631" i="13"/>
  <c r="M8631" i="13" s="1"/>
  <c r="AD8631" i="13" s="1"/>
  <c r="AE8631" i="13" s="1"/>
  <c r="AG8631" i="13" s="1"/>
  <c r="Z8630" i="13"/>
  <c r="AC8630" i="13" s="1"/>
  <c r="Z8629" i="13"/>
  <c r="AC8629" i="13" s="1"/>
  <c r="K8629" i="13"/>
  <c r="M8629" i="13" s="1"/>
  <c r="K8627" i="13"/>
  <c r="M8627" i="13" s="1"/>
  <c r="M8628" i="13" s="1"/>
  <c r="Z8625" i="13"/>
  <c r="AC8625" i="13" s="1"/>
  <c r="Z8624" i="13"/>
  <c r="AC8624" i="13" s="1"/>
  <c r="K8624" i="13"/>
  <c r="M8624" i="13" s="1"/>
  <c r="M8626" i="13" s="1"/>
  <c r="K8622" i="13"/>
  <c r="M8622" i="13" s="1"/>
  <c r="M8623" i="13" s="1"/>
  <c r="Z8620" i="13"/>
  <c r="AC8620" i="13" s="1"/>
  <c r="Z8619" i="13"/>
  <c r="AC8619" i="13" s="1"/>
  <c r="K8619" i="13"/>
  <c r="M8619" i="13" s="1"/>
  <c r="M8621" i="13" s="1"/>
  <c r="Z8617" i="13"/>
  <c r="AC8617" i="13" s="1"/>
  <c r="K8617" i="13"/>
  <c r="M8617" i="13" s="1"/>
  <c r="M8618" i="13" s="1"/>
  <c r="K8615" i="13"/>
  <c r="M8615" i="13" s="1"/>
  <c r="M8616" i="13" s="1"/>
  <c r="K8613" i="13"/>
  <c r="M8613" i="13" s="1"/>
  <c r="M8614" i="13" s="1"/>
  <c r="K8611" i="13"/>
  <c r="M8611" i="13" s="1"/>
  <c r="M8612" i="13" s="1"/>
  <c r="K8609" i="13"/>
  <c r="M8609" i="13" s="1"/>
  <c r="M8610" i="13" s="1"/>
  <c r="K8607" i="13"/>
  <c r="M8607" i="13" s="1"/>
  <c r="M8608" i="13" s="1"/>
  <c r="Z8605" i="13"/>
  <c r="AC8605" i="13" s="1"/>
  <c r="K8605" i="13"/>
  <c r="M8605" i="13" s="1"/>
  <c r="M8606" i="13" s="1"/>
  <c r="Z8603" i="13"/>
  <c r="AC8603" i="13" s="1"/>
  <c r="Z8602" i="13"/>
  <c r="AC8602" i="13" s="1"/>
  <c r="Z8601" i="13"/>
  <c r="AC8601" i="13" s="1"/>
  <c r="K8601" i="13"/>
  <c r="M8601" i="13" s="1"/>
  <c r="M8604" i="13" s="1"/>
  <c r="AG8600" i="13"/>
  <c r="Z8599" i="13"/>
  <c r="AC8599" i="13" s="1"/>
  <c r="K8599" i="13"/>
  <c r="M8599" i="13" s="1"/>
  <c r="M8600" i="13" s="1"/>
  <c r="K8597" i="13"/>
  <c r="M8597" i="13" s="1"/>
  <c r="AD8597" i="13" s="1"/>
  <c r="AE8597" i="13" s="1"/>
  <c r="AG8597" i="13" s="1"/>
  <c r="K8596" i="13"/>
  <c r="M8596" i="13" s="1"/>
  <c r="Z8594" i="13"/>
  <c r="AC8594" i="13" s="1"/>
  <c r="K8594" i="13"/>
  <c r="M8594" i="13" s="1"/>
  <c r="M8595" i="13" s="1"/>
  <c r="K8592" i="13"/>
  <c r="M8592" i="13" s="1"/>
  <c r="K8590" i="13"/>
  <c r="M8590" i="13" s="1"/>
  <c r="AD8590" i="13" s="1"/>
  <c r="AE8590" i="13" s="1"/>
  <c r="AG8590" i="13" s="1"/>
  <c r="K8589" i="13"/>
  <c r="M8589" i="13" s="1"/>
  <c r="AD8589" i="13" s="1"/>
  <c r="AE8589" i="13" s="1"/>
  <c r="AG8589" i="13" s="1"/>
  <c r="K8588" i="13"/>
  <c r="M8588" i="13" s="1"/>
  <c r="AD8588" i="13" s="1"/>
  <c r="AE8588" i="13" s="1"/>
  <c r="AG8588" i="13" s="1"/>
  <c r="K8587" i="13"/>
  <c r="M8587" i="13" s="1"/>
  <c r="AD8587" i="13" s="1"/>
  <c r="AE8587" i="13" s="1"/>
  <c r="AG8587" i="13" s="1"/>
  <c r="K8586" i="13"/>
  <c r="M8586" i="13" s="1"/>
  <c r="K8584" i="13"/>
  <c r="M8584" i="13" s="1"/>
  <c r="AD8584" i="13" s="1"/>
  <c r="AE8584" i="13" s="1"/>
  <c r="AG8584" i="13" s="1"/>
  <c r="K8583" i="13"/>
  <c r="M8583" i="13" s="1"/>
  <c r="AD8583" i="13" s="1"/>
  <c r="AE8583" i="13" s="1"/>
  <c r="AG8583" i="13" s="1"/>
  <c r="K8582" i="13"/>
  <c r="M8582" i="13" s="1"/>
  <c r="K8580" i="13"/>
  <c r="M8580" i="13" s="1"/>
  <c r="AD8580" i="13" s="1"/>
  <c r="AE8580" i="13" s="1"/>
  <c r="AG8580" i="13" s="1"/>
  <c r="K8579" i="13"/>
  <c r="M8579" i="13" s="1"/>
  <c r="AD8579" i="13" s="1"/>
  <c r="AE8579" i="13" s="1"/>
  <c r="AG8579" i="13" s="1"/>
  <c r="K8578" i="13"/>
  <c r="M8578" i="13" s="1"/>
  <c r="Z8576" i="13"/>
  <c r="AC8576" i="13" s="1"/>
  <c r="K8576" i="13"/>
  <c r="M8576" i="13" s="1"/>
  <c r="M8577" i="13" s="1"/>
  <c r="Z8574" i="13"/>
  <c r="AC8574" i="13" s="1"/>
  <c r="Z8573" i="13"/>
  <c r="AC8573" i="13" s="1"/>
  <c r="K8573" i="13"/>
  <c r="M8573" i="13" s="1"/>
  <c r="Z8572" i="13"/>
  <c r="AC8572" i="13" s="1"/>
  <c r="K8572" i="13"/>
  <c r="M8572" i="13" s="1"/>
  <c r="Z8570" i="13"/>
  <c r="AC8570" i="13" s="1"/>
  <c r="K8570" i="13"/>
  <c r="M8570" i="13" s="1"/>
  <c r="Z8569" i="13"/>
  <c r="AC8569" i="13" s="1"/>
  <c r="K8569" i="13"/>
  <c r="M8569" i="13" s="1"/>
  <c r="K8568" i="13"/>
  <c r="M8568" i="13" s="1"/>
  <c r="AD8568" i="13" s="1"/>
  <c r="AE8568" i="13" s="1"/>
  <c r="AG8568" i="13" s="1"/>
  <c r="K8567" i="13"/>
  <c r="M8567" i="13" s="1"/>
  <c r="K8565" i="13"/>
  <c r="M8565" i="13" s="1"/>
  <c r="Z8563" i="13"/>
  <c r="AC8563" i="13" s="1"/>
  <c r="Z8562" i="13"/>
  <c r="AC8562" i="13" s="1"/>
  <c r="Z8561" i="13"/>
  <c r="AC8561" i="13" s="1"/>
  <c r="K8561" i="13"/>
  <c r="M8561" i="13" s="1"/>
  <c r="K8560" i="13"/>
  <c r="M8560" i="13" s="1"/>
  <c r="AD8560" i="13" s="1"/>
  <c r="AE8560" i="13" s="1"/>
  <c r="AG8560" i="13" s="1"/>
  <c r="K8559" i="13"/>
  <c r="M8559" i="13" s="1"/>
  <c r="AD8559" i="13" s="1"/>
  <c r="AE8559" i="13" s="1"/>
  <c r="AG8559" i="13" s="1"/>
  <c r="K8558" i="13"/>
  <c r="M8558" i="13" s="1"/>
  <c r="AD8558" i="13" s="1"/>
  <c r="AE8558" i="13" s="1"/>
  <c r="AG8558" i="13" s="1"/>
  <c r="K8557" i="13"/>
  <c r="M8557" i="13" s="1"/>
  <c r="AD8557" i="13" s="1"/>
  <c r="AE8557" i="13" s="1"/>
  <c r="AG8557" i="13" s="1"/>
  <c r="Z8556" i="13"/>
  <c r="AC8556" i="13" s="1"/>
  <c r="Z8555" i="13"/>
  <c r="AC8555" i="13" s="1"/>
  <c r="Z8554" i="13"/>
  <c r="AC8554" i="13" s="1"/>
  <c r="K8554" i="13"/>
  <c r="M8554" i="13" s="1"/>
  <c r="K8553" i="13"/>
  <c r="M8553" i="13" s="1"/>
  <c r="AD8553" i="13" s="1"/>
  <c r="AE8553" i="13" s="1"/>
  <c r="AG8553" i="13" s="1"/>
  <c r="K8552" i="13"/>
  <c r="M8552" i="13" s="1"/>
  <c r="Z8550" i="13"/>
  <c r="AC8550" i="13" s="1"/>
  <c r="K8550" i="13"/>
  <c r="M8550" i="13" s="1"/>
  <c r="Z8549" i="13"/>
  <c r="AC8549" i="13" s="1"/>
  <c r="Z8548" i="13"/>
  <c r="AC8548" i="13" s="1"/>
  <c r="Z8547" i="13"/>
  <c r="AC8547" i="13" s="1"/>
  <c r="K8547" i="13"/>
  <c r="M8547" i="13" s="1"/>
  <c r="K8546" i="13"/>
  <c r="M8546" i="13" s="1"/>
  <c r="AD8546" i="13" s="1"/>
  <c r="AE8546" i="13" s="1"/>
  <c r="AG8546" i="13" s="1"/>
  <c r="K8545" i="13"/>
  <c r="M8545" i="13" s="1"/>
  <c r="Z8543" i="13"/>
  <c r="AC8543" i="13" s="1"/>
  <c r="K8543" i="13"/>
  <c r="M8543" i="13" s="1"/>
  <c r="M8544" i="13" s="1"/>
  <c r="K8541" i="13"/>
  <c r="M8541" i="13" s="1"/>
  <c r="K8539" i="13"/>
  <c r="M8539" i="13" s="1"/>
  <c r="AD8539" i="13" s="1"/>
  <c r="AE8539" i="13" s="1"/>
  <c r="AG8539" i="13" s="1"/>
  <c r="K8538" i="13"/>
  <c r="M8538" i="13" s="1"/>
  <c r="AD8538" i="13" s="1"/>
  <c r="AE8538" i="13" s="1"/>
  <c r="AG8538" i="13" s="1"/>
  <c r="K8537" i="13"/>
  <c r="M8537" i="13" s="1"/>
  <c r="K8535" i="13"/>
  <c r="M8535" i="13" s="1"/>
  <c r="AD8535" i="13" s="1"/>
  <c r="AE8535" i="13" s="1"/>
  <c r="AG8535" i="13" s="1"/>
  <c r="K8534" i="13"/>
  <c r="M8534" i="13" s="1"/>
  <c r="AD8534" i="13" s="1"/>
  <c r="AE8534" i="13" s="1"/>
  <c r="AG8534" i="13" s="1"/>
  <c r="K8533" i="13"/>
  <c r="M8533" i="13" s="1"/>
  <c r="Z8532" i="13"/>
  <c r="AC8532" i="13" s="1"/>
  <c r="Z8531" i="13"/>
  <c r="AC8531" i="13" s="1"/>
  <c r="K8531" i="13"/>
  <c r="M8531" i="13" s="1"/>
  <c r="K8529" i="13"/>
  <c r="M8529" i="13" s="1"/>
  <c r="M8530" i="13" s="1"/>
  <c r="K8527" i="13"/>
  <c r="M8527" i="13" s="1"/>
  <c r="M8528" i="13" s="1"/>
  <c r="Z8525" i="13"/>
  <c r="AC8525" i="13" s="1"/>
  <c r="Z8524" i="13"/>
  <c r="AC8524" i="13" s="1"/>
  <c r="K8524" i="13"/>
  <c r="M8524" i="13" s="1"/>
  <c r="M8526" i="13" s="1"/>
  <c r="Z8522" i="13"/>
  <c r="AC8522" i="13" s="1"/>
  <c r="Z8521" i="13"/>
  <c r="AC8521" i="13" s="1"/>
  <c r="K8521" i="13"/>
  <c r="M8521" i="13" s="1"/>
  <c r="M8523" i="13" s="1"/>
  <c r="K8519" i="13"/>
  <c r="M8519" i="13" s="1"/>
  <c r="AD8519" i="13" s="1"/>
  <c r="AE8519" i="13" s="1"/>
  <c r="AG8519" i="13" s="1"/>
  <c r="K8518" i="13"/>
  <c r="M8518" i="13" s="1"/>
  <c r="AD8518" i="13" s="1"/>
  <c r="AE8518" i="13" s="1"/>
  <c r="K8515" i="13"/>
  <c r="M8515" i="13" s="1"/>
  <c r="M8517" i="13" s="1"/>
  <c r="Z8513" i="13"/>
  <c r="AC8513" i="13" s="1"/>
  <c r="Z8512" i="13"/>
  <c r="AC8512" i="13" s="1"/>
  <c r="K8512" i="13"/>
  <c r="M8512" i="13" s="1"/>
  <c r="M8514" i="13" s="1"/>
  <c r="Z8510" i="13"/>
  <c r="AC8510" i="13" s="1"/>
  <c r="K8510" i="13"/>
  <c r="M8510" i="13" s="1"/>
  <c r="M8511" i="13" s="1"/>
  <c r="K8508" i="13"/>
  <c r="M8508" i="13" s="1"/>
  <c r="AD8508" i="13" s="1"/>
  <c r="AE8508" i="13" s="1"/>
  <c r="AG8508" i="13" s="1"/>
  <c r="Z8507" i="13"/>
  <c r="AC8507" i="13" s="1"/>
  <c r="K8507" i="13"/>
  <c r="M8507" i="13" s="1"/>
  <c r="Z8506" i="13"/>
  <c r="AC8506" i="13" s="1"/>
  <c r="K8506" i="13"/>
  <c r="M8506" i="13" s="1"/>
  <c r="Z8505" i="13"/>
  <c r="AC8505" i="13" s="1"/>
  <c r="Z8504" i="13"/>
  <c r="AC8504" i="13" s="1"/>
  <c r="Z8503" i="13"/>
  <c r="AC8503" i="13" s="1"/>
  <c r="Z8502" i="13"/>
  <c r="AC8502" i="13" s="1"/>
  <c r="Z8501" i="13"/>
  <c r="AC8501" i="13" s="1"/>
  <c r="Z8500" i="13"/>
  <c r="AC8500" i="13" s="1"/>
  <c r="Z8499" i="13"/>
  <c r="AC8499" i="13" s="1"/>
  <c r="Z8498" i="13"/>
  <c r="AC8498" i="13" s="1"/>
  <c r="Z8497" i="13"/>
  <c r="AC8497" i="13" s="1"/>
  <c r="Z8496" i="13"/>
  <c r="AC8496" i="13" s="1"/>
  <c r="K8496" i="13"/>
  <c r="M8496" i="13" s="1"/>
  <c r="Z8494" i="13"/>
  <c r="AC8494" i="13" s="1"/>
  <c r="Z8492" i="13"/>
  <c r="AC8492" i="13" s="1"/>
  <c r="K8492" i="13"/>
  <c r="M8492" i="13" s="1"/>
  <c r="Z8490" i="13"/>
  <c r="AC8490" i="13" s="1"/>
  <c r="Z8489" i="13"/>
  <c r="AC8489" i="13" s="1"/>
  <c r="Z8488" i="13"/>
  <c r="AC8488" i="13" s="1"/>
  <c r="Z8487" i="13"/>
  <c r="AC8487" i="13" s="1"/>
  <c r="Z8486" i="13"/>
  <c r="AC8486" i="13" s="1"/>
  <c r="Z8485" i="13"/>
  <c r="AC8485" i="13" s="1"/>
  <c r="K8485" i="13"/>
  <c r="M8485" i="13" s="1"/>
  <c r="M8491" i="13" s="1"/>
  <c r="Z8483" i="13"/>
  <c r="AC8483" i="13" s="1"/>
  <c r="K8483" i="13"/>
  <c r="M8483" i="13" s="1"/>
  <c r="M8484" i="13" s="1"/>
  <c r="K8481" i="13"/>
  <c r="M8481" i="13" s="1"/>
  <c r="AD8481" i="13" s="1"/>
  <c r="AE8481" i="13" s="1"/>
  <c r="AG8481" i="13" s="1"/>
  <c r="K8480" i="13"/>
  <c r="M8480" i="13" s="1"/>
  <c r="AD8480" i="13" s="1"/>
  <c r="AE8480" i="13" s="1"/>
  <c r="AG8480" i="13" s="1"/>
  <c r="K8479" i="13"/>
  <c r="M8479" i="13" s="1"/>
  <c r="K8477" i="13"/>
  <c r="M8477" i="13" s="1"/>
  <c r="AD8477" i="13" s="1"/>
  <c r="AE8477" i="13" s="1"/>
  <c r="AG8477" i="13" s="1"/>
  <c r="K8476" i="13"/>
  <c r="M8476" i="13" s="1"/>
  <c r="AD8476" i="13" s="1"/>
  <c r="AE8476" i="13" s="1"/>
  <c r="AG8476" i="13" s="1"/>
  <c r="K8475" i="13"/>
  <c r="M8475" i="13" s="1"/>
  <c r="K8473" i="13"/>
  <c r="M8473" i="13" s="1"/>
  <c r="AD8473" i="13" s="1"/>
  <c r="AE8473" i="13" s="1"/>
  <c r="AG8473" i="13" s="1"/>
  <c r="K8472" i="13"/>
  <c r="M8472" i="13" s="1"/>
  <c r="AD8472" i="13" s="1"/>
  <c r="AE8472" i="13" s="1"/>
  <c r="AG8472" i="13" s="1"/>
  <c r="K8471" i="13"/>
  <c r="M8471" i="13" s="1"/>
  <c r="K8469" i="13"/>
  <c r="M8469" i="13" s="1"/>
  <c r="X8468" i="13"/>
  <c r="Z8467" i="13"/>
  <c r="AC8467" i="13" s="1"/>
  <c r="Z8466" i="13"/>
  <c r="AC8466" i="13" s="1"/>
  <c r="Z8465" i="13"/>
  <c r="AC8465" i="13" s="1"/>
  <c r="K8465" i="13"/>
  <c r="M8465" i="13" s="1"/>
  <c r="M8468" i="13" s="1"/>
  <c r="K8463" i="13"/>
  <c r="M8463" i="13" s="1"/>
  <c r="AD8463" i="13" s="1"/>
  <c r="AE8463" i="13" s="1"/>
  <c r="AG8463" i="13" s="1"/>
  <c r="K8462" i="13"/>
  <c r="M8462" i="13" s="1"/>
  <c r="AD8462" i="13" s="1"/>
  <c r="AE8462" i="13" s="1"/>
  <c r="AG8462" i="13" s="1"/>
  <c r="K8461" i="13"/>
  <c r="M8461" i="13" s="1"/>
  <c r="AD8461" i="13" s="1"/>
  <c r="AE8461" i="13" s="1"/>
  <c r="AG8461" i="13" s="1"/>
  <c r="K8460" i="13"/>
  <c r="M8460" i="13" s="1"/>
  <c r="Z8458" i="13"/>
  <c r="AC8458" i="13" s="1"/>
  <c r="Z8457" i="13"/>
  <c r="AC8457" i="13" s="1"/>
  <c r="K8457" i="13"/>
  <c r="M8457" i="13" s="1"/>
  <c r="K8456" i="13"/>
  <c r="M8456" i="13" s="1"/>
  <c r="AD8456" i="13" s="1"/>
  <c r="AE8456" i="13" s="1"/>
  <c r="AG8456" i="13" s="1"/>
  <c r="K8455" i="13"/>
  <c r="M8455" i="13" s="1"/>
  <c r="AD8455" i="13" s="1"/>
  <c r="AE8455" i="13" s="1"/>
  <c r="AG8455" i="13" s="1"/>
  <c r="K8454" i="13"/>
  <c r="M8454" i="13" s="1"/>
  <c r="Z8452" i="13"/>
  <c r="AC8452" i="13" s="1"/>
  <c r="Z8451" i="13"/>
  <c r="AC8451" i="13" s="1"/>
  <c r="Z8450" i="13"/>
  <c r="AC8450" i="13" s="1"/>
  <c r="K8450" i="13"/>
  <c r="M8450" i="13" s="1"/>
  <c r="K8449" i="13"/>
  <c r="M8449" i="13" s="1"/>
  <c r="AD8449" i="13" s="1"/>
  <c r="AE8449" i="13" s="1"/>
  <c r="AG8449" i="13" s="1"/>
  <c r="K8448" i="13"/>
  <c r="M8448" i="13" s="1"/>
  <c r="AD8448" i="13" s="1"/>
  <c r="AE8448" i="13" s="1"/>
  <c r="AG8448" i="13" s="1"/>
  <c r="K8447" i="13"/>
  <c r="M8447" i="13" s="1"/>
  <c r="AD8447" i="13" s="1"/>
  <c r="AE8447" i="13" s="1"/>
  <c r="AG8447" i="13" s="1"/>
  <c r="K8446" i="13"/>
  <c r="M8446" i="13" s="1"/>
  <c r="AD8446" i="13" s="1"/>
  <c r="AE8446" i="13" s="1"/>
  <c r="AG8446" i="13" s="1"/>
  <c r="K8445" i="13"/>
  <c r="M8445" i="13" s="1"/>
  <c r="AD8445" i="13" s="1"/>
  <c r="AE8445" i="13" s="1"/>
  <c r="Z8442" i="13"/>
  <c r="AC8442" i="13" s="1"/>
  <c r="Z8441" i="13"/>
  <c r="AC8441" i="13" s="1"/>
  <c r="K8441" i="13"/>
  <c r="M8441" i="13" s="1"/>
  <c r="Z8440" i="13"/>
  <c r="AC8440" i="13" s="1"/>
  <c r="Z8439" i="13"/>
  <c r="AC8439" i="13" s="1"/>
  <c r="K8439" i="13"/>
  <c r="M8439" i="13" s="1"/>
  <c r="Z8437" i="13"/>
  <c r="AC8437" i="13" s="1"/>
  <c r="Z8436" i="13"/>
  <c r="AC8436" i="13" s="1"/>
  <c r="K8436" i="13"/>
  <c r="M8436" i="13" s="1"/>
  <c r="M8438" i="13" s="1"/>
  <c r="Z8434" i="13"/>
  <c r="AC8434" i="13" s="1"/>
  <c r="K8434" i="13"/>
  <c r="M8434" i="13" s="1"/>
  <c r="M8435" i="13" s="1"/>
  <c r="K8432" i="13"/>
  <c r="M8432" i="13" s="1"/>
  <c r="M8433" i="13" s="1"/>
  <c r="Z8430" i="13"/>
  <c r="AC8430" i="13" s="1"/>
  <c r="Z8429" i="13"/>
  <c r="AC8429" i="13" s="1"/>
  <c r="Z8428" i="13"/>
  <c r="AC8428" i="13" s="1"/>
  <c r="K8427" i="13"/>
  <c r="M8427" i="13" s="1"/>
  <c r="M8431" i="13" s="1"/>
  <c r="K8425" i="13"/>
  <c r="M8425" i="13" s="1"/>
  <c r="AD8425" i="13" s="1"/>
  <c r="AE8425" i="13" s="1"/>
  <c r="AG8425" i="13" s="1"/>
  <c r="K8424" i="13"/>
  <c r="M8424" i="13" s="1"/>
  <c r="AD8424" i="13" s="1"/>
  <c r="AE8424" i="13" s="1"/>
  <c r="AG8424" i="13" s="1"/>
  <c r="K8423" i="13"/>
  <c r="M8423" i="13" s="1"/>
  <c r="Z8421" i="13"/>
  <c r="AC8421" i="13" s="1"/>
  <c r="Z8420" i="13"/>
  <c r="AC8420" i="13" s="1"/>
  <c r="K8420" i="13"/>
  <c r="M8420" i="13" s="1"/>
  <c r="M8422" i="13" s="1"/>
  <c r="K8417" i="13"/>
  <c r="M8417" i="13" s="1"/>
  <c r="AD8417" i="13" s="1"/>
  <c r="AE8417" i="13" s="1"/>
  <c r="AG8417" i="13" s="1"/>
  <c r="K8416" i="13"/>
  <c r="M8416" i="13" s="1"/>
  <c r="Z8414" i="13"/>
  <c r="AC8414" i="13" s="1"/>
  <c r="Z8413" i="13"/>
  <c r="AC8413" i="13" s="1"/>
  <c r="Z8412" i="13"/>
  <c r="AC8412" i="13" s="1"/>
  <c r="K8412" i="13"/>
  <c r="M8412" i="13" s="1"/>
  <c r="M8415" i="13" s="1"/>
  <c r="K8410" i="13"/>
  <c r="M8410" i="13" s="1"/>
  <c r="M8411" i="13" s="1"/>
  <c r="K8408" i="13"/>
  <c r="M8408" i="13" s="1"/>
  <c r="AD8408" i="13" s="1"/>
  <c r="AE8408" i="13" s="1"/>
  <c r="AG8408" i="13" s="1"/>
  <c r="Z8407" i="13"/>
  <c r="AC8407" i="13" s="1"/>
  <c r="Z8406" i="13"/>
  <c r="AC8406" i="13" s="1"/>
  <c r="Z8405" i="13"/>
  <c r="AC8405" i="13" s="1"/>
  <c r="Z8404" i="13"/>
  <c r="AC8404" i="13" s="1"/>
  <c r="K8404" i="13"/>
  <c r="M8404" i="13" s="1"/>
  <c r="K8402" i="13"/>
  <c r="M8402" i="13" s="1"/>
  <c r="M8403" i="13" s="1"/>
  <c r="K8400" i="13"/>
  <c r="M8400" i="13" s="1"/>
  <c r="M8401" i="13" s="1"/>
  <c r="K8398" i="13"/>
  <c r="M8398" i="13" s="1"/>
  <c r="AD8398" i="13" s="1"/>
  <c r="AE8398" i="13" s="1"/>
  <c r="AG8398" i="13" s="1"/>
  <c r="K8397" i="13"/>
  <c r="M8397" i="13" s="1"/>
  <c r="AD8397" i="13" s="1"/>
  <c r="AE8397" i="13" s="1"/>
  <c r="K8395" i="13"/>
  <c r="M8395" i="13" s="1"/>
  <c r="AD8395" i="13" s="1"/>
  <c r="AE8395" i="13" s="1"/>
  <c r="AG8395" i="13" s="1"/>
  <c r="K8394" i="13"/>
  <c r="M8394" i="13" s="1"/>
  <c r="AD8394" i="13" s="1"/>
  <c r="AE8394" i="13" s="1"/>
  <c r="Z8392" i="13"/>
  <c r="AC8392" i="13" s="1"/>
  <c r="Z8391" i="13"/>
  <c r="AC8391" i="13" s="1"/>
  <c r="Z8390" i="13"/>
  <c r="AC8390" i="13" s="1"/>
  <c r="K8390" i="13"/>
  <c r="M8390" i="13" s="1"/>
  <c r="M8393" i="13" s="1"/>
  <c r="Z8388" i="13"/>
  <c r="AC8388" i="13" s="1"/>
  <c r="Z8387" i="13"/>
  <c r="AC8387" i="13" s="1"/>
  <c r="Z8386" i="13"/>
  <c r="AC8386" i="13" s="1"/>
  <c r="K8386" i="13"/>
  <c r="M8386" i="13" s="1"/>
  <c r="M8389" i="13" s="1"/>
  <c r="K8384" i="13"/>
  <c r="M8384" i="13" s="1"/>
  <c r="AD8384" i="13" s="1"/>
  <c r="AE8384" i="13" s="1"/>
  <c r="AG8384" i="13" s="1"/>
  <c r="K8383" i="13"/>
  <c r="M8383" i="13" s="1"/>
  <c r="AD8383" i="13" s="1"/>
  <c r="AE8383" i="13" s="1"/>
  <c r="K8381" i="13"/>
  <c r="M8381" i="13" s="1"/>
  <c r="M8382" i="13" s="1"/>
  <c r="K8372" i="13"/>
  <c r="M8372" i="13" s="1"/>
  <c r="M8373" i="13" s="1"/>
  <c r="Z8370" i="13"/>
  <c r="AC8370" i="13" s="1"/>
  <c r="Z8369" i="13"/>
  <c r="AC8369" i="13" s="1"/>
  <c r="K8369" i="13"/>
  <c r="M8369" i="13" s="1"/>
  <c r="K8368" i="13"/>
  <c r="M8368" i="13" s="1"/>
  <c r="AD8368" i="13" s="1"/>
  <c r="AE8368" i="13" s="1"/>
  <c r="AG8368" i="13" s="1"/>
  <c r="K8367" i="13"/>
  <c r="M8367" i="13" s="1"/>
  <c r="AD8367" i="13" s="1"/>
  <c r="AE8367" i="13" s="1"/>
  <c r="AG8367" i="13" s="1"/>
  <c r="K8366" i="13"/>
  <c r="M8366" i="13" s="1"/>
  <c r="K8364" i="13"/>
  <c r="M8364" i="13" s="1"/>
  <c r="AD8364" i="13" s="1"/>
  <c r="AE8364" i="13" s="1"/>
  <c r="AG8364" i="13" s="1"/>
  <c r="K8363" i="13"/>
  <c r="M8363" i="13" s="1"/>
  <c r="AD8363" i="13" s="1"/>
  <c r="AE8363" i="13" s="1"/>
  <c r="AG8363" i="13" s="1"/>
  <c r="Z8362" i="13"/>
  <c r="AC8362" i="13" s="1"/>
  <c r="Z8361" i="13"/>
  <c r="AC8361" i="13" s="1"/>
  <c r="K8361" i="13"/>
  <c r="M8361" i="13" s="1"/>
  <c r="Z8359" i="13"/>
  <c r="AC8359" i="13" s="1"/>
  <c r="K8359" i="13"/>
  <c r="M8359" i="13" s="1"/>
  <c r="M8360" i="13" s="1"/>
  <c r="K8357" i="13"/>
  <c r="M8357" i="13" s="1"/>
  <c r="Z8355" i="13"/>
  <c r="AC8355" i="13" s="1"/>
  <c r="K8355" i="13"/>
  <c r="M8355" i="13" s="1"/>
  <c r="M8356" i="13" s="1"/>
  <c r="Z8353" i="13"/>
  <c r="AC8353" i="13" s="1"/>
  <c r="Z8352" i="13"/>
  <c r="AC8352" i="13" s="1"/>
  <c r="Z8351" i="13"/>
  <c r="AC8351" i="13" s="1"/>
  <c r="Z8350" i="13"/>
  <c r="AC8350" i="13" s="1"/>
  <c r="Z8349" i="13"/>
  <c r="AC8349" i="13" s="1"/>
  <c r="Z8348" i="13"/>
  <c r="AC8348" i="13" s="1"/>
  <c r="Z8347" i="13"/>
  <c r="AC8347" i="13" s="1"/>
  <c r="K8347" i="13"/>
  <c r="M8347" i="13" s="1"/>
  <c r="M8354" i="13" s="1"/>
  <c r="K8345" i="13"/>
  <c r="M8345" i="13" s="1"/>
  <c r="K8343" i="13"/>
  <c r="M8343" i="13" s="1"/>
  <c r="AD8343" i="13" s="1"/>
  <c r="AE8343" i="13" s="1"/>
  <c r="AG8343" i="13" s="1"/>
  <c r="K8342" i="13"/>
  <c r="M8342" i="13" s="1"/>
  <c r="K8340" i="13"/>
  <c r="M8340" i="13" s="1"/>
  <c r="Z8338" i="13"/>
  <c r="AC8338" i="13" s="1"/>
  <c r="Z8337" i="13"/>
  <c r="AC8337" i="13" s="1"/>
  <c r="Z8336" i="13"/>
  <c r="AC8336" i="13" s="1"/>
  <c r="Z8335" i="13"/>
  <c r="AC8335" i="13" s="1"/>
  <c r="Z8334" i="13"/>
  <c r="AC8334" i="13" s="1"/>
  <c r="Z8333" i="13"/>
  <c r="AC8333" i="13" s="1"/>
  <c r="Z8332" i="13"/>
  <c r="AC8332" i="13" s="1"/>
  <c r="Z8331" i="13"/>
  <c r="AC8331" i="13" s="1"/>
  <c r="Z8330" i="13"/>
  <c r="AC8330" i="13" s="1"/>
  <c r="Z8329" i="13"/>
  <c r="AC8329" i="13" s="1"/>
  <c r="K8329" i="13"/>
  <c r="M8329" i="13" s="1"/>
  <c r="M8339" i="13" s="1"/>
  <c r="K8327" i="13"/>
  <c r="M8327" i="13" s="1"/>
  <c r="K8325" i="13"/>
  <c r="M8325" i="13" s="1"/>
  <c r="AD8325" i="13" s="1"/>
  <c r="AE8325" i="13" s="1"/>
  <c r="AG8325" i="13" s="1"/>
  <c r="K8324" i="13"/>
  <c r="M8324" i="13" s="1"/>
  <c r="AD8324" i="13" s="1"/>
  <c r="AE8324" i="13" s="1"/>
  <c r="AG8324" i="13" s="1"/>
  <c r="K8323" i="13"/>
  <c r="M8323" i="13" s="1"/>
  <c r="AD8323" i="13" s="1"/>
  <c r="AE8323" i="13" s="1"/>
  <c r="AG8323" i="13" s="1"/>
  <c r="K8322" i="13"/>
  <c r="M8322" i="13" s="1"/>
  <c r="AD8322" i="13" s="1"/>
  <c r="AE8322" i="13" s="1"/>
  <c r="AG8322" i="13" s="1"/>
  <c r="K8321" i="13"/>
  <c r="M8321" i="13" s="1"/>
  <c r="AD8321" i="13" s="1"/>
  <c r="AE8321" i="13" s="1"/>
  <c r="AG8321" i="13" s="1"/>
  <c r="K8320" i="13"/>
  <c r="M8320" i="13" s="1"/>
  <c r="AD8320" i="13" s="1"/>
  <c r="AE8320" i="13" s="1"/>
  <c r="AG8320" i="13" s="1"/>
  <c r="K8319" i="13"/>
  <c r="M8319" i="13" s="1"/>
  <c r="AD8319" i="13" s="1"/>
  <c r="AE8319" i="13" s="1"/>
  <c r="AG8319" i="13" s="1"/>
  <c r="K8318" i="13"/>
  <c r="M8318" i="13" s="1"/>
  <c r="AD8318" i="13" s="1"/>
  <c r="AE8318" i="13" s="1"/>
  <c r="AG8318" i="13" s="1"/>
  <c r="K8317" i="13"/>
  <c r="M8317" i="13" s="1"/>
  <c r="AD8317" i="13" s="1"/>
  <c r="AE8317" i="13" s="1"/>
  <c r="AG8317" i="13" s="1"/>
  <c r="K8316" i="13"/>
  <c r="M8316" i="13" s="1"/>
  <c r="AD8316" i="13" s="1"/>
  <c r="AE8316" i="13" s="1"/>
  <c r="AG8316" i="13" s="1"/>
  <c r="K8315" i="13"/>
  <c r="M8315" i="13" s="1"/>
  <c r="AD8315" i="13" s="1"/>
  <c r="AE8315" i="13" s="1"/>
  <c r="AG8315" i="13" s="1"/>
  <c r="K8314" i="13"/>
  <c r="M8314" i="13" s="1"/>
  <c r="K8312" i="13"/>
  <c r="M8312" i="13" s="1"/>
  <c r="AD8312" i="13" s="1"/>
  <c r="AE8312" i="13" s="1"/>
  <c r="AG8312" i="13" s="1"/>
  <c r="Z8311" i="13"/>
  <c r="AC8311" i="13" s="1"/>
  <c r="Z8310" i="13"/>
  <c r="AC8310" i="13" s="1"/>
  <c r="Z8309" i="13"/>
  <c r="AC8309" i="13" s="1"/>
  <c r="Z8308" i="13"/>
  <c r="AC8308" i="13" s="1"/>
  <c r="Z8307" i="13"/>
  <c r="AC8307" i="13" s="1"/>
  <c r="K8307" i="13"/>
  <c r="M8307" i="13" s="1"/>
  <c r="Z8305" i="13"/>
  <c r="AC8305" i="13" s="1"/>
  <c r="K8305" i="13"/>
  <c r="M8305" i="13" s="1"/>
  <c r="M8306" i="13" s="1"/>
  <c r="Z8303" i="13"/>
  <c r="AC8303" i="13" s="1"/>
  <c r="K8303" i="13"/>
  <c r="M8303" i="13" s="1"/>
  <c r="M8304" i="13" s="1"/>
  <c r="K8301" i="13"/>
  <c r="M8301" i="13" s="1"/>
  <c r="Z8299" i="13"/>
  <c r="AC8299" i="13" s="1"/>
  <c r="Z8298" i="13"/>
  <c r="AC8298" i="13" s="1"/>
  <c r="Z8297" i="13"/>
  <c r="AC8297" i="13" s="1"/>
  <c r="Z8296" i="13"/>
  <c r="AC8296" i="13" s="1"/>
  <c r="Z8295" i="13"/>
  <c r="AC8295" i="13" s="1"/>
  <c r="Z8294" i="13"/>
  <c r="AC8294" i="13" s="1"/>
  <c r="K8294" i="13"/>
  <c r="M8294" i="13" s="1"/>
  <c r="M8300" i="13" s="1"/>
  <c r="K8292" i="13"/>
  <c r="M8292" i="13" s="1"/>
  <c r="K8290" i="13"/>
  <c r="M8290" i="13" s="1"/>
  <c r="K8288" i="13"/>
  <c r="M8288" i="13" s="1"/>
  <c r="AD8288" i="13" s="1"/>
  <c r="AE8288" i="13" s="1"/>
  <c r="AG8288" i="13" s="1"/>
  <c r="K8287" i="13"/>
  <c r="M8287" i="13" s="1"/>
  <c r="AD8287" i="13" s="1"/>
  <c r="AE8287" i="13" s="1"/>
  <c r="AG8287" i="13" s="1"/>
  <c r="Z8286" i="13"/>
  <c r="AC8286" i="13" s="1"/>
  <c r="Z8285" i="13"/>
  <c r="AC8285" i="13" s="1"/>
  <c r="K8285" i="13"/>
  <c r="M8285" i="13" s="1"/>
  <c r="K8283" i="13"/>
  <c r="M8283" i="13" s="1"/>
  <c r="K8281" i="13"/>
  <c r="M8281" i="13" s="1"/>
  <c r="Z8279" i="13"/>
  <c r="AC8279" i="13" s="1"/>
  <c r="Z8278" i="13"/>
  <c r="AC8278" i="13" s="1"/>
  <c r="K8278" i="13"/>
  <c r="M8278" i="13" s="1"/>
  <c r="M8280" i="13" s="1"/>
  <c r="K8276" i="13"/>
  <c r="M8276" i="13" s="1"/>
  <c r="Z8274" i="13"/>
  <c r="AC8274" i="13" s="1"/>
  <c r="Z8273" i="13"/>
  <c r="AC8273" i="13" s="1"/>
  <c r="K8273" i="13"/>
  <c r="M8273" i="13" s="1"/>
  <c r="M8275" i="13" s="1"/>
  <c r="K8271" i="13"/>
  <c r="M8271" i="13" s="1"/>
  <c r="K8269" i="13"/>
  <c r="M8269" i="13" s="1"/>
  <c r="Z8268" i="13"/>
  <c r="AC8268" i="13" s="1"/>
  <c r="Z8267" i="13"/>
  <c r="AC8267" i="13" s="1"/>
  <c r="Z8266" i="13"/>
  <c r="AC8266" i="13" s="1"/>
  <c r="Z8265" i="13"/>
  <c r="AC8265" i="13" s="1"/>
  <c r="Z8264" i="13"/>
  <c r="AC8264" i="13" s="1"/>
  <c r="Z8263" i="13"/>
  <c r="AC8263" i="13" s="1"/>
  <c r="Z8262" i="13"/>
  <c r="AC8262" i="13" s="1"/>
  <c r="Z8261" i="13"/>
  <c r="AC8261" i="13" s="1"/>
  <c r="K8261" i="13"/>
  <c r="M8261" i="13" s="1"/>
  <c r="K8259" i="13"/>
  <c r="M8259" i="13" s="1"/>
  <c r="AD8259" i="13" s="1"/>
  <c r="AE8259" i="13" s="1"/>
  <c r="AG8259" i="13" s="1"/>
  <c r="K8258" i="13"/>
  <c r="M8258" i="13" s="1"/>
  <c r="AD8258" i="13" s="1"/>
  <c r="AE8258" i="13" s="1"/>
  <c r="K8256" i="13"/>
  <c r="M8256" i="13" s="1"/>
  <c r="AD8256" i="13" s="1"/>
  <c r="AE8256" i="13" s="1"/>
  <c r="AG8256" i="13" s="1"/>
  <c r="K8255" i="13"/>
  <c r="M8255" i="13" s="1"/>
  <c r="Z8253" i="13"/>
  <c r="AC8253" i="13" s="1"/>
  <c r="Z8252" i="13"/>
  <c r="AC8252" i="13" s="1"/>
  <c r="K8252" i="13"/>
  <c r="M8252" i="13" s="1"/>
  <c r="AG8251" i="13"/>
  <c r="Z8250" i="13"/>
  <c r="AC8250" i="13" s="1"/>
  <c r="K8250" i="13"/>
  <c r="M8250" i="13" s="1"/>
  <c r="Z8248" i="13"/>
  <c r="AC8248" i="13" s="1"/>
  <c r="K8248" i="13"/>
  <c r="M8248" i="13" s="1"/>
  <c r="Z8246" i="13"/>
  <c r="AC8246" i="13" s="1"/>
  <c r="Z8245" i="13"/>
  <c r="AC8245" i="13" s="1"/>
  <c r="K8245" i="13"/>
  <c r="M8245" i="13" s="1"/>
  <c r="K8244" i="13"/>
  <c r="M8244" i="13" s="1"/>
  <c r="K8242" i="13"/>
  <c r="M8242" i="13" s="1"/>
  <c r="K8240" i="13"/>
  <c r="M8240" i="13" s="1"/>
  <c r="AD8240" i="13" s="1"/>
  <c r="AE8240" i="13" s="1"/>
  <c r="AG8240" i="13" s="1"/>
  <c r="K8239" i="13"/>
  <c r="M8239" i="13" s="1"/>
  <c r="AD8239" i="13" s="1"/>
  <c r="AE8239" i="13" s="1"/>
  <c r="AG8239" i="13" s="1"/>
  <c r="K8238" i="13"/>
  <c r="M8238" i="13" s="1"/>
  <c r="Z8236" i="13"/>
  <c r="AC8236" i="13" s="1"/>
  <c r="Z8235" i="13"/>
  <c r="AC8235" i="13" s="1"/>
  <c r="Z8234" i="13"/>
  <c r="AC8234" i="13" s="1"/>
  <c r="K8234" i="13"/>
  <c r="M8234" i="13" s="1"/>
  <c r="K8233" i="13"/>
  <c r="M8233" i="13" s="1"/>
  <c r="AD8233" i="13" s="1"/>
  <c r="AE8233" i="13" s="1"/>
  <c r="AG8233" i="13" s="1"/>
  <c r="Z8232" i="13"/>
  <c r="AC8232" i="13" s="1"/>
  <c r="Z8231" i="13"/>
  <c r="AC8231" i="13" s="1"/>
  <c r="K8231" i="13"/>
  <c r="M8231" i="13" s="1"/>
  <c r="Z8230" i="13"/>
  <c r="AC8230" i="13" s="1"/>
  <c r="Z8229" i="13"/>
  <c r="AC8229" i="13" s="1"/>
  <c r="Z8228" i="13"/>
  <c r="AC8228" i="13" s="1"/>
  <c r="Z8227" i="13"/>
  <c r="AC8227" i="13" s="1"/>
  <c r="Z8226" i="13"/>
  <c r="AC8226" i="13" s="1"/>
  <c r="K8226" i="13"/>
  <c r="M8226" i="13" s="1"/>
  <c r="K8225" i="13"/>
  <c r="M8225" i="13" s="1"/>
  <c r="AD8225" i="13" s="1"/>
  <c r="AE8225" i="13" s="1"/>
  <c r="AG8225" i="13" s="1"/>
  <c r="K8224" i="13"/>
  <c r="M8224" i="13" s="1"/>
  <c r="Z8222" i="13"/>
  <c r="AC8222" i="13" s="1"/>
  <c r="K8222" i="13"/>
  <c r="M8222" i="13" s="1"/>
  <c r="M8223" i="13" s="1"/>
  <c r="Z8220" i="13"/>
  <c r="AC8220" i="13" s="1"/>
  <c r="Z8219" i="13"/>
  <c r="AC8219" i="13" s="1"/>
  <c r="Z8218" i="13"/>
  <c r="AC8218" i="13" s="1"/>
  <c r="K8218" i="13"/>
  <c r="M8218" i="13" s="1"/>
  <c r="K8216" i="13"/>
  <c r="M8216" i="13" s="1"/>
  <c r="M8217" i="13" s="1"/>
  <c r="K8214" i="13"/>
  <c r="M8214" i="13" s="1"/>
  <c r="M8215" i="13" s="1"/>
  <c r="K8210" i="13"/>
  <c r="M8210" i="13" s="1"/>
  <c r="M8211" i="13" s="1"/>
  <c r="Z8208" i="13"/>
  <c r="AC8208" i="13" s="1"/>
  <c r="K8208" i="13"/>
  <c r="M8208" i="13" s="1"/>
  <c r="M8209" i="13" s="1"/>
  <c r="Z8206" i="13"/>
  <c r="AC8206" i="13" s="1"/>
  <c r="Z8205" i="13"/>
  <c r="AC8205" i="13" s="1"/>
  <c r="Z8204" i="13"/>
  <c r="AC8204" i="13" s="1"/>
  <c r="Z8203" i="13"/>
  <c r="AC8203" i="13" s="1"/>
  <c r="K8203" i="13"/>
  <c r="M8203" i="13" s="1"/>
  <c r="M8207" i="13" s="1"/>
  <c r="K8201" i="13"/>
  <c r="M8201" i="13" s="1"/>
  <c r="AD8201" i="13" s="1"/>
  <c r="AE8201" i="13" s="1"/>
  <c r="AE8202" i="13" s="1"/>
  <c r="Z8199" i="13"/>
  <c r="AC8199" i="13" s="1"/>
  <c r="Z8198" i="13"/>
  <c r="AC8198" i="13" s="1"/>
  <c r="K8198" i="13"/>
  <c r="M8198" i="13" s="1"/>
  <c r="K8197" i="13"/>
  <c r="M8197" i="13" s="1"/>
  <c r="K8195" i="13"/>
  <c r="M8195" i="13" s="1"/>
  <c r="M8196" i="13" s="1"/>
  <c r="K8193" i="13"/>
  <c r="M8193" i="13" s="1"/>
  <c r="M8194" i="13" s="1"/>
  <c r="K8191" i="13"/>
  <c r="M8191" i="13" s="1"/>
  <c r="AD8191" i="13" s="1"/>
  <c r="AE8191" i="13" s="1"/>
  <c r="AG8191" i="13" s="1"/>
  <c r="K8190" i="13"/>
  <c r="M8190" i="13" s="1"/>
  <c r="AD8190" i="13" s="1"/>
  <c r="AE8190" i="13" s="1"/>
  <c r="Z8188" i="13"/>
  <c r="AC8188" i="13" s="1"/>
  <c r="K8188" i="13"/>
  <c r="M8188" i="13" s="1"/>
  <c r="M8189" i="13" s="1"/>
  <c r="K8186" i="13"/>
  <c r="M8186" i="13" s="1"/>
  <c r="M8187" i="13" s="1"/>
  <c r="K8184" i="13"/>
  <c r="M8184" i="13" s="1"/>
  <c r="AD8184" i="13" s="1"/>
  <c r="AE8184" i="13" s="1"/>
  <c r="AG8184" i="13" s="1"/>
  <c r="K8183" i="13"/>
  <c r="M8183" i="13" s="1"/>
  <c r="K8181" i="13"/>
  <c r="M8181" i="13" s="1"/>
  <c r="M8182" i="13" s="1"/>
  <c r="K8179" i="13"/>
  <c r="M8179" i="13" s="1"/>
  <c r="AD8179" i="13" s="1"/>
  <c r="AE8179" i="13" s="1"/>
  <c r="Z8177" i="13"/>
  <c r="AC8177" i="13" s="1"/>
  <c r="Z8176" i="13"/>
  <c r="AC8176" i="13" s="1"/>
  <c r="Z8175" i="13"/>
  <c r="AC8175" i="13" s="1"/>
  <c r="K8175" i="13"/>
  <c r="M8175" i="13" s="1"/>
  <c r="Z8173" i="13"/>
  <c r="AC8173" i="13" s="1"/>
  <c r="Z8172" i="13"/>
  <c r="AC8172" i="13" s="1"/>
  <c r="Z8171" i="13"/>
  <c r="AC8171" i="13" s="1"/>
  <c r="K8171" i="13"/>
  <c r="M8171" i="13" s="1"/>
  <c r="K8169" i="13"/>
  <c r="M8169" i="13" s="1"/>
  <c r="AD8169" i="13" s="1"/>
  <c r="AE8169" i="13" s="1"/>
  <c r="AG8169" i="13" s="1"/>
  <c r="K8168" i="13"/>
  <c r="M8168" i="13" s="1"/>
  <c r="AD8168" i="13" s="1"/>
  <c r="AE8168" i="13" s="1"/>
  <c r="AG8168" i="13" s="1"/>
  <c r="Z8167" i="13"/>
  <c r="AC8167" i="13" s="1"/>
  <c r="Z8166" i="13"/>
  <c r="AC8166" i="13" s="1"/>
  <c r="Z8165" i="13"/>
  <c r="AC8165" i="13" s="1"/>
  <c r="K8165" i="13"/>
  <c r="M8165" i="13" s="1"/>
  <c r="AE8163" i="13"/>
  <c r="AG8163" i="13" s="1"/>
  <c r="Z8163" i="13"/>
  <c r="AC8163" i="13" s="1"/>
  <c r="Z8162" i="13"/>
  <c r="AC8162" i="13" s="1"/>
  <c r="Z8161" i="13"/>
  <c r="AC8161" i="13" s="1"/>
  <c r="K8161" i="13"/>
  <c r="M8161" i="13" s="1"/>
  <c r="M8164" i="13" s="1"/>
  <c r="K8159" i="13"/>
  <c r="M8159" i="13" s="1"/>
  <c r="Z8157" i="13"/>
  <c r="AC8157" i="13" s="1"/>
  <c r="K8157" i="13"/>
  <c r="M8157" i="13" s="1"/>
  <c r="M8158" i="13" s="1"/>
  <c r="Z8155" i="13"/>
  <c r="AC8155" i="13" s="1"/>
  <c r="Z8154" i="13"/>
  <c r="AC8154" i="13" s="1"/>
  <c r="Z8153" i="13"/>
  <c r="AC8153" i="13" s="1"/>
  <c r="K8153" i="13"/>
  <c r="M8153" i="13" s="1"/>
  <c r="M8156" i="13" s="1"/>
  <c r="Z8151" i="13"/>
  <c r="AC8151" i="13" s="1"/>
  <c r="Z8150" i="13"/>
  <c r="AC8150" i="13" s="1"/>
  <c r="K8150" i="13"/>
  <c r="M8150" i="13" s="1"/>
  <c r="M8152" i="13" s="1"/>
  <c r="K8148" i="13"/>
  <c r="M8148" i="13" s="1"/>
  <c r="AD8148" i="13" s="1"/>
  <c r="AE8148" i="13" s="1"/>
  <c r="AG8148" i="13" s="1"/>
  <c r="K8147" i="13"/>
  <c r="M8147" i="13" s="1"/>
  <c r="Z8142" i="13"/>
  <c r="AC8142" i="13" s="1"/>
  <c r="Z8141" i="13"/>
  <c r="AC8141" i="13" s="1"/>
  <c r="K8141" i="13"/>
  <c r="M8141" i="13" s="1"/>
  <c r="M8143" i="13" s="1"/>
  <c r="Z8139" i="13"/>
  <c r="AC8139" i="13" s="1"/>
  <c r="Z8138" i="13"/>
  <c r="AC8138" i="13" s="1"/>
  <c r="Z8137" i="13"/>
  <c r="AC8137" i="13" s="1"/>
  <c r="K8137" i="13"/>
  <c r="M8137" i="13" s="1"/>
  <c r="M8140" i="13" s="1"/>
  <c r="Z8135" i="13"/>
  <c r="AC8135" i="13" s="1"/>
  <c r="Z8134" i="13"/>
  <c r="AC8134" i="13" s="1"/>
  <c r="K8134" i="13"/>
  <c r="M8134" i="13" s="1"/>
  <c r="M8136" i="13" s="1"/>
  <c r="K8132" i="13"/>
  <c r="M8132" i="13" s="1"/>
  <c r="AD8132" i="13" s="1"/>
  <c r="AE8132" i="13" s="1"/>
  <c r="AG8132" i="13" s="1"/>
  <c r="K8131" i="13"/>
  <c r="M8131" i="13" s="1"/>
  <c r="Z8125" i="13"/>
  <c r="AC8125" i="13" s="1"/>
  <c r="Z8124" i="13"/>
  <c r="AC8124" i="13" s="1"/>
  <c r="K8124" i="13"/>
  <c r="M8124" i="13" s="1"/>
  <c r="AD8128" i="13" s="1"/>
  <c r="Z8122" i="13"/>
  <c r="AC8122" i="13" s="1"/>
  <c r="Z8121" i="13"/>
  <c r="AC8121" i="13" s="1"/>
  <c r="K8121" i="13"/>
  <c r="M8121" i="13" s="1"/>
  <c r="M8123" i="13" s="1"/>
  <c r="Z8119" i="13"/>
  <c r="AC8119" i="13" s="1"/>
  <c r="Z8118" i="13"/>
  <c r="AC8118" i="13" s="1"/>
  <c r="K8118" i="13"/>
  <c r="M8118" i="13" s="1"/>
  <c r="M8120" i="13" s="1"/>
  <c r="K8116" i="13"/>
  <c r="M8116" i="13" s="1"/>
  <c r="AD8116" i="13" s="1"/>
  <c r="AE8116" i="13" s="1"/>
  <c r="AG8116" i="13" s="1"/>
  <c r="K8115" i="13"/>
  <c r="M8115" i="13" s="1"/>
  <c r="K8113" i="13"/>
  <c r="M8113" i="13" s="1"/>
  <c r="M8114" i="13" s="1"/>
  <c r="K8107" i="13"/>
  <c r="M8107" i="13" s="1"/>
  <c r="M8108" i="13" s="1"/>
  <c r="K8105" i="13"/>
  <c r="M8105" i="13" s="1"/>
  <c r="AD8105" i="13" s="1"/>
  <c r="AE8105" i="13" s="1"/>
  <c r="AG8105" i="13" s="1"/>
  <c r="Z8104" i="13"/>
  <c r="AC8104" i="13" s="1"/>
  <c r="Z8103" i="13"/>
  <c r="AC8103" i="13" s="1"/>
  <c r="Z8102" i="13"/>
  <c r="AC8102" i="13" s="1"/>
  <c r="K8102" i="13"/>
  <c r="M8102" i="13" s="1"/>
  <c r="K8101" i="13"/>
  <c r="M8101" i="13" s="1"/>
  <c r="AD8101" i="13" s="1"/>
  <c r="AE8101" i="13" s="1"/>
  <c r="Z8093" i="13"/>
  <c r="AC8093" i="13" s="1"/>
  <c r="Z8092" i="13"/>
  <c r="AC8092" i="13" s="1"/>
  <c r="Z8091" i="13"/>
  <c r="AC8091" i="13" s="1"/>
  <c r="K8091" i="13"/>
  <c r="M8091" i="13" s="1"/>
  <c r="M8094" i="13" s="1"/>
  <c r="K8089" i="13"/>
  <c r="M8089" i="13" s="1"/>
  <c r="M8090" i="13" s="1"/>
  <c r="K8087" i="13"/>
  <c r="M8087" i="13" s="1"/>
  <c r="M8088" i="13" s="1"/>
  <c r="Z8084" i="13"/>
  <c r="AC8084" i="13" s="1"/>
  <c r="K8084" i="13"/>
  <c r="M8084" i="13" s="1"/>
  <c r="M8086" i="13" s="1"/>
  <c r="Z8082" i="13"/>
  <c r="AC8082" i="13" s="1"/>
  <c r="Z8081" i="13"/>
  <c r="AC8081" i="13" s="1"/>
  <c r="Z8080" i="13"/>
  <c r="AC8080" i="13" s="1"/>
  <c r="Z8079" i="13"/>
  <c r="AC8079" i="13" s="1"/>
  <c r="K8079" i="13"/>
  <c r="M8079" i="13" s="1"/>
  <c r="K8078" i="13"/>
  <c r="M8078" i="13" s="1"/>
  <c r="AD8078" i="13" s="1"/>
  <c r="AE8078" i="13" s="1"/>
  <c r="Z8076" i="13"/>
  <c r="AC8076" i="13" s="1"/>
  <c r="K8075" i="13"/>
  <c r="M8075" i="13" s="1"/>
  <c r="AD8075" i="13" s="1"/>
  <c r="AE8075" i="13" s="1"/>
  <c r="K8073" i="13"/>
  <c r="M8073" i="13" s="1"/>
  <c r="AD8073" i="13" s="1"/>
  <c r="AE8073" i="13" s="1"/>
  <c r="AG8073" i="13" s="1"/>
  <c r="K8072" i="13"/>
  <c r="M8072" i="13" s="1"/>
  <c r="AD8072" i="13" s="1"/>
  <c r="AE8072" i="13" s="1"/>
  <c r="K8070" i="13"/>
  <c r="M8070" i="13" s="1"/>
  <c r="M8071" i="13" s="1"/>
  <c r="K8068" i="13"/>
  <c r="M8068" i="13" s="1"/>
  <c r="AD8068" i="13" s="1"/>
  <c r="AE8068" i="13" s="1"/>
  <c r="AG8068" i="13" s="1"/>
  <c r="K8067" i="13"/>
  <c r="M8067" i="13" s="1"/>
  <c r="Z8063" i="13"/>
  <c r="AC8063" i="13" s="1"/>
  <c r="Z8062" i="13"/>
  <c r="AC8062" i="13" s="1"/>
  <c r="Z8061" i="13"/>
  <c r="AC8061" i="13" s="1"/>
  <c r="K8061" i="13"/>
  <c r="M8061" i="13" s="1"/>
  <c r="M8064" i="13" s="1"/>
  <c r="K8059" i="13"/>
  <c r="M8059" i="13" s="1"/>
  <c r="M8060" i="13" s="1"/>
  <c r="K8057" i="13"/>
  <c r="M8057" i="13" s="1"/>
  <c r="M8058" i="13" s="1"/>
  <c r="AG8056" i="13"/>
  <c r="Z8055" i="13"/>
  <c r="AC8055" i="13" s="1"/>
  <c r="K8055" i="13"/>
  <c r="M8055" i="13" s="1"/>
  <c r="M8056" i="13" s="1"/>
  <c r="K8053" i="13"/>
  <c r="M8053" i="13" s="1"/>
  <c r="AD8053" i="13" s="1"/>
  <c r="AE8053" i="13" s="1"/>
  <c r="AG8053" i="13" s="1"/>
  <c r="K8052" i="13"/>
  <c r="M8052" i="13" s="1"/>
  <c r="AD8052" i="13" s="1"/>
  <c r="AE8052" i="13" s="1"/>
  <c r="AG8052" i="13" s="1"/>
  <c r="K8051" i="13"/>
  <c r="M8051" i="13" s="1"/>
  <c r="AD8051" i="13" s="1"/>
  <c r="AE8051" i="13" s="1"/>
  <c r="AG8051" i="13" s="1"/>
  <c r="K8050" i="13"/>
  <c r="M8050" i="13" s="1"/>
  <c r="K8048" i="13"/>
  <c r="M8048" i="13" s="1"/>
  <c r="Z8046" i="13"/>
  <c r="AC8046" i="13" s="1"/>
  <c r="Z8045" i="13"/>
  <c r="AC8045" i="13" s="1"/>
  <c r="Z8044" i="13"/>
  <c r="AC8044" i="13" s="1"/>
  <c r="K8044" i="13"/>
  <c r="M8044" i="13" s="1"/>
  <c r="M8047" i="13" s="1"/>
  <c r="Z8042" i="13"/>
  <c r="AC8042" i="13" s="1"/>
  <c r="K8042" i="13"/>
  <c r="M8042" i="13" s="1"/>
  <c r="Z8041" i="13"/>
  <c r="AC8041" i="13" s="1"/>
  <c r="Z8040" i="13"/>
  <c r="AC8040" i="13" s="1"/>
  <c r="K8040" i="13"/>
  <c r="M8040" i="13" s="1"/>
  <c r="K8038" i="13"/>
  <c r="M8038" i="13" s="1"/>
  <c r="M8039" i="13" s="1"/>
  <c r="Z8036" i="13"/>
  <c r="AC8036" i="13" s="1"/>
  <c r="Z8035" i="13"/>
  <c r="AC8035" i="13" s="1"/>
  <c r="K8035" i="13"/>
  <c r="M8035" i="13" s="1"/>
  <c r="Z8034" i="13"/>
  <c r="AC8034" i="13" s="1"/>
  <c r="K8034" i="13"/>
  <c r="M8034" i="13" s="1"/>
  <c r="K8032" i="13"/>
  <c r="M8032" i="13" s="1"/>
  <c r="M8033" i="13" s="1"/>
  <c r="K8030" i="13"/>
  <c r="M8030" i="13" s="1"/>
  <c r="AD8030" i="13" s="1"/>
  <c r="AE8030" i="13" s="1"/>
  <c r="AG8030" i="13" s="1"/>
  <c r="K8029" i="13"/>
  <c r="M8029" i="13" s="1"/>
  <c r="AD8029" i="13" s="1"/>
  <c r="AE8029" i="13" s="1"/>
  <c r="AG8029" i="13" s="1"/>
  <c r="K8028" i="13"/>
  <c r="M8028" i="13" s="1"/>
  <c r="Z8026" i="13"/>
  <c r="AC8026" i="13" s="1"/>
  <c r="K8026" i="13"/>
  <c r="M8026" i="13" s="1"/>
  <c r="M8027" i="13" s="1"/>
  <c r="Z8024" i="13"/>
  <c r="AC8024" i="13" s="1"/>
  <c r="Z8023" i="13"/>
  <c r="AC8023" i="13" s="1"/>
  <c r="Z8022" i="13"/>
  <c r="AC8022" i="13" s="1"/>
  <c r="Z8021" i="13"/>
  <c r="AC8021" i="13" s="1"/>
  <c r="K8021" i="13"/>
  <c r="M8021" i="13" s="1"/>
  <c r="K8020" i="13"/>
  <c r="M8020" i="13" s="1"/>
  <c r="Z8018" i="13"/>
  <c r="AC8018" i="13" s="1"/>
  <c r="Z8017" i="13"/>
  <c r="AC8017" i="13" s="1"/>
  <c r="K8017" i="13"/>
  <c r="M8017" i="13" s="1"/>
  <c r="Z8016" i="13"/>
  <c r="AC8016" i="13" s="1"/>
  <c r="Z8015" i="13"/>
  <c r="AC8015" i="13" s="1"/>
  <c r="K8015" i="13"/>
  <c r="M8015" i="13" s="1"/>
  <c r="K8014" i="13"/>
  <c r="M8014" i="13" s="1"/>
  <c r="AD8014" i="13" s="1"/>
  <c r="AE8014" i="13" s="1"/>
  <c r="AG8014" i="13" s="1"/>
  <c r="Z8013" i="13"/>
  <c r="AC8013" i="13" s="1"/>
  <c r="Z8012" i="13"/>
  <c r="AC8012" i="13" s="1"/>
  <c r="K8012" i="13"/>
  <c r="M8012" i="13" s="1"/>
  <c r="Z8011" i="13"/>
  <c r="AC8011" i="13" s="1"/>
  <c r="Z8010" i="13"/>
  <c r="AC8010" i="13" s="1"/>
  <c r="K8010" i="13"/>
  <c r="M8010" i="13" s="1"/>
  <c r="K8008" i="13"/>
  <c r="M8008" i="13" s="1"/>
  <c r="AD8008" i="13" s="1"/>
  <c r="AE8008" i="13" s="1"/>
  <c r="AG8008" i="13" s="1"/>
  <c r="K8007" i="13"/>
  <c r="M8007" i="13" s="1"/>
  <c r="AD8007" i="13" s="1"/>
  <c r="AE8007" i="13" s="1"/>
  <c r="AG8007" i="13" s="1"/>
  <c r="K8006" i="13"/>
  <c r="M8006" i="13" s="1"/>
  <c r="Z8004" i="13"/>
  <c r="AC8004" i="13" s="1"/>
  <c r="K8004" i="13"/>
  <c r="M8004" i="13" s="1"/>
  <c r="M8005" i="13" s="1"/>
  <c r="Z8002" i="13"/>
  <c r="AC8002" i="13" s="1"/>
  <c r="K8002" i="13"/>
  <c r="M8002" i="13" s="1"/>
  <c r="M8003" i="13" s="1"/>
  <c r="Z8000" i="13"/>
  <c r="AC8000" i="13" s="1"/>
  <c r="K8000" i="13"/>
  <c r="M8000" i="13" s="1"/>
  <c r="M8001" i="13" s="1"/>
  <c r="Z7998" i="13"/>
  <c r="AC7998" i="13" s="1"/>
  <c r="Z7997" i="13"/>
  <c r="AC7997" i="13" s="1"/>
  <c r="K7997" i="13"/>
  <c r="M7997" i="13" s="1"/>
  <c r="M7999" i="13" s="1"/>
  <c r="K7995" i="13"/>
  <c r="M7995" i="13" s="1"/>
  <c r="Z7993" i="13"/>
  <c r="AC7993" i="13" s="1"/>
  <c r="Z7992" i="13"/>
  <c r="AC7992" i="13" s="1"/>
  <c r="K7992" i="13"/>
  <c r="M7992" i="13" s="1"/>
  <c r="M7994" i="13" s="1"/>
  <c r="K7990" i="13"/>
  <c r="M7990" i="13" s="1"/>
  <c r="AD7990" i="13" s="1"/>
  <c r="AE7990" i="13" s="1"/>
  <c r="AG7990" i="13" s="1"/>
  <c r="K7989" i="13"/>
  <c r="M7989" i="13" s="1"/>
  <c r="Z7987" i="13"/>
  <c r="AC7987" i="13" s="1"/>
  <c r="K7987" i="13"/>
  <c r="M7987" i="13" s="1"/>
  <c r="Z7986" i="13"/>
  <c r="AC7986" i="13" s="1"/>
  <c r="Z7985" i="13"/>
  <c r="AC7985" i="13" s="1"/>
  <c r="K7985" i="13"/>
  <c r="M7985" i="13" s="1"/>
  <c r="Z7983" i="13"/>
  <c r="AC7983" i="13" s="1"/>
  <c r="Z7982" i="13"/>
  <c r="AC7982" i="13" s="1"/>
  <c r="K7982" i="13"/>
  <c r="M7982" i="13" s="1"/>
  <c r="M7984" i="13" s="1"/>
  <c r="K7980" i="13"/>
  <c r="M7980" i="13" s="1"/>
  <c r="M7981" i="13" s="1"/>
  <c r="Z7978" i="13"/>
  <c r="AC7978" i="13" s="1"/>
  <c r="K7978" i="13"/>
  <c r="M7978" i="13" s="1"/>
  <c r="M7979" i="13" s="1"/>
  <c r="K7976" i="13"/>
  <c r="M7976" i="13" s="1"/>
  <c r="M7977" i="13" s="1"/>
  <c r="K7974" i="13"/>
  <c r="M7974" i="13" s="1"/>
  <c r="AD7974" i="13" s="1"/>
  <c r="AE7974" i="13" s="1"/>
  <c r="AG7974" i="13" s="1"/>
  <c r="K7973" i="13"/>
  <c r="M7973" i="13" s="1"/>
  <c r="Z7971" i="13"/>
  <c r="AC7971" i="13" s="1"/>
  <c r="Z7970" i="13"/>
  <c r="AC7970" i="13" s="1"/>
  <c r="K7970" i="13"/>
  <c r="M7970" i="13" s="1"/>
  <c r="Z7969" i="13"/>
  <c r="AC7969" i="13" s="1"/>
  <c r="Z7968" i="13"/>
  <c r="AC7968" i="13" s="1"/>
  <c r="Z7967" i="13"/>
  <c r="AC7967" i="13" s="1"/>
  <c r="Z7966" i="13"/>
  <c r="AC7966" i="13" s="1"/>
  <c r="Z7965" i="13"/>
  <c r="AC7965" i="13" s="1"/>
  <c r="Z7964" i="13"/>
  <c r="AC7964" i="13" s="1"/>
  <c r="Z7963" i="13"/>
  <c r="AC7963" i="13" s="1"/>
  <c r="K7963" i="13"/>
  <c r="M7963" i="13" s="1"/>
  <c r="K7962" i="13"/>
  <c r="M7962" i="13" s="1"/>
  <c r="K7960" i="13"/>
  <c r="M7960" i="13" s="1"/>
  <c r="M7961" i="13" s="1"/>
  <c r="K7958" i="13"/>
  <c r="M7958" i="13" s="1"/>
  <c r="M7959" i="13" s="1"/>
  <c r="K7956" i="13"/>
  <c r="M7956" i="13" s="1"/>
  <c r="M7957" i="13" s="1"/>
  <c r="K7954" i="13"/>
  <c r="M7954" i="13" s="1"/>
  <c r="M7955" i="13" s="1"/>
  <c r="Z7952" i="13"/>
  <c r="AC7952" i="13" s="1"/>
  <c r="Z7951" i="13"/>
  <c r="AC7951" i="13" s="1"/>
  <c r="K7951" i="13"/>
  <c r="M7951" i="13" s="1"/>
  <c r="M7953" i="13" s="1"/>
  <c r="K7949" i="13"/>
  <c r="M7949" i="13" s="1"/>
  <c r="M7950" i="13" s="1"/>
  <c r="Z7947" i="13"/>
  <c r="AC7947" i="13" s="1"/>
  <c r="Z7946" i="13"/>
  <c r="AC7946" i="13" s="1"/>
  <c r="K7946" i="13"/>
  <c r="M7946" i="13" s="1"/>
  <c r="M7948" i="13" s="1"/>
  <c r="K7944" i="13"/>
  <c r="M7944" i="13" s="1"/>
  <c r="M7945" i="13" s="1"/>
  <c r="Z7942" i="13"/>
  <c r="AC7942" i="13" s="1"/>
  <c r="Z7941" i="13"/>
  <c r="AC7941" i="13" s="1"/>
  <c r="Z7940" i="13"/>
  <c r="AC7940" i="13" s="1"/>
  <c r="Z7939" i="13"/>
  <c r="AC7939" i="13" s="1"/>
  <c r="Z7938" i="13"/>
  <c r="AC7938" i="13" s="1"/>
  <c r="Z7937" i="13"/>
  <c r="AC7937" i="13" s="1"/>
  <c r="Z7936" i="13"/>
  <c r="AC7936" i="13" s="1"/>
  <c r="K7936" i="13"/>
  <c r="M7936" i="13" s="1"/>
  <c r="M7943" i="13" s="1"/>
  <c r="K7934" i="13"/>
  <c r="M7934" i="13" s="1"/>
  <c r="M7935" i="13" s="1"/>
  <c r="Z7932" i="13"/>
  <c r="AC7932" i="13" s="1"/>
  <c r="K7932" i="13"/>
  <c r="M7932" i="13" s="1"/>
  <c r="M7933" i="13" s="1"/>
  <c r="Z7930" i="13"/>
  <c r="AC7930" i="13" s="1"/>
  <c r="K7930" i="13"/>
  <c r="M7930" i="13" s="1"/>
  <c r="M7931" i="13" s="1"/>
  <c r="K7928" i="13"/>
  <c r="M7928" i="13" s="1"/>
  <c r="M7929" i="13" s="1"/>
  <c r="K7926" i="13"/>
  <c r="M7926" i="13" s="1"/>
  <c r="M7927" i="13" s="1"/>
  <c r="Z7924" i="13"/>
  <c r="AC7924" i="13" s="1"/>
  <c r="Z7923" i="13"/>
  <c r="AC7923" i="13" s="1"/>
  <c r="K7923" i="13"/>
  <c r="M7923" i="13" s="1"/>
  <c r="K7922" i="13"/>
  <c r="M7922" i="13" s="1"/>
  <c r="AD7922" i="13" s="1"/>
  <c r="AE7922" i="13" s="1"/>
  <c r="AG7922" i="13" s="1"/>
  <c r="Z7921" i="13"/>
  <c r="AC7921" i="13" s="1"/>
  <c r="Z7920" i="13"/>
  <c r="AC7920" i="13" s="1"/>
  <c r="Z7919" i="13"/>
  <c r="AC7919" i="13" s="1"/>
  <c r="K7919" i="13"/>
  <c r="M7919" i="13" s="1"/>
  <c r="K7917" i="13"/>
  <c r="M7917" i="13" s="1"/>
  <c r="AD7917" i="13" s="1"/>
  <c r="AE7917" i="13" s="1"/>
  <c r="AG7917" i="13" s="1"/>
  <c r="K7916" i="13"/>
  <c r="M7916" i="13" s="1"/>
  <c r="AD7916" i="13" s="1"/>
  <c r="AE7916" i="13" s="1"/>
  <c r="AG7916" i="13" s="1"/>
  <c r="K7915" i="13"/>
  <c r="M7915" i="13" s="1"/>
  <c r="K7913" i="13"/>
  <c r="M7913" i="13" s="1"/>
  <c r="K7911" i="13"/>
  <c r="M7911" i="13" s="1"/>
  <c r="K7909" i="13"/>
  <c r="M7909" i="13" s="1"/>
  <c r="AD7909" i="13" s="1"/>
  <c r="AE7909" i="13" s="1"/>
  <c r="AG7909" i="13" s="1"/>
  <c r="Z7908" i="13"/>
  <c r="AC7908" i="13" s="1"/>
  <c r="Z7907" i="13"/>
  <c r="AC7907" i="13" s="1"/>
  <c r="Z7906" i="13"/>
  <c r="AC7906" i="13" s="1"/>
  <c r="Z7905" i="13"/>
  <c r="AC7905" i="13" s="1"/>
  <c r="Z7904" i="13"/>
  <c r="AC7904" i="13" s="1"/>
  <c r="K7904" i="13"/>
  <c r="M7904" i="13" s="1"/>
  <c r="K7902" i="13"/>
  <c r="M7902" i="13" s="1"/>
  <c r="Z7900" i="13"/>
  <c r="AC7900" i="13" s="1"/>
  <c r="K7900" i="13"/>
  <c r="M7900" i="13" s="1"/>
  <c r="M7901" i="13" s="1"/>
  <c r="Z7898" i="13"/>
  <c r="AC7898" i="13" s="1"/>
  <c r="Z7897" i="13"/>
  <c r="AC7897" i="13" s="1"/>
  <c r="K7897" i="13"/>
  <c r="M7897" i="13" s="1"/>
  <c r="M7899" i="13" s="1"/>
  <c r="Z7895" i="13"/>
  <c r="AC7895" i="13" s="1"/>
  <c r="Z7894" i="13"/>
  <c r="AC7894" i="13" s="1"/>
  <c r="K7894" i="13"/>
  <c r="M7894" i="13" s="1"/>
  <c r="M7896" i="13" s="1"/>
  <c r="Z7892" i="13"/>
  <c r="AC7892" i="13" s="1"/>
  <c r="K7892" i="13"/>
  <c r="M7892" i="13" s="1"/>
  <c r="M7893" i="13" s="1"/>
  <c r="K7890" i="13"/>
  <c r="M7890" i="13" s="1"/>
  <c r="Z7888" i="13"/>
  <c r="AC7888" i="13" s="1"/>
  <c r="K7888" i="13"/>
  <c r="M7888" i="13" s="1"/>
  <c r="M7889" i="13" s="1"/>
  <c r="K7886" i="13"/>
  <c r="M7886" i="13" s="1"/>
  <c r="AD7886" i="13" s="1"/>
  <c r="AE7886" i="13" s="1"/>
  <c r="AG7886" i="13" s="1"/>
  <c r="Z7885" i="13"/>
  <c r="AC7885" i="13" s="1"/>
  <c r="Z7884" i="13"/>
  <c r="AC7884" i="13" s="1"/>
  <c r="Z7883" i="13"/>
  <c r="AC7883" i="13" s="1"/>
  <c r="K7883" i="13"/>
  <c r="M7883" i="13" s="1"/>
  <c r="Z7880" i="13"/>
  <c r="AC7880" i="13" s="1"/>
  <c r="K7880" i="13"/>
  <c r="M7880" i="13" s="1"/>
  <c r="Z7879" i="13"/>
  <c r="AC7879" i="13" s="1"/>
  <c r="K7879" i="13"/>
  <c r="M7879" i="13" s="1"/>
  <c r="K7877" i="13"/>
  <c r="M7877" i="13" s="1"/>
  <c r="AD7877" i="13" s="1"/>
  <c r="AE7877" i="13" s="1"/>
  <c r="AG7877" i="13" s="1"/>
  <c r="K7876" i="13"/>
  <c r="M7876" i="13" s="1"/>
  <c r="Z7874" i="13"/>
  <c r="AC7874" i="13" s="1"/>
  <c r="Z7873" i="13"/>
  <c r="AC7873" i="13" s="1"/>
  <c r="Z7872" i="13"/>
  <c r="AC7872" i="13" s="1"/>
  <c r="K7872" i="13"/>
  <c r="M7872" i="13" s="1"/>
  <c r="Z7871" i="13"/>
  <c r="AC7871" i="13" s="1"/>
  <c r="Z7870" i="13"/>
  <c r="AC7870" i="13" s="1"/>
  <c r="K7870" i="13"/>
  <c r="M7870" i="13" s="1"/>
  <c r="Z7868" i="13"/>
  <c r="AC7868" i="13" s="1"/>
  <c r="Z7867" i="13"/>
  <c r="AC7867" i="13" s="1"/>
  <c r="K7867" i="13"/>
  <c r="M7867" i="13" s="1"/>
  <c r="Z7865" i="13"/>
  <c r="AC7865" i="13" s="1"/>
  <c r="Z7864" i="13"/>
  <c r="AC7864" i="13" s="1"/>
  <c r="K7864" i="13"/>
  <c r="M7864" i="13" s="1"/>
  <c r="M7866" i="13" s="1"/>
  <c r="Z7862" i="13"/>
  <c r="AC7862" i="13" s="1"/>
  <c r="K7862" i="13"/>
  <c r="M7862" i="13" s="1"/>
  <c r="M7863" i="13" s="1"/>
  <c r="Z7860" i="13"/>
  <c r="AC7860" i="13" s="1"/>
  <c r="Z7859" i="13"/>
  <c r="AC7859" i="13" s="1"/>
  <c r="Z7858" i="13"/>
  <c r="AC7858" i="13" s="1"/>
  <c r="K7858" i="13"/>
  <c r="M7858" i="13" s="1"/>
  <c r="M7861" i="13" s="1"/>
  <c r="Z7856" i="13"/>
  <c r="AC7856" i="13" s="1"/>
  <c r="Z7855" i="13"/>
  <c r="AC7855" i="13" s="1"/>
  <c r="K7855" i="13"/>
  <c r="M7855" i="13" s="1"/>
  <c r="M7857" i="13" s="1"/>
  <c r="K7853" i="13"/>
  <c r="M7853" i="13" s="1"/>
  <c r="Z7851" i="13"/>
  <c r="AC7851" i="13" s="1"/>
  <c r="K7851" i="13"/>
  <c r="M7851" i="13" s="1"/>
  <c r="M7852" i="13" s="1"/>
  <c r="K7849" i="13"/>
  <c r="M7849" i="13" s="1"/>
  <c r="K7847" i="13"/>
  <c r="M7847" i="13" s="1"/>
  <c r="K7845" i="13"/>
  <c r="M7845" i="13" s="1"/>
  <c r="AD7845" i="13" s="1"/>
  <c r="AE7845" i="13" s="1"/>
  <c r="AG7845" i="13" s="1"/>
  <c r="K7844" i="13"/>
  <c r="M7844" i="13" s="1"/>
  <c r="K7842" i="13"/>
  <c r="M7842" i="13" s="1"/>
  <c r="AD7842" i="13" s="1"/>
  <c r="AE7842" i="13" s="1"/>
  <c r="K7840" i="13"/>
  <c r="M7840" i="13" s="1"/>
  <c r="K7838" i="13"/>
  <c r="M7838" i="13" s="1"/>
  <c r="Z7836" i="13"/>
  <c r="AC7836" i="13" s="1"/>
  <c r="K7836" i="13"/>
  <c r="M7836" i="13" s="1"/>
  <c r="M7837" i="13" s="1"/>
  <c r="Z7834" i="13"/>
  <c r="AC7834" i="13" s="1"/>
  <c r="K7834" i="13"/>
  <c r="M7834" i="13" s="1"/>
  <c r="M7835" i="13" s="1"/>
  <c r="Z7832" i="13"/>
  <c r="AC7832" i="13" s="1"/>
  <c r="K7832" i="13"/>
  <c r="M7832" i="13" s="1"/>
  <c r="K7831" i="13"/>
  <c r="M7831" i="13" s="1"/>
  <c r="K7829" i="13"/>
  <c r="M7829" i="13" s="1"/>
  <c r="Z7827" i="13"/>
  <c r="AC7827" i="13" s="1"/>
  <c r="Z7826" i="13"/>
  <c r="AC7826" i="13" s="1"/>
  <c r="K7826" i="13"/>
  <c r="M7826" i="13" s="1"/>
  <c r="M7828" i="13" s="1"/>
  <c r="K7824" i="13"/>
  <c r="M7824" i="13" s="1"/>
  <c r="K7822" i="13"/>
  <c r="M7822" i="13" s="1"/>
  <c r="AD7822" i="13" s="1"/>
  <c r="AE7822" i="13" s="1"/>
  <c r="AG7822" i="13" s="1"/>
  <c r="K7821" i="13"/>
  <c r="M7821" i="13" s="1"/>
  <c r="AD7821" i="13" s="1"/>
  <c r="AE7821" i="13" s="1"/>
  <c r="AG7821" i="13" s="1"/>
  <c r="K7820" i="13"/>
  <c r="M7820" i="13" s="1"/>
  <c r="AD7820" i="13" s="1"/>
  <c r="AE7820" i="13" s="1"/>
  <c r="AG7820" i="13" s="1"/>
  <c r="K7819" i="13"/>
  <c r="M7819" i="13" s="1"/>
  <c r="AD7819" i="13" s="1"/>
  <c r="AE7819" i="13" s="1"/>
  <c r="AG7819" i="13" s="1"/>
  <c r="K7818" i="13"/>
  <c r="M7818" i="13" s="1"/>
  <c r="AD7818" i="13" s="1"/>
  <c r="AE7818" i="13" s="1"/>
  <c r="AG7818" i="13" s="1"/>
  <c r="K7817" i="13"/>
  <c r="M7817" i="13" s="1"/>
  <c r="AD7817" i="13" s="1"/>
  <c r="AE7817" i="13" s="1"/>
  <c r="AG7817" i="13" s="1"/>
  <c r="K7816" i="13"/>
  <c r="M7816" i="13" s="1"/>
  <c r="AD7816" i="13" s="1"/>
  <c r="AE7816" i="13" s="1"/>
  <c r="AG7816" i="13" s="1"/>
  <c r="K7815" i="13"/>
  <c r="M7815" i="13" s="1"/>
  <c r="AD7815" i="13" s="1"/>
  <c r="AE7815" i="13" s="1"/>
  <c r="AG7815" i="13" s="1"/>
  <c r="K7814" i="13"/>
  <c r="M7814" i="13" s="1"/>
  <c r="AD7814" i="13" s="1"/>
  <c r="AE7814" i="13" s="1"/>
  <c r="AG7814" i="13" s="1"/>
  <c r="K7813" i="13"/>
  <c r="M7813" i="13" s="1"/>
  <c r="AD7813" i="13" s="1"/>
  <c r="AE7813" i="13" s="1"/>
  <c r="AG7813" i="13" s="1"/>
  <c r="K7812" i="13"/>
  <c r="M7812" i="13" s="1"/>
  <c r="AD7812" i="13" s="1"/>
  <c r="AE7812" i="13" s="1"/>
  <c r="AG7812" i="13" s="1"/>
  <c r="K7811" i="13"/>
  <c r="M7811" i="13" s="1"/>
  <c r="AD7811" i="13" s="1"/>
  <c r="AE7811" i="13" s="1"/>
  <c r="AG7811" i="13" s="1"/>
  <c r="K7810" i="13"/>
  <c r="M7810" i="13" s="1"/>
  <c r="K7808" i="13"/>
  <c r="M7808" i="13" s="1"/>
  <c r="Z7806" i="13"/>
  <c r="AC7806" i="13" s="1"/>
  <c r="K7806" i="13"/>
  <c r="M7806" i="13" s="1"/>
  <c r="K7805" i="13"/>
  <c r="M7805" i="13" s="1"/>
  <c r="AD7805" i="13" s="1"/>
  <c r="AE7805" i="13" s="1"/>
  <c r="AG7805" i="13" s="1"/>
  <c r="K7804" i="13"/>
  <c r="M7804" i="13" s="1"/>
  <c r="AD7804" i="13" s="1"/>
  <c r="AE7804" i="13" s="1"/>
  <c r="AG7804" i="13" s="1"/>
  <c r="K7803" i="13"/>
  <c r="M7803" i="13" s="1"/>
  <c r="AD7803" i="13" s="1"/>
  <c r="AE7803" i="13" s="1"/>
  <c r="AG7803" i="13" s="1"/>
  <c r="K7802" i="13"/>
  <c r="M7802" i="13" s="1"/>
  <c r="Z7800" i="13"/>
  <c r="AC7800" i="13" s="1"/>
  <c r="Z7799" i="13"/>
  <c r="AC7799" i="13" s="1"/>
  <c r="Z7798" i="13"/>
  <c r="AC7798" i="13" s="1"/>
  <c r="K7798" i="13"/>
  <c r="M7798" i="13" s="1"/>
  <c r="M7801" i="13" s="1"/>
  <c r="Z7796" i="13"/>
  <c r="AC7796" i="13" s="1"/>
  <c r="K7796" i="13"/>
  <c r="M7796" i="13" s="1"/>
  <c r="Z7795" i="13"/>
  <c r="AC7795" i="13" s="1"/>
  <c r="Z7794" i="13"/>
  <c r="AC7794" i="13" s="1"/>
  <c r="Z7793" i="13"/>
  <c r="AC7793" i="13" s="1"/>
  <c r="K7793" i="13"/>
  <c r="M7793" i="13" s="1"/>
  <c r="Z7792" i="13"/>
  <c r="AC7792" i="13" s="1"/>
  <c r="Z7791" i="13"/>
  <c r="AC7791" i="13" s="1"/>
  <c r="Z7790" i="13"/>
  <c r="AC7790" i="13" s="1"/>
  <c r="Z7789" i="13"/>
  <c r="AC7789" i="13" s="1"/>
  <c r="Z7788" i="13"/>
  <c r="AC7788" i="13" s="1"/>
  <c r="K7788" i="13"/>
  <c r="M7788" i="13" s="1"/>
  <c r="K7787" i="13"/>
  <c r="M7787" i="13" s="1"/>
  <c r="AD7787" i="13" s="1"/>
  <c r="AE7787" i="13" s="1"/>
  <c r="AG7787" i="13" s="1"/>
  <c r="K7786" i="13"/>
  <c r="M7786" i="13" s="1"/>
  <c r="K7784" i="13"/>
  <c r="M7784" i="13" s="1"/>
  <c r="AD7784" i="13" s="1"/>
  <c r="AE7784" i="13" s="1"/>
  <c r="AG7784" i="13" s="1"/>
  <c r="K7783" i="13"/>
  <c r="M7783" i="13" s="1"/>
  <c r="Z7781" i="13"/>
  <c r="AC7781" i="13" s="1"/>
  <c r="Z7780" i="13"/>
  <c r="AC7780" i="13" s="1"/>
  <c r="K7780" i="13"/>
  <c r="M7780" i="13" s="1"/>
  <c r="Z7779" i="13"/>
  <c r="AC7779" i="13" s="1"/>
  <c r="Z7778" i="13"/>
  <c r="AC7778" i="13" s="1"/>
  <c r="Z7777" i="13"/>
  <c r="AC7777" i="13" s="1"/>
  <c r="K7777" i="13"/>
  <c r="M7777" i="13" s="1"/>
  <c r="K7775" i="13"/>
  <c r="M7775" i="13" s="1"/>
  <c r="M7776" i="13" s="1"/>
  <c r="Z7773" i="13"/>
  <c r="AC7773" i="13" s="1"/>
  <c r="Z7772" i="13"/>
  <c r="AC7772" i="13" s="1"/>
  <c r="K7772" i="13"/>
  <c r="M7772" i="13" s="1"/>
  <c r="M7774" i="13" s="1"/>
  <c r="Z7770" i="13"/>
  <c r="AC7770" i="13" s="1"/>
  <c r="Z7769" i="13"/>
  <c r="AC7769" i="13" s="1"/>
  <c r="Z7768" i="13"/>
  <c r="AC7768" i="13" s="1"/>
  <c r="Z7767" i="13"/>
  <c r="AC7767" i="13" s="1"/>
  <c r="Z7766" i="13"/>
  <c r="AC7766" i="13" s="1"/>
  <c r="Z7765" i="13"/>
  <c r="AC7765" i="13" s="1"/>
  <c r="K7765" i="13"/>
  <c r="M7765" i="13" s="1"/>
  <c r="M7771" i="13" s="1"/>
  <c r="Z7763" i="13"/>
  <c r="AC7763" i="13" s="1"/>
  <c r="Z7762" i="13"/>
  <c r="AC7762" i="13" s="1"/>
  <c r="Z7761" i="13"/>
  <c r="AC7761" i="13" s="1"/>
  <c r="K7761" i="13"/>
  <c r="M7761" i="13" s="1"/>
  <c r="M7764" i="13" s="1"/>
  <c r="K7759" i="13"/>
  <c r="M7759" i="13" s="1"/>
  <c r="K7757" i="13"/>
  <c r="M7757" i="13" s="1"/>
  <c r="K7755" i="13"/>
  <c r="M7755" i="13" s="1"/>
  <c r="Z7753" i="13"/>
  <c r="AC7753" i="13" s="1"/>
  <c r="Z7752" i="13"/>
  <c r="AC7752" i="13" s="1"/>
  <c r="Z7751" i="13"/>
  <c r="AC7751" i="13" s="1"/>
  <c r="Z7750" i="13"/>
  <c r="AC7750" i="13" s="1"/>
  <c r="Z7749" i="13"/>
  <c r="AC7749" i="13" s="1"/>
  <c r="K7749" i="13"/>
  <c r="M7749" i="13" s="1"/>
  <c r="M7754" i="13" s="1"/>
  <c r="K7747" i="13"/>
  <c r="M7747" i="13" s="1"/>
  <c r="Z7745" i="13"/>
  <c r="AC7745" i="13" s="1"/>
  <c r="K7745" i="13"/>
  <c r="M7745" i="13" s="1"/>
  <c r="M7746" i="13" s="1"/>
  <c r="K7743" i="13"/>
  <c r="M7743" i="13" s="1"/>
  <c r="Z7741" i="13"/>
  <c r="AC7741" i="13" s="1"/>
  <c r="K7741" i="13"/>
  <c r="M7741" i="13" s="1"/>
  <c r="Z7740" i="13"/>
  <c r="AC7740" i="13" s="1"/>
  <c r="Z7739" i="13"/>
  <c r="AC7739" i="13" s="1"/>
  <c r="Z7738" i="13"/>
  <c r="AC7738" i="13" s="1"/>
  <c r="Z7737" i="13"/>
  <c r="AC7737" i="13" s="1"/>
  <c r="Z7736" i="13"/>
  <c r="AC7736" i="13" s="1"/>
  <c r="Z7735" i="13"/>
  <c r="AC7735" i="13" s="1"/>
  <c r="Z7734" i="13"/>
  <c r="AC7734" i="13" s="1"/>
  <c r="Z7733" i="13"/>
  <c r="AC7733" i="13" s="1"/>
  <c r="K7733" i="13"/>
  <c r="M7733" i="13" s="1"/>
  <c r="K7732" i="13"/>
  <c r="M7732" i="13" s="1"/>
  <c r="Z7730" i="13"/>
  <c r="AC7730" i="13" s="1"/>
  <c r="Z7729" i="13"/>
  <c r="AC7729" i="13" s="1"/>
  <c r="Z7728" i="13"/>
  <c r="AC7728" i="13" s="1"/>
  <c r="Z7727" i="13"/>
  <c r="AC7727" i="13" s="1"/>
  <c r="K7727" i="13"/>
  <c r="M7727" i="13" s="1"/>
  <c r="Z7726" i="13"/>
  <c r="AC7726" i="13" s="1"/>
  <c r="Z7725" i="13"/>
  <c r="AC7725" i="13" s="1"/>
  <c r="K7725" i="13"/>
  <c r="M7725" i="13" s="1"/>
  <c r="Z7723" i="13"/>
  <c r="AC7723" i="13" s="1"/>
  <c r="Z7722" i="13"/>
  <c r="AC7722" i="13" s="1"/>
  <c r="K7722" i="13"/>
  <c r="M7722" i="13" s="1"/>
  <c r="M7724" i="13" s="1"/>
  <c r="K7721" i="13"/>
  <c r="Z7720" i="13"/>
  <c r="AC7720" i="13" s="1"/>
  <c r="K7720" i="13"/>
  <c r="M7720" i="13" s="1"/>
  <c r="M7721" i="13" s="1"/>
  <c r="AD7721" i="13" s="1"/>
  <c r="Z7714" i="13"/>
  <c r="AC7714" i="13" s="1"/>
  <c r="K7714" i="13"/>
  <c r="M7714" i="13" s="1"/>
  <c r="K7713" i="13"/>
  <c r="M7713" i="13" s="1"/>
  <c r="Z7711" i="13"/>
  <c r="AC7711" i="13" s="1"/>
  <c r="Z7710" i="13"/>
  <c r="AC7710" i="13" s="1"/>
  <c r="Z7709" i="13"/>
  <c r="AC7709" i="13" s="1"/>
  <c r="Z7708" i="13"/>
  <c r="AC7708" i="13" s="1"/>
  <c r="Z7707" i="13"/>
  <c r="AC7707" i="13" s="1"/>
  <c r="Z7706" i="13"/>
  <c r="AC7706" i="13" s="1"/>
  <c r="K7706" i="13"/>
  <c r="M7706" i="13" s="1"/>
  <c r="K7705" i="13"/>
  <c r="M7705" i="13" s="1"/>
  <c r="Z7703" i="13"/>
  <c r="AC7703" i="13" s="1"/>
  <c r="K7703" i="13"/>
  <c r="M7703" i="13" s="1"/>
  <c r="M7704" i="13" s="1"/>
  <c r="K7701" i="13"/>
  <c r="M7701" i="13" s="1"/>
  <c r="K7699" i="13"/>
  <c r="M7699" i="13" s="1"/>
  <c r="K7697" i="13"/>
  <c r="M7697" i="13" s="1"/>
  <c r="Z7695" i="13"/>
  <c r="AC7695" i="13" s="1"/>
  <c r="Z7694" i="13"/>
  <c r="AC7694" i="13" s="1"/>
  <c r="Z7693" i="13"/>
  <c r="AC7693" i="13" s="1"/>
  <c r="Z7692" i="13"/>
  <c r="AC7692" i="13" s="1"/>
  <c r="Z7691" i="13"/>
  <c r="AC7691" i="13" s="1"/>
  <c r="K7691" i="13"/>
  <c r="M7691" i="13" s="1"/>
  <c r="M7696" i="13" s="1"/>
  <c r="K7689" i="13"/>
  <c r="M7689" i="13" s="1"/>
  <c r="AD7689" i="13" s="1"/>
  <c r="AE7689" i="13" s="1"/>
  <c r="AG7689" i="13" s="1"/>
  <c r="K7688" i="13"/>
  <c r="M7688" i="13" s="1"/>
  <c r="AD7688" i="13" s="1"/>
  <c r="AE7688" i="13" s="1"/>
  <c r="AG7688" i="13" s="1"/>
  <c r="Z7687" i="13"/>
  <c r="AC7687" i="13" s="1"/>
  <c r="Z7686" i="13"/>
  <c r="AC7686" i="13" s="1"/>
  <c r="Z7685" i="13"/>
  <c r="AC7685" i="13" s="1"/>
  <c r="Z7684" i="13"/>
  <c r="AC7684" i="13" s="1"/>
  <c r="Z7683" i="13"/>
  <c r="AC7683" i="13" s="1"/>
  <c r="K7683" i="13"/>
  <c r="M7683" i="13" s="1"/>
  <c r="K7681" i="13"/>
  <c r="M7681" i="13" s="1"/>
  <c r="K7679" i="13"/>
  <c r="M7679" i="13" s="1"/>
  <c r="AD7679" i="13" s="1"/>
  <c r="AE7679" i="13" s="1"/>
  <c r="AG7679" i="13" s="1"/>
  <c r="K7678" i="13"/>
  <c r="M7678" i="13" s="1"/>
  <c r="AD7678" i="13" s="1"/>
  <c r="AE7678" i="13" s="1"/>
  <c r="AG7678" i="13" s="1"/>
  <c r="K7677" i="13"/>
  <c r="M7677" i="13" s="1"/>
  <c r="Z7675" i="13"/>
  <c r="AC7675" i="13" s="1"/>
  <c r="Z7674" i="13"/>
  <c r="AC7674" i="13" s="1"/>
  <c r="Z7673" i="13"/>
  <c r="AC7673" i="13" s="1"/>
  <c r="K7673" i="13"/>
  <c r="M7673" i="13" s="1"/>
  <c r="K7672" i="13"/>
  <c r="M7672" i="13" s="1"/>
  <c r="K7670" i="13"/>
  <c r="M7670" i="13" s="1"/>
  <c r="K7668" i="13"/>
  <c r="M7668" i="13" s="1"/>
  <c r="AD7668" i="13" s="1"/>
  <c r="AE7668" i="13" s="1"/>
  <c r="Z7666" i="13"/>
  <c r="AC7666" i="13" s="1"/>
  <c r="K7666" i="13"/>
  <c r="M7666" i="13" s="1"/>
  <c r="K7664" i="13"/>
  <c r="M7664" i="13" s="1"/>
  <c r="AD7664" i="13" s="1"/>
  <c r="AE7664" i="13" s="1"/>
  <c r="AG7664" i="13" s="1"/>
  <c r="Z7663" i="13"/>
  <c r="AC7663" i="13" s="1"/>
  <c r="Z7662" i="13"/>
  <c r="AC7662" i="13" s="1"/>
  <c r="K7662" i="13"/>
  <c r="M7662" i="13" s="1"/>
  <c r="Z7661" i="13"/>
  <c r="AC7661" i="13" s="1"/>
  <c r="Z7660" i="13"/>
  <c r="AC7660" i="13" s="1"/>
  <c r="Z7659" i="13"/>
  <c r="AC7659" i="13" s="1"/>
  <c r="Z7658" i="13"/>
  <c r="AC7658" i="13" s="1"/>
  <c r="Z7657" i="13"/>
  <c r="AC7657" i="13" s="1"/>
  <c r="K7657" i="13"/>
  <c r="M7657" i="13" s="1"/>
  <c r="K7656" i="13"/>
  <c r="M7656" i="13" s="1"/>
  <c r="AD7656" i="13" s="1"/>
  <c r="AE7656" i="13" s="1"/>
  <c r="AG7656" i="13" s="1"/>
  <c r="Z7655" i="13"/>
  <c r="AC7655" i="13" s="1"/>
  <c r="Z7654" i="13"/>
  <c r="AC7654" i="13" s="1"/>
  <c r="Z7653" i="13"/>
  <c r="AC7653" i="13" s="1"/>
  <c r="K7653" i="13"/>
  <c r="M7653" i="13" s="1"/>
  <c r="Z7652" i="13"/>
  <c r="AC7652" i="13" s="1"/>
  <c r="K7652" i="13"/>
  <c r="M7652" i="13" s="1"/>
  <c r="Z7651" i="13"/>
  <c r="AC7651" i="13" s="1"/>
  <c r="Z7650" i="13"/>
  <c r="AC7650" i="13" s="1"/>
  <c r="Z7649" i="13"/>
  <c r="AC7649" i="13" s="1"/>
  <c r="Z7648" i="13"/>
  <c r="AC7648" i="13" s="1"/>
  <c r="Z7647" i="13"/>
  <c r="AC7647" i="13" s="1"/>
  <c r="Z7646" i="13"/>
  <c r="AC7646" i="13" s="1"/>
  <c r="Z7645" i="13"/>
  <c r="AC7645" i="13" s="1"/>
  <c r="Z7644" i="13"/>
  <c r="AC7644" i="13" s="1"/>
  <c r="K7644" i="13"/>
  <c r="M7644" i="13" s="1"/>
  <c r="Z7643" i="13"/>
  <c r="AC7643" i="13" s="1"/>
  <c r="Z7642" i="13"/>
  <c r="AC7642" i="13" s="1"/>
  <c r="Z7641" i="13"/>
  <c r="AC7641" i="13" s="1"/>
  <c r="Z7640" i="13"/>
  <c r="AC7640" i="13" s="1"/>
  <c r="K7640" i="13"/>
  <c r="M7640" i="13" s="1"/>
  <c r="Z7638" i="13"/>
  <c r="AC7638" i="13" s="1"/>
  <c r="K7638" i="13"/>
  <c r="M7638" i="13" s="1"/>
  <c r="M7639" i="13" s="1"/>
  <c r="Z7636" i="13"/>
  <c r="AC7636" i="13" s="1"/>
  <c r="Z7635" i="13"/>
  <c r="AC7635" i="13" s="1"/>
  <c r="K7635" i="13"/>
  <c r="M7635" i="13" s="1"/>
  <c r="M7637" i="13" s="1"/>
  <c r="K7633" i="13"/>
  <c r="M7633" i="13" s="1"/>
  <c r="M7634" i="13" s="1"/>
  <c r="K7631" i="13"/>
  <c r="M7631" i="13" s="1"/>
  <c r="K7629" i="13"/>
  <c r="M7629" i="13" s="1"/>
  <c r="AD7629" i="13" s="1"/>
  <c r="AE7629" i="13" s="1"/>
  <c r="AG7629" i="13" s="1"/>
  <c r="K7628" i="13"/>
  <c r="M7628" i="13" s="1"/>
  <c r="AD7628" i="13" s="1"/>
  <c r="AE7628" i="13" s="1"/>
  <c r="AG7628" i="13" s="1"/>
  <c r="K7627" i="13"/>
  <c r="M7627" i="13" s="1"/>
  <c r="AD7627" i="13" s="1"/>
  <c r="AE7627" i="13" s="1"/>
  <c r="AG7627" i="13" s="1"/>
  <c r="K7626" i="13"/>
  <c r="M7626" i="13" s="1"/>
  <c r="AD7626" i="13" s="1"/>
  <c r="AE7626" i="13" s="1"/>
  <c r="AG7626" i="13" s="1"/>
  <c r="K7625" i="13"/>
  <c r="M7625" i="13" s="1"/>
  <c r="AD7625" i="13" s="1"/>
  <c r="AE7625" i="13" s="1"/>
  <c r="AG7625" i="13" s="1"/>
  <c r="K7624" i="13"/>
  <c r="M7624" i="13" s="1"/>
  <c r="Z7622" i="13"/>
  <c r="AC7622" i="13" s="1"/>
  <c r="Z7621" i="13"/>
  <c r="AC7621" i="13" s="1"/>
  <c r="Z7620" i="13"/>
  <c r="AC7620" i="13" s="1"/>
  <c r="Z7619" i="13"/>
  <c r="AC7619" i="13" s="1"/>
  <c r="K7619" i="13"/>
  <c r="M7619" i="13" s="1"/>
  <c r="Z7617" i="13"/>
  <c r="AC7617" i="13" s="1"/>
  <c r="Z7616" i="13"/>
  <c r="AC7616" i="13" s="1"/>
  <c r="Z7615" i="13"/>
  <c r="AC7615" i="13" s="1"/>
  <c r="Z7614" i="13"/>
  <c r="AC7614" i="13" s="1"/>
  <c r="K7614" i="13"/>
  <c r="M7614" i="13" s="1"/>
  <c r="M7618" i="13" s="1"/>
  <c r="K7612" i="13"/>
  <c r="M7612" i="13" s="1"/>
  <c r="AD7612" i="13" s="1"/>
  <c r="AE7612" i="13" s="1"/>
  <c r="AG7612" i="13" s="1"/>
  <c r="K7611" i="13"/>
  <c r="M7611" i="13" s="1"/>
  <c r="AD7611" i="13" s="1"/>
  <c r="AE7611" i="13" s="1"/>
  <c r="AG7611" i="13" s="1"/>
  <c r="K7610" i="13"/>
  <c r="M7610" i="13" s="1"/>
  <c r="AD7610" i="13" s="1"/>
  <c r="AE7610" i="13" s="1"/>
  <c r="AG7610" i="13" s="1"/>
  <c r="K7609" i="13"/>
  <c r="M7609" i="13" s="1"/>
  <c r="AD7609" i="13" s="1"/>
  <c r="AE7609" i="13" s="1"/>
  <c r="AG7609" i="13" s="1"/>
  <c r="K7608" i="13"/>
  <c r="M7608" i="13" s="1"/>
  <c r="AD7608" i="13" s="1"/>
  <c r="AE7608" i="13" s="1"/>
  <c r="AG7608" i="13" s="1"/>
  <c r="K7607" i="13"/>
  <c r="M7607" i="13" s="1"/>
  <c r="AD7607" i="13" s="1"/>
  <c r="AE7607" i="13" s="1"/>
  <c r="Z7605" i="13"/>
  <c r="AC7605" i="13" s="1"/>
  <c r="Z7604" i="13"/>
  <c r="AC7604" i="13" s="1"/>
  <c r="K7604" i="13"/>
  <c r="M7604" i="13" s="1"/>
  <c r="Z7602" i="13"/>
  <c r="AC7602" i="13" s="1"/>
  <c r="K7602" i="13"/>
  <c r="M7602" i="13" s="1"/>
  <c r="X7601" i="13"/>
  <c r="Z7600" i="13"/>
  <c r="AC7600" i="13" s="1"/>
  <c r="Z7599" i="13"/>
  <c r="AC7599" i="13" s="1"/>
  <c r="AE7598" i="13"/>
  <c r="AG7598" i="13" s="1"/>
  <c r="AC7598" i="13"/>
  <c r="Z7597" i="13"/>
  <c r="AC7597" i="13" s="1"/>
  <c r="AE7596" i="13"/>
  <c r="AG7596" i="13" s="1"/>
  <c r="Z7596" i="13"/>
  <c r="AC7596" i="13" s="1"/>
  <c r="K7596" i="13"/>
  <c r="M7596" i="13" s="1"/>
  <c r="Z7595" i="13"/>
  <c r="AC7595" i="13" s="1"/>
  <c r="K7595" i="13"/>
  <c r="M7595" i="13" s="1"/>
  <c r="K7593" i="13"/>
  <c r="M7593" i="13" s="1"/>
  <c r="K7591" i="13"/>
  <c r="M7591" i="13" s="1"/>
  <c r="Z7589" i="13"/>
  <c r="AC7589" i="13" s="1"/>
  <c r="Z7588" i="13"/>
  <c r="AC7588" i="13" s="1"/>
  <c r="K7588" i="13"/>
  <c r="M7588" i="13" s="1"/>
  <c r="K7586" i="13"/>
  <c r="M7586" i="13" s="1"/>
  <c r="Z7584" i="13"/>
  <c r="AC7584" i="13" s="1"/>
  <c r="Z7583" i="13"/>
  <c r="AC7583" i="13" s="1"/>
  <c r="K7583" i="13"/>
  <c r="M7583" i="13" s="1"/>
  <c r="Z7581" i="13"/>
  <c r="AC7581" i="13" s="1"/>
  <c r="Z7580" i="13"/>
  <c r="AC7580" i="13" s="1"/>
  <c r="K7580" i="13"/>
  <c r="M7580" i="13" s="1"/>
  <c r="M7582" i="13" s="1"/>
  <c r="K7578" i="13"/>
  <c r="M7578" i="13" s="1"/>
  <c r="Z7576" i="13"/>
  <c r="AC7576" i="13" s="1"/>
  <c r="Z7575" i="13"/>
  <c r="AC7575" i="13" s="1"/>
  <c r="K7575" i="13"/>
  <c r="M7575" i="13" s="1"/>
  <c r="M7577" i="13" s="1"/>
  <c r="Z7573" i="13"/>
  <c r="AC7573" i="13" s="1"/>
  <c r="Z7572" i="13"/>
  <c r="AC7572" i="13" s="1"/>
  <c r="K7572" i="13"/>
  <c r="M7572" i="13" s="1"/>
  <c r="K7570" i="13"/>
  <c r="M7570" i="13" s="1"/>
  <c r="M7571" i="13" s="1"/>
  <c r="Z7568" i="13"/>
  <c r="AC7568" i="13" s="1"/>
  <c r="Z7567" i="13"/>
  <c r="AC7567" i="13" s="1"/>
  <c r="K7567" i="13"/>
  <c r="M7567" i="13" s="1"/>
  <c r="K7557" i="13"/>
  <c r="M7557" i="13" s="1"/>
  <c r="K7556" i="13"/>
  <c r="M7556" i="13" s="1"/>
  <c r="Z7554" i="13"/>
  <c r="AC7554" i="13" s="1"/>
  <c r="K7554" i="13"/>
  <c r="M7554" i="13" s="1"/>
  <c r="Z7552" i="13"/>
  <c r="AC7552" i="13" s="1"/>
  <c r="K7552" i="13"/>
  <c r="M7552" i="13" s="1"/>
  <c r="Z7551" i="13"/>
  <c r="AC7551" i="13" s="1"/>
  <c r="Z7550" i="13"/>
  <c r="AC7550" i="13" s="1"/>
  <c r="K7550" i="13"/>
  <c r="M7550" i="13" s="1"/>
  <c r="Z7548" i="13"/>
  <c r="AC7548" i="13" s="1"/>
  <c r="K7548" i="13"/>
  <c r="M7548" i="13" s="1"/>
  <c r="Z7547" i="13"/>
  <c r="AC7547" i="13" s="1"/>
  <c r="K7547" i="13"/>
  <c r="M7547" i="13" s="1"/>
  <c r="K7545" i="13"/>
  <c r="M7545" i="13" s="1"/>
  <c r="Z7543" i="13"/>
  <c r="AC7543" i="13" s="1"/>
  <c r="Z7542" i="13"/>
  <c r="AC7542" i="13" s="1"/>
  <c r="K7542" i="13"/>
  <c r="M7542" i="13" s="1"/>
  <c r="K7541" i="13"/>
  <c r="M7541" i="13" s="1"/>
  <c r="AD7541" i="13" s="1"/>
  <c r="AE7541" i="13" s="1"/>
  <c r="AG7541" i="13" s="1"/>
  <c r="Z7540" i="13"/>
  <c r="AC7540" i="13" s="1"/>
  <c r="Z7539" i="13"/>
  <c r="AC7539" i="13" s="1"/>
  <c r="Z7538" i="13"/>
  <c r="AC7538" i="13" s="1"/>
  <c r="Z7537" i="13"/>
  <c r="AC7537" i="13" s="1"/>
  <c r="Z7536" i="13"/>
  <c r="AC7536" i="13" s="1"/>
  <c r="K7536" i="13"/>
  <c r="M7536" i="13" s="1"/>
  <c r="Z7534" i="13"/>
  <c r="AC7534" i="13" s="1"/>
  <c r="Z7533" i="13"/>
  <c r="AC7533" i="13" s="1"/>
  <c r="K7533" i="13"/>
  <c r="M7533" i="13" s="1"/>
  <c r="M7535" i="13" s="1"/>
  <c r="Z7531" i="13"/>
  <c r="AC7531" i="13" s="1"/>
  <c r="Z7530" i="13"/>
  <c r="AC7530" i="13" s="1"/>
  <c r="K7530" i="13"/>
  <c r="M7530" i="13" s="1"/>
  <c r="M7532" i="13" s="1"/>
  <c r="Z7528" i="13"/>
  <c r="AC7528" i="13" s="1"/>
  <c r="Z7527" i="13"/>
  <c r="AC7527" i="13" s="1"/>
  <c r="K7527" i="13"/>
  <c r="M7527" i="13" s="1"/>
  <c r="K7526" i="13"/>
  <c r="M7526" i="13" s="1"/>
  <c r="AD7526" i="13" s="1"/>
  <c r="AE7526" i="13" s="1"/>
  <c r="AG7526" i="13" s="1"/>
  <c r="K7525" i="13"/>
  <c r="M7525" i="13" s="1"/>
  <c r="K7523" i="13"/>
  <c r="M7523" i="13" s="1"/>
  <c r="Z7521" i="13"/>
  <c r="AC7521" i="13" s="1"/>
  <c r="Z7520" i="13"/>
  <c r="AC7520" i="13" s="1"/>
  <c r="Z7519" i="13"/>
  <c r="AC7519" i="13" s="1"/>
  <c r="Z7518" i="13"/>
  <c r="AC7518" i="13" s="1"/>
  <c r="K7518" i="13"/>
  <c r="M7518" i="13" s="1"/>
  <c r="M7522" i="13" s="1"/>
  <c r="Z7516" i="13"/>
  <c r="AC7516" i="13" s="1"/>
  <c r="Z7515" i="13"/>
  <c r="AC7515" i="13" s="1"/>
  <c r="K7515" i="13"/>
  <c r="M7515" i="13" s="1"/>
  <c r="Z7514" i="13"/>
  <c r="AC7514" i="13" s="1"/>
  <c r="Z7513" i="13"/>
  <c r="AC7513" i="13" s="1"/>
  <c r="K7513" i="13"/>
  <c r="M7513" i="13" s="1"/>
  <c r="Z7512" i="13"/>
  <c r="AC7512" i="13" s="1"/>
  <c r="Z7511" i="13"/>
  <c r="AC7511" i="13" s="1"/>
  <c r="Z7510" i="13"/>
  <c r="AC7510" i="13" s="1"/>
  <c r="K7510" i="13"/>
  <c r="M7510" i="13" s="1"/>
  <c r="K7509" i="13"/>
  <c r="M7509" i="13" s="1"/>
  <c r="AD7509" i="13" s="1"/>
  <c r="AE7509" i="13" s="1"/>
  <c r="AG7509" i="13" s="1"/>
  <c r="K7508" i="13"/>
  <c r="M7508" i="13" s="1"/>
  <c r="AD7508" i="13" s="1"/>
  <c r="AE7508" i="13" s="1"/>
  <c r="AG7508" i="13" s="1"/>
  <c r="Z7507" i="13"/>
  <c r="AC7507" i="13" s="1"/>
  <c r="Z7506" i="13"/>
  <c r="AC7506" i="13" s="1"/>
  <c r="Z7505" i="13"/>
  <c r="AC7505" i="13" s="1"/>
  <c r="Z7504" i="13"/>
  <c r="AC7504" i="13" s="1"/>
  <c r="Z7503" i="13"/>
  <c r="AC7503" i="13" s="1"/>
  <c r="Z7502" i="13"/>
  <c r="AC7502" i="13" s="1"/>
  <c r="K7502" i="13"/>
  <c r="M7502" i="13" s="1"/>
  <c r="Z7501" i="13"/>
  <c r="AC7501" i="13" s="1"/>
  <c r="Z7500" i="13"/>
  <c r="AC7500" i="13" s="1"/>
  <c r="K7500" i="13"/>
  <c r="M7500" i="13" s="1"/>
  <c r="K7498" i="13"/>
  <c r="M7498" i="13" s="1"/>
  <c r="AD7498" i="13" s="1"/>
  <c r="AE7498" i="13" s="1"/>
  <c r="AG7498" i="13" s="1"/>
  <c r="K7497" i="13"/>
  <c r="M7497" i="13" s="1"/>
  <c r="AD7497" i="13" s="1"/>
  <c r="AE7497" i="13" s="1"/>
  <c r="AG7497" i="13" s="1"/>
  <c r="Z7496" i="13"/>
  <c r="AC7496" i="13" s="1"/>
  <c r="K7496" i="13"/>
  <c r="M7496" i="13" s="1"/>
  <c r="K7495" i="13"/>
  <c r="M7495" i="13" s="1"/>
  <c r="AD7495" i="13" s="1"/>
  <c r="AE7495" i="13" s="1"/>
  <c r="AG7495" i="13" s="1"/>
  <c r="K7494" i="13"/>
  <c r="M7494" i="13" s="1"/>
  <c r="AD7494" i="13" s="1"/>
  <c r="AE7494" i="13" s="1"/>
  <c r="K7492" i="13"/>
  <c r="M7492" i="13" s="1"/>
  <c r="AD7492" i="13" s="1"/>
  <c r="AE7492" i="13" s="1"/>
  <c r="AG7492" i="13" s="1"/>
  <c r="K7491" i="13"/>
  <c r="M7491" i="13" s="1"/>
  <c r="AD7491" i="13" s="1"/>
  <c r="AE7491" i="13" s="1"/>
  <c r="AG7491" i="13" s="1"/>
  <c r="K7490" i="13"/>
  <c r="M7490" i="13" s="1"/>
  <c r="K7488" i="13"/>
  <c r="M7488" i="13" s="1"/>
  <c r="M7489" i="13" s="1"/>
  <c r="K7486" i="13"/>
  <c r="M7486" i="13" s="1"/>
  <c r="AD7486" i="13" s="1"/>
  <c r="AE7486" i="13" s="1"/>
  <c r="AG7486" i="13" s="1"/>
  <c r="K7485" i="13"/>
  <c r="M7485" i="13" s="1"/>
  <c r="AD7485" i="13" s="1"/>
  <c r="AE7485" i="13" s="1"/>
  <c r="AG7485" i="13" s="1"/>
  <c r="K7484" i="13"/>
  <c r="M7484" i="13" s="1"/>
  <c r="AD7484" i="13" s="1"/>
  <c r="AE7484" i="13" s="1"/>
  <c r="AG7484" i="13" s="1"/>
  <c r="Z7483" i="13"/>
  <c r="AC7483" i="13" s="1"/>
  <c r="Z7482" i="13"/>
  <c r="AC7482" i="13" s="1"/>
  <c r="K7482" i="13"/>
  <c r="M7482" i="13" s="1"/>
  <c r="K7480" i="13"/>
  <c r="M7480" i="13" s="1"/>
  <c r="AD7480" i="13" s="1"/>
  <c r="AE7480" i="13" s="1"/>
  <c r="AG7480" i="13" s="1"/>
  <c r="Z7479" i="13"/>
  <c r="AC7479" i="13" s="1"/>
  <c r="Z7478" i="13"/>
  <c r="AC7478" i="13" s="1"/>
  <c r="K7478" i="13"/>
  <c r="M7478" i="13" s="1"/>
  <c r="Z7476" i="13"/>
  <c r="AC7476" i="13" s="1"/>
  <c r="K7476" i="13"/>
  <c r="M7476" i="13" s="1"/>
  <c r="M7477" i="13" s="1"/>
  <c r="K7474" i="13"/>
  <c r="M7474" i="13" s="1"/>
  <c r="AD7474" i="13" s="1"/>
  <c r="AE7474" i="13" s="1"/>
  <c r="AG7474" i="13" s="1"/>
  <c r="Z7473" i="13"/>
  <c r="AC7473" i="13" s="1"/>
  <c r="Z7472" i="13"/>
  <c r="AC7472" i="13" s="1"/>
  <c r="Z7471" i="13"/>
  <c r="AC7471" i="13" s="1"/>
  <c r="K7471" i="13"/>
  <c r="M7471" i="13" s="1"/>
  <c r="K7469" i="13"/>
  <c r="M7469" i="13" s="1"/>
  <c r="M7470" i="13" s="1"/>
  <c r="Z7467" i="13"/>
  <c r="AC7467" i="13" s="1"/>
  <c r="Z7466" i="13"/>
  <c r="AC7466" i="13" s="1"/>
  <c r="Z7465" i="13"/>
  <c r="AC7465" i="13" s="1"/>
  <c r="K7465" i="13"/>
  <c r="M7465" i="13" s="1"/>
  <c r="M7468" i="13" s="1"/>
  <c r="K7463" i="13"/>
  <c r="M7463" i="13" s="1"/>
  <c r="K7461" i="13"/>
  <c r="M7461" i="13" s="1"/>
  <c r="M7462" i="13" s="1"/>
  <c r="K7459" i="13"/>
  <c r="M7459" i="13" s="1"/>
  <c r="K7457" i="13"/>
  <c r="M7457" i="13" s="1"/>
  <c r="M7458" i="13" s="1"/>
  <c r="Z7455" i="13"/>
  <c r="AC7455" i="13" s="1"/>
  <c r="K7455" i="13"/>
  <c r="M7455" i="13" s="1"/>
  <c r="M7456" i="13" s="1"/>
  <c r="K7453" i="13"/>
  <c r="M7453" i="13" s="1"/>
  <c r="AD7453" i="13" s="1"/>
  <c r="AE7453" i="13" s="1"/>
  <c r="AG7453" i="13" s="1"/>
  <c r="Z7452" i="13"/>
  <c r="AC7452" i="13" s="1"/>
  <c r="K7452" i="13"/>
  <c r="M7452" i="13" s="1"/>
  <c r="K7450" i="13"/>
  <c r="M7450" i="13" s="1"/>
  <c r="M7451" i="13" s="1"/>
  <c r="K7448" i="13"/>
  <c r="M7448" i="13" s="1"/>
  <c r="Z7446" i="13"/>
  <c r="AC7446" i="13" s="1"/>
  <c r="Z7445" i="13"/>
  <c r="AC7445" i="13" s="1"/>
  <c r="K7445" i="13"/>
  <c r="M7445" i="13" s="1"/>
  <c r="M7447" i="13" s="1"/>
  <c r="Z7443" i="13"/>
  <c r="AC7443" i="13" s="1"/>
  <c r="K7443" i="13"/>
  <c r="M7443" i="13" s="1"/>
  <c r="M7444" i="13" s="1"/>
  <c r="K7441" i="13"/>
  <c r="M7441" i="13" s="1"/>
  <c r="Z7439" i="13"/>
  <c r="AC7439" i="13" s="1"/>
  <c r="Z7438" i="13"/>
  <c r="AC7438" i="13" s="1"/>
  <c r="K7438" i="13"/>
  <c r="M7438" i="13" s="1"/>
  <c r="M7440" i="13" s="1"/>
  <c r="K7436" i="13"/>
  <c r="M7436" i="13" s="1"/>
  <c r="AD7436" i="13" s="1"/>
  <c r="AE7436" i="13" s="1"/>
  <c r="AG7436" i="13" s="1"/>
  <c r="K7435" i="13"/>
  <c r="M7435" i="13" s="1"/>
  <c r="AD7435" i="13" s="1"/>
  <c r="AE7435" i="13" s="1"/>
  <c r="K7433" i="13"/>
  <c r="M7433" i="13" s="1"/>
  <c r="K7431" i="13"/>
  <c r="M7431" i="13" s="1"/>
  <c r="M7432" i="13" s="1"/>
  <c r="Z7429" i="13"/>
  <c r="AC7429" i="13" s="1"/>
  <c r="K7429" i="13"/>
  <c r="M7429" i="13" s="1"/>
  <c r="Z7428" i="13"/>
  <c r="AC7428" i="13" s="1"/>
  <c r="Z7427" i="13"/>
  <c r="AC7427" i="13" s="1"/>
  <c r="Z7426" i="13"/>
  <c r="AC7426" i="13" s="1"/>
  <c r="Z7425" i="13"/>
  <c r="AC7425" i="13" s="1"/>
  <c r="K7425" i="13"/>
  <c r="M7425" i="13" s="1"/>
  <c r="Z7423" i="13"/>
  <c r="AC7423" i="13" s="1"/>
  <c r="Z7422" i="13"/>
  <c r="AC7422" i="13" s="1"/>
  <c r="Z7421" i="13"/>
  <c r="AC7421" i="13" s="1"/>
  <c r="K7421" i="13"/>
  <c r="M7421" i="13" s="1"/>
  <c r="M7424" i="13" s="1"/>
  <c r="Z7419" i="13"/>
  <c r="AC7419" i="13" s="1"/>
  <c r="Z7418" i="13"/>
  <c r="AC7418" i="13" s="1"/>
  <c r="K7418" i="13"/>
  <c r="M7418" i="13" s="1"/>
  <c r="M7420" i="13" s="1"/>
  <c r="K7416" i="13"/>
  <c r="M7416" i="13" s="1"/>
  <c r="AD7416" i="13" s="1"/>
  <c r="AE7416" i="13" s="1"/>
  <c r="AG7416" i="13" s="1"/>
  <c r="K7415" i="13"/>
  <c r="M7415" i="13" s="1"/>
  <c r="K7413" i="13"/>
  <c r="M7413" i="13" s="1"/>
  <c r="Z7411" i="13"/>
  <c r="AC7411" i="13" s="1"/>
  <c r="Z7410" i="13"/>
  <c r="AC7410" i="13" s="1"/>
  <c r="Z7409" i="13"/>
  <c r="AC7409" i="13" s="1"/>
  <c r="K7409" i="13"/>
  <c r="M7409" i="13" s="1"/>
  <c r="M7412" i="13" s="1"/>
  <c r="K7407" i="13"/>
  <c r="M7407" i="13" s="1"/>
  <c r="AD7407" i="13" s="1"/>
  <c r="AE7407" i="13" s="1"/>
  <c r="AG7407" i="13" s="1"/>
  <c r="K7406" i="13"/>
  <c r="M7406" i="13" s="1"/>
  <c r="Z7404" i="13"/>
  <c r="AC7404" i="13" s="1"/>
  <c r="Z7403" i="13"/>
  <c r="AC7403" i="13" s="1"/>
  <c r="K7403" i="13"/>
  <c r="M7403" i="13" s="1"/>
  <c r="M7405" i="13" s="1"/>
  <c r="K7401" i="13"/>
  <c r="M7401" i="13" s="1"/>
  <c r="K7399" i="13"/>
  <c r="M7399" i="13" s="1"/>
  <c r="AD7399" i="13" s="1"/>
  <c r="AE7399" i="13" s="1"/>
  <c r="AG7399" i="13" s="1"/>
  <c r="K7398" i="13"/>
  <c r="M7398" i="13" s="1"/>
  <c r="AD7398" i="13" s="1"/>
  <c r="AE7398" i="13" s="1"/>
  <c r="AG7398" i="13" s="1"/>
  <c r="K7397" i="13"/>
  <c r="M7397" i="13" s="1"/>
  <c r="K7395" i="13"/>
  <c r="M7395" i="13" s="1"/>
  <c r="Z7393" i="13"/>
  <c r="AC7393" i="13" s="1"/>
  <c r="K7393" i="13"/>
  <c r="M7393" i="13" s="1"/>
  <c r="M7394" i="13" s="1"/>
  <c r="K7391" i="13"/>
  <c r="M7391" i="13" s="1"/>
  <c r="AE7389" i="13"/>
  <c r="AG7389" i="13" s="1"/>
  <c r="Z7389" i="13"/>
  <c r="AC7389" i="13" s="1"/>
  <c r="Z7388" i="13"/>
  <c r="AC7388" i="13" s="1"/>
  <c r="K7388" i="13"/>
  <c r="M7388" i="13" s="1"/>
  <c r="AE7387" i="13"/>
  <c r="AG7387" i="13" s="1"/>
  <c r="Z7387" i="13"/>
  <c r="AC7387" i="13" s="1"/>
  <c r="Z7386" i="13"/>
  <c r="AC7386" i="13" s="1"/>
  <c r="AE7385" i="13"/>
  <c r="AG7385" i="13" s="1"/>
  <c r="Z7385" i="13"/>
  <c r="AC7385" i="13" s="1"/>
  <c r="K7385" i="13"/>
  <c r="M7385" i="13" s="1"/>
  <c r="K7383" i="13"/>
  <c r="M7383" i="13" s="1"/>
  <c r="AD7383" i="13" s="1"/>
  <c r="AE7383" i="13" s="1"/>
  <c r="AG7383" i="13" s="1"/>
  <c r="Z7382" i="13"/>
  <c r="AC7382" i="13" s="1"/>
  <c r="Z7381" i="13"/>
  <c r="AC7381" i="13" s="1"/>
  <c r="Z7380" i="13"/>
  <c r="AC7380" i="13" s="1"/>
  <c r="K7380" i="13"/>
  <c r="M7380" i="13" s="1"/>
  <c r="K7378" i="13"/>
  <c r="M7378" i="13" s="1"/>
  <c r="M7379" i="13" s="1"/>
  <c r="K7376" i="13"/>
  <c r="M7376" i="13" s="1"/>
  <c r="M7377" i="13" s="1"/>
  <c r="K7374" i="13"/>
  <c r="M7374" i="13" s="1"/>
  <c r="M7375" i="13" s="1"/>
  <c r="Z7372" i="13"/>
  <c r="AC7372" i="13" s="1"/>
  <c r="Z7371" i="13"/>
  <c r="AC7371" i="13" s="1"/>
  <c r="Z7370" i="13"/>
  <c r="AC7370" i="13" s="1"/>
  <c r="K7370" i="13"/>
  <c r="M7370" i="13" s="1"/>
  <c r="M7373" i="13" s="1"/>
  <c r="K7368" i="13"/>
  <c r="M7368" i="13" s="1"/>
  <c r="M7369" i="13" s="1"/>
  <c r="K7366" i="13"/>
  <c r="M7366" i="13" s="1"/>
  <c r="M7367" i="13" s="1"/>
  <c r="K7364" i="13"/>
  <c r="M7364" i="13" s="1"/>
  <c r="AD7364" i="13" s="1"/>
  <c r="AE7364" i="13" s="1"/>
  <c r="AG7364" i="13" s="1"/>
  <c r="K7363" i="13"/>
  <c r="M7363" i="13" s="1"/>
  <c r="AD7363" i="13" s="1"/>
  <c r="AE7363" i="13" s="1"/>
  <c r="AG7363" i="13" s="1"/>
  <c r="K7362" i="13"/>
  <c r="M7362" i="13" s="1"/>
  <c r="AD7362" i="13" s="1"/>
  <c r="AE7362" i="13" s="1"/>
  <c r="AG7362" i="13" s="1"/>
  <c r="K7361" i="13"/>
  <c r="M7361" i="13" s="1"/>
  <c r="AD7361" i="13" s="1"/>
  <c r="AE7361" i="13" s="1"/>
  <c r="AG7361" i="13" s="1"/>
  <c r="K7360" i="13"/>
  <c r="M7360" i="13" s="1"/>
  <c r="AD7360" i="13" s="1"/>
  <c r="AE7360" i="13" s="1"/>
  <c r="AG7360" i="13" s="1"/>
  <c r="Z7359" i="13"/>
  <c r="AC7359" i="13" s="1"/>
  <c r="Z7358" i="13"/>
  <c r="AC7358" i="13" s="1"/>
  <c r="Z7357" i="13"/>
  <c r="AC7357" i="13" s="1"/>
  <c r="Z7356" i="13"/>
  <c r="AC7356" i="13" s="1"/>
  <c r="Z7355" i="13"/>
  <c r="AC7355" i="13" s="1"/>
  <c r="K7355" i="13"/>
  <c r="M7355" i="13" s="1"/>
  <c r="Z7354" i="13"/>
  <c r="AC7354" i="13" s="1"/>
  <c r="Z7353" i="13"/>
  <c r="AC7353" i="13" s="1"/>
  <c r="Z7352" i="13"/>
  <c r="AC7352" i="13" s="1"/>
  <c r="Z7351" i="13"/>
  <c r="AC7351" i="13" s="1"/>
  <c r="K7351" i="13"/>
  <c r="M7351" i="13" s="1"/>
  <c r="K7350" i="13"/>
  <c r="M7350" i="13" s="1"/>
  <c r="Z7348" i="13"/>
  <c r="AC7348" i="13" s="1"/>
  <c r="K7348" i="13"/>
  <c r="M7348" i="13" s="1"/>
  <c r="M7349" i="13" s="1"/>
  <c r="K7346" i="13"/>
  <c r="M7346" i="13" s="1"/>
  <c r="AD7346" i="13" s="1"/>
  <c r="AE7346" i="13" s="1"/>
  <c r="AG7346" i="13" s="1"/>
  <c r="K7345" i="13"/>
  <c r="M7345" i="13" s="1"/>
  <c r="AD7345" i="13" s="1"/>
  <c r="AE7345" i="13" s="1"/>
  <c r="K7343" i="13"/>
  <c r="M7343" i="13" s="1"/>
  <c r="K7341" i="13"/>
  <c r="M7341" i="13" s="1"/>
  <c r="M7342" i="13" s="1"/>
  <c r="K7336" i="13"/>
  <c r="M7336" i="13" s="1"/>
  <c r="AD7336" i="13" s="1"/>
  <c r="AE7336" i="13" s="1"/>
  <c r="AG7336" i="13" s="1"/>
  <c r="K7335" i="13"/>
  <c r="M7335" i="13" s="1"/>
  <c r="AD7335" i="13" s="1"/>
  <c r="AE7335" i="13" s="1"/>
  <c r="Z7333" i="13"/>
  <c r="AC7333" i="13" s="1"/>
  <c r="Z7332" i="13"/>
  <c r="AC7332" i="13" s="1"/>
  <c r="K7332" i="13"/>
  <c r="M7332" i="13" s="1"/>
  <c r="M7334" i="13" s="1"/>
  <c r="Z7330" i="13"/>
  <c r="AC7330" i="13" s="1"/>
  <c r="K7330" i="13"/>
  <c r="M7330" i="13" s="1"/>
  <c r="M7331" i="13" s="1"/>
  <c r="Z7328" i="13"/>
  <c r="AC7328" i="13" s="1"/>
  <c r="Z7327" i="13"/>
  <c r="AC7327" i="13" s="1"/>
  <c r="Z7326" i="13"/>
  <c r="AC7326" i="13" s="1"/>
  <c r="Z7325" i="13"/>
  <c r="AC7325" i="13" s="1"/>
  <c r="Z7324" i="13"/>
  <c r="AC7324" i="13" s="1"/>
  <c r="K7324" i="13"/>
  <c r="M7324" i="13" s="1"/>
  <c r="M7329" i="13" s="1"/>
  <c r="Z7322" i="13"/>
  <c r="AC7322" i="13" s="1"/>
  <c r="Z7321" i="13"/>
  <c r="AC7321" i="13" s="1"/>
  <c r="Z7320" i="13"/>
  <c r="AC7320" i="13" s="1"/>
  <c r="K7320" i="13"/>
  <c r="M7320" i="13" s="1"/>
  <c r="K7319" i="13"/>
  <c r="M7319" i="13" s="1"/>
  <c r="AD7319" i="13" s="1"/>
  <c r="AE7319" i="13" s="1"/>
  <c r="AG7319" i="13" s="1"/>
  <c r="K7318" i="13"/>
  <c r="M7318" i="13" s="1"/>
  <c r="AD7318" i="13" s="1"/>
  <c r="AE7318" i="13" s="1"/>
  <c r="AG7318" i="13" s="1"/>
  <c r="K7317" i="13"/>
  <c r="M7317" i="13" s="1"/>
  <c r="K7315" i="13"/>
  <c r="M7315" i="13" s="1"/>
  <c r="K7313" i="13"/>
  <c r="M7313" i="13" s="1"/>
  <c r="K7311" i="13"/>
  <c r="M7311" i="13" s="1"/>
  <c r="K7309" i="13"/>
  <c r="M7309" i="13" s="1"/>
  <c r="Z7307" i="13"/>
  <c r="AC7307" i="13" s="1"/>
  <c r="Z7306" i="13"/>
  <c r="AC7306" i="13" s="1"/>
  <c r="Z7305" i="13"/>
  <c r="AC7305" i="13" s="1"/>
  <c r="K7305" i="13"/>
  <c r="M7305" i="13" s="1"/>
  <c r="Z7304" i="13"/>
  <c r="AC7304" i="13" s="1"/>
  <c r="Z7303" i="13"/>
  <c r="AC7303" i="13" s="1"/>
  <c r="Z7302" i="13"/>
  <c r="AC7302" i="13" s="1"/>
  <c r="Z7301" i="13"/>
  <c r="AC7301" i="13" s="1"/>
  <c r="Z7300" i="13"/>
  <c r="AC7300" i="13" s="1"/>
  <c r="Z7299" i="13"/>
  <c r="AC7299" i="13" s="1"/>
  <c r="K7299" i="13"/>
  <c r="M7299" i="13" s="1"/>
  <c r="K7297" i="13"/>
  <c r="M7297" i="13" s="1"/>
  <c r="K7295" i="13"/>
  <c r="M7295" i="13" s="1"/>
  <c r="K7293" i="13"/>
  <c r="M7293" i="13" s="1"/>
  <c r="K7291" i="13"/>
  <c r="M7291" i="13" s="1"/>
  <c r="Z7289" i="13"/>
  <c r="AC7289" i="13" s="1"/>
  <c r="Z7288" i="13"/>
  <c r="AC7288" i="13" s="1"/>
  <c r="Z7287" i="13"/>
  <c r="AC7287" i="13" s="1"/>
  <c r="K7287" i="13"/>
  <c r="M7287" i="13" s="1"/>
  <c r="M7290" i="13" s="1"/>
  <c r="Z7285" i="13"/>
  <c r="AC7285" i="13" s="1"/>
  <c r="Z7284" i="13"/>
  <c r="AC7284" i="13" s="1"/>
  <c r="Z7283" i="13"/>
  <c r="AC7283" i="13" s="1"/>
  <c r="K7283" i="13"/>
  <c r="M7283" i="13" s="1"/>
  <c r="M7286" i="13" s="1"/>
  <c r="Z7281" i="13"/>
  <c r="AC7281" i="13" s="1"/>
  <c r="Z7280" i="13"/>
  <c r="AC7280" i="13" s="1"/>
  <c r="K7280" i="13"/>
  <c r="M7280" i="13" s="1"/>
  <c r="M7282" i="13" s="1"/>
  <c r="K7278" i="13"/>
  <c r="M7278" i="13" s="1"/>
  <c r="Z7276" i="13"/>
  <c r="AC7276" i="13" s="1"/>
  <c r="Z7275" i="13"/>
  <c r="AC7275" i="13" s="1"/>
  <c r="Z7274" i="13"/>
  <c r="AC7274" i="13" s="1"/>
  <c r="K7274" i="13"/>
  <c r="M7274" i="13" s="1"/>
  <c r="M7277" i="13" s="1"/>
  <c r="Z7272" i="13"/>
  <c r="AC7272" i="13" s="1"/>
  <c r="K7272" i="13"/>
  <c r="M7272" i="13" s="1"/>
  <c r="M7273" i="13" s="1"/>
  <c r="Z7270" i="13"/>
  <c r="AC7270" i="13" s="1"/>
  <c r="Z7269" i="13"/>
  <c r="AC7269" i="13" s="1"/>
  <c r="Z7268" i="13"/>
  <c r="AC7268" i="13" s="1"/>
  <c r="Z7267" i="13"/>
  <c r="AC7267" i="13" s="1"/>
  <c r="K7267" i="13"/>
  <c r="M7267" i="13" s="1"/>
  <c r="K7266" i="13"/>
  <c r="M7266" i="13" s="1"/>
  <c r="AD7266" i="13" s="1"/>
  <c r="AE7266" i="13" s="1"/>
  <c r="AG7266" i="13" s="1"/>
  <c r="K7265" i="13"/>
  <c r="M7265" i="13" s="1"/>
  <c r="K7263" i="13"/>
  <c r="M7263" i="13" s="1"/>
  <c r="K7261" i="13"/>
  <c r="M7261" i="13" s="1"/>
  <c r="Z7259" i="13"/>
  <c r="AC7259" i="13" s="1"/>
  <c r="K7259" i="13"/>
  <c r="M7259" i="13" s="1"/>
  <c r="M7260" i="13" s="1"/>
  <c r="K7257" i="13"/>
  <c r="M7257" i="13" s="1"/>
  <c r="AD7257" i="13" s="1"/>
  <c r="AE7257" i="13" s="1"/>
  <c r="AG7257" i="13" s="1"/>
  <c r="K7256" i="13"/>
  <c r="M7256" i="13" s="1"/>
  <c r="AD7256" i="13" s="1"/>
  <c r="AE7256" i="13" s="1"/>
  <c r="AG7256" i="13" s="1"/>
  <c r="Z7255" i="13"/>
  <c r="AC7255" i="13" s="1"/>
  <c r="Z7254" i="13"/>
  <c r="AC7254" i="13" s="1"/>
  <c r="Z7253" i="13"/>
  <c r="AC7253" i="13" s="1"/>
  <c r="K7253" i="13"/>
  <c r="M7253" i="13" s="1"/>
  <c r="K7251" i="13"/>
  <c r="M7251" i="13" s="1"/>
  <c r="K7249" i="13"/>
  <c r="M7249" i="13" s="1"/>
  <c r="AD7249" i="13" s="1"/>
  <c r="AE7249" i="13" s="1"/>
  <c r="AG7249" i="13" s="1"/>
  <c r="K7248" i="13"/>
  <c r="M7248" i="13" s="1"/>
  <c r="K8725" i="13"/>
  <c r="M8725" i="13" s="1"/>
  <c r="K7246" i="13"/>
  <c r="M7246" i="13" s="1"/>
  <c r="AD7246" i="13" s="1"/>
  <c r="AE7246" i="13" s="1"/>
  <c r="AG7246" i="13" s="1"/>
  <c r="Z7245" i="13"/>
  <c r="AC7245" i="13" s="1"/>
  <c r="Z7244" i="13"/>
  <c r="AC7244" i="13" s="1"/>
  <c r="K7244" i="13"/>
  <c r="M7244" i="13" s="1"/>
  <c r="Z7243" i="13"/>
  <c r="AC7243" i="13" s="1"/>
  <c r="Z7242" i="13"/>
  <c r="AC7242" i="13" s="1"/>
  <c r="K7242" i="13"/>
  <c r="M7242" i="13" s="1"/>
  <c r="Z7241" i="13"/>
  <c r="AC7241" i="13" s="1"/>
  <c r="K7241" i="13"/>
  <c r="M7241" i="13" s="1"/>
  <c r="Z7239" i="13"/>
  <c r="AC7239" i="13" s="1"/>
  <c r="Z7238" i="13"/>
  <c r="AC7238" i="13" s="1"/>
  <c r="Z7237" i="13"/>
  <c r="AC7237" i="13" s="1"/>
  <c r="Z7236" i="13"/>
  <c r="AC7236" i="13" s="1"/>
  <c r="K7236" i="13"/>
  <c r="M7236" i="13" s="1"/>
  <c r="M7240" i="13" s="1"/>
  <c r="Z7234" i="13"/>
  <c r="AC7234" i="13" s="1"/>
  <c r="K7234" i="13"/>
  <c r="M7234" i="13" s="1"/>
  <c r="M7235" i="13" s="1"/>
  <c r="K7232" i="13"/>
  <c r="M7232" i="13" s="1"/>
  <c r="Z7229" i="13"/>
  <c r="AC7229" i="13" s="1"/>
  <c r="K7229" i="13"/>
  <c r="M7229" i="13" s="1"/>
  <c r="M7231" i="13" s="1"/>
  <c r="Z7227" i="13"/>
  <c r="AC7227" i="13" s="1"/>
  <c r="K7227" i="13"/>
  <c r="M7227" i="13" s="1"/>
  <c r="M7228" i="13" s="1"/>
  <c r="Z7225" i="13"/>
  <c r="AC7225" i="13" s="1"/>
  <c r="Z7224" i="13"/>
  <c r="AC7224" i="13" s="1"/>
  <c r="Z7223" i="13"/>
  <c r="AC7223" i="13" s="1"/>
  <c r="K7223" i="13"/>
  <c r="M7223" i="13" s="1"/>
  <c r="M7226" i="13" s="1"/>
  <c r="K7221" i="13"/>
  <c r="M7221" i="13" s="1"/>
  <c r="K7219" i="13"/>
  <c r="M7219" i="13" s="1"/>
  <c r="AD7219" i="13" s="1"/>
  <c r="AE7219" i="13" s="1"/>
  <c r="AG7219" i="13" s="1"/>
  <c r="K7218" i="13"/>
  <c r="M7218" i="13" s="1"/>
  <c r="AD7218" i="13" s="1"/>
  <c r="AE7218" i="13" s="1"/>
  <c r="AG7218" i="13" s="1"/>
  <c r="K7217" i="13"/>
  <c r="M7217" i="13" s="1"/>
  <c r="AD7217" i="13" s="1"/>
  <c r="AE7217" i="13" s="1"/>
  <c r="AG7217" i="13" s="1"/>
  <c r="K7216" i="13"/>
  <c r="M7216" i="13" s="1"/>
  <c r="AD7216" i="13" s="1"/>
  <c r="AE7216" i="13" s="1"/>
  <c r="K7214" i="13"/>
  <c r="M7214" i="13" s="1"/>
  <c r="M7215" i="13" s="1"/>
  <c r="Z7212" i="13"/>
  <c r="AC7212" i="13" s="1"/>
  <c r="Z7211" i="13"/>
  <c r="AC7211" i="13" s="1"/>
  <c r="K7211" i="13"/>
  <c r="M7211" i="13" s="1"/>
  <c r="K7210" i="13"/>
  <c r="M7210" i="13" s="1"/>
  <c r="AD7210" i="13" s="1"/>
  <c r="AE7210" i="13" s="1"/>
  <c r="AG7210" i="13" s="1"/>
  <c r="Z7209" i="13"/>
  <c r="AC7209" i="13" s="1"/>
  <c r="Z7208" i="13"/>
  <c r="AC7208" i="13" s="1"/>
  <c r="Z7207" i="13"/>
  <c r="AC7207" i="13" s="1"/>
  <c r="Z7206" i="13"/>
  <c r="AC7206" i="13" s="1"/>
  <c r="Z7205" i="13"/>
  <c r="AC7205" i="13" s="1"/>
  <c r="K7205" i="13"/>
  <c r="M7205" i="13" s="1"/>
  <c r="Z7203" i="13"/>
  <c r="AC7203" i="13" s="1"/>
  <c r="K7203" i="13"/>
  <c r="M7203" i="13" s="1"/>
  <c r="M7204" i="13" s="1"/>
  <c r="K7198" i="13"/>
  <c r="M7198" i="13" s="1"/>
  <c r="K7195" i="13"/>
  <c r="M7195" i="13" s="1"/>
  <c r="Z7194" i="13"/>
  <c r="AC7194" i="13" s="1"/>
  <c r="Z7193" i="13"/>
  <c r="AC7193" i="13" s="1"/>
  <c r="K7193" i="13"/>
  <c r="M7193" i="13" s="1"/>
  <c r="Z7191" i="13"/>
  <c r="AC7191" i="13" s="1"/>
  <c r="Z7190" i="13"/>
  <c r="AC7190" i="13" s="1"/>
  <c r="Z7189" i="13"/>
  <c r="AC7189" i="13" s="1"/>
  <c r="Z7188" i="13"/>
  <c r="AC7188" i="13" s="1"/>
  <c r="Z7187" i="13"/>
  <c r="AC7187" i="13" s="1"/>
  <c r="Z7186" i="13"/>
  <c r="AC7186" i="13" s="1"/>
  <c r="Z7185" i="13"/>
  <c r="AC7185" i="13" s="1"/>
  <c r="Z7184" i="13"/>
  <c r="AC7184" i="13" s="1"/>
  <c r="Z7183" i="13"/>
  <c r="AC7183" i="13" s="1"/>
  <c r="Z7182" i="13"/>
  <c r="AC7182" i="13" s="1"/>
  <c r="Z7181" i="13"/>
  <c r="AC7181" i="13" s="1"/>
  <c r="Z7180" i="13"/>
  <c r="AC7180" i="13" s="1"/>
  <c r="Z7179" i="13"/>
  <c r="AC7179" i="13" s="1"/>
  <c r="Z7178" i="13"/>
  <c r="AC7178" i="13" s="1"/>
  <c r="Z7177" i="13"/>
  <c r="AC7177" i="13" s="1"/>
  <c r="Z7176" i="13"/>
  <c r="AC7176" i="13" s="1"/>
  <c r="Z7175" i="13"/>
  <c r="AC7175" i="13" s="1"/>
  <c r="Z7174" i="13"/>
  <c r="AC7174" i="13" s="1"/>
  <c r="Z7173" i="13"/>
  <c r="AC7173" i="13" s="1"/>
  <c r="Z7172" i="13"/>
  <c r="AC7172" i="13" s="1"/>
  <c r="K7172" i="13"/>
  <c r="M7172" i="13" s="1"/>
  <c r="M7192" i="13" s="1"/>
  <c r="Z7170" i="13"/>
  <c r="AC7170" i="13" s="1"/>
  <c r="Z7169" i="13"/>
  <c r="AC7169" i="13" s="1"/>
  <c r="K7169" i="13"/>
  <c r="M7169" i="13" s="1"/>
  <c r="M7171" i="13" s="1"/>
  <c r="K7167" i="13"/>
  <c r="M7167" i="13" s="1"/>
  <c r="M7168" i="13" s="1"/>
  <c r="Z7165" i="13"/>
  <c r="AC7165" i="13" s="1"/>
  <c r="K7165" i="13"/>
  <c r="M7165" i="13" s="1"/>
  <c r="M7166" i="13" s="1"/>
  <c r="K7163" i="13"/>
  <c r="M7163" i="13" s="1"/>
  <c r="AD7163" i="13" s="1"/>
  <c r="AE7163" i="13" s="1"/>
  <c r="AG7163" i="13" s="1"/>
  <c r="K7162" i="13"/>
  <c r="M7162" i="13" s="1"/>
  <c r="K7160" i="13"/>
  <c r="M7160" i="13" s="1"/>
  <c r="Z7158" i="13"/>
  <c r="AC7158" i="13" s="1"/>
  <c r="Z7157" i="13"/>
  <c r="AC7157" i="13" s="1"/>
  <c r="K7157" i="13"/>
  <c r="M7157" i="13" s="1"/>
  <c r="AE7156" i="13"/>
  <c r="AG7156" i="13" s="1"/>
  <c r="Z7156" i="13"/>
  <c r="Z7155" i="13"/>
  <c r="AC7155" i="13" s="1"/>
  <c r="K7155" i="13"/>
  <c r="M7155" i="13" s="1"/>
  <c r="K7153" i="13"/>
  <c r="M7153" i="13" s="1"/>
  <c r="K7151" i="13"/>
  <c r="M7151" i="13" s="1"/>
  <c r="K7149" i="13"/>
  <c r="M7149" i="13" s="1"/>
  <c r="AD7149" i="13" s="1"/>
  <c r="AE7149" i="13" s="1"/>
  <c r="AG7149" i="13" s="1"/>
  <c r="K7148" i="13"/>
  <c r="M7148" i="13" s="1"/>
  <c r="AD7148" i="13" s="1"/>
  <c r="AE7148" i="13" s="1"/>
  <c r="AG7148" i="13" s="1"/>
  <c r="K7147" i="13"/>
  <c r="M7147" i="13" s="1"/>
  <c r="AD7147" i="13" s="1"/>
  <c r="AE7147" i="13" s="1"/>
  <c r="AG7147" i="13" s="1"/>
  <c r="K7146" i="13"/>
  <c r="M7146" i="13" s="1"/>
  <c r="AD7146" i="13" s="1"/>
  <c r="AE7146" i="13" s="1"/>
  <c r="AG7146" i="13" s="1"/>
  <c r="K7145" i="13"/>
  <c r="M7145" i="13" s="1"/>
  <c r="AD7145" i="13" s="1"/>
  <c r="AE7145" i="13" s="1"/>
  <c r="AG7145" i="13" s="1"/>
  <c r="K7144" i="13"/>
  <c r="M7144" i="13" s="1"/>
  <c r="AD7144" i="13" s="1"/>
  <c r="AE7144" i="13" s="1"/>
  <c r="AG7144" i="13" s="1"/>
  <c r="K7143" i="13"/>
  <c r="M7143" i="13" s="1"/>
  <c r="AD7143" i="13" s="1"/>
  <c r="AE7143" i="13" s="1"/>
  <c r="AG7143" i="13" s="1"/>
  <c r="K7142" i="13"/>
  <c r="M7142" i="13" s="1"/>
  <c r="AD7142" i="13" s="1"/>
  <c r="AE7142" i="13" s="1"/>
  <c r="AG7142" i="13" s="1"/>
  <c r="K7141" i="13"/>
  <c r="M7141" i="13" s="1"/>
  <c r="AD7141" i="13" s="1"/>
  <c r="AE7141" i="13" s="1"/>
  <c r="AG7141" i="13" s="1"/>
  <c r="K7140" i="13"/>
  <c r="M7140" i="13" s="1"/>
  <c r="AD7140" i="13" s="1"/>
  <c r="AE7140" i="13" s="1"/>
  <c r="AG7140" i="13" s="1"/>
  <c r="K7139" i="13"/>
  <c r="M7139" i="13" s="1"/>
  <c r="Z7137" i="13"/>
  <c r="AC7137" i="13" s="1"/>
  <c r="K7137" i="13"/>
  <c r="M7137" i="13" s="1"/>
  <c r="M7138" i="13" s="1"/>
  <c r="K7135" i="13"/>
  <c r="M7135" i="13" s="1"/>
  <c r="AD7135" i="13" s="1"/>
  <c r="AE7135" i="13" s="1"/>
  <c r="K7133" i="13"/>
  <c r="M7133" i="13" s="1"/>
  <c r="AD7133" i="13" s="1"/>
  <c r="AE7133" i="13" s="1"/>
  <c r="AG7133" i="13" s="1"/>
  <c r="K7132" i="13"/>
  <c r="M7132" i="13" s="1"/>
  <c r="AD7132" i="13" s="1"/>
  <c r="AE7132" i="13" s="1"/>
  <c r="AG7132" i="13" s="1"/>
  <c r="K7131" i="13"/>
  <c r="M7131" i="13" s="1"/>
  <c r="AD7131" i="13" s="1"/>
  <c r="AE7131" i="13" s="1"/>
  <c r="AG7131" i="13" s="1"/>
  <c r="K7130" i="13"/>
  <c r="M7130" i="13" s="1"/>
  <c r="AD7130" i="13" s="1"/>
  <c r="AE7130" i="13" s="1"/>
  <c r="AG7130" i="13" s="1"/>
  <c r="K7129" i="13"/>
  <c r="M7129" i="13" s="1"/>
  <c r="AD7129" i="13" s="1"/>
  <c r="AE7129" i="13" s="1"/>
  <c r="AG7129" i="13" s="1"/>
  <c r="K7128" i="13"/>
  <c r="M7128" i="13" s="1"/>
  <c r="AD7128" i="13" s="1"/>
  <c r="AE7128" i="13" s="1"/>
  <c r="AG7128" i="13" s="1"/>
  <c r="K7127" i="13"/>
  <c r="M7127" i="13" s="1"/>
  <c r="Z7125" i="13"/>
  <c r="AC7125" i="13" s="1"/>
  <c r="Z7124" i="13"/>
  <c r="AC7124" i="13" s="1"/>
  <c r="Z7123" i="13"/>
  <c r="AC7123" i="13" s="1"/>
  <c r="K7123" i="13"/>
  <c r="M7123" i="13" s="1"/>
  <c r="K7121" i="13"/>
  <c r="M7121" i="13" s="1"/>
  <c r="AD7121" i="13" s="1"/>
  <c r="AE7121" i="13" s="1"/>
  <c r="AG7121" i="13" s="1"/>
  <c r="K7120" i="13"/>
  <c r="M7120" i="13" s="1"/>
  <c r="AD7120" i="13" s="1"/>
  <c r="AE7120" i="13" s="1"/>
  <c r="AG7120" i="13" s="1"/>
  <c r="Z7119" i="13"/>
  <c r="AC7119" i="13" s="1"/>
  <c r="Z7118" i="13"/>
  <c r="AC7118" i="13" s="1"/>
  <c r="K7118" i="13"/>
  <c r="M7118" i="13" s="1"/>
  <c r="K7117" i="13"/>
  <c r="M7117" i="13" s="1"/>
  <c r="AD7117" i="13" s="1"/>
  <c r="AE7117" i="13" s="1"/>
  <c r="AG7117" i="13" s="1"/>
  <c r="Z7116" i="13"/>
  <c r="AC7116" i="13" s="1"/>
  <c r="K7116" i="13"/>
  <c r="M7116" i="13" s="1"/>
  <c r="K7115" i="13"/>
  <c r="M7115" i="13" s="1"/>
  <c r="AD7115" i="13" s="1"/>
  <c r="AE7115" i="13" s="1"/>
  <c r="AG7115" i="13" s="1"/>
  <c r="K7114" i="13"/>
  <c r="M7114" i="13" s="1"/>
  <c r="AD7114" i="13" s="1"/>
  <c r="AE7114" i="13" s="1"/>
  <c r="AG7114" i="13" s="1"/>
  <c r="K7113" i="13"/>
  <c r="M7113" i="13" s="1"/>
  <c r="AD7113" i="13" s="1"/>
  <c r="AE7113" i="13" s="1"/>
  <c r="K7111" i="13"/>
  <c r="M7111" i="13" s="1"/>
  <c r="AD7111" i="13" s="1"/>
  <c r="AE7111" i="13" s="1"/>
  <c r="K7109" i="13"/>
  <c r="M7109" i="13" s="1"/>
  <c r="AD7109" i="13" s="1"/>
  <c r="AE7109" i="13" s="1"/>
  <c r="AG7109" i="13" s="1"/>
  <c r="K7108" i="13"/>
  <c r="M7108" i="13" s="1"/>
  <c r="AD7108" i="13" s="1"/>
  <c r="AE7108" i="13" s="1"/>
  <c r="AG7108" i="13" s="1"/>
  <c r="Z7107" i="13"/>
  <c r="AC7107" i="13" s="1"/>
  <c r="Z7106" i="13"/>
  <c r="AC7106" i="13" s="1"/>
  <c r="Z7105" i="13"/>
  <c r="AC7105" i="13" s="1"/>
  <c r="Z7104" i="13"/>
  <c r="AC7104" i="13" s="1"/>
  <c r="Z7103" i="13"/>
  <c r="AC7103" i="13" s="1"/>
  <c r="Z7102" i="13"/>
  <c r="AC7102" i="13" s="1"/>
  <c r="K7102" i="13"/>
  <c r="M7102" i="13" s="1"/>
  <c r="K7100" i="13"/>
  <c r="M7100" i="13" s="1"/>
  <c r="M7101" i="13" s="1"/>
  <c r="K7098" i="13"/>
  <c r="M7098" i="13" s="1"/>
  <c r="M7099" i="13" s="1"/>
  <c r="Z7096" i="13"/>
  <c r="AC7096" i="13" s="1"/>
  <c r="K7096" i="13"/>
  <c r="M7096" i="13" s="1"/>
  <c r="M7097" i="13" s="1"/>
  <c r="Z7094" i="13"/>
  <c r="AC7094" i="13" s="1"/>
  <c r="Z7093" i="13"/>
  <c r="AC7093" i="13" s="1"/>
  <c r="K7093" i="13"/>
  <c r="M7093" i="13" s="1"/>
  <c r="Z7092" i="13"/>
  <c r="AC7092" i="13" s="1"/>
  <c r="K7092" i="13"/>
  <c r="M7092" i="13" s="1"/>
  <c r="Z7090" i="13"/>
  <c r="AC7090" i="13" s="1"/>
  <c r="K7090" i="13"/>
  <c r="M7090" i="13" s="1"/>
  <c r="M7091" i="13" s="1"/>
  <c r="K7088" i="13"/>
  <c r="M7088" i="13" s="1"/>
  <c r="M7089" i="13" s="1"/>
  <c r="Z7086" i="13"/>
  <c r="AC7086" i="13" s="1"/>
  <c r="K7086" i="13"/>
  <c r="M7086" i="13" s="1"/>
  <c r="M7087" i="13" s="1"/>
  <c r="Z7084" i="13"/>
  <c r="AC7084" i="13" s="1"/>
  <c r="Z7083" i="13"/>
  <c r="AC7083" i="13" s="1"/>
  <c r="Z7082" i="13"/>
  <c r="AC7082" i="13" s="1"/>
  <c r="Z7081" i="13"/>
  <c r="AC7081" i="13" s="1"/>
  <c r="K7081" i="13"/>
  <c r="M7081" i="13" s="1"/>
  <c r="K7080" i="13"/>
  <c r="M7080" i="13" s="1"/>
  <c r="K7078" i="13"/>
  <c r="M7078" i="13" s="1"/>
  <c r="M7079" i="13" s="1"/>
  <c r="K7076" i="13"/>
  <c r="M7076" i="13" s="1"/>
  <c r="AD7076" i="13" s="1"/>
  <c r="AE7076" i="13" s="1"/>
  <c r="AG7076" i="13" s="1"/>
  <c r="K7075" i="13"/>
  <c r="M7075" i="13" s="1"/>
  <c r="AD7075" i="13" s="1"/>
  <c r="AE7075" i="13" s="1"/>
  <c r="K7073" i="13"/>
  <c r="M7073" i="13" s="1"/>
  <c r="AD7073" i="13" s="1"/>
  <c r="AE7073" i="13" s="1"/>
  <c r="AG7073" i="13" s="1"/>
  <c r="K7072" i="13"/>
  <c r="M7072" i="13" s="1"/>
  <c r="AD7072" i="13" s="1"/>
  <c r="AE7072" i="13" s="1"/>
  <c r="K7070" i="13"/>
  <c r="M7070" i="13" s="1"/>
  <c r="AD7070" i="13" s="1"/>
  <c r="AE7070" i="13" s="1"/>
  <c r="AG7070" i="13" s="1"/>
  <c r="K7069" i="13"/>
  <c r="M7069" i="13" s="1"/>
  <c r="AD7069" i="13" s="1"/>
  <c r="AE7069" i="13" s="1"/>
  <c r="Z7067" i="13"/>
  <c r="AC7067" i="13" s="1"/>
  <c r="Z7066" i="13"/>
  <c r="AC7066" i="13" s="1"/>
  <c r="K7066" i="13"/>
  <c r="M7066" i="13" s="1"/>
  <c r="Z7065" i="13"/>
  <c r="AC7065" i="13" s="1"/>
  <c r="Z7064" i="13"/>
  <c r="AC7064" i="13" s="1"/>
  <c r="K7064" i="13"/>
  <c r="M7064" i="13" s="1"/>
  <c r="K7063" i="13"/>
  <c r="M7063" i="13" s="1"/>
  <c r="Z7061" i="13"/>
  <c r="AC7061" i="13" s="1"/>
  <c r="Z7060" i="13"/>
  <c r="AC7060" i="13" s="1"/>
  <c r="K7060" i="13"/>
  <c r="M7060" i="13" s="1"/>
  <c r="M7062" i="13" s="1"/>
  <c r="Z7058" i="13"/>
  <c r="AC7058" i="13" s="1"/>
  <c r="K7058" i="13"/>
  <c r="M7058" i="13" s="1"/>
  <c r="M7059" i="13" s="1"/>
  <c r="K7056" i="13"/>
  <c r="M7056" i="13" s="1"/>
  <c r="M7057" i="13" s="1"/>
  <c r="K7054" i="13"/>
  <c r="M7054" i="13" s="1"/>
  <c r="M7055" i="13" s="1"/>
  <c r="Z7052" i="13"/>
  <c r="AC7052" i="13" s="1"/>
  <c r="K7052" i="13"/>
  <c r="M7052" i="13" s="1"/>
  <c r="M7053" i="13" s="1"/>
  <c r="K7050" i="13"/>
  <c r="M7050" i="13" s="1"/>
  <c r="M7051" i="13" s="1"/>
  <c r="Z7048" i="13"/>
  <c r="AC7048" i="13" s="1"/>
  <c r="Z7047" i="13"/>
  <c r="AC7047" i="13" s="1"/>
  <c r="K7047" i="13"/>
  <c r="M7047" i="13" s="1"/>
  <c r="K7046" i="13"/>
  <c r="M7046" i="13" s="1"/>
  <c r="AD7046" i="13" s="1"/>
  <c r="AE7046" i="13" s="1"/>
  <c r="AG7046" i="13" s="1"/>
  <c r="K7045" i="13"/>
  <c r="M7045" i="13" s="1"/>
  <c r="AD7045" i="13" s="1"/>
  <c r="AE7045" i="13" s="1"/>
  <c r="AG7045" i="13" s="1"/>
  <c r="K7044" i="13"/>
  <c r="M7044" i="13" s="1"/>
  <c r="K7042" i="13"/>
  <c r="M7042" i="13" s="1"/>
  <c r="K7040" i="13"/>
  <c r="M7040" i="13" s="1"/>
  <c r="AG7039" i="13"/>
  <c r="Z7038" i="13"/>
  <c r="AC7038" i="13" s="1"/>
  <c r="K7038" i="13"/>
  <c r="M7038" i="13" s="1"/>
  <c r="M7039" i="13" s="1"/>
  <c r="K7036" i="13"/>
  <c r="M7036" i="13" s="1"/>
  <c r="M7037" i="13" s="1"/>
  <c r="K7034" i="13"/>
  <c r="M7034" i="13" s="1"/>
  <c r="M7035" i="13" s="1"/>
  <c r="Z7032" i="13"/>
  <c r="AC7032" i="13" s="1"/>
  <c r="Z7031" i="13"/>
  <c r="AC7031" i="13" s="1"/>
  <c r="K7031" i="13"/>
  <c r="M7031" i="13" s="1"/>
  <c r="M7033" i="13" s="1"/>
  <c r="Z7029" i="13"/>
  <c r="AC7029" i="13" s="1"/>
  <c r="K7029" i="13"/>
  <c r="M7029" i="13" s="1"/>
  <c r="M7030" i="13" s="1"/>
  <c r="K7027" i="13"/>
  <c r="M7027" i="13" s="1"/>
  <c r="M7028" i="13" s="1"/>
  <c r="K7025" i="13"/>
  <c r="M7025" i="13" s="1"/>
  <c r="AD7025" i="13" s="1"/>
  <c r="AE7025" i="13" s="1"/>
  <c r="AG7025" i="13" s="1"/>
  <c r="K7024" i="13"/>
  <c r="M7024" i="13" s="1"/>
  <c r="AD7024" i="13" s="1"/>
  <c r="AE7024" i="13" s="1"/>
  <c r="AG7024" i="13" s="1"/>
  <c r="K7023" i="13"/>
  <c r="M7023" i="13" s="1"/>
  <c r="AD7023" i="13" s="1"/>
  <c r="AE7023" i="13" s="1"/>
  <c r="AG7023" i="13" s="1"/>
  <c r="K7022" i="13"/>
  <c r="M7022" i="13" s="1"/>
  <c r="AD7022" i="13" s="1"/>
  <c r="AE7022" i="13" s="1"/>
  <c r="AG7022" i="13" s="1"/>
  <c r="K7021" i="13"/>
  <c r="M7021" i="13" s="1"/>
  <c r="AD7021" i="13" s="1"/>
  <c r="AE7021" i="13" s="1"/>
  <c r="AG7021" i="13" s="1"/>
  <c r="Z7020" i="13"/>
  <c r="AC7020" i="13" s="1"/>
  <c r="Z7019" i="13"/>
  <c r="AC7019" i="13" s="1"/>
  <c r="Z7018" i="13"/>
  <c r="AC7018" i="13" s="1"/>
  <c r="K7018" i="13"/>
  <c r="M7018" i="13" s="1"/>
  <c r="K7016" i="13"/>
  <c r="M7016" i="13" s="1"/>
  <c r="Z7014" i="13"/>
  <c r="AC7014" i="13" s="1"/>
  <c r="Z7013" i="13"/>
  <c r="AC7013" i="13" s="1"/>
  <c r="K7013" i="13"/>
  <c r="M7013" i="13" s="1"/>
  <c r="M7015" i="13" s="1"/>
  <c r="K7011" i="13"/>
  <c r="M7011" i="13" s="1"/>
  <c r="K7009" i="13"/>
  <c r="M7009" i="13" s="1"/>
  <c r="AD7009" i="13" s="1"/>
  <c r="AE7009" i="13" s="1"/>
  <c r="AG7009" i="13" s="1"/>
  <c r="K7008" i="13"/>
  <c r="M7008" i="13" s="1"/>
  <c r="AD7008" i="13" s="1"/>
  <c r="AE7008" i="13" s="1"/>
  <c r="AG7008" i="13" s="1"/>
  <c r="K7007" i="13"/>
  <c r="M7007" i="13" s="1"/>
  <c r="AD7007" i="13" s="1"/>
  <c r="AE7007" i="13" s="1"/>
  <c r="AG7007" i="13" s="1"/>
  <c r="Z7006" i="13"/>
  <c r="AC7006" i="13" s="1"/>
  <c r="Z7005" i="13"/>
  <c r="AC7005" i="13" s="1"/>
  <c r="Z7004" i="13"/>
  <c r="AC7004" i="13" s="1"/>
  <c r="Z7003" i="13"/>
  <c r="AC7003" i="13" s="1"/>
  <c r="Z7002" i="13"/>
  <c r="AC7002" i="13" s="1"/>
  <c r="K7002" i="13"/>
  <c r="M7002" i="13" s="1"/>
  <c r="K7000" i="13"/>
  <c r="M7000" i="13" s="1"/>
  <c r="M7001" i="13" s="1"/>
  <c r="Z6998" i="13"/>
  <c r="AC6998" i="13" s="1"/>
  <c r="Z6997" i="13"/>
  <c r="AC6997" i="13" s="1"/>
  <c r="Z6996" i="13"/>
  <c r="AC6996" i="13" s="1"/>
  <c r="K6996" i="13"/>
  <c r="M6996" i="13" s="1"/>
  <c r="M6999" i="13" s="1"/>
  <c r="K6994" i="13"/>
  <c r="M6994" i="13" s="1"/>
  <c r="M6995" i="13" s="1"/>
  <c r="K6992" i="13"/>
  <c r="M6992" i="13" s="1"/>
  <c r="AD6992" i="13" s="1"/>
  <c r="AE6992" i="13" s="1"/>
  <c r="AG6992" i="13" s="1"/>
  <c r="Z6991" i="13"/>
  <c r="AC6991" i="13" s="1"/>
  <c r="Z6990" i="13"/>
  <c r="AC6990" i="13" s="1"/>
  <c r="Z6989" i="13"/>
  <c r="AC6989" i="13" s="1"/>
  <c r="Z6988" i="13"/>
  <c r="AC6988" i="13" s="1"/>
  <c r="K6988" i="13"/>
  <c r="M6988" i="13" s="1"/>
  <c r="Z6986" i="13"/>
  <c r="AC6986" i="13" s="1"/>
  <c r="Z6985" i="13"/>
  <c r="AC6985" i="13" s="1"/>
  <c r="Z6984" i="13"/>
  <c r="AC6984" i="13" s="1"/>
  <c r="K6984" i="13"/>
  <c r="M6984" i="13" s="1"/>
  <c r="M6987" i="13" s="1"/>
  <c r="K6982" i="13"/>
  <c r="M6982" i="13" s="1"/>
  <c r="AD6982" i="13" s="1"/>
  <c r="AE6982" i="13" s="1"/>
  <c r="AG6982" i="13" s="1"/>
  <c r="K6981" i="13"/>
  <c r="M6981" i="13" s="1"/>
  <c r="AD6981" i="13" s="1"/>
  <c r="AE6981" i="13" s="1"/>
  <c r="AG6981" i="13" s="1"/>
  <c r="K6980" i="13"/>
  <c r="M6980" i="13" s="1"/>
  <c r="AD6980" i="13" s="1"/>
  <c r="AE6980" i="13" s="1"/>
  <c r="AG6980" i="13" s="1"/>
  <c r="K6979" i="13"/>
  <c r="M6979" i="13" s="1"/>
  <c r="K6978" i="13"/>
  <c r="M6978" i="13" s="1"/>
  <c r="K6976" i="13"/>
  <c r="M6976" i="13" s="1"/>
  <c r="AD6976" i="13" s="1"/>
  <c r="AE6976" i="13" s="1"/>
  <c r="AG6976" i="13" s="1"/>
  <c r="Z6975" i="13"/>
  <c r="AC6975" i="13" s="1"/>
  <c r="K6975" i="13"/>
  <c r="M6975" i="13" s="1"/>
  <c r="K6974" i="13"/>
  <c r="M6974" i="13" s="1"/>
  <c r="AD6974" i="13" s="1"/>
  <c r="AE6974" i="13" s="1"/>
  <c r="AG6974" i="13" s="1"/>
  <c r="K6973" i="13"/>
  <c r="M6973" i="13" s="1"/>
  <c r="K6971" i="13"/>
  <c r="M6971" i="13" s="1"/>
  <c r="K6969" i="13"/>
  <c r="M6969" i="13" s="1"/>
  <c r="K6967" i="13"/>
  <c r="M6967" i="13" s="1"/>
  <c r="Z6945" i="13"/>
  <c r="AC6945" i="13" s="1"/>
  <c r="Z6944" i="13"/>
  <c r="AC6944" i="13" s="1"/>
  <c r="Z6943" i="13"/>
  <c r="AC6943" i="13" s="1"/>
  <c r="K6943" i="13"/>
  <c r="M6943" i="13" s="1"/>
  <c r="M6946" i="13" s="1"/>
  <c r="K6941" i="13"/>
  <c r="M6941" i="13" s="1"/>
  <c r="K6939" i="13"/>
  <c r="M6939" i="13" s="1"/>
  <c r="K6937" i="13"/>
  <c r="M6937" i="13" s="1"/>
  <c r="Z6935" i="13"/>
  <c r="AC6935" i="13" s="1"/>
  <c r="Z6934" i="13"/>
  <c r="AC6934" i="13" s="1"/>
  <c r="K6934" i="13"/>
  <c r="M6934" i="13" s="1"/>
  <c r="M6936" i="13" s="1"/>
  <c r="Z6932" i="13"/>
  <c r="AC6932" i="13" s="1"/>
  <c r="Z6931" i="13"/>
  <c r="AC6931" i="13" s="1"/>
  <c r="K6931" i="13"/>
  <c r="M6931" i="13" s="1"/>
  <c r="M6933" i="13" s="1"/>
  <c r="Z6929" i="13"/>
  <c r="AC6929" i="13" s="1"/>
  <c r="K6929" i="13"/>
  <c r="M6929" i="13" s="1"/>
  <c r="M6930" i="13" s="1"/>
  <c r="Z6927" i="13"/>
  <c r="AC6927" i="13" s="1"/>
  <c r="K6927" i="13"/>
  <c r="M6927" i="13" s="1"/>
  <c r="M6928" i="13" s="1"/>
  <c r="K6925" i="13"/>
  <c r="M6925" i="13" s="1"/>
  <c r="K6923" i="13"/>
  <c r="M6923" i="13" s="1"/>
  <c r="Z6921" i="13"/>
  <c r="AC6921" i="13" s="1"/>
  <c r="K6921" i="13"/>
  <c r="M6921" i="13" s="1"/>
  <c r="M6922" i="13" s="1"/>
  <c r="Z6919" i="13"/>
  <c r="AC6919" i="13" s="1"/>
  <c r="K6919" i="13"/>
  <c r="M6919" i="13" s="1"/>
  <c r="M6920" i="13" s="1"/>
  <c r="K6917" i="13"/>
  <c r="M6917" i="13" s="1"/>
  <c r="AD6917" i="13" s="1"/>
  <c r="AE6917" i="13" s="1"/>
  <c r="AG6917" i="13" s="1"/>
  <c r="Z6915" i="13"/>
  <c r="AC6915" i="13" s="1"/>
  <c r="K6915" i="13"/>
  <c r="M6915" i="13" s="1"/>
  <c r="K6914" i="13"/>
  <c r="M6914" i="13" s="1"/>
  <c r="AD6914" i="13" s="1"/>
  <c r="AE6914" i="13" s="1"/>
  <c r="AG6914" i="13" s="1"/>
  <c r="K6913" i="13"/>
  <c r="M6913" i="13" s="1"/>
  <c r="K6911" i="13"/>
  <c r="M6911" i="13" s="1"/>
  <c r="AD6911" i="13" s="1"/>
  <c r="AE6911" i="13" s="1"/>
  <c r="AG6911" i="13" s="1"/>
  <c r="K6910" i="13"/>
  <c r="M6910" i="13" s="1"/>
  <c r="AD6910" i="13" s="1"/>
  <c r="AE6910" i="13" s="1"/>
  <c r="AG6910" i="13" s="1"/>
  <c r="K6909" i="13"/>
  <c r="M6909" i="13" s="1"/>
  <c r="AD6909" i="13" s="1"/>
  <c r="AE6909" i="13" s="1"/>
  <c r="AG6909" i="13" s="1"/>
  <c r="K6908" i="13"/>
  <c r="M6908" i="13" s="1"/>
  <c r="AD6908" i="13" s="1"/>
  <c r="AE6908" i="13" s="1"/>
  <c r="AG6908" i="13" s="1"/>
  <c r="K6907" i="13"/>
  <c r="M6907" i="13" s="1"/>
  <c r="AD6907" i="13" s="1"/>
  <c r="AE6907" i="13" s="1"/>
  <c r="AG6907" i="13" s="1"/>
  <c r="K6906" i="13"/>
  <c r="M6906" i="13" s="1"/>
  <c r="Z6904" i="13"/>
  <c r="AC6904" i="13" s="1"/>
  <c r="Z6903" i="13"/>
  <c r="AC6903" i="13" s="1"/>
  <c r="K6903" i="13"/>
  <c r="M6903" i="13" s="1"/>
  <c r="M6905" i="13" s="1"/>
  <c r="K6901" i="13"/>
  <c r="M6901" i="13" s="1"/>
  <c r="K6899" i="13"/>
  <c r="M6899" i="13" s="1"/>
  <c r="AD6899" i="13" s="1"/>
  <c r="AE6899" i="13" s="1"/>
  <c r="Z6897" i="13"/>
  <c r="AC6897" i="13" s="1"/>
  <c r="Z6896" i="13"/>
  <c r="AC6896" i="13" s="1"/>
  <c r="K6896" i="13"/>
  <c r="M6896" i="13" s="1"/>
  <c r="M6898" i="13" s="1"/>
  <c r="Z6894" i="13"/>
  <c r="AC6894" i="13" s="1"/>
  <c r="K6894" i="13"/>
  <c r="M6894" i="13" s="1"/>
  <c r="M6895" i="13" s="1"/>
  <c r="K6892" i="13"/>
  <c r="M6892" i="13" s="1"/>
  <c r="AD6892" i="13" s="1"/>
  <c r="AE6892" i="13" s="1"/>
  <c r="AG6892" i="13" s="1"/>
  <c r="K6891" i="13"/>
  <c r="M6891" i="13" s="1"/>
  <c r="AD6891" i="13" s="1"/>
  <c r="AE6891" i="13" s="1"/>
  <c r="K6889" i="13"/>
  <c r="M6889" i="13" s="1"/>
  <c r="AD6889" i="13" s="1"/>
  <c r="AE6889" i="13" s="1"/>
  <c r="AG6889" i="13" s="1"/>
  <c r="K6888" i="13"/>
  <c r="M6888" i="13" s="1"/>
  <c r="AD6888" i="13" s="1"/>
  <c r="AE6888" i="13" s="1"/>
  <c r="AG6888" i="13" s="1"/>
  <c r="K6887" i="13"/>
  <c r="M6887" i="13" s="1"/>
  <c r="AD6887" i="13" s="1"/>
  <c r="AE6887" i="13" s="1"/>
  <c r="AG6887" i="13" s="1"/>
  <c r="K6886" i="13"/>
  <c r="M6886" i="13" s="1"/>
  <c r="AD6886" i="13" s="1"/>
  <c r="AE6886" i="13" s="1"/>
  <c r="AG6886" i="13" s="1"/>
  <c r="K6885" i="13"/>
  <c r="M6885" i="13" s="1"/>
  <c r="AD6885" i="13" s="1"/>
  <c r="AE6885" i="13" s="1"/>
  <c r="AG6885" i="13" s="1"/>
  <c r="K6884" i="13"/>
  <c r="M6884" i="13" s="1"/>
  <c r="AD6884" i="13" s="1"/>
  <c r="AE6884" i="13" s="1"/>
  <c r="Z6882" i="13"/>
  <c r="AC6882" i="13" s="1"/>
  <c r="Z6881" i="13"/>
  <c r="AC6881" i="13" s="1"/>
  <c r="K6881" i="13"/>
  <c r="M6881" i="13" s="1"/>
  <c r="M6883" i="13" s="1"/>
  <c r="K6879" i="13"/>
  <c r="M6879" i="13" s="1"/>
  <c r="AD6879" i="13" s="1"/>
  <c r="AE6879" i="13" s="1"/>
  <c r="AG6879" i="13" s="1"/>
  <c r="K6878" i="13"/>
  <c r="M6878" i="13" s="1"/>
  <c r="K6876" i="13"/>
  <c r="M6876" i="13" s="1"/>
  <c r="M6877" i="13" s="1"/>
  <c r="Z6874" i="13"/>
  <c r="AC6874" i="13" s="1"/>
  <c r="Z6873" i="13"/>
  <c r="AC6873" i="13" s="1"/>
  <c r="Z6872" i="13"/>
  <c r="AC6872" i="13" s="1"/>
  <c r="Z6871" i="13"/>
  <c r="AC6871" i="13" s="1"/>
  <c r="K6871" i="13"/>
  <c r="M6871" i="13" s="1"/>
  <c r="M6875" i="13" s="1"/>
  <c r="K6869" i="13"/>
  <c r="M6869" i="13" s="1"/>
  <c r="M6870" i="13" s="1"/>
  <c r="K6867" i="13"/>
  <c r="M6867" i="13" s="1"/>
  <c r="M6868" i="13" s="1"/>
  <c r="K6865" i="13"/>
  <c r="M6865" i="13" s="1"/>
  <c r="AD6865" i="13" s="1"/>
  <c r="AE6865" i="13" s="1"/>
  <c r="AG6865" i="13" s="1"/>
  <c r="Z6864" i="13"/>
  <c r="AC6864" i="13" s="1"/>
  <c r="K6864" i="13"/>
  <c r="M6864" i="13" s="1"/>
  <c r="Z6862" i="13"/>
  <c r="AC6862" i="13" s="1"/>
  <c r="K6862" i="13"/>
  <c r="M6862" i="13" s="1"/>
  <c r="M6863" i="13" s="1"/>
  <c r="K6860" i="13"/>
  <c r="M6860" i="13" s="1"/>
  <c r="M6861" i="13" s="1"/>
  <c r="K6858" i="13"/>
  <c r="M6858" i="13" s="1"/>
  <c r="AD6858" i="13" s="1"/>
  <c r="AE6858" i="13" s="1"/>
  <c r="AG6858" i="13" s="1"/>
  <c r="K6857" i="13"/>
  <c r="M6857" i="13" s="1"/>
  <c r="AD6857" i="13" s="1"/>
  <c r="AE6857" i="13" s="1"/>
  <c r="AG6857" i="13" s="1"/>
  <c r="K6856" i="13"/>
  <c r="M6856" i="13" s="1"/>
  <c r="Z6854" i="13"/>
  <c r="AC6854" i="13" s="1"/>
  <c r="Z6853" i="13"/>
  <c r="AC6853" i="13" s="1"/>
  <c r="Z6852" i="13"/>
  <c r="AC6852" i="13" s="1"/>
  <c r="Z6851" i="13"/>
  <c r="AC6851" i="13" s="1"/>
  <c r="Z6850" i="13"/>
  <c r="AC6850" i="13" s="1"/>
  <c r="K6850" i="13"/>
  <c r="M6850" i="13" s="1"/>
  <c r="M6855" i="13" s="1"/>
  <c r="K6848" i="13"/>
  <c r="M6848" i="13" s="1"/>
  <c r="AD6848" i="13" s="1"/>
  <c r="AE6848" i="13" s="1"/>
  <c r="AG6848" i="13" s="1"/>
  <c r="K6847" i="13"/>
  <c r="M6847" i="13" s="1"/>
  <c r="AD6847" i="13" s="1"/>
  <c r="AE6847" i="13" s="1"/>
  <c r="AG6847" i="13" s="1"/>
  <c r="Z6846" i="13"/>
  <c r="AC6846" i="13" s="1"/>
  <c r="Z6845" i="13"/>
  <c r="AC6845" i="13" s="1"/>
  <c r="K6845" i="13"/>
  <c r="M6845" i="13" s="1"/>
  <c r="K6843" i="13"/>
  <c r="M6843" i="13" s="1"/>
  <c r="M6844" i="13" s="1"/>
  <c r="Z6841" i="13"/>
  <c r="AC6841" i="13" s="1"/>
  <c r="K6841" i="13"/>
  <c r="M6841" i="13" s="1"/>
  <c r="Z6840" i="13"/>
  <c r="AC6840" i="13" s="1"/>
  <c r="K6840" i="13"/>
  <c r="M6840" i="13" s="1"/>
  <c r="K6839" i="13"/>
  <c r="M6839" i="13" s="1"/>
  <c r="K6837" i="13"/>
  <c r="M6837" i="13" s="1"/>
  <c r="M6838" i="13" s="1"/>
  <c r="Z6835" i="13"/>
  <c r="AC6835" i="13" s="1"/>
  <c r="K6835" i="13"/>
  <c r="M6835" i="13" s="1"/>
  <c r="M6836" i="13" s="1"/>
  <c r="K6833" i="13"/>
  <c r="M6833" i="13" s="1"/>
  <c r="M6834" i="13" s="1"/>
  <c r="Z6831" i="13"/>
  <c r="AC6831" i="13" s="1"/>
  <c r="Z6830" i="13"/>
  <c r="AC6830" i="13" s="1"/>
  <c r="Z6829" i="13"/>
  <c r="AC6829" i="13" s="1"/>
  <c r="Z6828" i="13"/>
  <c r="AC6828" i="13" s="1"/>
  <c r="K6828" i="13"/>
  <c r="M6828" i="13" s="1"/>
  <c r="M6832" i="13" s="1"/>
  <c r="K6826" i="13"/>
  <c r="M6826" i="13" s="1"/>
  <c r="AD6826" i="13" s="1"/>
  <c r="AE6826" i="13" s="1"/>
  <c r="AG6826" i="13" s="1"/>
  <c r="Z6825" i="13"/>
  <c r="AC6825" i="13" s="1"/>
  <c r="Z6824" i="13"/>
  <c r="AC6824" i="13" s="1"/>
  <c r="Z6823" i="13"/>
  <c r="AC6823" i="13" s="1"/>
  <c r="Z6822" i="13"/>
  <c r="AC6822" i="13" s="1"/>
  <c r="Z6821" i="13"/>
  <c r="AC6821" i="13" s="1"/>
  <c r="K6821" i="13"/>
  <c r="M6821" i="13" s="1"/>
  <c r="K6820" i="13"/>
  <c r="M6820" i="13" s="1"/>
  <c r="AD6820" i="13" s="1"/>
  <c r="AE6820" i="13" s="1"/>
  <c r="K6818" i="13"/>
  <c r="M6818" i="13" s="1"/>
  <c r="K6816" i="13"/>
  <c r="M6816" i="13" s="1"/>
  <c r="AD6816" i="13" s="1"/>
  <c r="AE6816" i="13" s="1"/>
  <c r="AG6816" i="13" s="1"/>
  <c r="K6815" i="13"/>
  <c r="M6815" i="13" s="1"/>
  <c r="K6813" i="13"/>
  <c r="M6813" i="13" s="1"/>
  <c r="K6811" i="13"/>
  <c r="M6811" i="13" s="1"/>
  <c r="AD6811" i="13" s="1"/>
  <c r="AE6811" i="13" s="1"/>
  <c r="AG6811" i="13" s="1"/>
  <c r="K6810" i="13"/>
  <c r="M6810" i="13" s="1"/>
  <c r="AD6810" i="13" s="1"/>
  <c r="AE6810" i="13" s="1"/>
  <c r="AG6810" i="13" s="1"/>
  <c r="K6809" i="13"/>
  <c r="M6809" i="13" s="1"/>
  <c r="AD6809" i="13" s="1"/>
  <c r="AE6809" i="13" s="1"/>
  <c r="K6807" i="13"/>
  <c r="M6807" i="13" s="1"/>
  <c r="K6805" i="13"/>
  <c r="M6805" i="13" s="1"/>
  <c r="AD6805" i="13" s="1"/>
  <c r="AE6805" i="13" s="1"/>
  <c r="AG6805" i="13" s="1"/>
  <c r="K6804" i="13"/>
  <c r="M6804" i="13" s="1"/>
  <c r="AD6804" i="13" s="1"/>
  <c r="AE6804" i="13" s="1"/>
  <c r="AG6804" i="13" s="1"/>
  <c r="K6803" i="13"/>
  <c r="M6803" i="13" s="1"/>
  <c r="K6801" i="13"/>
  <c r="M6801" i="13" s="1"/>
  <c r="AD6801" i="13" s="1"/>
  <c r="AE6801" i="13" s="1"/>
  <c r="AG6801" i="13" s="1"/>
  <c r="K6800" i="13"/>
  <c r="M6800" i="13" s="1"/>
  <c r="K6798" i="13"/>
  <c r="M6798" i="13" s="1"/>
  <c r="AD6798" i="13" s="1"/>
  <c r="AE6798" i="13" s="1"/>
  <c r="AG6798" i="13" s="1"/>
  <c r="K6797" i="13"/>
  <c r="M6797" i="13" s="1"/>
  <c r="Z6795" i="13"/>
  <c r="AC6795" i="13" s="1"/>
  <c r="K6795" i="13"/>
  <c r="M6795" i="13" s="1"/>
  <c r="M6796" i="13" s="1"/>
  <c r="K6793" i="13"/>
  <c r="M6793" i="13" s="1"/>
  <c r="Z6791" i="13"/>
  <c r="AC6791" i="13" s="1"/>
  <c r="Z6790" i="13"/>
  <c r="AC6790" i="13" s="1"/>
  <c r="Z6789" i="13"/>
  <c r="AC6789" i="13" s="1"/>
  <c r="K6789" i="13"/>
  <c r="M6789" i="13" s="1"/>
  <c r="K6788" i="13"/>
  <c r="M6788" i="13" s="1"/>
  <c r="AD6788" i="13" s="1"/>
  <c r="AE6788" i="13" s="1"/>
  <c r="AG6788" i="13" s="1"/>
  <c r="K6787" i="13"/>
  <c r="M6787" i="13" s="1"/>
  <c r="AD6787" i="13" s="1"/>
  <c r="AE6787" i="13" s="1"/>
  <c r="AG6787" i="13" s="1"/>
  <c r="K6786" i="13"/>
  <c r="M6786" i="13" s="1"/>
  <c r="AD6786" i="13" s="1"/>
  <c r="AE6786" i="13" s="1"/>
  <c r="AG6786" i="13" s="1"/>
  <c r="Z6785" i="13"/>
  <c r="AC6785" i="13" s="1"/>
  <c r="K6785" i="13"/>
  <c r="M6785" i="13" s="1"/>
  <c r="Z6784" i="13"/>
  <c r="AC6784" i="13" s="1"/>
  <c r="K6784" i="13"/>
  <c r="M6784" i="13" s="1"/>
  <c r="Z6783" i="13"/>
  <c r="AC6783" i="13" s="1"/>
  <c r="K6783" i="13"/>
  <c r="M6783" i="13" s="1"/>
  <c r="Z6781" i="13"/>
  <c r="AC6781" i="13" s="1"/>
  <c r="K6781" i="13"/>
  <c r="M6781" i="13" s="1"/>
  <c r="M6782" i="13" s="1"/>
  <c r="Z6779" i="13"/>
  <c r="AC6779" i="13" s="1"/>
  <c r="K6779" i="13"/>
  <c r="M6779" i="13" s="1"/>
  <c r="M6780" i="13" s="1"/>
  <c r="K6777" i="13"/>
  <c r="M6777" i="13" s="1"/>
  <c r="M6778" i="13" s="1"/>
  <c r="K6775" i="13"/>
  <c r="M6775" i="13" s="1"/>
  <c r="Z6773" i="13"/>
  <c r="AC6773" i="13" s="1"/>
  <c r="Z6772" i="13"/>
  <c r="AC6772" i="13" s="1"/>
  <c r="K6772" i="13"/>
  <c r="M6772" i="13" s="1"/>
  <c r="M6774" i="13" s="1"/>
  <c r="K6770" i="13"/>
  <c r="M6770" i="13" s="1"/>
  <c r="K6768" i="13"/>
  <c r="M6768" i="13" s="1"/>
  <c r="K6766" i="13"/>
  <c r="M6766" i="13" s="1"/>
  <c r="K6764" i="13"/>
  <c r="M6764" i="13" s="1"/>
  <c r="Z6762" i="13"/>
  <c r="AC6762" i="13" s="1"/>
  <c r="K6762" i="13"/>
  <c r="M6762" i="13" s="1"/>
  <c r="M6763" i="13" s="1"/>
  <c r="K6760" i="13"/>
  <c r="M6760" i="13" s="1"/>
  <c r="AD6760" i="13" s="1"/>
  <c r="AE6760" i="13" s="1"/>
  <c r="AG6760" i="13" s="1"/>
  <c r="K6759" i="13"/>
  <c r="M6759" i="13" s="1"/>
  <c r="AD6759" i="13" s="1"/>
  <c r="AE6759" i="13" s="1"/>
  <c r="AG6759" i="13" s="1"/>
  <c r="Z6758" i="13"/>
  <c r="AC6758" i="13" s="1"/>
  <c r="K6758" i="13"/>
  <c r="M6758" i="13" s="1"/>
  <c r="K6757" i="13"/>
  <c r="M6757" i="13" s="1"/>
  <c r="AD6757" i="13" s="1"/>
  <c r="AE6757" i="13" s="1"/>
  <c r="AG6757" i="13" s="1"/>
  <c r="K6756" i="13"/>
  <c r="M6756" i="13" s="1"/>
  <c r="AD6756" i="13" s="1"/>
  <c r="AE6756" i="13" s="1"/>
  <c r="AG6756" i="13" s="1"/>
  <c r="AE6755" i="13"/>
  <c r="AG6755" i="13" s="1"/>
  <c r="Z6755" i="13"/>
  <c r="AC6755" i="13" s="1"/>
  <c r="Z6754" i="13"/>
  <c r="AC6754" i="13" s="1"/>
  <c r="AE6753" i="13"/>
  <c r="AG6753" i="13" s="1"/>
  <c r="Z6753" i="13"/>
  <c r="AC6753" i="13" s="1"/>
  <c r="Z6752" i="13"/>
  <c r="AC6752" i="13" s="1"/>
  <c r="Z6751" i="13"/>
  <c r="AC6751" i="13" s="1"/>
  <c r="K6751" i="13"/>
  <c r="M6751" i="13" s="1"/>
  <c r="K6749" i="13"/>
  <c r="M6749" i="13" s="1"/>
  <c r="M6750" i="13" s="1"/>
  <c r="Z6747" i="13"/>
  <c r="AC6747" i="13" s="1"/>
  <c r="Z6746" i="13"/>
  <c r="AC6746" i="13" s="1"/>
  <c r="Z6745" i="13"/>
  <c r="AC6745" i="13" s="1"/>
  <c r="K6745" i="13"/>
  <c r="M6745" i="13" s="1"/>
  <c r="M6748" i="13" s="1"/>
  <c r="K6743" i="13"/>
  <c r="M6743" i="13" s="1"/>
  <c r="M6744" i="13" s="1"/>
  <c r="K6741" i="13"/>
  <c r="M6741" i="13" s="1"/>
  <c r="M6742" i="13" s="1"/>
  <c r="Z6739" i="13"/>
  <c r="AC6739" i="13" s="1"/>
  <c r="Z6738" i="13"/>
  <c r="AC6738" i="13" s="1"/>
  <c r="K6738" i="13"/>
  <c r="M6738" i="13" s="1"/>
  <c r="M6740" i="13" s="1"/>
  <c r="K6736" i="13"/>
  <c r="M6736" i="13" s="1"/>
  <c r="AD6736" i="13" s="1"/>
  <c r="AE6736" i="13" s="1"/>
  <c r="AG6736" i="13" s="1"/>
  <c r="K6735" i="13"/>
  <c r="M6735" i="13" s="1"/>
  <c r="AD6735" i="13" s="1"/>
  <c r="AE6735" i="13" s="1"/>
  <c r="Z6733" i="13"/>
  <c r="AC6733" i="13" s="1"/>
  <c r="Z6732" i="13"/>
  <c r="AC6732" i="13" s="1"/>
  <c r="K6732" i="13"/>
  <c r="M6732" i="13" s="1"/>
  <c r="M6734" i="13" s="1"/>
  <c r="K6730" i="13"/>
  <c r="M6730" i="13" s="1"/>
  <c r="AD6730" i="13" s="1"/>
  <c r="AE6730" i="13" s="1"/>
  <c r="AG6730" i="13" s="1"/>
  <c r="K6729" i="13"/>
  <c r="M6729" i="13" s="1"/>
  <c r="AD6729" i="13" s="1"/>
  <c r="AE6729" i="13" s="1"/>
  <c r="AG6729" i="13" s="1"/>
  <c r="K6728" i="13"/>
  <c r="M6728" i="13" s="1"/>
  <c r="K6726" i="13"/>
  <c r="M6726" i="13" s="1"/>
  <c r="K6724" i="13"/>
  <c r="M6724" i="13" s="1"/>
  <c r="M6725" i="13" s="1"/>
  <c r="M6727" i="13" s="1"/>
  <c r="K6722" i="13"/>
  <c r="M6722" i="13" s="1"/>
  <c r="M6723" i="13" s="1"/>
  <c r="K6720" i="13"/>
  <c r="M6720" i="13" s="1"/>
  <c r="AD6720" i="13" s="1"/>
  <c r="AE6720" i="13" s="1"/>
  <c r="AG6720" i="13" s="1"/>
  <c r="Z6719" i="13"/>
  <c r="AC6719" i="13" s="1"/>
  <c r="Z6718" i="13"/>
  <c r="AC6718" i="13" s="1"/>
  <c r="K6718" i="13"/>
  <c r="M6718" i="13" s="1"/>
  <c r="K6716" i="13"/>
  <c r="M6716" i="13" s="1"/>
  <c r="Z6712" i="13"/>
  <c r="AC6712" i="13" s="1"/>
  <c r="K6712" i="13"/>
  <c r="M6712" i="13" s="1"/>
  <c r="M6715" i="13" s="1"/>
  <c r="K6710" i="13"/>
  <c r="M6710" i="13" s="1"/>
  <c r="AD6710" i="13" s="1"/>
  <c r="AE6710" i="13" s="1"/>
  <c r="AG6710" i="13" s="1"/>
  <c r="Z6709" i="13"/>
  <c r="AC6709" i="13" s="1"/>
  <c r="K6709" i="13"/>
  <c r="M6709" i="13" s="1"/>
  <c r="K6707" i="13"/>
  <c r="M6707" i="13" s="1"/>
  <c r="Z6705" i="13"/>
  <c r="AC6705" i="13" s="1"/>
  <c r="Z6704" i="13"/>
  <c r="AC6704" i="13" s="1"/>
  <c r="Z6703" i="13"/>
  <c r="AC6703" i="13" s="1"/>
  <c r="Z6702" i="13"/>
  <c r="AC6702" i="13" s="1"/>
  <c r="Z6701" i="13"/>
  <c r="AC6701" i="13" s="1"/>
  <c r="Z6700" i="13"/>
  <c r="AC6700" i="13" s="1"/>
  <c r="Z6699" i="13"/>
  <c r="AC6699" i="13" s="1"/>
  <c r="Z6698" i="13"/>
  <c r="AC6698" i="13" s="1"/>
  <c r="Z6697" i="13"/>
  <c r="AC6697" i="13" s="1"/>
  <c r="Z6696" i="13"/>
  <c r="AC6696" i="13" s="1"/>
  <c r="Z6695" i="13"/>
  <c r="AC6695" i="13" s="1"/>
  <c r="Z6694" i="13"/>
  <c r="AC6694" i="13" s="1"/>
  <c r="Z6693" i="13"/>
  <c r="Z6692" i="13"/>
  <c r="AC6692" i="13" s="1"/>
  <c r="Z6691" i="13"/>
  <c r="AC6691" i="13" s="1"/>
  <c r="AE6690" i="13"/>
  <c r="AG6690" i="13" s="1"/>
  <c r="Z6690" i="13"/>
  <c r="AC6690" i="13" s="1"/>
  <c r="Z6689" i="13"/>
  <c r="AC6689" i="13" s="1"/>
  <c r="Z6688" i="13"/>
  <c r="AC6688" i="13" s="1"/>
  <c r="Z6687" i="13"/>
  <c r="AC6687" i="13" s="1"/>
  <c r="Z6686" i="13"/>
  <c r="AC6686" i="13" s="1"/>
  <c r="K6686" i="13"/>
  <c r="M6686" i="13" s="1"/>
  <c r="K6684" i="13"/>
  <c r="M6684" i="13" s="1"/>
  <c r="Z6682" i="13"/>
  <c r="AC6682" i="13" s="1"/>
  <c r="K6682" i="13"/>
  <c r="M6682" i="13" s="1"/>
  <c r="M6683" i="13" s="1"/>
  <c r="Z6680" i="13"/>
  <c r="AC6680" i="13" s="1"/>
  <c r="Z6679" i="13"/>
  <c r="AC6679" i="13" s="1"/>
  <c r="K6679" i="13"/>
  <c r="M6679" i="13" s="1"/>
  <c r="K6678" i="13"/>
  <c r="M6678" i="13" s="1"/>
  <c r="K6676" i="13"/>
  <c r="M6676" i="13" s="1"/>
  <c r="AD6676" i="13" s="1"/>
  <c r="AE6676" i="13" s="1"/>
  <c r="AG6676" i="13" s="1"/>
  <c r="K6675" i="13"/>
  <c r="M6675" i="13" s="1"/>
  <c r="AD6675" i="13" s="1"/>
  <c r="AE6675" i="13" s="1"/>
  <c r="AG6675" i="13" s="1"/>
  <c r="Z6674" i="13"/>
  <c r="AC6674" i="13" s="1"/>
  <c r="Z6673" i="13"/>
  <c r="AC6673" i="13" s="1"/>
  <c r="Z6672" i="13"/>
  <c r="AC6672" i="13" s="1"/>
  <c r="Z6671" i="13"/>
  <c r="AC6671" i="13" s="1"/>
  <c r="Z6670" i="13"/>
  <c r="AC6670" i="13" s="1"/>
  <c r="K6670" i="13"/>
  <c r="M6670" i="13" s="1"/>
  <c r="Z6669" i="13"/>
  <c r="AC6669" i="13" s="1"/>
  <c r="K6669" i="13"/>
  <c r="M6669" i="13" s="1"/>
  <c r="K6667" i="13"/>
  <c r="M6667" i="13" s="1"/>
  <c r="AG6666" i="13"/>
  <c r="AD6665" i="13"/>
  <c r="K6665" i="13"/>
  <c r="Z6664" i="13"/>
  <c r="AC6664" i="13" s="1"/>
  <c r="K6664" i="13"/>
  <c r="M6664" i="13" s="1"/>
  <c r="M6666" i="13" s="1"/>
  <c r="K6662" i="13"/>
  <c r="M6662" i="13" s="1"/>
  <c r="M6663" i="13" s="1"/>
  <c r="K6660" i="13"/>
  <c r="M6660" i="13" s="1"/>
  <c r="AD6660" i="13" s="1"/>
  <c r="AE6660" i="13" s="1"/>
  <c r="AG6660" i="13" s="1"/>
  <c r="Z6659" i="13"/>
  <c r="AC6659" i="13" s="1"/>
  <c r="K6659" i="13"/>
  <c r="M6659" i="13" s="1"/>
  <c r="K6657" i="13"/>
  <c r="M6657" i="13" s="1"/>
  <c r="AD6657" i="13" s="1"/>
  <c r="AE6657" i="13" s="1"/>
  <c r="AG6657" i="13" s="1"/>
  <c r="K6656" i="13"/>
  <c r="M6656" i="13" s="1"/>
  <c r="AD6656" i="13" s="1"/>
  <c r="AE6656" i="13" s="1"/>
  <c r="AG6656" i="13" s="1"/>
  <c r="K6655" i="13"/>
  <c r="M6655" i="13" s="1"/>
  <c r="AD6655" i="13" s="1"/>
  <c r="AE6655" i="13" s="1"/>
  <c r="AG6655" i="13" s="1"/>
  <c r="K6654" i="13"/>
  <c r="M6654" i="13" s="1"/>
  <c r="AD6654" i="13" s="1"/>
  <c r="AE6654" i="13" s="1"/>
  <c r="K6652" i="13"/>
  <c r="M6652" i="13" s="1"/>
  <c r="AD6652" i="13" s="1"/>
  <c r="AE6652" i="13" s="1"/>
  <c r="AG6652" i="13" s="1"/>
  <c r="K6651" i="13"/>
  <c r="M6651" i="13" s="1"/>
  <c r="AD6651" i="13" s="1"/>
  <c r="AE6651" i="13" s="1"/>
  <c r="Z6649" i="13"/>
  <c r="AC6649" i="13" s="1"/>
  <c r="Z6648" i="13"/>
  <c r="AC6648" i="13" s="1"/>
  <c r="Z6647" i="13"/>
  <c r="AC6647" i="13" s="1"/>
  <c r="K6647" i="13"/>
  <c r="M6647" i="13" s="1"/>
  <c r="M6650" i="13" s="1"/>
  <c r="Z6645" i="13"/>
  <c r="AC6645" i="13" s="1"/>
  <c r="K6644" i="13"/>
  <c r="M6644" i="13" s="1"/>
  <c r="M6646" i="13" s="1"/>
  <c r="K6642" i="13"/>
  <c r="M6642" i="13" s="1"/>
  <c r="AD6642" i="13" s="1"/>
  <c r="AE6642" i="13" s="1"/>
  <c r="AG6642" i="13" s="1"/>
  <c r="Z6641" i="13"/>
  <c r="AC6641" i="13" s="1"/>
  <c r="Z6640" i="13"/>
  <c r="AC6640" i="13" s="1"/>
  <c r="Z6639" i="13"/>
  <c r="AC6639" i="13" s="1"/>
  <c r="Z6638" i="13"/>
  <c r="AC6638" i="13" s="1"/>
  <c r="K6638" i="13"/>
  <c r="M6638" i="13" s="1"/>
  <c r="K6636" i="13"/>
  <c r="M6636" i="13" s="1"/>
  <c r="AD6636" i="13" s="1"/>
  <c r="AE6636" i="13" s="1"/>
  <c r="AG6636" i="13" s="1"/>
  <c r="K6635" i="13"/>
  <c r="M6635" i="13" s="1"/>
  <c r="AD6635" i="13" s="1"/>
  <c r="AE6635" i="13" s="1"/>
  <c r="K6633" i="13"/>
  <c r="M6633" i="13" s="1"/>
  <c r="AD6633" i="13" s="1"/>
  <c r="AE6633" i="13" s="1"/>
  <c r="AG6633" i="13" s="1"/>
  <c r="K6632" i="13"/>
  <c r="M6632" i="13" s="1"/>
  <c r="AD6632" i="13" s="1"/>
  <c r="AE6632" i="13" s="1"/>
  <c r="K6630" i="13"/>
  <c r="M6630" i="13" s="1"/>
  <c r="M6631" i="13" s="1"/>
  <c r="Z6628" i="13"/>
  <c r="AC6628" i="13" s="1"/>
  <c r="Z6627" i="13"/>
  <c r="AC6627" i="13" s="1"/>
  <c r="Z6626" i="13"/>
  <c r="AC6626" i="13" s="1"/>
  <c r="K6626" i="13"/>
  <c r="M6626" i="13" s="1"/>
  <c r="M6629" i="13" s="1"/>
  <c r="K6624" i="13"/>
  <c r="M6624" i="13" s="1"/>
  <c r="M6625" i="13" s="1"/>
  <c r="Z6622" i="13"/>
  <c r="AC6622" i="13" s="1"/>
  <c r="Z6621" i="13"/>
  <c r="AC6621" i="13" s="1"/>
  <c r="Z6620" i="13"/>
  <c r="AC6620" i="13" s="1"/>
  <c r="K6620" i="13"/>
  <c r="M6620" i="13" s="1"/>
  <c r="M6623" i="13" s="1"/>
  <c r="K6617" i="13"/>
  <c r="M6617" i="13" s="1"/>
  <c r="M6619" i="13" s="1"/>
  <c r="Z6615" i="13"/>
  <c r="AC6615" i="13" s="1"/>
  <c r="Z6614" i="13"/>
  <c r="AC6614" i="13" s="1"/>
  <c r="Z6613" i="13"/>
  <c r="AC6613" i="13" s="1"/>
  <c r="K6613" i="13"/>
  <c r="M6613" i="13" s="1"/>
  <c r="M6616" i="13" s="1"/>
  <c r="K6611" i="13"/>
  <c r="M6611" i="13" s="1"/>
  <c r="K6609" i="13"/>
  <c r="M6609" i="13" s="1"/>
  <c r="AD6609" i="13" s="1"/>
  <c r="AE6609" i="13" s="1"/>
  <c r="AG6609" i="13" s="1"/>
  <c r="Z6608" i="13"/>
  <c r="AC6608" i="13" s="1"/>
  <c r="K6608" i="13"/>
  <c r="M6608" i="13" s="1"/>
  <c r="K6606" i="13"/>
  <c r="M6606" i="13" s="1"/>
  <c r="Z6604" i="13"/>
  <c r="AC6604" i="13" s="1"/>
  <c r="Z6603" i="13"/>
  <c r="AC6603" i="13" s="1"/>
  <c r="K6603" i="13"/>
  <c r="M6603" i="13" s="1"/>
  <c r="Z6602" i="13"/>
  <c r="AC6602" i="13" s="1"/>
  <c r="Z6601" i="13"/>
  <c r="AC6601" i="13" s="1"/>
  <c r="K6601" i="13"/>
  <c r="M6601" i="13" s="1"/>
  <c r="Z6599" i="13"/>
  <c r="AC6599" i="13" s="1"/>
  <c r="K6599" i="13"/>
  <c r="M6599" i="13" s="1"/>
  <c r="M6600" i="13" s="1"/>
  <c r="K6597" i="13"/>
  <c r="M6597" i="13" s="1"/>
  <c r="K6595" i="13"/>
  <c r="M6595" i="13" s="1"/>
  <c r="AD6595" i="13" s="1"/>
  <c r="AE6595" i="13" s="1"/>
  <c r="AG6595" i="13" s="1"/>
  <c r="K6594" i="13"/>
  <c r="M6594" i="13" s="1"/>
  <c r="K6592" i="13"/>
  <c r="M6592" i="13" s="1"/>
  <c r="AD6592" i="13" s="1"/>
  <c r="AE6592" i="13" s="1"/>
  <c r="AG6592" i="13" s="1"/>
  <c r="K6591" i="13"/>
  <c r="M6591" i="13" s="1"/>
  <c r="Z6589" i="13"/>
  <c r="AC6589" i="13" s="1"/>
  <c r="K6589" i="13"/>
  <c r="M6589" i="13" s="1"/>
  <c r="M6590" i="13" s="1"/>
  <c r="Z6587" i="13"/>
  <c r="AC6587" i="13" s="1"/>
  <c r="K6586" i="13"/>
  <c r="M6586" i="13" s="1"/>
  <c r="Z6584" i="13"/>
  <c r="AC6584" i="13" s="1"/>
  <c r="K6584" i="13"/>
  <c r="M6584" i="13" s="1"/>
  <c r="M6585" i="13" s="1"/>
  <c r="Z6582" i="13"/>
  <c r="AC6582" i="13" s="1"/>
  <c r="K6582" i="13"/>
  <c r="M6582" i="13" s="1"/>
  <c r="Z6581" i="13"/>
  <c r="AC6581" i="13" s="1"/>
  <c r="K6581" i="13"/>
  <c r="M6581" i="13" s="1"/>
  <c r="K6580" i="13"/>
  <c r="M6580" i="13" s="1"/>
  <c r="K6578" i="13"/>
  <c r="M6578" i="13" s="1"/>
  <c r="K6576" i="13"/>
  <c r="M6576" i="13" s="1"/>
  <c r="AD6576" i="13" s="1"/>
  <c r="AE6576" i="13" s="1"/>
  <c r="AG6576" i="13" s="1"/>
  <c r="K6575" i="13"/>
  <c r="M6575" i="13" s="1"/>
  <c r="Z6573" i="13"/>
  <c r="AC6573" i="13" s="1"/>
  <c r="K6573" i="13"/>
  <c r="M6573" i="13" s="1"/>
  <c r="M6574" i="13" s="1"/>
  <c r="Z6571" i="13"/>
  <c r="AC6571" i="13" s="1"/>
  <c r="K6571" i="13"/>
  <c r="M6571" i="13" s="1"/>
  <c r="Z6570" i="13"/>
  <c r="AC6570" i="13" s="1"/>
  <c r="Z6569" i="13"/>
  <c r="AC6569" i="13" s="1"/>
  <c r="K6569" i="13"/>
  <c r="M6569" i="13" s="1"/>
  <c r="K6567" i="13"/>
  <c r="M6567" i="13" s="1"/>
  <c r="AD6567" i="13" s="1"/>
  <c r="AE6567" i="13" s="1"/>
  <c r="AG6567" i="13" s="1"/>
  <c r="K6566" i="13"/>
  <c r="M6566" i="13" s="1"/>
  <c r="AD6566" i="13" s="1"/>
  <c r="AE6566" i="13" s="1"/>
  <c r="AG6566" i="13" s="1"/>
  <c r="K6565" i="13"/>
  <c r="M6565" i="13" s="1"/>
  <c r="AD6565" i="13" s="1"/>
  <c r="AE6565" i="13" s="1"/>
  <c r="AG6565" i="13" s="1"/>
  <c r="K6564" i="13"/>
  <c r="M6564" i="13" s="1"/>
  <c r="Z6562" i="13"/>
  <c r="AC6562" i="13" s="1"/>
  <c r="K6562" i="13"/>
  <c r="M6562" i="13" s="1"/>
  <c r="M6563" i="13" s="1"/>
  <c r="K6560" i="13"/>
  <c r="M6560" i="13" s="1"/>
  <c r="AD6560" i="13" s="1"/>
  <c r="AE6560" i="13" s="1"/>
  <c r="AG6560" i="13" s="1"/>
  <c r="K6559" i="13"/>
  <c r="M6559" i="13" s="1"/>
  <c r="K6557" i="13"/>
  <c r="M6557" i="13" s="1"/>
  <c r="K6555" i="13"/>
  <c r="M6555" i="13" s="1"/>
  <c r="K6553" i="13"/>
  <c r="M6553" i="13" s="1"/>
  <c r="K6551" i="13"/>
  <c r="M6551" i="13" s="1"/>
  <c r="K6549" i="13"/>
  <c r="M6549" i="13" s="1"/>
  <c r="Z6547" i="13"/>
  <c r="AC6547" i="13" s="1"/>
  <c r="Z6546" i="13"/>
  <c r="AC6546" i="13" s="1"/>
  <c r="K6546" i="13"/>
  <c r="M6546" i="13" s="1"/>
  <c r="M6548" i="13" s="1"/>
  <c r="Z6544" i="13"/>
  <c r="AC6544" i="13" s="1"/>
  <c r="K6544" i="13"/>
  <c r="M6544" i="13" s="1"/>
  <c r="M6545" i="13" s="1"/>
  <c r="K6542" i="13"/>
  <c r="M6542" i="13" s="1"/>
  <c r="M6543" i="13" s="1"/>
  <c r="K6540" i="13"/>
  <c r="M6540" i="13" s="1"/>
  <c r="M6541" i="13" s="1"/>
  <c r="K6538" i="13"/>
  <c r="M6538" i="13" s="1"/>
  <c r="M6539" i="13" s="1"/>
  <c r="K6536" i="13"/>
  <c r="M6536" i="13" s="1"/>
  <c r="AD6536" i="13" s="1"/>
  <c r="AE6536" i="13" s="1"/>
  <c r="AG6536" i="13" s="1"/>
  <c r="K6535" i="13"/>
  <c r="M6535" i="13" s="1"/>
  <c r="AD6535" i="13" s="1"/>
  <c r="AE6535" i="13" s="1"/>
  <c r="AG6535" i="13" s="1"/>
  <c r="K6534" i="13"/>
  <c r="M6534" i="13" s="1"/>
  <c r="AD6534" i="13" s="1"/>
  <c r="AE6534" i="13" s="1"/>
  <c r="AG6534" i="13" s="1"/>
  <c r="K6533" i="13"/>
  <c r="M6533" i="13" s="1"/>
  <c r="AD6533" i="13" s="1"/>
  <c r="AE6533" i="13" s="1"/>
  <c r="K6531" i="13"/>
  <c r="M6531" i="13" s="1"/>
  <c r="M6532" i="13" s="1"/>
  <c r="K6529" i="13"/>
  <c r="M6529" i="13" s="1"/>
  <c r="K6527" i="13"/>
  <c r="M6527" i="13" s="1"/>
  <c r="Z6525" i="13"/>
  <c r="AC6525" i="13" s="1"/>
  <c r="Z6524" i="13"/>
  <c r="AC6524" i="13" s="1"/>
  <c r="K6524" i="13"/>
  <c r="M6524" i="13" s="1"/>
  <c r="Z6523" i="13"/>
  <c r="AC6523" i="13" s="1"/>
  <c r="Z6522" i="13"/>
  <c r="AC6522" i="13" s="1"/>
  <c r="Z6521" i="13"/>
  <c r="AC6521" i="13" s="1"/>
  <c r="Z6520" i="13"/>
  <c r="AC6520" i="13" s="1"/>
  <c r="K6520" i="13"/>
  <c r="M6520" i="13" s="1"/>
  <c r="K6518" i="13"/>
  <c r="M6518" i="13" s="1"/>
  <c r="Z6516" i="13"/>
  <c r="AC6516" i="13" s="1"/>
  <c r="K6516" i="13"/>
  <c r="M6516" i="13" s="1"/>
  <c r="M6517" i="13" s="1"/>
  <c r="K6514" i="13"/>
  <c r="M6514" i="13" s="1"/>
  <c r="Z6512" i="13"/>
  <c r="AC6512" i="13" s="1"/>
  <c r="K6512" i="13"/>
  <c r="M6512" i="13" s="1"/>
  <c r="M6513" i="13" s="1"/>
  <c r="K6510" i="13"/>
  <c r="M6510" i="13" s="1"/>
  <c r="Z6508" i="13"/>
  <c r="AC6508" i="13" s="1"/>
  <c r="Z6507" i="13"/>
  <c r="AC6507" i="13" s="1"/>
  <c r="K6507" i="13"/>
  <c r="M6507" i="13" s="1"/>
  <c r="M6509" i="13" s="1"/>
  <c r="K6505" i="13"/>
  <c r="M6505" i="13" s="1"/>
  <c r="Z6503" i="13"/>
  <c r="AC6503" i="13" s="1"/>
  <c r="Z6502" i="13"/>
  <c r="AC6502" i="13" s="1"/>
  <c r="Z6501" i="13"/>
  <c r="AC6501" i="13" s="1"/>
  <c r="K6501" i="13"/>
  <c r="M6501" i="13" s="1"/>
  <c r="M6504" i="13" s="1"/>
  <c r="Z6499" i="13"/>
  <c r="AC6499" i="13" s="1"/>
  <c r="Z6498" i="13"/>
  <c r="AC6498" i="13" s="1"/>
  <c r="K6498" i="13"/>
  <c r="M6498" i="13" s="1"/>
  <c r="M6500" i="13" s="1"/>
  <c r="K6496" i="13"/>
  <c r="M6496" i="13" s="1"/>
  <c r="AD6496" i="13" s="1"/>
  <c r="AE6496" i="13" s="1"/>
  <c r="AG6496" i="13" s="1"/>
  <c r="K6495" i="13"/>
  <c r="M6495" i="13" s="1"/>
  <c r="K6493" i="13"/>
  <c r="M6493" i="13" s="1"/>
  <c r="AD6493" i="13" s="1"/>
  <c r="AE6493" i="13" s="1"/>
  <c r="AG6493" i="13" s="1"/>
  <c r="Z6492" i="13"/>
  <c r="AC6492" i="13" s="1"/>
  <c r="K6492" i="13"/>
  <c r="M6492" i="13" s="1"/>
  <c r="Z6491" i="13"/>
  <c r="AC6491" i="13" s="1"/>
  <c r="Z6490" i="13"/>
  <c r="AC6490" i="13" s="1"/>
  <c r="AE6489" i="13"/>
  <c r="AG6489" i="13" s="1"/>
  <c r="Z6489" i="13"/>
  <c r="AC6489" i="13" s="1"/>
  <c r="AE6488" i="13"/>
  <c r="AG6488" i="13" s="1"/>
  <c r="Z6488" i="13"/>
  <c r="AC6488" i="13" s="1"/>
  <c r="AE6487" i="13"/>
  <c r="AG6487" i="13" s="1"/>
  <c r="Z6487" i="13"/>
  <c r="AC6487" i="13" s="1"/>
  <c r="Z6486" i="13"/>
  <c r="AC6486" i="13" s="1"/>
  <c r="Z6485" i="13"/>
  <c r="AC6485" i="13" s="1"/>
  <c r="Z6484" i="13"/>
  <c r="AC6484" i="13" s="1"/>
  <c r="Z6483" i="13"/>
  <c r="AC6483" i="13" s="1"/>
  <c r="Z6482" i="13"/>
  <c r="AC6482" i="13" s="1"/>
  <c r="Z6481" i="13"/>
  <c r="AC6481" i="13" s="1"/>
  <c r="Z6480" i="13"/>
  <c r="AC6480" i="13" s="1"/>
  <c r="K6480" i="13"/>
  <c r="M6480" i="13" s="1"/>
  <c r="K6479" i="13"/>
  <c r="M6479" i="13" s="1"/>
  <c r="AD6479" i="13" s="1"/>
  <c r="AE6479" i="13" s="1"/>
  <c r="K6477" i="13"/>
  <c r="M6477" i="13" s="1"/>
  <c r="AD6477" i="13" s="1"/>
  <c r="AE6477" i="13" s="1"/>
  <c r="AG6477" i="13" s="1"/>
  <c r="K6476" i="13"/>
  <c r="M6476" i="13" s="1"/>
  <c r="AD6476" i="13" s="1"/>
  <c r="AE6476" i="13" s="1"/>
  <c r="AG6476" i="13" s="1"/>
  <c r="K6475" i="13"/>
  <c r="M6475" i="13" s="1"/>
  <c r="AD6475" i="13" s="1"/>
  <c r="AE6475" i="13" s="1"/>
  <c r="AG6475" i="13" s="1"/>
  <c r="K6474" i="13"/>
  <c r="M6474" i="13" s="1"/>
  <c r="AD6474" i="13" s="1"/>
  <c r="AE6474" i="13" s="1"/>
  <c r="AG6474" i="13" s="1"/>
  <c r="K6473" i="13"/>
  <c r="M6473" i="13" s="1"/>
  <c r="AD6473" i="13" s="1"/>
  <c r="AE6473" i="13" s="1"/>
  <c r="AG6473" i="13" s="1"/>
  <c r="K6472" i="13"/>
  <c r="M6472" i="13" s="1"/>
  <c r="AD6472" i="13" s="1"/>
  <c r="AE6472" i="13" s="1"/>
  <c r="AG6472" i="13" s="1"/>
  <c r="K6471" i="13"/>
  <c r="M6471" i="13" s="1"/>
  <c r="AD6471" i="13" s="1"/>
  <c r="AE6471" i="13" s="1"/>
  <c r="AG6471" i="13" s="1"/>
  <c r="K6470" i="13"/>
  <c r="M6470" i="13" s="1"/>
  <c r="AD6470" i="13" s="1"/>
  <c r="AE6470" i="13" s="1"/>
  <c r="AG6470" i="13" s="1"/>
  <c r="K6469" i="13"/>
  <c r="M6469" i="13" s="1"/>
  <c r="AD6469" i="13" s="1"/>
  <c r="AE6469" i="13" s="1"/>
  <c r="AG6469" i="13" s="1"/>
  <c r="K6468" i="13"/>
  <c r="M6468" i="13" s="1"/>
  <c r="AD6468" i="13" s="1"/>
  <c r="AE6468" i="13" s="1"/>
  <c r="AG6468" i="13" s="1"/>
  <c r="K6467" i="13"/>
  <c r="M6467" i="13" s="1"/>
  <c r="AD6467" i="13" s="1"/>
  <c r="AE6467" i="13" s="1"/>
  <c r="AG6467" i="13" s="1"/>
  <c r="K6466" i="13"/>
  <c r="M6466" i="13" s="1"/>
  <c r="AD6466" i="13" s="1"/>
  <c r="AE6466" i="13" s="1"/>
  <c r="AG6466" i="13" s="1"/>
  <c r="K6465" i="13"/>
  <c r="M6465" i="13" s="1"/>
  <c r="AD6465" i="13" s="1"/>
  <c r="AE6465" i="13" s="1"/>
  <c r="AG6465" i="13" s="1"/>
  <c r="K6464" i="13"/>
  <c r="M6464" i="13" s="1"/>
  <c r="AD6464" i="13" s="1"/>
  <c r="AE6464" i="13" s="1"/>
  <c r="AG6464" i="13" s="1"/>
  <c r="K6463" i="13"/>
  <c r="M6463" i="13" s="1"/>
  <c r="AD6463" i="13" s="1"/>
  <c r="AE6463" i="13" s="1"/>
  <c r="AG6463" i="13" s="1"/>
  <c r="K6462" i="13"/>
  <c r="M6462" i="13" s="1"/>
  <c r="AD6462" i="13" s="1"/>
  <c r="AE6462" i="13" s="1"/>
  <c r="AG6462" i="13" s="1"/>
  <c r="K6461" i="13"/>
  <c r="M6461" i="13" s="1"/>
  <c r="AD6461" i="13" s="1"/>
  <c r="AE6461" i="13" s="1"/>
  <c r="AG6461" i="13" s="1"/>
  <c r="K6460" i="13"/>
  <c r="M6460" i="13" s="1"/>
  <c r="K6458" i="13"/>
  <c r="M6458" i="13" s="1"/>
  <c r="M6459" i="13" s="1"/>
  <c r="K6456" i="13"/>
  <c r="M6456" i="13" s="1"/>
  <c r="M6457" i="13" s="1"/>
  <c r="K6454" i="13"/>
  <c r="M6454" i="13" s="1"/>
  <c r="M6455" i="13" s="1"/>
  <c r="Z6452" i="13"/>
  <c r="AC6452" i="13" s="1"/>
  <c r="Z6451" i="13"/>
  <c r="AC6451" i="13" s="1"/>
  <c r="K6451" i="13"/>
  <c r="M6451" i="13" s="1"/>
  <c r="Z6450" i="13"/>
  <c r="AC6450" i="13" s="1"/>
  <c r="Z6449" i="13"/>
  <c r="AC6449" i="13" s="1"/>
  <c r="Z6448" i="13"/>
  <c r="AC6448" i="13" s="1"/>
  <c r="K6448" i="13"/>
  <c r="M6448" i="13" s="1"/>
  <c r="K6446" i="13"/>
  <c r="M6446" i="13" s="1"/>
  <c r="AD6446" i="13" s="1"/>
  <c r="AE6446" i="13" s="1"/>
  <c r="AG6446" i="13" s="1"/>
  <c r="K6445" i="13"/>
  <c r="M6445" i="13" s="1"/>
  <c r="AD6445" i="13" s="1"/>
  <c r="AE6445" i="13" s="1"/>
  <c r="AG6445" i="13" s="1"/>
  <c r="K6444" i="13"/>
  <c r="M6444" i="13" s="1"/>
  <c r="AD6444" i="13" s="1"/>
  <c r="AE6444" i="13" s="1"/>
  <c r="AG6444" i="13" s="1"/>
  <c r="AE6443" i="13"/>
  <c r="AG6443" i="13" s="1"/>
  <c r="Z6443" i="13"/>
  <c r="AC6443" i="13" s="1"/>
  <c r="Z6442" i="13"/>
  <c r="AC6442" i="13" s="1"/>
  <c r="AE6441" i="13"/>
  <c r="AG6441" i="13" s="1"/>
  <c r="Z6441" i="13"/>
  <c r="AC6441" i="13" s="1"/>
  <c r="Z6440" i="13"/>
  <c r="AC6440" i="13" s="1"/>
  <c r="Z6439" i="13"/>
  <c r="AC6439" i="13" s="1"/>
  <c r="Z6438" i="13"/>
  <c r="AC6438" i="13" s="1"/>
  <c r="Z6437" i="13"/>
  <c r="AC6437" i="13" s="1"/>
  <c r="K6437" i="13"/>
  <c r="M6437" i="13" s="1"/>
  <c r="K6436" i="13"/>
  <c r="M6436" i="13" s="1"/>
  <c r="K6434" i="13"/>
  <c r="M6434" i="13" s="1"/>
  <c r="M6435" i="13" s="1"/>
  <c r="Z6432" i="13"/>
  <c r="AC6432" i="13" s="1"/>
  <c r="Z6431" i="13"/>
  <c r="AC6431" i="13" s="1"/>
  <c r="Z6430" i="13"/>
  <c r="AC6430" i="13" s="1"/>
  <c r="K6430" i="13"/>
  <c r="M6430" i="13" s="1"/>
  <c r="K6429" i="13"/>
  <c r="M6429" i="13" s="1"/>
  <c r="Z6427" i="13"/>
  <c r="AC6427" i="13" s="1"/>
  <c r="Z6426" i="13"/>
  <c r="AC6426" i="13" s="1"/>
  <c r="K6426" i="13"/>
  <c r="M6426" i="13" s="1"/>
  <c r="M6428" i="13" s="1"/>
  <c r="K6424" i="13"/>
  <c r="M6424" i="13" s="1"/>
  <c r="Z6422" i="13"/>
  <c r="AC6422" i="13" s="1"/>
  <c r="Z6421" i="13"/>
  <c r="AC6421" i="13" s="1"/>
  <c r="K6421" i="13"/>
  <c r="M6421" i="13" s="1"/>
  <c r="M6423" i="13" s="1"/>
  <c r="Z6419" i="13"/>
  <c r="AC6419" i="13" s="1"/>
  <c r="K6419" i="13"/>
  <c r="M6419" i="13" s="1"/>
  <c r="M6420" i="13" s="1"/>
  <c r="K6417" i="13"/>
  <c r="M6417" i="13" s="1"/>
  <c r="AD6417" i="13" s="1"/>
  <c r="AE6417" i="13" s="1"/>
  <c r="AG6417" i="13" s="1"/>
  <c r="K6416" i="13"/>
  <c r="M6416" i="13" s="1"/>
  <c r="K6414" i="13"/>
  <c r="M6414" i="13" s="1"/>
  <c r="K6412" i="13"/>
  <c r="M6412" i="13" s="1"/>
  <c r="AD6412" i="13" s="1"/>
  <c r="AE6412" i="13" s="1"/>
  <c r="AG6412" i="13" s="1"/>
  <c r="Z6411" i="13"/>
  <c r="AC6411" i="13" s="1"/>
  <c r="Z6410" i="13"/>
  <c r="AC6410" i="13" s="1"/>
  <c r="Z6409" i="13"/>
  <c r="AC6409" i="13" s="1"/>
  <c r="K6409" i="13"/>
  <c r="M6409" i="13" s="1"/>
  <c r="K6407" i="13"/>
  <c r="M6407" i="13" s="1"/>
  <c r="AD6407" i="13" s="1"/>
  <c r="AE6407" i="13" s="1"/>
  <c r="AG6407" i="13" s="1"/>
  <c r="K6406" i="13"/>
  <c r="M6406" i="13" s="1"/>
  <c r="K6404" i="13"/>
  <c r="M6404" i="13" s="1"/>
  <c r="K6402" i="13"/>
  <c r="M6402" i="13" s="1"/>
  <c r="K6400" i="13"/>
  <c r="M6400" i="13" s="1"/>
  <c r="K6398" i="13"/>
  <c r="M6398" i="13" s="1"/>
  <c r="K6396" i="13"/>
  <c r="M6396" i="13" s="1"/>
  <c r="AD6396" i="13" s="1"/>
  <c r="AE6396" i="13" s="1"/>
  <c r="AG6396" i="13" s="1"/>
  <c r="Z6395" i="13"/>
  <c r="AC6395" i="13" s="1"/>
  <c r="Z6394" i="13"/>
  <c r="AC6394" i="13" s="1"/>
  <c r="K6394" i="13"/>
  <c r="M6394" i="13" s="1"/>
  <c r="Z6392" i="13"/>
  <c r="AC6392" i="13" s="1"/>
  <c r="K6392" i="13"/>
  <c r="M6392" i="13" s="1"/>
  <c r="K6391" i="13"/>
  <c r="M6391" i="13" s="1"/>
  <c r="AD6391" i="13" s="1"/>
  <c r="AE6391" i="13" s="1"/>
  <c r="K6379" i="13"/>
  <c r="M6379" i="13" s="1"/>
  <c r="M6380" i="13" s="1"/>
  <c r="K6377" i="13"/>
  <c r="M6377" i="13" s="1"/>
  <c r="AD6377" i="13" s="1"/>
  <c r="AE6377" i="13" s="1"/>
  <c r="AG6377" i="13" s="1"/>
  <c r="K6376" i="13"/>
  <c r="M6376" i="13" s="1"/>
  <c r="AD6376" i="13" s="1"/>
  <c r="AE6376" i="13" s="1"/>
  <c r="AG6376" i="13" s="1"/>
  <c r="K6375" i="13"/>
  <c r="M6375" i="13" s="1"/>
  <c r="K6373" i="13"/>
  <c r="M6373" i="13" s="1"/>
  <c r="AD6373" i="13" s="1"/>
  <c r="AE6373" i="13" s="1"/>
  <c r="AG6373" i="13" s="1"/>
  <c r="K6372" i="13"/>
  <c r="M6372" i="13" s="1"/>
  <c r="AD6372" i="13" s="1"/>
  <c r="AE6372" i="13" s="1"/>
  <c r="AG6372" i="13" s="1"/>
  <c r="K6371" i="13"/>
  <c r="M6371" i="13" s="1"/>
  <c r="AD6371" i="13" s="1"/>
  <c r="AE6371" i="13" s="1"/>
  <c r="AG6371" i="13" s="1"/>
  <c r="K6370" i="13"/>
  <c r="M6370" i="13" s="1"/>
  <c r="AD6370" i="13" s="1"/>
  <c r="AE6370" i="13" s="1"/>
  <c r="AG6370" i="13" s="1"/>
  <c r="K6369" i="13"/>
  <c r="M6369" i="13" s="1"/>
  <c r="AD6369" i="13" s="1"/>
  <c r="AE6369" i="13" s="1"/>
  <c r="AG6369" i="13" s="1"/>
  <c r="K6368" i="13"/>
  <c r="M6368" i="13" s="1"/>
  <c r="AD6368" i="13" s="1"/>
  <c r="AE6368" i="13" s="1"/>
  <c r="AG6368" i="13" s="1"/>
  <c r="K6367" i="13"/>
  <c r="M6367" i="13" s="1"/>
  <c r="AD6367" i="13" s="1"/>
  <c r="AE6367" i="13" s="1"/>
  <c r="AG6367" i="13" s="1"/>
  <c r="K6366" i="13"/>
  <c r="M6366" i="13" s="1"/>
  <c r="AD6366" i="13" s="1"/>
  <c r="AE6366" i="13" s="1"/>
  <c r="AG6366" i="13" s="1"/>
  <c r="K6365" i="13"/>
  <c r="M6365" i="13" s="1"/>
  <c r="AD6365" i="13" s="1"/>
  <c r="AE6365" i="13" s="1"/>
  <c r="AG6365" i="13" s="1"/>
  <c r="K6364" i="13"/>
  <c r="M6364" i="13" s="1"/>
  <c r="AD6364" i="13" s="1"/>
  <c r="AE6364" i="13" s="1"/>
  <c r="AG6364" i="13" s="1"/>
  <c r="K6363" i="13"/>
  <c r="M6363" i="13" s="1"/>
  <c r="AD6363" i="13" s="1"/>
  <c r="AE6363" i="13" s="1"/>
  <c r="AG6363" i="13" s="1"/>
  <c r="K6362" i="13"/>
  <c r="M6362" i="13" s="1"/>
  <c r="AD6362" i="13" s="1"/>
  <c r="AE6362" i="13" s="1"/>
  <c r="AG6362" i="13" s="1"/>
  <c r="K6361" i="13"/>
  <c r="M6361" i="13" s="1"/>
  <c r="AD6361" i="13" s="1"/>
  <c r="AE6361" i="13" s="1"/>
  <c r="AG6361" i="13" s="1"/>
  <c r="K6360" i="13"/>
  <c r="M6360" i="13" s="1"/>
  <c r="AD6360" i="13" s="1"/>
  <c r="AE6360" i="13" s="1"/>
  <c r="AG6360" i="13" s="1"/>
  <c r="K6359" i="13"/>
  <c r="M6359" i="13" s="1"/>
  <c r="AD6359" i="13" s="1"/>
  <c r="AE6359" i="13" s="1"/>
  <c r="AG6359" i="13" s="1"/>
  <c r="K6358" i="13"/>
  <c r="M6358" i="13" s="1"/>
  <c r="AD6358" i="13" s="1"/>
  <c r="AE6358" i="13" s="1"/>
  <c r="AG6358" i="13" s="1"/>
  <c r="K6357" i="13"/>
  <c r="M6357" i="13" s="1"/>
  <c r="AD6357" i="13" s="1"/>
  <c r="AE6357" i="13" s="1"/>
  <c r="AG6357" i="13" s="1"/>
  <c r="K6356" i="13"/>
  <c r="M6356" i="13" s="1"/>
  <c r="AD6356" i="13" s="1"/>
  <c r="AE6356" i="13" s="1"/>
  <c r="AG6356" i="13" s="1"/>
  <c r="K6355" i="13"/>
  <c r="M6355" i="13" s="1"/>
  <c r="AD6355" i="13" s="1"/>
  <c r="AE6355" i="13" s="1"/>
  <c r="AG6355" i="13" s="1"/>
  <c r="K6354" i="13"/>
  <c r="M6354" i="13" s="1"/>
  <c r="AD6354" i="13" s="1"/>
  <c r="AE6354" i="13" s="1"/>
  <c r="AG6354" i="13" s="1"/>
  <c r="K6353" i="13"/>
  <c r="M6353" i="13" s="1"/>
  <c r="AD6353" i="13" s="1"/>
  <c r="AE6353" i="13" s="1"/>
  <c r="AG6353" i="13" s="1"/>
  <c r="K6352" i="13"/>
  <c r="M6352" i="13" s="1"/>
  <c r="AD6352" i="13" s="1"/>
  <c r="AE6352" i="13" s="1"/>
  <c r="AG6352" i="13" s="1"/>
  <c r="K6351" i="13"/>
  <c r="M6351" i="13" s="1"/>
  <c r="AD6351" i="13" s="1"/>
  <c r="AE6351" i="13" s="1"/>
  <c r="AG6351" i="13" s="1"/>
  <c r="K6350" i="13"/>
  <c r="M6350" i="13" s="1"/>
  <c r="AD6350" i="13" s="1"/>
  <c r="AE6350" i="13" s="1"/>
  <c r="AG6350" i="13" s="1"/>
  <c r="K6349" i="13"/>
  <c r="M6349" i="13" s="1"/>
  <c r="AD6349" i="13" s="1"/>
  <c r="AE6349" i="13" s="1"/>
  <c r="AG6349" i="13" s="1"/>
  <c r="K6348" i="13"/>
  <c r="M6348" i="13" s="1"/>
  <c r="AD6348" i="13" s="1"/>
  <c r="AE6348" i="13" s="1"/>
  <c r="Z6346" i="13"/>
  <c r="AC6346" i="13" s="1"/>
  <c r="Z6345" i="13"/>
  <c r="AC6345" i="13" s="1"/>
  <c r="Z6344" i="13"/>
  <c r="AC6344" i="13" s="1"/>
  <c r="K6344" i="13"/>
  <c r="M6344" i="13" s="1"/>
  <c r="M6347" i="13" s="1"/>
  <c r="K6342" i="13"/>
  <c r="M6342" i="13" s="1"/>
  <c r="M6343" i="13" s="1"/>
  <c r="K6340" i="13"/>
  <c r="M6340" i="13" s="1"/>
  <c r="AD6340" i="13" s="1"/>
  <c r="AE6340" i="13" s="1"/>
  <c r="AG6340" i="13" s="1"/>
  <c r="K6339" i="13"/>
  <c r="M6339" i="13" s="1"/>
  <c r="Z6337" i="13"/>
  <c r="AC6337" i="13" s="1"/>
  <c r="K6337" i="13"/>
  <c r="M6337" i="13" s="1"/>
  <c r="K6336" i="13"/>
  <c r="M6336" i="13" s="1"/>
  <c r="AD6336" i="13" s="1"/>
  <c r="AE6336" i="13" s="1"/>
  <c r="AG6336" i="13" s="1"/>
  <c r="Z6335" i="13"/>
  <c r="AC6335" i="13" s="1"/>
  <c r="Z6334" i="13"/>
  <c r="AC6334" i="13" s="1"/>
  <c r="K6334" i="13"/>
  <c r="M6334" i="13" s="1"/>
  <c r="K6332" i="13"/>
  <c r="M6332" i="13" s="1"/>
  <c r="AD6332" i="13" s="1"/>
  <c r="AE6332" i="13" s="1"/>
  <c r="AG6332" i="13" s="1"/>
  <c r="K6331" i="13"/>
  <c r="M6331" i="13" s="1"/>
  <c r="AD6331" i="13" s="1"/>
  <c r="AE6331" i="13" s="1"/>
  <c r="AG6331" i="13" s="1"/>
  <c r="K6330" i="13"/>
  <c r="M6330" i="13" s="1"/>
  <c r="AD6330" i="13" s="1"/>
  <c r="AE6330" i="13" s="1"/>
  <c r="AG6330" i="13" s="1"/>
  <c r="K6329" i="13"/>
  <c r="M6329" i="13" s="1"/>
  <c r="AD6329" i="13" s="1"/>
  <c r="AE6329" i="13" s="1"/>
  <c r="AG6329" i="13" s="1"/>
  <c r="K6328" i="13"/>
  <c r="M6328" i="13" s="1"/>
  <c r="AD6328" i="13" s="1"/>
  <c r="AE6328" i="13" s="1"/>
  <c r="AG6328" i="13" s="1"/>
  <c r="K6327" i="13"/>
  <c r="M6327" i="13" s="1"/>
  <c r="AD6327" i="13" s="1"/>
  <c r="AE6327" i="13" s="1"/>
  <c r="AG6327" i="13" s="1"/>
  <c r="K6326" i="13"/>
  <c r="M6326" i="13" s="1"/>
  <c r="AD6326" i="13" s="1"/>
  <c r="AE6326" i="13" s="1"/>
  <c r="AG6326" i="13" s="1"/>
  <c r="K6325" i="13"/>
  <c r="M6325" i="13" s="1"/>
  <c r="AD6325" i="13" s="1"/>
  <c r="AE6325" i="13" s="1"/>
  <c r="AG6325" i="13" s="1"/>
  <c r="K6324" i="13"/>
  <c r="M6324" i="13" s="1"/>
  <c r="AD6324" i="13" s="1"/>
  <c r="AE6324" i="13" s="1"/>
  <c r="AG6324" i="13" s="1"/>
  <c r="K6323" i="13"/>
  <c r="M6323" i="13" s="1"/>
  <c r="AD6323" i="13" s="1"/>
  <c r="AE6323" i="13" s="1"/>
  <c r="K6321" i="13"/>
  <c r="M6321" i="13" s="1"/>
  <c r="M6322" i="13" s="1"/>
  <c r="Z6319" i="13"/>
  <c r="AC6319" i="13" s="1"/>
  <c r="K6319" i="13"/>
  <c r="M6319" i="13" s="1"/>
  <c r="Z6318" i="13"/>
  <c r="AC6318" i="13" s="1"/>
  <c r="K6318" i="13"/>
  <c r="M6318" i="13" s="1"/>
  <c r="Z6317" i="13"/>
  <c r="AC6317" i="13" s="1"/>
  <c r="K6317" i="13"/>
  <c r="M6317" i="13" s="1"/>
  <c r="Z6316" i="13"/>
  <c r="AC6316" i="13" s="1"/>
  <c r="K6316" i="13"/>
  <c r="M6316" i="13" s="1"/>
  <c r="Z6315" i="13"/>
  <c r="AC6315" i="13" s="1"/>
  <c r="K6315" i="13"/>
  <c r="M6315" i="13" s="1"/>
  <c r="Z6314" i="13"/>
  <c r="AC6314" i="13" s="1"/>
  <c r="K6314" i="13"/>
  <c r="M6314" i="13" s="1"/>
  <c r="Z6313" i="13"/>
  <c r="AC6313" i="13" s="1"/>
  <c r="K6313" i="13"/>
  <c r="M6313" i="13" s="1"/>
  <c r="Z6312" i="13"/>
  <c r="AC6312" i="13" s="1"/>
  <c r="K6312" i="13"/>
  <c r="M6312" i="13" s="1"/>
  <c r="Z6311" i="13"/>
  <c r="AC6311" i="13" s="1"/>
  <c r="K6311" i="13"/>
  <c r="M6311" i="13" s="1"/>
  <c r="Z6310" i="13"/>
  <c r="AC6310" i="13" s="1"/>
  <c r="K6310" i="13"/>
  <c r="M6310" i="13" s="1"/>
  <c r="K6308" i="13"/>
  <c r="M6308" i="13" s="1"/>
  <c r="M6309" i="13" s="1"/>
  <c r="K6296" i="13"/>
  <c r="M6296" i="13" s="1"/>
  <c r="M6297" i="13" s="1"/>
  <c r="Z6294" i="13"/>
  <c r="AC6294" i="13" s="1"/>
  <c r="Z6293" i="13"/>
  <c r="AC6293" i="13" s="1"/>
  <c r="K6293" i="13"/>
  <c r="M6293" i="13" s="1"/>
  <c r="M6295" i="13" s="1"/>
  <c r="K6291" i="13"/>
  <c r="M6291" i="13" s="1"/>
  <c r="M6292" i="13" s="1"/>
  <c r="K6289" i="13"/>
  <c r="M6289" i="13" s="1"/>
  <c r="M6290" i="13" s="1"/>
  <c r="Z6287" i="13"/>
  <c r="AC6287" i="13" s="1"/>
  <c r="Z6286" i="13"/>
  <c r="AC6286" i="13" s="1"/>
  <c r="K6286" i="13"/>
  <c r="M6286" i="13" s="1"/>
  <c r="M6288" i="13" s="1"/>
  <c r="K6284" i="13"/>
  <c r="M6284" i="13" s="1"/>
  <c r="M6285" i="13" s="1"/>
  <c r="K6282" i="13"/>
  <c r="M6282" i="13" s="1"/>
  <c r="M6283" i="13" s="1"/>
  <c r="Z6280" i="13"/>
  <c r="AC6280" i="13" s="1"/>
  <c r="Z6279" i="13"/>
  <c r="AC6279" i="13" s="1"/>
  <c r="Z6278" i="13"/>
  <c r="AC6278" i="13" s="1"/>
  <c r="K6278" i="13"/>
  <c r="M6278" i="13" s="1"/>
  <c r="M6281" i="13" s="1"/>
  <c r="Z6276" i="13"/>
  <c r="AC6276" i="13" s="1"/>
  <c r="Z6275" i="13"/>
  <c r="AC6275" i="13" s="1"/>
  <c r="K6275" i="13"/>
  <c r="M6275" i="13" s="1"/>
  <c r="M6277" i="13" s="1"/>
  <c r="K6273" i="13"/>
  <c r="M6273" i="13" s="1"/>
  <c r="M6274" i="13" s="1"/>
  <c r="Z6271" i="13"/>
  <c r="AC6271" i="13" s="1"/>
  <c r="Z6270" i="13"/>
  <c r="AC6270" i="13" s="1"/>
  <c r="K6270" i="13"/>
  <c r="M6270" i="13" s="1"/>
  <c r="M6272" i="13" s="1"/>
  <c r="Z6268" i="13"/>
  <c r="AC6268" i="13" s="1"/>
  <c r="Z6267" i="13"/>
  <c r="AC6267" i="13" s="1"/>
  <c r="Z6266" i="13"/>
  <c r="AC6266" i="13" s="1"/>
  <c r="K6266" i="13"/>
  <c r="M6266" i="13" s="1"/>
  <c r="M6269" i="13" s="1"/>
  <c r="Z6264" i="13"/>
  <c r="AC6264" i="13" s="1"/>
  <c r="K6264" i="13"/>
  <c r="M6264" i="13" s="1"/>
  <c r="M6265" i="13" s="1"/>
  <c r="K6262" i="13"/>
  <c r="M6262" i="13" s="1"/>
  <c r="AD6262" i="13" s="1"/>
  <c r="AE6262" i="13" s="1"/>
  <c r="AG6262" i="13" s="1"/>
  <c r="Z6261" i="13"/>
  <c r="AC6261" i="13" s="1"/>
  <c r="Z6260" i="13"/>
  <c r="AC6260" i="13" s="1"/>
  <c r="K6260" i="13"/>
  <c r="M6260" i="13" s="1"/>
  <c r="Z6258" i="13"/>
  <c r="AC6258" i="13" s="1"/>
  <c r="Z6257" i="13"/>
  <c r="AC6257" i="13" s="1"/>
  <c r="Z6256" i="13"/>
  <c r="AC6256" i="13" s="1"/>
  <c r="Z6255" i="13"/>
  <c r="AC6255" i="13" s="1"/>
  <c r="K6255" i="13"/>
  <c r="M6255" i="13" s="1"/>
  <c r="M6259" i="13" s="1"/>
  <c r="Z6253" i="13"/>
  <c r="AC6253" i="13" s="1"/>
  <c r="K6253" i="13"/>
  <c r="M6253" i="13" s="1"/>
  <c r="M6254" i="13" s="1"/>
  <c r="K6251" i="13"/>
  <c r="M6251" i="13" s="1"/>
  <c r="AD6251" i="13" s="1"/>
  <c r="AE6251" i="13" s="1"/>
  <c r="AG6251" i="13" s="1"/>
  <c r="K6250" i="13"/>
  <c r="M6250" i="13" s="1"/>
  <c r="AD6250" i="13" s="1"/>
  <c r="AE6250" i="13" s="1"/>
  <c r="K6248" i="13"/>
  <c r="M6248" i="13" s="1"/>
  <c r="M6249" i="13" s="1"/>
  <c r="K6246" i="13"/>
  <c r="M6246" i="13" s="1"/>
  <c r="AD6246" i="13" s="1"/>
  <c r="AE6246" i="13" s="1"/>
  <c r="AG6246" i="13" s="1"/>
  <c r="Z6245" i="13"/>
  <c r="AC6245" i="13" s="1"/>
  <c r="K6245" i="13"/>
  <c r="M6245" i="13" s="1"/>
  <c r="K6244" i="13"/>
  <c r="M6244" i="13" s="1"/>
  <c r="AD6244" i="13" s="1"/>
  <c r="AE6244" i="13" s="1"/>
  <c r="AG6244" i="13" s="1"/>
  <c r="K6243" i="13"/>
  <c r="M6243" i="13" s="1"/>
  <c r="K6241" i="13"/>
  <c r="M6241" i="13" s="1"/>
  <c r="AD6241" i="13" s="1"/>
  <c r="AE6241" i="13" s="1"/>
  <c r="AG6241" i="13" s="1"/>
  <c r="K6240" i="13"/>
  <c r="M6240" i="13" s="1"/>
  <c r="AD6240" i="13" s="1"/>
  <c r="AE6240" i="13" s="1"/>
  <c r="K6238" i="13"/>
  <c r="M6238" i="13" s="1"/>
  <c r="M6239" i="13" s="1"/>
  <c r="Z6236" i="13"/>
  <c r="AC6236" i="13" s="1"/>
  <c r="K6236" i="13"/>
  <c r="M6236" i="13" s="1"/>
  <c r="K6235" i="13"/>
  <c r="M6235" i="13" s="1"/>
  <c r="Z6233" i="13"/>
  <c r="AC6233" i="13" s="1"/>
  <c r="Z6232" i="13"/>
  <c r="AC6232" i="13" s="1"/>
  <c r="Z6230" i="13"/>
  <c r="AC6230" i="13" s="1"/>
  <c r="K6230" i="13"/>
  <c r="M6230" i="13" s="1"/>
  <c r="K6229" i="13"/>
  <c r="M6229" i="13" s="1"/>
  <c r="K6227" i="13"/>
  <c r="M6227" i="13" s="1"/>
  <c r="M6228" i="13" s="1"/>
  <c r="Z6225" i="13"/>
  <c r="AC6225" i="13" s="1"/>
  <c r="Z6224" i="13"/>
  <c r="AC6224" i="13" s="1"/>
  <c r="K6224" i="13"/>
  <c r="M6224" i="13" s="1"/>
  <c r="K6223" i="13"/>
  <c r="M6223" i="13" s="1"/>
  <c r="AD6223" i="13" s="1"/>
  <c r="AE6223" i="13" s="1"/>
  <c r="AG6223" i="13" s="1"/>
  <c r="K6222" i="13"/>
  <c r="M6222" i="13" s="1"/>
  <c r="AD6222" i="13" s="1"/>
  <c r="AE6222" i="13" s="1"/>
  <c r="AG6222" i="13" s="1"/>
  <c r="K6221" i="13"/>
  <c r="M6221" i="13" s="1"/>
  <c r="AD6221" i="13" s="1"/>
  <c r="AE6221" i="13" s="1"/>
  <c r="K6219" i="13"/>
  <c r="M6219" i="13" s="1"/>
  <c r="AD6219" i="13" s="1"/>
  <c r="AE6219" i="13" s="1"/>
  <c r="AG6219" i="13" s="1"/>
  <c r="K6218" i="13"/>
  <c r="M6218" i="13" s="1"/>
  <c r="AD6218" i="13" s="1"/>
  <c r="AE6218" i="13" s="1"/>
  <c r="AG6218" i="13" s="1"/>
  <c r="K6217" i="13"/>
  <c r="M6217" i="13" s="1"/>
  <c r="AD6217" i="13" s="1"/>
  <c r="AE6217" i="13" s="1"/>
  <c r="AG6217" i="13" s="1"/>
  <c r="K6216" i="13"/>
  <c r="M6216" i="13" s="1"/>
  <c r="AD6216" i="13" s="1"/>
  <c r="AE6216" i="13" s="1"/>
  <c r="AG6216" i="13" s="1"/>
  <c r="K6215" i="13"/>
  <c r="M6215" i="13" s="1"/>
  <c r="AD6215" i="13" s="1"/>
  <c r="AE6215" i="13" s="1"/>
  <c r="AG6215" i="13" s="1"/>
  <c r="K6214" i="13"/>
  <c r="M6214" i="13" s="1"/>
  <c r="AD6214" i="13" s="1"/>
  <c r="AE6214" i="13" s="1"/>
  <c r="AG6214" i="13" s="1"/>
  <c r="K6213" i="13"/>
  <c r="M6213" i="13" s="1"/>
  <c r="AD6213" i="13" s="1"/>
  <c r="AE6213" i="13" s="1"/>
  <c r="AG6213" i="13" s="1"/>
  <c r="K6212" i="13"/>
  <c r="M6212" i="13" s="1"/>
  <c r="AD6212" i="13" s="1"/>
  <c r="AE6212" i="13" s="1"/>
  <c r="Z6210" i="13"/>
  <c r="AC6210" i="13" s="1"/>
  <c r="Z6209" i="13"/>
  <c r="AC6209" i="13" s="1"/>
  <c r="Z6208" i="13"/>
  <c r="AC6208" i="13" s="1"/>
  <c r="K6208" i="13"/>
  <c r="M6208" i="13" s="1"/>
  <c r="M6211" i="13" s="1"/>
  <c r="Z6206" i="13"/>
  <c r="AC6206" i="13" s="1"/>
  <c r="Z6205" i="13"/>
  <c r="AC6205" i="13" s="1"/>
  <c r="Z6204" i="13"/>
  <c r="AC6204" i="13" s="1"/>
  <c r="K6204" i="13"/>
  <c r="M6204" i="13" s="1"/>
  <c r="M6207" i="13" s="1"/>
  <c r="K6202" i="13"/>
  <c r="M6202" i="13" s="1"/>
  <c r="M6203" i="13" s="1"/>
  <c r="AE6200" i="13"/>
  <c r="AG6200" i="13" s="1"/>
  <c r="Z6200" i="13"/>
  <c r="AC6200" i="13" s="1"/>
  <c r="Z6199" i="13"/>
  <c r="AC6199" i="13" s="1"/>
  <c r="Z6198" i="13"/>
  <c r="AC6198" i="13" s="1"/>
  <c r="Z6197" i="13"/>
  <c r="AC6197" i="13" s="1"/>
  <c r="K6197" i="13"/>
  <c r="M6197" i="13" s="1"/>
  <c r="M6201" i="13" s="1"/>
  <c r="Z6195" i="13"/>
  <c r="AC6195" i="13" s="1"/>
  <c r="K6194" i="13"/>
  <c r="M6194" i="13" s="1"/>
  <c r="Z6192" i="13"/>
  <c r="AC6192" i="13" s="1"/>
  <c r="K6192" i="13"/>
  <c r="M6192" i="13" s="1"/>
  <c r="M6193" i="13" s="1"/>
  <c r="Z6190" i="13"/>
  <c r="AC6190" i="13" s="1"/>
  <c r="Z6189" i="13"/>
  <c r="AC6189" i="13" s="1"/>
  <c r="K6189" i="13"/>
  <c r="M6189" i="13" s="1"/>
  <c r="M6191" i="13" s="1"/>
  <c r="K6187" i="13"/>
  <c r="M6187" i="13" s="1"/>
  <c r="AD6187" i="13" s="1"/>
  <c r="AE6187" i="13" s="1"/>
  <c r="AG6187" i="13" s="1"/>
  <c r="Z6184" i="13"/>
  <c r="AC6184" i="13" s="1"/>
  <c r="K6184" i="13"/>
  <c r="M6184" i="13" s="1"/>
  <c r="M6188" i="13" s="1"/>
  <c r="Z6182" i="13"/>
  <c r="AC6182" i="13" s="1"/>
  <c r="Z6181" i="13"/>
  <c r="AC6181" i="13" s="1"/>
  <c r="Z6180" i="13"/>
  <c r="AC6180" i="13" s="1"/>
  <c r="K6180" i="13"/>
  <c r="M6180" i="13" s="1"/>
  <c r="M6183" i="13" s="1"/>
  <c r="Z6178" i="13"/>
  <c r="AC6178" i="13" s="1"/>
  <c r="Z6177" i="13"/>
  <c r="AC6177" i="13" s="1"/>
  <c r="Z6176" i="13"/>
  <c r="AC6176" i="13" s="1"/>
  <c r="K6176" i="13"/>
  <c r="M6176" i="13" s="1"/>
  <c r="M6179" i="13" s="1"/>
  <c r="K6174" i="13"/>
  <c r="M6174" i="13" s="1"/>
  <c r="Z6172" i="13"/>
  <c r="AC6172" i="13" s="1"/>
  <c r="Z6171" i="13"/>
  <c r="AC6171" i="13" s="1"/>
  <c r="Z6170" i="13"/>
  <c r="AC6170" i="13" s="1"/>
  <c r="Z6169" i="13"/>
  <c r="AC6169" i="13" s="1"/>
  <c r="Z6168" i="13"/>
  <c r="AC6168" i="13" s="1"/>
  <c r="Z6167" i="13"/>
  <c r="AC6167" i="13" s="1"/>
  <c r="Z6166" i="13"/>
  <c r="AC6166" i="13" s="1"/>
  <c r="Z6165" i="13"/>
  <c r="AC6165" i="13" s="1"/>
  <c r="Z6164" i="13"/>
  <c r="AC6164" i="13" s="1"/>
  <c r="Z6163" i="13"/>
  <c r="AC6163" i="13" s="1"/>
  <c r="K6163" i="13"/>
  <c r="M6163" i="13" s="1"/>
  <c r="M6173" i="13" s="1"/>
  <c r="Z6161" i="13"/>
  <c r="AC6161" i="13" s="1"/>
  <c r="Z6160" i="13"/>
  <c r="AC6160" i="13" s="1"/>
  <c r="K6160" i="13"/>
  <c r="M6160" i="13" s="1"/>
  <c r="K6159" i="13"/>
  <c r="M6159" i="13" s="1"/>
  <c r="Z6157" i="13"/>
  <c r="AC6157" i="13" s="1"/>
  <c r="Z6156" i="13"/>
  <c r="AC6156" i="13" s="1"/>
  <c r="K6156" i="13"/>
  <c r="M6156" i="13" s="1"/>
  <c r="M6158" i="13" s="1"/>
  <c r="K6154" i="13"/>
  <c r="M6154" i="13" s="1"/>
  <c r="AD6154" i="13" s="1"/>
  <c r="AE6154" i="13" s="1"/>
  <c r="AG6154" i="13" s="1"/>
  <c r="K6153" i="13"/>
  <c r="M6153" i="13" s="1"/>
  <c r="AD6153" i="13" s="1"/>
  <c r="AE6153" i="13" s="1"/>
  <c r="AG6153" i="13" s="1"/>
  <c r="K6152" i="13"/>
  <c r="M6152" i="13" s="1"/>
  <c r="K6150" i="13"/>
  <c r="M6150" i="13" s="1"/>
  <c r="AD6150" i="13" s="1"/>
  <c r="AE6150" i="13" s="1"/>
  <c r="AG6150" i="13" s="1"/>
  <c r="Z6149" i="13"/>
  <c r="AC6149" i="13" s="1"/>
  <c r="Z6148" i="13"/>
  <c r="AC6148" i="13" s="1"/>
  <c r="Z6147" i="13"/>
  <c r="AC6147" i="13" s="1"/>
  <c r="K6147" i="13"/>
  <c r="M6147" i="13" s="1"/>
  <c r="K6146" i="13"/>
  <c r="M6146" i="13" s="1"/>
  <c r="Z6144" i="13"/>
  <c r="AC6144" i="13" s="1"/>
  <c r="Z6143" i="13"/>
  <c r="AC6143" i="13" s="1"/>
  <c r="K6143" i="13"/>
  <c r="M6143" i="13" s="1"/>
  <c r="M6145" i="13" s="1"/>
  <c r="K6141" i="13"/>
  <c r="M6141" i="13" s="1"/>
  <c r="K6139" i="13"/>
  <c r="M6139" i="13" s="1"/>
  <c r="Z6137" i="13"/>
  <c r="AC6137" i="13" s="1"/>
  <c r="Z6136" i="13"/>
  <c r="AC6136" i="13" s="1"/>
  <c r="K6136" i="13"/>
  <c r="M6136" i="13" s="1"/>
  <c r="M6138" i="13" s="1"/>
  <c r="K6134" i="13"/>
  <c r="M6134" i="13" s="1"/>
  <c r="Z6132" i="13"/>
  <c r="AC6132" i="13" s="1"/>
  <c r="Z6131" i="13"/>
  <c r="AC6131" i="13" s="1"/>
  <c r="K6131" i="13"/>
  <c r="M6131" i="13" s="1"/>
  <c r="Z6130" i="13"/>
  <c r="AC6130" i="13" s="1"/>
  <c r="K6130" i="13"/>
  <c r="M6130" i="13" s="1"/>
  <c r="K6128" i="13"/>
  <c r="M6128" i="13" s="1"/>
  <c r="Z6126" i="13"/>
  <c r="AC6126" i="13" s="1"/>
  <c r="Z6125" i="13"/>
  <c r="AC6125" i="13" s="1"/>
  <c r="K6125" i="13"/>
  <c r="M6125" i="13" s="1"/>
  <c r="Z6124" i="13"/>
  <c r="AC6124" i="13" s="1"/>
  <c r="Z6123" i="13"/>
  <c r="AC6123" i="13" s="1"/>
  <c r="K6123" i="13"/>
  <c r="M6123" i="13" s="1"/>
  <c r="Z6122" i="13"/>
  <c r="AC6122" i="13" s="1"/>
  <c r="K6122" i="13"/>
  <c r="M6122" i="13" s="1"/>
  <c r="K6120" i="13"/>
  <c r="M6120" i="13" s="1"/>
  <c r="Z6117" i="13"/>
  <c r="AC6117" i="13" s="1"/>
  <c r="K6117" i="13"/>
  <c r="M6117" i="13" s="1"/>
  <c r="Z6116" i="13"/>
  <c r="AC6116" i="13" s="1"/>
  <c r="K6116" i="13"/>
  <c r="M6116" i="13" s="1"/>
  <c r="Z6114" i="13"/>
  <c r="AC6114" i="13" s="1"/>
  <c r="Z6113" i="13"/>
  <c r="AC6113" i="13" s="1"/>
  <c r="K6113" i="13"/>
  <c r="M6113" i="13" s="1"/>
  <c r="M6115" i="13" s="1"/>
  <c r="Z6111" i="13"/>
  <c r="AC6111" i="13" s="1"/>
  <c r="Z6110" i="13"/>
  <c r="AC6110" i="13" s="1"/>
  <c r="K6110" i="13"/>
  <c r="M6110" i="13" s="1"/>
  <c r="M6112" i="13" s="1"/>
  <c r="K6108" i="13"/>
  <c r="M6108" i="13" s="1"/>
  <c r="K6106" i="13"/>
  <c r="M6106" i="13" s="1"/>
  <c r="Z6104" i="13"/>
  <c r="AC6104" i="13" s="1"/>
  <c r="Z6103" i="13"/>
  <c r="AC6103" i="13" s="1"/>
  <c r="K6103" i="13"/>
  <c r="M6103" i="13" s="1"/>
  <c r="M6105" i="13" s="1"/>
  <c r="Z6101" i="13"/>
  <c r="AC6101" i="13" s="1"/>
  <c r="K6099" i="13"/>
  <c r="M6099" i="13" s="1"/>
  <c r="AD6099" i="13" s="1"/>
  <c r="AE6099" i="13" s="1"/>
  <c r="Z6098" i="13"/>
  <c r="AC6098" i="13" s="1"/>
  <c r="K6098" i="13"/>
  <c r="M6098" i="13" s="1"/>
  <c r="K6097" i="13"/>
  <c r="M6097" i="13" s="1"/>
  <c r="AD6097" i="13" s="1"/>
  <c r="AE6097" i="13" s="1"/>
  <c r="AG6097" i="13" s="1"/>
  <c r="Z6096" i="13"/>
  <c r="AC6096" i="13" s="1"/>
  <c r="Z6095" i="13"/>
  <c r="AC6095" i="13" s="1"/>
  <c r="Z6094" i="13"/>
  <c r="AC6094" i="13" s="1"/>
  <c r="K6094" i="13"/>
  <c r="M6094" i="13" s="1"/>
  <c r="Z6092" i="13"/>
  <c r="AC6092" i="13" s="1"/>
  <c r="K6092" i="13"/>
  <c r="M6092" i="13" s="1"/>
  <c r="K6091" i="13"/>
  <c r="M6091" i="13" s="1"/>
  <c r="Z6089" i="13"/>
  <c r="AC6089" i="13" s="1"/>
  <c r="Z6088" i="13"/>
  <c r="AC6088" i="13" s="1"/>
  <c r="K6088" i="13"/>
  <c r="M6088" i="13" s="1"/>
  <c r="M6090" i="13" s="1"/>
  <c r="K6086" i="13"/>
  <c r="M6086" i="13" s="1"/>
  <c r="AD6086" i="13" s="1"/>
  <c r="AE6086" i="13" s="1"/>
  <c r="AG6086" i="13" s="1"/>
  <c r="K6085" i="13"/>
  <c r="M6085" i="13" s="1"/>
  <c r="AD6085" i="13" s="1"/>
  <c r="AE6085" i="13" s="1"/>
  <c r="AG6085" i="13" s="1"/>
  <c r="K6084" i="13"/>
  <c r="M6084" i="13" s="1"/>
  <c r="K6082" i="13"/>
  <c r="M6082" i="13" s="1"/>
  <c r="K6080" i="13"/>
  <c r="M6080" i="13" s="1"/>
  <c r="K6078" i="13"/>
  <c r="M6078" i="13" s="1"/>
  <c r="K6076" i="13"/>
  <c r="M6076" i="13" s="1"/>
  <c r="Z6074" i="13"/>
  <c r="AC6074" i="13" s="1"/>
  <c r="Z6073" i="13"/>
  <c r="AC6073" i="13" s="1"/>
  <c r="K6073" i="13"/>
  <c r="M6073" i="13" s="1"/>
  <c r="M6075" i="13" s="1"/>
  <c r="Z6071" i="13"/>
  <c r="AC6071" i="13" s="1"/>
  <c r="K6071" i="13"/>
  <c r="M6071" i="13" s="1"/>
  <c r="M6072" i="13" s="1"/>
  <c r="K6069" i="13"/>
  <c r="M6069" i="13" s="1"/>
  <c r="Z6067" i="13"/>
  <c r="AC6067" i="13" s="1"/>
  <c r="Z6066" i="13"/>
  <c r="AC6066" i="13" s="1"/>
  <c r="K6066" i="13"/>
  <c r="M6066" i="13" s="1"/>
  <c r="M6068" i="13" s="1"/>
  <c r="K6064" i="13"/>
  <c r="M6064" i="13" s="1"/>
  <c r="K6062" i="13"/>
  <c r="M6062" i="13" s="1"/>
  <c r="AD6062" i="13" s="1"/>
  <c r="AE6062" i="13" s="1"/>
  <c r="AG6062" i="13" s="1"/>
  <c r="K6061" i="13"/>
  <c r="M6061" i="13" s="1"/>
  <c r="K6059" i="13"/>
  <c r="M6059" i="13" s="1"/>
  <c r="Z6057" i="13"/>
  <c r="AC6057" i="13" s="1"/>
  <c r="K6057" i="13"/>
  <c r="M6057" i="13" s="1"/>
  <c r="K6056" i="13"/>
  <c r="M6056" i="13" s="1"/>
  <c r="AD6056" i="13" s="1"/>
  <c r="AE6056" i="13" s="1"/>
  <c r="AG6056" i="13" s="1"/>
  <c r="K6055" i="13"/>
  <c r="M6055" i="13" s="1"/>
  <c r="AD6055" i="13" s="1"/>
  <c r="AE6055" i="13" s="1"/>
  <c r="Z6053" i="13"/>
  <c r="AC6053" i="13" s="1"/>
  <c r="Z6052" i="13"/>
  <c r="AC6052" i="13" s="1"/>
  <c r="Z6051" i="13"/>
  <c r="AC6051" i="13" s="1"/>
  <c r="Z6050" i="13"/>
  <c r="AC6050" i="13" s="1"/>
  <c r="K6050" i="13"/>
  <c r="M6050" i="13" s="1"/>
  <c r="M6054" i="13" s="1"/>
  <c r="K6048" i="13"/>
  <c r="M6048" i="13" s="1"/>
  <c r="M6049" i="13" s="1"/>
  <c r="Z6046" i="13"/>
  <c r="AC6046" i="13" s="1"/>
  <c r="Z6045" i="13"/>
  <c r="AC6045" i="13" s="1"/>
  <c r="K6045" i="13"/>
  <c r="M6045" i="13" s="1"/>
  <c r="Z6044" i="13"/>
  <c r="AC6044" i="13" s="1"/>
  <c r="K6044" i="13"/>
  <c r="M6044" i="13" s="1"/>
  <c r="K6042" i="13"/>
  <c r="M6042" i="13" s="1"/>
  <c r="M6043" i="13" s="1"/>
  <c r="Z6040" i="13"/>
  <c r="AC6040" i="13" s="1"/>
  <c r="Z6039" i="13"/>
  <c r="AC6039" i="13" s="1"/>
  <c r="Z6038" i="13"/>
  <c r="AC6038" i="13" s="1"/>
  <c r="K6038" i="13"/>
  <c r="M6038" i="13" s="1"/>
  <c r="M6041" i="13" s="1"/>
  <c r="K6036" i="13"/>
  <c r="M6036" i="13" s="1"/>
  <c r="M6037" i="13" s="1"/>
  <c r="Z6034" i="13"/>
  <c r="AC6034" i="13" s="1"/>
  <c r="Z6033" i="13"/>
  <c r="AC6033" i="13" s="1"/>
  <c r="K6033" i="13"/>
  <c r="M6033" i="13" s="1"/>
  <c r="M6035" i="13" s="1"/>
  <c r="Z6031" i="13"/>
  <c r="AC6031" i="13" s="1"/>
  <c r="Z6030" i="13"/>
  <c r="AC6030" i="13" s="1"/>
  <c r="Z6029" i="13"/>
  <c r="AC6029" i="13" s="1"/>
  <c r="Z6028" i="13"/>
  <c r="AC6028" i="13" s="1"/>
  <c r="Z6027" i="13"/>
  <c r="AC6027" i="13" s="1"/>
  <c r="K6027" i="13"/>
  <c r="M6027" i="13" s="1"/>
  <c r="M6032" i="13" s="1"/>
  <c r="K6025" i="13"/>
  <c r="M6025" i="13" s="1"/>
  <c r="K6023" i="13"/>
  <c r="M6023" i="13" s="1"/>
  <c r="K6021" i="13"/>
  <c r="M6021" i="13" s="1"/>
  <c r="K6019" i="13"/>
  <c r="M6019" i="13" s="1"/>
  <c r="K6017" i="13"/>
  <c r="M6017" i="13" s="1"/>
  <c r="Z6015" i="13"/>
  <c r="AC6015" i="13" s="1"/>
  <c r="Z6014" i="13"/>
  <c r="AC6014" i="13" s="1"/>
  <c r="K6014" i="13"/>
  <c r="M6014" i="13" s="1"/>
  <c r="M6016" i="13" s="1"/>
  <c r="K6012" i="13"/>
  <c r="M6012" i="13" s="1"/>
  <c r="Z6010" i="13"/>
  <c r="AC6010" i="13" s="1"/>
  <c r="Z6009" i="13"/>
  <c r="AC6009" i="13" s="1"/>
  <c r="K6009" i="13"/>
  <c r="M6009" i="13" s="1"/>
  <c r="M6011" i="13" s="1"/>
  <c r="K6006" i="13"/>
  <c r="M6006" i="13" s="1"/>
  <c r="Z6004" i="13"/>
  <c r="AC6004" i="13" s="1"/>
  <c r="Z6003" i="13"/>
  <c r="AC6003" i="13" s="1"/>
  <c r="K6003" i="13"/>
  <c r="M6003" i="13" s="1"/>
  <c r="M6005" i="13" s="1"/>
  <c r="K6001" i="13"/>
  <c r="M6001" i="13" s="1"/>
  <c r="K5999" i="13"/>
  <c r="M5999" i="13" s="1"/>
  <c r="AD5999" i="13" s="1"/>
  <c r="AE5999" i="13" s="1"/>
  <c r="AG5999" i="13" s="1"/>
  <c r="K5998" i="13"/>
  <c r="M5998" i="13" s="1"/>
  <c r="AD5998" i="13" s="1"/>
  <c r="AE5998" i="13" s="1"/>
  <c r="AG5998" i="13" s="1"/>
  <c r="K5997" i="13"/>
  <c r="M5997" i="13" s="1"/>
  <c r="AD5997" i="13" s="1"/>
  <c r="AE5997" i="13" s="1"/>
  <c r="AG5997" i="13" s="1"/>
  <c r="K5996" i="13"/>
  <c r="M5996" i="13" s="1"/>
  <c r="AD5996" i="13" s="1"/>
  <c r="AE5996" i="13" s="1"/>
  <c r="AG5996" i="13" s="1"/>
  <c r="K5995" i="13"/>
  <c r="M5995" i="13" s="1"/>
  <c r="AD5995" i="13" s="1"/>
  <c r="AE5995" i="13" s="1"/>
  <c r="AG5995" i="13" s="1"/>
  <c r="K5994" i="13"/>
  <c r="M5994" i="13" s="1"/>
  <c r="Z5992" i="13"/>
  <c r="AC5992" i="13" s="1"/>
  <c r="K5992" i="13"/>
  <c r="M5992" i="13" s="1"/>
  <c r="M5993" i="13" s="1"/>
  <c r="Z5990" i="13"/>
  <c r="AC5990" i="13" s="1"/>
  <c r="K5990" i="13"/>
  <c r="M5990" i="13" s="1"/>
  <c r="M5991" i="13" s="1"/>
  <c r="K5988" i="13"/>
  <c r="M5988" i="13" s="1"/>
  <c r="AD5988" i="13" s="1"/>
  <c r="AE5988" i="13" s="1"/>
  <c r="AG5988" i="13" s="1"/>
  <c r="K5987" i="13"/>
  <c r="M5987" i="13" s="1"/>
  <c r="AD5987" i="13" s="1"/>
  <c r="AE5987" i="13" s="1"/>
  <c r="AG5987" i="13" s="1"/>
  <c r="K5986" i="13"/>
  <c r="M5986" i="13" s="1"/>
  <c r="K5984" i="13"/>
  <c r="M5984" i="13" s="1"/>
  <c r="AD5984" i="13" s="1"/>
  <c r="AE5984" i="13" s="1"/>
  <c r="AG5984" i="13" s="1"/>
  <c r="K5983" i="13"/>
  <c r="M5983" i="13" s="1"/>
  <c r="AD5983" i="13" s="1"/>
  <c r="AE5983" i="13" s="1"/>
  <c r="AG5983" i="13" s="1"/>
  <c r="Z5982" i="13"/>
  <c r="AC5982" i="13" s="1"/>
  <c r="Z5981" i="13"/>
  <c r="AC5981" i="13" s="1"/>
  <c r="Z5980" i="13"/>
  <c r="AC5980" i="13" s="1"/>
  <c r="Z5979" i="13"/>
  <c r="AC5979" i="13" s="1"/>
  <c r="Z5978" i="13"/>
  <c r="AC5978" i="13" s="1"/>
  <c r="Z5977" i="13"/>
  <c r="AC5977" i="13" s="1"/>
  <c r="K5977" i="13"/>
  <c r="M5977" i="13" s="1"/>
  <c r="Z5976" i="13"/>
  <c r="AC5976" i="13" s="1"/>
  <c r="Z5975" i="13"/>
  <c r="AC5975" i="13" s="1"/>
  <c r="Z5974" i="13"/>
  <c r="AC5974" i="13" s="1"/>
  <c r="Z5973" i="13"/>
  <c r="AC5973" i="13" s="1"/>
  <c r="Z5972" i="13"/>
  <c r="AC5972" i="13" s="1"/>
  <c r="Z5971" i="13"/>
  <c r="AC5971" i="13" s="1"/>
  <c r="Z5970" i="13"/>
  <c r="AC5970" i="13" s="1"/>
  <c r="K5970" i="13"/>
  <c r="M5970" i="13" s="1"/>
  <c r="K5968" i="13"/>
  <c r="M5968" i="13" s="1"/>
  <c r="AD5968" i="13" s="1"/>
  <c r="AE5968" i="13" s="1"/>
  <c r="AG5968" i="13" s="1"/>
  <c r="K5967" i="13"/>
  <c r="M5967" i="13" s="1"/>
  <c r="K5965" i="13"/>
  <c r="M5965" i="13" s="1"/>
  <c r="Z5962" i="13"/>
  <c r="AC5962" i="13" s="1"/>
  <c r="K5962" i="13"/>
  <c r="M5962" i="13" s="1"/>
  <c r="M5964" i="13" s="1"/>
  <c r="K5960" i="13"/>
  <c r="M5960" i="13" s="1"/>
  <c r="Z5958" i="13"/>
  <c r="AC5958" i="13" s="1"/>
  <c r="K5958" i="13"/>
  <c r="M5958" i="13" s="1"/>
  <c r="K5957" i="13"/>
  <c r="M5957" i="13" s="1"/>
  <c r="Z5955" i="13"/>
  <c r="AC5955" i="13" s="1"/>
  <c r="K5955" i="13"/>
  <c r="M5955" i="13" s="1"/>
  <c r="M5956" i="13" s="1"/>
  <c r="K5953" i="13"/>
  <c r="M5953" i="13" s="1"/>
  <c r="AD5953" i="13" s="1"/>
  <c r="AE5953" i="13" s="1"/>
  <c r="AG5953" i="13" s="1"/>
  <c r="K5952" i="13"/>
  <c r="M5952" i="13" s="1"/>
  <c r="K5950" i="13"/>
  <c r="M5950" i="13" s="1"/>
  <c r="K5948" i="13"/>
  <c r="M5948" i="13" s="1"/>
  <c r="AD5948" i="13" s="1"/>
  <c r="AE5948" i="13" s="1"/>
  <c r="AG5948" i="13" s="1"/>
  <c r="Z5947" i="13"/>
  <c r="AC5947" i="13" s="1"/>
  <c r="Z5946" i="13"/>
  <c r="AC5946" i="13" s="1"/>
  <c r="Z5945" i="13"/>
  <c r="AC5945" i="13" s="1"/>
  <c r="Z5944" i="13"/>
  <c r="AC5944" i="13" s="1"/>
  <c r="K5944" i="13"/>
  <c r="M5944" i="13" s="1"/>
  <c r="K5942" i="13"/>
  <c r="M5942" i="13" s="1"/>
  <c r="AD5942" i="13" s="1"/>
  <c r="AE5942" i="13" s="1"/>
  <c r="AG5942" i="13" s="1"/>
  <c r="K5941" i="13"/>
  <c r="M5941" i="13" s="1"/>
  <c r="AD5941" i="13" s="1"/>
  <c r="AE5941" i="13" s="1"/>
  <c r="AG5941" i="13" s="1"/>
  <c r="Z5940" i="13"/>
  <c r="AC5940" i="13" s="1"/>
  <c r="K5940" i="13"/>
  <c r="M5940" i="13" s="1"/>
  <c r="Z5938" i="13"/>
  <c r="AC5938" i="13" s="1"/>
  <c r="Z5937" i="13"/>
  <c r="AC5937" i="13" s="1"/>
  <c r="K5937" i="13"/>
  <c r="M5937" i="13" s="1"/>
  <c r="M5939" i="13" s="1"/>
  <c r="Z5935" i="13"/>
  <c r="AC5935" i="13" s="1"/>
  <c r="Z5934" i="13"/>
  <c r="AC5934" i="13" s="1"/>
  <c r="Z5933" i="13"/>
  <c r="AC5933" i="13" s="1"/>
  <c r="Z5932" i="13"/>
  <c r="AC5932" i="13" s="1"/>
  <c r="Z5931" i="13"/>
  <c r="AC5931" i="13" s="1"/>
  <c r="Z5930" i="13"/>
  <c r="AC5930" i="13" s="1"/>
  <c r="Z5929" i="13"/>
  <c r="AC5929" i="13" s="1"/>
  <c r="Z5928" i="13"/>
  <c r="AC5928" i="13" s="1"/>
  <c r="Z5927" i="13"/>
  <c r="AC5927" i="13" s="1"/>
  <c r="Z5926" i="13"/>
  <c r="AC5926" i="13" s="1"/>
  <c r="K5926" i="13"/>
  <c r="M5926" i="13" s="1"/>
  <c r="Z5925" i="13"/>
  <c r="AC5925" i="13" s="1"/>
  <c r="Z5924" i="13"/>
  <c r="AC5924" i="13" s="1"/>
  <c r="K5924" i="13"/>
  <c r="M5924" i="13" s="1"/>
  <c r="K5923" i="13"/>
  <c r="M5923" i="13" s="1"/>
  <c r="AD5923" i="13" s="1"/>
  <c r="AE5923" i="13" s="1"/>
  <c r="AG5923" i="13" s="1"/>
  <c r="Z5921" i="13"/>
  <c r="AC5921" i="13" s="1"/>
  <c r="K5921" i="13"/>
  <c r="M5921" i="13" s="1"/>
  <c r="M5922" i="13" s="1"/>
  <c r="K5919" i="13"/>
  <c r="M5919" i="13" s="1"/>
  <c r="K5917" i="13"/>
  <c r="M5917" i="13" s="1"/>
  <c r="AD5917" i="13" s="1"/>
  <c r="AE5917" i="13" s="1"/>
  <c r="AG5917" i="13" s="1"/>
  <c r="K5916" i="13"/>
  <c r="M5916" i="13" s="1"/>
  <c r="K5914" i="13"/>
  <c r="M5914" i="13" s="1"/>
  <c r="AD5914" i="13" s="1"/>
  <c r="AE5914" i="13" s="1"/>
  <c r="AG5914" i="13" s="1"/>
  <c r="Z5913" i="13"/>
  <c r="AC5913" i="13" s="1"/>
  <c r="Z5912" i="13"/>
  <c r="AC5912" i="13" s="1"/>
  <c r="K5912" i="13"/>
  <c r="M5912" i="13" s="1"/>
  <c r="K5910" i="13"/>
  <c r="M5910" i="13" s="1"/>
  <c r="AD5910" i="13" s="1"/>
  <c r="AE5910" i="13" s="1"/>
  <c r="AG5910" i="13" s="1"/>
  <c r="Z5909" i="13"/>
  <c r="AC5909" i="13" s="1"/>
  <c r="K5909" i="13"/>
  <c r="M5909" i="13" s="1"/>
  <c r="Z5907" i="13"/>
  <c r="AC5907" i="13" s="1"/>
  <c r="Z5906" i="13"/>
  <c r="AC5906" i="13" s="1"/>
  <c r="Z5905" i="13"/>
  <c r="AC5905" i="13" s="1"/>
  <c r="Z5904" i="13"/>
  <c r="AC5904" i="13" s="1"/>
  <c r="Z5903" i="13"/>
  <c r="AC5903" i="13" s="1"/>
  <c r="K5903" i="13"/>
  <c r="M5903" i="13" s="1"/>
  <c r="M5908" i="13" s="1"/>
  <c r="Z5901" i="13"/>
  <c r="AC5901" i="13" s="1"/>
  <c r="K5901" i="13"/>
  <c r="M5901" i="13" s="1"/>
  <c r="M5902" i="13" s="1"/>
  <c r="Z5899" i="13"/>
  <c r="AC5899" i="13" s="1"/>
  <c r="K5899" i="13"/>
  <c r="M5899" i="13" s="1"/>
  <c r="M5900" i="13" s="1"/>
  <c r="Z5897" i="13"/>
  <c r="AC5897" i="13" s="1"/>
  <c r="Z5896" i="13"/>
  <c r="AC5896" i="13" s="1"/>
  <c r="K5896" i="13"/>
  <c r="M5896" i="13" s="1"/>
  <c r="K5895" i="13"/>
  <c r="M5895" i="13" s="1"/>
  <c r="AD5895" i="13" s="1"/>
  <c r="AE5895" i="13" s="1"/>
  <c r="AG5895" i="13" s="1"/>
  <c r="K5894" i="13"/>
  <c r="M5894" i="13" s="1"/>
  <c r="Z5892" i="13"/>
  <c r="AC5892" i="13" s="1"/>
  <c r="Z5891" i="13"/>
  <c r="AC5891" i="13" s="1"/>
  <c r="K5891" i="13"/>
  <c r="M5891" i="13" s="1"/>
  <c r="M5893" i="13" s="1"/>
  <c r="K5889" i="13"/>
  <c r="M5889" i="13" s="1"/>
  <c r="AD5889" i="13" s="1"/>
  <c r="AE5889" i="13" s="1"/>
  <c r="AG5889" i="13" s="1"/>
  <c r="K5888" i="13"/>
  <c r="M5888" i="13" s="1"/>
  <c r="Z5886" i="13"/>
  <c r="AC5886" i="13" s="1"/>
  <c r="Z5885" i="13"/>
  <c r="AC5885" i="13" s="1"/>
  <c r="K5885" i="13"/>
  <c r="M5885" i="13" s="1"/>
  <c r="M5887" i="13" s="1"/>
  <c r="K5883" i="13"/>
  <c r="M5883" i="13" s="1"/>
  <c r="Z5881" i="13"/>
  <c r="AC5881" i="13" s="1"/>
  <c r="K5881" i="13"/>
  <c r="M5881" i="13" s="1"/>
  <c r="M5882" i="13" s="1"/>
  <c r="Z5879" i="13"/>
  <c r="AC5879" i="13" s="1"/>
  <c r="Z5878" i="13"/>
  <c r="AC5878" i="13" s="1"/>
  <c r="Z5877" i="13"/>
  <c r="AC5877" i="13" s="1"/>
  <c r="K5877" i="13"/>
  <c r="M5877" i="13" s="1"/>
  <c r="M5880" i="13" s="1"/>
  <c r="K5874" i="13"/>
  <c r="M5874" i="13" s="1"/>
  <c r="K5872" i="13"/>
  <c r="M5872" i="13" s="1"/>
  <c r="AD5872" i="13" s="1"/>
  <c r="AE5872" i="13" s="1"/>
  <c r="AG5872" i="13" s="1"/>
  <c r="Z5871" i="13"/>
  <c r="AC5871" i="13" s="1"/>
  <c r="Z5870" i="13"/>
  <c r="AC5870" i="13" s="1"/>
  <c r="K5870" i="13"/>
  <c r="M5870" i="13" s="1"/>
  <c r="Z5868" i="13"/>
  <c r="AC5868" i="13" s="1"/>
  <c r="Z5867" i="13"/>
  <c r="AC5867" i="13" s="1"/>
  <c r="K5867" i="13"/>
  <c r="M5867" i="13" s="1"/>
  <c r="K5866" i="13"/>
  <c r="M5866" i="13" s="1"/>
  <c r="AD5866" i="13" s="1"/>
  <c r="AE5866" i="13" s="1"/>
  <c r="AG5866" i="13" s="1"/>
  <c r="K5865" i="13"/>
  <c r="M5865" i="13" s="1"/>
  <c r="K5863" i="13"/>
  <c r="M5863" i="13" s="1"/>
  <c r="Z5861" i="13"/>
  <c r="AC5861" i="13" s="1"/>
  <c r="K5861" i="13"/>
  <c r="M5861" i="13" s="1"/>
  <c r="M5862" i="13" s="1"/>
  <c r="Z5859" i="13"/>
  <c r="AC5859" i="13" s="1"/>
  <c r="K5859" i="13"/>
  <c r="M5859" i="13" s="1"/>
  <c r="M5860" i="13" s="1"/>
  <c r="K5857" i="13"/>
  <c r="M5857" i="13" s="1"/>
  <c r="K5855" i="13"/>
  <c r="M5855" i="13" s="1"/>
  <c r="K5853" i="13"/>
  <c r="M5853" i="13" s="1"/>
  <c r="M5854" i="13" s="1"/>
  <c r="K5851" i="13"/>
  <c r="M5851" i="13" s="1"/>
  <c r="AD5851" i="13" s="1"/>
  <c r="AE5851" i="13" s="1"/>
  <c r="AG5851" i="13" s="1"/>
  <c r="K5850" i="13"/>
  <c r="M5850" i="13" s="1"/>
  <c r="Z5848" i="13"/>
  <c r="AC5848" i="13" s="1"/>
  <c r="K5848" i="13"/>
  <c r="M5848" i="13" s="1"/>
  <c r="M5849" i="13" s="1"/>
  <c r="Z5846" i="13"/>
  <c r="AC5846" i="13" s="1"/>
  <c r="K5846" i="13"/>
  <c r="M5846" i="13" s="1"/>
  <c r="K5845" i="13"/>
  <c r="M5845" i="13" s="1"/>
  <c r="AD5845" i="13" s="1"/>
  <c r="AE5845" i="13" s="1"/>
  <c r="AG5845" i="13" s="1"/>
  <c r="Z5843" i="13"/>
  <c r="AC5843" i="13" s="1"/>
  <c r="K5843" i="13"/>
  <c r="M5843" i="13" s="1"/>
  <c r="K5842" i="13"/>
  <c r="M5842" i="13" s="1"/>
  <c r="K5840" i="13"/>
  <c r="M5840" i="13" s="1"/>
  <c r="M5841" i="13" s="1"/>
  <c r="K5838" i="13"/>
  <c r="M5838" i="13" s="1"/>
  <c r="M5839" i="13" s="1"/>
  <c r="Z5836" i="13"/>
  <c r="AC5836" i="13" s="1"/>
  <c r="K5836" i="13"/>
  <c r="M5836" i="13" s="1"/>
  <c r="M5837" i="13" s="1"/>
  <c r="K5834" i="13"/>
  <c r="M5834" i="13" s="1"/>
  <c r="AD5834" i="13" s="1"/>
  <c r="AE5834" i="13" s="1"/>
  <c r="AG5834" i="13" s="1"/>
  <c r="K5833" i="13"/>
  <c r="M5833" i="13" s="1"/>
  <c r="AD5833" i="13" s="1"/>
  <c r="AE5833" i="13" s="1"/>
  <c r="AG5833" i="13" s="1"/>
  <c r="K5832" i="13"/>
  <c r="M5832" i="13" s="1"/>
  <c r="K5830" i="13"/>
  <c r="M5830" i="13" s="1"/>
  <c r="M5831" i="13" s="1"/>
  <c r="Z5828" i="13"/>
  <c r="AC5828" i="13" s="1"/>
  <c r="K5828" i="13"/>
  <c r="M5828" i="13" s="1"/>
  <c r="M5829" i="13" s="1"/>
  <c r="K5826" i="13"/>
  <c r="M5826" i="13" s="1"/>
  <c r="M5827" i="13" s="1"/>
  <c r="Z5824" i="13"/>
  <c r="AC5824" i="13" s="1"/>
  <c r="K5824" i="13"/>
  <c r="M5824" i="13" s="1"/>
  <c r="M5825" i="13" s="1"/>
  <c r="Z5822" i="13"/>
  <c r="AC5822" i="13" s="1"/>
  <c r="Z5821" i="13"/>
  <c r="AC5821" i="13" s="1"/>
  <c r="Z5820" i="13"/>
  <c r="AC5820" i="13" s="1"/>
  <c r="K5820" i="13"/>
  <c r="M5820" i="13" s="1"/>
  <c r="M5823" i="13" s="1"/>
  <c r="K5818" i="13"/>
  <c r="M5818" i="13" s="1"/>
  <c r="AD5818" i="13" s="1"/>
  <c r="AE5818" i="13" s="1"/>
  <c r="AG5818" i="13" s="1"/>
  <c r="K5817" i="13"/>
  <c r="M5817" i="13" s="1"/>
  <c r="AD5817" i="13" s="1"/>
  <c r="AE5817" i="13" s="1"/>
  <c r="AG5817" i="13" s="1"/>
  <c r="K5816" i="13"/>
  <c r="M5816" i="13" s="1"/>
  <c r="K5814" i="13"/>
  <c r="M5814" i="13" s="1"/>
  <c r="AD5814" i="13" s="1"/>
  <c r="AE5814" i="13" s="1"/>
  <c r="AG5814" i="13" s="1"/>
  <c r="K5813" i="13"/>
  <c r="M5813" i="13" s="1"/>
  <c r="AD5813" i="13" s="1"/>
  <c r="AE5813" i="13" s="1"/>
  <c r="K5811" i="13"/>
  <c r="M5811" i="13" s="1"/>
  <c r="M5812" i="13" s="1"/>
  <c r="Z5809" i="13"/>
  <c r="AC5809" i="13" s="1"/>
  <c r="Z5808" i="13"/>
  <c r="AC5808" i="13" s="1"/>
  <c r="Z5807" i="13"/>
  <c r="AC5807" i="13" s="1"/>
  <c r="K5807" i="13"/>
  <c r="M5807" i="13" s="1"/>
  <c r="M5810" i="13" s="1"/>
  <c r="K5805" i="13"/>
  <c r="M5805" i="13" s="1"/>
  <c r="AD5805" i="13" s="1"/>
  <c r="AE5805" i="13" s="1"/>
  <c r="AG5805" i="13" s="1"/>
  <c r="K5803" i="13"/>
  <c r="M5803" i="13" s="1"/>
  <c r="K5801" i="13"/>
  <c r="M5801" i="13" s="1"/>
  <c r="AD5801" i="13" s="1"/>
  <c r="AE5801" i="13" s="1"/>
  <c r="AG5801" i="13" s="1"/>
  <c r="K5800" i="13"/>
  <c r="M5800" i="13" s="1"/>
  <c r="AD5800" i="13" s="1"/>
  <c r="AE5800" i="13" s="1"/>
  <c r="AG5800" i="13" s="1"/>
  <c r="Z5799" i="13"/>
  <c r="AC5799" i="13" s="1"/>
  <c r="K5799" i="13"/>
  <c r="M5799" i="13" s="1"/>
  <c r="Z5797" i="13"/>
  <c r="AC5797" i="13" s="1"/>
  <c r="Z5796" i="13"/>
  <c r="AC5796" i="13" s="1"/>
  <c r="K5796" i="13"/>
  <c r="M5796" i="13" s="1"/>
  <c r="K5795" i="13"/>
  <c r="M5795" i="13" s="1"/>
  <c r="K5793" i="13"/>
  <c r="M5793" i="13" s="1"/>
  <c r="M5794" i="13" s="1"/>
  <c r="K5791" i="13"/>
  <c r="M5791" i="13" s="1"/>
  <c r="AD5791" i="13" s="1"/>
  <c r="AE5791" i="13" s="1"/>
  <c r="AG5791" i="13" s="1"/>
  <c r="K5790" i="13"/>
  <c r="M5790" i="13" s="1"/>
  <c r="AD5790" i="13" s="1"/>
  <c r="AE5790" i="13" s="1"/>
  <c r="AG5790" i="13" s="1"/>
  <c r="K5789" i="13"/>
  <c r="M5789" i="13" s="1"/>
  <c r="AD5789" i="13" s="1"/>
  <c r="AE5789" i="13" s="1"/>
  <c r="AG5789" i="13" s="1"/>
  <c r="K5788" i="13"/>
  <c r="M5788" i="13" s="1"/>
  <c r="AD5788" i="13" s="1"/>
  <c r="AE5788" i="13" s="1"/>
  <c r="AG5788" i="13" s="1"/>
  <c r="K5787" i="13"/>
  <c r="M5787" i="13" s="1"/>
  <c r="K5785" i="13"/>
  <c r="M5785" i="13" s="1"/>
  <c r="AD5785" i="13" s="1"/>
  <c r="AE5785" i="13" s="1"/>
  <c r="AG5785" i="13" s="1"/>
  <c r="K5784" i="13"/>
  <c r="M5784" i="13" s="1"/>
  <c r="K5782" i="13"/>
  <c r="M5782" i="13" s="1"/>
  <c r="AD5782" i="13" s="1"/>
  <c r="AE5782" i="13" s="1"/>
  <c r="AG5782" i="13" s="1"/>
  <c r="K5781" i="13"/>
  <c r="M5781" i="13" s="1"/>
  <c r="Z5779" i="13"/>
  <c r="AC5779" i="13" s="1"/>
  <c r="Z5778" i="13"/>
  <c r="AC5778" i="13" s="1"/>
  <c r="K5778" i="13"/>
  <c r="M5778" i="13" s="1"/>
  <c r="K5777" i="13"/>
  <c r="M5777" i="13" s="1"/>
  <c r="AD5777" i="13" s="1"/>
  <c r="AE5777" i="13" s="1"/>
  <c r="AG5777" i="13" s="1"/>
  <c r="K5776" i="13"/>
  <c r="M5776" i="13" s="1"/>
  <c r="K5774" i="13"/>
  <c r="M5774" i="13" s="1"/>
  <c r="M5775" i="13" s="1"/>
  <c r="K5772" i="13"/>
  <c r="M5772" i="13" s="1"/>
  <c r="AD5772" i="13" s="1"/>
  <c r="AE5772" i="13" s="1"/>
  <c r="AG5772" i="13" s="1"/>
  <c r="K5771" i="13"/>
  <c r="M5771" i="13" s="1"/>
  <c r="AD5771" i="13" s="1"/>
  <c r="AE5771" i="13" s="1"/>
  <c r="AG5771" i="13" s="1"/>
  <c r="K5770" i="13"/>
  <c r="M5770" i="13" s="1"/>
  <c r="AD5770" i="13" s="1"/>
  <c r="AE5770" i="13" s="1"/>
  <c r="AG5770" i="13" s="1"/>
  <c r="K5769" i="13"/>
  <c r="M5769" i="13" s="1"/>
  <c r="AD5769" i="13" s="1"/>
  <c r="AE5769" i="13" s="1"/>
  <c r="AG5769" i="13" s="1"/>
  <c r="K5768" i="13"/>
  <c r="M5768" i="13" s="1"/>
  <c r="AD5768" i="13" s="1"/>
  <c r="AE5768" i="13" s="1"/>
  <c r="AG5768" i="13" s="1"/>
  <c r="K5767" i="13"/>
  <c r="M5767" i="13" s="1"/>
  <c r="AD5767" i="13" s="1"/>
  <c r="AE5767" i="13" s="1"/>
  <c r="AG5767" i="13" s="1"/>
  <c r="K5766" i="13"/>
  <c r="M5766" i="13" s="1"/>
  <c r="AD5766" i="13" s="1"/>
  <c r="AE5766" i="13" s="1"/>
  <c r="AG5766" i="13" s="1"/>
  <c r="K5765" i="13"/>
  <c r="M5765" i="13" s="1"/>
  <c r="AD5765" i="13" s="1"/>
  <c r="AE5765" i="13" s="1"/>
  <c r="AG5765" i="13" s="1"/>
  <c r="K5764" i="13"/>
  <c r="M5764" i="13" s="1"/>
  <c r="AD5764" i="13" s="1"/>
  <c r="AE5764" i="13" s="1"/>
  <c r="AG5764" i="13" s="1"/>
  <c r="K5763" i="13"/>
  <c r="M5763" i="13" s="1"/>
  <c r="AD5763" i="13" s="1"/>
  <c r="AE5763" i="13" s="1"/>
  <c r="AG5763" i="13" s="1"/>
  <c r="K5762" i="13"/>
  <c r="M5762" i="13" s="1"/>
  <c r="AD5762" i="13" s="1"/>
  <c r="AE5762" i="13" s="1"/>
  <c r="AG5762" i="13" s="1"/>
  <c r="K5761" i="13"/>
  <c r="M5761" i="13" s="1"/>
  <c r="AD5761" i="13" s="1"/>
  <c r="AE5761" i="13" s="1"/>
  <c r="AG5761" i="13" s="1"/>
  <c r="K5760" i="13"/>
  <c r="M5760" i="13" s="1"/>
  <c r="AD5760" i="13" s="1"/>
  <c r="AE5760" i="13" s="1"/>
  <c r="AG5760" i="13" s="1"/>
  <c r="K5759" i="13"/>
  <c r="M5759" i="13" s="1"/>
  <c r="AD5759" i="13" s="1"/>
  <c r="AE5759" i="13" s="1"/>
  <c r="AG5759" i="13" s="1"/>
  <c r="K5758" i="13"/>
  <c r="M5758" i="13" s="1"/>
  <c r="K5756" i="13"/>
  <c r="M5756" i="13" s="1"/>
  <c r="AD5756" i="13" s="1"/>
  <c r="AE5756" i="13" s="1"/>
  <c r="AG5756" i="13" s="1"/>
  <c r="K5755" i="13"/>
  <c r="M5755" i="13" s="1"/>
  <c r="AD5755" i="13" s="1"/>
  <c r="AE5755" i="13" s="1"/>
  <c r="K5753" i="13"/>
  <c r="M5753" i="13" s="1"/>
  <c r="M5754" i="13" s="1"/>
  <c r="Z5751" i="13"/>
  <c r="AC5751" i="13" s="1"/>
  <c r="Z5750" i="13"/>
  <c r="AC5750" i="13" s="1"/>
  <c r="Z5749" i="13"/>
  <c r="AC5749" i="13" s="1"/>
  <c r="Z5748" i="13"/>
  <c r="AC5748" i="13" s="1"/>
  <c r="K5748" i="13"/>
  <c r="M5748" i="13" s="1"/>
  <c r="M5752" i="13" s="1"/>
  <c r="Z5746" i="13"/>
  <c r="AC5746" i="13" s="1"/>
  <c r="K5746" i="13"/>
  <c r="M5746" i="13" s="1"/>
  <c r="M5747" i="13" s="1"/>
  <c r="K5744" i="13"/>
  <c r="M5744" i="13" s="1"/>
  <c r="AD5744" i="13" s="1"/>
  <c r="AE5744" i="13" s="1"/>
  <c r="AG5744" i="13" s="1"/>
  <c r="Z5743" i="13"/>
  <c r="AC5743" i="13" s="1"/>
  <c r="Z5742" i="13"/>
  <c r="AC5742" i="13" s="1"/>
  <c r="K5742" i="13"/>
  <c r="M5742" i="13" s="1"/>
  <c r="Z5740" i="13"/>
  <c r="AC5740" i="13" s="1"/>
  <c r="K5740" i="13"/>
  <c r="M5740" i="13" s="1"/>
  <c r="M5741" i="13" s="1"/>
  <c r="Z5738" i="13"/>
  <c r="AC5738" i="13" s="1"/>
  <c r="K5738" i="13"/>
  <c r="M5738" i="13" s="1"/>
  <c r="M5739" i="13" s="1"/>
  <c r="K5736" i="13"/>
  <c r="M5736" i="13" s="1"/>
  <c r="AD5736" i="13" s="1"/>
  <c r="AE5736" i="13" s="1"/>
  <c r="AG5736" i="13" s="1"/>
  <c r="K5735" i="13"/>
  <c r="M5735" i="13" s="1"/>
  <c r="AD5735" i="13" s="1"/>
  <c r="AE5735" i="13" s="1"/>
  <c r="K5733" i="13"/>
  <c r="M5733" i="13" s="1"/>
  <c r="M5734" i="13" s="1"/>
  <c r="Z5731" i="13"/>
  <c r="AC5731" i="13" s="1"/>
  <c r="Z5730" i="13"/>
  <c r="AC5730" i="13" s="1"/>
  <c r="K5730" i="13"/>
  <c r="M5730" i="13" s="1"/>
  <c r="M5732" i="13" s="1"/>
  <c r="K5728" i="13"/>
  <c r="M5728" i="13" s="1"/>
  <c r="M5729" i="13" s="1"/>
  <c r="K5726" i="13"/>
  <c r="M5726" i="13" s="1"/>
  <c r="AD5726" i="13" s="1"/>
  <c r="AE5726" i="13" s="1"/>
  <c r="AG5726" i="13" s="1"/>
  <c r="K5725" i="13"/>
  <c r="M5725" i="13" s="1"/>
  <c r="AD5725" i="13" s="1"/>
  <c r="AE5725" i="13" s="1"/>
  <c r="AG5725" i="13" s="1"/>
  <c r="K5724" i="13"/>
  <c r="M5724" i="13" s="1"/>
  <c r="AD5724" i="13" s="1"/>
  <c r="AE5724" i="13" s="1"/>
  <c r="AG5724" i="13" s="1"/>
  <c r="K5723" i="13"/>
  <c r="M5723" i="13" s="1"/>
  <c r="Z5721" i="13"/>
  <c r="AC5721" i="13" s="1"/>
  <c r="Z5720" i="13"/>
  <c r="AC5720" i="13" s="1"/>
  <c r="K5720" i="13"/>
  <c r="M5720" i="13" s="1"/>
  <c r="M5722" i="13" s="1"/>
  <c r="K5718" i="13"/>
  <c r="M5718" i="13" s="1"/>
  <c r="M5719" i="13" s="1"/>
  <c r="K5716" i="13"/>
  <c r="M5716" i="13" s="1"/>
  <c r="M5717" i="13" s="1"/>
  <c r="K5714" i="13"/>
  <c r="M5714" i="13" s="1"/>
  <c r="M5715" i="13" s="1"/>
  <c r="Z5712" i="13"/>
  <c r="AC5712" i="13" s="1"/>
  <c r="Z5711" i="13"/>
  <c r="AC5711" i="13" s="1"/>
  <c r="K5711" i="13"/>
  <c r="M5711" i="13" s="1"/>
  <c r="Z5710" i="13"/>
  <c r="AC5710" i="13" s="1"/>
  <c r="Z5709" i="13"/>
  <c r="AC5709" i="13" s="1"/>
  <c r="K5709" i="13"/>
  <c r="M5709" i="13" s="1"/>
  <c r="Z5708" i="13"/>
  <c r="AC5708" i="13" s="1"/>
  <c r="Z5707" i="13"/>
  <c r="AC5707" i="13" s="1"/>
  <c r="K5707" i="13"/>
  <c r="M5707" i="13" s="1"/>
  <c r="Z5706" i="13"/>
  <c r="AC5706" i="13" s="1"/>
  <c r="Z5705" i="13"/>
  <c r="AC5705" i="13" s="1"/>
  <c r="K5705" i="13"/>
  <c r="M5705" i="13" s="1"/>
  <c r="Z5703" i="13"/>
  <c r="AC5703" i="13" s="1"/>
  <c r="K5703" i="13"/>
  <c r="M5703" i="13" s="1"/>
  <c r="M5704" i="13" s="1"/>
  <c r="K5701" i="13"/>
  <c r="M5701" i="13" s="1"/>
  <c r="AD5701" i="13" s="1"/>
  <c r="AE5701" i="13" s="1"/>
  <c r="AG5701" i="13" s="1"/>
  <c r="K5700" i="13"/>
  <c r="M5700" i="13" s="1"/>
  <c r="AD5700" i="13" s="1"/>
  <c r="AE5700" i="13" s="1"/>
  <c r="AG5700" i="13" s="1"/>
  <c r="K5699" i="13"/>
  <c r="M5699" i="13" s="1"/>
  <c r="AD5699" i="13" s="1"/>
  <c r="AE5699" i="13" s="1"/>
  <c r="AG5699" i="13" s="1"/>
  <c r="Z5698" i="13"/>
  <c r="AC5698" i="13" s="1"/>
  <c r="Z5697" i="13"/>
  <c r="AC5697" i="13" s="1"/>
  <c r="K5697" i="13"/>
  <c r="M5697" i="13" s="1"/>
  <c r="Z5696" i="13"/>
  <c r="AC5696" i="13" s="1"/>
  <c r="Z5695" i="13"/>
  <c r="AC5695" i="13" s="1"/>
  <c r="Z5694" i="13"/>
  <c r="AC5694" i="13" s="1"/>
  <c r="Z5693" i="13"/>
  <c r="AC5693" i="13" s="1"/>
  <c r="Z5692" i="13"/>
  <c r="AC5692" i="13" s="1"/>
  <c r="K5692" i="13"/>
  <c r="M5692" i="13" s="1"/>
  <c r="K5691" i="13"/>
  <c r="M5691" i="13" s="1"/>
  <c r="AD5691" i="13" s="1"/>
  <c r="AE5691" i="13" s="1"/>
  <c r="AG5691" i="13" s="1"/>
  <c r="K5690" i="13"/>
  <c r="M5690" i="13" s="1"/>
  <c r="Z5688" i="13"/>
  <c r="AC5688" i="13" s="1"/>
  <c r="K5688" i="13"/>
  <c r="M5688" i="13" s="1"/>
  <c r="M5689" i="13" s="1"/>
  <c r="K5686" i="13"/>
  <c r="M5686" i="13" s="1"/>
  <c r="M5687" i="13" s="1"/>
  <c r="K5684" i="13"/>
  <c r="M5684" i="13" s="1"/>
  <c r="M5685" i="13" s="1"/>
  <c r="K5682" i="13"/>
  <c r="M5682" i="13" s="1"/>
  <c r="AD5682" i="13" s="1"/>
  <c r="AE5682" i="13" s="1"/>
  <c r="AG5682" i="13" s="1"/>
  <c r="Z5681" i="13"/>
  <c r="AC5681" i="13" s="1"/>
  <c r="Z5680" i="13"/>
  <c r="AC5680" i="13" s="1"/>
  <c r="K5680" i="13"/>
  <c r="M5680" i="13" s="1"/>
  <c r="Z5678" i="13"/>
  <c r="AC5678" i="13" s="1"/>
  <c r="K5678" i="13"/>
  <c r="M5678" i="13" s="1"/>
  <c r="M5679" i="13" s="1"/>
  <c r="K5676" i="13"/>
  <c r="M5676" i="13" s="1"/>
  <c r="AD5676" i="13" s="1"/>
  <c r="AE5676" i="13" s="1"/>
  <c r="AG5676" i="13" s="1"/>
  <c r="K5675" i="13"/>
  <c r="M5675" i="13" s="1"/>
  <c r="AD5675" i="13" s="1"/>
  <c r="AE5675" i="13" s="1"/>
  <c r="AG5675" i="13" s="1"/>
  <c r="K5674" i="13"/>
  <c r="M5674" i="13" s="1"/>
  <c r="AD5674" i="13" s="1"/>
  <c r="AE5674" i="13" s="1"/>
  <c r="AG5674" i="13" s="1"/>
  <c r="K5673" i="13"/>
  <c r="M5673" i="13" s="1"/>
  <c r="AD5673" i="13" s="1"/>
  <c r="AE5673" i="13" s="1"/>
  <c r="AG5673" i="13" s="1"/>
  <c r="K5672" i="13"/>
  <c r="M5672" i="13" s="1"/>
  <c r="AD5672" i="13" s="1"/>
  <c r="AE5672" i="13" s="1"/>
  <c r="AG5672" i="13" s="1"/>
  <c r="K5671" i="13"/>
  <c r="M5671" i="13" s="1"/>
  <c r="AD5671" i="13" s="1"/>
  <c r="AE5671" i="13" s="1"/>
  <c r="Z5669" i="13"/>
  <c r="AC5669" i="13" s="1"/>
  <c r="K5669" i="13"/>
  <c r="M5669" i="13" s="1"/>
  <c r="M5670" i="13" s="1"/>
  <c r="Z5667" i="13"/>
  <c r="AC5667" i="13" s="1"/>
  <c r="Z5666" i="13"/>
  <c r="AC5666" i="13" s="1"/>
  <c r="K5666" i="13"/>
  <c r="M5666" i="13" s="1"/>
  <c r="K5665" i="13"/>
  <c r="M5665" i="13" s="1"/>
  <c r="AD5665" i="13" s="1"/>
  <c r="AE5665" i="13" s="1"/>
  <c r="AG5665" i="13" s="1"/>
  <c r="Z5664" i="13"/>
  <c r="AC5664" i="13" s="1"/>
  <c r="K5664" i="13"/>
  <c r="M5664" i="13" s="1"/>
  <c r="K5663" i="13"/>
  <c r="M5663" i="13" s="1"/>
  <c r="AD5663" i="13" s="1"/>
  <c r="AE5663" i="13" s="1"/>
  <c r="AG5663" i="13" s="1"/>
  <c r="K5662" i="13"/>
  <c r="M5662" i="13" s="1"/>
  <c r="K5660" i="13"/>
  <c r="M5660" i="13" s="1"/>
  <c r="AD5660" i="13" s="1"/>
  <c r="AE5660" i="13" s="1"/>
  <c r="AG5660" i="13" s="1"/>
  <c r="K5659" i="13"/>
  <c r="M5659" i="13" s="1"/>
  <c r="AD5659" i="13" s="1"/>
  <c r="AE5659" i="13" s="1"/>
  <c r="AG5659" i="13" s="1"/>
  <c r="K5658" i="13"/>
  <c r="M5658" i="13" s="1"/>
  <c r="AD5658" i="13" s="1"/>
  <c r="AE5658" i="13" s="1"/>
  <c r="AG5658" i="13" s="1"/>
  <c r="K5657" i="13"/>
  <c r="M5657" i="13" s="1"/>
  <c r="K5655" i="13"/>
  <c r="M5655" i="13" s="1"/>
  <c r="AD5655" i="13" s="1"/>
  <c r="AE5655" i="13" s="1"/>
  <c r="AG5655" i="13" s="1"/>
  <c r="K5654" i="13"/>
  <c r="M5654" i="13" s="1"/>
  <c r="Z5652" i="13"/>
  <c r="AC5652" i="13" s="1"/>
  <c r="Z5651" i="13"/>
  <c r="AC5651" i="13" s="1"/>
  <c r="Z5650" i="13"/>
  <c r="AC5650" i="13" s="1"/>
  <c r="K5650" i="13"/>
  <c r="M5650" i="13" s="1"/>
  <c r="M5653" i="13" s="1"/>
  <c r="Z5648" i="13"/>
  <c r="AC5648" i="13" s="1"/>
  <c r="Z5647" i="13"/>
  <c r="AC5647" i="13" s="1"/>
  <c r="K5647" i="13"/>
  <c r="M5647" i="13" s="1"/>
  <c r="M5649" i="13" s="1"/>
  <c r="Z5645" i="13"/>
  <c r="AC5645" i="13" s="1"/>
  <c r="K5645" i="13"/>
  <c r="M5645" i="13" s="1"/>
  <c r="Z5644" i="13"/>
  <c r="AC5644" i="13" s="1"/>
  <c r="K5644" i="13"/>
  <c r="M5644" i="13" s="1"/>
  <c r="K5642" i="13"/>
  <c r="M5642" i="13" s="1"/>
  <c r="Z5640" i="13"/>
  <c r="AC5640" i="13" s="1"/>
  <c r="Z5639" i="13"/>
  <c r="AC5639" i="13" s="1"/>
  <c r="Z5638" i="13"/>
  <c r="AC5638" i="13" s="1"/>
  <c r="K5638" i="13"/>
  <c r="M5638" i="13" s="1"/>
  <c r="Z5637" i="13"/>
  <c r="AC5637" i="13" s="1"/>
  <c r="Z5636" i="13"/>
  <c r="AC5636" i="13" s="1"/>
  <c r="K5636" i="13"/>
  <c r="M5636" i="13" s="1"/>
  <c r="Z5634" i="13"/>
  <c r="AC5634" i="13" s="1"/>
  <c r="Z5633" i="13"/>
  <c r="AC5633" i="13" s="1"/>
  <c r="K5633" i="13"/>
  <c r="M5633" i="13" s="1"/>
  <c r="Z5632" i="13"/>
  <c r="AC5632" i="13" s="1"/>
  <c r="Z5631" i="13"/>
  <c r="AC5631" i="13" s="1"/>
  <c r="Z5630" i="13"/>
  <c r="AC5630" i="13" s="1"/>
  <c r="K5630" i="13"/>
  <c r="M5630" i="13" s="1"/>
  <c r="Z5628" i="13"/>
  <c r="AC5628" i="13" s="1"/>
  <c r="Z5627" i="13"/>
  <c r="AC5627" i="13" s="1"/>
  <c r="Z5626" i="13"/>
  <c r="AC5626" i="13" s="1"/>
  <c r="Z5625" i="13"/>
  <c r="AC5625" i="13" s="1"/>
  <c r="Z5624" i="13"/>
  <c r="AC5624" i="13" s="1"/>
  <c r="Z5623" i="13"/>
  <c r="AC5623" i="13" s="1"/>
  <c r="Z5622" i="13"/>
  <c r="AC5622" i="13" s="1"/>
  <c r="Z5621" i="13"/>
  <c r="AC5621" i="13" s="1"/>
  <c r="K5621" i="13"/>
  <c r="M5621" i="13" s="1"/>
  <c r="M5629" i="13" s="1"/>
  <c r="Z5617" i="13"/>
  <c r="AC5617" i="13" s="1"/>
  <c r="K5617" i="13"/>
  <c r="M5617" i="13" s="1"/>
  <c r="M5618" i="13" s="1"/>
  <c r="K5615" i="13"/>
  <c r="M5615" i="13" s="1"/>
  <c r="M5616" i="13" s="1"/>
  <c r="K5613" i="13"/>
  <c r="M5613" i="13" s="1"/>
  <c r="AD5613" i="13" s="1"/>
  <c r="AE5613" i="13" s="1"/>
  <c r="AG5613" i="13" s="1"/>
  <c r="K5612" i="13"/>
  <c r="M5612" i="13" s="1"/>
  <c r="AD5612" i="13" s="1"/>
  <c r="AE5612" i="13" s="1"/>
  <c r="Z5610" i="13"/>
  <c r="AC5610" i="13" s="1"/>
  <c r="K5610" i="13"/>
  <c r="M5610" i="13" s="1"/>
  <c r="K5609" i="13"/>
  <c r="M5609" i="13" s="1"/>
  <c r="Z5607" i="13"/>
  <c r="AC5607" i="13" s="1"/>
  <c r="Z5606" i="13"/>
  <c r="AC5606" i="13" s="1"/>
  <c r="K5606" i="13"/>
  <c r="M5606" i="13" s="1"/>
  <c r="M5608" i="13" s="1"/>
  <c r="Z5604" i="13"/>
  <c r="AC5604" i="13" s="1"/>
  <c r="Z5603" i="13"/>
  <c r="AC5603" i="13" s="1"/>
  <c r="Z5602" i="13"/>
  <c r="AC5602" i="13" s="1"/>
  <c r="K5602" i="13"/>
  <c r="M5602" i="13" s="1"/>
  <c r="M5605" i="13" s="1"/>
  <c r="K5600" i="13"/>
  <c r="M5600" i="13" s="1"/>
  <c r="AD5600" i="13" s="1"/>
  <c r="AE5600" i="13" s="1"/>
  <c r="AG5600" i="13" s="1"/>
  <c r="K5599" i="13"/>
  <c r="M5599" i="13" s="1"/>
  <c r="AD5599" i="13" s="1"/>
  <c r="AE5599" i="13" s="1"/>
  <c r="AG5599" i="13" s="1"/>
  <c r="Z5598" i="13"/>
  <c r="AC5598" i="13" s="1"/>
  <c r="Z5597" i="13"/>
  <c r="AC5597" i="13" s="1"/>
  <c r="Z5596" i="13"/>
  <c r="AC5596" i="13" s="1"/>
  <c r="Z5595" i="13"/>
  <c r="AC5595" i="13" s="1"/>
  <c r="K5595" i="13"/>
  <c r="M5595" i="13" s="1"/>
  <c r="K5593" i="13"/>
  <c r="M5593" i="13" s="1"/>
  <c r="K5591" i="13"/>
  <c r="M5591" i="13" s="1"/>
  <c r="Z5589" i="13"/>
  <c r="AC5589" i="13" s="1"/>
  <c r="K5589" i="13"/>
  <c r="M5589" i="13" s="1"/>
  <c r="M5590" i="13" s="1"/>
  <c r="Z5585" i="13"/>
  <c r="AC5585" i="13" s="1"/>
  <c r="K5585" i="13"/>
  <c r="M5585" i="13" s="1"/>
  <c r="M5588" i="13" s="1"/>
  <c r="K5583" i="13"/>
  <c r="M5583" i="13" s="1"/>
  <c r="K5581" i="13"/>
  <c r="M5581" i="13" s="1"/>
  <c r="Z5579" i="13"/>
  <c r="AC5579" i="13" s="1"/>
  <c r="Z5578" i="13"/>
  <c r="AC5578" i="13" s="1"/>
  <c r="K5578" i="13"/>
  <c r="M5578" i="13" s="1"/>
  <c r="M5580" i="13" s="1"/>
  <c r="K5576" i="13"/>
  <c r="M5576" i="13" s="1"/>
  <c r="Z5574" i="13"/>
  <c r="AC5574" i="13" s="1"/>
  <c r="Z5573" i="13"/>
  <c r="AC5573" i="13" s="1"/>
  <c r="K5573" i="13"/>
  <c r="M5573" i="13" s="1"/>
  <c r="M5575" i="13" s="1"/>
  <c r="Z5571" i="13"/>
  <c r="AC5571" i="13" s="1"/>
  <c r="K5571" i="13"/>
  <c r="M5571" i="13" s="1"/>
  <c r="M5572" i="13" s="1"/>
  <c r="K5569" i="13"/>
  <c r="M5569" i="13" s="1"/>
  <c r="K5567" i="13"/>
  <c r="M5567" i="13" s="1"/>
  <c r="AD5567" i="13" s="1"/>
  <c r="AE5567" i="13" s="1"/>
  <c r="AG5567" i="13" s="1"/>
  <c r="K5566" i="13"/>
  <c r="M5566" i="13" s="1"/>
  <c r="AD5566" i="13" s="1"/>
  <c r="AE5566" i="13" s="1"/>
  <c r="AG5566" i="13" s="1"/>
  <c r="K5565" i="13"/>
  <c r="M5565" i="13" s="1"/>
  <c r="K5563" i="13"/>
  <c r="M5563" i="13" s="1"/>
  <c r="Z5561" i="13"/>
  <c r="AC5561" i="13" s="1"/>
  <c r="K5561" i="13"/>
  <c r="M5561" i="13" s="1"/>
  <c r="M5562" i="13" s="1"/>
  <c r="K5559" i="13"/>
  <c r="M5559" i="13" s="1"/>
  <c r="K5557" i="13"/>
  <c r="M5557" i="13" s="1"/>
  <c r="AD5557" i="13" s="1"/>
  <c r="AE5557" i="13" s="1"/>
  <c r="AG5557" i="13" s="1"/>
  <c r="K5556" i="13"/>
  <c r="M5556" i="13" s="1"/>
  <c r="K5554" i="13"/>
  <c r="M5554" i="13" s="1"/>
  <c r="K5552" i="13"/>
  <c r="M5552" i="13" s="1"/>
  <c r="AD5552" i="13" s="1"/>
  <c r="AE5552" i="13" s="1"/>
  <c r="AG5552" i="13" s="1"/>
  <c r="K5551" i="13"/>
  <c r="M5551" i="13" s="1"/>
  <c r="AD5551" i="13" s="1"/>
  <c r="AE5551" i="13" s="1"/>
  <c r="AG5551" i="13" s="1"/>
  <c r="K5550" i="13"/>
  <c r="M5550" i="13" s="1"/>
  <c r="Z5547" i="13"/>
  <c r="AC5547" i="13" s="1"/>
  <c r="Z5546" i="13"/>
  <c r="AC5546" i="13" s="1"/>
  <c r="K5546" i="13"/>
  <c r="M5546" i="13" s="1"/>
  <c r="M5549" i="13" s="1"/>
  <c r="K5544" i="13"/>
  <c r="M5544" i="13" s="1"/>
  <c r="AD5544" i="13" s="1"/>
  <c r="AE5544" i="13" s="1"/>
  <c r="AG5544" i="13" s="1"/>
  <c r="K5543" i="13"/>
  <c r="M5543" i="13" s="1"/>
  <c r="AD5543" i="13" s="1"/>
  <c r="AE5543" i="13" s="1"/>
  <c r="AG5543" i="13" s="1"/>
  <c r="K5542" i="13"/>
  <c r="M5542" i="13" s="1"/>
  <c r="K5540" i="13"/>
  <c r="M5540" i="13" s="1"/>
  <c r="K5538" i="13"/>
  <c r="M5538" i="13" s="1"/>
  <c r="K5536" i="13"/>
  <c r="M5536" i="13" s="1"/>
  <c r="K5534" i="13"/>
  <c r="M5534" i="13" s="1"/>
  <c r="K5532" i="13"/>
  <c r="M5532" i="13" s="1"/>
  <c r="AD5532" i="13" s="1"/>
  <c r="AE5532" i="13" s="1"/>
  <c r="AG5532" i="13" s="1"/>
  <c r="Z5531" i="13"/>
  <c r="AC5531" i="13" s="1"/>
  <c r="Z5530" i="13"/>
  <c r="AC5530" i="13" s="1"/>
  <c r="Z5529" i="13"/>
  <c r="AC5529" i="13" s="1"/>
  <c r="K5529" i="13"/>
  <c r="M5529" i="13" s="1"/>
  <c r="K5528" i="13"/>
  <c r="M5528" i="13" s="1"/>
  <c r="AD5528" i="13" s="1"/>
  <c r="AE5528" i="13" s="1"/>
  <c r="AG5528" i="13" s="1"/>
  <c r="K5527" i="13"/>
  <c r="M5527" i="13" s="1"/>
  <c r="AD5527" i="13" s="1"/>
  <c r="AE5527" i="13" s="1"/>
  <c r="AG5527" i="13" s="1"/>
  <c r="Z5526" i="13"/>
  <c r="AC5526" i="13" s="1"/>
  <c r="Z5525" i="13"/>
  <c r="AC5525" i="13" s="1"/>
  <c r="Z5524" i="13"/>
  <c r="AC5524" i="13" s="1"/>
  <c r="Z5523" i="13"/>
  <c r="AC5523" i="13" s="1"/>
  <c r="Z5522" i="13"/>
  <c r="AC5522" i="13" s="1"/>
  <c r="Z5521" i="13"/>
  <c r="AC5521" i="13" s="1"/>
  <c r="K5521" i="13"/>
  <c r="M5521" i="13" s="1"/>
  <c r="K5519" i="13"/>
  <c r="M5519" i="13" s="1"/>
  <c r="K5513" i="13"/>
  <c r="M5513" i="13" s="1"/>
  <c r="M5514" i="13" s="1"/>
  <c r="K5511" i="13"/>
  <c r="M5511" i="13" s="1"/>
  <c r="AD5511" i="13" s="1"/>
  <c r="AE5511" i="13" s="1"/>
  <c r="AG5511" i="13" s="1"/>
  <c r="K5510" i="13"/>
  <c r="M5510" i="13" s="1"/>
  <c r="AD5510" i="13" s="1"/>
  <c r="AE5510" i="13" s="1"/>
  <c r="AG5510" i="13" s="1"/>
  <c r="K5509" i="13"/>
  <c r="M5509" i="13" s="1"/>
  <c r="Z5507" i="13"/>
  <c r="AC5507" i="13" s="1"/>
  <c r="Z5506" i="13"/>
  <c r="AC5506" i="13" s="1"/>
  <c r="K5506" i="13"/>
  <c r="M5506" i="13" s="1"/>
  <c r="M5508" i="13" s="1"/>
  <c r="K5504" i="13"/>
  <c r="M5504" i="13" s="1"/>
  <c r="AD5504" i="13" s="1"/>
  <c r="AE5504" i="13" s="1"/>
  <c r="AG5504" i="13" s="1"/>
  <c r="K5503" i="13"/>
  <c r="M5503" i="13" s="1"/>
  <c r="AD5503" i="13" s="1"/>
  <c r="AE5503" i="13" s="1"/>
  <c r="K5501" i="13"/>
  <c r="M5501" i="13" s="1"/>
  <c r="AD5501" i="13" s="1"/>
  <c r="AE5501" i="13" s="1"/>
  <c r="AG5501" i="13" s="1"/>
  <c r="K5500" i="13"/>
  <c r="M5500" i="13" s="1"/>
  <c r="AD5500" i="13" s="1"/>
  <c r="AE5500" i="13" s="1"/>
  <c r="K5498" i="13"/>
  <c r="M5498" i="13" s="1"/>
  <c r="M5499" i="13" s="1"/>
  <c r="Z5496" i="13"/>
  <c r="AC5496" i="13" s="1"/>
  <c r="K5496" i="13"/>
  <c r="M5496" i="13" s="1"/>
  <c r="Z5495" i="13"/>
  <c r="AC5495" i="13" s="1"/>
  <c r="K5495" i="13"/>
  <c r="M5495" i="13" s="1"/>
  <c r="Z5494" i="13"/>
  <c r="AC5494" i="13" s="1"/>
  <c r="Z5493" i="13"/>
  <c r="AC5493" i="13" s="1"/>
  <c r="Z5492" i="13"/>
  <c r="AC5492" i="13" s="1"/>
  <c r="K5492" i="13"/>
  <c r="M5492" i="13" s="1"/>
  <c r="K5490" i="13"/>
  <c r="M5490" i="13" s="1"/>
  <c r="AD5490" i="13" s="1"/>
  <c r="AE5490" i="13" s="1"/>
  <c r="AG5490" i="13" s="1"/>
  <c r="K5489" i="13"/>
  <c r="M5489" i="13" s="1"/>
  <c r="AD5489" i="13" s="1"/>
  <c r="AE5489" i="13" s="1"/>
  <c r="AG5489" i="13" s="1"/>
  <c r="K5488" i="13"/>
  <c r="M5488" i="13" s="1"/>
  <c r="Z5486" i="13"/>
  <c r="AC5486" i="13" s="1"/>
  <c r="K5486" i="13"/>
  <c r="M5486" i="13" s="1"/>
  <c r="K5485" i="13"/>
  <c r="M5485" i="13" s="1"/>
  <c r="Z5483" i="13"/>
  <c r="AC5483" i="13" s="1"/>
  <c r="Z5482" i="13"/>
  <c r="AC5482" i="13" s="1"/>
  <c r="Z5481" i="13"/>
  <c r="AC5481" i="13" s="1"/>
  <c r="Z5480" i="13"/>
  <c r="AC5480" i="13" s="1"/>
  <c r="K5480" i="13"/>
  <c r="M5480" i="13" s="1"/>
  <c r="M5484" i="13" s="1"/>
  <c r="Z5478" i="13"/>
  <c r="AC5478" i="13" s="1"/>
  <c r="Z5477" i="13"/>
  <c r="AC5477" i="13" s="1"/>
  <c r="K5477" i="13"/>
  <c r="M5477" i="13" s="1"/>
  <c r="M5479" i="13" s="1"/>
  <c r="K5475" i="13"/>
  <c r="M5475" i="13" s="1"/>
  <c r="M5476" i="13" s="1"/>
  <c r="K5473" i="13"/>
  <c r="M5473" i="13" s="1"/>
  <c r="M5474" i="13" s="1"/>
  <c r="Z5471" i="13"/>
  <c r="AC5471" i="13" s="1"/>
  <c r="Z5470" i="13"/>
  <c r="AC5470" i="13" s="1"/>
  <c r="Z5469" i="13"/>
  <c r="AC5469" i="13" s="1"/>
  <c r="K5469" i="13"/>
  <c r="M5469" i="13" s="1"/>
  <c r="M5472" i="13" s="1"/>
  <c r="K5467" i="13"/>
  <c r="M5467" i="13" s="1"/>
  <c r="AD5467" i="13" s="1"/>
  <c r="AE5467" i="13" s="1"/>
  <c r="AG5467" i="13" s="1"/>
  <c r="Z5466" i="13"/>
  <c r="AC5466" i="13" s="1"/>
  <c r="K5466" i="13"/>
  <c r="M5466" i="13" s="1"/>
  <c r="Z5465" i="13"/>
  <c r="AC5465" i="13" s="1"/>
  <c r="Z5464" i="13"/>
  <c r="AC5464" i="13" s="1"/>
  <c r="Z5463" i="13"/>
  <c r="AC5463" i="13" s="1"/>
  <c r="K5463" i="13"/>
  <c r="M5463" i="13" s="1"/>
  <c r="K5462" i="13"/>
  <c r="M5462" i="13" s="1"/>
  <c r="AD5462" i="13" s="1"/>
  <c r="AE5462" i="13" s="1"/>
  <c r="AG5462" i="13" s="1"/>
  <c r="K5461" i="13"/>
  <c r="M5461" i="13" s="1"/>
  <c r="Z5459" i="13"/>
  <c r="AC5459" i="13" s="1"/>
  <c r="AE5458" i="13"/>
  <c r="AG5458" i="13" s="1"/>
  <c r="Z5458" i="13"/>
  <c r="AC5458" i="13" s="1"/>
  <c r="AE5457" i="13"/>
  <c r="AG5457" i="13" s="1"/>
  <c r="Z5457" i="13"/>
  <c r="AC5457" i="13" s="1"/>
  <c r="Z5456" i="13"/>
  <c r="AC5456" i="13" s="1"/>
  <c r="Z5455" i="13"/>
  <c r="AC5455" i="13" s="1"/>
  <c r="Z5454" i="13"/>
  <c r="AC5454" i="13" s="1"/>
  <c r="Z5453" i="13"/>
  <c r="AC5453" i="13" s="1"/>
  <c r="Z5452" i="13"/>
  <c r="AC5452" i="13" s="1"/>
  <c r="Z5451" i="13"/>
  <c r="AC5451" i="13" s="1"/>
  <c r="Z5450" i="13"/>
  <c r="AC5450" i="13" s="1"/>
  <c r="Z5449" i="13"/>
  <c r="AC5449" i="13" s="1"/>
  <c r="K5449" i="13"/>
  <c r="M5449" i="13" s="1"/>
  <c r="M5460" i="13" s="1"/>
  <c r="Z5447" i="13"/>
  <c r="AC5447" i="13" s="1"/>
  <c r="Z5446" i="13"/>
  <c r="AC5446" i="13" s="1"/>
  <c r="K5446" i="13"/>
  <c r="M5446" i="13" s="1"/>
  <c r="Z5445" i="13"/>
  <c r="AC5445" i="13" s="1"/>
  <c r="Z5444" i="13"/>
  <c r="AC5444" i="13" s="1"/>
  <c r="K5444" i="13"/>
  <c r="M5444" i="13" s="1"/>
  <c r="K5442" i="13"/>
  <c r="M5442" i="13" s="1"/>
  <c r="M5443" i="13" s="1"/>
  <c r="Z5440" i="13"/>
  <c r="AC5440" i="13" s="1"/>
  <c r="Z5439" i="13"/>
  <c r="AC5439" i="13" s="1"/>
  <c r="Z5438" i="13"/>
  <c r="AC5438" i="13" s="1"/>
  <c r="Z5437" i="13"/>
  <c r="AC5437" i="13" s="1"/>
  <c r="Z5436" i="13"/>
  <c r="AC5436" i="13" s="1"/>
  <c r="Z5435" i="13"/>
  <c r="AC5435" i="13" s="1"/>
  <c r="K5435" i="13"/>
  <c r="M5435" i="13" s="1"/>
  <c r="M5441" i="13" s="1"/>
  <c r="Z5433" i="13"/>
  <c r="AC5433" i="13" s="1"/>
  <c r="Z5432" i="13"/>
  <c r="AC5432" i="13" s="1"/>
  <c r="Z5431" i="13"/>
  <c r="AC5431" i="13" s="1"/>
  <c r="Z5430" i="13"/>
  <c r="AC5430" i="13" s="1"/>
  <c r="K5430" i="13"/>
  <c r="M5430" i="13" s="1"/>
  <c r="Z5429" i="13"/>
  <c r="AC5429" i="13" s="1"/>
  <c r="Z5428" i="13"/>
  <c r="AC5428" i="13" s="1"/>
  <c r="Z5427" i="13"/>
  <c r="AC5427" i="13" s="1"/>
  <c r="Z5426" i="13"/>
  <c r="AC5426" i="13" s="1"/>
  <c r="K5426" i="13"/>
  <c r="M5426" i="13" s="1"/>
  <c r="Z5424" i="13"/>
  <c r="AC5424" i="13" s="1"/>
  <c r="K5424" i="13"/>
  <c r="M5424" i="13" s="1"/>
  <c r="M5425" i="13" s="1"/>
  <c r="Z5422" i="13"/>
  <c r="AC5422" i="13" s="1"/>
  <c r="Z5421" i="13"/>
  <c r="AC5421" i="13" s="1"/>
  <c r="K5421" i="13"/>
  <c r="M5421" i="13" s="1"/>
  <c r="M5423" i="13" s="1"/>
  <c r="Z5419" i="13"/>
  <c r="AC5419" i="13" s="1"/>
  <c r="K5419" i="13"/>
  <c r="M5419" i="13" s="1"/>
  <c r="K5418" i="13"/>
  <c r="M5418" i="13" s="1"/>
  <c r="K5416" i="13"/>
  <c r="M5416" i="13" s="1"/>
  <c r="AD5416" i="13" s="1"/>
  <c r="AE5416" i="13" s="1"/>
  <c r="AG5416" i="13" s="1"/>
  <c r="K5415" i="13"/>
  <c r="M5415" i="13" s="1"/>
  <c r="K5413" i="13"/>
  <c r="M5413" i="13" s="1"/>
  <c r="AD5413" i="13" s="1"/>
  <c r="AE5413" i="13" s="1"/>
  <c r="AG5413" i="13" s="1"/>
  <c r="K5412" i="13"/>
  <c r="M5412" i="13" s="1"/>
  <c r="AD5412" i="13" s="1"/>
  <c r="AE5412" i="13" s="1"/>
  <c r="AG5412" i="13" s="1"/>
  <c r="K5411" i="13"/>
  <c r="M5411" i="13" s="1"/>
  <c r="AD5411" i="13" s="1"/>
  <c r="AE5411" i="13" s="1"/>
  <c r="AG5411" i="13" s="1"/>
  <c r="K5410" i="13"/>
  <c r="M5410" i="13" s="1"/>
  <c r="AD5410" i="13" s="1"/>
  <c r="AE5410" i="13" s="1"/>
  <c r="AG5410" i="13" s="1"/>
  <c r="K5409" i="13"/>
  <c r="M5409" i="13" s="1"/>
  <c r="AD5409" i="13" s="1"/>
  <c r="AE5409" i="13" s="1"/>
  <c r="AG5409" i="13" s="1"/>
  <c r="K5408" i="13"/>
  <c r="M5408" i="13" s="1"/>
  <c r="AD5408" i="13" s="1"/>
  <c r="AE5408" i="13" s="1"/>
  <c r="AG5408" i="13" s="1"/>
  <c r="K5407" i="13"/>
  <c r="M5407" i="13" s="1"/>
  <c r="K5405" i="13"/>
  <c r="M5405" i="13" s="1"/>
  <c r="AD5405" i="13" s="1"/>
  <c r="AE5405" i="13" s="1"/>
  <c r="AG5405" i="13" s="1"/>
  <c r="K5404" i="13"/>
  <c r="M5404" i="13" s="1"/>
  <c r="AD5404" i="13" s="1"/>
  <c r="AE5404" i="13" s="1"/>
  <c r="AG5404" i="13" s="1"/>
  <c r="K5403" i="13"/>
  <c r="M5403" i="13" s="1"/>
  <c r="AD5403" i="13" s="1"/>
  <c r="AE5403" i="13" s="1"/>
  <c r="AG5403" i="13" s="1"/>
  <c r="Z5402" i="13"/>
  <c r="AC5402" i="13" s="1"/>
  <c r="Z5401" i="13"/>
  <c r="AC5401" i="13" s="1"/>
  <c r="K5401" i="13"/>
  <c r="M5401" i="13" s="1"/>
  <c r="K5399" i="13"/>
  <c r="M5399" i="13" s="1"/>
  <c r="M5400" i="13" s="1"/>
  <c r="K5397" i="13"/>
  <c r="M5397" i="13" s="1"/>
  <c r="AD5397" i="13" s="1"/>
  <c r="AE5397" i="13" s="1"/>
  <c r="AG5397" i="13" s="1"/>
  <c r="Z5396" i="13"/>
  <c r="AC5396" i="13" s="1"/>
  <c r="K5396" i="13"/>
  <c r="M5396" i="13" s="1"/>
  <c r="Z5394" i="13"/>
  <c r="AC5394" i="13" s="1"/>
  <c r="Z5393" i="13"/>
  <c r="AC5393" i="13" s="1"/>
  <c r="Z5392" i="13"/>
  <c r="AC5392" i="13" s="1"/>
  <c r="K5392" i="13"/>
  <c r="M5392" i="13" s="1"/>
  <c r="Z5391" i="13"/>
  <c r="AC5391" i="13" s="1"/>
  <c r="Z5390" i="13"/>
  <c r="AC5390" i="13" s="1"/>
  <c r="Z5389" i="13"/>
  <c r="AC5389" i="13" s="1"/>
  <c r="Z5388" i="13"/>
  <c r="AC5388" i="13" s="1"/>
  <c r="K5388" i="13"/>
  <c r="M5388" i="13" s="1"/>
  <c r="K5387" i="13"/>
  <c r="M5387" i="13" s="1"/>
  <c r="AD5387" i="13" s="1"/>
  <c r="AE5387" i="13" s="1"/>
  <c r="Z5385" i="13"/>
  <c r="AC5385" i="13" s="1"/>
  <c r="K5385" i="13"/>
  <c r="M5385" i="13" s="1"/>
  <c r="M5386" i="13" s="1"/>
  <c r="K5383" i="13"/>
  <c r="M5383" i="13" s="1"/>
  <c r="AD5383" i="13" s="1"/>
  <c r="AE5383" i="13" s="1"/>
  <c r="AG5383" i="13" s="1"/>
  <c r="K5382" i="13"/>
  <c r="M5382" i="13" s="1"/>
  <c r="AD5382" i="13" s="1"/>
  <c r="AE5382" i="13" s="1"/>
  <c r="Z5380" i="13"/>
  <c r="AC5380" i="13" s="1"/>
  <c r="Z5379" i="13"/>
  <c r="AC5379" i="13" s="1"/>
  <c r="K5379" i="13"/>
  <c r="M5379" i="13" s="1"/>
  <c r="M5381" i="13" s="1"/>
  <c r="Z5377" i="13"/>
  <c r="AC5377" i="13" s="1"/>
  <c r="K5377" i="13"/>
  <c r="M5377" i="13" s="1"/>
  <c r="M5378" i="13" s="1"/>
  <c r="Z5375" i="13"/>
  <c r="AC5375" i="13" s="1"/>
  <c r="Z5374" i="13"/>
  <c r="AC5374" i="13" s="1"/>
  <c r="K5374" i="13"/>
  <c r="M5374" i="13" s="1"/>
  <c r="M5376" i="13" s="1"/>
  <c r="K5372" i="13"/>
  <c r="M5372" i="13" s="1"/>
  <c r="M5373" i="13" s="1"/>
  <c r="Z5370" i="13"/>
  <c r="AC5370" i="13" s="1"/>
  <c r="Z5369" i="13"/>
  <c r="AC5369" i="13" s="1"/>
  <c r="Z5368" i="13"/>
  <c r="AC5368" i="13" s="1"/>
  <c r="K5368" i="13"/>
  <c r="M5368" i="13" s="1"/>
  <c r="M5371" i="13" s="1"/>
  <c r="K5366" i="13"/>
  <c r="M5366" i="13" s="1"/>
  <c r="AD5366" i="13" s="1"/>
  <c r="AE5366" i="13" s="1"/>
  <c r="AG5366" i="13" s="1"/>
  <c r="K5365" i="13"/>
  <c r="M5365" i="13" s="1"/>
  <c r="Z5363" i="13"/>
  <c r="AC5363" i="13" s="1"/>
  <c r="Z5362" i="13"/>
  <c r="AC5362" i="13" s="1"/>
  <c r="Z5361" i="13"/>
  <c r="AC5361" i="13" s="1"/>
  <c r="K5361" i="13"/>
  <c r="M5361" i="13" s="1"/>
  <c r="M5364" i="13" s="1"/>
  <c r="Z5359" i="13"/>
  <c r="AC5359" i="13" s="1"/>
  <c r="Z5358" i="13"/>
  <c r="AC5358" i="13" s="1"/>
  <c r="Z5357" i="13"/>
  <c r="AC5357" i="13" s="1"/>
  <c r="K5357" i="13"/>
  <c r="M5357" i="13" s="1"/>
  <c r="M5360" i="13" s="1"/>
  <c r="K5355" i="13"/>
  <c r="M5355" i="13" s="1"/>
  <c r="M5356" i="13" s="1"/>
  <c r="K5353" i="13"/>
  <c r="M5353" i="13" s="1"/>
  <c r="AD5353" i="13" s="1"/>
  <c r="AE5353" i="13" s="1"/>
  <c r="AG5353" i="13" s="1"/>
  <c r="K5352" i="13"/>
  <c r="M5352" i="13" s="1"/>
  <c r="AD5352" i="13" s="1"/>
  <c r="AE5352" i="13" s="1"/>
  <c r="K5350" i="13"/>
  <c r="M5350" i="13" s="1"/>
  <c r="AD5350" i="13" s="1"/>
  <c r="AE5350" i="13" s="1"/>
  <c r="AG5350" i="13" s="1"/>
  <c r="K5349" i="13"/>
  <c r="M5349" i="13" s="1"/>
  <c r="AD5349" i="13" s="1"/>
  <c r="AE5349" i="13" s="1"/>
  <c r="AG5349" i="13" s="1"/>
  <c r="K5348" i="13"/>
  <c r="M5348" i="13" s="1"/>
  <c r="AD5348" i="13" s="1"/>
  <c r="AE5348" i="13" s="1"/>
  <c r="AG5348" i="13" s="1"/>
  <c r="K5347" i="13"/>
  <c r="M5347" i="13" s="1"/>
  <c r="AD5347" i="13" s="1"/>
  <c r="AE5347" i="13" s="1"/>
  <c r="AG5347" i="13" s="1"/>
  <c r="K5346" i="13"/>
  <c r="M5346" i="13" s="1"/>
  <c r="AD5346" i="13" s="1"/>
  <c r="AE5346" i="13" s="1"/>
  <c r="AG5346" i="13" s="1"/>
  <c r="K5345" i="13"/>
  <c r="M5345" i="13" s="1"/>
  <c r="AD5345" i="13" s="1"/>
  <c r="AE5345" i="13" s="1"/>
  <c r="AG5345" i="13" s="1"/>
  <c r="K5344" i="13"/>
  <c r="M5344" i="13" s="1"/>
  <c r="AD5344" i="13" s="1"/>
  <c r="AE5344" i="13" s="1"/>
  <c r="AG5344" i="13" s="1"/>
  <c r="K5343" i="13"/>
  <c r="M5343" i="13" s="1"/>
  <c r="AD5343" i="13" s="1"/>
  <c r="AE5343" i="13" s="1"/>
  <c r="AG5343" i="13" s="1"/>
  <c r="K5342" i="13"/>
  <c r="M5342" i="13" s="1"/>
  <c r="AD5342" i="13" s="1"/>
  <c r="AE5342" i="13" s="1"/>
  <c r="AG5342" i="13" s="1"/>
  <c r="K5341" i="13"/>
  <c r="M5341" i="13" s="1"/>
  <c r="AD5341" i="13" s="1"/>
  <c r="AE5341" i="13" s="1"/>
  <c r="Z5339" i="13"/>
  <c r="AC5339" i="13" s="1"/>
  <c r="K5339" i="13"/>
  <c r="M5339" i="13" s="1"/>
  <c r="M5340" i="13" s="1"/>
  <c r="K5337" i="13"/>
  <c r="M5337" i="13" s="1"/>
  <c r="K5335" i="13"/>
  <c r="M5335" i="13" s="1"/>
  <c r="M5336" i="13" s="1"/>
  <c r="Z5333" i="13"/>
  <c r="AC5333" i="13" s="1"/>
  <c r="K5333" i="13"/>
  <c r="M5333" i="13" s="1"/>
  <c r="M5334" i="13" s="1"/>
  <c r="Z5331" i="13"/>
  <c r="AC5331" i="13" s="1"/>
  <c r="Z5330" i="13"/>
  <c r="AC5330" i="13" s="1"/>
  <c r="K5330" i="13"/>
  <c r="M5330" i="13" s="1"/>
  <c r="Z5329" i="13"/>
  <c r="AC5329" i="13" s="1"/>
  <c r="Z5328" i="13"/>
  <c r="AC5328" i="13" s="1"/>
  <c r="K5328" i="13"/>
  <c r="M5328" i="13" s="1"/>
  <c r="Z5326" i="13"/>
  <c r="AC5326" i="13" s="1"/>
  <c r="Z5325" i="13"/>
  <c r="AC5325" i="13" s="1"/>
  <c r="K5325" i="13"/>
  <c r="M5325" i="13" s="1"/>
  <c r="M5327" i="13" s="1"/>
  <c r="K5323" i="13"/>
  <c r="M5323" i="13" s="1"/>
  <c r="AD5323" i="13" s="1"/>
  <c r="AE5323" i="13" s="1"/>
  <c r="AG5323" i="13" s="1"/>
  <c r="Z5322" i="13"/>
  <c r="AC5322" i="13" s="1"/>
  <c r="K5322" i="13"/>
  <c r="M5322" i="13" s="1"/>
  <c r="Z5321" i="13"/>
  <c r="AC5321" i="13" s="1"/>
  <c r="K5321" i="13"/>
  <c r="M5321" i="13" s="1"/>
  <c r="Z5319" i="13"/>
  <c r="AC5319" i="13" s="1"/>
  <c r="Z5318" i="13"/>
  <c r="AC5318" i="13" s="1"/>
  <c r="K5318" i="13"/>
  <c r="M5318" i="13" s="1"/>
  <c r="M5320" i="13" s="1"/>
  <c r="K5316" i="13"/>
  <c r="M5316" i="13" s="1"/>
  <c r="AD5316" i="13" s="1"/>
  <c r="AE5316" i="13" s="1"/>
  <c r="AG5316" i="13" s="1"/>
  <c r="K5315" i="13"/>
  <c r="M5315" i="13" s="1"/>
  <c r="AD5315" i="13" s="1"/>
  <c r="AE5315" i="13" s="1"/>
  <c r="AG5315" i="13" s="1"/>
  <c r="K5314" i="13"/>
  <c r="M5314" i="13" s="1"/>
  <c r="K5304" i="13"/>
  <c r="M5304" i="13" s="1"/>
  <c r="Z5302" i="13"/>
  <c r="AC5302" i="13" s="1"/>
  <c r="Z5301" i="13"/>
  <c r="AC5301" i="13" s="1"/>
  <c r="Z5300" i="13"/>
  <c r="AC5300" i="13" s="1"/>
  <c r="Z5299" i="13"/>
  <c r="AC5299" i="13" s="1"/>
  <c r="K5299" i="13"/>
  <c r="M5299" i="13" s="1"/>
  <c r="K5298" i="13"/>
  <c r="M5298" i="13" s="1"/>
  <c r="AD5298" i="13" s="1"/>
  <c r="AE5298" i="13" s="1"/>
  <c r="AG5298" i="13" s="1"/>
  <c r="K5297" i="13"/>
  <c r="M5297" i="13" s="1"/>
  <c r="AD5297" i="13" s="1"/>
  <c r="AE5297" i="13" s="1"/>
  <c r="AG5297" i="13" s="1"/>
  <c r="K5296" i="13"/>
  <c r="M5296" i="13" s="1"/>
  <c r="Z5294" i="13"/>
  <c r="AC5294" i="13" s="1"/>
  <c r="Z5293" i="13"/>
  <c r="AC5293" i="13" s="1"/>
  <c r="K5293" i="13"/>
  <c r="M5293" i="13" s="1"/>
  <c r="Z5292" i="13"/>
  <c r="AC5292" i="13" s="1"/>
  <c r="Z5291" i="13"/>
  <c r="AC5291" i="13" s="1"/>
  <c r="K5291" i="13"/>
  <c r="M5291" i="13" s="1"/>
  <c r="Z5290" i="13"/>
  <c r="AC5290" i="13" s="1"/>
  <c r="Z5289" i="13"/>
  <c r="AC5289" i="13" s="1"/>
  <c r="K5289" i="13"/>
  <c r="M5289" i="13" s="1"/>
  <c r="Z5288" i="13"/>
  <c r="AC5288" i="13" s="1"/>
  <c r="Z5287" i="13"/>
  <c r="AC5287" i="13" s="1"/>
  <c r="K5287" i="13"/>
  <c r="M5287" i="13" s="1"/>
  <c r="Z5286" i="13"/>
  <c r="AC5286" i="13" s="1"/>
  <c r="Z5285" i="13"/>
  <c r="AC5285" i="13" s="1"/>
  <c r="K5285" i="13"/>
  <c r="M5285" i="13" s="1"/>
  <c r="Z5284" i="13"/>
  <c r="AC5284" i="13" s="1"/>
  <c r="Z5283" i="13"/>
  <c r="AC5283" i="13" s="1"/>
  <c r="K5283" i="13"/>
  <c r="M5283" i="13" s="1"/>
  <c r="Z5282" i="13"/>
  <c r="AC5282" i="13" s="1"/>
  <c r="Z5281" i="13"/>
  <c r="AC5281" i="13" s="1"/>
  <c r="K5281" i="13"/>
  <c r="M5281" i="13" s="1"/>
  <c r="Z5280" i="13"/>
  <c r="AC5280" i="13" s="1"/>
  <c r="Z5279" i="13"/>
  <c r="AC5279" i="13" s="1"/>
  <c r="K5279" i="13"/>
  <c r="M5279" i="13" s="1"/>
  <c r="K5278" i="13"/>
  <c r="M5278" i="13" s="1"/>
  <c r="K5276" i="13"/>
  <c r="M5276" i="13" s="1"/>
  <c r="K5274" i="13"/>
  <c r="M5274" i="13" s="1"/>
  <c r="AD5274" i="13" s="1"/>
  <c r="AE5274" i="13" s="1"/>
  <c r="AG5274" i="13" s="1"/>
  <c r="K5273" i="13"/>
  <c r="M5273" i="13" s="1"/>
  <c r="K5271" i="13"/>
  <c r="M5271" i="13" s="1"/>
  <c r="M5272" i="13" s="1"/>
  <c r="K5269" i="13"/>
  <c r="M5269" i="13" s="1"/>
  <c r="K5267" i="13"/>
  <c r="M5267" i="13" s="1"/>
  <c r="M5268" i="13" s="1"/>
  <c r="K5265" i="13"/>
  <c r="M5265" i="13" s="1"/>
  <c r="K5263" i="13"/>
  <c r="M5263" i="13" s="1"/>
  <c r="M5264" i="13" s="1"/>
  <c r="Z5261" i="13"/>
  <c r="AC5261" i="13" s="1"/>
  <c r="Z5260" i="13"/>
  <c r="AC5260" i="13" s="1"/>
  <c r="Z5259" i="13"/>
  <c r="AC5259" i="13" s="1"/>
  <c r="Z5258" i="13"/>
  <c r="AC5258" i="13" s="1"/>
  <c r="Z5257" i="13"/>
  <c r="AC5257" i="13" s="1"/>
  <c r="K5257" i="13"/>
  <c r="M5257" i="13" s="1"/>
  <c r="M5262" i="13" s="1"/>
  <c r="K5255" i="13"/>
  <c r="M5255" i="13" s="1"/>
  <c r="AD5255" i="13" s="1"/>
  <c r="AE5255" i="13" s="1"/>
  <c r="AG5255" i="13" s="1"/>
  <c r="Z5254" i="13"/>
  <c r="AC5254" i="13" s="1"/>
  <c r="Z5253" i="13"/>
  <c r="AC5253" i="13" s="1"/>
  <c r="Z5252" i="13"/>
  <c r="AC5252" i="13" s="1"/>
  <c r="Z5251" i="13"/>
  <c r="AC5251" i="13" s="1"/>
  <c r="Z5250" i="13"/>
  <c r="AC5250" i="13" s="1"/>
  <c r="Z5249" i="13"/>
  <c r="AC5249" i="13" s="1"/>
  <c r="Z5248" i="13"/>
  <c r="AC5248" i="13" s="1"/>
  <c r="Z5247" i="13"/>
  <c r="AC5247" i="13" s="1"/>
  <c r="Z5246" i="13"/>
  <c r="AC5246" i="13" s="1"/>
  <c r="Z5245" i="13"/>
  <c r="AC5245" i="13" s="1"/>
  <c r="Z5244" i="13"/>
  <c r="AC5244" i="13" s="1"/>
  <c r="K5244" i="13"/>
  <c r="M5244" i="13" s="1"/>
  <c r="Z5242" i="13"/>
  <c r="AC5242" i="13" s="1"/>
  <c r="K5242" i="13"/>
  <c r="M5242" i="13" s="1"/>
  <c r="M5243" i="13" s="1"/>
  <c r="K5240" i="13"/>
  <c r="M5240" i="13" s="1"/>
  <c r="M5241" i="13" s="1"/>
  <c r="Z5238" i="13"/>
  <c r="AC5238" i="13" s="1"/>
  <c r="Z5237" i="13"/>
  <c r="AC5237" i="13" s="1"/>
  <c r="K5237" i="13"/>
  <c r="M5237" i="13" s="1"/>
  <c r="M5239" i="13" s="1"/>
  <c r="K5235" i="13"/>
  <c r="M5235" i="13" s="1"/>
  <c r="AD5235" i="13" s="1"/>
  <c r="AE5235" i="13" s="1"/>
  <c r="AG5235" i="13" s="1"/>
  <c r="K5234" i="13"/>
  <c r="M5234" i="13" s="1"/>
  <c r="AD5234" i="13" s="1"/>
  <c r="AE5234" i="13" s="1"/>
  <c r="Z5232" i="13"/>
  <c r="AC5232" i="13" s="1"/>
  <c r="Z5231" i="13"/>
  <c r="AC5231" i="13" s="1"/>
  <c r="K5231" i="13"/>
  <c r="M5231" i="13" s="1"/>
  <c r="M5233" i="13" s="1"/>
  <c r="K5229" i="13"/>
  <c r="M5229" i="13" s="1"/>
  <c r="M5230" i="13" s="1"/>
  <c r="K5227" i="13"/>
  <c r="M5227" i="13" s="1"/>
  <c r="K5223" i="13"/>
  <c r="M5223" i="13" s="1"/>
  <c r="K5225" i="13"/>
  <c r="M5225" i="13" s="1"/>
  <c r="Z5222" i="13"/>
  <c r="AC5222" i="13" s="1"/>
  <c r="Z5221" i="13"/>
  <c r="AC5221" i="13" s="1"/>
  <c r="K5221" i="13"/>
  <c r="M5221" i="13" s="1"/>
  <c r="Z5220" i="13"/>
  <c r="AC5220" i="13" s="1"/>
  <c r="K5220" i="13"/>
  <c r="M5220" i="13" s="1"/>
  <c r="K5218" i="13"/>
  <c r="M5218" i="13" s="1"/>
  <c r="K5216" i="13"/>
  <c r="M5216" i="13" s="1"/>
  <c r="AD5216" i="13" s="1"/>
  <c r="AE5216" i="13" s="1"/>
  <c r="AG5216" i="13" s="1"/>
  <c r="Z5215" i="13"/>
  <c r="AC5215" i="13" s="1"/>
  <c r="K5215" i="13"/>
  <c r="M5215" i="13" s="1"/>
  <c r="K5214" i="13"/>
  <c r="M5214" i="13" s="1"/>
  <c r="AD5214" i="13" s="1"/>
  <c r="AE5214" i="13" s="1"/>
  <c r="AG5214" i="13" s="1"/>
  <c r="K5213" i="13"/>
  <c r="M5213" i="13" s="1"/>
  <c r="K5211" i="13"/>
  <c r="M5211" i="13" s="1"/>
  <c r="AD5211" i="13" s="1"/>
  <c r="AE5211" i="13" s="1"/>
  <c r="AG5211" i="13" s="1"/>
  <c r="K5210" i="13"/>
  <c r="M5210" i="13" s="1"/>
  <c r="AD5210" i="13" s="1"/>
  <c r="AE5210" i="13" s="1"/>
  <c r="K5208" i="13"/>
  <c r="M5208" i="13" s="1"/>
  <c r="AD5208" i="13" s="1"/>
  <c r="AE5208" i="13" s="1"/>
  <c r="AG5208" i="13" s="1"/>
  <c r="K5207" i="13"/>
  <c r="M5207" i="13" s="1"/>
  <c r="AD5207" i="13" s="1"/>
  <c r="AE5207" i="13" s="1"/>
  <c r="AG5207" i="13" s="1"/>
  <c r="K5206" i="13"/>
  <c r="M5206" i="13" s="1"/>
  <c r="AD5206" i="13" s="1"/>
  <c r="AE5206" i="13" s="1"/>
  <c r="AG5206" i="13" s="1"/>
  <c r="K5205" i="13"/>
  <c r="M5205" i="13" s="1"/>
  <c r="AD5205" i="13" s="1"/>
  <c r="AE5205" i="13" s="1"/>
  <c r="Z5203" i="13"/>
  <c r="AC5203" i="13" s="1"/>
  <c r="K5203" i="13"/>
  <c r="M5203" i="13" s="1"/>
  <c r="M5204" i="13" s="1"/>
  <c r="K5201" i="13"/>
  <c r="M5201" i="13" s="1"/>
  <c r="K5199" i="13"/>
  <c r="M5199" i="13" s="1"/>
  <c r="AD5199" i="13" s="1"/>
  <c r="AE5199" i="13" s="1"/>
  <c r="AG5199" i="13" s="1"/>
  <c r="K5198" i="13"/>
  <c r="M5198" i="13" s="1"/>
  <c r="AD5198" i="13" s="1"/>
  <c r="AE5198" i="13" s="1"/>
  <c r="AG5198" i="13" s="1"/>
  <c r="K5197" i="13"/>
  <c r="M5197" i="13" s="1"/>
  <c r="AD5197" i="13" s="1"/>
  <c r="AE5197" i="13" s="1"/>
  <c r="AG5197" i="13" s="1"/>
  <c r="K5196" i="13"/>
  <c r="M5196" i="13" s="1"/>
  <c r="AD5196" i="13" s="1"/>
  <c r="AE5196" i="13" s="1"/>
  <c r="AG5196" i="13" s="1"/>
  <c r="K5195" i="13"/>
  <c r="M5195" i="13" s="1"/>
  <c r="AD5195" i="13" s="1"/>
  <c r="AE5195" i="13" s="1"/>
  <c r="AG5195" i="13" s="1"/>
  <c r="K5194" i="13"/>
  <c r="M5194" i="13" s="1"/>
  <c r="AD5194" i="13" s="1"/>
  <c r="AE5194" i="13" s="1"/>
  <c r="AG5194" i="13" s="1"/>
  <c r="K5193" i="13"/>
  <c r="M5193" i="13" s="1"/>
  <c r="AD5193" i="13" s="1"/>
  <c r="AE5193" i="13" s="1"/>
  <c r="AG5193" i="13" s="1"/>
  <c r="K5192" i="13"/>
  <c r="M5192" i="13" s="1"/>
  <c r="AD5192" i="13" s="1"/>
  <c r="AE5192" i="13" s="1"/>
  <c r="AG5192" i="13" s="1"/>
  <c r="K5191" i="13"/>
  <c r="M5191" i="13" s="1"/>
  <c r="AD5191" i="13" s="1"/>
  <c r="AE5191" i="13" s="1"/>
  <c r="AG5191" i="13" s="1"/>
  <c r="K5190" i="13"/>
  <c r="M5190" i="13" s="1"/>
  <c r="AD5190" i="13" s="1"/>
  <c r="AE5190" i="13" s="1"/>
  <c r="AG5190" i="13" s="1"/>
  <c r="K5189" i="13"/>
  <c r="M5189" i="13" s="1"/>
  <c r="AD5189" i="13" s="1"/>
  <c r="AE5189" i="13" s="1"/>
  <c r="AG5189" i="13" s="1"/>
  <c r="K5188" i="13"/>
  <c r="M5188" i="13" s="1"/>
  <c r="K5186" i="13"/>
  <c r="M5186" i="13" s="1"/>
  <c r="AD5186" i="13" s="1"/>
  <c r="AE5186" i="13" s="1"/>
  <c r="AG5186" i="13" s="1"/>
  <c r="K5185" i="13"/>
  <c r="M5185" i="13" s="1"/>
  <c r="K5183" i="13"/>
  <c r="M5183" i="13" s="1"/>
  <c r="AD5183" i="13" s="1"/>
  <c r="AE5183" i="13" s="1"/>
  <c r="AG5183" i="13" s="1"/>
  <c r="K5182" i="13"/>
  <c r="M5182" i="13" s="1"/>
  <c r="AD5182" i="13" s="1"/>
  <c r="AE5182" i="13" s="1"/>
  <c r="AG5182" i="13" s="1"/>
  <c r="K5181" i="13"/>
  <c r="M5181" i="13" s="1"/>
  <c r="K5179" i="13"/>
  <c r="M5179" i="13" s="1"/>
  <c r="AD5179" i="13" s="1"/>
  <c r="AE5179" i="13" s="1"/>
  <c r="AG5179" i="13" s="1"/>
  <c r="K5178" i="13"/>
  <c r="M5178" i="13" s="1"/>
  <c r="AD5178" i="13" s="1"/>
  <c r="AE5178" i="13" s="1"/>
  <c r="AG5178" i="13" s="1"/>
  <c r="K5177" i="13"/>
  <c r="M5177" i="13" s="1"/>
  <c r="AD5177" i="13" s="1"/>
  <c r="AE5177" i="13" s="1"/>
  <c r="AG5177" i="13" s="1"/>
  <c r="Z5176" i="13"/>
  <c r="AC5176" i="13" s="1"/>
  <c r="Z5175" i="13"/>
  <c r="AC5175" i="13" s="1"/>
  <c r="K5175" i="13"/>
  <c r="M5175" i="13" s="1"/>
  <c r="Z5173" i="13"/>
  <c r="AC5173" i="13" s="1"/>
  <c r="Z5172" i="13"/>
  <c r="AC5172" i="13" s="1"/>
  <c r="Z5171" i="13"/>
  <c r="AC5171" i="13" s="1"/>
  <c r="K5171" i="13"/>
  <c r="M5171" i="13" s="1"/>
  <c r="M5174" i="13" s="1"/>
  <c r="K5169" i="13"/>
  <c r="M5169" i="13" s="1"/>
  <c r="Z5167" i="13"/>
  <c r="AC5167" i="13" s="1"/>
  <c r="Z5166" i="13"/>
  <c r="AC5166" i="13" s="1"/>
  <c r="K5166" i="13"/>
  <c r="M5166" i="13" s="1"/>
  <c r="M5168" i="13" s="1"/>
  <c r="Z5164" i="13"/>
  <c r="AC5164" i="13" s="1"/>
  <c r="Z5163" i="13"/>
  <c r="AC5163" i="13" s="1"/>
  <c r="Z5162" i="13"/>
  <c r="AC5162" i="13" s="1"/>
  <c r="K5162" i="13"/>
  <c r="M5162" i="13" s="1"/>
  <c r="M5165" i="13" s="1"/>
  <c r="K5160" i="13"/>
  <c r="M5160" i="13" s="1"/>
  <c r="AD5160" i="13" s="1"/>
  <c r="AE5160" i="13" s="1"/>
  <c r="AG5160" i="13" s="1"/>
  <c r="K5159" i="13"/>
  <c r="M5159" i="13" s="1"/>
  <c r="AD5159" i="13" s="1"/>
  <c r="AE5159" i="13" s="1"/>
  <c r="AG5159" i="13" s="1"/>
  <c r="K5158" i="13"/>
  <c r="M5158" i="13" s="1"/>
  <c r="AD5158" i="13" s="1"/>
  <c r="AE5158" i="13" s="1"/>
  <c r="AG5158" i="13" s="1"/>
  <c r="K5157" i="13"/>
  <c r="M5157" i="13" s="1"/>
  <c r="AD5157" i="13" s="1"/>
  <c r="AE5157" i="13" s="1"/>
  <c r="AG5157" i="13" s="1"/>
  <c r="K5156" i="13"/>
  <c r="M5156" i="13" s="1"/>
  <c r="AD5156" i="13" s="1"/>
  <c r="AE5156" i="13" s="1"/>
  <c r="AG5156" i="13" s="1"/>
  <c r="K5155" i="13"/>
  <c r="M5155" i="13" s="1"/>
  <c r="AD5155" i="13" s="1"/>
  <c r="AE5155" i="13" s="1"/>
  <c r="AG5155" i="13" s="1"/>
  <c r="K5154" i="13"/>
  <c r="M5154" i="13" s="1"/>
  <c r="AD5154" i="13" s="1"/>
  <c r="AE5154" i="13" s="1"/>
  <c r="AG5154" i="13" s="1"/>
  <c r="K5153" i="13"/>
  <c r="M5153" i="13" s="1"/>
  <c r="AD5153" i="13" s="1"/>
  <c r="AE5153" i="13" s="1"/>
  <c r="K5151" i="13"/>
  <c r="M5151" i="13" s="1"/>
  <c r="AD5151" i="13" s="1"/>
  <c r="AE5151" i="13" s="1"/>
  <c r="K5149" i="13"/>
  <c r="M5149" i="13" s="1"/>
  <c r="Z5146" i="13"/>
  <c r="AC5146" i="13" s="1"/>
  <c r="Z5145" i="13"/>
  <c r="AC5145" i="13" s="1"/>
  <c r="K5145" i="13"/>
  <c r="M5145" i="13" s="1"/>
  <c r="M5147" i="13" s="1"/>
  <c r="K5144" i="13"/>
  <c r="M5144" i="13" s="1"/>
  <c r="AD5144" i="13" s="1"/>
  <c r="AE5144" i="13" s="1"/>
  <c r="AG5144" i="13" s="1"/>
  <c r="K5143" i="13"/>
  <c r="M5143" i="13" s="1"/>
  <c r="AD5143" i="13" s="1"/>
  <c r="AE5143" i="13" s="1"/>
  <c r="AG5143" i="13" s="1"/>
  <c r="K5142" i="13"/>
  <c r="M5142" i="13" s="1"/>
  <c r="AD5142" i="13" s="1"/>
  <c r="AE5142" i="13" s="1"/>
  <c r="AG5142" i="13" s="1"/>
  <c r="K5141" i="13"/>
  <c r="M5141" i="13" s="1"/>
  <c r="K5139" i="13"/>
  <c r="M5139" i="13" s="1"/>
  <c r="Z5137" i="13"/>
  <c r="AC5137" i="13" s="1"/>
  <c r="Z5136" i="13"/>
  <c r="AC5136" i="13" s="1"/>
  <c r="K5136" i="13"/>
  <c r="M5136" i="13" s="1"/>
  <c r="M5138" i="13" s="1"/>
  <c r="K5134" i="13"/>
  <c r="M5134" i="13" s="1"/>
  <c r="K5132" i="13"/>
  <c r="M5132" i="13" s="1"/>
  <c r="M5133" i="13" s="1"/>
  <c r="Z5130" i="13"/>
  <c r="AC5130" i="13" s="1"/>
  <c r="K5130" i="13"/>
  <c r="M5130" i="13" s="1"/>
  <c r="M5131" i="13" s="1"/>
  <c r="K5128" i="13"/>
  <c r="M5128" i="13" s="1"/>
  <c r="Z5126" i="13"/>
  <c r="AC5126" i="13" s="1"/>
  <c r="K5126" i="13"/>
  <c r="M5126" i="13" s="1"/>
  <c r="M5127" i="13" s="1"/>
  <c r="Z5124" i="13"/>
  <c r="AC5124" i="13" s="1"/>
  <c r="Z5123" i="13"/>
  <c r="AC5123" i="13" s="1"/>
  <c r="Z5122" i="13"/>
  <c r="AC5122" i="13" s="1"/>
  <c r="Z5121" i="13"/>
  <c r="AC5121" i="13" s="1"/>
  <c r="K5121" i="13"/>
  <c r="M5121" i="13" s="1"/>
  <c r="M5125" i="13" s="1"/>
  <c r="Z5119" i="13"/>
  <c r="AC5119" i="13" s="1"/>
  <c r="K5119" i="13"/>
  <c r="M5119" i="13" s="1"/>
  <c r="M5120" i="13" s="1"/>
  <c r="K5117" i="13"/>
  <c r="M5117" i="13" s="1"/>
  <c r="K5115" i="13"/>
  <c r="M5115" i="13" s="1"/>
  <c r="AD5115" i="13" s="1"/>
  <c r="AE5115" i="13" s="1"/>
  <c r="Z5113" i="13"/>
  <c r="AC5113" i="13" s="1"/>
  <c r="Z5112" i="13"/>
  <c r="AC5112" i="13" s="1"/>
  <c r="K5112" i="13"/>
  <c r="M5112" i="13" s="1"/>
  <c r="M5114" i="13" s="1"/>
  <c r="Z5110" i="13"/>
  <c r="AC5110" i="13" s="1"/>
  <c r="K5110" i="13"/>
  <c r="M5110" i="13" s="1"/>
  <c r="M5111" i="13" s="1"/>
  <c r="Z5108" i="13"/>
  <c r="AC5108" i="13" s="1"/>
  <c r="Z5107" i="13"/>
  <c r="AC5107" i="13" s="1"/>
  <c r="K5107" i="13"/>
  <c r="M5107" i="13" s="1"/>
  <c r="M5109" i="13" s="1"/>
  <c r="Z5105" i="13"/>
  <c r="AC5105" i="13" s="1"/>
  <c r="Z5104" i="13"/>
  <c r="AC5104" i="13" s="1"/>
  <c r="Z5103" i="13"/>
  <c r="AC5103" i="13" s="1"/>
  <c r="Z5102" i="13"/>
  <c r="AC5102" i="13" s="1"/>
  <c r="Z5101" i="13"/>
  <c r="AC5101" i="13" s="1"/>
  <c r="Z5100" i="13"/>
  <c r="AC5100" i="13" s="1"/>
  <c r="Z5099" i="13"/>
  <c r="AC5099" i="13" s="1"/>
  <c r="Z5098" i="13"/>
  <c r="AC5098" i="13" s="1"/>
  <c r="Z5097" i="13"/>
  <c r="AC5097" i="13" s="1"/>
  <c r="Z5096" i="13"/>
  <c r="AC5096" i="13" s="1"/>
  <c r="Z5095" i="13"/>
  <c r="AC5095" i="13" s="1"/>
  <c r="Z5094" i="13"/>
  <c r="AC5094" i="13" s="1"/>
  <c r="Z5093" i="13"/>
  <c r="AC5093" i="13" s="1"/>
  <c r="K5093" i="13"/>
  <c r="M5093" i="13" s="1"/>
  <c r="M5106" i="13" s="1"/>
  <c r="K5091" i="13"/>
  <c r="M5091" i="13" s="1"/>
  <c r="AD5091" i="13" s="1"/>
  <c r="AE5091" i="13" s="1"/>
  <c r="AG5091" i="13" s="1"/>
  <c r="K5090" i="13"/>
  <c r="M5090" i="13" s="1"/>
  <c r="AD5090" i="13" s="1"/>
  <c r="AE5090" i="13" s="1"/>
  <c r="AG5090" i="13" s="1"/>
  <c r="K5089" i="13"/>
  <c r="M5089" i="13" s="1"/>
  <c r="Z5087" i="13"/>
  <c r="AC5087" i="13" s="1"/>
  <c r="Z5086" i="13"/>
  <c r="AC5086" i="13" s="1"/>
  <c r="K5086" i="13"/>
  <c r="M5086" i="13" s="1"/>
  <c r="M5088" i="13" s="1"/>
  <c r="Z5084" i="13"/>
  <c r="AC5084" i="13" s="1"/>
  <c r="K5084" i="13"/>
  <c r="M5084" i="13" s="1"/>
  <c r="M5085" i="13" s="1"/>
  <c r="K5082" i="13"/>
  <c r="M5082" i="13" s="1"/>
  <c r="AD5082" i="13" s="1"/>
  <c r="AE5082" i="13" s="1"/>
  <c r="AG5082" i="13" s="1"/>
  <c r="K5081" i="13"/>
  <c r="M5081" i="13" s="1"/>
  <c r="AD5081" i="13" s="1"/>
  <c r="AE5081" i="13" s="1"/>
  <c r="AG5081" i="13" s="1"/>
  <c r="Z5080" i="13"/>
  <c r="AC5080" i="13" s="1"/>
  <c r="K5080" i="13"/>
  <c r="M5080" i="13" s="1"/>
  <c r="K5079" i="13"/>
  <c r="M5079" i="13" s="1"/>
  <c r="AD5079" i="13" s="1"/>
  <c r="AE5079" i="13" s="1"/>
  <c r="AG5079" i="13" s="1"/>
  <c r="K5078" i="13"/>
  <c r="M5078" i="13" s="1"/>
  <c r="AD5078" i="13" s="1"/>
  <c r="AE5078" i="13" s="1"/>
  <c r="AG5078" i="13" s="1"/>
  <c r="K5077" i="13"/>
  <c r="M5077" i="13" s="1"/>
  <c r="K5075" i="13"/>
  <c r="M5075" i="13" s="1"/>
  <c r="Z5074" i="13"/>
  <c r="AC5074" i="13" s="1"/>
  <c r="K5074" i="13"/>
  <c r="M5074" i="13" s="1"/>
  <c r="K5072" i="13"/>
  <c r="M5072" i="13" s="1"/>
  <c r="AD5072" i="13" s="1"/>
  <c r="AE5072" i="13" s="1"/>
  <c r="AG5072" i="13" s="1"/>
  <c r="K5071" i="13"/>
  <c r="M5071" i="13" s="1"/>
  <c r="K5069" i="13"/>
  <c r="M5069" i="13" s="1"/>
  <c r="Z5067" i="13"/>
  <c r="AC5067" i="13" s="1"/>
  <c r="Z5066" i="13"/>
  <c r="AC5066" i="13" s="1"/>
  <c r="K5066" i="13"/>
  <c r="M5066" i="13" s="1"/>
  <c r="M5068" i="13" s="1"/>
  <c r="K5064" i="13"/>
  <c r="M5064" i="13" s="1"/>
  <c r="Z5062" i="13"/>
  <c r="AC5062" i="13" s="1"/>
  <c r="K5062" i="13"/>
  <c r="M5062" i="13" s="1"/>
  <c r="M5063" i="13" s="1"/>
  <c r="K5060" i="13"/>
  <c r="M5060" i="13" s="1"/>
  <c r="M5061" i="13" s="1"/>
  <c r="K5058" i="13"/>
  <c r="M5058" i="13" s="1"/>
  <c r="K5056" i="13"/>
  <c r="M5056" i="13" s="1"/>
  <c r="AD5056" i="13" s="1"/>
  <c r="AE5056" i="13" s="1"/>
  <c r="K5054" i="13"/>
  <c r="M5054" i="13" s="1"/>
  <c r="Z5052" i="13"/>
  <c r="AC5052" i="13" s="1"/>
  <c r="Z5051" i="13"/>
  <c r="AC5051" i="13" s="1"/>
  <c r="Z5050" i="13"/>
  <c r="AC5050" i="13" s="1"/>
  <c r="Z5049" i="13"/>
  <c r="AC5049" i="13" s="1"/>
  <c r="K5049" i="13"/>
  <c r="M5049" i="13" s="1"/>
  <c r="Z5048" i="13"/>
  <c r="AC5048" i="13" s="1"/>
  <c r="K5048" i="13"/>
  <c r="M5048" i="13" s="1"/>
  <c r="Z5046" i="13"/>
  <c r="AC5046" i="13" s="1"/>
  <c r="Z5045" i="13"/>
  <c r="AC5045" i="13" s="1"/>
  <c r="K5045" i="13"/>
  <c r="M5045" i="13" s="1"/>
  <c r="M5047" i="13" s="1"/>
  <c r="K5043" i="13"/>
  <c r="M5043" i="13" s="1"/>
  <c r="AD5043" i="13" s="1"/>
  <c r="AE5043" i="13" s="1"/>
  <c r="K5041" i="13"/>
  <c r="M5041" i="13" s="1"/>
  <c r="W5039" i="13"/>
  <c r="K5039" i="13"/>
  <c r="M5039" i="13" s="1"/>
  <c r="AD5039" i="13" s="1"/>
  <c r="AE5039" i="13" s="1"/>
  <c r="AG5039" i="13" s="1"/>
  <c r="Z5038" i="13"/>
  <c r="AC5038" i="13" s="1"/>
  <c r="Z5037" i="13"/>
  <c r="AC5037" i="13" s="1"/>
  <c r="K5037" i="13"/>
  <c r="M5037" i="13" s="1"/>
  <c r="Z5035" i="13"/>
  <c r="AC5035" i="13" s="1"/>
  <c r="Z5034" i="13"/>
  <c r="AC5034" i="13" s="1"/>
  <c r="Z5033" i="13"/>
  <c r="AC5033" i="13" s="1"/>
  <c r="K5033" i="13"/>
  <c r="M5033" i="13" s="1"/>
  <c r="M5036" i="13" s="1"/>
  <c r="K5031" i="13"/>
  <c r="M5031" i="13" s="1"/>
  <c r="AD5031" i="13" s="1"/>
  <c r="AE5031" i="13" s="1"/>
  <c r="AG5031" i="13" s="1"/>
  <c r="K5030" i="13"/>
  <c r="M5030" i="13" s="1"/>
  <c r="K5028" i="13"/>
  <c r="M5028" i="13" s="1"/>
  <c r="AD5028" i="13" s="1"/>
  <c r="AE5028" i="13" s="1"/>
  <c r="AG5028" i="13" s="1"/>
  <c r="K5027" i="13"/>
  <c r="M5027" i="13" s="1"/>
  <c r="AD5027" i="13" s="1"/>
  <c r="AE5027" i="13" s="1"/>
  <c r="AG5027" i="13" s="1"/>
  <c r="K5026" i="13"/>
  <c r="M5026" i="13" s="1"/>
  <c r="AD5026" i="13" s="1"/>
  <c r="AE5026" i="13" s="1"/>
  <c r="AG5026" i="13" s="1"/>
  <c r="K5025" i="13"/>
  <c r="M5025" i="13" s="1"/>
  <c r="AD5025" i="13" s="1"/>
  <c r="AE5025" i="13" s="1"/>
  <c r="AG5025" i="13" s="1"/>
  <c r="K5024" i="13"/>
  <c r="M5024" i="13" s="1"/>
  <c r="Z5022" i="13"/>
  <c r="AC5022" i="13" s="1"/>
  <c r="K5022" i="13"/>
  <c r="M5022" i="13" s="1"/>
  <c r="M5023" i="13" s="1"/>
  <c r="K5020" i="13"/>
  <c r="M5020" i="13" s="1"/>
  <c r="Z5018" i="13"/>
  <c r="AC5018" i="13" s="1"/>
  <c r="Z5017" i="13"/>
  <c r="AC5017" i="13" s="1"/>
  <c r="K5017" i="13"/>
  <c r="M5017" i="13" s="1"/>
  <c r="M5019" i="13" s="1"/>
  <c r="Z5015" i="13"/>
  <c r="AC5015" i="13" s="1"/>
  <c r="K5015" i="13"/>
  <c r="M5015" i="13" s="1"/>
  <c r="M5016" i="13" s="1"/>
  <c r="K5013" i="13"/>
  <c r="M5013" i="13" s="1"/>
  <c r="AD5013" i="13" s="1"/>
  <c r="AE5013" i="13" s="1"/>
  <c r="AG5013" i="13" s="1"/>
  <c r="K5012" i="13"/>
  <c r="M5012" i="13" s="1"/>
  <c r="AD5012" i="13" s="1"/>
  <c r="AE5012" i="13" s="1"/>
  <c r="AG5012" i="13" s="1"/>
  <c r="K5011" i="13"/>
  <c r="M5011" i="13" s="1"/>
  <c r="AD5011" i="13" s="1"/>
  <c r="AE5011" i="13" s="1"/>
  <c r="AG5011" i="13" s="1"/>
  <c r="K5010" i="13"/>
  <c r="M5010" i="13" s="1"/>
  <c r="AD5010" i="13" s="1"/>
  <c r="AE5010" i="13" s="1"/>
  <c r="AG5010" i="13" s="1"/>
  <c r="K5009" i="13"/>
  <c r="M5009" i="13" s="1"/>
  <c r="AD5009" i="13" s="1"/>
  <c r="AE5009" i="13" s="1"/>
  <c r="AG5009" i="13" s="1"/>
  <c r="K5008" i="13"/>
  <c r="M5008" i="13" s="1"/>
  <c r="AD5008" i="13" s="1"/>
  <c r="AE5008" i="13" s="1"/>
  <c r="AG5008" i="13" s="1"/>
  <c r="K5007" i="13"/>
  <c r="M5007" i="13" s="1"/>
  <c r="K5005" i="13"/>
  <c r="M5005" i="13" s="1"/>
  <c r="M5006" i="13" s="1"/>
  <c r="K5003" i="13"/>
  <c r="M5003" i="13" s="1"/>
  <c r="AD5003" i="13" s="1"/>
  <c r="AE5003" i="13" s="1"/>
  <c r="AG5003" i="13" s="1"/>
  <c r="K5002" i="13"/>
  <c r="M5002" i="13" s="1"/>
  <c r="AD5002" i="13" s="1"/>
  <c r="AE5002" i="13" s="1"/>
  <c r="K5000" i="13"/>
  <c r="M5000" i="13" s="1"/>
  <c r="AD5000" i="13" s="1"/>
  <c r="AE5000" i="13" s="1"/>
  <c r="AG5000" i="13" s="1"/>
  <c r="K4999" i="13"/>
  <c r="M4999" i="13" s="1"/>
  <c r="AD4999" i="13" s="1"/>
  <c r="AE4999" i="13" s="1"/>
  <c r="K4997" i="13"/>
  <c r="M4997" i="13" s="1"/>
  <c r="AD4997" i="13" s="1"/>
  <c r="AE4997" i="13" s="1"/>
  <c r="AG4997" i="13" s="1"/>
  <c r="Z4996" i="13"/>
  <c r="AC4996" i="13" s="1"/>
  <c r="K4996" i="13"/>
  <c r="M4996" i="13" s="1"/>
  <c r="Z4994" i="13"/>
  <c r="AC4994" i="13" s="1"/>
  <c r="Z4993" i="13"/>
  <c r="AC4993" i="13" s="1"/>
  <c r="Z4992" i="13"/>
  <c r="AC4992" i="13" s="1"/>
  <c r="K4992" i="13"/>
  <c r="M4992" i="13" s="1"/>
  <c r="M4995" i="13" s="1"/>
  <c r="Z4990" i="13"/>
  <c r="AC4990" i="13" s="1"/>
  <c r="K4990" i="13"/>
  <c r="M4990" i="13" s="1"/>
  <c r="M4991" i="13" s="1"/>
  <c r="Z4988" i="13"/>
  <c r="AC4988" i="13" s="1"/>
  <c r="Z4987" i="13"/>
  <c r="AC4987" i="13" s="1"/>
  <c r="Z4986" i="13"/>
  <c r="AC4986" i="13" s="1"/>
  <c r="Z4985" i="13"/>
  <c r="AC4985" i="13" s="1"/>
  <c r="K4985" i="13"/>
  <c r="M4985" i="13" s="1"/>
  <c r="Z4984" i="13"/>
  <c r="AC4984" i="13" s="1"/>
  <c r="Z4983" i="13"/>
  <c r="AC4983" i="13" s="1"/>
  <c r="Z4982" i="13"/>
  <c r="AC4982" i="13" s="1"/>
  <c r="Z4981" i="13"/>
  <c r="AC4981" i="13" s="1"/>
  <c r="K4981" i="13"/>
  <c r="M4981" i="13" s="1"/>
  <c r="K4980" i="13"/>
  <c r="M4980" i="13" s="1"/>
  <c r="K4978" i="13"/>
  <c r="M4978" i="13" s="1"/>
  <c r="K4976" i="13"/>
  <c r="M4976" i="13" s="1"/>
  <c r="M4977" i="13" s="1"/>
  <c r="Z4974" i="13"/>
  <c r="AC4974" i="13" s="1"/>
  <c r="Z4973" i="13"/>
  <c r="AC4973" i="13" s="1"/>
  <c r="Z4972" i="13"/>
  <c r="AC4972" i="13" s="1"/>
  <c r="K4972" i="13"/>
  <c r="M4972" i="13" s="1"/>
  <c r="M4975" i="13" s="1"/>
  <c r="K4970" i="13"/>
  <c r="M4970" i="13" s="1"/>
  <c r="K4968" i="13"/>
  <c r="M4968" i="13" s="1"/>
  <c r="M4969" i="13" s="1"/>
  <c r="Z4966" i="13"/>
  <c r="AC4966" i="13" s="1"/>
  <c r="Z4965" i="13"/>
  <c r="AC4965" i="13" s="1"/>
  <c r="Z4964" i="13"/>
  <c r="AC4964" i="13" s="1"/>
  <c r="Z4963" i="13"/>
  <c r="AC4963" i="13" s="1"/>
  <c r="Z4962" i="13"/>
  <c r="AC4962" i="13" s="1"/>
  <c r="Z4961" i="13"/>
  <c r="AC4961" i="13" s="1"/>
  <c r="K4961" i="13"/>
  <c r="M4961" i="13" s="1"/>
  <c r="M4967" i="13" s="1"/>
  <c r="K4959" i="13"/>
  <c r="M4959" i="13" s="1"/>
  <c r="AD4959" i="13" s="1"/>
  <c r="AE4959" i="13" s="1"/>
  <c r="AG4959" i="13" s="1"/>
  <c r="K4958" i="13"/>
  <c r="M4958" i="13" s="1"/>
  <c r="AD4958" i="13" s="1"/>
  <c r="AE4958" i="13" s="1"/>
  <c r="AG4958" i="13" s="1"/>
  <c r="K4957" i="13"/>
  <c r="M4957" i="13" s="1"/>
  <c r="AD4957" i="13" s="1"/>
  <c r="AE4957" i="13" s="1"/>
  <c r="AG4957" i="13" s="1"/>
  <c r="K4956" i="13"/>
  <c r="M4956" i="13" s="1"/>
  <c r="K4954" i="13"/>
  <c r="M4954" i="13" s="1"/>
  <c r="K4952" i="13"/>
  <c r="M4952" i="13" s="1"/>
  <c r="Z4950" i="13"/>
  <c r="AC4950" i="13" s="1"/>
  <c r="Z4949" i="13"/>
  <c r="AC4949" i="13" s="1"/>
  <c r="Z4948" i="13"/>
  <c r="AC4948" i="13" s="1"/>
  <c r="K4948" i="13"/>
  <c r="M4948" i="13" s="1"/>
  <c r="M4951" i="13" s="1"/>
  <c r="Z4946" i="13"/>
  <c r="AC4946" i="13" s="1"/>
  <c r="Z4945" i="13"/>
  <c r="AC4945" i="13" s="1"/>
  <c r="Z4944" i="13"/>
  <c r="AC4944" i="13" s="1"/>
  <c r="K4944" i="13"/>
  <c r="M4944" i="13" s="1"/>
  <c r="M4947" i="13" s="1"/>
  <c r="Z4942" i="13"/>
  <c r="AC4942" i="13" s="1"/>
  <c r="Z4941" i="13"/>
  <c r="AC4941" i="13" s="1"/>
  <c r="Z4940" i="13"/>
  <c r="AC4940" i="13" s="1"/>
  <c r="K4940" i="13"/>
  <c r="M4940" i="13" s="1"/>
  <c r="M4943" i="13" s="1"/>
  <c r="K4938" i="13"/>
  <c r="M4938" i="13" s="1"/>
  <c r="AD4938" i="13" s="1"/>
  <c r="AE4938" i="13" s="1"/>
  <c r="AG4938" i="13" s="1"/>
  <c r="K4937" i="13"/>
  <c r="M4937" i="13" s="1"/>
  <c r="AD4937" i="13" s="1"/>
  <c r="AE4937" i="13" s="1"/>
  <c r="AG4937" i="13" s="1"/>
  <c r="K4936" i="13"/>
  <c r="M4936" i="13" s="1"/>
  <c r="K4934" i="13"/>
  <c r="M4934" i="13" s="1"/>
  <c r="Z4932" i="13"/>
  <c r="AC4932" i="13" s="1"/>
  <c r="K4932" i="13"/>
  <c r="M4932" i="13" s="1"/>
  <c r="M4933" i="13" s="1"/>
  <c r="K4930" i="13"/>
  <c r="M4930" i="13" s="1"/>
  <c r="K4928" i="13"/>
  <c r="M4928" i="13" s="1"/>
  <c r="AD4928" i="13" s="1"/>
  <c r="AE4928" i="13" s="1"/>
  <c r="AG4928" i="13" s="1"/>
  <c r="K4927" i="13"/>
  <c r="M4927" i="13" s="1"/>
  <c r="K4925" i="13"/>
  <c r="M4925" i="13" s="1"/>
  <c r="K4923" i="13"/>
  <c r="M4923" i="13" s="1"/>
  <c r="K4920" i="13"/>
  <c r="M4920" i="13" s="1"/>
  <c r="M4922" i="13" s="1"/>
  <c r="K4918" i="13"/>
  <c r="M4918" i="13" s="1"/>
  <c r="Z4916" i="13"/>
  <c r="AC4916" i="13" s="1"/>
  <c r="K4916" i="13"/>
  <c r="M4916" i="13" s="1"/>
  <c r="K4915" i="13"/>
  <c r="M4915" i="13" s="1"/>
  <c r="Z4913" i="13"/>
  <c r="AC4913" i="13" s="1"/>
  <c r="K4913" i="13"/>
  <c r="M4913" i="13" s="1"/>
  <c r="M4914" i="13" s="1"/>
  <c r="K4911" i="13"/>
  <c r="M4911" i="13" s="1"/>
  <c r="AD4911" i="13" s="1"/>
  <c r="AE4911" i="13" s="1"/>
  <c r="AG4911" i="13" s="1"/>
  <c r="K4910" i="13"/>
  <c r="M4910" i="13" s="1"/>
  <c r="AD4910" i="13" s="1"/>
  <c r="AE4910" i="13" s="1"/>
  <c r="AG4910" i="13" s="1"/>
  <c r="K4909" i="13"/>
  <c r="M4909" i="13" s="1"/>
  <c r="AD4909" i="13" s="1"/>
  <c r="AE4909" i="13" s="1"/>
  <c r="AG4909" i="13" s="1"/>
  <c r="K4908" i="13"/>
  <c r="M4908" i="13" s="1"/>
  <c r="AD4908" i="13" s="1"/>
  <c r="AE4908" i="13" s="1"/>
  <c r="AG4908" i="13" s="1"/>
  <c r="K4907" i="13"/>
  <c r="M4907" i="13" s="1"/>
  <c r="AD4907" i="13" s="1"/>
  <c r="AE4907" i="13" s="1"/>
  <c r="AG4907" i="13" s="1"/>
  <c r="K4906" i="13"/>
  <c r="M4906" i="13" s="1"/>
  <c r="AD4906" i="13" s="1"/>
  <c r="AE4906" i="13" s="1"/>
  <c r="AG4906" i="13" s="1"/>
  <c r="K4905" i="13"/>
  <c r="M4905" i="13" s="1"/>
  <c r="AD4905" i="13" s="1"/>
  <c r="AE4905" i="13" s="1"/>
  <c r="AG4905" i="13" s="1"/>
  <c r="K4904" i="13"/>
  <c r="M4904" i="13" s="1"/>
  <c r="AD4904" i="13" s="1"/>
  <c r="AE4904" i="13" s="1"/>
  <c r="K4902" i="13"/>
  <c r="M4902" i="13" s="1"/>
  <c r="Z4900" i="13"/>
  <c r="AC4900" i="13" s="1"/>
  <c r="K4900" i="13"/>
  <c r="M4900" i="13" s="1"/>
  <c r="K4899" i="13"/>
  <c r="M4899" i="13" s="1"/>
  <c r="Z4897" i="13"/>
  <c r="AC4897" i="13" s="1"/>
  <c r="K4897" i="13"/>
  <c r="M4897" i="13" s="1"/>
  <c r="M4898" i="13" s="1"/>
  <c r="K4895" i="13"/>
  <c r="M4895" i="13" s="1"/>
  <c r="Z4893" i="13"/>
  <c r="AC4893" i="13" s="1"/>
  <c r="K4893" i="13"/>
  <c r="M4893" i="13" s="1"/>
  <c r="M4894" i="13" s="1"/>
  <c r="Z4891" i="13"/>
  <c r="AC4891" i="13" s="1"/>
  <c r="K4891" i="13"/>
  <c r="M4891" i="13" s="1"/>
  <c r="M4892" i="13" s="1"/>
  <c r="Z4889" i="13"/>
  <c r="AC4889" i="13" s="1"/>
  <c r="Z4888" i="13"/>
  <c r="AC4888" i="13" s="1"/>
  <c r="K4888" i="13"/>
  <c r="M4888" i="13" s="1"/>
  <c r="M4890" i="13" s="1"/>
  <c r="Z4886" i="13"/>
  <c r="AC4886" i="13" s="1"/>
  <c r="Z4885" i="13"/>
  <c r="AC4885" i="13" s="1"/>
  <c r="Z4884" i="13"/>
  <c r="AC4884" i="13" s="1"/>
  <c r="Z4883" i="13"/>
  <c r="AC4883" i="13" s="1"/>
  <c r="K4883" i="13"/>
  <c r="M4883" i="13" s="1"/>
  <c r="M4887" i="13" s="1"/>
  <c r="Z4881" i="13"/>
  <c r="AC4881" i="13" s="1"/>
  <c r="K4881" i="13"/>
  <c r="M4881" i="13" s="1"/>
  <c r="M4882" i="13" s="1"/>
  <c r="K4879" i="13"/>
  <c r="M4879" i="13" s="1"/>
  <c r="AD4879" i="13" s="1"/>
  <c r="AE4879" i="13" s="1"/>
  <c r="Z4877" i="13"/>
  <c r="AC4877" i="13" s="1"/>
  <c r="Z4876" i="13"/>
  <c r="AC4876" i="13" s="1"/>
  <c r="Z4875" i="13"/>
  <c r="AC4875" i="13" s="1"/>
  <c r="K4875" i="13"/>
  <c r="M4875" i="13" s="1"/>
  <c r="K4874" i="13"/>
  <c r="M4874" i="13" s="1"/>
  <c r="K4872" i="13"/>
  <c r="M4872" i="13" s="1"/>
  <c r="Z4870" i="13"/>
  <c r="AC4870" i="13" s="1"/>
  <c r="K4870" i="13"/>
  <c r="M4870" i="13" s="1"/>
  <c r="M4871" i="13" s="1"/>
  <c r="K4868" i="13"/>
  <c r="M4868" i="13" s="1"/>
  <c r="Z4866" i="13"/>
  <c r="AC4866" i="13" s="1"/>
  <c r="K4866" i="13"/>
  <c r="M4866" i="13" s="1"/>
  <c r="Z4864" i="13"/>
  <c r="AC4864" i="13" s="1"/>
  <c r="Z4863" i="13"/>
  <c r="AC4863" i="13" s="1"/>
  <c r="K4863" i="13"/>
  <c r="M4863" i="13" s="1"/>
  <c r="Z4862" i="13"/>
  <c r="AC4862" i="13" s="1"/>
  <c r="K4862" i="13"/>
  <c r="M4862" i="13" s="1"/>
  <c r="K4860" i="13"/>
  <c r="M4860" i="13" s="1"/>
  <c r="AD4860" i="13" s="1"/>
  <c r="AE4860" i="13" s="1"/>
  <c r="AG4860" i="13" s="1"/>
  <c r="K4859" i="13"/>
  <c r="M4859" i="13" s="1"/>
  <c r="Z4857" i="13"/>
  <c r="AC4857" i="13" s="1"/>
  <c r="Z4856" i="13"/>
  <c r="AC4856" i="13" s="1"/>
  <c r="K4856" i="13"/>
  <c r="M4856" i="13" s="1"/>
  <c r="Z4854" i="13"/>
  <c r="AC4854" i="13" s="1"/>
  <c r="Z4853" i="13"/>
  <c r="AC4853" i="13" s="1"/>
  <c r="Z4852" i="13"/>
  <c r="AC4852" i="13" s="1"/>
  <c r="Z4851" i="13"/>
  <c r="AC4851" i="13" s="1"/>
  <c r="Z4850" i="13"/>
  <c r="AC4850" i="13" s="1"/>
  <c r="Z4849" i="13"/>
  <c r="AC4849" i="13" s="1"/>
  <c r="K4849" i="13"/>
  <c r="M4849" i="13" s="1"/>
  <c r="Z4847" i="13"/>
  <c r="AC4847" i="13" s="1"/>
  <c r="K4845" i="13"/>
  <c r="M4845" i="13" s="1"/>
  <c r="K4843" i="13"/>
  <c r="M4843" i="13" s="1"/>
  <c r="AD4843" i="13" s="1"/>
  <c r="AE4843" i="13" s="1"/>
  <c r="AG4843" i="13" s="1"/>
  <c r="K4842" i="13"/>
  <c r="M4842" i="13" s="1"/>
  <c r="K4840" i="13"/>
  <c r="M4840" i="13" s="1"/>
  <c r="AD4840" i="13" s="1"/>
  <c r="AE4840" i="13" s="1"/>
  <c r="AG4840" i="13" s="1"/>
  <c r="K4838" i="13"/>
  <c r="M4838" i="13" s="1"/>
  <c r="AD4838" i="13" s="1"/>
  <c r="AE4838" i="13" s="1"/>
  <c r="K4836" i="13"/>
  <c r="M4836" i="13" s="1"/>
  <c r="AD4836" i="13" s="1"/>
  <c r="AE4836" i="13" s="1"/>
  <c r="AG4836" i="13" s="1"/>
  <c r="K4835" i="13"/>
  <c r="M4835" i="13" s="1"/>
  <c r="AD4835" i="13" s="1"/>
  <c r="AE4835" i="13" s="1"/>
  <c r="AG4835" i="13" s="1"/>
  <c r="K4834" i="13"/>
  <c r="M4834" i="13" s="1"/>
  <c r="AD4834" i="13" s="1"/>
  <c r="AE4834" i="13" s="1"/>
  <c r="AG4834" i="13" s="1"/>
  <c r="K4833" i="13"/>
  <c r="M4833" i="13" s="1"/>
  <c r="K4831" i="13"/>
  <c r="M4831" i="13" s="1"/>
  <c r="Z4830" i="13"/>
  <c r="AC4830" i="13" s="1"/>
  <c r="Z4829" i="13"/>
  <c r="AC4829" i="13" s="1"/>
  <c r="Z4828" i="13"/>
  <c r="AC4828" i="13" s="1"/>
  <c r="Z4827" i="13"/>
  <c r="AC4827" i="13" s="1"/>
  <c r="K4827" i="13"/>
  <c r="M4827" i="13" s="1"/>
  <c r="K4825" i="13"/>
  <c r="M4825" i="13" s="1"/>
  <c r="AD4825" i="13" s="1"/>
  <c r="AE4825" i="13" s="1"/>
  <c r="AG4825" i="13" s="1"/>
  <c r="K4824" i="13"/>
  <c r="M4824" i="13" s="1"/>
  <c r="AD4824" i="13" s="1"/>
  <c r="AE4824" i="13" s="1"/>
  <c r="K4822" i="13"/>
  <c r="M4822" i="13" s="1"/>
  <c r="AD4822" i="13" s="1"/>
  <c r="AE4822" i="13" s="1"/>
  <c r="AG4822" i="13" s="1"/>
  <c r="K4821" i="13"/>
  <c r="M4821" i="13" s="1"/>
  <c r="AD4821" i="13" s="1"/>
  <c r="AE4821" i="13" s="1"/>
  <c r="AG4821" i="13" s="1"/>
  <c r="K4820" i="13"/>
  <c r="M4820" i="13" s="1"/>
  <c r="AD4820" i="13" s="1"/>
  <c r="AE4820" i="13" s="1"/>
  <c r="AG4820" i="13" s="1"/>
  <c r="K4819" i="13"/>
  <c r="M4819" i="13" s="1"/>
  <c r="AD4819" i="13" s="1"/>
  <c r="AE4819" i="13" s="1"/>
  <c r="K4817" i="13"/>
  <c r="M4817" i="13" s="1"/>
  <c r="K4815" i="13"/>
  <c r="M4815" i="13" s="1"/>
  <c r="AD4815" i="13" s="1"/>
  <c r="AE4815" i="13" s="1"/>
  <c r="AG4815" i="13" s="1"/>
  <c r="K4814" i="13"/>
  <c r="M4814" i="13" s="1"/>
  <c r="AD4814" i="13" s="1"/>
  <c r="AE4814" i="13" s="1"/>
  <c r="AG4814" i="13" s="1"/>
  <c r="K4813" i="13"/>
  <c r="M4813" i="13" s="1"/>
  <c r="AD4813" i="13" s="1"/>
  <c r="AE4813" i="13" s="1"/>
  <c r="AG4813" i="13" s="1"/>
  <c r="K4812" i="13"/>
  <c r="M4812" i="13" s="1"/>
  <c r="AD4812" i="13" s="1"/>
  <c r="AE4812" i="13" s="1"/>
  <c r="AG4812" i="13" s="1"/>
  <c r="K4811" i="13"/>
  <c r="M4811" i="13" s="1"/>
  <c r="AD4811" i="13" s="1"/>
  <c r="AE4811" i="13" s="1"/>
  <c r="AG4811" i="13" s="1"/>
  <c r="Z4810" i="13"/>
  <c r="AC4810" i="13" s="1"/>
  <c r="Z4809" i="13"/>
  <c r="AC4809" i="13" s="1"/>
  <c r="Z4808" i="13"/>
  <c r="AC4808" i="13" s="1"/>
  <c r="Z4807" i="13"/>
  <c r="AC4807" i="13" s="1"/>
  <c r="Z4806" i="13"/>
  <c r="AC4806" i="13" s="1"/>
  <c r="K4806" i="13"/>
  <c r="M4806" i="13" s="1"/>
  <c r="K4804" i="13"/>
  <c r="M4804" i="13" s="1"/>
  <c r="AD4804" i="13" s="1"/>
  <c r="AE4804" i="13" s="1"/>
  <c r="AG4804" i="13" s="1"/>
  <c r="K4803" i="13"/>
  <c r="M4803" i="13" s="1"/>
  <c r="AD4803" i="13" s="1"/>
  <c r="AE4803" i="13" s="1"/>
  <c r="AG4803" i="13" s="1"/>
  <c r="K4802" i="13"/>
  <c r="M4802" i="13" s="1"/>
  <c r="AD4802" i="13" s="1"/>
  <c r="AE4802" i="13" s="1"/>
  <c r="AG4802" i="13" s="1"/>
  <c r="K4801" i="13"/>
  <c r="M4801" i="13" s="1"/>
  <c r="AD4801" i="13" s="1"/>
  <c r="AE4801" i="13" s="1"/>
  <c r="AG4801" i="13" s="1"/>
  <c r="K4800" i="13"/>
  <c r="M4800" i="13" s="1"/>
  <c r="AD4800" i="13" s="1"/>
  <c r="AE4800" i="13" s="1"/>
  <c r="AG4800" i="13" s="1"/>
  <c r="K4799" i="13"/>
  <c r="M4799" i="13" s="1"/>
  <c r="AD4799" i="13" s="1"/>
  <c r="AE4799" i="13" s="1"/>
  <c r="AG4799" i="13" s="1"/>
  <c r="K4798" i="13"/>
  <c r="M4798" i="13" s="1"/>
  <c r="AD4798" i="13" s="1"/>
  <c r="AE4798" i="13" s="1"/>
  <c r="AG4798" i="13" s="1"/>
  <c r="K4797" i="13"/>
  <c r="M4797" i="13" s="1"/>
  <c r="AD4797" i="13" s="1"/>
  <c r="AE4797" i="13" s="1"/>
  <c r="AG4797" i="13" s="1"/>
  <c r="K4796" i="13"/>
  <c r="M4796" i="13" s="1"/>
  <c r="K4794" i="13"/>
  <c r="M4794" i="13" s="1"/>
  <c r="K4792" i="13"/>
  <c r="M4792" i="13" s="1"/>
  <c r="K4790" i="13"/>
  <c r="M4790" i="13" s="1"/>
  <c r="AD4790" i="13" s="1"/>
  <c r="AE4790" i="13" s="1"/>
  <c r="AG4790" i="13" s="1"/>
  <c r="K4789" i="13"/>
  <c r="M4789" i="13" s="1"/>
  <c r="K4787" i="13"/>
  <c r="M4787" i="13" s="1"/>
  <c r="Z4785" i="13"/>
  <c r="AC4785" i="13" s="1"/>
  <c r="Z4784" i="13"/>
  <c r="AC4784" i="13" s="1"/>
  <c r="Z4783" i="13"/>
  <c r="AC4783" i="13" s="1"/>
  <c r="Z4782" i="13"/>
  <c r="AC4782" i="13" s="1"/>
  <c r="K4782" i="13"/>
  <c r="M4782" i="13" s="1"/>
  <c r="M4786" i="13" s="1"/>
  <c r="Z4780" i="13"/>
  <c r="AC4780" i="13" s="1"/>
  <c r="Z4779" i="13"/>
  <c r="AC4779" i="13" s="1"/>
  <c r="K4779" i="13"/>
  <c r="M4779" i="13" s="1"/>
  <c r="M4781" i="13" s="1"/>
  <c r="K4777" i="13"/>
  <c r="M4777" i="13" s="1"/>
  <c r="AD4777" i="13" s="1"/>
  <c r="AE4777" i="13" s="1"/>
  <c r="Z4775" i="13"/>
  <c r="AC4775" i="13" s="1"/>
  <c r="Z4774" i="13"/>
  <c r="AC4774" i="13" s="1"/>
  <c r="Z4773" i="13"/>
  <c r="AC4773" i="13" s="1"/>
  <c r="Z4772" i="13"/>
  <c r="AC4772" i="13" s="1"/>
  <c r="K4772" i="13"/>
  <c r="M4772" i="13" s="1"/>
  <c r="M4776" i="13" s="1"/>
  <c r="K4770" i="13"/>
  <c r="M4770" i="13" s="1"/>
  <c r="M4771" i="13" s="1"/>
  <c r="K4768" i="13"/>
  <c r="M4768" i="13" s="1"/>
  <c r="AD4768" i="13" s="1"/>
  <c r="AE4768" i="13" s="1"/>
  <c r="AG4768" i="13" s="1"/>
  <c r="K4767" i="13"/>
  <c r="M4767" i="13" s="1"/>
  <c r="Z4765" i="13"/>
  <c r="AC4765" i="13" s="1"/>
  <c r="Z4764" i="13"/>
  <c r="AC4764" i="13" s="1"/>
  <c r="Z4763" i="13"/>
  <c r="AC4763" i="13" s="1"/>
  <c r="Z4762" i="13"/>
  <c r="AC4762" i="13" s="1"/>
  <c r="Z4761" i="13"/>
  <c r="AC4761" i="13" s="1"/>
  <c r="Z4760" i="13"/>
  <c r="AC4760" i="13" s="1"/>
  <c r="Z4759" i="13"/>
  <c r="AC4759" i="13" s="1"/>
  <c r="Z4758" i="13"/>
  <c r="AC4758" i="13" s="1"/>
  <c r="Z4757" i="13"/>
  <c r="AC4757" i="13" s="1"/>
  <c r="K4757" i="13"/>
  <c r="M4757" i="13" s="1"/>
  <c r="M4766" i="13" s="1"/>
  <c r="X4756" i="13"/>
  <c r="W4756" i="13"/>
  <c r="Z4755" i="13"/>
  <c r="AC4755" i="13" s="1"/>
  <c r="Z4754" i="13"/>
  <c r="AC4754" i="13" s="1"/>
  <c r="Z4753" i="13"/>
  <c r="AC4753" i="13" s="1"/>
  <c r="Z4752" i="13"/>
  <c r="AC4752" i="13" s="1"/>
  <c r="Z4751" i="13"/>
  <c r="AC4751" i="13" s="1"/>
  <c r="Z4750" i="13"/>
  <c r="AC4750" i="13" s="1"/>
  <c r="Z4749" i="13"/>
  <c r="AC4749" i="13" s="1"/>
  <c r="Z4748" i="13"/>
  <c r="AC4748" i="13" s="1"/>
  <c r="Z4747" i="13"/>
  <c r="AC4747" i="13" s="1"/>
  <c r="Z4746" i="13"/>
  <c r="AC4746" i="13" s="1"/>
  <c r="K4746" i="13"/>
  <c r="M4746" i="13" s="1"/>
  <c r="M4756" i="13" s="1"/>
  <c r="Z4744" i="13"/>
  <c r="AC4744" i="13" s="1"/>
  <c r="K4744" i="13"/>
  <c r="M4744" i="13" s="1"/>
  <c r="M4745" i="13" s="1"/>
  <c r="K4742" i="13"/>
  <c r="M4742" i="13" s="1"/>
  <c r="M4743" i="13" s="1"/>
  <c r="Z4740" i="13"/>
  <c r="AC4740" i="13" s="1"/>
  <c r="Z4739" i="13"/>
  <c r="AC4739" i="13" s="1"/>
  <c r="K4739" i="13"/>
  <c r="M4739" i="13" s="1"/>
  <c r="K4738" i="13"/>
  <c r="M4738" i="13" s="1"/>
  <c r="AD4738" i="13" s="1"/>
  <c r="AE4738" i="13" s="1"/>
  <c r="AG4738" i="13" s="1"/>
  <c r="K4737" i="13"/>
  <c r="M4737" i="13" s="1"/>
  <c r="Z4735" i="13"/>
  <c r="AC4735" i="13" s="1"/>
  <c r="K4735" i="13"/>
  <c r="M4735" i="13" s="1"/>
  <c r="M4736" i="13" s="1"/>
  <c r="K4733" i="13"/>
  <c r="M4733" i="13" s="1"/>
  <c r="Z4731" i="13"/>
  <c r="AC4731" i="13" s="1"/>
  <c r="K4731" i="13"/>
  <c r="M4731" i="13" s="1"/>
  <c r="M4732" i="13" s="1"/>
  <c r="Z4729" i="13"/>
  <c r="AC4729" i="13" s="1"/>
  <c r="K4728" i="13"/>
  <c r="M4728" i="13" s="1"/>
  <c r="Z4726" i="13"/>
  <c r="AC4726" i="13" s="1"/>
  <c r="Z4725" i="13"/>
  <c r="AC4725" i="13" s="1"/>
  <c r="K4725" i="13"/>
  <c r="M4725" i="13" s="1"/>
  <c r="M4727" i="13" s="1"/>
  <c r="Z4723" i="13"/>
  <c r="AC4723" i="13" s="1"/>
  <c r="K4723" i="13"/>
  <c r="M4723" i="13" s="1"/>
  <c r="M4724" i="13" s="1"/>
  <c r="K4721" i="13"/>
  <c r="M4721" i="13" s="1"/>
  <c r="K4719" i="13"/>
  <c r="M4719" i="13" s="1"/>
  <c r="AD4719" i="13" s="1"/>
  <c r="AE4719" i="13" s="1"/>
  <c r="AG4719" i="13" s="1"/>
  <c r="K4718" i="13"/>
  <c r="M4718" i="13" s="1"/>
  <c r="AD4718" i="13" s="1"/>
  <c r="AE4718" i="13" s="1"/>
  <c r="AG4718" i="13" s="1"/>
  <c r="K4717" i="13"/>
  <c r="M4717" i="13" s="1"/>
  <c r="Z4715" i="13"/>
  <c r="AC4715" i="13" s="1"/>
  <c r="Z4714" i="13"/>
  <c r="AC4714" i="13" s="1"/>
  <c r="Z4713" i="13"/>
  <c r="AC4713" i="13" s="1"/>
  <c r="K4713" i="13"/>
  <c r="M4713" i="13" s="1"/>
  <c r="M4716" i="13" s="1"/>
  <c r="K4711" i="13"/>
  <c r="M4711" i="13" s="1"/>
  <c r="AD4711" i="13" s="1"/>
  <c r="AE4711" i="13" s="1"/>
  <c r="AG4711" i="13" s="1"/>
  <c r="Z4710" i="13"/>
  <c r="AC4710" i="13" s="1"/>
  <c r="Z4709" i="13"/>
  <c r="AC4709" i="13" s="1"/>
  <c r="Z4708" i="13"/>
  <c r="AC4708" i="13" s="1"/>
  <c r="Z4707" i="13"/>
  <c r="AC4707" i="13" s="1"/>
  <c r="Z4706" i="13"/>
  <c r="AC4706" i="13" s="1"/>
  <c r="K4706" i="13"/>
  <c r="M4706" i="13" s="1"/>
  <c r="K4704" i="13"/>
  <c r="M4704" i="13" s="1"/>
  <c r="M4705" i="13" s="1"/>
  <c r="K4702" i="13"/>
  <c r="M4702" i="13" s="1"/>
  <c r="AD4702" i="13" s="1"/>
  <c r="AE4702" i="13" s="1"/>
  <c r="AG4702" i="13" s="1"/>
  <c r="K4701" i="13"/>
  <c r="M4701" i="13" s="1"/>
  <c r="Z4699" i="13"/>
  <c r="AC4699" i="13" s="1"/>
  <c r="K4699" i="13"/>
  <c r="M4699" i="13" s="1"/>
  <c r="M4700" i="13" s="1"/>
  <c r="K4697" i="13"/>
  <c r="M4697" i="13" s="1"/>
  <c r="AD4697" i="13" s="1"/>
  <c r="AE4697" i="13" s="1"/>
  <c r="AG4697" i="13" s="1"/>
  <c r="K4696" i="13"/>
  <c r="M4696" i="13" s="1"/>
  <c r="AD4696" i="13" s="1"/>
  <c r="AE4696" i="13" s="1"/>
  <c r="AG4696" i="13" s="1"/>
  <c r="K4695" i="13"/>
  <c r="M4695" i="13" s="1"/>
  <c r="AD4695" i="13" s="1"/>
  <c r="AE4695" i="13" s="1"/>
  <c r="AG4695" i="13" s="1"/>
  <c r="K4694" i="13"/>
  <c r="M4694" i="13" s="1"/>
  <c r="Z4692" i="13"/>
  <c r="AC4692" i="13" s="1"/>
  <c r="K4692" i="13"/>
  <c r="M4692" i="13" s="1"/>
  <c r="M4693" i="13" s="1"/>
  <c r="K4690" i="13"/>
  <c r="M4690" i="13" s="1"/>
  <c r="AD4690" i="13" s="1"/>
  <c r="AE4690" i="13" s="1"/>
  <c r="AG4690" i="13" s="1"/>
  <c r="K4689" i="13"/>
  <c r="M4689" i="13" s="1"/>
  <c r="K4687" i="13"/>
  <c r="M4687" i="13" s="1"/>
  <c r="M4688" i="13" s="1"/>
  <c r="K4685" i="13"/>
  <c r="M4685" i="13" s="1"/>
  <c r="AD4685" i="13" s="1"/>
  <c r="AE4685" i="13" s="1"/>
  <c r="AG4685" i="13" s="1"/>
  <c r="K4684" i="13"/>
  <c r="M4684" i="13" s="1"/>
  <c r="AD4684" i="13" s="1"/>
  <c r="AE4684" i="13" s="1"/>
  <c r="AG4684" i="13" s="1"/>
  <c r="Z4683" i="13"/>
  <c r="AC4683" i="13" s="1"/>
  <c r="Z4682" i="13"/>
  <c r="AC4682" i="13" s="1"/>
  <c r="K4682" i="13"/>
  <c r="M4682" i="13" s="1"/>
  <c r="Z4680" i="13"/>
  <c r="AC4680" i="13" s="1"/>
  <c r="K4680" i="13"/>
  <c r="M4680" i="13" s="1"/>
  <c r="M4681" i="13" s="1"/>
  <c r="Z4678" i="13"/>
  <c r="AC4678" i="13" s="1"/>
  <c r="Z4677" i="13"/>
  <c r="AC4677" i="13" s="1"/>
  <c r="Z4676" i="13"/>
  <c r="AC4676" i="13" s="1"/>
  <c r="K4676" i="13"/>
  <c r="M4676" i="13" s="1"/>
  <c r="M4679" i="13" s="1"/>
  <c r="K4674" i="13"/>
  <c r="M4674" i="13" s="1"/>
  <c r="M4675" i="13" s="1"/>
  <c r="Z4672" i="13"/>
  <c r="AC4672" i="13" s="1"/>
  <c r="K4672" i="13"/>
  <c r="M4672" i="13" s="1"/>
  <c r="M4673" i="13" s="1"/>
  <c r="K4669" i="13"/>
  <c r="M4669" i="13" s="1"/>
  <c r="M4671" i="13" s="1"/>
  <c r="Z4667" i="13"/>
  <c r="AC4667" i="13" s="1"/>
  <c r="Z4666" i="13"/>
  <c r="AC4666" i="13" s="1"/>
  <c r="Z4665" i="13"/>
  <c r="AC4665" i="13" s="1"/>
  <c r="Z4664" i="13"/>
  <c r="AC4664" i="13" s="1"/>
  <c r="K4664" i="13"/>
  <c r="M4664" i="13" s="1"/>
  <c r="M4668" i="13" s="1"/>
  <c r="K4662" i="13"/>
  <c r="M4662" i="13" s="1"/>
  <c r="M4663" i="13" s="1"/>
  <c r="Z4660" i="13"/>
  <c r="AC4660" i="13" s="1"/>
  <c r="Z4659" i="13"/>
  <c r="AC4659" i="13" s="1"/>
  <c r="K4659" i="13"/>
  <c r="M4659" i="13" s="1"/>
  <c r="M4661" i="13" s="1"/>
  <c r="Z4657" i="13"/>
  <c r="AC4657" i="13" s="1"/>
  <c r="Z4656" i="13"/>
  <c r="AC4656" i="13" s="1"/>
  <c r="Z4655" i="13"/>
  <c r="AC4655" i="13" s="1"/>
  <c r="K4655" i="13"/>
  <c r="M4655" i="13" s="1"/>
  <c r="M4658" i="13" s="1"/>
  <c r="Z4653" i="13"/>
  <c r="AC4653" i="13" s="1"/>
  <c r="Z4652" i="13"/>
  <c r="AC4652" i="13" s="1"/>
  <c r="K4652" i="13"/>
  <c r="M4652" i="13" s="1"/>
  <c r="K4651" i="13"/>
  <c r="M4651" i="13" s="1"/>
  <c r="AD4651" i="13" s="1"/>
  <c r="AE4651" i="13" s="1"/>
  <c r="AG4651" i="13" s="1"/>
  <c r="K4650" i="13"/>
  <c r="M4650" i="13" s="1"/>
  <c r="AD4650" i="13" s="1"/>
  <c r="AE4650" i="13" s="1"/>
  <c r="AG4650" i="13" s="1"/>
  <c r="K4649" i="13"/>
  <c r="M4649" i="13" s="1"/>
  <c r="AD4649" i="13" s="1"/>
  <c r="AE4649" i="13" s="1"/>
  <c r="AG4649" i="13" s="1"/>
  <c r="K4648" i="13"/>
  <c r="M4648" i="13" s="1"/>
  <c r="AD4648" i="13" s="1"/>
  <c r="AE4648" i="13" s="1"/>
  <c r="AG4648" i="13" s="1"/>
  <c r="K4647" i="13"/>
  <c r="M4647" i="13" s="1"/>
  <c r="AD4647" i="13" s="1"/>
  <c r="AE4647" i="13" s="1"/>
  <c r="AG4647" i="13" s="1"/>
  <c r="K4646" i="13"/>
  <c r="M4646" i="13" s="1"/>
  <c r="AD4646" i="13" s="1"/>
  <c r="AE4646" i="13" s="1"/>
  <c r="AG4646" i="13" s="1"/>
  <c r="K4645" i="13"/>
  <c r="M4645" i="13" s="1"/>
  <c r="AD4645" i="13" s="1"/>
  <c r="AE4645" i="13" s="1"/>
  <c r="AG4645" i="13" s="1"/>
  <c r="K4644" i="13"/>
  <c r="M4644" i="13" s="1"/>
  <c r="Z4642" i="13"/>
  <c r="AC4642" i="13" s="1"/>
  <c r="Z4641" i="13"/>
  <c r="AC4641" i="13" s="1"/>
  <c r="Z4640" i="13"/>
  <c r="AC4640" i="13" s="1"/>
  <c r="Z4639" i="13"/>
  <c r="AC4639" i="13" s="1"/>
  <c r="Z4638" i="13"/>
  <c r="AC4638" i="13" s="1"/>
  <c r="K4638" i="13"/>
  <c r="M4638" i="13" s="1"/>
  <c r="M4643" i="13" s="1"/>
  <c r="Z4636" i="13"/>
  <c r="AC4636" i="13" s="1"/>
  <c r="K4635" i="13"/>
  <c r="M4635" i="13" s="1"/>
  <c r="AD4635" i="13" s="1"/>
  <c r="AE4635" i="13" s="1"/>
  <c r="Z4632" i="13"/>
  <c r="AC4632" i="13" s="1"/>
  <c r="Z4631" i="13"/>
  <c r="AC4631" i="13" s="1"/>
  <c r="Z4630" i="13"/>
  <c r="AC4630" i="13" s="1"/>
  <c r="Z4629" i="13"/>
  <c r="AC4629" i="13" s="1"/>
  <c r="Z4628" i="13"/>
  <c r="AC4628" i="13" s="1"/>
  <c r="Z4627" i="13"/>
  <c r="AC4627" i="13" s="1"/>
  <c r="Z4626" i="13"/>
  <c r="AC4626" i="13" s="1"/>
  <c r="K4626" i="13"/>
  <c r="M4626" i="13" s="1"/>
  <c r="K4625" i="13"/>
  <c r="M4625" i="13" s="1"/>
  <c r="Z4622" i="13"/>
  <c r="AC4622" i="13" s="1"/>
  <c r="Z4621" i="13"/>
  <c r="AC4621" i="13" s="1"/>
  <c r="Z4620" i="13"/>
  <c r="AC4620" i="13" s="1"/>
  <c r="Z4619" i="13"/>
  <c r="AC4619" i="13" s="1"/>
  <c r="K4619" i="13"/>
  <c r="M4619" i="13" s="1"/>
  <c r="K4618" i="13"/>
  <c r="M4618" i="13" s="1"/>
  <c r="AD4618" i="13" s="1"/>
  <c r="AE4618" i="13" s="1"/>
  <c r="AG4618" i="13" s="1"/>
  <c r="K4617" i="13"/>
  <c r="M4617" i="13" s="1"/>
  <c r="AD4617" i="13" s="1"/>
  <c r="AE4617" i="13" s="1"/>
  <c r="AG4617" i="13" s="1"/>
  <c r="Z4616" i="13"/>
  <c r="AC4616" i="13" s="1"/>
  <c r="K4616" i="13"/>
  <c r="M4616" i="13" s="1"/>
  <c r="K4615" i="13"/>
  <c r="M4615" i="13" s="1"/>
  <c r="AD4615" i="13" s="1"/>
  <c r="AE4615" i="13" s="1"/>
  <c r="AG4615" i="13" s="1"/>
  <c r="K4614" i="13"/>
  <c r="M4614" i="13" s="1"/>
  <c r="K4612" i="13"/>
  <c r="M4612" i="13" s="1"/>
  <c r="M4613" i="13" s="1"/>
  <c r="K4610" i="13"/>
  <c r="M4610" i="13" s="1"/>
  <c r="AD4610" i="13" s="1"/>
  <c r="AE4610" i="13" s="1"/>
  <c r="AG4610" i="13" s="1"/>
  <c r="Z4609" i="13"/>
  <c r="AC4609" i="13" s="1"/>
  <c r="Z4608" i="13"/>
  <c r="AC4608" i="13" s="1"/>
  <c r="Z4607" i="13"/>
  <c r="AC4607" i="13" s="1"/>
  <c r="Z4606" i="13"/>
  <c r="AC4606" i="13" s="1"/>
  <c r="K4606" i="13"/>
  <c r="M4606" i="13" s="1"/>
  <c r="K4605" i="13"/>
  <c r="M4605" i="13" s="1"/>
  <c r="Z4603" i="13"/>
  <c r="AC4603" i="13" s="1"/>
  <c r="Z4602" i="13"/>
  <c r="AC4602" i="13" s="1"/>
  <c r="K4602" i="13"/>
  <c r="M4602" i="13" s="1"/>
  <c r="Z4601" i="13"/>
  <c r="AC4601" i="13" s="1"/>
  <c r="Z4600" i="13"/>
  <c r="AC4600" i="13" s="1"/>
  <c r="K4600" i="13"/>
  <c r="M4600" i="13" s="1"/>
  <c r="Z4599" i="13"/>
  <c r="AC4599" i="13" s="1"/>
  <c r="Z4598" i="13"/>
  <c r="AC4598" i="13" s="1"/>
  <c r="K4598" i="13"/>
  <c r="M4598" i="13" s="1"/>
  <c r="K4596" i="13"/>
  <c r="M4596" i="13" s="1"/>
  <c r="AD4596" i="13" s="1"/>
  <c r="AE4596" i="13" s="1"/>
  <c r="AG4596" i="13" s="1"/>
  <c r="K4595" i="13"/>
  <c r="M4595" i="13" s="1"/>
  <c r="Z4593" i="13"/>
  <c r="AC4593" i="13" s="1"/>
  <c r="Z4592" i="13"/>
  <c r="AC4592" i="13" s="1"/>
  <c r="K4592" i="13"/>
  <c r="M4592" i="13" s="1"/>
  <c r="Z4591" i="13"/>
  <c r="AC4591" i="13" s="1"/>
  <c r="Z4590" i="13"/>
  <c r="AC4590" i="13" s="1"/>
  <c r="K4590" i="13"/>
  <c r="M4590" i="13" s="1"/>
  <c r="Z4589" i="13"/>
  <c r="AC4589" i="13" s="1"/>
  <c r="Z4588" i="13"/>
  <c r="AC4588" i="13" s="1"/>
  <c r="K4588" i="13"/>
  <c r="M4588" i="13" s="1"/>
  <c r="AE4587" i="13"/>
  <c r="AG4587" i="13" s="1"/>
  <c r="Z4587" i="13"/>
  <c r="AC4587" i="13" s="1"/>
  <c r="K4587" i="13"/>
  <c r="M4587" i="13" s="1"/>
  <c r="Z4586" i="13"/>
  <c r="AC4586" i="13" s="1"/>
  <c r="Z4585" i="13"/>
  <c r="AC4585" i="13" s="1"/>
  <c r="K4585" i="13"/>
  <c r="M4585" i="13" s="1"/>
  <c r="K4584" i="13"/>
  <c r="M4584" i="13" s="1"/>
  <c r="AD4584" i="13" s="1"/>
  <c r="AE4584" i="13" s="1"/>
  <c r="AG4584" i="13" s="1"/>
  <c r="K4583" i="13"/>
  <c r="M4583" i="13" s="1"/>
  <c r="AD4583" i="13" s="1"/>
  <c r="AE4583" i="13" s="1"/>
  <c r="AG4583" i="13" s="1"/>
  <c r="Z4582" i="13"/>
  <c r="AC4582" i="13" s="1"/>
  <c r="Z4581" i="13"/>
  <c r="AC4581" i="13" s="1"/>
  <c r="K4581" i="13"/>
  <c r="M4581" i="13" s="1"/>
  <c r="Z4580" i="13"/>
  <c r="AC4580" i="13" s="1"/>
  <c r="AE4579" i="13"/>
  <c r="AG4579" i="13" s="1"/>
  <c r="Z4579" i="13"/>
  <c r="AC4579" i="13" s="1"/>
  <c r="AE4578" i="13"/>
  <c r="AG4578" i="13" s="1"/>
  <c r="Z4578" i="13"/>
  <c r="AC4578" i="13" s="1"/>
  <c r="Z4577" i="13"/>
  <c r="AC4577" i="13" s="1"/>
  <c r="Z4576" i="13"/>
  <c r="AC4576" i="13" s="1"/>
  <c r="Z4575" i="13"/>
  <c r="AC4575" i="13" s="1"/>
  <c r="K4575" i="13"/>
  <c r="M4575" i="13" s="1"/>
  <c r="K4574" i="13"/>
  <c r="M4574" i="13" s="1"/>
  <c r="K4572" i="13"/>
  <c r="M4572" i="13" s="1"/>
  <c r="K4570" i="13"/>
  <c r="M4570" i="13" s="1"/>
  <c r="K4568" i="13"/>
  <c r="M4568" i="13" s="1"/>
  <c r="AD4568" i="13" s="1"/>
  <c r="AE4568" i="13" s="1"/>
  <c r="AG4568" i="13" s="1"/>
  <c r="K4567" i="13"/>
  <c r="M4567" i="13" s="1"/>
  <c r="K4565" i="13"/>
  <c r="M4565" i="13" s="1"/>
  <c r="Z4563" i="13"/>
  <c r="AC4563" i="13" s="1"/>
  <c r="K4563" i="13"/>
  <c r="M4563" i="13" s="1"/>
  <c r="M4564" i="13" s="1"/>
  <c r="K4561" i="13"/>
  <c r="M4561" i="13" s="1"/>
  <c r="K4559" i="13"/>
  <c r="M4559" i="13" s="1"/>
  <c r="Z4557" i="13"/>
  <c r="AC4557" i="13" s="1"/>
  <c r="Z4556" i="13"/>
  <c r="AC4556" i="13" s="1"/>
  <c r="Z4555" i="13"/>
  <c r="AC4555" i="13" s="1"/>
  <c r="Z4554" i="13"/>
  <c r="AC4554" i="13" s="1"/>
  <c r="K4554" i="13"/>
  <c r="M4554" i="13" s="1"/>
  <c r="M4558" i="13" s="1"/>
  <c r="K4552" i="13"/>
  <c r="M4552" i="13" s="1"/>
  <c r="K4550" i="13"/>
  <c r="M4550" i="13" s="1"/>
  <c r="Z4548" i="13"/>
  <c r="AC4548" i="13" s="1"/>
  <c r="Z4547" i="13"/>
  <c r="AC4547" i="13" s="1"/>
  <c r="Z4546" i="13"/>
  <c r="AC4546" i="13" s="1"/>
  <c r="K4546" i="13"/>
  <c r="M4546" i="13" s="1"/>
  <c r="M4549" i="13" s="1"/>
  <c r="Z4544" i="13"/>
  <c r="AC4544" i="13" s="1"/>
  <c r="K4544" i="13"/>
  <c r="M4544" i="13" s="1"/>
  <c r="M4545" i="13" s="1"/>
  <c r="Z4542" i="13"/>
  <c r="AC4542" i="13" s="1"/>
  <c r="Z4541" i="13"/>
  <c r="AC4541" i="13" s="1"/>
  <c r="K4540" i="13"/>
  <c r="M4540" i="13" s="1"/>
  <c r="AD4540" i="13" s="1"/>
  <c r="AE4540" i="13" s="1"/>
  <c r="AG4540" i="13" s="1"/>
  <c r="K4539" i="13"/>
  <c r="M4539" i="13" s="1"/>
  <c r="AD4539" i="13" s="1"/>
  <c r="AE4539" i="13" s="1"/>
  <c r="K4537" i="13"/>
  <c r="M4537" i="13" s="1"/>
  <c r="AD4537" i="13" s="1"/>
  <c r="AE4537" i="13" s="1"/>
  <c r="AG4537" i="13" s="1"/>
  <c r="K4536" i="13"/>
  <c r="M4536" i="13" s="1"/>
  <c r="AD4536" i="13" s="1"/>
  <c r="AE4536" i="13" s="1"/>
  <c r="AG4536" i="13" s="1"/>
  <c r="K4535" i="13"/>
  <c r="M4535" i="13" s="1"/>
  <c r="AD4535" i="13" s="1"/>
  <c r="AE4535" i="13" s="1"/>
  <c r="AG4535" i="13" s="1"/>
  <c r="K4534" i="13"/>
  <c r="M4534" i="13" s="1"/>
  <c r="AD4534" i="13" s="1"/>
  <c r="AE4534" i="13" s="1"/>
  <c r="K4532" i="13"/>
  <c r="M4532" i="13" s="1"/>
  <c r="M4533" i="13" s="1"/>
  <c r="K4530" i="13"/>
  <c r="M4530" i="13" s="1"/>
  <c r="M4531" i="13" s="1"/>
  <c r="K4528" i="13"/>
  <c r="M4528" i="13" s="1"/>
  <c r="M4529" i="13" s="1"/>
  <c r="K4526" i="13"/>
  <c r="M4526" i="13" s="1"/>
  <c r="AD4526" i="13" s="1"/>
  <c r="AE4526" i="13" s="1"/>
  <c r="AG4526" i="13" s="1"/>
  <c r="K4525" i="13"/>
  <c r="M4525" i="13" s="1"/>
  <c r="AD4525" i="13" s="1"/>
  <c r="AE4525" i="13" s="1"/>
  <c r="AG4525" i="13" s="1"/>
  <c r="K4524" i="13"/>
  <c r="M4524" i="13" s="1"/>
  <c r="K4522" i="13"/>
  <c r="M4522" i="13" s="1"/>
  <c r="M4523" i="13" s="1"/>
  <c r="K4520" i="13"/>
  <c r="M4520" i="13" s="1"/>
  <c r="Z4518" i="13"/>
  <c r="AC4518" i="13" s="1"/>
  <c r="Z4517" i="13"/>
  <c r="AC4517" i="13" s="1"/>
  <c r="K4517" i="13"/>
  <c r="M4517" i="13" s="1"/>
  <c r="M4519" i="13" s="1"/>
  <c r="K4515" i="13"/>
  <c r="M4515" i="13" s="1"/>
  <c r="K4513" i="13"/>
  <c r="M4513" i="13" s="1"/>
  <c r="AD4513" i="13" s="1"/>
  <c r="AE4513" i="13" s="1"/>
  <c r="AG4513" i="13" s="1"/>
  <c r="K4512" i="13"/>
  <c r="M4512" i="13" s="1"/>
  <c r="Z4510" i="13"/>
  <c r="AC4510" i="13" s="1"/>
  <c r="K4510" i="13"/>
  <c r="M4510" i="13" s="1"/>
  <c r="M4511" i="13" s="1"/>
  <c r="Z4508" i="13"/>
  <c r="AC4508" i="13" s="1"/>
  <c r="K4508" i="13"/>
  <c r="M4508" i="13" s="1"/>
  <c r="M4509" i="13" s="1"/>
  <c r="Z4506" i="13"/>
  <c r="AC4506" i="13" s="1"/>
  <c r="Z4505" i="13"/>
  <c r="AC4505" i="13" s="1"/>
  <c r="K4505" i="13"/>
  <c r="M4505" i="13" s="1"/>
  <c r="M4507" i="13" s="1"/>
  <c r="Z4503" i="13"/>
  <c r="AC4503" i="13" s="1"/>
  <c r="AE4502" i="13"/>
  <c r="AG4502" i="13" s="1"/>
  <c r="Z4502" i="13"/>
  <c r="AC4502" i="13" s="1"/>
  <c r="Z4501" i="13"/>
  <c r="AC4501" i="13" s="1"/>
  <c r="K4501" i="13"/>
  <c r="M4501" i="13" s="1"/>
  <c r="M4504" i="13" s="1"/>
  <c r="Z4499" i="13"/>
  <c r="AC4499" i="13" s="1"/>
  <c r="K4499" i="13"/>
  <c r="M4499" i="13" s="1"/>
  <c r="M4500" i="13" s="1"/>
  <c r="K4497" i="13"/>
  <c r="M4497" i="13" s="1"/>
  <c r="AD4497" i="13" s="1"/>
  <c r="AE4497" i="13" s="1"/>
  <c r="AG4497" i="13" s="1"/>
  <c r="Z4496" i="13"/>
  <c r="AC4496" i="13" s="1"/>
  <c r="Z4495" i="13"/>
  <c r="AC4495" i="13" s="1"/>
  <c r="K4495" i="13"/>
  <c r="M4495" i="13" s="1"/>
  <c r="K4493" i="13"/>
  <c r="M4493" i="13" s="1"/>
  <c r="AD4493" i="13" s="1"/>
  <c r="AE4493" i="13" s="1"/>
  <c r="AG4493" i="13" s="1"/>
  <c r="K4492" i="13"/>
  <c r="M4492" i="13" s="1"/>
  <c r="AD4492" i="13" s="1"/>
  <c r="AE4492" i="13" s="1"/>
  <c r="AG4492" i="13" s="1"/>
  <c r="K4491" i="13"/>
  <c r="M4491" i="13" s="1"/>
  <c r="AD4491" i="13" s="1"/>
  <c r="AE4491" i="13" s="1"/>
  <c r="AG4491" i="13" s="1"/>
  <c r="K4490" i="13"/>
  <c r="M4490" i="13" s="1"/>
  <c r="AD4490" i="13" s="1"/>
  <c r="AE4490" i="13" s="1"/>
  <c r="AG4490" i="13" s="1"/>
  <c r="K4489" i="13"/>
  <c r="M4489" i="13" s="1"/>
  <c r="K4487" i="13"/>
  <c r="M4487" i="13" s="1"/>
  <c r="M4488" i="13" s="1"/>
  <c r="K4485" i="13"/>
  <c r="M4485" i="13" s="1"/>
  <c r="M4486" i="13" s="1"/>
  <c r="K4483" i="13"/>
  <c r="M4483" i="13" s="1"/>
  <c r="M4484" i="13" s="1"/>
  <c r="K4481" i="13"/>
  <c r="M4481" i="13" s="1"/>
  <c r="M4482" i="13" s="1"/>
  <c r="K4479" i="13"/>
  <c r="M4479" i="13" s="1"/>
  <c r="AD4479" i="13" s="1"/>
  <c r="AE4479" i="13" s="1"/>
  <c r="AG4479" i="13" s="1"/>
  <c r="Z4478" i="13"/>
  <c r="AC4478" i="13" s="1"/>
  <c r="Z4477" i="13"/>
  <c r="AC4477" i="13" s="1"/>
  <c r="Z4476" i="13"/>
  <c r="AC4476" i="13" s="1"/>
  <c r="Z4475" i="13"/>
  <c r="AC4475" i="13" s="1"/>
  <c r="K4475" i="13"/>
  <c r="M4475" i="13" s="1"/>
  <c r="K4474" i="13"/>
  <c r="M4474" i="13" s="1"/>
  <c r="K4472" i="13"/>
  <c r="M4472" i="13" s="1"/>
  <c r="M4473" i="13" s="1"/>
  <c r="K4470" i="13"/>
  <c r="M4470" i="13" s="1"/>
  <c r="AD4470" i="13" s="1"/>
  <c r="AE4470" i="13" s="1"/>
  <c r="AG4470" i="13" s="1"/>
  <c r="K4469" i="13"/>
  <c r="M4469" i="13" s="1"/>
  <c r="AD4469" i="13" s="1"/>
  <c r="AE4469" i="13" s="1"/>
  <c r="AG4469" i="13" s="1"/>
  <c r="K4468" i="13"/>
  <c r="M4468" i="13" s="1"/>
  <c r="AD4468" i="13" s="1"/>
  <c r="AE4468" i="13" s="1"/>
  <c r="AG4468" i="13" s="1"/>
  <c r="K4467" i="13"/>
  <c r="M4467" i="13" s="1"/>
  <c r="AD4467" i="13" s="1"/>
  <c r="AE4467" i="13" s="1"/>
  <c r="AG4467" i="13" s="1"/>
  <c r="Z4466" i="13"/>
  <c r="AC4466" i="13" s="1"/>
  <c r="Z4465" i="13"/>
  <c r="AC4465" i="13" s="1"/>
  <c r="Z4464" i="13"/>
  <c r="AC4464" i="13" s="1"/>
  <c r="Z4463" i="13"/>
  <c r="AC4463" i="13" s="1"/>
  <c r="Z4462" i="13"/>
  <c r="AC4462" i="13" s="1"/>
  <c r="Z4461" i="13"/>
  <c r="AC4461" i="13" s="1"/>
  <c r="K4461" i="13"/>
  <c r="M4461" i="13" s="1"/>
  <c r="K4460" i="13"/>
  <c r="M4460" i="13" s="1"/>
  <c r="AD4460" i="13" s="1"/>
  <c r="AE4460" i="13" s="1"/>
  <c r="AG4460" i="13" s="1"/>
  <c r="K4459" i="13"/>
  <c r="M4459" i="13" s="1"/>
  <c r="AD4459" i="13" s="1"/>
  <c r="AE4459" i="13" s="1"/>
  <c r="AG4459" i="13" s="1"/>
  <c r="AD4458" i="13"/>
  <c r="AE4458" i="13" s="1"/>
  <c r="AG4458" i="13" s="1"/>
  <c r="K4458" i="13"/>
  <c r="AD4457" i="13"/>
  <c r="AE4457" i="13" s="1"/>
  <c r="AG4457" i="13" s="1"/>
  <c r="K4457" i="13"/>
  <c r="AD4456" i="13"/>
  <c r="AE4456" i="13" s="1"/>
  <c r="AG4456" i="13" s="1"/>
  <c r="K4456" i="13"/>
  <c r="K4455" i="13"/>
  <c r="M4455" i="13" s="1"/>
  <c r="AD4454" i="13"/>
  <c r="AE4454" i="13" s="1"/>
  <c r="K4454" i="13"/>
  <c r="Z4452" i="13"/>
  <c r="AC4452" i="13" s="1"/>
  <c r="Z4451" i="13"/>
  <c r="AC4451" i="13" s="1"/>
  <c r="K4451" i="13"/>
  <c r="M4451" i="13" s="1"/>
  <c r="K4450" i="13"/>
  <c r="M4450" i="13" s="1"/>
  <c r="AD4450" i="13" s="1"/>
  <c r="AE4450" i="13" s="1"/>
  <c r="Z4448" i="13"/>
  <c r="AC4448" i="13" s="1"/>
  <c r="K4448" i="13"/>
  <c r="M4448" i="13" s="1"/>
  <c r="M4449" i="13" s="1"/>
  <c r="Z4446" i="13"/>
  <c r="AC4446" i="13" s="1"/>
  <c r="Z4445" i="13"/>
  <c r="AC4445" i="13" s="1"/>
  <c r="Z4444" i="13"/>
  <c r="AC4444" i="13" s="1"/>
  <c r="K4444" i="13"/>
  <c r="M4444" i="13" s="1"/>
  <c r="M4447" i="13" s="1"/>
  <c r="Z4442" i="13"/>
  <c r="AC4442" i="13" s="1"/>
  <c r="K4442" i="13"/>
  <c r="M4442" i="13" s="1"/>
  <c r="K4441" i="13"/>
  <c r="M4441" i="13" s="1"/>
  <c r="K4439" i="13"/>
  <c r="M4439" i="13" s="1"/>
  <c r="AD4439" i="13" s="1"/>
  <c r="AE4439" i="13" s="1"/>
  <c r="AG4439" i="13" s="1"/>
  <c r="Z4438" i="13"/>
  <c r="AC4438" i="13" s="1"/>
  <c r="K4438" i="13"/>
  <c r="M4438" i="13" s="1"/>
  <c r="Z4436" i="13"/>
  <c r="AC4436" i="13" s="1"/>
  <c r="K4436" i="13"/>
  <c r="M4436" i="13" s="1"/>
  <c r="M4437" i="13" s="1"/>
  <c r="K4434" i="13"/>
  <c r="M4434" i="13" s="1"/>
  <c r="AD4434" i="13" s="1"/>
  <c r="AE4434" i="13" s="1"/>
  <c r="AG4434" i="13" s="1"/>
  <c r="Z4433" i="13"/>
  <c r="AC4433" i="13" s="1"/>
  <c r="K4433" i="13"/>
  <c r="M4433" i="13" s="1"/>
  <c r="K4431" i="13"/>
  <c r="M4431" i="13" s="1"/>
  <c r="M4432" i="13" s="1"/>
  <c r="K4428" i="13"/>
  <c r="M4428" i="13" s="1"/>
  <c r="AD4428" i="13" s="1"/>
  <c r="AE4428" i="13" s="1"/>
  <c r="AG4428" i="13" s="1"/>
  <c r="K4427" i="13"/>
  <c r="M4427" i="13" s="1"/>
  <c r="AD4427" i="13" s="1"/>
  <c r="AE4427" i="13" s="1"/>
  <c r="AG4427" i="13" s="1"/>
  <c r="K4426" i="13"/>
  <c r="M4426" i="13" s="1"/>
  <c r="Z4424" i="13"/>
  <c r="AC4424" i="13" s="1"/>
  <c r="Z4422" i="13"/>
  <c r="AC4422" i="13" s="1"/>
  <c r="Z4421" i="13"/>
  <c r="AC4421" i="13" s="1"/>
  <c r="K4421" i="13"/>
  <c r="M4421" i="13" s="1"/>
  <c r="M4425" i="13" s="1"/>
  <c r="K4419" i="13"/>
  <c r="M4419" i="13" s="1"/>
  <c r="M4420" i="13" s="1"/>
  <c r="Z4417" i="13"/>
  <c r="AC4417" i="13" s="1"/>
  <c r="Z4416" i="13"/>
  <c r="AC4416" i="13" s="1"/>
  <c r="Z4415" i="13"/>
  <c r="AC4415" i="13" s="1"/>
  <c r="K4415" i="13"/>
  <c r="M4415" i="13" s="1"/>
  <c r="M4418" i="13" s="1"/>
  <c r="K4413" i="13"/>
  <c r="M4413" i="13" s="1"/>
  <c r="M4414" i="13" s="1"/>
  <c r="K4411" i="13"/>
  <c r="M4411" i="13" s="1"/>
  <c r="M4412" i="13" s="1"/>
  <c r="Z4409" i="13"/>
  <c r="AC4409" i="13" s="1"/>
  <c r="Z4408" i="13"/>
  <c r="AC4408" i="13" s="1"/>
  <c r="K4408" i="13"/>
  <c r="M4408" i="13" s="1"/>
  <c r="K4407" i="13"/>
  <c r="M4407" i="13" s="1"/>
  <c r="AD4407" i="13" s="1"/>
  <c r="AE4407" i="13" s="1"/>
  <c r="Z4405" i="13"/>
  <c r="AC4405" i="13" s="1"/>
  <c r="K4405" i="13"/>
  <c r="M4405" i="13" s="1"/>
  <c r="M4406" i="13" s="1"/>
  <c r="Z4403" i="13"/>
  <c r="AC4403" i="13" s="1"/>
  <c r="K4403" i="13"/>
  <c r="M4403" i="13" s="1"/>
  <c r="K4401" i="13"/>
  <c r="M4401" i="13" s="1"/>
  <c r="AD4401" i="13" s="1"/>
  <c r="AE4401" i="13" s="1"/>
  <c r="AG4401" i="13" s="1"/>
  <c r="K4400" i="13"/>
  <c r="M4400" i="13" s="1"/>
  <c r="AD4400" i="13" s="1"/>
  <c r="AE4400" i="13" s="1"/>
  <c r="AG4400" i="13" s="1"/>
  <c r="K4399" i="13"/>
  <c r="M4399" i="13" s="1"/>
  <c r="Z4397" i="13"/>
  <c r="AC4397" i="13" s="1"/>
  <c r="K4397" i="13"/>
  <c r="M4397" i="13" s="1"/>
  <c r="Z4395" i="13"/>
  <c r="AC4395" i="13" s="1"/>
  <c r="K4395" i="13"/>
  <c r="M4395" i="13" s="1"/>
  <c r="Z4394" i="13"/>
  <c r="AC4394" i="13" s="1"/>
  <c r="K4394" i="13"/>
  <c r="M4394" i="13" s="1"/>
  <c r="K4392" i="13"/>
  <c r="M4392" i="13" s="1"/>
  <c r="M4393" i="13" s="1"/>
  <c r="Z4390" i="13"/>
  <c r="AC4390" i="13" s="1"/>
  <c r="K4390" i="13"/>
  <c r="M4390" i="13" s="1"/>
  <c r="K4388" i="13"/>
  <c r="M4388" i="13" s="1"/>
  <c r="AD4388" i="13" s="1"/>
  <c r="AE4388" i="13" s="1"/>
  <c r="AG4388" i="13" s="1"/>
  <c r="K4387" i="13"/>
  <c r="M4387" i="13" s="1"/>
  <c r="AD4387" i="13" s="1"/>
  <c r="AE4387" i="13" s="1"/>
  <c r="AG4387" i="13" s="1"/>
  <c r="K4386" i="13"/>
  <c r="M4386" i="13" s="1"/>
  <c r="AD4386" i="13" s="1"/>
  <c r="AE4386" i="13" s="1"/>
  <c r="AG4386" i="13" s="1"/>
  <c r="Z4385" i="13"/>
  <c r="AC4385" i="13" s="1"/>
  <c r="Z4384" i="13"/>
  <c r="AC4384" i="13" s="1"/>
  <c r="Z4383" i="13"/>
  <c r="AC4383" i="13" s="1"/>
  <c r="Z4382" i="13"/>
  <c r="AC4382" i="13" s="1"/>
  <c r="K4382" i="13"/>
  <c r="M4382" i="13" s="1"/>
  <c r="Z4381" i="13"/>
  <c r="AC4381" i="13" s="1"/>
  <c r="K4381" i="13"/>
  <c r="M4381" i="13" s="1"/>
  <c r="Z4379" i="13"/>
  <c r="AC4379" i="13" s="1"/>
  <c r="K4379" i="13"/>
  <c r="M4379" i="13" s="1"/>
  <c r="K4377" i="13"/>
  <c r="M4377" i="13" s="1"/>
  <c r="M4378" i="13" s="1"/>
  <c r="Z4375" i="13"/>
  <c r="AC4375" i="13" s="1"/>
  <c r="Z4374" i="13"/>
  <c r="AC4374" i="13" s="1"/>
  <c r="Z4373" i="13"/>
  <c r="AC4373" i="13" s="1"/>
  <c r="K4373" i="13"/>
  <c r="M4373" i="13" s="1"/>
  <c r="Z4371" i="13"/>
  <c r="AC4371" i="13" s="1"/>
  <c r="K4371" i="13"/>
  <c r="M4371" i="13" s="1"/>
  <c r="K4369" i="13"/>
  <c r="M4369" i="13" s="1"/>
  <c r="AD4369" i="13" s="1"/>
  <c r="AE4369" i="13" s="1"/>
  <c r="AG4369" i="13" s="1"/>
  <c r="Z4368" i="13"/>
  <c r="AC4368" i="13" s="1"/>
  <c r="K4368" i="13"/>
  <c r="M4368" i="13" s="1"/>
  <c r="K4367" i="13"/>
  <c r="M4367" i="13" s="1"/>
  <c r="AD4367" i="13" s="1"/>
  <c r="AE4367" i="13" s="1"/>
  <c r="AG4367" i="13" s="1"/>
  <c r="K4366" i="13"/>
  <c r="M4366" i="13" s="1"/>
  <c r="AD4366" i="13" s="1"/>
  <c r="AE4366" i="13" s="1"/>
  <c r="AG4366" i="13" s="1"/>
  <c r="K4365" i="13"/>
  <c r="M4365" i="13" s="1"/>
  <c r="AD4365" i="13" s="1"/>
  <c r="K4363" i="13"/>
  <c r="M4363" i="13" s="1"/>
  <c r="Z4361" i="13"/>
  <c r="AC4361" i="13" s="1"/>
  <c r="Z4360" i="13"/>
  <c r="AC4360" i="13" s="1"/>
  <c r="Z4359" i="13"/>
  <c r="AC4359" i="13" s="1"/>
  <c r="Z4358" i="13"/>
  <c r="AC4358" i="13" s="1"/>
  <c r="Z4357" i="13"/>
  <c r="AC4357" i="13" s="1"/>
  <c r="Z4356" i="13"/>
  <c r="AC4356" i="13" s="1"/>
  <c r="Z4355" i="13"/>
  <c r="AC4355" i="13" s="1"/>
  <c r="Z4354" i="13"/>
  <c r="AC4354" i="13" s="1"/>
  <c r="K4354" i="13"/>
  <c r="M4354" i="13" s="1"/>
  <c r="M4362" i="13" s="1"/>
  <c r="Z4352" i="13"/>
  <c r="AC4352" i="13" s="1"/>
  <c r="Z4351" i="13"/>
  <c r="AC4351" i="13" s="1"/>
  <c r="K4351" i="13"/>
  <c r="M4351" i="13" s="1"/>
  <c r="K4350" i="13"/>
  <c r="M4350" i="13" s="1"/>
  <c r="AD4350" i="13" s="1"/>
  <c r="AE4350" i="13" s="1"/>
  <c r="Z4348" i="13"/>
  <c r="AC4348" i="13" s="1"/>
  <c r="Z4347" i="13"/>
  <c r="AC4347" i="13" s="1"/>
  <c r="K4347" i="13"/>
  <c r="M4347" i="13" s="1"/>
  <c r="K4346" i="13"/>
  <c r="M4346" i="13" s="1"/>
  <c r="AD4346" i="13" s="1"/>
  <c r="AE4346" i="13" s="1"/>
  <c r="AG4346" i="13" s="1"/>
  <c r="K4344" i="13"/>
  <c r="M4344" i="13" s="1"/>
  <c r="K4342" i="13"/>
  <c r="M4342" i="13" s="1"/>
  <c r="M4343" i="13" s="1"/>
  <c r="K4340" i="13"/>
  <c r="M4340" i="13" s="1"/>
  <c r="M4341" i="13" s="1"/>
  <c r="Z4338" i="13"/>
  <c r="AC4338" i="13" s="1"/>
  <c r="Z4337" i="13"/>
  <c r="AC4337" i="13" s="1"/>
  <c r="Z4336" i="13"/>
  <c r="AC4336" i="13" s="1"/>
  <c r="K4336" i="13"/>
  <c r="M4336" i="13" s="1"/>
  <c r="K4335" i="13"/>
  <c r="M4335" i="13" s="1"/>
  <c r="AD4335" i="13" s="1"/>
  <c r="AE4335" i="13" s="1"/>
  <c r="AG4335" i="13" s="1"/>
  <c r="K4334" i="13"/>
  <c r="M4334" i="13" s="1"/>
  <c r="AD4334" i="13" s="1"/>
  <c r="AE4334" i="13" s="1"/>
  <c r="AG4334" i="13" s="1"/>
  <c r="K4333" i="13"/>
  <c r="M4333" i="13" s="1"/>
  <c r="AD4333" i="13" s="1"/>
  <c r="AE4333" i="13" s="1"/>
  <c r="AG4333" i="13" s="1"/>
  <c r="K4332" i="13"/>
  <c r="M4332" i="13" s="1"/>
  <c r="AD4332" i="13" s="1"/>
  <c r="AE4332" i="13" s="1"/>
  <c r="AG4332" i="13" s="1"/>
  <c r="K4331" i="13"/>
  <c r="M4331" i="13" s="1"/>
  <c r="AD4331" i="13" s="1"/>
  <c r="K4329" i="13"/>
  <c r="M4329" i="13" s="1"/>
  <c r="M4330" i="13" s="1"/>
  <c r="Z4327" i="13"/>
  <c r="AC4327" i="13" s="1"/>
  <c r="K4327" i="13"/>
  <c r="M4327" i="13" s="1"/>
  <c r="K4325" i="13"/>
  <c r="M4325" i="13" s="1"/>
  <c r="AD4325" i="13" s="1"/>
  <c r="AE4325" i="13" s="1"/>
  <c r="AG4325" i="13" s="1"/>
  <c r="K4324" i="13"/>
  <c r="M4324" i="13" s="1"/>
  <c r="AD4324" i="13" s="1"/>
  <c r="AE4324" i="13" s="1"/>
  <c r="AG4324" i="13" s="1"/>
  <c r="K4323" i="13"/>
  <c r="M4323" i="13" s="1"/>
  <c r="AD4323" i="13" s="1"/>
  <c r="AE4323" i="13" s="1"/>
  <c r="AG4323" i="13" s="1"/>
  <c r="K4322" i="13"/>
  <c r="M4322" i="13" s="1"/>
  <c r="AD4322" i="13" s="1"/>
  <c r="AE4322" i="13" s="1"/>
  <c r="AG4322" i="13" s="1"/>
  <c r="K4321" i="13"/>
  <c r="M4321" i="13" s="1"/>
  <c r="AD4321" i="13" s="1"/>
  <c r="AE4321" i="13" s="1"/>
  <c r="AG4321" i="13" s="1"/>
  <c r="K4320" i="13"/>
  <c r="M4320" i="13" s="1"/>
  <c r="AD4320" i="13" s="1"/>
  <c r="AE4320" i="13" s="1"/>
  <c r="AG4320" i="13" s="1"/>
  <c r="Z4319" i="13"/>
  <c r="AC4319" i="13" s="1"/>
  <c r="Z4318" i="13"/>
  <c r="AC4318" i="13" s="1"/>
  <c r="Z4317" i="13"/>
  <c r="AC4317" i="13" s="1"/>
  <c r="Z4316" i="13"/>
  <c r="AC4316" i="13" s="1"/>
  <c r="Z4315" i="13"/>
  <c r="AC4315" i="13" s="1"/>
  <c r="Z4314" i="13"/>
  <c r="AC4314" i="13" s="1"/>
  <c r="Z4313" i="13"/>
  <c r="AC4313" i="13" s="1"/>
  <c r="Z4312" i="13"/>
  <c r="AC4312" i="13" s="1"/>
  <c r="Z4311" i="13"/>
  <c r="AC4311" i="13" s="1"/>
  <c r="K4311" i="13"/>
  <c r="M4311" i="13" s="1"/>
  <c r="Z4310" i="13"/>
  <c r="AC4310" i="13" s="1"/>
  <c r="K4310" i="13"/>
  <c r="M4310" i="13" s="1"/>
  <c r="K4308" i="13"/>
  <c r="M4308" i="13" s="1"/>
  <c r="Z4306" i="13"/>
  <c r="AC4306" i="13" s="1"/>
  <c r="K4306" i="13"/>
  <c r="M4306" i="13" s="1"/>
  <c r="M4307" i="13" s="1"/>
  <c r="Z4304" i="13"/>
  <c r="AC4304" i="13" s="1"/>
  <c r="K4304" i="13"/>
  <c r="M4304" i="13" s="1"/>
  <c r="K4302" i="13"/>
  <c r="M4302" i="13" s="1"/>
  <c r="M4303" i="13" s="1"/>
  <c r="K4300" i="13"/>
  <c r="M4300" i="13" s="1"/>
  <c r="M4301" i="13" s="1"/>
  <c r="K4298" i="13"/>
  <c r="M4298" i="13" s="1"/>
  <c r="M4299" i="13" s="1"/>
  <c r="Z4296" i="13"/>
  <c r="AC4296" i="13" s="1"/>
  <c r="Z4295" i="13"/>
  <c r="AC4295" i="13" s="1"/>
  <c r="Z4294" i="13"/>
  <c r="AC4294" i="13" s="1"/>
  <c r="K4294" i="13"/>
  <c r="M4294" i="13" s="1"/>
  <c r="M4297" i="13" s="1"/>
  <c r="Z4292" i="13"/>
  <c r="AC4292" i="13" s="1"/>
  <c r="Z4291" i="13"/>
  <c r="AC4291" i="13" s="1"/>
  <c r="Z4290" i="13"/>
  <c r="AC4290" i="13" s="1"/>
  <c r="K4290" i="13"/>
  <c r="M4290" i="13" s="1"/>
  <c r="Z4289" i="13"/>
  <c r="AC4289" i="13" s="1"/>
  <c r="Z4288" i="13"/>
  <c r="AC4288" i="13" s="1"/>
  <c r="K4288" i="13"/>
  <c r="M4288" i="13" s="1"/>
  <c r="K4287" i="13"/>
  <c r="M4287" i="13" s="1"/>
  <c r="AD4287" i="13" s="1"/>
  <c r="AE4287" i="13" s="1"/>
  <c r="Z4285" i="13"/>
  <c r="AC4285" i="13" s="1"/>
  <c r="Z4284" i="13"/>
  <c r="AC4284" i="13" s="1"/>
  <c r="K4284" i="13"/>
  <c r="M4284" i="13" s="1"/>
  <c r="Z4282" i="13"/>
  <c r="AC4282" i="13" s="1"/>
  <c r="K4282" i="13"/>
  <c r="M4282" i="13" s="1"/>
  <c r="AG4281" i="13"/>
  <c r="Z4280" i="13"/>
  <c r="AC4280" i="13" s="1"/>
  <c r="K4280" i="13"/>
  <c r="M4280" i="13" s="1"/>
  <c r="Z4279" i="13"/>
  <c r="AC4279" i="13" s="1"/>
  <c r="Z4278" i="13"/>
  <c r="AC4278" i="13" s="1"/>
  <c r="K4278" i="13"/>
  <c r="M4278" i="13" s="1"/>
  <c r="Z4276" i="13"/>
  <c r="AC4276" i="13" s="1"/>
  <c r="Z4275" i="13"/>
  <c r="AC4275" i="13" s="1"/>
  <c r="Z4274" i="13"/>
  <c r="AC4274" i="13" s="1"/>
  <c r="K4273" i="13"/>
  <c r="M4273" i="13" s="1"/>
  <c r="M4277" i="13" s="1"/>
  <c r="Z4271" i="13"/>
  <c r="AC4271" i="13" s="1"/>
  <c r="K4271" i="13"/>
  <c r="M4271" i="13" s="1"/>
  <c r="K4269" i="13"/>
  <c r="M4269" i="13" s="1"/>
  <c r="AD4269" i="13" s="1"/>
  <c r="AE4269" i="13" s="1"/>
  <c r="AG4269" i="13" s="1"/>
  <c r="K4268" i="13"/>
  <c r="M4268" i="13" s="1"/>
  <c r="AD4268" i="13" s="1"/>
  <c r="AE4268" i="13" s="1"/>
  <c r="AG4268" i="13" s="1"/>
  <c r="K4267" i="13"/>
  <c r="M4267" i="13" s="1"/>
  <c r="AD4267" i="13" s="1"/>
  <c r="AE4267" i="13" s="1"/>
  <c r="AG4267" i="13" s="1"/>
  <c r="Z4266" i="13"/>
  <c r="AC4266" i="13" s="1"/>
  <c r="Z4265" i="13"/>
  <c r="AC4265" i="13" s="1"/>
  <c r="K4265" i="13"/>
  <c r="M4265" i="13" s="1"/>
  <c r="Z4263" i="13"/>
  <c r="AC4263" i="13" s="1"/>
  <c r="Z4262" i="13"/>
  <c r="AC4262" i="13" s="1"/>
  <c r="Z4261" i="13"/>
  <c r="AC4261" i="13" s="1"/>
  <c r="Z4260" i="13"/>
  <c r="AC4260" i="13" s="1"/>
  <c r="K4260" i="13"/>
  <c r="M4260" i="13" s="1"/>
  <c r="K4258" i="13"/>
  <c r="M4258" i="13" s="1"/>
  <c r="M4259" i="13" s="1"/>
  <c r="K4256" i="13"/>
  <c r="M4256" i="13" s="1"/>
  <c r="AD4256" i="13" s="1"/>
  <c r="AE4256" i="13" s="1"/>
  <c r="AG4256" i="13" s="1"/>
  <c r="K4255" i="13"/>
  <c r="M4255" i="13" s="1"/>
  <c r="Z4253" i="13"/>
  <c r="AC4253" i="13" s="1"/>
  <c r="Z4252" i="13"/>
  <c r="AC4252" i="13" s="1"/>
  <c r="K4252" i="13"/>
  <c r="M4252" i="13" s="1"/>
  <c r="K4250" i="13"/>
  <c r="M4250" i="13" s="1"/>
  <c r="Z4248" i="13"/>
  <c r="AC4248" i="13" s="1"/>
  <c r="Z4247" i="13"/>
  <c r="AC4247" i="13" s="1"/>
  <c r="K4247" i="13"/>
  <c r="M4247" i="13" s="1"/>
  <c r="M4249" i="13" s="1"/>
  <c r="Z4245" i="13"/>
  <c r="AC4245" i="13" s="1"/>
  <c r="Z4244" i="13"/>
  <c r="AC4244" i="13" s="1"/>
  <c r="Z4243" i="13"/>
  <c r="AC4243" i="13" s="1"/>
  <c r="K4243" i="13"/>
  <c r="M4243" i="13" s="1"/>
  <c r="Z4241" i="13"/>
  <c r="AC4241" i="13" s="1"/>
  <c r="Z4240" i="13"/>
  <c r="AC4240" i="13" s="1"/>
  <c r="Z4239" i="13"/>
  <c r="AC4239" i="13" s="1"/>
  <c r="K4239" i="13"/>
  <c r="M4239" i="13" s="1"/>
  <c r="Z4237" i="13"/>
  <c r="AC4237" i="13" s="1"/>
  <c r="Z4236" i="13"/>
  <c r="AC4236" i="13" s="1"/>
  <c r="K4236" i="13"/>
  <c r="M4236" i="13" s="1"/>
  <c r="Z4234" i="13"/>
  <c r="AC4234" i="13" s="1"/>
  <c r="Z4233" i="13"/>
  <c r="AC4233" i="13" s="1"/>
  <c r="K4233" i="13"/>
  <c r="M4233" i="13" s="1"/>
  <c r="Z4231" i="13"/>
  <c r="AC4231" i="13" s="1"/>
  <c r="K4231" i="13"/>
  <c r="M4231" i="13" s="1"/>
  <c r="K4229" i="13"/>
  <c r="M4229" i="13" s="1"/>
  <c r="M4230" i="13" s="1"/>
  <c r="Z4227" i="13"/>
  <c r="AC4227" i="13" s="1"/>
  <c r="Z4226" i="13"/>
  <c r="AC4226" i="13" s="1"/>
  <c r="K4226" i="13"/>
  <c r="M4226" i="13" s="1"/>
  <c r="K4224" i="13"/>
  <c r="M4224" i="13" s="1"/>
  <c r="Z4222" i="13"/>
  <c r="AC4222" i="13" s="1"/>
  <c r="Z4221" i="13"/>
  <c r="AC4221" i="13" s="1"/>
  <c r="K4221" i="13"/>
  <c r="M4221" i="13" s="1"/>
  <c r="K4219" i="13"/>
  <c r="M4219" i="13" s="1"/>
  <c r="Z4217" i="13"/>
  <c r="AC4217" i="13" s="1"/>
  <c r="Z4216" i="13"/>
  <c r="AC4216" i="13" s="1"/>
  <c r="Z4215" i="13"/>
  <c r="AC4215" i="13" s="1"/>
  <c r="Z4214" i="13"/>
  <c r="AC4214" i="13" s="1"/>
  <c r="K4214" i="13"/>
  <c r="M4214" i="13" s="1"/>
  <c r="M4218" i="13" s="1"/>
  <c r="K4212" i="13"/>
  <c r="M4212" i="13" s="1"/>
  <c r="K4210" i="13"/>
  <c r="M4210" i="13" s="1"/>
  <c r="AD4210" i="13" s="1"/>
  <c r="AE4210" i="13" s="1"/>
  <c r="AG4210" i="13" s="1"/>
  <c r="K4209" i="13"/>
  <c r="M4209" i="13" s="1"/>
  <c r="AD4209" i="13" s="1"/>
  <c r="Z4207" i="13"/>
  <c r="AC4207" i="13" s="1"/>
  <c r="K4207" i="13"/>
  <c r="M4207" i="13" s="1"/>
  <c r="Z4205" i="13"/>
  <c r="AC4205" i="13" s="1"/>
  <c r="K4205" i="13"/>
  <c r="M4205" i="13" s="1"/>
  <c r="M4206" i="13" s="1"/>
  <c r="Z4203" i="13"/>
  <c r="AC4203" i="13" s="1"/>
  <c r="K4203" i="13"/>
  <c r="M4203" i="13" s="1"/>
  <c r="Z4201" i="13"/>
  <c r="AC4201" i="13" s="1"/>
  <c r="Z4200" i="13"/>
  <c r="AC4200" i="13" s="1"/>
  <c r="K4200" i="13"/>
  <c r="M4200" i="13" s="1"/>
  <c r="K4198" i="13"/>
  <c r="M4198" i="13" s="1"/>
  <c r="Z4196" i="13"/>
  <c r="AC4196" i="13" s="1"/>
  <c r="K4196" i="13"/>
  <c r="M4196" i="13" s="1"/>
  <c r="M4197" i="13" s="1"/>
  <c r="Z4194" i="13"/>
  <c r="AC4194" i="13" s="1"/>
  <c r="Z4193" i="13"/>
  <c r="AC4193" i="13" s="1"/>
  <c r="Z4192" i="13"/>
  <c r="AC4192" i="13" s="1"/>
  <c r="Z4191" i="13"/>
  <c r="AC4191" i="13" s="1"/>
  <c r="K4191" i="13"/>
  <c r="M4191" i="13" s="1"/>
  <c r="K4190" i="13"/>
  <c r="M4190" i="13" s="1"/>
  <c r="Z4188" i="13"/>
  <c r="AC4188" i="13" s="1"/>
  <c r="K4188" i="13"/>
  <c r="M4188" i="13" s="1"/>
  <c r="K4186" i="13"/>
  <c r="M4186" i="13" s="1"/>
  <c r="AD4186" i="13" s="1"/>
  <c r="AE4186" i="13" s="1"/>
  <c r="AG4186" i="13" s="1"/>
  <c r="K4185" i="13"/>
  <c r="M4185" i="13" s="1"/>
  <c r="K4183" i="13"/>
  <c r="M4183" i="13" s="1"/>
  <c r="AD4183" i="13" s="1"/>
  <c r="AE4183" i="13" s="1"/>
  <c r="AG4183" i="13" s="1"/>
  <c r="K4182" i="13"/>
  <c r="M4182" i="13" s="1"/>
  <c r="AD4182" i="13" s="1"/>
  <c r="AE4182" i="13" s="1"/>
  <c r="AG4182" i="13" s="1"/>
  <c r="K4181" i="13"/>
  <c r="M4181" i="13" s="1"/>
  <c r="AD4181" i="13" s="1"/>
  <c r="AE4181" i="13" s="1"/>
  <c r="AG4181" i="13" s="1"/>
  <c r="K4180" i="13"/>
  <c r="M4180" i="13" s="1"/>
  <c r="AD4180" i="13" s="1"/>
  <c r="AE4180" i="13" s="1"/>
  <c r="AG4180" i="13" s="1"/>
  <c r="K4179" i="13"/>
  <c r="M4179" i="13" s="1"/>
  <c r="AD4179" i="13" s="1"/>
  <c r="AE4179" i="13" s="1"/>
  <c r="AG4179" i="13" s="1"/>
  <c r="K4178" i="13"/>
  <c r="M4178" i="13" s="1"/>
  <c r="AD4178" i="13" s="1"/>
  <c r="AE4178" i="13" s="1"/>
  <c r="AG4178" i="13" s="1"/>
  <c r="K4177" i="13"/>
  <c r="M4177" i="13" s="1"/>
  <c r="AD4177" i="13" s="1"/>
  <c r="AE4177" i="13" s="1"/>
  <c r="AG4177" i="13" s="1"/>
  <c r="K4176" i="13"/>
  <c r="M4176" i="13" s="1"/>
  <c r="AD4176" i="13" s="1"/>
  <c r="AE4176" i="13" s="1"/>
  <c r="AG4176" i="13" s="1"/>
  <c r="Z4175" i="13"/>
  <c r="AC4175" i="13" s="1"/>
  <c r="Z4174" i="13"/>
  <c r="AC4174" i="13" s="1"/>
  <c r="K4174" i="13"/>
  <c r="M4174" i="13" s="1"/>
  <c r="Z4173" i="13"/>
  <c r="AC4173" i="13" s="1"/>
  <c r="Z4172" i="13"/>
  <c r="AC4172" i="13" s="1"/>
  <c r="Z4171" i="13"/>
  <c r="AC4171" i="13" s="1"/>
  <c r="K4171" i="13"/>
  <c r="M4171" i="13" s="1"/>
  <c r="K4170" i="13"/>
  <c r="M4170" i="13" s="1"/>
  <c r="AD4170" i="13" s="1"/>
  <c r="AE4170" i="13" s="1"/>
  <c r="AG4170" i="13" s="1"/>
  <c r="K4169" i="13"/>
  <c r="M4169" i="13" s="1"/>
  <c r="AD4169" i="13" s="1"/>
  <c r="AE4169" i="13" s="1"/>
  <c r="AG4169" i="13" s="1"/>
  <c r="Z4168" i="13"/>
  <c r="AC4168" i="13" s="1"/>
  <c r="Z4167" i="13"/>
  <c r="AC4167" i="13" s="1"/>
  <c r="Z4166" i="13"/>
  <c r="AC4166" i="13" s="1"/>
  <c r="Z4165" i="13"/>
  <c r="AC4165" i="13" s="1"/>
  <c r="K4165" i="13"/>
  <c r="M4165" i="13" s="1"/>
  <c r="Z4163" i="13"/>
  <c r="AC4163" i="13" s="1"/>
  <c r="Z4162" i="13"/>
  <c r="AC4162" i="13" s="1"/>
  <c r="K4162" i="13"/>
  <c r="M4162" i="13" s="1"/>
  <c r="K4160" i="13"/>
  <c r="M4160" i="13" s="1"/>
  <c r="M4161" i="13" s="1"/>
  <c r="K4158" i="13"/>
  <c r="M4158" i="13" s="1"/>
  <c r="K4156" i="13"/>
  <c r="M4156" i="13" s="1"/>
  <c r="M4157" i="13" s="1"/>
  <c r="Z4154" i="13"/>
  <c r="AC4154" i="13" s="1"/>
  <c r="K4154" i="13"/>
  <c r="M4154" i="13" s="1"/>
  <c r="K4153" i="13"/>
  <c r="M4153" i="13" s="1"/>
  <c r="AD4153" i="13" s="1"/>
  <c r="Z4151" i="13"/>
  <c r="AC4151" i="13" s="1"/>
  <c r="Z4150" i="13"/>
  <c r="AC4150" i="13" s="1"/>
  <c r="Z4149" i="13"/>
  <c r="AC4149" i="13" s="1"/>
  <c r="Z4148" i="13"/>
  <c r="AC4148" i="13" s="1"/>
  <c r="Z4147" i="13"/>
  <c r="AC4147" i="13" s="1"/>
  <c r="Z4146" i="13"/>
  <c r="AC4146" i="13" s="1"/>
  <c r="Z4145" i="13"/>
  <c r="AC4145" i="13" s="1"/>
  <c r="K4145" i="13"/>
  <c r="M4145" i="13" s="1"/>
  <c r="Z4143" i="13"/>
  <c r="AC4143" i="13" s="1"/>
  <c r="Z4142" i="13"/>
  <c r="AC4142" i="13" s="1"/>
  <c r="K4142" i="13"/>
  <c r="M4142" i="13" s="1"/>
  <c r="K4141" i="13"/>
  <c r="M4141" i="13" s="1"/>
  <c r="AD4141" i="13" s="1"/>
  <c r="K4139" i="13"/>
  <c r="M4139" i="13" s="1"/>
  <c r="AD4139" i="13" s="1"/>
  <c r="AE4139" i="13" s="1"/>
  <c r="AG4139" i="13" s="1"/>
  <c r="Z4138" i="13"/>
  <c r="AC4138" i="13" s="1"/>
  <c r="K4138" i="13"/>
  <c r="M4138" i="13" s="1"/>
  <c r="Z4136" i="13"/>
  <c r="AC4136" i="13" s="1"/>
  <c r="Z4135" i="13"/>
  <c r="AC4135" i="13" s="1"/>
  <c r="K4135" i="13"/>
  <c r="M4135" i="13" s="1"/>
  <c r="Z4133" i="13"/>
  <c r="AC4133" i="13" s="1"/>
  <c r="K4133" i="13"/>
  <c r="M4133" i="13" s="1"/>
  <c r="K4131" i="13"/>
  <c r="M4131" i="13" s="1"/>
  <c r="M4132" i="13" s="1"/>
  <c r="Z4129" i="13"/>
  <c r="AC4129" i="13" s="1"/>
  <c r="K4128" i="13"/>
  <c r="M4128" i="13" s="1"/>
  <c r="K4126" i="13"/>
  <c r="M4126" i="13" s="1"/>
  <c r="M4127" i="13" s="1"/>
  <c r="Z4124" i="13"/>
  <c r="AC4124" i="13" s="1"/>
  <c r="Z4123" i="13"/>
  <c r="AC4123" i="13" s="1"/>
  <c r="K4123" i="13"/>
  <c r="M4123" i="13" s="1"/>
  <c r="Z4121" i="13"/>
  <c r="AC4121" i="13" s="1"/>
  <c r="K4121" i="13"/>
  <c r="M4121" i="13" s="1"/>
  <c r="M4122" i="13" s="1"/>
  <c r="Z4119" i="13"/>
  <c r="AC4119" i="13" s="1"/>
  <c r="Z4118" i="13"/>
  <c r="AC4118" i="13" s="1"/>
  <c r="K4118" i="13"/>
  <c r="M4118" i="13" s="1"/>
  <c r="K4116" i="13"/>
  <c r="M4116" i="13" s="1"/>
  <c r="AD4116" i="13" s="1"/>
  <c r="AE4116" i="13" s="1"/>
  <c r="AG4116" i="13" s="1"/>
  <c r="Z4115" i="13"/>
  <c r="AC4115" i="13" s="1"/>
  <c r="Z4114" i="13"/>
  <c r="AC4114" i="13" s="1"/>
  <c r="Z4113" i="13"/>
  <c r="AC4113" i="13" s="1"/>
  <c r="Z4112" i="13"/>
  <c r="AC4112" i="13" s="1"/>
  <c r="Z4111" i="13"/>
  <c r="AC4111" i="13" s="1"/>
  <c r="Z4110" i="13"/>
  <c r="AC4110" i="13" s="1"/>
  <c r="K4110" i="13"/>
  <c r="M4110" i="13" s="1"/>
  <c r="K4109" i="13"/>
  <c r="M4109" i="13" s="1"/>
  <c r="AD4109" i="13" s="1"/>
  <c r="AE4109" i="13" s="1"/>
  <c r="AG4109" i="13" s="1"/>
  <c r="K4108" i="13"/>
  <c r="M4108" i="13" s="1"/>
  <c r="Z4106" i="13"/>
  <c r="AC4106" i="13" s="1"/>
  <c r="K4106" i="13"/>
  <c r="M4106" i="13" s="1"/>
  <c r="M4107" i="13" s="1"/>
  <c r="K4104" i="13"/>
  <c r="M4104" i="13" s="1"/>
  <c r="K4102" i="13"/>
  <c r="M4102" i="13" s="1"/>
  <c r="M4103" i="13" s="1"/>
  <c r="K4100" i="13"/>
  <c r="M4100" i="13" s="1"/>
  <c r="K4098" i="13"/>
  <c r="M4098" i="13" s="1"/>
  <c r="M4099" i="13" s="1"/>
  <c r="K4096" i="13"/>
  <c r="M4096" i="13" s="1"/>
  <c r="Z4094" i="13"/>
  <c r="AC4094" i="13" s="1"/>
  <c r="Z4093" i="13"/>
  <c r="AC4093" i="13" s="1"/>
  <c r="K4093" i="13"/>
  <c r="M4093" i="13" s="1"/>
  <c r="M4095" i="13" s="1"/>
  <c r="Z4091" i="13"/>
  <c r="AC4091" i="13" s="1"/>
  <c r="Z4090" i="13"/>
  <c r="AC4090" i="13" s="1"/>
  <c r="Z4089" i="13"/>
  <c r="AC4089" i="13" s="1"/>
  <c r="Z4088" i="13"/>
  <c r="AC4088" i="13" s="1"/>
  <c r="K4088" i="13"/>
  <c r="M4088" i="13" s="1"/>
  <c r="K4087" i="13"/>
  <c r="M4087" i="13" s="1"/>
  <c r="AD4087" i="13" s="1"/>
  <c r="AE4087" i="13" s="1"/>
  <c r="Z4085" i="13"/>
  <c r="AC4085" i="13" s="1"/>
  <c r="Z4084" i="13"/>
  <c r="AC4084" i="13" s="1"/>
  <c r="Z4083" i="13"/>
  <c r="AC4083" i="13" s="1"/>
  <c r="Z4082" i="13"/>
  <c r="AC4082" i="13" s="1"/>
  <c r="Z4081" i="13"/>
  <c r="AC4081" i="13" s="1"/>
  <c r="K4081" i="13"/>
  <c r="M4081" i="13" s="1"/>
  <c r="M4086" i="13" s="1"/>
  <c r="Z4079" i="13"/>
  <c r="AC4079" i="13" s="1"/>
  <c r="Z4078" i="13"/>
  <c r="AC4078" i="13" s="1"/>
  <c r="Z4077" i="13"/>
  <c r="AC4077" i="13" s="1"/>
  <c r="Z4076" i="13"/>
  <c r="AC4076" i="13" s="1"/>
  <c r="K4076" i="13"/>
  <c r="M4076" i="13" s="1"/>
  <c r="M4080" i="13" s="1"/>
  <c r="Z4074" i="13"/>
  <c r="AC4074" i="13" s="1"/>
  <c r="K4074" i="13"/>
  <c r="M4074" i="13" s="1"/>
  <c r="K4073" i="13"/>
  <c r="M4073" i="13" s="1"/>
  <c r="Z4071" i="13"/>
  <c r="AC4071" i="13" s="1"/>
  <c r="K4071" i="13"/>
  <c r="M4071" i="13" s="1"/>
  <c r="M4072" i="13" s="1"/>
  <c r="Z4069" i="13"/>
  <c r="AC4069" i="13" s="1"/>
  <c r="Z4068" i="13"/>
  <c r="AC4068" i="13" s="1"/>
  <c r="Z4067" i="13"/>
  <c r="AC4067" i="13" s="1"/>
  <c r="Z4066" i="13"/>
  <c r="AC4066" i="13" s="1"/>
  <c r="K4066" i="13"/>
  <c r="M4066" i="13" s="1"/>
  <c r="Z4063" i="13"/>
  <c r="AC4063" i="13" s="1"/>
  <c r="Z4062" i="13"/>
  <c r="AC4062" i="13" s="1"/>
  <c r="K4062" i="13"/>
  <c r="M4062" i="13" s="1"/>
  <c r="M4065" i="13" s="1"/>
  <c r="K4060" i="13"/>
  <c r="M4060" i="13" s="1"/>
  <c r="AD4060" i="13" s="1"/>
  <c r="AE4060" i="13" s="1"/>
  <c r="AG4060" i="13" s="1"/>
  <c r="K4059" i="13"/>
  <c r="M4059" i="13" s="1"/>
  <c r="AD4059" i="13" s="1"/>
  <c r="AE4059" i="13" s="1"/>
  <c r="AG4059" i="13" s="1"/>
  <c r="K4058" i="13"/>
  <c r="M4058" i="13" s="1"/>
  <c r="Z4056" i="13"/>
  <c r="AC4056" i="13" s="1"/>
  <c r="Z4055" i="13"/>
  <c r="AC4055" i="13" s="1"/>
  <c r="K4055" i="13"/>
  <c r="M4055" i="13" s="1"/>
  <c r="M4057" i="13" s="1"/>
  <c r="K4053" i="13"/>
  <c r="M4053" i="13" s="1"/>
  <c r="AD4053" i="13" s="1"/>
  <c r="Z4052" i="13"/>
  <c r="AC4052" i="13" s="1"/>
  <c r="Z4051" i="13"/>
  <c r="AC4051" i="13" s="1"/>
  <c r="K4051" i="13"/>
  <c r="M4051" i="13" s="1"/>
  <c r="Z4049" i="13"/>
  <c r="AC4049" i="13" s="1"/>
  <c r="Z4048" i="13"/>
  <c r="AC4048" i="13" s="1"/>
  <c r="K4048" i="13"/>
  <c r="M4048" i="13" s="1"/>
  <c r="M4050" i="13" s="1"/>
  <c r="K4046" i="13"/>
  <c r="M4046" i="13" s="1"/>
  <c r="Z4044" i="13"/>
  <c r="AC4044" i="13" s="1"/>
  <c r="Z4043" i="13"/>
  <c r="AC4043" i="13" s="1"/>
  <c r="K4043" i="13"/>
  <c r="M4043" i="13" s="1"/>
  <c r="Z4041" i="13"/>
  <c r="AC4041" i="13" s="1"/>
  <c r="Z4040" i="13"/>
  <c r="AC4040" i="13" s="1"/>
  <c r="Z4039" i="13"/>
  <c r="AC4039" i="13" s="1"/>
  <c r="K4039" i="13"/>
  <c r="M4039" i="13" s="1"/>
  <c r="K4037" i="13"/>
  <c r="M4037" i="13" s="1"/>
  <c r="M4038" i="13" s="1"/>
  <c r="Z4035" i="13"/>
  <c r="AC4035" i="13" s="1"/>
  <c r="K4035" i="13"/>
  <c r="M4035" i="13" s="1"/>
  <c r="Z4034" i="13"/>
  <c r="AC4034" i="13" s="1"/>
  <c r="K4034" i="13"/>
  <c r="M4034" i="13" s="1"/>
  <c r="Z4032" i="13"/>
  <c r="AC4032" i="13" s="1"/>
  <c r="Z4031" i="13"/>
  <c r="AC4031" i="13" s="1"/>
  <c r="K4031" i="13"/>
  <c r="M4031" i="13" s="1"/>
  <c r="Z4029" i="13"/>
  <c r="AC4029" i="13" s="1"/>
  <c r="Z4028" i="13"/>
  <c r="AC4028" i="13" s="1"/>
  <c r="K4028" i="13"/>
  <c r="M4028" i="13" s="1"/>
  <c r="M4030" i="13" s="1"/>
  <c r="Z4026" i="13"/>
  <c r="AC4026" i="13" s="1"/>
  <c r="K4026" i="13"/>
  <c r="M4026" i="13" s="1"/>
  <c r="Z4024" i="13"/>
  <c r="AC4024" i="13" s="1"/>
  <c r="Z4023" i="13"/>
  <c r="AC4023" i="13" s="1"/>
  <c r="Z4022" i="13"/>
  <c r="AC4022" i="13" s="1"/>
  <c r="K4022" i="13"/>
  <c r="M4022" i="13" s="1"/>
  <c r="M4025" i="13" s="1"/>
  <c r="K4019" i="13"/>
  <c r="M4019" i="13" s="1"/>
  <c r="AD4019" i="13" s="1"/>
  <c r="AE4019" i="13" s="1"/>
  <c r="AG4019" i="13" s="1"/>
  <c r="K4018" i="13"/>
  <c r="M4018" i="13" s="1"/>
  <c r="AD4018" i="13" s="1"/>
  <c r="AE4018" i="13" s="1"/>
  <c r="AG4018" i="13" s="1"/>
  <c r="K4017" i="13"/>
  <c r="M4017" i="13" s="1"/>
  <c r="Z4015" i="13"/>
  <c r="AC4015" i="13" s="1"/>
  <c r="K4015" i="13"/>
  <c r="M4015" i="13" s="1"/>
  <c r="K4013" i="13"/>
  <c r="M4013" i="13" s="1"/>
  <c r="AD4013" i="13" s="1"/>
  <c r="AE4013" i="13" s="1"/>
  <c r="AG4013" i="13" s="1"/>
  <c r="K4012" i="13"/>
  <c r="M4012" i="13" s="1"/>
  <c r="AD4012" i="13" s="1"/>
  <c r="AE4012" i="13" s="1"/>
  <c r="AG4012" i="13" s="1"/>
  <c r="K4011" i="13"/>
  <c r="M4011" i="13" s="1"/>
  <c r="Z4008" i="13"/>
  <c r="AC4008" i="13" s="1"/>
  <c r="Z4007" i="13"/>
  <c r="AC4007" i="13" s="1"/>
  <c r="K4007" i="13"/>
  <c r="M4007" i="13" s="1"/>
  <c r="K4005" i="13"/>
  <c r="M4005" i="13" s="1"/>
  <c r="AD4003" i="13"/>
  <c r="AE4003" i="13" s="1"/>
  <c r="K4002" i="13"/>
  <c r="M4002" i="13" s="1"/>
  <c r="AD4002" i="13" s="1"/>
  <c r="Z4000" i="13"/>
  <c r="AC4000" i="13" s="1"/>
  <c r="Z3999" i="13"/>
  <c r="AC3999" i="13" s="1"/>
  <c r="Z3998" i="13"/>
  <c r="AC3998" i="13" s="1"/>
  <c r="K3998" i="13"/>
  <c r="M3998" i="13" s="1"/>
  <c r="K3997" i="13"/>
  <c r="M3997" i="13" s="1"/>
  <c r="Z3995" i="13"/>
  <c r="AC3995" i="13" s="1"/>
  <c r="Z3994" i="13"/>
  <c r="AC3994" i="13" s="1"/>
  <c r="Z3993" i="13"/>
  <c r="AC3993" i="13" s="1"/>
  <c r="K3993" i="13"/>
  <c r="M3993" i="13" s="1"/>
  <c r="K3991" i="13"/>
  <c r="M3991" i="13" s="1"/>
  <c r="K3989" i="13"/>
  <c r="M3989" i="13" s="1"/>
  <c r="M3990" i="13" s="1"/>
  <c r="Z3987" i="13"/>
  <c r="AC3987" i="13" s="1"/>
  <c r="Z3986" i="13"/>
  <c r="AC3986" i="13" s="1"/>
  <c r="K3986" i="13"/>
  <c r="M3986" i="13" s="1"/>
  <c r="Z3985" i="13"/>
  <c r="AC3985" i="13" s="1"/>
  <c r="Z3984" i="13"/>
  <c r="AC3984" i="13" s="1"/>
  <c r="Z3983" i="13"/>
  <c r="AC3983" i="13" s="1"/>
  <c r="K3983" i="13"/>
  <c r="M3983" i="13" s="1"/>
  <c r="Z3981" i="13"/>
  <c r="AC3981" i="13" s="1"/>
  <c r="Z3980" i="13"/>
  <c r="AC3980" i="13" s="1"/>
  <c r="Z3979" i="13"/>
  <c r="AC3979" i="13" s="1"/>
  <c r="K3979" i="13"/>
  <c r="M3979" i="13" s="1"/>
  <c r="K3977" i="13"/>
  <c r="M3977" i="13" s="1"/>
  <c r="K3975" i="13"/>
  <c r="M3975" i="13" s="1"/>
  <c r="AD3975" i="13" s="1"/>
  <c r="AE3975" i="13" s="1"/>
  <c r="AG3975" i="13" s="1"/>
  <c r="K3974" i="13"/>
  <c r="M3974" i="13" s="1"/>
  <c r="AD3974" i="13" s="1"/>
  <c r="AE3974" i="13" s="1"/>
  <c r="AG3974" i="13" s="1"/>
  <c r="K3973" i="13"/>
  <c r="M3973" i="13" s="1"/>
  <c r="AD3973" i="13" s="1"/>
  <c r="AE3973" i="13" s="1"/>
  <c r="AG3973" i="13" s="1"/>
  <c r="K3972" i="13"/>
  <c r="M3972" i="13" s="1"/>
  <c r="AD3972" i="13" s="1"/>
  <c r="AE3972" i="13" s="1"/>
  <c r="AG3972" i="13" s="1"/>
  <c r="K3971" i="13"/>
  <c r="M3971" i="13" s="1"/>
  <c r="AD3971" i="13" s="1"/>
  <c r="AE3971" i="13" s="1"/>
  <c r="AG3971" i="13" s="1"/>
  <c r="K3970" i="13"/>
  <c r="M3970" i="13" s="1"/>
  <c r="AD3970" i="13" s="1"/>
  <c r="AE3970" i="13" s="1"/>
  <c r="AG3970" i="13" s="1"/>
  <c r="K3969" i="13"/>
  <c r="M3969" i="13" s="1"/>
  <c r="AD3969" i="13" s="1"/>
  <c r="AE3969" i="13" s="1"/>
  <c r="AG3969" i="13" s="1"/>
  <c r="K3968" i="13"/>
  <c r="M3968" i="13" s="1"/>
  <c r="AD3968" i="13" s="1"/>
  <c r="AE3968" i="13" s="1"/>
  <c r="AG3968" i="13" s="1"/>
  <c r="K3967" i="13"/>
  <c r="M3967" i="13" s="1"/>
  <c r="AD3967" i="13" s="1"/>
  <c r="AE3967" i="13" s="1"/>
  <c r="AG3967" i="13" s="1"/>
  <c r="K3966" i="13"/>
  <c r="M3966" i="13" s="1"/>
  <c r="AD3966" i="13" s="1"/>
  <c r="AE3966" i="13" s="1"/>
  <c r="AG3966" i="13" s="1"/>
  <c r="K3965" i="13"/>
  <c r="M3965" i="13" s="1"/>
  <c r="AD3965" i="13" s="1"/>
  <c r="AE3965" i="13" s="1"/>
  <c r="AG3965" i="13" s="1"/>
  <c r="K3964" i="13"/>
  <c r="M3964" i="13" s="1"/>
  <c r="Z3962" i="13"/>
  <c r="AC3962" i="13" s="1"/>
  <c r="Z3961" i="13"/>
  <c r="AC3961" i="13" s="1"/>
  <c r="K3961" i="13"/>
  <c r="M3961" i="13" s="1"/>
  <c r="Z3959" i="13"/>
  <c r="AC3959" i="13" s="1"/>
  <c r="Z3958" i="13"/>
  <c r="AC3958" i="13" s="1"/>
  <c r="Z3957" i="13"/>
  <c r="AC3957" i="13" s="1"/>
  <c r="K3957" i="13"/>
  <c r="M3957" i="13" s="1"/>
  <c r="Z3956" i="13"/>
  <c r="AC3956" i="13" s="1"/>
  <c r="Z3955" i="13"/>
  <c r="AC3955" i="13" s="1"/>
  <c r="Z3954" i="13"/>
  <c r="AC3954" i="13" s="1"/>
  <c r="Z3953" i="13"/>
  <c r="AC3953" i="13" s="1"/>
  <c r="Z3952" i="13"/>
  <c r="AC3952" i="13" s="1"/>
  <c r="Z3951" i="13"/>
  <c r="AC3951" i="13" s="1"/>
  <c r="Z3950" i="13"/>
  <c r="AC3950" i="13" s="1"/>
  <c r="Z3949" i="13"/>
  <c r="AC3949" i="13" s="1"/>
  <c r="Z3948" i="13"/>
  <c r="AC3948" i="13" s="1"/>
  <c r="Z3947" i="13"/>
  <c r="AC3947" i="13" s="1"/>
  <c r="Z3946" i="13"/>
  <c r="AC3946" i="13" s="1"/>
  <c r="Z3945" i="13"/>
  <c r="AC3945" i="13" s="1"/>
  <c r="K3945" i="13"/>
  <c r="M3945" i="13" s="1"/>
  <c r="Z3943" i="13"/>
  <c r="AC3943" i="13" s="1"/>
  <c r="Z3942" i="13"/>
  <c r="AC3942" i="13" s="1"/>
  <c r="K3942" i="13"/>
  <c r="M3942" i="13" s="1"/>
  <c r="K3940" i="13"/>
  <c r="M3940" i="13" s="1"/>
  <c r="AD3940" i="13" s="1"/>
  <c r="AE3940" i="13" s="1"/>
  <c r="AG3940" i="13" s="1"/>
  <c r="K3939" i="13"/>
  <c r="M3939" i="13" s="1"/>
  <c r="AD3939" i="13" s="1"/>
  <c r="AE3939" i="13" s="1"/>
  <c r="AG3939" i="13" s="1"/>
  <c r="Z3938" i="13"/>
  <c r="AC3938" i="13" s="1"/>
  <c r="Z3937" i="13"/>
  <c r="AC3937" i="13" s="1"/>
  <c r="K3937" i="13"/>
  <c r="M3937" i="13" s="1"/>
  <c r="K3935" i="13"/>
  <c r="M3935" i="13" s="1"/>
  <c r="AD3935" i="13" s="1"/>
  <c r="AE3935" i="13" s="1"/>
  <c r="AG3935" i="13" s="1"/>
  <c r="K3934" i="13"/>
  <c r="M3934" i="13" s="1"/>
  <c r="Z3932" i="13"/>
  <c r="AC3932" i="13" s="1"/>
  <c r="Z3931" i="13"/>
  <c r="AC3931" i="13" s="1"/>
  <c r="K3931" i="13"/>
  <c r="M3931" i="13" s="1"/>
  <c r="K3929" i="13"/>
  <c r="M3929" i="13" s="1"/>
  <c r="AD3929" i="13" s="1"/>
  <c r="AE3929" i="13" s="1"/>
  <c r="AG3929" i="13" s="1"/>
  <c r="K3928" i="13"/>
  <c r="M3928" i="13" s="1"/>
  <c r="AD3928" i="13" s="1"/>
  <c r="AE3928" i="13" s="1"/>
  <c r="AG3928" i="13" s="1"/>
  <c r="Z3927" i="13"/>
  <c r="AC3927" i="13" s="1"/>
  <c r="Z3926" i="13"/>
  <c r="AC3926" i="13" s="1"/>
  <c r="Z3925" i="13"/>
  <c r="AC3925" i="13" s="1"/>
  <c r="Z3924" i="13"/>
  <c r="AC3924" i="13" s="1"/>
  <c r="Z3923" i="13"/>
  <c r="AC3923" i="13" s="1"/>
  <c r="Z3922" i="13"/>
  <c r="AC3922" i="13" s="1"/>
  <c r="Z3921" i="13"/>
  <c r="AC3921" i="13" s="1"/>
  <c r="Z3920" i="13"/>
  <c r="AC3920" i="13" s="1"/>
  <c r="K3920" i="13"/>
  <c r="M3920" i="13" s="1"/>
  <c r="Z3918" i="13"/>
  <c r="AC3918" i="13" s="1"/>
  <c r="Z3917" i="13"/>
  <c r="AC3917" i="13" s="1"/>
  <c r="Z3916" i="13"/>
  <c r="AC3916" i="13" s="1"/>
  <c r="Z3915" i="13"/>
  <c r="AC3915" i="13" s="1"/>
  <c r="K3915" i="13"/>
  <c r="M3915" i="13" s="1"/>
  <c r="M3919" i="13" s="1"/>
  <c r="K3913" i="13"/>
  <c r="M3913" i="13" s="1"/>
  <c r="Z3911" i="13"/>
  <c r="AC3911" i="13" s="1"/>
  <c r="K3911" i="13"/>
  <c r="M3911" i="13" s="1"/>
  <c r="K2027" i="13"/>
  <c r="M2027" i="13" s="1"/>
  <c r="AD2027" i="13" s="1"/>
  <c r="AE2027" i="13" s="1"/>
  <c r="AG2027" i="13" s="1"/>
  <c r="K3909" i="13"/>
  <c r="M3909" i="13" s="1"/>
  <c r="AD3909" i="13" s="1"/>
  <c r="AE3909" i="13" s="1"/>
  <c r="AG3909" i="13" s="1"/>
  <c r="K2025" i="13"/>
  <c r="M2025" i="13" s="1"/>
  <c r="AD2025" i="13" s="1"/>
  <c r="AE2025" i="13" s="1"/>
  <c r="AG2025" i="13" s="1"/>
  <c r="K2026" i="13"/>
  <c r="M2026" i="13" s="1"/>
  <c r="AD2026" i="13" s="1"/>
  <c r="AE2026" i="13" s="1"/>
  <c r="AG2026" i="13" s="1"/>
  <c r="K3908" i="13"/>
  <c r="M3908" i="13" s="1"/>
  <c r="AD3908" i="13" s="1"/>
  <c r="AE3908" i="13" s="1"/>
  <c r="AG3908" i="13" s="1"/>
  <c r="Z3907" i="13"/>
  <c r="AC3907" i="13" s="1"/>
  <c r="K3907" i="13"/>
  <c r="M3907" i="13" s="1"/>
  <c r="Z3905" i="13"/>
  <c r="AC3905" i="13" s="1"/>
  <c r="K3905" i="13"/>
  <c r="M3905" i="13" s="1"/>
  <c r="K3903" i="13"/>
  <c r="M3903" i="13" s="1"/>
  <c r="AD3903" i="13" s="1"/>
  <c r="AE3903" i="13" s="1"/>
  <c r="AG3903" i="13" s="1"/>
  <c r="Z3902" i="13"/>
  <c r="AC3902" i="13" s="1"/>
  <c r="Z3901" i="13"/>
  <c r="AC3901" i="13" s="1"/>
  <c r="Z3900" i="13"/>
  <c r="AC3900" i="13" s="1"/>
  <c r="Z3899" i="13"/>
  <c r="AC3899" i="13" s="1"/>
  <c r="K3899" i="13"/>
  <c r="M3899" i="13" s="1"/>
  <c r="K3898" i="13"/>
  <c r="M3898" i="13" s="1"/>
  <c r="AD3898" i="13" s="1"/>
  <c r="AE3898" i="13" s="1"/>
  <c r="AG3898" i="13" s="1"/>
  <c r="K3897" i="13"/>
  <c r="M3897" i="13" s="1"/>
  <c r="AD3897" i="13" s="1"/>
  <c r="AE3897" i="13" s="1"/>
  <c r="AG3897" i="13" s="1"/>
  <c r="K3896" i="13"/>
  <c r="M3896" i="13" s="1"/>
  <c r="Z3894" i="13"/>
  <c r="AC3894" i="13" s="1"/>
  <c r="Z3893" i="13"/>
  <c r="AC3893" i="13" s="1"/>
  <c r="K3893" i="13"/>
  <c r="M3893" i="13" s="1"/>
  <c r="K3891" i="13"/>
  <c r="M3891" i="13" s="1"/>
  <c r="K3889" i="13"/>
  <c r="M3889" i="13" s="1"/>
  <c r="AD3889" i="13" s="1"/>
  <c r="AE3889" i="13" s="1"/>
  <c r="AG3889" i="13" s="1"/>
  <c r="K3888" i="13"/>
  <c r="M3888" i="13" s="1"/>
  <c r="K3886" i="13"/>
  <c r="M3886" i="13" s="1"/>
  <c r="Z3884" i="13"/>
  <c r="AC3884" i="13" s="1"/>
  <c r="K3884" i="13"/>
  <c r="M3884" i="13" s="1"/>
  <c r="Z3882" i="13"/>
  <c r="AC3882" i="13" s="1"/>
  <c r="Z3881" i="13"/>
  <c r="AC3881" i="13" s="1"/>
  <c r="Z3880" i="13"/>
  <c r="AC3880" i="13" s="1"/>
  <c r="K3880" i="13"/>
  <c r="M3880" i="13" s="1"/>
  <c r="K3878" i="13"/>
  <c r="M3878" i="13" s="1"/>
  <c r="Z3876" i="13"/>
  <c r="AC3876" i="13" s="1"/>
  <c r="K3876" i="13"/>
  <c r="M3876" i="13" s="1"/>
  <c r="K3875" i="13"/>
  <c r="M3875" i="13" s="1"/>
  <c r="AD3875" i="13" s="1"/>
  <c r="AE3875" i="13" s="1"/>
  <c r="K3873" i="13"/>
  <c r="M3873" i="13" s="1"/>
  <c r="AD3873" i="13" s="1"/>
  <c r="AE3873" i="13" s="1"/>
  <c r="AG3873" i="13" s="1"/>
  <c r="K3872" i="13"/>
  <c r="M3872" i="13" s="1"/>
  <c r="K3870" i="13"/>
  <c r="M3870" i="13" s="1"/>
  <c r="AD3870" i="13" s="1"/>
  <c r="AE3870" i="13" s="1"/>
  <c r="AG3870" i="13" s="1"/>
  <c r="Z3869" i="13"/>
  <c r="AC3869" i="13" s="1"/>
  <c r="Z3868" i="13"/>
  <c r="AC3868" i="13" s="1"/>
  <c r="K3868" i="13"/>
  <c r="M3868" i="13" s="1"/>
  <c r="Z3866" i="13"/>
  <c r="AC3866" i="13" s="1"/>
  <c r="Z3865" i="13"/>
  <c r="AC3865" i="13" s="1"/>
  <c r="K3865" i="13"/>
  <c r="M3865" i="13" s="1"/>
  <c r="Z3863" i="13"/>
  <c r="AC3863" i="13" s="1"/>
  <c r="Z3862" i="13"/>
  <c r="AC3862" i="13" s="1"/>
  <c r="K3862" i="13"/>
  <c r="M3862" i="13" s="1"/>
  <c r="Z3861" i="13"/>
  <c r="AC3861" i="13" s="1"/>
  <c r="K3861" i="13"/>
  <c r="M3861" i="13" s="1"/>
  <c r="K3859" i="13"/>
  <c r="M3859" i="13" s="1"/>
  <c r="AD3859" i="13" s="1"/>
  <c r="AE3859" i="13" s="1"/>
  <c r="AG3859" i="13" s="1"/>
  <c r="Z3858" i="13"/>
  <c r="AC3858" i="13" s="1"/>
  <c r="Z3857" i="13"/>
  <c r="AC3857" i="13" s="1"/>
  <c r="K3857" i="13"/>
  <c r="M3857" i="13" s="1"/>
  <c r="Z3855" i="13"/>
  <c r="AC3855" i="13" s="1"/>
  <c r="K3855" i="13"/>
  <c r="M3855" i="13" s="1"/>
  <c r="K3853" i="13"/>
  <c r="M3853" i="13" s="1"/>
  <c r="M3854" i="13" s="1"/>
  <c r="K3852" i="13"/>
  <c r="M3852" i="13" s="1"/>
  <c r="AD3852" i="13" s="1"/>
  <c r="AE3852" i="13" s="1"/>
  <c r="AG3852" i="13" s="1"/>
  <c r="K3850" i="13"/>
  <c r="M3850" i="13" s="1"/>
  <c r="AG3849" i="13"/>
  <c r="Z3848" i="13"/>
  <c r="AC3848" i="13" s="1"/>
  <c r="K3848" i="13"/>
  <c r="M3848" i="13" s="1"/>
  <c r="M3849" i="13" s="1"/>
  <c r="AH3847" i="13"/>
  <c r="K3846" i="13"/>
  <c r="M3846" i="13" s="1"/>
  <c r="K3844" i="13"/>
  <c r="M3844" i="13" s="1"/>
  <c r="AD3844" i="13" s="1"/>
  <c r="AE3844" i="13" s="1"/>
  <c r="AG3844" i="13" s="1"/>
  <c r="Z3843" i="13"/>
  <c r="AC3843" i="13" s="1"/>
  <c r="K3843" i="13"/>
  <c r="M3843" i="13" s="1"/>
  <c r="Z3840" i="13"/>
  <c r="AC3840" i="13" s="1"/>
  <c r="K3840" i="13"/>
  <c r="M3840" i="13" s="1"/>
  <c r="Z3838" i="13"/>
  <c r="AC3838" i="13" s="1"/>
  <c r="Z3837" i="13"/>
  <c r="AC3837" i="13" s="1"/>
  <c r="K3837" i="13"/>
  <c r="M3837" i="13" s="1"/>
  <c r="K3835" i="13"/>
  <c r="M3835" i="13" s="1"/>
  <c r="AD3835" i="13" s="1"/>
  <c r="AE3835" i="13" s="1"/>
  <c r="AG3835" i="13" s="1"/>
  <c r="K3833" i="13"/>
  <c r="M3833" i="13" s="1"/>
  <c r="K3832" i="13"/>
  <c r="M3832" i="13" s="1"/>
  <c r="AD3832" i="13" s="1"/>
  <c r="Z3830" i="13"/>
  <c r="AC3830" i="13" s="1"/>
  <c r="K3830" i="13"/>
  <c r="M3830" i="13" s="1"/>
  <c r="Z3828" i="13"/>
  <c r="AC3828" i="13" s="1"/>
  <c r="K3828" i="13"/>
  <c r="M3828" i="13" s="1"/>
  <c r="Z3826" i="13"/>
  <c r="AC3826" i="13" s="1"/>
  <c r="Z3825" i="13"/>
  <c r="AC3825" i="13" s="1"/>
  <c r="Z3824" i="13"/>
  <c r="AC3824" i="13" s="1"/>
  <c r="K3824" i="13"/>
  <c r="M3824" i="13" s="1"/>
  <c r="Z3822" i="13"/>
  <c r="AC3822" i="13" s="1"/>
  <c r="Z3821" i="13"/>
  <c r="AC3821" i="13" s="1"/>
  <c r="Z3820" i="13"/>
  <c r="AC3820" i="13" s="1"/>
  <c r="Z3819" i="13"/>
  <c r="AC3819" i="13" s="1"/>
  <c r="Z3818" i="13"/>
  <c r="AC3818" i="13" s="1"/>
  <c r="Z3817" i="13"/>
  <c r="AC3817" i="13" s="1"/>
  <c r="Z3816" i="13"/>
  <c r="AC3816" i="13" s="1"/>
  <c r="Z3815" i="13"/>
  <c r="AC3815" i="13" s="1"/>
  <c r="Z3814" i="13"/>
  <c r="AC3814" i="13" s="1"/>
  <c r="Z3813" i="13"/>
  <c r="AC3813" i="13" s="1"/>
  <c r="Z3812" i="13"/>
  <c r="AC3812" i="13" s="1"/>
  <c r="Z3811" i="13"/>
  <c r="AC3811" i="13" s="1"/>
  <c r="Z3810" i="13"/>
  <c r="AC3810" i="13" s="1"/>
  <c r="K3810" i="13"/>
  <c r="M3810" i="13" s="1"/>
  <c r="Z3809" i="13"/>
  <c r="AC3809" i="13" s="1"/>
  <c r="Z3808" i="13"/>
  <c r="AC3808" i="13" s="1"/>
  <c r="Z3807" i="13"/>
  <c r="AC3807" i="13" s="1"/>
  <c r="K3807" i="13"/>
  <c r="M3807" i="13" s="1"/>
  <c r="Z3806" i="13"/>
  <c r="AC3806" i="13" s="1"/>
  <c r="Z3805" i="13"/>
  <c r="AC3805" i="13" s="1"/>
  <c r="Z3804" i="13"/>
  <c r="AC3804" i="13" s="1"/>
  <c r="K3804" i="13"/>
  <c r="M3804" i="13" s="1"/>
  <c r="K3803" i="13"/>
  <c r="M3803" i="13" s="1"/>
  <c r="AD3803" i="13" s="1"/>
  <c r="AE3803" i="13" s="1"/>
  <c r="AG3803" i="13" s="1"/>
  <c r="K3802" i="13"/>
  <c r="M3802" i="13" s="1"/>
  <c r="AD3802" i="13" s="1"/>
  <c r="AE3802" i="13" s="1"/>
  <c r="Z3800" i="13"/>
  <c r="AC3800" i="13" s="1"/>
  <c r="Z3799" i="13"/>
  <c r="AC3799" i="13" s="1"/>
  <c r="K3799" i="13"/>
  <c r="M3799" i="13" s="1"/>
  <c r="K3796" i="13"/>
  <c r="M3796" i="13" s="1"/>
  <c r="Z3794" i="13"/>
  <c r="AC3794" i="13" s="1"/>
  <c r="K3794" i="13"/>
  <c r="M3794" i="13" s="1"/>
  <c r="K3792" i="13"/>
  <c r="M3792" i="13" s="1"/>
  <c r="AD3792" i="13" s="1"/>
  <c r="AE3792" i="13" s="1"/>
  <c r="AG3792" i="13" s="1"/>
  <c r="K3791" i="13"/>
  <c r="M3791" i="13" s="1"/>
  <c r="AD3791" i="13" s="1"/>
  <c r="AE3791" i="13" s="1"/>
  <c r="AG3791" i="13" s="1"/>
  <c r="K3790" i="13"/>
  <c r="M3790" i="13" s="1"/>
  <c r="K3788" i="13"/>
  <c r="M3788" i="13" s="1"/>
  <c r="AD3788" i="13" s="1"/>
  <c r="AE3788" i="13" s="1"/>
  <c r="AG3788" i="13" s="1"/>
  <c r="K3787" i="13"/>
  <c r="M3787" i="13" s="1"/>
  <c r="AD3787" i="13" s="1"/>
  <c r="AE3787" i="13" s="1"/>
  <c r="AG3787" i="13" s="1"/>
  <c r="K3786" i="13"/>
  <c r="M3786" i="13" s="1"/>
  <c r="Z3784" i="13"/>
  <c r="AC3784" i="13" s="1"/>
  <c r="Z3783" i="13"/>
  <c r="AC3783" i="13" s="1"/>
  <c r="Z3782" i="13"/>
  <c r="AC3782" i="13" s="1"/>
  <c r="Z3781" i="13"/>
  <c r="AC3781" i="13" s="1"/>
  <c r="K3781" i="13"/>
  <c r="M3781" i="13" s="1"/>
  <c r="M3785" i="13" s="1"/>
  <c r="Z3779" i="13"/>
  <c r="AC3779" i="13" s="1"/>
  <c r="Z3778" i="13"/>
  <c r="AC3778" i="13" s="1"/>
  <c r="K3778" i="13"/>
  <c r="M3778" i="13" s="1"/>
  <c r="Z3776" i="13"/>
  <c r="AC3776" i="13" s="1"/>
  <c r="Z3775" i="13"/>
  <c r="AC3775" i="13" s="1"/>
  <c r="K3775" i="13"/>
  <c r="M3775" i="13" s="1"/>
  <c r="K3773" i="13"/>
  <c r="M3773" i="13" s="1"/>
  <c r="Z3771" i="13"/>
  <c r="AC3771" i="13" s="1"/>
  <c r="Z3770" i="13"/>
  <c r="AC3770" i="13" s="1"/>
  <c r="Z3769" i="13"/>
  <c r="AC3769" i="13" s="1"/>
  <c r="K3769" i="13"/>
  <c r="M3769" i="13" s="1"/>
  <c r="K3768" i="13"/>
  <c r="M3768" i="13" s="1"/>
  <c r="K3766" i="13"/>
  <c r="M3766" i="13" s="1"/>
  <c r="AD3766" i="13" s="1"/>
  <c r="AE3766" i="13" s="1"/>
  <c r="AG3766" i="13" s="1"/>
  <c r="K3765" i="13"/>
  <c r="M3765" i="13" s="1"/>
  <c r="K3763" i="13"/>
  <c r="M3763" i="13" s="1"/>
  <c r="K3761" i="13"/>
  <c r="M3761" i="13" s="1"/>
  <c r="AD3761" i="13" s="1"/>
  <c r="AE3761" i="13" s="1"/>
  <c r="AG3761" i="13" s="1"/>
  <c r="K3760" i="13"/>
  <c r="M3760" i="13" s="1"/>
  <c r="AD3760" i="13" s="1"/>
  <c r="AE3760" i="13" s="1"/>
  <c r="AG3760" i="13" s="1"/>
  <c r="K3759" i="13"/>
  <c r="M3759" i="13" s="1"/>
  <c r="AD3759" i="13" s="1"/>
  <c r="AE3759" i="13" s="1"/>
  <c r="AG3759" i="13" s="1"/>
  <c r="K3758" i="13"/>
  <c r="M3758" i="13" s="1"/>
  <c r="AD3758" i="13" s="1"/>
  <c r="AE3758" i="13" s="1"/>
  <c r="AG3758" i="13" s="1"/>
  <c r="K3757" i="13"/>
  <c r="M3757" i="13" s="1"/>
  <c r="AD3757" i="13" s="1"/>
  <c r="AE3757" i="13" s="1"/>
  <c r="AG3757" i="13" s="1"/>
  <c r="K3756" i="13"/>
  <c r="M3756" i="13" s="1"/>
  <c r="AD3756" i="13" s="1"/>
  <c r="AE3756" i="13" s="1"/>
  <c r="AG3756" i="13" s="1"/>
  <c r="K3755" i="13"/>
  <c r="M3755" i="13" s="1"/>
  <c r="AD3755" i="13" s="1"/>
  <c r="AE3755" i="13" s="1"/>
  <c r="AG3755" i="13" s="1"/>
  <c r="K3754" i="13"/>
  <c r="M3754" i="13" s="1"/>
  <c r="AD3754" i="13" s="1"/>
  <c r="AE3754" i="13" s="1"/>
  <c r="AG3754" i="13" s="1"/>
  <c r="K3753" i="13"/>
  <c r="M3753" i="13" s="1"/>
  <c r="AD3753" i="13" s="1"/>
  <c r="AE3753" i="13" s="1"/>
  <c r="AG3753" i="13" s="1"/>
  <c r="K3752" i="13"/>
  <c r="M3752" i="13" s="1"/>
  <c r="AD3752" i="13" s="1"/>
  <c r="AE3752" i="13" s="1"/>
  <c r="AG3752" i="13" s="1"/>
  <c r="K3751" i="13"/>
  <c r="M3751" i="13" s="1"/>
  <c r="AD3751" i="13" s="1"/>
  <c r="AE3751" i="13" s="1"/>
  <c r="AG3751" i="13" s="1"/>
  <c r="K3750" i="13"/>
  <c r="M3750" i="13" s="1"/>
  <c r="AD3750" i="13" s="1"/>
  <c r="K3748" i="13"/>
  <c r="M3748" i="13" s="1"/>
  <c r="AD3748" i="13" s="1"/>
  <c r="AE3748" i="13" s="1"/>
  <c r="AG3748" i="13" s="1"/>
  <c r="K3747" i="13"/>
  <c r="M3747" i="13" s="1"/>
  <c r="AD3747" i="13" s="1"/>
  <c r="AE3747" i="13" s="1"/>
  <c r="AG3747" i="13" s="1"/>
  <c r="K3746" i="13"/>
  <c r="M3746" i="13" s="1"/>
  <c r="AD3746" i="13" s="1"/>
  <c r="AE3746" i="13" s="1"/>
  <c r="AG3746" i="13" s="1"/>
  <c r="K3745" i="13"/>
  <c r="M3745" i="13" s="1"/>
  <c r="AD3745" i="13" s="1"/>
  <c r="AE3745" i="13" s="1"/>
  <c r="AG3745" i="13" s="1"/>
  <c r="K3744" i="13"/>
  <c r="M3744" i="13" s="1"/>
  <c r="AD3744" i="13" s="1"/>
  <c r="AE3744" i="13" s="1"/>
  <c r="AG3744" i="13" s="1"/>
  <c r="K3743" i="13"/>
  <c r="M3743" i="13" s="1"/>
  <c r="Z3741" i="13"/>
  <c r="AC3741" i="13" s="1"/>
  <c r="Z3740" i="13"/>
  <c r="AC3740" i="13" s="1"/>
  <c r="Z3739" i="13"/>
  <c r="AC3739" i="13" s="1"/>
  <c r="K3739" i="13"/>
  <c r="M3739" i="13" s="1"/>
  <c r="M3742" i="13" s="1"/>
  <c r="Z3735" i="13"/>
  <c r="AC3735" i="13" s="1"/>
  <c r="K3735" i="13"/>
  <c r="M3735" i="13" s="1"/>
  <c r="M3738" i="13" s="1"/>
  <c r="Z3733" i="13"/>
  <c r="AC3733" i="13" s="1"/>
  <c r="Z3732" i="13"/>
  <c r="AC3732" i="13" s="1"/>
  <c r="Z3731" i="13"/>
  <c r="AC3731" i="13" s="1"/>
  <c r="K3731" i="13"/>
  <c r="M3731" i="13" s="1"/>
  <c r="K3729" i="13"/>
  <c r="M3729" i="13" s="1"/>
  <c r="AD3729" i="13" s="1"/>
  <c r="AE3729" i="13" s="1"/>
  <c r="AG3729" i="13" s="1"/>
  <c r="K3728" i="13"/>
  <c r="M3728" i="13" s="1"/>
  <c r="AD3728" i="13" s="1"/>
  <c r="AE3728" i="13" s="1"/>
  <c r="AG3728" i="13" s="1"/>
  <c r="K3727" i="13"/>
  <c r="M3727" i="13" s="1"/>
  <c r="Z3725" i="13"/>
  <c r="AC3725" i="13" s="1"/>
  <c r="K3725" i="13"/>
  <c r="M3725" i="13" s="1"/>
  <c r="K3724" i="13"/>
  <c r="M3724" i="13" s="1"/>
  <c r="K3722" i="13"/>
  <c r="M3722" i="13" s="1"/>
  <c r="M3723" i="13" s="1"/>
  <c r="K3720" i="13"/>
  <c r="M3720" i="13" s="1"/>
  <c r="Z3718" i="13"/>
  <c r="AC3718" i="13" s="1"/>
  <c r="Z3717" i="13"/>
  <c r="AC3717" i="13" s="1"/>
  <c r="K3717" i="13"/>
  <c r="M3717" i="13" s="1"/>
  <c r="K3716" i="13"/>
  <c r="M3716" i="13" s="1"/>
  <c r="K3714" i="13"/>
  <c r="M3714" i="13" s="1"/>
  <c r="AD3714" i="13" s="1"/>
  <c r="AE3714" i="13" s="1"/>
  <c r="AG3714" i="13" s="1"/>
  <c r="K3713" i="13"/>
  <c r="M3713" i="13" s="1"/>
  <c r="AD3713" i="13" s="1"/>
  <c r="AE3713" i="13" s="1"/>
  <c r="AG3713" i="13" s="1"/>
  <c r="K3712" i="13"/>
  <c r="M3712" i="13" s="1"/>
  <c r="AD3712" i="13" s="1"/>
  <c r="AE3712" i="13" s="1"/>
  <c r="AG3712" i="13" s="1"/>
  <c r="K3711" i="13"/>
  <c r="M3711" i="13" s="1"/>
  <c r="K3709" i="13"/>
  <c r="M3709" i="13" s="1"/>
  <c r="AD3709" i="13" s="1"/>
  <c r="AE3709" i="13" s="1"/>
  <c r="AG3709" i="13" s="1"/>
  <c r="Z3708" i="13"/>
  <c r="AC3708" i="13" s="1"/>
  <c r="Z3707" i="13"/>
  <c r="AC3707" i="13" s="1"/>
  <c r="Z3706" i="13"/>
  <c r="AC3706" i="13" s="1"/>
  <c r="Z3705" i="13"/>
  <c r="AC3705" i="13" s="1"/>
  <c r="Z3704" i="13"/>
  <c r="AC3704" i="13" s="1"/>
  <c r="K3704" i="13"/>
  <c r="M3704" i="13" s="1"/>
  <c r="K3702" i="13"/>
  <c r="M3702" i="13" s="1"/>
  <c r="AD3702" i="13" s="1"/>
  <c r="AE3702" i="13" s="1"/>
  <c r="AG3702" i="13" s="1"/>
  <c r="K3701" i="13"/>
  <c r="M3701" i="13" s="1"/>
  <c r="AD3701" i="13" s="1"/>
  <c r="AE3701" i="13" s="1"/>
  <c r="AG3701" i="13" s="1"/>
  <c r="K3700" i="13"/>
  <c r="M3700" i="13" s="1"/>
  <c r="Z3698" i="13"/>
  <c r="AC3698" i="13" s="1"/>
  <c r="K3698" i="13"/>
  <c r="M3698" i="13" s="1"/>
  <c r="M3699" i="13" s="1"/>
  <c r="Z3696" i="13"/>
  <c r="AC3696" i="13" s="1"/>
  <c r="Z3695" i="13"/>
  <c r="AC3695" i="13" s="1"/>
  <c r="K3695" i="13"/>
  <c r="M3695" i="13" s="1"/>
  <c r="K3693" i="13"/>
  <c r="M3693" i="13" s="1"/>
  <c r="AD3693" i="13" s="1"/>
  <c r="AE3693" i="13" s="1"/>
  <c r="AG3693" i="13" s="1"/>
  <c r="Z3692" i="13"/>
  <c r="AC3692" i="13" s="1"/>
  <c r="Z3691" i="13"/>
  <c r="AC3691" i="13" s="1"/>
  <c r="Z3690" i="13"/>
  <c r="AC3690" i="13" s="1"/>
  <c r="Z3689" i="13"/>
  <c r="AC3689" i="13" s="1"/>
  <c r="Z3688" i="13"/>
  <c r="AC3688" i="13" s="1"/>
  <c r="Z3687" i="13"/>
  <c r="AC3687" i="13" s="1"/>
  <c r="K3687" i="13"/>
  <c r="M3687" i="13" s="1"/>
  <c r="K3685" i="13"/>
  <c r="M3685" i="13" s="1"/>
  <c r="K3683" i="13"/>
  <c r="M3683" i="13" s="1"/>
  <c r="Z3681" i="13"/>
  <c r="AC3681" i="13" s="1"/>
  <c r="K3681" i="13"/>
  <c r="M3681" i="13" s="1"/>
  <c r="M3682" i="13" s="1"/>
  <c r="K3679" i="13"/>
  <c r="M3679" i="13" s="1"/>
  <c r="AE3677" i="13"/>
  <c r="AG3677" i="13" s="1"/>
  <c r="Z3677" i="13"/>
  <c r="AC3677" i="13" s="1"/>
  <c r="Z3676" i="13"/>
  <c r="AC3676" i="13" s="1"/>
  <c r="K3676" i="13"/>
  <c r="M3676" i="13" s="1"/>
  <c r="Z3675" i="13"/>
  <c r="AC3675" i="13" s="1"/>
  <c r="Z3674" i="13"/>
  <c r="AC3674" i="13" s="1"/>
  <c r="Z3673" i="13"/>
  <c r="AC3673" i="13" s="1"/>
  <c r="Z3672" i="13"/>
  <c r="AC3672" i="13" s="1"/>
  <c r="Z3671" i="13"/>
  <c r="AC3671" i="13" s="1"/>
  <c r="Z3670" i="13"/>
  <c r="AC3670" i="13" s="1"/>
  <c r="Z3669" i="13"/>
  <c r="AC3669" i="13" s="1"/>
  <c r="Z3668" i="13"/>
  <c r="AC3668" i="13" s="1"/>
  <c r="Z3667" i="13"/>
  <c r="AC3667" i="13" s="1"/>
  <c r="Z3666" i="13"/>
  <c r="AC3666" i="13" s="1"/>
  <c r="Z3665" i="13"/>
  <c r="AC3665" i="13" s="1"/>
  <c r="K3665" i="13"/>
  <c r="M3665" i="13" s="1"/>
  <c r="Z3663" i="13"/>
  <c r="AC3663" i="13" s="1"/>
  <c r="Z3662" i="13"/>
  <c r="AC3662" i="13" s="1"/>
  <c r="K3662" i="13"/>
  <c r="M3662" i="13" s="1"/>
  <c r="Z3660" i="13"/>
  <c r="AC3660" i="13" s="1"/>
  <c r="Z3659" i="13"/>
  <c r="AC3659" i="13" s="1"/>
  <c r="Z3658" i="13"/>
  <c r="AC3658" i="13" s="1"/>
  <c r="K3658" i="13"/>
  <c r="M3658" i="13" s="1"/>
  <c r="M3661" i="13" s="1"/>
  <c r="K3656" i="13"/>
  <c r="M3656" i="13" s="1"/>
  <c r="M3657" i="13" s="1"/>
  <c r="Z3654" i="13"/>
  <c r="AC3654" i="13" s="1"/>
  <c r="Z3653" i="13"/>
  <c r="AC3653" i="13" s="1"/>
  <c r="Z3652" i="13"/>
  <c r="AC3652" i="13" s="1"/>
  <c r="Z3651" i="13"/>
  <c r="AC3651" i="13" s="1"/>
  <c r="Z3650" i="13"/>
  <c r="AC3650" i="13" s="1"/>
  <c r="Z3649" i="13"/>
  <c r="AC3649" i="13" s="1"/>
  <c r="Z3648" i="13"/>
  <c r="AC3648" i="13" s="1"/>
  <c r="Z3647" i="13"/>
  <c r="AC3647" i="13" s="1"/>
  <c r="Z3646" i="13"/>
  <c r="AC3646" i="13" s="1"/>
  <c r="Z3645" i="13"/>
  <c r="AC3645" i="13" s="1"/>
  <c r="Z3644" i="13"/>
  <c r="AC3644" i="13" s="1"/>
  <c r="Z3643" i="13"/>
  <c r="AC3643" i="13" s="1"/>
  <c r="Z3642" i="13"/>
  <c r="AC3642" i="13" s="1"/>
  <c r="Z3641" i="13"/>
  <c r="AC3641" i="13" s="1"/>
  <c r="Z3640" i="13"/>
  <c r="AC3640" i="13" s="1"/>
  <c r="Z3639" i="13"/>
  <c r="AC3639" i="13" s="1"/>
  <c r="K3639" i="13"/>
  <c r="M3639" i="13" s="1"/>
  <c r="M3655" i="13" s="1"/>
  <c r="K3637" i="13"/>
  <c r="M3637" i="13" s="1"/>
  <c r="AD3637" i="13" s="1"/>
  <c r="AE3637" i="13" s="1"/>
  <c r="AG3637" i="13" s="1"/>
  <c r="K3636" i="13"/>
  <c r="M3636" i="13" s="1"/>
  <c r="AD3636" i="13" s="1"/>
  <c r="AE3636" i="13" s="1"/>
  <c r="AG3636" i="13" s="1"/>
  <c r="K3635" i="13"/>
  <c r="M3635" i="13" s="1"/>
  <c r="AD3635" i="13" s="1"/>
  <c r="AE3635" i="13" s="1"/>
  <c r="AG3635" i="13" s="1"/>
  <c r="K3633" i="13"/>
  <c r="M3633" i="13" s="1"/>
  <c r="AD3633" i="13" s="1"/>
  <c r="AE3633" i="13" s="1"/>
  <c r="AG3633" i="13" s="1"/>
  <c r="K3632" i="13"/>
  <c r="M3632" i="13" s="1"/>
  <c r="K3630" i="13"/>
  <c r="M3630" i="13" s="1"/>
  <c r="AD3630" i="13" s="1"/>
  <c r="AE3630" i="13" s="1"/>
  <c r="AG3630" i="13" s="1"/>
  <c r="K3629" i="13"/>
  <c r="M3629" i="13" s="1"/>
  <c r="K3627" i="13"/>
  <c r="M3627" i="13" s="1"/>
  <c r="K3625" i="13"/>
  <c r="M3625" i="13" s="1"/>
  <c r="AD3625" i="13" s="1"/>
  <c r="AE3625" i="13" s="1"/>
  <c r="AG3625" i="13" s="1"/>
  <c r="K3624" i="13"/>
  <c r="M3624" i="13" s="1"/>
  <c r="K3622" i="13"/>
  <c r="M3622" i="13" s="1"/>
  <c r="AD3622" i="13" s="1"/>
  <c r="AE3622" i="13" s="1"/>
  <c r="AG3622" i="13" s="1"/>
  <c r="Z3621" i="13"/>
  <c r="AC3621" i="13" s="1"/>
  <c r="Z3620" i="13"/>
  <c r="AC3620" i="13" s="1"/>
  <c r="Z3619" i="13"/>
  <c r="AC3619" i="13" s="1"/>
  <c r="Z3618" i="13"/>
  <c r="AC3618" i="13" s="1"/>
  <c r="K3618" i="13"/>
  <c r="M3618" i="13" s="1"/>
  <c r="Z3616" i="13"/>
  <c r="AC3616" i="13" s="1"/>
  <c r="K3616" i="13"/>
  <c r="M3616" i="13" s="1"/>
  <c r="Z3614" i="13"/>
  <c r="AC3614" i="13" s="1"/>
  <c r="K3614" i="13"/>
  <c r="M3614" i="13" s="1"/>
  <c r="Z3612" i="13"/>
  <c r="AC3612" i="13" s="1"/>
  <c r="K3612" i="13"/>
  <c r="M3612" i="13" s="1"/>
  <c r="Z3610" i="13"/>
  <c r="AC3610" i="13" s="1"/>
  <c r="Z3609" i="13"/>
  <c r="AC3609" i="13" s="1"/>
  <c r="K3609" i="13"/>
  <c r="M3609" i="13" s="1"/>
  <c r="Z3607" i="13"/>
  <c r="AC3607" i="13" s="1"/>
  <c r="Z3606" i="13"/>
  <c r="AC3606" i="13" s="1"/>
  <c r="K3606" i="13"/>
  <c r="M3606" i="13" s="1"/>
  <c r="M3608" i="13" s="1"/>
  <c r="Z3604" i="13"/>
  <c r="AC3604" i="13" s="1"/>
  <c r="Z3603" i="13"/>
  <c r="AC3603" i="13" s="1"/>
  <c r="K3603" i="13"/>
  <c r="M3603" i="13" s="1"/>
  <c r="Z3601" i="13"/>
  <c r="AC3601" i="13" s="1"/>
  <c r="K3601" i="13"/>
  <c r="M3601" i="13" s="1"/>
  <c r="K3599" i="13"/>
  <c r="M3599" i="13" s="1"/>
  <c r="AD3599" i="13" s="1"/>
  <c r="AE3599" i="13" s="1"/>
  <c r="AG3599" i="13" s="1"/>
  <c r="K3598" i="13"/>
  <c r="M3598" i="13" s="1"/>
  <c r="AD3598" i="13" s="1"/>
  <c r="AE3598" i="13" s="1"/>
  <c r="AG3598" i="13" s="1"/>
  <c r="K3597" i="13"/>
  <c r="M3597" i="13" s="1"/>
  <c r="AD3597" i="13" s="1"/>
  <c r="AE3597" i="13" s="1"/>
  <c r="AG3597" i="13" s="1"/>
  <c r="K3596" i="13"/>
  <c r="M3596" i="13" s="1"/>
  <c r="AD3596" i="13" s="1"/>
  <c r="AE3596" i="13" s="1"/>
  <c r="AG3596" i="13" s="1"/>
  <c r="K3595" i="13"/>
  <c r="M3595" i="13" s="1"/>
  <c r="AD3595" i="13" s="1"/>
  <c r="AE3595" i="13" s="1"/>
  <c r="AG3595" i="13" s="1"/>
  <c r="K3594" i="13"/>
  <c r="M3594" i="13" s="1"/>
  <c r="AD3594" i="13" s="1"/>
  <c r="AE3594" i="13" s="1"/>
  <c r="AG3594" i="13" s="1"/>
  <c r="K3593" i="13"/>
  <c r="M3593" i="13" s="1"/>
  <c r="AD3593" i="13" s="1"/>
  <c r="AE3593" i="13" s="1"/>
  <c r="AG3593" i="13" s="1"/>
  <c r="K3592" i="13"/>
  <c r="M3592" i="13" s="1"/>
  <c r="AD3592" i="13" s="1"/>
  <c r="AE3592" i="13" s="1"/>
  <c r="AG3592" i="13" s="1"/>
  <c r="K3591" i="13"/>
  <c r="M3591" i="13" s="1"/>
  <c r="AD3591" i="13" s="1"/>
  <c r="AE3591" i="13" s="1"/>
  <c r="AG3591" i="13" s="1"/>
  <c r="K3590" i="13"/>
  <c r="M3590" i="13" s="1"/>
  <c r="K3588" i="13"/>
  <c r="M3588" i="13" s="1"/>
  <c r="AD3588" i="13" s="1"/>
  <c r="AE3588" i="13" s="1"/>
  <c r="AG3588" i="13" s="1"/>
  <c r="K3587" i="13"/>
  <c r="M3587" i="13" s="1"/>
  <c r="K3585" i="13"/>
  <c r="M3585" i="13" s="1"/>
  <c r="K3583" i="13"/>
  <c r="M3583" i="13" s="1"/>
  <c r="M3584" i="13" s="1"/>
  <c r="Z3581" i="13"/>
  <c r="AC3581" i="13" s="1"/>
  <c r="K3581" i="13"/>
  <c r="M3581" i="13" s="1"/>
  <c r="K3579" i="13"/>
  <c r="M3579" i="13" s="1"/>
  <c r="M3580" i="13" s="1"/>
  <c r="Z3577" i="13"/>
  <c r="AC3577" i="13" s="1"/>
  <c r="Z3576" i="13"/>
  <c r="AC3576" i="13" s="1"/>
  <c r="K3576" i="13"/>
  <c r="M3576" i="13" s="1"/>
  <c r="Z3574" i="13"/>
  <c r="AC3574" i="13" s="1"/>
  <c r="Z3573" i="13"/>
  <c r="AC3573" i="13" s="1"/>
  <c r="Z3572" i="13"/>
  <c r="AC3572" i="13" s="1"/>
  <c r="K3572" i="13"/>
  <c r="M3572" i="13" s="1"/>
  <c r="Z3570" i="13"/>
  <c r="AC3570" i="13" s="1"/>
  <c r="K3570" i="13"/>
  <c r="M3570" i="13" s="1"/>
  <c r="Z3568" i="13"/>
  <c r="AC3568" i="13" s="1"/>
  <c r="Z3567" i="13"/>
  <c r="AC3567" i="13" s="1"/>
  <c r="Z3566" i="13"/>
  <c r="AC3566" i="13" s="1"/>
  <c r="K3566" i="13"/>
  <c r="M3566" i="13" s="1"/>
  <c r="M3569" i="13" s="1"/>
  <c r="K3564" i="13"/>
  <c r="M3564" i="13" s="1"/>
  <c r="AD3564" i="13" s="1"/>
  <c r="AE3564" i="13" s="1"/>
  <c r="AG3564" i="13" s="1"/>
  <c r="K3563" i="13"/>
  <c r="M3563" i="13" s="1"/>
  <c r="AD3563" i="13" s="1"/>
  <c r="AE3563" i="13" s="1"/>
  <c r="AG3563" i="13" s="1"/>
  <c r="Z3562" i="13"/>
  <c r="AC3562" i="13" s="1"/>
  <c r="Z3561" i="13"/>
  <c r="AC3561" i="13" s="1"/>
  <c r="Z3560" i="13"/>
  <c r="AC3560" i="13" s="1"/>
  <c r="Z3559" i="13"/>
  <c r="AC3559" i="13" s="1"/>
  <c r="Z3558" i="13"/>
  <c r="AC3558" i="13" s="1"/>
  <c r="K3558" i="13"/>
  <c r="M3558" i="13" s="1"/>
  <c r="K3556" i="13"/>
  <c r="M3556" i="13" s="1"/>
  <c r="AD3556" i="13" s="1"/>
  <c r="AE3556" i="13" s="1"/>
  <c r="AG3556" i="13" s="1"/>
  <c r="K3555" i="13"/>
  <c r="M3555" i="13" s="1"/>
  <c r="AD3555" i="13" s="1"/>
  <c r="AE3555" i="13" s="1"/>
  <c r="AG3555" i="13" s="1"/>
  <c r="K3554" i="13"/>
  <c r="M3554" i="13" s="1"/>
  <c r="AD3554" i="13" s="1"/>
  <c r="AE3554" i="13" s="1"/>
  <c r="AG3554" i="13" s="1"/>
  <c r="K3553" i="13"/>
  <c r="M3553" i="13" s="1"/>
  <c r="AD3553" i="13" s="1"/>
  <c r="AE3553" i="13" s="1"/>
  <c r="AG3553" i="13" s="1"/>
  <c r="K3552" i="13"/>
  <c r="M3552" i="13" s="1"/>
  <c r="K3550" i="13"/>
  <c r="M3550" i="13" s="1"/>
  <c r="AD3550" i="13" s="1"/>
  <c r="AE3550" i="13" s="1"/>
  <c r="AG3550" i="13" s="1"/>
  <c r="K3549" i="13"/>
  <c r="M3549" i="13" s="1"/>
  <c r="K3547" i="13"/>
  <c r="M3547" i="13" s="1"/>
  <c r="AD3547" i="13" s="1"/>
  <c r="AE3547" i="13" s="1"/>
  <c r="AG3547" i="13" s="1"/>
  <c r="K3546" i="13"/>
  <c r="M3546" i="13" s="1"/>
  <c r="Z3544" i="13"/>
  <c r="AC3544" i="13" s="1"/>
  <c r="K3544" i="13"/>
  <c r="M3544" i="13" s="1"/>
  <c r="K3542" i="13"/>
  <c r="M3542" i="13" s="1"/>
  <c r="Z3540" i="13"/>
  <c r="AC3540" i="13" s="1"/>
  <c r="Z3539" i="13"/>
  <c r="AC3539" i="13" s="1"/>
  <c r="K3539" i="13"/>
  <c r="M3539" i="13" s="1"/>
  <c r="M3541" i="13" s="1"/>
  <c r="Z3537" i="13"/>
  <c r="AC3537" i="13" s="1"/>
  <c r="Z3536" i="13"/>
  <c r="AC3536" i="13" s="1"/>
  <c r="K3536" i="13"/>
  <c r="M3536" i="13" s="1"/>
  <c r="M3538" i="13" s="1"/>
  <c r="K3534" i="13"/>
  <c r="M3534" i="13" s="1"/>
  <c r="M3535" i="13" s="1"/>
  <c r="Z3532" i="13"/>
  <c r="AC3532" i="13" s="1"/>
  <c r="Z3531" i="13"/>
  <c r="AC3531" i="13" s="1"/>
  <c r="K3531" i="13"/>
  <c r="M3531" i="13" s="1"/>
  <c r="K3529" i="13"/>
  <c r="M3529" i="13" s="1"/>
  <c r="AD3529" i="13" s="1"/>
  <c r="AE3529" i="13" s="1"/>
  <c r="AG3529" i="13" s="1"/>
  <c r="K3528" i="13"/>
  <c r="M3528" i="13" s="1"/>
  <c r="AD3528" i="13" s="1"/>
  <c r="AE3528" i="13" s="1"/>
  <c r="AG3528" i="13" s="1"/>
  <c r="K3527" i="13"/>
  <c r="M3527" i="13" s="1"/>
  <c r="AD3527" i="13" s="1"/>
  <c r="AE3527" i="13" s="1"/>
  <c r="AG3527" i="13" s="1"/>
  <c r="K3526" i="13"/>
  <c r="M3526" i="13" s="1"/>
  <c r="Z3523" i="13"/>
  <c r="AC3523" i="13" s="1"/>
  <c r="K3523" i="13"/>
  <c r="M3523" i="13" s="1"/>
  <c r="Z3521" i="13"/>
  <c r="AC3521" i="13" s="1"/>
  <c r="K3521" i="13"/>
  <c r="M3521" i="13" s="1"/>
  <c r="K3519" i="13"/>
  <c r="M3519" i="13" s="1"/>
  <c r="AD3519" i="13" s="1"/>
  <c r="AE3519" i="13" s="1"/>
  <c r="AG3519" i="13" s="1"/>
  <c r="K3518" i="13"/>
  <c r="M3518" i="13" s="1"/>
  <c r="AD3518" i="13" s="1"/>
  <c r="AE3518" i="13" s="1"/>
  <c r="AG3518" i="13" s="1"/>
  <c r="K3517" i="13"/>
  <c r="M3517" i="13" s="1"/>
  <c r="AD3517" i="13" s="1"/>
  <c r="AE3517" i="13" s="1"/>
  <c r="AG3517" i="13" s="1"/>
  <c r="K3516" i="13"/>
  <c r="M3516" i="13" s="1"/>
  <c r="AD3516" i="13" s="1"/>
  <c r="AE3516" i="13" s="1"/>
  <c r="AG3516" i="13" s="1"/>
  <c r="Z3515" i="13"/>
  <c r="AC3515" i="13" s="1"/>
  <c r="Z3514" i="13"/>
  <c r="AC3514" i="13" s="1"/>
  <c r="Z3513" i="13"/>
  <c r="AC3513" i="13" s="1"/>
  <c r="K3513" i="13"/>
  <c r="M3513" i="13" s="1"/>
  <c r="Z3512" i="13"/>
  <c r="AC3512" i="13" s="1"/>
  <c r="Z3511" i="13"/>
  <c r="AC3511" i="13" s="1"/>
  <c r="Z3510" i="13"/>
  <c r="AC3510" i="13" s="1"/>
  <c r="K3510" i="13"/>
  <c r="M3510" i="13" s="1"/>
  <c r="Z3509" i="13"/>
  <c r="AC3509" i="13" s="1"/>
  <c r="Z3508" i="13"/>
  <c r="AC3508" i="13" s="1"/>
  <c r="Z3507" i="13"/>
  <c r="AC3507" i="13" s="1"/>
  <c r="K3507" i="13"/>
  <c r="M3507" i="13" s="1"/>
  <c r="K3506" i="13"/>
  <c r="M3506" i="13" s="1"/>
  <c r="AD3506" i="13" s="1"/>
  <c r="AE3506" i="13" s="1"/>
  <c r="AG3506" i="13" s="1"/>
  <c r="K3505" i="13"/>
  <c r="M3505" i="13" s="1"/>
  <c r="AD3505" i="13" s="1"/>
  <c r="AE3505" i="13" s="1"/>
  <c r="AG3505" i="13" s="1"/>
  <c r="Z3504" i="13"/>
  <c r="AC3504" i="13" s="1"/>
  <c r="AE3503" i="13"/>
  <c r="AG3503" i="13" s="1"/>
  <c r="Z3503" i="13"/>
  <c r="AC3503" i="13" s="1"/>
  <c r="Z3502" i="13"/>
  <c r="AC3502" i="13" s="1"/>
  <c r="K3502" i="13"/>
  <c r="M3502" i="13" s="1"/>
  <c r="K3500" i="13"/>
  <c r="M3500" i="13" s="1"/>
  <c r="K3498" i="13"/>
  <c r="M3498" i="13" s="1"/>
  <c r="M3499" i="13" s="1"/>
  <c r="Z3496" i="13"/>
  <c r="AC3496" i="13" s="1"/>
  <c r="Z3495" i="13"/>
  <c r="AC3495" i="13" s="1"/>
  <c r="Z3494" i="13"/>
  <c r="AC3494" i="13" s="1"/>
  <c r="Z3493" i="13"/>
  <c r="AC3493" i="13" s="1"/>
  <c r="Z3492" i="13"/>
  <c r="AC3492" i="13" s="1"/>
  <c r="Z3491" i="13"/>
  <c r="AC3491" i="13" s="1"/>
  <c r="Z3490" i="13"/>
  <c r="AC3490" i="13" s="1"/>
  <c r="K3490" i="13"/>
  <c r="M3490" i="13" s="1"/>
  <c r="M3497" i="13" s="1"/>
  <c r="Z3487" i="13"/>
  <c r="AC3487" i="13" s="1"/>
  <c r="Z3486" i="13"/>
  <c r="AC3486" i="13" s="1"/>
  <c r="K3486" i="13"/>
  <c r="M3486" i="13" s="1"/>
  <c r="M3489" i="13" s="1"/>
  <c r="Z3484" i="13"/>
  <c r="AC3484" i="13" s="1"/>
  <c r="K3484" i="13"/>
  <c r="M3484" i="13" s="1"/>
  <c r="M3485" i="13" s="1"/>
  <c r="K3482" i="13"/>
  <c r="M3482" i="13" s="1"/>
  <c r="K3480" i="13"/>
  <c r="M3480" i="13" s="1"/>
  <c r="M3481" i="13" s="1"/>
  <c r="AC3477" i="13"/>
  <c r="AD3477" i="13" s="1"/>
  <c r="Z3476" i="13"/>
  <c r="AC3476" i="13" s="1"/>
  <c r="AD3476" i="13" s="1"/>
  <c r="Z3474" i="13"/>
  <c r="AC3474" i="13" s="1"/>
  <c r="Z3473" i="13"/>
  <c r="AC3473" i="13" s="1"/>
  <c r="AD3473" i="13" s="1"/>
  <c r="AE3473" i="13" s="1"/>
  <c r="AG3473" i="13" s="1"/>
  <c r="Z3471" i="13"/>
  <c r="AC3471" i="13" s="1"/>
  <c r="AD3470" i="13" s="1"/>
  <c r="AE3470" i="13" s="1"/>
  <c r="AG3470" i="13" s="1"/>
  <c r="Z3470" i="13"/>
  <c r="AC3470" i="13" s="1"/>
  <c r="K3469" i="13"/>
  <c r="M3469" i="13" s="1"/>
  <c r="AD3469" i="13" s="1"/>
  <c r="AE3469" i="13" s="1"/>
  <c r="AG3469" i="13" s="1"/>
  <c r="Z3468" i="13"/>
  <c r="AC3468" i="13" s="1"/>
  <c r="K3468" i="13"/>
  <c r="M3468" i="13" s="1"/>
  <c r="K3466" i="13"/>
  <c r="M3466" i="13" s="1"/>
  <c r="Z3464" i="13"/>
  <c r="AC3464" i="13" s="1"/>
  <c r="Z3463" i="13"/>
  <c r="AC3463" i="13" s="1"/>
  <c r="K3463" i="13"/>
  <c r="M3463" i="13" s="1"/>
  <c r="Z3461" i="13"/>
  <c r="AC3461" i="13" s="1"/>
  <c r="K3461" i="13"/>
  <c r="M3461" i="13" s="1"/>
  <c r="K3459" i="13"/>
  <c r="M3459" i="13" s="1"/>
  <c r="M3460" i="13" s="1"/>
  <c r="Z3457" i="13"/>
  <c r="AC3457" i="13" s="1"/>
  <c r="Z3456" i="13"/>
  <c r="AC3456" i="13" s="1"/>
  <c r="K3456" i="13"/>
  <c r="M3456" i="13" s="1"/>
  <c r="M3458" i="13" s="1"/>
  <c r="Z3454" i="13"/>
  <c r="AC3454" i="13" s="1"/>
  <c r="K3454" i="13"/>
  <c r="M3454" i="13" s="1"/>
  <c r="Z3452" i="13"/>
  <c r="AC3452" i="13" s="1"/>
  <c r="K3452" i="13"/>
  <c r="M3452" i="13" s="1"/>
  <c r="K3450" i="13"/>
  <c r="M3450" i="13" s="1"/>
  <c r="AD3450" i="13" s="1"/>
  <c r="AE3450" i="13" s="1"/>
  <c r="AG3450" i="13" s="1"/>
  <c r="Z3449" i="13"/>
  <c r="AC3449" i="13" s="1"/>
  <c r="Z3448" i="13"/>
  <c r="AC3448" i="13" s="1"/>
  <c r="Z3447" i="13"/>
  <c r="AC3447" i="13" s="1"/>
  <c r="Z3446" i="13"/>
  <c r="AC3446" i="13" s="1"/>
  <c r="Z3445" i="13"/>
  <c r="AC3445" i="13" s="1"/>
  <c r="Z3444" i="13"/>
  <c r="AC3444" i="13" s="1"/>
  <c r="K3444" i="13"/>
  <c r="M3444" i="13" s="1"/>
  <c r="K3442" i="13"/>
  <c r="M3442" i="13" s="1"/>
  <c r="M3443" i="13" s="1"/>
  <c r="K3440" i="13"/>
  <c r="M3440" i="13" s="1"/>
  <c r="M3441" i="13" s="1"/>
  <c r="K3438" i="13"/>
  <c r="M3438" i="13" s="1"/>
  <c r="K3436" i="13"/>
  <c r="M3436" i="13" s="1"/>
  <c r="M3437" i="13" s="1"/>
  <c r="K3434" i="13"/>
  <c r="M3434" i="13" s="1"/>
  <c r="AD3434" i="13" s="1"/>
  <c r="AE3434" i="13" s="1"/>
  <c r="AG3434" i="13" s="1"/>
  <c r="K3433" i="13"/>
  <c r="M3433" i="13" s="1"/>
  <c r="K3431" i="13"/>
  <c r="M3431" i="13" s="1"/>
  <c r="M3432" i="13" s="1"/>
  <c r="Z3429" i="13"/>
  <c r="AC3429" i="13" s="1"/>
  <c r="K3429" i="13"/>
  <c r="M3429" i="13" s="1"/>
  <c r="K3427" i="13"/>
  <c r="M3427" i="13" s="1"/>
  <c r="M3428" i="13" s="1"/>
  <c r="Z3425" i="13"/>
  <c r="AC3425" i="13" s="1"/>
  <c r="Z3424" i="13"/>
  <c r="AC3424" i="13" s="1"/>
  <c r="Z3423" i="13"/>
  <c r="AC3423" i="13" s="1"/>
  <c r="K3423" i="13"/>
  <c r="M3423" i="13" s="1"/>
  <c r="Z3420" i="13"/>
  <c r="AC3420" i="13" s="1"/>
  <c r="K3420" i="13"/>
  <c r="M3420" i="13" s="1"/>
  <c r="Z3418" i="13"/>
  <c r="AC3418" i="13" s="1"/>
  <c r="Z3417" i="13"/>
  <c r="AC3417" i="13" s="1"/>
  <c r="Z3416" i="13"/>
  <c r="AC3416" i="13" s="1"/>
  <c r="Z3415" i="13"/>
  <c r="AC3415" i="13" s="1"/>
  <c r="Z3414" i="13"/>
  <c r="AC3414" i="13" s="1"/>
  <c r="K3414" i="13"/>
  <c r="M3414" i="13" s="1"/>
  <c r="M3419" i="13" s="1"/>
  <c r="K3412" i="13"/>
  <c r="M3412" i="13" s="1"/>
  <c r="K3410" i="13"/>
  <c r="M3410" i="13" s="1"/>
  <c r="AD3410" i="13" s="1"/>
  <c r="AE3410" i="13" s="1"/>
  <c r="AG3410" i="13" s="1"/>
  <c r="K3409" i="13"/>
  <c r="M3409" i="13" s="1"/>
  <c r="AD3409" i="13" s="1"/>
  <c r="AE3409" i="13" s="1"/>
  <c r="AG3409" i="13" s="1"/>
  <c r="K3408" i="13"/>
  <c r="M3408" i="13" s="1"/>
  <c r="AD3408" i="13" s="1"/>
  <c r="AE3408" i="13" s="1"/>
  <c r="AG3408" i="13" s="1"/>
  <c r="Z3407" i="13"/>
  <c r="AC3407" i="13" s="1"/>
  <c r="K3407" i="13"/>
  <c r="M3407" i="13" s="1"/>
  <c r="K3405" i="13"/>
  <c r="M3405" i="13" s="1"/>
  <c r="AD3405" i="13" s="1"/>
  <c r="AE3405" i="13" s="1"/>
  <c r="AG3405" i="13" s="1"/>
  <c r="Z3404" i="13"/>
  <c r="AC3404" i="13" s="1"/>
  <c r="K3404" i="13"/>
  <c r="M3404" i="13" s="1"/>
  <c r="Z3403" i="13"/>
  <c r="AC3403" i="13" s="1"/>
  <c r="K3403" i="13"/>
  <c r="M3403" i="13" s="1"/>
  <c r="Z3402" i="13"/>
  <c r="AC3402" i="13" s="1"/>
  <c r="Z3401" i="13"/>
  <c r="AC3401" i="13" s="1"/>
  <c r="K3401" i="13"/>
  <c r="M3401" i="13" s="1"/>
  <c r="K3399" i="13"/>
  <c r="M3399" i="13" s="1"/>
  <c r="M3400" i="13" s="1"/>
  <c r="K3397" i="13"/>
  <c r="M3397" i="13" s="1"/>
  <c r="AD3397" i="13" s="1"/>
  <c r="AE3397" i="13" s="1"/>
  <c r="AG3397" i="13" s="1"/>
  <c r="K3396" i="13"/>
  <c r="M3396" i="13" s="1"/>
  <c r="AD3396" i="13" s="1"/>
  <c r="AE3396" i="13" s="1"/>
  <c r="AG3396" i="13" s="1"/>
  <c r="K3395" i="13"/>
  <c r="M3395" i="13" s="1"/>
  <c r="AD3395" i="13" s="1"/>
  <c r="AE3395" i="13" s="1"/>
  <c r="AG3395" i="13" s="1"/>
  <c r="Z3394" i="13"/>
  <c r="AC3394" i="13" s="1"/>
  <c r="K3394" i="13"/>
  <c r="M3394" i="13" s="1"/>
  <c r="K3392" i="13"/>
  <c r="M3392" i="13" s="1"/>
  <c r="Z3390" i="13"/>
  <c r="AC3390" i="13" s="1"/>
  <c r="Z3389" i="13"/>
  <c r="AC3389" i="13" s="1"/>
  <c r="Z3388" i="13"/>
  <c r="AC3388" i="13" s="1"/>
  <c r="K3388" i="13"/>
  <c r="M3388" i="13" s="1"/>
  <c r="K3387" i="13"/>
  <c r="M3387" i="13" s="1"/>
  <c r="AD3387" i="13" s="1"/>
  <c r="AE3387" i="13" s="1"/>
  <c r="K3386" i="13"/>
  <c r="M3386" i="13" s="1"/>
  <c r="K3384" i="13"/>
  <c r="M3384" i="13" s="1"/>
  <c r="Z3382" i="13"/>
  <c r="AC3382" i="13" s="1"/>
  <c r="Z3381" i="13"/>
  <c r="AC3381" i="13" s="1"/>
  <c r="Z3380" i="13"/>
  <c r="AC3380" i="13" s="1"/>
  <c r="Z3379" i="13"/>
  <c r="AC3379" i="13" s="1"/>
  <c r="AE3378" i="13"/>
  <c r="Z3378" i="13"/>
  <c r="AC3378" i="13" s="1"/>
  <c r="K3378" i="13"/>
  <c r="M3378" i="13" s="1"/>
  <c r="M3383" i="13" s="1"/>
  <c r="Z3376" i="13"/>
  <c r="AC3376" i="13" s="1"/>
  <c r="K3376" i="13"/>
  <c r="M3376" i="13" s="1"/>
  <c r="K3374" i="13"/>
  <c r="M3374" i="13" s="1"/>
  <c r="K3372" i="13"/>
  <c r="M3372" i="13" s="1"/>
  <c r="M3373" i="13" s="1"/>
  <c r="Z3370" i="13"/>
  <c r="AC3370" i="13" s="1"/>
  <c r="K3370" i="13"/>
  <c r="M3370" i="13" s="1"/>
  <c r="M3371" i="13" s="1"/>
  <c r="Z3368" i="13"/>
  <c r="AC3368" i="13" s="1"/>
  <c r="Z3367" i="13"/>
  <c r="AC3367" i="13" s="1"/>
  <c r="Z3366" i="13"/>
  <c r="AC3366" i="13" s="1"/>
  <c r="K3366" i="13"/>
  <c r="M3366" i="13" s="1"/>
  <c r="M3369" i="13" s="1"/>
  <c r="Z3364" i="13"/>
  <c r="AC3364" i="13" s="1"/>
  <c r="Z3363" i="13"/>
  <c r="AC3363" i="13" s="1"/>
  <c r="K3363" i="13"/>
  <c r="M3363" i="13" s="1"/>
  <c r="Z3362" i="13"/>
  <c r="AC3362" i="13" s="1"/>
  <c r="Z3361" i="13"/>
  <c r="AC3361" i="13" s="1"/>
  <c r="K3361" i="13"/>
  <c r="M3361" i="13" s="1"/>
  <c r="Z3360" i="13"/>
  <c r="AC3360" i="13" s="1"/>
  <c r="Z3359" i="13"/>
  <c r="AC3359" i="13" s="1"/>
  <c r="K3359" i="13"/>
  <c r="M3359" i="13" s="1"/>
  <c r="Z3358" i="13"/>
  <c r="AC3358" i="13" s="1"/>
  <c r="Z3357" i="13"/>
  <c r="AC3357" i="13" s="1"/>
  <c r="K3357" i="13"/>
  <c r="M3357" i="13" s="1"/>
  <c r="Z3356" i="13"/>
  <c r="AC3356" i="13" s="1"/>
  <c r="Z3355" i="13"/>
  <c r="AC3355" i="13" s="1"/>
  <c r="K3355" i="13"/>
  <c r="M3355" i="13" s="1"/>
  <c r="K3353" i="13"/>
  <c r="M3353" i="13" s="1"/>
  <c r="M3354" i="13" s="1"/>
  <c r="Z3351" i="13"/>
  <c r="AC3351" i="13" s="1"/>
  <c r="K3351" i="13"/>
  <c r="M3351" i="13" s="1"/>
  <c r="Z3349" i="13"/>
  <c r="AC3349" i="13" s="1"/>
  <c r="Z3348" i="13"/>
  <c r="AC3348" i="13" s="1"/>
  <c r="K3348" i="13"/>
  <c r="M3348" i="13" s="1"/>
  <c r="Z3346" i="13"/>
  <c r="AC3346" i="13" s="1"/>
  <c r="K3346" i="13"/>
  <c r="M3346" i="13" s="1"/>
  <c r="Z3345" i="13"/>
  <c r="AC3345" i="13" s="1"/>
  <c r="Z3344" i="13"/>
  <c r="AC3344" i="13" s="1"/>
  <c r="Z3343" i="13"/>
  <c r="AC3343" i="13" s="1"/>
  <c r="Z3342" i="13"/>
  <c r="AC3342" i="13" s="1"/>
  <c r="Z3341" i="13"/>
  <c r="AC3341" i="13" s="1"/>
  <c r="Z3340" i="13"/>
  <c r="AC3340" i="13" s="1"/>
  <c r="Z3339" i="13"/>
  <c r="AC3339" i="13" s="1"/>
  <c r="Z3338" i="13"/>
  <c r="AC3338" i="13" s="1"/>
  <c r="Z3337" i="13"/>
  <c r="AC3337" i="13" s="1"/>
  <c r="Z3336" i="13"/>
  <c r="AC3336" i="13" s="1"/>
  <c r="K3336" i="13"/>
  <c r="M3336" i="13" s="1"/>
  <c r="AG3334" i="13"/>
  <c r="Z3334" i="13"/>
  <c r="AC3334" i="13" s="1"/>
  <c r="Z3333" i="13"/>
  <c r="AC3333" i="13" s="1"/>
  <c r="K3333" i="13"/>
  <c r="M3333" i="13" s="1"/>
  <c r="K3331" i="13"/>
  <c r="M3331" i="13" s="1"/>
  <c r="AD3331" i="13" s="1"/>
  <c r="AE3331" i="13" s="1"/>
  <c r="AG3331" i="13" s="1"/>
  <c r="K3330" i="13"/>
  <c r="M3330" i="13" s="1"/>
  <c r="K3328" i="13"/>
  <c r="M3328" i="13" s="1"/>
  <c r="K3326" i="13"/>
  <c r="M3326" i="13" s="1"/>
  <c r="K3324" i="13"/>
  <c r="M3324" i="13" s="1"/>
  <c r="M3325" i="13" s="1"/>
  <c r="Z3322" i="13"/>
  <c r="AC3322" i="13" s="1"/>
  <c r="Z3321" i="13"/>
  <c r="AC3321" i="13" s="1"/>
  <c r="K3321" i="13"/>
  <c r="M3321" i="13" s="1"/>
  <c r="Z3319" i="13"/>
  <c r="AC3319" i="13" s="1"/>
  <c r="Z3318" i="13"/>
  <c r="AC3318" i="13" s="1"/>
  <c r="K3318" i="13"/>
  <c r="M3318" i="13" s="1"/>
  <c r="K3316" i="13"/>
  <c r="M3316" i="13" s="1"/>
  <c r="K3314" i="13"/>
  <c r="M3314" i="13" s="1"/>
  <c r="M3315" i="13" s="1"/>
  <c r="K3312" i="13"/>
  <c r="M3312" i="13" s="1"/>
  <c r="AD3312" i="13" s="1"/>
  <c r="AE3312" i="13" s="1"/>
  <c r="AG3312" i="13" s="1"/>
  <c r="K3311" i="13"/>
  <c r="M3311" i="13" s="1"/>
  <c r="K3309" i="13"/>
  <c r="M3309" i="13" s="1"/>
  <c r="K3307" i="13"/>
  <c r="M3307" i="13" s="1"/>
  <c r="K3305" i="13"/>
  <c r="M3305" i="13" s="1"/>
  <c r="M3306" i="13" s="1"/>
  <c r="K3303" i="13"/>
  <c r="M3303" i="13" s="1"/>
  <c r="AD3303" i="13" s="1"/>
  <c r="AE3303" i="13" s="1"/>
  <c r="AG3303" i="13" s="1"/>
  <c r="K3302" i="13"/>
  <c r="M3302" i="13" s="1"/>
  <c r="AD3302" i="13" s="1"/>
  <c r="AE3302" i="13" s="1"/>
  <c r="K3300" i="13"/>
  <c r="M3300" i="13" s="1"/>
  <c r="AD3300" i="13" s="1"/>
  <c r="AE3300" i="13" s="1"/>
  <c r="AG3300" i="13" s="1"/>
  <c r="K3299" i="13"/>
  <c r="M3299" i="13" s="1"/>
  <c r="Z3297" i="13"/>
  <c r="AC3297" i="13" s="1"/>
  <c r="Z3296" i="13"/>
  <c r="AC3296" i="13" s="1"/>
  <c r="Z3295" i="13"/>
  <c r="AC3295" i="13" s="1"/>
  <c r="K3295" i="13"/>
  <c r="M3295" i="13" s="1"/>
  <c r="K3293" i="13"/>
  <c r="M3293" i="13" s="1"/>
  <c r="K3291" i="13"/>
  <c r="M3291" i="13" s="1"/>
  <c r="M3292" i="13" s="1"/>
  <c r="Z3289" i="13"/>
  <c r="AC3289" i="13" s="1"/>
  <c r="Z3288" i="13"/>
  <c r="AC3288" i="13" s="1"/>
  <c r="K3288" i="13"/>
  <c r="M3288" i="13" s="1"/>
  <c r="K3287" i="13"/>
  <c r="M3287" i="13" s="1"/>
  <c r="Z3283" i="13"/>
  <c r="AC3283" i="13" s="1"/>
  <c r="Z3282" i="13"/>
  <c r="AC3282" i="13" s="1"/>
  <c r="K3282" i="13"/>
  <c r="M3282" i="13" s="1"/>
  <c r="K3280" i="13"/>
  <c r="M3280" i="13" s="1"/>
  <c r="Z3278" i="13"/>
  <c r="AC3278" i="13" s="1"/>
  <c r="Z3277" i="13"/>
  <c r="AC3277" i="13" s="1"/>
  <c r="Z3276" i="13"/>
  <c r="AC3276" i="13" s="1"/>
  <c r="K3276" i="13"/>
  <c r="M3276" i="13" s="1"/>
  <c r="K3274" i="13"/>
  <c r="M3274" i="13" s="1"/>
  <c r="AD3274" i="13" s="1"/>
  <c r="AE3274" i="13" s="1"/>
  <c r="AG3274" i="13" s="1"/>
  <c r="K3273" i="13"/>
  <c r="M3273" i="13" s="1"/>
  <c r="Z3271" i="13"/>
  <c r="AC3271" i="13" s="1"/>
  <c r="Z3270" i="13"/>
  <c r="AC3270" i="13" s="1"/>
  <c r="Z3269" i="13"/>
  <c r="AC3269" i="13" s="1"/>
  <c r="Z3268" i="13"/>
  <c r="AC3268" i="13" s="1"/>
  <c r="K3268" i="13"/>
  <c r="M3268" i="13" s="1"/>
  <c r="M3272" i="13" s="1"/>
  <c r="K3266" i="13"/>
  <c r="M3266" i="13" s="1"/>
  <c r="K3264" i="13"/>
  <c r="M3264" i="13" s="1"/>
  <c r="AD3264" i="13" s="1"/>
  <c r="AE3264" i="13" s="1"/>
  <c r="AG3264" i="13" s="1"/>
  <c r="K3263" i="13"/>
  <c r="M3263" i="13" s="1"/>
  <c r="Z3261" i="13"/>
  <c r="AC3261" i="13" s="1"/>
  <c r="Z3260" i="13"/>
  <c r="AC3260" i="13" s="1"/>
  <c r="K3260" i="13"/>
  <c r="M3260" i="13" s="1"/>
  <c r="K3258" i="13"/>
  <c r="M3258" i="13" s="1"/>
  <c r="K3256" i="13"/>
  <c r="M3256" i="13" s="1"/>
  <c r="Z3251" i="13"/>
  <c r="AC3251" i="13" s="1"/>
  <c r="Z3250" i="13"/>
  <c r="AC3250" i="13" s="1"/>
  <c r="Z3249" i="13"/>
  <c r="AC3249" i="13" s="1"/>
  <c r="K3249" i="13"/>
  <c r="M3249" i="13" s="1"/>
  <c r="K3247" i="13"/>
  <c r="M3247" i="13" s="1"/>
  <c r="Z3245" i="13"/>
  <c r="AC3245" i="13" s="1"/>
  <c r="Z3244" i="13"/>
  <c r="AC3244" i="13" s="1"/>
  <c r="K3244" i="13"/>
  <c r="M3244" i="13" s="1"/>
  <c r="K3242" i="13"/>
  <c r="M3242" i="13" s="1"/>
  <c r="AD3242" i="13" s="1"/>
  <c r="AE3242" i="13" s="1"/>
  <c r="AG3242" i="13" s="1"/>
  <c r="K3241" i="13"/>
  <c r="M3241" i="13" s="1"/>
  <c r="AD3241" i="13" s="1"/>
  <c r="AE3241" i="13" s="1"/>
  <c r="AG3241" i="13" s="1"/>
  <c r="Z3240" i="13"/>
  <c r="AC3240" i="13" s="1"/>
  <c r="K3240" i="13"/>
  <c r="M3240" i="13" s="1"/>
  <c r="Z3238" i="13"/>
  <c r="AC3238" i="13" s="1"/>
  <c r="K3238" i="13"/>
  <c r="M3238" i="13" s="1"/>
  <c r="K3236" i="13"/>
  <c r="M3236" i="13" s="1"/>
  <c r="Z3234" i="13"/>
  <c r="AC3234" i="13" s="1"/>
  <c r="Z3233" i="13"/>
  <c r="AC3233" i="13" s="1"/>
  <c r="K3233" i="13"/>
  <c r="M3233" i="13" s="1"/>
  <c r="Z3232" i="13"/>
  <c r="AC3232" i="13" s="1"/>
  <c r="K3232" i="13"/>
  <c r="M3232" i="13" s="1"/>
  <c r="Z3231" i="13"/>
  <c r="AC3231" i="13" s="1"/>
  <c r="K3231" i="13"/>
  <c r="M3231" i="13" s="1"/>
  <c r="K3229" i="13"/>
  <c r="M3229" i="13" s="1"/>
  <c r="M3230" i="13" s="1"/>
  <c r="Z3227" i="13"/>
  <c r="AC3227" i="13" s="1"/>
  <c r="Z3226" i="13"/>
  <c r="AC3226" i="13" s="1"/>
  <c r="Z3225" i="13"/>
  <c r="AC3225" i="13" s="1"/>
  <c r="K3225" i="13"/>
  <c r="M3225" i="13" s="1"/>
  <c r="K3223" i="13"/>
  <c r="M3223" i="13" s="1"/>
  <c r="M3224" i="13" s="1"/>
  <c r="K3221" i="13"/>
  <c r="M3221" i="13" s="1"/>
  <c r="K3219" i="13"/>
  <c r="M3219" i="13" s="1"/>
  <c r="AD3219" i="13" s="1"/>
  <c r="AE3219" i="13" s="1"/>
  <c r="AG3219" i="13" s="1"/>
  <c r="K3218" i="13"/>
  <c r="M3218" i="13" s="1"/>
  <c r="AD3218" i="13" s="1"/>
  <c r="K3216" i="13"/>
  <c r="M3216" i="13" s="1"/>
  <c r="AD3216" i="13" s="1"/>
  <c r="AE3216" i="13" s="1"/>
  <c r="AG3216" i="13" s="1"/>
  <c r="K3215" i="13"/>
  <c r="M3215" i="13" s="1"/>
  <c r="AD3215" i="13" s="1"/>
  <c r="AE3215" i="13" s="1"/>
  <c r="AG3215" i="13" s="1"/>
  <c r="K3214" i="13"/>
  <c r="M3214" i="13" s="1"/>
  <c r="Z3212" i="13"/>
  <c r="AC3212" i="13" s="1"/>
  <c r="K3212" i="13"/>
  <c r="M3212" i="13" s="1"/>
  <c r="Z3211" i="13"/>
  <c r="AC3211" i="13" s="1"/>
  <c r="K3211" i="13"/>
  <c r="M3211" i="13" s="1"/>
  <c r="K3209" i="13"/>
  <c r="M3209" i="13" s="1"/>
  <c r="Z3207" i="13"/>
  <c r="AC3207" i="13" s="1"/>
  <c r="Z3206" i="13"/>
  <c r="AC3206" i="13" s="1"/>
  <c r="Z3205" i="13"/>
  <c r="AC3205" i="13" s="1"/>
  <c r="K3205" i="13"/>
  <c r="M3205" i="13" s="1"/>
  <c r="Z3204" i="13"/>
  <c r="AC3204" i="13" s="1"/>
  <c r="K3204" i="13"/>
  <c r="M3204" i="13" s="1"/>
  <c r="K3203" i="13"/>
  <c r="M3203" i="13" s="1"/>
  <c r="Z3201" i="13"/>
  <c r="AC3201" i="13" s="1"/>
  <c r="Z3200" i="13"/>
  <c r="AC3200" i="13" s="1"/>
  <c r="Z3199" i="13"/>
  <c r="AC3199" i="13" s="1"/>
  <c r="K3199" i="13"/>
  <c r="M3199" i="13" s="1"/>
  <c r="Z3197" i="13"/>
  <c r="AC3197" i="13" s="1"/>
  <c r="Z3196" i="13"/>
  <c r="AC3196" i="13" s="1"/>
  <c r="Z3195" i="13"/>
  <c r="AC3195" i="13" s="1"/>
  <c r="K3195" i="13"/>
  <c r="M3195" i="13" s="1"/>
  <c r="Z3194" i="13"/>
  <c r="AC3194" i="13" s="1"/>
  <c r="K3194" i="13"/>
  <c r="M3194" i="13" s="1"/>
  <c r="Z3192" i="13"/>
  <c r="AC3192" i="13" s="1"/>
  <c r="K3192" i="13"/>
  <c r="M3192" i="13" s="1"/>
  <c r="Z3191" i="13"/>
  <c r="AC3191" i="13" s="1"/>
  <c r="K3191" i="13"/>
  <c r="M3191" i="13" s="1"/>
  <c r="K3189" i="13"/>
  <c r="M3189" i="13" s="1"/>
  <c r="Z3186" i="13"/>
  <c r="AC3186" i="13" s="1"/>
  <c r="Z3185" i="13"/>
  <c r="AC3185" i="13" s="1"/>
  <c r="Z3184" i="13"/>
  <c r="AC3184" i="13" s="1"/>
  <c r="Z3183" i="13"/>
  <c r="AC3183" i="13" s="1"/>
  <c r="K3183" i="13"/>
  <c r="M3183" i="13" s="1"/>
  <c r="M3188" i="13" s="1"/>
  <c r="Z3181" i="13"/>
  <c r="AC3181" i="13" s="1"/>
  <c r="K3181" i="13"/>
  <c r="M3181" i="13" s="1"/>
  <c r="Z3179" i="13"/>
  <c r="AC3179" i="13" s="1"/>
  <c r="Z3178" i="13"/>
  <c r="AC3178" i="13" s="1"/>
  <c r="Z3177" i="13"/>
  <c r="AC3177" i="13" s="1"/>
  <c r="Z3176" i="13"/>
  <c r="AC3176" i="13" s="1"/>
  <c r="Z3175" i="13"/>
  <c r="AC3175" i="13" s="1"/>
  <c r="K3175" i="13"/>
  <c r="M3175" i="13" s="1"/>
  <c r="M3180" i="13" s="1"/>
  <c r="K3173" i="13"/>
  <c r="M3173" i="13" s="1"/>
  <c r="AD3173" i="13" s="1"/>
  <c r="AE3173" i="13" s="1"/>
  <c r="AG3173" i="13" s="1"/>
  <c r="K3172" i="13"/>
  <c r="M3172" i="13" s="1"/>
  <c r="AD3172" i="13" s="1"/>
  <c r="AE3172" i="13" s="1"/>
  <c r="AG3172" i="13" s="1"/>
  <c r="K3171" i="13"/>
  <c r="M3171" i="13" s="1"/>
  <c r="K3169" i="13"/>
  <c r="M3169" i="13" s="1"/>
  <c r="K3167" i="13"/>
  <c r="M3167" i="13" s="1"/>
  <c r="M3168" i="13" s="1"/>
  <c r="K3165" i="13"/>
  <c r="M3165" i="13" s="1"/>
  <c r="AD3165" i="13" s="1"/>
  <c r="AE3165" i="13" s="1"/>
  <c r="AG3165" i="13" s="1"/>
  <c r="Z3164" i="13"/>
  <c r="AC3164" i="13" s="1"/>
  <c r="Z3163" i="13"/>
  <c r="AC3163" i="13" s="1"/>
  <c r="Z3162" i="13"/>
  <c r="AC3162" i="13" s="1"/>
  <c r="K3162" i="13"/>
  <c r="M3162" i="13" s="1"/>
  <c r="K3160" i="13"/>
  <c r="M3160" i="13" s="1"/>
  <c r="Z3158" i="13"/>
  <c r="AC3158" i="13" s="1"/>
  <c r="Z3157" i="13"/>
  <c r="AC3157" i="13" s="1"/>
  <c r="Z3156" i="13"/>
  <c r="AC3156" i="13" s="1"/>
  <c r="K3156" i="13"/>
  <c r="M3156" i="13" s="1"/>
  <c r="Z3154" i="13"/>
  <c r="AC3154" i="13" s="1"/>
  <c r="Z3153" i="13"/>
  <c r="AC3153" i="13" s="1"/>
  <c r="K3153" i="13"/>
  <c r="M3153" i="13" s="1"/>
  <c r="K3151" i="13"/>
  <c r="M3151" i="13" s="1"/>
  <c r="K3149" i="13"/>
  <c r="M3149" i="13" s="1"/>
  <c r="AD3149" i="13" s="1"/>
  <c r="AE3149" i="13" s="1"/>
  <c r="AG3149" i="13" s="1"/>
  <c r="Z3148" i="13"/>
  <c r="AC3148" i="13" s="1"/>
  <c r="Z3147" i="13"/>
  <c r="AC3147" i="13" s="1"/>
  <c r="Z3146" i="13"/>
  <c r="AC3146" i="13" s="1"/>
  <c r="Z3145" i="13"/>
  <c r="AC3145" i="13" s="1"/>
  <c r="K3145" i="13"/>
  <c r="M3145" i="13" s="1"/>
  <c r="Z3143" i="13"/>
  <c r="AC3143" i="13" s="1"/>
  <c r="AE3142" i="13"/>
  <c r="AG3142" i="13" s="1"/>
  <c r="Z3142" i="13"/>
  <c r="AC3142" i="13" s="1"/>
  <c r="K3142" i="13"/>
  <c r="M3142" i="13" s="1"/>
  <c r="Z3141" i="13"/>
  <c r="AC3141" i="13" s="1"/>
  <c r="Z3140" i="13"/>
  <c r="AC3140" i="13" s="1"/>
  <c r="K3140" i="13"/>
  <c r="M3140" i="13" s="1"/>
  <c r="Z3139" i="13"/>
  <c r="AC3139" i="13" s="1"/>
  <c r="K3139" i="13"/>
  <c r="M3139" i="13" s="1"/>
  <c r="AE3138" i="13"/>
  <c r="AG3138" i="13" s="1"/>
  <c r="Z3138" i="13"/>
  <c r="AC3138" i="13" s="1"/>
  <c r="Z3137" i="13"/>
  <c r="AC3137" i="13" s="1"/>
  <c r="K3137" i="13"/>
  <c r="M3137" i="13" s="1"/>
  <c r="Z3135" i="13"/>
  <c r="AC3135" i="13" s="1"/>
  <c r="Z3134" i="13"/>
  <c r="AC3134" i="13" s="1"/>
  <c r="Z3133" i="13"/>
  <c r="AC3133" i="13" s="1"/>
  <c r="Z3132" i="13"/>
  <c r="AC3132" i="13" s="1"/>
  <c r="K3132" i="13"/>
  <c r="M3132" i="13" s="1"/>
  <c r="M3136" i="13" s="1"/>
  <c r="Z3130" i="13"/>
  <c r="AC3130" i="13" s="1"/>
  <c r="K3130" i="13"/>
  <c r="M3130" i="13" s="1"/>
  <c r="K3128" i="13"/>
  <c r="M3128" i="13" s="1"/>
  <c r="M3129" i="13" s="1"/>
  <c r="Z3126" i="13"/>
  <c r="AC3126" i="13" s="1"/>
  <c r="K3126" i="13"/>
  <c r="M3126" i="13" s="1"/>
  <c r="K3125" i="13"/>
  <c r="M3125" i="13" s="1"/>
  <c r="AD3125" i="13" s="1"/>
  <c r="AE3125" i="13" s="1"/>
  <c r="AG3125" i="13" s="1"/>
  <c r="K3124" i="13"/>
  <c r="M3124" i="13" s="1"/>
  <c r="AD3124" i="13" s="1"/>
  <c r="AE3124" i="13" s="1"/>
  <c r="K3122" i="13"/>
  <c r="M3122" i="13" s="1"/>
  <c r="AD3122" i="13" s="1"/>
  <c r="AE3122" i="13" s="1"/>
  <c r="AG3122" i="13" s="1"/>
  <c r="K3121" i="13"/>
  <c r="M3121" i="13" s="1"/>
  <c r="Z3119" i="13"/>
  <c r="AC3119" i="13" s="1"/>
  <c r="Z3118" i="13"/>
  <c r="AC3118" i="13" s="1"/>
  <c r="K3118" i="13"/>
  <c r="M3118" i="13" s="1"/>
  <c r="Z3117" i="13"/>
  <c r="AC3117" i="13" s="1"/>
  <c r="K3117" i="13"/>
  <c r="M3117" i="13" s="1"/>
  <c r="K3116" i="13"/>
  <c r="M3116" i="13" s="1"/>
  <c r="AD3116" i="13" s="1"/>
  <c r="AE3116" i="13" s="1"/>
  <c r="AG3116" i="13" s="1"/>
  <c r="K3115" i="13"/>
  <c r="M3115" i="13" s="1"/>
  <c r="AD3115" i="13" s="1"/>
  <c r="AE3115" i="13" s="1"/>
  <c r="AG3115" i="13" s="1"/>
  <c r="Z3114" i="13"/>
  <c r="AC3114" i="13" s="1"/>
  <c r="K3114" i="13"/>
  <c r="M3114" i="13" s="1"/>
  <c r="Z3113" i="13"/>
  <c r="AC3113" i="13" s="1"/>
  <c r="K3113" i="13"/>
  <c r="M3113" i="13" s="1"/>
  <c r="K3112" i="13"/>
  <c r="M3112" i="13" s="1"/>
  <c r="Z3110" i="13"/>
  <c r="AC3110" i="13" s="1"/>
  <c r="Z3109" i="13"/>
  <c r="AC3109" i="13" s="1"/>
  <c r="Z3108" i="13"/>
  <c r="AC3108" i="13" s="1"/>
  <c r="Z3107" i="13"/>
  <c r="AC3107" i="13" s="1"/>
  <c r="K3107" i="13"/>
  <c r="M3107" i="13" s="1"/>
  <c r="K3106" i="13"/>
  <c r="M3106" i="13" s="1"/>
  <c r="K3104" i="13"/>
  <c r="M3104" i="13" s="1"/>
  <c r="M3105" i="13" s="1"/>
  <c r="Z3102" i="13"/>
  <c r="AC3102" i="13" s="1"/>
  <c r="K3102" i="13"/>
  <c r="M3102" i="13" s="1"/>
  <c r="Z3100" i="13"/>
  <c r="AC3100" i="13" s="1"/>
  <c r="K3100" i="13"/>
  <c r="M3100" i="13" s="1"/>
  <c r="Z3099" i="13"/>
  <c r="AC3099" i="13" s="1"/>
  <c r="K3099" i="13"/>
  <c r="M3099" i="13" s="1"/>
  <c r="Z3097" i="13"/>
  <c r="AC3097" i="13" s="1"/>
  <c r="Z3096" i="13"/>
  <c r="AC3096" i="13" s="1"/>
  <c r="Z3095" i="13"/>
  <c r="AC3095" i="13" s="1"/>
  <c r="K3095" i="13"/>
  <c r="M3095" i="13" s="1"/>
  <c r="K3093" i="13"/>
  <c r="M3093" i="13" s="1"/>
  <c r="AD3093" i="13" s="1"/>
  <c r="AE3093" i="13" s="1"/>
  <c r="AG3093" i="13" s="1"/>
  <c r="K3092" i="13"/>
  <c r="M3092" i="13" s="1"/>
  <c r="AD3092" i="13" s="1"/>
  <c r="AE3092" i="13" s="1"/>
  <c r="K3090" i="13"/>
  <c r="M3090" i="13" s="1"/>
  <c r="AD3090" i="13" s="1"/>
  <c r="AE3090" i="13" s="1"/>
  <c r="AG3090" i="13" s="1"/>
  <c r="K3089" i="13"/>
  <c r="M3089" i="13" s="1"/>
  <c r="Z3087" i="13"/>
  <c r="AC3087" i="13" s="1"/>
  <c r="Z3086" i="13"/>
  <c r="AC3086" i="13" s="1"/>
  <c r="Z3085" i="13"/>
  <c r="AC3085" i="13" s="1"/>
  <c r="K3085" i="13"/>
  <c r="M3085" i="13" s="1"/>
  <c r="Z3083" i="13"/>
  <c r="AC3083" i="13" s="1"/>
  <c r="K3083" i="13"/>
  <c r="M3083" i="13" s="1"/>
  <c r="K3082" i="13"/>
  <c r="M3082" i="13" s="1"/>
  <c r="Z3080" i="13"/>
  <c r="AC3080" i="13" s="1"/>
  <c r="Z3079" i="13"/>
  <c r="AC3079" i="13" s="1"/>
  <c r="K3079" i="13"/>
  <c r="M3079" i="13" s="1"/>
  <c r="Z3077" i="13"/>
  <c r="AC3077" i="13" s="1"/>
  <c r="K3077" i="13"/>
  <c r="M3077" i="13" s="1"/>
  <c r="M3078" i="13" s="1"/>
  <c r="Z3075" i="13"/>
  <c r="AC3075" i="13" s="1"/>
  <c r="AE3074" i="13"/>
  <c r="AG3074" i="13" s="1"/>
  <c r="Z3074" i="13"/>
  <c r="AC3074" i="13" s="1"/>
  <c r="Z3073" i="13"/>
  <c r="AC3073" i="13" s="1"/>
  <c r="AE3072" i="13"/>
  <c r="AG3072" i="13" s="1"/>
  <c r="Z3072" i="13"/>
  <c r="AC3072" i="13" s="1"/>
  <c r="AE3071" i="13"/>
  <c r="AG3071" i="13" s="1"/>
  <c r="Z3071" i="13"/>
  <c r="AC3071" i="13" s="1"/>
  <c r="Z3070" i="13"/>
  <c r="AC3070" i="13" s="1"/>
  <c r="Z3069" i="13"/>
  <c r="AC3069" i="13" s="1"/>
  <c r="K3069" i="13"/>
  <c r="M3069" i="13" s="1"/>
  <c r="AE3077" i="13" s="1"/>
  <c r="AE3068" i="13"/>
  <c r="AG3068" i="13" s="1"/>
  <c r="Z3068" i="13"/>
  <c r="AC3068" i="13" s="1"/>
  <c r="Z3067" i="13"/>
  <c r="AC3067" i="13" s="1"/>
  <c r="Z3066" i="13"/>
  <c r="AC3066" i="13" s="1"/>
  <c r="K3066" i="13"/>
  <c r="M3066" i="13" s="1"/>
  <c r="Z3064" i="13"/>
  <c r="AC3064" i="13" s="1"/>
  <c r="Z3063" i="13"/>
  <c r="AC3063" i="13" s="1"/>
  <c r="K3063" i="13"/>
  <c r="M3063" i="13" s="1"/>
  <c r="K3062" i="13"/>
  <c r="M3062" i="13" s="1"/>
  <c r="K3060" i="13"/>
  <c r="M3060" i="13" s="1"/>
  <c r="AD3060" i="13" s="1"/>
  <c r="AE3060" i="13" s="1"/>
  <c r="AG3060" i="13" s="1"/>
  <c r="K3059" i="13"/>
  <c r="M3059" i="13" s="1"/>
  <c r="AD3059" i="13" s="1"/>
  <c r="AE3059" i="13" s="1"/>
  <c r="AG3059" i="13" s="1"/>
  <c r="K3058" i="13"/>
  <c r="M3058" i="13" s="1"/>
  <c r="AD3058" i="13" s="1"/>
  <c r="AE3058" i="13" s="1"/>
  <c r="AG3058" i="13" s="1"/>
  <c r="K3057" i="13"/>
  <c r="M3057" i="13" s="1"/>
  <c r="AD3057" i="13" s="1"/>
  <c r="AE3057" i="13" s="1"/>
  <c r="AG3057" i="13" s="1"/>
  <c r="K3056" i="13"/>
  <c r="M3056" i="13" s="1"/>
  <c r="K3054" i="13"/>
  <c r="M3054" i="13" s="1"/>
  <c r="M3055" i="13" s="1"/>
  <c r="K3052" i="13"/>
  <c r="M3052" i="13" s="1"/>
  <c r="AD3052" i="13" s="1"/>
  <c r="AE3052" i="13" s="1"/>
  <c r="AG3052" i="13" s="1"/>
  <c r="K3051" i="13"/>
  <c r="M3051" i="13" s="1"/>
  <c r="AD3051" i="13" s="1"/>
  <c r="AE3051" i="13" s="1"/>
  <c r="AG3051" i="13" s="1"/>
  <c r="K3050" i="13"/>
  <c r="M3050" i="13" s="1"/>
  <c r="AD3050" i="13" s="1"/>
  <c r="AE3050" i="13" s="1"/>
  <c r="AG3050" i="13" s="1"/>
  <c r="K3049" i="13"/>
  <c r="M3049" i="13" s="1"/>
  <c r="AD3049" i="13" s="1"/>
  <c r="AE3049" i="13" s="1"/>
  <c r="AG3049" i="13" s="1"/>
  <c r="Z3048" i="13"/>
  <c r="AC3048" i="13" s="1"/>
  <c r="Z3047" i="13"/>
  <c r="AC3047" i="13" s="1"/>
  <c r="K3047" i="13"/>
  <c r="M3047" i="13" s="1"/>
  <c r="Z3046" i="13"/>
  <c r="AC3046" i="13" s="1"/>
  <c r="Z3045" i="13"/>
  <c r="AC3045" i="13" s="1"/>
  <c r="Z3044" i="13"/>
  <c r="AC3044" i="13" s="1"/>
  <c r="Z3043" i="13"/>
  <c r="AC3043" i="13" s="1"/>
  <c r="Z3042" i="13"/>
  <c r="AC3042" i="13" s="1"/>
  <c r="Z3041" i="13"/>
  <c r="AC3041" i="13" s="1"/>
  <c r="Z3040" i="13"/>
  <c r="AC3040" i="13" s="1"/>
  <c r="Z3039" i="13"/>
  <c r="AC3039" i="13" s="1"/>
  <c r="K3039" i="13"/>
  <c r="M3039" i="13" s="1"/>
  <c r="Z3038" i="13"/>
  <c r="AC3038" i="13" s="1"/>
  <c r="Z3037" i="13"/>
  <c r="AC3037" i="13" s="1"/>
  <c r="K3037" i="13"/>
  <c r="M3037" i="13" s="1"/>
  <c r="K3035" i="13"/>
  <c r="M3035" i="13" s="1"/>
  <c r="M3036" i="13" s="1"/>
  <c r="Z3033" i="13"/>
  <c r="AC3033" i="13" s="1"/>
  <c r="Z3032" i="13"/>
  <c r="AC3032" i="13" s="1"/>
  <c r="K3031" i="13"/>
  <c r="M3031" i="13" s="1"/>
  <c r="Z3029" i="13"/>
  <c r="AC3029" i="13" s="1"/>
  <c r="K3029" i="13"/>
  <c r="M3029" i="13" s="1"/>
  <c r="K3027" i="13"/>
  <c r="M3027" i="13" s="1"/>
  <c r="M3028" i="13" s="1"/>
  <c r="K3025" i="13"/>
  <c r="M3025" i="13" s="1"/>
  <c r="K3023" i="13"/>
  <c r="M3023" i="13" s="1"/>
  <c r="K3021" i="13"/>
  <c r="M3021" i="13" s="1"/>
  <c r="AD3021" i="13" s="1"/>
  <c r="AE3021" i="13" s="1"/>
  <c r="AG3021" i="13" s="1"/>
  <c r="K3020" i="13"/>
  <c r="M3020" i="13" s="1"/>
  <c r="AD3020" i="13" s="1"/>
  <c r="AE3020" i="13" s="1"/>
  <c r="AG3020" i="13" s="1"/>
  <c r="K3019" i="13"/>
  <c r="M3019" i="13" s="1"/>
  <c r="AD3019" i="13" s="1"/>
  <c r="AE3019" i="13" s="1"/>
  <c r="AG3019" i="13" s="1"/>
  <c r="K3018" i="13"/>
  <c r="M3018" i="13" s="1"/>
  <c r="AD3018" i="13" s="1"/>
  <c r="K3016" i="13"/>
  <c r="M3016" i="13" s="1"/>
  <c r="AD3016" i="13" s="1"/>
  <c r="AE3016" i="13" s="1"/>
  <c r="AG3016" i="13" s="1"/>
  <c r="K3015" i="13"/>
  <c r="M3015" i="13" s="1"/>
  <c r="Z3013" i="13"/>
  <c r="AC3013" i="13" s="1"/>
  <c r="Z3012" i="13"/>
  <c r="AC3012" i="13" s="1"/>
  <c r="K3012" i="13"/>
  <c r="M3012" i="13" s="1"/>
  <c r="K3010" i="13"/>
  <c r="M3010" i="13" s="1"/>
  <c r="K3008" i="13"/>
  <c r="M3008" i="13" s="1"/>
  <c r="K3006" i="13"/>
  <c r="M3006" i="13" s="1"/>
  <c r="Z3004" i="13"/>
  <c r="AC3004" i="13" s="1"/>
  <c r="Z3003" i="13"/>
  <c r="AC3003" i="13" s="1"/>
  <c r="K3003" i="13"/>
  <c r="M3003" i="13" s="1"/>
  <c r="K3001" i="13"/>
  <c r="M3001" i="13" s="1"/>
  <c r="Z2999" i="13"/>
  <c r="AC2999" i="13" s="1"/>
  <c r="Z2998" i="13"/>
  <c r="AC2998" i="13" s="1"/>
  <c r="Z2997" i="13"/>
  <c r="AC2997" i="13" s="1"/>
  <c r="Z2996" i="13"/>
  <c r="AC2996" i="13" s="1"/>
  <c r="Z2995" i="13"/>
  <c r="AC2995" i="13" s="1"/>
  <c r="Z2994" i="13"/>
  <c r="AC2994" i="13" s="1"/>
  <c r="Z2993" i="13"/>
  <c r="AC2993" i="13" s="1"/>
  <c r="K2993" i="13"/>
  <c r="M2993" i="13" s="1"/>
  <c r="M3000" i="13" s="1"/>
  <c r="K2991" i="13"/>
  <c r="M2991" i="13" s="1"/>
  <c r="AD2991" i="13" s="1"/>
  <c r="AE2991" i="13" s="1"/>
  <c r="AG2991" i="13" s="1"/>
  <c r="K2990" i="13"/>
  <c r="M2990" i="13" s="1"/>
  <c r="AD2990" i="13" s="1"/>
  <c r="AE2990" i="13" s="1"/>
  <c r="AG2990" i="13" s="1"/>
  <c r="Z2989" i="13"/>
  <c r="AC2989" i="13" s="1"/>
  <c r="Z2988" i="13"/>
  <c r="AC2988" i="13" s="1"/>
  <c r="Z2987" i="13"/>
  <c r="AC2987" i="13" s="1"/>
  <c r="K2987" i="13"/>
  <c r="M2987" i="13" s="1"/>
  <c r="K2986" i="13"/>
  <c r="M2986" i="13" s="1"/>
  <c r="Z2984" i="13"/>
  <c r="AC2984" i="13" s="1"/>
  <c r="K2984" i="13"/>
  <c r="M2984" i="13" s="1"/>
  <c r="K2982" i="13"/>
  <c r="M2982" i="13" s="1"/>
  <c r="K2980" i="13"/>
  <c r="M2980" i="13" s="1"/>
  <c r="M2981" i="13" s="1"/>
  <c r="K2978" i="13"/>
  <c r="M2978" i="13" s="1"/>
  <c r="AD2978" i="13" s="1"/>
  <c r="AE2978" i="13" s="1"/>
  <c r="AG2978" i="13" s="1"/>
  <c r="K2977" i="13"/>
  <c r="M2977" i="13" s="1"/>
  <c r="K2975" i="13"/>
  <c r="M2975" i="13" s="1"/>
  <c r="AD2975" i="13" s="1"/>
  <c r="AE2975" i="13" s="1"/>
  <c r="AG2975" i="13" s="1"/>
  <c r="Z2974" i="13"/>
  <c r="AC2974" i="13" s="1"/>
  <c r="Z2973" i="13"/>
  <c r="AC2973" i="13" s="1"/>
  <c r="Z2972" i="13"/>
  <c r="AC2972" i="13" s="1"/>
  <c r="Z2971" i="13"/>
  <c r="AC2971" i="13" s="1"/>
  <c r="Z2970" i="13"/>
  <c r="AC2970" i="13" s="1"/>
  <c r="K2970" i="13"/>
  <c r="M2970" i="13" s="1"/>
  <c r="K2968" i="13"/>
  <c r="M2968" i="13" s="1"/>
  <c r="AD2968" i="13" s="1"/>
  <c r="AE2968" i="13" s="1"/>
  <c r="AG2968" i="13" s="1"/>
  <c r="K2967" i="13"/>
  <c r="M2967" i="13" s="1"/>
  <c r="AD2967" i="13" s="1"/>
  <c r="AE2967" i="13" s="1"/>
  <c r="AG2967" i="13" s="1"/>
  <c r="K2966" i="13"/>
  <c r="M2966" i="13" s="1"/>
  <c r="Z2964" i="13"/>
  <c r="AC2964" i="13" s="1"/>
  <c r="K2964" i="13"/>
  <c r="M2964" i="13" s="1"/>
  <c r="AE2962" i="13"/>
  <c r="AG2962" i="13" s="1"/>
  <c r="Z2962" i="13"/>
  <c r="AC2962" i="13" s="1"/>
  <c r="Z2961" i="13"/>
  <c r="AC2961" i="13" s="1"/>
  <c r="K2961" i="13"/>
  <c r="M2961" i="13" s="1"/>
  <c r="Z2960" i="13"/>
  <c r="AC2960" i="13" s="1"/>
  <c r="Z2959" i="13"/>
  <c r="AC2959" i="13" s="1"/>
  <c r="K2959" i="13"/>
  <c r="M2959" i="13" s="1"/>
  <c r="K2957" i="13"/>
  <c r="M2957" i="13" s="1"/>
  <c r="AD2957" i="13" s="1"/>
  <c r="AE2957" i="13" s="1"/>
  <c r="AG2957" i="13" s="1"/>
  <c r="K2956" i="13"/>
  <c r="M2956" i="13" s="1"/>
  <c r="AD2956" i="13" s="1"/>
  <c r="AE2956" i="13" s="1"/>
  <c r="AG2956" i="13" s="1"/>
  <c r="K2955" i="13"/>
  <c r="M2955" i="13" s="1"/>
  <c r="Z2953" i="13"/>
  <c r="AC2953" i="13" s="1"/>
  <c r="Z2952" i="13"/>
  <c r="AC2952" i="13" s="1"/>
  <c r="Z2951" i="13"/>
  <c r="AC2951" i="13" s="1"/>
  <c r="K2951" i="13"/>
  <c r="M2951" i="13" s="1"/>
  <c r="K2949" i="13"/>
  <c r="M2949" i="13" s="1"/>
  <c r="K2947" i="13"/>
  <c r="M2947" i="13" s="1"/>
  <c r="AD2947" i="13" s="1"/>
  <c r="AE2947" i="13" s="1"/>
  <c r="AG2947" i="13" s="1"/>
  <c r="K2946" i="13"/>
  <c r="M2946" i="13" s="1"/>
  <c r="Z2944" i="13"/>
  <c r="AC2944" i="13" s="1"/>
  <c r="Z2943" i="13"/>
  <c r="AC2943" i="13" s="1"/>
  <c r="K2943" i="13"/>
  <c r="M2943" i="13" s="1"/>
  <c r="M2945" i="13" s="1"/>
  <c r="K2941" i="13"/>
  <c r="M2941" i="13" s="1"/>
  <c r="M2942" i="13" s="1"/>
  <c r="K2939" i="13"/>
  <c r="M2939" i="13" s="1"/>
  <c r="K2937" i="13"/>
  <c r="M2937" i="13" s="1"/>
  <c r="K2935" i="13"/>
  <c r="M2935" i="13" s="1"/>
  <c r="Z2933" i="13"/>
  <c r="AC2933" i="13" s="1"/>
  <c r="K2933" i="13"/>
  <c r="M2933" i="13" s="1"/>
  <c r="K2931" i="13"/>
  <c r="M2931" i="13" s="1"/>
  <c r="K2929" i="13"/>
  <c r="M2929" i="13" s="1"/>
  <c r="M2930" i="13" s="1"/>
  <c r="Z2927" i="13"/>
  <c r="AC2927" i="13" s="1"/>
  <c r="Z2926" i="13"/>
  <c r="AC2926" i="13" s="1"/>
  <c r="K2926" i="13"/>
  <c r="M2926" i="13" s="1"/>
  <c r="K2924" i="13"/>
  <c r="M2924" i="13" s="1"/>
  <c r="Z2922" i="13"/>
  <c r="AC2922" i="13" s="1"/>
  <c r="Z2921" i="13"/>
  <c r="AC2921" i="13" s="1"/>
  <c r="Z2920" i="13"/>
  <c r="AC2920" i="13" s="1"/>
  <c r="K2920" i="13"/>
  <c r="M2920" i="13" s="1"/>
  <c r="Z2919" i="13"/>
  <c r="AC2919" i="13" s="1"/>
  <c r="Z2918" i="13"/>
  <c r="AC2918" i="13" s="1"/>
  <c r="Z2917" i="13"/>
  <c r="AC2917" i="13" s="1"/>
  <c r="K2917" i="13"/>
  <c r="M2917" i="13" s="1"/>
  <c r="Z2916" i="13"/>
  <c r="AC2916" i="13" s="1"/>
  <c r="Z2915" i="13"/>
  <c r="AC2915" i="13" s="1"/>
  <c r="Z2914" i="13"/>
  <c r="AC2914" i="13" s="1"/>
  <c r="K2914" i="13"/>
  <c r="M2914" i="13" s="1"/>
  <c r="Z2912" i="13"/>
  <c r="AC2912" i="13" s="1"/>
  <c r="K2912" i="13"/>
  <c r="M2912" i="13" s="1"/>
  <c r="Z2910" i="13"/>
  <c r="AC2910" i="13" s="1"/>
  <c r="Z2909" i="13"/>
  <c r="AC2909" i="13" s="1"/>
  <c r="Z2908" i="13"/>
  <c r="AC2908" i="13" s="1"/>
  <c r="Z2907" i="13"/>
  <c r="AC2907" i="13" s="1"/>
  <c r="Z2906" i="13"/>
  <c r="AC2906" i="13" s="1"/>
  <c r="K2906" i="13"/>
  <c r="M2906" i="13" s="1"/>
  <c r="M2911" i="13" s="1"/>
  <c r="K2904" i="13"/>
  <c r="M2904" i="13" s="1"/>
  <c r="Z2902" i="13"/>
  <c r="AC2902" i="13" s="1"/>
  <c r="K2902" i="13"/>
  <c r="M2902" i="13" s="1"/>
  <c r="K2900" i="13"/>
  <c r="M2900" i="13" s="1"/>
  <c r="AD2900" i="13" s="1"/>
  <c r="AE2900" i="13" s="1"/>
  <c r="AG2900" i="13" s="1"/>
  <c r="K2899" i="13"/>
  <c r="M2899" i="13" s="1"/>
  <c r="AD2899" i="13" s="1"/>
  <c r="K2897" i="13"/>
  <c r="M2897" i="13" s="1"/>
  <c r="Z2895" i="13"/>
  <c r="AC2895" i="13" s="1"/>
  <c r="Z2894" i="13"/>
  <c r="AC2894" i="13" s="1"/>
  <c r="Z2893" i="13"/>
  <c r="AC2893" i="13" s="1"/>
  <c r="K2893" i="13"/>
  <c r="M2893" i="13" s="1"/>
  <c r="M2896" i="13" s="1"/>
  <c r="K2892" i="13"/>
  <c r="M2892" i="13" s="1"/>
  <c r="AD2892" i="13" s="1"/>
  <c r="AE2892" i="13" s="1"/>
  <c r="AG2892" i="13" s="1"/>
  <c r="K2891" i="13"/>
  <c r="M2891" i="13" s="1"/>
  <c r="AD2891" i="13" s="1"/>
  <c r="AE2891" i="13" s="1"/>
  <c r="AG2891" i="13" s="1"/>
  <c r="K2890" i="13"/>
  <c r="M2890" i="13" s="1"/>
  <c r="AD2890" i="13" s="1"/>
  <c r="AE2890" i="13" s="1"/>
  <c r="AG2890" i="13" s="1"/>
  <c r="K2889" i="13"/>
  <c r="M2889" i="13" s="1"/>
  <c r="AD2889" i="13" s="1"/>
  <c r="AE2889" i="13" s="1"/>
  <c r="AG2889" i="13" s="1"/>
  <c r="K2888" i="13"/>
  <c r="M2888" i="13" s="1"/>
  <c r="AD2888" i="13" s="1"/>
  <c r="AE2888" i="13" s="1"/>
  <c r="AG2888" i="13" s="1"/>
  <c r="Z2886" i="13"/>
  <c r="AC2886" i="13" s="1"/>
  <c r="Z2885" i="13"/>
  <c r="AC2885" i="13" s="1"/>
  <c r="K2885" i="13"/>
  <c r="M2885" i="13" s="1"/>
  <c r="K2883" i="13"/>
  <c r="M2883" i="13" s="1"/>
  <c r="M2884" i="13" s="1"/>
  <c r="K2881" i="13"/>
  <c r="M2881" i="13" s="1"/>
  <c r="AD2881" i="13" s="1"/>
  <c r="AE2881" i="13" s="1"/>
  <c r="AG2881" i="13" s="1"/>
  <c r="K2880" i="13"/>
  <c r="M2880" i="13" s="1"/>
  <c r="AD2880" i="13" s="1"/>
  <c r="AE2880" i="13" s="1"/>
  <c r="AG2880" i="13" s="1"/>
  <c r="K2879" i="13"/>
  <c r="M2879" i="13" s="1"/>
  <c r="AD2879" i="13" s="1"/>
  <c r="AE2879" i="13" s="1"/>
  <c r="AG2879" i="13" s="1"/>
  <c r="K2878" i="13"/>
  <c r="M2878" i="13" s="1"/>
  <c r="AD2878" i="13" s="1"/>
  <c r="AE2878" i="13" s="1"/>
  <c r="AG2878" i="13" s="1"/>
  <c r="K2877" i="13"/>
  <c r="M2877" i="13" s="1"/>
  <c r="AD2877" i="13" s="1"/>
  <c r="AE2877" i="13" s="1"/>
  <c r="AG2877" i="13" s="1"/>
  <c r="K2876" i="13"/>
  <c r="M2876" i="13" s="1"/>
  <c r="AE2874" i="13"/>
  <c r="AG2874" i="13" s="1"/>
  <c r="Z2874" i="13"/>
  <c r="AC2874" i="13" s="1"/>
  <c r="Z2873" i="13"/>
  <c r="AC2873" i="13" s="1"/>
  <c r="Z2872" i="13"/>
  <c r="AC2872" i="13" s="1"/>
  <c r="Z2871" i="13"/>
  <c r="AC2871" i="13" s="1"/>
  <c r="Z2870" i="13"/>
  <c r="AC2870" i="13" s="1"/>
  <c r="K2870" i="13"/>
  <c r="M2870" i="13" s="1"/>
  <c r="M2875" i="13" s="1"/>
  <c r="K2868" i="13"/>
  <c r="M2868" i="13" s="1"/>
  <c r="K2866" i="13"/>
  <c r="M2866" i="13" s="1"/>
  <c r="M2867" i="13" s="1"/>
  <c r="Z2864" i="13"/>
  <c r="AC2864" i="13" s="1"/>
  <c r="Z2863" i="13"/>
  <c r="AC2863" i="13" s="1"/>
  <c r="Z2862" i="13"/>
  <c r="AC2862" i="13" s="1"/>
  <c r="K2862" i="13"/>
  <c r="M2862" i="13" s="1"/>
  <c r="M2865" i="13" s="1"/>
  <c r="Z2860" i="13"/>
  <c r="AC2860" i="13" s="1"/>
  <c r="Z2859" i="13"/>
  <c r="AC2859" i="13" s="1"/>
  <c r="K2859" i="13"/>
  <c r="M2859" i="13" s="1"/>
  <c r="Z2857" i="13"/>
  <c r="AC2857" i="13" s="1"/>
  <c r="Z2856" i="13"/>
  <c r="AC2856" i="13" s="1"/>
  <c r="K2856" i="13"/>
  <c r="M2856" i="13" s="1"/>
  <c r="K2854" i="13"/>
  <c r="M2854" i="13" s="1"/>
  <c r="M2855" i="13" s="1"/>
  <c r="Z2852" i="13"/>
  <c r="AC2852" i="13" s="1"/>
  <c r="Z2851" i="13"/>
  <c r="AC2851" i="13" s="1"/>
  <c r="K2851" i="13"/>
  <c r="M2851" i="13" s="1"/>
  <c r="M2853" i="13" s="1"/>
  <c r="K2849" i="13"/>
  <c r="M2849" i="13" s="1"/>
  <c r="AD2849" i="13" s="1"/>
  <c r="AE2849" i="13" s="1"/>
  <c r="AG2849" i="13" s="1"/>
  <c r="K2848" i="13"/>
  <c r="M2848" i="13" s="1"/>
  <c r="K2846" i="13"/>
  <c r="M2846" i="13" s="1"/>
  <c r="Z2844" i="13"/>
  <c r="AC2844" i="13" s="1"/>
  <c r="K2844" i="13"/>
  <c r="M2844" i="13" s="1"/>
  <c r="Z2843" i="13"/>
  <c r="AC2843" i="13" s="1"/>
  <c r="K2843" i="13"/>
  <c r="M2843" i="13" s="1"/>
  <c r="K2841" i="13"/>
  <c r="M2841" i="13" s="1"/>
  <c r="AD2841" i="13" s="1"/>
  <c r="AE2841" i="13" s="1"/>
  <c r="AG2841" i="13" s="1"/>
  <c r="K2840" i="13"/>
  <c r="M2840" i="13" s="1"/>
  <c r="AD2840" i="13" s="1"/>
  <c r="AE2840" i="13" s="1"/>
  <c r="AG2840" i="13" s="1"/>
  <c r="K2839" i="13"/>
  <c r="M2839" i="13" s="1"/>
  <c r="AD2839" i="13" s="1"/>
  <c r="AE2839" i="13" s="1"/>
  <c r="AG2839" i="13" s="1"/>
  <c r="K2838" i="13"/>
  <c r="M2838" i="13" s="1"/>
  <c r="AD2838" i="13" s="1"/>
  <c r="AE2838" i="13" s="1"/>
  <c r="AG2838" i="13" s="1"/>
  <c r="K2837" i="13"/>
  <c r="M2837" i="13" s="1"/>
  <c r="AD2837" i="13" s="1"/>
  <c r="AE2837" i="13" s="1"/>
  <c r="AG2837" i="13" s="1"/>
  <c r="K2836" i="13"/>
  <c r="M2836" i="13" s="1"/>
  <c r="AD2836" i="13" s="1"/>
  <c r="AE2836" i="13" s="1"/>
  <c r="AG2836" i="13" s="1"/>
  <c r="K2835" i="13"/>
  <c r="M2835" i="13" s="1"/>
  <c r="AD2835" i="13" s="1"/>
  <c r="AE2835" i="13" s="1"/>
  <c r="AG2835" i="13" s="1"/>
  <c r="K2834" i="13"/>
  <c r="M2834" i="13" s="1"/>
  <c r="AD2834" i="13" s="1"/>
  <c r="Z2832" i="13"/>
  <c r="AC2832" i="13" s="1"/>
  <c r="Z2831" i="13"/>
  <c r="AC2831" i="13" s="1"/>
  <c r="K2831" i="13"/>
  <c r="M2831" i="13" s="1"/>
  <c r="K2829" i="13"/>
  <c r="M2829" i="13" s="1"/>
  <c r="K2827" i="13"/>
  <c r="M2827" i="13" s="1"/>
  <c r="AD2827" i="13" s="1"/>
  <c r="AE2827" i="13" s="1"/>
  <c r="AG2827" i="13" s="1"/>
  <c r="K2826" i="13"/>
  <c r="M2826" i="13" s="1"/>
  <c r="AD2826" i="13" s="1"/>
  <c r="Z2824" i="13"/>
  <c r="AC2824" i="13" s="1"/>
  <c r="K2824" i="13"/>
  <c r="M2824" i="13" s="1"/>
  <c r="M2825" i="13" s="1"/>
  <c r="Z2822" i="13"/>
  <c r="AC2822" i="13" s="1"/>
  <c r="Z2821" i="13"/>
  <c r="AC2821" i="13" s="1"/>
  <c r="Z2820" i="13"/>
  <c r="AC2820" i="13" s="1"/>
  <c r="Z2819" i="13"/>
  <c r="AC2819" i="13" s="1"/>
  <c r="Z2818" i="13"/>
  <c r="AC2818" i="13" s="1"/>
  <c r="K2818" i="13"/>
  <c r="M2818" i="13" s="1"/>
  <c r="M2823" i="13" s="1"/>
  <c r="K2816" i="13"/>
  <c r="M2816" i="13" s="1"/>
  <c r="AD2816" i="13" s="1"/>
  <c r="AE2816" i="13" s="1"/>
  <c r="AG2816" i="13" s="1"/>
  <c r="Z2815" i="13"/>
  <c r="AC2815" i="13" s="1"/>
  <c r="Z2814" i="13"/>
  <c r="AC2814" i="13" s="1"/>
  <c r="Z2813" i="13"/>
  <c r="AC2813" i="13" s="1"/>
  <c r="K2813" i="13"/>
  <c r="M2813" i="13" s="1"/>
  <c r="K2812" i="13"/>
  <c r="M2812" i="13" s="1"/>
  <c r="AD2812" i="13" s="1"/>
  <c r="AE2812" i="13" s="1"/>
  <c r="AG2812" i="13" s="1"/>
  <c r="K2811" i="13"/>
  <c r="M2811" i="13" s="1"/>
  <c r="K2809" i="13"/>
  <c r="M2809" i="13" s="1"/>
  <c r="K2807" i="13"/>
  <c r="M2807" i="13" s="1"/>
  <c r="AD2807" i="13" s="1"/>
  <c r="AE2807" i="13" s="1"/>
  <c r="AG2807" i="13" s="1"/>
  <c r="K2806" i="13"/>
  <c r="M2806" i="13" s="1"/>
  <c r="AD2806" i="13" s="1"/>
  <c r="AE2806" i="13" s="1"/>
  <c r="AG2806" i="13" s="1"/>
  <c r="K2805" i="13"/>
  <c r="M2805" i="13" s="1"/>
  <c r="AD2805" i="13" s="1"/>
  <c r="AE2805" i="13" s="1"/>
  <c r="AG2805" i="13" s="1"/>
  <c r="K2804" i="13"/>
  <c r="M2804" i="13" s="1"/>
  <c r="Z2802" i="13"/>
  <c r="AC2802" i="13" s="1"/>
  <c r="K2802" i="13"/>
  <c r="M2802" i="13" s="1"/>
  <c r="M2803" i="13" s="1"/>
  <c r="Z2800" i="13"/>
  <c r="AC2800" i="13" s="1"/>
  <c r="K2799" i="13"/>
  <c r="M2799" i="13" s="1"/>
  <c r="Z2797" i="13"/>
  <c r="AC2797" i="13" s="1"/>
  <c r="K2797" i="13"/>
  <c r="M2797" i="13" s="1"/>
  <c r="Z2795" i="13"/>
  <c r="AC2795" i="13" s="1"/>
  <c r="Z2794" i="13"/>
  <c r="AC2794" i="13" s="1"/>
  <c r="Z2793" i="13"/>
  <c r="AC2793" i="13" s="1"/>
  <c r="K2793" i="13"/>
  <c r="M2793" i="13" s="1"/>
  <c r="K2792" i="13"/>
  <c r="M2792" i="13" s="1"/>
  <c r="AD2792" i="13" s="1"/>
  <c r="AE2792" i="13" s="1"/>
  <c r="AG2792" i="13" s="1"/>
  <c r="K2791" i="13"/>
  <c r="M2791" i="13" s="1"/>
  <c r="AD2791" i="13" s="1"/>
  <c r="AE2791" i="13" s="1"/>
  <c r="AG2791" i="13" s="1"/>
  <c r="Z2790" i="13"/>
  <c r="AC2790" i="13" s="1"/>
  <c r="Z2789" i="13"/>
  <c r="AC2789" i="13" s="1"/>
  <c r="Z2788" i="13"/>
  <c r="AC2788" i="13" s="1"/>
  <c r="K2788" i="13"/>
  <c r="M2788" i="13" s="1"/>
  <c r="K2786" i="13"/>
  <c r="M2786" i="13" s="1"/>
  <c r="Z2784" i="13"/>
  <c r="AC2784" i="13" s="1"/>
  <c r="Z2783" i="13"/>
  <c r="AC2783" i="13" s="1"/>
  <c r="Z2782" i="13"/>
  <c r="AC2782" i="13" s="1"/>
  <c r="Z2781" i="13"/>
  <c r="AC2781" i="13" s="1"/>
  <c r="Z2780" i="13"/>
  <c r="AC2780" i="13" s="1"/>
  <c r="Z2779" i="13"/>
  <c r="AC2779" i="13" s="1"/>
  <c r="K2779" i="13"/>
  <c r="M2779" i="13" s="1"/>
  <c r="Z2778" i="13"/>
  <c r="AC2778" i="13" s="1"/>
  <c r="Z2777" i="13"/>
  <c r="AC2777" i="13" s="1"/>
  <c r="Z2776" i="13"/>
  <c r="AC2776" i="13" s="1"/>
  <c r="Z2775" i="13"/>
  <c r="AC2775" i="13" s="1"/>
  <c r="Z2774" i="13"/>
  <c r="AC2774" i="13" s="1"/>
  <c r="K2774" i="13"/>
  <c r="M2774" i="13" s="1"/>
  <c r="K2772" i="13"/>
  <c r="M2772" i="13" s="1"/>
  <c r="AD2772" i="13" s="1"/>
  <c r="AE2772" i="13" s="1"/>
  <c r="AG2772" i="13" s="1"/>
  <c r="K2771" i="13"/>
  <c r="M2771" i="13" s="1"/>
  <c r="K2769" i="13"/>
  <c r="M2769" i="13" s="1"/>
  <c r="Z2767" i="13"/>
  <c r="AC2767" i="13" s="1"/>
  <c r="Z2766" i="13"/>
  <c r="AC2766" i="13" s="1"/>
  <c r="Z2765" i="13"/>
  <c r="AC2765" i="13" s="1"/>
  <c r="K2765" i="13"/>
  <c r="M2765" i="13" s="1"/>
  <c r="M2768" i="13" s="1"/>
  <c r="Z2763" i="13"/>
  <c r="AC2763" i="13" s="1"/>
  <c r="Z2762" i="13"/>
  <c r="AC2762" i="13" s="1"/>
  <c r="Z2761" i="13"/>
  <c r="AC2761" i="13" s="1"/>
  <c r="Z2760" i="13"/>
  <c r="AC2760" i="13" s="1"/>
  <c r="K2760" i="13"/>
  <c r="M2760" i="13" s="1"/>
  <c r="K2758" i="13"/>
  <c r="M2758" i="13" s="1"/>
  <c r="AD2758" i="13" s="1"/>
  <c r="AE2758" i="13" s="1"/>
  <c r="AG2758" i="13" s="1"/>
  <c r="K2757" i="13"/>
  <c r="M2757" i="13" s="1"/>
  <c r="Z2756" i="13"/>
  <c r="AC2756" i="13" s="1"/>
  <c r="Z2755" i="13"/>
  <c r="AC2755" i="13" s="1"/>
  <c r="Z2754" i="13"/>
  <c r="AC2754" i="13" s="1"/>
  <c r="K2754" i="13"/>
  <c r="M2754" i="13" s="1"/>
  <c r="Z2753" i="13"/>
  <c r="AC2753" i="13" s="1"/>
  <c r="Z2752" i="13"/>
  <c r="AC2752" i="13" s="1"/>
  <c r="K2752" i="13"/>
  <c r="M2752" i="13" s="1"/>
  <c r="K2750" i="13"/>
  <c r="M2750" i="13" s="1"/>
  <c r="AD2750" i="13" s="1"/>
  <c r="AE2750" i="13" s="1"/>
  <c r="AG2750" i="13" s="1"/>
  <c r="K2749" i="13"/>
  <c r="M2749" i="13" s="1"/>
  <c r="AD2749" i="13" s="1"/>
  <c r="AE2749" i="13" s="1"/>
  <c r="Z2747" i="13"/>
  <c r="AC2747" i="13" s="1"/>
  <c r="Z2746" i="13"/>
  <c r="AC2746" i="13" s="1"/>
  <c r="K2745" i="13"/>
  <c r="M2745" i="13" s="1"/>
  <c r="AD2745" i="13" s="1"/>
  <c r="AE2745" i="13" s="1"/>
  <c r="AG2745" i="13" s="1"/>
  <c r="Z2744" i="13"/>
  <c r="AC2744" i="13" s="1"/>
  <c r="Z2743" i="13"/>
  <c r="AC2743" i="13" s="1"/>
  <c r="Z2742" i="13"/>
  <c r="AC2742" i="13" s="1"/>
  <c r="K2742" i="13"/>
  <c r="M2742" i="13" s="1"/>
  <c r="K2740" i="13"/>
  <c r="M2740" i="13" s="1"/>
  <c r="K2738" i="13"/>
  <c r="M2738" i="13" s="1"/>
  <c r="K2736" i="13"/>
  <c r="M2736" i="13" s="1"/>
  <c r="Z2734" i="13"/>
  <c r="AC2734" i="13" s="1"/>
  <c r="Z2733" i="13"/>
  <c r="AC2733" i="13" s="1"/>
  <c r="K2733" i="13"/>
  <c r="M2733" i="13" s="1"/>
  <c r="Z2731" i="13"/>
  <c r="AC2731" i="13" s="1"/>
  <c r="K2731" i="13"/>
  <c r="M2731" i="13" s="1"/>
  <c r="Z2728" i="13"/>
  <c r="AC2728" i="13" s="1"/>
  <c r="Z2727" i="13"/>
  <c r="AC2727" i="13" s="1"/>
  <c r="K2727" i="13"/>
  <c r="M2727" i="13" s="1"/>
  <c r="K2725" i="13"/>
  <c r="M2725" i="13" s="1"/>
  <c r="AD2725" i="13" s="1"/>
  <c r="AE2725" i="13" s="1"/>
  <c r="AG2725" i="13" s="1"/>
  <c r="Z2724" i="13"/>
  <c r="AC2724" i="13" s="1"/>
  <c r="Z2723" i="13"/>
  <c r="AC2723" i="13" s="1"/>
  <c r="Z2722" i="13"/>
  <c r="AC2722" i="13" s="1"/>
  <c r="Z2721" i="13"/>
  <c r="AC2721" i="13" s="1"/>
  <c r="Z2720" i="13"/>
  <c r="AC2720" i="13" s="1"/>
  <c r="Z2719" i="13"/>
  <c r="AC2719" i="13" s="1"/>
  <c r="Z2718" i="13"/>
  <c r="AC2718" i="13" s="1"/>
  <c r="Z2717" i="13"/>
  <c r="AC2717" i="13" s="1"/>
  <c r="Z2716" i="13"/>
  <c r="AC2716" i="13" s="1"/>
  <c r="Z2715" i="13"/>
  <c r="AC2715" i="13" s="1"/>
  <c r="Z2714" i="13"/>
  <c r="AC2714" i="13" s="1"/>
  <c r="Z2713" i="13"/>
  <c r="AC2713" i="13" s="1"/>
  <c r="K2713" i="13"/>
  <c r="M2713" i="13" s="1"/>
  <c r="K2711" i="13"/>
  <c r="M2711" i="13" s="1"/>
  <c r="AD2711" i="13" s="1"/>
  <c r="AE2711" i="13" s="1"/>
  <c r="AG2711" i="13" s="1"/>
  <c r="Z2710" i="13"/>
  <c r="AC2710" i="13" s="1"/>
  <c r="Z2709" i="13"/>
  <c r="AC2709" i="13" s="1"/>
  <c r="Z2708" i="13"/>
  <c r="AC2708" i="13" s="1"/>
  <c r="K2708" i="13"/>
  <c r="M2708" i="13" s="1"/>
  <c r="Z2706" i="13"/>
  <c r="AC2706" i="13" s="1"/>
  <c r="K2706" i="13"/>
  <c r="M2706" i="13" s="1"/>
  <c r="Z2704" i="13"/>
  <c r="AC2704" i="13" s="1"/>
  <c r="K2704" i="13"/>
  <c r="M2704" i="13" s="1"/>
  <c r="Z2703" i="13"/>
  <c r="AC2703" i="13" s="1"/>
  <c r="Z2702" i="13"/>
  <c r="AC2702" i="13" s="1"/>
  <c r="K2702" i="13"/>
  <c r="M2702" i="13" s="1"/>
  <c r="K2700" i="13"/>
  <c r="M2700" i="13" s="1"/>
  <c r="AD2700" i="13" s="1"/>
  <c r="AE2700" i="13" s="1"/>
  <c r="AG2700" i="13" s="1"/>
  <c r="K2699" i="13"/>
  <c r="M2699" i="13" s="1"/>
  <c r="Z2697" i="13"/>
  <c r="AC2697" i="13" s="1"/>
  <c r="Z2696" i="13"/>
  <c r="AC2696" i="13" s="1"/>
  <c r="Z2695" i="13"/>
  <c r="AC2695" i="13" s="1"/>
  <c r="K2695" i="13"/>
  <c r="M2695" i="13" s="1"/>
  <c r="Z2694" i="13"/>
  <c r="AC2694" i="13" s="1"/>
  <c r="K2694" i="13"/>
  <c r="M2694" i="13" s="1"/>
  <c r="Z2692" i="13"/>
  <c r="AC2692" i="13" s="1"/>
  <c r="Z2691" i="13"/>
  <c r="AC2691" i="13" s="1"/>
  <c r="K2691" i="13"/>
  <c r="M2691" i="13" s="1"/>
  <c r="K2689" i="13"/>
  <c r="M2689" i="13" s="1"/>
  <c r="M2690" i="13" s="1"/>
  <c r="Z2687" i="13"/>
  <c r="AC2687" i="13" s="1"/>
  <c r="Z2686" i="13"/>
  <c r="AC2686" i="13" s="1"/>
  <c r="K2686" i="13"/>
  <c r="M2686" i="13" s="1"/>
  <c r="Z2684" i="13"/>
  <c r="AC2684" i="13" s="1"/>
  <c r="Z2683" i="13"/>
  <c r="AC2683" i="13" s="1"/>
  <c r="Z2682" i="13"/>
  <c r="AC2682" i="13" s="1"/>
  <c r="Z2681" i="13"/>
  <c r="AC2681" i="13" s="1"/>
  <c r="Z2680" i="13"/>
  <c r="AC2680" i="13" s="1"/>
  <c r="K2680" i="13"/>
  <c r="M2680" i="13" s="1"/>
  <c r="K2679" i="13"/>
  <c r="M2679" i="13" s="1"/>
  <c r="K2677" i="13"/>
  <c r="M2677" i="13" s="1"/>
  <c r="AD2677" i="13" s="1"/>
  <c r="AE2677" i="13" s="1"/>
  <c r="AG2677" i="13" s="1"/>
  <c r="K2676" i="13"/>
  <c r="M2676" i="13" s="1"/>
  <c r="AD2676" i="13" s="1"/>
  <c r="AE2676" i="13" s="1"/>
  <c r="AG2676" i="13" s="1"/>
  <c r="K2675" i="13"/>
  <c r="M2675" i="13" s="1"/>
  <c r="AD2675" i="13" s="1"/>
  <c r="AE2675" i="13" s="1"/>
  <c r="AG2675" i="13" s="1"/>
  <c r="K2674" i="13"/>
  <c r="M2674" i="13" s="1"/>
  <c r="K2673" i="13"/>
  <c r="M2673" i="13" s="1"/>
  <c r="AD2673" i="13" s="1"/>
  <c r="AE2673" i="13" s="1"/>
  <c r="K2671" i="13"/>
  <c r="M2671" i="13" s="1"/>
  <c r="Z2669" i="13"/>
  <c r="AC2669" i="13" s="1"/>
  <c r="K2669" i="13"/>
  <c r="M2669" i="13" s="1"/>
  <c r="M2670" i="13" s="1"/>
  <c r="Z2667" i="13"/>
  <c r="AC2667" i="13" s="1"/>
  <c r="Z2666" i="13"/>
  <c r="AC2666" i="13" s="1"/>
  <c r="Z2665" i="13"/>
  <c r="AC2665" i="13" s="1"/>
  <c r="Z2664" i="13"/>
  <c r="AC2664" i="13" s="1"/>
  <c r="K2664" i="13"/>
  <c r="M2664" i="13" s="1"/>
  <c r="K2662" i="13"/>
  <c r="M2662" i="13" s="1"/>
  <c r="K2660" i="13"/>
  <c r="M2660" i="13" s="1"/>
  <c r="M2661" i="13" s="1"/>
  <c r="K2658" i="13"/>
  <c r="M2658" i="13" s="1"/>
  <c r="M2659" i="13" s="1"/>
  <c r="K2656" i="13"/>
  <c r="M2656" i="13" s="1"/>
  <c r="K2654" i="13"/>
  <c r="M2654" i="13" s="1"/>
  <c r="AD2654" i="13" s="1"/>
  <c r="AE2654" i="13" s="1"/>
  <c r="AG2654" i="13" s="1"/>
  <c r="K2653" i="13"/>
  <c r="M2653" i="13" s="1"/>
  <c r="AD2653" i="13" s="1"/>
  <c r="AE2653" i="13" s="1"/>
  <c r="AG2653" i="13" s="1"/>
  <c r="Z2652" i="13"/>
  <c r="AC2652" i="13" s="1"/>
  <c r="Z2651" i="13"/>
  <c r="AC2651" i="13" s="1"/>
  <c r="Z2650" i="13"/>
  <c r="AC2650" i="13" s="1"/>
  <c r="K2650" i="13"/>
  <c r="M2650" i="13" s="1"/>
  <c r="Z2648" i="13"/>
  <c r="AC2648" i="13" s="1"/>
  <c r="Z2647" i="13"/>
  <c r="AC2647" i="13" s="1"/>
  <c r="Z2646" i="13"/>
  <c r="AC2646" i="13" s="1"/>
  <c r="K2646" i="13"/>
  <c r="M2646" i="13" s="1"/>
  <c r="Z2644" i="13"/>
  <c r="AC2644" i="13" s="1"/>
  <c r="Z2643" i="13"/>
  <c r="AC2643" i="13" s="1"/>
  <c r="K2643" i="13"/>
  <c r="M2643" i="13" s="1"/>
  <c r="K2642" i="13"/>
  <c r="M2642" i="13" s="1"/>
  <c r="K2640" i="13"/>
  <c r="M2640" i="13" s="1"/>
  <c r="M2641" i="13" s="1"/>
  <c r="K2638" i="13"/>
  <c r="M2638" i="13" s="1"/>
  <c r="K6306" i="13"/>
  <c r="M6306" i="13" s="1"/>
  <c r="AD6306" i="13" s="1"/>
  <c r="AE6306" i="13" s="1"/>
  <c r="AG6306" i="13" s="1"/>
  <c r="K6305" i="13"/>
  <c r="M6305" i="13" s="1"/>
  <c r="AD6305" i="13" s="1"/>
  <c r="AE6305" i="13" s="1"/>
  <c r="AG6305" i="13" s="1"/>
  <c r="K6304" i="13"/>
  <c r="M6304" i="13" s="1"/>
  <c r="AD6304" i="13" s="1"/>
  <c r="AE6304" i="13" s="1"/>
  <c r="AG6304" i="13" s="1"/>
  <c r="K6303" i="13"/>
  <c r="M6303" i="13" s="1"/>
  <c r="AD6303" i="13" s="1"/>
  <c r="AE6303" i="13" s="1"/>
  <c r="AG6303" i="13" s="1"/>
  <c r="K6302" i="13"/>
  <c r="M6302" i="13" s="1"/>
  <c r="AD6302" i="13" s="1"/>
  <c r="AE6302" i="13" s="1"/>
  <c r="AG6302" i="13" s="1"/>
  <c r="K6301" i="13"/>
  <c r="M6301" i="13" s="1"/>
  <c r="AD6301" i="13" s="1"/>
  <c r="AE6301" i="13" s="1"/>
  <c r="AG6301" i="13" s="1"/>
  <c r="K6300" i="13"/>
  <c r="M6300" i="13" s="1"/>
  <c r="AD6300" i="13" s="1"/>
  <c r="AE6300" i="13" s="1"/>
  <c r="AG6300" i="13" s="1"/>
  <c r="K6299" i="13"/>
  <c r="M6299" i="13" s="1"/>
  <c r="K6298" i="13"/>
  <c r="M6298" i="13" s="1"/>
  <c r="AD6298" i="13" s="1"/>
  <c r="K2636" i="13"/>
  <c r="M2636" i="13" s="1"/>
  <c r="AD2636" i="13" s="1"/>
  <c r="AE2636" i="13" s="1"/>
  <c r="AG2636" i="13" s="1"/>
  <c r="K2635" i="13"/>
  <c r="M2635" i="13" s="1"/>
  <c r="AD2635" i="13" s="1"/>
  <c r="AE2635" i="13" s="1"/>
  <c r="AG2635" i="13" s="1"/>
  <c r="Z2634" i="13"/>
  <c r="AC2634" i="13" s="1"/>
  <c r="Z2633" i="13"/>
  <c r="AC2633" i="13" s="1"/>
  <c r="Z2632" i="13"/>
  <c r="AC2632" i="13" s="1"/>
  <c r="Z2631" i="13"/>
  <c r="AC2631" i="13" s="1"/>
  <c r="Z2630" i="13"/>
  <c r="AC2630" i="13" s="1"/>
  <c r="Z2629" i="13"/>
  <c r="AC2629" i="13" s="1"/>
  <c r="K2629" i="13"/>
  <c r="M2629" i="13" s="1"/>
  <c r="K2627" i="13"/>
  <c r="M2627" i="13" s="1"/>
  <c r="AD2627" i="13" s="1"/>
  <c r="AE2627" i="13" s="1"/>
  <c r="AG2627" i="13" s="1"/>
  <c r="K2626" i="13"/>
  <c r="M2626" i="13" s="1"/>
  <c r="AD2626" i="13" s="1"/>
  <c r="AE2626" i="13" s="1"/>
  <c r="AG2626" i="13" s="1"/>
  <c r="K2625" i="13"/>
  <c r="M2625" i="13" s="1"/>
  <c r="K2623" i="13"/>
  <c r="M2623" i="13" s="1"/>
  <c r="M2624" i="13" s="1"/>
  <c r="K2621" i="13"/>
  <c r="M2621" i="13" s="1"/>
  <c r="M2622" i="13" s="1"/>
  <c r="K2619" i="13"/>
  <c r="M2619" i="13" s="1"/>
  <c r="K2617" i="13"/>
  <c r="M2617" i="13" s="1"/>
  <c r="AD2617" i="13" s="1"/>
  <c r="AE2617" i="13" s="1"/>
  <c r="AG2617" i="13" s="1"/>
  <c r="K2616" i="13"/>
  <c r="M2616" i="13" s="1"/>
  <c r="AD2616" i="13" s="1"/>
  <c r="K2614" i="13"/>
  <c r="M2614" i="13" s="1"/>
  <c r="Z2612" i="13"/>
  <c r="AC2612" i="13" s="1"/>
  <c r="Z2611" i="13"/>
  <c r="AC2611" i="13" s="1"/>
  <c r="Z2610" i="13"/>
  <c r="AC2610" i="13" s="1"/>
  <c r="Z2609" i="13"/>
  <c r="AC2609" i="13" s="1"/>
  <c r="Z2608" i="13"/>
  <c r="AC2608" i="13" s="1"/>
  <c r="K2608" i="13"/>
  <c r="M2608" i="13" s="1"/>
  <c r="K2606" i="13"/>
  <c r="M2606" i="13" s="1"/>
  <c r="K2604" i="13"/>
  <c r="M2604" i="13" s="1"/>
  <c r="K2602" i="13"/>
  <c r="M2602" i="13" s="1"/>
  <c r="AD2602" i="13" s="1"/>
  <c r="AE2602" i="13" s="1"/>
  <c r="AG2602" i="13" s="1"/>
  <c r="K2601" i="13"/>
  <c r="M2601" i="13" s="1"/>
  <c r="Z2599" i="13"/>
  <c r="AC2599" i="13" s="1"/>
  <c r="Z2598" i="13"/>
  <c r="AC2598" i="13" s="1"/>
  <c r="K2598" i="13"/>
  <c r="M2598" i="13" s="1"/>
  <c r="Z2595" i="13"/>
  <c r="AC2595" i="13" s="1"/>
  <c r="K2595" i="13"/>
  <c r="M2595" i="13" s="1"/>
  <c r="K2593" i="13"/>
  <c r="M2593" i="13" s="1"/>
  <c r="AD2593" i="13" s="1"/>
  <c r="AD2594" i="13" s="1"/>
  <c r="K2591" i="13"/>
  <c r="M2591" i="13" s="1"/>
  <c r="AD2591" i="13" s="1"/>
  <c r="AE2591" i="13" s="1"/>
  <c r="AG2591" i="13" s="1"/>
  <c r="Z2590" i="13"/>
  <c r="AC2590" i="13" s="1"/>
  <c r="Z2589" i="13"/>
  <c r="AC2589" i="13" s="1"/>
  <c r="K2589" i="13"/>
  <c r="M2589" i="13" s="1"/>
  <c r="K2588" i="13"/>
  <c r="M2588" i="13" s="1"/>
  <c r="AD2588" i="13" s="1"/>
  <c r="AE2588" i="13" s="1"/>
  <c r="AG2588" i="13" s="1"/>
  <c r="Z2587" i="13"/>
  <c r="AC2587" i="13" s="1"/>
  <c r="Z2586" i="13"/>
  <c r="AC2586" i="13" s="1"/>
  <c r="Z2585" i="13"/>
  <c r="AC2585" i="13" s="1"/>
  <c r="K2585" i="13"/>
  <c r="M2585" i="13" s="1"/>
  <c r="K2584" i="13"/>
  <c r="M2584" i="13" s="1"/>
  <c r="AD2584" i="13" s="1"/>
  <c r="AE2584" i="13" s="1"/>
  <c r="AG2584" i="13" s="1"/>
  <c r="K2583" i="13"/>
  <c r="M2583" i="13" s="1"/>
  <c r="Z2581" i="13"/>
  <c r="AC2581" i="13" s="1"/>
  <c r="Z2580" i="13"/>
  <c r="AC2580" i="13" s="1"/>
  <c r="Z2579" i="13"/>
  <c r="AC2579" i="13" s="1"/>
  <c r="Z2578" i="13"/>
  <c r="AC2578" i="13" s="1"/>
  <c r="K2578" i="13"/>
  <c r="M2578" i="13" s="1"/>
  <c r="Z2596" i="13"/>
  <c r="AC2596" i="13" s="1"/>
  <c r="K2596" i="13"/>
  <c r="M2596" i="13" s="1"/>
  <c r="K2576" i="13"/>
  <c r="M2576" i="13" s="1"/>
  <c r="Z2574" i="13"/>
  <c r="AC2574" i="13" s="1"/>
  <c r="Z2573" i="13"/>
  <c r="AC2573" i="13" s="1"/>
  <c r="K2573" i="13"/>
  <c r="M2573" i="13" s="1"/>
  <c r="Z2571" i="13"/>
  <c r="AC2571" i="13" s="1"/>
  <c r="K2571" i="13"/>
  <c r="M2571" i="13" s="1"/>
  <c r="K2570" i="13"/>
  <c r="M2570" i="13" s="1"/>
  <c r="AD2570" i="13" s="1"/>
  <c r="AE2570" i="13" s="1"/>
  <c r="AG2570" i="13" s="1"/>
  <c r="Z2569" i="13"/>
  <c r="AC2569" i="13" s="1"/>
  <c r="Z2568" i="13"/>
  <c r="AC2568" i="13" s="1"/>
  <c r="K2568" i="13"/>
  <c r="M2568" i="13" s="1"/>
  <c r="K2566" i="13"/>
  <c r="M2566" i="13" s="1"/>
  <c r="AD2566" i="13" s="1"/>
  <c r="AE2566" i="13" s="1"/>
  <c r="AG2566" i="13" s="1"/>
  <c r="K2565" i="13"/>
  <c r="M2565" i="13" s="1"/>
  <c r="AD2565" i="13" s="1"/>
  <c r="AE2565" i="13" s="1"/>
  <c r="AG2565" i="13" s="1"/>
  <c r="K2564" i="13"/>
  <c r="M2564" i="13" s="1"/>
  <c r="AD2564" i="13" s="1"/>
  <c r="AE2564" i="13" s="1"/>
  <c r="AG2564" i="13" s="1"/>
  <c r="K2563" i="13"/>
  <c r="M2563" i="13" s="1"/>
  <c r="AD2563" i="13" s="1"/>
  <c r="AE2563" i="13" s="1"/>
  <c r="AG2563" i="13" s="1"/>
  <c r="K2562" i="13"/>
  <c r="M2562" i="13" s="1"/>
  <c r="AD2562" i="13" s="1"/>
  <c r="AE2562" i="13" s="1"/>
  <c r="AG2562" i="13" s="1"/>
  <c r="K2561" i="13"/>
  <c r="M2561" i="13" s="1"/>
  <c r="K2559" i="13"/>
  <c r="M2559" i="13" s="1"/>
  <c r="AD2559" i="13" s="1"/>
  <c r="AE2559" i="13" s="1"/>
  <c r="AG2559" i="13" s="1"/>
  <c r="K2558" i="13"/>
  <c r="M2558" i="13" s="1"/>
  <c r="AD2558" i="13" s="1"/>
  <c r="AE2558" i="13" s="1"/>
  <c r="AG2558" i="13" s="1"/>
  <c r="K2557" i="13"/>
  <c r="M2557" i="13" s="1"/>
  <c r="K2555" i="13"/>
  <c r="M2555" i="13" s="1"/>
  <c r="K2553" i="13"/>
  <c r="M2553" i="13" s="1"/>
  <c r="M2554" i="13" s="1"/>
  <c r="Z2551" i="13"/>
  <c r="AC2551" i="13" s="1"/>
  <c r="Z2550" i="13"/>
  <c r="AC2550" i="13" s="1"/>
  <c r="Z2549" i="13"/>
  <c r="AC2549" i="13" s="1"/>
  <c r="K2549" i="13"/>
  <c r="M2549" i="13" s="1"/>
  <c r="Z2547" i="13"/>
  <c r="AC2547" i="13" s="1"/>
  <c r="K2547" i="13"/>
  <c r="M2547" i="13" s="1"/>
  <c r="Z2546" i="13"/>
  <c r="AC2546" i="13" s="1"/>
  <c r="Z2545" i="13"/>
  <c r="AC2545" i="13" s="1"/>
  <c r="K2545" i="13"/>
  <c r="M2545" i="13" s="1"/>
  <c r="AE2543" i="13"/>
  <c r="AG2543" i="13" s="1"/>
  <c r="AC2543" i="13"/>
  <c r="Z2542" i="13"/>
  <c r="AC2542" i="13" s="1"/>
  <c r="Z2541" i="13"/>
  <c r="AC2541" i="13" s="1"/>
  <c r="K2541" i="13"/>
  <c r="M2541" i="13" s="1"/>
  <c r="Z2540" i="13"/>
  <c r="AC2540" i="13" s="1"/>
  <c r="K2540" i="13"/>
  <c r="M2540" i="13" s="1"/>
  <c r="K2539" i="13"/>
  <c r="M2539" i="13" s="1"/>
  <c r="AD2539" i="13" s="1"/>
  <c r="AE2539" i="13" s="1"/>
  <c r="K2537" i="13"/>
  <c r="M2537" i="13" s="1"/>
  <c r="Z2535" i="13"/>
  <c r="AC2535" i="13" s="1"/>
  <c r="Z2534" i="13"/>
  <c r="AC2534" i="13" s="1"/>
  <c r="K2534" i="13"/>
  <c r="M2534" i="13" s="1"/>
  <c r="K2532" i="13"/>
  <c r="M2532" i="13" s="1"/>
  <c r="AD2532" i="13" s="1"/>
  <c r="AE2532" i="13" s="1"/>
  <c r="AG2532" i="13" s="1"/>
  <c r="Z2531" i="13"/>
  <c r="AC2531" i="13" s="1"/>
  <c r="Z2530" i="13"/>
  <c r="AC2530" i="13" s="1"/>
  <c r="Z2529" i="13"/>
  <c r="AC2529" i="13" s="1"/>
  <c r="K2529" i="13"/>
  <c r="M2529" i="13" s="1"/>
  <c r="K2527" i="13"/>
  <c r="M2527" i="13" s="1"/>
  <c r="AD2527" i="13" s="1"/>
  <c r="AE2527" i="13" s="1"/>
  <c r="AG2527" i="13" s="1"/>
  <c r="K2526" i="13"/>
  <c r="M2526" i="13" s="1"/>
  <c r="Z2524" i="13"/>
  <c r="AC2524" i="13" s="1"/>
  <c r="Z2523" i="13"/>
  <c r="AC2523" i="13" s="1"/>
  <c r="K2523" i="13"/>
  <c r="M2523" i="13" s="1"/>
  <c r="Z2521" i="13"/>
  <c r="AC2521" i="13" s="1"/>
  <c r="Z2520" i="13"/>
  <c r="AC2520" i="13" s="1"/>
  <c r="K2520" i="13"/>
  <c r="M2520" i="13" s="1"/>
  <c r="K2518" i="13"/>
  <c r="M2518" i="13" s="1"/>
  <c r="M2519" i="13" s="1"/>
  <c r="Z2516" i="13"/>
  <c r="AC2516" i="13" s="1"/>
  <c r="K2516" i="13"/>
  <c r="M2516" i="13" s="1"/>
  <c r="K2514" i="13"/>
  <c r="M2514" i="13" s="1"/>
  <c r="Z2512" i="13"/>
  <c r="AC2512" i="13" s="1"/>
  <c r="Z2511" i="13"/>
  <c r="AC2511" i="13" s="1"/>
  <c r="Z2510" i="13"/>
  <c r="AC2510" i="13" s="1"/>
  <c r="Z2509" i="13"/>
  <c r="AC2509" i="13" s="1"/>
  <c r="Z2508" i="13"/>
  <c r="AC2508" i="13" s="1"/>
  <c r="K2508" i="13"/>
  <c r="M2508" i="13" s="1"/>
  <c r="Z2506" i="13"/>
  <c r="AC2506" i="13" s="1"/>
  <c r="Z2505" i="13"/>
  <c r="AC2505" i="13" s="1"/>
  <c r="K2505" i="13"/>
  <c r="M2505" i="13" s="1"/>
  <c r="Z2503" i="13"/>
  <c r="AC2503" i="13" s="1"/>
  <c r="K2503" i="13"/>
  <c r="M2503" i="13" s="1"/>
  <c r="Z2501" i="13"/>
  <c r="AC2501" i="13" s="1"/>
  <c r="Z2500" i="13"/>
  <c r="AC2500" i="13" s="1"/>
  <c r="K2500" i="13"/>
  <c r="M2500" i="13" s="1"/>
  <c r="K2498" i="13"/>
  <c r="M2498" i="13" s="1"/>
  <c r="AD2498" i="13" s="1"/>
  <c r="AE2498" i="13" s="1"/>
  <c r="AG2498" i="13" s="1"/>
  <c r="K2497" i="13"/>
  <c r="M2497" i="13" s="1"/>
  <c r="K2495" i="13"/>
  <c r="M2495" i="13" s="1"/>
  <c r="AD2495" i="13" s="1"/>
  <c r="AE2495" i="13" s="1"/>
  <c r="AG2495" i="13" s="1"/>
  <c r="K2494" i="13"/>
  <c r="M2494" i="13" s="1"/>
  <c r="AD2494" i="13" s="1"/>
  <c r="Z2492" i="13"/>
  <c r="AC2492" i="13" s="1"/>
  <c r="K2491" i="13"/>
  <c r="M2491" i="13" s="1"/>
  <c r="K2489" i="13"/>
  <c r="M2489" i="13" s="1"/>
  <c r="M2490" i="13" s="1"/>
  <c r="K2487" i="13"/>
  <c r="M2487" i="13" s="1"/>
  <c r="K2485" i="13"/>
  <c r="M2485" i="13" s="1"/>
  <c r="Z2483" i="13"/>
  <c r="AC2483" i="13" s="1"/>
  <c r="Z2482" i="13"/>
  <c r="AC2482" i="13" s="1"/>
  <c r="Z2481" i="13"/>
  <c r="AC2481" i="13" s="1"/>
  <c r="Z2480" i="13"/>
  <c r="AC2480" i="13" s="1"/>
  <c r="K2480" i="13"/>
  <c r="M2480" i="13" s="1"/>
  <c r="Z2478" i="13"/>
  <c r="AC2478" i="13" s="1"/>
  <c r="K2478" i="13"/>
  <c r="M2478" i="13" s="1"/>
  <c r="K2476" i="13"/>
  <c r="M2476" i="13" s="1"/>
  <c r="M2477" i="13" s="1"/>
  <c r="K2474" i="13"/>
  <c r="M2474" i="13" s="1"/>
  <c r="AD2474" i="13" s="1"/>
  <c r="AE2474" i="13" s="1"/>
  <c r="AG2474" i="13" s="1"/>
  <c r="K2473" i="13"/>
  <c r="M2473" i="13" s="1"/>
  <c r="AD2473" i="13" s="1"/>
  <c r="AE2473" i="13" s="1"/>
  <c r="AG2473" i="13" s="1"/>
  <c r="K2472" i="13"/>
  <c r="M2472" i="13" s="1"/>
  <c r="AD2472" i="13" s="1"/>
  <c r="AE2472" i="13" s="1"/>
  <c r="AG2472" i="13" s="1"/>
  <c r="K2471" i="13"/>
  <c r="M2471" i="13" s="1"/>
  <c r="AD2471" i="13" s="1"/>
  <c r="AE2471" i="13" s="1"/>
  <c r="AG2471" i="13" s="1"/>
  <c r="K2470" i="13"/>
  <c r="M2470" i="13" s="1"/>
  <c r="AD2470" i="13" s="1"/>
  <c r="AE2470" i="13" s="1"/>
  <c r="AG2470" i="13" s="1"/>
  <c r="K2469" i="13"/>
  <c r="M2469" i="13" s="1"/>
  <c r="AD2469" i="13" s="1"/>
  <c r="AE2469" i="13" s="1"/>
  <c r="AG2469" i="13" s="1"/>
  <c r="K2468" i="13"/>
  <c r="M2468" i="13" s="1"/>
  <c r="K2466" i="13"/>
  <c r="M2466" i="13" s="1"/>
  <c r="AD2466" i="13" s="1"/>
  <c r="AE2466" i="13" s="1"/>
  <c r="AG2466" i="13" s="1"/>
  <c r="Z2465" i="13"/>
  <c r="AC2465" i="13" s="1"/>
  <c r="Z2464" i="13"/>
  <c r="AC2464" i="13" s="1"/>
  <c r="Z2463" i="13"/>
  <c r="AC2463" i="13" s="1"/>
  <c r="K2463" i="13"/>
  <c r="M2463" i="13" s="1"/>
  <c r="Z2461" i="13"/>
  <c r="AC2461" i="13" s="1"/>
  <c r="Z2460" i="13"/>
  <c r="AC2460" i="13" s="1"/>
  <c r="K2460" i="13"/>
  <c r="M2460" i="13" s="1"/>
  <c r="K2458" i="13"/>
  <c r="M2458" i="13" s="1"/>
  <c r="K2456" i="13"/>
  <c r="M2456" i="13" s="1"/>
  <c r="K2454" i="13"/>
  <c r="M2454" i="13" s="1"/>
  <c r="AD2454" i="13" s="1"/>
  <c r="AE2454" i="13" s="1"/>
  <c r="AG2454" i="13" s="1"/>
  <c r="K2453" i="13"/>
  <c r="M2453" i="13" s="1"/>
  <c r="AD2453" i="13" s="1"/>
  <c r="AE2453" i="13" s="1"/>
  <c r="AG2453" i="13" s="1"/>
  <c r="K2452" i="13"/>
  <c r="M2452" i="13" s="1"/>
  <c r="K2450" i="13"/>
  <c r="M2450" i="13" s="1"/>
  <c r="M2451" i="13" s="1"/>
  <c r="Z2448" i="13"/>
  <c r="AC2448" i="13" s="1"/>
  <c r="Z2447" i="13"/>
  <c r="AC2447" i="13" s="1"/>
  <c r="K2447" i="13"/>
  <c r="M2447" i="13" s="1"/>
  <c r="K2445" i="13"/>
  <c r="M2445" i="13" s="1"/>
  <c r="AD2445" i="13" s="1"/>
  <c r="AE2445" i="13" s="1"/>
  <c r="AG2445" i="13" s="1"/>
  <c r="K2444" i="13"/>
  <c r="M2444" i="13" s="1"/>
  <c r="AD2444" i="13" s="1"/>
  <c r="AE2444" i="13" s="1"/>
  <c r="AG2444" i="13" s="1"/>
  <c r="K2443" i="13"/>
  <c r="M2443" i="13" s="1"/>
  <c r="AD2443" i="13" s="1"/>
  <c r="AE2443" i="13" s="1"/>
  <c r="AG2443" i="13" s="1"/>
  <c r="K2442" i="13"/>
  <c r="M2442" i="13" s="1"/>
  <c r="K2440" i="13"/>
  <c r="M2440" i="13" s="1"/>
  <c r="M2441" i="13" s="1"/>
  <c r="Z2438" i="13"/>
  <c r="AC2438" i="13" s="1"/>
  <c r="K2438" i="13"/>
  <c r="M2438" i="13" s="1"/>
  <c r="K2436" i="13"/>
  <c r="M2436" i="13" s="1"/>
  <c r="AD2436" i="13" s="1"/>
  <c r="AE2436" i="13" s="1"/>
  <c r="AG2436" i="13" s="1"/>
  <c r="Z2435" i="13"/>
  <c r="AC2435" i="13" s="1"/>
  <c r="K2435" i="13"/>
  <c r="M2435" i="13" s="1"/>
  <c r="Z2433" i="13"/>
  <c r="AC2433" i="13" s="1"/>
  <c r="Z2432" i="13"/>
  <c r="AC2432" i="13" s="1"/>
  <c r="Z2431" i="13"/>
  <c r="AC2431" i="13" s="1"/>
  <c r="K2431" i="13"/>
  <c r="M2431" i="13" s="1"/>
  <c r="K2429" i="13"/>
  <c r="M2429" i="13" s="1"/>
  <c r="M2430" i="13" s="1"/>
  <c r="Z2427" i="13"/>
  <c r="AC2427" i="13" s="1"/>
  <c r="K2427" i="13"/>
  <c r="M2427" i="13" s="1"/>
  <c r="M2428" i="13" s="1"/>
  <c r="Z2425" i="13"/>
  <c r="AC2425" i="13" s="1"/>
  <c r="AE2425" i="13" s="1"/>
  <c r="AG2425" i="13" s="1"/>
  <c r="Z2424" i="13"/>
  <c r="AC2424" i="13" s="1"/>
  <c r="Z2423" i="13"/>
  <c r="AC2423" i="13" s="1"/>
  <c r="Z2422" i="13"/>
  <c r="AC2422" i="13" s="1"/>
  <c r="K2422" i="13"/>
  <c r="M2422" i="13" s="1"/>
  <c r="Z2420" i="13"/>
  <c r="AC2420" i="13" s="1"/>
  <c r="Z2419" i="13"/>
  <c r="AC2419" i="13" s="1"/>
  <c r="Z2418" i="13"/>
  <c r="AC2418" i="13" s="1"/>
  <c r="K2418" i="13"/>
  <c r="M2418" i="13" s="1"/>
  <c r="Z2416" i="13"/>
  <c r="AC2416" i="13" s="1"/>
  <c r="K2416" i="13"/>
  <c r="M2416" i="13" s="1"/>
  <c r="K2414" i="13"/>
  <c r="M2414" i="13" s="1"/>
  <c r="K2412" i="13"/>
  <c r="M2412" i="13" s="1"/>
  <c r="AD2412" i="13" s="1"/>
  <c r="AE2412" i="13" s="1"/>
  <c r="AG2412" i="13" s="1"/>
  <c r="K2411" i="13"/>
  <c r="M2411" i="13" s="1"/>
  <c r="AD2411" i="13" s="1"/>
  <c r="AE2411" i="13" s="1"/>
  <c r="AG2411" i="13" s="1"/>
  <c r="K2410" i="13"/>
  <c r="M2410" i="13" s="1"/>
  <c r="AD2410" i="13" s="1"/>
  <c r="AE2410" i="13" s="1"/>
  <c r="AG2410" i="13" s="1"/>
  <c r="K2409" i="13"/>
  <c r="M2409" i="13" s="1"/>
  <c r="AD2409" i="13" s="1"/>
  <c r="K2407" i="13"/>
  <c r="M2407" i="13" s="1"/>
  <c r="AD2407" i="13" s="1"/>
  <c r="AE2407" i="13" s="1"/>
  <c r="AG2407" i="13" s="1"/>
  <c r="K2406" i="13"/>
  <c r="M2406" i="13" s="1"/>
  <c r="K2404" i="13"/>
  <c r="M2404" i="13" s="1"/>
  <c r="AD2404" i="13" s="1"/>
  <c r="AE2404" i="13" s="1"/>
  <c r="AG2404" i="13" s="1"/>
  <c r="K2403" i="13"/>
  <c r="M2403" i="13" s="1"/>
  <c r="AD2403" i="13" s="1"/>
  <c r="AE2403" i="13" s="1"/>
  <c r="AG2403" i="13" s="1"/>
  <c r="Z2402" i="13"/>
  <c r="AC2402" i="13" s="1"/>
  <c r="K2402" i="13"/>
  <c r="M2402" i="13" s="1"/>
  <c r="Z2400" i="13"/>
  <c r="AC2400" i="13" s="1"/>
  <c r="K2400" i="13"/>
  <c r="M2400" i="13" s="1"/>
  <c r="K2398" i="13"/>
  <c r="M2398" i="13" s="1"/>
  <c r="Z2396" i="13"/>
  <c r="AC2396" i="13" s="1"/>
  <c r="Z2395" i="13"/>
  <c r="AC2395" i="13" s="1"/>
  <c r="Z2394" i="13"/>
  <c r="AC2394" i="13" s="1"/>
  <c r="Z2393" i="13"/>
  <c r="AC2393" i="13" s="1"/>
  <c r="Z2392" i="13"/>
  <c r="AC2392" i="13" s="1"/>
  <c r="Z2391" i="13"/>
  <c r="AC2391" i="13" s="1"/>
  <c r="Z2390" i="13"/>
  <c r="AC2390" i="13" s="1"/>
  <c r="K2390" i="13"/>
  <c r="M2390" i="13" s="1"/>
  <c r="K2389" i="13"/>
  <c r="M2389" i="13" s="1"/>
  <c r="AD2389" i="13" s="1"/>
  <c r="AE2389" i="13" s="1"/>
  <c r="AG2389" i="13" s="1"/>
  <c r="K2388" i="13"/>
  <c r="M2388" i="13" s="1"/>
  <c r="AD2388" i="13" s="1"/>
  <c r="AE2388" i="13" s="1"/>
  <c r="AG2388" i="13" s="1"/>
  <c r="K2387" i="13"/>
  <c r="M2387" i="13" s="1"/>
  <c r="AD2387" i="13" s="1"/>
  <c r="AE2387" i="13" s="1"/>
  <c r="AG2387" i="13" s="1"/>
  <c r="K2386" i="13"/>
  <c r="M2386" i="13" s="1"/>
  <c r="AD2386" i="13" s="1"/>
  <c r="AE2386" i="13" s="1"/>
  <c r="AG2386" i="13" s="1"/>
  <c r="K2385" i="13"/>
  <c r="M2385" i="13" s="1"/>
  <c r="AD2385" i="13" s="1"/>
  <c r="AE2385" i="13" s="1"/>
  <c r="AG2385" i="13" s="1"/>
  <c r="K2384" i="13"/>
  <c r="M2384" i="13" s="1"/>
  <c r="AD2384" i="13" s="1"/>
  <c r="AE2384" i="13" s="1"/>
  <c r="AG2384" i="13" s="1"/>
  <c r="Z2383" i="13"/>
  <c r="AC2383" i="13" s="1"/>
  <c r="Z2382" i="13"/>
  <c r="AC2382" i="13" s="1"/>
  <c r="Z2381" i="13"/>
  <c r="AC2381" i="13" s="1"/>
  <c r="Z2380" i="13"/>
  <c r="AC2380" i="13" s="1"/>
  <c r="Z2379" i="13"/>
  <c r="AC2379" i="13" s="1"/>
  <c r="AE2379" i="13" s="1"/>
  <c r="AG2379" i="13" s="1"/>
  <c r="Z2378" i="13"/>
  <c r="AC2378" i="13" s="1"/>
  <c r="K2378" i="13"/>
  <c r="M2378" i="13" s="1"/>
  <c r="Z2375" i="13"/>
  <c r="AC2375" i="13" s="1"/>
  <c r="K2375" i="13"/>
  <c r="M2375" i="13" s="1"/>
  <c r="K2374" i="13"/>
  <c r="M2374" i="13" s="1"/>
  <c r="Z2372" i="13"/>
  <c r="AC2372" i="13" s="1"/>
  <c r="K2372" i="13"/>
  <c r="M2372" i="13" s="1"/>
  <c r="K2371" i="13"/>
  <c r="M2371" i="13" s="1"/>
  <c r="K2369" i="13"/>
  <c r="M2369" i="13" s="1"/>
  <c r="M2370" i="13" s="1"/>
  <c r="Z2367" i="13"/>
  <c r="AC2367" i="13" s="1"/>
  <c r="Z2366" i="13"/>
  <c r="AC2366" i="13" s="1"/>
  <c r="Z2365" i="13"/>
  <c r="AC2365" i="13" s="1"/>
  <c r="K2365" i="13"/>
  <c r="M2365" i="13" s="1"/>
  <c r="K2364" i="13"/>
  <c r="M2364" i="13" s="1"/>
  <c r="AD2364" i="13" s="1"/>
  <c r="AE2364" i="13" s="1"/>
  <c r="AG2364" i="13" s="1"/>
  <c r="K2363" i="13"/>
  <c r="M2363" i="13" s="1"/>
  <c r="AD2363" i="13" s="1"/>
  <c r="AE2363" i="13" s="1"/>
  <c r="AG2363" i="13" s="1"/>
  <c r="K2362" i="13"/>
  <c r="M2362" i="13" s="1"/>
  <c r="Z2360" i="13"/>
  <c r="AC2360" i="13" s="1"/>
  <c r="Z2359" i="13"/>
  <c r="AC2359" i="13" s="1"/>
  <c r="K2359" i="13"/>
  <c r="M2359" i="13" s="1"/>
  <c r="Z2358" i="13"/>
  <c r="AC2358" i="13" s="1"/>
  <c r="K2358" i="13"/>
  <c r="M2358" i="13" s="1"/>
  <c r="K2356" i="13"/>
  <c r="M2356" i="13" s="1"/>
  <c r="Z2354" i="13"/>
  <c r="AC2354" i="13" s="1"/>
  <c r="K2354" i="13"/>
  <c r="M2354" i="13" s="1"/>
  <c r="K2352" i="13"/>
  <c r="M2352" i="13" s="1"/>
  <c r="K2350" i="13"/>
  <c r="M2350" i="13" s="1"/>
  <c r="K2348" i="13"/>
  <c r="M2348" i="13" s="1"/>
  <c r="K2346" i="13"/>
  <c r="M2346" i="13" s="1"/>
  <c r="M2347" i="13" s="1"/>
  <c r="K2344" i="13"/>
  <c r="M2344" i="13" s="1"/>
  <c r="AD2344" i="13" s="1"/>
  <c r="AE2344" i="13" s="1"/>
  <c r="AG2344" i="13" s="1"/>
  <c r="K2343" i="13"/>
  <c r="M2343" i="13" s="1"/>
  <c r="K2341" i="13"/>
  <c r="M2341" i="13" s="1"/>
  <c r="M2342" i="13" s="1"/>
  <c r="Z2339" i="13"/>
  <c r="AC2339" i="13" s="1"/>
  <c r="Z2338" i="13"/>
  <c r="AC2338" i="13" s="1"/>
  <c r="K2338" i="13"/>
  <c r="M2338" i="13" s="1"/>
  <c r="Z2336" i="13"/>
  <c r="AC2336" i="13" s="1"/>
  <c r="K2336" i="13"/>
  <c r="M2336" i="13" s="1"/>
  <c r="Z2335" i="13"/>
  <c r="AC2335" i="13" s="1"/>
  <c r="K2335" i="13"/>
  <c r="M2335" i="13" s="1"/>
  <c r="Z2333" i="13"/>
  <c r="AC2333" i="13" s="1"/>
  <c r="Z2332" i="13"/>
  <c r="AC2332" i="13" s="1"/>
  <c r="Z2331" i="13"/>
  <c r="AC2331" i="13" s="1"/>
  <c r="K2331" i="13"/>
  <c r="M2331" i="13" s="1"/>
  <c r="M2334" i="13" s="1"/>
  <c r="Z2329" i="13"/>
  <c r="AC2329" i="13" s="1"/>
  <c r="Z2328" i="13"/>
  <c r="AC2328" i="13" s="1"/>
  <c r="K2328" i="13"/>
  <c r="M2328" i="13" s="1"/>
  <c r="Z2326" i="13"/>
  <c r="AC2326" i="13" s="1"/>
  <c r="K2326" i="13"/>
  <c r="M2326" i="13" s="1"/>
  <c r="Z2324" i="13"/>
  <c r="AC2324" i="13" s="1"/>
  <c r="Z2323" i="13"/>
  <c r="AC2323" i="13" s="1"/>
  <c r="K2323" i="13"/>
  <c r="M2323" i="13" s="1"/>
  <c r="Z2321" i="13"/>
  <c r="AC2321" i="13" s="1"/>
  <c r="Z2320" i="13"/>
  <c r="AC2320" i="13" s="1"/>
  <c r="Z2319" i="13"/>
  <c r="AC2319" i="13" s="1"/>
  <c r="Z2318" i="13"/>
  <c r="AC2318" i="13" s="1"/>
  <c r="Z2317" i="13"/>
  <c r="AC2317" i="13" s="1"/>
  <c r="Z2316" i="13"/>
  <c r="AC2316" i="13" s="1"/>
  <c r="K2316" i="13"/>
  <c r="M2316" i="13" s="1"/>
  <c r="K2314" i="13"/>
  <c r="M2314" i="13" s="1"/>
  <c r="AD2314" i="13" s="1"/>
  <c r="AE2314" i="13" s="1"/>
  <c r="AG2314" i="13" s="1"/>
  <c r="Z2313" i="13"/>
  <c r="AC2313" i="13" s="1"/>
  <c r="Z2312" i="13"/>
  <c r="AC2312" i="13" s="1"/>
  <c r="Z2311" i="13"/>
  <c r="AC2311" i="13" s="1"/>
  <c r="K2311" i="13"/>
  <c r="M2311" i="13" s="1"/>
  <c r="K2310" i="13"/>
  <c r="M2310" i="13" s="1"/>
  <c r="K2308" i="13"/>
  <c r="M2308" i="13" s="1"/>
  <c r="AD2308" i="13" s="1"/>
  <c r="AE2308" i="13" s="1"/>
  <c r="AG2308" i="13" s="1"/>
  <c r="K2307" i="13"/>
  <c r="M2307" i="13" s="1"/>
  <c r="Z2305" i="13"/>
  <c r="AC2305" i="13" s="1"/>
  <c r="K2305" i="13"/>
  <c r="M2305" i="13" s="1"/>
  <c r="Z2303" i="13"/>
  <c r="AC2303" i="13" s="1"/>
  <c r="Z2302" i="13"/>
  <c r="AC2302" i="13" s="1"/>
  <c r="K2302" i="13"/>
  <c r="M2302" i="13" s="1"/>
  <c r="K2300" i="13"/>
  <c r="M2300" i="13" s="1"/>
  <c r="M2301" i="13" s="1"/>
  <c r="Z2298" i="13"/>
  <c r="AC2298" i="13" s="1"/>
  <c r="Z2297" i="13"/>
  <c r="AC2297" i="13" s="1"/>
  <c r="K2297" i="13"/>
  <c r="M2297" i="13" s="1"/>
  <c r="K2295" i="13"/>
  <c r="M2295" i="13" s="1"/>
  <c r="K2293" i="13"/>
  <c r="M2293" i="13" s="1"/>
  <c r="K2291" i="13"/>
  <c r="M2291" i="13" s="1"/>
  <c r="AD2291" i="13" s="1"/>
  <c r="AE2291" i="13" s="1"/>
  <c r="AG2291" i="13" s="1"/>
  <c r="K2290" i="13"/>
  <c r="M2290" i="13" s="1"/>
  <c r="AD2290" i="13" s="1"/>
  <c r="AE2290" i="13" s="1"/>
  <c r="AG2290" i="13" s="1"/>
  <c r="Z2289" i="13"/>
  <c r="AC2289" i="13" s="1"/>
  <c r="Z2288" i="13"/>
  <c r="AC2288" i="13" s="1"/>
  <c r="Z2287" i="13"/>
  <c r="AC2287" i="13" s="1"/>
  <c r="K2287" i="13"/>
  <c r="M2287" i="13" s="1"/>
  <c r="K2286" i="13"/>
  <c r="M2286" i="13" s="1"/>
  <c r="AD2286" i="13" s="1"/>
  <c r="AE2286" i="13" s="1"/>
  <c r="AG2286" i="13" s="1"/>
  <c r="K2285" i="13"/>
  <c r="M2285" i="13" s="1"/>
  <c r="AD2285" i="13" s="1"/>
  <c r="AE2285" i="13" s="1"/>
  <c r="AG2285" i="13" s="1"/>
  <c r="K2284" i="13"/>
  <c r="M2284" i="13" s="1"/>
  <c r="K2282" i="13"/>
  <c r="M2282" i="13" s="1"/>
  <c r="AD2282" i="13" s="1"/>
  <c r="AE2282" i="13" s="1"/>
  <c r="AG2282" i="13" s="1"/>
  <c r="K2281" i="13"/>
  <c r="M2281" i="13" s="1"/>
  <c r="K2279" i="13"/>
  <c r="M2279" i="13" s="1"/>
  <c r="K2277" i="13"/>
  <c r="M2277" i="13" s="1"/>
  <c r="K2275" i="13"/>
  <c r="M2275" i="13" s="1"/>
  <c r="M2276" i="13" s="1"/>
  <c r="Z2273" i="13"/>
  <c r="AC2273" i="13" s="1"/>
  <c r="K2273" i="13"/>
  <c r="M2273" i="13" s="1"/>
  <c r="K2272" i="13"/>
  <c r="M2272" i="13" s="1"/>
  <c r="K2271" i="13"/>
  <c r="M2271" i="13" s="1"/>
  <c r="Z2270" i="13"/>
  <c r="AC2270" i="13" s="1"/>
  <c r="K2270" i="13"/>
  <c r="M2270" i="13" s="1"/>
  <c r="K2268" i="13"/>
  <c r="M2268" i="13" s="1"/>
  <c r="AD2268" i="13" s="1"/>
  <c r="AE2268" i="13" s="1"/>
  <c r="AG2268" i="13" s="1"/>
  <c r="K2267" i="13"/>
  <c r="M2267" i="13" s="1"/>
  <c r="AD2267" i="13" s="1"/>
  <c r="AE2267" i="13" s="1"/>
  <c r="AG2267" i="13" s="1"/>
  <c r="K2266" i="13"/>
  <c r="M2266" i="13" s="1"/>
  <c r="AD2266" i="13" s="1"/>
  <c r="AE2266" i="13" s="1"/>
  <c r="AG2266" i="13" s="1"/>
  <c r="K2265" i="13"/>
  <c r="M2265" i="13" s="1"/>
  <c r="AD2265" i="13" s="1"/>
  <c r="AE2265" i="13" s="1"/>
  <c r="AG2265" i="13" s="1"/>
  <c r="K2264" i="13"/>
  <c r="M2264" i="13" s="1"/>
  <c r="AD2264" i="13" s="1"/>
  <c r="AE2264" i="13" s="1"/>
  <c r="AG2264" i="13" s="1"/>
  <c r="K2263" i="13"/>
  <c r="M2263" i="13" s="1"/>
  <c r="AD2263" i="13" s="1"/>
  <c r="AE2263" i="13" s="1"/>
  <c r="AG2263" i="13" s="1"/>
  <c r="K2262" i="13"/>
  <c r="M2262" i="13" s="1"/>
  <c r="AD2262" i="13" s="1"/>
  <c r="AE2262" i="13" s="1"/>
  <c r="AG2262" i="13" s="1"/>
  <c r="K2261" i="13"/>
  <c r="M2261" i="13" s="1"/>
  <c r="AD2261" i="13" s="1"/>
  <c r="AE2261" i="13" s="1"/>
  <c r="AG2261" i="13" s="1"/>
  <c r="K2260" i="13"/>
  <c r="M2260" i="13" s="1"/>
  <c r="AD2260" i="13" s="1"/>
  <c r="AE2260" i="13" s="1"/>
  <c r="AG2260" i="13" s="1"/>
  <c r="K2259" i="13"/>
  <c r="M2259" i="13" s="1"/>
  <c r="AD2259" i="13" s="1"/>
  <c r="AE2259" i="13" s="1"/>
  <c r="AG2259" i="13" s="1"/>
  <c r="Z2258" i="13"/>
  <c r="AC2258" i="13" s="1"/>
  <c r="Z2257" i="13"/>
  <c r="AC2257" i="13" s="1"/>
  <c r="Z2256" i="13"/>
  <c r="AC2256" i="13" s="1"/>
  <c r="Z2255" i="13"/>
  <c r="AC2255" i="13" s="1"/>
  <c r="Z2254" i="13"/>
  <c r="AC2254" i="13" s="1"/>
  <c r="K2254" i="13"/>
  <c r="M2254" i="13" s="1"/>
  <c r="K2252" i="13"/>
  <c r="M2252" i="13" s="1"/>
  <c r="AD2252" i="13" s="1"/>
  <c r="AE2252" i="13" s="1"/>
  <c r="AG2252" i="13" s="1"/>
  <c r="K2251" i="13"/>
  <c r="M2251" i="13" s="1"/>
  <c r="AD2251" i="13" s="1"/>
  <c r="AE2251" i="13" s="1"/>
  <c r="AG2251" i="13" s="1"/>
  <c r="K2250" i="13"/>
  <c r="M2250" i="13" s="1"/>
  <c r="AD2250" i="13" s="1"/>
  <c r="AE2250" i="13" s="1"/>
  <c r="AG2250" i="13" s="1"/>
  <c r="K2249" i="13"/>
  <c r="M2249" i="13" s="1"/>
  <c r="K2247" i="13"/>
  <c r="M2247" i="13" s="1"/>
  <c r="AD2247" i="13" s="1"/>
  <c r="AE2247" i="13" s="1"/>
  <c r="AG2247" i="13" s="1"/>
  <c r="K2246" i="13"/>
  <c r="M2246" i="13" s="1"/>
  <c r="Z2244" i="13"/>
  <c r="AC2244" i="13" s="1"/>
  <c r="K2244" i="13"/>
  <c r="M2244" i="13" s="1"/>
  <c r="K2242" i="13"/>
  <c r="M2242" i="13" s="1"/>
  <c r="Z2240" i="13"/>
  <c r="AC2240" i="13" s="1"/>
  <c r="Z2239" i="13"/>
  <c r="AC2239" i="13" s="1"/>
  <c r="Z2238" i="13"/>
  <c r="AC2238" i="13" s="1"/>
  <c r="Z2237" i="13"/>
  <c r="AC2237" i="13" s="1"/>
  <c r="Z2236" i="13"/>
  <c r="AC2236" i="13" s="1"/>
  <c r="Z2235" i="13"/>
  <c r="AC2235" i="13" s="1"/>
  <c r="Z2234" i="13"/>
  <c r="AC2234" i="13" s="1"/>
  <c r="K2234" i="13"/>
  <c r="M2234" i="13" s="1"/>
  <c r="Z2232" i="13"/>
  <c r="AC2232" i="13" s="1"/>
  <c r="K2232" i="13"/>
  <c r="M2232" i="13" s="1"/>
  <c r="Z2230" i="13"/>
  <c r="AC2230" i="13" s="1"/>
  <c r="Z2229" i="13"/>
  <c r="AC2229" i="13" s="1"/>
  <c r="Z2228" i="13"/>
  <c r="AC2228" i="13" s="1"/>
  <c r="K2228" i="13"/>
  <c r="M2228" i="13" s="1"/>
  <c r="K2226" i="13"/>
  <c r="M2226" i="13" s="1"/>
  <c r="M2227" i="13" s="1"/>
  <c r="K2224" i="13"/>
  <c r="M2224" i="13" s="1"/>
  <c r="AD2224" i="13" s="1"/>
  <c r="AE2224" i="13" s="1"/>
  <c r="AG2224" i="13" s="1"/>
  <c r="Z2223" i="13"/>
  <c r="AC2223" i="13" s="1"/>
  <c r="Z2222" i="13"/>
  <c r="AC2222" i="13" s="1"/>
  <c r="K2222" i="13"/>
  <c r="M2222" i="13" s="1"/>
  <c r="K2220" i="13"/>
  <c r="M2220" i="13" s="1"/>
  <c r="M2221" i="13" s="1"/>
  <c r="K2218" i="13"/>
  <c r="M2218" i="13" s="1"/>
  <c r="AD2218" i="13" s="1"/>
  <c r="AE2218" i="13" s="1"/>
  <c r="AG2218" i="13" s="1"/>
  <c r="Z2217" i="13"/>
  <c r="AC2217" i="13" s="1"/>
  <c r="Z2216" i="13"/>
  <c r="AC2216" i="13" s="1"/>
  <c r="K2216" i="13"/>
  <c r="M2216" i="13" s="1"/>
  <c r="Z2214" i="13"/>
  <c r="AC2214" i="13" s="1"/>
  <c r="Z2213" i="13"/>
  <c r="AC2213" i="13" s="1"/>
  <c r="Z2212" i="13"/>
  <c r="AC2212" i="13" s="1"/>
  <c r="Z2211" i="13"/>
  <c r="AC2211" i="13" s="1"/>
  <c r="K2211" i="13"/>
  <c r="M2211" i="13" s="1"/>
  <c r="Z2210" i="13"/>
  <c r="AC2210" i="13" s="1"/>
  <c r="Z2209" i="13"/>
  <c r="AC2209" i="13" s="1"/>
  <c r="K2209" i="13"/>
  <c r="M2209" i="13" s="1"/>
  <c r="Z2207" i="13"/>
  <c r="AC2207" i="13" s="1"/>
  <c r="Z2206" i="13"/>
  <c r="AC2206" i="13" s="1"/>
  <c r="K2206" i="13"/>
  <c r="M2206" i="13" s="1"/>
  <c r="Z2204" i="13"/>
  <c r="AC2204" i="13" s="1"/>
  <c r="K2204" i="13"/>
  <c r="M2204" i="13" s="1"/>
  <c r="Z2203" i="13"/>
  <c r="AC2203" i="13" s="1"/>
  <c r="K2203" i="13"/>
  <c r="M2203" i="13" s="1"/>
  <c r="Z2202" i="13"/>
  <c r="AC2202" i="13" s="1"/>
  <c r="K2202" i="13"/>
  <c r="M2202" i="13" s="1"/>
  <c r="Z2200" i="13"/>
  <c r="AC2200" i="13" s="1"/>
  <c r="Z2199" i="13"/>
  <c r="AC2199" i="13" s="1"/>
  <c r="Z2198" i="13"/>
  <c r="AC2198" i="13" s="1"/>
  <c r="K2198" i="13"/>
  <c r="M2198" i="13" s="1"/>
  <c r="K2196" i="13"/>
  <c r="M2196" i="13" s="1"/>
  <c r="K2194" i="13"/>
  <c r="M2194" i="13" s="1"/>
  <c r="M2195" i="13" s="1"/>
  <c r="K2191" i="13"/>
  <c r="M2191" i="13" s="1"/>
  <c r="AD2191" i="13" s="1"/>
  <c r="AE2191" i="13" s="1"/>
  <c r="AG2191" i="13" s="1"/>
  <c r="K2190" i="13"/>
  <c r="M2190" i="13" s="1"/>
  <c r="AD2190" i="13" s="1"/>
  <c r="AE2190" i="13" s="1"/>
  <c r="AG2190" i="13" s="1"/>
  <c r="Z2189" i="13"/>
  <c r="AC2189" i="13" s="1"/>
  <c r="Z2188" i="13"/>
  <c r="AC2188" i="13" s="1"/>
  <c r="K2188" i="13"/>
  <c r="M2188" i="13" s="1"/>
  <c r="Z2187" i="13"/>
  <c r="AC2187" i="13" s="1"/>
  <c r="Z2186" i="13"/>
  <c r="AC2186" i="13" s="1"/>
  <c r="K2186" i="13"/>
  <c r="M2186" i="13" s="1"/>
  <c r="Z2185" i="13"/>
  <c r="AC2185" i="13" s="1"/>
  <c r="K2185" i="13"/>
  <c r="M2185" i="13" s="1"/>
  <c r="K2184" i="13"/>
  <c r="M2184" i="13" s="1"/>
  <c r="AD2184" i="13" s="1"/>
  <c r="AE2184" i="13" s="1"/>
  <c r="AG2184" i="13" s="1"/>
  <c r="K2183" i="13"/>
  <c r="M2183" i="13" s="1"/>
  <c r="AD2183" i="13" s="1"/>
  <c r="AE2183" i="13" s="1"/>
  <c r="AG2183" i="13" s="1"/>
  <c r="K2182" i="13"/>
  <c r="M2182" i="13" s="1"/>
  <c r="AD2182" i="13" s="1"/>
  <c r="AE2182" i="13" s="1"/>
  <c r="AG2182" i="13" s="1"/>
  <c r="Z2181" i="13"/>
  <c r="Z2180" i="13"/>
  <c r="AC2180" i="13" s="1"/>
  <c r="Z2179" i="13"/>
  <c r="AC2179" i="13" s="1"/>
  <c r="K2179" i="13"/>
  <c r="M2179" i="13" s="1"/>
  <c r="Z2177" i="13"/>
  <c r="AC2177" i="13" s="1"/>
  <c r="K2177" i="13"/>
  <c r="M2177" i="13" s="1"/>
  <c r="K2176" i="13"/>
  <c r="M2176" i="13" s="1"/>
  <c r="AD2176" i="13" s="1"/>
  <c r="AE2176" i="13" s="1"/>
  <c r="AG2176" i="13" s="1"/>
  <c r="Z2174" i="13"/>
  <c r="AC2174" i="13" s="1"/>
  <c r="K2174" i="13"/>
  <c r="M2174" i="13" s="1"/>
  <c r="K2172" i="13"/>
  <c r="M2172" i="13" s="1"/>
  <c r="M2173" i="13" s="1"/>
  <c r="Z2170" i="13"/>
  <c r="AC2170" i="13" s="1"/>
  <c r="K2170" i="13"/>
  <c r="M2170" i="13" s="1"/>
  <c r="K2168" i="13"/>
  <c r="M2168" i="13" s="1"/>
  <c r="AD2168" i="13" s="1"/>
  <c r="AE2168" i="13" s="1"/>
  <c r="AG2168" i="13" s="1"/>
  <c r="Z2167" i="13"/>
  <c r="AC2167" i="13" s="1"/>
  <c r="K2167" i="13"/>
  <c r="M2167" i="13" s="1"/>
  <c r="Z2166" i="13"/>
  <c r="AC2166" i="13" s="1"/>
  <c r="K2166" i="13"/>
  <c r="M2166" i="13" s="1"/>
  <c r="K2164" i="13"/>
  <c r="M2164" i="13" s="1"/>
  <c r="AD2164" i="13" s="1"/>
  <c r="AE2164" i="13" s="1"/>
  <c r="AG2164" i="13" s="1"/>
  <c r="K2163" i="13"/>
  <c r="M2163" i="13" s="1"/>
  <c r="AD2163" i="13" s="1"/>
  <c r="AE2163" i="13" s="1"/>
  <c r="AG2163" i="13" s="1"/>
  <c r="K2162" i="13"/>
  <c r="M2162" i="13" s="1"/>
  <c r="AD2162" i="13" s="1"/>
  <c r="AE2162" i="13" s="1"/>
  <c r="K2161" i="13"/>
  <c r="M2161" i="13" s="1"/>
  <c r="AG2160" i="13"/>
  <c r="Z2159" i="13"/>
  <c r="AC2159" i="13" s="1"/>
  <c r="Z2158" i="13"/>
  <c r="AC2158" i="13" s="1"/>
  <c r="M2158" i="13"/>
  <c r="K2156" i="13"/>
  <c r="M2156" i="13" s="1"/>
  <c r="AD2156" i="13" s="1"/>
  <c r="AE2156" i="13" s="1"/>
  <c r="AG2156" i="13" s="1"/>
  <c r="Z2155" i="13"/>
  <c r="AC2155" i="13" s="1"/>
  <c r="Z2154" i="13"/>
  <c r="AC2154" i="13" s="1"/>
  <c r="Z2153" i="13"/>
  <c r="AC2153" i="13" s="1"/>
  <c r="K2153" i="13"/>
  <c r="M2153" i="13" s="1"/>
  <c r="K2151" i="13"/>
  <c r="M2151" i="13" s="1"/>
  <c r="AD2151" i="13" s="1"/>
  <c r="AE2151" i="13" s="1"/>
  <c r="AG2151" i="13" s="1"/>
  <c r="K2150" i="13"/>
  <c r="M2150" i="13" s="1"/>
  <c r="AD2150" i="13" s="1"/>
  <c r="AE2150" i="13" s="1"/>
  <c r="AG2150" i="13" s="1"/>
  <c r="Z2149" i="13"/>
  <c r="AC2149" i="13" s="1"/>
  <c r="K2149" i="13"/>
  <c r="M2149" i="13" s="1"/>
  <c r="K2147" i="13"/>
  <c r="M2147" i="13" s="1"/>
  <c r="K2145" i="13"/>
  <c r="M2145" i="13" s="1"/>
  <c r="AD2145" i="13" s="1"/>
  <c r="AE2145" i="13" s="1"/>
  <c r="AG2145" i="13" s="1"/>
  <c r="K2144" i="13"/>
  <c r="M2144" i="13" s="1"/>
  <c r="AD2144" i="13" s="1"/>
  <c r="AE2144" i="13" s="1"/>
  <c r="AG2144" i="13" s="1"/>
  <c r="K2143" i="13"/>
  <c r="M2143" i="13" s="1"/>
  <c r="AD2143" i="13" s="1"/>
  <c r="AE2143" i="13" s="1"/>
  <c r="AG2143" i="13" s="1"/>
  <c r="K2142" i="13"/>
  <c r="M2142" i="13" s="1"/>
  <c r="AD2142" i="13" s="1"/>
  <c r="AE2142" i="13" s="1"/>
  <c r="AG2142" i="13" s="1"/>
  <c r="K2141" i="13"/>
  <c r="M2141" i="13" s="1"/>
  <c r="AD2141" i="13" s="1"/>
  <c r="AE2141" i="13" s="1"/>
  <c r="AG2141" i="13" s="1"/>
  <c r="K2140" i="13"/>
  <c r="M2140" i="13" s="1"/>
  <c r="K2138" i="13"/>
  <c r="M2138" i="13" s="1"/>
  <c r="K2136" i="13"/>
  <c r="M2136" i="13" s="1"/>
  <c r="AD2136" i="13" s="1"/>
  <c r="AE2136" i="13" s="1"/>
  <c r="AG2136" i="13" s="1"/>
  <c r="K2135" i="13"/>
  <c r="M2135" i="13" s="1"/>
  <c r="AD2135" i="13" s="1"/>
  <c r="AE2135" i="13" s="1"/>
  <c r="AG2135" i="13" s="1"/>
  <c r="K2134" i="13"/>
  <c r="M2134" i="13" s="1"/>
  <c r="AD2134" i="13" s="1"/>
  <c r="AE2134" i="13" s="1"/>
  <c r="AG2134" i="13" s="1"/>
  <c r="K2133" i="13"/>
  <c r="M2133" i="13" s="1"/>
  <c r="AD2133" i="13" s="1"/>
  <c r="AE2133" i="13" s="1"/>
  <c r="AG2133" i="13" s="1"/>
  <c r="K2132" i="13"/>
  <c r="M2132" i="13" s="1"/>
  <c r="K2130" i="13"/>
  <c r="M2130" i="13" s="1"/>
  <c r="K2128" i="13"/>
  <c r="M2128" i="13" s="1"/>
  <c r="Z2126" i="13"/>
  <c r="AC2126" i="13" s="1"/>
  <c r="Z2125" i="13"/>
  <c r="AC2125" i="13" s="1"/>
  <c r="K2125" i="13"/>
  <c r="M2125" i="13" s="1"/>
  <c r="K2123" i="13"/>
  <c r="M2123" i="13" s="1"/>
  <c r="AD2123" i="13" s="1"/>
  <c r="AE2123" i="13" s="1"/>
  <c r="AG2123" i="13" s="1"/>
  <c r="K2122" i="13"/>
  <c r="M2122" i="13" s="1"/>
  <c r="AD2122" i="13" s="1"/>
  <c r="AE2122" i="13" s="1"/>
  <c r="AG2122" i="13" s="1"/>
  <c r="K2121" i="13"/>
  <c r="M2121" i="13" s="1"/>
  <c r="Z2119" i="13"/>
  <c r="AC2119" i="13" s="1"/>
  <c r="K2119" i="13"/>
  <c r="M2119" i="13" s="1"/>
  <c r="Z2118" i="13"/>
  <c r="AC2118" i="13" s="1"/>
  <c r="K2118" i="13"/>
  <c r="M2118" i="13" s="1"/>
  <c r="Z2116" i="13"/>
  <c r="AC2116" i="13" s="1"/>
  <c r="K2116" i="13"/>
  <c r="M2116" i="13" s="1"/>
  <c r="M2117" i="13" s="1"/>
  <c r="K2114" i="13"/>
  <c r="M2114" i="13" s="1"/>
  <c r="M2115" i="13" s="1"/>
  <c r="K2112" i="13"/>
  <c r="M2112" i="13" s="1"/>
  <c r="Z2110" i="13"/>
  <c r="AC2110" i="13" s="1"/>
  <c r="Z2109" i="13"/>
  <c r="AC2109" i="13" s="1"/>
  <c r="K2109" i="13"/>
  <c r="M2109" i="13" s="1"/>
  <c r="Z2107" i="13"/>
  <c r="AC2107" i="13" s="1"/>
  <c r="Z2106" i="13"/>
  <c r="AC2106" i="13" s="1"/>
  <c r="K2106" i="13"/>
  <c r="M2106" i="13" s="1"/>
  <c r="K2104" i="13"/>
  <c r="M2104" i="13" s="1"/>
  <c r="M2105" i="13" s="1"/>
  <c r="K2102" i="13"/>
  <c r="M2102" i="13" s="1"/>
  <c r="K2100" i="13"/>
  <c r="M2100" i="13" s="1"/>
  <c r="AD2100" i="13" s="1"/>
  <c r="AE2100" i="13" s="1"/>
  <c r="AG2100" i="13" s="1"/>
  <c r="K2099" i="13"/>
  <c r="M2099" i="13" s="1"/>
  <c r="AD2099" i="13" s="1"/>
  <c r="AE2099" i="13" s="1"/>
  <c r="AG2099" i="13" s="1"/>
  <c r="K2098" i="13"/>
  <c r="M2098" i="13" s="1"/>
  <c r="AD2098" i="13" s="1"/>
  <c r="AE2098" i="13" s="1"/>
  <c r="AG2098" i="13" s="1"/>
  <c r="K2097" i="13"/>
  <c r="M2097" i="13" s="1"/>
  <c r="AD2097" i="13" s="1"/>
  <c r="AE2097" i="13" s="1"/>
  <c r="AG2097" i="13" s="1"/>
  <c r="K2096" i="13"/>
  <c r="M2096" i="13" s="1"/>
  <c r="AD2096" i="13" s="1"/>
  <c r="AE2096" i="13" s="1"/>
  <c r="AG2096" i="13" s="1"/>
  <c r="K2095" i="13"/>
  <c r="M2095" i="13" s="1"/>
  <c r="AD2095" i="13" s="1"/>
  <c r="AE2095" i="13" s="1"/>
  <c r="AG2095" i="13" s="1"/>
  <c r="K2094" i="13"/>
  <c r="M2094" i="13" s="1"/>
  <c r="AD2094" i="13" s="1"/>
  <c r="AE2094" i="13" s="1"/>
  <c r="AG2094" i="13" s="1"/>
  <c r="K2093" i="13"/>
  <c r="M2093" i="13" s="1"/>
  <c r="AD2093" i="13" s="1"/>
  <c r="AE2093" i="13" s="1"/>
  <c r="AG2093" i="13" s="1"/>
  <c r="K2092" i="13"/>
  <c r="M2092" i="13" s="1"/>
  <c r="AD2092" i="13" s="1"/>
  <c r="AE2092" i="13" s="1"/>
  <c r="AG2092" i="13" s="1"/>
  <c r="K2091" i="13"/>
  <c r="M2091" i="13" s="1"/>
  <c r="AD2091" i="13" s="1"/>
  <c r="AE2091" i="13" s="1"/>
  <c r="AG2091" i="13" s="1"/>
  <c r="K2090" i="13"/>
  <c r="M2090" i="13" s="1"/>
  <c r="AD2090" i="13" s="1"/>
  <c r="AE2090" i="13" s="1"/>
  <c r="AG2090" i="13" s="1"/>
  <c r="K2089" i="13"/>
  <c r="M2089" i="13" s="1"/>
  <c r="AD2089" i="13" s="1"/>
  <c r="AE2089" i="13" s="1"/>
  <c r="AG2089" i="13" s="1"/>
  <c r="K2088" i="13"/>
  <c r="M2088" i="13" s="1"/>
  <c r="AD2088" i="13" s="1"/>
  <c r="AE2088" i="13" s="1"/>
  <c r="AG2088" i="13" s="1"/>
  <c r="K2087" i="13"/>
  <c r="M2087" i="13" s="1"/>
  <c r="AD2087" i="13" s="1"/>
  <c r="AE2087" i="13" s="1"/>
  <c r="AG2087" i="13" s="1"/>
  <c r="K2086" i="13"/>
  <c r="M2086" i="13" s="1"/>
  <c r="AD2086" i="13" s="1"/>
  <c r="AE2086" i="13" s="1"/>
  <c r="AG2086" i="13" s="1"/>
  <c r="K2085" i="13"/>
  <c r="M2085" i="13" s="1"/>
  <c r="AD2085" i="13" s="1"/>
  <c r="AE2085" i="13" s="1"/>
  <c r="AG2085" i="13" s="1"/>
  <c r="K2084" i="13"/>
  <c r="M2084" i="13" s="1"/>
  <c r="AD2084" i="13" s="1"/>
  <c r="AE2084" i="13" s="1"/>
  <c r="AG2084" i="13" s="1"/>
  <c r="K2083" i="13"/>
  <c r="M2083" i="13" s="1"/>
  <c r="AD2083" i="13" s="1"/>
  <c r="AE2083" i="13" s="1"/>
  <c r="AG2083" i="13" s="1"/>
  <c r="K2082" i="13"/>
  <c r="M2082" i="13" s="1"/>
  <c r="AD2082" i="13" s="1"/>
  <c r="AE2082" i="13" s="1"/>
  <c r="AG2082" i="13" s="1"/>
  <c r="K2081" i="13"/>
  <c r="M2081" i="13" s="1"/>
  <c r="AD2081" i="13" s="1"/>
  <c r="AE2081" i="13" s="1"/>
  <c r="AG2081" i="13" s="1"/>
  <c r="K2080" i="13"/>
  <c r="M2080" i="13" s="1"/>
  <c r="AD2080" i="13" s="1"/>
  <c r="AE2080" i="13" s="1"/>
  <c r="AG2080" i="13" s="1"/>
  <c r="K2079" i="13"/>
  <c r="M2079" i="13" s="1"/>
  <c r="AD2079" i="13" s="1"/>
  <c r="AE2079" i="13" s="1"/>
  <c r="AG2079" i="13" s="1"/>
  <c r="K2078" i="13"/>
  <c r="M2078" i="13" s="1"/>
  <c r="Z2076" i="13"/>
  <c r="AC2076" i="13" s="1"/>
  <c r="K2076" i="13"/>
  <c r="M2076" i="13" s="1"/>
  <c r="Z2074" i="13"/>
  <c r="AC2074" i="13" s="1"/>
  <c r="Z2073" i="13"/>
  <c r="AC2073" i="13" s="1"/>
  <c r="K2073" i="13"/>
  <c r="M2073" i="13" s="1"/>
  <c r="K2071" i="13"/>
  <c r="M2071" i="13" s="1"/>
  <c r="K2069" i="13"/>
  <c r="M2069" i="13" s="1"/>
  <c r="M2070" i="13" s="1"/>
  <c r="Z2066" i="13"/>
  <c r="AC2066" i="13" s="1"/>
  <c r="Z2065" i="13"/>
  <c r="AC2065" i="13" s="1"/>
  <c r="K2065" i="13"/>
  <c r="M2065" i="13" s="1"/>
  <c r="K2064" i="13"/>
  <c r="M2064" i="13" s="1"/>
  <c r="AD2064" i="13" s="1"/>
  <c r="AE2064" i="13" s="1"/>
  <c r="AG2064" i="13" s="1"/>
  <c r="Z2063" i="13"/>
  <c r="AC2063" i="13" s="1"/>
  <c r="K2063" i="13"/>
  <c r="M2063" i="13" s="1"/>
  <c r="K2061" i="13"/>
  <c r="M2061" i="13" s="1"/>
  <c r="AD2061" i="13" s="1"/>
  <c r="AE2061" i="13" s="1"/>
  <c r="AG2061" i="13" s="1"/>
  <c r="K2060" i="13"/>
  <c r="M2060" i="13" s="1"/>
  <c r="AG2059" i="13"/>
  <c r="Z2058" i="13"/>
  <c r="AC2058" i="13" s="1"/>
  <c r="AE2058" i="13" s="1"/>
  <c r="K2057" i="13"/>
  <c r="M2057" i="13" s="1"/>
  <c r="Z2055" i="13"/>
  <c r="AC2055" i="13" s="1"/>
  <c r="K2055" i="13"/>
  <c r="M2055" i="13" s="1"/>
  <c r="Z2054" i="13"/>
  <c r="AC2054" i="13" s="1"/>
  <c r="K2054" i="13"/>
  <c r="M2054" i="13" s="1"/>
  <c r="Z2053" i="13"/>
  <c r="AC2053" i="13" s="1"/>
  <c r="K2053" i="13"/>
  <c r="M2053" i="13" s="1"/>
  <c r="K2051" i="13"/>
  <c r="M2051" i="13" s="1"/>
  <c r="M2052" i="13" s="1"/>
  <c r="Z2049" i="13"/>
  <c r="AC2049" i="13" s="1"/>
  <c r="K2049" i="13"/>
  <c r="M2049" i="13" s="1"/>
  <c r="K2046" i="13"/>
  <c r="M2046" i="13" s="1"/>
  <c r="M2048" i="13" s="1"/>
  <c r="Z2041" i="13"/>
  <c r="AC2041" i="13" s="1"/>
  <c r="Z2040" i="13"/>
  <c r="AC2040" i="13" s="1"/>
  <c r="K2040" i="13"/>
  <c r="M2040" i="13" s="1"/>
  <c r="M2043" i="13" s="1"/>
  <c r="Z2037" i="13"/>
  <c r="AC2037" i="13" s="1"/>
  <c r="Z2036" i="13"/>
  <c r="AC2036" i="13" s="1"/>
  <c r="K2036" i="13"/>
  <c r="M2036" i="13" s="1"/>
  <c r="Z2034" i="13"/>
  <c r="AC2034" i="13" s="1"/>
  <c r="K2034" i="13"/>
  <c r="M2034" i="13" s="1"/>
  <c r="K2032" i="13"/>
  <c r="M2032" i="13" s="1"/>
  <c r="K2030" i="13"/>
  <c r="M2030" i="13" s="1"/>
  <c r="M2031" i="13" s="1"/>
  <c r="K2022" i="13"/>
  <c r="M2022" i="13" s="1"/>
  <c r="AD2022" i="13" s="1"/>
  <c r="AE2022" i="13" s="1"/>
  <c r="AG2022" i="13" s="1"/>
  <c r="K2021" i="13"/>
  <c r="M2021" i="13" s="1"/>
  <c r="AD2021" i="13" s="1"/>
  <c r="AE2021" i="13" s="1"/>
  <c r="AG2021" i="13" s="1"/>
  <c r="K2020" i="13"/>
  <c r="M2020" i="13" s="1"/>
  <c r="AD2020" i="13" s="1"/>
  <c r="AE2020" i="13" s="1"/>
  <c r="AG2020" i="13" s="1"/>
  <c r="Z2019" i="13"/>
  <c r="AC2019" i="13" s="1"/>
  <c r="Z2018" i="13"/>
  <c r="AC2018" i="13" s="1"/>
  <c r="Z2017" i="13"/>
  <c r="AC2017" i="13" s="1"/>
  <c r="Z2016" i="13"/>
  <c r="AC2016" i="13" s="1"/>
  <c r="K2016" i="13"/>
  <c r="M2016" i="13" s="1"/>
  <c r="K2015" i="13"/>
  <c r="M2015" i="13" s="1"/>
  <c r="AD2015" i="13" s="1"/>
  <c r="AE2015" i="13" s="1"/>
  <c r="AG2015" i="13" s="1"/>
  <c r="K2014" i="13"/>
  <c r="M2014" i="13" s="1"/>
  <c r="Z2012" i="13"/>
  <c r="AC2012" i="13" s="1"/>
  <c r="Z2011" i="13"/>
  <c r="AC2011" i="13" s="1"/>
  <c r="Z2010" i="13"/>
  <c r="AC2010" i="13" s="1"/>
  <c r="Z2009" i="13"/>
  <c r="AC2009" i="13" s="1"/>
  <c r="Z2008" i="13"/>
  <c r="AC2008" i="13" s="1"/>
  <c r="K2008" i="13"/>
  <c r="M2008" i="13" s="1"/>
  <c r="K2006" i="13"/>
  <c r="M2006" i="13" s="1"/>
  <c r="M2007" i="13" s="1"/>
  <c r="K2004" i="13"/>
  <c r="M2004" i="13" s="1"/>
  <c r="K2002" i="13"/>
  <c r="M2002" i="13" s="1"/>
  <c r="Z2000" i="13"/>
  <c r="AC2000" i="13" s="1"/>
  <c r="K2000" i="13"/>
  <c r="M2000" i="13" s="1"/>
  <c r="K1998" i="13"/>
  <c r="M1998" i="13" s="1"/>
  <c r="K1996" i="13"/>
  <c r="M1996" i="13" s="1"/>
  <c r="AD1996" i="13" s="1"/>
  <c r="AE1996" i="13" s="1"/>
  <c r="AG1996" i="13" s="1"/>
  <c r="Z1995" i="13"/>
  <c r="AC1995" i="13" s="1"/>
  <c r="Z1994" i="13"/>
  <c r="AC1994" i="13" s="1"/>
  <c r="Z1993" i="13"/>
  <c r="AC1993" i="13" s="1"/>
  <c r="Z1992" i="13"/>
  <c r="AC1992" i="13" s="1"/>
  <c r="Z1991" i="13"/>
  <c r="AC1991" i="13" s="1"/>
  <c r="K1991" i="13"/>
  <c r="M1991" i="13" s="1"/>
  <c r="K1989" i="13"/>
  <c r="M1989" i="13" s="1"/>
  <c r="AD1989" i="13" s="1"/>
  <c r="AE1989" i="13" s="1"/>
  <c r="AG1989" i="13" s="1"/>
  <c r="K1988" i="13"/>
  <c r="M1988" i="13" s="1"/>
  <c r="Z1986" i="13"/>
  <c r="AC1986" i="13" s="1"/>
  <c r="Z1985" i="13"/>
  <c r="AC1985" i="13" s="1"/>
  <c r="K1985" i="13"/>
  <c r="M1985" i="13" s="1"/>
  <c r="Z1984" i="13"/>
  <c r="AC1984" i="13" s="1"/>
  <c r="Z1983" i="13"/>
  <c r="AC1983" i="13" s="1"/>
  <c r="K1983" i="13"/>
  <c r="M1983" i="13" s="1"/>
  <c r="Z1981" i="13"/>
  <c r="AC1981" i="13" s="1"/>
  <c r="Z1980" i="13"/>
  <c r="AC1980" i="13" s="1"/>
  <c r="Z1979" i="13"/>
  <c r="AC1979" i="13" s="1"/>
  <c r="K1979" i="13"/>
  <c r="M1979" i="13" s="1"/>
  <c r="K1978" i="13"/>
  <c r="M1978" i="13" s="1"/>
  <c r="K1976" i="13"/>
  <c r="M1976" i="13" s="1"/>
  <c r="Z1974" i="13"/>
  <c r="AC1974" i="13" s="1"/>
  <c r="Z1973" i="13"/>
  <c r="AC1973" i="13" s="1"/>
  <c r="K1973" i="13"/>
  <c r="M1973" i="13" s="1"/>
  <c r="Z1972" i="13"/>
  <c r="AC1972" i="13" s="1"/>
  <c r="K1972" i="13"/>
  <c r="M1972" i="13" s="1"/>
  <c r="Z1970" i="13"/>
  <c r="AC1970" i="13" s="1"/>
  <c r="Z1969" i="13"/>
  <c r="AC1969" i="13" s="1"/>
  <c r="Z1968" i="13"/>
  <c r="AC1968" i="13" s="1"/>
  <c r="Z1967" i="13"/>
  <c r="AC1967" i="13" s="1"/>
  <c r="K1967" i="13"/>
  <c r="M1967" i="13" s="1"/>
  <c r="Z1966" i="13"/>
  <c r="AC1966" i="13" s="1"/>
  <c r="K1966" i="13"/>
  <c r="M1966" i="13" s="1"/>
  <c r="Z1965" i="13"/>
  <c r="AC1965" i="13" s="1"/>
  <c r="Z1964" i="13"/>
  <c r="AC1964" i="13" s="1"/>
  <c r="Z1963" i="13"/>
  <c r="AC1963" i="13" s="1"/>
  <c r="Z1962" i="13"/>
  <c r="AC1962" i="13" s="1"/>
  <c r="Z1961" i="13"/>
  <c r="AC1961" i="13" s="1"/>
  <c r="Z1960" i="13"/>
  <c r="AC1960" i="13" s="1"/>
  <c r="Z1959" i="13"/>
  <c r="AC1959" i="13" s="1"/>
  <c r="Z1958" i="13"/>
  <c r="AC1958" i="13" s="1"/>
  <c r="Z1957" i="13"/>
  <c r="AC1957" i="13" s="1"/>
  <c r="Z1956" i="13"/>
  <c r="AC1956" i="13" s="1"/>
  <c r="Z1955" i="13"/>
  <c r="AC1955" i="13" s="1"/>
  <c r="K1955" i="13"/>
  <c r="M1955" i="13" s="1"/>
  <c r="K1954" i="13"/>
  <c r="M1954" i="13" s="1"/>
  <c r="AD1954" i="13" s="1"/>
  <c r="Z1952" i="13"/>
  <c r="AC1952" i="13" s="1"/>
  <c r="K1952" i="13"/>
  <c r="M1952" i="13" s="1"/>
  <c r="Z1951" i="13"/>
  <c r="AC1951" i="13" s="1"/>
  <c r="Z1950" i="13"/>
  <c r="AC1950" i="13" s="1"/>
  <c r="K1950" i="13"/>
  <c r="M1950" i="13" s="1"/>
  <c r="K1948" i="13"/>
  <c r="M1948" i="13" s="1"/>
  <c r="AD1948" i="13" s="1"/>
  <c r="AE1948" i="13" s="1"/>
  <c r="AG1948" i="13" s="1"/>
  <c r="K1947" i="13"/>
  <c r="M1947" i="13" s="1"/>
  <c r="AD1947" i="13" s="1"/>
  <c r="Z1945" i="13"/>
  <c r="AC1945" i="13" s="1"/>
  <c r="K1945" i="13"/>
  <c r="M1945" i="13" s="1"/>
  <c r="K1943" i="13"/>
  <c r="M1943" i="13" s="1"/>
  <c r="M1944" i="13" s="1"/>
  <c r="K1941" i="13"/>
  <c r="M1941" i="13" s="1"/>
  <c r="AD1941" i="13" s="1"/>
  <c r="AE1941" i="13" s="1"/>
  <c r="AG1941" i="13" s="1"/>
  <c r="K1940" i="13"/>
  <c r="M1940" i="13" s="1"/>
  <c r="K1938" i="13"/>
  <c r="M1938" i="13" s="1"/>
  <c r="M1939" i="13" s="1"/>
  <c r="K1936" i="13"/>
  <c r="M1936" i="13" s="1"/>
  <c r="Z1934" i="13"/>
  <c r="AC1934" i="13" s="1"/>
  <c r="Z1933" i="13"/>
  <c r="AC1933" i="13" s="1"/>
  <c r="K1933" i="13"/>
  <c r="M1933" i="13" s="1"/>
  <c r="Z1932" i="13"/>
  <c r="AC1932" i="13" s="1"/>
  <c r="Z1931" i="13"/>
  <c r="AC1931" i="13" s="1"/>
  <c r="K1931" i="13"/>
  <c r="M1931" i="13" s="1"/>
  <c r="K1929" i="13"/>
  <c r="M1929" i="13" s="1"/>
  <c r="AD1929" i="13" s="1"/>
  <c r="AE1929" i="13" s="1"/>
  <c r="AG1929" i="13" s="1"/>
  <c r="Z1928" i="13"/>
  <c r="AC1928" i="13" s="1"/>
  <c r="K1928" i="13"/>
  <c r="M1928" i="13" s="1"/>
  <c r="Z1926" i="13"/>
  <c r="AC1926" i="13" s="1"/>
  <c r="Z1925" i="13"/>
  <c r="AC1925" i="13" s="1"/>
  <c r="K1925" i="13"/>
  <c r="M1925" i="13" s="1"/>
  <c r="K1922" i="13"/>
  <c r="M1922" i="13" s="1"/>
  <c r="AD1922" i="13" s="1"/>
  <c r="AE1922" i="13" s="1"/>
  <c r="AG1922" i="13" s="1"/>
  <c r="Z1921" i="13"/>
  <c r="AC1921" i="13" s="1"/>
  <c r="Z1920" i="13"/>
  <c r="AC1920" i="13" s="1"/>
  <c r="K1918" i="13"/>
  <c r="M1918" i="13" s="1"/>
  <c r="M1919" i="13" s="1"/>
  <c r="K1916" i="13"/>
  <c r="M1916" i="13" s="1"/>
  <c r="K1914" i="13"/>
  <c r="M1914" i="13" s="1"/>
  <c r="AD1914" i="13" s="1"/>
  <c r="AE1914" i="13" s="1"/>
  <c r="AG1914" i="13" s="1"/>
  <c r="K1913" i="13"/>
  <c r="M1913" i="13" s="1"/>
  <c r="AD1913" i="13" s="1"/>
  <c r="AE1913" i="13" s="1"/>
  <c r="AG1913" i="13" s="1"/>
  <c r="K1912" i="13"/>
  <c r="M1912" i="13" s="1"/>
  <c r="Z1910" i="13"/>
  <c r="AC1910" i="13" s="1"/>
  <c r="Z1909" i="13"/>
  <c r="AC1909" i="13" s="1"/>
  <c r="K1909" i="13"/>
  <c r="M1909" i="13" s="1"/>
  <c r="Z1907" i="13"/>
  <c r="AC1907" i="13" s="1"/>
  <c r="Z1906" i="13"/>
  <c r="AC1906" i="13" s="1"/>
  <c r="Z1905" i="13"/>
  <c r="AC1905" i="13" s="1"/>
  <c r="Z1904" i="13"/>
  <c r="AC1904" i="13" s="1"/>
  <c r="K1904" i="13"/>
  <c r="M1904" i="13" s="1"/>
  <c r="M1908" i="13" s="1"/>
  <c r="M1903" i="13"/>
  <c r="Z1902" i="13"/>
  <c r="AC1902" i="13" s="1"/>
  <c r="Z1901" i="13"/>
  <c r="AC1901" i="13" s="1"/>
  <c r="Z1899" i="13"/>
  <c r="AC1899" i="13" s="1"/>
  <c r="Z1898" i="13"/>
  <c r="AC1898" i="13" s="1"/>
  <c r="K1898" i="13"/>
  <c r="M1898" i="13" s="1"/>
  <c r="Z1896" i="13"/>
  <c r="AC1896" i="13" s="1"/>
  <c r="K1896" i="13"/>
  <c r="M1896" i="13" s="1"/>
  <c r="Z1894" i="13"/>
  <c r="AC1894" i="13" s="1"/>
  <c r="K1894" i="13"/>
  <c r="M1894" i="13" s="1"/>
  <c r="M1895" i="13" s="1"/>
  <c r="Z1892" i="13"/>
  <c r="AC1892" i="13" s="1"/>
  <c r="K1892" i="13"/>
  <c r="M1892" i="13" s="1"/>
  <c r="Z1890" i="13"/>
  <c r="AC1890" i="13" s="1"/>
  <c r="Z1889" i="13"/>
  <c r="AC1889" i="13" s="1"/>
  <c r="K1889" i="13"/>
  <c r="M1889" i="13" s="1"/>
  <c r="K1888" i="13"/>
  <c r="M1888" i="13" s="1"/>
  <c r="AD1888" i="13" s="1"/>
  <c r="AE1888" i="13" s="1"/>
  <c r="AG1888" i="13" s="1"/>
  <c r="K1887" i="13"/>
  <c r="M1887" i="13" s="1"/>
  <c r="AD1887" i="13" s="1"/>
  <c r="AE1887" i="13" s="1"/>
  <c r="AG1887" i="13" s="1"/>
  <c r="K1886" i="13"/>
  <c r="M1886" i="13" s="1"/>
  <c r="AD1886" i="13" s="1"/>
  <c r="AE1886" i="13" s="1"/>
  <c r="AG1886" i="13" s="1"/>
  <c r="Z1885" i="13"/>
  <c r="AC1885" i="13" s="1"/>
  <c r="K1885" i="13"/>
  <c r="M1885" i="13" s="1"/>
  <c r="Z1883" i="13"/>
  <c r="AC1883" i="13" s="1"/>
  <c r="Z1882" i="13"/>
  <c r="AC1882" i="13" s="1"/>
  <c r="K1882" i="13"/>
  <c r="M1882" i="13" s="1"/>
  <c r="K1880" i="13"/>
  <c r="M1880" i="13" s="1"/>
  <c r="K1878" i="13"/>
  <c r="M1878" i="13" s="1"/>
  <c r="M1879" i="13" s="1"/>
  <c r="K1876" i="13"/>
  <c r="M1876" i="13" s="1"/>
  <c r="AD1876" i="13" s="1"/>
  <c r="AE1876" i="13" s="1"/>
  <c r="AG1876" i="13" s="1"/>
  <c r="Z1875" i="13"/>
  <c r="AC1875" i="13" s="1"/>
  <c r="Z1874" i="13"/>
  <c r="AC1874" i="13" s="1"/>
  <c r="K1874" i="13"/>
  <c r="M1874" i="13" s="1"/>
  <c r="Z1872" i="13"/>
  <c r="AC1872" i="13" s="1"/>
  <c r="Z1871" i="13"/>
  <c r="AC1871" i="13" s="1"/>
  <c r="K1871" i="13"/>
  <c r="M1871" i="13" s="1"/>
  <c r="K1870" i="13"/>
  <c r="M1870" i="13" s="1"/>
  <c r="AD1870" i="13" s="1"/>
  <c r="Z1868" i="13"/>
  <c r="AC1868" i="13" s="1"/>
  <c r="Z1867" i="13"/>
  <c r="AC1867" i="13" s="1"/>
  <c r="K1867" i="13"/>
  <c r="M1867" i="13" s="1"/>
  <c r="K1865" i="13"/>
  <c r="M1865" i="13" s="1"/>
  <c r="AD1865" i="13" s="1"/>
  <c r="AE1865" i="13" s="1"/>
  <c r="AG1865" i="13" s="1"/>
  <c r="K1864" i="13"/>
  <c r="M1864" i="13" s="1"/>
  <c r="AD1864" i="13" s="1"/>
  <c r="AE1864" i="13" s="1"/>
  <c r="AG1864" i="13" s="1"/>
  <c r="Z1863" i="13"/>
  <c r="AC1863" i="13" s="1"/>
  <c r="Z1862" i="13"/>
  <c r="AC1862" i="13" s="1"/>
  <c r="Z1861" i="13"/>
  <c r="AC1861" i="13" s="1"/>
  <c r="Z1860" i="13"/>
  <c r="AC1860" i="13" s="1"/>
  <c r="Z1859" i="13"/>
  <c r="AC1859" i="13" s="1"/>
  <c r="Z1858" i="13"/>
  <c r="AC1858" i="13" s="1"/>
  <c r="Z1857" i="13"/>
  <c r="AC1857" i="13" s="1"/>
  <c r="Z1856" i="13"/>
  <c r="AC1856" i="13" s="1"/>
  <c r="K1856" i="13"/>
  <c r="M1856" i="13" s="1"/>
  <c r="K1855" i="13"/>
  <c r="M1855" i="13" s="1"/>
  <c r="K1853" i="13"/>
  <c r="M1853" i="13" s="1"/>
  <c r="K1851" i="13"/>
  <c r="M1851" i="13" s="1"/>
  <c r="K1849" i="13"/>
  <c r="M1849" i="13" s="1"/>
  <c r="AD1849" i="13" s="1"/>
  <c r="AE1849" i="13" s="1"/>
  <c r="AG1849" i="13" s="1"/>
  <c r="K1848" i="13"/>
  <c r="M1848" i="13" s="1"/>
  <c r="AD1848" i="13" s="1"/>
  <c r="AE1848" i="13" s="1"/>
  <c r="AG1848" i="13" s="1"/>
  <c r="K1847" i="13"/>
  <c r="M1847" i="13" s="1"/>
  <c r="AD1847" i="13" s="1"/>
  <c r="AE1847" i="13" s="1"/>
  <c r="AG1847" i="13" s="1"/>
  <c r="K1846" i="13"/>
  <c r="M1846" i="13" s="1"/>
  <c r="K1844" i="13"/>
  <c r="M1844" i="13" s="1"/>
  <c r="AD1844" i="13" s="1"/>
  <c r="AE1844" i="13" s="1"/>
  <c r="AG1844" i="13" s="1"/>
  <c r="K1843" i="13"/>
  <c r="M1843" i="13" s="1"/>
  <c r="AD1843" i="13" s="1"/>
  <c r="AE1843" i="13" s="1"/>
  <c r="AG1843" i="13" s="1"/>
  <c r="K1842" i="13"/>
  <c r="M1842" i="13" s="1"/>
  <c r="Z1840" i="13"/>
  <c r="AC1840" i="13" s="1"/>
  <c r="Z1839" i="13"/>
  <c r="AC1839" i="13" s="1"/>
  <c r="Z1838" i="13"/>
  <c r="AC1838" i="13" s="1"/>
  <c r="K1838" i="13"/>
  <c r="M1838" i="13" s="1"/>
  <c r="K1836" i="13"/>
  <c r="M1836" i="13" s="1"/>
  <c r="AD1836" i="13" s="1"/>
  <c r="AE1836" i="13" s="1"/>
  <c r="AG1836" i="13" s="1"/>
  <c r="K1835" i="13"/>
  <c r="M1835" i="13" s="1"/>
  <c r="Z1833" i="13"/>
  <c r="AC1833" i="13" s="1"/>
  <c r="K1833" i="13"/>
  <c r="M1833" i="13" s="1"/>
  <c r="K1831" i="13"/>
  <c r="M1831" i="13" s="1"/>
  <c r="K1829" i="13"/>
  <c r="M1829" i="13" s="1"/>
  <c r="AD1829" i="13" s="1"/>
  <c r="AE1829" i="13" s="1"/>
  <c r="AG1829" i="13" s="1"/>
  <c r="K1828" i="13"/>
  <c r="M1828" i="13" s="1"/>
  <c r="AD1828" i="13" s="1"/>
  <c r="Z1826" i="13"/>
  <c r="AC1826" i="13" s="1"/>
  <c r="Z1825" i="13"/>
  <c r="AC1825" i="13" s="1"/>
  <c r="K1825" i="13"/>
  <c r="M1825" i="13" s="1"/>
  <c r="K1823" i="13"/>
  <c r="M1823" i="13" s="1"/>
  <c r="K1821" i="13"/>
  <c r="M1821" i="13" s="1"/>
  <c r="AD1821" i="13" s="1"/>
  <c r="AE1821" i="13" s="1"/>
  <c r="AG1821" i="13" s="1"/>
  <c r="Z1820" i="13"/>
  <c r="AC1820" i="13" s="1"/>
  <c r="Z1819" i="13"/>
  <c r="AC1819" i="13" s="1"/>
  <c r="Z1818" i="13"/>
  <c r="AC1818" i="13" s="1"/>
  <c r="K1818" i="13"/>
  <c r="M1818" i="13" s="1"/>
  <c r="Z1817" i="13"/>
  <c r="AC1817" i="13" s="1"/>
  <c r="K1817" i="13"/>
  <c r="M1817" i="13" s="1"/>
  <c r="Z1816" i="13"/>
  <c r="AC1816" i="13" s="1"/>
  <c r="Z1815" i="13"/>
  <c r="AC1815" i="13" s="1"/>
  <c r="Z1814" i="13"/>
  <c r="AC1814" i="13" s="1"/>
  <c r="K1814" i="13"/>
  <c r="M1814" i="13" s="1"/>
  <c r="Z1812" i="13"/>
  <c r="AC1812" i="13" s="1"/>
  <c r="Z1811" i="13"/>
  <c r="AC1811" i="13" s="1"/>
  <c r="K1810" i="13"/>
  <c r="M1810" i="13" s="1"/>
  <c r="K1808" i="13"/>
  <c r="M1808" i="13" s="1"/>
  <c r="K1806" i="13"/>
  <c r="M1806" i="13" s="1"/>
  <c r="AD1806" i="13" s="1"/>
  <c r="AD1807" i="13" s="1"/>
  <c r="Z1804" i="13"/>
  <c r="AC1804" i="13" s="1"/>
  <c r="K1804" i="13"/>
  <c r="M1804" i="13" s="1"/>
  <c r="Z1802" i="13"/>
  <c r="AC1802" i="13" s="1"/>
  <c r="Z1801" i="13"/>
  <c r="AC1801" i="13" s="1"/>
  <c r="K1801" i="13"/>
  <c r="M1801" i="13" s="1"/>
  <c r="K1800" i="13"/>
  <c r="M1800" i="13" s="1"/>
  <c r="AD1800" i="13" s="1"/>
  <c r="AE1800" i="13" s="1"/>
  <c r="AG1800" i="13" s="1"/>
  <c r="K1799" i="13"/>
  <c r="M1799" i="13" s="1"/>
  <c r="K1797" i="13"/>
  <c r="M1797" i="13" s="1"/>
  <c r="Z1795" i="13"/>
  <c r="AC1795" i="13" s="1"/>
  <c r="K1795" i="13"/>
  <c r="M1795" i="13" s="1"/>
  <c r="K1793" i="13"/>
  <c r="M1793" i="13" s="1"/>
  <c r="AD1793" i="13" s="1"/>
  <c r="AE1793" i="13" s="1"/>
  <c r="AG1793" i="13" s="1"/>
  <c r="K1792" i="13"/>
  <c r="M1792" i="13" s="1"/>
  <c r="K1790" i="13"/>
  <c r="M1790" i="13" s="1"/>
  <c r="M1791" i="13" s="1"/>
  <c r="Z1788" i="13"/>
  <c r="AC1788" i="13" s="1"/>
  <c r="Z1787" i="13"/>
  <c r="AC1787" i="13" s="1"/>
  <c r="K1787" i="13"/>
  <c r="M1787" i="13" s="1"/>
  <c r="Z1785" i="13"/>
  <c r="AC1785" i="13" s="1"/>
  <c r="K1785" i="13"/>
  <c r="M1785" i="13" s="1"/>
  <c r="Z1783" i="13"/>
  <c r="AC1783" i="13" s="1"/>
  <c r="K1783" i="13"/>
  <c r="M1783" i="13" s="1"/>
  <c r="Z1781" i="13"/>
  <c r="AC1781" i="13" s="1"/>
  <c r="Z1780" i="13"/>
  <c r="AC1780" i="13" s="1"/>
  <c r="K1780" i="13"/>
  <c r="M1780" i="13" s="1"/>
  <c r="Z1779" i="13"/>
  <c r="AC1779" i="13" s="1"/>
  <c r="K1779" i="13"/>
  <c r="M1779" i="13" s="1"/>
  <c r="Z1778" i="13"/>
  <c r="AC1778" i="13" s="1"/>
  <c r="K1778" i="13"/>
  <c r="M1778" i="13" s="1"/>
  <c r="Z1776" i="13"/>
  <c r="AC1776" i="13" s="1"/>
  <c r="Z1775" i="13"/>
  <c r="AC1775" i="13" s="1"/>
  <c r="Z1774" i="13"/>
  <c r="AC1774" i="13" s="1"/>
  <c r="K1774" i="13"/>
  <c r="M1774" i="13" s="1"/>
  <c r="K1772" i="13"/>
  <c r="M1772" i="13" s="1"/>
  <c r="K1770" i="13"/>
  <c r="M1770" i="13" s="1"/>
  <c r="K1768" i="13"/>
  <c r="M1768" i="13" s="1"/>
  <c r="AD1768" i="13" s="1"/>
  <c r="AE1768" i="13" s="1"/>
  <c r="AG1768" i="13" s="1"/>
  <c r="K1767" i="13"/>
  <c r="M1767" i="13" s="1"/>
  <c r="AD1767" i="13" s="1"/>
  <c r="AE1767" i="13" s="1"/>
  <c r="AG1767" i="13" s="1"/>
  <c r="K1766" i="13"/>
  <c r="M1766" i="13" s="1"/>
  <c r="AD1766" i="13" s="1"/>
  <c r="AE1766" i="13" s="1"/>
  <c r="AG1766" i="13" s="1"/>
  <c r="K1765" i="13"/>
  <c r="M1765" i="13" s="1"/>
  <c r="AD1765" i="13" s="1"/>
  <c r="AE1765" i="13" s="1"/>
  <c r="AG1765" i="13" s="1"/>
  <c r="K1764" i="13"/>
  <c r="M1764" i="13" s="1"/>
  <c r="AD1764" i="13" s="1"/>
  <c r="AE1764" i="13" s="1"/>
  <c r="AG1764" i="13" s="1"/>
  <c r="K1763" i="13"/>
  <c r="M1763" i="13" s="1"/>
  <c r="AD1763" i="13" s="1"/>
  <c r="AE1763" i="13" s="1"/>
  <c r="AG1763" i="13" s="1"/>
  <c r="K1762" i="13"/>
  <c r="M1762" i="13" s="1"/>
  <c r="K1760" i="13"/>
  <c r="M1760" i="13" s="1"/>
  <c r="K1758" i="13"/>
  <c r="M1758" i="13" s="1"/>
  <c r="AD1758" i="13" s="1"/>
  <c r="AE1758" i="13" s="1"/>
  <c r="AG1758" i="13" s="1"/>
  <c r="K1757" i="13"/>
  <c r="M1757" i="13" s="1"/>
  <c r="AD1757" i="13" s="1"/>
  <c r="K1755" i="13"/>
  <c r="M1755" i="13" s="1"/>
  <c r="K1753" i="13"/>
  <c r="M1753" i="13" s="1"/>
  <c r="AD1753" i="13" s="1"/>
  <c r="AE1753" i="13" s="1"/>
  <c r="AG1753" i="13" s="1"/>
  <c r="K1752" i="13"/>
  <c r="M1752" i="13" s="1"/>
  <c r="AD1752" i="13" s="1"/>
  <c r="K1750" i="13"/>
  <c r="M1750" i="13" s="1"/>
  <c r="Z1748" i="13"/>
  <c r="AC1748" i="13" s="1"/>
  <c r="Z1747" i="13"/>
  <c r="AC1747" i="13" s="1"/>
  <c r="Z1746" i="13"/>
  <c r="AC1746" i="13" s="1"/>
  <c r="K1746" i="13"/>
  <c r="M1746" i="13" s="1"/>
  <c r="Z1744" i="13"/>
  <c r="AC1744" i="13" s="1"/>
  <c r="Z1743" i="13"/>
  <c r="AC1743" i="13" s="1"/>
  <c r="K1743" i="13"/>
  <c r="M1743" i="13" s="1"/>
  <c r="K1741" i="13"/>
  <c r="M1741" i="13" s="1"/>
  <c r="AD1741" i="13" s="1"/>
  <c r="AE1741" i="13" s="1"/>
  <c r="AG1741" i="13" s="1"/>
  <c r="K1740" i="13"/>
  <c r="M1740" i="13" s="1"/>
  <c r="AD1740" i="13" s="1"/>
  <c r="Z1738" i="13"/>
  <c r="AC1738" i="13" s="1"/>
  <c r="Z1737" i="13"/>
  <c r="AC1737" i="13" s="1"/>
  <c r="Z1736" i="13"/>
  <c r="AC1736" i="13" s="1"/>
  <c r="Z1735" i="13"/>
  <c r="AC1735" i="13" s="1"/>
  <c r="Z1734" i="13"/>
  <c r="AC1734" i="13" s="1"/>
  <c r="K1734" i="13"/>
  <c r="M1734" i="13" s="1"/>
  <c r="K1732" i="13"/>
  <c r="M1732" i="13" s="1"/>
  <c r="M1733" i="13" s="1"/>
  <c r="K1730" i="13"/>
  <c r="M1730" i="13" s="1"/>
  <c r="K1728" i="13"/>
  <c r="M1728" i="13" s="1"/>
  <c r="K1726" i="13"/>
  <c r="M1726" i="13" s="1"/>
  <c r="Z1724" i="13"/>
  <c r="AC1724" i="13" s="1"/>
  <c r="Z1723" i="13"/>
  <c r="AC1723" i="13" s="1"/>
  <c r="K1723" i="13"/>
  <c r="M1723" i="13" s="1"/>
  <c r="Z1721" i="13"/>
  <c r="AC1721" i="13" s="1"/>
  <c r="K1721" i="13"/>
  <c r="M1721" i="13" s="1"/>
  <c r="M1722" i="13" s="1"/>
  <c r="Z1719" i="13"/>
  <c r="AC1719" i="13" s="1"/>
  <c r="Z1718" i="13"/>
  <c r="AC1718" i="13" s="1"/>
  <c r="K1718" i="13"/>
  <c r="M1718" i="13" s="1"/>
  <c r="Z1716" i="13"/>
  <c r="AC1716" i="13" s="1"/>
  <c r="Z1715" i="13"/>
  <c r="AC1715" i="13" s="1"/>
  <c r="Z1714" i="13"/>
  <c r="AC1714" i="13" s="1"/>
  <c r="K1714" i="13"/>
  <c r="M1714" i="13" s="1"/>
  <c r="M1717" i="13" s="1"/>
  <c r="K1712" i="13"/>
  <c r="M1712" i="13" s="1"/>
  <c r="K1710" i="13"/>
  <c r="M1710" i="13" s="1"/>
  <c r="Z1707" i="13"/>
  <c r="AC1707" i="13" s="1"/>
  <c r="Z1706" i="13"/>
  <c r="AC1706" i="13" s="1"/>
  <c r="Z1705" i="13"/>
  <c r="AC1705" i="13" s="1"/>
  <c r="K1705" i="13"/>
  <c r="M1705" i="13" s="1"/>
  <c r="Z1704" i="13"/>
  <c r="AC1704" i="13" s="1"/>
  <c r="Z1703" i="13"/>
  <c r="AC1703" i="13" s="1"/>
  <c r="Z1702" i="13"/>
  <c r="AC1702" i="13" s="1"/>
  <c r="Z1701" i="13"/>
  <c r="AC1701" i="13" s="1"/>
  <c r="K1701" i="13"/>
  <c r="M1701" i="13" s="1"/>
  <c r="K1700" i="13"/>
  <c r="M1700" i="13" s="1"/>
  <c r="AD1700" i="13" s="1"/>
  <c r="AE1700" i="13" s="1"/>
  <c r="AG1700" i="13" s="1"/>
  <c r="Z1699" i="13"/>
  <c r="AC1699" i="13" s="1"/>
  <c r="Z1698" i="13"/>
  <c r="AC1698" i="13" s="1"/>
  <c r="K1698" i="13"/>
  <c r="M1698" i="13" s="1"/>
  <c r="Z1697" i="13"/>
  <c r="AC1697" i="13" s="1"/>
  <c r="K1697" i="13"/>
  <c r="M1697" i="13" s="1"/>
  <c r="K1695" i="13"/>
  <c r="M1695" i="13" s="1"/>
  <c r="M1696" i="13" s="1"/>
  <c r="Z1693" i="13"/>
  <c r="AC1693" i="13" s="1"/>
  <c r="Z1692" i="13"/>
  <c r="AC1692" i="13" s="1"/>
  <c r="K1692" i="13"/>
  <c r="M1692" i="13" s="1"/>
  <c r="K1690" i="13"/>
  <c r="M1690" i="13" s="1"/>
  <c r="K1688" i="13"/>
  <c r="M1688" i="13" s="1"/>
  <c r="K1686" i="13"/>
  <c r="M1686" i="13" s="1"/>
  <c r="AD1686" i="13" s="1"/>
  <c r="AE1686" i="13" s="1"/>
  <c r="AG1686" i="13" s="1"/>
  <c r="K1685" i="13"/>
  <c r="M1685" i="13" s="1"/>
  <c r="K1683" i="13"/>
  <c r="M1683" i="13" s="1"/>
  <c r="K1681" i="13"/>
  <c r="M1681" i="13" s="1"/>
  <c r="AD1681" i="13" s="1"/>
  <c r="AE1681" i="13" s="1"/>
  <c r="AG1681" i="13" s="1"/>
  <c r="K1680" i="13"/>
  <c r="M1680" i="13" s="1"/>
  <c r="AD1680" i="13" s="1"/>
  <c r="AE1680" i="13" s="1"/>
  <c r="AG1680" i="13" s="1"/>
  <c r="Z1679" i="13"/>
  <c r="AC1679" i="13" s="1"/>
  <c r="K1679" i="13"/>
  <c r="M1679" i="13" s="1"/>
  <c r="Z1677" i="13"/>
  <c r="AC1677" i="13" s="1"/>
  <c r="K1677" i="13"/>
  <c r="M1677" i="13" s="1"/>
  <c r="Z1675" i="13"/>
  <c r="AC1675" i="13" s="1"/>
  <c r="K1675" i="13"/>
  <c r="M1675" i="13" s="1"/>
  <c r="K1674" i="13"/>
  <c r="M1674" i="13" s="1"/>
  <c r="Z1672" i="13"/>
  <c r="AC1672" i="13" s="1"/>
  <c r="Z1671" i="13"/>
  <c r="AC1671" i="13" s="1"/>
  <c r="Z1670" i="13"/>
  <c r="AC1670" i="13" s="1"/>
  <c r="Z1669" i="13"/>
  <c r="AC1669" i="13" s="1"/>
  <c r="K1669" i="13"/>
  <c r="M1669" i="13" s="1"/>
  <c r="K1667" i="13"/>
  <c r="M1667" i="13" s="1"/>
  <c r="M1668" i="13" s="1"/>
  <c r="K1664" i="13"/>
  <c r="M1664" i="13" s="1"/>
  <c r="AD1664" i="13" s="1"/>
  <c r="AE1664" i="13" s="1"/>
  <c r="AG1664" i="13" s="1"/>
  <c r="Z1663" i="13"/>
  <c r="AC1663" i="13" s="1"/>
  <c r="Z1662" i="13"/>
  <c r="AC1662" i="13" s="1"/>
  <c r="Z1661" i="13"/>
  <c r="AC1661" i="13" s="1"/>
  <c r="K1661" i="13"/>
  <c r="M1661" i="13" s="1"/>
  <c r="Z1660" i="13"/>
  <c r="AC1660" i="13" s="1"/>
  <c r="Z1659" i="13"/>
  <c r="AC1659" i="13" s="1"/>
  <c r="Z1658" i="13"/>
  <c r="AC1658" i="13" s="1"/>
  <c r="K1658" i="13"/>
  <c r="M1658" i="13" s="1"/>
  <c r="Z1656" i="13"/>
  <c r="AC1656" i="13" s="1"/>
  <c r="K1656" i="13"/>
  <c r="M1656" i="13" s="1"/>
  <c r="M1657" i="13" s="1"/>
  <c r="K1654" i="13"/>
  <c r="M1654" i="13" s="1"/>
  <c r="K1652" i="13"/>
  <c r="M1652" i="13" s="1"/>
  <c r="AD1652" i="13" s="1"/>
  <c r="AE1652" i="13" s="1"/>
  <c r="AG1652" i="13" s="1"/>
  <c r="K1651" i="13"/>
  <c r="M1651" i="13" s="1"/>
  <c r="AD1651" i="13" s="1"/>
  <c r="Z1649" i="13"/>
  <c r="AC1649" i="13" s="1"/>
  <c r="K1649" i="13"/>
  <c r="M1649" i="13" s="1"/>
  <c r="M1650" i="13" s="1"/>
  <c r="K1647" i="13"/>
  <c r="M1647" i="13" s="1"/>
  <c r="M1648" i="13" s="1"/>
  <c r="Z1645" i="13"/>
  <c r="AC1645" i="13" s="1"/>
  <c r="K1645" i="13"/>
  <c r="M1645" i="13" s="1"/>
  <c r="M1646" i="13" s="1"/>
  <c r="K1643" i="13"/>
  <c r="M1643" i="13" s="1"/>
  <c r="Z1641" i="13"/>
  <c r="AC1641" i="13" s="1"/>
  <c r="Z1640" i="13"/>
  <c r="AC1640" i="13" s="1"/>
  <c r="Z1639" i="13"/>
  <c r="AC1639" i="13" s="1"/>
  <c r="K1639" i="13"/>
  <c r="M1639" i="13" s="1"/>
  <c r="Z1637" i="13"/>
  <c r="AC1637" i="13" s="1"/>
  <c r="Z1636" i="13"/>
  <c r="AC1636" i="13" s="1"/>
  <c r="Z1635" i="13"/>
  <c r="AC1635" i="13" s="1"/>
  <c r="K1635" i="13"/>
  <c r="M1635" i="13" s="1"/>
  <c r="Z1633" i="13"/>
  <c r="AC1633" i="13" s="1"/>
  <c r="Z1632" i="13"/>
  <c r="AC1632" i="13" s="1"/>
  <c r="K1631" i="13"/>
  <c r="M1631" i="13" s="1"/>
  <c r="K1629" i="13"/>
  <c r="M1629" i="13" s="1"/>
  <c r="Z1627" i="13"/>
  <c r="AC1627" i="13" s="1"/>
  <c r="Z1626" i="13"/>
  <c r="AC1626" i="13" s="1"/>
  <c r="Z1625" i="13"/>
  <c r="AC1625" i="13" s="1"/>
  <c r="K1625" i="13"/>
  <c r="M1625" i="13" s="1"/>
  <c r="Z1623" i="13"/>
  <c r="AC1623" i="13" s="1"/>
  <c r="K1623" i="13"/>
  <c r="M1623" i="13" s="1"/>
  <c r="Z1622" i="13"/>
  <c r="AC1622" i="13" s="1"/>
  <c r="K1622" i="13"/>
  <c r="M1622" i="13" s="1"/>
  <c r="Z1621" i="13"/>
  <c r="AC1621" i="13" s="1"/>
  <c r="K1621" i="13"/>
  <c r="M1621" i="13" s="1"/>
  <c r="K1620" i="13"/>
  <c r="M1620" i="13" s="1"/>
  <c r="AD1620" i="13" s="1"/>
  <c r="AE1620" i="13" s="1"/>
  <c r="AG1620" i="13" s="1"/>
  <c r="Z1619" i="13"/>
  <c r="AC1619" i="13" s="1"/>
  <c r="Z1618" i="13"/>
  <c r="AC1618" i="13" s="1"/>
  <c r="Z1617" i="13"/>
  <c r="AC1617" i="13" s="1"/>
  <c r="K1617" i="13"/>
  <c r="M1617" i="13" s="1"/>
  <c r="K1615" i="13"/>
  <c r="M1615" i="13" s="1"/>
  <c r="Z1613" i="13"/>
  <c r="AC1613" i="13" s="1"/>
  <c r="Z1612" i="13"/>
  <c r="AC1612" i="13" s="1"/>
  <c r="Z1611" i="13"/>
  <c r="AC1611" i="13" s="1"/>
  <c r="K1611" i="13"/>
  <c r="M1611" i="13" s="1"/>
  <c r="K1609" i="13"/>
  <c r="M1609" i="13" s="1"/>
  <c r="K1607" i="13"/>
  <c r="M1607" i="13" s="1"/>
  <c r="AD1607" i="13" s="1"/>
  <c r="AE1607" i="13" s="1"/>
  <c r="AG1607" i="13" s="1"/>
  <c r="K1606" i="13"/>
  <c r="M1606" i="13" s="1"/>
  <c r="AD1606" i="13" s="1"/>
  <c r="AE1606" i="13" s="1"/>
  <c r="AG1606" i="13" s="1"/>
  <c r="Z1605" i="13"/>
  <c r="AC1605" i="13" s="1"/>
  <c r="Z1604" i="13"/>
  <c r="AC1604" i="13" s="1"/>
  <c r="K1604" i="13"/>
  <c r="M1604" i="13" s="1"/>
  <c r="K1603" i="13"/>
  <c r="M1603" i="13" s="1"/>
  <c r="K1601" i="13"/>
  <c r="M1601" i="13" s="1"/>
  <c r="M1602" i="13" s="1"/>
  <c r="Z1599" i="13"/>
  <c r="AC1599" i="13" s="1"/>
  <c r="Z1598" i="13"/>
  <c r="AC1598" i="13" s="1"/>
  <c r="Z1597" i="13"/>
  <c r="AC1597" i="13" s="1"/>
  <c r="Z1596" i="13"/>
  <c r="AC1596" i="13" s="1"/>
  <c r="K1596" i="13"/>
  <c r="M1596" i="13" s="1"/>
  <c r="Z1594" i="13"/>
  <c r="AC1594" i="13" s="1"/>
  <c r="K1594" i="13"/>
  <c r="M1594" i="13" s="1"/>
  <c r="Z1592" i="13"/>
  <c r="AC1592" i="13" s="1"/>
  <c r="K1592" i="13"/>
  <c r="M1592" i="13" s="1"/>
  <c r="K1590" i="13"/>
  <c r="M1590" i="13" s="1"/>
  <c r="Z1588" i="13"/>
  <c r="AC1588" i="13" s="1"/>
  <c r="Z1587" i="13"/>
  <c r="AC1587" i="13" s="1"/>
  <c r="Z1586" i="13"/>
  <c r="AC1586" i="13" s="1"/>
  <c r="K1586" i="13"/>
  <c r="M1586" i="13" s="1"/>
  <c r="Z1584" i="13"/>
  <c r="AC1584" i="13" s="1"/>
  <c r="Z1583" i="13"/>
  <c r="AC1583" i="13" s="1"/>
  <c r="K1583" i="13"/>
  <c r="M1583" i="13" s="1"/>
  <c r="Z1581" i="13"/>
  <c r="AC1581" i="13" s="1"/>
  <c r="Z1580" i="13"/>
  <c r="AC1580" i="13" s="1"/>
  <c r="Z1579" i="13"/>
  <c r="AC1579" i="13" s="1"/>
  <c r="K1579" i="13"/>
  <c r="M1579" i="13" s="1"/>
  <c r="K1577" i="13"/>
  <c r="M1577" i="13" s="1"/>
  <c r="Z1575" i="13"/>
  <c r="AC1575" i="13" s="1"/>
  <c r="K1575" i="13"/>
  <c r="M1575" i="13" s="1"/>
  <c r="K1573" i="13"/>
  <c r="M1573" i="13" s="1"/>
  <c r="K1571" i="13"/>
  <c r="M1571" i="13" s="1"/>
  <c r="AD1571" i="13" s="1"/>
  <c r="AE1571" i="13" s="1"/>
  <c r="AG1571" i="13" s="1"/>
  <c r="K1570" i="13"/>
  <c r="M1570" i="13" s="1"/>
  <c r="K1568" i="13"/>
  <c r="M1568" i="13" s="1"/>
  <c r="Z1566" i="13"/>
  <c r="AC1566" i="13" s="1"/>
  <c r="Z1565" i="13"/>
  <c r="AC1565" i="13" s="1"/>
  <c r="Z1564" i="13"/>
  <c r="AC1564" i="13" s="1"/>
  <c r="K1564" i="13"/>
  <c r="M1564" i="13" s="1"/>
  <c r="K1562" i="13"/>
  <c r="M1562" i="13" s="1"/>
  <c r="AD1562" i="13" s="1"/>
  <c r="AE1562" i="13" s="1"/>
  <c r="AG1562" i="13" s="1"/>
  <c r="Z1561" i="13"/>
  <c r="AC1561" i="13" s="1"/>
  <c r="K1561" i="13"/>
  <c r="M1561" i="13" s="1"/>
  <c r="Z1559" i="13"/>
  <c r="AC1559" i="13" s="1"/>
  <c r="K1559" i="13"/>
  <c r="M1559" i="13" s="1"/>
  <c r="Z1557" i="13"/>
  <c r="AC1557" i="13" s="1"/>
  <c r="Z1556" i="13"/>
  <c r="AC1556" i="13" s="1"/>
  <c r="Z1555" i="13"/>
  <c r="AC1555" i="13" s="1"/>
  <c r="Z1554" i="13"/>
  <c r="AC1554" i="13" s="1"/>
  <c r="K1554" i="13"/>
  <c r="M1554" i="13" s="1"/>
  <c r="K1552" i="13"/>
  <c r="M1552" i="13" s="1"/>
  <c r="AD1552" i="13" s="1"/>
  <c r="AE1552" i="13" s="1"/>
  <c r="AG1552" i="13" s="1"/>
  <c r="K1551" i="13"/>
  <c r="M1551" i="13" s="1"/>
  <c r="AD1551" i="13" s="1"/>
  <c r="K1549" i="13"/>
  <c r="M1549" i="13" s="1"/>
  <c r="K1547" i="13"/>
  <c r="M1547" i="13" s="1"/>
  <c r="AD1547" i="13" s="1"/>
  <c r="AE1547" i="13" s="1"/>
  <c r="AG1547" i="13" s="1"/>
  <c r="K1546" i="13"/>
  <c r="M1546" i="13" s="1"/>
  <c r="Z1544" i="13"/>
  <c r="AC1544" i="13" s="1"/>
  <c r="Z1543" i="13"/>
  <c r="AC1543" i="13" s="1"/>
  <c r="Z1542" i="13"/>
  <c r="AC1542" i="13" s="1"/>
  <c r="K1542" i="13"/>
  <c r="M1542" i="13" s="1"/>
  <c r="Z1540" i="13"/>
  <c r="AC1540" i="13" s="1"/>
  <c r="Z1539" i="13"/>
  <c r="AC1539" i="13" s="1"/>
  <c r="Z1538" i="13"/>
  <c r="AC1538" i="13" s="1"/>
  <c r="Z1537" i="13"/>
  <c r="AC1537" i="13" s="1"/>
  <c r="K1537" i="13"/>
  <c r="M1537" i="13" s="1"/>
  <c r="K2023" i="13"/>
  <c r="M2023" i="13" s="1"/>
  <c r="K1535" i="13"/>
  <c r="M1535" i="13" s="1"/>
  <c r="M1536" i="13" s="1"/>
  <c r="K1533" i="13"/>
  <c r="M1533" i="13" s="1"/>
  <c r="Z1531" i="13"/>
  <c r="AC1531" i="13" s="1"/>
  <c r="K1531" i="13"/>
  <c r="M1531" i="13" s="1"/>
  <c r="K1529" i="13"/>
  <c r="M1529" i="13" s="1"/>
  <c r="K1527" i="13"/>
  <c r="M1527" i="13" s="1"/>
  <c r="Z1525" i="13"/>
  <c r="AC1525" i="13" s="1"/>
  <c r="Z1524" i="13"/>
  <c r="AC1524" i="13" s="1"/>
  <c r="Z1523" i="13"/>
  <c r="AC1523" i="13" s="1"/>
  <c r="Z1522" i="13"/>
  <c r="AC1522" i="13" s="1"/>
  <c r="K1522" i="13"/>
  <c r="M1522" i="13" s="1"/>
  <c r="Z1520" i="13"/>
  <c r="AC1520" i="13" s="1"/>
  <c r="K1520" i="13"/>
  <c r="M1520" i="13" s="1"/>
  <c r="Z1518" i="13"/>
  <c r="AC1518" i="13" s="1"/>
  <c r="K1518" i="13"/>
  <c r="M1518" i="13" s="1"/>
  <c r="K1517" i="13"/>
  <c r="M1517" i="13" s="1"/>
  <c r="AD1517" i="13" s="1"/>
  <c r="AE1517" i="13" s="1"/>
  <c r="AG1517" i="13" s="1"/>
  <c r="K1516" i="13"/>
  <c r="M1516" i="13" s="1"/>
  <c r="AD1516" i="13" s="1"/>
  <c r="AE1516" i="13" s="1"/>
  <c r="AG1516" i="13" s="1"/>
  <c r="K1515" i="13"/>
  <c r="M1515" i="13" s="1"/>
  <c r="K1513" i="13"/>
  <c r="M1513" i="13" s="1"/>
  <c r="M1514" i="13" s="1"/>
  <c r="K1511" i="13"/>
  <c r="M1511" i="13" s="1"/>
  <c r="Z1508" i="13"/>
  <c r="AC1508" i="13" s="1"/>
  <c r="Z1507" i="13"/>
  <c r="AC1507" i="13" s="1"/>
  <c r="K1507" i="13"/>
  <c r="M1507" i="13" s="1"/>
  <c r="Z1505" i="13"/>
  <c r="AC1505" i="13" s="1"/>
  <c r="Z1504" i="13"/>
  <c r="AC1504" i="13" s="1"/>
  <c r="Z1503" i="13"/>
  <c r="AC1503" i="13" s="1"/>
  <c r="Z1502" i="13"/>
  <c r="AC1502" i="13" s="1"/>
  <c r="Z1501" i="13"/>
  <c r="AC1501" i="13" s="1"/>
  <c r="Z1500" i="13"/>
  <c r="AC1500" i="13" s="1"/>
  <c r="K1500" i="13"/>
  <c r="M1500" i="13" s="1"/>
  <c r="M1506" i="13" s="1"/>
  <c r="K1498" i="13"/>
  <c r="M1498" i="13" s="1"/>
  <c r="K1496" i="13"/>
  <c r="M1496" i="13" s="1"/>
  <c r="AD1496" i="13" s="1"/>
  <c r="AE1496" i="13" s="1"/>
  <c r="AG1496" i="13" s="1"/>
  <c r="K1495" i="13"/>
  <c r="M1495" i="13" s="1"/>
  <c r="AD1495" i="13" s="1"/>
  <c r="K1493" i="13"/>
  <c r="M1493" i="13" s="1"/>
  <c r="K1491" i="13"/>
  <c r="M1491" i="13" s="1"/>
  <c r="Z1489" i="13"/>
  <c r="AC1489" i="13" s="1"/>
  <c r="Z1488" i="13"/>
  <c r="AC1488" i="13" s="1"/>
  <c r="K1488" i="13"/>
  <c r="M1488" i="13" s="1"/>
  <c r="K1487" i="13"/>
  <c r="M1487" i="13" s="1"/>
  <c r="K1485" i="13"/>
  <c r="M1485" i="13" s="1"/>
  <c r="AD1485" i="13" s="1"/>
  <c r="AE1485" i="13" s="1"/>
  <c r="AG1485" i="13" s="1"/>
  <c r="K1484" i="13"/>
  <c r="M1484" i="13" s="1"/>
  <c r="AD1484" i="13" s="1"/>
  <c r="AE1484" i="13" s="1"/>
  <c r="AG1484" i="13" s="1"/>
  <c r="K1483" i="13"/>
  <c r="M1483" i="13" s="1"/>
  <c r="Z1481" i="13"/>
  <c r="AC1481" i="13" s="1"/>
  <c r="Z1480" i="13"/>
  <c r="AC1480" i="13" s="1"/>
  <c r="Z1479" i="13"/>
  <c r="AC1479" i="13" s="1"/>
  <c r="Z1478" i="13"/>
  <c r="AC1478" i="13" s="1"/>
  <c r="K1478" i="13"/>
  <c r="M1478" i="13" s="1"/>
  <c r="M1482" i="13" s="1"/>
  <c r="K1476" i="13"/>
  <c r="M1476" i="13" s="1"/>
  <c r="Z1474" i="13"/>
  <c r="AC1474" i="13" s="1"/>
  <c r="K1474" i="13"/>
  <c r="M1474" i="13" s="1"/>
  <c r="Z1472" i="13"/>
  <c r="AC1472" i="13" s="1"/>
  <c r="Z1471" i="13"/>
  <c r="AC1471" i="13" s="1"/>
  <c r="K1471" i="13"/>
  <c r="M1471" i="13" s="1"/>
  <c r="Z1470" i="13"/>
  <c r="AC1470" i="13" s="1"/>
  <c r="Z1469" i="13"/>
  <c r="AC1469" i="13" s="1"/>
  <c r="K1469" i="13"/>
  <c r="M1469" i="13" s="1"/>
  <c r="Z1466" i="13"/>
  <c r="AC1466" i="13" s="1"/>
  <c r="K1466" i="13"/>
  <c r="M1466" i="13" s="1"/>
  <c r="K1464" i="13"/>
  <c r="M1464" i="13" s="1"/>
  <c r="K1462" i="13"/>
  <c r="M1462" i="13" s="1"/>
  <c r="K1460" i="13"/>
  <c r="M1460" i="13" s="1"/>
  <c r="K1458" i="13"/>
  <c r="M1458" i="13" s="1"/>
  <c r="M1459" i="13" s="1"/>
  <c r="K1456" i="13"/>
  <c r="M1456" i="13" s="1"/>
  <c r="AD1456" i="13" s="1"/>
  <c r="AE1456" i="13" s="1"/>
  <c r="AG1456" i="13" s="1"/>
  <c r="Z1455" i="13"/>
  <c r="AC1455" i="13" s="1"/>
  <c r="Z1454" i="13"/>
  <c r="AC1454" i="13" s="1"/>
  <c r="Z1453" i="13"/>
  <c r="AC1453" i="13" s="1"/>
  <c r="Z1452" i="13"/>
  <c r="AC1452" i="13" s="1"/>
  <c r="Z1451" i="13"/>
  <c r="AC1451" i="13" s="1"/>
  <c r="K1451" i="13"/>
  <c r="M1451" i="13" s="1"/>
  <c r="Z1450" i="13"/>
  <c r="AC1450" i="13" s="1"/>
  <c r="Z1449" i="13"/>
  <c r="AC1449" i="13" s="1"/>
  <c r="Z1448" i="13"/>
  <c r="AC1448" i="13" s="1"/>
  <c r="K1448" i="13"/>
  <c r="M1448" i="13" s="1"/>
  <c r="K1446" i="13"/>
  <c r="M1446" i="13" s="1"/>
  <c r="AD1446" i="13" s="1"/>
  <c r="AE1446" i="13" s="1"/>
  <c r="AG1446" i="13" s="1"/>
  <c r="K1445" i="13"/>
  <c r="M1445" i="13" s="1"/>
  <c r="AD1445" i="13" s="1"/>
  <c r="K1443" i="13"/>
  <c r="M1443" i="13" s="1"/>
  <c r="AD1443" i="13" s="1"/>
  <c r="AE1443" i="13" s="1"/>
  <c r="AG1443" i="13" s="1"/>
  <c r="Z1442" i="13"/>
  <c r="AC1442" i="13" s="1"/>
  <c r="K1442" i="13"/>
  <c r="M1442" i="13" s="1"/>
  <c r="K1440" i="13"/>
  <c r="M1440" i="13" s="1"/>
  <c r="K1438" i="13"/>
  <c r="M1438" i="13" s="1"/>
  <c r="AD1438" i="13" s="1"/>
  <c r="AE1438" i="13" s="1"/>
  <c r="AG1438" i="13" s="1"/>
  <c r="Z1437" i="13"/>
  <c r="AC1437" i="13" s="1"/>
  <c r="Z1436" i="13"/>
  <c r="AC1436" i="13" s="1"/>
  <c r="Z1435" i="13"/>
  <c r="AC1435" i="13" s="1"/>
  <c r="K1435" i="13"/>
  <c r="M1435" i="13" s="1"/>
  <c r="K1433" i="13"/>
  <c r="M1433" i="13" s="1"/>
  <c r="AD1433" i="13" s="1"/>
  <c r="AE1433" i="13" s="1"/>
  <c r="AG1433" i="13" s="1"/>
  <c r="Z1432" i="13"/>
  <c r="AC1432" i="13" s="1"/>
  <c r="Z1431" i="13"/>
  <c r="AC1431" i="13" s="1"/>
  <c r="K1431" i="13"/>
  <c r="M1431" i="13" s="1"/>
  <c r="K1430" i="13"/>
  <c r="M1430" i="13" s="1"/>
  <c r="AD1430" i="13" s="1"/>
  <c r="AE1430" i="13" s="1"/>
  <c r="AG1430" i="13" s="1"/>
  <c r="Z1429" i="13"/>
  <c r="AC1429" i="13" s="1"/>
  <c r="Z1428" i="13"/>
  <c r="AC1428" i="13" s="1"/>
  <c r="K1428" i="13"/>
  <c r="M1428" i="13" s="1"/>
  <c r="K1427" i="13"/>
  <c r="M1427" i="13" s="1"/>
  <c r="AD1427" i="13" s="1"/>
  <c r="AE1427" i="13" s="1"/>
  <c r="AG1427" i="13" s="1"/>
  <c r="K1426" i="13"/>
  <c r="M1426" i="13" s="1"/>
  <c r="AD1426" i="13" s="1"/>
  <c r="AE1426" i="13" s="1"/>
  <c r="AG1426" i="13" s="1"/>
  <c r="Z1425" i="13"/>
  <c r="AC1425" i="13" s="1"/>
  <c r="Z1424" i="13"/>
  <c r="AC1424" i="13" s="1"/>
  <c r="Z1423" i="13"/>
  <c r="AC1423" i="13" s="1"/>
  <c r="Z1422" i="13"/>
  <c r="AC1422" i="13" s="1"/>
  <c r="Z1421" i="13"/>
  <c r="AC1421" i="13" s="1"/>
  <c r="Z1420" i="13"/>
  <c r="AC1420" i="13" s="1"/>
  <c r="K1420" i="13"/>
  <c r="M1420" i="13" s="1"/>
  <c r="K1419" i="13"/>
  <c r="M1419" i="13" s="1"/>
  <c r="AD1419" i="13" s="1"/>
  <c r="AE1419" i="13" s="1"/>
  <c r="AG1419" i="13" s="1"/>
  <c r="K1418" i="13"/>
  <c r="M1418" i="13" s="1"/>
  <c r="AD1418" i="13" s="1"/>
  <c r="AE1418" i="13" s="1"/>
  <c r="AG1418" i="13" s="1"/>
  <c r="K1417" i="13"/>
  <c r="M1417" i="13" s="1"/>
  <c r="AD1417" i="13" s="1"/>
  <c r="AE1417" i="13" s="1"/>
  <c r="AG1417" i="13" s="1"/>
  <c r="K1416" i="13"/>
  <c r="M1416" i="13" s="1"/>
  <c r="AD1416" i="13" s="1"/>
  <c r="AE1416" i="13" s="1"/>
  <c r="AG1416" i="13" s="1"/>
  <c r="K1415" i="13"/>
  <c r="M1415" i="13" s="1"/>
  <c r="AD1415" i="13" s="1"/>
  <c r="AE1415" i="13" s="1"/>
  <c r="AG1415" i="13" s="1"/>
  <c r="K1414" i="13"/>
  <c r="M1414" i="13" s="1"/>
  <c r="AD1414" i="13" s="1"/>
  <c r="AE1414" i="13" s="1"/>
  <c r="AG1414" i="13" s="1"/>
  <c r="Z1413" i="13"/>
  <c r="AC1413" i="13" s="1"/>
  <c r="Z1412" i="13"/>
  <c r="AC1412" i="13" s="1"/>
  <c r="Z1411" i="13"/>
  <c r="AC1411" i="13" s="1"/>
  <c r="Z1410" i="13"/>
  <c r="AC1410" i="13" s="1"/>
  <c r="Z1409" i="13"/>
  <c r="AC1409" i="13" s="1"/>
  <c r="Z1408" i="13"/>
  <c r="AC1408" i="13" s="1"/>
  <c r="K1408" i="13"/>
  <c r="M1408" i="13" s="1"/>
  <c r="Z1406" i="13"/>
  <c r="AC1406" i="13" s="1"/>
  <c r="Z1405" i="13"/>
  <c r="AC1405" i="13" s="1"/>
  <c r="K1405" i="13"/>
  <c r="M1405" i="13" s="1"/>
  <c r="M1407" i="13" s="1"/>
  <c r="K1403" i="13"/>
  <c r="M1403" i="13" s="1"/>
  <c r="Z1401" i="13"/>
  <c r="AC1401" i="13" s="1"/>
  <c r="K1401" i="13"/>
  <c r="M1401" i="13" s="1"/>
  <c r="M1402" i="13" s="1"/>
  <c r="K1399" i="13"/>
  <c r="M1399" i="13" s="1"/>
  <c r="AD1399" i="13" s="1"/>
  <c r="AE1399" i="13" s="1"/>
  <c r="AG1399" i="13" s="1"/>
  <c r="K1398" i="13"/>
  <c r="M1398" i="13" s="1"/>
  <c r="K1396" i="13"/>
  <c r="M1396" i="13" s="1"/>
  <c r="AD1396" i="13" s="1"/>
  <c r="AE1396" i="13" s="1"/>
  <c r="AG1396" i="13" s="1"/>
  <c r="K1395" i="13"/>
  <c r="M1395" i="13" s="1"/>
  <c r="Z1393" i="13"/>
  <c r="AC1393" i="13" s="1"/>
  <c r="Z1392" i="13"/>
  <c r="AC1392" i="13" s="1"/>
  <c r="K1392" i="13"/>
  <c r="M1392" i="13" s="1"/>
  <c r="K1390" i="13"/>
  <c r="M1390" i="13" s="1"/>
  <c r="AD1390" i="13" s="1"/>
  <c r="AE1390" i="13" s="1"/>
  <c r="AG1390" i="13" s="1"/>
  <c r="K1389" i="13"/>
  <c r="M1389" i="13" s="1"/>
  <c r="Z1387" i="13"/>
  <c r="AC1387" i="13" s="1"/>
  <c r="Z1386" i="13"/>
  <c r="AC1386" i="13" s="1"/>
  <c r="Z1385" i="13"/>
  <c r="AC1385" i="13" s="1"/>
  <c r="Z1384" i="13"/>
  <c r="AC1384" i="13" s="1"/>
  <c r="Z1383" i="13"/>
  <c r="AC1383" i="13" s="1"/>
  <c r="K1383" i="13"/>
  <c r="M1383" i="13" s="1"/>
  <c r="Z1381" i="13"/>
  <c r="AC1381" i="13" s="1"/>
  <c r="Z1380" i="13"/>
  <c r="AC1380" i="13" s="1"/>
  <c r="K1380" i="13"/>
  <c r="M1380" i="13" s="1"/>
  <c r="K1378" i="13"/>
  <c r="M1378" i="13" s="1"/>
  <c r="M1379" i="13" s="1"/>
  <c r="K1376" i="13"/>
  <c r="M1376" i="13" s="1"/>
  <c r="AD1376" i="13" s="1"/>
  <c r="AE1376" i="13" s="1"/>
  <c r="AG1376" i="13" s="1"/>
  <c r="Z1375" i="13"/>
  <c r="AC1375" i="13" s="1"/>
  <c r="Z1374" i="13"/>
  <c r="AC1374" i="13" s="1"/>
  <c r="Z1373" i="13"/>
  <c r="AC1373" i="13" s="1"/>
  <c r="K1373" i="13"/>
  <c r="M1373" i="13" s="1"/>
  <c r="Z1371" i="13"/>
  <c r="AC1371" i="13" s="1"/>
  <c r="Z1370" i="13"/>
  <c r="AC1370" i="13" s="1"/>
  <c r="Z1369" i="13"/>
  <c r="AC1369" i="13" s="1"/>
  <c r="K1369" i="13"/>
  <c r="M1369" i="13" s="1"/>
  <c r="K1368" i="13"/>
  <c r="M1368" i="13" s="1"/>
  <c r="Z1366" i="13"/>
  <c r="AC1366" i="13" s="1"/>
  <c r="K1366" i="13"/>
  <c r="M1366" i="13" s="1"/>
  <c r="M1367" i="13" s="1"/>
  <c r="Z1364" i="13"/>
  <c r="AC1364" i="13" s="1"/>
  <c r="Z1363" i="13"/>
  <c r="AC1363" i="13" s="1"/>
  <c r="Z1362" i="13"/>
  <c r="AC1362" i="13" s="1"/>
  <c r="Z1361" i="13"/>
  <c r="AC1361" i="13" s="1"/>
  <c r="Z1360" i="13"/>
  <c r="AC1360" i="13" s="1"/>
  <c r="K1360" i="13"/>
  <c r="M1360" i="13" s="1"/>
  <c r="K1359" i="13"/>
  <c r="M1359" i="13" s="1"/>
  <c r="K1357" i="13"/>
  <c r="M1357" i="13" s="1"/>
  <c r="K1355" i="13"/>
  <c r="M1355" i="13" s="1"/>
  <c r="Z1353" i="13"/>
  <c r="AC1353" i="13" s="1"/>
  <c r="K1353" i="13"/>
  <c r="M1353" i="13" s="1"/>
  <c r="Z1351" i="13"/>
  <c r="AC1351" i="13" s="1"/>
  <c r="Z1350" i="13"/>
  <c r="AC1350" i="13" s="1"/>
  <c r="K1350" i="13"/>
  <c r="M1350" i="13" s="1"/>
  <c r="K1348" i="13"/>
  <c r="M1348" i="13" s="1"/>
  <c r="Z1346" i="13"/>
  <c r="AC1346" i="13" s="1"/>
  <c r="Z1345" i="13"/>
  <c r="AC1345" i="13" s="1"/>
  <c r="Z1344" i="13"/>
  <c r="AC1344" i="13" s="1"/>
  <c r="K1344" i="13"/>
  <c r="M1344" i="13" s="1"/>
  <c r="K1343" i="13"/>
  <c r="Z1342" i="13"/>
  <c r="AC1342" i="13" s="1"/>
  <c r="K1342" i="13"/>
  <c r="M1342" i="13" s="1"/>
  <c r="Z1340" i="13"/>
  <c r="AC1340" i="13" s="1"/>
  <c r="K1340" i="13"/>
  <c r="M1340" i="13" s="1"/>
  <c r="M1341" i="13" s="1"/>
  <c r="K1338" i="13"/>
  <c r="M1338" i="13" s="1"/>
  <c r="AD1338" i="13" s="1"/>
  <c r="AE1338" i="13" s="1"/>
  <c r="AG1338" i="13" s="1"/>
  <c r="K1337" i="13"/>
  <c r="M1337" i="13" s="1"/>
  <c r="AD1337" i="13" s="1"/>
  <c r="AE1337" i="13" s="1"/>
  <c r="AG1337" i="13" s="1"/>
  <c r="K1336" i="13"/>
  <c r="M1336" i="13" s="1"/>
  <c r="Z1334" i="13"/>
  <c r="AC1334" i="13" s="1"/>
  <c r="Z1333" i="13"/>
  <c r="AC1333" i="13" s="1"/>
  <c r="Z1332" i="13"/>
  <c r="AC1332" i="13" s="1"/>
  <c r="K1332" i="13"/>
  <c r="M1332" i="13" s="1"/>
  <c r="M1335" i="13" s="1"/>
  <c r="Z1330" i="13"/>
  <c r="AC1330" i="13" s="1"/>
  <c r="K1330" i="13"/>
  <c r="M1330" i="13" s="1"/>
  <c r="K1328" i="13"/>
  <c r="M1328" i="13" s="1"/>
  <c r="M1329" i="13" s="1"/>
  <c r="Z1326" i="13"/>
  <c r="AC1326" i="13" s="1"/>
  <c r="Z1325" i="13"/>
  <c r="AC1325" i="13" s="1"/>
  <c r="Z1324" i="13"/>
  <c r="AC1324" i="13" s="1"/>
  <c r="K1324" i="13"/>
  <c r="M1324" i="13" s="1"/>
  <c r="K1322" i="13"/>
  <c r="M1322" i="13" s="1"/>
  <c r="AD1322" i="13" s="1"/>
  <c r="AE1322" i="13" s="1"/>
  <c r="AG1322" i="13" s="1"/>
  <c r="K1321" i="13"/>
  <c r="M1321" i="13" s="1"/>
  <c r="AD1321" i="13" s="1"/>
  <c r="AE1321" i="13" s="1"/>
  <c r="AG1321" i="13" s="1"/>
  <c r="Z1320" i="13"/>
  <c r="AC1320" i="13" s="1"/>
  <c r="Z1319" i="13"/>
  <c r="AC1319" i="13" s="1"/>
  <c r="Z1318" i="13"/>
  <c r="AC1318" i="13" s="1"/>
  <c r="Z1317" i="13"/>
  <c r="AC1317" i="13" s="1"/>
  <c r="K1317" i="13"/>
  <c r="M1317" i="13" s="1"/>
  <c r="K1315" i="13"/>
  <c r="M1315" i="13" s="1"/>
  <c r="AD1315" i="13" s="1"/>
  <c r="AE1315" i="13" s="1"/>
  <c r="AG1315" i="13" s="1"/>
  <c r="K1314" i="13"/>
  <c r="M1314" i="13" s="1"/>
  <c r="Z1312" i="13"/>
  <c r="AC1312" i="13" s="1"/>
  <c r="Z1311" i="13"/>
  <c r="AC1311" i="13" s="1"/>
  <c r="Z1310" i="13"/>
  <c r="AC1310" i="13" s="1"/>
  <c r="Z1309" i="13"/>
  <c r="AC1309" i="13" s="1"/>
  <c r="K1309" i="13"/>
  <c r="M1309" i="13" s="1"/>
  <c r="M1313" i="13" s="1"/>
  <c r="Z1307" i="13"/>
  <c r="AC1307" i="13" s="1"/>
  <c r="Z1306" i="13"/>
  <c r="AC1306" i="13" s="1"/>
  <c r="Z1305" i="13"/>
  <c r="AC1305" i="13" s="1"/>
  <c r="K1305" i="13"/>
  <c r="M1305" i="13" s="1"/>
  <c r="K1303" i="13"/>
  <c r="M1303" i="13" s="1"/>
  <c r="K1301" i="13"/>
  <c r="M1301" i="13" s="1"/>
  <c r="AD1301" i="13" s="1"/>
  <c r="AE1301" i="13" s="1"/>
  <c r="AG1301" i="13" s="1"/>
  <c r="K1300" i="13"/>
  <c r="M1300" i="13" s="1"/>
  <c r="AD1300" i="13" s="1"/>
  <c r="K1298" i="13"/>
  <c r="M1298" i="13" s="1"/>
  <c r="K1296" i="13"/>
  <c r="M1296" i="13" s="1"/>
  <c r="AD1296" i="13" s="1"/>
  <c r="AE1296" i="13" s="1"/>
  <c r="AG1296" i="13" s="1"/>
  <c r="K1295" i="13"/>
  <c r="M1295" i="13" s="1"/>
  <c r="AD1295" i="13" s="1"/>
  <c r="AE1295" i="13" s="1"/>
  <c r="AG1295" i="13" s="1"/>
  <c r="K1294" i="13"/>
  <c r="M1294" i="13" s="1"/>
  <c r="Z1292" i="13"/>
  <c r="AC1292" i="13" s="1"/>
  <c r="Z1291" i="13"/>
  <c r="AC1291" i="13" s="1"/>
  <c r="K1291" i="13"/>
  <c r="M1291" i="13" s="1"/>
  <c r="K1289" i="13"/>
  <c r="M1289" i="13" s="1"/>
  <c r="M1290" i="13" s="1"/>
  <c r="Z1287" i="13"/>
  <c r="AC1287" i="13" s="1"/>
  <c r="Z1286" i="13"/>
  <c r="AC1286" i="13" s="1"/>
  <c r="K1286" i="13"/>
  <c r="M1286" i="13" s="1"/>
  <c r="K1285" i="13"/>
  <c r="M1285" i="13" s="1"/>
  <c r="AD1285" i="13" s="1"/>
  <c r="AE1285" i="13" s="1"/>
  <c r="AD1284" i="13"/>
  <c r="AE1284" i="13" s="1"/>
  <c r="AG1284" i="13" s="1"/>
  <c r="K1282" i="13"/>
  <c r="M1282" i="13" s="1"/>
  <c r="Z1280" i="13"/>
  <c r="AC1280" i="13" s="1"/>
  <c r="Z1279" i="13"/>
  <c r="AC1279" i="13" s="1"/>
  <c r="Z1278" i="13"/>
  <c r="AC1278" i="13" s="1"/>
  <c r="Z1277" i="13"/>
  <c r="AC1277" i="13" s="1"/>
  <c r="Z1276" i="13"/>
  <c r="AC1276" i="13" s="1"/>
  <c r="Z1275" i="13"/>
  <c r="AC1275" i="13" s="1"/>
  <c r="Z1274" i="13"/>
  <c r="AC1274" i="13" s="1"/>
  <c r="Z1273" i="13"/>
  <c r="AC1273" i="13" s="1"/>
  <c r="Z1272" i="13"/>
  <c r="AC1272" i="13" s="1"/>
  <c r="Z1271" i="13"/>
  <c r="AC1271" i="13" s="1"/>
  <c r="Z1270" i="13"/>
  <c r="AC1270" i="13" s="1"/>
  <c r="Z1269" i="13"/>
  <c r="AC1269" i="13" s="1"/>
  <c r="Z1268" i="13"/>
  <c r="AC1268" i="13" s="1"/>
  <c r="Z1267" i="13"/>
  <c r="AC1267" i="13" s="1"/>
  <c r="Z1266" i="13"/>
  <c r="AC1266" i="13" s="1"/>
  <c r="Z1265" i="13"/>
  <c r="AC1265" i="13" s="1"/>
  <c r="K1265" i="13"/>
  <c r="M1265" i="13" s="1"/>
  <c r="M1281" i="13" s="1"/>
  <c r="K1263" i="13"/>
  <c r="M1263" i="13" s="1"/>
  <c r="Z1261" i="13"/>
  <c r="AC1261" i="13" s="1"/>
  <c r="Z1260" i="13"/>
  <c r="AC1260" i="13" s="1"/>
  <c r="Z1259" i="13"/>
  <c r="AC1259" i="13" s="1"/>
  <c r="Z1258" i="13"/>
  <c r="AC1258" i="13" s="1"/>
  <c r="Z1257" i="13"/>
  <c r="AC1257" i="13" s="1"/>
  <c r="Z1256" i="13"/>
  <c r="AC1256" i="13" s="1"/>
  <c r="Z1255" i="13"/>
  <c r="AC1255" i="13" s="1"/>
  <c r="Z1254" i="13"/>
  <c r="AC1254" i="13" s="1"/>
  <c r="Z1253" i="13"/>
  <c r="AC1253" i="13" s="1"/>
  <c r="Z1252" i="13"/>
  <c r="AC1252" i="13" s="1"/>
  <c r="K1252" i="13"/>
  <c r="M1252" i="13" s="1"/>
  <c r="M1262" i="13" s="1"/>
  <c r="K1250" i="13"/>
  <c r="M1250" i="13" s="1"/>
  <c r="M1251" i="13" s="1"/>
  <c r="Z1248" i="13"/>
  <c r="AC1248" i="13" s="1"/>
  <c r="Z1247" i="13"/>
  <c r="AC1247" i="13" s="1"/>
  <c r="Z1246" i="13"/>
  <c r="AC1246" i="13" s="1"/>
  <c r="Z1245" i="13"/>
  <c r="AC1245" i="13" s="1"/>
  <c r="K1245" i="13"/>
  <c r="M1245" i="13" s="1"/>
  <c r="Z1243" i="13"/>
  <c r="AC1243" i="13" s="1"/>
  <c r="Z1242" i="13"/>
  <c r="AC1242" i="13" s="1"/>
  <c r="Z1241" i="13"/>
  <c r="AC1241" i="13" s="1"/>
  <c r="K1241" i="13"/>
  <c r="M1241" i="13" s="1"/>
  <c r="Z1239" i="13"/>
  <c r="AC1239" i="13" s="1"/>
  <c r="Z1238" i="13"/>
  <c r="AC1238" i="13" s="1"/>
  <c r="Z1237" i="13"/>
  <c r="AC1237" i="13" s="1"/>
  <c r="K1237" i="13"/>
  <c r="M1237" i="13" s="1"/>
  <c r="K1235" i="13"/>
  <c r="M1235" i="13" s="1"/>
  <c r="AD1235" i="13" s="1"/>
  <c r="AE1235" i="13" s="1"/>
  <c r="AG1235" i="13" s="1"/>
  <c r="K1234" i="13"/>
  <c r="M1234" i="13" s="1"/>
  <c r="AD1234" i="13" s="1"/>
  <c r="AE1234" i="13" s="1"/>
  <c r="AG1234" i="13" s="1"/>
  <c r="K1233" i="13"/>
  <c r="M1233" i="13" s="1"/>
  <c r="Z1231" i="13"/>
  <c r="AC1231" i="13" s="1"/>
  <c r="Z1230" i="13"/>
  <c r="AC1230" i="13" s="1"/>
  <c r="K1230" i="13"/>
  <c r="M1230" i="13" s="1"/>
  <c r="K1229" i="13"/>
  <c r="M1229" i="13" s="1"/>
  <c r="Z1227" i="13"/>
  <c r="AC1227" i="13" s="1"/>
  <c r="K1227" i="13"/>
  <c r="M1227" i="13" s="1"/>
  <c r="Z1226" i="13"/>
  <c r="AC1226" i="13" s="1"/>
  <c r="K1226" i="13"/>
  <c r="M1226" i="13" s="1"/>
  <c r="Z1225" i="13"/>
  <c r="AC1225" i="13" s="1"/>
  <c r="K1225" i="13"/>
  <c r="M1225" i="13" s="1"/>
  <c r="Z1224" i="13"/>
  <c r="AC1224" i="13" s="1"/>
  <c r="K1224" i="13"/>
  <c r="M1224" i="13" s="1"/>
  <c r="Z1223" i="13"/>
  <c r="AC1223" i="13" s="1"/>
  <c r="K1223" i="13"/>
  <c r="M1223" i="13" s="1"/>
  <c r="Z1222" i="13"/>
  <c r="AC1222" i="13" s="1"/>
  <c r="K1222" i="13"/>
  <c r="M1222" i="13" s="1"/>
  <c r="Z1221" i="13"/>
  <c r="AC1221" i="13" s="1"/>
  <c r="K1221" i="13"/>
  <c r="M1221" i="13" s="1"/>
  <c r="Z1220" i="13"/>
  <c r="AC1220" i="13" s="1"/>
  <c r="K1220" i="13"/>
  <c r="M1220" i="13" s="1"/>
  <c r="Z1219" i="13"/>
  <c r="AC1219" i="13" s="1"/>
  <c r="K1219" i="13"/>
  <c r="M1219" i="13" s="1"/>
  <c r="Z1218" i="13"/>
  <c r="AC1218" i="13" s="1"/>
  <c r="K1218" i="13"/>
  <c r="M1218" i="13" s="1"/>
  <c r="Z1217" i="13"/>
  <c r="AC1217" i="13" s="1"/>
  <c r="K1217" i="13"/>
  <c r="M1217" i="13" s="1"/>
  <c r="Z1216" i="13"/>
  <c r="AC1216" i="13" s="1"/>
  <c r="Z1215" i="13"/>
  <c r="AC1215" i="13" s="1"/>
  <c r="Z1214" i="13"/>
  <c r="AC1214" i="13" s="1"/>
  <c r="Z1213" i="13"/>
  <c r="AC1213" i="13" s="1"/>
  <c r="Z1212" i="13"/>
  <c r="AC1212" i="13" s="1"/>
  <c r="Z1211" i="13"/>
  <c r="AC1211" i="13" s="1"/>
  <c r="Z1210" i="13"/>
  <c r="AC1210" i="13" s="1"/>
  <c r="Z1209" i="13"/>
  <c r="AC1209" i="13" s="1"/>
  <c r="Z1208" i="13"/>
  <c r="AC1208" i="13" s="1"/>
  <c r="Z1207" i="13"/>
  <c r="AC1207" i="13" s="1"/>
  <c r="Z1206" i="13"/>
  <c r="AC1206" i="13" s="1"/>
  <c r="Z1205" i="13"/>
  <c r="AC1205" i="13" s="1"/>
  <c r="Z1204" i="13"/>
  <c r="AC1204" i="13" s="1"/>
  <c r="Z1203" i="13"/>
  <c r="AC1203" i="13" s="1"/>
  <c r="Z1202" i="13"/>
  <c r="AC1202" i="13" s="1"/>
  <c r="Z1201" i="13"/>
  <c r="AC1201" i="13" s="1"/>
  <c r="K1201" i="13"/>
  <c r="M1201" i="13" s="1"/>
  <c r="K1200" i="13"/>
  <c r="M1200" i="13" s="1"/>
  <c r="AD1200" i="13" s="1"/>
  <c r="AE1200" i="13" s="1"/>
  <c r="AG1200" i="13" s="1"/>
  <c r="Z1198" i="13"/>
  <c r="AC1198" i="13" s="1"/>
  <c r="Z1197" i="13"/>
  <c r="AC1197" i="13" s="1"/>
  <c r="Z1196" i="13"/>
  <c r="AC1196" i="13" s="1"/>
  <c r="Z1195" i="13"/>
  <c r="AC1195" i="13" s="1"/>
  <c r="Z1194" i="13"/>
  <c r="AC1194" i="13" s="1"/>
  <c r="Z1193" i="13"/>
  <c r="AC1193" i="13" s="1"/>
  <c r="Z1192" i="13"/>
  <c r="AC1192" i="13" s="1"/>
  <c r="Z1191" i="13"/>
  <c r="AC1191" i="13" s="1"/>
  <c r="Z1190" i="13"/>
  <c r="AC1190" i="13" s="1"/>
  <c r="Z1189" i="13"/>
  <c r="AC1189" i="13" s="1"/>
  <c r="Z1188" i="13"/>
  <c r="AC1188" i="13" s="1"/>
  <c r="Z1187" i="13"/>
  <c r="AC1187" i="13" s="1"/>
  <c r="Z1186" i="13"/>
  <c r="AC1186" i="13" s="1"/>
  <c r="Z1185" i="13"/>
  <c r="AC1185" i="13" s="1"/>
  <c r="Z1184" i="13"/>
  <c r="AC1184" i="13" s="1"/>
  <c r="Z1183" i="13"/>
  <c r="AC1183" i="13" s="1"/>
  <c r="Z1182" i="13"/>
  <c r="AC1182" i="13" s="1"/>
  <c r="Z1181" i="13"/>
  <c r="AC1181" i="13" s="1"/>
  <c r="Z1180" i="13"/>
  <c r="AC1180" i="13" s="1"/>
  <c r="Z1179" i="13"/>
  <c r="AC1179" i="13" s="1"/>
  <c r="Z1178" i="13"/>
  <c r="AC1178" i="13" s="1"/>
  <c r="Z1177" i="13"/>
  <c r="AC1177" i="13" s="1"/>
  <c r="Z1176" i="13"/>
  <c r="AC1176" i="13" s="1"/>
  <c r="Z1175" i="13"/>
  <c r="AC1175" i="13" s="1"/>
  <c r="Z1174" i="13"/>
  <c r="AC1174" i="13" s="1"/>
  <c r="Z1173" i="13"/>
  <c r="AC1173" i="13" s="1"/>
  <c r="Z1172" i="13"/>
  <c r="AC1172" i="13" s="1"/>
  <c r="Z1171" i="13"/>
  <c r="AC1171" i="13" s="1"/>
  <c r="Z1170" i="13"/>
  <c r="AC1170" i="13" s="1"/>
  <c r="Z1169" i="13"/>
  <c r="AC1169" i="13" s="1"/>
  <c r="Z1168" i="13"/>
  <c r="AC1168" i="13" s="1"/>
  <c r="Z1167" i="13"/>
  <c r="AC1167" i="13" s="1"/>
  <c r="Z1166" i="13"/>
  <c r="AC1166" i="13" s="1"/>
  <c r="Z1165" i="13"/>
  <c r="AC1165" i="13" s="1"/>
  <c r="Z1164" i="13"/>
  <c r="AC1164" i="13" s="1"/>
  <c r="Z1163" i="13"/>
  <c r="AC1163" i="13" s="1"/>
  <c r="Z1162" i="13"/>
  <c r="AC1162" i="13" s="1"/>
  <c r="Z1161" i="13"/>
  <c r="AC1161" i="13" s="1"/>
  <c r="Z1160" i="13"/>
  <c r="AC1160" i="13" s="1"/>
  <c r="Z1159" i="13"/>
  <c r="AC1159" i="13" s="1"/>
  <c r="Z1158" i="13"/>
  <c r="AC1158" i="13" s="1"/>
  <c r="Z1157" i="13"/>
  <c r="AC1157" i="13" s="1"/>
  <c r="Z1156" i="13"/>
  <c r="AC1156" i="13" s="1"/>
  <c r="Z1155" i="13"/>
  <c r="AC1155" i="13" s="1"/>
  <c r="Z1154" i="13"/>
  <c r="AC1154" i="13" s="1"/>
  <c r="Z1153" i="13"/>
  <c r="AC1153" i="13" s="1"/>
  <c r="Z1152" i="13"/>
  <c r="AC1152" i="13" s="1"/>
  <c r="Z1151" i="13"/>
  <c r="AC1151" i="13" s="1"/>
  <c r="Z1150" i="13"/>
  <c r="AC1150" i="13" s="1"/>
  <c r="Z1149" i="13"/>
  <c r="AC1149" i="13" s="1"/>
  <c r="Z1148" i="13"/>
  <c r="AC1148" i="13" s="1"/>
  <c r="Z1147" i="13"/>
  <c r="AC1147" i="13" s="1"/>
  <c r="Z1146" i="13"/>
  <c r="AC1146" i="13" s="1"/>
  <c r="Z1145" i="13"/>
  <c r="AC1145" i="13" s="1"/>
  <c r="Z1144" i="13"/>
  <c r="AC1144" i="13" s="1"/>
  <c r="Z1143" i="13"/>
  <c r="AC1143" i="13" s="1"/>
  <c r="Z1142" i="13"/>
  <c r="AC1142" i="13" s="1"/>
  <c r="Z1141" i="13"/>
  <c r="AC1141" i="13" s="1"/>
  <c r="Z1140" i="13"/>
  <c r="AC1140" i="13" s="1"/>
  <c r="Z1139" i="13"/>
  <c r="AC1139" i="13" s="1"/>
  <c r="K1139" i="13"/>
  <c r="M1139" i="13" s="1"/>
  <c r="Z1138" i="13"/>
  <c r="AC1138" i="13" s="1"/>
  <c r="K1138" i="13"/>
  <c r="M1138" i="13" s="1"/>
  <c r="K1136" i="13"/>
  <c r="M1136" i="13" s="1"/>
  <c r="AD1136" i="13" s="1"/>
  <c r="AE1136" i="13" s="1"/>
  <c r="AG1136" i="13" s="1"/>
  <c r="Z1135" i="13"/>
  <c r="AC1135" i="13" s="1"/>
  <c r="Z1134" i="13"/>
  <c r="AC1134" i="13" s="1"/>
  <c r="K1134" i="13"/>
  <c r="M1134" i="13" s="1"/>
  <c r="Z1132" i="13"/>
  <c r="AC1132" i="13" s="1"/>
  <c r="Z1131" i="13"/>
  <c r="AC1131" i="13" s="1"/>
  <c r="Z1130" i="13"/>
  <c r="AC1130" i="13" s="1"/>
  <c r="Z1129" i="13"/>
  <c r="AC1129" i="13" s="1"/>
  <c r="K1129" i="13"/>
  <c r="M1129" i="13" s="1"/>
  <c r="Z1128" i="13"/>
  <c r="AC1128" i="13" s="1"/>
  <c r="Z1127" i="13"/>
  <c r="AC1127" i="13" s="1"/>
  <c r="Z1126" i="13"/>
  <c r="AC1126" i="13" s="1"/>
  <c r="K1126" i="13"/>
  <c r="M1126" i="13" s="1"/>
  <c r="K1125" i="13"/>
  <c r="M1125" i="13" s="1"/>
  <c r="AD1125" i="13" s="1"/>
  <c r="Z1123" i="13"/>
  <c r="AC1123" i="13" s="1"/>
  <c r="Z1122" i="13"/>
  <c r="AC1122" i="13" s="1"/>
  <c r="Z1121" i="13"/>
  <c r="AC1121" i="13" s="1"/>
  <c r="K1121" i="13"/>
  <c r="M1121" i="13" s="1"/>
  <c r="K1119" i="13"/>
  <c r="M1119" i="13" s="1"/>
  <c r="Z1117" i="13"/>
  <c r="AC1117" i="13" s="1"/>
  <c r="Z1116" i="13"/>
  <c r="AC1116" i="13" s="1"/>
  <c r="K1116" i="13"/>
  <c r="M1116" i="13" s="1"/>
  <c r="Z1115" i="13"/>
  <c r="AC1115" i="13" s="1"/>
  <c r="Z1114" i="13"/>
  <c r="AC1114" i="13" s="1"/>
  <c r="Z1113" i="13"/>
  <c r="AC1113" i="13" s="1"/>
  <c r="Z1112" i="13"/>
  <c r="AC1112" i="13" s="1"/>
  <c r="Z1111" i="13"/>
  <c r="AC1111" i="13" s="1"/>
  <c r="Z1110" i="13"/>
  <c r="AC1110" i="13" s="1"/>
  <c r="Z1109" i="13"/>
  <c r="AC1109" i="13" s="1"/>
  <c r="K1109" i="13"/>
  <c r="M1109" i="13" s="1"/>
  <c r="Z1107" i="13"/>
  <c r="AC1107" i="13" s="1"/>
  <c r="Z1106" i="13"/>
  <c r="AC1106" i="13" s="1"/>
  <c r="K1106" i="13"/>
  <c r="M1106" i="13" s="1"/>
  <c r="K1104" i="13"/>
  <c r="M1104" i="13" s="1"/>
  <c r="Z1102" i="13"/>
  <c r="AC1102" i="13" s="1"/>
  <c r="Z1101" i="13"/>
  <c r="AC1101" i="13" s="1"/>
  <c r="Z1100" i="13"/>
  <c r="AC1100" i="13" s="1"/>
  <c r="K1100" i="13"/>
  <c r="M1100" i="13" s="1"/>
  <c r="M1103" i="13" s="1"/>
  <c r="Z1098" i="13"/>
  <c r="AC1098" i="13" s="1"/>
  <c r="Z1097" i="13"/>
  <c r="AC1097" i="13" s="1"/>
  <c r="K1097" i="13"/>
  <c r="M1097" i="13" s="1"/>
  <c r="Z1096" i="13"/>
  <c r="AC1096" i="13" s="1"/>
  <c r="Z1095" i="13"/>
  <c r="AC1095" i="13" s="1"/>
  <c r="Z1094" i="13"/>
  <c r="AC1094" i="13" s="1"/>
  <c r="Z1093" i="13"/>
  <c r="AC1093" i="13" s="1"/>
  <c r="K1093" i="13"/>
  <c r="M1093" i="13" s="1"/>
  <c r="K1092" i="13"/>
  <c r="M1092" i="13" s="1"/>
  <c r="AD1092" i="13" s="1"/>
  <c r="AE1092" i="13" s="1"/>
  <c r="AG1092" i="13" s="1"/>
  <c r="K1091" i="13"/>
  <c r="M1091" i="13" s="1"/>
  <c r="Z1089" i="13"/>
  <c r="AC1089" i="13" s="1"/>
  <c r="Z1088" i="13"/>
  <c r="AC1088" i="13" s="1"/>
  <c r="K1088" i="13"/>
  <c r="M1088" i="13" s="1"/>
  <c r="K1086" i="13"/>
  <c r="M1086" i="13" s="1"/>
  <c r="K1084" i="13"/>
  <c r="M1084" i="13" s="1"/>
  <c r="AD1084" i="13" s="1"/>
  <c r="AE1084" i="13" s="1"/>
  <c r="AG1084" i="13" s="1"/>
  <c r="Z1083" i="13"/>
  <c r="AC1083" i="13" s="1"/>
  <c r="Z1082" i="13"/>
  <c r="AC1082" i="13" s="1"/>
  <c r="K1082" i="13"/>
  <c r="M1082" i="13" s="1"/>
  <c r="Z1081" i="13"/>
  <c r="AC1081" i="13" s="1"/>
  <c r="K1081" i="13"/>
  <c r="M1081" i="13" s="1"/>
  <c r="Z1080" i="13"/>
  <c r="AC1080" i="13" s="1"/>
  <c r="Z1079" i="13"/>
  <c r="AC1079" i="13" s="1"/>
  <c r="Z1078" i="13"/>
  <c r="AC1078" i="13" s="1"/>
  <c r="Z1077" i="13"/>
  <c r="AC1077" i="13" s="1"/>
  <c r="Z1076" i="13"/>
  <c r="AC1076" i="13" s="1"/>
  <c r="Z1075" i="13"/>
  <c r="AC1075" i="13" s="1"/>
  <c r="Z1074" i="13"/>
  <c r="AC1074" i="13" s="1"/>
  <c r="K1074" i="13"/>
  <c r="M1074" i="13" s="1"/>
  <c r="K1073" i="13"/>
  <c r="M1073" i="13" s="1"/>
  <c r="Z1071" i="13"/>
  <c r="AC1071" i="13" s="1"/>
  <c r="Z1070" i="13"/>
  <c r="AC1070" i="13" s="1"/>
  <c r="K1070" i="13"/>
  <c r="M1070" i="13" s="1"/>
  <c r="Z1068" i="13"/>
  <c r="AC1068" i="13" s="1"/>
  <c r="Z1067" i="13"/>
  <c r="AC1067" i="13" s="1"/>
  <c r="K1067" i="13"/>
  <c r="M1067" i="13" s="1"/>
  <c r="K1066" i="13"/>
  <c r="M1066" i="13" s="1"/>
  <c r="K1064" i="13"/>
  <c r="M1064" i="13" s="1"/>
  <c r="AD1064" i="13" s="1"/>
  <c r="AE1064" i="13" s="1"/>
  <c r="AG1064" i="13" s="1"/>
  <c r="Z1063" i="13"/>
  <c r="AC1063" i="13" s="1"/>
  <c r="K1063" i="13"/>
  <c r="M1063" i="13" s="1"/>
  <c r="K1062" i="13"/>
  <c r="M1062" i="13" s="1"/>
  <c r="AD1062" i="13" s="1"/>
  <c r="AE1062" i="13" s="1"/>
  <c r="AG1062" i="13" s="1"/>
  <c r="K1061" i="13"/>
  <c r="M1061" i="13" s="1"/>
  <c r="K1059" i="13"/>
  <c r="M1059" i="13" s="1"/>
  <c r="M1060" i="13" s="1"/>
  <c r="K1057" i="13"/>
  <c r="M1057" i="13" s="1"/>
  <c r="Z1055" i="13"/>
  <c r="AC1055" i="13" s="1"/>
  <c r="Z1054" i="13"/>
  <c r="AC1054" i="13" s="1"/>
  <c r="Z1053" i="13"/>
  <c r="AC1053" i="13" s="1"/>
  <c r="K1053" i="13"/>
  <c r="M1053" i="13" s="1"/>
  <c r="K1052" i="13"/>
  <c r="M1052" i="13" s="1"/>
  <c r="AD1052" i="13" s="1"/>
  <c r="AE1052" i="13" s="1"/>
  <c r="AG1052" i="13" s="1"/>
  <c r="K1051" i="13"/>
  <c r="M1051" i="13" s="1"/>
  <c r="K1049" i="13"/>
  <c r="M1049" i="13" s="1"/>
  <c r="AD1049" i="13" s="1"/>
  <c r="AE1049" i="13" s="1"/>
  <c r="AG1049" i="13" s="1"/>
  <c r="Z1048" i="13"/>
  <c r="AC1048" i="13" s="1"/>
  <c r="Z1047" i="13"/>
  <c r="AC1047" i="13" s="1"/>
  <c r="Z1046" i="13"/>
  <c r="AC1046" i="13" s="1"/>
  <c r="Z1045" i="13"/>
  <c r="AC1045" i="13" s="1"/>
  <c r="K1045" i="13"/>
  <c r="M1045" i="13" s="1"/>
  <c r="K1044" i="13"/>
  <c r="M1044" i="13" s="1"/>
  <c r="AD1044" i="13" s="1"/>
  <c r="AE1044" i="13" s="1"/>
  <c r="AG1044" i="13" s="1"/>
  <c r="K1043" i="13"/>
  <c r="M1043" i="13" s="1"/>
  <c r="AD1043" i="13" s="1"/>
  <c r="AE1043" i="13" s="1"/>
  <c r="AG1043" i="13" s="1"/>
  <c r="K1042" i="13"/>
  <c r="M1042" i="13" s="1"/>
  <c r="K1040" i="13"/>
  <c r="M1040" i="13" s="1"/>
  <c r="M1041" i="13" s="1"/>
  <c r="Z1038" i="13"/>
  <c r="AC1038" i="13" s="1"/>
  <c r="K1038" i="13"/>
  <c r="M1038" i="13" s="1"/>
  <c r="Z1037" i="13"/>
  <c r="AC1037" i="13" s="1"/>
  <c r="Z1036" i="13"/>
  <c r="AC1036" i="13" s="1"/>
  <c r="K1036" i="13"/>
  <c r="M1036" i="13" s="1"/>
  <c r="M1032" i="13"/>
  <c r="M1034" i="13" s="1"/>
  <c r="Z1030" i="13"/>
  <c r="AC1030" i="13" s="1"/>
  <c r="Z1029" i="13"/>
  <c r="AC1029" i="13" s="1"/>
  <c r="K1029" i="13"/>
  <c r="M1029" i="13" s="1"/>
  <c r="K1027" i="13"/>
  <c r="M1027" i="13" s="1"/>
  <c r="AD1027" i="13" s="1"/>
  <c r="AE1027" i="13" s="1"/>
  <c r="AG1027" i="13" s="1"/>
  <c r="K1026" i="13"/>
  <c r="M1026" i="13" s="1"/>
  <c r="AD1026" i="13" s="1"/>
  <c r="AE1026" i="13" s="1"/>
  <c r="AG1026" i="13" s="1"/>
  <c r="K1025" i="13"/>
  <c r="M1025" i="13" s="1"/>
  <c r="AD1025" i="13" s="1"/>
  <c r="AE1025" i="13" s="1"/>
  <c r="AG1025" i="13" s="1"/>
  <c r="K1024" i="13"/>
  <c r="M1024" i="13" s="1"/>
  <c r="AD1024" i="13" s="1"/>
  <c r="AE1024" i="13" s="1"/>
  <c r="AG1024" i="13" s="1"/>
  <c r="K1023" i="13"/>
  <c r="M1023" i="13" s="1"/>
  <c r="K1021" i="13"/>
  <c r="M1021" i="13" s="1"/>
  <c r="AD1021" i="13" s="1"/>
  <c r="AE1021" i="13" s="1"/>
  <c r="AG1021" i="13" s="1"/>
  <c r="K1020" i="13"/>
  <c r="M1020" i="13" s="1"/>
  <c r="AD1020" i="13" s="1"/>
  <c r="Z1018" i="13"/>
  <c r="AC1018" i="13" s="1"/>
  <c r="Z1017" i="13"/>
  <c r="AC1017" i="13" s="1"/>
  <c r="Z1016" i="13"/>
  <c r="AC1016" i="13" s="1"/>
  <c r="K1016" i="13"/>
  <c r="M1016" i="13" s="1"/>
  <c r="K1015" i="13"/>
  <c r="M1015" i="13" s="1"/>
  <c r="AD1015" i="13" s="1"/>
  <c r="AE1015" i="13" s="1"/>
  <c r="AG1015" i="13" s="1"/>
  <c r="K1014" i="13"/>
  <c r="M1014" i="13" s="1"/>
  <c r="K1012" i="13"/>
  <c r="M1012" i="13" s="1"/>
  <c r="M1013" i="13" s="1"/>
  <c r="K1010" i="13"/>
  <c r="M1010" i="13" s="1"/>
  <c r="Z1008" i="13"/>
  <c r="AC1008" i="13" s="1"/>
  <c r="K1008" i="13"/>
  <c r="M1008" i="13" s="1"/>
  <c r="Z1006" i="13"/>
  <c r="AC1006" i="13" s="1"/>
  <c r="Z1005" i="13"/>
  <c r="AC1005" i="13" s="1"/>
  <c r="Z1004" i="13"/>
  <c r="AC1004" i="13" s="1"/>
  <c r="K1004" i="13"/>
  <c r="M1004" i="13" s="1"/>
  <c r="Z1002" i="13"/>
  <c r="AC1002" i="13" s="1"/>
  <c r="Z1001" i="13"/>
  <c r="AC1001" i="13" s="1"/>
  <c r="K1001" i="13"/>
  <c r="M1001" i="13" s="1"/>
  <c r="Z1000" i="13"/>
  <c r="AC1000" i="13" s="1"/>
  <c r="K1000" i="13"/>
  <c r="M1000" i="13" s="1"/>
  <c r="Z999" i="13"/>
  <c r="AC999" i="13" s="1"/>
  <c r="Z998" i="13"/>
  <c r="AC998" i="13" s="1"/>
  <c r="Z997" i="13"/>
  <c r="AC997" i="13" s="1"/>
  <c r="K997" i="13"/>
  <c r="M997" i="13" s="1"/>
  <c r="Z996" i="13"/>
  <c r="AC996" i="13" s="1"/>
  <c r="K996" i="13"/>
  <c r="M996" i="13" s="1"/>
  <c r="K994" i="13"/>
  <c r="M994" i="13" s="1"/>
  <c r="AD994" i="13" s="1"/>
  <c r="AE994" i="13" s="1"/>
  <c r="AG994" i="13" s="1"/>
  <c r="K993" i="13"/>
  <c r="M993" i="13" s="1"/>
  <c r="AD993" i="13" s="1"/>
  <c r="Z991" i="13"/>
  <c r="AC991" i="13" s="1"/>
  <c r="Z990" i="13"/>
  <c r="AC990" i="13" s="1"/>
  <c r="Z989" i="13"/>
  <c r="AC989" i="13" s="1"/>
  <c r="Z988" i="13"/>
  <c r="AC988" i="13" s="1"/>
  <c r="K988" i="13"/>
  <c r="M988" i="13" s="1"/>
  <c r="K987" i="13"/>
  <c r="M987" i="13" s="1"/>
  <c r="AD987" i="13" s="1"/>
  <c r="AE987" i="13" s="1"/>
  <c r="AG987" i="13" s="1"/>
  <c r="K986" i="13"/>
  <c r="M986" i="13" s="1"/>
  <c r="AD986" i="13" s="1"/>
  <c r="AE986" i="13" s="1"/>
  <c r="AG986" i="13" s="1"/>
  <c r="K985" i="13"/>
  <c r="M985" i="13" s="1"/>
  <c r="AD985" i="13" s="1"/>
  <c r="AE985" i="13" s="1"/>
  <c r="AG985" i="13" s="1"/>
  <c r="Z984" i="13"/>
  <c r="AC984" i="13" s="1"/>
  <c r="Z983" i="13"/>
  <c r="AC983" i="13" s="1"/>
  <c r="Z982" i="13"/>
  <c r="AC982" i="13" s="1"/>
  <c r="Z981" i="13"/>
  <c r="AC981" i="13" s="1"/>
  <c r="K981" i="13"/>
  <c r="M981" i="13" s="1"/>
  <c r="Z980" i="13"/>
  <c r="AC980" i="13" s="1"/>
  <c r="K980" i="13"/>
  <c r="M980" i="13" s="1"/>
  <c r="Z979" i="13"/>
  <c r="AC979" i="13" s="1"/>
  <c r="Z978" i="13"/>
  <c r="AC978" i="13" s="1"/>
  <c r="K978" i="13"/>
  <c r="M978" i="13" s="1"/>
  <c r="Z976" i="13"/>
  <c r="AC976" i="13" s="1"/>
  <c r="Z975" i="13"/>
  <c r="AC975" i="13" s="1"/>
  <c r="K975" i="13"/>
  <c r="M975" i="13" s="1"/>
  <c r="K973" i="13"/>
  <c r="M973" i="13" s="1"/>
  <c r="AD973" i="13" s="1"/>
  <c r="AE973" i="13" s="1"/>
  <c r="AG973" i="13" s="1"/>
  <c r="K972" i="13"/>
  <c r="M972" i="13" s="1"/>
  <c r="AD972" i="13" s="1"/>
  <c r="AE972" i="13" s="1"/>
  <c r="AG972" i="13" s="1"/>
  <c r="K971" i="13"/>
  <c r="M971" i="13" s="1"/>
  <c r="AD971" i="13" s="1"/>
  <c r="AE971" i="13" s="1"/>
  <c r="AG971" i="13" s="1"/>
  <c r="Z970" i="13"/>
  <c r="AC970" i="13" s="1"/>
  <c r="Z969" i="13"/>
  <c r="AC969" i="13" s="1"/>
  <c r="K969" i="13"/>
  <c r="M969" i="13" s="1"/>
  <c r="Z967" i="13"/>
  <c r="AC967" i="13" s="1"/>
  <c r="K967" i="13"/>
  <c r="M967" i="13" s="1"/>
  <c r="K965" i="13"/>
  <c r="M965" i="13" s="1"/>
  <c r="Z963" i="13"/>
  <c r="AC963" i="13" s="1"/>
  <c r="Z962" i="13"/>
  <c r="AC962" i="13" s="1"/>
  <c r="K962" i="13"/>
  <c r="M962" i="13" s="1"/>
  <c r="K960" i="13"/>
  <c r="M960" i="13" s="1"/>
  <c r="Z957" i="13"/>
  <c r="AC957" i="13" s="1"/>
  <c r="Z956" i="13"/>
  <c r="AC956" i="13" s="1"/>
  <c r="Z955" i="13"/>
  <c r="AC955" i="13" s="1"/>
  <c r="Z954" i="13"/>
  <c r="AC954" i="13" s="1"/>
  <c r="K954" i="13"/>
  <c r="M954" i="13" s="1"/>
  <c r="K952" i="13"/>
  <c r="M952" i="13" s="1"/>
  <c r="AD952" i="13" s="1"/>
  <c r="AE952" i="13" s="1"/>
  <c r="AG952" i="13" s="1"/>
  <c r="K951" i="13"/>
  <c r="M951" i="13" s="1"/>
  <c r="AD951" i="13" s="1"/>
  <c r="AE951" i="13" s="1"/>
  <c r="AG951" i="13" s="1"/>
  <c r="K950" i="13"/>
  <c r="M950" i="13" s="1"/>
  <c r="K948" i="13"/>
  <c r="M948" i="13" s="1"/>
  <c r="Z946" i="13"/>
  <c r="AC946" i="13" s="1"/>
  <c r="K946" i="13"/>
  <c r="M946" i="13" s="1"/>
  <c r="K944" i="13"/>
  <c r="M944" i="13" s="1"/>
  <c r="Z942" i="13"/>
  <c r="AC942" i="13" s="1"/>
  <c r="Z941" i="13"/>
  <c r="AC941" i="13" s="1"/>
  <c r="Z940" i="13"/>
  <c r="AC940" i="13" s="1"/>
  <c r="Z939" i="13"/>
  <c r="AC939" i="13" s="1"/>
  <c r="K939" i="13"/>
  <c r="M939" i="13" s="1"/>
  <c r="Z938" i="13"/>
  <c r="AC938" i="13" s="1"/>
  <c r="Z937" i="13"/>
  <c r="AC937" i="13" s="1"/>
  <c r="K937" i="13"/>
  <c r="M937" i="13" s="1"/>
  <c r="Z935" i="13"/>
  <c r="AC935" i="13" s="1"/>
  <c r="K935" i="13"/>
  <c r="M935" i="13" s="1"/>
  <c r="Z933" i="13"/>
  <c r="AC933" i="13" s="1"/>
  <c r="K933" i="13"/>
  <c r="M933" i="13" s="1"/>
  <c r="Z930" i="13"/>
  <c r="AC930" i="13" s="1"/>
  <c r="K930" i="13"/>
  <c r="M930" i="13" s="1"/>
  <c r="K928" i="13"/>
  <c r="M928" i="13" s="1"/>
  <c r="Z926" i="13"/>
  <c r="AC926" i="13" s="1"/>
  <c r="Z925" i="13"/>
  <c r="AC925" i="13" s="1"/>
  <c r="K925" i="13"/>
  <c r="M925" i="13" s="1"/>
  <c r="Z923" i="13"/>
  <c r="AC923" i="13" s="1"/>
  <c r="K923" i="13"/>
  <c r="M923" i="13" s="1"/>
  <c r="Z921" i="13"/>
  <c r="AC921" i="13" s="1"/>
  <c r="Z920" i="13"/>
  <c r="AC920" i="13" s="1"/>
  <c r="K920" i="13"/>
  <c r="M920" i="13" s="1"/>
  <c r="Z918" i="13"/>
  <c r="AC918" i="13" s="1"/>
  <c r="Z917" i="13"/>
  <c r="AC917" i="13" s="1"/>
  <c r="K916" i="13"/>
  <c r="M916" i="13" s="1"/>
  <c r="Z914" i="13"/>
  <c r="AC914" i="13" s="1"/>
  <c r="Z913" i="13"/>
  <c r="AC913" i="13" s="1"/>
  <c r="Z912" i="13"/>
  <c r="AC912" i="13" s="1"/>
  <c r="Z911" i="13"/>
  <c r="AC911" i="13" s="1"/>
  <c r="K911" i="13"/>
  <c r="M911" i="13" s="1"/>
  <c r="K909" i="13"/>
  <c r="M909" i="13" s="1"/>
  <c r="Z907" i="13"/>
  <c r="AC907" i="13" s="1"/>
  <c r="Z906" i="13"/>
  <c r="AC906" i="13" s="1"/>
  <c r="K906" i="13"/>
  <c r="M906" i="13" s="1"/>
  <c r="K902" i="13"/>
  <c r="M902" i="13" s="1"/>
  <c r="Z900" i="13"/>
  <c r="AC900" i="13" s="1"/>
  <c r="Z899" i="13"/>
  <c r="AC899" i="13" s="1"/>
  <c r="K899" i="13"/>
  <c r="M899" i="13" s="1"/>
  <c r="K897" i="13"/>
  <c r="M897" i="13" s="1"/>
  <c r="AD897" i="13" s="1"/>
  <c r="AE897" i="13" s="1"/>
  <c r="AG897" i="13" s="1"/>
  <c r="Z896" i="13"/>
  <c r="AC896" i="13" s="1"/>
  <c r="Z895" i="13"/>
  <c r="AC895" i="13" s="1"/>
  <c r="K895" i="13"/>
  <c r="M895" i="13" s="1"/>
  <c r="Z893" i="13"/>
  <c r="AC893" i="13" s="1"/>
  <c r="Z892" i="13"/>
  <c r="AC892" i="13" s="1"/>
  <c r="K892" i="13"/>
  <c r="M892" i="13" s="1"/>
  <c r="K890" i="13"/>
  <c r="M890" i="13" s="1"/>
  <c r="AD890" i="13" s="1"/>
  <c r="AE890" i="13" s="1"/>
  <c r="AG890" i="13" s="1"/>
  <c r="K889" i="13"/>
  <c r="M889" i="13" s="1"/>
  <c r="K887" i="13"/>
  <c r="M887" i="13" s="1"/>
  <c r="M888" i="13" s="1"/>
  <c r="Z885" i="13"/>
  <c r="AC885" i="13" s="1"/>
  <c r="K885" i="13"/>
  <c r="M885" i="13" s="1"/>
  <c r="K883" i="13"/>
  <c r="M883" i="13" s="1"/>
  <c r="AD883" i="13" s="1"/>
  <c r="AE883" i="13" s="1"/>
  <c r="AG883" i="13" s="1"/>
  <c r="K882" i="13"/>
  <c r="M882" i="13" s="1"/>
  <c r="AD882" i="13" s="1"/>
  <c r="AE882" i="13" s="1"/>
  <c r="AG882" i="13" s="1"/>
  <c r="K881" i="13"/>
  <c r="M881" i="13" s="1"/>
  <c r="AD881" i="13" s="1"/>
  <c r="AE881" i="13" s="1"/>
  <c r="AG881" i="13" s="1"/>
  <c r="K880" i="13"/>
  <c r="M880" i="13" s="1"/>
  <c r="Z878" i="13"/>
  <c r="AC878" i="13" s="1"/>
  <c r="K878" i="13"/>
  <c r="M878" i="13" s="1"/>
  <c r="M879" i="13" s="1"/>
  <c r="Z876" i="13"/>
  <c r="AC876" i="13" s="1"/>
  <c r="K876" i="13"/>
  <c r="M876" i="13" s="1"/>
  <c r="Z873" i="13"/>
  <c r="AC873" i="13" s="1"/>
  <c r="Z872" i="13"/>
  <c r="AC872" i="13" s="1"/>
  <c r="K872" i="13"/>
  <c r="M872" i="13" s="1"/>
  <c r="Z870" i="13"/>
  <c r="AC870" i="13" s="1"/>
  <c r="K870" i="13"/>
  <c r="M870" i="13" s="1"/>
  <c r="M871" i="13" s="1"/>
  <c r="K868" i="13"/>
  <c r="M868" i="13" s="1"/>
  <c r="AD868" i="13" s="1"/>
  <c r="AE868" i="13" s="1"/>
  <c r="AG868" i="13" s="1"/>
  <c r="K867" i="13"/>
  <c r="M867" i="13" s="1"/>
  <c r="AD867" i="13" s="1"/>
  <c r="AE867" i="13" s="1"/>
  <c r="AG867" i="13" s="1"/>
  <c r="Z866" i="13"/>
  <c r="AC866" i="13" s="1"/>
  <c r="Z865" i="13"/>
  <c r="AC865" i="13" s="1"/>
  <c r="Z864" i="13"/>
  <c r="AC864" i="13" s="1"/>
  <c r="Z863" i="13"/>
  <c r="AC863" i="13" s="1"/>
  <c r="Z862" i="13"/>
  <c r="AC862" i="13" s="1"/>
  <c r="K862" i="13"/>
  <c r="M862" i="13" s="1"/>
  <c r="K860" i="13"/>
  <c r="M860" i="13" s="1"/>
  <c r="M861" i="13" s="1"/>
  <c r="K853" i="13"/>
  <c r="M853" i="13" s="1"/>
  <c r="Z851" i="13"/>
  <c r="AC851" i="13" s="1"/>
  <c r="Z850" i="13"/>
  <c r="AC850" i="13" s="1"/>
  <c r="Z849" i="13"/>
  <c r="AC849" i="13" s="1"/>
  <c r="K849" i="13"/>
  <c r="M849" i="13" s="1"/>
  <c r="M852" i="13" s="1"/>
  <c r="K847" i="13"/>
  <c r="M847" i="13" s="1"/>
  <c r="K845" i="13"/>
  <c r="M845" i="13" s="1"/>
  <c r="Z843" i="13"/>
  <c r="AC843" i="13" s="1"/>
  <c r="K843" i="13"/>
  <c r="M843" i="13" s="1"/>
  <c r="K841" i="13"/>
  <c r="M841" i="13" s="1"/>
  <c r="K839" i="13"/>
  <c r="M839" i="13" s="1"/>
  <c r="AD839" i="13" s="1"/>
  <c r="AE839" i="13" s="1"/>
  <c r="AG839" i="13" s="1"/>
  <c r="K838" i="13"/>
  <c r="M838" i="13" s="1"/>
  <c r="AD838" i="13" s="1"/>
  <c r="AE838" i="13" s="1"/>
  <c r="AG838" i="13" s="1"/>
  <c r="K837" i="13"/>
  <c r="M837" i="13" s="1"/>
  <c r="AD837" i="13" s="1"/>
  <c r="AE837" i="13" s="1"/>
  <c r="AG837" i="13" s="1"/>
  <c r="K836" i="13"/>
  <c r="M836" i="13" s="1"/>
  <c r="AD836" i="13" s="1"/>
  <c r="AE836" i="13" s="1"/>
  <c r="AG836" i="13" s="1"/>
  <c r="Z835" i="13"/>
  <c r="AC835" i="13" s="1"/>
  <c r="K835" i="13"/>
  <c r="M835" i="13" s="1"/>
  <c r="Z833" i="13"/>
  <c r="AC833" i="13" s="1"/>
  <c r="K833" i="13"/>
  <c r="M833" i="13" s="1"/>
  <c r="Z831" i="13"/>
  <c r="AC831" i="13" s="1"/>
  <c r="K831" i="13"/>
  <c r="M831" i="13" s="1"/>
  <c r="Z829" i="13"/>
  <c r="AC829" i="13" s="1"/>
  <c r="Z828" i="13"/>
  <c r="AC828" i="13" s="1"/>
  <c r="K828" i="13"/>
  <c r="M828" i="13" s="1"/>
  <c r="Z827" i="13"/>
  <c r="AC827" i="13" s="1"/>
  <c r="K827" i="13"/>
  <c r="M827" i="13" s="1"/>
  <c r="Z825" i="13"/>
  <c r="AC825" i="13" s="1"/>
  <c r="Z824" i="13"/>
  <c r="AC824" i="13" s="1"/>
  <c r="K824" i="13"/>
  <c r="M824" i="13" s="1"/>
  <c r="K822" i="13"/>
  <c r="M822" i="13" s="1"/>
  <c r="K820" i="13"/>
  <c r="M820" i="13" s="1"/>
  <c r="K818" i="13"/>
  <c r="M818" i="13" s="1"/>
  <c r="AD818" i="13" s="1"/>
  <c r="AE818" i="13" s="1"/>
  <c r="AG818" i="13" s="1"/>
  <c r="K817" i="13"/>
  <c r="M817" i="13" s="1"/>
  <c r="AD817" i="13" s="1"/>
  <c r="AE817" i="13" s="1"/>
  <c r="AG817" i="13" s="1"/>
  <c r="K816" i="13"/>
  <c r="M816" i="13" s="1"/>
  <c r="AD816" i="13" s="1"/>
  <c r="AE816" i="13" s="1"/>
  <c r="AG816" i="13" s="1"/>
  <c r="Z815" i="13"/>
  <c r="AC815" i="13" s="1"/>
  <c r="Z814" i="13"/>
  <c r="AC814" i="13" s="1"/>
  <c r="Z813" i="13"/>
  <c r="AC813" i="13" s="1"/>
  <c r="Z812" i="13"/>
  <c r="AC812" i="13" s="1"/>
  <c r="K812" i="13"/>
  <c r="M812" i="13" s="1"/>
  <c r="Z810" i="13"/>
  <c r="AC810" i="13" s="1"/>
  <c r="Z809" i="13"/>
  <c r="AC809" i="13" s="1"/>
  <c r="Z808" i="13"/>
  <c r="AC808" i="13" s="1"/>
  <c r="K808" i="13"/>
  <c r="M808" i="13" s="1"/>
  <c r="Z806" i="13"/>
  <c r="AC806" i="13" s="1"/>
  <c r="Z805" i="13"/>
  <c r="AC805" i="13" s="1"/>
  <c r="Z804" i="13"/>
  <c r="AC804" i="13" s="1"/>
  <c r="K804" i="13"/>
  <c r="M804" i="13" s="1"/>
  <c r="Z802" i="13"/>
  <c r="AC802" i="13" s="1"/>
  <c r="Z801" i="13"/>
  <c r="AC801" i="13" s="1"/>
  <c r="K801" i="13"/>
  <c r="M801" i="13" s="1"/>
  <c r="K799" i="13"/>
  <c r="M799" i="13" s="1"/>
  <c r="AD799" i="13" s="1"/>
  <c r="AE799" i="13" s="1"/>
  <c r="AG799" i="13" s="1"/>
  <c r="Z798" i="13"/>
  <c r="AC798" i="13" s="1"/>
  <c r="AD798" i="13" s="1"/>
  <c r="Z797" i="13"/>
  <c r="AC797" i="13" s="1"/>
  <c r="Z796" i="13"/>
  <c r="AC796" i="13" s="1"/>
  <c r="K796" i="13"/>
  <c r="M796" i="13" s="1"/>
  <c r="AE794" i="13"/>
  <c r="AG794" i="13" s="1"/>
  <c r="Z794" i="13"/>
  <c r="AC794" i="13" s="1"/>
  <c r="Z793" i="13"/>
  <c r="AC793" i="13" s="1"/>
  <c r="Z792" i="13"/>
  <c r="AC792" i="13" s="1"/>
  <c r="Z791" i="13"/>
  <c r="AC791" i="13" s="1"/>
  <c r="K791" i="13"/>
  <c r="M791" i="13" s="1"/>
  <c r="Z790" i="13"/>
  <c r="AC790" i="13" s="1"/>
  <c r="Z789" i="13"/>
  <c r="AC789" i="13" s="1"/>
  <c r="K789" i="13"/>
  <c r="M789" i="13" s="1"/>
  <c r="Z788" i="13"/>
  <c r="AC788" i="13" s="1"/>
  <c r="K788" i="13"/>
  <c r="M788" i="13" s="1"/>
  <c r="K786" i="13"/>
  <c r="M786" i="13" s="1"/>
  <c r="Z784" i="13"/>
  <c r="AC784" i="13" s="1"/>
  <c r="Z783" i="13"/>
  <c r="AC783" i="13" s="1"/>
  <c r="Z782" i="13"/>
  <c r="AC782" i="13" s="1"/>
  <c r="Z781" i="13"/>
  <c r="AC781" i="13" s="1"/>
  <c r="Z780" i="13"/>
  <c r="AC780" i="13" s="1"/>
  <c r="Z779" i="13"/>
  <c r="AC779" i="13" s="1"/>
  <c r="K779" i="13"/>
  <c r="M779" i="13" s="1"/>
  <c r="K777" i="13"/>
  <c r="M777" i="13" s="1"/>
  <c r="M778" i="13" s="1"/>
  <c r="K775" i="13"/>
  <c r="M775" i="13" s="1"/>
  <c r="K773" i="13"/>
  <c r="M773" i="13" s="1"/>
  <c r="AD773" i="13" s="1"/>
  <c r="AE773" i="13" s="1"/>
  <c r="AG773" i="13" s="1"/>
  <c r="K772" i="13"/>
  <c r="M772" i="13" s="1"/>
  <c r="AD772" i="13" s="1"/>
  <c r="Z770" i="13"/>
  <c r="AC770" i="13" s="1"/>
  <c r="Z769" i="13"/>
  <c r="AC769" i="13" s="1"/>
  <c r="K769" i="13"/>
  <c r="M769" i="13" s="1"/>
  <c r="Z767" i="13"/>
  <c r="AC767" i="13" s="1"/>
  <c r="Z766" i="13"/>
  <c r="AC766" i="13" s="1"/>
  <c r="K766" i="13"/>
  <c r="M766" i="13" s="1"/>
  <c r="M768" i="13" s="1"/>
  <c r="Z764" i="13"/>
  <c r="AC764" i="13" s="1"/>
  <c r="K764" i="13"/>
  <c r="M764" i="13" s="1"/>
  <c r="K762" i="13"/>
  <c r="M762" i="13" s="1"/>
  <c r="AD762" i="13" s="1"/>
  <c r="AE762" i="13" s="1"/>
  <c r="AG762" i="13" s="1"/>
  <c r="K761" i="13"/>
  <c r="M761" i="13" s="1"/>
  <c r="AD761" i="13" s="1"/>
  <c r="AE761" i="13" s="1"/>
  <c r="AG761" i="13" s="1"/>
  <c r="K760" i="13"/>
  <c r="M760" i="13" s="1"/>
  <c r="AD760" i="13" s="1"/>
  <c r="AE760" i="13" s="1"/>
  <c r="AG760" i="13" s="1"/>
  <c r="K759" i="13"/>
  <c r="M759" i="13" s="1"/>
  <c r="AD759" i="13" s="1"/>
  <c r="AE759" i="13" s="1"/>
  <c r="AG759" i="13" s="1"/>
  <c r="K758" i="13"/>
  <c r="M758" i="13" s="1"/>
  <c r="AD758" i="13" s="1"/>
  <c r="AE758" i="13" s="1"/>
  <c r="AG758" i="13" s="1"/>
  <c r="Z757" i="13"/>
  <c r="AC757" i="13" s="1"/>
  <c r="K757" i="13"/>
  <c r="M757" i="13" s="1"/>
  <c r="Z756" i="13"/>
  <c r="AC756" i="13" s="1"/>
  <c r="Z755" i="13"/>
  <c r="AC755" i="13" s="1"/>
  <c r="Z754" i="13"/>
  <c r="AC754" i="13" s="1"/>
  <c r="Z753" i="13"/>
  <c r="AC753" i="13" s="1"/>
  <c r="K753" i="13"/>
  <c r="M753" i="13" s="1"/>
  <c r="K751" i="13"/>
  <c r="M751" i="13" s="1"/>
  <c r="K749" i="13"/>
  <c r="M749" i="13" s="1"/>
  <c r="AD749" i="13" s="1"/>
  <c r="AE749" i="13" s="1"/>
  <c r="AG749" i="13" s="1"/>
  <c r="K748" i="13"/>
  <c r="M748" i="13" s="1"/>
  <c r="Z746" i="13"/>
  <c r="AC746" i="13" s="1"/>
  <c r="K746" i="13"/>
  <c r="M746" i="13" s="1"/>
  <c r="K744" i="13"/>
  <c r="M744" i="13" s="1"/>
  <c r="AD744" i="13" s="1"/>
  <c r="AE744" i="13" s="1"/>
  <c r="AG744" i="13" s="1"/>
  <c r="K743" i="13"/>
  <c r="M743" i="13" s="1"/>
  <c r="AD743" i="13" s="1"/>
  <c r="AE743" i="13" s="1"/>
  <c r="AG743" i="13" s="1"/>
  <c r="K742" i="13"/>
  <c r="M742" i="13" s="1"/>
  <c r="K740" i="13"/>
  <c r="M740" i="13" s="1"/>
  <c r="M741" i="13" s="1"/>
  <c r="K738" i="13"/>
  <c r="M738" i="13" s="1"/>
  <c r="Z736" i="13"/>
  <c r="AC736" i="13" s="1"/>
  <c r="Z735" i="13"/>
  <c r="AC735" i="13" s="1"/>
  <c r="K735" i="13"/>
  <c r="M735" i="13" s="1"/>
  <c r="M737" i="13" s="1"/>
  <c r="K733" i="13"/>
  <c r="M733" i="13" s="1"/>
  <c r="AD733" i="13" s="1"/>
  <c r="AE733" i="13" s="1"/>
  <c r="AG733" i="13" s="1"/>
  <c r="K732" i="13"/>
  <c r="M732" i="13" s="1"/>
  <c r="AD732" i="13" s="1"/>
  <c r="AE732" i="13" s="1"/>
  <c r="AG732" i="13" s="1"/>
  <c r="K731" i="13"/>
  <c r="M731" i="13" s="1"/>
  <c r="K729" i="13"/>
  <c r="M729" i="13" s="1"/>
  <c r="AD729" i="13" s="1"/>
  <c r="AE729" i="13" s="1"/>
  <c r="AG729" i="13" s="1"/>
  <c r="K728" i="13"/>
  <c r="M728" i="13" s="1"/>
  <c r="AD728" i="13" s="1"/>
  <c r="AE728" i="13" s="1"/>
  <c r="AG728" i="13" s="1"/>
  <c r="Z727" i="13"/>
  <c r="AC727" i="13" s="1"/>
  <c r="K727" i="13"/>
  <c r="M727" i="13" s="1"/>
  <c r="K725" i="13"/>
  <c r="M725" i="13" s="1"/>
  <c r="AD725" i="13" s="1"/>
  <c r="AE725" i="13" s="1"/>
  <c r="AG725" i="13" s="1"/>
  <c r="K724" i="13"/>
  <c r="M724" i="13" s="1"/>
  <c r="AD724" i="13" s="1"/>
  <c r="K722" i="13"/>
  <c r="M722" i="13" s="1"/>
  <c r="AD722" i="13" s="1"/>
  <c r="AE722" i="13" s="1"/>
  <c r="AG722" i="13" s="1"/>
  <c r="K721" i="13"/>
  <c r="M721" i="13" s="1"/>
  <c r="AD721" i="13" s="1"/>
  <c r="AE721" i="13" s="1"/>
  <c r="AG721" i="13" s="1"/>
  <c r="Z720" i="13"/>
  <c r="AC720" i="13" s="1"/>
  <c r="Z719" i="13"/>
  <c r="AC719" i="13" s="1"/>
  <c r="Z718" i="13"/>
  <c r="AC718" i="13" s="1"/>
  <c r="Z717" i="13"/>
  <c r="AC717" i="13" s="1"/>
  <c r="Z716" i="13"/>
  <c r="AC716" i="13" s="1"/>
  <c r="Z715" i="13"/>
  <c r="AC715" i="13" s="1"/>
  <c r="Z714" i="13"/>
  <c r="AC714" i="13" s="1"/>
  <c r="Z713" i="13"/>
  <c r="AC713" i="13" s="1"/>
  <c r="K713" i="13"/>
  <c r="M713" i="13" s="1"/>
  <c r="Z712" i="13"/>
  <c r="AC712" i="13" s="1"/>
  <c r="Z711" i="13"/>
  <c r="AC711" i="13" s="1"/>
  <c r="Z710" i="13"/>
  <c r="AC710" i="13" s="1"/>
  <c r="K710" i="13"/>
  <c r="M710" i="13" s="1"/>
  <c r="K709" i="13"/>
  <c r="M709" i="13" s="1"/>
  <c r="AD709" i="13" s="1"/>
  <c r="AE709" i="13" s="1"/>
  <c r="AG709" i="13" s="1"/>
  <c r="K708" i="13"/>
  <c r="M708" i="13" s="1"/>
  <c r="AD708" i="13" s="1"/>
  <c r="AE708" i="13" s="1"/>
  <c r="AG708" i="13" s="1"/>
  <c r="K707" i="13"/>
  <c r="M707" i="13" s="1"/>
  <c r="AD707" i="13" s="1"/>
  <c r="AE707" i="13" s="1"/>
  <c r="AG707" i="13" s="1"/>
  <c r="K706" i="13"/>
  <c r="M706" i="13" s="1"/>
  <c r="AD706" i="13" s="1"/>
  <c r="AE706" i="13" s="1"/>
  <c r="AG706" i="13" s="1"/>
  <c r="K705" i="13"/>
  <c r="M705" i="13" s="1"/>
  <c r="AD705" i="13" s="1"/>
  <c r="AE705" i="13" s="1"/>
  <c r="AG705" i="13" s="1"/>
  <c r="K704" i="13"/>
  <c r="M704" i="13" s="1"/>
  <c r="AD704" i="13" s="1"/>
  <c r="AE704" i="13" s="1"/>
  <c r="AG704" i="13" s="1"/>
  <c r="K703" i="13"/>
  <c r="M703" i="13" s="1"/>
  <c r="AD703" i="13" s="1"/>
  <c r="AE703" i="13" s="1"/>
  <c r="AG703" i="13" s="1"/>
  <c r="K702" i="13"/>
  <c r="M702" i="13" s="1"/>
  <c r="AD702" i="13" s="1"/>
  <c r="AE702" i="13" s="1"/>
  <c r="AG702" i="13" s="1"/>
  <c r="Z701" i="13"/>
  <c r="AC701" i="13" s="1"/>
  <c r="Z700" i="13"/>
  <c r="AC700" i="13" s="1"/>
  <c r="Z699" i="13"/>
  <c r="AC699" i="13" s="1"/>
  <c r="K699" i="13"/>
  <c r="M699" i="13" s="1"/>
  <c r="K698" i="13"/>
  <c r="M698" i="13" s="1"/>
  <c r="AD698" i="13" s="1"/>
  <c r="AE698" i="13" s="1"/>
  <c r="AG698" i="13" s="1"/>
  <c r="K697" i="13"/>
  <c r="M697" i="13" s="1"/>
  <c r="Z695" i="13"/>
  <c r="AC695" i="13" s="1"/>
  <c r="K695" i="13"/>
  <c r="M695" i="13" s="1"/>
  <c r="Z693" i="13"/>
  <c r="AC693" i="13" s="1"/>
  <c r="Z692" i="13"/>
  <c r="AC692" i="13" s="1"/>
  <c r="K692" i="13"/>
  <c r="M692" i="13" s="1"/>
  <c r="K690" i="13"/>
  <c r="M690" i="13" s="1"/>
  <c r="AD690" i="13" s="1"/>
  <c r="AE690" i="13" s="1"/>
  <c r="AG690" i="13" s="1"/>
  <c r="K689" i="13"/>
  <c r="M689" i="13" s="1"/>
  <c r="AD689" i="13" s="1"/>
  <c r="AE689" i="13" s="1"/>
  <c r="AG689" i="13" s="1"/>
  <c r="K688" i="13"/>
  <c r="M688" i="13" s="1"/>
  <c r="AD688" i="13" s="1"/>
  <c r="AE688" i="13" s="1"/>
  <c r="AG688" i="13" s="1"/>
  <c r="K687" i="13"/>
  <c r="M687" i="13" s="1"/>
  <c r="K685" i="13"/>
  <c r="M685" i="13" s="1"/>
  <c r="M686" i="13" s="1"/>
  <c r="Z683" i="13"/>
  <c r="AC683" i="13" s="1"/>
  <c r="Z682" i="13"/>
  <c r="AC682" i="13" s="1"/>
  <c r="Z681" i="13"/>
  <c r="AC681" i="13" s="1"/>
  <c r="K681" i="13"/>
  <c r="M681" i="13" s="1"/>
  <c r="M684" i="13" s="1"/>
  <c r="K679" i="13"/>
  <c r="M679" i="13" s="1"/>
  <c r="K677" i="13"/>
  <c r="M677" i="13" s="1"/>
  <c r="M678" i="13" s="1"/>
  <c r="K675" i="13"/>
  <c r="M675" i="13" s="1"/>
  <c r="AD675" i="13" s="1"/>
  <c r="AE675" i="13" s="1"/>
  <c r="AG675" i="13" s="1"/>
  <c r="K674" i="13"/>
  <c r="M674" i="13" s="1"/>
  <c r="K672" i="13"/>
  <c r="M672" i="13" s="1"/>
  <c r="AD672" i="13" s="1"/>
  <c r="AE672" i="13" s="1"/>
  <c r="AG672" i="13" s="1"/>
  <c r="K671" i="13"/>
  <c r="M671" i="13" s="1"/>
  <c r="K669" i="13"/>
  <c r="M669" i="13" s="1"/>
  <c r="AD669" i="13" s="1"/>
  <c r="AE669" i="13" s="1"/>
  <c r="AG669" i="13" s="1"/>
  <c r="K668" i="13"/>
  <c r="M668" i="13" s="1"/>
  <c r="K665" i="13"/>
  <c r="M665" i="13" s="1"/>
  <c r="AD665" i="13" s="1"/>
  <c r="AE665" i="13" s="1"/>
  <c r="AG665" i="13" s="1"/>
  <c r="Z664" i="13"/>
  <c r="AC664" i="13" s="1"/>
  <c r="Z663" i="13"/>
  <c r="AC663" i="13" s="1"/>
  <c r="K663" i="13"/>
  <c r="M663" i="13" s="1"/>
  <c r="K661" i="13"/>
  <c r="M661" i="13" s="1"/>
  <c r="K659" i="13"/>
  <c r="M659" i="13" s="1"/>
  <c r="M660" i="13" s="1"/>
  <c r="Z657" i="13"/>
  <c r="AC657" i="13" s="1"/>
  <c r="Z656" i="13"/>
  <c r="AC656" i="13" s="1"/>
  <c r="Z655" i="13"/>
  <c r="AC655" i="13" s="1"/>
  <c r="Z654" i="13"/>
  <c r="AC654" i="13" s="1"/>
  <c r="Z653" i="13"/>
  <c r="AC653" i="13" s="1"/>
  <c r="Z652" i="13"/>
  <c r="AC652" i="13" s="1"/>
  <c r="K652" i="13"/>
  <c r="M652" i="13" s="1"/>
  <c r="K651" i="13"/>
  <c r="M651" i="13" s="1"/>
  <c r="Z649" i="13"/>
  <c r="AC649" i="13" s="1"/>
  <c r="K649" i="13"/>
  <c r="M649" i="13" s="1"/>
  <c r="M650" i="13" s="1"/>
  <c r="K647" i="13"/>
  <c r="M647" i="13" s="1"/>
  <c r="M648" i="13" s="1"/>
  <c r="Z645" i="13"/>
  <c r="AC645" i="13" s="1"/>
  <c r="Z644" i="13"/>
  <c r="AC644" i="13" s="1"/>
  <c r="Z643" i="13"/>
  <c r="AC643" i="13" s="1"/>
  <c r="K643" i="13"/>
  <c r="M643" i="13" s="1"/>
  <c r="Z642" i="13"/>
  <c r="AC642" i="13" s="1"/>
  <c r="Z641" i="13"/>
  <c r="AC641" i="13" s="1"/>
  <c r="Z640" i="13"/>
  <c r="AC640" i="13" s="1"/>
  <c r="K640" i="13"/>
  <c r="M640" i="13" s="1"/>
  <c r="Z639" i="13"/>
  <c r="AC639" i="13" s="1"/>
  <c r="Z638" i="13"/>
  <c r="AC638" i="13" s="1"/>
  <c r="Z637" i="13"/>
  <c r="AC637" i="13" s="1"/>
  <c r="Z636" i="13"/>
  <c r="AC636" i="13" s="1"/>
  <c r="K636" i="13"/>
  <c r="M636" i="13" s="1"/>
  <c r="X635" i="13"/>
  <c r="W635" i="13"/>
  <c r="K635" i="13"/>
  <c r="M635" i="13" s="1"/>
  <c r="AD635" i="13" s="1"/>
  <c r="Z634" i="13"/>
  <c r="AC634" i="13" s="1"/>
  <c r="Z633" i="13"/>
  <c r="AC633" i="13" s="1"/>
  <c r="K633" i="13"/>
  <c r="M633" i="13" s="1"/>
  <c r="K631" i="13"/>
  <c r="M631" i="13" s="1"/>
  <c r="AD631" i="13" s="1"/>
  <c r="AE631" i="13" s="1"/>
  <c r="AG631" i="13" s="1"/>
  <c r="Z630" i="13"/>
  <c r="AC630" i="13" s="1"/>
  <c r="Z629" i="13"/>
  <c r="AC629" i="13" s="1"/>
  <c r="Z628" i="13"/>
  <c r="AC628" i="13" s="1"/>
  <c r="K628" i="13"/>
  <c r="M628" i="13" s="1"/>
  <c r="Z626" i="13"/>
  <c r="AC626" i="13" s="1"/>
  <c r="Z625" i="13"/>
  <c r="AC625" i="13" s="1"/>
  <c r="K625" i="13"/>
  <c r="M625" i="13" s="1"/>
  <c r="K623" i="13"/>
  <c r="M623" i="13" s="1"/>
  <c r="K621" i="13"/>
  <c r="M621" i="13" s="1"/>
  <c r="M622" i="13" s="1"/>
  <c r="K619" i="13"/>
  <c r="M619" i="13" s="1"/>
  <c r="Z617" i="13"/>
  <c r="AC617" i="13" s="1"/>
  <c r="Z616" i="13"/>
  <c r="AC616" i="13" s="1"/>
  <c r="Z615" i="13"/>
  <c r="AC615" i="13" s="1"/>
  <c r="K615" i="13"/>
  <c r="M615" i="13" s="1"/>
  <c r="K614" i="13"/>
  <c r="M614" i="13" s="1"/>
  <c r="K612" i="13"/>
  <c r="M612" i="13" s="1"/>
  <c r="AD612" i="13" s="1"/>
  <c r="AE612" i="13" s="1"/>
  <c r="AG612" i="13" s="1"/>
  <c r="Z611" i="13"/>
  <c r="AC611" i="13" s="1"/>
  <c r="K611" i="13"/>
  <c r="M611" i="13" s="1"/>
  <c r="K609" i="13"/>
  <c r="M609" i="13" s="1"/>
  <c r="AD609" i="13" s="1"/>
  <c r="AE609" i="13" s="1"/>
  <c r="AG609" i="13" s="1"/>
  <c r="K608" i="13"/>
  <c r="M608" i="13" s="1"/>
  <c r="AD608" i="13" s="1"/>
  <c r="AE608" i="13" s="1"/>
  <c r="AG608" i="13" s="1"/>
  <c r="K607" i="13"/>
  <c r="M607" i="13" s="1"/>
  <c r="AD607" i="13" s="1"/>
  <c r="AE607" i="13" s="1"/>
  <c r="AG607" i="13" s="1"/>
  <c r="K606" i="13"/>
  <c r="M606" i="13" s="1"/>
  <c r="AD606" i="13" s="1"/>
  <c r="AE606" i="13" s="1"/>
  <c r="AG606" i="13" s="1"/>
  <c r="K605" i="13"/>
  <c r="M605" i="13" s="1"/>
  <c r="AD605" i="13" s="1"/>
  <c r="AE605" i="13" s="1"/>
  <c r="AG605" i="13" s="1"/>
  <c r="K604" i="13"/>
  <c r="M604" i="13" s="1"/>
  <c r="AD604" i="13" s="1"/>
  <c r="AE604" i="13" s="1"/>
  <c r="AG604" i="13" s="1"/>
  <c r="K603" i="13"/>
  <c r="M603" i="13" s="1"/>
  <c r="AD603" i="13" s="1"/>
  <c r="AE603" i="13" s="1"/>
  <c r="AG603" i="13" s="1"/>
  <c r="K602" i="13"/>
  <c r="M602" i="13" s="1"/>
  <c r="AD602" i="13" s="1"/>
  <c r="AE602" i="13" s="1"/>
  <c r="AG602" i="13" s="1"/>
  <c r="K601" i="13"/>
  <c r="M601" i="13" s="1"/>
  <c r="AD601" i="13" s="1"/>
  <c r="AE601" i="13" s="1"/>
  <c r="AG601" i="13" s="1"/>
  <c r="K600" i="13"/>
  <c r="M600" i="13" s="1"/>
  <c r="Z598" i="13"/>
  <c r="AC598" i="13" s="1"/>
  <c r="Z597" i="13"/>
  <c r="AC597" i="13" s="1"/>
  <c r="K597" i="13"/>
  <c r="M597" i="13" s="1"/>
  <c r="K595" i="13"/>
  <c r="M595" i="13" s="1"/>
  <c r="AD595" i="13" s="1"/>
  <c r="AE595" i="13" s="1"/>
  <c r="AG595" i="13" s="1"/>
  <c r="K594" i="13"/>
  <c r="M594" i="13" s="1"/>
  <c r="AD594" i="13" s="1"/>
  <c r="AE594" i="13" s="1"/>
  <c r="AG594" i="13" s="1"/>
  <c r="K593" i="13"/>
  <c r="M593" i="13" s="1"/>
  <c r="Z591" i="13"/>
  <c r="AC591" i="13" s="1"/>
  <c r="K591" i="13"/>
  <c r="M591" i="13" s="1"/>
  <c r="K589" i="13"/>
  <c r="M589" i="13" s="1"/>
  <c r="K587" i="13"/>
  <c r="M587" i="13" s="1"/>
  <c r="M588" i="13" s="1"/>
  <c r="K585" i="13"/>
  <c r="M585" i="13" s="1"/>
  <c r="AD585" i="13" s="1"/>
  <c r="AE585" i="13" s="1"/>
  <c r="AG585" i="13" s="1"/>
  <c r="Z584" i="13"/>
  <c r="AC584" i="13" s="1"/>
  <c r="Z583" i="13"/>
  <c r="AC583" i="13" s="1"/>
  <c r="K583" i="13"/>
  <c r="M583" i="13" s="1"/>
  <c r="Z581" i="13"/>
  <c r="AC581" i="13" s="1"/>
  <c r="Z580" i="13"/>
  <c r="AC580" i="13" s="1"/>
  <c r="K580" i="13"/>
  <c r="M580" i="13" s="1"/>
  <c r="Z579" i="13"/>
  <c r="AC579" i="13" s="1"/>
  <c r="Z578" i="13"/>
  <c r="AC578" i="13" s="1"/>
  <c r="K578" i="13"/>
  <c r="M578" i="13" s="1"/>
  <c r="K576" i="13"/>
  <c r="M576" i="13" s="1"/>
  <c r="AD576" i="13" s="1"/>
  <c r="AE576" i="13" s="1"/>
  <c r="AG576" i="13" s="1"/>
  <c r="K575" i="13"/>
  <c r="M575" i="13" s="1"/>
  <c r="AD575" i="13" s="1"/>
  <c r="AE575" i="13" s="1"/>
  <c r="AG575" i="13" s="1"/>
  <c r="K574" i="13"/>
  <c r="M574" i="13" s="1"/>
  <c r="AD574" i="13" s="1"/>
  <c r="AE574" i="13" s="1"/>
  <c r="AG574" i="13" s="1"/>
  <c r="Z573" i="13"/>
  <c r="AC573" i="13" s="1"/>
  <c r="Z572" i="13"/>
  <c r="AC572" i="13" s="1"/>
  <c r="Z571" i="13"/>
  <c r="AC571" i="13" s="1"/>
  <c r="Z570" i="13"/>
  <c r="AC570" i="13" s="1"/>
  <c r="Z569" i="13"/>
  <c r="AC569" i="13" s="1"/>
  <c r="Z568" i="13"/>
  <c r="AC568" i="13" s="1"/>
  <c r="Z567" i="13"/>
  <c r="AC567" i="13" s="1"/>
  <c r="K567" i="13"/>
  <c r="M567" i="13" s="1"/>
  <c r="Z5312" i="13"/>
  <c r="AC5312" i="13" s="1"/>
  <c r="AE5311" i="13"/>
  <c r="AG5311" i="13" s="1"/>
  <c r="Z5311" i="13"/>
  <c r="AC5311" i="13" s="1"/>
  <c r="Z5310" i="13"/>
  <c r="AC5310" i="13" s="1"/>
  <c r="Z5309" i="13"/>
  <c r="AC5309" i="13" s="1"/>
  <c r="Z5308" i="13"/>
  <c r="AC5308" i="13" s="1"/>
  <c r="Z5307" i="13"/>
  <c r="AC5307" i="13" s="1"/>
  <c r="Z5306" i="13"/>
  <c r="AC5306" i="13" s="1"/>
  <c r="Z5305" i="13"/>
  <c r="AC5305" i="13" s="1"/>
  <c r="K5305" i="13"/>
  <c r="M5305" i="13" s="1"/>
  <c r="K566" i="13"/>
  <c r="M566" i="13" s="1"/>
  <c r="AD566" i="13" s="1"/>
  <c r="AE566" i="13" s="1"/>
  <c r="AG566" i="13" s="1"/>
  <c r="K565" i="13"/>
  <c r="M565" i="13" s="1"/>
  <c r="AD565" i="13" s="1"/>
  <c r="AE565" i="13" s="1"/>
  <c r="AG565" i="13" s="1"/>
  <c r="K564" i="13"/>
  <c r="M564" i="13" s="1"/>
  <c r="AD564" i="13" s="1"/>
  <c r="AE564" i="13" s="1"/>
  <c r="AG564" i="13" s="1"/>
  <c r="K563" i="13"/>
  <c r="M563" i="13" s="1"/>
  <c r="AD563" i="13" s="1"/>
  <c r="AE563" i="13" s="1"/>
  <c r="AG563" i="13" s="1"/>
  <c r="K562" i="13"/>
  <c r="M562" i="13" s="1"/>
  <c r="AD562" i="13" s="1"/>
  <c r="AE562" i="13" s="1"/>
  <c r="AG562" i="13" s="1"/>
  <c r="K561" i="13"/>
  <c r="M561" i="13" s="1"/>
  <c r="AD561" i="13" s="1"/>
  <c r="AE561" i="13" s="1"/>
  <c r="AG561" i="13" s="1"/>
  <c r="K560" i="13"/>
  <c r="M560" i="13" s="1"/>
  <c r="AD560" i="13" s="1"/>
  <c r="AE560" i="13" s="1"/>
  <c r="AG560" i="13" s="1"/>
  <c r="K559" i="13"/>
  <c r="M559" i="13" s="1"/>
  <c r="K556" i="13"/>
  <c r="M556" i="13" s="1"/>
  <c r="AD556" i="13" s="1"/>
  <c r="AE556" i="13" s="1"/>
  <c r="AG556" i="13" s="1"/>
  <c r="K554" i="13"/>
  <c r="M554" i="13" s="1"/>
  <c r="Z552" i="13"/>
  <c r="AC552" i="13" s="1"/>
  <c r="Z551" i="13"/>
  <c r="AC551" i="13" s="1"/>
  <c r="Z550" i="13"/>
  <c r="AC550" i="13" s="1"/>
  <c r="K550" i="13"/>
  <c r="M550" i="13" s="1"/>
  <c r="M553" i="13" s="1"/>
  <c r="Z548" i="13"/>
  <c r="AC548" i="13" s="1"/>
  <c r="Z547" i="13"/>
  <c r="AC547" i="13" s="1"/>
  <c r="K547" i="13"/>
  <c r="M547" i="13" s="1"/>
  <c r="M549" i="13" s="1"/>
  <c r="Z545" i="13"/>
  <c r="AC545" i="13" s="1"/>
  <c r="Z544" i="13"/>
  <c r="AC544" i="13" s="1"/>
  <c r="K544" i="13"/>
  <c r="M544" i="13" s="1"/>
  <c r="Z543" i="13"/>
  <c r="AC543" i="13" s="1"/>
  <c r="Z542" i="13"/>
  <c r="AC542" i="13" s="1"/>
  <c r="K542" i="13"/>
  <c r="M542" i="13" s="1"/>
  <c r="Z541" i="13"/>
  <c r="AC541" i="13" s="1"/>
  <c r="Z540" i="13"/>
  <c r="AC540" i="13" s="1"/>
  <c r="K540" i="13"/>
  <c r="M540" i="13" s="1"/>
  <c r="Z539" i="13"/>
  <c r="AC539" i="13" s="1"/>
  <c r="Z538" i="13"/>
  <c r="AC538" i="13" s="1"/>
  <c r="K538" i="13"/>
  <c r="M538" i="13" s="1"/>
  <c r="K536" i="13"/>
  <c r="M536" i="13" s="1"/>
  <c r="Z534" i="13"/>
  <c r="AC534" i="13" s="1"/>
  <c r="Z533" i="13"/>
  <c r="AC533" i="13" s="1"/>
  <c r="K533" i="13"/>
  <c r="M533" i="13" s="1"/>
  <c r="M535" i="13" s="1"/>
  <c r="K531" i="13"/>
  <c r="M531" i="13" s="1"/>
  <c r="M532" i="13" s="1"/>
  <c r="K529" i="13"/>
  <c r="M529" i="13" s="1"/>
  <c r="K527" i="13"/>
  <c r="M527" i="13" s="1"/>
  <c r="AD527" i="13" s="1"/>
  <c r="AE527" i="13" s="1"/>
  <c r="AG527" i="13" s="1"/>
  <c r="K526" i="13"/>
  <c r="M526" i="13" s="1"/>
  <c r="AD526" i="13" s="1"/>
  <c r="Z524" i="13"/>
  <c r="AC524" i="13" s="1"/>
  <c r="Z523" i="13"/>
  <c r="AC523" i="13" s="1"/>
  <c r="K523" i="13"/>
  <c r="M523" i="13" s="1"/>
  <c r="M525" i="13" s="1"/>
  <c r="K521" i="13"/>
  <c r="M521" i="13" s="1"/>
  <c r="K519" i="13"/>
  <c r="M519" i="13" s="1"/>
  <c r="M520" i="13" s="1"/>
  <c r="Z517" i="13"/>
  <c r="K517" i="13"/>
  <c r="M517" i="13" s="1"/>
  <c r="K515" i="13"/>
  <c r="M515" i="13" s="1"/>
  <c r="AD515" i="13" s="1"/>
  <c r="AE515" i="13" s="1"/>
  <c r="AG515" i="13" s="1"/>
  <c r="K514" i="13"/>
  <c r="M514" i="13" s="1"/>
  <c r="AD514" i="13" s="1"/>
  <c r="AE514" i="13" s="1"/>
  <c r="AG514" i="13" s="1"/>
  <c r="K513" i="13"/>
  <c r="M513" i="13" s="1"/>
  <c r="AD513" i="13" s="1"/>
  <c r="AE513" i="13" s="1"/>
  <c r="AG513" i="13" s="1"/>
  <c r="K512" i="13"/>
  <c r="M512" i="13" s="1"/>
  <c r="AD512" i="13" s="1"/>
  <c r="AE512" i="13" s="1"/>
  <c r="AG512" i="13" s="1"/>
  <c r="K511" i="13"/>
  <c r="M511" i="13" s="1"/>
  <c r="K509" i="13"/>
  <c r="M509" i="13" s="1"/>
  <c r="AD509" i="13" s="1"/>
  <c r="AE509" i="13" s="1"/>
  <c r="AG509" i="13" s="1"/>
  <c r="Z508" i="13"/>
  <c r="AC508" i="13" s="1"/>
  <c r="Z507" i="13"/>
  <c r="AC507" i="13" s="1"/>
  <c r="K507" i="13"/>
  <c r="M507" i="13" s="1"/>
  <c r="K506" i="13"/>
  <c r="M506" i="13" s="1"/>
  <c r="Z504" i="13"/>
  <c r="AC504" i="13" s="1"/>
  <c r="Z503" i="13"/>
  <c r="AC503" i="13" s="1"/>
  <c r="K503" i="13"/>
  <c r="M503" i="13" s="1"/>
  <c r="Z501" i="13"/>
  <c r="AC501" i="13" s="1"/>
  <c r="Z500" i="13"/>
  <c r="AC500" i="13" s="1"/>
  <c r="Z499" i="13"/>
  <c r="AC499" i="13" s="1"/>
  <c r="K499" i="13"/>
  <c r="M499" i="13" s="1"/>
  <c r="Z498" i="13"/>
  <c r="AC498" i="13" s="1"/>
  <c r="Z497" i="13"/>
  <c r="AC497" i="13" s="1"/>
  <c r="K497" i="13"/>
  <c r="M497" i="13" s="1"/>
  <c r="Z495" i="13"/>
  <c r="AC495" i="13" s="1"/>
  <c r="K495" i="13"/>
  <c r="M495" i="13" s="1"/>
  <c r="K493" i="13"/>
  <c r="M493" i="13" s="1"/>
  <c r="AD493" i="13" s="1"/>
  <c r="AE493" i="13" s="1"/>
  <c r="AG493" i="13" s="1"/>
  <c r="AE492" i="13"/>
  <c r="AG492" i="13" s="1"/>
  <c r="Z492" i="13"/>
  <c r="AC492" i="13" s="1"/>
  <c r="Z491" i="13"/>
  <c r="AC491" i="13" s="1"/>
  <c r="K491" i="13"/>
  <c r="M491" i="13" s="1"/>
  <c r="K489" i="13"/>
  <c r="M489" i="13" s="1"/>
  <c r="M490" i="13" s="1"/>
  <c r="K484" i="13"/>
  <c r="M484" i="13" s="1"/>
  <c r="Z482" i="13"/>
  <c r="AC482" i="13" s="1"/>
  <c r="K482" i="13"/>
  <c r="M482" i="13" s="1"/>
  <c r="M483" i="13" s="1"/>
  <c r="Z480" i="13"/>
  <c r="AC480" i="13" s="1"/>
  <c r="Z479" i="13"/>
  <c r="AC479" i="13" s="1"/>
  <c r="K479" i="13"/>
  <c r="M479" i="13" s="1"/>
  <c r="K477" i="13"/>
  <c r="M477" i="13" s="1"/>
  <c r="M478" i="13" s="1"/>
  <c r="Z475" i="13"/>
  <c r="AC475" i="13" s="1"/>
  <c r="K475" i="13"/>
  <c r="M475" i="13" s="1"/>
  <c r="K473" i="13"/>
  <c r="M473" i="13" s="1"/>
  <c r="AD473" i="13" s="1"/>
  <c r="AE473" i="13" s="1"/>
  <c r="AG473" i="13" s="1"/>
  <c r="K472" i="13"/>
  <c r="M472" i="13" s="1"/>
  <c r="AD472" i="13" s="1"/>
  <c r="AE472" i="13" s="1"/>
  <c r="AG472" i="13" s="1"/>
  <c r="K471" i="13"/>
  <c r="M471" i="13" s="1"/>
  <c r="K469" i="13"/>
  <c r="M469" i="13" s="1"/>
  <c r="K467" i="13"/>
  <c r="M467" i="13" s="1"/>
  <c r="AD467" i="13" s="1"/>
  <c r="AE467" i="13" s="1"/>
  <c r="AG467" i="13" s="1"/>
  <c r="K466" i="13"/>
  <c r="M466" i="13" s="1"/>
  <c r="AD466" i="13" s="1"/>
  <c r="AE466" i="13" s="1"/>
  <c r="AG466" i="13" s="1"/>
  <c r="K465" i="13"/>
  <c r="M465" i="13" s="1"/>
  <c r="AD465" i="13" s="1"/>
  <c r="AE465" i="13" s="1"/>
  <c r="AG465" i="13" s="1"/>
  <c r="K464" i="13"/>
  <c r="M464" i="13" s="1"/>
  <c r="AD464" i="13" s="1"/>
  <c r="AE464" i="13" s="1"/>
  <c r="AG464" i="13" s="1"/>
  <c r="K463" i="13"/>
  <c r="M463" i="13" s="1"/>
  <c r="AD463" i="13" s="1"/>
  <c r="AE463" i="13" s="1"/>
  <c r="AG463" i="13" s="1"/>
  <c r="K462" i="13"/>
  <c r="M462" i="13" s="1"/>
  <c r="AD462" i="13" s="1"/>
  <c r="AE462" i="13" s="1"/>
  <c r="AG462" i="13" s="1"/>
  <c r="K461" i="13"/>
  <c r="M461" i="13" s="1"/>
  <c r="AD461" i="13" s="1"/>
  <c r="AE461" i="13" s="1"/>
  <c r="AG461" i="13" s="1"/>
  <c r="K460" i="13"/>
  <c r="M460" i="13" s="1"/>
  <c r="AD460" i="13" s="1"/>
  <c r="AE460" i="13" s="1"/>
  <c r="AG460" i="13" s="1"/>
  <c r="K459" i="13"/>
  <c r="M459" i="13" s="1"/>
  <c r="AD459" i="13" s="1"/>
  <c r="AE459" i="13" s="1"/>
  <c r="AG459" i="13" s="1"/>
  <c r="K458" i="13"/>
  <c r="M458" i="13" s="1"/>
  <c r="AD458" i="13" s="1"/>
  <c r="AE458" i="13" s="1"/>
  <c r="AG458" i="13" s="1"/>
  <c r="K457" i="13"/>
  <c r="M457" i="13" s="1"/>
  <c r="AD457" i="13" s="1"/>
  <c r="AE457" i="13" s="1"/>
  <c r="AG457" i="13" s="1"/>
  <c r="K456" i="13"/>
  <c r="M456" i="13" s="1"/>
  <c r="AD456" i="13" s="1"/>
  <c r="Z454" i="13"/>
  <c r="AC454" i="13" s="1"/>
  <c r="Z453" i="13"/>
  <c r="AC453" i="13" s="1"/>
  <c r="Z452" i="13"/>
  <c r="AC452" i="13" s="1"/>
  <c r="K452" i="13"/>
  <c r="M452" i="13" s="1"/>
  <c r="K450" i="13"/>
  <c r="M450" i="13" s="1"/>
  <c r="K448" i="13"/>
  <c r="M448" i="13" s="1"/>
  <c r="M449" i="13" s="1"/>
  <c r="K446" i="13"/>
  <c r="M446" i="13" s="1"/>
  <c r="AD446" i="13" s="1"/>
  <c r="AE446" i="13" s="1"/>
  <c r="AG446" i="13" s="1"/>
  <c r="K445" i="13"/>
  <c r="M445" i="13" s="1"/>
  <c r="AD445" i="13" s="1"/>
  <c r="AE445" i="13" s="1"/>
  <c r="AG445" i="13" s="1"/>
  <c r="Z444" i="13"/>
  <c r="AC444" i="13" s="1"/>
  <c r="Z443" i="13"/>
  <c r="AC443" i="13" s="1"/>
  <c r="Z442" i="13"/>
  <c r="AC442" i="13" s="1"/>
  <c r="K442" i="13"/>
  <c r="M442" i="13" s="1"/>
  <c r="K440" i="13"/>
  <c r="M440" i="13" s="1"/>
  <c r="M441" i="13" s="1"/>
  <c r="Z438" i="13"/>
  <c r="AC438" i="13" s="1"/>
  <c r="K438" i="13"/>
  <c r="M438" i="13" s="1"/>
  <c r="K437" i="13"/>
  <c r="M437" i="13" s="1"/>
  <c r="K435" i="13"/>
  <c r="M435" i="13" s="1"/>
  <c r="M436" i="13" s="1"/>
  <c r="K433" i="13"/>
  <c r="M433" i="13" s="1"/>
  <c r="AD433" i="13" s="1"/>
  <c r="AE433" i="13" s="1"/>
  <c r="AG433" i="13" s="1"/>
  <c r="K432" i="13"/>
  <c r="M432" i="13" s="1"/>
  <c r="Z430" i="13"/>
  <c r="AC430" i="13" s="1"/>
  <c r="Z429" i="13"/>
  <c r="AC429" i="13" s="1"/>
  <c r="Z428" i="13"/>
  <c r="AC428" i="13" s="1"/>
  <c r="K428" i="13"/>
  <c r="M428" i="13" s="1"/>
  <c r="K426" i="13"/>
  <c r="M426" i="13" s="1"/>
  <c r="Z424" i="13"/>
  <c r="AC424" i="13" s="1"/>
  <c r="Z423" i="13"/>
  <c r="AC423" i="13" s="1"/>
  <c r="K423" i="13"/>
  <c r="M423" i="13" s="1"/>
  <c r="M425" i="13" s="1"/>
  <c r="K421" i="13"/>
  <c r="M421" i="13" s="1"/>
  <c r="K419" i="13"/>
  <c r="M419" i="13" s="1"/>
  <c r="M420" i="13" s="1"/>
  <c r="Z417" i="13"/>
  <c r="AC417" i="13" s="1"/>
  <c r="Z416" i="13"/>
  <c r="AC416" i="13" s="1"/>
  <c r="Z415" i="13"/>
  <c r="AC415" i="13" s="1"/>
  <c r="Z414" i="13"/>
  <c r="AC414" i="13" s="1"/>
  <c r="K414" i="13"/>
  <c r="M414" i="13" s="1"/>
  <c r="K412" i="13"/>
  <c r="M412" i="13" s="1"/>
  <c r="M413" i="13" s="1"/>
  <c r="K410" i="13"/>
  <c r="M410" i="13" s="1"/>
  <c r="AD410" i="13" s="1"/>
  <c r="AE410" i="13" s="1"/>
  <c r="AG410" i="13" s="1"/>
  <c r="K409" i="13"/>
  <c r="M409" i="13" s="1"/>
  <c r="AD409" i="13" s="1"/>
  <c r="AE409" i="13" s="1"/>
  <c r="AG409" i="13" s="1"/>
  <c r="K408" i="13"/>
  <c r="M408" i="13" s="1"/>
  <c r="AD408" i="13" s="1"/>
  <c r="AE408" i="13" s="1"/>
  <c r="AG408" i="13" s="1"/>
  <c r="K407" i="13"/>
  <c r="M407" i="13" s="1"/>
  <c r="AD407" i="13" s="1"/>
  <c r="AE407" i="13" s="1"/>
  <c r="AG407" i="13" s="1"/>
  <c r="K406" i="13"/>
  <c r="M406" i="13" s="1"/>
  <c r="Z404" i="13"/>
  <c r="AC404" i="13" s="1"/>
  <c r="K404" i="13"/>
  <c r="M404" i="13" s="1"/>
  <c r="Z402" i="13"/>
  <c r="AC402" i="13" s="1"/>
  <c r="K402" i="13"/>
  <c r="M402" i="13" s="1"/>
  <c r="K400" i="13"/>
  <c r="M400" i="13" s="1"/>
  <c r="M401" i="13" s="1"/>
  <c r="K398" i="13"/>
  <c r="M398" i="13" s="1"/>
  <c r="AD398" i="13" s="1"/>
  <c r="AE398" i="13" s="1"/>
  <c r="AG398" i="13" s="1"/>
  <c r="Z397" i="13"/>
  <c r="AC397" i="13" s="1"/>
  <c r="Z396" i="13"/>
  <c r="AC396" i="13" s="1"/>
  <c r="Z395" i="13"/>
  <c r="AC395" i="13" s="1"/>
  <c r="K395" i="13"/>
  <c r="M395" i="13" s="1"/>
  <c r="Z393" i="13"/>
  <c r="AC393" i="13" s="1"/>
  <c r="Z392" i="13"/>
  <c r="AC392" i="13" s="1"/>
  <c r="K392" i="13"/>
  <c r="M392" i="13" s="1"/>
  <c r="Z391" i="13"/>
  <c r="AC391" i="13" s="1"/>
  <c r="K391" i="13"/>
  <c r="M391" i="13" s="1"/>
  <c r="K390" i="13"/>
  <c r="M390" i="13" s="1"/>
  <c r="K388" i="13"/>
  <c r="M388" i="13" s="1"/>
  <c r="AD388" i="13" s="1"/>
  <c r="AE388" i="13" s="1"/>
  <c r="AG388" i="13" s="1"/>
  <c r="Z387" i="13"/>
  <c r="AC387" i="13" s="1"/>
  <c r="Z386" i="13"/>
  <c r="AC386" i="13" s="1"/>
  <c r="Z385" i="13"/>
  <c r="AC385" i="13" s="1"/>
  <c r="K385" i="13"/>
  <c r="M385" i="13" s="1"/>
  <c r="Z383" i="13"/>
  <c r="AC383" i="13" s="1"/>
  <c r="K383" i="13"/>
  <c r="M383" i="13" s="1"/>
  <c r="Z381" i="13"/>
  <c r="AC381" i="13" s="1"/>
  <c r="K381" i="13"/>
  <c r="M381" i="13" s="1"/>
  <c r="Z380" i="13"/>
  <c r="AC380" i="13" s="1"/>
  <c r="K380" i="13"/>
  <c r="M380" i="13" s="1"/>
  <c r="K378" i="13"/>
  <c r="M378" i="13" s="1"/>
  <c r="Z376" i="13"/>
  <c r="AC376" i="13" s="1"/>
  <c r="K376" i="13"/>
  <c r="M376" i="13" s="1"/>
  <c r="Z375" i="13"/>
  <c r="AC375" i="13" s="1"/>
  <c r="K375" i="13"/>
  <c r="M375" i="13" s="1"/>
  <c r="K373" i="13"/>
  <c r="M373" i="13" s="1"/>
  <c r="M374" i="13" s="1"/>
  <c r="Z371" i="13"/>
  <c r="AC371" i="13" s="1"/>
  <c r="K371" i="13"/>
  <c r="M371" i="13" s="1"/>
  <c r="Z369" i="13"/>
  <c r="AC369" i="13" s="1"/>
  <c r="K369" i="13"/>
  <c r="M369" i="13" s="1"/>
  <c r="Z367" i="13"/>
  <c r="AC367" i="13" s="1"/>
  <c r="K367" i="13"/>
  <c r="M367" i="13" s="1"/>
  <c r="K366" i="13"/>
  <c r="M366" i="13" s="1"/>
  <c r="AD366" i="13" s="1"/>
  <c r="AE366" i="13" s="1"/>
  <c r="AG366" i="13" s="1"/>
  <c r="K365" i="13"/>
  <c r="M365" i="13" s="1"/>
  <c r="AD365" i="13" s="1"/>
  <c r="AE365" i="13" s="1"/>
  <c r="AG365" i="13" s="1"/>
  <c r="Z364" i="13"/>
  <c r="AC364" i="13" s="1"/>
  <c r="Z363" i="13"/>
  <c r="AC363" i="13" s="1"/>
  <c r="K363" i="13"/>
  <c r="M363" i="13" s="1"/>
  <c r="K361" i="13"/>
  <c r="M361" i="13" s="1"/>
  <c r="AD361" i="13" s="1"/>
  <c r="AE361" i="13" s="1"/>
  <c r="AG361" i="13" s="1"/>
  <c r="K360" i="13"/>
  <c r="M360" i="13" s="1"/>
  <c r="AD360" i="13" s="1"/>
  <c r="AE360" i="13" s="1"/>
  <c r="AG360" i="13" s="1"/>
  <c r="K359" i="13"/>
  <c r="M359" i="13" s="1"/>
  <c r="AD359" i="13" s="1"/>
  <c r="AE359" i="13" s="1"/>
  <c r="AG359" i="13" s="1"/>
  <c r="K358" i="13"/>
  <c r="M358" i="13" s="1"/>
  <c r="AD358" i="13" s="1"/>
  <c r="AE358" i="13" s="1"/>
  <c r="AG358" i="13" s="1"/>
  <c r="K357" i="13"/>
  <c r="M357" i="13" s="1"/>
  <c r="AD357" i="13" s="1"/>
  <c r="AE357" i="13" s="1"/>
  <c r="AG357" i="13" s="1"/>
  <c r="K356" i="13"/>
  <c r="M356" i="13" s="1"/>
  <c r="AD356" i="13" s="1"/>
  <c r="AE356" i="13" s="1"/>
  <c r="AG356" i="13" s="1"/>
  <c r="K355" i="13"/>
  <c r="M355" i="13" s="1"/>
  <c r="AD355" i="13" s="1"/>
  <c r="AE355" i="13" s="1"/>
  <c r="AG355" i="13" s="1"/>
  <c r="K354" i="13"/>
  <c r="M354" i="13" s="1"/>
  <c r="AD354" i="13" s="1"/>
  <c r="AE354" i="13" s="1"/>
  <c r="AG354" i="13" s="1"/>
  <c r="K353" i="13"/>
  <c r="M353" i="13" s="1"/>
  <c r="AD353" i="13" s="1"/>
  <c r="AE353" i="13" s="1"/>
  <c r="AG353" i="13" s="1"/>
  <c r="K352" i="13"/>
  <c r="M352" i="13" s="1"/>
  <c r="AD352" i="13" s="1"/>
  <c r="AE352" i="13" s="1"/>
  <c r="AG352" i="13" s="1"/>
  <c r="K351" i="13"/>
  <c r="M351" i="13" s="1"/>
  <c r="K349" i="13"/>
  <c r="M349" i="13" s="1"/>
  <c r="AD349" i="13" s="1"/>
  <c r="AE349" i="13" s="1"/>
  <c r="AG349" i="13" s="1"/>
  <c r="K348" i="13"/>
  <c r="M348" i="13" s="1"/>
  <c r="AD348" i="13" s="1"/>
  <c r="AE348" i="13" s="1"/>
  <c r="AG348" i="13" s="1"/>
  <c r="K347" i="13"/>
  <c r="M347" i="13" s="1"/>
  <c r="AD347" i="13" s="1"/>
  <c r="AE347" i="13" s="1"/>
  <c r="AG347" i="13" s="1"/>
  <c r="K346" i="13"/>
  <c r="M346" i="13" s="1"/>
  <c r="AD346" i="13" s="1"/>
  <c r="AE346" i="13" s="1"/>
  <c r="AG346" i="13" s="1"/>
  <c r="K345" i="13"/>
  <c r="M345" i="13" s="1"/>
  <c r="AD345" i="13" s="1"/>
  <c r="AE345" i="13" s="1"/>
  <c r="AG345" i="13" s="1"/>
  <c r="K344" i="13"/>
  <c r="M344" i="13" s="1"/>
  <c r="K342" i="13"/>
  <c r="M342" i="13" s="1"/>
  <c r="AD342" i="13" s="1"/>
  <c r="AE342" i="13" s="1"/>
  <c r="AG342" i="13" s="1"/>
  <c r="K341" i="13"/>
  <c r="M341" i="13" s="1"/>
  <c r="AD341" i="13" s="1"/>
  <c r="AE341" i="13" s="1"/>
  <c r="AG341" i="13" s="1"/>
  <c r="K340" i="13"/>
  <c r="M340" i="13" s="1"/>
  <c r="AD340" i="13" s="1"/>
  <c r="AE340" i="13" s="1"/>
  <c r="AG340" i="13" s="1"/>
  <c r="K339" i="13"/>
  <c r="M339" i="13" s="1"/>
  <c r="AD339" i="13" s="1"/>
  <c r="AE339" i="13" s="1"/>
  <c r="AG339" i="13" s="1"/>
  <c r="K338" i="13"/>
  <c r="M338" i="13" s="1"/>
  <c r="AD338" i="13" s="1"/>
  <c r="AE338" i="13" s="1"/>
  <c r="AG338" i="13" s="1"/>
  <c r="K337" i="13"/>
  <c r="M337" i="13" s="1"/>
  <c r="AD337" i="13" s="1"/>
  <c r="AE337" i="13" s="1"/>
  <c r="AG337" i="13" s="1"/>
  <c r="K336" i="13"/>
  <c r="M336" i="13" s="1"/>
  <c r="AD336" i="13" s="1"/>
  <c r="AE336" i="13" s="1"/>
  <c r="AG336" i="13" s="1"/>
  <c r="K335" i="13"/>
  <c r="M335" i="13" s="1"/>
  <c r="AD335" i="13" s="1"/>
  <c r="AE335" i="13" s="1"/>
  <c r="AG335" i="13" s="1"/>
  <c r="K334" i="13"/>
  <c r="M334" i="13" s="1"/>
  <c r="AD334" i="13" s="1"/>
  <c r="AE334" i="13" s="1"/>
  <c r="AG334" i="13" s="1"/>
  <c r="K333" i="13"/>
  <c r="M333" i="13" s="1"/>
  <c r="AD333" i="13" s="1"/>
  <c r="AE333" i="13" s="1"/>
  <c r="AG333" i="13" s="1"/>
  <c r="K332" i="13"/>
  <c r="M332" i="13" s="1"/>
  <c r="AD332" i="13" s="1"/>
  <c r="AE332" i="13" s="1"/>
  <c r="AG332" i="13" s="1"/>
  <c r="K331" i="13"/>
  <c r="M331" i="13" s="1"/>
  <c r="AD331" i="13" s="1"/>
  <c r="AE331" i="13" s="1"/>
  <c r="AG331" i="13" s="1"/>
  <c r="K330" i="13"/>
  <c r="M330" i="13" s="1"/>
  <c r="Z328" i="13"/>
  <c r="AC328" i="13" s="1"/>
  <c r="K327" i="13"/>
  <c r="M327" i="13" s="1"/>
  <c r="Z325" i="13"/>
  <c r="AC325" i="13" s="1"/>
  <c r="K325" i="13"/>
  <c r="M325" i="13" s="1"/>
  <c r="K323" i="13"/>
  <c r="M323" i="13" s="1"/>
  <c r="AD323" i="13" s="1"/>
  <c r="AE323" i="13" s="1"/>
  <c r="AG323" i="13" s="1"/>
  <c r="Z322" i="13"/>
  <c r="AC322" i="13" s="1"/>
  <c r="Z321" i="13"/>
  <c r="AC321" i="13" s="1"/>
  <c r="Z320" i="13"/>
  <c r="AC320" i="13" s="1"/>
  <c r="Z319" i="13"/>
  <c r="AC319" i="13" s="1"/>
  <c r="Z318" i="13"/>
  <c r="AC318" i="13" s="1"/>
  <c r="K318" i="13"/>
  <c r="M318" i="13" s="1"/>
  <c r="Z316" i="13"/>
  <c r="AC316" i="13" s="1"/>
  <c r="Z315" i="13"/>
  <c r="AC315" i="13" s="1"/>
  <c r="Z314" i="13"/>
  <c r="AC314" i="13" s="1"/>
  <c r="Z313" i="13"/>
  <c r="AC313" i="13" s="1"/>
  <c r="Z312" i="13"/>
  <c r="AC312" i="13" s="1"/>
  <c r="Z311" i="13"/>
  <c r="AC311" i="13" s="1"/>
  <c r="K311" i="13"/>
  <c r="M311" i="13" s="1"/>
  <c r="M317" i="13" s="1"/>
  <c r="K309" i="13"/>
  <c r="M309" i="13" s="1"/>
  <c r="Z307" i="13"/>
  <c r="AC307" i="13" s="1"/>
  <c r="K307" i="13"/>
  <c r="M307" i="13" s="1"/>
  <c r="Z305" i="13"/>
  <c r="AC305" i="13" s="1"/>
  <c r="K305" i="13"/>
  <c r="M305" i="13" s="1"/>
  <c r="K303" i="13"/>
  <c r="M303" i="13" s="1"/>
  <c r="M304" i="13" s="1"/>
  <c r="K301" i="13"/>
  <c r="M301" i="13" s="1"/>
  <c r="AD301" i="13" s="1"/>
  <c r="AE301" i="13" s="1"/>
  <c r="AG301" i="13" s="1"/>
  <c r="K300" i="13"/>
  <c r="M300" i="13" s="1"/>
  <c r="AD300" i="13" s="1"/>
  <c r="AE300" i="13" s="1"/>
  <c r="AG300" i="13" s="1"/>
  <c r="K299" i="13"/>
  <c r="M299" i="13" s="1"/>
  <c r="AD299" i="13" s="1"/>
  <c r="AE299" i="13" s="1"/>
  <c r="AG299" i="13" s="1"/>
  <c r="Z298" i="13"/>
  <c r="AC298" i="13" s="1"/>
  <c r="Z297" i="13"/>
  <c r="AC297" i="13" s="1"/>
  <c r="Z296" i="13"/>
  <c r="AC296" i="13" s="1"/>
  <c r="K296" i="13"/>
  <c r="M296" i="13" s="1"/>
  <c r="K294" i="13"/>
  <c r="M294" i="13" s="1"/>
  <c r="M295" i="13" s="1"/>
  <c r="AE292" i="13"/>
  <c r="AG292" i="13" s="1"/>
  <c r="K292" i="13"/>
  <c r="M292" i="13" s="1"/>
  <c r="Z291" i="13"/>
  <c r="AC291" i="13" s="1"/>
  <c r="Z290" i="13"/>
  <c r="AC290" i="13" s="1"/>
  <c r="Z289" i="13"/>
  <c r="AC289" i="13" s="1"/>
  <c r="Z288" i="13"/>
  <c r="AC288" i="13" s="1"/>
  <c r="K288" i="13"/>
  <c r="M288" i="13" s="1"/>
  <c r="K286" i="13"/>
  <c r="M286" i="13" s="1"/>
  <c r="AD286" i="13" s="1"/>
  <c r="AE286" i="13" s="1"/>
  <c r="AG286" i="13" s="1"/>
  <c r="Z285" i="13"/>
  <c r="AC285" i="13" s="1"/>
  <c r="K285" i="13"/>
  <c r="M285" i="13" s="1"/>
  <c r="Z284" i="13"/>
  <c r="AC284" i="13" s="1"/>
  <c r="K284" i="13"/>
  <c r="M284" i="13" s="1"/>
  <c r="Z283" i="13"/>
  <c r="AC283" i="13" s="1"/>
  <c r="Z282" i="13"/>
  <c r="AC282" i="13" s="1"/>
  <c r="K282" i="13"/>
  <c r="M282" i="13" s="1"/>
  <c r="K281" i="13"/>
  <c r="M281" i="13" s="1"/>
  <c r="Z279" i="13"/>
  <c r="AC279" i="13" s="1"/>
  <c r="Z278" i="13"/>
  <c r="AC278" i="13" s="1"/>
  <c r="Z277" i="13"/>
  <c r="AC277" i="13" s="1"/>
  <c r="Z276" i="13"/>
  <c r="AC276" i="13" s="1"/>
  <c r="K276" i="13"/>
  <c r="M276" i="13" s="1"/>
  <c r="K275" i="13"/>
  <c r="M275" i="13" s="1"/>
  <c r="AD275" i="13" s="1"/>
  <c r="AE275" i="13" s="1"/>
  <c r="AG275" i="13" s="1"/>
  <c r="K274" i="13"/>
  <c r="M274" i="13" s="1"/>
  <c r="K272" i="13"/>
  <c r="M272" i="13" s="1"/>
  <c r="AD272" i="13" s="1"/>
  <c r="AE272" i="13" s="1"/>
  <c r="AG272" i="13" s="1"/>
  <c r="K271" i="13"/>
  <c r="M271" i="13" s="1"/>
  <c r="AD271" i="13" s="1"/>
  <c r="AE271" i="13" s="1"/>
  <c r="AG271" i="13" s="1"/>
  <c r="K270" i="13"/>
  <c r="M270" i="13" s="1"/>
  <c r="AD270" i="13" s="1"/>
  <c r="AE270" i="13" s="1"/>
  <c r="AG270" i="13" s="1"/>
  <c r="K269" i="13"/>
  <c r="M269" i="13" s="1"/>
  <c r="AD269" i="13" s="1"/>
  <c r="AE269" i="13" s="1"/>
  <c r="AG269" i="13" s="1"/>
  <c r="K268" i="13"/>
  <c r="M268" i="13" s="1"/>
  <c r="AD268" i="13" s="1"/>
  <c r="AE268" i="13" s="1"/>
  <c r="AG268" i="13" s="1"/>
  <c r="K267" i="13"/>
  <c r="M267" i="13" s="1"/>
  <c r="AD267" i="13" s="1"/>
  <c r="AE267" i="13" s="1"/>
  <c r="AG267" i="13" s="1"/>
  <c r="K266" i="13"/>
  <c r="M266" i="13" s="1"/>
  <c r="AD266" i="13" s="1"/>
  <c r="AE266" i="13" s="1"/>
  <c r="AG266" i="13" s="1"/>
  <c r="K265" i="13"/>
  <c r="M265" i="13" s="1"/>
  <c r="AD265" i="13" s="1"/>
  <c r="AE265" i="13" s="1"/>
  <c r="AG265" i="13" s="1"/>
  <c r="K264" i="13"/>
  <c r="M264" i="13" s="1"/>
  <c r="AD264" i="13" s="1"/>
  <c r="AE264" i="13" s="1"/>
  <c r="AG264" i="13" s="1"/>
  <c r="K263" i="13"/>
  <c r="M263" i="13" s="1"/>
  <c r="AD263" i="13" s="1"/>
  <c r="Z261" i="13"/>
  <c r="AC261" i="13" s="1"/>
  <c r="Z260" i="13"/>
  <c r="AC260" i="13" s="1"/>
  <c r="K260" i="13"/>
  <c r="M260" i="13" s="1"/>
  <c r="M262" i="13" s="1"/>
  <c r="K258" i="13"/>
  <c r="M258" i="13" s="1"/>
  <c r="K256" i="13"/>
  <c r="M256" i="13" s="1"/>
  <c r="M257" i="13" s="1"/>
  <c r="K254" i="13"/>
  <c r="M254" i="13" s="1"/>
  <c r="AD254" i="13" s="1"/>
  <c r="AE254" i="13" s="1"/>
  <c r="AG254" i="13" s="1"/>
  <c r="K253" i="13"/>
  <c r="M253" i="13" s="1"/>
  <c r="AD253" i="13" s="1"/>
  <c r="AE253" i="13" s="1"/>
  <c r="AG253" i="13" s="1"/>
  <c r="Z252" i="13"/>
  <c r="AC252" i="13" s="1"/>
  <c r="Z251" i="13"/>
  <c r="AC251" i="13" s="1"/>
  <c r="Z250" i="13"/>
  <c r="AC250" i="13" s="1"/>
  <c r="Z249" i="13"/>
  <c r="AC249" i="13" s="1"/>
  <c r="K249" i="13"/>
  <c r="M249" i="13" s="1"/>
  <c r="K248" i="13"/>
  <c r="M248" i="13" s="1"/>
  <c r="AD248" i="13" s="1"/>
  <c r="K246" i="13"/>
  <c r="M246" i="13" s="1"/>
  <c r="AD246" i="13" s="1"/>
  <c r="AE246" i="13" s="1"/>
  <c r="AG246" i="13" s="1"/>
  <c r="K245" i="13"/>
  <c r="M245" i="13" s="1"/>
  <c r="AD245" i="13" s="1"/>
  <c r="AE245" i="13" s="1"/>
  <c r="AG245" i="13" s="1"/>
  <c r="K244" i="13"/>
  <c r="M244" i="13" s="1"/>
  <c r="K242" i="13"/>
  <c r="M242" i="13" s="1"/>
  <c r="M243" i="13" s="1"/>
  <c r="K240" i="13"/>
  <c r="M240" i="13" s="1"/>
  <c r="K238" i="13"/>
  <c r="M238" i="13" s="1"/>
  <c r="AD238" i="13" s="1"/>
  <c r="AE238" i="13" s="1"/>
  <c r="AG238" i="13" s="1"/>
  <c r="K237" i="13"/>
  <c r="M237" i="13" s="1"/>
  <c r="K215" i="13"/>
  <c r="M215" i="13" s="1"/>
  <c r="M216" i="13" s="1"/>
  <c r="Z213" i="13"/>
  <c r="AC213" i="13" s="1"/>
  <c r="Z212" i="13"/>
  <c r="AC212" i="13" s="1"/>
  <c r="K212" i="13"/>
  <c r="M212" i="13" s="1"/>
  <c r="Z210" i="13"/>
  <c r="AC210" i="13" s="1"/>
  <c r="K210" i="13"/>
  <c r="M210" i="13" s="1"/>
  <c r="M211" i="13" s="1"/>
  <c r="Z208" i="13"/>
  <c r="AC208" i="13" s="1"/>
  <c r="K208" i="13"/>
  <c r="M208" i="13" s="1"/>
  <c r="K206" i="13"/>
  <c r="M206" i="13" s="1"/>
  <c r="M207" i="13" s="1"/>
  <c r="K204" i="13"/>
  <c r="M204" i="13" s="1"/>
  <c r="Z200" i="13"/>
  <c r="AC200" i="13" s="1"/>
  <c r="Z199" i="13"/>
  <c r="AC199" i="13" s="1"/>
  <c r="Z198" i="13"/>
  <c r="AC198" i="13" s="1"/>
  <c r="Z197" i="13"/>
  <c r="AC197" i="13" s="1"/>
  <c r="Z196" i="13"/>
  <c r="AC196" i="13" s="1"/>
  <c r="K196" i="13"/>
  <c r="M196" i="13" s="1"/>
  <c r="K195" i="13"/>
  <c r="M195" i="13" s="1"/>
  <c r="Z193" i="13"/>
  <c r="AC193" i="13" s="1"/>
  <c r="K193" i="13"/>
  <c r="M193" i="13" s="1"/>
  <c r="Z191" i="13"/>
  <c r="AC191" i="13" s="1"/>
  <c r="K191" i="13"/>
  <c r="M191" i="13" s="1"/>
  <c r="M192" i="13" s="1"/>
  <c r="K189" i="13"/>
  <c r="M189" i="13" s="1"/>
  <c r="AD189" i="13" s="1"/>
  <c r="AE189" i="13" s="1"/>
  <c r="AG189" i="13" s="1"/>
  <c r="K188" i="13"/>
  <c r="M188" i="13" s="1"/>
  <c r="AD188" i="13" s="1"/>
  <c r="AE188" i="13" s="1"/>
  <c r="AG188" i="13" s="1"/>
  <c r="K187" i="13"/>
  <c r="M187" i="13" s="1"/>
  <c r="K185" i="13"/>
  <c r="M185" i="13" s="1"/>
  <c r="AD185" i="13" s="1"/>
  <c r="AE185" i="13" s="1"/>
  <c r="AG185" i="13" s="1"/>
  <c r="K184" i="13"/>
  <c r="M184" i="13" s="1"/>
  <c r="AD184" i="13" s="1"/>
  <c r="AE184" i="13" s="1"/>
  <c r="AG184" i="13" s="1"/>
  <c r="K183" i="13"/>
  <c r="M183" i="13" s="1"/>
  <c r="K181" i="13"/>
  <c r="M181" i="13" s="1"/>
  <c r="K179" i="13"/>
  <c r="M179" i="13" s="1"/>
  <c r="M180" i="13" s="1"/>
  <c r="K177" i="13"/>
  <c r="M177" i="13" s="1"/>
  <c r="Z175" i="13"/>
  <c r="AC175" i="13" s="1"/>
  <c r="Z174" i="13"/>
  <c r="AC174" i="13" s="1"/>
  <c r="Z173" i="13"/>
  <c r="AC173" i="13" s="1"/>
  <c r="Z172" i="13"/>
  <c r="AC172" i="13" s="1"/>
  <c r="Z171" i="13"/>
  <c r="AC171" i="13" s="1"/>
  <c r="K171" i="13"/>
  <c r="M171" i="13" s="1"/>
  <c r="Z170" i="13"/>
  <c r="AC170" i="13" s="1"/>
  <c r="K170" i="13"/>
  <c r="M170" i="13" s="1"/>
  <c r="K169" i="13"/>
  <c r="M169" i="13" s="1"/>
  <c r="K167" i="13"/>
  <c r="M167" i="13" s="1"/>
  <c r="K165" i="13"/>
  <c r="M165" i="13" s="1"/>
  <c r="M166" i="13" s="1"/>
  <c r="K163" i="13"/>
  <c r="M163" i="13" s="1"/>
  <c r="K161" i="13"/>
  <c r="M161" i="13" s="1"/>
  <c r="AD161" i="13" s="1"/>
  <c r="AE161" i="13" s="1"/>
  <c r="AG161" i="13" s="1"/>
  <c r="K160" i="13"/>
  <c r="M160" i="13" s="1"/>
  <c r="K158" i="13"/>
  <c r="M158" i="13" s="1"/>
  <c r="Z156" i="13"/>
  <c r="AC156" i="13" s="1"/>
  <c r="Z155" i="13"/>
  <c r="AC155" i="13" s="1"/>
  <c r="K155" i="13"/>
  <c r="M155" i="13" s="1"/>
  <c r="M157" i="13" s="1"/>
  <c r="K153" i="13"/>
  <c r="M153" i="13" s="1"/>
  <c r="AD153" i="13" s="1"/>
  <c r="AE153" i="13" s="1"/>
  <c r="AG153" i="13" s="1"/>
  <c r="K152" i="13"/>
  <c r="M152" i="13" s="1"/>
  <c r="K150" i="13"/>
  <c r="M150" i="13" s="1"/>
  <c r="M151" i="13" s="1"/>
  <c r="K148" i="13"/>
  <c r="M148" i="13" s="1"/>
  <c r="AD148" i="13" s="1"/>
  <c r="AE148" i="13" s="1"/>
  <c r="AG148" i="13" s="1"/>
  <c r="K147" i="13"/>
  <c r="M147" i="13" s="1"/>
  <c r="K145" i="13"/>
  <c r="M145" i="13" s="1"/>
  <c r="Z143" i="13"/>
  <c r="AC143" i="13" s="1"/>
  <c r="Z142" i="13"/>
  <c r="AC142" i="13" s="1"/>
  <c r="Z141" i="13"/>
  <c r="AC141" i="13" s="1"/>
  <c r="Z140" i="13"/>
  <c r="AC140" i="13" s="1"/>
  <c r="K140" i="13"/>
  <c r="M140" i="13" s="1"/>
  <c r="Z138" i="13"/>
  <c r="AC138" i="13" s="1"/>
  <c r="K138" i="13"/>
  <c r="M138" i="13" s="1"/>
  <c r="K136" i="13"/>
  <c r="M136" i="13" s="1"/>
  <c r="AD136" i="13" s="1"/>
  <c r="AE136" i="13" s="1"/>
  <c r="AG136" i="13" s="1"/>
  <c r="Z135" i="13"/>
  <c r="AC135" i="13" s="1"/>
  <c r="Z134" i="13"/>
  <c r="AC134" i="13" s="1"/>
  <c r="K134" i="13"/>
  <c r="M134" i="13" s="1"/>
  <c r="Z132" i="13"/>
  <c r="AC132" i="13" s="1"/>
  <c r="K132" i="13"/>
  <c r="M132" i="13" s="1"/>
  <c r="Z131" i="13"/>
  <c r="AC131" i="13" s="1"/>
  <c r="Z130" i="13"/>
  <c r="AC130" i="13" s="1"/>
  <c r="K130" i="13"/>
  <c r="M130" i="13" s="1"/>
  <c r="K128" i="13"/>
  <c r="M128" i="13" s="1"/>
  <c r="AD128" i="13" s="1"/>
  <c r="AE128" i="13" s="1"/>
  <c r="AG128" i="13" s="1"/>
  <c r="K127" i="13"/>
  <c r="M127" i="13" s="1"/>
  <c r="AD127" i="13" s="1"/>
  <c r="AE127" i="13" s="1"/>
  <c r="AG127" i="13" s="1"/>
  <c r="Z126" i="13"/>
  <c r="AC126" i="13" s="1"/>
  <c r="Z125" i="13"/>
  <c r="AC125" i="13" s="1"/>
  <c r="Z124" i="13"/>
  <c r="AC124" i="13" s="1"/>
  <c r="K124" i="13"/>
  <c r="M124" i="13" s="1"/>
  <c r="Z122" i="13"/>
  <c r="AC122" i="13" s="1"/>
  <c r="Z121" i="13"/>
  <c r="AC121" i="13" s="1"/>
  <c r="Z120" i="13"/>
  <c r="AC120" i="13" s="1"/>
  <c r="Z119" i="13"/>
  <c r="AC119" i="13" s="1"/>
  <c r="Z118" i="13"/>
  <c r="AC118" i="13" s="1"/>
  <c r="Z117" i="13"/>
  <c r="AC117" i="13" s="1"/>
  <c r="Z116" i="13"/>
  <c r="AC116" i="13" s="1"/>
  <c r="Z115" i="13"/>
  <c r="AC115" i="13" s="1"/>
  <c r="Z114" i="13"/>
  <c r="AC114" i="13" s="1"/>
  <c r="Z113" i="13"/>
  <c r="AC113" i="13" s="1"/>
  <c r="Z112" i="13"/>
  <c r="AC112" i="13" s="1"/>
  <c r="Z111" i="13"/>
  <c r="AC111" i="13" s="1"/>
  <c r="K111" i="13"/>
  <c r="M111" i="13" s="1"/>
  <c r="M123" i="13" s="1"/>
  <c r="Z109" i="13"/>
  <c r="AC109" i="13" s="1"/>
  <c r="K109" i="13"/>
  <c r="M109" i="13" s="1"/>
  <c r="M110" i="13" s="1"/>
  <c r="K107" i="13"/>
  <c r="M107" i="13" s="1"/>
  <c r="K105" i="13"/>
  <c r="M105" i="13" s="1"/>
  <c r="AD105" i="13" s="1"/>
  <c r="AE105" i="13" s="1"/>
  <c r="AG105" i="13" s="1"/>
  <c r="K104" i="13"/>
  <c r="M104" i="13" s="1"/>
  <c r="AD104" i="13" s="1"/>
  <c r="AE104" i="13" s="1"/>
  <c r="AG104" i="13" s="1"/>
  <c r="K103" i="13"/>
  <c r="M103" i="13" s="1"/>
  <c r="AD103" i="13" s="1"/>
  <c r="AE103" i="13" s="1"/>
  <c r="AG103" i="13" s="1"/>
  <c r="Z102" i="13"/>
  <c r="AC102" i="13" s="1"/>
  <c r="Z101" i="13"/>
  <c r="AC101" i="13" s="1"/>
  <c r="K101" i="13"/>
  <c r="M101" i="13" s="1"/>
  <c r="K99" i="13"/>
  <c r="M99" i="13" s="1"/>
  <c r="M100" i="13" s="1"/>
  <c r="Z97" i="13"/>
  <c r="AC97" i="13" s="1"/>
  <c r="K97" i="13"/>
  <c r="M97" i="13" s="1"/>
  <c r="K95" i="13"/>
  <c r="M95" i="13" s="1"/>
  <c r="AD95" i="13" s="1"/>
  <c r="AE95" i="13" s="1"/>
  <c r="AG95" i="13" s="1"/>
  <c r="K94" i="13"/>
  <c r="M94" i="13" s="1"/>
  <c r="AD94" i="13" s="1"/>
  <c r="AE94" i="13" s="1"/>
  <c r="AG94" i="13" s="1"/>
  <c r="K93" i="13"/>
  <c r="M93" i="13" s="1"/>
  <c r="AD93" i="13" s="1"/>
  <c r="AE93" i="13" s="1"/>
  <c r="AG93" i="13" s="1"/>
  <c r="K92" i="13"/>
  <c r="M92" i="13" s="1"/>
  <c r="AD92" i="13" s="1"/>
  <c r="AE92" i="13" s="1"/>
  <c r="AG92" i="13" s="1"/>
  <c r="K91" i="13"/>
  <c r="M91" i="13" s="1"/>
  <c r="AD91" i="13" s="1"/>
  <c r="AE91" i="13" s="1"/>
  <c r="AG91" i="13" s="1"/>
  <c r="K90" i="13"/>
  <c r="M90" i="13" s="1"/>
  <c r="AD90" i="13" s="1"/>
  <c r="AE90" i="13" s="1"/>
  <c r="AG90" i="13" s="1"/>
  <c r="K89" i="13"/>
  <c r="M89" i="13" s="1"/>
  <c r="AD89" i="13" s="1"/>
  <c r="AE89" i="13" s="1"/>
  <c r="AG89" i="13" s="1"/>
  <c r="K88" i="13"/>
  <c r="M88" i="13" s="1"/>
  <c r="AD88" i="13" s="1"/>
  <c r="AE88" i="13" s="1"/>
  <c r="AG88" i="13" s="1"/>
  <c r="K87" i="13"/>
  <c r="M87" i="13" s="1"/>
  <c r="AD87" i="13" s="1"/>
  <c r="AE87" i="13" s="1"/>
  <c r="AG87" i="13" s="1"/>
  <c r="K86" i="13"/>
  <c r="M86" i="13" s="1"/>
  <c r="AD86" i="13" s="1"/>
  <c r="AE86" i="13" s="1"/>
  <c r="AG86" i="13" s="1"/>
  <c r="K85" i="13"/>
  <c r="M85" i="13" s="1"/>
  <c r="AD85" i="13" s="1"/>
  <c r="AE85" i="13" s="1"/>
  <c r="AG85" i="13" s="1"/>
  <c r="K84" i="13"/>
  <c r="M84" i="13" s="1"/>
  <c r="AD84" i="13" s="1"/>
  <c r="AE84" i="13" s="1"/>
  <c r="AG84" i="13" s="1"/>
  <c r="K83" i="13"/>
  <c r="M83" i="13" s="1"/>
  <c r="AD83" i="13" s="1"/>
  <c r="AE83" i="13" s="1"/>
  <c r="AG83" i="13" s="1"/>
  <c r="K82" i="13"/>
  <c r="M82" i="13" s="1"/>
  <c r="AD82" i="13" s="1"/>
  <c r="AE82" i="13" s="1"/>
  <c r="AG82" i="13" s="1"/>
  <c r="K81" i="13"/>
  <c r="M81" i="13" s="1"/>
  <c r="AD81" i="13" s="1"/>
  <c r="AE81" i="13" s="1"/>
  <c r="AG81" i="13" s="1"/>
  <c r="K80" i="13"/>
  <c r="M80" i="13" s="1"/>
  <c r="AD80" i="13" s="1"/>
  <c r="AE80" i="13" s="1"/>
  <c r="AG80" i="13" s="1"/>
  <c r="K79" i="13"/>
  <c r="M79" i="13" s="1"/>
  <c r="Z77" i="13"/>
  <c r="AC77" i="13" s="1"/>
  <c r="Z76" i="13"/>
  <c r="AC76" i="13" s="1"/>
  <c r="Z75" i="13"/>
  <c r="AC75" i="13" s="1"/>
  <c r="Z74" i="13"/>
  <c r="AC74" i="13" s="1"/>
  <c r="K74" i="13"/>
  <c r="M74" i="13" s="1"/>
  <c r="Z72" i="13"/>
  <c r="AC72" i="13" s="1"/>
  <c r="K72" i="13"/>
  <c r="M72" i="13" s="1"/>
  <c r="K71" i="13"/>
  <c r="M71" i="13" s="1"/>
  <c r="AD71" i="13" s="1"/>
  <c r="AE71" i="13" s="1"/>
  <c r="AG71" i="13" s="1"/>
  <c r="K70" i="13"/>
  <c r="M70" i="13" s="1"/>
  <c r="AD70" i="13" s="1"/>
  <c r="AE70" i="13" s="1"/>
  <c r="AG70" i="13" s="1"/>
  <c r="Z69" i="13"/>
  <c r="AC69" i="13" s="1"/>
  <c r="K69" i="13"/>
  <c r="M69" i="13" s="1"/>
  <c r="Z68" i="13"/>
  <c r="AC68" i="13" s="1"/>
  <c r="Z67" i="13"/>
  <c r="AC67" i="13" s="1"/>
  <c r="Z66" i="13"/>
  <c r="AC66" i="13" s="1"/>
  <c r="Z65" i="13"/>
  <c r="AC65" i="13" s="1"/>
  <c r="Z64" i="13"/>
  <c r="AC64" i="13" s="1"/>
  <c r="Z63" i="13"/>
  <c r="AC63" i="13" s="1"/>
  <c r="Z62" i="13"/>
  <c r="AC62" i="13" s="1"/>
  <c r="Z61" i="13"/>
  <c r="AC61" i="13" s="1"/>
  <c r="Z60" i="13"/>
  <c r="AC60" i="13" s="1"/>
  <c r="K60" i="13"/>
  <c r="M60" i="13" s="1"/>
  <c r="Z59" i="13"/>
  <c r="AC59" i="13" s="1"/>
  <c r="K59" i="13"/>
  <c r="M59" i="13" s="1"/>
  <c r="Z58" i="13"/>
  <c r="AC58" i="13" s="1"/>
  <c r="Z57" i="13"/>
  <c r="AC57" i="13" s="1"/>
  <c r="K57" i="13"/>
  <c r="M57" i="13" s="1"/>
  <c r="Z56" i="13"/>
  <c r="AC56" i="13" s="1"/>
  <c r="Z55" i="13"/>
  <c r="AC55" i="13" s="1"/>
  <c r="Z54" i="13"/>
  <c r="AC54" i="13" s="1"/>
  <c r="Z53" i="13"/>
  <c r="AC53" i="13" s="1"/>
  <c r="K53" i="13"/>
  <c r="M53" i="13" s="1"/>
  <c r="K51" i="13"/>
  <c r="M51" i="13" s="1"/>
  <c r="AD51" i="13" s="1"/>
  <c r="AE51" i="13" s="1"/>
  <c r="AG51" i="13" s="1"/>
  <c r="K50" i="13"/>
  <c r="M50" i="13" s="1"/>
  <c r="AD50" i="13" s="1"/>
  <c r="AE50" i="13" s="1"/>
  <c r="AG50" i="13" s="1"/>
  <c r="Z48" i="13"/>
  <c r="AC48" i="13" s="1"/>
  <c r="K48" i="13"/>
  <c r="M48" i="13" s="1"/>
  <c r="K46" i="13"/>
  <c r="M46" i="13" s="1"/>
  <c r="AD46" i="13" s="1"/>
  <c r="AE46" i="13" s="1"/>
  <c r="AG46" i="13" s="1"/>
  <c r="K45" i="13"/>
  <c r="M45" i="13" s="1"/>
  <c r="AD45" i="13" s="1"/>
  <c r="AE45" i="13" s="1"/>
  <c r="AG45" i="13" s="1"/>
  <c r="K44" i="13"/>
  <c r="M44" i="13" s="1"/>
  <c r="AD44" i="13" s="1"/>
  <c r="AE44" i="13" s="1"/>
  <c r="AG44" i="13" s="1"/>
  <c r="K43" i="13"/>
  <c r="M43" i="13" s="1"/>
  <c r="AD43" i="13" s="1"/>
  <c r="AE43" i="13" s="1"/>
  <c r="AG43" i="13" s="1"/>
  <c r="K42" i="13"/>
  <c r="M42" i="13" s="1"/>
  <c r="AD42" i="13" s="1"/>
  <c r="AE42" i="13" s="1"/>
  <c r="AG42" i="13" s="1"/>
  <c r="K41" i="13"/>
  <c r="M41" i="13" s="1"/>
  <c r="AD41" i="13" s="1"/>
  <c r="AE41" i="13" s="1"/>
  <c r="AG41" i="13" s="1"/>
  <c r="K40" i="13"/>
  <c r="M40" i="13" s="1"/>
  <c r="AD40" i="13" s="1"/>
  <c r="AE40" i="13" s="1"/>
  <c r="AG40" i="13" s="1"/>
  <c r="K39" i="13"/>
  <c r="M39" i="13" s="1"/>
  <c r="AD39" i="13" s="1"/>
  <c r="AE39" i="13" s="1"/>
  <c r="AG39" i="13" s="1"/>
  <c r="K38" i="13"/>
  <c r="M38" i="13" s="1"/>
  <c r="AD38" i="13" s="1"/>
  <c r="AE38" i="13" s="1"/>
  <c r="AG38" i="13" s="1"/>
  <c r="K37" i="13"/>
  <c r="M37" i="13" s="1"/>
  <c r="AD37" i="13" s="1"/>
  <c r="AE37" i="13" s="1"/>
  <c r="AG37" i="13" s="1"/>
  <c r="K36" i="13"/>
  <c r="M36" i="13" s="1"/>
  <c r="AD36" i="13" s="1"/>
  <c r="AE36" i="13" s="1"/>
  <c r="AG36" i="13" s="1"/>
  <c r="K35" i="13"/>
  <c r="M35" i="13" s="1"/>
  <c r="AD35" i="13" s="1"/>
  <c r="AE35" i="13" s="1"/>
  <c r="AG35" i="13" s="1"/>
  <c r="K34" i="13"/>
  <c r="M34" i="13" s="1"/>
  <c r="AD34" i="13" s="1"/>
  <c r="AE34" i="13" s="1"/>
  <c r="AG34" i="13" s="1"/>
  <c r="K33" i="13"/>
  <c r="M33" i="13" s="1"/>
  <c r="AD33" i="13" s="1"/>
  <c r="AE33" i="13" s="1"/>
  <c r="AG33" i="13" s="1"/>
  <c r="K32" i="13"/>
  <c r="M32" i="13" s="1"/>
  <c r="AD32" i="13" s="1"/>
  <c r="AE32" i="13" s="1"/>
  <c r="AG32" i="13" s="1"/>
  <c r="Z31" i="13"/>
  <c r="AC31" i="13" s="1"/>
  <c r="K31" i="13"/>
  <c r="M31" i="13" s="1"/>
  <c r="Z30" i="13"/>
  <c r="AC30" i="13" s="1"/>
  <c r="K30" i="13"/>
  <c r="M30" i="13" s="1"/>
  <c r="Z29" i="13"/>
  <c r="AC29" i="13" s="1"/>
  <c r="K29" i="13"/>
  <c r="M29" i="13" s="1"/>
  <c r="Z28" i="13"/>
  <c r="AC28" i="13" s="1"/>
  <c r="K28" i="13"/>
  <c r="M28" i="13" s="1"/>
  <c r="Z27" i="13"/>
  <c r="AC27" i="13" s="1"/>
  <c r="K27" i="13"/>
  <c r="M27" i="13" s="1"/>
  <c r="Z26" i="13"/>
  <c r="AC26" i="13" s="1"/>
  <c r="K26" i="13"/>
  <c r="M26" i="13" s="1"/>
  <c r="Z25" i="13"/>
  <c r="AC25" i="13" s="1"/>
  <c r="K25" i="13"/>
  <c r="M25" i="13" s="1"/>
  <c r="Z24" i="13"/>
  <c r="AC24" i="13" s="1"/>
  <c r="K24" i="13"/>
  <c r="M24" i="13" s="1"/>
  <c r="Z23" i="13"/>
  <c r="AC23" i="13" s="1"/>
  <c r="K23" i="13"/>
  <c r="M23" i="13" s="1"/>
  <c r="Z22" i="13"/>
  <c r="AC22" i="13" s="1"/>
  <c r="K22" i="13"/>
  <c r="M22" i="13" s="1"/>
  <c r="Z21" i="13"/>
  <c r="AC21" i="13" s="1"/>
  <c r="K21" i="13"/>
  <c r="M21" i="13" s="1"/>
  <c r="Z20" i="13"/>
  <c r="AC20" i="13" s="1"/>
  <c r="K20" i="13"/>
  <c r="M20" i="13" s="1"/>
  <c r="Z19" i="13"/>
  <c r="AC19" i="13" s="1"/>
  <c r="K19" i="13"/>
  <c r="M19" i="13" s="1"/>
  <c r="Z18" i="13"/>
  <c r="AC18" i="13" s="1"/>
  <c r="K18" i="13"/>
  <c r="M18" i="13" s="1"/>
  <c r="Z17" i="13"/>
  <c r="AC17" i="13" s="1"/>
  <c r="K17" i="13"/>
  <c r="M17" i="13" s="1"/>
  <c r="Z16" i="13"/>
  <c r="AC16" i="13" s="1"/>
  <c r="K16" i="13"/>
  <c r="M16" i="13" s="1"/>
  <c r="Z15" i="13"/>
  <c r="AC15" i="13" s="1"/>
  <c r="K15" i="13"/>
  <c r="M15" i="13" s="1"/>
  <c r="K14" i="13"/>
  <c r="M14" i="13" s="1"/>
  <c r="AD14" i="13" s="1"/>
  <c r="AE14" i="13" s="1"/>
  <c r="AG14" i="13" s="1"/>
  <c r="Z13" i="13"/>
  <c r="AC13" i="13" s="1"/>
  <c r="K13" i="13"/>
  <c r="M13" i="13" s="1"/>
  <c r="K12" i="13"/>
  <c r="M12" i="13" s="1"/>
  <c r="AD12" i="13" s="1"/>
  <c r="AE12" i="13" s="1"/>
  <c r="AG12" i="13" s="1"/>
  <c r="K11" i="13"/>
  <c r="M11" i="13" s="1"/>
  <c r="AD11" i="13" s="1"/>
  <c r="AE11" i="13" s="1"/>
  <c r="AG11" i="13" s="1"/>
  <c r="K10" i="13"/>
  <c r="M10" i="13" s="1"/>
  <c r="AD1983" i="13" l="1"/>
  <c r="M8726" i="13"/>
  <c r="AD1985" i="13"/>
  <c r="AD1455" i="13"/>
  <c r="AD634" i="13"/>
  <c r="AD1984" i="13"/>
  <c r="AE1984" i="13" s="1"/>
  <c r="AG1984" i="13" s="1"/>
  <c r="AD1451" i="13"/>
  <c r="AD1452" i="13"/>
  <c r="AD633" i="13"/>
  <c r="AD1453" i="13"/>
  <c r="AD1454" i="13"/>
  <c r="AD11010" i="13"/>
  <c r="AD5093" i="13"/>
  <c r="AD11012" i="13"/>
  <c r="AD11011" i="13"/>
  <c r="AD10455" i="13"/>
  <c r="AD10130" i="13"/>
  <c r="AD10736" i="13"/>
  <c r="AD10735" i="13"/>
  <c r="AD10737" i="13"/>
  <c r="AD7882" i="13"/>
  <c r="AE7882" i="13" s="1"/>
  <c r="AG7882" i="13" s="1"/>
  <c r="AD9868" i="13"/>
  <c r="AD8691" i="13"/>
  <c r="AE8691" i="13" s="1"/>
  <c r="M8699" i="13"/>
  <c r="AD8492" i="13"/>
  <c r="AD8678" i="13"/>
  <c r="AD8494" i="13"/>
  <c r="M8495" i="13"/>
  <c r="AD8493" i="13"/>
  <c r="AE8493" i="13" s="1"/>
  <c r="AG8493" i="13" s="1"/>
  <c r="AD6088" i="13"/>
  <c r="AE6088" i="13" s="1"/>
  <c r="AG6088" i="13" s="1"/>
  <c r="AD8218" i="13"/>
  <c r="AD7881" i="13"/>
  <c r="AE7881" i="13" s="1"/>
  <c r="AG7881" i="13" s="1"/>
  <c r="AD7880" i="13"/>
  <c r="AE7880" i="13" s="1"/>
  <c r="AD7780" i="13"/>
  <c r="AE7780" i="13" s="1"/>
  <c r="AG7780" i="13" s="1"/>
  <c r="AD7773" i="13"/>
  <c r="AE7773" i="13" s="1"/>
  <c r="AG7773" i="13" s="1"/>
  <c r="AD7772" i="13"/>
  <c r="AE7772" i="13" s="1"/>
  <c r="AD7761" i="13"/>
  <c r="AD7763" i="13"/>
  <c r="AE7763" i="13" s="1"/>
  <c r="AG7763" i="13" s="1"/>
  <c r="AD7195" i="13"/>
  <c r="AE7195" i="13" s="1"/>
  <c r="AG7195" i="13" s="1"/>
  <c r="M7196" i="13"/>
  <c r="AD7762" i="13"/>
  <c r="AE7762" i="13" s="1"/>
  <c r="AG7762" i="13" s="1"/>
  <c r="AD3486" i="13"/>
  <c r="AE3486" i="13" s="1"/>
  <c r="AD6006" i="13"/>
  <c r="AE6006" i="13" s="1"/>
  <c r="AG6006" i="13" s="1"/>
  <c r="M6007" i="13"/>
  <c r="AD4113" i="13"/>
  <c r="AD3658" i="13"/>
  <c r="AD3818" i="13"/>
  <c r="AE3818" i="13" s="1"/>
  <c r="AG3818" i="13" s="1"/>
  <c r="AD4590" i="13"/>
  <c r="AE4590" i="13" s="1"/>
  <c r="AG4590" i="13" s="1"/>
  <c r="M3255" i="13"/>
  <c r="AD3536" i="13"/>
  <c r="AE3536" i="13" s="1"/>
  <c r="AD3487" i="13"/>
  <c r="AE3487" i="13" s="1"/>
  <c r="AG3487" i="13" s="1"/>
  <c r="AD3618" i="13"/>
  <c r="AE3618" i="13" s="1"/>
  <c r="AG3618" i="13" s="1"/>
  <c r="AD3647" i="13"/>
  <c r="AE3647" i="13" s="1"/>
  <c r="AG3647" i="13" s="1"/>
  <c r="AD3490" i="13"/>
  <c r="AE3490" i="13" s="1"/>
  <c r="AG3490" i="13" s="1"/>
  <c r="M2597" i="13"/>
  <c r="AD2634" i="13"/>
  <c r="AE2634" i="13" s="1"/>
  <c r="AG2634" i="13" s="1"/>
  <c r="AD2633" i="13"/>
  <c r="AD2631" i="13"/>
  <c r="AE2631" i="13" s="1"/>
  <c r="AG2631" i="13" s="1"/>
  <c r="AD2632" i="13"/>
  <c r="AD2630" i="13"/>
  <c r="AE2630" i="13" s="1"/>
  <c r="AG2630" i="13" s="1"/>
  <c r="AD2629" i="13"/>
  <c r="AE2629" i="13" s="1"/>
  <c r="M2160" i="13"/>
  <c r="AE2158" i="13"/>
  <c r="AG2162" i="13"/>
  <c r="AD4862" i="13"/>
  <c r="AE4862" i="13" s="1"/>
  <c r="AG4862" i="13" s="1"/>
  <c r="M1228" i="13"/>
  <c r="AD7267" i="13"/>
  <c r="AE7267" i="13" s="1"/>
  <c r="AG7267" i="13" s="1"/>
  <c r="AD9997" i="13"/>
  <c r="AE9997" i="13" s="1"/>
  <c r="AG9997" i="13" s="1"/>
  <c r="AD4863" i="13"/>
  <c r="AE4863" i="13" s="1"/>
  <c r="AG4863" i="13" s="1"/>
  <c r="AD3683" i="13"/>
  <c r="M3684" i="13"/>
  <c r="M4430" i="13"/>
  <c r="M5313" i="13"/>
  <c r="AD5220" i="13"/>
  <c r="AE5220" i="13" s="1"/>
  <c r="AG5220" i="13" s="1"/>
  <c r="AD8124" i="13"/>
  <c r="AE8124" i="13" s="1"/>
  <c r="AG8124" i="13" s="1"/>
  <c r="M5224" i="13"/>
  <c r="M8704" i="13"/>
  <c r="AD8125" i="13"/>
  <c r="AE8125" i="13" s="1"/>
  <c r="AD8810" i="13"/>
  <c r="AE8810" i="13" s="1"/>
  <c r="AG8810" i="13" s="1"/>
  <c r="M8126" i="13"/>
  <c r="AE8127" i="13"/>
  <c r="AE8128" i="13"/>
  <c r="AG8128" i="13" s="1"/>
  <c r="AD10485" i="13"/>
  <c r="AE10485" i="13" s="1"/>
  <c r="AG10485" i="13" s="1"/>
  <c r="AD311" i="13"/>
  <c r="AE311" i="13" s="1"/>
  <c r="AG311" i="13" s="1"/>
  <c r="M2029" i="13"/>
  <c r="AD2258" i="13"/>
  <c r="AE2258" i="13" s="1"/>
  <c r="AG2258" i="13" s="1"/>
  <c r="AD2257" i="13"/>
  <c r="AE2257" i="13" s="1"/>
  <c r="AG2257" i="13" s="1"/>
  <c r="AD2256" i="13"/>
  <c r="AE2256" i="13" s="1"/>
  <c r="AG2256" i="13" s="1"/>
  <c r="AD2255" i="13"/>
  <c r="AE2255" i="13" s="1"/>
  <c r="AG2255" i="13" s="1"/>
  <c r="AD2254" i="13"/>
  <c r="AE2254" i="13" s="1"/>
  <c r="AG2254" i="13" s="1"/>
  <c r="AD2244" i="13"/>
  <c r="AD2245" i="13" s="1"/>
  <c r="AE2234" i="13"/>
  <c r="M203" i="13"/>
  <c r="M884" i="13"/>
  <c r="M886" i="13" s="1"/>
  <c r="AD3126" i="13"/>
  <c r="AE3126" i="13" s="1"/>
  <c r="AG3126" i="13" s="1"/>
  <c r="AC2241" i="13"/>
  <c r="AD2234" i="13"/>
  <c r="AD2235" i="13"/>
  <c r="AD3252" i="13"/>
  <c r="AE3252" i="13" s="1"/>
  <c r="AG3252" i="13" s="1"/>
  <c r="AD3254" i="13"/>
  <c r="AE3254" i="13" s="1"/>
  <c r="AG3254" i="13" s="1"/>
  <c r="AD3253" i="13"/>
  <c r="AE3253" i="13" s="1"/>
  <c r="AG3253" i="13" s="1"/>
  <c r="M7785" i="13"/>
  <c r="M10741" i="13"/>
  <c r="AD10739" i="13"/>
  <c r="AE10739" i="13" s="1"/>
  <c r="AG10739" i="13" s="1"/>
  <c r="M10065" i="13"/>
  <c r="M5076" i="13"/>
  <c r="AD5370" i="13"/>
  <c r="AE5370" i="13" s="1"/>
  <c r="AG5370" i="13" s="1"/>
  <c r="AD4214" i="13"/>
  <c r="M5745" i="13"/>
  <c r="AD5368" i="13"/>
  <c r="AE5368" i="13" s="1"/>
  <c r="AG5368" i="13" s="1"/>
  <c r="AD8869" i="13"/>
  <c r="AE8869" i="13" s="1"/>
  <c r="AG8869" i="13" s="1"/>
  <c r="AD5369" i="13"/>
  <c r="AE5369" i="13" s="1"/>
  <c r="AG5369" i="13" s="1"/>
  <c r="AD6003" i="13"/>
  <c r="AE6003" i="13" s="1"/>
  <c r="M7558" i="13"/>
  <c r="AD4028" i="13"/>
  <c r="AD4262" i="13"/>
  <c r="AD4280" i="13"/>
  <c r="AE4280" i="13" s="1"/>
  <c r="AE4281" i="13" s="1"/>
  <c r="AD4284" i="13"/>
  <c r="M8769" i="13"/>
  <c r="M1930" i="13"/>
  <c r="AD2055" i="13"/>
  <c r="AE2055" i="13" s="1"/>
  <c r="AG2055" i="13" s="1"/>
  <c r="AD2188" i="13"/>
  <c r="AE170" i="13"/>
  <c r="AG170" i="13" s="1"/>
  <c r="M1199" i="13"/>
  <c r="AD8617" i="13"/>
  <c r="AE8617" i="13" s="1"/>
  <c r="AG8617" i="13" s="1"/>
  <c r="AE1894" i="13"/>
  <c r="AE1895" i="13" s="1"/>
  <c r="M800" i="13"/>
  <c r="AD1632" i="13"/>
  <c r="AD1774" i="13"/>
  <c r="AD3698" i="13"/>
  <c r="AE3698" i="13" s="1"/>
  <c r="AE3699" i="13" s="1"/>
  <c r="AD3732" i="13"/>
  <c r="AD3102" i="13"/>
  <c r="AD3103" i="13" s="1"/>
  <c r="M4498" i="13"/>
  <c r="AD2170" i="13"/>
  <c r="AD2171" i="13" s="1"/>
  <c r="AE7560" i="13"/>
  <c r="AD7564" i="13"/>
  <c r="AE7564" i="13" s="1"/>
  <c r="AG7564" i="13" s="1"/>
  <c r="AD172" i="13"/>
  <c r="AD5419" i="13"/>
  <c r="AE5419" i="13" s="1"/>
  <c r="AG5419" i="13" s="1"/>
  <c r="AD10262" i="13"/>
  <c r="AE10262" i="13" s="1"/>
  <c r="AG10262" i="13" s="1"/>
  <c r="AD539" i="13"/>
  <c r="AE539" i="13" s="1"/>
  <c r="AG539" i="13" s="1"/>
  <c r="AD548" i="13"/>
  <c r="AE548" i="13" s="1"/>
  <c r="AG548" i="13" s="1"/>
  <c r="AD2354" i="13"/>
  <c r="AD2355" i="13" s="1"/>
  <c r="AD2423" i="13"/>
  <c r="AE2483" i="13"/>
  <c r="AG2483" i="13" s="1"/>
  <c r="AD4142" i="13"/>
  <c r="AD4154" i="13"/>
  <c r="AD4155" i="13" s="1"/>
  <c r="AE4227" i="13"/>
  <c r="AG4227" i="13" s="1"/>
  <c r="AG4228" i="13" s="1"/>
  <c r="AD6659" i="13"/>
  <c r="AE6659" i="13" s="1"/>
  <c r="AG6659" i="13" s="1"/>
  <c r="M382" i="13"/>
  <c r="AD1129" i="13"/>
  <c r="AD1217" i="13"/>
  <c r="AE1217" i="13" s="1"/>
  <c r="AG1217" i="13" s="1"/>
  <c r="AD1220" i="13"/>
  <c r="AE1220" i="13" s="1"/>
  <c r="AG1220" i="13" s="1"/>
  <c r="AD1226" i="13"/>
  <c r="AE1226" i="13" s="1"/>
  <c r="AG1226" i="13" s="1"/>
  <c r="AD1833" i="13"/>
  <c r="AD1834" i="13" s="1"/>
  <c r="AD2181" i="13"/>
  <c r="AD75" i="13"/>
  <c r="M106" i="13"/>
  <c r="M6711" i="13"/>
  <c r="M10424" i="13"/>
  <c r="M10966" i="13"/>
  <c r="AD8744" i="13"/>
  <c r="AE8744" i="13" s="1"/>
  <c r="AG8744" i="13" s="1"/>
  <c r="AD381" i="13"/>
  <c r="AE381" i="13" s="1"/>
  <c r="AG381" i="13" s="1"/>
  <c r="AD1788" i="13"/>
  <c r="AD2323" i="13"/>
  <c r="AD2427" i="13"/>
  <c r="AE2427" i="13" s="1"/>
  <c r="AG2427" i="13" s="1"/>
  <c r="AD3318" i="13"/>
  <c r="AD3461" i="13"/>
  <c r="AD3462" i="13" s="1"/>
  <c r="AE4173" i="13"/>
  <c r="AG4173" i="13" s="1"/>
  <c r="AD4188" i="13"/>
  <c r="AD4189" i="13" s="1"/>
  <c r="AE1307" i="13"/>
  <c r="AG1307" i="13" s="1"/>
  <c r="AD2179" i="13"/>
  <c r="AD2207" i="13"/>
  <c r="AD2683" i="13"/>
  <c r="AD2763" i="13"/>
  <c r="M3213" i="13"/>
  <c r="AD3420" i="13"/>
  <c r="AD3422" i="13" s="1"/>
  <c r="AE3464" i="13"/>
  <c r="AG3464" i="13" s="1"/>
  <c r="AE4143" i="13"/>
  <c r="AG4143" i="13" s="1"/>
  <c r="AD1698" i="13"/>
  <c r="AE1698" i="13" s="1"/>
  <c r="AG1698" i="13" s="1"/>
  <c r="AD591" i="13"/>
  <c r="AD592" i="13" s="1"/>
  <c r="AD1902" i="13"/>
  <c r="AD10315" i="13"/>
  <c r="AE10315" i="13" s="1"/>
  <c r="AG10315" i="13" s="1"/>
  <c r="M4435" i="13"/>
  <c r="AD4438" i="13"/>
  <c r="AE4438" i="13" s="1"/>
  <c r="AG4438" i="13" s="1"/>
  <c r="AD4555" i="13"/>
  <c r="AE4555" i="13" s="1"/>
  <c r="AG4555" i="13" s="1"/>
  <c r="M4917" i="13"/>
  <c r="M5852" i="13"/>
  <c r="M8037" i="13"/>
  <c r="M8069" i="13"/>
  <c r="M9156" i="13"/>
  <c r="M9920" i="13"/>
  <c r="AD3474" i="13"/>
  <c r="AE3474" i="13" s="1"/>
  <c r="AG3474" i="13" s="1"/>
  <c r="M5434" i="13"/>
  <c r="M287" i="13"/>
  <c r="AD138" i="13"/>
  <c r="AD139" i="13" s="1"/>
  <c r="AD383" i="13"/>
  <c r="AD384" i="13" s="1"/>
  <c r="AD770" i="13"/>
  <c r="AD779" i="13"/>
  <c r="AD925" i="13"/>
  <c r="AD1063" i="13"/>
  <c r="AE1095" i="13"/>
  <c r="AG1095" i="13" s="1"/>
  <c r="AE1127" i="13"/>
  <c r="AG1127" i="13" s="1"/>
  <c r="AD2073" i="13"/>
  <c r="AE3601" i="13"/>
  <c r="AE3602" i="13" s="1"/>
  <c r="AD4035" i="13"/>
  <c r="AE4035" i="13" s="1"/>
  <c r="AG4035" i="13" s="1"/>
  <c r="M4480" i="13"/>
  <c r="AD8220" i="13"/>
  <c r="AE8220" i="13" s="1"/>
  <c r="AG8220" i="13" s="1"/>
  <c r="AD8355" i="13"/>
  <c r="AE8355" i="13" s="1"/>
  <c r="AE8356" i="13" s="1"/>
  <c r="AD8619" i="13"/>
  <c r="AE8619" i="13" s="1"/>
  <c r="AG8619" i="13" s="1"/>
  <c r="AE663" i="13"/>
  <c r="AG663" i="13" s="1"/>
  <c r="AD1131" i="13"/>
  <c r="AE1896" i="13"/>
  <c r="AE1897" i="13" s="1"/>
  <c r="AD3414" i="13"/>
  <c r="AE3414" i="13" s="1"/>
  <c r="AG3414" i="13" s="1"/>
  <c r="AE4371" i="13"/>
  <c r="AE4372" i="13" s="1"/>
  <c r="AD4444" i="13"/>
  <c r="AE4444" i="13" s="1"/>
  <c r="AG4444" i="13" s="1"/>
  <c r="AD4554" i="13"/>
  <c r="AE4554" i="13" s="1"/>
  <c r="AG4554" i="13" s="1"/>
  <c r="M9323" i="13"/>
  <c r="AD10900" i="13"/>
  <c r="AE10900" i="13" s="1"/>
  <c r="AG10900" i="13" s="1"/>
  <c r="AD11023" i="13"/>
  <c r="AE11023" i="13" s="1"/>
  <c r="AE11024" i="13" s="1"/>
  <c r="AD781" i="13"/>
  <c r="AD980" i="13"/>
  <c r="AE980" i="13" s="1"/>
  <c r="AG980" i="13" s="1"/>
  <c r="AD1586" i="13"/>
  <c r="AE1675" i="13"/>
  <c r="AG1675" i="13" s="1"/>
  <c r="AD1697" i="13"/>
  <c r="AE1697" i="13" s="1"/>
  <c r="AD2964" i="13"/>
  <c r="AD2965" i="13" s="1"/>
  <c r="AD2997" i="13"/>
  <c r="AD3085" i="13"/>
  <c r="AD3099" i="13"/>
  <c r="AE3099" i="13" s="1"/>
  <c r="AG3099" i="13" s="1"/>
  <c r="AD3484" i="13"/>
  <c r="AE3484" i="13" s="1"/>
  <c r="AG3484" i="13" s="1"/>
  <c r="M3960" i="13"/>
  <c r="AE4368" i="13"/>
  <c r="M4443" i="13"/>
  <c r="AD4556" i="13"/>
  <c r="AE4556" i="13" s="1"/>
  <c r="AG4556" i="13" s="1"/>
  <c r="AD5955" i="13"/>
  <c r="AE5955" i="13" s="1"/>
  <c r="AG5955" i="13" s="1"/>
  <c r="AD6264" i="13"/>
  <c r="AE6264" i="13" s="1"/>
  <c r="AE6265" i="13" s="1"/>
  <c r="M6413" i="13"/>
  <c r="M7384" i="13"/>
  <c r="AD7892" i="13"/>
  <c r="AE7892" i="13" s="1"/>
  <c r="AE7893" i="13" s="1"/>
  <c r="AE10563" i="13"/>
  <c r="AG10563" i="13" s="1"/>
  <c r="M10633" i="13"/>
  <c r="AD11058" i="13"/>
  <c r="AE11058" i="13" s="1"/>
  <c r="AG11058" i="13" s="1"/>
  <c r="AD1565" i="13"/>
  <c r="AD3604" i="13"/>
  <c r="AD4040" i="13"/>
  <c r="AD4557" i="13"/>
  <c r="AE4557" i="13" s="1"/>
  <c r="AG4557" i="13" s="1"/>
  <c r="M8983" i="13"/>
  <c r="AD9009" i="13"/>
  <c r="AE9009" i="13" s="1"/>
  <c r="AE9010" i="13" s="1"/>
  <c r="AD9148" i="13"/>
  <c r="AE9148" i="13" s="1"/>
  <c r="AG9148" i="13" s="1"/>
  <c r="M9811" i="13"/>
  <c r="AD3137" i="13"/>
  <c r="AE3137" i="13" s="1"/>
  <c r="AG3137" i="13" s="1"/>
  <c r="M3150" i="13"/>
  <c r="AD3454" i="13"/>
  <c r="AD3455" i="13" s="1"/>
  <c r="AD4306" i="13"/>
  <c r="AD4307" i="13" s="1"/>
  <c r="AD4381" i="13"/>
  <c r="AE4381" i="13" s="1"/>
  <c r="AD4405" i="13"/>
  <c r="AE4405" i="13" s="1"/>
  <c r="AG4405" i="13" s="1"/>
  <c r="AD4436" i="13"/>
  <c r="AE4436" i="13" s="1"/>
  <c r="AG4436" i="13" s="1"/>
  <c r="AD4442" i="13"/>
  <c r="AE4442" i="13" s="1"/>
  <c r="AG4442" i="13" s="1"/>
  <c r="AD8084" i="13"/>
  <c r="AE8084" i="13" s="1"/>
  <c r="AG8084" i="13" s="1"/>
  <c r="AE3610" i="13"/>
  <c r="AG3610" i="13" s="1"/>
  <c r="AD19" i="13"/>
  <c r="AE19" i="13" s="1"/>
  <c r="AG19" i="13" s="1"/>
  <c r="AD282" i="13"/>
  <c r="AD438" i="13"/>
  <c r="AD475" i="13"/>
  <c r="AD476" i="13" s="1"/>
  <c r="AD491" i="13"/>
  <c r="AE491" i="13" s="1"/>
  <c r="AG491" i="13" s="1"/>
  <c r="AD766" i="13"/>
  <c r="AE766" i="13" s="1"/>
  <c r="AG766" i="13" s="1"/>
  <c r="AD843" i="13"/>
  <c r="AD844" i="13" s="1"/>
  <c r="AD911" i="13"/>
  <c r="AD930" i="13"/>
  <c r="AD932" i="13" s="1"/>
  <c r="AD1000" i="13"/>
  <c r="AD1106" i="13"/>
  <c r="AD1116" i="13"/>
  <c r="AD1122" i="13"/>
  <c r="AD1128" i="13"/>
  <c r="AD1332" i="13"/>
  <c r="AE1883" i="13"/>
  <c r="AG1883" i="13" s="1"/>
  <c r="AD1967" i="13"/>
  <c r="AD2174" i="13"/>
  <c r="AD2175" i="13" s="1"/>
  <c r="M2205" i="13"/>
  <c r="AE2214" i="13"/>
  <c r="AG2214" i="13" s="1"/>
  <c r="AD2236" i="13"/>
  <c r="M2467" i="13"/>
  <c r="AD2702" i="13"/>
  <c r="AD2952" i="13"/>
  <c r="AD3240" i="13"/>
  <c r="AD3243" i="13" s="1"/>
  <c r="AD3612" i="13"/>
  <c r="AD3613" i="13" s="1"/>
  <c r="M3623" i="13"/>
  <c r="AD3775" i="13"/>
  <c r="AD3781" i="13"/>
  <c r="AE3781" i="13" s="1"/>
  <c r="AD3794" i="13"/>
  <c r="AD3795" i="13" s="1"/>
  <c r="AE4201" i="13"/>
  <c r="AG4201" i="13" s="1"/>
  <c r="AE4337" i="13"/>
  <c r="AG4337" i="13" s="1"/>
  <c r="AD4452" i="13"/>
  <c r="AE4452" i="13" s="1"/>
  <c r="AG4452" i="13" s="1"/>
  <c r="AD380" i="13"/>
  <c r="AE380" i="13" s="1"/>
  <c r="AG380" i="13" s="1"/>
  <c r="AD534" i="13"/>
  <c r="AE534" i="13" s="1"/>
  <c r="AG534" i="13" s="1"/>
  <c r="AD283" i="13"/>
  <c r="AE635" i="13"/>
  <c r="AG635" i="13" s="1"/>
  <c r="AE893" i="13"/>
  <c r="AG893" i="13" s="1"/>
  <c r="AE1132" i="13"/>
  <c r="AG1132" i="13" s="1"/>
  <c r="AD1219" i="13"/>
  <c r="AE1219" i="13" s="1"/>
  <c r="AG1219" i="13" s="1"/>
  <c r="AD1222" i="13"/>
  <c r="AE1222" i="13" s="1"/>
  <c r="AG1222" i="13" s="1"/>
  <c r="AD1333" i="13"/>
  <c r="M1377" i="13"/>
  <c r="AD1612" i="13"/>
  <c r="AE2435" i="13"/>
  <c r="AG2435" i="13" s="1"/>
  <c r="AE2546" i="13"/>
  <c r="AG2546" i="13" s="1"/>
  <c r="AE2647" i="13"/>
  <c r="AG2647" i="13" s="1"/>
  <c r="AD2755" i="13"/>
  <c r="AD2995" i="13"/>
  <c r="M3530" i="13"/>
  <c r="M3694" i="13"/>
  <c r="AD3962" i="13"/>
  <c r="AD4078" i="13"/>
  <c r="AD4200" i="13"/>
  <c r="AD428" i="13"/>
  <c r="AD17" i="13"/>
  <c r="AE17" i="13" s="1"/>
  <c r="AG17" i="13" s="1"/>
  <c r="AE284" i="13"/>
  <c r="AG284" i="13" s="1"/>
  <c r="M613" i="13"/>
  <c r="AD630" i="13"/>
  <c r="AD801" i="13"/>
  <c r="AE833" i="13"/>
  <c r="AE834" i="13" s="1"/>
  <c r="AD913" i="13"/>
  <c r="AE967" i="13"/>
  <c r="AE968" i="13" s="1"/>
  <c r="AD1001" i="13"/>
  <c r="AE1114" i="13"/>
  <c r="AG1114" i="13" s="1"/>
  <c r="AD1334" i="13"/>
  <c r="AE1518" i="13"/>
  <c r="AG1518" i="13" s="1"/>
  <c r="AE2185" i="13"/>
  <c r="AG2185" i="13" s="1"/>
  <c r="AD2238" i="13"/>
  <c r="AE2524" i="13"/>
  <c r="AG2524" i="13" s="1"/>
  <c r="AE3080" i="13"/>
  <c r="AG3080" i="13" s="1"/>
  <c r="AD3539" i="13"/>
  <c r="AE3539" i="13" s="1"/>
  <c r="AG3539" i="13" s="1"/>
  <c r="AD3606" i="13"/>
  <c r="AE3606" i="13" s="1"/>
  <c r="AD4475" i="13"/>
  <c r="AE4475" i="13" s="1"/>
  <c r="AG4475" i="13" s="1"/>
  <c r="AE4222" i="13"/>
  <c r="AG4222" i="13" s="1"/>
  <c r="AE4253" i="13"/>
  <c r="AG4253" i="13" s="1"/>
  <c r="AD15" i="13"/>
  <c r="AE15" i="13" s="1"/>
  <c r="AG15" i="13" s="1"/>
  <c r="M734" i="13"/>
  <c r="AD1126" i="13"/>
  <c r="AD2209" i="13"/>
  <c r="AD2240" i="13"/>
  <c r="AD4196" i="13"/>
  <c r="AD4197" i="13" s="1"/>
  <c r="AD5859" i="13"/>
  <c r="AE5859" i="13" s="1"/>
  <c r="AE5860" i="13" s="1"/>
  <c r="AD479" i="13"/>
  <c r="AD544" i="13"/>
  <c r="AE544" i="13" s="1"/>
  <c r="AG544" i="13" s="1"/>
  <c r="AE914" i="13"/>
  <c r="AG914" i="13" s="1"/>
  <c r="M943" i="13"/>
  <c r="AD1218" i="13"/>
  <c r="AE1218" i="13" s="1"/>
  <c r="AG1218" i="13" s="1"/>
  <c r="AD1224" i="13"/>
  <c r="AE1224" i="13" s="1"/>
  <c r="AG1224" i="13" s="1"/>
  <c r="AD2053" i="13"/>
  <c r="AE2053" i="13" s="1"/>
  <c r="AG2053" i="13" s="1"/>
  <c r="AD2229" i="13"/>
  <c r="AD2419" i="13"/>
  <c r="AE2448" i="13"/>
  <c r="AG2448" i="13" s="1"/>
  <c r="AG2449" i="13" s="1"/>
  <c r="M2963" i="13"/>
  <c r="AD2993" i="13"/>
  <c r="AD2999" i="13"/>
  <c r="AD3095" i="13"/>
  <c r="M3631" i="13"/>
  <c r="M3845" i="13"/>
  <c r="AD4032" i="13"/>
  <c r="AD4071" i="13"/>
  <c r="AD4072" i="13" s="1"/>
  <c r="AD4076" i="13"/>
  <c r="AD4216" i="13"/>
  <c r="AD4233" i="13"/>
  <c r="AD4239" i="13"/>
  <c r="AD4247" i="13"/>
  <c r="AE4247" i="13" s="1"/>
  <c r="AG4247" i="13" s="1"/>
  <c r="AE4265" i="13"/>
  <c r="AG4265" i="13" s="1"/>
  <c r="M4281" i="13"/>
  <c r="AD11025" i="13"/>
  <c r="AE11025" i="13" s="1"/>
  <c r="AG11025" i="13" s="1"/>
  <c r="M11045" i="13"/>
  <c r="AD7137" i="13"/>
  <c r="AE7137" i="13" s="1"/>
  <c r="AG7137" i="13" s="1"/>
  <c r="AD7894" i="13"/>
  <c r="AE7894" i="13" s="1"/>
  <c r="AG7894" i="13" s="1"/>
  <c r="AD7900" i="13"/>
  <c r="AE7900" i="13" s="1"/>
  <c r="AE7901" i="13" s="1"/>
  <c r="AD8076" i="13"/>
  <c r="AE8076" i="13" s="1"/>
  <c r="AG8076" i="13" s="1"/>
  <c r="AD8208" i="13"/>
  <c r="AE8208" i="13" s="1"/>
  <c r="AE8209" i="13" s="1"/>
  <c r="AD8669" i="13"/>
  <c r="AE8669" i="13" s="1"/>
  <c r="AG8669" i="13" s="1"/>
  <c r="AD9784" i="13"/>
  <c r="AE9784" i="13" s="1"/>
  <c r="AD10258" i="13"/>
  <c r="AE10258" i="13" s="1"/>
  <c r="AE10259" i="13" s="1"/>
  <c r="M11050" i="13"/>
  <c r="AD11170" i="13"/>
  <c r="AE11170" i="13" s="1"/>
  <c r="AG11170" i="13" s="1"/>
  <c r="AD11182" i="13"/>
  <c r="AE11182" i="13" s="1"/>
  <c r="AG11182" i="13" s="1"/>
  <c r="M6453" i="13"/>
  <c r="M7475" i="13"/>
  <c r="AD8629" i="13"/>
  <c r="AE8629" i="13" s="1"/>
  <c r="AG8629" i="13" s="1"/>
  <c r="M10505" i="13"/>
  <c r="M11183" i="13"/>
  <c r="M5398" i="13"/>
  <c r="AD5506" i="13"/>
  <c r="AE5506" i="13" s="1"/>
  <c r="AG5506" i="13" s="1"/>
  <c r="AD5896" i="13"/>
  <c r="AE5896" i="13" s="1"/>
  <c r="AG5896" i="13" s="1"/>
  <c r="AD7058" i="13"/>
  <c r="AE7058" i="13" s="1"/>
  <c r="AG7058" i="13" s="1"/>
  <c r="M7159" i="13"/>
  <c r="AD7883" i="13"/>
  <c r="AE7883" i="13" s="1"/>
  <c r="AG7883" i="13" s="1"/>
  <c r="AD8210" i="13"/>
  <c r="AE8210" i="13" s="1"/>
  <c r="AE8211" i="13" s="1"/>
  <c r="M9412" i="13"/>
  <c r="M9936" i="13"/>
  <c r="M10241" i="13"/>
  <c r="M11014" i="13"/>
  <c r="AD11147" i="13"/>
  <c r="AE11147" i="13" s="1"/>
  <c r="AG11147" i="13" s="1"/>
  <c r="AD11166" i="13"/>
  <c r="AE11166" i="13" s="1"/>
  <c r="AG11166" i="13" s="1"/>
  <c r="AD4288" i="13"/>
  <c r="AE4288" i="13" s="1"/>
  <c r="AG4288" i="13" s="1"/>
  <c r="AD4448" i="13"/>
  <c r="AE4448" i="13" s="1"/>
  <c r="AG4448" i="13" s="1"/>
  <c r="AD4510" i="13"/>
  <c r="AE4510" i="13" s="1"/>
  <c r="AG4510" i="13" s="1"/>
  <c r="M4901" i="13"/>
  <c r="M5448" i="13"/>
  <c r="AD7557" i="13"/>
  <c r="AE7557" i="13" s="1"/>
  <c r="AG7557" i="13" s="1"/>
  <c r="M8185" i="13"/>
  <c r="M8365" i="13"/>
  <c r="AD8624" i="13"/>
  <c r="AE8624" i="13" s="1"/>
  <c r="AG8624" i="13" s="1"/>
  <c r="M9145" i="13"/>
  <c r="M9587" i="13"/>
  <c r="M10044" i="13"/>
  <c r="M7095" i="13"/>
  <c r="AD7169" i="13"/>
  <c r="AE7169" i="13" s="1"/>
  <c r="AG7169" i="13" s="1"/>
  <c r="AD9356" i="13"/>
  <c r="AE9356" i="13" s="1"/>
  <c r="AE9357" i="13" s="1"/>
  <c r="M9890" i="13"/>
  <c r="AD692" i="13"/>
  <c r="AD710" i="13"/>
  <c r="AE710" i="13" s="1"/>
  <c r="AG710" i="13" s="1"/>
  <c r="AD124" i="13"/>
  <c r="M362" i="13"/>
  <c r="AE404" i="13"/>
  <c r="AE405" i="13" s="1"/>
  <c r="AD416" i="13"/>
  <c r="AD804" i="13"/>
  <c r="AD808" i="13"/>
  <c r="M830" i="13"/>
  <c r="AD850" i="13"/>
  <c r="AE850" i="13" s="1"/>
  <c r="AG850" i="13" s="1"/>
  <c r="AD864" i="13"/>
  <c r="AE864" i="13" s="1"/>
  <c r="AG864" i="13" s="1"/>
  <c r="AD876" i="13"/>
  <c r="AD877" i="13" s="1"/>
  <c r="AD1038" i="13"/>
  <c r="AD1286" i="13"/>
  <c r="AE1286" i="13" s="1"/>
  <c r="AG1286" i="13" s="1"/>
  <c r="M1365" i="13"/>
  <c r="AD1362" i="13"/>
  <c r="AD1366" i="13"/>
  <c r="AE1366" i="13" s="1"/>
  <c r="AG1366" i="13" s="1"/>
  <c r="AE1387" i="13"/>
  <c r="AG1387" i="13" s="1"/>
  <c r="AD1522" i="13"/>
  <c r="AD1744" i="13"/>
  <c r="AD1778" i="13"/>
  <c r="AD1920" i="13"/>
  <c r="AD2212" i="13"/>
  <c r="AD2581" i="13"/>
  <c r="AD125" i="13"/>
  <c r="AD174" i="13"/>
  <c r="AD442" i="13"/>
  <c r="AE442" i="13" s="1"/>
  <c r="AD581" i="13"/>
  <c r="AE581" i="13" s="1"/>
  <c r="AG581" i="13" s="1"/>
  <c r="AE634" i="13"/>
  <c r="AG634" i="13" s="1"/>
  <c r="AD642" i="13"/>
  <c r="AE642" i="13" s="1"/>
  <c r="AG642" i="13" s="1"/>
  <c r="AD805" i="13"/>
  <c r="AD809" i="13"/>
  <c r="AD813" i="13"/>
  <c r="AD892" i="13"/>
  <c r="AE1008" i="13"/>
  <c r="AE1009" i="13" s="1"/>
  <c r="AD1077" i="13"/>
  <c r="AE1089" i="13"/>
  <c r="AG1089" i="13" s="1"/>
  <c r="AD1135" i="13"/>
  <c r="AD1238" i="13"/>
  <c r="M1316" i="13"/>
  <c r="AD1317" i="13"/>
  <c r="AE1317" i="13" s="1"/>
  <c r="AG1317" i="13" s="1"/>
  <c r="AD1500" i="13"/>
  <c r="AE1500" i="13" s="1"/>
  <c r="AG1500" i="13" s="1"/>
  <c r="AD1693" i="13"/>
  <c r="AD1899" i="13"/>
  <c r="AD2270" i="13"/>
  <c r="AE2270" i="13" s="1"/>
  <c r="AG2270" i="13" s="1"/>
  <c r="AE2383" i="13"/>
  <c r="AG2383" i="13" s="1"/>
  <c r="AE3013" i="13"/>
  <c r="AG3013" i="13" s="1"/>
  <c r="AE3191" i="13"/>
  <c r="AG3191" i="13" s="1"/>
  <c r="AE3283" i="13"/>
  <c r="AG3283" i="13" s="1"/>
  <c r="AE3319" i="13"/>
  <c r="AG3319" i="13" s="1"/>
  <c r="AE130" i="13"/>
  <c r="AE319" i="13"/>
  <c r="AG319" i="13" s="1"/>
  <c r="AD423" i="13"/>
  <c r="AD495" i="13"/>
  <c r="AD496" i="13" s="1"/>
  <c r="AD645" i="13"/>
  <c r="AE645" i="13" s="1"/>
  <c r="AG645" i="13" s="1"/>
  <c r="AD699" i="13"/>
  <c r="AE699" i="13" s="1"/>
  <c r="AG699" i="13" s="1"/>
  <c r="AD713" i="13"/>
  <c r="AE713" i="13" s="1"/>
  <c r="AG713" i="13" s="1"/>
  <c r="AD74" i="13"/>
  <c r="AD193" i="13"/>
  <c r="AD194" i="13" s="1"/>
  <c r="AD414" i="13"/>
  <c r="AD424" i="13"/>
  <c r="AD806" i="13"/>
  <c r="AD1002" i="13"/>
  <c r="AD1047" i="13"/>
  <c r="AD1088" i="13"/>
  <c r="AD1360" i="13"/>
  <c r="AD1380" i="13"/>
  <c r="AD1384" i="13"/>
  <c r="AD1393" i="13"/>
  <c r="AD1520" i="13"/>
  <c r="AD1521" i="13" s="1"/>
  <c r="AE1779" i="13"/>
  <c r="AG1779" i="13" s="1"/>
  <c r="AE1785" i="13"/>
  <c r="AE1786" i="13" s="1"/>
  <c r="AE1795" i="13"/>
  <c r="AE1796" i="13" s="1"/>
  <c r="AD1825" i="13"/>
  <c r="AD1952" i="13"/>
  <c r="AE2794" i="13"/>
  <c r="AG2794" i="13" s="1"/>
  <c r="AE2034" i="13"/>
  <c r="AE2035" i="13" s="1"/>
  <c r="AD2049" i="13"/>
  <c r="AD2050" i="13" s="1"/>
  <c r="AD2149" i="13"/>
  <c r="AD2152" i="13" s="1"/>
  <c r="AD2271" i="13"/>
  <c r="AE2271" i="13" s="1"/>
  <c r="AG2271" i="13" s="1"/>
  <c r="AD2273" i="13"/>
  <c r="AE2273" i="13" s="1"/>
  <c r="AG2273" i="13" s="1"/>
  <c r="AE2375" i="13"/>
  <c r="AD2416" i="13"/>
  <c r="AD2417" i="13" s="1"/>
  <c r="AD2534" i="13"/>
  <c r="AD2542" i="13"/>
  <c r="AE2542" i="13" s="1"/>
  <c r="AG2542" i="13" s="1"/>
  <c r="AD2545" i="13"/>
  <c r="AD2703" i="13"/>
  <c r="AD3063" i="13"/>
  <c r="AD3321" i="13"/>
  <c r="AD3336" i="13"/>
  <c r="AE3336" i="13" s="1"/>
  <c r="AG3336" i="13" s="1"/>
  <c r="AD3351" i="13"/>
  <c r="AD3352" i="13" s="1"/>
  <c r="AD3355" i="13"/>
  <c r="AE3355" i="13" s="1"/>
  <c r="AD3358" i="13"/>
  <c r="AE3358" i="13" s="1"/>
  <c r="AG3358" i="13" s="1"/>
  <c r="AD3363" i="13"/>
  <c r="AE3363" i="13" s="1"/>
  <c r="AG3363" i="13" s="1"/>
  <c r="AD3367" i="13"/>
  <c r="AE3367" i="13" s="1"/>
  <c r="AG3367" i="13" s="1"/>
  <c r="AD3521" i="13"/>
  <c r="AD3522" i="13" s="1"/>
  <c r="AD3558" i="13"/>
  <c r="AD3572" i="13"/>
  <c r="AD3581" i="13"/>
  <c r="AD3582" i="13" s="1"/>
  <c r="M3626" i="13"/>
  <c r="AD3733" i="13"/>
  <c r="AD3837" i="13"/>
  <c r="AD3865" i="13"/>
  <c r="AD3958" i="13"/>
  <c r="AE3958" i="13" s="1"/>
  <c r="AG3958" i="13" s="1"/>
  <c r="AD3986" i="13"/>
  <c r="AD3994" i="13"/>
  <c r="AE4007" i="13"/>
  <c r="AG4007" i="13" s="1"/>
  <c r="AD4041" i="13"/>
  <c r="M4054" i="13"/>
  <c r="AD4063" i="13"/>
  <c r="AD4119" i="13"/>
  <c r="AD4336" i="13"/>
  <c r="AD4847" i="13"/>
  <c r="AE4847" i="13" s="1"/>
  <c r="AG4847" i="13" s="1"/>
  <c r="AD5362" i="13"/>
  <c r="AE5362" i="13" s="1"/>
  <c r="AG5362" i="13" s="1"/>
  <c r="AD5401" i="13"/>
  <c r="AE5401" i="13" s="1"/>
  <c r="AG5401" i="13" s="1"/>
  <c r="AD5466" i="13"/>
  <c r="AE5466" i="13" s="1"/>
  <c r="AG5466" i="13" s="1"/>
  <c r="AD5680" i="13"/>
  <c r="AE5680" i="13" s="1"/>
  <c r="AD5697" i="13"/>
  <c r="AE5697" i="13" s="1"/>
  <c r="AG5697" i="13" s="1"/>
  <c r="AD5731" i="13"/>
  <c r="AE5731" i="13" s="1"/>
  <c r="AG5731" i="13" s="1"/>
  <c r="AD5749" i="13"/>
  <c r="AE5749" i="13" s="1"/>
  <c r="AG5749" i="13" s="1"/>
  <c r="M5786" i="13"/>
  <c r="M5806" i="13"/>
  <c r="AD5807" i="13"/>
  <c r="AE5807" i="13" s="1"/>
  <c r="AG5807" i="13" s="1"/>
  <c r="AD6266" i="13"/>
  <c r="AE6266" i="13" s="1"/>
  <c r="AG6266" i="13" s="1"/>
  <c r="AD6270" i="13"/>
  <c r="AE6270" i="13" s="1"/>
  <c r="AG6270" i="13" s="1"/>
  <c r="AD6275" i="13"/>
  <c r="AE6275" i="13" s="1"/>
  <c r="AG6275" i="13" s="1"/>
  <c r="AD6712" i="13"/>
  <c r="AE6712" i="13" s="1"/>
  <c r="AE6715" i="13" s="1"/>
  <c r="AD2579" i="13"/>
  <c r="AD2927" i="13"/>
  <c r="AD3226" i="13"/>
  <c r="AE3544" i="13"/>
  <c r="AE3545" i="13" s="1"/>
  <c r="AD3573" i="13"/>
  <c r="M3678" i="13"/>
  <c r="AD4243" i="13"/>
  <c r="AD4245" i="13"/>
  <c r="AD4252" i="13"/>
  <c r="AD4382" i="13"/>
  <c r="AE4382" i="13" s="1"/>
  <c r="AG4382" i="13" s="1"/>
  <c r="M4402" i="13"/>
  <c r="AD4417" i="13"/>
  <c r="AE4417" i="13" s="1"/>
  <c r="AG4417" i="13" s="1"/>
  <c r="AD4422" i="13"/>
  <c r="AE4422" i="13" s="1"/>
  <c r="AG4422" i="13" s="1"/>
  <c r="AD5396" i="13"/>
  <c r="AE5396" i="13" s="1"/>
  <c r="AG5396" i="13" s="1"/>
  <c r="AD5962" i="13"/>
  <c r="AE5962" i="13" s="1"/>
  <c r="AG5962" i="13" s="1"/>
  <c r="AG5964" i="13" s="1"/>
  <c r="M6610" i="13"/>
  <c r="M6643" i="13"/>
  <c r="AD6785" i="13"/>
  <c r="AE6785" i="13" s="1"/>
  <c r="AD6823" i="13"/>
  <c r="AE6823" i="13" s="1"/>
  <c r="AG6823" i="13" s="1"/>
  <c r="AD6881" i="13"/>
  <c r="AE6881" i="13" s="1"/>
  <c r="AG6881" i="13" s="1"/>
  <c r="M7632" i="13"/>
  <c r="AD7631" i="13"/>
  <c r="AE7631" i="13" s="1"/>
  <c r="AE7632" i="13" s="1"/>
  <c r="AD2074" i="13"/>
  <c r="AD2272" i="13"/>
  <c r="AE2272" i="13" s="1"/>
  <c r="AG2272" i="13" s="1"/>
  <c r="AD2297" i="13"/>
  <c r="AD2402" i="13"/>
  <c r="AD2405" i="13" s="1"/>
  <c r="AD2422" i="13"/>
  <c r="AD2492" i="13"/>
  <c r="AD2516" i="13"/>
  <c r="AD2517" i="13" s="1"/>
  <c r="AD2520" i="13"/>
  <c r="AD2529" i="13"/>
  <c r="AD2573" i="13"/>
  <c r="AD2660" i="13"/>
  <c r="AD2661" i="13" s="1"/>
  <c r="AD2665" i="13"/>
  <c r="M3065" i="13"/>
  <c r="AD3196" i="13"/>
  <c r="AD3359" i="13"/>
  <c r="AE3359" i="13" s="1"/>
  <c r="AG3359" i="13" s="1"/>
  <c r="AE3376" i="13"/>
  <c r="AE3377" i="13" s="1"/>
  <c r="M3398" i="13"/>
  <c r="AD3468" i="13"/>
  <c r="AE3468" i="13" s="1"/>
  <c r="AG3468" i="13" s="1"/>
  <c r="AD3523" i="13"/>
  <c r="AD3525" i="13" s="1"/>
  <c r="AD3574" i="13"/>
  <c r="AD3616" i="13"/>
  <c r="AD3617" i="13" s="1"/>
  <c r="AD3863" i="13"/>
  <c r="AD3880" i="13"/>
  <c r="AE3961" i="13"/>
  <c r="AG3961" i="13" s="1"/>
  <c r="AE3995" i="13"/>
  <c r="AG3995" i="13" s="1"/>
  <c r="AD4093" i="13"/>
  <c r="AD4205" i="13"/>
  <c r="AD4206" i="13" s="1"/>
  <c r="AD4215" i="13"/>
  <c r="AD4234" i="13"/>
  <c r="AD5132" i="13"/>
  <c r="AE5132" i="13" s="1"/>
  <c r="AE5133" i="13" s="1"/>
  <c r="AD5137" i="13"/>
  <c r="AE5137" i="13" s="1"/>
  <c r="AG5137" i="13" s="1"/>
  <c r="AD5480" i="13"/>
  <c r="AE5480" i="13" s="1"/>
  <c r="AG5480" i="13" s="1"/>
  <c r="AD5705" i="13"/>
  <c r="AE5705" i="13" s="1"/>
  <c r="AD5721" i="13"/>
  <c r="AE5721" i="13" s="1"/>
  <c r="AG5721" i="13" s="1"/>
  <c r="AD5797" i="13"/>
  <c r="AE5797" i="13" s="1"/>
  <c r="AG5797" i="13" s="1"/>
  <c r="AD6293" i="13"/>
  <c r="AE6293" i="13" s="1"/>
  <c r="AG6293" i="13" s="1"/>
  <c r="AD6334" i="13"/>
  <c r="AE6334" i="13" s="1"/>
  <c r="AD6783" i="13"/>
  <c r="AE6783" i="13" s="1"/>
  <c r="AD7096" i="13"/>
  <c r="AE7096" i="13" s="1"/>
  <c r="AG7096" i="13" s="1"/>
  <c r="AD7380" i="13"/>
  <c r="AE7380" i="13" s="1"/>
  <c r="AD7543" i="13"/>
  <c r="AE7543" i="13" s="1"/>
  <c r="AG7543" i="13" s="1"/>
  <c r="M7731" i="13"/>
  <c r="AD7727" i="13"/>
  <c r="AE7727" i="13" s="1"/>
  <c r="AG7727" i="13" s="1"/>
  <c r="AD7735" i="13"/>
  <c r="AE7735" i="13" s="1"/>
  <c r="AG7735" i="13" s="1"/>
  <c r="AD7796" i="13"/>
  <c r="AE7796" i="13" s="1"/>
  <c r="AD8543" i="13"/>
  <c r="AE8543" i="13" s="1"/>
  <c r="AG8543" i="13" s="1"/>
  <c r="AD8550" i="13"/>
  <c r="AE8550" i="13" s="1"/>
  <c r="AG8550" i="13" s="1"/>
  <c r="AD8576" i="13"/>
  <c r="AE8576" i="13" s="1"/>
  <c r="AG8576" i="13" s="1"/>
  <c r="AD6871" i="13"/>
  <c r="AE6871" i="13" s="1"/>
  <c r="AD7029" i="13"/>
  <c r="AE7029" i="13" s="1"/>
  <c r="AG7029" i="13" s="1"/>
  <c r="AD7332" i="13"/>
  <c r="AE7332" i="13" s="1"/>
  <c r="AG7332" i="13" s="1"/>
  <c r="AD7496" i="13"/>
  <c r="AE7496" i="13" s="1"/>
  <c r="AG7496" i="13" s="1"/>
  <c r="M7601" i="13"/>
  <c r="AD7674" i="13"/>
  <c r="AE7674" i="13" s="1"/>
  <c r="AG7674" i="13" s="1"/>
  <c r="AD8173" i="13"/>
  <c r="AE8173" i="13" s="1"/>
  <c r="AG8173" i="13" s="1"/>
  <c r="AD8177" i="13"/>
  <c r="AE8177" i="13" s="1"/>
  <c r="AG8177" i="13" s="1"/>
  <c r="M8200" i="13"/>
  <c r="AD8204" i="13"/>
  <c r="AE8204" i="13" s="1"/>
  <c r="AG8204" i="13" s="1"/>
  <c r="AD8762" i="13"/>
  <c r="AE8762" i="13" s="1"/>
  <c r="AG8762" i="13" s="1"/>
  <c r="M8783" i="13"/>
  <c r="AD8863" i="13"/>
  <c r="AE8863" i="13" s="1"/>
  <c r="AG8863" i="13" s="1"/>
  <c r="AD8930" i="13"/>
  <c r="AE8930" i="13" s="1"/>
  <c r="AG8930" i="13" s="1"/>
  <c r="AD10429" i="13"/>
  <c r="AE10429" i="13" s="1"/>
  <c r="AG10429" i="13" s="1"/>
  <c r="AD7476" i="13"/>
  <c r="AE7476" i="13" s="1"/>
  <c r="AG7476" i="13" s="1"/>
  <c r="AD7722" i="13"/>
  <c r="AE7722" i="13" s="1"/>
  <c r="AG7722" i="13" s="1"/>
  <c r="AD8197" i="13"/>
  <c r="AE8197" i="13" s="1"/>
  <c r="AG8197" i="13" s="1"/>
  <c r="AD8216" i="13"/>
  <c r="AE8216" i="13" s="1"/>
  <c r="AE8217" i="13" s="1"/>
  <c r="AD8549" i="13"/>
  <c r="AE8549" i="13" s="1"/>
  <c r="AG8549" i="13" s="1"/>
  <c r="AD8556" i="13"/>
  <c r="AE8556" i="13" s="1"/>
  <c r="AG8556" i="13" s="1"/>
  <c r="AD8563" i="13"/>
  <c r="AE8563" i="13" s="1"/>
  <c r="AG8563" i="13" s="1"/>
  <c r="AD8594" i="13"/>
  <c r="AE8594" i="13" s="1"/>
  <c r="AG8594" i="13" s="1"/>
  <c r="AD8599" i="13"/>
  <c r="AE8599" i="13" s="1"/>
  <c r="AE8600" i="13" s="1"/>
  <c r="AD8661" i="13"/>
  <c r="AE8661" i="13" s="1"/>
  <c r="AD8664" i="13"/>
  <c r="AE8664" i="13" s="1"/>
  <c r="AG8664" i="13" s="1"/>
  <c r="AD8701" i="13"/>
  <c r="AE8701" i="13" s="1"/>
  <c r="AG8701" i="13" s="1"/>
  <c r="AD9011" i="13"/>
  <c r="AE9011" i="13" s="1"/>
  <c r="AD9098" i="13"/>
  <c r="AE9098" i="13" s="1"/>
  <c r="AG9098" i="13" s="1"/>
  <c r="AD9108" i="13"/>
  <c r="AE9108" i="13" s="1"/>
  <c r="AE9113" i="13" s="1"/>
  <c r="AD10940" i="13"/>
  <c r="AE10940" i="13" s="1"/>
  <c r="AD11017" i="13"/>
  <c r="AE11017" i="13" s="1"/>
  <c r="AD11083" i="13"/>
  <c r="AE11083" i="13" s="1"/>
  <c r="AG11083" i="13" s="1"/>
  <c r="AD11119" i="13"/>
  <c r="AE11119" i="13" s="1"/>
  <c r="AG11119" i="13" s="1"/>
  <c r="AD11129" i="13"/>
  <c r="AE11129" i="13" s="1"/>
  <c r="AG11129" i="13" s="1"/>
  <c r="AD11134" i="13"/>
  <c r="AE11134" i="13" s="1"/>
  <c r="AG11134" i="13" s="1"/>
  <c r="AD11137" i="13"/>
  <c r="AE11137" i="13" s="1"/>
  <c r="AG11137" i="13" s="1"/>
  <c r="AD11174" i="13"/>
  <c r="AE11174" i="13" s="1"/>
  <c r="AG11174" i="13" s="1"/>
  <c r="M11279" i="13"/>
  <c r="AD9315" i="13"/>
  <c r="AE9315" i="13" s="1"/>
  <c r="AG9315" i="13" s="1"/>
  <c r="AD9430" i="13"/>
  <c r="AE9430" i="13" s="1"/>
  <c r="AG9430" i="13" s="1"/>
  <c r="AD9438" i="13"/>
  <c r="AE9438" i="13" s="1"/>
  <c r="AG9438" i="13" s="1"/>
  <c r="AD9449" i="13"/>
  <c r="AE9449" i="13" s="1"/>
  <c r="AD9453" i="13"/>
  <c r="AE9453" i="13" s="1"/>
  <c r="AD9551" i="13"/>
  <c r="AE9551" i="13" s="1"/>
  <c r="AG9551" i="13" s="1"/>
  <c r="AD9572" i="13"/>
  <c r="AE9572" i="13" s="1"/>
  <c r="AG9572" i="13" s="1"/>
  <c r="AD9755" i="13"/>
  <c r="AE9755" i="13" s="1"/>
  <c r="AG9755" i="13" s="1"/>
  <c r="AD10264" i="13"/>
  <c r="AE10264" i="13" s="1"/>
  <c r="AG10264" i="13" s="1"/>
  <c r="AD10317" i="13"/>
  <c r="AE10317" i="13" s="1"/>
  <c r="AD10954" i="13"/>
  <c r="AE10954" i="13" s="1"/>
  <c r="AG10954" i="13" s="1"/>
  <c r="AD10971" i="13"/>
  <c r="AE10971" i="13" s="1"/>
  <c r="AG10971" i="13" s="1"/>
  <c r="AD11003" i="13"/>
  <c r="AE11003" i="13" s="1"/>
  <c r="AE11004" i="13" s="1"/>
  <c r="AD8906" i="13"/>
  <c r="AE8906" i="13" s="1"/>
  <c r="AD8909" i="13"/>
  <c r="AE8909" i="13" s="1"/>
  <c r="AG8909" i="13" s="1"/>
  <c r="AD8928" i="13"/>
  <c r="AE8928" i="13" s="1"/>
  <c r="M9739" i="13"/>
  <c r="AD9919" i="13"/>
  <c r="AE9919" i="13" s="1"/>
  <c r="AG9919" i="13" s="1"/>
  <c r="AD9958" i="13"/>
  <c r="AE9958" i="13" s="1"/>
  <c r="AE9959" i="13" s="1"/>
  <c r="AD10952" i="13"/>
  <c r="AE10952" i="13" s="1"/>
  <c r="AE10953" i="13" s="1"/>
  <c r="AD11065" i="13"/>
  <c r="AE11065" i="13" s="1"/>
  <c r="AG11065" i="13" s="1"/>
  <c r="AD11079" i="13"/>
  <c r="AE11079" i="13" s="1"/>
  <c r="AG11079" i="13" s="1"/>
  <c r="AD11168" i="13"/>
  <c r="AE11168" i="13" s="1"/>
  <c r="AG11168" i="13" s="1"/>
  <c r="AD11184" i="13"/>
  <c r="AE11184" i="13" s="1"/>
  <c r="AE11185" i="13" s="1"/>
  <c r="AD9139" i="13"/>
  <c r="AE9139" i="13" s="1"/>
  <c r="AG9139" i="13" s="1"/>
  <c r="AD9143" i="13"/>
  <c r="AE9143" i="13" s="1"/>
  <c r="AG9143" i="13" s="1"/>
  <c r="AD9153" i="13"/>
  <c r="AE9153" i="13" s="1"/>
  <c r="AG9153" i="13" s="1"/>
  <c r="AD9157" i="13"/>
  <c r="AE9157" i="13" s="1"/>
  <c r="AD9170" i="13"/>
  <c r="AE9170" i="13" s="1"/>
  <c r="AD9180" i="13"/>
  <c r="AE9180" i="13" s="1"/>
  <c r="AG9180" i="13" s="1"/>
  <c r="M9188" i="13"/>
  <c r="AD9197" i="13"/>
  <c r="AE9197" i="13" s="1"/>
  <c r="AG9197" i="13" s="1"/>
  <c r="AD9225" i="13"/>
  <c r="AE9225" i="13" s="1"/>
  <c r="AG9225" i="13" s="1"/>
  <c r="AD9349" i="13"/>
  <c r="AE9349" i="13" s="1"/>
  <c r="AG9349" i="13" s="1"/>
  <c r="M9441" i="13"/>
  <c r="AD9495" i="13"/>
  <c r="AE9495" i="13" s="1"/>
  <c r="AG9495" i="13" s="1"/>
  <c r="AD9503" i="13"/>
  <c r="AE9503" i="13" s="1"/>
  <c r="AD9588" i="13"/>
  <c r="AE9588" i="13" s="1"/>
  <c r="AD9760" i="13"/>
  <c r="AE9760" i="13" s="1"/>
  <c r="AG9760" i="13" s="1"/>
  <c r="AD9911" i="13"/>
  <c r="AE9911" i="13" s="1"/>
  <c r="AD10173" i="13"/>
  <c r="AE10173" i="13" s="1"/>
  <c r="AG10173" i="13" s="1"/>
  <c r="AD10192" i="13"/>
  <c r="AE10192" i="13" s="1"/>
  <c r="AE10193" i="13" s="1"/>
  <c r="AD10194" i="13"/>
  <c r="AE10194" i="13" s="1"/>
  <c r="AG10194" i="13" s="1"/>
  <c r="AD10196" i="13"/>
  <c r="AE10196" i="13" s="1"/>
  <c r="AG10196" i="13" s="1"/>
  <c r="AD10245" i="13"/>
  <c r="AE10245" i="13" s="1"/>
  <c r="AG10245" i="13" s="1"/>
  <c r="AD10341" i="13"/>
  <c r="AE10341" i="13" s="1"/>
  <c r="AD10349" i="13"/>
  <c r="AE10349" i="13" s="1"/>
  <c r="AG10349" i="13" s="1"/>
  <c r="AD10354" i="13"/>
  <c r="AE10354" i="13" s="1"/>
  <c r="AG10354" i="13" s="1"/>
  <c r="M10970" i="13"/>
  <c r="M518" i="13"/>
  <c r="AD517" i="13"/>
  <c r="AD518" i="13" s="1"/>
  <c r="AE1030" i="13"/>
  <c r="AG1030" i="13" s="1"/>
  <c r="AE900" i="13"/>
  <c r="AG900" i="13" s="1"/>
  <c r="AE369" i="13"/>
  <c r="AG369" i="13" s="1"/>
  <c r="AE134" i="13"/>
  <c r="M190" i="13"/>
  <c r="AE200" i="13"/>
  <c r="AG200" i="13" s="1"/>
  <c r="AD296" i="13"/>
  <c r="AE296" i="13" s="1"/>
  <c r="AG296" i="13" s="1"/>
  <c r="AE307" i="13"/>
  <c r="AE308" i="13" s="1"/>
  <c r="AE625" i="13"/>
  <c r="AG625" i="13" s="1"/>
  <c r="AD735" i="13"/>
  <c r="AE735" i="13" s="1"/>
  <c r="AD784" i="13"/>
  <c r="AD828" i="13"/>
  <c r="AD885" i="13"/>
  <c r="AD906" i="13"/>
  <c r="AD933" i="13"/>
  <c r="AD934" i="13" s="1"/>
  <c r="AD956" i="13"/>
  <c r="AD1006" i="13"/>
  <c r="AD1083" i="13"/>
  <c r="AD1098" i="13"/>
  <c r="AD1221" i="13"/>
  <c r="AE1221" i="13" s="1"/>
  <c r="AG1221" i="13" s="1"/>
  <c r="AD1223" i="13"/>
  <c r="AE1223" i="13" s="1"/>
  <c r="AG1223" i="13" s="1"/>
  <c r="AD1225" i="13"/>
  <c r="AE1225" i="13" s="1"/>
  <c r="AG1225" i="13" s="1"/>
  <c r="AD1227" i="13"/>
  <c r="AE1227" i="13" s="1"/>
  <c r="AG1227" i="13" s="1"/>
  <c r="AE1507" i="13"/>
  <c r="AE2461" i="13"/>
  <c r="AG2461" i="13" s="1"/>
  <c r="AD2736" i="13"/>
  <c r="AD2737" i="13" s="1"/>
  <c r="M2737" i="13"/>
  <c r="AD3079" i="13"/>
  <c r="AE4044" i="13"/>
  <c r="AG4044" i="13" s="1"/>
  <c r="AD16" i="13"/>
  <c r="AE16" i="13" s="1"/>
  <c r="AG16" i="13" s="1"/>
  <c r="AD18" i="13"/>
  <c r="AE18" i="13" s="1"/>
  <c r="AG18" i="13" s="1"/>
  <c r="AD20" i="13"/>
  <c r="AE20" i="13" s="1"/>
  <c r="AG20" i="13" s="1"/>
  <c r="AD22" i="13"/>
  <c r="AE22" i="13" s="1"/>
  <c r="AG22" i="13" s="1"/>
  <c r="AD24" i="13"/>
  <c r="AE24" i="13" s="1"/>
  <c r="AG24" i="13" s="1"/>
  <c r="AD26" i="13"/>
  <c r="AE26" i="13" s="1"/>
  <c r="AG26" i="13" s="1"/>
  <c r="AD28" i="13"/>
  <c r="AE28" i="13" s="1"/>
  <c r="AG28" i="13" s="1"/>
  <c r="AD30" i="13"/>
  <c r="AE30" i="13" s="1"/>
  <c r="AG30" i="13" s="1"/>
  <c r="AD126" i="13"/>
  <c r="AE155" i="13"/>
  <c r="AG155" i="13" s="1"/>
  <c r="AD315" i="13"/>
  <c r="AE315" i="13" s="1"/>
  <c r="AG315" i="13" s="1"/>
  <c r="AD319" i="13"/>
  <c r="AD367" i="13"/>
  <c r="AD376" i="13"/>
  <c r="AE376" i="13" s="1"/>
  <c r="AG376" i="13" s="1"/>
  <c r="AD395" i="13"/>
  <c r="AD480" i="13"/>
  <c r="AD583" i="13"/>
  <c r="AD615" i="13"/>
  <c r="AE615" i="13" s="1"/>
  <c r="AG615" i="13" s="1"/>
  <c r="AD895" i="13"/>
  <c r="AD921" i="13"/>
  <c r="AD954" i="13"/>
  <c r="AD975" i="13"/>
  <c r="AD1004" i="13"/>
  <c r="AE1079" i="13"/>
  <c r="AG1079" i="13" s="1"/>
  <c r="AD1089" i="13"/>
  <c r="AD1121" i="13"/>
  <c r="AD1134" i="13"/>
  <c r="AD1237" i="13"/>
  <c r="AD1726" i="13"/>
  <c r="AD1727" i="13" s="1"/>
  <c r="M1727" i="13"/>
  <c r="AD2359" i="13"/>
  <c r="AE2359" i="13" s="1"/>
  <c r="AG2359" i="13" s="1"/>
  <c r="AD2460" i="13"/>
  <c r="AE132" i="13"/>
  <c r="AD156" i="13"/>
  <c r="AD191" i="13"/>
  <c r="AE191" i="13" s="1"/>
  <c r="AG191" i="13" s="1"/>
  <c r="AE328" i="13"/>
  <c r="AE329" i="13" s="1"/>
  <c r="M377" i="13"/>
  <c r="AD430" i="13"/>
  <c r="AD540" i="13"/>
  <c r="AE540" i="13" s="1"/>
  <c r="AG540" i="13" s="1"/>
  <c r="AD628" i="13"/>
  <c r="AD649" i="13"/>
  <c r="AD650" i="13" s="1"/>
  <c r="AD654" i="13"/>
  <c r="AE654" i="13" s="1"/>
  <c r="AG654" i="13" s="1"/>
  <c r="AD695" i="13"/>
  <c r="AD696" i="13" s="1"/>
  <c r="AD727" i="13"/>
  <c r="AD730" i="13" s="1"/>
  <c r="AD802" i="13"/>
  <c r="AD957" i="13"/>
  <c r="AD976" i="13"/>
  <c r="AD1055" i="13"/>
  <c r="AD1243" i="13"/>
  <c r="M2361" i="13"/>
  <c r="AE2984" i="13"/>
  <c r="AG2984" i="13" s="1"/>
  <c r="AE3064" i="13"/>
  <c r="AG3064" i="13" s="1"/>
  <c r="AD21" i="13"/>
  <c r="AE21" i="13" s="1"/>
  <c r="AG21" i="13" s="1"/>
  <c r="AD23" i="13"/>
  <c r="AE23" i="13" s="1"/>
  <c r="AG23" i="13" s="1"/>
  <c r="AD25" i="13"/>
  <c r="AE25" i="13" s="1"/>
  <c r="AG25" i="13" s="1"/>
  <c r="AD27" i="13"/>
  <c r="AE27" i="13" s="1"/>
  <c r="AG27" i="13" s="1"/>
  <c r="AD140" i="13"/>
  <c r="AD142" i="13"/>
  <c r="M368" i="13"/>
  <c r="AD371" i="13"/>
  <c r="AD372" i="13" s="1"/>
  <c r="AD375" i="13"/>
  <c r="AE375" i="13" s="1"/>
  <c r="AG375" i="13" s="1"/>
  <c r="AD397" i="13"/>
  <c r="AD507" i="13"/>
  <c r="AD5305" i="13"/>
  <c r="AE5305" i="13" s="1"/>
  <c r="AG5305" i="13" s="1"/>
  <c r="AD578" i="13"/>
  <c r="AE578" i="13" s="1"/>
  <c r="AG578" i="13" s="1"/>
  <c r="AD792" i="13"/>
  <c r="AE792" i="13" s="1"/>
  <c r="AG792" i="13" s="1"/>
  <c r="AD1029" i="13"/>
  <c r="AD1053" i="13"/>
  <c r="AD1068" i="13"/>
  <c r="AD1097" i="13"/>
  <c r="AD1123" i="13"/>
  <c r="AD1239" i="13"/>
  <c r="AD1252" i="13"/>
  <c r="AE1252" i="13" s="1"/>
  <c r="AG1252" i="13" s="1"/>
  <c r="AE2305" i="13"/>
  <c r="AE2306" i="13" s="1"/>
  <c r="AD2358" i="13"/>
  <c r="AE2358" i="13" s="1"/>
  <c r="AG2358" i="13" s="1"/>
  <c r="M2368" i="13"/>
  <c r="AD2365" i="13"/>
  <c r="AE2365" i="13" s="1"/>
  <c r="AG2365" i="13" s="1"/>
  <c r="AD2447" i="13"/>
  <c r="M3411" i="13"/>
  <c r="AD3850" i="13"/>
  <c r="AE3850" i="13" s="1"/>
  <c r="AG3850" i="13" s="1"/>
  <c r="M3851" i="13"/>
  <c r="AE4136" i="13"/>
  <c r="AG4136" i="13" s="1"/>
  <c r="AD1539" i="13"/>
  <c r="AE1559" i="13"/>
  <c r="AE1560" i="13" s="1"/>
  <c r="AD1581" i="13"/>
  <c r="AD1621" i="13"/>
  <c r="AE1621" i="13" s="1"/>
  <c r="AG1621" i="13" s="1"/>
  <c r="AD1626" i="13"/>
  <c r="AD1679" i="13"/>
  <c r="AE1719" i="13"/>
  <c r="AG1719" i="13" s="1"/>
  <c r="AD1776" i="13"/>
  <c r="AD1890" i="13"/>
  <c r="AD1962" i="13"/>
  <c r="AD1980" i="13"/>
  <c r="AD1992" i="13"/>
  <c r="AD2034" i="13"/>
  <c r="AD2035" i="13" s="1"/>
  <c r="AD2063" i="13"/>
  <c r="AD2159" i="13"/>
  <c r="AD2211" i="13"/>
  <c r="AD2316" i="13"/>
  <c r="AD2320" i="13"/>
  <c r="M2337" i="13"/>
  <c r="AD2431" i="13"/>
  <c r="AD2463" i="13"/>
  <c r="AE2463" i="13" s="1"/>
  <c r="AG2463" i="13" s="1"/>
  <c r="AD2547" i="13"/>
  <c r="M2594" i="13"/>
  <c r="AD2648" i="13"/>
  <c r="AD2667" i="13"/>
  <c r="AD2754" i="13"/>
  <c r="AD2854" i="13"/>
  <c r="AD2855" i="13" s="1"/>
  <c r="AD3154" i="13"/>
  <c r="AD3158" i="13"/>
  <c r="AD3163" i="13"/>
  <c r="AD3195" i="13"/>
  <c r="AD3388" i="13"/>
  <c r="AD3507" i="13"/>
  <c r="AE3507" i="13" s="1"/>
  <c r="AG3507" i="13" s="1"/>
  <c r="AD3510" i="13"/>
  <c r="AE3510" i="13" s="1"/>
  <c r="AG3510" i="13" s="1"/>
  <c r="AD3513" i="13"/>
  <c r="AE3513" i="13" s="1"/>
  <c r="AG3513" i="13" s="1"/>
  <c r="AE3521" i="13"/>
  <c r="AE3522" i="13" s="1"/>
  <c r="AD3838" i="13"/>
  <c r="AD3862" i="13"/>
  <c r="AE3881" i="13"/>
  <c r="AG3881" i="13" s="1"/>
  <c r="M4326" i="13"/>
  <c r="AD4655" i="13"/>
  <c r="AE4655" i="13" s="1"/>
  <c r="AG4655" i="13" s="1"/>
  <c r="AD4659" i="13"/>
  <c r="AE4659" i="13" s="1"/>
  <c r="AG4659" i="13" s="1"/>
  <c r="AD4664" i="13"/>
  <c r="AE4664" i="13" s="1"/>
  <c r="AG4664" i="13" s="1"/>
  <c r="M4691" i="13"/>
  <c r="M4698" i="13"/>
  <c r="AD1346" i="13"/>
  <c r="AD1350" i="13"/>
  <c r="AD1436" i="13"/>
  <c r="AD1488" i="13"/>
  <c r="AD1537" i="13"/>
  <c r="AD1540" i="13"/>
  <c r="AD1670" i="13"/>
  <c r="AD1736" i="13"/>
  <c r="AD1747" i="13"/>
  <c r="AD1957" i="13"/>
  <c r="AD1965" i="13"/>
  <c r="AE2040" i="13"/>
  <c r="AE2753" i="13"/>
  <c r="AG2753" i="13" s="1"/>
  <c r="AE2832" i="13"/>
  <c r="AG2832" i="13" s="1"/>
  <c r="AD2922" i="13"/>
  <c r="AE2922" i="13" s="1"/>
  <c r="AG2922" i="13" s="1"/>
  <c r="AD3201" i="13"/>
  <c r="AE3614" i="13"/>
  <c r="AE3615" i="13" s="1"/>
  <c r="AE3825" i="13"/>
  <c r="AG3825" i="13" s="1"/>
  <c r="AE3863" i="13"/>
  <c r="AG3863" i="13" s="1"/>
  <c r="AD4135" i="13"/>
  <c r="AD4165" i="13"/>
  <c r="AE4165" i="13" s="1"/>
  <c r="AD1344" i="13"/>
  <c r="AE1543" i="13"/>
  <c r="AG1543" i="13" s="1"/>
  <c r="AD1579" i="13"/>
  <c r="AD1583" i="13"/>
  <c r="AD1587" i="13"/>
  <c r="AD1627" i="13"/>
  <c r="M1807" i="13"/>
  <c r="AD1840" i="13"/>
  <c r="AD1867" i="13"/>
  <c r="AD1885" i="13"/>
  <c r="AD1905" i="13"/>
  <c r="AE1905" i="13" s="1"/>
  <c r="AG1905" i="13" s="1"/>
  <c r="AD1909" i="13"/>
  <c r="AD1931" i="13"/>
  <c r="AE1931" i="13" s="1"/>
  <c r="AG1931" i="13" s="1"/>
  <c r="AD1958" i="13"/>
  <c r="AD1973" i="13"/>
  <c r="M1987" i="13"/>
  <c r="AD1994" i="13"/>
  <c r="AD2106" i="13"/>
  <c r="M2120" i="13"/>
  <c r="AD2126" i="13"/>
  <c r="AD2158" i="13"/>
  <c r="AD2217" i="13"/>
  <c r="AD2318" i="13"/>
  <c r="AE2372" i="13"/>
  <c r="AG2372" i="13" s="1"/>
  <c r="AD2481" i="13"/>
  <c r="AE2530" i="13"/>
  <c r="AG2530" i="13" s="1"/>
  <c r="AD2574" i="13"/>
  <c r="AD2595" i="13"/>
  <c r="AD2597" i="13" s="1"/>
  <c r="AD2646" i="13"/>
  <c r="AD2669" i="13"/>
  <c r="AD2670" i="13" s="1"/>
  <c r="AD3038" i="13"/>
  <c r="AE3038" i="13" s="1"/>
  <c r="AG3038" i="13" s="1"/>
  <c r="AD3096" i="13"/>
  <c r="AD3181" i="13"/>
  <c r="AD3182" i="13" s="1"/>
  <c r="AD3186" i="13"/>
  <c r="AE3186" i="13" s="1"/>
  <c r="AG3186" i="13" s="1"/>
  <c r="AD3197" i="13"/>
  <c r="AD3205" i="13"/>
  <c r="AE3205" i="13" s="1"/>
  <c r="AG3205" i="13" s="1"/>
  <c r="AE3232" i="13"/>
  <c r="AG3232" i="13" s="1"/>
  <c r="AD3322" i="13"/>
  <c r="AD3401" i="13"/>
  <c r="AD3424" i="13"/>
  <c r="AD3509" i="13"/>
  <c r="AE3509" i="13" s="1"/>
  <c r="AG3509" i="13" s="1"/>
  <c r="AD3512" i="13"/>
  <c r="AE3512" i="13" s="1"/>
  <c r="AG3512" i="13" s="1"/>
  <c r="AD3515" i="13"/>
  <c r="AE3515" i="13" s="1"/>
  <c r="AG3515" i="13" s="1"/>
  <c r="AD3531" i="13"/>
  <c r="AD3601" i="13"/>
  <c r="AD3602" i="13" s="1"/>
  <c r="AD3691" i="13"/>
  <c r="AE3691" i="13" s="1"/>
  <c r="AG3691" i="13" s="1"/>
  <c r="AD3695" i="13"/>
  <c r="AE3776" i="13"/>
  <c r="AG3776" i="13" s="1"/>
  <c r="M4036" i="13"/>
  <c r="AD4193" i="13"/>
  <c r="AD4266" i="13"/>
  <c r="AD4672" i="13"/>
  <c r="AE4672" i="13" s="1"/>
  <c r="AG4672" i="13" s="1"/>
  <c r="M4686" i="13"/>
  <c r="M4703" i="13"/>
  <c r="AD1311" i="13"/>
  <c r="AE1311" i="13" s="1"/>
  <c r="AG1311" i="13" s="1"/>
  <c r="AD1325" i="13"/>
  <c r="AD1345" i="13"/>
  <c r="AD1370" i="13"/>
  <c r="AD1374" i="13"/>
  <c r="AE1374" i="13" s="1"/>
  <c r="AG1374" i="13" s="1"/>
  <c r="AE1470" i="13"/>
  <c r="AG1470" i="13" s="1"/>
  <c r="AD1474" i="13"/>
  <c r="AD1475" i="13" s="1"/>
  <c r="AD1580" i="13"/>
  <c r="AD1584" i="13"/>
  <c r="AD1588" i="13"/>
  <c r="AE1594" i="13"/>
  <c r="AE1595" i="13" s="1"/>
  <c r="AD1672" i="13"/>
  <c r="AE1724" i="13"/>
  <c r="AG1724" i="13" s="1"/>
  <c r="AD1734" i="13"/>
  <c r="AD1738" i="13"/>
  <c r="AD1775" i="13"/>
  <c r="AD1785" i="13"/>
  <c r="AD1786" i="13" s="1"/>
  <c r="AD1804" i="13"/>
  <c r="AD1805" i="13" s="1"/>
  <c r="AD1961" i="13"/>
  <c r="AD1974" i="13"/>
  <c r="AD2054" i="13"/>
  <c r="AE2054" i="13" s="1"/>
  <c r="AG2054" i="13" s="1"/>
  <c r="AD2107" i="13"/>
  <c r="AD2166" i="13"/>
  <c r="AD2167" i="13"/>
  <c r="AE2177" i="13"/>
  <c r="AE2178" i="13" s="1"/>
  <c r="AD2200" i="13"/>
  <c r="AD2378" i="13"/>
  <c r="AD2380" i="13"/>
  <c r="AD2382" i="13"/>
  <c r="AD2500" i="13"/>
  <c r="AD2550" i="13"/>
  <c r="AD2571" i="13"/>
  <c r="AE2571" i="13" s="1"/>
  <c r="AG2571" i="13" s="1"/>
  <c r="AD2687" i="13"/>
  <c r="AD2756" i="13"/>
  <c r="AD2766" i="13"/>
  <c r="AE2766" i="13" s="1"/>
  <c r="AG2766" i="13" s="1"/>
  <c r="M2845" i="13"/>
  <c r="AD2886" i="13"/>
  <c r="AD2916" i="13"/>
  <c r="AE2916" i="13" s="1"/>
  <c r="AG2916" i="13" s="1"/>
  <c r="AD3012" i="13"/>
  <c r="AD3029" i="13"/>
  <c r="AD3030" i="13" s="1"/>
  <c r="AD3117" i="13"/>
  <c r="AE3117" i="13" s="1"/>
  <c r="AG3117" i="13" s="1"/>
  <c r="AD3133" i="13"/>
  <c r="AE3133" i="13" s="1"/>
  <c r="AG3133" i="13" s="1"/>
  <c r="AD3260" i="13"/>
  <c r="AD3270" i="13"/>
  <c r="AE3270" i="13" s="1"/>
  <c r="AG3270" i="13" s="1"/>
  <c r="AE3277" i="13"/>
  <c r="AG3277" i="13" s="1"/>
  <c r="AD3282" i="13"/>
  <c r="AD3296" i="13"/>
  <c r="AD3390" i="13"/>
  <c r="AD3402" i="13"/>
  <c r="AD3416" i="13"/>
  <c r="AE3416" i="13" s="1"/>
  <c r="AG3416" i="13" s="1"/>
  <c r="AD3446" i="13"/>
  <c r="AE3446" i="13" s="1"/>
  <c r="AG3446" i="13" s="1"/>
  <c r="AD3452" i="13"/>
  <c r="AD3453" i="13" s="1"/>
  <c r="AD3463" i="13"/>
  <c r="M3551" i="13"/>
  <c r="AD3567" i="13"/>
  <c r="AE3567" i="13" s="1"/>
  <c r="AG3567" i="13" s="1"/>
  <c r="AD3779" i="13"/>
  <c r="AD4048" i="13"/>
  <c r="AE4048" i="13" s="1"/>
  <c r="AG4048" i="13" s="1"/>
  <c r="AE4174" i="13"/>
  <c r="AG4174" i="13" s="1"/>
  <c r="AD5463" i="13"/>
  <c r="AE5463" i="13" s="1"/>
  <c r="AG5463" i="13" s="1"/>
  <c r="AD4897" i="13"/>
  <c r="AE4897" i="13" s="1"/>
  <c r="AG4897" i="13" s="1"/>
  <c r="AD4996" i="13"/>
  <c r="AE4996" i="13" s="1"/>
  <c r="AE4998" i="13" s="1"/>
  <c r="AD5015" i="13"/>
  <c r="AE5015" i="13" s="1"/>
  <c r="AE5016" i="13" s="1"/>
  <c r="M5057" i="13"/>
  <c r="AD5067" i="13"/>
  <c r="AE5067" i="13" s="1"/>
  <c r="AG5067" i="13" s="1"/>
  <c r="M5116" i="13"/>
  <c r="AD5175" i="13"/>
  <c r="AE5175" i="13" s="1"/>
  <c r="AG5175" i="13" s="1"/>
  <c r="AD5333" i="13"/>
  <c r="AE5333" i="13" s="1"/>
  <c r="AG5333" i="13" s="1"/>
  <c r="M5367" i="13"/>
  <c r="M5417" i="13"/>
  <c r="AD5430" i="13"/>
  <c r="AE5430" i="13" s="1"/>
  <c r="AG5430" i="13" s="1"/>
  <c r="AD5446" i="13"/>
  <c r="AE5446" i="13" s="1"/>
  <c r="AG5446" i="13" s="1"/>
  <c r="M5487" i="13"/>
  <c r="AD5523" i="13"/>
  <c r="AE5523" i="13" s="1"/>
  <c r="AG5523" i="13" s="1"/>
  <c r="AD5530" i="13"/>
  <c r="AE5530" i="13" s="1"/>
  <c r="AG5530" i="13" s="1"/>
  <c r="AD5547" i="13"/>
  <c r="AE5547" i="13" s="1"/>
  <c r="AG5547" i="13" s="1"/>
  <c r="AD5571" i="13"/>
  <c r="AE5571" i="13" s="1"/>
  <c r="M5601" i="13"/>
  <c r="AD5602" i="13"/>
  <c r="AE5602" i="13" s="1"/>
  <c r="AG5602" i="13" s="1"/>
  <c r="AD5606" i="13"/>
  <c r="AE5606" i="13" s="1"/>
  <c r="AG5606" i="13" s="1"/>
  <c r="AD5610" i="13"/>
  <c r="AE5610" i="13" s="1"/>
  <c r="AD5836" i="13"/>
  <c r="AE5836" i="13" s="1"/>
  <c r="AG5836" i="13" s="1"/>
  <c r="AD5846" i="13"/>
  <c r="AE5846" i="13" s="1"/>
  <c r="AD4541" i="13"/>
  <c r="AE4541" i="13" s="1"/>
  <c r="AG4541" i="13" s="1"/>
  <c r="AD4588" i="13"/>
  <c r="AE4588" i="13" s="1"/>
  <c r="AG4588" i="13" s="1"/>
  <c r="M4597" i="13"/>
  <c r="AD4609" i="13"/>
  <c r="AE4609" i="13" s="1"/>
  <c r="AG4609" i="13" s="1"/>
  <c r="AD4626" i="13"/>
  <c r="AE4626" i="13" s="1"/>
  <c r="AG4626" i="13" s="1"/>
  <c r="AD4636" i="13"/>
  <c r="AE4636" i="13" s="1"/>
  <c r="AG4636" i="13" s="1"/>
  <c r="AD4760" i="13"/>
  <c r="AE4760" i="13" s="1"/>
  <c r="AG4760" i="13" s="1"/>
  <c r="AD4827" i="13"/>
  <c r="AE4827" i="13" s="1"/>
  <c r="AG4827" i="13" s="1"/>
  <c r="AD4974" i="13"/>
  <c r="AE4974" i="13" s="1"/>
  <c r="AG4974" i="13" s="1"/>
  <c r="AD5022" i="13"/>
  <c r="AE5022" i="13" s="1"/>
  <c r="AG5022" i="13" s="1"/>
  <c r="AD5203" i="13"/>
  <c r="AE5203" i="13" s="1"/>
  <c r="AG5203" i="13" s="1"/>
  <c r="AD5215" i="13"/>
  <c r="AE5215" i="13" s="1"/>
  <c r="AG5215" i="13" s="1"/>
  <c r="AD5286" i="13"/>
  <c r="AE5286" i="13" s="1"/>
  <c r="AG5286" i="13" s="1"/>
  <c r="AD5300" i="13"/>
  <c r="AE5300" i="13" s="1"/>
  <c r="AG5300" i="13" s="1"/>
  <c r="M5324" i="13"/>
  <c r="AD5322" i="13"/>
  <c r="AE5322" i="13" s="1"/>
  <c r="AG5322" i="13" s="1"/>
  <c r="AD5669" i="13"/>
  <c r="AE5669" i="13" s="1"/>
  <c r="AE5670" i="13" s="1"/>
  <c r="AD5738" i="13"/>
  <c r="AE5738" i="13" s="1"/>
  <c r="AD5746" i="13"/>
  <c r="AE5746" i="13" s="1"/>
  <c r="AG5746" i="13" s="1"/>
  <c r="AD6027" i="13"/>
  <c r="AE6027" i="13" s="1"/>
  <c r="AG6027" i="13" s="1"/>
  <c r="M6320" i="13"/>
  <c r="AD4207" i="13"/>
  <c r="AD4208" i="13" s="1"/>
  <c r="AD4261" i="13"/>
  <c r="AD4592" i="13"/>
  <c r="AE4592" i="13" s="1"/>
  <c r="AG4592" i="13" s="1"/>
  <c r="AD4600" i="13"/>
  <c r="AE4600" i="13" s="1"/>
  <c r="AG4600" i="13" s="1"/>
  <c r="AD4616" i="13"/>
  <c r="AE4616" i="13" s="1"/>
  <c r="AG4616" i="13" s="1"/>
  <c r="M4634" i="13"/>
  <c r="AD4731" i="13"/>
  <c r="AE4731" i="13" s="1"/>
  <c r="AE4732" i="13" s="1"/>
  <c r="M4769" i="13"/>
  <c r="AD5046" i="13"/>
  <c r="AE5046" i="13" s="1"/>
  <c r="AG5046" i="13" s="1"/>
  <c r="AD5126" i="13"/>
  <c r="AE5126" i="13" s="1"/>
  <c r="AG5126" i="13" s="1"/>
  <c r="AD5242" i="13"/>
  <c r="AE5242" i="13" s="1"/>
  <c r="AG5242" i="13" s="1"/>
  <c r="AD5293" i="13"/>
  <c r="AE5293" i="13" s="1"/>
  <c r="AG5293" i="13" s="1"/>
  <c r="AD5339" i="13"/>
  <c r="AE5339" i="13" s="1"/>
  <c r="AG5339" i="13" s="1"/>
  <c r="AD5486" i="13"/>
  <c r="AE5486" i="13" s="1"/>
  <c r="AG5486" i="13" s="1"/>
  <c r="AD5493" i="13"/>
  <c r="AE5493" i="13" s="1"/>
  <c r="AG5493" i="13" s="1"/>
  <c r="AD5645" i="13"/>
  <c r="AE5645" i="13" s="1"/>
  <c r="AG5645" i="13" s="1"/>
  <c r="AD5667" i="13"/>
  <c r="AE5667" i="13" s="1"/>
  <c r="AG5667" i="13" s="1"/>
  <c r="AD5693" i="13"/>
  <c r="AE5693" i="13" s="1"/>
  <c r="AG5693" i="13" s="1"/>
  <c r="AD5707" i="13"/>
  <c r="AE5707" i="13" s="1"/>
  <c r="AG5707" i="13" s="1"/>
  <c r="M5783" i="13"/>
  <c r="AD5821" i="13"/>
  <c r="AE5821" i="13" s="1"/>
  <c r="AG5821" i="13" s="1"/>
  <c r="M5835" i="13"/>
  <c r="M6047" i="13"/>
  <c r="AD6051" i="13"/>
  <c r="AE6051" i="13" s="1"/>
  <c r="AG6051" i="13" s="1"/>
  <c r="AD6066" i="13"/>
  <c r="AE6066" i="13" s="1"/>
  <c r="AG6066" i="13" s="1"/>
  <c r="AD6092" i="13"/>
  <c r="AE6092" i="13" s="1"/>
  <c r="AG6092" i="13" s="1"/>
  <c r="AD6448" i="13"/>
  <c r="AE6448" i="13" s="1"/>
  <c r="AG6448" i="13" s="1"/>
  <c r="AD6451" i="13"/>
  <c r="AE6451" i="13" s="1"/>
  <c r="AG6451" i="13" s="1"/>
  <c r="M6494" i="13"/>
  <c r="AD4275" i="13"/>
  <c r="AD4282" i="13"/>
  <c r="AD4283" i="13" s="1"/>
  <c r="AD4384" i="13"/>
  <c r="AE4384" i="13" s="1"/>
  <c r="AG4384" i="13" s="1"/>
  <c r="M4527" i="13"/>
  <c r="AD4591" i="13"/>
  <c r="AE4591" i="13" s="1"/>
  <c r="AG4591" i="13" s="1"/>
  <c r="AD4599" i="13"/>
  <c r="AE4599" i="13" s="1"/>
  <c r="AG4599" i="13" s="1"/>
  <c r="AD4621" i="13"/>
  <c r="AE4621" i="13" s="1"/>
  <c r="AG4621" i="13" s="1"/>
  <c r="M4865" i="13"/>
  <c r="AD4881" i="13"/>
  <c r="AE4881" i="13" s="1"/>
  <c r="AD4987" i="13"/>
  <c r="AE4987" i="13" s="1"/>
  <c r="AG4987" i="13" s="1"/>
  <c r="M4998" i="13"/>
  <c r="AD5017" i="13"/>
  <c r="AE5017" i="13" s="1"/>
  <c r="AG5017" i="13" s="1"/>
  <c r="M5040" i="13"/>
  <c r="AD5162" i="13"/>
  <c r="AE5162" i="13" s="1"/>
  <c r="AG5162" i="13" s="1"/>
  <c r="AD5166" i="13"/>
  <c r="AE5166" i="13" s="1"/>
  <c r="AD5281" i="13"/>
  <c r="AE5281" i="13" s="1"/>
  <c r="AG5281" i="13" s="1"/>
  <c r="AD5292" i="13"/>
  <c r="AE5292" i="13" s="1"/>
  <c r="AG5292" i="13" s="1"/>
  <c r="M5317" i="13"/>
  <c r="AD5328" i="13"/>
  <c r="AE5328" i="13" s="1"/>
  <c r="AG5328" i="13" s="1"/>
  <c r="AD5358" i="13"/>
  <c r="AE5358" i="13" s="1"/>
  <c r="AG5358" i="13" s="1"/>
  <c r="AD5389" i="13"/>
  <c r="AE5389" i="13" s="1"/>
  <c r="AG5389" i="13" s="1"/>
  <c r="AD5394" i="13"/>
  <c r="AE5394" i="13" s="1"/>
  <c r="AG5394" i="13" s="1"/>
  <c r="AD5421" i="13"/>
  <c r="AE5421" i="13" s="1"/>
  <c r="AG5421" i="13" s="1"/>
  <c r="AD5427" i="13"/>
  <c r="AE5427" i="13" s="1"/>
  <c r="AG5427" i="13" s="1"/>
  <c r="AD5436" i="13"/>
  <c r="AE5436" i="13" s="1"/>
  <c r="AG5436" i="13" s="1"/>
  <c r="M5646" i="13"/>
  <c r="AD5828" i="13"/>
  <c r="AE5828" i="13" s="1"/>
  <c r="AG5828" i="13" s="1"/>
  <c r="AD6009" i="13"/>
  <c r="AE6009" i="13" s="1"/>
  <c r="AG6009" i="13" s="1"/>
  <c r="AD6040" i="13"/>
  <c r="AE6040" i="13" s="1"/>
  <c r="AG6040" i="13" s="1"/>
  <c r="AD6057" i="13"/>
  <c r="AE6057" i="13" s="1"/>
  <c r="AE6058" i="13" s="1"/>
  <c r="AD6253" i="13"/>
  <c r="AE6253" i="13" s="1"/>
  <c r="AG6253" i="13" s="1"/>
  <c r="AD6544" i="13"/>
  <c r="AE6544" i="13" s="1"/>
  <c r="AE6545" i="13" s="1"/>
  <c r="AD6733" i="13"/>
  <c r="AE6733" i="13" s="1"/>
  <c r="AG6733" i="13" s="1"/>
  <c r="AD6739" i="13"/>
  <c r="AE6739" i="13" s="1"/>
  <c r="AG6739" i="13" s="1"/>
  <c r="AD6846" i="13"/>
  <c r="AE6846" i="13" s="1"/>
  <c r="AG6846" i="13" s="1"/>
  <c r="AD6864" i="13"/>
  <c r="AE6864" i="13" s="1"/>
  <c r="AE6866" i="13" s="1"/>
  <c r="AD6986" i="13"/>
  <c r="AE6986" i="13" s="1"/>
  <c r="AG6986" i="13" s="1"/>
  <c r="AD6989" i="13"/>
  <c r="AE6989" i="13" s="1"/>
  <c r="AG6989" i="13" s="1"/>
  <c r="AD7032" i="13"/>
  <c r="AE7032" i="13" s="1"/>
  <c r="AG7032" i="13" s="1"/>
  <c r="AD7061" i="13"/>
  <c r="AE7061" i="13" s="1"/>
  <c r="AG7061" i="13" s="1"/>
  <c r="AD7093" i="13"/>
  <c r="AE7093" i="13" s="1"/>
  <c r="AG7093" i="13" s="1"/>
  <c r="AD7103" i="13"/>
  <c r="AE7103" i="13" s="1"/>
  <c r="AG7103" i="13" s="1"/>
  <c r="M7136" i="13"/>
  <c r="AD7165" i="13"/>
  <c r="AE7165" i="13" s="1"/>
  <c r="AE7166" i="13" s="1"/>
  <c r="AD7214" i="13"/>
  <c r="AE7214" i="13" s="1"/>
  <c r="AG7214" i="13" s="1"/>
  <c r="AD7388" i="13"/>
  <c r="AE7388" i="13" s="1"/>
  <c r="AG7388" i="13" s="1"/>
  <c r="AD7483" i="13"/>
  <c r="AE7483" i="13" s="1"/>
  <c r="AG7483" i="13" s="1"/>
  <c r="AD6204" i="13"/>
  <c r="AE6204" i="13" s="1"/>
  <c r="AG6204" i="13" s="1"/>
  <c r="AD6230" i="13"/>
  <c r="AE6230" i="13" s="1"/>
  <c r="AG6230" i="13" s="1"/>
  <c r="AD6337" i="13"/>
  <c r="AE6337" i="13" s="1"/>
  <c r="AG6337" i="13" s="1"/>
  <c r="AD6621" i="13"/>
  <c r="AE6621" i="13" s="1"/>
  <c r="AG6621" i="13" s="1"/>
  <c r="AD6638" i="13"/>
  <c r="AE6638" i="13" s="1"/>
  <c r="AD6647" i="13"/>
  <c r="AE6647" i="13" s="1"/>
  <c r="AG6647" i="13" s="1"/>
  <c r="AD6829" i="13"/>
  <c r="AE6829" i="13" s="1"/>
  <c r="AG6829" i="13" s="1"/>
  <c r="AD6897" i="13"/>
  <c r="AE6897" i="13" s="1"/>
  <c r="AG6897" i="13" s="1"/>
  <c r="M6993" i="13"/>
  <c r="AD7014" i="13"/>
  <c r="AE7014" i="13" s="1"/>
  <c r="AG7014" i="13" s="1"/>
  <c r="AD7019" i="13"/>
  <c r="AE7019" i="13" s="1"/>
  <c r="AG7019" i="13" s="1"/>
  <c r="AD7708" i="13"/>
  <c r="AE7708" i="13" s="1"/>
  <c r="AG7708" i="13" s="1"/>
  <c r="M7715" i="13"/>
  <c r="M8848" i="13"/>
  <c r="AD9377" i="13"/>
  <c r="AE9377" i="13" s="1"/>
  <c r="AG9377" i="13" s="1"/>
  <c r="AD9394" i="13"/>
  <c r="AE9394" i="13" s="1"/>
  <c r="AD6101" i="13"/>
  <c r="AE6101" i="13" s="1"/>
  <c r="AG6101" i="13" s="1"/>
  <c r="AD6123" i="13"/>
  <c r="AE6123" i="13" s="1"/>
  <c r="AG6123" i="13" s="1"/>
  <c r="AD6189" i="13"/>
  <c r="AE6189" i="13" s="1"/>
  <c r="AG6189" i="13" s="1"/>
  <c r="AD6210" i="13"/>
  <c r="AE6210" i="13" s="1"/>
  <c r="AG6210" i="13" s="1"/>
  <c r="M6234" i="13"/>
  <c r="AD6257" i="13"/>
  <c r="AE6257" i="13" s="1"/>
  <c r="AG6257" i="13" s="1"/>
  <c r="AD6562" i="13"/>
  <c r="AE6562" i="13" s="1"/>
  <c r="AE6563" i="13" s="1"/>
  <c r="AD6599" i="13"/>
  <c r="AE6599" i="13" s="1"/>
  <c r="AE6600" i="13" s="1"/>
  <c r="AD6894" i="13"/>
  <c r="AE6894" i="13" s="1"/>
  <c r="AG6894" i="13" s="1"/>
  <c r="AD7118" i="13"/>
  <c r="AE7118" i="13" s="1"/>
  <c r="AG7118" i="13" s="1"/>
  <c r="AD7155" i="13"/>
  <c r="AE7155" i="13" s="1"/>
  <c r="AG7155" i="13" s="1"/>
  <c r="AD7439" i="13"/>
  <c r="AE7439" i="13" s="1"/>
  <c r="AG7439" i="13" s="1"/>
  <c r="AD9447" i="13"/>
  <c r="AE9447" i="13" s="1"/>
  <c r="AG9447" i="13" s="1"/>
  <c r="AD6208" i="13"/>
  <c r="AE6208" i="13" s="1"/>
  <c r="AG6208" i="13" s="1"/>
  <c r="AD6225" i="13"/>
  <c r="AE6225" i="13" s="1"/>
  <c r="AG6225" i="13" s="1"/>
  <c r="AD6245" i="13"/>
  <c r="AE6245" i="13" s="1"/>
  <c r="AG6245" i="13" s="1"/>
  <c r="AD6409" i="13"/>
  <c r="AE6409" i="13" s="1"/>
  <c r="AG6409" i="13" s="1"/>
  <c r="AD6419" i="13"/>
  <c r="AE6419" i="13" s="1"/>
  <c r="AG6419" i="13" s="1"/>
  <c r="AD6492" i="13"/>
  <c r="AE6492" i="13" s="1"/>
  <c r="AG6492" i="13" s="1"/>
  <c r="AD6516" i="13"/>
  <c r="AE6516" i="13" s="1"/>
  <c r="AG6516" i="13" s="1"/>
  <c r="AD6626" i="13"/>
  <c r="AE6626" i="13" s="1"/>
  <c r="AG6626" i="13" s="1"/>
  <c r="AD6904" i="13"/>
  <c r="AE6904" i="13" s="1"/>
  <c r="AG6904" i="13" s="1"/>
  <c r="AD6932" i="13"/>
  <c r="AE6932" i="13" s="1"/>
  <c r="AG6932" i="13" s="1"/>
  <c r="AD7116" i="13"/>
  <c r="AE7116" i="13" s="1"/>
  <c r="AG7116" i="13" s="1"/>
  <c r="AD7528" i="13"/>
  <c r="AE7528" i="13" s="1"/>
  <c r="AG7528" i="13" s="1"/>
  <c r="AD7714" i="13"/>
  <c r="AE7714" i="13" s="1"/>
  <c r="AG7714" i="13" s="1"/>
  <c r="AD8250" i="13"/>
  <c r="AE8250" i="13" s="1"/>
  <c r="AD9402" i="13"/>
  <c r="AE9402" i="13" s="1"/>
  <c r="AG9402" i="13" s="1"/>
  <c r="AD7930" i="13"/>
  <c r="AE7930" i="13" s="1"/>
  <c r="AG7930" i="13" s="1"/>
  <c r="AD7932" i="13"/>
  <c r="AE7932" i="13" s="1"/>
  <c r="AE7933" i="13" s="1"/>
  <c r="AD7946" i="13"/>
  <c r="AE7946" i="13" s="1"/>
  <c r="AD7951" i="13"/>
  <c r="AE7951" i="13" s="1"/>
  <c r="AG7951" i="13" s="1"/>
  <c r="M7972" i="13"/>
  <c r="AD7963" i="13"/>
  <c r="AE7963" i="13" s="1"/>
  <c r="AG7963" i="13" s="1"/>
  <c r="AD7970" i="13"/>
  <c r="AE7970" i="13" s="1"/>
  <c r="AG7970" i="13" s="1"/>
  <c r="M7975" i="13"/>
  <c r="AD7978" i="13"/>
  <c r="AE7978" i="13" s="1"/>
  <c r="AG7978" i="13" s="1"/>
  <c r="AD8015" i="13"/>
  <c r="AE8015" i="13" s="1"/>
  <c r="AG8015" i="13" s="1"/>
  <c r="AD8026" i="13"/>
  <c r="AE8026" i="13" s="1"/>
  <c r="AG8026" i="13" s="1"/>
  <c r="AD8080" i="13"/>
  <c r="AE8080" i="13" s="1"/>
  <c r="AG8080" i="13" s="1"/>
  <c r="AD8091" i="13"/>
  <c r="AE8091" i="13" s="1"/>
  <c r="AG8091" i="13" s="1"/>
  <c r="AD8175" i="13"/>
  <c r="AE8175" i="13" s="1"/>
  <c r="AG8175" i="13" s="1"/>
  <c r="AD8222" i="13"/>
  <c r="AE8222" i="13" s="1"/>
  <c r="AE8223" i="13" s="1"/>
  <c r="M8409" i="13"/>
  <c r="AD8412" i="13"/>
  <c r="AE8412" i="13" s="1"/>
  <c r="AG8412" i="13" s="1"/>
  <c r="AD8420" i="13"/>
  <c r="AE8420" i="13" s="1"/>
  <c r="M8426" i="13"/>
  <c r="AD8428" i="13"/>
  <c r="AE8428" i="13" s="1"/>
  <c r="AG8428" i="13" s="1"/>
  <c r="AD8439" i="13"/>
  <c r="AE8439" i="13" s="1"/>
  <c r="AG8439" i="13" s="1"/>
  <c r="AD8507" i="13"/>
  <c r="AE8507" i="13" s="1"/>
  <c r="AG8507" i="13" s="1"/>
  <c r="AD8525" i="13"/>
  <c r="AE8525" i="13" s="1"/>
  <c r="AG8525" i="13" s="1"/>
  <c r="AD8939" i="13"/>
  <c r="AE8939" i="13" s="1"/>
  <c r="AD9489" i="13"/>
  <c r="AE9489" i="13" s="1"/>
  <c r="AG9489" i="13" s="1"/>
  <c r="M7481" i="13"/>
  <c r="AD7501" i="13"/>
  <c r="AE7501" i="13" s="1"/>
  <c r="AG7501" i="13" s="1"/>
  <c r="AD7504" i="13"/>
  <c r="AE7504" i="13" s="1"/>
  <c r="AG7504" i="13" s="1"/>
  <c r="AD7511" i="13"/>
  <c r="AE7511" i="13" s="1"/>
  <c r="AG7511" i="13" s="1"/>
  <c r="AD7514" i="13"/>
  <c r="AE7514" i="13" s="1"/>
  <c r="AG7514" i="13" s="1"/>
  <c r="M7549" i="13"/>
  <c r="AD7826" i="13"/>
  <c r="AE7826" i="13" s="1"/>
  <c r="AG7826" i="13" s="1"/>
  <c r="AD7855" i="13"/>
  <c r="AE7855" i="13" s="1"/>
  <c r="AG7855" i="13" s="1"/>
  <c r="AD7859" i="13"/>
  <c r="AE7859" i="13" s="1"/>
  <c r="AG7859" i="13" s="1"/>
  <c r="AD7867" i="13"/>
  <c r="AE7867" i="13" s="1"/>
  <c r="AD8181" i="13"/>
  <c r="AE8181" i="13" s="1"/>
  <c r="AE8182" i="13" s="1"/>
  <c r="AD8203" i="13"/>
  <c r="AE8203" i="13" s="1"/>
  <c r="AG8203" i="13" s="1"/>
  <c r="M8251" i="13"/>
  <c r="AD8273" i="13"/>
  <c r="AE8273" i="13" s="1"/>
  <c r="AG8273" i="13" s="1"/>
  <c r="AD8278" i="13"/>
  <c r="AE8278" i="13" s="1"/>
  <c r="AG8278" i="13" s="1"/>
  <c r="M8289" i="13"/>
  <c r="AD8531" i="13"/>
  <c r="AE8531" i="13" s="1"/>
  <c r="AD9049" i="13"/>
  <c r="AE9049" i="13" s="1"/>
  <c r="AG9049" i="13" s="1"/>
  <c r="AD9121" i="13"/>
  <c r="AE9121" i="13" s="1"/>
  <c r="AG9121" i="13" s="1"/>
  <c r="AD9354" i="13"/>
  <c r="AE9354" i="13" s="1"/>
  <c r="AE9355" i="13" s="1"/>
  <c r="AD9368" i="13"/>
  <c r="AE9368" i="13" s="1"/>
  <c r="AG9368" i="13" s="1"/>
  <c r="AD9482" i="13"/>
  <c r="AE9482" i="13" s="1"/>
  <c r="AG9482" i="13" s="1"/>
  <c r="M9788" i="13"/>
  <c r="AD9787" i="13"/>
  <c r="AE9787" i="13" s="1"/>
  <c r="AE9788" i="13" s="1"/>
  <c r="AD10146" i="13"/>
  <c r="AE10146" i="13" s="1"/>
  <c r="AG10146" i="13" s="1"/>
  <c r="AD10495" i="13"/>
  <c r="AE10495" i="13" s="1"/>
  <c r="AG10495" i="13" s="1"/>
  <c r="AD8709" i="13"/>
  <c r="AE8709" i="13" s="1"/>
  <c r="AG8709" i="13" s="1"/>
  <c r="AD8757" i="13"/>
  <c r="AE8757" i="13" s="1"/>
  <c r="AG8757" i="13" s="1"/>
  <c r="AD8771" i="13"/>
  <c r="AE8771" i="13" s="1"/>
  <c r="AG8771" i="13" s="1"/>
  <c r="AD8779" i="13"/>
  <c r="AE8779" i="13" s="1"/>
  <c r="AG8779" i="13" s="1"/>
  <c r="AD8782" i="13"/>
  <c r="AE8782" i="13" s="1"/>
  <c r="AG8782" i="13" s="1"/>
  <c r="AD8886" i="13"/>
  <c r="AE8886" i="13" s="1"/>
  <c r="AG8886" i="13" s="1"/>
  <c r="AD8932" i="13"/>
  <c r="AE8932" i="13" s="1"/>
  <c r="AG8932" i="13" s="1"/>
  <c r="AD8989" i="13"/>
  <c r="AE8989" i="13" s="1"/>
  <c r="AG8989" i="13" s="1"/>
  <c r="AD8998" i="13"/>
  <c r="AE8998" i="13" s="1"/>
  <c r="AG8998" i="13" s="1"/>
  <c r="AD9002" i="13"/>
  <c r="AE9002" i="13" s="1"/>
  <c r="AG9002" i="13" s="1"/>
  <c r="AD9007" i="13"/>
  <c r="AE9007" i="13" s="1"/>
  <c r="AG9007" i="13" s="1"/>
  <c r="AD9027" i="13"/>
  <c r="AE9027" i="13" s="1"/>
  <c r="AG9027" i="13" s="1"/>
  <c r="AD9030" i="13"/>
  <c r="AE9030" i="13" s="1"/>
  <c r="AG9030" i="13" s="1"/>
  <c r="AD9076" i="13"/>
  <c r="AE9076" i="13" s="1"/>
  <c r="AG9076" i="13" s="1"/>
  <c r="AD9080" i="13"/>
  <c r="AE9080" i="13" s="1"/>
  <c r="AG9080" i="13" s="1"/>
  <c r="AD9086" i="13"/>
  <c r="AE9086" i="13" s="1"/>
  <c r="AG9086" i="13" s="1"/>
  <c r="AD9104" i="13"/>
  <c r="AE9104" i="13" s="1"/>
  <c r="AG9104" i="13" s="1"/>
  <c r="M9255" i="13"/>
  <c r="AD9254" i="13"/>
  <c r="AE9254" i="13" s="1"/>
  <c r="AG9254" i="13" s="1"/>
  <c r="AD9256" i="13"/>
  <c r="AE9256" i="13" s="1"/>
  <c r="AG9256" i="13" s="1"/>
  <c r="AD9270" i="13"/>
  <c r="AE9270" i="13" s="1"/>
  <c r="AG9270" i="13" s="1"/>
  <c r="AD9281" i="13"/>
  <c r="AE9281" i="13" s="1"/>
  <c r="AE9282" i="13" s="1"/>
  <c r="AD9320" i="13"/>
  <c r="AE9320" i="13" s="1"/>
  <c r="AG9320" i="13" s="1"/>
  <c r="AD7452" i="13"/>
  <c r="AE7452" i="13" s="1"/>
  <c r="AE7454" i="13" s="1"/>
  <c r="AD7515" i="13"/>
  <c r="AE7515" i="13" s="1"/>
  <c r="AG7515" i="13" s="1"/>
  <c r="AD7633" i="13"/>
  <c r="AE7633" i="13" s="1"/>
  <c r="AE7634" i="13" s="1"/>
  <c r="AD7644" i="13"/>
  <c r="AE7644" i="13" s="1"/>
  <c r="AG7644" i="13" s="1"/>
  <c r="AD7652" i="13"/>
  <c r="AE7652" i="13" s="1"/>
  <c r="AG7652" i="13" s="1"/>
  <c r="AD7654" i="13"/>
  <c r="AE7654" i="13" s="1"/>
  <c r="AG7654" i="13" s="1"/>
  <c r="AD7684" i="13"/>
  <c r="AE7684" i="13" s="1"/>
  <c r="AG7684" i="13" s="1"/>
  <c r="AD7692" i="13"/>
  <c r="AE7692" i="13" s="1"/>
  <c r="AG7692" i="13" s="1"/>
  <c r="AD7703" i="13"/>
  <c r="AE7703" i="13" s="1"/>
  <c r="AG7703" i="13" s="1"/>
  <c r="AD8193" i="13"/>
  <c r="AE8193" i="13" s="1"/>
  <c r="AE8194" i="13" s="1"/>
  <c r="M8202" i="13"/>
  <c r="AD8229" i="13"/>
  <c r="AE8229" i="13" s="1"/>
  <c r="AG8229" i="13" s="1"/>
  <c r="AD8232" i="13"/>
  <c r="AE8232" i="13" s="1"/>
  <c r="AG8232" i="13" s="1"/>
  <c r="AD8305" i="13"/>
  <c r="AE8305" i="13" s="1"/>
  <c r="AE8306" i="13" s="1"/>
  <c r="AD9041" i="13"/>
  <c r="AE9041" i="13" s="1"/>
  <c r="AG9041" i="13" s="1"/>
  <c r="AD9051" i="13"/>
  <c r="AE9051" i="13" s="1"/>
  <c r="AG9051" i="13" s="1"/>
  <c r="AD9069" i="13"/>
  <c r="AE9069" i="13" s="1"/>
  <c r="AE9072" i="13" s="1"/>
  <c r="AD9122" i="13"/>
  <c r="AE9122" i="13" s="1"/>
  <c r="AD9359" i="13"/>
  <c r="AE9359" i="13" s="1"/>
  <c r="AG9359" i="13" s="1"/>
  <c r="AD9367" i="13"/>
  <c r="AE9367" i="13" s="1"/>
  <c r="AG9367" i="13" s="1"/>
  <c r="AD9642" i="13"/>
  <c r="AE9642" i="13" s="1"/>
  <c r="AG9642" i="13" s="1"/>
  <c r="AD9531" i="13"/>
  <c r="AE9531" i="13" s="1"/>
  <c r="AE9532" i="13" s="1"/>
  <c r="AD9763" i="13"/>
  <c r="AE9763" i="13" s="1"/>
  <c r="M9781" i="13"/>
  <c r="AD9804" i="13"/>
  <c r="AE9804" i="13" s="1"/>
  <c r="AE9805" i="13" s="1"/>
  <c r="AD9815" i="13"/>
  <c r="AE9815" i="13" s="1"/>
  <c r="AG9815" i="13" s="1"/>
  <c r="AD10045" i="13"/>
  <c r="AE10045" i="13" s="1"/>
  <c r="AG10045" i="13" s="1"/>
  <c r="AD10061" i="13"/>
  <c r="AE10061" i="13" s="1"/>
  <c r="AG10061" i="13" s="1"/>
  <c r="M10084" i="13"/>
  <c r="AD10088" i="13"/>
  <c r="AE10088" i="13" s="1"/>
  <c r="AG10088" i="13" s="1"/>
  <c r="AD10097" i="13"/>
  <c r="AE10097" i="13" s="1"/>
  <c r="AG10097" i="13" s="1"/>
  <c r="AD10182" i="13"/>
  <c r="AE10182" i="13" s="1"/>
  <c r="AG10182" i="13" s="1"/>
  <c r="M10205" i="13"/>
  <c r="AD10215" i="13"/>
  <c r="AE10215" i="13" s="1"/>
  <c r="AG10215" i="13" s="1"/>
  <c r="AD10218" i="13"/>
  <c r="AE10218" i="13" s="1"/>
  <c r="AG10218" i="13" s="1"/>
  <c r="AD10227" i="13"/>
  <c r="AE10227" i="13" s="1"/>
  <c r="AG10227" i="13" s="1"/>
  <c r="M10232" i="13"/>
  <c r="M10239" i="13"/>
  <c r="AD10378" i="13"/>
  <c r="AE10378" i="13" s="1"/>
  <c r="AG10378" i="13" s="1"/>
  <c r="AD10476" i="13"/>
  <c r="AE10476" i="13" s="1"/>
  <c r="AG10476" i="13" s="1"/>
  <c r="M10556" i="13"/>
  <c r="AD9602" i="13"/>
  <c r="AE9602" i="13" s="1"/>
  <c r="AG9602" i="13" s="1"/>
  <c r="AD10020" i="13"/>
  <c r="AE10020" i="13" s="1"/>
  <c r="AG10020" i="13" s="1"/>
  <c r="AD10059" i="13"/>
  <c r="AE10059" i="13" s="1"/>
  <c r="AE10060" i="13" s="1"/>
  <c r="AD10068" i="13"/>
  <c r="AE10068" i="13" s="1"/>
  <c r="AG10068" i="13" s="1"/>
  <c r="M10090" i="13"/>
  <c r="AD10114" i="13"/>
  <c r="AE10114" i="13" s="1"/>
  <c r="AE10115" i="13" s="1"/>
  <c r="AD10117" i="13"/>
  <c r="AE10117" i="13" s="1"/>
  <c r="AG10117" i="13" s="1"/>
  <c r="AD10121" i="13"/>
  <c r="AE10121" i="13" s="1"/>
  <c r="AG10121" i="13" s="1"/>
  <c r="AD10486" i="13"/>
  <c r="AE10486" i="13" s="1"/>
  <c r="AG10486" i="13" s="1"/>
  <c r="AD9713" i="13"/>
  <c r="AE9713" i="13" s="1"/>
  <c r="AG9713" i="13" s="1"/>
  <c r="AD9749" i="13"/>
  <c r="AE9749" i="13" s="1"/>
  <c r="AG9749" i="13" s="1"/>
  <c r="AD9841" i="13"/>
  <c r="AE9841" i="13" s="1"/>
  <c r="AE9842" i="13" s="1"/>
  <c r="AD9893" i="13"/>
  <c r="AE9893" i="13" s="1"/>
  <c r="AG9893" i="13" s="1"/>
  <c r="AD9925" i="13"/>
  <c r="AE9925" i="13" s="1"/>
  <c r="AG9925" i="13" s="1"/>
  <c r="AD10041" i="13"/>
  <c r="AE10041" i="13" s="1"/>
  <c r="AG10041" i="13" s="1"/>
  <c r="AD10057" i="13"/>
  <c r="AE10057" i="13" s="1"/>
  <c r="AG10057" i="13" s="1"/>
  <c r="AD10074" i="13"/>
  <c r="AE10074" i="13" s="1"/>
  <c r="AG10074" i="13" s="1"/>
  <c r="AD10093" i="13"/>
  <c r="AE10093" i="13" s="1"/>
  <c r="AG10093" i="13" s="1"/>
  <c r="AD10103" i="13"/>
  <c r="AE10103" i="13" s="1"/>
  <c r="AG10103" i="13" s="1"/>
  <c r="M10214" i="13"/>
  <c r="AD10468" i="13"/>
  <c r="AE10468" i="13" s="1"/>
  <c r="AG10468" i="13" s="1"/>
  <c r="M10987" i="13"/>
  <c r="AD10605" i="13"/>
  <c r="AE10605" i="13" s="1"/>
  <c r="AG10605" i="13" s="1"/>
  <c r="AD10934" i="13"/>
  <c r="AE10934" i="13" s="1"/>
  <c r="AG10934" i="13" s="1"/>
  <c r="M11052" i="13"/>
  <c r="M11068" i="13"/>
  <c r="AD11078" i="13"/>
  <c r="AE11078" i="13" s="1"/>
  <c r="AG11078" i="13" s="1"/>
  <c r="AD11087" i="13"/>
  <c r="AE11087" i="13" s="1"/>
  <c r="AG11087" i="13" s="1"/>
  <c r="AD10606" i="13"/>
  <c r="AE10606" i="13" s="1"/>
  <c r="AG10606" i="13" s="1"/>
  <c r="AD10717" i="13"/>
  <c r="AE10717" i="13" s="1"/>
  <c r="AG10717" i="13" s="1"/>
  <c r="AD10883" i="13"/>
  <c r="AE10883" i="13" s="1"/>
  <c r="AG10883" i="13" s="1"/>
  <c r="AD11071" i="13"/>
  <c r="AE11071" i="13" s="1"/>
  <c r="AG11071" i="13" s="1"/>
  <c r="AD11082" i="13"/>
  <c r="AE11082" i="13" s="1"/>
  <c r="AG11082" i="13" s="1"/>
  <c r="AD11150" i="13"/>
  <c r="AE11150" i="13" s="1"/>
  <c r="AG11150" i="13" s="1"/>
  <c r="AD10696" i="13"/>
  <c r="AE10696" i="13" s="1"/>
  <c r="AG10696" i="13" s="1"/>
  <c r="AD10810" i="13"/>
  <c r="AE10810" i="13" s="1"/>
  <c r="AG10810" i="13" s="1"/>
  <c r="AD10824" i="13"/>
  <c r="AE10824" i="13" s="1"/>
  <c r="AG10824" i="13" s="1"/>
  <c r="AD10843" i="13"/>
  <c r="AE10843" i="13" s="1"/>
  <c r="AG10843" i="13" s="1"/>
  <c r="AD10845" i="13"/>
  <c r="AE10845" i="13" s="1"/>
  <c r="AG10845" i="13" s="1"/>
  <c r="M10853" i="13"/>
  <c r="AD11069" i="13"/>
  <c r="AE11069" i="13" s="1"/>
  <c r="AG11069" i="13" s="1"/>
  <c r="M11080" i="13"/>
  <c r="M10608" i="13"/>
  <c r="M10719" i="13"/>
  <c r="AD10787" i="13"/>
  <c r="AE10787" i="13" s="1"/>
  <c r="AG10787" i="13" s="1"/>
  <c r="AD11230" i="13"/>
  <c r="AE11230" i="13" s="1"/>
  <c r="AG11230" i="13" s="1"/>
  <c r="AD11248" i="13"/>
  <c r="AE11248" i="13" s="1"/>
  <c r="M47" i="13"/>
  <c r="AD13" i="13"/>
  <c r="AE13" i="13" s="1"/>
  <c r="AG13" i="13" s="1"/>
  <c r="M96" i="13"/>
  <c r="AE173" i="13"/>
  <c r="AG173" i="13" s="1"/>
  <c r="AE171" i="13"/>
  <c r="AG171" i="13" s="1"/>
  <c r="AD29" i="13"/>
  <c r="AE29" i="13" s="1"/>
  <c r="AG29" i="13" s="1"/>
  <c r="AE135" i="13"/>
  <c r="AG135" i="13" s="1"/>
  <c r="AD171" i="13"/>
  <c r="AD199" i="13"/>
  <c r="AE251" i="13"/>
  <c r="AG251" i="13" s="1"/>
  <c r="AE249" i="13"/>
  <c r="AD261" i="13"/>
  <c r="AE261" i="13" s="1"/>
  <c r="AG261" i="13" s="1"/>
  <c r="AE156" i="13"/>
  <c r="AG156" i="13" s="1"/>
  <c r="AD170" i="13"/>
  <c r="AD173" i="13"/>
  <c r="AD175" i="13"/>
  <c r="AE197" i="13"/>
  <c r="AG197" i="13" s="1"/>
  <c r="AE199" i="13"/>
  <c r="AG199" i="13" s="1"/>
  <c r="AD213" i="13"/>
  <c r="M239" i="13"/>
  <c r="AD251" i="13"/>
  <c r="AE283" i="13"/>
  <c r="AG283" i="13" s="1"/>
  <c r="AD284" i="13"/>
  <c r="M302" i="13"/>
  <c r="AD297" i="13"/>
  <c r="AE297" i="13" s="1"/>
  <c r="AG297" i="13" s="1"/>
  <c r="AD307" i="13"/>
  <c r="AD308" i="13" s="1"/>
  <c r="AD312" i="13"/>
  <c r="AD316" i="13"/>
  <c r="AE316" i="13" s="1"/>
  <c r="AG316" i="13" s="1"/>
  <c r="AD321" i="13"/>
  <c r="M343" i="13"/>
  <c r="AD369" i="13"/>
  <c r="AD370" i="13" s="1"/>
  <c r="AD392" i="13"/>
  <c r="AE392" i="13" s="1"/>
  <c r="AD404" i="13"/>
  <c r="AD405" i="13" s="1"/>
  <c r="AD429" i="13"/>
  <c r="AD504" i="13"/>
  <c r="AE507" i="13"/>
  <c r="AG507" i="13" s="1"/>
  <c r="AE508" i="13"/>
  <c r="AG508" i="13" s="1"/>
  <c r="AD508" i="13"/>
  <c r="AD523" i="13"/>
  <c r="AE523" i="13" s="1"/>
  <c r="AG523" i="13" s="1"/>
  <c r="AD542" i="13"/>
  <c r="AE542" i="13" s="1"/>
  <c r="AG542" i="13" s="1"/>
  <c r="AD545" i="13"/>
  <c r="AE545" i="13" s="1"/>
  <c r="AG545" i="13" s="1"/>
  <c r="AD552" i="13"/>
  <c r="AE552" i="13" s="1"/>
  <c r="AG552" i="13" s="1"/>
  <c r="M577" i="13"/>
  <c r="M599" i="13"/>
  <c r="AE598" i="13"/>
  <c r="AG598" i="13" s="1"/>
  <c r="AD598" i="13"/>
  <c r="AD611" i="13"/>
  <c r="AD613" i="13" s="1"/>
  <c r="AD636" i="13"/>
  <c r="AE636" i="13" s="1"/>
  <c r="AG636" i="13" s="1"/>
  <c r="AD663" i="13"/>
  <c r="AD746" i="13"/>
  <c r="AD747" i="13" s="1"/>
  <c r="AD829" i="13"/>
  <c r="AE873" i="13"/>
  <c r="AG873" i="13" s="1"/>
  <c r="AG875" i="13" s="1"/>
  <c r="AD907" i="13"/>
  <c r="AD912" i="13"/>
  <c r="AD1305" i="13"/>
  <c r="AD1361" i="13"/>
  <c r="AD1385" i="13"/>
  <c r="AE1969" i="13"/>
  <c r="AG1969" i="13" s="1"/>
  <c r="AE1968" i="13"/>
  <c r="AG1968" i="13" s="1"/>
  <c r="AD1968" i="13"/>
  <c r="AD2213" i="13"/>
  <c r="M2294" i="13"/>
  <c r="AD2293" i="13"/>
  <c r="AD2294" i="13" s="1"/>
  <c r="AD2375" i="13"/>
  <c r="M2426" i="13"/>
  <c r="AE2423" i="13"/>
  <c r="AG2423" i="13" s="1"/>
  <c r="AD2523" i="13"/>
  <c r="AD2535" i="13"/>
  <c r="AD2540" i="13"/>
  <c r="AE2540" i="13" s="1"/>
  <c r="AG2540" i="13" s="1"/>
  <c r="AD2546" i="13"/>
  <c r="M2556" i="13"/>
  <c r="AD2555" i="13"/>
  <c r="AD2556" i="13" s="1"/>
  <c r="AD2599" i="13"/>
  <c r="AD639" i="13"/>
  <c r="AE639" i="13" s="1"/>
  <c r="AG639" i="13" s="1"/>
  <c r="AE1071" i="13"/>
  <c r="AG1071" i="13" s="1"/>
  <c r="M1072" i="13"/>
  <c r="M2605" i="13"/>
  <c r="AD2604" i="13"/>
  <c r="AD2605" i="13" s="1"/>
  <c r="M52" i="13"/>
  <c r="AD60" i="13"/>
  <c r="AE60" i="13" s="1"/>
  <c r="AG60" i="13" s="1"/>
  <c r="AD102" i="13"/>
  <c r="AE102" i="13" s="1"/>
  <c r="AG102" i="13" s="1"/>
  <c r="AD109" i="13"/>
  <c r="AD110" i="13" s="1"/>
  <c r="AD112" i="13"/>
  <c r="AE112" i="13" s="1"/>
  <c r="AG112" i="13" s="1"/>
  <c r="AD130" i="13"/>
  <c r="AD134" i="13"/>
  <c r="AE142" i="13"/>
  <c r="AG142" i="13" s="1"/>
  <c r="AD141" i="13"/>
  <c r="AD143" i="13"/>
  <c r="M176" i="13"/>
  <c r="M186" i="13"/>
  <c r="AD196" i="13"/>
  <c r="AD198" i="13"/>
  <c r="AE210" i="13"/>
  <c r="AE211" i="13" s="1"/>
  <c r="AD249" i="13"/>
  <c r="AD260" i="13"/>
  <c r="AE260" i="13" s="1"/>
  <c r="AG260" i="13" s="1"/>
  <c r="AD313" i="13"/>
  <c r="AE313" i="13" s="1"/>
  <c r="AG313" i="13" s="1"/>
  <c r="M324" i="13"/>
  <c r="AE321" i="13"/>
  <c r="AG321" i="13" s="1"/>
  <c r="AD322" i="13"/>
  <c r="M474" i="13"/>
  <c r="AE495" i="13"/>
  <c r="AE496" i="13" s="1"/>
  <c r="AD497" i="13"/>
  <c r="AE497" i="13" s="1"/>
  <c r="M546" i="13"/>
  <c r="AD543" i="13"/>
  <c r="AE543" i="13" s="1"/>
  <c r="AG543" i="13" s="1"/>
  <c r="M646" i="13"/>
  <c r="AD637" i="13"/>
  <c r="AE637" i="13" s="1"/>
  <c r="AG637" i="13" s="1"/>
  <c r="AD640" i="13"/>
  <c r="AE640" i="13" s="1"/>
  <c r="AG640" i="13" s="1"/>
  <c r="AD643" i="13"/>
  <c r="AE643" i="13" s="1"/>
  <c r="AG643" i="13" s="1"/>
  <c r="AD656" i="13"/>
  <c r="AE656" i="13" s="1"/>
  <c r="AG656" i="13" s="1"/>
  <c r="AD664" i="13"/>
  <c r="AD682" i="13"/>
  <c r="AE682" i="13" s="1"/>
  <c r="AG682" i="13" s="1"/>
  <c r="AD701" i="13"/>
  <c r="AE701" i="13" s="1"/>
  <c r="AG701" i="13" s="1"/>
  <c r="AD712" i="13"/>
  <c r="AE712" i="13" s="1"/>
  <c r="AG712" i="13" s="1"/>
  <c r="AD715" i="13"/>
  <c r="AE715" i="13" s="1"/>
  <c r="AG715" i="13" s="1"/>
  <c r="AD717" i="13"/>
  <c r="AE717" i="13" s="1"/>
  <c r="AG717" i="13" s="1"/>
  <c r="AD719" i="13"/>
  <c r="AE719" i="13" s="1"/>
  <c r="AG719" i="13" s="1"/>
  <c r="AD827" i="13"/>
  <c r="AD1306" i="13"/>
  <c r="AD1386" i="13"/>
  <c r="AE1393" i="13"/>
  <c r="AG1393" i="13" s="1"/>
  <c r="AE1612" i="13"/>
  <c r="AG1612" i="13" s="1"/>
  <c r="AD1801" i="13"/>
  <c r="AE1801" i="13" s="1"/>
  <c r="AG1801" i="13" s="1"/>
  <c r="AD1896" i="13"/>
  <c r="AD1897" i="13" s="1"/>
  <c r="AD1966" i="13"/>
  <c r="AD2214" i="13"/>
  <c r="M2248" i="13"/>
  <c r="AD2524" i="13"/>
  <c r="AE2547" i="13"/>
  <c r="AG2547" i="13" s="1"/>
  <c r="AE2599" i="13"/>
  <c r="AG2599" i="13" s="1"/>
  <c r="M2600" i="13"/>
  <c r="AD197" i="13"/>
  <c r="AD626" i="13"/>
  <c r="AD31" i="13"/>
  <c r="AE31" i="13" s="1"/>
  <c r="AG31" i="13" s="1"/>
  <c r="AD48" i="13"/>
  <c r="AE48" i="13" s="1"/>
  <c r="AE52" i="13" s="1"/>
  <c r="M73" i="13"/>
  <c r="AE109" i="13"/>
  <c r="AE110" i="13" s="1"/>
  <c r="AD135" i="13"/>
  <c r="M162" i="13"/>
  <c r="AD200" i="13"/>
  <c r="AD285" i="13"/>
  <c r="AD298" i="13"/>
  <c r="AE298" i="13" s="1"/>
  <c r="AG298" i="13" s="1"/>
  <c r="AD314" i="13"/>
  <c r="AE314" i="13" s="1"/>
  <c r="AG314" i="13" s="1"/>
  <c r="AD318" i="13"/>
  <c r="AD320" i="13"/>
  <c r="AE383" i="13"/>
  <c r="AG383" i="13" s="1"/>
  <c r="AD393" i="13"/>
  <c r="AE393" i="13" s="1"/>
  <c r="AG393" i="13" s="1"/>
  <c r="AE430" i="13"/>
  <c r="AG430" i="13" s="1"/>
  <c r="AD482" i="13"/>
  <c r="AD483" i="13" s="1"/>
  <c r="M510" i="13"/>
  <c r="AD524" i="13"/>
  <c r="AE524" i="13" s="1"/>
  <c r="AG524" i="13" s="1"/>
  <c r="AD538" i="13"/>
  <c r="AE538" i="13" s="1"/>
  <c r="AG538" i="13" s="1"/>
  <c r="AD541" i="13"/>
  <c r="AE541" i="13" s="1"/>
  <c r="AG541" i="13" s="1"/>
  <c r="AD547" i="13"/>
  <c r="AE547" i="13" s="1"/>
  <c r="AD5307" i="13"/>
  <c r="AE5307" i="13" s="1"/>
  <c r="AG5307" i="13" s="1"/>
  <c r="AD5309" i="13"/>
  <c r="AE5309" i="13" s="1"/>
  <c r="AG5309" i="13" s="1"/>
  <c r="AE591" i="13"/>
  <c r="AE592" i="13" s="1"/>
  <c r="AC647" i="13"/>
  <c r="AD647" i="13" s="1"/>
  <c r="AD648" i="13" s="1"/>
  <c r="AD638" i="13"/>
  <c r="AE638" i="13" s="1"/>
  <c r="AG638" i="13" s="1"/>
  <c r="AD641" i="13"/>
  <c r="AE641" i="13" s="1"/>
  <c r="AG641" i="13" s="1"/>
  <c r="AD644" i="13"/>
  <c r="AE644" i="13" s="1"/>
  <c r="AG644" i="13" s="1"/>
  <c r="M673" i="13"/>
  <c r="AE885" i="13"/>
  <c r="AE886" i="13" s="1"/>
  <c r="AE906" i="13"/>
  <c r="AE907" i="13"/>
  <c r="AG907" i="13" s="1"/>
  <c r="AD914" i="13"/>
  <c r="AD1071" i="13"/>
  <c r="AD1109" i="13"/>
  <c r="AD1307" i="13"/>
  <c r="AD1363" i="13"/>
  <c r="AD1383" i="13"/>
  <c r="AD1387" i="13"/>
  <c r="AD1392" i="13"/>
  <c r="AD1394" i="13" s="1"/>
  <c r="AD1594" i="13"/>
  <c r="AD1595" i="13" s="1"/>
  <c r="AD1611" i="13"/>
  <c r="AD1802" i="13"/>
  <c r="AE1802" i="13" s="1"/>
  <c r="AG1802" i="13" s="1"/>
  <c r="M1822" i="13"/>
  <c r="M1915" i="13"/>
  <c r="M2003" i="13"/>
  <c r="AD2002" i="13"/>
  <c r="M2274" i="13"/>
  <c r="AE2354" i="13"/>
  <c r="AE2355" i="13" s="1"/>
  <c r="M2377" i="13"/>
  <c r="AE2416" i="13"/>
  <c r="AE2417" i="13" s="1"/>
  <c r="AE2534" i="13"/>
  <c r="AE2535" i="13"/>
  <c r="AG2535" i="13" s="1"/>
  <c r="AD2541" i="13"/>
  <c r="AE2541" i="13" s="1"/>
  <c r="AG2541" i="13" s="1"/>
  <c r="AD788" i="13"/>
  <c r="AD831" i="13"/>
  <c r="AD832" i="13" s="1"/>
  <c r="AD900" i="13"/>
  <c r="AD937" i="13"/>
  <c r="AE937" i="13" s="1"/>
  <c r="AG937" i="13" s="1"/>
  <c r="AD941" i="13"/>
  <c r="AE941" i="13" s="1"/>
  <c r="AG941" i="13" s="1"/>
  <c r="AD979" i="13"/>
  <c r="AE979" i="13" s="1"/>
  <c r="AG979" i="13" s="1"/>
  <c r="AD990" i="13"/>
  <c r="AE990" i="13" s="1"/>
  <c r="AG990" i="13" s="1"/>
  <c r="AE1068" i="13"/>
  <c r="AG1068" i="13" s="1"/>
  <c r="AD1075" i="13"/>
  <c r="AD1078" i="13"/>
  <c r="AE1083" i="13"/>
  <c r="AG1083" i="13" s="1"/>
  <c r="AD1093" i="13"/>
  <c r="AD1096" i="13"/>
  <c r="AD1111" i="13"/>
  <c r="AD1115" i="13"/>
  <c r="AD1140" i="13"/>
  <c r="AE1140" i="13" s="1"/>
  <c r="AG1140" i="13" s="1"/>
  <c r="AD1142" i="13"/>
  <c r="AE1142" i="13" s="1"/>
  <c r="AG1142" i="13" s="1"/>
  <c r="AD1144" i="13"/>
  <c r="AE1144" i="13" s="1"/>
  <c r="AG1144" i="13" s="1"/>
  <c r="AD1146" i="13"/>
  <c r="AE1146" i="13" s="1"/>
  <c r="AG1146" i="13" s="1"/>
  <c r="AD1148" i="13"/>
  <c r="AE1148" i="13" s="1"/>
  <c r="AG1148" i="13" s="1"/>
  <c r="AD1150" i="13"/>
  <c r="AE1150" i="13" s="1"/>
  <c r="AG1150" i="13" s="1"/>
  <c r="AD1152" i="13"/>
  <c r="AE1152" i="13" s="1"/>
  <c r="AG1152" i="13" s="1"/>
  <c r="AD1154" i="13"/>
  <c r="AE1154" i="13" s="1"/>
  <c r="AG1154" i="13" s="1"/>
  <c r="AD1156" i="13"/>
  <c r="AE1156" i="13" s="1"/>
  <c r="AG1156" i="13" s="1"/>
  <c r="AD1158" i="13"/>
  <c r="AE1158" i="13" s="1"/>
  <c r="AG1158" i="13" s="1"/>
  <c r="AD1160" i="13"/>
  <c r="AE1160" i="13" s="1"/>
  <c r="AG1160" i="13" s="1"/>
  <c r="AD1162" i="13"/>
  <c r="AE1162" i="13" s="1"/>
  <c r="AG1162" i="13" s="1"/>
  <c r="AD1164" i="13"/>
  <c r="AE1164" i="13" s="1"/>
  <c r="AG1164" i="13" s="1"/>
  <c r="AD1166" i="13"/>
  <c r="AE1166" i="13" s="1"/>
  <c r="AG1166" i="13" s="1"/>
  <c r="AD1168" i="13"/>
  <c r="AE1168" i="13" s="1"/>
  <c r="AG1168" i="13" s="1"/>
  <c r="AD1170" i="13"/>
  <c r="AE1170" i="13" s="1"/>
  <c r="AG1170" i="13" s="1"/>
  <c r="AD1172" i="13"/>
  <c r="AE1172" i="13" s="1"/>
  <c r="AG1172" i="13" s="1"/>
  <c r="AD1174" i="13"/>
  <c r="AE1174" i="13" s="1"/>
  <c r="AG1174" i="13" s="1"/>
  <c r="AD1177" i="13"/>
  <c r="AE1177" i="13" s="1"/>
  <c r="AG1177" i="13" s="1"/>
  <c r="AE1243" i="13"/>
  <c r="AG1243" i="13" s="1"/>
  <c r="AD1242" i="13"/>
  <c r="AD1267" i="13"/>
  <c r="AE1267" i="13" s="1"/>
  <c r="AG1267" i="13" s="1"/>
  <c r="AD1405" i="13"/>
  <c r="AD1408" i="13"/>
  <c r="AE1408" i="13" s="1"/>
  <c r="AD1422" i="13"/>
  <c r="AE1422" i="13" s="1"/>
  <c r="AG1422" i="13" s="1"/>
  <c r="AE1452" i="13"/>
  <c r="AG1452" i="13" s="1"/>
  <c r="AD1470" i="13"/>
  <c r="AD1472" i="13"/>
  <c r="AE1472" i="13" s="1"/>
  <c r="AG1472" i="13" s="1"/>
  <c r="AD1502" i="13"/>
  <c r="AE1502" i="13" s="1"/>
  <c r="AG1502" i="13" s="1"/>
  <c r="AD1504" i="13"/>
  <c r="AE1504" i="13" s="1"/>
  <c r="AG1504" i="13" s="1"/>
  <c r="AD1508" i="13"/>
  <c r="AD1531" i="13"/>
  <c r="AD1532" i="13" s="1"/>
  <c r="AD1543" i="13"/>
  <c r="AD1613" i="13"/>
  <c r="AD1617" i="13"/>
  <c r="AE1617" i="13" s="1"/>
  <c r="AG1617" i="13" s="1"/>
  <c r="AD1682" i="13"/>
  <c r="AD1703" i="13"/>
  <c r="AE1703" i="13" s="1"/>
  <c r="AG1703" i="13" s="1"/>
  <c r="AD1714" i="13"/>
  <c r="AE1714" i="13" s="1"/>
  <c r="AD1719" i="13"/>
  <c r="AD1724" i="13"/>
  <c r="AD1814" i="13"/>
  <c r="AE1814" i="13" s="1"/>
  <c r="AG1814" i="13" s="1"/>
  <c r="AD1819" i="13"/>
  <c r="AE1819" i="13" s="1"/>
  <c r="AG1819" i="13" s="1"/>
  <c r="AE1840" i="13"/>
  <c r="AG1840" i="13" s="1"/>
  <c r="AD1839" i="13"/>
  <c r="AD1883" i="13"/>
  <c r="AE1965" i="13"/>
  <c r="AG1965" i="13" s="1"/>
  <c r="AD1956" i="13"/>
  <c r="AD1959" i="13"/>
  <c r="AE1962" i="13"/>
  <c r="AG1962" i="13" s="1"/>
  <c r="AD1964" i="13"/>
  <c r="AD1969" i="13"/>
  <c r="AD2041" i="13"/>
  <c r="AD2118" i="13"/>
  <c r="AE2118" i="13" s="1"/>
  <c r="AG2118" i="13" s="1"/>
  <c r="AE2200" i="13"/>
  <c r="AG2200" i="13" s="1"/>
  <c r="AD2199" i="13"/>
  <c r="AD2232" i="13"/>
  <c r="AD2233" i="13" s="1"/>
  <c r="AD2312" i="13"/>
  <c r="AE2312" i="13" s="1"/>
  <c r="AG2312" i="13" s="1"/>
  <c r="AD2367" i="13"/>
  <c r="AE2367" i="13" s="1"/>
  <c r="AG2367" i="13" s="1"/>
  <c r="AD2391" i="13"/>
  <c r="AE2391" i="13" s="1"/>
  <c r="AG2391" i="13" s="1"/>
  <c r="AD2393" i="13"/>
  <c r="AE2393" i="13" s="1"/>
  <c r="AG2393" i="13" s="1"/>
  <c r="AD2395" i="13"/>
  <c r="AE2395" i="13" s="1"/>
  <c r="AG2395" i="13" s="1"/>
  <c r="AD2482" i="13"/>
  <c r="AD2531" i="13"/>
  <c r="M2572" i="13"/>
  <c r="AD2596" i="13"/>
  <c r="AD2587" i="13"/>
  <c r="AE2587" i="13" s="1"/>
  <c r="AG2587" i="13" s="1"/>
  <c r="M2645" i="13"/>
  <c r="AE2683" i="13"/>
  <c r="AG2683" i="13" s="1"/>
  <c r="AD2682" i="13"/>
  <c r="AD2727" i="13"/>
  <c r="AD2743" i="13"/>
  <c r="AD2753" i="13"/>
  <c r="AE2763" i="13"/>
  <c r="AG2763" i="13" s="1"/>
  <c r="AD2762" i="13"/>
  <c r="AD2767" i="13"/>
  <c r="AE2767" i="13" s="1"/>
  <c r="AG2767" i="13" s="1"/>
  <c r="AD2818" i="13"/>
  <c r="AE2818" i="13" s="1"/>
  <c r="AG2818" i="13" s="1"/>
  <c r="AE2886" i="13"/>
  <c r="AG2886" i="13" s="1"/>
  <c r="AD3135" i="13"/>
  <c r="AE3135" i="13" s="1"/>
  <c r="AG3135" i="13" s="1"/>
  <c r="AD3146" i="13"/>
  <c r="AE3146" i="13" s="1"/>
  <c r="AG3146" i="13" s="1"/>
  <c r="AD3277" i="13"/>
  <c r="AE3297" i="13"/>
  <c r="AG3297" i="13" s="1"/>
  <c r="AE3296" i="13"/>
  <c r="AG3296" i="13" s="1"/>
  <c r="AD3340" i="13"/>
  <c r="AE3340" i="13" s="1"/>
  <c r="AG3340" i="13" s="1"/>
  <c r="AD3344" i="13"/>
  <c r="AE3344" i="13" s="1"/>
  <c r="AG3344" i="13" s="1"/>
  <c r="AE3348" i="13"/>
  <c r="AG3348" i="13" s="1"/>
  <c r="AE3349" i="13"/>
  <c r="AG3349" i="13" s="1"/>
  <c r="AD3418" i="13"/>
  <c r="AE3418" i="13" s="1"/>
  <c r="AG3418" i="13" s="1"/>
  <c r="AD250" i="13"/>
  <c r="AD328" i="13"/>
  <c r="AD329" i="13" s="1"/>
  <c r="M494" i="13"/>
  <c r="AD896" i="13"/>
  <c r="AD1067" i="13"/>
  <c r="AD1076" i="13"/>
  <c r="AD1082" i="13"/>
  <c r="AD1107" i="13"/>
  <c r="AD1112" i="13"/>
  <c r="AE1242" i="13"/>
  <c r="AG1242" i="13" s="1"/>
  <c r="AD1406" i="13"/>
  <c r="AD1458" i="13"/>
  <c r="AD1459" i="13" s="1"/>
  <c r="AE1508" i="13"/>
  <c r="AG1508" i="13" s="1"/>
  <c r="AD1544" i="13"/>
  <c r="AD1559" i="13"/>
  <c r="AD1560" i="13" s="1"/>
  <c r="AD1645" i="13"/>
  <c r="AD1646" i="13" s="1"/>
  <c r="AD1820" i="13"/>
  <c r="AE1820" i="13" s="1"/>
  <c r="AG1820" i="13" s="1"/>
  <c r="AE1839" i="13"/>
  <c r="AG1839" i="13" s="1"/>
  <c r="AD1894" i="13"/>
  <c r="AD1895" i="13" s="1"/>
  <c r="AE1956" i="13"/>
  <c r="AG1956" i="13" s="1"/>
  <c r="AE1964" i="13"/>
  <c r="AG1964" i="13" s="1"/>
  <c r="AD2116" i="13"/>
  <c r="AD2117" i="13" s="1"/>
  <c r="AE2159" i="13"/>
  <c r="AE2199" i="13"/>
  <c r="AG2199" i="13" s="1"/>
  <c r="AD2420" i="13"/>
  <c r="AD2480" i="13"/>
  <c r="AD2501" i="13"/>
  <c r="AD2551" i="13"/>
  <c r="AD2623" i="13"/>
  <c r="AD2624" i="13" s="1"/>
  <c r="AD2642" i="13"/>
  <c r="AE2642" i="13" s="1"/>
  <c r="AG2642" i="13" s="1"/>
  <c r="AD2644" i="13"/>
  <c r="AD2647" i="13"/>
  <c r="AD2680" i="13"/>
  <c r="AE2687" i="13"/>
  <c r="AG2687" i="13" s="1"/>
  <c r="AD2689" i="13"/>
  <c r="AD2690" i="13" s="1"/>
  <c r="AD2744" i="13"/>
  <c r="AD2747" i="13"/>
  <c r="AD2760" i="13"/>
  <c r="AD2765" i="13"/>
  <c r="AE2765" i="13" s="1"/>
  <c r="AG2765" i="13" s="1"/>
  <c r="AD2797" i="13"/>
  <c r="AD2798" i="13" s="1"/>
  <c r="AD2831" i="13"/>
  <c r="AD2885" i="13"/>
  <c r="AD2920" i="13"/>
  <c r="AE2920" i="13" s="1"/>
  <c r="AG2920" i="13" s="1"/>
  <c r="M2958" i="13"/>
  <c r="AD3047" i="13"/>
  <c r="AE3047" i="13" s="1"/>
  <c r="AD3070" i="13"/>
  <c r="AE3070" i="13" s="1"/>
  <c r="AG3070" i="13" s="1"/>
  <c r="AE3087" i="13"/>
  <c r="AG3087" i="13" s="1"/>
  <c r="AE3086" i="13"/>
  <c r="AG3086" i="13" s="1"/>
  <c r="AD3132" i="13"/>
  <c r="AE3132" i="13" s="1"/>
  <c r="AD3147" i="13"/>
  <c r="AE3147" i="13" s="1"/>
  <c r="AG3147" i="13" s="1"/>
  <c r="AD3278" i="13"/>
  <c r="AD3295" i="13"/>
  <c r="M3332" i="13"/>
  <c r="AD3337" i="13"/>
  <c r="AE3337" i="13" s="1"/>
  <c r="AG3337" i="13" s="1"/>
  <c r="AD3341" i="13"/>
  <c r="AE3341" i="13" s="1"/>
  <c r="AG3341" i="13" s="1"/>
  <c r="AD3345" i="13"/>
  <c r="AE3345" i="13" s="1"/>
  <c r="AG3345" i="13" s="1"/>
  <c r="AD3348" i="13"/>
  <c r="AD3415" i="13"/>
  <c r="AE3415" i="13" s="1"/>
  <c r="AG3415" i="13" s="1"/>
  <c r="AE3420" i="13"/>
  <c r="AE3422" i="13" s="1"/>
  <c r="AD3559" i="13"/>
  <c r="AD5306" i="13"/>
  <c r="AE5306" i="13" s="1"/>
  <c r="AG5306" i="13" s="1"/>
  <c r="AD5308" i="13"/>
  <c r="AE5308" i="13" s="1"/>
  <c r="AG5308" i="13" s="1"/>
  <c r="AD5310" i="13"/>
  <c r="AE5310" i="13" s="1"/>
  <c r="AG5310" i="13" s="1"/>
  <c r="AD597" i="13"/>
  <c r="AD625" i="13"/>
  <c r="AD681" i="13"/>
  <c r="AE681" i="13" s="1"/>
  <c r="AG681" i="13" s="1"/>
  <c r="AD683" i="13"/>
  <c r="AE683" i="13" s="1"/>
  <c r="AG683" i="13" s="1"/>
  <c r="AE692" i="13"/>
  <c r="AG692" i="13" s="1"/>
  <c r="AD693" i="13"/>
  <c r="M723" i="13"/>
  <c r="AD700" i="13"/>
  <c r="AE700" i="13" s="1"/>
  <c r="AG700" i="13" s="1"/>
  <c r="AD711" i="13"/>
  <c r="AE711" i="13" s="1"/>
  <c r="AG711" i="13" s="1"/>
  <c r="AD714" i="13"/>
  <c r="AE714" i="13" s="1"/>
  <c r="AG714" i="13" s="1"/>
  <c r="AD716" i="13"/>
  <c r="AE716" i="13" s="1"/>
  <c r="AG716" i="13" s="1"/>
  <c r="AD718" i="13"/>
  <c r="AE718" i="13" s="1"/>
  <c r="AG718" i="13" s="1"/>
  <c r="AD720" i="13"/>
  <c r="AE720" i="13" s="1"/>
  <c r="AG720" i="13" s="1"/>
  <c r="AD872" i="13"/>
  <c r="AD893" i="13"/>
  <c r="AD899" i="13"/>
  <c r="AD940" i="13"/>
  <c r="AE940" i="13" s="1"/>
  <c r="AG940" i="13" s="1"/>
  <c r="AD978" i="13"/>
  <c r="AE978" i="13" s="1"/>
  <c r="AG978" i="13" s="1"/>
  <c r="AD989" i="13"/>
  <c r="AE989" i="13" s="1"/>
  <c r="AG989" i="13" s="1"/>
  <c r="AE1000" i="13"/>
  <c r="AG1000" i="13" s="1"/>
  <c r="AD1008" i="13"/>
  <c r="AD1009" i="13" s="1"/>
  <c r="AD1030" i="13"/>
  <c r="AD1070" i="13"/>
  <c r="AD1074" i="13"/>
  <c r="AD1079" i="13"/>
  <c r="AD1081" i="13"/>
  <c r="AD1094" i="13"/>
  <c r="AD1113" i="13"/>
  <c r="AD1127" i="13"/>
  <c r="AD1130" i="13"/>
  <c r="AD1132" i="13"/>
  <c r="AD1138" i="13"/>
  <c r="AE1138" i="13" s="1"/>
  <c r="AG1138" i="13" s="1"/>
  <c r="AD1241" i="13"/>
  <c r="AD1364" i="13"/>
  <c r="AD1429" i="13"/>
  <c r="AE1429" i="13" s="1"/>
  <c r="AG1429" i="13" s="1"/>
  <c r="AE1436" i="13"/>
  <c r="AG1436" i="13" s="1"/>
  <c r="AD1449" i="13"/>
  <c r="AE1449" i="13" s="1"/>
  <c r="AG1449" i="13" s="1"/>
  <c r="AD1469" i="13"/>
  <c r="AD1501" i="13"/>
  <c r="AE1501" i="13" s="1"/>
  <c r="AG1501" i="13" s="1"/>
  <c r="AD1503" i="13"/>
  <c r="AE1503" i="13" s="1"/>
  <c r="AG1503" i="13" s="1"/>
  <c r="AD1505" i="13"/>
  <c r="AE1505" i="13" s="1"/>
  <c r="AG1505" i="13" s="1"/>
  <c r="AD1507" i="13"/>
  <c r="AD1542" i="13"/>
  <c r="AD1649" i="13"/>
  <c r="AD1650" i="13" s="1"/>
  <c r="AE1672" i="13"/>
  <c r="AG1672" i="13" s="1"/>
  <c r="AD1718" i="13"/>
  <c r="AD1723" i="13"/>
  <c r="AE1747" i="13"/>
  <c r="AG1747" i="13" s="1"/>
  <c r="AD1748" i="13"/>
  <c r="M1803" i="13"/>
  <c r="AD1817" i="13"/>
  <c r="AE1817" i="13" s="1"/>
  <c r="AG1817" i="13" s="1"/>
  <c r="AD1818" i="13"/>
  <c r="AE1818" i="13" s="1"/>
  <c r="AG1818" i="13" s="1"/>
  <c r="AE1833" i="13"/>
  <c r="AG1833" i="13" s="1"/>
  <c r="AD1838" i="13"/>
  <c r="AD1882" i="13"/>
  <c r="AD1928" i="13"/>
  <c r="AD1930" i="13" s="1"/>
  <c r="AD1955" i="13"/>
  <c r="AE1958" i="13"/>
  <c r="AG1958" i="13" s="1"/>
  <c r="AD1960" i="13"/>
  <c r="AD1963" i="13"/>
  <c r="AE1994" i="13"/>
  <c r="AG1994" i="13" s="1"/>
  <c r="AD2040" i="13"/>
  <c r="AE2126" i="13"/>
  <c r="AG2126" i="13" s="1"/>
  <c r="AE2166" i="13"/>
  <c r="AG2166" i="13" s="1"/>
  <c r="AE2167" i="13"/>
  <c r="AG2167" i="13" s="1"/>
  <c r="AD2177" i="13"/>
  <c r="AD2178" i="13" s="1"/>
  <c r="AD2198" i="13"/>
  <c r="AE2209" i="13"/>
  <c r="AG2209" i="13" s="1"/>
  <c r="AD2210" i="13"/>
  <c r="AD2287" i="13"/>
  <c r="AE2287" i="13" s="1"/>
  <c r="AG2287" i="13" s="1"/>
  <c r="AD2305" i="13"/>
  <c r="AD2306" i="13" s="1"/>
  <c r="M2315" i="13"/>
  <c r="AD2360" i="13"/>
  <c r="AE2360" i="13" s="1"/>
  <c r="AG2360" i="13" s="1"/>
  <c r="AD2366" i="13"/>
  <c r="AE2366" i="13" s="1"/>
  <c r="AG2366" i="13" s="1"/>
  <c r="AD2381" i="13"/>
  <c r="AD2383" i="13"/>
  <c r="AD2390" i="13"/>
  <c r="AE2390" i="13" s="1"/>
  <c r="AG2390" i="13" s="1"/>
  <c r="AD2392" i="13"/>
  <c r="AE2392" i="13" s="1"/>
  <c r="AG2392" i="13" s="1"/>
  <c r="AD2394" i="13"/>
  <c r="AE2394" i="13" s="1"/>
  <c r="AG2394" i="13" s="1"/>
  <c r="AD2396" i="13"/>
  <c r="AE2396" i="13" s="1"/>
  <c r="AG2396" i="13" s="1"/>
  <c r="AD2424" i="13"/>
  <c r="AD2435" i="13"/>
  <c r="AD2448" i="13"/>
  <c r="M2455" i="13"/>
  <c r="AD2461" i="13"/>
  <c r="AD2483" i="13"/>
  <c r="AD2598" i="13"/>
  <c r="AD2752" i="13"/>
  <c r="AD2780" i="13"/>
  <c r="AE2780" i="13" s="1"/>
  <c r="AG2780" i="13" s="1"/>
  <c r="AD3073" i="13"/>
  <c r="AE3073" i="13" s="1"/>
  <c r="AG3073" i="13" s="1"/>
  <c r="AD3148" i="13"/>
  <c r="AE3148" i="13" s="1"/>
  <c r="AG3148" i="13" s="1"/>
  <c r="AD3338" i="13"/>
  <c r="AE3338" i="13" s="1"/>
  <c r="AG3338" i="13" s="1"/>
  <c r="AD3342" i="13"/>
  <c r="AE3342" i="13" s="1"/>
  <c r="AG3342" i="13" s="1"/>
  <c r="AD3349" i="13"/>
  <c r="M3479" i="13"/>
  <c r="AE3476" i="13"/>
  <c r="AG3476" i="13" s="1"/>
  <c r="AD3562" i="13"/>
  <c r="AD131" i="13"/>
  <c r="AD252" i="13"/>
  <c r="AD277" i="13"/>
  <c r="AD5312" i="13"/>
  <c r="AE5312" i="13" s="1"/>
  <c r="AG5312" i="13" s="1"/>
  <c r="AD736" i="13"/>
  <c r="AE736" i="13" s="1"/>
  <c r="AG736" i="13" s="1"/>
  <c r="AD789" i="13"/>
  <c r="AD833" i="13"/>
  <c r="AD834" i="13" s="1"/>
  <c r="AD870" i="13"/>
  <c r="AD871" i="13" s="1"/>
  <c r="AD878" i="13"/>
  <c r="AD879" i="13" s="1"/>
  <c r="AD967" i="13"/>
  <c r="AD968" i="13" s="1"/>
  <c r="AD1080" i="13"/>
  <c r="AD1095" i="13"/>
  <c r="AD1110" i="13"/>
  <c r="AD1114" i="13"/>
  <c r="AD1340" i="13"/>
  <c r="AD1341" i="13" s="1"/>
  <c r="AD1435" i="13"/>
  <c r="AD1437" i="13"/>
  <c r="AD1669" i="13"/>
  <c r="AD1671" i="13"/>
  <c r="M1673" i="13"/>
  <c r="AD1675" i="13"/>
  <c r="AD1721" i="13"/>
  <c r="AD1722" i="13" s="1"/>
  <c r="AD1746" i="13"/>
  <c r="AD1795" i="13"/>
  <c r="AD1796" i="13" s="1"/>
  <c r="AD1892" i="13"/>
  <c r="AD1893" i="13" s="1"/>
  <c r="AE1960" i="13"/>
  <c r="AG1960" i="13" s="1"/>
  <c r="AE1985" i="13"/>
  <c r="AG1985" i="13" s="1"/>
  <c r="AD1991" i="13"/>
  <c r="AD1993" i="13"/>
  <c r="AD1995" i="13"/>
  <c r="M1997" i="13"/>
  <c r="AD2119" i="13"/>
  <c r="AE2119" i="13" s="1"/>
  <c r="AG2119" i="13" s="1"/>
  <c r="AD2125" i="13"/>
  <c r="M2127" i="13"/>
  <c r="AE2210" i="13"/>
  <c r="AG2210" i="13" s="1"/>
  <c r="AD2418" i="13"/>
  <c r="AD2503" i="13"/>
  <c r="AD2504" i="13" s="1"/>
  <c r="AD2530" i="13"/>
  <c r="AD2549" i="13"/>
  <c r="AD2681" i="13"/>
  <c r="AD2684" i="13"/>
  <c r="AD2761" i="13"/>
  <c r="M2764" i="13"/>
  <c r="AD2832" i="13"/>
  <c r="AD2843" i="13"/>
  <c r="AD2914" i="13"/>
  <c r="AE2914" i="13" s="1"/>
  <c r="AG2914" i="13" s="1"/>
  <c r="AE3003" i="13"/>
  <c r="AG3003" i="13" s="1"/>
  <c r="AE3004" i="13"/>
  <c r="AG3004" i="13" s="1"/>
  <c r="AD3004" i="13"/>
  <c r="AD3086" i="13"/>
  <c r="AE3096" i="13"/>
  <c r="AG3096" i="13" s="1"/>
  <c r="AD3134" i="13"/>
  <c r="AE3134" i="13" s="1"/>
  <c r="AG3134" i="13" s="1"/>
  <c r="AD3145" i="13"/>
  <c r="AE3145" i="13" s="1"/>
  <c r="AD3276" i="13"/>
  <c r="M3347" i="13"/>
  <c r="AD3339" i="13"/>
  <c r="AE3339" i="13" s="1"/>
  <c r="AG3339" i="13" s="1"/>
  <c r="AD3343" i="13"/>
  <c r="AE3343" i="13" s="1"/>
  <c r="AG3343" i="13" s="1"/>
  <c r="AD3346" i="13"/>
  <c r="AE3346" i="13" s="1"/>
  <c r="AG3346" i="13" s="1"/>
  <c r="M3391" i="13"/>
  <c r="AD3417" i="13"/>
  <c r="AE3417" i="13" s="1"/>
  <c r="AG3417" i="13" s="1"/>
  <c r="AE3477" i="13"/>
  <c r="AG3477" i="13" s="1"/>
  <c r="AE3562" i="13"/>
  <c r="AG3562" i="13" s="1"/>
  <c r="AE3561" i="13"/>
  <c r="AG3561" i="13" s="1"/>
  <c r="AE3559" i="13"/>
  <c r="AG3559" i="13" s="1"/>
  <c r="AE3573" i="13"/>
  <c r="AG3573" i="13" s="1"/>
  <c r="AD2692" i="13"/>
  <c r="AD2704" i="13"/>
  <c r="AD2718" i="13"/>
  <c r="AD2728" i="13"/>
  <c r="AD2742" i="13"/>
  <c r="AD2777" i="13"/>
  <c r="AE2777" i="13" s="1"/>
  <c r="AG2777" i="13" s="1"/>
  <c r="AD2783" i="13"/>
  <c r="AE2783" i="13" s="1"/>
  <c r="AG2783" i="13" s="1"/>
  <c r="AD2793" i="13"/>
  <c r="AD2795" i="13"/>
  <c r="AD2824" i="13"/>
  <c r="AE2824" i="13" s="1"/>
  <c r="AG2824" i="13" s="1"/>
  <c r="AD2844" i="13"/>
  <c r="AD3048" i="13"/>
  <c r="AE3048" i="13" s="1"/>
  <c r="AG3048" i="13" s="1"/>
  <c r="M3076" i="13"/>
  <c r="AD3185" i="13"/>
  <c r="AE3185" i="13" s="1"/>
  <c r="AG3185" i="13" s="1"/>
  <c r="AD3641" i="13"/>
  <c r="AE3641" i="13" s="1"/>
  <c r="AG3641" i="13" s="1"/>
  <c r="AD3645" i="13"/>
  <c r="AE3645" i="13" s="1"/>
  <c r="AG3645" i="13" s="1"/>
  <c r="AD3649" i="13"/>
  <c r="AE3649" i="13" s="1"/>
  <c r="AG3649" i="13" s="1"/>
  <c r="AD3718" i="13"/>
  <c r="AE3718" i="13" s="1"/>
  <c r="AG3718" i="13" s="1"/>
  <c r="AD3957" i="13"/>
  <c r="AE3957" i="13" s="1"/>
  <c r="AG3957" i="13" s="1"/>
  <c r="AD3961" i="13"/>
  <c r="AD3980" i="13"/>
  <c r="AD3993" i="13"/>
  <c r="AD4044" i="13"/>
  <c r="AD4049" i="13"/>
  <c r="AE4049" i="13" s="1"/>
  <c r="AG4049" i="13" s="1"/>
  <c r="AD4062" i="13"/>
  <c r="AD4106" i="13"/>
  <c r="AD4107" i="13" s="1"/>
  <c r="AE4154" i="13"/>
  <c r="AD4171" i="13"/>
  <c r="AD4174" i="13"/>
  <c r="AE4188" i="13"/>
  <c r="AG4188" i="13" s="1"/>
  <c r="AD4226" i="13"/>
  <c r="AD4265" i="13"/>
  <c r="AD4274" i="13"/>
  <c r="AD4289" i="13"/>
  <c r="AE4289" i="13" s="1"/>
  <c r="AG4289" i="13" s="1"/>
  <c r="AD4368" i="13"/>
  <c r="AD4370" i="13" s="1"/>
  <c r="AD4371" i="13"/>
  <c r="AD4372" i="13" s="1"/>
  <c r="M4389" i="13"/>
  <c r="AD4383" i="13"/>
  <c r="AE4383" i="13" s="1"/>
  <c r="AG4383" i="13" s="1"/>
  <c r="AD4408" i="13"/>
  <c r="AE4408" i="13" s="1"/>
  <c r="AG4408" i="13" s="1"/>
  <c r="AD4424" i="13"/>
  <c r="AE4424" i="13" s="1"/>
  <c r="AG4424" i="13" s="1"/>
  <c r="AD4451" i="13"/>
  <c r="AE4451" i="13" s="1"/>
  <c r="AG4451" i="13" s="1"/>
  <c r="AD4607" i="13"/>
  <c r="AE4607" i="13" s="1"/>
  <c r="AG4607" i="13" s="1"/>
  <c r="AD4632" i="13"/>
  <c r="AE4632" i="13" s="1"/>
  <c r="AG4632" i="13" s="1"/>
  <c r="AD4751" i="13"/>
  <c r="AE4751" i="13" s="1"/>
  <c r="AG4751" i="13" s="1"/>
  <c r="AD4758" i="13"/>
  <c r="AE4758" i="13" s="1"/>
  <c r="AG4758" i="13" s="1"/>
  <c r="AD4876" i="13"/>
  <c r="AE4876" i="13" s="1"/>
  <c r="AG4876" i="13" s="1"/>
  <c r="AD4962" i="13"/>
  <c r="AE4962" i="13" s="1"/>
  <c r="AG4962" i="13" s="1"/>
  <c r="AD4982" i="13"/>
  <c r="AE4982" i="13" s="1"/>
  <c r="AG4982" i="13" s="1"/>
  <c r="AD4992" i="13"/>
  <c r="AE4992" i="13" s="1"/>
  <c r="AD5038" i="13"/>
  <c r="AE5038" i="13" s="1"/>
  <c r="AG5038" i="13" s="1"/>
  <c r="AD5171" i="13"/>
  <c r="AE5171" i="13" s="1"/>
  <c r="AG5171" i="13" s="1"/>
  <c r="AD5628" i="13"/>
  <c r="AE5628" i="13" s="1"/>
  <c r="AG5628" i="13" s="1"/>
  <c r="AD3077" i="13"/>
  <c r="AD3078" i="13" s="1"/>
  <c r="AD3177" i="13"/>
  <c r="AE3177" i="13" s="1"/>
  <c r="AG3177" i="13" s="1"/>
  <c r="AD3183" i="13"/>
  <c r="AE3183" i="13" s="1"/>
  <c r="AG3183" i="13" s="1"/>
  <c r="AD3192" i="13"/>
  <c r="AE3201" i="13"/>
  <c r="AG3201" i="13" s="1"/>
  <c r="AD3200" i="13"/>
  <c r="AD3457" i="13"/>
  <c r="AE3457" i="13" s="1"/>
  <c r="AG3457" i="13" s="1"/>
  <c r="AD3491" i="13"/>
  <c r="AE3491" i="13" s="1"/>
  <c r="AG3491" i="13" s="1"/>
  <c r="AD3493" i="13"/>
  <c r="AE3493" i="13" s="1"/>
  <c r="AG3493" i="13" s="1"/>
  <c r="AD3495" i="13"/>
  <c r="AE3495" i="13" s="1"/>
  <c r="AG3495" i="13" s="1"/>
  <c r="AD3561" i="13"/>
  <c r="AD3607" i="13"/>
  <c r="AE3607" i="13" s="1"/>
  <c r="AG3607" i="13" s="1"/>
  <c r="AD3609" i="13"/>
  <c r="AD3614" i="13"/>
  <c r="AD3615" i="13" s="1"/>
  <c r="AD3619" i="13"/>
  <c r="AE3619" i="13" s="1"/>
  <c r="AG3619" i="13" s="1"/>
  <c r="AD3621" i="13"/>
  <c r="AE3621" i="13" s="1"/>
  <c r="AG3621" i="13" s="1"/>
  <c r="AD3642" i="13"/>
  <c r="AE3642" i="13" s="1"/>
  <c r="AG3642" i="13" s="1"/>
  <c r="AD3646" i="13"/>
  <c r="AE3646" i="13" s="1"/>
  <c r="AG3646" i="13" s="1"/>
  <c r="AD3650" i="13"/>
  <c r="AE3650" i="13" s="1"/>
  <c r="AG3650" i="13" s="1"/>
  <c r="AD3653" i="13"/>
  <c r="AE3653" i="13" s="1"/>
  <c r="AG3653" i="13" s="1"/>
  <c r="AD4167" i="13"/>
  <c r="AE4167" i="13" s="1"/>
  <c r="AG4167" i="13" s="1"/>
  <c r="AD4172" i="13"/>
  <c r="AD4175" i="13"/>
  <c r="AD4222" i="13"/>
  <c r="AD4409" i="13"/>
  <c r="AE4409" i="13" s="1"/>
  <c r="AG4409" i="13" s="1"/>
  <c r="AD4415" i="13"/>
  <c r="AE4415" i="13" s="1"/>
  <c r="AG4415" i="13" s="1"/>
  <c r="AD4630" i="13"/>
  <c r="AE4630" i="13" s="1"/>
  <c r="AG4630" i="13" s="1"/>
  <c r="AD4749" i="13"/>
  <c r="AE4749" i="13" s="1"/>
  <c r="AG4749" i="13" s="1"/>
  <c r="AD4764" i="13"/>
  <c r="AE4764" i="13" s="1"/>
  <c r="AG4764" i="13" s="1"/>
  <c r="AD5626" i="13"/>
  <c r="AE5626" i="13" s="1"/>
  <c r="AG5626" i="13" s="1"/>
  <c r="AD2686" i="13"/>
  <c r="AD2746" i="13"/>
  <c r="AD2851" i="13"/>
  <c r="AE2851" i="13" s="1"/>
  <c r="AG2851" i="13" s="1"/>
  <c r="AD2864" i="13"/>
  <c r="AE2864" i="13" s="1"/>
  <c r="AG2864" i="13" s="1"/>
  <c r="AD2894" i="13"/>
  <c r="AE2894" i="13" s="1"/>
  <c r="AG2894" i="13" s="1"/>
  <c r="AD2907" i="13"/>
  <c r="AE2907" i="13" s="1"/>
  <c r="AG2907" i="13" s="1"/>
  <c r="AD2943" i="13"/>
  <c r="AE2943" i="13" s="1"/>
  <c r="AG2943" i="13" s="1"/>
  <c r="AD2953" i="13"/>
  <c r="AD2959" i="13"/>
  <c r="AE2959" i="13" s="1"/>
  <c r="AD2971" i="13"/>
  <c r="AE2971" i="13" s="1"/>
  <c r="AG2971" i="13" s="1"/>
  <c r="AD2987" i="13"/>
  <c r="AD3067" i="13"/>
  <c r="AE3067" i="13" s="1"/>
  <c r="AG3067" i="13" s="1"/>
  <c r="AD3083" i="13"/>
  <c r="AD3107" i="13"/>
  <c r="AD3119" i="13"/>
  <c r="AE3119" i="13" s="1"/>
  <c r="AG3119" i="13" s="1"/>
  <c r="AD3164" i="13"/>
  <c r="AD3191" i="13"/>
  <c r="AE3200" i="13"/>
  <c r="AG3200" i="13" s="1"/>
  <c r="AD3227" i="13"/>
  <c r="AD3261" i="13"/>
  <c r="AD3639" i="13"/>
  <c r="AE3639" i="13" s="1"/>
  <c r="AG3639" i="13" s="1"/>
  <c r="AD3643" i="13"/>
  <c r="AE3643" i="13" s="1"/>
  <c r="AG3643" i="13" s="1"/>
  <c r="AD3651" i="13"/>
  <c r="AE3651" i="13" s="1"/>
  <c r="AG3651" i="13" s="1"/>
  <c r="AD3670" i="13"/>
  <c r="AE3670" i="13" s="1"/>
  <c r="AG3670" i="13" s="1"/>
  <c r="AD3707" i="13"/>
  <c r="AE3707" i="13" s="1"/>
  <c r="AG3707" i="13" s="1"/>
  <c r="AD3717" i="13"/>
  <c r="AE3717" i="13" s="1"/>
  <c r="AG3717" i="13" s="1"/>
  <c r="AD3776" i="13"/>
  <c r="AD3825" i="13"/>
  <c r="AD3853" i="13"/>
  <c r="AE3853" i="13" s="1"/>
  <c r="M3864" i="13"/>
  <c r="AD3959" i="13"/>
  <c r="AE3959" i="13" s="1"/>
  <c r="AG3959" i="13" s="1"/>
  <c r="AD3995" i="13"/>
  <c r="AD4007" i="13"/>
  <c r="AD4051" i="13"/>
  <c r="AE4051" i="13" s="1"/>
  <c r="AG4051" i="13" s="1"/>
  <c r="AD4089" i="13"/>
  <c r="AE4089" i="13" s="1"/>
  <c r="AG4089" i="13" s="1"/>
  <c r="AD4091" i="13"/>
  <c r="AE4091" i="13" s="1"/>
  <c r="AG4091" i="13" s="1"/>
  <c r="AD4121" i="13"/>
  <c r="AD4122" i="13" s="1"/>
  <c r="AD4143" i="13"/>
  <c r="AD4173" i="13"/>
  <c r="AD4217" i="13"/>
  <c r="AE4234" i="13"/>
  <c r="AG4234" i="13" s="1"/>
  <c r="AD4276" i="13"/>
  <c r="AD4296" i="13"/>
  <c r="AE4296" i="13" s="1"/>
  <c r="AG4296" i="13" s="1"/>
  <c r="AD4385" i="13"/>
  <c r="AD4416" i="13"/>
  <c r="AE4416" i="13" s="1"/>
  <c r="AG4416" i="13" s="1"/>
  <c r="AD4421" i="13"/>
  <c r="AE4421" i="13" s="1"/>
  <c r="AG4421" i="13" s="1"/>
  <c r="AD4433" i="13"/>
  <c r="AE4433" i="13" s="1"/>
  <c r="AE4435" i="13" s="1"/>
  <c r="M4440" i="13"/>
  <c r="AD4445" i="13"/>
  <c r="AE4445" i="13" s="1"/>
  <c r="AG4445" i="13" s="1"/>
  <c r="M4604" i="13"/>
  <c r="AD4603" i="13"/>
  <c r="AE4603" i="13" s="1"/>
  <c r="AG4603" i="13" s="1"/>
  <c r="AD4619" i="13"/>
  <c r="AE4619" i="13" s="1"/>
  <c r="AG4619" i="13" s="1"/>
  <c r="AD4628" i="13"/>
  <c r="AE4628" i="13" s="1"/>
  <c r="AG4628" i="13" s="1"/>
  <c r="AD4747" i="13"/>
  <c r="AE4747" i="13" s="1"/>
  <c r="AG4747" i="13" s="1"/>
  <c r="AD4755" i="13"/>
  <c r="AE4755" i="13" s="1"/>
  <c r="AG4755" i="13" s="1"/>
  <c r="AD4762" i="13"/>
  <c r="AE4762" i="13" s="1"/>
  <c r="AG4762" i="13" s="1"/>
  <c r="AD4829" i="13"/>
  <c r="AE4829" i="13" s="1"/>
  <c r="AG4829" i="13" s="1"/>
  <c r="M4848" i="13"/>
  <c r="AD4845" i="13"/>
  <c r="AE4845" i="13" s="1"/>
  <c r="AG4845" i="13" s="1"/>
  <c r="AD4849" i="13"/>
  <c r="AE4849" i="13" s="1"/>
  <c r="AG4849" i="13" s="1"/>
  <c r="M4873" i="13"/>
  <c r="AD4872" i="13"/>
  <c r="AE4872" i="13" s="1"/>
  <c r="AG4872" i="13" s="1"/>
  <c r="AD4988" i="13"/>
  <c r="AE4988" i="13" s="1"/>
  <c r="AG4988" i="13" s="1"/>
  <c r="AD5034" i="13"/>
  <c r="AE5034" i="13" s="1"/>
  <c r="AG5034" i="13" s="1"/>
  <c r="AD5257" i="13"/>
  <c r="AE5257" i="13" s="1"/>
  <c r="AD5280" i="13"/>
  <c r="AE5280" i="13" s="1"/>
  <c r="AG5280" i="13" s="1"/>
  <c r="AD5282" i="13"/>
  <c r="AE5282" i="13" s="1"/>
  <c r="AG5282" i="13" s="1"/>
  <c r="AD5302" i="13"/>
  <c r="AE5302" i="13" s="1"/>
  <c r="AG5302" i="13" s="1"/>
  <c r="AD5478" i="13"/>
  <c r="AE5478" i="13" s="1"/>
  <c r="AG5478" i="13" s="1"/>
  <c r="AD5624" i="13"/>
  <c r="AE5624" i="13" s="1"/>
  <c r="AG5624" i="13" s="1"/>
  <c r="AD2915" i="13"/>
  <c r="AE2915" i="13" s="1"/>
  <c r="AG2915" i="13" s="1"/>
  <c r="AD2921" i="13"/>
  <c r="AE2921" i="13" s="1"/>
  <c r="AG2921" i="13" s="1"/>
  <c r="M2969" i="13"/>
  <c r="AD2984" i="13"/>
  <c r="AD2985" i="13" s="1"/>
  <c r="AD3003" i="13"/>
  <c r="AD3013" i="13"/>
  <c r="AE3029" i="13"/>
  <c r="AE3030" i="13" s="1"/>
  <c r="AD3064" i="13"/>
  <c r="AD3080" i="13"/>
  <c r="AD3081" i="13" s="1"/>
  <c r="AD3087" i="13"/>
  <c r="AD3097" i="13"/>
  <c r="AD3184" i="13"/>
  <c r="AE3184" i="13" s="1"/>
  <c r="AG3184" i="13" s="1"/>
  <c r="AD3199" i="13"/>
  <c r="AD3283" i="13"/>
  <c r="AD3297" i="13"/>
  <c r="AD3319" i="13"/>
  <c r="AD3376" i="13"/>
  <c r="AD3377" i="13" s="1"/>
  <c r="AD3394" i="13"/>
  <c r="AE3394" i="13" s="1"/>
  <c r="AE3398" i="13" s="1"/>
  <c r="AD3407" i="13"/>
  <c r="AE3452" i="13"/>
  <c r="AG3452" i="13" s="1"/>
  <c r="AD3456" i="13"/>
  <c r="AE3456" i="13" s="1"/>
  <c r="AG3456" i="13" s="1"/>
  <c r="AD3464" i="13"/>
  <c r="AD3492" i="13"/>
  <c r="AE3492" i="13" s="1"/>
  <c r="AG3492" i="13" s="1"/>
  <c r="AD3494" i="13"/>
  <c r="AE3494" i="13" s="1"/>
  <c r="AG3494" i="13" s="1"/>
  <c r="AD3496" i="13"/>
  <c r="AE3496" i="13" s="1"/>
  <c r="AG3496" i="13" s="1"/>
  <c r="AD3504" i="13"/>
  <c r="AE3504" i="13" s="1"/>
  <c r="AG3504" i="13" s="1"/>
  <c r="AD3544" i="13"/>
  <c r="AD3545" i="13" s="1"/>
  <c r="AD3560" i="13"/>
  <c r="AD3610" i="13"/>
  <c r="AD3620" i="13"/>
  <c r="AE3620" i="13" s="1"/>
  <c r="AG3620" i="13" s="1"/>
  <c r="AD3640" i="13"/>
  <c r="AE3640" i="13" s="1"/>
  <c r="AG3640" i="13" s="1"/>
  <c r="AD3644" i="13"/>
  <c r="AE3644" i="13" s="1"/>
  <c r="AG3644" i="13" s="1"/>
  <c r="AD3648" i="13"/>
  <c r="AE3648" i="13" s="1"/>
  <c r="AG3648" i="13" s="1"/>
  <c r="AD3667" i="13"/>
  <c r="AE3667" i="13" s="1"/>
  <c r="AG3667" i="13" s="1"/>
  <c r="M3730" i="13"/>
  <c r="AD3735" i="13"/>
  <c r="AD3738" i="13" s="1"/>
  <c r="M3847" i="13"/>
  <c r="AD3846" i="13"/>
  <c r="AD3847" i="13" s="1"/>
  <c r="AD4008" i="13"/>
  <c r="AD4052" i="13"/>
  <c r="AE4052" i="13" s="1"/>
  <c r="AG4052" i="13" s="1"/>
  <c r="AD4446" i="13"/>
  <c r="AE4446" i="13" s="1"/>
  <c r="AG4446" i="13" s="1"/>
  <c r="AD4753" i="13"/>
  <c r="AE4753" i="13" s="1"/>
  <c r="AG4753" i="13" s="1"/>
  <c r="AD5380" i="13"/>
  <c r="AE5380" i="13" s="1"/>
  <c r="AG5380" i="13" s="1"/>
  <c r="AD5429" i="13"/>
  <c r="AE5429" i="13" s="1"/>
  <c r="AG5429" i="13" s="1"/>
  <c r="AD5445" i="13"/>
  <c r="AE5445" i="13" s="1"/>
  <c r="AG5445" i="13" s="1"/>
  <c r="AD5622" i="13"/>
  <c r="AE5622" i="13" s="1"/>
  <c r="AG5622" i="13" s="1"/>
  <c r="AD4312" i="13"/>
  <c r="AE4312" i="13" s="1"/>
  <c r="AG4312" i="13" s="1"/>
  <c r="AD4314" i="13"/>
  <c r="AE4314" i="13" s="1"/>
  <c r="AG4314" i="13" s="1"/>
  <c r="AD4316" i="13"/>
  <c r="AE4316" i="13" s="1"/>
  <c r="AG4316" i="13" s="1"/>
  <c r="AD4318" i="13"/>
  <c r="AE4318" i="13" s="1"/>
  <c r="AG4318" i="13" s="1"/>
  <c r="AD4352" i="13"/>
  <c r="AE4352" i="13" s="1"/>
  <c r="AG4352" i="13" s="1"/>
  <c r="AD4462" i="13"/>
  <c r="AE4462" i="13" s="1"/>
  <c r="AG4462" i="13" s="1"/>
  <c r="AD4464" i="13"/>
  <c r="AE4464" i="13" s="1"/>
  <c r="AG4464" i="13" s="1"/>
  <c r="AD4466" i="13"/>
  <c r="AE4466" i="13" s="1"/>
  <c r="AG4466" i="13" s="1"/>
  <c r="AD4477" i="13"/>
  <c r="AE4477" i="13" s="1"/>
  <c r="AG4477" i="13" s="1"/>
  <c r="AD4496" i="13"/>
  <c r="AE4496" i="13" s="1"/>
  <c r="AG4496" i="13" s="1"/>
  <c r="AD4657" i="13"/>
  <c r="AE4657" i="13" s="1"/>
  <c r="AG4657" i="13" s="1"/>
  <c r="AD4666" i="13"/>
  <c r="AE4666" i="13" s="1"/>
  <c r="AG4666" i="13" s="1"/>
  <c r="AD4677" i="13"/>
  <c r="AE4677" i="13" s="1"/>
  <c r="AG4677" i="13" s="1"/>
  <c r="AD4683" i="13"/>
  <c r="AE4683" i="13" s="1"/>
  <c r="AG4683" i="13" s="1"/>
  <c r="AD4744" i="13"/>
  <c r="AE4744" i="13" s="1"/>
  <c r="AG4744" i="13" s="1"/>
  <c r="AD4746" i="13"/>
  <c r="AE4746" i="13" s="1"/>
  <c r="AG4746" i="13" s="1"/>
  <c r="AD4748" i="13"/>
  <c r="AE4748" i="13" s="1"/>
  <c r="AG4748" i="13" s="1"/>
  <c r="AD4750" i="13"/>
  <c r="AE4750" i="13" s="1"/>
  <c r="AG4750" i="13" s="1"/>
  <c r="AD4752" i="13"/>
  <c r="AE4752" i="13" s="1"/>
  <c r="AG4752" i="13" s="1"/>
  <c r="AD4754" i="13"/>
  <c r="AE4754" i="13" s="1"/>
  <c r="AG4754" i="13" s="1"/>
  <c r="AD4757" i="13"/>
  <c r="AE4757" i="13" s="1"/>
  <c r="AG4757" i="13" s="1"/>
  <c r="AD4759" i="13"/>
  <c r="AE4759" i="13" s="1"/>
  <c r="AG4759" i="13" s="1"/>
  <c r="AD4761" i="13"/>
  <c r="AE4761" i="13" s="1"/>
  <c r="AG4761" i="13" s="1"/>
  <c r="AD4763" i="13"/>
  <c r="AE4763" i="13" s="1"/>
  <c r="AG4763" i="13" s="1"/>
  <c r="AD4765" i="13"/>
  <c r="AE4765" i="13" s="1"/>
  <c r="AG4765" i="13" s="1"/>
  <c r="AD4864" i="13"/>
  <c r="AE4864" i="13" s="1"/>
  <c r="AG4864" i="13" s="1"/>
  <c r="AD4885" i="13"/>
  <c r="AE4885" i="13" s="1"/>
  <c r="AG4885" i="13" s="1"/>
  <c r="AD4888" i="13"/>
  <c r="AE4888" i="13" s="1"/>
  <c r="AG4888" i="13" s="1"/>
  <c r="AD4893" i="13"/>
  <c r="AE4893" i="13" s="1"/>
  <c r="AG4893" i="13" s="1"/>
  <c r="AD4913" i="13"/>
  <c r="AE4913" i="13" s="1"/>
  <c r="AE4914" i="13" s="1"/>
  <c r="M4989" i="13"/>
  <c r="AD4986" i="13"/>
  <c r="AE4986" i="13" s="1"/>
  <c r="AG4986" i="13" s="1"/>
  <c r="AD5018" i="13"/>
  <c r="AE5018" i="13" s="1"/>
  <c r="AG5018" i="13" s="1"/>
  <c r="M5029" i="13"/>
  <c r="AD5231" i="13"/>
  <c r="AE5231" i="13" s="1"/>
  <c r="AG5231" i="13" s="1"/>
  <c r="AD5258" i="13"/>
  <c r="AE5258" i="13" s="1"/>
  <c r="AG5258" i="13" s="1"/>
  <c r="AD5260" i="13"/>
  <c r="AE5260" i="13" s="1"/>
  <c r="AG5260" i="13" s="1"/>
  <c r="M5295" i="13"/>
  <c r="AD5288" i="13"/>
  <c r="AE5288" i="13" s="1"/>
  <c r="AG5288" i="13" s="1"/>
  <c r="AD5289" i="13"/>
  <c r="AE5289" i="13" s="1"/>
  <c r="AG5289" i="13" s="1"/>
  <c r="AD5294" i="13"/>
  <c r="AE5294" i="13" s="1"/>
  <c r="AG5294" i="13" s="1"/>
  <c r="M5332" i="13"/>
  <c r="AD5330" i="13"/>
  <c r="AE5330" i="13" s="1"/>
  <c r="AG5330" i="13" s="1"/>
  <c r="AD5357" i="13"/>
  <c r="AE5357" i="13" s="1"/>
  <c r="AG5357" i="13" s="1"/>
  <c r="AD5359" i="13"/>
  <c r="AE5359" i="13" s="1"/>
  <c r="AG5359" i="13" s="1"/>
  <c r="AD5361" i="13"/>
  <c r="AE5361" i="13" s="1"/>
  <c r="AD5363" i="13"/>
  <c r="AE5363" i="13" s="1"/>
  <c r="AG5363" i="13" s="1"/>
  <c r="AD5374" i="13"/>
  <c r="AE5374" i="13" s="1"/>
  <c r="AG5374" i="13" s="1"/>
  <c r="AD5377" i="13"/>
  <c r="AE5377" i="13" s="1"/>
  <c r="AE5378" i="13" s="1"/>
  <c r="AD5391" i="13"/>
  <c r="AE5391" i="13" s="1"/>
  <c r="AG5391" i="13" s="1"/>
  <c r="AD5393" i="13"/>
  <c r="AE5393" i="13" s="1"/>
  <c r="AG5393" i="13" s="1"/>
  <c r="M5406" i="13"/>
  <c r="AD5426" i="13"/>
  <c r="AE5426" i="13" s="1"/>
  <c r="AD5433" i="13"/>
  <c r="AE5433" i="13" s="1"/>
  <c r="AG5433" i="13" s="1"/>
  <c r="AD5438" i="13"/>
  <c r="AE5438" i="13" s="1"/>
  <c r="AG5438" i="13" s="1"/>
  <c r="AD5470" i="13"/>
  <c r="AE5470" i="13" s="1"/>
  <c r="AG5470" i="13" s="1"/>
  <c r="AD5483" i="13"/>
  <c r="AE5483" i="13" s="1"/>
  <c r="AG5483" i="13" s="1"/>
  <c r="AD5492" i="13"/>
  <c r="AE5492" i="13" s="1"/>
  <c r="AG5492" i="13" s="1"/>
  <c r="AD5632" i="13"/>
  <c r="AE5632" i="13" s="1"/>
  <c r="AG5632" i="13" s="1"/>
  <c r="AD6268" i="13"/>
  <c r="AE6268" i="13" s="1"/>
  <c r="AG6268" i="13" s="1"/>
  <c r="AD6279" i="13"/>
  <c r="AE6279" i="13" s="1"/>
  <c r="AG6279" i="13" s="1"/>
  <c r="AD6345" i="13"/>
  <c r="AE6345" i="13" s="1"/>
  <c r="AG6345" i="13" s="1"/>
  <c r="AD6628" i="13"/>
  <c r="AE6628" i="13" s="1"/>
  <c r="AG6628" i="13" s="1"/>
  <c r="AD3778" i="13"/>
  <c r="AD3784" i="13"/>
  <c r="AE3784" i="13" s="1"/>
  <c r="AG3784" i="13" s="1"/>
  <c r="AD3804" i="13"/>
  <c r="AE3804" i="13" s="1"/>
  <c r="AG3804" i="13" s="1"/>
  <c r="AD3810" i="13"/>
  <c r="AE3810" i="13" s="1"/>
  <c r="AG3810" i="13" s="1"/>
  <c r="AD3826" i="13"/>
  <c r="AD3861" i="13"/>
  <c r="AD3981" i="13"/>
  <c r="AD4066" i="13"/>
  <c r="AD4110" i="13"/>
  <c r="AD4192" i="13"/>
  <c r="AD4271" i="13"/>
  <c r="AD4272" i="13" s="1"/>
  <c r="AD4304" i="13"/>
  <c r="AD4305" i="13" s="1"/>
  <c r="AD4358" i="13"/>
  <c r="AE4358" i="13" s="1"/>
  <c r="AG4358" i="13" s="1"/>
  <c r="AD4379" i="13"/>
  <c r="AD4380" i="13" s="1"/>
  <c r="AD4395" i="13"/>
  <c r="AE4395" i="13" s="1"/>
  <c r="AG4395" i="13" s="1"/>
  <c r="AD4563" i="13"/>
  <c r="AE4563" i="13" s="1"/>
  <c r="AE4564" i="13" s="1"/>
  <c r="AD4582" i="13"/>
  <c r="AE4582" i="13" s="1"/>
  <c r="AG4582" i="13" s="1"/>
  <c r="M4712" i="13"/>
  <c r="AD4779" i="13"/>
  <c r="AE4779" i="13" s="1"/>
  <c r="AG4779" i="13" s="1"/>
  <c r="AD4783" i="13"/>
  <c r="AE4783" i="13" s="1"/>
  <c r="AG4783" i="13" s="1"/>
  <c r="AD4808" i="13"/>
  <c r="AE4808" i="13" s="1"/>
  <c r="AG4808" i="13" s="1"/>
  <c r="AD4900" i="13"/>
  <c r="AE4900" i="13" s="1"/>
  <c r="AG4900" i="13" s="1"/>
  <c r="AD4920" i="13"/>
  <c r="AE4920" i="13" s="1"/>
  <c r="AG4920" i="13" s="1"/>
  <c r="M5044" i="13"/>
  <c r="M5053" i="13"/>
  <c r="AD5087" i="13"/>
  <c r="AE5087" i="13" s="1"/>
  <c r="AG5087" i="13" s="1"/>
  <c r="AD5130" i="13"/>
  <c r="AE5130" i="13" s="1"/>
  <c r="AE5131" i="13" s="1"/>
  <c r="AD5163" i="13"/>
  <c r="AE5163" i="13" s="1"/>
  <c r="AG5163" i="13" s="1"/>
  <c r="M5256" i="13"/>
  <c r="AD5375" i="13"/>
  <c r="AE5375" i="13" s="1"/>
  <c r="AG5375" i="13" s="1"/>
  <c r="M5414" i="13"/>
  <c r="AD5424" i="13"/>
  <c r="AE5424" i="13" s="1"/>
  <c r="AG5424" i="13" s="1"/>
  <c r="AD5431" i="13"/>
  <c r="AE5431" i="13" s="1"/>
  <c r="AG5431" i="13" s="1"/>
  <c r="AD5439" i="13"/>
  <c r="AE5439" i="13" s="1"/>
  <c r="AG5439" i="13" s="1"/>
  <c r="AD5447" i="13"/>
  <c r="AE5447" i="13" s="1"/>
  <c r="AG5447" i="13" s="1"/>
  <c r="AD5464" i="13"/>
  <c r="AE5464" i="13" s="1"/>
  <c r="AG5464" i="13" s="1"/>
  <c r="AD5471" i="13"/>
  <c r="AE5471" i="13" s="1"/>
  <c r="AG5471" i="13" s="1"/>
  <c r="AD5481" i="13"/>
  <c r="AE5481" i="13" s="1"/>
  <c r="AG5481" i="13" s="1"/>
  <c r="AD5496" i="13"/>
  <c r="AE5496" i="13" s="1"/>
  <c r="AG5496" i="13" s="1"/>
  <c r="AD5507" i="13"/>
  <c r="AE5507" i="13" s="1"/>
  <c r="AG5507" i="13" s="1"/>
  <c r="AD5678" i="13"/>
  <c r="AE5678" i="13" s="1"/>
  <c r="AE5679" i="13" s="1"/>
  <c r="AD5681" i="13"/>
  <c r="AE5681" i="13" s="1"/>
  <c r="AG5681" i="13" s="1"/>
  <c r="AD5688" i="13"/>
  <c r="AE5688" i="13" s="1"/>
  <c r="AE5689" i="13" s="1"/>
  <c r="AD5696" i="13"/>
  <c r="AE5696" i="13" s="1"/>
  <c r="AG5696" i="13" s="1"/>
  <c r="AD5698" i="13"/>
  <c r="AE5698" i="13" s="1"/>
  <c r="AG5698" i="13" s="1"/>
  <c r="AD5703" i="13"/>
  <c r="AE5703" i="13" s="1"/>
  <c r="AE5704" i="13" s="1"/>
  <c r="AD5706" i="13"/>
  <c r="AE5706" i="13" s="1"/>
  <c r="AG5706" i="13" s="1"/>
  <c r="AD5709" i="13"/>
  <c r="AE5709" i="13" s="1"/>
  <c r="AG5709" i="13" s="1"/>
  <c r="AD5711" i="13"/>
  <c r="AE5711" i="13" s="1"/>
  <c r="AG5711" i="13" s="1"/>
  <c r="M5727" i="13"/>
  <c r="AD5742" i="13"/>
  <c r="AE5742" i="13" s="1"/>
  <c r="AG5742" i="13" s="1"/>
  <c r="AD5750" i="13"/>
  <c r="AE5750" i="13" s="1"/>
  <c r="AG5750" i="13" s="1"/>
  <c r="M5773" i="13"/>
  <c r="M5780" i="13"/>
  <c r="AD5778" i="13"/>
  <c r="AE5778" i="13" s="1"/>
  <c r="AG5778" i="13" s="1"/>
  <c r="M5802" i="13"/>
  <c r="AD5808" i="13"/>
  <c r="AE5808" i="13" s="1"/>
  <c r="AG5808" i="13" s="1"/>
  <c r="M5819" i="13"/>
  <c r="AD5977" i="13"/>
  <c r="AE5977" i="13" s="1"/>
  <c r="AD6821" i="13"/>
  <c r="AE6821" i="13" s="1"/>
  <c r="AG6821" i="13" s="1"/>
  <c r="AD6831" i="13"/>
  <c r="AE6831" i="13" s="1"/>
  <c r="AG6831" i="13" s="1"/>
  <c r="M6859" i="13"/>
  <c r="AD3809" i="13"/>
  <c r="AE3809" i="13" s="1"/>
  <c r="AG3809" i="13" s="1"/>
  <c r="AD3813" i="13"/>
  <c r="AE3813" i="13" s="1"/>
  <c r="AG3813" i="13" s="1"/>
  <c r="AD3816" i="13"/>
  <c r="AE3816" i="13" s="1"/>
  <c r="AG3816" i="13" s="1"/>
  <c r="AD3824" i="13"/>
  <c r="AD3848" i="13"/>
  <c r="AD3849" i="13" s="1"/>
  <c r="AD3881" i="13"/>
  <c r="M3904" i="13"/>
  <c r="AD3905" i="13"/>
  <c r="AD3906" i="13" s="1"/>
  <c r="AD3915" i="13"/>
  <c r="AE3915" i="13" s="1"/>
  <c r="AG3915" i="13" s="1"/>
  <c r="AE3932" i="13"/>
  <c r="AG3932" i="13" s="1"/>
  <c r="AD3945" i="13"/>
  <c r="AE3945" i="13" s="1"/>
  <c r="AG3945" i="13" s="1"/>
  <c r="AD3979" i="13"/>
  <c r="AD3998" i="13"/>
  <c r="AE3998" i="13" s="1"/>
  <c r="M4014" i="13"/>
  <c r="M4021" i="13"/>
  <c r="AD4024" i="13"/>
  <c r="AE4024" i="13" s="1"/>
  <c r="AG4024" i="13" s="1"/>
  <c r="AD4029" i="13"/>
  <c r="AD4043" i="13"/>
  <c r="AD4056" i="13"/>
  <c r="AE4056" i="13" s="1"/>
  <c r="AG4056" i="13" s="1"/>
  <c r="AD4067" i="13"/>
  <c r="AD4077" i="13"/>
  <c r="AD4079" i="13"/>
  <c r="AD4083" i="13"/>
  <c r="AE4083" i="13" s="1"/>
  <c r="AG4083" i="13" s="1"/>
  <c r="AD4088" i="13"/>
  <c r="AE4088" i="13" s="1"/>
  <c r="AG4088" i="13" s="1"/>
  <c r="AD4090" i="13"/>
  <c r="AE4090" i="13" s="1"/>
  <c r="AG4090" i="13" s="1"/>
  <c r="AD4094" i="13"/>
  <c r="AD4112" i="13"/>
  <c r="AD4114" i="13"/>
  <c r="AD4136" i="13"/>
  <c r="M4184" i="13"/>
  <c r="AD4166" i="13"/>
  <c r="AE4166" i="13" s="1"/>
  <c r="AG4166" i="13" s="1"/>
  <c r="AD4168" i="13"/>
  <c r="AE4168" i="13" s="1"/>
  <c r="AG4168" i="13" s="1"/>
  <c r="AD4201" i="13"/>
  <c r="AD4221" i="13"/>
  <c r="AE4245" i="13"/>
  <c r="AG4245" i="13" s="1"/>
  <c r="AD4244" i="13"/>
  <c r="AD4253" i="13"/>
  <c r="AE4282" i="13"/>
  <c r="AE4283" i="13" s="1"/>
  <c r="AD4292" i="13"/>
  <c r="AE4292" i="13" s="1"/>
  <c r="AG4292" i="13" s="1"/>
  <c r="AD4310" i="13"/>
  <c r="AE4310" i="13" s="1"/>
  <c r="AD4311" i="13"/>
  <c r="AE4311" i="13" s="1"/>
  <c r="AG4311" i="13" s="1"/>
  <c r="AD4313" i="13"/>
  <c r="AE4313" i="13" s="1"/>
  <c r="AG4313" i="13" s="1"/>
  <c r="AD4315" i="13"/>
  <c r="AE4315" i="13" s="1"/>
  <c r="AG4315" i="13" s="1"/>
  <c r="AD4317" i="13"/>
  <c r="AE4317" i="13" s="1"/>
  <c r="AG4317" i="13" s="1"/>
  <c r="AD4319" i="13"/>
  <c r="AE4319" i="13" s="1"/>
  <c r="AG4319" i="13" s="1"/>
  <c r="AD4337" i="13"/>
  <c r="AD4351" i="13"/>
  <c r="AE4351" i="13" s="1"/>
  <c r="AG4351" i="13" s="1"/>
  <c r="M4396" i="13"/>
  <c r="AD4461" i="13"/>
  <c r="AE4461" i="13" s="1"/>
  <c r="AG4461" i="13" s="1"/>
  <c r="AD4463" i="13"/>
  <c r="AE4463" i="13" s="1"/>
  <c r="AG4463" i="13" s="1"/>
  <c r="AD4465" i="13"/>
  <c r="AE4465" i="13" s="1"/>
  <c r="AG4465" i="13" s="1"/>
  <c r="AD4476" i="13"/>
  <c r="AE4476" i="13" s="1"/>
  <c r="AG4476" i="13" s="1"/>
  <c r="AD4478" i="13"/>
  <c r="AE4478" i="13" s="1"/>
  <c r="AG4478" i="13" s="1"/>
  <c r="M4494" i="13"/>
  <c r="AD4495" i="13"/>
  <c r="AE4495" i="13" s="1"/>
  <c r="AG4495" i="13" s="1"/>
  <c r="AD4499" i="13"/>
  <c r="AE4499" i="13" s="1"/>
  <c r="AG4499" i="13" s="1"/>
  <c r="AD4501" i="13"/>
  <c r="AE4501" i="13" s="1"/>
  <c r="AG4501" i="13" s="1"/>
  <c r="AD4506" i="13"/>
  <c r="AE4506" i="13" s="1"/>
  <c r="AG4506" i="13" s="1"/>
  <c r="AD4548" i="13"/>
  <c r="AE4548" i="13" s="1"/>
  <c r="AG4548" i="13" s="1"/>
  <c r="AD4576" i="13"/>
  <c r="AE4576" i="13" s="1"/>
  <c r="AG4576" i="13" s="1"/>
  <c r="AD4586" i="13"/>
  <c r="AE4586" i="13" s="1"/>
  <c r="AG4586" i="13" s="1"/>
  <c r="AD4642" i="13"/>
  <c r="AE4642" i="13" s="1"/>
  <c r="AG4642" i="13" s="1"/>
  <c r="AD4656" i="13"/>
  <c r="AE4656" i="13" s="1"/>
  <c r="AG4656" i="13" s="1"/>
  <c r="AD4660" i="13"/>
  <c r="AE4660" i="13" s="1"/>
  <c r="AG4660" i="13" s="1"/>
  <c r="AD4665" i="13"/>
  <c r="AE4665" i="13" s="1"/>
  <c r="AG4665" i="13" s="1"/>
  <c r="AD4667" i="13"/>
  <c r="AE4667" i="13" s="1"/>
  <c r="AG4667" i="13" s="1"/>
  <c r="AD4676" i="13"/>
  <c r="AE4676" i="13" s="1"/>
  <c r="AG4676" i="13" s="1"/>
  <c r="AD4678" i="13"/>
  <c r="AE4678" i="13" s="1"/>
  <c r="AG4678" i="13" s="1"/>
  <c r="AD4680" i="13"/>
  <c r="AE4680" i="13" s="1"/>
  <c r="AG4680" i="13" s="1"/>
  <c r="AD4682" i="13"/>
  <c r="AE4682" i="13" s="1"/>
  <c r="AD4692" i="13"/>
  <c r="AE4692" i="13" s="1"/>
  <c r="AG4692" i="13" s="1"/>
  <c r="AD4699" i="13"/>
  <c r="AE4699" i="13" s="1"/>
  <c r="AG4699" i="13" s="1"/>
  <c r="AD4706" i="13"/>
  <c r="AE4706" i="13" s="1"/>
  <c r="AG4706" i="13" s="1"/>
  <c r="AD4714" i="13"/>
  <c r="AE4714" i="13" s="1"/>
  <c r="AG4714" i="13" s="1"/>
  <c r="AD4729" i="13"/>
  <c r="AE4729" i="13" s="1"/>
  <c r="AG4729" i="13" s="1"/>
  <c r="AD4884" i="13"/>
  <c r="AE4884" i="13" s="1"/>
  <c r="AG4884" i="13" s="1"/>
  <c r="AD5048" i="13"/>
  <c r="AE5048" i="13" s="1"/>
  <c r="AG5048" i="13" s="1"/>
  <c r="AD5060" i="13"/>
  <c r="AE5060" i="13" s="1"/>
  <c r="AG5060" i="13" s="1"/>
  <c r="AD5074" i="13"/>
  <c r="AE5074" i="13" s="1"/>
  <c r="AG5074" i="13" s="1"/>
  <c r="AD5080" i="13"/>
  <c r="AE5080" i="13" s="1"/>
  <c r="AG5080" i="13" s="1"/>
  <c r="AD5084" i="13"/>
  <c r="AE5084" i="13" s="1"/>
  <c r="AE5085" i="13" s="1"/>
  <c r="AD5136" i="13"/>
  <c r="AE5136" i="13" s="1"/>
  <c r="AG5136" i="13" s="1"/>
  <c r="AD5244" i="13"/>
  <c r="AE5244" i="13" s="1"/>
  <c r="AD5390" i="13"/>
  <c r="AE5390" i="13" s="1"/>
  <c r="AG5390" i="13" s="1"/>
  <c r="AD5422" i="13"/>
  <c r="AE5422" i="13" s="1"/>
  <c r="AG5422" i="13" s="1"/>
  <c r="AD5437" i="13"/>
  <c r="AE5437" i="13" s="1"/>
  <c r="AG5437" i="13" s="1"/>
  <c r="AD5469" i="13"/>
  <c r="AE5469" i="13" s="1"/>
  <c r="M5491" i="13"/>
  <c r="AD5495" i="13"/>
  <c r="AE5495" i="13" s="1"/>
  <c r="AG5495" i="13" s="1"/>
  <c r="M5683" i="13"/>
  <c r="M5702" i="13"/>
  <c r="AD5694" i="13"/>
  <c r="AE5694" i="13" s="1"/>
  <c r="AG5694" i="13" s="1"/>
  <c r="M5713" i="13"/>
  <c r="AD5708" i="13"/>
  <c r="AE5708" i="13" s="1"/>
  <c r="AG5708" i="13" s="1"/>
  <c r="AD5710" i="13"/>
  <c r="AE5710" i="13" s="1"/>
  <c r="AG5710" i="13" s="1"/>
  <c r="AD5720" i="13"/>
  <c r="AE5720" i="13" s="1"/>
  <c r="AD5730" i="13"/>
  <c r="AE5730" i="13" s="1"/>
  <c r="AD5740" i="13"/>
  <c r="AE5740" i="13" s="1"/>
  <c r="AG5740" i="13" s="1"/>
  <c r="AD5748" i="13"/>
  <c r="AE5748" i="13" s="1"/>
  <c r="AG5748" i="13" s="1"/>
  <c r="M5792" i="13"/>
  <c r="AD5796" i="13"/>
  <c r="AE5796" i="13" s="1"/>
  <c r="AG5796" i="13" s="1"/>
  <c r="AD5822" i="13"/>
  <c r="AE5822" i="13" s="1"/>
  <c r="AG5822" i="13" s="1"/>
  <c r="AD5848" i="13"/>
  <c r="AE5848" i="13" s="1"/>
  <c r="AE5849" i="13" s="1"/>
  <c r="AD5974" i="13"/>
  <c r="AE5974" i="13" s="1"/>
  <c r="AD6038" i="13"/>
  <c r="AE6038" i="13" s="1"/>
  <c r="AD6046" i="13"/>
  <c r="AE6046" i="13" s="1"/>
  <c r="AG6046" i="13" s="1"/>
  <c r="AD6206" i="13"/>
  <c r="AE6206" i="13" s="1"/>
  <c r="AG6206" i="13" s="1"/>
  <c r="AD6233" i="13"/>
  <c r="AE6233" i="13" s="1"/>
  <c r="AG6233" i="13" s="1"/>
  <c r="M6378" i="13"/>
  <c r="AD3654" i="13"/>
  <c r="AE3654" i="13" s="1"/>
  <c r="AG3654" i="13" s="1"/>
  <c r="M3710" i="13"/>
  <c r="AE3725" i="13"/>
  <c r="AG3725" i="13" s="1"/>
  <c r="AD3800" i="13"/>
  <c r="M3836" i="13"/>
  <c r="AD3882" i="13"/>
  <c r="AD3931" i="13"/>
  <c r="AD3943" i="13"/>
  <c r="AD4068" i="13"/>
  <c r="AD4227" i="13"/>
  <c r="AD4338" i="13"/>
  <c r="AD4542" i="13"/>
  <c r="AE4542" i="13" s="1"/>
  <c r="AG4542" i="13" s="1"/>
  <c r="AD4544" i="13"/>
  <c r="AE4544" i="13" s="1"/>
  <c r="AG4544" i="13" s="1"/>
  <c r="AD4589" i="13"/>
  <c r="AE4589" i="13" s="1"/>
  <c r="AG4589" i="13" s="1"/>
  <c r="AD4593" i="13"/>
  <c r="AE4593" i="13" s="1"/>
  <c r="AG4593" i="13" s="1"/>
  <c r="AD4598" i="13"/>
  <c r="AE4598" i="13" s="1"/>
  <c r="AG4598" i="13" s="1"/>
  <c r="AD4601" i="13"/>
  <c r="AE4601" i="13" s="1"/>
  <c r="AG4601" i="13" s="1"/>
  <c r="AD4602" i="13"/>
  <c r="AE4602" i="13" s="1"/>
  <c r="AG4602" i="13" s="1"/>
  <c r="M4611" i="13"/>
  <c r="AD4606" i="13"/>
  <c r="AE4606" i="13" s="1"/>
  <c r="AG4606" i="13" s="1"/>
  <c r="AD4608" i="13"/>
  <c r="AE4608" i="13" s="1"/>
  <c r="AG4608" i="13" s="1"/>
  <c r="M4624" i="13"/>
  <c r="AD4620" i="13"/>
  <c r="AE4620" i="13" s="1"/>
  <c r="AG4620" i="13" s="1"/>
  <c r="AD4622" i="13"/>
  <c r="AE4622" i="13" s="1"/>
  <c r="AG4622" i="13" s="1"/>
  <c r="AD4627" i="13"/>
  <c r="AE4627" i="13" s="1"/>
  <c r="AG4627" i="13" s="1"/>
  <c r="AD4629" i="13"/>
  <c r="AE4629" i="13" s="1"/>
  <c r="AG4629" i="13" s="1"/>
  <c r="AD4631" i="13"/>
  <c r="AE4631" i="13" s="1"/>
  <c r="AG4631" i="13" s="1"/>
  <c r="M4832" i="13"/>
  <c r="AD4828" i="13"/>
  <c r="AE4828" i="13" s="1"/>
  <c r="AG4828" i="13" s="1"/>
  <c r="AD4830" i="13"/>
  <c r="AE4830" i="13" s="1"/>
  <c r="AG4830" i="13" s="1"/>
  <c r="AD4854" i="13"/>
  <c r="AE4854" i="13" s="1"/>
  <c r="AG4854" i="13" s="1"/>
  <c r="AD4870" i="13"/>
  <c r="AE4870" i="13" s="1"/>
  <c r="AG4870" i="13" s="1"/>
  <c r="AD4891" i="13"/>
  <c r="AE4891" i="13" s="1"/>
  <c r="AE4892" i="13" s="1"/>
  <c r="AD4916" i="13"/>
  <c r="AE4916" i="13" s="1"/>
  <c r="AG4916" i="13" s="1"/>
  <c r="AD5045" i="13"/>
  <c r="AE5045" i="13" s="1"/>
  <c r="AD5052" i="13"/>
  <c r="AE5052" i="13" s="1"/>
  <c r="AG5052" i="13" s="1"/>
  <c r="AD5066" i="13"/>
  <c r="AE5066" i="13" s="1"/>
  <c r="M5073" i="13"/>
  <c r="AD5172" i="13"/>
  <c r="AE5172" i="13" s="1"/>
  <c r="AG5172" i="13" s="1"/>
  <c r="AD5176" i="13"/>
  <c r="AE5176" i="13" s="1"/>
  <c r="AG5176" i="13" s="1"/>
  <c r="AD5237" i="13"/>
  <c r="AE5237" i="13" s="1"/>
  <c r="AD5284" i="13"/>
  <c r="AE5284" i="13" s="1"/>
  <c r="AG5284" i="13" s="1"/>
  <c r="AD5285" i="13"/>
  <c r="AE5285" i="13" s="1"/>
  <c r="AG5285" i="13" s="1"/>
  <c r="AD5290" i="13"/>
  <c r="AE5290" i="13" s="1"/>
  <c r="AG5290" i="13" s="1"/>
  <c r="AD5301" i="13"/>
  <c r="AE5301" i="13" s="1"/>
  <c r="AG5301" i="13" s="1"/>
  <c r="AD5318" i="13"/>
  <c r="AE5318" i="13" s="1"/>
  <c r="AG5318" i="13" s="1"/>
  <c r="AD5379" i="13"/>
  <c r="AE5379" i="13" s="1"/>
  <c r="AG5379" i="13" s="1"/>
  <c r="AD5385" i="13"/>
  <c r="AE5385" i="13" s="1"/>
  <c r="AG5385" i="13" s="1"/>
  <c r="AD5388" i="13"/>
  <c r="AE5388" i="13" s="1"/>
  <c r="AG5388" i="13" s="1"/>
  <c r="AD5392" i="13"/>
  <c r="AE5392" i="13" s="1"/>
  <c r="AG5392" i="13" s="1"/>
  <c r="AD5402" i="13"/>
  <c r="AE5402" i="13" s="1"/>
  <c r="AG5402" i="13" s="1"/>
  <c r="M5420" i="13"/>
  <c r="AD5428" i="13"/>
  <c r="AE5428" i="13" s="1"/>
  <c r="AG5428" i="13" s="1"/>
  <c r="AD5432" i="13"/>
  <c r="AE5432" i="13" s="1"/>
  <c r="AG5432" i="13" s="1"/>
  <c r="AD5435" i="13"/>
  <c r="AE5435" i="13" s="1"/>
  <c r="AG5435" i="13" s="1"/>
  <c r="AD5440" i="13"/>
  <c r="AE5440" i="13" s="1"/>
  <c r="AG5440" i="13" s="1"/>
  <c r="AD5444" i="13"/>
  <c r="AE5444" i="13" s="1"/>
  <c r="AG5444" i="13" s="1"/>
  <c r="M5468" i="13"/>
  <c r="AD5465" i="13"/>
  <c r="AE5465" i="13" s="1"/>
  <c r="AG5465" i="13" s="1"/>
  <c r="AD5477" i="13"/>
  <c r="AE5477" i="13" s="1"/>
  <c r="AD5482" i="13"/>
  <c r="AE5482" i="13" s="1"/>
  <c r="AG5482" i="13" s="1"/>
  <c r="M5497" i="13"/>
  <c r="AD5494" i="13"/>
  <c r="AE5494" i="13" s="1"/>
  <c r="AG5494" i="13" s="1"/>
  <c r="M5512" i="13"/>
  <c r="AD5666" i="13"/>
  <c r="AE5666" i="13" s="1"/>
  <c r="AD5692" i="13"/>
  <c r="AE5692" i="13" s="1"/>
  <c r="AG5692" i="13" s="1"/>
  <c r="AD5695" i="13"/>
  <c r="AE5695" i="13" s="1"/>
  <c r="AG5695" i="13" s="1"/>
  <c r="AD5712" i="13"/>
  <c r="AE5712" i="13" s="1"/>
  <c r="AG5712" i="13" s="1"/>
  <c r="AD5743" i="13"/>
  <c r="AE5743" i="13" s="1"/>
  <c r="AG5743" i="13" s="1"/>
  <c r="AD5751" i="13"/>
  <c r="AE5751" i="13" s="1"/>
  <c r="AG5751" i="13" s="1"/>
  <c r="AD5779" i="13"/>
  <c r="AE5779" i="13" s="1"/>
  <c r="AG5779" i="13" s="1"/>
  <c r="M5798" i="13"/>
  <c r="AD5799" i="13"/>
  <c r="AE5799" i="13" s="1"/>
  <c r="AG5799" i="13" s="1"/>
  <c r="AD5809" i="13"/>
  <c r="AE5809" i="13" s="1"/>
  <c r="AG5809" i="13" s="1"/>
  <c r="AD5820" i="13"/>
  <c r="AE5820" i="13" s="1"/>
  <c r="AG5820" i="13" s="1"/>
  <c r="AD6053" i="13"/>
  <c r="AE6053" i="13" s="1"/>
  <c r="AG6053" i="13" s="1"/>
  <c r="AD5824" i="13"/>
  <c r="AE5824" i="13" s="1"/>
  <c r="AE5825" i="13" s="1"/>
  <c r="AD5843" i="13"/>
  <c r="AE5843" i="13" s="1"/>
  <c r="AD5912" i="13"/>
  <c r="AE5912" i="13" s="1"/>
  <c r="AG5912" i="13" s="1"/>
  <c r="AD5937" i="13"/>
  <c r="AE5937" i="13" s="1"/>
  <c r="AG5937" i="13" s="1"/>
  <c r="AD5990" i="13"/>
  <c r="AE5990" i="13" s="1"/>
  <c r="AG5990" i="13" s="1"/>
  <c r="AD5992" i="13"/>
  <c r="AE5992" i="13" s="1"/>
  <c r="AG5992" i="13" s="1"/>
  <c r="AD6039" i="13"/>
  <c r="AE6039" i="13" s="1"/>
  <c r="AG6039" i="13" s="1"/>
  <c r="AD6044" i="13"/>
  <c r="AE6044" i="13" s="1"/>
  <c r="AG6044" i="13" s="1"/>
  <c r="AD6045" i="13"/>
  <c r="AE6045" i="13" s="1"/>
  <c r="AG6045" i="13" s="1"/>
  <c r="AD6050" i="13"/>
  <c r="AE6050" i="13" s="1"/>
  <c r="AG6050" i="13" s="1"/>
  <c r="AD6052" i="13"/>
  <c r="AE6052" i="13" s="1"/>
  <c r="AG6052" i="13" s="1"/>
  <c r="AD6205" i="13"/>
  <c r="AE6205" i="13" s="1"/>
  <c r="AG6205" i="13" s="1"/>
  <c r="AD6209" i="13"/>
  <c r="AE6209" i="13" s="1"/>
  <c r="AG6209" i="13" s="1"/>
  <c r="AD6224" i="13"/>
  <c r="AE6224" i="13" s="1"/>
  <c r="AG6224" i="13" s="1"/>
  <c r="AD6232" i="13"/>
  <c r="AE6232" i="13" s="1"/>
  <c r="AG6232" i="13" s="1"/>
  <c r="M6237" i="13"/>
  <c r="AD6236" i="13"/>
  <c r="AE6236" i="13" s="1"/>
  <c r="AG6236" i="13" s="1"/>
  <c r="M6247" i="13"/>
  <c r="M6341" i="13"/>
  <c r="AD6344" i="13"/>
  <c r="AE6344" i="13" s="1"/>
  <c r="AG6344" i="13" s="1"/>
  <c r="AD6346" i="13"/>
  <c r="AE6346" i="13" s="1"/>
  <c r="AG6346" i="13" s="1"/>
  <c r="AD6392" i="13"/>
  <c r="AE6392" i="13" s="1"/>
  <c r="AE6393" i="13" s="1"/>
  <c r="M6447" i="13"/>
  <c r="AD6620" i="13"/>
  <c r="AE6620" i="13" s="1"/>
  <c r="AG6620" i="13" s="1"/>
  <c r="AD6622" i="13"/>
  <c r="AE6622" i="13" s="1"/>
  <c r="AG6622" i="13" s="1"/>
  <c r="AD6627" i="13"/>
  <c r="AE6627" i="13" s="1"/>
  <c r="AG6627" i="13" s="1"/>
  <c r="AD6640" i="13"/>
  <c r="AE6640" i="13" s="1"/>
  <c r="AG6640" i="13" s="1"/>
  <c r="AD6649" i="13"/>
  <c r="AE6649" i="13" s="1"/>
  <c r="AG6649" i="13" s="1"/>
  <c r="AD6732" i="13"/>
  <c r="AE6732" i="13" s="1"/>
  <c r="AG6732" i="13" s="1"/>
  <c r="AD6746" i="13"/>
  <c r="AE6746" i="13" s="1"/>
  <c r="AG6746" i="13" s="1"/>
  <c r="AD6752" i="13"/>
  <c r="AE6752" i="13" s="1"/>
  <c r="AG6752" i="13" s="1"/>
  <c r="AD6758" i="13"/>
  <c r="AE6758" i="13" s="1"/>
  <c r="AG6758" i="13" s="1"/>
  <c r="AD6773" i="13"/>
  <c r="AE6773" i="13" s="1"/>
  <c r="AG6773" i="13" s="1"/>
  <c r="AD6791" i="13"/>
  <c r="AE6791" i="13" s="1"/>
  <c r="AG6791" i="13" s="1"/>
  <c r="AD6822" i="13"/>
  <c r="AE6822" i="13" s="1"/>
  <c r="AG6822" i="13" s="1"/>
  <c r="AD6830" i="13"/>
  <c r="AE6830" i="13" s="1"/>
  <c r="AG6830" i="13" s="1"/>
  <c r="AD6840" i="13"/>
  <c r="AE6840" i="13" s="1"/>
  <c r="AG6840" i="13" s="1"/>
  <c r="AD6845" i="13"/>
  <c r="AE6845" i="13" s="1"/>
  <c r="AD6853" i="13"/>
  <c r="AE6853" i="13" s="1"/>
  <c r="AG6853" i="13" s="1"/>
  <c r="M6866" i="13"/>
  <c r="AD6873" i="13"/>
  <c r="AE6873" i="13" s="1"/>
  <c r="AG6873" i="13" s="1"/>
  <c r="M6880" i="13"/>
  <c r="AD6896" i="13"/>
  <c r="AE6896" i="13" s="1"/>
  <c r="AG6896" i="13" s="1"/>
  <c r="AD6943" i="13"/>
  <c r="AE6943" i="13" s="1"/>
  <c r="AG6943" i="13" s="1"/>
  <c r="AD6988" i="13"/>
  <c r="AE6988" i="13" s="1"/>
  <c r="AG6988" i="13" s="1"/>
  <c r="AD6991" i="13"/>
  <c r="AE6991" i="13" s="1"/>
  <c r="AG6991" i="13" s="1"/>
  <c r="AD6997" i="13"/>
  <c r="AE6997" i="13" s="1"/>
  <c r="AG6997" i="13" s="1"/>
  <c r="AD7031" i="13"/>
  <c r="AE7031" i="13" s="1"/>
  <c r="AG7031" i="13" s="1"/>
  <c r="AD7060" i="13"/>
  <c r="AE7060" i="13" s="1"/>
  <c r="AG7060" i="13" s="1"/>
  <c r="AD7067" i="13"/>
  <c r="AE7067" i="13" s="1"/>
  <c r="AG7067" i="13" s="1"/>
  <c r="M7085" i="13"/>
  <c r="AD7082" i="13"/>
  <c r="AE7082" i="13" s="1"/>
  <c r="AG7082" i="13" s="1"/>
  <c r="AD7105" i="13"/>
  <c r="AE7105" i="13" s="1"/>
  <c r="AG7105" i="13" s="1"/>
  <c r="M7152" i="13"/>
  <c r="AD7151" i="13"/>
  <c r="AE7151" i="13" s="1"/>
  <c r="AG7151" i="13" s="1"/>
  <c r="AD7324" i="13"/>
  <c r="AE7324" i="13" s="1"/>
  <c r="AG7324" i="13" s="1"/>
  <c r="AD7372" i="13"/>
  <c r="AE7372" i="13" s="1"/>
  <c r="AG7372" i="13" s="1"/>
  <c r="M7390" i="13"/>
  <c r="AD7423" i="13"/>
  <c r="AE7423" i="13" s="1"/>
  <c r="AG7423" i="13" s="1"/>
  <c r="AD7500" i="13"/>
  <c r="AE7500" i="13" s="1"/>
  <c r="AG7500" i="13" s="1"/>
  <c r="AD7503" i="13"/>
  <c r="AE7503" i="13" s="1"/>
  <c r="AG7503" i="13" s="1"/>
  <c r="AD7507" i="13"/>
  <c r="AE7507" i="13" s="1"/>
  <c r="AG7507" i="13" s="1"/>
  <c r="AD7510" i="13"/>
  <c r="AE7510" i="13" s="1"/>
  <c r="AG7510" i="13" s="1"/>
  <c r="AD7513" i="13"/>
  <c r="AE7513" i="13" s="1"/>
  <c r="AG7513" i="13" s="1"/>
  <c r="M7630" i="13"/>
  <c r="AD7624" i="13"/>
  <c r="AE7624" i="13" s="1"/>
  <c r="AG7624" i="13" s="1"/>
  <c r="AD7648" i="13"/>
  <c r="AE7648" i="13" s="1"/>
  <c r="AG7648" i="13" s="1"/>
  <c r="AD7710" i="13"/>
  <c r="AE7710" i="13" s="1"/>
  <c r="AG7710" i="13" s="1"/>
  <c r="AD7720" i="13"/>
  <c r="AE7720" i="13" s="1"/>
  <c r="AG7720" i="13" s="1"/>
  <c r="AD7723" i="13"/>
  <c r="AE7723" i="13" s="1"/>
  <c r="AG7723" i="13" s="1"/>
  <c r="AD7730" i="13"/>
  <c r="AE7730" i="13" s="1"/>
  <c r="AG7730" i="13" s="1"/>
  <c r="AD6287" i="13"/>
  <c r="AE6287" i="13" s="1"/>
  <c r="AG6287" i="13" s="1"/>
  <c r="AD6442" i="13"/>
  <c r="AE6442" i="13" s="1"/>
  <c r="AG6442" i="13" s="1"/>
  <c r="AD6450" i="13"/>
  <c r="AE6450" i="13" s="1"/>
  <c r="AG6450" i="13" s="1"/>
  <c r="AD6641" i="13"/>
  <c r="AE6641" i="13" s="1"/>
  <c r="AG6641" i="13" s="1"/>
  <c r="M6761" i="13"/>
  <c r="AD6825" i="13"/>
  <c r="AE6825" i="13" s="1"/>
  <c r="AG6825" i="13" s="1"/>
  <c r="AD6828" i="13"/>
  <c r="AE6828" i="13" s="1"/>
  <c r="AG6828" i="13" s="1"/>
  <c r="M6842" i="13"/>
  <c r="AD6851" i="13"/>
  <c r="AE6851" i="13" s="1"/>
  <c r="AG6851" i="13" s="1"/>
  <c r="AD6854" i="13"/>
  <c r="AE6854" i="13" s="1"/>
  <c r="AG6854" i="13" s="1"/>
  <c r="AD6874" i="13"/>
  <c r="AE6874" i="13" s="1"/>
  <c r="AG6874" i="13" s="1"/>
  <c r="AD6998" i="13"/>
  <c r="AE6998" i="13" s="1"/>
  <c r="AG6998" i="13" s="1"/>
  <c r="AD7106" i="13"/>
  <c r="AE7106" i="13" s="1"/>
  <c r="AG7106" i="13" s="1"/>
  <c r="M7667" i="13"/>
  <c r="AD7666" i="13"/>
  <c r="AE7666" i="13" s="1"/>
  <c r="AE7667" i="13" s="1"/>
  <c r="AD7766" i="13"/>
  <c r="AE7766" i="13" s="1"/>
  <c r="AG7766" i="13" s="1"/>
  <c r="AD7768" i="13"/>
  <c r="AE7768" i="13" s="1"/>
  <c r="AG7768" i="13" s="1"/>
  <c r="AD7770" i="13"/>
  <c r="AE7770" i="13" s="1"/>
  <c r="AG7770" i="13" s="1"/>
  <c r="AD7937" i="13"/>
  <c r="AE7937" i="13" s="1"/>
  <c r="AG7937" i="13" s="1"/>
  <c r="AD7939" i="13"/>
  <c r="AE7939" i="13" s="1"/>
  <c r="AG7939" i="13" s="1"/>
  <c r="AD7941" i="13"/>
  <c r="AE7941" i="13" s="1"/>
  <c r="AG7941" i="13" s="1"/>
  <c r="AD7965" i="13"/>
  <c r="AE7965" i="13" s="1"/>
  <c r="AG7965" i="13" s="1"/>
  <c r="AD7967" i="13"/>
  <c r="AE7967" i="13" s="1"/>
  <c r="AG7967" i="13" s="1"/>
  <c r="AD7969" i="13"/>
  <c r="AE7969" i="13" s="1"/>
  <c r="AG7969" i="13" s="1"/>
  <c r="AD8018" i="13"/>
  <c r="AE8018" i="13" s="1"/>
  <c r="AG8018" i="13" s="1"/>
  <c r="AD8022" i="13"/>
  <c r="AE8022" i="13" s="1"/>
  <c r="AG8022" i="13" s="1"/>
  <c r="AD8024" i="13"/>
  <c r="AE8024" i="13" s="1"/>
  <c r="AG8024" i="13" s="1"/>
  <c r="AD5573" i="13"/>
  <c r="AE5573" i="13" s="1"/>
  <c r="AG5573" i="13" s="1"/>
  <c r="AD5578" i="13"/>
  <c r="AE5578" i="13" s="1"/>
  <c r="AG5578" i="13" s="1"/>
  <c r="AD5633" i="13"/>
  <c r="AE5633" i="13" s="1"/>
  <c r="AD5647" i="13"/>
  <c r="AE5647" i="13" s="1"/>
  <c r="AG5647" i="13" s="1"/>
  <c r="AD5861" i="13"/>
  <c r="AE5861" i="13" s="1"/>
  <c r="AG5861" i="13" s="1"/>
  <c r="AD5870" i="13"/>
  <c r="AE5870" i="13" s="1"/>
  <c r="AG5870" i="13" s="1"/>
  <c r="AD5885" i="13"/>
  <c r="AE5885" i="13" s="1"/>
  <c r="AG5885" i="13" s="1"/>
  <c r="AD5924" i="13"/>
  <c r="AE5924" i="13" s="1"/>
  <c r="AG5924" i="13" s="1"/>
  <c r="AD5927" i="13"/>
  <c r="AE5927" i="13" s="1"/>
  <c r="AG5927" i="13" s="1"/>
  <c r="M5943" i="13"/>
  <c r="M5949" i="13"/>
  <c r="AD6569" i="13"/>
  <c r="AE6569" i="13" s="1"/>
  <c r="AD6601" i="13"/>
  <c r="AE6601" i="13" s="1"/>
  <c r="AG6601" i="13" s="1"/>
  <c r="AD6639" i="13"/>
  <c r="AE6639" i="13" s="1"/>
  <c r="AG6639" i="13" s="1"/>
  <c r="AD6645" i="13"/>
  <c r="AE6645" i="13" s="1"/>
  <c r="AG6645" i="13" s="1"/>
  <c r="AD6648" i="13"/>
  <c r="AE6648" i="13" s="1"/>
  <c r="AG6648" i="13" s="1"/>
  <c r="M6661" i="13"/>
  <c r="AD6664" i="13"/>
  <c r="AE6664" i="13" s="1"/>
  <c r="AE6666" i="13" s="1"/>
  <c r="AD6686" i="13"/>
  <c r="AE6686" i="13" s="1"/>
  <c r="AG6686" i="13" s="1"/>
  <c r="M6731" i="13"/>
  <c r="AD6747" i="13"/>
  <c r="AE6747" i="13" s="1"/>
  <c r="AG6747" i="13" s="1"/>
  <c r="AD6751" i="13"/>
  <c r="AE6751" i="13" s="1"/>
  <c r="AD6781" i="13"/>
  <c r="AE6781" i="13" s="1"/>
  <c r="AG6781" i="13" s="1"/>
  <c r="AD6835" i="13"/>
  <c r="AE6835" i="13" s="1"/>
  <c r="AG6835" i="13" s="1"/>
  <c r="M6849" i="13"/>
  <c r="AD6852" i="13"/>
  <c r="AE6852" i="13" s="1"/>
  <c r="AG6852" i="13" s="1"/>
  <c r="AD6862" i="13"/>
  <c r="AE6862" i="13" s="1"/>
  <c r="AG6862" i="13" s="1"/>
  <c r="AD6872" i="13"/>
  <c r="AE6872" i="13" s="1"/>
  <c r="AG6872" i="13" s="1"/>
  <c r="AD6882" i="13"/>
  <c r="AE6882" i="13" s="1"/>
  <c r="AG6882" i="13" s="1"/>
  <c r="AD6984" i="13"/>
  <c r="AE6984" i="13" s="1"/>
  <c r="AG6984" i="13" s="1"/>
  <c r="AD6996" i="13"/>
  <c r="AE6996" i="13" s="1"/>
  <c r="AG6996" i="13" s="1"/>
  <c r="AD7002" i="13"/>
  <c r="AE7002" i="13" s="1"/>
  <c r="AD7005" i="13"/>
  <c r="AE7005" i="13" s="1"/>
  <c r="AG7005" i="13" s="1"/>
  <c r="AD7064" i="13"/>
  <c r="AE7064" i="13" s="1"/>
  <c r="AG7064" i="13" s="1"/>
  <c r="AD7066" i="13"/>
  <c r="AE7066" i="13" s="1"/>
  <c r="AG7066" i="13" s="1"/>
  <c r="AD7083" i="13"/>
  <c r="AE7083" i="13" s="1"/>
  <c r="AG7083" i="13" s="1"/>
  <c r="AD7086" i="13"/>
  <c r="AE7086" i="13" s="1"/>
  <c r="AG7086" i="13" s="1"/>
  <c r="AD7092" i="13"/>
  <c r="AE7092" i="13" s="1"/>
  <c r="AG7092" i="13" s="1"/>
  <c r="AD7094" i="13"/>
  <c r="AE7094" i="13" s="1"/>
  <c r="AG7094" i="13" s="1"/>
  <c r="M7110" i="13"/>
  <c r="AD7104" i="13"/>
  <c r="AE7104" i="13" s="1"/>
  <c r="AG7104" i="13" s="1"/>
  <c r="M7213" i="13"/>
  <c r="AD7370" i="13"/>
  <c r="AE7370" i="13" s="1"/>
  <c r="AD7381" i="13"/>
  <c r="AE7381" i="13" s="1"/>
  <c r="AG7381" i="13" s="1"/>
  <c r="AD7466" i="13"/>
  <c r="AE7466" i="13" s="1"/>
  <c r="AG7466" i="13" s="1"/>
  <c r="AD7478" i="13"/>
  <c r="AE7478" i="13" s="1"/>
  <c r="AG7478" i="13" s="1"/>
  <c r="M7493" i="13"/>
  <c r="AD7505" i="13"/>
  <c r="AE7505" i="13" s="1"/>
  <c r="AG7505" i="13" s="1"/>
  <c r="AD7512" i="13"/>
  <c r="AE7512" i="13" s="1"/>
  <c r="AG7512" i="13" s="1"/>
  <c r="AD7533" i="13"/>
  <c r="AE7533" i="13" s="1"/>
  <c r="AG7533" i="13" s="1"/>
  <c r="AD7570" i="13"/>
  <c r="AE7570" i="13" s="1"/>
  <c r="AG7570" i="13" s="1"/>
  <c r="M7587" i="13"/>
  <c r="AD7586" i="13"/>
  <c r="AE7586" i="13" s="1"/>
  <c r="AG7586" i="13" s="1"/>
  <c r="AD7659" i="13"/>
  <c r="AE7659" i="13" s="1"/>
  <c r="AG7659" i="13" s="1"/>
  <c r="AD7663" i="13"/>
  <c r="AE7663" i="13" s="1"/>
  <c r="AG7663" i="13" s="1"/>
  <c r="AD7662" i="13"/>
  <c r="AE7662" i="13" s="1"/>
  <c r="AG7662" i="13" s="1"/>
  <c r="AD7725" i="13"/>
  <c r="AE7725" i="13" s="1"/>
  <c r="AD7728" i="13"/>
  <c r="AE7728" i="13" s="1"/>
  <c r="AG7728" i="13" s="1"/>
  <c r="AD5617" i="13"/>
  <c r="AE5617" i="13" s="1"/>
  <c r="AE5618" i="13" s="1"/>
  <c r="AD5621" i="13"/>
  <c r="AE5621" i="13" s="1"/>
  <c r="AD5623" i="13"/>
  <c r="AE5623" i="13" s="1"/>
  <c r="AG5623" i="13" s="1"/>
  <c r="AD5625" i="13"/>
  <c r="AE5625" i="13" s="1"/>
  <c r="AG5625" i="13" s="1"/>
  <c r="AD5627" i="13"/>
  <c r="AE5627" i="13" s="1"/>
  <c r="AG5627" i="13" s="1"/>
  <c r="AD5981" i="13"/>
  <c r="AE5981" i="13" s="1"/>
  <c r="AD6073" i="13"/>
  <c r="AE6073" i="13" s="1"/>
  <c r="AD6094" i="13"/>
  <c r="AE6094" i="13" s="1"/>
  <c r="AG6094" i="13" s="1"/>
  <c r="AD6103" i="13"/>
  <c r="AE6103" i="13" s="1"/>
  <c r="AG6103" i="13" s="1"/>
  <c r="AD6113" i="13"/>
  <c r="AE6113" i="13" s="1"/>
  <c r="AG6113" i="13" s="1"/>
  <c r="AD6122" i="13"/>
  <c r="AE6122" i="13" s="1"/>
  <c r="AG6122" i="13" s="1"/>
  <c r="M6133" i="13"/>
  <c r="AD6132" i="13"/>
  <c r="AE6132" i="13" s="1"/>
  <c r="AG6132" i="13" s="1"/>
  <c r="AD6137" i="13"/>
  <c r="AE6137" i="13" s="1"/>
  <c r="AG6137" i="13" s="1"/>
  <c r="AD6143" i="13"/>
  <c r="AE6143" i="13" s="1"/>
  <c r="AG6143" i="13" s="1"/>
  <c r="AD6147" i="13"/>
  <c r="AE6147" i="13" s="1"/>
  <c r="AG6147" i="13" s="1"/>
  <c r="AD6156" i="13"/>
  <c r="AE6156" i="13" s="1"/>
  <c r="AG6156" i="13" s="1"/>
  <c r="AD6160" i="13"/>
  <c r="AE6160" i="13" s="1"/>
  <c r="AG6160" i="13" s="1"/>
  <c r="AD6164" i="13"/>
  <c r="AE6164" i="13" s="1"/>
  <c r="AG6164" i="13" s="1"/>
  <c r="AD6177" i="13"/>
  <c r="AE6177" i="13" s="1"/>
  <c r="AG6177" i="13" s="1"/>
  <c r="AD6181" i="13"/>
  <c r="AE6181" i="13" s="1"/>
  <c r="AG6181" i="13" s="1"/>
  <c r="M6263" i="13"/>
  <c r="AD6267" i="13"/>
  <c r="AE6267" i="13" s="1"/>
  <c r="AG6267" i="13" s="1"/>
  <c r="AD6271" i="13"/>
  <c r="AE6271" i="13" s="1"/>
  <c r="AG6271" i="13" s="1"/>
  <c r="AD6276" i="13"/>
  <c r="AE6276" i="13" s="1"/>
  <c r="AG6276" i="13" s="1"/>
  <c r="AD6278" i="13"/>
  <c r="AE6278" i="13" s="1"/>
  <c r="AG6278" i="13" s="1"/>
  <c r="AD6280" i="13"/>
  <c r="AE6280" i="13" s="1"/>
  <c r="AG6280" i="13" s="1"/>
  <c r="AD6286" i="13"/>
  <c r="AE6286" i="13" s="1"/>
  <c r="AG6286" i="13" s="1"/>
  <c r="AD6294" i="13"/>
  <c r="AE6294" i="13" s="1"/>
  <c r="AG6294" i="13" s="1"/>
  <c r="AD6310" i="13"/>
  <c r="AE6310" i="13" s="1"/>
  <c r="AG6310" i="13" s="1"/>
  <c r="AD6311" i="13"/>
  <c r="AE6311" i="13" s="1"/>
  <c r="AG6311" i="13" s="1"/>
  <c r="AD6312" i="13"/>
  <c r="AE6312" i="13" s="1"/>
  <c r="AG6312" i="13" s="1"/>
  <c r="AD6313" i="13"/>
  <c r="AE6313" i="13" s="1"/>
  <c r="AG6313" i="13" s="1"/>
  <c r="AD6314" i="13"/>
  <c r="AE6314" i="13" s="1"/>
  <c r="AG6314" i="13" s="1"/>
  <c r="AD6315" i="13"/>
  <c r="AE6315" i="13" s="1"/>
  <c r="AG6315" i="13" s="1"/>
  <c r="AD6316" i="13"/>
  <c r="AE6316" i="13" s="1"/>
  <c r="AG6316" i="13" s="1"/>
  <c r="AD6317" i="13"/>
  <c r="AE6317" i="13" s="1"/>
  <c r="AG6317" i="13" s="1"/>
  <c r="AD6318" i="13"/>
  <c r="AE6318" i="13" s="1"/>
  <c r="AG6318" i="13" s="1"/>
  <c r="AD6319" i="13"/>
  <c r="AE6319" i="13" s="1"/>
  <c r="AG6319" i="13" s="1"/>
  <c r="M6338" i="13"/>
  <c r="AD6335" i="13"/>
  <c r="AE6335" i="13" s="1"/>
  <c r="AD6394" i="13"/>
  <c r="AE6394" i="13" s="1"/>
  <c r="AG6394" i="13" s="1"/>
  <c r="AD6421" i="13"/>
  <c r="AE6421" i="13" s="1"/>
  <c r="AG6421" i="13" s="1"/>
  <c r="AD6426" i="13"/>
  <c r="AE6426" i="13" s="1"/>
  <c r="AG6426" i="13" s="1"/>
  <c r="AD6430" i="13"/>
  <c r="AE6430" i="13" s="1"/>
  <c r="AD6449" i="13"/>
  <c r="AE6449" i="13" s="1"/>
  <c r="AG6449" i="13" s="1"/>
  <c r="AD6452" i="13"/>
  <c r="AE6452" i="13" s="1"/>
  <c r="AG6452" i="13" s="1"/>
  <c r="M6478" i="13"/>
  <c r="AD6480" i="13"/>
  <c r="AE6480" i="13" s="1"/>
  <c r="AG6480" i="13" s="1"/>
  <c r="AD6482" i="13"/>
  <c r="AE6482" i="13" s="1"/>
  <c r="AG6482" i="13" s="1"/>
  <c r="AD6484" i="13"/>
  <c r="AE6484" i="13" s="1"/>
  <c r="AG6484" i="13" s="1"/>
  <c r="AD6486" i="13"/>
  <c r="AE6486" i="13" s="1"/>
  <c r="AG6486" i="13" s="1"/>
  <c r="AD6491" i="13"/>
  <c r="AE6491" i="13" s="1"/>
  <c r="AG6491" i="13" s="1"/>
  <c r="AD6499" i="13"/>
  <c r="AE6499" i="13" s="1"/>
  <c r="AG6499" i="13" s="1"/>
  <c r="AD6503" i="13"/>
  <c r="AE6503" i="13" s="1"/>
  <c r="AG6503" i="13" s="1"/>
  <c r="AD6508" i="13"/>
  <c r="AE6508" i="13" s="1"/>
  <c r="AG6508" i="13" s="1"/>
  <c r="M6526" i="13"/>
  <c r="AD6738" i="13"/>
  <c r="AE6738" i="13" s="1"/>
  <c r="AG6738" i="13" s="1"/>
  <c r="AD6745" i="13"/>
  <c r="AE6745" i="13" s="1"/>
  <c r="AG6745" i="13" s="1"/>
  <c r="AD6779" i="13"/>
  <c r="AE6779" i="13" s="1"/>
  <c r="AG6779" i="13" s="1"/>
  <c r="AD6824" i="13"/>
  <c r="AE6824" i="13" s="1"/>
  <c r="AG6824" i="13" s="1"/>
  <c r="AD6841" i="13"/>
  <c r="AE6841" i="13" s="1"/>
  <c r="AG6841" i="13" s="1"/>
  <c r="AD6850" i="13"/>
  <c r="AE6850" i="13" s="1"/>
  <c r="AG6850" i="13" s="1"/>
  <c r="AD6985" i="13"/>
  <c r="AE6985" i="13" s="1"/>
  <c r="AG6985" i="13" s="1"/>
  <c r="AD6990" i="13"/>
  <c r="AE6990" i="13" s="1"/>
  <c r="AG6990" i="13" s="1"/>
  <c r="AD7038" i="13"/>
  <c r="AE7038" i="13" s="1"/>
  <c r="AE7039" i="13" s="1"/>
  <c r="AD7052" i="13"/>
  <c r="AE7052" i="13" s="1"/>
  <c r="AG7052" i="13" s="1"/>
  <c r="M7068" i="13"/>
  <c r="AD7065" i="13"/>
  <c r="AE7065" i="13" s="1"/>
  <c r="AG7065" i="13" s="1"/>
  <c r="AD7081" i="13"/>
  <c r="AE7081" i="13" s="1"/>
  <c r="AG7081" i="13" s="1"/>
  <c r="AD7084" i="13"/>
  <c r="AE7084" i="13" s="1"/>
  <c r="AG7084" i="13" s="1"/>
  <c r="AD7090" i="13"/>
  <c r="AE7090" i="13" s="1"/>
  <c r="AG7090" i="13" s="1"/>
  <c r="AD7102" i="13"/>
  <c r="AE7102" i="13" s="1"/>
  <c r="AG7102" i="13" s="1"/>
  <c r="AD7107" i="13"/>
  <c r="AE7107" i="13" s="1"/>
  <c r="AG7107" i="13" s="1"/>
  <c r="AD7330" i="13"/>
  <c r="AE7330" i="13" s="1"/>
  <c r="AE7331" i="13" s="1"/>
  <c r="AD7371" i="13"/>
  <c r="AE7371" i="13" s="1"/>
  <c r="AG7371" i="13" s="1"/>
  <c r="AD7382" i="13"/>
  <c r="AE7382" i="13" s="1"/>
  <c r="AG7382" i="13" s="1"/>
  <c r="AD7438" i="13"/>
  <c r="AE7438" i="13" s="1"/>
  <c r="AD7479" i="13"/>
  <c r="AE7479" i="13" s="1"/>
  <c r="AG7479" i="13" s="1"/>
  <c r="AD7482" i="13"/>
  <c r="AE7482" i="13" s="1"/>
  <c r="AG7482" i="13" s="1"/>
  <c r="M7517" i="13"/>
  <c r="AD7502" i="13"/>
  <c r="AE7502" i="13" s="1"/>
  <c r="AG7502" i="13" s="1"/>
  <c r="AD7506" i="13"/>
  <c r="AE7506" i="13" s="1"/>
  <c r="AG7506" i="13" s="1"/>
  <c r="AD7534" i="13"/>
  <c r="AE7534" i="13" s="1"/>
  <c r="AG7534" i="13" s="1"/>
  <c r="M7592" i="13"/>
  <c r="AD7591" i="13"/>
  <c r="AE7591" i="13" s="1"/>
  <c r="AE7592" i="13" s="1"/>
  <c r="AD7726" i="13"/>
  <c r="AE7726" i="13" s="1"/>
  <c r="AG7726" i="13" s="1"/>
  <c r="AD7729" i="13"/>
  <c r="AE7729" i="13" s="1"/>
  <c r="AG7729" i="13" s="1"/>
  <c r="AD7125" i="13"/>
  <c r="AE7125" i="13" s="1"/>
  <c r="AG7125" i="13" s="1"/>
  <c r="M7134" i="13"/>
  <c r="AD7211" i="13"/>
  <c r="AE7211" i="13" s="1"/>
  <c r="AG7211" i="13" s="1"/>
  <c r="AD7224" i="13"/>
  <c r="AE7224" i="13" s="1"/>
  <c r="AG7224" i="13" s="1"/>
  <c r="AD7234" i="13"/>
  <c r="AE7234" i="13" s="1"/>
  <c r="AE7235" i="13" s="1"/>
  <c r="AD7238" i="13"/>
  <c r="AE7238" i="13" s="1"/>
  <c r="AG7238" i="13" s="1"/>
  <c r="AD7244" i="13"/>
  <c r="AE7244" i="13" s="1"/>
  <c r="AG7244" i="13" s="1"/>
  <c r="AD7253" i="13"/>
  <c r="AE7253" i="13" s="1"/>
  <c r="AG7253" i="13" s="1"/>
  <c r="AD7275" i="13"/>
  <c r="AE7275" i="13" s="1"/>
  <c r="AG7275" i="13" s="1"/>
  <c r="AD7280" i="13"/>
  <c r="AE7280" i="13" s="1"/>
  <c r="AD7284" i="13"/>
  <c r="AE7284" i="13" s="1"/>
  <c r="AG7284" i="13" s="1"/>
  <c r="AD7288" i="13"/>
  <c r="AE7288" i="13" s="1"/>
  <c r="AG7288" i="13" s="1"/>
  <c r="AD7300" i="13"/>
  <c r="AE7300" i="13" s="1"/>
  <c r="AG7300" i="13" s="1"/>
  <c r="AD7307" i="13"/>
  <c r="AE7307" i="13" s="1"/>
  <c r="AG7307" i="13" s="1"/>
  <c r="AD7327" i="13"/>
  <c r="AE7327" i="13" s="1"/>
  <c r="AG7327" i="13" s="1"/>
  <c r="AD7357" i="13"/>
  <c r="AE7357" i="13" s="1"/>
  <c r="AG7357" i="13" s="1"/>
  <c r="AD7393" i="13"/>
  <c r="AE7393" i="13" s="1"/>
  <c r="AG7393" i="13" s="1"/>
  <c r="AD7404" i="13"/>
  <c r="AE7404" i="13" s="1"/>
  <c r="AG7404" i="13" s="1"/>
  <c r="AD7409" i="13"/>
  <c r="AE7409" i="13" s="1"/>
  <c r="AG7409" i="13" s="1"/>
  <c r="AD7426" i="13"/>
  <c r="AE7426" i="13" s="1"/>
  <c r="AG7426" i="13" s="1"/>
  <c r="AD7445" i="13"/>
  <c r="AE7445" i="13" s="1"/>
  <c r="AG7445" i="13" s="1"/>
  <c r="AD7455" i="13"/>
  <c r="AE7455" i="13" s="1"/>
  <c r="AD7548" i="13"/>
  <c r="AE7548" i="13" s="1"/>
  <c r="AG7548" i="13" s="1"/>
  <c r="AD7645" i="13"/>
  <c r="AE7645" i="13" s="1"/>
  <c r="AG7645" i="13" s="1"/>
  <c r="AD7649" i="13"/>
  <c r="AE7649" i="13" s="1"/>
  <c r="AG7649" i="13" s="1"/>
  <c r="AD7655" i="13"/>
  <c r="AE7655" i="13" s="1"/>
  <c r="AG7655" i="13" s="1"/>
  <c r="AD7658" i="13"/>
  <c r="AE7658" i="13" s="1"/>
  <c r="AG7658" i="13" s="1"/>
  <c r="AD7660" i="13"/>
  <c r="AE7660" i="13" s="1"/>
  <c r="AG7660" i="13" s="1"/>
  <c r="AD7675" i="13"/>
  <c r="AE7675" i="13" s="1"/>
  <c r="AG7675" i="13" s="1"/>
  <c r="AD7778" i="13"/>
  <c r="AE7778" i="13" s="1"/>
  <c r="AG7778" i="13" s="1"/>
  <c r="AD7788" i="13"/>
  <c r="AE7788" i="13" s="1"/>
  <c r="AG7788" i="13" s="1"/>
  <c r="AD7870" i="13"/>
  <c r="AE7870" i="13" s="1"/>
  <c r="AD8061" i="13"/>
  <c r="AE8061" i="13" s="1"/>
  <c r="AG8061" i="13" s="1"/>
  <c r="AD8081" i="13"/>
  <c r="AE8081" i="13" s="1"/>
  <c r="AG8081" i="13" s="1"/>
  <c r="AD8092" i="13"/>
  <c r="AE8092" i="13" s="1"/>
  <c r="AG8092" i="13" s="1"/>
  <c r="AD8102" i="13"/>
  <c r="AE8102" i="13" s="1"/>
  <c r="AG8102" i="13" s="1"/>
  <c r="AD8153" i="13"/>
  <c r="AE8153" i="13" s="1"/>
  <c r="AG8153" i="13" s="1"/>
  <c r="AD8157" i="13"/>
  <c r="AE8157" i="13" s="1"/>
  <c r="AD6679" i="13"/>
  <c r="AE6679" i="13" s="1"/>
  <c r="AG6679" i="13" s="1"/>
  <c r="M6721" i="13"/>
  <c r="AD6915" i="13"/>
  <c r="AE6915" i="13" s="1"/>
  <c r="AG6915" i="13" s="1"/>
  <c r="AD6934" i="13"/>
  <c r="AE6934" i="13" s="1"/>
  <c r="AG6934" i="13" s="1"/>
  <c r="M7026" i="13"/>
  <c r="AD7158" i="13"/>
  <c r="AE7158" i="13" s="1"/>
  <c r="AG7158" i="13" s="1"/>
  <c r="AD7167" i="13"/>
  <c r="AE7167" i="13" s="1"/>
  <c r="AG7167" i="13" s="1"/>
  <c r="AD7193" i="13"/>
  <c r="AE7193" i="13" s="1"/>
  <c r="AD7212" i="13"/>
  <c r="AE7212" i="13" s="1"/>
  <c r="AG7212" i="13" s="1"/>
  <c r="AD7348" i="13"/>
  <c r="AE7348" i="13" s="1"/>
  <c r="AG7348" i="13" s="1"/>
  <c r="M7430" i="13"/>
  <c r="AD7443" i="13"/>
  <c r="AE7443" i="13" s="1"/>
  <c r="AE7444" i="13" s="1"/>
  <c r="AD7467" i="13"/>
  <c r="AE7467" i="13" s="1"/>
  <c r="AG7467" i="13" s="1"/>
  <c r="AD7520" i="13"/>
  <c r="AE7520" i="13" s="1"/>
  <c r="AG7520" i="13" s="1"/>
  <c r="AD7537" i="13"/>
  <c r="AE7537" i="13" s="1"/>
  <c r="AG7537" i="13" s="1"/>
  <c r="AD7547" i="13"/>
  <c r="AE7547" i="13" s="1"/>
  <c r="AG7547" i="13" s="1"/>
  <c r="AD7584" i="13"/>
  <c r="AE7584" i="13" s="1"/>
  <c r="AG7584" i="13" s="1"/>
  <c r="AD7589" i="13"/>
  <c r="AE7589" i="13" s="1"/>
  <c r="AG7589" i="13" s="1"/>
  <c r="AD7595" i="13"/>
  <c r="AE7595" i="13" s="1"/>
  <c r="AD7605" i="13"/>
  <c r="AE7605" i="13" s="1"/>
  <c r="AG7605" i="13" s="1"/>
  <c r="AD7622" i="13"/>
  <c r="AE7622" i="13" s="1"/>
  <c r="AG7622" i="13" s="1"/>
  <c r="AD7635" i="13"/>
  <c r="AE7635" i="13" s="1"/>
  <c r="AD7642" i="13"/>
  <c r="AE7642" i="13" s="1"/>
  <c r="AG7642" i="13" s="1"/>
  <c r="AD7643" i="13"/>
  <c r="AE7643" i="13" s="1"/>
  <c r="AG7643" i="13" s="1"/>
  <c r="AD7653" i="13"/>
  <c r="AE7653" i="13" s="1"/>
  <c r="AG7653" i="13" s="1"/>
  <c r="AD7657" i="13"/>
  <c r="AE7657" i="13" s="1"/>
  <c r="AG7657" i="13" s="1"/>
  <c r="AD7765" i="13"/>
  <c r="AE7765" i="13" s="1"/>
  <c r="AG7765" i="13" s="1"/>
  <c r="AD7767" i="13"/>
  <c r="AE7767" i="13" s="1"/>
  <c r="AG7767" i="13" s="1"/>
  <c r="AD7769" i="13"/>
  <c r="AE7769" i="13" s="1"/>
  <c r="AG7769" i="13" s="1"/>
  <c r="M7782" i="13"/>
  <c r="AD7779" i="13"/>
  <c r="AE7779" i="13" s="1"/>
  <c r="AG7779" i="13" s="1"/>
  <c r="AD7781" i="13"/>
  <c r="AE7781" i="13" s="1"/>
  <c r="AG7781" i="13" s="1"/>
  <c r="AD7789" i="13"/>
  <c r="AE7789" i="13" s="1"/>
  <c r="AG7789" i="13" s="1"/>
  <c r="AD7800" i="13"/>
  <c r="AE7800" i="13" s="1"/>
  <c r="AG7800" i="13" s="1"/>
  <c r="AD7873" i="13"/>
  <c r="AE7873" i="13" s="1"/>
  <c r="AG7873" i="13" s="1"/>
  <c r="M7887" i="13"/>
  <c r="AD7885" i="13"/>
  <c r="AE7885" i="13" s="1"/>
  <c r="AG7885" i="13" s="1"/>
  <c r="M7910" i="13"/>
  <c r="M7925" i="13"/>
  <c r="AD7936" i="13"/>
  <c r="AE7936" i="13" s="1"/>
  <c r="AG7936" i="13" s="1"/>
  <c r="AD7938" i="13"/>
  <c r="AE7938" i="13" s="1"/>
  <c r="AG7938" i="13" s="1"/>
  <c r="AD7940" i="13"/>
  <c r="AE7940" i="13" s="1"/>
  <c r="AG7940" i="13" s="1"/>
  <c r="AD7942" i="13"/>
  <c r="AE7942" i="13" s="1"/>
  <c r="AG7942" i="13" s="1"/>
  <c r="AD7947" i="13"/>
  <c r="AE7947" i="13" s="1"/>
  <c r="AG7947" i="13" s="1"/>
  <c r="AD7952" i="13"/>
  <c r="AE7952" i="13" s="1"/>
  <c r="AG7952" i="13" s="1"/>
  <c r="AD7964" i="13"/>
  <c r="AE7964" i="13" s="1"/>
  <c r="AG7964" i="13" s="1"/>
  <c r="AD7966" i="13"/>
  <c r="AE7966" i="13" s="1"/>
  <c r="AG7966" i="13" s="1"/>
  <c r="AD7968" i="13"/>
  <c r="AE7968" i="13" s="1"/>
  <c r="AG7968" i="13" s="1"/>
  <c r="AD7971" i="13"/>
  <c r="AE7971" i="13" s="1"/>
  <c r="AG7971" i="13" s="1"/>
  <c r="AD7986" i="13"/>
  <c r="AE7986" i="13" s="1"/>
  <c r="AG7986" i="13" s="1"/>
  <c r="AD8016" i="13"/>
  <c r="AE8016" i="13" s="1"/>
  <c r="AG8016" i="13" s="1"/>
  <c r="AD8017" i="13"/>
  <c r="AE8017" i="13" s="1"/>
  <c r="AG8017" i="13" s="1"/>
  <c r="M8025" i="13"/>
  <c r="AD8021" i="13"/>
  <c r="AE8021" i="13" s="1"/>
  <c r="AG8021" i="13" s="1"/>
  <c r="AD8023" i="13"/>
  <c r="AE8023" i="13" s="1"/>
  <c r="AG8023" i="13" s="1"/>
  <c r="M8031" i="13"/>
  <c r="AD8041" i="13"/>
  <c r="AE8041" i="13" s="1"/>
  <c r="AG8041" i="13" s="1"/>
  <c r="AD8062" i="13"/>
  <c r="AE8062" i="13" s="1"/>
  <c r="AG8062" i="13" s="1"/>
  <c r="AD8082" i="13"/>
  <c r="AE8082" i="13" s="1"/>
  <c r="AG8082" i="13" s="1"/>
  <c r="AD8093" i="13"/>
  <c r="AE8093" i="13" s="1"/>
  <c r="AG8093" i="13" s="1"/>
  <c r="AD8103" i="13"/>
  <c r="AE8103" i="13" s="1"/>
  <c r="AG8103" i="13" s="1"/>
  <c r="AD6525" i="13"/>
  <c r="AE6525" i="13" s="1"/>
  <c r="AG6525" i="13" s="1"/>
  <c r="AD6547" i="13"/>
  <c r="AE6547" i="13" s="1"/>
  <c r="AG6547" i="13" s="1"/>
  <c r="AG6548" i="13" s="1"/>
  <c r="AD7124" i="13"/>
  <c r="AE7124" i="13" s="1"/>
  <c r="AG7124" i="13" s="1"/>
  <c r="AD7194" i="13"/>
  <c r="AE7194" i="13" s="1"/>
  <c r="AG7194" i="13" s="1"/>
  <c r="AD7259" i="13"/>
  <c r="AE7259" i="13" s="1"/>
  <c r="AG7259" i="13" s="1"/>
  <c r="M7308" i="13"/>
  <c r="AD7429" i="13"/>
  <c r="AE7429" i="13" s="1"/>
  <c r="AG7429" i="13" s="1"/>
  <c r="AD7527" i="13"/>
  <c r="AE7527" i="13" s="1"/>
  <c r="AG7527" i="13" s="1"/>
  <c r="AD7542" i="13"/>
  <c r="AE7542" i="13" s="1"/>
  <c r="AD7636" i="13"/>
  <c r="AE7636" i="13" s="1"/>
  <c r="AG7636" i="13" s="1"/>
  <c r="AD7640" i="13"/>
  <c r="AE7640" i="13" s="1"/>
  <c r="AG7640" i="13" s="1"/>
  <c r="M7665" i="13"/>
  <c r="AD7673" i="13"/>
  <c r="AE7673" i="13" s="1"/>
  <c r="AG7673" i="13" s="1"/>
  <c r="AD7706" i="13"/>
  <c r="AE7706" i="13" s="1"/>
  <c r="AD7777" i="13"/>
  <c r="AE7777" i="13" s="1"/>
  <c r="AG7777" i="13" s="1"/>
  <c r="AD8063" i="13"/>
  <c r="AE8063" i="13" s="1"/>
  <c r="AG8063" i="13" s="1"/>
  <c r="AD8079" i="13"/>
  <c r="AE8079" i="13" s="1"/>
  <c r="AG8079" i="13" s="1"/>
  <c r="AD8104" i="13"/>
  <c r="AE8104" i="13" s="1"/>
  <c r="AG8104" i="13" s="1"/>
  <c r="AD8121" i="13"/>
  <c r="AE8121" i="13" s="1"/>
  <c r="AG8121" i="13" s="1"/>
  <c r="AD8150" i="13"/>
  <c r="AE8150" i="13" s="1"/>
  <c r="AG8150" i="13" s="1"/>
  <c r="AD7871" i="13"/>
  <c r="AE7871" i="13" s="1"/>
  <c r="AG7871" i="13" s="1"/>
  <c r="AD8004" i="13"/>
  <c r="AE8004" i="13" s="1"/>
  <c r="AE8005" i="13" s="1"/>
  <c r="M8019" i="13"/>
  <c r="AD8012" i="13"/>
  <c r="AE8012" i="13" s="1"/>
  <c r="AD8035" i="13"/>
  <c r="AE8035" i="13" s="1"/>
  <c r="AD8055" i="13"/>
  <c r="AE8055" i="13" s="1"/>
  <c r="AE8056" i="13" s="1"/>
  <c r="AD8165" i="13"/>
  <c r="AE8165" i="13" s="1"/>
  <c r="AG8165" i="13" s="1"/>
  <c r="M8174" i="13"/>
  <c r="AD8176" i="13"/>
  <c r="AE8176" i="13" s="1"/>
  <c r="AG8176" i="13" s="1"/>
  <c r="AD8188" i="13"/>
  <c r="AE8188" i="13" s="1"/>
  <c r="AE8189" i="13" s="1"/>
  <c r="AD8199" i="13"/>
  <c r="AE8199" i="13" s="1"/>
  <c r="AG8199" i="13" s="1"/>
  <c r="M8221" i="13"/>
  <c r="M8237" i="13"/>
  <c r="AD8465" i="13"/>
  <c r="AE8465" i="13" s="1"/>
  <c r="AD8758" i="13"/>
  <c r="AE8758" i="13" s="1"/>
  <c r="AG8758" i="13" s="1"/>
  <c r="AD8764" i="13"/>
  <c r="AE8764" i="13" s="1"/>
  <c r="AG8764" i="13" s="1"/>
  <c r="AD8772" i="13"/>
  <c r="AE8772" i="13" s="1"/>
  <c r="AG8772" i="13" s="1"/>
  <c r="AD8776" i="13"/>
  <c r="AE8776" i="13" s="1"/>
  <c r="AG8776" i="13" s="1"/>
  <c r="AD8858" i="13"/>
  <c r="AE8858" i="13" s="1"/>
  <c r="AG8858" i="13" s="1"/>
  <c r="AD9012" i="13"/>
  <c r="AE9012" i="13" s="1"/>
  <c r="AG9012" i="13" s="1"/>
  <c r="AD9018" i="13"/>
  <c r="AE9018" i="13" s="1"/>
  <c r="AG9018" i="13" s="1"/>
  <c r="M9033" i="13"/>
  <c r="AD9035" i="13"/>
  <c r="AE9035" i="13" s="1"/>
  <c r="AG9035" i="13" s="1"/>
  <c r="AD9087" i="13"/>
  <c r="AE9087" i="13" s="1"/>
  <c r="AG9087" i="13" s="1"/>
  <c r="AD9091" i="13"/>
  <c r="AE9091" i="13" s="1"/>
  <c r="AG9091" i="13" s="1"/>
  <c r="AD9095" i="13"/>
  <c r="AE9095" i="13" s="1"/>
  <c r="AG9095" i="13" s="1"/>
  <c r="AD9099" i="13"/>
  <c r="AE9099" i="13" s="1"/>
  <c r="AG9099" i="13" s="1"/>
  <c r="AD9105" i="13"/>
  <c r="AE9105" i="13" s="1"/>
  <c r="AG9105" i="13" s="1"/>
  <c r="M9129" i="13"/>
  <c r="AD9498" i="13"/>
  <c r="AE9498" i="13" s="1"/>
  <c r="AG9498" i="13" s="1"/>
  <c r="M9506" i="13"/>
  <c r="M9523" i="13"/>
  <c r="AD9543" i="13"/>
  <c r="AE9543" i="13" s="1"/>
  <c r="AG9543" i="13" s="1"/>
  <c r="AD9548" i="13"/>
  <c r="AE9548" i="13" s="1"/>
  <c r="AG9548" i="13" s="1"/>
  <c r="AD9552" i="13"/>
  <c r="AE9552" i="13" s="1"/>
  <c r="AG9552" i="13" s="1"/>
  <c r="AD9557" i="13"/>
  <c r="AE9557" i="13" s="1"/>
  <c r="AD9584" i="13"/>
  <c r="AE9584" i="13" s="1"/>
  <c r="AG9584" i="13" s="1"/>
  <c r="AD8118" i="13"/>
  <c r="AE8118" i="13" s="1"/>
  <c r="AG8118" i="13" s="1"/>
  <c r="AD8171" i="13"/>
  <c r="AE8171" i="13" s="1"/>
  <c r="AG8171" i="13" s="1"/>
  <c r="AD8206" i="13"/>
  <c r="AE8206" i="13" s="1"/>
  <c r="AG8206" i="13" s="1"/>
  <c r="AE8218" i="13"/>
  <c r="AG8218" i="13" s="1"/>
  <c r="AD8235" i="13"/>
  <c r="AE8235" i="13" s="1"/>
  <c r="AG8235" i="13" s="1"/>
  <c r="M8241" i="13"/>
  <c r="AD8261" i="13"/>
  <c r="AE8261" i="13" s="1"/>
  <c r="AD8264" i="13"/>
  <c r="AE8264" i="13" s="1"/>
  <c r="AG8264" i="13" s="1"/>
  <c r="AD8294" i="13"/>
  <c r="AE8294" i="13" s="1"/>
  <c r="AG8294" i="13" s="1"/>
  <c r="AD8303" i="13"/>
  <c r="AE8303" i="13" s="1"/>
  <c r="AE8304" i="13" s="1"/>
  <c r="AD8307" i="13"/>
  <c r="AE8307" i="13" s="1"/>
  <c r="AG8307" i="13" s="1"/>
  <c r="AD8329" i="13"/>
  <c r="AE8329" i="13" s="1"/>
  <c r="AG8329" i="13" s="1"/>
  <c r="AD8347" i="13"/>
  <c r="AE8347" i="13" s="1"/>
  <c r="AG8347" i="13" s="1"/>
  <c r="AD8386" i="13"/>
  <c r="AE8386" i="13" s="1"/>
  <c r="AG8386" i="13" s="1"/>
  <c r="AD8388" i="13"/>
  <c r="AE8388" i="13" s="1"/>
  <c r="AG8388" i="13" s="1"/>
  <c r="AD8390" i="13"/>
  <c r="AE8390" i="13" s="1"/>
  <c r="AG8390" i="13" s="1"/>
  <c r="AD8392" i="13"/>
  <c r="AE8392" i="13" s="1"/>
  <c r="AG8392" i="13" s="1"/>
  <c r="AD8404" i="13"/>
  <c r="AE8404" i="13" s="1"/>
  <c r="AG8404" i="13" s="1"/>
  <c r="AD8406" i="13"/>
  <c r="AE8406" i="13" s="1"/>
  <c r="AG8406" i="13" s="1"/>
  <c r="AD8413" i="13"/>
  <c r="AE8413" i="13" s="1"/>
  <c r="AG8413" i="13" s="1"/>
  <c r="M8419" i="13"/>
  <c r="AD8421" i="13"/>
  <c r="AE8421" i="13" s="1"/>
  <c r="AG8421" i="13" s="1"/>
  <c r="AD8429" i="13"/>
  <c r="AE8429" i="13" s="1"/>
  <c r="AG8429" i="13" s="1"/>
  <c r="AD8434" i="13"/>
  <c r="AE8434" i="13" s="1"/>
  <c r="AG8434" i="13" s="1"/>
  <c r="AD8436" i="13"/>
  <c r="AE8436" i="13" s="1"/>
  <c r="AG8436" i="13" s="1"/>
  <c r="M8443" i="13"/>
  <c r="AD8440" i="13"/>
  <c r="AE8440" i="13" s="1"/>
  <c r="AG8440" i="13" s="1"/>
  <c r="AD8441" i="13"/>
  <c r="AE8441" i="13" s="1"/>
  <c r="AG8441" i="13" s="1"/>
  <c r="AD8510" i="13"/>
  <c r="AE8510" i="13" s="1"/>
  <c r="AD8512" i="13"/>
  <c r="AE8512" i="13" s="1"/>
  <c r="AG8512" i="13" s="1"/>
  <c r="AD8521" i="13"/>
  <c r="AE8521" i="13" s="1"/>
  <c r="AG8521" i="13" s="1"/>
  <c r="AD8547" i="13"/>
  <c r="AE8547" i="13" s="1"/>
  <c r="AG8547" i="13" s="1"/>
  <c r="AD8554" i="13"/>
  <c r="AE8554" i="13" s="1"/>
  <c r="AG8554" i="13" s="1"/>
  <c r="AD8561" i="13"/>
  <c r="AE8561" i="13" s="1"/>
  <c r="AD8601" i="13"/>
  <c r="AE8601" i="13" s="1"/>
  <c r="AG8601" i="13" s="1"/>
  <c r="AD8603" i="13"/>
  <c r="AE8603" i="13" s="1"/>
  <c r="AG8603" i="13" s="1"/>
  <c r="AD8605" i="13"/>
  <c r="AE8605" i="13" s="1"/>
  <c r="AG8605" i="13" s="1"/>
  <c r="AD8620" i="13"/>
  <c r="AE8620" i="13" s="1"/>
  <c r="AG8620" i="13" s="1"/>
  <c r="AD8625" i="13"/>
  <c r="AE8625" i="13" s="1"/>
  <c r="AG8625" i="13" s="1"/>
  <c r="M8632" i="13"/>
  <c r="AD8630" i="13"/>
  <c r="AE8630" i="13" s="1"/>
  <c r="AG8630" i="13" s="1"/>
  <c r="AD8639" i="13"/>
  <c r="AE8639" i="13" s="1"/>
  <c r="AG8639" i="13" s="1"/>
  <c r="AD8641" i="13"/>
  <c r="AE8641" i="13" s="1"/>
  <c r="AG8641" i="13" s="1"/>
  <c r="AD8656" i="13"/>
  <c r="AE8656" i="13" s="1"/>
  <c r="AG8656" i="13" s="1"/>
  <c r="AD8708" i="13"/>
  <c r="AE8708" i="13" s="1"/>
  <c r="AG8708" i="13" s="1"/>
  <c r="M8742" i="13"/>
  <c r="AD8745" i="13"/>
  <c r="AE8745" i="13" s="1"/>
  <c r="AG8745" i="13" s="1"/>
  <c r="AD8759" i="13"/>
  <c r="AE8759" i="13" s="1"/>
  <c r="AG8759" i="13" s="1"/>
  <c r="AD8765" i="13"/>
  <c r="AE8765" i="13" s="1"/>
  <c r="AG8765" i="13" s="1"/>
  <c r="AD8773" i="13"/>
  <c r="AE8773" i="13" s="1"/>
  <c r="AG8773" i="13" s="1"/>
  <c r="AD8780" i="13"/>
  <c r="AE8780" i="13" s="1"/>
  <c r="AG8780" i="13" s="1"/>
  <c r="AD8859" i="13"/>
  <c r="AE8859" i="13" s="1"/>
  <c r="AG8859" i="13" s="1"/>
  <c r="AD8888" i="13"/>
  <c r="AE8888" i="13" s="1"/>
  <c r="AG8888" i="13" s="1"/>
  <c r="M8905" i="13"/>
  <c r="AD8903" i="13"/>
  <c r="AE8903" i="13" s="1"/>
  <c r="AG8903" i="13" s="1"/>
  <c r="AD8934" i="13"/>
  <c r="AE8934" i="13" s="1"/>
  <c r="AG8934" i="13" s="1"/>
  <c r="AD9019" i="13"/>
  <c r="AE9019" i="13" s="1"/>
  <c r="AG9019" i="13" s="1"/>
  <c r="AD9025" i="13"/>
  <c r="AE9025" i="13" s="1"/>
  <c r="AG9025" i="13" s="1"/>
  <c r="AD9088" i="13"/>
  <c r="AE9088" i="13" s="1"/>
  <c r="AG9088" i="13" s="1"/>
  <c r="AD9092" i="13"/>
  <c r="AE9092" i="13" s="1"/>
  <c r="AG9092" i="13" s="1"/>
  <c r="AD9096" i="13"/>
  <c r="AE9096" i="13" s="1"/>
  <c r="AG9096" i="13" s="1"/>
  <c r="AD9106" i="13"/>
  <c r="AE9106" i="13" s="1"/>
  <c r="AG9106" i="13" s="1"/>
  <c r="AD9499" i="13"/>
  <c r="AE9499" i="13" s="1"/>
  <c r="AG9499" i="13" s="1"/>
  <c r="AD9544" i="13"/>
  <c r="AE9544" i="13" s="1"/>
  <c r="AG9544" i="13" s="1"/>
  <c r="AD9553" i="13"/>
  <c r="AE9553" i="13" s="1"/>
  <c r="AG9553" i="13" s="1"/>
  <c r="AD7993" i="13"/>
  <c r="AE7993" i="13" s="1"/>
  <c r="AG7993" i="13" s="1"/>
  <c r="AD7998" i="13"/>
  <c r="AE7998" i="13" s="1"/>
  <c r="AG7998" i="13" s="1"/>
  <c r="AD8002" i="13"/>
  <c r="AE8002" i="13" s="1"/>
  <c r="AE8003" i="13" s="1"/>
  <c r="AD8011" i="13"/>
  <c r="AE8011" i="13" s="1"/>
  <c r="AG8011" i="13" s="1"/>
  <c r="AD8166" i="13"/>
  <c r="AE8166" i="13" s="1"/>
  <c r="AG8166" i="13" s="1"/>
  <c r="AD8172" i="13"/>
  <c r="AE8172" i="13" s="1"/>
  <c r="AG8172" i="13" s="1"/>
  <c r="M8178" i="13"/>
  <c r="AD8198" i="13"/>
  <c r="AE8198" i="13" s="1"/>
  <c r="AG8198" i="13" s="1"/>
  <c r="AD8219" i="13"/>
  <c r="AE8219" i="13" s="1"/>
  <c r="AG8219" i="13" s="1"/>
  <c r="AD8245" i="13"/>
  <c r="AE8245" i="13" s="1"/>
  <c r="AG8245" i="13" s="1"/>
  <c r="AD8458" i="13"/>
  <c r="AE8458" i="13" s="1"/>
  <c r="AG8458" i="13" s="1"/>
  <c r="AD8483" i="13"/>
  <c r="AE8483" i="13" s="1"/>
  <c r="AG8483" i="13" s="1"/>
  <c r="AD8487" i="13"/>
  <c r="AE8487" i="13" s="1"/>
  <c r="AG8487" i="13" s="1"/>
  <c r="M8509" i="13"/>
  <c r="AD8506" i="13"/>
  <c r="AE8506" i="13" s="1"/>
  <c r="AD8524" i="13"/>
  <c r="AE8524" i="13" s="1"/>
  <c r="M8748" i="13"/>
  <c r="AD8746" i="13"/>
  <c r="AE8746" i="13" s="1"/>
  <c r="AG8746" i="13" s="1"/>
  <c r="AD8756" i="13"/>
  <c r="AE8756" i="13" s="1"/>
  <c r="AG8756" i="13" s="1"/>
  <c r="AD8766" i="13"/>
  <c r="AE8766" i="13" s="1"/>
  <c r="AG8766" i="13" s="1"/>
  <c r="AD8770" i="13"/>
  <c r="AE8770" i="13" s="1"/>
  <c r="AG8770" i="13" s="1"/>
  <c r="AD8774" i="13"/>
  <c r="AE8774" i="13" s="1"/>
  <c r="AG8774" i="13" s="1"/>
  <c r="AD8778" i="13"/>
  <c r="AE8778" i="13" s="1"/>
  <c r="AG8778" i="13" s="1"/>
  <c r="AD8781" i="13"/>
  <c r="AE8781" i="13" s="1"/>
  <c r="AG8781" i="13" s="1"/>
  <c r="AD8837" i="13"/>
  <c r="AE8837" i="13" s="1"/>
  <c r="AG8837" i="13" s="1"/>
  <c r="AD8840" i="13"/>
  <c r="AE8840" i="13" s="1"/>
  <c r="AG8840" i="13" s="1"/>
  <c r="AD8842" i="13"/>
  <c r="AE8842" i="13" s="1"/>
  <c r="AG8842" i="13" s="1"/>
  <c r="AD8844" i="13"/>
  <c r="AE8844" i="13" s="1"/>
  <c r="AG8844" i="13" s="1"/>
  <c r="AD8846" i="13"/>
  <c r="AE8846" i="13" s="1"/>
  <c r="AG8846" i="13" s="1"/>
  <c r="AD8850" i="13"/>
  <c r="AE8850" i="13" s="1"/>
  <c r="AG8850" i="13" s="1"/>
  <c r="AD8852" i="13"/>
  <c r="AE8852" i="13" s="1"/>
  <c r="AG8852" i="13" s="1"/>
  <c r="AD8860" i="13"/>
  <c r="AE8860" i="13" s="1"/>
  <c r="AG8860" i="13" s="1"/>
  <c r="AD8864" i="13"/>
  <c r="AE8864" i="13" s="1"/>
  <c r="AG8864" i="13" s="1"/>
  <c r="M8910" i="13"/>
  <c r="AD8997" i="13"/>
  <c r="AE8997" i="13" s="1"/>
  <c r="AD9001" i="13"/>
  <c r="AE9001" i="13" s="1"/>
  <c r="AG9001" i="13" s="1"/>
  <c r="AD9006" i="13"/>
  <c r="AE9006" i="13" s="1"/>
  <c r="AG9006" i="13" s="1"/>
  <c r="AD9026" i="13"/>
  <c r="AE9026" i="13" s="1"/>
  <c r="AG9026" i="13" s="1"/>
  <c r="AD9029" i="13"/>
  <c r="AE9029" i="13" s="1"/>
  <c r="AG9029" i="13" s="1"/>
  <c r="M9036" i="13"/>
  <c r="AD9037" i="13"/>
  <c r="AE9037" i="13" s="1"/>
  <c r="AE9038" i="13" s="1"/>
  <c r="AD9075" i="13"/>
  <c r="AE9075" i="13" s="1"/>
  <c r="AG9075" i="13" s="1"/>
  <c r="AD9079" i="13"/>
  <c r="AE9079" i="13" s="1"/>
  <c r="AG9079" i="13" s="1"/>
  <c r="AD9089" i="13"/>
  <c r="AE9089" i="13" s="1"/>
  <c r="AG9089" i="13" s="1"/>
  <c r="AD9093" i="13"/>
  <c r="AE9093" i="13" s="1"/>
  <c r="AG9093" i="13" s="1"/>
  <c r="AD9496" i="13"/>
  <c r="AE9496" i="13" s="1"/>
  <c r="AG9496" i="13" s="1"/>
  <c r="AD9500" i="13"/>
  <c r="AE9500" i="13" s="1"/>
  <c r="AG9500" i="13" s="1"/>
  <c r="AD9504" i="13"/>
  <c r="AE9504" i="13" s="1"/>
  <c r="AG9504" i="13" s="1"/>
  <c r="AD9550" i="13"/>
  <c r="AE9550" i="13" s="1"/>
  <c r="AG9550" i="13" s="1"/>
  <c r="AD9585" i="13"/>
  <c r="AE9585" i="13" s="1"/>
  <c r="AG9585" i="13" s="1"/>
  <c r="AD9589" i="13"/>
  <c r="AE9589" i="13" s="1"/>
  <c r="AG9589" i="13" s="1"/>
  <c r="AD9604" i="13"/>
  <c r="AE9604" i="13" s="1"/>
  <c r="AG9604" i="13" s="1"/>
  <c r="AD9638" i="13"/>
  <c r="AE9638" i="13" s="1"/>
  <c r="AG9638" i="13" s="1"/>
  <c r="AD8387" i="13"/>
  <c r="AE8387" i="13" s="1"/>
  <c r="AG8387" i="13" s="1"/>
  <c r="AD8391" i="13"/>
  <c r="AE8391" i="13" s="1"/>
  <c r="AG8391" i="13" s="1"/>
  <c r="AD8405" i="13"/>
  <c r="AE8405" i="13" s="1"/>
  <c r="AG8405" i="13" s="1"/>
  <c r="AD8407" i="13"/>
  <c r="AE8407" i="13" s="1"/>
  <c r="AG8407" i="13" s="1"/>
  <c r="AD8414" i="13"/>
  <c r="AE8414" i="13" s="1"/>
  <c r="AG8414" i="13" s="1"/>
  <c r="AD8430" i="13"/>
  <c r="AE8430" i="13" s="1"/>
  <c r="AG8430" i="13" s="1"/>
  <c r="AD8437" i="13"/>
  <c r="AE8437" i="13" s="1"/>
  <c r="AG8437" i="13" s="1"/>
  <c r="AD8442" i="13"/>
  <c r="AE8442" i="13" s="1"/>
  <c r="AG8442" i="13" s="1"/>
  <c r="AD8513" i="13"/>
  <c r="AE8513" i="13" s="1"/>
  <c r="AG8513" i="13" s="1"/>
  <c r="AD8522" i="13"/>
  <c r="AE8522" i="13" s="1"/>
  <c r="AG8522" i="13" s="1"/>
  <c r="AD8602" i="13"/>
  <c r="AE8602" i="13" s="1"/>
  <c r="AG8602" i="13" s="1"/>
  <c r="AD8640" i="13"/>
  <c r="AE8640" i="13" s="1"/>
  <c r="AG8640" i="13" s="1"/>
  <c r="AD8657" i="13"/>
  <c r="AE8657" i="13" s="1"/>
  <c r="AG8657" i="13" s="1"/>
  <c r="AD8747" i="13"/>
  <c r="AE8747" i="13" s="1"/>
  <c r="AG8747" i="13" s="1"/>
  <c r="AD8767" i="13"/>
  <c r="AE8767" i="13" s="1"/>
  <c r="AG8767" i="13" s="1"/>
  <c r="AD8861" i="13"/>
  <c r="AE8861" i="13" s="1"/>
  <c r="AG8861" i="13" s="1"/>
  <c r="AD9090" i="13"/>
  <c r="AE9090" i="13" s="1"/>
  <c r="AG9090" i="13" s="1"/>
  <c r="AD9501" i="13"/>
  <c r="AE9501" i="13" s="1"/>
  <c r="AG9501" i="13" s="1"/>
  <c r="AD9168" i="13"/>
  <c r="AE9168" i="13" s="1"/>
  <c r="AG9168" i="13" s="1"/>
  <c r="AD9182" i="13"/>
  <c r="AE9182" i="13" s="1"/>
  <c r="AG9182" i="13" s="1"/>
  <c r="AD9195" i="13"/>
  <c r="AE9195" i="13" s="1"/>
  <c r="AG9195" i="13" s="1"/>
  <c r="AD9210" i="13"/>
  <c r="AE9210" i="13" s="1"/>
  <c r="AG9210" i="13" s="1"/>
  <c r="AD9214" i="13"/>
  <c r="AE9214" i="13" s="1"/>
  <c r="AG9214" i="13" s="1"/>
  <c r="AD9227" i="13"/>
  <c r="AE9227" i="13" s="1"/>
  <c r="AG9227" i="13" s="1"/>
  <c r="AD9344" i="13"/>
  <c r="AE9344" i="13" s="1"/>
  <c r="AG9344" i="13" s="1"/>
  <c r="AD9396" i="13"/>
  <c r="AE9396" i="13" s="1"/>
  <c r="AG9396" i="13" s="1"/>
  <c r="AD9407" i="13"/>
  <c r="AE9407" i="13" s="1"/>
  <c r="AG9407" i="13" s="1"/>
  <c r="AD9410" i="13"/>
  <c r="AE9410" i="13" s="1"/>
  <c r="AG9410" i="13" s="1"/>
  <c r="AD9432" i="13"/>
  <c r="AE9432" i="13" s="1"/>
  <c r="AG9432" i="13" s="1"/>
  <c r="AD9451" i="13"/>
  <c r="AE9451" i="13" s="1"/>
  <c r="AG9451" i="13" s="1"/>
  <c r="AD9455" i="13"/>
  <c r="AE9455" i="13" s="1"/>
  <c r="AG9455" i="13" s="1"/>
  <c r="AD9484" i="13"/>
  <c r="AE9484" i="13" s="1"/>
  <c r="AG9484" i="13" s="1"/>
  <c r="AD9646" i="13"/>
  <c r="AE9646" i="13" s="1"/>
  <c r="AG9646" i="13" s="1"/>
  <c r="AD9726" i="13"/>
  <c r="AE9726" i="13" s="1"/>
  <c r="AG9726" i="13" s="1"/>
  <c r="AD8532" i="13"/>
  <c r="AE8532" i="13" s="1"/>
  <c r="AG8532" i="13" s="1"/>
  <c r="AD8700" i="13"/>
  <c r="AE8700" i="13" s="1"/>
  <c r="AG8700" i="13" s="1"/>
  <c r="AD8877" i="13"/>
  <c r="AE8877" i="13" s="1"/>
  <c r="AG8877" i="13" s="1"/>
  <c r="AD8887" i="13"/>
  <c r="AE8887" i="13" s="1"/>
  <c r="AG8887" i="13" s="1"/>
  <c r="AD9234" i="13"/>
  <c r="AE9234" i="13" s="1"/>
  <c r="AE9235" i="13" s="1"/>
  <c r="AD9237" i="13"/>
  <c r="AE9237" i="13" s="1"/>
  <c r="AG9237" i="13" s="1"/>
  <c r="AD9241" i="13"/>
  <c r="AE9241" i="13" s="1"/>
  <c r="AE9242" i="13" s="1"/>
  <c r="AD9244" i="13"/>
  <c r="AE9244" i="13" s="1"/>
  <c r="M9289" i="13"/>
  <c r="M9331" i="13"/>
  <c r="AD9362" i="13"/>
  <c r="AE9362" i="13" s="1"/>
  <c r="AE9363" i="13" s="1"/>
  <c r="AD9365" i="13"/>
  <c r="AE9365" i="13" s="1"/>
  <c r="AG9365" i="13" s="1"/>
  <c r="AD9374" i="13"/>
  <c r="AE9374" i="13" s="1"/>
  <c r="AD9414" i="13"/>
  <c r="AE9414" i="13" s="1"/>
  <c r="AG9414" i="13" s="1"/>
  <c r="AD9472" i="13"/>
  <c r="AE9472" i="13" s="1"/>
  <c r="AG9472" i="13" s="1"/>
  <c r="M9565" i="13"/>
  <c r="AD9568" i="13"/>
  <c r="AE9568" i="13" s="1"/>
  <c r="AG9568" i="13" s="1"/>
  <c r="AD9637" i="13"/>
  <c r="AE9637" i="13" s="1"/>
  <c r="AG9637" i="13" s="1"/>
  <c r="AD9710" i="13"/>
  <c r="AE9710" i="13" s="1"/>
  <c r="AG9710" i="13" s="1"/>
  <c r="AG9711" i="13" s="1"/>
  <c r="AD9715" i="13"/>
  <c r="AE9715" i="13" s="1"/>
  <c r="AG9715" i="13" s="1"/>
  <c r="AG9716" i="13" s="1"/>
  <c r="M9735" i="13"/>
  <c r="AD10076" i="13"/>
  <c r="AE10076" i="13" s="1"/>
  <c r="AG10076" i="13" s="1"/>
  <c r="AD10095" i="13"/>
  <c r="AE10095" i="13" s="1"/>
  <c r="AG10095" i="13" s="1"/>
  <c r="AD8836" i="13"/>
  <c r="AE8836" i="13" s="1"/>
  <c r="AG8836" i="13" s="1"/>
  <c r="AD8839" i="13"/>
  <c r="AE8839" i="13" s="1"/>
  <c r="AG8839" i="13" s="1"/>
  <c r="AD8841" i="13"/>
  <c r="AE8841" i="13" s="1"/>
  <c r="AG8841" i="13" s="1"/>
  <c r="AD8843" i="13"/>
  <c r="AE8843" i="13" s="1"/>
  <c r="AG8843" i="13" s="1"/>
  <c r="AD8845" i="13"/>
  <c r="AE8845" i="13" s="1"/>
  <c r="AG8845" i="13" s="1"/>
  <c r="AD8849" i="13"/>
  <c r="AE8849" i="13" s="1"/>
  <c r="AD8851" i="13"/>
  <c r="AE8851" i="13" s="1"/>
  <c r="AG8851" i="13" s="1"/>
  <c r="AD8853" i="13"/>
  <c r="AE8853" i="13" s="1"/>
  <c r="AG8853" i="13" s="1"/>
  <c r="AD8865" i="13"/>
  <c r="AE8865" i="13" s="1"/>
  <c r="AG8865" i="13" s="1"/>
  <c r="M8878" i="13"/>
  <c r="AD9158" i="13"/>
  <c r="AE9158" i="13" s="1"/>
  <c r="AG9158" i="13" s="1"/>
  <c r="AD9167" i="13"/>
  <c r="AE9167" i="13" s="1"/>
  <c r="AD9171" i="13"/>
  <c r="AE9171" i="13" s="1"/>
  <c r="AG9171" i="13" s="1"/>
  <c r="AD9173" i="13"/>
  <c r="AE9173" i="13" s="1"/>
  <c r="AE9174" i="13" s="1"/>
  <c r="AD9176" i="13"/>
  <c r="AE9176" i="13" s="1"/>
  <c r="AE9177" i="13" s="1"/>
  <c r="AD9181" i="13"/>
  <c r="AE9181" i="13" s="1"/>
  <c r="AG9181" i="13" s="1"/>
  <c r="AD9183" i="13"/>
  <c r="AE9183" i="13" s="1"/>
  <c r="AG9183" i="13" s="1"/>
  <c r="AD9194" i="13"/>
  <c r="AE9194" i="13" s="1"/>
  <c r="AG9194" i="13" s="1"/>
  <c r="M9203" i="13"/>
  <c r="AD9198" i="13"/>
  <c r="AE9198" i="13" s="1"/>
  <c r="AG9198" i="13" s="1"/>
  <c r="AD9201" i="13"/>
  <c r="AE9201" i="13" s="1"/>
  <c r="M9212" i="13"/>
  <c r="AD9209" i="13"/>
  <c r="AE9209" i="13" s="1"/>
  <c r="AG9209" i="13" s="1"/>
  <c r="AD9213" i="13"/>
  <c r="AE9213" i="13" s="1"/>
  <c r="AG9213" i="13" s="1"/>
  <c r="AD9215" i="13"/>
  <c r="AE9215" i="13" s="1"/>
  <c r="AG9215" i="13" s="1"/>
  <c r="AD9226" i="13"/>
  <c r="AE9226" i="13" s="1"/>
  <c r="AG9226" i="13" s="1"/>
  <c r="M9233" i="13"/>
  <c r="M9247" i="13"/>
  <c r="M9314" i="13"/>
  <c r="AD9342" i="13"/>
  <c r="AE9342" i="13" s="1"/>
  <c r="AG9342" i="13" s="1"/>
  <c r="M9357" i="13"/>
  <c r="AD9395" i="13"/>
  <c r="AE9395" i="13" s="1"/>
  <c r="AG9395" i="13" s="1"/>
  <c r="AC9412" i="13"/>
  <c r="AD9408" i="13"/>
  <c r="AE9408" i="13" s="1"/>
  <c r="AG9408" i="13" s="1"/>
  <c r="AD9409" i="13"/>
  <c r="AE9409" i="13" s="1"/>
  <c r="AG9409" i="13" s="1"/>
  <c r="AD9411" i="13"/>
  <c r="AE9411" i="13" s="1"/>
  <c r="AG9411" i="13" s="1"/>
  <c r="AD9431" i="13"/>
  <c r="AE9431" i="13" s="1"/>
  <c r="AG9431" i="13" s="1"/>
  <c r="AD9433" i="13"/>
  <c r="AE9433" i="13" s="1"/>
  <c r="AG9433" i="13" s="1"/>
  <c r="AD9435" i="13"/>
  <c r="AE9435" i="13" s="1"/>
  <c r="AD9439" i="13"/>
  <c r="AE9439" i="13" s="1"/>
  <c r="AG9439" i="13" s="1"/>
  <c r="AD9450" i="13"/>
  <c r="AE9450" i="13" s="1"/>
  <c r="AG9450" i="13" s="1"/>
  <c r="AD9454" i="13"/>
  <c r="AE9454" i="13" s="1"/>
  <c r="AG9454" i="13" s="1"/>
  <c r="AD9483" i="13"/>
  <c r="AE9483" i="13" s="1"/>
  <c r="AG9483" i="13" s="1"/>
  <c r="AD9486" i="13"/>
  <c r="AE9486" i="13" s="1"/>
  <c r="AG9486" i="13" s="1"/>
  <c r="M9530" i="13"/>
  <c r="AD9558" i="13"/>
  <c r="AE9558" i="13" s="1"/>
  <c r="AG9558" i="13" s="1"/>
  <c r="AD9576" i="13"/>
  <c r="AE9576" i="13" s="1"/>
  <c r="AG9576" i="13" s="1"/>
  <c r="AD9580" i="13"/>
  <c r="AE9580" i="13" s="1"/>
  <c r="AD9593" i="13"/>
  <c r="AE9593" i="13" s="1"/>
  <c r="AG9593" i="13" s="1"/>
  <c r="AD9600" i="13"/>
  <c r="AE9600" i="13" s="1"/>
  <c r="AG9600" i="13" s="1"/>
  <c r="AD9603" i="13"/>
  <c r="AE9603" i="13" s="1"/>
  <c r="AD9640" i="13"/>
  <c r="AE9640" i="13" s="1"/>
  <c r="AG9640" i="13" s="1"/>
  <c r="AD9905" i="13"/>
  <c r="AE9905" i="13" s="1"/>
  <c r="AG9905" i="13" s="1"/>
  <c r="AD10049" i="13"/>
  <c r="AE10049" i="13" s="1"/>
  <c r="AG10049" i="13" s="1"/>
  <c r="AD8667" i="13"/>
  <c r="AE8667" i="13" s="1"/>
  <c r="AG8667" i="13" s="1"/>
  <c r="AD8683" i="13"/>
  <c r="AE8683" i="13" s="1"/>
  <c r="AD8790" i="13"/>
  <c r="AE8790" i="13" s="1"/>
  <c r="AG8790" i="13" s="1"/>
  <c r="AD8694" i="13"/>
  <c r="AE8694" i="13" s="1"/>
  <c r="AG8694" i="13" s="1"/>
  <c r="AD8874" i="13"/>
  <c r="AE8874" i="13" s="1"/>
  <c r="AG8874" i="13" s="1"/>
  <c r="AD8942" i="13"/>
  <c r="AE8942" i="13" s="1"/>
  <c r="AG8942" i="13" s="1"/>
  <c r="AD8946" i="13"/>
  <c r="AE8946" i="13" s="1"/>
  <c r="AG8946" i="13" s="1"/>
  <c r="AD8964" i="13"/>
  <c r="AE8964" i="13" s="1"/>
  <c r="AG8964" i="13" s="1"/>
  <c r="AD8966" i="13"/>
  <c r="AE8966" i="13" s="1"/>
  <c r="AG8966" i="13" s="1"/>
  <c r="AD8980" i="13"/>
  <c r="AE8980" i="13" s="1"/>
  <c r="AG8980" i="13" s="1"/>
  <c r="AD8984" i="13"/>
  <c r="AE8984" i="13" s="1"/>
  <c r="AG8984" i="13" s="1"/>
  <c r="M9072" i="13"/>
  <c r="AD9236" i="13"/>
  <c r="AE9236" i="13" s="1"/>
  <c r="AG9236" i="13" s="1"/>
  <c r="AD9239" i="13"/>
  <c r="AE9239" i="13" s="1"/>
  <c r="AG9239" i="13" s="1"/>
  <c r="AD9243" i="13"/>
  <c r="AE9243" i="13" s="1"/>
  <c r="AG9243" i="13" s="1"/>
  <c r="AD9319" i="13"/>
  <c r="AE9319" i="13" s="1"/>
  <c r="AG9319" i="13" s="1"/>
  <c r="AD9329" i="13"/>
  <c r="AE9329" i="13" s="1"/>
  <c r="AG9329" i="13" s="1"/>
  <c r="AD9348" i="13"/>
  <c r="AE9348" i="13" s="1"/>
  <c r="AE9350" i="13" s="1"/>
  <c r="AD9351" i="13"/>
  <c r="AE9351" i="13" s="1"/>
  <c r="AG9351" i="13" s="1"/>
  <c r="AD9358" i="13"/>
  <c r="AE9358" i="13" s="1"/>
  <c r="AG9358" i="13" s="1"/>
  <c r="M9373" i="13"/>
  <c r="AD9421" i="13"/>
  <c r="AE9421" i="13" s="1"/>
  <c r="AD9479" i="13"/>
  <c r="AE9479" i="13" s="1"/>
  <c r="AD9597" i="13"/>
  <c r="AE9597" i="13" s="1"/>
  <c r="AE9599" i="13" s="1"/>
  <c r="AD9652" i="13"/>
  <c r="AE9652" i="13" s="1"/>
  <c r="AG9652" i="13" s="1"/>
  <c r="AD9734" i="13"/>
  <c r="AE9734" i="13" s="1"/>
  <c r="AD9759" i="13"/>
  <c r="AE9759" i="13" s="1"/>
  <c r="AG9759" i="13" s="1"/>
  <c r="AD10047" i="13"/>
  <c r="AE10047" i="13" s="1"/>
  <c r="AG10047" i="13" s="1"/>
  <c r="AD10063" i="13"/>
  <c r="AE10063" i="13" s="1"/>
  <c r="AG10063" i="13" s="1"/>
  <c r="AD9740" i="13"/>
  <c r="AE9740" i="13" s="1"/>
  <c r="AG9740" i="13" s="1"/>
  <c r="AD9785" i="13"/>
  <c r="AE9785" i="13" s="1"/>
  <c r="AG9785" i="13" s="1"/>
  <c r="AD9809" i="13"/>
  <c r="AE9809" i="13" s="1"/>
  <c r="AG9809" i="13" s="1"/>
  <c r="AD9813" i="13"/>
  <c r="AE9813" i="13" s="1"/>
  <c r="AG9813" i="13" s="1"/>
  <c r="M9837" i="13"/>
  <c r="AD9839" i="13"/>
  <c r="AE9839" i="13" s="1"/>
  <c r="AG9839" i="13" s="1"/>
  <c r="M9871" i="13"/>
  <c r="AD9927" i="13"/>
  <c r="AE9927" i="13" s="1"/>
  <c r="AD9942" i="13"/>
  <c r="AE9942" i="13" s="1"/>
  <c r="AE9943" i="13" s="1"/>
  <c r="AD9956" i="13"/>
  <c r="AE9956" i="13" s="1"/>
  <c r="AE9957" i="13" s="1"/>
  <c r="AD9969" i="13"/>
  <c r="AE9969" i="13" s="1"/>
  <c r="AG9969" i="13" s="1"/>
  <c r="AD9973" i="13"/>
  <c r="AE9973" i="13" s="1"/>
  <c r="AG9973" i="13" s="1"/>
  <c r="M10257" i="13"/>
  <c r="AD10256" i="13"/>
  <c r="AE10256" i="13" s="1"/>
  <c r="AG10256" i="13" s="1"/>
  <c r="M10636" i="13"/>
  <c r="AD10634" i="13"/>
  <c r="AE10634" i="13" s="1"/>
  <c r="AG10634" i="13" s="1"/>
  <c r="M9783" i="13"/>
  <c r="AD9921" i="13"/>
  <c r="AE9921" i="13" s="1"/>
  <c r="AG9921" i="13" s="1"/>
  <c r="M9941" i="13"/>
  <c r="AD10119" i="13"/>
  <c r="AE10119" i="13" s="1"/>
  <c r="AG10119" i="13" s="1"/>
  <c r="AD10123" i="13"/>
  <c r="AE10123" i="13" s="1"/>
  <c r="AG10123" i="13" s="1"/>
  <c r="M10128" i="13"/>
  <c r="M10202" i="13"/>
  <c r="AD10197" i="13"/>
  <c r="AE10197" i="13" s="1"/>
  <c r="AG10197" i="13" s="1"/>
  <c r="AD10247" i="13"/>
  <c r="AE10247" i="13" s="1"/>
  <c r="AG10247" i="13" s="1"/>
  <c r="M10535" i="13"/>
  <c r="AD10534" i="13"/>
  <c r="AE10534" i="13" s="1"/>
  <c r="AE10535" i="13" s="1"/>
  <c r="AD9765" i="13"/>
  <c r="AE9765" i="13" s="1"/>
  <c r="AD9792" i="13"/>
  <c r="AE9792" i="13" s="1"/>
  <c r="AG9792" i="13" s="1"/>
  <c r="AD9795" i="13"/>
  <c r="AE9795" i="13" s="1"/>
  <c r="AG9795" i="13" s="1"/>
  <c r="AD9808" i="13"/>
  <c r="AE9808" i="13" s="1"/>
  <c r="AG9808" i="13" s="1"/>
  <c r="AD9819" i="13"/>
  <c r="AE9819" i="13" s="1"/>
  <c r="AG9819" i="13" s="1"/>
  <c r="AD9838" i="13"/>
  <c r="AE9838" i="13" s="1"/>
  <c r="AD9845" i="13"/>
  <c r="AE9845" i="13" s="1"/>
  <c r="AG9845" i="13" s="1"/>
  <c r="AD9849" i="13"/>
  <c r="AE9849" i="13" s="1"/>
  <c r="AG9849" i="13" s="1"/>
  <c r="AD9856" i="13"/>
  <c r="AE9856" i="13" s="1"/>
  <c r="AG9856" i="13" s="1"/>
  <c r="AE9868" i="13"/>
  <c r="AD9869" i="13"/>
  <c r="AE9869" i="13" s="1"/>
  <c r="AG9869" i="13" s="1"/>
  <c r="AD9870" i="13"/>
  <c r="AE9870" i="13" s="1"/>
  <c r="AG9870" i="13" s="1"/>
  <c r="AD9872" i="13"/>
  <c r="AE9872" i="13" s="1"/>
  <c r="AD9875" i="13"/>
  <c r="AE9875" i="13" s="1"/>
  <c r="AG9875" i="13" s="1"/>
  <c r="AD9883" i="13"/>
  <c r="AE9883" i="13" s="1"/>
  <c r="AG9883" i="13" s="1"/>
  <c r="AD9932" i="13"/>
  <c r="AE9932" i="13" s="1"/>
  <c r="AG9932" i="13" s="1"/>
  <c r="AD10029" i="13"/>
  <c r="AE10029" i="13" s="1"/>
  <c r="AD10116" i="13"/>
  <c r="AE10116" i="13" s="1"/>
  <c r="AG10116" i="13" s="1"/>
  <c r="M10191" i="13"/>
  <c r="AD10206" i="13"/>
  <c r="AE10206" i="13" s="1"/>
  <c r="AG10206" i="13" s="1"/>
  <c r="AD9964" i="13"/>
  <c r="AE9964" i="13" s="1"/>
  <c r="AG9964" i="13" s="1"/>
  <c r="AD10025" i="13"/>
  <c r="AE10025" i="13" s="1"/>
  <c r="AD10040" i="13"/>
  <c r="AE10040" i="13" s="1"/>
  <c r="AG10040" i="13" s="1"/>
  <c r="AD10042" i="13"/>
  <c r="AE10042" i="13" s="1"/>
  <c r="AG10042" i="13" s="1"/>
  <c r="M10056" i="13"/>
  <c r="AD10046" i="13"/>
  <c r="AE10046" i="13" s="1"/>
  <c r="AG10046" i="13" s="1"/>
  <c r="AD10048" i="13"/>
  <c r="AE10048" i="13" s="1"/>
  <c r="AG10048" i="13" s="1"/>
  <c r="AD10062" i="13"/>
  <c r="AE10062" i="13" s="1"/>
  <c r="AG10062" i="13" s="1"/>
  <c r="M10072" i="13"/>
  <c r="AD10069" i="13"/>
  <c r="AE10069" i="13" s="1"/>
  <c r="AG10069" i="13" s="1"/>
  <c r="AD10073" i="13"/>
  <c r="AE10073" i="13" s="1"/>
  <c r="AG10073" i="13" s="1"/>
  <c r="AD10075" i="13"/>
  <c r="AE10075" i="13" s="1"/>
  <c r="AG10075" i="13" s="1"/>
  <c r="AD10077" i="13"/>
  <c r="AE10077" i="13" s="1"/>
  <c r="AG10077" i="13" s="1"/>
  <c r="AD10089" i="13"/>
  <c r="AE10089" i="13" s="1"/>
  <c r="AG10089" i="13" s="1"/>
  <c r="AD10096" i="13"/>
  <c r="AE10096" i="13" s="1"/>
  <c r="AG10096" i="13" s="1"/>
  <c r="M10106" i="13"/>
  <c r="AD10104" i="13"/>
  <c r="AE10104" i="13" s="1"/>
  <c r="AG10104" i="13" s="1"/>
  <c r="AD10105" i="13"/>
  <c r="AE10105" i="13" s="1"/>
  <c r="AG10105" i="13" s="1"/>
  <c r="AD10107" i="13"/>
  <c r="AE10107" i="13" s="1"/>
  <c r="AE10108" i="13" s="1"/>
  <c r="AD10201" i="13"/>
  <c r="AE10201" i="13" s="1"/>
  <c r="AG10201" i="13" s="1"/>
  <c r="AD10207" i="13"/>
  <c r="AE10207" i="13" s="1"/>
  <c r="AG10207" i="13" s="1"/>
  <c r="AD10334" i="13"/>
  <c r="AE10334" i="13" s="1"/>
  <c r="AG10334" i="13" s="1"/>
  <c r="AD10336" i="13"/>
  <c r="AE10336" i="13" s="1"/>
  <c r="AG10336" i="13" s="1"/>
  <c r="AD10347" i="13"/>
  <c r="AE10347" i="13" s="1"/>
  <c r="AG10347" i="13" s="1"/>
  <c r="AD10351" i="13"/>
  <c r="AE10351" i="13" s="1"/>
  <c r="AG10351" i="13" s="1"/>
  <c r="AD10353" i="13"/>
  <c r="AE10353" i="13" s="1"/>
  <c r="AG10353" i="13" s="1"/>
  <c r="AD10356" i="13"/>
  <c r="AE10356" i="13" s="1"/>
  <c r="AG10356" i="13" s="1"/>
  <c r="AD10359" i="13"/>
  <c r="AE10359" i="13" s="1"/>
  <c r="AG10359" i="13" s="1"/>
  <c r="AD10361" i="13"/>
  <c r="AE10361" i="13" s="1"/>
  <c r="AG10361" i="13" s="1"/>
  <c r="M10375" i="13"/>
  <c r="AD10389" i="13"/>
  <c r="AE10389" i="13" s="1"/>
  <c r="AG10389" i="13" s="1"/>
  <c r="AD10404" i="13"/>
  <c r="AE10404" i="13" s="1"/>
  <c r="AG10404" i="13" s="1"/>
  <c r="AD10408" i="13"/>
  <c r="AE10408" i="13" s="1"/>
  <c r="AG10408" i="13" s="1"/>
  <c r="AD10417" i="13"/>
  <c r="AE10417" i="13" s="1"/>
  <c r="AG10417" i="13" s="1"/>
  <c r="AD10434" i="13"/>
  <c r="AE10434" i="13" s="1"/>
  <c r="AG10434" i="13" s="1"/>
  <c r="AD10445" i="13"/>
  <c r="AE10445" i="13" s="1"/>
  <c r="AG10445" i="13" s="1"/>
  <c r="AD10457" i="13"/>
  <c r="AE10457" i="13" s="1"/>
  <c r="AG10457" i="13" s="1"/>
  <c r="AD10463" i="13"/>
  <c r="AE10463" i="13" s="1"/>
  <c r="AG10463" i="13" s="1"/>
  <c r="AD10466" i="13"/>
  <c r="AE10466" i="13" s="1"/>
  <c r="AG10466" i="13" s="1"/>
  <c r="AD10482" i="13"/>
  <c r="AE10482" i="13" s="1"/>
  <c r="AG10482" i="13" s="1"/>
  <c r="AD10517" i="13"/>
  <c r="AE10517" i="13" s="1"/>
  <c r="AG10517" i="13" s="1"/>
  <c r="AD10575" i="13"/>
  <c r="AE10575" i="13" s="1"/>
  <c r="AG10575" i="13" s="1"/>
  <c r="AD10582" i="13"/>
  <c r="AE10582" i="13" s="1"/>
  <c r="AG10582" i="13" s="1"/>
  <c r="AD10637" i="13"/>
  <c r="AE10637" i="13" s="1"/>
  <c r="AG10637" i="13" s="1"/>
  <c r="AD10783" i="13"/>
  <c r="AE10783" i="13" s="1"/>
  <c r="AG10783" i="13" s="1"/>
  <c r="AD11115" i="13"/>
  <c r="AE11115" i="13" s="1"/>
  <c r="AG11115" i="13" s="1"/>
  <c r="AD11120" i="13"/>
  <c r="AE11120" i="13" s="1"/>
  <c r="AG11120" i="13" s="1"/>
  <c r="AD11130" i="13"/>
  <c r="AE11130" i="13" s="1"/>
  <c r="AG11130" i="13" s="1"/>
  <c r="AD11135" i="13"/>
  <c r="AE11135" i="13" s="1"/>
  <c r="AG11135" i="13" s="1"/>
  <c r="AD11138" i="13"/>
  <c r="AE11138" i="13" s="1"/>
  <c r="AG11138" i="13" s="1"/>
  <c r="AD11154" i="13"/>
  <c r="AE11154" i="13" s="1"/>
  <c r="AG11154" i="13" s="1"/>
  <c r="AD11175" i="13"/>
  <c r="AE11175" i="13" s="1"/>
  <c r="AG11175" i="13" s="1"/>
  <c r="AD11187" i="13"/>
  <c r="AE11187" i="13" s="1"/>
  <c r="AG11187" i="13" s="1"/>
  <c r="AD11237" i="13"/>
  <c r="AE11237" i="13" s="1"/>
  <c r="AG11237" i="13" s="1"/>
  <c r="AD10125" i="13"/>
  <c r="AE10125" i="13" s="1"/>
  <c r="AE10126" i="13" s="1"/>
  <c r="M10145" i="13"/>
  <c r="AD10132" i="13"/>
  <c r="AE10132" i="13" s="1"/>
  <c r="AG10132" i="13" s="1"/>
  <c r="AD10136" i="13"/>
  <c r="AE10136" i="13" s="1"/>
  <c r="AG10136" i="13" s="1"/>
  <c r="AD10219" i="13"/>
  <c r="AE10219" i="13" s="1"/>
  <c r="AG10219" i="13" s="1"/>
  <c r="AD10246" i="13"/>
  <c r="AE10246" i="13" s="1"/>
  <c r="AG10246" i="13" s="1"/>
  <c r="AD10250" i="13"/>
  <c r="AE10250" i="13" s="1"/>
  <c r="AG10250" i="13" s="1"/>
  <c r="AD10494" i="13"/>
  <c r="AE10494" i="13" s="1"/>
  <c r="AG10494" i="13" s="1"/>
  <c r="AD10565" i="13"/>
  <c r="AE10565" i="13" s="1"/>
  <c r="AG10565" i="13" s="1"/>
  <c r="AD10570" i="13"/>
  <c r="AE10570" i="13" s="1"/>
  <c r="AG10570" i="13" s="1"/>
  <c r="AD10581" i="13"/>
  <c r="AE10581" i="13" s="1"/>
  <c r="AG10581" i="13" s="1"/>
  <c r="AD11121" i="13"/>
  <c r="AE11121" i="13" s="1"/>
  <c r="AG11121" i="13" s="1"/>
  <c r="AD11155" i="13"/>
  <c r="AE11155" i="13" s="1"/>
  <c r="AG11155" i="13" s="1"/>
  <c r="AD11172" i="13"/>
  <c r="AE11172" i="13" s="1"/>
  <c r="AG11172" i="13" s="1"/>
  <c r="AD10251" i="13"/>
  <c r="AE10251" i="13" s="1"/>
  <c r="AG10251" i="13" s="1"/>
  <c r="AD10268" i="13"/>
  <c r="AE10268" i="13" s="1"/>
  <c r="AG10268" i="13" s="1"/>
  <c r="AD10273" i="13"/>
  <c r="AE10273" i="13" s="1"/>
  <c r="AG10273" i="13" s="1"/>
  <c r="AD10281" i="13"/>
  <c r="AE10281" i="13" s="1"/>
  <c r="AG10281" i="13" s="1"/>
  <c r="AD10297" i="13"/>
  <c r="AE10297" i="13" s="1"/>
  <c r="AG10297" i="13" s="1"/>
  <c r="AD10301" i="13"/>
  <c r="AE10301" i="13" s="1"/>
  <c r="AG10301" i="13" s="1"/>
  <c r="AD10309" i="13"/>
  <c r="AE10309" i="13" s="1"/>
  <c r="AG10309" i="13" s="1"/>
  <c r="AD10333" i="13"/>
  <c r="AE10333" i="13" s="1"/>
  <c r="AG10333" i="13" s="1"/>
  <c r="AD10335" i="13"/>
  <c r="AE10335" i="13" s="1"/>
  <c r="AG10335" i="13" s="1"/>
  <c r="AD10342" i="13"/>
  <c r="AE10342" i="13" s="1"/>
  <c r="AG10342" i="13" s="1"/>
  <c r="AD10346" i="13"/>
  <c r="AE10346" i="13" s="1"/>
  <c r="AG10346" i="13" s="1"/>
  <c r="M10363" i="13"/>
  <c r="AD10350" i="13"/>
  <c r="AE10350" i="13" s="1"/>
  <c r="AG10350" i="13" s="1"/>
  <c r="AD10352" i="13"/>
  <c r="AE10352" i="13" s="1"/>
  <c r="AG10352" i="13" s="1"/>
  <c r="AD10355" i="13"/>
  <c r="AE10355" i="13" s="1"/>
  <c r="AG10355" i="13" s="1"/>
  <c r="AD10357" i="13"/>
  <c r="AE10357" i="13" s="1"/>
  <c r="AG10357" i="13" s="1"/>
  <c r="AD10358" i="13"/>
  <c r="AE10358" i="13" s="1"/>
  <c r="AG10358" i="13" s="1"/>
  <c r="AD10360" i="13"/>
  <c r="AE10360" i="13" s="1"/>
  <c r="AG10360" i="13" s="1"/>
  <c r="AD10370" i="13"/>
  <c r="AE10370" i="13" s="1"/>
  <c r="AG10370" i="13" s="1"/>
  <c r="AD10403" i="13"/>
  <c r="AE10403" i="13" s="1"/>
  <c r="AG10403" i="13" s="1"/>
  <c r="AD10430" i="13"/>
  <c r="AE10430" i="13" s="1"/>
  <c r="AG10430" i="13" s="1"/>
  <c r="AD10433" i="13"/>
  <c r="AE10433" i="13" s="1"/>
  <c r="AG10433" i="13" s="1"/>
  <c r="M10450" i="13"/>
  <c r="M10489" i="13"/>
  <c r="AD10498" i="13"/>
  <c r="AE10498" i="13" s="1"/>
  <c r="AG10498" i="13" s="1"/>
  <c r="AD10516" i="13"/>
  <c r="AE10516" i="13" s="1"/>
  <c r="AD10518" i="13"/>
  <c r="AE10518" i="13" s="1"/>
  <c r="AG10518" i="13" s="1"/>
  <c r="AC10523" i="13"/>
  <c r="AD10522" i="13"/>
  <c r="AE10522" i="13" s="1"/>
  <c r="AG10522" i="13" s="1"/>
  <c r="AD10568" i="13"/>
  <c r="AE10568" i="13" s="1"/>
  <c r="AG10568" i="13" s="1"/>
  <c r="M10604" i="13"/>
  <c r="AD10579" i="13"/>
  <c r="AE10579" i="13" s="1"/>
  <c r="AG10579" i="13" s="1"/>
  <c r="AD10602" i="13"/>
  <c r="AE10602" i="13" s="1"/>
  <c r="AG10602" i="13" s="1"/>
  <c r="AD10611" i="13"/>
  <c r="AE10611" i="13" s="1"/>
  <c r="AE10612" i="13" s="1"/>
  <c r="AD10613" i="13"/>
  <c r="AE10613" i="13" s="1"/>
  <c r="AE10614" i="13" s="1"/>
  <c r="AD10631" i="13"/>
  <c r="AE10631" i="13" s="1"/>
  <c r="AG10631" i="13" s="1"/>
  <c r="AD10706" i="13"/>
  <c r="AE10706" i="13" s="1"/>
  <c r="AG10706" i="13" s="1"/>
  <c r="AD10847" i="13"/>
  <c r="AE10847" i="13" s="1"/>
  <c r="AG10847" i="13" s="1"/>
  <c r="AD10855" i="13"/>
  <c r="AE10855" i="13" s="1"/>
  <c r="AG10855" i="13" s="1"/>
  <c r="AD10857" i="13"/>
  <c r="AE10857" i="13" s="1"/>
  <c r="AG10857" i="13" s="1"/>
  <c r="AD10859" i="13"/>
  <c r="AE10859" i="13" s="1"/>
  <c r="AG10859" i="13" s="1"/>
  <c r="AD10861" i="13"/>
  <c r="AE10861" i="13" s="1"/>
  <c r="AG10861" i="13" s="1"/>
  <c r="M11126" i="13"/>
  <c r="M11139" i="13"/>
  <c r="AD11136" i="13"/>
  <c r="AE11136" i="13" s="1"/>
  <c r="AG11136" i="13" s="1"/>
  <c r="AD11140" i="13"/>
  <c r="AE11140" i="13" s="1"/>
  <c r="AE11141" i="13" s="1"/>
  <c r="M11164" i="13"/>
  <c r="AD11165" i="13"/>
  <c r="AE11165" i="13" s="1"/>
  <c r="AG11165" i="13" s="1"/>
  <c r="AD11173" i="13"/>
  <c r="AE11173" i="13" s="1"/>
  <c r="AG11173" i="13" s="1"/>
  <c r="AD11232" i="13"/>
  <c r="AE11232" i="13" s="1"/>
  <c r="AG11232" i="13" s="1"/>
  <c r="AD11241" i="13"/>
  <c r="AE11241" i="13" s="1"/>
  <c r="AG11241" i="13" s="1"/>
  <c r="AD10135" i="13"/>
  <c r="AE10135" i="13" s="1"/>
  <c r="AG10135" i="13" s="1"/>
  <c r="AD10134" i="13"/>
  <c r="AE10134" i="13" s="1"/>
  <c r="AG10134" i="13" s="1"/>
  <c r="AD10217" i="13"/>
  <c r="AE10217" i="13" s="1"/>
  <c r="AG10217" i="13" s="1"/>
  <c r="AD10221" i="13"/>
  <c r="AE10221" i="13" s="1"/>
  <c r="AG10221" i="13" s="1"/>
  <c r="AD10382" i="13"/>
  <c r="AE10382" i="13" s="1"/>
  <c r="AG10382" i="13" s="1"/>
  <c r="AD10431" i="13"/>
  <c r="AE10431" i="13" s="1"/>
  <c r="AG10431" i="13" s="1"/>
  <c r="AD10475" i="13"/>
  <c r="AE10475" i="13" s="1"/>
  <c r="AG10475" i="13" s="1"/>
  <c r="AD10508" i="13"/>
  <c r="AE10508" i="13" s="1"/>
  <c r="AG10508" i="13" s="1"/>
  <c r="AG10509" i="13" s="1"/>
  <c r="AD10532" i="13"/>
  <c r="AE10532" i="13" s="1"/>
  <c r="AG10532" i="13" s="1"/>
  <c r="AD10720" i="13"/>
  <c r="AE10720" i="13" s="1"/>
  <c r="AG10720" i="13" s="1"/>
  <c r="AD10729" i="13"/>
  <c r="AE10729" i="13" s="1"/>
  <c r="AG10729" i="13" s="1"/>
  <c r="AD10795" i="13"/>
  <c r="AE10795" i="13" s="1"/>
  <c r="AG10795" i="13" s="1"/>
  <c r="AD10903" i="13"/>
  <c r="AE10903" i="13" s="1"/>
  <c r="AG10903" i="13" s="1"/>
  <c r="AD10913" i="13"/>
  <c r="AE10913" i="13" s="1"/>
  <c r="AG10913" i="13" s="1"/>
  <c r="AD10917" i="13"/>
  <c r="AE10917" i="13" s="1"/>
  <c r="AG10917" i="13" s="1"/>
  <c r="AD10921" i="13"/>
  <c r="AE10921" i="13" s="1"/>
  <c r="AG10921" i="13" s="1"/>
  <c r="AE11012" i="13"/>
  <c r="AG11012" i="13" s="1"/>
  <c r="AD11019" i="13"/>
  <c r="AE11019" i="13" s="1"/>
  <c r="AG11019" i="13" s="1"/>
  <c r="AD11061" i="13"/>
  <c r="AE11061" i="13" s="1"/>
  <c r="AG11061" i="13" s="1"/>
  <c r="AD11070" i="13"/>
  <c r="AE11070" i="13" s="1"/>
  <c r="AG11070" i="13" s="1"/>
  <c r="AD11075" i="13"/>
  <c r="AE11075" i="13" s="1"/>
  <c r="AG11075" i="13" s="1"/>
  <c r="AD11105" i="13"/>
  <c r="AE11105" i="13" s="1"/>
  <c r="AG11105" i="13" s="1"/>
  <c r="AD11196" i="13"/>
  <c r="AE11196" i="13" s="1"/>
  <c r="AG11196" i="13" s="1"/>
  <c r="AD11252" i="13"/>
  <c r="AE11252" i="13" s="1"/>
  <c r="AG11252" i="13" s="1"/>
  <c r="AD10930" i="13"/>
  <c r="AE10930" i="13" s="1"/>
  <c r="AG10930" i="13" s="1"/>
  <c r="AD10946" i="13"/>
  <c r="AE10946" i="13" s="1"/>
  <c r="AG10946" i="13" s="1"/>
  <c r="AD10950" i="13"/>
  <c r="AE10950" i="13" s="1"/>
  <c r="AG10950" i="13" s="1"/>
  <c r="AD10961" i="13"/>
  <c r="AE10961" i="13" s="1"/>
  <c r="AG10961" i="13" s="1"/>
  <c r="AD10973" i="13"/>
  <c r="AE10973" i="13" s="1"/>
  <c r="AG10973" i="13" s="1"/>
  <c r="AD10975" i="13"/>
  <c r="AE10975" i="13" s="1"/>
  <c r="AG10975" i="13" s="1"/>
  <c r="AD10977" i="13"/>
  <c r="AE10977" i="13" s="1"/>
  <c r="AG10977" i="13" s="1"/>
  <c r="AD10998" i="13"/>
  <c r="AE10998" i="13" s="1"/>
  <c r="AG10998" i="13" s="1"/>
  <c r="AE11011" i="13"/>
  <c r="AD11112" i="13"/>
  <c r="AE11112" i="13" s="1"/>
  <c r="AE11113" i="13" s="1"/>
  <c r="AD11114" i="13"/>
  <c r="AE11114" i="13" s="1"/>
  <c r="AG11114" i="13" s="1"/>
  <c r="AD11201" i="13"/>
  <c r="AE11201" i="13" s="1"/>
  <c r="AG11201" i="13" s="1"/>
  <c r="AD11229" i="13"/>
  <c r="AE11229" i="13" s="1"/>
  <c r="AG11229" i="13" s="1"/>
  <c r="AD11231" i="13"/>
  <c r="AE11231" i="13" s="1"/>
  <c r="AG11231" i="13" s="1"/>
  <c r="AD11236" i="13"/>
  <c r="AE11236" i="13" s="1"/>
  <c r="AG11236" i="13" s="1"/>
  <c r="M11243" i="13"/>
  <c r="AD11240" i="13"/>
  <c r="AE11240" i="13" s="1"/>
  <c r="AG11240" i="13" s="1"/>
  <c r="AD11242" i="13"/>
  <c r="AE11242" i="13" s="1"/>
  <c r="AG11242" i="13" s="1"/>
  <c r="AD11244" i="13"/>
  <c r="AE11244" i="13" s="1"/>
  <c r="AE11245" i="13" s="1"/>
  <c r="AD11249" i="13"/>
  <c r="AE11249" i="13" s="1"/>
  <c r="AG11249" i="13" s="1"/>
  <c r="AD11267" i="13"/>
  <c r="AE11267" i="13" s="1"/>
  <c r="AG11267" i="13" s="1"/>
  <c r="AD11297" i="13"/>
  <c r="AE11297" i="13" s="1"/>
  <c r="AG11297" i="13" s="1"/>
  <c r="AD11307" i="13"/>
  <c r="AE11307" i="13" s="1"/>
  <c r="AG11307" i="13" s="1"/>
  <c r="AD11336" i="13"/>
  <c r="AE11336" i="13" s="1"/>
  <c r="AG11336" i="13" s="1"/>
  <c r="AD10871" i="13"/>
  <c r="AE10871" i="13" s="1"/>
  <c r="AG10871" i="13" s="1"/>
  <c r="M10885" i="13"/>
  <c r="AD10904" i="13"/>
  <c r="AE10904" i="13" s="1"/>
  <c r="AG10904" i="13" s="1"/>
  <c r="AD10923" i="13"/>
  <c r="AE10923" i="13" s="1"/>
  <c r="AG10923" i="13" s="1"/>
  <c r="AD11059" i="13"/>
  <c r="AE11059" i="13" s="1"/>
  <c r="AG11059" i="13" s="1"/>
  <c r="AD11072" i="13"/>
  <c r="AE11072" i="13" s="1"/>
  <c r="AG11072" i="13" s="1"/>
  <c r="M11098" i="13"/>
  <c r="AD11103" i="13"/>
  <c r="AE11103" i="13" s="1"/>
  <c r="AE11104" i="13" s="1"/>
  <c r="AD11107" i="13"/>
  <c r="AE11107" i="13" s="1"/>
  <c r="AG11107" i="13" s="1"/>
  <c r="AD11117" i="13"/>
  <c r="AE11117" i="13" s="1"/>
  <c r="AE11118" i="13" s="1"/>
  <c r="AD11250" i="13"/>
  <c r="AE11250" i="13" s="1"/>
  <c r="AG11250" i="13" s="1"/>
  <c r="AD10705" i="13"/>
  <c r="AE10705" i="13" s="1"/>
  <c r="AG10705" i="13" s="1"/>
  <c r="AD10793" i="13"/>
  <c r="AE10793" i="13" s="1"/>
  <c r="AG10793" i="13" s="1"/>
  <c r="AD10798" i="13"/>
  <c r="AE10798" i="13" s="1"/>
  <c r="AG10798" i="13" s="1"/>
  <c r="AD10836" i="13"/>
  <c r="AE10836" i="13" s="1"/>
  <c r="AG10836" i="13" s="1"/>
  <c r="AD10846" i="13"/>
  <c r="AE10846" i="13" s="1"/>
  <c r="AG10846" i="13" s="1"/>
  <c r="AD10854" i="13"/>
  <c r="AE10854" i="13" s="1"/>
  <c r="AG10854" i="13" s="1"/>
  <c r="AD10856" i="13"/>
  <c r="AE10856" i="13" s="1"/>
  <c r="AG10856" i="13" s="1"/>
  <c r="AD10858" i="13"/>
  <c r="AE10858" i="13" s="1"/>
  <c r="AG10858" i="13" s="1"/>
  <c r="AD10860" i="13"/>
  <c r="AE10860" i="13" s="1"/>
  <c r="AG10860" i="13" s="1"/>
  <c r="AD10899" i="13"/>
  <c r="AE10899" i="13" s="1"/>
  <c r="AG10899" i="13" s="1"/>
  <c r="AD10909" i="13"/>
  <c r="AE10909" i="13" s="1"/>
  <c r="AD10941" i="13"/>
  <c r="AE10941" i="13" s="1"/>
  <c r="AG10941" i="13" s="1"/>
  <c r="AD10945" i="13"/>
  <c r="AE10945" i="13" s="1"/>
  <c r="AG10945" i="13" s="1"/>
  <c r="AD10947" i="13"/>
  <c r="AE10947" i="13" s="1"/>
  <c r="AG10947" i="13" s="1"/>
  <c r="AD10949" i="13"/>
  <c r="AE10949" i="13" s="1"/>
  <c r="AG10949" i="13" s="1"/>
  <c r="AD10955" i="13"/>
  <c r="AE10955" i="13" s="1"/>
  <c r="AG10955" i="13" s="1"/>
  <c r="AD10960" i="13"/>
  <c r="AE10960" i="13" s="1"/>
  <c r="AG10960" i="13" s="1"/>
  <c r="AD10962" i="13"/>
  <c r="AE10962" i="13" s="1"/>
  <c r="AG10962" i="13" s="1"/>
  <c r="AD10964" i="13"/>
  <c r="AE10964" i="13" s="1"/>
  <c r="AG10964" i="13" s="1"/>
  <c r="AD10965" i="13"/>
  <c r="AE10965" i="13" s="1"/>
  <c r="AG10965" i="13" s="1"/>
  <c r="AD10972" i="13"/>
  <c r="AE10972" i="13" s="1"/>
  <c r="AG10972" i="13" s="1"/>
  <c r="AD10974" i="13"/>
  <c r="AE10974" i="13" s="1"/>
  <c r="AG10974" i="13" s="1"/>
  <c r="AD10976" i="13"/>
  <c r="AE10976" i="13" s="1"/>
  <c r="AG10976" i="13" s="1"/>
  <c r="AD10985" i="13"/>
  <c r="AE10985" i="13" s="1"/>
  <c r="AE10987" i="13" s="1"/>
  <c r="M11000" i="13"/>
  <c r="AD10997" i="13"/>
  <c r="AE10997" i="13" s="1"/>
  <c r="AG10997" i="13" s="1"/>
  <c r="AD10999" i="13"/>
  <c r="AE10999" i="13" s="1"/>
  <c r="AG10999" i="13" s="1"/>
  <c r="AD11007" i="13"/>
  <c r="AE11007" i="13" s="1"/>
  <c r="AG11007" i="13" s="1"/>
  <c r="AE11010" i="13"/>
  <c r="AG11010" i="13" s="1"/>
  <c r="M11063" i="13"/>
  <c r="AD11064" i="13"/>
  <c r="AE11064" i="13" s="1"/>
  <c r="AG11064" i="13" s="1"/>
  <c r="AD11094" i="13"/>
  <c r="AE11094" i="13" s="1"/>
  <c r="AG11094" i="13" s="1"/>
  <c r="M11202" i="13"/>
  <c r="AD11251" i="13"/>
  <c r="AE11251" i="13" s="1"/>
  <c r="AG11251" i="13" s="1"/>
  <c r="AD58" i="13"/>
  <c r="AE58" i="13" s="1"/>
  <c r="AG58" i="13" s="1"/>
  <c r="AD61" i="13"/>
  <c r="AE61" i="13" s="1"/>
  <c r="AG61" i="13" s="1"/>
  <c r="AD65" i="13"/>
  <c r="AE65" i="13" s="1"/>
  <c r="AG65" i="13" s="1"/>
  <c r="AD113" i="13"/>
  <c r="AE113" i="13" s="1"/>
  <c r="AG113" i="13" s="1"/>
  <c r="AD117" i="13"/>
  <c r="AE117" i="13" s="1"/>
  <c r="AG117" i="13" s="1"/>
  <c r="AD121" i="13"/>
  <c r="AE121" i="13" s="1"/>
  <c r="AG121" i="13" s="1"/>
  <c r="AD132" i="13"/>
  <c r="M159" i="13"/>
  <c r="AD158" i="13"/>
  <c r="M168" i="13"/>
  <c r="AD167" i="13"/>
  <c r="M178" i="13"/>
  <c r="AD177" i="13"/>
  <c r="AD204" i="13"/>
  <c r="M205" i="13"/>
  <c r="AD208" i="13"/>
  <c r="AD209" i="13" s="1"/>
  <c r="AE278" i="13"/>
  <c r="AG278" i="13" s="1"/>
  <c r="AE276" i="13"/>
  <c r="AG276" i="13" s="1"/>
  <c r="AE279" i="13"/>
  <c r="AG279" i="13" s="1"/>
  <c r="AE277" i="13"/>
  <c r="AG277" i="13" s="1"/>
  <c r="AD279" i="13"/>
  <c r="AD288" i="13"/>
  <c r="M310" i="13"/>
  <c r="AD309" i="13"/>
  <c r="AD325" i="13"/>
  <c r="AD326" i="13" s="1"/>
  <c r="AD363" i="13"/>
  <c r="AE367" i="13"/>
  <c r="AG367" i="13" s="1"/>
  <c r="AD385" i="13"/>
  <c r="M394" i="13"/>
  <c r="AD390" i="13"/>
  <c r="AE390" i="13" s="1"/>
  <c r="AD396" i="13"/>
  <c r="AD415" i="13"/>
  <c r="M427" i="13"/>
  <c r="AD426" i="13"/>
  <c r="AD443" i="13"/>
  <c r="AE443" i="13" s="1"/>
  <c r="AG443" i="13" s="1"/>
  <c r="AD452" i="13"/>
  <c r="AD468" i="13"/>
  <c r="AE456" i="13"/>
  <c r="M537" i="13"/>
  <c r="AD536" i="13"/>
  <c r="AD551" i="13"/>
  <c r="AE551" i="13" s="1"/>
  <c r="AG551" i="13" s="1"/>
  <c r="AD567" i="13"/>
  <c r="AE567" i="13" s="1"/>
  <c r="AG567" i="13" s="1"/>
  <c r="AD571" i="13"/>
  <c r="AE571" i="13" s="1"/>
  <c r="AG571" i="13" s="1"/>
  <c r="AD579" i="13"/>
  <c r="AE579" i="13" s="1"/>
  <c r="AG579" i="13" s="1"/>
  <c r="AE583" i="13"/>
  <c r="M586" i="13"/>
  <c r="AE584" i="13"/>
  <c r="AG584" i="13" s="1"/>
  <c r="AD616" i="13"/>
  <c r="AE616" i="13" s="1"/>
  <c r="AG616" i="13" s="1"/>
  <c r="M632" i="13"/>
  <c r="AE630" i="13"/>
  <c r="AG630" i="13" s="1"/>
  <c r="AE628" i="13"/>
  <c r="AE629" i="13"/>
  <c r="AG629" i="13" s="1"/>
  <c r="AD651" i="13"/>
  <c r="AE651" i="13" s="1"/>
  <c r="M658" i="13"/>
  <c r="M662" i="13"/>
  <c r="AD661" i="13"/>
  <c r="AD687" i="13"/>
  <c r="M691" i="13"/>
  <c r="AD53" i="13"/>
  <c r="AE53" i="13" s="1"/>
  <c r="AD59" i="13"/>
  <c r="AE59" i="13" s="1"/>
  <c r="AD54" i="13"/>
  <c r="AE54" i="13" s="1"/>
  <c r="AG54" i="13" s="1"/>
  <c r="AD57" i="13"/>
  <c r="AE57" i="13" s="1"/>
  <c r="AD62" i="13"/>
  <c r="AE62" i="13" s="1"/>
  <c r="AG62" i="13" s="1"/>
  <c r="AD66" i="13"/>
  <c r="AE66" i="13" s="1"/>
  <c r="AG66" i="13" s="1"/>
  <c r="AD69" i="13"/>
  <c r="AE69" i="13" s="1"/>
  <c r="AG69" i="13" s="1"/>
  <c r="AD72" i="13"/>
  <c r="AE72" i="13" s="1"/>
  <c r="AG72" i="13" s="1"/>
  <c r="AD76" i="13"/>
  <c r="M98" i="13"/>
  <c r="AE97" i="13"/>
  <c r="AD114" i="13"/>
  <c r="AE114" i="13" s="1"/>
  <c r="AG114" i="13" s="1"/>
  <c r="AD118" i="13"/>
  <c r="AE118" i="13" s="1"/>
  <c r="AG118" i="13" s="1"/>
  <c r="AD122" i="13"/>
  <c r="AE122" i="13" s="1"/>
  <c r="AG122" i="13" s="1"/>
  <c r="M133" i="13"/>
  <c r="AD163" i="13"/>
  <c r="M164" i="13"/>
  <c r="AE212" i="13"/>
  <c r="AE213" i="13"/>
  <c r="AG213" i="13" s="1"/>
  <c r="M214" i="13"/>
  <c r="M247" i="13"/>
  <c r="AD244" i="13"/>
  <c r="AE248" i="13"/>
  <c r="AD276" i="13"/>
  <c r="AD290" i="13"/>
  <c r="AD364" i="13"/>
  <c r="AE364" i="13" s="1"/>
  <c r="AG364" i="13" s="1"/>
  <c r="AD387" i="13"/>
  <c r="AE402" i="13"/>
  <c r="M403" i="13"/>
  <c r="M422" i="13"/>
  <c r="AD421" i="13"/>
  <c r="AD432" i="13"/>
  <c r="M434" i="13"/>
  <c r="M439" i="13"/>
  <c r="AD437" i="13"/>
  <c r="AD444" i="13"/>
  <c r="AE444" i="13" s="1"/>
  <c r="AG444" i="13" s="1"/>
  <c r="AD453" i="13"/>
  <c r="M485" i="13"/>
  <c r="AD484" i="13"/>
  <c r="AE504" i="13"/>
  <c r="AG504" i="13" s="1"/>
  <c r="M505" i="13"/>
  <c r="AE503" i="13"/>
  <c r="AD568" i="13"/>
  <c r="AE568" i="13" s="1"/>
  <c r="AG568" i="13" s="1"/>
  <c r="AD572" i="13"/>
  <c r="AE572" i="13" s="1"/>
  <c r="AG572" i="13" s="1"/>
  <c r="M610" i="13"/>
  <c r="AD600" i="13"/>
  <c r="M618" i="13"/>
  <c r="AD614" i="13"/>
  <c r="AE614" i="13" s="1"/>
  <c r="AD617" i="13"/>
  <c r="AE617" i="13" s="1"/>
  <c r="AG617" i="13" s="1"/>
  <c r="M624" i="13"/>
  <c r="AD623" i="13"/>
  <c r="AD653" i="13"/>
  <c r="AE653" i="13" s="1"/>
  <c r="AG653" i="13" s="1"/>
  <c r="AD655" i="13"/>
  <c r="AE655" i="13" s="1"/>
  <c r="AG655" i="13" s="1"/>
  <c r="AD657" i="13"/>
  <c r="AE657" i="13" s="1"/>
  <c r="AG657" i="13" s="1"/>
  <c r="M676" i="13"/>
  <c r="AD674" i="13"/>
  <c r="M680" i="13"/>
  <c r="AD679" i="13"/>
  <c r="AG735" i="13"/>
  <c r="AD55" i="13"/>
  <c r="AE55" i="13" s="1"/>
  <c r="AG55" i="13" s="1"/>
  <c r="AD63" i="13"/>
  <c r="AE63" i="13" s="1"/>
  <c r="AG63" i="13" s="1"/>
  <c r="AD67" i="13"/>
  <c r="AE67" i="13" s="1"/>
  <c r="AG67" i="13" s="1"/>
  <c r="AE76" i="13"/>
  <c r="AG76" i="13" s="1"/>
  <c r="AE74" i="13"/>
  <c r="AE77" i="13"/>
  <c r="AG77" i="13" s="1"/>
  <c r="AE75" i="13"/>
  <c r="AG75" i="13" s="1"/>
  <c r="M78" i="13"/>
  <c r="AD77" i="13"/>
  <c r="AD97" i="13"/>
  <c r="AD98" i="13" s="1"/>
  <c r="AD101" i="13"/>
  <c r="AE101" i="13" s="1"/>
  <c r="AD111" i="13"/>
  <c r="AE111" i="13" s="1"/>
  <c r="AD115" i="13"/>
  <c r="AE115" i="13" s="1"/>
  <c r="AG115" i="13" s="1"/>
  <c r="AD119" i="13"/>
  <c r="AE119" i="13" s="1"/>
  <c r="AG119" i="13" s="1"/>
  <c r="AE126" i="13"/>
  <c r="AG126" i="13" s="1"/>
  <c r="AE124" i="13"/>
  <c r="M129" i="13"/>
  <c r="AE125" i="13"/>
  <c r="AG125" i="13" s="1"/>
  <c r="AG134" i="13"/>
  <c r="AE138" i="13"/>
  <c r="M139" i="13"/>
  <c r="M146" i="13"/>
  <c r="AD145" i="13"/>
  <c r="AE145" i="13" s="1"/>
  <c r="AE193" i="13"/>
  <c r="M194" i="13"/>
  <c r="AD212" i="13"/>
  <c r="AD240" i="13"/>
  <c r="M241" i="13"/>
  <c r="AD274" i="13"/>
  <c r="M280" i="13"/>
  <c r="AE305" i="13"/>
  <c r="M306" i="13"/>
  <c r="AE371" i="13"/>
  <c r="M372" i="13"/>
  <c r="AD378" i="13"/>
  <c r="M379" i="13"/>
  <c r="AD391" i="13"/>
  <c r="AE391" i="13" s="1"/>
  <c r="AE397" i="13"/>
  <c r="AG397" i="13" s="1"/>
  <c r="AE395" i="13"/>
  <c r="AE396" i="13"/>
  <c r="AG396" i="13" s="1"/>
  <c r="M399" i="13"/>
  <c r="AD402" i="13"/>
  <c r="AD403" i="13" s="1"/>
  <c r="AE424" i="13"/>
  <c r="AG424" i="13" s="1"/>
  <c r="AE417" i="13"/>
  <c r="AG417" i="13" s="1"/>
  <c r="AE415" i="13"/>
  <c r="AG415" i="13" s="1"/>
  <c r="AE423" i="13"/>
  <c r="M418" i="13"/>
  <c r="AE416" i="13"/>
  <c r="AG416" i="13" s="1"/>
  <c r="AE414" i="13"/>
  <c r="AD417" i="13"/>
  <c r="AE438" i="13"/>
  <c r="AG438" i="13" s="1"/>
  <c r="M447" i="13"/>
  <c r="M451" i="13"/>
  <c r="AD450" i="13"/>
  <c r="AE450" i="13" s="1"/>
  <c r="AD454" i="13"/>
  <c r="M476" i="13"/>
  <c r="AE475" i="13"/>
  <c r="AE480" i="13"/>
  <c r="AG480" i="13" s="1"/>
  <c r="M481" i="13"/>
  <c r="AE479" i="13"/>
  <c r="AD498" i="13"/>
  <c r="AE498" i="13" s="1"/>
  <c r="AG498" i="13" s="1"/>
  <c r="AD503" i="13"/>
  <c r="AD505" i="13" s="1"/>
  <c r="M530" i="13"/>
  <c r="AD529" i="13"/>
  <c r="AD533" i="13"/>
  <c r="AE533" i="13" s="1"/>
  <c r="AD550" i="13"/>
  <c r="AE550" i="13" s="1"/>
  <c r="AD554" i="13"/>
  <c r="M558" i="13"/>
  <c r="AD569" i="13"/>
  <c r="AE569" i="13" s="1"/>
  <c r="AG569" i="13" s="1"/>
  <c r="AD573" i="13"/>
  <c r="AE573" i="13" s="1"/>
  <c r="AG573" i="13" s="1"/>
  <c r="M582" i="13"/>
  <c r="AD580" i="13"/>
  <c r="AE580" i="13" s="1"/>
  <c r="AG580" i="13" s="1"/>
  <c r="AD584" i="13"/>
  <c r="M590" i="13"/>
  <c r="AD589" i="13"/>
  <c r="M620" i="13"/>
  <c r="AD619" i="13"/>
  <c r="AD629" i="13"/>
  <c r="AD652" i="13"/>
  <c r="AE652" i="13" s="1"/>
  <c r="AE695" i="13"/>
  <c r="M696" i="13"/>
  <c r="AE727" i="13"/>
  <c r="M730" i="13"/>
  <c r="AD56" i="13"/>
  <c r="AE56" i="13" s="1"/>
  <c r="AG56" i="13" s="1"/>
  <c r="AD64" i="13"/>
  <c r="AE64" i="13" s="1"/>
  <c r="AG64" i="13" s="1"/>
  <c r="AD68" i="13"/>
  <c r="AE68" i="13" s="1"/>
  <c r="AG68" i="13" s="1"/>
  <c r="M108" i="13"/>
  <c r="AD107" i="13"/>
  <c r="AD116" i="13"/>
  <c r="AE116" i="13" s="1"/>
  <c r="AG116" i="13" s="1"/>
  <c r="AD120" i="13"/>
  <c r="AE120" i="13" s="1"/>
  <c r="AG120" i="13" s="1"/>
  <c r="AD147" i="13"/>
  <c r="M149" i="13"/>
  <c r="M154" i="13"/>
  <c r="AD152" i="13"/>
  <c r="AD181" i="13"/>
  <c r="M182" i="13"/>
  <c r="AE208" i="13"/>
  <c r="M209" i="13"/>
  <c r="M259" i="13"/>
  <c r="AD258" i="13"/>
  <c r="AD273" i="13"/>
  <c r="AE263" i="13"/>
  <c r="AD278" i="13"/>
  <c r="M293" i="13"/>
  <c r="AE291" i="13"/>
  <c r="AG291" i="13" s="1"/>
  <c r="AE289" i="13"/>
  <c r="AG289" i="13" s="1"/>
  <c r="AE288" i="13"/>
  <c r="AE290" i="13"/>
  <c r="AG290" i="13" s="1"/>
  <c r="AD289" i="13"/>
  <c r="AD291" i="13"/>
  <c r="AD305" i="13"/>
  <c r="AD306" i="13" s="1"/>
  <c r="AE325" i="13"/>
  <c r="M326" i="13"/>
  <c r="AD344" i="13"/>
  <c r="M350" i="13"/>
  <c r="AE386" i="13"/>
  <c r="AG386" i="13" s="1"/>
  <c r="M389" i="13"/>
  <c r="AE385" i="13"/>
  <c r="AE387" i="13"/>
  <c r="AG387" i="13" s="1"/>
  <c r="AD386" i="13"/>
  <c r="M411" i="13"/>
  <c r="AD406" i="13"/>
  <c r="AE453" i="13"/>
  <c r="AG453" i="13" s="1"/>
  <c r="AE454" i="13"/>
  <c r="AG454" i="13" s="1"/>
  <c r="AE452" i="13"/>
  <c r="M455" i="13"/>
  <c r="AD469" i="13"/>
  <c r="M470" i="13"/>
  <c r="M516" i="13"/>
  <c r="AD511" i="13"/>
  <c r="M522" i="13"/>
  <c r="AD521" i="13"/>
  <c r="AE526" i="13"/>
  <c r="AD528" i="13"/>
  <c r="AD570" i="13"/>
  <c r="AE570" i="13" s="1"/>
  <c r="AG570" i="13" s="1"/>
  <c r="M596" i="13"/>
  <c r="AD593" i="13"/>
  <c r="AD668" i="13"/>
  <c r="M670" i="13"/>
  <c r="AE724" i="13"/>
  <c r="AD726" i="13"/>
  <c r="AE140" i="13"/>
  <c r="AE175" i="13"/>
  <c r="AG175" i="13" s="1"/>
  <c r="M255" i="13"/>
  <c r="AE282" i="13"/>
  <c r="AG282" i="13" s="1"/>
  <c r="AE482" i="13"/>
  <c r="AE131" i="13"/>
  <c r="AG131" i="13" s="1"/>
  <c r="M137" i="13"/>
  <c r="M144" i="13"/>
  <c r="AD155" i="13"/>
  <c r="AD160" i="13"/>
  <c r="AD165" i="13"/>
  <c r="AD179" i="13"/>
  <c r="AD187" i="13"/>
  <c r="AD195" i="13"/>
  <c r="AD210" i="13"/>
  <c r="AD211" i="13" s="1"/>
  <c r="AD237" i="13"/>
  <c r="AD242" i="13"/>
  <c r="AE250" i="13"/>
  <c r="AG250" i="13" s="1"/>
  <c r="AE252" i="13"/>
  <c r="AG252" i="13" s="1"/>
  <c r="M273" i="13"/>
  <c r="AD294" i="13"/>
  <c r="AE294" i="13" s="1"/>
  <c r="AD303" i="13"/>
  <c r="AD330" i="13"/>
  <c r="AD351" i="13"/>
  <c r="M370" i="13"/>
  <c r="AD373" i="13"/>
  <c r="M384" i="13"/>
  <c r="M405" i="13"/>
  <c r="AD419" i="13"/>
  <c r="AD440" i="13"/>
  <c r="AD448" i="13"/>
  <c r="M468" i="13"/>
  <c r="AD489" i="13"/>
  <c r="M496" i="13"/>
  <c r="AD506" i="13"/>
  <c r="AE517" i="13"/>
  <c r="M528" i="13"/>
  <c r="AD559" i="13"/>
  <c r="AE559" i="13" s="1"/>
  <c r="AD587" i="13"/>
  <c r="M592" i="13"/>
  <c r="M627" i="13"/>
  <c r="AE633" i="13"/>
  <c r="M667" i="13"/>
  <c r="AD671" i="13"/>
  <c r="AD685" i="13"/>
  <c r="M694" i="13"/>
  <c r="AD697" i="13"/>
  <c r="AE697" i="13" s="1"/>
  <c r="M726" i="13"/>
  <c r="AD731" i="13"/>
  <c r="AD748" i="13"/>
  <c r="M750" i="13"/>
  <c r="AD753" i="13"/>
  <c r="AD767" i="13"/>
  <c r="AE767" i="13" s="1"/>
  <c r="AG767" i="13" s="1"/>
  <c r="AD780" i="13"/>
  <c r="AD782" i="13"/>
  <c r="M787" i="13"/>
  <c r="AD786" i="13"/>
  <c r="AD790" i="13"/>
  <c r="AE790" i="13" s="1"/>
  <c r="AG790" i="13" s="1"/>
  <c r="AD793" i="13"/>
  <c r="AE793" i="13" s="1"/>
  <c r="AG793" i="13" s="1"/>
  <c r="AD796" i="13"/>
  <c r="AE801" i="13"/>
  <c r="AE802" i="13"/>
  <c r="AG802" i="13" s="1"/>
  <c r="M803" i="13"/>
  <c r="AE806" i="13"/>
  <c r="AG806" i="13" s="1"/>
  <c r="AE804" i="13"/>
  <c r="M807" i="13"/>
  <c r="AE805" i="13"/>
  <c r="AG805" i="13" s="1"/>
  <c r="AE810" i="13"/>
  <c r="AG810" i="13" s="1"/>
  <c r="AE808" i="13"/>
  <c r="M811" i="13"/>
  <c r="AE809" i="13"/>
  <c r="AG809" i="13" s="1"/>
  <c r="AD810" i="13"/>
  <c r="AD814" i="13"/>
  <c r="AD835" i="13"/>
  <c r="AD840" i="13" s="1"/>
  <c r="AE843" i="13"/>
  <c r="M844" i="13"/>
  <c r="M848" i="13"/>
  <c r="AD847" i="13"/>
  <c r="AD851" i="13"/>
  <c r="AE851" i="13" s="1"/>
  <c r="AG851" i="13" s="1"/>
  <c r="M869" i="13"/>
  <c r="AD865" i="13"/>
  <c r="AE865" i="13" s="1"/>
  <c r="AG865" i="13" s="1"/>
  <c r="M903" i="13"/>
  <c r="AD902" i="13"/>
  <c r="M910" i="13"/>
  <c r="AD909" i="13"/>
  <c r="AD917" i="13"/>
  <c r="AD920" i="13"/>
  <c r="AD926" i="13"/>
  <c r="AE933" i="13"/>
  <c r="M934" i="13"/>
  <c r="AD935" i="13"/>
  <c r="AD936" i="13" s="1"/>
  <c r="AD939" i="13"/>
  <c r="AE939" i="13" s="1"/>
  <c r="AG939" i="13" s="1"/>
  <c r="AD942" i="13"/>
  <c r="AE942" i="13" s="1"/>
  <c r="AG942" i="13" s="1"/>
  <c r="AD946" i="13"/>
  <c r="AD947" i="13" s="1"/>
  <c r="AD969" i="13"/>
  <c r="M977" i="13"/>
  <c r="AE975" i="13"/>
  <c r="AE976" i="13"/>
  <c r="AG976" i="13" s="1"/>
  <c r="M992" i="13"/>
  <c r="AD983" i="13"/>
  <c r="AE983" i="13" s="1"/>
  <c r="AG983" i="13" s="1"/>
  <c r="AD988" i="13"/>
  <c r="AE988" i="13" s="1"/>
  <c r="AG988" i="13" s="1"/>
  <c r="AD991" i="13"/>
  <c r="AE991" i="13" s="1"/>
  <c r="AG991" i="13" s="1"/>
  <c r="M1003" i="13"/>
  <c r="AE996" i="13"/>
  <c r="AD996" i="13"/>
  <c r="AE1001" i="13"/>
  <c r="AG1001" i="13" s="1"/>
  <c r="AE1002" i="13"/>
  <c r="AG1002" i="13" s="1"/>
  <c r="M1007" i="13"/>
  <c r="AE1005" i="13"/>
  <c r="AG1005" i="13" s="1"/>
  <c r="AE1004" i="13"/>
  <c r="AE1006" i="13"/>
  <c r="AG1006" i="13" s="1"/>
  <c r="AD1005" i="13"/>
  <c r="AD1016" i="13"/>
  <c r="AE1020" i="13"/>
  <c r="AD1022" i="13"/>
  <c r="AD1036" i="13"/>
  <c r="AD1051" i="13"/>
  <c r="M1056" i="13"/>
  <c r="M1065" i="13"/>
  <c r="AD1061" i="13"/>
  <c r="AE1081" i="13"/>
  <c r="AG1081" i="13" s="1"/>
  <c r="M1087" i="13"/>
  <c r="AD1086" i="13"/>
  <c r="AE1098" i="13"/>
  <c r="AG1098" i="13" s="1"/>
  <c r="AE1097" i="13"/>
  <c r="AG1097" i="13" s="1"/>
  <c r="AD1102" i="13"/>
  <c r="AE1102" i="13" s="1"/>
  <c r="AG1102" i="13" s="1"/>
  <c r="AE1117" i="13"/>
  <c r="AG1117" i="13" s="1"/>
  <c r="AE1116" i="13"/>
  <c r="AD1117" i="13"/>
  <c r="AD1175" i="13"/>
  <c r="AE1175" i="13" s="1"/>
  <c r="AG1175" i="13" s="1"/>
  <c r="AD1180" i="13"/>
  <c r="AE1180" i="13" s="1"/>
  <c r="AG1180" i="13" s="1"/>
  <c r="AD1183" i="13"/>
  <c r="AE1183" i="13" s="1"/>
  <c r="AG1183" i="13" s="1"/>
  <c r="AD1189" i="13"/>
  <c r="AE1189" i="13" s="1"/>
  <c r="AG1189" i="13" s="1"/>
  <c r="AD1193" i="13"/>
  <c r="AE1193" i="13" s="1"/>
  <c r="AG1193" i="13" s="1"/>
  <c r="AD1197" i="13"/>
  <c r="AE1197" i="13" s="1"/>
  <c r="AG1197" i="13" s="1"/>
  <c r="AD1201" i="13"/>
  <c r="AE1201" i="13" s="1"/>
  <c r="AG1201" i="13" s="1"/>
  <c r="AD1205" i="13"/>
  <c r="AE1205" i="13" s="1"/>
  <c r="AG1205" i="13" s="1"/>
  <c r="AD1209" i="13"/>
  <c r="AE1209" i="13" s="1"/>
  <c r="AG1209" i="13" s="1"/>
  <c r="AD1213" i="13"/>
  <c r="AE1213" i="13" s="1"/>
  <c r="AG1213" i="13" s="1"/>
  <c r="AD1230" i="13"/>
  <c r="AD1245" i="13"/>
  <c r="AD1253" i="13"/>
  <c r="AE1253" i="13" s="1"/>
  <c r="AG1253" i="13" s="1"/>
  <c r="AD1257" i="13"/>
  <c r="AE1257" i="13" s="1"/>
  <c r="AG1257" i="13" s="1"/>
  <c r="AD1261" i="13"/>
  <c r="AE1261" i="13" s="1"/>
  <c r="AG1261" i="13" s="1"/>
  <c r="AD1265" i="13"/>
  <c r="AE1265" i="13" s="1"/>
  <c r="AD1270" i="13"/>
  <c r="AE1270" i="13" s="1"/>
  <c r="AG1270" i="13" s="1"/>
  <c r="AD1273" i="13"/>
  <c r="AE1273" i="13" s="1"/>
  <c r="AG1273" i="13" s="1"/>
  <c r="M1283" i="13"/>
  <c r="AD1282" i="13"/>
  <c r="AG1285" i="13"/>
  <c r="AD1287" i="13"/>
  <c r="AE1287" i="13" s="1"/>
  <c r="AG1287" i="13" s="1"/>
  <c r="AD1291" i="13"/>
  <c r="AD1303" i="13"/>
  <c r="AD1318" i="13"/>
  <c r="AE1318" i="13" s="1"/>
  <c r="AG1318" i="13" s="1"/>
  <c r="AD1326" i="13"/>
  <c r="AD1330" i="13"/>
  <c r="AD1331" i="13" s="1"/>
  <c r="AD1342" i="13"/>
  <c r="AD1343" i="13" s="1"/>
  <c r="M1349" i="13"/>
  <c r="AD1348" i="13"/>
  <c r="AD1351" i="13"/>
  <c r="M1358" i="13"/>
  <c r="AD1357" i="13"/>
  <c r="AE1364" i="13"/>
  <c r="AG1364" i="13" s="1"/>
  <c r="M1372" i="13"/>
  <c r="AD1368" i="13"/>
  <c r="AD1371" i="13"/>
  <c r="AD1375" i="13"/>
  <c r="AE1375" i="13" s="1"/>
  <c r="AG1375" i="13" s="1"/>
  <c r="AE1381" i="13"/>
  <c r="AG1381" i="13" s="1"/>
  <c r="M1382" i="13"/>
  <c r="AE1380" i="13"/>
  <c r="AD1401" i="13"/>
  <c r="AE1401" i="13" s="1"/>
  <c r="AD1413" i="13"/>
  <c r="AE1413" i="13" s="1"/>
  <c r="AG1413" i="13" s="1"/>
  <c r="AD1420" i="13"/>
  <c r="AE1420" i="13" s="1"/>
  <c r="AD1423" i="13"/>
  <c r="AE1423" i="13" s="1"/>
  <c r="AG1423" i="13" s="1"/>
  <c r="AD1431" i="13"/>
  <c r="AE1431" i="13" s="1"/>
  <c r="AG1431" i="13" s="1"/>
  <c r="AD1432" i="13"/>
  <c r="AE1432" i="13" s="1"/>
  <c r="AG1432" i="13" s="1"/>
  <c r="AE1445" i="13"/>
  <c r="AD1447" i="13"/>
  <c r="AE1455" i="13"/>
  <c r="AG1455" i="13" s="1"/>
  <c r="AE1453" i="13"/>
  <c r="AG1453" i="13" s="1"/>
  <c r="AE1451" i="13"/>
  <c r="AG1451" i="13" s="1"/>
  <c r="M1465" i="13"/>
  <c r="AD1464" i="13"/>
  <c r="AE1474" i="13"/>
  <c r="M1475" i="13"/>
  <c r="AD1478" i="13"/>
  <c r="AE1478" i="13" s="1"/>
  <c r="AD1489" i="13"/>
  <c r="AE1495" i="13"/>
  <c r="AD1497" i="13"/>
  <c r="M1519" i="13"/>
  <c r="AD1515" i="13"/>
  <c r="AD1518" i="13"/>
  <c r="AE1525" i="13"/>
  <c r="AG1525" i="13" s="1"/>
  <c r="AE1523" i="13"/>
  <c r="AG1523" i="13" s="1"/>
  <c r="M1526" i="13"/>
  <c r="AD1525" i="13"/>
  <c r="AD1523" i="13"/>
  <c r="AE1524" i="13"/>
  <c r="AG1524" i="13" s="1"/>
  <c r="AE1522" i="13"/>
  <c r="AD1524" i="13"/>
  <c r="M1530" i="13"/>
  <c r="AD1529" i="13"/>
  <c r="M1534" i="13"/>
  <c r="AD1533" i="13"/>
  <c r="M1541" i="13"/>
  <c r="AE1537" i="13"/>
  <c r="AE1539" i="13"/>
  <c r="AG1539" i="13" s="1"/>
  <c r="AE1540" i="13"/>
  <c r="AG1540" i="13" s="1"/>
  <c r="AE1538" i="13"/>
  <c r="AG1538" i="13" s="1"/>
  <c r="AD1538" i="13"/>
  <c r="AD1566" i="13"/>
  <c r="M1574" i="13"/>
  <c r="AD1573" i="13"/>
  <c r="AE1581" i="13"/>
  <c r="AG1581" i="13" s="1"/>
  <c r="AE1579" i="13"/>
  <c r="M1582" i="13"/>
  <c r="AE1580" i="13"/>
  <c r="AG1580" i="13" s="1"/>
  <c r="AE1583" i="13"/>
  <c r="AE1584" i="13"/>
  <c r="AG1584" i="13" s="1"/>
  <c r="M1585" i="13"/>
  <c r="AE1588" i="13"/>
  <c r="AG1588" i="13" s="1"/>
  <c r="AE1586" i="13"/>
  <c r="M1589" i="13"/>
  <c r="AE1587" i="13"/>
  <c r="AG1587" i="13" s="1"/>
  <c r="M1591" i="13"/>
  <c r="AD1590" i="13"/>
  <c r="AD1596" i="13"/>
  <c r="AD1604" i="13"/>
  <c r="AE1604" i="13" s="1"/>
  <c r="AG1604" i="13" s="1"/>
  <c r="M1610" i="13"/>
  <c r="AD1609" i="13"/>
  <c r="M1616" i="13"/>
  <c r="AD1615" i="13"/>
  <c r="AD1625" i="13"/>
  <c r="M1630" i="13"/>
  <c r="AD1629" i="13"/>
  <c r="AD1633" i="13"/>
  <c r="AE1656" i="13"/>
  <c r="AD1656" i="13"/>
  <c r="AD1657" i="13" s="1"/>
  <c r="AD1659" i="13"/>
  <c r="AD1677" i="13"/>
  <c r="AD1678" i="13" s="1"/>
  <c r="M1687" i="13"/>
  <c r="AD1685" i="13"/>
  <c r="M1691" i="13"/>
  <c r="AD1690" i="13"/>
  <c r="AD1704" i="13"/>
  <c r="AE1704" i="13" s="1"/>
  <c r="AG1704" i="13" s="1"/>
  <c r="AD1706" i="13"/>
  <c r="M1713" i="13"/>
  <c r="AD1712" i="13"/>
  <c r="M1729" i="13"/>
  <c r="AD1728" i="13"/>
  <c r="M1739" i="13"/>
  <c r="AE1737" i="13"/>
  <c r="AG1737" i="13" s="1"/>
  <c r="AE1735" i="13"/>
  <c r="AG1735" i="13" s="1"/>
  <c r="AE1738" i="13"/>
  <c r="AG1738" i="13" s="1"/>
  <c r="AE1736" i="13"/>
  <c r="AG1736" i="13" s="1"/>
  <c r="AE1734" i="13"/>
  <c r="AD1737" i="13"/>
  <c r="AE1752" i="13"/>
  <c r="AD1754" i="13"/>
  <c r="AE1757" i="13"/>
  <c r="AD1759" i="13"/>
  <c r="M1769" i="13"/>
  <c r="AE1778" i="13"/>
  <c r="AE1776" i="13"/>
  <c r="AG1776" i="13" s="1"/>
  <c r="AE1774" i="13"/>
  <c r="M1777" i="13"/>
  <c r="AE1775" i="13"/>
  <c r="AG1775" i="13" s="1"/>
  <c r="AD1780" i="13"/>
  <c r="AD1783" i="13"/>
  <c r="AD1784" i="13" s="1"/>
  <c r="M1809" i="13"/>
  <c r="AD1808" i="13"/>
  <c r="AD1812" i="13"/>
  <c r="M1827" i="13"/>
  <c r="AE1825" i="13"/>
  <c r="AE1826" i="13"/>
  <c r="AG1826" i="13" s="1"/>
  <c r="AE1828" i="13"/>
  <c r="AD1830" i="13"/>
  <c r="AD1835" i="13"/>
  <c r="M1837" i="13"/>
  <c r="M1852" i="13"/>
  <c r="AD1851" i="13"/>
  <c r="AD1856" i="13"/>
  <c r="AE1856" i="13" s="1"/>
  <c r="AG1856" i="13" s="1"/>
  <c r="AD1860" i="13"/>
  <c r="AE1860" i="13" s="1"/>
  <c r="AG1860" i="13" s="1"/>
  <c r="AD1868" i="13"/>
  <c r="AD1874" i="13"/>
  <c r="M1891" i="13"/>
  <c r="AE1885" i="13"/>
  <c r="AD1906" i="13"/>
  <c r="AE1906" i="13" s="1"/>
  <c r="AG1906" i="13" s="1"/>
  <c r="AD1910" i="13"/>
  <c r="AD1925" i="13"/>
  <c r="M1935" i="13"/>
  <c r="AD1933" i="13"/>
  <c r="AE1933" i="13" s="1"/>
  <c r="AG1933" i="13" s="1"/>
  <c r="AE1947" i="13"/>
  <c r="AD1949" i="13"/>
  <c r="AD1950" i="13"/>
  <c r="AE1970" i="13"/>
  <c r="AG1970" i="13" s="1"/>
  <c r="AD1970" i="13"/>
  <c r="AE1974" i="13"/>
  <c r="AG1974" i="13" s="1"/>
  <c r="AE1973" i="13"/>
  <c r="M1982" i="13"/>
  <c r="AD1978" i="13"/>
  <c r="AD1981" i="13"/>
  <c r="AE1983" i="13"/>
  <c r="AD1986" i="13"/>
  <c r="AE1986" i="13" s="1"/>
  <c r="AG1986" i="13" s="1"/>
  <c r="AE2000" i="13"/>
  <c r="M2001" i="13"/>
  <c r="AD2000" i="13"/>
  <c r="AD2001" i="13" s="1"/>
  <c r="M2005" i="13"/>
  <c r="AD2004" i="13"/>
  <c r="AD2008" i="13"/>
  <c r="AD2019" i="13"/>
  <c r="AD2036" i="13"/>
  <c r="M2059" i="13"/>
  <c r="AD2057" i="13"/>
  <c r="AD2066" i="13"/>
  <c r="AE2073" i="13"/>
  <c r="AE2074" i="13"/>
  <c r="AG2074" i="13" s="1"/>
  <c r="M2075" i="13"/>
  <c r="AE2076" i="13"/>
  <c r="M2077" i="13"/>
  <c r="AD2076" i="13"/>
  <c r="AD2077" i="13" s="1"/>
  <c r="AE2107" i="13"/>
  <c r="AG2107" i="13" s="1"/>
  <c r="M2108" i="13"/>
  <c r="AE2106" i="13"/>
  <c r="M2124" i="13"/>
  <c r="M2131" i="13"/>
  <c r="AD2130" i="13"/>
  <c r="AE2149" i="13"/>
  <c r="M2152" i="13"/>
  <c r="AD2153" i="13"/>
  <c r="AD2161" i="13"/>
  <c r="M2165" i="13"/>
  <c r="AD2180" i="13"/>
  <c r="AD2186" i="13"/>
  <c r="AD2189" i="13"/>
  <c r="AD2202" i="13"/>
  <c r="AE2202" i="13" s="1"/>
  <c r="AD2204" i="13"/>
  <c r="AE2204" i="13" s="1"/>
  <c r="AG2204" i="13" s="1"/>
  <c r="AD2222" i="13"/>
  <c r="AD2230" i="13"/>
  <c r="AE2240" i="13"/>
  <c r="AG2240" i="13" s="1"/>
  <c r="AE2238" i="13"/>
  <c r="AG2238" i="13" s="1"/>
  <c r="AE2236" i="13"/>
  <c r="AG2236" i="13" s="1"/>
  <c r="M2241" i="13"/>
  <c r="AE2239" i="13"/>
  <c r="AG2239" i="13" s="1"/>
  <c r="AE2237" i="13"/>
  <c r="AG2237" i="13" s="1"/>
  <c r="AE2235" i="13"/>
  <c r="AG2235" i="13" s="1"/>
  <c r="AD2237" i="13"/>
  <c r="M2243" i="13"/>
  <c r="AD2242" i="13"/>
  <c r="M2269" i="13"/>
  <c r="AD2288" i="13"/>
  <c r="AE2288" i="13" s="1"/>
  <c r="AG2288" i="13" s="1"/>
  <c r="AD2289" i="13"/>
  <c r="AE2289" i="13" s="1"/>
  <c r="AG2289" i="13" s="1"/>
  <c r="AD2298" i="13"/>
  <c r="AD2302" i="13"/>
  <c r="AD2313" i="13"/>
  <c r="AE2313" i="13" s="1"/>
  <c r="AG2313" i="13" s="1"/>
  <c r="AD2317" i="13"/>
  <c r="AD2321" i="13"/>
  <c r="AD2324" i="13"/>
  <c r="AD2331" i="13"/>
  <c r="AE2331" i="13" s="1"/>
  <c r="AD2335" i="13"/>
  <c r="AE2335" i="13" s="1"/>
  <c r="AD2338" i="13"/>
  <c r="M2345" i="13"/>
  <c r="AD2343" i="13"/>
  <c r="M2349" i="13"/>
  <c r="AD2348" i="13"/>
  <c r="AD2372" i="13"/>
  <c r="M2408" i="13"/>
  <c r="AD2406" i="13"/>
  <c r="M2415" i="13"/>
  <c r="AD2414" i="13"/>
  <c r="AD2432" i="13"/>
  <c r="M2439" i="13"/>
  <c r="AE2438" i="13"/>
  <c r="M2446" i="13"/>
  <c r="AD2442" i="13"/>
  <c r="AD2464" i="13"/>
  <c r="AE2464" i="13" s="1"/>
  <c r="AG2464" i="13" s="1"/>
  <c r="M2479" i="13"/>
  <c r="AE2478" i="13"/>
  <c r="AD2508" i="13"/>
  <c r="AD2512" i="13"/>
  <c r="AD2521" i="13"/>
  <c r="M2538" i="13"/>
  <c r="AD2537" i="13"/>
  <c r="AE2573" i="13"/>
  <c r="AE2574" i="13"/>
  <c r="AG2574" i="13" s="1"/>
  <c r="M2575" i="13"/>
  <c r="M2577" i="13"/>
  <c r="AD2576" i="13"/>
  <c r="M2582" i="13"/>
  <c r="AE2580" i="13"/>
  <c r="AG2580" i="13" s="1"/>
  <c r="AE2578" i="13"/>
  <c r="AD2580" i="13"/>
  <c r="AD2578" i="13"/>
  <c r="AE2581" i="13"/>
  <c r="AG2581" i="13" s="1"/>
  <c r="AE2579" i="13"/>
  <c r="AG2579" i="13" s="1"/>
  <c r="M2592" i="13"/>
  <c r="AD2585" i="13"/>
  <c r="AE2585" i="13" s="1"/>
  <c r="AG2585" i="13" s="1"/>
  <c r="AD2589" i="13"/>
  <c r="AE2589" i="13" s="1"/>
  <c r="AG2589" i="13" s="1"/>
  <c r="AE2595" i="13"/>
  <c r="AD2611" i="13"/>
  <c r="AE2632" i="13"/>
  <c r="AG2632" i="13" s="1"/>
  <c r="AD2651" i="13"/>
  <c r="M2663" i="13"/>
  <c r="AD2662" i="13"/>
  <c r="AE2691" i="13"/>
  <c r="AE2692" i="13"/>
  <c r="AG2692" i="13" s="1"/>
  <c r="M2693" i="13"/>
  <c r="M2698" i="13"/>
  <c r="AD2694" i="13"/>
  <c r="AE2694" i="13" s="1"/>
  <c r="AE2706" i="13"/>
  <c r="M2707" i="13"/>
  <c r="AD2706" i="13"/>
  <c r="AD2707" i="13" s="1"/>
  <c r="AD2710" i="13"/>
  <c r="AD2716" i="13"/>
  <c r="AD2724" i="13"/>
  <c r="AE2727" i="13"/>
  <c r="AE2728" i="13"/>
  <c r="AG2728" i="13" s="1"/>
  <c r="M2730" i="13"/>
  <c r="M2732" i="13"/>
  <c r="AD2731" i="13"/>
  <c r="AE2731" i="13" s="1"/>
  <c r="M2741" i="13"/>
  <c r="AD2740" i="13"/>
  <c r="AD2771" i="13"/>
  <c r="M2773" i="13"/>
  <c r="M2785" i="13"/>
  <c r="AD2778" i="13"/>
  <c r="AE2778" i="13" s="1"/>
  <c r="AG2778" i="13" s="1"/>
  <c r="AD2776" i="13"/>
  <c r="AE2776" i="13" s="1"/>
  <c r="AG2776" i="13" s="1"/>
  <c r="AD2775" i="13"/>
  <c r="AE2775" i="13" s="1"/>
  <c r="AG2775" i="13" s="1"/>
  <c r="AD2781" i="13"/>
  <c r="AE2781" i="13" s="1"/>
  <c r="AG2781" i="13" s="1"/>
  <c r="AD2789" i="13"/>
  <c r="AD2800" i="13"/>
  <c r="AD2804" i="13"/>
  <c r="M2808" i="13"/>
  <c r="M2810" i="13"/>
  <c r="AD2809" i="13"/>
  <c r="AD2814" i="13"/>
  <c r="AD2819" i="13"/>
  <c r="AE2819" i="13" s="1"/>
  <c r="AG2819" i="13" s="1"/>
  <c r="AD2822" i="13"/>
  <c r="AE2822" i="13" s="1"/>
  <c r="AG2822" i="13" s="1"/>
  <c r="AE172" i="13"/>
  <c r="AG172" i="13" s="1"/>
  <c r="AE174" i="13"/>
  <c r="AG174" i="13" s="1"/>
  <c r="AE196" i="13"/>
  <c r="AG196" i="13" s="1"/>
  <c r="AE285" i="13"/>
  <c r="AG285" i="13" s="1"/>
  <c r="AE320" i="13"/>
  <c r="AG320" i="13" s="1"/>
  <c r="AE322" i="13"/>
  <c r="AG322" i="13" s="1"/>
  <c r="AE429" i="13"/>
  <c r="AG429" i="13" s="1"/>
  <c r="AE597" i="13"/>
  <c r="AE626" i="13"/>
  <c r="AG626" i="13" s="1"/>
  <c r="AE664" i="13"/>
  <c r="AG664" i="13" s="1"/>
  <c r="AE693" i="13"/>
  <c r="AG693" i="13" s="1"/>
  <c r="AD754" i="13"/>
  <c r="AD757" i="13"/>
  <c r="AD764" i="13"/>
  <c r="AD765" i="13" s="1"/>
  <c r="M771" i="13"/>
  <c r="AE769" i="13"/>
  <c r="AE770" i="13"/>
  <c r="AG770" i="13" s="1"/>
  <c r="AE772" i="13"/>
  <c r="AD774" i="13"/>
  <c r="AD797" i="13"/>
  <c r="AE797" i="13" s="1"/>
  <c r="AG797" i="13" s="1"/>
  <c r="M819" i="13"/>
  <c r="AE815" i="13"/>
  <c r="AG815" i="13" s="1"/>
  <c r="AE813" i="13"/>
  <c r="AG813" i="13" s="1"/>
  <c r="AE814" i="13"/>
  <c r="AG814" i="13" s="1"/>
  <c r="AE812" i="13"/>
  <c r="AD815" i="13"/>
  <c r="M821" i="13"/>
  <c r="AD820" i="13"/>
  <c r="AD824" i="13"/>
  <c r="M854" i="13"/>
  <c r="AD853" i="13"/>
  <c r="AD862" i="13"/>
  <c r="AE862" i="13" s="1"/>
  <c r="AD866" i="13"/>
  <c r="AE866" i="13" s="1"/>
  <c r="AG866" i="13" s="1"/>
  <c r="AE876" i="13"/>
  <c r="M877" i="13"/>
  <c r="AD918" i="13"/>
  <c r="AE925" i="13"/>
  <c r="AE926" i="13"/>
  <c r="AG926" i="13" s="1"/>
  <c r="M927" i="13"/>
  <c r="M929" i="13"/>
  <c r="AD928" i="13"/>
  <c r="AD938" i="13"/>
  <c r="AE938" i="13" s="1"/>
  <c r="AG938" i="13" s="1"/>
  <c r="M945" i="13"/>
  <c r="AD944" i="13"/>
  <c r="M949" i="13"/>
  <c r="AD948" i="13"/>
  <c r="AD962" i="13"/>
  <c r="AD981" i="13"/>
  <c r="AE981" i="13" s="1"/>
  <c r="AG981" i="13" s="1"/>
  <c r="AD984" i="13"/>
  <c r="AE984" i="13" s="1"/>
  <c r="AG984" i="13" s="1"/>
  <c r="M1019" i="13"/>
  <c r="AD1014" i="13"/>
  <c r="AD1017" i="13"/>
  <c r="AD1037" i="13"/>
  <c r="AE1048" i="13"/>
  <c r="AG1048" i="13" s="1"/>
  <c r="AE1046" i="13"/>
  <c r="AG1046" i="13" s="1"/>
  <c r="AE1045" i="13"/>
  <c r="AE1047" i="13"/>
  <c r="AG1047" i="13" s="1"/>
  <c r="AD1046" i="13"/>
  <c r="AD1048" i="13"/>
  <c r="M1058" i="13"/>
  <c r="AD1057" i="13"/>
  <c r="M1069" i="13"/>
  <c r="AD1066" i="13"/>
  <c r="AD1100" i="13"/>
  <c r="AE1100" i="13" s="1"/>
  <c r="M1105" i="13"/>
  <c r="AD1104" i="13"/>
  <c r="M1120" i="13"/>
  <c r="AD1119" i="13"/>
  <c r="AE1119" i="13" s="1"/>
  <c r="AD1139" i="13"/>
  <c r="AE1139" i="13" s="1"/>
  <c r="AG1139" i="13" s="1"/>
  <c r="AD1141" i="13"/>
  <c r="AE1141" i="13" s="1"/>
  <c r="AG1141" i="13" s="1"/>
  <c r="AD1143" i="13"/>
  <c r="AE1143" i="13" s="1"/>
  <c r="AG1143" i="13" s="1"/>
  <c r="AD1145" i="13"/>
  <c r="AE1145" i="13" s="1"/>
  <c r="AG1145" i="13" s="1"/>
  <c r="AD1147" i="13"/>
  <c r="AE1147" i="13" s="1"/>
  <c r="AG1147" i="13" s="1"/>
  <c r="AD1149" i="13"/>
  <c r="AE1149" i="13" s="1"/>
  <c r="AG1149" i="13" s="1"/>
  <c r="AD1151" i="13"/>
  <c r="AE1151" i="13" s="1"/>
  <c r="AG1151" i="13" s="1"/>
  <c r="AD1153" i="13"/>
  <c r="AE1153" i="13" s="1"/>
  <c r="AG1153" i="13" s="1"/>
  <c r="AD1155" i="13"/>
  <c r="AE1155" i="13" s="1"/>
  <c r="AG1155" i="13" s="1"/>
  <c r="AD1157" i="13"/>
  <c r="AE1157" i="13" s="1"/>
  <c r="AG1157" i="13" s="1"/>
  <c r="AD1159" i="13"/>
  <c r="AE1159" i="13" s="1"/>
  <c r="AG1159" i="13" s="1"/>
  <c r="AD1161" i="13"/>
  <c r="AE1161" i="13" s="1"/>
  <c r="AG1161" i="13" s="1"/>
  <c r="AD1163" i="13"/>
  <c r="AE1163" i="13" s="1"/>
  <c r="AG1163" i="13" s="1"/>
  <c r="AD1165" i="13"/>
  <c r="AE1165" i="13" s="1"/>
  <c r="AG1165" i="13" s="1"/>
  <c r="AD1167" i="13"/>
  <c r="AE1167" i="13" s="1"/>
  <c r="AG1167" i="13" s="1"/>
  <c r="AD1169" i="13"/>
  <c r="AE1169" i="13" s="1"/>
  <c r="AG1169" i="13" s="1"/>
  <c r="AD1171" i="13"/>
  <c r="AE1171" i="13" s="1"/>
  <c r="AG1171" i="13" s="1"/>
  <c r="AD1173" i="13"/>
  <c r="AE1173" i="13" s="1"/>
  <c r="AG1173" i="13" s="1"/>
  <c r="AD1178" i="13"/>
  <c r="AE1178" i="13" s="1"/>
  <c r="AG1178" i="13" s="1"/>
  <c r="AD1181" i="13"/>
  <c r="AE1181" i="13" s="1"/>
  <c r="AG1181" i="13" s="1"/>
  <c r="AD1186" i="13"/>
  <c r="AE1186" i="13" s="1"/>
  <c r="AG1186" i="13" s="1"/>
  <c r="AD1190" i="13"/>
  <c r="AE1190" i="13" s="1"/>
  <c r="AG1190" i="13" s="1"/>
  <c r="AD1194" i="13"/>
  <c r="AE1194" i="13" s="1"/>
  <c r="AG1194" i="13" s="1"/>
  <c r="AD1198" i="13"/>
  <c r="AE1198" i="13" s="1"/>
  <c r="AG1198" i="13" s="1"/>
  <c r="AD1202" i="13"/>
  <c r="AE1202" i="13" s="1"/>
  <c r="AG1202" i="13" s="1"/>
  <c r="AD1206" i="13"/>
  <c r="AE1206" i="13" s="1"/>
  <c r="AG1206" i="13" s="1"/>
  <c r="AD1210" i="13"/>
  <c r="AE1210" i="13" s="1"/>
  <c r="AG1210" i="13" s="1"/>
  <c r="AD1214" i="13"/>
  <c r="AE1214" i="13" s="1"/>
  <c r="AG1214" i="13" s="1"/>
  <c r="AD1231" i="13"/>
  <c r="AD1246" i="13"/>
  <c r="AD1254" i="13"/>
  <c r="AE1254" i="13" s="1"/>
  <c r="AG1254" i="13" s="1"/>
  <c r="AD1258" i="13"/>
  <c r="AE1258" i="13" s="1"/>
  <c r="AG1258" i="13" s="1"/>
  <c r="M1264" i="13"/>
  <c r="AD1263" i="13"/>
  <c r="AD1268" i="13"/>
  <c r="AE1268" i="13" s="1"/>
  <c r="AG1268" i="13" s="1"/>
  <c r="AD1271" i="13"/>
  <c r="AE1271" i="13" s="1"/>
  <c r="AG1271" i="13" s="1"/>
  <c r="AD1279" i="13"/>
  <c r="AE1279" i="13" s="1"/>
  <c r="AG1279" i="13" s="1"/>
  <c r="AD1292" i="13"/>
  <c r="AD1302" i="13"/>
  <c r="AE1300" i="13"/>
  <c r="AD1310" i="13"/>
  <c r="AE1310" i="13" s="1"/>
  <c r="AG1310" i="13" s="1"/>
  <c r="AD1312" i="13"/>
  <c r="AE1312" i="13" s="1"/>
  <c r="AG1312" i="13" s="1"/>
  <c r="AD1319" i="13"/>
  <c r="AE1319" i="13" s="1"/>
  <c r="AG1319" i="13" s="1"/>
  <c r="AE1326" i="13"/>
  <c r="AG1326" i="13" s="1"/>
  <c r="AE1324" i="13"/>
  <c r="M1327" i="13"/>
  <c r="AE1325" i="13"/>
  <c r="AG1325" i="13" s="1"/>
  <c r="M1339" i="13"/>
  <c r="AD1336" i="13"/>
  <c r="AE1350" i="13"/>
  <c r="AE1351" i="13"/>
  <c r="AG1351" i="13" s="1"/>
  <c r="M1352" i="13"/>
  <c r="AE1353" i="13"/>
  <c r="M1354" i="13"/>
  <c r="AE1371" i="13"/>
  <c r="AG1371" i="13" s="1"/>
  <c r="AE1369" i="13"/>
  <c r="AG1369" i="13" s="1"/>
  <c r="AE1370" i="13"/>
  <c r="AG1370" i="13" s="1"/>
  <c r="AD1398" i="13"/>
  <c r="M1400" i="13"/>
  <c r="M1404" i="13"/>
  <c r="AD1403" i="13"/>
  <c r="AE1403" i="13" s="1"/>
  <c r="M1434" i="13"/>
  <c r="AD1409" i="13"/>
  <c r="AE1409" i="13" s="1"/>
  <c r="AG1409" i="13" s="1"/>
  <c r="AD1411" i="13"/>
  <c r="AE1411" i="13" s="1"/>
  <c r="AG1411" i="13" s="1"/>
  <c r="AD1424" i="13"/>
  <c r="AE1424" i="13" s="1"/>
  <c r="AG1424" i="13" s="1"/>
  <c r="M1468" i="13"/>
  <c r="AE1466" i="13"/>
  <c r="AD1479" i="13"/>
  <c r="AE1479" i="13" s="1"/>
  <c r="AG1479" i="13" s="1"/>
  <c r="M1486" i="13"/>
  <c r="AD1483" i="13"/>
  <c r="AD1487" i="13"/>
  <c r="M1490" i="13"/>
  <c r="M1492" i="13"/>
  <c r="AD1491" i="13"/>
  <c r="M1512" i="13"/>
  <c r="AD1511" i="13"/>
  <c r="AE1520" i="13"/>
  <c r="M1521" i="13"/>
  <c r="AD1546" i="13"/>
  <c r="M1548" i="13"/>
  <c r="AD1553" i="13"/>
  <c r="AE1551" i="13"/>
  <c r="AD1557" i="13"/>
  <c r="AE1561" i="13"/>
  <c r="AD1561" i="13"/>
  <c r="AD1563" i="13" s="1"/>
  <c r="M1563" i="13"/>
  <c r="AE1566" i="13"/>
  <c r="AG1566" i="13" s="1"/>
  <c r="AE1564" i="13"/>
  <c r="M1567" i="13"/>
  <c r="AE1565" i="13"/>
  <c r="AG1565" i="13" s="1"/>
  <c r="M1569" i="13"/>
  <c r="AD1568" i="13"/>
  <c r="AE1575" i="13"/>
  <c r="M1576" i="13"/>
  <c r="AE1592" i="13"/>
  <c r="M1593" i="13"/>
  <c r="AD1597" i="13"/>
  <c r="AD1605" i="13"/>
  <c r="AE1605" i="13" s="1"/>
  <c r="AG1605" i="13" s="1"/>
  <c r="AD1618" i="13"/>
  <c r="AE1618" i="13" s="1"/>
  <c r="AG1618" i="13" s="1"/>
  <c r="AD1623" i="13"/>
  <c r="AE1623" i="13" s="1"/>
  <c r="AG1623" i="13" s="1"/>
  <c r="AE1632" i="13"/>
  <c r="AE1633" i="13"/>
  <c r="AG1633" i="13" s="1"/>
  <c r="M1634" i="13"/>
  <c r="AE1636" i="13"/>
  <c r="AG1636" i="13" s="1"/>
  <c r="AE1635" i="13"/>
  <c r="AE1637" i="13"/>
  <c r="AG1637" i="13" s="1"/>
  <c r="M1638" i="13"/>
  <c r="AD1636" i="13"/>
  <c r="M1644" i="13"/>
  <c r="AD1643" i="13"/>
  <c r="AE1643" i="13" s="1"/>
  <c r="M1655" i="13"/>
  <c r="AD1654" i="13"/>
  <c r="M1666" i="13"/>
  <c r="AE1660" i="13"/>
  <c r="AG1660" i="13" s="1"/>
  <c r="AE1658" i="13"/>
  <c r="AD1660" i="13"/>
  <c r="AD1658" i="13"/>
  <c r="AE1659" i="13"/>
  <c r="AG1659" i="13" s="1"/>
  <c r="AE1679" i="13"/>
  <c r="M1682" i="13"/>
  <c r="M1694" i="13"/>
  <c r="AE1692" i="13"/>
  <c r="AE1693" i="13"/>
  <c r="AG1693" i="13" s="1"/>
  <c r="AD1701" i="13"/>
  <c r="AE1701" i="13" s="1"/>
  <c r="AG1701" i="13" s="1"/>
  <c r="AE1707" i="13"/>
  <c r="AG1707" i="13" s="1"/>
  <c r="AE1705" i="13"/>
  <c r="AG1705" i="13" s="1"/>
  <c r="AD1707" i="13"/>
  <c r="AD1705" i="13"/>
  <c r="AE1706" i="13"/>
  <c r="AG1706" i="13" s="1"/>
  <c r="AD1715" i="13"/>
  <c r="AE1715" i="13" s="1"/>
  <c r="AG1715" i="13" s="1"/>
  <c r="M1731" i="13"/>
  <c r="AD1730" i="13"/>
  <c r="M1745" i="13"/>
  <c r="AE1743" i="13"/>
  <c r="AE1744" i="13"/>
  <c r="AG1744" i="13" s="1"/>
  <c r="M1782" i="13"/>
  <c r="AD1781" i="13"/>
  <c r="M1789" i="13"/>
  <c r="AE1787" i="13"/>
  <c r="AE1788" i="13"/>
  <c r="AG1788" i="13" s="1"/>
  <c r="AE1804" i="13"/>
  <c r="M1805" i="13"/>
  <c r="M1813" i="13"/>
  <c r="AD1810" i="13"/>
  <c r="AE1811" i="13"/>
  <c r="AG1811" i="13" s="1"/>
  <c r="AD1811" i="13"/>
  <c r="AE1812" i="13"/>
  <c r="AG1812" i="13" s="1"/>
  <c r="AD1815" i="13"/>
  <c r="AE1815" i="13" s="1"/>
  <c r="AG1815" i="13" s="1"/>
  <c r="M1854" i="13"/>
  <c r="AD1853" i="13"/>
  <c r="AD1857" i="13"/>
  <c r="AE1857" i="13" s="1"/>
  <c r="AG1857" i="13" s="1"/>
  <c r="AD1861" i="13"/>
  <c r="AE1861" i="13" s="1"/>
  <c r="AG1861" i="13" s="1"/>
  <c r="AD1871" i="13"/>
  <c r="AD1875" i="13"/>
  <c r="M1881" i="13"/>
  <c r="AD1880" i="13"/>
  <c r="AE1889" i="13"/>
  <c r="AG1889" i="13" s="1"/>
  <c r="AE1890" i="13"/>
  <c r="AG1890" i="13" s="1"/>
  <c r="AE1902" i="13"/>
  <c r="AG1902" i="13" s="1"/>
  <c r="AE1899" i="13"/>
  <c r="AG1899" i="13" s="1"/>
  <c r="AE1901" i="13"/>
  <c r="M1900" i="13"/>
  <c r="AE1898" i="13"/>
  <c r="AD1901" i="13"/>
  <c r="AD1907" i="13"/>
  <c r="AE1907" i="13" s="1"/>
  <c r="AG1907" i="13" s="1"/>
  <c r="AD1926" i="13"/>
  <c r="AD1934" i="13"/>
  <c r="AE1934" i="13" s="1"/>
  <c r="AG1934" i="13" s="1"/>
  <c r="M1942" i="13"/>
  <c r="AD1940" i="13"/>
  <c r="M1946" i="13"/>
  <c r="AE1945" i="13"/>
  <c r="AD1951" i="13"/>
  <c r="AE1954" i="13"/>
  <c r="AE1972" i="13"/>
  <c r="M1975" i="13"/>
  <c r="AE1980" i="13"/>
  <c r="AG1980" i="13" s="1"/>
  <c r="AE1981" i="13"/>
  <c r="AG1981" i="13" s="1"/>
  <c r="AE1979" i="13"/>
  <c r="AG1979" i="13" s="1"/>
  <c r="M1990" i="13"/>
  <c r="AD1988" i="13"/>
  <c r="AD2010" i="13"/>
  <c r="AD2012" i="13"/>
  <c r="AD2016" i="13"/>
  <c r="AD2037" i="13"/>
  <c r="AE2065" i="13"/>
  <c r="AG2065" i="13" s="1"/>
  <c r="AD2065" i="13"/>
  <c r="AE2066" i="13"/>
  <c r="AG2066" i="13" s="1"/>
  <c r="M2103" i="13"/>
  <c r="AD2102" i="13"/>
  <c r="AD2109" i="13"/>
  <c r="M2139" i="13"/>
  <c r="AD2138" i="13"/>
  <c r="AD2154" i="13"/>
  <c r="AD2187" i="13"/>
  <c r="M2197" i="13"/>
  <c r="AD2196" i="13"/>
  <c r="AE2207" i="13"/>
  <c r="AG2207" i="13" s="1"/>
  <c r="M2208" i="13"/>
  <c r="AE2206" i="13"/>
  <c r="M2219" i="13"/>
  <c r="AE2217" i="13"/>
  <c r="AG2217" i="13" s="1"/>
  <c r="AE2216" i="13"/>
  <c r="AD2223" i="13"/>
  <c r="M2231" i="13"/>
  <c r="AE2229" i="13"/>
  <c r="AG2229" i="13" s="1"/>
  <c r="AE2230" i="13"/>
  <c r="AG2230" i="13" s="1"/>
  <c r="AE2228" i="13"/>
  <c r="AE2244" i="13"/>
  <c r="M2245" i="13"/>
  <c r="M2278" i="13"/>
  <c r="AD2277" i="13"/>
  <c r="AE2277" i="13" s="1"/>
  <c r="M2292" i="13"/>
  <c r="AD2284" i="13"/>
  <c r="AE2284" i="13" s="1"/>
  <c r="M2296" i="13"/>
  <c r="AD2295" i="13"/>
  <c r="AD2303" i="13"/>
  <c r="AD2311" i="13"/>
  <c r="AE2311" i="13" s="1"/>
  <c r="AE2323" i="13"/>
  <c r="AE2324" i="13"/>
  <c r="AG2324" i="13" s="1"/>
  <c r="M2325" i="13"/>
  <c r="AE2326" i="13"/>
  <c r="M2327" i="13"/>
  <c r="AD2328" i="13"/>
  <c r="AD2332" i="13"/>
  <c r="AE2332" i="13" s="1"/>
  <c r="AG2332" i="13" s="1"/>
  <c r="AD2339" i="13"/>
  <c r="M2351" i="13"/>
  <c r="AD2350" i="13"/>
  <c r="AD2400" i="13"/>
  <c r="AD2401" i="13" s="1"/>
  <c r="AG2405" i="13"/>
  <c r="AE2420" i="13"/>
  <c r="AG2420" i="13" s="1"/>
  <c r="AE2418" i="13"/>
  <c r="M2421" i="13"/>
  <c r="AE2419" i="13"/>
  <c r="AG2419" i="13" s="1"/>
  <c r="AD2433" i="13"/>
  <c r="AD2438" i="13"/>
  <c r="AD2439" i="13" s="1"/>
  <c r="AD2465" i="13"/>
  <c r="AE2465" i="13" s="1"/>
  <c r="AG2465" i="13" s="1"/>
  <c r="AD2478" i="13"/>
  <c r="AD2479" i="13" s="1"/>
  <c r="AE2494" i="13"/>
  <c r="AD2496" i="13"/>
  <c r="AE2500" i="13"/>
  <c r="AE2501" i="13"/>
  <c r="AG2501" i="13" s="1"/>
  <c r="M2502" i="13"/>
  <c r="AE2503" i="13"/>
  <c r="M2504" i="13"/>
  <c r="AD2505" i="13"/>
  <c r="AD2509" i="13"/>
  <c r="M2515" i="13"/>
  <c r="AD2514" i="13"/>
  <c r="M2552" i="13"/>
  <c r="AE2550" i="13"/>
  <c r="AG2550" i="13" s="1"/>
  <c r="AE2551" i="13"/>
  <c r="AG2551" i="13" s="1"/>
  <c r="AE2549" i="13"/>
  <c r="AD2568" i="13"/>
  <c r="AE2568" i="13" s="1"/>
  <c r="AD2590" i="13"/>
  <c r="AE2590" i="13" s="1"/>
  <c r="AG2590" i="13" s="1"/>
  <c r="M2607" i="13"/>
  <c r="AD2606" i="13"/>
  <c r="AD2609" i="13"/>
  <c r="AE2616" i="13"/>
  <c r="AD2618" i="13"/>
  <c r="AE2643" i="13"/>
  <c r="AG2643" i="13" s="1"/>
  <c r="AD2643" i="13"/>
  <c r="AE2644" i="13"/>
  <c r="AG2644" i="13" s="1"/>
  <c r="AD2652" i="13"/>
  <c r="M2657" i="13"/>
  <c r="AD2656" i="13"/>
  <c r="M2668" i="13"/>
  <c r="AE2666" i="13"/>
  <c r="AG2666" i="13" s="1"/>
  <c r="AE2664" i="13"/>
  <c r="AE2669" i="13"/>
  <c r="AD2666" i="13"/>
  <c r="AD2664" i="13"/>
  <c r="AE2667" i="13"/>
  <c r="AG2667" i="13" s="1"/>
  <c r="AE2665" i="13"/>
  <c r="AG2665" i="13" s="1"/>
  <c r="AD2699" i="13"/>
  <c r="M2701" i="13"/>
  <c r="AE2702" i="13"/>
  <c r="AE2703" i="13"/>
  <c r="AG2703" i="13" s="1"/>
  <c r="M2705" i="13"/>
  <c r="AD2708" i="13"/>
  <c r="AD2714" i="13"/>
  <c r="AD2722" i="13"/>
  <c r="M2751" i="13"/>
  <c r="M2759" i="13"/>
  <c r="AE2756" i="13"/>
  <c r="AG2756" i="13" s="1"/>
  <c r="AE2754" i="13"/>
  <c r="AG2754" i="13" s="1"/>
  <c r="AE2755" i="13"/>
  <c r="AG2755" i="13" s="1"/>
  <c r="AD2784" i="13"/>
  <c r="AE2784" i="13" s="1"/>
  <c r="AG2784" i="13" s="1"/>
  <c r="AD2790" i="13"/>
  <c r="AE2797" i="13"/>
  <c r="M2817" i="13"/>
  <c r="AD2811" i="13"/>
  <c r="AE2815" i="13"/>
  <c r="AG2815" i="13" s="1"/>
  <c r="AE2813" i="13"/>
  <c r="AG2813" i="13" s="1"/>
  <c r="AD2815" i="13"/>
  <c r="AD2813" i="13"/>
  <c r="AE2814" i="13"/>
  <c r="AG2814" i="13" s="1"/>
  <c r="AD2820" i="13"/>
  <c r="AE2820" i="13" s="1"/>
  <c r="AG2820" i="13" s="1"/>
  <c r="AE2826" i="13"/>
  <c r="AD2828" i="13"/>
  <c r="AE141" i="13"/>
  <c r="AG141" i="13" s="1"/>
  <c r="AE143" i="13"/>
  <c r="AG143" i="13" s="1"/>
  <c r="AE198" i="13"/>
  <c r="AG198" i="13" s="1"/>
  <c r="AE318" i="13"/>
  <c r="M329" i="13"/>
  <c r="AD10" i="13"/>
  <c r="AE10" i="13" s="1"/>
  <c r="AD79" i="13"/>
  <c r="AD99" i="13"/>
  <c r="AD150" i="13"/>
  <c r="AD169" i="13"/>
  <c r="AD183" i="13"/>
  <c r="AE183" i="13" s="1"/>
  <c r="AD206" i="13"/>
  <c r="AD215" i="13"/>
  <c r="AE215" i="13" s="1"/>
  <c r="AD256" i="13"/>
  <c r="AD281" i="13"/>
  <c r="M308" i="13"/>
  <c r="AD400" i="13"/>
  <c r="AD412" i="13"/>
  <c r="M431" i="13"/>
  <c r="AD435" i="13"/>
  <c r="AD471" i="13"/>
  <c r="AD477" i="13"/>
  <c r="AD519" i="13"/>
  <c r="AD531" i="13"/>
  <c r="AD621" i="13"/>
  <c r="AD659" i="13"/>
  <c r="AD677" i="13"/>
  <c r="M745" i="13"/>
  <c r="AD742" i="13"/>
  <c r="AE742" i="13" s="1"/>
  <c r="AE746" i="13"/>
  <c r="M752" i="13"/>
  <c r="AD751" i="13"/>
  <c r="AD755" i="13"/>
  <c r="AD769" i="13"/>
  <c r="AE783" i="13"/>
  <c r="AG783" i="13" s="1"/>
  <c r="AE781" i="13"/>
  <c r="AG781" i="13" s="1"/>
  <c r="AE780" i="13"/>
  <c r="AE784" i="13"/>
  <c r="AG784" i="13" s="1"/>
  <c r="AE782" i="13"/>
  <c r="AG782" i="13" s="1"/>
  <c r="M785" i="13"/>
  <c r="AE779" i="13"/>
  <c r="AD783" i="13"/>
  <c r="M795" i="13"/>
  <c r="AE789" i="13"/>
  <c r="AD791" i="13"/>
  <c r="AE791" i="13" s="1"/>
  <c r="AE798" i="13"/>
  <c r="AG798" i="13" s="1"/>
  <c r="AD812" i="13"/>
  <c r="M823" i="13"/>
  <c r="AD822" i="13"/>
  <c r="AD825" i="13"/>
  <c r="AE831" i="13"/>
  <c r="AD849" i="13"/>
  <c r="AE849" i="13" s="1"/>
  <c r="AD863" i="13"/>
  <c r="AE863" i="13" s="1"/>
  <c r="AG863" i="13" s="1"/>
  <c r="M891" i="13"/>
  <c r="AD889" i="13"/>
  <c r="M898" i="13"/>
  <c r="AE920" i="13"/>
  <c r="AE921" i="13"/>
  <c r="AG921" i="13" s="1"/>
  <c r="M922" i="13"/>
  <c r="AE923" i="13"/>
  <c r="M924" i="13"/>
  <c r="AD923" i="13"/>
  <c r="AD924" i="13" s="1"/>
  <c r="AE930" i="13"/>
  <c r="M932" i="13"/>
  <c r="AE946" i="13"/>
  <c r="M947" i="13"/>
  <c r="M953" i="13"/>
  <c r="AD950" i="13"/>
  <c r="AE957" i="13"/>
  <c r="AG957" i="13" s="1"/>
  <c r="AE955" i="13"/>
  <c r="AG955" i="13" s="1"/>
  <c r="M958" i="13"/>
  <c r="AE954" i="13"/>
  <c r="AE956" i="13"/>
  <c r="AG956" i="13" s="1"/>
  <c r="AD955" i="13"/>
  <c r="M961" i="13"/>
  <c r="AD960" i="13"/>
  <c r="AD963" i="13"/>
  <c r="AD982" i="13"/>
  <c r="AE982" i="13" s="1"/>
  <c r="AG982" i="13" s="1"/>
  <c r="AE993" i="13"/>
  <c r="AD995" i="13"/>
  <c r="AD998" i="13"/>
  <c r="M1011" i="13"/>
  <c r="AD1010" i="13"/>
  <c r="AD1018" i="13"/>
  <c r="AE1038" i="13"/>
  <c r="AG1038" i="13" s="1"/>
  <c r="AD1042" i="13"/>
  <c r="M1050" i="13"/>
  <c r="AD1045" i="13"/>
  <c r="AE1054" i="13"/>
  <c r="AG1054" i="13" s="1"/>
  <c r="AE1053" i="13"/>
  <c r="AE1055" i="13"/>
  <c r="AG1055" i="13" s="1"/>
  <c r="AD1054" i="13"/>
  <c r="AE1063" i="13"/>
  <c r="AG1063" i="13" s="1"/>
  <c r="M1085" i="13"/>
  <c r="AD1073" i="13"/>
  <c r="AD1101" i="13"/>
  <c r="AE1101" i="13" s="1"/>
  <c r="AG1101" i="13" s="1"/>
  <c r="AE1106" i="13"/>
  <c r="AE1107" i="13"/>
  <c r="AG1107" i="13" s="1"/>
  <c r="M1108" i="13"/>
  <c r="AE1122" i="13"/>
  <c r="AG1122" i="13" s="1"/>
  <c r="AE1123" i="13"/>
  <c r="AG1123" i="13" s="1"/>
  <c r="AE1121" i="13"/>
  <c r="M1124" i="13"/>
  <c r="AE1134" i="13"/>
  <c r="M1137" i="13"/>
  <c r="AE1135" i="13"/>
  <c r="AG1135" i="13" s="1"/>
  <c r="AD1176" i="13"/>
  <c r="AE1176" i="13" s="1"/>
  <c r="AG1176" i="13" s="1"/>
  <c r="AD1179" i="13"/>
  <c r="AE1179" i="13" s="1"/>
  <c r="AG1179" i="13" s="1"/>
  <c r="AD1184" i="13"/>
  <c r="AE1184" i="13" s="1"/>
  <c r="AG1184" i="13" s="1"/>
  <c r="AD1187" i="13"/>
  <c r="AE1187" i="13" s="1"/>
  <c r="AG1187" i="13" s="1"/>
  <c r="AD1191" i="13"/>
  <c r="AE1191" i="13" s="1"/>
  <c r="AG1191" i="13" s="1"/>
  <c r="AD1195" i="13"/>
  <c r="AE1195" i="13" s="1"/>
  <c r="AG1195" i="13" s="1"/>
  <c r="AD1203" i="13"/>
  <c r="AE1203" i="13" s="1"/>
  <c r="AG1203" i="13" s="1"/>
  <c r="AD1207" i="13"/>
  <c r="AE1207" i="13" s="1"/>
  <c r="AG1207" i="13" s="1"/>
  <c r="AD1211" i="13"/>
  <c r="AE1211" i="13" s="1"/>
  <c r="AG1211" i="13" s="1"/>
  <c r="AD1215" i="13"/>
  <c r="AE1215" i="13" s="1"/>
  <c r="AG1215" i="13" s="1"/>
  <c r="M1232" i="13"/>
  <c r="AD1229" i="13"/>
  <c r="M1236" i="13"/>
  <c r="AD1233" i="13"/>
  <c r="M1240" i="13"/>
  <c r="AE1238" i="13"/>
  <c r="AG1238" i="13" s="1"/>
  <c r="AE1239" i="13"/>
  <c r="AG1239" i="13" s="1"/>
  <c r="AE1237" i="13"/>
  <c r="AD1247" i="13"/>
  <c r="AD1255" i="13"/>
  <c r="AE1255" i="13" s="1"/>
  <c r="AG1255" i="13" s="1"/>
  <c r="AD1259" i="13"/>
  <c r="AE1259" i="13" s="1"/>
  <c r="AG1259" i="13" s="1"/>
  <c r="AD1266" i="13"/>
  <c r="AE1266" i="13" s="1"/>
  <c r="AG1266" i="13" s="1"/>
  <c r="AD1269" i="13"/>
  <c r="AE1269" i="13" s="1"/>
  <c r="AG1269" i="13" s="1"/>
  <c r="AD1277" i="13"/>
  <c r="AE1277" i="13" s="1"/>
  <c r="AG1277" i="13" s="1"/>
  <c r="M1297" i="13"/>
  <c r="AD1294" i="13"/>
  <c r="AD1309" i="13"/>
  <c r="AE1309" i="13" s="1"/>
  <c r="M1323" i="13"/>
  <c r="AD1320" i="13"/>
  <c r="AE1320" i="13" s="1"/>
  <c r="AG1320" i="13" s="1"/>
  <c r="AD1324" i="13"/>
  <c r="AE1346" i="13"/>
  <c r="AG1346" i="13" s="1"/>
  <c r="AE1344" i="13"/>
  <c r="M1347" i="13"/>
  <c r="AE1345" i="13"/>
  <c r="AG1345" i="13" s="1"/>
  <c r="AD1353" i="13"/>
  <c r="AD1354" i="13" s="1"/>
  <c r="AD1369" i="13"/>
  <c r="AD1373" i="13"/>
  <c r="AE1373" i="13" s="1"/>
  <c r="AD1381" i="13"/>
  <c r="AD1410" i="13"/>
  <c r="AE1410" i="13" s="1"/>
  <c r="AD1412" i="13"/>
  <c r="AE1412" i="13" s="1"/>
  <c r="AG1412" i="13" s="1"/>
  <c r="AD1421" i="13"/>
  <c r="AE1421" i="13" s="1"/>
  <c r="AG1421" i="13" s="1"/>
  <c r="AD1425" i="13"/>
  <c r="AE1425" i="13" s="1"/>
  <c r="AG1425" i="13" s="1"/>
  <c r="AD1428" i="13"/>
  <c r="AE1428" i="13" s="1"/>
  <c r="AG1428" i="13" s="1"/>
  <c r="M1441" i="13"/>
  <c r="AD1440" i="13"/>
  <c r="M1457" i="13"/>
  <c r="AD1450" i="13"/>
  <c r="AE1450" i="13" s="1"/>
  <c r="AG1450" i="13" s="1"/>
  <c r="AD1448" i="13"/>
  <c r="AE1448" i="13" s="1"/>
  <c r="AE1454" i="13"/>
  <c r="AG1454" i="13" s="1"/>
  <c r="M1461" i="13"/>
  <c r="AD1460" i="13"/>
  <c r="AD1466" i="13"/>
  <c r="AD1468" i="13" s="1"/>
  <c r="AD1471" i="13"/>
  <c r="AE1471" i="13" s="1"/>
  <c r="AG1471" i="13" s="1"/>
  <c r="M1477" i="13"/>
  <c r="AD1476" i="13"/>
  <c r="AD1480" i="13"/>
  <c r="AE1480" i="13" s="1"/>
  <c r="AG1480" i="13" s="1"/>
  <c r="AE1489" i="13"/>
  <c r="AG1489" i="13" s="1"/>
  <c r="AE1488" i="13"/>
  <c r="AG1488" i="13" s="1"/>
  <c r="M1494" i="13"/>
  <c r="AD1493" i="13"/>
  <c r="AE1531" i="13"/>
  <c r="AD1555" i="13"/>
  <c r="AD1564" i="13"/>
  <c r="AD1570" i="13"/>
  <c r="M1572" i="13"/>
  <c r="AD1575" i="13"/>
  <c r="AD1576" i="13" s="1"/>
  <c r="AD1592" i="13"/>
  <c r="AD1593" i="13" s="1"/>
  <c r="AD1598" i="13"/>
  <c r="AD1603" i="13"/>
  <c r="AE1603" i="13" s="1"/>
  <c r="M1608" i="13"/>
  <c r="M1624" i="13"/>
  <c r="AD1619" i="13"/>
  <c r="AE1619" i="13" s="1"/>
  <c r="AG1619" i="13" s="1"/>
  <c r="AD1622" i="13"/>
  <c r="AE1622" i="13" s="1"/>
  <c r="AG1622" i="13" s="1"/>
  <c r="AE1627" i="13"/>
  <c r="AG1627" i="13" s="1"/>
  <c r="AE1625" i="13"/>
  <c r="M1628" i="13"/>
  <c r="AE1626" i="13"/>
  <c r="AG1626" i="13" s="1"/>
  <c r="AD1635" i="13"/>
  <c r="AD1637" i="13"/>
  <c r="AD1640" i="13"/>
  <c r="AE1640" i="13" s="1"/>
  <c r="AG1640" i="13" s="1"/>
  <c r="AD1662" i="13"/>
  <c r="AD1692" i="13"/>
  <c r="M1709" i="13"/>
  <c r="AD1699" i="13"/>
  <c r="AE1699" i="13" s="1"/>
  <c r="AG1699" i="13" s="1"/>
  <c r="AD1702" i="13"/>
  <c r="AE1702" i="13" s="1"/>
  <c r="AG1702" i="13" s="1"/>
  <c r="AD1716" i="13"/>
  <c r="AE1716" i="13" s="1"/>
  <c r="AG1716" i="13" s="1"/>
  <c r="AD1735" i="13"/>
  <c r="AD1743" i="13"/>
  <c r="M1751" i="13"/>
  <c r="AD1750" i="13"/>
  <c r="M1756" i="13"/>
  <c r="AD1755" i="13"/>
  <c r="M1761" i="13"/>
  <c r="AD1760" i="13"/>
  <c r="M1771" i="13"/>
  <c r="AD1770" i="13"/>
  <c r="AD1779" i="13"/>
  <c r="AD1787" i="13"/>
  <c r="M1794" i="13"/>
  <c r="AD1792" i="13"/>
  <c r="AD1816" i="13"/>
  <c r="AE1816" i="13" s="1"/>
  <c r="AG1816" i="13" s="1"/>
  <c r="AD1826" i="13"/>
  <c r="M1850" i="13"/>
  <c r="AD1846" i="13"/>
  <c r="AD1855" i="13"/>
  <c r="AE1855" i="13" s="1"/>
  <c r="M1866" i="13"/>
  <c r="AD1858" i="13"/>
  <c r="AE1858" i="13" s="1"/>
  <c r="AG1858" i="13" s="1"/>
  <c r="AD1862" i="13"/>
  <c r="AE1862" i="13" s="1"/>
  <c r="AG1862" i="13" s="1"/>
  <c r="M1869" i="13"/>
  <c r="AE1867" i="13"/>
  <c r="AE1868" i="13"/>
  <c r="AG1868" i="13" s="1"/>
  <c r="AE1870" i="13"/>
  <c r="AD1872" i="13"/>
  <c r="AD1889" i="13"/>
  <c r="AD1898" i="13"/>
  <c r="AD1904" i="13"/>
  <c r="AE1904" i="13" s="1"/>
  <c r="M1911" i="13"/>
  <c r="AE1909" i="13"/>
  <c r="AE1910" i="13"/>
  <c r="AG1910" i="13" s="1"/>
  <c r="AE1921" i="13"/>
  <c r="AG1921" i="13" s="1"/>
  <c r="M1924" i="13"/>
  <c r="AE1920" i="13"/>
  <c r="AD1921" i="13"/>
  <c r="AD1932" i="13"/>
  <c r="AE1932" i="13" s="1"/>
  <c r="AG1932" i="13" s="1"/>
  <c r="M1937" i="13"/>
  <c r="AD1936" i="13"/>
  <c r="AD1945" i="13"/>
  <c r="AD1946" i="13" s="1"/>
  <c r="AE1952" i="13"/>
  <c r="AG1952" i="13" s="1"/>
  <c r="AD1972" i="13"/>
  <c r="AD1979" i="13"/>
  <c r="AD2014" i="13"/>
  <c r="AD2017" i="13"/>
  <c r="M2033" i="13"/>
  <c r="AD2032" i="13"/>
  <c r="M2050" i="13"/>
  <c r="AE2049" i="13"/>
  <c r="M2056" i="13"/>
  <c r="M2068" i="13"/>
  <c r="AE2063" i="13"/>
  <c r="AD2110" i="13"/>
  <c r="M2137" i="13"/>
  <c r="M2146" i="13"/>
  <c r="AD2140" i="13"/>
  <c r="AD2155" i="13"/>
  <c r="AE2170" i="13"/>
  <c r="M2171" i="13"/>
  <c r="AE2174" i="13"/>
  <c r="M2175" i="13"/>
  <c r="M2193" i="13"/>
  <c r="AE2181" i="13"/>
  <c r="AG2181" i="13" s="1"/>
  <c r="AE2179" i="13"/>
  <c r="AE2180" i="13"/>
  <c r="AG2180" i="13" s="1"/>
  <c r="AD2185" i="13"/>
  <c r="AE2188" i="13"/>
  <c r="AG2188" i="13" s="1"/>
  <c r="AE2189" i="13"/>
  <c r="AG2189" i="13" s="1"/>
  <c r="AD2203" i="13"/>
  <c r="AE2203" i="13" s="1"/>
  <c r="AG2203" i="13" s="1"/>
  <c r="AD2206" i="13"/>
  <c r="AD2216" i="13"/>
  <c r="AD2228" i="13"/>
  <c r="AE2232" i="13"/>
  <c r="AD2239" i="13"/>
  <c r="M2280" i="13"/>
  <c r="AD2279" i="13"/>
  <c r="AE2279" i="13" s="1"/>
  <c r="M2299" i="13"/>
  <c r="AE2297" i="13"/>
  <c r="AE2298" i="13"/>
  <c r="AG2298" i="13" s="1"/>
  <c r="M2309" i="13"/>
  <c r="AD2307" i="13"/>
  <c r="AE2321" i="13"/>
  <c r="AG2321" i="13" s="1"/>
  <c r="AE2319" i="13"/>
  <c r="AG2319" i="13" s="1"/>
  <c r="AE2317" i="13"/>
  <c r="AG2317" i="13" s="1"/>
  <c r="M2322" i="13"/>
  <c r="AE2320" i="13"/>
  <c r="AG2320" i="13" s="1"/>
  <c r="AE2318" i="13"/>
  <c r="AG2318" i="13" s="1"/>
  <c r="AE2316" i="13"/>
  <c r="AD2319" i="13"/>
  <c r="AD2326" i="13"/>
  <c r="AD2327" i="13" s="1"/>
  <c r="AD2329" i="13"/>
  <c r="AD2333" i="13"/>
  <c r="AE2333" i="13" s="1"/>
  <c r="AG2333" i="13" s="1"/>
  <c r="AD2336" i="13"/>
  <c r="AE2336" i="13" s="1"/>
  <c r="AG2336" i="13" s="1"/>
  <c r="M2353" i="13"/>
  <c r="AD2352" i="13"/>
  <c r="M2373" i="13"/>
  <c r="AD2371" i="13"/>
  <c r="M2399" i="13"/>
  <c r="AD2398" i="13"/>
  <c r="M2405" i="13"/>
  <c r="AE2402" i="13"/>
  <c r="AE2405" i="13" s="1"/>
  <c r="M2434" i="13"/>
  <c r="M2437" i="13" s="1"/>
  <c r="AE2432" i="13"/>
  <c r="AG2432" i="13" s="1"/>
  <c r="AE2433" i="13"/>
  <c r="AE2431" i="13"/>
  <c r="M2457" i="13"/>
  <c r="AD2456" i="13"/>
  <c r="AE2456" i="13" s="1"/>
  <c r="M2486" i="13"/>
  <c r="AD2485" i="13"/>
  <c r="M2493" i="13"/>
  <c r="AD2491" i="13"/>
  <c r="AE2492" i="13"/>
  <c r="AG2492" i="13" s="1"/>
  <c r="AD2506" i="13"/>
  <c r="AD2510" i="13"/>
  <c r="AE2516" i="13"/>
  <c r="M2517" i="13"/>
  <c r="M2522" i="13"/>
  <c r="AE2520" i="13"/>
  <c r="AE2521" i="13"/>
  <c r="AG2521" i="13" s="1"/>
  <c r="AG2539" i="13"/>
  <c r="AD2569" i="13"/>
  <c r="AE2569" i="13" s="1"/>
  <c r="AG2569" i="13" s="1"/>
  <c r="AE2596" i="13"/>
  <c r="AD2586" i="13"/>
  <c r="AE2586" i="13" s="1"/>
  <c r="AG2586" i="13" s="1"/>
  <c r="M2603" i="13"/>
  <c r="AD2601" i="13"/>
  <c r="AE2612" i="13"/>
  <c r="AG2612" i="13" s="1"/>
  <c r="AE2610" i="13"/>
  <c r="AG2610" i="13" s="1"/>
  <c r="AE2608" i="13"/>
  <c r="M2613" i="13"/>
  <c r="AD2612" i="13"/>
  <c r="AD2610" i="13"/>
  <c r="AD2608" i="13"/>
  <c r="AE2611" i="13"/>
  <c r="AG2611" i="13" s="1"/>
  <c r="AE2609" i="13"/>
  <c r="AG2609" i="13" s="1"/>
  <c r="M2628" i="13"/>
  <c r="AD2625" i="13"/>
  <c r="M2637" i="13"/>
  <c r="AE2633" i="13"/>
  <c r="AG2633" i="13" s="1"/>
  <c r="AG2673" i="13"/>
  <c r="AD2691" i="13"/>
  <c r="AD2696" i="13"/>
  <c r="AE2696" i="13" s="1"/>
  <c r="AG2696" i="13" s="1"/>
  <c r="AE2704" i="13"/>
  <c r="AG2704" i="13" s="1"/>
  <c r="AD2709" i="13"/>
  <c r="AE2723" i="13"/>
  <c r="AG2723" i="13" s="1"/>
  <c r="AE2721" i="13"/>
  <c r="AG2721" i="13" s="1"/>
  <c r="AE2719" i="13"/>
  <c r="AG2719" i="13" s="1"/>
  <c r="AE2717" i="13"/>
  <c r="AG2717" i="13" s="1"/>
  <c r="AE2715" i="13"/>
  <c r="AG2715" i="13" s="1"/>
  <c r="AE2713" i="13"/>
  <c r="M2726" i="13"/>
  <c r="AD2723" i="13"/>
  <c r="AD2721" i="13"/>
  <c r="AD2719" i="13"/>
  <c r="AD2717" i="13"/>
  <c r="AD2715" i="13"/>
  <c r="AD2713" i="13"/>
  <c r="AE2724" i="13"/>
  <c r="AG2724" i="13" s="1"/>
  <c r="AE2722" i="13"/>
  <c r="AG2722" i="13" s="1"/>
  <c r="AE2720" i="13"/>
  <c r="AG2720" i="13" s="1"/>
  <c r="AE2718" i="13"/>
  <c r="AG2718" i="13" s="1"/>
  <c r="AE2716" i="13"/>
  <c r="AG2716" i="13" s="1"/>
  <c r="AE2714" i="13"/>
  <c r="AG2714" i="13" s="1"/>
  <c r="AD2720" i="13"/>
  <c r="AD2734" i="13"/>
  <c r="AE2734" i="13" s="1"/>
  <c r="AG2734" i="13" s="1"/>
  <c r="AG2749" i="13"/>
  <c r="AE2751" i="13"/>
  <c r="AD2774" i="13"/>
  <c r="AE2774" i="13" s="1"/>
  <c r="AD2779" i="13"/>
  <c r="AE2779" i="13" s="1"/>
  <c r="AD2782" i="13"/>
  <c r="AE2782" i="13" s="1"/>
  <c r="AG2782" i="13" s="1"/>
  <c r="M2787" i="13"/>
  <c r="AD2786" i="13"/>
  <c r="AE428" i="13"/>
  <c r="M739" i="13"/>
  <c r="AD738" i="13"/>
  <c r="AE755" i="13"/>
  <c r="AG755" i="13" s="1"/>
  <c r="AE753" i="13"/>
  <c r="M763" i="13"/>
  <c r="AE757" i="13"/>
  <c r="AG757" i="13" s="1"/>
  <c r="AE756" i="13"/>
  <c r="AG756" i="13" s="1"/>
  <c r="AE754" i="13"/>
  <c r="AG754" i="13" s="1"/>
  <c r="AD756" i="13"/>
  <c r="AE764" i="13"/>
  <c r="M765" i="13"/>
  <c r="M776" i="13"/>
  <c r="AD775" i="13"/>
  <c r="AE824" i="13"/>
  <c r="AE825" i="13"/>
  <c r="AG825" i="13" s="1"/>
  <c r="M826" i="13"/>
  <c r="AE835" i="13"/>
  <c r="M840" i="13"/>
  <c r="M842" i="13"/>
  <c r="AD841" i="13"/>
  <c r="M846" i="13"/>
  <c r="AD845" i="13"/>
  <c r="AE918" i="13"/>
  <c r="AG918" i="13" s="1"/>
  <c r="M919" i="13"/>
  <c r="AE917" i="13"/>
  <c r="AE935" i="13"/>
  <c r="M936" i="13"/>
  <c r="AE962" i="13"/>
  <c r="AE963" i="13"/>
  <c r="AG963" i="13" s="1"/>
  <c r="M964" i="13"/>
  <c r="M966" i="13"/>
  <c r="AD965" i="13"/>
  <c r="AE970" i="13"/>
  <c r="AG970" i="13" s="1"/>
  <c r="AE969" i="13"/>
  <c r="M974" i="13"/>
  <c r="AD970" i="13"/>
  <c r="AE999" i="13"/>
  <c r="AG999" i="13" s="1"/>
  <c r="AE997" i="13"/>
  <c r="AG997" i="13" s="1"/>
  <c r="AD999" i="13"/>
  <c r="AD997" i="13"/>
  <c r="AE998" i="13"/>
  <c r="AG998" i="13" s="1"/>
  <c r="AE1017" i="13"/>
  <c r="AG1017" i="13" s="1"/>
  <c r="AE1018" i="13"/>
  <c r="AG1018" i="13" s="1"/>
  <c r="AE1016" i="13"/>
  <c r="AG1016" i="13" s="1"/>
  <c r="M1028" i="13"/>
  <c r="AD1023" i="13"/>
  <c r="M1039" i="13"/>
  <c r="AE1036" i="13"/>
  <c r="AE1037" i="13"/>
  <c r="AG1037" i="13" s="1"/>
  <c r="M1099" i="13"/>
  <c r="AD1091" i="13"/>
  <c r="AE1125" i="13"/>
  <c r="AD1182" i="13"/>
  <c r="AE1182" i="13" s="1"/>
  <c r="AG1182" i="13" s="1"/>
  <c r="AD1185" i="13"/>
  <c r="AE1185" i="13" s="1"/>
  <c r="AG1185" i="13" s="1"/>
  <c r="AD1188" i="13"/>
  <c r="AE1188" i="13" s="1"/>
  <c r="AG1188" i="13" s="1"/>
  <c r="AD1192" i="13"/>
  <c r="AE1192" i="13" s="1"/>
  <c r="AG1192" i="13" s="1"/>
  <c r="AD1196" i="13"/>
  <c r="AE1196" i="13" s="1"/>
  <c r="AG1196" i="13" s="1"/>
  <c r="AD1204" i="13"/>
  <c r="AE1204" i="13" s="1"/>
  <c r="AG1204" i="13" s="1"/>
  <c r="AD1208" i="13"/>
  <c r="AE1208" i="13" s="1"/>
  <c r="AG1208" i="13" s="1"/>
  <c r="AD1212" i="13"/>
  <c r="AE1212" i="13" s="1"/>
  <c r="AG1212" i="13" s="1"/>
  <c r="AD1216" i="13"/>
  <c r="AE1216" i="13" s="1"/>
  <c r="AG1216" i="13" s="1"/>
  <c r="AE1230" i="13"/>
  <c r="AG1230" i="13" s="1"/>
  <c r="AE1231" i="13"/>
  <c r="AG1231" i="13" s="1"/>
  <c r="M1249" i="13"/>
  <c r="AE1247" i="13"/>
  <c r="AG1247" i="13" s="1"/>
  <c r="AE1245" i="13"/>
  <c r="AE1248" i="13"/>
  <c r="AG1248" i="13" s="1"/>
  <c r="AE1246" i="13"/>
  <c r="AG1246" i="13" s="1"/>
  <c r="AD1248" i="13"/>
  <c r="AD1256" i="13"/>
  <c r="AE1256" i="13" s="1"/>
  <c r="AG1256" i="13" s="1"/>
  <c r="AD1260" i="13"/>
  <c r="AE1260" i="13" s="1"/>
  <c r="AG1260" i="13" s="1"/>
  <c r="AD1272" i="13"/>
  <c r="AE1272" i="13" s="1"/>
  <c r="AG1272" i="13" s="1"/>
  <c r="AD1275" i="13"/>
  <c r="AE1275" i="13" s="1"/>
  <c r="AG1275" i="13" s="1"/>
  <c r="AE1292" i="13"/>
  <c r="AG1292" i="13" s="1"/>
  <c r="M1293" i="13"/>
  <c r="AE1291" i="13"/>
  <c r="M1299" i="13"/>
  <c r="AD1298" i="13"/>
  <c r="AE1330" i="13"/>
  <c r="M1331" i="13"/>
  <c r="M1343" i="13"/>
  <c r="AE1342" i="13"/>
  <c r="M1356" i="13"/>
  <c r="AD1355" i="13"/>
  <c r="M1391" i="13"/>
  <c r="AD1389" i="13"/>
  <c r="M1397" i="13"/>
  <c r="AD1395" i="13"/>
  <c r="M1444" i="13"/>
  <c r="AE1442" i="13"/>
  <c r="AD1442" i="13"/>
  <c r="AD1444" i="13" s="1"/>
  <c r="M1463" i="13"/>
  <c r="AD1462" i="13"/>
  <c r="AD1481" i="13"/>
  <c r="AE1481" i="13" s="1"/>
  <c r="AG1481" i="13" s="1"/>
  <c r="M1499" i="13"/>
  <c r="AD1498" i="13"/>
  <c r="AG1507" i="13"/>
  <c r="M1528" i="13"/>
  <c r="AD1527" i="13"/>
  <c r="AD2023" i="13"/>
  <c r="M1550" i="13"/>
  <c r="AD1549" i="13"/>
  <c r="AE1556" i="13"/>
  <c r="AG1556" i="13" s="1"/>
  <c r="AE1554" i="13"/>
  <c r="AD1556" i="13"/>
  <c r="AD1554" i="13"/>
  <c r="AE1557" i="13"/>
  <c r="AG1557" i="13" s="1"/>
  <c r="AE1555" i="13"/>
  <c r="AG1555" i="13" s="1"/>
  <c r="M1558" i="13"/>
  <c r="M1578" i="13"/>
  <c r="AD1577" i="13"/>
  <c r="AE1599" i="13"/>
  <c r="AG1599" i="13" s="1"/>
  <c r="AE1597" i="13"/>
  <c r="AG1597" i="13" s="1"/>
  <c r="M1600" i="13"/>
  <c r="AE1598" i="13"/>
  <c r="AG1598" i="13" s="1"/>
  <c r="AE1596" i="13"/>
  <c r="AD1599" i="13"/>
  <c r="M1642" i="13"/>
  <c r="AD1641" i="13"/>
  <c r="AE1641" i="13" s="1"/>
  <c r="AG1641" i="13" s="1"/>
  <c r="AD1639" i="13"/>
  <c r="AE1639" i="13" s="1"/>
  <c r="AE1651" i="13"/>
  <c r="AD1653" i="13"/>
  <c r="AE1663" i="13"/>
  <c r="AG1663" i="13" s="1"/>
  <c r="AE1661" i="13"/>
  <c r="AG1661" i="13" s="1"/>
  <c r="AD1663" i="13"/>
  <c r="AD1661" i="13"/>
  <c r="AE1662" i="13"/>
  <c r="AG1662" i="13" s="1"/>
  <c r="M1676" i="13"/>
  <c r="AD1674" i="13"/>
  <c r="AE1677" i="13"/>
  <c r="M1678" i="13"/>
  <c r="M1684" i="13"/>
  <c r="AD1683" i="13"/>
  <c r="M1689" i="13"/>
  <c r="AD1688" i="13"/>
  <c r="M1711" i="13"/>
  <c r="AD1710" i="13"/>
  <c r="AG1714" i="13"/>
  <c r="AE1740" i="13"/>
  <c r="AD1742" i="13"/>
  <c r="M1773" i="13"/>
  <c r="AD1772" i="13"/>
  <c r="AE1780" i="13"/>
  <c r="AG1780" i="13" s="1"/>
  <c r="AE1781" i="13"/>
  <c r="M1784" i="13"/>
  <c r="AE1783" i="13"/>
  <c r="M1798" i="13"/>
  <c r="AD1797" i="13"/>
  <c r="M1824" i="13"/>
  <c r="AD1823" i="13"/>
  <c r="M1832" i="13"/>
  <c r="AD1831" i="13"/>
  <c r="M1845" i="13"/>
  <c r="AD1842" i="13"/>
  <c r="AD1859" i="13"/>
  <c r="AE1859" i="13" s="1"/>
  <c r="AG1859" i="13" s="1"/>
  <c r="AD1863" i="13"/>
  <c r="AE1863" i="13" s="1"/>
  <c r="AG1863" i="13" s="1"/>
  <c r="AE1871" i="13"/>
  <c r="AG1871" i="13" s="1"/>
  <c r="AE1872" i="13"/>
  <c r="AG1872" i="13" s="1"/>
  <c r="AE1874" i="13"/>
  <c r="M1877" i="13"/>
  <c r="AE1875" i="13"/>
  <c r="AG1875" i="13" s="1"/>
  <c r="M1917" i="13"/>
  <c r="AD1916" i="13"/>
  <c r="AE1926" i="13"/>
  <c r="AG1926" i="13" s="1"/>
  <c r="M1927" i="13"/>
  <c r="AE1925" i="13"/>
  <c r="M1953" i="13"/>
  <c r="AE1950" i="13"/>
  <c r="AE1951" i="13"/>
  <c r="AG1951" i="13" s="1"/>
  <c r="M1977" i="13"/>
  <c r="AD1976" i="13"/>
  <c r="M1999" i="13"/>
  <c r="AD1998" i="13"/>
  <c r="AE2012" i="13"/>
  <c r="AG2012" i="13" s="1"/>
  <c r="AE2010" i="13"/>
  <c r="AG2010" i="13" s="1"/>
  <c r="AE2019" i="13"/>
  <c r="AG2019" i="13" s="1"/>
  <c r="AE2017" i="13"/>
  <c r="AG2017" i="13" s="1"/>
  <c r="M2013" i="13"/>
  <c r="AE2011" i="13"/>
  <c r="AG2011" i="13" s="1"/>
  <c r="AE2009" i="13"/>
  <c r="AG2009" i="13" s="1"/>
  <c r="AE2018" i="13"/>
  <c r="AG2018" i="13" s="1"/>
  <c r="AE2016" i="13"/>
  <c r="AG2016" i="13" s="1"/>
  <c r="AE2008" i="13"/>
  <c r="AD2009" i="13"/>
  <c r="AD2011" i="13"/>
  <c r="AD2018" i="13"/>
  <c r="AE2037" i="13"/>
  <c r="M2038" i="13"/>
  <c r="AE2036" i="13"/>
  <c r="M2062" i="13"/>
  <c r="AD2060" i="13"/>
  <c r="M2072" i="13"/>
  <c r="AD2071" i="13"/>
  <c r="M2101" i="13"/>
  <c r="AD2078" i="13"/>
  <c r="AE2109" i="13"/>
  <c r="AE2110" i="13"/>
  <c r="AG2110" i="13" s="1"/>
  <c r="M2111" i="13"/>
  <c r="M2113" i="13"/>
  <c r="AD2112" i="13"/>
  <c r="M2129" i="13"/>
  <c r="AD2128" i="13"/>
  <c r="M2148" i="13"/>
  <c r="AD2147" i="13"/>
  <c r="AE2154" i="13"/>
  <c r="AG2154" i="13" s="1"/>
  <c r="M2157" i="13"/>
  <c r="AE2155" i="13"/>
  <c r="AG2155" i="13" s="1"/>
  <c r="AE2153" i="13"/>
  <c r="AE2187" i="13"/>
  <c r="AG2187" i="13" s="1"/>
  <c r="AE2186" i="13"/>
  <c r="AG2186" i="13" s="1"/>
  <c r="M2225" i="13"/>
  <c r="AE2223" i="13"/>
  <c r="AG2223" i="13" s="1"/>
  <c r="AE2222" i="13"/>
  <c r="M2253" i="13"/>
  <c r="AD2249" i="13"/>
  <c r="AD2281" i="13"/>
  <c r="AE2281" i="13" s="1"/>
  <c r="M2283" i="13"/>
  <c r="AE2303" i="13"/>
  <c r="AG2303" i="13" s="1"/>
  <c r="M2304" i="13"/>
  <c r="AE2302" i="13"/>
  <c r="AE2328" i="13"/>
  <c r="AE2329" i="13"/>
  <c r="AG2329" i="13" s="1"/>
  <c r="M2330" i="13"/>
  <c r="M2340" i="13"/>
  <c r="AE2338" i="13"/>
  <c r="AE2339" i="13"/>
  <c r="AG2339" i="13" s="1"/>
  <c r="M2357" i="13"/>
  <c r="AD2356" i="13"/>
  <c r="AE2400" i="13"/>
  <c r="M2401" i="13"/>
  <c r="AE2409" i="13"/>
  <c r="AD2413" i="13"/>
  <c r="M2459" i="13"/>
  <c r="AD2458" i="13"/>
  <c r="M2475" i="13"/>
  <c r="AD2468" i="13"/>
  <c r="M2488" i="13"/>
  <c r="AD2487" i="13"/>
  <c r="AE2487" i="13" s="1"/>
  <c r="AD2497" i="13"/>
  <c r="M2499" i="13"/>
  <c r="AE2505" i="13"/>
  <c r="AE2506" i="13"/>
  <c r="AG2506" i="13" s="1"/>
  <c r="M2507" i="13"/>
  <c r="AE2512" i="13"/>
  <c r="AG2512" i="13" s="1"/>
  <c r="AE2510" i="13"/>
  <c r="AG2510" i="13" s="1"/>
  <c r="AE2508" i="13"/>
  <c r="M2513" i="13"/>
  <c r="AE2511" i="13"/>
  <c r="AG2511" i="13" s="1"/>
  <c r="AE2509" i="13"/>
  <c r="AG2509" i="13" s="1"/>
  <c r="AD2511" i="13"/>
  <c r="M2528" i="13"/>
  <c r="AD2526" i="13"/>
  <c r="M2560" i="13"/>
  <c r="AD2557" i="13"/>
  <c r="AD2561" i="13"/>
  <c r="M2567" i="13"/>
  <c r="M2615" i="13"/>
  <c r="AD2614" i="13"/>
  <c r="AE2614" i="13" s="1"/>
  <c r="M2620" i="13"/>
  <c r="AD2619" i="13"/>
  <c r="AD6299" i="13"/>
  <c r="AE6299" i="13" s="1"/>
  <c r="AG6299" i="13" s="1"/>
  <c r="M6307" i="13"/>
  <c r="M2639" i="13"/>
  <c r="AD2638" i="13"/>
  <c r="AE2638" i="13" s="1"/>
  <c r="AE2651" i="13"/>
  <c r="AG2651" i="13" s="1"/>
  <c r="AE2650" i="13"/>
  <c r="AE2652" i="13"/>
  <c r="AG2652" i="13" s="1"/>
  <c r="AD2650" i="13"/>
  <c r="M2655" i="13"/>
  <c r="M2672" i="13"/>
  <c r="AD2671" i="13"/>
  <c r="AE2671" i="13" s="1"/>
  <c r="AD2674" i="13"/>
  <c r="AE2674" i="13" s="1"/>
  <c r="AG2674" i="13" s="1"/>
  <c r="M2678" i="13"/>
  <c r="M2685" i="13"/>
  <c r="AD2679" i="13"/>
  <c r="AD2697" i="13"/>
  <c r="AE2697" i="13" s="1"/>
  <c r="AG2697" i="13" s="1"/>
  <c r="AD2695" i="13"/>
  <c r="AE2695" i="13" s="1"/>
  <c r="AG2695" i="13" s="1"/>
  <c r="AE2710" i="13"/>
  <c r="AG2710" i="13" s="1"/>
  <c r="AE2708" i="13"/>
  <c r="AE2709" i="13"/>
  <c r="AG2709" i="13" s="1"/>
  <c r="M2712" i="13"/>
  <c r="M2735" i="13"/>
  <c r="AD2733" i="13"/>
  <c r="AE2733" i="13" s="1"/>
  <c r="M2739" i="13"/>
  <c r="AD2738" i="13"/>
  <c r="M2770" i="13"/>
  <c r="AD2769" i="13"/>
  <c r="M2796" i="13"/>
  <c r="AE2789" i="13"/>
  <c r="AG2789" i="13" s="1"/>
  <c r="AE2788" i="13"/>
  <c r="AE2790" i="13"/>
  <c r="AG2790" i="13" s="1"/>
  <c r="AD2788" i="13"/>
  <c r="M2801" i="13"/>
  <c r="AD2799" i="13"/>
  <c r="AE2802" i="13"/>
  <c r="AE2800" i="13"/>
  <c r="AG2800" i="13" s="1"/>
  <c r="AD2802" i="13"/>
  <c r="AD2803" i="13" s="1"/>
  <c r="AD2821" i="13"/>
  <c r="AE2821" i="13" s="1"/>
  <c r="AG2821" i="13" s="1"/>
  <c r="M2830" i="13"/>
  <c r="AD2829" i="13"/>
  <c r="M747" i="13"/>
  <c r="M774" i="13"/>
  <c r="AE829" i="13"/>
  <c r="AG829" i="13" s="1"/>
  <c r="M832" i="13"/>
  <c r="AE870" i="13"/>
  <c r="AE878" i="13"/>
  <c r="AE895" i="13"/>
  <c r="M908" i="13"/>
  <c r="M968" i="13"/>
  <c r="M995" i="13"/>
  <c r="M1009" i="13"/>
  <c r="M1022" i="13"/>
  <c r="AD1032" i="13"/>
  <c r="AE1070" i="13"/>
  <c r="AE1093" i="13"/>
  <c r="AE1126" i="13"/>
  <c r="AE1128" i="13"/>
  <c r="AG1128" i="13" s="1"/>
  <c r="AE1129" i="13"/>
  <c r="AG1129" i="13" s="1"/>
  <c r="AE1131" i="13"/>
  <c r="AG1131" i="13" s="1"/>
  <c r="M1244" i="13"/>
  <c r="AE1306" i="13"/>
  <c r="AG1306" i="13" s="1"/>
  <c r="AE1332" i="13"/>
  <c r="AE1334" i="13"/>
  <c r="AG1334" i="13" s="1"/>
  <c r="AE1340" i="13"/>
  <c r="AE1405" i="13"/>
  <c r="AE1435" i="13"/>
  <c r="AE1437" i="13"/>
  <c r="AG1437" i="13" s="1"/>
  <c r="M1447" i="13"/>
  <c r="M1473" i="13"/>
  <c r="M1497" i="13"/>
  <c r="M1510" i="13"/>
  <c r="M1532" i="13"/>
  <c r="M1545" i="13"/>
  <c r="AD1601" i="13"/>
  <c r="M1614" i="13"/>
  <c r="AE1645" i="13"/>
  <c r="AE1649" i="13"/>
  <c r="M1653" i="13"/>
  <c r="AE1669" i="13"/>
  <c r="AE1671" i="13"/>
  <c r="AG1671" i="13" s="1"/>
  <c r="AE1721" i="13"/>
  <c r="M1742" i="13"/>
  <c r="M1749" i="13"/>
  <c r="M1754" i="13"/>
  <c r="M1759" i="13"/>
  <c r="M1786" i="13"/>
  <c r="M1796" i="13"/>
  <c r="M1830" i="13"/>
  <c r="M1834" i="13"/>
  <c r="M1873" i="13"/>
  <c r="AD1878" i="13"/>
  <c r="M1893" i="13"/>
  <c r="AD1918" i="13"/>
  <c r="M1949" i="13"/>
  <c r="M1971" i="13"/>
  <c r="AE1991" i="13"/>
  <c r="AE1993" i="13"/>
  <c r="AG1993" i="13" s="1"/>
  <c r="AE1995" i="13"/>
  <c r="AG1995" i="13" s="1"/>
  <c r="AE2041" i="13"/>
  <c r="AG2041" i="13" s="1"/>
  <c r="AE2116" i="13"/>
  <c r="AE2125" i="13"/>
  <c r="M2169" i="13"/>
  <c r="AD2172" i="13"/>
  <c r="M2178" i="13"/>
  <c r="M2233" i="13"/>
  <c r="AD2246" i="13"/>
  <c r="AD2275" i="13"/>
  <c r="M2355" i="13"/>
  <c r="AD2362" i="13"/>
  <c r="AE2362" i="13" s="1"/>
  <c r="AD2374" i="13"/>
  <c r="M2413" i="13"/>
  <c r="M2417" i="13"/>
  <c r="AD2450" i="13"/>
  <c r="AE2450" i="13" s="1"/>
  <c r="M2496" i="13"/>
  <c r="AD2518" i="13"/>
  <c r="AE2531" i="13"/>
  <c r="AG2531" i="13" s="1"/>
  <c r="M2536" i="13"/>
  <c r="M2544" i="13"/>
  <c r="AE2598" i="13"/>
  <c r="M2618" i="13"/>
  <c r="M2649" i="13"/>
  <c r="AE2680" i="13"/>
  <c r="AG2680" i="13" s="1"/>
  <c r="AE2682" i="13"/>
  <c r="AG2682" i="13" s="1"/>
  <c r="AE2684" i="13"/>
  <c r="AG2684" i="13" s="1"/>
  <c r="AD2751" i="13"/>
  <c r="AE2760" i="13"/>
  <c r="AE2762" i="13"/>
  <c r="AG2762" i="13" s="1"/>
  <c r="AE2795" i="13"/>
  <c r="AG2795" i="13" s="1"/>
  <c r="M2798" i="13"/>
  <c r="M2828" i="13"/>
  <c r="M2842" i="13"/>
  <c r="M2847" i="13"/>
  <c r="AD2846" i="13"/>
  <c r="AD2848" i="13"/>
  <c r="M2850" i="13"/>
  <c r="AD2852" i="13"/>
  <c r="AE2852" i="13" s="1"/>
  <c r="AG2852" i="13" s="1"/>
  <c r="AE2854" i="13"/>
  <c r="AD2857" i="13"/>
  <c r="AD2863" i="13"/>
  <c r="AE2863" i="13" s="1"/>
  <c r="AG2863" i="13" s="1"/>
  <c r="M2869" i="13"/>
  <c r="AD2868" i="13"/>
  <c r="AD2871" i="13"/>
  <c r="AE2871" i="13" s="1"/>
  <c r="AG2871" i="13" s="1"/>
  <c r="AD2876" i="13"/>
  <c r="M2882" i="13"/>
  <c r="AD2893" i="13"/>
  <c r="AE2893" i="13" s="1"/>
  <c r="AD2906" i="13"/>
  <c r="AE2906" i="13" s="1"/>
  <c r="AD2910" i="13"/>
  <c r="AE2910" i="13" s="1"/>
  <c r="AG2910" i="13" s="1"/>
  <c r="AD2918" i="13"/>
  <c r="AE2918" i="13" s="1"/>
  <c r="AG2918" i="13" s="1"/>
  <c r="AE2933" i="13"/>
  <c r="M2934" i="13"/>
  <c r="M2938" i="13"/>
  <c r="AD2937" i="13"/>
  <c r="AD2961" i="13"/>
  <c r="AE2961" i="13" s="1"/>
  <c r="AG2961" i="13" s="1"/>
  <c r="AD2970" i="13"/>
  <c r="AE2970" i="13" s="1"/>
  <c r="AD2974" i="13"/>
  <c r="AE2974" i="13" s="1"/>
  <c r="AG2974" i="13" s="1"/>
  <c r="AE2999" i="13"/>
  <c r="AG2999" i="13" s="1"/>
  <c r="AE2997" i="13"/>
  <c r="AG2997" i="13" s="1"/>
  <c r="AE2995" i="13"/>
  <c r="AG2995" i="13" s="1"/>
  <c r="AE2993" i="13"/>
  <c r="AE2989" i="13"/>
  <c r="AG2989" i="13" s="1"/>
  <c r="AE2987" i="13"/>
  <c r="AG2987" i="13" s="1"/>
  <c r="AE2998" i="13"/>
  <c r="AG2998" i="13" s="1"/>
  <c r="AE2996" i="13"/>
  <c r="AG2996" i="13" s="1"/>
  <c r="AE2994" i="13"/>
  <c r="AG2994" i="13" s="1"/>
  <c r="AE2988" i="13"/>
  <c r="AG2988" i="13" s="1"/>
  <c r="M3011" i="13"/>
  <c r="AD3010" i="13"/>
  <c r="AD3066" i="13"/>
  <c r="AE3066" i="13" s="1"/>
  <c r="AE3109" i="13"/>
  <c r="AG3109" i="13" s="1"/>
  <c r="AE3110" i="13"/>
  <c r="AG3110" i="13" s="1"/>
  <c r="AE3108" i="13"/>
  <c r="AG3108" i="13" s="1"/>
  <c r="AE3107" i="13"/>
  <c r="AD3108" i="13"/>
  <c r="AD3110" i="13"/>
  <c r="M3152" i="13"/>
  <c r="AD3151" i="13"/>
  <c r="M3208" i="13"/>
  <c r="AD3203" i="13"/>
  <c r="M3217" i="13"/>
  <c r="AD3214" i="13"/>
  <c r="AE3218" i="13"/>
  <c r="AD3220" i="13"/>
  <c r="M3235" i="13"/>
  <c r="AE3231" i="13"/>
  <c r="AE3234" i="13"/>
  <c r="AG3234" i="13" s="1"/>
  <c r="AE3233" i="13"/>
  <c r="AG3233" i="13" s="1"/>
  <c r="AE3238" i="13"/>
  <c r="M3239" i="13"/>
  <c r="AE3245" i="13"/>
  <c r="AG3245" i="13" s="1"/>
  <c r="M3246" i="13"/>
  <c r="AE3244" i="13"/>
  <c r="M3257" i="13"/>
  <c r="AD3256" i="13"/>
  <c r="AE3256" i="13" s="1"/>
  <c r="M3267" i="13"/>
  <c r="AD3266" i="13"/>
  <c r="M3281" i="13"/>
  <c r="AD3280" i="13"/>
  <c r="AE3288" i="13"/>
  <c r="AG3288" i="13" s="1"/>
  <c r="AE3289" i="13"/>
  <c r="AG3289" i="13" s="1"/>
  <c r="AD3311" i="13"/>
  <c r="M3313" i="13"/>
  <c r="M3317" i="13"/>
  <c r="AD3316" i="13"/>
  <c r="M3327" i="13"/>
  <c r="AD3326" i="13"/>
  <c r="AE3326" i="13" s="1"/>
  <c r="AG3355" i="13"/>
  <c r="AD3382" i="13"/>
  <c r="AE3382" i="13" s="1"/>
  <c r="AG3382" i="13" s="1"/>
  <c r="M3430" i="13"/>
  <c r="AE3429" i="13"/>
  <c r="M3435" i="13"/>
  <c r="AD3433" i="13"/>
  <c r="M3439" i="13"/>
  <c r="AD3438" i="13"/>
  <c r="AD3537" i="13"/>
  <c r="AE3537" i="13" s="1"/>
  <c r="AG3537" i="13" s="1"/>
  <c r="M3543" i="13"/>
  <c r="AD3542" i="13"/>
  <c r="M3578" i="13"/>
  <c r="AE3576" i="13"/>
  <c r="AE3577" i="13"/>
  <c r="AG3577" i="13" s="1"/>
  <c r="AD3590" i="13"/>
  <c r="M3600" i="13"/>
  <c r="AD3660" i="13"/>
  <c r="AE3660" i="13" s="1"/>
  <c r="AG3660" i="13" s="1"/>
  <c r="AD3669" i="13"/>
  <c r="AE3669" i="13" s="1"/>
  <c r="AG3669" i="13" s="1"/>
  <c r="AD3672" i="13"/>
  <c r="AE3672" i="13" s="1"/>
  <c r="AG3672" i="13" s="1"/>
  <c r="AD3676" i="13"/>
  <c r="AE3676" i="13" s="1"/>
  <c r="AG3676" i="13" s="1"/>
  <c r="M3680" i="13"/>
  <c r="AD3679" i="13"/>
  <c r="AD3687" i="13"/>
  <c r="AE3687" i="13" s="1"/>
  <c r="AD3690" i="13"/>
  <c r="AE3690" i="13" s="1"/>
  <c r="AG3690" i="13" s="1"/>
  <c r="AE3696" i="13"/>
  <c r="AG3696" i="13" s="1"/>
  <c r="M3697" i="13"/>
  <c r="AE3695" i="13"/>
  <c r="M3749" i="13"/>
  <c r="AD3743" i="13"/>
  <c r="M3764" i="13"/>
  <c r="AD3763" i="13"/>
  <c r="AE3763" i="13" s="1"/>
  <c r="M3774" i="13"/>
  <c r="AD3773" i="13"/>
  <c r="M3793" i="13"/>
  <c r="AD3790" i="13"/>
  <c r="AE3794" i="13"/>
  <c r="M3795" i="13"/>
  <c r="AG3802" i="13"/>
  <c r="AD3808" i="13"/>
  <c r="AE3808" i="13" s="1"/>
  <c r="AG3808" i="13" s="1"/>
  <c r="AD3815" i="13"/>
  <c r="AE3815" i="13" s="1"/>
  <c r="AG3815" i="13" s="1"/>
  <c r="AD3833" i="13"/>
  <c r="AE3833" i="13" s="1"/>
  <c r="AG3833" i="13" s="1"/>
  <c r="AE3830" i="13"/>
  <c r="M3831" i="13"/>
  <c r="AE3857" i="13"/>
  <c r="M3860" i="13"/>
  <c r="AE3858" i="13"/>
  <c r="AG3858" i="13" s="1"/>
  <c r="AE3865" i="13"/>
  <c r="AE3866" i="13"/>
  <c r="AG3866" i="13" s="1"/>
  <c r="M3867" i="13"/>
  <c r="AE3868" i="13"/>
  <c r="M3871" i="13"/>
  <c r="AD3868" i="13"/>
  <c r="AE3869" i="13"/>
  <c r="AG3869" i="13" s="1"/>
  <c r="AG3875" i="13"/>
  <c r="M3879" i="13"/>
  <c r="AD3878" i="13"/>
  <c r="M3895" i="13"/>
  <c r="AE3893" i="13"/>
  <c r="AD3893" i="13"/>
  <c r="AE3894" i="13"/>
  <c r="AG3894" i="13" s="1"/>
  <c r="AD3900" i="13"/>
  <c r="AE3900" i="13" s="1"/>
  <c r="AG3900" i="13" s="1"/>
  <c r="AD740" i="13"/>
  <c r="AE788" i="13"/>
  <c r="AG788" i="13" s="1"/>
  <c r="M834" i="13"/>
  <c r="AE872" i="13"/>
  <c r="AD873" i="13"/>
  <c r="M875" i="13"/>
  <c r="AE892" i="13"/>
  <c r="AE899" i="13"/>
  <c r="AE911" i="13"/>
  <c r="AE913" i="13"/>
  <c r="AG913" i="13" s="1"/>
  <c r="AE1029" i="13"/>
  <c r="AE1067" i="13"/>
  <c r="AG1067" i="13" s="1"/>
  <c r="AE1074" i="13"/>
  <c r="AG1074" i="13" s="1"/>
  <c r="AE1076" i="13"/>
  <c r="AG1076" i="13" s="1"/>
  <c r="AE1078" i="13"/>
  <c r="AG1078" i="13" s="1"/>
  <c r="AE1080" i="13"/>
  <c r="AG1080" i="13" s="1"/>
  <c r="AE1082" i="13"/>
  <c r="AG1082" i="13" s="1"/>
  <c r="AE1088" i="13"/>
  <c r="AE1094" i="13"/>
  <c r="AG1094" i="13" s="1"/>
  <c r="AE1096" i="13"/>
  <c r="AG1096" i="13" s="1"/>
  <c r="AE1111" i="13"/>
  <c r="AG1111" i="13" s="1"/>
  <c r="AE1113" i="13"/>
  <c r="AG1113" i="13" s="1"/>
  <c r="AE1115" i="13"/>
  <c r="AG1115" i="13" s="1"/>
  <c r="M1118" i="13"/>
  <c r="M1133" i="13"/>
  <c r="AE1241" i="13"/>
  <c r="M1288" i="13"/>
  <c r="M1302" i="13"/>
  <c r="M1308" i="13"/>
  <c r="AD1314" i="13"/>
  <c r="AD1328" i="13"/>
  <c r="AE1361" i="13"/>
  <c r="AG1361" i="13" s="1"/>
  <c r="AE1363" i="13"/>
  <c r="AG1363" i="13" s="1"/>
  <c r="AE1384" i="13"/>
  <c r="AG1384" i="13" s="1"/>
  <c r="AE1386" i="13"/>
  <c r="AG1386" i="13" s="1"/>
  <c r="AE1392" i="13"/>
  <c r="M1439" i="13"/>
  <c r="AE1469" i="13"/>
  <c r="AE1542" i="13"/>
  <c r="AE1544" i="13"/>
  <c r="AG1544" i="13" s="1"/>
  <c r="M1553" i="13"/>
  <c r="M1560" i="13"/>
  <c r="AE1611" i="13"/>
  <c r="AE1613" i="13"/>
  <c r="AG1613" i="13" s="1"/>
  <c r="AE1718" i="13"/>
  <c r="AE1723" i="13"/>
  <c r="AE1746" i="13"/>
  <c r="AE1748" i="13"/>
  <c r="AG1748" i="13" s="1"/>
  <c r="AE1882" i="13"/>
  <c r="AE1892" i="13"/>
  <c r="AE2211" i="13"/>
  <c r="AG2211" i="13" s="1"/>
  <c r="AE2213" i="13"/>
  <c r="AG2213" i="13" s="1"/>
  <c r="AE2378" i="13"/>
  <c r="AE2380" i="13"/>
  <c r="AG2380" i="13" s="1"/>
  <c r="AE2382" i="13"/>
  <c r="AG2382" i="13" s="1"/>
  <c r="AE2447" i="13"/>
  <c r="M2449" i="13"/>
  <c r="AE2460" i="13"/>
  <c r="AE2480" i="13"/>
  <c r="AE2482" i="13"/>
  <c r="AG2482" i="13" s="1"/>
  <c r="AE2523" i="13"/>
  <c r="AE2529" i="13"/>
  <c r="M2533" i="13"/>
  <c r="AE2545" i="13"/>
  <c r="AE2646" i="13"/>
  <c r="AE2648" i="13"/>
  <c r="AG2648" i="13" s="1"/>
  <c r="AE2686" i="13"/>
  <c r="AE2742" i="13"/>
  <c r="AE2744" i="13"/>
  <c r="AG2744" i="13" s="1"/>
  <c r="AE2746" i="13"/>
  <c r="AG2746" i="13" s="1"/>
  <c r="AE2752" i="13"/>
  <c r="AE2793" i="13"/>
  <c r="AD2794" i="13"/>
  <c r="AE2831" i="13"/>
  <c r="AD2842" i="13"/>
  <c r="AE2856" i="13"/>
  <c r="AE2857" i="13"/>
  <c r="AG2857" i="13" s="1"/>
  <c r="M2858" i="13"/>
  <c r="M2861" i="13"/>
  <c r="AE2859" i="13"/>
  <c r="AE2860" i="13"/>
  <c r="AG2860" i="13" s="1"/>
  <c r="AE2899" i="13"/>
  <c r="AD2901" i="13"/>
  <c r="AE2912" i="13"/>
  <c r="M2913" i="13"/>
  <c r="M2925" i="13"/>
  <c r="AD2924" i="13"/>
  <c r="M2940" i="13"/>
  <c r="AD2939" i="13"/>
  <c r="M2950" i="13"/>
  <c r="AD2949" i="13"/>
  <c r="M3024" i="13"/>
  <c r="AD3023" i="13"/>
  <c r="AE3023" i="13" s="1"/>
  <c r="M3034" i="13"/>
  <c r="AD3031" i="13"/>
  <c r="AE3032" i="13"/>
  <c r="AG3032" i="13" s="1"/>
  <c r="AE3033" i="13"/>
  <c r="AG3033" i="13" s="1"/>
  <c r="AD3040" i="13"/>
  <c r="AE3040" i="13" s="1"/>
  <c r="AG3040" i="13" s="1"/>
  <c r="AD3042" i="13"/>
  <c r="AE3042" i="13" s="1"/>
  <c r="AG3042" i="13" s="1"/>
  <c r="AD3044" i="13"/>
  <c r="AE3044" i="13" s="1"/>
  <c r="AG3044" i="13" s="1"/>
  <c r="AD3046" i="13"/>
  <c r="AE3046" i="13" s="1"/>
  <c r="AG3046" i="13" s="1"/>
  <c r="AE3078" i="13"/>
  <c r="AG3077" i="13"/>
  <c r="M3120" i="13"/>
  <c r="AD3112" i="13"/>
  <c r="AE3112" i="13" s="1"/>
  <c r="AG3124" i="13"/>
  <c r="AD3140" i="13"/>
  <c r="AE3140" i="13" s="1"/>
  <c r="AG3140" i="13" s="1"/>
  <c r="AE3153" i="13"/>
  <c r="AE3154" i="13"/>
  <c r="AG3154" i="13" s="1"/>
  <c r="M3155" i="13"/>
  <c r="AE3158" i="13"/>
  <c r="AG3158" i="13" s="1"/>
  <c r="AE3156" i="13"/>
  <c r="M3159" i="13"/>
  <c r="AE3157" i="13"/>
  <c r="AG3157" i="13" s="1"/>
  <c r="M3161" i="13"/>
  <c r="AD3160" i="13"/>
  <c r="M3170" i="13"/>
  <c r="AD3169" i="13"/>
  <c r="AD3175" i="13"/>
  <c r="AE3175" i="13" s="1"/>
  <c r="AD3178" i="13"/>
  <c r="AE3178" i="13" s="1"/>
  <c r="AG3178" i="13" s="1"/>
  <c r="AE3194" i="13"/>
  <c r="M3198" i="13"/>
  <c r="AD3206" i="13"/>
  <c r="AE3206" i="13" s="1"/>
  <c r="AG3206" i="13" s="1"/>
  <c r="AD3211" i="13"/>
  <c r="AE3211" i="13" s="1"/>
  <c r="AD3231" i="13"/>
  <c r="AD3233" i="13"/>
  <c r="AD3238" i="13"/>
  <c r="AD3239" i="13" s="1"/>
  <c r="AD3244" i="13"/>
  <c r="AD3249" i="13"/>
  <c r="AE3249" i="13" s="1"/>
  <c r="M3259" i="13"/>
  <c r="AD3258" i="13"/>
  <c r="AD3271" i="13"/>
  <c r="AE3271" i="13" s="1"/>
  <c r="AG3271" i="13" s="1"/>
  <c r="AD3288" i="13"/>
  <c r="M3294" i="13"/>
  <c r="AD3293" i="13"/>
  <c r="M3329" i="13"/>
  <c r="AD3328" i="13"/>
  <c r="AD3356" i="13"/>
  <c r="AE3356" i="13" s="1"/>
  <c r="AG3356" i="13" s="1"/>
  <c r="AD3361" i="13"/>
  <c r="AE3361" i="13" s="1"/>
  <c r="AG3361" i="13" s="1"/>
  <c r="AD3364" i="13"/>
  <c r="AE3364" i="13" s="1"/>
  <c r="AG3364" i="13" s="1"/>
  <c r="AD3368" i="13"/>
  <c r="AE3368" i="13" s="1"/>
  <c r="AG3368" i="13" s="1"/>
  <c r="AD3380" i="13"/>
  <c r="AE3380" i="13" s="1"/>
  <c r="M3385" i="13"/>
  <c r="AD3384" i="13"/>
  <c r="AD3404" i="13"/>
  <c r="M3413" i="13"/>
  <c r="AD3412" i="13"/>
  <c r="AD3425" i="13"/>
  <c r="AD3429" i="13"/>
  <c r="AD3430" i="13" s="1"/>
  <c r="M3451" i="13"/>
  <c r="AD3447" i="13"/>
  <c r="AE3447" i="13" s="1"/>
  <c r="AG3447" i="13" s="1"/>
  <c r="AE3454" i="13"/>
  <c r="M3455" i="13"/>
  <c r="M3520" i="13"/>
  <c r="AD3508" i="13"/>
  <c r="AE3508" i="13" s="1"/>
  <c r="AG3508" i="13" s="1"/>
  <c r="AD3511" i="13"/>
  <c r="AE3511" i="13" s="1"/>
  <c r="AG3511" i="13" s="1"/>
  <c r="AD3514" i="13"/>
  <c r="AE3514" i="13" s="1"/>
  <c r="AG3514" i="13" s="1"/>
  <c r="AE3532" i="13"/>
  <c r="AG3532" i="13" s="1"/>
  <c r="M3533" i="13"/>
  <c r="AE3531" i="13"/>
  <c r="AD3546" i="13"/>
  <c r="M3548" i="13"/>
  <c r="AD3568" i="13"/>
  <c r="AE3568" i="13" s="1"/>
  <c r="AG3568" i="13" s="1"/>
  <c r="AD3576" i="13"/>
  <c r="M3582" i="13"/>
  <c r="AE3581" i="13"/>
  <c r="M3586" i="13"/>
  <c r="AD3585" i="13"/>
  <c r="AE3585" i="13" s="1"/>
  <c r="M3613" i="13"/>
  <c r="AE3612" i="13"/>
  <c r="M3628" i="13"/>
  <c r="AD3627" i="13"/>
  <c r="AE3663" i="13"/>
  <c r="AG3663" i="13" s="1"/>
  <c r="M3664" i="13"/>
  <c r="AE3662" i="13"/>
  <c r="AD3675" i="13"/>
  <c r="AE3675" i="13" s="1"/>
  <c r="AG3675" i="13" s="1"/>
  <c r="AE3681" i="13"/>
  <c r="M3686" i="13"/>
  <c r="AD3685" i="13"/>
  <c r="M3715" i="13"/>
  <c r="AD3711" i="13"/>
  <c r="AE3711" i="13" s="1"/>
  <c r="M3726" i="13"/>
  <c r="AD3724" i="13"/>
  <c r="AD3739" i="13"/>
  <c r="AE3739" i="13" s="1"/>
  <c r="M3767" i="13"/>
  <c r="AD3765" i="13"/>
  <c r="AE3765" i="13" s="1"/>
  <c r="AD3769" i="13"/>
  <c r="AE3769" i="13" s="1"/>
  <c r="AG3769" i="13" s="1"/>
  <c r="M3789" i="13"/>
  <c r="AD3786" i="13"/>
  <c r="AD3821" i="13"/>
  <c r="AE3821" i="13" s="1"/>
  <c r="AG3821" i="13" s="1"/>
  <c r="AE3828" i="13"/>
  <c r="M3829" i="13"/>
  <c r="AD3828" i="13"/>
  <c r="AD3829" i="13" s="1"/>
  <c r="AG3845" i="13"/>
  <c r="AE3855" i="13"/>
  <c r="M3856" i="13"/>
  <c r="AD3855" i="13"/>
  <c r="AD3856" i="13" s="1"/>
  <c r="M3877" i="13"/>
  <c r="AD3876" i="13"/>
  <c r="AE3876" i="13" s="1"/>
  <c r="AG3876" i="13" s="1"/>
  <c r="AD777" i="13"/>
  <c r="AE827" i="13"/>
  <c r="AE828" i="13"/>
  <c r="AG828" i="13" s="1"/>
  <c r="AD860" i="13"/>
  <c r="AD880" i="13"/>
  <c r="AD884" i="13" s="1"/>
  <c r="AD887" i="13"/>
  <c r="M894" i="13"/>
  <c r="AE896" i="13"/>
  <c r="AG896" i="13" s="1"/>
  <c r="M901" i="13"/>
  <c r="AG911" i="13"/>
  <c r="M915" i="13"/>
  <c r="AD1012" i="13"/>
  <c r="M1031" i="13"/>
  <c r="AD1040" i="13"/>
  <c r="AD1059" i="13"/>
  <c r="M1090" i="13"/>
  <c r="AE1109" i="13"/>
  <c r="AE1130" i="13"/>
  <c r="AG1130" i="13" s="1"/>
  <c r="AD1250" i="13"/>
  <c r="AD1274" i="13"/>
  <c r="AE1274" i="13" s="1"/>
  <c r="AG1274" i="13" s="1"/>
  <c r="AD1276" i="13"/>
  <c r="AE1276" i="13" s="1"/>
  <c r="AG1276" i="13" s="1"/>
  <c r="AD1278" i="13"/>
  <c r="AE1278" i="13" s="1"/>
  <c r="AG1278" i="13" s="1"/>
  <c r="AD1280" i="13"/>
  <c r="AE1280" i="13" s="1"/>
  <c r="AG1280" i="13" s="1"/>
  <c r="AE1305" i="13"/>
  <c r="AE1333" i="13"/>
  <c r="AG1333" i="13" s="1"/>
  <c r="AD1359" i="13"/>
  <c r="AD1378" i="13"/>
  <c r="M1388" i="13"/>
  <c r="M1394" i="13"/>
  <c r="AE1406" i="13"/>
  <c r="AG1406" i="13" s="1"/>
  <c r="AD1513" i="13"/>
  <c r="AD1535" i="13"/>
  <c r="M1595" i="13"/>
  <c r="AD1647" i="13"/>
  <c r="AD1667" i="13"/>
  <c r="AE1670" i="13"/>
  <c r="AG1670" i="13" s="1"/>
  <c r="AD1695" i="13"/>
  <c r="M1720" i="13"/>
  <c r="M1725" i="13"/>
  <c r="AD1732" i="13"/>
  <c r="AD1762" i="13"/>
  <c r="AD1790" i="13"/>
  <c r="AD1799" i="13"/>
  <c r="AE1799" i="13" s="1"/>
  <c r="AE1806" i="13"/>
  <c r="M1841" i="13"/>
  <c r="M1884" i="13"/>
  <c r="M1897" i="13"/>
  <c r="AD1912" i="13"/>
  <c r="AD1938" i="13"/>
  <c r="AD1943" i="13"/>
  <c r="AE1992" i="13"/>
  <c r="AG1992" i="13" s="1"/>
  <c r="AD2006" i="13"/>
  <c r="AD2030" i="13"/>
  <c r="M2035" i="13"/>
  <c r="AD2046" i="13"/>
  <c r="AD2051" i="13"/>
  <c r="AD2058" i="13"/>
  <c r="AD2069" i="13"/>
  <c r="AD2104" i="13"/>
  <c r="AD2114" i="13"/>
  <c r="AD2121" i="13"/>
  <c r="AD2132" i="13"/>
  <c r="AD2194" i="13"/>
  <c r="M2201" i="13"/>
  <c r="M2215" i="13"/>
  <c r="AD2220" i="13"/>
  <c r="AD2226" i="13"/>
  <c r="AD2300" i="13"/>
  <c r="M2306" i="13"/>
  <c r="AD2310" i="13"/>
  <c r="AE2310" i="13" s="1"/>
  <c r="AD2341" i="13"/>
  <c r="AD2346" i="13"/>
  <c r="AD2369" i="13"/>
  <c r="AD2379" i="13"/>
  <c r="M2397" i="13"/>
  <c r="AD2429" i="13"/>
  <c r="AD2440" i="13"/>
  <c r="AD2452" i="13"/>
  <c r="M2462" i="13"/>
  <c r="AD2476" i="13"/>
  <c r="M2484" i="13"/>
  <c r="AD2489" i="13"/>
  <c r="M2525" i="13"/>
  <c r="M2548" i="13"/>
  <c r="AD2553" i="13"/>
  <c r="AD2583" i="13"/>
  <c r="AE2593" i="13"/>
  <c r="AE2604" i="13"/>
  <c r="AD2621" i="13"/>
  <c r="AE6298" i="13"/>
  <c r="AD2640" i="13"/>
  <c r="AD2658" i="13"/>
  <c r="AE2681" i="13"/>
  <c r="AG2681" i="13" s="1"/>
  <c r="M2688" i="13"/>
  <c r="M2748" i="13"/>
  <c r="AE2761" i="13"/>
  <c r="AG2761" i="13" s="1"/>
  <c r="M2833" i="13"/>
  <c r="AE2834" i="13"/>
  <c r="AE2843" i="13"/>
  <c r="AE2844" i="13"/>
  <c r="AG2844" i="13" s="1"/>
  <c r="AD2859" i="13"/>
  <c r="AD2862" i="13"/>
  <c r="AE2862" i="13" s="1"/>
  <c r="AD2872" i="13"/>
  <c r="AE2872" i="13" s="1"/>
  <c r="AG2872" i="13" s="1"/>
  <c r="AD2895" i="13"/>
  <c r="AE2895" i="13" s="1"/>
  <c r="AG2895" i="13" s="1"/>
  <c r="M2905" i="13"/>
  <c r="AD2904" i="13"/>
  <c r="AD2908" i="13"/>
  <c r="AE2908" i="13" s="1"/>
  <c r="AG2908" i="13" s="1"/>
  <c r="AD2912" i="13"/>
  <c r="AD2913" i="13" s="1"/>
  <c r="AD2919" i="13"/>
  <c r="AE2919" i="13" s="1"/>
  <c r="AG2919" i="13" s="1"/>
  <c r="M2928" i="13"/>
  <c r="AE2926" i="13"/>
  <c r="AE2927" i="13"/>
  <c r="AG2927" i="13" s="1"/>
  <c r="AD2933" i="13"/>
  <c r="AD2934" i="13" s="1"/>
  <c r="AD2944" i="13"/>
  <c r="AE2944" i="13" s="1"/>
  <c r="AG2944" i="13" s="1"/>
  <c r="AE2953" i="13"/>
  <c r="AG2953" i="13" s="1"/>
  <c r="AE2951" i="13"/>
  <c r="M2954" i="13"/>
  <c r="AE2952" i="13"/>
  <c r="AG2952" i="13" s="1"/>
  <c r="AD2960" i="13"/>
  <c r="AE2960" i="13" s="1"/>
  <c r="AG2960" i="13" s="1"/>
  <c r="AD2972" i="13"/>
  <c r="AE2972" i="13" s="1"/>
  <c r="AG2972" i="13" s="1"/>
  <c r="M2979" i="13"/>
  <c r="AD2977" i="13"/>
  <c r="M2983" i="13"/>
  <c r="AD2982" i="13"/>
  <c r="AD2988" i="13"/>
  <c r="M3002" i="13"/>
  <c r="AD3001" i="13"/>
  <c r="M3007" i="13"/>
  <c r="AD3006" i="13"/>
  <c r="AE3006" i="13" s="1"/>
  <c r="AE3018" i="13"/>
  <c r="AD3022" i="13"/>
  <c r="M3026" i="13"/>
  <c r="AD3025" i="13"/>
  <c r="AG3029" i="13"/>
  <c r="AD3032" i="13"/>
  <c r="M3053" i="13"/>
  <c r="AD3039" i="13"/>
  <c r="AE3039" i="13" s="1"/>
  <c r="M3061" i="13"/>
  <c r="AD3056" i="13"/>
  <c r="AD3075" i="13"/>
  <c r="AE3075" i="13" s="1"/>
  <c r="AG3075" i="13" s="1"/>
  <c r="AE3094" i="13"/>
  <c r="AG3092" i="13"/>
  <c r="AD3100" i="13"/>
  <c r="AE3100" i="13" s="1"/>
  <c r="AG3100" i="13" s="1"/>
  <c r="AD3109" i="13"/>
  <c r="M3123" i="13"/>
  <c r="AD3121" i="13"/>
  <c r="M3131" i="13"/>
  <c r="AE3130" i="13"/>
  <c r="AD3141" i="13"/>
  <c r="AE3141" i="13" s="1"/>
  <c r="AG3141" i="13" s="1"/>
  <c r="AD3156" i="13"/>
  <c r="M3166" i="13"/>
  <c r="AE3164" i="13"/>
  <c r="AG3164" i="13" s="1"/>
  <c r="AE3162" i="13"/>
  <c r="AE3163" i="13"/>
  <c r="AG3163" i="13" s="1"/>
  <c r="M3174" i="13"/>
  <c r="AD3171" i="13"/>
  <c r="AE3171" i="13" s="1"/>
  <c r="AD3179" i="13"/>
  <c r="AE3179" i="13" s="1"/>
  <c r="AG3179" i="13" s="1"/>
  <c r="M3190" i="13"/>
  <c r="AD3189" i="13"/>
  <c r="AE3189" i="13" s="1"/>
  <c r="AD3194" i="13"/>
  <c r="AD3204" i="13"/>
  <c r="AE3204" i="13" s="1"/>
  <c r="AG3204" i="13" s="1"/>
  <c r="AD3207" i="13"/>
  <c r="AE3207" i="13" s="1"/>
  <c r="AG3207" i="13" s="1"/>
  <c r="M3228" i="13"/>
  <c r="AE3226" i="13"/>
  <c r="AG3226" i="13" s="1"/>
  <c r="AE3227" i="13"/>
  <c r="AG3227" i="13" s="1"/>
  <c r="AE3225" i="13"/>
  <c r="AD3234" i="13"/>
  <c r="AE3240" i="13"/>
  <c r="M3243" i="13"/>
  <c r="AD3245" i="13"/>
  <c r="AD3250" i="13"/>
  <c r="AE3250" i="13" s="1"/>
  <c r="AG3250" i="13" s="1"/>
  <c r="AE3260" i="13"/>
  <c r="AE3261" i="13"/>
  <c r="AG3261" i="13" s="1"/>
  <c r="M3262" i="13"/>
  <c r="AD3263" i="13"/>
  <c r="M3265" i="13"/>
  <c r="AD3268" i="13"/>
  <c r="AE3268" i="13" s="1"/>
  <c r="M3275" i="13"/>
  <c r="AD3273" i="13"/>
  <c r="AD3289" i="13"/>
  <c r="AE3304" i="13"/>
  <c r="AG3302" i="13"/>
  <c r="M3308" i="13"/>
  <c r="AD3307" i="13"/>
  <c r="M3335" i="13"/>
  <c r="AE3333" i="13"/>
  <c r="AD3362" i="13"/>
  <c r="AE3362" i="13" s="1"/>
  <c r="AG3362" i="13" s="1"/>
  <c r="M3375" i="13"/>
  <c r="AD3374" i="13"/>
  <c r="M3393" i="13"/>
  <c r="AD3392" i="13"/>
  <c r="AE3404" i="13"/>
  <c r="AG3404" i="13" s="1"/>
  <c r="AE3403" i="13"/>
  <c r="AG3403" i="13" s="1"/>
  <c r="AD3411" i="13"/>
  <c r="M3426" i="13"/>
  <c r="AE3424" i="13"/>
  <c r="AG3424" i="13" s="1"/>
  <c r="AE3425" i="13"/>
  <c r="AG3425" i="13" s="1"/>
  <c r="AE3423" i="13"/>
  <c r="AD3444" i="13"/>
  <c r="AD3448" i="13"/>
  <c r="AE3448" i="13" s="1"/>
  <c r="AG3448" i="13" s="1"/>
  <c r="M3483" i="13"/>
  <c r="AD3482" i="13"/>
  <c r="M3571" i="13"/>
  <c r="AE3570" i="13"/>
  <c r="AD3577" i="13"/>
  <c r="AD3587" i="13"/>
  <c r="AE3587" i="13" s="1"/>
  <c r="M3589" i="13"/>
  <c r="AE3604" i="13"/>
  <c r="AG3604" i="13" s="1"/>
  <c r="M3605" i="13"/>
  <c r="AE3603" i="13"/>
  <c r="M3638" i="13"/>
  <c r="AD3632" i="13"/>
  <c r="AE3658" i="13"/>
  <c r="AD3662" i="13"/>
  <c r="AD3665" i="13"/>
  <c r="AE3665" i="13" s="1"/>
  <c r="AD3668" i="13"/>
  <c r="AE3668" i="13" s="1"/>
  <c r="AG3668" i="13" s="1"/>
  <c r="AD3673" i="13"/>
  <c r="AE3673" i="13" s="1"/>
  <c r="AG3673" i="13" s="1"/>
  <c r="AD3688" i="13"/>
  <c r="AE3688" i="13" s="1"/>
  <c r="AG3688" i="13" s="1"/>
  <c r="AD3692" i="13"/>
  <c r="AE3692" i="13" s="1"/>
  <c r="AG3692" i="13" s="1"/>
  <c r="AD3696" i="13"/>
  <c r="AD3697" i="13" s="1"/>
  <c r="M3703" i="13"/>
  <c r="AD3700" i="13"/>
  <c r="AD3705" i="13"/>
  <c r="AE3705" i="13" s="1"/>
  <c r="AG3705" i="13" s="1"/>
  <c r="AD3708" i="13"/>
  <c r="AE3708" i="13" s="1"/>
  <c r="AG3708" i="13" s="1"/>
  <c r="M3721" i="13"/>
  <c r="AD3720" i="13"/>
  <c r="M3734" i="13"/>
  <c r="AE3732" i="13"/>
  <c r="AG3732" i="13" s="1"/>
  <c r="AE3733" i="13"/>
  <c r="AG3733" i="13" s="1"/>
  <c r="AE3731" i="13"/>
  <c r="AD3740" i="13"/>
  <c r="AE3740" i="13" s="1"/>
  <c r="AG3740" i="13" s="1"/>
  <c r="AD3770" i="13"/>
  <c r="AE3770" i="13" s="1"/>
  <c r="AG3770" i="13" s="1"/>
  <c r="AD3782" i="13"/>
  <c r="AE3782" i="13" s="1"/>
  <c r="AG3782" i="13" s="1"/>
  <c r="M3798" i="13"/>
  <c r="AD3796" i="13"/>
  <c r="AD3805" i="13"/>
  <c r="AE3805" i="13" s="1"/>
  <c r="AG3805" i="13" s="1"/>
  <c r="AD3807" i="13"/>
  <c r="AE3807" i="13" s="1"/>
  <c r="AG3807" i="13" s="1"/>
  <c r="AD3811" i="13"/>
  <c r="AE3811" i="13" s="1"/>
  <c r="AG3811" i="13" s="1"/>
  <c r="AD3814" i="13"/>
  <c r="AE3814" i="13" s="1"/>
  <c r="AG3814" i="13" s="1"/>
  <c r="AD3819" i="13"/>
  <c r="AE3819" i="13" s="1"/>
  <c r="AG3819" i="13" s="1"/>
  <c r="AD3822" i="13"/>
  <c r="AE3822" i="13" s="1"/>
  <c r="AG3822" i="13" s="1"/>
  <c r="AD3830" i="13"/>
  <c r="AD3831" i="13" s="1"/>
  <c r="AE3837" i="13"/>
  <c r="AE3838" i="13"/>
  <c r="AG3838" i="13" s="1"/>
  <c r="M3839" i="13"/>
  <c r="AE3840" i="13"/>
  <c r="M3842" i="13"/>
  <c r="AD3840" i="13"/>
  <c r="AD3842" i="13" s="1"/>
  <c r="AD3857" i="13"/>
  <c r="M3887" i="13"/>
  <c r="AD3886" i="13"/>
  <c r="AD3901" i="13"/>
  <c r="AE3901" i="13" s="1"/>
  <c r="AG3901" i="13" s="1"/>
  <c r="AE912" i="13"/>
  <c r="AG912" i="13" s="1"/>
  <c r="AE1075" i="13"/>
  <c r="AG1075" i="13" s="1"/>
  <c r="AE1077" i="13"/>
  <c r="AG1077" i="13" s="1"/>
  <c r="AE1110" i="13"/>
  <c r="AG1110" i="13" s="1"/>
  <c r="AE1112" i="13"/>
  <c r="AG1112" i="13" s="1"/>
  <c r="AD1289" i="13"/>
  <c r="AE1360" i="13"/>
  <c r="AG1360" i="13" s="1"/>
  <c r="AE1362" i="13"/>
  <c r="AG1362" i="13" s="1"/>
  <c r="AE1383" i="13"/>
  <c r="AE1385" i="13"/>
  <c r="AG1385" i="13" s="1"/>
  <c r="AE1838" i="13"/>
  <c r="AE1955" i="13"/>
  <c r="AG1955" i="13" s="1"/>
  <c r="AE1957" i="13"/>
  <c r="AG1957" i="13" s="1"/>
  <c r="AE1959" i="13"/>
  <c r="AG1959" i="13" s="1"/>
  <c r="AE1961" i="13"/>
  <c r="AG1961" i="13" s="1"/>
  <c r="AE1963" i="13"/>
  <c r="AG1963" i="13" s="1"/>
  <c r="AE1966" i="13"/>
  <c r="AG1966" i="13" s="1"/>
  <c r="AE1967" i="13"/>
  <c r="AG1967" i="13" s="1"/>
  <c r="AE2198" i="13"/>
  <c r="AE2212" i="13"/>
  <c r="AG2212" i="13" s="1"/>
  <c r="AE2381" i="13"/>
  <c r="AG2381" i="13" s="1"/>
  <c r="AE2422" i="13"/>
  <c r="AE2424" i="13"/>
  <c r="AG2424" i="13" s="1"/>
  <c r="AE2481" i="13"/>
  <c r="AG2481" i="13" s="1"/>
  <c r="AE2743" i="13"/>
  <c r="AG2743" i="13" s="1"/>
  <c r="AE2747" i="13"/>
  <c r="AG2747" i="13" s="1"/>
  <c r="AD2856" i="13"/>
  <c r="AD2860" i="13"/>
  <c r="AD2870" i="13"/>
  <c r="AE2870" i="13" s="1"/>
  <c r="AD2873" i="13"/>
  <c r="AE2873" i="13" s="1"/>
  <c r="AG2873" i="13" s="1"/>
  <c r="M2898" i="13"/>
  <c r="AD2897" i="13"/>
  <c r="AE2902" i="13"/>
  <c r="M2903" i="13"/>
  <c r="AD2902" i="13"/>
  <c r="AD2903" i="13" s="1"/>
  <c r="AD2909" i="13"/>
  <c r="AE2909" i="13" s="1"/>
  <c r="AG2909" i="13" s="1"/>
  <c r="M2923" i="13"/>
  <c r="AD2917" i="13"/>
  <c r="AE2917" i="13" s="1"/>
  <c r="AG2917" i="13" s="1"/>
  <c r="AD2926" i="13"/>
  <c r="M2932" i="13"/>
  <c r="AD2931" i="13"/>
  <c r="M2936" i="13"/>
  <c r="AD2935" i="13"/>
  <c r="AD2946" i="13"/>
  <c r="M2948" i="13"/>
  <c r="AD2951" i="13"/>
  <c r="AE2964" i="13"/>
  <c r="M2965" i="13"/>
  <c r="M2976" i="13"/>
  <c r="AD2973" i="13"/>
  <c r="AE2973" i="13" s="1"/>
  <c r="AG2973" i="13" s="1"/>
  <c r="M2992" i="13"/>
  <c r="AD2986" i="13"/>
  <c r="AD2989" i="13"/>
  <c r="AD2994" i="13"/>
  <c r="AD2996" i="13"/>
  <c r="AD2998" i="13"/>
  <c r="M3009" i="13"/>
  <c r="AD3008" i="13"/>
  <c r="AE3008" i="13" s="1"/>
  <c r="M3017" i="13"/>
  <c r="AD3015" i="13"/>
  <c r="AD3033" i="13"/>
  <c r="AD3037" i="13"/>
  <c r="AD3041" i="13"/>
  <c r="AE3041" i="13" s="1"/>
  <c r="AG3041" i="13" s="1"/>
  <c r="AD3043" i="13"/>
  <c r="AE3043" i="13" s="1"/>
  <c r="AG3043" i="13" s="1"/>
  <c r="AD3045" i="13"/>
  <c r="AE3045" i="13" s="1"/>
  <c r="AG3045" i="13" s="1"/>
  <c r="AD3069" i="13"/>
  <c r="AE3069" i="13" s="1"/>
  <c r="AG3069" i="13" s="1"/>
  <c r="M3084" i="13"/>
  <c r="AD3082" i="13"/>
  <c r="M3091" i="13"/>
  <c r="AD3089" i="13"/>
  <c r="M3101" i="13"/>
  <c r="AE3102" i="13"/>
  <c r="M3103" i="13"/>
  <c r="AD3106" i="13"/>
  <c r="M3111" i="13"/>
  <c r="AD3113" i="13"/>
  <c r="AE3113" i="13" s="1"/>
  <c r="AD3114" i="13"/>
  <c r="AE3114" i="13" s="1"/>
  <c r="AG3114" i="13" s="1"/>
  <c r="AD3118" i="13"/>
  <c r="AE3118" i="13" s="1"/>
  <c r="AD3130" i="13"/>
  <c r="AD3131" i="13" s="1"/>
  <c r="M3144" i="13"/>
  <c r="AD3139" i="13"/>
  <c r="AE3139" i="13" s="1"/>
  <c r="AG3139" i="13" s="1"/>
  <c r="AD3143" i="13"/>
  <c r="AE3143" i="13" s="1"/>
  <c r="AG3143" i="13" s="1"/>
  <c r="AD3153" i="13"/>
  <c r="AD3157" i="13"/>
  <c r="AD3162" i="13"/>
  <c r="AD3176" i="13"/>
  <c r="AE3176" i="13" s="1"/>
  <c r="AG3176" i="13" s="1"/>
  <c r="M3182" i="13"/>
  <c r="AE3181" i="13"/>
  <c r="AE3192" i="13"/>
  <c r="AG3192" i="13" s="1"/>
  <c r="AE3197" i="13"/>
  <c r="AG3197" i="13" s="1"/>
  <c r="AE3195" i="13"/>
  <c r="AG3195" i="13" s="1"/>
  <c r="AE3196" i="13"/>
  <c r="AG3196" i="13" s="1"/>
  <c r="M3210" i="13"/>
  <c r="AD3209" i="13"/>
  <c r="AD3212" i="13"/>
  <c r="AE3212" i="13" s="1"/>
  <c r="AG3212" i="13" s="1"/>
  <c r="M3222" i="13"/>
  <c r="AD3221" i="13"/>
  <c r="AD3225" i="13"/>
  <c r="AD3232" i="13"/>
  <c r="M3237" i="13"/>
  <c r="AD3236" i="13"/>
  <c r="M3248" i="13"/>
  <c r="AD3247" i="13"/>
  <c r="AD3251" i="13"/>
  <c r="AE3251" i="13" s="1"/>
  <c r="AG3251" i="13" s="1"/>
  <c r="AD3269" i="13"/>
  <c r="AE3269" i="13" s="1"/>
  <c r="AG3269" i="13" s="1"/>
  <c r="M3290" i="13"/>
  <c r="AD3287" i="13"/>
  <c r="M3301" i="13"/>
  <c r="AD3299" i="13"/>
  <c r="M3310" i="13"/>
  <c r="AD3309" i="13"/>
  <c r="AE3322" i="13"/>
  <c r="AG3322" i="13" s="1"/>
  <c r="M3323" i="13"/>
  <c r="AE3321" i="13"/>
  <c r="AD3333" i="13"/>
  <c r="AD3335" i="13" s="1"/>
  <c r="AE3351" i="13"/>
  <c r="M3352" i="13"/>
  <c r="M3365" i="13"/>
  <c r="AD3357" i="13"/>
  <c r="AE3357" i="13" s="1"/>
  <c r="AG3357" i="13" s="1"/>
  <c r="AD3360" i="13"/>
  <c r="AE3360" i="13" s="1"/>
  <c r="AG3360" i="13" s="1"/>
  <c r="AD3366" i="13"/>
  <c r="AE3366" i="13" s="1"/>
  <c r="AD3370" i="13"/>
  <c r="AD3379" i="13"/>
  <c r="AE3379" i="13" s="1"/>
  <c r="AG3379" i="13" s="1"/>
  <c r="AD3381" i="13"/>
  <c r="AE3381" i="13" s="1"/>
  <c r="AG3381" i="13" s="1"/>
  <c r="AE3390" i="13"/>
  <c r="AG3390" i="13" s="1"/>
  <c r="AE3389" i="13"/>
  <c r="AG3389" i="13" s="1"/>
  <c r="AE3388" i="13"/>
  <c r="AD3389" i="13"/>
  <c r="M3406" i="13"/>
  <c r="AE3402" i="13"/>
  <c r="AG3402" i="13" s="1"/>
  <c r="AE3401" i="13"/>
  <c r="AD3403" i="13"/>
  <c r="AD3423" i="13"/>
  <c r="AD3445" i="13"/>
  <c r="AE3445" i="13" s="1"/>
  <c r="AG3445" i="13" s="1"/>
  <c r="AD3449" i="13"/>
  <c r="AE3449" i="13" s="1"/>
  <c r="AG3449" i="13" s="1"/>
  <c r="M3462" i="13"/>
  <c r="AE3461" i="13"/>
  <c r="M3467" i="13"/>
  <c r="AD3466" i="13"/>
  <c r="M3501" i="13"/>
  <c r="AD3500" i="13"/>
  <c r="AD3502" i="13"/>
  <c r="AE3523" i="13"/>
  <c r="M3525" i="13"/>
  <c r="AD3532" i="13"/>
  <c r="AD3540" i="13"/>
  <c r="AE3540" i="13" s="1"/>
  <c r="AG3540" i="13" s="1"/>
  <c r="M3557" i="13"/>
  <c r="AD3552" i="13"/>
  <c r="AD3566" i="13"/>
  <c r="AE3566" i="13" s="1"/>
  <c r="AD3570" i="13"/>
  <c r="AD3571" i="13" s="1"/>
  <c r="AD3603" i="13"/>
  <c r="AE3616" i="13"/>
  <c r="M3617" i="13"/>
  <c r="AD3652" i="13"/>
  <c r="AE3652" i="13" s="1"/>
  <c r="AG3652" i="13" s="1"/>
  <c r="AD3659" i="13"/>
  <c r="AE3659" i="13" s="1"/>
  <c r="AG3659" i="13" s="1"/>
  <c r="AD3663" i="13"/>
  <c r="AD3666" i="13"/>
  <c r="AE3666" i="13" s="1"/>
  <c r="AG3666" i="13" s="1"/>
  <c r="AD3671" i="13"/>
  <c r="AE3671" i="13" s="1"/>
  <c r="AG3671" i="13" s="1"/>
  <c r="AD3674" i="13"/>
  <c r="AE3674" i="13" s="1"/>
  <c r="AG3674" i="13" s="1"/>
  <c r="AD3681" i="13"/>
  <c r="AD3682" i="13" s="1"/>
  <c r="AD3689" i="13"/>
  <c r="AE3689" i="13" s="1"/>
  <c r="AG3689" i="13" s="1"/>
  <c r="AD3704" i="13"/>
  <c r="AE3704" i="13" s="1"/>
  <c r="AD3706" i="13"/>
  <c r="AE3706" i="13" s="1"/>
  <c r="AG3706" i="13" s="1"/>
  <c r="M3719" i="13"/>
  <c r="AD3716" i="13"/>
  <c r="AD3725" i="13"/>
  <c r="AD3731" i="13"/>
  <c r="AD3741" i="13"/>
  <c r="AE3741" i="13" s="1"/>
  <c r="AG3741" i="13" s="1"/>
  <c r="AE3750" i="13"/>
  <c r="AD3762" i="13"/>
  <c r="M3772" i="13"/>
  <c r="AD3768" i="13"/>
  <c r="AE3768" i="13" s="1"/>
  <c r="AD3771" i="13"/>
  <c r="AE3771" i="13" s="1"/>
  <c r="AG3771" i="13" s="1"/>
  <c r="AE3779" i="13"/>
  <c r="AG3779" i="13" s="1"/>
  <c r="M3780" i="13"/>
  <c r="AE3778" i="13"/>
  <c r="AD3783" i="13"/>
  <c r="AE3783" i="13" s="1"/>
  <c r="AG3783" i="13" s="1"/>
  <c r="M3801" i="13"/>
  <c r="AE3799" i="13"/>
  <c r="AD3799" i="13"/>
  <c r="AE3800" i="13"/>
  <c r="AG3800" i="13" s="1"/>
  <c r="AD3806" i="13"/>
  <c r="AE3806" i="13" s="1"/>
  <c r="AG3806" i="13" s="1"/>
  <c r="AD3812" i="13"/>
  <c r="AE3812" i="13" s="1"/>
  <c r="AG3812" i="13" s="1"/>
  <c r="AD3817" i="13"/>
  <c r="AE3817" i="13" s="1"/>
  <c r="AG3817" i="13" s="1"/>
  <c r="AD3820" i="13"/>
  <c r="AE3820" i="13" s="1"/>
  <c r="AG3820" i="13" s="1"/>
  <c r="AD3843" i="13"/>
  <c r="AE3843" i="13" s="1"/>
  <c r="AE3845" i="13" s="1"/>
  <c r="AG3853" i="13"/>
  <c r="AE3854" i="13"/>
  <c r="AD3858" i="13"/>
  <c r="AD3866" i="13"/>
  <c r="AD3869" i="13"/>
  <c r="M3874" i="13"/>
  <c r="AD3872" i="13"/>
  <c r="AE3884" i="13"/>
  <c r="M3885" i="13"/>
  <c r="AD3884" i="13"/>
  <c r="AD3885" i="13" s="1"/>
  <c r="AD3888" i="13"/>
  <c r="M3890" i="13"/>
  <c r="M3892" i="13"/>
  <c r="AD3891" i="13"/>
  <c r="AD3894" i="13"/>
  <c r="AD3899" i="13"/>
  <c r="AE3899" i="13" s="1"/>
  <c r="AG3899" i="13" s="1"/>
  <c r="AD3902" i="13"/>
  <c r="AE3902" i="13" s="1"/>
  <c r="AG3902" i="13" s="1"/>
  <c r="AD2883" i="13"/>
  <c r="AE2883" i="13" s="1"/>
  <c r="M2901" i="13"/>
  <c r="AD2955" i="13"/>
  <c r="AD2966" i="13"/>
  <c r="M3005" i="13"/>
  <c r="M3022" i="13"/>
  <c r="AD3027" i="13"/>
  <c r="AE3027" i="13" s="1"/>
  <c r="M3030" i="13"/>
  <c r="AD3062" i="13"/>
  <c r="M3094" i="13"/>
  <c r="M3098" i="13"/>
  <c r="AD3104" i="13"/>
  <c r="M3127" i="13"/>
  <c r="M3193" i="13"/>
  <c r="M3220" i="13"/>
  <c r="M3279" i="13"/>
  <c r="M3304" i="13"/>
  <c r="AD3314" i="13"/>
  <c r="AD3324" i="13"/>
  <c r="AD3330" i="13"/>
  <c r="M3350" i="13"/>
  <c r="AD3353" i="13"/>
  <c r="AG3378" i="13"/>
  <c r="AD3440" i="13"/>
  <c r="AE3440" i="13" s="1"/>
  <c r="M3453" i="13"/>
  <c r="AD3471" i="13"/>
  <c r="AE3471" i="13" s="1"/>
  <c r="AG3471" i="13" s="1"/>
  <c r="AD3480" i="13"/>
  <c r="AD3498" i="13"/>
  <c r="M3522" i="13"/>
  <c r="AD3526" i="13"/>
  <c r="AD3534" i="13"/>
  <c r="M3545" i="13"/>
  <c r="AD3549" i="13"/>
  <c r="M3575" i="13"/>
  <c r="M3615" i="13"/>
  <c r="AD3624" i="13"/>
  <c r="AD3629" i="13"/>
  <c r="AD3722" i="13"/>
  <c r="M3762" i="13"/>
  <c r="M3823" i="13"/>
  <c r="M3827" i="13"/>
  <c r="AE3861" i="13"/>
  <c r="AE3862" i="13"/>
  <c r="AG3862" i="13" s="1"/>
  <c r="M3883" i="13"/>
  <c r="AD3918" i="13"/>
  <c r="AE3918" i="13" s="1"/>
  <c r="AG3918" i="13" s="1"/>
  <c r="AD3922" i="13"/>
  <c r="AD3926" i="13"/>
  <c r="AE3937" i="13"/>
  <c r="AE3938" i="13"/>
  <c r="AG3938" i="13" s="1"/>
  <c r="M3941" i="13"/>
  <c r="AD3947" i="13"/>
  <c r="AE3947" i="13" s="1"/>
  <c r="AG3947" i="13" s="1"/>
  <c r="AD3952" i="13"/>
  <c r="AE3952" i="13" s="1"/>
  <c r="AG3952" i="13" s="1"/>
  <c r="AD3955" i="13"/>
  <c r="AE3955" i="13" s="1"/>
  <c r="AG3955" i="13" s="1"/>
  <c r="AE3987" i="13"/>
  <c r="AG3987" i="13" s="1"/>
  <c r="AE3986" i="13"/>
  <c r="M4006" i="13"/>
  <c r="AD4005" i="13"/>
  <c r="AD4023" i="13"/>
  <c r="AE4023" i="13" s="1"/>
  <c r="AG4023" i="13" s="1"/>
  <c r="M4047" i="13"/>
  <c r="AD4046" i="13"/>
  <c r="AD4055" i="13"/>
  <c r="AE4055" i="13" s="1"/>
  <c r="AD4073" i="13"/>
  <c r="AE4073" i="13" s="1"/>
  <c r="M4075" i="13"/>
  <c r="AD4082" i="13"/>
  <c r="AE4082" i="13" s="1"/>
  <c r="AG4082" i="13" s="1"/>
  <c r="M4105" i="13"/>
  <c r="AD4104" i="13"/>
  <c r="AD4147" i="13"/>
  <c r="AD4151" i="13"/>
  <c r="AE4207" i="13"/>
  <c r="M4208" i="13"/>
  <c r="M4225" i="13"/>
  <c r="AD4224" i="13"/>
  <c r="AE4240" i="13"/>
  <c r="AG4240" i="13" s="1"/>
  <c r="AE4241" i="13"/>
  <c r="AG4241" i="13" s="1"/>
  <c r="AE4239" i="13"/>
  <c r="AG4239" i="13" s="1"/>
  <c r="AE4284" i="13"/>
  <c r="AE4285" i="13"/>
  <c r="AG4285" i="13" s="1"/>
  <c r="M4286" i="13"/>
  <c r="AG4287" i="13"/>
  <c r="AD4291" i="13"/>
  <c r="AE4291" i="13" s="1"/>
  <c r="AG4291" i="13" s="1"/>
  <c r="M4364" i="13"/>
  <c r="AD4363" i="13"/>
  <c r="AD4375" i="13"/>
  <c r="AG4407" i="13"/>
  <c r="AG4433" i="13"/>
  <c r="AG4450" i="13"/>
  <c r="AG4454" i="13"/>
  <c r="AD4505" i="13"/>
  <c r="AE4505" i="13" s="1"/>
  <c r="M4516" i="13"/>
  <c r="AD4515" i="13"/>
  <c r="AE4515" i="13" s="1"/>
  <c r="M4521" i="13"/>
  <c r="AD4520" i="13"/>
  <c r="AE4538" i="13"/>
  <c r="AG4534" i="13"/>
  <c r="AG4539" i="13"/>
  <c r="AD4547" i="13"/>
  <c r="AE4547" i="13" s="1"/>
  <c r="AG4547" i="13" s="1"/>
  <c r="M4571" i="13"/>
  <c r="AD4570" i="13"/>
  <c r="AE4570" i="13" s="1"/>
  <c r="AD4575" i="13"/>
  <c r="AE4575" i="13" s="1"/>
  <c r="AG4575" i="13" s="1"/>
  <c r="AD4585" i="13"/>
  <c r="AE4585" i="13" s="1"/>
  <c r="AG4585" i="13" s="1"/>
  <c r="AD4638" i="13"/>
  <c r="AE4638" i="13" s="1"/>
  <c r="AD4641" i="13"/>
  <c r="AE4641" i="13" s="1"/>
  <c r="AG4641" i="13" s="1"/>
  <c r="AD4652" i="13"/>
  <c r="AE4652" i="13" s="1"/>
  <c r="AD4709" i="13"/>
  <c r="AE4709" i="13" s="1"/>
  <c r="AG4709" i="13" s="1"/>
  <c r="AD4713" i="13"/>
  <c r="AE4713" i="13" s="1"/>
  <c r="AD4723" i="13"/>
  <c r="AE4723" i="13" s="1"/>
  <c r="M4730" i="13"/>
  <c r="AD4728" i="13"/>
  <c r="AE4728" i="13" s="1"/>
  <c r="M4734" i="13"/>
  <c r="AD4733" i="13"/>
  <c r="AE4733" i="13" s="1"/>
  <c r="M4791" i="13"/>
  <c r="AD4789" i="13"/>
  <c r="AE4789" i="13" s="1"/>
  <c r="M4805" i="13"/>
  <c r="AD4796" i="13"/>
  <c r="AE4796" i="13" s="1"/>
  <c r="M4818" i="13"/>
  <c r="AD4817" i="13"/>
  <c r="AD4866" i="13"/>
  <c r="AE4866" i="13" s="1"/>
  <c r="M4867" i="13"/>
  <c r="AG4879" i="13"/>
  <c r="AE4880" i="13"/>
  <c r="AG4881" i="13"/>
  <c r="AE4882" i="13"/>
  <c r="AD4883" i="13"/>
  <c r="AE4883" i="13" s="1"/>
  <c r="AD4886" i="13"/>
  <c r="AE4886" i="13" s="1"/>
  <c r="AG4886" i="13" s="1"/>
  <c r="AG4992" i="13"/>
  <c r="AE2885" i="13"/>
  <c r="AE3012" i="13"/>
  <c r="AE3063" i="13"/>
  <c r="AG3063" i="13" s="1"/>
  <c r="AE3079" i="13"/>
  <c r="AE3095" i="13"/>
  <c r="AE3097" i="13"/>
  <c r="AG3097" i="13" s="1"/>
  <c r="AE3276" i="13"/>
  <c r="AE3278" i="13"/>
  <c r="AG3278" i="13" s="1"/>
  <c r="AE3282" i="13"/>
  <c r="AE3318" i="13"/>
  <c r="AE3407" i="13"/>
  <c r="AE3463" i="13"/>
  <c r="AE3572" i="13"/>
  <c r="AE3574" i="13"/>
  <c r="AG3574" i="13" s="1"/>
  <c r="AE3609" i="13"/>
  <c r="AE3775" i="13"/>
  <c r="AE3824" i="13"/>
  <c r="AE3826" i="13"/>
  <c r="AG3826" i="13" s="1"/>
  <c r="AE3880" i="13"/>
  <c r="AE3882" i="13"/>
  <c r="AG3882" i="13" s="1"/>
  <c r="AE3911" i="13"/>
  <c r="M3912" i="13"/>
  <c r="AE3927" i="13"/>
  <c r="AG3927" i="13" s="1"/>
  <c r="AE3925" i="13"/>
  <c r="AG3925" i="13" s="1"/>
  <c r="AE3923" i="13"/>
  <c r="AG3923" i="13" s="1"/>
  <c r="AE3921" i="13"/>
  <c r="AG3921" i="13" s="1"/>
  <c r="M3930" i="13"/>
  <c r="AE3926" i="13"/>
  <c r="AG3926" i="13" s="1"/>
  <c r="AE3924" i="13"/>
  <c r="AG3924" i="13" s="1"/>
  <c r="AE3922" i="13"/>
  <c r="AG3922" i="13" s="1"/>
  <c r="AE3920" i="13"/>
  <c r="AD3923" i="13"/>
  <c r="AD3927" i="13"/>
  <c r="M3936" i="13"/>
  <c r="AD3934" i="13"/>
  <c r="AE3934" i="13" s="1"/>
  <c r="AD3950" i="13"/>
  <c r="AE3950" i="13" s="1"/>
  <c r="AG3950" i="13" s="1"/>
  <c r="AD3953" i="13"/>
  <c r="AE3953" i="13" s="1"/>
  <c r="AG3953" i="13" s="1"/>
  <c r="AD3964" i="13"/>
  <c r="M3976" i="13"/>
  <c r="M3978" i="13"/>
  <c r="AD3977" i="13"/>
  <c r="AE3983" i="13"/>
  <c r="M3988" i="13"/>
  <c r="AE3985" i="13"/>
  <c r="AG3985" i="13" s="1"/>
  <c r="AE3984" i="13"/>
  <c r="AG3984" i="13" s="1"/>
  <c r="AD3984" i="13"/>
  <c r="AD4004" i="13"/>
  <c r="AE4002" i="13"/>
  <c r="AG4087" i="13"/>
  <c r="M4101" i="13"/>
  <c r="AD4100" i="13"/>
  <c r="M4117" i="13"/>
  <c r="AD4108" i="13"/>
  <c r="AE4124" i="13"/>
  <c r="AG4124" i="13" s="1"/>
  <c r="M4125" i="13"/>
  <c r="AE4123" i="13"/>
  <c r="AE4151" i="13"/>
  <c r="AG4151" i="13" s="1"/>
  <c r="AE4149" i="13"/>
  <c r="AG4149" i="13" s="1"/>
  <c r="AE4147" i="13"/>
  <c r="AG4147" i="13" s="1"/>
  <c r="AE4145" i="13"/>
  <c r="M4152" i="13"/>
  <c r="AE4150" i="13"/>
  <c r="AG4150" i="13" s="1"/>
  <c r="AE4148" i="13"/>
  <c r="AG4148" i="13" s="1"/>
  <c r="AE4146" i="13"/>
  <c r="AG4146" i="13" s="1"/>
  <c r="AD4148" i="13"/>
  <c r="AE4162" i="13"/>
  <c r="AE4163" i="13"/>
  <c r="AG4163" i="13" s="1"/>
  <c r="M4164" i="13"/>
  <c r="M4195" i="13"/>
  <c r="AD4190" i="13"/>
  <c r="M4220" i="13"/>
  <c r="AD4219" i="13"/>
  <c r="AE4231" i="13"/>
  <c r="M4232" i="13"/>
  <c r="AE4236" i="13"/>
  <c r="AE4237" i="13"/>
  <c r="AG4237" i="13" s="1"/>
  <c r="M4242" i="13"/>
  <c r="M4309" i="13"/>
  <c r="AD4308" i="13"/>
  <c r="AE4347" i="13"/>
  <c r="AG4347" i="13" s="1"/>
  <c r="AE4348" i="13"/>
  <c r="AG4348" i="13" s="1"/>
  <c r="AG4350" i="13"/>
  <c r="AD4355" i="13"/>
  <c r="AE4355" i="13" s="1"/>
  <c r="AG4355" i="13" s="1"/>
  <c r="AD4359" i="13"/>
  <c r="AE4359" i="13" s="1"/>
  <c r="AG4359" i="13" s="1"/>
  <c r="AE4375" i="13"/>
  <c r="AG4375" i="13" s="1"/>
  <c r="AE4373" i="13"/>
  <c r="M4376" i="13"/>
  <c r="AE4374" i="13"/>
  <c r="AG4374" i="13" s="1"/>
  <c r="AE4390" i="13"/>
  <c r="M4391" i="13"/>
  <c r="AE4397" i="13"/>
  <c r="M4398" i="13"/>
  <c r="AE4403" i="13"/>
  <c r="M4404" i="13"/>
  <c r="M4471" i="13"/>
  <c r="AD4455" i="13"/>
  <c r="AE4455" i="13" s="1"/>
  <c r="AG4455" i="13" s="1"/>
  <c r="M4560" i="13"/>
  <c r="AD4559" i="13"/>
  <c r="AE4559" i="13" s="1"/>
  <c r="M4566" i="13"/>
  <c r="AD4565" i="13"/>
  <c r="AE4565" i="13" s="1"/>
  <c r="M4573" i="13"/>
  <c r="AD4572" i="13"/>
  <c r="AE4572" i="13" s="1"/>
  <c r="AD4580" i="13"/>
  <c r="AE4580" i="13" s="1"/>
  <c r="AG4580" i="13" s="1"/>
  <c r="AD4710" i="13"/>
  <c r="AE4710" i="13" s="1"/>
  <c r="AG4710" i="13" s="1"/>
  <c r="AD4740" i="13"/>
  <c r="AE4740" i="13" s="1"/>
  <c r="AG4740" i="13" s="1"/>
  <c r="AD4772" i="13"/>
  <c r="AE4772" i="13" s="1"/>
  <c r="AD4774" i="13"/>
  <c r="AE4774" i="13" s="1"/>
  <c r="AG4774" i="13" s="1"/>
  <c r="AG4777" i="13"/>
  <c r="AG4778" i="13" s="1"/>
  <c r="AE4778" i="13"/>
  <c r="AD4780" i="13"/>
  <c r="AE4780" i="13" s="1"/>
  <c r="AG4780" i="13" s="1"/>
  <c r="AD4784" i="13"/>
  <c r="AE4784" i="13" s="1"/>
  <c r="AG4784" i="13" s="1"/>
  <c r="M4816" i="13"/>
  <c r="AD4809" i="13"/>
  <c r="AE4809" i="13" s="1"/>
  <c r="AG4809" i="13" s="1"/>
  <c r="AD4889" i="13"/>
  <c r="AE4889" i="13" s="1"/>
  <c r="AG4889" i="13" s="1"/>
  <c r="M4919" i="13"/>
  <c r="AD4918" i="13"/>
  <c r="AE4918" i="13" s="1"/>
  <c r="M4924" i="13"/>
  <c r="AD4923" i="13"/>
  <c r="AE4923" i="13" s="1"/>
  <c r="AG5115" i="13"/>
  <c r="AE5116" i="13"/>
  <c r="AE5212" i="13"/>
  <c r="AG5210" i="13"/>
  <c r="AD2866" i="13"/>
  <c r="M2887" i="13"/>
  <c r="AD2929" i="13"/>
  <c r="AD2941" i="13"/>
  <c r="AD2980" i="13"/>
  <c r="M2985" i="13"/>
  <c r="M3014" i="13"/>
  <c r="AD3035" i="13"/>
  <c r="AD3054" i="13"/>
  <c r="M3081" i="13"/>
  <c r="AE3083" i="13"/>
  <c r="AG3083" i="13" s="1"/>
  <c r="M3088" i="13"/>
  <c r="AD3128" i="13"/>
  <c r="AD3167" i="13"/>
  <c r="M3202" i="13"/>
  <c r="AD3223" i="13"/>
  <c r="AD3229" i="13"/>
  <c r="M3284" i="13"/>
  <c r="AD3291" i="13"/>
  <c r="M3298" i="13"/>
  <c r="AD3305" i="13"/>
  <c r="M3320" i="13"/>
  <c r="AD3372" i="13"/>
  <c r="M3377" i="13"/>
  <c r="AD3386" i="13"/>
  <c r="AD3399" i="13"/>
  <c r="M3422" i="13"/>
  <c r="AD3427" i="13"/>
  <c r="AD3431" i="13"/>
  <c r="AD3436" i="13"/>
  <c r="AD3442" i="13"/>
  <c r="AD3459" i="13"/>
  <c r="M3465" i="13"/>
  <c r="M3565" i="13"/>
  <c r="AD3579" i="13"/>
  <c r="AD3583" i="13"/>
  <c r="M3602" i="13"/>
  <c r="M3611" i="13"/>
  <c r="AD3656" i="13"/>
  <c r="AD3727" i="13"/>
  <c r="M3777" i="13"/>
  <c r="AE3832" i="13"/>
  <c r="AD3896" i="13"/>
  <c r="M3910" i="13"/>
  <c r="AE3907" i="13"/>
  <c r="AD3911" i="13"/>
  <c r="AD3912" i="13" s="1"/>
  <c r="AD3916" i="13"/>
  <c r="AE3916" i="13" s="1"/>
  <c r="AG3916" i="13" s="1"/>
  <c r="AD3920" i="13"/>
  <c r="AD3924" i="13"/>
  <c r="AD3937" i="13"/>
  <c r="AD3948" i="13"/>
  <c r="AE3948" i="13" s="1"/>
  <c r="AG3948" i="13" s="1"/>
  <c r="AD3951" i="13"/>
  <c r="AE3951" i="13" s="1"/>
  <c r="AG3951" i="13" s="1"/>
  <c r="AD3956" i="13"/>
  <c r="AE3956" i="13" s="1"/>
  <c r="AG3956" i="13" s="1"/>
  <c r="AD3983" i="13"/>
  <c r="AD3985" i="13"/>
  <c r="M3992" i="13"/>
  <c r="AD3991" i="13"/>
  <c r="AD3999" i="13"/>
  <c r="AE3999" i="13" s="1"/>
  <c r="AG3999" i="13" s="1"/>
  <c r="AD4017" i="13"/>
  <c r="AE4015" i="13"/>
  <c r="M4016" i="13"/>
  <c r="AE4026" i="13"/>
  <c r="M4027" i="13"/>
  <c r="AE4032" i="13"/>
  <c r="AG4032" i="13" s="1"/>
  <c r="M4033" i="13"/>
  <c r="AE4031" i="13"/>
  <c r="AE4041" i="13"/>
  <c r="AG4041" i="13" s="1"/>
  <c r="AE4039" i="13"/>
  <c r="M4042" i="13"/>
  <c r="AE4040" i="13"/>
  <c r="AG4040" i="13" s="1"/>
  <c r="AD4054" i="13"/>
  <c r="AE4053" i="13"/>
  <c r="M4061" i="13"/>
  <c r="AD4058" i="13"/>
  <c r="AD4074" i="13"/>
  <c r="AE4074" i="13" s="1"/>
  <c r="AD4084" i="13"/>
  <c r="AE4084" i="13" s="1"/>
  <c r="AG4084" i="13" s="1"/>
  <c r="M4097" i="13"/>
  <c r="AD4096" i="13"/>
  <c r="AE4119" i="13"/>
  <c r="AG4119" i="13" s="1"/>
  <c r="M4120" i="13"/>
  <c r="AE4118" i="13"/>
  <c r="AD4123" i="13"/>
  <c r="AE4129" i="13"/>
  <c r="M4130" i="13"/>
  <c r="AE4133" i="13"/>
  <c r="M4134" i="13"/>
  <c r="AE4138" i="13"/>
  <c r="M4140" i="13"/>
  <c r="AE4141" i="13"/>
  <c r="AD4145" i="13"/>
  <c r="AD4149" i="13"/>
  <c r="AE4153" i="13"/>
  <c r="M4159" i="13"/>
  <c r="AD4158" i="13"/>
  <c r="AD4162" i="13"/>
  <c r="AE4194" i="13"/>
  <c r="AG4194" i="13" s="1"/>
  <c r="AE4192" i="13"/>
  <c r="AG4192" i="13" s="1"/>
  <c r="AE4193" i="13"/>
  <c r="AG4193" i="13" s="1"/>
  <c r="AE4191" i="13"/>
  <c r="AG4191" i="13" s="1"/>
  <c r="AD4194" i="13"/>
  <c r="AE4203" i="13"/>
  <c r="M4204" i="13"/>
  <c r="M4213" i="13"/>
  <c r="AD4212" i="13"/>
  <c r="AD4231" i="13"/>
  <c r="AD4232" i="13" s="1"/>
  <c r="AD4236" i="13"/>
  <c r="AD4240" i="13"/>
  <c r="AD4248" i="13"/>
  <c r="AE4248" i="13" s="1"/>
  <c r="AG4248" i="13" s="1"/>
  <c r="M4257" i="13"/>
  <c r="AD4255" i="13"/>
  <c r="AE4262" i="13"/>
  <c r="AG4262" i="13" s="1"/>
  <c r="AE4260" i="13"/>
  <c r="AE4263" i="13"/>
  <c r="AG4263" i="13" s="1"/>
  <c r="AE4261" i="13"/>
  <c r="AG4261" i="13" s="1"/>
  <c r="M4264" i="13"/>
  <c r="AD4263" i="13"/>
  <c r="AD4278" i="13"/>
  <c r="AE4278" i="13" s="1"/>
  <c r="AG4278" i="13" s="1"/>
  <c r="AD4285" i="13"/>
  <c r="AD4290" i="13"/>
  <c r="AE4290" i="13" s="1"/>
  <c r="AD4295" i="13"/>
  <c r="AE4295" i="13" s="1"/>
  <c r="AG4295" i="13" s="1"/>
  <c r="AE4327" i="13"/>
  <c r="M4328" i="13"/>
  <c r="AD4347" i="13"/>
  <c r="AD4356" i="13"/>
  <c r="AE4356" i="13" s="1"/>
  <c r="AG4356" i="13" s="1"/>
  <c r="AD4360" i="13"/>
  <c r="AE4360" i="13" s="1"/>
  <c r="AG4360" i="13" s="1"/>
  <c r="AE4365" i="13"/>
  <c r="AD4373" i="13"/>
  <c r="AD4390" i="13"/>
  <c r="AD4391" i="13" s="1"/>
  <c r="AD4394" i="13"/>
  <c r="AE4394" i="13" s="1"/>
  <c r="AD4397" i="13"/>
  <c r="AD4398" i="13" s="1"/>
  <c r="AD4403" i="13"/>
  <c r="AD4404" i="13" s="1"/>
  <c r="AD4503" i="13"/>
  <c r="AE4503" i="13" s="1"/>
  <c r="AG4503" i="13" s="1"/>
  <c r="AD4512" i="13"/>
  <c r="AE4512" i="13" s="1"/>
  <c r="M4514" i="13"/>
  <c r="AD4517" i="13"/>
  <c r="AE4517" i="13" s="1"/>
  <c r="AD4546" i="13"/>
  <c r="AE4546" i="13" s="1"/>
  <c r="M4551" i="13"/>
  <c r="AD4550" i="13"/>
  <c r="AE4550" i="13" s="1"/>
  <c r="M4562" i="13"/>
  <c r="AD4561" i="13"/>
  <c r="AE4561" i="13" s="1"/>
  <c r="AD4567" i="13"/>
  <c r="AE4567" i="13" s="1"/>
  <c r="M4569" i="13"/>
  <c r="M4594" i="13"/>
  <c r="AD4574" i="13"/>
  <c r="AE4574" i="13" s="1"/>
  <c r="AD4577" i="13"/>
  <c r="AE4577" i="13" s="1"/>
  <c r="AG4577" i="13" s="1"/>
  <c r="AE4637" i="13"/>
  <c r="AG4635" i="13"/>
  <c r="AD4639" i="13"/>
  <c r="AE4639" i="13" s="1"/>
  <c r="AG4639" i="13" s="1"/>
  <c r="AD4707" i="13"/>
  <c r="AE4707" i="13" s="1"/>
  <c r="AG4707" i="13" s="1"/>
  <c r="AD4715" i="13"/>
  <c r="AE4715" i="13" s="1"/>
  <c r="AG4715" i="13" s="1"/>
  <c r="M4722" i="13"/>
  <c r="AD4721" i="13"/>
  <c r="AE4721" i="13" s="1"/>
  <c r="AD4725" i="13"/>
  <c r="AE4725" i="13" s="1"/>
  <c r="AD4735" i="13"/>
  <c r="AE4735" i="13" s="1"/>
  <c r="AD4739" i="13"/>
  <c r="AE4739" i="13" s="1"/>
  <c r="AD4785" i="13"/>
  <c r="AE4785" i="13" s="1"/>
  <c r="AG4785" i="13" s="1"/>
  <c r="M4793" i="13"/>
  <c r="AD4792" i="13"/>
  <c r="AE4792" i="13" s="1"/>
  <c r="AD4806" i="13"/>
  <c r="AE4806" i="13" s="1"/>
  <c r="AD4810" i="13"/>
  <c r="AE4810" i="13" s="1"/>
  <c r="AG4810" i="13" s="1"/>
  <c r="AE4823" i="13"/>
  <c r="AG4819" i="13"/>
  <c r="AE4826" i="13"/>
  <c r="AG4824" i="13"/>
  <c r="AG4838" i="13"/>
  <c r="AE4839" i="13"/>
  <c r="M4878" i="13"/>
  <c r="AD4874" i="13"/>
  <c r="AE4874" i="13" s="1"/>
  <c r="AG4904" i="13"/>
  <c r="AE4912" i="13"/>
  <c r="AE5004" i="13"/>
  <c r="AG5002" i="13"/>
  <c r="AE3085" i="13"/>
  <c r="AE3199" i="13"/>
  <c r="AE3295" i="13"/>
  <c r="AE3558" i="13"/>
  <c r="AE3560" i="13"/>
  <c r="AG3560" i="13" s="1"/>
  <c r="AE3905" i="13"/>
  <c r="M3906" i="13"/>
  <c r="AD3907" i="13"/>
  <c r="AD3910" i="13" s="1"/>
  <c r="M3914" i="13"/>
  <c r="AD3913" i="13"/>
  <c r="AD3917" i="13"/>
  <c r="AE3917" i="13" s="1"/>
  <c r="AG3917" i="13" s="1"/>
  <c r="AD3921" i="13"/>
  <c r="AD3925" i="13"/>
  <c r="AD3938" i="13"/>
  <c r="M3944" i="13"/>
  <c r="AE3942" i="13"/>
  <c r="AD3942" i="13"/>
  <c r="AE3943" i="13"/>
  <c r="AG3943" i="13" s="1"/>
  <c r="AD3946" i="13"/>
  <c r="AE3946" i="13" s="1"/>
  <c r="AG3946" i="13" s="1"/>
  <c r="AD3949" i="13"/>
  <c r="AE3949" i="13" s="1"/>
  <c r="AG3949" i="13" s="1"/>
  <c r="AD3954" i="13"/>
  <c r="AE3954" i="13" s="1"/>
  <c r="AG3954" i="13" s="1"/>
  <c r="AE3981" i="13"/>
  <c r="AG3981" i="13" s="1"/>
  <c r="AD3987" i="13"/>
  <c r="M4001" i="13"/>
  <c r="AD3997" i="13"/>
  <c r="AE3997" i="13" s="1"/>
  <c r="AG3997" i="13" s="1"/>
  <c r="AD4000" i="13"/>
  <c r="AE4000" i="13" s="1"/>
  <c r="AG4000" i="13" s="1"/>
  <c r="AD4015" i="13"/>
  <c r="AD4016" i="13" s="1"/>
  <c r="AD4022" i="13"/>
  <c r="AE4022" i="13" s="1"/>
  <c r="AD4026" i="13"/>
  <c r="AD4027" i="13" s="1"/>
  <c r="AD4031" i="13"/>
  <c r="AD4034" i="13"/>
  <c r="AE4034" i="13" s="1"/>
  <c r="AD4039" i="13"/>
  <c r="AE4069" i="13"/>
  <c r="AG4069" i="13" s="1"/>
  <c r="AE4067" i="13"/>
  <c r="AG4067" i="13" s="1"/>
  <c r="M4070" i="13"/>
  <c r="AE4068" i="13"/>
  <c r="AG4068" i="13" s="1"/>
  <c r="AE4066" i="13"/>
  <c r="AD4069" i="13"/>
  <c r="AD4081" i="13"/>
  <c r="AD4085" i="13"/>
  <c r="AE4085" i="13" s="1"/>
  <c r="AG4085" i="13" s="1"/>
  <c r="AE4115" i="13"/>
  <c r="AG4115" i="13" s="1"/>
  <c r="AE4113" i="13"/>
  <c r="AG4113" i="13" s="1"/>
  <c r="AE4111" i="13"/>
  <c r="AG4111" i="13" s="1"/>
  <c r="AE4110" i="13"/>
  <c r="AE4114" i="13"/>
  <c r="AG4114" i="13" s="1"/>
  <c r="AE4112" i="13"/>
  <c r="AG4112" i="13" s="1"/>
  <c r="AD4111" i="13"/>
  <c r="AD4115" i="13"/>
  <c r="AD4118" i="13"/>
  <c r="AD4124" i="13"/>
  <c r="AD4129" i="13"/>
  <c r="AD4130" i="13" s="1"/>
  <c r="AD4133" i="13"/>
  <c r="AD4134" i="13" s="1"/>
  <c r="AD4138" i="13"/>
  <c r="AD4140" i="13" s="1"/>
  <c r="AD4146" i="13"/>
  <c r="AD4150" i="13"/>
  <c r="AD4163" i="13"/>
  <c r="AD4185" i="13"/>
  <c r="M4187" i="13"/>
  <c r="AD4191" i="13"/>
  <c r="M4199" i="13"/>
  <c r="AD4198" i="13"/>
  <c r="AD4203" i="13"/>
  <c r="AD4204" i="13" s="1"/>
  <c r="AD4211" i="13"/>
  <c r="AE4209" i="13"/>
  <c r="AD4237" i="13"/>
  <c r="AD4241" i="13"/>
  <c r="M4251" i="13"/>
  <c r="AD4250" i="13"/>
  <c r="AD4260" i="13"/>
  <c r="AE4271" i="13"/>
  <c r="M4272" i="13"/>
  <c r="AD4279" i="13"/>
  <c r="AE4279" i="13" s="1"/>
  <c r="AG4279" i="13" s="1"/>
  <c r="AD4294" i="13"/>
  <c r="AE4294" i="13" s="1"/>
  <c r="AE4304" i="13"/>
  <c r="M4305" i="13"/>
  <c r="AD4327" i="13"/>
  <c r="AD4328" i="13" s="1"/>
  <c r="AE4331" i="13"/>
  <c r="M4349" i="13"/>
  <c r="AD4344" i="13"/>
  <c r="AD4348" i="13"/>
  <c r="AD4354" i="13"/>
  <c r="AE4354" i="13" s="1"/>
  <c r="AD4357" i="13"/>
  <c r="AE4357" i="13" s="1"/>
  <c r="AG4357" i="13" s="1"/>
  <c r="AD4361" i="13"/>
  <c r="AE4361" i="13" s="1"/>
  <c r="AG4361" i="13" s="1"/>
  <c r="AD4374" i="13"/>
  <c r="AE4379" i="13"/>
  <c r="M4380" i="13"/>
  <c r="AD4508" i="13"/>
  <c r="AE4508" i="13" s="1"/>
  <c r="AD4518" i="13"/>
  <c r="AE4518" i="13" s="1"/>
  <c r="AG4518" i="13" s="1"/>
  <c r="M4553" i="13"/>
  <c r="AD4552" i="13"/>
  <c r="AE4552" i="13" s="1"/>
  <c r="AD4581" i="13"/>
  <c r="AE4581" i="13" s="1"/>
  <c r="AG4581" i="13" s="1"/>
  <c r="AD4640" i="13"/>
  <c r="AE4640" i="13" s="1"/>
  <c r="AG4640" i="13" s="1"/>
  <c r="AD4644" i="13"/>
  <c r="AE4644" i="13" s="1"/>
  <c r="M4654" i="13"/>
  <c r="AD4653" i="13"/>
  <c r="AE4653" i="13" s="1"/>
  <c r="AG4653" i="13" s="1"/>
  <c r="AD4708" i="13"/>
  <c r="AE4708" i="13" s="1"/>
  <c r="AG4708" i="13" s="1"/>
  <c r="M4720" i="13"/>
  <c r="AD4717" i="13"/>
  <c r="AE4717" i="13" s="1"/>
  <c r="AD4726" i="13"/>
  <c r="AE4726" i="13" s="1"/>
  <c r="AG4726" i="13" s="1"/>
  <c r="AD4737" i="13"/>
  <c r="AE4737" i="13" s="1"/>
  <c r="M4741" i="13"/>
  <c r="AD4773" i="13"/>
  <c r="AE4773" i="13" s="1"/>
  <c r="AG4773" i="13" s="1"/>
  <c r="AD4775" i="13"/>
  <c r="AE4775" i="13" s="1"/>
  <c r="AG4775" i="13" s="1"/>
  <c r="AD4782" i="13"/>
  <c r="AE4782" i="13" s="1"/>
  <c r="M4788" i="13"/>
  <c r="AD4787" i="13"/>
  <c r="AE4787" i="13" s="1"/>
  <c r="M4795" i="13"/>
  <c r="AD4794" i="13"/>
  <c r="AE4794" i="13" s="1"/>
  <c r="AD4807" i="13"/>
  <c r="AE4807" i="13" s="1"/>
  <c r="AG4807" i="13" s="1"/>
  <c r="M4858" i="13"/>
  <c r="AD4856" i="13"/>
  <c r="AE4856" i="13" s="1"/>
  <c r="M4869" i="13"/>
  <c r="AD4868" i="13"/>
  <c r="AE4868" i="13" s="1"/>
  <c r="M4903" i="13"/>
  <c r="AD4902" i="13"/>
  <c r="AE4902" i="13" s="1"/>
  <c r="AG5043" i="13"/>
  <c r="AE5044" i="13"/>
  <c r="AE3931" i="13"/>
  <c r="M3963" i="13"/>
  <c r="AE3980" i="13"/>
  <c r="AG3980" i="13" s="1"/>
  <c r="AE3994" i="13"/>
  <c r="AG3994" i="13" s="1"/>
  <c r="AE4008" i="13"/>
  <c r="AG4008" i="13" s="1"/>
  <c r="M4010" i="13"/>
  <c r="AE4029" i="13"/>
  <c r="AG4029" i="13" s="1"/>
  <c r="AE4043" i="13"/>
  <c r="AE4063" i="13"/>
  <c r="AG4063" i="13" s="1"/>
  <c r="AE4071" i="13"/>
  <c r="AE4077" i="13"/>
  <c r="AG4077" i="13" s="1"/>
  <c r="AE4079" i="13"/>
  <c r="AG4079" i="13" s="1"/>
  <c r="AE4094" i="13"/>
  <c r="AG4094" i="13" s="1"/>
  <c r="AE4106" i="13"/>
  <c r="AE4121" i="13"/>
  <c r="AE4135" i="13"/>
  <c r="AE4142" i="13"/>
  <c r="AG4142" i="13" s="1"/>
  <c r="M4155" i="13"/>
  <c r="AE4172" i="13"/>
  <c r="AG4172" i="13" s="1"/>
  <c r="AE4175" i="13"/>
  <c r="AG4175" i="13" s="1"/>
  <c r="AE4196" i="13"/>
  <c r="AE4200" i="13"/>
  <c r="AE4205" i="13"/>
  <c r="AE4215" i="13"/>
  <c r="AG4215" i="13" s="1"/>
  <c r="AE4217" i="13"/>
  <c r="AG4217" i="13" s="1"/>
  <c r="AE4221" i="13"/>
  <c r="AE4233" i="13"/>
  <c r="AE4244" i="13"/>
  <c r="AG4244" i="13" s="1"/>
  <c r="AE4252" i="13"/>
  <c r="AE4266" i="13"/>
  <c r="AG4266" i="13" s="1"/>
  <c r="AE4274" i="13"/>
  <c r="AG4274" i="13" s="1"/>
  <c r="AE4276" i="13"/>
  <c r="AG4276" i="13" s="1"/>
  <c r="M4293" i="13"/>
  <c r="AE4306" i="13"/>
  <c r="M4339" i="13"/>
  <c r="M4370" i="13"/>
  <c r="M4778" i="13"/>
  <c r="M4839" i="13"/>
  <c r="M4844" i="13"/>
  <c r="AD4852" i="13"/>
  <c r="AE4852" i="13" s="1"/>
  <c r="AG4852" i="13" s="1"/>
  <c r="AD4853" i="13"/>
  <c r="AE4853" i="13" s="1"/>
  <c r="AG4853" i="13" s="1"/>
  <c r="AD4857" i="13"/>
  <c r="AE4857" i="13" s="1"/>
  <c r="AG4857" i="13" s="1"/>
  <c r="M4861" i="13"/>
  <c r="AD4877" i="13"/>
  <c r="AE4877" i="13" s="1"/>
  <c r="AG4877" i="13" s="1"/>
  <c r="M4880" i="13"/>
  <c r="AD4966" i="13"/>
  <c r="AE4966" i="13" s="1"/>
  <c r="AG4966" i="13" s="1"/>
  <c r="M4971" i="13"/>
  <c r="AD4970" i="13"/>
  <c r="AE4970" i="13" s="1"/>
  <c r="M4979" i="13"/>
  <c r="AD4978" i="13"/>
  <c r="AE4978" i="13" s="1"/>
  <c r="AE5001" i="13"/>
  <c r="AG4999" i="13"/>
  <c r="M5032" i="13"/>
  <c r="AD5030" i="13"/>
  <c r="AE5030" i="13" s="1"/>
  <c r="M5055" i="13"/>
  <c r="AD5054" i="13"/>
  <c r="AE5054" i="13" s="1"/>
  <c r="AG5056" i="13"/>
  <c r="AE5057" i="13"/>
  <c r="M5065" i="13"/>
  <c r="AD5064" i="13"/>
  <c r="AE5064" i="13" s="1"/>
  <c r="AD5122" i="13"/>
  <c r="AE5122" i="13" s="1"/>
  <c r="AG5122" i="13" s="1"/>
  <c r="AD5124" i="13"/>
  <c r="AE5124" i="13" s="1"/>
  <c r="AG5124" i="13" s="1"/>
  <c r="M5135" i="13"/>
  <c r="AD5134" i="13"/>
  <c r="AE5134" i="13" s="1"/>
  <c r="AD5146" i="13"/>
  <c r="AE5146" i="13" s="1"/>
  <c r="AG5146" i="13" s="1"/>
  <c r="AE5152" i="13"/>
  <c r="AG5151" i="13"/>
  <c r="AG5152" i="13" s="1"/>
  <c r="AE5161" i="13"/>
  <c r="AG5153" i="13"/>
  <c r="AG5161" i="13" s="1"/>
  <c r="AD5164" i="13"/>
  <c r="AE5164" i="13" s="1"/>
  <c r="AG5164" i="13" s="1"/>
  <c r="M5219" i="13"/>
  <c r="AD5218" i="13"/>
  <c r="AE5218" i="13" s="1"/>
  <c r="AE5236" i="13"/>
  <c r="AG5234" i="13"/>
  <c r="AD5246" i="13"/>
  <c r="AE5246" i="13" s="1"/>
  <c r="AG5246" i="13" s="1"/>
  <c r="AD5250" i="13"/>
  <c r="AE5250" i="13" s="1"/>
  <c r="AG5250" i="13" s="1"/>
  <c r="AD5254" i="13"/>
  <c r="M5277" i="13"/>
  <c r="AD5276" i="13"/>
  <c r="AE5276" i="13" s="1"/>
  <c r="M5303" i="13"/>
  <c r="AD5296" i="13"/>
  <c r="AE5296" i="13" s="1"/>
  <c r="AD5304" i="13"/>
  <c r="AE5304" i="13" s="1"/>
  <c r="AE5351" i="13"/>
  <c r="AG5341" i="13"/>
  <c r="M5520" i="13"/>
  <c r="AD5519" i="13"/>
  <c r="AE5519" i="13" s="1"/>
  <c r="M5537" i="13"/>
  <c r="AD5536" i="13"/>
  <c r="AE5536" i="13" s="1"/>
  <c r="M5555" i="13"/>
  <c r="AD5554" i="13"/>
  <c r="AE5554" i="13" s="1"/>
  <c r="AG5571" i="13"/>
  <c r="AE5572" i="13"/>
  <c r="M5577" i="13"/>
  <c r="AD5576" i="13"/>
  <c r="AE5576" i="13" s="1"/>
  <c r="M5582" i="13"/>
  <c r="AD5581" i="13"/>
  <c r="AE5581" i="13" s="1"/>
  <c r="AD5598" i="13"/>
  <c r="AE5598" i="13" s="1"/>
  <c r="AG5598" i="13" s="1"/>
  <c r="M5643" i="13"/>
  <c r="AD5642" i="13"/>
  <c r="AE5642" i="13" s="1"/>
  <c r="AD5654" i="13"/>
  <c r="AE5654" i="13" s="1"/>
  <c r="M5656" i="13"/>
  <c r="AE5677" i="13"/>
  <c r="AG5671" i="13"/>
  <c r="AG5703" i="13"/>
  <c r="AG5705" i="13"/>
  <c r="AE5737" i="13"/>
  <c r="AG5735" i="13"/>
  <c r="AE5757" i="13"/>
  <c r="AG5755" i="13"/>
  <c r="AE5815" i="13"/>
  <c r="AG5813" i="13"/>
  <c r="M5847" i="13"/>
  <c r="M5869" i="13"/>
  <c r="AD5865" i="13"/>
  <c r="AE5865" i="13" s="1"/>
  <c r="AD5868" i="13"/>
  <c r="AE5868" i="13" s="1"/>
  <c r="AG5868" i="13" s="1"/>
  <c r="AD5878" i="13"/>
  <c r="AE5878" i="13" s="1"/>
  <c r="AG5878" i="13" s="1"/>
  <c r="M5884" i="13"/>
  <c r="AD5883" i="13"/>
  <c r="AE5883" i="13" s="1"/>
  <c r="AD5888" i="13"/>
  <c r="AE5888" i="13" s="1"/>
  <c r="M5890" i="13"/>
  <c r="AD5892" i="13"/>
  <c r="AE5892" i="13" s="1"/>
  <c r="AG5892" i="13" s="1"/>
  <c r="AD5904" i="13"/>
  <c r="AE5904" i="13" s="1"/>
  <c r="AG5904" i="13" s="1"/>
  <c r="M5911" i="13"/>
  <c r="AD5929" i="13"/>
  <c r="AE5929" i="13" s="1"/>
  <c r="AG5929" i="13" s="1"/>
  <c r="AD5933" i="13"/>
  <c r="AE5933" i="13" s="1"/>
  <c r="AG5933" i="13" s="1"/>
  <c r="AD5945" i="13"/>
  <c r="AE5945" i="13" s="1"/>
  <c r="AG5945" i="13" s="1"/>
  <c r="M5951" i="13"/>
  <c r="AD5950" i="13"/>
  <c r="AE5950" i="13" s="1"/>
  <c r="AD3932" i="13"/>
  <c r="M3933" i="13"/>
  <c r="AE3962" i="13"/>
  <c r="AG3962" i="13" s="1"/>
  <c r="M3982" i="13"/>
  <c r="AD3989" i="13"/>
  <c r="M3996" i="13"/>
  <c r="M4004" i="13"/>
  <c r="AD4037" i="13"/>
  <c r="M4045" i="13"/>
  <c r="M4092" i="13"/>
  <c r="AD4098" i="13"/>
  <c r="AD4126" i="13"/>
  <c r="AD4131" i="13"/>
  <c r="M4137" i="13"/>
  <c r="M4144" i="13"/>
  <c r="AD4160" i="13"/>
  <c r="M4189" i="13"/>
  <c r="M4202" i="13"/>
  <c r="M4211" i="13"/>
  <c r="M4223" i="13"/>
  <c r="AD4229" i="13"/>
  <c r="M4235" i="13"/>
  <c r="M4246" i="13"/>
  <c r="M4254" i="13"/>
  <c r="AD4258" i="13"/>
  <c r="M4270" i="13"/>
  <c r="AD4273" i="13"/>
  <c r="M4283" i="13"/>
  <c r="AD4298" i="13"/>
  <c r="AE4298" i="13" s="1"/>
  <c r="AD4302" i="13"/>
  <c r="AE4338" i="13"/>
  <c r="AG4338" i="13" s="1"/>
  <c r="AD4342" i="13"/>
  <c r="M4353" i="13"/>
  <c r="M4372" i="13"/>
  <c r="AD4377" i="13"/>
  <c r="M4410" i="13"/>
  <c r="AD4413" i="13"/>
  <c r="AE4413" i="13" s="1"/>
  <c r="AD4426" i="13"/>
  <c r="AE4426" i="13" s="1"/>
  <c r="AE4430" i="13" s="1"/>
  <c r="AD4441" i="13"/>
  <c r="AE4441" i="13" s="1"/>
  <c r="M4453" i="13"/>
  <c r="AD4474" i="13"/>
  <c r="AE4474" i="13" s="1"/>
  <c r="AD4483" i="13"/>
  <c r="AE4483" i="13" s="1"/>
  <c r="AD4487" i="13"/>
  <c r="AE4487" i="13" s="1"/>
  <c r="AD4522" i="13"/>
  <c r="AE4522" i="13" s="1"/>
  <c r="AD4528" i="13"/>
  <c r="AE4528" i="13" s="1"/>
  <c r="AD4532" i="13"/>
  <c r="AE4532" i="13" s="1"/>
  <c r="M4538" i="13"/>
  <c r="M4543" i="13"/>
  <c r="AD4595" i="13"/>
  <c r="AE4595" i="13" s="1"/>
  <c r="AD4612" i="13"/>
  <c r="AE4612" i="13" s="1"/>
  <c r="AD4625" i="13"/>
  <c r="AE4625" i="13" s="1"/>
  <c r="M4637" i="13"/>
  <c r="AD4662" i="13"/>
  <c r="AE4662" i="13" s="1"/>
  <c r="AD4669" i="13"/>
  <c r="AE4669" i="13" s="1"/>
  <c r="AD4689" i="13"/>
  <c r="AE4689" i="13" s="1"/>
  <c r="AD4694" i="13"/>
  <c r="AE4694" i="13" s="1"/>
  <c r="AD4701" i="13"/>
  <c r="AE4701" i="13" s="1"/>
  <c r="AD4704" i="13"/>
  <c r="AD4767" i="13"/>
  <c r="AE4767" i="13" s="1"/>
  <c r="AD4770" i="13"/>
  <c r="AE4770" i="13" s="1"/>
  <c r="M4823" i="13"/>
  <c r="M4826" i="13"/>
  <c r="AD4831" i="13"/>
  <c r="AE4831" i="13" s="1"/>
  <c r="AD4842" i="13"/>
  <c r="AE4842" i="13" s="1"/>
  <c r="M4855" i="13"/>
  <c r="AD4859" i="13"/>
  <c r="AE4859" i="13" s="1"/>
  <c r="AD4899" i="13"/>
  <c r="AE4899" i="13" s="1"/>
  <c r="AD4915" i="13"/>
  <c r="AE4915" i="13" s="1"/>
  <c r="AD4927" i="13"/>
  <c r="AE4927" i="13" s="1"/>
  <c r="M4929" i="13"/>
  <c r="M4935" i="13"/>
  <c r="AD4934" i="13"/>
  <c r="AE4934" i="13" s="1"/>
  <c r="M4953" i="13"/>
  <c r="AD4952" i="13"/>
  <c r="AE4952" i="13" s="1"/>
  <c r="M4960" i="13"/>
  <c r="AD4956" i="13"/>
  <c r="AE4956" i="13" s="1"/>
  <c r="AD4961" i="13"/>
  <c r="AE4961" i="13" s="1"/>
  <c r="AD4965" i="13"/>
  <c r="AE4965" i="13" s="1"/>
  <c r="AG4965" i="13" s="1"/>
  <c r="AD4973" i="13"/>
  <c r="AE4973" i="13" s="1"/>
  <c r="AG4973" i="13" s="1"/>
  <c r="AD4981" i="13"/>
  <c r="AE4981" i="13" s="1"/>
  <c r="AG4981" i="13" s="1"/>
  <c r="M5014" i="13"/>
  <c r="AD5007" i="13"/>
  <c r="AE5007" i="13" s="1"/>
  <c r="AD5033" i="13"/>
  <c r="AE5033" i="13" s="1"/>
  <c r="AD5037" i="13"/>
  <c r="AE5037" i="13" s="1"/>
  <c r="M5070" i="13"/>
  <c r="AD5069" i="13"/>
  <c r="AE5069" i="13" s="1"/>
  <c r="AD5071" i="13"/>
  <c r="AE5071" i="13" s="1"/>
  <c r="AD5075" i="13"/>
  <c r="AE5075" i="13" s="1"/>
  <c r="AG5075" i="13" s="1"/>
  <c r="M5118" i="13"/>
  <c r="AD5117" i="13"/>
  <c r="AE5117" i="13" s="1"/>
  <c r="AD5119" i="13"/>
  <c r="AE5119" i="13" s="1"/>
  <c r="AD5121" i="13"/>
  <c r="AE5121" i="13" s="1"/>
  <c r="AD5123" i="13"/>
  <c r="AE5123" i="13" s="1"/>
  <c r="AG5123" i="13" s="1"/>
  <c r="M5140" i="13"/>
  <c r="AD5139" i="13"/>
  <c r="AE5139" i="13" s="1"/>
  <c r="AD5141" i="13"/>
  <c r="AE5141" i="13" s="1"/>
  <c r="AD5145" i="13"/>
  <c r="AE5145" i="13" s="1"/>
  <c r="M5184" i="13"/>
  <c r="M5217" i="13"/>
  <c r="AD5245" i="13"/>
  <c r="AE5245" i="13" s="1"/>
  <c r="AG5245" i="13" s="1"/>
  <c r="AD5249" i="13"/>
  <c r="AE5249" i="13" s="1"/>
  <c r="AG5249" i="13" s="1"/>
  <c r="AD5253" i="13"/>
  <c r="AE5253" i="13" s="1"/>
  <c r="AG5253" i="13" s="1"/>
  <c r="AG5257" i="13"/>
  <c r="AD5261" i="13"/>
  <c r="AE5261" i="13" s="1"/>
  <c r="AG5261" i="13" s="1"/>
  <c r="M5266" i="13"/>
  <c r="AD5265" i="13"/>
  <c r="AE5265" i="13" s="1"/>
  <c r="M5270" i="13"/>
  <c r="AD5269" i="13"/>
  <c r="AE5269" i="13" s="1"/>
  <c r="M5275" i="13"/>
  <c r="AD5273" i="13"/>
  <c r="AE5273" i="13" s="1"/>
  <c r="AD5279" i="13"/>
  <c r="AE5279" i="13" s="1"/>
  <c r="AG5279" i="13" s="1"/>
  <c r="AD5283" i="13"/>
  <c r="AE5283" i="13" s="1"/>
  <c r="AG5283" i="13" s="1"/>
  <c r="AD5287" i="13"/>
  <c r="AE5287" i="13" s="1"/>
  <c r="AG5287" i="13" s="1"/>
  <c r="AD5291" i="13"/>
  <c r="AE5291" i="13" s="1"/>
  <c r="AG5291" i="13" s="1"/>
  <c r="AD5321" i="13"/>
  <c r="AE5321" i="13" s="1"/>
  <c r="M5338" i="13"/>
  <c r="AD5337" i="13"/>
  <c r="AE5337" i="13" s="1"/>
  <c r="AD5450" i="13"/>
  <c r="AE5450" i="13" s="1"/>
  <c r="AG5450" i="13" s="1"/>
  <c r="AD5452" i="13"/>
  <c r="AE5452" i="13" s="1"/>
  <c r="AG5452" i="13" s="1"/>
  <c r="AD5454" i="13"/>
  <c r="AE5454" i="13" s="1"/>
  <c r="AG5454" i="13" s="1"/>
  <c r="AD5456" i="13"/>
  <c r="AE5456" i="13" s="1"/>
  <c r="AG5456" i="13" s="1"/>
  <c r="AD5459" i="13"/>
  <c r="AE5459" i="13" s="1"/>
  <c r="AG5459" i="13" s="1"/>
  <c r="M5533" i="13"/>
  <c r="AD5524" i="13"/>
  <c r="AE5524" i="13" s="1"/>
  <c r="AG5524" i="13" s="1"/>
  <c r="AD5531" i="13"/>
  <c r="AE5531" i="13" s="1"/>
  <c r="AG5531" i="13" s="1"/>
  <c r="M5539" i="13"/>
  <c r="AD5538" i="13"/>
  <c r="AE5538" i="13" s="1"/>
  <c r="M5553" i="13"/>
  <c r="AD5550" i="13"/>
  <c r="AE5550" i="13" s="1"/>
  <c r="AD5556" i="13"/>
  <c r="AE5556" i="13" s="1"/>
  <c r="M5558" i="13"/>
  <c r="AD5561" i="13"/>
  <c r="AE5561" i="13" s="1"/>
  <c r="M5584" i="13"/>
  <c r="AD5583" i="13"/>
  <c r="AE5583" i="13" s="1"/>
  <c r="AD5589" i="13"/>
  <c r="AE5589" i="13" s="1"/>
  <c r="AD5595" i="13"/>
  <c r="AE5595" i="13" s="1"/>
  <c r="AD5603" i="13"/>
  <c r="AE5603" i="13" s="1"/>
  <c r="AG5603" i="13" s="1"/>
  <c r="AD5607" i="13"/>
  <c r="AE5607" i="13" s="1"/>
  <c r="AG5607" i="13" s="1"/>
  <c r="AD5630" i="13"/>
  <c r="AE5630" i="13" s="1"/>
  <c r="AD5634" i="13"/>
  <c r="AE5634" i="13" s="1"/>
  <c r="AG5634" i="13" s="1"/>
  <c r="AD5636" i="13"/>
  <c r="AE5636" i="13" s="1"/>
  <c r="AD5638" i="13"/>
  <c r="AE5638" i="13" s="1"/>
  <c r="AG5638" i="13" s="1"/>
  <c r="AD5650" i="13"/>
  <c r="AE5650" i="13" s="1"/>
  <c r="AD5664" i="13"/>
  <c r="AE5664" i="13" s="1"/>
  <c r="M5856" i="13"/>
  <c r="AD5855" i="13"/>
  <c r="AE5855" i="13" s="1"/>
  <c r="M5873" i="13"/>
  <c r="M5876" i="13"/>
  <c r="AD5874" i="13"/>
  <c r="AE5874" i="13" s="1"/>
  <c r="AD5879" i="13"/>
  <c r="AE5879" i="13" s="1"/>
  <c r="AG5879" i="13" s="1"/>
  <c r="M5898" i="13"/>
  <c r="AD5894" i="13"/>
  <c r="AE5894" i="13" s="1"/>
  <c r="AD5897" i="13"/>
  <c r="AE5897" i="13" s="1"/>
  <c r="AG5897" i="13" s="1"/>
  <c r="AD5901" i="13"/>
  <c r="AE5901" i="13" s="1"/>
  <c r="AD5905" i="13"/>
  <c r="AE5905" i="13" s="1"/>
  <c r="AG5905" i="13" s="1"/>
  <c r="AD5909" i="13"/>
  <c r="AE5909" i="13" s="1"/>
  <c r="AD5913" i="13"/>
  <c r="AE5913" i="13" s="1"/>
  <c r="AG5913" i="13" s="1"/>
  <c r="M5920" i="13"/>
  <c r="AD5919" i="13"/>
  <c r="AE5919" i="13" s="1"/>
  <c r="M5936" i="13"/>
  <c r="AD5926" i="13"/>
  <c r="AE5926" i="13" s="1"/>
  <c r="AG5926" i="13" s="1"/>
  <c r="AD5930" i="13"/>
  <c r="AE5930" i="13" s="1"/>
  <c r="AG5930" i="13" s="1"/>
  <c r="AD5934" i="13"/>
  <c r="AE5934" i="13" s="1"/>
  <c r="AG5934" i="13" s="1"/>
  <c r="AD5938" i="13"/>
  <c r="AE5938" i="13" s="1"/>
  <c r="AG5938" i="13" s="1"/>
  <c r="AD5946" i="13"/>
  <c r="AE5946" i="13" s="1"/>
  <c r="AG5946" i="13" s="1"/>
  <c r="M5954" i="13"/>
  <c r="AD5952" i="13"/>
  <c r="AE5952" i="13" s="1"/>
  <c r="M5959" i="13"/>
  <c r="AD5957" i="13"/>
  <c r="AE5957" i="13" s="1"/>
  <c r="AE3979" i="13"/>
  <c r="AE3993" i="13"/>
  <c r="AE4028" i="13"/>
  <c r="AE4062" i="13"/>
  <c r="AE4076" i="13"/>
  <c r="AE4078" i="13"/>
  <c r="AG4078" i="13" s="1"/>
  <c r="AE4093" i="13"/>
  <c r="AE4171" i="13"/>
  <c r="AG4171" i="13" s="1"/>
  <c r="AE4214" i="13"/>
  <c r="AE4216" i="13"/>
  <c r="AG4216" i="13" s="1"/>
  <c r="AE4226" i="13"/>
  <c r="M4228" i="13"/>
  <c r="AE4243" i="13"/>
  <c r="AE4275" i="13"/>
  <c r="AG4275" i="13" s="1"/>
  <c r="AE4336" i="13"/>
  <c r="M4837" i="13"/>
  <c r="AD4850" i="13"/>
  <c r="AE4850" i="13" s="1"/>
  <c r="AG4850" i="13" s="1"/>
  <c r="AD4851" i="13"/>
  <c r="AE4851" i="13" s="1"/>
  <c r="AG4851" i="13" s="1"/>
  <c r="AD4875" i="13"/>
  <c r="AE4875" i="13" s="1"/>
  <c r="AG4875" i="13" s="1"/>
  <c r="M4896" i="13"/>
  <c r="AD4895" i="13"/>
  <c r="AE4895" i="13" s="1"/>
  <c r="AD4964" i="13"/>
  <c r="AE4964" i="13" s="1"/>
  <c r="AG4964" i="13" s="1"/>
  <c r="AD4972" i="13"/>
  <c r="AE4972" i="13" s="1"/>
  <c r="AD4984" i="13"/>
  <c r="AE4984" i="13" s="1"/>
  <c r="AG4984" i="13" s="1"/>
  <c r="AD4990" i="13"/>
  <c r="AE4990" i="13" s="1"/>
  <c r="AD4994" i="13"/>
  <c r="AE4994" i="13" s="1"/>
  <c r="AG4994" i="13" s="1"/>
  <c r="M5021" i="13"/>
  <c r="AD5020" i="13"/>
  <c r="AE5020" i="13" s="1"/>
  <c r="AD5050" i="13"/>
  <c r="AE5050" i="13" s="1"/>
  <c r="AG5050" i="13" s="1"/>
  <c r="M5059" i="13"/>
  <c r="AD5058" i="13"/>
  <c r="AE5058" i="13" s="1"/>
  <c r="AD5062" i="13"/>
  <c r="AE5062" i="13" s="1"/>
  <c r="AD5086" i="13"/>
  <c r="AE5086" i="13" s="1"/>
  <c r="AD5094" i="13"/>
  <c r="AE5094" i="13" s="1"/>
  <c r="AG5094" i="13" s="1"/>
  <c r="AD5096" i="13"/>
  <c r="AE5096" i="13" s="1"/>
  <c r="AG5096" i="13" s="1"/>
  <c r="AD5098" i="13"/>
  <c r="AE5098" i="13" s="1"/>
  <c r="AG5098" i="13" s="1"/>
  <c r="AD5100" i="13"/>
  <c r="AE5100" i="13" s="1"/>
  <c r="AG5100" i="13" s="1"/>
  <c r="AD5102" i="13"/>
  <c r="AE5102" i="13" s="1"/>
  <c r="AG5102" i="13" s="1"/>
  <c r="AD5104" i="13"/>
  <c r="AE5104" i="13" s="1"/>
  <c r="AG5104" i="13" s="1"/>
  <c r="AD5108" i="13"/>
  <c r="AE5108" i="13" s="1"/>
  <c r="AG5108" i="13" s="1"/>
  <c r="AD5110" i="13"/>
  <c r="AE5110" i="13" s="1"/>
  <c r="AD5112" i="13"/>
  <c r="AE5112" i="13" s="1"/>
  <c r="M5129" i="13"/>
  <c r="AD5128" i="13"/>
  <c r="AE5128" i="13" s="1"/>
  <c r="M5200" i="13"/>
  <c r="AD5188" i="13"/>
  <c r="AE5188" i="13" s="1"/>
  <c r="AE5209" i="13"/>
  <c r="AG5205" i="13"/>
  <c r="AD5222" i="13"/>
  <c r="AE5222" i="13" s="1"/>
  <c r="AG5222" i="13" s="1"/>
  <c r="M5226" i="13"/>
  <c r="AD5225" i="13"/>
  <c r="AE5225" i="13" s="1"/>
  <c r="M5228" i="13"/>
  <c r="AD5227" i="13"/>
  <c r="AE5227" i="13" s="1"/>
  <c r="AD5238" i="13"/>
  <c r="AE5238" i="13" s="1"/>
  <c r="AG5238" i="13" s="1"/>
  <c r="AD5240" i="13"/>
  <c r="AE5240" i="13" s="1"/>
  <c r="AD5248" i="13"/>
  <c r="AE5248" i="13" s="1"/>
  <c r="AG5248" i="13" s="1"/>
  <c r="AD5252" i="13"/>
  <c r="AE5252" i="13" s="1"/>
  <c r="AG5252" i="13" s="1"/>
  <c r="AD5326" i="13"/>
  <c r="AE5326" i="13" s="1"/>
  <c r="AG5326" i="13" s="1"/>
  <c r="AD5521" i="13"/>
  <c r="AE5521" i="13" s="1"/>
  <c r="AD5525" i="13"/>
  <c r="AE5525" i="13" s="1"/>
  <c r="AG5525" i="13" s="1"/>
  <c r="M5541" i="13"/>
  <c r="AD5540" i="13"/>
  <c r="AE5540" i="13" s="1"/>
  <c r="M5564" i="13"/>
  <c r="AD5563" i="13"/>
  <c r="AE5563" i="13" s="1"/>
  <c r="M5570" i="13"/>
  <c r="AD5569" i="13"/>
  <c r="AE5569" i="13" s="1"/>
  <c r="M5592" i="13"/>
  <c r="AD5591" i="13"/>
  <c r="AE5591" i="13" s="1"/>
  <c r="AD5596" i="13"/>
  <c r="AE5596" i="13" s="1"/>
  <c r="AG5596" i="13" s="1"/>
  <c r="AD5604" i="13"/>
  <c r="AE5604" i="13" s="1"/>
  <c r="AG5604" i="13" s="1"/>
  <c r="AD5609" i="13"/>
  <c r="AE5609" i="13" s="1"/>
  <c r="M5611" i="13"/>
  <c r="AD5639" i="13"/>
  <c r="AE5639" i="13" s="1"/>
  <c r="AG5639" i="13" s="1"/>
  <c r="AD5644" i="13"/>
  <c r="AE5644" i="13" s="1"/>
  <c r="AD5651" i="13"/>
  <c r="AE5651" i="13" s="1"/>
  <c r="AG5651" i="13" s="1"/>
  <c r="AD5657" i="13"/>
  <c r="AE5657" i="13" s="1"/>
  <c r="M5661" i="13"/>
  <c r="AD5662" i="13"/>
  <c r="AE5662" i="13" s="1"/>
  <c r="M5668" i="13"/>
  <c r="AG5738" i="13"/>
  <c r="AE5739" i="13"/>
  <c r="M5858" i="13"/>
  <c r="AD5857" i="13"/>
  <c r="AE5857" i="13" s="1"/>
  <c r="AD5906" i="13"/>
  <c r="AE5906" i="13" s="1"/>
  <c r="AG5906" i="13" s="1"/>
  <c r="AD5931" i="13"/>
  <c r="AE5931" i="13" s="1"/>
  <c r="AG5931" i="13" s="1"/>
  <c r="AD5935" i="13"/>
  <c r="AE5935" i="13" s="1"/>
  <c r="AG5935" i="13" s="1"/>
  <c r="AD5947" i="13"/>
  <c r="AE5947" i="13" s="1"/>
  <c r="AG5947" i="13" s="1"/>
  <c r="AD4011" i="13"/>
  <c r="AD4102" i="13"/>
  <c r="AD4156" i="13"/>
  <c r="AD4300" i="13"/>
  <c r="AE4300" i="13" s="1"/>
  <c r="AD4329" i="13"/>
  <c r="AE4329" i="13" s="1"/>
  <c r="AD4340" i="13"/>
  <c r="AE4340" i="13" s="1"/>
  <c r="AD4392" i="13"/>
  <c r="AD4399" i="13"/>
  <c r="AD4411" i="13"/>
  <c r="AE4411" i="13" s="1"/>
  <c r="AD4419" i="13"/>
  <c r="AE4419" i="13" s="1"/>
  <c r="AD4431" i="13"/>
  <c r="AE4431" i="13" s="1"/>
  <c r="AD4472" i="13"/>
  <c r="AE4472" i="13" s="1"/>
  <c r="AD4481" i="13"/>
  <c r="AE4481" i="13" s="1"/>
  <c r="AD4485" i="13"/>
  <c r="AE4485" i="13" s="1"/>
  <c r="AD4489" i="13"/>
  <c r="AE4489" i="13" s="1"/>
  <c r="AD4524" i="13"/>
  <c r="AE4524" i="13" s="1"/>
  <c r="AD4530" i="13"/>
  <c r="AE4530" i="13" s="1"/>
  <c r="AD4605" i="13"/>
  <c r="AE4605" i="13" s="1"/>
  <c r="AD4614" i="13"/>
  <c r="AE4614" i="13" s="1"/>
  <c r="AD4674" i="13"/>
  <c r="AE4674" i="13" s="1"/>
  <c r="AD4687" i="13"/>
  <c r="AE4687" i="13" s="1"/>
  <c r="AD4742" i="13"/>
  <c r="AE4742" i="13" s="1"/>
  <c r="AD4833" i="13"/>
  <c r="AE4833" i="13" s="1"/>
  <c r="M4912" i="13"/>
  <c r="M4926" i="13"/>
  <c r="AD4925" i="13"/>
  <c r="AE4925" i="13" s="1"/>
  <c r="M4931" i="13"/>
  <c r="AD4930" i="13"/>
  <c r="AE4930" i="13" s="1"/>
  <c r="AD4932" i="13"/>
  <c r="AE4932" i="13" s="1"/>
  <c r="M4939" i="13"/>
  <c r="AD4936" i="13"/>
  <c r="AE4936" i="13" s="1"/>
  <c r="AD4940" i="13"/>
  <c r="AE4940" i="13" s="1"/>
  <c r="AD4941" i="13"/>
  <c r="AE4941" i="13" s="1"/>
  <c r="AG4941" i="13" s="1"/>
  <c r="AD4942" i="13"/>
  <c r="AE4942" i="13" s="1"/>
  <c r="AG4942" i="13" s="1"/>
  <c r="AD4944" i="13"/>
  <c r="AE4944" i="13" s="1"/>
  <c r="AD4945" i="13"/>
  <c r="AE4945" i="13" s="1"/>
  <c r="AG4945" i="13" s="1"/>
  <c r="AD4946" i="13"/>
  <c r="AE4946" i="13" s="1"/>
  <c r="AG4946" i="13" s="1"/>
  <c r="AD4948" i="13"/>
  <c r="AE4948" i="13" s="1"/>
  <c r="AD4949" i="13"/>
  <c r="AE4949" i="13" s="1"/>
  <c r="AG4949" i="13" s="1"/>
  <c r="AD4950" i="13"/>
  <c r="AE4950" i="13" s="1"/>
  <c r="AG4950" i="13" s="1"/>
  <c r="M4955" i="13"/>
  <c r="AD4954" i="13"/>
  <c r="AE4954" i="13" s="1"/>
  <c r="AD4963" i="13"/>
  <c r="AE4963" i="13" s="1"/>
  <c r="AG4963" i="13" s="1"/>
  <c r="AD4983" i="13"/>
  <c r="AE4983" i="13" s="1"/>
  <c r="AG4983" i="13" s="1"/>
  <c r="AD4985" i="13"/>
  <c r="AE4985" i="13" s="1"/>
  <c r="AG4985" i="13" s="1"/>
  <c r="AD4993" i="13"/>
  <c r="AE4993" i="13" s="1"/>
  <c r="AG4993" i="13" s="1"/>
  <c r="AD5035" i="13"/>
  <c r="AE5035" i="13" s="1"/>
  <c r="AG5035" i="13" s="1"/>
  <c r="M5042" i="13"/>
  <c r="AD5041" i="13"/>
  <c r="AE5041" i="13" s="1"/>
  <c r="AD5049" i="13"/>
  <c r="AE5049" i="13" s="1"/>
  <c r="AG5049" i="13" s="1"/>
  <c r="AD5051" i="13"/>
  <c r="AE5051" i="13" s="1"/>
  <c r="AG5051" i="13" s="1"/>
  <c r="M5083" i="13"/>
  <c r="AD5077" i="13"/>
  <c r="AE5077" i="13" s="1"/>
  <c r="M5092" i="13"/>
  <c r="AD5089" i="13"/>
  <c r="AE5089" i="13" s="1"/>
  <c r="AE5093" i="13"/>
  <c r="AD5095" i="13"/>
  <c r="AE5095" i="13" s="1"/>
  <c r="AG5095" i="13" s="1"/>
  <c r="AD5097" i="13"/>
  <c r="AE5097" i="13" s="1"/>
  <c r="AG5097" i="13" s="1"/>
  <c r="AD5099" i="13"/>
  <c r="AE5099" i="13" s="1"/>
  <c r="AG5099" i="13" s="1"/>
  <c r="AD5101" i="13"/>
  <c r="AE5101" i="13" s="1"/>
  <c r="AG5101" i="13" s="1"/>
  <c r="AD5103" i="13"/>
  <c r="AE5103" i="13" s="1"/>
  <c r="AG5103" i="13" s="1"/>
  <c r="AD5105" i="13"/>
  <c r="AE5105" i="13" s="1"/>
  <c r="AG5105" i="13" s="1"/>
  <c r="AD5107" i="13"/>
  <c r="AE5107" i="13" s="1"/>
  <c r="AD5113" i="13"/>
  <c r="AE5113" i="13" s="1"/>
  <c r="AG5113" i="13" s="1"/>
  <c r="AD5149" i="13"/>
  <c r="AE5149" i="13" s="1"/>
  <c r="M5150" i="13"/>
  <c r="M5161" i="13"/>
  <c r="AD5167" i="13"/>
  <c r="AE5167" i="13" s="1"/>
  <c r="AG5167" i="13" s="1"/>
  <c r="M5170" i="13"/>
  <c r="AD5169" i="13"/>
  <c r="AE5169" i="13" s="1"/>
  <c r="AD5173" i="13"/>
  <c r="AE5173" i="13" s="1"/>
  <c r="AG5173" i="13" s="1"/>
  <c r="M5180" i="13"/>
  <c r="M5187" i="13"/>
  <c r="AD5185" i="13"/>
  <c r="AE5185" i="13" s="1"/>
  <c r="M5202" i="13"/>
  <c r="AD5201" i="13"/>
  <c r="AE5201" i="13" s="1"/>
  <c r="AD5221" i="13"/>
  <c r="AE5221" i="13" s="1"/>
  <c r="AD5232" i="13"/>
  <c r="AE5232" i="13" s="1"/>
  <c r="AG5232" i="13" s="1"/>
  <c r="AD5247" i="13"/>
  <c r="AE5247" i="13" s="1"/>
  <c r="AG5247" i="13" s="1"/>
  <c r="AD5251" i="13"/>
  <c r="AE5251" i="13" s="1"/>
  <c r="AG5251" i="13" s="1"/>
  <c r="AD5259" i="13"/>
  <c r="AE5259" i="13" s="1"/>
  <c r="AG5259" i="13" s="1"/>
  <c r="AD5299" i="13"/>
  <c r="AE5299" i="13" s="1"/>
  <c r="AG5299" i="13" s="1"/>
  <c r="AD5319" i="13"/>
  <c r="AE5319" i="13" s="1"/>
  <c r="AG5319" i="13" s="1"/>
  <c r="AD5325" i="13"/>
  <c r="AE5325" i="13" s="1"/>
  <c r="AD5329" i="13"/>
  <c r="AE5329" i="13" s="1"/>
  <c r="AG5329" i="13" s="1"/>
  <c r="AD5331" i="13"/>
  <c r="AE5331" i="13" s="1"/>
  <c r="AG5331" i="13" s="1"/>
  <c r="AE5354" i="13"/>
  <c r="AG5352" i="13"/>
  <c r="AE5384" i="13"/>
  <c r="AG5382" i="13"/>
  <c r="AG5387" i="13"/>
  <c r="AD5449" i="13"/>
  <c r="AE5449" i="13" s="1"/>
  <c r="AD5451" i="13"/>
  <c r="AE5451" i="13" s="1"/>
  <c r="AG5451" i="13" s="1"/>
  <c r="AD5453" i="13"/>
  <c r="AE5453" i="13" s="1"/>
  <c r="AG5453" i="13" s="1"/>
  <c r="AD5455" i="13"/>
  <c r="AE5455" i="13" s="1"/>
  <c r="AG5455" i="13" s="1"/>
  <c r="AE5502" i="13"/>
  <c r="AG5500" i="13"/>
  <c r="AE5505" i="13"/>
  <c r="AG5503" i="13"/>
  <c r="AD5522" i="13"/>
  <c r="AE5522" i="13" s="1"/>
  <c r="AG5522" i="13" s="1"/>
  <c r="AD5526" i="13"/>
  <c r="AE5526" i="13" s="1"/>
  <c r="AG5526" i="13" s="1"/>
  <c r="AD5529" i="13"/>
  <c r="AE5529" i="13" s="1"/>
  <c r="AG5529" i="13" s="1"/>
  <c r="M5535" i="13"/>
  <c r="AD5534" i="13"/>
  <c r="AE5534" i="13" s="1"/>
  <c r="M5545" i="13"/>
  <c r="AD5542" i="13"/>
  <c r="AE5542" i="13" s="1"/>
  <c r="AD5546" i="13"/>
  <c r="AE5546" i="13" s="1"/>
  <c r="M5560" i="13"/>
  <c r="AD5559" i="13"/>
  <c r="AE5559" i="13" s="1"/>
  <c r="M5568" i="13"/>
  <c r="AD5565" i="13"/>
  <c r="AE5565" i="13" s="1"/>
  <c r="AD5574" i="13"/>
  <c r="AE5574" i="13" s="1"/>
  <c r="AG5574" i="13" s="1"/>
  <c r="AD5579" i="13"/>
  <c r="AE5579" i="13" s="1"/>
  <c r="AG5579" i="13" s="1"/>
  <c r="AD5585" i="13"/>
  <c r="AE5585" i="13" s="1"/>
  <c r="M5594" i="13"/>
  <c r="AD5593" i="13"/>
  <c r="AE5593" i="13" s="1"/>
  <c r="AD5597" i="13"/>
  <c r="AE5597" i="13" s="1"/>
  <c r="AG5597" i="13" s="1"/>
  <c r="AE5614" i="13"/>
  <c r="AG5612" i="13"/>
  <c r="M5635" i="13"/>
  <c r="AD5631" i="13"/>
  <c r="AE5631" i="13" s="1"/>
  <c r="AG5631" i="13" s="1"/>
  <c r="M5641" i="13"/>
  <c r="AD5637" i="13"/>
  <c r="AE5637" i="13" s="1"/>
  <c r="AG5637" i="13" s="1"/>
  <c r="AD5640" i="13"/>
  <c r="AE5640" i="13" s="1"/>
  <c r="AG5640" i="13" s="1"/>
  <c r="AD5648" i="13"/>
  <c r="AE5648" i="13" s="1"/>
  <c r="AG5648" i="13" s="1"/>
  <c r="AD5652" i="13"/>
  <c r="AE5652" i="13" s="1"/>
  <c r="AG5652" i="13" s="1"/>
  <c r="M5864" i="13"/>
  <c r="AD5863" i="13"/>
  <c r="AE5863" i="13" s="1"/>
  <c r="AD5867" i="13"/>
  <c r="AE5867" i="13" s="1"/>
  <c r="AG5867" i="13" s="1"/>
  <c r="AD5871" i="13"/>
  <c r="AE5871" i="13" s="1"/>
  <c r="AG5871" i="13" s="1"/>
  <c r="AD5877" i="13"/>
  <c r="AE5877" i="13" s="1"/>
  <c r="AD5881" i="13"/>
  <c r="AE5881" i="13" s="1"/>
  <c r="AD5886" i="13"/>
  <c r="AE5886" i="13" s="1"/>
  <c r="AG5886" i="13" s="1"/>
  <c r="AD5891" i="13"/>
  <c r="AE5891" i="13" s="1"/>
  <c r="AD5899" i="13"/>
  <c r="AE5899" i="13" s="1"/>
  <c r="AD5903" i="13"/>
  <c r="AE5903" i="13" s="1"/>
  <c r="AD5907" i="13"/>
  <c r="AE5907" i="13" s="1"/>
  <c r="AG5907" i="13" s="1"/>
  <c r="M5915" i="13"/>
  <c r="M5918" i="13"/>
  <c r="AD5916" i="13"/>
  <c r="AE5916" i="13" s="1"/>
  <c r="AD5921" i="13"/>
  <c r="AE5921" i="13" s="1"/>
  <c r="AD5925" i="13"/>
  <c r="AE5925" i="13" s="1"/>
  <c r="AG5925" i="13" s="1"/>
  <c r="AD5928" i="13"/>
  <c r="AE5928" i="13" s="1"/>
  <c r="AG5928" i="13" s="1"/>
  <c r="AD5932" i="13"/>
  <c r="AE5932" i="13" s="1"/>
  <c r="AG5932" i="13" s="1"/>
  <c r="AD5940" i="13"/>
  <c r="AE5940" i="13" s="1"/>
  <c r="AD5944" i="13"/>
  <c r="AE5944" i="13" s="1"/>
  <c r="AD5958" i="13"/>
  <c r="AE5958" i="13" s="1"/>
  <c r="AG5958" i="13" s="1"/>
  <c r="M5001" i="13"/>
  <c r="M5004" i="13"/>
  <c r="M5209" i="13"/>
  <c r="M5212" i="13"/>
  <c r="M5236" i="13"/>
  <c r="M5351" i="13"/>
  <c r="M5354" i="13"/>
  <c r="AD5365" i="13"/>
  <c r="AE5365" i="13" s="1"/>
  <c r="AD5372" i="13"/>
  <c r="AE5372" i="13" s="1"/>
  <c r="M5384" i="13"/>
  <c r="M5395" i="13"/>
  <c r="AD5399" i="13"/>
  <c r="AE5399" i="13" s="1"/>
  <c r="AD5415" i="13"/>
  <c r="AE5415" i="13" s="1"/>
  <c r="AD5418" i="13"/>
  <c r="AE5418" i="13" s="1"/>
  <c r="AD5473" i="13"/>
  <c r="AE5473" i="13" s="1"/>
  <c r="AD5485" i="13"/>
  <c r="AE5485" i="13" s="1"/>
  <c r="AD5498" i="13"/>
  <c r="AE5498" i="13" s="1"/>
  <c r="M5502" i="13"/>
  <c r="M5505" i="13"/>
  <c r="AD5509" i="13"/>
  <c r="AE5509" i="13" s="1"/>
  <c r="M5614" i="13"/>
  <c r="M5677" i="13"/>
  <c r="AD5684" i="13"/>
  <c r="AE5684" i="13" s="1"/>
  <c r="AD5690" i="13"/>
  <c r="AE5690" i="13" s="1"/>
  <c r="AD5714" i="13"/>
  <c r="AE5714" i="13" s="1"/>
  <c r="AD5718" i="13"/>
  <c r="AE5718" i="13" s="1"/>
  <c r="AD5723" i="13"/>
  <c r="AE5723" i="13" s="1"/>
  <c r="AD5728" i="13"/>
  <c r="AE5728" i="13" s="1"/>
  <c r="AD5733" i="13"/>
  <c r="AE5733" i="13" s="1"/>
  <c r="M5737" i="13"/>
  <c r="AD5753" i="13"/>
  <c r="AE5753" i="13" s="1"/>
  <c r="M5757" i="13"/>
  <c r="AD5774" i="13"/>
  <c r="AE5774" i="13" s="1"/>
  <c r="AD5781" i="13"/>
  <c r="AE5781" i="13" s="1"/>
  <c r="AD5784" i="13"/>
  <c r="AE5784" i="13" s="1"/>
  <c r="AD5787" i="13"/>
  <c r="AE5787" i="13" s="1"/>
  <c r="AD5795" i="13"/>
  <c r="AE5795" i="13" s="1"/>
  <c r="AD5803" i="13"/>
  <c r="AE5803" i="13" s="1"/>
  <c r="AD5811" i="13"/>
  <c r="AE5811" i="13" s="1"/>
  <c r="M5815" i="13"/>
  <c r="AD5826" i="13"/>
  <c r="AE5826" i="13" s="1"/>
  <c r="AD5832" i="13"/>
  <c r="AE5832" i="13" s="1"/>
  <c r="AD5840" i="13"/>
  <c r="AE5840" i="13" s="1"/>
  <c r="AD5850" i="13"/>
  <c r="AE5850" i="13" s="1"/>
  <c r="AD5853" i="13"/>
  <c r="AE5853" i="13" s="1"/>
  <c r="M5966" i="13"/>
  <c r="AD5965" i="13"/>
  <c r="AE5965" i="13" s="1"/>
  <c r="M5985" i="13"/>
  <c r="AD6034" i="13"/>
  <c r="AE6034" i="13" s="1"/>
  <c r="AG6034" i="13" s="1"/>
  <c r="AG6055" i="13"/>
  <c r="M6060" i="13"/>
  <c r="AD6059" i="13"/>
  <c r="AE6059" i="13" s="1"/>
  <c r="AD6074" i="13"/>
  <c r="AE6074" i="13" s="1"/>
  <c r="AG6074" i="13" s="1"/>
  <c r="M6083" i="13"/>
  <c r="AD6082" i="13"/>
  <c r="AE6082" i="13" s="1"/>
  <c r="AD6095" i="13"/>
  <c r="AE6095" i="13" s="1"/>
  <c r="AG6095" i="13" s="1"/>
  <c r="AD6098" i="13"/>
  <c r="AE6098" i="13" s="1"/>
  <c r="AD6104" i="13"/>
  <c r="AE6104" i="13" s="1"/>
  <c r="AG6104" i="13" s="1"/>
  <c r="AD6110" i="13"/>
  <c r="AE6110" i="13" s="1"/>
  <c r="AD6114" i="13"/>
  <c r="AE6114" i="13" s="1"/>
  <c r="AG6114" i="13" s="1"/>
  <c r="AD6117" i="13"/>
  <c r="AE6117" i="13" s="1"/>
  <c r="AG6117" i="13" s="1"/>
  <c r="AD6125" i="13"/>
  <c r="AE6125" i="13" s="1"/>
  <c r="AG6125" i="13" s="1"/>
  <c r="AD6130" i="13"/>
  <c r="AE6130" i="13" s="1"/>
  <c r="M6135" i="13"/>
  <c r="AD6134" i="13"/>
  <c r="AE6134" i="13" s="1"/>
  <c r="M6140" i="13"/>
  <c r="AD6139" i="13"/>
  <c r="AE6139" i="13" s="1"/>
  <c r="AD6144" i="13"/>
  <c r="AE6144" i="13" s="1"/>
  <c r="AG6144" i="13" s="1"/>
  <c r="AD6148" i="13"/>
  <c r="AE6148" i="13" s="1"/>
  <c r="AG6148" i="13" s="1"/>
  <c r="AD6157" i="13"/>
  <c r="AE6157" i="13" s="1"/>
  <c r="AG6157" i="13" s="1"/>
  <c r="AD6161" i="13"/>
  <c r="AE6161" i="13" s="1"/>
  <c r="AG6161" i="13" s="1"/>
  <c r="AD6165" i="13"/>
  <c r="AE6165" i="13" s="1"/>
  <c r="AG6165" i="13" s="1"/>
  <c r="AD6169" i="13"/>
  <c r="AE6169" i="13" s="1"/>
  <c r="AG6169" i="13" s="1"/>
  <c r="M6175" i="13"/>
  <c r="AD6174" i="13"/>
  <c r="AE6174" i="13" s="1"/>
  <c r="AD6178" i="13"/>
  <c r="AE6178" i="13" s="1"/>
  <c r="AG6178" i="13" s="1"/>
  <c r="AD6182" i="13"/>
  <c r="AE6182" i="13" s="1"/>
  <c r="AG6182" i="13" s="1"/>
  <c r="AD6192" i="13"/>
  <c r="AE6192" i="13" s="1"/>
  <c r="AD6197" i="13"/>
  <c r="AE6197" i="13" s="1"/>
  <c r="AE6220" i="13"/>
  <c r="AG6212" i="13"/>
  <c r="AG6221" i="13"/>
  <c r="AE6242" i="13"/>
  <c r="AG6240" i="13"/>
  <c r="AE6252" i="13"/>
  <c r="AG6250" i="13"/>
  <c r="AD6256" i="13"/>
  <c r="AE6256" i="13" s="1"/>
  <c r="AG6256" i="13" s="1"/>
  <c r="AD6260" i="13"/>
  <c r="AE6260" i="13" s="1"/>
  <c r="AG6391" i="13"/>
  <c r="AD6395" i="13"/>
  <c r="AE6395" i="13" s="1"/>
  <c r="AG6395" i="13" s="1"/>
  <c r="M6403" i="13"/>
  <c r="AD6402" i="13"/>
  <c r="AE6402" i="13" s="1"/>
  <c r="AD6422" i="13"/>
  <c r="AE6422" i="13" s="1"/>
  <c r="AG6422" i="13" s="1"/>
  <c r="AD6427" i="13"/>
  <c r="AE6427" i="13" s="1"/>
  <c r="AG6427" i="13" s="1"/>
  <c r="AD6432" i="13"/>
  <c r="AE6432" i="13" s="1"/>
  <c r="AG6432" i="13" s="1"/>
  <c r="AD6437" i="13"/>
  <c r="AE6437" i="13" s="1"/>
  <c r="AG6437" i="13" s="1"/>
  <c r="AD6439" i="13"/>
  <c r="AE6439" i="13" s="1"/>
  <c r="AG6439" i="13" s="1"/>
  <c r="AD6490" i="13"/>
  <c r="AE6490" i="13" s="1"/>
  <c r="AG6490" i="13" s="1"/>
  <c r="AD6498" i="13"/>
  <c r="AE6498" i="13" s="1"/>
  <c r="AD6502" i="13"/>
  <c r="AE6502" i="13" s="1"/>
  <c r="AG6502" i="13" s="1"/>
  <c r="AD6507" i="13"/>
  <c r="AE6507" i="13" s="1"/>
  <c r="AD6512" i="13"/>
  <c r="AE6512" i="13" s="1"/>
  <c r="M6519" i="13"/>
  <c r="AD6518" i="13"/>
  <c r="AE6518" i="13" s="1"/>
  <c r="M6556" i="13"/>
  <c r="AD6555" i="13"/>
  <c r="AE6555" i="13" s="1"/>
  <c r="AD6570" i="13"/>
  <c r="AE6570" i="13" s="1"/>
  <c r="AG6570" i="13" s="1"/>
  <c r="AD6573" i="13"/>
  <c r="AE6573" i="13" s="1"/>
  <c r="M6583" i="13"/>
  <c r="AD6580" i="13"/>
  <c r="AE6580" i="13" s="1"/>
  <c r="AD6582" i="13"/>
  <c r="AE6582" i="13" s="1"/>
  <c r="AG6582" i="13" s="1"/>
  <c r="AD6587" i="13"/>
  <c r="AE6587" i="13" s="1"/>
  <c r="AG6587" i="13" s="1"/>
  <c r="AD6602" i="13"/>
  <c r="AE6602" i="13" s="1"/>
  <c r="AG6602" i="13" s="1"/>
  <c r="M6607" i="13"/>
  <c r="AD6606" i="13"/>
  <c r="AE6606" i="13" s="1"/>
  <c r="M6612" i="13"/>
  <c r="AD6611" i="13"/>
  <c r="AE6611" i="13" s="1"/>
  <c r="AD6669" i="13"/>
  <c r="AE6669" i="13" s="1"/>
  <c r="AD6672" i="13"/>
  <c r="AE6672" i="13" s="1"/>
  <c r="AG6672" i="13" s="1"/>
  <c r="AD6680" i="13"/>
  <c r="AE6680" i="13" s="1"/>
  <c r="AG6680" i="13" s="1"/>
  <c r="M6706" i="13"/>
  <c r="AD6693" i="13"/>
  <c r="AE6693" i="13" s="1"/>
  <c r="AG6693" i="13" s="1"/>
  <c r="AD6689" i="13"/>
  <c r="AE6689" i="13" s="1"/>
  <c r="AG6689" i="13" s="1"/>
  <c r="AD6691" i="13"/>
  <c r="AE6691" i="13" s="1"/>
  <c r="AG6691" i="13" s="1"/>
  <c r="AD6694" i="13"/>
  <c r="AE6694" i="13" s="1"/>
  <c r="AG6694" i="13" s="1"/>
  <c r="AD6698" i="13"/>
  <c r="AE6698" i="13" s="1"/>
  <c r="AG6698" i="13" s="1"/>
  <c r="AD6702" i="13"/>
  <c r="AE6702" i="13" s="1"/>
  <c r="AG6702" i="13" s="1"/>
  <c r="M6708" i="13"/>
  <c r="AD6707" i="13"/>
  <c r="AE6707" i="13" s="1"/>
  <c r="AD6718" i="13"/>
  <c r="AE6718" i="13" s="1"/>
  <c r="M6767" i="13"/>
  <c r="AD6766" i="13"/>
  <c r="AE6766" i="13" s="1"/>
  <c r="AD6772" i="13"/>
  <c r="AE6772" i="13" s="1"/>
  <c r="AD6784" i="13"/>
  <c r="AE6784" i="13" s="1"/>
  <c r="AD6790" i="13"/>
  <c r="AE6790" i="13" s="1"/>
  <c r="AG6790" i="13" s="1"/>
  <c r="AD6795" i="13"/>
  <c r="AE6795" i="13" s="1"/>
  <c r="AD6807" i="13"/>
  <c r="AE6807" i="13" s="1"/>
  <c r="M6808" i="13"/>
  <c r="AD6813" i="13"/>
  <c r="AE6813" i="13" s="1"/>
  <c r="M6814" i="13"/>
  <c r="AG6899" i="13"/>
  <c r="AE6900" i="13"/>
  <c r="AD6903" i="13"/>
  <c r="AE6903" i="13" s="1"/>
  <c r="M6918" i="13"/>
  <c r="AD6913" i="13"/>
  <c r="AE6913" i="13" s="1"/>
  <c r="AD6921" i="13"/>
  <c r="AE6921" i="13" s="1"/>
  <c r="AD6927" i="13"/>
  <c r="AE6927" i="13" s="1"/>
  <c r="AD6931" i="13"/>
  <c r="AE6931" i="13" s="1"/>
  <c r="AD6935" i="13"/>
  <c r="AE6935" i="13" s="1"/>
  <c r="AG6935" i="13" s="1"/>
  <c r="M6968" i="13"/>
  <c r="AD6967" i="13"/>
  <c r="AE6967" i="13" s="1"/>
  <c r="M6983" i="13"/>
  <c r="AD6978" i="13"/>
  <c r="AE6978" i="13" s="1"/>
  <c r="AD7004" i="13"/>
  <c r="AE7004" i="13" s="1"/>
  <c r="AG7004" i="13" s="1"/>
  <c r="AD7013" i="13"/>
  <c r="AE7013" i="13" s="1"/>
  <c r="AD7018" i="13"/>
  <c r="M7049" i="13"/>
  <c r="AD7044" i="13"/>
  <c r="AE7044" i="13" s="1"/>
  <c r="AD7047" i="13"/>
  <c r="AE7047" i="13" s="1"/>
  <c r="M5152" i="13"/>
  <c r="AD5975" i="13"/>
  <c r="AE5975" i="13" s="1"/>
  <c r="AG5975" i="13" s="1"/>
  <c r="AD5976" i="13"/>
  <c r="AE5976" i="13" s="1"/>
  <c r="AG5976" i="13" s="1"/>
  <c r="AD5982" i="13"/>
  <c r="AE5982" i="13" s="1"/>
  <c r="AG5982" i="13" s="1"/>
  <c r="M6000" i="13"/>
  <c r="AD5994" i="13"/>
  <c r="AE5994" i="13" s="1"/>
  <c r="M6013" i="13"/>
  <c r="AD6012" i="13"/>
  <c r="AE6012" i="13" s="1"/>
  <c r="AD6014" i="13"/>
  <c r="AE6014" i="13" s="1"/>
  <c r="AD6015" i="13"/>
  <c r="AE6015" i="13" s="1"/>
  <c r="AG6015" i="13" s="1"/>
  <c r="M6020" i="13"/>
  <c r="AD6019" i="13"/>
  <c r="AE6019" i="13" s="1"/>
  <c r="M6024" i="13"/>
  <c r="AD6023" i="13"/>
  <c r="AE6023" i="13" s="1"/>
  <c r="AD6033" i="13"/>
  <c r="AE6033" i="13" s="1"/>
  <c r="M6063" i="13"/>
  <c r="AD6061" i="13"/>
  <c r="AE6061" i="13" s="1"/>
  <c r="AD6071" i="13"/>
  <c r="AE6071" i="13" s="1"/>
  <c r="M6077" i="13"/>
  <c r="AD6076" i="13"/>
  <c r="AE6076" i="13" s="1"/>
  <c r="M6087" i="13"/>
  <c r="AD6084" i="13"/>
  <c r="AE6084" i="13" s="1"/>
  <c r="AD6096" i="13"/>
  <c r="AE6096" i="13" s="1"/>
  <c r="AG6096" i="13" s="1"/>
  <c r="M6107" i="13"/>
  <c r="AD6106" i="13"/>
  <c r="AE6106" i="13" s="1"/>
  <c r="AD6111" i="13"/>
  <c r="AE6111" i="13" s="1"/>
  <c r="AG6111" i="13" s="1"/>
  <c r="M6119" i="13"/>
  <c r="M6121" i="13"/>
  <c r="AD6120" i="13"/>
  <c r="AE6120" i="13" s="1"/>
  <c r="AD6126" i="13"/>
  <c r="AE6126" i="13" s="1"/>
  <c r="AG6126" i="13" s="1"/>
  <c r="M6142" i="13"/>
  <c r="AD6141" i="13"/>
  <c r="AE6141" i="13" s="1"/>
  <c r="M6151" i="13"/>
  <c r="AD6146" i="13"/>
  <c r="AE6146" i="13" s="1"/>
  <c r="AD6149" i="13"/>
  <c r="AE6149" i="13" s="1"/>
  <c r="AG6149" i="13" s="1"/>
  <c r="M6162" i="13"/>
  <c r="AD6159" i="13"/>
  <c r="AE6159" i="13" s="1"/>
  <c r="AD6166" i="13"/>
  <c r="AE6166" i="13" s="1"/>
  <c r="AG6166" i="13" s="1"/>
  <c r="AD6170" i="13"/>
  <c r="AE6170" i="13" s="1"/>
  <c r="AG6170" i="13" s="1"/>
  <c r="M6196" i="13"/>
  <c r="AD6194" i="13"/>
  <c r="AE6194" i="13" s="1"/>
  <c r="AD6198" i="13"/>
  <c r="AE6198" i="13" s="1"/>
  <c r="AG6198" i="13" s="1"/>
  <c r="M6405" i="13"/>
  <c r="AD6404" i="13"/>
  <c r="AE6404" i="13" s="1"/>
  <c r="M6415" i="13"/>
  <c r="AD6414" i="13"/>
  <c r="AE6414" i="13" s="1"/>
  <c r="M6425" i="13"/>
  <c r="AD6424" i="13"/>
  <c r="AE6424" i="13" s="1"/>
  <c r="M6433" i="13"/>
  <c r="AD6429" i="13"/>
  <c r="AE6429" i="13" s="1"/>
  <c r="AG6479" i="13"/>
  <c r="M6497" i="13"/>
  <c r="AD6495" i="13"/>
  <c r="AE6495" i="13" s="1"/>
  <c r="M6515" i="13"/>
  <c r="AD6514" i="13"/>
  <c r="AE6514" i="13" s="1"/>
  <c r="AD6521" i="13"/>
  <c r="AE6521" i="13" s="1"/>
  <c r="AG6521" i="13" s="1"/>
  <c r="AD6523" i="13"/>
  <c r="AE6523" i="13" s="1"/>
  <c r="M6528" i="13"/>
  <c r="AD6527" i="13"/>
  <c r="AE6527" i="13" s="1"/>
  <c r="M6550" i="13"/>
  <c r="AD6549" i="13"/>
  <c r="AE6549" i="13" s="1"/>
  <c r="M6558" i="13"/>
  <c r="AD6557" i="13"/>
  <c r="AE6557" i="13" s="1"/>
  <c r="AD6575" i="13"/>
  <c r="AE6575" i="13" s="1"/>
  <c r="M6577" i="13"/>
  <c r="AD6594" i="13"/>
  <c r="AE6594" i="13" s="1"/>
  <c r="M6596" i="13"/>
  <c r="AD6614" i="13"/>
  <c r="AE6614" i="13" s="1"/>
  <c r="AG6614" i="13" s="1"/>
  <c r="AD6673" i="13"/>
  <c r="AE6673" i="13" s="1"/>
  <c r="AG6673" i="13" s="1"/>
  <c r="AD6678" i="13"/>
  <c r="AE6678" i="13" s="1"/>
  <c r="M6681" i="13"/>
  <c r="AD6695" i="13"/>
  <c r="AE6695" i="13" s="1"/>
  <c r="AG6695" i="13" s="1"/>
  <c r="AD6699" i="13"/>
  <c r="AE6699" i="13" s="1"/>
  <c r="AG6699" i="13" s="1"/>
  <c r="AD6703" i="13"/>
  <c r="AE6703" i="13" s="1"/>
  <c r="AG6703" i="13" s="1"/>
  <c r="AE6737" i="13"/>
  <c r="AG6735" i="13"/>
  <c r="M6769" i="13"/>
  <c r="AD6768" i="13"/>
  <c r="AE6768" i="13" s="1"/>
  <c r="M6799" i="13"/>
  <c r="AD6797" i="13"/>
  <c r="AE6797" i="13" s="1"/>
  <c r="M6806" i="13"/>
  <c r="AD6803" i="13"/>
  <c r="AE6803" i="13" s="1"/>
  <c r="AD6815" i="13"/>
  <c r="AE6815" i="13" s="1"/>
  <c r="M6817" i="13"/>
  <c r="M6924" i="13"/>
  <c r="AD6923" i="13"/>
  <c r="AE6923" i="13" s="1"/>
  <c r="M6938" i="13"/>
  <c r="AD6937" i="13"/>
  <c r="AE6937" i="13" s="1"/>
  <c r="M6970" i="13"/>
  <c r="AD6969" i="13"/>
  <c r="AE6969" i="13" s="1"/>
  <c r="AD4968" i="13"/>
  <c r="AE4968" i="13" s="1"/>
  <c r="AD4976" i="13"/>
  <c r="AE4976" i="13" s="1"/>
  <c r="AD4980" i="13"/>
  <c r="AE4980" i="13" s="1"/>
  <c r="AD5005" i="13"/>
  <c r="AE5005" i="13" s="1"/>
  <c r="AD5024" i="13"/>
  <c r="AE5024" i="13" s="1"/>
  <c r="AD5181" i="13"/>
  <c r="AE5181" i="13" s="1"/>
  <c r="AD5213" i="13"/>
  <c r="AE5213" i="13" s="1"/>
  <c r="AD5223" i="13"/>
  <c r="AE5223" i="13" s="1"/>
  <c r="AD5229" i="13"/>
  <c r="AE5229" i="13" s="1"/>
  <c r="AD5263" i="13"/>
  <c r="AE5263" i="13" s="1"/>
  <c r="AD5267" i="13"/>
  <c r="AE5267" i="13" s="1"/>
  <c r="AD5271" i="13"/>
  <c r="AE5271" i="13" s="1"/>
  <c r="AD5278" i="13"/>
  <c r="AE5278" i="13" s="1"/>
  <c r="AD5314" i="13"/>
  <c r="AE5314" i="13" s="1"/>
  <c r="AD5335" i="13"/>
  <c r="AE5335" i="13" s="1"/>
  <c r="AD5355" i="13"/>
  <c r="AE5355" i="13" s="1"/>
  <c r="AD5407" i="13"/>
  <c r="AE5407" i="13" s="1"/>
  <c r="AD5442" i="13"/>
  <c r="AE5442" i="13" s="1"/>
  <c r="AD5461" i="13"/>
  <c r="AE5461" i="13" s="1"/>
  <c r="AD5475" i="13"/>
  <c r="AE5475" i="13" s="1"/>
  <c r="AD5488" i="13"/>
  <c r="AE5488" i="13" s="1"/>
  <c r="AD5513" i="13"/>
  <c r="AD5615" i="13"/>
  <c r="AE5615" i="13" s="1"/>
  <c r="AD5686" i="13"/>
  <c r="AE5686" i="13" s="1"/>
  <c r="AD5716" i="13"/>
  <c r="AE5716" i="13" s="1"/>
  <c r="AD5758" i="13"/>
  <c r="AE5758" i="13" s="1"/>
  <c r="AD5776" i="13"/>
  <c r="AE5776" i="13" s="1"/>
  <c r="AD5793" i="13"/>
  <c r="AE5793" i="13" s="1"/>
  <c r="AD5816" i="13"/>
  <c r="AE5816" i="13" s="1"/>
  <c r="AD5830" i="13"/>
  <c r="AE5830" i="13" s="1"/>
  <c r="AD5838" i="13"/>
  <c r="AE5838" i="13" s="1"/>
  <c r="AD5842" i="13"/>
  <c r="AE5842" i="13" s="1"/>
  <c r="M5961" i="13"/>
  <c r="AD5960" i="13"/>
  <c r="AE5960" i="13" s="1"/>
  <c r="AD5967" i="13"/>
  <c r="AE5967" i="13" s="1"/>
  <c r="M5969" i="13"/>
  <c r="AD5970" i="13"/>
  <c r="AE5970" i="13" s="1"/>
  <c r="AD5971" i="13"/>
  <c r="AE5971" i="13" s="1"/>
  <c r="AG5971" i="13" s="1"/>
  <c r="AD5972" i="13"/>
  <c r="AE5972" i="13" s="1"/>
  <c r="AG5972" i="13" s="1"/>
  <c r="AD5973" i="13"/>
  <c r="AE5973" i="13" s="1"/>
  <c r="AD5979" i="13"/>
  <c r="AE5979" i="13" s="1"/>
  <c r="AG5979" i="13" s="1"/>
  <c r="AD5980" i="13"/>
  <c r="AE5980" i="13" s="1"/>
  <c r="AG6038" i="13"/>
  <c r="AD6067" i="13"/>
  <c r="AE6067" i="13" s="1"/>
  <c r="AG6067" i="13" s="1"/>
  <c r="M6079" i="13"/>
  <c r="AD6078" i="13"/>
  <c r="AE6078" i="13" s="1"/>
  <c r="AD6089" i="13"/>
  <c r="AE6089" i="13" s="1"/>
  <c r="AG6089" i="13" s="1"/>
  <c r="M6102" i="13"/>
  <c r="M6109" i="13"/>
  <c r="AD6108" i="13"/>
  <c r="AE6108" i="13" s="1"/>
  <c r="AD6116" i="13"/>
  <c r="AE6116" i="13" s="1"/>
  <c r="M6127" i="13"/>
  <c r="AD6124" i="13"/>
  <c r="AE6124" i="13" s="1"/>
  <c r="AG6124" i="13" s="1"/>
  <c r="M6129" i="13"/>
  <c r="AD6128" i="13"/>
  <c r="AE6128" i="13" s="1"/>
  <c r="AD6131" i="13"/>
  <c r="AE6131" i="13" s="1"/>
  <c r="AG6131" i="13" s="1"/>
  <c r="AD6136" i="13"/>
  <c r="AE6136" i="13" s="1"/>
  <c r="AD6163" i="13"/>
  <c r="AE6163" i="13" s="1"/>
  <c r="AD6167" i="13"/>
  <c r="AE6167" i="13" s="1"/>
  <c r="AG6167" i="13" s="1"/>
  <c r="AD6171" i="13"/>
  <c r="AE6171" i="13" s="1"/>
  <c r="AG6171" i="13" s="1"/>
  <c r="AD6176" i="13"/>
  <c r="AE6176" i="13" s="1"/>
  <c r="AD6180" i="13"/>
  <c r="AE6180" i="13" s="1"/>
  <c r="AD6184" i="13"/>
  <c r="AE6184" i="13" s="1"/>
  <c r="AD6190" i="13"/>
  <c r="AE6190" i="13" s="1"/>
  <c r="AG6190" i="13" s="1"/>
  <c r="AD6195" i="13"/>
  <c r="AE6195" i="13" s="1"/>
  <c r="AG6195" i="13" s="1"/>
  <c r="AD6199" i="13"/>
  <c r="AE6199" i="13" s="1"/>
  <c r="AG6199" i="13" s="1"/>
  <c r="AD6255" i="13"/>
  <c r="AE6255" i="13" s="1"/>
  <c r="AD6258" i="13"/>
  <c r="AE6258" i="13" s="1"/>
  <c r="AG6258" i="13" s="1"/>
  <c r="AG6338" i="13"/>
  <c r="AE6374" i="13"/>
  <c r="AG6348" i="13"/>
  <c r="M6397" i="13"/>
  <c r="M6399" i="13"/>
  <c r="AD6398" i="13"/>
  <c r="AE6398" i="13" s="1"/>
  <c r="AD6406" i="13"/>
  <c r="AE6406" i="13" s="1"/>
  <c r="M6408" i="13"/>
  <c r="AD6410" i="13"/>
  <c r="AE6410" i="13" s="1"/>
  <c r="AG6410" i="13" s="1"/>
  <c r="AD6416" i="13"/>
  <c r="AE6416" i="13" s="1"/>
  <c r="M6418" i="13"/>
  <c r="AD6431" i="13"/>
  <c r="AE6431" i="13" s="1"/>
  <c r="AG6431" i="13" s="1"/>
  <c r="AD6438" i="13"/>
  <c r="AE6438" i="13" s="1"/>
  <c r="AG6438" i="13" s="1"/>
  <c r="AD6440" i="13"/>
  <c r="AE6440" i="13" s="1"/>
  <c r="AG6440" i="13" s="1"/>
  <c r="M6506" i="13"/>
  <c r="AD6505" i="13"/>
  <c r="AE6505" i="13" s="1"/>
  <c r="M6511" i="13"/>
  <c r="AD6510" i="13"/>
  <c r="AE6510" i="13" s="1"/>
  <c r="AD6520" i="13"/>
  <c r="AE6520" i="13" s="1"/>
  <c r="AD6524" i="13"/>
  <c r="AE6524" i="13" s="1"/>
  <c r="M6530" i="13"/>
  <c r="AD6529" i="13"/>
  <c r="AE6537" i="13"/>
  <c r="AG6533" i="13"/>
  <c r="AD6546" i="13"/>
  <c r="AE6546" i="13" s="1"/>
  <c r="M6552" i="13"/>
  <c r="AD6551" i="13"/>
  <c r="AE6551" i="13" s="1"/>
  <c r="M6561" i="13"/>
  <c r="AD6559" i="13"/>
  <c r="AE6559" i="13" s="1"/>
  <c r="M6568" i="13"/>
  <c r="AD6564" i="13"/>
  <c r="AE6564" i="13" s="1"/>
  <c r="M6572" i="13"/>
  <c r="AD6571" i="13"/>
  <c r="AE6571" i="13" s="1"/>
  <c r="AG6571" i="13" s="1"/>
  <c r="AD6581" i="13"/>
  <c r="AE6581" i="13" s="1"/>
  <c r="AG6581" i="13" s="1"/>
  <c r="AD6584" i="13"/>
  <c r="AE6584" i="13" s="1"/>
  <c r="AD6589" i="13"/>
  <c r="AE6589" i="13" s="1"/>
  <c r="M6605" i="13"/>
  <c r="AD6603" i="13"/>
  <c r="AE6603" i="13" s="1"/>
  <c r="AD6608" i="13"/>
  <c r="AE6608" i="13" s="1"/>
  <c r="AD6613" i="13"/>
  <c r="AE6613" i="13" s="1"/>
  <c r="M6668" i="13"/>
  <c r="AD6667" i="13"/>
  <c r="AE6667" i="13" s="1"/>
  <c r="AD6670" i="13"/>
  <c r="AE6670" i="13" s="1"/>
  <c r="AG6670" i="13" s="1"/>
  <c r="AD6674" i="13"/>
  <c r="AE6674" i="13" s="1"/>
  <c r="AG6674" i="13" s="1"/>
  <c r="AD6682" i="13"/>
  <c r="AE6682" i="13" s="1"/>
  <c r="AD6687" i="13"/>
  <c r="AE6687" i="13" s="1"/>
  <c r="AG6687" i="13" s="1"/>
  <c r="AD6692" i="13"/>
  <c r="AE6692" i="13" s="1"/>
  <c r="AG6692" i="13" s="1"/>
  <c r="AD6696" i="13"/>
  <c r="AE6696" i="13" s="1"/>
  <c r="AG6696" i="13" s="1"/>
  <c r="AD6700" i="13"/>
  <c r="AE6700" i="13" s="1"/>
  <c r="AG6700" i="13" s="1"/>
  <c r="AD6704" i="13"/>
  <c r="AE6704" i="13" s="1"/>
  <c r="AG6704" i="13" s="1"/>
  <c r="AD6709" i="13"/>
  <c r="AE6709" i="13" s="1"/>
  <c r="M6717" i="13"/>
  <c r="AD6716" i="13"/>
  <c r="AE6716" i="13" s="1"/>
  <c r="AD6754" i="13"/>
  <c r="AE6754" i="13" s="1"/>
  <c r="AG6754" i="13" s="1"/>
  <c r="AD6762" i="13"/>
  <c r="AE6762" i="13" s="1"/>
  <c r="M6771" i="13"/>
  <c r="AD6770" i="13"/>
  <c r="AE6770" i="13" s="1"/>
  <c r="M6794" i="13"/>
  <c r="AD6793" i="13"/>
  <c r="AE6793" i="13" s="1"/>
  <c r="AG6820" i="13"/>
  <c r="AG6871" i="13"/>
  <c r="AE6890" i="13"/>
  <c r="AG6884" i="13"/>
  <c r="AE6893" i="13"/>
  <c r="AG6891" i="13"/>
  <c r="M6902" i="13"/>
  <c r="AD6901" i="13"/>
  <c r="AE6901" i="13" s="1"/>
  <c r="AD6906" i="13"/>
  <c r="AE6906" i="13" s="1"/>
  <c r="M6912" i="13"/>
  <c r="AD6919" i="13"/>
  <c r="AE6919" i="13" s="1"/>
  <c r="M6926" i="13"/>
  <c r="AD6925" i="13"/>
  <c r="AE6925" i="13" s="1"/>
  <c r="AD6929" i="13"/>
  <c r="AE6929" i="13" s="1"/>
  <c r="M6940" i="13"/>
  <c r="AD6939" i="13"/>
  <c r="AE6939" i="13" s="1"/>
  <c r="AD6944" i="13"/>
  <c r="AE6944" i="13" s="1"/>
  <c r="AG6944" i="13" s="1"/>
  <c r="M6972" i="13"/>
  <c r="AD6971" i="13"/>
  <c r="AE6971" i="13" s="1"/>
  <c r="AD6975" i="13"/>
  <c r="AE6975" i="13" s="1"/>
  <c r="AG6975" i="13" s="1"/>
  <c r="AD6979" i="13"/>
  <c r="AE6979" i="13" s="1"/>
  <c r="AD7006" i="13"/>
  <c r="AE7006" i="13" s="1"/>
  <c r="AG7006" i="13" s="1"/>
  <c r="M7012" i="13"/>
  <c r="AD7011" i="13"/>
  <c r="AE7011" i="13" s="1"/>
  <c r="M7017" i="13"/>
  <c r="AD7016" i="13"/>
  <c r="AE7016" i="13" s="1"/>
  <c r="AD7020" i="13"/>
  <c r="AE7020" i="13" s="1"/>
  <c r="AG7020" i="13" s="1"/>
  <c r="M7041" i="13"/>
  <c r="AD7040" i="13"/>
  <c r="AE7040" i="13" s="1"/>
  <c r="AE7112" i="13"/>
  <c r="AG7111" i="13"/>
  <c r="AD5978" i="13"/>
  <c r="AE5978" i="13" s="1"/>
  <c r="M5989" i="13"/>
  <c r="AD5986" i="13"/>
  <c r="AE5986" i="13" s="1"/>
  <c r="M6002" i="13"/>
  <c r="AD6001" i="13"/>
  <c r="AE6001" i="13" s="1"/>
  <c r="AD6004" i="13"/>
  <c r="AE6004" i="13" s="1"/>
  <c r="AG6004" i="13" s="1"/>
  <c r="AD6010" i="13"/>
  <c r="AE6010" i="13" s="1"/>
  <c r="AG6010" i="13" s="1"/>
  <c r="M6018" i="13"/>
  <c r="AD6017" i="13"/>
  <c r="AE6017" i="13" s="1"/>
  <c r="M6022" i="13"/>
  <c r="AD6021" i="13"/>
  <c r="AE6021" i="13" s="1"/>
  <c r="M6026" i="13"/>
  <c r="AD6025" i="13"/>
  <c r="AE6025" i="13" s="1"/>
  <c r="AD6028" i="13"/>
  <c r="AE6028" i="13" s="1"/>
  <c r="AG6028" i="13" s="1"/>
  <c r="AD6029" i="13"/>
  <c r="AE6029" i="13" s="1"/>
  <c r="AG6029" i="13" s="1"/>
  <c r="AD6030" i="13"/>
  <c r="AE6030" i="13" s="1"/>
  <c r="AG6030" i="13" s="1"/>
  <c r="AD6031" i="13"/>
  <c r="AE6031" i="13" s="1"/>
  <c r="AG6031" i="13" s="1"/>
  <c r="M6065" i="13"/>
  <c r="AD6064" i="13"/>
  <c r="AE6064" i="13" s="1"/>
  <c r="M6070" i="13"/>
  <c r="AD6069" i="13"/>
  <c r="AE6069" i="13" s="1"/>
  <c r="M6081" i="13"/>
  <c r="AD6080" i="13"/>
  <c r="AE6080" i="13" s="1"/>
  <c r="M6093" i="13"/>
  <c r="AD6091" i="13"/>
  <c r="AE6091" i="13" s="1"/>
  <c r="M6155" i="13"/>
  <c r="AD6152" i="13"/>
  <c r="AE6152" i="13" s="1"/>
  <c r="AD6168" i="13"/>
  <c r="AE6168" i="13" s="1"/>
  <c r="AG6168" i="13" s="1"/>
  <c r="AD6172" i="13"/>
  <c r="AE6172" i="13" s="1"/>
  <c r="AG6172" i="13" s="1"/>
  <c r="AD6261" i="13"/>
  <c r="AE6261" i="13" s="1"/>
  <c r="AG6261" i="13" s="1"/>
  <c r="AE6333" i="13"/>
  <c r="AG6323" i="13"/>
  <c r="M6401" i="13"/>
  <c r="AD6400" i="13"/>
  <c r="AE6400" i="13" s="1"/>
  <c r="AD6411" i="13"/>
  <c r="AE6411" i="13" s="1"/>
  <c r="AG6411" i="13" s="1"/>
  <c r="AD6481" i="13"/>
  <c r="AE6481" i="13" s="1"/>
  <c r="AG6481" i="13" s="1"/>
  <c r="AD6483" i="13"/>
  <c r="AE6483" i="13" s="1"/>
  <c r="AG6483" i="13" s="1"/>
  <c r="AD6485" i="13"/>
  <c r="AE6485" i="13" s="1"/>
  <c r="AG6485" i="13" s="1"/>
  <c r="AD6501" i="13"/>
  <c r="AE6501" i="13" s="1"/>
  <c r="AD6522" i="13"/>
  <c r="AE6522" i="13" s="1"/>
  <c r="M6554" i="13"/>
  <c r="AD6553" i="13"/>
  <c r="AE6553" i="13" s="1"/>
  <c r="M6579" i="13"/>
  <c r="AD6578" i="13"/>
  <c r="AE6578" i="13" s="1"/>
  <c r="AD6586" i="13"/>
  <c r="AE6586" i="13" s="1"/>
  <c r="M6588" i="13"/>
  <c r="AD6591" i="13"/>
  <c r="AE6591" i="13" s="1"/>
  <c r="M6593" i="13"/>
  <c r="M6598" i="13"/>
  <c r="AD6597" i="13"/>
  <c r="AE6597" i="13" s="1"/>
  <c r="AD6604" i="13"/>
  <c r="AE6604" i="13" s="1"/>
  <c r="AG6604" i="13" s="1"/>
  <c r="AD6615" i="13"/>
  <c r="AE6615" i="13" s="1"/>
  <c r="AG6615" i="13" s="1"/>
  <c r="AE6634" i="13"/>
  <c r="AG6632" i="13"/>
  <c r="AE6637" i="13"/>
  <c r="AG6635" i="13"/>
  <c r="AE6653" i="13"/>
  <c r="AG6651" i="13"/>
  <c r="AE6658" i="13"/>
  <c r="AG6654" i="13"/>
  <c r="M6677" i="13"/>
  <c r="AD6671" i="13"/>
  <c r="AE6671" i="13" s="1"/>
  <c r="AG6671" i="13" s="1"/>
  <c r="M6685" i="13"/>
  <c r="AD6684" i="13"/>
  <c r="AE6684" i="13" s="1"/>
  <c r="AD6688" i="13"/>
  <c r="AE6688" i="13" s="1"/>
  <c r="AG6688" i="13" s="1"/>
  <c r="AD6697" i="13"/>
  <c r="AE6697" i="13" s="1"/>
  <c r="AG6697" i="13" s="1"/>
  <c r="AD6701" i="13"/>
  <c r="AE6701" i="13" s="1"/>
  <c r="AG6701" i="13" s="1"/>
  <c r="AD6705" i="13"/>
  <c r="AE6705" i="13" s="1"/>
  <c r="AG6705" i="13" s="1"/>
  <c r="AD6719" i="13"/>
  <c r="AE6719" i="13" s="1"/>
  <c r="AG6719" i="13" s="1"/>
  <c r="M6765" i="13"/>
  <c r="AD6764" i="13"/>
  <c r="AE6764" i="13" s="1"/>
  <c r="M6776" i="13"/>
  <c r="AD6775" i="13"/>
  <c r="M6792" i="13"/>
  <c r="AD6789" i="13"/>
  <c r="AE6789" i="13" s="1"/>
  <c r="AG6789" i="13" s="1"/>
  <c r="M6802" i="13"/>
  <c r="AD6800" i="13"/>
  <c r="AE6800" i="13" s="1"/>
  <c r="AE6812" i="13"/>
  <c r="AG6809" i="13"/>
  <c r="AG6812" i="13" s="1"/>
  <c r="AD6818" i="13"/>
  <c r="AE6818" i="13" s="1"/>
  <c r="M6819" i="13"/>
  <c r="M6942" i="13"/>
  <c r="AD6941" i="13"/>
  <c r="AE6941" i="13" s="1"/>
  <c r="AD6945" i="13"/>
  <c r="AE6945" i="13" s="1"/>
  <c r="AG6945" i="13" s="1"/>
  <c r="M6977" i="13"/>
  <c r="AD6973" i="13"/>
  <c r="AE6973" i="13" s="1"/>
  <c r="M7010" i="13"/>
  <c r="AD7003" i="13"/>
  <c r="AE7003" i="13" s="1"/>
  <c r="AG7003" i="13" s="1"/>
  <c r="M7043" i="13"/>
  <c r="AD7042" i="13"/>
  <c r="AE7042" i="13" s="1"/>
  <c r="AD7048" i="13"/>
  <c r="AE7048" i="13" s="1"/>
  <c r="AG7048" i="13" s="1"/>
  <c r="AE7071" i="13"/>
  <c r="AG7069" i="13"/>
  <c r="AE7074" i="13"/>
  <c r="AG7072" i="13"/>
  <c r="AE7077" i="13"/>
  <c r="AG7075" i="13"/>
  <c r="M6058" i="13"/>
  <c r="M6393" i="13"/>
  <c r="M6812" i="13"/>
  <c r="M6900" i="13"/>
  <c r="AD7119" i="13"/>
  <c r="AE7119" i="13" s="1"/>
  <c r="AG7119" i="13" s="1"/>
  <c r="M7122" i="13"/>
  <c r="AD7123" i="13"/>
  <c r="AE7123" i="13" s="1"/>
  <c r="M7126" i="13"/>
  <c r="M7150" i="13"/>
  <c r="AD7139" i="13"/>
  <c r="AE7139" i="13" s="1"/>
  <c r="AD7157" i="13"/>
  <c r="AE7157" i="13" s="1"/>
  <c r="AG7157" i="13" s="1"/>
  <c r="M7164" i="13"/>
  <c r="AE7220" i="13"/>
  <c r="M7220" i="13"/>
  <c r="M7233" i="13"/>
  <c r="AD7232" i="13"/>
  <c r="AE7232" i="13" s="1"/>
  <c r="AD7236" i="13"/>
  <c r="AE7236" i="13" s="1"/>
  <c r="M7247" i="13"/>
  <c r="AD7243" i="13"/>
  <c r="AE7243" i="13" s="1"/>
  <c r="AG7243" i="13" s="1"/>
  <c r="M7252" i="13"/>
  <c r="AD7251" i="13"/>
  <c r="AE7251" i="13" s="1"/>
  <c r="AD7255" i="13"/>
  <c r="AE7255" i="13" s="1"/>
  <c r="AG7255" i="13" s="1"/>
  <c r="AD7269" i="13"/>
  <c r="AE7269" i="13" s="1"/>
  <c r="AG7269" i="13" s="1"/>
  <c r="M7279" i="13"/>
  <c r="AD7278" i="13"/>
  <c r="AE7278" i="13" s="1"/>
  <c r="M7292" i="13"/>
  <c r="AD7291" i="13"/>
  <c r="AE7291" i="13" s="1"/>
  <c r="AD7302" i="13"/>
  <c r="AE7302" i="13" s="1"/>
  <c r="AG7302" i="13" s="1"/>
  <c r="AD7305" i="13"/>
  <c r="AE7305" i="13" s="1"/>
  <c r="AG7305" i="13" s="1"/>
  <c r="M7312" i="13"/>
  <c r="AD7311" i="13"/>
  <c r="AE7311" i="13" s="1"/>
  <c r="AD7328" i="13"/>
  <c r="AE7328" i="13" s="1"/>
  <c r="AG7328" i="13" s="1"/>
  <c r="AD7351" i="13"/>
  <c r="AE7351" i="13" s="1"/>
  <c r="AG7351" i="13" s="1"/>
  <c r="AD7354" i="13"/>
  <c r="AE7354" i="13" s="1"/>
  <c r="AG7354" i="13" s="1"/>
  <c r="AD7358" i="13"/>
  <c r="AE7358" i="13" s="1"/>
  <c r="AG7358" i="13" s="1"/>
  <c r="M7392" i="13"/>
  <c r="AD7391" i="13"/>
  <c r="AE7391" i="13" s="1"/>
  <c r="M7400" i="13"/>
  <c r="AD7397" i="13"/>
  <c r="AE7397" i="13" s="1"/>
  <c r="AD7411" i="13"/>
  <c r="AE7411" i="13" s="1"/>
  <c r="AG7411" i="13" s="1"/>
  <c r="AD7419" i="13"/>
  <c r="AE7419" i="13" s="1"/>
  <c r="AG7419" i="13" s="1"/>
  <c r="AD7422" i="13"/>
  <c r="AE7422" i="13" s="1"/>
  <c r="AG7422" i="13" s="1"/>
  <c r="AD7427" i="13"/>
  <c r="AE7427" i="13" s="1"/>
  <c r="AG7427" i="13" s="1"/>
  <c r="M7442" i="13"/>
  <c r="AD7441" i="13"/>
  <c r="AE7441" i="13" s="1"/>
  <c r="AD7446" i="13"/>
  <c r="AE7446" i="13" s="1"/>
  <c r="AG7446" i="13" s="1"/>
  <c r="M7454" i="13"/>
  <c r="M7464" i="13"/>
  <c r="AD7463" i="13"/>
  <c r="AE7463" i="13" s="1"/>
  <c r="AD7465" i="13"/>
  <c r="AE7465" i="13" s="1"/>
  <c r="AD7471" i="13"/>
  <c r="AE7471" i="13" s="1"/>
  <c r="AG7494" i="13"/>
  <c r="AD7516" i="13"/>
  <c r="AE7516" i="13" s="1"/>
  <c r="AG7516" i="13" s="1"/>
  <c r="AD7518" i="13"/>
  <c r="AE7518" i="13" s="1"/>
  <c r="M7529" i="13"/>
  <c r="M7544" i="13"/>
  <c r="AD7540" i="13"/>
  <c r="AE7540" i="13" s="1"/>
  <c r="AG7540" i="13" s="1"/>
  <c r="M7546" i="13"/>
  <c r="AD7545" i="13"/>
  <c r="AE7545" i="13" s="1"/>
  <c r="M7553" i="13"/>
  <c r="AD7552" i="13"/>
  <c r="AE7552" i="13" s="1"/>
  <c r="AG7552" i="13" s="1"/>
  <c r="AD7580" i="13"/>
  <c r="AE7580" i="13" s="1"/>
  <c r="AD7581" i="13"/>
  <c r="AE7581" i="13" s="1"/>
  <c r="AG7581" i="13" s="1"/>
  <c r="M7585" i="13"/>
  <c r="AD7583" i="13"/>
  <c r="AE7583" i="13" s="1"/>
  <c r="M7590" i="13"/>
  <c r="AD7588" i="13"/>
  <c r="AE7588" i="13" s="1"/>
  <c r="M7594" i="13"/>
  <c r="AD7593" i="13"/>
  <c r="AE7593" i="13" s="1"/>
  <c r="M7606" i="13"/>
  <c r="AD7604" i="13"/>
  <c r="AE7604" i="13" s="1"/>
  <c r="AD7620" i="13"/>
  <c r="AE7620" i="13" s="1"/>
  <c r="AG7620" i="13" s="1"/>
  <c r="AE7669" i="13"/>
  <c r="AG7668" i="13"/>
  <c r="AD6036" i="13"/>
  <c r="AE6036" i="13" s="1"/>
  <c r="AD6202" i="13"/>
  <c r="AE6202" i="13" s="1"/>
  <c r="M6220" i="13"/>
  <c r="M6226" i="13"/>
  <c r="AD6229" i="13"/>
  <c r="AE6229" i="13" s="1"/>
  <c r="AD6238" i="13"/>
  <c r="AE6238" i="13" s="1"/>
  <c r="M6242" i="13"/>
  <c r="AD6248" i="13"/>
  <c r="AE6248" i="13" s="1"/>
  <c r="M6252" i="13"/>
  <c r="AD6273" i="13"/>
  <c r="AE6273" i="13" s="1"/>
  <c r="AD6282" i="13"/>
  <c r="AE6282" i="13" s="1"/>
  <c r="AD6291" i="13"/>
  <c r="AE6291" i="13" s="1"/>
  <c r="AD6296" i="13"/>
  <c r="AE6296" i="13" s="1"/>
  <c r="AD6321" i="13"/>
  <c r="AE6321" i="13" s="1"/>
  <c r="M6333" i="13"/>
  <c r="AD6339" i="13"/>
  <c r="AE6339" i="13" s="1"/>
  <c r="AD6342" i="13"/>
  <c r="AE6342" i="13" s="1"/>
  <c r="M6374" i="13"/>
  <c r="AD6379" i="13"/>
  <c r="AE6379" i="13" s="1"/>
  <c r="AD6434" i="13"/>
  <c r="AE6434" i="13" s="1"/>
  <c r="AD6456" i="13"/>
  <c r="AE6456" i="13" s="1"/>
  <c r="AD6460" i="13"/>
  <c r="AE6460" i="13" s="1"/>
  <c r="AD6531" i="13"/>
  <c r="AE6531" i="13" s="1"/>
  <c r="M6537" i="13"/>
  <c r="AD6540" i="13"/>
  <c r="AE6540" i="13" s="1"/>
  <c r="AD6617" i="13"/>
  <c r="AE6617" i="13" s="1"/>
  <c r="AD6630" i="13"/>
  <c r="AE6630" i="13" s="1"/>
  <c r="M6634" i="13"/>
  <c r="M6637" i="13"/>
  <c r="M6653" i="13"/>
  <c r="M6658" i="13"/>
  <c r="AD6662" i="13"/>
  <c r="AE6662" i="13" s="1"/>
  <c r="AD6722" i="13"/>
  <c r="AE6722" i="13" s="1"/>
  <c r="AD6726" i="13"/>
  <c r="AE6726" i="13" s="1"/>
  <c r="M6737" i="13"/>
  <c r="AD6741" i="13"/>
  <c r="AE6741" i="13" s="1"/>
  <c r="AD6749" i="13"/>
  <c r="AE6749" i="13" s="1"/>
  <c r="AD6777" i="13"/>
  <c r="AE6777" i="13" s="1"/>
  <c r="M6827" i="13"/>
  <c r="AD6833" i="13"/>
  <c r="AE6833" i="13" s="1"/>
  <c r="AD6839" i="13"/>
  <c r="AE6839" i="13" s="1"/>
  <c r="AD6860" i="13"/>
  <c r="AE6860" i="13" s="1"/>
  <c r="AD6867" i="13"/>
  <c r="AE6867" i="13" s="1"/>
  <c r="AD6878" i="13"/>
  <c r="AE6878" i="13" s="1"/>
  <c r="M6890" i="13"/>
  <c r="M6893" i="13"/>
  <c r="AD6994" i="13"/>
  <c r="AE6994" i="13" s="1"/>
  <c r="AD7036" i="13"/>
  <c r="AE7036" i="13" s="1"/>
  <c r="AD7050" i="13"/>
  <c r="AE7050" i="13" s="1"/>
  <c r="AD7056" i="13"/>
  <c r="AE7056" i="13" s="1"/>
  <c r="AD7063" i="13"/>
  <c r="AE7063" i="13" s="1"/>
  <c r="M7071" i="13"/>
  <c r="M7074" i="13"/>
  <c r="M7077" i="13"/>
  <c r="AD7080" i="13"/>
  <c r="AE7080" i="13" s="1"/>
  <c r="AD7088" i="13"/>
  <c r="AE7088" i="13" s="1"/>
  <c r="AD7098" i="13"/>
  <c r="AE7098" i="13" s="1"/>
  <c r="M7112" i="13"/>
  <c r="AG7113" i="13"/>
  <c r="M7161" i="13"/>
  <c r="AD7160" i="13"/>
  <c r="AE7160" i="13" s="1"/>
  <c r="AD7162" i="13"/>
  <c r="AE7162" i="13" s="1"/>
  <c r="AG7216" i="13"/>
  <c r="M7222" i="13"/>
  <c r="AD7221" i="13"/>
  <c r="AE7221" i="13" s="1"/>
  <c r="AD7223" i="13"/>
  <c r="AE7223" i="13" s="1"/>
  <c r="AD7227" i="13"/>
  <c r="AE7227" i="13" s="1"/>
  <c r="AD7237" i="13"/>
  <c r="AE7237" i="13" s="1"/>
  <c r="AG7237" i="13" s="1"/>
  <c r="AD7241" i="13"/>
  <c r="AE7241" i="13" s="1"/>
  <c r="AD8725" i="13"/>
  <c r="AE8725" i="13" s="1"/>
  <c r="M7258" i="13"/>
  <c r="M7262" i="13"/>
  <c r="AD7261" i="13"/>
  <c r="AE7261" i="13" s="1"/>
  <c r="AD7270" i="13"/>
  <c r="AE7270" i="13" s="1"/>
  <c r="AG7270" i="13" s="1"/>
  <c r="AD7274" i="13"/>
  <c r="AE7274" i="13" s="1"/>
  <c r="AD7283" i="13"/>
  <c r="AE7283" i="13" s="1"/>
  <c r="AD7287" i="13"/>
  <c r="AE7287" i="13" s="1"/>
  <c r="M7294" i="13"/>
  <c r="AD7293" i="13"/>
  <c r="AE7293" i="13" s="1"/>
  <c r="AD7299" i="13"/>
  <c r="AE7299" i="13" s="1"/>
  <c r="AD7303" i="13"/>
  <c r="AE7303" i="13" s="1"/>
  <c r="AG7303" i="13" s="1"/>
  <c r="AD7306" i="13"/>
  <c r="AE7306" i="13" s="1"/>
  <c r="AG7306" i="13" s="1"/>
  <c r="M7314" i="13"/>
  <c r="AD7313" i="13"/>
  <c r="AE7313" i="13" s="1"/>
  <c r="AD7321" i="13"/>
  <c r="AE7321" i="13" s="1"/>
  <c r="AG7321" i="13" s="1"/>
  <c r="AD7326" i="13"/>
  <c r="AE7326" i="13" s="1"/>
  <c r="AG7326" i="13" s="1"/>
  <c r="AE7337" i="13"/>
  <c r="AG7335" i="13"/>
  <c r="M7344" i="13"/>
  <c r="AD7343" i="13"/>
  <c r="AE7343" i="13" s="1"/>
  <c r="M7365" i="13"/>
  <c r="AD7352" i="13"/>
  <c r="AE7352" i="13" s="1"/>
  <c r="AG7352" i="13" s="1"/>
  <c r="AD7356" i="13"/>
  <c r="AE7356" i="13" s="1"/>
  <c r="AG7356" i="13" s="1"/>
  <c r="AD7359" i="13"/>
  <c r="AE7359" i="13" s="1"/>
  <c r="AG7359" i="13" s="1"/>
  <c r="AD7386" i="13"/>
  <c r="AE7386" i="13" s="1"/>
  <c r="AG7386" i="13" s="1"/>
  <c r="AD7403" i="13"/>
  <c r="AE7403" i="13" s="1"/>
  <c r="M7414" i="13"/>
  <c r="AD7413" i="13"/>
  <c r="AE7413" i="13" s="1"/>
  <c r="AD7418" i="13"/>
  <c r="AE7418" i="13" s="1"/>
  <c r="AD7425" i="13"/>
  <c r="AE7425" i="13" s="1"/>
  <c r="AD7428" i="13"/>
  <c r="AE7428" i="13" s="1"/>
  <c r="AG7428" i="13" s="1"/>
  <c r="AE7437" i="13"/>
  <c r="AG7435" i="13"/>
  <c r="M7449" i="13"/>
  <c r="AD7448" i="13"/>
  <c r="AE7448" i="13" s="1"/>
  <c r="M7460" i="13"/>
  <c r="AD7459" i="13"/>
  <c r="AE7459" i="13" s="1"/>
  <c r="AD7472" i="13"/>
  <c r="AE7472" i="13" s="1"/>
  <c r="AG7472" i="13" s="1"/>
  <c r="M7487" i="13"/>
  <c r="AD7521" i="13"/>
  <c r="AE7521" i="13" s="1"/>
  <c r="AG7521" i="13" s="1"/>
  <c r="AD7530" i="13"/>
  <c r="AE7530" i="13" s="1"/>
  <c r="AD7538" i="13"/>
  <c r="AE7538" i="13" s="1"/>
  <c r="AG7538" i="13" s="1"/>
  <c r="AD7550" i="13"/>
  <c r="AE7550" i="13" s="1"/>
  <c r="AD7551" i="13"/>
  <c r="AE7551" i="13" s="1"/>
  <c r="AG7551" i="13" s="1"/>
  <c r="AD7575" i="13"/>
  <c r="AE7575" i="13" s="1"/>
  <c r="AD7576" i="13"/>
  <c r="AE7576" i="13" s="1"/>
  <c r="AG7576" i="13" s="1"/>
  <c r="M7579" i="13"/>
  <c r="AD7578" i="13"/>
  <c r="AE7578" i="13" s="1"/>
  <c r="M7603" i="13"/>
  <c r="AD7602" i="13"/>
  <c r="AE7602" i="13" s="1"/>
  <c r="M7613" i="13"/>
  <c r="AD7616" i="13"/>
  <c r="AE7616" i="13" s="1"/>
  <c r="AG7616" i="13" s="1"/>
  <c r="M7623" i="13"/>
  <c r="AD7621" i="13"/>
  <c r="AE7621" i="13" s="1"/>
  <c r="AG7621" i="13" s="1"/>
  <c r="AD7619" i="13"/>
  <c r="AE7619" i="13" s="1"/>
  <c r="AG7135" i="13"/>
  <c r="AE7136" i="13"/>
  <c r="M7154" i="13"/>
  <c r="AD7153" i="13"/>
  <c r="AE7153" i="13" s="1"/>
  <c r="AD7173" i="13"/>
  <c r="AE7173" i="13" s="1"/>
  <c r="AG7173" i="13" s="1"/>
  <c r="AD7175" i="13"/>
  <c r="AE7175" i="13" s="1"/>
  <c r="AG7175" i="13" s="1"/>
  <c r="AD7177" i="13"/>
  <c r="AE7177" i="13" s="1"/>
  <c r="AG7177" i="13" s="1"/>
  <c r="AD7179" i="13"/>
  <c r="AE7179" i="13" s="1"/>
  <c r="AG7179" i="13" s="1"/>
  <c r="AD7181" i="13"/>
  <c r="AE7181" i="13" s="1"/>
  <c r="AG7181" i="13" s="1"/>
  <c r="AD7183" i="13"/>
  <c r="AE7183" i="13" s="1"/>
  <c r="AG7183" i="13" s="1"/>
  <c r="AD7185" i="13"/>
  <c r="AE7185" i="13" s="1"/>
  <c r="AG7185" i="13" s="1"/>
  <c r="AD7187" i="13"/>
  <c r="AE7187" i="13" s="1"/>
  <c r="AG7187" i="13" s="1"/>
  <c r="AD7189" i="13"/>
  <c r="AE7189" i="13" s="1"/>
  <c r="AG7189" i="13" s="1"/>
  <c r="AD7191" i="13"/>
  <c r="AE7191" i="13" s="1"/>
  <c r="AG7191" i="13" s="1"/>
  <c r="AD7206" i="13"/>
  <c r="AE7206" i="13" s="1"/>
  <c r="AG7206" i="13" s="1"/>
  <c r="AD7208" i="13"/>
  <c r="AE7208" i="13" s="1"/>
  <c r="AG7208" i="13" s="1"/>
  <c r="M7250" i="13"/>
  <c r="AD7248" i="13"/>
  <c r="AE7248" i="13" s="1"/>
  <c r="M7264" i="13"/>
  <c r="AD7263" i="13"/>
  <c r="AE7263" i="13" s="1"/>
  <c r="AG7280" i="13"/>
  <c r="M7296" i="13"/>
  <c r="AD7295" i="13"/>
  <c r="AE7295" i="13" s="1"/>
  <c r="AD7304" i="13"/>
  <c r="AE7304" i="13" s="1"/>
  <c r="AG7304" i="13" s="1"/>
  <c r="M7316" i="13"/>
  <c r="AD7315" i="13"/>
  <c r="AE7315" i="13" s="1"/>
  <c r="AD7415" i="13"/>
  <c r="AE7415" i="13" s="1"/>
  <c r="M7417" i="13"/>
  <c r="AG7455" i="13"/>
  <c r="AE7456" i="13"/>
  <c r="AD7519" i="13"/>
  <c r="AE7519" i="13" s="1"/>
  <c r="AG7519" i="13" s="1"/>
  <c r="M7524" i="13"/>
  <c r="AD7523" i="13"/>
  <c r="AE7523" i="13" s="1"/>
  <c r="AD7531" i="13"/>
  <c r="AE7531" i="13" s="1"/>
  <c r="AG7531" i="13" s="1"/>
  <c r="AD7536" i="13"/>
  <c r="AE7536" i="13" s="1"/>
  <c r="AD7539" i="13"/>
  <c r="AE7539" i="13" s="1"/>
  <c r="AG7539" i="13" s="1"/>
  <c r="AD7556" i="13"/>
  <c r="AE7556" i="13" s="1"/>
  <c r="AD7568" i="13"/>
  <c r="AE7568" i="13" s="1"/>
  <c r="AG7568" i="13" s="1"/>
  <c r="AD7573" i="13"/>
  <c r="AE7573" i="13" s="1"/>
  <c r="AG7573" i="13" s="1"/>
  <c r="AD7597" i="13"/>
  <c r="AE7597" i="13" s="1"/>
  <c r="AG7597" i="13" s="1"/>
  <c r="AD7599" i="13"/>
  <c r="AE7599" i="13" s="1"/>
  <c r="AG7599" i="13" s="1"/>
  <c r="AG7607" i="13"/>
  <c r="AE7613" i="13"/>
  <c r="AD7614" i="13"/>
  <c r="AE7614" i="13" s="1"/>
  <c r="AD7617" i="13"/>
  <c r="AE7617" i="13" s="1"/>
  <c r="AG7617" i="13" s="1"/>
  <c r="AD7615" i="13"/>
  <c r="AE7615" i="13" s="1"/>
  <c r="AG7615" i="13" s="1"/>
  <c r="AD6042" i="13"/>
  <c r="AE6042" i="13" s="1"/>
  <c r="AD6048" i="13"/>
  <c r="AE6048" i="13" s="1"/>
  <c r="AD6227" i="13"/>
  <c r="AE6227" i="13" s="1"/>
  <c r="AD6235" i="13"/>
  <c r="AE6235" i="13" s="1"/>
  <c r="AD6243" i="13"/>
  <c r="AE6243" i="13" s="1"/>
  <c r="AD6284" i="13"/>
  <c r="AE6284" i="13" s="1"/>
  <c r="AD6289" i="13"/>
  <c r="AE6289" i="13" s="1"/>
  <c r="AD6308" i="13"/>
  <c r="AE6308" i="13" s="1"/>
  <c r="AD6375" i="13"/>
  <c r="AE6375" i="13" s="1"/>
  <c r="AD6436" i="13"/>
  <c r="AE6436" i="13" s="1"/>
  <c r="AD6454" i="13"/>
  <c r="AE6454" i="13" s="1"/>
  <c r="AD6458" i="13"/>
  <c r="AE6458" i="13" s="1"/>
  <c r="AD6538" i="13"/>
  <c r="AE6538" i="13" s="1"/>
  <c r="AD6542" i="13"/>
  <c r="AE6542" i="13" s="1"/>
  <c r="AD6624" i="13"/>
  <c r="AE6624" i="13" s="1"/>
  <c r="AD6724" i="13"/>
  <c r="AE6724" i="13" s="1"/>
  <c r="AD6728" i="13"/>
  <c r="AE6728" i="13" s="1"/>
  <c r="AD6743" i="13"/>
  <c r="AE6743" i="13" s="1"/>
  <c r="AD6837" i="13"/>
  <c r="AE6837" i="13" s="1"/>
  <c r="AD6843" i="13"/>
  <c r="AE6843" i="13" s="1"/>
  <c r="AD6856" i="13"/>
  <c r="AE6856" i="13" s="1"/>
  <c r="AD6869" i="13"/>
  <c r="AE6869" i="13" s="1"/>
  <c r="AD6876" i="13"/>
  <c r="AE6876" i="13" s="1"/>
  <c r="AD7000" i="13"/>
  <c r="AE7000" i="13" s="1"/>
  <c r="AD7027" i="13"/>
  <c r="AE7027" i="13" s="1"/>
  <c r="AD7034" i="13"/>
  <c r="AE7034" i="13" s="1"/>
  <c r="AD7054" i="13"/>
  <c r="AE7054" i="13" s="1"/>
  <c r="AD7078" i="13"/>
  <c r="AE7078" i="13" s="1"/>
  <c r="AD7100" i="13"/>
  <c r="AE7100" i="13" s="1"/>
  <c r="AD7127" i="13"/>
  <c r="AE7127" i="13" s="1"/>
  <c r="AD7170" i="13"/>
  <c r="AE7170" i="13" s="1"/>
  <c r="AG7170" i="13" s="1"/>
  <c r="AD7172" i="13"/>
  <c r="AE7172" i="13" s="1"/>
  <c r="AD7174" i="13"/>
  <c r="AE7174" i="13" s="1"/>
  <c r="AG7174" i="13" s="1"/>
  <c r="AD7176" i="13"/>
  <c r="AE7176" i="13" s="1"/>
  <c r="AG7176" i="13" s="1"/>
  <c r="AD7178" i="13"/>
  <c r="AE7178" i="13" s="1"/>
  <c r="AG7178" i="13" s="1"/>
  <c r="AD7180" i="13"/>
  <c r="AE7180" i="13" s="1"/>
  <c r="AG7180" i="13" s="1"/>
  <c r="AD7182" i="13"/>
  <c r="AE7182" i="13" s="1"/>
  <c r="AG7182" i="13" s="1"/>
  <c r="AD7184" i="13"/>
  <c r="AE7184" i="13" s="1"/>
  <c r="AG7184" i="13" s="1"/>
  <c r="AD7186" i="13"/>
  <c r="AE7186" i="13" s="1"/>
  <c r="AG7186" i="13" s="1"/>
  <c r="AD7188" i="13"/>
  <c r="AE7188" i="13" s="1"/>
  <c r="AG7188" i="13" s="1"/>
  <c r="AD7190" i="13"/>
  <c r="AE7190" i="13" s="1"/>
  <c r="AG7190" i="13" s="1"/>
  <c r="M7199" i="13"/>
  <c r="AD7198" i="13"/>
  <c r="AE7198" i="13" s="1"/>
  <c r="AD7203" i="13"/>
  <c r="AE7203" i="13" s="1"/>
  <c r="AD7205" i="13"/>
  <c r="AE7205" i="13" s="1"/>
  <c r="AD7207" i="13"/>
  <c r="AE7207" i="13" s="1"/>
  <c r="AG7207" i="13" s="1"/>
  <c r="AD7209" i="13"/>
  <c r="AE7209" i="13" s="1"/>
  <c r="AG7209" i="13" s="1"/>
  <c r="AD7225" i="13"/>
  <c r="AE7225" i="13" s="1"/>
  <c r="AG7225" i="13" s="1"/>
  <c r="AD7229" i="13"/>
  <c r="AE7229" i="13" s="1"/>
  <c r="AD7239" i="13"/>
  <c r="AE7239" i="13" s="1"/>
  <c r="AG7239" i="13" s="1"/>
  <c r="AD7242" i="13"/>
  <c r="AE7242" i="13" s="1"/>
  <c r="AG7242" i="13" s="1"/>
  <c r="AD7245" i="13"/>
  <c r="AE7245" i="13" s="1"/>
  <c r="AG7245" i="13" s="1"/>
  <c r="AD7254" i="13"/>
  <c r="AE7254" i="13" s="1"/>
  <c r="AG7254" i="13" s="1"/>
  <c r="M7271" i="13"/>
  <c r="AD7265" i="13"/>
  <c r="AE7265" i="13" s="1"/>
  <c r="AD7268" i="13"/>
  <c r="AE7268" i="13" s="1"/>
  <c r="AG7268" i="13" s="1"/>
  <c r="AD7272" i="13"/>
  <c r="AE7272" i="13" s="1"/>
  <c r="AD7276" i="13"/>
  <c r="AE7276" i="13" s="1"/>
  <c r="AG7276" i="13" s="1"/>
  <c r="AD7281" i="13"/>
  <c r="AE7281" i="13" s="1"/>
  <c r="AG7281" i="13" s="1"/>
  <c r="AD7285" i="13"/>
  <c r="AE7285" i="13" s="1"/>
  <c r="AG7285" i="13" s="1"/>
  <c r="AD7289" i="13"/>
  <c r="AE7289" i="13" s="1"/>
  <c r="AG7289" i="13" s="1"/>
  <c r="M7298" i="13"/>
  <c r="AD7297" i="13"/>
  <c r="AE7297" i="13" s="1"/>
  <c r="AD7301" i="13"/>
  <c r="AE7301" i="13" s="1"/>
  <c r="AG7301" i="13" s="1"/>
  <c r="M7310" i="13"/>
  <c r="AD7309" i="13"/>
  <c r="AE7309" i="13" s="1"/>
  <c r="AD7317" i="13"/>
  <c r="AE7317" i="13" s="1"/>
  <c r="M7323" i="13"/>
  <c r="AD7320" i="13"/>
  <c r="AE7320" i="13" s="1"/>
  <c r="AD7322" i="13"/>
  <c r="AE7322" i="13" s="1"/>
  <c r="AG7322" i="13" s="1"/>
  <c r="AD7325" i="13"/>
  <c r="AE7325" i="13" s="1"/>
  <c r="AG7325" i="13" s="1"/>
  <c r="AD7333" i="13"/>
  <c r="AE7333" i="13" s="1"/>
  <c r="AG7333" i="13" s="1"/>
  <c r="AE7347" i="13"/>
  <c r="AG7345" i="13"/>
  <c r="AD7353" i="13"/>
  <c r="AE7353" i="13" s="1"/>
  <c r="AG7353" i="13" s="1"/>
  <c r="AD7355" i="13"/>
  <c r="AE7355" i="13" s="1"/>
  <c r="AG7355" i="13" s="1"/>
  <c r="M7396" i="13"/>
  <c r="AD7395" i="13"/>
  <c r="AE7395" i="13" s="1"/>
  <c r="M7402" i="13"/>
  <c r="AD7401" i="13"/>
  <c r="AE7401" i="13" s="1"/>
  <c r="M7408" i="13"/>
  <c r="AD7406" i="13"/>
  <c r="AE7406" i="13" s="1"/>
  <c r="AD7410" i="13"/>
  <c r="AE7410" i="13" s="1"/>
  <c r="AG7410" i="13" s="1"/>
  <c r="AD7421" i="13"/>
  <c r="AE7421" i="13" s="1"/>
  <c r="M7434" i="13"/>
  <c r="AD7433" i="13"/>
  <c r="AE7433" i="13" s="1"/>
  <c r="AD7473" i="13"/>
  <c r="AE7473" i="13" s="1"/>
  <c r="AG7473" i="13" s="1"/>
  <c r="M7555" i="13"/>
  <c r="AD7554" i="13"/>
  <c r="AE7554" i="13" s="1"/>
  <c r="M7569" i="13"/>
  <c r="AD7567" i="13"/>
  <c r="AE7567" i="13" s="1"/>
  <c r="M7574" i="13"/>
  <c r="AD7572" i="13"/>
  <c r="AE7572" i="13" s="1"/>
  <c r="AG7595" i="13"/>
  <c r="AD7600" i="13"/>
  <c r="AE7600" i="13" s="1"/>
  <c r="AG7600" i="13" s="1"/>
  <c r="M7337" i="13"/>
  <c r="M7347" i="13"/>
  <c r="AD7366" i="13"/>
  <c r="AE7366" i="13" s="1"/>
  <c r="AD7374" i="13"/>
  <c r="AE7374" i="13" s="1"/>
  <c r="AD7378" i="13"/>
  <c r="AE7378" i="13" s="1"/>
  <c r="M7437" i="13"/>
  <c r="AD7490" i="13"/>
  <c r="AE7490" i="13" s="1"/>
  <c r="M7499" i="13"/>
  <c r="AD7638" i="13"/>
  <c r="AE7638" i="13" s="1"/>
  <c r="AD7647" i="13"/>
  <c r="AE7647" i="13" s="1"/>
  <c r="AG7647" i="13" s="1"/>
  <c r="AD7651" i="13"/>
  <c r="AE7651" i="13" s="1"/>
  <c r="AG7651" i="13" s="1"/>
  <c r="M7669" i="13"/>
  <c r="AD7683" i="13"/>
  <c r="AE7683" i="13" s="1"/>
  <c r="AD7687" i="13"/>
  <c r="AE7687" i="13" s="1"/>
  <c r="AG7687" i="13" s="1"/>
  <c r="AD7691" i="13"/>
  <c r="AE7691" i="13" s="1"/>
  <c r="AD7695" i="13"/>
  <c r="AE7695" i="13" s="1"/>
  <c r="AG7695" i="13" s="1"/>
  <c r="AD7734" i="13"/>
  <c r="AE7734" i="13" s="1"/>
  <c r="AG7734" i="13" s="1"/>
  <c r="AD7738" i="13"/>
  <c r="AE7738" i="13" s="1"/>
  <c r="AG7738" i="13" s="1"/>
  <c r="AD7741" i="13"/>
  <c r="AE7741" i="13" s="1"/>
  <c r="AG7741" i="13" s="1"/>
  <c r="M7748" i="13"/>
  <c r="AD7747" i="13"/>
  <c r="AE7747" i="13" s="1"/>
  <c r="AD7751" i="13"/>
  <c r="AE7751" i="13" s="1"/>
  <c r="AG7751" i="13" s="1"/>
  <c r="M7758" i="13"/>
  <c r="AD7757" i="13"/>
  <c r="AE7757" i="13" s="1"/>
  <c r="AE7761" i="13"/>
  <c r="AG7761" i="13" s="1"/>
  <c r="AD7795" i="13"/>
  <c r="AE7795" i="13" s="1"/>
  <c r="AG7795" i="13" s="1"/>
  <c r="AD7802" i="13"/>
  <c r="AE7802" i="13" s="1"/>
  <c r="M7807" i="13"/>
  <c r="M7825" i="13"/>
  <c r="AD7824" i="13"/>
  <c r="AE7824" i="13" s="1"/>
  <c r="M7830" i="13"/>
  <c r="AD7829" i="13"/>
  <c r="AE7829" i="13" s="1"/>
  <c r="M7839" i="13"/>
  <c r="AD7838" i="13"/>
  <c r="AE7838" i="13" s="1"/>
  <c r="AG7842" i="13"/>
  <c r="AG7843" i="13" s="1"/>
  <c r="AE7843" i="13"/>
  <c r="M7848" i="13"/>
  <c r="AD7847" i="13"/>
  <c r="AE7847" i="13" s="1"/>
  <c r="M7854" i="13"/>
  <c r="AD7853" i="13"/>
  <c r="AE7853" i="13" s="1"/>
  <c r="AD7865" i="13"/>
  <c r="AE7865" i="13" s="1"/>
  <c r="AG7865" i="13" s="1"/>
  <c r="AD7876" i="13"/>
  <c r="AE7876" i="13" s="1"/>
  <c r="M7878" i="13"/>
  <c r="AD7905" i="13"/>
  <c r="AE7905" i="13" s="1"/>
  <c r="AG7905" i="13" s="1"/>
  <c r="AD7924" i="13"/>
  <c r="AE7924" i="13" s="1"/>
  <c r="AG7924" i="13" s="1"/>
  <c r="AG7946" i="13"/>
  <c r="AD7983" i="13"/>
  <c r="AE7983" i="13" s="1"/>
  <c r="AG7983" i="13" s="1"/>
  <c r="AD7985" i="13"/>
  <c r="AE7985" i="13" s="1"/>
  <c r="AD7987" i="13"/>
  <c r="AE7987" i="13" s="1"/>
  <c r="AG7987" i="13" s="1"/>
  <c r="AD7992" i="13"/>
  <c r="AE7992" i="13" s="1"/>
  <c r="AD7997" i="13"/>
  <c r="AE7997" i="13" s="1"/>
  <c r="M8009" i="13"/>
  <c r="AD8006" i="13"/>
  <c r="AE8006" i="13" s="1"/>
  <c r="AD8010" i="13"/>
  <c r="AE8010" i="13" s="1"/>
  <c r="AD8034" i="13"/>
  <c r="AE8034" i="13" s="1"/>
  <c r="AD8040" i="13"/>
  <c r="AE8040" i="13" s="1"/>
  <c r="AD8042" i="13"/>
  <c r="AE8042" i="13" s="1"/>
  <c r="AG8042" i="13" s="1"/>
  <c r="AD8046" i="13"/>
  <c r="AE8046" i="13" s="1"/>
  <c r="AG8046" i="13" s="1"/>
  <c r="AD7641" i="13"/>
  <c r="AE7641" i="13" s="1"/>
  <c r="AG7641" i="13" s="1"/>
  <c r="AD7646" i="13"/>
  <c r="AE7646" i="13" s="1"/>
  <c r="AG7646" i="13" s="1"/>
  <c r="AD7650" i="13"/>
  <c r="AE7650" i="13" s="1"/>
  <c r="AG7650" i="13" s="1"/>
  <c r="AD7661" i="13"/>
  <c r="AE7661" i="13" s="1"/>
  <c r="AG7661" i="13" s="1"/>
  <c r="M7671" i="13"/>
  <c r="AD7670" i="13"/>
  <c r="AE7670" i="13" s="1"/>
  <c r="M7698" i="13"/>
  <c r="AD7697" i="13"/>
  <c r="AE7697" i="13" s="1"/>
  <c r="M7742" i="13"/>
  <c r="AD7732" i="13"/>
  <c r="AE7732" i="13" s="1"/>
  <c r="AD7739" i="13"/>
  <c r="AE7739" i="13" s="1"/>
  <c r="AG7739" i="13" s="1"/>
  <c r="M7744" i="13"/>
  <c r="AD7743" i="13"/>
  <c r="AE7743" i="13" s="1"/>
  <c r="AD7752" i="13"/>
  <c r="AE7752" i="13" s="1"/>
  <c r="AG7752" i="13" s="1"/>
  <c r="M7760" i="13"/>
  <c r="AD7759" i="13"/>
  <c r="AE7759" i="13" s="1"/>
  <c r="AD7790" i="13"/>
  <c r="AE7790" i="13" s="1"/>
  <c r="AG7790" i="13" s="1"/>
  <c r="AD7792" i="13"/>
  <c r="AE7792" i="13" s="1"/>
  <c r="AG7792" i="13" s="1"/>
  <c r="AD7793" i="13"/>
  <c r="AE7793" i="13" s="1"/>
  <c r="AD7799" i="13"/>
  <c r="AE7799" i="13" s="1"/>
  <c r="AG7799" i="13" s="1"/>
  <c r="AD7806" i="13"/>
  <c r="AE7806" i="13" s="1"/>
  <c r="AG7806" i="13" s="1"/>
  <c r="M7833" i="13"/>
  <c r="AD7831" i="13"/>
  <c r="AE7831" i="13" s="1"/>
  <c r="AD7834" i="13"/>
  <c r="AE7834" i="13" s="1"/>
  <c r="M7841" i="13"/>
  <c r="AD7840" i="13"/>
  <c r="AE7840" i="13" s="1"/>
  <c r="M7850" i="13"/>
  <c r="AD7849" i="13"/>
  <c r="AE7849" i="13" s="1"/>
  <c r="AD7858" i="13"/>
  <c r="AE7858" i="13" s="1"/>
  <c r="AD7862" i="13"/>
  <c r="AE7862" i="13" s="1"/>
  <c r="M7875" i="13"/>
  <c r="AD7868" i="13"/>
  <c r="AE7868" i="13" s="1"/>
  <c r="AG7868" i="13" s="1"/>
  <c r="AD7872" i="13"/>
  <c r="AE7872" i="13" s="1"/>
  <c r="AG7872" i="13" s="1"/>
  <c r="AG7880" i="13"/>
  <c r="AD7884" i="13"/>
  <c r="AE7884" i="13" s="1"/>
  <c r="AG7884" i="13" s="1"/>
  <c r="AD7888" i="13"/>
  <c r="AE7888" i="13" s="1"/>
  <c r="AD7897" i="13"/>
  <c r="AE7897" i="13" s="1"/>
  <c r="M7903" i="13"/>
  <c r="AD7902" i="13"/>
  <c r="AE7902" i="13" s="1"/>
  <c r="AD7906" i="13"/>
  <c r="AE7906" i="13" s="1"/>
  <c r="AG7906" i="13" s="1"/>
  <c r="M7912" i="13"/>
  <c r="AD7911" i="13"/>
  <c r="AE7911" i="13" s="1"/>
  <c r="AD7920" i="13"/>
  <c r="AE7920" i="13" s="1"/>
  <c r="AG7920" i="13" s="1"/>
  <c r="AD7923" i="13"/>
  <c r="AE7923" i="13" s="1"/>
  <c r="M7991" i="13"/>
  <c r="AD7989" i="13"/>
  <c r="AE7989" i="13" s="1"/>
  <c r="M8049" i="13"/>
  <c r="AD8048" i="13"/>
  <c r="AE8048" i="13" s="1"/>
  <c r="AE8074" i="13"/>
  <c r="AG8072" i="13"/>
  <c r="AG8075" i="13"/>
  <c r="AG8078" i="13"/>
  <c r="AG8101" i="13"/>
  <c r="AD7341" i="13"/>
  <c r="AE7341" i="13" s="1"/>
  <c r="AD7350" i="13"/>
  <c r="AE7350" i="13" s="1"/>
  <c r="AD7368" i="13"/>
  <c r="AE7368" i="13" s="1"/>
  <c r="AD7376" i="13"/>
  <c r="AE7376" i="13" s="1"/>
  <c r="AD7431" i="13"/>
  <c r="AE7431" i="13" s="1"/>
  <c r="AD7450" i="13"/>
  <c r="AE7450" i="13" s="1"/>
  <c r="AD7457" i="13"/>
  <c r="AE7457" i="13" s="1"/>
  <c r="AD7461" i="13"/>
  <c r="AE7461" i="13" s="1"/>
  <c r="AD7469" i="13"/>
  <c r="AE7469" i="13" s="1"/>
  <c r="AD7488" i="13"/>
  <c r="AE7488" i="13" s="1"/>
  <c r="AD7525" i="13"/>
  <c r="AE7525" i="13" s="1"/>
  <c r="M7676" i="13"/>
  <c r="AD7672" i="13"/>
  <c r="AE7672" i="13" s="1"/>
  <c r="M7682" i="13"/>
  <c r="AD7681" i="13"/>
  <c r="AE7681" i="13" s="1"/>
  <c r="AD7685" i="13"/>
  <c r="AE7685" i="13" s="1"/>
  <c r="AG7685" i="13" s="1"/>
  <c r="AD7693" i="13"/>
  <c r="AE7693" i="13" s="1"/>
  <c r="AG7693" i="13" s="1"/>
  <c r="M7700" i="13"/>
  <c r="AD7699" i="13"/>
  <c r="AE7699" i="13" s="1"/>
  <c r="M7712" i="13"/>
  <c r="AD7705" i="13"/>
  <c r="AE7705" i="13" s="1"/>
  <c r="AD7736" i="13"/>
  <c r="AE7736" i="13" s="1"/>
  <c r="AG7736" i="13" s="1"/>
  <c r="AD7740" i="13"/>
  <c r="AE7740" i="13" s="1"/>
  <c r="AG7740" i="13" s="1"/>
  <c r="AD7749" i="13"/>
  <c r="AE7749" i="13" s="1"/>
  <c r="AD7753" i="13"/>
  <c r="AE7753" i="13" s="1"/>
  <c r="AG7753" i="13" s="1"/>
  <c r="M7809" i="13"/>
  <c r="AD7808" i="13"/>
  <c r="AE7808" i="13" s="1"/>
  <c r="AD7844" i="13"/>
  <c r="AE7844" i="13" s="1"/>
  <c r="M7846" i="13"/>
  <c r="M7891" i="13"/>
  <c r="AD7890" i="13"/>
  <c r="AE7890" i="13" s="1"/>
  <c r="AD7898" i="13"/>
  <c r="AE7898" i="13" s="1"/>
  <c r="AG7898" i="13" s="1"/>
  <c r="AD7907" i="13"/>
  <c r="AE7907" i="13" s="1"/>
  <c r="AG7907" i="13" s="1"/>
  <c r="M7914" i="13"/>
  <c r="AD7913" i="13"/>
  <c r="AE7913" i="13" s="1"/>
  <c r="AD7921" i="13"/>
  <c r="AE7921" i="13" s="1"/>
  <c r="AD7982" i="13"/>
  <c r="AE7982" i="13" s="1"/>
  <c r="M7988" i="13"/>
  <c r="M7996" i="13"/>
  <c r="AD7995" i="13"/>
  <c r="AE7995" i="13" s="1"/>
  <c r="AD8013" i="13"/>
  <c r="AE8013" i="13" s="1"/>
  <c r="AG8013" i="13" s="1"/>
  <c r="AD8036" i="13"/>
  <c r="AE8036" i="13" s="1"/>
  <c r="AG8036" i="13" s="1"/>
  <c r="M8043" i="13"/>
  <c r="AD8044" i="13"/>
  <c r="AE8044" i="13" s="1"/>
  <c r="AD8050" i="13"/>
  <c r="AE8050" i="13" s="1"/>
  <c r="M8054" i="13"/>
  <c r="AE8180" i="13"/>
  <c r="AG8179" i="13"/>
  <c r="M7680" i="13"/>
  <c r="AD7677" i="13"/>
  <c r="AE7677" i="13" s="1"/>
  <c r="M7690" i="13"/>
  <c r="AD7686" i="13"/>
  <c r="AE7686" i="13" s="1"/>
  <c r="AG7686" i="13" s="1"/>
  <c r="AD7694" i="13"/>
  <c r="AE7694" i="13" s="1"/>
  <c r="AG7694" i="13" s="1"/>
  <c r="M7702" i="13"/>
  <c r="AD7701" i="13"/>
  <c r="AE7701" i="13" s="1"/>
  <c r="AD7707" i="13"/>
  <c r="AE7707" i="13" s="1"/>
  <c r="AG7707" i="13" s="1"/>
  <c r="AD7709" i="13"/>
  <c r="AE7709" i="13" s="1"/>
  <c r="AG7709" i="13" s="1"/>
  <c r="AD7711" i="13"/>
  <c r="AE7711" i="13" s="1"/>
  <c r="AG7711" i="13" s="1"/>
  <c r="AD7733" i="13"/>
  <c r="AE7733" i="13" s="1"/>
  <c r="AG7733" i="13" s="1"/>
  <c r="AD7737" i="13"/>
  <c r="AE7737" i="13" s="1"/>
  <c r="AG7737" i="13" s="1"/>
  <c r="AD7745" i="13"/>
  <c r="AE7745" i="13" s="1"/>
  <c r="AD7750" i="13"/>
  <c r="AE7750" i="13" s="1"/>
  <c r="AG7750" i="13" s="1"/>
  <c r="M7756" i="13"/>
  <c r="AD7755" i="13"/>
  <c r="AE7755" i="13" s="1"/>
  <c r="M7797" i="13"/>
  <c r="AD7791" i="13"/>
  <c r="AE7791" i="13" s="1"/>
  <c r="AG7791" i="13" s="1"/>
  <c r="AD7794" i="13"/>
  <c r="AE7794" i="13" s="1"/>
  <c r="AG7794" i="13" s="1"/>
  <c r="AD7798" i="13"/>
  <c r="AE7798" i="13" s="1"/>
  <c r="M7823" i="13"/>
  <c r="AD7810" i="13"/>
  <c r="AE7810" i="13" s="1"/>
  <c r="AD7827" i="13"/>
  <c r="AE7827" i="13" s="1"/>
  <c r="AG7827" i="13" s="1"/>
  <c r="AD7832" i="13"/>
  <c r="AE7832" i="13" s="1"/>
  <c r="AG7832" i="13" s="1"/>
  <c r="AD7836" i="13"/>
  <c r="AE7836" i="13" s="1"/>
  <c r="AD7851" i="13"/>
  <c r="AE7851" i="13" s="1"/>
  <c r="AD7856" i="13"/>
  <c r="AE7856" i="13" s="1"/>
  <c r="AG7856" i="13" s="1"/>
  <c r="AD7860" i="13"/>
  <c r="AE7860" i="13" s="1"/>
  <c r="AG7860" i="13" s="1"/>
  <c r="AD7864" i="13"/>
  <c r="AE7864" i="13" s="1"/>
  <c r="AD7874" i="13"/>
  <c r="AE7874" i="13" s="1"/>
  <c r="AG7874" i="13" s="1"/>
  <c r="AD7879" i="13"/>
  <c r="AE7879" i="13" s="1"/>
  <c r="AD7895" i="13"/>
  <c r="AE7895" i="13" s="1"/>
  <c r="AG7895" i="13" s="1"/>
  <c r="AD7904" i="13"/>
  <c r="AE7904" i="13" s="1"/>
  <c r="AD7908" i="13"/>
  <c r="AE7908" i="13" s="1"/>
  <c r="AG7908" i="13" s="1"/>
  <c r="M7918" i="13"/>
  <c r="AD7915" i="13"/>
  <c r="AE7915" i="13" s="1"/>
  <c r="AD7919" i="13"/>
  <c r="AE7919" i="13" s="1"/>
  <c r="AD8000" i="13"/>
  <c r="AE8000" i="13" s="1"/>
  <c r="AD8045" i="13"/>
  <c r="AE8045" i="13" s="1"/>
  <c r="AG8045" i="13" s="1"/>
  <c r="M7843" i="13"/>
  <c r="AD8167" i="13"/>
  <c r="AE8167" i="13" s="1"/>
  <c r="AG8167" i="13" s="1"/>
  <c r="M8170" i="13"/>
  <c r="AE8192" i="13"/>
  <c r="AD8268" i="13"/>
  <c r="AE8268" i="13" s="1"/>
  <c r="AG8268" i="13" s="1"/>
  <c r="AD8298" i="13"/>
  <c r="AE8298" i="13" s="1"/>
  <c r="AG8298" i="13" s="1"/>
  <c r="AD8311" i="13"/>
  <c r="AE8311" i="13" s="1"/>
  <c r="AG8311" i="13" s="1"/>
  <c r="AD8336" i="13"/>
  <c r="AE8336" i="13" s="1"/>
  <c r="AG8336" i="13" s="1"/>
  <c r="AD8342" i="13"/>
  <c r="AE8342" i="13" s="1"/>
  <c r="M8344" i="13"/>
  <c r="AD8351" i="13"/>
  <c r="AE8351" i="13" s="1"/>
  <c r="AG8351" i="13" s="1"/>
  <c r="AD8370" i="13"/>
  <c r="AE8370" i="13" s="1"/>
  <c r="AG8370" i="13" s="1"/>
  <c r="AG8445" i="13"/>
  <c r="AD8451" i="13"/>
  <c r="AE8451" i="13" s="1"/>
  <c r="AG8451" i="13" s="1"/>
  <c r="AD8454" i="13"/>
  <c r="AE8454" i="13" s="1"/>
  <c r="M8459" i="13"/>
  <c r="AD8457" i="13"/>
  <c r="AE8457" i="13" s="1"/>
  <c r="AG8457" i="13" s="1"/>
  <c r="AD8467" i="13"/>
  <c r="AE8467" i="13" s="1"/>
  <c r="AG8467" i="13" s="1"/>
  <c r="AD8486" i="13"/>
  <c r="AE8486" i="13" s="1"/>
  <c r="AG8486" i="13" s="1"/>
  <c r="AD8490" i="13"/>
  <c r="AE8490" i="13" s="1"/>
  <c r="AG8490" i="13" s="1"/>
  <c r="AD8498" i="13"/>
  <c r="AE8498" i="13" s="1"/>
  <c r="AG8498" i="13" s="1"/>
  <c r="AD8502" i="13"/>
  <c r="AE8502" i="13" s="1"/>
  <c r="AG8502" i="13" s="1"/>
  <c r="AG8510" i="13"/>
  <c r="AE8511" i="13"/>
  <c r="AD8545" i="13"/>
  <c r="AE8545" i="13" s="1"/>
  <c r="M8551" i="13"/>
  <c r="AD8548" i="13"/>
  <c r="AE8548" i="13" s="1"/>
  <c r="AG8548" i="13" s="1"/>
  <c r="AD8552" i="13"/>
  <c r="AE8552" i="13" s="1"/>
  <c r="M8564" i="13"/>
  <c r="AD8555" i="13"/>
  <c r="AE8555" i="13" s="1"/>
  <c r="AG8555" i="13" s="1"/>
  <c r="AD8562" i="13"/>
  <c r="AE8562" i="13" s="1"/>
  <c r="AG8562" i="13" s="1"/>
  <c r="AD8570" i="13"/>
  <c r="AE8570" i="13" s="1"/>
  <c r="AG8570" i="13" s="1"/>
  <c r="AD8573" i="13"/>
  <c r="AE8573" i="13" s="1"/>
  <c r="AG8573" i="13" s="1"/>
  <c r="M8581" i="13"/>
  <c r="AD8578" i="13"/>
  <c r="AE8578" i="13" s="1"/>
  <c r="AD7713" i="13"/>
  <c r="AE7713" i="13" s="1"/>
  <c r="AD7783" i="13"/>
  <c r="AE7783" i="13" s="1"/>
  <c r="AD7786" i="13"/>
  <c r="AE7786" i="13" s="1"/>
  <c r="AD7928" i="13"/>
  <c r="AE7928" i="13" s="1"/>
  <c r="AD7944" i="13"/>
  <c r="AE7944" i="13" s="1"/>
  <c r="AD7949" i="13"/>
  <c r="AE7949" i="13" s="1"/>
  <c r="AD7954" i="13"/>
  <c r="AE7954" i="13" s="1"/>
  <c r="AD7958" i="13"/>
  <c r="AE7958" i="13" s="1"/>
  <c r="AD7962" i="13"/>
  <c r="AE7962" i="13" s="1"/>
  <c r="AD7973" i="13"/>
  <c r="AE7973" i="13" s="1"/>
  <c r="AD7976" i="13"/>
  <c r="AE7976" i="13" s="1"/>
  <c r="AD8020" i="13"/>
  <c r="AE8020" i="13" s="1"/>
  <c r="AD8028" i="13"/>
  <c r="AE8028" i="13" s="1"/>
  <c r="AD8038" i="13"/>
  <c r="AE8038" i="13" s="1"/>
  <c r="AD8057" i="13"/>
  <c r="AE8057" i="13" s="1"/>
  <c r="AD8067" i="13"/>
  <c r="AE8067" i="13" s="1"/>
  <c r="AD8070" i="13"/>
  <c r="AE8070" i="13" s="1"/>
  <c r="M8074" i="13"/>
  <c r="M8077" i="13"/>
  <c r="M8083" i="13"/>
  <c r="AD8089" i="13"/>
  <c r="AE8089" i="13" s="1"/>
  <c r="M8106" i="13"/>
  <c r="AD8113" i="13"/>
  <c r="AE8113" i="13" s="1"/>
  <c r="AD8115" i="13"/>
  <c r="AE8115" i="13" s="1"/>
  <c r="M8117" i="13"/>
  <c r="AD8119" i="13"/>
  <c r="AE8119" i="13" s="1"/>
  <c r="AD8122" i="13"/>
  <c r="AE8122" i="13" s="1"/>
  <c r="M8149" i="13"/>
  <c r="AD8147" i="13"/>
  <c r="AE8147" i="13" s="1"/>
  <c r="AD8151" i="13"/>
  <c r="AE8151" i="13" s="1"/>
  <c r="AD8154" i="13"/>
  <c r="AE8154" i="13" s="1"/>
  <c r="AD8155" i="13"/>
  <c r="AE8155" i="13" s="1"/>
  <c r="AG8155" i="13" s="1"/>
  <c r="M8180" i="13"/>
  <c r="AD8183" i="13"/>
  <c r="AE8183" i="13" s="1"/>
  <c r="AD8186" i="13"/>
  <c r="AE8186" i="13" s="1"/>
  <c r="AG8190" i="13"/>
  <c r="M8192" i="13"/>
  <c r="AD8195" i="13"/>
  <c r="AE8195" i="13" s="1"/>
  <c r="AD8214" i="13"/>
  <c r="AE8214" i="13" s="1"/>
  <c r="AD8224" i="13"/>
  <c r="AE8224" i="13" s="1"/>
  <c r="AD8234" i="13"/>
  <c r="AE8234" i="13" s="1"/>
  <c r="AG8234" i="13" s="1"/>
  <c r="AD8236" i="13"/>
  <c r="AE8236" i="13" s="1"/>
  <c r="AG8236" i="13" s="1"/>
  <c r="AD8238" i="13"/>
  <c r="AE8238" i="13" s="1"/>
  <c r="AD8248" i="13"/>
  <c r="AE8248" i="13" s="1"/>
  <c r="AD8265" i="13"/>
  <c r="AE8265" i="13" s="1"/>
  <c r="AG8265" i="13" s="1"/>
  <c r="M8270" i="13"/>
  <c r="AD8269" i="13"/>
  <c r="AE8269" i="13" s="1"/>
  <c r="AG8269" i="13" s="1"/>
  <c r="AD8274" i="13"/>
  <c r="AE8274" i="13" s="1"/>
  <c r="AG8274" i="13" s="1"/>
  <c r="AD8279" i="13"/>
  <c r="AE8279" i="13" s="1"/>
  <c r="AG8279" i="13" s="1"/>
  <c r="AD8285" i="13"/>
  <c r="AE8285" i="13" s="1"/>
  <c r="M8291" i="13"/>
  <c r="AD8290" i="13"/>
  <c r="AE8290" i="13" s="1"/>
  <c r="AD8295" i="13"/>
  <c r="AE8295" i="13" s="1"/>
  <c r="AG8295" i="13" s="1"/>
  <c r="AD8299" i="13"/>
  <c r="AE8299" i="13" s="1"/>
  <c r="AG8299" i="13" s="1"/>
  <c r="AD8308" i="13"/>
  <c r="AE8308" i="13" s="1"/>
  <c r="AG8308" i="13" s="1"/>
  <c r="AD8330" i="13"/>
  <c r="AE8330" i="13" s="1"/>
  <c r="AG8330" i="13" s="1"/>
  <c r="AD8332" i="13"/>
  <c r="AE8332" i="13" s="1"/>
  <c r="AG8332" i="13" s="1"/>
  <c r="AD8334" i="13"/>
  <c r="AE8334" i="13" s="1"/>
  <c r="AD8337" i="13"/>
  <c r="AE8337" i="13" s="1"/>
  <c r="AG8337" i="13" s="1"/>
  <c r="AD8348" i="13"/>
  <c r="AE8348" i="13" s="1"/>
  <c r="AG8348" i="13" s="1"/>
  <c r="AD8352" i="13"/>
  <c r="AE8352" i="13" s="1"/>
  <c r="AG8352" i="13" s="1"/>
  <c r="M8358" i="13"/>
  <c r="AD8357" i="13"/>
  <c r="AE8357" i="13" s="1"/>
  <c r="AD8361" i="13"/>
  <c r="AE8361" i="13" s="1"/>
  <c r="M8371" i="13"/>
  <c r="AD8366" i="13"/>
  <c r="AE8366" i="13" s="1"/>
  <c r="AD8369" i="13"/>
  <c r="AE8369" i="13" s="1"/>
  <c r="M8482" i="13"/>
  <c r="AD8479" i="13"/>
  <c r="AE8479" i="13" s="1"/>
  <c r="AD8499" i="13"/>
  <c r="AE8499" i="13" s="1"/>
  <c r="AG8499" i="13" s="1"/>
  <c r="AD8503" i="13"/>
  <c r="AE8503" i="13" s="1"/>
  <c r="AG8503" i="13" s="1"/>
  <c r="M8542" i="13"/>
  <c r="AD8541" i="13"/>
  <c r="AE8541" i="13" s="1"/>
  <c r="M8575" i="13"/>
  <c r="AD8574" i="13"/>
  <c r="AE8574" i="13" s="1"/>
  <c r="AG8574" i="13" s="1"/>
  <c r="AD8205" i="13"/>
  <c r="AE8205" i="13" s="1"/>
  <c r="AG8205" i="13" s="1"/>
  <c r="AD8227" i="13"/>
  <c r="AE8227" i="13" s="1"/>
  <c r="AG8227" i="13" s="1"/>
  <c r="AD8231" i="13"/>
  <c r="AE8231" i="13" s="1"/>
  <c r="AG8231" i="13" s="1"/>
  <c r="M8247" i="13"/>
  <c r="M8254" i="13"/>
  <c r="AD8253" i="13"/>
  <c r="AE8253" i="13" s="1"/>
  <c r="AG8253" i="13" s="1"/>
  <c r="AE8260" i="13"/>
  <c r="AG8258" i="13"/>
  <c r="AD8262" i="13"/>
  <c r="AE8262" i="13" s="1"/>
  <c r="AG8262" i="13" s="1"/>
  <c r="AD8266" i="13"/>
  <c r="AE8266" i="13" s="1"/>
  <c r="AG8266" i="13" s="1"/>
  <c r="M8272" i="13"/>
  <c r="AD8271" i="13"/>
  <c r="AE8271" i="13" s="1"/>
  <c r="M8277" i="13"/>
  <c r="AD8276" i="13"/>
  <c r="AE8276" i="13" s="1"/>
  <c r="M8282" i="13"/>
  <c r="AD8281" i="13"/>
  <c r="AE8281" i="13" s="1"/>
  <c r="AD8286" i="13"/>
  <c r="AE8286" i="13" s="1"/>
  <c r="AG8286" i="13" s="1"/>
  <c r="M8293" i="13"/>
  <c r="AD8292" i="13"/>
  <c r="AE8292" i="13" s="1"/>
  <c r="AD8296" i="13"/>
  <c r="AE8296" i="13" s="1"/>
  <c r="AG8296" i="13" s="1"/>
  <c r="M8302" i="13"/>
  <c r="AD8301" i="13"/>
  <c r="AE8301" i="13" s="1"/>
  <c r="AD8309" i="13"/>
  <c r="AE8309" i="13" s="1"/>
  <c r="AG8309" i="13" s="1"/>
  <c r="AD8314" i="13"/>
  <c r="AE8314" i="13" s="1"/>
  <c r="M8326" i="13"/>
  <c r="M8328" i="13"/>
  <c r="AD8327" i="13"/>
  <c r="AE8327" i="13" s="1"/>
  <c r="AD8331" i="13"/>
  <c r="AE8331" i="13" s="1"/>
  <c r="AD8338" i="13"/>
  <c r="AE8338" i="13" s="1"/>
  <c r="AG8338" i="13" s="1"/>
  <c r="M8346" i="13"/>
  <c r="AD8345" i="13"/>
  <c r="AE8345" i="13" s="1"/>
  <c r="AD8349" i="13"/>
  <c r="AE8349" i="13" s="1"/>
  <c r="AG8349" i="13" s="1"/>
  <c r="AD8353" i="13"/>
  <c r="AE8353" i="13" s="1"/>
  <c r="AG8353" i="13" s="1"/>
  <c r="AD8362" i="13"/>
  <c r="AE8362" i="13" s="1"/>
  <c r="AG8362" i="13" s="1"/>
  <c r="AE8385" i="13"/>
  <c r="AG8383" i="13"/>
  <c r="AE8396" i="13"/>
  <c r="AG8394" i="13"/>
  <c r="AE8399" i="13"/>
  <c r="AG8397" i="13"/>
  <c r="AD8460" i="13"/>
  <c r="AE8460" i="13" s="1"/>
  <c r="M8464" i="13"/>
  <c r="AD8466" i="13"/>
  <c r="AE8466" i="13" s="1"/>
  <c r="AG8466" i="13" s="1"/>
  <c r="M8470" i="13"/>
  <c r="AD8469" i="13"/>
  <c r="AE8469" i="13" s="1"/>
  <c r="M8478" i="13"/>
  <c r="AD8475" i="13"/>
  <c r="AE8475" i="13" s="1"/>
  <c r="AD8488" i="13"/>
  <c r="AE8488" i="13" s="1"/>
  <c r="AG8488" i="13" s="1"/>
  <c r="AE8492" i="13"/>
  <c r="AD8496" i="13"/>
  <c r="AE8496" i="13" s="1"/>
  <c r="AD8500" i="13"/>
  <c r="AE8500" i="13" s="1"/>
  <c r="AG8500" i="13" s="1"/>
  <c r="AD8504" i="13"/>
  <c r="AE8504" i="13" s="1"/>
  <c r="AG8504" i="13" s="1"/>
  <c r="AE8520" i="13"/>
  <c r="AG8518" i="13"/>
  <c r="M8540" i="13"/>
  <c r="AD8537" i="13"/>
  <c r="AE8537" i="13" s="1"/>
  <c r="M8566" i="13"/>
  <c r="AD8565" i="13"/>
  <c r="AE8565" i="13" s="1"/>
  <c r="AD8569" i="13"/>
  <c r="AE8569" i="13" s="1"/>
  <c r="AG8569" i="13" s="1"/>
  <c r="AD8572" i="13"/>
  <c r="AE8572" i="13" s="1"/>
  <c r="M8591" i="13"/>
  <c r="AD8586" i="13"/>
  <c r="AE8586" i="13" s="1"/>
  <c r="AD8596" i="13"/>
  <c r="AE8596" i="13" s="1"/>
  <c r="M8598" i="13"/>
  <c r="AD7775" i="13"/>
  <c r="AE7775" i="13" s="1"/>
  <c r="AD7926" i="13"/>
  <c r="AE7926" i="13" s="1"/>
  <c r="AD7934" i="13"/>
  <c r="AE7934" i="13" s="1"/>
  <c r="AD7956" i="13"/>
  <c r="AE7956" i="13" s="1"/>
  <c r="AD7960" i="13"/>
  <c r="AE7960" i="13" s="1"/>
  <c r="AD7980" i="13"/>
  <c r="AE7980" i="13" s="1"/>
  <c r="AD8032" i="13"/>
  <c r="AE8032" i="13" s="1"/>
  <c r="AD8059" i="13"/>
  <c r="AE8059" i="13" s="1"/>
  <c r="AD8087" i="13"/>
  <c r="AE8087" i="13" s="1"/>
  <c r="AD8107" i="13"/>
  <c r="AE8107" i="13" s="1"/>
  <c r="M8133" i="13"/>
  <c r="AD8131" i="13"/>
  <c r="AE8131" i="13" s="1"/>
  <c r="AD8134" i="13"/>
  <c r="AE8134" i="13" s="1"/>
  <c r="AD8135" i="13"/>
  <c r="AE8135" i="13" s="1"/>
  <c r="AG8135" i="13" s="1"/>
  <c r="AD8137" i="13"/>
  <c r="AE8137" i="13" s="1"/>
  <c r="AD8138" i="13"/>
  <c r="AE8138" i="13" s="1"/>
  <c r="AG8138" i="13" s="1"/>
  <c r="AD8139" i="13"/>
  <c r="AE8139" i="13" s="1"/>
  <c r="AG8139" i="13" s="1"/>
  <c r="AD8141" i="13"/>
  <c r="AE8141" i="13" s="1"/>
  <c r="AD8142" i="13"/>
  <c r="AE8142" i="13" s="1"/>
  <c r="AG8142" i="13" s="1"/>
  <c r="M8160" i="13"/>
  <c r="AD8159" i="13"/>
  <c r="AE8159" i="13" s="1"/>
  <c r="AD8161" i="13"/>
  <c r="AE8161" i="13" s="1"/>
  <c r="AD8162" i="13"/>
  <c r="AE8162" i="13" s="1"/>
  <c r="AG8162" i="13" s="1"/>
  <c r="AG8201" i="13"/>
  <c r="AG8216" i="13"/>
  <c r="AD8226" i="13"/>
  <c r="AE8226" i="13" s="1"/>
  <c r="AG8226" i="13" s="1"/>
  <c r="AD8228" i="13"/>
  <c r="AE8228" i="13" s="1"/>
  <c r="AG8228" i="13" s="1"/>
  <c r="AD8230" i="13"/>
  <c r="AE8230" i="13" s="1"/>
  <c r="AG8230" i="13" s="1"/>
  <c r="M8243" i="13"/>
  <c r="AD8242" i="13"/>
  <c r="AE8242" i="13" s="1"/>
  <c r="AD8244" i="13"/>
  <c r="AE8244" i="13" s="1"/>
  <c r="AD8246" i="13"/>
  <c r="AE8246" i="13" s="1"/>
  <c r="AG8246" i="13" s="1"/>
  <c r="AD8252" i="13"/>
  <c r="AE8252" i="13" s="1"/>
  <c r="M8257" i="13"/>
  <c r="AD8255" i="13"/>
  <c r="AE8255" i="13" s="1"/>
  <c r="AD8263" i="13"/>
  <c r="AE8263" i="13" s="1"/>
  <c r="AG8263" i="13" s="1"/>
  <c r="AD8267" i="13"/>
  <c r="AE8267" i="13" s="1"/>
  <c r="AG8267" i="13" s="1"/>
  <c r="M8284" i="13"/>
  <c r="AD8283" i="13"/>
  <c r="AE8283" i="13" s="1"/>
  <c r="AD8297" i="13"/>
  <c r="AE8297" i="13" s="1"/>
  <c r="AG8297" i="13" s="1"/>
  <c r="M8313" i="13"/>
  <c r="AD8310" i="13"/>
  <c r="AE8310" i="13" s="1"/>
  <c r="AG8310" i="13" s="1"/>
  <c r="AD8333" i="13"/>
  <c r="AE8333" i="13" s="1"/>
  <c r="AG8333" i="13" s="1"/>
  <c r="AD8335" i="13"/>
  <c r="AE8335" i="13" s="1"/>
  <c r="AG8335" i="13" s="1"/>
  <c r="M8341" i="13"/>
  <c r="AD8340" i="13"/>
  <c r="AE8340" i="13" s="1"/>
  <c r="AD8350" i="13"/>
  <c r="AE8350" i="13" s="1"/>
  <c r="AG8350" i="13" s="1"/>
  <c r="AD8359" i="13"/>
  <c r="AE8359" i="13" s="1"/>
  <c r="M8474" i="13"/>
  <c r="AD8471" i="13"/>
  <c r="AE8471" i="13" s="1"/>
  <c r="AD8485" i="13"/>
  <c r="AE8485" i="13" s="1"/>
  <c r="AD8489" i="13"/>
  <c r="AE8489" i="13" s="1"/>
  <c r="AG8489" i="13" s="1"/>
  <c r="AE8494" i="13"/>
  <c r="AG8494" i="13" s="1"/>
  <c r="AD8497" i="13"/>
  <c r="AE8497" i="13" s="1"/>
  <c r="AG8497" i="13" s="1"/>
  <c r="AD8501" i="13"/>
  <c r="AE8501" i="13" s="1"/>
  <c r="AG8501" i="13" s="1"/>
  <c r="AD8505" i="13"/>
  <c r="AE8505" i="13" s="1"/>
  <c r="AG8505" i="13" s="1"/>
  <c r="M8536" i="13"/>
  <c r="AD8533" i="13"/>
  <c r="AE8533" i="13" s="1"/>
  <c r="AG8533" i="13" s="1"/>
  <c r="M8571" i="13"/>
  <c r="AD8567" i="13"/>
  <c r="AE8567" i="13" s="1"/>
  <c r="M8585" i="13"/>
  <c r="AD8582" i="13"/>
  <c r="AE8582" i="13" s="1"/>
  <c r="M8593" i="13"/>
  <c r="AD8592" i="13"/>
  <c r="AE8592" i="13" s="1"/>
  <c r="AD8452" i="13"/>
  <c r="AE8452" i="13" s="1"/>
  <c r="AG8452" i="13" s="1"/>
  <c r="M8453" i="13"/>
  <c r="M8674" i="13"/>
  <c r="AD8673" i="13"/>
  <c r="AE8673" i="13" s="1"/>
  <c r="AD8685" i="13"/>
  <c r="AE8685" i="13" s="1"/>
  <c r="AG8685" i="13" s="1"/>
  <c r="M8690" i="13"/>
  <c r="AD8689" i="13"/>
  <c r="AE8689" i="13" s="1"/>
  <c r="M8722" i="13"/>
  <c r="AD8718" i="13"/>
  <c r="AE8718" i="13" s="1"/>
  <c r="AD8784" i="13"/>
  <c r="AE8784" i="13" s="1"/>
  <c r="M8817" i="13"/>
  <c r="AD8808" i="13"/>
  <c r="AE8808" i="13" s="1"/>
  <c r="AD8814" i="13"/>
  <c r="AE8814" i="13" s="1"/>
  <c r="AG8814" i="13" s="1"/>
  <c r="AE8870" i="13"/>
  <c r="AE8873" i="13"/>
  <c r="AG8871" i="13"/>
  <c r="M8895" i="13"/>
  <c r="AD8894" i="13"/>
  <c r="AE8894" i="13" s="1"/>
  <c r="AG8906" i="13"/>
  <c r="AE8929" i="13"/>
  <c r="AG8928" i="13"/>
  <c r="M8954" i="13"/>
  <c r="AD8953" i="13"/>
  <c r="AE8953" i="13" s="1"/>
  <c r="AD8960" i="13"/>
  <c r="AE8960" i="13" s="1"/>
  <c r="M8962" i="13"/>
  <c r="M8972" i="13"/>
  <c r="AD8971" i="13"/>
  <c r="AE8971" i="13" s="1"/>
  <c r="M9046" i="13"/>
  <c r="AD9045" i="13"/>
  <c r="AE9045" i="13" s="1"/>
  <c r="AD9054" i="13"/>
  <c r="AE9054" i="13" s="1"/>
  <c r="AG9054" i="13" s="1"/>
  <c r="AD9064" i="13"/>
  <c r="AE9064" i="13" s="1"/>
  <c r="M9066" i="13"/>
  <c r="AG9072" i="13"/>
  <c r="AG9078" i="13"/>
  <c r="M9113" i="13"/>
  <c r="AG9113" i="13"/>
  <c r="M9115" i="13"/>
  <c r="AD9114" i="13"/>
  <c r="AE9114" i="13" s="1"/>
  <c r="AD9118" i="13"/>
  <c r="AE9118" i="13" s="1"/>
  <c r="AG9118" i="13" s="1"/>
  <c r="AD9120" i="13"/>
  <c r="AE9120" i="13" s="1"/>
  <c r="AG9120" i="13" s="1"/>
  <c r="AD9138" i="13"/>
  <c r="AE9138" i="13" s="1"/>
  <c r="AD9142" i="13"/>
  <c r="AE9142" i="13" s="1"/>
  <c r="AG9142" i="13" s="1"/>
  <c r="AD9152" i="13"/>
  <c r="AE9152" i="13" s="1"/>
  <c r="AD9155" i="13"/>
  <c r="AE9155" i="13" s="1"/>
  <c r="AD9205" i="13"/>
  <c r="AE9205" i="13" s="1"/>
  <c r="AE9285" i="13"/>
  <c r="AG9283" i="13"/>
  <c r="AD8381" i="13"/>
  <c r="AE8381" i="13" s="1"/>
  <c r="M8385" i="13"/>
  <c r="M8396" i="13"/>
  <c r="M8399" i="13"/>
  <c r="AD8402" i="13"/>
  <c r="AE8402" i="13" s="1"/>
  <c r="AD8416" i="13"/>
  <c r="AE8416" i="13" s="1"/>
  <c r="AD8427" i="13"/>
  <c r="AE8427" i="13" s="1"/>
  <c r="AD8432" i="13"/>
  <c r="AE8432" i="13" s="1"/>
  <c r="AD8450" i="13"/>
  <c r="AE8450" i="13" s="1"/>
  <c r="AD8515" i="13"/>
  <c r="AE8515" i="13" s="1"/>
  <c r="M8520" i="13"/>
  <c r="AD8529" i="13"/>
  <c r="AE8529" i="13" s="1"/>
  <c r="AD8607" i="13"/>
  <c r="AE8607" i="13" s="1"/>
  <c r="AD8611" i="13"/>
  <c r="AE8611" i="13" s="1"/>
  <c r="AD8615" i="13"/>
  <c r="AE8615" i="13" s="1"/>
  <c r="AD8622" i="13"/>
  <c r="AE8622" i="13" s="1"/>
  <c r="AD8627" i="13"/>
  <c r="AE8627" i="13" s="1"/>
  <c r="AD8635" i="13"/>
  <c r="AE8635" i="13" s="1"/>
  <c r="AD8648" i="13"/>
  <c r="AE8648" i="13" s="1"/>
  <c r="M8668" i="13"/>
  <c r="AD8666" i="13"/>
  <c r="AE8666" i="13" s="1"/>
  <c r="M8672" i="13"/>
  <c r="AD8671" i="13"/>
  <c r="AE8671" i="13" s="1"/>
  <c r="AD8681" i="13"/>
  <c r="AE8681" i="13" s="1"/>
  <c r="AG8681" i="13" s="1"/>
  <c r="AD8686" i="13"/>
  <c r="AE8686" i="13" s="1"/>
  <c r="AG8686" i="13" s="1"/>
  <c r="M8715" i="13"/>
  <c r="AD8714" i="13"/>
  <c r="AE8714" i="13" s="1"/>
  <c r="M8728" i="13"/>
  <c r="AD8727" i="13"/>
  <c r="AE8727" i="13" s="1"/>
  <c r="M8795" i="13"/>
  <c r="AD8811" i="13"/>
  <c r="AE8811" i="13" s="1"/>
  <c r="AG8811" i="13" s="1"/>
  <c r="AD8815" i="13"/>
  <c r="AE8815" i="13" s="1"/>
  <c r="AG8815" i="13" s="1"/>
  <c r="AD8819" i="13"/>
  <c r="AE8819" i="13" s="1"/>
  <c r="AG8819" i="13" s="1"/>
  <c r="AD8832" i="13"/>
  <c r="AE8832" i="13" s="1"/>
  <c r="AG8832" i="13" s="1"/>
  <c r="M8855" i="13"/>
  <c r="AD8697" i="13"/>
  <c r="AE8697" i="13" s="1"/>
  <c r="AG8697" i="13" s="1"/>
  <c r="M8883" i="13"/>
  <c r="AD8881" i="13"/>
  <c r="AE8881" i="13" s="1"/>
  <c r="M8893" i="13"/>
  <c r="AD8890" i="13"/>
  <c r="AE8890" i="13" s="1"/>
  <c r="AD8943" i="13"/>
  <c r="AE8943" i="13" s="1"/>
  <c r="AG8943" i="13" s="1"/>
  <c r="AD8945" i="13"/>
  <c r="AE8945" i="13" s="1"/>
  <c r="M8956" i="13"/>
  <c r="AD8955" i="13"/>
  <c r="AE8955" i="13" s="1"/>
  <c r="AD8977" i="13"/>
  <c r="AE8977" i="13" s="1"/>
  <c r="AG8977" i="13" s="1"/>
  <c r="AD8981" i="13"/>
  <c r="AE8981" i="13" s="1"/>
  <c r="AG8981" i="13" s="1"/>
  <c r="M8996" i="13"/>
  <c r="AD8986" i="13"/>
  <c r="AE8986" i="13" s="1"/>
  <c r="M9048" i="13"/>
  <c r="AD9047" i="13"/>
  <c r="AE9047" i="13" s="1"/>
  <c r="M9060" i="13"/>
  <c r="AD9056" i="13"/>
  <c r="AE9056" i="13" s="1"/>
  <c r="AG9157" i="13"/>
  <c r="AG9296" i="13"/>
  <c r="AE9299" i="13"/>
  <c r="M8653" i="13"/>
  <c r="AD8651" i="13"/>
  <c r="AE8651" i="13" s="1"/>
  <c r="AG8651" i="13" s="1"/>
  <c r="AD8662" i="13"/>
  <c r="AE8662" i="13" s="1"/>
  <c r="AG8662" i="13" s="1"/>
  <c r="AD8679" i="13"/>
  <c r="AE8679" i="13" s="1"/>
  <c r="AG8679" i="13" s="1"/>
  <c r="AD8684" i="13"/>
  <c r="AE8684" i="13" s="1"/>
  <c r="AG8684" i="13" s="1"/>
  <c r="AG8691" i="13"/>
  <c r="M8713" i="13"/>
  <c r="AD8711" i="13"/>
  <c r="AE8711" i="13" s="1"/>
  <c r="AD8723" i="13"/>
  <c r="AE8723" i="13" s="1"/>
  <c r="AE8736" i="13"/>
  <c r="AG8732" i="13"/>
  <c r="M8791" i="13"/>
  <c r="AD8785" i="13"/>
  <c r="AE8785" i="13" s="1"/>
  <c r="AG8785" i="13" s="1"/>
  <c r="AD8792" i="13"/>
  <c r="AE8792" i="13" s="1"/>
  <c r="AD8796" i="13"/>
  <c r="AE8796" i="13" s="1"/>
  <c r="AD8812" i="13"/>
  <c r="AE8812" i="13" s="1"/>
  <c r="AG8812" i="13" s="1"/>
  <c r="AD8816" i="13"/>
  <c r="AE8816" i="13" s="1"/>
  <c r="AG8816" i="13" s="1"/>
  <c r="AD8820" i="13"/>
  <c r="AE8820" i="13" s="1"/>
  <c r="AG8820" i="13" s="1"/>
  <c r="AD8831" i="13"/>
  <c r="AE8831" i="13" s="1"/>
  <c r="AD8695" i="13"/>
  <c r="AE8695" i="13" s="1"/>
  <c r="AG8695" i="13" s="1"/>
  <c r="AD8698" i="13"/>
  <c r="AE8698" i="13" s="1"/>
  <c r="AG8698" i="13" s="1"/>
  <c r="AD8875" i="13"/>
  <c r="AE8875" i="13" s="1"/>
  <c r="AG8875" i="13" s="1"/>
  <c r="AD8884" i="13"/>
  <c r="AE8884" i="13" s="1"/>
  <c r="AD8933" i="13"/>
  <c r="AE8933" i="13" s="1"/>
  <c r="AG8933" i="13" s="1"/>
  <c r="AD8935" i="13"/>
  <c r="AE8935" i="13" s="1"/>
  <c r="AG8935" i="13" s="1"/>
  <c r="AD8940" i="13"/>
  <c r="AE8940" i="13" s="1"/>
  <c r="AG8940" i="13" s="1"/>
  <c r="AD8944" i="13"/>
  <c r="AE8944" i="13" s="1"/>
  <c r="M8950" i="13"/>
  <c r="AD8949" i="13"/>
  <c r="AE8949" i="13" s="1"/>
  <c r="AD8957" i="13"/>
  <c r="AE8957" i="13" s="1"/>
  <c r="M8959" i="13"/>
  <c r="M8967" i="13"/>
  <c r="AD8963" i="13"/>
  <c r="AE8963" i="13" s="1"/>
  <c r="AD8965" i="13"/>
  <c r="AE8965" i="13" s="1"/>
  <c r="AG8965" i="13" s="1"/>
  <c r="AD8968" i="13"/>
  <c r="AE8968" i="13" s="1"/>
  <c r="AD8973" i="13"/>
  <c r="AE8973" i="13" s="1"/>
  <c r="AD8988" i="13"/>
  <c r="AE8988" i="13" s="1"/>
  <c r="AG8988" i="13" s="1"/>
  <c r="AG9000" i="13"/>
  <c r="AD9039" i="13"/>
  <c r="AE9039" i="13" s="1"/>
  <c r="M9044" i="13"/>
  <c r="AD9042" i="13"/>
  <c r="AE9042" i="13" s="1"/>
  <c r="AG9042" i="13" s="1"/>
  <c r="AD9052" i="13"/>
  <c r="AE9052" i="13" s="1"/>
  <c r="AG9052" i="13" s="1"/>
  <c r="AD9061" i="13"/>
  <c r="AE9061" i="13" s="1"/>
  <c r="AD9116" i="13"/>
  <c r="AE9116" i="13" s="1"/>
  <c r="AD9119" i="13"/>
  <c r="AE9119" i="13" s="1"/>
  <c r="AG9119" i="13" s="1"/>
  <c r="M9135" i="13"/>
  <c r="AD9133" i="13"/>
  <c r="AE9133" i="13" s="1"/>
  <c r="M9137" i="13"/>
  <c r="AD9136" i="13"/>
  <c r="AE9136" i="13" s="1"/>
  <c r="M9151" i="13"/>
  <c r="AD9150" i="13"/>
  <c r="AE9150" i="13" s="1"/>
  <c r="AD9154" i="13"/>
  <c r="AE9154" i="13" s="1"/>
  <c r="AG9154" i="13" s="1"/>
  <c r="AD9204" i="13"/>
  <c r="AE9204" i="13" s="1"/>
  <c r="M9207" i="13"/>
  <c r="AD8372" i="13"/>
  <c r="AE8372" i="13" s="1"/>
  <c r="AD8400" i="13"/>
  <c r="AE8400" i="13" s="1"/>
  <c r="AD8410" i="13"/>
  <c r="AE8410" i="13" s="1"/>
  <c r="AD8423" i="13"/>
  <c r="AE8423" i="13" s="1"/>
  <c r="AD8527" i="13"/>
  <c r="AE8527" i="13" s="1"/>
  <c r="AD8609" i="13"/>
  <c r="AE8609" i="13" s="1"/>
  <c r="AD8613" i="13"/>
  <c r="AE8613" i="13" s="1"/>
  <c r="AD8633" i="13"/>
  <c r="AE8633" i="13" s="1"/>
  <c r="AD8637" i="13"/>
  <c r="AE8637" i="13" s="1"/>
  <c r="AD8650" i="13"/>
  <c r="AE8650" i="13" s="1"/>
  <c r="AD8652" i="13"/>
  <c r="AE8652" i="13" s="1"/>
  <c r="AG8652" i="13" s="1"/>
  <c r="M8655" i="13"/>
  <c r="AD8654" i="13"/>
  <c r="AE8654" i="13" s="1"/>
  <c r="AD8658" i="13"/>
  <c r="AE8658" i="13" s="1"/>
  <c r="AG8658" i="13" s="1"/>
  <c r="AD8675" i="13"/>
  <c r="AE8675" i="13" s="1"/>
  <c r="AD8676" i="13"/>
  <c r="AE8676" i="13" s="1"/>
  <c r="AG8676" i="13" s="1"/>
  <c r="M8688" i="13"/>
  <c r="AD8682" i="13"/>
  <c r="AE8682" i="13" s="1"/>
  <c r="AG8682" i="13" s="1"/>
  <c r="AD8680" i="13"/>
  <c r="AE8680" i="13" s="1"/>
  <c r="AG8680" i="13" s="1"/>
  <c r="AE8678" i="13"/>
  <c r="AD8687" i="13"/>
  <c r="AE8687" i="13" s="1"/>
  <c r="AG8687" i="13" s="1"/>
  <c r="AE8707" i="13"/>
  <c r="AG8705" i="13"/>
  <c r="AE8731" i="13"/>
  <c r="AG8729" i="13"/>
  <c r="AD8786" i="13"/>
  <c r="AE8786" i="13" s="1"/>
  <c r="AG8786" i="13" s="1"/>
  <c r="AD8789" i="13"/>
  <c r="AE8789" i="13" s="1"/>
  <c r="AG8789" i="13" s="1"/>
  <c r="AD8793" i="13"/>
  <c r="AE8793" i="13" s="1"/>
  <c r="AG8793" i="13" s="1"/>
  <c r="M8807" i="13"/>
  <c r="AD8798" i="13"/>
  <c r="AE8798" i="13" s="1"/>
  <c r="AD8813" i="13"/>
  <c r="AE8813" i="13" s="1"/>
  <c r="AG8813" i="13" s="1"/>
  <c r="M8821" i="13"/>
  <c r="AD8818" i="13"/>
  <c r="AE8818" i="13" s="1"/>
  <c r="M8830" i="13"/>
  <c r="AD8828" i="13"/>
  <c r="AE8828" i="13" s="1"/>
  <c r="AD8693" i="13"/>
  <c r="AE8693" i="13" s="1"/>
  <c r="AD8696" i="13"/>
  <c r="AE8696" i="13" s="1"/>
  <c r="AG8696" i="13" s="1"/>
  <c r="AD8876" i="13"/>
  <c r="AE8876" i="13" s="1"/>
  <c r="AG8876" i="13" s="1"/>
  <c r="M8899" i="13"/>
  <c r="AD8898" i="13"/>
  <c r="AE8898" i="13" s="1"/>
  <c r="AD8941" i="13"/>
  <c r="AE8941" i="13" s="1"/>
  <c r="AG8941" i="13" s="1"/>
  <c r="M8948" i="13"/>
  <c r="M8952" i="13"/>
  <c r="AD8951" i="13"/>
  <c r="AE8951" i="13" s="1"/>
  <c r="AD8969" i="13"/>
  <c r="AE8969" i="13" s="1"/>
  <c r="AG8969" i="13" s="1"/>
  <c r="M8978" i="13"/>
  <c r="AD8975" i="13"/>
  <c r="AE8975" i="13" s="1"/>
  <c r="AD8979" i="13"/>
  <c r="AE8979" i="13" s="1"/>
  <c r="AD8987" i="13"/>
  <c r="AE8987" i="13" s="1"/>
  <c r="AD9043" i="13"/>
  <c r="AE9043" i="13" s="1"/>
  <c r="AG9043" i="13" s="1"/>
  <c r="AD9053" i="13"/>
  <c r="AE9053" i="13" s="1"/>
  <c r="AG9053" i="13" s="1"/>
  <c r="AD9062" i="13"/>
  <c r="AE9062" i="13" s="1"/>
  <c r="AG9062" i="13" s="1"/>
  <c r="AD9067" i="13"/>
  <c r="AE9067" i="13" s="1"/>
  <c r="AD9117" i="13"/>
  <c r="AE9117" i="13" s="1"/>
  <c r="AG9117" i="13" s="1"/>
  <c r="AD9141" i="13"/>
  <c r="AE9141" i="13" s="1"/>
  <c r="M9147" i="13"/>
  <c r="AD9146" i="13"/>
  <c r="AE9146" i="13" s="1"/>
  <c r="AE9164" i="13"/>
  <c r="AG9162" i="13"/>
  <c r="AG9176" i="13"/>
  <c r="AE9191" i="13"/>
  <c r="AG9189" i="13"/>
  <c r="AE9221" i="13"/>
  <c r="AG9219" i="13"/>
  <c r="M8707" i="13"/>
  <c r="M8731" i="13"/>
  <c r="M8736" i="13"/>
  <c r="AD8743" i="13"/>
  <c r="AE8743" i="13" s="1"/>
  <c r="AD8754" i="13"/>
  <c r="AE8754" i="13" s="1"/>
  <c r="M8873" i="13"/>
  <c r="AD8911" i="13"/>
  <c r="AE8911" i="13" s="1"/>
  <c r="M9003" i="13"/>
  <c r="AD9014" i="13"/>
  <c r="AE9014" i="13" s="1"/>
  <c r="AD9023" i="13"/>
  <c r="AE9023" i="13" s="1"/>
  <c r="M9081" i="13"/>
  <c r="AD9084" i="13"/>
  <c r="AE9084" i="13" s="1"/>
  <c r="AD9101" i="13"/>
  <c r="AE9101" i="13" s="1"/>
  <c r="AD9123" i="13"/>
  <c r="AE9123" i="13" s="1"/>
  <c r="AG9123" i="13" s="1"/>
  <c r="AD9127" i="13"/>
  <c r="AE9127" i="13" s="1"/>
  <c r="AD9130" i="13"/>
  <c r="AE9130" i="13" s="1"/>
  <c r="AD9160" i="13"/>
  <c r="AE9160" i="13" s="1"/>
  <c r="M9164" i="13"/>
  <c r="AD9178" i="13"/>
  <c r="AE9178" i="13" s="1"/>
  <c r="AD9185" i="13"/>
  <c r="AE9185" i="13" s="1"/>
  <c r="M9191" i="13"/>
  <c r="AD9217" i="13"/>
  <c r="AE9217" i="13" s="1"/>
  <c r="M9221" i="13"/>
  <c r="M9285" i="13"/>
  <c r="M9295" i="13"/>
  <c r="AD9294" i="13"/>
  <c r="AE9294" i="13" s="1"/>
  <c r="M9309" i="13"/>
  <c r="AD9308" i="13"/>
  <c r="AE9308" i="13" s="1"/>
  <c r="AD9310" i="13"/>
  <c r="AE9310" i="13" s="1"/>
  <c r="AD9312" i="13"/>
  <c r="AE9312" i="13" s="1"/>
  <c r="AG9312" i="13" s="1"/>
  <c r="AD9343" i="13"/>
  <c r="AE9343" i="13" s="1"/>
  <c r="AG9343" i="13" s="1"/>
  <c r="M9345" i="13"/>
  <c r="AD9369" i="13"/>
  <c r="AE9369" i="13" s="1"/>
  <c r="AG9369" i="13" s="1"/>
  <c r="AD9372" i="13"/>
  <c r="AE9372" i="13" s="1"/>
  <c r="AG9372" i="13" s="1"/>
  <c r="M9415" i="13"/>
  <c r="AD9413" i="13"/>
  <c r="AE9413" i="13" s="1"/>
  <c r="M9461" i="13"/>
  <c r="AD9460" i="13"/>
  <c r="AE9460" i="13" s="1"/>
  <c r="AD9465" i="13"/>
  <c r="AE9465" i="13" s="1"/>
  <c r="AG9465" i="13" s="1"/>
  <c r="M9471" i="13"/>
  <c r="AD9470" i="13"/>
  <c r="AE9470" i="13" s="1"/>
  <c r="AD9474" i="13"/>
  <c r="AE9474" i="13" s="1"/>
  <c r="AG9474" i="13" s="1"/>
  <c r="AD9488" i="13"/>
  <c r="AE9488" i="13" s="1"/>
  <c r="AG9488" i="13" s="1"/>
  <c r="AD9524" i="13"/>
  <c r="AE9524" i="13" s="1"/>
  <c r="AD9533" i="13"/>
  <c r="AE9533" i="13" s="1"/>
  <c r="M9537" i="13"/>
  <c r="AG9542" i="13"/>
  <c r="AD9559" i="13"/>
  <c r="AE9559" i="13" s="1"/>
  <c r="AG9559" i="13" s="1"/>
  <c r="AD9563" i="13"/>
  <c r="AE9563" i="13" s="1"/>
  <c r="AG9563" i="13" s="1"/>
  <c r="AD9566" i="13"/>
  <c r="AE9566" i="13" s="1"/>
  <c r="AD9582" i="13"/>
  <c r="AE9582" i="13" s="1"/>
  <c r="AG9582" i="13" s="1"/>
  <c r="AD9592" i="13"/>
  <c r="AE9592" i="13" s="1"/>
  <c r="AG9592" i="13" s="1"/>
  <c r="AG9724" i="13"/>
  <c r="AE9739" i="13"/>
  <c r="AG9738" i="13"/>
  <c r="AD9238" i="13"/>
  <c r="AE9238" i="13" s="1"/>
  <c r="AG9238" i="13" s="1"/>
  <c r="AD9257" i="13"/>
  <c r="AE9257" i="13" s="1"/>
  <c r="AG9257" i="13" s="1"/>
  <c r="M9269" i="13"/>
  <c r="AD9268" i="13"/>
  <c r="AE9268" i="13" s="1"/>
  <c r="AD9271" i="13"/>
  <c r="AE9271" i="13" s="1"/>
  <c r="AG9271" i="13" s="1"/>
  <c r="AD9272" i="13"/>
  <c r="AE9272" i="13" s="1"/>
  <c r="AG9272" i="13" s="1"/>
  <c r="M9280" i="13"/>
  <c r="AD9279" i="13"/>
  <c r="AE9279" i="13" s="1"/>
  <c r="M9299" i="13"/>
  <c r="M9318" i="13"/>
  <c r="AD9317" i="13"/>
  <c r="AE9317" i="13" s="1"/>
  <c r="AD9321" i="13"/>
  <c r="AE9321" i="13" s="1"/>
  <c r="AG9321" i="13" s="1"/>
  <c r="M9347" i="13"/>
  <c r="AD9346" i="13"/>
  <c r="AE9346" i="13" s="1"/>
  <c r="AD9352" i="13"/>
  <c r="AE9352" i="13" s="1"/>
  <c r="AG9352" i="13" s="1"/>
  <c r="AG9354" i="13"/>
  <c r="AD9360" i="13"/>
  <c r="AE9360" i="13" s="1"/>
  <c r="AG9360" i="13" s="1"/>
  <c r="AD9364" i="13"/>
  <c r="AE9364" i="13" s="1"/>
  <c r="AD9366" i="13"/>
  <c r="AE9366" i="13" s="1"/>
  <c r="AG9366" i="13" s="1"/>
  <c r="AD9375" i="13"/>
  <c r="AE9375" i="13" s="1"/>
  <c r="AG9375" i="13" s="1"/>
  <c r="AG9394" i="13"/>
  <c r="AD9418" i="13"/>
  <c r="AE9418" i="13" s="1"/>
  <c r="AG9449" i="13"/>
  <c r="M9463" i="13"/>
  <c r="AD9462" i="13"/>
  <c r="AE9462" i="13" s="1"/>
  <c r="AD9466" i="13"/>
  <c r="AE9466" i="13" s="1"/>
  <c r="AG9466" i="13" s="1"/>
  <c r="M9477" i="13"/>
  <c r="AD9476" i="13"/>
  <c r="AE9476" i="13" s="1"/>
  <c r="AD9485" i="13"/>
  <c r="AE9485" i="13" s="1"/>
  <c r="AD9487" i="13"/>
  <c r="AE9487" i="13" s="1"/>
  <c r="AD9525" i="13"/>
  <c r="AE9525" i="13" s="1"/>
  <c r="AG9525" i="13" s="1"/>
  <c r="AD9538" i="13"/>
  <c r="AE9538" i="13" s="1"/>
  <c r="AD9560" i="13"/>
  <c r="AE9560" i="13" s="1"/>
  <c r="AG9560" i="13" s="1"/>
  <c r="AD9571" i="13"/>
  <c r="AE9571" i="13" s="1"/>
  <c r="AG9571" i="13" s="1"/>
  <c r="AD8716" i="13"/>
  <c r="AE8716" i="13" s="1"/>
  <c r="AD8737" i="13"/>
  <c r="AE8737" i="13" s="1"/>
  <c r="AD8834" i="13"/>
  <c r="AE8834" i="13" s="1"/>
  <c r="AD8856" i="13"/>
  <c r="AE8856" i="13" s="1"/>
  <c r="AD8867" i="13"/>
  <c r="AE8867" i="13" s="1"/>
  <c r="AD8879" i="13"/>
  <c r="AE8879" i="13" s="1"/>
  <c r="AD8896" i="13"/>
  <c r="AE8896" i="13" s="1"/>
  <c r="AD8900" i="13"/>
  <c r="AE8900" i="13" s="1"/>
  <c r="AD8926" i="13"/>
  <c r="AE8926" i="13" s="1"/>
  <c r="AD8937" i="13"/>
  <c r="AE8937" i="13" s="1"/>
  <c r="AD9004" i="13"/>
  <c r="AE9004" i="13" s="1"/>
  <c r="AD9016" i="13"/>
  <c r="AE9016" i="13" s="1"/>
  <c r="AD9021" i="13"/>
  <c r="AE9021" i="13" s="1"/>
  <c r="AD9034" i="13"/>
  <c r="AE9034" i="13" s="1"/>
  <c r="AD9073" i="13"/>
  <c r="AE9073" i="13" s="1"/>
  <c r="AD9082" i="13"/>
  <c r="AE9082" i="13" s="1"/>
  <c r="AD9125" i="13"/>
  <c r="AE9125" i="13" s="1"/>
  <c r="AD9165" i="13"/>
  <c r="AE9165" i="13" s="1"/>
  <c r="AD9192" i="13"/>
  <c r="AE9192" i="13" s="1"/>
  <c r="AD9208" i="13"/>
  <c r="AE9208" i="13" s="1"/>
  <c r="AD9229" i="13"/>
  <c r="AE9229" i="13" s="1"/>
  <c r="M9240" i="13"/>
  <c r="AD9290" i="13"/>
  <c r="AE9290" i="13" s="1"/>
  <c r="AD9292" i="13"/>
  <c r="AE9292" i="13" s="1"/>
  <c r="M9301" i="13"/>
  <c r="AD9300" i="13"/>
  <c r="AE9300" i="13" s="1"/>
  <c r="AD9306" i="13"/>
  <c r="AE9306" i="13" s="1"/>
  <c r="M9325" i="13"/>
  <c r="AD9324" i="13"/>
  <c r="AE9324" i="13" s="1"/>
  <c r="AD9326" i="13"/>
  <c r="AE9326" i="13" s="1"/>
  <c r="AD9328" i="13"/>
  <c r="AE9328" i="13" s="1"/>
  <c r="AG9328" i="13" s="1"/>
  <c r="AD9330" i="13"/>
  <c r="AE9330" i="13" s="1"/>
  <c r="AG9330" i="13" s="1"/>
  <c r="AD9339" i="13"/>
  <c r="AE9339" i="13" s="1"/>
  <c r="M9423" i="13"/>
  <c r="AD9420" i="13"/>
  <c r="AE9420" i="13" s="1"/>
  <c r="AD9467" i="13"/>
  <c r="AE9467" i="13" s="1"/>
  <c r="AG9467" i="13" s="1"/>
  <c r="AD9478" i="13"/>
  <c r="AE9478" i="13" s="1"/>
  <c r="M9494" i="13"/>
  <c r="AD9526" i="13"/>
  <c r="AE9526" i="13" s="1"/>
  <c r="AG9526" i="13" s="1"/>
  <c r="AD9561" i="13"/>
  <c r="AE9561" i="13" s="1"/>
  <c r="AG9561" i="13" s="1"/>
  <c r="AD9575" i="13"/>
  <c r="AE9575" i="13" s="1"/>
  <c r="AD9581" i="13"/>
  <c r="AE9581" i="13" s="1"/>
  <c r="AG9581" i="13" s="1"/>
  <c r="AG9588" i="13"/>
  <c r="AG9591" i="13"/>
  <c r="AD9245" i="13"/>
  <c r="AE9245" i="13" s="1"/>
  <c r="AG9245" i="13" s="1"/>
  <c r="AD9246" i="13"/>
  <c r="AE9246" i="13" s="1"/>
  <c r="AG9246" i="13" s="1"/>
  <c r="AD9248" i="13"/>
  <c r="AE9248" i="13" s="1"/>
  <c r="AD9250" i="13"/>
  <c r="AE9250" i="13" s="1"/>
  <c r="AD9251" i="13"/>
  <c r="AE9251" i="13" s="1"/>
  <c r="AG9251" i="13" s="1"/>
  <c r="AD9252" i="13"/>
  <c r="AE9252" i="13" s="1"/>
  <c r="AG9252" i="13" s="1"/>
  <c r="AD9253" i="13"/>
  <c r="AE9253" i="13" s="1"/>
  <c r="AG9253" i="13" s="1"/>
  <c r="M9262" i="13"/>
  <c r="AD9259" i="13"/>
  <c r="AE9259" i="13" s="1"/>
  <c r="AD9263" i="13"/>
  <c r="AE9263" i="13" s="1"/>
  <c r="AD9265" i="13"/>
  <c r="AE9265" i="13" s="1"/>
  <c r="AD9266" i="13"/>
  <c r="AE9266" i="13" s="1"/>
  <c r="AG9266" i="13" s="1"/>
  <c r="M9276" i="13"/>
  <c r="AD9274" i="13"/>
  <c r="AE9274" i="13" s="1"/>
  <c r="AD9277" i="13"/>
  <c r="AE9277" i="13" s="1"/>
  <c r="AD9286" i="13"/>
  <c r="AE9286" i="13" s="1"/>
  <c r="M9361" i="13"/>
  <c r="AD9371" i="13"/>
  <c r="AE9371" i="13" s="1"/>
  <c r="AG9371" i="13" s="1"/>
  <c r="AE9381" i="13"/>
  <c r="AG9379" i="13"/>
  <c r="AE9384" i="13"/>
  <c r="AG9382" i="13"/>
  <c r="AE9389" i="13"/>
  <c r="AG9385" i="13"/>
  <c r="M9417" i="13"/>
  <c r="AD9416" i="13"/>
  <c r="AE9416" i="13" s="1"/>
  <c r="AD9422" i="13"/>
  <c r="AE9422" i="13" s="1"/>
  <c r="AG9422" i="13" s="1"/>
  <c r="AE9436" i="13"/>
  <c r="AG9435" i="13"/>
  <c r="M9459" i="13"/>
  <c r="AD9464" i="13"/>
  <c r="AE9464" i="13" s="1"/>
  <c r="AD9468" i="13"/>
  <c r="AE9468" i="13" s="1"/>
  <c r="AG9468" i="13" s="1"/>
  <c r="AD9473" i="13"/>
  <c r="AE9473" i="13" s="1"/>
  <c r="AG9473" i="13" s="1"/>
  <c r="AD9480" i="13"/>
  <c r="AE9480" i="13" s="1"/>
  <c r="AG9480" i="13" s="1"/>
  <c r="AD9527" i="13"/>
  <c r="AE9527" i="13" s="1"/>
  <c r="AG9527" i="13" s="1"/>
  <c r="AD9562" i="13"/>
  <c r="AE9562" i="13" s="1"/>
  <c r="AG9562" i="13" s="1"/>
  <c r="AD9570" i="13"/>
  <c r="AE9570" i="13" s="1"/>
  <c r="M9574" i="13"/>
  <c r="AE9783" i="13"/>
  <c r="AG9782" i="13"/>
  <c r="M9381" i="13"/>
  <c r="M9384" i="13"/>
  <c r="M9389" i="13"/>
  <c r="AD9392" i="13"/>
  <c r="AE9392" i="13" s="1"/>
  <c r="AD9400" i="13"/>
  <c r="AE9400" i="13" s="1"/>
  <c r="AD9424" i="13"/>
  <c r="AE9424" i="13" s="1"/>
  <c r="AD9428" i="13"/>
  <c r="AE9428" i="13" s="1"/>
  <c r="AD9437" i="13"/>
  <c r="AE9437" i="13" s="1"/>
  <c r="AD9444" i="13"/>
  <c r="AE9444" i="13" s="1"/>
  <c r="AD9507" i="13"/>
  <c r="AD9540" i="13"/>
  <c r="AE9540" i="13" s="1"/>
  <c r="M9545" i="13"/>
  <c r="AD9595" i="13"/>
  <c r="AE9595" i="13" s="1"/>
  <c r="M9605" i="13"/>
  <c r="AD9641" i="13"/>
  <c r="AE9641" i="13" s="1"/>
  <c r="AG9641" i="13" s="1"/>
  <c r="AD9647" i="13"/>
  <c r="AE9647" i="13" s="1"/>
  <c r="AG9647" i="13" s="1"/>
  <c r="AD9653" i="13"/>
  <c r="AE9653" i="13" s="1"/>
  <c r="AG9653" i="13" s="1"/>
  <c r="AD9727" i="13"/>
  <c r="AE9727" i="13" s="1"/>
  <c r="AG9727" i="13" s="1"/>
  <c r="M9737" i="13"/>
  <c r="AD9736" i="13"/>
  <c r="AE9736" i="13" s="1"/>
  <c r="AD9748" i="13"/>
  <c r="AE9748" i="13" s="1"/>
  <c r="M9751" i="13"/>
  <c r="AD9752" i="13"/>
  <c r="AE9752" i="13" s="1"/>
  <c r="M9754" i="13"/>
  <c r="AD9756" i="13"/>
  <c r="AE9756" i="13" s="1"/>
  <c r="AG9756" i="13" s="1"/>
  <c r="M9769" i="13"/>
  <c r="AD9761" i="13"/>
  <c r="AE9761" i="13" s="1"/>
  <c r="AG9761" i="13" s="1"/>
  <c r="AD9770" i="13"/>
  <c r="AE9770" i="13" s="1"/>
  <c r="AD9772" i="13"/>
  <c r="AE9772" i="13" s="1"/>
  <c r="AG9772" i="13" s="1"/>
  <c r="AD9774" i="13"/>
  <c r="AE9774" i="13" s="1"/>
  <c r="AG9774" i="13" s="1"/>
  <c r="AD9791" i="13"/>
  <c r="AE9791" i="13" s="1"/>
  <c r="AD9807" i="13"/>
  <c r="AE9807" i="13" s="1"/>
  <c r="AG9807" i="13" s="1"/>
  <c r="AD9810" i="13"/>
  <c r="AE9810" i="13" s="1"/>
  <c r="AG9810" i="13" s="1"/>
  <c r="AD9818" i="13"/>
  <c r="AE9818" i="13" s="1"/>
  <c r="AG9818" i="13" s="1"/>
  <c r="M9825" i="13"/>
  <c r="AD9824" i="13"/>
  <c r="AE9824" i="13" s="1"/>
  <c r="AD9828" i="13"/>
  <c r="AE9828" i="13" s="1"/>
  <c r="AG9828" i="13" s="1"/>
  <c r="AD9833" i="13"/>
  <c r="AE9833" i="13" s="1"/>
  <c r="AD9844" i="13"/>
  <c r="AE9844" i="13" s="1"/>
  <c r="AG9844" i="13" s="1"/>
  <c r="M9861" i="13"/>
  <c r="AD9860" i="13"/>
  <c r="AE9860" i="13" s="1"/>
  <c r="AD9865" i="13"/>
  <c r="AE9865" i="13" s="1"/>
  <c r="AD9874" i="13"/>
  <c r="AE9874" i="13" s="1"/>
  <c r="AG9874" i="13" s="1"/>
  <c r="AD9878" i="13"/>
  <c r="AE9878" i="13" s="1"/>
  <c r="AG9878" i="13" s="1"/>
  <c r="AD9882" i="13"/>
  <c r="AE9882" i="13" s="1"/>
  <c r="M9594" i="13"/>
  <c r="AD9601" i="13"/>
  <c r="AE9601" i="13" s="1"/>
  <c r="AG9601" i="13" s="1"/>
  <c r="AD9610" i="13"/>
  <c r="AE9610" i="13" s="1"/>
  <c r="M9612" i="13"/>
  <c r="AD9650" i="13"/>
  <c r="AE9650" i="13" s="1"/>
  <c r="AG9650" i="13" s="1"/>
  <c r="M9663" i="13"/>
  <c r="AD9662" i="13"/>
  <c r="AE9662" i="13" s="1"/>
  <c r="AD9732" i="13"/>
  <c r="AE9732" i="13" s="1"/>
  <c r="AG9732" i="13" s="1"/>
  <c r="M9814" i="13"/>
  <c r="AD9812" i="13"/>
  <c r="AE9812" i="13" s="1"/>
  <c r="AD9829" i="13"/>
  <c r="AE9829" i="13" s="1"/>
  <c r="AG9829" i="13" s="1"/>
  <c r="AD9862" i="13"/>
  <c r="AE9862" i="13" s="1"/>
  <c r="M9864" i="13"/>
  <c r="AD9879" i="13"/>
  <c r="AE9879" i="13" s="1"/>
  <c r="AG9879" i="13" s="1"/>
  <c r="AD9390" i="13"/>
  <c r="AE9390" i="13" s="1"/>
  <c r="AD9398" i="13"/>
  <c r="AE9398" i="13" s="1"/>
  <c r="AD9404" i="13"/>
  <c r="AE9404" i="13" s="1"/>
  <c r="AD9406" i="13"/>
  <c r="AE9406" i="13" s="1"/>
  <c r="AD9426" i="13"/>
  <c r="AE9426" i="13" s="1"/>
  <c r="AD9442" i="13"/>
  <c r="AE9442" i="13" s="1"/>
  <c r="AD9546" i="13"/>
  <c r="AE9546" i="13" s="1"/>
  <c r="AD9555" i="13"/>
  <c r="AE9555" i="13" s="1"/>
  <c r="AD9614" i="13"/>
  <c r="AE9614" i="13" s="1"/>
  <c r="AG9614" i="13" s="1"/>
  <c r="M9619" i="13"/>
  <c r="AD9618" i="13"/>
  <c r="AE9618" i="13" s="1"/>
  <c r="M9636" i="13"/>
  <c r="AD9635" i="13"/>
  <c r="AE9635" i="13" s="1"/>
  <c r="M9656" i="13"/>
  <c r="AD9639" i="13"/>
  <c r="AE9639" i="13" s="1"/>
  <c r="AG9639" i="13" s="1"/>
  <c r="AD9643" i="13"/>
  <c r="AE9643" i="13" s="1"/>
  <c r="AG9643" i="13" s="1"/>
  <c r="AD9645" i="13"/>
  <c r="AE9645" i="13" s="1"/>
  <c r="AG9645" i="13" s="1"/>
  <c r="AD9649" i="13"/>
  <c r="AE9649" i="13" s="1"/>
  <c r="AG9649" i="13" s="1"/>
  <c r="M9659" i="13"/>
  <c r="AD9667" i="13"/>
  <c r="AE9667" i="13" s="1"/>
  <c r="AG9667" i="13" s="1"/>
  <c r="AD9712" i="13"/>
  <c r="AE9712" i="13" s="1"/>
  <c r="AD9717" i="13"/>
  <c r="AE9717" i="13" s="1"/>
  <c r="M9720" i="13"/>
  <c r="AD9719" i="13"/>
  <c r="AE9719" i="13" s="1"/>
  <c r="M9723" i="13"/>
  <c r="AD9725" i="13"/>
  <c r="AE9725" i="13" s="1"/>
  <c r="AG9725" i="13" s="1"/>
  <c r="AD9731" i="13"/>
  <c r="AE9731" i="13" s="1"/>
  <c r="AG9731" i="13" s="1"/>
  <c r="M9747" i="13"/>
  <c r="AD9758" i="13"/>
  <c r="AE9758" i="13" s="1"/>
  <c r="AD9793" i="13"/>
  <c r="AE9793" i="13" s="1"/>
  <c r="AG9793" i="13" s="1"/>
  <c r="AD9796" i="13"/>
  <c r="AE9796" i="13" s="1"/>
  <c r="AG9796" i="13" s="1"/>
  <c r="AD9801" i="13"/>
  <c r="AE9801" i="13" s="1"/>
  <c r="M9803" i="13"/>
  <c r="AD9820" i="13"/>
  <c r="AE9820" i="13" s="1"/>
  <c r="AG9820" i="13" s="1"/>
  <c r="AD9826" i="13"/>
  <c r="AE9826" i="13" s="1"/>
  <c r="M9832" i="13"/>
  <c r="AD9831" i="13"/>
  <c r="AE9831" i="13" s="1"/>
  <c r="M9848" i="13"/>
  <c r="AD9843" i="13"/>
  <c r="AE9843" i="13" s="1"/>
  <c r="AD9850" i="13"/>
  <c r="AE9850" i="13" s="1"/>
  <c r="AG9850" i="13" s="1"/>
  <c r="AE9855" i="13"/>
  <c r="AG9854" i="13"/>
  <c r="AG9855" i="13" s="1"/>
  <c r="AD9857" i="13"/>
  <c r="AE9857" i="13" s="1"/>
  <c r="AG9857" i="13" s="1"/>
  <c r="AD9876" i="13"/>
  <c r="AE9876" i="13" s="1"/>
  <c r="AG9876" i="13" s="1"/>
  <c r="M9881" i="13"/>
  <c r="AD9880" i="13"/>
  <c r="AE9880" i="13" s="1"/>
  <c r="AG9880" i="13" s="1"/>
  <c r="M905" i="13"/>
  <c r="AD904" i="13"/>
  <c r="AE904" i="13" s="1"/>
  <c r="AD9608" i="13"/>
  <c r="AE9608" i="13" s="1"/>
  <c r="AD9613" i="13"/>
  <c r="AE9613" i="13" s="1"/>
  <c r="AD9648" i="13"/>
  <c r="AE9648" i="13" s="1"/>
  <c r="AG9648" i="13" s="1"/>
  <c r="AD9654" i="13"/>
  <c r="AE9654" i="13" s="1"/>
  <c r="AG9654" i="13" s="1"/>
  <c r="AD9666" i="13"/>
  <c r="AE9666" i="13" s="1"/>
  <c r="AD9728" i="13"/>
  <c r="AE9728" i="13" s="1"/>
  <c r="AG9728" i="13" s="1"/>
  <c r="AD9730" i="13"/>
  <c r="AE9730" i="13" s="1"/>
  <c r="AG9730" i="13" s="1"/>
  <c r="AD9771" i="13"/>
  <c r="AE9771" i="13" s="1"/>
  <c r="AG9771" i="13" s="1"/>
  <c r="AD9773" i="13"/>
  <c r="AE9773" i="13" s="1"/>
  <c r="AG9773" i="13" s="1"/>
  <c r="M9800" i="13"/>
  <c r="AD9794" i="13"/>
  <c r="AE9794" i="13" s="1"/>
  <c r="AG9794" i="13" s="1"/>
  <c r="AD9797" i="13"/>
  <c r="AE9797" i="13" s="1"/>
  <c r="AG9797" i="13" s="1"/>
  <c r="AD9806" i="13"/>
  <c r="AE9806" i="13" s="1"/>
  <c r="AD9817" i="13"/>
  <c r="AE9817" i="13" s="1"/>
  <c r="M9823" i="13"/>
  <c r="AD9822" i="13"/>
  <c r="AE9822" i="13" s="1"/>
  <c r="AD9827" i="13"/>
  <c r="AE9827" i="13" s="1"/>
  <c r="AG9827" i="13" s="1"/>
  <c r="AD9834" i="13"/>
  <c r="AE9834" i="13" s="1"/>
  <c r="AG9834" i="13" s="1"/>
  <c r="AD9852" i="13"/>
  <c r="AE9852" i="13" s="1"/>
  <c r="M9853" i="13"/>
  <c r="AD9858" i="13"/>
  <c r="AE9858" i="13" s="1"/>
  <c r="AG9858" i="13" s="1"/>
  <c r="AD9873" i="13"/>
  <c r="AE9873" i="13" s="1"/>
  <c r="AG9873" i="13" s="1"/>
  <c r="AD9877" i="13"/>
  <c r="AE9877" i="13" s="1"/>
  <c r="AG9877" i="13" s="1"/>
  <c r="AG9911" i="13"/>
  <c r="AD9884" i="13"/>
  <c r="AE9884" i="13" s="1"/>
  <c r="AG9884" i="13" s="1"/>
  <c r="AD9885" i="13"/>
  <c r="AE9885" i="13" s="1"/>
  <c r="AG9885" i="13" s="1"/>
  <c r="AD9886" i="13"/>
  <c r="AE9886" i="13" s="1"/>
  <c r="AG9886" i="13" s="1"/>
  <c r="AD9888" i="13"/>
  <c r="AE9888" i="13" s="1"/>
  <c r="M9898" i="13"/>
  <c r="AD9897" i="13"/>
  <c r="AE9897" i="13" s="1"/>
  <c r="M9902" i="13"/>
  <c r="AD9901" i="13"/>
  <c r="AE9901" i="13" s="1"/>
  <c r="M9917" i="13"/>
  <c r="AD9914" i="13"/>
  <c r="AE9914" i="13" s="1"/>
  <c r="AD9918" i="13"/>
  <c r="AE9918" i="13" s="1"/>
  <c r="AD9924" i="13"/>
  <c r="AE9924" i="13" s="1"/>
  <c r="AD9933" i="13"/>
  <c r="AE9933" i="13" s="1"/>
  <c r="AG9933" i="13" s="1"/>
  <c r="AE9941" i="13"/>
  <c r="AD9944" i="13"/>
  <c r="AE9944" i="13" s="1"/>
  <c r="M9972" i="13"/>
  <c r="AD9971" i="13"/>
  <c r="AE9971" i="13" s="1"/>
  <c r="AD9995" i="13"/>
  <c r="AE9995" i="13" s="1"/>
  <c r="AG9995" i="13" s="1"/>
  <c r="AD9999" i="13"/>
  <c r="AE9999" i="13" s="1"/>
  <c r="AG9999" i="13" s="1"/>
  <c r="AD10002" i="13"/>
  <c r="AE10002" i="13" s="1"/>
  <c r="AG10002" i="13" s="1"/>
  <c r="M10015" i="13"/>
  <c r="AD10013" i="13"/>
  <c r="AE10013" i="13" s="1"/>
  <c r="AD10018" i="13"/>
  <c r="AE10018" i="13" s="1"/>
  <c r="M10024" i="13"/>
  <c r="AD10023" i="13"/>
  <c r="AE10023" i="13" s="1"/>
  <c r="AG10231" i="13"/>
  <c r="AE10232" i="13"/>
  <c r="AD9616" i="13"/>
  <c r="AE9616" i="13" s="1"/>
  <c r="AD9633" i="13"/>
  <c r="AE9633" i="13" s="1"/>
  <c r="AD9657" i="13"/>
  <c r="AE9657" i="13" s="1"/>
  <c r="AD9660" i="13"/>
  <c r="AE9660" i="13" s="1"/>
  <c r="AD9664" i="13"/>
  <c r="AE9664" i="13" s="1"/>
  <c r="AD9708" i="13"/>
  <c r="AE9708" i="13" s="1"/>
  <c r="AD9721" i="13"/>
  <c r="AE9721" i="13" s="1"/>
  <c r="M9930" i="13"/>
  <c r="AD9929" i="13"/>
  <c r="AE9929" i="13" s="1"/>
  <c r="AD9931" i="13"/>
  <c r="AE9931" i="13" s="1"/>
  <c r="AG9937" i="13"/>
  <c r="M9968" i="13"/>
  <c r="AD9961" i="13"/>
  <c r="AE9961" i="13" s="1"/>
  <c r="AD9963" i="13"/>
  <c r="AE9963" i="13" s="1"/>
  <c r="M9993" i="13"/>
  <c r="M10005" i="13"/>
  <c r="AD10000" i="13"/>
  <c r="AE10000" i="13" s="1"/>
  <c r="AG10000" i="13" s="1"/>
  <c r="AD10003" i="13"/>
  <c r="AE10003" i="13" s="1"/>
  <c r="AG10003" i="13" s="1"/>
  <c r="AD10019" i="13"/>
  <c r="AE10019" i="13" s="1"/>
  <c r="AG10019" i="13" s="1"/>
  <c r="M10032" i="13"/>
  <c r="AD10026" i="13"/>
  <c r="AE10026" i="13" s="1"/>
  <c r="AG10026" i="13" s="1"/>
  <c r="AD10028" i="13"/>
  <c r="AE10028" i="13" s="1"/>
  <c r="AG10028" i="13" s="1"/>
  <c r="AD10031" i="13"/>
  <c r="AE10031" i="13" s="1"/>
  <c r="M9855" i="13"/>
  <c r="M9892" i="13"/>
  <c r="AD9891" i="13"/>
  <c r="AE9891" i="13" s="1"/>
  <c r="AD9894" i="13"/>
  <c r="AE9894" i="13" s="1"/>
  <c r="AG9894" i="13" s="1"/>
  <c r="AD9895" i="13"/>
  <c r="AE9895" i="13" s="1"/>
  <c r="AG9895" i="13" s="1"/>
  <c r="M9900" i="13"/>
  <c r="AD9899" i="13"/>
  <c r="AE9899" i="13" s="1"/>
  <c r="M9904" i="13"/>
  <c r="AD9903" i="13"/>
  <c r="AE9903" i="13" s="1"/>
  <c r="AD9906" i="13"/>
  <c r="AE9906" i="13" s="1"/>
  <c r="AG9906" i="13" s="1"/>
  <c r="AD9907" i="13"/>
  <c r="AE9907" i="13" s="1"/>
  <c r="AG9907" i="13" s="1"/>
  <c r="AD9908" i="13"/>
  <c r="AE9908" i="13" s="1"/>
  <c r="AG9908" i="13" s="1"/>
  <c r="AD9909" i="13"/>
  <c r="AE9909" i="13" s="1"/>
  <c r="AG9909" i="13" s="1"/>
  <c r="AD9912" i="13"/>
  <c r="AE9912" i="13" s="1"/>
  <c r="AG9912" i="13" s="1"/>
  <c r="AD9922" i="13"/>
  <c r="AE9922" i="13" s="1"/>
  <c r="AG9922" i="13" s="1"/>
  <c r="AD9960" i="13"/>
  <c r="AE9960" i="13" s="1"/>
  <c r="M9976" i="13"/>
  <c r="AD9975" i="13"/>
  <c r="AE9975" i="13" s="1"/>
  <c r="AG9977" i="13"/>
  <c r="AE9993" i="13"/>
  <c r="AD10004" i="13"/>
  <c r="AE10004" i="13" s="1"/>
  <c r="AG10004" i="13" s="1"/>
  <c r="M10017" i="13"/>
  <c r="AD10016" i="13"/>
  <c r="AE10016" i="13" s="1"/>
  <c r="AE10113" i="13"/>
  <c r="AG10111" i="13"/>
  <c r="AG10213" i="13"/>
  <c r="AE10214" i="13"/>
  <c r="AG10244" i="13"/>
  <c r="AD9994" i="13"/>
  <c r="AE9994" i="13" s="1"/>
  <c r="AD9998" i="13"/>
  <c r="AE9998" i="13" s="1"/>
  <c r="AG9998" i="13" s="1"/>
  <c r="AD10001" i="13"/>
  <c r="AE10001" i="13" s="1"/>
  <c r="AG10001" i="13" s="1"/>
  <c r="AD10006" i="13"/>
  <c r="AE10006" i="13" s="1"/>
  <c r="M10010" i="13"/>
  <c r="M10012" i="13"/>
  <c r="AD10011" i="13"/>
  <c r="AE10011" i="13" s="1"/>
  <c r="AD10021" i="13"/>
  <c r="AE10021" i="13" s="1"/>
  <c r="AG10021" i="13" s="1"/>
  <c r="AD10027" i="13"/>
  <c r="AE10027" i="13" s="1"/>
  <c r="AG10027" i="13" s="1"/>
  <c r="AD10036" i="13"/>
  <c r="AE10036" i="13" s="1"/>
  <c r="AD10066" i="13"/>
  <c r="AE10066" i="13" s="1"/>
  <c r="AD10079" i="13"/>
  <c r="AE10079" i="13" s="1"/>
  <c r="AD10087" i="13"/>
  <c r="AE10087" i="13" s="1"/>
  <c r="AD10091" i="13"/>
  <c r="AE10091" i="13" s="1"/>
  <c r="AD10101" i="13"/>
  <c r="AE10101" i="13" s="1"/>
  <c r="AD10109" i="13"/>
  <c r="AE10109" i="13" s="1"/>
  <c r="M10113" i="13"/>
  <c r="AG10127" i="13"/>
  <c r="AD10129" i="13"/>
  <c r="AE10130" i="13"/>
  <c r="AG10130" i="13" s="1"/>
  <c r="M10151" i="13"/>
  <c r="AD10150" i="13"/>
  <c r="AE10150" i="13" s="1"/>
  <c r="AD10152" i="13"/>
  <c r="AE10152" i="13" s="1"/>
  <c r="AD10153" i="13"/>
  <c r="AE10153" i="13" s="1"/>
  <c r="AG10153" i="13" s="1"/>
  <c r="AD10154" i="13"/>
  <c r="AE10154" i="13" s="1"/>
  <c r="AG10154" i="13" s="1"/>
  <c r="AD10155" i="13"/>
  <c r="AE10155" i="13" s="1"/>
  <c r="AG10155" i="13" s="1"/>
  <c r="AD10156" i="13"/>
  <c r="AE10156" i="13" s="1"/>
  <c r="AG10156" i="13" s="1"/>
  <c r="AD10160" i="13"/>
  <c r="AE10160" i="13" s="1"/>
  <c r="AG10160" i="13" s="1"/>
  <c r="AD10161" i="13"/>
  <c r="AE10161" i="13" s="1"/>
  <c r="AG10161" i="13" s="1"/>
  <c r="AD10163" i="13"/>
  <c r="AE10163" i="13" s="1"/>
  <c r="AD10165" i="13"/>
  <c r="AE10165" i="13" s="1"/>
  <c r="AD10167" i="13"/>
  <c r="AE10167" i="13" s="1"/>
  <c r="AD10168" i="13"/>
  <c r="AE10168" i="13" s="1"/>
  <c r="AG10168" i="13" s="1"/>
  <c r="AD10169" i="13"/>
  <c r="AE10169" i="13" s="1"/>
  <c r="AG10169" i="13" s="1"/>
  <c r="AD10200" i="13"/>
  <c r="AE10200" i="13" s="1"/>
  <c r="AG10200" i="13" s="1"/>
  <c r="M10224" i="13"/>
  <c r="AD10223" i="13"/>
  <c r="AE10223" i="13" s="1"/>
  <c r="AD10225" i="13"/>
  <c r="AE10225" i="13" s="1"/>
  <c r="M10234" i="13"/>
  <c r="AD10233" i="13"/>
  <c r="AE10233" i="13" s="1"/>
  <c r="AD10235" i="13"/>
  <c r="AE10235" i="13" s="1"/>
  <c r="AD10237" i="13"/>
  <c r="AE10237" i="13" s="1"/>
  <c r="AE10255" i="13"/>
  <c r="M10255" i="13"/>
  <c r="AD10269" i="13"/>
  <c r="AE10269" i="13" s="1"/>
  <c r="AG10269" i="13" s="1"/>
  <c r="M10285" i="13"/>
  <c r="AD10275" i="13"/>
  <c r="AE10275" i="13" s="1"/>
  <c r="AD10282" i="13"/>
  <c r="AE10282" i="13" s="1"/>
  <c r="AG10282" i="13" s="1"/>
  <c r="M10289" i="13"/>
  <c r="AD10288" i="13"/>
  <c r="AE10288" i="13" s="1"/>
  <c r="AD10294" i="13"/>
  <c r="AE10294" i="13" s="1"/>
  <c r="AD10298" i="13"/>
  <c r="AE10298" i="13" s="1"/>
  <c r="AG10298" i="13" s="1"/>
  <c r="AD10302" i="13"/>
  <c r="AE10302" i="13" s="1"/>
  <c r="AG10302" i="13" s="1"/>
  <c r="AD10306" i="13"/>
  <c r="AE10306" i="13" s="1"/>
  <c r="AD10310" i="13"/>
  <c r="AE10310" i="13" s="1"/>
  <c r="AG10310" i="13" s="1"/>
  <c r="AD10318" i="13"/>
  <c r="AE10318" i="13" s="1"/>
  <c r="AG10318" i="13" s="1"/>
  <c r="AD10324" i="13"/>
  <c r="AE10324" i="13" s="1"/>
  <c r="M10332" i="13"/>
  <c r="AD10118" i="13"/>
  <c r="AE10118" i="13" s="1"/>
  <c r="AG10118" i="13" s="1"/>
  <c r="AD10122" i="13"/>
  <c r="AE10122" i="13" s="1"/>
  <c r="AG10122" i="13" s="1"/>
  <c r="AD10133" i="13"/>
  <c r="AE10133" i="13" s="1"/>
  <c r="AG10133" i="13" s="1"/>
  <c r="AD10137" i="13"/>
  <c r="AE10137" i="13" s="1"/>
  <c r="AG10137" i="13" s="1"/>
  <c r="AD10199" i="13"/>
  <c r="AE10199" i="13" s="1"/>
  <c r="AG10199" i="13" s="1"/>
  <c r="AD10209" i="13"/>
  <c r="AE10209" i="13" s="1"/>
  <c r="AD10210" i="13"/>
  <c r="AE10210" i="13" s="1"/>
  <c r="AG10210" i="13" s="1"/>
  <c r="AG10240" i="13"/>
  <c r="AE10241" i="13"/>
  <c r="AG10255" i="13"/>
  <c r="AG10258" i="13"/>
  <c r="AD10266" i="13"/>
  <c r="AE10266" i="13" s="1"/>
  <c r="AD10279" i="13"/>
  <c r="AE10279" i="13" s="1"/>
  <c r="AG10279" i="13" s="1"/>
  <c r="M10291" i="13"/>
  <c r="AD10290" i="13"/>
  <c r="AE10290" i="13" s="1"/>
  <c r="AD10299" i="13"/>
  <c r="AE10299" i="13" s="1"/>
  <c r="AG10299" i="13" s="1"/>
  <c r="AD10303" i="13"/>
  <c r="AE10303" i="13" s="1"/>
  <c r="AG10303" i="13" s="1"/>
  <c r="AD10307" i="13"/>
  <c r="AE10307" i="13" s="1"/>
  <c r="AG10307" i="13" s="1"/>
  <c r="AD10311" i="13"/>
  <c r="AE10311" i="13" s="1"/>
  <c r="AG10311" i="13" s="1"/>
  <c r="AD10326" i="13"/>
  <c r="AE10326" i="13" s="1"/>
  <c r="AG10326" i="13" s="1"/>
  <c r="AD10328" i="13"/>
  <c r="AE10328" i="13" s="1"/>
  <c r="AG10328" i="13" s="1"/>
  <c r="AD10330" i="13"/>
  <c r="AE10330" i="13" s="1"/>
  <c r="AG10330" i="13" s="1"/>
  <c r="AG10341" i="13"/>
  <c r="AD10038" i="13"/>
  <c r="AE10038" i="13" s="1"/>
  <c r="AD10085" i="13"/>
  <c r="AE10085" i="13" s="1"/>
  <c r="AD10099" i="13"/>
  <c r="AE10099" i="13" s="1"/>
  <c r="AD10147" i="13"/>
  <c r="AE10147" i="13" s="1"/>
  <c r="AG10147" i="13" s="1"/>
  <c r="AD10148" i="13"/>
  <c r="AE10148" i="13" s="1"/>
  <c r="AG10148" i="13" s="1"/>
  <c r="M10162" i="13"/>
  <c r="AD10158" i="13"/>
  <c r="AE10158" i="13" s="1"/>
  <c r="M10172" i="13"/>
  <c r="AD10171" i="13"/>
  <c r="AE10171" i="13" s="1"/>
  <c r="AD10174" i="13"/>
  <c r="AE10174" i="13" s="1"/>
  <c r="AG10174" i="13" s="1"/>
  <c r="AD10175" i="13"/>
  <c r="AE10175" i="13" s="1"/>
  <c r="AG10175" i="13" s="1"/>
  <c r="AD10176" i="13"/>
  <c r="AE10176" i="13" s="1"/>
  <c r="AG10176" i="13" s="1"/>
  <c r="AD10177" i="13"/>
  <c r="AE10177" i="13" s="1"/>
  <c r="AG10177" i="13" s="1"/>
  <c r="AD10178" i="13"/>
  <c r="AE10178" i="13" s="1"/>
  <c r="AG10178" i="13" s="1"/>
  <c r="M10186" i="13"/>
  <c r="AD10184" i="13"/>
  <c r="AE10184" i="13" s="1"/>
  <c r="AD10211" i="13"/>
  <c r="AE10211" i="13" s="1"/>
  <c r="AG10211" i="13" s="1"/>
  <c r="M10230" i="13"/>
  <c r="AD10229" i="13"/>
  <c r="AE10229" i="13" s="1"/>
  <c r="AD10260" i="13"/>
  <c r="AE10260" i="13" s="1"/>
  <c r="M10263" i="13"/>
  <c r="AD10267" i="13"/>
  <c r="AE10267" i="13" s="1"/>
  <c r="AG10267" i="13" s="1"/>
  <c r="AD10272" i="13"/>
  <c r="AE10272" i="13" s="1"/>
  <c r="AD10280" i="13"/>
  <c r="AE10280" i="13" s="1"/>
  <c r="AG10280" i="13" s="1"/>
  <c r="M10293" i="13"/>
  <c r="AD10292" i="13"/>
  <c r="AE10292" i="13" s="1"/>
  <c r="AD10296" i="13"/>
  <c r="AE10296" i="13" s="1"/>
  <c r="AD10304" i="13"/>
  <c r="AE10304" i="13" s="1"/>
  <c r="AG10304" i="13" s="1"/>
  <c r="M10314" i="13"/>
  <c r="M10320" i="13"/>
  <c r="AD10319" i="13"/>
  <c r="AE10319" i="13" s="1"/>
  <c r="AG10319" i="13" s="1"/>
  <c r="AD10325" i="13"/>
  <c r="AE10325" i="13" s="1"/>
  <c r="AD10131" i="13"/>
  <c r="AE10131" i="13" s="1"/>
  <c r="AG10131" i="13" s="1"/>
  <c r="AD10220" i="13"/>
  <c r="AE10220" i="13" s="1"/>
  <c r="AG10220" i="13" s="1"/>
  <c r="AE10244" i="13"/>
  <c r="M10244" i="13"/>
  <c r="AD10248" i="13"/>
  <c r="AE10248" i="13" s="1"/>
  <c r="AG10248" i="13" s="1"/>
  <c r="M10287" i="13"/>
  <c r="AD10286" i="13"/>
  <c r="AE10286" i="13" s="1"/>
  <c r="AG10317" i="13"/>
  <c r="M10323" i="13"/>
  <c r="AD10321" i="13"/>
  <c r="AE10321" i="13" s="1"/>
  <c r="AD10327" i="13"/>
  <c r="AE10327" i="13" s="1"/>
  <c r="AG10327" i="13" s="1"/>
  <c r="AD10329" i="13"/>
  <c r="AE10329" i="13" s="1"/>
  <c r="AG10329" i="13" s="1"/>
  <c r="AE10340" i="13"/>
  <c r="AG10338" i="13"/>
  <c r="AD10180" i="13"/>
  <c r="AE10180" i="13" s="1"/>
  <c r="AD10187" i="13"/>
  <c r="AE10187" i="13" s="1"/>
  <c r="AD10203" i="13"/>
  <c r="AE10203" i="13" s="1"/>
  <c r="M10340" i="13"/>
  <c r="AD10344" i="13"/>
  <c r="AE10344" i="13" s="1"/>
  <c r="M10369" i="13"/>
  <c r="AD10368" i="13"/>
  <c r="AE10368" i="13" s="1"/>
  <c r="AD10376" i="13"/>
  <c r="AE10376" i="13" s="1"/>
  <c r="M10381" i="13"/>
  <c r="AD10380" i="13"/>
  <c r="AE10380" i="13" s="1"/>
  <c r="AD10390" i="13"/>
  <c r="AE10390" i="13" s="1"/>
  <c r="AG10390" i="13" s="1"/>
  <c r="AD10401" i="13"/>
  <c r="AE10401" i="13" s="1"/>
  <c r="AG10407" i="13"/>
  <c r="AD10410" i="13"/>
  <c r="AE10410" i="13" s="1"/>
  <c r="AG10410" i="13" s="1"/>
  <c r="AD10416" i="13"/>
  <c r="AE10416" i="13" s="1"/>
  <c r="AD10419" i="13"/>
  <c r="AE10419" i="13" s="1"/>
  <c r="AG10419" i="13" s="1"/>
  <c r="M10444" i="13"/>
  <c r="AD10442" i="13"/>
  <c r="AE10442" i="13" s="1"/>
  <c r="AD10456" i="13"/>
  <c r="AE10456" i="13" s="1"/>
  <c r="AG10456" i="13" s="1"/>
  <c r="M10474" i="13"/>
  <c r="AD10465" i="13"/>
  <c r="AE10465" i="13" s="1"/>
  <c r="AG10465" i="13" s="1"/>
  <c r="AD10481" i="13"/>
  <c r="AE10481" i="13" s="1"/>
  <c r="AG10538" i="13"/>
  <c r="AE10542" i="13"/>
  <c r="AG10543" i="13"/>
  <c r="AE10545" i="13"/>
  <c r="AG10552" i="13"/>
  <c r="AE10554" i="13"/>
  <c r="AG10555" i="13"/>
  <c r="AE10556" i="13"/>
  <c r="AD10560" i="13"/>
  <c r="AE10560" i="13" s="1"/>
  <c r="AG10560" i="13" s="1"/>
  <c r="M10571" i="13"/>
  <c r="AD10569" i="13"/>
  <c r="AE10569" i="13" s="1"/>
  <c r="AG10569" i="13" s="1"/>
  <c r="AD10567" i="13"/>
  <c r="AE10567" i="13" s="1"/>
  <c r="M10574" i="13"/>
  <c r="AD10577" i="13"/>
  <c r="AE10577" i="13" s="1"/>
  <c r="AD10580" i="13"/>
  <c r="AE10580" i="13" s="1"/>
  <c r="AG10580" i="13" s="1"/>
  <c r="AD10578" i="13"/>
  <c r="AE10578" i="13" s="1"/>
  <c r="AG10578" i="13" s="1"/>
  <c r="AD10384" i="13"/>
  <c r="AE10384" i="13" s="1"/>
  <c r="M10386" i="13"/>
  <c r="AD10392" i="13"/>
  <c r="AE10392" i="13" s="1"/>
  <c r="AG10392" i="13" s="1"/>
  <c r="AD10422" i="13"/>
  <c r="AE10422" i="13" s="1"/>
  <c r="AG10422" i="13" s="1"/>
  <c r="M10428" i="13"/>
  <c r="AD10427" i="13"/>
  <c r="AE10427" i="13" s="1"/>
  <c r="M10441" i="13"/>
  <c r="AG10453" i="13"/>
  <c r="M10491" i="13"/>
  <c r="AD10490" i="13"/>
  <c r="AE10490" i="13" s="1"/>
  <c r="M10531" i="13"/>
  <c r="AD10530" i="13"/>
  <c r="AE10530" i="13" s="1"/>
  <c r="M10537" i="13"/>
  <c r="AD10536" i="13"/>
  <c r="AE10536" i="13" s="1"/>
  <c r="M10564" i="13"/>
  <c r="AD10561" i="13"/>
  <c r="AE10561" i="13" s="1"/>
  <c r="AG10561" i="13" s="1"/>
  <c r="AD10559" i="13"/>
  <c r="AE10559" i="13" s="1"/>
  <c r="AG10572" i="13"/>
  <c r="AE10574" i="13"/>
  <c r="AD10362" i="13"/>
  <c r="AE10362" i="13" s="1"/>
  <c r="AG10362" i="13" s="1"/>
  <c r="M10365" i="13"/>
  <c r="AD10364" i="13"/>
  <c r="AE10364" i="13" s="1"/>
  <c r="AD10372" i="13"/>
  <c r="AE10372" i="13" s="1"/>
  <c r="AG10372" i="13" s="1"/>
  <c r="AD10377" i="13"/>
  <c r="AE10377" i="13" s="1"/>
  <c r="AG10377" i="13" s="1"/>
  <c r="AD10391" i="13"/>
  <c r="AE10391" i="13" s="1"/>
  <c r="AG10391" i="13" s="1"/>
  <c r="M10400" i="13"/>
  <c r="AD10397" i="13"/>
  <c r="AE10397" i="13" s="1"/>
  <c r="AD10405" i="13"/>
  <c r="AE10405" i="13" s="1"/>
  <c r="AG10405" i="13" s="1"/>
  <c r="AD10411" i="13"/>
  <c r="AE10411" i="13" s="1"/>
  <c r="AG10411" i="13" s="1"/>
  <c r="AD10420" i="13"/>
  <c r="AE10420" i="13" s="1"/>
  <c r="AG10420" i="13" s="1"/>
  <c r="M10438" i="13"/>
  <c r="AD10436" i="13"/>
  <c r="AE10436" i="13" s="1"/>
  <c r="AE10455" i="13"/>
  <c r="AG10455" i="13" s="1"/>
  <c r="AD10461" i="13"/>
  <c r="AE10461" i="13" s="1"/>
  <c r="AD10464" i="13"/>
  <c r="AE10464" i="13" s="1"/>
  <c r="AG10464" i="13" s="1"/>
  <c r="AD10524" i="13"/>
  <c r="AE10524" i="13" s="1"/>
  <c r="AD10526" i="13"/>
  <c r="AE10526" i="13" s="1"/>
  <c r="AG10526" i="13" s="1"/>
  <c r="M10529" i="13"/>
  <c r="AD10528" i="13"/>
  <c r="AE10528" i="13" s="1"/>
  <c r="M10558" i="13"/>
  <c r="AD10557" i="13"/>
  <c r="AE10557" i="13" s="1"/>
  <c r="AD10366" i="13"/>
  <c r="AE10366" i="13" s="1"/>
  <c r="AD10371" i="13"/>
  <c r="AE10371" i="13" s="1"/>
  <c r="AG10371" i="13" s="1"/>
  <c r="AD10387" i="13"/>
  <c r="AE10387" i="13" s="1"/>
  <c r="M10394" i="13"/>
  <c r="M10396" i="13"/>
  <c r="AD10395" i="13"/>
  <c r="AE10395" i="13" s="1"/>
  <c r="AD10409" i="13"/>
  <c r="AE10409" i="13" s="1"/>
  <c r="AG10409" i="13" s="1"/>
  <c r="AD10418" i="13"/>
  <c r="AE10418" i="13" s="1"/>
  <c r="AG10418" i="13" s="1"/>
  <c r="AD10421" i="13"/>
  <c r="AE10421" i="13" s="1"/>
  <c r="AG10421" i="13" s="1"/>
  <c r="M10452" i="13"/>
  <c r="AD10451" i="13"/>
  <c r="AE10451" i="13" s="1"/>
  <c r="AD10462" i="13"/>
  <c r="AE10462" i="13" s="1"/>
  <c r="AG10462" i="13" s="1"/>
  <c r="AD10467" i="13"/>
  <c r="AE10467" i="13" s="1"/>
  <c r="AG10467" i="13" s="1"/>
  <c r="M10480" i="13"/>
  <c r="AD10478" i="13"/>
  <c r="AE10478" i="13" s="1"/>
  <c r="M10542" i="13"/>
  <c r="M10545" i="13"/>
  <c r="M10554" i="13"/>
  <c r="AD10562" i="13"/>
  <c r="AE10562" i="13" s="1"/>
  <c r="AG10562" i="13" s="1"/>
  <c r="M10413" i="13"/>
  <c r="M10458" i="13"/>
  <c r="AD10512" i="13"/>
  <c r="AE10512" i="13" s="1"/>
  <c r="AD10521" i="13"/>
  <c r="AE10521" i="13" s="1"/>
  <c r="AG10521" i="13" s="1"/>
  <c r="AD10589" i="13"/>
  <c r="AE10589" i="13" s="1"/>
  <c r="AG10589" i="13" s="1"/>
  <c r="AD10593" i="13"/>
  <c r="AE10593" i="13" s="1"/>
  <c r="AG10593" i="13" s="1"/>
  <c r="AD10597" i="13"/>
  <c r="AE10597" i="13" s="1"/>
  <c r="AG10597" i="13" s="1"/>
  <c r="M10626" i="13"/>
  <c r="AD10625" i="13"/>
  <c r="AE10625" i="13" s="1"/>
  <c r="AD10629" i="13"/>
  <c r="AE10629" i="13" s="1"/>
  <c r="AD10630" i="13"/>
  <c r="AE10630" i="13" s="1"/>
  <c r="AG10630" i="13" s="1"/>
  <c r="AG10639" i="13"/>
  <c r="AE10693" i="13"/>
  <c r="M10704" i="13"/>
  <c r="AD10703" i="13"/>
  <c r="AE10703" i="13" s="1"/>
  <c r="AD10588" i="13"/>
  <c r="AE10588" i="13" s="1"/>
  <c r="AG10588" i="13" s="1"/>
  <c r="AD10592" i="13"/>
  <c r="AE10592" i="13" s="1"/>
  <c r="AG10592" i="13" s="1"/>
  <c r="AD10596" i="13"/>
  <c r="AE10596" i="13" s="1"/>
  <c r="AG10596" i="13" s="1"/>
  <c r="AD10620" i="13"/>
  <c r="AE10620" i="13" s="1"/>
  <c r="AG10620" i="13" s="1"/>
  <c r="M10628" i="13"/>
  <c r="AD10627" i="13"/>
  <c r="AE10627" i="13" s="1"/>
  <c r="AE10825" i="13"/>
  <c r="AD10414" i="13"/>
  <c r="AE10414" i="13" s="1"/>
  <c r="AD10425" i="13"/>
  <c r="AE10425" i="13" s="1"/>
  <c r="AD10447" i="13"/>
  <c r="AE10447" i="13" s="1"/>
  <c r="AD10459" i="13"/>
  <c r="AE10459" i="13" s="1"/>
  <c r="AD10484" i="13"/>
  <c r="AE10484" i="13" s="1"/>
  <c r="AD10492" i="13"/>
  <c r="AE10492" i="13" s="1"/>
  <c r="AD10506" i="13"/>
  <c r="AE10506" i="13" s="1"/>
  <c r="AD10510" i="13"/>
  <c r="AE10510" i="13" s="1"/>
  <c r="AD10514" i="13"/>
  <c r="AE10514" i="13" s="1"/>
  <c r="AD10520" i="13"/>
  <c r="AE10520" i="13" s="1"/>
  <c r="AD10587" i="13"/>
  <c r="AE10587" i="13" s="1"/>
  <c r="AG10587" i="13" s="1"/>
  <c r="AD10591" i="13"/>
  <c r="AE10591" i="13" s="1"/>
  <c r="AG10591" i="13" s="1"/>
  <c r="AD10595" i="13"/>
  <c r="AE10595" i="13" s="1"/>
  <c r="AG10595" i="13" s="1"/>
  <c r="AD10599" i="13"/>
  <c r="AE10599" i="13" s="1"/>
  <c r="AG10599" i="13" s="1"/>
  <c r="AD10601" i="13"/>
  <c r="AE10601" i="13" s="1"/>
  <c r="AG10601" i="13" s="1"/>
  <c r="M10610" i="13"/>
  <c r="AD10609" i="13"/>
  <c r="AE10609" i="13" s="1"/>
  <c r="M10622" i="13"/>
  <c r="AD10621" i="13"/>
  <c r="AE10621" i="13" s="1"/>
  <c r="AG10621" i="13" s="1"/>
  <c r="AD10632" i="13"/>
  <c r="AE10632" i="13" s="1"/>
  <c r="AG10632" i="13" s="1"/>
  <c r="AD10697" i="13"/>
  <c r="AE10697" i="13" s="1"/>
  <c r="AG10697" i="13" s="1"/>
  <c r="AD10583" i="13"/>
  <c r="AE10583" i="13" s="1"/>
  <c r="AG10583" i="13" s="1"/>
  <c r="AD10584" i="13"/>
  <c r="AE10584" i="13" s="1"/>
  <c r="AG10584" i="13" s="1"/>
  <c r="AD10585" i="13"/>
  <c r="AE10585" i="13" s="1"/>
  <c r="AG10585" i="13" s="1"/>
  <c r="AD10586" i="13"/>
  <c r="AE10586" i="13" s="1"/>
  <c r="AG10586" i="13" s="1"/>
  <c r="AD10590" i="13"/>
  <c r="AE10590" i="13" s="1"/>
  <c r="AG10590" i="13" s="1"/>
  <c r="AD10594" i="13"/>
  <c r="AE10594" i="13" s="1"/>
  <c r="AG10594" i="13" s="1"/>
  <c r="AD10598" i="13"/>
  <c r="AE10598" i="13" s="1"/>
  <c r="AG10598" i="13" s="1"/>
  <c r="AD10600" i="13"/>
  <c r="AE10600" i="13" s="1"/>
  <c r="AG10600" i="13" s="1"/>
  <c r="AD10603" i="13"/>
  <c r="AE10603" i="13" s="1"/>
  <c r="AG10603" i="13" s="1"/>
  <c r="AD10619" i="13"/>
  <c r="AE10619" i="13" s="1"/>
  <c r="M10624" i="13"/>
  <c r="AD10623" i="13"/>
  <c r="AE10623" i="13" s="1"/>
  <c r="M10693" i="13"/>
  <c r="M10700" i="13"/>
  <c r="AD10615" i="13"/>
  <c r="AE10615" i="13" s="1"/>
  <c r="M10709" i="13"/>
  <c r="M10711" i="13"/>
  <c r="AD10710" i="13"/>
  <c r="AE10710" i="13" s="1"/>
  <c r="AD10718" i="13"/>
  <c r="AE10718" i="13" s="1"/>
  <c r="AG10718" i="13" s="1"/>
  <c r="AD10721" i="13"/>
  <c r="AE10721" i="13" s="1"/>
  <c r="AG10721" i="13" s="1"/>
  <c r="AD10722" i="13"/>
  <c r="AE10722" i="13" s="1"/>
  <c r="AG10722" i="13" s="1"/>
  <c r="AD10723" i="13"/>
  <c r="AE10723" i="13" s="1"/>
  <c r="AG10723" i="13" s="1"/>
  <c r="AD10724" i="13"/>
  <c r="AE10724" i="13" s="1"/>
  <c r="AG10724" i="13" s="1"/>
  <c r="AD10784" i="13"/>
  <c r="AE10784" i="13" s="1"/>
  <c r="AG10784" i="13" s="1"/>
  <c r="AD10785" i="13"/>
  <c r="AE10785" i="13" s="1"/>
  <c r="AG10785" i="13" s="1"/>
  <c r="AD10788" i="13"/>
  <c r="AE10788" i="13" s="1"/>
  <c r="AG10788" i="13" s="1"/>
  <c r="AD10796" i="13"/>
  <c r="AE10796" i="13" s="1"/>
  <c r="AG10796" i="13" s="1"/>
  <c r="AD10799" i="13"/>
  <c r="AE10799" i="13" s="1"/>
  <c r="AG10799" i="13" s="1"/>
  <c r="M10809" i="13"/>
  <c r="AD10808" i="13"/>
  <c r="AE10808" i="13" s="1"/>
  <c r="AD10811" i="13"/>
  <c r="AE10811" i="13" s="1"/>
  <c r="AG10811" i="13" s="1"/>
  <c r="AD10812" i="13"/>
  <c r="AE10812" i="13" s="1"/>
  <c r="AG10812" i="13" s="1"/>
  <c r="AD10814" i="13"/>
  <c r="AE10814" i="13" s="1"/>
  <c r="M10821" i="13"/>
  <c r="AD10818" i="13"/>
  <c r="AE10818" i="13" s="1"/>
  <c r="M10870" i="13"/>
  <c r="AD10869" i="13"/>
  <c r="AE10869" i="13" s="1"/>
  <c r="M10876" i="13"/>
  <c r="AD10874" i="13"/>
  <c r="AE10874" i="13" s="1"/>
  <c r="AD10888" i="13"/>
  <c r="AE10888" i="13" s="1"/>
  <c r="AG10888" i="13" s="1"/>
  <c r="AE10893" i="13"/>
  <c r="AG10891" i="13"/>
  <c r="AD10694" i="13"/>
  <c r="AE10694" i="13" s="1"/>
  <c r="AD10701" i="13"/>
  <c r="AE10701" i="13" s="1"/>
  <c r="AD10828" i="13"/>
  <c r="AE10828" i="13" s="1"/>
  <c r="AG10828" i="13" s="1"/>
  <c r="M10831" i="13"/>
  <c r="AD10830" i="13"/>
  <c r="AE10830" i="13" s="1"/>
  <c r="M10835" i="13"/>
  <c r="AD10834" i="13"/>
  <c r="AE10834" i="13" s="1"/>
  <c r="AD10865" i="13"/>
  <c r="AE10865" i="13" s="1"/>
  <c r="AD10880" i="13"/>
  <c r="AE10880" i="13" s="1"/>
  <c r="AE10897" i="13"/>
  <c r="AG10896" i="13"/>
  <c r="AD10617" i="13"/>
  <c r="AE10617" i="13" s="1"/>
  <c r="AD10712" i="13"/>
  <c r="AE10712" i="13" s="1"/>
  <c r="AE10714" i="13" s="1"/>
  <c r="AD10715" i="13"/>
  <c r="AE10715" i="13" s="1"/>
  <c r="AD10716" i="13"/>
  <c r="AE10716" i="13" s="1"/>
  <c r="AG10716" i="13" s="1"/>
  <c r="M10730" i="13"/>
  <c r="AD10726" i="13"/>
  <c r="AE10726" i="13" s="1"/>
  <c r="AD10728" i="13"/>
  <c r="AE10728" i="13" s="1"/>
  <c r="AG10728" i="13" s="1"/>
  <c r="M10732" i="13"/>
  <c r="AD10731" i="13"/>
  <c r="AE10731" i="13" s="1"/>
  <c r="AD10733" i="13"/>
  <c r="AE10733" i="13" s="1"/>
  <c r="AE10735" i="13"/>
  <c r="AE10736" i="13"/>
  <c r="AG10736" i="13" s="1"/>
  <c r="AE10737" i="13"/>
  <c r="AG10737" i="13" s="1"/>
  <c r="M10794" i="13"/>
  <c r="AD10789" i="13"/>
  <c r="AE10789" i="13" s="1"/>
  <c r="AG10789" i="13" s="1"/>
  <c r="AD10790" i="13"/>
  <c r="AE10790" i="13" s="1"/>
  <c r="AG10790" i="13" s="1"/>
  <c r="AD10791" i="13"/>
  <c r="AE10791" i="13" s="1"/>
  <c r="AG10791" i="13" s="1"/>
  <c r="AD10792" i="13"/>
  <c r="AE10792" i="13" s="1"/>
  <c r="AG10792" i="13" s="1"/>
  <c r="AD10801" i="13"/>
  <c r="AE10801" i="13" s="1"/>
  <c r="M10803" i="13"/>
  <c r="AD10804" i="13"/>
  <c r="AE10804" i="13" s="1"/>
  <c r="AD10805" i="13"/>
  <c r="AE10805" i="13" s="1"/>
  <c r="AG10805" i="13" s="1"/>
  <c r="AD10806" i="13"/>
  <c r="AE10806" i="13" s="1"/>
  <c r="AG10806" i="13" s="1"/>
  <c r="M10817" i="13"/>
  <c r="AD10816" i="13"/>
  <c r="AE10816" i="13" s="1"/>
  <c r="AD10827" i="13"/>
  <c r="AE10827" i="13" s="1"/>
  <c r="AG10827" i="13" s="1"/>
  <c r="AD10837" i="13"/>
  <c r="AE10837" i="13" s="1"/>
  <c r="AG10837" i="13" s="1"/>
  <c r="M10840" i="13"/>
  <c r="AD10839" i="13"/>
  <c r="AE10839" i="13" s="1"/>
  <c r="AD10866" i="13"/>
  <c r="AE10866" i="13" s="1"/>
  <c r="AG10866" i="13" s="1"/>
  <c r="M10879" i="13"/>
  <c r="AD10877" i="13"/>
  <c r="AE10877" i="13" s="1"/>
  <c r="AD10887" i="13"/>
  <c r="AD10889" i="13"/>
  <c r="AE10889" i="13" s="1"/>
  <c r="AG10889" i="13" s="1"/>
  <c r="AD10826" i="13"/>
  <c r="AE10826" i="13" s="1"/>
  <c r="M10864" i="13"/>
  <c r="AD10863" i="13"/>
  <c r="AE10863" i="13" s="1"/>
  <c r="AD10867" i="13"/>
  <c r="AE10867" i="13" s="1"/>
  <c r="AG10867" i="13" s="1"/>
  <c r="AD10872" i="13"/>
  <c r="AE10872" i="13" s="1"/>
  <c r="AG10872" i="13" s="1"/>
  <c r="AD10882" i="13"/>
  <c r="AE10882" i="13" s="1"/>
  <c r="AD10886" i="13"/>
  <c r="AE10886" i="13" s="1"/>
  <c r="AD10822" i="13"/>
  <c r="AE10822" i="13" s="1"/>
  <c r="AD10832" i="13"/>
  <c r="AE10832" i="13" s="1"/>
  <c r="AD10841" i="13"/>
  <c r="AE10841" i="13" s="1"/>
  <c r="AD10851" i="13"/>
  <c r="AE10851" i="13" s="1"/>
  <c r="M10893" i="13"/>
  <c r="M10897" i="13"/>
  <c r="AD10898" i="13"/>
  <c r="AE10898" i="13" s="1"/>
  <c r="AD10910" i="13"/>
  <c r="AE10910" i="13" s="1"/>
  <c r="AG10910" i="13" s="1"/>
  <c r="M10914" i="13"/>
  <c r="AD10912" i="13"/>
  <c r="AE10912" i="13" s="1"/>
  <c r="AD10918" i="13"/>
  <c r="AE10918" i="13" s="1"/>
  <c r="AG10918" i="13" s="1"/>
  <c r="M10926" i="13"/>
  <c r="AD10925" i="13"/>
  <c r="AE10925" i="13" s="1"/>
  <c r="AD10927" i="13"/>
  <c r="AE10927" i="13" s="1"/>
  <c r="AD10929" i="13"/>
  <c r="AE10929" i="13" s="1"/>
  <c r="AG10929" i="13" s="1"/>
  <c r="AD10936" i="13"/>
  <c r="AE10936" i="13" s="1"/>
  <c r="AD10901" i="13"/>
  <c r="AE10901" i="13" s="1"/>
  <c r="AG10901" i="13" s="1"/>
  <c r="AD10905" i="13"/>
  <c r="AE10905" i="13" s="1"/>
  <c r="AG10905" i="13" s="1"/>
  <c r="M10907" i="13"/>
  <c r="AG10940" i="13"/>
  <c r="AG10943" i="13"/>
  <c r="AE10959" i="13"/>
  <c r="AG10957" i="13"/>
  <c r="AD11013" i="13"/>
  <c r="AE11013" i="13" s="1"/>
  <c r="AG11013" i="13" s="1"/>
  <c r="AG11018" i="13"/>
  <c r="AD11020" i="13"/>
  <c r="AE11020" i="13" s="1"/>
  <c r="AG11020" i="13" s="1"/>
  <c r="AE11057" i="13"/>
  <c r="AG11053" i="13"/>
  <c r="AD10849" i="13"/>
  <c r="AE10849" i="13" s="1"/>
  <c r="AD10894" i="13"/>
  <c r="AE10894" i="13" s="1"/>
  <c r="AD10908" i="13"/>
  <c r="AE10908" i="13" s="1"/>
  <c r="M10911" i="13"/>
  <c r="AD10916" i="13"/>
  <c r="AE10916" i="13" s="1"/>
  <c r="AG10916" i="13" s="1"/>
  <c r="AD10920" i="13"/>
  <c r="AE10920" i="13" s="1"/>
  <c r="AD10931" i="13"/>
  <c r="AE10931" i="13" s="1"/>
  <c r="AG10931" i="13" s="1"/>
  <c r="AD10935" i="13"/>
  <c r="AE10935" i="13" s="1"/>
  <c r="AG10935" i="13" s="1"/>
  <c r="M11018" i="13"/>
  <c r="AD11015" i="13"/>
  <c r="AE11015" i="13" s="1"/>
  <c r="AD11021" i="13"/>
  <c r="AE11021" i="13" s="1"/>
  <c r="AG11021" i="13" s="1"/>
  <c r="AD10915" i="13"/>
  <c r="AE10915" i="13" s="1"/>
  <c r="AD10922" i="13"/>
  <c r="AE10922" i="13" s="1"/>
  <c r="AG10922" i="13" s="1"/>
  <c r="AD10928" i="13"/>
  <c r="AE10928" i="13" s="1"/>
  <c r="AG10928" i="13" s="1"/>
  <c r="M10939" i="13"/>
  <c r="AD10933" i="13"/>
  <c r="AE10933" i="13" s="1"/>
  <c r="AD10937" i="13"/>
  <c r="AE10937" i="13" s="1"/>
  <c r="AG10937" i="13" s="1"/>
  <c r="M10948" i="13"/>
  <c r="M10959" i="13"/>
  <c r="AD10979" i="13"/>
  <c r="AE10979" i="13" s="1"/>
  <c r="AD10983" i="13"/>
  <c r="AE10983" i="13" s="1"/>
  <c r="AD10988" i="13"/>
  <c r="AE10988" i="13" s="1"/>
  <c r="AD10992" i="13"/>
  <c r="AE10992" i="13" s="1"/>
  <c r="AD10996" i="13"/>
  <c r="AE10996" i="13" s="1"/>
  <c r="AD11005" i="13"/>
  <c r="AE11005" i="13" s="1"/>
  <c r="AD11046" i="13"/>
  <c r="AE11046" i="13" s="1"/>
  <c r="AD11049" i="13"/>
  <c r="AE11049" i="13" s="1"/>
  <c r="AG11049" i="13" s="1"/>
  <c r="M11066" i="13"/>
  <c r="AG11067" i="13"/>
  <c r="M11073" i="13"/>
  <c r="AD11074" i="13"/>
  <c r="AE11074" i="13" s="1"/>
  <c r="AG11101" i="13"/>
  <c r="AE11102" i="13"/>
  <c r="M11057" i="13"/>
  <c r="AG11097" i="13"/>
  <c r="AE11098" i="13"/>
  <c r="AD10967" i="13"/>
  <c r="AE10967" i="13" s="1"/>
  <c r="AD10981" i="13"/>
  <c r="AE10981" i="13" s="1"/>
  <c r="AD10990" i="13"/>
  <c r="AE10990" i="13" s="1"/>
  <c r="AD10994" i="13"/>
  <c r="AE10994" i="13" s="1"/>
  <c r="AD11001" i="13"/>
  <c r="AE11001" i="13" s="1"/>
  <c r="AG11048" i="13"/>
  <c r="AG11051" i="13"/>
  <c r="M11077" i="13"/>
  <c r="AD11076" i="13"/>
  <c r="AE11076" i="13" s="1"/>
  <c r="AG11076" i="13" s="1"/>
  <c r="M11086" i="13"/>
  <c r="AD11088" i="13"/>
  <c r="AE11088" i="13" s="1"/>
  <c r="AG11088" i="13" s="1"/>
  <c r="AD11060" i="13"/>
  <c r="AE11060" i="13" s="1"/>
  <c r="AG11060" i="13" s="1"/>
  <c r="M11093" i="13"/>
  <c r="AD11089" i="13"/>
  <c r="AE11089" i="13" s="1"/>
  <c r="AG11089" i="13" s="1"/>
  <c r="M11102" i="13"/>
  <c r="AD11095" i="13"/>
  <c r="AE11095" i="13" s="1"/>
  <c r="AG11095" i="13" s="1"/>
  <c r="AD11106" i="13"/>
  <c r="AE11106" i="13" s="1"/>
  <c r="AG11106" i="13" s="1"/>
  <c r="AE11146" i="13"/>
  <c r="AG11144" i="13"/>
  <c r="AG11149" i="13"/>
  <c r="M11100" i="13"/>
  <c r="AD11099" i="13"/>
  <c r="AE11099" i="13" s="1"/>
  <c r="AD11108" i="13"/>
  <c r="AE11108" i="13" s="1"/>
  <c r="AG11108" i="13" s="1"/>
  <c r="AD11127" i="13"/>
  <c r="AE11127" i="13" s="1"/>
  <c r="AD11132" i="13"/>
  <c r="AE11132" i="13" s="1"/>
  <c r="AD11142" i="13"/>
  <c r="AE11142" i="13" s="1"/>
  <c r="M11146" i="13"/>
  <c r="M11151" i="13"/>
  <c r="AD11186" i="13"/>
  <c r="AE11186" i="13" s="1"/>
  <c r="M11199" i="13"/>
  <c r="AD11200" i="13"/>
  <c r="AE11200" i="13" s="1"/>
  <c r="AE11213" i="13"/>
  <c r="AG11205" i="13"/>
  <c r="AD11123" i="13"/>
  <c r="AE11123" i="13" s="1"/>
  <c r="AD11152" i="13"/>
  <c r="AE11152" i="13" s="1"/>
  <c r="AD11158" i="13"/>
  <c r="AE11158" i="13" s="1"/>
  <c r="AD11188" i="13"/>
  <c r="AE11188" i="13" s="1"/>
  <c r="AG11188" i="13" s="1"/>
  <c r="AE11192" i="13"/>
  <c r="AG11190" i="13"/>
  <c r="AD11195" i="13"/>
  <c r="AE11195" i="13" s="1"/>
  <c r="M11178" i="13"/>
  <c r="AD11177" i="13"/>
  <c r="AE11177" i="13" s="1"/>
  <c r="AD11179" i="13"/>
  <c r="AE11179" i="13" s="1"/>
  <c r="AD11180" i="13"/>
  <c r="AE11180" i="13" s="1"/>
  <c r="AG11180" i="13" s="1"/>
  <c r="AD11181" i="13"/>
  <c r="AE11181" i="13" s="1"/>
  <c r="AG11181" i="13" s="1"/>
  <c r="M11192" i="13"/>
  <c r="AD11203" i="13"/>
  <c r="AE11203" i="13" s="1"/>
  <c r="M11213" i="13"/>
  <c r="AD11225" i="13"/>
  <c r="AE11225" i="13" s="1"/>
  <c r="AD11246" i="13"/>
  <c r="AE11246" i="13" s="1"/>
  <c r="AD11261" i="13"/>
  <c r="AE11261" i="13" s="1"/>
  <c r="AG11261" i="13" s="1"/>
  <c r="AD11263" i="13"/>
  <c r="AE11263" i="13" s="1"/>
  <c r="AG11263" i="13" s="1"/>
  <c r="AD11266" i="13"/>
  <c r="AE11266" i="13" s="1"/>
  <c r="AG11266" i="13" s="1"/>
  <c r="AD11269" i="13"/>
  <c r="AE11269" i="13" s="1"/>
  <c r="AG11269" i="13" s="1"/>
  <c r="AD11273" i="13"/>
  <c r="AE11273" i="13" s="1"/>
  <c r="AG11273" i="13" s="1"/>
  <c r="AD11277" i="13"/>
  <c r="AE11277" i="13" s="1"/>
  <c r="AG11277" i="13" s="1"/>
  <c r="AD11296" i="13"/>
  <c r="AE11296" i="13" s="1"/>
  <c r="AG11296" i="13" s="1"/>
  <c r="AD11306" i="13"/>
  <c r="AE11306" i="13" s="1"/>
  <c r="AG11306" i="13" s="1"/>
  <c r="AD11309" i="13"/>
  <c r="AE11309" i="13" s="1"/>
  <c r="AG11309" i="13" s="1"/>
  <c r="AD11312" i="13"/>
  <c r="AE11312" i="13" s="1"/>
  <c r="AG11312" i="13" s="1"/>
  <c r="AD11316" i="13"/>
  <c r="AE11316" i="13" s="1"/>
  <c r="AG11316" i="13" s="1"/>
  <c r="AD11320" i="13"/>
  <c r="AE11320" i="13" s="1"/>
  <c r="AG11320" i="13" s="1"/>
  <c r="AC11337" i="13"/>
  <c r="AD11332" i="13"/>
  <c r="AE11332" i="13" s="1"/>
  <c r="AD11335" i="13"/>
  <c r="AE11335" i="13" s="1"/>
  <c r="AG11335" i="13" s="1"/>
  <c r="AD11270" i="13"/>
  <c r="AE11270" i="13" s="1"/>
  <c r="AG11270" i="13" s="1"/>
  <c r="AD11274" i="13"/>
  <c r="AE11274" i="13" s="1"/>
  <c r="AG11274" i="13" s="1"/>
  <c r="AD11310" i="13"/>
  <c r="AE11310" i="13" s="1"/>
  <c r="AG11310" i="13" s="1"/>
  <c r="AD11321" i="13"/>
  <c r="AE11321" i="13" s="1"/>
  <c r="AG11321" i="13" s="1"/>
  <c r="AE11350" i="13"/>
  <c r="AG11340" i="13"/>
  <c r="AD11193" i="13"/>
  <c r="AE11193" i="13" s="1"/>
  <c r="AD11214" i="13"/>
  <c r="AE11214" i="13" s="1"/>
  <c r="AD11227" i="13"/>
  <c r="AE11227" i="13" s="1"/>
  <c r="AD11234" i="13"/>
  <c r="AE11234" i="13" s="1"/>
  <c r="AD11239" i="13"/>
  <c r="AE11239" i="13" s="1"/>
  <c r="AD11259" i="13"/>
  <c r="AE11259" i="13" s="1"/>
  <c r="AG11259" i="13" s="1"/>
  <c r="AD11264" i="13"/>
  <c r="AE11264" i="13" s="1"/>
  <c r="AG11264" i="13" s="1"/>
  <c r="AD11271" i="13"/>
  <c r="AE11271" i="13" s="1"/>
  <c r="AG11271" i="13" s="1"/>
  <c r="AD11275" i="13"/>
  <c r="AE11275" i="13" s="1"/>
  <c r="AG11275" i="13" s="1"/>
  <c r="M11301" i="13"/>
  <c r="AD11298" i="13"/>
  <c r="AE11298" i="13" s="1"/>
  <c r="AG11298" i="13" s="1"/>
  <c r="AC11313" i="13"/>
  <c r="AD11311" i="13"/>
  <c r="AE11311" i="13" s="1"/>
  <c r="AG11311" i="13" s="1"/>
  <c r="AC11317" i="13"/>
  <c r="AD11314" i="13"/>
  <c r="AE11314" i="13" s="1"/>
  <c r="AC11322" i="13"/>
  <c r="AD11318" i="13"/>
  <c r="AE11318" i="13" s="1"/>
  <c r="AD11333" i="13"/>
  <c r="AE11333" i="13" s="1"/>
  <c r="AG11333" i="13" s="1"/>
  <c r="AC11279" i="13"/>
  <c r="AD11258" i="13"/>
  <c r="AE11258" i="13" s="1"/>
  <c r="AG11258" i="13" s="1"/>
  <c r="AD11260" i="13"/>
  <c r="AE11260" i="13" s="1"/>
  <c r="AG11260" i="13" s="1"/>
  <c r="AD11262" i="13"/>
  <c r="AE11262" i="13" s="1"/>
  <c r="AG11262" i="13" s="1"/>
  <c r="AD11265" i="13"/>
  <c r="AE11265" i="13" s="1"/>
  <c r="AG11265" i="13" s="1"/>
  <c r="AD11268" i="13"/>
  <c r="AE11268" i="13" s="1"/>
  <c r="AG11268" i="13" s="1"/>
  <c r="AD11272" i="13"/>
  <c r="AE11272" i="13" s="1"/>
  <c r="AG11272" i="13" s="1"/>
  <c r="AD11276" i="13"/>
  <c r="AE11276" i="13" s="1"/>
  <c r="AG11276" i="13" s="1"/>
  <c r="AC11301" i="13"/>
  <c r="AD11295" i="13"/>
  <c r="AE11295" i="13" s="1"/>
  <c r="AD11305" i="13"/>
  <c r="AE11305" i="13" s="1"/>
  <c r="AG11305" i="13" s="1"/>
  <c r="AD11308" i="13"/>
  <c r="AE11308" i="13" s="1"/>
  <c r="AG11308" i="13" s="1"/>
  <c r="AD11315" i="13"/>
  <c r="AE11315" i="13" s="1"/>
  <c r="AG11315" i="13" s="1"/>
  <c r="AD11319" i="13"/>
  <c r="AE11319" i="13" s="1"/>
  <c r="AG11319" i="13" s="1"/>
  <c r="AD11334" i="13"/>
  <c r="AE11334" i="13" s="1"/>
  <c r="AG11334" i="13" s="1"/>
  <c r="AC11339" i="13"/>
  <c r="AD11338" i="13"/>
  <c r="AE11338" i="13" s="1"/>
  <c r="AD11323" i="13"/>
  <c r="AE11323" i="13" s="1"/>
  <c r="AD11325" i="13"/>
  <c r="AE11325" i="13" s="1"/>
  <c r="AE11327" i="13" s="1"/>
  <c r="AD11328" i="13"/>
  <c r="AE11328" i="13" s="1"/>
  <c r="AD11330" i="13"/>
  <c r="AE11330" i="13" s="1"/>
  <c r="M11350" i="13"/>
  <c r="AD11350" i="13" s="1"/>
  <c r="AD11302" i="13"/>
  <c r="AE11302" i="13" s="1"/>
  <c r="AD11304" i="13"/>
  <c r="AE11304" i="13" s="1"/>
  <c r="AE6661" i="13" l="1"/>
  <c r="AE137" i="13"/>
  <c r="AE8726" i="13"/>
  <c r="AE8595" i="13"/>
  <c r="AD1924" i="13"/>
  <c r="AG10952" i="13"/>
  <c r="AE10094" i="13"/>
  <c r="AE4406" i="13"/>
  <c r="AE549" i="13"/>
  <c r="AE7260" i="13"/>
  <c r="AE2428" i="13"/>
  <c r="AE10257" i="13"/>
  <c r="AE4228" i="13"/>
  <c r="AD3605" i="13"/>
  <c r="AE7168" i="13"/>
  <c r="AG6544" i="13"/>
  <c r="AE8999" i="13"/>
  <c r="AG11023" i="13"/>
  <c r="AE8670" i="13"/>
  <c r="AG11279" i="13"/>
  <c r="AG11281" i="13" s="1"/>
  <c r="AG9356" i="13"/>
  <c r="AE3608" i="13"/>
  <c r="AE9003" i="13"/>
  <c r="AG6712" i="13"/>
  <c r="AG6715" i="13" s="1"/>
  <c r="AD1694" i="13"/>
  <c r="AE11171" i="13"/>
  <c r="AE8931" i="13"/>
  <c r="AE6288" i="13"/>
  <c r="AE6420" i="13"/>
  <c r="AD3533" i="13"/>
  <c r="AD2127" i="13"/>
  <c r="AG9787" i="13"/>
  <c r="AE9149" i="13"/>
  <c r="AG6864" i="13"/>
  <c r="AG6866" i="13" s="1"/>
  <c r="AG1896" i="13"/>
  <c r="AD1382" i="13"/>
  <c r="AG1795" i="13"/>
  <c r="AE11148" i="13"/>
  <c r="AE7931" i="13"/>
  <c r="AG3606" i="13"/>
  <c r="AG833" i="13"/>
  <c r="AE10072" i="13"/>
  <c r="AE8077" i="13"/>
  <c r="AG2177" i="13"/>
  <c r="AG2178" i="13" s="1"/>
  <c r="AE8699" i="13"/>
  <c r="AE5683" i="13"/>
  <c r="AD4235" i="13"/>
  <c r="AG7921" i="13"/>
  <c r="AE5023" i="13"/>
  <c r="AD4286" i="13"/>
  <c r="AE2736" i="13"/>
  <c r="AE2737" i="13" s="1"/>
  <c r="AD2299" i="13"/>
  <c r="AG109" i="13"/>
  <c r="AE7097" i="13"/>
  <c r="AG5680" i="13"/>
  <c r="AD4120" i="13"/>
  <c r="AE4440" i="13"/>
  <c r="AD2208" i="13"/>
  <c r="AG9841" i="13"/>
  <c r="AG8355" i="13"/>
  <c r="AG8356" i="13" s="1"/>
  <c r="AG7234" i="13"/>
  <c r="AG7235" i="13" s="1"/>
  <c r="AG3698" i="13"/>
  <c r="AG10114" i="13"/>
  <c r="AG7932" i="13"/>
  <c r="AG7933" i="13" s="1"/>
  <c r="AG11184" i="13"/>
  <c r="AE10228" i="13"/>
  <c r="AE9590" i="13"/>
  <c r="AG7330" i="13"/>
  <c r="AG7331" i="13" s="1"/>
  <c r="AE7087" i="13"/>
  <c r="AE3127" i="13"/>
  <c r="AG7165" i="13"/>
  <c r="AE10446" i="13"/>
  <c r="AG9362" i="13"/>
  <c r="AG9363" i="13" s="1"/>
  <c r="AG7452" i="13"/>
  <c r="AG7454" i="13" s="1"/>
  <c r="AE6517" i="13"/>
  <c r="AG6599" i="13"/>
  <c r="AG6600" i="13" s="1"/>
  <c r="AE7979" i="13"/>
  <c r="AD803" i="13"/>
  <c r="AG8222" i="13"/>
  <c r="AG8002" i="13"/>
  <c r="AE5398" i="13"/>
  <c r="AG8303" i="13"/>
  <c r="AG9173" i="13"/>
  <c r="AG8997" i="13"/>
  <c r="AG8999" i="13" s="1"/>
  <c r="AE10638" i="13"/>
  <c r="AE8910" i="13"/>
  <c r="AE10533" i="13"/>
  <c r="AE9711" i="13"/>
  <c r="AG9241" i="13"/>
  <c r="AE7704" i="13"/>
  <c r="AE5127" i="13"/>
  <c r="AE649" i="13"/>
  <c r="AE650" i="13" s="1"/>
  <c r="AE8577" i="13"/>
  <c r="AG5132" i="13"/>
  <c r="AE9549" i="13"/>
  <c r="AE9228" i="13"/>
  <c r="AG11080" i="13"/>
  <c r="AE8626" i="13"/>
  <c r="AE6748" i="13"/>
  <c r="AE875" i="13"/>
  <c r="AG3521" i="13"/>
  <c r="AE11080" i="13"/>
  <c r="AE9434" i="13"/>
  <c r="AG6264" i="13"/>
  <c r="AG6265" i="13" s="1"/>
  <c r="AG5688" i="13"/>
  <c r="AE192" i="13"/>
  <c r="AG591" i="13"/>
  <c r="AG592" i="13" s="1"/>
  <c r="AG7900" i="13"/>
  <c r="AD1841" i="13"/>
  <c r="AD901" i="13"/>
  <c r="AE6643" i="13"/>
  <c r="AE7192" i="13"/>
  <c r="AD1884" i="13"/>
  <c r="AD2536" i="13"/>
  <c r="AE9203" i="13"/>
  <c r="AG7193" i="13"/>
  <c r="AE7196" i="13"/>
  <c r="AD1585" i="13"/>
  <c r="AE8094" i="13"/>
  <c r="AE6863" i="13"/>
  <c r="AG10534" i="13"/>
  <c r="AG10535" i="13" s="1"/>
  <c r="AE10195" i="13"/>
  <c r="AG9942" i="13"/>
  <c r="AG9943" i="13" s="1"/>
  <c r="AE9716" i="13"/>
  <c r="AG9531" i="13"/>
  <c r="AG9532" i="13" s="1"/>
  <c r="AG8004" i="13"/>
  <c r="AG6638" i="13"/>
  <c r="AG6643" i="13" s="1"/>
  <c r="AG5015" i="13"/>
  <c r="AG5016" i="13" s="1"/>
  <c r="AG5859" i="13"/>
  <c r="AG5860" i="13" s="1"/>
  <c r="AE5802" i="13"/>
  <c r="AE4871" i="13"/>
  <c r="AE2985" i="13"/>
  <c r="AD927" i="13"/>
  <c r="AE370" i="13"/>
  <c r="AG404" i="13"/>
  <c r="AE7440" i="13"/>
  <c r="AG7631" i="13"/>
  <c r="AE10608" i="13"/>
  <c r="AE8435" i="13"/>
  <c r="AE7630" i="13"/>
  <c r="AE6295" i="13"/>
  <c r="AG11003" i="13"/>
  <c r="AG11004" i="13" s="1"/>
  <c r="AE9050" i="13"/>
  <c r="AE8777" i="13"/>
  <c r="AG9009" i="13"/>
  <c r="AE7394" i="13"/>
  <c r="AE6646" i="13"/>
  <c r="AE5425" i="13"/>
  <c r="AE5340" i="13"/>
  <c r="AG4731" i="13"/>
  <c r="AE4673" i="13"/>
  <c r="AG3544" i="13"/>
  <c r="AG3545" i="13" s="1"/>
  <c r="AG1785" i="13"/>
  <c r="AD4202" i="13"/>
  <c r="AD3155" i="13"/>
  <c r="AG11199" i="13"/>
  <c r="AE10566" i="13"/>
  <c r="AE10216" i="13"/>
  <c r="AE10058" i="13"/>
  <c r="AE8484" i="13"/>
  <c r="AE7571" i="13"/>
  <c r="AE6999" i="13"/>
  <c r="AE6832" i="13"/>
  <c r="AG4913" i="13"/>
  <c r="AG3601" i="13"/>
  <c r="AD1891" i="13"/>
  <c r="AG2034" i="13"/>
  <c r="AG2035" i="13" s="1"/>
  <c r="AG48" i="13"/>
  <c r="AD3839" i="13"/>
  <c r="AE10741" i="13"/>
  <c r="AE7095" i="13"/>
  <c r="AE10383" i="13"/>
  <c r="AG9958" i="13"/>
  <c r="AG9871" i="13"/>
  <c r="AE8393" i="13"/>
  <c r="AG5669" i="13"/>
  <c r="AD2219" i="13"/>
  <c r="AD1975" i="13"/>
  <c r="AE384" i="13"/>
  <c r="AE10477" i="13"/>
  <c r="AE6005" i="13"/>
  <c r="AE6007" i="13" s="1"/>
  <c r="AE5061" i="13"/>
  <c r="AE1834" i="13"/>
  <c r="AG4563" i="13"/>
  <c r="AE4189" i="13"/>
  <c r="AE4092" i="13"/>
  <c r="AE3005" i="13"/>
  <c r="AE5254" i="13"/>
  <c r="AE5256" i="13" s="1"/>
  <c r="AE4898" i="13"/>
  <c r="AE9816" i="13"/>
  <c r="AE9077" i="13"/>
  <c r="AE5752" i="13"/>
  <c r="AE5508" i="13"/>
  <c r="AE8526" i="13"/>
  <c r="AE4385" i="13"/>
  <c r="AG4385" i="13" s="1"/>
  <c r="AE4700" i="13"/>
  <c r="AE8855" i="13"/>
  <c r="AD3320" i="13"/>
  <c r="AE8985" i="13"/>
  <c r="AD2954" i="13"/>
  <c r="AD3284" i="13"/>
  <c r="AG11202" i="13"/>
  <c r="AE1928" i="13"/>
  <c r="AE1930" i="13" s="1"/>
  <c r="AE11202" i="13"/>
  <c r="AE11139" i="13"/>
  <c r="AE5047" i="13"/>
  <c r="AD3963" i="13"/>
  <c r="AG10611" i="13"/>
  <c r="AG10612" i="13" s="1"/>
  <c r="AG10107" i="13"/>
  <c r="AG9840" i="13"/>
  <c r="AD2928" i="13"/>
  <c r="AE5722" i="13"/>
  <c r="AE11131" i="13"/>
  <c r="AG9804" i="13"/>
  <c r="AE8221" i="13"/>
  <c r="AE4498" i="13"/>
  <c r="AD1911" i="13"/>
  <c r="AE10576" i="13"/>
  <c r="AE9569" i="13"/>
  <c r="AE6782" i="13"/>
  <c r="AE2555" i="13"/>
  <c r="AE2556" i="13" s="1"/>
  <c r="AE2361" i="13"/>
  <c r="AG11244" i="13"/>
  <c r="AE11238" i="13"/>
  <c r="AG8849" i="13"/>
  <c r="AE8174" i="13"/>
  <c r="AD1628" i="13"/>
  <c r="AD2449" i="13"/>
  <c r="AE3489" i="13"/>
  <c r="AG11140" i="13"/>
  <c r="AG11141" i="13" s="1"/>
  <c r="AE10966" i="13"/>
  <c r="AE10343" i="13"/>
  <c r="AE9974" i="13"/>
  <c r="AE10348" i="13"/>
  <c r="AE9216" i="13"/>
  <c r="AE8866" i="13"/>
  <c r="AE1458" i="13"/>
  <c r="AE1459" i="13" s="1"/>
  <c r="AD3777" i="13"/>
  <c r="AG10252" i="13"/>
  <c r="AE4686" i="13"/>
  <c r="AE9497" i="13"/>
  <c r="AD4254" i="13"/>
  <c r="AD1090" i="13"/>
  <c r="AG10183" i="13"/>
  <c r="AE9747" i="13"/>
  <c r="AG9348" i="13"/>
  <c r="AG9350" i="13" s="1"/>
  <c r="AE9502" i="13"/>
  <c r="AE8443" i="13"/>
  <c r="AE7059" i="13"/>
  <c r="AE5964" i="13"/>
  <c r="AE5180" i="13"/>
  <c r="AG1008" i="13"/>
  <c r="AG1009" i="13" s="1"/>
  <c r="AE5732" i="13"/>
  <c r="AD4144" i="13"/>
  <c r="AG9920" i="13"/>
  <c r="AG9597" i="13"/>
  <c r="AE8251" i="13"/>
  <c r="AG7633" i="13"/>
  <c r="AG7634" i="13" s="1"/>
  <c r="AE8027" i="13"/>
  <c r="AG7591" i="13"/>
  <c r="AE4848" i="13"/>
  <c r="AE4511" i="13"/>
  <c r="AD3228" i="13"/>
  <c r="AE1367" i="13"/>
  <c r="AE11157" i="13"/>
  <c r="AG11103" i="13"/>
  <c r="AG11104" i="13" s="1"/>
  <c r="AE10432" i="13"/>
  <c r="AG10192" i="13"/>
  <c r="AE9920" i="13"/>
  <c r="AE9871" i="13"/>
  <c r="AE9378" i="13"/>
  <c r="AG8704" i="13"/>
  <c r="AE8604" i="13"/>
  <c r="AE5741" i="13"/>
  <c r="AE5243" i="13"/>
  <c r="AE2660" i="13"/>
  <c r="AE2661" i="13" s="1"/>
  <c r="AD1789" i="13"/>
  <c r="AD1903" i="13"/>
  <c r="AG10613" i="13"/>
  <c r="AG10614" i="13" s="1"/>
  <c r="AG11086" i="13"/>
  <c r="AE10252" i="13"/>
  <c r="AE10183" i="13"/>
  <c r="AE10948" i="13"/>
  <c r="AG10125" i="13"/>
  <c r="AG10126" i="13" s="1"/>
  <c r="AE9554" i="13"/>
  <c r="AG8524" i="13"/>
  <c r="AG8305" i="13"/>
  <c r="AE8632" i="13"/>
  <c r="AE7721" i="13"/>
  <c r="AG5084" i="13"/>
  <c r="AG5824" i="13"/>
  <c r="AD4033" i="13"/>
  <c r="AG5045" i="13"/>
  <c r="AG4682" i="13"/>
  <c r="AE8704" i="13"/>
  <c r="AD2502" i="13"/>
  <c r="AD908" i="13"/>
  <c r="AE2160" i="13"/>
  <c r="AE11086" i="13"/>
  <c r="AE10509" i="13"/>
  <c r="AE10065" i="13"/>
  <c r="AG7443" i="13"/>
  <c r="AE6740" i="13"/>
  <c r="AE4894" i="13"/>
  <c r="AE4661" i="13"/>
  <c r="AE2056" i="13"/>
  <c r="AD4030" i="13"/>
  <c r="AD3323" i="13"/>
  <c r="AD1777" i="13"/>
  <c r="AE10519" i="13"/>
  <c r="AE10887" i="13"/>
  <c r="AG10887" i="13" s="1"/>
  <c r="AE3683" i="13"/>
  <c r="AD3684" i="13"/>
  <c r="AE8422" i="13"/>
  <c r="AD2887" i="13"/>
  <c r="AD4095" i="13"/>
  <c r="AE7774" i="13"/>
  <c r="AD4218" i="13"/>
  <c r="AE5364" i="13"/>
  <c r="AD3350" i="13"/>
  <c r="AD2759" i="13"/>
  <c r="AD627" i="13"/>
  <c r="AE11199" i="13"/>
  <c r="AG10516" i="13"/>
  <c r="AE10044" i="13"/>
  <c r="AE10056" i="13"/>
  <c r="AE9196" i="13"/>
  <c r="AE8775" i="13"/>
  <c r="AE9159" i="13"/>
  <c r="AE7152" i="13"/>
  <c r="AG4891" i="13"/>
  <c r="AG4892" i="13" s="1"/>
  <c r="AG4996" i="13"/>
  <c r="AD2426" i="13"/>
  <c r="AG8420" i="13"/>
  <c r="AG8422" i="13" s="1"/>
  <c r="AG8181" i="13"/>
  <c r="AG8182" i="13" s="1"/>
  <c r="AE5334" i="13"/>
  <c r="AG5678" i="13"/>
  <c r="AE5313" i="13"/>
  <c r="AG4371" i="13"/>
  <c r="AG4372" i="13" s="1"/>
  <c r="AE2169" i="13"/>
  <c r="AD4065" i="13"/>
  <c r="AD1137" i="13"/>
  <c r="AE11073" i="13"/>
  <c r="AE10942" i="13"/>
  <c r="AE9970" i="13"/>
  <c r="AG7772" i="13"/>
  <c r="AG7774" i="13" s="1"/>
  <c r="AE5823" i="13"/>
  <c r="AD2522" i="13"/>
  <c r="AD2548" i="13"/>
  <c r="AE10844" i="13"/>
  <c r="AG8208" i="13"/>
  <c r="AG8209" i="13" s="1"/>
  <c r="AG10985" i="13"/>
  <c r="AE10265" i="13"/>
  <c r="AE10208" i="13"/>
  <c r="AG10059" i="13"/>
  <c r="AG10060" i="13" s="1"/>
  <c r="AE9403" i="13"/>
  <c r="AE8618" i="13"/>
  <c r="AE6041" i="13"/>
  <c r="AG5361" i="13"/>
  <c r="AG5364" i="13" s="1"/>
  <c r="AE5423" i="13"/>
  <c r="AE8889" i="13"/>
  <c r="AE11066" i="13"/>
  <c r="AG8193" i="13"/>
  <c r="AG8194" i="13" s="1"/>
  <c r="AE11122" i="13"/>
  <c r="AE11045" i="13"/>
  <c r="AE10435" i="13"/>
  <c r="AE9452" i="13"/>
  <c r="AE9184" i="13"/>
  <c r="AE9081" i="13"/>
  <c r="AE4418" i="13"/>
  <c r="AE4453" i="13"/>
  <c r="AD3734" i="13"/>
  <c r="AD3198" i="13"/>
  <c r="AD811" i="13"/>
  <c r="AE6849" i="13"/>
  <c r="AD2552" i="13"/>
  <c r="AD3005" i="13"/>
  <c r="AD1589" i="13"/>
  <c r="AD1749" i="13"/>
  <c r="AE9172" i="13"/>
  <c r="AE9459" i="13"/>
  <c r="AE7384" i="13"/>
  <c r="AE6269" i="13"/>
  <c r="AE9786" i="13"/>
  <c r="AE10963" i="13"/>
  <c r="AE9448" i="13"/>
  <c r="AG9170" i="13"/>
  <c r="AG9172" i="13" s="1"/>
  <c r="AE7549" i="13"/>
  <c r="AE7535" i="13"/>
  <c r="AG7380" i="13"/>
  <c r="AG7384" i="13" s="1"/>
  <c r="AE6254" i="13"/>
  <c r="AE6780" i="13"/>
  <c r="AE6650" i="13"/>
  <c r="AE6623" i="13"/>
  <c r="AE5837" i="13"/>
  <c r="AE4449" i="13"/>
  <c r="AE4050" i="13"/>
  <c r="AD3166" i="13"/>
  <c r="AE2449" i="13"/>
  <c r="AG1559" i="13"/>
  <c r="AG1560" i="13" s="1"/>
  <c r="AD1634" i="13"/>
  <c r="AD501" i="13"/>
  <c r="AE501" i="13" s="1"/>
  <c r="AE494" i="13"/>
  <c r="AG210" i="13"/>
  <c r="AG211" i="13" s="1"/>
  <c r="AD1108" i="13"/>
  <c r="AE8086" i="13"/>
  <c r="AE7091" i="13"/>
  <c r="AE5991" i="13"/>
  <c r="AE2293" i="13"/>
  <c r="AG2293" i="13" s="1"/>
  <c r="AE2825" i="13"/>
  <c r="AD499" i="13"/>
  <c r="AE499" i="13" s="1"/>
  <c r="AG499" i="13" s="1"/>
  <c r="AD4246" i="13"/>
  <c r="AD2705" i="13"/>
  <c r="AD2575" i="13"/>
  <c r="AE11169" i="13"/>
  <c r="AE10848" i="13"/>
  <c r="AE10316" i="13"/>
  <c r="AG9453" i="13"/>
  <c r="AG9459" i="13" s="1"/>
  <c r="AE9008" i="13"/>
  <c r="AE7030" i="13"/>
  <c r="AE6272" i="13"/>
  <c r="AE6054" i="13"/>
  <c r="AG5720" i="13"/>
  <c r="AE4756" i="13"/>
  <c r="AE4500" i="13"/>
  <c r="AG4282" i="13"/>
  <c r="AD3801" i="13"/>
  <c r="AE3485" i="13"/>
  <c r="AD2325" i="13"/>
  <c r="AE611" i="13"/>
  <c r="AG611" i="13" s="1"/>
  <c r="AG328" i="13"/>
  <c r="AG329" i="13" s="1"/>
  <c r="AE647" i="13"/>
  <c r="AE648" i="13" s="1"/>
  <c r="AD500" i="13"/>
  <c r="AE500" i="13" s="1"/>
  <c r="AG500" i="13" s="1"/>
  <c r="AD4137" i="13"/>
  <c r="AD2688" i="13"/>
  <c r="AD894" i="13"/>
  <c r="AE11018" i="13"/>
  <c r="AG9784" i="13"/>
  <c r="AE8665" i="13"/>
  <c r="AE9107" i="13"/>
  <c r="AE7138" i="13"/>
  <c r="AG7438" i="13"/>
  <c r="AE7062" i="13"/>
  <c r="AG6562" i="13"/>
  <c r="AE5204" i="13"/>
  <c r="AE5956" i="13"/>
  <c r="AE4679" i="13"/>
  <c r="AE4922" i="13"/>
  <c r="AG3376" i="13"/>
  <c r="AE11233" i="13"/>
  <c r="AE11151" i="13"/>
  <c r="AG10505" i="13"/>
  <c r="AG7632" i="13"/>
  <c r="AE5713" i="13"/>
  <c r="AD3014" i="13"/>
  <c r="AD2201" i="13"/>
  <c r="AD898" i="13"/>
  <c r="AD4339" i="13"/>
  <c r="AD1327" i="13"/>
  <c r="AD2421" i="13"/>
  <c r="AD1614" i="13"/>
  <c r="AE7637" i="13"/>
  <c r="AG8127" i="13"/>
  <c r="AE8130" i="13"/>
  <c r="AD2029" i="13"/>
  <c r="AD2160" i="13"/>
  <c r="AD3575" i="13"/>
  <c r="AD807" i="13"/>
  <c r="AE312" i="13"/>
  <c r="AG312" i="13" s="1"/>
  <c r="AE5371" i="13"/>
  <c r="AE6453" i="13"/>
  <c r="AD431" i="13"/>
  <c r="AE9506" i="13"/>
  <c r="AE9013" i="13"/>
  <c r="AD3565" i="13"/>
  <c r="AD3098" i="13"/>
  <c r="AD1335" i="13"/>
  <c r="AE4447" i="13"/>
  <c r="AD2075" i="13"/>
  <c r="AE8523" i="13"/>
  <c r="AE6075" i="13"/>
  <c r="AD4080" i="13"/>
  <c r="AD3202" i="13"/>
  <c r="AE10098" i="13"/>
  <c r="AE8710" i="13"/>
  <c r="AG8769" i="13"/>
  <c r="AE9316" i="13"/>
  <c r="AE8642" i="13"/>
  <c r="AE7477" i="13"/>
  <c r="AE6827" i="13"/>
  <c r="AE7033" i="13"/>
  <c r="AE6898" i="13"/>
  <c r="AE5747" i="13"/>
  <c r="AG5730" i="13"/>
  <c r="AE5406" i="13"/>
  <c r="AE5993" i="13"/>
  <c r="AE3851" i="13"/>
  <c r="AG3614" i="13"/>
  <c r="AG3615" i="13" s="1"/>
  <c r="AD1900" i="13"/>
  <c r="AG967" i="13"/>
  <c r="AG968" i="13" s="1"/>
  <c r="AD1541" i="13"/>
  <c r="AG495" i="13"/>
  <c r="AG496" i="13" s="1"/>
  <c r="AG547" i="13"/>
  <c r="AG9011" i="13"/>
  <c r="AG9013" i="13" s="1"/>
  <c r="AE7953" i="13"/>
  <c r="AG7635" i="13"/>
  <c r="AG7637" i="13" s="1"/>
  <c r="AE7558" i="13"/>
  <c r="AE6629" i="13"/>
  <c r="AE6883" i="13"/>
  <c r="AG5617" i="13"/>
  <c r="AG5618" i="13" s="1"/>
  <c r="AE5395" i="13"/>
  <c r="AE4543" i="13"/>
  <c r="AG3394" i="13"/>
  <c r="AG3398" i="13" s="1"/>
  <c r="AD875" i="13"/>
  <c r="AG2305" i="13"/>
  <c r="AG2306" i="13" s="1"/>
  <c r="AE382" i="13"/>
  <c r="AE6338" i="13"/>
  <c r="AD3465" i="13"/>
  <c r="AG11112" i="13"/>
  <c r="AE10709" i="13"/>
  <c r="AE10505" i="13"/>
  <c r="AE8606" i="13"/>
  <c r="AE8544" i="13"/>
  <c r="AE8438" i="13"/>
  <c r="AG7892" i="13"/>
  <c r="AE6320" i="13"/>
  <c r="AG6073" i="13"/>
  <c r="AE6211" i="13"/>
  <c r="AE6895" i="13"/>
  <c r="AE6855" i="13"/>
  <c r="AE5862" i="13"/>
  <c r="AE5829" i="13"/>
  <c r="AD4042" i="13"/>
  <c r="AE4437" i="13"/>
  <c r="AE4425" i="13"/>
  <c r="AG3420" i="13"/>
  <c r="AG3422" i="13" s="1"/>
  <c r="AE2689" i="13"/>
  <c r="AE2690" i="13" s="1"/>
  <c r="AE3350" i="13"/>
  <c r="AE3188" i="13"/>
  <c r="AE2768" i="13"/>
  <c r="AD1745" i="13"/>
  <c r="AD771" i="13"/>
  <c r="AG1894" i="13"/>
  <c r="AG1895" i="13" s="1"/>
  <c r="AG2354" i="13"/>
  <c r="AE737" i="13"/>
  <c r="AG9503" i="13"/>
  <c r="AG9506" i="13" s="1"/>
  <c r="AG8210" i="13"/>
  <c r="AE7771" i="13"/>
  <c r="AE7948" i="13"/>
  <c r="AE7349" i="13"/>
  <c r="AE7587" i="13"/>
  <c r="AE7215" i="13"/>
  <c r="AE7499" i="13"/>
  <c r="AG6845" i="13"/>
  <c r="AG6849" i="13" s="1"/>
  <c r="AE7053" i="13"/>
  <c r="AE5448" i="13"/>
  <c r="AG5848" i="13"/>
  <c r="AE4681" i="13"/>
  <c r="AG3486" i="13"/>
  <c r="AE2623" i="13"/>
  <c r="AE2624" i="13" s="1"/>
  <c r="AD1827" i="13"/>
  <c r="AD214" i="13"/>
  <c r="AE157" i="13"/>
  <c r="AE9169" i="13"/>
  <c r="AE7782" i="13"/>
  <c r="AE8064" i="13"/>
  <c r="AE7373" i="13"/>
  <c r="AE5472" i="13"/>
  <c r="AE5138" i="13"/>
  <c r="AD3611" i="13"/>
  <c r="AD3279" i="13"/>
  <c r="AD1720" i="13"/>
  <c r="AE3136" i="13"/>
  <c r="AD2730" i="13"/>
  <c r="AD137" i="13"/>
  <c r="AE525" i="13"/>
  <c r="AD1347" i="13"/>
  <c r="AD4270" i="13"/>
  <c r="AD1352" i="13"/>
  <c r="AE4658" i="13"/>
  <c r="AE8178" i="13"/>
  <c r="AE8083" i="13"/>
  <c r="AE7481" i="13"/>
  <c r="AE6207" i="13"/>
  <c r="AE6734" i="13"/>
  <c r="AE6277" i="13"/>
  <c r="AE5376" i="13"/>
  <c r="AD3867" i="13"/>
  <c r="AE302" i="13"/>
  <c r="AD399" i="13"/>
  <c r="AG9167" i="13"/>
  <c r="AE8783" i="13"/>
  <c r="AD7731" i="13"/>
  <c r="AG7370" i="13"/>
  <c r="AG5469" i="13"/>
  <c r="AG3132" i="13"/>
  <c r="AE3255" i="13"/>
  <c r="AD1869" i="13"/>
  <c r="AD157" i="13"/>
  <c r="AD3780" i="13"/>
  <c r="AG9234" i="13"/>
  <c r="AE9094" i="13"/>
  <c r="AE6875" i="13"/>
  <c r="AE6047" i="13"/>
  <c r="AE5484" i="13"/>
  <c r="AE4604" i="13"/>
  <c r="AE4545" i="13"/>
  <c r="AE4693" i="13"/>
  <c r="AE3848" i="13"/>
  <c r="AE3849" i="13" s="1"/>
  <c r="AE768" i="13"/>
  <c r="AD203" i="13"/>
  <c r="AD133" i="13"/>
  <c r="AE4353" i="13"/>
  <c r="AE3458" i="13"/>
  <c r="AE2120" i="13"/>
  <c r="AE1510" i="13"/>
  <c r="AD1007" i="13"/>
  <c r="AD632" i="13"/>
  <c r="AD3933" i="13"/>
  <c r="AD4070" i="13"/>
  <c r="AE3453" i="13"/>
  <c r="AE1726" i="13"/>
  <c r="AG1726" i="13" s="1"/>
  <c r="AE3735" i="13"/>
  <c r="AG3735" i="13" s="1"/>
  <c r="AE3419" i="13"/>
  <c r="AG2416" i="13"/>
  <c r="AG2417" i="13" s="1"/>
  <c r="AE2269" i="13"/>
  <c r="AD2645" i="13"/>
  <c r="AD586" i="13"/>
  <c r="AE684" i="13"/>
  <c r="AD958" i="13"/>
  <c r="AE6145" i="13"/>
  <c r="AD2241" i="13"/>
  <c r="AD4045" i="13"/>
  <c r="AD2231" i="13"/>
  <c r="AE5479" i="13"/>
  <c r="AD1725" i="13"/>
  <c r="AD2215" i="13"/>
  <c r="AD2858" i="13"/>
  <c r="AD599" i="13"/>
  <c r="AE2536" i="13"/>
  <c r="AE1717" i="13"/>
  <c r="AD255" i="13"/>
  <c r="AD2600" i="13"/>
  <c r="AD1072" i="13"/>
  <c r="AD1510" i="13"/>
  <c r="AD2525" i="13"/>
  <c r="AD425" i="13"/>
  <c r="AD915" i="13"/>
  <c r="AD1582" i="13"/>
  <c r="AD129" i="13"/>
  <c r="AG6900" i="13"/>
  <c r="AG2043" i="13"/>
  <c r="AD2322" i="13"/>
  <c r="AE8769" i="13"/>
  <c r="AD2043" i="13"/>
  <c r="AE2043" i="13"/>
  <c r="AD1118" i="13"/>
  <c r="AD3864" i="13"/>
  <c r="AD1031" i="13"/>
  <c r="AE1822" i="13"/>
  <c r="AD2693" i="13"/>
  <c r="AD1739" i="13"/>
  <c r="AD2068" i="13"/>
  <c r="AG1594" i="13"/>
  <c r="AG1595" i="13" s="1"/>
  <c r="AD922" i="13"/>
  <c r="AD2462" i="13"/>
  <c r="AE8833" i="13"/>
  <c r="AG2534" i="13"/>
  <c r="AG2536" i="13" s="1"/>
  <c r="AE377" i="13"/>
  <c r="AG307" i="13"/>
  <c r="AE8254" i="13"/>
  <c r="AE1506" i="13"/>
  <c r="AE1228" i="13"/>
  <c r="AE5068" i="13"/>
  <c r="AD2533" i="13"/>
  <c r="AD481" i="13"/>
  <c r="AE10406" i="13"/>
  <c r="AE262" i="13"/>
  <c r="AD694" i="13"/>
  <c r="AE10622" i="13"/>
  <c r="AE10800" i="13"/>
  <c r="AG10800" i="13"/>
  <c r="AE9020" i="13"/>
  <c r="AD3982" i="13"/>
  <c r="AD3193" i="13"/>
  <c r="AD1545" i="13"/>
  <c r="AG7560" i="13"/>
  <c r="AE6397" i="13"/>
  <c r="AE6115" i="13"/>
  <c r="AE10337" i="13"/>
  <c r="AE5629" i="13"/>
  <c r="AE6572" i="13"/>
  <c r="AD3883" i="13"/>
  <c r="AD3996" i="13"/>
  <c r="AD2833" i="13"/>
  <c r="AD1133" i="13"/>
  <c r="AD2484" i="13"/>
  <c r="AD1971" i="13"/>
  <c r="AD1244" i="13"/>
  <c r="AE908" i="13"/>
  <c r="AD1782" i="13"/>
  <c r="AE553" i="13"/>
  <c r="AD418" i="13"/>
  <c r="AG5019" i="13"/>
  <c r="AE8389" i="13"/>
  <c r="AE7943" i="13"/>
  <c r="AE7487" i="13"/>
  <c r="AE7517" i="13"/>
  <c r="AE6836" i="13"/>
  <c r="AE5497" i="13"/>
  <c r="AE5441" i="13"/>
  <c r="AE5019" i="13"/>
  <c r="AD4326" i="13"/>
  <c r="AE4410" i="13"/>
  <c r="AD3836" i="13"/>
  <c r="AE3497" i="13"/>
  <c r="AD3262" i="13"/>
  <c r="AE11009" i="13"/>
  <c r="AE10862" i="13"/>
  <c r="AE10078" i="13"/>
  <c r="AE8415" i="13"/>
  <c r="AE8514" i="13"/>
  <c r="AG6569" i="13"/>
  <c r="AE6993" i="13"/>
  <c r="AE6347" i="13"/>
  <c r="AG5621" i="13"/>
  <c r="AG5629" i="13" s="1"/>
  <c r="AG5477" i="13"/>
  <c r="M4841" i="13"/>
  <c r="AG5066" i="13"/>
  <c r="AG5068" i="13" s="1"/>
  <c r="AE4745" i="13"/>
  <c r="AE4668" i="13"/>
  <c r="AD3944" i="13"/>
  <c r="AD3150" i="13"/>
  <c r="AE3347" i="13"/>
  <c r="AD2655" i="13"/>
  <c r="AE2467" i="13"/>
  <c r="AE2544" i="13"/>
  <c r="AD2649" i="13"/>
  <c r="AE10106" i="13"/>
  <c r="AE9587" i="13"/>
  <c r="AE11167" i="13"/>
  <c r="AE11116" i="13"/>
  <c r="AE10956" i="13"/>
  <c r="AG9956" i="13"/>
  <c r="AE9397" i="13"/>
  <c r="AE8862" i="13"/>
  <c r="AE8621" i="13"/>
  <c r="AE8409" i="13"/>
  <c r="AG7988" i="13"/>
  <c r="AG7666" i="13"/>
  <c r="AE5381" i="13"/>
  <c r="AG5130" i="13"/>
  <c r="AE5745" i="13"/>
  <c r="AD4389" i="13"/>
  <c r="AE3623" i="13"/>
  <c r="AG906" i="13"/>
  <c r="AG908" i="13" s="1"/>
  <c r="AG11253" i="13"/>
  <c r="AE10951" i="13"/>
  <c r="AE10636" i="13"/>
  <c r="AE8848" i="13"/>
  <c r="AE9100" i="13"/>
  <c r="AE9097" i="13"/>
  <c r="AE9033" i="13"/>
  <c r="AE8200" i="13"/>
  <c r="AG8188" i="13"/>
  <c r="AE7724" i="13"/>
  <c r="AE7110" i="13"/>
  <c r="AE6281" i="13"/>
  <c r="AE6548" i="13"/>
  <c r="AE6987" i="13"/>
  <c r="AG5377" i="13"/>
  <c r="AG5378" i="13" s="1"/>
  <c r="AE5386" i="13"/>
  <c r="AE5810" i="13"/>
  <c r="AE4766" i="13"/>
  <c r="AD4184" i="13"/>
  <c r="AE3846" i="13"/>
  <c r="AE3847" i="13" s="1"/>
  <c r="AE4873" i="13"/>
  <c r="AD2397" i="13"/>
  <c r="AE389" i="13"/>
  <c r="AE11176" i="13"/>
  <c r="AE10978" i="13"/>
  <c r="AE9545" i="13"/>
  <c r="AE8106" i="13"/>
  <c r="AE6226" i="13"/>
  <c r="AE5360" i="13"/>
  <c r="AE546" i="13"/>
  <c r="AE5434" i="13"/>
  <c r="AG5426" i="13"/>
  <c r="AE6936" i="13"/>
  <c r="AG9345" i="13"/>
  <c r="AD1567" i="13"/>
  <c r="AD1673" i="13"/>
  <c r="AD830" i="13"/>
  <c r="AE4297" i="13"/>
  <c r="AE10320" i="13"/>
  <c r="AE9594" i="13"/>
  <c r="AE6102" i="13"/>
  <c r="AD3406" i="13"/>
  <c r="AE943" i="13"/>
  <c r="AD4223" i="13"/>
  <c r="AD3827" i="13"/>
  <c r="AD1388" i="13"/>
  <c r="AE11050" i="13"/>
  <c r="AE9376" i="13"/>
  <c r="AE8468" i="13"/>
  <c r="AE6428" i="13"/>
  <c r="AE1313" i="13"/>
  <c r="AE1288" i="13"/>
  <c r="AE9840" i="13"/>
  <c r="AG10797" i="13"/>
  <c r="AE7801" i="13"/>
  <c r="AE7988" i="13"/>
  <c r="AE6423" i="13"/>
  <c r="AD2193" i="13"/>
  <c r="AD78" i="13"/>
  <c r="AE7420" i="13"/>
  <c r="AE1434" i="13"/>
  <c r="AE582" i="13"/>
  <c r="AD447" i="13"/>
  <c r="AE8453" i="13"/>
  <c r="M8260" i="13"/>
  <c r="AE7159" i="13"/>
  <c r="AG10208" i="13"/>
  <c r="AD4264" i="13"/>
  <c r="AE974" i="13"/>
  <c r="AD785" i="13"/>
  <c r="AD2668" i="13"/>
  <c r="AD2434" i="13"/>
  <c r="AD2437" i="13" s="1"/>
  <c r="AD1439" i="13"/>
  <c r="AD2108" i="13"/>
  <c r="AE10813" i="13"/>
  <c r="AG10179" i="13"/>
  <c r="AG9769" i="13"/>
  <c r="AG8043" i="13"/>
  <c r="AE6158" i="13"/>
  <c r="AD1558" i="13"/>
  <c r="AD1526" i="13"/>
  <c r="AD3088" i="13"/>
  <c r="AD1124" i="13"/>
  <c r="AD977" i="13"/>
  <c r="AG10813" i="13"/>
  <c r="AE10305" i="13"/>
  <c r="AE9936" i="13"/>
  <c r="AE9769" i="13"/>
  <c r="AE6127" i="13"/>
  <c r="AE5076" i="13"/>
  <c r="AE4890" i="13"/>
  <c r="AD3426" i="13"/>
  <c r="AE2533" i="13"/>
  <c r="AD1709" i="13"/>
  <c r="AE2785" i="13"/>
  <c r="AD795" i="13"/>
  <c r="AG10838" i="13"/>
  <c r="AE10797" i="13"/>
  <c r="AE10120" i="13"/>
  <c r="AE7390" i="13"/>
  <c r="AE6105" i="13"/>
  <c r="AE3710" i="13"/>
  <c r="AE1624" i="13"/>
  <c r="AD144" i="13"/>
  <c r="AD2169" i="13"/>
  <c r="AD1240" i="13"/>
  <c r="AE10700" i="13"/>
  <c r="AE10363" i="13"/>
  <c r="AG10120" i="13"/>
  <c r="AG9936" i="13"/>
  <c r="AE8660" i="13"/>
  <c r="AE8663" i="13"/>
  <c r="AG8536" i="13"/>
  <c r="AD3664" i="13"/>
  <c r="AE11253" i="13"/>
  <c r="AG8157" i="13"/>
  <c r="AE8158" i="13"/>
  <c r="AD324" i="13"/>
  <c r="AD1308" i="13"/>
  <c r="AE11096" i="13"/>
  <c r="AE10124" i="13"/>
  <c r="AE7857" i="13"/>
  <c r="AE7828" i="13"/>
  <c r="AE8043" i="13"/>
  <c r="AE7258" i="13"/>
  <c r="AG6792" i="13"/>
  <c r="AE6068" i="13"/>
  <c r="AE5887" i="13"/>
  <c r="AE5649" i="13"/>
  <c r="AE4293" i="13"/>
  <c r="AD3000" i="13"/>
  <c r="AD3159" i="13"/>
  <c r="AD2726" i="13"/>
  <c r="AD2748" i="13"/>
  <c r="AD2845" i="13"/>
  <c r="AD2764" i="13"/>
  <c r="AD1407" i="13"/>
  <c r="AE11111" i="13"/>
  <c r="AE10249" i="13"/>
  <c r="AE9345" i="13"/>
  <c r="AE8280" i="13"/>
  <c r="AG7390" i="13"/>
  <c r="AD819" i="13"/>
  <c r="AD4010" i="13"/>
  <c r="AD667" i="13"/>
  <c r="AE10924" i="13"/>
  <c r="AE10873" i="13"/>
  <c r="AE10032" i="13"/>
  <c r="AE5575" i="13"/>
  <c r="AE4362" i="13"/>
  <c r="AE4549" i="13"/>
  <c r="AD3860" i="13"/>
  <c r="AE2013" i="13"/>
  <c r="AE1323" i="13"/>
  <c r="AD2613" i="13"/>
  <c r="AD1873" i="13"/>
  <c r="AE958" i="13"/>
  <c r="AE795" i="13"/>
  <c r="AE1541" i="13"/>
  <c r="AG9927" i="13"/>
  <c r="AG9928" i="13" s="1"/>
  <c r="AE9928" i="13"/>
  <c r="AD4228" i="13"/>
  <c r="AD1997" i="13"/>
  <c r="AD3298" i="13"/>
  <c r="AE2002" i="13"/>
  <c r="AD2003" i="13"/>
  <c r="AG11314" i="13"/>
  <c r="AG11317" i="13" s="1"/>
  <c r="AE11317" i="13"/>
  <c r="AE11228" i="13"/>
  <c r="AG11227" i="13"/>
  <c r="AG11328" i="13"/>
  <c r="AG11329" i="13" s="1"/>
  <c r="AE11329" i="13"/>
  <c r="AE11215" i="13"/>
  <c r="AG11214" i="13"/>
  <c r="AE11153" i="13"/>
  <c r="AG11152" i="13"/>
  <c r="AG11233" i="13"/>
  <c r="AG11171" i="13"/>
  <c r="AG11063" i="13"/>
  <c r="AG11325" i="13"/>
  <c r="AG11318" i="13"/>
  <c r="AE11322" i="13"/>
  <c r="AE11243" i="13"/>
  <c r="AG11239" i="13"/>
  <c r="AE11194" i="13"/>
  <c r="AG11193" i="13"/>
  <c r="AG11225" i="13"/>
  <c r="AE11226" i="13"/>
  <c r="AG11177" i="13"/>
  <c r="AE11178" i="13"/>
  <c r="AE11126" i="13"/>
  <c r="AG11123" i="13"/>
  <c r="AG11127" i="13"/>
  <c r="AE11128" i="13"/>
  <c r="AG11167" i="13"/>
  <c r="AG11151" i="13"/>
  <c r="AG11116" i="13"/>
  <c r="AG11176" i="13"/>
  <c r="AG11139" i="13"/>
  <c r="AG11052" i="13"/>
  <c r="AE10995" i="13"/>
  <c r="AG10994" i="13"/>
  <c r="AE11047" i="13"/>
  <c r="AG11046" i="13"/>
  <c r="AG10988" i="13"/>
  <c r="AE10989" i="13"/>
  <c r="AE11014" i="13"/>
  <c r="AG11045" i="13"/>
  <c r="AE10850" i="13"/>
  <c r="AG10849" i="13"/>
  <c r="AG11022" i="13"/>
  <c r="AE10932" i="13"/>
  <c r="AG10927" i="13"/>
  <c r="AE10902" i="13"/>
  <c r="AG10898" i="13"/>
  <c r="AG10841" i="13"/>
  <c r="AE10842" i="13"/>
  <c r="AG10882" i="13"/>
  <c r="AE10885" i="13"/>
  <c r="AG10826" i="13"/>
  <c r="AE10829" i="13"/>
  <c r="AE10794" i="13"/>
  <c r="AG10877" i="13"/>
  <c r="AE10879" i="13"/>
  <c r="AG10801" i="13"/>
  <c r="AE10803" i="13"/>
  <c r="AG10735" i="13"/>
  <c r="AE10738" i="13"/>
  <c r="AG10715" i="13"/>
  <c r="AE10719" i="13"/>
  <c r="AG10897" i="13"/>
  <c r="AE10835" i="13"/>
  <c r="AG10834" i="13"/>
  <c r="AG10794" i="13"/>
  <c r="AG10893" i="13"/>
  <c r="AG10874" i="13"/>
  <c r="AE10876" i="13"/>
  <c r="AE10838" i="13"/>
  <c r="AG10710" i="13"/>
  <c r="AE10711" i="13"/>
  <c r="AE10511" i="13"/>
  <c r="AG10510" i="13"/>
  <c r="AE10460" i="13"/>
  <c r="AG10459" i="13"/>
  <c r="AG10627" i="13"/>
  <c r="AE10628" i="13"/>
  <c r="AE10725" i="13"/>
  <c r="AG10625" i="13"/>
  <c r="AE10626" i="13"/>
  <c r="AG10435" i="13"/>
  <c r="AG10366" i="13"/>
  <c r="AE10367" i="13"/>
  <c r="AE10527" i="13"/>
  <c r="AG10524" i="13"/>
  <c r="AE10438" i="13"/>
  <c r="AG10436" i="13"/>
  <c r="AG10574" i="13"/>
  <c r="AG10536" i="13"/>
  <c r="AE10537" i="13"/>
  <c r="AG10458" i="13"/>
  <c r="AE10441" i="13"/>
  <c r="AG10427" i="13"/>
  <c r="AE10428" i="13"/>
  <c r="AE10604" i="13"/>
  <c r="AG10577" i="13"/>
  <c r="AE10483" i="13"/>
  <c r="AG10481" i="13"/>
  <c r="AE10413" i="13"/>
  <c r="AG10344" i="13"/>
  <c r="AE10345" i="13"/>
  <c r="AG10180" i="13"/>
  <c r="AE10181" i="13"/>
  <c r="AG10320" i="13"/>
  <c r="AG10305" i="13"/>
  <c r="AG10265" i="13"/>
  <c r="AG10149" i="13"/>
  <c r="AE10300" i="13"/>
  <c r="AG10296" i="13"/>
  <c r="AE10274" i="13"/>
  <c r="AG10272" i="13"/>
  <c r="AE10230" i="13"/>
  <c r="AG10229" i="13"/>
  <c r="AE10202" i="13"/>
  <c r="AG10158" i="13"/>
  <c r="AE10162" i="13"/>
  <c r="AE10100" i="13"/>
  <c r="AG10099" i="13"/>
  <c r="AG10363" i="13"/>
  <c r="AG10212" i="13"/>
  <c r="AE10179" i="13"/>
  <c r="AE10308" i="13"/>
  <c r="AG10306" i="13"/>
  <c r="AG10288" i="13"/>
  <c r="AE10289" i="13"/>
  <c r="AG10237" i="13"/>
  <c r="AE10239" i="13"/>
  <c r="AG10225" i="13"/>
  <c r="AE10226" i="13"/>
  <c r="AG10163" i="13"/>
  <c r="AE10164" i="13"/>
  <c r="AG10150" i="13"/>
  <c r="AE10151" i="13"/>
  <c r="AG10128" i="13"/>
  <c r="AG10091" i="13"/>
  <c r="AE10092" i="13"/>
  <c r="AG10036" i="13"/>
  <c r="AE10037" i="13"/>
  <c r="AG10044" i="13"/>
  <c r="AG9899" i="13"/>
  <c r="AE9900" i="13"/>
  <c r="AG9891" i="13"/>
  <c r="AE9892" i="13"/>
  <c r="AG10249" i="13"/>
  <c r="AG10216" i="13"/>
  <c r="AG9708" i="13"/>
  <c r="AE9709" i="13"/>
  <c r="AG9633" i="13"/>
  <c r="AE9634" i="13"/>
  <c r="AE10222" i="13"/>
  <c r="AG10072" i="13"/>
  <c r="AG10018" i="13"/>
  <c r="AE10022" i="13"/>
  <c r="AE9972" i="13"/>
  <c r="AG9971" i="13"/>
  <c r="AG9910" i="13"/>
  <c r="AG9881" i="13"/>
  <c r="AG9837" i="13"/>
  <c r="AE9821" i="13"/>
  <c r="AG9817" i="13"/>
  <c r="AE9830" i="13"/>
  <c r="AG9826" i="13"/>
  <c r="AG9719" i="13"/>
  <c r="AE9720" i="13"/>
  <c r="AG9712" i="13"/>
  <c r="AE9714" i="13"/>
  <c r="AE9547" i="13"/>
  <c r="AG9546" i="13"/>
  <c r="AE9405" i="13"/>
  <c r="AG9404" i="13"/>
  <c r="AG9851" i="13"/>
  <c r="AG9812" i="13"/>
  <c r="AE9814" i="13"/>
  <c r="AG9788" i="13"/>
  <c r="AG9923" i="13"/>
  <c r="AE9800" i="13"/>
  <c r="AG9791" i="13"/>
  <c r="AG9752" i="13"/>
  <c r="AE9754" i="13"/>
  <c r="AD9523" i="13"/>
  <c r="AE9507" i="13"/>
  <c r="AG9424" i="13"/>
  <c r="AE9425" i="13"/>
  <c r="AE9583" i="13"/>
  <c r="AG9464" i="13"/>
  <c r="AE9469" i="13"/>
  <c r="AE9289" i="13"/>
  <c r="AG9286" i="13"/>
  <c r="AG9250" i="13"/>
  <c r="AE9255" i="13"/>
  <c r="AG9594" i="13"/>
  <c r="AG9583" i="13"/>
  <c r="AG9497" i="13"/>
  <c r="AE9475" i="13"/>
  <c r="AE9166" i="13"/>
  <c r="AG9165" i="13"/>
  <c r="AE9036" i="13"/>
  <c r="AG9034" i="13"/>
  <c r="AE8938" i="13"/>
  <c r="AG8937" i="13"/>
  <c r="AE8880" i="13"/>
  <c r="AG8879" i="13"/>
  <c r="AE8742" i="13"/>
  <c r="AG8737" i="13"/>
  <c r="AG9462" i="13"/>
  <c r="AE9463" i="13"/>
  <c r="AG9434" i="13"/>
  <c r="AG9403" i="13"/>
  <c r="AG9378" i="13"/>
  <c r="AG9355" i="13"/>
  <c r="AE9323" i="13"/>
  <c r="AG9279" i="13"/>
  <c r="AE9280" i="13"/>
  <c r="AG9268" i="13"/>
  <c r="AE9269" i="13"/>
  <c r="AG9739" i="13"/>
  <c r="AE9565" i="13"/>
  <c r="AG9413" i="13"/>
  <c r="AE9415" i="13"/>
  <c r="AG9310" i="13"/>
  <c r="AE9314" i="13"/>
  <c r="AG9160" i="13"/>
  <c r="AE9161" i="13"/>
  <c r="AG9101" i="13"/>
  <c r="AE9103" i="13"/>
  <c r="AG9014" i="13"/>
  <c r="AE9015" i="13"/>
  <c r="AG8754" i="13"/>
  <c r="AE8755" i="13"/>
  <c r="AG9216" i="13"/>
  <c r="AG9067" i="13"/>
  <c r="AE9068" i="13"/>
  <c r="AG9050" i="13"/>
  <c r="AG8975" i="13"/>
  <c r="AE8978" i="13"/>
  <c r="AG8731" i="13"/>
  <c r="AG8707" i="13"/>
  <c r="AE8677" i="13"/>
  <c r="AG8675" i="13"/>
  <c r="AG8665" i="13"/>
  <c r="AG8613" i="13"/>
  <c r="AE8614" i="13"/>
  <c r="AG8410" i="13"/>
  <c r="AE8411" i="13"/>
  <c r="AG9150" i="13"/>
  <c r="AE9151" i="13"/>
  <c r="AE9063" i="13"/>
  <c r="AG9061" i="13"/>
  <c r="AE9044" i="13"/>
  <c r="AG9039" i="13"/>
  <c r="AE8959" i="13"/>
  <c r="AG8957" i="13"/>
  <c r="AG8948" i="13"/>
  <c r="AG8777" i="13"/>
  <c r="AE9258" i="13"/>
  <c r="AE9055" i="13"/>
  <c r="AE8996" i="13"/>
  <c r="AG8986" i="13"/>
  <c r="AG8955" i="13"/>
  <c r="AE8956" i="13"/>
  <c r="AG8648" i="13"/>
  <c r="AE8649" i="13"/>
  <c r="AG8615" i="13"/>
  <c r="AE8616" i="13"/>
  <c r="AG8427" i="13"/>
  <c r="AE8431" i="13"/>
  <c r="AG9361" i="13"/>
  <c r="AE9240" i="13"/>
  <c r="AG9114" i="13"/>
  <c r="AE9115" i="13"/>
  <c r="AG9045" i="13"/>
  <c r="AE9046" i="13"/>
  <c r="AE8948" i="13"/>
  <c r="AG8878" i="13"/>
  <c r="AG8808" i="13"/>
  <c r="AE8817" i="13"/>
  <c r="AG8673" i="13"/>
  <c r="AE8674" i="13"/>
  <c r="AG8606" i="13"/>
  <c r="AG8577" i="13"/>
  <c r="AG8544" i="13"/>
  <c r="AE8491" i="13"/>
  <c r="AG8485" i="13"/>
  <c r="AG8359" i="13"/>
  <c r="AE8360" i="13"/>
  <c r="AG8202" i="13"/>
  <c r="AG8159" i="13"/>
  <c r="AE8160" i="13"/>
  <c r="AG8131" i="13"/>
  <c r="AE8133" i="13"/>
  <c r="AG8032" i="13"/>
  <c r="AE8033" i="13"/>
  <c r="AG7934" i="13"/>
  <c r="AE7935" i="13"/>
  <c r="AE8598" i="13"/>
  <c r="AG8596" i="13"/>
  <c r="AE8478" i="13"/>
  <c r="AG8475" i="13"/>
  <c r="AG8468" i="13"/>
  <c r="AG8443" i="13"/>
  <c r="AG8415" i="13"/>
  <c r="AE8293" i="13"/>
  <c r="AG8292" i="13"/>
  <c r="AG8484" i="13"/>
  <c r="AE8371" i="13"/>
  <c r="AG8366" i="13"/>
  <c r="AE8289" i="13"/>
  <c r="AG8285" i="13"/>
  <c r="AE8215" i="13"/>
  <c r="AG8214" i="13"/>
  <c r="AE8185" i="13"/>
  <c r="AG8183" i="13"/>
  <c r="AG8174" i="13"/>
  <c r="AG8147" i="13"/>
  <c r="AE8149" i="13"/>
  <c r="AG8119" i="13"/>
  <c r="AE8120" i="13"/>
  <c r="AG8038" i="13"/>
  <c r="AE8039" i="13"/>
  <c r="AG7973" i="13"/>
  <c r="AE7975" i="13"/>
  <c r="AG7949" i="13"/>
  <c r="AE7950" i="13"/>
  <c r="AG7783" i="13"/>
  <c r="AE7785" i="13"/>
  <c r="AE8551" i="13"/>
  <c r="AG8545" i="13"/>
  <c r="AG8453" i="13"/>
  <c r="AG8435" i="13"/>
  <c r="AG8393" i="13"/>
  <c r="AE8354" i="13"/>
  <c r="AG8339" i="13"/>
  <c r="AE8313" i="13"/>
  <c r="AG8300" i="13"/>
  <c r="AG8275" i="13"/>
  <c r="AE8170" i="13"/>
  <c r="AG8086" i="13"/>
  <c r="AG8000" i="13"/>
  <c r="AE8001" i="13"/>
  <c r="AG7771" i="13"/>
  <c r="AG7677" i="13"/>
  <c r="AE7680" i="13"/>
  <c r="AE8054" i="13"/>
  <c r="AG8050" i="13"/>
  <c r="AE7984" i="13"/>
  <c r="AG7982" i="13"/>
  <c r="AE7914" i="13"/>
  <c r="AG7913" i="13"/>
  <c r="AG7896" i="13"/>
  <c r="AE7875" i="13"/>
  <c r="AE7846" i="13"/>
  <c r="AG7844" i="13"/>
  <c r="AE7489" i="13"/>
  <c r="AG7488" i="13"/>
  <c r="AE7451" i="13"/>
  <c r="AG7450" i="13"/>
  <c r="AE7365" i="13"/>
  <c r="AG7350" i="13"/>
  <c r="AG8083" i="13"/>
  <c r="AG8074" i="13"/>
  <c r="AE7899" i="13"/>
  <c r="AG7897" i="13"/>
  <c r="AG7858" i="13"/>
  <c r="AE7861" i="13"/>
  <c r="AG7743" i="13"/>
  <c r="AE7744" i="13"/>
  <c r="AG7704" i="13"/>
  <c r="AE8019" i="13"/>
  <c r="AG8010" i="13"/>
  <c r="AE7994" i="13"/>
  <c r="AG7992" i="13"/>
  <c r="AE7854" i="13"/>
  <c r="AG7853" i="13"/>
  <c r="AE7830" i="13"/>
  <c r="AG7829" i="13"/>
  <c r="AE7748" i="13"/>
  <c r="AG7747" i="13"/>
  <c r="AE7696" i="13"/>
  <c r="AG7691" i="13"/>
  <c r="AG7490" i="13"/>
  <c r="AE7493" i="13"/>
  <c r="AG7374" i="13"/>
  <c r="AE7375" i="13"/>
  <c r="AE7601" i="13"/>
  <c r="AG7549" i="13"/>
  <c r="AE7424" i="13"/>
  <c r="AG7421" i="13"/>
  <c r="AG7401" i="13"/>
  <c r="AE7402" i="13"/>
  <c r="AG7349" i="13"/>
  <c r="AG7272" i="13"/>
  <c r="AE7273" i="13"/>
  <c r="AG7229" i="13"/>
  <c r="AE7231" i="13"/>
  <c r="AE7213" i="13"/>
  <c r="AG7205" i="13"/>
  <c r="AG7159" i="13"/>
  <c r="AG7054" i="13"/>
  <c r="AE7055" i="13"/>
  <c r="AG6876" i="13"/>
  <c r="AE6877" i="13"/>
  <c r="AG6837" i="13"/>
  <c r="AE6838" i="13"/>
  <c r="AG6624" i="13"/>
  <c r="AE6625" i="13"/>
  <c r="AG6454" i="13"/>
  <c r="AE6455" i="13"/>
  <c r="AG6289" i="13"/>
  <c r="AE6290" i="13"/>
  <c r="AG6227" i="13"/>
  <c r="AE6228" i="13"/>
  <c r="AG7630" i="13"/>
  <c r="AG7447" i="13"/>
  <c r="AE7412" i="13"/>
  <c r="AG7329" i="13"/>
  <c r="AG7282" i="13"/>
  <c r="AG7258" i="13"/>
  <c r="AG7171" i="13"/>
  <c r="AE7154" i="13"/>
  <c r="AG7153" i="13"/>
  <c r="AE7577" i="13"/>
  <c r="AG7575" i="13"/>
  <c r="AG7558" i="13"/>
  <c r="AG7535" i="13"/>
  <c r="AG7448" i="13"/>
  <c r="AE7449" i="13"/>
  <c r="AG7437" i="13"/>
  <c r="AG7293" i="13"/>
  <c r="AE7294" i="13"/>
  <c r="AG7274" i="13"/>
  <c r="AE7277" i="13"/>
  <c r="AG7088" i="13"/>
  <c r="AE7089" i="13"/>
  <c r="AG7036" i="13"/>
  <c r="AE7037" i="13"/>
  <c r="AG6878" i="13"/>
  <c r="AE6880" i="13"/>
  <c r="AG6833" i="13"/>
  <c r="AE6834" i="13"/>
  <c r="AG6741" i="13"/>
  <c r="AE6742" i="13"/>
  <c r="AG6662" i="13"/>
  <c r="AE6663" i="13"/>
  <c r="AG6434" i="13"/>
  <c r="AE6435" i="13"/>
  <c r="AG6339" i="13"/>
  <c r="AE6341" i="13"/>
  <c r="AG6291" i="13"/>
  <c r="AE6292" i="13"/>
  <c r="AG6248" i="13"/>
  <c r="AE6249" i="13"/>
  <c r="AG7669" i="13"/>
  <c r="AG7499" i="13"/>
  <c r="AG7463" i="13"/>
  <c r="AE7464" i="13"/>
  <c r="AG7441" i="13"/>
  <c r="AE7442" i="13"/>
  <c r="AG7420" i="13"/>
  <c r="AG7391" i="13"/>
  <c r="AE7392" i="13"/>
  <c r="AE7122" i="13"/>
  <c r="AG7097" i="13"/>
  <c r="AG7010" i="13"/>
  <c r="AG6973" i="13"/>
  <c r="AE6977" i="13"/>
  <c r="AE6819" i="13"/>
  <c r="AG6818" i="13"/>
  <c r="AG6819" i="13" s="1"/>
  <c r="AG6740" i="13"/>
  <c r="AG6653" i="13"/>
  <c r="AG6634" i="13"/>
  <c r="AE6605" i="13"/>
  <c r="AE6593" i="13"/>
  <c r="AG6591" i="13"/>
  <c r="AG6428" i="13"/>
  <c r="AG6397" i="13"/>
  <c r="AG6320" i="13"/>
  <c r="AG6281" i="13"/>
  <c r="AG6127" i="13"/>
  <c r="AE7041" i="13"/>
  <c r="AG7040" i="13"/>
  <c r="AE6926" i="13"/>
  <c r="AG6925" i="13"/>
  <c r="AE6912" i="13"/>
  <c r="AG6906" i="13"/>
  <c r="AE6616" i="13"/>
  <c r="AG6589" i="13"/>
  <c r="AE6590" i="13"/>
  <c r="AD6530" i="13"/>
  <c r="AE6529" i="13"/>
  <c r="AE6511" i="13"/>
  <c r="AG6510" i="13"/>
  <c r="AE6418" i="13"/>
  <c r="AG6416" i="13"/>
  <c r="AE6399" i="13"/>
  <c r="AG6398" i="13"/>
  <c r="AE6259" i="13"/>
  <c r="AG6211" i="13"/>
  <c r="AE6179" i="13"/>
  <c r="AG6176" i="13"/>
  <c r="AE6138" i="13"/>
  <c r="AG6136" i="13"/>
  <c r="AG5960" i="13"/>
  <c r="AE5961" i="13"/>
  <c r="AE5831" i="13"/>
  <c r="AG5830" i="13"/>
  <c r="AE5773" i="13"/>
  <c r="AG5758" i="13"/>
  <c r="AE5616" i="13"/>
  <c r="AG5615" i="13"/>
  <c r="AE5468" i="13"/>
  <c r="AG5461" i="13"/>
  <c r="AG5335" i="13"/>
  <c r="AE5336" i="13"/>
  <c r="AG5267" i="13"/>
  <c r="AE5268" i="13"/>
  <c r="AG5213" i="13"/>
  <c r="AE5217" i="13"/>
  <c r="AG4980" i="13"/>
  <c r="AE4989" i="13"/>
  <c r="AG7095" i="13"/>
  <c r="AG7062" i="13"/>
  <c r="AG7053" i="13"/>
  <c r="AG7030" i="13"/>
  <c r="AE6946" i="13"/>
  <c r="AG6923" i="13"/>
  <c r="AE6924" i="13"/>
  <c r="AG6803" i="13"/>
  <c r="AE6806" i="13"/>
  <c r="AE6792" i="13"/>
  <c r="AG6780" i="13"/>
  <c r="AG6748" i="13"/>
  <c r="AE6706" i="13"/>
  <c r="AE6577" i="13"/>
  <c r="AG6575" i="13"/>
  <c r="AE6494" i="13"/>
  <c r="AG6277" i="13"/>
  <c r="AG6269" i="13"/>
  <c r="AE6191" i="13"/>
  <c r="AG6141" i="13"/>
  <c r="AE6142" i="13"/>
  <c r="AG6084" i="13"/>
  <c r="AE6087" i="13"/>
  <c r="AG6071" i="13"/>
  <c r="AE6072" i="13"/>
  <c r="AG6019" i="13"/>
  <c r="AE6020" i="13"/>
  <c r="AG6012" i="13"/>
  <c r="AE6013" i="13"/>
  <c r="AE6983" i="13"/>
  <c r="AE6918" i="13"/>
  <c r="AG6913" i="13"/>
  <c r="AG6895" i="13"/>
  <c r="AG6863" i="13"/>
  <c r="AG6836" i="13"/>
  <c r="AE6814" i="13"/>
  <c r="AG6813" i="13"/>
  <c r="AG6814" i="13" s="1"/>
  <c r="AG6606" i="13"/>
  <c r="AE6607" i="13"/>
  <c r="AE6509" i="13"/>
  <c r="AG6507" i="13"/>
  <c r="AG6252" i="13"/>
  <c r="AG6226" i="13"/>
  <c r="AE6201" i="13"/>
  <c r="AG6197" i="13"/>
  <c r="AE6175" i="13"/>
  <c r="AG6174" i="13"/>
  <c r="AE6140" i="13"/>
  <c r="AG6139" i="13"/>
  <c r="AE6133" i="13"/>
  <c r="AG6130" i="13"/>
  <c r="AE6112" i="13"/>
  <c r="AG6110" i="13"/>
  <c r="AE6083" i="13"/>
  <c r="AG6082" i="13"/>
  <c r="AG5853" i="13"/>
  <c r="AG5854" i="13" s="1"/>
  <c r="AE5854" i="13"/>
  <c r="AG5826" i="13"/>
  <c r="AE5827" i="13"/>
  <c r="AE5798" i="13"/>
  <c r="AG5795" i="13"/>
  <c r="AG5774" i="13"/>
  <c r="AE5775" i="13"/>
  <c r="AG5733" i="13"/>
  <c r="AE5734" i="13"/>
  <c r="AG5714" i="13"/>
  <c r="AE5715" i="13"/>
  <c r="AG5498" i="13"/>
  <c r="AE5499" i="13"/>
  <c r="AE5417" i="13"/>
  <c r="AG5415" i="13"/>
  <c r="AG5940" i="13"/>
  <c r="AE5943" i="13"/>
  <c r="AG5921" i="13"/>
  <c r="AE5922" i="13"/>
  <c r="AG5635" i="13"/>
  <c r="AG5559" i="13"/>
  <c r="AE5560" i="13"/>
  <c r="AG5502" i="13"/>
  <c r="AG5448" i="13"/>
  <c r="AG5395" i="13"/>
  <c r="AG5381" i="13"/>
  <c r="AG5371" i="13"/>
  <c r="AG5360" i="13"/>
  <c r="AE5327" i="13"/>
  <c r="AG5325" i="13"/>
  <c r="AE5150" i="13"/>
  <c r="AG5149" i="13"/>
  <c r="AG5150" i="13" s="1"/>
  <c r="AG5076" i="13"/>
  <c r="AG4932" i="13"/>
  <c r="AE4933" i="13"/>
  <c r="AG4687" i="13"/>
  <c r="AE4688" i="13"/>
  <c r="AG4530" i="13"/>
  <c r="AE4531" i="13"/>
  <c r="AG4481" i="13"/>
  <c r="AE4482" i="13"/>
  <c r="AG4411" i="13"/>
  <c r="AE4412" i="13"/>
  <c r="AG4329" i="13"/>
  <c r="AE4330" i="13"/>
  <c r="AD4014" i="13"/>
  <c r="AE4011" i="13"/>
  <c r="AG6011" i="13"/>
  <c r="AG5873" i="13"/>
  <c r="AG5829" i="13"/>
  <c r="AG5747" i="13"/>
  <c r="AG5741" i="13"/>
  <c r="AG5670" i="13"/>
  <c r="AE5661" i="13"/>
  <c r="AG5657" i="13"/>
  <c r="AG5644" i="13"/>
  <c r="AE5646" i="13"/>
  <c r="AG5609" i="13"/>
  <c r="AE5611" i="13"/>
  <c r="AG5575" i="13"/>
  <c r="AG5521" i="13"/>
  <c r="AE5533" i="13"/>
  <c r="AG5240" i="13"/>
  <c r="AE5241" i="13"/>
  <c r="AG5225" i="13"/>
  <c r="AE5226" i="13"/>
  <c r="AG5209" i="13"/>
  <c r="AE5114" i="13"/>
  <c r="AG5112" i="13"/>
  <c r="AG4990" i="13"/>
  <c r="AE4991" i="13"/>
  <c r="AE4896" i="13"/>
  <c r="AG4895" i="13"/>
  <c r="AE3996" i="13"/>
  <c r="AG3993" i="13"/>
  <c r="AG5952" i="13"/>
  <c r="AE5954" i="13"/>
  <c r="AG5919" i="13"/>
  <c r="AG5920" i="13" s="1"/>
  <c r="AE5920" i="13"/>
  <c r="AE5641" i="13"/>
  <c r="AG5550" i="13"/>
  <c r="AE5553" i="13"/>
  <c r="AG5423" i="13"/>
  <c r="AG5398" i="13"/>
  <c r="AG5376" i="13"/>
  <c r="AE5140" i="13"/>
  <c r="AG5139" i="13"/>
  <c r="AE5125" i="13"/>
  <c r="AG5121" i="13"/>
  <c r="AG4956" i="13"/>
  <c r="AE4960" i="13"/>
  <c r="AG4934" i="13"/>
  <c r="AE4935" i="13"/>
  <c r="AG4915" i="13"/>
  <c r="AE4917" i="13"/>
  <c r="AG4842" i="13"/>
  <c r="AE4844" i="13"/>
  <c r="AG4770" i="13"/>
  <c r="AE4771" i="13"/>
  <c r="AG4694" i="13"/>
  <c r="AE4698" i="13"/>
  <c r="AG4522" i="13"/>
  <c r="AE4523" i="13"/>
  <c r="AD4343" i="13"/>
  <c r="AE4342" i="13"/>
  <c r="AD4161" i="13"/>
  <c r="AE4160" i="13"/>
  <c r="AD4127" i="13"/>
  <c r="AE4126" i="13"/>
  <c r="AD4038" i="13"/>
  <c r="AE4037" i="13"/>
  <c r="AE5890" i="13"/>
  <c r="AG5888" i="13"/>
  <c r="AG5823" i="13"/>
  <c r="AG5810" i="13"/>
  <c r="AG5757" i="13"/>
  <c r="AG5713" i="13"/>
  <c r="AG5689" i="13"/>
  <c r="AE5608" i="13"/>
  <c r="AG5332" i="13"/>
  <c r="AE5165" i="13"/>
  <c r="AE5053" i="13"/>
  <c r="AG5023" i="13"/>
  <c r="AG4978" i="13"/>
  <c r="AE4979" i="13"/>
  <c r="AE4235" i="13"/>
  <c r="AG4233" i="13"/>
  <c r="AE4206" i="13"/>
  <c r="AG4205" i="13"/>
  <c r="AE4122" i="13"/>
  <c r="AG4121" i="13"/>
  <c r="AG5243" i="13"/>
  <c r="AG4868" i="13"/>
  <c r="AE4869" i="13"/>
  <c r="AE4654" i="13"/>
  <c r="AG4644" i="13"/>
  <c r="AG4552" i="13"/>
  <c r="AE4553" i="13"/>
  <c r="AG4508" i="13"/>
  <c r="AE4509" i="13"/>
  <c r="AD4349" i="13"/>
  <c r="AE4344" i="13"/>
  <c r="AG4165" i="13"/>
  <c r="AE4184" i="13"/>
  <c r="AG4066" i="13"/>
  <c r="AE4070" i="13"/>
  <c r="AE3298" i="13"/>
  <c r="AG3295" i="13"/>
  <c r="AE5320" i="13"/>
  <c r="AG4839" i="13"/>
  <c r="AE4727" i="13"/>
  <c r="AG4725" i="13"/>
  <c r="AG4604" i="13"/>
  <c r="AG4449" i="13"/>
  <c r="AG4440" i="13"/>
  <c r="AG4418" i="13"/>
  <c r="AE4328" i="13"/>
  <c r="AG4327" i="13"/>
  <c r="AD4257" i="13"/>
  <c r="AE4255" i="13"/>
  <c r="AD4242" i="13"/>
  <c r="AE4144" i="13"/>
  <c r="AG4141" i="13"/>
  <c r="AD4125" i="13"/>
  <c r="AD4097" i="13"/>
  <c r="AE4096" i="13"/>
  <c r="AD4061" i="13"/>
  <c r="AE4058" i="13"/>
  <c r="AG4031" i="13"/>
  <c r="AE4033" i="13"/>
  <c r="AE4027" i="13"/>
  <c r="AG4026" i="13"/>
  <c r="AE4010" i="13"/>
  <c r="AD3992" i="13"/>
  <c r="AE3991" i="13"/>
  <c r="AD3941" i="13"/>
  <c r="AD3904" i="13"/>
  <c r="AE3896" i="13"/>
  <c r="AD3730" i="13"/>
  <c r="AE3727" i="13"/>
  <c r="AD3584" i="13"/>
  <c r="AE3583" i="13"/>
  <c r="AD3460" i="13"/>
  <c r="AE3459" i="13"/>
  <c r="AD3428" i="13"/>
  <c r="AE3427" i="13"/>
  <c r="AD3224" i="13"/>
  <c r="AE3223" i="13"/>
  <c r="AD3036" i="13"/>
  <c r="AE3035" i="13"/>
  <c r="AD2942" i="13"/>
  <c r="AE2941" i="13"/>
  <c r="AG5116" i="13"/>
  <c r="AG4572" i="13"/>
  <c r="AE4573" i="13"/>
  <c r="AG4559" i="13"/>
  <c r="AE4560" i="13"/>
  <c r="AD4309" i="13"/>
  <c r="AE4308" i="13"/>
  <c r="AD4220" i="13"/>
  <c r="AE4219" i="13"/>
  <c r="AE4152" i="13"/>
  <c r="AG4145" i="13"/>
  <c r="AG4123" i="13"/>
  <c r="AE4125" i="13"/>
  <c r="AD4001" i="13"/>
  <c r="AG3960" i="13"/>
  <c r="AE3919" i="13"/>
  <c r="AE3883" i="13"/>
  <c r="AG3880" i="13"/>
  <c r="AG3609" i="13"/>
  <c r="AE3611" i="13"/>
  <c r="AG3407" i="13"/>
  <c r="AE3411" i="13"/>
  <c r="AE3279" i="13"/>
  <c r="AG3276" i="13"/>
  <c r="AG4922" i="13"/>
  <c r="AG4882" i="13"/>
  <c r="AG4866" i="13"/>
  <c r="AE4867" i="13"/>
  <c r="AE4781" i="13"/>
  <c r="AG4471" i="13"/>
  <c r="AG4435" i="13"/>
  <c r="AG4410" i="13"/>
  <c r="AE4270" i="13"/>
  <c r="AD4225" i="13"/>
  <c r="AE4224" i="13"/>
  <c r="AE4057" i="13"/>
  <c r="AG4055" i="13"/>
  <c r="AD3631" i="13"/>
  <c r="AE3629" i="13"/>
  <c r="AD3551" i="13"/>
  <c r="AE3549" i="13"/>
  <c r="AD3065" i="13"/>
  <c r="AE3062" i="13"/>
  <c r="AG2883" i="13"/>
  <c r="AE2884" i="13"/>
  <c r="AD3892" i="13"/>
  <c r="AE3891" i="13"/>
  <c r="AD3874" i="13"/>
  <c r="AE3872" i="13"/>
  <c r="AE3762" i="13"/>
  <c r="AG3750" i="13"/>
  <c r="AD3719" i="13"/>
  <c r="AE3716" i="13"/>
  <c r="AG3536" i="13"/>
  <c r="AE3538" i="13"/>
  <c r="AE3502" i="13"/>
  <c r="AD3520" i="13"/>
  <c r="AE3479" i="13"/>
  <c r="AD3371" i="13"/>
  <c r="AE3370" i="13"/>
  <c r="AD3310" i="13"/>
  <c r="AE3309" i="13"/>
  <c r="AE3287" i="13"/>
  <c r="AD3290" i="13"/>
  <c r="AE3182" i="13"/>
  <c r="AG3181" i="13"/>
  <c r="AE3103" i="13"/>
  <c r="AG3102" i="13"/>
  <c r="AD2932" i="13"/>
  <c r="AE2931" i="13"/>
  <c r="AE2903" i="13"/>
  <c r="AG2902" i="13"/>
  <c r="AE2426" i="13"/>
  <c r="AG2422" i="13"/>
  <c r="AD1290" i="13"/>
  <c r="AE1289" i="13"/>
  <c r="AG3851" i="13"/>
  <c r="AG3785" i="13"/>
  <c r="AG3658" i="13"/>
  <c r="AE3661" i="13"/>
  <c r="AE3571" i="13"/>
  <c r="AG3570" i="13"/>
  <c r="AG3541" i="13"/>
  <c r="AD3393" i="13"/>
  <c r="AE3392" i="13"/>
  <c r="AE3273" i="13"/>
  <c r="AD3275" i="13"/>
  <c r="AD3265" i="13"/>
  <c r="AE3263" i="13"/>
  <c r="AG3162" i="13"/>
  <c r="AE3166" i="13"/>
  <c r="AE3022" i="13"/>
  <c r="AG3018" i="13"/>
  <c r="AD3002" i="13"/>
  <c r="AE3001" i="13"/>
  <c r="AG2926" i="13"/>
  <c r="AE2928" i="13"/>
  <c r="AE2845" i="13"/>
  <c r="AG2843" i="13"/>
  <c r="AE6307" i="13"/>
  <c r="AG6298" i="13"/>
  <c r="AE2594" i="13"/>
  <c r="AG2593" i="13"/>
  <c r="AD2477" i="13"/>
  <c r="AE2476" i="13"/>
  <c r="AD2430" i="13"/>
  <c r="AE2429" i="13"/>
  <c r="AD2347" i="13"/>
  <c r="AE2346" i="13"/>
  <c r="AD2301" i="13"/>
  <c r="AE2300" i="13"/>
  <c r="AD2137" i="13"/>
  <c r="AE2132" i="13"/>
  <c r="AD2070" i="13"/>
  <c r="AE2069" i="13"/>
  <c r="AE1803" i="13"/>
  <c r="AG1799" i="13"/>
  <c r="AE1727" i="13"/>
  <c r="AD1536" i="13"/>
  <c r="AE1535" i="13"/>
  <c r="AE1118" i="13"/>
  <c r="AE880" i="13"/>
  <c r="AE884" i="13" s="1"/>
  <c r="AD886" i="13"/>
  <c r="AD778" i="13"/>
  <c r="AE777" i="13"/>
  <c r="AD3726" i="13"/>
  <c r="AE3724" i="13"/>
  <c r="AD3686" i="13"/>
  <c r="AE3685" i="13"/>
  <c r="AD3628" i="13"/>
  <c r="AE3627" i="13"/>
  <c r="AG3585" i="13"/>
  <c r="AE3586" i="13"/>
  <c r="AD3578" i="13"/>
  <c r="AE3533" i="13"/>
  <c r="AG3531" i="13"/>
  <c r="AD3385" i="13"/>
  <c r="AE3384" i="13"/>
  <c r="AG3350" i="13"/>
  <c r="AD3329" i="13"/>
  <c r="AE3328" i="13"/>
  <c r="AG3249" i="13"/>
  <c r="AG3255" i="13" s="1"/>
  <c r="AD3235" i="13"/>
  <c r="AE3198" i="13"/>
  <c r="AG3194" i="13"/>
  <c r="AD3170" i="13"/>
  <c r="AE3169" i="13"/>
  <c r="AG3144" i="13"/>
  <c r="AG3112" i="13"/>
  <c r="AE3120" i="13"/>
  <c r="AG3023" i="13"/>
  <c r="AE3024" i="13"/>
  <c r="AG2959" i="13"/>
  <c r="AE2963" i="13"/>
  <c r="AE2945" i="13"/>
  <c r="AE2913" i="13"/>
  <c r="AG2912" i="13"/>
  <c r="AG2859" i="13"/>
  <c r="AE2861" i="13"/>
  <c r="AE2858" i="13"/>
  <c r="AG2856" i="13"/>
  <c r="AG2742" i="13"/>
  <c r="AE2748" i="13"/>
  <c r="AG2545" i="13"/>
  <c r="AE2548" i="13"/>
  <c r="AG1392" i="13"/>
  <c r="AE1394" i="13"/>
  <c r="AG899" i="13"/>
  <c r="AE901" i="13"/>
  <c r="AG3877" i="13"/>
  <c r="AE3871" i="13"/>
  <c r="AG3868" i="13"/>
  <c r="AE3823" i="13"/>
  <c r="AG3623" i="13"/>
  <c r="AG3608" i="13"/>
  <c r="AG3497" i="13"/>
  <c r="AE3433" i="13"/>
  <c r="AD3435" i="13"/>
  <c r="AE3365" i="13"/>
  <c r="AD3317" i="13"/>
  <c r="AE3316" i="13"/>
  <c r="AD3267" i="13"/>
  <c r="AE3266" i="13"/>
  <c r="AE3246" i="13"/>
  <c r="AG3244" i="13"/>
  <c r="AE3239" i="13"/>
  <c r="AG3238" i="13"/>
  <c r="AE3193" i="13"/>
  <c r="AG3101" i="13"/>
  <c r="AG3005" i="13"/>
  <c r="AE3000" i="13"/>
  <c r="AG2993" i="13"/>
  <c r="AG2985" i="13"/>
  <c r="AE2934" i="13"/>
  <c r="AG2933" i="13"/>
  <c r="AG2893" i="13"/>
  <c r="AE2896" i="13"/>
  <c r="AD2869" i="13"/>
  <c r="AE2868" i="13"/>
  <c r="AE2855" i="13"/>
  <c r="AG2854" i="13"/>
  <c r="AE2848" i="13"/>
  <c r="AD2850" i="13"/>
  <c r="AE2764" i="13"/>
  <c r="AG2760" i="13"/>
  <c r="AE2600" i="13"/>
  <c r="AG2598" i="13"/>
  <c r="AE2117" i="13"/>
  <c r="AG2116" i="13"/>
  <c r="AE1997" i="13"/>
  <c r="AG1991" i="13"/>
  <c r="AE1646" i="13"/>
  <c r="AG1645" i="13"/>
  <c r="AE1341" i="13"/>
  <c r="AG1340" i="13"/>
  <c r="AD2830" i="13"/>
  <c r="AE2829" i="13"/>
  <c r="AD2801" i="13"/>
  <c r="AE2799" i="13"/>
  <c r="AE2801" i="13" s="1"/>
  <c r="AE2796" i="13"/>
  <c r="AG2638" i="13"/>
  <c r="AE2639" i="13"/>
  <c r="AD2620" i="13"/>
  <c r="AE2619" i="13"/>
  <c r="AE2526" i="13"/>
  <c r="AD2528" i="13"/>
  <c r="AE2507" i="13"/>
  <c r="AG2505" i="13"/>
  <c r="AG2338" i="13"/>
  <c r="AE2340" i="13"/>
  <c r="AE2330" i="13"/>
  <c r="AG2328" i="13"/>
  <c r="AD2101" i="13"/>
  <c r="AE2078" i="13"/>
  <c r="AG2056" i="13"/>
  <c r="AE1927" i="13"/>
  <c r="AG1925" i="13"/>
  <c r="AD1917" i="13"/>
  <c r="AE1916" i="13"/>
  <c r="AD1711" i="13"/>
  <c r="AE1710" i="13"/>
  <c r="AD1689" i="13"/>
  <c r="AE1688" i="13"/>
  <c r="AG1624" i="13"/>
  <c r="AD1578" i="13"/>
  <c r="AE1577" i="13"/>
  <c r="AD1528" i="13"/>
  <c r="AE1527" i="13"/>
  <c r="AG1506" i="13"/>
  <c r="AG1442" i="13"/>
  <c r="AE1444" i="13"/>
  <c r="AG1367" i="13"/>
  <c r="AE1343" i="13"/>
  <c r="AG1342" i="13"/>
  <c r="AG1323" i="13"/>
  <c r="AG1291" i="13"/>
  <c r="AE1293" i="13"/>
  <c r="AE1262" i="13"/>
  <c r="AG1245" i="13"/>
  <c r="AE1249" i="13"/>
  <c r="AD1099" i="13"/>
  <c r="AE1091" i="13"/>
  <c r="AG974" i="13"/>
  <c r="AG943" i="13"/>
  <c r="AE919" i="13"/>
  <c r="AG917" i="13"/>
  <c r="AE840" i="13"/>
  <c r="AG835" i="13"/>
  <c r="AG768" i="13"/>
  <c r="AG2823" i="13"/>
  <c r="AE2678" i="13"/>
  <c r="AG2520" i="13"/>
  <c r="AE2522" i="13"/>
  <c r="AD2373" i="13"/>
  <c r="AE2371" i="13"/>
  <c r="AE2307" i="13"/>
  <c r="AD2309" i="13"/>
  <c r="AE2233" i="13"/>
  <c r="AG2232" i="13"/>
  <c r="AG1867" i="13"/>
  <c r="AE1869" i="13"/>
  <c r="AD1771" i="13"/>
  <c r="AE1770" i="13"/>
  <c r="AD1756" i="13"/>
  <c r="AE1755" i="13"/>
  <c r="AE1608" i="13"/>
  <c r="AG1603" i="13"/>
  <c r="AD1477" i="13"/>
  <c r="AE1476" i="13"/>
  <c r="AD1461" i="13"/>
  <c r="AE1460" i="13"/>
  <c r="AE1108" i="13"/>
  <c r="AG1106" i="13"/>
  <c r="AG958" i="13"/>
  <c r="AG849" i="13"/>
  <c r="AE852" i="13"/>
  <c r="AD678" i="13"/>
  <c r="AE677" i="13"/>
  <c r="AD520" i="13"/>
  <c r="AE519" i="13"/>
  <c r="AD287" i="13"/>
  <c r="AE281" i="13"/>
  <c r="AE186" i="13"/>
  <c r="AG183" i="13"/>
  <c r="AD96" i="13"/>
  <c r="AE79" i="13"/>
  <c r="AG2853" i="13"/>
  <c r="AE2705" i="13"/>
  <c r="AG2702" i="13"/>
  <c r="AE2670" i="13"/>
  <c r="AG2669" i="13"/>
  <c r="AD2657" i="13"/>
  <c r="AE2656" i="13"/>
  <c r="AE2618" i="13"/>
  <c r="AG2616" i="13"/>
  <c r="AE2496" i="13"/>
  <c r="AG2494" i="13"/>
  <c r="AE2327" i="13"/>
  <c r="AG2326" i="13"/>
  <c r="AG2284" i="13"/>
  <c r="AE2292" i="13"/>
  <c r="AE2219" i="13"/>
  <c r="AG2216" i="13"/>
  <c r="AE2215" i="13"/>
  <c r="AG2169" i="13"/>
  <c r="AD1990" i="13"/>
  <c r="AE1988" i="13"/>
  <c r="AE1935" i="13"/>
  <c r="AD1854" i="13"/>
  <c r="AE1853" i="13"/>
  <c r="AD1731" i="13"/>
  <c r="AE1730" i="13"/>
  <c r="AG1692" i="13"/>
  <c r="AE1694" i="13"/>
  <c r="AG1643" i="13"/>
  <c r="AE1644" i="13"/>
  <c r="AD1569" i="13"/>
  <c r="AE1568" i="13"/>
  <c r="AE1567" i="13"/>
  <c r="AG1564" i="13"/>
  <c r="AE1563" i="13"/>
  <c r="AG1561" i="13"/>
  <c r="AD1490" i="13"/>
  <c r="AE1487" i="13"/>
  <c r="AG1403" i="13"/>
  <c r="AE1404" i="13"/>
  <c r="AE1352" i="13"/>
  <c r="AG1350" i="13"/>
  <c r="AD1264" i="13"/>
  <c r="AE1263" i="13"/>
  <c r="AG1228" i="13"/>
  <c r="AD1069" i="13"/>
  <c r="AE1066" i="13"/>
  <c r="AE1014" i="13"/>
  <c r="AD1019" i="13"/>
  <c r="AD929" i="13"/>
  <c r="AE928" i="13"/>
  <c r="AE927" i="13"/>
  <c r="AG925" i="13"/>
  <c r="AE877" i="13"/>
  <c r="AG876" i="13"/>
  <c r="AD854" i="13"/>
  <c r="AE853" i="13"/>
  <c r="AD826" i="13"/>
  <c r="AE819" i="13"/>
  <c r="AG812" i="13"/>
  <c r="AE774" i="13"/>
  <c r="AG772" i="13"/>
  <c r="AD2808" i="13"/>
  <c r="AE2804" i="13"/>
  <c r="AG2785" i="13"/>
  <c r="AG2731" i="13"/>
  <c r="AE2732" i="13"/>
  <c r="AE2730" i="13"/>
  <c r="AG2727" i="13"/>
  <c r="AD2663" i="13"/>
  <c r="AE2662" i="13"/>
  <c r="AG2645" i="13"/>
  <c r="AE2597" i="13"/>
  <c r="AG2595" i="13"/>
  <c r="AG2578" i="13"/>
  <c r="AE2582" i="13"/>
  <c r="AD2538" i="13"/>
  <c r="AE2537" i="13"/>
  <c r="AE2442" i="13"/>
  <c r="AD2446" i="13"/>
  <c r="AE2406" i="13"/>
  <c r="AD2408" i="13"/>
  <c r="AE2343" i="13"/>
  <c r="AD2345" i="13"/>
  <c r="AG2331" i="13"/>
  <c r="AE2334" i="13"/>
  <c r="AD2243" i="13"/>
  <c r="AE2242" i="13"/>
  <c r="AD2225" i="13"/>
  <c r="AD2157" i="13"/>
  <c r="AD2059" i="13"/>
  <c r="AE2057" i="13"/>
  <c r="AE2059" i="13" s="1"/>
  <c r="AD1877" i="13"/>
  <c r="AD1852" i="13"/>
  <c r="AE1851" i="13"/>
  <c r="AE1754" i="13"/>
  <c r="AG1752" i="13"/>
  <c r="AD1729" i="13"/>
  <c r="AE1728" i="13"/>
  <c r="AD1687" i="13"/>
  <c r="AE1685" i="13"/>
  <c r="AD1600" i="13"/>
  <c r="AD1574" i="13"/>
  <c r="AE1573" i="13"/>
  <c r="AG1541" i="13"/>
  <c r="AD1465" i="13"/>
  <c r="AE1464" i="13"/>
  <c r="AE1022" i="13"/>
  <c r="AG1020" i="13"/>
  <c r="AE1007" i="13"/>
  <c r="AE844" i="13"/>
  <c r="AG843" i="13"/>
  <c r="AG697" i="13"/>
  <c r="AE723" i="13"/>
  <c r="AD588" i="13"/>
  <c r="AE587" i="13"/>
  <c r="AD510" i="13"/>
  <c r="AE506" i="13"/>
  <c r="AD449" i="13"/>
  <c r="AE448" i="13"/>
  <c r="AD343" i="13"/>
  <c r="AE330" i="13"/>
  <c r="AE165" i="13"/>
  <c r="AD166" i="13"/>
  <c r="AD596" i="13"/>
  <c r="AE593" i="13"/>
  <c r="AG525" i="13"/>
  <c r="AD516" i="13"/>
  <c r="AE511" i="13"/>
  <c r="AE455" i="13"/>
  <c r="AG452" i="13"/>
  <c r="AG370" i="13"/>
  <c r="AD182" i="13"/>
  <c r="AE181" i="13"/>
  <c r="AE147" i="13"/>
  <c r="AD149" i="13"/>
  <c r="AD108" i="13"/>
  <c r="AE107" i="13"/>
  <c r="AE535" i="13"/>
  <c r="AG533" i="13"/>
  <c r="AG479" i="13"/>
  <c r="AE481" i="13"/>
  <c r="AE194" i="13"/>
  <c r="AG193" i="13"/>
  <c r="AE139" i="13"/>
  <c r="AG138" i="13"/>
  <c r="AG74" i="13"/>
  <c r="AE78" i="13"/>
  <c r="AG97" i="13"/>
  <c r="AE98" i="13"/>
  <c r="AD691" i="13"/>
  <c r="AE687" i="13"/>
  <c r="AE658" i="13"/>
  <c r="AG651" i="13"/>
  <c r="AG628" i="13"/>
  <c r="AE632" i="13"/>
  <c r="AE586" i="13"/>
  <c r="AG583" i="13"/>
  <c r="AG553" i="13"/>
  <c r="AG546" i="13"/>
  <c r="AG390" i="13"/>
  <c r="AE394" i="13"/>
  <c r="AD293" i="13"/>
  <c r="AG11338" i="13"/>
  <c r="AG11339" i="13" s="1"/>
  <c r="AE11339" i="13"/>
  <c r="AG11203" i="13"/>
  <c r="AE11204" i="13"/>
  <c r="AE11313" i="13"/>
  <c r="AG11304" i="13"/>
  <c r="AG11313" i="13" s="1"/>
  <c r="AG11246" i="13"/>
  <c r="AE11247" i="13"/>
  <c r="AG11192" i="13"/>
  <c r="AG11186" i="13"/>
  <c r="AE11189" i="13"/>
  <c r="AG11185" i="13"/>
  <c r="AG11148" i="13"/>
  <c r="AE11002" i="13"/>
  <c r="AG11001" i="13"/>
  <c r="AE11093" i="13"/>
  <c r="AE11077" i="13"/>
  <c r="AG11074" i="13"/>
  <c r="AE11303" i="13"/>
  <c r="AG11302" i="13"/>
  <c r="AG11303" i="13" s="1"/>
  <c r="AG11323" i="13"/>
  <c r="AG11324" i="13" s="1"/>
  <c r="AE11324" i="13"/>
  <c r="AE11301" i="13"/>
  <c r="AG11295" i="13"/>
  <c r="AG11301" i="13" s="1"/>
  <c r="AE11235" i="13"/>
  <c r="AG11234" i="13"/>
  <c r="AG11350" i="13"/>
  <c r="AG11332" i="13"/>
  <c r="AG11337" i="13" s="1"/>
  <c r="AE11337" i="13"/>
  <c r="AG11238" i="13"/>
  <c r="AG11213" i="13"/>
  <c r="AG11169" i="13"/>
  <c r="AG11122" i="13"/>
  <c r="AG11096" i="13"/>
  <c r="AG11050" i="13"/>
  <c r="AE10991" i="13"/>
  <c r="AG10990" i="13"/>
  <c r="AG11098" i="13"/>
  <c r="AE11063" i="13"/>
  <c r="AG11068" i="13"/>
  <c r="AG11005" i="13"/>
  <c r="AE11006" i="13"/>
  <c r="AG10983" i="13"/>
  <c r="AE10984" i="13"/>
  <c r="AG11066" i="13"/>
  <c r="AG11014" i="13"/>
  <c r="AG10963" i="13"/>
  <c r="AE10939" i="13"/>
  <c r="AG10933" i="13"/>
  <c r="AG10915" i="13"/>
  <c r="AE10919" i="13"/>
  <c r="AG11057" i="13"/>
  <c r="AG10978" i="13"/>
  <c r="AG10956" i="13"/>
  <c r="AG10948" i="13"/>
  <c r="AE11022" i="13"/>
  <c r="AE10926" i="13"/>
  <c r="AG10925" i="13"/>
  <c r="AE10914" i="13"/>
  <c r="AG10912" i="13"/>
  <c r="AG10832" i="13"/>
  <c r="AE10833" i="13"/>
  <c r="AG10862" i="13"/>
  <c r="AE10786" i="13"/>
  <c r="AE10840" i="13"/>
  <c r="AG10839" i="13"/>
  <c r="AG10816" i="13"/>
  <c r="AE10817" i="13"/>
  <c r="AG10733" i="13"/>
  <c r="AE10734" i="13"/>
  <c r="AG10726" i="13"/>
  <c r="AE10730" i="13"/>
  <c r="AG10712" i="13"/>
  <c r="AG10714" i="13" s="1"/>
  <c r="AG10848" i="13"/>
  <c r="AG10786" i="13"/>
  <c r="AG10924" i="13"/>
  <c r="AE10821" i="13"/>
  <c r="AG10818" i="13"/>
  <c r="AG10741" i="13"/>
  <c r="AG10709" i="13"/>
  <c r="AG10623" i="13"/>
  <c r="AE10624" i="13"/>
  <c r="AE10507" i="13"/>
  <c r="AG10506" i="13"/>
  <c r="AE10450" i="13"/>
  <c r="AG10447" i="13"/>
  <c r="AG10825" i="13"/>
  <c r="AG10638" i="13"/>
  <c r="AG10725" i="13"/>
  <c r="AG10693" i="13"/>
  <c r="AG10512" i="13"/>
  <c r="AE10513" i="13"/>
  <c r="AG10528" i="13"/>
  <c r="AE10529" i="13"/>
  <c r="AG10397" i="13"/>
  <c r="AE10400" i="13"/>
  <c r="AG10559" i="13"/>
  <c r="AE10564" i="13"/>
  <c r="AE10458" i="13"/>
  <c r="AG10384" i="13"/>
  <c r="AE10386" i="13"/>
  <c r="AG10608" i="13"/>
  <c r="AG10554" i="13"/>
  <c r="AG10542" i="13"/>
  <c r="AG10477" i="13"/>
  <c r="AE10424" i="13"/>
  <c r="AG10416" i="13"/>
  <c r="AG10401" i="13"/>
  <c r="AE10402" i="13"/>
  <c r="AE10379" i="13"/>
  <c r="AG10376" i="13"/>
  <c r="AG10348" i="13"/>
  <c r="AG10337" i="13"/>
  <c r="AG10321" i="13"/>
  <c r="AE10323" i="13"/>
  <c r="AE10314" i="13"/>
  <c r="AG10286" i="13"/>
  <c r="AE10287" i="13"/>
  <c r="AG10292" i="13"/>
  <c r="AE10293" i="13"/>
  <c r="AE10086" i="13"/>
  <c r="AG10085" i="13"/>
  <c r="AG10316" i="13"/>
  <c r="AG10266" i="13"/>
  <c r="AE10271" i="13"/>
  <c r="AE10212" i="13"/>
  <c r="AE10149" i="13"/>
  <c r="AE10332" i="13"/>
  <c r="AG10324" i="13"/>
  <c r="AE10236" i="13"/>
  <c r="AG10235" i="13"/>
  <c r="AE10224" i="13"/>
  <c r="AG10223" i="13"/>
  <c r="AG10195" i="13"/>
  <c r="AE10090" i="13"/>
  <c r="AG10087" i="13"/>
  <c r="AE9996" i="13"/>
  <c r="AG9994" i="13"/>
  <c r="AG9993" i="13"/>
  <c r="AG9970" i="13"/>
  <c r="AG10124" i="13"/>
  <c r="AG10032" i="13"/>
  <c r="AG9929" i="13"/>
  <c r="AE9930" i="13"/>
  <c r="AG9664" i="13"/>
  <c r="AE9665" i="13"/>
  <c r="AG9616" i="13"/>
  <c r="AE9617" i="13"/>
  <c r="AG10222" i="13"/>
  <c r="AG10098" i="13"/>
  <c r="AG10056" i="13"/>
  <c r="AG10013" i="13"/>
  <c r="AE10015" i="13"/>
  <c r="AE9926" i="13"/>
  <c r="AG9924" i="13"/>
  <c r="AG9901" i="13"/>
  <c r="AE9902" i="13"/>
  <c r="AG9888" i="13"/>
  <c r="AE9890" i="13"/>
  <c r="AE9913" i="13"/>
  <c r="AE9896" i="13"/>
  <c r="AE9853" i="13"/>
  <c r="AG9852" i="13"/>
  <c r="AG9853" i="13" s="1"/>
  <c r="AE9811" i="13"/>
  <c r="AG9806" i="13"/>
  <c r="AG9613" i="13"/>
  <c r="AE9615" i="13"/>
  <c r="AG9635" i="13"/>
  <c r="AE9636" i="13"/>
  <c r="AE9443" i="13"/>
  <c r="AG9442" i="13"/>
  <c r="AE9399" i="13"/>
  <c r="AG9398" i="13"/>
  <c r="AE9864" i="13"/>
  <c r="AG9862" i="13"/>
  <c r="AE9851" i="13"/>
  <c r="AG9662" i="13"/>
  <c r="AE9663" i="13"/>
  <c r="AG9610" i="13"/>
  <c r="AE9612" i="13"/>
  <c r="AE9923" i="13"/>
  <c r="AE9837" i="13"/>
  <c r="AE9596" i="13"/>
  <c r="AG9595" i="13"/>
  <c r="AG9444" i="13"/>
  <c r="AE9446" i="13"/>
  <c r="AG9400" i="13"/>
  <c r="AE9401" i="13"/>
  <c r="AG9747" i="13"/>
  <c r="AG9565" i="13"/>
  <c r="AG9416" i="13"/>
  <c r="AE9417" i="13"/>
  <c r="AG9384" i="13"/>
  <c r="AG9277" i="13"/>
  <c r="AE9278" i="13"/>
  <c r="AG9265" i="13"/>
  <c r="AE9267" i="13"/>
  <c r="AG9248" i="13"/>
  <c r="AE9249" i="13"/>
  <c r="AG9575" i="13"/>
  <c r="AE9579" i="13"/>
  <c r="AG9475" i="13"/>
  <c r="AG9323" i="13"/>
  <c r="AG9292" i="13"/>
  <c r="AE9293" i="13"/>
  <c r="AE9233" i="13"/>
  <c r="AG9229" i="13"/>
  <c r="AE9126" i="13"/>
  <c r="AG9125" i="13"/>
  <c r="AE9022" i="13"/>
  <c r="AG9021" i="13"/>
  <c r="AE8927" i="13"/>
  <c r="AG8926" i="13"/>
  <c r="AE8868" i="13"/>
  <c r="AG8867" i="13"/>
  <c r="AE8717" i="13"/>
  <c r="AG8716" i="13"/>
  <c r="AE9539" i="13"/>
  <c r="AG9476" i="13"/>
  <c r="AE9477" i="13"/>
  <c r="AG9452" i="13"/>
  <c r="AG9376" i="13"/>
  <c r="AE9318" i="13"/>
  <c r="AG9317" i="13"/>
  <c r="AG9587" i="13"/>
  <c r="AG9566" i="13"/>
  <c r="AE9567" i="13"/>
  <c r="AG9554" i="13"/>
  <c r="AG9545" i="13"/>
  <c r="AE9537" i="13"/>
  <c r="AG9533" i="13"/>
  <c r="AE9309" i="13"/>
  <c r="AG9308" i="13"/>
  <c r="AG9185" i="13"/>
  <c r="AE9188" i="13"/>
  <c r="AG9130" i="13"/>
  <c r="AE9135" i="13"/>
  <c r="AG9084" i="13"/>
  <c r="AE9085" i="13"/>
  <c r="AE8748" i="13"/>
  <c r="AG8743" i="13"/>
  <c r="AG9191" i="13"/>
  <c r="AG9164" i="13"/>
  <c r="AE9145" i="13"/>
  <c r="AG9141" i="13"/>
  <c r="AG8828" i="13"/>
  <c r="AE8830" i="13"/>
  <c r="AE8653" i="13"/>
  <c r="AG8650" i="13"/>
  <c r="AG8609" i="13"/>
  <c r="AE8610" i="13"/>
  <c r="AG8400" i="13"/>
  <c r="AE8401" i="13"/>
  <c r="AG9094" i="13"/>
  <c r="AG9020" i="13"/>
  <c r="AG9003" i="13"/>
  <c r="AG8963" i="13"/>
  <c r="AE8967" i="13"/>
  <c r="AG8949" i="13"/>
  <c r="AE8950" i="13"/>
  <c r="AG8796" i="13"/>
  <c r="AE8797" i="13"/>
  <c r="AG8783" i="13"/>
  <c r="AG8736" i="13"/>
  <c r="AE8713" i="13"/>
  <c r="AG8711" i="13"/>
  <c r="AG8663" i="13"/>
  <c r="AG9357" i="13"/>
  <c r="AG9299" i="13"/>
  <c r="AG9258" i="13"/>
  <c r="AG9203" i="13"/>
  <c r="AG9149" i="13"/>
  <c r="AG9055" i="13"/>
  <c r="AE8893" i="13"/>
  <c r="AG8890" i="13"/>
  <c r="AE8883" i="13"/>
  <c r="AG8881" i="13"/>
  <c r="AG8833" i="13"/>
  <c r="AG8714" i="13"/>
  <c r="AE8715" i="13"/>
  <c r="AG8671" i="13"/>
  <c r="AE8672" i="13"/>
  <c r="AG8635" i="13"/>
  <c r="AE8636" i="13"/>
  <c r="AG8611" i="13"/>
  <c r="AE8612" i="13"/>
  <c r="AG8515" i="13"/>
  <c r="AE8517" i="13"/>
  <c r="AG8416" i="13"/>
  <c r="AE8419" i="13"/>
  <c r="AE9353" i="13"/>
  <c r="AG9247" i="13"/>
  <c r="AG9138" i="13"/>
  <c r="AE9140" i="13"/>
  <c r="AG9097" i="13"/>
  <c r="AG9077" i="13"/>
  <c r="AG8985" i="13"/>
  <c r="AE8962" i="13"/>
  <c r="AG8960" i="13"/>
  <c r="AG8936" i="13"/>
  <c r="AG8929" i="13"/>
  <c r="AG8894" i="13"/>
  <c r="AE8895" i="13"/>
  <c r="AG8873" i="13"/>
  <c r="AG8689" i="13"/>
  <c r="AE8690" i="13"/>
  <c r="AG8582" i="13"/>
  <c r="AE8585" i="13"/>
  <c r="AE8571" i="13"/>
  <c r="AG8567" i="13"/>
  <c r="AG8471" i="13"/>
  <c r="AE8474" i="13"/>
  <c r="AG8283" i="13"/>
  <c r="AE8284" i="13"/>
  <c r="AE8257" i="13"/>
  <c r="AG8255" i="13"/>
  <c r="AE8247" i="13"/>
  <c r="AG8244" i="13"/>
  <c r="AG8200" i="13"/>
  <c r="AG8137" i="13"/>
  <c r="AE8140" i="13"/>
  <c r="AG8107" i="13"/>
  <c r="AE8108" i="13"/>
  <c r="AG7980" i="13"/>
  <c r="AE7981" i="13"/>
  <c r="AG7926" i="13"/>
  <c r="AE7927" i="13"/>
  <c r="AE8591" i="13"/>
  <c r="AG8586" i="13"/>
  <c r="AE8566" i="13"/>
  <c r="AG8565" i="13"/>
  <c r="AG8520" i="13"/>
  <c r="AE8509" i="13"/>
  <c r="AG8496" i="13"/>
  <c r="AG8399" i="13"/>
  <c r="AG8385" i="13"/>
  <c r="AE8326" i="13"/>
  <c r="AG8314" i="13"/>
  <c r="AE8302" i="13"/>
  <c r="AG8301" i="13"/>
  <c r="AE8277" i="13"/>
  <c r="AG8276" i="13"/>
  <c r="AG8626" i="13"/>
  <c r="AG8618" i="13"/>
  <c r="AG8479" i="13"/>
  <c r="AE8482" i="13"/>
  <c r="AE8237" i="13"/>
  <c r="AG8224" i="13"/>
  <c r="AG8089" i="13"/>
  <c r="AE8090" i="13"/>
  <c r="AG8070" i="13"/>
  <c r="AE8071" i="13"/>
  <c r="AG8028" i="13"/>
  <c r="AE8031" i="13"/>
  <c r="AG7962" i="13"/>
  <c r="AE7972" i="13"/>
  <c r="AG7944" i="13"/>
  <c r="AE7945" i="13"/>
  <c r="AG7713" i="13"/>
  <c r="AE7715" i="13"/>
  <c r="AE8564" i="13"/>
  <c r="AG8552" i="13"/>
  <c r="AE8536" i="13"/>
  <c r="AG8514" i="13"/>
  <c r="AE8459" i="13"/>
  <c r="AG8454" i="13"/>
  <c r="AE8339" i="13"/>
  <c r="AG8304" i="13"/>
  <c r="AE8300" i="13"/>
  <c r="AE8275" i="13"/>
  <c r="AE7925" i="13"/>
  <c r="AG7919" i="13"/>
  <c r="AE7910" i="13"/>
  <c r="AG7904" i="13"/>
  <c r="AG7851" i="13"/>
  <c r="AE7852" i="13"/>
  <c r="AG7810" i="13"/>
  <c r="AE7823" i="13"/>
  <c r="AE7764" i="13"/>
  <c r="AG7745" i="13"/>
  <c r="AE7746" i="13"/>
  <c r="AG8180" i="13"/>
  <c r="AE8047" i="13"/>
  <c r="AG8044" i="13"/>
  <c r="AG8037" i="13"/>
  <c r="AE7896" i="13"/>
  <c r="AG7857" i="13"/>
  <c r="AG7828" i="13"/>
  <c r="AG7724" i="13"/>
  <c r="AE7700" i="13"/>
  <c r="AG7699" i="13"/>
  <c r="AE7682" i="13"/>
  <c r="AG7681" i="13"/>
  <c r="AE7470" i="13"/>
  <c r="AG7469" i="13"/>
  <c r="AE7432" i="13"/>
  <c r="AG7431" i="13"/>
  <c r="AE7342" i="13"/>
  <c r="AG7341" i="13"/>
  <c r="AG8064" i="13"/>
  <c r="AG7888" i="13"/>
  <c r="AE7889" i="13"/>
  <c r="AG7875" i="13"/>
  <c r="AG7849" i="13"/>
  <c r="AE7850" i="13"/>
  <c r="AG7834" i="13"/>
  <c r="AE7835" i="13"/>
  <c r="AG7801" i="13"/>
  <c r="AG7759" i="13"/>
  <c r="AE7760" i="13"/>
  <c r="AG7697" i="13"/>
  <c r="AE7698" i="13"/>
  <c r="AE8037" i="13"/>
  <c r="AE8009" i="13"/>
  <c r="AG8006" i="13"/>
  <c r="AG7979" i="13"/>
  <c r="AG7948" i="13"/>
  <c r="AG7931" i="13"/>
  <c r="AE7807" i="13"/>
  <c r="AG7802" i="13"/>
  <c r="AE7758" i="13"/>
  <c r="AG7757" i="13"/>
  <c r="AE7731" i="13"/>
  <c r="AG7725" i="13"/>
  <c r="AG7366" i="13"/>
  <c r="AE7367" i="13"/>
  <c r="AE7574" i="13"/>
  <c r="AG7554" i="13"/>
  <c r="AE7555" i="13"/>
  <c r="AG7347" i="13"/>
  <c r="AE7204" i="13"/>
  <c r="AG7203" i="13"/>
  <c r="AG7172" i="13"/>
  <c r="AG7192" i="13" s="1"/>
  <c r="AE7134" i="13"/>
  <c r="AG7127" i="13"/>
  <c r="AG7034" i="13"/>
  <c r="AE7035" i="13"/>
  <c r="AG6869" i="13"/>
  <c r="AE6870" i="13"/>
  <c r="AG6743" i="13"/>
  <c r="AE6744" i="13"/>
  <c r="AG6542" i="13"/>
  <c r="AE6543" i="13"/>
  <c r="AG6436" i="13"/>
  <c r="AE6447" i="13"/>
  <c r="AG6284" i="13"/>
  <c r="AE6285" i="13"/>
  <c r="AG6048" i="13"/>
  <c r="AE6049" i="13"/>
  <c r="AG7613" i="13"/>
  <c r="AG7592" i="13"/>
  <c r="AE7544" i="13"/>
  <c r="AG7536" i="13"/>
  <c r="AG7456" i="13"/>
  <c r="AE7447" i="13"/>
  <c r="AG7412" i="13"/>
  <c r="AE7329" i="13"/>
  <c r="AG7295" i="13"/>
  <c r="AE7296" i="13"/>
  <c r="AG7263" i="13"/>
  <c r="AE7264" i="13"/>
  <c r="AG7248" i="13"/>
  <c r="AE7250" i="13"/>
  <c r="AG7136" i="13"/>
  <c r="AG7578" i="13"/>
  <c r="AE7579" i="13"/>
  <c r="AG7413" i="13"/>
  <c r="AE7414" i="13"/>
  <c r="AG7343" i="13"/>
  <c r="AE7344" i="13"/>
  <c r="AG8725" i="13"/>
  <c r="AG7227" i="13"/>
  <c r="AE7228" i="13"/>
  <c r="AG7220" i="13"/>
  <c r="AG7122" i="13"/>
  <c r="AG7080" i="13"/>
  <c r="AE7085" i="13"/>
  <c r="AG7063" i="13"/>
  <c r="AE7068" i="13"/>
  <c r="AG6994" i="13"/>
  <c r="AE6995" i="13"/>
  <c r="AG6867" i="13"/>
  <c r="AE6868" i="13"/>
  <c r="AG6630" i="13"/>
  <c r="AE6631" i="13"/>
  <c r="AG6531" i="13"/>
  <c r="AE6532" i="13"/>
  <c r="AG6379" i="13"/>
  <c r="AE6380" i="13"/>
  <c r="AG6282" i="13"/>
  <c r="AE6283" i="13"/>
  <c r="AG7604" i="13"/>
  <c r="AE7606" i="13"/>
  <c r="AG7588" i="13"/>
  <c r="AE7590" i="13"/>
  <c r="AG7545" i="13"/>
  <c r="AE7546" i="13"/>
  <c r="AG7477" i="13"/>
  <c r="AG7311" i="13"/>
  <c r="AE7312" i="13"/>
  <c r="AG7291" i="13"/>
  <c r="AE7292" i="13"/>
  <c r="AG7251" i="13"/>
  <c r="AE7252" i="13"/>
  <c r="AG7236" i="13"/>
  <c r="AE7240" i="13"/>
  <c r="AG7152" i="13"/>
  <c r="AE7126" i="13"/>
  <c r="AG7123" i="13"/>
  <c r="AG7110" i="13"/>
  <c r="AG7074" i="13"/>
  <c r="AG6936" i="13"/>
  <c r="AD6776" i="13"/>
  <c r="AE6775" i="13"/>
  <c r="AD6761" i="13"/>
  <c r="AG6721" i="13"/>
  <c r="AE6598" i="13"/>
  <c r="AG6597" i="13"/>
  <c r="AG6517" i="13"/>
  <c r="AG6400" i="13"/>
  <c r="AE6401" i="13"/>
  <c r="AG6333" i="13"/>
  <c r="AG6288" i="13"/>
  <c r="AG6263" i="13"/>
  <c r="AG6158" i="13"/>
  <c r="AG6145" i="13"/>
  <c r="AG6115" i="13"/>
  <c r="AG6080" i="13"/>
  <c r="AE6081" i="13"/>
  <c r="AG6069" i="13"/>
  <c r="AE6070" i="13"/>
  <c r="AG6025" i="13"/>
  <c r="AE6026" i="13"/>
  <c r="AG6017" i="13"/>
  <c r="AE6018" i="13"/>
  <c r="AG6001" i="13"/>
  <c r="AE6002" i="13"/>
  <c r="AE7012" i="13"/>
  <c r="AG7011" i="13"/>
  <c r="AE6940" i="13"/>
  <c r="AG6939" i="13"/>
  <c r="AE6902" i="13"/>
  <c r="AG6901" i="13"/>
  <c r="AG6890" i="13"/>
  <c r="AG6875" i="13"/>
  <c r="AG6827" i="13"/>
  <c r="AG6762" i="13"/>
  <c r="AE6763" i="13"/>
  <c r="AE6711" i="13"/>
  <c r="AG6709" i="13"/>
  <c r="AE6610" i="13"/>
  <c r="AG6608" i="13"/>
  <c r="AG6584" i="13"/>
  <c r="AE6585" i="13"/>
  <c r="AE6568" i="13"/>
  <c r="AG6564" i="13"/>
  <c r="AG6551" i="13"/>
  <c r="AE6552" i="13"/>
  <c r="AG6545" i="13"/>
  <c r="AG5970" i="13"/>
  <c r="AE5985" i="13"/>
  <c r="AE5819" i="13"/>
  <c r="AG5816" i="13"/>
  <c r="AE5717" i="13"/>
  <c r="AG5716" i="13"/>
  <c r="AD5514" i="13"/>
  <c r="AE5513" i="13"/>
  <c r="AE5443" i="13"/>
  <c r="AG5442" i="13"/>
  <c r="AG5314" i="13"/>
  <c r="AE5317" i="13"/>
  <c r="AG5263" i="13"/>
  <c r="AE5264" i="13"/>
  <c r="AG5181" i="13"/>
  <c r="AE5184" i="13"/>
  <c r="AG4976" i="13"/>
  <c r="AE4977" i="13"/>
  <c r="AG7033" i="13"/>
  <c r="AE7010" i="13"/>
  <c r="AG6987" i="13"/>
  <c r="AG6946" i="13"/>
  <c r="AE6769" i="13"/>
  <c r="AG6768" i="13"/>
  <c r="AG6737" i="13"/>
  <c r="AG6661" i="13"/>
  <c r="AG6646" i="13"/>
  <c r="AG6623" i="13"/>
  <c r="AE6550" i="13"/>
  <c r="AG6549" i="13"/>
  <c r="AE6497" i="13"/>
  <c r="AG6495" i="13"/>
  <c r="AG6429" i="13"/>
  <c r="AE6433" i="13"/>
  <c r="AG6413" i="13"/>
  <c r="AE6196" i="13"/>
  <c r="AG6194" i="13"/>
  <c r="AG6068" i="13"/>
  <c r="AG6033" i="13"/>
  <c r="AE6035" i="13"/>
  <c r="AE7018" i="13"/>
  <c r="AD7026" i="13"/>
  <c r="AE6933" i="13"/>
  <c r="AG6931" i="13"/>
  <c r="AE6721" i="13"/>
  <c r="AG6669" i="13"/>
  <c r="AE6677" i="13"/>
  <c r="AG6580" i="13"/>
  <c r="AE6583" i="13"/>
  <c r="AG6555" i="13"/>
  <c r="AE6556" i="13"/>
  <c r="AE6519" i="13"/>
  <c r="AG6518" i="13"/>
  <c r="AE6403" i="13"/>
  <c r="AG6402" i="13"/>
  <c r="AG6393" i="13"/>
  <c r="AG6347" i="13"/>
  <c r="AE6193" i="13"/>
  <c r="AG6192" i="13"/>
  <c r="AG6058" i="13"/>
  <c r="AG6047" i="13"/>
  <c r="AG5965" i="13"/>
  <c r="AE5966" i="13"/>
  <c r="AE5852" i="13"/>
  <c r="AG5850" i="13"/>
  <c r="AG5787" i="13"/>
  <c r="AE5792" i="13"/>
  <c r="AG5728" i="13"/>
  <c r="AE5729" i="13"/>
  <c r="AE5702" i="13"/>
  <c r="AG5690" i="13"/>
  <c r="AG5509" i="13"/>
  <c r="AE5512" i="13"/>
  <c r="AG5485" i="13"/>
  <c r="AE5487" i="13"/>
  <c r="AG5399" i="13"/>
  <c r="AE5400" i="13"/>
  <c r="AG5372" i="13"/>
  <c r="AE5373" i="13"/>
  <c r="AG5916" i="13"/>
  <c r="AE5918" i="13"/>
  <c r="AG5903" i="13"/>
  <c r="AE5908" i="13"/>
  <c r="AG5881" i="13"/>
  <c r="AE5882" i="13"/>
  <c r="AG5863" i="13"/>
  <c r="AE5864" i="13"/>
  <c r="AG5593" i="13"/>
  <c r="AE5594" i="13"/>
  <c r="AG5534" i="13"/>
  <c r="AE5535" i="13"/>
  <c r="AG5340" i="13"/>
  <c r="AG5201" i="13"/>
  <c r="AE5202" i="13"/>
  <c r="AG5168" i="13"/>
  <c r="AG4940" i="13"/>
  <c r="AE4943" i="13"/>
  <c r="AG4930" i="13"/>
  <c r="AE4931" i="13"/>
  <c r="AG4674" i="13"/>
  <c r="AE4675" i="13"/>
  <c r="AG4524" i="13"/>
  <c r="AE4527" i="13"/>
  <c r="AG4472" i="13"/>
  <c r="AE4473" i="13"/>
  <c r="AD4402" i="13"/>
  <c r="AE4399" i="13"/>
  <c r="AG4300" i="13"/>
  <c r="AE4301" i="13"/>
  <c r="AE6032" i="13"/>
  <c r="AG5887" i="13"/>
  <c r="AG5752" i="13"/>
  <c r="AE5580" i="13"/>
  <c r="AG5569" i="13"/>
  <c r="AE5570" i="13"/>
  <c r="AG5540" i="13"/>
  <c r="AE5541" i="13"/>
  <c r="AG5239" i="13"/>
  <c r="AG5133" i="13"/>
  <c r="AG5110" i="13"/>
  <c r="AE5111" i="13"/>
  <c r="AE5088" i="13"/>
  <c r="AG5086" i="13"/>
  <c r="AG5061" i="13"/>
  <c r="AG5020" i="13"/>
  <c r="AE5021" i="13"/>
  <c r="AE4246" i="13"/>
  <c r="AG4243" i="13"/>
  <c r="AG4214" i="13"/>
  <c r="AE4218" i="13"/>
  <c r="AG4076" i="13"/>
  <c r="AE4080" i="13"/>
  <c r="AE3982" i="13"/>
  <c r="AG3979" i="13"/>
  <c r="AG5901" i="13"/>
  <c r="AE5902" i="13"/>
  <c r="AG5855" i="13"/>
  <c r="AE5856" i="13"/>
  <c r="AE5601" i="13"/>
  <c r="AG5595" i="13"/>
  <c r="AG5561" i="13"/>
  <c r="AE5562" i="13"/>
  <c r="AG5484" i="13"/>
  <c r="AG5334" i="13"/>
  <c r="AG5269" i="13"/>
  <c r="AE5270" i="13"/>
  <c r="AG5180" i="13"/>
  <c r="AG5165" i="13"/>
  <c r="AE5120" i="13"/>
  <c r="AG5119" i="13"/>
  <c r="AE5073" i="13"/>
  <c r="AG5071" i="13"/>
  <c r="AG5053" i="13"/>
  <c r="AG4899" i="13"/>
  <c r="AE4901" i="13"/>
  <c r="AG4831" i="13"/>
  <c r="AG4832" i="13" s="1"/>
  <c r="AG4767" i="13"/>
  <c r="AE4769" i="13"/>
  <c r="AG4689" i="13"/>
  <c r="AE4691" i="13"/>
  <c r="AG4625" i="13"/>
  <c r="AE4634" i="13"/>
  <c r="AG4487" i="13"/>
  <c r="AE4488" i="13"/>
  <c r="AG4441" i="13"/>
  <c r="AE4443" i="13"/>
  <c r="AD4378" i="13"/>
  <c r="AE4377" i="13"/>
  <c r="AE4273" i="13"/>
  <c r="AD4277" i="13"/>
  <c r="AD4099" i="13"/>
  <c r="AE4098" i="13"/>
  <c r="AG5993" i="13"/>
  <c r="AG5956" i="13"/>
  <c r="AG5939" i="13"/>
  <c r="AG5883" i="13"/>
  <c r="AE5884" i="13"/>
  <c r="AG5865" i="13"/>
  <c r="AE5869" i="13"/>
  <c r="AE5656" i="13"/>
  <c r="AG5654" i="13"/>
  <c r="AG5608" i="13"/>
  <c r="AG5581" i="13"/>
  <c r="AE5582" i="13"/>
  <c r="AG5536" i="13"/>
  <c r="AE5537" i="13"/>
  <c r="AG5351" i="13"/>
  <c r="AG5304" i="13"/>
  <c r="AG5313" i="13" s="1"/>
  <c r="AG5276" i="13"/>
  <c r="AE5277" i="13"/>
  <c r="AG5218" i="13"/>
  <c r="AE5219" i="13"/>
  <c r="AG5057" i="13"/>
  <c r="AG5030" i="13"/>
  <c r="AE5032" i="13"/>
  <c r="AE4307" i="13"/>
  <c r="AG4306" i="13"/>
  <c r="AE4223" i="13"/>
  <c r="AG4221" i="13"/>
  <c r="AE4202" i="13"/>
  <c r="AG4200" i="13"/>
  <c r="AE4107" i="13"/>
  <c r="AG4106" i="13"/>
  <c r="AE4072" i="13"/>
  <c r="AG4071" i="13"/>
  <c r="AG5233" i="13"/>
  <c r="AG5044" i="13"/>
  <c r="AG4894" i="13"/>
  <c r="AE4795" i="13"/>
  <c r="AG4794" i="13"/>
  <c r="AE4786" i="13"/>
  <c r="AG4782" i="13"/>
  <c r="AG4766" i="13"/>
  <c r="AG4745" i="13"/>
  <c r="AG4668" i="13"/>
  <c r="AG4658" i="13"/>
  <c r="AD4251" i="13"/>
  <c r="AE4250" i="13"/>
  <c r="AD4086" i="13"/>
  <c r="AE4081" i="13"/>
  <c r="AG4001" i="13"/>
  <c r="AD3914" i="13"/>
  <c r="AE3913" i="13"/>
  <c r="AE3906" i="13"/>
  <c r="AG3905" i="13"/>
  <c r="AE3202" i="13"/>
  <c r="AG3199" i="13"/>
  <c r="AG4874" i="13"/>
  <c r="AE4878" i="13"/>
  <c r="AG4826" i="13"/>
  <c r="AG4721" i="13"/>
  <c r="AE4722" i="13"/>
  <c r="AG4643" i="13"/>
  <c r="AE4514" i="13"/>
  <c r="AG4512" i="13"/>
  <c r="AG4394" i="13"/>
  <c r="AE4396" i="13"/>
  <c r="AG4297" i="13"/>
  <c r="AE4204" i="13"/>
  <c r="AG4203" i="13"/>
  <c r="AD4164" i="13"/>
  <c r="AG4153" i="13"/>
  <c r="AE4155" i="13"/>
  <c r="AE4134" i="13"/>
  <c r="AG4133" i="13"/>
  <c r="AG4118" i="13"/>
  <c r="AE4120" i="13"/>
  <c r="AG4010" i="13"/>
  <c r="AD3657" i="13"/>
  <c r="AE3656" i="13"/>
  <c r="AD3580" i="13"/>
  <c r="AE3579" i="13"/>
  <c r="AD3443" i="13"/>
  <c r="AE3442" i="13"/>
  <c r="AD3373" i="13"/>
  <c r="AE3372" i="13"/>
  <c r="AD3292" i="13"/>
  <c r="AE3291" i="13"/>
  <c r="AD2930" i="13"/>
  <c r="AE2929" i="13"/>
  <c r="AG5212" i="13"/>
  <c r="AE4924" i="13"/>
  <c r="AG4923" i="13"/>
  <c r="AG4873" i="13"/>
  <c r="AG4700" i="13"/>
  <c r="AG4679" i="13"/>
  <c r="AG4511" i="13"/>
  <c r="AG4500" i="13"/>
  <c r="AE4398" i="13"/>
  <c r="AG4397" i="13"/>
  <c r="AG4362" i="13"/>
  <c r="AG4249" i="13"/>
  <c r="AE4242" i="13"/>
  <c r="AG4236" i="13"/>
  <c r="AD4101" i="13"/>
  <c r="AE4100" i="13"/>
  <c r="AE4004" i="13"/>
  <c r="AG4002" i="13"/>
  <c r="AE3988" i="13"/>
  <c r="AD3976" i="13"/>
  <c r="AE3964" i="13"/>
  <c r="AE3960" i="13"/>
  <c r="AG3318" i="13"/>
  <c r="AE3320" i="13"/>
  <c r="AG3012" i="13"/>
  <c r="AE3014" i="13"/>
  <c r="AE4995" i="13"/>
  <c r="AG4855" i="13"/>
  <c r="AD4818" i="13"/>
  <c r="AE4817" i="13"/>
  <c r="AE4791" i="13"/>
  <c r="AG4789" i="13"/>
  <c r="AG4733" i="13"/>
  <c r="AE4734" i="13"/>
  <c r="AG4723" i="13"/>
  <c r="AE4724" i="13"/>
  <c r="AE4571" i="13"/>
  <c r="AG4570" i="13"/>
  <c r="AG4538" i="13"/>
  <c r="AE4516" i="13"/>
  <c r="AG4515" i="13"/>
  <c r="AE4471" i="13"/>
  <c r="AD4364" i="13"/>
  <c r="AE4363" i="13"/>
  <c r="AE3941" i="13"/>
  <c r="AG3937" i="13"/>
  <c r="AD3626" i="13"/>
  <c r="AE3624" i="13"/>
  <c r="AD3499" i="13"/>
  <c r="AE3498" i="13"/>
  <c r="AG3440" i="13"/>
  <c r="AE3441" i="13"/>
  <c r="AD3332" i="13"/>
  <c r="AE3330" i="13"/>
  <c r="AD3105" i="13"/>
  <c r="AE3104" i="13"/>
  <c r="AD2969" i="13"/>
  <c r="AE2966" i="13"/>
  <c r="AE3780" i="13"/>
  <c r="AG3778" i="13"/>
  <c r="AG3768" i="13"/>
  <c r="AE3772" i="13"/>
  <c r="AE3617" i="13"/>
  <c r="AG3616" i="13"/>
  <c r="AD3557" i="13"/>
  <c r="AE3552" i="13"/>
  <c r="AD3501" i="13"/>
  <c r="AE3500" i="13"/>
  <c r="AD3467" i="13"/>
  <c r="AE3466" i="13"/>
  <c r="AG3366" i="13"/>
  <c r="AE3369" i="13"/>
  <c r="AE3323" i="13"/>
  <c r="AG3321" i="13"/>
  <c r="AD3248" i="13"/>
  <c r="AE3247" i="13"/>
  <c r="AD3084" i="13"/>
  <c r="AE3082" i="13"/>
  <c r="AE3015" i="13"/>
  <c r="AD3017" i="13"/>
  <c r="AD2992" i="13"/>
  <c r="AE2986" i="13"/>
  <c r="AD2948" i="13"/>
  <c r="AE2946" i="13"/>
  <c r="AD2898" i="13"/>
  <c r="AE2897" i="13"/>
  <c r="AE2875" i="13"/>
  <c r="AG2870" i="13"/>
  <c r="AE1388" i="13"/>
  <c r="AG1383" i="13"/>
  <c r="AG3655" i="13"/>
  <c r="AE3541" i="13"/>
  <c r="AG3458" i="13"/>
  <c r="AE3335" i="13"/>
  <c r="AG3333" i="13"/>
  <c r="AG3304" i="13"/>
  <c r="AE3228" i="13"/>
  <c r="AG3225" i="13"/>
  <c r="AG3189" i="13"/>
  <c r="AE3190" i="13"/>
  <c r="AG3171" i="13"/>
  <c r="AE3174" i="13"/>
  <c r="AE3131" i="13"/>
  <c r="AG3130" i="13"/>
  <c r="AD3026" i="13"/>
  <c r="AE3025" i="13"/>
  <c r="AG3006" i="13"/>
  <c r="AE3007" i="13"/>
  <c r="AE2977" i="13"/>
  <c r="AD2979" i="13"/>
  <c r="AD2905" i="13"/>
  <c r="AE2904" i="13"/>
  <c r="AG2862" i="13"/>
  <c r="AE2865" i="13"/>
  <c r="AG2834" i="13"/>
  <c r="AE2842" i="13"/>
  <c r="AD2592" i="13"/>
  <c r="AE2583" i="13"/>
  <c r="AD2342" i="13"/>
  <c r="AE2341" i="13"/>
  <c r="AD2124" i="13"/>
  <c r="AE2121" i="13"/>
  <c r="AD2031" i="13"/>
  <c r="AE2030" i="13"/>
  <c r="AD1944" i="13"/>
  <c r="AE1943" i="13"/>
  <c r="AD1791" i="13"/>
  <c r="AE1790" i="13"/>
  <c r="AD1668" i="13"/>
  <c r="AE1667" i="13"/>
  <c r="AD1514" i="13"/>
  <c r="AE1513" i="13"/>
  <c r="AE1308" i="13"/>
  <c r="AG1305" i="13"/>
  <c r="AD1013" i="13"/>
  <c r="AE1012" i="13"/>
  <c r="AD861" i="13"/>
  <c r="AE860" i="13"/>
  <c r="AE3856" i="13"/>
  <c r="AG3855" i="13"/>
  <c r="AE3829" i="13"/>
  <c r="AG3828" i="13"/>
  <c r="AG3739" i="13"/>
  <c r="AE3742" i="13"/>
  <c r="AE3664" i="13"/>
  <c r="AG3662" i="13"/>
  <c r="AD3413" i="13"/>
  <c r="AE3412" i="13"/>
  <c r="AD3246" i="13"/>
  <c r="AG3211" i="13"/>
  <c r="AE3213" i="13"/>
  <c r="AE3144" i="13"/>
  <c r="AD2950" i="13"/>
  <c r="AE2949" i="13"/>
  <c r="AD2940" i="13"/>
  <c r="AE2939" i="13"/>
  <c r="AG2923" i="13"/>
  <c r="AG2752" i="13"/>
  <c r="AE2759" i="13"/>
  <c r="AG2686" i="13"/>
  <c r="AE2688" i="13"/>
  <c r="AG2480" i="13"/>
  <c r="AE2484" i="13"/>
  <c r="AE1749" i="13"/>
  <c r="AG1746" i="13"/>
  <c r="AE1614" i="13"/>
  <c r="AG1611" i="13"/>
  <c r="AE1545" i="13"/>
  <c r="AG1542" i="13"/>
  <c r="AD1329" i="13"/>
  <c r="AE1328" i="13"/>
  <c r="AG1029" i="13"/>
  <c r="AE1031" i="13"/>
  <c r="AG892" i="13"/>
  <c r="AE894" i="13"/>
  <c r="AD3879" i="13"/>
  <c r="AE3878" i="13"/>
  <c r="AE3785" i="13"/>
  <c r="AG3763" i="13"/>
  <c r="AE3764" i="13"/>
  <c r="AE3697" i="13"/>
  <c r="AG3695" i="13"/>
  <c r="AE3694" i="13"/>
  <c r="AG3576" i="13"/>
  <c r="AE3578" i="13"/>
  <c r="AG3365" i="13"/>
  <c r="AD3208" i="13"/>
  <c r="AE3203" i="13"/>
  <c r="AG3188" i="13"/>
  <c r="AG3066" i="13"/>
  <c r="AE3076" i="13"/>
  <c r="AD2938" i="13"/>
  <c r="AE2937" i="13"/>
  <c r="AD2847" i="13"/>
  <c r="AE2846" i="13"/>
  <c r="AD2519" i="13"/>
  <c r="AE2518" i="13"/>
  <c r="AD2276" i="13"/>
  <c r="AE2275" i="13"/>
  <c r="AD2173" i="13"/>
  <c r="AE2172" i="13"/>
  <c r="AD1879" i="13"/>
  <c r="AE1878" i="13"/>
  <c r="AE1673" i="13"/>
  <c r="AG1669" i="13"/>
  <c r="AE898" i="13"/>
  <c r="AG895" i="13"/>
  <c r="AG2796" i="13"/>
  <c r="AG2768" i="13"/>
  <c r="AG2733" i="13"/>
  <c r="AE2735" i="13"/>
  <c r="AE2712" i="13"/>
  <c r="AG2708" i="13"/>
  <c r="AD2685" i="13"/>
  <c r="AE2679" i="13"/>
  <c r="AG2671" i="13"/>
  <c r="AE2672" i="13"/>
  <c r="AD2567" i="13"/>
  <c r="AE2561" i="13"/>
  <c r="AD2475" i="13"/>
  <c r="AE2468" i="13"/>
  <c r="AD2459" i="13"/>
  <c r="AE2458" i="13"/>
  <c r="AG2428" i="13"/>
  <c r="AE2401" i="13"/>
  <c r="AG2400" i="13"/>
  <c r="AD2357" i="13"/>
  <c r="AE2356" i="13"/>
  <c r="AE2304" i="13"/>
  <c r="AG2302" i="13"/>
  <c r="AE2225" i="13"/>
  <c r="AG2222" i="13"/>
  <c r="AE2157" i="13"/>
  <c r="AG2153" i="13"/>
  <c r="AD2148" i="13"/>
  <c r="AE2147" i="13"/>
  <c r="AD2062" i="13"/>
  <c r="AE2060" i="13"/>
  <c r="AE2038" i="13"/>
  <c r="AG2036" i="13"/>
  <c r="AD1999" i="13"/>
  <c r="AE1998" i="13"/>
  <c r="AE1877" i="13"/>
  <c r="AG1874" i="13"/>
  <c r="AD1832" i="13"/>
  <c r="AE1831" i="13"/>
  <c r="AG1822" i="13"/>
  <c r="AE1784" i="13"/>
  <c r="AG1783" i="13"/>
  <c r="AE1742" i="13"/>
  <c r="AG1740" i="13"/>
  <c r="AE1678" i="13"/>
  <c r="AG1677" i="13"/>
  <c r="AE1558" i="13"/>
  <c r="AG1554" i="13"/>
  <c r="AD1463" i="13"/>
  <c r="AE1462" i="13"/>
  <c r="AE1389" i="13"/>
  <c r="AD1391" i="13"/>
  <c r="AD1356" i="13"/>
  <c r="AE1355" i="13"/>
  <c r="AD1028" i="13"/>
  <c r="AE1023" i="13"/>
  <c r="AD966" i="13"/>
  <c r="AE965" i="13"/>
  <c r="AE964" i="13"/>
  <c r="AG962" i="13"/>
  <c r="AD842" i="13"/>
  <c r="AE841" i="13"/>
  <c r="AE763" i="13"/>
  <c r="AG753" i="13"/>
  <c r="AE431" i="13"/>
  <c r="AG428" i="13"/>
  <c r="AG2751" i="13"/>
  <c r="AG2678" i="13"/>
  <c r="AG2596" i="13"/>
  <c r="AG2544" i="13"/>
  <c r="AD2486" i="13"/>
  <c r="AE2485" i="13"/>
  <c r="AE2434" i="13"/>
  <c r="AE2437" i="13" s="1"/>
  <c r="AG2431" i="13"/>
  <c r="AE2322" i="13"/>
  <c r="AG2316" i="13"/>
  <c r="AG2279" i="13"/>
  <c r="AE2280" i="13"/>
  <c r="AG2269" i="13"/>
  <c r="AG2179" i="13"/>
  <c r="AE2193" i="13"/>
  <c r="AE2175" i="13"/>
  <c r="AG2174" i="13"/>
  <c r="AD2146" i="13"/>
  <c r="AE2140" i="13"/>
  <c r="AE2050" i="13"/>
  <c r="AG2049" i="13"/>
  <c r="AD1937" i="13"/>
  <c r="AE1936" i="13"/>
  <c r="AE1924" i="13"/>
  <c r="AG1909" i="13"/>
  <c r="AE1911" i="13"/>
  <c r="AG1897" i="13"/>
  <c r="AE1866" i="13"/>
  <c r="AG1855" i="13"/>
  <c r="AG1786" i="13"/>
  <c r="AD1297" i="13"/>
  <c r="AE1294" i="13"/>
  <c r="AE1240" i="13"/>
  <c r="AG1237" i="13"/>
  <c r="AD1236" i="13"/>
  <c r="AE1233" i="13"/>
  <c r="AE1137" i="13"/>
  <c r="AG1134" i="13"/>
  <c r="AE947" i="13"/>
  <c r="AG946" i="13"/>
  <c r="AE922" i="13"/>
  <c r="AG920" i="13"/>
  <c r="AE889" i="13"/>
  <c r="AD891" i="13"/>
  <c r="AE832" i="13"/>
  <c r="AG831" i="13"/>
  <c r="AE747" i="13"/>
  <c r="AG746" i="13"/>
  <c r="AD660" i="13"/>
  <c r="AE659" i="13"/>
  <c r="AD478" i="13"/>
  <c r="AE477" i="13"/>
  <c r="AD413" i="13"/>
  <c r="AE412" i="13"/>
  <c r="AD257" i="13"/>
  <c r="AE256" i="13"/>
  <c r="AE169" i="13"/>
  <c r="AD176" i="13"/>
  <c r="AE47" i="13"/>
  <c r="AG10" i="13"/>
  <c r="AD2817" i="13"/>
  <c r="AE2811" i="13"/>
  <c r="AD2712" i="13"/>
  <c r="AG2664" i="13"/>
  <c r="AE2668" i="13"/>
  <c r="AE2572" i="13"/>
  <c r="AG2568" i="13"/>
  <c r="AD2507" i="13"/>
  <c r="AE2421" i="13"/>
  <c r="AG2418" i="13"/>
  <c r="AE2245" i="13"/>
  <c r="AG2244" i="13"/>
  <c r="AE2208" i="13"/>
  <c r="AG2206" i="13"/>
  <c r="AD2197" i="13"/>
  <c r="AE2196" i="13"/>
  <c r="AD2111" i="13"/>
  <c r="AE1971" i="13"/>
  <c r="AG1954" i="13"/>
  <c r="AE1940" i="13"/>
  <c r="AD1942" i="13"/>
  <c r="AG1935" i="13"/>
  <c r="AG1901" i="13"/>
  <c r="AE1903" i="13"/>
  <c r="AE1805" i="13"/>
  <c r="AG1804" i="13"/>
  <c r="AG1787" i="13"/>
  <c r="AE1789" i="13"/>
  <c r="AG1782" i="13"/>
  <c r="AG1743" i="13"/>
  <c r="AE1745" i="13"/>
  <c r="AD1666" i="13"/>
  <c r="AE1638" i="13"/>
  <c r="AE1634" i="13"/>
  <c r="AG1632" i="13"/>
  <c r="AD1548" i="13"/>
  <c r="AE1546" i="13"/>
  <c r="AE1521" i="13"/>
  <c r="AG1520" i="13"/>
  <c r="AD1492" i="13"/>
  <c r="AE1491" i="13"/>
  <c r="AD1486" i="13"/>
  <c r="AE1483" i="13"/>
  <c r="AD1473" i="13"/>
  <c r="AE1354" i="13"/>
  <c r="AG1353" i="13"/>
  <c r="AD1339" i="13"/>
  <c r="AE1336" i="13"/>
  <c r="AE1327" i="13"/>
  <c r="AG1324" i="13"/>
  <c r="AG1313" i="13"/>
  <c r="AD1105" i="13"/>
  <c r="AE1104" i="13"/>
  <c r="AE992" i="13"/>
  <c r="AD945" i="13"/>
  <c r="AE944" i="13"/>
  <c r="AD821" i="13"/>
  <c r="AE820" i="13"/>
  <c r="AD2810" i="13"/>
  <c r="AE2809" i="13"/>
  <c r="AD2773" i="13"/>
  <c r="AE2771" i="13"/>
  <c r="AE2479" i="13"/>
  <c r="AG2478" i="13"/>
  <c r="AD2304" i="13"/>
  <c r="AG2274" i="13"/>
  <c r="AE1987" i="13"/>
  <c r="AG1983" i="13"/>
  <c r="AD1953" i="13"/>
  <c r="AE1830" i="13"/>
  <c r="AG1828" i="13"/>
  <c r="AE1777" i="13"/>
  <c r="AG1774" i="13"/>
  <c r="AE1657" i="13"/>
  <c r="AG1656" i="13"/>
  <c r="AD1610" i="13"/>
  <c r="AE1609" i="13"/>
  <c r="AD1534" i="13"/>
  <c r="AE1533" i="13"/>
  <c r="AE1497" i="13"/>
  <c r="AG1495" i="13"/>
  <c r="AG1478" i="13"/>
  <c r="AE1482" i="13"/>
  <c r="AG1401" i="13"/>
  <c r="AE1402" i="13"/>
  <c r="AD1349" i="13"/>
  <c r="AE1348" i="13"/>
  <c r="AE1303" i="13"/>
  <c r="AG1288" i="13"/>
  <c r="AD1056" i="13"/>
  <c r="AE1051" i="13"/>
  <c r="AG1007" i="13"/>
  <c r="AD1003" i="13"/>
  <c r="AG975" i="13"/>
  <c r="AE977" i="13"/>
  <c r="AD919" i="13"/>
  <c r="AD848" i="13"/>
  <c r="AE847" i="13"/>
  <c r="AG795" i="13"/>
  <c r="AD750" i="13"/>
  <c r="AE748" i="13"/>
  <c r="AG633" i="13"/>
  <c r="AE646" i="13"/>
  <c r="AE577" i="13"/>
  <c r="AG559" i="13"/>
  <c r="AD441" i="13"/>
  <c r="AE440" i="13"/>
  <c r="AD374" i="13"/>
  <c r="AE373" i="13"/>
  <c r="AD304" i="13"/>
  <c r="AE303" i="13"/>
  <c r="AE195" i="13"/>
  <c r="AE203" i="13" s="1"/>
  <c r="AD162" i="13"/>
  <c r="AE160" i="13"/>
  <c r="AG133" i="13"/>
  <c r="AE726" i="13"/>
  <c r="AG724" i="13"/>
  <c r="AG389" i="13"/>
  <c r="AE326" i="13"/>
  <c r="AG325" i="13"/>
  <c r="AG262" i="13"/>
  <c r="AE152" i="13"/>
  <c r="AD154" i="13"/>
  <c r="AE696" i="13"/>
  <c r="AG695" i="13"/>
  <c r="AD530" i="13"/>
  <c r="AE529" i="13"/>
  <c r="AG395" i="13"/>
  <c r="AE399" i="13"/>
  <c r="AG382" i="13"/>
  <c r="AE372" i="13"/>
  <c r="AG371" i="13"/>
  <c r="AG305" i="13"/>
  <c r="AE306" i="13"/>
  <c r="AD241" i="13"/>
  <c r="AE240" i="13"/>
  <c r="AG145" i="13"/>
  <c r="AE146" i="13"/>
  <c r="AG137" i="13"/>
  <c r="AE129" i="13"/>
  <c r="AG124" i="13"/>
  <c r="AE123" i="13"/>
  <c r="AG111" i="13"/>
  <c r="AG694" i="13"/>
  <c r="AD680" i="13"/>
  <c r="AE679" i="13"/>
  <c r="AG614" i="13"/>
  <c r="AE618" i="13"/>
  <c r="AE505" i="13"/>
  <c r="AG503" i="13"/>
  <c r="AG494" i="13"/>
  <c r="AE432" i="13"/>
  <c r="AD434" i="13"/>
  <c r="AG302" i="13"/>
  <c r="AE255" i="13"/>
  <c r="AG248" i="13"/>
  <c r="AG192" i="13"/>
  <c r="AD662" i="13"/>
  <c r="AE661" i="13"/>
  <c r="AD537" i="13"/>
  <c r="AE536" i="13"/>
  <c r="AE468" i="13"/>
  <c r="AG456" i="13"/>
  <c r="AD168" i="13"/>
  <c r="AE167" i="13"/>
  <c r="AE133" i="13"/>
  <c r="AE11164" i="13"/>
  <c r="AG11158" i="13"/>
  <c r="AG11142" i="13"/>
  <c r="AE11143" i="13"/>
  <c r="AE11100" i="13"/>
  <c r="AG11099" i="13"/>
  <c r="AG11157" i="13"/>
  <c r="AG11146" i="13"/>
  <c r="AG11131" i="13"/>
  <c r="AG11111" i="13"/>
  <c r="AG11073" i="13"/>
  <c r="AG11024" i="13"/>
  <c r="AE10982" i="13"/>
  <c r="AG10981" i="13"/>
  <c r="AG11093" i="13"/>
  <c r="AG11102" i="13"/>
  <c r="AG10996" i="13"/>
  <c r="AE11000" i="13"/>
  <c r="AG10979" i="13"/>
  <c r="AE10980" i="13"/>
  <c r="AG10951" i="13"/>
  <c r="AG10908" i="13"/>
  <c r="AE10911" i="13"/>
  <c r="AG10822" i="13"/>
  <c r="AE10823" i="13"/>
  <c r="AG10804" i="13"/>
  <c r="AE10807" i="13"/>
  <c r="AG10731" i="13"/>
  <c r="AE10732" i="13"/>
  <c r="AG10880" i="13"/>
  <c r="AE10881" i="13"/>
  <c r="AE10831" i="13"/>
  <c r="AG10830" i="13"/>
  <c r="AG10701" i="13"/>
  <c r="AE10702" i="13"/>
  <c r="AG10907" i="13"/>
  <c r="AG10869" i="13"/>
  <c r="AE10870" i="13"/>
  <c r="AG10808" i="13"/>
  <c r="AE10809" i="13"/>
  <c r="AE10523" i="13"/>
  <c r="AG10520" i="13"/>
  <c r="AE10493" i="13"/>
  <c r="AG10492" i="13"/>
  <c r="AE10426" i="13"/>
  <c r="AG10425" i="13"/>
  <c r="AG10622" i="13"/>
  <c r="AG10703" i="13"/>
  <c r="AE10704" i="13"/>
  <c r="AE10480" i="13"/>
  <c r="AG10478" i="13"/>
  <c r="AG10451" i="13"/>
  <c r="AE10452" i="13"/>
  <c r="AG10406" i="13"/>
  <c r="AG10387" i="13"/>
  <c r="AE10394" i="13"/>
  <c r="AG10566" i="13"/>
  <c r="AE10474" i="13"/>
  <c r="AG10461" i="13"/>
  <c r="AE10365" i="13"/>
  <c r="AG10364" i="13"/>
  <c r="AG10576" i="13"/>
  <c r="AG10530" i="13"/>
  <c r="AE10531" i="13"/>
  <c r="AG10490" i="13"/>
  <c r="AE10491" i="13"/>
  <c r="AG10375" i="13"/>
  <c r="AG10567" i="13"/>
  <c r="AE10571" i="13"/>
  <c r="AG10442" i="13"/>
  <c r="AG10444" i="13" s="1"/>
  <c r="AE10444" i="13"/>
  <c r="AE10369" i="13"/>
  <c r="AG10368" i="13"/>
  <c r="AE10205" i="13"/>
  <c r="AG10203" i="13"/>
  <c r="AG10314" i="13"/>
  <c r="AG10257" i="13"/>
  <c r="AG10171" i="13"/>
  <c r="AE10172" i="13"/>
  <c r="AE10039" i="13"/>
  <c r="AG10038" i="13"/>
  <c r="AG10290" i="13"/>
  <c r="AE10291" i="13"/>
  <c r="AE10234" i="13"/>
  <c r="AG10233" i="13"/>
  <c r="AG10167" i="13"/>
  <c r="AE10170" i="13"/>
  <c r="AG10109" i="13"/>
  <c r="AE10110" i="13"/>
  <c r="AG10079" i="13"/>
  <c r="AE10084" i="13"/>
  <c r="AE10010" i="13"/>
  <c r="AG10006" i="13"/>
  <c r="AG10113" i="13"/>
  <c r="AG10078" i="13"/>
  <c r="AE10005" i="13"/>
  <c r="AE9976" i="13"/>
  <c r="AG9975" i="13"/>
  <c r="AE9968" i="13"/>
  <c r="AG9960" i="13"/>
  <c r="AG9903" i="13"/>
  <c r="AE9904" i="13"/>
  <c r="AG10228" i="13"/>
  <c r="AG9660" i="13"/>
  <c r="AE9661" i="13"/>
  <c r="AG10106" i="13"/>
  <c r="AG10065" i="13"/>
  <c r="AG10023" i="13"/>
  <c r="AE10024" i="13"/>
  <c r="AE9955" i="13"/>
  <c r="AG9944" i="13"/>
  <c r="AG9913" i="13"/>
  <c r="AG9896" i="13"/>
  <c r="AG9822" i="13"/>
  <c r="AE9823" i="13"/>
  <c r="AG9666" i="13"/>
  <c r="AE9668" i="13"/>
  <c r="AG9608" i="13"/>
  <c r="AE9609" i="13"/>
  <c r="AE9832" i="13"/>
  <c r="AG9831" i="13"/>
  <c r="AG9717" i="13"/>
  <c r="AE9718" i="13"/>
  <c r="AE9427" i="13"/>
  <c r="AG9426" i="13"/>
  <c r="AE9391" i="13"/>
  <c r="AG9390" i="13"/>
  <c r="AE9881" i="13"/>
  <c r="AG9859" i="13"/>
  <c r="AG9842" i="13"/>
  <c r="AE9887" i="13"/>
  <c r="AG9882" i="13"/>
  <c r="AG9860" i="13"/>
  <c r="AE9861" i="13"/>
  <c r="AG9748" i="13"/>
  <c r="AE9751" i="13"/>
  <c r="AE9656" i="13"/>
  <c r="AG9437" i="13"/>
  <c r="AE9441" i="13"/>
  <c r="AG9392" i="13"/>
  <c r="AE9393" i="13"/>
  <c r="AG9783" i="13"/>
  <c r="AE9605" i="13"/>
  <c r="AE9574" i="13"/>
  <c r="AG9570" i="13"/>
  <c r="AG9436" i="13"/>
  <c r="AG9274" i="13"/>
  <c r="AE9276" i="13"/>
  <c r="AG9263" i="13"/>
  <c r="AE9264" i="13"/>
  <c r="AE9757" i="13"/>
  <c r="AG9590" i="13"/>
  <c r="AG9326" i="13"/>
  <c r="AE9331" i="13"/>
  <c r="AG9306" i="13"/>
  <c r="AE9307" i="13"/>
  <c r="AE9291" i="13"/>
  <c r="AG9290" i="13"/>
  <c r="AE9212" i="13"/>
  <c r="AG9208" i="13"/>
  <c r="AE9083" i="13"/>
  <c r="AG9082" i="13"/>
  <c r="AE9017" i="13"/>
  <c r="AG9016" i="13"/>
  <c r="AE8905" i="13"/>
  <c r="AG8900" i="13"/>
  <c r="AE8857" i="13"/>
  <c r="AG8856" i="13"/>
  <c r="AG9418" i="13"/>
  <c r="AE9419" i="13"/>
  <c r="AG9397" i="13"/>
  <c r="AG9735" i="13"/>
  <c r="AE9530" i="13"/>
  <c r="AG9524" i="13"/>
  <c r="AG9460" i="13"/>
  <c r="AE9461" i="13"/>
  <c r="AG9178" i="13"/>
  <c r="AE9179" i="13"/>
  <c r="AE9129" i="13"/>
  <c r="AG9127" i="13"/>
  <c r="AG8911" i="13"/>
  <c r="AE8912" i="13"/>
  <c r="AG9221" i="13"/>
  <c r="AG8848" i="13"/>
  <c r="AG8710" i="13"/>
  <c r="AG8670" i="13"/>
  <c r="AE8655" i="13"/>
  <c r="AG8654" i="13"/>
  <c r="AG8637" i="13"/>
  <c r="AE8638" i="13"/>
  <c r="AG8527" i="13"/>
  <c r="AE8528" i="13"/>
  <c r="AG8372" i="13"/>
  <c r="AE8373" i="13"/>
  <c r="AG9204" i="13"/>
  <c r="AE9207" i="13"/>
  <c r="AG9136" i="13"/>
  <c r="AE9137" i="13"/>
  <c r="AG9107" i="13"/>
  <c r="AG8973" i="13"/>
  <c r="AE8974" i="13"/>
  <c r="AG8792" i="13"/>
  <c r="AE8795" i="13"/>
  <c r="AG8775" i="13"/>
  <c r="AE9273" i="13"/>
  <c r="AG9184" i="13"/>
  <c r="AG9159" i="13"/>
  <c r="AG9056" i="13"/>
  <c r="AE9060" i="13"/>
  <c r="AG9047" i="13"/>
  <c r="AE9048" i="13"/>
  <c r="AG8660" i="13"/>
  <c r="AG8627" i="13"/>
  <c r="AE8628" i="13"/>
  <c r="AG8607" i="13"/>
  <c r="AE8608" i="13"/>
  <c r="AG8402" i="13"/>
  <c r="AE8403" i="13"/>
  <c r="AG8381" i="13"/>
  <c r="AE8382" i="13"/>
  <c r="AG9353" i="13"/>
  <c r="AE9247" i="13"/>
  <c r="AE9066" i="13"/>
  <c r="AG9064" i="13"/>
  <c r="AG8971" i="13"/>
  <c r="AE8972" i="13"/>
  <c r="AG8953" i="13"/>
  <c r="AE8954" i="13"/>
  <c r="AE8936" i="13"/>
  <c r="AG8866" i="13"/>
  <c r="AE8791" i="13"/>
  <c r="AG8642" i="13"/>
  <c r="AG8604" i="13"/>
  <c r="AG8340" i="13"/>
  <c r="AE8341" i="13"/>
  <c r="AE8243" i="13"/>
  <c r="AG8242" i="13"/>
  <c r="AG8141" i="13"/>
  <c r="AE8143" i="13"/>
  <c r="AG8087" i="13"/>
  <c r="AE8088" i="13"/>
  <c r="AG7960" i="13"/>
  <c r="AE7961" i="13"/>
  <c r="AG7775" i="13"/>
  <c r="AE7776" i="13"/>
  <c r="AE8495" i="13"/>
  <c r="AG8492" i="13"/>
  <c r="AG8495" i="13" s="1"/>
  <c r="AE8470" i="13"/>
  <c r="AG8469" i="13"/>
  <c r="AE8464" i="13"/>
  <c r="AG8460" i="13"/>
  <c r="AE8346" i="13"/>
  <c r="AG8345" i="13"/>
  <c r="AE8328" i="13"/>
  <c r="AG8327" i="13"/>
  <c r="AG8270" i="13"/>
  <c r="AG8541" i="13"/>
  <c r="AE8542" i="13"/>
  <c r="AE8365" i="13"/>
  <c r="AG8361" i="13"/>
  <c r="AG8290" i="13"/>
  <c r="AE8291" i="13"/>
  <c r="AG8238" i="13"/>
  <c r="AE8241" i="13"/>
  <c r="AG8223" i="13"/>
  <c r="AG8207" i="13"/>
  <c r="AG8192" i="13"/>
  <c r="AG8154" i="13"/>
  <c r="AE8156" i="13"/>
  <c r="AG8125" i="13"/>
  <c r="AE8126" i="13"/>
  <c r="AG8115" i="13"/>
  <c r="AE8117" i="13"/>
  <c r="AG8067" i="13"/>
  <c r="AE8069" i="13"/>
  <c r="AG8020" i="13"/>
  <c r="AE8025" i="13"/>
  <c r="AG7958" i="13"/>
  <c r="AE7959" i="13"/>
  <c r="AG7928" i="13"/>
  <c r="AE7929" i="13"/>
  <c r="AE8581" i="13"/>
  <c r="AG8578" i="13"/>
  <c r="AG8438" i="13"/>
  <c r="AG8409" i="13"/>
  <c r="AG8389" i="13"/>
  <c r="AE8344" i="13"/>
  <c r="AG8342" i="13"/>
  <c r="AG8280" i="13"/>
  <c r="AE8207" i="13"/>
  <c r="AG8094" i="13"/>
  <c r="AG7915" i="13"/>
  <c r="AE7918" i="13"/>
  <c r="AE7866" i="13"/>
  <c r="AG7864" i="13"/>
  <c r="AG7836" i="13"/>
  <c r="AE7837" i="13"/>
  <c r="AG7755" i="13"/>
  <c r="AE7756" i="13"/>
  <c r="AG7943" i="13"/>
  <c r="AE7891" i="13"/>
  <c r="AG7890" i="13"/>
  <c r="AE7754" i="13"/>
  <c r="AG7749" i="13"/>
  <c r="AE7462" i="13"/>
  <c r="AG7461" i="13"/>
  <c r="AE7377" i="13"/>
  <c r="AG7376" i="13"/>
  <c r="AG8106" i="13"/>
  <c r="AG8077" i="13"/>
  <c r="AG8048" i="13"/>
  <c r="AE8049" i="13"/>
  <c r="AE7991" i="13"/>
  <c r="AG7989" i="13"/>
  <c r="AG7902" i="13"/>
  <c r="AE7903" i="13"/>
  <c r="AG7831" i="13"/>
  <c r="AE7833" i="13"/>
  <c r="AG7782" i="13"/>
  <c r="AG7721" i="13"/>
  <c r="AE7878" i="13"/>
  <c r="AG7876" i="13"/>
  <c r="AE7848" i="13"/>
  <c r="AG7847" i="13"/>
  <c r="AE7839" i="13"/>
  <c r="AG7838" i="13"/>
  <c r="AE7825" i="13"/>
  <c r="AG7824" i="13"/>
  <c r="AE7690" i="13"/>
  <c r="AG7683" i="13"/>
  <c r="AE7639" i="13"/>
  <c r="AG7638" i="13"/>
  <c r="AG7487" i="13"/>
  <c r="AG7433" i="13"/>
  <c r="AE7434" i="13"/>
  <c r="AG7406" i="13"/>
  <c r="AE7408" i="13"/>
  <c r="AG7395" i="13"/>
  <c r="AE7396" i="13"/>
  <c r="AE7323" i="13"/>
  <c r="AG7317" i="13"/>
  <c r="AG7297" i="13"/>
  <c r="AE7298" i="13"/>
  <c r="AG7265" i="13"/>
  <c r="AE7271" i="13"/>
  <c r="AE7199" i="13"/>
  <c r="AG7198" i="13"/>
  <c r="AG7100" i="13"/>
  <c r="AE7101" i="13"/>
  <c r="AG7027" i="13"/>
  <c r="AE7028" i="13"/>
  <c r="AG6856" i="13"/>
  <c r="AE6859" i="13"/>
  <c r="AG6728" i="13"/>
  <c r="AE6731" i="13"/>
  <c r="AG6538" i="13"/>
  <c r="AE6539" i="13"/>
  <c r="AG6375" i="13"/>
  <c r="AE6378" i="13"/>
  <c r="AG6243" i="13"/>
  <c r="AE6247" i="13"/>
  <c r="AG6042" i="13"/>
  <c r="AE6043" i="13"/>
  <c r="AG7556" i="13"/>
  <c r="AG7334" i="13"/>
  <c r="AG7315" i="13"/>
  <c r="AE7316" i="13"/>
  <c r="AG7215" i="13"/>
  <c r="AG7168" i="13"/>
  <c r="AG7619" i="13"/>
  <c r="AE7623" i="13"/>
  <c r="AG7571" i="13"/>
  <c r="AE7553" i="13"/>
  <c r="AG7550" i="13"/>
  <c r="AE7532" i="13"/>
  <c r="AG7530" i="13"/>
  <c r="AG7459" i="13"/>
  <c r="AE7460" i="13"/>
  <c r="AG7287" i="13"/>
  <c r="AE7290" i="13"/>
  <c r="AG7261" i="13"/>
  <c r="AE7262" i="13"/>
  <c r="AG7223" i="13"/>
  <c r="AE7226" i="13"/>
  <c r="AG7162" i="13"/>
  <c r="AE7164" i="13"/>
  <c r="AG7056" i="13"/>
  <c r="AE7057" i="13"/>
  <c r="AG6860" i="13"/>
  <c r="AE6861" i="13"/>
  <c r="AG6777" i="13"/>
  <c r="AE6778" i="13"/>
  <c r="AG6726" i="13"/>
  <c r="AG6617" i="13"/>
  <c r="AE6619" i="13"/>
  <c r="AG6460" i="13"/>
  <c r="AE6478" i="13"/>
  <c r="AG6321" i="13"/>
  <c r="AE6322" i="13"/>
  <c r="AG6273" i="13"/>
  <c r="AE6274" i="13"/>
  <c r="AG6238" i="13"/>
  <c r="AE6239" i="13"/>
  <c r="AG6202" i="13"/>
  <c r="AE6203" i="13"/>
  <c r="AG7665" i="13"/>
  <c r="AE7582" i="13"/>
  <c r="AG7580" i="13"/>
  <c r="AE7522" i="13"/>
  <c r="AG7518" i="13"/>
  <c r="AE7475" i="13"/>
  <c r="AG7471" i="13"/>
  <c r="AG7397" i="13"/>
  <c r="AE7400" i="13"/>
  <c r="AG7232" i="13"/>
  <c r="AE7233" i="13"/>
  <c r="AE7150" i="13"/>
  <c r="AG7139" i="13"/>
  <c r="AG7087" i="13"/>
  <c r="AG7042" i="13"/>
  <c r="AE7043" i="13"/>
  <c r="AG6751" i="13"/>
  <c r="AE6761" i="13"/>
  <c r="AE6685" i="13"/>
  <c r="AG6684" i="13"/>
  <c r="AG6658" i="13"/>
  <c r="AG6637" i="13"/>
  <c r="AE6588" i="13"/>
  <c r="AG6586" i="13"/>
  <c r="AG6501" i="13"/>
  <c r="AE6504" i="13"/>
  <c r="AG6453" i="13"/>
  <c r="AG6423" i="13"/>
  <c r="AG6102" i="13"/>
  <c r="AG7112" i="13"/>
  <c r="AE6972" i="13"/>
  <c r="AG6971" i="13"/>
  <c r="AE6920" i="13"/>
  <c r="AG6919" i="13"/>
  <c r="AG6667" i="13"/>
  <c r="AE6668" i="13"/>
  <c r="AG6537" i="13"/>
  <c r="AE6506" i="13"/>
  <c r="AG6505" i="13"/>
  <c r="AG6254" i="13"/>
  <c r="AG6207" i="13"/>
  <c r="AE6188" i="13"/>
  <c r="AG6184" i="13"/>
  <c r="AE6129" i="13"/>
  <c r="AG6128" i="13"/>
  <c r="AE6119" i="13"/>
  <c r="AG6116" i="13"/>
  <c r="AE5847" i="13"/>
  <c r="AG5842" i="13"/>
  <c r="AE5794" i="13"/>
  <c r="AG5793" i="13"/>
  <c r="AE5687" i="13"/>
  <c r="AG5686" i="13"/>
  <c r="AE5491" i="13"/>
  <c r="AG5488" i="13"/>
  <c r="AE5414" i="13"/>
  <c r="AG5407" i="13"/>
  <c r="AG5278" i="13"/>
  <c r="AE5295" i="13"/>
  <c r="AG5229" i="13"/>
  <c r="AE5230" i="13"/>
  <c r="AG5024" i="13"/>
  <c r="AE5029" i="13"/>
  <c r="AG4968" i="13"/>
  <c r="AE4969" i="13"/>
  <c r="AG7091" i="13"/>
  <c r="AG7059" i="13"/>
  <c r="AG6969" i="13"/>
  <c r="AE6970" i="13"/>
  <c r="AG6937" i="13"/>
  <c r="AE6938" i="13"/>
  <c r="AE6799" i="13"/>
  <c r="AG6797" i="13"/>
  <c r="AG6782" i="13"/>
  <c r="AE6681" i="13"/>
  <c r="AG6678" i="13"/>
  <c r="AG6616" i="13"/>
  <c r="AE6596" i="13"/>
  <c r="AG6594" i="13"/>
  <c r="AG6526" i="13"/>
  <c r="AG6420" i="13"/>
  <c r="AE6413" i="13"/>
  <c r="AG6295" i="13"/>
  <c r="AG6272" i="13"/>
  <c r="AE6151" i="13"/>
  <c r="AG6146" i="13"/>
  <c r="AG6090" i="13"/>
  <c r="AG6076" i="13"/>
  <c r="AE6077" i="13"/>
  <c r="AG6023" i="13"/>
  <c r="AE6024" i="13"/>
  <c r="AE7015" i="13"/>
  <c r="AG7013" i="13"/>
  <c r="AE6968" i="13"/>
  <c r="AG6967" i="13"/>
  <c r="AE6928" i="13"/>
  <c r="AG6927" i="13"/>
  <c r="AE6905" i="13"/>
  <c r="AG6903" i="13"/>
  <c r="AG6898" i="13"/>
  <c r="AG6855" i="13"/>
  <c r="AG6832" i="13"/>
  <c r="AE6808" i="13"/>
  <c r="AG6807" i="13"/>
  <c r="AG6808" i="13" s="1"/>
  <c r="AG6772" i="13"/>
  <c r="AE6774" i="13"/>
  <c r="AG6707" i="13"/>
  <c r="AE6708" i="13"/>
  <c r="AG6611" i="13"/>
  <c r="AE6612" i="13"/>
  <c r="AE6500" i="13"/>
  <c r="AG6498" i="13"/>
  <c r="AE6263" i="13"/>
  <c r="AG6242" i="13"/>
  <c r="AG6220" i="13"/>
  <c r="AE6135" i="13"/>
  <c r="AG6134" i="13"/>
  <c r="AG5840" i="13"/>
  <c r="AE5841" i="13"/>
  <c r="AG5811" i="13"/>
  <c r="AE5812" i="13"/>
  <c r="AE5786" i="13"/>
  <c r="AG5784" i="13"/>
  <c r="AG5753" i="13"/>
  <c r="AE5754" i="13"/>
  <c r="AE5727" i="13"/>
  <c r="AG5723" i="13"/>
  <c r="AG5684" i="13"/>
  <c r="AE5685" i="13"/>
  <c r="AG5473" i="13"/>
  <c r="AE5474" i="13"/>
  <c r="AE5367" i="13"/>
  <c r="AG5365" i="13"/>
  <c r="AG5899" i="13"/>
  <c r="AE5900" i="13"/>
  <c r="AG5877" i="13"/>
  <c r="AE5880" i="13"/>
  <c r="AG5641" i="13"/>
  <c r="AG5614" i="13"/>
  <c r="AG5565" i="13"/>
  <c r="AE5568" i="13"/>
  <c r="AE5549" i="13"/>
  <c r="AG5546" i="13"/>
  <c r="AG5505" i="13"/>
  <c r="AG5497" i="13"/>
  <c r="AG5441" i="13"/>
  <c r="AG5425" i="13"/>
  <c r="AG5384" i="13"/>
  <c r="AG5354" i="13"/>
  <c r="AE5106" i="13"/>
  <c r="AG5093" i="13"/>
  <c r="AE5083" i="13"/>
  <c r="AG5077" i="13"/>
  <c r="AG4944" i="13"/>
  <c r="AE4947" i="13"/>
  <c r="AG4936" i="13"/>
  <c r="AE4939" i="13"/>
  <c r="AG4833" i="13"/>
  <c r="AE4837" i="13"/>
  <c r="AG4614" i="13"/>
  <c r="AE4624" i="13"/>
  <c r="AG4489" i="13"/>
  <c r="AE4494" i="13"/>
  <c r="AG4431" i="13"/>
  <c r="AE4432" i="13"/>
  <c r="AD4393" i="13"/>
  <c r="AE4392" i="13"/>
  <c r="AD4157" i="13"/>
  <c r="AE4156" i="13"/>
  <c r="AG6032" i="13"/>
  <c r="AG6007" i="13"/>
  <c r="AE5936" i="13"/>
  <c r="AG5862" i="13"/>
  <c r="AG5837" i="13"/>
  <c r="AG5745" i="13"/>
  <c r="AG5739" i="13"/>
  <c r="AE5668" i="13"/>
  <c r="AG5662" i="13"/>
  <c r="AG5649" i="13"/>
  <c r="AG5580" i="13"/>
  <c r="AG5227" i="13"/>
  <c r="AE5228" i="13"/>
  <c r="AG5188" i="13"/>
  <c r="AE5200" i="13"/>
  <c r="AE5129" i="13"/>
  <c r="AG5128" i="13"/>
  <c r="AE5059" i="13"/>
  <c r="AG5058" i="13"/>
  <c r="AG4972" i="13"/>
  <c r="AE4975" i="13"/>
  <c r="AG4062" i="13"/>
  <c r="AE4065" i="13"/>
  <c r="AG5957" i="13"/>
  <c r="AE5959" i="13"/>
  <c r="AG5874" i="13"/>
  <c r="AE5876" i="13"/>
  <c r="AG5650" i="13"/>
  <c r="AE5653" i="13"/>
  <c r="AE5635" i="13"/>
  <c r="AG5589" i="13"/>
  <c r="AE5590" i="13"/>
  <c r="AG5538" i="13"/>
  <c r="AE5539" i="13"/>
  <c r="AG5337" i="13"/>
  <c r="AE5338" i="13"/>
  <c r="AG5321" i="13"/>
  <c r="AE5324" i="13"/>
  <c r="AE5262" i="13"/>
  <c r="AG5204" i="13"/>
  <c r="AE5174" i="13"/>
  <c r="AE5147" i="13"/>
  <c r="AG5145" i="13"/>
  <c r="AG5138" i="13"/>
  <c r="AE5118" i="13"/>
  <c r="AG5117" i="13"/>
  <c r="AE5070" i="13"/>
  <c r="AG5069" i="13"/>
  <c r="AE5040" i="13"/>
  <c r="AG5037" i="13"/>
  <c r="AG5007" i="13"/>
  <c r="AE5014" i="13"/>
  <c r="AG4952" i="13"/>
  <c r="AE4953" i="13"/>
  <c r="AG4859" i="13"/>
  <c r="AE4861" i="13"/>
  <c r="AD4705" i="13"/>
  <c r="AE4704" i="13"/>
  <c r="AG4669" i="13"/>
  <c r="AE4671" i="13"/>
  <c r="AG4612" i="13"/>
  <c r="AE4613" i="13"/>
  <c r="AG4532" i="13"/>
  <c r="AE4533" i="13"/>
  <c r="AG4483" i="13"/>
  <c r="AE4484" i="13"/>
  <c r="AG4426" i="13"/>
  <c r="AG4430" i="13" s="1"/>
  <c r="AD4303" i="13"/>
  <c r="AE4302" i="13"/>
  <c r="AG5950" i="13"/>
  <c r="AE5951" i="13"/>
  <c r="AE5939" i="13"/>
  <c r="AE5915" i="13"/>
  <c r="AG5815" i="13"/>
  <c r="AG5802" i="13"/>
  <c r="AG5737" i="13"/>
  <c r="AG5704" i="13"/>
  <c r="AG5683" i="13"/>
  <c r="AG5677" i="13"/>
  <c r="AG5642" i="13"/>
  <c r="AE5643" i="13"/>
  <c r="AE5605" i="13"/>
  <c r="AG5572" i="13"/>
  <c r="AE5239" i="13"/>
  <c r="AG5127" i="13"/>
  <c r="AE5065" i="13"/>
  <c r="AG5064" i="13"/>
  <c r="AE5055" i="13"/>
  <c r="AG5054" i="13"/>
  <c r="AG5001" i="13"/>
  <c r="AG4970" i="13"/>
  <c r="AE4971" i="13"/>
  <c r="AE4254" i="13"/>
  <c r="AG4252" i="13"/>
  <c r="AE4197" i="13"/>
  <c r="AG4196" i="13"/>
  <c r="AE3933" i="13"/>
  <c r="AG3931" i="13"/>
  <c r="AE5233" i="13"/>
  <c r="AE4903" i="13"/>
  <c r="AG4902" i="13"/>
  <c r="AG4890" i="13"/>
  <c r="AE4858" i="13"/>
  <c r="AE4380" i="13"/>
  <c r="AG4379" i="13"/>
  <c r="AE4305" i="13"/>
  <c r="AG4304" i="13"/>
  <c r="AE4272" i="13"/>
  <c r="AG4271" i="13"/>
  <c r="AE4211" i="13"/>
  <c r="AG4209" i="13"/>
  <c r="AD4199" i="13"/>
  <c r="AE4198" i="13"/>
  <c r="AE4185" i="13"/>
  <c r="AD4187" i="13"/>
  <c r="AG4034" i="13"/>
  <c r="AE4036" i="13"/>
  <c r="AG4022" i="13"/>
  <c r="AE4025" i="13"/>
  <c r="AE3088" i="13"/>
  <c r="AG3085" i="13"/>
  <c r="AG4912" i="13"/>
  <c r="AG4848" i="13"/>
  <c r="AE4816" i="13"/>
  <c r="AG4806" i="13"/>
  <c r="AG4637" i="13"/>
  <c r="AE4569" i="13"/>
  <c r="AG4567" i="13"/>
  <c r="AE4551" i="13"/>
  <c r="AG4550" i="13"/>
  <c r="AG4545" i="13"/>
  <c r="AG4447" i="13"/>
  <c r="AG4437" i="13"/>
  <c r="AG4406" i="13"/>
  <c r="AE4370" i="13"/>
  <c r="AG4365" i="13"/>
  <c r="AE4264" i="13"/>
  <c r="AG4260" i="13"/>
  <c r="AD4213" i="13"/>
  <c r="AE4212" i="13"/>
  <c r="AD4159" i="13"/>
  <c r="AE4158" i="13"/>
  <c r="AE4054" i="13"/>
  <c r="AG4053" i="13"/>
  <c r="AE4042" i="13"/>
  <c r="AG4039" i="13"/>
  <c r="AE4016" i="13"/>
  <c r="AG4015" i="13"/>
  <c r="AE3910" i="13"/>
  <c r="AG3907" i="13"/>
  <c r="AE3836" i="13"/>
  <c r="AG3832" i="13"/>
  <c r="AD3437" i="13"/>
  <c r="AE3436" i="13"/>
  <c r="AD3400" i="13"/>
  <c r="AE3399" i="13"/>
  <c r="AD3168" i="13"/>
  <c r="AE3167" i="13"/>
  <c r="AG4898" i="13"/>
  <c r="AE4865" i="13"/>
  <c r="AG4712" i="13"/>
  <c r="AG4565" i="13"/>
  <c r="AE4566" i="13"/>
  <c r="AG4558" i="13"/>
  <c r="AG4504" i="13"/>
  <c r="AE4376" i="13"/>
  <c r="AG4373" i="13"/>
  <c r="AG4353" i="13"/>
  <c r="AE4326" i="13"/>
  <c r="AG4310" i="13"/>
  <c r="AE4249" i="13"/>
  <c r="AD4195" i="13"/>
  <c r="AE4190" i="13"/>
  <c r="AE4164" i="13"/>
  <c r="AG4162" i="13"/>
  <c r="AG3988" i="13"/>
  <c r="AD3978" i="13"/>
  <c r="AE3977" i="13"/>
  <c r="AE3936" i="13"/>
  <c r="AG3934" i="13"/>
  <c r="AG3920" i="13"/>
  <c r="AE3930" i="13"/>
  <c r="AE3912" i="13"/>
  <c r="AG3911" i="13"/>
  <c r="AE3827" i="13"/>
  <c r="AG3824" i="13"/>
  <c r="AE3575" i="13"/>
  <c r="AG3572" i="13"/>
  <c r="AG3282" i="13"/>
  <c r="AE3284" i="13"/>
  <c r="AE3098" i="13"/>
  <c r="AG3095" i="13"/>
  <c r="AG2885" i="13"/>
  <c r="AE2887" i="13"/>
  <c r="AG4995" i="13"/>
  <c r="AG4883" i="13"/>
  <c r="AE4887" i="13"/>
  <c r="AG4880" i="13"/>
  <c r="AE4855" i="13"/>
  <c r="AG4713" i="13"/>
  <c r="AE4716" i="13"/>
  <c r="AE4643" i="13"/>
  <c r="AG4549" i="13"/>
  <c r="AG4453" i="13"/>
  <c r="AE4389" i="13"/>
  <c r="AG4381" i="13"/>
  <c r="AG4293" i="13"/>
  <c r="AE4286" i="13"/>
  <c r="AG4284" i="13"/>
  <c r="AD4105" i="13"/>
  <c r="AE4104" i="13"/>
  <c r="AE4075" i="13"/>
  <c r="AG4073" i="13"/>
  <c r="AG4050" i="13"/>
  <c r="AD4006" i="13"/>
  <c r="AE4005" i="13"/>
  <c r="AG3963" i="13"/>
  <c r="AD3535" i="13"/>
  <c r="AE3534" i="13"/>
  <c r="AD3481" i="13"/>
  <c r="AE3480" i="13"/>
  <c r="AG3383" i="13"/>
  <c r="AD3325" i="13"/>
  <c r="AE3324" i="13"/>
  <c r="AG3027" i="13"/>
  <c r="AE3028" i="13"/>
  <c r="AD2958" i="13"/>
  <c r="AE2955" i="13"/>
  <c r="AE3885" i="13"/>
  <c r="AG3884" i="13"/>
  <c r="AG3854" i="13"/>
  <c r="AG3799" i="13"/>
  <c r="AE3801" i="13"/>
  <c r="AE3352" i="13"/>
  <c r="AG3351" i="13"/>
  <c r="AE3299" i="13"/>
  <c r="AD3301" i="13"/>
  <c r="AD3210" i="13"/>
  <c r="AE3209" i="13"/>
  <c r="AG3180" i="13"/>
  <c r="AE3150" i="13"/>
  <c r="AG3145" i="13"/>
  <c r="AD3111" i="13"/>
  <c r="AE3106" i="13"/>
  <c r="AE2965" i="13"/>
  <c r="AG2964" i="13"/>
  <c r="AD2936" i="13"/>
  <c r="AE2935" i="13"/>
  <c r="AG1118" i="13"/>
  <c r="AE3839" i="13"/>
  <c r="AG3837" i="13"/>
  <c r="AD3798" i="13"/>
  <c r="AE3796" i="13"/>
  <c r="AG3710" i="13"/>
  <c r="AE3678" i="13"/>
  <c r="AG3665" i="13"/>
  <c r="AE3655" i="13"/>
  <c r="AE3605" i="13"/>
  <c r="AG3603" i="13"/>
  <c r="AE3589" i="13"/>
  <c r="AG3587" i="13"/>
  <c r="AG3485" i="13"/>
  <c r="AD3451" i="13"/>
  <c r="AE3444" i="13"/>
  <c r="AD3375" i="13"/>
  <c r="AE3374" i="13"/>
  <c r="AG3268" i="13"/>
  <c r="AE3272" i="13"/>
  <c r="AD3061" i="13"/>
  <c r="AE3056" i="13"/>
  <c r="AD2861" i="13"/>
  <c r="AD2659" i="13"/>
  <c r="AE2658" i="13"/>
  <c r="AD2622" i="13"/>
  <c r="AE2621" i="13"/>
  <c r="AG2555" i="13"/>
  <c r="AD2490" i="13"/>
  <c r="AE2489" i="13"/>
  <c r="AD2455" i="13"/>
  <c r="AE2452" i="13"/>
  <c r="AE2315" i="13"/>
  <c r="AG2310" i="13"/>
  <c r="AD2227" i="13"/>
  <c r="AE2226" i="13"/>
  <c r="AD2195" i="13"/>
  <c r="AE2194" i="13"/>
  <c r="AD2115" i="13"/>
  <c r="AE2114" i="13"/>
  <c r="AD2052" i="13"/>
  <c r="AE2051" i="13"/>
  <c r="AD2007" i="13"/>
  <c r="AE2006" i="13"/>
  <c r="AD1939" i="13"/>
  <c r="AE1938" i="13"/>
  <c r="AD1769" i="13"/>
  <c r="AE1762" i="13"/>
  <c r="AD1648" i="13"/>
  <c r="AE1647" i="13"/>
  <c r="AD1379" i="13"/>
  <c r="AE1378" i="13"/>
  <c r="AD1251" i="13"/>
  <c r="AE1250" i="13"/>
  <c r="AD1060" i="13"/>
  <c r="AE1059" i="13"/>
  <c r="AE3715" i="13"/>
  <c r="AG3711" i="13"/>
  <c r="AE3613" i="13"/>
  <c r="AG3612" i="13"/>
  <c r="AE3582" i="13"/>
  <c r="AG3581" i="13"/>
  <c r="AE3455" i="13"/>
  <c r="AG3454" i="13"/>
  <c r="AG3347" i="13"/>
  <c r="AD3294" i="13"/>
  <c r="AE3293" i="13"/>
  <c r="AD3259" i="13"/>
  <c r="AE3258" i="13"/>
  <c r="AD3161" i="13"/>
  <c r="AE3160" i="13"/>
  <c r="AE3159" i="13"/>
  <c r="AG3156" i="13"/>
  <c r="AE3155" i="13"/>
  <c r="AG3153" i="13"/>
  <c r="AG3127" i="13"/>
  <c r="AG3078" i="13"/>
  <c r="AD3034" i="13"/>
  <c r="AE3031" i="13"/>
  <c r="AE2923" i="13"/>
  <c r="AE2901" i="13"/>
  <c r="AG2899" i="13"/>
  <c r="AG2831" i="13"/>
  <c r="AE2833" i="13"/>
  <c r="AG2460" i="13"/>
  <c r="AE2462" i="13"/>
  <c r="AE1893" i="13"/>
  <c r="AG1892" i="13"/>
  <c r="AG1723" i="13"/>
  <c r="AE1725" i="13"/>
  <c r="AE1473" i="13"/>
  <c r="AG1469" i="13"/>
  <c r="AE1314" i="13"/>
  <c r="AD1316" i="13"/>
  <c r="AE1244" i="13"/>
  <c r="AG1241" i="13"/>
  <c r="AG1088" i="13"/>
  <c r="AE1090" i="13"/>
  <c r="AD3895" i="13"/>
  <c r="AD3871" i="13"/>
  <c r="AE3860" i="13"/>
  <c r="AG3857" i="13"/>
  <c r="AE3831" i="13"/>
  <c r="AG3830" i="13"/>
  <c r="AE3795" i="13"/>
  <c r="AG3794" i="13"/>
  <c r="AD3680" i="13"/>
  <c r="AE3679" i="13"/>
  <c r="AG3522" i="13"/>
  <c r="AD3439" i="13"/>
  <c r="AE3438" i="13"/>
  <c r="AE3430" i="13"/>
  <c r="AG3429" i="13"/>
  <c r="AG3326" i="13"/>
  <c r="AE3327" i="13"/>
  <c r="AD3281" i="13"/>
  <c r="AE3280" i="13"/>
  <c r="AG3256" i="13"/>
  <c r="AE3257" i="13"/>
  <c r="AE3220" i="13"/>
  <c r="AG3218" i="13"/>
  <c r="AD3011" i="13"/>
  <c r="AE3010" i="13"/>
  <c r="AD2882" i="13"/>
  <c r="AE2876" i="13"/>
  <c r="AE2374" i="13"/>
  <c r="AD2377" i="13"/>
  <c r="AD2248" i="13"/>
  <c r="AE2246" i="13"/>
  <c r="AD1602" i="13"/>
  <c r="AE1601" i="13"/>
  <c r="AE1439" i="13"/>
  <c r="AG1435" i="13"/>
  <c r="AE1335" i="13"/>
  <c r="AG1332" i="13"/>
  <c r="AE1072" i="13"/>
  <c r="AG1070" i="13"/>
  <c r="AE879" i="13"/>
  <c r="AG878" i="13"/>
  <c r="AG2801" i="13"/>
  <c r="AD2796" i="13"/>
  <c r="AE2655" i="13"/>
  <c r="AG2614" i="13"/>
  <c r="AE2615" i="13"/>
  <c r="AD2560" i="13"/>
  <c r="AE2557" i="13"/>
  <c r="AD2499" i="13"/>
  <c r="AE2497" i="13"/>
  <c r="AE2283" i="13"/>
  <c r="AG2281" i="13"/>
  <c r="AG2120" i="13"/>
  <c r="AD2072" i="13"/>
  <c r="AE2071" i="13"/>
  <c r="AG2013" i="13"/>
  <c r="AG1950" i="13"/>
  <c r="AE1953" i="13"/>
  <c r="AD1773" i="13"/>
  <c r="AE1772" i="13"/>
  <c r="AE1709" i="13"/>
  <c r="AG1697" i="13"/>
  <c r="AD1684" i="13"/>
  <c r="AE1683" i="13"/>
  <c r="AD1676" i="13"/>
  <c r="AE1674" i="13"/>
  <c r="AE1653" i="13"/>
  <c r="AG1651" i="13"/>
  <c r="AE2023" i="13"/>
  <c r="AG1510" i="13"/>
  <c r="AD1499" i="13"/>
  <c r="AE1498" i="13"/>
  <c r="AD1299" i="13"/>
  <c r="AE1298" i="13"/>
  <c r="AE1133" i="13"/>
  <c r="AG1125" i="13"/>
  <c r="AE936" i="13"/>
  <c r="AG935" i="13"/>
  <c r="AD776" i="13"/>
  <c r="AE775" i="13"/>
  <c r="AD2787" i="13"/>
  <c r="AE2786" i="13"/>
  <c r="AE2726" i="13"/>
  <c r="AG2713" i="13"/>
  <c r="AD6307" i="13"/>
  <c r="AD2603" i="13"/>
  <c r="AE2601" i="13"/>
  <c r="AG2533" i="13"/>
  <c r="AG2433" i="13"/>
  <c r="AD2399" i="13"/>
  <c r="AE2398" i="13"/>
  <c r="AD2353" i="13"/>
  <c r="AE2352" i="13"/>
  <c r="AE2068" i="13"/>
  <c r="AG2063" i="13"/>
  <c r="AE2014" i="13"/>
  <c r="AE1873" i="13"/>
  <c r="AG1870" i="13"/>
  <c r="AD1850" i="13"/>
  <c r="AE1846" i="13"/>
  <c r="AE1792" i="13"/>
  <c r="AD1794" i="13"/>
  <c r="AD1761" i="13"/>
  <c r="AE1760" i="13"/>
  <c r="AD1751" i="13"/>
  <c r="AE1750" i="13"/>
  <c r="AE1628" i="13"/>
  <c r="AG1625" i="13"/>
  <c r="AD1572" i="13"/>
  <c r="AE1570" i="13"/>
  <c r="AE1532" i="13"/>
  <c r="AG1531" i="13"/>
  <c r="AD1441" i="13"/>
  <c r="AE1440" i="13"/>
  <c r="AE1377" i="13"/>
  <c r="AG1373" i="13"/>
  <c r="AD1085" i="13"/>
  <c r="AE1073" i="13"/>
  <c r="AD1011" i="13"/>
  <c r="AE1010" i="13"/>
  <c r="AD961" i="13"/>
  <c r="AE960" i="13"/>
  <c r="AD953" i="13"/>
  <c r="AE950" i="13"/>
  <c r="AE924" i="13"/>
  <c r="AG923" i="13"/>
  <c r="AE785" i="13"/>
  <c r="AG779" i="13"/>
  <c r="AG742" i="13"/>
  <c r="AE745" i="13"/>
  <c r="AD622" i="13"/>
  <c r="AE621" i="13"/>
  <c r="AD474" i="13"/>
  <c r="AE471" i="13"/>
  <c r="AD401" i="13"/>
  <c r="AE400" i="13"/>
  <c r="AG215" i="13"/>
  <c r="AE216" i="13"/>
  <c r="AD151" i="13"/>
  <c r="AE150" i="13"/>
  <c r="AE2828" i="13"/>
  <c r="AG2826" i="13"/>
  <c r="AD2701" i="13"/>
  <c r="AE2699" i="13"/>
  <c r="AD2607" i="13"/>
  <c r="AE2606" i="13"/>
  <c r="AE2552" i="13"/>
  <c r="AG2549" i="13"/>
  <c r="AD2515" i="13"/>
  <c r="AE2514" i="13"/>
  <c r="AE2502" i="13"/>
  <c r="AG2500" i="13"/>
  <c r="AD2351" i="13"/>
  <c r="AE2350" i="13"/>
  <c r="AD2330" i="13"/>
  <c r="AD2296" i="13"/>
  <c r="AE2295" i="13"/>
  <c r="AG2277" i="13"/>
  <c r="AE2278" i="13"/>
  <c r="AD2103" i="13"/>
  <c r="AE2102" i="13"/>
  <c r="AD1881" i="13"/>
  <c r="AE1880" i="13"/>
  <c r="AD1813" i="13"/>
  <c r="AE1810" i="13"/>
  <c r="AG1796" i="13"/>
  <c r="AD1655" i="13"/>
  <c r="AE1654" i="13"/>
  <c r="AG1638" i="13"/>
  <c r="AE1553" i="13"/>
  <c r="AG1551" i="13"/>
  <c r="AD1512" i="13"/>
  <c r="AE1511" i="13"/>
  <c r="AE1468" i="13"/>
  <c r="AG1466" i="13"/>
  <c r="AG1434" i="13"/>
  <c r="AE1302" i="13"/>
  <c r="AG1300" i="13"/>
  <c r="AG1119" i="13"/>
  <c r="AE1120" i="13"/>
  <c r="AD1058" i="13"/>
  <c r="AE1057" i="13"/>
  <c r="AG992" i="13"/>
  <c r="AD964" i="13"/>
  <c r="AG834" i="13"/>
  <c r="AG769" i="13"/>
  <c r="AE771" i="13"/>
  <c r="AG597" i="13"/>
  <c r="AE599" i="13"/>
  <c r="AD2741" i="13"/>
  <c r="AE2740" i="13"/>
  <c r="AE2707" i="13"/>
  <c r="AG2706" i="13"/>
  <c r="AD2582" i="13"/>
  <c r="AE2439" i="13"/>
  <c r="AG2438" i="13"/>
  <c r="AD2415" i="13"/>
  <c r="AE2414" i="13"/>
  <c r="AD2349" i="13"/>
  <c r="AE2348" i="13"/>
  <c r="AD2340" i="13"/>
  <c r="AE2274" i="13"/>
  <c r="AG2202" i="13"/>
  <c r="AE2205" i="13"/>
  <c r="AE2152" i="13"/>
  <c r="AG2149" i="13"/>
  <c r="AE2108" i="13"/>
  <c r="AG2106" i="13"/>
  <c r="AE2075" i="13"/>
  <c r="AG2073" i="13"/>
  <c r="AD2038" i="13"/>
  <c r="AD2013" i="13"/>
  <c r="AD1927" i="13"/>
  <c r="AE1891" i="13"/>
  <c r="AG1885" i="13"/>
  <c r="AD1809" i="13"/>
  <c r="AE1808" i="13"/>
  <c r="AE1759" i="13"/>
  <c r="AG1757" i="13"/>
  <c r="AE1739" i="13"/>
  <c r="AG1734" i="13"/>
  <c r="AD1713" i="13"/>
  <c r="AE1712" i="13"/>
  <c r="AD1691" i="13"/>
  <c r="AE1690" i="13"/>
  <c r="AD1616" i="13"/>
  <c r="AE1615" i="13"/>
  <c r="AE1582" i="13"/>
  <c r="AG1579" i="13"/>
  <c r="AE1526" i="13"/>
  <c r="AG1522" i="13"/>
  <c r="AD1519" i="13"/>
  <c r="AE1515" i="13"/>
  <c r="AE1447" i="13"/>
  <c r="AG1445" i="13"/>
  <c r="AE1382" i="13"/>
  <c r="AG1380" i="13"/>
  <c r="AD1358" i="13"/>
  <c r="AE1357" i="13"/>
  <c r="AD1065" i="13"/>
  <c r="AE1061" i="13"/>
  <c r="AD1039" i="13"/>
  <c r="AG996" i="13"/>
  <c r="AE1003" i="13"/>
  <c r="AE934" i="13"/>
  <c r="AG933" i="13"/>
  <c r="AD903" i="13"/>
  <c r="AE902" i="13"/>
  <c r="AE811" i="13"/>
  <c r="AG808" i="13"/>
  <c r="AE807" i="13"/>
  <c r="AG804" i="13"/>
  <c r="AE803" i="13"/>
  <c r="AG801" i="13"/>
  <c r="AD787" i="13"/>
  <c r="AE786" i="13"/>
  <c r="AD734" i="13"/>
  <c r="AE731" i="13"/>
  <c r="AD686" i="13"/>
  <c r="AE685" i="13"/>
  <c r="AD490" i="13"/>
  <c r="AE489" i="13"/>
  <c r="AD420" i="13"/>
  <c r="AE419" i="13"/>
  <c r="AG294" i="13"/>
  <c r="AE295" i="13"/>
  <c r="AE242" i="13"/>
  <c r="AD243" i="13"/>
  <c r="AD190" i="13"/>
  <c r="AE187" i="13"/>
  <c r="AG110" i="13"/>
  <c r="AG627" i="13"/>
  <c r="AD522" i="13"/>
  <c r="AE521" i="13"/>
  <c r="AD470" i="13"/>
  <c r="AE469" i="13"/>
  <c r="AD411" i="13"/>
  <c r="AE406" i="13"/>
  <c r="AE293" i="13"/>
  <c r="AE209" i="13"/>
  <c r="AG208" i="13"/>
  <c r="AG667" i="13"/>
  <c r="AD620" i="13"/>
  <c r="AE619" i="13"/>
  <c r="AD590" i="13"/>
  <c r="AE589" i="13"/>
  <c r="AD558" i="13"/>
  <c r="AE554" i="13"/>
  <c r="AG450" i="13"/>
  <c r="AE451" i="13"/>
  <c r="AG423" i="13"/>
  <c r="AE425" i="13"/>
  <c r="AG101" i="13"/>
  <c r="AE106" i="13"/>
  <c r="AE694" i="13"/>
  <c r="AD624" i="13"/>
  <c r="AE623" i="13"/>
  <c r="AD485" i="13"/>
  <c r="AE484" i="13"/>
  <c r="AD439" i="13"/>
  <c r="AE437" i="13"/>
  <c r="AE403" i="13"/>
  <c r="AG402" i="13"/>
  <c r="AE73" i="13"/>
  <c r="AG53" i="13"/>
  <c r="AD427" i="13"/>
  <c r="AE426" i="13"/>
  <c r="AD389" i="13"/>
  <c r="AE363" i="13"/>
  <c r="AD368" i="13"/>
  <c r="AD310" i="13"/>
  <c r="AE309" i="13"/>
  <c r="AD205" i="13"/>
  <c r="AE204" i="13"/>
  <c r="AG157" i="13"/>
  <c r="AG11330" i="13"/>
  <c r="AG11331" i="13" s="1"/>
  <c r="AE11331" i="13"/>
  <c r="AG11179" i="13"/>
  <c r="AE11183" i="13"/>
  <c r="AG11132" i="13"/>
  <c r="AE11133" i="13"/>
  <c r="AE10970" i="13"/>
  <c r="AG10967" i="13"/>
  <c r="AG10992" i="13"/>
  <c r="AE10993" i="13"/>
  <c r="AG11009" i="13"/>
  <c r="AG10966" i="13"/>
  <c r="AE10895" i="13"/>
  <c r="AG10894" i="13"/>
  <c r="AG10959" i="13"/>
  <c r="AG10953" i="13"/>
  <c r="AG10942" i="13"/>
  <c r="AE10853" i="13"/>
  <c r="AG10851" i="13"/>
  <c r="AG10863" i="13"/>
  <c r="AE10864" i="13"/>
  <c r="AG10873" i="13"/>
  <c r="AE10618" i="13"/>
  <c r="AG10617" i="13"/>
  <c r="AG10865" i="13"/>
  <c r="AE10868" i="13"/>
  <c r="AG10844" i="13"/>
  <c r="AG10694" i="13"/>
  <c r="AE10695" i="13"/>
  <c r="AE10907" i="13"/>
  <c r="AG10814" i="13"/>
  <c r="AE10815" i="13"/>
  <c r="AG10615" i="13"/>
  <c r="AE10616" i="13"/>
  <c r="AE10610" i="13"/>
  <c r="AG10609" i="13"/>
  <c r="AE10515" i="13"/>
  <c r="AG10514" i="13"/>
  <c r="AE10489" i="13"/>
  <c r="AG10484" i="13"/>
  <c r="AE10415" i="13"/>
  <c r="AG10414" i="13"/>
  <c r="AG10700" i="13"/>
  <c r="AG10636" i="13"/>
  <c r="AG10629" i="13"/>
  <c r="AE10633" i="13"/>
  <c r="AE10396" i="13"/>
  <c r="AG10395" i="13"/>
  <c r="AG10557" i="13"/>
  <c r="AE10558" i="13"/>
  <c r="AG10446" i="13"/>
  <c r="AG10432" i="13"/>
  <c r="AE10375" i="13"/>
  <c r="AG10556" i="13"/>
  <c r="AG10545" i="13"/>
  <c r="AG10533" i="13"/>
  <c r="AG10413" i="13"/>
  <c r="AG10380" i="13"/>
  <c r="AE10381" i="13"/>
  <c r="AE10191" i="13"/>
  <c r="AG10187" i="13"/>
  <c r="AG10340" i="13"/>
  <c r="AE10263" i="13"/>
  <c r="AG10260" i="13"/>
  <c r="AG10202" i="13"/>
  <c r="AE10186" i="13"/>
  <c r="AG10184" i="13"/>
  <c r="AG10186" i="13" s="1"/>
  <c r="AG10343" i="13"/>
  <c r="AG10259" i="13"/>
  <c r="AG10241" i="13"/>
  <c r="AG10383" i="13"/>
  <c r="AG10294" i="13"/>
  <c r="AE10295" i="13"/>
  <c r="AG10275" i="13"/>
  <c r="AE10285" i="13"/>
  <c r="AG10165" i="13"/>
  <c r="AE10166" i="13"/>
  <c r="AG10152" i="13"/>
  <c r="AE10157" i="13"/>
  <c r="AD10145" i="13"/>
  <c r="AE10129" i="13"/>
  <c r="AG10101" i="13"/>
  <c r="AE10102" i="13"/>
  <c r="AG10066" i="13"/>
  <c r="AE10067" i="13"/>
  <c r="AG10011" i="13"/>
  <c r="AE10012" i="13"/>
  <c r="AG10214" i="13"/>
  <c r="AG10016" i="13"/>
  <c r="AE10017" i="13"/>
  <c r="AG10005" i="13"/>
  <c r="AG9941" i="13"/>
  <c r="AG9721" i="13"/>
  <c r="AE9723" i="13"/>
  <c r="AG9657" i="13"/>
  <c r="AE9659" i="13"/>
  <c r="AG10232" i="13"/>
  <c r="AG10094" i="13"/>
  <c r="AG10058" i="13"/>
  <c r="AG9974" i="13"/>
  <c r="AG9914" i="13"/>
  <c r="AE9917" i="13"/>
  <c r="AG9897" i="13"/>
  <c r="AE9898" i="13"/>
  <c r="AE9910" i="13"/>
  <c r="AG904" i="13"/>
  <c r="AE905" i="13"/>
  <c r="AE9848" i="13"/>
  <c r="AG9843" i="13"/>
  <c r="AE9803" i="13"/>
  <c r="AG9801" i="13"/>
  <c r="AG9618" i="13"/>
  <c r="AE9619" i="13"/>
  <c r="AE9556" i="13"/>
  <c r="AG9555" i="13"/>
  <c r="AE9412" i="13"/>
  <c r="AG9406" i="13"/>
  <c r="AE9859" i="13"/>
  <c r="AG9816" i="13"/>
  <c r="AE9825" i="13"/>
  <c r="AG9824" i="13"/>
  <c r="AE9781" i="13"/>
  <c r="AG9770" i="13"/>
  <c r="AE9737" i="13"/>
  <c r="AG9736" i="13"/>
  <c r="AG9656" i="13"/>
  <c r="AG9540" i="13"/>
  <c r="AE9541" i="13"/>
  <c r="AG9428" i="13"/>
  <c r="AE9429" i="13"/>
  <c r="AG9605" i="13"/>
  <c r="AG9389" i="13"/>
  <c r="AG9381" i="13"/>
  <c r="AG9259" i="13"/>
  <c r="AE9262" i="13"/>
  <c r="AG9757" i="13"/>
  <c r="AG9569" i="13"/>
  <c r="AE9494" i="13"/>
  <c r="AG9478" i="13"/>
  <c r="AE9423" i="13"/>
  <c r="AG9420" i="13"/>
  <c r="AG9339" i="13"/>
  <c r="AE9340" i="13"/>
  <c r="AE9325" i="13"/>
  <c r="AG9324" i="13"/>
  <c r="AE9301" i="13"/>
  <c r="AG9300" i="13"/>
  <c r="AE9193" i="13"/>
  <c r="AG9192" i="13"/>
  <c r="AE9074" i="13"/>
  <c r="AG9073" i="13"/>
  <c r="AE9005" i="13"/>
  <c r="AG9004" i="13"/>
  <c r="AE8897" i="13"/>
  <c r="AG8896" i="13"/>
  <c r="AE8835" i="13"/>
  <c r="AG8834" i="13"/>
  <c r="AG9448" i="13"/>
  <c r="AG9364" i="13"/>
  <c r="AE9373" i="13"/>
  <c r="AE9347" i="13"/>
  <c r="AG9346" i="13"/>
  <c r="AE9735" i="13"/>
  <c r="AG9549" i="13"/>
  <c r="AG9539" i="13"/>
  <c r="AG9502" i="13"/>
  <c r="AG9470" i="13"/>
  <c r="AE9471" i="13"/>
  <c r="AE9295" i="13"/>
  <c r="AG9294" i="13"/>
  <c r="AG9217" i="13"/>
  <c r="AE9218" i="13"/>
  <c r="AG9023" i="13"/>
  <c r="AE9024" i="13"/>
  <c r="AG9196" i="13"/>
  <c r="AG9177" i="13"/>
  <c r="AG9146" i="13"/>
  <c r="AE9147" i="13"/>
  <c r="AG8979" i="13"/>
  <c r="AE8983" i="13"/>
  <c r="AG8951" i="13"/>
  <c r="AE8952" i="13"/>
  <c r="AG8898" i="13"/>
  <c r="AE8899" i="13"/>
  <c r="AG8693" i="13"/>
  <c r="AG8699" i="13" s="1"/>
  <c r="AG8818" i="13"/>
  <c r="AE8821" i="13"/>
  <c r="AG8798" i="13"/>
  <c r="AE8807" i="13"/>
  <c r="AE8688" i="13"/>
  <c r="AG8678" i="13"/>
  <c r="AG8633" i="13"/>
  <c r="AE8634" i="13"/>
  <c r="AG8423" i="13"/>
  <c r="AE8426" i="13"/>
  <c r="AG9242" i="13"/>
  <c r="AG9116" i="13"/>
  <c r="AE9124" i="13"/>
  <c r="AG9100" i="13"/>
  <c r="AG9008" i="13"/>
  <c r="AE8970" i="13"/>
  <c r="AG8968" i="13"/>
  <c r="AE8885" i="13"/>
  <c r="AG8884" i="13"/>
  <c r="AG8862" i="13"/>
  <c r="AG8791" i="13"/>
  <c r="AG8723" i="13"/>
  <c r="AG8726" i="13" s="1"/>
  <c r="AG9316" i="13"/>
  <c r="AG9273" i="13"/>
  <c r="AG9228" i="13"/>
  <c r="AG8889" i="13"/>
  <c r="AG8727" i="13"/>
  <c r="AE8728" i="13"/>
  <c r="AG8666" i="13"/>
  <c r="AE8668" i="13"/>
  <c r="AG8622" i="13"/>
  <c r="AE8623" i="13"/>
  <c r="AG8529" i="13"/>
  <c r="AE8530" i="13"/>
  <c r="AG8432" i="13"/>
  <c r="AE8433" i="13"/>
  <c r="AE9361" i="13"/>
  <c r="AG9285" i="13"/>
  <c r="AG9240" i="13"/>
  <c r="AG9152" i="13"/>
  <c r="AE9156" i="13"/>
  <c r="AG9081" i="13"/>
  <c r="AG9033" i="13"/>
  <c r="AG8931" i="13"/>
  <c r="AG8910" i="13"/>
  <c r="AE8878" i="13"/>
  <c r="AG8870" i="13"/>
  <c r="AE8722" i="13"/>
  <c r="AG8718" i="13"/>
  <c r="AG8592" i="13"/>
  <c r="AE8593" i="13"/>
  <c r="AG8217" i="13"/>
  <c r="AE8164" i="13"/>
  <c r="AG8161" i="13"/>
  <c r="AG8134" i="13"/>
  <c r="AE8136" i="13"/>
  <c r="AG8059" i="13"/>
  <c r="AE8060" i="13"/>
  <c r="AG7956" i="13"/>
  <c r="AE7957" i="13"/>
  <c r="AE8575" i="13"/>
  <c r="AG8572" i="13"/>
  <c r="AE8540" i="13"/>
  <c r="AG8537" i="13"/>
  <c r="AG8396" i="13"/>
  <c r="AE8282" i="13"/>
  <c r="AG8281" i="13"/>
  <c r="AE8272" i="13"/>
  <c r="AG8271" i="13"/>
  <c r="AG8260" i="13"/>
  <c r="AG8632" i="13"/>
  <c r="AG8621" i="13"/>
  <c r="AG8595" i="13"/>
  <c r="AG8357" i="13"/>
  <c r="AE8358" i="13"/>
  <c r="AG8221" i="13"/>
  <c r="AE8196" i="13"/>
  <c r="AG8195" i="13"/>
  <c r="AE8187" i="13"/>
  <c r="AG8186" i="13"/>
  <c r="AG8178" i="13"/>
  <c r="AG8151" i="13"/>
  <c r="AE8152" i="13"/>
  <c r="AG8122" i="13"/>
  <c r="AE8123" i="13"/>
  <c r="AG8113" i="13"/>
  <c r="AE8114" i="13"/>
  <c r="AG8057" i="13"/>
  <c r="AE8058" i="13"/>
  <c r="AG7976" i="13"/>
  <c r="AE7977" i="13"/>
  <c r="AG7954" i="13"/>
  <c r="AE7955" i="13"/>
  <c r="AG7786" i="13"/>
  <c r="AE7797" i="13"/>
  <c r="AG8523" i="13"/>
  <c r="AG8511" i="13"/>
  <c r="AG8354" i="13"/>
  <c r="AG8313" i="13"/>
  <c r="AE8270" i="13"/>
  <c r="AG8170" i="13"/>
  <c r="AG7879" i="13"/>
  <c r="AE7887" i="13"/>
  <c r="AG7701" i="13"/>
  <c r="AE7702" i="13"/>
  <c r="AE7996" i="13"/>
  <c r="AG7995" i="13"/>
  <c r="AE7809" i="13"/>
  <c r="AG7808" i="13"/>
  <c r="AE7712" i="13"/>
  <c r="AG7705" i="13"/>
  <c r="AE7676" i="13"/>
  <c r="AG7672" i="13"/>
  <c r="AE7529" i="13"/>
  <c r="AG7525" i="13"/>
  <c r="AE7458" i="13"/>
  <c r="AG7457" i="13"/>
  <c r="AE7369" i="13"/>
  <c r="AG7368" i="13"/>
  <c r="AG7911" i="13"/>
  <c r="AE7912" i="13"/>
  <c r="AG7862" i="13"/>
  <c r="AE7863" i="13"/>
  <c r="AG7840" i="13"/>
  <c r="AG7841" i="13" s="1"/>
  <c r="AE7841" i="13"/>
  <c r="AE7742" i="13"/>
  <c r="AG7732" i="13"/>
  <c r="AG7670" i="13"/>
  <c r="AE7671" i="13"/>
  <c r="AG8027" i="13"/>
  <c r="AE7999" i="13"/>
  <c r="AG7997" i="13"/>
  <c r="AG7953" i="13"/>
  <c r="AG7378" i="13"/>
  <c r="AE7379" i="13"/>
  <c r="AG7601" i="13"/>
  <c r="AG7567" i="13"/>
  <c r="AE7569" i="13"/>
  <c r="AG7309" i="13"/>
  <c r="AE7310" i="13"/>
  <c r="AG7166" i="13"/>
  <c r="AG7078" i="13"/>
  <c r="AE7079" i="13"/>
  <c r="AG7000" i="13"/>
  <c r="AE7001" i="13"/>
  <c r="AG6843" i="13"/>
  <c r="AE6844" i="13"/>
  <c r="AG6724" i="13"/>
  <c r="AE6725" i="13"/>
  <c r="AE6727" i="13" s="1"/>
  <c r="AG6458" i="13"/>
  <c r="AE6459" i="13"/>
  <c r="AG6308" i="13"/>
  <c r="AE6309" i="13"/>
  <c r="AG6235" i="13"/>
  <c r="AE6237" i="13"/>
  <c r="AE7618" i="13"/>
  <c r="AG7614" i="13"/>
  <c r="AG7587" i="13"/>
  <c r="AG7523" i="13"/>
  <c r="AE7524" i="13"/>
  <c r="AG7517" i="13"/>
  <c r="AE7417" i="13"/>
  <c r="AG7415" i="13"/>
  <c r="AG7394" i="13"/>
  <c r="AE7334" i="13"/>
  <c r="AE7282" i="13"/>
  <c r="AE7171" i="13"/>
  <c r="AG7138" i="13"/>
  <c r="AG7602" i="13"/>
  <c r="AE7603" i="13"/>
  <c r="AE7430" i="13"/>
  <c r="AG7425" i="13"/>
  <c r="AG7403" i="13"/>
  <c r="AE7405" i="13"/>
  <c r="AG7337" i="13"/>
  <c r="AG7313" i="13"/>
  <c r="AE7314" i="13"/>
  <c r="AE7308" i="13"/>
  <c r="AG7299" i="13"/>
  <c r="AG7283" i="13"/>
  <c r="AE7286" i="13"/>
  <c r="AE7247" i="13"/>
  <c r="AG7241" i="13"/>
  <c r="AE7222" i="13"/>
  <c r="AG7221" i="13"/>
  <c r="AE7161" i="13"/>
  <c r="AG7160" i="13"/>
  <c r="AG7098" i="13"/>
  <c r="AE7099" i="13"/>
  <c r="AG7050" i="13"/>
  <c r="AE7051" i="13"/>
  <c r="AG6839" i="13"/>
  <c r="AE6842" i="13"/>
  <c r="AG6749" i="13"/>
  <c r="AE6750" i="13"/>
  <c r="AG6722" i="13"/>
  <c r="AE6723" i="13"/>
  <c r="AG6540" i="13"/>
  <c r="AE6541" i="13"/>
  <c r="AG6456" i="13"/>
  <c r="AE6457" i="13"/>
  <c r="AG6342" i="13"/>
  <c r="AE6343" i="13"/>
  <c r="AG6296" i="13"/>
  <c r="AE6297" i="13"/>
  <c r="AG6229" i="13"/>
  <c r="AE6234" i="13"/>
  <c r="AG6036" i="13"/>
  <c r="AE6037" i="13"/>
  <c r="AE7665" i="13"/>
  <c r="AG7593" i="13"/>
  <c r="AE7594" i="13"/>
  <c r="AG7583" i="13"/>
  <c r="AE7585" i="13"/>
  <c r="AG7481" i="13"/>
  <c r="AG7465" i="13"/>
  <c r="AE7468" i="13"/>
  <c r="AG7278" i="13"/>
  <c r="AE7279" i="13"/>
  <c r="AG7260" i="13"/>
  <c r="AG7077" i="13"/>
  <c r="AG7071" i="13"/>
  <c r="AG6999" i="13"/>
  <c r="AG6941" i="13"/>
  <c r="AE6942" i="13"/>
  <c r="AE6802" i="13"/>
  <c r="AG6800" i="13"/>
  <c r="AE6765" i="13"/>
  <c r="AG6764" i="13"/>
  <c r="AG6629" i="13"/>
  <c r="AG6605" i="13"/>
  <c r="AE6579" i="13"/>
  <c r="AG6578" i="13"/>
  <c r="AE6554" i="13"/>
  <c r="AG6553" i="13"/>
  <c r="AG6152" i="13"/>
  <c r="AE6155" i="13"/>
  <c r="AG6105" i="13"/>
  <c r="AG6091" i="13"/>
  <c r="AE6093" i="13"/>
  <c r="AG6064" i="13"/>
  <c r="AE6065" i="13"/>
  <c r="AG6021" i="13"/>
  <c r="AE6022" i="13"/>
  <c r="AG5986" i="13"/>
  <c r="AE5989" i="13"/>
  <c r="AE7017" i="13"/>
  <c r="AG7016" i="13"/>
  <c r="AE6930" i="13"/>
  <c r="AG6929" i="13"/>
  <c r="AG6893" i="13"/>
  <c r="AG6883" i="13"/>
  <c r="AE6794" i="13"/>
  <c r="AG6793" i="13"/>
  <c r="AG6770" i="13"/>
  <c r="AE6771" i="13"/>
  <c r="AG6716" i="13"/>
  <c r="AE6717" i="13"/>
  <c r="AG6682" i="13"/>
  <c r="AE6683" i="13"/>
  <c r="AE6561" i="13"/>
  <c r="AG6559" i="13"/>
  <c r="AE6526" i="13"/>
  <c r="AE6408" i="13"/>
  <c r="AG6406" i="13"/>
  <c r="AG6374" i="13"/>
  <c r="AE6183" i="13"/>
  <c r="AG6180" i="13"/>
  <c r="AE6173" i="13"/>
  <c r="AG6163" i="13"/>
  <c r="AE6109" i="13"/>
  <c r="AG6108" i="13"/>
  <c r="AE6079" i="13"/>
  <c r="AG6078" i="13"/>
  <c r="AG6041" i="13"/>
  <c r="AG5967" i="13"/>
  <c r="AE5969" i="13"/>
  <c r="AE5839" i="13"/>
  <c r="AG5838" i="13"/>
  <c r="AE5780" i="13"/>
  <c r="AG5776" i="13"/>
  <c r="AE5476" i="13"/>
  <c r="AG5475" i="13"/>
  <c r="AE5356" i="13"/>
  <c r="AG5355" i="13"/>
  <c r="AG5271" i="13"/>
  <c r="AE5272" i="13"/>
  <c r="AG5223" i="13"/>
  <c r="AE5224" i="13"/>
  <c r="AG5005" i="13"/>
  <c r="AE5006" i="13"/>
  <c r="AG6993" i="13"/>
  <c r="AE6817" i="13"/>
  <c r="AG6815" i="13"/>
  <c r="AG6734" i="13"/>
  <c r="AG6706" i="13"/>
  <c r="AG6650" i="13"/>
  <c r="AE6558" i="13"/>
  <c r="AG6557" i="13"/>
  <c r="AG6527" i="13"/>
  <c r="AE6528" i="13"/>
  <c r="AG6514" i="13"/>
  <c r="AE6515" i="13"/>
  <c r="AG6494" i="13"/>
  <c r="AG6424" i="13"/>
  <c r="AE6425" i="13"/>
  <c r="AG6414" i="13"/>
  <c r="AE6415" i="13"/>
  <c r="AG6404" i="13"/>
  <c r="AE6405" i="13"/>
  <c r="AG6191" i="13"/>
  <c r="AE6162" i="13"/>
  <c r="AG6159" i="13"/>
  <c r="AG6120" i="13"/>
  <c r="AE6121" i="13"/>
  <c r="AG6106" i="13"/>
  <c r="AE6107" i="13"/>
  <c r="AE6090" i="13"/>
  <c r="AE6063" i="13"/>
  <c r="AG6061" i="13"/>
  <c r="AG6014" i="13"/>
  <c r="AE6016" i="13"/>
  <c r="AG5994" i="13"/>
  <c r="AE6000" i="13"/>
  <c r="AE7049" i="13"/>
  <c r="AG7044" i="13"/>
  <c r="AE6922" i="13"/>
  <c r="AG6921" i="13"/>
  <c r="AE6796" i="13"/>
  <c r="AG6795" i="13"/>
  <c r="AG6766" i="13"/>
  <c r="AE6767" i="13"/>
  <c r="AG6573" i="13"/>
  <c r="AE6574" i="13"/>
  <c r="AE6513" i="13"/>
  <c r="AG6512" i="13"/>
  <c r="AG6259" i="13"/>
  <c r="AE6060" i="13"/>
  <c r="AG6059" i="13"/>
  <c r="AG6054" i="13"/>
  <c r="AG5832" i="13"/>
  <c r="AE5835" i="13"/>
  <c r="AE5806" i="13"/>
  <c r="AG5803" i="13"/>
  <c r="AE5783" i="13"/>
  <c r="AG5781" i="13"/>
  <c r="AG5718" i="13"/>
  <c r="AE5719" i="13"/>
  <c r="AG5418" i="13"/>
  <c r="AE5420" i="13"/>
  <c r="AG5944" i="13"/>
  <c r="AE5949" i="13"/>
  <c r="AG5891" i="13"/>
  <c r="AE5893" i="13"/>
  <c r="AG5585" i="13"/>
  <c r="AE5588" i="13"/>
  <c r="AG5542" i="13"/>
  <c r="AE5545" i="13"/>
  <c r="AE5460" i="13"/>
  <c r="AG5449" i="13"/>
  <c r="AG5221" i="13"/>
  <c r="AG5185" i="13"/>
  <c r="AE5187" i="13"/>
  <c r="AG5169" i="13"/>
  <c r="AE5170" i="13"/>
  <c r="AE5109" i="13"/>
  <c r="AG5107" i="13"/>
  <c r="AE5092" i="13"/>
  <c r="AG5089" i="13"/>
  <c r="AE5042" i="13"/>
  <c r="AG5041" i="13"/>
  <c r="AG4954" i="13"/>
  <c r="AE4955" i="13"/>
  <c r="AG4948" i="13"/>
  <c r="AE4951" i="13"/>
  <c r="AG4925" i="13"/>
  <c r="AE4926" i="13"/>
  <c r="AG4742" i="13"/>
  <c r="AE4743" i="13"/>
  <c r="AG4605" i="13"/>
  <c r="AE4611" i="13"/>
  <c r="AG4485" i="13"/>
  <c r="AE4486" i="13"/>
  <c r="AG4419" i="13"/>
  <c r="AE4420" i="13"/>
  <c r="AG4340" i="13"/>
  <c r="AE4341" i="13"/>
  <c r="AD4103" i="13"/>
  <c r="AE4102" i="13"/>
  <c r="AE6011" i="13"/>
  <c r="AG5936" i="13"/>
  <c r="AE5873" i="13"/>
  <c r="AG5857" i="13"/>
  <c r="AE5858" i="13"/>
  <c r="AG5591" i="13"/>
  <c r="AE5592" i="13"/>
  <c r="AG5563" i="13"/>
  <c r="AE5564" i="13"/>
  <c r="AG5062" i="13"/>
  <c r="AE5063" i="13"/>
  <c r="AG4093" i="13"/>
  <c r="AE4095" i="13"/>
  <c r="AG4028" i="13"/>
  <c r="AE4030" i="13"/>
  <c r="AG5909" i="13"/>
  <c r="AE5911" i="13"/>
  <c r="AG5894" i="13"/>
  <c r="AE5898" i="13"/>
  <c r="AG5583" i="13"/>
  <c r="AE5584" i="13"/>
  <c r="AE5558" i="13"/>
  <c r="AG5556" i="13"/>
  <c r="AG5508" i="13"/>
  <c r="AG5406" i="13"/>
  <c r="AG5386" i="13"/>
  <c r="AG5273" i="13"/>
  <c r="AE5275" i="13"/>
  <c r="AG5265" i="13"/>
  <c r="AE5266" i="13"/>
  <c r="AG5262" i="13"/>
  <c r="AG5174" i="13"/>
  <c r="AG5141" i="13"/>
  <c r="AG5033" i="13"/>
  <c r="AE5036" i="13"/>
  <c r="AE4967" i="13"/>
  <c r="AG4961" i="13"/>
  <c r="AG4927" i="13"/>
  <c r="AE4929" i="13"/>
  <c r="AG4701" i="13"/>
  <c r="AE4703" i="13"/>
  <c r="AG4662" i="13"/>
  <c r="AE4663" i="13"/>
  <c r="AG4595" i="13"/>
  <c r="AE4597" i="13"/>
  <c r="AG4528" i="13"/>
  <c r="AE4529" i="13"/>
  <c r="AG4474" i="13"/>
  <c r="AE4480" i="13"/>
  <c r="AG4413" i="13"/>
  <c r="AE4414" i="13"/>
  <c r="AG4298" i="13"/>
  <c r="AE4299" i="13"/>
  <c r="AD4259" i="13"/>
  <c r="AE4258" i="13"/>
  <c r="AD4230" i="13"/>
  <c r="AE4229" i="13"/>
  <c r="AD4132" i="13"/>
  <c r="AE4131" i="13"/>
  <c r="AD3990" i="13"/>
  <c r="AE3989" i="13"/>
  <c r="AG5991" i="13"/>
  <c r="AG5915" i="13"/>
  <c r="AG5605" i="13"/>
  <c r="AG5576" i="13"/>
  <c r="AE5577" i="13"/>
  <c r="AG5554" i="13"/>
  <c r="AE5555" i="13"/>
  <c r="AG5519" i="13"/>
  <c r="AE5520" i="13"/>
  <c r="AE5332" i="13"/>
  <c r="AG5296" i="13"/>
  <c r="AE5303" i="13"/>
  <c r="AG5236" i="13"/>
  <c r="AE5135" i="13"/>
  <c r="AG5134" i="13"/>
  <c r="AE4137" i="13"/>
  <c r="AG4135" i="13"/>
  <c r="AE4045" i="13"/>
  <c r="AG4043" i="13"/>
  <c r="AE5168" i="13"/>
  <c r="AE4788" i="13"/>
  <c r="AG4787" i="13"/>
  <c r="AG4756" i="13"/>
  <c r="AE4741" i="13"/>
  <c r="AG4737" i="13"/>
  <c r="AE4720" i="13"/>
  <c r="AG4717" i="13"/>
  <c r="AG4673" i="13"/>
  <c r="AG4661" i="13"/>
  <c r="AG4331" i="13"/>
  <c r="AE4339" i="13"/>
  <c r="AG3942" i="13"/>
  <c r="AE3944" i="13"/>
  <c r="AE3565" i="13"/>
  <c r="AG3558" i="13"/>
  <c r="AG5320" i="13"/>
  <c r="AG5004" i="13"/>
  <c r="AG4871" i="13"/>
  <c r="AG4823" i="13"/>
  <c r="AG4792" i="13"/>
  <c r="AE4793" i="13"/>
  <c r="AG4735" i="13"/>
  <c r="AE4736" i="13"/>
  <c r="AE4594" i="13"/>
  <c r="AG4574" i="13"/>
  <c r="AE4562" i="13"/>
  <c r="AG4561" i="13"/>
  <c r="AE4519" i="13"/>
  <c r="AG4517" i="13"/>
  <c r="AD4376" i="13"/>
  <c r="AG4189" i="13"/>
  <c r="AD4152" i="13"/>
  <c r="AE4140" i="13"/>
  <c r="AG4138" i="13"/>
  <c r="AE4130" i="13"/>
  <c r="AG4129" i="13"/>
  <c r="AD4021" i="13"/>
  <c r="AE4017" i="13"/>
  <c r="AD3988" i="13"/>
  <c r="AD3930" i="13"/>
  <c r="AD3432" i="13"/>
  <c r="AE3431" i="13"/>
  <c r="AD3391" i="13"/>
  <c r="AE3386" i="13"/>
  <c r="AD3306" i="13"/>
  <c r="AE3305" i="13"/>
  <c r="AD3230" i="13"/>
  <c r="AE3229" i="13"/>
  <c r="AD3129" i="13"/>
  <c r="AE3128" i="13"/>
  <c r="AD3055" i="13"/>
  <c r="AE3054" i="13"/>
  <c r="AD2981" i="13"/>
  <c r="AE2980" i="13"/>
  <c r="AD2867" i="13"/>
  <c r="AE2866" i="13"/>
  <c r="AE4919" i="13"/>
  <c r="AG4918" i="13"/>
  <c r="AG4865" i="13"/>
  <c r="AG4772" i="13"/>
  <c r="AE4776" i="13"/>
  <c r="AE4712" i="13"/>
  <c r="AG4693" i="13"/>
  <c r="AG4681" i="13"/>
  <c r="AE4558" i="13"/>
  <c r="AE4504" i="13"/>
  <c r="AG4498" i="13"/>
  <c r="AE4404" i="13"/>
  <c r="AG4403" i="13"/>
  <c r="AE4391" i="13"/>
  <c r="AG4390" i="13"/>
  <c r="AE4232" i="13"/>
  <c r="AG4231" i="13"/>
  <c r="AE4108" i="13"/>
  <c r="AD4117" i="13"/>
  <c r="AG4092" i="13"/>
  <c r="AE4001" i="13"/>
  <c r="AG3998" i="13"/>
  <c r="AG3919" i="13"/>
  <c r="AG3775" i="13"/>
  <c r="AE3777" i="13"/>
  <c r="AG3463" i="13"/>
  <c r="AE3465" i="13"/>
  <c r="AG3079" i="13"/>
  <c r="AE3081" i="13"/>
  <c r="AE4832" i="13"/>
  <c r="AG4796" i="13"/>
  <c r="AE4805" i="13"/>
  <c r="AG4781" i="13"/>
  <c r="AE4730" i="13"/>
  <c r="AG4728" i="13"/>
  <c r="AG4543" i="13"/>
  <c r="AD4521" i="13"/>
  <c r="AE4520" i="13"/>
  <c r="AE4507" i="13"/>
  <c r="AG4505" i="13"/>
  <c r="AG4425" i="13"/>
  <c r="AG4270" i="13"/>
  <c r="AE4208" i="13"/>
  <c r="AG4207" i="13"/>
  <c r="AD4047" i="13"/>
  <c r="AE4046" i="13"/>
  <c r="AE3963" i="13"/>
  <c r="AE3864" i="13"/>
  <c r="AG3861" i="13"/>
  <c r="AD3723" i="13"/>
  <c r="AE3722" i="13"/>
  <c r="AD3530" i="13"/>
  <c r="AE3526" i="13"/>
  <c r="AD3354" i="13"/>
  <c r="AE3353" i="13"/>
  <c r="AD3315" i="13"/>
  <c r="AE3314" i="13"/>
  <c r="AD3890" i="13"/>
  <c r="AE3888" i="13"/>
  <c r="AG3602" i="13"/>
  <c r="AG3566" i="13"/>
  <c r="AE3569" i="13"/>
  <c r="AE3525" i="13"/>
  <c r="AG3523" i="13"/>
  <c r="AG3479" i="13"/>
  <c r="AE3462" i="13"/>
  <c r="AG3461" i="13"/>
  <c r="AE3406" i="13"/>
  <c r="AG3401" i="13"/>
  <c r="AD3237" i="13"/>
  <c r="AE3236" i="13"/>
  <c r="AD3222" i="13"/>
  <c r="AE3221" i="13"/>
  <c r="AE3089" i="13"/>
  <c r="AD3091" i="13"/>
  <c r="AD3053" i="13"/>
  <c r="AE3037" i="13"/>
  <c r="AG3008" i="13"/>
  <c r="AE3009" i="13"/>
  <c r="AE2201" i="13"/>
  <c r="AG2198" i="13"/>
  <c r="AE1841" i="13"/>
  <c r="AG1838" i="13"/>
  <c r="AD3887" i="13"/>
  <c r="AE3886" i="13"/>
  <c r="AE3842" i="13"/>
  <c r="AG3840" i="13"/>
  <c r="AE3734" i="13"/>
  <c r="AG3731" i="13"/>
  <c r="AD3721" i="13"/>
  <c r="AE3720" i="13"/>
  <c r="AD3703" i="13"/>
  <c r="AE3700" i="13"/>
  <c r="AG3694" i="13"/>
  <c r="AD3638" i="13"/>
  <c r="AE3632" i="13"/>
  <c r="AD3483" i="13"/>
  <c r="AE3482" i="13"/>
  <c r="AG3453" i="13"/>
  <c r="AE3426" i="13"/>
  <c r="AG3423" i="13"/>
  <c r="AD3308" i="13"/>
  <c r="AE3307" i="13"/>
  <c r="AE3262" i="13"/>
  <c r="AG3260" i="13"/>
  <c r="AE3243" i="13"/>
  <c r="AG3240" i="13"/>
  <c r="AE3121" i="13"/>
  <c r="AD3123" i="13"/>
  <c r="AG3094" i="13"/>
  <c r="AG3030" i="13"/>
  <c r="AD2983" i="13"/>
  <c r="AE2982" i="13"/>
  <c r="AE2954" i="13"/>
  <c r="AG2951" i="13"/>
  <c r="AD2641" i="13"/>
  <c r="AE2640" i="13"/>
  <c r="AE2605" i="13"/>
  <c r="AG2604" i="13"/>
  <c r="AD2554" i="13"/>
  <c r="AE2553" i="13"/>
  <c r="AD2441" i="13"/>
  <c r="AE2440" i="13"/>
  <c r="AD2370" i="13"/>
  <c r="AE2369" i="13"/>
  <c r="AD2221" i="13"/>
  <c r="AE2220" i="13"/>
  <c r="AD2105" i="13"/>
  <c r="AE2104" i="13"/>
  <c r="AD2048" i="13"/>
  <c r="AE2046" i="13"/>
  <c r="AD1915" i="13"/>
  <c r="AE1912" i="13"/>
  <c r="AE1807" i="13"/>
  <c r="AG1806" i="13"/>
  <c r="AD1733" i="13"/>
  <c r="AE1732" i="13"/>
  <c r="AD1696" i="13"/>
  <c r="AE1695" i="13"/>
  <c r="AD1365" i="13"/>
  <c r="AE1359" i="13"/>
  <c r="AD1041" i="13"/>
  <c r="AE1040" i="13"/>
  <c r="AG915" i="13"/>
  <c r="AD888" i="13"/>
  <c r="AE887" i="13"/>
  <c r="AG827" i="13"/>
  <c r="AE830" i="13"/>
  <c r="AD3789" i="13"/>
  <c r="AE3786" i="13"/>
  <c r="AG3765" i="13"/>
  <c r="AE3767" i="13"/>
  <c r="AG3681" i="13"/>
  <c r="AD3548" i="13"/>
  <c r="AE3546" i="13"/>
  <c r="AG3419" i="13"/>
  <c r="AE3383" i="13"/>
  <c r="AE3180" i="13"/>
  <c r="AD2963" i="13"/>
  <c r="AG2945" i="13"/>
  <c r="AD2925" i="13"/>
  <c r="AE2924" i="13"/>
  <c r="AE2649" i="13"/>
  <c r="AG2646" i="13"/>
  <c r="AG2523" i="13"/>
  <c r="AE2525" i="13"/>
  <c r="AG2378" i="13"/>
  <c r="AE2397" i="13"/>
  <c r="AG1882" i="13"/>
  <c r="AE1884" i="13"/>
  <c r="AG1718" i="13"/>
  <c r="AE1720" i="13"/>
  <c r="AE915" i="13"/>
  <c r="AD741" i="13"/>
  <c r="AE740" i="13"/>
  <c r="AG3893" i="13"/>
  <c r="AE3895" i="13"/>
  <c r="AE3877" i="13"/>
  <c r="AE3867" i="13"/>
  <c r="AG3865" i="13"/>
  <c r="AG3823" i="13"/>
  <c r="AD3793" i="13"/>
  <c r="AE3790" i="13"/>
  <c r="AD3774" i="13"/>
  <c r="AE3773" i="13"/>
  <c r="AE3743" i="13"/>
  <c r="AD3749" i="13"/>
  <c r="AD3600" i="13"/>
  <c r="AE3590" i="13"/>
  <c r="AD3543" i="13"/>
  <c r="AE3542" i="13"/>
  <c r="AD3313" i="13"/>
  <c r="AE3311" i="13"/>
  <c r="AE3235" i="13"/>
  <c r="AG3231" i="13"/>
  <c r="AD3217" i="13"/>
  <c r="AE3214" i="13"/>
  <c r="AG3193" i="13"/>
  <c r="AD3152" i="13"/>
  <c r="AE3151" i="13"/>
  <c r="AE3101" i="13"/>
  <c r="AG2970" i="13"/>
  <c r="AE2976" i="13"/>
  <c r="AG2906" i="13"/>
  <c r="AE2911" i="13"/>
  <c r="AG2450" i="13"/>
  <c r="AE2451" i="13"/>
  <c r="AG2362" i="13"/>
  <c r="AE2368" i="13"/>
  <c r="AE2127" i="13"/>
  <c r="AG2125" i="13"/>
  <c r="AD1919" i="13"/>
  <c r="AE1918" i="13"/>
  <c r="AE1722" i="13"/>
  <c r="AG1721" i="13"/>
  <c r="AE1650" i="13"/>
  <c r="AG1649" i="13"/>
  <c r="AE1407" i="13"/>
  <c r="AG1405" i="13"/>
  <c r="AD1034" i="13"/>
  <c r="AE1032" i="13"/>
  <c r="AE871" i="13"/>
  <c r="AG870" i="13"/>
  <c r="AG2825" i="13"/>
  <c r="AE2803" i="13"/>
  <c r="AG2802" i="13"/>
  <c r="AD2770" i="13"/>
  <c r="AE2769" i="13"/>
  <c r="AD2739" i="13"/>
  <c r="AE2738" i="13"/>
  <c r="AG2655" i="13"/>
  <c r="AE2513" i="13"/>
  <c r="AG2508" i="13"/>
  <c r="AG2487" i="13"/>
  <c r="AE2488" i="13"/>
  <c r="AG2467" i="13"/>
  <c r="AE2413" i="13"/>
  <c r="AG2409" i="13"/>
  <c r="AG2361" i="13"/>
  <c r="AE2249" i="13"/>
  <c r="AD2253" i="13"/>
  <c r="AD2129" i="13"/>
  <c r="AE2128" i="13"/>
  <c r="AD2113" i="13"/>
  <c r="AE2112" i="13"/>
  <c r="AE2111" i="13"/>
  <c r="AG2109" i="13"/>
  <c r="AG2037" i="13"/>
  <c r="AD1977" i="13"/>
  <c r="AE1976" i="13"/>
  <c r="AD1845" i="13"/>
  <c r="AE1842" i="13"/>
  <c r="AD1824" i="13"/>
  <c r="AE1823" i="13"/>
  <c r="AD1798" i="13"/>
  <c r="AE1797" i="13"/>
  <c r="AG1717" i="13"/>
  <c r="AG1639" i="13"/>
  <c r="AE1642" i="13"/>
  <c r="AE1600" i="13"/>
  <c r="AG1596" i="13"/>
  <c r="AD1550" i="13"/>
  <c r="AE1549" i="13"/>
  <c r="AE1395" i="13"/>
  <c r="AD1397" i="13"/>
  <c r="AE1331" i="13"/>
  <c r="AG1330" i="13"/>
  <c r="AG1262" i="13"/>
  <c r="AG1036" i="13"/>
  <c r="AE1039" i="13"/>
  <c r="AD846" i="13"/>
  <c r="AE845" i="13"/>
  <c r="AE826" i="13"/>
  <c r="AG824" i="13"/>
  <c r="AE765" i="13"/>
  <c r="AG764" i="13"/>
  <c r="AD739" i="13"/>
  <c r="AE738" i="13"/>
  <c r="AE2823" i="13"/>
  <c r="AG2629" i="13"/>
  <c r="AE2637" i="13"/>
  <c r="AD2628" i="13"/>
  <c r="AE2625" i="13"/>
  <c r="AE2613" i="13"/>
  <c r="AG2608" i="13"/>
  <c r="AE2517" i="13"/>
  <c r="AG2516" i="13"/>
  <c r="AE2491" i="13"/>
  <c r="AD2493" i="13"/>
  <c r="AG2456" i="13"/>
  <c r="AE2457" i="13"/>
  <c r="AG2297" i="13"/>
  <c r="AE2299" i="13"/>
  <c r="AE2171" i="13"/>
  <c r="AG2170" i="13"/>
  <c r="AD2033" i="13"/>
  <c r="AE2032" i="13"/>
  <c r="AG1924" i="13"/>
  <c r="AE1908" i="13"/>
  <c r="AG1904" i="13"/>
  <c r="AD1638" i="13"/>
  <c r="AD1494" i="13"/>
  <c r="AE1493" i="13"/>
  <c r="AG1448" i="13"/>
  <c r="AE1457" i="13"/>
  <c r="AE1347" i="13"/>
  <c r="AG1344" i="13"/>
  <c r="AE1229" i="13"/>
  <c r="AD1232" i="13"/>
  <c r="AE1124" i="13"/>
  <c r="AG1121" i="13"/>
  <c r="AE1042" i="13"/>
  <c r="AD1050" i="13"/>
  <c r="AE995" i="13"/>
  <c r="AG993" i="13"/>
  <c r="AE932" i="13"/>
  <c r="AG930" i="13"/>
  <c r="AD823" i="13"/>
  <c r="AE822" i="13"/>
  <c r="AD752" i="13"/>
  <c r="AE751" i="13"/>
  <c r="AD532" i="13"/>
  <c r="AE531" i="13"/>
  <c r="AD436" i="13"/>
  <c r="AE435" i="13"/>
  <c r="AD207" i="13"/>
  <c r="AE206" i="13"/>
  <c r="AE99" i="13"/>
  <c r="AD100" i="13"/>
  <c r="AG318" i="13"/>
  <c r="AE324" i="13"/>
  <c r="AE2853" i="13"/>
  <c r="AE2798" i="13"/>
  <c r="AG2797" i="13"/>
  <c r="AE2504" i="13"/>
  <c r="AG2503" i="13"/>
  <c r="AE2325" i="13"/>
  <c r="AG2323" i="13"/>
  <c r="AE2231" i="13"/>
  <c r="AG2228" i="13"/>
  <c r="AG2215" i="13"/>
  <c r="AD2139" i="13"/>
  <c r="AE2138" i="13"/>
  <c r="AE1975" i="13"/>
  <c r="AG1972" i="13"/>
  <c r="AE1946" i="13"/>
  <c r="AG1945" i="13"/>
  <c r="AE1900" i="13"/>
  <c r="AG1898" i="13"/>
  <c r="AG1834" i="13"/>
  <c r="AE1682" i="13"/>
  <c r="AG1679" i="13"/>
  <c r="AG1658" i="13"/>
  <c r="AE1666" i="13"/>
  <c r="AE1593" i="13"/>
  <c r="AG1592" i="13"/>
  <c r="AE1576" i="13"/>
  <c r="AG1575" i="13"/>
  <c r="AE1398" i="13"/>
  <c r="AD1400" i="13"/>
  <c r="AG1100" i="13"/>
  <c r="AE1103" i="13"/>
  <c r="AD949" i="13"/>
  <c r="AE948" i="13"/>
  <c r="AG862" i="13"/>
  <c r="AE869" i="13"/>
  <c r="AG2694" i="13"/>
  <c r="AE2698" i="13"/>
  <c r="AE2693" i="13"/>
  <c r="AG2691" i="13"/>
  <c r="AE2645" i="13"/>
  <c r="AD2577" i="13"/>
  <c r="AE2576" i="13"/>
  <c r="AE2575" i="13"/>
  <c r="AG2573" i="13"/>
  <c r="AD2513" i="13"/>
  <c r="AG2335" i="13"/>
  <c r="AE2337" i="13"/>
  <c r="AE2241" i="13"/>
  <c r="AG2234" i="13"/>
  <c r="AD2165" i="13"/>
  <c r="AE2161" i="13"/>
  <c r="AD2131" i="13"/>
  <c r="AE2130" i="13"/>
  <c r="AE2077" i="13"/>
  <c r="AG2076" i="13"/>
  <c r="AD2005" i="13"/>
  <c r="AE2004" i="13"/>
  <c r="AE2001" i="13"/>
  <c r="AG2000" i="13"/>
  <c r="AD1982" i="13"/>
  <c r="AE1978" i="13"/>
  <c r="AE1949" i="13"/>
  <c r="AG1947" i="13"/>
  <c r="AD1837" i="13"/>
  <c r="AE1835" i="13"/>
  <c r="AG1825" i="13"/>
  <c r="AE1827" i="13"/>
  <c r="AE1782" i="13"/>
  <c r="AD1630" i="13"/>
  <c r="AE1629" i="13"/>
  <c r="AD1591" i="13"/>
  <c r="AE1590" i="13"/>
  <c r="AE1589" i="13"/>
  <c r="AG1586" i="13"/>
  <c r="AE1585" i="13"/>
  <c r="AG1583" i="13"/>
  <c r="AD1530" i="13"/>
  <c r="AE1529" i="13"/>
  <c r="AE1475" i="13"/>
  <c r="AG1474" i="13"/>
  <c r="AD1372" i="13"/>
  <c r="AE1368" i="13"/>
  <c r="AD1293" i="13"/>
  <c r="AD1283" i="13"/>
  <c r="AE1282" i="13"/>
  <c r="AE1281" i="13"/>
  <c r="AG1265" i="13"/>
  <c r="AD1249" i="13"/>
  <c r="AD1087" i="13"/>
  <c r="AE1086" i="13"/>
  <c r="AD974" i="13"/>
  <c r="AD910" i="13"/>
  <c r="AE909" i="13"/>
  <c r="AD800" i="13"/>
  <c r="AE796" i="13"/>
  <c r="AD763" i="13"/>
  <c r="AD673" i="13"/>
  <c r="AE671" i="13"/>
  <c r="AE518" i="13"/>
  <c r="AG517" i="13"/>
  <c r="AE351" i="13"/>
  <c r="AD362" i="13"/>
  <c r="AD239" i="13"/>
  <c r="AE237" i="13"/>
  <c r="AD180" i="13"/>
  <c r="AE179" i="13"/>
  <c r="AE483" i="13"/>
  <c r="AG482" i="13"/>
  <c r="AE144" i="13"/>
  <c r="AG140" i="13"/>
  <c r="AD670" i="13"/>
  <c r="AE668" i="13"/>
  <c r="AE627" i="13"/>
  <c r="AG582" i="13"/>
  <c r="AE528" i="13"/>
  <c r="AG526" i="13"/>
  <c r="AG442" i="13"/>
  <c r="AE447" i="13"/>
  <c r="AG377" i="13"/>
  <c r="AD350" i="13"/>
  <c r="AE344" i="13"/>
  <c r="AG293" i="13"/>
  <c r="AE273" i="13"/>
  <c r="AG263" i="13"/>
  <c r="AD259" i="13"/>
  <c r="AE258" i="13"/>
  <c r="AE730" i="13"/>
  <c r="AG727" i="13"/>
  <c r="AE667" i="13"/>
  <c r="AE476" i="13"/>
  <c r="AG475" i="13"/>
  <c r="AG414" i="13"/>
  <c r="AE418" i="13"/>
  <c r="AD379" i="13"/>
  <c r="AE378" i="13"/>
  <c r="AD280" i="13"/>
  <c r="AE274" i="13"/>
  <c r="AG737" i="13"/>
  <c r="AG684" i="13"/>
  <c r="AE674" i="13"/>
  <c r="AD676" i="13"/>
  <c r="AE600" i="13"/>
  <c r="AD610" i="13"/>
  <c r="AD422" i="13"/>
  <c r="AE421" i="13"/>
  <c r="AD247" i="13"/>
  <c r="AE244" i="13"/>
  <c r="AG212" i="13"/>
  <c r="AE214" i="13"/>
  <c r="AD164" i="13"/>
  <c r="AE163" i="13"/>
  <c r="AD455" i="13"/>
  <c r="AG384" i="13"/>
  <c r="AD178" i="13"/>
  <c r="AE177" i="13"/>
  <c r="AD159" i="13"/>
  <c r="AE158" i="13"/>
  <c r="AG11327" i="13" l="1"/>
  <c r="AG9959" i="13"/>
  <c r="AG5722" i="13"/>
  <c r="AG1458" i="13"/>
  <c r="AG2660" i="13"/>
  <c r="AG2661" i="13" s="1"/>
  <c r="AG4564" i="13"/>
  <c r="AG8003" i="13"/>
  <c r="AG3699" i="13"/>
  <c r="AG2736" i="13"/>
  <c r="AG10115" i="13"/>
  <c r="AG5085" i="13"/>
  <c r="AG9010" i="13"/>
  <c r="AG2355" i="13"/>
  <c r="AG3377" i="13"/>
  <c r="AG9174" i="13"/>
  <c r="AG649" i="13"/>
  <c r="AG5479" i="13"/>
  <c r="AG8855" i="13"/>
  <c r="AG9805" i="13"/>
  <c r="AG5472" i="13"/>
  <c r="AG52" i="13"/>
  <c r="AG10519" i="13"/>
  <c r="AG7893" i="13"/>
  <c r="AG2689" i="13"/>
  <c r="AG2690" i="13" s="1"/>
  <c r="AG4732" i="13"/>
  <c r="AG1928" i="13"/>
  <c r="AG1930" i="13" s="1"/>
  <c r="AG8005" i="13"/>
  <c r="AG7901" i="13"/>
  <c r="AG7196" i="13"/>
  <c r="AG8526" i="13"/>
  <c r="AE2294" i="13"/>
  <c r="AG6563" i="13"/>
  <c r="AG11245" i="13"/>
  <c r="AG4914" i="13"/>
  <c r="AG5849" i="13"/>
  <c r="AG405" i="13"/>
  <c r="AG4686" i="13"/>
  <c r="AE10890" i="13"/>
  <c r="AG9235" i="13"/>
  <c r="AG10108" i="13"/>
  <c r="AG7373" i="13"/>
  <c r="AG5825" i="13"/>
  <c r="AG4998" i="13"/>
  <c r="AG4283" i="13"/>
  <c r="AG10193" i="13"/>
  <c r="AG5254" i="13"/>
  <c r="AG9169" i="13"/>
  <c r="AG7444" i="13"/>
  <c r="AG5679" i="13"/>
  <c r="AG9786" i="13"/>
  <c r="AG9599" i="13"/>
  <c r="AG8306" i="13"/>
  <c r="AG5047" i="13"/>
  <c r="AG3489" i="13"/>
  <c r="AG647" i="13"/>
  <c r="AG10890" i="13"/>
  <c r="AG3683" i="13"/>
  <c r="AE3684" i="13"/>
  <c r="AG10987" i="13"/>
  <c r="AE4841" i="13"/>
  <c r="AE613" i="13"/>
  <c r="AG7667" i="13"/>
  <c r="AG7440" i="13"/>
  <c r="AG6572" i="13"/>
  <c r="AG6075" i="13"/>
  <c r="AG549" i="13"/>
  <c r="AG3136" i="13"/>
  <c r="AG8211" i="13"/>
  <c r="AG8130" i="13"/>
  <c r="AG5732" i="13"/>
  <c r="AE2029" i="13"/>
  <c r="AG317" i="13"/>
  <c r="AE317" i="13"/>
  <c r="AG2623" i="13"/>
  <c r="AG9957" i="13"/>
  <c r="AE3738" i="13"/>
  <c r="AG11113" i="13"/>
  <c r="AG5131" i="13"/>
  <c r="AG308" i="13"/>
  <c r="AG3846" i="13"/>
  <c r="AG3847" i="13" s="1"/>
  <c r="AG5434" i="13"/>
  <c r="AG8189" i="13"/>
  <c r="AE2003" i="13"/>
  <c r="AG2002" i="13"/>
  <c r="AG8158" i="13"/>
  <c r="AG163" i="13"/>
  <c r="AE164" i="13"/>
  <c r="AE247" i="13"/>
  <c r="AG244" i="13"/>
  <c r="AG274" i="13"/>
  <c r="AE280" i="13"/>
  <c r="AG144" i="13"/>
  <c r="AE180" i="13"/>
  <c r="AG179" i="13"/>
  <c r="AG671" i="13"/>
  <c r="AE673" i="13"/>
  <c r="AE1087" i="13"/>
  <c r="AG1086" i="13"/>
  <c r="AE1372" i="13"/>
  <c r="AG1368" i="13"/>
  <c r="AE1530" i="13"/>
  <c r="AG1529" i="13"/>
  <c r="AG1589" i="13"/>
  <c r="AE1630" i="13"/>
  <c r="AG1629" i="13"/>
  <c r="AG1827" i="13"/>
  <c r="AG2575" i="13"/>
  <c r="AG2698" i="13"/>
  <c r="AG869" i="13"/>
  <c r="AG1103" i="13"/>
  <c r="AG1666" i="13"/>
  <c r="AG2325" i="13"/>
  <c r="AG2798" i="13"/>
  <c r="AG324" i="13"/>
  <c r="AG2171" i="13"/>
  <c r="AG2517" i="13"/>
  <c r="AG2613" i="13"/>
  <c r="AG1039" i="13"/>
  <c r="AG1642" i="13"/>
  <c r="AG2488" i="13"/>
  <c r="AG2368" i="13"/>
  <c r="AG2911" i="13"/>
  <c r="AE3152" i="13"/>
  <c r="AG3151" i="13"/>
  <c r="AE3217" i="13"/>
  <c r="AG3214" i="13"/>
  <c r="AE3313" i="13"/>
  <c r="AG3311" i="13"/>
  <c r="AE3600" i="13"/>
  <c r="AG3590" i="13"/>
  <c r="AE3774" i="13"/>
  <c r="AG3773" i="13"/>
  <c r="AE2925" i="13"/>
  <c r="AG2924" i="13"/>
  <c r="AG3767" i="13"/>
  <c r="AG830" i="13"/>
  <c r="AG3121" i="13"/>
  <c r="AE3123" i="13"/>
  <c r="AG4208" i="13"/>
  <c r="AE4521" i="13"/>
  <c r="AG4520" i="13"/>
  <c r="AG3081" i="13"/>
  <c r="AG3777" i="13"/>
  <c r="AE4117" i="13"/>
  <c r="AG4108" i="13"/>
  <c r="AE2867" i="13"/>
  <c r="AG2866" i="13"/>
  <c r="AE3055" i="13"/>
  <c r="AG3054" i="13"/>
  <c r="AE3230" i="13"/>
  <c r="AG3229" i="13"/>
  <c r="AE3391" i="13"/>
  <c r="AG3386" i="13"/>
  <c r="AG4130" i="13"/>
  <c r="AG4519" i="13"/>
  <c r="AG4594" i="13"/>
  <c r="AG4720" i="13"/>
  <c r="AE3990" i="13"/>
  <c r="AG3989" i="13"/>
  <c r="AE4230" i="13"/>
  <c r="AG4229" i="13"/>
  <c r="AG4967" i="13"/>
  <c r="AG5558" i="13"/>
  <c r="AE4103" i="13"/>
  <c r="AG4102" i="13"/>
  <c r="AG5092" i="13"/>
  <c r="AG5783" i="13"/>
  <c r="AG6060" i="13"/>
  <c r="AG6796" i="13"/>
  <c r="AG7049" i="13"/>
  <c r="AG6121" i="13"/>
  <c r="AG6415" i="13"/>
  <c r="AG6528" i="13"/>
  <c r="AG5224" i="13"/>
  <c r="AG7017" i="13"/>
  <c r="AG6554" i="13"/>
  <c r="AG6765" i="13"/>
  <c r="AG6037" i="13"/>
  <c r="AG6297" i="13"/>
  <c r="AG6457" i="13"/>
  <c r="AG6723" i="13"/>
  <c r="AG6842" i="13"/>
  <c r="AG7099" i="13"/>
  <c r="AG7286" i="13"/>
  <c r="AG7314" i="13"/>
  <c r="AG7405" i="13"/>
  <c r="AG7603" i="13"/>
  <c r="AG7417" i="13"/>
  <c r="AG7618" i="13"/>
  <c r="AG7999" i="13"/>
  <c r="AG7458" i="13"/>
  <c r="AG7676" i="13"/>
  <c r="AG7809" i="13"/>
  <c r="AG7797" i="13"/>
  <c r="AG7977" i="13"/>
  <c r="AG8114" i="13"/>
  <c r="AG8152" i="13"/>
  <c r="AG8358" i="13"/>
  <c r="AG7957" i="13"/>
  <c r="AG8593" i="13"/>
  <c r="AG8433" i="13"/>
  <c r="AG8623" i="13"/>
  <c r="AG8728" i="13"/>
  <c r="AG8634" i="13"/>
  <c r="AG8807" i="13"/>
  <c r="AG8952" i="13"/>
  <c r="AG9147" i="13"/>
  <c r="AG9024" i="13"/>
  <c r="AG8835" i="13"/>
  <c r="AG9005" i="13"/>
  <c r="AG9193" i="13"/>
  <c r="AG9325" i="13"/>
  <c r="AG9423" i="13"/>
  <c r="AG9737" i="13"/>
  <c r="AG9825" i="13"/>
  <c r="AG9619" i="13"/>
  <c r="AE10145" i="13"/>
  <c r="AG10129" i="13"/>
  <c r="AG10558" i="13"/>
  <c r="AG10616" i="13"/>
  <c r="AG10993" i="13"/>
  <c r="AG11133" i="13"/>
  <c r="AG426" i="13"/>
  <c r="AE427" i="13"/>
  <c r="AE439" i="13"/>
  <c r="AG437" i="13"/>
  <c r="AE624" i="13"/>
  <c r="AG623" i="13"/>
  <c r="AG106" i="13"/>
  <c r="AG425" i="13"/>
  <c r="AE411" i="13"/>
  <c r="AG406" i="13"/>
  <c r="AE522" i="13"/>
  <c r="AG521" i="13"/>
  <c r="AE420" i="13"/>
  <c r="AG419" i="13"/>
  <c r="AE686" i="13"/>
  <c r="AG685" i="13"/>
  <c r="AE787" i="13"/>
  <c r="AG786" i="13"/>
  <c r="AG807" i="13"/>
  <c r="AE903" i="13"/>
  <c r="AG902" i="13"/>
  <c r="AG2108" i="13"/>
  <c r="AE2349" i="13"/>
  <c r="AG2348" i="13"/>
  <c r="AG2439" i="13"/>
  <c r="AG599" i="13"/>
  <c r="AE1058" i="13"/>
  <c r="AG1057" i="13"/>
  <c r="AG1302" i="13"/>
  <c r="AG1468" i="13"/>
  <c r="AG1553" i="13"/>
  <c r="AE1655" i="13"/>
  <c r="AG1654" i="13"/>
  <c r="AE1813" i="13"/>
  <c r="AG1810" i="13"/>
  <c r="AE2103" i="13"/>
  <c r="AG2102" i="13"/>
  <c r="AE2296" i="13"/>
  <c r="AG2295" i="13"/>
  <c r="AE2515" i="13"/>
  <c r="AG2514" i="13"/>
  <c r="AE2607" i="13"/>
  <c r="AG2606" i="13"/>
  <c r="AG2828" i="13"/>
  <c r="AE474" i="13"/>
  <c r="AG471" i="13"/>
  <c r="AE953" i="13"/>
  <c r="AG950" i="13"/>
  <c r="AE1011" i="13"/>
  <c r="AG1010" i="13"/>
  <c r="AG1377" i="13"/>
  <c r="AG1532" i="13"/>
  <c r="AG1628" i="13"/>
  <c r="AE1761" i="13"/>
  <c r="AG1760" i="13"/>
  <c r="AG1846" i="13"/>
  <c r="AE1850" i="13"/>
  <c r="AE2353" i="13"/>
  <c r="AG2352" i="13"/>
  <c r="AG2726" i="13"/>
  <c r="AE776" i="13"/>
  <c r="AG775" i="13"/>
  <c r="AE1299" i="13"/>
  <c r="AG1298" i="13"/>
  <c r="AE1676" i="13"/>
  <c r="AG1674" i="13"/>
  <c r="AG1709" i="13"/>
  <c r="AE2072" i="13"/>
  <c r="AG2071" i="13"/>
  <c r="AG2283" i="13"/>
  <c r="AE2560" i="13"/>
  <c r="AG2557" i="13"/>
  <c r="AG879" i="13"/>
  <c r="AG1335" i="13"/>
  <c r="AE1602" i="13"/>
  <c r="AG1601" i="13"/>
  <c r="AE3011" i="13"/>
  <c r="AG3010" i="13"/>
  <c r="AG3430" i="13"/>
  <c r="AE3680" i="13"/>
  <c r="AG3679" i="13"/>
  <c r="AG3831" i="13"/>
  <c r="AG1244" i="13"/>
  <c r="AG1473" i="13"/>
  <c r="AG1893" i="13"/>
  <c r="AG3738" i="13"/>
  <c r="AE3061" i="13"/>
  <c r="AG3056" i="13"/>
  <c r="AE3375" i="13"/>
  <c r="AG3374" i="13"/>
  <c r="AE3451" i="13"/>
  <c r="AG3444" i="13"/>
  <c r="AG3605" i="13"/>
  <c r="AG4036" i="13"/>
  <c r="AG3933" i="13"/>
  <c r="AG4254" i="13"/>
  <c r="AG5065" i="13"/>
  <c r="AE4303" i="13"/>
  <c r="AG4302" i="13"/>
  <c r="AE4705" i="13"/>
  <c r="AG4704" i="13"/>
  <c r="AG5040" i="13"/>
  <c r="AG5118" i="13"/>
  <c r="AG5147" i="13"/>
  <c r="AG5876" i="13"/>
  <c r="AG4065" i="13"/>
  <c r="AG5200" i="13"/>
  <c r="AE4393" i="13"/>
  <c r="AG4392" i="13"/>
  <c r="AG5106" i="13"/>
  <c r="AG5549" i="13"/>
  <c r="AG6135" i="13"/>
  <c r="AG6708" i="13"/>
  <c r="AG6077" i="13"/>
  <c r="AG6596" i="13"/>
  <c r="AG6681" i="13"/>
  <c r="AG5414" i="13"/>
  <c r="AG5687" i="13"/>
  <c r="AG5847" i="13"/>
  <c r="AG6129" i="13"/>
  <c r="AG6506" i="13"/>
  <c r="AG6972" i="13"/>
  <c r="AG6588" i="13"/>
  <c r="AG7475" i="13"/>
  <c r="AG7582" i="13"/>
  <c r="AG7532" i="13"/>
  <c r="AG7199" i="13"/>
  <c r="AG7639" i="13"/>
  <c r="AG7825" i="13"/>
  <c r="AG7848" i="13"/>
  <c r="AG7991" i="13"/>
  <c r="AG7377" i="13"/>
  <c r="AG7891" i="13"/>
  <c r="AG7866" i="13"/>
  <c r="AG7929" i="13"/>
  <c r="AG8025" i="13"/>
  <c r="AG8117" i="13"/>
  <c r="AG8156" i="13"/>
  <c r="AG8241" i="13"/>
  <c r="AG7776" i="13"/>
  <c r="AG8088" i="13"/>
  <c r="AG8243" i="13"/>
  <c r="AG9066" i="13"/>
  <c r="AG8403" i="13"/>
  <c r="AG8628" i="13"/>
  <c r="AG9048" i="13"/>
  <c r="AG9530" i="13"/>
  <c r="AG8905" i="13"/>
  <c r="AG9083" i="13"/>
  <c r="AG9291" i="13"/>
  <c r="AG9276" i="13"/>
  <c r="AG9861" i="13"/>
  <c r="AG9391" i="13"/>
  <c r="AG9832" i="13"/>
  <c r="AG9955" i="13"/>
  <c r="AG9976" i="13"/>
  <c r="AG10084" i="13"/>
  <c r="AG10170" i="13"/>
  <c r="AG10291" i="13"/>
  <c r="AG10172" i="13"/>
  <c r="AG10571" i="13"/>
  <c r="AG10491" i="13"/>
  <c r="AG10394" i="13"/>
  <c r="AG10452" i="13"/>
  <c r="AG10809" i="13"/>
  <c r="AG10732" i="13"/>
  <c r="AG10823" i="13"/>
  <c r="AG11000" i="13"/>
  <c r="AG11143" i="13"/>
  <c r="AE168" i="13"/>
  <c r="AG167" i="13"/>
  <c r="AG468" i="13"/>
  <c r="AE662" i="13"/>
  <c r="AG661" i="13"/>
  <c r="AG255" i="13"/>
  <c r="AG505" i="13"/>
  <c r="AE680" i="13"/>
  <c r="AG679" i="13"/>
  <c r="AG129" i="13"/>
  <c r="AE530" i="13"/>
  <c r="AG529" i="13"/>
  <c r="AG326" i="13"/>
  <c r="AG726" i="13"/>
  <c r="AG160" i="13"/>
  <c r="AE162" i="13"/>
  <c r="AE304" i="13"/>
  <c r="AG303" i="13"/>
  <c r="AE441" i="13"/>
  <c r="AG440" i="13"/>
  <c r="AE1349" i="13"/>
  <c r="AG1348" i="13"/>
  <c r="AE1534" i="13"/>
  <c r="AG1533" i="13"/>
  <c r="AE1610" i="13"/>
  <c r="AG1609" i="13"/>
  <c r="AG1777" i="13"/>
  <c r="AE2773" i="13"/>
  <c r="AG2771" i="13"/>
  <c r="AE821" i="13"/>
  <c r="AG820" i="13"/>
  <c r="AE1486" i="13"/>
  <c r="AG1483" i="13"/>
  <c r="AG1521" i="13"/>
  <c r="AG1634" i="13"/>
  <c r="AG1789" i="13"/>
  <c r="AG1903" i="13"/>
  <c r="AG1940" i="13"/>
  <c r="AE1942" i="13"/>
  <c r="AE2197" i="13"/>
  <c r="AG2196" i="13"/>
  <c r="AG2245" i="13"/>
  <c r="AG2668" i="13"/>
  <c r="AG47" i="13"/>
  <c r="AE257" i="13"/>
  <c r="AG256" i="13"/>
  <c r="AE478" i="13"/>
  <c r="AG477" i="13"/>
  <c r="AG747" i="13"/>
  <c r="AG947" i="13"/>
  <c r="AE1236" i="13"/>
  <c r="AG1233" i="13"/>
  <c r="AE1297" i="13"/>
  <c r="AG1294" i="13"/>
  <c r="AG1866" i="13"/>
  <c r="AG2193" i="13"/>
  <c r="AG2280" i="13"/>
  <c r="AG431" i="13"/>
  <c r="AE842" i="13"/>
  <c r="AG841" i="13"/>
  <c r="AE966" i="13"/>
  <c r="AG965" i="13"/>
  <c r="AE1356" i="13"/>
  <c r="AG1355" i="13"/>
  <c r="AE1463" i="13"/>
  <c r="AG1462" i="13"/>
  <c r="AG1678" i="13"/>
  <c r="AG1784" i="13"/>
  <c r="AE1832" i="13"/>
  <c r="AG1831" i="13"/>
  <c r="AE1999" i="13"/>
  <c r="AG1998" i="13"/>
  <c r="AG2060" i="13"/>
  <c r="AE2062" i="13"/>
  <c r="AG2157" i="13"/>
  <c r="AG2304" i="13"/>
  <c r="AG2401" i="13"/>
  <c r="AE2459" i="13"/>
  <c r="AG2458" i="13"/>
  <c r="AE2567" i="13"/>
  <c r="AG2561" i="13"/>
  <c r="AE2685" i="13"/>
  <c r="AG2679" i="13"/>
  <c r="AG1673" i="13"/>
  <c r="AE2173" i="13"/>
  <c r="AG2172" i="13"/>
  <c r="AE2519" i="13"/>
  <c r="AG2518" i="13"/>
  <c r="AE2938" i="13"/>
  <c r="AG2937" i="13"/>
  <c r="AG3764" i="13"/>
  <c r="AE1329" i="13"/>
  <c r="AG1328" i="13"/>
  <c r="AG1614" i="13"/>
  <c r="AE2940" i="13"/>
  <c r="AG2939" i="13"/>
  <c r="AE3413" i="13"/>
  <c r="AG3412" i="13"/>
  <c r="AG3856" i="13"/>
  <c r="AE1013" i="13"/>
  <c r="AG1012" i="13"/>
  <c r="AE1514" i="13"/>
  <c r="AG1513" i="13"/>
  <c r="AE1791" i="13"/>
  <c r="AG1790" i="13"/>
  <c r="AE2031" i="13"/>
  <c r="AG2030" i="13"/>
  <c r="AG2294" i="13"/>
  <c r="AE2592" i="13"/>
  <c r="AG2583" i="13"/>
  <c r="AE2905" i="13"/>
  <c r="AG2904" i="13"/>
  <c r="AG3131" i="13"/>
  <c r="AG3015" i="13"/>
  <c r="AE3017" i="13"/>
  <c r="AG3369" i="13"/>
  <c r="AG3441" i="13"/>
  <c r="AG4791" i="13"/>
  <c r="AG3014" i="13"/>
  <c r="AE3976" i="13"/>
  <c r="AG3964" i="13"/>
  <c r="AG4204" i="13"/>
  <c r="AG3906" i="13"/>
  <c r="AE4251" i="13"/>
  <c r="AG4250" i="13"/>
  <c r="AG4795" i="13"/>
  <c r="AG4107" i="13"/>
  <c r="AG4223" i="13"/>
  <c r="AG5120" i="13"/>
  <c r="AG3982" i="13"/>
  <c r="AG5088" i="13"/>
  <c r="AG4527" i="13"/>
  <c r="AG4931" i="13"/>
  <c r="AG5594" i="13"/>
  <c r="AG5882" i="13"/>
  <c r="AG5918" i="13"/>
  <c r="AG5400" i="13"/>
  <c r="AG5512" i="13"/>
  <c r="AG5729" i="13"/>
  <c r="AG6583" i="13"/>
  <c r="AG6933" i="13"/>
  <c r="AG6196" i="13"/>
  <c r="AG6550" i="13"/>
  <c r="AG6769" i="13"/>
  <c r="AG5184" i="13"/>
  <c r="AG5317" i="13"/>
  <c r="AG6763" i="13"/>
  <c r="AG6018" i="13"/>
  <c r="AG6070" i="13"/>
  <c r="AG6401" i="13"/>
  <c r="AG7758" i="13"/>
  <c r="AG8009" i="13"/>
  <c r="AG7698" i="13"/>
  <c r="AG7850" i="13"/>
  <c r="AG7889" i="13"/>
  <c r="AG7764" i="13"/>
  <c r="AG7925" i="13"/>
  <c r="AG8237" i="13"/>
  <c r="AG8277" i="13"/>
  <c r="AG8326" i="13"/>
  <c r="AG8509" i="13"/>
  <c r="AG8566" i="13"/>
  <c r="AG8962" i="13"/>
  <c r="AG8517" i="13"/>
  <c r="AG8636" i="13"/>
  <c r="AG8715" i="13"/>
  <c r="AG8950" i="13"/>
  <c r="AG8610" i="13"/>
  <c r="AG8830" i="13"/>
  <c r="AG9085" i="13"/>
  <c r="AG9188" i="13"/>
  <c r="AG8717" i="13"/>
  <c r="AG8927" i="13"/>
  <c r="AG9126" i="13"/>
  <c r="AG9446" i="13"/>
  <c r="AG9663" i="13"/>
  <c r="AG9399" i="13"/>
  <c r="AG9811" i="13"/>
  <c r="AG9996" i="13"/>
  <c r="AG10236" i="13"/>
  <c r="AG10086" i="13"/>
  <c r="AG10507" i="13"/>
  <c r="AG10817" i="13"/>
  <c r="AG10914" i="13"/>
  <c r="AG10984" i="13"/>
  <c r="AG10991" i="13"/>
  <c r="AG632" i="13"/>
  <c r="AG78" i="13"/>
  <c r="AG723" i="13"/>
  <c r="AG1022" i="13"/>
  <c r="AE1574" i="13"/>
  <c r="AG1573" i="13"/>
  <c r="AE2243" i="13"/>
  <c r="AG2242" i="13"/>
  <c r="AE2538" i="13"/>
  <c r="AG2537" i="13"/>
  <c r="AG2597" i="13"/>
  <c r="AE2663" i="13"/>
  <c r="AG2662" i="13"/>
  <c r="AE2808" i="13"/>
  <c r="AG2804" i="13"/>
  <c r="AG819" i="13"/>
  <c r="AG1404" i="13"/>
  <c r="AG1694" i="13"/>
  <c r="AG1988" i="13"/>
  <c r="AE1990" i="13"/>
  <c r="AG2292" i="13"/>
  <c r="AG840" i="13"/>
  <c r="AG1091" i="13"/>
  <c r="AE1099" i="13"/>
  <c r="AG1341" i="13"/>
  <c r="AG1997" i="13"/>
  <c r="AG2600" i="13"/>
  <c r="AE2869" i="13"/>
  <c r="AG2868" i="13"/>
  <c r="AG2934" i="13"/>
  <c r="AG3000" i="13"/>
  <c r="AG1394" i="13"/>
  <c r="AG2748" i="13"/>
  <c r="AG2861" i="13"/>
  <c r="AE3170" i="13"/>
  <c r="AG3169" i="13"/>
  <c r="AE3686" i="13"/>
  <c r="AG3685" i="13"/>
  <c r="AE3726" i="13"/>
  <c r="AG3724" i="13"/>
  <c r="AG2928" i="13"/>
  <c r="AG3287" i="13"/>
  <c r="AE3290" i="13"/>
  <c r="AG3716" i="13"/>
  <c r="AE3719" i="13"/>
  <c r="AG3872" i="13"/>
  <c r="AE3874" i="13"/>
  <c r="AG3549" i="13"/>
  <c r="AE3551" i="13"/>
  <c r="AG4057" i="13"/>
  <c r="AG3279" i="13"/>
  <c r="AE4220" i="13"/>
  <c r="AG4219" i="13"/>
  <c r="AG4033" i="13"/>
  <c r="AE4349" i="13"/>
  <c r="AG4344" i="13"/>
  <c r="AG4206" i="13"/>
  <c r="AG4698" i="13"/>
  <c r="AG4844" i="13"/>
  <c r="AG4935" i="13"/>
  <c r="AG5553" i="13"/>
  <c r="AG4896" i="13"/>
  <c r="AG5114" i="13"/>
  <c r="AG5661" i="13"/>
  <c r="AG5560" i="13"/>
  <c r="AG5943" i="13"/>
  <c r="AG5499" i="13"/>
  <c r="AG5734" i="13"/>
  <c r="AG6607" i="13"/>
  <c r="AG6020" i="13"/>
  <c r="AG6087" i="13"/>
  <c r="AG6924" i="13"/>
  <c r="AG5616" i="13"/>
  <c r="AG5831" i="13"/>
  <c r="AG6138" i="13"/>
  <c r="AG6590" i="13"/>
  <c r="AG6926" i="13"/>
  <c r="AG7577" i="13"/>
  <c r="AG6290" i="13"/>
  <c r="AG6625" i="13"/>
  <c r="AG6877" i="13"/>
  <c r="AG7231" i="13"/>
  <c r="AG7402" i="13"/>
  <c r="AG7696" i="13"/>
  <c r="AG7830" i="13"/>
  <c r="AG7994" i="13"/>
  <c r="AG7365" i="13"/>
  <c r="AG7489" i="13"/>
  <c r="AG8289" i="13"/>
  <c r="AG8598" i="13"/>
  <c r="AG8133" i="13"/>
  <c r="AG8491" i="13"/>
  <c r="AG9115" i="13"/>
  <c r="AG8996" i="13"/>
  <c r="AG9044" i="13"/>
  <c r="AG8677" i="13"/>
  <c r="AG9269" i="13"/>
  <c r="AG8880" i="13"/>
  <c r="AG9036" i="13"/>
  <c r="AG9255" i="13"/>
  <c r="AG9469" i="13"/>
  <c r="AG9507" i="13"/>
  <c r="AE9523" i="13"/>
  <c r="AG9800" i="13"/>
  <c r="AG9547" i="13"/>
  <c r="AG9821" i="13"/>
  <c r="AG9972" i="13"/>
  <c r="AG9709" i="13"/>
  <c r="AG9900" i="13"/>
  <c r="AG10092" i="13"/>
  <c r="AG10151" i="13"/>
  <c r="AG10226" i="13"/>
  <c r="AG10289" i="13"/>
  <c r="AG10100" i="13"/>
  <c r="AG10428" i="13"/>
  <c r="AG10511" i="13"/>
  <c r="AG10829" i="13"/>
  <c r="AG10842" i="13"/>
  <c r="AG11047" i="13"/>
  <c r="AG11126" i="13"/>
  <c r="AG11243" i="13"/>
  <c r="AG11215" i="13"/>
  <c r="AG11228" i="13"/>
  <c r="AE159" i="13"/>
  <c r="AG158" i="13"/>
  <c r="AG600" i="13"/>
  <c r="AE610" i="13"/>
  <c r="AG418" i="13"/>
  <c r="AG730" i="13"/>
  <c r="AG273" i="13"/>
  <c r="AG344" i="13"/>
  <c r="AE350" i="13"/>
  <c r="AG528" i="13"/>
  <c r="AE362" i="13"/>
  <c r="AG351" i="13"/>
  <c r="AE910" i="13"/>
  <c r="AG909" i="13"/>
  <c r="AE1283" i="13"/>
  <c r="AG1282" i="13"/>
  <c r="AE1837" i="13"/>
  <c r="AG1835" i="13"/>
  <c r="AE1982" i="13"/>
  <c r="AG1978" i="13"/>
  <c r="AE2005" i="13"/>
  <c r="AG2004" i="13"/>
  <c r="AG2077" i="13"/>
  <c r="AE2165" i="13"/>
  <c r="AG2161" i="13"/>
  <c r="AG2693" i="13"/>
  <c r="AE949" i="13"/>
  <c r="AG948" i="13"/>
  <c r="AG1593" i="13"/>
  <c r="AG1682" i="13"/>
  <c r="AG1900" i="13"/>
  <c r="AG1946" i="13"/>
  <c r="AE436" i="13"/>
  <c r="AG435" i="13"/>
  <c r="AE752" i="13"/>
  <c r="AG751" i="13"/>
  <c r="AG932" i="13"/>
  <c r="AG2457" i="13"/>
  <c r="AG2637" i="13"/>
  <c r="AG765" i="13"/>
  <c r="AE846" i="13"/>
  <c r="AG845" i="13"/>
  <c r="AG1600" i="13"/>
  <c r="AE1824" i="13"/>
  <c r="AG1823" i="13"/>
  <c r="AE1977" i="13"/>
  <c r="AG1976" i="13"/>
  <c r="AG2111" i="13"/>
  <c r="AE2129" i="13"/>
  <c r="AG2128" i="13"/>
  <c r="AG2513" i="13"/>
  <c r="AE2739" i="13"/>
  <c r="AG2738" i="13"/>
  <c r="AG2803" i="13"/>
  <c r="AG871" i="13"/>
  <c r="AG1407" i="13"/>
  <c r="AG1722" i="13"/>
  <c r="AG2127" i="13"/>
  <c r="AG1884" i="13"/>
  <c r="AG2525" i="13"/>
  <c r="AE3789" i="13"/>
  <c r="AG3786" i="13"/>
  <c r="AE888" i="13"/>
  <c r="AG887" i="13"/>
  <c r="AE1041" i="13"/>
  <c r="AG1040" i="13"/>
  <c r="AE1696" i="13"/>
  <c r="AG1695" i="13"/>
  <c r="AG1807" i="13"/>
  <c r="AE2105" i="13"/>
  <c r="AG2104" i="13"/>
  <c r="AE2370" i="13"/>
  <c r="AG2369" i="13"/>
  <c r="AE2554" i="13"/>
  <c r="AG2553" i="13"/>
  <c r="AE2641" i="13"/>
  <c r="AG2640" i="13"/>
  <c r="AE2983" i="13"/>
  <c r="AG2982" i="13"/>
  <c r="AG3243" i="13"/>
  <c r="AE3308" i="13"/>
  <c r="AG3307" i="13"/>
  <c r="AE3721" i="13"/>
  <c r="AG3720" i="13"/>
  <c r="AG3842" i="13"/>
  <c r="AG1841" i="13"/>
  <c r="AE3222" i="13"/>
  <c r="AG3221" i="13"/>
  <c r="AG3406" i="13"/>
  <c r="AE3890" i="13"/>
  <c r="AG3888" i="13"/>
  <c r="AE3354" i="13"/>
  <c r="AG3353" i="13"/>
  <c r="AE3723" i="13"/>
  <c r="AG3722" i="13"/>
  <c r="AG4232" i="13"/>
  <c r="AG4391" i="13"/>
  <c r="AG4793" i="13"/>
  <c r="AG3944" i="13"/>
  <c r="AG4045" i="13"/>
  <c r="AG5135" i="13"/>
  <c r="AG5520" i="13"/>
  <c r="AG5577" i="13"/>
  <c r="AG4299" i="13"/>
  <c r="AG4480" i="13"/>
  <c r="AG4597" i="13"/>
  <c r="AG4703" i="13"/>
  <c r="AG5275" i="13"/>
  <c r="AG5911" i="13"/>
  <c r="AG4095" i="13"/>
  <c r="AG5564" i="13"/>
  <c r="AG4420" i="13"/>
  <c r="AG4611" i="13"/>
  <c r="AG4926" i="13"/>
  <c r="AG4955" i="13"/>
  <c r="AG5170" i="13"/>
  <c r="AG5545" i="13"/>
  <c r="AG5893" i="13"/>
  <c r="AG5420" i="13"/>
  <c r="AG5835" i="13"/>
  <c r="AG6574" i="13"/>
  <c r="AG6016" i="13"/>
  <c r="AG6162" i="13"/>
  <c r="AG6558" i="13"/>
  <c r="AG6817" i="13"/>
  <c r="AG5476" i="13"/>
  <c r="AG5780" i="13"/>
  <c r="AG6079" i="13"/>
  <c r="AG6173" i="13"/>
  <c r="AG6683" i="13"/>
  <c r="AG6771" i="13"/>
  <c r="AG6022" i="13"/>
  <c r="AG6942" i="13"/>
  <c r="AG7594" i="13"/>
  <c r="AG7161" i="13"/>
  <c r="AG7247" i="13"/>
  <c r="AG7308" i="13"/>
  <c r="AG7430" i="13"/>
  <c r="AG7524" i="13"/>
  <c r="AG6309" i="13"/>
  <c r="AG6725" i="13"/>
  <c r="AG6727" i="13" s="1"/>
  <c r="AG7001" i="13"/>
  <c r="AG7569" i="13"/>
  <c r="AG7379" i="13"/>
  <c r="AG7671" i="13"/>
  <c r="AG7863" i="13"/>
  <c r="AG7887" i="13"/>
  <c r="AG8196" i="13"/>
  <c r="AG8272" i="13"/>
  <c r="AG8575" i="13"/>
  <c r="AG8136" i="13"/>
  <c r="AG8722" i="13"/>
  <c r="AG9156" i="13"/>
  <c r="AG8970" i="13"/>
  <c r="AG8688" i="13"/>
  <c r="AG9373" i="13"/>
  <c r="AG9262" i="13"/>
  <c r="AG9541" i="13"/>
  <c r="AG9556" i="13"/>
  <c r="AG9803" i="13"/>
  <c r="AG9898" i="13"/>
  <c r="AG9659" i="13"/>
  <c r="AG10017" i="13"/>
  <c r="AG10067" i="13"/>
  <c r="AG10166" i="13"/>
  <c r="AG10295" i="13"/>
  <c r="AG10381" i="13"/>
  <c r="AG10396" i="13"/>
  <c r="AG10489" i="13"/>
  <c r="AG10610" i="13"/>
  <c r="AG10695" i="13"/>
  <c r="AG10868" i="13"/>
  <c r="AG10895" i="13"/>
  <c r="AG10970" i="13"/>
  <c r="AE558" i="13"/>
  <c r="AG554" i="13"/>
  <c r="AE620" i="13"/>
  <c r="AG619" i="13"/>
  <c r="AG209" i="13"/>
  <c r="AE243" i="13"/>
  <c r="AG242" i="13"/>
  <c r="AG1003" i="13"/>
  <c r="AE1358" i="13"/>
  <c r="AG1357" i="13"/>
  <c r="AG1447" i="13"/>
  <c r="AG1526" i="13"/>
  <c r="AE1616" i="13"/>
  <c r="AG1615" i="13"/>
  <c r="AE1713" i="13"/>
  <c r="AG1712" i="13"/>
  <c r="AG1759" i="13"/>
  <c r="AG1891" i="13"/>
  <c r="AG2205" i="13"/>
  <c r="AE2741" i="13"/>
  <c r="AG2740" i="13"/>
  <c r="AG216" i="13"/>
  <c r="AG745" i="13"/>
  <c r="AG2014" i="13"/>
  <c r="AG2601" i="13"/>
  <c r="AE2603" i="13"/>
  <c r="AG1953" i="13"/>
  <c r="AG2374" i="13"/>
  <c r="AE2377" i="13"/>
  <c r="AG3257" i="13"/>
  <c r="AG3327" i="13"/>
  <c r="AG2833" i="13"/>
  <c r="AE3034" i="13"/>
  <c r="AG3031" i="13"/>
  <c r="AG3159" i="13"/>
  <c r="AE3259" i="13"/>
  <c r="AG3258" i="13"/>
  <c r="AG3582" i="13"/>
  <c r="AG3715" i="13"/>
  <c r="AE1060" i="13"/>
  <c r="AG1059" i="13"/>
  <c r="AE1379" i="13"/>
  <c r="AG1378" i="13"/>
  <c r="AE1648" i="13"/>
  <c r="AG1647" i="13"/>
  <c r="AE1939" i="13"/>
  <c r="AG1938" i="13"/>
  <c r="AE2052" i="13"/>
  <c r="AG2051" i="13"/>
  <c r="AE2195" i="13"/>
  <c r="AG2194" i="13"/>
  <c r="AG2315" i="13"/>
  <c r="AE2490" i="13"/>
  <c r="AG2489" i="13"/>
  <c r="AE2622" i="13"/>
  <c r="AG2621" i="13"/>
  <c r="AG3839" i="13"/>
  <c r="AE2936" i="13"/>
  <c r="AG2935" i="13"/>
  <c r="AE3111" i="13"/>
  <c r="AG3106" i="13"/>
  <c r="AG3885" i="13"/>
  <c r="AE3535" i="13"/>
  <c r="AG3534" i="13"/>
  <c r="AE4006" i="13"/>
  <c r="AG4005" i="13"/>
  <c r="AG4075" i="13"/>
  <c r="AG4286" i="13"/>
  <c r="AG4389" i="13"/>
  <c r="AG4716" i="13"/>
  <c r="AG3827" i="13"/>
  <c r="AE3978" i="13"/>
  <c r="AG3977" i="13"/>
  <c r="AG4164" i="13"/>
  <c r="AG4566" i="13"/>
  <c r="AE3400" i="13"/>
  <c r="AG3399" i="13"/>
  <c r="AG3836" i="13"/>
  <c r="AG4016" i="13"/>
  <c r="AG4054" i="13"/>
  <c r="AE4213" i="13"/>
  <c r="AG4212" i="13"/>
  <c r="AG4370" i="13"/>
  <c r="AG4569" i="13"/>
  <c r="AG4816" i="13"/>
  <c r="AG4211" i="13"/>
  <c r="AG4305" i="13"/>
  <c r="AG4903" i="13"/>
  <c r="AG5643" i="13"/>
  <c r="AG4484" i="13"/>
  <c r="AG4613" i="13"/>
  <c r="AG4953" i="13"/>
  <c r="AG5324" i="13"/>
  <c r="AG5539" i="13"/>
  <c r="AG5129" i="13"/>
  <c r="AG4494" i="13"/>
  <c r="AG4837" i="13"/>
  <c r="AG4841" i="13" s="1"/>
  <c r="AG4947" i="13"/>
  <c r="AG5900" i="13"/>
  <c r="AG5685" i="13"/>
  <c r="AG5754" i="13"/>
  <c r="AG5812" i="13"/>
  <c r="AG6905" i="13"/>
  <c r="AG6968" i="13"/>
  <c r="AG6938" i="13"/>
  <c r="AG4969" i="13"/>
  <c r="AG5230" i="13"/>
  <c r="AG6668" i="13"/>
  <c r="AG6761" i="13"/>
  <c r="AG7233" i="13"/>
  <c r="AG6203" i="13"/>
  <c r="AG6274" i="13"/>
  <c r="AG6478" i="13"/>
  <c r="AG6861" i="13"/>
  <c r="AG7164" i="13"/>
  <c r="AG7262" i="13"/>
  <c r="AG7316" i="13"/>
  <c r="AG6043" i="13"/>
  <c r="AG6378" i="13"/>
  <c r="AG6731" i="13"/>
  <c r="AG7028" i="13"/>
  <c r="AG7298" i="13"/>
  <c r="AG7396" i="13"/>
  <c r="AG7434" i="13"/>
  <c r="AG7833" i="13"/>
  <c r="AG7756" i="13"/>
  <c r="AG8344" i="13"/>
  <c r="AG8581" i="13"/>
  <c r="AG8328" i="13"/>
  <c r="AG8464" i="13"/>
  <c r="AG8954" i="13"/>
  <c r="AG8974" i="13"/>
  <c r="AG9137" i="13"/>
  <c r="AG8373" i="13"/>
  <c r="AG8638" i="13"/>
  <c r="AG8912" i="13"/>
  <c r="AG9179" i="13"/>
  <c r="AG9331" i="13"/>
  <c r="AG9393" i="13"/>
  <c r="AG9887" i="13"/>
  <c r="AG9668" i="13"/>
  <c r="AG9661" i="13"/>
  <c r="AG9904" i="13"/>
  <c r="AG10010" i="13"/>
  <c r="AG10234" i="13"/>
  <c r="AG10039" i="13"/>
  <c r="AG10205" i="13"/>
  <c r="AG10365" i="13"/>
  <c r="AG10480" i="13"/>
  <c r="AG10426" i="13"/>
  <c r="AG10523" i="13"/>
  <c r="AG10982" i="13"/>
  <c r="AG11100" i="13"/>
  <c r="AG11164" i="13"/>
  <c r="AE434" i="13"/>
  <c r="AG432" i="13"/>
  <c r="AG146" i="13"/>
  <c r="AG306" i="13"/>
  <c r="AG152" i="13"/>
  <c r="AE154" i="13"/>
  <c r="AG646" i="13"/>
  <c r="AG1482" i="13"/>
  <c r="AG1987" i="13"/>
  <c r="AE1105" i="13"/>
  <c r="AG1104" i="13"/>
  <c r="AG1327" i="13"/>
  <c r="AG1354" i="13"/>
  <c r="AG1745" i="13"/>
  <c r="AG1805" i="13"/>
  <c r="AG1971" i="13"/>
  <c r="AG2572" i="13"/>
  <c r="AG889" i="13"/>
  <c r="AE891" i="13"/>
  <c r="AG1911" i="13"/>
  <c r="AG2050" i="13"/>
  <c r="AG2175" i="13"/>
  <c r="AG2322" i="13"/>
  <c r="AE2486" i="13"/>
  <c r="AG2485" i="13"/>
  <c r="AG2735" i="13"/>
  <c r="AG3697" i="13"/>
  <c r="AG894" i="13"/>
  <c r="AG2484" i="13"/>
  <c r="AG2759" i="13"/>
  <c r="AG3742" i="13"/>
  <c r="AG2842" i="13"/>
  <c r="AG3007" i="13"/>
  <c r="AG3190" i="13"/>
  <c r="AG1388" i="13"/>
  <c r="AE2898" i="13"/>
  <c r="AG2897" i="13"/>
  <c r="AE2992" i="13"/>
  <c r="AG2986" i="13"/>
  <c r="AE3084" i="13"/>
  <c r="AG3082" i="13"/>
  <c r="AG3323" i="13"/>
  <c r="AE3467" i="13"/>
  <c r="AG3466" i="13"/>
  <c r="AE3557" i="13"/>
  <c r="AG3552" i="13"/>
  <c r="AE2969" i="13"/>
  <c r="AG2966" i="13"/>
  <c r="AG3330" i="13"/>
  <c r="AE3332" i="13"/>
  <c r="AE3499" i="13"/>
  <c r="AG3498" i="13"/>
  <c r="AG3941" i="13"/>
  <c r="AG4724" i="13"/>
  <c r="AE4101" i="13"/>
  <c r="AG4100" i="13"/>
  <c r="AG4398" i="13"/>
  <c r="AG4924" i="13"/>
  <c r="AE2930" i="13"/>
  <c r="AG2929" i="13"/>
  <c r="AE3373" i="13"/>
  <c r="AG3372" i="13"/>
  <c r="AE3580" i="13"/>
  <c r="AG3579" i="13"/>
  <c r="AG4396" i="13"/>
  <c r="AG5032" i="13"/>
  <c r="AG5219" i="13"/>
  <c r="AG5537" i="13"/>
  <c r="AG5869" i="13"/>
  <c r="AG4273" i="13"/>
  <c r="AE4277" i="13"/>
  <c r="AG4443" i="13"/>
  <c r="AG4634" i="13"/>
  <c r="AG4769" i="13"/>
  <c r="AG4901" i="13"/>
  <c r="AG5562" i="13"/>
  <c r="AG5856" i="13"/>
  <c r="AG4218" i="13"/>
  <c r="AG5021" i="13"/>
  <c r="AG5541" i="13"/>
  <c r="AG5702" i="13"/>
  <c r="AG6403" i="13"/>
  <c r="AG6035" i="13"/>
  <c r="AG6433" i="13"/>
  <c r="AG5443" i="13"/>
  <c r="AG5717" i="13"/>
  <c r="AG6711" i="13"/>
  <c r="AG6940" i="13"/>
  <c r="AG6598" i="13"/>
  <c r="AG7252" i="13"/>
  <c r="AG7312" i="13"/>
  <c r="AG7546" i="13"/>
  <c r="AG7606" i="13"/>
  <c r="AG6380" i="13"/>
  <c r="AG6631" i="13"/>
  <c r="AG6995" i="13"/>
  <c r="AG7085" i="13"/>
  <c r="AG7414" i="13"/>
  <c r="AG7264" i="13"/>
  <c r="AG6049" i="13"/>
  <c r="AG6447" i="13"/>
  <c r="AG6744" i="13"/>
  <c r="AG7035" i="13"/>
  <c r="AG7555" i="13"/>
  <c r="AG7367" i="13"/>
  <c r="AG7342" i="13"/>
  <c r="AG7470" i="13"/>
  <c r="AG7682" i="13"/>
  <c r="AG7852" i="13"/>
  <c r="AG8459" i="13"/>
  <c r="AG7715" i="13"/>
  <c r="AG7972" i="13"/>
  <c r="AG8071" i="13"/>
  <c r="AG7927" i="13"/>
  <c r="AG8108" i="13"/>
  <c r="AG8474" i="13"/>
  <c r="AG8585" i="13"/>
  <c r="AG9140" i="13"/>
  <c r="AG8893" i="13"/>
  <c r="AG8653" i="13"/>
  <c r="AG9145" i="13"/>
  <c r="AG8748" i="13"/>
  <c r="AG9309" i="13"/>
  <c r="AG9318" i="13"/>
  <c r="AG9293" i="13"/>
  <c r="AG9249" i="13"/>
  <c r="AG9278" i="13"/>
  <c r="AG9417" i="13"/>
  <c r="AG9596" i="13"/>
  <c r="AG9636" i="13"/>
  <c r="AG9902" i="13"/>
  <c r="AG10015" i="13"/>
  <c r="AG9665" i="13"/>
  <c r="AG10293" i="13"/>
  <c r="AG10564" i="13"/>
  <c r="AG10529" i="13"/>
  <c r="AG10513" i="13"/>
  <c r="AG10624" i="13"/>
  <c r="AG10734" i="13"/>
  <c r="AG10840" i="13"/>
  <c r="AG11189" i="13"/>
  <c r="AG658" i="13"/>
  <c r="AG139" i="13"/>
  <c r="AE516" i="13"/>
  <c r="AG511" i="13"/>
  <c r="AE596" i="13"/>
  <c r="AG593" i="13"/>
  <c r="AE449" i="13"/>
  <c r="AG448" i="13"/>
  <c r="AE588" i="13"/>
  <c r="AG587" i="13"/>
  <c r="AG844" i="13"/>
  <c r="AE1729" i="13"/>
  <c r="AG1728" i="13"/>
  <c r="AE1852" i="13"/>
  <c r="AG1851" i="13"/>
  <c r="AG2343" i="13"/>
  <c r="AE2345" i="13"/>
  <c r="AG2406" i="13"/>
  <c r="AE2408" i="13"/>
  <c r="AG2732" i="13"/>
  <c r="AG877" i="13"/>
  <c r="AE929" i="13"/>
  <c r="AG928" i="13"/>
  <c r="AG1352" i="13"/>
  <c r="AE1490" i="13"/>
  <c r="AG1487" i="13"/>
  <c r="AG1567" i="13"/>
  <c r="AE1731" i="13"/>
  <c r="AG1730" i="13"/>
  <c r="AG2219" i="13"/>
  <c r="AG2327" i="13"/>
  <c r="AG2618" i="13"/>
  <c r="AG2670" i="13"/>
  <c r="AG186" i="13"/>
  <c r="AE520" i="13"/>
  <c r="AG519" i="13"/>
  <c r="AG1108" i="13"/>
  <c r="AE1477" i="13"/>
  <c r="AG1476" i="13"/>
  <c r="AE1756" i="13"/>
  <c r="AG1755" i="13"/>
  <c r="AG1343" i="13"/>
  <c r="AE1528" i="13"/>
  <c r="AG1527" i="13"/>
  <c r="AE1711" i="13"/>
  <c r="AG1710" i="13"/>
  <c r="AG1927" i="13"/>
  <c r="AE2101" i="13"/>
  <c r="AG2078" i="13"/>
  <c r="AE2850" i="13"/>
  <c r="AG2848" i="13"/>
  <c r="AG3246" i="13"/>
  <c r="AE3317" i="13"/>
  <c r="AG3316" i="13"/>
  <c r="AG3433" i="13"/>
  <c r="AE3435" i="13"/>
  <c r="AG3871" i="13"/>
  <c r="AG2858" i="13"/>
  <c r="AG2913" i="13"/>
  <c r="AG2963" i="13"/>
  <c r="AG3120" i="13"/>
  <c r="AG3533" i="13"/>
  <c r="AG3586" i="13"/>
  <c r="AG880" i="13"/>
  <c r="AG884" i="13" s="1"/>
  <c r="AG1727" i="13"/>
  <c r="AE2070" i="13"/>
  <c r="AG2069" i="13"/>
  <c r="AE2301" i="13"/>
  <c r="AG2300" i="13"/>
  <c r="AE2430" i="13"/>
  <c r="AG2429" i="13"/>
  <c r="AG2594" i="13"/>
  <c r="AG2845" i="13"/>
  <c r="AE3002" i="13"/>
  <c r="AG3001" i="13"/>
  <c r="AG2426" i="13"/>
  <c r="AE2932" i="13"/>
  <c r="AG2931" i="13"/>
  <c r="AG3182" i="13"/>
  <c r="AE3310" i="13"/>
  <c r="AG3309" i="13"/>
  <c r="AG3502" i="13"/>
  <c r="AE3520" i="13"/>
  <c r="AG2884" i="13"/>
  <c r="AG3611" i="13"/>
  <c r="AG4125" i="13"/>
  <c r="AG4560" i="13"/>
  <c r="AE2942" i="13"/>
  <c r="AG2941" i="13"/>
  <c r="AE3224" i="13"/>
  <c r="AG3223" i="13"/>
  <c r="AE3460" i="13"/>
  <c r="AG3459" i="13"/>
  <c r="AE3730" i="13"/>
  <c r="AG3727" i="13"/>
  <c r="AG4027" i="13"/>
  <c r="AE4061" i="13"/>
  <c r="AG4058" i="13"/>
  <c r="AG4255" i="13"/>
  <c r="AE4257" i="13"/>
  <c r="AG4070" i="13"/>
  <c r="AG4553" i="13"/>
  <c r="AG4979" i="13"/>
  <c r="AE4038" i="13"/>
  <c r="AG4037" i="13"/>
  <c r="AE4161" i="13"/>
  <c r="AG4160" i="13"/>
  <c r="AG5125" i="13"/>
  <c r="AG5954" i="13"/>
  <c r="AG5226" i="13"/>
  <c r="AG5533" i="13"/>
  <c r="AG5611" i="13"/>
  <c r="AG4330" i="13"/>
  <c r="AG4482" i="13"/>
  <c r="AG4688" i="13"/>
  <c r="AG5327" i="13"/>
  <c r="AG5417" i="13"/>
  <c r="AG6083" i="13"/>
  <c r="AG6133" i="13"/>
  <c r="AG6175" i="13"/>
  <c r="AG6509" i="13"/>
  <c r="AG6918" i="13"/>
  <c r="AG6577" i="13"/>
  <c r="AG5217" i="13"/>
  <c r="AG5336" i="13"/>
  <c r="AG6418" i="13"/>
  <c r="AE6530" i="13"/>
  <c r="AG6529" i="13"/>
  <c r="AG7392" i="13"/>
  <c r="AG7442" i="13"/>
  <c r="AG6249" i="13"/>
  <c r="AG6341" i="13"/>
  <c r="AG6663" i="13"/>
  <c r="AG6834" i="13"/>
  <c r="AG7037" i="13"/>
  <c r="AG7277" i="13"/>
  <c r="AG7213" i="13"/>
  <c r="AG7424" i="13"/>
  <c r="AG7375" i="13"/>
  <c r="AG7861" i="13"/>
  <c r="AG7984" i="13"/>
  <c r="AG7785" i="13"/>
  <c r="AG7975" i="13"/>
  <c r="AG8120" i="13"/>
  <c r="AG8033" i="13"/>
  <c r="AG8674" i="13"/>
  <c r="AG8431" i="13"/>
  <c r="AG8649" i="13"/>
  <c r="AG9151" i="13"/>
  <c r="AG8614" i="13"/>
  <c r="AG8978" i="13"/>
  <c r="AG9068" i="13"/>
  <c r="AG8755" i="13"/>
  <c r="AG9103" i="13"/>
  <c r="AG9314" i="13"/>
  <c r="AG9463" i="13"/>
  <c r="AG9289" i="13"/>
  <c r="AG9720" i="13"/>
  <c r="AG10308" i="13"/>
  <c r="AG10230" i="13"/>
  <c r="AG10300" i="13"/>
  <c r="AG10345" i="13"/>
  <c r="AG10604" i="13"/>
  <c r="AG10441" i="13"/>
  <c r="AG10438" i="13"/>
  <c r="AG10628" i="13"/>
  <c r="AG10738" i="13"/>
  <c r="AG10879" i="13"/>
  <c r="AG10902" i="13"/>
  <c r="AG11226" i="13"/>
  <c r="AE422" i="13"/>
  <c r="AG421" i="13"/>
  <c r="AE379" i="13"/>
  <c r="AG378" i="13"/>
  <c r="AG476" i="13"/>
  <c r="AG447" i="13"/>
  <c r="AE670" i="13"/>
  <c r="AG668" i="13"/>
  <c r="AG483" i="13"/>
  <c r="AG237" i="13"/>
  <c r="AE239" i="13"/>
  <c r="AG518" i="13"/>
  <c r="AG1475" i="13"/>
  <c r="AG1585" i="13"/>
  <c r="AE1591" i="13"/>
  <c r="AG1590" i="13"/>
  <c r="AG2337" i="13"/>
  <c r="AE2577" i="13"/>
  <c r="AG2576" i="13"/>
  <c r="AE1400" i="13"/>
  <c r="AG1398" i="13"/>
  <c r="AE2139" i="13"/>
  <c r="AG2138" i="13"/>
  <c r="AG2231" i="13"/>
  <c r="AG2504" i="13"/>
  <c r="AE100" i="13"/>
  <c r="AG99" i="13"/>
  <c r="AG1042" i="13"/>
  <c r="AE1050" i="13"/>
  <c r="AG1229" i="13"/>
  <c r="AE1232" i="13"/>
  <c r="AG1457" i="13"/>
  <c r="AG1908" i="13"/>
  <c r="AE2033" i="13"/>
  <c r="AG2032" i="13"/>
  <c r="AE2628" i="13"/>
  <c r="AG2625" i="13"/>
  <c r="AG1395" i="13"/>
  <c r="AE1397" i="13"/>
  <c r="AG2249" i="13"/>
  <c r="AE2253" i="13"/>
  <c r="AG2451" i="13"/>
  <c r="AG2976" i="13"/>
  <c r="AG3235" i="13"/>
  <c r="AE3543" i="13"/>
  <c r="AG3542" i="13"/>
  <c r="AE3793" i="13"/>
  <c r="AG3790" i="13"/>
  <c r="AG3867" i="13"/>
  <c r="AG3895" i="13"/>
  <c r="AG2649" i="13"/>
  <c r="AG3009" i="13"/>
  <c r="AG3089" i="13"/>
  <c r="AE3091" i="13"/>
  <c r="AG3569" i="13"/>
  <c r="AE4047" i="13"/>
  <c r="AG4046" i="13"/>
  <c r="AG4507" i="13"/>
  <c r="AG4730" i="13"/>
  <c r="AG3465" i="13"/>
  <c r="AG4919" i="13"/>
  <c r="AE2981" i="13"/>
  <c r="AG2980" i="13"/>
  <c r="AE3129" i="13"/>
  <c r="AG3128" i="13"/>
  <c r="AE3306" i="13"/>
  <c r="AG3305" i="13"/>
  <c r="AE3432" i="13"/>
  <c r="AG3431" i="13"/>
  <c r="AE4021" i="13"/>
  <c r="AG4017" i="13"/>
  <c r="AG4140" i="13"/>
  <c r="AG4562" i="13"/>
  <c r="AG3565" i="13"/>
  <c r="AG4741" i="13"/>
  <c r="AG4788" i="13"/>
  <c r="AG5303" i="13"/>
  <c r="AE4132" i="13"/>
  <c r="AG4131" i="13"/>
  <c r="AE4259" i="13"/>
  <c r="AG4258" i="13"/>
  <c r="AG5042" i="13"/>
  <c r="AG5109" i="13"/>
  <c r="AG5460" i="13"/>
  <c r="AG5806" i="13"/>
  <c r="AG6513" i="13"/>
  <c r="AG6922" i="13"/>
  <c r="AG6063" i="13"/>
  <c r="AG6107" i="13"/>
  <c r="AG6405" i="13"/>
  <c r="AG6425" i="13"/>
  <c r="AG6515" i="13"/>
  <c r="AG5006" i="13"/>
  <c r="AG5272" i="13"/>
  <c r="AG5969" i="13"/>
  <c r="AG6561" i="13"/>
  <c r="AG6794" i="13"/>
  <c r="AG6930" i="13"/>
  <c r="AG6579" i="13"/>
  <c r="AG6802" i="13"/>
  <c r="AG6234" i="13"/>
  <c r="AG6343" i="13"/>
  <c r="AG6541" i="13"/>
  <c r="AG6750" i="13"/>
  <c r="AG7051" i="13"/>
  <c r="AG7742" i="13"/>
  <c r="AG7369" i="13"/>
  <c r="AG7529" i="13"/>
  <c r="AG7712" i="13"/>
  <c r="AG7996" i="13"/>
  <c r="AG7955" i="13"/>
  <c r="AG8058" i="13"/>
  <c r="AG8123" i="13"/>
  <c r="AG8060" i="13"/>
  <c r="AG8530" i="13"/>
  <c r="AG8668" i="13"/>
  <c r="AG9124" i="13"/>
  <c r="AG8426" i="13"/>
  <c r="AG8821" i="13"/>
  <c r="AG8899" i="13"/>
  <c r="AG8983" i="13"/>
  <c r="AG9218" i="13"/>
  <c r="AG9471" i="13"/>
  <c r="AG9347" i="13"/>
  <c r="AG8897" i="13"/>
  <c r="AG9074" i="13"/>
  <c r="AG9301" i="13"/>
  <c r="AG9494" i="13"/>
  <c r="AG9781" i="13"/>
  <c r="AG905" i="13"/>
  <c r="AG10263" i="13"/>
  <c r="AG10191" i="13"/>
  <c r="AG10633" i="13"/>
  <c r="AG10815" i="13"/>
  <c r="AG10618" i="13"/>
  <c r="AG10864" i="13"/>
  <c r="AG11183" i="13"/>
  <c r="AE368" i="13"/>
  <c r="AG363" i="13"/>
  <c r="AG73" i="13"/>
  <c r="AG403" i="13"/>
  <c r="AE485" i="13"/>
  <c r="AG484" i="13"/>
  <c r="AG451" i="13"/>
  <c r="AE470" i="13"/>
  <c r="AG469" i="13"/>
  <c r="AE190" i="13"/>
  <c r="AG187" i="13"/>
  <c r="AE490" i="13"/>
  <c r="AG489" i="13"/>
  <c r="AE734" i="13"/>
  <c r="AG731" i="13"/>
  <c r="AG803" i="13"/>
  <c r="AG811" i="13"/>
  <c r="AG934" i="13"/>
  <c r="AG2075" i="13"/>
  <c r="AG2152" i="13"/>
  <c r="AE2415" i="13"/>
  <c r="AG2414" i="13"/>
  <c r="AG771" i="13"/>
  <c r="AE1512" i="13"/>
  <c r="AG1511" i="13"/>
  <c r="AE1881" i="13"/>
  <c r="AG1880" i="13"/>
  <c r="AG2502" i="13"/>
  <c r="AG2552" i="13"/>
  <c r="AE2701" i="13"/>
  <c r="AG2699" i="13"/>
  <c r="AE151" i="13"/>
  <c r="AG150" i="13"/>
  <c r="AE401" i="13"/>
  <c r="AG400" i="13"/>
  <c r="AE622" i="13"/>
  <c r="AG621" i="13"/>
  <c r="AG785" i="13"/>
  <c r="AG924" i="13"/>
  <c r="AE961" i="13"/>
  <c r="AG960" i="13"/>
  <c r="AE1085" i="13"/>
  <c r="AG1073" i="13"/>
  <c r="AE1441" i="13"/>
  <c r="AG1440" i="13"/>
  <c r="AE1572" i="13"/>
  <c r="AG1570" i="13"/>
  <c r="AE1751" i="13"/>
  <c r="AG1750" i="13"/>
  <c r="AG1873" i="13"/>
  <c r="AG2068" i="13"/>
  <c r="AE2399" i="13"/>
  <c r="AG2398" i="13"/>
  <c r="AE2787" i="13"/>
  <c r="AG2786" i="13"/>
  <c r="AG936" i="13"/>
  <c r="AG1133" i="13"/>
  <c r="AE1499" i="13"/>
  <c r="AG1498" i="13"/>
  <c r="AG2023" i="13"/>
  <c r="AG1653" i="13"/>
  <c r="AE1684" i="13"/>
  <c r="AG1683" i="13"/>
  <c r="AE1773" i="13"/>
  <c r="AG1772" i="13"/>
  <c r="AE2499" i="13"/>
  <c r="AG2497" i="13"/>
  <c r="AG1072" i="13"/>
  <c r="AG1439" i="13"/>
  <c r="AG2246" i="13"/>
  <c r="AE2248" i="13"/>
  <c r="AE2882" i="13"/>
  <c r="AG2876" i="13"/>
  <c r="AG3220" i="13"/>
  <c r="AE3281" i="13"/>
  <c r="AG3280" i="13"/>
  <c r="AE3439" i="13"/>
  <c r="AG3438" i="13"/>
  <c r="AG3795" i="13"/>
  <c r="AG3860" i="13"/>
  <c r="AG2901" i="13"/>
  <c r="AG3589" i="13"/>
  <c r="AG3299" i="13"/>
  <c r="AE3301" i="13"/>
  <c r="AG3801" i="13"/>
  <c r="AG3028" i="13"/>
  <c r="AG4887" i="13"/>
  <c r="AG2887" i="13"/>
  <c r="AG3284" i="13"/>
  <c r="AG3930" i="13"/>
  <c r="AG4326" i="13"/>
  <c r="AG4376" i="13"/>
  <c r="AG4025" i="13"/>
  <c r="AE4187" i="13"/>
  <c r="AG4185" i="13"/>
  <c r="AG4858" i="13"/>
  <c r="AG4197" i="13"/>
  <c r="AG5055" i="13"/>
  <c r="AG5070" i="13"/>
  <c r="AG5653" i="13"/>
  <c r="AG5959" i="13"/>
  <c r="AG4975" i="13"/>
  <c r="AG5228" i="13"/>
  <c r="AE4157" i="13"/>
  <c r="AG4156" i="13"/>
  <c r="AG5083" i="13"/>
  <c r="AG5367" i="13"/>
  <c r="AG5727" i="13"/>
  <c r="AG5786" i="13"/>
  <c r="AG6612" i="13"/>
  <c r="AG6774" i="13"/>
  <c r="AG6024" i="13"/>
  <c r="AG6799" i="13"/>
  <c r="AG5491" i="13"/>
  <c r="AG5794" i="13"/>
  <c r="AG6119" i="13"/>
  <c r="AG6188" i="13"/>
  <c r="AG6920" i="13"/>
  <c r="AG6685" i="13"/>
  <c r="AG7150" i="13"/>
  <c r="AG7522" i="13"/>
  <c r="AG7553" i="13"/>
  <c r="AG7323" i="13"/>
  <c r="AG7690" i="13"/>
  <c r="AG7839" i="13"/>
  <c r="AG7878" i="13"/>
  <c r="AG7462" i="13"/>
  <c r="AG7754" i="13"/>
  <c r="AG7959" i="13"/>
  <c r="AG8069" i="13"/>
  <c r="AG8126" i="13"/>
  <c r="AG8291" i="13"/>
  <c r="AG8542" i="13"/>
  <c r="AG7961" i="13"/>
  <c r="AG8382" i="13"/>
  <c r="AG8608" i="13"/>
  <c r="AG9060" i="13"/>
  <c r="AG8655" i="13"/>
  <c r="AG9129" i="13"/>
  <c r="AG8857" i="13"/>
  <c r="AG9017" i="13"/>
  <c r="AG9212" i="13"/>
  <c r="AG9264" i="13"/>
  <c r="AG9751" i="13"/>
  <c r="AG9427" i="13"/>
  <c r="AG9968" i="13"/>
  <c r="AG10110" i="13"/>
  <c r="AG10531" i="13"/>
  <c r="AG10704" i="13"/>
  <c r="AG10870" i="13"/>
  <c r="AG10702" i="13"/>
  <c r="AG10881" i="13"/>
  <c r="AG10807" i="13"/>
  <c r="AG10911" i="13"/>
  <c r="AG10980" i="13"/>
  <c r="AE537" i="13"/>
  <c r="AG536" i="13"/>
  <c r="AG648" i="13"/>
  <c r="AG123" i="13"/>
  <c r="AE241" i="13"/>
  <c r="AG240" i="13"/>
  <c r="AG372" i="13"/>
  <c r="AG696" i="13"/>
  <c r="AG195" i="13"/>
  <c r="AE374" i="13"/>
  <c r="AG373" i="13"/>
  <c r="AG577" i="13"/>
  <c r="AE750" i="13"/>
  <c r="AG748" i="13"/>
  <c r="AE848" i="13"/>
  <c r="AG847" i="13"/>
  <c r="AG977" i="13"/>
  <c r="AE1056" i="13"/>
  <c r="AG1051" i="13"/>
  <c r="AG1303" i="13"/>
  <c r="AG1497" i="13"/>
  <c r="AG1657" i="13"/>
  <c r="AG1830" i="13"/>
  <c r="AG2479" i="13"/>
  <c r="AE2810" i="13"/>
  <c r="AG2809" i="13"/>
  <c r="AE945" i="13"/>
  <c r="AG944" i="13"/>
  <c r="AE1492" i="13"/>
  <c r="AG1491" i="13"/>
  <c r="AE1548" i="13"/>
  <c r="AG1546" i="13"/>
  <c r="AG2208" i="13"/>
  <c r="AG2421" i="13"/>
  <c r="AE2817" i="13"/>
  <c r="AG2811" i="13"/>
  <c r="AE413" i="13"/>
  <c r="AG412" i="13"/>
  <c r="AE660" i="13"/>
  <c r="AG659" i="13"/>
  <c r="AG832" i="13"/>
  <c r="AG922" i="13"/>
  <c r="AG1137" i="13"/>
  <c r="AG1240" i="13"/>
  <c r="AG763" i="13"/>
  <c r="AG964" i="13"/>
  <c r="AE1028" i="13"/>
  <c r="AG1023" i="13"/>
  <c r="AG1558" i="13"/>
  <c r="AG1742" i="13"/>
  <c r="AG1877" i="13"/>
  <c r="AG2038" i="13"/>
  <c r="AE2148" i="13"/>
  <c r="AG2147" i="13"/>
  <c r="AG2225" i="13"/>
  <c r="AE2357" i="13"/>
  <c r="AG2356" i="13"/>
  <c r="AE2475" i="13"/>
  <c r="AG2468" i="13"/>
  <c r="AG2712" i="13"/>
  <c r="AG898" i="13"/>
  <c r="AE1879" i="13"/>
  <c r="AG1878" i="13"/>
  <c r="AE2276" i="13"/>
  <c r="AG2275" i="13"/>
  <c r="AE2847" i="13"/>
  <c r="AG2846" i="13"/>
  <c r="AE3208" i="13"/>
  <c r="AG3203" i="13"/>
  <c r="AE3879" i="13"/>
  <c r="AG3878" i="13"/>
  <c r="AG1545" i="13"/>
  <c r="AG1749" i="13"/>
  <c r="AE2950" i="13"/>
  <c r="AG2949" i="13"/>
  <c r="AG3213" i="13"/>
  <c r="AG3664" i="13"/>
  <c r="AG3829" i="13"/>
  <c r="AE861" i="13"/>
  <c r="AG860" i="13"/>
  <c r="AG1308" i="13"/>
  <c r="AE1668" i="13"/>
  <c r="AG1667" i="13"/>
  <c r="AE1944" i="13"/>
  <c r="AG1943" i="13"/>
  <c r="AE2124" i="13"/>
  <c r="AG2121" i="13"/>
  <c r="AE2342" i="13"/>
  <c r="AG2341" i="13"/>
  <c r="AG2737" i="13"/>
  <c r="AE3026" i="13"/>
  <c r="AG3025" i="13"/>
  <c r="AG3228" i="13"/>
  <c r="AG3335" i="13"/>
  <c r="AG3772" i="13"/>
  <c r="AG4516" i="13"/>
  <c r="AG4571" i="13"/>
  <c r="AE4818" i="13"/>
  <c r="AG4817" i="13"/>
  <c r="AG3320" i="13"/>
  <c r="AG4120" i="13"/>
  <c r="AG4155" i="13"/>
  <c r="AG4514" i="13"/>
  <c r="AG3202" i="13"/>
  <c r="AE3914" i="13"/>
  <c r="AG3913" i="13"/>
  <c r="AE4086" i="13"/>
  <c r="AG4081" i="13"/>
  <c r="AG4786" i="13"/>
  <c r="AG4072" i="13"/>
  <c r="AG4202" i="13"/>
  <c r="AG4307" i="13"/>
  <c r="AG5656" i="13"/>
  <c r="AE4099" i="13"/>
  <c r="AG4098" i="13"/>
  <c r="AE4378" i="13"/>
  <c r="AG4377" i="13"/>
  <c r="AG5073" i="13"/>
  <c r="AG5601" i="13"/>
  <c r="AG4246" i="13"/>
  <c r="AG4301" i="13"/>
  <c r="AG4473" i="13"/>
  <c r="AG4675" i="13"/>
  <c r="AG4943" i="13"/>
  <c r="AG5202" i="13"/>
  <c r="AG5535" i="13"/>
  <c r="AG5864" i="13"/>
  <c r="AG5908" i="13"/>
  <c r="AG5373" i="13"/>
  <c r="AG5487" i="13"/>
  <c r="AG5792" i="13"/>
  <c r="AG5966" i="13"/>
  <c r="AG6556" i="13"/>
  <c r="AG6677" i="13"/>
  <c r="AG6497" i="13"/>
  <c r="AG4977" i="13"/>
  <c r="AG5264" i="13"/>
  <c r="AG5985" i="13"/>
  <c r="AG6552" i="13"/>
  <c r="AG6585" i="13"/>
  <c r="AG6002" i="13"/>
  <c r="AG6026" i="13"/>
  <c r="AG6081" i="13"/>
  <c r="AE6776" i="13"/>
  <c r="AG6775" i="13"/>
  <c r="AG7126" i="13"/>
  <c r="AG7544" i="13"/>
  <c r="AG7134" i="13"/>
  <c r="AG7204" i="13"/>
  <c r="AG7731" i="13"/>
  <c r="AG7807" i="13"/>
  <c r="AG7760" i="13"/>
  <c r="AG7835" i="13"/>
  <c r="AG8047" i="13"/>
  <c r="AG7910" i="13"/>
  <c r="AG8564" i="13"/>
  <c r="AG8302" i="13"/>
  <c r="AG8591" i="13"/>
  <c r="AG8247" i="13"/>
  <c r="AG8571" i="13"/>
  <c r="AG8419" i="13"/>
  <c r="AG8612" i="13"/>
  <c r="AG8672" i="13"/>
  <c r="AG8797" i="13"/>
  <c r="AG8967" i="13"/>
  <c r="AG8401" i="13"/>
  <c r="AG9135" i="13"/>
  <c r="AG9567" i="13"/>
  <c r="AG9477" i="13"/>
  <c r="AG8868" i="13"/>
  <c r="AG9022" i="13"/>
  <c r="AG9233" i="13"/>
  <c r="AG9401" i="13"/>
  <c r="AG9612" i="13"/>
  <c r="AG9864" i="13"/>
  <c r="AG9443" i="13"/>
  <c r="AG9926" i="13"/>
  <c r="AG10090" i="13"/>
  <c r="AG10224" i="13"/>
  <c r="AG10332" i="13"/>
  <c r="AG10323" i="13"/>
  <c r="AG10402" i="13"/>
  <c r="AG10386" i="13"/>
  <c r="AG10450" i="13"/>
  <c r="AG10821" i="13"/>
  <c r="AG10926" i="13"/>
  <c r="AG10919" i="13"/>
  <c r="AG11006" i="13"/>
  <c r="AG11235" i="13"/>
  <c r="AG11002" i="13"/>
  <c r="AG394" i="13"/>
  <c r="AG98" i="13"/>
  <c r="AG481" i="13"/>
  <c r="AG613" i="13"/>
  <c r="AE149" i="13"/>
  <c r="AG147" i="13"/>
  <c r="AE166" i="13"/>
  <c r="AG165" i="13"/>
  <c r="AE1465" i="13"/>
  <c r="AG1464" i="13"/>
  <c r="AG2730" i="13"/>
  <c r="AG774" i="13"/>
  <c r="AG1014" i="13"/>
  <c r="AE1019" i="13"/>
  <c r="AG1644" i="13"/>
  <c r="AG852" i="13"/>
  <c r="AG1869" i="13"/>
  <c r="AG2307" i="13"/>
  <c r="AE2309" i="13"/>
  <c r="AG2522" i="13"/>
  <c r="AG919" i="13"/>
  <c r="AG1293" i="13"/>
  <c r="AG1444" i="13"/>
  <c r="AG2340" i="13"/>
  <c r="AG2526" i="13"/>
  <c r="AE2528" i="13"/>
  <c r="AG2639" i="13"/>
  <c r="AE2830" i="13"/>
  <c r="AG2829" i="13"/>
  <c r="AG1646" i="13"/>
  <c r="AG2117" i="13"/>
  <c r="AG2764" i="13"/>
  <c r="AG2855" i="13"/>
  <c r="AG901" i="13"/>
  <c r="AG2548" i="13"/>
  <c r="AG3198" i="13"/>
  <c r="AE3628" i="13"/>
  <c r="AG3627" i="13"/>
  <c r="AE778" i="13"/>
  <c r="AG777" i="13"/>
  <c r="AG3166" i="13"/>
  <c r="AG3273" i="13"/>
  <c r="AE3275" i="13"/>
  <c r="AG3661" i="13"/>
  <c r="AG3762" i="13"/>
  <c r="AE3892" i="13"/>
  <c r="AG3891" i="13"/>
  <c r="AG3062" i="13"/>
  <c r="AE3065" i="13"/>
  <c r="AG3629" i="13"/>
  <c r="AE3631" i="13"/>
  <c r="AE4225" i="13"/>
  <c r="AG4224" i="13"/>
  <c r="AG3883" i="13"/>
  <c r="AG4152" i="13"/>
  <c r="AE4309" i="13"/>
  <c r="AG4308" i="13"/>
  <c r="AE3992" i="13"/>
  <c r="AG3991" i="13"/>
  <c r="AG4144" i="13"/>
  <c r="AG3298" i="13"/>
  <c r="AG4654" i="13"/>
  <c r="AG4122" i="13"/>
  <c r="AG4235" i="13"/>
  <c r="AG4523" i="13"/>
  <c r="AG4771" i="13"/>
  <c r="AG4917" i="13"/>
  <c r="AG4960" i="13"/>
  <c r="AG3996" i="13"/>
  <c r="AE4014" i="13"/>
  <c r="AG4011" i="13"/>
  <c r="AG5922" i="13"/>
  <c r="AG5715" i="13"/>
  <c r="AG5775" i="13"/>
  <c r="AG5827" i="13"/>
  <c r="AG6013" i="13"/>
  <c r="AG6072" i="13"/>
  <c r="AG6142" i="13"/>
  <c r="AG6806" i="13"/>
  <c r="AG5468" i="13"/>
  <c r="AG5773" i="13"/>
  <c r="AG6179" i="13"/>
  <c r="AG6912" i="13"/>
  <c r="AG7041" i="13"/>
  <c r="AG6593" i="13"/>
  <c r="AG6977" i="13"/>
  <c r="AG7154" i="13"/>
  <c r="AG6228" i="13"/>
  <c r="AG6455" i="13"/>
  <c r="AG6838" i="13"/>
  <c r="AG7055" i="13"/>
  <c r="AG7273" i="13"/>
  <c r="AG7748" i="13"/>
  <c r="AG7854" i="13"/>
  <c r="AG8019" i="13"/>
  <c r="AG7899" i="13"/>
  <c r="AG7451" i="13"/>
  <c r="AG7846" i="13"/>
  <c r="AG7680" i="13"/>
  <c r="AG8001" i="13"/>
  <c r="AG8551" i="13"/>
  <c r="AG8185" i="13"/>
  <c r="AG8215" i="13"/>
  <c r="AG8371" i="13"/>
  <c r="AG8293" i="13"/>
  <c r="AG8478" i="13"/>
  <c r="AG9046" i="13"/>
  <c r="AG8959" i="13"/>
  <c r="AG9063" i="13"/>
  <c r="AG9280" i="13"/>
  <c r="AG8742" i="13"/>
  <c r="AG8938" i="13"/>
  <c r="AG9166" i="13"/>
  <c r="AG9405" i="13"/>
  <c r="AG9830" i="13"/>
  <c r="AG9634" i="13"/>
  <c r="AG9892" i="13"/>
  <c r="AG10037" i="13"/>
  <c r="AG10164" i="13"/>
  <c r="AG10239" i="13"/>
  <c r="AG10537" i="13"/>
  <c r="AG10367" i="13"/>
  <c r="AG10626" i="13"/>
  <c r="AG10460" i="13"/>
  <c r="AG10876" i="13"/>
  <c r="AG10835" i="13"/>
  <c r="AG10885" i="13"/>
  <c r="AG10995" i="13"/>
  <c r="AG11194" i="13"/>
  <c r="AG11153" i="13"/>
  <c r="AE178" i="13"/>
  <c r="AG177" i="13"/>
  <c r="AG214" i="13"/>
  <c r="AG674" i="13"/>
  <c r="AE676" i="13"/>
  <c r="AE259" i="13"/>
  <c r="AG258" i="13"/>
  <c r="AE800" i="13"/>
  <c r="AG796" i="13"/>
  <c r="AG1281" i="13"/>
  <c r="AG1949" i="13"/>
  <c r="AG2001" i="13"/>
  <c r="AE2131" i="13"/>
  <c r="AG2130" i="13"/>
  <c r="AG2241" i="13"/>
  <c r="AG1576" i="13"/>
  <c r="AG1975" i="13"/>
  <c r="AE207" i="13"/>
  <c r="AG206" i="13"/>
  <c r="AE532" i="13"/>
  <c r="AG531" i="13"/>
  <c r="AE823" i="13"/>
  <c r="AG822" i="13"/>
  <c r="AG995" i="13"/>
  <c r="AG1124" i="13"/>
  <c r="AG1347" i="13"/>
  <c r="AE1494" i="13"/>
  <c r="AG1493" i="13"/>
  <c r="AG2299" i="13"/>
  <c r="AG2491" i="13"/>
  <c r="AE2493" i="13"/>
  <c r="AE739" i="13"/>
  <c r="AG738" i="13"/>
  <c r="AG826" i="13"/>
  <c r="AG1331" i="13"/>
  <c r="AE1550" i="13"/>
  <c r="AG1549" i="13"/>
  <c r="AE1798" i="13"/>
  <c r="AG1797" i="13"/>
  <c r="AE1845" i="13"/>
  <c r="AG1842" i="13"/>
  <c r="AE2113" i="13"/>
  <c r="AG2112" i="13"/>
  <c r="AG2413" i="13"/>
  <c r="AE2770" i="13"/>
  <c r="AG2769" i="13"/>
  <c r="AE1034" i="13"/>
  <c r="AG1032" i="13"/>
  <c r="AG1650" i="13"/>
  <c r="AE1919" i="13"/>
  <c r="AG1918" i="13"/>
  <c r="AG3743" i="13"/>
  <c r="AE3749" i="13"/>
  <c r="AE741" i="13"/>
  <c r="AG740" i="13"/>
  <c r="AG1720" i="13"/>
  <c r="AG2397" i="13"/>
  <c r="AE3548" i="13"/>
  <c r="AG3546" i="13"/>
  <c r="AE1365" i="13"/>
  <c r="AG1359" i="13"/>
  <c r="AE1733" i="13"/>
  <c r="AG1732" i="13"/>
  <c r="AE1915" i="13"/>
  <c r="AG1912" i="13"/>
  <c r="AE2048" i="13"/>
  <c r="AG2046" i="13"/>
  <c r="AE2221" i="13"/>
  <c r="AG2220" i="13"/>
  <c r="AE2441" i="13"/>
  <c r="AG2440" i="13"/>
  <c r="AG2605" i="13"/>
  <c r="AG2954" i="13"/>
  <c r="AG3262" i="13"/>
  <c r="AG3426" i="13"/>
  <c r="AE3483" i="13"/>
  <c r="AG3482" i="13"/>
  <c r="AE3638" i="13"/>
  <c r="AG3632" i="13"/>
  <c r="AE3703" i="13"/>
  <c r="AG3700" i="13"/>
  <c r="AG3734" i="13"/>
  <c r="AE3887" i="13"/>
  <c r="AG3886" i="13"/>
  <c r="AG2201" i="13"/>
  <c r="AE3053" i="13"/>
  <c r="AG3037" i="13"/>
  <c r="AE3237" i="13"/>
  <c r="AG3236" i="13"/>
  <c r="AG3462" i="13"/>
  <c r="AG3525" i="13"/>
  <c r="AE3315" i="13"/>
  <c r="AG3314" i="13"/>
  <c r="AG3526" i="13"/>
  <c r="AE3530" i="13"/>
  <c r="AG3864" i="13"/>
  <c r="AG4805" i="13"/>
  <c r="AG4404" i="13"/>
  <c r="AG4776" i="13"/>
  <c r="AG4736" i="13"/>
  <c r="AG4339" i="13"/>
  <c r="AG4137" i="13"/>
  <c r="AG5555" i="13"/>
  <c r="AG4414" i="13"/>
  <c r="AG4529" i="13"/>
  <c r="AG4663" i="13"/>
  <c r="AG4929" i="13"/>
  <c r="AG5036" i="13"/>
  <c r="AG5266" i="13"/>
  <c r="AG5584" i="13"/>
  <c r="AG5898" i="13"/>
  <c r="AG4030" i="13"/>
  <c r="AG5063" i="13"/>
  <c r="AG5592" i="13"/>
  <c r="AG5858" i="13"/>
  <c r="AG4341" i="13"/>
  <c r="AG4486" i="13"/>
  <c r="AG4743" i="13"/>
  <c r="AG4951" i="13"/>
  <c r="AG5187" i="13"/>
  <c r="AG5588" i="13"/>
  <c r="AG5949" i="13"/>
  <c r="AG5719" i="13"/>
  <c r="AG6767" i="13"/>
  <c r="AG6000" i="13"/>
  <c r="AG5356" i="13"/>
  <c r="AG5839" i="13"/>
  <c r="AG6109" i="13"/>
  <c r="AG6183" i="13"/>
  <c r="AG6408" i="13"/>
  <c r="AG6717" i="13"/>
  <c r="AG5989" i="13"/>
  <c r="AG6065" i="13"/>
  <c r="AG6093" i="13"/>
  <c r="AG6155" i="13"/>
  <c r="AG7279" i="13"/>
  <c r="AG7468" i="13"/>
  <c r="AG7585" i="13"/>
  <c r="AG7222" i="13"/>
  <c r="AG6237" i="13"/>
  <c r="AG6459" i="13"/>
  <c r="AG6844" i="13"/>
  <c r="AG7079" i="13"/>
  <c r="AG7310" i="13"/>
  <c r="AG7912" i="13"/>
  <c r="AG7702" i="13"/>
  <c r="AG8187" i="13"/>
  <c r="AG8282" i="13"/>
  <c r="AG8540" i="13"/>
  <c r="AG8164" i="13"/>
  <c r="AG8885" i="13"/>
  <c r="AG9295" i="13"/>
  <c r="AG9340" i="13"/>
  <c r="AG9429" i="13"/>
  <c r="AG9412" i="13"/>
  <c r="AG9848" i="13"/>
  <c r="AG9917" i="13"/>
  <c r="AG9723" i="13"/>
  <c r="AG10012" i="13"/>
  <c r="AG10102" i="13"/>
  <c r="AG10157" i="13"/>
  <c r="AG10285" i="13"/>
  <c r="AG10415" i="13"/>
  <c r="AG10515" i="13"/>
  <c r="AG10853" i="13"/>
  <c r="AE205" i="13"/>
  <c r="AG204" i="13"/>
  <c r="AE310" i="13"/>
  <c r="AG309" i="13"/>
  <c r="AE590" i="13"/>
  <c r="AG589" i="13"/>
  <c r="AG295" i="13"/>
  <c r="AE1065" i="13"/>
  <c r="AG1061" i="13"/>
  <c r="AG1382" i="13"/>
  <c r="AE1519" i="13"/>
  <c r="AG1515" i="13"/>
  <c r="AG1582" i="13"/>
  <c r="AE1691" i="13"/>
  <c r="AG1690" i="13"/>
  <c r="AG1739" i="13"/>
  <c r="AE1809" i="13"/>
  <c r="AG1808" i="13"/>
  <c r="AG2707" i="13"/>
  <c r="AG1120" i="13"/>
  <c r="AG2278" i="13"/>
  <c r="AE2351" i="13"/>
  <c r="AG2350" i="13"/>
  <c r="AG1792" i="13"/>
  <c r="AE1794" i="13"/>
  <c r="AG2615" i="13"/>
  <c r="AG1090" i="13"/>
  <c r="AG1314" i="13"/>
  <c r="AE1316" i="13"/>
  <c r="AG1725" i="13"/>
  <c r="AG2462" i="13"/>
  <c r="AG3155" i="13"/>
  <c r="AE3161" i="13"/>
  <c r="AG3160" i="13"/>
  <c r="AE3294" i="13"/>
  <c r="AG3293" i="13"/>
  <c r="AG3455" i="13"/>
  <c r="AG3613" i="13"/>
  <c r="AE1251" i="13"/>
  <c r="AG1250" i="13"/>
  <c r="AG1459" i="13"/>
  <c r="AE1769" i="13"/>
  <c r="AG1762" i="13"/>
  <c r="AE2007" i="13"/>
  <c r="AG2006" i="13"/>
  <c r="AE2115" i="13"/>
  <c r="AG2114" i="13"/>
  <c r="AE2227" i="13"/>
  <c r="AG2226" i="13"/>
  <c r="AE2455" i="13"/>
  <c r="AG2452" i="13"/>
  <c r="AG2556" i="13"/>
  <c r="AE2659" i="13"/>
  <c r="AG2658" i="13"/>
  <c r="AG3272" i="13"/>
  <c r="AG3678" i="13"/>
  <c r="AE3798" i="13"/>
  <c r="AG3796" i="13"/>
  <c r="AG2965" i="13"/>
  <c r="AG3150" i="13"/>
  <c r="AE3210" i="13"/>
  <c r="AG3209" i="13"/>
  <c r="AG3352" i="13"/>
  <c r="AE2958" i="13"/>
  <c r="AG2955" i="13"/>
  <c r="AE3325" i="13"/>
  <c r="AG3324" i="13"/>
  <c r="AE3481" i="13"/>
  <c r="AG3480" i="13"/>
  <c r="AE4105" i="13"/>
  <c r="AG4104" i="13"/>
  <c r="AG3098" i="13"/>
  <c r="AG3575" i="13"/>
  <c r="AG3912" i="13"/>
  <c r="AG3936" i="13"/>
  <c r="AG4190" i="13"/>
  <c r="AE4195" i="13"/>
  <c r="AE3168" i="13"/>
  <c r="AG3167" i="13"/>
  <c r="AE3437" i="13"/>
  <c r="AG3436" i="13"/>
  <c r="AG3910" i="13"/>
  <c r="AG4042" i="13"/>
  <c r="AE4159" i="13"/>
  <c r="AG4158" i="13"/>
  <c r="AG4264" i="13"/>
  <c r="AG4551" i="13"/>
  <c r="AG3088" i="13"/>
  <c r="AE4199" i="13"/>
  <c r="AG4198" i="13"/>
  <c r="AG4272" i="13"/>
  <c r="AG4380" i="13"/>
  <c r="AG4971" i="13"/>
  <c r="AG5951" i="13"/>
  <c r="AG4533" i="13"/>
  <c r="AG4671" i="13"/>
  <c r="AG4861" i="13"/>
  <c r="AG5014" i="13"/>
  <c r="AG5338" i="13"/>
  <c r="AG5590" i="13"/>
  <c r="AG5059" i="13"/>
  <c r="AG5668" i="13"/>
  <c r="AG4432" i="13"/>
  <c r="AG4624" i="13"/>
  <c r="AG4939" i="13"/>
  <c r="AG5568" i="13"/>
  <c r="AG5880" i="13"/>
  <c r="AG5474" i="13"/>
  <c r="AG5841" i="13"/>
  <c r="AG6500" i="13"/>
  <c r="AG6928" i="13"/>
  <c r="AG7015" i="13"/>
  <c r="AG6151" i="13"/>
  <c r="AG6970" i="13"/>
  <c r="AG5029" i="13"/>
  <c r="AG5295" i="13"/>
  <c r="AG6504" i="13"/>
  <c r="AG7043" i="13"/>
  <c r="AG7400" i="13"/>
  <c r="AG6239" i="13"/>
  <c r="AG6322" i="13"/>
  <c r="AG6619" i="13"/>
  <c r="AG6778" i="13"/>
  <c r="AG7057" i="13"/>
  <c r="AG7226" i="13"/>
  <c r="AG7290" i="13"/>
  <c r="AG7460" i="13"/>
  <c r="AG7623" i="13"/>
  <c r="AG6247" i="13"/>
  <c r="AG6539" i="13"/>
  <c r="AG6859" i="13"/>
  <c r="AG7101" i="13"/>
  <c r="AG7271" i="13"/>
  <c r="AG7408" i="13"/>
  <c r="AG7903" i="13"/>
  <c r="AG8049" i="13"/>
  <c r="AG7837" i="13"/>
  <c r="AG7918" i="13"/>
  <c r="AG8365" i="13"/>
  <c r="AG8346" i="13"/>
  <c r="AG8470" i="13"/>
  <c r="AG8143" i="13"/>
  <c r="AG8341" i="13"/>
  <c r="AG8972" i="13"/>
  <c r="AG8795" i="13"/>
  <c r="AG9207" i="13"/>
  <c r="AG8528" i="13"/>
  <c r="AG9461" i="13"/>
  <c r="AG9419" i="13"/>
  <c r="AG9307" i="13"/>
  <c r="AG9574" i="13"/>
  <c r="AG9441" i="13"/>
  <c r="AG9718" i="13"/>
  <c r="AG9609" i="13"/>
  <c r="AG9823" i="13"/>
  <c r="AG10024" i="13"/>
  <c r="AG10369" i="13"/>
  <c r="AG10474" i="13"/>
  <c r="AG10493" i="13"/>
  <c r="AG10831" i="13"/>
  <c r="AG618" i="13"/>
  <c r="AG399" i="13"/>
  <c r="AG1402" i="13"/>
  <c r="AE1339" i="13"/>
  <c r="AG1336" i="13"/>
  <c r="AE176" i="13"/>
  <c r="AG169" i="13"/>
  <c r="AE1937" i="13"/>
  <c r="AG1936" i="13"/>
  <c r="AG2140" i="13"/>
  <c r="AE2146" i="13"/>
  <c r="AG2434" i="13"/>
  <c r="AG2437" i="13" s="1"/>
  <c r="AG1389" i="13"/>
  <c r="AE1391" i="13"/>
  <c r="AG2672" i="13"/>
  <c r="AG3076" i="13"/>
  <c r="AG3578" i="13"/>
  <c r="AG1031" i="13"/>
  <c r="AG2688" i="13"/>
  <c r="AG2865" i="13"/>
  <c r="AG2977" i="13"/>
  <c r="AE2979" i="13"/>
  <c r="AG3174" i="13"/>
  <c r="AG2875" i="13"/>
  <c r="AE2948" i="13"/>
  <c r="AG2946" i="13"/>
  <c r="AE3248" i="13"/>
  <c r="AG3247" i="13"/>
  <c r="AE3501" i="13"/>
  <c r="AG3500" i="13"/>
  <c r="AG3617" i="13"/>
  <c r="AG3780" i="13"/>
  <c r="AE3105" i="13"/>
  <c r="AG3104" i="13"/>
  <c r="AG3624" i="13"/>
  <c r="AE3626" i="13"/>
  <c r="AE4364" i="13"/>
  <c r="AG4363" i="13"/>
  <c r="AG4734" i="13"/>
  <c r="AG4004" i="13"/>
  <c r="AG4242" i="13"/>
  <c r="AE3292" i="13"/>
  <c r="AG3291" i="13"/>
  <c r="AE3443" i="13"/>
  <c r="AG3442" i="13"/>
  <c r="AE3657" i="13"/>
  <c r="AG3656" i="13"/>
  <c r="AG4134" i="13"/>
  <c r="AG4722" i="13"/>
  <c r="AG4878" i="13"/>
  <c r="AG5277" i="13"/>
  <c r="AG5582" i="13"/>
  <c r="AG5884" i="13"/>
  <c r="AG4488" i="13"/>
  <c r="AG4691" i="13"/>
  <c r="AG5270" i="13"/>
  <c r="AG5902" i="13"/>
  <c r="AG4080" i="13"/>
  <c r="AG5111" i="13"/>
  <c r="AG5570" i="13"/>
  <c r="AE4402" i="13"/>
  <c r="AG4399" i="13"/>
  <c r="AG5852" i="13"/>
  <c r="AG6193" i="13"/>
  <c r="AG6519" i="13"/>
  <c r="AE7026" i="13"/>
  <c r="AG7018" i="13"/>
  <c r="AE5514" i="13"/>
  <c r="AG5513" i="13"/>
  <c r="AG5819" i="13"/>
  <c r="AG6568" i="13"/>
  <c r="AG6610" i="13"/>
  <c r="AG6902" i="13"/>
  <c r="AG7012" i="13"/>
  <c r="AG7240" i="13"/>
  <c r="AG7292" i="13"/>
  <c r="AG7590" i="13"/>
  <c r="AG6283" i="13"/>
  <c r="AG6532" i="13"/>
  <c r="AG6868" i="13"/>
  <c r="AG7068" i="13"/>
  <c r="AG7228" i="13"/>
  <c r="AG7344" i="13"/>
  <c r="AG7579" i="13"/>
  <c r="AG7250" i="13"/>
  <c r="AG7296" i="13"/>
  <c r="AG6285" i="13"/>
  <c r="AG6543" i="13"/>
  <c r="AG6870" i="13"/>
  <c r="AG7574" i="13"/>
  <c r="AG7432" i="13"/>
  <c r="AG7700" i="13"/>
  <c r="AG7746" i="13"/>
  <c r="AG7823" i="13"/>
  <c r="AG7945" i="13"/>
  <c r="AG8031" i="13"/>
  <c r="AG8090" i="13"/>
  <c r="AG8482" i="13"/>
  <c r="AG7981" i="13"/>
  <c r="AG8140" i="13"/>
  <c r="AG8284" i="13"/>
  <c r="AG8690" i="13"/>
  <c r="AG8895" i="13"/>
  <c r="AG8883" i="13"/>
  <c r="AG8713" i="13"/>
  <c r="AG9537" i="13"/>
  <c r="AG9579" i="13"/>
  <c r="AG9267" i="13"/>
  <c r="AG9615" i="13"/>
  <c r="AG9890" i="13"/>
  <c r="AG9617" i="13"/>
  <c r="AG9930" i="13"/>
  <c r="AG10271" i="13"/>
  <c r="AG10287" i="13"/>
  <c r="AG10379" i="13"/>
  <c r="AG10424" i="13"/>
  <c r="AG10400" i="13"/>
  <c r="AG10730" i="13"/>
  <c r="AG10833" i="13"/>
  <c r="AG10939" i="13"/>
  <c r="AG11077" i="13"/>
  <c r="AG11247" i="13"/>
  <c r="AG11204" i="13"/>
  <c r="AG586" i="13"/>
  <c r="AE691" i="13"/>
  <c r="AG687" i="13"/>
  <c r="AG194" i="13"/>
  <c r="AG535" i="13"/>
  <c r="AE108" i="13"/>
  <c r="AG107" i="13"/>
  <c r="AG181" i="13"/>
  <c r="AE182" i="13"/>
  <c r="AG455" i="13"/>
  <c r="AG650" i="13"/>
  <c r="AE343" i="13"/>
  <c r="AG330" i="13"/>
  <c r="AE510" i="13"/>
  <c r="AG506" i="13"/>
  <c r="AG1685" i="13"/>
  <c r="AE1687" i="13"/>
  <c r="AG1754" i="13"/>
  <c r="AG2334" i="13"/>
  <c r="AG2442" i="13"/>
  <c r="AE2446" i="13"/>
  <c r="AG2582" i="13"/>
  <c r="AE854" i="13"/>
  <c r="AG853" i="13"/>
  <c r="AG927" i="13"/>
  <c r="AG1066" i="13"/>
  <c r="AE1069" i="13"/>
  <c r="AE1264" i="13"/>
  <c r="AG1263" i="13"/>
  <c r="AG1563" i="13"/>
  <c r="AE1569" i="13"/>
  <c r="AG1568" i="13"/>
  <c r="AE1854" i="13"/>
  <c r="AG1853" i="13"/>
  <c r="AG2496" i="13"/>
  <c r="AE2657" i="13"/>
  <c r="AG2656" i="13"/>
  <c r="AG2705" i="13"/>
  <c r="AE96" i="13"/>
  <c r="AG79" i="13"/>
  <c r="AE287" i="13"/>
  <c r="AG281" i="13"/>
  <c r="AE678" i="13"/>
  <c r="AG677" i="13"/>
  <c r="AE1461" i="13"/>
  <c r="AG1460" i="13"/>
  <c r="AG1608" i="13"/>
  <c r="AE1771" i="13"/>
  <c r="AG1770" i="13"/>
  <c r="AG2233" i="13"/>
  <c r="AE2373" i="13"/>
  <c r="AG2371" i="13"/>
  <c r="AG1249" i="13"/>
  <c r="AE1578" i="13"/>
  <c r="AG1577" i="13"/>
  <c r="AE1689" i="13"/>
  <c r="AG1688" i="13"/>
  <c r="AE1917" i="13"/>
  <c r="AG1916" i="13"/>
  <c r="AG2330" i="13"/>
  <c r="AG2507" i="13"/>
  <c r="AE2620" i="13"/>
  <c r="AG2619" i="13"/>
  <c r="AG2896" i="13"/>
  <c r="AG3239" i="13"/>
  <c r="AE3267" i="13"/>
  <c r="AG3266" i="13"/>
  <c r="AG3024" i="13"/>
  <c r="AE3329" i="13"/>
  <c r="AG3328" i="13"/>
  <c r="AE3385" i="13"/>
  <c r="AG3384" i="13"/>
  <c r="AE1536" i="13"/>
  <c r="AG1535" i="13"/>
  <c r="AG1803" i="13"/>
  <c r="AE2137" i="13"/>
  <c r="AG2132" i="13"/>
  <c r="AE2347" i="13"/>
  <c r="AG2346" i="13"/>
  <c r="AE2477" i="13"/>
  <c r="AG2476" i="13"/>
  <c r="AG6307" i="13"/>
  <c r="AG3022" i="13"/>
  <c r="AE3265" i="13"/>
  <c r="AG3263" i="13"/>
  <c r="AE3393" i="13"/>
  <c r="AG3392" i="13"/>
  <c r="AG3571" i="13"/>
  <c r="AE1290" i="13"/>
  <c r="AG1289" i="13"/>
  <c r="AG2903" i="13"/>
  <c r="AG3103" i="13"/>
  <c r="AE3371" i="13"/>
  <c r="AG3370" i="13"/>
  <c r="AG3538" i="13"/>
  <c r="AG4867" i="13"/>
  <c r="AG3411" i="13"/>
  <c r="AG4573" i="13"/>
  <c r="AE3036" i="13"/>
  <c r="AG3035" i="13"/>
  <c r="AE3428" i="13"/>
  <c r="AG3427" i="13"/>
  <c r="AE3584" i="13"/>
  <c r="AG3583" i="13"/>
  <c r="AE3904" i="13"/>
  <c r="AG3896" i="13"/>
  <c r="AE4097" i="13"/>
  <c r="AG4096" i="13"/>
  <c r="AG4328" i="13"/>
  <c r="AG4727" i="13"/>
  <c r="AG4184" i="13"/>
  <c r="AG4509" i="13"/>
  <c r="AG4869" i="13"/>
  <c r="AG5890" i="13"/>
  <c r="AE4127" i="13"/>
  <c r="AG4126" i="13"/>
  <c r="AE4343" i="13"/>
  <c r="AG4342" i="13"/>
  <c r="AG5140" i="13"/>
  <c r="AG4991" i="13"/>
  <c r="AG5241" i="13"/>
  <c r="AG5646" i="13"/>
  <c r="AG4412" i="13"/>
  <c r="AG4531" i="13"/>
  <c r="AG4933" i="13"/>
  <c r="AG5798" i="13"/>
  <c r="AG6112" i="13"/>
  <c r="AG6140" i="13"/>
  <c r="AG6201" i="13"/>
  <c r="AG6983" i="13"/>
  <c r="AG4989" i="13"/>
  <c r="AG5268" i="13"/>
  <c r="AG5961" i="13"/>
  <c r="AG6399" i="13"/>
  <c r="AG6511" i="13"/>
  <c r="AG7464" i="13"/>
  <c r="AG6292" i="13"/>
  <c r="AG6435" i="13"/>
  <c r="AG6742" i="13"/>
  <c r="AG6880" i="13"/>
  <c r="AG7089" i="13"/>
  <c r="AG7294" i="13"/>
  <c r="AG7449" i="13"/>
  <c r="AG7493" i="13"/>
  <c r="AG7744" i="13"/>
  <c r="AG7914" i="13"/>
  <c r="AG8054" i="13"/>
  <c r="AG7950" i="13"/>
  <c r="AG8039" i="13"/>
  <c r="AG8149" i="13"/>
  <c r="AG7935" i="13"/>
  <c r="AG8160" i="13"/>
  <c r="AG8360" i="13"/>
  <c r="AG8817" i="13"/>
  <c r="AG8616" i="13"/>
  <c r="AG8956" i="13"/>
  <c r="AG8411" i="13"/>
  <c r="AG9015" i="13"/>
  <c r="AG9161" i="13"/>
  <c r="AG9415" i="13"/>
  <c r="AG9425" i="13"/>
  <c r="AG9754" i="13"/>
  <c r="AG9814" i="13"/>
  <c r="AG9714" i="13"/>
  <c r="AG10022" i="13"/>
  <c r="AG10162" i="13"/>
  <c r="AG10274" i="13"/>
  <c r="AG10181" i="13"/>
  <c r="AG10483" i="13"/>
  <c r="AG10527" i="13"/>
  <c r="AG10711" i="13"/>
  <c r="AG10719" i="13"/>
  <c r="AG10803" i="13"/>
  <c r="AG10932" i="13"/>
  <c r="AG10850" i="13"/>
  <c r="AG10989" i="13"/>
  <c r="AG11128" i="13"/>
  <c r="AG11178" i="13"/>
  <c r="AG2624" i="13" l="1"/>
  <c r="AG5256" i="13"/>
  <c r="AG3684" i="13"/>
  <c r="AG2029" i="13"/>
  <c r="AG203" i="13"/>
  <c r="AG2003" i="13"/>
  <c r="AG1290" i="13"/>
  <c r="AG2137" i="13"/>
  <c r="AG3267" i="13"/>
  <c r="AG1578" i="13"/>
  <c r="AG4127" i="13"/>
  <c r="AG3904" i="13"/>
  <c r="AG3428" i="13"/>
  <c r="AG3371" i="13"/>
  <c r="AG3265" i="13"/>
  <c r="AG2347" i="13"/>
  <c r="AG3385" i="13"/>
  <c r="AG2620" i="13"/>
  <c r="AG1689" i="13"/>
  <c r="AG678" i="13"/>
  <c r="AG96" i="13"/>
  <c r="AG2657" i="13"/>
  <c r="AG1854" i="13"/>
  <c r="AG854" i="13"/>
  <c r="AG510" i="13"/>
  <c r="AG691" i="13"/>
  <c r="AG5514" i="13"/>
  <c r="AG3657" i="13"/>
  <c r="AG3292" i="13"/>
  <c r="AG4364" i="13"/>
  <c r="AG3105" i="13"/>
  <c r="AG3248" i="13"/>
  <c r="AG1937" i="13"/>
  <c r="AG1339" i="13"/>
  <c r="AG4199" i="13"/>
  <c r="AG4159" i="13"/>
  <c r="AG3168" i="13"/>
  <c r="AG4105" i="13"/>
  <c r="AG3325" i="13"/>
  <c r="AG3798" i="13"/>
  <c r="AG2227" i="13"/>
  <c r="AG2007" i="13"/>
  <c r="AG3294" i="13"/>
  <c r="AG2351" i="13"/>
  <c r="AG1809" i="13"/>
  <c r="AG1691" i="13"/>
  <c r="AG1519" i="13"/>
  <c r="AG1065" i="13"/>
  <c r="AG590" i="13"/>
  <c r="AG205" i="13"/>
  <c r="AG3315" i="13"/>
  <c r="AG3053" i="13"/>
  <c r="AG3887" i="13"/>
  <c r="AG3703" i="13"/>
  <c r="AG3483" i="13"/>
  <c r="AG2221" i="13"/>
  <c r="AG1915" i="13"/>
  <c r="AG1365" i="13"/>
  <c r="AG741" i="13"/>
  <c r="AG1919" i="13"/>
  <c r="AG1034" i="13"/>
  <c r="AG1845" i="13"/>
  <c r="AG1550" i="13"/>
  <c r="AG1494" i="13"/>
  <c r="AG823" i="13"/>
  <c r="AG207" i="13"/>
  <c r="AG259" i="13"/>
  <c r="AG3992" i="13"/>
  <c r="AG4225" i="13"/>
  <c r="AG778" i="13"/>
  <c r="AG2830" i="13"/>
  <c r="AG166" i="13"/>
  <c r="AG6776" i="13"/>
  <c r="AG4099" i="13"/>
  <c r="AG4086" i="13"/>
  <c r="AG2342" i="13"/>
  <c r="AG1944" i="13"/>
  <c r="AG3879" i="13"/>
  <c r="AG2847" i="13"/>
  <c r="AG1879" i="13"/>
  <c r="AG2357" i="13"/>
  <c r="AG2148" i="13"/>
  <c r="AG413" i="13"/>
  <c r="AG1548" i="13"/>
  <c r="AG945" i="13"/>
  <c r="AG750" i="13"/>
  <c r="AG374" i="13"/>
  <c r="AG241" i="13"/>
  <c r="AG4157" i="13"/>
  <c r="AG3439" i="13"/>
  <c r="AG1773" i="13"/>
  <c r="AG1499" i="13"/>
  <c r="AG2399" i="13"/>
  <c r="AG1572" i="13"/>
  <c r="AG1085" i="13"/>
  <c r="AG622" i="13"/>
  <c r="AG151" i="13"/>
  <c r="AG1881" i="13"/>
  <c r="AG490" i="13"/>
  <c r="AG470" i="13"/>
  <c r="AG485" i="13"/>
  <c r="AG4259" i="13"/>
  <c r="AG4021" i="13"/>
  <c r="AG3306" i="13"/>
  <c r="AG2981" i="13"/>
  <c r="AG3793" i="13"/>
  <c r="AG2033" i="13"/>
  <c r="AG2139" i="13"/>
  <c r="AG2577" i="13"/>
  <c r="AG1591" i="13"/>
  <c r="AG670" i="13"/>
  <c r="AG422" i="13"/>
  <c r="AG4038" i="13"/>
  <c r="AG3460" i="13"/>
  <c r="AG2942" i="13"/>
  <c r="AG3310" i="13"/>
  <c r="AG2932" i="13"/>
  <c r="AG3002" i="13"/>
  <c r="AG2301" i="13"/>
  <c r="AG3317" i="13"/>
  <c r="AG2850" i="13"/>
  <c r="AG1528" i="13"/>
  <c r="AG1756" i="13"/>
  <c r="AG1852" i="13"/>
  <c r="AG449" i="13"/>
  <c r="AG516" i="13"/>
  <c r="AG3332" i="13"/>
  <c r="AG154" i="13"/>
  <c r="AG3686" i="13"/>
  <c r="AG2808" i="13"/>
  <c r="AG2243" i="13"/>
  <c r="AG3976" i="13"/>
  <c r="AG1791" i="13"/>
  <c r="AG1013" i="13"/>
  <c r="AG3413" i="13"/>
  <c r="AG2519" i="13"/>
  <c r="AG2567" i="13"/>
  <c r="AG1999" i="13"/>
  <c r="AG1463" i="13"/>
  <c r="AG966" i="13"/>
  <c r="AG1297" i="13"/>
  <c r="AG478" i="13"/>
  <c r="AG821" i="13"/>
  <c r="AG1534" i="13"/>
  <c r="AG441" i="13"/>
  <c r="AG662" i="13"/>
  <c r="AG168" i="13"/>
  <c r="AG4393" i="13"/>
  <c r="AG4303" i="13"/>
  <c r="AG3451" i="13"/>
  <c r="AG3061" i="13"/>
  <c r="AG3680" i="13"/>
  <c r="AG3011" i="13"/>
  <c r="AG2560" i="13"/>
  <c r="AG2072" i="13"/>
  <c r="AG1676" i="13"/>
  <c r="AG776" i="13"/>
  <c r="AG2353" i="13"/>
  <c r="AG1761" i="13"/>
  <c r="AG1011" i="13"/>
  <c r="AG474" i="13"/>
  <c r="AG2607" i="13"/>
  <c r="AG2296" i="13"/>
  <c r="AG1813" i="13"/>
  <c r="AG2349" i="13"/>
  <c r="AG903" i="13"/>
  <c r="AG787" i="13"/>
  <c r="AG420" i="13"/>
  <c r="AG411" i="13"/>
  <c r="AG439" i="13"/>
  <c r="AG10145" i="13"/>
  <c r="AG4103" i="13"/>
  <c r="AG3990" i="13"/>
  <c r="AG3230" i="13"/>
  <c r="AG2867" i="13"/>
  <c r="AG4521" i="13"/>
  <c r="AG3774" i="13"/>
  <c r="AG3313" i="13"/>
  <c r="AG3152" i="13"/>
  <c r="AG1372" i="13"/>
  <c r="AG247" i="13"/>
  <c r="AG4343" i="13"/>
  <c r="AG3584" i="13"/>
  <c r="AG1536" i="13"/>
  <c r="AG1264" i="13"/>
  <c r="AG1687" i="13"/>
  <c r="AG1069" i="13"/>
  <c r="AG2446" i="13"/>
  <c r="AG182" i="13"/>
  <c r="AG2979" i="13"/>
  <c r="AG2493" i="13"/>
  <c r="AG3065" i="13"/>
  <c r="AG3275" i="13"/>
  <c r="AG2528" i="13"/>
  <c r="AG2309" i="13"/>
  <c r="AG1019" i="13"/>
  <c r="AG2248" i="13"/>
  <c r="AG1397" i="13"/>
  <c r="AG1050" i="13"/>
  <c r="AG239" i="13"/>
  <c r="AG4257" i="13"/>
  <c r="AG2408" i="13"/>
  <c r="AG3580" i="13"/>
  <c r="AG2930" i="13"/>
  <c r="AG3499" i="13"/>
  <c r="AG2969" i="13"/>
  <c r="AG3467" i="13"/>
  <c r="AG3084" i="13"/>
  <c r="AG2898" i="13"/>
  <c r="AG434" i="13"/>
  <c r="AG3978" i="13"/>
  <c r="AG4006" i="13"/>
  <c r="AG2936" i="13"/>
  <c r="AG2490" i="13"/>
  <c r="AG2195" i="13"/>
  <c r="AG1939" i="13"/>
  <c r="AG1379" i="13"/>
  <c r="AG3259" i="13"/>
  <c r="AG3034" i="13"/>
  <c r="AG2741" i="13"/>
  <c r="AG1713" i="13"/>
  <c r="AG1358" i="13"/>
  <c r="AG243" i="13"/>
  <c r="AG620" i="13"/>
  <c r="AG3354" i="13"/>
  <c r="AG3721" i="13"/>
  <c r="AG2641" i="13"/>
  <c r="AG2370" i="13"/>
  <c r="AG1041" i="13"/>
  <c r="AG3789" i="13"/>
  <c r="AG1824" i="13"/>
  <c r="AG846" i="13"/>
  <c r="AG436" i="13"/>
  <c r="AG1982" i="13"/>
  <c r="AG1283" i="13"/>
  <c r="AG362" i="13"/>
  <c r="AG4349" i="13"/>
  <c r="AG4220" i="13"/>
  <c r="AG3551" i="13"/>
  <c r="AG3719" i="13"/>
  <c r="AG1990" i="13"/>
  <c r="AG1942" i="13"/>
  <c r="AG162" i="13"/>
  <c r="AG3123" i="13"/>
  <c r="AG673" i="13"/>
  <c r="AG4097" i="13"/>
  <c r="AG2477" i="13"/>
  <c r="AG2373" i="13"/>
  <c r="AG1461" i="13"/>
  <c r="AG287" i="13"/>
  <c r="AG343" i="13"/>
  <c r="AG108" i="13"/>
  <c r="AG7026" i="13"/>
  <c r="AG4402" i="13"/>
  <c r="AG3443" i="13"/>
  <c r="AG3501" i="13"/>
  <c r="AG2948" i="13"/>
  <c r="AG176" i="13"/>
  <c r="AG3437" i="13"/>
  <c r="AG3481" i="13"/>
  <c r="AG2958" i="13"/>
  <c r="AG3210" i="13"/>
  <c r="AG2659" i="13"/>
  <c r="AG2455" i="13"/>
  <c r="AG2115" i="13"/>
  <c r="AG1769" i="13"/>
  <c r="AG1251" i="13"/>
  <c r="AG3161" i="13"/>
  <c r="AG310" i="13"/>
  <c r="AG3237" i="13"/>
  <c r="AG3638" i="13"/>
  <c r="AG2441" i="13"/>
  <c r="AG2048" i="13"/>
  <c r="AG1733" i="13"/>
  <c r="AG3548" i="13"/>
  <c r="AG2770" i="13"/>
  <c r="AG2113" i="13"/>
  <c r="AG1798" i="13"/>
  <c r="AG739" i="13"/>
  <c r="AG532" i="13"/>
  <c r="AG2131" i="13"/>
  <c r="AG800" i="13"/>
  <c r="AG178" i="13"/>
  <c r="AG4014" i="13"/>
  <c r="AG4309" i="13"/>
  <c r="AG3892" i="13"/>
  <c r="AG3628" i="13"/>
  <c r="AG1465" i="13"/>
  <c r="AG149" i="13"/>
  <c r="AG4378" i="13"/>
  <c r="AG3914" i="13"/>
  <c r="AG4818" i="13"/>
  <c r="AG3026" i="13"/>
  <c r="AG2124" i="13"/>
  <c r="AG1668" i="13"/>
  <c r="AG861" i="13"/>
  <c r="AG2950" i="13"/>
  <c r="AG3208" i="13"/>
  <c r="AG2276" i="13"/>
  <c r="AG2475" i="13"/>
  <c r="AG1028" i="13"/>
  <c r="AG660" i="13"/>
  <c r="AG2817" i="13"/>
  <c r="AG1492" i="13"/>
  <c r="AG2810" i="13"/>
  <c r="AG1056" i="13"/>
  <c r="AG848" i="13"/>
  <c r="AG537" i="13"/>
  <c r="AG4187" i="13"/>
  <c r="AG3281" i="13"/>
  <c r="AG2882" i="13"/>
  <c r="AG2499" i="13"/>
  <c r="AG1684" i="13"/>
  <c r="AG2787" i="13"/>
  <c r="AG1751" i="13"/>
  <c r="AG1441" i="13"/>
  <c r="AG961" i="13"/>
  <c r="AG401" i="13"/>
  <c r="AG2701" i="13"/>
  <c r="AG1512" i="13"/>
  <c r="AG2415" i="13"/>
  <c r="AG734" i="13"/>
  <c r="AG190" i="13"/>
  <c r="AG368" i="13"/>
  <c r="AG4132" i="13"/>
  <c r="AG3432" i="13"/>
  <c r="AG3129" i="13"/>
  <c r="AG4047" i="13"/>
  <c r="AG3543" i="13"/>
  <c r="AG2628" i="13"/>
  <c r="AG100" i="13"/>
  <c r="AG1400" i="13"/>
  <c r="AG379" i="13"/>
  <c r="AG6530" i="13"/>
  <c r="AG4161" i="13"/>
  <c r="AG4061" i="13"/>
  <c r="AG3730" i="13"/>
  <c r="AG3224" i="13"/>
  <c r="AG2430" i="13"/>
  <c r="AG2070" i="13"/>
  <c r="AG2101" i="13"/>
  <c r="AG1711" i="13"/>
  <c r="AG1477" i="13"/>
  <c r="AG520" i="13"/>
  <c r="AG1731" i="13"/>
  <c r="AG1490" i="13"/>
  <c r="AG929" i="13"/>
  <c r="AG1729" i="13"/>
  <c r="AG588" i="13"/>
  <c r="AG596" i="13"/>
  <c r="AG4277" i="13"/>
  <c r="AG891" i="13"/>
  <c r="AG2377" i="13"/>
  <c r="AG2603" i="13"/>
  <c r="AG350" i="13"/>
  <c r="AG610" i="13"/>
  <c r="AG9523" i="13"/>
  <c r="AG3726" i="13"/>
  <c r="AG3170" i="13"/>
  <c r="AG2869" i="13"/>
  <c r="AG2663" i="13"/>
  <c r="AG2538" i="13"/>
  <c r="AG1574" i="13"/>
  <c r="AG4251" i="13"/>
  <c r="AG2905" i="13"/>
  <c r="AG2592" i="13"/>
  <c r="AG2031" i="13"/>
  <c r="AG1514" i="13"/>
  <c r="AG2940" i="13"/>
  <c r="AG1329" i="13"/>
  <c r="AG2938" i="13"/>
  <c r="AG2173" i="13"/>
  <c r="AG2685" i="13"/>
  <c r="AG2459" i="13"/>
  <c r="AG1832" i="13"/>
  <c r="AG1356" i="13"/>
  <c r="AG842" i="13"/>
  <c r="AG1236" i="13"/>
  <c r="AG257" i="13"/>
  <c r="AG2197" i="13"/>
  <c r="AG1486" i="13"/>
  <c r="AG2773" i="13"/>
  <c r="AG1610" i="13"/>
  <c r="AG1349" i="13"/>
  <c r="AG304" i="13"/>
  <c r="AG530" i="13"/>
  <c r="AG680" i="13"/>
  <c r="AG4705" i="13"/>
  <c r="AG3375" i="13"/>
  <c r="AG1602" i="13"/>
  <c r="AG1299" i="13"/>
  <c r="AG953" i="13"/>
  <c r="AG2515" i="13"/>
  <c r="AG2103" i="13"/>
  <c r="AG1655" i="13"/>
  <c r="AG1058" i="13"/>
  <c r="AG686" i="13"/>
  <c r="AG522" i="13"/>
  <c r="AG624" i="13"/>
  <c r="AG4230" i="13"/>
  <c r="AG3391" i="13"/>
  <c r="AG3055" i="13"/>
  <c r="AG4117" i="13"/>
  <c r="AG2925" i="13"/>
  <c r="AG3600" i="13"/>
  <c r="AG3217" i="13"/>
  <c r="AG1630" i="13"/>
  <c r="AG1530" i="13"/>
  <c r="AG1087" i="13"/>
  <c r="AG180" i="13"/>
  <c r="AG3036" i="13"/>
  <c r="AG3393" i="13"/>
  <c r="AG3329" i="13"/>
  <c r="AG1917" i="13"/>
  <c r="AG1771" i="13"/>
  <c r="AG1569" i="13"/>
  <c r="AG3626" i="13"/>
  <c r="AG1391" i="13"/>
  <c r="AG2146" i="13"/>
  <c r="AG4195" i="13"/>
  <c r="AG1316" i="13"/>
  <c r="AG1794" i="13"/>
  <c r="AG3530" i="13"/>
  <c r="AG3749" i="13"/>
  <c r="AG676" i="13"/>
  <c r="AG3631" i="13"/>
  <c r="AG3301" i="13"/>
  <c r="AG3091" i="13"/>
  <c r="AG2253" i="13"/>
  <c r="AG1232" i="13"/>
  <c r="AG3520" i="13"/>
  <c r="AG3435" i="13"/>
  <c r="AG2345" i="13"/>
  <c r="AG3373" i="13"/>
  <c r="AG4101" i="13"/>
  <c r="AG3557" i="13"/>
  <c r="AG2992" i="13"/>
  <c r="AG2486" i="13"/>
  <c r="AG1105" i="13"/>
  <c r="AG4213" i="13"/>
  <c r="AG3400" i="13"/>
  <c r="AG3535" i="13"/>
  <c r="AG3111" i="13"/>
  <c r="AG2622" i="13"/>
  <c r="AG2052" i="13"/>
  <c r="AG1648" i="13"/>
  <c r="AG1060" i="13"/>
  <c r="AG1616" i="13"/>
  <c r="AG558" i="13"/>
  <c r="AG3723" i="13"/>
  <c r="AG3890" i="13"/>
  <c r="AG3222" i="13"/>
  <c r="AG3308" i="13"/>
  <c r="AG2983" i="13"/>
  <c r="AG2554" i="13"/>
  <c r="AG2105" i="13"/>
  <c r="AG1696" i="13"/>
  <c r="AG888" i="13"/>
  <c r="AG2739" i="13"/>
  <c r="AG2129" i="13"/>
  <c r="AG1977" i="13"/>
  <c r="AG752" i="13"/>
  <c r="AG949" i="13"/>
  <c r="AG2165" i="13"/>
  <c r="AG2005" i="13"/>
  <c r="AG1837" i="13"/>
  <c r="AG910" i="13"/>
  <c r="AG159" i="13"/>
  <c r="AG3874" i="13"/>
  <c r="AG3290" i="13"/>
  <c r="AG1099" i="13"/>
  <c r="AG3017" i="13"/>
  <c r="AG2062" i="13"/>
  <c r="AG1850" i="13"/>
  <c r="AG427" i="13"/>
  <c r="AG280" i="13"/>
  <c r="AG164" i="13"/>
  <c r="A1" i="5" l="1"/>
  <c r="A12" i="5"/>
  <c r="A11" i="5"/>
  <c r="A10" i="5"/>
  <c r="A9" i="5"/>
  <c r="A8" i="5"/>
  <c r="A7" i="5"/>
  <c r="A6" i="5"/>
  <c r="A5" i="5"/>
  <c r="A4" i="5"/>
  <c r="A3" i="5"/>
  <c r="A2" i="5"/>
  <c r="AE1304" i="13" l="1"/>
  <c r="AE502" i="13"/>
  <c r="AG502" i="13"/>
  <c r="M1304" i="13"/>
  <c r="AG1304" i="13"/>
  <c r="M502" i="13"/>
  <c r="AD1304" i="13"/>
</calcChain>
</file>

<file path=xl/sharedStrings.xml><?xml version="1.0" encoding="utf-8"?>
<sst xmlns="http://schemas.openxmlformats.org/spreadsheetml/2006/main" count="53573" uniqueCount="15732">
  <si>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</si>
  <si>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</si>
  <si>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</si>
  <si>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</si>
  <si>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 xml:space="preserve">คงเหลือราคาประเมิน
ทุนทรัพย์
ที่ต้องชำระภาษี (บาท) </t>
  </si>
  <si>
    <t>อัตราภาษี(ร้อยละ)</t>
  </si>
  <si>
    <t>รหัสชื่อ</t>
  </si>
  <si>
    <t>หมายเลขบัตรประชาชน</t>
  </si>
  <si>
    <t>ชื่อ-นามสกุล</t>
  </si>
  <si>
    <t>ที่อยู่</t>
  </si>
  <si>
    <t>ที่</t>
  </si>
  <si>
    <t>แปลงที่ดิน ที่</t>
  </si>
  <si>
    <t>PARCEL CODE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</si>
  <si>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</si>
  <si>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</si>
  <si>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</si>
  <si>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</si>
  <si>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</si>
  <si>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 xml:space="preserve">ราคาประเมิน
ต่อ ตร.ว. (บาท)
</t>
  </si>
  <si>
    <t>รวมราคาประเมิน ที่ดิน 
(บาท)</t>
  </si>
  <si>
    <t>HOUSE CODE</t>
  </si>
  <si>
    <t>ประเภทของสิ่งปลูกสร้างตามบัญชีกรมธนารักษ์</t>
  </si>
  <si>
    <t>ลักษณะสิ่งปลูกสร้าง (ตึก/ไม้/ตึกครึ่งไม้)</t>
  </si>
  <si>
    <t>ขนาดพื้นที่สิ่งปลูกสร้าง (ตร.ม.)</t>
  </si>
  <si>
    <t>คิดเป็นสัดส่วน(ร้อยละ)</t>
  </si>
  <si>
    <t>ราคาประเมินสิ่งปลูกสร้างต่อ ตร.ม.</t>
  </si>
  <si>
    <t xml:space="preserve">รวมราคา
สิ่งปลูกสร้าง 
(บาท)
</t>
  </si>
  <si>
    <t>ค่าเสื่อม</t>
  </si>
  <si>
    <t>ราคาประเมิน
สิ่งปลูกสร้างหลังหัก
ค่าเสื่อม 
(บาท)</t>
  </si>
  <si>
    <t>อายุสิ่งปลูกสร้าง(ปี)</t>
  </si>
  <si>
    <t xml:space="preserve">
ค่าเสื่อม 
(ร้อยละ)
</t>
  </si>
  <si>
    <t>ไร่</t>
  </si>
  <si>
    <t>งาน</t>
  </si>
  <si>
    <t>วา</t>
  </si>
  <si>
    <t>โฉนด</t>
  </si>
  <si>
    <t>ที่อยู่อาศัย</t>
  </si>
  <si>
    <t>01A010</t>
  </si>
  <si>
    <t>ส.ป.ก.4-01</t>
  </si>
  <si>
    <t>ประกอบเกษตรกรรม</t>
  </si>
  <si>
    <t>04P030</t>
  </si>
  <si>
    <t>04P029</t>
  </si>
  <si>
    <t>08K029</t>
  </si>
  <si>
    <t>10A010</t>
  </si>
  <si>
    <t>08K013</t>
  </si>
  <si>
    <t>ประเภทตึกแถว</t>
  </si>
  <si>
    <t>ตึก</t>
  </si>
  <si>
    <t>ให้เช่า</t>
  </si>
  <si>
    <t>06G015</t>
  </si>
  <si>
    <t xml:space="preserve">นาย  </t>
  </si>
  <si>
    <t>เวียง เชียงแสน เชียงราย</t>
  </si>
  <si>
    <t>06G015-B001</t>
  </si>
  <si>
    <t>ประเภทบ้านเดี่ยว</t>
  </si>
  <si>
    <t>อยู่อาศัย</t>
  </si>
  <si>
    <t>06G015-B002</t>
  </si>
  <si>
    <t>06G015-B003</t>
  </si>
  <si>
    <t>-</t>
  </si>
  <si>
    <t>07E013</t>
  </si>
  <si>
    <t>08A038</t>
  </si>
  <si>
    <t>ช277/5327/001</t>
  </si>
  <si>
    <t>นาย ชัชวาลย์ บุญชม</t>
  </si>
  <si>
    <t>128 ม.6เวียง เชียงแสน เชียงราย</t>
  </si>
  <si>
    <t>08A038-B001</t>
  </si>
  <si>
    <t>อื่นๆ</t>
  </si>
  <si>
    <t xml:space="preserve"> รวม </t>
  </si>
  <si>
    <t>ธ บ 28 คอมเมอร์เชี่ยล -</t>
  </si>
  <si>
    <t>บจก. 28 คอมเมอร์เชี่ยล  -</t>
  </si>
  <si>
    <t>เลขที่ 292 ม.1 ต. เวียง อ. เชียงแสน จ. เชียงราย</t>
  </si>
  <si>
    <t>น.ส.3ก</t>
  </si>
  <si>
    <t>ทิ้งไว้ว่างเปล่าหรือไม่ได้ทำประโยชน์ตามควรแก่สภาพ</t>
  </si>
  <si>
    <t>04A001</t>
  </si>
  <si>
    <t>04A002</t>
  </si>
  <si>
    <t>292 ม.1เวียง เชียงแสน เชียงราย</t>
  </si>
  <si>
    <t>04A002-B001</t>
  </si>
  <si>
    <t>ประเภทห้องแถว</t>
  </si>
  <si>
    <t>ไม้</t>
  </si>
  <si>
    <t>ประกอบการค้า</t>
  </si>
  <si>
    <t>03M027</t>
  </si>
  <si>
    <t>04A044</t>
  </si>
  <si>
    <t>04A044-B001</t>
  </si>
  <si>
    <t>04A043</t>
  </si>
  <si>
    <t>04A043-B001</t>
  </si>
  <si>
    <t>04A042</t>
  </si>
  <si>
    <t>04A042-B001</t>
  </si>
  <si>
    <t>04A041</t>
  </si>
  <si>
    <t>04A041-B001</t>
  </si>
  <si>
    <t>04A040</t>
  </si>
  <si>
    <t>04A040-B001</t>
  </si>
  <si>
    <t>04A039</t>
  </si>
  <si>
    <t>04A039-B001</t>
  </si>
  <si>
    <t>04A036</t>
  </si>
  <si>
    <t>04A036-B001</t>
  </si>
  <si>
    <t>04A035</t>
  </si>
  <si>
    <t>04A035-B001</t>
  </si>
  <si>
    <t>04A052</t>
  </si>
  <si>
    <t>04A052-B001</t>
  </si>
  <si>
    <t>คลังสินค้า พื้นที่ไม่เกิน 300 ตารางเมตร</t>
  </si>
  <si>
    <t>ให้เช่า/ประกอบการค้า</t>
  </si>
  <si>
    <t>ลานคอนกรีต</t>
  </si>
  <si>
    <t>04A045</t>
  </si>
  <si>
    <t>04A045-B001</t>
  </si>
  <si>
    <t>04A046</t>
  </si>
  <si>
    <t>04A046-B001</t>
  </si>
  <si>
    <t>04A047</t>
  </si>
  <si>
    <t>04A047-B001</t>
  </si>
  <si>
    <t>04A048</t>
  </si>
  <si>
    <t>04A048-B001</t>
  </si>
  <si>
    <t>04A049</t>
  </si>
  <si>
    <t>04A049-B001</t>
  </si>
  <si>
    <t>04A050</t>
  </si>
  <si>
    <t>04A050-B001</t>
  </si>
  <si>
    <t>04A037</t>
  </si>
  <si>
    <t>04A037-B001</t>
  </si>
  <si>
    <t>04A038</t>
  </si>
  <si>
    <t>04A038-B001</t>
  </si>
  <si>
    <t>04A051</t>
  </si>
  <si>
    <t>04A051-B001</t>
  </si>
  <si>
    <t>03M035</t>
  </si>
  <si>
    <t>03M037</t>
  </si>
  <si>
    <t>03M036</t>
  </si>
  <si>
    <t>03L018</t>
  </si>
  <si>
    <t>03M029</t>
  </si>
  <si>
    <t>03M023</t>
  </si>
  <si>
    <t>03M030</t>
  </si>
  <si>
    <t>03M034</t>
  </si>
  <si>
    <t>03M032</t>
  </si>
  <si>
    <t>03L022</t>
  </si>
  <si>
    <t>03L020</t>
  </si>
  <si>
    <t>03L021</t>
  </si>
  <si>
    <t>03M024</t>
  </si>
  <si>
    <t>03M016</t>
  </si>
  <si>
    <t>03M038</t>
  </si>
  <si>
    <t>03L025</t>
  </si>
  <si>
    <t>ก217/6155</t>
  </si>
  <si>
    <t>นาง กชกร พาขุนทด</t>
  </si>
  <si>
    <t>เลขที่ 248 ม.9 ต. เวียง อ. เชียงแสน จ. เชียงราย</t>
  </si>
  <si>
    <t>09D028</t>
  </si>
  <si>
    <t>248 ม.9เวียง เชียงแสน เชียงราย</t>
  </si>
  <si>
    <t>09D028-B001</t>
  </si>
  <si>
    <t>09D028-B002</t>
  </si>
  <si>
    <t>อยู่เอง/ให้เช่า</t>
  </si>
  <si>
    <t>09I014</t>
  </si>
  <si>
    <t>09I014-B001</t>
  </si>
  <si>
    <t>09I014-B002</t>
  </si>
  <si>
    <t>09I015</t>
  </si>
  <si>
    <t>09I015-B001</t>
  </si>
  <si>
    <t>09I024</t>
  </si>
  <si>
    <t>09I024-B001</t>
  </si>
  <si>
    <t>09I024-B002</t>
  </si>
  <si>
    <t>09I016</t>
  </si>
  <si>
    <t>09H016/001</t>
  </si>
  <si>
    <t>09H016</t>
  </si>
  <si>
    <t>09D106</t>
  </si>
  <si>
    <t>09D106-B001</t>
  </si>
  <si>
    <t>ก267/2157</t>
  </si>
  <si>
    <t>น.ส. กชพร จางธุลี</t>
  </si>
  <si>
    <t>เลขที่ 87 ม.9 ต. เวียง อ. เชียงแสน จ. เชียงราย</t>
  </si>
  <si>
    <t>09D045</t>
  </si>
  <si>
    <t>87 ม.9เวียง เชียงแสน เชียงราย</t>
  </si>
  <si>
    <t>09D045-B001</t>
  </si>
  <si>
    <t>09D045-B002</t>
  </si>
  <si>
    <t>เลขที่ 5 ม.- ซ.บางนา-ตราด21แยก14 ถ.- ต. บางนา อ. บางนา จ. กรุงเทพมหานคร</t>
  </si>
  <si>
    <t>09A052</t>
  </si>
  <si>
    <t>09G005</t>
  </si>
  <si>
    <t>09G006</t>
  </si>
  <si>
    <t>09G008</t>
  </si>
  <si>
    <t>09G007</t>
  </si>
  <si>
    <t>10F023</t>
  </si>
  <si>
    <t>10F022</t>
  </si>
  <si>
    <t>10F024</t>
  </si>
  <si>
    <t>02J010</t>
  </si>
  <si>
    <t>02H010</t>
  </si>
  <si>
    <t>02L008</t>
  </si>
  <si>
    <t>10E008</t>
  </si>
  <si>
    <t>10F027</t>
  </si>
  <si>
    <t>10F019</t>
  </si>
  <si>
    <t>10F026</t>
  </si>
  <si>
    <t>10F020</t>
  </si>
  <si>
    <t>10F021</t>
  </si>
  <si>
    <t>เลขที่ 277 ม.5 ต. เวียง อ. เชียงแสน จ. เชียงราย</t>
  </si>
  <si>
    <t>13A017</t>
  </si>
  <si>
    <t>ส757/5777</t>
  </si>
  <si>
    <t>นาง เสาวนีย์ ธรรมวงค์</t>
  </si>
  <si>
    <t>319 ม.5เวียง เชียงแสน เชียงราย</t>
  </si>
  <si>
    <t>13A017-B001</t>
  </si>
  <si>
    <t>เลขที่ 120 ม.- ซ.สุขุมวิท 34 ถ.- ต.  อ. พระโขนง จ. กรุงเทพมหานคร</t>
  </si>
  <si>
    <t>02O018</t>
  </si>
  <si>
    <t>เลขที่ 219 ม.6 ต. เวียง อ. เชียงแสน จ. เชียงราย</t>
  </si>
  <si>
    <t>07H016</t>
  </si>
  <si>
    <t>ก517/1370</t>
  </si>
  <si>
    <t>น.ส. กนกวรรณ โกฏิยี่</t>
  </si>
  <si>
    <t>เลขที่ 34 ม.1 ซ.- ถ.- ต. เวียง อ. เชียงแสน จ. เชียงราย</t>
  </si>
  <si>
    <t>03F025</t>
  </si>
  <si>
    <t>34 ม.1 ซ.- ถ.-เวียง เชียงแสน เชียงราย</t>
  </si>
  <si>
    <t>03F025-B001</t>
  </si>
  <si>
    <t>เลขที่ 7 ม.6 ซ.- ถ.- ต. เวียง อ. เชียงแสน จ. เชียงราย</t>
  </si>
  <si>
    <t>06E119</t>
  </si>
  <si>
    <t>ก770/2578</t>
  </si>
  <si>
    <t>นาย กมล ใจประเสริฐ</t>
  </si>
  <si>
    <t>เลขที่ 175 ม.8 ซ.- ถ.- ต. เวียง อ. เชียงแสน จ. เชียงราย</t>
  </si>
  <si>
    <t>04Q001</t>
  </si>
  <si>
    <t>175 ม.8 ซ.- ถ.-เวียง เชียงแสน เชียงราย</t>
  </si>
  <si>
    <t>04Q001-B001</t>
  </si>
  <si>
    <t>04Q001-B002</t>
  </si>
  <si>
    <t>เลขที่ 300 ม.1 ต. เวียง อ. เชียงแสน จ. เชียงราย</t>
  </si>
  <si>
    <t>03K009</t>
  </si>
  <si>
    <t>ส787/8129</t>
  </si>
  <si>
    <t>นาง สมศรี โสกเชือก</t>
  </si>
  <si>
    <t>300 ม.1 ซ.- ถ.-เวียง เชียงแสน เชียงราย</t>
  </si>
  <si>
    <t>03K009-B001</t>
  </si>
  <si>
    <t>03K009-B002</t>
  </si>
  <si>
    <t>ก770/2700</t>
  </si>
  <si>
    <t>นาย กมล ใจยะ</t>
  </si>
  <si>
    <t>เลขที่ 55 ม.8 ซ.- ถ.- ต. เวียง อ. เชียงแสน จ. เชียงราย</t>
  </si>
  <si>
    <t>06E138</t>
  </si>
  <si>
    <t>55 ม.8 ซ.- ถ.-เวียง เชียงแสน เชียงราย</t>
  </si>
  <si>
    <t>06E138-B001</t>
  </si>
  <si>
    <t>ก770/8471</t>
  </si>
  <si>
    <t>นาย กมล สุตะวงค์</t>
  </si>
  <si>
    <t>เลขที่ 44 ม.8 ซ.- ถ.- ต. เวียง อ. เชียงแสน จ. เชียงราย</t>
  </si>
  <si>
    <t>06J017</t>
  </si>
  <si>
    <t>44 ม.8 ซ.- ถ.-เวียง เชียงแสน เชียงราย</t>
  </si>
  <si>
    <t>06J017-B001</t>
  </si>
  <si>
    <t>06J017-B002</t>
  </si>
  <si>
    <t>06J017-B003</t>
  </si>
  <si>
    <t>06J017-B004</t>
  </si>
  <si>
    <t>06J044</t>
  </si>
  <si>
    <t>06J044-B001</t>
  </si>
  <si>
    <t>ตึก/ไม้</t>
  </si>
  <si>
    <t>เลขที่ 4/1202 ซ.เสรีไทย 57 ต. คลองกุ่ม อ. บึงกุ่ม จ. กรุงเทพมหานคร</t>
  </si>
  <si>
    <t>07K008</t>
  </si>
  <si>
    <t>07K009</t>
  </si>
  <si>
    <t>เลขที่ 160 ถ.จอมพล ต. หนองหลวง อ. เมืองตาก จ. ตาก</t>
  </si>
  <si>
    <t>11E007</t>
  </si>
  <si>
    <t>12F008</t>
  </si>
  <si>
    <t>เลขที่ 256 ม.9 ต. เวียง อ. เชียงแสน จ. เชียงราย</t>
  </si>
  <si>
    <t>09D011</t>
  </si>
  <si>
    <t>ส757/4879</t>
  </si>
  <si>
    <t>นาย สมบูรณ์ ดีเหลือ</t>
  </si>
  <si>
    <t>258 ม.9เวียง เชียงแสน เชียงราย</t>
  </si>
  <si>
    <t>09D011-B001</t>
  </si>
  <si>
    <t>09D011-B002</t>
  </si>
  <si>
    <t>เลขที่ 18 ม.10 ต. คลองนารายณ์ อ. เมืองจันทบุรี จ. จันทบุรี</t>
  </si>
  <si>
    <t>12H040/001</t>
  </si>
  <si>
    <t>เลขที่ 99/1 ม.6 ซ.- ถ.- ต. แม่สาย อ. แม่สาย จ. เชียงราย</t>
  </si>
  <si>
    <t>01H003</t>
  </si>
  <si>
    <t>01H008</t>
  </si>
  <si>
    <t>น.ส.ล.</t>
  </si>
  <si>
    <t>เลขที่ 91 ม.5 ต. เวียง อ. เชียงแสน จ. เชียงราย</t>
  </si>
  <si>
    <t>12J015</t>
  </si>
  <si>
    <t>เลขที่ 80 ม.2 ต. โยนก อ. เชียงแสน จ. เชียงราย</t>
  </si>
  <si>
    <t>10B041</t>
  </si>
  <si>
    <t>เลขที่ 183 ม.5 ซ.- ถ.- ต. แม่คำ อ. แม่จัน จ. เชียงราย</t>
  </si>
  <si>
    <t>04M011</t>
  </si>
  <si>
    <t>ก774/1877</t>
  </si>
  <si>
    <t>นาง กรรณิการ์ คูสุวรรณ</t>
  </si>
  <si>
    <t>เลขที่ 115 ม.8 ซ.- ถ.- ต. เวียง อ. เชียงแสน จ. เชียงราย</t>
  </si>
  <si>
    <t>08M014</t>
  </si>
  <si>
    <t>เลขที่ 31 ม.5 ต. เวียง อ. เชียงแสน จ. เชียงราย</t>
  </si>
  <si>
    <t>10E014</t>
  </si>
  <si>
    <t>06E066</t>
  </si>
  <si>
    <t>115 ม.8 ซ.- ถ.-เวียง เชียงแสน เชียงราย</t>
  </si>
  <si>
    <t>06E066-B001</t>
  </si>
  <si>
    <t>04O018</t>
  </si>
  <si>
    <t>เลขที่ 121 ซ.จันทน์18/4แยก4 ต. ทุ่งวัดดอน อ. สาทร จ. กรุงเทพมหานคร</t>
  </si>
  <si>
    <t>09J001</t>
  </si>
  <si>
    <t>ก720/2185</t>
  </si>
  <si>
    <t>นาย กริช จงสุทธนามณี</t>
  </si>
  <si>
    <t>เลขที่ 178 ม.7 ซ.- ถ.- ต. แม่จัน อ. แม่จัน จ. เชียงราย</t>
  </si>
  <si>
    <t>03C006</t>
  </si>
  <si>
    <t>178 ม.7 ซ.- ถ.-แม่จัน แม่จัน เชียงราย</t>
  </si>
  <si>
    <t>03C003</t>
  </si>
  <si>
    <t>02C015</t>
  </si>
  <si>
    <t>ก920/2785</t>
  </si>
  <si>
    <t>นาย กฤช ชัยสิทธิ์</t>
  </si>
  <si>
    <t>เลขที่ 57/14 ม.3 ต. ลาดพร้าว อ. ลาดพร้าว จ. กรุงเทพมหานคร</t>
  </si>
  <si>
    <t>13B004</t>
  </si>
  <si>
    <t>13B016</t>
  </si>
  <si>
    <t>13C001</t>
  </si>
  <si>
    <t>57/14 ม.3ลาดพร้าว ลาดพร้าว กรุงเทพมหานคร</t>
  </si>
  <si>
    <t>ก983/8500</t>
  </si>
  <si>
    <t>น.ส. กฤษฎาภรณ์ หนสมสุข</t>
  </si>
  <si>
    <t>เลขที่ 329 ม.8 ซ.- ถ.- ต. เวียง อ. เชียงแสน จ. เชียงราย</t>
  </si>
  <si>
    <t>06E067</t>
  </si>
  <si>
    <t>329 ม.8 ซ.- ถ.-เวียง เชียงแสน เชียงราย</t>
  </si>
  <si>
    <t>06E067-B001</t>
  </si>
  <si>
    <t>ก984/5757/001</t>
  </si>
  <si>
    <t>นาย กฤษณะ ประทุมวดี</t>
  </si>
  <si>
    <t>เลขที่ 49 ม.6 ต. เวียง อ. เชียงแสน จ. เชียงราย</t>
  </si>
  <si>
    <t>08F005</t>
  </si>
  <si>
    <t>49 ม.6เวียง เชียงแสน เชียงราย</t>
  </si>
  <si>
    <t>เลขที่ 436 ม.3 ต. เวียง อ. เชียงแสน จ. เชียงราย</t>
  </si>
  <si>
    <t>06N023</t>
  </si>
  <si>
    <t>08D023</t>
  </si>
  <si>
    <t>08D023-B001</t>
  </si>
  <si>
    <t>08D023-B002</t>
  </si>
  <si>
    <t>08D023-B003</t>
  </si>
  <si>
    <t>08D023-B005</t>
  </si>
  <si>
    <t>08D023-D004</t>
  </si>
  <si>
    <t>เลขที่ 58/3 ม.2 ต. เวียง อ. เชียงแสน จ. เชียงราย</t>
  </si>
  <si>
    <t>04G016</t>
  </si>
  <si>
    <t>เลขที่ 130 ม.9 ต. เวียง อ. เชียงแสน จ. เชียงราย</t>
  </si>
  <si>
    <t>09I017</t>
  </si>
  <si>
    <t>ส795/4157/002</t>
  </si>
  <si>
    <t>นาย สัมฤทธิ์ ดงปาลี</t>
  </si>
  <si>
    <t>130 ม.9เวียง เชียงแสน เชียงราย</t>
  </si>
  <si>
    <t>09I017-B001</t>
  </si>
  <si>
    <t>เลขที่ 421/2 ม.19 ต. รอบเวียง อ. เมืองเชียงราย จ. เชียงราย</t>
  </si>
  <si>
    <t>06J025</t>
  </si>
  <si>
    <t>ร177/2736/001</t>
  </si>
  <si>
    <t>น.ส. รุ่งรวิน เจริญผล</t>
  </si>
  <si>
    <t>137 ม.8 ซ.- ถ.-เวียง เชียงแสน เชียงราย</t>
  </si>
  <si>
    <t>06J025-B001</t>
  </si>
  <si>
    <t>เลขที่ 95 ม.8 ต. เวียง อ. เชียงแสน จ. เชียงราย</t>
  </si>
  <si>
    <t>06I105</t>
  </si>
  <si>
    <t>ผ400/4117</t>
  </si>
  <si>
    <t>นาย ผัด ถึงการ</t>
  </si>
  <si>
    <t>95 ม.8 ซ.- ถ.-เวียง เชียงแสน เชียงราย</t>
  </si>
  <si>
    <t>06I105-B001</t>
  </si>
  <si>
    <t>เลขที่ 265 ม.8 ต. เวียง อ. เชียงแสน จ. เชียงราย</t>
  </si>
  <si>
    <t>เลขที่ 314 ม.1 ซ.- ถ.- ต. เวียง อ. เชียงแสน จ. เชียงราย</t>
  </si>
  <si>
    <t>03M028</t>
  </si>
  <si>
    <t>ก984/2477</t>
  </si>
  <si>
    <t>นาย กฤษดา แซ่เตี่ยว</t>
  </si>
  <si>
    <t>เลขที่ 267/5 ต. ช้างม่อย อ. เมืองเชียงใหม่ จ. เชียงใหม่</t>
  </si>
  <si>
    <t>07B011</t>
  </si>
  <si>
    <t>267/5ช้างม่อย เมืองเชียงใหม่ เชียงใหม่</t>
  </si>
  <si>
    <t>ก984/5851</t>
  </si>
  <si>
    <t>นาย กฤษติกรณ์ บุษบก</t>
  </si>
  <si>
    <t>เลขที่ 90 ม.8 ต. เวียง อ. เชียงแสน จ. เชียงราย</t>
  </si>
  <si>
    <t>08E016</t>
  </si>
  <si>
    <t>จ760/7771</t>
  </si>
  <si>
    <t>นาง จิราภา มรรคดวงแก้ว</t>
  </si>
  <si>
    <t>1875/99บางพลัด บางพลัด กรุงเทพมหานคร</t>
  </si>
  <si>
    <t>12F009</t>
  </si>
  <si>
    <t>90 ม.8เวียง เชียงแสน เชียงราย</t>
  </si>
  <si>
    <t>12F007</t>
  </si>
  <si>
    <t>ก700/1799</t>
  </si>
  <si>
    <t>นาง กล่ำ แก้วอ๊อด</t>
  </si>
  <si>
    <t>เลขที่ 17 ม.1 ซ.- ถ.- ต. เวียง อ. เชียงแสน จ. เชียงราย</t>
  </si>
  <si>
    <t>03H017</t>
  </si>
  <si>
    <t>17 ม.1 ซ.- ถ.-เวียง เชียงแสน เชียงราย</t>
  </si>
  <si>
    <t>03H017-B001</t>
  </si>
  <si>
    <t>03H017-B002</t>
  </si>
  <si>
    <t>โรงเลี้ยงสัตว์</t>
  </si>
  <si>
    <t>03H017-B003</t>
  </si>
  <si>
    <t>03H017-B004</t>
  </si>
  <si>
    <t>02E026</t>
  </si>
  <si>
    <t>02E019</t>
  </si>
  <si>
    <t>ร157/2525</t>
  </si>
  <si>
    <t>น.ส. รุ่งทิวา จับใจนาย</t>
  </si>
  <si>
    <t>92 ม.1เวียง เชียงแสน เชียงราย</t>
  </si>
  <si>
    <t>03L007-B004</t>
  </si>
  <si>
    <t>ก750/1325</t>
  </si>
  <si>
    <t>นาย กวิน กาญจนไพโรจน์</t>
  </si>
  <si>
    <t>เลขที่ 63 ซ.ประวิทย์และเพื่อน 16 ต.  อ. พระโขนง จ. กรุงเทพมหานคร</t>
  </si>
  <si>
    <t>09B011</t>
  </si>
  <si>
    <t>63 ซ.ประวิทย์และเพื่อน 16 พระโขนง กรุงเทพมหานคร</t>
  </si>
  <si>
    <t>เลขที่ 5/1 ม.3 ซ.- ถ.- ต. เกาะช้าง อ. แม่สาย จ. เชียงราย</t>
  </si>
  <si>
    <t>04M017</t>
  </si>
  <si>
    <t>ก787/5777</t>
  </si>
  <si>
    <t>น.ส. กวิสรา ธรรมรัตน์</t>
  </si>
  <si>
    <t>เลขที่ 156 ม.10 ต. จันจว้า อ. แม่จัน จ. เชียงราย</t>
  </si>
  <si>
    <t>11D078</t>
  </si>
  <si>
    <t>156 ม.10จันจว้า แม่จัน เชียงราย</t>
  </si>
  <si>
    <t>เลขที่ 597 ม.4 ซ.- ถ.- ต. ริมกก อ. เมืองเชียงราย จ. เชียงราย</t>
  </si>
  <si>
    <t>06M044</t>
  </si>
  <si>
    <t>07G013</t>
  </si>
  <si>
    <t>07I013</t>
  </si>
  <si>
    <t>08M009</t>
  </si>
  <si>
    <t>08K019</t>
  </si>
  <si>
    <t>08K010</t>
  </si>
  <si>
    <t>08M023</t>
  </si>
  <si>
    <t>06E063</t>
  </si>
  <si>
    <t>ก911/5777</t>
  </si>
  <si>
    <t>นาย กองแก้ว ธรรมวงศ์</t>
  </si>
  <si>
    <t>เลขที่ 100 ม.5 ต. เวียง อ. เชียงแสน จ. เชียงราย</t>
  </si>
  <si>
    <t>13I006</t>
  </si>
  <si>
    <t>13H</t>
  </si>
  <si>
    <t>13E001</t>
  </si>
  <si>
    <t>100 ม.5เวียง เชียงแสน เชียงราย</t>
  </si>
  <si>
    <t>13E001-B001</t>
  </si>
  <si>
    <t>13E001-B003</t>
  </si>
  <si>
    <t>13E001-B004</t>
  </si>
  <si>
    <t>ก911/8470</t>
  </si>
  <si>
    <t>นาย กองคำ สุติมา</t>
  </si>
  <si>
    <t>เลขที่ 213 ม.1 ซ.- ถ.- ต. เวียง อ. เชียงแสน จ. เชียงราย</t>
  </si>
  <si>
    <t>02E006</t>
  </si>
  <si>
    <t>03K055</t>
  </si>
  <si>
    <t>213 ม.1 ซ.- ถ.-เวียง เชียงแสน เชียงราย</t>
  </si>
  <si>
    <t>03K055-B001</t>
  </si>
  <si>
    <t>03K055-B002</t>
  </si>
  <si>
    <t>04B042</t>
  </si>
  <si>
    <t>04B042-B001</t>
  </si>
  <si>
    <t>04B041</t>
  </si>
  <si>
    <t>04B041-B001</t>
  </si>
  <si>
    <t>04B071</t>
  </si>
  <si>
    <t>เลขที่ 493 ม.1 ต. เวียง อ. เชียงแสน จ. เชียงราย</t>
  </si>
  <si>
    <t>04C014</t>
  </si>
  <si>
    <t>พ774/7611</t>
  </si>
  <si>
    <t>นาง พรรณา ลาพิงค์</t>
  </si>
  <si>
    <t>61 ม.4บ้านดู่ เมืองเชียงราย เชียงราย</t>
  </si>
  <si>
    <t>04C014-B001</t>
  </si>
  <si>
    <t>04C014-B002</t>
  </si>
  <si>
    <t>04C014-B003</t>
  </si>
  <si>
    <t>04C014-B004</t>
  </si>
  <si>
    <t>เลขที่ 26 ม.4 ซ.- ถ.- ต. เวียง อ. เชียงแสน จ. เชียงราย</t>
  </si>
  <si>
    <t>01B010</t>
  </si>
  <si>
    <t>ก918/2525</t>
  </si>
  <si>
    <t>นาย กองแสง จับใจนาย</t>
  </si>
  <si>
    <t>เลขที่ 92 ม.1 ซ.- ถ.- ต. เวียง อ. เชียงแสน จ. เชียงราย</t>
  </si>
  <si>
    <t>03D005</t>
  </si>
  <si>
    <t>92 ม.1 ซ.- ถ.-เวียง เชียงแสน เชียงราย</t>
  </si>
  <si>
    <t>03D005-B001</t>
  </si>
  <si>
    <t>ก918/5527</t>
  </si>
  <si>
    <t>นาง กองแสง ปานแจ่ม</t>
  </si>
  <si>
    <t>เลขที่ 38 ม.8 ซ.- ถ.- ต. เวียง อ. เชียงแสน จ. เชียงราย</t>
  </si>
  <si>
    <t>06I133</t>
  </si>
  <si>
    <t>38 ม.8 ซ.- ถ.-เวียง เชียงแสน เชียงราย</t>
  </si>
  <si>
    <t>06I133-B001</t>
  </si>
  <si>
    <t>เลขที่ 5 ม.10 ซ.- ถ.- ต. ยางฮอม อ. ขุนตาล จ. เชียงราย</t>
  </si>
  <si>
    <t>06E116</t>
  </si>
  <si>
    <t>ก987/1470</t>
  </si>
  <si>
    <t>นาย กอหลี ขะติยะ</t>
  </si>
  <si>
    <t>เลขที่ 28/1 ม.1 ซ.- ถ.- ต. เวียง อ. เชียงแสน จ. เชียงราย</t>
  </si>
  <si>
    <t>03C043</t>
  </si>
  <si>
    <t>28/1 ม.1 ซ.- ถ.-เวียง เชียงแสน เชียงราย</t>
  </si>
  <si>
    <t>โรงงาน</t>
  </si>
  <si>
    <t>03C043-B001</t>
  </si>
  <si>
    <t>03C043-B002</t>
  </si>
  <si>
    <t>03C043-B003</t>
  </si>
  <si>
    <t>ก900/8725</t>
  </si>
  <si>
    <t>นาย ก่อ ศรีจันทร์</t>
  </si>
  <si>
    <t>เลขที่ 159 ม.1 ซ.- ถ.- ต. เวียง อ. เชียงแสน จ. เชียงราย</t>
  </si>
  <si>
    <t>03G020</t>
  </si>
  <si>
    <t>159 ม.1 ซ.- ถ.-เวียง เชียงแสน เชียงราย</t>
  </si>
  <si>
    <t>03G020-B001</t>
  </si>
  <si>
    <t>03G020-B002</t>
  </si>
  <si>
    <t>03G020-B003</t>
  </si>
  <si>
    <t>03G020-B004</t>
  </si>
  <si>
    <t>ห้องน้ำรวม</t>
  </si>
  <si>
    <t>03G020-B005</t>
  </si>
  <si>
    <t>02E036</t>
  </si>
  <si>
    <t>ก746/2721</t>
  </si>
  <si>
    <t>นาง กะรัตเพชร ชัยโชค</t>
  </si>
  <si>
    <t>เลขที่ 3 ม.8 ซ.- ถ.- ต. เวียง อ. เชียงแสน จ. เชียงราย</t>
  </si>
  <si>
    <t>06J079</t>
  </si>
  <si>
    <t>3 ม.8 ซ.- ถ.-เวียง เชียงแสน เชียงราย</t>
  </si>
  <si>
    <t>06J079-B001</t>
  </si>
  <si>
    <t>ก325/5772</t>
  </si>
  <si>
    <t>นาง กัญจน์ณัฏฐ์ ปลื้มใจ</t>
  </si>
  <si>
    <t>เลขที่ 65/21 ม.4 ต. ฉิมพลี อ. ตลิ่งชัน จ. กรุงเทพมหานคร</t>
  </si>
  <si>
    <t>13B021</t>
  </si>
  <si>
    <t>65/21 ม.4ฉิมพลี ตลิ่งชัน กรุงเทพมหานคร</t>
  </si>
  <si>
    <t>13B021-B001</t>
  </si>
  <si>
    <t>เลขที่ 326 ถ.พระราม 4 ต. มหาพฤฒาราม อ. เขตบางรัก จ. กรุงเทพมหานคร</t>
  </si>
  <si>
    <t>10C033</t>
  </si>
  <si>
    <t>10C006</t>
  </si>
  <si>
    <t>10C015</t>
  </si>
  <si>
    <t>10C034</t>
  </si>
  <si>
    <t>10C010</t>
  </si>
  <si>
    <t>10C027</t>
  </si>
  <si>
    <t>10C005</t>
  </si>
  <si>
    <t>10C003</t>
  </si>
  <si>
    <t>10A012</t>
  </si>
  <si>
    <t>10C035</t>
  </si>
  <si>
    <t>10C004</t>
  </si>
  <si>
    <t>10C002</t>
  </si>
  <si>
    <t>10C028</t>
  </si>
  <si>
    <t>เลขที่ 124 ซ.เย็นอากาศ 2 ต. ช่องนนทรี อ. ยานนาวา จ. กรุงเทพมหานคร</t>
  </si>
  <si>
    <t>07E001</t>
  </si>
  <si>
    <t>07A017</t>
  </si>
  <si>
    <t>07C007</t>
  </si>
  <si>
    <t>07D010</t>
  </si>
  <si>
    <t>07C003</t>
  </si>
  <si>
    <t>07A002</t>
  </si>
  <si>
    <t>เลขที่ 1345/70 ถ.พหลโยธิน ต. สามเสนใน อ. พญาไท จ. กรุงเทพมหานคร</t>
  </si>
  <si>
    <t>02M004</t>
  </si>
  <si>
    <t>02J020</t>
  </si>
  <si>
    <t>02M001</t>
  </si>
  <si>
    <t>02J026</t>
  </si>
  <si>
    <t>02M002</t>
  </si>
  <si>
    <t>02J025</t>
  </si>
  <si>
    <t>02J023</t>
  </si>
  <si>
    <t>02J021</t>
  </si>
  <si>
    <t>02J022</t>
  </si>
  <si>
    <t>02J024</t>
  </si>
  <si>
    <t>02M003</t>
  </si>
  <si>
    <t>ก330/0000</t>
  </si>
  <si>
    <t>นาง กัญญา เพิ่มพูล</t>
  </si>
  <si>
    <t>เลขที่ 102/2 ม.3 ต. เวียง อ. เชียงแสน จ. เชียงราย</t>
  </si>
  <si>
    <t>09C001</t>
  </si>
  <si>
    <t>102/2 ม.3เวียง เชียงแสน เชียงราย</t>
  </si>
  <si>
    <t>คลังสินค้า พื้นที่เกินกว่า 300 ตารางเมตรขึ้นไป</t>
  </si>
  <si>
    <t>09C002</t>
  </si>
  <si>
    <t>ก330/6767</t>
  </si>
  <si>
    <t>08E019</t>
  </si>
  <si>
    <t>ก330/8100</t>
  </si>
  <si>
    <t>นาย กัญญา สุขปัญญา</t>
  </si>
  <si>
    <t>เลขที่ 28 ม.5 ต. เวียง อ. เชียงแสน จ. เชียงราย</t>
  </si>
  <si>
    <t>11D017</t>
  </si>
  <si>
    <t>28 ม.5เวียง เชียงแสน เชียงราย</t>
  </si>
  <si>
    <t>11D017-B001</t>
  </si>
  <si>
    <t>09B022</t>
  </si>
  <si>
    <t>09B022-B001</t>
  </si>
  <si>
    <t>เลขที่ 643 ม.1 ต. เวียง อ. เชียงแสน จ. เชียงราย</t>
  </si>
  <si>
    <t>03C047</t>
  </si>
  <si>
    <t>จ711/6787</t>
  </si>
  <si>
    <t>นาย ใจวงค์ พรหมปัญญา</t>
  </si>
  <si>
    <t>157 ม.1 ซ.- ถ.-เวียง เชียงแสน เชียงราย</t>
  </si>
  <si>
    <t>03C047-B001</t>
  </si>
  <si>
    <t>เลขที่ 955/5 ซ.สุขสวัสดิ์ 26 ต. บางปะกอก อ. ราษฎร์บูรณะ จ. กรุงเทพมหานคร</t>
  </si>
  <si>
    <t>12I035</t>
  </si>
  <si>
    <t>เลขที่ 2/3 ถ.สนามกีฬา ต. ศรีภูมิ อ. เมืองเชียงใหม่ จ. เชียงใหม่</t>
  </si>
  <si>
    <t>13C005</t>
  </si>
  <si>
    <t>ก570/8725</t>
  </si>
  <si>
    <t>น.ส. กันยา เสาร์จันทร์</t>
  </si>
  <si>
    <t>เลขที่ 29 ม.3 ต. เวียง อ. เชียงแสน จ. เชียงราย</t>
  </si>
  <si>
    <t>09A060</t>
  </si>
  <si>
    <t>29 ม.3เวียง เชียงแสน เชียงราย</t>
  </si>
  <si>
    <t>09A060-B001</t>
  </si>
  <si>
    <t>ก577/2779</t>
  </si>
  <si>
    <t>นาง กันยารัตน์ ชุ่มเมืองเย็น</t>
  </si>
  <si>
    <t>เลขที่ 97 ม.4 ซ.- ถ.- ต. เวียง อ. เชียงแสน จ. เชียงราย</t>
  </si>
  <si>
    <t>97 ม.4 ซ.- ถ.-เวียง เชียงแสน เชียงราย</t>
  </si>
  <si>
    <t>01B009</t>
  </si>
  <si>
    <t>ก577/3587/001</t>
  </si>
  <si>
    <t>นาง กันยาวีย์ ฐานศรีพงศ์</t>
  </si>
  <si>
    <t>เลขที่ 454/212 ซ.วัดไผ่เงิน ต. บางโคล่ อ. บางคอแหลม จ. กรุงเทพมหานคร</t>
  </si>
  <si>
    <t>12C022</t>
  </si>
  <si>
    <t>12C080</t>
  </si>
  <si>
    <t>454/212 ซ.วัดไผ่เงินบางโคล่ บางคอแหลม กรุงเทพมหานคร</t>
  </si>
  <si>
    <t>12C081</t>
  </si>
  <si>
    <t>12C081-B001</t>
  </si>
  <si>
    <t>ก580/8153</t>
  </si>
  <si>
    <t>นาย กันหา สุขปัญญา</t>
  </si>
  <si>
    <t>12C061</t>
  </si>
  <si>
    <t>91 ม.5เวียง เชียงแสน เชียงราย</t>
  </si>
  <si>
    <t>12C061-B001</t>
  </si>
  <si>
    <t>12C061-B002</t>
  </si>
  <si>
    <t>12C061-B003</t>
  </si>
  <si>
    <t>10D010</t>
  </si>
  <si>
    <t>เลขที่ 164 ม.6 ต. สันโป่ง อ. แม่ริม จ. เชียงใหม่</t>
  </si>
  <si>
    <t>07F037</t>
  </si>
  <si>
    <t>ก778/2725</t>
  </si>
  <si>
    <t>นาง กัลยสรัตน์ ชัยชนะ</t>
  </si>
  <si>
    <t>03M010</t>
  </si>
  <si>
    <t>03M010-B001</t>
  </si>
  <si>
    <t>ก770/5850</t>
  </si>
  <si>
    <t>น.ส. กัลยา ทะสัน</t>
  </si>
  <si>
    <t>เลขที่ 111 ม.9 ต. เวียง อ. เชียงแสน จ. เชียงราย</t>
  </si>
  <si>
    <t>09I008</t>
  </si>
  <si>
    <t>111 ม.9เวียง เชียงแสน เชียงราย</t>
  </si>
  <si>
    <t>09I008-B001</t>
  </si>
  <si>
    <t>เลขที่ 91 ม.1 ซ.- ถ.- ต. เวียง อ. เชียงแสน จ. เชียงราย</t>
  </si>
  <si>
    <t>04A019</t>
  </si>
  <si>
    <t>04A</t>
  </si>
  <si>
    <t>03J020</t>
  </si>
  <si>
    <t>ก770/8765</t>
  </si>
  <si>
    <t>นาง กัลยา สมพันธ์</t>
  </si>
  <si>
    <t>เลขที่ 253 ม.9 ต. เวียง อ. เชียงแสน จ. เชียงราย</t>
  </si>
  <si>
    <t>09B005</t>
  </si>
  <si>
    <t>บ725/2557</t>
  </si>
  <si>
    <t>นาง บัวจันทร์ จันทราพูน</t>
  </si>
  <si>
    <t>125 ม.9เวียง เชียงแสน เชียงราย</t>
  </si>
  <si>
    <t>253 ม.9เวียง เชียงแสน เชียงราย</t>
  </si>
  <si>
    <t>ก770/1754</t>
  </si>
  <si>
    <t>นาง กัลยา กัลทาเดช</t>
  </si>
  <si>
    <t>เลขที่ 161 ม.8 ซ.- ถ.- ต. เวียง อ. เชียงแสน จ. เชียงราย</t>
  </si>
  <si>
    <t>06J022</t>
  </si>
  <si>
    <t>161 ม.8 ซ.- ถ.-เวียง เชียงแสน เชียงราย</t>
  </si>
  <si>
    <t>06J022-B001</t>
  </si>
  <si>
    <t>06J022-B002</t>
  </si>
  <si>
    <t>04B129</t>
  </si>
  <si>
    <t>เลขที่ 75 ม.3 ต. เวียง อ. เชียงแสน จ. เชียงราย</t>
  </si>
  <si>
    <t>11D070/001</t>
  </si>
  <si>
    <t>09B038</t>
  </si>
  <si>
    <t>เลขที่ 99 ถ.ราชโยธา ต. เวียง อ. เมืองเชียงราย จ. เชียงราย</t>
  </si>
  <si>
    <t>08M011</t>
  </si>
  <si>
    <t>ก774/4770</t>
  </si>
  <si>
    <t>นางสาว กัลยาณี ต๋าเร็ว</t>
  </si>
  <si>
    <t>เลขที่ 168 ม.1 ต. เวียง อ. เชียงแสน จ. เชียงราย</t>
  </si>
  <si>
    <t>03G023</t>
  </si>
  <si>
    <t>168 ม.1เวียง เชียงแสน เชียงราย</t>
  </si>
  <si>
    <t>03G023-B001</t>
  </si>
  <si>
    <t>03G023-B002</t>
  </si>
  <si>
    <t>03G023-B003</t>
  </si>
  <si>
    <t>เลขที่ 702 ม.2 ซ.- ถ.- ต. เวียง อ. เชียงแสน จ. เชียงราย</t>
  </si>
  <si>
    <t>13B006</t>
  </si>
  <si>
    <t>06E071</t>
  </si>
  <si>
    <t>เลขที่ 163/1 ม.2 ซ.- ถ.- ต. เวียง อ. เชียงแสน จ. เชียงราย</t>
  </si>
  <si>
    <t>06C022</t>
  </si>
  <si>
    <t>ก325/7850</t>
  </si>
  <si>
    <t>นาง กาญจนา มาแสน</t>
  </si>
  <si>
    <t>เลขที่ 685 ม.2 ซ.- ถ.- ต. เวียง อ. เชียงแสน จ. เชียงราย</t>
  </si>
  <si>
    <t>เลขที่ 299 ม.2 ซ.- ถ.- ต. เวียง อ. เชียงแสน จ. เชียงราย</t>
  </si>
  <si>
    <t>04N001</t>
  </si>
  <si>
    <t>ก325/2710</t>
  </si>
  <si>
    <t>นาง กาญจนา เซี่ยง</t>
  </si>
  <si>
    <t>เลขที่ 434 ม.2 ต. เวียง อ. เชียงแสน จ. เชียงราย</t>
  </si>
  <si>
    <t>08L031</t>
  </si>
  <si>
    <t>434 ม.2เวียง เชียงแสน เชียงราย</t>
  </si>
  <si>
    <t>08L031-B001</t>
  </si>
  <si>
    <t>08L031-B002</t>
  </si>
  <si>
    <t>08L031-B003</t>
  </si>
  <si>
    <t>เลขที่ 95 ม.1 ซ.- ถ.- ต. เวียง อ. เชียงแสน จ. เชียงราย</t>
  </si>
  <si>
    <t>02I013</t>
  </si>
  <si>
    <t>06A019</t>
  </si>
  <si>
    <t>685 ม.2 ซ.- ถ.-เวียง เชียงแสน เชียงราย</t>
  </si>
  <si>
    <t>06A019-B001</t>
  </si>
  <si>
    <t>08H007</t>
  </si>
  <si>
    <t>ก325/5379</t>
  </si>
  <si>
    <t>น.ส. กาญจนา บุญเรือง</t>
  </si>
  <si>
    <t>เลขที่ 42 ม.8 ซ.- ถ.- ต. เวียง อ. เชียงแสน จ. เชียงราย</t>
  </si>
  <si>
    <t>06I048</t>
  </si>
  <si>
    <t>42 ม.8 ซ.- ถ.-เวียง เชียงแสน เชียงราย</t>
  </si>
  <si>
    <t>06I048-B001</t>
  </si>
  <si>
    <t>06I048-B002</t>
  </si>
  <si>
    <t>06I048-B003</t>
  </si>
  <si>
    <t>13D080</t>
  </si>
  <si>
    <t>เลขที่ 2/2 ถ.พัฒนาชนบท 4 ต. คลองสองต้นนุ่น อ. ลาดกระบัง จ. กรุงเทพมหานคร</t>
  </si>
  <si>
    <t>13D043</t>
  </si>
  <si>
    <t>13D044</t>
  </si>
  <si>
    <t>13D048</t>
  </si>
  <si>
    <t>13D084</t>
  </si>
  <si>
    <t>13D067</t>
  </si>
  <si>
    <t>13D085</t>
  </si>
  <si>
    <t>13D071</t>
  </si>
  <si>
    <t>13D088</t>
  </si>
  <si>
    <t>13D086</t>
  </si>
  <si>
    <t>13D087</t>
  </si>
  <si>
    <t>13D033</t>
  </si>
  <si>
    <t>13D026</t>
  </si>
  <si>
    <t>เลขที่ 58/301 ม.11 ต. มีนบุรี อ. มีนบุรี จ. กรุงเทพมหานคร</t>
  </si>
  <si>
    <t>09A058</t>
  </si>
  <si>
    <t>เลขที่ 156 ม.1 ซ.- ถ.- ต. เวียง อ. เชียงแสน จ. เชียงราย</t>
  </si>
  <si>
    <t>02F010</t>
  </si>
  <si>
    <t>02F018</t>
  </si>
  <si>
    <t>02F017</t>
  </si>
  <si>
    <t>ก540/6787</t>
  </si>
  <si>
    <t>น.ส. กานดา พรหมปัญญา</t>
  </si>
  <si>
    <t>เลขที่ 185 ม.1 ต. เวียง อ. เชียงแสน จ. เชียงราย</t>
  </si>
  <si>
    <t>03H021</t>
  </si>
  <si>
    <t>185 ม.1เวียง เชียงแสน เชียงราย</t>
  </si>
  <si>
    <t>03H021-B001</t>
  </si>
  <si>
    <t>เลขที่ 146 ม.2 ต. เวียง อ. เชียงแสน จ. เชียงราย</t>
  </si>
  <si>
    <t>06M040</t>
  </si>
  <si>
    <t>ก500/5700</t>
  </si>
  <si>
    <t>นาง กาบ โนระ</t>
  </si>
  <si>
    <t>เลขที่ 53 ม.7 ต. เวียง อ. เชียงแสน จ. เชียงราย</t>
  </si>
  <si>
    <t>13C019</t>
  </si>
  <si>
    <t>53 ม.7เวียง เชียงแสน เชียงราย</t>
  </si>
  <si>
    <t>13C019-B001</t>
  </si>
  <si>
    <t>ก500/9547</t>
  </si>
  <si>
    <t>นาง กาบ อินต๊ะวิชัย</t>
  </si>
  <si>
    <t>เลขที่ 83 ม.9 ต. เวียง อ. เชียงแสน จ. เชียงราย</t>
  </si>
  <si>
    <t>09D072</t>
  </si>
  <si>
    <t>83 ม.9เวียง เชียงแสน เชียงราย</t>
  </si>
  <si>
    <t>09D072-B001</t>
  </si>
  <si>
    <t>เลขที่ 282 ม.1 ซ.- ถ.- ต. เวียง อ. เชียงแสน จ. เชียงราย</t>
  </si>
  <si>
    <t>02F042</t>
  </si>
  <si>
    <t>เลขที่ 87 ม.8 ซ.- ถ.- ต. เวียง อ. เชียงแสน จ. เชียงราย</t>
  </si>
  <si>
    <t>06E032</t>
  </si>
  <si>
    <t>ก655/5910</t>
  </si>
  <si>
    <t>นาย กำพนธ์ ทองคำ</t>
  </si>
  <si>
    <t>เลขที่ 211 ม.1 ซ.- ถ.- ต. เวียง อ. เชียงแสน จ. เชียงราย</t>
  </si>
  <si>
    <t>03K006</t>
  </si>
  <si>
    <t>211 ม.1 ซ.- ถ.-เวียง เชียงแสน เชียงราย</t>
  </si>
  <si>
    <t>03K006-B001</t>
  </si>
  <si>
    <t>03K006-B002</t>
  </si>
  <si>
    <t>04B063</t>
  </si>
  <si>
    <t>เลขที่ 516 ม.1 ต. เวียง อ. เชียงแสน จ. เชียงราย</t>
  </si>
  <si>
    <t>03K066</t>
  </si>
  <si>
    <t>ส767/4710</t>
  </si>
  <si>
    <t>นาง สมพร ดวงคำ</t>
  </si>
  <si>
    <t>20 ม.1 ซ.- ถ.-เวียง เชียงแสน เชียงราย</t>
  </si>
  <si>
    <t>03K066-B001</t>
  </si>
  <si>
    <t>ก610/2551</t>
  </si>
  <si>
    <t>นาย กำแพง จันทกุล</t>
  </si>
  <si>
    <t>เลขที่ 49 ม.5 ต. เวียง อ. เชียงแสน จ. เชียงราย</t>
  </si>
  <si>
    <t>11D053</t>
  </si>
  <si>
    <t>จ557/8777</t>
  </si>
  <si>
    <t>นาง จันทร์ศรี สุวรรณ</t>
  </si>
  <si>
    <t>3 ม.5เวียง เชียงแสน เชียงราย</t>
  </si>
  <si>
    <t>11D053-B001</t>
  </si>
  <si>
    <t>11D053-B002</t>
  </si>
  <si>
    <t>11D054</t>
  </si>
  <si>
    <t>49 ม.5เวียง เชียงแสน เชียงราย</t>
  </si>
  <si>
    <t>11D054-B001</t>
  </si>
  <si>
    <t>12J004</t>
  </si>
  <si>
    <t>ก759/9540</t>
  </si>
  <si>
    <t>น.ส. กำไลทอง อินตา</t>
  </si>
  <si>
    <t>เลขที่ 25/824 ซ.ลาดพร้าว101 ต. คลองจั่น อ. บางกะปิ จ. กรุงเทพมหานคร</t>
  </si>
  <si>
    <t>09D037</t>
  </si>
  <si>
    <t>25/824 ซ.ลาดพร้าว101คลองจั่น บางกะปิ กรุงเทพมหานคร</t>
  </si>
  <si>
    <t>09D037-B001</t>
  </si>
  <si>
    <t>09D037-B002</t>
  </si>
  <si>
    <t>เลขที่ 55/1 ม.1 ต. เวียง อ. เชียงแสน จ. เชียงราย</t>
  </si>
  <si>
    <t>03C032</t>
  </si>
  <si>
    <t>03C033</t>
  </si>
  <si>
    <t>จ581/1295</t>
  </si>
  <si>
    <t>นาย แจนแสง คำซอน</t>
  </si>
  <si>
    <t>55 ม.1 ซ.- ถ.-เวียง เชียงแสน เชียงราย</t>
  </si>
  <si>
    <t>03C033-B001</t>
  </si>
  <si>
    <t>03C033-B002</t>
  </si>
  <si>
    <t>02D011</t>
  </si>
  <si>
    <t>เลขที่ 46 ม.4 ต. เวียง อ. เชียงแสน จ. เชียงราย</t>
  </si>
  <si>
    <t>เลขที่ 21/1 ม.1 ซ.- ถ.- ต. กระทุ่มล้ม อ. สามพราน จ. นครปฐม</t>
  </si>
  <si>
    <t>03M020</t>
  </si>
  <si>
    <t>เลขที่ 51 ม.9 ต. แม่สลองใน อ. แม่ฟ้าหลวง จ. เชียงราย</t>
  </si>
  <si>
    <t>03J043/001</t>
  </si>
  <si>
    <t>04A016</t>
  </si>
  <si>
    <t>ก442/5780</t>
  </si>
  <si>
    <t>นาย กิตติชัย โปราหา</t>
  </si>
  <si>
    <t>เลขที่ 364 ม.8 ซ.- ถ.- ต. เวียง อ. เชียงแสน จ. เชียงราย</t>
  </si>
  <si>
    <t>06I125</t>
  </si>
  <si>
    <t>364 ม.8 ซ.- ถ.-เวียง เชียงแสน เชียงราย</t>
  </si>
  <si>
    <t>06I125-B001</t>
  </si>
  <si>
    <t>06I125-B002</t>
  </si>
  <si>
    <t>เลขที่ 691/1 ม.- ซ.- ถ.- ต.  อ. บางกอกน้อย จ. กรุงเทพมหานคร</t>
  </si>
  <si>
    <t>02B018</t>
  </si>
  <si>
    <t>02B014</t>
  </si>
  <si>
    <t>เลขที่ 49/326 ซ.นวมินทร์ 157 แยก 6 ต.  อ. บึงกุ่ม จ. กรุงเทพมหานคร</t>
  </si>
  <si>
    <t>09K004</t>
  </si>
  <si>
    <t>เลขที่ 70/160 ม.7 ต. ท่าทราย อ. เมืองนนทบุรี จ. นนทบุรี</t>
  </si>
  <si>
    <t>07H013</t>
  </si>
  <si>
    <t>ก400/9517</t>
  </si>
  <si>
    <t>นาย กิติ อุ่นแก้ว</t>
  </si>
  <si>
    <t>เลขที่ 80 ม.5 ต. เวียง อ. เชียงแสน จ. เชียงราย</t>
  </si>
  <si>
    <t>11F025</t>
  </si>
  <si>
    <t>80 ม.5เวียง เชียงแสน เชียงราย</t>
  </si>
  <si>
    <t>11F025-B001</t>
  </si>
  <si>
    <t>11F025-B002</t>
  </si>
  <si>
    <t>เลขที่ 140 ต. บางยี่เรือ อ. ธนบุรี จ. กรุงเทพมหานคร</t>
  </si>
  <si>
    <t>08D002</t>
  </si>
  <si>
    <t>ก400/7563</t>
  </si>
  <si>
    <t>นาย กิติ เย็นภิญโญ</t>
  </si>
  <si>
    <t>เลขที่ - ม.- ซ.- ถ.- ต. เวียง อ. เชียงแสน จ. เชียงราย</t>
  </si>
  <si>
    <t>03B022</t>
  </si>
  <si>
    <t>03B021</t>
  </si>
  <si>
    <t>- ม.- ซ.- ถ.-เวียง เชียงแสน เชียงราย</t>
  </si>
  <si>
    <t>03B021-B001</t>
  </si>
  <si>
    <t>03B024</t>
  </si>
  <si>
    <t>03B023</t>
  </si>
  <si>
    <t>ก417/2989</t>
  </si>
  <si>
    <t>น.ส. กิติการ์ เชื้อสะอาด</t>
  </si>
  <si>
    <t>เลขที่ 136 ม.2 ซ.- ถ.- ต. เวียง อ. เชียงแสน จ. เชียงราย</t>
  </si>
  <si>
    <t>06E152</t>
  </si>
  <si>
    <t>136 ม.2 ซ.- ถ.-เวียง เชียงแสน เชียงราย</t>
  </si>
  <si>
    <t>06E152-B001</t>
  </si>
  <si>
    <t>เลขที่ 71 ม.5 ต. เวียง อ. เชียงแสน จ. เชียงราย</t>
  </si>
  <si>
    <t>11E031</t>
  </si>
  <si>
    <t>ส750/2655</t>
  </si>
  <si>
    <t>นาย สวาท ใจพันธ์</t>
  </si>
  <si>
    <t>213 ม.5เวียง เชียงแสน เชียงราย</t>
  </si>
  <si>
    <t>11E031-B003</t>
  </si>
  <si>
    <t>เลขที่ 80/81 ม.5 ซ.- ถ.- ต. สุรศักดิ์ อ. ศรีราชา จ. ชลบุรี</t>
  </si>
  <si>
    <t>02N002</t>
  </si>
  <si>
    <t>02L015</t>
  </si>
  <si>
    <t>ก787/6514</t>
  </si>
  <si>
    <t>นาง กิมหลั่น โพธิ์เกตุ</t>
  </si>
  <si>
    <t>เลขที่ 321 ม.11 ต. บ้านดู่ อ. เมืองเชียงราย จ. เชียงราย</t>
  </si>
  <si>
    <t>09D105</t>
  </si>
  <si>
    <t>09D104</t>
  </si>
  <si>
    <t>09D103</t>
  </si>
  <si>
    <t>09D102</t>
  </si>
  <si>
    <t>09D101</t>
  </si>
  <si>
    <t>10C008</t>
  </si>
  <si>
    <t>10C009</t>
  </si>
  <si>
    <t>10C014</t>
  </si>
  <si>
    <t>09H002</t>
  </si>
  <si>
    <t>321 ม.11บ้านดู่ เมืองเชียงราย เชียงราย</t>
  </si>
  <si>
    <t>09H002-B001</t>
  </si>
  <si>
    <t>09H002-B002</t>
  </si>
  <si>
    <t>09H002-B003</t>
  </si>
  <si>
    <t>09H002-B004</t>
  </si>
  <si>
    <t>09H002-B005</t>
  </si>
  <si>
    <t>09H002-B006</t>
  </si>
  <si>
    <t>09H002-B007</t>
  </si>
  <si>
    <t>09H002-B008</t>
  </si>
  <si>
    <t>อยู่เอง/ประกอบการค้า</t>
  </si>
  <si>
    <t>09H003</t>
  </si>
  <si>
    <t>09H003-B001</t>
  </si>
  <si>
    <t>09H003-B002</t>
  </si>
  <si>
    <t>09H003-B003</t>
  </si>
  <si>
    <t>09H003-B004</t>
  </si>
  <si>
    <t>09H003-B005</t>
  </si>
  <si>
    <t>09H003-B006</t>
  </si>
  <si>
    <t>09H003-B007</t>
  </si>
  <si>
    <t>09H019</t>
  </si>
  <si>
    <t>09H012</t>
  </si>
  <si>
    <t>ก740/8719</t>
  </si>
  <si>
    <t>นาย กีรติ ศิวะเกื้อ</t>
  </si>
  <si>
    <t>เลขที่ 354 ซ.พัฒนาการ 53 ถ.- ต. สวนหลวง อ. สวนหลวง จ. กรุงเทพมหานคร</t>
  </si>
  <si>
    <t>03I074</t>
  </si>
  <si>
    <t>354 ซ.พัฒนาการ 53 ถ.-สวนหลวง สวนหลวง กรุงเทพมหานคร</t>
  </si>
  <si>
    <t>03I073</t>
  </si>
  <si>
    <t>03I073-B001</t>
  </si>
  <si>
    <t>ก100/9500</t>
  </si>
  <si>
    <t>นาย กุ้ง อินทะจักร์</t>
  </si>
  <si>
    <t>เลขที่ 18 ม.5 ต. เวียง อ. เชียงแสน จ. เชียงราย</t>
  </si>
  <si>
    <t>11D036</t>
  </si>
  <si>
    <t>18 ม.5เวียง เชียงแสน เชียงราย</t>
  </si>
  <si>
    <t>11D036-B001</t>
  </si>
  <si>
    <t>11D036-B002</t>
  </si>
  <si>
    <t>13H024</t>
  </si>
  <si>
    <t>ก324/9777</t>
  </si>
  <si>
    <t>นาง กุญช์ณัฎฐา อร่ามมณี</t>
  </si>
  <si>
    <t>เลขที่ 1357 ม.9 ซ.- ถ.- ต. เทพารักษ์ อ. เมืองสมุทรปราการ จ. สมุทรปราการ</t>
  </si>
  <si>
    <t>03G037</t>
  </si>
  <si>
    <t>1357 ม.9 ซ.- ถ.-เทพารักษ์ เมืองสมุทรปราการ สมุทรปราการ</t>
  </si>
  <si>
    <t>เลขที่ 46 ม.5 ต. เวียง อ. เชียงแสน จ. เชียงราย</t>
  </si>
  <si>
    <t>11D006</t>
  </si>
  <si>
    <t>ก700/2557</t>
  </si>
  <si>
    <t>นาย กุย จันทร์ฟอง</t>
  </si>
  <si>
    <t>เลขที่ 80 ม.9 ต. เวียง อ. เชียงแสน จ. เชียงราย</t>
  </si>
  <si>
    <t>09D017</t>
  </si>
  <si>
    <t>80 ม.9เวียง เชียงแสน เชียงราย</t>
  </si>
  <si>
    <t>09D017-B001</t>
  </si>
  <si>
    <t>12H005</t>
  </si>
  <si>
    <t>12H007</t>
  </si>
  <si>
    <t>12H004</t>
  </si>
  <si>
    <t>ก700/5510</t>
  </si>
  <si>
    <t>นาง กุย ทะนะคำ</t>
  </si>
  <si>
    <t>เลขที่ 204 ม.9 ต. เวียง อ. เชียงแสน จ. เชียงราย</t>
  </si>
  <si>
    <t>09D092</t>
  </si>
  <si>
    <t>204 ม.9เวียง เชียงแสน เชียงราย</t>
  </si>
  <si>
    <t>09D092-B002</t>
  </si>
  <si>
    <t>09D92-B001</t>
  </si>
  <si>
    <t>เลขที่ 201/2 ม.- ซ.นาคบำรุง ถ.- ต. คลองมหานาค อ. ป้อมปราบศัตรูพ่าย จ. กรุงเทพมหานคร</t>
  </si>
  <si>
    <t>02B009</t>
  </si>
  <si>
    <t>02B002</t>
  </si>
  <si>
    <t>02B003</t>
  </si>
  <si>
    <t>02B004</t>
  </si>
  <si>
    <t>02B005</t>
  </si>
  <si>
    <t>02B006</t>
  </si>
  <si>
    <t>02B007</t>
  </si>
  <si>
    <t>02B008</t>
  </si>
  <si>
    <t>เลขที่ 29/11 ซ.ล่ำซำ ต. บางค้อ อ. จอมทอง จ. กรุงเทพมหานคร</t>
  </si>
  <si>
    <t>08D045</t>
  </si>
  <si>
    <t>08D046</t>
  </si>
  <si>
    <t>ก875/4540</t>
  </si>
  <si>
    <t>นาง กุหลาบ ถนัด</t>
  </si>
  <si>
    <t>เลขที่ 411 ม.1 ซ.- ถ.- ต. เวียง อ. เชียงแสน จ. เชียงราย</t>
  </si>
  <si>
    <t>04E008</t>
  </si>
  <si>
    <t>04B051</t>
  </si>
  <si>
    <t>411 ม.1 ซ.- ถ.-เวียง เชียงแสน เชียงราย</t>
  </si>
  <si>
    <t>04B051-B001</t>
  </si>
  <si>
    <t>04B051-B002</t>
  </si>
  <si>
    <t>เลขที่ 41 ม.3 ต. เวียง อ. เชียงแสน จ. เชียงราย</t>
  </si>
  <si>
    <t>04A029</t>
  </si>
  <si>
    <t>ก771/8581</t>
  </si>
  <si>
    <t>นาย เกรียงศักดิ์ แสนศ้กดิ์หาญ</t>
  </si>
  <si>
    <t>เลขที่ 110 ม.1 ซ.- ถ.- ต. เวียง อ. เชียงแสน จ. เชียงราย</t>
  </si>
  <si>
    <t>02E024</t>
  </si>
  <si>
    <t>110 ม.1 ซ.- ถ.-เวียง เชียงแสน เชียงราย</t>
  </si>
  <si>
    <t>เลขที่ 99/14 ม.3 ต. บางแค อ. บางแค จ. กรุงเทพมหานคร</t>
  </si>
  <si>
    <t>13D082</t>
  </si>
  <si>
    <t>ก840/8765</t>
  </si>
  <si>
    <t>น.ส. เกศณี สมพันธ์</t>
  </si>
  <si>
    <t>เลขที่ 53 ม.5 ต. เวียง อ. เชียงแสน จ. เชียงราย</t>
  </si>
  <si>
    <t>11F043</t>
  </si>
  <si>
    <t>53 ม.5เวียง เชียงแสน เชียงราย</t>
  </si>
  <si>
    <t>11F043-B001</t>
  </si>
  <si>
    <t>11F043-B002</t>
  </si>
  <si>
    <t>ก850/6757</t>
  </si>
  <si>
    <t>นาง เกศนี ภิระบรรณ์</t>
  </si>
  <si>
    <t>เลขที่ 56 ม.6 ต. เวียง อ. เชียงแสน จ. เชียงราย</t>
  </si>
  <si>
    <t>08B030</t>
  </si>
  <si>
    <t>56 ม.6เวียง เชียงแสน เชียงราย</t>
  </si>
  <si>
    <t>08B030-B002</t>
  </si>
  <si>
    <t>06A034</t>
  </si>
  <si>
    <t>ก884/8111</t>
  </si>
  <si>
    <t>นาง เกศสุดา สังขกร</t>
  </si>
  <si>
    <t>เลขที่ 92/12 ม.3 ต. เวียง อ. เชียงแสน จ. เชียงราย</t>
  </si>
  <si>
    <t>09D029</t>
  </si>
  <si>
    <t>92/12 ม.3เวียง เชียงแสน เชียงราย</t>
  </si>
  <si>
    <t>09D029-B001</t>
  </si>
  <si>
    <t>09D029-B002</t>
  </si>
  <si>
    <t>09D030</t>
  </si>
  <si>
    <t>11B005</t>
  </si>
  <si>
    <t>11B005-B001</t>
  </si>
  <si>
    <t>11B005-B002</t>
  </si>
  <si>
    <t>11B008</t>
  </si>
  <si>
    <t>11B008-B002</t>
  </si>
  <si>
    <t>09D040</t>
  </si>
  <si>
    <t>09D040-B001</t>
  </si>
  <si>
    <t>10A005</t>
  </si>
  <si>
    <t>เลขที่ 59 ม.7 ต. เวียง อ. เชียงแสน จ. เชียงราย</t>
  </si>
  <si>
    <t>13C012</t>
  </si>
  <si>
    <t>เลขที่ 223 ม.8 ซ.- ถ.- ต. เวียง อ. เชียงแสน จ. เชียงราย</t>
  </si>
  <si>
    <t>06I131</t>
  </si>
  <si>
    <t>ก817/7117</t>
  </si>
  <si>
    <t>น.ส. เกษแก้ว มงคลประทีป</t>
  </si>
  <si>
    <t>เลขที่ 352/2 ม.12 ต. สวนหลวง อ. กระทุ่มแบน จ. สมุทรสาคร</t>
  </si>
  <si>
    <t>Aa</t>
  </si>
  <si>
    <t>13D081</t>
  </si>
  <si>
    <t>ค000/8727</t>
  </si>
  <si>
    <t>นาย คำ สุ่มใจยา</t>
  </si>
  <si>
    <t>326 ม.3เวียง เชียงแสน เชียงราย</t>
  </si>
  <si>
    <t>กำลังก่อสร้าง</t>
  </si>
  <si>
    <t>เลขที่ 11/1 ม.- ต. สามเสนใน อ. พญาไท จ. กรุงเทพมหานคร</t>
  </si>
  <si>
    <t>03C028</t>
  </si>
  <si>
    <t>ก870/1295</t>
  </si>
  <si>
    <t>นาย เกษม คำซอน</t>
  </si>
  <si>
    <t>เลขที่ 195 ม.1 ต. เวียง อ. เชียงแสน จ. เชียงราย</t>
  </si>
  <si>
    <t>เลขที่ 99 ม.8 ซ.- ถ.- ต. เวียง อ. เชียงแสน จ. เชียงราย</t>
  </si>
  <si>
    <t>04Q016</t>
  </si>
  <si>
    <t>เลขที่ 90/1 ม.2 ซ.- ถ.- ต. เวียง อ. เชียงแสน จ. เชียงราย</t>
  </si>
  <si>
    <t>04H007</t>
  </si>
  <si>
    <t>03H079</t>
  </si>
  <si>
    <t>195 ม.1เวียง เชียงแสน เชียงราย</t>
  </si>
  <si>
    <t>03H079-B001</t>
  </si>
  <si>
    <t>03H079-B002</t>
  </si>
  <si>
    <t>02D007</t>
  </si>
  <si>
    <t>06E038</t>
  </si>
  <si>
    <t>เลขที่ 65 ม.1 ซ.- ถ.- ต. เวียง อ. เชียงแสน จ. เชียงราย</t>
  </si>
  <si>
    <t>03K075</t>
  </si>
  <si>
    <t>03K077</t>
  </si>
  <si>
    <t>เลขที่ 509 ม.1 ต. เวียง อ. เชียงแสน จ. เชียงราย</t>
  </si>
  <si>
    <t>เลขที่ 148 ม.17 ซ.- ถ.- ต. ป่าหุ่ง อ. พาน จ. เชียงราย</t>
  </si>
  <si>
    <t>06J038</t>
  </si>
  <si>
    <t>ก870/7100</t>
  </si>
  <si>
    <t>น.ส. เกษร มะกา</t>
  </si>
  <si>
    <t>เลขที่ 18 ม.11 ต. สันป่าตอง อ. นาเชือก จ. มหาสารคาม</t>
  </si>
  <si>
    <t>10B045</t>
  </si>
  <si>
    <t>18 ม.11สันป่าตอง นาเชือก มหาสารคาม</t>
  </si>
  <si>
    <t>ก876/8148</t>
  </si>
  <si>
    <t>น.ส. เกษราภรณ์ ศักดิ์สูง</t>
  </si>
  <si>
    <t>เลขที่ 338 ม.2 ซ.- ถ.- ต. เวียง อ. เชียงแสน จ. เชียงราย</t>
  </si>
  <si>
    <t>06I001</t>
  </si>
  <si>
    <t>338 ม.2 ซ.- ถ.-เวียง เชียงแสน เชียงราย</t>
  </si>
  <si>
    <t>06I001-B001</t>
  </si>
  <si>
    <t>06I001-B002</t>
  </si>
  <si>
    <t>06I001-B003</t>
  </si>
  <si>
    <t>เลขที่ 350 ม.2 ต. เวียง อ. เชียงแสน จ. เชียงราย</t>
  </si>
  <si>
    <t>07L002</t>
  </si>
  <si>
    <t>ผ400/8179</t>
  </si>
  <si>
    <t>นาง ผัด แสงเมือง</t>
  </si>
  <si>
    <t>254 ม.2เวียง เชียงแสน เชียงราย</t>
  </si>
  <si>
    <t>04P017</t>
  </si>
  <si>
    <t>06I085</t>
  </si>
  <si>
    <t>06J073</t>
  </si>
  <si>
    <t>ก870/5337</t>
  </si>
  <si>
    <t>นาง เกสรา ปัญญาเรือน</t>
  </si>
  <si>
    <t>เลขที่ 707 ม.3 ต. เวียง อ. เชียงแสน จ. เชียงราย</t>
  </si>
  <si>
    <t>08L002</t>
  </si>
  <si>
    <t>707 ม.3เวียง เชียงแสน เชียงราย</t>
  </si>
  <si>
    <t>08L002-B001</t>
  </si>
  <si>
    <t>08L002-B002</t>
  </si>
  <si>
    <t>ก400/2157</t>
  </si>
  <si>
    <t>นาย เกิด จางธุลี</t>
  </si>
  <si>
    <t>เลขที่ 144 ม.9 ต. เวียง อ. เชียงแสน จ. เชียงราย</t>
  </si>
  <si>
    <t>09D041</t>
  </si>
  <si>
    <t>144 ม.9เวียง เชียงแสน เชียงราย</t>
  </si>
  <si>
    <t>09D041-B001</t>
  </si>
  <si>
    <t>ก711/4187</t>
  </si>
  <si>
    <t>นาง เกี๋ยงคำ แต่งสุวรรณ</t>
  </si>
  <si>
    <t>เลขที่ 135 ม.1 ซ.- ถ.- ต. เวียง อ. เชียงแสน จ. เชียงราย</t>
  </si>
  <si>
    <t>03B030</t>
  </si>
  <si>
    <t>135 ม.1 ซ.- ถ.-เวียง เชียงแสน เชียงราย</t>
  </si>
  <si>
    <t>03B030-B001</t>
  </si>
  <si>
    <t>13E</t>
  </si>
  <si>
    <t>04C017</t>
  </si>
  <si>
    <t>02F044</t>
  </si>
  <si>
    <t>02F045</t>
  </si>
  <si>
    <t>04D002</t>
  </si>
  <si>
    <t>02C006</t>
  </si>
  <si>
    <t>04B134</t>
  </si>
  <si>
    <t>04D025</t>
  </si>
  <si>
    <t>03H049/001</t>
  </si>
  <si>
    <t>ก774/9921</t>
  </si>
  <si>
    <t>นาย เกียรติ เอื้อชูเกียรติ</t>
  </si>
  <si>
    <t>เลขที่ 101/24 ซ.หลังสวน ต. ลุมพินี อ. ปทุมวัน จ. กรุงเทพมหานคร</t>
  </si>
  <si>
    <t>13D027</t>
  </si>
  <si>
    <t>101/24 ซ.หลังสวนลุมพินี ปทุมวัน กรุงเทพมหานคร</t>
  </si>
  <si>
    <t>13D035</t>
  </si>
  <si>
    <t>ก774/8771</t>
  </si>
  <si>
    <t>นาย เกียรติกุล สมรัก</t>
  </si>
  <si>
    <t>เลขที่ 22 ม.7 ต. เวียง อ. เชียงแสน จ. เชียงราย</t>
  </si>
  <si>
    <t>13B042</t>
  </si>
  <si>
    <t>22 ม.7เวียง เชียงแสน เชียงราย</t>
  </si>
  <si>
    <t>13B042-B001</t>
  </si>
  <si>
    <t>13D021</t>
  </si>
  <si>
    <t>เลขที่ 500 ถ.เพลินจิต ต. ลุมพินี อ. ปทุมวัน จ. กรุงเทพมหานคร</t>
  </si>
  <si>
    <t>03A009</t>
  </si>
  <si>
    <t>03A008</t>
  </si>
  <si>
    <t>03A007</t>
  </si>
  <si>
    <t>เลขที่ 108 ม.5 ต. เวียง อ. เชียงแสน จ. เชียงราย</t>
  </si>
  <si>
    <t>12F027</t>
  </si>
  <si>
    <t>เลขที่ 117 ม.1 ซ.- ถ.- ต. สะเมิงใต้ อ. สะเมิง จ. เชียงใหม่</t>
  </si>
  <si>
    <t>02O007</t>
  </si>
  <si>
    <t>เลขที่ 98/101 ม.2 ต. ทุ่งสองห้อง อ. หลักสี่ จ. กรุงเทพมหานคร</t>
  </si>
  <si>
    <t>07K024</t>
  </si>
  <si>
    <t>ก525/4240</t>
  </si>
  <si>
    <t>นาย แก่นจันทร์ เดชดี</t>
  </si>
  <si>
    <t>เลขที่ 35 ม.5 ต. เวียง อ. เชียงแสน จ. เชียงราย</t>
  </si>
  <si>
    <t>11D019</t>
  </si>
  <si>
    <t>35 ม.5เวียง เชียงแสน เชียงราย</t>
  </si>
  <si>
    <t>11D019-B001</t>
  </si>
  <si>
    <t xml:space="preserve"> ซ.(ไม่ทราบที่อยู่) ต. เวียง อ. เชียงแสน จ. เชียงราย</t>
  </si>
  <si>
    <t>10B051</t>
  </si>
  <si>
    <t xml:space="preserve"> 10B050</t>
  </si>
  <si>
    <t xml:space="preserve"> ซ.(ไม่ทราบที่อยู่)เวียง เชียงแสน เชียงราย</t>
  </si>
  <si>
    <t>เลขที่ 144/1 ม.2 ต. เวียง อ. เชียงแสน จ. เชียงราย</t>
  </si>
  <si>
    <t>06A007</t>
  </si>
  <si>
    <t>ก760/5916</t>
  </si>
  <si>
    <t>นาย แก้วผา ทองผาง</t>
  </si>
  <si>
    <t>เลขที่ 1 ม.5 ต. เวียง อ. เชียงแสน จ. เชียงราย</t>
  </si>
  <si>
    <t>11D048</t>
  </si>
  <si>
    <t>1 ม.5เวียง เชียงแสน เชียงราย</t>
  </si>
  <si>
    <t>11D048-B001</t>
  </si>
  <si>
    <t>11D048-B002</t>
  </si>
  <si>
    <t>11D048-B003</t>
  </si>
  <si>
    <t>11D048-B004</t>
  </si>
  <si>
    <t>11E020</t>
  </si>
  <si>
    <t>11D070</t>
  </si>
  <si>
    <t>12D041</t>
  </si>
  <si>
    <t>11D070/004</t>
  </si>
  <si>
    <t>11D070/005</t>
  </si>
  <si>
    <t>11D070/006</t>
  </si>
  <si>
    <t>ก700/1740</t>
  </si>
  <si>
    <t>นาง แก้ว แก้วดำ</t>
  </si>
  <si>
    <t>เลขที่ 8 ม.7 ต. เวียง อ. เชียงแสน จ. เชียงราย</t>
  </si>
  <si>
    <t>13B026</t>
  </si>
  <si>
    <t>8 ม.7เวียง เชียงแสน เชียงราย</t>
  </si>
  <si>
    <t>13B026-B001</t>
  </si>
  <si>
    <t>ก700/5916</t>
  </si>
  <si>
    <t>นาง แก้ว ทองผาง</t>
  </si>
  <si>
    <t>เลขที่ 166 ม.5 ต. เวียง อ. เชียงแสน จ. เชียงราย</t>
  </si>
  <si>
    <t>12C027</t>
  </si>
  <si>
    <t>166 ม.5เวียง เชียงแสน เชียงราย</t>
  </si>
  <si>
    <t>12C027-B001</t>
  </si>
  <si>
    <t>ก700/7400</t>
  </si>
  <si>
    <t>นาง แก้ว ยาดี</t>
  </si>
  <si>
    <t>เลขที่ 171 ม.1 ซ.- ถ.- ต. เวียง อ. เชียงแสน จ. เชียงราย</t>
  </si>
  <si>
    <t>03H084</t>
  </si>
  <si>
    <t>171 ม.1 ซ.- ถ.-เวียง เชียงแสน เชียงราย</t>
  </si>
  <si>
    <t>03H084-B001</t>
  </si>
  <si>
    <t>03H084-B002</t>
  </si>
  <si>
    <t>03H084-B003</t>
  </si>
  <si>
    <t>03H084-B004</t>
  </si>
  <si>
    <t>ก700/5374</t>
  </si>
  <si>
    <t>นาง แก้ว บุญรัตน์</t>
  </si>
  <si>
    <t>เลขที่ 335 ม.3 ต. เวียง อ. เชียงแสน จ. เชียงราย</t>
  </si>
  <si>
    <t>09A031</t>
  </si>
  <si>
    <t>335 ม.3เวียง เชียงแสน เชียงราย</t>
  </si>
  <si>
    <t>09A031-B001</t>
  </si>
  <si>
    <t>09A031-B002</t>
  </si>
  <si>
    <t>ก700/1570</t>
  </si>
  <si>
    <t>นาง แก้ว คำปาละ</t>
  </si>
  <si>
    <t>เลขที่ 111 ม.5 ต. เวียง อ. เชียงแสน จ. เชียงราย</t>
  </si>
  <si>
    <t>11G029</t>
  </si>
  <si>
    <t>12G010</t>
  </si>
  <si>
    <t>ก700/7471</t>
  </si>
  <si>
    <t>นาย แก้ว ยี่ดวง</t>
  </si>
  <si>
    <t>เลขที่ 102 ม.1 ซ.- ถ.- ต. เวียง อ. เชียงแสน จ. เชียงราย</t>
  </si>
  <si>
    <t>02D006</t>
  </si>
  <si>
    <t>10B005</t>
  </si>
  <si>
    <t>เลขที่ 426 ม.1 ซ.- ถ.- ต. เวียง อ. เชียงแสน จ. เชียงราย</t>
  </si>
  <si>
    <t>04D012</t>
  </si>
  <si>
    <t>ก700/5174</t>
  </si>
  <si>
    <t>นาย แก้ว ปงลิต</t>
  </si>
  <si>
    <t>เลขที่ 25 ม.6 ซ.- ถ.- ต. เวียง อ. เชียงแสน จ. เชียงราย</t>
  </si>
  <si>
    <t>06K008</t>
  </si>
  <si>
    <t>25 ม.6 ซ.- ถ.-เวียง เชียงแสน เชียงราย</t>
  </si>
  <si>
    <t>06K008-B001</t>
  </si>
  <si>
    <t>ก700/5800</t>
  </si>
  <si>
    <t>นาย แก้ว นุสา</t>
  </si>
  <si>
    <t>เลขที่ 3 ม.6 ต. เวียง อ. เชียงแสน จ. เชียงราย</t>
  </si>
  <si>
    <t>06M001</t>
  </si>
  <si>
    <t>3 ม.6เวียง เชียงแสน เชียงราย</t>
  </si>
  <si>
    <t>06M001-B001</t>
  </si>
  <si>
    <t>06M001-B002</t>
  </si>
  <si>
    <t>06M001-B003</t>
  </si>
  <si>
    <t>06M001-B004</t>
  </si>
  <si>
    <t>06M001-B005</t>
  </si>
  <si>
    <t>06M001-B006</t>
  </si>
  <si>
    <t>ก700/8760</t>
  </si>
  <si>
    <t>นาย แก้ว สมพันธ์</t>
  </si>
  <si>
    <t>เลขที่ 55 ม.5 ต. เวียง อ. เชียงแสน จ. เชียงราย</t>
  </si>
  <si>
    <t>12I022</t>
  </si>
  <si>
    <t>55 ม.5เวียง เชียงแสน เชียงราย</t>
  </si>
  <si>
    <t>06K012</t>
  </si>
  <si>
    <t>06K012-B001</t>
  </si>
  <si>
    <t>06K012-B002</t>
  </si>
  <si>
    <t>06K019</t>
  </si>
  <si>
    <t>06K019-B001</t>
  </si>
  <si>
    <t>06K019-B002</t>
  </si>
  <si>
    <t>06K019-B003</t>
  </si>
  <si>
    <t>06K019-B004</t>
  </si>
  <si>
    <t>02G016</t>
  </si>
  <si>
    <t>03G064</t>
  </si>
  <si>
    <t>102 ม.1 ซ.- ถ.-เวียง เชียงแสน เชียงราย</t>
  </si>
  <si>
    <t>03G064-B001</t>
  </si>
  <si>
    <t>03G064-B002</t>
  </si>
  <si>
    <t>03G064-B003</t>
  </si>
  <si>
    <t>ก700/8000</t>
  </si>
  <si>
    <t>นาง แก้ว สุวรรณดี</t>
  </si>
  <si>
    <t>เลขที่ 426 ม.5 ต. เวียง อ. เชียงแสน จ. เชียงราย</t>
  </si>
  <si>
    <t>11D021</t>
  </si>
  <si>
    <t>426 ม.5เวียง เชียงแสน เชียงราย</t>
  </si>
  <si>
    <t>11D021-B002</t>
  </si>
  <si>
    <t>11G026</t>
  </si>
  <si>
    <t>111 ม.5เวียง เชียงแสน เชียงราย</t>
  </si>
  <si>
    <t>11G026-B001</t>
  </si>
  <si>
    <t>11G026-B002</t>
  </si>
  <si>
    <t>11G026-B003</t>
  </si>
  <si>
    <t>13E035</t>
  </si>
  <si>
    <t>13E035-B001</t>
  </si>
  <si>
    <t>13E035-B002</t>
  </si>
  <si>
    <t>13E035-B003</t>
  </si>
  <si>
    <t>02I003</t>
  </si>
  <si>
    <t>02I002</t>
  </si>
  <si>
    <t>13D009</t>
  </si>
  <si>
    <t>เลขที่ 168 ม.5 ต. เวียง อ. เชียงแสน จ. เชียงราย</t>
  </si>
  <si>
    <t>12I013</t>
  </si>
  <si>
    <t>ก700/7910</t>
  </si>
  <si>
    <t>นาง แก้ว ยอคำ</t>
  </si>
  <si>
    <t>เลขที่ 378 ม.8 ซ.- ถ.- ต. เวียง อ. เชียงแสน จ. เชียงราย</t>
  </si>
  <si>
    <t>06E073</t>
  </si>
  <si>
    <t>378 ม.8 ซ.- ถ.-เวียง เชียงแสน เชียงราย</t>
  </si>
  <si>
    <t>06E073-B001</t>
  </si>
  <si>
    <t>06E073-B003</t>
  </si>
  <si>
    <t>เลขที่ 7 ม.8 ต. เวียง อ. เชียงแสน จ. เชียงราย</t>
  </si>
  <si>
    <t>06J009</t>
  </si>
  <si>
    <t>ท910/2557</t>
  </si>
  <si>
    <t>นาย ทอง จันทร์แสง</t>
  </si>
  <si>
    <t>7 ม.8 ซ.- ถ.-เวียง เชียงแสน เชียงราย</t>
  </si>
  <si>
    <t>06J009-B001</t>
  </si>
  <si>
    <t>06J009-B002</t>
  </si>
  <si>
    <t>ก700/4117</t>
  </si>
  <si>
    <t>นาย แก้ว ถึงการ</t>
  </si>
  <si>
    <t>เลขที่ 94 ม.8 ซ.- ถ.- ต. เวียง อ. เชียงแสน จ. เชียงราย</t>
  </si>
  <si>
    <t>06I106</t>
  </si>
  <si>
    <t>94 ม.8 ซ.- ถ.-เวียง เชียงแสน เชียงราย</t>
  </si>
  <si>
    <t>06I106-B001</t>
  </si>
  <si>
    <t>ข270/2711</t>
  </si>
  <si>
    <t>นาย ขจร ใจวงค์</t>
  </si>
  <si>
    <t>เลขที่ 32 ม.8 ซ.- ถ.- ต. เวียง อ. เชียงแสน จ. เชียงราย</t>
  </si>
  <si>
    <t>06E159</t>
  </si>
  <si>
    <t>32 ม.8 ซ.- ถ.-เวียง เชียงแสน เชียงราย</t>
  </si>
  <si>
    <t>06E159-B001</t>
  </si>
  <si>
    <t>ข270/2591</t>
  </si>
  <si>
    <t>นาง ขจร ชูทอง</t>
  </si>
  <si>
    <t>เลขที่ 238 ม.1 ซ.- ถ.- ต. เวียง อ. เชียงแสน จ. เชียงราย</t>
  </si>
  <si>
    <t>04B014</t>
  </si>
  <si>
    <t>238 ม.1 ซ.- ถ.-เวียง เชียงแสน เชียงราย</t>
  </si>
  <si>
    <t>04B014-B001</t>
  </si>
  <si>
    <t>04B168</t>
  </si>
  <si>
    <t>04B167</t>
  </si>
  <si>
    <t>03J047</t>
  </si>
  <si>
    <t>03J050</t>
  </si>
  <si>
    <t xml:space="preserve"> ม.5 ต. เวียง อ. เชียงแสน จ. เชียงราย</t>
  </si>
  <si>
    <t>12H029/001</t>
  </si>
  <si>
    <t>ข583/1554</t>
  </si>
  <si>
    <t>น.ส. ขนิษฐา กันทาเดช</t>
  </si>
  <si>
    <t>06J056</t>
  </si>
  <si>
    <t>06J056-B001</t>
  </si>
  <si>
    <t>เลขที่ 39/557 ซ.พระยาสุเรนทร์ 40 ต. สามวาตะวันตก อ. คลองสามวา จ. กรุงเทพมหานคร</t>
  </si>
  <si>
    <t>07H014</t>
  </si>
  <si>
    <t>เลขที่ 155 ม.2 ซ.- ถ.- ต. เวียง อ. เชียงแสน จ. เชียงราย</t>
  </si>
  <si>
    <t>06I070</t>
  </si>
  <si>
    <t>ข734/2550</t>
  </si>
  <si>
    <t>นาง ขวัญตา จีปิน</t>
  </si>
  <si>
    <t>เลขที่ 310 ม.5 ต. เวียง อ. เชียงแสน จ. เชียงราย</t>
  </si>
  <si>
    <t>11G002</t>
  </si>
  <si>
    <t>310 ม.5เวียง เชียงแสน เชียงราย</t>
  </si>
  <si>
    <t>11G002-B001</t>
  </si>
  <si>
    <t>11G002-B002</t>
  </si>
  <si>
    <t>11G002-B003</t>
  </si>
  <si>
    <t>06E031</t>
  </si>
  <si>
    <t>เลขที่ 365 ม.8 ซ.- ถ.- ต. เวียง อ. เชียงแสน จ. เชียงราย</t>
  </si>
  <si>
    <t>06E052</t>
  </si>
  <si>
    <t>ข910/6757</t>
  </si>
  <si>
    <t>นาง ข่อง ภิระบรรณ์</t>
  </si>
  <si>
    <t>เลขที่ 21 ม.1 ซ.- ถ.- ต. เวียง อ. เชียงแสน จ. เชียงราย</t>
  </si>
  <si>
    <t>03H041</t>
  </si>
  <si>
    <t>21 ม.1 ซ.- ถ.-เวียง เชียงแสน เชียงราย</t>
  </si>
  <si>
    <t>03H041-B001</t>
  </si>
  <si>
    <t>03H041-B002</t>
  </si>
  <si>
    <t>03H041-B003</t>
  </si>
  <si>
    <t>03H041-B005</t>
  </si>
  <si>
    <t>03H041-B007</t>
  </si>
  <si>
    <t>01G009</t>
  </si>
  <si>
    <t>03J021</t>
  </si>
  <si>
    <t>ข910/8550</t>
  </si>
  <si>
    <t>นาง ข่อง แสนนา</t>
  </si>
  <si>
    <t>เลขที่ 389 ม.8 ซ.- ถ.- ต. เวียง อ. เชียงแสน จ. เชียงราย</t>
  </si>
  <si>
    <t>06I003</t>
  </si>
  <si>
    <t>389 ม.8 ซ.- ถ.-เวียง เชียงแสน เชียงราย</t>
  </si>
  <si>
    <t>06I003-B001</t>
  </si>
  <si>
    <t>ข500/1270</t>
  </si>
  <si>
    <t>นาย ขัน ขจร</t>
  </si>
  <si>
    <t>เลขที่ 42/1 ม.4 ต. เวียง อ. เชียงแสน จ. เชียงราย</t>
  </si>
  <si>
    <t>004/018</t>
  </si>
  <si>
    <t>42/1 ม.4เวียง เชียงแสน เชียงราย</t>
  </si>
  <si>
    <t>ข517/1871</t>
  </si>
  <si>
    <t>น.ส. ขันแก้ว กาหลง</t>
  </si>
  <si>
    <t>เลขที่ 592 ม.1 ซ.- ถ.- ต. เวียง อ. เชียงแสน จ. เชียงราย</t>
  </si>
  <si>
    <t>04B082</t>
  </si>
  <si>
    <t>592 ม.1 ซ.- ถ.-เวียง เชียงแสน เชียงราย</t>
  </si>
  <si>
    <t>04B082-B001</t>
  </si>
  <si>
    <t>ข517/6277</t>
  </si>
  <si>
    <t>น.ส. ขันแก้ว เพชรมณี</t>
  </si>
  <si>
    <t>เลขที่ 557 ม.1 ต. เวียง อ. เชียงแสน จ. เชียงราย</t>
  </si>
  <si>
    <t>04B108</t>
  </si>
  <si>
    <t>557 ม.1เวียง เชียงแสน เชียงราย</t>
  </si>
  <si>
    <t>04B108-B001</t>
  </si>
  <si>
    <t>ข510/1520</t>
  </si>
  <si>
    <t>นาย ขันคำ กันใจ</t>
  </si>
  <si>
    <t>เลขที่ 47 ม.4 ซ.- ถ.- ต. เวียง อ. เชียงแสน จ. เชียงราย</t>
  </si>
  <si>
    <t>01A028</t>
  </si>
  <si>
    <t>01A022</t>
  </si>
  <si>
    <t>01B013</t>
  </si>
  <si>
    <t>47 ม.4 ซ.- ถ.-เวียง เชียงแสน เชียงราย</t>
  </si>
  <si>
    <t>เลขที่ 217 ม.3 ต. เวียง อ. เชียงแสน จ. เชียงราย</t>
  </si>
  <si>
    <t>09E007</t>
  </si>
  <si>
    <t>005/032</t>
  </si>
  <si>
    <t>เลขที่ 85 ม.1 ซ.- ถ.- ต. เวียง อ. เชียงแสน จ. เชียงราย</t>
  </si>
  <si>
    <t>02O004</t>
  </si>
  <si>
    <t>02O002</t>
  </si>
  <si>
    <t>ข510/5916</t>
  </si>
  <si>
    <t>นาง ขันคำ ทองผาง</t>
  </si>
  <si>
    <t>เลขที่ 15 ม.5 ต. เวียง อ. เชียงแสน จ. เชียงราย</t>
  </si>
  <si>
    <t>11D039</t>
  </si>
  <si>
    <t>15 ม.5เวียง เชียงแสน เชียงราย</t>
  </si>
  <si>
    <t>11D039-B001</t>
  </si>
  <si>
    <t>11D039-B002</t>
  </si>
  <si>
    <t>ข700/8153</t>
  </si>
  <si>
    <t>นาย ขืม สุขปัญญา</t>
  </si>
  <si>
    <t>เลขที่ 63 ม.5 ต. เวียง อ. เชียงแสน จ. เชียงราย</t>
  </si>
  <si>
    <t>11D013</t>
  </si>
  <si>
    <t>63 ม.5เวียง เชียงแสน เชียงราย</t>
  </si>
  <si>
    <t>11D013-B001</t>
  </si>
  <si>
    <t>11D013-B002</t>
  </si>
  <si>
    <t>11D013/001</t>
  </si>
  <si>
    <t>ข559/7287</t>
  </si>
  <si>
    <t>นาย ขุนทอง ราชศรีทอง</t>
  </si>
  <si>
    <t>เลขที่ 18 ม.8 ซ.- ถ.- ต. เวียง อ. เชียงแสน จ. เชียงราย</t>
  </si>
  <si>
    <t>06J045</t>
  </si>
  <si>
    <t>18 ม.8 ซ.- ถ.-เวียง เชียงแสน เชียงราย</t>
  </si>
  <si>
    <t>06J045-B001</t>
  </si>
  <si>
    <t>เลขที่ 138 ม.4 ต. เวียง อ. เชียงแสน จ. เชียงราย</t>
  </si>
  <si>
    <t>01F008</t>
  </si>
  <si>
    <t>ข724/5715</t>
  </si>
  <si>
    <t>นาย เขมชาติ ปรางประสิทธิ์</t>
  </si>
  <si>
    <t>เลขที่ 470 ม.1 ซ.- ถ.- ต. เวียง อ. เชียงแสน จ. เชียงราย</t>
  </si>
  <si>
    <t>03C013</t>
  </si>
  <si>
    <t>470 ม.1 ซ.- ถ.-เวียง เชียงแสน เชียงราย</t>
  </si>
  <si>
    <t>03C013-B001</t>
  </si>
  <si>
    <t>03C013-B002</t>
  </si>
  <si>
    <t>เลขที่ 291/10 ต. จอหอ อ. เมืองนครราชสีมา จ. นครราชสีมา</t>
  </si>
  <si>
    <t>11B019</t>
  </si>
  <si>
    <t>ข770/7477</t>
  </si>
  <si>
    <t>นาง เขียว มณีวรรณ์</t>
  </si>
  <si>
    <t>เลขที่ 149 ม.4 ต. เวียง อ. เชียงแสน จ. เชียงราย</t>
  </si>
  <si>
    <t>006/002</t>
  </si>
  <si>
    <t>149 ม.4เวียง เชียงแสน เชียงราย</t>
  </si>
  <si>
    <t>ข770/2761</t>
  </si>
  <si>
    <t>นาง เขียว ใจมิภักดิ์</t>
  </si>
  <si>
    <t>เลขที่ 163 ม.1 ซ.- ถ.- ต. เวียง อ. เชียงแสน จ. เชียงราย</t>
  </si>
  <si>
    <t>03L002</t>
  </si>
  <si>
    <t>163 ม.1 ซ.- ถ.-เวียง เชียงแสน เชียงราย</t>
  </si>
  <si>
    <t>03L002-B001</t>
  </si>
  <si>
    <t>03L002-B002</t>
  </si>
  <si>
    <t>ข770/1920</t>
  </si>
  <si>
    <t>นาย เขียว ก้อใจ</t>
  </si>
  <si>
    <t>เลขที่ 36 ม.7 ต. เวียง อ. เชียงแสน จ. เชียงราย</t>
  </si>
  <si>
    <t>13C022</t>
  </si>
  <si>
    <t>36 ม.7เวียง เชียงแสน เชียงราย</t>
  </si>
  <si>
    <t>13C022-B001</t>
  </si>
  <si>
    <t>13C022-B002</t>
  </si>
  <si>
    <t>ข000/9552</t>
  </si>
  <si>
    <t>นาง ไข อินทะจักร์</t>
  </si>
  <si>
    <t>เลขที่ 198 ม.5 ต. เวียง อ. เชียงแสน จ. เชียงราย</t>
  </si>
  <si>
    <t>11F034</t>
  </si>
  <si>
    <t>198 ม.5เวียง เชียงแสน เชียงราย</t>
  </si>
  <si>
    <t>11F034-B001</t>
  </si>
  <si>
    <t>ค255/1327</t>
  </si>
  <si>
    <t>นาย คเชนทร์ กุญชร ณ อยุธยา</t>
  </si>
  <si>
    <t>เลขที่ 10/7 ม.- ซ.- ถ.เลียบคงคา ต. เขานิเวศน์ อ. เมืองระนอง จ. ระนอง</t>
  </si>
  <si>
    <t>02B024</t>
  </si>
  <si>
    <t>10/7 ม.- ซ.- ถ.เลียบคงคาเขานิเวศน์ เมืองระนอง ระนอง</t>
  </si>
  <si>
    <t>02B024-B001</t>
  </si>
  <si>
    <t>เลขที่ 636 ม.2 ต. เวียง อ. เชียงแสน จ. เชียงราย</t>
  </si>
  <si>
    <t>06E029</t>
  </si>
  <si>
    <t>ค446/5777</t>
  </si>
  <si>
    <t>น.ส. คณิตพร ธรรมนิยมดี</t>
  </si>
  <si>
    <t>เลขที่ 391 ม.8 ซ.- ถ.- ต. เวียง อ. เชียงแสน จ. เชียงราย</t>
  </si>
  <si>
    <t>06J099</t>
  </si>
  <si>
    <t>391 ม.8 ซ.- ถ.-เวียง เชียงแสน เชียงราย</t>
  </si>
  <si>
    <t>06J099-B001</t>
  </si>
  <si>
    <t>ค717/5200</t>
  </si>
  <si>
    <t>นาย คมกริช นาใจ</t>
  </si>
  <si>
    <t>เลขที่ 123 ม.5 ต. เวียง อ. เชียงแสน จ. เชียงราย</t>
  </si>
  <si>
    <t>11G060</t>
  </si>
  <si>
    <t>123 ม.5เวียง เชียงแสน เชียงราย</t>
  </si>
  <si>
    <t>11G060-B001</t>
  </si>
  <si>
    <t>ค719/1810</t>
  </si>
  <si>
    <t>นาย คมกฤษ คำสุข</t>
  </si>
  <si>
    <t>เลขที่ 388/2 ม.2 ต. ริมกก อ. เมืองเชียงราย จ. เชียงราย</t>
  </si>
  <si>
    <t>06N011</t>
  </si>
  <si>
    <t>388/2 ม.2ริมกก เมืองเชียงราย เชียงราย</t>
  </si>
  <si>
    <t>06N011-B001</t>
  </si>
  <si>
    <t>ค717/6757</t>
  </si>
  <si>
    <t>น.ส. คมคาย ภิระบรรณ์</t>
  </si>
  <si>
    <t>เลขที่ 123 ม.6 ต. เวียง อ. เชียงแสน จ. เชียงราย</t>
  </si>
  <si>
    <t>08D003</t>
  </si>
  <si>
    <t>123 ม.6เวียง เชียงแสน เชียงราย</t>
  </si>
  <si>
    <t>08D003-B001</t>
  </si>
  <si>
    <t>08D003-B002</t>
  </si>
  <si>
    <t>08B033</t>
  </si>
  <si>
    <t>08B033-B001</t>
  </si>
  <si>
    <t>08B033-B002</t>
  </si>
  <si>
    <t>08B033-B003</t>
  </si>
  <si>
    <t>เลขที่ 300 ม.9 ต. เวียง อ. เชียงแสน จ. เชียงราย</t>
  </si>
  <si>
    <t>09K003</t>
  </si>
  <si>
    <t>เลขที่ 273 ม.1 ต. นางแล อ. เมืองเชียงราย จ. เชียงราย</t>
  </si>
  <si>
    <t>06K017</t>
  </si>
  <si>
    <t>จ791/6772</t>
  </si>
  <si>
    <t>นาย จำลอง   พรมจิตร</t>
  </si>
  <si>
    <t>23 ม.6เวียง เชียงแสน เชียงราย</t>
  </si>
  <si>
    <t>06K017-B001</t>
  </si>
  <si>
    <t>เลขที่ 95 ม.2 ต. เวียง อ. เชียงแสน จ. เชียงราย</t>
  </si>
  <si>
    <t>07L001</t>
  </si>
  <si>
    <t>เลขที่ 383 ม.2 ต. เวียง อ. เชียงแสน จ. เชียงราย</t>
  </si>
  <si>
    <t>07E018</t>
  </si>
  <si>
    <t>08A014/001</t>
  </si>
  <si>
    <t>เลขที่ 326 ม.3 ต. เวียง อ. เชียงแสน จ. เชียงราย</t>
  </si>
  <si>
    <t>ค000/5777/001</t>
  </si>
  <si>
    <t>นาง คำ ธรรมวงค์</t>
  </si>
  <si>
    <t>เลขที่ 141 ม.5 ต. เวียง อ. เชียงแสน จ. เชียงราย</t>
  </si>
  <si>
    <t>11G014</t>
  </si>
  <si>
    <t>141 ม.5เวียง เชียงแสน เชียงราย</t>
  </si>
  <si>
    <t>11G014-B001</t>
  </si>
  <si>
    <t>อ700/4724</t>
  </si>
  <si>
    <t>นาย อ้าย ต๊ะวิจิตร</t>
  </si>
  <si>
    <t>ส710/2578</t>
  </si>
  <si>
    <t>นาง สีลัก ใจประเสริฐ</t>
  </si>
  <si>
    <t>212 ม.8 ซ.- ถ.-เวียง เชียงแสน เชียงราย</t>
  </si>
  <si>
    <t>13G009</t>
  </si>
  <si>
    <t>ค000/8781</t>
  </si>
  <si>
    <t>นาง คำ สามสุข</t>
  </si>
  <si>
    <t>เลขที่ 129 ม.1 ซ.- ถ.- ต. เวียง อ. เชียงแสน จ. เชียงราย</t>
  </si>
  <si>
    <t>03C009</t>
  </si>
  <si>
    <t>129 ม.1 ซ.- ถ.-เวียง เชียงแสน เชียงราย</t>
  </si>
  <si>
    <t>03C009-B001</t>
  </si>
  <si>
    <t>03C009-B002</t>
  </si>
  <si>
    <t>13D036</t>
  </si>
  <si>
    <t>ค000/7112</t>
  </si>
  <si>
    <t>นาย คำ วงค์ชัย</t>
  </si>
  <si>
    <t>เลขที่ 326 ม.12 ซ.บ้านห้วยยาโน ถ.- ต. ป่าตึง อ. แม่จัน จ. เชียงราย</t>
  </si>
  <si>
    <t>06E018</t>
  </si>
  <si>
    <t>326 ม.12 ซ.บ้านห้วยยาโน ถ.-ป่าตึง แม่จัน เชียงราย</t>
  </si>
  <si>
    <t>06E018-B001</t>
  </si>
  <si>
    <t>ค150/6777</t>
  </si>
  <si>
    <t>นาย คำเงิน พรมมา</t>
  </si>
  <si>
    <t>เลขที่ 140 ม.4 ซ.- ถ.- ต. เวียง อ. เชียงแสน จ. เชียงราย</t>
  </si>
  <si>
    <t>004/019</t>
  </si>
  <si>
    <t>140 ม.4 ซ.- ถ.-เวียง เชียงแสน เชียงราย</t>
  </si>
  <si>
    <t>01A015</t>
  </si>
  <si>
    <t>06C001</t>
  </si>
  <si>
    <t>06C002</t>
  </si>
  <si>
    <t>ค297/9551</t>
  </si>
  <si>
    <t>นาง คำจ้อย อุ่นเป็ง</t>
  </si>
  <si>
    <t>เลขที่ 85 ม.8 ซ.- ถ.- ต. เวียง อ. เชียงแสน จ. เชียงราย</t>
  </si>
  <si>
    <t>06I096</t>
  </si>
  <si>
    <t>85 ม.8 ซ.- ถ.-เวียง เชียงแสน เชียงราย</t>
  </si>
  <si>
    <t>06I096-B001</t>
  </si>
  <si>
    <t>06I096-B002</t>
  </si>
  <si>
    <t>ค255/8179</t>
  </si>
  <si>
    <t>น.ส. คำจันทร์ แสงมอญ</t>
  </si>
  <si>
    <t>03H088</t>
  </si>
  <si>
    <t>426 ม.1 ซ.- ถ.-เวียง เชียงแสน เชียงราย</t>
  </si>
  <si>
    <t>03H088-B001</t>
  </si>
  <si>
    <t>03H088-B002</t>
  </si>
  <si>
    <t>03H088-B003</t>
  </si>
  <si>
    <t>03H088-B004</t>
  </si>
  <si>
    <t>เลขที่ 59 ม.2 ซ.- ถ.- ต. เวียง อ. เชียงแสน จ. เชียงราย</t>
  </si>
  <si>
    <t>04D009</t>
  </si>
  <si>
    <t>04D011</t>
  </si>
  <si>
    <t>06A028</t>
  </si>
  <si>
    <t>04B100</t>
  </si>
  <si>
    <t>04B035</t>
  </si>
  <si>
    <t>ค400/5900</t>
  </si>
  <si>
    <t>นาย คำดี ทองคำ</t>
  </si>
  <si>
    <t>เลขที่ 201 ม.1 ซ.- ถ.- ต. เวียง อ. เชียงแสน จ. เชียงราย</t>
  </si>
  <si>
    <t>02D026</t>
  </si>
  <si>
    <t>201 ม.1 ซ.- ถ.-เวียง เชียงแสน เชียงราย</t>
  </si>
  <si>
    <t>02D026-B001</t>
  </si>
  <si>
    <t>03H060</t>
  </si>
  <si>
    <t>03H060-B001</t>
  </si>
  <si>
    <t>03H060-B002</t>
  </si>
  <si>
    <t>03H060-B003</t>
  </si>
  <si>
    <t>04B065</t>
  </si>
  <si>
    <t>04B065-B001</t>
  </si>
  <si>
    <t>04B065-B002</t>
  </si>
  <si>
    <t>ค577/9520</t>
  </si>
  <si>
    <t>นาย คำนวล อิ่นใจ</t>
  </si>
  <si>
    <t>เลขที่ 115 ม.4 ต. เวียง อ. เชียงแสน จ. เชียงราย</t>
  </si>
  <si>
    <t>002/002</t>
  </si>
  <si>
    <t>115 ม.4เวียง เชียงแสน เชียงราย</t>
  </si>
  <si>
    <t>ค500/4559</t>
  </si>
  <si>
    <t>นาง คำบา ดีโนนอด</t>
  </si>
  <si>
    <t>เลขที่ 164 ม.6 ต. เวียง อ. เชียงแสน จ. เชียงราย</t>
  </si>
  <si>
    <t>08A055/001</t>
  </si>
  <si>
    <t>164 ม.6เวียง เชียงแสน เชียงราย</t>
  </si>
  <si>
    <t>เลขที่ 195 ม.2 ซ.- ถ.- ต. เวียง อ. เชียงแสน จ. เชียงราย</t>
  </si>
  <si>
    <t>04F010</t>
  </si>
  <si>
    <t>เลขที่ 20 ม.2 ซ.- ถ.- ต. เวียง อ. เชียงแสน จ. เชียงราย</t>
  </si>
  <si>
    <t>04E005</t>
  </si>
  <si>
    <t>ค510/5770</t>
  </si>
  <si>
    <t>นาย คำแปง ธรรมวงศ์</t>
  </si>
  <si>
    <t>เลขที่ 338 ม.5 ต. เวียง อ. เชียงแสน จ. เชียงราย</t>
  </si>
  <si>
    <t>12H033</t>
  </si>
  <si>
    <t>12A002</t>
  </si>
  <si>
    <t>13A033</t>
  </si>
  <si>
    <t>338 ม.5เวียง เชียงแสน เชียงราย</t>
  </si>
  <si>
    <t>13A033-B001</t>
  </si>
  <si>
    <t>13A033-B002</t>
  </si>
  <si>
    <t>13A033-B003</t>
  </si>
  <si>
    <t>06I086</t>
  </si>
  <si>
    <t>เลขที่ 25 ม.5 ต. เวียง อ. เชียงแสน จ. เชียงราย</t>
  </si>
  <si>
    <t>12F014</t>
  </si>
  <si>
    <t>12J036</t>
  </si>
  <si>
    <t>12J037</t>
  </si>
  <si>
    <t>12J035</t>
  </si>
  <si>
    <t>12B028</t>
  </si>
  <si>
    <t>ค655/8153</t>
  </si>
  <si>
    <t>นาย คำพันธ์ สุขปัญญา</t>
  </si>
  <si>
    <t>เลขที่ 21 ม.5 ต. เวียง อ. เชียงแสน จ. เชียงราย</t>
  </si>
  <si>
    <t>11D033</t>
  </si>
  <si>
    <t>21 ม.5เวียง เชียงแสน เชียงราย</t>
  </si>
  <si>
    <t>11D033-B001</t>
  </si>
  <si>
    <t>11D033-B002</t>
  </si>
  <si>
    <t>ค700/6185</t>
  </si>
  <si>
    <t>นาย คำมา พงษ์ไทย</t>
  </si>
  <si>
    <t>เลขที่ 110 ม.9 ต. เวียง อ. เชียงแสน จ. เชียงราย</t>
  </si>
  <si>
    <t>09A025</t>
  </si>
  <si>
    <t>110 ม.9เวียง เชียงแสน เชียงราย</t>
  </si>
  <si>
    <t>09A025-B001</t>
  </si>
  <si>
    <t>09A025-B002</t>
  </si>
  <si>
    <t>09A027</t>
  </si>
  <si>
    <t>09A027-B001</t>
  </si>
  <si>
    <t>ค700/7727/002</t>
  </si>
  <si>
    <t>นาง คำมา ลาวิชัย</t>
  </si>
  <si>
    <t>เลขที่ 9 ม.4 ซ.- ถ.- ต. เวียง อ. เชียงแสน จ. เชียงราย</t>
  </si>
  <si>
    <t>01C006</t>
  </si>
  <si>
    <t>เลขที่ 17 ม.4 ต. เวียง อ. เชียงแสน จ. เชียงราย</t>
  </si>
  <si>
    <t>01G004</t>
  </si>
  <si>
    <t>01H014</t>
  </si>
  <si>
    <t>01H021</t>
  </si>
  <si>
    <t>9 ม.4 ซ.- ถ.-เวียง เชียงแสน เชียงราย</t>
  </si>
  <si>
    <t>01H021-B001</t>
  </si>
  <si>
    <t>01H021-B002</t>
  </si>
  <si>
    <t>01H021-B003</t>
  </si>
  <si>
    <t>01H021-B004</t>
  </si>
  <si>
    <t>ค700/2527</t>
  </si>
  <si>
    <t>นาง คำมี ชนะชมภู</t>
  </si>
  <si>
    <t>เลขที่ 28 ม.4 ต. เวียง อ. เชียงแสน จ. เชียงราย</t>
  </si>
  <si>
    <t>01A023</t>
  </si>
  <si>
    <t>01I011</t>
  </si>
  <si>
    <t>004/001</t>
  </si>
  <si>
    <t>28 ม.4เวียง เชียงแสน เชียงราย</t>
  </si>
  <si>
    <t>เลขที่ 91 ม.5 ต. นางแล อ. เมืองเชียงราย จ. เชียงราย</t>
  </si>
  <si>
    <t>12H024</t>
  </si>
  <si>
    <t>เลขที่ 75 ม.8 ซ.- ถ.- ต. เวียง อ. เชียงแสน จ. เชียงราย</t>
  </si>
  <si>
    <t>04H011</t>
  </si>
  <si>
    <t>ค740/5917</t>
  </si>
  <si>
    <t>นาย คำรณ ทองใย</t>
  </si>
  <si>
    <t>เลขที่ 619/1 ม.3 ต. เวียง อ. เชียงแสน จ. เชียงราย</t>
  </si>
  <si>
    <t>01A014</t>
  </si>
  <si>
    <t>01A020</t>
  </si>
  <si>
    <t>08J019</t>
  </si>
  <si>
    <t>619/1 ม.3เวียง เชียงแสน เชียงราย</t>
  </si>
  <si>
    <t>08J019-B001</t>
  </si>
  <si>
    <t>06G009</t>
  </si>
  <si>
    <t>ค710/6777</t>
  </si>
  <si>
    <t>นาย คำเล็ก พรมมา</t>
  </si>
  <si>
    <t>เลขที่ 56 ม.5 ต. เวียง อ. เชียงแสน จ. เชียงราย</t>
  </si>
  <si>
    <t>12I009</t>
  </si>
  <si>
    <t>11E050</t>
  </si>
  <si>
    <t>56 ม.5เวียง เชียงแสน เชียงราย</t>
  </si>
  <si>
    <t>11E050-B001</t>
  </si>
  <si>
    <t>ค810/8655</t>
  </si>
  <si>
    <t>นาง คำสุข สุพันธ์</t>
  </si>
  <si>
    <t>เลขที่ 157 ม.1 ซ.- ถ.- ต. เวียง อ. เชียงแสน จ. เชียงราย</t>
  </si>
  <si>
    <t>ค810/2551</t>
  </si>
  <si>
    <t>นาง คำสุข จันทะเขมา</t>
  </si>
  <si>
    <t>เลขที่ 131 ม.9 ต. เวียง อ. เชียงแสน จ. เชียงราย</t>
  </si>
  <si>
    <t>09A015</t>
  </si>
  <si>
    <t>131 ม.9เวียง เชียงแสน เชียงราย</t>
  </si>
  <si>
    <t>09A015-B001</t>
  </si>
  <si>
    <t>09A015-B003</t>
  </si>
  <si>
    <t>02F036</t>
  </si>
  <si>
    <t>03E012</t>
  </si>
  <si>
    <t>03E012-B001</t>
  </si>
  <si>
    <t>03E012-B002</t>
  </si>
  <si>
    <t>03E012-B003</t>
  </si>
  <si>
    <t>03E012-B004</t>
  </si>
  <si>
    <t>03E012-B005</t>
  </si>
  <si>
    <t>03E012-B006</t>
  </si>
  <si>
    <t>03E012-B007</t>
  </si>
  <si>
    <t>03C012</t>
  </si>
  <si>
    <t>03C012-B001</t>
  </si>
  <si>
    <t>03E011</t>
  </si>
  <si>
    <t>03E011-B001</t>
  </si>
  <si>
    <t>03E011-B002</t>
  </si>
  <si>
    <t>13E060</t>
  </si>
  <si>
    <t>ค870/6188</t>
  </si>
  <si>
    <t>นาย คำเสาร์ พงษ์สวัสดิ์</t>
  </si>
  <si>
    <t>เลขที่ 61 ม.5 ต. เวียง อ. เชียงแสน จ. เชียงราย</t>
  </si>
  <si>
    <t>11E037</t>
  </si>
  <si>
    <t>61 ม.5เวียง เชียงแสน เชียงราย</t>
  </si>
  <si>
    <t>11E037-B001</t>
  </si>
  <si>
    <t>ค850/8677</t>
  </si>
  <si>
    <t>นาย คำแสน สุพรรณ์</t>
  </si>
  <si>
    <t>เลขที่ 319 ม.1 ซ.- ถ.- ต. เวียง อ. เชียงแสน จ. เชียงราย</t>
  </si>
  <si>
    <t>04B151</t>
  </si>
  <si>
    <t>04B150</t>
  </si>
  <si>
    <t>319 ม.1 ซ.- ถ.-เวียง เชียงแสน เชียงราย</t>
  </si>
  <si>
    <t>04B150-B001</t>
  </si>
  <si>
    <t>04B150-B002</t>
  </si>
  <si>
    <t>04B150-B003</t>
  </si>
  <si>
    <t>03H023</t>
  </si>
  <si>
    <t>03H023-B001</t>
  </si>
  <si>
    <t>03H023-B002</t>
  </si>
  <si>
    <t>ค870/4717</t>
  </si>
  <si>
    <t>นาย คำหล้า ตระการ</t>
  </si>
  <si>
    <t>เลขที่ 21 ม.9 ต. เวียง อ. เชียงแสน จ. เชียงราย</t>
  </si>
  <si>
    <t>09A064</t>
  </si>
  <si>
    <t>21 ม.9เวียง เชียงแสน เชียงราย</t>
  </si>
  <si>
    <t>09A064-B001</t>
  </si>
  <si>
    <t>09A064-B002</t>
  </si>
  <si>
    <t>09A064-B004</t>
  </si>
  <si>
    <t>09A029</t>
  </si>
  <si>
    <t>09A029-B001</t>
  </si>
  <si>
    <t>09A029-B002</t>
  </si>
  <si>
    <t>ค870/1295</t>
  </si>
  <si>
    <t>นาย คำหลู่ คำซอน</t>
  </si>
  <si>
    <t>เลขที่ 37 ม.1 ซ.- ถ.- ต. เวียง อ. เชียงแสน จ. เชียงราย</t>
  </si>
  <si>
    <t>03J014</t>
  </si>
  <si>
    <t>37 ม.1 ซ.- ถ.-เวียง เชียงแสน เชียงราย</t>
  </si>
  <si>
    <t>ค950/9517</t>
  </si>
  <si>
    <t>นาย คำอิ่น อุ่นแก้ว</t>
  </si>
  <si>
    <t>เลขที่ 91 ม.7 ต. เวียง อ. เชียงแสน จ. เชียงราย</t>
  </si>
  <si>
    <t>13B020</t>
  </si>
  <si>
    <t>91 ม.7เวียง เชียงแสน เชียงราย</t>
  </si>
  <si>
    <t>13B020-B001</t>
  </si>
  <si>
    <t>13B020-B002</t>
  </si>
  <si>
    <t>เลขที่ 24/ช ม.8 ต. แม่สาย อ. แม่สาย จ. เชียงราย</t>
  </si>
  <si>
    <t>06E002</t>
  </si>
  <si>
    <t>ช757/1520</t>
  </si>
  <si>
    <t>นาย ไชยบาล ขันใจ</t>
  </si>
  <si>
    <t>115 ม.6 ซ.- ถ.-ป่าสัก เชียงแสน เชียงราย</t>
  </si>
  <si>
    <t>06E002-B001</t>
  </si>
  <si>
    <t>06I083</t>
  </si>
  <si>
    <t>จ557/7278</t>
  </si>
  <si>
    <t>น.ส. จันทร์สกุล วิชัยสิทธฺกุล</t>
  </si>
  <si>
    <t>783 ม.2 ซ.- ถ.-เวียง เชียงแสน เชียงราย</t>
  </si>
  <si>
    <t>06I083-B001</t>
  </si>
  <si>
    <t>06I083-B002</t>
  </si>
  <si>
    <t>ค950/1295</t>
  </si>
  <si>
    <t>นาย คำแอ่น คำซอน</t>
  </si>
  <si>
    <t>เลขที่ 520 ม.1 ซ.- ถ.- ต. เวียง อ. เชียงแสน จ. เชียงราย</t>
  </si>
  <si>
    <t>04B036</t>
  </si>
  <si>
    <t>520 ม.1 ซ.- ถ.-เวียง เชียงแสน เชียงราย</t>
  </si>
  <si>
    <t>04B036-B001</t>
  </si>
  <si>
    <t>04B036-B002</t>
  </si>
  <si>
    <t>04B036-B003</t>
  </si>
  <si>
    <t>04C030</t>
  </si>
  <si>
    <t>ค785/6777</t>
  </si>
  <si>
    <t>นาย คิมหันต์ พรมมา</t>
  </si>
  <si>
    <t>เลขที่ 35 ม.4 ซ.- ถ.- ต. เวียง อ. เชียงแสน จ. เชียงราย</t>
  </si>
  <si>
    <t>01A031</t>
  </si>
  <si>
    <t>002/012</t>
  </si>
  <si>
    <t>35 ม.4 ซ.- ถ.-เวียง เชียงแสน เชียงราย</t>
  </si>
  <si>
    <t>09E049</t>
  </si>
  <si>
    <t>09E049-B001</t>
  </si>
  <si>
    <t>09E049-B002</t>
  </si>
  <si>
    <t>09E049-B003</t>
  </si>
  <si>
    <t>09E049-B004</t>
  </si>
  <si>
    <t>ค433/8591</t>
  </si>
  <si>
    <t>น.ส. คุณัญญ์อร หน่อคำ</t>
  </si>
  <si>
    <t>เลขที่ 632 ม.1 ซ.- ถ.- ต. เวียง อ. เชียงแสน จ. เชียงราย</t>
  </si>
  <si>
    <t>03K049</t>
  </si>
  <si>
    <t>632 ม.1 ซ.- ถ.-เวียง เชียงแสน เชียงราย</t>
  </si>
  <si>
    <t>03K049-B001</t>
  </si>
  <si>
    <t>03M021</t>
  </si>
  <si>
    <t>ณ552/8591</t>
  </si>
  <si>
    <t>น.ส. ณัททชา หน่อคำ</t>
  </si>
  <si>
    <t>688 ม.1 ซ.- ถ.-เวียง เชียงแสน เชียงราย</t>
  </si>
  <si>
    <t>ธ บ เคที พร็อพเพอร์ตี้วัน</t>
  </si>
  <si>
    <t xml:space="preserve">บจก. เคที พร็อพเพอร์ตี้วัน </t>
  </si>
  <si>
    <t>เลขที่ 888 ม.8 ต. เวียง อ. เชียงแสน จ. เชียงราย</t>
  </si>
  <si>
    <t>06H030</t>
  </si>
  <si>
    <t>888 ม.8เวียง เชียงแสน เชียงราย</t>
  </si>
  <si>
    <t>06H030-B001</t>
  </si>
  <si>
    <t>06H011</t>
  </si>
  <si>
    <t>06H011-B001</t>
  </si>
  <si>
    <t>06H011-B002</t>
  </si>
  <si>
    <t>06H011-B003</t>
  </si>
  <si>
    <t>06H011-B004</t>
  </si>
  <si>
    <t>06H011-B005</t>
  </si>
  <si>
    <t>06H011-B006</t>
  </si>
  <si>
    <t>06H011-B007</t>
  </si>
  <si>
    <t>06H011-B008</t>
  </si>
  <si>
    <t>06H011-B009</t>
  </si>
  <si>
    <t>06H011-B010</t>
  </si>
  <si>
    <t>06H011-B011</t>
  </si>
  <si>
    <t>06H011-B012</t>
  </si>
  <si>
    <t>06H011-B013</t>
  </si>
  <si>
    <t>06H011-B014</t>
  </si>
  <si>
    <t>06H011-B015</t>
  </si>
  <si>
    <t>06H011-B016</t>
  </si>
  <si>
    <t>06H011-B017</t>
  </si>
  <si>
    <t>06H011-B018</t>
  </si>
  <si>
    <t>06H011-B019</t>
  </si>
  <si>
    <t>06H011-B020</t>
  </si>
  <si>
    <t>06H011-B021</t>
  </si>
  <si>
    <t>06H011-B022</t>
  </si>
  <si>
    <t>06H011-B023</t>
  </si>
  <si>
    <t>06H011-B024</t>
  </si>
  <si>
    <t>06H011-B025</t>
  </si>
  <si>
    <t>06H011-B026</t>
  </si>
  <si>
    <t>06H011-B027</t>
  </si>
  <si>
    <t>06H011-B028</t>
  </si>
  <si>
    <t>06H011-B029</t>
  </si>
  <si>
    <t>06H011-B030</t>
  </si>
  <si>
    <t>06H011-B031</t>
  </si>
  <si>
    <t>06H011-B032</t>
  </si>
  <si>
    <t>06H011-B033</t>
  </si>
  <si>
    <t>06H011-B034</t>
  </si>
  <si>
    <t>06H011-B035</t>
  </si>
  <si>
    <t>06H011-B036</t>
  </si>
  <si>
    <t>06H011-B037</t>
  </si>
  <si>
    <t>06H011-B038</t>
  </si>
  <si>
    <t>06H011-B039</t>
  </si>
  <si>
    <t>06H011-B040</t>
  </si>
  <si>
    <t>06H011-B041</t>
  </si>
  <si>
    <t>06H011-B042</t>
  </si>
  <si>
    <t>06H011-B043</t>
  </si>
  <si>
    <t>06H011-B044</t>
  </si>
  <si>
    <t>06H011-B045</t>
  </si>
  <si>
    <t>06H011-B046</t>
  </si>
  <si>
    <t>06H011-B047</t>
  </si>
  <si>
    <t>06H011-B048</t>
  </si>
  <si>
    <t>06H011-B049</t>
  </si>
  <si>
    <t>06H011-B050</t>
  </si>
  <si>
    <t>06H011-B051</t>
  </si>
  <si>
    <t>06H011-B052</t>
  </si>
  <si>
    <t>06H011-B053</t>
  </si>
  <si>
    <t>06H011-B054</t>
  </si>
  <si>
    <t>06H011-B055</t>
  </si>
  <si>
    <t>06H011-B057</t>
  </si>
  <si>
    <t>06H011-B058</t>
  </si>
  <si>
    <t>06H011-B059</t>
  </si>
  <si>
    <t>06H011-B060</t>
  </si>
  <si>
    <t>06H011-B128</t>
  </si>
  <si>
    <t>06H031</t>
  </si>
  <si>
    <t>06H031-B001</t>
  </si>
  <si>
    <t>06H031-B002</t>
  </si>
  <si>
    <t>06H031-B003</t>
  </si>
  <si>
    <t>06H031-B004</t>
  </si>
  <si>
    <t>06H031-B005</t>
  </si>
  <si>
    <t>06H031-B006</t>
  </si>
  <si>
    <t>06H031-B007</t>
  </si>
  <si>
    <t>06H031-B008</t>
  </si>
  <si>
    <t>06H031-B009</t>
  </si>
  <si>
    <t>06H031-B010</t>
  </si>
  <si>
    <t>06H031-B011</t>
  </si>
  <si>
    <t>06H031-B012</t>
  </si>
  <si>
    <t>06H031-B013</t>
  </si>
  <si>
    <t>06H031-B014</t>
  </si>
  <si>
    <t>06H031-B015</t>
  </si>
  <si>
    <t>06H031-B016</t>
  </si>
  <si>
    <t>06H026</t>
  </si>
  <si>
    <t>06H026-B001</t>
  </si>
  <si>
    <t>ค792/8755</t>
  </si>
  <si>
    <t>นาง เครือจันทร์ ศรีปัน</t>
  </si>
  <si>
    <t>เลขที่ 108 ม.8 ซ.- ถ.- ต. เวียง อ. เชียงแสน จ. เชียงราย</t>
  </si>
  <si>
    <t>04P005</t>
  </si>
  <si>
    <t>06I099</t>
  </si>
  <si>
    <t>108 ม.8 ซ.- ถ.-เวียง เชียงแสน เชียงราย</t>
  </si>
  <si>
    <t>06I099-B001</t>
  </si>
  <si>
    <t>06I099-B002</t>
  </si>
  <si>
    <t>เลขที่ 89/843 ซ.นวมินทร์ 81 แยก 3-39 ต.  อ. บึงกุ่ม จ. กรุงเทพมหานคร</t>
  </si>
  <si>
    <t>11D038</t>
  </si>
  <si>
    <t>11D064</t>
  </si>
  <si>
    <t>11D065</t>
  </si>
  <si>
    <t>ง900/8787</t>
  </si>
  <si>
    <t>นาย งอ ศรีสวัสดิ์</t>
  </si>
  <si>
    <t>เลขที่ 13 ม.5 ต. เวียง อ. เชียงแสน จ. เชียงราย</t>
  </si>
  <si>
    <t>11D043</t>
  </si>
  <si>
    <t>13 ม.5เวียง เชียงแสน เชียงราย</t>
  </si>
  <si>
    <t>11D043-B001</t>
  </si>
  <si>
    <t>11D043-B002</t>
  </si>
  <si>
    <t>11D043-B005</t>
  </si>
  <si>
    <t>ง500/5778</t>
  </si>
  <si>
    <t>นาย เงิน ทรายหมอ</t>
  </si>
  <si>
    <t>เลขที่ 93 ม.9 ต. เวียง อ. เชียงแสน จ. เชียงราย</t>
  </si>
  <si>
    <t>09E032</t>
  </si>
  <si>
    <t>93 ม.9เวียง เชียงแสน เชียงราย</t>
  </si>
  <si>
    <t>09E032-B001</t>
  </si>
  <si>
    <t>09E032-B002</t>
  </si>
  <si>
    <t>09E032-B003</t>
  </si>
  <si>
    <t>ง500/5777</t>
  </si>
  <si>
    <t>นาย เงิน ธรรมวงศ์</t>
  </si>
  <si>
    <t>เลขที่ 98 ม.5 ต. เวียง อ. เชียงแสน จ. เชียงราย</t>
  </si>
  <si>
    <t>11G018</t>
  </si>
  <si>
    <t>98 ม.5เวียง เชียงแสน เชียงราย</t>
  </si>
  <si>
    <t>11G018-B001</t>
  </si>
  <si>
    <t>11G018-B002</t>
  </si>
  <si>
    <t>ง500/8510</t>
  </si>
  <si>
    <t>นาย เงิน แสนคำ</t>
  </si>
  <si>
    <t>เลขที่ 287 ม.13 ซ.- ถ.- ต. เทอดไทย อ. แม่ฟ้าหลวง จ. เชียงราย</t>
  </si>
  <si>
    <t>06I071</t>
  </si>
  <si>
    <t>287 ม.13 ซ.- ถ.-เทอดไทย แม่ฟ้าหลวง เชียงราย</t>
  </si>
  <si>
    <t>จ119/2778</t>
  </si>
  <si>
    <t>จ.ส.อ. จงกฤษ แจ่มรัศมี</t>
  </si>
  <si>
    <t>เลขที่ 270 ม.1 ซ.- ถ.- ต. เวียง อ. เชียงแสน จ. เชียงราย</t>
  </si>
  <si>
    <t>03I056</t>
  </si>
  <si>
    <t>270 ม.1 ซ.- ถ.-เวียง เชียงแสน เชียงราย</t>
  </si>
  <si>
    <t>03I056-B001</t>
  </si>
  <si>
    <t>03I056-B002</t>
  </si>
  <si>
    <t>03I056-B003</t>
  </si>
  <si>
    <t>03I056-B004</t>
  </si>
  <si>
    <t>03I056-B005</t>
  </si>
  <si>
    <t>03I056-B006</t>
  </si>
  <si>
    <t>03I056-B007</t>
  </si>
  <si>
    <t>03I056-B008</t>
  </si>
  <si>
    <t>06E084</t>
  </si>
  <si>
    <t>จ467/5687</t>
  </si>
  <si>
    <t>นาง จตุพร  เทพศิรินทร์รัตน์</t>
  </si>
  <si>
    <t>เลขที่ 253/2 ม.2 ต. เวียง อ. เชียงแสน จ. เชียงราย</t>
  </si>
  <si>
    <t>04G035</t>
  </si>
  <si>
    <t>253/2 ม.2เวียง เชียงแสน เชียงราย</t>
  </si>
  <si>
    <t>04G035-B001</t>
  </si>
  <si>
    <t>04G035-B002</t>
  </si>
  <si>
    <t>04G035-B003</t>
  </si>
  <si>
    <t>04G035-B004</t>
  </si>
  <si>
    <t>04G035-B005</t>
  </si>
  <si>
    <t>04G035-B006</t>
  </si>
  <si>
    <t>04G035-B007</t>
  </si>
  <si>
    <t>04G035-B008</t>
  </si>
  <si>
    <t>04G035-B009</t>
  </si>
  <si>
    <t>04G035-B010</t>
  </si>
  <si>
    <t>04G035-B011</t>
  </si>
  <si>
    <t>04G035-B012</t>
  </si>
  <si>
    <t>04G035-B013</t>
  </si>
  <si>
    <t>04G035-B014</t>
  </si>
  <si>
    <t>04G035-B015</t>
  </si>
  <si>
    <t>04G035-B016</t>
  </si>
  <si>
    <t>จ476/5578</t>
  </si>
  <si>
    <t>นาย จตุรพร บุนยสถิตย์</t>
  </si>
  <si>
    <t>เลขที่ 191/1 ม.8 ต. พิชัย อ. เมืองลำปาง จ. ลำปาง</t>
  </si>
  <si>
    <t>07K032</t>
  </si>
  <si>
    <t>191/1 ม.8พิชัย เมืองลำปาง ลำปาง</t>
  </si>
  <si>
    <t>จ777/5557</t>
  </si>
  <si>
    <t>นาง จรรยา ทับทิมดี</t>
  </si>
  <si>
    <t>01E010</t>
  </si>
  <si>
    <t>06N018</t>
  </si>
  <si>
    <t>จ777/5978</t>
  </si>
  <si>
    <t>นาง จรรยามาศ น้อยหมอ</t>
  </si>
  <si>
    <t>เลขที่ 74 ม.6 ต. เวียง อ. เชียงแสน จ. เชียงราย</t>
  </si>
  <si>
    <t>08A043</t>
  </si>
  <si>
    <t>74 ม.6เวียง เชียงแสน เชียงราย</t>
  </si>
  <si>
    <t>08A043-B001</t>
  </si>
  <si>
    <t>08A043-B002</t>
  </si>
  <si>
    <t>เลขที่ 49 ม.4 ซ.- ถ.- ต. เวียง อ. เชียงแสน จ. เชียงราย</t>
  </si>
  <si>
    <t>01A007</t>
  </si>
  <si>
    <t>01F019</t>
  </si>
  <si>
    <t>01G003</t>
  </si>
  <si>
    <t>เลขที่ 281 ม.1 ซ.- ถ.- ต. เวียง อ. เชียงแสน จ. เชียงราย</t>
  </si>
  <si>
    <t>04G012</t>
  </si>
  <si>
    <t>เลขที่ 433 ม.2 ต. เวียง อ. เชียงแสน จ. เชียงราย</t>
  </si>
  <si>
    <t>04E007</t>
  </si>
  <si>
    <t>04E009</t>
  </si>
  <si>
    <t>เลขที่ 304 ม.5 ต. เวียง อ. เชียงแสน จ. เชียงราย</t>
  </si>
  <si>
    <t>12H011</t>
  </si>
  <si>
    <t>12B018</t>
  </si>
  <si>
    <t>จ730/1751</t>
  </si>
  <si>
    <t>นาย จรัญ แก้วโนกาศ</t>
  </si>
  <si>
    <t>เลขที่ 253 ม.8 ซ.- ถ.- ต. เวียง อ. เชียงแสน จ. เชียงราย</t>
  </si>
  <si>
    <t>06E114</t>
  </si>
  <si>
    <t>253 ม.8 ซ.- ถ.-เวียง เชียงแสน เชียงราย</t>
  </si>
  <si>
    <t>06E114-B001</t>
  </si>
  <si>
    <t>06E114-B002</t>
  </si>
  <si>
    <t>06E114-B003</t>
  </si>
  <si>
    <t>จ770/5387</t>
  </si>
  <si>
    <t>นาย จรัล บุญเสริม</t>
  </si>
  <si>
    <t>เลขที่ 474 ม.3 ต. เวียง อ. เชียงแสน จ. เชียงราย</t>
  </si>
  <si>
    <t>08J029</t>
  </si>
  <si>
    <t>474 ม.3เวียง เชียงแสน เชียงราย</t>
  </si>
  <si>
    <t>08J029-B001</t>
  </si>
  <si>
    <t>08J029-B002</t>
  </si>
  <si>
    <t>08J029-B003</t>
  </si>
  <si>
    <t>เลขที่ 445 ม.2 ซ.- ถ.- ต. เวียง อ. เชียงแสน จ. เชียงราย</t>
  </si>
  <si>
    <t>04F007</t>
  </si>
  <si>
    <t>06E077</t>
  </si>
  <si>
    <t>จ730/6527/001</t>
  </si>
  <si>
    <t>นาง จริญ พานิชย์</t>
  </si>
  <si>
    <t>เลขที่ 279 ม.5 ต. เวียง อ. เชียงแสน จ. เชียงราย</t>
  </si>
  <si>
    <t>12C011</t>
  </si>
  <si>
    <t>279 ม.5เวียง เชียงแสน เชียงราย</t>
  </si>
  <si>
    <t>12C011-B001</t>
  </si>
  <si>
    <t>12C011-B002</t>
  </si>
  <si>
    <t>12C011-B003</t>
  </si>
  <si>
    <t>12F041</t>
  </si>
  <si>
    <t>12I040</t>
  </si>
  <si>
    <t>จ770/4177</t>
  </si>
  <si>
    <t>น.ส. จริยา ติ่งแย้มศรี</t>
  </si>
  <si>
    <t>เลขที่ 117/2 ม.6 ต. เวียง อ. เชียงแสน จ. เชียงราย</t>
  </si>
  <si>
    <t>06M011</t>
  </si>
  <si>
    <t>117/2 ม.6เวียง เชียงแสน เชียงราย</t>
  </si>
  <si>
    <t>06M011-B001</t>
  </si>
  <si>
    <t>06M011-B002</t>
  </si>
  <si>
    <t>06M011-B003</t>
  </si>
  <si>
    <t>จ770/5855</t>
  </si>
  <si>
    <t>น.ส. จริยา โธสุธน</t>
  </si>
  <si>
    <t>เลขที่ 109 ม.1 ต. วังน้ำซับ อ. ศรีประจันต์ จ. สุพรรณบุรี</t>
  </si>
  <si>
    <t>07B008</t>
  </si>
  <si>
    <t>109 ม.1วังน้ำซับ ศรีประจันต์ สุพรรณบุรี</t>
  </si>
  <si>
    <t>จ770/2511</t>
  </si>
  <si>
    <t>น.ส. จริยา จำนงค์</t>
  </si>
  <si>
    <t>เลขที่ 254/1 ม.8 ซ.- ถ.- ต. เวียง อ. เชียงแสน จ. เชียงราย</t>
  </si>
  <si>
    <t>06J060</t>
  </si>
  <si>
    <t>254/1 ม.8 ซ.- ถ.-เวียง เชียงแสน เชียงราย</t>
  </si>
  <si>
    <t>06J060-B001</t>
  </si>
  <si>
    <t>จ970/7111</t>
  </si>
  <si>
    <t>นาย จอม วงค์คำ</t>
  </si>
  <si>
    <t>เลขที่ 97 ม.8 ซ.- ถ.- ต. เวียง อ. เชียงแสน จ. เชียงราย</t>
  </si>
  <si>
    <t>06I129</t>
  </si>
  <si>
    <t>97 ม.8 ซ.- ถ.-เวียง เชียงแสน เชียงราย</t>
  </si>
  <si>
    <t>06I129-B002</t>
  </si>
  <si>
    <t>06I129-B003</t>
  </si>
  <si>
    <t>06I129-B004</t>
  </si>
  <si>
    <t>13I003</t>
  </si>
  <si>
    <t>12I015</t>
  </si>
  <si>
    <t>13E004</t>
  </si>
  <si>
    <t>จ790/2500</t>
  </si>
  <si>
    <t>นาย จะมอ จะนุ</t>
  </si>
  <si>
    <t>เลขที่ 52 ม.8 ซ.- ถ.- ต. เวียง อ. เชียงแสน จ. เชียงราย</t>
  </si>
  <si>
    <t>06E164</t>
  </si>
  <si>
    <t>52 ม.8 ซ.- ถ.-เวียง เชียงแสน เชียงราย</t>
  </si>
  <si>
    <t>06E164-B001</t>
  </si>
  <si>
    <t>จ171/8240</t>
  </si>
  <si>
    <t>นาย จักรกฤษ สีโชติ</t>
  </si>
  <si>
    <t>เลขที่ 277 ม.2 ต. เวียง อ. เมืองเชียงราย จ. เชียงราย</t>
  </si>
  <si>
    <t>08C011</t>
  </si>
  <si>
    <t>277 ม.2เวียง เมืองเชียงราย เชียงราย</t>
  </si>
  <si>
    <t>08C011-B001</t>
  </si>
  <si>
    <t>จ517/2557</t>
  </si>
  <si>
    <t>นาย จันแก้ว จันทร์ตุ้ย</t>
  </si>
  <si>
    <t>เลขที่ 136 ม.6 ต. เวียง อ. เชียงแสน จ. เชียงราย</t>
  </si>
  <si>
    <t>08A018</t>
  </si>
  <si>
    <t>136 ม.6เวียง เชียงแสน เชียงราย</t>
  </si>
  <si>
    <t>08A018-B001</t>
  </si>
  <si>
    <t>08A018-B002</t>
  </si>
  <si>
    <t>08A018-B003</t>
  </si>
  <si>
    <t>เลขที่ 49 ม.6 ซ.- ถ.- ต. ป่าสัก อ. เชียงแสน จ. เชียงราย</t>
  </si>
  <si>
    <t>02O003</t>
  </si>
  <si>
    <t>เลขที่ 48 ม.1 ต. เวียง อ. เชียงแสน จ. เชียงราย</t>
  </si>
  <si>
    <t>03E014</t>
  </si>
  <si>
    <t>ศ757/2760</t>
  </si>
  <si>
    <t>นาง ศรีธร ชุมภู</t>
  </si>
  <si>
    <t>48 ม.1 ซ.- ถ.-เวียง เชียงแสน เชียงราย</t>
  </si>
  <si>
    <t>03E014-B001</t>
  </si>
  <si>
    <t>จ527/8777</t>
  </si>
  <si>
    <t>น.ส. จันจิรา สุวรรณ</t>
  </si>
  <si>
    <t>เลขที่ 78 ม.8 ซ.- ถ.- ต. เวียง อ. เชียงแสน จ. เชียงราย</t>
  </si>
  <si>
    <t>06I088</t>
  </si>
  <si>
    <t>78 ม.8 ซ.- ถ.-เวียง เชียงแสน เชียงราย</t>
  </si>
  <si>
    <t>06I088-B001</t>
  </si>
  <si>
    <t>จ527/7545</t>
  </si>
  <si>
    <t>น.ส. จันจิรา วันตานาม</t>
  </si>
  <si>
    <t>เลขที่ 144/1 ม.1 ต. เวียง อ. เชียงแสน จ. เชียงราย</t>
  </si>
  <si>
    <t>06A035</t>
  </si>
  <si>
    <t>144/1 ม.1เวียง เชียงแสน เชียงราย</t>
  </si>
  <si>
    <t>เลขที่ 552 ม.2 ซ.- ถ.- ต. เวียง อ. เชียงแสน จ. เชียงราย</t>
  </si>
  <si>
    <t>04R009</t>
  </si>
  <si>
    <t>เลขที่ 23 ม.7 ต. เวียง อ. เชียงแสน จ. เชียงราย</t>
  </si>
  <si>
    <t>07L004</t>
  </si>
  <si>
    <t>13E017</t>
  </si>
  <si>
    <t>ค870/2771</t>
  </si>
  <si>
    <t>นาย คำหล้า ชัยมงคล</t>
  </si>
  <si>
    <t>23 ม.7เวียง เชียงแสน เชียงราย</t>
  </si>
  <si>
    <t>13E017-B001</t>
  </si>
  <si>
    <t>13E017-B002</t>
  </si>
  <si>
    <t>13E017-B003</t>
  </si>
  <si>
    <t>จ555/5510</t>
  </si>
  <si>
    <t>นาง จันทนี นาปัง</t>
  </si>
  <si>
    <t>เลขที่ 50 ม.2 ซ.- ถ.- ต. เวียง อ. เชียงแสน จ. เชียงราย</t>
  </si>
  <si>
    <t>04R015</t>
  </si>
  <si>
    <t>06I145</t>
  </si>
  <si>
    <t>50 ม.2 ซ.- ถ.-เวียง เชียงแสน เชียงราย</t>
  </si>
  <si>
    <t>06I145-B001</t>
  </si>
  <si>
    <t>06I145-B002</t>
  </si>
  <si>
    <t>06I145-B003</t>
  </si>
  <si>
    <t>จ557/6777/001</t>
  </si>
  <si>
    <t>น.ส. จันทร์แก้ว พรมมา</t>
  </si>
  <si>
    <t>เลขที่ 192 ม.5 ต. เวียง อ. เชียงแสน จ. เชียงราย</t>
  </si>
  <si>
    <t>12C005</t>
  </si>
  <si>
    <t>192 ม.5เวียง เชียงแสน เชียงราย</t>
  </si>
  <si>
    <t>12C005-B001</t>
  </si>
  <si>
    <t>12C005-B002</t>
  </si>
  <si>
    <t>12C005-B003</t>
  </si>
  <si>
    <t>สถานีบริการน้ำมันเชื้อเพลิง</t>
  </si>
  <si>
    <t>12I007</t>
  </si>
  <si>
    <t>เลขที่ 198 ม.1 ซ.- ถ.- ต. เวียง อ. เชียงแสน จ. เชียงราย</t>
  </si>
  <si>
    <t>02D015</t>
  </si>
  <si>
    <t>จ557/7000</t>
  </si>
  <si>
    <t>นาย จันทร์คำ เลาดี</t>
  </si>
  <si>
    <t xml:space="preserve"> ต. เวียง อ. เชียงแสน จ. เชียงราย</t>
  </si>
  <si>
    <t>06L023</t>
  </si>
  <si>
    <t>06L023-B001</t>
  </si>
  <si>
    <t>06L023-B002</t>
  </si>
  <si>
    <t>จ557/1110</t>
  </si>
  <si>
    <t>น.ส. จันทร์ฉาย คิงคำ</t>
  </si>
  <si>
    <t>เลขที่ 32 ม.1 ซ.- ถ.- ต. เวียง อ. เชียงแสน จ. เชียงราย</t>
  </si>
  <si>
    <t>03F034</t>
  </si>
  <si>
    <t>32 ม.1 ซ.- ถ.-เวียง เชียงแสน เชียงราย</t>
  </si>
  <si>
    <t>03F034-B001</t>
  </si>
  <si>
    <t>03F034-B005</t>
  </si>
  <si>
    <t>02D042</t>
  </si>
  <si>
    <t>02D043</t>
  </si>
  <si>
    <t>จ557/2210</t>
  </si>
  <si>
    <t>นาง จันทร์ฉาย ซาซากิ</t>
  </si>
  <si>
    <t>เลขที่ 178 ม.6 ต. เวียง อ. เชียงแสน จ. เชียงราย</t>
  </si>
  <si>
    <t>08H011</t>
  </si>
  <si>
    <t>178 ม.6เวียง เชียงแสน เชียงราย</t>
  </si>
  <si>
    <t>08H011-B001</t>
  </si>
  <si>
    <t>08H011-B002</t>
  </si>
  <si>
    <t>02D045</t>
  </si>
  <si>
    <t>02E018</t>
  </si>
  <si>
    <t>เลขที่ 57 ม.5 ต. เวียง อ. เชียงแสน จ. เชียงราย</t>
  </si>
  <si>
    <t>12H041</t>
  </si>
  <si>
    <t>11E049</t>
  </si>
  <si>
    <t>เลขที่ 102 ม.4 ต. เวียง อ. เชียงแสน จ. เชียงราย</t>
  </si>
  <si>
    <t>01C005</t>
  </si>
  <si>
    <t>เลขที่ 6 ม.4 ซ.- ถ.- ต. เวียง อ. เชียงแสน จ. เชียงราย</t>
  </si>
  <si>
    <t>01D013</t>
  </si>
  <si>
    <t>จ557/5314</t>
  </si>
  <si>
    <t>นาย จันทร์ตา บุญเกิด</t>
  </si>
  <si>
    <t>เลขที่ 98 ม.8 ซ.- ถ.- ต. เวียง อ. เชียงแสน จ. เชียงราย</t>
  </si>
  <si>
    <t>06I124</t>
  </si>
  <si>
    <t>98 ม.8 ซ.- ถ.-เวียง เชียงแสน เชียงราย</t>
  </si>
  <si>
    <t>จ557/8000</t>
  </si>
  <si>
    <t>นาง จันทร์ที สุวรรณดี</t>
  </si>
  <si>
    <t>เลขที่ 113 ม.5 ต. เวียง อ. เชียงแสน จ. เชียงราย</t>
  </si>
  <si>
    <t>11G039</t>
  </si>
  <si>
    <t>113 ม.5เวียง เชียงแสน เชียงราย</t>
  </si>
  <si>
    <t>11G039-B001</t>
  </si>
  <si>
    <t>11G039-B002</t>
  </si>
  <si>
    <t>11G039-B003</t>
  </si>
  <si>
    <t>11G039-B004</t>
  </si>
  <si>
    <t>11G039-B005</t>
  </si>
  <si>
    <t>11G039-B006</t>
  </si>
  <si>
    <t>12F020</t>
  </si>
  <si>
    <t>12J043</t>
  </si>
  <si>
    <t>12J039</t>
  </si>
  <si>
    <t>12J034</t>
  </si>
  <si>
    <t>12J031</t>
  </si>
  <si>
    <t>13H006</t>
  </si>
  <si>
    <t>12C032</t>
  </si>
  <si>
    <t>12C032-B001</t>
  </si>
  <si>
    <t>12C032-B002</t>
  </si>
  <si>
    <t>12C032-B003</t>
  </si>
  <si>
    <t>12C032-B004</t>
  </si>
  <si>
    <t>12C032-B005</t>
  </si>
  <si>
    <t>12C032-B006</t>
  </si>
  <si>
    <t>12I001</t>
  </si>
  <si>
    <t>12F017</t>
  </si>
  <si>
    <t>12F017-B001</t>
  </si>
  <si>
    <t>12F017-B002</t>
  </si>
  <si>
    <t>12F018</t>
  </si>
  <si>
    <t>12C088</t>
  </si>
  <si>
    <t>12C088-B001</t>
  </si>
  <si>
    <t>12C088-B002</t>
  </si>
  <si>
    <t>12A023</t>
  </si>
  <si>
    <t>จ557/2771</t>
  </si>
  <si>
    <t>นาง จันทร์น้อย ชุ่มมงคล</t>
  </si>
  <si>
    <t>เลขที่ 108/1 ม.1 ซ.- ถ.- ต. เวียง อ. เชียงแสน จ. เชียงราย</t>
  </si>
  <si>
    <t>03H032</t>
  </si>
  <si>
    <t>108/1 ม.1 ซ.- ถ.-เวียง เชียงแสน เชียงราย</t>
  </si>
  <si>
    <t>03H032-B001</t>
  </si>
  <si>
    <t>03H032-B002</t>
  </si>
  <si>
    <t>03H032-B003</t>
  </si>
  <si>
    <t>02D010</t>
  </si>
  <si>
    <t>เลขที่ 20 ม.5 ต. เวียง อ. เชียงแสน จ. เชียงราย</t>
  </si>
  <si>
    <t>11D025</t>
  </si>
  <si>
    <t>20 ม.5เวียง เชียงแสน เชียงราย</t>
  </si>
  <si>
    <t>จ557/8777/001</t>
  </si>
  <si>
    <t>นาง จันทร์เพ็ง สุวรรณดี</t>
  </si>
  <si>
    <t>เลขที่ 136 ม.5 ต. เวียง อ. เชียงแสน จ. เชียงราย</t>
  </si>
  <si>
    <t>13A010</t>
  </si>
  <si>
    <t>136 ม.5เวียง เชียงแสน เชียงราย</t>
  </si>
  <si>
    <t>13A010-B001</t>
  </si>
  <si>
    <t>13E033</t>
  </si>
  <si>
    <t>เลขที่ 12 ม.5 ต. เวียง อ. เชียงแสน จ. เชียงราย</t>
  </si>
  <si>
    <t>11D002</t>
  </si>
  <si>
    <t>13F028</t>
  </si>
  <si>
    <t>จ557/9158</t>
  </si>
  <si>
    <t>น.ส. จันทร์เพ็ญ อกนิษฐ์กุล</t>
  </si>
  <si>
    <t>เลขที่ 34/3 ม.5 ซ.- ถ.- ต. ฟ้าฮ่าม อ. เมืองเชียงใหม่ จ. เชียงใหม่</t>
  </si>
  <si>
    <t>03F063</t>
  </si>
  <si>
    <t>34/3 ม.5 ซ.- ถ.-ฟ้าฮ่าม เมืองเชียงใหม่ เชียงใหม่</t>
  </si>
  <si>
    <t>03F005</t>
  </si>
  <si>
    <t>03F005-B001</t>
  </si>
  <si>
    <t>บ้านว่าง</t>
  </si>
  <si>
    <t>03F012</t>
  </si>
  <si>
    <t>เลขที่ 3 ม.5 ต. เวียง อ. เชียงแสน จ. เชียงราย</t>
  </si>
  <si>
    <t>13B033</t>
  </si>
  <si>
    <t>จ557/5175</t>
  </si>
  <si>
    <t>นาง จันทร์เพ็ญ นาขยัน</t>
  </si>
  <si>
    <t>เลขที่ 28 ม.8 ซ.- ถ.- ต. เวียง อ. เชียงแสน จ. เชียงราย</t>
  </si>
  <si>
    <t>04M018</t>
  </si>
  <si>
    <t>จ557/1772</t>
  </si>
  <si>
    <t>นาง จันทร์เพ็ญ กาวีระจันทร์</t>
  </si>
  <si>
    <t>เลขที่ 220 ม.3 ต. เวียง อ. เชียงแสน จ. เชียงราย</t>
  </si>
  <si>
    <t>07K001</t>
  </si>
  <si>
    <t>220 ม.3เวียง เชียงแสน เชียงราย</t>
  </si>
  <si>
    <t>จ557/5527</t>
  </si>
  <si>
    <t>นาง จันทร์เพ็ญ ทานแจ่ม</t>
  </si>
  <si>
    <t>เลขที่ 84 ม.1 ซ.- ถ.- ต. เวียง อ. เชียงแสน จ. เชียงราย</t>
  </si>
  <si>
    <t>02J001</t>
  </si>
  <si>
    <t>ช700/2771</t>
  </si>
  <si>
    <t>นาง ชุม ชัยมงคล</t>
  </si>
  <si>
    <t>83 ม.1 ซ.- ถ.-เวียง เชียงแสน เชียงราย</t>
  </si>
  <si>
    <t>จ557/1751</t>
  </si>
  <si>
    <t>น.ส. จันทร์เพ็ญ แก้วบังวัน</t>
  </si>
  <si>
    <t>เลขที่ 429 ม.1 ซ.- ถ.- ต. เวียง อ. เชียงแสน จ. เชียงราย</t>
  </si>
  <si>
    <t>03K020</t>
  </si>
  <si>
    <t>429 ม.1 ซ.- ถ.-เวียง เชียงแสน เชียงราย</t>
  </si>
  <si>
    <t>03K020-B001</t>
  </si>
  <si>
    <t>03M007</t>
  </si>
  <si>
    <t>84 ม.1 ซ.- ถ.-เวียง เชียงแสน เชียงราย</t>
  </si>
  <si>
    <t>03M007-B001</t>
  </si>
  <si>
    <t>03M007-B002</t>
  </si>
  <si>
    <t>03K021</t>
  </si>
  <si>
    <t>03K021-B001</t>
  </si>
  <si>
    <t>03K021-B002</t>
  </si>
  <si>
    <t>06J098</t>
  </si>
  <si>
    <t>28 ม.8 ซ.- ถ.-เวียง เชียงแสน เชียงราย</t>
  </si>
  <si>
    <t>06J098-B001</t>
  </si>
  <si>
    <t>04B003</t>
  </si>
  <si>
    <t>จ557/8655</t>
  </si>
  <si>
    <t>นาง จันทร์ฟอง สุพันธ์</t>
  </si>
  <si>
    <t>เลขที่ 156 ม.1 ต. เวียง อ. เชียงแสน จ. เชียงราย</t>
  </si>
  <si>
    <t>03H040</t>
  </si>
  <si>
    <t>156 ม.1เวียง เชียงแสน เชียงราย</t>
  </si>
  <si>
    <t>03H040-B001</t>
  </si>
  <si>
    <t>03H040-B002</t>
  </si>
  <si>
    <t>03H040-B004</t>
  </si>
  <si>
    <t>03H040-B005</t>
  </si>
  <si>
    <t>เลขที่ 135 ม.2 ซ.- ถ.- ต. เวียง อ. เชียงแสน จ. เชียงราย</t>
  </si>
  <si>
    <t>06B007</t>
  </si>
  <si>
    <t>06B014</t>
  </si>
  <si>
    <t>06B026</t>
  </si>
  <si>
    <t>12D036</t>
  </si>
  <si>
    <t>11D076</t>
  </si>
  <si>
    <t>11D076-B001</t>
  </si>
  <si>
    <t>11D076-B002</t>
  </si>
  <si>
    <t>เลขที่ 90 ม.2 ซ.- ถ.- ต. เวียง อ. เชียงแสน จ. เชียงราย</t>
  </si>
  <si>
    <t>04N005</t>
  </si>
  <si>
    <t>เลขที่ 491 ม.2 ซ.- ถ.- ต. เวียง อ. เชียงแสน จ. เชียงราย</t>
  </si>
  <si>
    <t>04N010</t>
  </si>
  <si>
    <t>จ557/8153</t>
  </si>
  <si>
    <t>นาง จันทร์สม สุขปัญญา</t>
  </si>
  <si>
    <t>เลขที่ 289 ม.5 ต. เวียง อ. เชียงแสน จ. เชียงราย</t>
  </si>
  <si>
    <t>12G011</t>
  </si>
  <si>
    <t>289 ม.5เวียง เชียงแสน เชียงราย</t>
  </si>
  <si>
    <t>11G043</t>
  </si>
  <si>
    <t>เลขที่ 117 ม.10 ต. หัวง้ม อ. พาน จ. เชียงราย</t>
  </si>
  <si>
    <t>03G011</t>
  </si>
  <si>
    <t>อ510/1600</t>
  </si>
  <si>
    <t>นาย อิ่นคำ คำภา</t>
  </si>
  <si>
    <t>139 ม.1 ซ.- ถ.-เวียง เชียงแสน เชียงราย</t>
  </si>
  <si>
    <t>จ557/5720</t>
  </si>
  <si>
    <t>นาง จันทร์สวย บัวจำ</t>
  </si>
  <si>
    <t>เลขที่ 191 ม.5 ต. เวียง อ. เชียงแสน จ. เชียงราย</t>
  </si>
  <si>
    <t>12C001</t>
  </si>
  <si>
    <t>191 ม.5เวียง เชียงแสน เชียงราย</t>
  </si>
  <si>
    <t>12C001-B001</t>
  </si>
  <si>
    <t>12C001-B003</t>
  </si>
  <si>
    <t>12C001-B004</t>
  </si>
  <si>
    <t>12C001-B005</t>
  </si>
  <si>
    <t>12C001-B006</t>
  </si>
  <si>
    <t>12C001-B007</t>
  </si>
  <si>
    <t>จ557/7786</t>
  </si>
  <si>
    <t>นาง จันทร์สุข แรมสุภา</t>
  </si>
  <si>
    <t>เลขที่ 591 ม.3 ต. เวียง อ. เชียงแสน จ. เชียงราย</t>
  </si>
  <si>
    <t>08L013</t>
  </si>
  <si>
    <t>591 ม.3เวียง เชียงแสน เชียงราย</t>
  </si>
  <si>
    <t>08L013-B001</t>
  </si>
  <si>
    <t>08L013-B002</t>
  </si>
  <si>
    <t>08L013-B003</t>
  </si>
  <si>
    <t>จ557/1295</t>
  </si>
  <si>
    <t>นาย จันทร์แสง คำซอน</t>
  </si>
  <si>
    <t>เลขที่ 221 ม.1 ซ.- ถ.- ต. เวียง อ. เชียงแสน จ. เชียงราย</t>
  </si>
  <si>
    <t>03H039</t>
  </si>
  <si>
    <t>221 ม.1 ซ.- ถ.-เวียง เชียงแสน เชียงราย</t>
  </si>
  <si>
    <t>03H039-B001</t>
  </si>
  <si>
    <t>เลขที่ 49 ม.1 ซ.- ถ.- ต. เวียง อ. เชียงแสน จ. เชียงราย</t>
  </si>
  <si>
    <t>02E001</t>
  </si>
  <si>
    <t>จ557/5777</t>
  </si>
  <si>
    <t>นาง จันทร์แสง ธรรมวงศ์</t>
  </si>
  <si>
    <t>เลขที่ 99 ม.5 ต. เวียง อ. เชียงแสน จ. เชียงราย</t>
  </si>
  <si>
    <t>12H034</t>
  </si>
  <si>
    <t>99 ม.5เวียง เชียงแสน เชียงราย</t>
  </si>
  <si>
    <t>03J017</t>
  </si>
  <si>
    <t>02B034</t>
  </si>
  <si>
    <t>02B033</t>
  </si>
  <si>
    <t>02B032</t>
  </si>
  <si>
    <t>จ557/2557</t>
  </si>
  <si>
    <t>น.ส. จันทร์หอม จันทร์คำ</t>
  </si>
  <si>
    <t>เลขที่ 136 ม.4 ซ.- ถ.- ต. เวียง อ. เชียงแสน จ. เชียงราย</t>
  </si>
  <si>
    <t>04B024</t>
  </si>
  <si>
    <t>136 ม.4 ซ.- ถ.-เวียง เชียงแสน เชียงราย</t>
  </si>
  <si>
    <t>04B024-B001</t>
  </si>
  <si>
    <t>จ557/1917</t>
  </si>
  <si>
    <t>นาง จันทรา ก๋องมงคล</t>
  </si>
  <si>
    <t>เลขที่ 79 ม.6 ต. เวียง อ. เชียงแสน จ. เชียงราย</t>
  </si>
  <si>
    <t>08B013</t>
  </si>
  <si>
    <t>79 ม.6เวียง เชียงแสน เชียงราย</t>
  </si>
  <si>
    <t>เลขที่ 248 ม.3 ซ.- ถ.- ต. เวียง อ. เชียงแสน จ. เชียงราย</t>
  </si>
  <si>
    <t>06A017</t>
  </si>
  <si>
    <t>จ557/7500</t>
  </si>
  <si>
    <t>นาง จันทรา ยานะ</t>
  </si>
  <si>
    <t>เลขที่ 181 ม.2 ต. เวียง อ. เชียงแสน จ. เชียงราย</t>
  </si>
  <si>
    <t>08E010</t>
  </si>
  <si>
    <t>181 ม.2เวียง เชียงแสน เชียงราย</t>
  </si>
  <si>
    <t>จ557/6557</t>
  </si>
  <si>
    <t>นาง จันทรา พินำธรรม</t>
  </si>
  <si>
    <t>เลขที่ 128 ม.1 ซ.- ถ.- ต. เวียง อ. เชียงแสน จ. เชียงราย</t>
  </si>
  <si>
    <t>03L008</t>
  </si>
  <si>
    <t>128 ม.1 ซ.- ถ.-เวียง เชียงแสน เชียงราย</t>
  </si>
  <si>
    <t>03L008-B001</t>
  </si>
  <si>
    <t>เลขที่ 61/46 ถ.บางขุนนนท์ ต.  อ. บางกอกน้อย จ. กรุงเทพมหานคร</t>
  </si>
  <si>
    <t>09G025</t>
  </si>
  <si>
    <t>06K024/001</t>
  </si>
  <si>
    <t>เลขที่ 129 ม.5 ต. เวียง อ. เชียงแสน จ. เชียงราย</t>
  </si>
  <si>
    <t>12H042</t>
  </si>
  <si>
    <t>จ557/2527</t>
  </si>
  <si>
    <t>นาย จันทร์ ชนะชมภู</t>
  </si>
  <si>
    <t>เลขที่ 24 ม.1 ซ.- ถ.- ต. เวียง อ. เชียงแสน จ. เชียงราย</t>
  </si>
  <si>
    <t>03L003</t>
  </si>
  <si>
    <t>24 ม.1 ซ.- ถ.-เวียง เชียงแสน เชียงราย</t>
  </si>
  <si>
    <t>03L003-B001</t>
  </si>
  <si>
    <t>03L003-B002</t>
  </si>
  <si>
    <t>03L003-B003</t>
  </si>
  <si>
    <t>จ557/2551</t>
  </si>
  <si>
    <t>นาย จันทร์ จันทะเขมา</t>
  </si>
  <si>
    <t>เลขที่ 119 ม.9 ต. เวียง อ. เชียงแสน จ. เชียงราย</t>
  </si>
  <si>
    <t>09A020</t>
  </si>
  <si>
    <t>119 ม.9เวียง เชียงแสน เชียงราย</t>
  </si>
  <si>
    <t>09A020-B001</t>
  </si>
  <si>
    <t>09A020-B002</t>
  </si>
  <si>
    <t>09A020-B003</t>
  </si>
  <si>
    <t>เลขที่ 32 ม.4 ซ.- ถ.- ต. เวียง อ. เชียงแสน จ. เชียงราย</t>
  </si>
  <si>
    <t>01A021</t>
  </si>
  <si>
    <t>เลขที่ 51 ม.5 ต. เวียง อ. เชียงแสน จ. เชียงราย</t>
  </si>
  <si>
    <t>12A021</t>
  </si>
  <si>
    <t>จ557/8552</t>
  </si>
  <si>
    <t>นาง จันทร์ แสนนุจา</t>
  </si>
  <si>
    <t>เลขที่ 46 ม.6 ต. เวียง อ. เชียงแสน จ. เชียงราย</t>
  </si>
  <si>
    <t>08B004</t>
  </si>
  <si>
    <t>46 ม.6เวียง เชียงแสน เชียงราย</t>
  </si>
  <si>
    <t>จ557/5757</t>
  </si>
  <si>
    <t>น.ส. จันทร์ ประทุมมา</t>
  </si>
  <si>
    <t>เลขที่ 63 ม.9 ต. เวียง อ. เชียงแสน จ. เชียงราย</t>
  </si>
  <si>
    <t>09A017</t>
  </si>
  <si>
    <t>63 ม.9เวียง เชียงแสน เชียงราย</t>
  </si>
  <si>
    <t>09A017-B001</t>
  </si>
  <si>
    <t>จ557/9552</t>
  </si>
  <si>
    <t>นาง จันทร์ อินทจักร์</t>
  </si>
  <si>
    <t>เลขที่ 11 ม.5 ต. เวียง อ. เชียงแสน จ. เชียงราย</t>
  </si>
  <si>
    <t>11D047</t>
  </si>
  <si>
    <t>11 ม.5เวียง เชียงแสน เชียงราย</t>
  </si>
  <si>
    <t>11D047-B001</t>
  </si>
  <si>
    <t>12F024</t>
  </si>
  <si>
    <t>จ557/1919</t>
  </si>
  <si>
    <t>นาง จันทร์ ก๋องอิ่น</t>
  </si>
  <si>
    <t>เลขที่ 278 ม.1 ซ.- ถ.- ต. เวียง อ. เชียงแสน จ. เชียงราย</t>
  </si>
  <si>
    <t>03C025</t>
  </si>
  <si>
    <t>278 ม.1 ซ.- ถ.-เวียง เชียงแสน เชียงราย</t>
  </si>
  <si>
    <t>03C025-B001</t>
  </si>
  <si>
    <t>03C025-B002</t>
  </si>
  <si>
    <t>03C025-B003</t>
  </si>
  <si>
    <t>จ557/5487</t>
  </si>
  <si>
    <t>น.ส. จันทร์ ท่าดีสม</t>
  </si>
  <si>
    <t>เลขที่ 31 ม.7 ต. เวียง อ. เชียงแสน จ. เชียงราย</t>
  </si>
  <si>
    <t>13F022</t>
  </si>
  <si>
    <t>31 ม.7เวียง เชียงแสน เชียงราย</t>
  </si>
  <si>
    <t>เลขที่ 418 ม.5 ต. เวียง อ. เชียงแสน จ. เชียงราย</t>
  </si>
  <si>
    <t>12F001</t>
  </si>
  <si>
    <t>12A015</t>
  </si>
  <si>
    <t>จ557/7456</t>
  </si>
  <si>
    <t>นาง จันทร์ รัตนพรม</t>
  </si>
  <si>
    <t>เลขที่ 143 ม.5 ต. เวียง อ. เชียงแสน จ. เชียงราย</t>
  </si>
  <si>
    <t>12D011</t>
  </si>
  <si>
    <t>143 ม.5เวียง เชียงแสน เชียงราย</t>
  </si>
  <si>
    <t>จ557/8757</t>
  </si>
  <si>
    <t>นาย จันทร์ หมื่นรุด</t>
  </si>
  <si>
    <t>เลขที่ 34 ม.7 ต. เวียง อ. เชียงแสน จ. เชียงราย</t>
  </si>
  <si>
    <t>13F033</t>
  </si>
  <si>
    <t>34 ม.7เวียง เชียงแสน เชียงราย</t>
  </si>
  <si>
    <t>13F033-B001</t>
  </si>
  <si>
    <t>13F019</t>
  </si>
  <si>
    <t>02B028</t>
  </si>
  <si>
    <t>02B028-B001</t>
  </si>
  <si>
    <t>02B028-B002</t>
  </si>
  <si>
    <t>02B028-B003</t>
  </si>
  <si>
    <t>จ557/8185</t>
  </si>
  <si>
    <t>นาง จันทร์ สิงห์ธนะ</t>
  </si>
  <si>
    <t>เลขที่ 3779 ม.8 ซ.- ถ.- ต. เวียง อ. เชียงแสน จ. เชียงราย</t>
  </si>
  <si>
    <t>06E023</t>
  </si>
  <si>
    <t>3779 ม.8 ซ.- ถ.-เวียง เชียงแสน เชียงราย</t>
  </si>
  <si>
    <t>06E023-B001</t>
  </si>
  <si>
    <t>06E023-B002</t>
  </si>
  <si>
    <t>จ557/7946</t>
  </si>
  <si>
    <t>นาย จันทร์ ยอดผ่านเมือง</t>
  </si>
  <si>
    <t>เลขที่ 83 ม.8 ซ.- ถ.- ต. เวียง อ. เชียงแสน จ. เชียงราย</t>
  </si>
  <si>
    <t>06I026</t>
  </si>
  <si>
    <t>83 ม.8 ซ.- ถ.-เวียง เชียงแสน เชียงราย</t>
  </si>
  <si>
    <t>06I026-B001</t>
  </si>
  <si>
    <t>06I026-B002</t>
  </si>
  <si>
    <t>06I026-B003</t>
  </si>
  <si>
    <t>เลขที่ 145 ม.8 ซ.- ถ.- ต. เวียง อ. เชียงแสน จ. เชียงราย</t>
  </si>
  <si>
    <t>06I033</t>
  </si>
  <si>
    <t>จ557/8755</t>
  </si>
  <si>
    <t>นาง จันทร์ ศรีปัน</t>
  </si>
  <si>
    <t>เลขที่ 96 ม.8 ซ.- ถ.- ต. เวียง อ. เชียงแสน จ. เชียงราย</t>
  </si>
  <si>
    <t>06I134</t>
  </si>
  <si>
    <t>96 ม.8 ซ.- ถ.-เวียง เชียงแสน เชียงราย</t>
  </si>
  <si>
    <t>06I134-B001</t>
  </si>
  <si>
    <t>08B036</t>
  </si>
  <si>
    <t>ร156/5774</t>
  </si>
  <si>
    <t>น.ส. รุ่งนภา เทียมตา</t>
  </si>
  <si>
    <t>101 ม.6เวียง เชียงแสน เชียงราย</t>
  </si>
  <si>
    <t>08B036-B001</t>
  </si>
  <si>
    <t>เลขที่ 66 ม.5 ต. เวียง อ. เชียงแสน จ. เชียงราย</t>
  </si>
  <si>
    <t>11F017</t>
  </si>
  <si>
    <t>ม500/5581</t>
  </si>
  <si>
    <t>นาย มั่น ปิ่นสกุล</t>
  </si>
  <si>
    <t>66 ม.5เวียง เชียงแสน เชียงราย</t>
  </si>
  <si>
    <t>11F017-B001</t>
  </si>
  <si>
    <t>11F017-B002</t>
  </si>
  <si>
    <t>11F017-B003</t>
  </si>
  <si>
    <t>เลขที่ 231 ม.5 ต. เวียง อ. เชียงแสน จ. เชียงราย</t>
  </si>
  <si>
    <t>12J026</t>
  </si>
  <si>
    <t>จ556/1550</t>
  </si>
  <si>
    <t>นาง จันทิพย์ กันทะวงศ์</t>
  </si>
  <si>
    <t>เลขที่ 117 ม.1 ซ.- ถ.- ต. เวียง อ. เชียงแสน จ. เชียงราย</t>
  </si>
  <si>
    <t>02D031</t>
  </si>
  <si>
    <t>117 ม.1 ซ.- ถ.-เวียง เชียงแสน เชียงราย</t>
  </si>
  <si>
    <t>02D049</t>
  </si>
  <si>
    <t>เลขที่ 457 ม.2 ต. เวียง อ. เชียงแสน จ. เชียงราย</t>
  </si>
  <si>
    <t>04E010</t>
  </si>
  <si>
    <t>จ581/5916</t>
  </si>
  <si>
    <t>นาง จันสุข ทองผาง</t>
  </si>
  <si>
    <t>เลขที่ 17 ม.5 ต. เวียง อ. เชียงแสน จ. เชียงราย</t>
  </si>
  <si>
    <t>12C054</t>
  </si>
  <si>
    <t>17 ม.5เวียง เชียงแสน เชียงราย</t>
  </si>
  <si>
    <t>ประเภทบ้านแถว (ทาวน์เฮาส์)</t>
  </si>
  <si>
    <t>12C054-B001</t>
  </si>
  <si>
    <t>เลขที่ 15 ซ.ศรีสวัสดิ์รัตนดกสินทร์ ถ.ศรีสวัสดิ์รัตนดกสินทร์ ต. ตลาด อ. เมืองมหาสารคาม จ. มหาสารคาม</t>
  </si>
  <si>
    <t>07J003</t>
  </si>
  <si>
    <t>จ471/1464</t>
  </si>
  <si>
    <t>นาย จาตุรงค์ กิติผดุง</t>
  </si>
  <si>
    <t>เลขที่ 90/3 ม.2 ซ.- ถ.- ต.  อ. บางขุนเทียน จ. กรุงเทพมหานคร</t>
  </si>
  <si>
    <t>03D019</t>
  </si>
  <si>
    <t>90/3 ม.2 ซ.- ถ.- บางขุนเทียน กรุงเทพมหานคร</t>
  </si>
  <si>
    <t>03D019-B001</t>
  </si>
  <si>
    <t>03D019-B002</t>
  </si>
  <si>
    <t>03D019-B003</t>
  </si>
  <si>
    <t>03D020</t>
  </si>
  <si>
    <t>03I006</t>
  </si>
  <si>
    <t>03I006-B001</t>
  </si>
  <si>
    <t>03F045</t>
  </si>
  <si>
    <t>03F045-B001</t>
  </si>
  <si>
    <t>03F046</t>
  </si>
  <si>
    <t>03F046-B001</t>
  </si>
  <si>
    <t>จ474/8148</t>
  </si>
  <si>
    <t>นาย จาตุรณ์ ศักดิ์แสน</t>
  </si>
  <si>
    <t>เลขที่ 295 ม.5 ต. เวียง อ. เชียงแสน จ. เชียงราย</t>
  </si>
  <si>
    <t>11E028</t>
  </si>
  <si>
    <t>295 ม.5เวียง เชียงแสน เชียงราย</t>
  </si>
  <si>
    <t>11E028-B001</t>
  </si>
  <si>
    <t>11E028-B002</t>
  </si>
  <si>
    <t>เลขที่ 11 ม.1 ซ.- ถ.- ต. เวียง อ. เชียงแสน จ. เชียงราย</t>
  </si>
  <si>
    <t>02K003</t>
  </si>
  <si>
    <t>จ700/6787</t>
  </si>
  <si>
    <t>นาย จาย พรหมปัญญา</t>
  </si>
  <si>
    <t>เลขที่ 236 ม.1 ซ.- ถ.- ต. เวียง อ. เชียงแสน จ. เชียงราย</t>
  </si>
  <si>
    <t>03G049</t>
  </si>
  <si>
    <t>236 ม.1 ซ.- ถ.-เวียง เชียงแสน เชียงราย</t>
  </si>
  <si>
    <t>03G049-B001</t>
  </si>
  <si>
    <t>03G049-B002</t>
  </si>
  <si>
    <t>จ776/7761</t>
  </si>
  <si>
    <t>น.ส. จารีย์พัฒน์ วิรพงษิยา</t>
  </si>
  <si>
    <t>เลขที่ 403 ม.5 ต. เวียง อ. เชียงแสน จ. เชียงราย</t>
  </si>
  <si>
    <t>12C092</t>
  </si>
  <si>
    <t>403 ม.5เวียง เชียงแสน เชียงราย</t>
  </si>
  <si>
    <t>12C092-B001</t>
  </si>
  <si>
    <t>12C092-B002</t>
  </si>
  <si>
    <t>จ740/7454/001</t>
  </si>
  <si>
    <t>นาง จารุณี รัตนเดชาพิทักษ์</t>
  </si>
  <si>
    <t>เลขที่ 64 ม.3 ซ.- ถ.- ต. เวียง อ. เชียงแสน จ. เชียงราย</t>
  </si>
  <si>
    <t>03I008</t>
  </si>
  <si>
    <t>64 ม.3 ซ.- ถ.-เวียง เชียงแสน เชียงราย</t>
  </si>
  <si>
    <t>03I008-B001</t>
  </si>
  <si>
    <t>08K034</t>
  </si>
  <si>
    <t>เลขที่ 210 ม.9 ต. เวียง อ. เชียงแสน จ. เชียงราย</t>
  </si>
  <si>
    <t>08E024</t>
  </si>
  <si>
    <t>จ777/1525</t>
  </si>
  <si>
    <t>น.ส. จารุวรรณ กันจินะ</t>
  </si>
  <si>
    <t>เลขที่ 15 ม.9 ต. เวียง อ. เชียงแสน จ. เชียงราย</t>
  </si>
  <si>
    <t>09D055</t>
  </si>
  <si>
    <t>15 ม.9เวียง เชียงแสน เชียงราย</t>
  </si>
  <si>
    <t>09D055-B001</t>
  </si>
  <si>
    <t>เลขที่ 188 ม.5 ต. เวียง อ. เชียงแสน จ. เชียงราย</t>
  </si>
  <si>
    <t>12J024</t>
  </si>
  <si>
    <t>12J013</t>
  </si>
  <si>
    <t>เลขที่ 90/1112 ม.7 ซ.- ถ.- ต. สามพราน อ. สามพราน จ. นครปฐม</t>
  </si>
  <si>
    <t>06B013</t>
  </si>
  <si>
    <t>จ775/5916</t>
  </si>
  <si>
    <t>ด.ช. จารุวิทย์ ทองผาง</t>
  </si>
  <si>
    <t>11D024</t>
  </si>
  <si>
    <t>จ511/8725</t>
  </si>
  <si>
    <t>นาย จำนงค์ เสาร์จันทร์</t>
  </si>
  <si>
    <t>เลขที่ 43 ม.9 ต. เวียง อ. เชียงแสน จ. เชียงราย</t>
  </si>
  <si>
    <t>09A033</t>
  </si>
  <si>
    <t>43 ม.9เวียง เชียงแสน เชียงราย</t>
  </si>
  <si>
    <t>09A034</t>
  </si>
  <si>
    <t>09A034-B001</t>
  </si>
  <si>
    <t>09A034-B002</t>
  </si>
  <si>
    <t>09A034-B003</t>
  </si>
  <si>
    <t>09K008</t>
  </si>
  <si>
    <t>เลขที่ 183 ม.2 ซ.- ถ.- ต. เวียง อ. เชียงแสน จ. เชียงราย</t>
  </si>
  <si>
    <t>04E023</t>
  </si>
  <si>
    <t>จ511/6718</t>
  </si>
  <si>
    <t>น.ส. จำนงค์ พวงสมบุติ</t>
  </si>
  <si>
    <t>เลขที่ 35/15 ถ.เพชรบุรี ต. ทุ่งพญาไท อ. ราชเทวี จ. กรุงเทพมหานคร</t>
  </si>
  <si>
    <t>08H004</t>
  </si>
  <si>
    <t>35/15 ถ.เพชรบุรีทุ่งพญาไท ราชเทวี กรุงเทพมหานคร</t>
  </si>
  <si>
    <t>08H004-B001</t>
  </si>
  <si>
    <t>08H004-B002</t>
  </si>
  <si>
    <t>08H004-B003</t>
  </si>
  <si>
    <t>เพิง</t>
  </si>
  <si>
    <t>08H004-B004</t>
  </si>
  <si>
    <t>จ511/8741</t>
  </si>
  <si>
    <t>นาย จำนงค์ สมุดความ</t>
  </si>
  <si>
    <t>เลขที่ 24 ม.6 ซ.- ถ.- ต. เวียง อ. เชียงแสน จ. เชียงราย</t>
  </si>
  <si>
    <t>06G017</t>
  </si>
  <si>
    <t>24 ม.6 ซ.- ถ.-เวียง เชียงแสน เชียงราย</t>
  </si>
  <si>
    <t>06N001</t>
  </si>
  <si>
    <t>06N001-B001</t>
  </si>
  <si>
    <t>เลขที่ 181 ม.8 ซ.- ถ.- ต. เวียง อ. เชียงแสน จ. เชียงราย</t>
  </si>
  <si>
    <t>06J114</t>
  </si>
  <si>
    <t>ว570/1557</t>
  </si>
  <si>
    <t>นาย วิทยา กันทิยะ</t>
  </si>
  <si>
    <t>385 ม.8 ซ.- ถ.-เวียง เชียงแสน เชียงราย</t>
  </si>
  <si>
    <t>06I114-B002</t>
  </si>
  <si>
    <t>จ500/5916</t>
  </si>
  <si>
    <t>นาย จำปา ทองผาง</t>
  </si>
  <si>
    <t>12C067</t>
  </si>
  <si>
    <t>12C067-B001</t>
  </si>
  <si>
    <t>12D024</t>
  </si>
  <si>
    <t>12D022</t>
  </si>
  <si>
    <t>เลขที่ 64 ม.1 ซ.- ถ.- ต. เวียง อ. เชียงแสน จ. เชียงราย</t>
  </si>
  <si>
    <t>02E013</t>
  </si>
  <si>
    <t>เลขที่ 219 ม.5 ต. เวียง อ. เชียงแสน จ. เชียงราย</t>
  </si>
  <si>
    <t>11E008</t>
  </si>
  <si>
    <t>11E010</t>
  </si>
  <si>
    <t>เลขที่ 199 ม.8 ซ.- ถ.- ต. เวียงพางคำ อ. แม่สาย จ. เชียงราย</t>
  </si>
  <si>
    <t>02C014</t>
  </si>
  <si>
    <t>จ780/1370</t>
  </si>
  <si>
    <t>นาย จำรัส โกฎิยี่</t>
  </si>
  <si>
    <t>เลขที่ 7 ม.1 ซ.- ถ.- ต. เวียง อ. เชียงแสน จ. เชียงราย</t>
  </si>
  <si>
    <t>01G006</t>
  </si>
  <si>
    <t>จ780/8591</t>
  </si>
  <si>
    <t>นาย จำรัส หาทอง</t>
  </si>
  <si>
    <t>เลขที่ 298 ม.3 ต. เวียง อ. เชียงแสน จ. เชียงราย</t>
  </si>
  <si>
    <t>08L024</t>
  </si>
  <si>
    <t>298 ม.3เวียง เชียงแสน เชียงราย</t>
  </si>
  <si>
    <t>08L024-B001</t>
  </si>
  <si>
    <t>08L024-B002</t>
  </si>
  <si>
    <t>เลขที่ 385 ม.1 ต. บ้านแซว อ. เชียงแสน จ. เชียงราย</t>
  </si>
  <si>
    <t>09E023</t>
  </si>
  <si>
    <t>จ730/6777</t>
  </si>
  <si>
    <t>นาย จำเริญ พลูวรลักษณ์</t>
  </si>
  <si>
    <t>03D015</t>
  </si>
  <si>
    <t>43 ม.- ซ.- ถ.- บางกะปิ กรุงเทพมหานคร</t>
  </si>
  <si>
    <t>03D015-B001</t>
  </si>
  <si>
    <t>03D014</t>
  </si>
  <si>
    <t>03D014-B001</t>
  </si>
  <si>
    <t>03D013</t>
  </si>
  <si>
    <t>03D013-B001</t>
  </si>
  <si>
    <t>03D012</t>
  </si>
  <si>
    <t>03D012-B001</t>
  </si>
  <si>
    <t>03D012-B002</t>
  </si>
  <si>
    <t>03D012-B003</t>
  </si>
  <si>
    <t>03C030</t>
  </si>
  <si>
    <t>03C030-B001</t>
  </si>
  <si>
    <t>เลขที่ 65 ม.4 ซ.- ถ.- ต. เวียง อ. เชียงแสน จ. เชียงราย</t>
  </si>
  <si>
    <t>01H027</t>
  </si>
  <si>
    <t>เลขที่ 965 ถ.สุขสวัสดิ์ ต. บางปะกอก อ. ราษฎร์บูรณะ จ. กรุงเทพมหานคร</t>
  </si>
  <si>
    <t>04R003</t>
  </si>
  <si>
    <t>จ791/2979</t>
  </si>
  <si>
    <t>นาย จำลอง เชื้อเมืองพาน</t>
  </si>
  <si>
    <t>เลขที่ 190 ม.1 ซ.- ถ.- ต. เวียง อ. เชียงแสน จ. เชียงราย</t>
  </si>
  <si>
    <t>03G068</t>
  </si>
  <si>
    <t>190 ม.1 ซ.- ถ.-เวียง เชียงแสน เชียงราย</t>
  </si>
  <si>
    <t>03G068-B001</t>
  </si>
  <si>
    <t>03G068-B003</t>
  </si>
  <si>
    <t>03G068-B004</t>
  </si>
  <si>
    <t>จ791/8769</t>
  </si>
  <si>
    <t>นาย จำลอง ศรีฟองจันทร์</t>
  </si>
  <si>
    <t>เลขที่ 130 ม.7 ต. เวียง อ. เชียงแสน จ. เชียงราย</t>
  </si>
  <si>
    <t>13C015</t>
  </si>
  <si>
    <t>130 ม.7เวียง เชียงแสน เชียงราย</t>
  </si>
  <si>
    <t>13C015-B001</t>
  </si>
  <si>
    <t>13C015-B002</t>
  </si>
  <si>
    <t>จ447/5755</t>
  </si>
  <si>
    <t>ด.ญ. จิตตรา เบร็นเนอร์</t>
  </si>
  <si>
    <t>เลขที่ 783 ม.2 ซ.- ถ.- ต. เวียง อ. เชียงแสน จ. เชียงราย</t>
  </si>
  <si>
    <t>06E085</t>
  </si>
  <si>
    <t>06E085-B001</t>
  </si>
  <si>
    <t>จ447/2924</t>
  </si>
  <si>
    <t>นาง จิตตรี เชื้อเจ็ดตน</t>
  </si>
  <si>
    <t>เลขที่ 216 ม.5 ต. เวียง อ. เชียงแสน จ. เชียงราย</t>
  </si>
  <si>
    <t>12C025</t>
  </si>
  <si>
    <t>216 ม.5เวียง เชียงแสน เชียงราย</t>
  </si>
  <si>
    <t>12C025-B001</t>
  </si>
  <si>
    <t>12C025-B002</t>
  </si>
  <si>
    <t>เลขที่ 386 ม.3 ต. แม่เงิน อ. เชียงแสน จ. เชียงราย</t>
  </si>
  <si>
    <t>11E021</t>
  </si>
  <si>
    <t>เลขที่ 601 ถ.โชคชัย 4 ต. ลาดพร้าว อ. ลาดพร้าว จ. กรุงเทพมหานคร</t>
  </si>
  <si>
    <t>07F038</t>
  </si>
  <si>
    <t>เลขที่ 247 ม.2 ต. เวียง อ. เชียงแสน จ. เชียงราย</t>
  </si>
  <si>
    <t>เลขที่ 205 ม.2 ซ.- ถ.- ต. เวียง อ. เชียงแสน จ. เชียงราย</t>
  </si>
  <si>
    <t>06G001</t>
  </si>
  <si>
    <t>จ470/6787</t>
  </si>
  <si>
    <t>นาง จิตร พรหมบุตร</t>
  </si>
  <si>
    <t>13F008</t>
  </si>
  <si>
    <t>59 ม.7เวียง เชียงแสน เชียงราย</t>
  </si>
  <si>
    <t>เลขที่ 17 ซ.ลาดพร้าว128 ต. วังทองหลาง อ. วังทองหลาง จ. กรุงเทพมหานคร</t>
  </si>
  <si>
    <t>02H005</t>
  </si>
  <si>
    <t>จ780/7725</t>
  </si>
  <si>
    <t>นาย จำรัส วิโรจนาภา</t>
  </si>
  <si>
    <t>215/24 ม.- ซ.- ถ.สุขุมวิท21(อโศก) คลองเตย กรุงเทพมหานคร</t>
  </si>
  <si>
    <t>02H004</t>
  </si>
  <si>
    <t>ว540/7725</t>
  </si>
  <si>
    <t>นาง วันดี วิโรจนาภา</t>
  </si>
  <si>
    <t>66/1 ม.- ซ.- ถ.-สามเสนใน พญาไท กรุงเทพมหานคร</t>
  </si>
  <si>
    <t>จ540/2725</t>
  </si>
  <si>
    <t>นาง จินดา ชัยชนะ</t>
  </si>
  <si>
    <t>เลขที่ 120/1 ม.6 ต. เวียง อ. เชียงแสน จ. เชียงราย</t>
  </si>
  <si>
    <t>06M002</t>
  </si>
  <si>
    <t>120/1 ม.6เวียง เชียงแสน เชียงราย</t>
  </si>
  <si>
    <t>06M002-B001</t>
  </si>
  <si>
    <t>06M002-B002</t>
  </si>
  <si>
    <t>จ540/8977</t>
  </si>
  <si>
    <t>นาง จินดา ส้อมวงค์</t>
  </si>
  <si>
    <t>เลขที่ 89 ม.6 ซ.- ถ.- ต. เวียง อ. เชียงแสน จ. เชียงราย</t>
  </si>
  <si>
    <t>06G023</t>
  </si>
  <si>
    <t>89 ม.6 ซ.- ถ.-เวียง เชียงแสน เชียงราย</t>
  </si>
  <si>
    <t>06G023-B001</t>
  </si>
  <si>
    <t>06G023-B002</t>
  </si>
  <si>
    <t>06G023-B003</t>
  </si>
  <si>
    <t>เลขที่ 830 ม.3 ต. เวียง อ. เชียงแสน จ. เชียงราย</t>
  </si>
  <si>
    <t>09H021</t>
  </si>
  <si>
    <t>เลขที่ 46 ซ.ประดิพัทธ์ ต. สามเสนใน อ. พญาไท จ. กรุงเทพมหานคร</t>
  </si>
  <si>
    <t>09A053</t>
  </si>
  <si>
    <t>09D001</t>
  </si>
  <si>
    <t>เลขที่ 28/2 ม.4 ซ.- ถ.- ต. เวียง อ. เชียงแสน จ. เชียงราย</t>
  </si>
  <si>
    <t>02E037</t>
  </si>
  <si>
    <t xml:space="preserve"> 3798</t>
  </si>
  <si>
    <t>02E038</t>
  </si>
  <si>
    <t>02E039</t>
  </si>
  <si>
    <t>02E040</t>
  </si>
  <si>
    <t>เลขที่ 4/25 ซ.เสรีไทย 57 ต. คลองกุ่ม อ. บึงกุ่ม จ. กรุงเทพมหานคร</t>
  </si>
  <si>
    <t>10D019</t>
  </si>
  <si>
    <t>09F001</t>
  </si>
  <si>
    <t>09F018</t>
  </si>
  <si>
    <t>09F006</t>
  </si>
  <si>
    <t>02D001</t>
  </si>
  <si>
    <t>02D008</t>
  </si>
  <si>
    <t>02D003</t>
  </si>
  <si>
    <t>09J012</t>
  </si>
  <si>
    <t>เลขที่ 49/23 ม.- ซ.- ถ.ศรีอินทราทิตย์ ต. ธานี อ. เมืองสุโขทัย จ. สุโขทัย</t>
  </si>
  <si>
    <t>02O006</t>
  </si>
  <si>
    <t>จ752/1450</t>
  </si>
  <si>
    <t>นาง จิรนุช กิตินา</t>
  </si>
  <si>
    <t>เลขที่ 477 ม.3 ต. เวียง อ. เชียงแสน จ. เชียงราย</t>
  </si>
  <si>
    <t>08J003</t>
  </si>
  <si>
    <t>477 ม.3เวียง เชียงแสน เชียงราย</t>
  </si>
  <si>
    <t>08J003-B001</t>
  </si>
  <si>
    <t>08J003-B002</t>
  </si>
  <si>
    <t>จ757/7855</t>
  </si>
  <si>
    <t>น.ส. จิรปรียา มหาธนวงศ์</t>
  </si>
  <si>
    <t>เลขที่ 447 ม.1 ซ.- ถ.- ต. เวียง อ. เชียงแสน จ. เชียงราย</t>
  </si>
  <si>
    <t>03G043</t>
  </si>
  <si>
    <t>อ623/7855</t>
  </si>
  <si>
    <t>น.ส. อภิชญา มหาธนวงศ์</t>
  </si>
  <si>
    <t>147 ม.1 ซ.- ถ.-เวียง เชียงแสน เชียงราย</t>
  </si>
  <si>
    <t>04B076</t>
  </si>
  <si>
    <t>447 ม.1 ซ.- ถ.-เวียง เชียงแสน เชียงราย</t>
  </si>
  <si>
    <t>04B076-B001</t>
  </si>
  <si>
    <t>04B078</t>
  </si>
  <si>
    <t>04B078-B001</t>
  </si>
  <si>
    <t>จ767/7270</t>
  </si>
  <si>
    <t>น.ส. จิรพรรณ ยี่แซว</t>
  </si>
  <si>
    <t>เลขที่ 604 ม.6 ซ.- ถ.- ต. แม่ไร่ อ. แม่จัน จ. เชียงราย</t>
  </si>
  <si>
    <t>06J092</t>
  </si>
  <si>
    <t>604 ม.6 ซ.- ถ.-แม่ไร่ แม่จัน เชียงราย</t>
  </si>
  <si>
    <t>06J092-B001</t>
  </si>
  <si>
    <t>จ770/9567</t>
  </si>
  <si>
    <t>นาย จิรยุ อานุภาวธรรม</t>
  </si>
  <si>
    <t>03I053</t>
  </si>
  <si>
    <t>03I053-B001</t>
  </si>
  <si>
    <t>03I053-B002</t>
  </si>
  <si>
    <t>03I053-B003</t>
  </si>
  <si>
    <t>03I050</t>
  </si>
  <si>
    <t>03I050-B001</t>
  </si>
  <si>
    <t>03I049</t>
  </si>
  <si>
    <t>03I049-B001</t>
  </si>
  <si>
    <t>03I049-B002</t>
  </si>
  <si>
    <t>03I049-B003</t>
  </si>
  <si>
    <t>02O005</t>
  </si>
  <si>
    <t>จ774/9567</t>
  </si>
  <si>
    <t>นาย จิรวัฒน์ อานุภาวธรรม</t>
  </si>
  <si>
    <t>เลขที่ 253/4 ม.1 ซ.- ถ.- ต. เวียง อ. เชียงแสน จ. เชียงราย</t>
  </si>
  <si>
    <t>03L016</t>
  </si>
  <si>
    <t>253/4 ม.1 ซ.- ถ.-เวียง เชียงแสน เชียงราย</t>
  </si>
  <si>
    <t>03L016-B001</t>
  </si>
  <si>
    <t>จ713/1559</t>
  </si>
  <si>
    <t>น.ส. จิระกัญญา ขุนทอง</t>
  </si>
  <si>
    <t>เลขที่ 152 ม.12 ซ.- ถ.- ต. จันดุม อ. พลับพลาชัย จ. บุรีรัมย์</t>
  </si>
  <si>
    <t>06I103</t>
  </si>
  <si>
    <t>152 ม.12 ซ.- ถ.-จันดุม พลับพลาชัย บุรีรัมย์</t>
  </si>
  <si>
    <t>06I103-B001</t>
  </si>
  <si>
    <t>06I103-B002</t>
  </si>
  <si>
    <t>เลขที่ 384 ม.2 ซ.- ถ.- ต. เวียง อ. เมืองเชียงราย จ. เชียงราย</t>
  </si>
  <si>
    <t>04R008</t>
  </si>
  <si>
    <t>เลขที่ 70 ถ.พหลโยธิน ต. ท่าแร้ง อ. บางเขน จ. กรุงเทพมหานคร</t>
  </si>
  <si>
    <t>13D022</t>
  </si>
  <si>
    <t>13D030</t>
  </si>
  <si>
    <t>จ760/9447</t>
  </si>
  <si>
    <t>น.ส. จิราภา อุตต๊ะลี</t>
  </si>
  <si>
    <t>เลขที่ 94 ม.9 ต. เวียง อ. เชียงแสน จ. เชียงราย</t>
  </si>
  <si>
    <t>09D047</t>
  </si>
  <si>
    <t>94 ม.9เวียง เชียงแสน เชียงราย</t>
  </si>
  <si>
    <t>09D047-B001</t>
  </si>
  <si>
    <t>เลขที่ 54 ต.  อ. ห้วยขวาง จ. กรุงเทพมหานคร</t>
  </si>
  <si>
    <t>07H003</t>
  </si>
  <si>
    <t>จ778/8775</t>
  </si>
  <si>
    <t>นาง จิราวัส ศรีมัธยกุล</t>
  </si>
  <si>
    <t>เลขที่ 79 ม.3 ซ.- ถ.- ต. เวียง อ. เชียงแสน จ. เชียงราย</t>
  </si>
  <si>
    <t>03F044</t>
  </si>
  <si>
    <t>79 ม.3 ซ.- ถ.-เวียง เชียงแสน เชียงราย</t>
  </si>
  <si>
    <t>08K028</t>
  </si>
  <si>
    <t>03F044/001</t>
  </si>
  <si>
    <t>จ765/6272</t>
  </si>
  <si>
    <t>น.ส. จีรพันธ์ เพ็ชรชนะ</t>
  </si>
  <si>
    <t>เลขที่ 384/1 ม.7 ซ.- ถ.- ต. แม่สาย อ. แม่สาย จ. เชียงราย</t>
  </si>
  <si>
    <t>04B126</t>
  </si>
  <si>
    <t>384/1 ม.7 ซ.- ถ.-แม่สาย แม่สาย เชียงราย</t>
  </si>
  <si>
    <t>04B126-B001</t>
  </si>
  <si>
    <t>เลขที่ 346 ม.8 ซ.- ถ.- ต. เวียง อ. เชียงแสน จ. เชียงราย</t>
  </si>
  <si>
    <t>346 ม.8 ซ.- ถ.-เวียง เชียงแสน เชียงราย</t>
  </si>
  <si>
    <t>เลขที่ 225 ม.5 ต. เวียง อ. เชียงแสน จ. เชียงราย</t>
  </si>
  <si>
    <t>12C112</t>
  </si>
  <si>
    <t>เลขที่ 83 ม.3 ซ.- ถ.- ต. นางแล อ. เมืองเชียงราย จ. เชียงราย</t>
  </si>
  <si>
    <t>06I039</t>
  </si>
  <si>
    <t>จ356/7456</t>
  </si>
  <si>
    <t>นาง จุฑาทิพ รัตนภานพ</t>
  </si>
  <si>
    <t>เลขที่ 452/3 ม.1 ต. ริมใต้ อ. แม่ริม จ. เชียงใหม่</t>
  </si>
  <si>
    <t>03H068</t>
  </si>
  <si>
    <t>452/3 ม.1ริมใต้ แม่ริม เชียงใหม่</t>
  </si>
  <si>
    <t>03H068-B001</t>
  </si>
  <si>
    <t>03H068-B002</t>
  </si>
  <si>
    <t>เลขที่ 34 ม.13 ซ.บ้านป่าสักน้อยใน ถ.- ต. เวียง อ. เชียงแสน จ. เชียงราย</t>
  </si>
  <si>
    <t>06I036</t>
  </si>
  <si>
    <t>จ374/6185</t>
  </si>
  <si>
    <t>นาง จุฑารัตน์ พงศ์ธรรม</t>
  </si>
  <si>
    <t>เลขที่ 2/2 ม.6 ต. บ้านด้าย อ. แม่สาย จ. เชียงราย</t>
  </si>
  <si>
    <t>11E015</t>
  </si>
  <si>
    <t>2/2 ม.6บ้านด้าย แม่สาย เชียงราย</t>
  </si>
  <si>
    <t>11E015-B001</t>
  </si>
  <si>
    <t>11E015-B002</t>
  </si>
  <si>
    <t>เลขที่ 665/45 ม.5 ซ.- ถ.- ต. รอบเวียง อ. เมืองเชียงราย จ. เชียงราย</t>
  </si>
  <si>
    <t>04B016</t>
  </si>
  <si>
    <t>03J049</t>
  </si>
  <si>
    <t>เลขที่ 89 ม.5 ต. เวียง อ. เชียงแสน จ. เชียงราย</t>
  </si>
  <si>
    <t>12D049</t>
  </si>
  <si>
    <t>จ774/7458</t>
  </si>
  <si>
    <t>ร.ต.ต.หญิง จุรีรัตน์ รัตน์สถิตย์</t>
  </si>
  <si>
    <t>เลขที่ 21/1 ม.9 ต. เวียง อ. เชียงของ จ. เชียงราย</t>
  </si>
  <si>
    <t>04D022</t>
  </si>
  <si>
    <t>21/1 ม.9เวียง เชียงของ เชียงราย</t>
  </si>
  <si>
    <t>04D022-B001</t>
  </si>
  <si>
    <t>เลขที่ 501/1 ม.2 ซ.- ถ.- ต. เวียง อ. เชียงแสน จ. เชียงราย</t>
  </si>
  <si>
    <t>04K016</t>
  </si>
  <si>
    <t>เลขที่ 442 ม.2 ซ.- ถ.- ต. เวียง อ. เชียงแสน จ. เชียงราย</t>
  </si>
  <si>
    <t>04G030</t>
  </si>
  <si>
    <t>04G031</t>
  </si>
  <si>
    <t>จ000/1440</t>
  </si>
  <si>
    <t>นาย จู ขัตตะ</t>
  </si>
  <si>
    <t>เลขที่ 810 ม.3 ต. เวียง อ. เชียงแสน จ. เชียงราย</t>
  </si>
  <si>
    <t>08L026</t>
  </si>
  <si>
    <t>810 ม.3เวียง เชียงแสน เชียงราย</t>
  </si>
  <si>
    <t>08L026-B001</t>
  </si>
  <si>
    <t>08L026-B002</t>
  </si>
  <si>
    <t>08L026-B003</t>
  </si>
  <si>
    <t>04O015</t>
  </si>
  <si>
    <t>04O016</t>
  </si>
  <si>
    <t>เลขที่ 28/226 ม.10 ต. มีนบุรี อ. มีนบุรี จ. กรุงเทพมหานคร</t>
  </si>
  <si>
    <t>13D003</t>
  </si>
  <si>
    <t>13D012</t>
  </si>
  <si>
    <t>เลขที่ 28/226 ม.10 ต. แขวงมีนบุรี อ. เขตมีนบุรี จ. กรุงเทพมหานคร</t>
  </si>
  <si>
    <t>13D078</t>
  </si>
  <si>
    <t>13D076</t>
  </si>
  <si>
    <t>เลขที่ 179 ม.1 ต. เวียง อ. เชียงแสน จ. เชียงราย</t>
  </si>
  <si>
    <t>02F024</t>
  </si>
  <si>
    <t>เลขที่ 116 ม.- ซ.อินทามระ 22 ถ.- ต. ดินแดง อ. ดินแดง จ. กรุงเทพมหานคร</t>
  </si>
  <si>
    <t>02O019</t>
  </si>
  <si>
    <t>จ485/1370/002</t>
  </si>
  <si>
    <t>นาย เจตสิทธิ์ โกฎยี่</t>
  </si>
  <si>
    <t>เลขที่ 43 ม.1 ซ.- ถ.- ต. เวียง อ. เชียงแสน จ. เชียงราย</t>
  </si>
  <si>
    <t>03E010</t>
  </si>
  <si>
    <t>43 ม.1 ซ.- ถ.-เวียง เชียงแสน เชียงราย</t>
  </si>
  <si>
    <t>06E022</t>
  </si>
  <si>
    <t>จ547/8125/001</t>
  </si>
  <si>
    <t>นาย เจนณรงค์ แสงจันทร์</t>
  </si>
  <si>
    <t>เลขที่ 256 ม.8 ซ.- ถ.- ต. เวียง อ. เชียงแสน จ. เชียงราย</t>
  </si>
  <si>
    <t>06I130</t>
  </si>
  <si>
    <t>256 ม.8 ซ.- ถ.-เวียง เชียงแสน เชียงราย</t>
  </si>
  <si>
    <t>06I0130-B001</t>
  </si>
  <si>
    <t>06I129-B001</t>
  </si>
  <si>
    <t>จ581/8677</t>
  </si>
  <si>
    <t>นาย เจนหงษ์ สุพรรณ์</t>
  </si>
  <si>
    <t>เลขที่ 479 ม.1 ซ.- ถ.- ต. เวียง อ. เชียงแสน จ. เชียงราย</t>
  </si>
  <si>
    <t>04C025</t>
  </si>
  <si>
    <t>03G033</t>
  </si>
  <si>
    <t>479 ม.1 ซ.- ถ.-เวียง เชียงแสน เชียงราย</t>
  </si>
  <si>
    <t>03G033-B001</t>
  </si>
  <si>
    <t>03G033-B003</t>
  </si>
  <si>
    <t>จ730/6527</t>
  </si>
  <si>
    <t>นาย เจริญ พานิชย์</t>
  </si>
  <si>
    <t>เลขที่ 186 ม.5 ต. เวียง อ. เชียงแสน จ. เชียงราย</t>
  </si>
  <si>
    <t>12C053</t>
  </si>
  <si>
    <t>186 ม.5เวียง เชียงแสน เชียงราย</t>
  </si>
  <si>
    <t>12C053-B001</t>
  </si>
  <si>
    <t>12C053-B002</t>
  </si>
  <si>
    <t>11G051</t>
  </si>
  <si>
    <t>จ730/9552</t>
  </si>
  <si>
    <t>นาย เจริญ อินทจักร</t>
  </si>
  <si>
    <t>11D046</t>
  </si>
  <si>
    <t>11D046-B001</t>
  </si>
  <si>
    <t>11D046-B002</t>
  </si>
  <si>
    <t>12F030</t>
  </si>
  <si>
    <t>เลขที่ 47/1 ม.2 ซ.- ถ.- ต. เวียง อ. เชียงแสน จ. เชียงราย</t>
  </si>
  <si>
    <t>04R033</t>
  </si>
  <si>
    <t>จ730/2757</t>
  </si>
  <si>
    <t>นาย เจริญ ชัยประเสริฐ</t>
  </si>
  <si>
    <t xml:space="preserve"> ม.3 ต. เวียง อ. เชียงแสน จ. เชียงราย</t>
  </si>
  <si>
    <t>08L027</t>
  </si>
  <si>
    <t xml:space="preserve"> ม.3เวียง เชียงแสน เชียงราย</t>
  </si>
  <si>
    <t>11E013</t>
  </si>
  <si>
    <t>13E021</t>
  </si>
  <si>
    <t>13E059</t>
  </si>
  <si>
    <t>13F011</t>
  </si>
  <si>
    <t>จ730/9467</t>
  </si>
  <si>
    <t>นาย เจริญ อิตุพร</t>
  </si>
  <si>
    <t>เลขที่ 64 ม.8 ซ.- ถ.- ต. เวียง อ. เชียงแสน จ. เชียงราย</t>
  </si>
  <si>
    <t>06J007</t>
  </si>
  <si>
    <t>64 ม.8 ซ.- ถ.-เวียง เชียงแสน เชียงราย</t>
  </si>
  <si>
    <t>06J007-B001</t>
  </si>
  <si>
    <t>จ730/7117</t>
  </si>
  <si>
    <t>ด.ช. เจริญ มงคลคลี</t>
  </si>
  <si>
    <t>เลขที่ 44 ม.9 ต. เวียง อ. เชียงแสน จ. เชียงราย</t>
  </si>
  <si>
    <t>09B037</t>
  </si>
  <si>
    <t>44 ม.9เวียง เชียงแสน เชียงราย</t>
  </si>
  <si>
    <t>จ830/8545</t>
  </si>
  <si>
    <t>ด.ช. เจษฎา สินถนอม</t>
  </si>
  <si>
    <t>เลขที่ 81 ม.2 ซ.- ถ.- ต. เวียง อ. เชียงแสน จ. เชียงราย</t>
  </si>
  <si>
    <t>06J087</t>
  </si>
  <si>
    <t>81 ม.2 ซ.- ถ.-เวียง เชียงแสน เชียงราย</t>
  </si>
  <si>
    <t>06J087-B001</t>
  </si>
  <si>
    <t>จ779/2450</t>
  </si>
  <si>
    <t>นาย เจี่ยวฮิน แซ่เติ๋น</t>
  </si>
  <si>
    <t>เลขที่ 62 ม.10 ซ.- ถ.- ต. บ้านมาง อ. เชียงม่วน จ. พะเยา</t>
  </si>
  <si>
    <t>06I047</t>
  </si>
  <si>
    <t>62 ม.10 ซ.- ถ.-บ้านมาง เชียงม่วน พะเยา</t>
  </si>
  <si>
    <t>06I047-B001</t>
  </si>
  <si>
    <t>เลขที่ 55 ม.1 ซ.- ถ.- ต. เวียง อ. เชียงแสน จ. เชียงราย</t>
  </si>
  <si>
    <t>03C052</t>
  </si>
  <si>
    <t>จ700/9757</t>
  </si>
  <si>
    <t>นาย แจ้ว อุ้ยทิม</t>
  </si>
  <si>
    <t>เลขที่ 606 ม.8 ซ.- ถ.- ต. เวียง อ. เชียงแสน จ. เชียงราย</t>
  </si>
  <si>
    <t>06I002</t>
  </si>
  <si>
    <t>606 ม.8 ซ.- ถ.-เวียง เชียงแสน เชียงราย</t>
  </si>
  <si>
    <t>06I002-B001</t>
  </si>
  <si>
    <t>06I002-B002</t>
  </si>
  <si>
    <t>06I002-B003</t>
  </si>
  <si>
    <t>จ700/5917</t>
  </si>
  <si>
    <t>นาง แจ๋ว ทองยิ้ม</t>
  </si>
  <si>
    <t xml:space="preserve"> ซ.- ถ.- ต. ทุ่งหลวง อ. คีรีมาศ จ. สุโขทัย</t>
  </si>
  <si>
    <t>03K071</t>
  </si>
  <si>
    <t xml:space="preserve"> ซ.- ถ.-ทุ่งหลวง คีรีมาศ สุโขทัย</t>
  </si>
  <si>
    <t>03K071-B001</t>
  </si>
  <si>
    <t>03K071-B002</t>
  </si>
  <si>
    <t>เลขที่ 70 ม.2 ซ.- ถ.- ต. เวียง อ. เชียงแสน จ. เชียงราย</t>
  </si>
  <si>
    <t>06B021</t>
  </si>
  <si>
    <t>06B025</t>
  </si>
  <si>
    <t>06B028</t>
  </si>
  <si>
    <t>จ567/8179</t>
  </si>
  <si>
    <t>น.ส. ใจทิพย์ แสงเมือง</t>
  </si>
  <si>
    <t>เลขที่ 254 ม.2 ต. เวียง อ. เชียงแสน จ. เชียงราย</t>
  </si>
  <si>
    <t>07L028</t>
  </si>
  <si>
    <t>จ700/8717</t>
  </si>
  <si>
    <t>นาย ใจมา ใหม่คำวัง</t>
  </si>
  <si>
    <t>เลขที่ 76/1 ม.2 ต. เวียง อ. เชียงแสน จ. เชียงราย</t>
  </si>
  <si>
    <t>09J013</t>
  </si>
  <si>
    <t>76/1 ม.2เวียง เชียงแสน เชียงราย</t>
  </si>
  <si>
    <t>ฉ791/5191</t>
  </si>
  <si>
    <t>นาย ฉลอง ทาก๋อง</t>
  </si>
  <si>
    <t>เลขที่ 17 ม.4 ซ.- ถ.- ต. เวียง อ. เชียงแสน จ. เชียงราย</t>
  </si>
  <si>
    <t>004/026</t>
  </si>
  <si>
    <t>17 ม.4 ซ.- ถ.-เวียง เชียงแสน เชียงราย</t>
  </si>
  <si>
    <t>01A032</t>
  </si>
  <si>
    <t>ฉ740/1797</t>
  </si>
  <si>
    <t>นาง ฉลาด กีเยอโม</t>
  </si>
  <si>
    <t>เลขที่ 258 ม.6 ต. เวียง อ. เชียงแสน จ. เชียงราย</t>
  </si>
  <si>
    <t>08B001</t>
  </si>
  <si>
    <t>258 ม.6เวียง เชียงแสน เชียงราย</t>
  </si>
  <si>
    <t>ฉ777/5571</t>
  </si>
  <si>
    <t>นางสาว ฉวีวรรณ ปุ่นวงศ์</t>
  </si>
  <si>
    <t>เลขที่ 205 ม.6 ต. เวียง อ. เชียงแสน จ. เชียงราย</t>
  </si>
  <si>
    <t>06K020</t>
  </si>
  <si>
    <t>เลขที่ 26 ม.2 ต. เวียง อ. เชียงแสน จ. เชียงราย</t>
  </si>
  <si>
    <t>11C021</t>
  </si>
  <si>
    <t>เลขที่ 446/312 ซ.พหลโยธิน2 ถ.พหลโยธิน ต. คลองถนน อ. สายไหม จ. กรุงเทพมหานคร</t>
  </si>
  <si>
    <t>12B030</t>
  </si>
  <si>
    <t>เลขที่ 104 ม.5 ต. ศรีดอนมูล อ. เชียงแสน จ. เชียงราย</t>
  </si>
  <si>
    <t>02D025</t>
  </si>
  <si>
    <t>02D024</t>
  </si>
  <si>
    <t>เลขที่ 7 ม.5 ต. เวียง อ. เชียงแสน จ. เชียงราย</t>
  </si>
  <si>
    <t>11E016</t>
  </si>
  <si>
    <t>ฉ770/5773</t>
  </si>
  <si>
    <t>นาย เฉลิม เทียมฐานะ</t>
  </si>
  <si>
    <t>เลขที่ 50 ม.7 ต. เวียง อ. เชียงแสน จ. เชียงราย</t>
  </si>
  <si>
    <t>13B022</t>
  </si>
  <si>
    <t>50 ม.7เวียง เชียงแสน เชียงราย</t>
  </si>
  <si>
    <t>13B022-B001</t>
  </si>
  <si>
    <t>ฉ771/8724</t>
  </si>
  <si>
    <t>นาย เฉลิมเกียรติ สำเร็จดี</t>
  </si>
  <si>
    <t>เลขที่ 120/32 ม.1 ต. บ้านฉาง อ. บ้านฉาง จ. ระยอง</t>
  </si>
  <si>
    <t>12D035</t>
  </si>
  <si>
    <t>120/32 ม.1บ้านฉาง บ้านฉาง ระยอง</t>
  </si>
  <si>
    <t>12D026</t>
  </si>
  <si>
    <t>ฉ776/6471</t>
  </si>
  <si>
    <t>นาย เฉลิมพร ผะเดียงฉันท์</t>
  </si>
  <si>
    <t>เลขที่ 12/1 ม.10 ต. สองคอน อ. แก่งคอย จ. สระบุรี</t>
  </si>
  <si>
    <t>08J013</t>
  </si>
  <si>
    <t>12/1 ม.10สองคอน แก่งคอย สระบุรี</t>
  </si>
  <si>
    <t>08J013-B001</t>
  </si>
  <si>
    <t>08J027</t>
  </si>
  <si>
    <t>08J027-B001</t>
  </si>
  <si>
    <t>ฉ777/7171</t>
  </si>
  <si>
    <t>นาย เฉลียว รักรุ่งเรืองกิจ</t>
  </si>
  <si>
    <t>เลขที่ 37 ซ.พัฒนาการ 52 ต. สวนหลวง อ. สวนหลวง จ. กรุงเทพมหานคร</t>
  </si>
  <si>
    <t>08I008</t>
  </si>
  <si>
    <t>12B031</t>
  </si>
  <si>
    <t>37 ซ.พัฒนาการ 52สวนหลวง สวนหลวง กรุงเทพมหานคร</t>
  </si>
  <si>
    <t>12B031-B001</t>
  </si>
  <si>
    <t>12B031-B002</t>
  </si>
  <si>
    <t>12B031-B003</t>
  </si>
  <si>
    <t>12B031-B004</t>
  </si>
  <si>
    <t>12B031-B005</t>
  </si>
  <si>
    <t>12B031-B006</t>
  </si>
  <si>
    <t>12B031-B007</t>
  </si>
  <si>
    <t>12B031-B008</t>
  </si>
  <si>
    <t>12B031-B009</t>
  </si>
  <si>
    <t>12B031-B010</t>
  </si>
  <si>
    <t>12B031-B011</t>
  </si>
  <si>
    <t>06E124</t>
  </si>
  <si>
    <t>ว774/6188</t>
  </si>
  <si>
    <t>นาง วิลาวัณย์ พงษ์สวรรค์</t>
  </si>
  <si>
    <t>1 ม.8 ซ.- ถ.-เวียง เชียงแสน เชียงราย</t>
  </si>
  <si>
    <t>06E124-B001</t>
  </si>
  <si>
    <t>06E124-B002</t>
  </si>
  <si>
    <t>06E124-B003</t>
  </si>
  <si>
    <t>06E124-B004</t>
  </si>
  <si>
    <t>06E124-B005</t>
  </si>
  <si>
    <t>ฉ777/2891</t>
  </si>
  <si>
    <t>น.ส. เฉลียว แจ่หอง</t>
  </si>
  <si>
    <t>เลขที่ 80 ม.1 ซ.- ถ.- ต. เวียง อ. เชียงแสน จ. เชียงราย</t>
  </si>
  <si>
    <t>03G045</t>
  </si>
  <si>
    <t>80 ม.1 ซ.- ถ.-เวียง เชียงแสน เชียงราย</t>
  </si>
  <si>
    <t>03G045-B001</t>
  </si>
  <si>
    <t>03C049</t>
  </si>
  <si>
    <t>ธ767/6375</t>
  </si>
  <si>
    <t>ส.ต. ธีระพล เพ็ญมานะศักดิ์</t>
  </si>
  <si>
    <t>80 ม.1เวียง เชียงแสน เชียงราย</t>
  </si>
  <si>
    <t>ส700/2891</t>
  </si>
  <si>
    <t>นาย สาม แจ่หอง</t>
  </si>
  <si>
    <t>03C049-B001</t>
  </si>
  <si>
    <t>เลขที่ 331 ม.2 ต. เวียง อ. เชียงแสน จ. เชียงราย</t>
  </si>
  <si>
    <t>ช340/5774</t>
  </si>
  <si>
    <t>น.ส. ชญาดา นวลตา</t>
  </si>
  <si>
    <t>เลขที่ 54 ม.4 ต. เวียง อ. เชียงแสน จ. เชียงราย</t>
  </si>
  <si>
    <t>01B018</t>
  </si>
  <si>
    <t>004/013</t>
  </si>
  <si>
    <t>54 ม.4เวียง เชียงแสน เชียงราย</t>
  </si>
  <si>
    <t>ช358/7140</t>
  </si>
  <si>
    <t>น.ส. ชญานิศ มุกดา</t>
  </si>
  <si>
    <t>เลขที่ 726 ม.3 ซ.- ถ.- ต. แม่สาย อ. แม่สาย จ. เชียงราย</t>
  </si>
  <si>
    <t>03F037</t>
  </si>
  <si>
    <t>726 ม.3 ซ.- ถ.-แม่สาย แม่สาย เชียงราย</t>
  </si>
  <si>
    <t>03F037-B001</t>
  </si>
  <si>
    <t>03F037-B003</t>
  </si>
  <si>
    <t>03F038</t>
  </si>
  <si>
    <t>03F038-B001</t>
  </si>
  <si>
    <t>03F038-B002</t>
  </si>
  <si>
    <t>12A005</t>
  </si>
  <si>
    <t>13I001</t>
  </si>
  <si>
    <t>ช360/5777</t>
  </si>
  <si>
    <t>น.ส. ชฏาภา ธรรมวงศ์</t>
  </si>
  <si>
    <t>11G017</t>
  </si>
  <si>
    <t>11G017-B001</t>
  </si>
  <si>
    <t>11G017-B002</t>
  </si>
  <si>
    <t>11G017-B003</t>
  </si>
  <si>
    <t>11G017-B004</t>
  </si>
  <si>
    <t>11G017-B005</t>
  </si>
  <si>
    <t>13I005</t>
  </si>
  <si>
    <t>11D027</t>
  </si>
  <si>
    <t>ช535/5916</t>
  </si>
  <si>
    <t>น.ส. ชนัญธิดา ทองผาง</t>
  </si>
  <si>
    <t>11D032</t>
  </si>
  <si>
    <t>11D032-B001</t>
  </si>
  <si>
    <t>เลขที่ 32/1 ม.4 ต. เวียง อ. เชียงแสน จ. เชียงราย</t>
  </si>
  <si>
    <t>01B008</t>
  </si>
  <si>
    <t>ช567/2977</t>
  </si>
  <si>
    <t>น.ส. ชนำพร ใจเอี่ยม</t>
  </si>
  <si>
    <t>เลขที่ 480 ม.3 ต. สระยายโสม อ. อู่ทอง จ. สุพรรณบุรี</t>
  </si>
  <si>
    <t>09H018</t>
  </si>
  <si>
    <t>480 ม.3สระยายโสม อู่ทอง สุพรรณบุรี</t>
  </si>
  <si>
    <t>ช540/7471</t>
  </si>
  <si>
    <t>น.ส. ชนิดา มณียิ่งทรัพย์ทวี</t>
  </si>
  <si>
    <t>เลขที่ 457 ม.13 ต. แม่สาย อ. แม่สาย จ. เชียงราย</t>
  </si>
  <si>
    <t>09E021</t>
  </si>
  <si>
    <t>457 ม.13แม่สาย แม่สาย เชียงราย</t>
  </si>
  <si>
    <t>11F027</t>
  </si>
  <si>
    <t>ช583/1752</t>
  </si>
  <si>
    <t>นาง ชนิษฐา คำรินไชย</t>
  </si>
  <si>
    <t>เลขที่ 29 ม.4 ต. เวียง อ. เชียงแสน จ. เชียงราย</t>
  </si>
  <si>
    <t>002/033</t>
  </si>
  <si>
    <t>29 ม.4เวียง เชียงแสน เชียงราย</t>
  </si>
  <si>
    <t>12E034</t>
  </si>
  <si>
    <t>12E026</t>
  </si>
  <si>
    <t>12F015</t>
  </si>
  <si>
    <t>ส125/7946</t>
  </si>
  <si>
    <t>นาย แสงจันทร์ ยอดผ่านเมือง</t>
  </si>
  <si>
    <t>26/2 ม.2เวียง เชียงแสน เชียงราย</t>
  </si>
  <si>
    <t>12F015-B002</t>
  </si>
  <si>
    <t>12F015-B003</t>
  </si>
  <si>
    <t>ช583/2557</t>
  </si>
  <si>
    <t>น.ส. ชนิษฐา จันทร์เต็ม</t>
  </si>
  <si>
    <t>เลขที่ 16 ม.6 ต. เวียง อ. เชียงแสน จ. เชียงราย</t>
  </si>
  <si>
    <t>06L019</t>
  </si>
  <si>
    <t>16 ม.6เวียง เชียงแสน เชียงราย</t>
  </si>
  <si>
    <t>11F044</t>
  </si>
  <si>
    <t>เลขที่ 193 ม.5 ต. เวียง อ. เชียงแสน จ. เชียงราย</t>
  </si>
  <si>
    <t>13E049</t>
  </si>
  <si>
    <t>ช767/8591</t>
  </si>
  <si>
    <t>น.ส. ชไมพร หาทอง</t>
  </si>
  <si>
    <t>เลขที่ 595 ม.3 ต. เวียง อ. เชียงแสน จ. เชียงราย</t>
  </si>
  <si>
    <t>08L025</t>
  </si>
  <si>
    <t>595 ม.3เวียง เชียงแสน เชียงราย</t>
  </si>
  <si>
    <t>08L025-B002</t>
  </si>
  <si>
    <t>ช755/5918</t>
  </si>
  <si>
    <t>นาย ชรินทร์ ทองสุข</t>
  </si>
  <si>
    <t>เลขที่ 10 ม.8 ซ.- ถ.- ต. เวียง อ. เชียงแสน จ. เชียงราย</t>
  </si>
  <si>
    <t>06J086</t>
  </si>
  <si>
    <t>10 ม.8 ซ.- ถ.-เวียง เชียงแสน เชียงราย</t>
  </si>
  <si>
    <t>06J086-B001</t>
  </si>
  <si>
    <t>06J086-B002</t>
  </si>
  <si>
    <t>ช752/6771</t>
  </si>
  <si>
    <t>นางสาว ชลธิชา พรมคำ</t>
  </si>
  <si>
    <t>เลขที่ 26 ม.4 ต. เวียง อ. เชียงแสน จ. เชียงราย</t>
  </si>
  <si>
    <t>004/010</t>
  </si>
  <si>
    <t>26 ม.4เวียง เชียงแสน เชียงราย</t>
  </si>
  <si>
    <t>ช790/5915</t>
  </si>
  <si>
    <t>นาย ชลอ ทองน้อย</t>
  </si>
  <si>
    <t>เลขที่ 363 ม.9 ต. ป่าอ้อดอนชัย อ. เมืองเชียงราย จ. เชียงราย</t>
  </si>
  <si>
    <t>363 ม.9ป่าอ้อดอนชัย เมืองเชียงราย เชียงราย</t>
  </si>
  <si>
    <t>-B012</t>
  </si>
  <si>
    <t>เลขที่ 17 ม.9 ต. เวียง อ. เชียงแสน จ. เชียงราย</t>
  </si>
  <si>
    <t>09D079</t>
  </si>
  <si>
    <t>ร770/1791/001</t>
  </si>
  <si>
    <t>นาย รวย เครื่องน้อย</t>
  </si>
  <si>
    <t>90 ม.9เวียง เชียงแสน เชียงราย</t>
  </si>
  <si>
    <t>09D079-B001</t>
  </si>
  <si>
    <t>เลขที่ 609/1 ม.3 ต. เวียง อ. เมืองเชียงราย จ. เชียงราย</t>
  </si>
  <si>
    <t>06C021/001</t>
  </si>
  <si>
    <t>ช755/6275</t>
  </si>
  <si>
    <t>นาย ชวนินทร์ เพชรประดับ</t>
  </si>
  <si>
    <t>เลขที่ 66 ซ.6 ถ.พระบาท ต. พระบาท อ. เมืองลำปาง จ. ลำปาง</t>
  </si>
  <si>
    <t>06H011/040</t>
  </si>
  <si>
    <t>66 ซ.6 ถ.พระบาทพระบาท เมืองลำปาง ลำปาง</t>
  </si>
  <si>
    <t>เลขที่ 16/1 ต.  อ. บางกะปิ จ. กรุงเทพมหานคร</t>
  </si>
  <si>
    <t>03E001</t>
  </si>
  <si>
    <t>ฉ472/2185</t>
  </si>
  <si>
    <t>นาย ฉัตรชัย จงสุทธนามณี</t>
  </si>
  <si>
    <t>18/1 ม.7 ซ.- ถ.-แม่จัน แม่จัน เชียงราย</t>
  </si>
  <si>
    <t>03E003</t>
  </si>
  <si>
    <t>ช770/8147</t>
  </si>
  <si>
    <t>น.ส. ชวลี เหง่าตระกูล</t>
  </si>
  <si>
    <t>เลขที่ 216/1 ม.1 ต. รอบเวียง อ. เมืองเชียงราย จ. เชียงราย</t>
  </si>
  <si>
    <t>13B047</t>
  </si>
  <si>
    <t>216/1 ม.1รอบเวียง เมืองเชียงราย เชียงราย</t>
  </si>
  <si>
    <t>13B047-B001</t>
  </si>
  <si>
    <t>13F014</t>
  </si>
  <si>
    <t>13B046</t>
  </si>
  <si>
    <t>13B046-B001</t>
  </si>
  <si>
    <t>13B046-B002</t>
  </si>
  <si>
    <t>เลขที่ 270 ม.2 ซ.- ถ.- ต. เวียง อ. เชียงแสน จ. เชียงราย</t>
  </si>
  <si>
    <t>04N011</t>
  </si>
  <si>
    <t>เลขที่ 172 ม.4 ต. เวียง อ. เชียงแสน จ. เชียงราย</t>
  </si>
  <si>
    <t>ช222/2127</t>
  </si>
  <si>
    <t>น.ส. ชัชชาชร ชิงชัย</t>
  </si>
  <si>
    <t>เลขที่ 326 ม.8 ซ.- ถ.- ต. เวียง อ. เชียงแสน จ. เชียงราย</t>
  </si>
  <si>
    <t>06I040</t>
  </si>
  <si>
    <t>326 ม.8 ซ.- ถ.-เวียง เชียงแสน เชียงราย</t>
  </si>
  <si>
    <t>06I040-B001</t>
  </si>
  <si>
    <t>06I040-B002</t>
  </si>
  <si>
    <t>ช255/7870</t>
  </si>
  <si>
    <t>นาย ชัชนันท์ มาสม</t>
  </si>
  <si>
    <t>เลขที่ 598/16 ม.3 ต. เวียง อ. เชียงแสน จ. เชียงราย</t>
  </si>
  <si>
    <t>09H024</t>
  </si>
  <si>
    <t>598/16 ม.3เวียง เชียงแสน เชียงราย</t>
  </si>
  <si>
    <t>09H024-B001</t>
  </si>
  <si>
    <t>เลขที่ 46/65 ม.5 ต. ตลิ่งชัน อ. ตลิ่งชัน จ. กรุงเทพมหานคร</t>
  </si>
  <si>
    <t>11C001</t>
  </si>
  <si>
    <t>11C013</t>
  </si>
  <si>
    <t>11C003</t>
  </si>
  <si>
    <t>11C002</t>
  </si>
  <si>
    <t>11C004</t>
  </si>
  <si>
    <t>11D071</t>
  </si>
  <si>
    <t>11C019</t>
  </si>
  <si>
    <t>11C018</t>
  </si>
  <si>
    <t>11C011</t>
  </si>
  <si>
    <t>11C009</t>
  </si>
  <si>
    <t>11C008</t>
  </si>
  <si>
    <t>11C007</t>
  </si>
  <si>
    <t>11C010</t>
  </si>
  <si>
    <t>11C014</t>
  </si>
  <si>
    <t>11C017</t>
  </si>
  <si>
    <t>11D006/002</t>
  </si>
  <si>
    <t>11D006/001</t>
  </si>
  <si>
    <t>11C006</t>
  </si>
  <si>
    <t>11D006/003</t>
  </si>
  <si>
    <t>เลขที่ 3 ม.1 ต. เวียง อ. เชียงแสน จ. เชียงราย</t>
  </si>
  <si>
    <t>ช277/2556</t>
  </si>
  <si>
    <t>นาย ชัชวาลย์ จีนานุพันธ์</t>
  </si>
  <si>
    <t>เลขที่ 16/2 ม.2 ต. เวียง อ. เชียงแสน จ. เชียงราย</t>
  </si>
  <si>
    <t>06M031</t>
  </si>
  <si>
    <t>16/2 ม.2เวียง เชียงแสน เชียงราย</t>
  </si>
  <si>
    <t>เลขที่ 128 ม.6 ต. เวียง อ. เชียงแสน จ. เชียงราย</t>
  </si>
  <si>
    <t>ช333/9550</t>
  </si>
  <si>
    <t>นาง ชัญญ์ญาณ์ อุปทา</t>
  </si>
  <si>
    <t>เลขที่ 14/1712 ม.13 ต. บางบัวทอง อ. บางบัวทอง จ. นนทบุรี</t>
  </si>
  <si>
    <t>03H029</t>
  </si>
  <si>
    <t>14/1712 ม.13บางบัวทอง บางบัวทอง นนทบุรี</t>
  </si>
  <si>
    <t>03H029-B001</t>
  </si>
  <si>
    <t>03H029-B002</t>
  </si>
  <si>
    <t>เลขที่ 116/3 ม.2 ซ.- ถ.- ต. เวียง อ. เชียงแสน จ. เชียงราย</t>
  </si>
  <si>
    <t>04N016</t>
  </si>
  <si>
    <t>13E057</t>
  </si>
  <si>
    <t>ช700/1587</t>
  </si>
  <si>
    <t>นาย ชัย กันสีเวียง</t>
  </si>
  <si>
    <t>เลขที่ 353 ม.8 ซ.- ถ.- ต. เวียง อ. เชียงแสน จ. เชียงราย</t>
  </si>
  <si>
    <t>06I057</t>
  </si>
  <si>
    <t>353 ม.8 ซ.- ถ.-เวียง เชียงแสน เชียงราย</t>
  </si>
  <si>
    <t>06I057-B001</t>
  </si>
  <si>
    <t>เลขที่ 342 ม.4 ซ.- ถ.- ต. โป่งงาม อ. แม่สาย จ. เชียงราย</t>
  </si>
  <si>
    <t>04C036</t>
  </si>
  <si>
    <t>04C034</t>
  </si>
  <si>
    <t>04C035</t>
  </si>
  <si>
    <t>ช771/1754</t>
  </si>
  <si>
    <t>นาย ชัยยง แก้วนาติ๊บ</t>
  </si>
  <si>
    <t>เลขที่ 149 ม.5 ต. จอมสวรรค์ อ. แม่จัน จ. เชียงราย</t>
  </si>
  <si>
    <t>07F017</t>
  </si>
  <si>
    <t>149 ม.5จอมสวรรค์ แม่จัน เชียงราย</t>
  </si>
  <si>
    <t>เลขที่ 89 ม.1 ต. เวียง อ. เชียงแสน จ. เชียงราย</t>
  </si>
  <si>
    <t>เลขที่ 163 ต. คลองเตย อ. คลองเตย จ. กรุงเทพมหานคร</t>
  </si>
  <si>
    <t>10E011</t>
  </si>
  <si>
    <t>10E002</t>
  </si>
  <si>
    <t>10E001</t>
  </si>
  <si>
    <t>10E010</t>
  </si>
  <si>
    <t>10E006</t>
  </si>
  <si>
    <t>เลขที่ 455 ม.2 ต. เวียง อ. เชียงแสน จ. เชียงราย</t>
  </si>
  <si>
    <t>04D017</t>
  </si>
  <si>
    <t>เลขที่ 11/2 ต. ศรีภูมิ อ. เมืองเชียงใหม่ จ. เชียงใหม่</t>
  </si>
  <si>
    <t>11B027</t>
  </si>
  <si>
    <t>อ574/5171</t>
  </si>
  <si>
    <t>นาง อันมณี นครังกุล</t>
  </si>
  <si>
    <t>20/3ช้างม่อย เมืองเชียงใหม่ เชียงใหม่</t>
  </si>
  <si>
    <t>11B020</t>
  </si>
  <si>
    <t>11B021</t>
  </si>
  <si>
    <t>11B022</t>
  </si>
  <si>
    <t>11B023</t>
  </si>
  <si>
    <t>11B025</t>
  </si>
  <si>
    <t>เลขที่ 105 ม.5 ต. เวียง อ. เชียงแสน จ. เชียงราย</t>
  </si>
  <si>
    <t>13A008</t>
  </si>
  <si>
    <t>ช100/5916</t>
  </si>
  <si>
    <t>นาย ช้าง ทองผาง</t>
  </si>
  <si>
    <t>เลขที่ 47 ม.5 ต. เวียง อ. เชียงแสน จ. เชียงราย</t>
  </si>
  <si>
    <t>11D051</t>
  </si>
  <si>
    <t>47 ม.5เวียง เชียงแสน เชียงราย</t>
  </si>
  <si>
    <t>11D051-B001</t>
  </si>
  <si>
    <t>10F010</t>
  </si>
  <si>
    <t>10F008</t>
  </si>
  <si>
    <t>ช300/2787</t>
  </si>
  <si>
    <t>นาย ชาญ ชัยศิริ</t>
  </si>
  <si>
    <t>เลขที่ 29 ม.5 ต. เวียง อ. เชียงแสน จ. เชียงราย</t>
  </si>
  <si>
    <t>11D023</t>
  </si>
  <si>
    <t>29 ม.5เวียง เชียงแสน เชียงราย</t>
  </si>
  <si>
    <t>11D023-B001</t>
  </si>
  <si>
    <t>13H021</t>
  </si>
  <si>
    <t>เลขที่ 1656 ม.- ซ.- ถ.- ต. รองเมือง อ. ปทุมวัน จ. กรุงเทพมหานคร</t>
  </si>
  <si>
    <t>03I034</t>
  </si>
  <si>
    <t>03I032</t>
  </si>
  <si>
    <t>03I033</t>
  </si>
  <si>
    <t>03I031</t>
  </si>
  <si>
    <t>ช375/2775</t>
  </si>
  <si>
    <t>พ.ต.ท. ชาญยุทธ ไชยมะโน</t>
  </si>
  <si>
    <t>เลขที่ 158/29 ม.10 ต. ป่าแดด อ. เมืองเชียงใหม่ จ. เชียงใหม่</t>
  </si>
  <si>
    <t>08J011</t>
  </si>
  <si>
    <t>158/29 ม.10ป่าแดด เมืองเชียงใหม่ เชียงใหม่</t>
  </si>
  <si>
    <t>08J011-B002</t>
  </si>
  <si>
    <t>08J011-B003</t>
  </si>
  <si>
    <t>ช470/8481</t>
  </si>
  <si>
    <t>ด.ช. ชาตรี สุดสาคร</t>
  </si>
  <si>
    <t>เลขที่ 31 ม.4 ซ.- ถ.- ต. ลาดบัวหลวง อ. ลาดบัวหลวง จ. พระนครศรีอยุธยา</t>
  </si>
  <si>
    <t>06I061</t>
  </si>
  <si>
    <t>31 ม.4 ซ.- ถ.-ลาดบัวหลวง ลาดบัวหลวง พระนครศรีอยุธยา</t>
  </si>
  <si>
    <t>06I061-B001</t>
  </si>
  <si>
    <t>เลขที่ 181/1 ม.2 ซ.- ถ.- ต. เวียง อ. เชียงแสน จ. เชียงราย</t>
  </si>
  <si>
    <t>06I077</t>
  </si>
  <si>
    <t>ช400/4157</t>
  </si>
  <si>
    <t>นาย ชาติ ดงปาลี</t>
  </si>
  <si>
    <t>09D080</t>
  </si>
  <si>
    <t>09D080-B01</t>
  </si>
  <si>
    <t>ช555/5597</t>
  </si>
  <si>
    <t>นาย ชานนท์ บุ้นเฮี้ยน</t>
  </si>
  <si>
    <t>เลขที่ 683 ม.1 ต. เวียง อ. เชียงแสน จ. เชียงราย</t>
  </si>
  <si>
    <t>03J025</t>
  </si>
  <si>
    <t>683 ม.1เวียง เชียงแสน เชียงราย</t>
  </si>
  <si>
    <t>ช757/2727</t>
  </si>
  <si>
    <t>นาง ชารินีย์ ไชยชมภู</t>
  </si>
  <si>
    <t>เลขที่ 106 ม.1 ซ.- ถ.- ต. เวียง อ. เชียงแสน จ. เชียงราย</t>
  </si>
  <si>
    <t>03F065</t>
  </si>
  <si>
    <t>106 ม.1 ซ.- ถ.-เวียง เชียงแสน เชียงราย</t>
  </si>
  <si>
    <t>03F065-B001</t>
  </si>
  <si>
    <t>03F065-B002</t>
  </si>
  <si>
    <t>ช750/2770</t>
  </si>
  <si>
    <t>น.ส. ชาลินี แซ่ลิ้ม</t>
  </si>
  <si>
    <t>เลขที่ 1378-1380 ม.- ซ.- ถ.พระราม6 ต. วังใหม่ อ. ปทุมวัน จ. กรุงเทพมหานคร</t>
  </si>
  <si>
    <t>03I022</t>
  </si>
  <si>
    <t>1378-1380 ม.- ซ.- ถ.พระราม6วังใหม่ ปทุมวัน กรุงเทพมหานคร</t>
  </si>
  <si>
    <t>03I022-B001</t>
  </si>
  <si>
    <t>ช467/1295</t>
  </si>
  <si>
    <t>นาย ชิตพล คำซอน</t>
  </si>
  <si>
    <t>เลขที่ 291 ม.1 ซ.- ถ.- ต. เวียง อ. เชียงแสน จ. เชียงราย</t>
  </si>
  <si>
    <t>03F059</t>
  </si>
  <si>
    <t>291 ม.1 ซ.- ถ.-เวียง เชียงแสน เชียงราย</t>
  </si>
  <si>
    <t>03F059-B001</t>
  </si>
  <si>
    <t>03F059-B002</t>
  </si>
  <si>
    <t>02F012</t>
  </si>
  <si>
    <t>02F009</t>
  </si>
  <si>
    <t>02F006</t>
  </si>
  <si>
    <t>02F013</t>
  </si>
  <si>
    <t>ศ780/1170</t>
  </si>
  <si>
    <t>น.ส. ศลิษา โกคยี่</t>
  </si>
  <si>
    <t>03H027</t>
  </si>
  <si>
    <t>03H027-B001</t>
  </si>
  <si>
    <t>03H027-B002</t>
  </si>
  <si>
    <t>03F053</t>
  </si>
  <si>
    <t>03F053-B001</t>
  </si>
  <si>
    <t>03F053-B002</t>
  </si>
  <si>
    <t>02F002</t>
  </si>
  <si>
    <t>04B094</t>
  </si>
  <si>
    <t>ช574/7875</t>
  </si>
  <si>
    <t>นาย ชินวัตร ลี้สมบุญ</t>
  </si>
  <si>
    <t>เลขที่ 1577/5 ม.- ซ.- ถ.- ต. มักกะสัน อ. ราชเทวี จ. กรุงเทพมหานคร</t>
  </si>
  <si>
    <t>03D022</t>
  </si>
  <si>
    <t>1577/5 ม.- ซ.- ถ.-มักกะสัน ราชเทวี กรุงเทพมหานคร</t>
  </si>
  <si>
    <t>03D022-B001</t>
  </si>
  <si>
    <t>สระว่ายน้ำ</t>
  </si>
  <si>
    <t>อาคารจอดรถ</t>
  </si>
  <si>
    <t>03D032</t>
  </si>
  <si>
    <t>03D027</t>
  </si>
  <si>
    <t>03D028</t>
  </si>
  <si>
    <t>03D029</t>
  </si>
  <si>
    <t>03D030</t>
  </si>
  <si>
    <t>03D031</t>
  </si>
  <si>
    <t>03D026</t>
  </si>
  <si>
    <t>03D025</t>
  </si>
  <si>
    <t>03D024</t>
  </si>
  <si>
    <t>03D023</t>
  </si>
  <si>
    <t>เลขที่ 300/1 ม.7 ต. ในเมือง อ. เมืองขอนแก่น จ. ขอนแก่น</t>
  </si>
  <si>
    <t>11A006</t>
  </si>
  <si>
    <t>เลขที่ 36/96 ม.2 ต. บางระมาด อ. ตลิ่งชัน จ. กรุงเทพมหานคร</t>
  </si>
  <si>
    <t>09G016</t>
  </si>
  <si>
    <t>ย942/5678</t>
  </si>
  <si>
    <t>พล.อ. ยอดชาติ เทพยสุวรรณ</t>
  </si>
  <si>
    <t>36/96 ม.2 ถ.พุทธมลฑลสาย 2บางระมาด ตลิ่งชัน กรุงเทพมหานคร</t>
  </si>
  <si>
    <t>ช524/7725</t>
  </si>
  <si>
    <t>นาง ชื่นจิต มูลใจทราย</t>
  </si>
  <si>
    <t>เลขที่ 177 ม.6 ต. เวียง อ. เชียงแสน จ. เชียงราย</t>
  </si>
  <si>
    <t>08A034</t>
  </si>
  <si>
    <t>177 ม.6เวียง เชียงแสน เชียงราย</t>
  </si>
  <si>
    <t>08A034-B001</t>
  </si>
  <si>
    <t>08A034-B002</t>
  </si>
  <si>
    <t>08A034-B003</t>
  </si>
  <si>
    <t>ช524/2170</t>
  </si>
  <si>
    <t>นาง ชื่นจิต ใจแก้ว</t>
  </si>
  <si>
    <t>เลขที่ 195 ม.8 ซ.- ถ.- ต. เวียง อ. เชียงแสน จ. เชียงราย</t>
  </si>
  <si>
    <t>06J040</t>
  </si>
  <si>
    <t>195 ม.8 ซ.- ถ.-เวียง เชียงแสน เชียงราย</t>
  </si>
  <si>
    <t>06J040-B001</t>
  </si>
  <si>
    <t>06J040-B002</t>
  </si>
  <si>
    <t>เลขที่ 83 ม.1 ซ.- ถ.- ต. เวียง อ. เชียงแสน จ. เชียงราย</t>
  </si>
  <si>
    <t>03G015</t>
  </si>
  <si>
    <t>03G015-B001</t>
  </si>
  <si>
    <t>03G015-B002</t>
  </si>
  <si>
    <t>03G014</t>
  </si>
  <si>
    <t>03G014-B001</t>
  </si>
  <si>
    <t>03G014-B002</t>
  </si>
  <si>
    <t>03G014-B006</t>
  </si>
  <si>
    <t>ช767/8781</t>
  </si>
  <si>
    <t>นาย ชุมพล สามสุข</t>
  </si>
  <si>
    <t>เลขที่ 565 ม.1 ต. เวียง อ. เชียงแสน จ. เชียงราย</t>
  </si>
  <si>
    <t>03G069</t>
  </si>
  <si>
    <t>565 ม.1เวียง เชียงแสน เชียงราย</t>
  </si>
  <si>
    <t>03G069-B001</t>
  </si>
  <si>
    <t>03G069-B002</t>
  </si>
  <si>
    <t>03J038</t>
  </si>
  <si>
    <t>เลขที่ 113 ม.4 ต. โยนก อ. เชียงแสน จ. เชียงราย</t>
  </si>
  <si>
    <t>12I041</t>
  </si>
  <si>
    <t>เลขที่ 47 ม.9 ต. เวียง อ. เชียงแสน จ. เชียงราย</t>
  </si>
  <si>
    <t>09D071</t>
  </si>
  <si>
    <t>ส571/5555</t>
  </si>
  <si>
    <t>นาง สำเนียง ปันทะทา</t>
  </si>
  <si>
    <t>49 ม.9เวียง เชียงแสน เชียงราย</t>
  </si>
  <si>
    <t>09D071-B001</t>
  </si>
  <si>
    <t>09D071-B002</t>
  </si>
  <si>
    <t>09D070</t>
  </si>
  <si>
    <t>เลขที่ 66 ม.4 ต. เวียง อ. เชียงแสน จ. เชียงราย</t>
  </si>
  <si>
    <t>ช240/7772</t>
  </si>
  <si>
    <t>นาย ชูชาติ ร่วมจิตต์</t>
  </si>
  <si>
    <t>เลขที่ 159 ม.5 ต. เวียง อ. เชียงแสน จ. เชียงราย</t>
  </si>
  <si>
    <t>12C083</t>
  </si>
  <si>
    <t>159 ม.5เวียง เชียงแสน เชียงราย</t>
  </si>
  <si>
    <t>12C083-B001</t>
  </si>
  <si>
    <t>12C083-B002</t>
  </si>
  <si>
    <t>12C083-B003</t>
  </si>
  <si>
    <t>ช240/6527</t>
  </si>
  <si>
    <t>นาย ชูชาติ โพธิเจริญ</t>
  </si>
  <si>
    <t>เลขที่ 174 ม.6 ต. เวียง อ. เชียงแสน จ. เชียงราย</t>
  </si>
  <si>
    <t>06M036</t>
  </si>
  <si>
    <t>174 ม.6เวียง เชียงแสน เชียงราย</t>
  </si>
  <si>
    <t>06M036-B001</t>
  </si>
  <si>
    <t>ช710/4587</t>
  </si>
  <si>
    <t>นาย ชูรัก ตันศิริ</t>
  </si>
  <si>
    <t>เลขที่ 145/1 ม.17 ต. รอบเวียง อ. เมืองเชียงราย จ. เชียงราย</t>
  </si>
  <si>
    <t>10A004</t>
  </si>
  <si>
    <t>145/1 ม.17รอบเวียง เมืองเชียงราย เชียงราย</t>
  </si>
  <si>
    <t>10A004-B001</t>
  </si>
  <si>
    <t>10A004-B002</t>
  </si>
  <si>
    <t>10A004-B003</t>
  </si>
  <si>
    <t>10A004-B004</t>
  </si>
  <si>
    <t>10A004-B005</t>
  </si>
  <si>
    <t>10A004-B006</t>
  </si>
  <si>
    <t>โรงงานซ่อมรถยนต์</t>
  </si>
  <si>
    <t>อ600/1755</t>
  </si>
  <si>
    <t>น.ส. อำไพ งามโนนทอง</t>
  </si>
  <si>
    <t>873 ม.3เวียง เชียงแสน เชียงราย</t>
  </si>
  <si>
    <t>10A019-B004</t>
  </si>
  <si>
    <t>เลขที่ 512/14 ม.9 ซ.- ถ.- ต. หนองปรือ อ. บางละมุง จ. ชลบุรี</t>
  </si>
  <si>
    <t>04G022</t>
  </si>
  <si>
    <t>ช814/8771</t>
  </si>
  <si>
    <t>นาย ชูศักดิ์ ศิริวงศ์ษา</t>
  </si>
  <si>
    <t>เลขที่ 252 ม.9 ต. เวียง อ. เชียงแสน จ. เชียงราย</t>
  </si>
  <si>
    <t>09B013</t>
  </si>
  <si>
    <t>252 ม.9เวียง เชียงแสน เชียงราย</t>
  </si>
  <si>
    <t>09B013-B001</t>
  </si>
  <si>
    <t>เลขที่ 133/26 ถ.ราชปรารถ ต. มักกะสัน อ. ราชเทวี จ. กรุงเทพมหานคร</t>
  </si>
  <si>
    <t>12E041</t>
  </si>
  <si>
    <t>12F034</t>
  </si>
  <si>
    <t>เลขที่ 71 ม.4 ต. เวียง อ. เชียงแสน จ. เชียงราย</t>
  </si>
  <si>
    <t>01A026</t>
  </si>
  <si>
    <t>01C003</t>
  </si>
  <si>
    <t>01C001</t>
  </si>
  <si>
    <t>01F017</t>
  </si>
  <si>
    <t>ธ บ เชียงรายอินเตอร์กรุ๊ป(คลีนนิ่ง)-</t>
  </si>
  <si>
    <t>บจก. เชียงรายอินเตอร์กรุ๊ป(คลีนนิ่ง) -</t>
  </si>
  <si>
    <t>เลขที่ 333 ม.4 ซ.- ถ.- ต. ริมกก อ. เมืองเชียงราย จ. เชียงราย</t>
  </si>
  <si>
    <t>333 ม.4 ซ.- ถ.-ริมกก เมืองเชียงราย เชียงราย</t>
  </si>
  <si>
    <t>06H018</t>
  </si>
  <si>
    <t>06H027</t>
  </si>
  <si>
    <t>เลขที่ 326 ถ.พระรามที่  4 ต. มหาพฤฒาราม อ. เขตบางรัก จ. กรุงเทพมหานคร</t>
  </si>
  <si>
    <t>08L004</t>
  </si>
  <si>
    <t>เลขที่ 22/17-18 ถ.พระราม 9 ต. ห้วยขวาง อ. ห้วยขวาง จ. กรุงเทพมหานคร</t>
  </si>
  <si>
    <t>13D077</t>
  </si>
  <si>
    <t>เลขที่ 491 ม.1 ต. เวียง อ. เชียงแสน จ. เชียงราย</t>
  </si>
  <si>
    <t>04E002</t>
  </si>
  <si>
    <t>ช495/8552</t>
  </si>
  <si>
    <t>นาย โชติอนันต์ สินธุฉัตร</t>
  </si>
  <si>
    <t>06H012</t>
  </si>
  <si>
    <t>06H012-B001</t>
  </si>
  <si>
    <t>06H012-B002</t>
  </si>
  <si>
    <t>06H012-B003</t>
  </si>
  <si>
    <t>06H015</t>
  </si>
  <si>
    <t>06F015</t>
  </si>
  <si>
    <t>08M036</t>
  </si>
  <si>
    <t>ช770/2771</t>
  </si>
  <si>
    <t>นาย ไชยยา ไชยมงคล</t>
  </si>
  <si>
    <t>เลขที่ 551 ม.1 ต. เวียง อ. เชียงแสน จ. เชียงราย</t>
  </si>
  <si>
    <t>03H087</t>
  </si>
  <si>
    <t>551 ม.1เวียง เชียงแสน เชียงราย</t>
  </si>
  <si>
    <t>03H087-B001</t>
  </si>
  <si>
    <t>03H087-B002</t>
  </si>
  <si>
    <t>เลขที่ 171 ม.2 ต. ป่าสัก อ. เชียงแสน จ. เชียงราย</t>
  </si>
  <si>
    <t>ช794/2771</t>
  </si>
  <si>
    <t>นาย ไชยอณันต์ ชัยมงคล</t>
  </si>
  <si>
    <t>เลขที่ 228 ม.2 ต. เวียง อ. เชียงแสน จ. เชียงราย</t>
  </si>
  <si>
    <t>07J015</t>
  </si>
  <si>
    <t>228 ม.2เวียง เชียงแสน เชียงราย</t>
  </si>
  <si>
    <t>ช700/8185</t>
  </si>
  <si>
    <t>นาย ไชร์ สุขสีทา</t>
  </si>
  <si>
    <t>เลขที่ 27 ม.7 ต. เวียง อ. เชียงแสน จ. เชียงราย</t>
  </si>
  <si>
    <t>13C017</t>
  </si>
  <si>
    <t>27 ม.7เวียง เชียงแสน เชียงราย</t>
  </si>
  <si>
    <t>13C017-B001</t>
  </si>
  <si>
    <t>03F006</t>
  </si>
  <si>
    <t>03F006-B001</t>
  </si>
  <si>
    <t>03F006-B002</t>
  </si>
  <si>
    <t>03F006-B003</t>
  </si>
  <si>
    <t>03F006-B004</t>
  </si>
  <si>
    <t>03F006-B005</t>
  </si>
  <si>
    <t>03F006-B006</t>
  </si>
  <si>
    <t>03F006-B007</t>
  </si>
  <si>
    <t>03F006-B008</t>
  </si>
  <si>
    <t>เลขที่ 97/9 ม.1 ต. กะทู้ อ. กะทู้ จ. ภูเก็ต</t>
  </si>
  <si>
    <t>04L002</t>
  </si>
  <si>
    <t>04L003</t>
  </si>
  <si>
    <t>ญ400/6188</t>
  </si>
  <si>
    <t>นาง ญาณี พงษ์สวรรค์</t>
  </si>
  <si>
    <t>เลขที่ 237 ม.1 ต. เวียง อ. เชียงแสน จ. เชียงราย</t>
  </si>
  <si>
    <t>04A006</t>
  </si>
  <si>
    <t>237 ม.1เวียง เชียงแสน เชียงราย</t>
  </si>
  <si>
    <t>04A009</t>
  </si>
  <si>
    <t>ฐ540/8571</t>
  </si>
  <si>
    <t>นาง ฐานิดา สุปราการ</t>
  </si>
  <si>
    <t>เลขที่ 414 ม.5 ต. เวียง อ. เชียงแสน จ. เชียงราย</t>
  </si>
  <si>
    <t>11G045</t>
  </si>
  <si>
    <t>414 ม.5เวียง เชียงแสน เชียงราย</t>
  </si>
  <si>
    <t>11G045-B002</t>
  </si>
  <si>
    <t>11G045-B003</t>
  </si>
  <si>
    <t>11G045-B004</t>
  </si>
  <si>
    <t>11G045-B005</t>
  </si>
  <si>
    <t>11G045-B007</t>
  </si>
  <si>
    <t>11G045-B008</t>
  </si>
  <si>
    <t>ฐ540/8718</t>
  </si>
  <si>
    <t>น.ส. ฐานิต หวงสกุลทิพย์</t>
  </si>
  <si>
    <t>เลขที่ 396 ม.13 ซ.- ถ.- ต. แม่สาย อ. แม่สาย จ. เชียงราย</t>
  </si>
  <si>
    <t>03G059</t>
  </si>
  <si>
    <t>396 ม.13 ซ.- ถ.-แม่สาย แม่สาย เชียงราย</t>
  </si>
  <si>
    <t>03G059-B001</t>
  </si>
  <si>
    <t>03G059-B002</t>
  </si>
  <si>
    <t>ฐ470/5471</t>
  </si>
  <si>
    <t>น.ส. ฐิติมา ปติวงค์</t>
  </si>
  <si>
    <t>เลขที่ 36 ม.9 ต. เวียง อ. เชียงแสน จ. เชียงราย</t>
  </si>
  <si>
    <t>09A035</t>
  </si>
  <si>
    <t>36 ม.9เวียง เชียงแสน เชียงราย</t>
  </si>
  <si>
    <t>09A035-B001</t>
  </si>
  <si>
    <t>ฐ474/8718</t>
  </si>
  <si>
    <t>น.ส. ฐิติรัตน์ เสียงใส</t>
  </si>
  <si>
    <t>เลขที่ 9 ม.5 ต. เวียง อ. เชียงแสน จ. เชียงราย</t>
  </si>
  <si>
    <t>11D062</t>
  </si>
  <si>
    <t>9 ม.5เวียง เชียงแสน เชียงราย</t>
  </si>
  <si>
    <t>11D062-B001</t>
  </si>
  <si>
    <t>11D062-B002</t>
  </si>
  <si>
    <t>ณ350/8786</t>
  </si>
  <si>
    <t>น.ส. ณฐินี ศิริโสภณ</t>
  </si>
  <si>
    <t>เลขที่ 46 ม.8 ซ.- ถ.- ต. เวียง อ. เชียงแสน จ. เชียงราย</t>
  </si>
  <si>
    <t>06E165</t>
  </si>
  <si>
    <t>46 ม.8 ซ.- ถ.-เวียง เชียงแสน เชียงราย</t>
  </si>
  <si>
    <t>06E165-B001</t>
  </si>
  <si>
    <t>06E165-B002</t>
  </si>
  <si>
    <t>เลขที่ 89/10 ม.11 ซ.- ถ.- ต. รอบเวียง อ. เมืองเชียงราย จ. เชียงราย</t>
  </si>
  <si>
    <t>02N017</t>
  </si>
  <si>
    <t>เลขที่ 8 ม.4 ซ.- ถ.- ต. เวียง อ. เชียงแสน จ. เชียงราย</t>
  </si>
  <si>
    <t>01D005</t>
  </si>
  <si>
    <t>เลขที่ 304/1 ม.1 ต. เวียง อ. เชียงแสน จ. เชียงราย</t>
  </si>
  <si>
    <t>12F011</t>
  </si>
  <si>
    <t>เลขที่ 28/1 ม.2 ต. เวียง อ. เชียงแสน จ. เชียงราย</t>
  </si>
  <si>
    <t>09B027</t>
  </si>
  <si>
    <t>เลขที่ 21/1 ม.- ซ.- ถ.เก้่แสน ต. บ่อยาง อ. เมืองสงขลา จ. สงขลา</t>
  </si>
  <si>
    <t>02J017</t>
  </si>
  <si>
    <t>เลขที่ 300 ม.1 ซ.- ถ.- ต. เวียง อ. เชียงแสน จ. เชียงราย</t>
  </si>
  <si>
    <t>06E015</t>
  </si>
  <si>
    <t>ณ711/9553</t>
  </si>
  <si>
    <t>นาย ณรงค์ อินบุญ</t>
  </si>
  <si>
    <t>เลขที่ 385 ม.8 ซ.- ถ.- ต. เวียง อ. เชียงแสน จ. เชียงราย</t>
  </si>
  <si>
    <t>06I113</t>
  </si>
  <si>
    <t>06I113-B001</t>
  </si>
  <si>
    <t>เลขที่ 212 ม.1 ต. เวียง อ. เชียงแสน จ. เชียงราย</t>
  </si>
  <si>
    <t>09F002</t>
  </si>
  <si>
    <t>ณ336/4717</t>
  </si>
  <si>
    <t>นาย ณัฎฐพล ตระกรุดโทน</t>
  </si>
  <si>
    <t>เลขที่ 136 ม.8 ต. เวียง อ. เชียงแสน จ. เชียงราย</t>
  </si>
  <si>
    <t>06J057</t>
  </si>
  <si>
    <t>ส757/4174</t>
  </si>
  <si>
    <t>นาง เสาวนีย์ ตะกรุดโทน</t>
  </si>
  <si>
    <t>136 ม.8 ซ.- ถ.-เวียง เชียงแสน เชียงราย</t>
  </si>
  <si>
    <t>06J057-B001</t>
  </si>
  <si>
    <t>136 ม.8เวียง เชียงแสน เชียงราย</t>
  </si>
  <si>
    <t>06J057-B003</t>
  </si>
  <si>
    <t>ณ336/6454/001</t>
  </si>
  <si>
    <t>น.ส. ณัฏฐาพัชร์ พัฒน์เดชาคุณ</t>
  </si>
  <si>
    <t>เลขที่ 685 ม.1 ต. เวียง อ. เชียงแสน จ. เชียงราย</t>
  </si>
  <si>
    <t>04G004</t>
  </si>
  <si>
    <t>06A012</t>
  </si>
  <si>
    <t>เลขที่ 330 ม.10 ต. บ้านแซว อ. เชียงแสน จ. เชียงราย</t>
  </si>
  <si>
    <t>13B015</t>
  </si>
  <si>
    <t>ณ317/5774</t>
  </si>
  <si>
    <t>นาย ณัฐกรณ์ ทรายแดง</t>
  </si>
  <si>
    <t>เลขที่ 844 ม.3 ซ.บ้านเวียงใต้ ถ.- ต. เวียง อ. เชียงแสน จ. เชียงราย</t>
  </si>
  <si>
    <t>06I059</t>
  </si>
  <si>
    <t>844 ม.3 ซ.บ้านเวียงใต้ ถ.-เวียง เชียงแสน เชียงราย</t>
  </si>
  <si>
    <t>08H018</t>
  </si>
  <si>
    <t>08H018-B001</t>
  </si>
  <si>
    <t>ณ319/8181</t>
  </si>
  <si>
    <t>นาย ณัฐกฤต  สิงห์แก้ว</t>
  </si>
  <si>
    <t>เลขที่ 162 ม.4 ต. เวียง อ. เชียงแสน จ. เชียงราย</t>
  </si>
  <si>
    <t>005/037</t>
  </si>
  <si>
    <t>006/007</t>
  </si>
  <si>
    <t>162 ม.4เวียง เชียงแสน เชียงราย</t>
  </si>
  <si>
    <t>ณ315/2655</t>
  </si>
  <si>
    <t>นาง ณัฐกานต์ ใจพันธ์</t>
  </si>
  <si>
    <t>เลขที่ 317 ม.5 ต. เวียง อ. เชียงแสน จ. เชียงราย</t>
  </si>
  <si>
    <t>11E052</t>
  </si>
  <si>
    <t>317 ม.5เวียง เชียงแสน เชียงราย</t>
  </si>
  <si>
    <t>11E052-B001</t>
  </si>
  <si>
    <t>11E052-B002</t>
  </si>
  <si>
    <t>11E052-B003</t>
  </si>
  <si>
    <t>11E052-B004</t>
  </si>
  <si>
    <t>12E031</t>
  </si>
  <si>
    <t>12E022</t>
  </si>
  <si>
    <t>12B024</t>
  </si>
  <si>
    <t>12B026</t>
  </si>
  <si>
    <t>12B023</t>
  </si>
  <si>
    <t>12B025</t>
  </si>
  <si>
    <t>11G056</t>
  </si>
  <si>
    <t>11G056-B002</t>
  </si>
  <si>
    <t>11G056-B003</t>
  </si>
  <si>
    <t>11G056-B004</t>
  </si>
  <si>
    <t>11G056-B005</t>
  </si>
  <si>
    <t>11G056-B006</t>
  </si>
  <si>
    <t>11G056-B007</t>
  </si>
  <si>
    <t>11G056-B008</t>
  </si>
  <si>
    <t>เลขที่ 820/11 ม.4 ต. รอบเวียง อ. เมืองเชียงราย จ. เชียงราย</t>
  </si>
  <si>
    <t>08K001</t>
  </si>
  <si>
    <t>ณ354/5911</t>
  </si>
  <si>
    <t>นาง ณัฐธิดา ทองกวด</t>
  </si>
  <si>
    <t>เลขที่ 416 ม.1 ซ.- ถ.- ต. เวียง อ. เชียงแสน จ. เชียงราย</t>
  </si>
  <si>
    <t>03K018</t>
  </si>
  <si>
    <t>416 ม.1 ซ.- ถ.-เวียง เชียงแสน เชียงราย</t>
  </si>
  <si>
    <t>03K018-B001</t>
  </si>
  <si>
    <t>ณ361/1600</t>
  </si>
  <si>
    <t>นาย ณัฐพงศ์ คำฟู</t>
  </si>
  <si>
    <t>เลขที่ 37 ม.4 ซ.- ถ.- ต. เวียง อ. เชียงแสน จ. เชียงราย</t>
  </si>
  <si>
    <t>37 ม.4 ซ.- ถ.-เวียง เชียงแสน เชียงราย</t>
  </si>
  <si>
    <t>01E004</t>
  </si>
  <si>
    <t>01F004</t>
  </si>
  <si>
    <t>เลขที่ 53 ม.- ซ.ลาซาล 29 ถ.- ต. บางนา อ. บางนา จ. กรุงเทพมหานคร</t>
  </si>
  <si>
    <t>02G023</t>
  </si>
  <si>
    <t>10B013</t>
  </si>
  <si>
    <t>เลขที่ 21 ต. นวลจันทร์ อ. บึงกุ่ม จ. กรุงเทพมหานคร</t>
  </si>
  <si>
    <t>11B001</t>
  </si>
  <si>
    <t>11B006</t>
  </si>
  <si>
    <t>11B002</t>
  </si>
  <si>
    <t>เลขที่ 599 ม.1 ซ.- ถ.- ต. เวียง อ. เชียงแสน จ. เชียงราย</t>
  </si>
  <si>
    <t>04B098</t>
  </si>
  <si>
    <t>ณ367/2797</t>
  </si>
  <si>
    <t>นาย ณัฐภูมิ ชัยอมรรัตน์</t>
  </si>
  <si>
    <t>เลขที่ 120 ม.5 ต. เวียง อ. เชียงแสน จ. เชียงราย</t>
  </si>
  <si>
    <t>11G066</t>
  </si>
  <si>
    <t>120 ม.5เวียง เชียงแสน เชียงราย</t>
  </si>
  <si>
    <t>11G066-B001</t>
  </si>
  <si>
    <t>ณ377/8117</t>
  </si>
  <si>
    <t>นาง ณัฐวรรณ สังฆรักษ์</t>
  </si>
  <si>
    <t>เลขที่ 59/28 ม.2 ต. คูคต อ. ลำลูกกา จ. ปทุมธานี</t>
  </si>
  <si>
    <t>11E023</t>
  </si>
  <si>
    <t>59/28 ม.2คูคต ลำลูกกา ปทุมธานี</t>
  </si>
  <si>
    <t>11E023-B001</t>
  </si>
  <si>
    <t>เลขที่ 7 ม.8 ซ.- ถ.- ต. เวียง อ. เชียงแสน จ. เชียงราย</t>
  </si>
  <si>
    <t>06E037</t>
  </si>
  <si>
    <t>ณ461/1554</t>
  </si>
  <si>
    <t>นาย ณัติพงษ์ กันทาเดช</t>
  </si>
  <si>
    <t>เลขที่ 141 ม.8 ซ.- ถ.- ต. เวียง อ. เชียงแสน จ. เชียงราย</t>
  </si>
  <si>
    <t>06J090</t>
  </si>
  <si>
    <t>141 ม.8 ซ.- ถ.-เวียง เชียงแสน เชียงราย</t>
  </si>
  <si>
    <t>06J090-B001</t>
  </si>
  <si>
    <t>06J090-B002</t>
  </si>
  <si>
    <t>06J090-B004</t>
  </si>
  <si>
    <t>เลขที่ 688 ม.1 ซ.- ถ.- ต. เวียง อ. เชียงแสน จ. เชียงราย</t>
  </si>
  <si>
    <t>03M001</t>
  </si>
  <si>
    <t>03M001-B001</t>
  </si>
  <si>
    <t>03M025/001</t>
  </si>
  <si>
    <t>อ327/6787</t>
  </si>
  <si>
    <t>นาย อัญจิมา พรหมมา</t>
  </si>
  <si>
    <t>725 ม.1เวียง เชียงแสน เชียงราย</t>
  </si>
  <si>
    <t>ณ227/5919</t>
  </si>
  <si>
    <t>น.ส. ณิชชยา ทองอิน</t>
  </si>
  <si>
    <t>เลขที่ 109 ม.10 ซ.- ถ.- ต. ป่าซาง อ. แม่จัน จ. เชียงราย</t>
  </si>
  <si>
    <t>06I014</t>
  </si>
  <si>
    <t>109 ม.10 ซ.- ถ.-ป่าซาง แม่จัน เชียงราย</t>
  </si>
  <si>
    <t>06I014-B001</t>
  </si>
  <si>
    <t>เลขที่ 554 ม.6 ต. ท่าสาย อ. เมืองเชียงราย จ. เชียงราย</t>
  </si>
  <si>
    <t>07F039/001</t>
  </si>
  <si>
    <t>ณ733/2772</t>
  </si>
  <si>
    <t>น.ส. ณิรัฎฐา จิรโรจน์</t>
  </si>
  <si>
    <t>เลขที่ 3/748 ม.8 ซ.- ถ.- ต. ท่าแร้ง อ. บางเขน จ. กรุงเทพมหานคร</t>
  </si>
  <si>
    <t>03K033</t>
  </si>
  <si>
    <t>3/748 ม.8 ซ.- ถ.-ท่าแร้ง บางเขน กรุงเทพมหานคร</t>
  </si>
  <si>
    <t>ณ700/8557</t>
  </si>
  <si>
    <t>นาง ณีย์ สนิทรัมย์</t>
  </si>
  <si>
    <t>เลขที่ 343 ม.1 ซ.- ถ.- ต. เวียง อ. เชียงแสน จ. เชียงราย</t>
  </si>
  <si>
    <t>04B097</t>
  </si>
  <si>
    <t>343 ม.1 ซ.- ถ.-เวียง เชียงแสน เชียงราย</t>
  </si>
  <si>
    <t>ด557/8552</t>
  </si>
  <si>
    <t>นาง ดนันยา สินธุฉัตร</t>
  </si>
  <si>
    <t>เลขที่ 239 ถ.ธนาลัย ต. เวียง อ. เมืองเชียงราย จ. เชียงราย</t>
  </si>
  <si>
    <t>08K032</t>
  </si>
  <si>
    <t>239 ถ.ธนาลัยเวียง เมืองเชียงราย เชียงราย</t>
  </si>
  <si>
    <t>08K033</t>
  </si>
  <si>
    <t>08K039</t>
  </si>
  <si>
    <t>เลขที่ 12 ม.6 ต. ป่าสัก อ. เชียงแสน จ. เชียงราย</t>
  </si>
  <si>
    <t>07G006</t>
  </si>
  <si>
    <t>ด700/9540</t>
  </si>
  <si>
    <t>นาย ดร อินตา</t>
  </si>
  <si>
    <t>เลขที่ 76 ม.5 ต. เวียง อ. เชียงแสน จ. เชียงราย</t>
  </si>
  <si>
    <t>11F030</t>
  </si>
  <si>
    <t>76 ม.5เวียง เชียงแสน เชียงราย</t>
  </si>
  <si>
    <t>11F030-B001</t>
  </si>
  <si>
    <t>11F030-B002</t>
  </si>
  <si>
    <t>เลขที่ 20 ม.14 ต. บางพรม อ. ตลิ่งชัน จ. กรุงเทพมหานคร</t>
  </si>
  <si>
    <t>07L021</t>
  </si>
  <si>
    <t>08C008</t>
  </si>
  <si>
    <t>07L023</t>
  </si>
  <si>
    <t>07L019</t>
  </si>
  <si>
    <t>07L020</t>
  </si>
  <si>
    <t>07J009</t>
  </si>
  <si>
    <t>ด740/2547</t>
  </si>
  <si>
    <t>นาง ดรุณี จุนตระกูล</t>
  </si>
  <si>
    <t>เลขที่ 290/2 ม.21 ซ.- ถ.- ต. รอบเวียง อ. เมืองเชียงราย จ. เชียงราย</t>
  </si>
  <si>
    <t>03F055</t>
  </si>
  <si>
    <t>290/2 ม.21 ซ.- ถ.-รอบเวียง เมืองเชียงราย เชียงราย</t>
  </si>
  <si>
    <t>03F055-B001</t>
  </si>
  <si>
    <t>08C009</t>
  </si>
  <si>
    <t>03G065</t>
  </si>
  <si>
    <t>เลขที่ 75 ม.6 ต. เวียง อ. เชียงแสน จ. เชียงราย</t>
  </si>
  <si>
    <t>06L028</t>
  </si>
  <si>
    <t>ด740/2700</t>
  </si>
  <si>
    <t>นาง ดรุณี ใจยะ</t>
  </si>
  <si>
    <t>เลขที่ 235 ม.8 ซ.บ้านห้วยเกี๋ยง ถ.- ต. เวียง อ. เชียงแสน จ. เชียงราย</t>
  </si>
  <si>
    <t>06I066</t>
  </si>
  <si>
    <t>235 ม.8 ซ.บ้านห้วยเกี๋ยง ถ.-เวียง เชียงแสน เชียงราย</t>
  </si>
  <si>
    <t>06I066-B001</t>
  </si>
  <si>
    <t>ด740/8777</t>
  </si>
  <si>
    <t>น.ส. ดรุณี สุวรรณดี</t>
  </si>
  <si>
    <t>เลขที่ 362 ม.5 ต. เวียง อ. เชียงแสน จ. เชียงราย</t>
  </si>
  <si>
    <t>12C109</t>
  </si>
  <si>
    <t>362 ม.5เวียง เชียงแสน เชียงราย</t>
  </si>
  <si>
    <t>12C109-B001</t>
  </si>
  <si>
    <t>12C109-B002</t>
  </si>
  <si>
    <t>12C109-B003</t>
  </si>
  <si>
    <t>12C109-B004</t>
  </si>
  <si>
    <t>เลขที่ 81 ซ.พรมแดน2 ต. บางบอน อ. บางบอน จ. กรุงเทพมหานคร</t>
  </si>
  <si>
    <t>11B031</t>
  </si>
  <si>
    <t>ส724/9554</t>
  </si>
  <si>
    <t>นาง สมจิตต์ อนันต์</t>
  </si>
  <si>
    <t>41 ม.4ศรีภูมิ ท่าวังผา น่าน</t>
  </si>
  <si>
    <t>เลขที่ 120 ม.1 ซ.- ถ.- ต. เวียง อ. เชียงแสน จ. เชียงราย</t>
  </si>
  <si>
    <t>01I015</t>
  </si>
  <si>
    <t>ด711/5370</t>
  </si>
  <si>
    <t>นาย ดวงคำ บุญเลา</t>
  </si>
  <si>
    <t>เลขที่ 158 ม.8 ซ.- ถ.- ต. เวียง อ. เชียงแสน จ. เชียงราย</t>
  </si>
  <si>
    <t>06E010</t>
  </si>
  <si>
    <t>158 ม.8 ซ.- ถ.-เวียง เชียงแสน เชียงราย</t>
  </si>
  <si>
    <t>06E010-B001</t>
  </si>
  <si>
    <t>06E010-B002</t>
  </si>
  <si>
    <t>เลขที่ 417 ม.5 ต. เวียง อ. เชียงแสน จ. เชียงราย</t>
  </si>
  <si>
    <t>12E025</t>
  </si>
  <si>
    <t>12E033/001</t>
  </si>
  <si>
    <t>ด712/8753</t>
  </si>
  <si>
    <t>น.ส. ดวงจิตร์ สมบุญ</t>
  </si>
  <si>
    <t>เลขที่ 95 ม.9 ต. เวียง อ. เชียงแสน จ. เชียงราย</t>
  </si>
  <si>
    <t>09E040</t>
  </si>
  <si>
    <t>95 ม.9เวียง เชียงแสน เชียงราย</t>
  </si>
  <si>
    <t>09E040-B001</t>
  </si>
  <si>
    <t>ด712/1771</t>
  </si>
  <si>
    <t>นาย ดวงแจ้ม แก้วรากมุข</t>
  </si>
  <si>
    <t>เลขที่ 333/7 ม.6 ต. เวียง อ. เชียงแสน จ. เชียงราย</t>
  </si>
  <si>
    <t>06L017/001</t>
  </si>
  <si>
    <t>333/7 ม.6เวียง เชียงแสน เชียงราย</t>
  </si>
  <si>
    <t>06L017/001-B001</t>
  </si>
  <si>
    <t>ด712/5975</t>
  </si>
  <si>
    <t>นางสาว ดวงใจ น้อยทา</t>
  </si>
  <si>
    <t>เลขที่ 94 ม.4 ต. เวียง อ. เชียงแสน จ. เชียงราย</t>
  </si>
  <si>
    <t>001/019</t>
  </si>
  <si>
    <t>94 ม.4เวียง เชียงแสน เชียงราย</t>
  </si>
  <si>
    <t>ด712/2559</t>
  </si>
  <si>
    <t>นาง ดวงใจ จำปาทอง</t>
  </si>
  <si>
    <t>เลขที่ 12 ม.7 ต. เวียง อ. เชียงแสน จ. เชียงราย</t>
  </si>
  <si>
    <t>13B029</t>
  </si>
  <si>
    <t>12 ม.7เวียง เชียงแสน เชียงราย</t>
  </si>
  <si>
    <t>13B029-B001</t>
  </si>
  <si>
    <t>13B029-B002</t>
  </si>
  <si>
    <t>13B029-B003</t>
  </si>
  <si>
    <t>13B029-B004</t>
  </si>
  <si>
    <t>13B029-B005</t>
  </si>
  <si>
    <t>เลขที่ 1117 ต. คลองสาน อ. คลองสาน จ. กรุงเทพมหานคร</t>
  </si>
  <si>
    <t>12I032</t>
  </si>
  <si>
    <t>ด714/4540</t>
  </si>
  <si>
    <t>ด.ช. ดวงดาว ถนัด</t>
  </si>
  <si>
    <t>เลขที่ 50 ม.1 ซ.- ถ.- ต. ป่าสัก อ. เชียงแสน จ. เชียงราย</t>
  </si>
  <si>
    <t>04B040</t>
  </si>
  <si>
    <t>50 ม.1 ซ.- ถ.-ป่าสัก เชียงแสน เชียงราย</t>
  </si>
  <si>
    <t>04B040-B001</t>
  </si>
  <si>
    <t>ด714/5777</t>
  </si>
  <si>
    <t>นาย ดวงดี ธรรมยศ</t>
  </si>
  <si>
    <t>เลขที่ 139 ม.8 ซ.- ถ.- ต. เวียง อ. เชียงแสน จ. เชียงราย</t>
  </si>
  <si>
    <t>04P001</t>
  </si>
  <si>
    <t>ด714/5379</t>
  </si>
  <si>
    <t>นาย ดวงดี บุญเรือง</t>
  </si>
  <si>
    <t>06I097</t>
  </si>
  <si>
    <t>06I097-B001</t>
  </si>
  <si>
    <t>06I097-B002</t>
  </si>
  <si>
    <t>06I123</t>
  </si>
  <si>
    <t>139 ม.8 ซ.- ถ.-เวียง เชียงแสน เชียงราย</t>
  </si>
  <si>
    <t>06I123-B001</t>
  </si>
  <si>
    <t>06I123-B002</t>
  </si>
  <si>
    <t>11B014</t>
  </si>
  <si>
    <t>06E130</t>
  </si>
  <si>
    <t>ด715/5975</t>
  </si>
  <si>
    <t>นาย ดวงทิพย์ น้อยทา</t>
  </si>
  <si>
    <t>เลขที่ 152 ม.4 ต. เวียง อ. เชียงแสน จ. เชียงราย</t>
  </si>
  <si>
    <t>152 ม.4เวียง เชียงแสน เชียงราย</t>
  </si>
  <si>
    <t>ด715/4972</t>
  </si>
  <si>
    <t>นาย ดวงเนตร ต่อมใจ</t>
  </si>
  <si>
    <t>เลขที่ 11 ม.7 ต. เวียง อ. เชียงแสน จ. เชียงราย</t>
  </si>
  <si>
    <t>13B045</t>
  </si>
  <si>
    <t>11 ม.7เวียง เชียงแสน เชียงราย</t>
  </si>
  <si>
    <t>13B045-B001</t>
  </si>
  <si>
    <t>13B045-B002</t>
  </si>
  <si>
    <t>เลขที่ 88/304 ม.2 ต. ท่าทอง อ. เมืองพิษณุโลก จ. พิษณุโลก</t>
  </si>
  <si>
    <t>13E003</t>
  </si>
  <si>
    <t>ด716/8777</t>
  </si>
  <si>
    <t>นาง ดวงเพ็ญ สุวรรณดี</t>
  </si>
  <si>
    <t>เลขที่ 276/1 ม.5 ซ.- ถ.- ต. เวียง อ. เชียงแสน จ. เชียงราย</t>
  </si>
  <si>
    <t>12F028</t>
  </si>
  <si>
    <t>11G023</t>
  </si>
  <si>
    <t>276/1 ม.5 ซ.- ถ.-เวียง เชียงแสน เชียงราย</t>
  </si>
  <si>
    <t>11G023-B001</t>
  </si>
  <si>
    <t>06E061</t>
  </si>
  <si>
    <t>06E061-B001</t>
  </si>
  <si>
    <t>06E061-B003</t>
  </si>
  <si>
    <t>ด718/8677</t>
  </si>
  <si>
    <t>นาย ดวงแสง สุพรรณ์</t>
  </si>
  <si>
    <t>เลขที่ 101 ม.1 ซ.- ถ.- ต. เวียง อ. เชียงแสน จ. เชียงราย</t>
  </si>
  <si>
    <t>03H037</t>
  </si>
  <si>
    <t>101 ม.1 ซ.- ถ.-เวียง เชียงแสน เชียงราย</t>
  </si>
  <si>
    <t>03H037-B001</t>
  </si>
  <si>
    <t>03H037-B002</t>
  </si>
  <si>
    <t>03H037-B003</t>
  </si>
  <si>
    <t>03H037-B004</t>
  </si>
  <si>
    <t>03H037-B006</t>
  </si>
  <si>
    <t>03H037-B007</t>
  </si>
  <si>
    <t>02B039</t>
  </si>
  <si>
    <t>02L003</t>
  </si>
  <si>
    <t>ด750/4240</t>
  </si>
  <si>
    <t>นาย ด่วน เดชดี</t>
  </si>
  <si>
    <t>เลขที่ 62 ม.5 ต. เวียง อ. เชียงแสน จ. เชียงราย</t>
  </si>
  <si>
    <t>11E035</t>
  </si>
  <si>
    <t>62 ม.5เวียง เชียงแสน เชียงราย</t>
  </si>
  <si>
    <t>11E035-B001</t>
  </si>
  <si>
    <t>11E034</t>
  </si>
  <si>
    <t>11E034-B001</t>
  </si>
  <si>
    <t>ด740/6375</t>
  </si>
  <si>
    <t>นาง ดารณี เพ็ญมานะศักดิ์</t>
  </si>
  <si>
    <t>เลขที่ 84/1 ม.8 ซ.- ถ.- ต. เวียง อ. เชียงแสน จ. เชียงราย</t>
  </si>
  <si>
    <t>06J076</t>
  </si>
  <si>
    <t>84/1 ม.8 ซ.- ถ.-เวียง เชียงแสน เชียงราย</t>
  </si>
  <si>
    <t>06J076-B001</t>
  </si>
  <si>
    <t>06J076-B002</t>
  </si>
  <si>
    <t>10A006</t>
  </si>
  <si>
    <t>เลขที่ 70 ม.3 ต. เวียง อ. เชียงแสน จ. เชียงราย</t>
  </si>
  <si>
    <t>07J022/001</t>
  </si>
  <si>
    <t>เลขที่ 176 ม.3 ต. เวียง อ. เชียงแสน จ. เชียงราย</t>
  </si>
  <si>
    <t>09E024</t>
  </si>
  <si>
    <t>09E053</t>
  </si>
  <si>
    <t>09E056</t>
  </si>
  <si>
    <t>เลขที่ 958 ซ.วชิรธรรมสาธิต ต.  อ. พระโขนง จ. กรุงเทพมหานคร</t>
  </si>
  <si>
    <t>07C006</t>
  </si>
  <si>
    <t>07D017</t>
  </si>
  <si>
    <t>07A018</t>
  </si>
  <si>
    <t>07E011</t>
  </si>
  <si>
    <t>07B015</t>
  </si>
  <si>
    <t>07A006</t>
  </si>
  <si>
    <t>ด750/7179</t>
  </si>
  <si>
    <t>น.ส. ดาริน มุงเมือง</t>
  </si>
  <si>
    <t>03H059</t>
  </si>
  <si>
    <t>03H059-B002</t>
  </si>
  <si>
    <t>03I091</t>
  </si>
  <si>
    <t>03I091-B001</t>
  </si>
  <si>
    <t>ด740/8557</t>
  </si>
  <si>
    <t>น.ส. ดารุณี หนูนุรัตน์</t>
  </si>
  <si>
    <t>เลขที่ 219 ม.9 ต. เวียง อ. เชียงแสน จ. เชียงราย</t>
  </si>
  <si>
    <t>09E043</t>
  </si>
  <si>
    <t>219 ม.9เวียง เชียงแสน เชียงราย</t>
  </si>
  <si>
    <t>09E043-B001</t>
  </si>
  <si>
    <t>09E043-B002</t>
  </si>
  <si>
    <t>เลขที่ 26 ม.5 ต. เวียง อ. เชียงแสน จ. เชียงราย</t>
  </si>
  <si>
    <t>12F039</t>
  </si>
  <si>
    <t>ด711/1370</t>
  </si>
  <si>
    <t>นาย ดำรงค์ โกฎยี่</t>
  </si>
  <si>
    <t>เลขที่ 241 ม.1 ซ.- ถ.- ต. เวียง อ. เชียงแสน จ. เชียงราย</t>
  </si>
  <si>
    <t>ด711/8181</t>
  </si>
  <si>
    <t>นาย ดำรงค์ สิงห์กวาง</t>
  </si>
  <si>
    <t>เลขที่ 80 ม.8 ซ.- ถ.- ต. ศรีดอนมูล อ. เชียงแสน จ. เชียงราย</t>
  </si>
  <si>
    <t>03K028</t>
  </si>
  <si>
    <t>80 ม.8 ซ.- ถ.-ศรีดอนมูล เชียงแสน เชียงราย</t>
  </si>
  <si>
    <t>ด711/8765</t>
  </si>
  <si>
    <t>นาย ดำรงค์ สมพันธ์</t>
  </si>
  <si>
    <t>11E030</t>
  </si>
  <si>
    <t>277 ม.5เวียง เชียงแสน เชียงราย</t>
  </si>
  <si>
    <t>11E030-B001</t>
  </si>
  <si>
    <t>11E030-B002</t>
  </si>
  <si>
    <t>11E030-B003</t>
  </si>
  <si>
    <t>11E030-B004</t>
  </si>
  <si>
    <t>02G003</t>
  </si>
  <si>
    <t>03E035</t>
  </si>
  <si>
    <t>241 ม.1 ซ.- ถ.-เวียง เชียงแสน เชียงราย</t>
  </si>
  <si>
    <t>03E035-B001</t>
  </si>
  <si>
    <t>03E024</t>
  </si>
  <si>
    <t>13G002</t>
  </si>
  <si>
    <t>03C017</t>
  </si>
  <si>
    <t>03C017-B001</t>
  </si>
  <si>
    <t>03C017-B002</t>
  </si>
  <si>
    <t>03C017-B003</t>
  </si>
  <si>
    <t>03K027</t>
  </si>
  <si>
    <t>03K027-B001</t>
  </si>
  <si>
    <t>03E016</t>
  </si>
  <si>
    <t>ด718/6754</t>
  </si>
  <si>
    <t>นาย ดำรงศักดิ์ พาวันดี</t>
  </si>
  <si>
    <t>เลขที่ 321 ม.5 ต. เวียง อ. เชียงแสน จ. เชียงราย</t>
  </si>
  <si>
    <t>11F032</t>
  </si>
  <si>
    <t>321 ม.5เวียง เชียงแสน เชียงราย</t>
  </si>
  <si>
    <t>11F032-B001</t>
  </si>
  <si>
    <t>11F032-B002</t>
  </si>
  <si>
    <t>เลขที่ 66/168 ซ.- ต. วังทองหลาง อ. วังทองหลาง จ. กรุงเทพมหานคร</t>
  </si>
  <si>
    <t>04R025</t>
  </si>
  <si>
    <t>04R026</t>
  </si>
  <si>
    <t>12F035</t>
  </si>
  <si>
    <t>เลขที่ 490 ม.5 ต. เวียง อ. เชียงแสน จ. เชียงราย</t>
  </si>
  <si>
    <t>12D020</t>
  </si>
  <si>
    <t>เลขที่ 181/1 ม.1 ซ.- ถ.- ต. แม่จัน อ. แม่จัน จ. เชียงราย</t>
  </si>
  <si>
    <t>03C004</t>
  </si>
  <si>
    <t>ด200/1587</t>
  </si>
  <si>
    <t>นาย เดช กันศรีเวียง</t>
  </si>
  <si>
    <t>เลขที่ 7 ม.9 ต. เวียง อ. เชียงแสน จ. เชียงราย</t>
  </si>
  <si>
    <t>09A018</t>
  </si>
  <si>
    <t>7 ม.9เวียง เชียงแสน เชียงราย</t>
  </si>
  <si>
    <t>09A018-B001</t>
  </si>
  <si>
    <t>09A018-B002</t>
  </si>
  <si>
    <t>09A018-B003</t>
  </si>
  <si>
    <t>09A018-B004</t>
  </si>
  <si>
    <t>เลขที่ 40/1 ม.2 ซ.- ถ.- ต. เวียง อ. เชียงแสน จ. เชียงราย</t>
  </si>
  <si>
    <t>04I031</t>
  </si>
  <si>
    <t>04I012</t>
  </si>
  <si>
    <t>09J008</t>
  </si>
  <si>
    <t>เลขที่ 146 ม.9 ต. เวียงพางคำ อ. แม่สาย จ. เชียงราย</t>
  </si>
  <si>
    <t>เลขที่ 28/2 ม.4 ซ.- ถ.- ต. โป่งผา อ. แม่สาย จ. เชียงราย</t>
  </si>
  <si>
    <t>02C010</t>
  </si>
  <si>
    <t>เลขที่ 413/1 ม.2 ต. เวียง อ. เชียงแสน จ. เชียงราย</t>
  </si>
  <si>
    <t>07C008</t>
  </si>
  <si>
    <t>07A020</t>
  </si>
  <si>
    <t>07D015</t>
  </si>
  <si>
    <t>เลขที่ 641/2 ถ.ลาดพร้าว ต. จอมพล อ. จตุจักร จ. กรุงเทพมหานคร</t>
  </si>
  <si>
    <t>04I039/001</t>
  </si>
  <si>
    <t>04I039/002</t>
  </si>
  <si>
    <t>04I039/003</t>
  </si>
  <si>
    <t>04I039/004</t>
  </si>
  <si>
    <t>04I039/005</t>
  </si>
  <si>
    <t>04I039/006</t>
  </si>
  <si>
    <t>04I039/007</t>
  </si>
  <si>
    <t>04I039/008</t>
  </si>
  <si>
    <t>04I039/009</t>
  </si>
  <si>
    <t>เลขที่ 463 ม.1 ซ.- ถ.- ต. เวียง อ. เชียงแสน จ. เชียงราย</t>
  </si>
  <si>
    <t>04B064</t>
  </si>
  <si>
    <t>ด956/5670</t>
  </si>
  <si>
    <t>นาง เดือนเพ็ญ นำผล</t>
  </si>
  <si>
    <t>เลขที่ 79/1 ม.5 ต. เวียง อ. เชียงแสน จ. เชียงราย</t>
  </si>
  <si>
    <t>12D025</t>
  </si>
  <si>
    <t>13A032</t>
  </si>
  <si>
    <t>79/1 ม.5เวียง เชียงแสน เชียงราย</t>
  </si>
  <si>
    <t>13A032-B001</t>
  </si>
  <si>
    <t>13A032-B002</t>
  </si>
  <si>
    <t>ด100/6787</t>
  </si>
  <si>
    <t>นาย แดง พรหมมาลี</t>
  </si>
  <si>
    <t>เลขที่ 1 ม.4 ซ.- ถ.- ต. เวียง อ. เชียงแสน จ. เชียงราย</t>
  </si>
  <si>
    <t>002/005</t>
  </si>
  <si>
    <t>1 ม.4 ซ.- ถ.-เวียง เชียงแสน เชียงราย</t>
  </si>
  <si>
    <t>ด100/6787/002</t>
  </si>
  <si>
    <t>นาง แดง พูลสวัสดิ์</t>
  </si>
  <si>
    <t>เลขที่ 106 ม.5 ต. เวียง อ. เชียงแสน จ. เชียงราย</t>
  </si>
  <si>
    <t>11G011</t>
  </si>
  <si>
    <t>106 ม.5เวียง เชียงแสน เชียงราย</t>
  </si>
  <si>
    <t>11G011-B001</t>
  </si>
  <si>
    <t>11G011-B002</t>
  </si>
  <si>
    <t>11G011-B003</t>
  </si>
  <si>
    <t>01A029</t>
  </si>
  <si>
    <t>01C007</t>
  </si>
  <si>
    <t>ด100/8700</t>
  </si>
  <si>
    <t>นาย แดง สมพันธ์</t>
  </si>
  <si>
    <t>12I025</t>
  </si>
  <si>
    <t>ด100/6700</t>
  </si>
  <si>
    <t>นาง แดง พรหมปัญญา</t>
  </si>
  <si>
    <t>เลขที่ 98 ม.1 ซ.- ถ.- ต. เวียง อ. เชียงแสน จ. เชียงราย</t>
  </si>
  <si>
    <t>02B037</t>
  </si>
  <si>
    <t>98 ม.1 ซ.- ถ.-เวียง เชียงแสน เชียงราย</t>
  </si>
  <si>
    <t>ด100/8765</t>
  </si>
  <si>
    <t>13E042</t>
  </si>
  <si>
    <t>ต774/2556</t>
  </si>
  <si>
    <t>นาง ตรีรัตน์ จันทาพูล</t>
  </si>
  <si>
    <t>เลขที่ 81/5 ม.6 ซ.- ถ.- ต. ไม้งาม อ. เมืองตาก จ. ตาก</t>
  </si>
  <si>
    <t>03F070</t>
  </si>
  <si>
    <t>81/5 ม.6 ซ.- ถ.-ไม้งาม เมืองตาก ตาก</t>
  </si>
  <si>
    <t>03F070-B001</t>
  </si>
  <si>
    <t>เลขที่ 98 ม.2 ต. เวียง อ. เชียงแสน จ. เชียงราย</t>
  </si>
  <si>
    <t>13E056</t>
  </si>
  <si>
    <t>ต910/8181</t>
  </si>
  <si>
    <t>นาง ตอง สิงห์แก้ว</t>
  </si>
  <si>
    <t>เลขที่ 9 ม.6 ต. เวียง อ. เชียงแสน จ. เชียงราย</t>
  </si>
  <si>
    <t>08A053</t>
  </si>
  <si>
    <t>9 ม.6เวียง เชียงแสน เชียงราย</t>
  </si>
  <si>
    <t>08A053-B001</t>
  </si>
  <si>
    <t>08A053-B002</t>
  </si>
  <si>
    <t>08A053-B003</t>
  </si>
  <si>
    <t>08A053-B004</t>
  </si>
  <si>
    <t>เลขที่ 111/1065 ซ.ร่วมมิตรพัฒนา แยก7 ต. ท่าแร้ง อ. บางเขน จ. กรุงเทพมหานคร</t>
  </si>
  <si>
    <t>11F035</t>
  </si>
  <si>
    <t>ศ767/5775</t>
  </si>
  <si>
    <t>นาง ศรีแพร นิยมธรรม</t>
  </si>
  <si>
    <t>89/6-7กาฬสินธุ์ เมืองกาฬสินธุ์ กาฬสินธุ์</t>
  </si>
  <si>
    <t>04N003</t>
  </si>
  <si>
    <t>เลขที่ 11 ม.- ซ.ประดิพันท์ 10 ถ.- ต. สามเสนใน อ. พญาไท จ. กรุงเทพมหานคร</t>
  </si>
  <si>
    <t>02F039</t>
  </si>
  <si>
    <t>02F040</t>
  </si>
  <si>
    <t>02F021</t>
  </si>
  <si>
    <t>ต971/6527</t>
  </si>
  <si>
    <t>นาง ต่อมแก้ว พานิชย์</t>
  </si>
  <si>
    <t>11G057</t>
  </si>
  <si>
    <t>11G057-B001</t>
  </si>
  <si>
    <t>11G057-B002</t>
  </si>
  <si>
    <t>11G057-B003</t>
  </si>
  <si>
    <t>11G057-B004</t>
  </si>
  <si>
    <t>11G057-B005</t>
  </si>
  <si>
    <t>ต000/1740</t>
  </si>
  <si>
    <t>นาย ตา แก้วดำ</t>
  </si>
  <si>
    <t>เลขที่ 19 ม.7 ต. เวียง อ. เชียงแสน จ. เชียงราย</t>
  </si>
  <si>
    <t>13B038</t>
  </si>
  <si>
    <t>19 ม.7เวียง เชียงแสน เชียงราย</t>
  </si>
  <si>
    <t>13B038-B001</t>
  </si>
  <si>
    <t>13B038-B002</t>
  </si>
  <si>
    <t>ต000/7870</t>
  </si>
  <si>
    <t>นาย ตา วิสัย</t>
  </si>
  <si>
    <t>เลขที่ 226 ม.3 ต. เวียง อ. เชียงแสน จ. เชียงราย</t>
  </si>
  <si>
    <t>09F007</t>
  </si>
  <si>
    <t>226 ม.3เวียง เชียงแสน เชียงราย</t>
  </si>
  <si>
    <t>ต000/1794</t>
  </si>
  <si>
    <t>นาย ตา คำยอด</t>
  </si>
  <si>
    <t>เลขที่ 115 ม.6 ต. เวียง อ. เชียงแสน จ. เชียงราย</t>
  </si>
  <si>
    <t>08A055</t>
  </si>
  <si>
    <t>115 ม.6เวียง เชียงแสน เชียงราย</t>
  </si>
  <si>
    <t>08A055-B001</t>
  </si>
  <si>
    <t>08A055-B002</t>
  </si>
  <si>
    <t>ต100/5777</t>
  </si>
  <si>
    <t>นาย ต๋าคำ ธรรมรัตน์</t>
  </si>
  <si>
    <t>09D066</t>
  </si>
  <si>
    <t>09D066-B001</t>
  </si>
  <si>
    <t>09D067</t>
  </si>
  <si>
    <t>09D067-B001</t>
  </si>
  <si>
    <t>เลขที่ 101 ม.5 ต. เวียง อ. เชียงแสน จ. เชียงราย</t>
  </si>
  <si>
    <t>12D010</t>
  </si>
  <si>
    <t>13E030</t>
  </si>
  <si>
    <t>ต000/2871</t>
  </si>
  <si>
    <t>นาย ต้า แซ้หวัง</t>
  </si>
  <si>
    <t>เลขที่ 200 ม.1 ซ.- ถ.- ต. เวียง อ. เชียงแสน จ. เชียงราย</t>
  </si>
  <si>
    <t>03K053</t>
  </si>
  <si>
    <t>ธ519/4787</t>
  </si>
  <si>
    <t>นาย ธนกฤต ตุ้ยสุวรรณ</t>
  </si>
  <si>
    <t>249/1 ม.1 ซ.- ถ.-เวียง เชียงแสน เชียงราย</t>
  </si>
  <si>
    <t>03K053-B001</t>
  </si>
  <si>
    <t>03K053-B002</t>
  </si>
  <si>
    <t>04B103</t>
  </si>
  <si>
    <t>200 ม.1 ซ.- ถ.-เวียง เชียงแสน เชียงราย</t>
  </si>
  <si>
    <t>04B103-B001</t>
  </si>
  <si>
    <t>ต100/9479</t>
  </si>
  <si>
    <t>นาย ติ๊ก อุดเมืองคำ</t>
  </si>
  <si>
    <t>เลขที่ 154 ม.5 ต. เวียง อ. เชียงแสน จ. เชียงราย</t>
  </si>
  <si>
    <t>12C093</t>
  </si>
  <si>
    <t>154 ม.5เวียง เชียงแสน เชียงราย</t>
  </si>
  <si>
    <t>12C093-B001</t>
  </si>
  <si>
    <t>ต500/1000</t>
  </si>
  <si>
    <t>น.ส. ติ๊บ โกฏยี่</t>
  </si>
  <si>
    <t>เลขที่ 153 ม.1 ซ.- ถ.- ต. เวียง อ. เชียงแสน จ. เชียงราย</t>
  </si>
  <si>
    <t>03H044</t>
  </si>
  <si>
    <t>153 ม.1 ซ.- ถ.-เวียง เชียงแสน เชียงราย</t>
  </si>
  <si>
    <t>03H044-B001</t>
  </si>
  <si>
    <t>03H044-B002</t>
  </si>
  <si>
    <t>03H044-B003</t>
  </si>
  <si>
    <t>02B022</t>
  </si>
  <si>
    <t>ต500/8117</t>
  </si>
  <si>
    <t>นาง ติ๊บ สังฆวดี</t>
  </si>
  <si>
    <t>เลขที่ 35 ม.1 ซ.- ถ.- ต. เวียง อ. เชียงแสน จ. เชียงราย</t>
  </si>
  <si>
    <t>03F021</t>
  </si>
  <si>
    <t>35 ม.1 ซ.- ถ.-เวียง เชียงแสน เชียงราย</t>
  </si>
  <si>
    <t>03F021-B001</t>
  </si>
  <si>
    <t>03F021-B002</t>
  </si>
  <si>
    <t>03F021-B003</t>
  </si>
  <si>
    <t>03F021-B004</t>
  </si>
  <si>
    <t>03F021-B005</t>
  </si>
  <si>
    <t>03F021-B007</t>
  </si>
  <si>
    <t>03J006</t>
  </si>
  <si>
    <t>ต500/6775</t>
  </si>
  <si>
    <t>น.ส. ติ๊บ พรมปัญญา</t>
  </si>
  <si>
    <t>เลขที่ 524 ม.1 ซ.- ถ.- ต. เวียง อ. เชียงแสน จ. เชียงราย</t>
  </si>
  <si>
    <t>03E021</t>
  </si>
  <si>
    <t>524 ม.1 ซ.- ถ.-เวียง เชียงแสน เชียงราย</t>
  </si>
  <si>
    <t>03E021-B001</t>
  </si>
  <si>
    <t>03E021-B002</t>
  </si>
  <si>
    <t>02I010</t>
  </si>
  <si>
    <t>04B034</t>
  </si>
  <si>
    <t>02B047</t>
  </si>
  <si>
    <t>04B169</t>
  </si>
  <si>
    <t>04B169-B001</t>
  </si>
  <si>
    <t>04B169-B002</t>
  </si>
  <si>
    <t>04B169-B003</t>
  </si>
  <si>
    <t>04B034/006</t>
  </si>
  <si>
    <t>04B034/004</t>
  </si>
  <si>
    <t>02D05</t>
  </si>
  <si>
    <t>02D051/001</t>
  </si>
  <si>
    <t>04B034/002</t>
  </si>
  <si>
    <t>04B034/003</t>
  </si>
  <si>
    <t>จ100/1295</t>
  </si>
  <si>
    <t>นาง จิ่ง คำซอน</t>
  </si>
  <si>
    <t>46 ม.1เวียง เชียงแสน เชียงราย</t>
  </si>
  <si>
    <t>04B034/005</t>
  </si>
  <si>
    <t>04B034/006/001</t>
  </si>
  <si>
    <t>ต700/1771</t>
  </si>
  <si>
    <t>นาง ตุ้ย แก้วรากมุข</t>
  </si>
  <si>
    <t>เลขที่ 144 ม.6 ต. เวียง อ. เชียงแสน จ. เชียงราย</t>
  </si>
  <si>
    <t>08A023</t>
  </si>
  <si>
    <t>144 ม.6เวียง เชียงแสน เชียงราย</t>
  </si>
  <si>
    <t>08A023-B001</t>
  </si>
  <si>
    <t>08A023-B002</t>
  </si>
  <si>
    <t>08A023-B003</t>
  </si>
  <si>
    <t>08A023-B004</t>
  </si>
  <si>
    <t>เลขที่ 399 ม.2 ซ.- ถ.- ต. เวียง อ. เชียงแสน จ. เชียงราย</t>
  </si>
  <si>
    <t>06C008</t>
  </si>
  <si>
    <t>เลขที่ 633 ม.2 ซ.- ถ.- ต. เวียง อ. เชียงแสน จ. เชียงราย</t>
  </si>
  <si>
    <t>06G018</t>
  </si>
  <si>
    <t>06B018</t>
  </si>
  <si>
    <t>ต770/6118</t>
  </si>
  <si>
    <t>นาย เตียว พงค์เสน่ห์</t>
  </si>
  <si>
    <t>เลขที่ 171 ม.2 ซ.- ถ.- ต. ป่าสัก อ. เชียงแสน จ. เชียงราย</t>
  </si>
  <si>
    <t>01I003</t>
  </si>
  <si>
    <t>171 ม.2 ซ.- ถ.-ป่าสัก เชียงแสน เชียงราย</t>
  </si>
  <si>
    <t>01I003-B001</t>
  </si>
  <si>
    <t>01I003-B002</t>
  </si>
  <si>
    <t>01I003-B003</t>
  </si>
  <si>
    <t>01I003-B004</t>
  </si>
  <si>
    <t>01I003-B005</t>
  </si>
  <si>
    <t>01I004</t>
  </si>
  <si>
    <t>01I004-B001</t>
  </si>
  <si>
    <t>01I004-B002</t>
  </si>
  <si>
    <t>01I004-B003</t>
  </si>
  <si>
    <t>01I004-B004</t>
  </si>
  <si>
    <t>01I004-B005</t>
  </si>
  <si>
    <t>01I004-B006</t>
  </si>
  <si>
    <t>เลขที่ 274 ม.- ซ.- ถ.ลาดพร้าว ต.  อ. บางเขน จ. กรุงเทพมหานคร</t>
  </si>
  <si>
    <t>03E007</t>
  </si>
  <si>
    <t>ถ597/5378</t>
  </si>
  <si>
    <t>นาย ถนอม บุญมาศักดิ์</t>
  </si>
  <si>
    <t>เลขที่ 10 ม.4 ซ.- ถ.- ต. เวียง อ. เชียงแสน จ. เชียงราย</t>
  </si>
  <si>
    <t>10 ม.4 ซ.- ถ.-เวียง เชียงแสน เชียงราย</t>
  </si>
  <si>
    <t>ถ597/9551</t>
  </si>
  <si>
    <t>นาย ถนอม อุ่นเป็ง</t>
  </si>
  <si>
    <t>เลขที่ 272 ม.2 ต. เวียง อ. เชียงแสน จ. เชียงราย</t>
  </si>
  <si>
    <t>08D025</t>
  </si>
  <si>
    <t>272 ม.2เวียง เชียงแสน เชียงราย</t>
  </si>
  <si>
    <t>08D025-B001</t>
  </si>
  <si>
    <t>01G005</t>
  </si>
  <si>
    <t>01G013</t>
  </si>
  <si>
    <t>001/015</t>
  </si>
  <si>
    <t>ถ597/9558</t>
  </si>
  <si>
    <t>นาง ถนอม อินทสุข</t>
  </si>
  <si>
    <t>เลขที่ 32 ม.6 ต. เวียง อ. เชียงแสน จ. เชียงราย</t>
  </si>
  <si>
    <t>08B031</t>
  </si>
  <si>
    <t>32 ม.6เวียง เชียงแสน เชียงราย</t>
  </si>
  <si>
    <t>08B031-B001</t>
  </si>
  <si>
    <t>08B031-B002</t>
  </si>
  <si>
    <t>เลขที่ 354 ม.3 ต. เวียง อ. เชียงแสน จ. เชียงราย</t>
  </si>
  <si>
    <t>11E039</t>
  </si>
  <si>
    <t>ส180/2551/001</t>
  </si>
  <si>
    <t>นาย สิงห์ จันทกุล</t>
  </si>
  <si>
    <t>210 ม.5เวียง เชียงแสน เชียงราย</t>
  </si>
  <si>
    <t>เลขที่ 430 ม.1 ซ.- ถ.- ต. เวียง อ. เชียงแสน จ. เชียงราย</t>
  </si>
  <si>
    <t>04B015</t>
  </si>
  <si>
    <t>03H041/002</t>
  </si>
  <si>
    <t>03J052</t>
  </si>
  <si>
    <t>03J053</t>
  </si>
  <si>
    <t>เลขที่ 203 ม.23 ต. รอบเวียง อ. เมืองเชียงราย จ. เชียงราย</t>
  </si>
  <si>
    <t>03B003</t>
  </si>
  <si>
    <t>ถ777/6754</t>
  </si>
  <si>
    <t>นาย ถวัลย์ พาวันดี</t>
  </si>
  <si>
    <t>เลขที่ 72 ม.5 ต. เวียง อ. เชียงแสน จ. เชียงราย</t>
  </si>
  <si>
    <t>11F016</t>
  </si>
  <si>
    <t>72 ม.5เวียง เชียงแสน เชียงราย</t>
  </si>
  <si>
    <t>12I026</t>
  </si>
  <si>
    <t>11F013</t>
  </si>
  <si>
    <t>11F013-B001</t>
  </si>
  <si>
    <t>11F013-B002</t>
  </si>
  <si>
    <t>11F013-B003</t>
  </si>
  <si>
    <t>11F015</t>
  </si>
  <si>
    <t>03B002</t>
  </si>
  <si>
    <t>03B001</t>
  </si>
  <si>
    <t>12C066</t>
  </si>
  <si>
    <t>ถ770/1557</t>
  </si>
  <si>
    <t>นาย ถวิล กันธิยะ</t>
  </si>
  <si>
    <t>เลขที่ 53 ม.8 ซ.- ถ.- ต. เวียง อ. เชียงแสน จ. เชียงราย</t>
  </si>
  <si>
    <t>06E132</t>
  </si>
  <si>
    <t>53 ม.8 ซ.- ถ.-เวียง เชียงแสน เชียงราย</t>
  </si>
  <si>
    <t>06E132-B001</t>
  </si>
  <si>
    <t>06E132-B002</t>
  </si>
  <si>
    <t>ถ770/6558</t>
  </si>
  <si>
    <t>นาย ถาวร พุทธสาร</t>
  </si>
  <si>
    <t>เลขที่ 217 ม.6 ต. เวียง อ. เชียงแสน จ. เชียงราย</t>
  </si>
  <si>
    <t>08H012</t>
  </si>
  <si>
    <t>217 ม.6เวียง เชียงแสน เชียงราย</t>
  </si>
  <si>
    <t>08H012-B001</t>
  </si>
  <si>
    <t>08H012-B002</t>
  </si>
  <si>
    <t>08H012-B003</t>
  </si>
  <si>
    <t>08H012-B004</t>
  </si>
  <si>
    <t>08H012-B005</t>
  </si>
  <si>
    <t>เลขที่ 123 ต. ลาดยาว อ. จตุจักร จ. กรุงเทพมหานคร</t>
  </si>
  <si>
    <t>02J016</t>
  </si>
  <si>
    <t>02L005</t>
  </si>
  <si>
    <t>02L004</t>
  </si>
  <si>
    <t>02L011</t>
  </si>
  <si>
    <t>02L001</t>
  </si>
  <si>
    <t>02L010</t>
  </si>
  <si>
    <t>02L012</t>
  </si>
  <si>
    <t>02L002</t>
  </si>
  <si>
    <t>ถ777/5314</t>
  </si>
  <si>
    <t>นาง เถาวัลย์ บุญเกิด</t>
  </si>
  <si>
    <t>เลขที่ 81/1 ม.8 ซ.- ถ.- ต. เวียง อ. เชียงแสน จ. เชียงราย</t>
  </si>
  <si>
    <t>06I046</t>
  </si>
  <si>
    <t>81/1 ม.8 ซ.- ถ.-เวียง เชียงแสน เชียงราย</t>
  </si>
  <si>
    <t>06I046-B001</t>
  </si>
  <si>
    <t>06I046-B002</t>
  </si>
  <si>
    <t>เลขที่ 180 ม.2 ซ.- ถ.- ต. เวียง อ. เชียงแสน จ. เชียงราย</t>
  </si>
  <si>
    <t>06I143</t>
  </si>
  <si>
    <t>เลขที่ 108/1 ม.5 ต. มหาสวัสดิ์ อ. บางกรวย จ. นนทบุรี</t>
  </si>
  <si>
    <t>ท712/8717</t>
  </si>
  <si>
    <t>นาย ทรงชัย สามแก้ว</t>
  </si>
  <si>
    <t>เลขที่ 51 ม.3 ต. โยนก อ. เชียงแสน จ. เชียงราย</t>
  </si>
  <si>
    <t>03H069</t>
  </si>
  <si>
    <t>51 ม.3โยนก เชียงแสน เชียงราย</t>
  </si>
  <si>
    <t>03H069-B001</t>
  </si>
  <si>
    <t>13A026</t>
  </si>
  <si>
    <t>ท714/9500</t>
  </si>
  <si>
    <t>จ.ส.ต. ทรงเดช อนุ</t>
  </si>
  <si>
    <t>เลขที่ 140/1 ม.2 ซ.- ถ.- ต. เวียง อ. เชียงแสน จ. เชียงราย</t>
  </si>
  <si>
    <t>04B122</t>
  </si>
  <si>
    <t>140/1 ม.2 ซ.- ถ.-เวียง เชียงแสน เชียงราย</t>
  </si>
  <si>
    <t>ท715/5717</t>
  </si>
  <si>
    <t>นาย ทรงธรรม ไทยกรรณ์</t>
  </si>
  <si>
    <t>เลขที่ 208 ม.1 ซ.- ถ.- ต. สันมะเค็ด อ. พาน จ. เชียงราย</t>
  </si>
  <si>
    <t>03K067</t>
  </si>
  <si>
    <t>208 ม.1 ซ.- ถ.-สันมะเค็ด พาน เชียงราย</t>
  </si>
  <si>
    <t>03K067-B001</t>
  </si>
  <si>
    <t>03K067-B002</t>
  </si>
  <si>
    <t>ท716/5357</t>
  </si>
  <si>
    <t>นางสาว ทรงพร บุญเทียม</t>
  </si>
  <si>
    <t>เลขที่ 422 ม.15 ต. บ้านดู่ อ. เมืองเชียงราย จ. เชียงราย</t>
  </si>
  <si>
    <t>04B034/001</t>
  </si>
  <si>
    <t>422 ม.15บ้านดู่ เมืองเชียงราย เชียงราย</t>
  </si>
  <si>
    <t>ท716/6645</t>
  </si>
  <si>
    <t>นาย ทรงพล พิพัฒนรังสรรค์</t>
  </si>
  <si>
    <t>เลขที่ 2 ม.7 ต. เวียง อ. เชียงแสน จ. เชียงราย</t>
  </si>
  <si>
    <t>13E019</t>
  </si>
  <si>
    <t>2 ม.7เวียง เชียงแสน เชียงราย</t>
  </si>
  <si>
    <t>13E019-B001</t>
  </si>
  <si>
    <t>13E019-B002</t>
  </si>
  <si>
    <t>ท718/6765</t>
  </si>
  <si>
    <t>นาย ทรงศักดิ์ ภูวพิทยานนท์</t>
  </si>
  <si>
    <t>เลขที่ 164 ม.4 ต. แม่จัน อ. แม่จัน จ. เชียงราย</t>
  </si>
  <si>
    <t>08M010</t>
  </si>
  <si>
    <t>164 ม.4แม่จัน แม่จัน เชียงราย</t>
  </si>
  <si>
    <t>เลขที่ 80 ม.7 ต. เวียง อ. เชียงแสน จ. เชียงราย</t>
  </si>
  <si>
    <t>13E024</t>
  </si>
  <si>
    <t>ท718/7875</t>
  </si>
  <si>
    <t>นาย ทรงสิทธิ์ ยาสมุทร์</t>
  </si>
  <si>
    <t>เลขที่ 120 ม.8 ซ.- ถ.- ต. เวียง อ. เชียงแสน จ. เชียงราย</t>
  </si>
  <si>
    <t>06J107</t>
  </si>
  <si>
    <t>120 ม.8 ซ.- ถ.-เวียง เชียงแสน เชียงราย</t>
  </si>
  <si>
    <t>06J107-B001</t>
  </si>
  <si>
    <t>06J107-B002</t>
  </si>
  <si>
    <t>06J107-B003</t>
  </si>
  <si>
    <t>เลขที่ 33/9 ม.1 ต. บ้านกร่าง อ. เมืองพิษณุโลก จ. พิษณุโลก</t>
  </si>
  <si>
    <t>02J027</t>
  </si>
  <si>
    <t>02J028</t>
  </si>
  <si>
    <t>02J029</t>
  </si>
  <si>
    <t>02M005</t>
  </si>
  <si>
    <t>02M006</t>
  </si>
  <si>
    <t>02M007</t>
  </si>
  <si>
    <t>02O001</t>
  </si>
  <si>
    <t>ท727/5545</t>
  </si>
  <si>
    <t>ด.ต. ทวิชย์ ปินตานา</t>
  </si>
  <si>
    <t>เลขที่ 19 ม.19 ต. ดอยลาน อ. เมืองเชียงราย จ. เชียงราย</t>
  </si>
  <si>
    <t>13B027</t>
  </si>
  <si>
    <t>19 ม.19ดอยลาน เมืองเชียงราย เชียงราย</t>
  </si>
  <si>
    <t>13B027-B001</t>
  </si>
  <si>
    <t>เลขที่ 182 ม.6 ซ.- ถ.- ต. เวียง อ. เชียงแสน จ. เชียงราย</t>
  </si>
  <si>
    <t>ท700/1557</t>
  </si>
  <si>
    <t>นาย ทวี กันทะวงค์</t>
  </si>
  <si>
    <t>เลขที่ 64 ม.5 ซ.- ถ.- ต. แม่เงิน อ. เชียงแสน จ. เชียงราย</t>
  </si>
  <si>
    <t>03F011</t>
  </si>
  <si>
    <t>64 ม.5 ซ.- ถ.-แม่เงิน เชียงแสน เชียงราย</t>
  </si>
  <si>
    <t>03F011-B001</t>
  </si>
  <si>
    <t>03F011-B002</t>
  </si>
  <si>
    <t>03F011-B003</t>
  </si>
  <si>
    <t>เลขที่ 22/2 ม.1 ต. นาสวน อ. ศรีสวัสดิ์ จ. กาญจนบุรี</t>
  </si>
  <si>
    <t>07F014</t>
  </si>
  <si>
    <t>ท700/1877</t>
  </si>
  <si>
    <t>นาย ทวี เกษามูล</t>
  </si>
  <si>
    <t>เลขที่ 49 ต. ในเมือง อ. เมืองนครพนม จ. นครพนม</t>
  </si>
  <si>
    <t>07I016</t>
  </si>
  <si>
    <t>49ในเมือง เมืองนครพนม นครพนม</t>
  </si>
  <si>
    <t>07I018</t>
  </si>
  <si>
    <t>03J011</t>
  </si>
  <si>
    <t>03J012</t>
  </si>
  <si>
    <t>ท700/7978</t>
  </si>
  <si>
    <t>นาย ทวี เลื่อมสี</t>
  </si>
  <si>
    <t>เลขที่ 76 ม.8 ซ.- ถ.- ต. เวียง อ. เชียงแสน จ. เชียงราย</t>
  </si>
  <si>
    <t>06I081</t>
  </si>
  <si>
    <t>76 ม.8 ซ.- ถ.-เวียง เชียงแสน เชียงราย</t>
  </si>
  <si>
    <t>06I081-B001</t>
  </si>
  <si>
    <t>เลขที่ 48 ม.8 ต. เวียง อ. เชียงแสน จ. เชียงราย</t>
  </si>
  <si>
    <t>06A036</t>
  </si>
  <si>
    <t>03J060</t>
  </si>
  <si>
    <t>03J062</t>
  </si>
  <si>
    <t>03J061</t>
  </si>
  <si>
    <t>ท757/5777</t>
  </si>
  <si>
    <t>นาย ทวีทรัพย์ ธรรมรัตน์</t>
  </si>
  <si>
    <t>เลขที่ 236 ม.8 ต. เวียง อ. เชียงแสน จ. เชียงราย</t>
  </si>
  <si>
    <t>06I022</t>
  </si>
  <si>
    <t>236 ม.8เวียง เชียงแสน เชียงราย</t>
  </si>
  <si>
    <t>06I022-B001</t>
  </si>
  <si>
    <t>06I022-B002</t>
  </si>
  <si>
    <t>06I022-B004</t>
  </si>
  <si>
    <t>06I022-B005</t>
  </si>
  <si>
    <t>เลขที่ 413/3 ม.2 ต. เวียง อ. เชียงแสน จ. เชียงราย</t>
  </si>
  <si>
    <t>06J065</t>
  </si>
  <si>
    <t>ว600/6772</t>
  </si>
  <si>
    <t>น.ส. วิภา พรวิจิตร</t>
  </si>
  <si>
    <t>79 ม.8เวียง เชียงแสน เชียงราย</t>
  </si>
  <si>
    <t>06J065-B001</t>
  </si>
  <si>
    <t>ธ บ ทวียนต์มาร์เก็ตติ้ง</t>
  </si>
  <si>
    <t xml:space="preserve">บจก. ทวียนต์มาร์เก็ตติ้ง </t>
  </si>
  <si>
    <t>เลขที่ 608/3 ม.- ซ.- ถ.- ต. เวียง อ. เชียงแสน จ. เชียงราย</t>
  </si>
  <si>
    <t>03F056</t>
  </si>
  <si>
    <t>608/3 ม.- ซ.- ถ.-เวียง เชียงแสน เชียงราย</t>
  </si>
  <si>
    <t>03F056-B001</t>
  </si>
  <si>
    <t>03F057</t>
  </si>
  <si>
    <t>03F057-B001</t>
  </si>
  <si>
    <t>03F058</t>
  </si>
  <si>
    <t>03F058-B001</t>
  </si>
  <si>
    <t>ท774/2857</t>
  </si>
  <si>
    <t>นาย ทวีวัฒน์ ใจสุบรรณ์</t>
  </si>
  <si>
    <t>เลขที่ 240 ม.8 ซ.- ถ.- ต. เวียง อ. เชียงแสน จ. เชียงราย</t>
  </si>
  <si>
    <t>06I142</t>
  </si>
  <si>
    <t>240 ม.8 ซ.- ถ.-เวียง เชียงแสน เชียงราย</t>
  </si>
  <si>
    <t>ท781/9127</t>
  </si>
  <si>
    <t>นาย ทวีศักดิ์ เฮงเจริญ</t>
  </si>
  <si>
    <t>เลขที่ 398 ม.5 ต. เวียง อ. เชียงแสน จ. เชียงราย</t>
  </si>
  <si>
    <t>11G048</t>
  </si>
  <si>
    <t>398 ม.5เวียง เชียงแสน เชียงราย</t>
  </si>
  <si>
    <t>11G048-B001</t>
  </si>
  <si>
    <t>11G048-B002</t>
  </si>
  <si>
    <t>เลขที่ 80/10 ม.5 ต. ฉิมพลี อ. ตลิ่งชัน จ. กรุงเทพมหานคร</t>
  </si>
  <si>
    <t>07H004</t>
  </si>
  <si>
    <t>12F029</t>
  </si>
  <si>
    <t>ท867/5520</t>
  </si>
  <si>
    <t>นาย ทศพล ทันใจ</t>
  </si>
  <si>
    <t>เลขที่ 141 ม.3 ซ.- ถ.- ต. เวียง อ. เชียงแสน จ. เชียงราย</t>
  </si>
  <si>
    <t>06I029</t>
  </si>
  <si>
    <t>141 ม.3 ซ.- ถ.-เวียง เชียงแสน เชียงราย</t>
  </si>
  <si>
    <t>เลขที่ 345 ม.2 ต. เวียง อ. เชียงแสน จ. เชียงราย</t>
  </si>
  <si>
    <t>เลขที่ 424 ม.5 ต. เวียง อ. เชียงแสน จ. เชียงราย</t>
  </si>
  <si>
    <t>เลขที่ 370 ม.2 ต. เวียง อ. เชียงแสน จ. เชียงราย</t>
  </si>
  <si>
    <t>07E003</t>
  </si>
  <si>
    <t>เลขที่ 81/2 ม.2 ต. เวียง อ. เชียงแสน จ. เชียงราย</t>
  </si>
  <si>
    <t>08E014</t>
  </si>
  <si>
    <t>เลขที่ 105 ม.1 ซ.- ถ.- ต. เวียง อ. เชียงแสน จ. เชียงราย</t>
  </si>
  <si>
    <t>03I013</t>
  </si>
  <si>
    <t>105 ม.1 ซ.- ถ.-เวียง เชียงแสน เชียงราย</t>
  </si>
  <si>
    <t>03I013-B001</t>
  </si>
  <si>
    <t>03I013-B002</t>
  </si>
  <si>
    <t>เลขที่ 143 ม.3 ต. เวียง อ. เชียงแสน จ. เชียงราย</t>
  </si>
  <si>
    <t>10B037</t>
  </si>
  <si>
    <t>10B038</t>
  </si>
  <si>
    <t>04B055</t>
  </si>
  <si>
    <t>ท910/7187</t>
  </si>
  <si>
    <t>นาย ทอง วงศ์วิไล</t>
  </si>
  <si>
    <t>เลขที่ 269 ม.1 ต. เวียง อ. เชียงแสน จ. เชียงราย</t>
  </si>
  <si>
    <t>03G024/002</t>
  </si>
  <si>
    <t>269 ม.1เวียง เชียงแสน เชียงราย</t>
  </si>
  <si>
    <t>08E014/001</t>
  </si>
  <si>
    <t>08E014/002</t>
  </si>
  <si>
    <t>08E014/003</t>
  </si>
  <si>
    <t>เลขที่ 95 ม.5 ซ.- ถ.- ต. นาเกลือ อ. บางละมุง จ. ชลบุรี</t>
  </si>
  <si>
    <t>04G036</t>
  </si>
  <si>
    <t>ท911/9557</t>
  </si>
  <si>
    <t>นาง ทองคำ เอบประโคน</t>
  </si>
  <si>
    <t>เลขที่ 428 ม.3 ต. เวียง อ. เชียงแสน จ. เชียงราย</t>
  </si>
  <si>
    <t>08L011</t>
  </si>
  <si>
    <t>428 ม.3เวียง เชียงแสน เชียงราย</t>
  </si>
  <si>
    <t>08L011-B001</t>
  </si>
  <si>
    <t>08L011-B002</t>
  </si>
  <si>
    <t>ท911/6787</t>
  </si>
  <si>
    <t>นาย ทองคำ พรหมปัญญา</t>
  </si>
  <si>
    <t>02G011</t>
  </si>
  <si>
    <t>02G011-B001</t>
  </si>
  <si>
    <t>04G033</t>
  </si>
  <si>
    <t>04D005</t>
  </si>
  <si>
    <t>08J030</t>
  </si>
  <si>
    <t>08J030-B001</t>
  </si>
  <si>
    <t>08J030-B002</t>
  </si>
  <si>
    <t>ท912/7400</t>
  </si>
  <si>
    <t>นาย ทองจันทร์ ยาดี</t>
  </si>
  <si>
    <t>03G019</t>
  </si>
  <si>
    <t>198 ม.1 ซ.- ถ.-เวียง เชียงแสน เชียงราย</t>
  </si>
  <si>
    <t>03G019-B001</t>
  </si>
  <si>
    <t>03G019-B002</t>
  </si>
  <si>
    <t>03G019-B003</t>
  </si>
  <si>
    <t>03G019-B004</t>
  </si>
  <si>
    <t>03G019-B005</t>
  </si>
  <si>
    <t>02B017</t>
  </si>
  <si>
    <t>เลขที่ 110 ม.5 ต. เวียง อ. เชียงแสน จ. เชียงราย</t>
  </si>
  <si>
    <t>13E037</t>
  </si>
  <si>
    <t>13E034</t>
  </si>
  <si>
    <t>เลขที่ 18/1 ม.04 ซ.- ถ.- ต. เวียง อ. เชียงแสน จ. เชียงราย</t>
  </si>
  <si>
    <t>ท915/8777/001</t>
  </si>
  <si>
    <t>นาง ทองทิพย์ สุวรรณดี</t>
  </si>
  <si>
    <t>เลขที่ 30 ม.5 ต. เวียง อ. เชียงแสน จ. เชียงราย</t>
  </si>
  <si>
    <t>12F038</t>
  </si>
  <si>
    <t>ท915/5911</t>
  </si>
  <si>
    <t>น.ส. ทองทิพย์ ทองกวด</t>
  </si>
  <si>
    <t>เลขที่ 254 ม.1 ซ.- ถ.- ต. เวียง อ. เชียงแสน จ. เชียงราย</t>
  </si>
  <si>
    <t>03K045</t>
  </si>
  <si>
    <t>254 ม.1 ซ.- ถ.-เวียง เชียงแสน เชียงราย</t>
  </si>
  <si>
    <t>03K045-B001</t>
  </si>
  <si>
    <t>12H023</t>
  </si>
  <si>
    <t>11D012</t>
  </si>
  <si>
    <t>30 ม.5เวียง เชียงแสน เชียงราย</t>
  </si>
  <si>
    <t>11D012-B001</t>
  </si>
  <si>
    <t>11D012-B002</t>
  </si>
  <si>
    <t>12F019</t>
  </si>
  <si>
    <t>11D004</t>
  </si>
  <si>
    <t>04B133</t>
  </si>
  <si>
    <t>เลขที่ 164 ม.2 ซ.- ถ.- ต. เวียง อ. เชียงแสน จ. เชียงราย</t>
  </si>
  <si>
    <t>04P021</t>
  </si>
  <si>
    <t>ท915/5477</t>
  </si>
  <si>
    <t>นาย ทองใบ เนตรรังษี</t>
  </si>
  <si>
    <t>เลขที่ 133 ม.5 ต. เวียง อ. เชียงแสน จ. เชียงราย</t>
  </si>
  <si>
    <t>13A006</t>
  </si>
  <si>
    <t>133 ม.5เวียง เชียงแสน เชียงราย</t>
  </si>
  <si>
    <t>13A006-B001</t>
  </si>
  <si>
    <t>13A006-B002</t>
  </si>
  <si>
    <t>06E070</t>
  </si>
  <si>
    <t>ท916/8161</t>
  </si>
  <si>
    <t>นาย ทองพันธ์ สุขเพ็ง</t>
  </si>
  <si>
    <t>เลขที่ 273 ม.5 ต. เวียง อ. เชียงแสน จ. เชียงราย</t>
  </si>
  <si>
    <t>12C085</t>
  </si>
  <si>
    <t>273 ม.5เวียง เชียงแสน เชียงราย</t>
  </si>
  <si>
    <t>12C085-B001</t>
  </si>
  <si>
    <t>12C085-B002</t>
  </si>
  <si>
    <t>เลขที่ 84/2 ม.1 ซ.- ถ.- ต. เวียง อ. เชียงแสน จ. เชียงราย</t>
  </si>
  <si>
    <t>04B004</t>
  </si>
  <si>
    <t>04B002</t>
  </si>
  <si>
    <t>เลขที่ 25 ม.4 ซ.- ถ.- ต. เวียง อ. เชียงแสน จ. เชียงราย</t>
  </si>
  <si>
    <t>01C019</t>
  </si>
  <si>
    <t>01H007</t>
  </si>
  <si>
    <t>01H018</t>
  </si>
  <si>
    <t>เลขที่ 243 ม.7 ต. ป่าสัก อ. เชียงแสน จ. เชียงราย</t>
  </si>
  <si>
    <t>เลขที่ 221 ม.2 ซ.- ถ.- ต. เวียง อ. เชียงแสน จ. เชียงราย</t>
  </si>
  <si>
    <t>04F003</t>
  </si>
  <si>
    <t>เลขที่ 155 ม.5 ต. เวียง อ. เชียงแสน จ. เชียงราย</t>
  </si>
  <si>
    <t>12C075/001</t>
  </si>
  <si>
    <t>ว587/8656</t>
  </si>
  <si>
    <t>นาง วันศรี ศัพท์พันธ์</t>
  </si>
  <si>
    <t>153 ม.5เวียง เชียงแสน เชียงราย</t>
  </si>
  <si>
    <t>ท918/7196</t>
  </si>
  <si>
    <t>นาง ทองศรี รุ้งอำไพ</t>
  </si>
  <si>
    <t>เลขที่ 34 ม.5 ต. เวียง อ. เชียงแสน จ. เชียงราย</t>
  </si>
  <si>
    <t>11D014</t>
  </si>
  <si>
    <t>34 ม.5เวียง เชียงแสน เชียงราย</t>
  </si>
  <si>
    <t>11D014-B001</t>
  </si>
  <si>
    <t>ท918/7477</t>
  </si>
  <si>
    <t>นาง ทองศรี ไวถาวร</t>
  </si>
  <si>
    <t>เลขที่ 360 ม.8 ซ.- ถ.- ต. โยนก อ. เชียงแสน จ. เชียงราย</t>
  </si>
  <si>
    <t>06J035</t>
  </si>
  <si>
    <t>360 ม.8 ซ.- ถ.-โยนก เชียงแสน เชียงราย</t>
  </si>
  <si>
    <t>ท918/2475</t>
  </si>
  <si>
    <t>นาย ทองสุข จิตรบุญตรง</t>
  </si>
  <si>
    <t>เลขที่ 413 ม.5 ต. เวียง อ. เชียงแสน จ. เชียงราย</t>
  </si>
  <si>
    <t>12C008</t>
  </si>
  <si>
    <t>413 ม.5เวียง เชียงแสน เชียงราย</t>
  </si>
  <si>
    <t>12C008-B001</t>
  </si>
  <si>
    <t>12C008-B002</t>
  </si>
  <si>
    <t>12C014</t>
  </si>
  <si>
    <t>12C014-B001</t>
  </si>
  <si>
    <t>12C014-B002</t>
  </si>
  <si>
    <t>12C014-B003</t>
  </si>
  <si>
    <t>12C014-B004</t>
  </si>
  <si>
    <t>12C014-B005</t>
  </si>
  <si>
    <t>12C014-B006</t>
  </si>
  <si>
    <t>12C014-B007</t>
  </si>
  <si>
    <t>12C014-B008</t>
  </si>
  <si>
    <t>เลขที่ 187 ม.5 ต. เวียง อ. เชียงแสน จ. เชียงราย</t>
  </si>
  <si>
    <t>12C012</t>
  </si>
  <si>
    <t>12C012-B002</t>
  </si>
  <si>
    <t>11C012</t>
  </si>
  <si>
    <t>12E001</t>
  </si>
  <si>
    <t>12I039</t>
  </si>
  <si>
    <t>เลขที่ 92 ม.9 ต. เวียง อ. เชียงแสน จ. เชียงราย</t>
  </si>
  <si>
    <t>10F018</t>
  </si>
  <si>
    <t>เลขที่ 82 ม.9 ต. แม่สาย อ. แม่สาย จ. เชียงราย</t>
  </si>
  <si>
    <t>04C011</t>
  </si>
  <si>
    <t>06A003</t>
  </si>
  <si>
    <t>06A006</t>
  </si>
  <si>
    <t>06A005</t>
  </si>
  <si>
    <t>04P022</t>
  </si>
  <si>
    <t>06E069</t>
  </si>
  <si>
    <t>ท919/9540</t>
  </si>
  <si>
    <t>นาย ทองอิน อินตา</t>
  </si>
  <si>
    <t>เลขที่ 151 ม.5 ต. เวียง อ. เชียงแสน จ. เชียงราย</t>
  </si>
  <si>
    <t>13E036</t>
  </si>
  <si>
    <t>151 ม.5เวียง เชียงแสน เชียงราย</t>
  </si>
  <si>
    <t>12C073</t>
  </si>
  <si>
    <t>12C073-B001</t>
  </si>
  <si>
    <t>12C073-B002</t>
  </si>
  <si>
    <t>ท557/5571</t>
  </si>
  <si>
    <t>นาง ทับทิม ธนรักษ์กิจเจริญ</t>
  </si>
  <si>
    <t>เลขที่ 599 ม.3 ต. เวียง อ. เชียงแสน จ. เชียงราย</t>
  </si>
  <si>
    <t>08J018</t>
  </si>
  <si>
    <t>599 ม.3เวียง เชียงแสน เชียงราย</t>
  </si>
  <si>
    <t>08J018-B001</t>
  </si>
  <si>
    <t>08J018-B002</t>
  </si>
  <si>
    <t>08J018-B003</t>
  </si>
  <si>
    <t>08J015</t>
  </si>
  <si>
    <t>08J015-B001</t>
  </si>
  <si>
    <t>08J015-B002</t>
  </si>
  <si>
    <t>08J015-B003</t>
  </si>
  <si>
    <t>08J015-B004</t>
  </si>
  <si>
    <t>08J015-B005</t>
  </si>
  <si>
    <t>08J015-B006</t>
  </si>
  <si>
    <t>ท647/7946</t>
  </si>
  <si>
    <t>นาย ทัพดำรงค์ ยอดผ่านเมือง</t>
  </si>
  <si>
    <t>เลขที่ 190 ม.2 ต. เวียง อ. เชียงแสน จ. เชียงราย</t>
  </si>
  <si>
    <t>08B016</t>
  </si>
  <si>
    <t>190 ม.2เวียง เชียงแสน เชียงราย</t>
  </si>
  <si>
    <t>08B016-B001</t>
  </si>
  <si>
    <t>ท700/1771</t>
  </si>
  <si>
    <t>นาย ทัย แก้วรากมุข</t>
  </si>
  <si>
    <t>เลขที่ 112 ม.1 ต. เวียง อ. เชียงแสน จ. เชียงราย</t>
  </si>
  <si>
    <t>03H083</t>
  </si>
  <si>
    <t>112 ม.1เวียง เชียงแสน เชียงราย</t>
  </si>
  <si>
    <t>03H083-B001</t>
  </si>
  <si>
    <t>03H083-B002</t>
  </si>
  <si>
    <t>เลขที่ 113 ม.04 ต. เวียง อ. เชียงแสน จ. เชียงราย</t>
  </si>
  <si>
    <t>ท857/9520</t>
  </si>
  <si>
    <t>นาง ทัศนีย์ อินใจ</t>
  </si>
  <si>
    <t>เลขที่ 312 ม.5 ต. เวียง อ. เชียงแสน จ. เชียงราย</t>
  </si>
  <si>
    <t>12H038</t>
  </si>
  <si>
    <t>11E036</t>
  </si>
  <si>
    <t>312 ม.5เวียง เชียงแสน เชียงราย</t>
  </si>
  <si>
    <t>ท857/7418</t>
  </si>
  <si>
    <t>นาง ทัศนีย์ มณีกาศ</t>
  </si>
  <si>
    <t>เลขที่ 320 ม.1 ซ.- ถ.- ต. เวียง อ. เชียงแสน จ. เชียงราย</t>
  </si>
  <si>
    <t>04B032</t>
  </si>
  <si>
    <t>320 ม.1 ซ.- ถ.-เวียง เชียงแสน เชียงราย</t>
  </si>
  <si>
    <t>04B032-B001</t>
  </si>
  <si>
    <t>04B032-B002</t>
  </si>
  <si>
    <t>04B032-B003</t>
  </si>
  <si>
    <t>11F036/001</t>
  </si>
  <si>
    <t>ท000/5471</t>
  </si>
  <si>
    <t>นาย ทา ธิดวงแสง</t>
  </si>
  <si>
    <t>เลขที่ 67 ม.1 ซ.- ถ.- ต. เวียง อ. เชียงแสน จ. เชียงราย</t>
  </si>
  <si>
    <t>03G055</t>
  </si>
  <si>
    <t>67 ม.1 ซ.- ถ.-เวียง เชียงแสน เชียงราย</t>
  </si>
  <si>
    <t>03G055-B001</t>
  </si>
  <si>
    <t>03G055-B004</t>
  </si>
  <si>
    <t>03G055-B005</t>
  </si>
  <si>
    <t>ท700/1517</t>
  </si>
  <si>
    <t>นาย ท้าย กันแก้ว</t>
  </si>
  <si>
    <t>เลขที่ 243 ม.6 ต. เวียง อ. เชียงแสน จ. เชียงราย</t>
  </si>
  <si>
    <t>06N009</t>
  </si>
  <si>
    <t>243 ม.6เวียง เชียงแสน เชียงราย</t>
  </si>
  <si>
    <t>06N009-B001</t>
  </si>
  <si>
    <t>เลขที่ 133/306  ม.3 ต. ปลายบาง อ. บางกรวย จ. นนทบุรี</t>
  </si>
  <si>
    <t>03J030</t>
  </si>
  <si>
    <t>ท676/1572</t>
  </si>
  <si>
    <t>นาง ทิพย์พา โคบายาชิ</t>
  </si>
  <si>
    <t>เลขที่ 9 ม.4 ต. เวียง อ. เชียงแสน จ. เชียงราย</t>
  </si>
  <si>
    <t>01H006</t>
  </si>
  <si>
    <t>005/001</t>
  </si>
  <si>
    <t>9 ม.4เวียง เชียงแสน เชียงราย</t>
  </si>
  <si>
    <t>อ520/1520</t>
  </si>
  <si>
    <t>นาย อำนาจ กันใจ</t>
  </si>
  <si>
    <t>213 ม.4เวียง เชียงแสน เชียงราย</t>
  </si>
  <si>
    <t>ท677/8471</t>
  </si>
  <si>
    <t>นาง ทิพย์รัตน์ เหตระกูล</t>
  </si>
  <si>
    <t>เลขที่ 24/4 ซ.อินทามระ 4 ถ.สุทธิสารวินิจฉัย ต. สามเสนใน อ. พญาไท จ. กรุงเทพมหานคร</t>
  </si>
  <si>
    <t>09G011</t>
  </si>
  <si>
    <t>09G002</t>
  </si>
  <si>
    <t>24/4 ซ.อินทามระ 4 ถ.สุทธิสารวินิจฉัยสามเสนใน พญาไท กรุงเทพมหานคร</t>
  </si>
  <si>
    <t>09G002-B001</t>
  </si>
  <si>
    <t>09G004</t>
  </si>
  <si>
    <t>09G004-B001</t>
  </si>
  <si>
    <t>09G009</t>
  </si>
  <si>
    <t>09G010</t>
  </si>
  <si>
    <t>09G003</t>
  </si>
  <si>
    <t>09G003-B001</t>
  </si>
  <si>
    <t>09G020</t>
  </si>
  <si>
    <t>09G020-B001</t>
  </si>
  <si>
    <t>09G020-B002</t>
  </si>
  <si>
    <t>13I002</t>
  </si>
  <si>
    <t>13I004</t>
  </si>
  <si>
    <t>ท677/4410</t>
  </si>
  <si>
    <t>นาง ทิพย์วรรณ โตแตง</t>
  </si>
  <si>
    <t>เลขที่ 495 ม.3 ซ.- ถ.- ต. เวียง อ. เชียงแสน จ. เชียงราย</t>
  </si>
  <si>
    <t>06G013</t>
  </si>
  <si>
    <t>เลขที่ 121/132 ม.3 ต. บ้านดู่ อ. เมืองเชียงราย จ. เชียงราย</t>
  </si>
  <si>
    <t>10E004</t>
  </si>
  <si>
    <t>ท800/7184</t>
  </si>
  <si>
    <t>น.ส. ทิศ วงศ์เตียมใจ</t>
  </si>
  <si>
    <t>เลขที่ 283 ม.9 ต. เวียง อ. เชียงแสน จ. เชียงราย</t>
  </si>
  <si>
    <t>09B019</t>
  </si>
  <si>
    <t>283 ม.9เวียง เชียงแสน เชียงราย</t>
  </si>
  <si>
    <t>09B019-B001</t>
  </si>
  <si>
    <t>ท000/7917</t>
  </si>
  <si>
    <t>นาง ที เมืองมาคำ</t>
  </si>
  <si>
    <t>เลขที่ 41 ม.5 ต. เวียง อ. เชียงแสน จ. เชียงราย</t>
  </si>
  <si>
    <t>11E017</t>
  </si>
  <si>
    <t>41 ม.5เวียง เชียงแสน เชียงราย</t>
  </si>
  <si>
    <t>11E017-B001</t>
  </si>
  <si>
    <t>11E017-B002</t>
  </si>
  <si>
    <t>11E017-B003</t>
  </si>
  <si>
    <t>11E017-B006</t>
  </si>
  <si>
    <t>ท228/0000</t>
  </si>
  <si>
    <t xml:space="preserve">บจก. ทีซีซี - ห้าเชียง  </t>
  </si>
  <si>
    <t>เลขที่ 678 ม.1 ซ.- ต. เวียง อ. เชียงแสน จ. เชียงราย</t>
  </si>
  <si>
    <t>04A003</t>
  </si>
  <si>
    <t>678 ม.1 ซ.-เวียง เชียงแสน เชียงราย</t>
  </si>
  <si>
    <t>04A003-B001</t>
  </si>
  <si>
    <t>04A003-B002</t>
  </si>
  <si>
    <t>04A008</t>
  </si>
  <si>
    <t>04A008-B001</t>
  </si>
  <si>
    <t>04A004</t>
  </si>
  <si>
    <t>04A004-B001</t>
  </si>
  <si>
    <t>04A004-B002</t>
  </si>
  <si>
    <t>04A010</t>
  </si>
  <si>
    <t>04A010-B001</t>
  </si>
  <si>
    <t>04A010-B002</t>
  </si>
  <si>
    <t>ท่าเทียบเรือ</t>
  </si>
  <si>
    <t>ท761/6777</t>
  </si>
  <si>
    <t>นาย ทุมเพ็ง พรมมา</t>
  </si>
  <si>
    <t>เลขที่ 215 ม.5 ต. เวียง อ. เชียงแสน จ. เชียงราย</t>
  </si>
  <si>
    <t>12B012</t>
  </si>
  <si>
    <t>215 ม.5เวียง เชียงแสน เชียงราย</t>
  </si>
  <si>
    <t>12B012-B001</t>
  </si>
  <si>
    <t>12B012-B002</t>
  </si>
  <si>
    <t>12B012-B003</t>
  </si>
  <si>
    <t>13F018</t>
  </si>
  <si>
    <t>เลขที่ 436 ต. หนองป่าครั่ง อ. เมืองเชียงใหม่ จ. เชียงใหม่</t>
  </si>
  <si>
    <t>09A054</t>
  </si>
  <si>
    <t>ท730/1585</t>
  </si>
  <si>
    <t>น.ส. เทวัญ ขันสุธรรม</t>
  </si>
  <si>
    <t>เลขที่ 14 ม.9 ต. เวียง อ. เชียงแสน จ. เชียงราย</t>
  </si>
  <si>
    <t>09A005</t>
  </si>
  <si>
    <t>14 ม.9เวียง เชียงแสน เชียงราย</t>
  </si>
  <si>
    <t>09A005-B001</t>
  </si>
  <si>
    <t>09A005-B002</t>
  </si>
  <si>
    <t>ท755/4253</t>
  </si>
  <si>
    <t>นาย เทวินทร์ เดชบุญ</t>
  </si>
  <si>
    <t>เลขที่ 60  ม.8 ต. ดอนศิลา อ. เวียงชัย จ. เชียงราย</t>
  </si>
  <si>
    <t>11F004</t>
  </si>
  <si>
    <t>60  ม.8ดอนศิลา เวียงชัย เชียงราย</t>
  </si>
  <si>
    <t>11F004-B001</t>
  </si>
  <si>
    <t>11F004-B002</t>
  </si>
  <si>
    <t>11F004-B003</t>
  </si>
  <si>
    <t>เลขที่ 228 ม.5 ต. เวียง อ. เชียงแสน จ. เชียงราย</t>
  </si>
  <si>
    <t>12J018</t>
  </si>
  <si>
    <t>ท751/2725</t>
  </si>
  <si>
    <t>นาง เทียนคำ ไชยจินดา</t>
  </si>
  <si>
    <t>เลขที่ 276 ม.5 ต. เวียง อ. เชียงแสน จ. เชียงราย</t>
  </si>
  <si>
    <t>11G059</t>
  </si>
  <si>
    <t>276 ม.5เวียง เชียงแสน เชียงราย</t>
  </si>
  <si>
    <t>11G059-B001</t>
  </si>
  <si>
    <t>11G059-B002</t>
  </si>
  <si>
    <t>11G059-B003</t>
  </si>
  <si>
    <t>12F026</t>
  </si>
  <si>
    <t>ท758/5717</t>
  </si>
  <si>
    <t>นาย เทียนศิริ เที่ยงวิบูลย์</t>
  </si>
  <si>
    <t>เลขที่ 213/305 ม.6 ต.  อ. พระโขนง จ. กรุงเทพมหานคร</t>
  </si>
  <si>
    <t>10B006</t>
  </si>
  <si>
    <t>213/305 ม.6 พระโขนง กรุงเทพมหานคร</t>
  </si>
  <si>
    <t>ท776/9955</t>
  </si>
  <si>
    <t>นาง เทียมพร โอฬานนท์</t>
  </si>
  <si>
    <t>เลขที่ 169 ม.4 ต. ดอนแก้ว อ. แม่ริม จ. เชียงใหม่</t>
  </si>
  <si>
    <t>11B032</t>
  </si>
  <si>
    <t>169 ม.4ดอนแก้ว แม่ริม เชียงใหม่</t>
  </si>
  <si>
    <t>เลขที่ 420 ม.5 ต. เวียง อ. เชียงแสน จ. เชียงราย</t>
  </si>
  <si>
    <t>12E002</t>
  </si>
  <si>
    <t>12E003</t>
  </si>
  <si>
    <t>12E004</t>
  </si>
  <si>
    <t>เลขที่ 125 ม.9 ต. เวียง อ. เชียงแสน จ. เชียงราย</t>
  </si>
  <si>
    <t>09D059</t>
  </si>
  <si>
    <t>09D059-B001</t>
  </si>
  <si>
    <t>09D059-B002</t>
  </si>
  <si>
    <t>09D059-B003</t>
  </si>
  <si>
    <t>09D059-B004</t>
  </si>
  <si>
    <t>ธ157/5715</t>
  </si>
  <si>
    <t>นาย ธงทัย เที่ยงแท้</t>
  </si>
  <si>
    <t>เลขที่ 397 ม.1 ซ.- ถ.- ต. เวียง อ. เชียงแสน จ. เชียงราย</t>
  </si>
  <si>
    <t>02B044</t>
  </si>
  <si>
    <t>397 ม.1 ซ.- ถ.-เวียง เชียงแสน เชียงราย</t>
  </si>
  <si>
    <t>02B044-B001</t>
  </si>
  <si>
    <t>ธ บ ธงหังอิมพอร์ทแอนด์เอ็กซ์พอร์ท</t>
  </si>
  <si>
    <t xml:space="preserve">บจก. ธงหังอิมพอร์ทแอนด์เอ็กซ์พอร์ท </t>
  </si>
  <si>
    <t>เลขที่ 168 ม.6 ต. เวียง อ. เชียงแสน จ. เชียงราย</t>
  </si>
  <si>
    <t>06M041</t>
  </si>
  <si>
    <t>168 ม.6เวียง เชียงแสน เชียงราย</t>
  </si>
  <si>
    <t>06M041-B001</t>
  </si>
  <si>
    <t>06M041-B002</t>
  </si>
  <si>
    <t>06M041-B003</t>
  </si>
  <si>
    <t>ธ517/8550</t>
  </si>
  <si>
    <t>นาย ธนกร หนานอ้าย</t>
  </si>
  <si>
    <t>เลขที่ 401 ม.8 ซ.- ถ.- ต. เวียง อ. เชียงแสน จ. เชียงราย</t>
  </si>
  <si>
    <t>06E128</t>
  </si>
  <si>
    <t>401 ม.8 ซ.- ถ.-เวียง เชียงแสน เชียงราย</t>
  </si>
  <si>
    <t>06E128-B001</t>
  </si>
  <si>
    <t>06E139</t>
  </si>
  <si>
    <t>06E139-B001</t>
  </si>
  <si>
    <t>เลขที่ 249/1 ม.1 ซ.- ถ.- ต. เวียง อ. เชียงแสน จ. เชียงราย</t>
  </si>
  <si>
    <t>03K078</t>
  </si>
  <si>
    <t>03K078-B001</t>
  </si>
  <si>
    <t>03G024/001</t>
  </si>
  <si>
    <t>ธ542/1774</t>
  </si>
  <si>
    <t>นาย ธนเดช  เขมารัตน</t>
  </si>
  <si>
    <t>เลขที่ 753 ม.1 ต. เวียง อ. เชียงแสน จ. เชียงราย</t>
  </si>
  <si>
    <t>03K043</t>
  </si>
  <si>
    <t>บ327/2100</t>
  </si>
  <si>
    <t>นาย บุญชัย แซ่คำ</t>
  </si>
  <si>
    <t>469 ม.1 ซ.- ถ.-เวียง เชียงแสน เชียงราย</t>
  </si>
  <si>
    <t>753 ม.1เวียง เชียงแสน เชียงราย</t>
  </si>
  <si>
    <t>03K043-B001</t>
  </si>
  <si>
    <t>03K043-B002</t>
  </si>
  <si>
    <t>ธ557/6757</t>
  </si>
  <si>
    <t>น.ส. ธนธมล ภิระบรรณ์</t>
  </si>
  <si>
    <t>เลขที่ 293/1 ม.1 ซ.- ถ.- ต. เวียง อ. เชียงแสน จ. เชียงราย</t>
  </si>
  <si>
    <t>04A005</t>
  </si>
  <si>
    <t>03I029</t>
  </si>
  <si>
    <t>293/1 ม.1 ซ.- ถ.-เวียง เชียงแสน เชียงราย</t>
  </si>
  <si>
    <t>03I029-B001</t>
  </si>
  <si>
    <t>เลขที่ 63 ม.2 ซ.- ถ.- ต. เวียง อ. เชียงแสน จ. เชียงราย</t>
  </si>
  <si>
    <t>04K015</t>
  </si>
  <si>
    <t>เลขที่ 38 ม.4 ซ.- ถ.- ต. เวียง อ. เชียงแสน จ. เชียงราย</t>
  </si>
  <si>
    <t>01F007</t>
  </si>
  <si>
    <t>เลขที่ 164 ม.3 ต. เวียง อ. เชียงแสน จ. เชียงราย</t>
  </si>
  <si>
    <t>09C006</t>
  </si>
  <si>
    <t>ธ567/8179</t>
  </si>
  <si>
    <t>นาย ธนพล เศขรฤทธิ์</t>
  </si>
  <si>
    <t>เลขที่ 4 ต. สุเทพ อ. เมืองเชียงใหม่ จ. เชียงใหม่</t>
  </si>
  <si>
    <t>07K005</t>
  </si>
  <si>
    <t>4สุเทพ เมืองเชียงใหม่ เชียงใหม่</t>
  </si>
  <si>
    <t>ธ567/4717</t>
  </si>
  <si>
    <t>นาย ธนพล ติยากว้าง</t>
  </si>
  <si>
    <t>เลขที่ 61 ม.9 ซ.บ้านสันมะเค็ด ถ.- ต. ป่าสัก อ. เชียงแสน จ. เชียงราย</t>
  </si>
  <si>
    <t>06I078</t>
  </si>
  <si>
    <t>61 ม.9 ซ.บ้านสันมะเค็ด ถ.-ป่าสัก เชียงแสน เชียงราย</t>
  </si>
  <si>
    <t>06I078-B001</t>
  </si>
  <si>
    <t>06I078-B002</t>
  </si>
  <si>
    <t>06I078-B003</t>
  </si>
  <si>
    <t>ธ565/5727</t>
  </si>
  <si>
    <t>น.ส. ธนภัทร บัวชัยยา</t>
  </si>
  <si>
    <t>เลขที่ 86/1 ม.3 ต. เวียง อ. เชียงแสน จ. เชียงราย</t>
  </si>
  <si>
    <t>13G005</t>
  </si>
  <si>
    <t>86/1 ม.3เวียง เชียงแสน เชียงราย</t>
  </si>
  <si>
    <t>ธ567/5915</t>
  </si>
  <si>
    <t>นาย ธนภูมิ ทองประกาศิต</t>
  </si>
  <si>
    <t>เลขที่ 29/263 ม.4 ต. ลาดสวาย อ. ลำลูกกา จ. ปทุมธานี</t>
  </si>
  <si>
    <t>08B015</t>
  </si>
  <si>
    <t>29/263 ม.4ลาดสวาย ลำลูกกา ปทุมธานี</t>
  </si>
  <si>
    <t>08B015-B001</t>
  </si>
  <si>
    <t>08B014</t>
  </si>
  <si>
    <t>ส117/1558</t>
  </si>
  <si>
    <t>นาย สงกรานต์ ขันทะสีลา</t>
  </si>
  <si>
    <t>229 ม.6เวียง เชียงแสน เชียงราย</t>
  </si>
  <si>
    <t>08B014-B001</t>
  </si>
  <si>
    <t>08A011</t>
  </si>
  <si>
    <t>บ300/1557</t>
  </si>
  <si>
    <t>นาง บุญ กันทารัก</t>
  </si>
  <si>
    <t>528 ม.2เวียง เชียงแสน เชียงราย</t>
  </si>
  <si>
    <t>08A011-B001</t>
  </si>
  <si>
    <t>08A011-B002</t>
  </si>
  <si>
    <t>04N026</t>
  </si>
  <si>
    <t>ธ574/2452</t>
  </si>
  <si>
    <t>นาย ธนวัฒน์ เจตน์จำลอง</t>
  </si>
  <si>
    <t>เลขที่ 34/21 ม.10 ต. ลาดสวาย อ. ลำลูกกา จ. ปทุมธานี</t>
  </si>
  <si>
    <t>04D020</t>
  </si>
  <si>
    <t>34/21 ม.10ลาดสวาย ลำลูกกา ปทุมธานี</t>
  </si>
  <si>
    <t>04D020-B001</t>
  </si>
  <si>
    <t>ธ581/7510</t>
  </si>
  <si>
    <t>นาย ธนศักดิ์ ยี่แปง</t>
  </si>
  <si>
    <t>เลขที่ 47 ม.5 ซ.- ถ.- ต. เวียงพางคำ อ. แม่สาย จ. เชียงราย</t>
  </si>
  <si>
    <t>06C020</t>
  </si>
  <si>
    <t>47 ม.5 ซ.- ถ.-เวียงพางคำ แม่สาย เชียงราย</t>
  </si>
  <si>
    <t>06C020-B001</t>
  </si>
  <si>
    <t>ธ527/8784</t>
  </si>
  <si>
    <t>นาย ธนะชัย สวัสดิ์</t>
  </si>
  <si>
    <t>เลขที่ 601 ม.8 ซ.- ถ.- ต. เวียง อ. เชียงแสน จ. เชียงราย</t>
  </si>
  <si>
    <t>06E136</t>
  </si>
  <si>
    <t>601 ม.8 ซ.- ถ.-เวียง เชียงแสน เชียงราย</t>
  </si>
  <si>
    <t>06E136-B001</t>
  </si>
  <si>
    <t>เลขที่ 296/169 ม.9 ซ.- ถ.- ต. รอบเวียง อ. เมืองเชียงราย จ. เชียงราย</t>
  </si>
  <si>
    <t>06J094</t>
  </si>
  <si>
    <t>ธ บ ธนาคารกรุงเทพ จำกัด (มหาชน)</t>
  </si>
  <si>
    <t xml:space="preserve">บจก. ธนาคารกรุงเทพ จำกัด (มหาชน) </t>
  </si>
  <si>
    <t>เลขที่ 517 ถ.สุขสถิตย์ ต. เวียง อ. เมืองเชียงราย จ. เชียงราย</t>
  </si>
  <si>
    <t>517 ถ.สุขสถิตย์เวียง เมืองเชียงราย เชียงราย</t>
  </si>
  <si>
    <t>เลขที่ 9 ถ.รัชดาภิเษก ต. จตุจักร อ. จตุจักร จ. กรุงเทพมหานคร</t>
  </si>
  <si>
    <t>เลขที่ 231 ม.1 ต. เวียง อ. เชียงแสน จ. เชียงราย</t>
  </si>
  <si>
    <t>01D004</t>
  </si>
  <si>
    <t>ธ722/8764</t>
  </si>
  <si>
    <t>นาย ธวัชชัย ศิริผดุงธรรม</t>
  </si>
  <si>
    <t>เลขที่ 345/33 ต.  อ. ห้วยขวาง จ. กรุงเทพมหานคร</t>
  </si>
  <si>
    <t>07B006</t>
  </si>
  <si>
    <t>345/33 ห้วยขวาง กรุงเทพมหานคร</t>
  </si>
  <si>
    <t>ธ722/7117</t>
  </si>
  <si>
    <t>นาย ธวัชชัย มงคลคลี</t>
  </si>
  <si>
    <t>เลขที่ 718 ม.1 ต. เวียง อ. เชียงแสน จ. เชียงราย</t>
  </si>
  <si>
    <t>03M019/001</t>
  </si>
  <si>
    <t>718 ม.1เวียง เชียงแสน เชียงราย</t>
  </si>
  <si>
    <t>เลขที่ 163/1 ม.2 ต. เวียง อ. เชียงแสน จ. เชียงราย</t>
  </si>
  <si>
    <t>06C023</t>
  </si>
  <si>
    <t>06C024</t>
  </si>
  <si>
    <t>เลขที่ 118 ม.4 ต. เกาะช้าง อ. แม่สาย จ. เชียงราย</t>
  </si>
  <si>
    <t>13D062</t>
  </si>
  <si>
    <t xml:space="preserve">    3786</t>
  </si>
  <si>
    <t>เลขที่ 11/24 ม.19 ซ.พุธมณฑลสาย2ซอย24 ต. ศาลาธรรมสพน์ อ. ทวีวัฒนา จ. กรุงเทพมหานคร</t>
  </si>
  <si>
    <t>06F014</t>
  </si>
  <si>
    <t>ฉ770/1187</t>
  </si>
  <si>
    <t>น.ส. เฉลิม คงสมบูรณ์</t>
  </si>
  <si>
    <t>135 ม.8 ซ.- ถ.-ศรีดอนมูล เชียงแสน เชียงราย</t>
  </si>
  <si>
    <t>06F014-B001</t>
  </si>
  <si>
    <t>06F014-B002</t>
  </si>
  <si>
    <t>06F014-B003</t>
  </si>
  <si>
    <t>06F014-B004</t>
  </si>
  <si>
    <t>ธ325/8777</t>
  </si>
  <si>
    <t>นาง ธัญชนก สุวรรณดี</t>
  </si>
  <si>
    <t>เลขที่ 247 ม.5 ต. เวียง อ. เชียงแสน จ. เชียงราย</t>
  </si>
  <si>
    <t>12D009</t>
  </si>
  <si>
    <t>247 ม.5เวียง เชียงแสน เชียงราย</t>
  </si>
  <si>
    <t>12D019</t>
  </si>
  <si>
    <t>ธ331/5510</t>
  </si>
  <si>
    <t>นาง ธัญญากร ทะนะคำ</t>
  </si>
  <si>
    <t>เลขที่ 177 ม.9 ต. เวียง อ. เชียงแสน จ. เชียงราย</t>
  </si>
  <si>
    <t>09B030</t>
  </si>
  <si>
    <t>177 ม.9เวียง เชียงแสน เชียงราย</t>
  </si>
  <si>
    <t>09B030-B001</t>
  </si>
  <si>
    <t>09B030-B002</t>
  </si>
  <si>
    <t>09B030-B003</t>
  </si>
  <si>
    <t>เลขที่ 374 ม.5 ซ.- ถ.- ต. โป่งแพร่ อ. แม่ลาว จ. เชียงราย</t>
  </si>
  <si>
    <t>03G003</t>
  </si>
  <si>
    <t>ธ331/2725</t>
  </si>
  <si>
    <t>ด.ญ. ธัญญากานต์ ชัยชนะ</t>
  </si>
  <si>
    <t>เลขที่ 108 ม.9 ซ.- ถ.- ต. เวียง อ. เชียงแสน จ. เชียงราย</t>
  </si>
  <si>
    <t>06E076</t>
  </si>
  <si>
    <t>108 ม.9 ซ.- ถ.-เวียง เชียงแสน เชียงราย</t>
  </si>
  <si>
    <t>06E076-B001</t>
  </si>
  <si>
    <t>06E076-B002</t>
  </si>
  <si>
    <t>ธ357/5777</t>
  </si>
  <si>
    <t>นาย ธัญธร ธรรมวงศ์</t>
  </si>
  <si>
    <t>12H001</t>
  </si>
  <si>
    <t>13E002</t>
  </si>
  <si>
    <t>13E002-B001</t>
  </si>
  <si>
    <t>13E002-B002</t>
  </si>
  <si>
    <t xml:space="preserve"> ต. สัตหีบ อ. สัตหีบ จ. ชลบุรี</t>
  </si>
  <si>
    <t>09I028</t>
  </si>
  <si>
    <t>เลขที่ 398 ม.2 ต. เวียง อ. เชียงแสน จ. เชียงราย</t>
  </si>
  <si>
    <t>04N020</t>
  </si>
  <si>
    <t>ธ727/7000</t>
  </si>
  <si>
    <t>ด.ช. ธาราชัย ยอดผ่านเมือง</t>
  </si>
  <si>
    <t>เลขที่ 82 ม.8 ซ.- ถ.- ต. เวียง อ. เชียงแสน จ. เชียงราย</t>
  </si>
  <si>
    <t>06E118</t>
  </si>
  <si>
    <t>82 ม.8 ซ.- ถ.-เวียง เชียงแสน เชียงราย</t>
  </si>
  <si>
    <t>06E118-B001</t>
  </si>
  <si>
    <t>06E118-B002</t>
  </si>
  <si>
    <t>06E118-B003</t>
  </si>
  <si>
    <t>เลขที่ 122/1 ซ.จรัญสนิทวงศ์44 ต. บางยี่ขัน อ. บางพลัด จ. กรุงเทพมหานคร</t>
  </si>
  <si>
    <t>02H006</t>
  </si>
  <si>
    <t>02H007</t>
  </si>
  <si>
    <t>เลขที่ 381 ม.1 ซ.- ถ.- ต. เวียง อ. เชียงแสน จ. เชียงราย</t>
  </si>
  <si>
    <t>02E033</t>
  </si>
  <si>
    <t>เลขที่ 15 ต.  อ. พระโขนง จ. กรุงเทพมหานคร</t>
  </si>
  <si>
    <t>12J052</t>
  </si>
  <si>
    <t>เลขที่ 92 ม.3 ต. เวียง อ. เชียงแสน จ. เชียงราย</t>
  </si>
  <si>
    <t>08K035</t>
  </si>
  <si>
    <t>08K036</t>
  </si>
  <si>
    <t>เลขที่ 186 ม.11 ซ.- ถ.- ต. บ้านพริก อ. บ้านนา จ. นครนายก</t>
  </si>
  <si>
    <t>02O008</t>
  </si>
  <si>
    <t>เลขที่ 324 ม.7 ต. สถาน อ. เชียงของ จ. เชียงราย</t>
  </si>
  <si>
    <t>09I002</t>
  </si>
  <si>
    <t>ธ755/1555</t>
  </si>
  <si>
    <t>นาย ธีระนันท์ คนธปาน</t>
  </si>
  <si>
    <t>เลขที่ 246 ม.9 ต. เวียง อ. เชียงแสน จ. เชียงราย</t>
  </si>
  <si>
    <t>08L020</t>
  </si>
  <si>
    <t>246 ม.9เวียง เชียงแสน เชียงราย</t>
  </si>
  <si>
    <t>08L020-B001</t>
  </si>
  <si>
    <t>08L020-B002</t>
  </si>
  <si>
    <t>เลขที่ 80 ม.1 ต. เวียง อ. เชียงแสน จ. เชียงราย</t>
  </si>
  <si>
    <t>03C008</t>
  </si>
  <si>
    <t>03C008-B001</t>
  </si>
  <si>
    <t>03C008-B002</t>
  </si>
  <si>
    <t>เลขที่ 39/205 ม.9 ต. ดอนเมือง อ. ดอนเมือง จ. กรุงเทพมหานคร</t>
  </si>
  <si>
    <t>07K030</t>
  </si>
  <si>
    <t>เลขที่ 48 ม.8 ซ.- ถ.- ต. เวียง อ. เชียงแสน จ. เชียงราย</t>
  </si>
  <si>
    <t>06E014</t>
  </si>
  <si>
    <t>เลขที่ 423 ม.2 ซ.- ถ.- ต. เวียง อ. เชียงแสน จ. เชียงราย</t>
  </si>
  <si>
    <t>04E020</t>
  </si>
  <si>
    <t>เลขที่ 18/2 ม.- ซ.- ถ.- ต. สวนจิตรลดา อ. ดุสิต จ. กรุงเทพมหานคร</t>
  </si>
  <si>
    <t>02N011</t>
  </si>
  <si>
    <t>02N013</t>
  </si>
  <si>
    <t>น175/4778</t>
  </si>
  <si>
    <t>นาย นครนนท์ ตรีวสุพล</t>
  </si>
  <si>
    <t>เลขที่ 842 ม.3 ต. เวียง อ. เชียงแสน จ. เชียงราย</t>
  </si>
  <si>
    <t>03F060</t>
  </si>
  <si>
    <t>ว700/6787</t>
  </si>
  <si>
    <t>น.ส. วิไล พรหมปัญญา</t>
  </si>
  <si>
    <t>214 ม.1 ซ.- ถ.-เวียง เชียงแสน เชียงราย</t>
  </si>
  <si>
    <t>03F060-B001</t>
  </si>
  <si>
    <t>03F060-B002</t>
  </si>
  <si>
    <t>08J021</t>
  </si>
  <si>
    <t>842 ม.3เวียง เชียงแสน เชียงราย</t>
  </si>
  <si>
    <t>08J021-B001</t>
  </si>
  <si>
    <t>08J021-B002</t>
  </si>
  <si>
    <t>08J021-B003</t>
  </si>
  <si>
    <t>08J021-B004</t>
  </si>
  <si>
    <t>08J021-B005</t>
  </si>
  <si>
    <t>08J021-B006</t>
  </si>
  <si>
    <t>08J021-B007</t>
  </si>
  <si>
    <t>08J021-B008</t>
  </si>
  <si>
    <t>08J021-B009</t>
  </si>
  <si>
    <t>08J021-B010</t>
  </si>
  <si>
    <t>น117/8117</t>
  </si>
  <si>
    <t>นาง นงค์รักษ์ สังฆวดี</t>
  </si>
  <si>
    <t>เลขที่ 263 ม.1 ซ.- ถ.- ต. เวียง อ. เชียงแสน จ. เชียงราย</t>
  </si>
  <si>
    <t>04B114</t>
  </si>
  <si>
    <t>263 ม.1 ซ.- ถ.-เวียง เชียงแสน เชียงราย</t>
  </si>
  <si>
    <t>น117/1778</t>
  </si>
  <si>
    <t>นางสาว นงคราญ แก้วเลิศ</t>
  </si>
  <si>
    <t>06K013</t>
  </si>
  <si>
    <t>เลขที่ 361 ม.3 ต. เวียง อ. เชียงแสน จ. เชียงราย</t>
  </si>
  <si>
    <t>08E001</t>
  </si>
  <si>
    <t>น152/5471</t>
  </si>
  <si>
    <t>นาง นงนุช นุตยกุล</t>
  </si>
  <si>
    <t>เลขที่ 68/151 ม.3 ต. สันกำแพง อ. สันกำแพง จ. เชียงใหม่</t>
  </si>
  <si>
    <t>06H032/008</t>
  </si>
  <si>
    <t>68/151 ม.3สันกำแพง สันกำแพง เชียงใหม่</t>
  </si>
  <si>
    <t>06H032/009</t>
  </si>
  <si>
    <t>06H032/011</t>
  </si>
  <si>
    <t>06H032/012</t>
  </si>
  <si>
    <t>06H032/013</t>
  </si>
  <si>
    <t>น171/6767</t>
  </si>
  <si>
    <t>นาง นงลักษณ์ ภูมิผล</t>
  </si>
  <si>
    <t>เลขที่ 30 ม.9 ต. โป่งผา อ. แม่สาย จ. เชียงราย</t>
  </si>
  <si>
    <t>06E150</t>
  </si>
  <si>
    <t>น171/5757</t>
  </si>
  <si>
    <t>น.ส. นงลักษณ์ นิ่มนวล</t>
  </si>
  <si>
    <t>เลขที่ 40 ม.2 ซ.- ถ.- ต. เวียง อ. เชียงแสน จ. เชียงราย</t>
  </si>
  <si>
    <t>06I139</t>
  </si>
  <si>
    <t>40 ม.2 ซ.- ถ.-เวียง เชียงแสน เชียงราย</t>
  </si>
  <si>
    <t>02E015</t>
  </si>
  <si>
    <t>เลขที่ 156 ม.8 ต. เวียง อ. เชียงแสน จ. เชียงราย</t>
  </si>
  <si>
    <t>06A020</t>
  </si>
  <si>
    <t>น655/5550</t>
  </si>
  <si>
    <t>นาย นพนันท์ นันที</t>
  </si>
  <si>
    <t>เลขที่ 144/5 ม.1 ซ.- ถ.- ต. ลี้ อ. ลี้ จ. ลำพูน</t>
  </si>
  <si>
    <t>03K070</t>
  </si>
  <si>
    <t>144/5 ม.1 ซ.- ถ.-ลี้ ลี้ ลำพูน</t>
  </si>
  <si>
    <t>03K070-B001</t>
  </si>
  <si>
    <t>เลขที่ 11 ม.11 ต. ป่าสัก อ. เชียงแสน จ. เชียงราย</t>
  </si>
  <si>
    <t>น674/5711</t>
  </si>
  <si>
    <t>นาย นพรัตน์ ทาลังกา</t>
  </si>
  <si>
    <t>เลขที่ 244 ม.1 ซ.- ถ.- ต. เวียง อ. เชียงแสน จ. เชียงราย</t>
  </si>
  <si>
    <t>04G008</t>
  </si>
  <si>
    <t>244 ม.1 ซ.- ถ.-เวียง เชียงแสน เชียงราย</t>
  </si>
  <si>
    <t>04G008-B001</t>
  </si>
  <si>
    <t>04G008-B002</t>
  </si>
  <si>
    <t>04G008-B003</t>
  </si>
  <si>
    <t>04B147</t>
  </si>
  <si>
    <t>04D015</t>
  </si>
  <si>
    <t>04I005</t>
  </si>
  <si>
    <t>เลขที่ 144/5 ม.1 ต. บ้านดู่ อ. เมืองเชียงราย จ. เชียงราย</t>
  </si>
  <si>
    <t>13B041</t>
  </si>
  <si>
    <t>น688/9775</t>
  </si>
  <si>
    <t>นาง นภัสสรณ์ อริยธรลิขิตชัย</t>
  </si>
  <si>
    <t>เลขที่ 432 ซ.อัศวพิเชษฐ์ 17 ต. บางระมาด อ. ตลิ่งชัน จ. กรุงเทพมหานคร</t>
  </si>
  <si>
    <t>06M017</t>
  </si>
  <si>
    <t>432 ซ.อัศวพิเชษฐ์ 17บางระมาด ตลิ่งชัน กรุงเทพมหานคร</t>
  </si>
  <si>
    <t>06M020</t>
  </si>
  <si>
    <t>06M019</t>
  </si>
  <si>
    <t>06M018</t>
  </si>
  <si>
    <t>04N009</t>
  </si>
  <si>
    <t>น667/6787</t>
  </si>
  <si>
    <t>น.ส. นภาพร พรหมปัญญา</t>
  </si>
  <si>
    <t>เลขที่ 186 ม.1 ซ.- ถ.- ต. เวียง อ. เชียงแสน จ. เชียงราย</t>
  </si>
  <si>
    <t>03K039</t>
  </si>
  <si>
    <t>186 ม.1 ซ.- ถ.-เวียง เชียงแสน เชียงราย</t>
  </si>
  <si>
    <t>03K039-B001</t>
  </si>
  <si>
    <t>03K039-B002</t>
  </si>
  <si>
    <t>06I138</t>
  </si>
  <si>
    <t>06I138-B001</t>
  </si>
  <si>
    <t>06I138-B002</t>
  </si>
  <si>
    <t>04B142</t>
  </si>
  <si>
    <t>เลขที่ 99/94 ม.6 ซ.- ถ.- ต. ไชยสถาน อ. สารภี จ. เชียงใหม่</t>
  </si>
  <si>
    <t>03G056</t>
  </si>
  <si>
    <t>ว777/9547</t>
  </si>
  <si>
    <t>นาง วิลาวรรณ อินต๊ะวิชัย</t>
  </si>
  <si>
    <t>03G056-B001</t>
  </si>
  <si>
    <t>02B049</t>
  </si>
  <si>
    <t>02E005/001</t>
  </si>
  <si>
    <t>02E005/003</t>
  </si>
  <si>
    <t>เลขที่ 9 ม.- ซ.- ถ.- ต. สามเสนใน อ. พญาไท จ. กรุงเทพมหานคร</t>
  </si>
  <si>
    <t>03J002</t>
  </si>
  <si>
    <t>น767/5774</t>
  </si>
  <si>
    <t>น.ส. นราภรณ์ เทียมตา</t>
  </si>
  <si>
    <t>เลขที่ 84 ม.6 ต. เวียง อ. เชียงแสน จ. เชียงราย</t>
  </si>
  <si>
    <t>08A026</t>
  </si>
  <si>
    <t>84 ม.6เวียง เชียงแสน เชียงราย</t>
  </si>
  <si>
    <t>08A026-B001</t>
  </si>
  <si>
    <t>08A026-B002</t>
  </si>
  <si>
    <t>08A026-B003</t>
  </si>
  <si>
    <t>08A026-B004</t>
  </si>
  <si>
    <t>08A026-B005</t>
  </si>
  <si>
    <t>เลขที่ 44 ม.6 ต. เวียง อ. เชียงแสน จ. เชียงราย</t>
  </si>
  <si>
    <t>08A002</t>
  </si>
  <si>
    <t>พ760/4770</t>
  </si>
  <si>
    <t>นาง พิมพา เตวิยะ</t>
  </si>
  <si>
    <t>376 ม.6เวียง เชียงแสน เชียงราย</t>
  </si>
  <si>
    <t>08A002-B001</t>
  </si>
  <si>
    <t>น755/6772</t>
  </si>
  <si>
    <t>ด.ช. นรินทร์ พรมจิตร</t>
  </si>
  <si>
    <t>เลขที่ 77 ม.8 ซ.- ถ.- ต. เวียง อ. เชียงแสน จ. เชียงราย</t>
  </si>
  <si>
    <t>06E006</t>
  </si>
  <si>
    <t>77 ม.8 ซ.- ถ.-เวียง เชียงแสน เชียงราย</t>
  </si>
  <si>
    <t>06E006-B001</t>
  </si>
  <si>
    <t>06E006-B002</t>
  </si>
  <si>
    <t>เลขที่ 155 ม.1 ต. หางดง อ. หางดง จ. เชียงใหม่</t>
  </si>
  <si>
    <t>13I022</t>
  </si>
  <si>
    <t>น927/8777</t>
  </si>
  <si>
    <t>น.ส. นฤชล สุวรรณดี</t>
  </si>
  <si>
    <t>เลขที่ 94 ม.5 ต. เวียง อ. เชียงแสน จ. เชียงราย</t>
  </si>
  <si>
    <t>12C002</t>
  </si>
  <si>
    <t>94 ม.5เวียง เชียงแสน เชียงราย</t>
  </si>
  <si>
    <t>12C002-B001</t>
  </si>
  <si>
    <t>เลขที่ 443 ต. สมเด็จเจ้าพระยา อ. คลองสาน จ. กรุงเทพมหานคร</t>
  </si>
  <si>
    <t>11D010</t>
  </si>
  <si>
    <t>เลขที่ 101 ม.- ซ.- ถ.- ต. ทับเที่ยง อ. เมืองตรัง จ. ตรัง</t>
  </si>
  <si>
    <t>04C028</t>
  </si>
  <si>
    <t>04A023</t>
  </si>
  <si>
    <t>เลขที่ 164 ม.3 ซ.- ถ.- ต. เวียง อ. เชียงแสน จ. เชียงราย</t>
  </si>
  <si>
    <t>06E043</t>
  </si>
  <si>
    <t>เลขที่ 26 ม.8 ซ.- ถ.- ต. เวียง อ. เชียงแสน จ. เชียงราย</t>
  </si>
  <si>
    <t>06J088</t>
  </si>
  <si>
    <t>26 ม.8 ซ.- ถ.-เวียง เชียงแสน เชียงราย</t>
  </si>
  <si>
    <t>เลขที่ 352 ม.3 ต. เวียง อ. เชียงแสน จ. เชียงราย</t>
  </si>
  <si>
    <t>10D023</t>
  </si>
  <si>
    <t>เลขที่ 79 ม.1 ซ.- ถ.- ต. เวียง อ. เชียงแสน จ. เชียงราย</t>
  </si>
  <si>
    <t>02D047</t>
  </si>
  <si>
    <t>น770/5527</t>
  </si>
  <si>
    <t>นาง นวล ทานแจ่ม</t>
  </si>
  <si>
    <t>03I048</t>
  </si>
  <si>
    <t>03I048-B001</t>
  </si>
  <si>
    <t>03I048-B002</t>
  </si>
  <si>
    <t>03I048-B003</t>
  </si>
  <si>
    <t>น770/8725</t>
  </si>
  <si>
    <t>นาย นวล เสาร์จันทร์</t>
  </si>
  <si>
    <t>เลขที่ 28 ม.9 ต. เวียง อ. เชียงแสน จ. เชียงราย</t>
  </si>
  <si>
    <t>09A062</t>
  </si>
  <si>
    <t>28 ม.9เวียง เชียงแสน เชียงราย</t>
  </si>
  <si>
    <t>09A062-B001</t>
  </si>
  <si>
    <t>น772/2971</t>
  </si>
  <si>
    <t>นาง นวลจันทร์ เชื้อวงค์บุญ</t>
  </si>
  <si>
    <t>เลขที่ 46/1 ม.8 ซ.- ถ.- ต. เวียง อ. เชียงแสน จ. เชียงราย</t>
  </si>
  <si>
    <t>06E166</t>
  </si>
  <si>
    <t>46/1 ม.8 ซ.- ถ.-เวียง เชียงแสน เชียงราย</t>
  </si>
  <si>
    <t>06E166-B001</t>
  </si>
  <si>
    <t>น774/8125</t>
  </si>
  <si>
    <t>น.ส. นวลตา แสงจันทร์</t>
  </si>
  <si>
    <t>06I132</t>
  </si>
  <si>
    <t>06I132-B001</t>
  </si>
  <si>
    <t>06I132-B002</t>
  </si>
  <si>
    <t>04C010</t>
  </si>
  <si>
    <t>น910/5919</t>
  </si>
  <si>
    <t>นาง นอง ทองอินทร์</t>
  </si>
  <si>
    <t>เลขที่ 74/1 ม.6 ต. เวียง อ. เชียงแสน จ. เชียงราย</t>
  </si>
  <si>
    <t>06L010</t>
  </si>
  <si>
    <t>74/1 ม.6เวียง เชียงแสน เชียงราย</t>
  </si>
  <si>
    <t>06L010-B001</t>
  </si>
  <si>
    <t>น940/6787</t>
  </si>
  <si>
    <t>นาง น๊อต พรหมปัญญา</t>
  </si>
  <si>
    <t>เลขที่ 151 ม.1 ต. เวียง อ. เชียงแสน จ. เชียงราย</t>
  </si>
  <si>
    <t>03H085</t>
  </si>
  <si>
    <t>151 ม.1เวียง เชียงแสน เชียงราย</t>
  </si>
  <si>
    <t>03H085-B001</t>
  </si>
  <si>
    <t>03H085-B002</t>
  </si>
  <si>
    <t>เลขที่ 281 ม.1 ซ.- ถ.- ต. แม่ไร่ อ. แม่จัน จ. เชียงราย</t>
  </si>
  <si>
    <t>03B012</t>
  </si>
  <si>
    <t>น970/6787</t>
  </si>
  <si>
    <t>นาง น้อย พรหมปัญญา</t>
  </si>
  <si>
    <t>เลขที่ 87 ม.1 ซ.- ถ.- ต. เวียง อ. เชียงแสน จ. เชียงราย</t>
  </si>
  <si>
    <t>03I047</t>
  </si>
  <si>
    <t>87 ม.1 ซ.- ถ.-เวียง เชียงแสน เชียงราย</t>
  </si>
  <si>
    <t>03I047-B001</t>
  </si>
  <si>
    <t>03I047-B002</t>
  </si>
  <si>
    <t>03I047-B004</t>
  </si>
  <si>
    <t>03I047-B005</t>
  </si>
  <si>
    <t>เลขที่ 34 ม.8 ซ.- ถ.- ต. เวียง อ. เชียงแสน จ. เชียงราย</t>
  </si>
  <si>
    <t>04F004</t>
  </si>
  <si>
    <t>04E006</t>
  </si>
  <si>
    <t>น970/2775</t>
  </si>
  <si>
    <t>นาง น้อย ไชยมะโน</t>
  </si>
  <si>
    <t>เลขที่ 840 ม.3 ต. เวียง อ. เชียงแสน จ. เชียงราย</t>
  </si>
  <si>
    <t>08E003</t>
  </si>
  <si>
    <t>03B013</t>
  </si>
  <si>
    <t>เลขที่ 2 ม.5 ต. เวียง อ. เชียงแสน จ. เชียงราย</t>
  </si>
  <si>
    <t>12D037</t>
  </si>
  <si>
    <t>08J004</t>
  </si>
  <si>
    <t>840 ม.3เวียง เชียงแสน เชียงราย</t>
  </si>
  <si>
    <t>08J004-B001</t>
  </si>
  <si>
    <t>08J004-B002</t>
  </si>
  <si>
    <t>08J004-B003</t>
  </si>
  <si>
    <t>06E055</t>
  </si>
  <si>
    <t>น970/5753</t>
  </si>
  <si>
    <t>น.ส. น้อย นามบุญ</t>
  </si>
  <si>
    <t>เลขที่ 68 ม.8 ซ.- ถ.- ต. เวียง อ. เชียงแสน จ. เชียงราย</t>
  </si>
  <si>
    <t>06E129</t>
  </si>
  <si>
    <t>68 ม.8 ซ.- ถ.-เวียง เชียงแสน เชียงราย</t>
  </si>
  <si>
    <t>06E129-B001</t>
  </si>
  <si>
    <t>น970/8724</t>
  </si>
  <si>
    <t>นาง น้อย สมจิตร</t>
  </si>
  <si>
    <t>เลขที่ 23 ม.8 ซ.- ถ.- ต. เวียง อ. เชียงแสน จ. เชียงราย</t>
  </si>
  <si>
    <t>06J014</t>
  </si>
  <si>
    <t>23 ม.8 ซ.- ถ.-เวียง เชียงแสน เชียงราย</t>
  </si>
  <si>
    <t>06J014-B001</t>
  </si>
  <si>
    <t>08J023</t>
  </si>
  <si>
    <t>08J023-B001</t>
  </si>
  <si>
    <t>08J024</t>
  </si>
  <si>
    <t>08J024-B001</t>
  </si>
  <si>
    <t>08J025</t>
  </si>
  <si>
    <t>08J025-B001</t>
  </si>
  <si>
    <t>08E003/001</t>
  </si>
  <si>
    <t>08E003/002</t>
  </si>
  <si>
    <t>08E003/003</t>
  </si>
  <si>
    <t>08E003/004</t>
  </si>
  <si>
    <t>เลขที่ 29/16 ม.1 ต. บางแก้ว อ. บางพลี จ. สมุทรปราการ</t>
  </si>
  <si>
    <t>08F019</t>
  </si>
  <si>
    <t>08F020</t>
  </si>
  <si>
    <t>08F013</t>
  </si>
  <si>
    <t>08I002</t>
  </si>
  <si>
    <t>น374/5577</t>
  </si>
  <si>
    <t>นาย นัฐวุฒิ ปันยวง</t>
  </si>
  <si>
    <t>เลขที่ 91 ม.18 ซ.- ถ.- ต. งิ้ว อ. เทิง จ. เชียงราย</t>
  </si>
  <si>
    <t>06E090</t>
  </si>
  <si>
    <t>91 ม.18 ซ.- ถ.-งิ้ว เทิง เชียงราย</t>
  </si>
  <si>
    <t>06E090-B001</t>
  </si>
  <si>
    <t>06E090-B002</t>
  </si>
  <si>
    <t>เลขที่ 163/3 ม.11 ต. รอบเวียง อ. เมืองเชียงราย จ. เชียงราย</t>
  </si>
  <si>
    <t>06M042</t>
  </si>
  <si>
    <t>น526/5718</t>
  </si>
  <si>
    <t>นาย นันชภัทร ทะวงศ์</t>
  </si>
  <si>
    <t>เลขที่ 226 ม.6 ต. เวียง อ. เชียงแสน จ. เชียงราย</t>
  </si>
  <si>
    <t>08H009</t>
  </si>
  <si>
    <t>226 ม.6เวียง เชียงแสน เชียงราย</t>
  </si>
  <si>
    <t>น555/7111</t>
  </si>
  <si>
    <t>นาง นันทนา วงค์กา</t>
  </si>
  <si>
    <t>06E075</t>
  </si>
  <si>
    <t>น557/8571</t>
  </si>
  <si>
    <t>น.ส. นันทรัตน์ สุประคาร</t>
  </si>
  <si>
    <t>เลขที่ 50 ม.6 ซ.- ถ.- ต. ป่าสัก อ. เชียงแสน จ. เชียงราย</t>
  </si>
  <si>
    <t>06D003</t>
  </si>
  <si>
    <t>50 ม.6 ซ.- ถ.-ป่าสัก เชียงแสน เชียงราย</t>
  </si>
  <si>
    <t>น550/8777</t>
  </si>
  <si>
    <t>นาง นันทา สุวรรณประภา</t>
  </si>
  <si>
    <t>เลขที่ 40 ม.9 ต. เวียง อ. เชียงแสน จ. เชียงราย</t>
  </si>
  <si>
    <t>09D097</t>
  </si>
  <si>
    <t>40 ม.9เวียง เชียงแสน เชียงราย</t>
  </si>
  <si>
    <t>09D097-B0010</t>
  </si>
  <si>
    <t>06A033</t>
  </si>
  <si>
    <t>04D019</t>
  </si>
  <si>
    <t>04D019-B001</t>
  </si>
  <si>
    <t>เลขที่ 28-30 ต. หน้าเมือง อ. เมืองปราจีนบุรี จ. ปราจีนบุรี</t>
  </si>
  <si>
    <t>08F011</t>
  </si>
  <si>
    <t>08F004</t>
  </si>
  <si>
    <t>06I079</t>
  </si>
  <si>
    <t>08F004/001</t>
  </si>
  <si>
    <t>08F004/002</t>
  </si>
  <si>
    <t>08F004/003</t>
  </si>
  <si>
    <t>08F004/004</t>
  </si>
  <si>
    <t>08F004/005</t>
  </si>
  <si>
    <t>น000/1277</t>
  </si>
  <si>
    <t>นาง นา กาไชยวงศ์</t>
  </si>
  <si>
    <t>เลขที่ 175 ม.5 ต. เวียง อ. เชียงแสน จ. เชียงราย</t>
  </si>
  <si>
    <t>12C047</t>
  </si>
  <si>
    <t>175 ม.5เวียง เชียงแสน เชียงราย</t>
  </si>
  <si>
    <t>12C047-B001</t>
  </si>
  <si>
    <t>12C047-B002</t>
  </si>
  <si>
    <t>12C047-B003</t>
  </si>
  <si>
    <t>12C047-B004</t>
  </si>
  <si>
    <t>12C047-B005</t>
  </si>
  <si>
    <t>13D008</t>
  </si>
  <si>
    <t>12G009</t>
  </si>
  <si>
    <t>น100/8710</t>
  </si>
  <si>
    <t>นาง นาง หยาคำ</t>
  </si>
  <si>
    <t>เลขที่ 2 ม.1 ต. เวียง อ. เชียงแสน จ. เชียงราย</t>
  </si>
  <si>
    <t>03H036</t>
  </si>
  <si>
    <t>2 ม.1เวียง เชียงแสน เชียงราย</t>
  </si>
  <si>
    <t>03H036-B001</t>
  </si>
  <si>
    <t>03H036-B002</t>
  </si>
  <si>
    <t>น400/2600</t>
  </si>
  <si>
    <t>นาง นาติ จะพะ</t>
  </si>
  <si>
    <t>เลขที่ 546 ม.1 ต. เวียง อ. เชียงแสน จ. เชียงราย</t>
  </si>
  <si>
    <t>03K072</t>
  </si>
  <si>
    <t>546 ม.1เวียง เชียงแสน เชียงราย</t>
  </si>
  <si>
    <t>03K072-B001</t>
  </si>
  <si>
    <t>น700/5725/001</t>
  </si>
  <si>
    <t>นาง นารี บัวจีบ</t>
  </si>
  <si>
    <t>เลขที่ 189/2 ม.7 ซ.- ถ.- ต. ล้อมแรด อ. เถิน จ. ลำปาง</t>
  </si>
  <si>
    <t>03K026</t>
  </si>
  <si>
    <t>189/2 ม.7 ซ.- ถ.-ล้อมแรด เถิน ลำปาง</t>
  </si>
  <si>
    <t>03K026-B001</t>
  </si>
  <si>
    <t>03K026-B002</t>
  </si>
  <si>
    <t>03K026-B003</t>
  </si>
  <si>
    <t>น700/8552</t>
  </si>
  <si>
    <t>น.ส. นารี หนานใจ</t>
  </si>
  <si>
    <t>เลขที่ 357 ม.8 ซ.- ถ.- ต. เวียง อ. เชียงแสน จ. เชียงราย</t>
  </si>
  <si>
    <t>06E047</t>
  </si>
  <si>
    <t>357 ม.8 ซ.- ถ.-เวียง เชียงแสน เชียงราย</t>
  </si>
  <si>
    <t>06E047-B001</t>
  </si>
  <si>
    <t>น774/8471</t>
  </si>
  <si>
    <t>น.ส. นารีรัตน์ สุตะวงค์</t>
  </si>
  <si>
    <t>เลขที่ 403 ม.8 ซ.- ถ.- ต. เวียง อ. เชียงแสน จ. เชียงราย</t>
  </si>
  <si>
    <t>06E163</t>
  </si>
  <si>
    <t>403 ม.8 ซ.- ถ.-เวียง เชียงแสน เชียงราย</t>
  </si>
  <si>
    <t>06E163-B001</t>
  </si>
  <si>
    <t>06E163-B002</t>
  </si>
  <si>
    <t>น774/2557</t>
  </si>
  <si>
    <t>นาง นารีรัตน์ จันทร์ตระกูล</t>
  </si>
  <si>
    <t>เลขที่ 597 ม.4 ต. ริมกก อ. เมืองเชียงราย จ. เชียงราย</t>
  </si>
  <si>
    <t>06M038</t>
  </si>
  <si>
    <t>597 ม.4ริมกก เมืองเชียงราย เชียงราย</t>
  </si>
  <si>
    <t>06M038-B001</t>
  </si>
  <si>
    <t>06M038-B002</t>
  </si>
  <si>
    <t>06M038-B003</t>
  </si>
  <si>
    <t>06M038-B004</t>
  </si>
  <si>
    <t>06M038-B005</t>
  </si>
  <si>
    <t>06M038-B006</t>
  </si>
  <si>
    <t>06M038-B007</t>
  </si>
  <si>
    <t>เลขที่ 334 ม.2 ต. เวียง อ. เชียงแสน จ. เชียงราย</t>
  </si>
  <si>
    <t>07J006</t>
  </si>
  <si>
    <t>น110/5379</t>
  </si>
  <si>
    <t>น.ส. น้ำค้าง บุญเรือง</t>
  </si>
  <si>
    <t>08D026</t>
  </si>
  <si>
    <t>08D026-B001</t>
  </si>
  <si>
    <t>06E158</t>
  </si>
  <si>
    <t>34 ม.8 ซ.- ถ.-เวียง เชียงแสน เชียงราย</t>
  </si>
  <si>
    <t>เลขที่ 177 ม.1 ต. เวียง อ. เชียงแสน จ. เชียงราย</t>
  </si>
  <si>
    <t>เลขที่ 869/133 ม.4 ต. ริมกก อ. เมืองเชียงราย จ. เชียงราย</t>
  </si>
  <si>
    <t>07I014</t>
  </si>
  <si>
    <t>07G016</t>
  </si>
  <si>
    <t>07G015</t>
  </si>
  <si>
    <t>07G019</t>
  </si>
  <si>
    <t>07I011</t>
  </si>
  <si>
    <t>07I010</t>
  </si>
  <si>
    <t>07G014</t>
  </si>
  <si>
    <t>07G017</t>
  </si>
  <si>
    <t>07G018</t>
  </si>
  <si>
    <t>07G012</t>
  </si>
  <si>
    <t>น170/2717</t>
  </si>
  <si>
    <t>นาย นิคม ไชยกุล</t>
  </si>
  <si>
    <t>เลขที่ 197 ม.8 ต. เวียง อ. เชียงแสน จ. เชียงราย</t>
  </si>
  <si>
    <t>06J106</t>
  </si>
  <si>
    <t>197 ม.8เวียง เชียงแสน เชียงราย</t>
  </si>
  <si>
    <t>06J106-B001</t>
  </si>
  <si>
    <t>น170/1340</t>
  </si>
  <si>
    <t>นาย นิคม โกฎดี</t>
  </si>
  <si>
    <t>เลขที่ 195 ม.10 ซ.- ถ.- ต. ท่าข้าวเปลือก อ. แม่จัน จ. เชียงราย</t>
  </si>
  <si>
    <t>04B021</t>
  </si>
  <si>
    <t>195 ม.10 ซ.- ถ.-ท่าข้าวเปลือก แม่จัน เชียงราย</t>
  </si>
  <si>
    <t>04B021-B001</t>
  </si>
  <si>
    <t>04B021-B002</t>
  </si>
  <si>
    <t>น274/6633</t>
  </si>
  <si>
    <t>น.ส. นิชรัตน์ ภู่ภิญโญ</t>
  </si>
  <si>
    <t>เลขที่ 84/1 ม.6 ซ.- ถ.- ต. บ่อนอก อ. เมืองประจวบคีรีขันธ์ จ. ประจวบคีรีขันธ์</t>
  </si>
  <si>
    <t>06I093</t>
  </si>
  <si>
    <t>84/1 ม.6 ซ.- ถ.-บ่อนอก เมืองประจวบคีรีขันธ์ ประจวบคีรีขันธ์</t>
  </si>
  <si>
    <t>06I093-B001</t>
  </si>
  <si>
    <t>06I093-B002</t>
  </si>
  <si>
    <t>น470/2100</t>
  </si>
  <si>
    <t>นาง นิตยา โซกะ</t>
  </si>
  <si>
    <t>09D057</t>
  </si>
  <si>
    <t>47 ม.9เวียง เชียงแสน เชียงราย</t>
  </si>
  <si>
    <t>09D057-B001</t>
  </si>
  <si>
    <t>09D057-B003</t>
  </si>
  <si>
    <t>เลขที่ 166 ม.1 ต. เวียง อ. เชียงแสน จ. เชียงราย</t>
  </si>
  <si>
    <t>03E023</t>
  </si>
  <si>
    <t>ส720/8117</t>
  </si>
  <si>
    <t>นาง สมใจ สังฆวดี</t>
  </si>
  <si>
    <t>181 ม.1 ซ.- ถ.-เวียง เชียงแสน เชียงราย</t>
  </si>
  <si>
    <t>03E023-B001</t>
  </si>
  <si>
    <t>น470/6150</t>
  </si>
  <si>
    <t>นาง นิตยา ภู่เงิน</t>
  </si>
  <si>
    <t>เลขที่ 362 ม.8 ซ.- ถ.- ต. เวียง อ. เชียงแสน จ. เชียงราย</t>
  </si>
  <si>
    <t>06J093</t>
  </si>
  <si>
    <t>362 ม.8 ซ.- ถ.-เวียง เชียงแสน เชียงราย</t>
  </si>
  <si>
    <t>06J093-B001</t>
  </si>
  <si>
    <t>09D086</t>
  </si>
  <si>
    <t>น470/6787</t>
  </si>
  <si>
    <t>นาง นิติยา พลสวัสดิ์</t>
  </si>
  <si>
    <t>เลขที่ 6 ม.5 ต. เวียง อ. เชียงแสน จ. เชียงราย</t>
  </si>
  <si>
    <t>12B004</t>
  </si>
  <si>
    <t>6 ม.5เวียง เชียงแสน เชียงราย</t>
  </si>
  <si>
    <t>12B004-B001</t>
  </si>
  <si>
    <t>12B004-B002</t>
  </si>
  <si>
    <t>12B004-B003</t>
  </si>
  <si>
    <t>12E007</t>
  </si>
  <si>
    <t>เลขที่ 136 ม.1 ซ.- ถ.- ต. เวียง อ. เชียงแสน จ. เชียงราย</t>
  </si>
  <si>
    <t>01I023</t>
  </si>
  <si>
    <t>02F005</t>
  </si>
  <si>
    <t>น567/5916</t>
  </si>
  <si>
    <t>นาง นิธิพร ทองผาง</t>
  </si>
  <si>
    <t>เลขที่ 301 ม.5 ต. เวียง อ. เชียงแสน จ. เชียงราย</t>
  </si>
  <si>
    <t>12J045</t>
  </si>
  <si>
    <t>301 ม.5เวียง เชียงแสน เชียงราย</t>
  </si>
  <si>
    <t>เลขที่ 1 ม.2 ต. เวียง อ. เชียงแสน จ. เชียงราย</t>
  </si>
  <si>
    <t>08A003</t>
  </si>
  <si>
    <t>08A001</t>
  </si>
  <si>
    <t>น600/2774</t>
  </si>
  <si>
    <t>น.ส. นิภา จิรรัตนพิเชษฐ์</t>
  </si>
  <si>
    <t>เลขที่ 91 ม.5 ซ.- ถ.- ต. สุรศักดิ์ อ. ศรีราชา จ. ชลบุรี</t>
  </si>
  <si>
    <t>02M010</t>
  </si>
  <si>
    <t>02N006</t>
  </si>
  <si>
    <t>02J019</t>
  </si>
  <si>
    <t>91 ม.5 ซ.- ถ.-สุรศักดิ์ ศรีราชา ชลบุรี</t>
  </si>
  <si>
    <t>02L013</t>
  </si>
  <si>
    <t>02L016</t>
  </si>
  <si>
    <t>น600/4271</t>
  </si>
  <si>
    <t>น.ส. นิภา เดชวงษา</t>
  </si>
  <si>
    <t>เลขที่ 345 ม.8 ซ.- ถ.- ต. เวียง อ. เชียงแสน จ. เชียงราย</t>
  </si>
  <si>
    <t>06I144/001</t>
  </si>
  <si>
    <t>345 ม.8 ซ.- ถ.-เวียง เชียงแสน เชียงราย</t>
  </si>
  <si>
    <t>06I144-B001</t>
  </si>
  <si>
    <t>06I144-B002</t>
  </si>
  <si>
    <t>06I144-B003</t>
  </si>
  <si>
    <t>06I144-B004</t>
  </si>
  <si>
    <t>06I144-B005</t>
  </si>
  <si>
    <t>06I144-B006</t>
  </si>
  <si>
    <t>06I144-B007</t>
  </si>
  <si>
    <t>06I144-B008</t>
  </si>
  <si>
    <t>06I144-B015</t>
  </si>
  <si>
    <t>06I144-B016</t>
  </si>
  <si>
    <t>03J055</t>
  </si>
  <si>
    <t>น667/8775</t>
  </si>
  <si>
    <t>นาง นิภาภรณ์ เหล่าวานิช</t>
  </si>
  <si>
    <t>เลขที่ 98 ม.6 ต. เวียง อ. เชียงแสน จ. เชียงราย</t>
  </si>
  <si>
    <t>08H006</t>
  </si>
  <si>
    <t>98 ม.6เวียง เชียงแสน เชียงราย</t>
  </si>
  <si>
    <t>08H006-B001</t>
  </si>
  <si>
    <t>08H006-B002</t>
  </si>
  <si>
    <t>08H006-B003</t>
  </si>
  <si>
    <t>น747/8777</t>
  </si>
  <si>
    <t>นาย นิมิตร สุวรรณชัย</t>
  </si>
  <si>
    <t>เลขที่ 287 ม.2 ซ.- ถ.- ต. เวียง อ. เชียงแสน จ. เชียงราย</t>
  </si>
  <si>
    <t>06J002</t>
  </si>
  <si>
    <t>287 ม.2 ซ.- ถ.-เวียง เชียงแสน เชียงราย</t>
  </si>
  <si>
    <t>06J002-B001</t>
  </si>
  <si>
    <t>06J002-B002</t>
  </si>
  <si>
    <t>น770/1325</t>
  </si>
  <si>
    <t>พล.ต.ท. นิยม กาญจนวิวัฒน์</t>
  </si>
  <si>
    <t>เลขที่ 15 ม.- ซ.ลาดพร้าว 15 ถ.- ต. ลาดยาว อ. จตุจักร จ. กรุงเทพมหานคร</t>
  </si>
  <si>
    <t>04A022</t>
  </si>
  <si>
    <t>15 ม.- ซ.ลาดพร้าว 15 ถ.-ลาดยาว จตุจักร กรุงเทพมหานคร</t>
  </si>
  <si>
    <t>04A022-B001</t>
  </si>
  <si>
    <t>04A022-B002</t>
  </si>
  <si>
    <t>04A022-B003</t>
  </si>
  <si>
    <t>04A022-B004</t>
  </si>
  <si>
    <t>04A022-B005</t>
  </si>
  <si>
    <t>04A022-B006</t>
  </si>
  <si>
    <t>04A022-B007</t>
  </si>
  <si>
    <t>04A022-B008</t>
  </si>
  <si>
    <t>04A022-B009</t>
  </si>
  <si>
    <t>04A022-B010</t>
  </si>
  <si>
    <t>04A022-B011</t>
  </si>
  <si>
    <t>04C029</t>
  </si>
  <si>
    <t>04C029-B001</t>
  </si>
  <si>
    <t>04C029-B002</t>
  </si>
  <si>
    <t>เลขที่ 164/1 ม.2 ซ.- ถ.- ต. เวียง อ. เชียงแสน จ. เชียงราย</t>
  </si>
  <si>
    <t>04P026</t>
  </si>
  <si>
    <t>น730/8753</t>
  </si>
  <si>
    <t>นาย นิรัญ ศรีบุญเรือง</t>
  </si>
  <si>
    <t>เลขที่ 81 ม.7 ต. เวียง อ. เชียงแสน จ. เชียงราย</t>
  </si>
  <si>
    <t>13F032</t>
  </si>
  <si>
    <t>81 ม.7เวียง เชียงแสน เชียงราย</t>
  </si>
  <si>
    <t>13F032-B001</t>
  </si>
  <si>
    <t>13B052</t>
  </si>
  <si>
    <t>เลขที่ 56 ม.14 ต. แม่คำ อ. แม่จัน จ. เชียงราย</t>
  </si>
  <si>
    <t>10B042</t>
  </si>
  <si>
    <t>น000/4510</t>
  </si>
  <si>
    <t>นาง นุ ติ๊บคำ</t>
  </si>
  <si>
    <t>เลขที่ 25 ม.1 ซ.- ถ.- ต. เวียง อ. เชียงแสน จ. เชียงราย</t>
  </si>
  <si>
    <t>04B096</t>
  </si>
  <si>
    <t>25 ม.1 ซ.- ถ.-เวียง เชียงแสน เชียงราย</t>
  </si>
  <si>
    <t>04B096-B001</t>
  </si>
  <si>
    <t>04B096-B002</t>
  </si>
  <si>
    <t>04B096-B003</t>
  </si>
  <si>
    <t>04B096-B004</t>
  </si>
  <si>
    <t>04B096-B005</t>
  </si>
  <si>
    <t>04B154</t>
  </si>
  <si>
    <t>น270/7877</t>
  </si>
  <si>
    <t>น.ส. นุจรี ระศรีเรือง</t>
  </si>
  <si>
    <t>เลขที่ 399 ม.8 ซ.- ถ.- ต. เวียง อ. เชียงแสน จ. เชียงราย</t>
  </si>
  <si>
    <t>06E098</t>
  </si>
  <si>
    <t>399 ม.8 ซ.- ถ.-เวียง เชียงแสน เชียงราย</t>
  </si>
  <si>
    <t>06E098-B001</t>
  </si>
  <si>
    <t>06E098-B002</t>
  </si>
  <si>
    <t>เลขที่ 49 ม.2 ซ.- ถ.- ต. เวียง อ. เชียงแสน จ. เชียงราย</t>
  </si>
  <si>
    <t>04K013</t>
  </si>
  <si>
    <t>06B006</t>
  </si>
  <si>
    <t>06B008</t>
  </si>
  <si>
    <t>น757/7117</t>
  </si>
  <si>
    <t>น.ส. เนยนัย มังคลาด</t>
  </si>
  <si>
    <t>เลขที่ 237 ม.1 ซ.- ถ.- ต. เวียง อ. เชียงแสน จ. เชียงราย</t>
  </si>
  <si>
    <t>04C006</t>
  </si>
  <si>
    <t>237 ม.1 ซ.- ถ.-เวียง เชียงแสน เชียงราย</t>
  </si>
  <si>
    <t>04C006-B001</t>
  </si>
  <si>
    <t>04C006-B002</t>
  </si>
  <si>
    <t>04C006-B003</t>
  </si>
  <si>
    <t>04C006-B004</t>
  </si>
  <si>
    <t>04C006-B005</t>
  </si>
  <si>
    <t>เลขที่ 83 ม.5 ซ.- ถ.- ต. สุรศักดิ์ อ. ศรีราชา จ. ชลบุรี</t>
  </si>
  <si>
    <t>02L007</t>
  </si>
  <si>
    <t>02N004</t>
  </si>
  <si>
    <t>02L014</t>
  </si>
  <si>
    <t>เลขที่ 61 ม.1 ต. เด่นชัย อ. เด่นชัย จ. แพร่</t>
  </si>
  <si>
    <t>11B013</t>
  </si>
  <si>
    <t>เลขที่ 1046/19 ซ.สุขุมวิท 101 ต.  อ. พระโขนง จ. กรุงเทพมหานคร</t>
  </si>
  <si>
    <t>09B033</t>
  </si>
  <si>
    <t>เลขที่ 119 ม.2 ต. เวียง อ. เชียงแสน จ. เชียงราย</t>
  </si>
  <si>
    <t>04R001</t>
  </si>
  <si>
    <t>บ772/1554</t>
  </si>
  <si>
    <t>นาย บรรจง กันทะดี</t>
  </si>
  <si>
    <t>เลขที่ 220 ม.8 ซ.- ถ.- ต. เวียง อ. เชียงแสน จ. เชียงราย</t>
  </si>
  <si>
    <t>04F006</t>
  </si>
  <si>
    <t>เลขที่ 293 ม.2 ซ.- ถ.- ต. เวียง อ. เชียงแสน จ. เชียงราย</t>
  </si>
  <si>
    <t>06G003</t>
  </si>
  <si>
    <t>06G004</t>
  </si>
  <si>
    <t>06G007</t>
  </si>
  <si>
    <t>บ772/2525</t>
  </si>
  <si>
    <t>นาย บรรจง จับใจนาย</t>
  </si>
  <si>
    <t>เลขที่ 118 ม.8 ซ.- ถ.- ต. เวียง อ. เชียงแสน จ. เชียงราย</t>
  </si>
  <si>
    <t>06E155</t>
  </si>
  <si>
    <t>118 ม.8 ซ.- ถ.-เวียง เชียงแสน เชียงราย</t>
  </si>
  <si>
    <t>06E155-B001</t>
  </si>
  <si>
    <t>06E155-B002</t>
  </si>
  <si>
    <t>06E155-B003</t>
  </si>
  <si>
    <t>06I028</t>
  </si>
  <si>
    <t>220 ม.8 ซ.- ถ.-เวียง เชียงแสน เชียงราย</t>
  </si>
  <si>
    <t>06I028-B001</t>
  </si>
  <si>
    <t>ธ บ บริษัท ป๋อเฉิน 2014 จำกัด</t>
  </si>
  <si>
    <t xml:space="preserve">บจก. บริษัท ป๋อเฉิน 2014 จำกัด </t>
  </si>
  <si>
    <t>เลขที่ 101 ม.7 ต. เวียง อ. เชียงแสน จ. เชียงราย</t>
  </si>
  <si>
    <t>13E014</t>
  </si>
  <si>
    <t>101 ม.7เวียง เชียงแสน เชียงราย</t>
  </si>
  <si>
    <t>13E014-B001</t>
  </si>
  <si>
    <t>13E014-B002</t>
  </si>
  <si>
    <t>บ785/0000/002</t>
  </si>
  <si>
    <t xml:space="preserve">บจก. บริษัท พีทิพย์อิรดัสเทรียล จำกัด </t>
  </si>
  <si>
    <t>เลขที่ 130 ม.10 ซ.- ถ.- ต. แม่สาย อ. แม่สาย จ. เชียงราย</t>
  </si>
  <si>
    <t>03I003</t>
  </si>
  <si>
    <t>130 ม.10 ซ.- ถ.-แม่สาย แม่สาย เชียงราย</t>
  </si>
  <si>
    <t>03I003-B001</t>
  </si>
  <si>
    <t>เลขที่ 123 ถ.วิภาวดีรังสิต ต. ลาดยาว อ. จตุจักร จ. กรุงเทพมหานคร</t>
  </si>
  <si>
    <t>02J006</t>
  </si>
  <si>
    <t>02J009</t>
  </si>
  <si>
    <t>02J003</t>
  </si>
  <si>
    <t>02J007</t>
  </si>
  <si>
    <t>02J005</t>
  </si>
  <si>
    <t>02J008</t>
  </si>
  <si>
    <t>เลขที่ 88/8 ม.2 ต. หนองผึ้ง อ. สารภี จ. เชียงใหม่</t>
  </si>
  <si>
    <t>10C030</t>
  </si>
  <si>
    <t>10C018</t>
  </si>
  <si>
    <t>10A015</t>
  </si>
  <si>
    <t>10C007</t>
  </si>
  <si>
    <t>10C020</t>
  </si>
  <si>
    <t>10C017</t>
  </si>
  <si>
    <t>10C029</t>
  </si>
  <si>
    <t>10C016</t>
  </si>
  <si>
    <t>10C011</t>
  </si>
  <si>
    <t>10A020</t>
  </si>
  <si>
    <t>10C013</t>
  </si>
  <si>
    <t>10C012</t>
  </si>
  <si>
    <t>03I018</t>
  </si>
  <si>
    <t>เลขที่ 99 ม.- ซ.- ถ.สุรศักดิ์ ต. สีลม อ. เขตบางรัก จ. กรุงเทพมหานคร</t>
  </si>
  <si>
    <t>06F001</t>
  </si>
  <si>
    <t>06F002</t>
  </si>
  <si>
    <t>บ197/8185</t>
  </si>
  <si>
    <t>นาง บังอร สิงห์ทรานนท์</t>
  </si>
  <si>
    <t>เลขที่ 24/1 ม.3 ต. เวียง อ. เชียงแสน จ. เชียงราย</t>
  </si>
  <si>
    <t>10B002</t>
  </si>
  <si>
    <t>09D050</t>
  </si>
  <si>
    <t>24/1 ม.3เวียง เชียงแสน เชียงราย</t>
  </si>
  <si>
    <t>09D050-B002</t>
  </si>
  <si>
    <t>เลขที่ 86 ม.3 ซ.- ถ.- ต. เวียง อ. เชียงแสน จ. เชียงราย</t>
  </si>
  <si>
    <t>04I036</t>
  </si>
  <si>
    <t>บ334/7500</t>
  </si>
  <si>
    <t>นาย บัญญัติ ยานะ</t>
  </si>
  <si>
    <t>เลขที่ 138 ม.8 ซ.- ถ.- ต. เวียง อ. เชียงแสน จ. เชียงราย</t>
  </si>
  <si>
    <t>06E053</t>
  </si>
  <si>
    <t>138 ม.8 ซ.- ถ.-เวียง เชียงแสน เชียงราย</t>
  </si>
  <si>
    <t>06E053-B001</t>
  </si>
  <si>
    <t>06E053-B002</t>
  </si>
  <si>
    <t>บ434/2924</t>
  </si>
  <si>
    <t>นาย บัณฑิต เชื้อเจ็ดตน</t>
  </si>
  <si>
    <t>เลขที่ 334 ม.3 ต. เวียง อ. เชียงแสน จ. เชียงราย</t>
  </si>
  <si>
    <t>12C013</t>
  </si>
  <si>
    <t>334 ม.3เวียง เชียงแสน เชียงราย</t>
  </si>
  <si>
    <t>12C013-B001</t>
  </si>
  <si>
    <t>12C013-B002</t>
  </si>
  <si>
    <t>บ434/1951</t>
  </si>
  <si>
    <t>นาย บัณฑิต เขื่อนคำ</t>
  </si>
  <si>
    <t>เลขที่ 46 ม.2 ซ.- ถ.- ต. เวียง อ. เชียงแสน จ. เชียงราย</t>
  </si>
  <si>
    <t>04Q007</t>
  </si>
  <si>
    <t>46 ม.2 ซ.- ถ.-เวียง เชียงแสน เชียงราย</t>
  </si>
  <si>
    <t>บ700/1520</t>
  </si>
  <si>
    <t>นาง บัว กันใจ</t>
  </si>
  <si>
    <t>เลขที่ 166 ม.10 ต. แม่สาย อ. แม่สาย จ. เชียงราย</t>
  </si>
  <si>
    <t>09F046</t>
  </si>
  <si>
    <t>09E052</t>
  </si>
  <si>
    <t>09E051</t>
  </si>
  <si>
    <t>166 ม.10แม่สาย แม่สาย เชียงราย</t>
  </si>
  <si>
    <t>04R036</t>
  </si>
  <si>
    <t>06C011</t>
  </si>
  <si>
    <t>06C012</t>
  </si>
  <si>
    <t>บ710/1791</t>
  </si>
  <si>
    <t>นาง บัวไข เครื่องสีมา</t>
  </si>
  <si>
    <t>เลขที่ 48 ม.9 ต. เวียง อ. เชียงแสน จ. เชียงราย</t>
  </si>
  <si>
    <t>09D084</t>
  </si>
  <si>
    <t>48 ม.9เวียง เชียงแสน เชียงราย</t>
  </si>
  <si>
    <t>09D084-B001</t>
  </si>
  <si>
    <t>เลขที่ 208 ม.1 ต. เวียง อ. เชียงแสน จ. เชียงราย</t>
  </si>
  <si>
    <t>03J054</t>
  </si>
  <si>
    <t>บ717/8787</t>
  </si>
  <si>
    <t>น.ส. บัวคลี่ ศรีสวัสดิ์</t>
  </si>
  <si>
    <t>เลขที่ 68 ม.7 ต. เวียง อ. เชียงแสน จ. เชียงราย</t>
  </si>
  <si>
    <t>13B008</t>
  </si>
  <si>
    <t>68 ม.7เวียง เชียงแสน เชียงราย</t>
  </si>
  <si>
    <t>13B008-B001</t>
  </si>
  <si>
    <t>13B008-B002</t>
  </si>
  <si>
    <t>บ710/1370</t>
  </si>
  <si>
    <t>นาง บัวคำ โกฎิยี่</t>
  </si>
  <si>
    <t>เลขที่ 160 ม.1 ซ.- ถ.- ต. เวียง อ. เชียงแสน จ. เชียงราย</t>
  </si>
  <si>
    <t>03D007</t>
  </si>
  <si>
    <t>7 ม.1 ซ.- ถ.-เวียง เชียงแสน เชียงราย</t>
  </si>
  <si>
    <t>03D007-B001</t>
  </si>
  <si>
    <t>03D008</t>
  </si>
  <si>
    <t>03D008-B001</t>
  </si>
  <si>
    <t>03E032</t>
  </si>
  <si>
    <t>160 ม.1 ซ.- ถ.-เวียง เชียงแสน เชียงราย</t>
  </si>
  <si>
    <t>03E032-B001</t>
  </si>
  <si>
    <t>03E032-B004</t>
  </si>
  <si>
    <t>03E032-B005</t>
  </si>
  <si>
    <t>03E032-B006</t>
  </si>
  <si>
    <t>03E032-B007</t>
  </si>
  <si>
    <t>03E032-B008</t>
  </si>
  <si>
    <t>03E032-B009</t>
  </si>
  <si>
    <t>03E032-B010</t>
  </si>
  <si>
    <t>03E032-B011</t>
  </si>
  <si>
    <t>03E032-B012</t>
  </si>
  <si>
    <t>03E032-B013</t>
  </si>
  <si>
    <t>บ710/2477</t>
  </si>
  <si>
    <t>นาง บัวคำ จิตวรางคณา</t>
  </si>
  <si>
    <t>เลขที่ 394 ม.19 ต. รอบเวียง อ. เมืองเชียงราย จ. เชียงราย</t>
  </si>
  <si>
    <t>11G024</t>
  </si>
  <si>
    <t>394 ม.19รอบเวียง เมืองเชียงราย เชียงราย</t>
  </si>
  <si>
    <t>11G024-B001</t>
  </si>
  <si>
    <t>11G024-B002</t>
  </si>
  <si>
    <t>11G024-B003</t>
  </si>
  <si>
    <t>บ710/2900</t>
  </si>
  <si>
    <t>นาง บัวคำ จะฮา</t>
  </si>
  <si>
    <t>เลขที่ 221 ม.8 ซ.- ถ.- ต. เวียง อ. เชียงแสน จ. เชียงราย</t>
  </si>
  <si>
    <t>06E102</t>
  </si>
  <si>
    <t>221 ม.8 ซ.- ถ.-เวียง เชียงแสน เชียงราย</t>
  </si>
  <si>
    <t>06E102-B001</t>
  </si>
  <si>
    <t>บ710/1554</t>
  </si>
  <si>
    <t>นาง บัวคำ กันทะดี</t>
  </si>
  <si>
    <t>06I008</t>
  </si>
  <si>
    <t>06I008-B001</t>
  </si>
  <si>
    <t>10E012</t>
  </si>
  <si>
    <t>09J016</t>
  </si>
  <si>
    <t>ล477/5571</t>
  </si>
  <si>
    <t>น.ส. ลดาวัลย์ ธนรักษ์กิจเจริญ</t>
  </si>
  <si>
    <t>599 ม.3 ซ.- ถ.-เวียง เชียงแสน เชียงราย</t>
  </si>
  <si>
    <t>08J016-B009</t>
  </si>
  <si>
    <t>10D005</t>
  </si>
  <si>
    <t>บ725/1778</t>
  </si>
  <si>
    <t>นาง บัวจันทร์ เขียวสนุก</t>
  </si>
  <si>
    <t>เลขที่ 54/6 ม.- ซ.17 ถ.ประชานิวัฒน์ ต. สุไหงโก-ลก อ. สุไหงโก-ลก จ. นราธิวาส</t>
  </si>
  <si>
    <t>06J075</t>
  </si>
  <si>
    <t>54/6 ม.- ซ.17 ถ.ประชานิวัฒน์สุไหงโก-ลก สุไหงโก-ลก นราธิวาส</t>
  </si>
  <si>
    <t>06J075-B001</t>
  </si>
  <si>
    <t>06J075-B002</t>
  </si>
  <si>
    <t>บ747/5557</t>
  </si>
  <si>
    <t>น.ส. บัวตูม ปันเบี้ย</t>
  </si>
  <si>
    <t>03K029</t>
  </si>
  <si>
    <t>03K029-B001</t>
  </si>
  <si>
    <t>บ740/2924</t>
  </si>
  <si>
    <t>นาง บัวถา เชื้อเจ็ดตน</t>
  </si>
  <si>
    <t>เลขที่ 155/1 ม.2 ซ.- ถ.- ต. เวียง อ. เชียงแสน จ. เชียงราย</t>
  </si>
  <si>
    <t>04F008</t>
  </si>
  <si>
    <t>155/1 ม.2 ซ.- ถ.-เวียง เชียงแสน เชียงราย</t>
  </si>
  <si>
    <t>04F008-B001</t>
  </si>
  <si>
    <t>04K020</t>
  </si>
  <si>
    <t>เลขที่ 137 ม.3 ซ.- ถ.- ต. เวียง อ. เชียงแสน จ. เชียงราย</t>
  </si>
  <si>
    <t>06B019</t>
  </si>
  <si>
    <t>09F003</t>
  </si>
  <si>
    <t>09F011</t>
  </si>
  <si>
    <t>บ755/8117</t>
  </si>
  <si>
    <t>นาง บัวบาน แสงแก้ว</t>
  </si>
  <si>
    <t>เลขที่ 45 ม.4 ต. เวียง อ. เชียงแสน จ. เชียงราย</t>
  </si>
  <si>
    <t>005/035</t>
  </si>
  <si>
    <t>45 ม.4เวียง เชียงแสน เชียงราย</t>
  </si>
  <si>
    <t>บ755/1295</t>
  </si>
  <si>
    <t>นาง บัวบาน คำซอน</t>
  </si>
  <si>
    <t>เลขที่ 143 ม.1 ซ.- ถ.- ต. เวียง อ. เชียงแสน จ. เชียงราย</t>
  </si>
  <si>
    <t>03K005</t>
  </si>
  <si>
    <t>143 ม.1 ซ.- ถ.-เวียง เชียงแสน เชียงราย</t>
  </si>
  <si>
    <t>03K005-B001</t>
  </si>
  <si>
    <t>03K005-B002</t>
  </si>
  <si>
    <t>03K005-B003</t>
  </si>
  <si>
    <t>บ755/7770</t>
  </si>
  <si>
    <t>น.ส. บัวบาน ละม้าย</t>
  </si>
  <si>
    <t>เลขที่ 61 ม.3 ซ.- ถ.- ต. บ้านต๋อม อ. เมืองพะเยา จ. พะเยา</t>
  </si>
  <si>
    <t>06J080</t>
  </si>
  <si>
    <t>61 ม.3 ซ.- ถ.-บ้านต๋อม เมืองพะเยา พะเยา</t>
  </si>
  <si>
    <t>06J080-B001</t>
  </si>
  <si>
    <t>04B106</t>
  </si>
  <si>
    <t>บ764/7991</t>
  </si>
  <si>
    <t>นาง บัวผัด ละอองธรรม</t>
  </si>
  <si>
    <t>เลขที่ 279 ม.1 ซ.- ถ.- ต. เวียง อ. เชียงแสน จ. เชียงราย</t>
  </si>
  <si>
    <t>03K047</t>
  </si>
  <si>
    <t>279 ม.1 ซ.- ถ.-เวียง เชียงแสน เชียงราย</t>
  </si>
  <si>
    <t>03K047-B001</t>
  </si>
  <si>
    <t>04B084</t>
  </si>
  <si>
    <t>บ765/5740</t>
  </si>
  <si>
    <t>นาง บัวผัน นาระต๊ะ</t>
  </si>
  <si>
    <t>เลขที่ 241 ม.3 ต. เวียง อ. เชียงแสน จ. เชียงราย</t>
  </si>
  <si>
    <t>10A002</t>
  </si>
  <si>
    <t>241 ม.3เวียง เชียงแสน เชียงราย</t>
  </si>
  <si>
    <t>10A002-B001</t>
  </si>
  <si>
    <t>10A002-B002</t>
  </si>
  <si>
    <t>10A002-B003</t>
  </si>
  <si>
    <t>บ765/6557</t>
  </si>
  <si>
    <t>นาง บัวผัน พุทธวงค์</t>
  </si>
  <si>
    <t>เลขที่ 35 ม.8 ซ.- ถ.- ต. เวียง อ. เชียงแสน จ. เชียงราย</t>
  </si>
  <si>
    <t>06E135</t>
  </si>
  <si>
    <t>35 ม.8 ซ.- ถ.-เวียง เชียงแสน เชียงราย</t>
  </si>
  <si>
    <t>06E135-B001</t>
  </si>
  <si>
    <t>06E135-B003</t>
  </si>
  <si>
    <t>บ769/1470</t>
  </si>
  <si>
    <t>น.ส. บัวเผื่อน ขะติยะ</t>
  </si>
  <si>
    <t>03G025</t>
  </si>
  <si>
    <t>03G025-B001</t>
  </si>
  <si>
    <t>03G025-B002</t>
  </si>
  <si>
    <t>03J029</t>
  </si>
  <si>
    <t>เลขที่ 392 ม.5 ต. เวียง อ. เชียงแสน จ. เชียงราย</t>
  </si>
  <si>
    <t>12D013</t>
  </si>
  <si>
    <t>12A017/001</t>
  </si>
  <si>
    <t>บ777/8770</t>
  </si>
  <si>
    <t>นาย บัวเร็ว สุริยา</t>
  </si>
  <si>
    <t>เลขที่ 115 ม.1 ซ.- ถ.- ต. เวียง อ. เชียงแสน จ. เชียงราย</t>
  </si>
  <si>
    <t>02E032</t>
  </si>
  <si>
    <t>115 ม.1 ซ.- ถ.-เวียง เชียงแสน เชียงราย</t>
  </si>
  <si>
    <t>04M010</t>
  </si>
  <si>
    <t>บ779/1276</t>
  </si>
  <si>
    <t>นาง บัวลอย คำชุมภู</t>
  </si>
  <si>
    <t>เลขที่ 626 ม.1 ซ.- ถ.- ต. เวียง อ. เชียงแสน จ. เชียงราย</t>
  </si>
  <si>
    <t>03H003</t>
  </si>
  <si>
    <t>626 ม.1 ซ.- ถ.-เวียง เชียงแสน เชียงราย</t>
  </si>
  <si>
    <t>03H003-B001</t>
  </si>
  <si>
    <t>03H003-B002</t>
  </si>
  <si>
    <t>03H003-B003</t>
  </si>
  <si>
    <t>บ779/8757</t>
  </si>
  <si>
    <t>นาง บัวลอย ศรีบุรี</t>
  </si>
  <si>
    <t>เลขที่ 45 ม.5 ต. เวียง อ. เชียงแสน จ. เชียงราย</t>
  </si>
  <si>
    <t>11E027</t>
  </si>
  <si>
    <t>45 ม.5เวียง เชียงแสน เชียงราย</t>
  </si>
  <si>
    <t>11E027-B001</t>
  </si>
  <si>
    <t>บ779/8677</t>
  </si>
  <si>
    <t>นาง บัวลอย สุพรรณ์</t>
  </si>
  <si>
    <t>เลขที่ 121 ม.1 ซ.- ถ.- ต. เวียง อ. เชียงแสน จ. เชียงราย</t>
  </si>
  <si>
    <t>12G003</t>
  </si>
  <si>
    <t>เลขที่ 358 ม.2 ซ.- ถ.- ต. เวียง อ. เชียงแสน จ. เชียงราย</t>
  </si>
  <si>
    <t>04K010</t>
  </si>
  <si>
    <t>04P036</t>
  </si>
  <si>
    <t>12G001</t>
  </si>
  <si>
    <t>บ779/2710</t>
  </si>
  <si>
    <t>น.ส. บัวลอย ใจมุข</t>
  </si>
  <si>
    <t>03K073</t>
  </si>
  <si>
    <t>121 ม.1 ซ.- ถ.-เวียง เชียงแสน เชียงราย</t>
  </si>
  <si>
    <t>03K073-B001</t>
  </si>
  <si>
    <t>03K073-B002</t>
  </si>
  <si>
    <t>02E025</t>
  </si>
  <si>
    <t>02E027</t>
  </si>
  <si>
    <t>02E029/001</t>
  </si>
  <si>
    <t>06I092</t>
  </si>
  <si>
    <t>06I092-B004</t>
  </si>
  <si>
    <t>04B117</t>
  </si>
  <si>
    <t>04B117-B001</t>
  </si>
  <si>
    <t>บ770/5955</t>
  </si>
  <si>
    <t>นาง บัวลา ทะอินทร์</t>
  </si>
  <si>
    <t>11E025</t>
  </si>
  <si>
    <t>46 ม.5เวียง เชียงแสน เชียงราย</t>
  </si>
  <si>
    <t>11E025-B001</t>
  </si>
  <si>
    <t>12J021</t>
  </si>
  <si>
    <t>12J002</t>
  </si>
  <si>
    <t>12J001</t>
  </si>
  <si>
    <t>12C065</t>
  </si>
  <si>
    <t>12J046</t>
  </si>
  <si>
    <t>บ770/7500</t>
  </si>
  <si>
    <t>นาง บัวลี ยานะ</t>
  </si>
  <si>
    <t>เลขที่ 207 ม.2 ต. เวียง อ. เชียงแสน จ. เชียงราย</t>
  </si>
  <si>
    <t>08A010</t>
  </si>
  <si>
    <t>207 ม.2เวียง เชียงแสน เชียงราย</t>
  </si>
  <si>
    <t>08A010-B001</t>
  </si>
  <si>
    <t>บ770/5780</t>
  </si>
  <si>
    <t>นาง บัวไล โปราหา</t>
  </si>
  <si>
    <t>เลขที่ 102 ม.8 ซ.- ถ.- ต. เวียง อ. เชียงแสน จ. เชียงราย</t>
  </si>
  <si>
    <t>102 ม.8 ซ.- ถ.-เวียง เชียงแสน เชียงราย</t>
  </si>
  <si>
    <t>12E039</t>
  </si>
  <si>
    <t>06I126</t>
  </si>
  <si>
    <t>06I126-B001</t>
  </si>
  <si>
    <t>06I126-B002</t>
  </si>
  <si>
    <t>06I126-B003</t>
  </si>
  <si>
    <t>06I126-B004</t>
  </si>
  <si>
    <t>บ777/5477</t>
  </si>
  <si>
    <t>นาง บัววรรณ เนตรรังษี</t>
  </si>
  <si>
    <t>11G012</t>
  </si>
  <si>
    <t>105 ม.5เวียง เชียงแสน เชียงราย</t>
  </si>
  <si>
    <t>11G012-B001</t>
  </si>
  <si>
    <t>11G012-B002</t>
  </si>
  <si>
    <t>11G012-B003</t>
  </si>
  <si>
    <t>11G012-B004</t>
  </si>
  <si>
    <t>11G012-B005</t>
  </si>
  <si>
    <t>11G012-B006</t>
  </si>
  <si>
    <t>11G012-B007</t>
  </si>
  <si>
    <t>11G012-B008</t>
  </si>
  <si>
    <t>12D016</t>
  </si>
  <si>
    <t>12D004</t>
  </si>
  <si>
    <t>บ787/5510</t>
  </si>
  <si>
    <t>น.ส. บัวเหลียว ปินคำ</t>
  </si>
  <si>
    <t>เลขที่ 144 ม.5 ต. บ้านแซว อ. เชียงแสน จ. เชียงราย</t>
  </si>
  <si>
    <t>06I034</t>
  </si>
  <si>
    <t>144 ม.5บ้านแซว เชียงแสน เชียงราย</t>
  </si>
  <si>
    <t>06I034-B001</t>
  </si>
  <si>
    <t>06I034-B002</t>
  </si>
  <si>
    <t>เลขที่ 345 ม.2 ซ.- ถ.- ต. เวียง อ. เชียงแสน จ. เชียงราย</t>
  </si>
  <si>
    <t>04R031</t>
  </si>
  <si>
    <t>04R030</t>
  </si>
  <si>
    <t>บ100/1554</t>
  </si>
  <si>
    <t>น.ส. บาง กันทะดง</t>
  </si>
  <si>
    <t>เลขที่ 68 ม.1 ซ.- ถ.- ต. เวียง อ. เชียงแสน จ. เชียงราย</t>
  </si>
  <si>
    <t>03H091</t>
  </si>
  <si>
    <t>68 ม.1 ซ.- ถ.-เวียง เชียงแสน เชียงราย</t>
  </si>
  <si>
    <t>03H091-B001</t>
  </si>
  <si>
    <t>บ500/2511</t>
  </si>
  <si>
    <t>นาง บาน จำนงค์</t>
  </si>
  <si>
    <t>เลขที่ 11/1 ม.8 ซ.- ถ.- ต. เวียง อ. เชียงแสน จ. เชียงราย</t>
  </si>
  <si>
    <t>06J048</t>
  </si>
  <si>
    <t>11/1 ม.8 ซ.- ถ.-เวียง เชียงแสน เชียงราย</t>
  </si>
  <si>
    <t>06J048-B001</t>
  </si>
  <si>
    <t>06J048-B002</t>
  </si>
  <si>
    <t>บ557/0000</t>
  </si>
  <si>
    <t xml:space="preserve">บจก. บ้านไทยสามเหลี่ยมทองคำ รีสอร์ท  </t>
  </si>
  <si>
    <t>เลขที่ 525 ม.1 ซ.- ถ.- ต. เวียง อ. เชียงแสน จ. เชียงราย</t>
  </si>
  <si>
    <t>03F023</t>
  </si>
  <si>
    <t>525 ม.1 ซ.- ถ.-เวียง เชียงแสน เชียงราย</t>
  </si>
  <si>
    <t>03F023-B001</t>
  </si>
  <si>
    <t>03F023-B002</t>
  </si>
  <si>
    <t>ภัตตาคาร</t>
  </si>
  <si>
    <t>03F023-B003</t>
  </si>
  <si>
    <t>03F023-B004</t>
  </si>
  <si>
    <t>03F023-B005</t>
  </si>
  <si>
    <t>03F023-B006</t>
  </si>
  <si>
    <t>03F023-B007</t>
  </si>
  <si>
    <t>03F023-B008</t>
  </si>
  <si>
    <t>03F023-B009</t>
  </si>
  <si>
    <t>03F023-B010</t>
  </si>
  <si>
    <t>03F023-B011</t>
  </si>
  <si>
    <t>03F023-B012</t>
  </si>
  <si>
    <t>03F022</t>
  </si>
  <si>
    <t>03F022-B001</t>
  </si>
  <si>
    <t>โรงแรม ความสูงไม่เกิน 5 ชั้น</t>
  </si>
  <si>
    <t>03F022-B002</t>
  </si>
  <si>
    <t>บ575/8789</t>
  </si>
  <si>
    <t>นาง บานเย็น สลีสองสม</t>
  </si>
  <si>
    <t>เลขที่ 134 ม.9 ต. เวียง อ. เชียงแสน จ. เชียงราย</t>
  </si>
  <si>
    <t>09D023</t>
  </si>
  <si>
    <t>134 ม.9เวียง เชียงแสน เชียงราย</t>
  </si>
  <si>
    <t>09D023-B001</t>
  </si>
  <si>
    <t>09D023-B002</t>
  </si>
  <si>
    <t>ร ก บ้านสบคำ</t>
  </si>
  <si>
    <t xml:space="preserve">โรงเรียน บ้านสบคำ </t>
  </si>
  <si>
    <t>10B033</t>
  </si>
  <si>
    <t>10B028</t>
  </si>
  <si>
    <t>10B026</t>
  </si>
  <si>
    <t>10B025</t>
  </si>
  <si>
    <t>10B032</t>
  </si>
  <si>
    <t>10B039</t>
  </si>
  <si>
    <t>08M002</t>
  </si>
  <si>
    <t>08K011</t>
  </si>
  <si>
    <t>10B020</t>
  </si>
  <si>
    <t>10B024</t>
  </si>
  <si>
    <t xml:space="preserve"> ม.5เวียง เชียงแสน เชียงราย</t>
  </si>
  <si>
    <t>10B023</t>
  </si>
  <si>
    <t>10B022</t>
  </si>
  <si>
    <t xml:space="preserve"> ม.1 ต. เวียง อ. เชียงแสน จ. เชียงราย</t>
  </si>
  <si>
    <t>03I017</t>
  </si>
  <si>
    <t>บ100/7877</t>
  </si>
  <si>
    <t>นาย บิก ระศรีเรือง</t>
  </si>
  <si>
    <t>เลขที่ 400 ม.8 ซ.- ถ.- ต. เวียง อ. เชียงแสน จ. เชียงราย</t>
  </si>
  <si>
    <t>06E134</t>
  </si>
  <si>
    <t>400 ม.8 ซ.- ถ.-เวียง เชียงแสน เชียงราย</t>
  </si>
  <si>
    <t>06E134-B001</t>
  </si>
  <si>
    <t>06E134-B002</t>
  </si>
  <si>
    <t>บ300/4711</t>
  </si>
  <si>
    <t>นาย บุญ ดวงคำ</t>
  </si>
  <si>
    <t>เลขที่ 158 ม.4 ซ.- ถ.- ต. เวียง อ. เชียงแสน จ. เชียงราย</t>
  </si>
  <si>
    <t>158 ม.4 ซ.- ถ.-เวียง เชียงแสน เชียงราย</t>
  </si>
  <si>
    <t>บ300/6188</t>
  </si>
  <si>
    <t>นาย บุญ พงษ์สวัสดิ์</t>
  </si>
  <si>
    <t>11F031</t>
  </si>
  <si>
    <t>71 ม.5เวียง เชียงแสน เชียงราย</t>
  </si>
  <si>
    <t>11F031-B001</t>
  </si>
  <si>
    <t>11F031-B002</t>
  </si>
  <si>
    <t>11F031-B003</t>
  </si>
  <si>
    <t>01B019</t>
  </si>
  <si>
    <t>เลขที่ 372 ม.2 ซ.- ถ.- ต. เวียง อ. เชียงแสน จ. เชียงราย</t>
  </si>
  <si>
    <t>04G026</t>
  </si>
  <si>
    <t>เลขที่ 149/1 ม.2 ซ.- ถ.- ต. เวียง อ. เชียงแสน จ. เชียงราย</t>
  </si>
  <si>
    <t>04I022</t>
  </si>
  <si>
    <t>บ300/6775</t>
  </si>
  <si>
    <t>นาย บุญ พรมปัญญา</t>
  </si>
  <si>
    <t>เลขที่ 47 ม.1 ซ.- ถ.- ต. เวียง อ. เชียงแสน จ. เชียงราย</t>
  </si>
  <si>
    <t>03C016</t>
  </si>
  <si>
    <t>47 ม.1 ซ.- ถ.-เวียง เชียงแสน เชียงราย</t>
  </si>
  <si>
    <t>03C016-B001</t>
  </si>
  <si>
    <t>03C016-B002</t>
  </si>
  <si>
    <t>12J041</t>
  </si>
  <si>
    <t>บ300/5471</t>
  </si>
  <si>
    <t>นาย บุญ ปติวงค์</t>
  </si>
  <si>
    <t>เลขที่ 37 ม.9 ต. เวียง อ. เชียงแสน จ. เชียงราย</t>
  </si>
  <si>
    <t>09B004</t>
  </si>
  <si>
    <t>ส100/5400</t>
  </si>
  <si>
    <t>นาย สุข ปติวงค์</t>
  </si>
  <si>
    <t>37 ม.9เวียง เชียงแสน เชียงราย</t>
  </si>
  <si>
    <t>02D004</t>
  </si>
  <si>
    <t>09A037</t>
  </si>
  <si>
    <t>09A037-B001</t>
  </si>
  <si>
    <t>09A037-B002</t>
  </si>
  <si>
    <t>02E020</t>
  </si>
  <si>
    <t>02H014</t>
  </si>
  <si>
    <t>02H012</t>
  </si>
  <si>
    <t>บ300/2780</t>
  </si>
  <si>
    <t>นาย บุญ ใจยะโส</t>
  </si>
  <si>
    <t>เลขที่ 65 ม.8 ซ.- ถ.- ต. เวียง อ. เชียงแสน จ. เชียงราย</t>
  </si>
  <si>
    <t>06I082</t>
  </si>
  <si>
    <t>65 ม.8 ซ.- ถ.-เวียง เชียงแสน เชียงราย</t>
  </si>
  <si>
    <t>06I082-B001</t>
  </si>
  <si>
    <t>09B004/001</t>
  </si>
  <si>
    <t>09B004/002</t>
  </si>
  <si>
    <t>09B004/003</t>
  </si>
  <si>
    <t>บ314/2771</t>
  </si>
  <si>
    <t>ร.ต.ต. บุญเกิด ไชยลังกา</t>
  </si>
  <si>
    <t>07G002</t>
  </si>
  <si>
    <t>บ317/1879</t>
  </si>
  <si>
    <t>นาย บุญแก้ว คำหล่อ</t>
  </si>
  <si>
    <t>เลขที่ 163 ม.5 ต. เวียง อ. เชียงแสน จ. เชียงราย</t>
  </si>
  <si>
    <t>12C103</t>
  </si>
  <si>
    <t>163 ม.5เวียง เชียงแสน เชียงราย</t>
  </si>
  <si>
    <t>12C103-B001</t>
  </si>
  <si>
    <t>11F033</t>
  </si>
  <si>
    <t>ส640/6787</t>
  </si>
  <si>
    <t>นาย โสภณ พลสวัสศิริกุล</t>
  </si>
  <si>
    <t>26 ม.5เวียง เชียงแสน เชียงราย</t>
  </si>
  <si>
    <t>11F033-B001</t>
  </si>
  <si>
    <t>11F033-B002</t>
  </si>
  <si>
    <t>บ311/8777</t>
  </si>
  <si>
    <t>นาย บุญคง สุวรรณ</t>
  </si>
  <si>
    <t>เลขที่ 27 ม.8 ซ.- ถ.- ต. เวียง อ. เชียงแสน จ. เชียงราย</t>
  </si>
  <si>
    <t>06J078</t>
  </si>
  <si>
    <t>27 ม.8 ซ.- ถ.-เวียง เชียงแสน เชียงราย</t>
  </si>
  <si>
    <t>06J078-B001</t>
  </si>
  <si>
    <t>06J078-B002</t>
  </si>
  <si>
    <t>บ325/2551</t>
  </si>
  <si>
    <t>นาย บุญจันทร์ จันทะเขมา</t>
  </si>
  <si>
    <t>เลขที่ 128 ม.5 ต. เวียง อ. เชียงแสน จ. เชียงราย</t>
  </si>
  <si>
    <t>11G065</t>
  </si>
  <si>
    <t>128 ม.5เวียง เชียงแสน เชียงราย</t>
  </si>
  <si>
    <t>11G065-B001</t>
  </si>
  <si>
    <t>11G065-B002</t>
  </si>
  <si>
    <t>09E011</t>
  </si>
  <si>
    <t>บ327/7271</t>
  </si>
  <si>
    <t>นาย บุญช่วย ราชวงค์</t>
  </si>
  <si>
    <t>เลขที่ 366 ม.5 ต. เวียง อ. เชียงแสน จ. เชียงราย</t>
  </si>
  <si>
    <t>11D007</t>
  </si>
  <si>
    <t>366 ม.5เวียง เชียงแสน เชียงราย</t>
  </si>
  <si>
    <t>11D007-B001</t>
  </si>
  <si>
    <t>บ327/6185</t>
  </si>
  <si>
    <t>นาย บุญช่วย พงษ์ไทย</t>
  </si>
  <si>
    <t>เลขที่ 109 ม.9 ต. เวียง อ. เชียงแสน จ. เชียงราย</t>
  </si>
  <si>
    <t>09A028</t>
  </si>
  <si>
    <t>109 ม.9เวียง เชียงแสน เชียงราย</t>
  </si>
  <si>
    <t>09A028-B001</t>
  </si>
  <si>
    <t>09A028-B002</t>
  </si>
  <si>
    <t>11D005</t>
  </si>
  <si>
    <t>เลขที่ 469 ม.1 ซ.- ถ.- ต. เวียง อ. เชียงแสน จ. เชียงราย</t>
  </si>
  <si>
    <t>03K034</t>
  </si>
  <si>
    <t>03K034-B001</t>
  </si>
  <si>
    <t>บ320/5718</t>
  </si>
  <si>
    <t>นาย บุญชู ธิวงศ์เวียง</t>
  </si>
  <si>
    <t>เลขที่ 366 ม.3 ต. เวียง อ. เชียงแสน จ. เชียงราย</t>
  </si>
  <si>
    <t>13F007</t>
  </si>
  <si>
    <t>366 ม.3เวียง เชียงแสน เชียงราย</t>
  </si>
  <si>
    <t>13F007-B001</t>
  </si>
  <si>
    <t>13F007-B002</t>
  </si>
  <si>
    <t>บ320/5710</t>
  </si>
  <si>
    <t>เลขที่ 594 ม.3 ต. เวียง อ. เชียงแสน จ. เชียงราย</t>
  </si>
  <si>
    <t>13A025</t>
  </si>
  <si>
    <t>594 ม.3เวียง เชียงแสน เชียงราย</t>
  </si>
  <si>
    <t>บ338/1745</t>
  </si>
  <si>
    <t>นาง บุญญิสา ไกลถิ่น</t>
  </si>
  <si>
    <t>เลขที่ 157 ม.13 ต. งิ้ว อ. เทิง จ. เชียงราย</t>
  </si>
  <si>
    <t>09I011</t>
  </si>
  <si>
    <t>157 ม.13งิ้ว เทิง เชียงราย</t>
  </si>
  <si>
    <t>09I011-B001</t>
  </si>
  <si>
    <t>09I011-B002</t>
  </si>
  <si>
    <t>บ340/6760</t>
  </si>
  <si>
    <t>นาย บุญตา พิมพา</t>
  </si>
  <si>
    <t>13A041</t>
  </si>
  <si>
    <t>12D034</t>
  </si>
  <si>
    <t>89 ม.5เวียง เชียงแสน เชียงราย</t>
  </si>
  <si>
    <t>บ341/1740</t>
  </si>
  <si>
    <t>นาย บุญเติง แก้วดำ</t>
  </si>
  <si>
    <t>13B028</t>
  </si>
  <si>
    <t>13B028-B001</t>
  </si>
  <si>
    <t>บ357/1427</t>
  </si>
  <si>
    <t>ด.ต. บุญทวี ขัดชุ่มแสง</t>
  </si>
  <si>
    <t>เลขที่ 380 ม.8 ซ.- ถ.- ต. เวียง อ. เชียงแสน จ. เชียงราย</t>
  </si>
  <si>
    <t>06E095</t>
  </si>
  <si>
    <t>380 ม.8 ซ.- ถ.-เวียง เชียงแสน เชียงราย</t>
  </si>
  <si>
    <t>06E095-B001</t>
  </si>
  <si>
    <t>06E095-B002</t>
  </si>
  <si>
    <t>06E095-B003</t>
  </si>
  <si>
    <t>บ357/7267</t>
  </si>
  <si>
    <t>นาย บุญทวี ลิชผล</t>
  </si>
  <si>
    <t>เลขที่ 322 ม.8 ซ.- ถ.- ต. เวียง อ. เชียงแสน จ. เชียงราย</t>
  </si>
  <si>
    <t>06J030</t>
  </si>
  <si>
    <t>322 ม.8 ซ.- ถ.-เวียง เชียงแสน เชียงราย</t>
  </si>
  <si>
    <t>06J030-B001</t>
  </si>
  <si>
    <t>บ359/5911</t>
  </si>
  <si>
    <t>นาย บุญทอง  ป็อกเขียว</t>
  </si>
  <si>
    <t>เลขที่ 13 ม.4 ซ.- ถ.- ต. เวียง อ. เชียงแสน จ. เชียงราย</t>
  </si>
  <si>
    <t>01I014</t>
  </si>
  <si>
    <t>002/025</t>
  </si>
  <si>
    <t>13 ม.4 ซ.- ถ.-เวียง เชียงแสน เชียงราย</t>
  </si>
  <si>
    <t>บ355/8777</t>
  </si>
  <si>
    <t>นาย บุญทัน สุวรรณดี</t>
  </si>
  <si>
    <t>เลขที่ 50 ม.5 ต. เวียง อ. เชียงแสน จ. เชียงราย</t>
  </si>
  <si>
    <t>11E041</t>
  </si>
  <si>
    <t>50 ม.5เวียง เชียงแสน เชียงราย</t>
  </si>
  <si>
    <t>11E041-B001</t>
  </si>
  <si>
    <t>11E041-B002</t>
  </si>
  <si>
    <t>11E041-B003</t>
  </si>
  <si>
    <t>11E041-B004</t>
  </si>
  <si>
    <t>บ355/2771</t>
  </si>
  <si>
    <t>นาย บุญทัน ชัยลังกา</t>
  </si>
  <si>
    <t>เลขที่ 13 ม.1 ซ.- ถ.- ต. เวียง อ. เชียงแสน จ. เชียงราย</t>
  </si>
  <si>
    <t>03I054</t>
  </si>
  <si>
    <t>13 ม.1 ซ.- ถ.-เวียง เชียงแสน เชียงราย</t>
  </si>
  <si>
    <t>03I054-B001</t>
  </si>
  <si>
    <t>03I054-B002</t>
  </si>
  <si>
    <t>03I054-B003</t>
  </si>
  <si>
    <t>03I054-B004</t>
  </si>
  <si>
    <t>บ355/9540</t>
  </si>
  <si>
    <t>นาย บุญทัน อินตา</t>
  </si>
  <si>
    <t>เลขที่ 152 ม.5 ต. เวียง อ. เชียงแสน จ. เชียงราย</t>
  </si>
  <si>
    <t>12D031</t>
  </si>
  <si>
    <t>12C072</t>
  </si>
  <si>
    <t>152 ม.5เวียง เชียงแสน เชียงราย</t>
  </si>
  <si>
    <t>12C072-B001</t>
  </si>
  <si>
    <t>12C072-B002</t>
  </si>
  <si>
    <t>12C072-B003</t>
  </si>
  <si>
    <t>12C072-B004</t>
  </si>
  <si>
    <t>บ350/5477</t>
  </si>
  <si>
    <t>นาย บุญทา เนตรรังษี</t>
  </si>
  <si>
    <t>เลขที่ 146 ม.5 ต. เวียง อ. เชียงแสน จ. เชียงราย</t>
  </si>
  <si>
    <t>13A023</t>
  </si>
  <si>
    <t>146 ม.5เวียง เชียงแสน เชียงราย</t>
  </si>
  <si>
    <t>13A023-B001</t>
  </si>
  <si>
    <t>เลขที่ 41/1 ม.2 ซ.- ถ.- ต. เวียง อ. เชียงแสน จ. เชียงราย</t>
  </si>
  <si>
    <t>04P019</t>
  </si>
  <si>
    <t>12D014</t>
  </si>
  <si>
    <t>เลขที่ 197 ม.5 ต. เวียง อ. เชียงแสน จ. เชียงราย</t>
  </si>
  <si>
    <t>12B009</t>
  </si>
  <si>
    <t>12D017</t>
  </si>
  <si>
    <t>บ351/1370</t>
  </si>
  <si>
    <t>นาย บุญทิ้ง โกฏิยี่</t>
  </si>
  <si>
    <t>เลขที่ 271 ม.1 ซ.- ถ.- ต. เวียง อ. เชียงแสน จ. เชียงราย</t>
  </si>
  <si>
    <t>บ357/5773</t>
  </si>
  <si>
    <t>นาย บุญเทียน เทียมฐานะ</t>
  </si>
  <si>
    <t>เลขที่ 20 ม.7 ต. เวียง อ. เชียงแสน จ. เชียงราย</t>
  </si>
  <si>
    <t>13B018</t>
  </si>
  <si>
    <t>20 ม.7เวียง เชียงแสน เชียงราย</t>
  </si>
  <si>
    <t>13B018-B001</t>
  </si>
  <si>
    <t>บ357/8471</t>
  </si>
  <si>
    <t>นาง บุญธรรม สุตะวงศ์</t>
  </si>
  <si>
    <t>เลขที่ 143 ม.2 ซ.- ถ.- ต. เวียง อ. เชียงแสน จ. เชียงราย</t>
  </si>
  <si>
    <t>04G021</t>
  </si>
  <si>
    <t>04M014</t>
  </si>
  <si>
    <t>04G019</t>
  </si>
  <si>
    <t>143 ม.2 ซ.- ถ.-เวียง เชียงแสน เชียงราย</t>
  </si>
  <si>
    <t>04G019-B001</t>
  </si>
  <si>
    <t>04G019-B002</t>
  </si>
  <si>
    <t>04G019-B003</t>
  </si>
  <si>
    <t>04G019-B004</t>
  </si>
  <si>
    <t>04G019-B005</t>
  </si>
  <si>
    <t>04G019-B006</t>
  </si>
  <si>
    <t>04G034</t>
  </si>
  <si>
    <t>บ357/7118</t>
  </si>
  <si>
    <t>นาย บุญธรรม วงค์สุภา</t>
  </si>
  <si>
    <t>เลขที่ 187 ม.9 ต. เวียง อ. เชียงแสน จ. เชียงราย</t>
  </si>
  <si>
    <t>09A065</t>
  </si>
  <si>
    <t>187 ม.9เวียง เชียงแสน เชียงราย</t>
  </si>
  <si>
    <t>09A065-B001</t>
  </si>
  <si>
    <t>09A065-B002</t>
  </si>
  <si>
    <t>06I038</t>
  </si>
  <si>
    <t>06I038-B001</t>
  </si>
  <si>
    <t>บ355/5540</t>
  </si>
  <si>
    <t>น.ส. บุญปั๋น ปันติ</t>
  </si>
  <si>
    <t>เลขที่ 149 ม.9 ต. เวียง อ. เชียงแสน จ. เชียงราย</t>
  </si>
  <si>
    <t>09D096</t>
  </si>
  <si>
    <t>149 ม.9เวียง เชียงแสน เชียงราย</t>
  </si>
  <si>
    <t>09D096-B001</t>
  </si>
  <si>
    <t>09D096-B002</t>
  </si>
  <si>
    <t>เลขที่ 54/1 ม.1 ต. เกาะช้าง อ. แม่สาย จ. เชียงราย</t>
  </si>
  <si>
    <t>13C009</t>
  </si>
  <si>
    <t>บ361/8740</t>
  </si>
  <si>
    <t>นาย บุญเพ็ง ศรีดา</t>
  </si>
  <si>
    <t>เลขที่ 280 ม.5 ต. เวียง อ. เชียงแสน จ. เชียงราย</t>
  </si>
  <si>
    <t>13A021</t>
  </si>
  <si>
    <t>280 ม.5เวียง เชียงแสน เชียงราย</t>
  </si>
  <si>
    <t>13A021-B001</t>
  </si>
  <si>
    <t>บ361/7841</t>
  </si>
  <si>
    <t>นาย บุญเพ็ง มหาดง</t>
  </si>
  <si>
    <t>เลขที่ 125 ม.5 ต. เวียง อ. เชียงแสน จ. เชียงราย</t>
  </si>
  <si>
    <t>11G038</t>
  </si>
  <si>
    <t>12C089</t>
  </si>
  <si>
    <t>12C089-B001</t>
  </si>
  <si>
    <t>11G062</t>
  </si>
  <si>
    <t>125 ม.5เวียง เชียงแสน เชียงราย</t>
  </si>
  <si>
    <t>11G062-B001</t>
  </si>
  <si>
    <t>11G062-B003</t>
  </si>
  <si>
    <t>บ366/1510</t>
  </si>
  <si>
    <t>นาย บุญภพ กันคำ</t>
  </si>
  <si>
    <t>เลขที่ 208 ม.6 ต. เวียง อ. เชียงแสน จ. เชียงราย</t>
  </si>
  <si>
    <t>06K002</t>
  </si>
  <si>
    <t>208 ม.6เวียง เชียงแสน เชียงราย</t>
  </si>
  <si>
    <t>06K002-B001</t>
  </si>
  <si>
    <t>06K021</t>
  </si>
  <si>
    <t>บ370/6777</t>
  </si>
  <si>
    <t>นาย บุญมา พรมมา</t>
  </si>
  <si>
    <t>เลขที่ 68 ม.5 ต. เวียง อ. เชียงแสน จ. เชียงราย</t>
  </si>
  <si>
    <t>12H029</t>
  </si>
  <si>
    <t>11F020</t>
  </si>
  <si>
    <t>68 ม.5เวียง เชียงแสน เชียงราย</t>
  </si>
  <si>
    <t>11F020-B001</t>
  </si>
  <si>
    <t>11F020-B002</t>
  </si>
  <si>
    <t>บ370/5916</t>
  </si>
  <si>
    <t>นาย บุญมา ทองผาง</t>
  </si>
  <si>
    <t>เลขที่ 368 ม.5 ต. เวียง อ. เชียงแสน จ. เชียงราย</t>
  </si>
  <si>
    <t>11D040</t>
  </si>
  <si>
    <t>368 ม.5เวียง เชียงแสน เชียงราย</t>
  </si>
  <si>
    <t>11D040-B001</t>
  </si>
  <si>
    <t>11D040-B002</t>
  </si>
  <si>
    <t>11D040-B003</t>
  </si>
  <si>
    <t>11D040-B004</t>
  </si>
  <si>
    <t>11D040-B005</t>
  </si>
  <si>
    <t>11D040-B006</t>
  </si>
  <si>
    <t>11D040-B007</t>
  </si>
  <si>
    <t>บ370/9520</t>
  </si>
  <si>
    <t>น.ส. บุญมา อินใจ</t>
  </si>
  <si>
    <t>เลขที่ 29 ม.4 ซ.- ถ.- ต. เวียง อ. เชียงแสน จ. เชียงราย</t>
  </si>
  <si>
    <t>01B016</t>
  </si>
  <si>
    <t>01H029</t>
  </si>
  <si>
    <t>29 ม.4 ซ.- ถ.-เวียง เชียงแสน เชียงราย</t>
  </si>
  <si>
    <t>01H029-B001</t>
  </si>
  <si>
    <t>บ370/7117</t>
  </si>
  <si>
    <t>นาย บุญมา มงคลคลี</t>
  </si>
  <si>
    <t>เลขที่ 63 ม.3 ต. เวียง อ. เชียงแสน จ. เชียงราย</t>
  </si>
  <si>
    <t>09K009</t>
  </si>
  <si>
    <t>09K010</t>
  </si>
  <si>
    <t>12F005</t>
  </si>
  <si>
    <t>10F014</t>
  </si>
  <si>
    <t>09K018</t>
  </si>
  <si>
    <t>12F002</t>
  </si>
  <si>
    <t>เลขที่ 257 ม.3 ซ.- ถ.- ต. เวียง อ. เชียงแสน จ. เชียงราย</t>
  </si>
  <si>
    <t>06B031</t>
  </si>
  <si>
    <t>10F015</t>
  </si>
  <si>
    <t>13E039</t>
  </si>
  <si>
    <t>13E040</t>
  </si>
  <si>
    <t>บ370/5567</t>
  </si>
  <si>
    <t>นาง บุญมา ทาทิพย์</t>
  </si>
  <si>
    <t>เลขที่ 194 ม.5 ต. เวียง อ. เชียงแสน จ. เชียงราย</t>
  </si>
  <si>
    <t>12C087</t>
  </si>
  <si>
    <t>194 ม.5เวียง เชียงแสน เชียงราย</t>
  </si>
  <si>
    <t>12C087-B001</t>
  </si>
  <si>
    <t>12C087-B002</t>
  </si>
  <si>
    <t>09G022</t>
  </si>
  <si>
    <t>63 ม.3เวียง เชียงแสน เชียงราย</t>
  </si>
  <si>
    <t>09G022-B001</t>
  </si>
  <si>
    <t>09G022-B002</t>
  </si>
  <si>
    <t>09G022-B003</t>
  </si>
  <si>
    <t>09G022-B004</t>
  </si>
  <si>
    <t>09G024</t>
  </si>
  <si>
    <t>09G024-B001</t>
  </si>
  <si>
    <t>09G024-B002</t>
  </si>
  <si>
    <t>09G024-B003</t>
  </si>
  <si>
    <t>09G023</t>
  </si>
  <si>
    <t>09G023-B001</t>
  </si>
  <si>
    <t>09G023-B002</t>
  </si>
  <si>
    <t>12F010</t>
  </si>
  <si>
    <t>บ371/2556</t>
  </si>
  <si>
    <t>นาย บุญมาก จันทาพูน</t>
  </si>
  <si>
    <t>เลขที่ 6 ม.4 ต. เวียง อ. เชียงแสน จ. เชียงราย</t>
  </si>
  <si>
    <t>6 ม.4เวียง เชียงแสน เชียงราย</t>
  </si>
  <si>
    <t>เลขที่ 549 ม.- ซ.เพชนเกษม63 แยก 1 ถ.- ต. หลักสอง อ. บางแค จ. กรุงเทพมหานคร</t>
  </si>
  <si>
    <t>06A031</t>
  </si>
  <si>
    <t>06A032</t>
  </si>
  <si>
    <t>บ370/5757</t>
  </si>
  <si>
    <t>นาย บุญมี ประทุมมา</t>
  </si>
  <si>
    <t>เลขที่ 39 ม.9 ต. เวียง อ. เชียงแสน จ. เชียงราย</t>
  </si>
  <si>
    <t>09A038</t>
  </si>
  <si>
    <t>39 ม.9เวียง เชียงแสน เชียงราย</t>
  </si>
  <si>
    <t>09A038-B001</t>
  </si>
  <si>
    <t>บ370/7718</t>
  </si>
  <si>
    <t>นาย บุญมี เวียงเหล็ก</t>
  </si>
  <si>
    <t>เลขที่ 40 ม.6 ต. เวียง อ. เชียงแสน จ. เชียงราย</t>
  </si>
  <si>
    <t>08A032</t>
  </si>
  <si>
    <t>06K004</t>
  </si>
  <si>
    <t>บ320/2977</t>
  </si>
  <si>
    <t>นาย บัญชา จอมวะนา</t>
  </si>
  <si>
    <t>54 ม.6เวียง เชียงแสน เชียงราย</t>
  </si>
  <si>
    <t>06K004-B001</t>
  </si>
  <si>
    <t>06K004-B004</t>
  </si>
  <si>
    <t>06K004-B005</t>
  </si>
  <si>
    <t>06K004-B006</t>
  </si>
  <si>
    <t>บ370/1740</t>
  </si>
  <si>
    <t>นาย บุญมี แก้วดำ</t>
  </si>
  <si>
    <t>เลขที่ 42 ม.6 ต. เวียง อ. เชียงแสน จ. เชียงราย</t>
  </si>
  <si>
    <t>08A029</t>
  </si>
  <si>
    <t>42 ม.6เวียง เชียงแสน เชียงราย</t>
  </si>
  <si>
    <t>08A029-B001</t>
  </si>
  <si>
    <t>บ370/9547</t>
  </si>
  <si>
    <t>นาง บุญมี อินต๊ะวิชัย</t>
  </si>
  <si>
    <t>เลขที่ 19 ม.5 ต. เวียง อ. เชียงแสน จ. เชียงราย</t>
  </si>
  <si>
    <t>13E012</t>
  </si>
  <si>
    <t>19 ม.5เวียง เชียงแสน เชียงราย</t>
  </si>
  <si>
    <t>บ370/1767</t>
  </si>
  <si>
    <t>นาย บุญมี เข็มภิระ</t>
  </si>
  <si>
    <t>เลขที่ 33 ม.9 ต. เวียง อ. เชียงแสน จ. เชียงราย</t>
  </si>
  <si>
    <t>09A073</t>
  </si>
  <si>
    <t>33 ม.9เวียง เชียงแสน เชียงราย</t>
  </si>
  <si>
    <t>09A073-B001</t>
  </si>
  <si>
    <t>09A073-B002</t>
  </si>
  <si>
    <t>08A030</t>
  </si>
  <si>
    <t>06K003</t>
  </si>
  <si>
    <t>40 ม.6เวียง เชียงแสน เชียงราย</t>
  </si>
  <si>
    <t>06K003-B001</t>
  </si>
  <si>
    <t>บ370/1587</t>
  </si>
  <si>
    <t>นาย บุญมี กันสีเวียง</t>
  </si>
  <si>
    <t>06J062</t>
  </si>
  <si>
    <t>11 ม.1 ซ.- ถ.-เวียง เชียงแสน เชียงราย</t>
  </si>
  <si>
    <t>06J062-B001</t>
  </si>
  <si>
    <t>เลขที่ 165 ม.5 ต. เวียง อ. เชียงแสน จ. เชียงราย</t>
  </si>
  <si>
    <t>12C100</t>
  </si>
  <si>
    <t>12D047</t>
  </si>
  <si>
    <t>บ370/5581</t>
  </si>
  <si>
    <t>นาง บุญมี ปิ่นสกุล</t>
  </si>
  <si>
    <t>เลขที่ 70 ม.5 ต. เวียง อ. เชียงแสน จ. เชียงราย</t>
  </si>
  <si>
    <t>12H043</t>
  </si>
  <si>
    <t>บ371/7912</t>
  </si>
  <si>
    <t>นาย บุญยง เมืองใจ</t>
  </si>
  <si>
    <t>เลขที่ 52 ม.4 ต. เวียง อ. เชียงแสน จ. เชียงราย</t>
  </si>
  <si>
    <t>001/006</t>
  </si>
  <si>
    <t>52 ม.4เวียง เชียงแสน เชียงราย</t>
  </si>
  <si>
    <t>เลขที่ 97 ม.1 ซ.- ถ.- ต. ศรีดอนมูล อ. เชียงแสน จ. เชียงราย</t>
  </si>
  <si>
    <t>01F001</t>
  </si>
  <si>
    <t>บ371/2787</t>
  </si>
  <si>
    <t>นาย บุญยงค์ ไชยศิลป์</t>
  </si>
  <si>
    <t>เลขที่ 297 ม.7 ต. ป่าสัก อ. เชียงแสน จ. เชียงราย</t>
  </si>
  <si>
    <t>12C096</t>
  </si>
  <si>
    <t>297 ม.7ป่าสัก เชียงแสน เชียงราย</t>
  </si>
  <si>
    <t>12C096-B001</t>
  </si>
  <si>
    <t>12C096-B002</t>
  </si>
  <si>
    <t>เลขที่ 450 ม.3 ต. เวียง อ. เชียงแสน จ. เชียงราย</t>
  </si>
  <si>
    <t>08C006</t>
  </si>
  <si>
    <t>บ375/2818</t>
  </si>
  <si>
    <t>นาย บุญยืน แซ่หงษ์</t>
  </si>
  <si>
    <t>เลขที่ 135 ม.4 ต. เวียง อ. เชียงแสน จ. เชียงราย</t>
  </si>
  <si>
    <t>001/025</t>
  </si>
  <si>
    <t>135 ม.4เวียง เชียงแสน เชียงราย</t>
  </si>
  <si>
    <t>เลขที่ 699/106 ม.5 ต. พระบาท อ. เมืองลำปาง จ. ลำปาง</t>
  </si>
  <si>
    <t>10F016</t>
  </si>
  <si>
    <t>บ379/8777</t>
  </si>
  <si>
    <t>นาย บุญรอด สารมูล</t>
  </si>
  <si>
    <t>เลขที่ 26 ม.9 ต. เวียง อ. เชียงแสน จ. เชียงราย</t>
  </si>
  <si>
    <t>09D058</t>
  </si>
  <si>
    <t>26 ม.9เวียง เชียงแสน เชียงราย</t>
  </si>
  <si>
    <t>09D058-B001</t>
  </si>
  <si>
    <t>บ379/5918</t>
  </si>
  <si>
    <t>นาย บุญรอด ทองสุข</t>
  </si>
  <si>
    <t>เลขที่ 620 ม.8 ซ.- ถ.- ต. เวียง อ. เชียงแสน จ. เชียงราย</t>
  </si>
  <si>
    <t>06J084</t>
  </si>
  <si>
    <t>620 ม.8 ซ.- ถ.-เวียง เชียงแสน เชียงราย</t>
  </si>
  <si>
    <t>06J084-B001</t>
  </si>
  <si>
    <t>06J084-B002</t>
  </si>
  <si>
    <t>เลขที่ 365 ม.2 ซ.- ถ.- ต. เวียง อ. เชียงแสน จ. เชียงราย</t>
  </si>
  <si>
    <t>04I024</t>
  </si>
  <si>
    <t>บ374/8751</t>
  </si>
  <si>
    <t>นาย บุญรัตน์ หล้าเทิง</t>
  </si>
  <si>
    <t>เลขที่ 66 ม.8 ซ.- ถ.- ต. เวียง อ. เชียงแสน จ. เชียงราย</t>
  </si>
  <si>
    <t>06E113</t>
  </si>
  <si>
    <t>66 ม.8 ซ.- ถ.-เวียง เชียงแสน เชียงราย</t>
  </si>
  <si>
    <t>06E113-B001</t>
  </si>
  <si>
    <t>06E113-B002</t>
  </si>
  <si>
    <t>06I053</t>
  </si>
  <si>
    <t>06I053-B001</t>
  </si>
  <si>
    <t>06I053-B002</t>
  </si>
  <si>
    <t>บ379/1557</t>
  </si>
  <si>
    <t>นาง บุญเรือง กันทะวี</t>
  </si>
  <si>
    <t>เลขที่ 122 ม.6 ต. เวียง อ. เชียงแสน จ. เชียงราย</t>
  </si>
  <si>
    <t>06N013</t>
  </si>
  <si>
    <t>122 ม.6เวียง เชียงแสน เชียงราย</t>
  </si>
  <si>
    <t>06N013-B001</t>
  </si>
  <si>
    <t>บ395/2100</t>
  </si>
  <si>
    <t>นาย บุญฤทธิ์ โซกะ</t>
  </si>
  <si>
    <t>09D039</t>
  </si>
  <si>
    <t>09D039-B001</t>
  </si>
  <si>
    <t>12D033</t>
  </si>
  <si>
    <t>บ395/5552</t>
  </si>
  <si>
    <t>นาย บุญฤทธิ์ นันทะชัย</t>
  </si>
  <si>
    <t>เลขที่ 80 ม.6 ต. เวียง อ. เชียงแสน จ. เชียงราย</t>
  </si>
  <si>
    <t>07L012</t>
  </si>
  <si>
    <t>80 ม.6เวียง เชียงแสน เชียงราย</t>
  </si>
  <si>
    <t>07L012-B001</t>
  </si>
  <si>
    <t>07L012-B002</t>
  </si>
  <si>
    <t>10A009</t>
  </si>
  <si>
    <t>เลขที่ 25 ม.9 ซ.- ถ.- ต. จันจว้า อ. แม่จัน จ. เชียงราย</t>
  </si>
  <si>
    <t>04D013</t>
  </si>
  <si>
    <t>บ374/8765</t>
  </si>
  <si>
    <t>นาย บุญลิตร สมพันธ์</t>
  </si>
  <si>
    <t>เลขที่ 243 ม.5 ต. เวียง อ. เชียงแสน จ. เชียงราย</t>
  </si>
  <si>
    <t>12C016</t>
  </si>
  <si>
    <t>243 ม.5เวียง เชียงแสน เชียงราย</t>
  </si>
  <si>
    <t>12C016-B001</t>
  </si>
  <si>
    <t>12C016-B003</t>
  </si>
  <si>
    <t>12C016-B004</t>
  </si>
  <si>
    <t>12C016-B005</t>
  </si>
  <si>
    <t>บ378/6754</t>
  </si>
  <si>
    <t>นาย บุญเลิศ พาวันดี</t>
  </si>
  <si>
    <t>เลขที่ 167 ม.5 ต. เวียง อ. เชียงแสน จ. เชียงราย</t>
  </si>
  <si>
    <t>12C026</t>
  </si>
  <si>
    <t>167 ม.5เวียง เชียงแสน เชียงราย</t>
  </si>
  <si>
    <t>12C026-B001</t>
  </si>
  <si>
    <t>12C026-B002</t>
  </si>
  <si>
    <t>12F031</t>
  </si>
  <si>
    <t>12H017</t>
  </si>
  <si>
    <t>12F032</t>
  </si>
  <si>
    <t>บ378/8772</t>
  </si>
  <si>
    <t>นาย บุญเลิศ ศรีวิชัย</t>
  </si>
  <si>
    <t>เลขที่ 126 ม.8 ซ.- ถ.- ต. เวียง อ. เชียงแสน จ. เชียงราย</t>
  </si>
  <si>
    <t>06E019</t>
  </si>
  <si>
    <t>126 ม.8 ซ.- ถ.-เวียง เชียงแสน เชียงราย</t>
  </si>
  <si>
    <t>06E019-B001</t>
  </si>
  <si>
    <t>บ387/8327</t>
  </si>
  <si>
    <t>นาย บุญศรี หาญชัย</t>
  </si>
  <si>
    <t>เลขที่ 62 ม.1 ซ.- ถ.- ต. เวียง อ. เชียงแสน จ. เชียงราย</t>
  </si>
  <si>
    <t>03K044</t>
  </si>
  <si>
    <t>62 ม.1 ซ.- ถ.-เวียง เชียงแสน เชียงราย</t>
  </si>
  <si>
    <t>03K044-B001</t>
  </si>
  <si>
    <t>03K044-B002</t>
  </si>
  <si>
    <t>03K044-B003</t>
  </si>
  <si>
    <t>03K032</t>
  </si>
  <si>
    <t>03K032-B001</t>
  </si>
  <si>
    <t>03K032-B002</t>
  </si>
  <si>
    <t>บ387/8161</t>
  </si>
  <si>
    <t>นาย บุญศรี สุขเพ็ง</t>
  </si>
  <si>
    <t>เลขที่ 189 ม.5 ต. เวียง อ. เชียงแสน จ. เชียงราย</t>
  </si>
  <si>
    <t>13A022</t>
  </si>
  <si>
    <t>189 ม.5เวียง เชียงแสน เชียงราย</t>
  </si>
  <si>
    <t>13A022-B001</t>
  </si>
  <si>
    <t>03H081</t>
  </si>
  <si>
    <t>03H081-B001</t>
  </si>
  <si>
    <t>03H081-B002</t>
  </si>
  <si>
    <t>12C046</t>
  </si>
  <si>
    <t>12C046-B001</t>
  </si>
  <si>
    <t>บ387/6787</t>
  </si>
  <si>
    <t>นาย บุญศรี พรหมปัญญา</t>
  </si>
  <si>
    <t>เลขที่ 313 ม.1 ซ.- ถ.- ต. เวียง อ. เชียงแสน จ. เชียงราย</t>
  </si>
  <si>
    <t>02F033</t>
  </si>
  <si>
    <t>313 ม.1 ซ.- ถ.-เวียง เชียงแสน เชียงราย</t>
  </si>
  <si>
    <t>03J007</t>
  </si>
  <si>
    <t>03M003</t>
  </si>
  <si>
    <t>03M003-B001</t>
  </si>
  <si>
    <t>03M003-B002</t>
  </si>
  <si>
    <t>03M005</t>
  </si>
  <si>
    <t>03M005-B001</t>
  </si>
  <si>
    <t>03M005-B002</t>
  </si>
  <si>
    <t>บ387/9740</t>
  </si>
  <si>
    <t>นาย บุญศรี อยู่ดี</t>
  </si>
  <si>
    <t>เลขที่ 5 ม.8 ซ.- ถ.- ต. เวียง อ. เชียงแสน จ. เชียงราย</t>
  </si>
  <si>
    <t>06J006</t>
  </si>
  <si>
    <t>5 ม.8 ซ.- ถ.-เวียง เชียงแสน เชียงราย</t>
  </si>
  <si>
    <t>06J006-B001</t>
  </si>
  <si>
    <t>บ387/5379</t>
  </si>
  <si>
    <t>นาย บุญศรี บุญเรือง</t>
  </si>
  <si>
    <t>เลขที่ 41 ม.8 ซ.- ถ.- ต. เวียง อ. เชียงแสน จ. เชียงราย</t>
  </si>
  <si>
    <t>06I098</t>
  </si>
  <si>
    <t>41 ม.8 ซ.- ถ.-เวียง เชียงแสน เชียงราย</t>
  </si>
  <si>
    <t>06I098-B001</t>
  </si>
  <si>
    <t>04B092</t>
  </si>
  <si>
    <t>เลขที่ 589 ม.- ซ.สุทธิพร ถ.- ต. ห้วยขวาง อ. ห้วยขวาง จ. กรุงเทพมหานคร</t>
  </si>
  <si>
    <t>02B010</t>
  </si>
  <si>
    <t>บ381/5911</t>
  </si>
  <si>
    <t>นาย บุญส่ง ป๊อกเขียว</t>
  </si>
  <si>
    <t>เลขที่ 19 ม.4 ซ.- ถ.- ต. เวียง อ. เชียงแสน จ. เชียงราย</t>
  </si>
  <si>
    <t>19 ม.4 ซ.- ถ.-เวียง เชียงแสน เชียงราย</t>
  </si>
  <si>
    <t>เลขที่ 10 ม.5 ต. เวียง อ. เชียงแสน จ. เชียงราย</t>
  </si>
  <si>
    <t>11D026</t>
  </si>
  <si>
    <t>ข700/7856</t>
  </si>
  <si>
    <t>นาย ขาว มหาเทพ</t>
  </si>
  <si>
    <t>10 ม.5เวียง เชียงแสน เชียงราย</t>
  </si>
  <si>
    <t>11D026-B001</t>
  </si>
  <si>
    <t>11D063</t>
  </si>
  <si>
    <t>11D063-B001</t>
  </si>
  <si>
    <t>11D063-B002</t>
  </si>
  <si>
    <t>11D063-B003</t>
  </si>
  <si>
    <t>บ381/8167</t>
  </si>
  <si>
    <t>นาย บุญส่ง สุขผล</t>
  </si>
  <si>
    <t>เลขที่ 53 ม.9 ต. เวียง อ. เชียงแสน จ. เชียงราย</t>
  </si>
  <si>
    <t>09A032</t>
  </si>
  <si>
    <t>53 ม.9เวียง เชียงแสน เชียงราย</t>
  </si>
  <si>
    <t>09A032-B001</t>
  </si>
  <si>
    <t>01D003</t>
  </si>
  <si>
    <t>01D007</t>
  </si>
  <si>
    <t>01F009</t>
  </si>
  <si>
    <t>01G010</t>
  </si>
  <si>
    <t>01H004</t>
  </si>
  <si>
    <t>12J014</t>
  </si>
  <si>
    <t>12J029</t>
  </si>
  <si>
    <t>12J040</t>
  </si>
  <si>
    <t>12E010</t>
  </si>
  <si>
    <t>12E023</t>
  </si>
  <si>
    <t>ม527/9175</t>
  </si>
  <si>
    <t>นาย มนชัย อัครประภากุล</t>
  </si>
  <si>
    <t>310/620ดอนเมือง ดอนเมือง กรุงเทพมหานคร</t>
  </si>
  <si>
    <t>12F033</t>
  </si>
  <si>
    <t>บ381/8545</t>
  </si>
  <si>
    <t>นาย บุญส่ง สันถนอม</t>
  </si>
  <si>
    <t>เลขที่ 381 ม.8 ซ.- ถ.- ต. เวียง อ. เชียงแสน จ. เชียงราย</t>
  </si>
  <si>
    <t>06J091</t>
  </si>
  <si>
    <t>381 ม.8 ซ.- ถ.-เวียง เชียงแสน เชียงราย</t>
  </si>
  <si>
    <t>เลขที่ 77/1 ม.2 ต. เกาะช้าง อ. แม่สาย จ. เชียงราย</t>
  </si>
  <si>
    <t>04E013</t>
  </si>
  <si>
    <t>บ381/8777</t>
  </si>
  <si>
    <t>นาย บุญสุข สุวรรณดี</t>
  </si>
  <si>
    <t>เลขที่ 305 ม.5 ต. เวียง อ. เชียงแสน จ. เชียงราย</t>
  </si>
  <si>
    <t>13A042</t>
  </si>
  <si>
    <t>13A028</t>
  </si>
  <si>
    <t>305 ม.5เวียง เชียงแสน เชียงราย</t>
  </si>
  <si>
    <t>13A028-B001</t>
  </si>
  <si>
    <t>13A028-B002</t>
  </si>
  <si>
    <t>บ381/2510</t>
  </si>
  <si>
    <t>นาย บุญเส็ง ชินะคำ</t>
  </si>
  <si>
    <t>เลขที่ 31 ม.8 ซ.- ถ.- ต. เวียง อ. เชียงแสน จ. เชียงราย</t>
  </si>
  <si>
    <t>04N028</t>
  </si>
  <si>
    <t>06I118</t>
  </si>
  <si>
    <t>31 ม.8 ซ.- ถ.-เวียง เชียงแสน เชียงราย</t>
  </si>
  <si>
    <t>06I118-B001</t>
  </si>
  <si>
    <t>06I118-B002</t>
  </si>
  <si>
    <t>บ387/8765</t>
  </si>
  <si>
    <t>นาย บุญเสริม สมพันธ์</t>
  </si>
  <si>
    <t>เลขที่ 323 ม.5 ต. เวียง อ. เชียงแสน จ. เชียงราย</t>
  </si>
  <si>
    <t>11F019</t>
  </si>
  <si>
    <t>323 ม.5เวียง เชียงแสน เชียงราย</t>
  </si>
  <si>
    <t>11F019-B001</t>
  </si>
  <si>
    <t>11F019-B002</t>
  </si>
  <si>
    <t>11F019-B003</t>
  </si>
  <si>
    <t>11F019-B004</t>
  </si>
  <si>
    <t>11F019-B005</t>
  </si>
  <si>
    <t>11F019-B006</t>
  </si>
  <si>
    <t>เลขที่ 95 ม.18 ต. รอบเวียง อ. เมืองเชียงราย จ. เชียงราย</t>
  </si>
  <si>
    <t>10C019</t>
  </si>
  <si>
    <t>บ470/2717</t>
  </si>
  <si>
    <t>นาย บุตร ไชยกุล</t>
  </si>
  <si>
    <t>เลขที่ 629 ม.2 ซ.- ถ.- ต. เวียง อ. เชียงแสน จ. เชียงราย</t>
  </si>
  <si>
    <t>06C010</t>
  </si>
  <si>
    <t>629 ม.2 ซ.- ถ.-เวียง เชียงแสน เชียงราย</t>
  </si>
  <si>
    <t>06B016</t>
  </si>
  <si>
    <t>06C018</t>
  </si>
  <si>
    <t>06J103</t>
  </si>
  <si>
    <t>06J103-B001</t>
  </si>
  <si>
    <t>06J111</t>
  </si>
  <si>
    <t>บ560/8585</t>
  </si>
  <si>
    <t>น.ส. บุบผา แสนเสนา</t>
  </si>
  <si>
    <t>เลขที่ 394 ม.1 ซ.- ถ.- ต. เวียง อ. เชียงแสน จ. เชียงราย</t>
  </si>
  <si>
    <t>04B009</t>
  </si>
  <si>
    <t>394 ม.1 ซ.- ถ.-เวียง เชียงแสน เชียงราย</t>
  </si>
  <si>
    <t>04B009-B001</t>
  </si>
  <si>
    <t>เลขที่ 17 ม.3 ต. รอบเวียง อ. เมืองเชียงราย จ. เชียงราย</t>
  </si>
  <si>
    <t>03K050</t>
  </si>
  <si>
    <t>ภ437/8775</t>
  </si>
  <si>
    <t>น.ส. ภัณฑิลา สุไรมาน</t>
  </si>
  <si>
    <t>03K050-B001</t>
  </si>
  <si>
    <t>03K050-B002</t>
  </si>
  <si>
    <t>03K050-B003</t>
  </si>
  <si>
    <t>บ875/5477</t>
  </si>
  <si>
    <t>น.ส. บุศรินทร์ บุณยรัตพันธ์</t>
  </si>
  <si>
    <t>เลขที่ 214 ม.3 ต. รอบเวียง อ. เมืองเชียงราย จ. เชียงราย</t>
  </si>
  <si>
    <t>08K027</t>
  </si>
  <si>
    <t>214 ม.3รอบเวียง เมืองเชียงราย เชียงราย</t>
  </si>
  <si>
    <t>บ840/8777</t>
  </si>
  <si>
    <t>นาย บุษดา สุวรรณดี</t>
  </si>
  <si>
    <t>เลขที่ 283 ม.5 ต. เวียง อ. เชียงแสน จ. เชียงราย</t>
  </si>
  <si>
    <t>11G025</t>
  </si>
  <si>
    <t>283 ม.5เวียง เชียงแสน เชียงราย</t>
  </si>
  <si>
    <t>11G025-B001</t>
  </si>
  <si>
    <t>บ851/5614</t>
  </si>
  <si>
    <t>นาง บุษบง นพคุณ</t>
  </si>
  <si>
    <t>เลขที่ 47 ม.3 ต. เวียง อ. เชียงแสน จ. เชียงราย</t>
  </si>
  <si>
    <t>09A010</t>
  </si>
  <si>
    <t>47 ม.3เวียง เชียงแสน เชียงราย</t>
  </si>
  <si>
    <t>09A010-B001</t>
  </si>
  <si>
    <t>09A002</t>
  </si>
  <si>
    <t>09A002-B001</t>
  </si>
  <si>
    <t>09A002-B002</t>
  </si>
  <si>
    <t>09A009</t>
  </si>
  <si>
    <t>07C011</t>
  </si>
  <si>
    <t>07C010</t>
  </si>
  <si>
    <t>บ878/1770</t>
  </si>
  <si>
    <t>นาย บุษรส กาวิโล</t>
  </si>
  <si>
    <t>เลขที่ 161 ม.6 ต. เวียง อ. เชียงแสน จ. เชียงราย</t>
  </si>
  <si>
    <t>08B009/002</t>
  </si>
  <si>
    <t>161 ม.6เวียง เชียงแสน เชียงราย</t>
  </si>
  <si>
    <t>06E045</t>
  </si>
  <si>
    <t>บ327/9551</t>
  </si>
  <si>
    <t>นางสาว เบญจมาศ อุ่นเป็ง</t>
  </si>
  <si>
    <t>เลขที่ 401 ม.2 ต. เวียง อ. เชียงแสน จ. เชียงราย</t>
  </si>
  <si>
    <t>06E030/003</t>
  </si>
  <si>
    <t>401 ม.2เวียง เชียงแสน เชียงราย</t>
  </si>
  <si>
    <t>เลขที่ 68 ม.1 ต. เวียง อ. เชียงแสน จ. เชียงราย</t>
  </si>
  <si>
    <t>03J023</t>
  </si>
  <si>
    <t>บ700/1870</t>
  </si>
  <si>
    <t>นาย เบีย คำหล้า</t>
  </si>
  <si>
    <t>เลขที่ 97/26 ม.2 ต. ปาดังเบซาร์ อ. สะเดา จ. สงขลา</t>
  </si>
  <si>
    <t>09E039</t>
  </si>
  <si>
    <t>97/26 ม.2ปาดังเบซาร์ สะเดา สงขลา</t>
  </si>
  <si>
    <t>09E039-B002</t>
  </si>
  <si>
    <t>เลขที่ 265 ม.6 ต. เวียง อ. เชียงแสน จ. เชียงราย</t>
  </si>
  <si>
    <t>08J018/001</t>
  </si>
  <si>
    <t>เลขที่ 164/86 ม.- ซ.- ถ.บางกอกน้อย-ตลิ่งชัน ต.  อ. บางกอกน้อย จ. กรุงเทพมหานคร</t>
  </si>
  <si>
    <t>02N020</t>
  </si>
  <si>
    <t>เลขที่ 41/89 ม.3 ต. คลองถนน อ. สายไหม จ. กรุงเทพมหานคร</t>
  </si>
  <si>
    <t>07K025</t>
  </si>
  <si>
    <t>ป420/9517</t>
  </si>
  <si>
    <t>น.ส. ปณิชา อินเกี๋ยง</t>
  </si>
  <si>
    <t>เลขที่ 44 ม.1 ซ.- ถ.- ต. เวียง อ. เชียงแสน จ. เชียงราย</t>
  </si>
  <si>
    <t>04B141</t>
  </si>
  <si>
    <t>44 ม.1 ซ.- ถ.-เวียง เชียงแสน เชียงราย</t>
  </si>
  <si>
    <t>04B141-B001</t>
  </si>
  <si>
    <t>04B141-B002</t>
  </si>
  <si>
    <t>เลขที่ 136 ม.4 ต. เวียง อ. เชียงแสน จ. เชียงราย</t>
  </si>
  <si>
    <t>เลขที่ 80/9 ม.5 ซ.- ถ.- ต. สุรศักดิ์ อ. ศรีราชา จ. ชลบุรี</t>
  </si>
  <si>
    <t>02M009</t>
  </si>
  <si>
    <t>02N008</t>
  </si>
  <si>
    <t>02L006</t>
  </si>
  <si>
    <t>เลขที่ 151 ม.5 ต. แม่สรวย อ. แม่สรวย จ. เชียงราย</t>
  </si>
  <si>
    <t>ป544/0000</t>
  </si>
  <si>
    <t>นาง ปนัดดา โพธินาคะ</t>
  </si>
  <si>
    <t>11D058</t>
  </si>
  <si>
    <t>51 ม.5เวียง เชียงแสน เชียงราย</t>
  </si>
  <si>
    <t>11D058-B001</t>
  </si>
  <si>
    <t>13G001</t>
  </si>
  <si>
    <t>เลขที่ 87/8 ม.3 ต. สัตหีบ อ. สัตหีบ จ. ชลบุรี</t>
  </si>
  <si>
    <t>08A016</t>
  </si>
  <si>
    <t>87/8 ม.3สัตหีบ สัตหีบ ชลบุรี</t>
  </si>
  <si>
    <t>ป688/7797</t>
  </si>
  <si>
    <t>นาง ปภัสสร ไมเยอร์ส</t>
  </si>
  <si>
    <t>เลขที่ 507 ซ.เทอดไทย33 ต. บุคคโล อ. ธนบุรี จ. กรุงเทพมหานคร</t>
  </si>
  <si>
    <t>11D073</t>
  </si>
  <si>
    <t>507 ซ.เทอดไทย33บุคคโล ธนบุรี กรุงเทพมหานคร</t>
  </si>
  <si>
    <t>11D073-B001</t>
  </si>
  <si>
    <t>11D030</t>
  </si>
  <si>
    <t>ป640/8777</t>
  </si>
  <si>
    <t>นาง ปภาดา สุวรรณดี</t>
  </si>
  <si>
    <t>เลขที่ 301 ม.2 ต. เวียง อ. เชียงแสน จ. เชียงราย</t>
  </si>
  <si>
    <t>12C098</t>
  </si>
  <si>
    <t>301 ม.2เวียง เชียงแสน เชียงราย</t>
  </si>
  <si>
    <t>13A037</t>
  </si>
  <si>
    <t>13A037-B001</t>
  </si>
  <si>
    <t>ป697/6575</t>
  </si>
  <si>
    <t>น.ส. ปภาอร ภาทวีทรัพย์</t>
  </si>
  <si>
    <t>เลขที่ 309/53 ม.5 ต. ท่าวังทอง อ. เมืองพะเยา จ. พะเยา</t>
  </si>
  <si>
    <t>11E009</t>
  </si>
  <si>
    <t>309/53 ม.5ท่าวังทอง เมืองพะเยา พะเยา</t>
  </si>
  <si>
    <t>11E009-B001</t>
  </si>
  <si>
    <t>11E009-B002</t>
  </si>
  <si>
    <t>11E009-B003</t>
  </si>
  <si>
    <t>ป717/8765</t>
  </si>
  <si>
    <t>น.ส. ประกายมาส สมพันธ์</t>
  </si>
  <si>
    <t>เลขที่ 78 ม.5 ต. เวียง อ. เชียงแสน จ. เชียงราย</t>
  </si>
  <si>
    <t>11F029</t>
  </si>
  <si>
    <t>78 ม.5เวียง เชียงแสน เชียงราย</t>
  </si>
  <si>
    <t>11F029-B001</t>
  </si>
  <si>
    <t>12H013</t>
  </si>
  <si>
    <t>70 ม.5เวียง เชียงแสน เชียงราย</t>
  </si>
  <si>
    <t>11F011</t>
  </si>
  <si>
    <t>11F011-B001</t>
  </si>
  <si>
    <t>11F011-B002</t>
  </si>
  <si>
    <t>ป717/8655</t>
  </si>
  <si>
    <t>นาย ประการ สุพันธ์</t>
  </si>
  <si>
    <t>02F035</t>
  </si>
  <si>
    <t>03F007/001</t>
  </si>
  <si>
    <t>04D001/003</t>
  </si>
  <si>
    <t>04001/005</t>
  </si>
  <si>
    <t>04D001/007</t>
  </si>
  <si>
    <t>04D001/008</t>
  </si>
  <si>
    <t>เลขที่ 963 ม.3 ต. เวียง อ. เชียงแสน จ. เชียงราย</t>
  </si>
  <si>
    <t>08M012</t>
  </si>
  <si>
    <t>ป720/5151</t>
  </si>
  <si>
    <t>นาย ประชา นาคนาคา</t>
  </si>
  <si>
    <t>เลขที่ 281 ม.2 ซ.- ถ.- ต. เวียง อ. เชียงแสน จ. เชียงราย</t>
  </si>
  <si>
    <t>10A008</t>
  </si>
  <si>
    <t>281 ม.2 ซ.- ถ.-เวียง เชียงแสน เชียงราย</t>
  </si>
  <si>
    <t>10A008-B001</t>
  </si>
  <si>
    <t>06D007</t>
  </si>
  <si>
    <t>12D006</t>
  </si>
  <si>
    <t>เลขที่ 47/563 ซ.นิมิตใหม่ 40 ต. สามวาตะวันออก อ. คลองสามวา จ. กรุงเทพมหานคร</t>
  </si>
  <si>
    <t>07K023</t>
  </si>
  <si>
    <t>เลขที่ 19 ม.- ซ.เจริญนคร 54 ถ.- ต. สำเหร่ อ. ธนบุรี จ. กรุงเทพมหานคร</t>
  </si>
  <si>
    <t>03G010</t>
  </si>
  <si>
    <t>เลขที่ 174/1 ม.2 ซ.- ถ.- ต. เวียง อ. เชียงแสน จ. เชียงราย</t>
  </si>
  <si>
    <t>04I032</t>
  </si>
  <si>
    <t>04I013</t>
  </si>
  <si>
    <t>04I021</t>
  </si>
  <si>
    <t>04K005</t>
  </si>
  <si>
    <t>04K006</t>
  </si>
  <si>
    <t>ป748/6188</t>
  </si>
  <si>
    <t>นาย ประดิษฐ พงษ์สวัสดิ์</t>
  </si>
  <si>
    <t>เลขที่ 207 ม.5 ต. เวียง อ. เชียงแสน จ. เชียงราย</t>
  </si>
  <si>
    <t>12E027</t>
  </si>
  <si>
    <t>207 ม.5เวียง เชียงแสน เชียงราย</t>
  </si>
  <si>
    <t>12E028</t>
  </si>
  <si>
    <t>เลขที่ 16 ม.2 ต. แม่เงิน อ. เชียงแสน จ. เชียงราย</t>
  </si>
  <si>
    <t>13B019</t>
  </si>
  <si>
    <t>ธ720/4219</t>
  </si>
  <si>
    <t>นาย ธวัช เตชะคฤห</t>
  </si>
  <si>
    <t>66/1 ม.7เวียง เชียงแสน เชียงราย</t>
  </si>
  <si>
    <t>13B019-B001</t>
  </si>
  <si>
    <t>ป748/6775</t>
  </si>
  <si>
    <t>นาย ประดิษฐ์ พรมปัญญา</t>
  </si>
  <si>
    <t>เลขที่ 378 ม.1 ซ.- ถ.- ต. เวียง อ. เชียงแสน จ. เชียงราย</t>
  </si>
  <si>
    <t>03I043</t>
  </si>
  <si>
    <t>378 ม.1 ซ.- ถ.-เวียง เชียงแสน เชียงราย</t>
  </si>
  <si>
    <t>03I043-B001</t>
  </si>
  <si>
    <t>03I043-B002</t>
  </si>
  <si>
    <t>03I043-B003</t>
  </si>
  <si>
    <t>ป755/2559</t>
  </si>
  <si>
    <t>นาย ประทีป จันทฤทธิ์</t>
  </si>
  <si>
    <t>เลขที่ 341 ม.26 ต. รอบเวียง อ. เมืองเชียงราย จ. เชียงราย</t>
  </si>
  <si>
    <t>06N008</t>
  </si>
  <si>
    <t>341 ม.26รอบเวียง เมืองเชียงราย เชียงราย</t>
  </si>
  <si>
    <t>ป755/6525</t>
  </si>
  <si>
    <t>นาย ประทีป โพธิ์จันทึก</t>
  </si>
  <si>
    <t>เลขที่ 45 ม.1 ซ.- ถ.- ต. ปะตง อ. สอยดาว จ. จันทบุรี</t>
  </si>
  <si>
    <t>06E110</t>
  </si>
  <si>
    <t>45 ม.1 ซ.- ถ.-ปะตง สอยดาว จันทบุรี</t>
  </si>
  <si>
    <t>06E110-B001</t>
  </si>
  <si>
    <t>ป755/2910</t>
  </si>
  <si>
    <t>นาย ประทีป แซ่เฮ้ง</t>
  </si>
  <si>
    <t>เลขที่ 593 ม.8 ซ.- ถ.- ต. เวียง อ. เชียงแสน จ. เชียงราย</t>
  </si>
  <si>
    <t>06I049</t>
  </si>
  <si>
    <t>593 ม.8 ซ.- ถ.-เวียง เชียงแสน เชียงราย</t>
  </si>
  <si>
    <t>06I049-B001</t>
  </si>
  <si>
    <t>เลขที่ 174 ม.1 ต. เวียง อ. เชียงแสน จ. เชียงราย</t>
  </si>
  <si>
    <t>02D052</t>
  </si>
  <si>
    <t>03C054</t>
  </si>
  <si>
    <t>เลขที่ 137/2 ม.2 ต. เวียง อ. เชียงแสน จ. เชียงราย</t>
  </si>
  <si>
    <t>04N024</t>
  </si>
  <si>
    <t>ป759/7945</t>
  </si>
  <si>
    <t>นาง ประเทือง  เลือดน้ำโขง</t>
  </si>
  <si>
    <t>เลขที่ 219 ม.3 ต. เวียง อ. เชียงแสน จ. เชียงราย</t>
  </si>
  <si>
    <t>09E022</t>
  </si>
  <si>
    <t>219 ม.3เวียง เชียงแสน เชียงราย</t>
  </si>
  <si>
    <t>เลขที่ 63/48 ม.4 ต. หนองหาร อ. สันทราย จ. เชียงใหม่</t>
  </si>
  <si>
    <t>13B050/001</t>
  </si>
  <si>
    <t>เลขที่ 2 ม.- ซ.พรีเมียรื 1 แยก 10 ถ.- ต. หนองบอน อ. ประเวศ จ. กรุงเทพมหานคร</t>
  </si>
  <si>
    <t>04D007</t>
  </si>
  <si>
    <t>06A023</t>
  </si>
  <si>
    <t>06B005</t>
  </si>
  <si>
    <t>06B004</t>
  </si>
  <si>
    <t>เลขที่ 256/509 ม.15 ต. รอบเวียง อ. เมืองเชียงราย จ. เชียงราย</t>
  </si>
  <si>
    <t>08A049</t>
  </si>
  <si>
    <t>เลขที่ 212/140 ม.- ซ.- ถ.เพชรเกษม ต. วัดท่าพระ อ. บางกอกใหญ่ จ. กรุงเทพมหานคร</t>
  </si>
  <si>
    <t>02O011</t>
  </si>
  <si>
    <t>เลขที่ 218 ม.3 ต. เวียง อ. เชียงแสน จ. เชียงราย</t>
  </si>
  <si>
    <t>09E002</t>
  </si>
  <si>
    <t>เลขที่ 143/1 ม.2 ซ.- ถ.- ต. เวียง อ. เชียงแสน จ. เชียงราย</t>
  </si>
  <si>
    <t>04N022</t>
  </si>
  <si>
    <t>04N021</t>
  </si>
  <si>
    <t>10C024</t>
  </si>
  <si>
    <t>ป765/7774</t>
  </si>
  <si>
    <t>นาย ประพันธ์ วรรณราช</t>
  </si>
  <si>
    <t>เลขที่ 316 ม.1 ซ.- ถ.- ต. เวียง อ. เชียงแสน จ. เชียงราย</t>
  </si>
  <si>
    <t>03G005</t>
  </si>
  <si>
    <t>03H022</t>
  </si>
  <si>
    <t>316 ม.1 ซ.- ถ.-เวียง เชียงแสน เชียงราย</t>
  </si>
  <si>
    <t>03H022-B001</t>
  </si>
  <si>
    <t>ป765/8777</t>
  </si>
  <si>
    <t>นาย ประพันธ์ สุวรรณ</t>
  </si>
  <si>
    <t>06I089</t>
  </si>
  <si>
    <t>06I089-B001</t>
  </si>
  <si>
    <t>06I074</t>
  </si>
  <si>
    <t>ป768/6775</t>
  </si>
  <si>
    <t>นาย ประพิศ พรมปัญญา</t>
  </si>
  <si>
    <t>เลขที่ 168 ม.04 ต. เวียง อ. เชียงแสน จ. เชียงราย</t>
  </si>
  <si>
    <t>002/023</t>
  </si>
  <si>
    <t>168 ม.04เวียง เชียงแสน เชียงราย</t>
  </si>
  <si>
    <t>เลขที่ 1729 ม.- ซ.- ถ.ทรงเมือง ต. ตลาด อ. พระประแดง จ. สมุทรปราการ</t>
  </si>
  <si>
    <t>06E106</t>
  </si>
  <si>
    <t>ป766/8791</t>
  </si>
  <si>
    <t>นาง ประภาพร เหลืองวิบูลย์กุล</t>
  </si>
  <si>
    <t>เลขที่ 1378-1380 ม.- ซ.- ถ.- ต. วังใหม่ อ. ปทุมวัน จ. กรุงเทพมหานคร</t>
  </si>
  <si>
    <t>03I023</t>
  </si>
  <si>
    <t>1378-1380 ม.- ซ.- ถ.-วังใหม่ ปทุมวัน กรุงเทพมหานคร</t>
  </si>
  <si>
    <t>03I023-B001</t>
  </si>
  <si>
    <t>เลขที่ 511/1 ม.3 ต. เวียง อ. เชียงแสน จ. เชียงราย</t>
  </si>
  <si>
    <t>06A018</t>
  </si>
  <si>
    <t>เลขที่ 80 ม.4 ต. โยนก อ. เชียงแสน จ. เชียงราย</t>
  </si>
  <si>
    <t>12I036</t>
  </si>
  <si>
    <t>ป777/7911</t>
  </si>
  <si>
    <t>นาย ประมวล เมืองแก้วมา</t>
  </si>
  <si>
    <t>เลขที่ 204 ม.8 ซ.- ถ.- ต. เวียง อ. เชียงแสน จ. เชียงราย</t>
  </si>
  <si>
    <t>06J064</t>
  </si>
  <si>
    <t>204 ม.8 ซ.- ถ.-เวียง เชียงแสน เชียงราย</t>
  </si>
  <si>
    <t>06J064-B001</t>
  </si>
  <si>
    <t>เลขที่ 121 ม.8 ต. เวียง อ. เชียงแสน จ. เชียงราย</t>
  </si>
  <si>
    <t>04D016</t>
  </si>
  <si>
    <t>เลขที่ 33 ม.6 ต. บางจาก อ. ภาษีเจริญ จ. กรุงเทพมหานคร</t>
  </si>
  <si>
    <t>07K021</t>
  </si>
  <si>
    <t>07K020</t>
  </si>
  <si>
    <t>เลขที่ 47 ม.2 ซ.- ถ.- ต. เวียง อ. เชียงแสน จ. เชียงราย</t>
  </si>
  <si>
    <t>04I007</t>
  </si>
  <si>
    <t>เลขที่ 82 ถ.เจริญราษฎร์ ต. ในเมือง อ. เมืองลำพูน จ. ลำพูน</t>
  </si>
  <si>
    <t>11C022</t>
  </si>
  <si>
    <t>ป775/5777</t>
  </si>
  <si>
    <t>นาย ประวิทย์ ธรรมรัตน์</t>
  </si>
  <si>
    <t>เลขที่ 18 ม.9 ต. เวียง อ. เชียงแสน จ. เชียงราย</t>
  </si>
  <si>
    <t>08E005</t>
  </si>
  <si>
    <t>09I003</t>
  </si>
  <si>
    <t>18 ม.9เวียง เชียงแสน เชียงราย</t>
  </si>
  <si>
    <t>09I003-B001</t>
  </si>
  <si>
    <t>09I003-B002</t>
  </si>
  <si>
    <t>09I003-B004</t>
  </si>
  <si>
    <t>09I003-B005</t>
  </si>
  <si>
    <t>09I03-B003</t>
  </si>
  <si>
    <t>09E044</t>
  </si>
  <si>
    <t>09E044-B001</t>
  </si>
  <si>
    <t>09E044-B002</t>
  </si>
  <si>
    <t>07B021</t>
  </si>
  <si>
    <t>08E009</t>
  </si>
  <si>
    <t>09D065</t>
  </si>
  <si>
    <t>09D065-B001</t>
  </si>
  <si>
    <t>09D065-B002</t>
  </si>
  <si>
    <t>09D068</t>
  </si>
  <si>
    <t>09D068-B001</t>
  </si>
  <si>
    <t>เลขที่ 212 ม.1 ซ.- ถ.- ต. เวียง อ. เชียงแสน จ. เชียงราย</t>
  </si>
  <si>
    <t>02G017</t>
  </si>
  <si>
    <t>212 ม.1 ซ.- ถ.-เวียง เชียงแสน เชียงราย</t>
  </si>
  <si>
    <t>02G026</t>
  </si>
  <si>
    <t>11D063/002</t>
  </si>
  <si>
    <t>11D063/003</t>
  </si>
  <si>
    <t>11D063/004</t>
  </si>
  <si>
    <t>ป781/9771</t>
  </si>
  <si>
    <t>นาย ประสงค์ อ้ายมงคล</t>
  </si>
  <si>
    <t>เลขที่ 52 ม.1 ซ.- ถ.- ต. เวียง อ. เชียงแสน จ. เชียงราย</t>
  </si>
  <si>
    <t>02F027</t>
  </si>
  <si>
    <t>03J041</t>
  </si>
  <si>
    <t>52 ม.1 ซ.- ถ.-เวียง เชียงแสน เชียงราย</t>
  </si>
  <si>
    <t>03J041-B001</t>
  </si>
  <si>
    <t>03J041-B002</t>
  </si>
  <si>
    <t>03J041-B003</t>
  </si>
  <si>
    <t>03J041-B004</t>
  </si>
  <si>
    <t>02F026</t>
  </si>
  <si>
    <t>เลขที่ 505 ม.3 ต. เวียง อ. เชียงแสน จ. เชียงราย</t>
  </si>
  <si>
    <t>09I030</t>
  </si>
  <si>
    <t>ป785/1450</t>
  </si>
  <si>
    <t>นาย ประสาธน์ กิตินา</t>
  </si>
  <si>
    <t>08M031</t>
  </si>
  <si>
    <t>09K001</t>
  </si>
  <si>
    <t>09E050</t>
  </si>
  <si>
    <t>09E050-B001</t>
  </si>
  <si>
    <t>08M028</t>
  </si>
  <si>
    <t>08M030</t>
  </si>
  <si>
    <t>08J006</t>
  </si>
  <si>
    <t>08J006-B001</t>
  </si>
  <si>
    <t>ป785/5457</t>
  </si>
  <si>
    <t>นาย ประสาน ธิติประเสริฐ</t>
  </si>
  <si>
    <t>เลขที่ 129 ม.8 ต. เวียง อ. เชียงแสน จ. เชียงราย</t>
  </si>
  <si>
    <t>04L018</t>
  </si>
  <si>
    <t>129 ม.8เวียง เชียงแสน เชียงราย</t>
  </si>
  <si>
    <t>04L018-B001</t>
  </si>
  <si>
    <t>04L018-B002</t>
  </si>
  <si>
    <t>04L018-B003</t>
  </si>
  <si>
    <t>04L018-B005</t>
  </si>
  <si>
    <t>ป785/1550</t>
  </si>
  <si>
    <t>นาย ประสิทธิ์ศักดิ์ กันทะ</t>
  </si>
  <si>
    <t>เลขที่ 215 ม.2 ต. โยนก อ. เชียงแสน จ. เชียงราย</t>
  </si>
  <si>
    <t>03C046</t>
  </si>
  <si>
    <t>215 ม.2โยนก เชียงแสน เชียงราย</t>
  </si>
  <si>
    <t>03C046-B001</t>
  </si>
  <si>
    <t>เลขที่ 45 ม.1 ต. เวียง อ. เชียงแสน จ. เชียงราย</t>
  </si>
  <si>
    <t>03F010</t>
  </si>
  <si>
    <t>อ700/9771</t>
  </si>
  <si>
    <t>นาย อ้าย อ้ายมงคล</t>
  </si>
  <si>
    <t>45 ม.1 ซ.- ถ.-เวียง เชียงแสน เชียงราย</t>
  </si>
  <si>
    <t>03F010-B001</t>
  </si>
  <si>
    <t>03F010-B002</t>
  </si>
  <si>
    <t>ป785/2789</t>
  </si>
  <si>
    <t>นาย ประสิทธิ์ แจ้วิสอน</t>
  </si>
  <si>
    <t>เลขที่ 12/1 ม.4 ซ.- ถ.- ต. เวียง อ. เชียงแสน จ. เชียงราย</t>
  </si>
  <si>
    <t>01A019</t>
  </si>
  <si>
    <t>01A025</t>
  </si>
  <si>
    <t>01A027</t>
  </si>
  <si>
    <t>01B014</t>
  </si>
  <si>
    <t>01D001</t>
  </si>
  <si>
    <t>01F006</t>
  </si>
  <si>
    <t>01G002</t>
  </si>
  <si>
    <t>01I008</t>
  </si>
  <si>
    <t>005/031</t>
  </si>
  <si>
    <t>12/1 ม.4 ซ.- ถ.-เวียง เชียงแสน เชียงราย</t>
  </si>
  <si>
    <t>ป785/7187</t>
  </si>
  <si>
    <t>นาย ประสิทธิ์ วงศ์เรียน</t>
  </si>
  <si>
    <t>เลขที่ 33 ม.6 ต. เวียง อ. เชียงแสน จ. เชียงราย</t>
  </si>
  <si>
    <t>08A057</t>
  </si>
  <si>
    <t>33 ม.6เวียง เชียงแสน เชียงราย</t>
  </si>
  <si>
    <t>08A057-B001</t>
  </si>
  <si>
    <t>08A057-B002</t>
  </si>
  <si>
    <t>08A057-B003</t>
  </si>
  <si>
    <t>ป785/8655</t>
  </si>
  <si>
    <t>นาย ประสิทธิ์ สุพันธ์</t>
  </si>
  <si>
    <t>เลขที่ 157 ม.1 ต. เวียง อ. เชียงแสน จ. เชียงราย</t>
  </si>
  <si>
    <t>03H071</t>
  </si>
  <si>
    <t>157 ม.1เวียง เชียงแสน เชียงราย</t>
  </si>
  <si>
    <t>03H071-B001</t>
  </si>
  <si>
    <t>03H071-B002</t>
  </si>
  <si>
    <t>เลขที่ 63/1 ม.3 ต. เวียง อ. เชียงแสน จ. เชียงราย</t>
  </si>
  <si>
    <t>10C025</t>
  </si>
  <si>
    <t>ป723/9548</t>
  </si>
  <si>
    <t>นาย ปรัชญา อินต๊ะเสน</t>
  </si>
  <si>
    <t>เลขที่ 91 ม.8 ซ.- ถ.- ต. เวียง อ. เชียงแสน จ. เชียงราย</t>
  </si>
  <si>
    <t>06I055</t>
  </si>
  <si>
    <t>91 ม.8 ซ.- ถ.-เวียง เชียงแสน เชียงราย</t>
  </si>
  <si>
    <t>06I055-B001</t>
  </si>
  <si>
    <t>06I055-B002</t>
  </si>
  <si>
    <t>06I055-B004</t>
  </si>
  <si>
    <t>เลขที่ 45 ม.4 ซ.- ถ.- ต. เวียง อ. เชียงแสน จ. เชียงราย</t>
  </si>
  <si>
    <t>01E001</t>
  </si>
  <si>
    <t>ป775/9447</t>
  </si>
  <si>
    <t>นาย ปราโมทย์ อุตตะรี</t>
  </si>
  <si>
    <t>เลขที่ 56 ม.9 ต. เวียง อ. เชียงแสน จ. เชียงราย</t>
  </si>
  <si>
    <t>09D098</t>
  </si>
  <si>
    <t>56 ม.9เวียง เชียงแสน เชียงราย</t>
  </si>
  <si>
    <t>09D098-B001</t>
  </si>
  <si>
    <t>เลขที่ 535 ม.2 ซ.- ถ.- ต. เวียง อ. เชียงแสน จ. เชียงราย</t>
  </si>
  <si>
    <t>06J116</t>
  </si>
  <si>
    <t>535 ม.2 ซ.- ถ.-เวียง เชียงแสน เชียงราย</t>
  </si>
  <si>
    <t>ป772/5719</t>
  </si>
  <si>
    <t>นาง ปริยฉัตร ประคอง</t>
  </si>
  <si>
    <t>เลขที่ 47 ม.8 ซ.- ถ.- ต. เวียง อ. เชียงแสน จ. เชียงราย</t>
  </si>
  <si>
    <t>06I025</t>
  </si>
  <si>
    <t>47 ม.8 ซ.- ถ.-เวียง เชียงแสน เชียงราย</t>
  </si>
  <si>
    <t>06I025-B001</t>
  </si>
  <si>
    <t>06I025-B002</t>
  </si>
  <si>
    <t>ป774/7946</t>
  </si>
  <si>
    <t>นาย ปริวัตร ยอดผ่านเมือง</t>
  </si>
  <si>
    <t>06E107</t>
  </si>
  <si>
    <t>ป785/2270</t>
  </si>
  <si>
    <t>น.ส. ปริศนา แซ่จ๋าว</t>
  </si>
  <si>
    <t>เลขที่ 445 ม.1 ซ.- ถ.- ต. เวียง อ. เชียงแสน จ. เชียงราย</t>
  </si>
  <si>
    <t>03H077</t>
  </si>
  <si>
    <t>445 ม.1 ซ.- ถ.-เวียง เชียงแสน เชียงราย</t>
  </si>
  <si>
    <t>03H077-B001</t>
  </si>
  <si>
    <t>03H077-B002</t>
  </si>
  <si>
    <t>02I009</t>
  </si>
  <si>
    <t>03H078</t>
  </si>
  <si>
    <t>เลขที่ 76/4 ต. ในเมือง อ. เมืองลำพูน จ. ลำพูน</t>
  </si>
  <si>
    <t>07J025</t>
  </si>
  <si>
    <t>เลขที่ 473 ม.2 ซ.- ถ.- ต. เวียง อ. เชียงแสน จ. เชียงราย</t>
  </si>
  <si>
    <t>04I004</t>
  </si>
  <si>
    <t>04I003</t>
  </si>
  <si>
    <t>ป720/6577</t>
  </si>
  <si>
    <t>นาย ปรีชา ไพบูลย์ยิ่งยศ</t>
  </si>
  <si>
    <t>เลขที่ 234 ม.9 ต. แม่คำ อ. แม่จัน จ. เชียงราย</t>
  </si>
  <si>
    <t>11G003</t>
  </si>
  <si>
    <t>234 ม.9แม่คำ แม่จัน เชียงราย</t>
  </si>
  <si>
    <t>11G003-B001</t>
  </si>
  <si>
    <t>เลขที่ 38/4 ม.1 ต. เชียงรากน้อย อ. สามโคก จ. ปทุมธานี</t>
  </si>
  <si>
    <t>09A051</t>
  </si>
  <si>
    <t>11F041</t>
  </si>
  <si>
    <t>11D016</t>
  </si>
  <si>
    <t>11E006</t>
  </si>
  <si>
    <t>ป754/5387</t>
  </si>
  <si>
    <t>นาย ปรีเนตร บุญศรี</t>
  </si>
  <si>
    <t>เลขที่ 626 ม.8 ซ.- ถ.- ต. เวียง อ. เชียงแสน จ. เชียงราย</t>
  </si>
  <si>
    <t>06I013</t>
  </si>
  <si>
    <t>626 ม.8 ซ.- ถ.-เวียง เชียงแสน เชียงราย</t>
  </si>
  <si>
    <t>06I013-B001</t>
  </si>
  <si>
    <t>เลขที่ 225/121 ม.- ซ.พหลโยธิน48 ถ.- ต. ท่าแร้ง อ. บางเขน จ. กรุงเทพมหานคร</t>
  </si>
  <si>
    <t>07K004</t>
  </si>
  <si>
    <t>07K003</t>
  </si>
  <si>
    <t>เลขที่ 89/320 ซ.ช่างอากาศอุทิศ 5 ต. ดอนเมือง อ. ดอนเมือง จ. กรุงเทพมหานคร</t>
  </si>
  <si>
    <t>10A018</t>
  </si>
  <si>
    <t>ป910/8777</t>
  </si>
  <si>
    <t>นาย ปอง เหลี่ยมศรี</t>
  </si>
  <si>
    <t>เลขที่ 96 ม.1 ซ.- ถ.- ต. เวียง อ. เชียงแสน จ. เชียงราย</t>
  </si>
  <si>
    <t>03K015</t>
  </si>
  <si>
    <t>96 ม.1 ซ.- ถ.-เวียง เชียงแสน เชียงราย</t>
  </si>
  <si>
    <t>03K015-B001</t>
  </si>
  <si>
    <t>03K015-B002</t>
  </si>
  <si>
    <t>03K015-B003</t>
  </si>
  <si>
    <t>03K015-B004</t>
  </si>
  <si>
    <t>03K015-B005</t>
  </si>
  <si>
    <t>10B017</t>
  </si>
  <si>
    <t>ป912/8757</t>
  </si>
  <si>
    <t>น.ส. ปองจิต ศรีประสิทธิ์</t>
  </si>
  <si>
    <t>เลขที่ 306 ม.5 ต. เวียง อ. เชียงแสน จ. เชียงราย</t>
  </si>
  <si>
    <t>12C062</t>
  </si>
  <si>
    <t>306 ม.5เวียง เชียงแสน เชียงราย</t>
  </si>
  <si>
    <t>12C062-B001</t>
  </si>
  <si>
    <t>12C062-B002</t>
  </si>
  <si>
    <t>เลขที่ 317 ม.2 ต. เวียง อ. เชียงแสน จ. เชียงราย</t>
  </si>
  <si>
    <t>09E018</t>
  </si>
  <si>
    <t>09E017</t>
  </si>
  <si>
    <t>09E019</t>
  </si>
  <si>
    <t>เลขที่ 209/6 ม.6 ซ.- ถ.- ต. แม่สาย อ. แม่สาย จ. เชียงราย</t>
  </si>
  <si>
    <t>06I012</t>
  </si>
  <si>
    <t>ป237/1767</t>
  </si>
  <si>
    <t>ด.ญ. ปัจฑ์วิราม เขมภาวี</t>
  </si>
  <si>
    <t>เลขที่ 376 ม.8 ซ.- ถ.- ต. เวียง อ. เชียงแสน จ. เชียงราย</t>
  </si>
  <si>
    <t>06E068</t>
  </si>
  <si>
    <t>376 ม.8 ซ.- ถ.-เวียง เชียงแสน เชียงราย</t>
  </si>
  <si>
    <t>06E068-B001</t>
  </si>
  <si>
    <t>ป326/2474</t>
  </si>
  <si>
    <t>นางสาว ปัญจภรณ์ จิตรตรง</t>
  </si>
  <si>
    <t>เลขที่ 434 ม.5 ต. เวียง อ. เชียงแสน จ. เชียงราย</t>
  </si>
  <si>
    <t>13E055</t>
  </si>
  <si>
    <t>434 ม.5เวียง เชียงแสน เชียงราย</t>
  </si>
  <si>
    <t>13E055-B001</t>
  </si>
  <si>
    <t>13E055-B002</t>
  </si>
  <si>
    <t>ป330/1400</t>
  </si>
  <si>
    <t>นาย ปัญญา คณา</t>
  </si>
  <si>
    <t>03K046</t>
  </si>
  <si>
    <t>03K046-B001</t>
  </si>
  <si>
    <t>ป517/2570</t>
  </si>
  <si>
    <t>นาย ปันแก้ว จันโย</t>
  </si>
  <si>
    <t>เลขที่ 19 ม.6 ต. เวียง อ. เชียงแสน จ. เชียงราย</t>
  </si>
  <si>
    <t>08G010</t>
  </si>
  <si>
    <t>19 ม.6เวียง เชียงแสน เชียงราย</t>
  </si>
  <si>
    <t>08G010-B001</t>
  </si>
  <si>
    <t>เลขที่ 298 ม.2 ซ.- ถ.- ต. เวียง อ. เชียงแสน จ. เชียงราย</t>
  </si>
  <si>
    <t>04I008</t>
  </si>
  <si>
    <t>ป500/7500</t>
  </si>
  <si>
    <t>นาย ปั๋น มาทะ</t>
  </si>
  <si>
    <t>เลขที่ 33 ม.8 ต. เวียง อ. เชียงแสน จ. เชียงราย</t>
  </si>
  <si>
    <t>06I023</t>
  </si>
  <si>
    <t>33 ม.8เวียง เชียงแสน เชียงราย</t>
  </si>
  <si>
    <t>06I023-B001</t>
  </si>
  <si>
    <t>ป500/1370</t>
  </si>
  <si>
    <t>นาย ปาน โกฏิยี่</t>
  </si>
  <si>
    <t>เลขที่ 7 ม.4 ซ.- ถ.- ต. เวียง อ. เชียงแสน จ. เชียงราย</t>
  </si>
  <si>
    <t>01E013</t>
  </si>
  <si>
    <t>005/017</t>
  </si>
  <si>
    <t>7 ม.4 ซ.- ถ.-เวียง เชียงแสน เชียงราย</t>
  </si>
  <si>
    <t>เลขที่ 159 ม.3 ซ.- ถ.- ต. ริมกก อ. เมืองเชียงราย จ. เชียงราย</t>
  </si>
  <si>
    <t>06J042</t>
  </si>
  <si>
    <t>ร ก ป่าไม้ จ.เชียงราย</t>
  </si>
  <si>
    <t xml:space="preserve">กรม ป่าไม้ จ.เชียงราย </t>
  </si>
  <si>
    <t>M4</t>
  </si>
  <si>
    <t>ร ก ป่าไม้ จังหวัดเชียงราย</t>
  </si>
  <si>
    <t xml:space="preserve">สำนักงาน ป่าไม้ จังหวัดเชียงราย </t>
  </si>
  <si>
    <t xml:space="preserve"> ต. เวียง อ. เมืองเชียงราย จ. เชียงราย</t>
  </si>
  <si>
    <t>229M1</t>
  </si>
  <si>
    <t>เวียง เมืองเชียงราย เชียงราย</t>
  </si>
  <si>
    <t>อาคารพาณิชย์ ประเภทโฮมออฟฟิศ</t>
  </si>
  <si>
    <t>โรงแรม ความสูงเกินกว่า 5 ชั้นขึ้นไป</t>
  </si>
  <si>
    <t>ลานกีฬาอเนกประสงค์</t>
  </si>
  <si>
    <t>499M1</t>
  </si>
  <si>
    <t>ร ก ป่าไม้</t>
  </si>
  <si>
    <t xml:space="preserve">กรม ป่าไม้ </t>
  </si>
  <si>
    <t>เลขที่ 315/6 ม.13 ซ.- ถ.- ต. รอบเวียง อ. เมืองเชียงราย จ. เชียงราย</t>
  </si>
  <si>
    <t>02B042</t>
  </si>
  <si>
    <t>06I069</t>
  </si>
  <si>
    <t>เลขที่ 888 ม.2 ซ.- ถ.- ต. เวียง อ. เชียงของ จ. เชียงราย</t>
  </si>
  <si>
    <t>06B024</t>
  </si>
  <si>
    <t>ป724/2557</t>
  </si>
  <si>
    <t>น.ส. ปาริชาติ จันทราพูน</t>
  </si>
  <si>
    <t>09I027</t>
  </si>
  <si>
    <t>ส787/2557</t>
  </si>
  <si>
    <t>นาย สมหมาย จันทราพูน</t>
  </si>
  <si>
    <t>09I027-B001</t>
  </si>
  <si>
    <t>09I027-B002</t>
  </si>
  <si>
    <t>09I027-B003</t>
  </si>
  <si>
    <t>09I027-B004</t>
  </si>
  <si>
    <t xml:space="preserve"> ม.9 ต. เวียง อ. เชียงแสน จ. เชียงราย</t>
  </si>
  <si>
    <t>09B001</t>
  </si>
  <si>
    <t>ป556/1777</t>
  </si>
  <si>
    <t>น.ส. ปิ่นปะภา กุลรรัศมิ์</t>
  </si>
  <si>
    <t>เลขที่ 78 ม.7 ต. เวียง อ. เชียงแสน จ. เชียงราย</t>
  </si>
  <si>
    <t>13B031</t>
  </si>
  <si>
    <t>78 ม.7เวียง เชียงแสน เชียงราย</t>
  </si>
  <si>
    <t>13B031-B001</t>
  </si>
  <si>
    <t>13B031-B002</t>
  </si>
  <si>
    <t>ป500/8765</t>
  </si>
  <si>
    <t>นาง ปิ่น สมพันธ์</t>
  </si>
  <si>
    <t>เลขที่ 60 ม.5 ต. เวียง อ. เชียงแสน จ. เชียงราย</t>
  </si>
  <si>
    <t>11E042</t>
  </si>
  <si>
    <t>60 ม.5เวียง เชียงแสน เชียงราย</t>
  </si>
  <si>
    <t>11E042-B001</t>
  </si>
  <si>
    <t>11E042-B002</t>
  </si>
  <si>
    <t>11E042-B003</t>
  </si>
  <si>
    <t>11E042-B004</t>
  </si>
  <si>
    <t>เลขที่ 121 ม.5 ต. เวียง อ. เชียงแสน จ. เชียงราย</t>
  </si>
  <si>
    <t>11F006</t>
  </si>
  <si>
    <t>121 ม.5เวียง เชียงแสน เชียงราย</t>
  </si>
  <si>
    <t>12F022</t>
  </si>
  <si>
    <t>12F012</t>
  </si>
  <si>
    <t>12J008</t>
  </si>
  <si>
    <t>เลขที่ 4 ม.5 ต. เวียง อ. เชียงแสน จ. เชียงราย</t>
  </si>
  <si>
    <t>12H037</t>
  </si>
  <si>
    <t>เลขที่ 61 ถ.เลียบคลองภาษีเจริญฝั่งเหนือ ต. หนองค้างพลู อ. หนองแขม จ. กรุงเทพมหานคร</t>
  </si>
  <si>
    <t>13D005</t>
  </si>
  <si>
    <t>13D013</t>
  </si>
  <si>
    <t>13D042</t>
  </si>
  <si>
    <t>13D025</t>
  </si>
  <si>
    <t>13D004</t>
  </si>
  <si>
    <t>13D031</t>
  </si>
  <si>
    <t>13D032</t>
  </si>
  <si>
    <t>13D019</t>
  </si>
  <si>
    <t>13D038</t>
  </si>
  <si>
    <t>ป700/1370</t>
  </si>
  <si>
    <t>นาย ปิยะ โกฎยี่</t>
  </si>
  <si>
    <t>เลขที่ 172 ม.1 ซ.- ถ.- ต. เวียง อ. เชียงแสน จ. เชียงราย</t>
  </si>
  <si>
    <t>03K019</t>
  </si>
  <si>
    <t>172 ม.1 ซ.- ถ.-เวียง เชียงแสน เชียงราย</t>
  </si>
  <si>
    <t>03K019-B001</t>
  </si>
  <si>
    <t>03K019-B002</t>
  </si>
  <si>
    <t>03K019-B004</t>
  </si>
  <si>
    <t>04A033</t>
  </si>
  <si>
    <t>02C005</t>
  </si>
  <si>
    <t>03J004</t>
  </si>
  <si>
    <t>03E033</t>
  </si>
  <si>
    <t>เลขที่ 411/62 ม.1 ต. ริมกก อ. เมืองเชียงราย จ. เชียงราย</t>
  </si>
  <si>
    <t>10A017</t>
  </si>
  <si>
    <t>03J031</t>
  </si>
  <si>
    <t>เลขที่ 40 ม.1 ซ.- ถ.- ต. เวียง อ. เชียงแสน จ. เชียงราย</t>
  </si>
  <si>
    <t>04D001</t>
  </si>
  <si>
    <t>04D001/006</t>
  </si>
  <si>
    <t>เลขที่ 656 ม.2 ซ.- ถ.- ต. เวียง อ. เชียงแสน จ. เชียงราย</t>
  </si>
  <si>
    <t>04N037</t>
  </si>
  <si>
    <t>04N030</t>
  </si>
  <si>
    <t>เลขที่ 408/3 ถ.พระราม 5 ต. ถนนนครไชยศรี อ. ดุสิต จ. กรุงเทพมหานคร</t>
  </si>
  <si>
    <t>09F016</t>
  </si>
  <si>
    <t>10D015</t>
  </si>
  <si>
    <t>09F008</t>
  </si>
  <si>
    <t>10D014</t>
  </si>
  <si>
    <t>ป767/6787</t>
  </si>
  <si>
    <t>นาง ปิยาภรณ์ พรหมปัญญา</t>
  </si>
  <si>
    <t>เลขที่ 58 ม.1 ต. เวียง อ. เชียงแสน จ. เชียงราย</t>
  </si>
  <si>
    <t>03H038</t>
  </si>
  <si>
    <t>58 ม.1เวียง เชียงแสน เชียงราย</t>
  </si>
  <si>
    <t>ป767/6787/001</t>
  </si>
  <si>
    <t>03H038-B001</t>
  </si>
  <si>
    <t>03H038-B002</t>
  </si>
  <si>
    <t>03H038-B004</t>
  </si>
  <si>
    <t>02F019</t>
  </si>
  <si>
    <t>เลขที่ 39 ม.2 ต. เวียง อ. เชียงแสน จ. เชียงราย</t>
  </si>
  <si>
    <t>04N035</t>
  </si>
  <si>
    <t>เลขที่ 55 ม.1 ซ.- ถ.- ต. จันจว้า อ. แม่จัน จ. เชียงราย</t>
  </si>
  <si>
    <t>02F043</t>
  </si>
  <si>
    <t>เลขที่ 25 ม.9 ต. เวียง อ. เชียงแสน จ. เชียงราย</t>
  </si>
  <si>
    <t>09K019</t>
  </si>
  <si>
    <t>09I020</t>
  </si>
  <si>
    <t>ป500/8470</t>
  </si>
  <si>
    <t>นาย ปุ้น ใส่ตุ้ย</t>
  </si>
  <si>
    <t>เลขที่ 176 ม.1 ซ.บ้านเทอดไทย ถ.- ต. เทอดไทย อ. แม่ฟ้าหลวง จ. เชียงราย</t>
  </si>
  <si>
    <t>06E008</t>
  </si>
  <si>
    <t>176 ม.1 ซ.บ้านเทอดไทย ถ.-เทอดไทย แม่ฟ้าหลวง เชียงราย</t>
  </si>
  <si>
    <t>06E008-B001</t>
  </si>
  <si>
    <t>ป100/5911</t>
  </si>
  <si>
    <t>นาย เป็ง ทองคำ</t>
  </si>
  <si>
    <t>เลขที่ 27 ม.1 ซ.- ถ.- ต. เวียง อ. เชียงแสน จ. เชียงราย</t>
  </si>
  <si>
    <t>03H004</t>
  </si>
  <si>
    <t>27 ม.1 ซ.- ถ.-เวียง เชียงแสน เชียงราย</t>
  </si>
  <si>
    <t>03H004-B001</t>
  </si>
  <si>
    <t>03H004-B002</t>
  </si>
  <si>
    <t>03H004-B003</t>
  </si>
  <si>
    <t>03H004-B004</t>
  </si>
  <si>
    <t>03H004-B005</t>
  </si>
  <si>
    <t>02D020</t>
  </si>
  <si>
    <t>ป100/8117</t>
  </si>
  <si>
    <t>นาง เป็ง สังฆวดี</t>
  </si>
  <si>
    <t>เลขที่ 131 ม.1 ซ.- ถ.- ต. เวียง อ. เชียงแสน จ. เชียงราย</t>
  </si>
  <si>
    <t>03G036</t>
  </si>
  <si>
    <t>131 ม.1 ซ.- ถ.-เวียง เชียงแสน เชียงราย</t>
  </si>
  <si>
    <t>03G036-B001</t>
  </si>
  <si>
    <t>03G036-B002</t>
  </si>
  <si>
    <t>03G036-B003</t>
  </si>
  <si>
    <t>03G036-B005</t>
  </si>
  <si>
    <t>02A005</t>
  </si>
  <si>
    <t>เลขที่ 499 ม.2 ซ.- ถ.- ต. เวียง อ. เชียงแสน จ. เชียงราย</t>
  </si>
  <si>
    <t>04E011</t>
  </si>
  <si>
    <t>04G011</t>
  </si>
  <si>
    <t>ผ177/7777</t>
  </si>
  <si>
    <t>น.ส. ผกายมาศ เวียร์รา</t>
  </si>
  <si>
    <t>เลขที่ 55 ซ.พหลโยธิน 24 แยก 2 ต. จอมพล อ. จตุจักร จ. กรุงเทพมหานคร</t>
  </si>
  <si>
    <t>09A046</t>
  </si>
  <si>
    <t>55 ซ.พหลโยธิน 24 แยก 2จอมพล จตุจักร กรุงเทพมหานคร</t>
  </si>
  <si>
    <t>09A046-B001</t>
  </si>
  <si>
    <t>09A044</t>
  </si>
  <si>
    <t>09A044-B001</t>
  </si>
  <si>
    <t>09A044-B002</t>
  </si>
  <si>
    <t>ผ177/2773</t>
  </si>
  <si>
    <t>นาย ผกาวรรณ์ จิรยฐิตินันท์</t>
  </si>
  <si>
    <t>เลขที่ 372 ม.5 ซ.- ถ.- ต. โป่งแพร่ อ. แม่ลาว จ. เชียงราย</t>
  </si>
  <si>
    <t>03G063</t>
  </si>
  <si>
    <t>372 ม.5 ซ.- ถ.-โป่งแพร่ แม่ลาว เชียงราย</t>
  </si>
  <si>
    <t>03G063-B001</t>
  </si>
  <si>
    <t>เลขที่ 20 ม.9 ต. ป่าสัก อ. เชียงแสน จ. เชียงราย</t>
  </si>
  <si>
    <t>07A022</t>
  </si>
  <si>
    <t>ผ230/4717</t>
  </si>
  <si>
    <t>นาย ผจญ ติยากว้าง</t>
  </si>
  <si>
    <t>เลขที่ 69 ม.8 ซ.- ถ.- ต. เวียง อ. เชียงแสน จ. เชียงราย</t>
  </si>
  <si>
    <t>06J081</t>
  </si>
  <si>
    <t>69 ม.8 ซ.- ถ.-เวียง เชียงแสน เชียงราย</t>
  </si>
  <si>
    <t>06J081-B001</t>
  </si>
  <si>
    <t>เลขที่ 365 ม.2 ต. เวียง อ. เชียงแสน จ. เชียงราย</t>
  </si>
  <si>
    <t>04P033</t>
  </si>
  <si>
    <t>เลขที่ 175 ม.9 ต. เวียง อ. เชียงแสน จ. เชียงราย</t>
  </si>
  <si>
    <t>09B034</t>
  </si>
  <si>
    <t>ผ918/8787</t>
  </si>
  <si>
    <t>นาง ผ่องศรี ศรีสวัสดิ์</t>
  </si>
  <si>
    <t>เลขที่ 40 ม.7 ซ.- ถ.- ต. เวียง อ. เชียงแสน จ. เชียงราย</t>
  </si>
  <si>
    <t>04G018</t>
  </si>
  <si>
    <t>13B034</t>
  </si>
  <si>
    <t>40 ม.7 ซ.- ถ.-เวียง เชียงแสน เชียงราย</t>
  </si>
  <si>
    <t>13B034-B001</t>
  </si>
  <si>
    <t>เลขที่ 735 ม.4 ต. เวียง อ. เชียงแสน จ. เชียงราย</t>
  </si>
  <si>
    <t>ผ400/7117</t>
  </si>
  <si>
    <t>นาง ผัด วงค์มูล</t>
  </si>
  <si>
    <t>03F073</t>
  </si>
  <si>
    <t>03F073-B001</t>
  </si>
  <si>
    <t>ผ400/6772</t>
  </si>
  <si>
    <t>นาย ผัด พรมจิตร</t>
  </si>
  <si>
    <t>เลขที่ 66 ม.6 ต. เวียง อ. เชียงแสน จ. เชียงราย</t>
  </si>
  <si>
    <t>06K010</t>
  </si>
  <si>
    <t>66 ม.6เวียง เชียงแสน เชียงราย</t>
  </si>
  <si>
    <t>06K010-B001</t>
  </si>
  <si>
    <t>06K010-B002</t>
  </si>
  <si>
    <t>06K010-B003</t>
  </si>
  <si>
    <t>06K010-B004</t>
  </si>
  <si>
    <t>ผ400/7140</t>
  </si>
  <si>
    <t>นาย ผัด มุกดา</t>
  </si>
  <si>
    <t>เลขที่ 99 ม.1 ซ.- ถ.- ต. เวียง อ. เชียงแสน จ. เชียงราย</t>
  </si>
  <si>
    <t>03C018</t>
  </si>
  <si>
    <t>99 ม.1 ซ.- ถ.-เวียง เชียงแสน เชียงราย</t>
  </si>
  <si>
    <t>03C018-B001</t>
  </si>
  <si>
    <t>ผ400/5777</t>
  </si>
  <si>
    <t>นาย ผัด ธรรมตาล</t>
  </si>
  <si>
    <t>เลขที่ 47 ม.7 ต. เวียง อ. เชียงแสน จ. เชียงราย</t>
  </si>
  <si>
    <t>13B048</t>
  </si>
  <si>
    <t>47 ม.7เวียง เชียงแสน เชียงราย</t>
  </si>
  <si>
    <t>13B048-B001</t>
  </si>
  <si>
    <t>ผ400/9547</t>
  </si>
  <si>
    <t>นาย ผัด อินต๊ะวิชัย</t>
  </si>
  <si>
    <t>เลขที่ 76 ม.9 ต. เวียง อ. เชียงแสน จ. เชียงราย</t>
  </si>
  <si>
    <t>09A063</t>
  </si>
  <si>
    <t>76 ม.9เวียง เชียงแสน เชียงราย</t>
  </si>
  <si>
    <t>09A063-B001</t>
  </si>
  <si>
    <t>เลขที่ 597 ม.1 ต. เวียง อ. เชียงแสน จ. เชียงราย</t>
  </si>
  <si>
    <t>04B043</t>
  </si>
  <si>
    <t>03F072</t>
  </si>
  <si>
    <t>03F072-B001</t>
  </si>
  <si>
    <t>09A063/001</t>
  </si>
  <si>
    <t>09A063/002</t>
  </si>
  <si>
    <t>09A063-B002</t>
  </si>
  <si>
    <t>เลขที่ 625/1 ม.3 ต. เวียง อ. เชียงแสน จ. เชียงราย</t>
  </si>
  <si>
    <t>10B034</t>
  </si>
  <si>
    <t>เลขที่ 65 ม.6 ซ.- ถ.- ต. ท่าฉนวน อ. มโนรมย์ จ. ชัยนาท</t>
  </si>
  <si>
    <t>02J002</t>
  </si>
  <si>
    <t>08E002</t>
  </si>
  <si>
    <t>10B016</t>
  </si>
  <si>
    <t>09C012</t>
  </si>
  <si>
    <t>09C011</t>
  </si>
  <si>
    <t>09C010</t>
  </si>
  <si>
    <t>09C009</t>
  </si>
  <si>
    <t>09C008</t>
  </si>
  <si>
    <t>ผ700/5910</t>
  </si>
  <si>
    <t>นาย ผาย ทองผาง</t>
  </si>
  <si>
    <t>เลขที่ 24 ม.5 ต. เวียง อ. เชียงแสน จ. เชียงราย</t>
  </si>
  <si>
    <t>11D069</t>
  </si>
  <si>
    <t>24 ม.5เวียง เชียงแสน เชียงราย</t>
  </si>
  <si>
    <t>11D069-B001</t>
  </si>
  <si>
    <t>ผ700/8765</t>
  </si>
  <si>
    <t>นาย ผาย สมพันธ์</t>
  </si>
  <si>
    <t>11F007</t>
  </si>
  <si>
    <t>11F005</t>
  </si>
  <si>
    <t>11F005-B001</t>
  </si>
  <si>
    <t>12J051</t>
  </si>
  <si>
    <t>12G006</t>
  </si>
  <si>
    <t>04N012</t>
  </si>
  <si>
    <t>12H003</t>
  </si>
  <si>
    <t>12H031</t>
  </si>
  <si>
    <t>13E031</t>
  </si>
  <si>
    <t>ผ420/9547</t>
  </si>
  <si>
    <t>นาย เผด็จ อินต๊ะวิชัย</t>
  </si>
  <si>
    <t>เลขที่ 198 ม.9 ต. เวียง อ. เชียงแสน จ. เชียงราย</t>
  </si>
  <si>
    <t>09D094</t>
  </si>
  <si>
    <t>198 ม.9เวียง เชียงแสน เชียงราย</t>
  </si>
  <si>
    <t>09D094-B001</t>
  </si>
  <si>
    <t>เลขที่ 739 ม.3 ซ.- ถ.- ต. เวียง อ. เชียงแสน จ. เชียงราย</t>
  </si>
  <si>
    <t>09I033</t>
  </si>
  <si>
    <t>12D015</t>
  </si>
  <si>
    <t>11D067</t>
  </si>
  <si>
    <t>12D023</t>
  </si>
  <si>
    <t>ผ500/7187</t>
  </si>
  <si>
    <t>นาย โผน วงศ์วัน</t>
  </si>
  <si>
    <t>เลขที่ 339 ม.9 ซ.- ถ.- ต. เวียง อ. เชียงแสน จ. เชียงราย</t>
  </si>
  <si>
    <t>06E074</t>
  </si>
  <si>
    <t>339 ม.9 ซ.- ถ.-เวียง เชียงแสน เชียงราย</t>
  </si>
  <si>
    <t>06E074-B001</t>
  </si>
  <si>
    <t>06E074-B002</t>
  </si>
  <si>
    <t>06E074-B003</t>
  </si>
  <si>
    <t>11F023</t>
  </si>
  <si>
    <t>ส714/6787</t>
  </si>
  <si>
    <t>นาย สมคิด พลสวัสดิ์</t>
  </si>
  <si>
    <t>340/1 ม.5เวียง เชียงแสน เชียงราย</t>
  </si>
  <si>
    <t>11F023-B001</t>
  </si>
  <si>
    <t>11F023-B002</t>
  </si>
  <si>
    <t>11F023-B003</t>
  </si>
  <si>
    <t>พ181/5614</t>
  </si>
  <si>
    <t>นาย พงศกร นพคุณ</t>
  </si>
  <si>
    <t>เลขที่ 133 ม.9 ซ.- ถ.- ต. เวียง อ. เชียงแสน จ. เชียงราย</t>
  </si>
  <si>
    <t>08H016</t>
  </si>
  <si>
    <t>133 ม.9 ซ.- ถ.-เวียง เชียงแสน เชียงราย</t>
  </si>
  <si>
    <t>08H016-ฺ001</t>
  </si>
  <si>
    <t>เลขที่ 293/1 ม.2 ซ.- ถ.- ต. เวียง อ. เชียงแสน จ. เชียงราย</t>
  </si>
  <si>
    <t>04I023</t>
  </si>
  <si>
    <t>04E003</t>
  </si>
  <si>
    <t>เลขที่ 295 ม.1 ซ.- ถ.- ต. เวียง อ. เชียงแสน จ. เชียงราย</t>
  </si>
  <si>
    <t>04B143</t>
  </si>
  <si>
    <t>02F023</t>
  </si>
  <si>
    <t>พ186/5614</t>
  </si>
  <si>
    <t>นาย พงศ์พิพัฑฒ์ นพคุณ</t>
  </si>
  <si>
    <t>06H010</t>
  </si>
  <si>
    <t>06H010-B001</t>
  </si>
  <si>
    <t>06H010-B002</t>
  </si>
  <si>
    <t>เลขที่ 71 ซ.ตลาดพลู3 ต. ตลาดพลู อ. ธนบุรี จ. กรุงเทพมหานคร</t>
  </si>
  <si>
    <t>09B009</t>
  </si>
  <si>
    <t>09F017</t>
  </si>
  <si>
    <t>เลขที่ 167 ม.1 ต. จันจว้า อ. แม่จัน จ. เชียงราย</t>
  </si>
  <si>
    <t>06M008</t>
  </si>
  <si>
    <t>อ775/7855</t>
  </si>
  <si>
    <t>น.ส. อัมริน มหาธนวงศ์</t>
  </si>
  <si>
    <t>06M008-B001</t>
  </si>
  <si>
    <t>06M008-B002</t>
  </si>
  <si>
    <t>06M008-B003</t>
  </si>
  <si>
    <t>เลขที่ 63/6 ต. ตลาดพลู อ. ธนบุรี จ. กรุงเทพมหานคร</t>
  </si>
  <si>
    <t>09A057</t>
  </si>
  <si>
    <t>พ188/8757</t>
  </si>
  <si>
    <t>นาย พงษ์ศักดิ์ ศรีปรางทอง</t>
  </si>
  <si>
    <t>เลขที่ 266/1 ม.3 ซ.- ถ.- ต. เวียง อ. เชียงแสน จ. เชียงราย</t>
  </si>
  <si>
    <t>พ188/5717</t>
  </si>
  <si>
    <t>นาย พงษ์ศักดิ์ เที่ยงวิบูลย์วงค์</t>
  </si>
  <si>
    <t>เลขที่ 213/308 ม.16 ซ.- ถ.- ต.  อ. พระโขนง จ. กรุงเทพมหานคร</t>
  </si>
  <si>
    <t>03M031</t>
  </si>
  <si>
    <t>03F049</t>
  </si>
  <si>
    <t>213/308 ม.16 ซ.- ถ.- พระโขนง กรุงเทพมหานคร</t>
  </si>
  <si>
    <t>03F049-B001</t>
  </si>
  <si>
    <t>03F050</t>
  </si>
  <si>
    <t>03F050-B001</t>
  </si>
  <si>
    <t>03M017</t>
  </si>
  <si>
    <t>266/1 ม.3 ซ.- ถ.-เวียง เชียงแสน เชียงราย</t>
  </si>
  <si>
    <t>พ188/7487</t>
  </si>
  <si>
    <t>นาย พงษ์สิทธิ์ มณีสาย</t>
  </si>
  <si>
    <t>13E013</t>
  </si>
  <si>
    <t>80 ม.7เวียง เชียงแสน เชียงราย</t>
  </si>
  <si>
    <t>13E013-B001</t>
  </si>
  <si>
    <t>13E013-B002</t>
  </si>
  <si>
    <t>13E013-B004</t>
  </si>
  <si>
    <t>เลขที่ 199/27 ม.- ซ.- ถ.ช้างคลาน ต. ช้างคลาน อ. เมืองเชียงใหม่ จ. เชียงใหม่</t>
  </si>
  <si>
    <t>03G002</t>
  </si>
  <si>
    <t>ส556/8327</t>
  </si>
  <si>
    <t>น.ส. สุทธิพร หาญชัย</t>
  </si>
  <si>
    <t>60 ม.1 ซ.- ถ.-เวียง เชียงแสน เชียงราย</t>
  </si>
  <si>
    <t>03M002-B002</t>
  </si>
  <si>
    <t>03E006</t>
  </si>
  <si>
    <t>เลขที่ 102 ม.5 ซ.พงษ์เพชร ถ.- ต. บางซื่อ อ. บางซื่อ จ. กรุงเทพมหานคร</t>
  </si>
  <si>
    <t>04L006</t>
  </si>
  <si>
    <t>04L020</t>
  </si>
  <si>
    <t>เลขที่ 80/1 ม.4 ต. ท่าแร้ง อ. บางเขน จ. กรุงเทพมหานคร</t>
  </si>
  <si>
    <t>09C005</t>
  </si>
  <si>
    <t>09C004</t>
  </si>
  <si>
    <t>เลขที่ 175 ม.3 ซ.- ถ.- ต. เวียง อ. เชียงแสน จ. เชียงราย</t>
  </si>
  <si>
    <t>08E018</t>
  </si>
  <si>
    <t>09C004/001</t>
  </si>
  <si>
    <t>09C004/002</t>
  </si>
  <si>
    <t>09C004/003</t>
  </si>
  <si>
    <t>09C004/004</t>
  </si>
  <si>
    <t>09C004/005</t>
  </si>
  <si>
    <t>09C004/006</t>
  </si>
  <si>
    <t>07L017</t>
  </si>
  <si>
    <t>03I007</t>
  </si>
  <si>
    <t>03I007-B001</t>
  </si>
  <si>
    <t>เลขที่ 99/710 ม.2 ต. สะเดียง อ. เมืองเพชรบูรณ์ จ. เพชรบูรณ์</t>
  </si>
  <si>
    <t>03C019</t>
  </si>
  <si>
    <t>ธ722/8797</t>
  </si>
  <si>
    <t>นาย ธวัชชัย สร้อยสุวรรณ</t>
  </si>
  <si>
    <t>392 ม.1 ซ.- ถ.-เวียง เชียงแสน เชียงราย</t>
  </si>
  <si>
    <t>03C019-B001</t>
  </si>
  <si>
    <t>พ570/1740</t>
  </si>
  <si>
    <t>นาง พนม แก้วดำ</t>
  </si>
  <si>
    <t>เลขที่ 62 ม.9 ต. เวียง อ. เชียงแสน จ. เชียงราย</t>
  </si>
  <si>
    <t>09D062</t>
  </si>
  <si>
    <t>62 ม.9เวียง เชียงแสน เชียงราย</t>
  </si>
  <si>
    <t>09D062-B001</t>
  </si>
  <si>
    <t>09D062-B002</t>
  </si>
  <si>
    <t>เลขที่ 279 ม.6 ต. เวียง อ. เชียงแสน จ. เชียงราย</t>
  </si>
  <si>
    <t>06M033</t>
  </si>
  <si>
    <t>พ570/1951</t>
  </si>
  <si>
    <t>ด.ต. พนม ก้อนแก้ว</t>
  </si>
  <si>
    <t>เลขที่ 163 ม.2 ซ.- ถ.- ต. เกาะช้าง อ. แม่สาย จ. เชียงราย</t>
  </si>
  <si>
    <t>06J105</t>
  </si>
  <si>
    <t>163 ม.2 ซ.- ถ.-เกาะช้าง แม่สาย เชียงราย</t>
  </si>
  <si>
    <t>06J105-B001</t>
  </si>
  <si>
    <t>เลขที่ 114 ม.4 ซ.- ถ.- ต. เวียง อ. เชียงแสน จ. เชียงราย</t>
  </si>
  <si>
    <t>01A011</t>
  </si>
  <si>
    <t>01A008</t>
  </si>
  <si>
    <t>01C011</t>
  </si>
  <si>
    <t>01D011</t>
  </si>
  <si>
    <t>พ797/2557/001</t>
  </si>
  <si>
    <t>นาง พยอม จันทร์ทบ</t>
  </si>
  <si>
    <t>เลขที่ 95/1 ม.5 ต. เวียง อ. เชียงแสน จ. เชียงราย</t>
  </si>
  <si>
    <t>11G019</t>
  </si>
  <si>
    <t>95/1 ม.5เวียง เชียงแสน เชียงราย</t>
  </si>
  <si>
    <t>11G019-B001</t>
  </si>
  <si>
    <t>11G019-B003</t>
  </si>
  <si>
    <t>พ797/2557</t>
  </si>
  <si>
    <t>น.ส. พยอม จันทร์ต๊ะจักคำ</t>
  </si>
  <si>
    <t>เลขที่ 150 ม.5 ต. เจริญราษฎร์ อ. แม่ใจ จ. พะเยา</t>
  </si>
  <si>
    <t>03H015</t>
  </si>
  <si>
    <t>150 ม.5เจริญราษฎร์ แม่ใจ พะเยา</t>
  </si>
  <si>
    <t>03H015-B001</t>
  </si>
  <si>
    <t>03H016</t>
  </si>
  <si>
    <t>เลขที่ 282 ม.2 ต. เหมืองแก้ว อ. แม่ริม จ. เชียงใหม่</t>
  </si>
  <si>
    <t>10B018</t>
  </si>
  <si>
    <t>11G064</t>
  </si>
  <si>
    <t>พ710/4278</t>
  </si>
  <si>
    <t>นาง พยุง ดีเจียส</t>
  </si>
  <si>
    <t>เลขที่ 102/1 ม.6 ต. ทับผึ้ง อ. ศรีสำโรง จ. สุโขทัย</t>
  </si>
  <si>
    <t>06M007</t>
  </si>
  <si>
    <t>102/1 ม.6ทับผึ้ง ศรีสำโรง สุโขทัย</t>
  </si>
  <si>
    <t>06M007-B001</t>
  </si>
  <si>
    <t>พ700/8117</t>
  </si>
  <si>
    <t>นาย พร สังฆวดี</t>
  </si>
  <si>
    <t>เลขที่ 267 ม.1 ซ.- ถ.- ต. เวียง อ. เชียงแสน จ. เชียงราย</t>
  </si>
  <si>
    <t>03G008</t>
  </si>
  <si>
    <t>03F007/002</t>
  </si>
  <si>
    <t>267 ม.1 ซ.- ถ.-เวียง เชียงแสน เชียงราย</t>
  </si>
  <si>
    <t>เลขที่ 149/2 ม.2 ซ.- ถ.- ต. เวียง อ. เชียงแสน จ. เชียงราย</t>
  </si>
  <si>
    <t>เลขที่ 44/7 ซ.สมปราถนา ต. ดินแดง อ. ดินแดง จ. กรุงเทพมหานคร</t>
  </si>
  <si>
    <t>07F005</t>
  </si>
  <si>
    <t>06C014</t>
  </si>
  <si>
    <t>เลขที่ 393/4 ม.3 ซ.- ถ.- ต. ริมกก อ. เมืองเชียงราย จ. เชียงราย</t>
  </si>
  <si>
    <t>02N018</t>
  </si>
  <si>
    <t>เลขที่ 827 ม.3 ต. เวียง อ. เชียงแสน จ. เชียงราย</t>
  </si>
  <si>
    <t>06M039</t>
  </si>
  <si>
    <t>พ756/2725</t>
  </si>
  <si>
    <t>นางสาว พรทิพย์ ชัยชนะ</t>
  </si>
  <si>
    <t>เลขที่ 108 ม.9 ต. เวียง อ. เชียงแสน จ. เชียงราย</t>
  </si>
  <si>
    <t>09D049</t>
  </si>
  <si>
    <t>108 ม.9เวียง เชียงแสน เชียงราย</t>
  </si>
  <si>
    <t>09D049-B001</t>
  </si>
  <si>
    <t>เลขที่ 413 ม.2 ซ.- ถ.- ต. เวียง อ. เชียงแสน จ. เชียงราย</t>
  </si>
  <si>
    <t>04M005</t>
  </si>
  <si>
    <t>พ756/2774</t>
  </si>
  <si>
    <t>น.ส. พรทิพย์ ชายลาด</t>
  </si>
  <si>
    <t>เลขที่ 16 ม.8 ซ.- ถ.- ต. เวียง อ. เชียงแสน จ. เชียงราย</t>
  </si>
  <si>
    <t>06J013</t>
  </si>
  <si>
    <t>16 ม.8 ซ.- ถ.-เวียง เชียงแสน เชียงราย</t>
  </si>
  <si>
    <t>06J013-B001</t>
  </si>
  <si>
    <t>06J013-B002</t>
  </si>
  <si>
    <t>เลขที่ 89/6-7 ถ.กาฬสินธุ์ ต. กาฬสินธุ์ อ. เมืองกาฬสินธุ์ จ. กาฬสินธุ์</t>
  </si>
  <si>
    <t>12J044</t>
  </si>
  <si>
    <t>พ756/7474</t>
  </si>
  <si>
    <t>นาง พรนภา มณีรัตน์</t>
  </si>
  <si>
    <t>เลขที่ 242/3 ม.3 ต. เวียง อ. เชียงแสน จ. เชียงราย</t>
  </si>
  <si>
    <t>09E008</t>
  </si>
  <si>
    <t>09E003</t>
  </si>
  <si>
    <t>09E004</t>
  </si>
  <si>
    <t>09E005</t>
  </si>
  <si>
    <t>09E006</t>
  </si>
  <si>
    <t>242/3 ม.3เวียง เชียงแสน เชียงราย</t>
  </si>
  <si>
    <t>09E006-B001</t>
  </si>
  <si>
    <t>09E054</t>
  </si>
  <si>
    <t>09E014</t>
  </si>
  <si>
    <t>เลขที่ 60/22 ม.5 ต. บางม่วง อ. บางใหญ่ จ. นนทบุรี</t>
  </si>
  <si>
    <t>11E040</t>
  </si>
  <si>
    <t>11E040-B001</t>
  </si>
  <si>
    <t>พ762/6877</t>
  </si>
  <si>
    <t>นางสาว พรพิชชา ไพศาลรัตนวงศ์</t>
  </si>
  <si>
    <t>เลขที่ 899/23 ต. เวียง อ. เชียงแสน จ. เชียงราย</t>
  </si>
  <si>
    <t>08B034/001</t>
  </si>
  <si>
    <t>เลขที่ 282 ม.2 ซ.- ถ.- ต. เวียง อ. เชียงแสน จ. เชียงราย</t>
  </si>
  <si>
    <t>04N019</t>
  </si>
  <si>
    <t>06B003</t>
  </si>
  <si>
    <t>06B034</t>
  </si>
  <si>
    <t>พ774/7119</t>
  </si>
  <si>
    <t>นาง พรรณทิวา แม็คคอย</t>
  </si>
  <si>
    <t>08J002</t>
  </si>
  <si>
    <t>617 ม.3เวียง เชียงแสน เชียงราย</t>
  </si>
  <si>
    <t>08J002-B001</t>
  </si>
  <si>
    <t>08J002-B002</t>
  </si>
  <si>
    <t>08J002-B003</t>
  </si>
  <si>
    <t>08J002-B004</t>
  </si>
  <si>
    <t>08J002-B005</t>
  </si>
  <si>
    <t>08J002-B006</t>
  </si>
  <si>
    <t>08J002-B007</t>
  </si>
  <si>
    <t>08J002-B008</t>
  </si>
  <si>
    <t>08J002-B009</t>
  </si>
  <si>
    <t>08J002-B010</t>
  </si>
  <si>
    <t>พ774/1100</t>
  </si>
  <si>
    <t>นาง พรรณปพร กาคำ</t>
  </si>
  <si>
    <t>เลขที่ 246 ม.6 ต. เวียง อ. เชียงแสน จ. เชียงราย</t>
  </si>
  <si>
    <t>08A014</t>
  </si>
  <si>
    <t>246 ม.6เวียง เชียงแสน เชียงราย</t>
  </si>
  <si>
    <t>08A014-B001</t>
  </si>
  <si>
    <t>08A014-B002</t>
  </si>
  <si>
    <t>พ774/1791</t>
  </si>
  <si>
    <t>น.ส. พรรณพิชชา เครือคำหล้า</t>
  </si>
  <si>
    <t>เลขที่ 203 ม.8 ซ.- ถ.- ต. เวียง อ. เชียงแสน จ. เชียงราย</t>
  </si>
  <si>
    <t>06I016</t>
  </si>
  <si>
    <t>203 ม.8 ซ.- ถ.-เวียง เชียงแสน เชียงราย</t>
  </si>
  <si>
    <t>06I016-B001</t>
  </si>
  <si>
    <t>พ774/2000</t>
  </si>
  <si>
    <t>นาง พรรณอร จันซางเพ็ญ</t>
  </si>
  <si>
    <t>เลขที่ 3 ม.1 ซ.- ถ.- ต. เวียง อ. เชียงแสน จ. เชียงราย</t>
  </si>
  <si>
    <t>02B043</t>
  </si>
  <si>
    <t>3 ม.1 ซ.- ถ.-เวียง เชียงแสน เชียงราย</t>
  </si>
  <si>
    <t>02B043-B001</t>
  </si>
  <si>
    <t>02B043-B002</t>
  </si>
  <si>
    <t>เลขที่ 61 ม.4 ต. บ้านดู่ อ. เมืองเชียงราย จ. เชียงราย</t>
  </si>
  <si>
    <t>เลขที่ 424 ม.1 ซ.- ถ.- ต. เวียง อ. เชียงแสน จ. เชียงราย</t>
  </si>
  <si>
    <t>03K063</t>
  </si>
  <si>
    <t>พ774/4771</t>
  </si>
  <si>
    <t>นาง พรรณี ดีลาวงศ์</t>
  </si>
  <si>
    <t>เลขที่ 184 ม.9 ต. เวียง อ. เชียงแสน จ. เชียงราย</t>
  </si>
  <si>
    <t>09E034</t>
  </si>
  <si>
    <t>184 ม.9เวียง เชียงแสน เชียงราย</t>
  </si>
  <si>
    <t>พ774/7267</t>
  </si>
  <si>
    <t>นาง พรรณี รุจิพรรณ</t>
  </si>
  <si>
    <t>เลขที่ 94/2,36 ม.10,1 ต. เวียงพางคำ อ. แม่สาย จ. เชียงราย</t>
  </si>
  <si>
    <t>09H001</t>
  </si>
  <si>
    <t>94/2,36 ม.10,1เวียงพางคำ แม่สาย เชียงราย</t>
  </si>
  <si>
    <t>09H001-B001</t>
  </si>
  <si>
    <t>09H001-B002</t>
  </si>
  <si>
    <t>09H001-B003</t>
  </si>
  <si>
    <t>03H066</t>
  </si>
  <si>
    <t>03H066-B001</t>
  </si>
  <si>
    <t>06E127</t>
  </si>
  <si>
    <t>พ774/5778</t>
  </si>
  <si>
    <t>นาง พรรณี นาระเรศ</t>
  </si>
  <si>
    <t>เลขที่ 291/1 ม.3 ซ.- ถ.- ต. เวียง อ. เชียงแสน จ. เชียงราย</t>
  </si>
  <si>
    <t>06I063</t>
  </si>
  <si>
    <t>291/1 ม.3 ซ.- ถ.-เวียง เชียงแสน เชียงราย</t>
  </si>
  <si>
    <t>06I063-B001</t>
  </si>
  <si>
    <t>02E042</t>
  </si>
  <si>
    <t>เลขที่ 149/3 ม.3 ต. เวียง อ. เชียงแสน จ. เชียงราย</t>
  </si>
  <si>
    <t>11F021</t>
  </si>
  <si>
    <t>พ776/2782</t>
  </si>
  <si>
    <t>ด.ญ. พรวิภา จำรัสฉาย</t>
  </si>
  <si>
    <t>06E131</t>
  </si>
  <si>
    <t>06E131-B001</t>
  </si>
  <si>
    <t>เลขที่ 25/371 ม.3 ต. สะพานสูง อ. สะพานสูง จ. กรุงเทพมหานคร</t>
  </si>
  <si>
    <t>08M018/001</t>
  </si>
  <si>
    <t>เลขที่ 123 ม.1 ต. เวียง อ. เชียงแสน จ. เชียงราย</t>
  </si>
  <si>
    <t>03H030</t>
  </si>
  <si>
    <t>123 ม.1เวียง เชียงแสน เชียงราย</t>
  </si>
  <si>
    <t>03H030-B001</t>
  </si>
  <si>
    <t>03H030-B002</t>
  </si>
  <si>
    <t>พ787/6775</t>
  </si>
  <si>
    <t>นาง พรหม พรมปัญญา</t>
  </si>
  <si>
    <t>เลขที่ 390 ม.5 ต. เวียง อ. เชียงแสน จ. เชียงราย</t>
  </si>
  <si>
    <t>11E043</t>
  </si>
  <si>
    <t xml:space="preserve"> ม.6 ต. เวียง อ. เชียงแสน จ. เชียงราย</t>
  </si>
  <si>
    <t>06G030</t>
  </si>
  <si>
    <t>เลขที่ 391 ม.5 ต. เวียง อ. เชียงแสน จ. เชียงราย</t>
  </si>
  <si>
    <t>12B021</t>
  </si>
  <si>
    <t>12B017</t>
  </si>
  <si>
    <t>12B019</t>
  </si>
  <si>
    <t>12B008</t>
  </si>
  <si>
    <t>12B020</t>
  </si>
  <si>
    <t>12B006</t>
  </si>
  <si>
    <t>12B007</t>
  </si>
  <si>
    <t>พ955/6787</t>
  </si>
  <si>
    <t>นาย พฤทธิ์ พรหมขาม</t>
  </si>
  <si>
    <t>เลขที่ 24/1 ม.1 ต. จอมหมอกแก้ว อ. แม่ลาว จ. เชียงราย</t>
  </si>
  <si>
    <t>09A013</t>
  </si>
  <si>
    <t>24/1 ม.1จอมหมอกแก้ว แม่ลาว เชียงราย</t>
  </si>
  <si>
    <t>09A013-B001</t>
  </si>
  <si>
    <t>09A013-B002</t>
  </si>
  <si>
    <t>09A013-B003</t>
  </si>
  <si>
    <t>พ700/2170</t>
  </si>
  <si>
    <t>นาย พล ใจแก้ว</t>
  </si>
  <si>
    <t>เลขที่ 274 ม.1 ซ.- ถ.- ต. เวียง อ. เชียงแสน จ. เชียงราย</t>
  </si>
  <si>
    <t>04G010</t>
  </si>
  <si>
    <t>274 ม.1 ซ.- ถ.-เวียง เชียงแสน เชียงราย</t>
  </si>
  <si>
    <t>04G010-B001</t>
  </si>
  <si>
    <t>04G010-B002</t>
  </si>
  <si>
    <t>เลขที่ 56/1 ม.2 ซ.- ถ.- ต. เวียง อ. เชียงแสน จ. เชียงราย</t>
  </si>
  <si>
    <t>04I015</t>
  </si>
  <si>
    <t>พ765/2174</t>
  </si>
  <si>
    <t>นาย พลภัทร โชครัตเจริญ</t>
  </si>
  <si>
    <t>เลขที่ 326/12-13 ม.16 ซ.- ถ.- ต. รอบเวียง อ. เมืองเชียงราย จ. เชียงราย</t>
  </si>
  <si>
    <t>03F068</t>
  </si>
  <si>
    <t>326/12-13 ม.16 ซ.- ถ.-รอบเวียง เมืองเชียงราย เชียงราย</t>
  </si>
  <si>
    <t>03F068-B001</t>
  </si>
  <si>
    <t>พ797/4777</t>
  </si>
  <si>
    <t>นาง พลอย เตรียมฐานะ</t>
  </si>
  <si>
    <t>เลขที่ 112 ม.5 ต. เวียง อ. เชียงแสน จ. เชียงราย</t>
  </si>
  <si>
    <t>11G032</t>
  </si>
  <si>
    <t>112 ม.5เวียง เชียงแสน เชียงราย</t>
  </si>
  <si>
    <t>11G032-B001</t>
  </si>
  <si>
    <t>11G032-B002</t>
  </si>
  <si>
    <t>11G034</t>
  </si>
  <si>
    <t>11G036</t>
  </si>
  <si>
    <t>11G035</t>
  </si>
  <si>
    <t>เลขที่ 353 ม.2 ต. เวียง อ. เชียงแสน จ. เชียงราย</t>
  </si>
  <si>
    <t>07K002</t>
  </si>
  <si>
    <t>07K018</t>
  </si>
  <si>
    <t>07K019</t>
  </si>
  <si>
    <t>13D007</t>
  </si>
  <si>
    <t>12G005</t>
  </si>
  <si>
    <t>เลขที่ 662  อาคารโรงแรมแมนดาริน ชั้น1 ถ.พระรามที่  4 ต. มหาพฤฒาราม อ. เขตบางรัก จ. กรุงเทพมหานคร</t>
  </si>
  <si>
    <t>08K002</t>
  </si>
  <si>
    <t>08K006</t>
  </si>
  <si>
    <t>08I003</t>
  </si>
  <si>
    <t>08I007</t>
  </si>
  <si>
    <t>08I006</t>
  </si>
  <si>
    <t>08K008/001</t>
  </si>
  <si>
    <t>08K005</t>
  </si>
  <si>
    <t>08K009</t>
  </si>
  <si>
    <t>08K007</t>
  </si>
  <si>
    <t>08I018</t>
  </si>
  <si>
    <t>08K003</t>
  </si>
  <si>
    <t>เลขที่ 24/118 ม.99 ต. ท่าแร้ง อ. บางเขน จ. กรุงเทพมหานคร</t>
  </si>
  <si>
    <t>09J011</t>
  </si>
  <si>
    <t>พ716/8176</t>
  </si>
  <si>
    <t>น.ส. พวงผกา สกุลพานิชเจริญ</t>
  </si>
  <si>
    <t>เลขที่ 272 ม.16 ต. แม่กา อ. เมืองพะเยา จ. พะเยา</t>
  </si>
  <si>
    <t>13F017</t>
  </si>
  <si>
    <t>272 ม.16แม่กา เมืองพะเยา พะเยา</t>
  </si>
  <si>
    <t>เลขที่ 449 ม.2 ซ.- ถ.- ต. เวียง อ. เชียงแสน จ. เชียงราย</t>
  </si>
  <si>
    <t>04N004</t>
  </si>
  <si>
    <t>04N031</t>
  </si>
  <si>
    <t>04P009</t>
  </si>
  <si>
    <t>04P018</t>
  </si>
  <si>
    <t>02N010</t>
  </si>
  <si>
    <t>02N012</t>
  </si>
  <si>
    <t>พ267/6753</t>
  </si>
  <si>
    <t>นาย พัชพล ภิระปัญญา</t>
  </si>
  <si>
    <t>12H032</t>
  </si>
  <si>
    <t>12H035</t>
  </si>
  <si>
    <t>390 ม.5เวียง เชียงแสน เชียงราย</t>
  </si>
  <si>
    <t>11E024</t>
  </si>
  <si>
    <t>11E024-B001</t>
  </si>
  <si>
    <t>12H030</t>
  </si>
  <si>
    <t>เลขที่ 1037/5 ม.4 ต. เวียง อ. เชียงแสน จ. เชียงราย</t>
  </si>
  <si>
    <t>07H020</t>
  </si>
  <si>
    <t>พ270/1713</t>
  </si>
  <si>
    <t>นาง พัชรา กรกฎกำจร</t>
  </si>
  <si>
    <t>เลขที่ 71 ม.3 ต. เวียง อ. เชียงแสน จ. เชียงราย</t>
  </si>
  <si>
    <t>08L029</t>
  </si>
  <si>
    <t>71 ม.3เวียง เชียงแสน เชียงราย</t>
  </si>
  <si>
    <t>08L029-B001</t>
  </si>
  <si>
    <t>08L029-B002</t>
  </si>
  <si>
    <t>08L029-B003</t>
  </si>
  <si>
    <t>08K024</t>
  </si>
  <si>
    <t>08L030</t>
  </si>
  <si>
    <t>10B011</t>
  </si>
  <si>
    <t>12D012</t>
  </si>
  <si>
    <t>พ270/7337</t>
  </si>
  <si>
    <t>น.ส. พัชรา มัญฑิรา</t>
  </si>
  <si>
    <t>เลขที่ 343 ม.8 ซ.- ถ.- ต. เวียง อ. เชียงแสน จ. เชียงราย</t>
  </si>
  <si>
    <t>06J083</t>
  </si>
  <si>
    <t>343 ม.8 ซ.- ถ.-เวียง เชียงแสน เชียงราย</t>
  </si>
  <si>
    <t>06J083-B001</t>
  </si>
  <si>
    <t>06J083-B002</t>
  </si>
  <si>
    <t>09D100</t>
  </si>
  <si>
    <t>09D099/001</t>
  </si>
  <si>
    <t>พ276/9557</t>
  </si>
  <si>
    <t>นาย พัชราภรณ์ อิ่นไทย</t>
  </si>
  <si>
    <t>เลขที่ 47 ม.4 ต. เวียง อ. เชียงแสน จ. เชียงราย</t>
  </si>
  <si>
    <t>004/012</t>
  </si>
  <si>
    <t>47 ม.4เวียง เชียงแสน เชียงราย</t>
  </si>
  <si>
    <t>เลขที่ 6003/38 ต. ดินแดง อ. ดินแดง จ. กรุงเทพมหานคร</t>
  </si>
  <si>
    <t>11G055</t>
  </si>
  <si>
    <t>พ276/9755</t>
  </si>
  <si>
    <t>น.ส. พัชราภรณ์ อรินทร</t>
  </si>
  <si>
    <t>เลขที่ 255 ม.8 ซ.- ถ.- ต. เวียง อ. เชียงแสน จ. เชียงราย</t>
  </si>
  <si>
    <t>06E153</t>
  </si>
  <si>
    <t>255 ม.8 ซ.- ถ.-เวียง เชียงแสน เชียงราย</t>
  </si>
  <si>
    <t>06E153-B001</t>
  </si>
  <si>
    <t>พ275/1820</t>
  </si>
  <si>
    <t>นาง พัชรินทร์ กสิใจ</t>
  </si>
  <si>
    <t>เลขที่ 281 ม.8 ต. เวียง อ. เชียงแสน จ. เชียงราย</t>
  </si>
  <si>
    <t>พ275/8471</t>
  </si>
  <si>
    <t>นาง พัชรินทร์ สุต๊ะวงศ์</t>
  </si>
  <si>
    <t>เลขที่ 141 ม.2 ต. เวียง อ. เชียงแสน จ. เชียงราย</t>
  </si>
  <si>
    <t>08J001</t>
  </si>
  <si>
    <t>ส770/2477</t>
  </si>
  <si>
    <t>นาง สมัย จิตรโรจนรักษ์</t>
  </si>
  <si>
    <t>329 ม.3เวียง เชียงแสน เชียงราย</t>
  </si>
  <si>
    <t>141 ม.2เวียง เชียงแสน เชียงราย</t>
  </si>
  <si>
    <t>08J001-B001</t>
  </si>
  <si>
    <t>08J001-B002</t>
  </si>
  <si>
    <t>06N006</t>
  </si>
  <si>
    <t>08K016</t>
  </si>
  <si>
    <t>07B016</t>
  </si>
  <si>
    <t>02G018</t>
  </si>
  <si>
    <t>06M043</t>
  </si>
  <si>
    <t>07K036</t>
  </si>
  <si>
    <t>10B053</t>
  </si>
  <si>
    <t>เลขที่ 90 ม.6 ต. เวียง อ. เชียงแสน จ. เชียงราย</t>
  </si>
  <si>
    <t>06L018</t>
  </si>
  <si>
    <t>พ277/7128</t>
  </si>
  <si>
    <t>น.ส. พัชวัลย์ วิกิจสร้างสรรค์</t>
  </si>
  <si>
    <t>เลขที่ 20 ม.8 ต. แม่ไร่ อ. แม่จัน จ. เชียงราย</t>
  </si>
  <si>
    <t>06H032</t>
  </si>
  <si>
    <t>06H032/002</t>
  </si>
  <si>
    <t>20 ม.8แม่ไร่ แม่จัน เชียงราย</t>
  </si>
  <si>
    <t>06H032/003</t>
  </si>
  <si>
    <t>06H032/004</t>
  </si>
  <si>
    <t>06H032/005</t>
  </si>
  <si>
    <t>06H032/006</t>
  </si>
  <si>
    <t>06H032/015</t>
  </si>
  <si>
    <t>06H032/010</t>
  </si>
  <si>
    <t>06H032/014</t>
  </si>
  <si>
    <t>พ455/1771</t>
  </si>
  <si>
    <t>นาง พัฒน์นรี เขียวคำ</t>
  </si>
  <si>
    <t>เลขที่ 141 ม.1 ซ.- ถ.- ต. เวียง อ. เชียงแสน จ. เชียงราย</t>
  </si>
  <si>
    <t>02E016</t>
  </si>
  <si>
    <t>02J034</t>
  </si>
  <si>
    <t>03J026/001</t>
  </si>
  <si>
    <t>141 ม.1 ซ.- ถ.-เวียง เชียงแสน เชียงราย</t>
  </si>
  <si>
    <t>09H015</t>
  </si>
  <si>
    <t>เลขที่ 225 ม.6 ต. เวียง อ. เชียงแสน จ. เชียงราย</t>
  </si>
  <si>
    <t>07J012</t>
  </si>
  <si>
    <t>07J004</t>
  </si>
  <si>
    <t>07J017</t>
  </si>
  <si>
    <t>พ554/8655</t>
  </si>
  <si>
    <t>นาย พันธ์ดี สุพันธ์</t>
  </si>
  <si>
    <t>เลขที่ 20 ม.1 ซ.- ถ.- ต. เวียง อ. เชียงแสน จ. เชียงราย</t>
  </si>
  <si>
    <t>03K059</t>
  </si>
  <si>
    <t>พ558/2000</t>
  </si>
  <si>
    <t>จ.อ. พันธ์ศักดิ์ ชูทอง</t>
  </si>
  <si>
    <t>เลขที่ 410 ม.1 ซ.- ถ.- ต. เวียง อ. เชียงแสน จ. เชียงราย</t>
  </si>
  <si>
    <t>03H048</t>
  </si>
  <si>
    <t>410 ม.1 ซ.- ถ.-เวียง เชียงแสน เชียงราย</t>
  </si>
  <si>
    <t>03H048-B001</t>
  </si>
  <si>
    <t>03H062</t>
  </si>
  <si>
    <t>03H062-B001</t>
  </si>
  <si>
    <t>02E017</t>
  </si>
  <si>
    <t>พ559/7187</t>
  </si>
  <si>
    <t>นาง พันธ์ออน ลักษมีกาญจน์</t>
  </si>
  <si>
    <t>03K002</t>
  </si>
  <si>
    <t>03K002-B001</t>
  </si>
  <si>
    <t>03K002-B002</t>
  </si>
  <si>
    <t>พ550/6188</t>
  </si>
  <si>
    <t>นาย พันธ์ พงษ์สวัสดิ์</t>
  </si>
  <si>
    <t>เลขที่ 67 ม.5 ต. เวียง อ. เชียงแสน จ. เชียงราย</t>
  </si>
  <si>
    <t>11F022</t>
  </si>
  <si>
    <t>67 ม.5เวียง เชียงแสน เชียงราย</t>
  </si>
  <si>
    <t>11F022-B001</t>
  </si>
  <si>
    <t>11F022-B002</t>
  </si>
  <si>
    <t>11F014</t>
  </si>
  <si>
    <t>11F014-B001</t>
  </si>
  <si>
    <t>เลขที่ 21 ม.2 ซ.- ถ.- ต. เวียง อ. เชียงแสน จ. เชียงราย</t>
  </si>
  <si>
    <t>04F015</t>
  </si>
  <si>
    <t>เลขที่ 5 ม.7 ต. เวียง อ. เชียงแสน จ. เชียงราย</t>
  </si>
  <si>
    <t>13D018</t>
  </si>
  <si>
    <t>5 ม.7เวียง เชียงแสน เชียงราย</t>
  </si>
  <si>
    <t>พ550/2551</t>
  </si>
  <si>
    <t>นาย พันธ์ จันทะเขมา</t>
  </si>
  <si>
    <t>เลขที่ 42 ม.5 ต. เวียง อ. เชียงแสน จ. เชียงราย</t>
  </si>
  <si>
    <t>11E018</t>
  </si>
  <si>
    <t>42 ม.5เวียง เชียงแสน เชียงราย</t>
  </si>
  <si>
    <t>11E018-B001</t>
  </si>
  <si>
    <t>08F015/001</t>
  </si>
  <si>
    <t>08G005</t>
  </si>
  <si>
    <t>08G008</t>
  </si>
  <si>
    <t>08G002</t>
  </si>
  <si>
    <t>08A020</t>
  </si>
  <si>
    <t>12J011</t>
  </si>
  <si>
    <t>08F016</t>
  </si>
  <si>
    <t>เลขที่ 23/5 ม.23 ต. รอบเวียง อ. เมืองเชียงราย จ. เชียงราย</t>
  </si>
  <si>
    <t>13B050</t>
  </si>
  <si>
    <t>13B001</t>
  </si>
  <si>
    <t>เลขที่ 248 ม.3 ถ.- ต. เวียง อ. เชียงแสน จ. เชียงราย</t>
  </si>
  <si>
    <t>09K013</t>
  </si>
  <si>
    <t>พ420/8718</t>
  </si>
  <si>
    <t>นาย พาณิช หลงสอน</t>
  </si>
  <si>
    <t>เลขที่ 197/4 ซ.ลาดพร้าว 64 (เกตุนุติ) ต. วังทองหลาง อ. วังทองหลาง จ. กรุงเทพมหานคร</t>
  </si>
  <si>
    <t>09G021</t>
  </si>
  <si>
    <t>197/4 ซ.ลาดพร้าว 64 (เกตุนุติ)วังทองหลาง วังทองหลาง กรุงเทพมหานคร</t>
  </si>
  <si>
    <t>09G021-B001</t>
  </si>
  <si>
    <t>09G021-B002</t>
  </si>
  <si>
    <t>09G021-B003</t>
  </si>
  <si>
    <t>พ500/8677</t>
  </si>
  <si>
    <t>น.ส. พานี สุพรรณ์</t>
  </si>
  <si>
    <t>เลขที่ 484 ม.1 ซ.- ถ.- ต. เวียง อ. เชียงแสน จ. เชียงราย</t>
  </si>
  <si>
    <t>02G010</t>
  </si>
  <si>
    <t>484 ม.1 ซ.- ถ.-เวียง เชียงแสน เชียงราย</t>
  </si>
  <si>
    <t>02G010-B001</t>
  </si>
  <si>
    <t>02G010-B002</t>
  </si>
  <si>
    <t>02G010-B003</t>
  </si>
  <si>
    <t>เลขที่ 217/15 ม.1 ซ.- ถ.- ต. ริมกก อ. เมืองเชียงราย จ. เชียงราย</t>
  </si>
  <si>
    <t>09I021</t>
  </si>
  <si>
    <t>13F034</t>
  </si>
  <si>
    <t>เลขที่ 162/17 ซ.เพิ่มสิน20 แยก 6 ต. คลองถนน อ. สายไหม จ. กรุงเทพมหานคร</t>
  </si>
  <si>
    <t>12A006</t>
  </si>
  <si>
    <t>พ170/2924</t>
  </si>
  <si>
    <t>นาง พิกุล เชื้อเจ็ดตน</t>
  </si>
  <si>
    <t>เลขที่ 196 ม.8 ซ.- ถ.- ต. เวียง อ. เชียงแสน จ. เชียงราย</t>
  </si>
  <si>
    <t>06I112</t>
  </si>
  <si>
    <t>196 ม.8 ซ.- ถ.-เวียง เชียงแสน เชียงราย</t>
  </si>
  <si>
    <t>06I112-B001</t>
  </si>
  <si>
    <t>06I112-B002</t>
  </si>
  <si>
    <t>พ170/5200</t>
  </si>
  <si>
    <t>นาง พิกุล นาใจ</t>
  </si>
  <si>
    <t>เลขที่ 61 ม.8 ซ.- ถ.- ต. เวียง อ. เชียงแสน จ. เชียงราย</t>
  </si>
  <si>
    <t>06I017</t>
  </si>
  <si>
    <t>61 ม.8 ซ.- ถ.-เวียง เชียงแสน เชียงราย</t>
  </si>
  <si>
    <t>06I017-B001</t>
  </si>
  <si>
    <t>พ170/7479</t>
  </si>
  <si>
    <t>นาง พิกุล เล็ดลอด</t>
  </si>
  <si>
    <t>เลขที่ 554 ม.1 ซ.- ถ.- ต. เวียง อ. เชียงแสน จ. เชียงราย</t>
  </si>
  <si>
    <t>04B008</t>
  </si>
  <si>
    <t>554 ม.1 ซ.- ถ.-เวียง เชียงแสน เชียงราย</t>
  </si>
  <si>
    <t>04B008-B001</t>
  </si>
  <si>
    <t>04B008-B002</t>
  </si>
  <si>
    <t>เลขที่ 241 ม.- ซ.- ถ.ธนาลัย ต. รอบเวียง อ. เมืองเชียงราย จ. เชียงราย</t>
  </si>
  <si>
    <t>06H003</t>
  </si>
  <si>
    <t>พ238/2753</t>
  </si>
  <si>
    <t>นาง พิชญ์สิณีย์ ไชยบุญเรือง</t>
  </si>
  <si>
    <t>เลขที่ 800 ม.3 ต. เวียง อ. เชียงแสน จ. เชียงราย</t>
  </si>
  <si>
    <t>800 ม.3เวียง เชียงแสน เชียงราย</t>
  </si>
  <si>
    <t>พ230/5541</t>
  </si>
  <si>
    <t>นาง พิชญา นันตัง</t>
  </si>
  <si>
    <t>เลขที่ 806 ม.3 ต. เวียง อ. เชียงแสน จ. เชียงราย</t>
  </si>
  <si>
    <t>08L018</t>
  </si>
  <si>
    <t>08L019</t>
  </si>
  <si>
    <t>806 ม.3เวียง เชียงแสน เชียงราย</t>
  </si>
  <si>
    <t>08L019-B001</t>
  </si>
  <si>
    <t>08L019-B002</t>
  </si>
  <si>
    <t>08L019-B003</t>
  </si>
  <si>
    <t>08L017</t>
  </si>
  <si>
    <t>08L017-B001</t>
  </si>
  <si>
    <t>08L017-B002</t>
  </si>
  <si>
    <t>08L017-B003</t>
  </si>
  <si>
    <t>พ270/4724</t>
  </si>
  <si>
    <t>นาย พิชัย โตวิจิตรรังสี</t>
  </si>
  <si>
    <t>เลขที่ 219 ม.3 ซ.- ถ.- ต. แม่จัน อ. แม่จัน จ. เชียงราย</t>
  </si>
  <si>
    <t>03F061</t>
  </si>
  <si>
    <t>219 ม.3 ซ.- ถ.-แม่จัน แม่จัน เชียงราย</t>
  </si>
  <si>
    <t>03F061-B001</t>
  </si>
  <si>
    <t>04J003</t>
  </si>
  <si>
    <t>04J002</t>
  </si>
  <si>
    <t>เลขที่ 125/3126 ม.5 ต. เขาน้อย อ. ปราณบุรี จ. ประจวบคีรีขันธ์</t>
  </si>
  <si>
    <t>09B021</t>
  </si>
  <si>
    <t>เลขที่ 322 ม.5 ต. เวียง อ. เชียงแสน จ. เชียงราย</t>
  </si>
  <si>
    <t>12B010</t>
  </si>
  <si>
    <t>บ350/2447</t>
  </si>
  <si>
    <t>นาย บุญทา จตตมโล</t>
  </si>
  <si>
    <t>197 ม.5เวียง เชียงแสน เชียงราย</t>
  </si>
  <si>
    <t>12B010-B001</t>
  </si>
  <si>
    <t>12B010-B002</t>
  </si>
  <si>
    <t>12I016</t>
  </si>
  <si>
    <t>12I014</t>
  </si>
  <si>
    <t>12B011</t>
  </si>
  <si>
    <t>เลขที่ 470/96 ถ.ช้างคลาน ต. ช้างคลาน อ. เมืองเชียงใหม่ จ. เชียงใหม่</t>
  </si>
  <si>
    <t>07K034</t>
  </si>
  <si>
    <t>พ570/6771</t>
  </si>
  <si>
    <t>นาย พิทยา พรมคำ</t>
  </si>
  <si>
    <t>เลขที่ 10 ม.1 ซ.- ถ.- ต. เวียง อ. เชียงแสน จ. เชียงราย</t>
  </si>
  <si>
    <t>04B153</t>
  </si>
  <si>
    <t>04B148</t>
  </si>
  <si>
    <t>07I024</t>
  </si>
  <si>
    <t>07C004</t>
  </si>
  <si>
    <t>07I023</t>
  </si>
  <si>
    <t>07I022</t>
  </si>
  <si>
    <t>07I021</t>
  </si>
  <si>
    <t>07K026</t>
  </si>
  <si>
    <t>02I007</t>
  </si>
  <si>
    <t>04B047</t>
  </si>
  <si>
    <t>10 ม.1 ซ.- ถ.-เวียง เชียงแสน เชียงราย</t>
  </si>
  <si>
    <t>พ518/7577</t>
  </si>
  <si>
    <t>จ.ส.ต. พิทักษ์ ยานะวิมุติ</t>
  </si>
  <si>
    <t>เลขที่ 337 ม.5 ต. เวียง อ. เชียงแสน จ. เชียงราย</t>
  </si>
  <si>
    <t>12C106</t>
  </si>
  <si>
    <t>337 ม.5เวียง เชียงแสน เชียงราย</t>
  </si>
  <si>
    <t>12C106-B001</t>
  </si>
  <si>
    <t>12C106-B002</t>
  </si>
  <si>
    <t>พ500/8153</t>
  </si>
  <si>
    <t>นาง พิน สุขปัญญา</t>
  </si>
  <si>
    <t>11D029</t>
  </si>
  <si>
    <t>11D029-B001</t>
  </si>
  <si>
    <t>พ558/7184/001</t>
  </si>
  <si>
    <t>นาง พินธุสร รักษดาวรรณ</t>
  </si>
  <si>
    <t>เลขที่ 295/22-24,300/2 ม.- ซ.- ถ.- ต. ลาดยาว อ. จตุจักร จ. กรุงเทพมหานคร</t>
  </si>
  <si>
    <t>03I020</t>
  </si>
  <si>
    <t>295/22-24,300/2 ม.- ซ.- ถ.-ลาดยาว จตุจักร กรุงเทพมหานคร</t>
  </si>
  <si>
    <t>03I020-B001</t>
  </si>
  <si>
    <t>03I021</t>
  </si>
  <si>
    <t>03I021-B001</t>
  </si>
  <si>
    <t>เลขที่ 195 ม.5 ต. เวียง อ. เชียงแสน จ. เชียงราย</t>
  </si>
  <si>
    <t>12C007</t>
  </si>
  <si>
    <t>พ180/6777</t>
  </si>
  <si>
    <t>นาย พงษ์ พรมมา</t>
  </si>
  <si>
    <t>195 ม.5เวียง เชียงแสน เชียงราย</t>
  </si>
  <si>
    <t>12C007-B001</t>
  </si>
  <si>
    <t>12C007-B002</t>
  </si>
  <si>
    <t>12C007-B003</t>
  </si>
  <si>
    <t>12C007-B004</t>
  </si>
  <si>
    <t>12C007-B006</t>
  </si>
  <si>
    <t>เลขที่ 852 ม.3 ต. เวียง อ. เชียงแสน จ. เชียงราย</t>
  </si>
  <si>
    <t>08M006</t>
  </si>
  <si>
    <t>พ761/8677</t>
  </si>
  <si>
    <t>น.ส. พิมผกา สุพรรณ์</t>
  </si>
  <si>
    <t>เลขที่ 18 ม.1 ต. เวียง อ. เชียงแสน จ. เชียงราย</t>
  </si>
  <si>
    <t>03H090</t>
  </si>
  <si>
    <t>18 ม.1เวียง เชียงแสน เชียงราย</t>
  </si>
  <si>
    <t>03H090-B001</t>
  </si>
  <si>
    <t>03H090-B002</t>
  </si>
  <si>
    <t>03J043</t>
  </si>
  <si>
    <t>03J043-B001</t>
  </si>
  <si>
    <t>พ762/9570</t>
  </si>
  <si>
    <t>นาง พิมพ์จันทร์ อ้นมี</t>
  </si>
  <si>
    <t>เลขที่ 405 ม.1 ต. เวียง อ. เชียงแสน จ. เชียงราย</t>
  </si>
  <si>
    <t>03F017</t>
  </si>
  <si>
    <t>405 ม.1เวียง เชียงแสน เชียงราย</t>
  </si>
  <si>
    <t>03F017-B001</t>
  </si>
  <si>
    <t>03F017-B002</t>
  </si>
  <si>
    <t>03F017-B003</t>
  </si>
  <si>
    <t>03F017-B004</t>
  </si>
  <si>
    <t>03F017-B005</t>
  </si>
  <si>
    <t>03F017-B006</t>
  </si>
  <si>
    <t>03F017-B007</t>
  </si>
  <si>
    <t>03F017-B008</t>
  </si>
  <si>
    <t>03F017-B009</t>
  </si>
  <si>
    <t>03F017-B010</t>
  </si>
  <si>
    <t>พ762/1370</t>
  </si>
  <si>
    <t>น.ส. พิมพ์ใจ โกฎยี่</t>
  </si>
  <si>
    <t>เลขที่ 56 ม.1 ซ.- ถ.- ต. เวียง อ. เชียงแสน จ. เชียงราย</t>
  </si>
  <si>
    <t>04A017</t>
  </si>
  <si>
    <t>03E019</t>
  </si>
  <si>
    <t>56 ม.1 ซ.- ถ.-เวียง เชียงแสน เชียงราย</t>
  </si>
  <si>
    <t>03E019-B001</t>
  </si>
  <si>
    <t>03E019-B002</t>
  </si>
  <si>
    <t>03E019-B003</t>
  </si>
  <si>
    <t>03G051</t>
  </si>
  <si>
    <t>02G009</t>
  </si>
  <si>
    <t>พ764/1600</t>
  </si>
  <si>
    <t>นาง พิมพ์ณภา คำฟู</t>
  </si>
  <si>
    <t>เลขที่ 37 ม.4 ต. เวียง อ. เชียงแสน จ. เชียงราย</t>
  </si>
  <si>
    <t>37 ม.4เวียง เชียงแสน เชียงราย</t>
  </si>
  <si>
    <t>เลขที่ 190 ม.1 ต. เวียง อ. เชียงแสน จ. เชียงราย</t>
  </si>
  <si>
    <t>เลขที่ 179 ม.1 ซ.- ถ.- ต. เวียง อ. เชียงแสน จ. เชียงราย</t>
  </si>
  <si>
    <t>02F004</t>
  </si>
  <si>
    <t>พ766/9551</t>
  </si>
  <si>
    <t>นาง พิมพ์พิชา อุ่นเป็ง</t>
  </si>
  <si>
    <t>เลขที่ 224 ม.8 ซ.- ถ.- ต. เวียง อ. เชียงแสน จ. เชียงราย</t>
  </si>
  <si>
    <t>06I095</t>
  </si>
  <si>
    <t>224 ม.8 ซ.- ถ.-เวียง เชียงแสน เชียงราย</t>
  </si>
  <si>
    <t>06I095-B001</t>
  </si>
  <si>
    <t>06I095-B003</t>
  </si>
  <si>
    <t>พ767/1790</t>
  </si>
  <si>
    <t>นาง พิมพร คำลือ</t>
  </si>
  <si>
    <t>เลขที่ 67/1 ม.9 ซ.- ถ.- ต. จันจว้า อ. แม่จัน จ. เชียงราย</t>
  </si>
  <si>
    <t>03F032</t>
  </si>
  <si>
    <t>67/1 ม.9 ซ.- ถ.-จันจว้า แม่จัน เชียงราย</t>
  </si>
  <si>
    <t>03F032-B001</t>
  </si>
  <si>
    <t>03F032-B002</t>
  </si>
  <si>
    <t>พ760/8787</t>
  </si>
  <si>
    <t>น.ส. พิมพา ศรีสวัสดิ์</t>
  </si>
  <si>
    <t>เลขที่ 18 ม.7 ต. เวียง อ. เชียงแสน จ. เชียงราย</t>
  </si>
  <si>
    <t>13B039</t>
  </si>
  <si>
    <t>เลขที่ 580 ม.1 ซ.- ถ.- ต. เวียง อ. เชียงแสน จ. เชียงราย</t>
  </si>
  <si>
    <t>03G058</t>
  </si>
  <si>
    <t>03G073</t>
  </si>
  <si>
    <t>04B111</t>
  </si>
  <si>
    <t>13B040</t>
  </si>
  <si>
    <t>18 ม.7เวียง เชียงแสน เชียงราย</t>
  </si>
  <si>
    <t>13B040-B001</t>
  </si>
  <si>
    <t>พ768/8174</t>
  </si>
  <si>
    <t>น.ส. พิมพิศา แสงรัตน์</t>
  </si>
  <si>
    <t>03I005</t>
  </si>
  <si>
    <t>03I005-B001</t>
  </si>
  <si>
    <t>03H008</t>
  </si>
  <si>
    <t>03H008-B001</t>
  </si>
  <si>
    <t>พ740/4550</t>
  </si>
  <si>
    <t>นาย พิรุณ ตุทาโน</t>
  </si>
  <si>
    <t>เลขที่ 9 ม.8 ต. เวียง อ. เชียงแสน จ. เชียงราย</t>
  </si>
  <si>
    <t>06J036</t>
  </si>
  <si>
    <t>9 ม.8เวียง เชียงแสน เชียงราย</t>
  </si>
  <si>
    <t>06J036-B001</t>
  </si>
  <si>
    <t>06J036-B002</t>
  </si>
  <si>
    <t>เลขที่ 197 ม.7 ต. ป่าสัก อ. เชียงแสน จ. เชียงราย</t>
  </si>
  <si>
    <t>07C019</t>
  </si>
  <si>
    <t>เลขที่ 32/9 ม.4 ต. บางเขน อ. เมืองนนทบุรี จ. นนทบุรี</t>
  </si>
  <si>
    <t>07K012</t>
  </si>
  <si>
    <t>07K038</t>
  </si>
  <si>
    <t>เลขที่ 458 ม.2 ซ.- ถ.- ต. เวียง อ. เชียงแสน จ. เชียงราย</t>
  </si>
  <si>
    <t>04M002</t>
  </si>
  <si>
    <t>06A014</t>
  </si>
  <si>
    <t>เลขที่ 23 ซ.สุขุมวิท 63 ถ.สุขุมวิท ต. คลองเตยเหนือ อ. วัฒนา จ. กรุงเทพมหานคร</t>
  </si>
  <si>
    <t>02B011</t>
  </si>
  <si>
    <t>02A001</t>
  </si>
  <si>
    <t>02A002</t>
  </si>
  <si>
    <t>10A014</t>
  </si>
  <si>
    <t>เลขที่ 80/430 ต. บางมด อ. ทุ่งครุ จ. กรุงเทพมหานคร</t>
  </si>
  <si>
    <t>10B052</t>
  </si>
  <si>
    <t>พ761/9510</t>
  </si>
  <si>
    <t>ส.อ. พีระพงศ์ อิ่นคำ</t>
  </si>
  <si>
    <t>เลขที่ 53 ม.1 ซ.- ถ.- ต. เวียง อ. เชียงแสน จ. เชียงราย</t>
  </si>
  <si>
    <t>03F033</t>
  </si>
  <si>
    <t>53 ม.1 ซ.- ถ.-เวียง เชียงแสน เชียงราย</t>
  </si>
  <si>
    <t>03F033-B001</t>
  </si>
  <si>
    <t>03F033-B002</t>
  </si>
  <si>
    <t>03F033-B003</t>
  </si>
  <si>
    <t>03F033-B005</t>
  </si>
  <si>
    <t>03E005</t>
  </si>
  <si>
    <t>02G012</t>
  </si>
  <si>
    <t>02E035</t>
  </si>
  <si>
    <t>02E035-B001</t>
  </si>
  <si>
    <t>02E035-B002</t>
  </si>
  <si>
    <t>02E035-B003</t>
  </si>
  <si>
    <t>02G012/001</t>
  </si>
  <si>
    <t>เลขที่ 330 ม.1 ต. เวียง อ. เทิง จ. เชียงราย</t>
  </si>
  <si>
    <t>02F001</t>
  </si>
  <si>
    <t>08M020</t>
  </si>
  <si>
    <t>02B035</t>
  </si>
  <si>
    <t>เลขที่ 114 ม.1 ต. เวียง อ. เชียงแสน จ. เชียงราย</t>
  </si>
  <si>
    <t>03F030</t>
  </si>
  <si>
    <t>เลขที่ 239/4 ถ.ห้วยแก้ว ต. สุเทพ อ. เมืองเชียงใหม่ จ. เชียงใหม่</t>
  </si>
  <si>
    <t>08F018</t>
  </si>
  <si>
    <t>08I001</t>
  </si>
  <si>
    <t>พ500/8587</t>
  </si>
  <si>
    <t>นาย พุธ แสนสมฤทธิ์</t>
  </si>
  <si>
    <t>เลขที่ 193 ม.8 ซ.- ถ.- ต. เวียง อ. เชียงแสน จ. เชียงราย</t>
  </si>
  <si>
    <t>06E048</t>
  </si>
  <si>
    <t>193 ม.8 ซ.- ถ.-เวียง เชียงแสน เชียงราย</t>
  </si>
  <si>
    <t>06E048-B001</t>
  </si>
  <si>
    <t>06E048-B002</t>
  </si>
  <si>
    <t>เลขที่ 4 ม.4 ซ.- ถ.- ต. เวียง อ. เชียงแสน จ. เชียงราย</t>
  </si>
  <si>
    <t>01A005</t>
  </si>
  <si>
    <t>01E002</t>
  </si>
  <si>
    <t>เลขที่ 283 ม.1 ซ.- ถ.- ต. เวียง อ. เชียงแสน จ. เชียงราย</t>
  </si>
  <si>
    <t>04C004</t>
  </si>
  <si>
    <t>04C003</t>
  </si>
  <si>
    <t>เลขที่ 389 ม.2 ต. เวียง อ. เชียงแสน จ. เชียงราย</t>
  </si>
  <si>
    <t>04I016</t>
  </si>
  <si>
    <t>พ270/1570</t>
  </si>
  <si>
    <t>น.ส. เพชร กัทลี</t>
  </si>
  <si>
    <t>เลขที่ 372 ม.8 ซ.- ถ.- ต. เวียง อ. เชียงแสน จ. เชียงราย</t>
  </si>
  <si>
    <t>06J005</t>
  </si>
  <si>
    <t>372 ม.8 ซ.- ถ.-เวียง เชียงแสน เชียงราย</t>
  </si>
  <si>
    <t>06J005-B001</t>
  </si>
  <si>
    <t>เลขที่ 55 ม.3 ต. เวียง อ. เชียงแสน จ. เชียงราย</t>
  </si>
  <si>
    <t>13A004</t>
  </si>
  <si>
    <t>เลขที่ 746 ม.- ซ.- ถ.- ต. วังบูรพาภิรมย์ อ. พระนคร จ. กรุงเทพมหานคร</t>
  </si>
  <si>
    <t>02N019</t>
  </si>
  <si>
    <t>02N021</t>
  </si>
  <si>
    <t>06A008</t>
  </si>
  <si>
    <t>เลขที่ 491/4-9 ต.  อ. ยานนาวา จ. กรุงเทพมหานคร</t>
  </si>
  <si>
    <t>11B030</t>
  </si>
  <si>
    <t>พ356/1295</t>
  </si>
  <si>
    <t>น.ส. เพ็ญนภา คำซอน</t>
  </si>
  <si>
    <t>04B125</t>
  </si>
  <si>
    <t>04B125-B001</t>
  </si>
  <si>
    <t>พ361/8125</t>
  </si>
  <si>
    <t>นาง เพ็ญพักตร์ แสงจันทร์</t>
  </si>
  <si>
    <t>เลขที่ 75 ม.9 ต. เวียง อ. เชียงแสน จ. เชียงราย</t>
  </si>
  <si>
    <t>09D027</t>
  </si>
  <si>
    <t>75 ม.9เวียง เชียงแสน เชียงราย</t>
  </si>
  <si>
    <t>09D027-B001</t>
  </si>
  <si>
    <t>09D027-B002</t>
  </si>
  <si>
    <t>พ376/2976</t>
  </si>
  <si>
    <t>นาง เพ็ญรำไพ จอมพูน</t>
  </si>
  <si>
    <t>10C026</t>
  </si>
  <si>
    <t>พ387/5200</t>
  </si>
  <si>
    <t>นาง เพ็ญศรี นาใจ</t>
  </si>
  <si>
    <t>11G044</t>
  </si>
  <si>
    <t>11G044-B001</t>
  </si>
  <si>
    <t>11G044-B002</t>
  </si>
  <si>
    <t>เลขที่ 314/1 ม.2 ต. เวียง อ. เชียงแสน จ. เชียงราย</t>
  </si>
  <si>
    <t>07C012</t>
  </si>
  <si>
    <t>12D007</t>
  </si>
  <si>
    <t>พ387/8552</t>
  </si>
  <si>
    <t>นาง เพ็ญศรี แสนนุจา</t>
  </si>
  <si>
    <t>เลขที่ 127 ม.6 ต. เวียง อ. เชียงแสน จ. เชียงราย</t>
  </si>
  <si>
    <t>08A015</t>
  </si>
  <si>
    <t>127 ม.6เวียง เชียงแสน เชียงราย</t>
  </si>
  <si>
    <t>08A015-B001</t>
  </si>
  <si>
    <t>พ381/5677</t>
  </si>
  <si>
    <t>นาย เพ็ญศักดิ์ ทิพย์มณี</t>
  </si>
  <si>
    <t>เลขที่ 365 ม.2 ต. ต้า อ. ขุนตาล จ. เชียงราย</t>
  </si>
  <si>
    <t>09D016</t>
  </si>
  <si>
    <t>365 ม.2ต้า ขุนตาล เชียงราย</t>
  </si>
  <si>
    <t>09D016-B001</t>
  </si>
  <si>
    <t>เลขที่ 493 ม.1 ต. สว่างแดนดิน อ. สว่างแดนดิน จ. สกลนคร</t>
  </si>
  <si>
    <t>09H017</t>
  </si>
  <si>
    <t>เลขที่ 4/1701 ม.4 ซ.- ถ.- ต. คลองจั่น อ. บางกะปิ จ. กรุงเทพมหานคร</t>
  </si>
  <si>
    <t>03F002</t>
  </si>
  <si>
    <t>พ712/8124</t>
  </si>
  <si>
    <t>นาง เพียงใจ แสงโชติ</t>
  </si>
  <si>
    <t>เลขที่ 142 ม.1 ซ.- ถ.- ต. เวียง อ. เชียงแสน จ. เชียงราย</t>
  </si>
  <si>
    <t>03H086</t>
  </si>
  <si>
    <t>142 ม.1 ซ.- ถ.-เวียง เชียงแสน เชียงราย</t>
  </si>
  <si>
    <t>03H086-B001</t>
  </si>
  <si>
    <t>03H086-B002</t>
  </si>
  <si>
    <t>03H086-B003</t>
  </si>
  <si>
    <t>02D028</t>
  </si>
  <si>
    <t>04B139</t>
  </si>
  <si>
    <t>พ170/2774</t>
  </si>
  <si>
    <t>นาง แพงมา ไชยรัตน์</t>
  </si>
  <si>
    <t>เลขที่ 37 ม.5 ต. เวียง อ. เชียงแสน จ. เชียงราย</t>
  </si>
  <si>
    <t>11E012</t>
  </si>
  <si>
    <t>37 ม.5เวียง เชียงแสน เชียงราย</t>
  </si>
  <si>
    <t>11E012-B001</t>
  </si>
  <si>
    <t>11E012-B003</t>
  </si>
  <si>
    <t>11E012-B004</t>
  </si>
  <si>
    <t>พ775/1791</t>
  </si>
  <si>
    <t>น.ส. แพรวปรียา เครือคำหล้า</t>
  </si>
  <si>
    <t>06E044</t>
  </si>
  <si>
    <t>06E044-B001</t>
  </si>
  <si>
    <t>พ500/8471</t>
  </si>
  <si>
    <t>นาย โพธิ์ สุตะวงศ์</t>
  </si>
  <si>
    <t>เลขที่ 62 ม.4 ซ.- ถ.- ต. เวียง อ. เชียงแสน จ. เชียงราย</t>
  </si>
  <si>
    <t>01H026</t>
  </si>
  <si>
    <t>62 ม.4 ซ.- ถ.-เวียง เชียงแสน เชียงราย</t>
  </si>
  <si>
    <t>01H026-B001</t>
  </si>
  <si>
    <t>เลขที่ 23/30 ม.6 ต. โกรกพระ อ. โกรกพระ จ. นครสวรรค์</t>
  </si>
  <si>
    <t>07K015</t>
  </si>
  <si>
    <t>07K016</t>
  </si>
  <si>
    <t>เลขที่ 804 ม.2 ซ.- ถ.- ต. เวียง อ. เชียงแสน จ. เชียงราย</t>
  </si>
  <si>
    <t>06I058</t>
  </si>
  <si>
    <t>11D015</t>
  </si>
  <si>
    <t>11D015-B001</t>
  </si>
  <si>
    <t>พ750/5655</t>
  </si>
  <si>
    <t>จ.ส.ต.หญิง ไพลิน นาพันธุ์</t>
  </si>
  <si>
    <t>เลขที่ 89 ม.7 ต. เวียง อ. เชียงแสน จ. เชียงราย</t>
  </si>
  <si>
    <t>13F026</t>
  </si>
  <si>
    <t>89 ม.7เวียง เชียงแสน เชียงราย</t>
  </si>
  <si>
    <t>13F026-B001</t>
  </si>
  <si>
    <t>13F026-B002</t>
  </si>
  <si>
    <t>13F026-B003</t>
  </si>
  <si>
    <t>13F026-B004</t>
  </si>
  <si>
    <t>พ777/5772</t>
  </si>
  <si>
    <t>นาย ไพวรรณ ทูลโรจน์</t>
  </si>
  <si>
    <t>เลขที่ 177 ม.5 ต. เวียง อ. เชียงแสน จ. เชียงราย</t>
  </si>
  <si>
    <t>12C055</t>
  </si>
  <si>
    <t>177 ม.5เวียง เชียงแสน เชียงราย</t>
  </si>
  <si>
    <t>12C055-B001</t>
  </si>
  <si>
    <t>12C055-B002</t>
  </si>
  <si>
    <t>12C055-B005</t>
  </si>
  <si>
    <t>12C055/002</t>
  </si>
  <si>
    <t>พ777/5357</t>
  </si>
  <si>
    <t>น.ส. ไพวรรณ์ บุญทรง</t>
  </si>
  <si>
    <t>เลขที่ 62 ม.8 ซ.- ถ.- ต. เวียง อ. เชียงแสน จ. เชียงราย</t>
  </si>
  <si>
    <t>04Q006</t>
  </si>
  <si>
    <t>04Q006-B001</t>
  </si>
  <si>
    <t>04Q006-B003</t>
  </si>
  <si>
    <t>06I041</t>
  </si>
  <si>
    <t>62 ม.8 ซ.- ถ.-เวียง เชียงแสน เชียงราย</t>
  </si>
  <si>
    <t>06I041-B001</t>
  </si>
  <si>
    <t>06I041-B002</t>
  </si>
  <si>
    <t>06I041-B003</t>
  </si>
  <si>
    <t>08M022</t>
  </si>
  <si>
    <t>พ810/8000</t>
  </si>
  <si>
    <t>นาง ไพแสง สุวรรณดี</t>
  </si>
  <si>
    <t>12C090</t>
  </si>
  <si>
    <t>418 ม.5เวียง เชียงแสน เชียงราย</t>
  </si>
  <si>
    <t>12C090-B001</t>
  </si>
  <si>
    <t>12C090/001</t>
  </si>
  <si>
    <t>ฟ910/2771</t>
  </si>
  <si>
    <t>นางสาว ฟอง ไชยมงคล</t>
  </si>
  <si>
    <t>เลขที่ 27 ม.9 ต. เวียง อ. เชียงแสน จ. เชียงราย</t>
  </si>
  <si>
    <t>09D053</t>
  </si>
  <si>
    <t>27 ม.9เวียง เชียงแสน เชียงราย</t>
  </si>
  <si>
    <t>09D053-B001</t>
  </si>
  <si>
    <t>ฟ910/8551</t>
  </si>
  <si>
    <t>นาง ฟอง สุทธคำ</t>
  </si>
  <si>
    <t>เลขที่ 246 ม.5 ต. เวียง อ. เชียงแสน จ. เชียงราย</t>
  </si>
  <si>
    <t>12C033</t>
  </si>
  <si>
    <t>246 ม.5เวียง เชียงแสน เชียงราย</t>
  </si>
  <si>
    <t>12C033-B001</t>
  </si>
  <si>
    <t>12C033-B002</t>
  </si>
  <si>
    <t>12C033-B003</t>
  </si>
  <si>
    <t>เลขที่ 134 ม.5 ต. เวียง อ. เชียงแสน จ. เชียงราย</t>
  </si>
  <si>
    <t>12D028</t>
  </si>
  <si>
    <t>13E032</t>
  </si>
  <si>
    <t>12D027</t>
  </si>
  <si>
    <t>12E047</t>
  </si>
  <si>
    <t>ฟ912/1270</t>
  </si>
  <si>
    <t>นาง ฟองจันทร์ ขจร</t>
  </si>
  <si>
    <t>เลขที่ 20 ม.4 ซ.- ถ.- ต. เวียง อ. เชียงแสน จ. เชียงราย</t>
  </si>
  <si>
    <t>20 ม.4 ซ.- ถ.-เวียง เชียงแสน เชียงราย</t>
  </si>
  <si>
    <t>01I024</t>
  </si>
  <si>
    <t>001/038</t>
  </si>
  <si>
    <t>ฟ912/4485</t>
  </si>
  <si>
    <t>นาง ฟองจันทร์ ตาดเสน</t>
  </si>
  <si>
    <t>เลขที่ 152 ม.8 ซ.- ถ.- ต. เวียง อ. เชียงแสน จ. เชียงราย</t>
  </si>
  <si>
    <t>06E156</t>
  </si>
  <si>
    <t>152 ม.8 ซ.- ถ.-เวียง เชียงแสน เชียงราย</t>
  </si>
  <si>
    <t>06E156-B001</t>
  </si>
  <si>
    <t>เลขที่ 361/1 ม.2 ต. เวียง อ. เมืองเชียงราย จ. เชียงราย</t>
  </si>
  <si>
    <t>07L026</t>
  </si>
  <si>
    <t>07I009</t>
  </si>
  <si>
    <t>เลขที่ 235/3-5 ถ.สุขุมวิท21 ต. คลองเตย อ. คลองเตย จ. กรุงเทพมหานคร</t>
  </si>
  <si>
    <t>12H018</t>
  </si>
  <si>
    <t>12G017</t>
  </si>
  <si>
    <t>12H002</t>
  </si>
  <si>
    <t>12I002</t>
  </si>
  <si>
    <t>12H025</t>
  </si>
  <si>
    <t>12H008</t>
  </si>
  <si>
    <t>ภ155/8517</t>
  </si>
  <si>
    <t>นาง ภคนันท์ สืบแก้ว</t>
  </si>
  <si>
    <t>เลขที่ 387 ม.5 ต. เวียง อ. เชียงแสน จ. เชียงราย</t>
  </si>
  <si>
    <t>11G033</t>
  </si>
  <si>
    <t>387 ม.5เวียง เชียงแสน เชียงราย</t>
  </si>
  <si>
    <t>11G033-B001</t>
  </si>
  <si>
    <t>ภ140/2700</t>
  </si>
  <si>
    <t>นาย ภัคดี ใชยะ</t>
  </si>
  <si>
    <t>เลขที่ 63 ม.6 ต. เวียง อ. เชียงแสน จ. เชียงราย</t>
  </si>
  <si>
    <t>08A051</t>
  </si>
  <si>
    <t>63 ม.6เวียง เชียงแสน เชียงราย</t>
  </si>
  <si>
    <t>08A051-B001</t>
  </si>
  <si>
    <t>08A051-B002</t>
  </si>
  <si>
    <t>08A054</t>
  </si>
  <si>
    <t>เลขที่ 415 ม.13 ต. ศรีดอนมูล อ. เชียงแสน จ. เชียงราย</t>
  </si>
  <si>
    <t>04N002</t>
  </si>
  <si>
    <t>เลขที่ 648 ซ.สุขุมวิท 93 ต.  อ. พระโขนง จ. กรุงเทพมหานคร</t>
  </si>
  <si>
    <t>09E047</t>
  </si>
  <si>
    <t>ภ437/5400</t>
  </si>
  <si>
    <t>น.ส. ภัณฑิลา ธิดา</t>
  </si>
  <si>
    <t>เลขที่ 177 ม.1 ซ.- ถ.- ต. เวียง อ. เชียงแสน จ. เชียงราย</t>
  </si>
  <si>
    <t>03B020</t>
  </si>
  <si>
    <t>177 ม.1 ซ.- ถ.-เวียง เชียงแสน เชียงราย</t>
  </si>
  <si>
    <t>03B020-B001</t>
  </si>
  <si>
    <t>ภ575/8777</t>
  </si>
  <si>
    <t>น.ส. ภัทรเนตร สุวรรณดี</t>
  </si>
  <si>
    <t>12E038</t>
  </si>
  <si>
    <t>12B001</t>
  </si>
  <si>
    <t>12E029</t>
  </si>
  <si>
    <t>12E029-B001</t>
  </si>
  <si>
    <t>12E030</t>
  </si>
  <si>
    <t>12I008</t>
  </si>
  <si>
    <t>12E031/001</t>
  </si>
  <si>
    <t>ภ577/2527</t>
  </si>
  <si>
    <t>นาง ภัทรวดี ชนะชมภู</t>
  </si>
  <si>
    <t>เลขที่ 320 ม.8 ต. เวียง อ. เชียงแสน จ. เชียงราย</t>
  </si>
  <si>
    <t>06J071/001</t>
  </si>
  <si>
    <t>320 ม.8เวียง เชียงแสน เชียงราย</t>
  </si>
  <si>
    <t>ภ577/5796</t>
  </si>
  <si>
    <t>น.ส. ภัทรวดี ทวีอภิรดีบำรุง</t>
  </si>
  <si>
    <t>เลขที่ 263 ม.2 ต. แม่ไร่ อ. แม่จัน จ. เชียงราย</t>
  </si>
  <si>
    <t>06H032/007</t>
  </si>
  <si>
    <t>263 ม.2แม่ไร่ แม่จัน เชียงราย</t>
  </si>
  <si>
    <t>06H032-B002</t>
  </si>
  <si>
    <t>เลขที่ 17/87 ต. สามเสนใน อ. พญาไท จ. กรุงเทพมหานคร</t>
  </si>
  <si>
    <t>07G004</t>
  </si>
  <si>
    <t>07G005</t>
  </si>
  <si>
    <t>ภ474/5777</t>
  </si>
  <si>
    <t>นาย ภาณุวัฒน์ ธรรมสาร</t>
  </si>
  <si>
    <t>เลขที่ 331 ม.8 ซ.- ถ.- ต. เวียง อ. เชียงแสน จ. เชียงราย</t>
  </si>
  <si>
    <t>06J108</t>
  </si>
  <si>
    <t>331 ม.8 ซ.- ถ.-เวียง เชียงแสน เชียงราย</t>
  </si>
  <si>
    <t>06J108-B001</t>
  </si>
  <si>
    <t>06J108-B002</t>
  </si>
  <si>
    <t>เลขที่ 197 ม.2 ซ.- ถ.- ต. เวียง อ. เชียงแสน จ. เชียงราย</t>
  </si>
  <si>
    <t>06B011</t>
  </si>
  <si>
    <t>06B027</t>
  </si>
  <si>
    <t>06E039</t>
  </si>
  <si>
    <t>99 ม.8 ซ.- ถ.-เวียง เชียงแสน เชียงราย</t>
  </si>
  <si>
    <t>ภ840/7777</t>
  </si>
  <si>
    <t>นาย ภาษิต วิมลรัตน์</t>
  </si>
  <si>
    <t>เลขที่ 86 ม.6 ต. เวียง อ. เชียงแสน จ. เชียงราย</t>
  </si>
  <si>
    <t>06K028</t>
  </si>
  <si>
    <t>86 ม.6เวียง เชียงแสน เชียงราย</t>
  </si>
  <si>
    <t>06K028-B001</t>
  </si>
  <si>
    <t>เลขที่ 713 ม.3 ต. เวียง อ. เชียงแสน จ. เชียงราย</t>
  </si>
  <si>
    <t>13D039</t>
  </si>
  <si>
    <t>เลขที่ 246/3 ถ.ผังเมืองสาย ก. ต. ป่าตอง อ. กะทู้ จ. ภูเก็ต</t>
  </si>
  <si>
    <t>12I037</t>
  </si>
  <si>
    <t>12J010</t>
  </si>
  <si>
    <t>ภ240/8757</t>
  </si>
  <si>
    <t>นาย ภูชิต สามานาม</t>
  </si>
  <si>
    <t>เลขที่ 261/2 ม.3 ต. เวียง อ. เชียงแสน จ. เชียงราย</t>
  </si>
  <si>
    <t>08L035</t>
  </si>
  <si>
    <t>261/2 ม.3เวียง เชียงแสน เชียงราย</t>
  </si>
  <si>
    <t>ภ755/4170</t>
  </si>
  <si>
    <t>นาย ภูมินทร์ ตะการ</t>
  </si>
  <si>
    <t>เลขที่ 250 ม.9 ต. เวียง อ. เชียงแสน จ. เชียงราย</t>
  </si>
  <si>
    <t>09I024/001</t>
  </si>
  <si>
    <t>250 ม.9เวียง เชียงแสน เชียงราย</t>
  </si>
  <si>
    <t>ภ700/5777</t>
  </si>
  <si>
    <t>นาย ภูมี ธรรมวงศ์</t>
  </si>
  <si>
    <t>เลขที่ 96 ม.5 ต. เวียง อ. เชียงแสน จ. เชียงราย</t>
  </si>
  <si>
    <t>11G022</t>
  </si>
  <si>
    <t>96 ม.5เวียง เชียงแสน เชียงราย</t>
  </si>
  <si>
    <t>11G022-B001</t>
  </si>
  <si>
    <t>11G022-B002</t>
  </si>
  <si>
    <t>12D008</t>
  </si>
  <si>
    <t>ภ747/8517</t>
  </si>
  <si>
    <t>นาย ภูวดล แสนเครือเนตร</t>
  </si>
  <si>
    <t>เลขที่ 184 ม.8 ซ.- ถ.- ต. เวียง อ. เชียงแสน จ. เชียงราย</t>
  </si>
  <si>
    <t>06I068</t>
  </si>
  <si>
    <t>184 ม.8 ซ.- ถ.-เวียง เชียงแสน เชียงราย</t>
  </si>
  <si>
    <t>06I068-B001</t>
  </si>
  <si>
    <t>ภ822/9567</t>
  </si>
  <si>
    <t>นาย ไภสัชชา อินพูลใจ</t>
  </si>
  <si>
    <t>เลขที่ 86 ม.8 ซ.- ถ.- ต. เวียง อ. เชียงแสน จ. เชียงราย</t>
  </si>
  <si>
    <t>06E162</t>
  </si>
  <si>
    <t>86 ม.8 ซ.- ถ.-เวียง เชียงแสน เชียงราย</t>
  </si>
  <si>
    <t>06E162-B001</t>
  </si>
  <si>
    <t>06E162-B002</t>
  </si>
  <si>
    <t>06E162-B003</t>
  </si>
  <si>
    <t>เลขที่ 65 ม.2 ซ.- ถ.- ต. เวียง อ. เชียงแสน จ. เชียงราย</t>
  </si>
  <si>
    <t>04P004</t>
  </si>
  <si>
    <t>เลขที่ 37 ม.2 ซ.- ถ.- ต. เวียง อ. เชียงแสน จ. เชียงราย</t>
  </si>
  <si>
    <t>04R016</t>
  </si>
  <si>
    <t>04P028</t>
  </si>
  <si>
    <t>06A015</t>
  </si>
  <si>
    <t>ม430/1557</t>
  </si>
  <si>
    <t>น.ส. มณฑา กันทะวงศ์</t>
  </si>
  <si>
    <t>เลขที่ 223 ม.1 ซ.- ถ.- ต. เวียง อ. เชียงแสน จ. เชียงราย</t>
  </si>
  <si>
    <t>03J008</t>
  </si>
  <si>
    <t>04B058</t>
  </si>
  <si>
    <t>04B022</t>
  </si>
  <si>
    <t>223 ม.1 ซ.- ถ.-เวียง เชียงแสน เชียงราย</t>
  </si>
  <si>
    <t>04B022-B001</t>
  </si>
  <si>
    <t>04B022-B002</t>
  </si>
  <si>
    <t>เลขที่ 238/63 ม.1 ต. นครสวรรค์ตก อ. เมืองนครสวรรค์ จ. นครสวรรค์</t>
  </si>
  <si>
    <t>07C018</t>
  </si>
  <si>
    <t>เลขที่ 50 ม.4 ซ.- ถ.- ต. เวียง อ. เชียงแสน จ. เชียงราย</t>
  </si>
  <si>
    <t>01B007</t>
  </si>
  <si>
    <t>เลขที่ 252/69 ถ.ถนนร่มเกล้า ต. มีนบุรี อ. มีนบุรี จ. กรุงเทพมหานคร</t>
  </si>
  <si>
    <t>13G011</t>
  </si>
  <si>
    <t>13F015</t>
  </si>
  <si>
    <t>13F012</t>
  </si>
  <si>
    <t>13F016</t>
  </si>
  <si>
    <t>13F023</t>
  </si>
  <si>
    <t>เลขที่ 63 ม.9 ซ.- ถ.- ต. ไชยสถาน อ. เมืองน่าน จ. น่าน</t>
  </si>
  <si>
    <t>04R010</t>
  </si>
  <si>
    <t>ม477/2772</t>
  </si>
  <si>
    <t>นาง มณีวรรณ ชัยราช</t>
  </si>
  <si>
    <t xml:space="preserve"> ม.2 ซ.รามคำแหง 166 แยก 5 ต. มีนบุรี อ. มีนบุรี จ. กรุงเทพมหานคร</t>
  </si>
  <si>
    <t>13G008</t>
  </si>
  <si>
    <t>11G067</t>
  </si>
  <si>
    <t xml:space="preserve"> ม.2 ซ.รามคำแหง 166 แยก 5มีนบุรี มีนบุรี กรุงเทพมหานคร</t>
  </si>
  <si>
    <t>11G067-B001</t>
  </si>
  <si>
    <t>เลขที่ 310/620 ต. ดอนเมือง อ. ดอนเมือง จ. กรุงเทพมหานคร</t>
  </si>
  <si>
    <t>11F038</t>
  </si>
  <si>
    <t>11F038-B001</t>
  </si>
  <si>
    <t>11E004</t>
  </si>
  <si>
    <t>เลขที่ 430 ม.- ซ.- ถ.- ต. แสนสุข อ. เมืองชลบุรี จ. ชลบุรี</t>
  </si>
  <si>
    <t>02M008</t>
  </si>
  <si>
    <t>02N005</t>
  </si>
  <si>
    <t>ม542/1797</t>
  </si>
  <si>
    <t>นาย มนต์ชัย คำลอม</t>
  </si>
  <si>
    <t>เลขที่ 178 ม.1 ซ.- ถ.- ต. โหล่งขอด อ. พร้าว จ. เชียงใหม่</t>
  </si>
  <si>
    <t>06E094</t>
  </si>
  <si>
    <t>178 ม.1 ซ.- ถ.-โหล่งขอด พร้าว เชียงใหม่</t>
  </si>
  <si>
    <t>06E094-B001</t>
  </si>
  <si>
    <t>06E094-B002</t>
  </si>
  <si>
    <t>06E094-B003</t>
  </si>
  <si>
    <t>เลขที่ 42 ม.4 ต. เวียง อ. เชียงแสน จ. เชียงราย</t>
  </si>
  <si>
    <t>เลขที่ 1 ม.1 ต. บางพึ่ง อ. พระประแดง จ. สมุทรปราการ</t>
  </si>
  <si>
    <t>04I017</t>
  </si>
  <si>
    <t>ม547/6772</t>
  </si>
  <si>
    <t>นาย มนตรี พรมจิตร</t>
  </si>
  <si>
    <t>เลขที่ 66/1 ม.6 ต. เวียง อ. เชียงแสน จ. เชียงราย</t>
  </si>
  <si>
    <t>08A021</t>
  </si>
  <si>
    <t>66/1 ม.6เวียง เชียงแสน เชียงราย</t>
  </si>
  <si>
    <t>08A021-B001</t>
  </si>
  <si>
    <t>ม547/2713</t>
  </si>
  <si>
    <t>นาย มนตรี ชัยกาญจนกิจ</t>
  </si>
  <si>
    <t>เลขที่ 33 ม.3 ต. นาจักร อ. เมืองแพร่ จ. แพร่</t>
  </si>
  <si>
    <t>03C010</t>
  </si>
  <si>
    <t>33 ม.3นาจักร เมืองแพร่ แพร่</t>
  </si>
  <si>
    <t>06E003</t>
  </si>
  <si>
    <t>ม547/7500</t>
  </si>
  <si>
    <t>นาย มนตรี ยานะ</t>
  </si>
  <si>
    <t>เลขที่ 487 ม.2 ซ.- ถ.- ต. เวียง อ. เชียงแสน จ. เชียงราย</t>
  </si>
  <si>
    <t>06E020</t>
  </si>
  <si>
    <t>487 ม.2 ซ.- ถ.-เวียง เชียงแสน เชียงราย</t>
  </si>
  <si>
    <t>06E020-B001</t>
  </si>
  <si>
    <t>เลขที่ 36/44 ม.16 ต. บางแก้ว อ. บางพลี จ. สมุทรปราการ</t>
  </si>
  <si>
    <t>04I039</t>
  </si>
  <si>
    <t>เลขที่ 551 ม.3 ต. เวียง อ. เชียงแสน จ. เชียงราย</t>
  </si>
  <si>
    <t>11A022</t>
  </si>
  <si>
    <t>11A021</t>
  </si>
  <si>
    <t>11A020</t>
  </si>
  <si>
    <t>ม580/2655</t>
  </si>
  <si>
    <t>นาย มนัส ใจพันธ์</t>
  </si>
  <si>
    <t>เลขที่ 49/176 ม.6 ต. คูคต อ. ลำลูกกา จ. ปทุมธานี</t>
  </si>
  <si>
    <t>11E022</t>
  </si>
  <si>
    <t>49/176 ม.6คูคต ลำลูกกา ปทุมธานี</t>
  </si>
  <si>
    <t>11E022-B001</t>
  </si>
  <si>
    <t>เลขที่ 507 ม.2 ซ.- ถ.- ต. เวียง อ. เชียงแสน จ. เชียงราย</t>
  </si>
  <si>
    <t>04K011</t>
  </si>
  <si>
    <t>13D010</t>
  </si>
  <si>
    <t>ม752/2757</t>
  </si>
  <si>
    <t>นาง มลธิชา ไชยบาล</t>
  </si>
  <si>
    <t>เลขที่ 121 ม.5 ต. เวียงพางคำ อ. แม่สาย จ. เชียงราย</t>
  </si>
  <si>
    <t>09G013</t>
  </si>
  <si>
    <t>09G015</t>
  </si>
  <si>
    <t>09G012</t>
  </si>
  <si>
    <t>ม794/8195</t>
  </si>
  <si>
    <t>นาง มลฤดี แสงอาทิตย์</t>
  </si>
  <si>
    <t>เลขที่ 333 ม.8 ซ.- ถ.- ต. เวียง อ. เชียงแสน จ. เชียงราย</t>
  </si>
  <si>
    <t>06J110</t>
  </si>
  <si>
    <t>333 ม.8 ซ.- ถ.-เวียง เชียงแสน เชียงราย</t>
  </si>
  <si>
    <t>06J110-B001</t>
  </si>
  <si>
    <t>เลขที่ 91 ม.1 ต. เวียง อ. เชียงแสน จ. เชียงราย</t>
  </si>
  <si>
    <t>04B131</t>
  </si>
  <si>
    <t>03D003</t>
  </si>
  <si>
    <t>ส.ธ.1</t>
  </si>
  <si>
    <t>เลขที่ 162/1 ม.8 ซ.- ถ.- ต. เวียง อ. เชียงแสน จ. เชียงราย</t>
  </si>
  <si>
    <t>06C017</t>
  </si>
  <si>
    <t>เลขที่ 251/3 ม.3 ต. เวียง อ. เชียงแสน จ. เชียงราย</t>
  </si>
  <si>
    <t>09K017</t>
  </si>
  <si>
    <t>ม777/6221</t>
  </si>
  <si>
    <t>น.ส. มะลิวัลย์ พุชชาคำ</t>
  </si>
  <si>
    <t>07J022/002</t>
  </si>
  <si>
    <t xml:space="preserve"> ม.6เวียง เชียงแสน เชียงราย</t>
  </si>
  <si>
    <t>07J024-B001</t>
  </si>
  <si>
    <t>04A021</t>
  </si>
  <si>
    <t>ม500/6753</t>
  </si>
  <si>
    <t>นาย มั่น  ภิระปัญญา</t>
  </si>
  <si>
    <t>เลขที่ 44 ม.5 ต. เวียง อ. เชียงแสน จ. เชียงราย</t>
  </si>
  <si>
    <t>11E029</t>
  </si>
  <si>
    <t>44 ม.5เวียง เชียงแสน เชียงราย</t>
  </si>
  <si>
    <t>11E029-B001</t>
  </si>
  <si>
    <t>11E029-B002</t>
  </si>
  <si>
    <t>ม500/8765</t>
  </si>
  <si>
    <t>นาย มั่น สมพันธ์</t>
  </si>
  <si>
    <t>เลขที่ 52 ม.5 ต. เวียง อ. เชียงแสน จ. เชียงราย</t>
  </si>
  <si>
    <t>11E048</t>
  </si>
  <si>
    <t>52 ม.5เวียง เชียงแสน เชียงราย</t>
  </si>
  <si>
    <t>11E048-B001</t>
  </si>
  <si>
    <t>11E048-B002</t>
  </si>
  <si>
    <t>12I033</t>
  </si>
  <si>
    <t>เลขที่ 55/1 ม.1 ซ.- ถ.- ต. เวียง อ. เชียงแสน จ. เชียงราย</t>
  </si>
  <si>
    <t>04B067</t>
  </si>
  <si>
    <t>03C032/001</t>
  </si>
  <si>
    <t>10D025</t>
  </si>
  <si>
    <t>10D022</t>
  </si>
  <si>
    <t>10D024</t>
  </si>
  <si>
    <t>10B015</t>
  </si>
  <si>
    <t>10D007</t>
  </si>
  <si>
    <t>10D011</t>
  </si>
  <si>
    <t>10D008</t>
  </si>
  <si>
    <t>10D012</t>
  </si>
  <si>
    <t>10F011</t>
  </si>
  <si>
    <t>10D006</t>
  </si>
  <si>
    <t>10D009</t>
  </si>
  <si>
    <t>10D016</t>
  </si>
  <si>
    <t>10D018</t>
  </si>
  <si>
    <t>10D020</t>
  </si>
  <si>
    <t>10D013</t>
  </si>
  <si>
    <t>09G001</t>
  </si>
  <si>
    <t>09G001-B001</t>
  </si>
  <si>
    <t>09G001-B002</t>
  </si>
  <si>
    <t>ม000/8100</t>
  </si>
  <si>
    <t>นาย มา สุขปัญญา</t>
  </si>
  <si>
    <t>เลขที่ 114 ม.5 ต. เวียง อ. เชียงแสน จ. เชียงราย</t>
  </si>
  <si>
    <t>11G041</t>
  </si>
  <si>
    <t>114 ม.5เวียง เชียงแสน เชียงราย</t>
  </si>
  <si>
    <t>11G041-B001</t>
  </si>
  <si>
    <t>11G041-B002</t>
  </si>
  <si>
    <t>11G041-B003</t>
  </si>
  <si>
    <t>ม000/1740</t>
  </si>
  <si>
    <t>นาย มา แก้วดำ</t>
  </si>
  <si>
    <t>เลขที่ 33 ม.7 ต. เวียง อ. เชียงแสน จ. เชียงราย</t>
  </si>
  <si>
    <t>13B043</t>
  </si>
  <si>
    <t>33 ม.7เวียง เชียงแสน เชียงราย</t>
  </si>
  <si>
    <t>13B043-B001</t>
  </si>
  <si>
    <t>13H022</t>
  </si>
  <si>
    <t>ม000/9547</t>
  </si>
  <si>
    <t>นาย มา อินต๊ะวิชัย</t>
  </si>
  <si>
    <t>เลขที่ 77 ม.9 ต. เวียง อ. เชียงแสน จ. เชียงราย</t>
  </si>
  <si>
    <t>09D088</t>
  </si>
  <si>
    <t>77 ม.9เวียง เชียงแสน เชียงราย</t>
  </si>
  <si>
    <t>09D088-B001</t>
  </si>
  <si>
    <t>09D088-B002</t>
  </si>
  <si>
    <t>เลขที่ 381 ม.1 ต. เวียง อ. เชียงแสน จ. เชียงราย</t>
  </si>
  <si>
    <t>03C026</t>
  </si>
  <si>
    <t>02D037</t>
  </si>
  <si>
    <t>ม560/5778</t>
  </si>
  <si>
    <t>นาย มานพ นาระเรศ</t>
  </si>
  <si>
    <t>เลขที่ 271 ม.5 ต. เวียง อ. เชียงแสน จ. เชียงราย</t>
  </si>
  <si>
    <t>12C057</t>
  </si>
  <si>
    <t>271 ม.5เวียง เชียงแสน เชียงราย</t>
  </si>
  <si>
    <t>12C057-B001</t>
  </si>
  <si>
    <t>12C057-B002</t>
  </si>
  <si>
    <t>ม560/1790</t>
  </si>
  <si>
    <t>นาย มานพ คำลือ</t>
  </si>
  <si>
    <t>เลขที่ 161 ม.5 ต. เวียง อ. เชียงแสน จ. เชียงราย</t>
  </si>
  <si>
    <t>11D050</t>
  </si>
  <si>
    <t>161 ม.5เวียง เชียงแสน เชียงราย</t>
  </si>
  <si>
    <t>11D050-B001</t>
  </si>
  <si>
    <t>11D050-B002</t>
  </si>
  <si>
    <t>13H013</t>
  </si>
  <si>
    <t>12A012</t>
  </si>
  <si>
    <t>ม560/8781</t>
  </si>
  <si>
    <t>นาย มานพ ศรีสุข</t>
  </si>
  <si>
    <t>เลขที่ 10 ม.6 ต. เวียง อ. เชียงแสน จ. เชียงราย</t>
  </si>
  <si>
    <t>06N014</t>
  </si>
  <si>
    <t>10 ม.6เวียง เชียงแสน เชียงราย</t>
  </si>
  <si>
    <t>06N014-B001</t>
  </si>
  <si>
    <t>ม560/7950</t>
  </si>
  <si>
    <t>นาย มานพ มอนะ</t>
  </si>
  <si>
    <t>02E034</t>
  </si>
  <si>
    <t>02E034-B001</t>
  </si>
  <si>
    <t>ม500/5110</t>
  </si>
  <si>
    <t>นาย มานะ ปุกคำ</t>
  </si>
  <si>
    <t>เลขที่ 3 ม.9 ต. เวียง อ. เชียงแสน จ. เชียงราย</t>
  </si>
  <si>
    <t>09A016</t>
  </si>
  <si>
    <t>3 ม.9เวียง เชียงแสน เชียงราย</t>
  </si>
  <si>
    <t>09A016-B001</t>
  </si>
  <si>
    <t>09A016-B002</t>
  </si>
  <si>
    <t>ม500/5597</t>
  </si>
  <si>
    <t>นาย มานะ บุ้นเฮี้ยน</t>
  </si>
  <si>
    <t>เลขที่ 749 ม.1 ต. เวียง อ. เชียงแสน จ. เชียงราย</t>
  </si>
  <si>
    <t>03J026/003</t>
  </si>
  <si>
    <t>749 ม.1เวียง เชียงแสน เชียงราย</t>
  </si>
  <si>
    <t>03J015/003/001</t>
  </si>
  <si>
    <t>ม547/5850</t>
  </si>
  <si>
    <t>นาย มานิตย์ ทะสัน</t>
  </si>
  <si>
    <t>เลขที่ 60 ม.9 ต. เวียง อ. เชียงแสน จ. เชียงราย</t>
  </si>
  <si>
    <t>09I013</t>
  </si>
  <si>
    <t>60 ม.9เวียง เชียงแสน เชียงราย</t>
  </si>
  <si>
    <t>09K014</t>
  </si>
  <si>
    <t>เลขที่ 70/9 ซ.ร.ร.เพชรบุรี ต. ทุ่งพญาไท อ. ราชเทวี จ. กรุงเทพมหานคร</t>
  </si>
  <si>
    <t>07H015</t>
  </si>
  <si>
    <t>07H015/001</t>
  </si>
  <si>
    <t>เลขที่ 57/1 ม.4 ต. จันจว้า อ. แม่จัน จ. เชียงราย</t>
  </si>
  <si>
    <t>04C012</t>
  </si>
  <si>
    <t>ม770/8197</t>
  </si>
  <si>
    <t>น.ส. มาลัย แสงอรุณ</t>
  </si>
  <si>
    <t>04K017</t>
  </si>
  <si>
    <t>11E014</t>
  </si>
  <si>
    <t>11E014-B001</t>
  </si>
  <si>
    <t>06I135</t>
  </si>
  <si>
    <t>06I135-B001</t>
  </si>
  <si>
    <t>06I135-B002</t>
  </si>
  <si>
    <t>06I136</t>
  </si>
  <si>
    <t>06I136-B001</t>
  </si>
  <si>
    <t>06I136-B002</t>
  </si>
  <si>
    <t>06I136-B003</t>
  </si>
  <si>
    <t>06I136-B004</t>
  </si>
  <si>
    <t>06I136-B005</t>
  </si>
  <si>
    <t>06I136-B006</t>
  </si>
  <si>
    <t>06I136-B007</t>
  </si>
  <si>
    <t>06I136-B008</t>
  </si>
  <si>
    <t>06I136-B009</t>
  </si>
  <si>
    <t>ม700/8147</t>
  </si>
  <si>
    <t>นาง มาลี สุขตามใจ</t>
  </si>
  <si>
    <t>13B011</t>
  </si>
  <si>
    <t>13B011-B001</t>
  </si>
  <si>
    <t>13B011-B002</t>
  </si>
  <si>
    <t>ม700/5655</t>
  </si>
  <si>
    <t>นาง มาลี ทาพันธ์</t>
  </si>
  <si>
    <t>11G052</t>
  </si>
  <si>
    <t>11G052-B001</t>
  </si>
  <si>
    <t>ม700/1587</t>
  </si>
  <si>
    <t>นาง มาลี กันสีเวียง</t>
  </si>
  <si>
    <t>03H009</t>
  </si>
  <si>
    <t>03H009-B001</t>
  </si>
  <si>
    <t>03H009-B002</t>
  </si>
  <si>
    <t>03H009-B003</t>
  </si>
  <si>
    <t>03H009-B004</t>
  </si>
  <si>
    <t>02K002</t>
  </si>
  <si>
    <t>ม700/2717</t>
  </si>
  <si>
    <t>นาง มาลี ไชยกุล</t>
  </si>
  <si>
    <t>เลขที่ 67 ม.8 ซ.- ถ.- ต. เวียง อ. เชียงแสน จ. เชียงราย</t>
  </si>
  <si>
    <t>06C015</t>
  </si>
  <si>
    <t>02K001</t>
  </si>
  <si>
    <t>02K007</t>
  </si>
  <si>
    <t>ม700/1951</t>
  </si>
  <si>
    <t>น.ส. มาลี เขื่อนคำ</t>
  </si>
  <si>
    <t>เลขที่ 315 ม.5 ต. เวียง อ. เชียงแสน จ. เชียงราย</t>
  </si>
  <si>
    <t>12C040</t>
  </si>
  <si>
    <t>315 ม.5เวียง เชียงแสน เชียงราย</t>
  </si>
  <si>
    <t>12C040-B001</t>
  </si>
  <si>
    <t>ม700/7549</t>
  </si>
  <si>
    <t>นาง มาลี แวน ดอร์ท</t>
  </si>
  <si>
    <t>เลขที่ 4/2 ม.9 ซ.- ถ.- ต. หนองปรือ อ. บางละมุง จ. ชลบุรี</t>
  </si>
  <si>
    <t>06E087</t>
  </si>
  <si>
    <t>4/2 ม.9 ซ.- ถ.-หนองปรือ บางละมุง ชลบุรี</t>
  </si>
  <si>
    <t>เลขที่ 277 ม.8 ซ.- ถ.- ต. เวียง อ. เชียงแสน จ. เชียงราย</t>
  </si>
  <si>
    <t>06I060</t>
  </si>
  <si>
    <t>06I067</t>
  </si>
  <si>
    <t>06I067-B001</t>
  </si>
  <si>
    <t>06J101</t>
  </si>
  <si>
    <t>67 ม.8 ซ.- ถ.-เวียง เชียงแสน เชียงราย</t>
  </si>
  <si>
    <t>06J101-B001</t>
  </si>
  <si>
    <t>06J101-B002</t>
  </si>
  <si>
    <t>11G069</t>
  </si>
  <si>
    <t>11G070</t>
  </si>
  <si>
    <t>เลขที่ 134 ม.8 ซ.บ้านห้วยเกี๋ยง ถ.- ต. เวียง อ. เชียงแสน จ. เชียงราย</t>
  </si>
  <si>
    <t>06I072</t>
  </si>
  <si>
    <t>134 ม.8 ซ.บ้านห้วยเกี๋ยง ถ.-เวียง เชียงแสน เชียงราย</t>
  </si>
  <si>
    <t>เลขที่ 41 ม.7 ต. เวียง อ. เชียงแสน จ. เชียงราย</t>
  </si>
  <si>
    <t>13B005</t>
  </si>
  <si>
    <t>13B040/001</t>
  </si>
  <si>
    <t>ม700/6787</t>
  </si>
  <si>
    <t>นาย ม้าว พรหมปัญญา</t>
  </si>
  <si>
    <t>03D016</t>
  </si>
  <si>
    <t>49 ม.1 ซ.- ถ.-เวียง เชียงแสน เชียงราย</t>
  </si>
  <si>
    <t>03D016-B001</t>
  </si>
  <si>
    <t>03D016-B002</t>
  </si>
  <si>
    <t>03D016-B003</t>
  </si>
  <si>
    <t>03D016-B004</t>
  </si>
  <si>
    <t>03D016-B005</t>
  </si>
  <si>
    <t>03D016-B006</t>
  </si>
  <si>
    <t>03F001</t>
  </si>
  <si>
    <t>03F001-B001</t>
  </si>
  <si>
    <t>03F001-B002</t>
  </si>
  <si>
    <t>03F001-B003</t>
  </si>
  <si>
    <t>03F001-B004</t>
  </si>
  <si>
    <t>03F001-B005</t>
  </si>
  <si>
    <t>03F001-B006</t>
  </si>
  <si>
    <t>02J004</t>
  </si>
  <si>
    <t>03E017</t>
  </si>
  <si>
    <t>เลขที่ 83 ม.5 ต. เวียง อ. เชียงแสน จ. เชียงราย</t>
  </si>
  <si>
    <t>12I018</t>
  </si>
  <si>
    <t>12D005</t>
  </si>
  <si>
    <t>13E041</t>
  </si>
  <si>
    <t>ม000/7196</t>
  </si>
  <si>
    <t>นาย มี รุ้งอำไพ</t>
  </si>
  <si>
    <t>13A013</t>
  </si>
  <si>
    <t>13A013-B001</t>
  </si>
  <si>
    <t>ม270/1740</t>
  </si>
  <si>
    <t>นาย มีชัย แก้วดำ</t>
  </si>
  <si>
    <t>เลขที่ 9849 ม.7 ต. เวียง อ. เชียงแสน จ. เชียงราย</t>
  </si>
  <si>
    <t>13C020</t>
  </si>
  <si>
    <t>9849 ม.7เวียง เชียงแสน เชียงราย</t>
  </si>
  <si>
    <t>13C020-B001</t>
  </si>
  <si>
    <t>เลขที่ 547/1 ม.3 ต. เวียง อ. เชียงแสน จ. เชียงราย</t>
  </si>
  <si>
    <t>10B001</t>
  </si>
  <si>
    <t>10B001/001</t>
  </si>
  <si>
    <t>10B001/002</t>
  </si>
  <si>
    <t>10B001/003</t>
  </si>
  <si>
    <t>10B001/004</t>
  </si>
  <si>
    <t>10B001/005</t>
  </si>
  <si>
    <t>04R037</t>
  </si>
  <si>
    <t>ม555/8555</t>
  </si>
  <si>
    <t>นาย เมธานันต์ สิทธิธัญกิจ</t>
  </si>
  <si>
    <t>เลขที่ 44/1 ม.4 ต. เวียง อ. เชียงแสน จ. เชียงราย</t>
  </si>
  <si>
    <t>44/1 ม.4เวียง เชียงแสน เชียงราย</t>
  </si>
  <si>
    <t>01B004</t>
  </si>
  <si>
    <t>ม567/7179</t>
  </si>
  <si>
    <t>น.ส. เมธาพร มุงเมือง</t>
  </si>
  <si>
    <t>เลขที่ 252 ม.1 ซ.- ถ.- ต. เวียง อ. เชียงแสน จ. เชียงราย</t>
  </si>
  <si>
    <t>02B023</t>
  </si>
  <si>
    <t>252 ม.1 ซ.- ถ.-เวียง เชียงแสน เชียงราย</t>
  </si>
  <si>
    <t>02B023-B001</t>
  </si>
  <si>
    <t>02B023-B002</t>
  </si>
  <si>
    <t>04N013</t>
  </si>
  <si>
    <t>ม910/5915</t>
  </si>
  <si>
    <t>นาย เมือง ทองทา</t>
  </si>
  <si>
    <t>เลขที่ 101 ม.9 ต. เวียง อ. เชียงแสน จ. เชียงราย</t>
  </si>
  <si>
    <t>09D033</t>
  </si>
  <si>
    <t>101 ม.9เวียง เชียงแสน เชียงราย</t>
  </si>
  <si>
    <t>09D033-B001</t>
  </si>
  <si>
    <t>09D033-B002</t>
  </si>
  <si>
    <t>เลขที่ 25 ม.2 ต. เวียง อ. เชียงแสน จ. เชียงราย</t>
  </si>
  <si>
    <t>เลขที่ 93/1 ม.2 ต. เวียง อ. เชียงแสน จ. เชียงราย</t>
  </si>
  <si>
    <t>13E022</t>
  </si>
  <si>
    <t>เลขที่ 136/1 ม.2 ซ.- ถ.- ต. เวียง อ. เชียงแสน จ. เชียงราย</t>
  </si>
  <si>
    <t>04P020</t>
  </si>
  <si>
    <t>เลขที่ 57 ม.3 ต. เวียง อ. เชียงแสน จ. เชียงราย</t>
  </si>
  <si>
    <t>09E028</t>
  </si>
  <si>
    <t>เลขที่ 26 ม.9 ซ.- ถ.- ต. แสนสุข อ. เมืองชลบุรี จ. ชลบุรี</t>
  </si>
  <si>
    <t>02N007</t>
  </si>
  <si>
    <t>ย114/4770</t>
  </si>
  <si>
    <t>ด.ต. ยงค์เดช ตู่มาละ</t>
  </si>
  <si>
    <t>เลขที่ 178 ม.8 ซ.- ถ.- ต. เวียง อ. เชียงแสน จ. เชียงราย</t>
  </si>
  <si>
    <t>06I141</t>
  </si>
  <si>
    <t>178 ม.8 ซ.- ถ.-เวียง เชียงแสน เชียงราย</t>
  </si>
  <si>
    <t>06I141-B001</t>
  </si>
  <si>
    <t>06I141-B002</t>
  </si>
  <si>
    <t>06I141-B003</t>
  </si>
  <si>
    <t>06I141-B004</t>
  </si>
  <si>
    <t>06I141-B005</t>
  </si>
  <si>
    <t>ย110/1587</t>
  </si>
  <si>
    <t>นาย ยงค์ กันสีเวียง</t>
  </si>
  <si>
    <t>06J050</t>
  </si>
  <si>
    <t>06J050-B001</t>
  </si>
  <si>
    <t>06J050-B002</t>
  </si>
  <si>
    <t>เลขที่ 38 ม.13 ต. บางกอบัว อ. พระประแดง จ. สมุทรปราการ</t>
  </si>
  <si>
    <t>08M003</t>
  </si>
  <si>
    <t>ย777/4718</t>
  </si>
  <si>
    <t>นาย ยรรยง ดวงสนิท</t>
  </si>
  <si>
    <t>เลขที่ 512 ม.1 ซ.- ถ.- ต. เวียง อ. เชียงแสน จ. เชียงราย</t>
  </si>
  <si>
    <t>04B093</t>
  </si>
  <si>
    <t>512 ม.1 ซ.- ถ.-เวียง เชียงแสน เชียงราย</t>
  </si>
  <si>
    <t>04B093-B001</t>
  </si>
  <si>
    <t>04B093-B002</t>
  </si>
  <si>
    <t>04B093-B003</t>
  </si>
  <si>
    <t>เลขที่ 787 ม.2 ซ.- ถ.- ต. เวียง อ. เชียงแสน จ. เชียงราย</t>
  </si>
  <si>
    <t>06E064</t>
  </si>
  <si>
    <t>ย711/1585</t>
  </si>
  <si>
    <t>น.ส. ยวงคำ ขันสุธรรม</t>
  </si>
  <si>
    <t>09A006</t>
  </si>
  <si>
    <t>09A006-B001</t>
  </si>
  <si>
    <t>09A003</t>
  </si>
  <si>
    <t>09A003-B001</t>
  </si>
  <si>
    <t>09A003-B002</t>
  </si>
  <si>
    <t>เลขที่ 88 ม.3 ซ.ป่าตาล ต. ป่าตาล อ. ขุนตาล จ. เชียงราย</t>
  </si>
  <si>
    <t>ย940/1740</t>
  </si>
  <si>
    <t>น.ส. ยอด แก้วดำ</t>
  </si>
  <si>
    <t>13B024</t>
  </si>
  <si>
    <t>13B024-B001</t>
  </si>
  <si>
    <t>13B024-B002</t>
  </si>
  <si>
    <t>13B024-B003</t>
  </si>
  <si>
    <t>13B024-B004</t>
  </si>
  <si>
    <t>ย940/9400</t>
  </si>
  <si>
    <t>นาย ยอด อุดา</t>
  </si>
  <si>
    <t>เลขที่ 18/1 ม.4 ต. เวียง อ. เชียงแสน จ. เชียงราย</t>
  </si>
  <si>
    <t>01A012</t>
  </si>
  <si>
    <t>01I012</t>
  </si>
  <si>
    <t>12G007</t>
  </si>
  <si>
    <t>002/010</t>
  </si>
  <si>
    <t>18/1 ม.4เวียง เชียงแสน เชียงราย</t>
  </si>
  <si>
    <t>12G014</t>
  </si>
  <si>
    <t>12A007</t>
  </si>
  <si>
    <t>02D019</t>
  </si>
  <si>
    <t>ย640/2710</t>
  </si>
  <si>
    <t>นาย ย่าฟ่าตี่ แซ่ย่าง</t>
  </si>
  <si>
    <t>เลขที่ 269 ม.10 ต. ห้วยซ้อ อ. เชียงของ จ. เชียงราย</t>
  </si>
  <si>
    <t>06H032/001</t>
  </si>
  <si>
    <t>269 ม.10ห้วยซ้อ เชียงของ เชียงราย</t>
  </si>
  <si>
    <t>06H032-B003</t>
  </si>
  <si>
    <t>เลขที่ 75 ม.99 ต. ศาลเจ้าพ่อเสือ อ. พระนคร จ. กรุงเทพมหานคร</t>
  </si>
  <si>
    <t>09J010</t>
  </si>
  <si>
    <t>ย100/8755/001</t>
  </si>
  <si>
    <t>นาย ยิ่ง สิวันทอง</t>
  </si>
  <si>
    <t>เลขที่ 20 ม.8 ซ.- ถ.- ต. เวียง อ. เชียงแสน จ. เชียงราย</t>
  </si>
  <si>
    <t>06J039</t>
  </si>
  <si>
    <t>20 ม.8 ซ.- ถ.-เวียง เชียงแสน เชียงราย</t>
  </si>
  <si>
    <t>06J039-B001</t>
  </si>
  <si>
    <t>ย500/1587</t>
  </si>
  <si>
    <t>นาย ยืน กันสีเวียง</t>
  </si>
  <si>
    <t>เลขที่ 619 ม.8 ซ.- ถ.- ต. เวียง อ. เชียงแสน จ. เชียงราย</t>
  </si>
  <si>
    <t>06J077</t>
  </si>
  <si>
    <t>619 ม.8 ซ.- ถ.-เวียง เชียงแสน เชียงราย</t>
  </si>
  <si>
    <t>06J077-B001</t>
  </si>
  <si>
    <t>เลขที่ 64/9 ซ.รองเมือง 1 ถ.รองเมือง ต. รองเมือง อ. ปทุมวัน จ. กรุงเทพมหานคร</t>
  </si>
  <si>
    <t>07H018</t>
  </si>
  <si>
    <t>เลขที่ 27/19 ซ.ทวีวัฒนา-กาญจนา ต. ทวีวัฒนา อ. ทวีวัฒนา จ. กรุงเทพมหานคร</t>
  </si>
  <si>
    <t>02D050</t>
  </si>
  <si>
    <t>02D041</t>
  </si>
  <si>
    <t>02D044</t>
  </si>
  <si>
    <t>ย555/8581</t>
  </si>
  <si>
    <t>นาย ยุทธนา แสนศักดิ์หาญ</t>
  </si>
  <si>
    <t>เลขที่ 290 ม.9 ต. เวียง อ. เชียงแสน จ. เชียงราย</t>
  </si>
  <si>
    <t>09A040</t>
  </si>
  <si>
    <t>290 ม.9เวียง เชียงแสน เชียงราย</t>
  </si>
  <si>
    <t>09A040-B001</t>
  </si>
  <si>
    <t>ย555/5357</t>
  </si>
  <si>
    <t>นาย ยุทธนา บุญธรรม</t>
  </si>
  <si>
    <t>เลขที่ 418 ม.1 ซ.- ถ.- ต. เวียง อ. เชียงแสน จ. เชียงราย</t>
  </si>
  <si>
    <t>03H033</t>
  </si>
  <si>
    <t>418 ม.1 ซ.- ถ.-เวียง เชียงแสน เชียงราย</t>
  </si>
  <si>
    <t>03H033-B001</t>
  </si>
  <si>
    <t>03H033-B003</t>
  </si>
  <si>
    <t>ย555/1554</t>
  </si>
  <si>
    <t>นาย ยุทธนา กันทาเดช</t>
  </si>
  <si>
    <t>เลขที่ 161 ม.8 ต. เวียง อ. เชียงแสน จ. เชียงราย</t>
  </si>
  <si>
    <t>08B028</t>
  </si>
  <si>
    <t>161 ม.8เวียง เชียงแสน เชียงราย</t>
  </si>
  <si>
    <t>06L016</t>
  </si>
  <si>
    <t>03H074</t>
  </si>
  <si>
    <t>03H074-B001</t>
  </si>
  <si>
    <t>03H074-B002</t>
  </si>
  <si>
    <t>03H074-B003</t>
  </si>
  <si>
    <t>03H075</t>
  </si>
  <si>
    <t>04B074</t>
  </si>
  <si>
    <t>04B074-B001</t>
  </si>
  <si>
    <t>03G044</t>
  </si>
  <si>
    <t>03G044-B001</t>
  </si>
  <si>
    <t>ย550/4115</t>
  </si>
  <si>
    <t>นาย ยุทธ์ ตุงคบุรี</t>
  </si>
  <si>
    <t>เลขที่ 347 ม.1 ซ.- ถ.- ต. เวียง อ. เชียงแสน จ. เชียงราย</t>
  </si>
  <si>
    <t>03K062</t>
  </si>
  <si>
    <t>347 ม.1 ซ.- ถ.-เวียง เชียงแสน เชียงราย</t>
  </si>
  <si>
    <t>03K062-B001</t>
  </si>
  <si>
    <t>03K062-B002</t>
  </si>
  <si>
    <t>เลขที่ 288 ม.2 ต. เวียง อ. เชียงแสน จ. เชียงราย</t>
  </si>
  <si>
    <t>06A029</t>
  </si>
  <si>
    <t>เลขที่ 354 ม.1 ต. เวียง อ. เชียงแสน จ. เชียงราย</t>
  </si>
  <si>
    <t>เลขที่ 4/ช ม.4 ต. เวียง อ. เชียงแสน จ. เชียงราย</t>
  </si>
  <si>
    <t>04N017</t>
  </si>
  <si>
    <t>06E142</t>
  </si>
  <si>
    <t>ย650/8552</t>
  </si>
  <si>
    <t>นาง ยุพิน แสนนุจา</t>
  </si>
  <si>
    <t>เลขที่ 119 ม.6 ต. เวียง อ. เชียงแสน จ. เชียงราย</t>
  </si>
  <si>
    <t>08B030/001</t>
  </si>
  <si>
    <t>119 ม.6เวียง เชียงแสน เชียงราย</t>
  </si>
  <si>
    <t>08B030-B001</t>
  </si>
  <si>
    <t>ย677/2557</t>
  </si>
  <si>
    <t>น.ส. ยุภาวรรณ์ จันทร์ฟอง</t>
  </si>
  <si>
    <t>เลขที่ 98 ม.9 ต. เวียง อ. เชียงแสน จ. เชียงราย</t>
  </si>
  <si>
    <t>09D013</t>
  </si>
  <si>
    <t>98 ม.9เวียง เชียงแสน เชียงราย</t>
  </si>
  <si>
    <t>09D013-B001</t>
  </si>
  <si>
    <t>09D013-B002</t>
  </si>
  <si>
    <t>เลขที่ 36/39 ม.2 ต. บางระมาด อ. ตลิ่งชัน จ. กรุงเทพมหานคร</t>
  </si>
  <si>
    <t>09G017</t>
  </si>
  <si>
    <t>ย777/5717</t>
  </si>
  <si>
    <t>น.ส. ยุวรรณดา ทะมะคะวะ</t>
  </si>
  <si>
    <t>เลขที่ 99 ม.9 ต. เวียง อ. เชียงแสน จ. เชียงราย</t>
  </si>
  <si>
    <t>09D020</t>
  </si>
  <si>
    <t>99 ม.9เวียง เชียงแสน เชียงราย</t>
  </si>
  <si>
    <t>09D021</t>
  </si>
  <si>
    <t>09D021-B001</t>
  </si>
  <si>
    <t>09D021-B002</t>
  </si>
  <si>
    <t>09B032</t>
  </si>
  <si>
    <t>09B032-B001</t>
  </si>
  <si>
    <t>09B032-B002</t>
  </si>
  <si>
    <t>เลขที่ 402/1 ม.3 ต. รอบเวียง อ. เมืองเชียงราย จ. เชียงราย</t>
  </si>
  <si>
    <t>08M001</t>
  </si>
  <si>
    <t>ย778/5455</t>
  </si>
  <si>
    <t>นาง เยาวเรศ นตินันท์</t>
  </si>
  <si>
    <t>เลขที่ 151 ม.6 ต. เวียง อ. เชียงแสน จ. เชียงราย</t>
  </si>
  <si>
    <t>08A035</t>
  </si>
  <si>
    <t>151 ม.6เวียง เชียงแสน เชียงราย</t>
  </si>
  <si>
    <t>08A035-B001</t>
  </si>
  <si>
    <t>08A036</t>
  </si>
  <si>
    <t>08A036-B001</t>
  </si>
  <si>
    <t>08A036-B002</t>
  </si>
  <si>
    <t>เลขที่ 157 ม.5 ต. เวียง อ. เชียงแสน จ. เชียงราย</t>
  </si>
  <si>
    <t>12C043</t>
  </si>
  <si>
    <t>เลขที่ 308 ม.1 ต. เวียง อ. เชียงแสน จ. เชียงราย</t>
  </si>
  <si>
    <t>03G042</t>
  </si>
  <si>
    <t>อ767/6787</t>
  </si>
  <si>
    <t>น.ส. อุมาพร พรหมปัญญา</t>
  </si>
  <si>
    <t>306 ม.1 ซ.- ถ.-เวียง เชียงแสน เชียงราย</t>
  </si>
  <si>
    <t>03G042-B001</t>
  </si>
  <si>
    <t>03G042-B002</t>
  </si>
  <si>
    <t>02G022</t>
  </si>
  <si>
    <t>ร250/6787</t>
  </si>
  <si>
    <t>นาง รจนา พรหมมา</t>
  </si>
  <si>
    <t>เลขที่ 119 ม.1 ซ.- ถ.- ต. เวียง อ. เชียงแสน จ. เชียงราย</t>
  </si>
  <si>
    <t>04B073</t>
  </si>
  <si>
    <t>119 ม.1 ซ.- ถ.-เวียง เชียงแสน เชียงราย</t>
  </si>
  <si>
    <t>ร274/7548</t>
  </si>
  <si>
    <t>น.ส. รจรัตน์ ยนต์สุวรรณ</t>
  </si>
  <si>
    <t>เลขที่ 23 ถ.ชวนชื่น ต. บ้านพรุ อ. หาดใหญ่ จ. สงขลา</t>
  </si>
  <si>
    <t>13E016</t>
  </si>
  <si>
    <t>06L009</t>
  </si>
  <si>
    <t>06L008</t>
  </si>
  <si>
    <t>ร230/7342</t>
  </si>
  <si>
    <t>นาย รชฏะ วุฑฒิโชติ</t>
  </si>
  <si>
    <t>เลขที่ 227 ม.9 ต. ป่าซาง อ. แม่จัน จ. เชียงราย</t>
  </si>
  <si>
    <t>09E020</t>
  </si>
  <si>
    <t>227 ม.9ป่าซาง แม่จัน เชียงราย</t>
  </si>
  <si>
    <t>09E020-B001</t>
  </si>
  <si>
    <t>09E020-B002</t>
  </si>
  <si>
    <t>ร466/1325</t>
  </si>
  <si>
    <t>นาย รณภพ กาญจนโสภณ</t>
  </si>
  <si>
    <t>เลขที่ 78 ม.9 ต. เวียง อ. เชียงแสน จ. เชียงราย</t>
  </si>
  <si>
    <t>09E013</t>
  </si>
  <si>
    <t>09E012</t>
  </si>
  <si>
    <t>78 ม.9เวียง เชียงแสน เชียงราย</t>
  </si>
  <si>
    <t>ร477/2736</t>
  </si>
  <si>
    <t>นาง รดาวรินทร์ เจริญผล</t>
  </si>
  <si>
    <t>เลขที่ 137 ม.8 ซ.- ถ.- ต. เวียง อ. เชียงแสน จ. เชียงราย</t>
  </si>
  <si>
    <t>06J024</t>
  </si>
  <si>
    <t>06J024-B001</t>
  </si>
  <si>
    <t>06J024-B002</t>
  </si>
  <si>
    <t>06J024-B003</t>
  </si>
  <si>
    <t>06J024-B004</t>
  </si>
  <si>
    <t>06J024-B005</t>
  </si>
  <si>
    <t>06J024-B006</t>
  </si>
  <si>
    <t>06J024-B007</t>
  </si>
  <si>
    <t>06J024-B008</t>
  </si>
  <si>
    <t>06J024-B009</t>
  </si>
  <si>
    <t>06J024-B010</t>
  </si>
  <si>
    <t>06J097</t>
  </si>
  <si>
    <t>ร667/5571</t>
  </si>
  <si>
    <t>น.ส. รพีพรรณ ธนรักษ์กิจเจริญ</t>
  </si>
  <si>
    <t>08L001</t>
  </si>
  <si>
    <t>08L001-B001</t>
  </si>
  <si>
    <t>08L001-B002</t>
  </si>
  <si>
    <t>08L001-B003</t>
  </si>
  <si>
    <t>ร710/5774</t>
  </si>
  <si>
    <t>นาย ร่วง เทียมตา</t>
  </si>
  <si>
    <t>เลขที่ 38 ม.6 ต. เวียง อ. เชียงแสน จ. เชียงราย</t>
  </si>
  <si>
    <t>08A052</t>
  </si>
  <si>
    <t>38 ม.6เวียง เชียงแสน เชียงราย</t>
  </si>
  <si>
    <t>08A052-B001</t>
  </si>
  <si>
    <t>08A052-B002</t>
  </si>
  <si>
    <t>08A052-B003</t>
  </si>
  <si>
    <t>เลขที่ 72 ซ.โชคชัยร่วมมิตร ถ.วิภาวดีรังสิต ต. ท่าแร้ง อ. บางเขน จ. กรุงเทพมหานคร</t>
  </si>
  <si>
    <t>13I015</t>
  </si>
  <si>
    <t>13H033</t>
  </si>
  <si>
    <t>13H032</t>
  </si>
  <si>
    <t>13H019</t>
  </si>
  <si>
    <t>13H028</t>
  </si>
  <si>
    <t>13I008</t>
  </si>
  <si>
    <t>13I014</t>
  </si>
  <si>
    <t>13I007</t>
  </si>
  <si>
    <t>13I011</t>
  </si>
  <si>
    <t>13I009</t>
  </si>
  <si>
    <t>13I020</t>
  </si>
  <si>
    <t>13I023</t>
  </si>
  <si>
    <t>13I012</t>
  </si>
  <si>
    <t>13I016</t>
  </si>
  <si>
    <t>13I021</t>
  </si>
  <si>
    <t>13I025</t>
  </si>
  <si>
    <t>13I019</t>
  </si>
  <si>
    <t>13F030</t>
  </si>
  <si>
    <t>ร800/5740</t>
  </si>
  <si>
    <t>นาย รส นาระต๊ะ</t>
  </si>
  <si>
    <t>เลขที่ 441 ม.3 ต. เวียง อ. เชียงแสน จ. เชียงราย</t>
  </si>
  <si>
    <t>13E025</t>
  </si>
  <si>
    <t>441 ม.3เวียง เชียงแสน เชียงราย</t>
  </si>
  <si>
    <t>13E025-B001</t>
  </si>
  <si>
    <t>ว733/9625</t>
  </si>
  <si>
    <t>ด.ญ. วรัญญา อภิชนังกูร</t>
  </si>
  <si>
    <t>138/3 ม.2เวียง เชียงแสน เชียงราย</t>
  </si>
  <si>
    <t>ร800/9517</t>
  </si>
  <si>
    <t>นาย รส อิ่นแก้ว</t>
  </si>
  <si>
    <t>เลขที่ 92 ม.6 ต. เวียง อ. เชียงแสน จ. เชียงราย</t>
  </si>
  <si>
    <t>06N017</t>
  </si>
  <si>
    <t>92 ม.6เวียง เชียงแสน เชียงราย</t>
  </si>
  <si>
    <t>06N017-B001</t>
  </si>
  <si>
    <t>ร875/4174</t>
  </si>
  <si>
    <t>นาง รสริน ตะกรุดโทน</t>
  </si>
  <si>
    <t>เลขที่ 164/3 ม.2 ซ.- ถ.- ต. เวียง อ. เชียงแสน จ. เชียงราย</t>
  </si>
  <si>
    <t>06E145</t>
  </si>
  <si>
    <t>164/3 ม.2 ซ.- ถ.-เวียง เชียงแสน เชียงราย</t>
  </si>
  <si>
    <t>06E145-B001</t>
  </si>
  <si>
    <t>ร840/2871</t>
  </si>
  <si>
    <t>น.ส. รสิตา แซ่หวัง</t>
  </si>
  <si>
    <t>03K052</t>
  </si>
  <si>
    <t>03K052-B001</t>
  </si>
  <si>
    <t>ร880/1820</t>
  </si>
  <si>
    <t>นาย รหัส กสิใจ</t>
  </si>
  <si>
    <t>เลขที่ 39 ม.6 ต. เวียง อ. เชียงแสน จ. เชียงราย</t>
  </si>
  <si>
    <t>06K023</t>
  </si>
  <si>
    <t>39 ม.6เวียง เชียงแสน เชียงราย</t>
  </si>
  <si>
    <t>06K023-B001</t>
  </si>
  <si>
    <t>06K023-B002</t>
  </si>
  <si>
    <t>06K023-B003</t>
  </si>
  <si>
    <t>06K023-B004</t>
  </si>
  <si>
    <t>เลขที่ 273 ม.2 ซ.- ถ.- ต. เวียง อ. เชียงแสน จ. เชียงราย</t>
  </si>
  <si>
    <t>04I027</t>
  </si>
  <si>
    <t>เลขที่ 394/55 ถ.มหาราช ต. พระบรมมหาราชวัง อ. พระนคร จ. กรุงเทพมหานคร</t>
  </si>
  <si>
    <t>04C032</t>
  </si>
  <si>
    <t>เลขที่ 165/1 ม.2 ซ.- ถ.- ต. เวียง อ. เชียงแสน จ. เชียงราย</t>
  </si>
  <si>
    <t>06E051</t>
  </si>
  <si>
    <t>ร777/6148</t>
  </si>
  <si>
    <t>น.ส. ระวีวรรณ ภักดีศรี</t>
  </si>
  <si>
    <t>เลขที่ 9809 ม.9 ต. เวียง อ. เชียงแสน จ. เชียงราย</t>
  </si>
  <si>
    <t>09B016</t>
  </si>
  <si>
    <t>9809 ม.9เวียง เชียงแสน เชียงราย</t>
  </si>
  <si>
    <t>09B016-B001</t>
  </si>
  <si>
    <t>09B016-B002</t>
  </si>
  <si>
    <t>09B016-B003</t>
  </si>
  <si>
    <t>ร777/5775</t>
  </si>
  <si>
    <t>นาง ระวีวรรณ เทียมนภา</t>
  </si>
  <si>
    <t>เลขที่ 291/1 ม.1 ต. เวียงพางคำ อ. แม่สาย จ. เชียงราย</t>
  </si>
  <si>
    <t>08L033</t>
  </si>
  <si>
    <t>291/1 ม.1เวียงพางคำ แม่สาย เชียงราย</t>
  </si>
  <si>
    <t>08L033-B001</t>
  </si>
  <si>
    <t>08L033-B002</t>
  </si>
  <si>
    <t>08L033-B003</t>
  </si>
  <si>
    <t>เลขที่ 378 ม.3 ต. เวียงชัย อ. เวียงชัย จ. เชียงราย</t>
  </si>
  <si>
    <t>07B025</t>
  </si>
  <si>
    <t>07B023</t>
  </si>
  <si>
    <t>07F025</t>
  </si>
  <si>
    <t>07B022</t>
  </si>
  <si>
    <t>07F023</t>
  </si>
  <si>
    <t>07F016</t>
  </si>
  <si>
    <t>07F015</t>
  </si>
  <si>
    <t>07F024</t>
  </si>
  <si>
    <t>ร189/1325</t>
  </si>
  <si>
    <t>นาย รังสฤษฏ์ กาญจนะวณิชย์</t>
  </si>
  <si>
    <t>เลขที่ 76/1 ม.14 ต. สุเทพ อ. เมืองเชียงใหม่ จ. เชียงใหม่</t>
  </si>
  <si>
    <t>07E020</t>
  </si>
  <si>
    <t>07I003</t>
  </si>
  <si>
    <t>07I019</t>
  </si>
  <si>
    <t>07E019</t>
  </si>
  <si>
    <t>76/1 ม.14สุเทพ เมืองเชียงใหม่ เชียงใหม่</t>
  </si>
  <si>
    <t>07E019-B001</t>
  </si>
  <si>
    <t>07E019-B002</t>
  </si>
  <si>
    <t>เลขที่ 23/30 ต. บางซื่อ อ. บางซื่อ จ. กรุงเทพมหานคร</t>
  </si>
  <si>
    <t>07K013</t>
  </si>
  <si>
    <t>ร250/5671</t>
  </si>
  <si>
    <t>นาง รัชนี  เทพวงษ์</t>
  </si>
  <si>
    <t>06E005</t>
  </si>
  <si>
    <t>75 ม.8 ซ.- ถ.-เวียง เชียงแสน เชียงราย</t>
  </si>
  <si>
    <t>06I120</t>
  </si>
  <si>
    <t>06I120-B001</t>
  </si>
  <si>
    <t>06I120-B002</t>
  </si>
  <si>
    <t>06I120-B003</t>
  </si>
  <si>
    <t>06I120-B004</t>
  </si>
  <si>
    <t>ร251/2717</t>
  </si>
  <si>
    <t>นาง รัชนีกร ไชยกุล</t>
  </si>
  <si>
    <t>เลขที่ 179 ม.8 ซ.- ถ.- ต. เวียง อ. เชียงแสน จ. เชียงราย</t>
  </si>
  <si>
    <t>06C016</t>
  </si>
  <si>
    <t>06J113</t>
  </si>
  <si>
    <t>179 ม.8 ซ.- ถ.-เวียง เชียงแสน เชียงราย</t>
  </si>
  <si>
    <t>06J113-B001</t>
  </si>
  <si>
    <t>ร257/5717</t>
  </si>
  <si>
    <t>น.ส. รัชนีวรรณ เที่ยงวิบูลย์วงศ์</t>
  </si>
  <si>
    <t>เลขที่ 286 ม.- ซ.- ถ.นครสวรรค์ ต. วัดโสมนัส อ. ป้อมปราบศัตรูพ่าย จ. กรุงเทพมหานคร</t>
  </si>
  <si>
    <t>03J010</t>
  </si>
  <si>
    <t>286 ม.- ซ.- ถ.นครสวรรค์วัดโสมนัส ป้อมปราบศัตรูพ่าย กรุงเทพมหานคร</t>
  </si>
  <si>
    <t>เลขที่ 244 ม.3 ต. มะเริง อ. เมืองนครราชสีมา จ. นครราชสีมา</t>
  </si>
  <si>
    <t>08G004</t>
  </si>
  <si>
    <t>08G006</t>
  </si>
  <si>
    <t>ร327/6757</t>
  </si>
  <si>
    <t>น.ส. รัญจวน ภิระบรรณ์</t>
  </si>
  <si>
    <t>02G006</t>
  </si>
  <si>
    <t>02G001</t>
  </si>
  <si>
    <t>02H009</t>
  </si>
  <si>
    <t>02H009-B001</t>
  </si>
  <si>
    <t>04B017</t>
  </si>
  <si>
    <t>เลขที่ 89 ม.18 ซ.- ถ.- ต. รอบเวียง อ. เมืองเชียงราย จ. เชียงราย</t>
  </si>
  <si>
    <t>02N014</t>
  </si>
  <si>
    <t>เลขที่ 20/58 ต. มหาพฤฒาราม อ. เขตบางรัก จ. กรุงเทพมหานคร</t>
  </si>
  <si>
    <t>08K037</t>
  </si>
  <si>
    <t>08K038</t>
  </si>
  <si>
    <t>ร441/6188</t>
  </si>
  <si>
    <t>นางสาว รัตติกาล  พงษ์สวัสดิ์</t>
  </si>
  <si>
    <t>เลขที่ 52 ม.3 ต. เวียง อ. เชียงแสน จ. เชียงราย</t>
  </si>
  <si>
    <t>08J020</t>
  </si>
  <si>
    <t>52 ม.3เวียง เชียงแสน เชียงราย</t>
  </si>
  <si>
    <t>ร441/7912</t>
  </si>
  <si>
    <t>น.ส. รัตติกาล เมืองใจ</t>
  </si>
  <si>
    <t>เลขที่ 156 ม.4 ซ.- ถ.- ต. เวียง อ. เชียงแสน จ. เชียงราย</t>
  </si>
  <si>
    <t>01D012</t>
  </si>
  <si>
    <t>156 ม.4 ซ.- ถ.-เวียง เชียงแสน เชียงราย</t>
  </si>
  <si>
    <t>ร441/8718</t>
  </si>
  <si>
    <t>นาง รัตติกาล ศรีกุสิ</t>
  </si>
  <si>
    <t>เลขที่ 276 ม.6 ต. เวียง อ. เชียงแสน จ. เชียงราย</t>
  </si>
  <si>
    <t>06L014</t>
  </si>
  <si>
    <t>276 ม.6เวียง เชียงแสน เชียงราย</t>
  </si>
  <si>
    <t>06L014-B001</t>
  </si>
  <si>
    <t>ร450/1517</t>
  </si>
  <si>
    <t>นาง รัตนา กันแก้ว</t>
  </si>
  <si>
    <t>เลขที่ 171 ม.5 ต. เวียง อ. เชียงแสน จ. เชียงราย</t>
  </si>
  <si>
    <t>12C034</t>
  </si>
  <si>
    <t>171 ม.5เวียง เชียงแสน เชียงราย</t>
  </si>
  <si>
    <t>12C034-B001</t>
  </si>
  <si>
    <t>12C034-B002</t>
  </si>
  <si>
    <t>ร450/8677</t>
  </si>
  <si>
    <t>น.ส. รัตนา สุพรรณ์</t>
  </si>
  <si>
    <t>เลขที่ 164 ม.1 ต. เวียง อ. เชียงแสน จ. เชียงราย</t>
  </si>
  <si>
    <t>03H046</t>
  </si>
  <si>
    <t>164 ม.1เวียง เชียงแสน เชียงราย</t>
  </si>
  <si>
    <t>03H046-B001</t>
  </si>
  <si>
    <t>ร450/1170</t>
  </si>
  <si>
    <t>นาง รัตนา กาแก้ว</t>
  </si>
  <si>
    <t>12F006</t>
  </si>
  <si>
    <t>ร450/8596</t>
  </si>
  <si>
    <t>น.ส. รัตนา หน่อพรหม</t>
  </si>
  <si>
    <t>03G052</t>
  </si>
  <si>
    <t>40 ม.1 ซ.- ถ.-เวียง เชียงแสน เชียงราย</t>
  </si>
  <si>
    <t>03G052-B001</t>
  </si>
  <si>
    <t>03G052-B002</t>
  </si>
  <si>
    <t>ร450/4576</t>
  </si>
  <si>
    <t>น.ส. รัตนา เด่นวิภัยพนา</t>
  </si>
  <si>
    <t>เลขที่ 42/1 ม.11 ซ.- ถ.- ต. บ้านแซว อ. เชียงแสน จ. เชียงราย</t>
  </si>
  <si>
    <t>02I005</t>
  </si>
  <si>
    <t>42/1 ม.11 ซ.- ถ.-บ้านแซว เชียงแสน เชียงราย</t>
  </si>
  <si>
    <t>02I005-B001</t>
  </si>
  <si>
    <t>02I005-B002</t>
  </si>
  <si>
    <t>02I005-B003</t>
  </si>
  <si>
    <t>12F004</t>
  </si>
  <si>
    <t>เลขที่ 422 ม.1 ต. เวียง อ. เชียงแสน จ. เชียงราย</t>
  </si>
  <si>
    <t>ร450/2725</t>
  </si>
  <si>
    <t>นาย รัตน์ ชัยชนะ</t>
  </si>
  <si>
    <t>เลขที่ 120 ม.6 ต. เวียง อ. เชียงแสน จ. เชียงราย</t>
  </si>
  <si>
    <t>06M013</t>
  </si>
  <si>
    <t>120 ม.6เวียง เชียงแสน เชียงราย</t>
  </si>
  <si>
    <t>06M013-B001</t>
  </si>
  <si>
    <t>06M013-B002</t>
  </si>
  <si>
    <t>เลขที่ 344 ม.2 ซ.- ถ.- ต. เวียง อ. เชียงแสน จ. เชียงราย</t>
  </si>
  <si>
    <t>04R022</t>
  </si>
  <si>
    <t>เลขที่ 80 ม.9 ต. บ้านดู่ อ. เมืองเชียงราย จ. เชียงราย</t>
  </si>
  <si>
    <t>08D037</t>
  </si>
  <si>
    <t>ร250/5670</t>
  </si>
  <si>
    <t>นาย ราชัน นำผล</t>
  </si>
  <si>
    <t>เลขที่ 335 ม.5 ต. เวียง อ. เชียงแสน จ. เชียงราย</t>
  </si>
  <si>
    <t>12C074</t>
  </si>
  <si>
    <t>335 ม.5เวียง เชียงแสน เชียงราย</t>
  </si>
  <si>
    <t>12C074-B001</t>
  </si>
  <si>
    <t>12C074-B002</t>
  </si>
  <si>
    <t>เลขที่ 263-265 ม.- ซ.- ถ.ไครรัตน์ ต. เวียง อ. เมืองเชียงราย จ. เชียงราย</t>
  </si>
  <si>
    <t>02N016</t>
  </si>
  <si>
    <t>เลขที่ 313 ม.2 ต. เวียง อ. เชียงแสน จ. เชียงราย</t>
  </si>
  <si>
    <t>08B027</t>
  </si>
  <si>
    <t>08C001</t>
  </si>
  <si>
    <t>08C002</t>
  </si>
  <si>
    <t>08C003</t>
  </si>
  <si>
    <t>08B024</t>
  </si>
  <si>
    <t>08B025</t>
  </si>
  <si>
    <t>08B026</t>
  </si>
  <si>
    <t>08C013</t>
  </si>
  <si>
    <t>ร470/7775</t>
  </si>
  <si>
    <t>นาง ราตรี โรลลินส์</t>
  </si>
  <si>
    <t>เลขที่ 64 ม.6 ต. เวียง อ. เชียงแสน จ. เชียงราย</t>
  </si>
  <si>
    <t>06L007</t>
  </si>
  <si>
    <t>64 ม.6เวียง เชียงแสน เชียงราย</t>
  </si>
  <si>
    <t>06L007-B001</t>
  </si>
  <si>
    <t>06L007-B002</t>
  </si>
  <si>
    <t>06G016</t>
  </si>
  <si>
    <t>เลขที่ 324 ม.12 ต. รอบเวียง อ. เมืองเชียงราย จ. เชียงราย</t>
  </si>
  <si>
    <t>12D002</t>
  </si>
  <si>
    <t>13A027</t>
  </si>
  <si>
    <t>06G014</t>
  </si>
  <si>
    <t>ว732/2787</t>
  </si>
  <si>
    <t>นาง วรัญชรี ไชยสาร</t>
  </si>
  <si>
    <t>335 ม.4 ซ.กิ่วพร้าว ถ.-จันจว้าใต้ แม่จัน เชียงราย</t>
  </si>
  <si>
    <t>เลขที่ 305/101 ต.  อ. ดุสิต จ. กรุงเทพมหานคร</t>
  </si>
  <si>
    <t>10B007</t>
  </si>
  <si>
    <t>ร570/1771</t>
  </si>
  <si>
    <t>นาง รินวา แก้วรากมุข</t>
  </si>
  <si>
    <t>เลขที่ 57 ม.1 ซ.- ถ.- ต. เวียง อ. เชียงแสน จ. เชียงราย</t>
  </si>
  <si>
    <t>03K056</t>
  </si>
  <si>
    <t>57 ม.1 ซ.- ถ.-เวียง เชียงแสน เชียงราย</t>
  </si>
  <si>
    <t>03K056-B001</t>
  </si>
  <si>
    <t>03K056-B002</t>
  </si>
  <si>
    <t>03K056-B003</t>
  </si>
  <si>
    <t>เลขที่ 919/468 ซ.ชั้น 39 อาคารจิวเวลรี่เทรดเซ็นเตอร์ ถ.สีลม ต. สีลม อ. เขตบางรัก จ. กรุงเทพมหานคร</t>
  </si>
  <si>
    <t>13D075</t>
  </si>
  <si>
    <t>13D074</t>
  </si>
  <si>
    <t>13D070</t>
  </si>
  <si>
    <t>13D069</t>
  </si>
  <si>
    <t>13D066</t>
  </si>
  <si>
    <t>13D072</t>
  </si>
  <si>
    <t>13D073</t>
  </si>
  <si>
    <t>13D040</t>
  </si>
  <si>
    <t>13D045</t>
  </si>
  <si>
    <t>13D049</t>
  </si>
  <si>
    <t>13D050</t>
  </si>
  <si>
    <t>13D052</t>
  </si>
  <si>
    <t>13D054</t>
  </si>
  <si>
    <t>13D047</t>
  </si>
  <si>
    <t>13D051</t>
  </si>
  <si>
    <t>13D053</t>
  </si>
  <si>
    <t>13D055</t>
  </si>
  <si>
    <t>13D056</t>
  </si>
  <si>
    <t>13D046</t>
  </si>
  <si>
    <t>13D061</t>
  </si>
  <si>
    <t>13D059</t>
  </si>
  <si>
    <t>13D060</t>
  </si>
  <si>
    <t>13D065</t>
  </si>
  <si>
    <t>13D063</t>
  </si>
  <si>
    <t>13D064</t>
  </si>
  <si>
    <t>เลขที่ 465/1 ม.7 ต. เวียง อ. เชียงแสน จ. เชียงราย</t>
  </si>
  <si>
    <t>08K018</t>
  </si>
  <si>
    <t>08M026</t>
  </si>
  <si>
    <t>06N021</t>
  </si>
  <si>
    <t>เลขที่ 98 ม.4 ต. เวียง อ. เชียงแสน จ. เชียงราย</t>
  </si>
  <si>
    <t>เลขที่ 92 ม.1 ต. เวียง อ. เชียงแสน จ. เชียงราย</t>
  </si>
  <si>
    <t>03D006</t>
  </si>
  <si>
    <t>ร157/5911</t>
  </si>
  <si>
    <t>นาง รุ่งทิวา ทองเงิน</t>
  </si>
  <si>
    <t>03D006-B001</t>
  </si>
  <si>
    <t>03L007</t>
  </si>
  <si>
    <t>03L007-B001</t>
  </si>
  <si>
    <t>03L007-B002</t>
  </si>
  <si>
    <t>03L007-B003</t>
  </si>
  <si>
    <t>03L007-B005</t>
  </si>
  <si>
    <t>03L007-B006</t>
  </si>
  <si>
    <t>04B160</t>
  </si>
  <si>
    <t>04B159</t>
  </si>
  <si>
    <t>04B159-B001</t>
  </si>
  <si>
    <t>ร157/1917</t>
  </si>
  <si>
    <t>น.ส. รุ่งทิวา กองมงคล</t>
  </si>
  <si>
    <t>เลขที่ 845 ม.3 ต. เวียง อ. เชียงแสน จ. เชียงราย</t>
  </si>
  <si>
    <t>08L022</t>
  </si>
  <si>
    <t>845 ม.3เวียง เชียงแสน เชียงราย</t>
  </si>
  <si>
    <t>08K004</t>
  </si>
  <si>
    <t>02E003</t>
  </si>
  <si>
    <t>เลขที่ 107 ม.10 ซ.บ้านสันทรายกองงาม ต. บ้านแซว อ. เชียงแสน จ. เชียงราย</t>
  </si>
  <si>
    <t>06E072</t>
  </si>
  <si>
    <t>เลขที่ 105 ม.3 ต. เวียง อ. เชียงแสน จ. เชียงราย</t>
  </si>
  <si>
    <t>04C027</t>
  </si>
  <si>
    <t>เลขที่ 143 ม.2 ต. เวียง อ. เชียงแสน จ. เชียงราย</t>
  </si>
  <si>
    <t>04M013</t>
  </si>
  <si>
    <t>ร156/8597</t>
  </si>
  <si>
    <t>น.ส. รุ่งนภา แสนอุไร</t>
  </si>
  <si>
    <t>เลขที่ 2 ม.8 ต. เวียง อ. เชียงแสน จ. เชียงราย</t>
  </si>
  <si>
    <t>06A010</t>
  </si>
  <si>
    <t>04G005</t>
  </si>
  <si>
    <t>02B030</t>
  </si>
  <si>
    <t>06J052</t>
  </si>
  <si>
    <t>2 ม.8เวียง เชียงแสน เชียงราย</t>
  </si>
  <si>
    <t>06J052-B001</t>
  </si>
  <si>
    <t>06J052-B002</t>
  </si>
  <si>
    <t>06J052-B003</t>
  </si>
  <si>
    <t>03G004</t>
  </si>
  <si>
    <t>เลขที่ 114 ม.4 ต. เวียง อ. เชียงแสน จ. เชียงราย</t>
  </si>
  <si>
    <t>01B011</t>
  </si>
  <si>
    <t>ร172/1917</t>
  </si>
  <si>
    <t>นาย รุ่งโรจน์ กองมงคล</t>
  </si>
  <si>
    <t>เลขที่ 285 ม.3 ต. เวียง อ. เชียงแสน จ. เชียงราย</t>
  </si>
  <si>
    <t>08H008</t>
  </si>
  <si>
    <t>285 ม.3เวียง เชียงแสน เชียงราย</t>
  </si>
  <si>
    <t>08H008-B001</t>
  </si>
  <si>
    <t>ร172/7951</t>
  </si>
  <si>
    <t>นาย รุ่งโรจน์ เรือนคำ</t>
  </si>
  <si>
    <t>เลขที่ 7 ม.8 ซ.- ถ.- ต. ศรีดอนมูล อ. เชียงแสน จ. เชียงราย</t>
  </si>
  <si>
    <t>06E109</t>
  </si>
  <si>
    <t>7 ม.8 ซ.- ถ.-ศรีดอนมูล เชียงแสน เชียงราย</t>
  </si>
  <si>
    <t>06E109-B001</t>
  </si>
  <si>
    <t>เลขที่ 149 ม.8 ซ.- ถ.- ต. เวียง อ. เชียงแสน จ. เชียงราย</t>
  </si>
  <si>
    <t>06J109</t>
  </si>
  <si>
    <t>ร197/1199</t>
  </si>
  <si>
    <t>น.ส. รุ่งอรุณ ก้างออนตา</t>
  </si>
  <si>
    <t>เลขที่ 23 ม.6 ซ.- ถ.- ต. ศรีดอนมูล อ. เชียงแสน จ. เชียงราย</t>
  </si>
  <si>
    <t>06I045</t>
  </si>
  <si>
    <t>23 ม.6 ซ.- ถ.-ศรีดอนมูล เชียงแสน เชียงราย</t>
  </si>
  <si>
    <t>06I045-B001</t>
  </si>
  <si>
    <t>06I045-B002</t>
  </si>
  <si>
    <t>ร740/5778</t>
  </si>
  <si>
    <t>น.ส. เรวดี บัวระหงษ์</t>
  </si>
  <si>
    <t>04C002</t>
  </si>
  <si>
    <t>283 ม.1 ซ.- ถ.-เวียง เชียงแสน เชียงราย</t>
  </si>
  <si>
    <t>04C002-B001</t>
  </si>
  <si>
    <t>04C002-B002</t>
  </si>
  <si>
    <t>04C002-B003</t>
  </si>
  <si>
    <t>เลขที่ 56 ซ.โชคชัย 4 ซอย36 แยก 2 ต. ลาดพร้าว อ. ลาดพร้าว จ. กรุงเทพมหานคร</t>
  </si>
  <si>
    <t>07L010</t>
  </si>
  <si>
    <t>ร770/1600</t>
  </si>
  <si>
    <t>นาง เรียม คำภา</t>
  </si>
  <si>
    <t>เลขที่ 161 ม.1 ซ.- ถ.- ต. เวียง อ. เชียงแสน จ. เชียงราย</t>
  </si>
  <si>
    <t>03H054</t>
  </si>
  <si>
    <t>161 ม.1 ซ.- ถ.-เวียง เชียงแสน เชียงราย</t>
  </si>
  <si>
    <t>03H054-B001</t>
  </si>
  <si>
    <t>03H054-B002</t>
  </si>
  <si>
    <t>03H054-B003</t>
  </si>
  <si>
    <t>03H054-B004</t>
  </si>
  <si>
    <t>03H054-B005</t>
  </si>
  <si>
    <t>03H054-B007</t>
  </si>
  <si>
    <t>04B163</t>
  </si>
  <si>
    <t>04B164</t>
  </si>
  <si>
    <t>02D046</t>
  </si>
  <si>
    <t>ร770/2557</t>
  </si>
  <si>
    <t>นาง เรียว จันทะวัง</t>
  </si>
  <si>
    <t>เลขที่ 33 ม.1 ซ.- ถ.- ต. เวียง อ. เชียงแสน จ. เชียงราย</t>
  </si>
  <si>
    <t>03E029</t>
  </si>
  <si>
    <t>33 ม.1 ซ.- ถ.-เวียง เชียงแสน เชียงราย</t>
  </si>
  <si>
    <t>03E029-B001</t>
  </si>
  <si>
    <t>03E029-B002</t>
  </si>
  <si>
    <t>03E029-B003</t>
  </si>
  <si>
    <t>03E031</t>
  </si>
  <si>
    <t>เลขที่ 180/2 ม.19 ต. รอบเวียง อ. เมืองเชียงราย จ. เชียงราย</t>
  </si>
  <si>
    <t>13F004</t>
  </si>
  <si>
    <t>02D027</t>
  </si>
  <si>
    <t>เลขที่ 14/1717 ม.13 ต. บางบัวทอง อ. บางบัวทอง จ. นนทบุรี</t>
  </si>
  <si>
    <t>03H061</t>
  </si>
  <si>
    <t>เลขที่ 599 ม.3 ซ.- ถ.- ต. เวียง อ. เชียงแสน จ. เชียงราย</t>
  </si>
  <si>
    <t>04R006</t>
  </si>
  <si>
    <t>08J016</t>
  </si>
  <si>
    <t>08J016-B001</t>
  </si>
  <si>
    <t>08J016-B002</t>
  </si>
  <si>
    <t>08J016-B003</t>
  </si>
  <si>
    <t>08J016-B004</t>
  </si>
  <si>
    <t>08J016-B005</t>
  </si>
  <si>
    <t>08J016-B006</t>
  </si>
  <si>
    <t>08J016-B007</t>
  </si>
  <si>
    <t>08J016-B008</t>
  </si>
  <si>
    <t>08J016-B010</t>
  </si>
  <si>
    <t>08J016-B011</t>
  </si>
  <si>
    <t>08L003</t>
  </si>
  <si>
    <t>08L003-B001</t>
  </si>
  <si>
    <t>04R007</t>
  </si>
  <si>
    <t>ล970/2425</t>
  </si>
  <si>
    <t>นาย ล้อม จิตจำนงค์</t>
  </si>
  <si>
    <t>เลขที่ 50 ม.9 ต. เวียง อ. เชียงแสน จ. เชียงราย</t>
  </si>
  <si>
    <t>09A068</t>
  </si>
  <si>
    <t>50 ม.9เวียง เชียงแสน เชียงราย</t>
  </si>
  <si>
    <t>09A068-B001</t>
  </si>
  <si>
    <t>09A068-B002</t>
  </si>
  <si>
    <t>ล970/6571</t>
  </si>
  <si>
    <t>นาย ลอย พนมการ</t>
  </si>
  <si>
    <t>เลขที่ 220 ม.1 ซ.- ถ.- ต. เวียง อ. เชียงแสน จ. เชียงราย</t>
  </si>
  <si>
    <t>03G066</t>
  </si>
  <si>
    <t>220 ม.1 ซ.- ถ.-เวียง เชียงแสน เชียงราย</t>
  </si>
  <si>
    <t>03G066-B001</t>
  </si>
  <si>
    <t>03G066-B002</t>
  </si>
  <si>
    <t>03G066-B003</t>
  </si>
  <si>
    <t>04F002</t>
  </si>
  <si>
    <t>เลขที่ 104/1 ม.1 ต. เวียง อ. เชียงแสน จ. เชียงราย</t>
  </si>
  <si>
    <t>03L001</t>
  </si>
  <si>
    <t>จ000/7477</t>
  </si>
  <si>
    <t>นาย ใจ มณีวรรณ</t>
  </si>
  <si>
    <t>104/1 ม.1 ซ.- ถ.-เวียง เชียงแสน เชียงราย</t>
  </si>
  <si>
    <t>03L001-B001</t>
  </si>
  <si>
    <t>เลขที่ 605 ม.2 ซ.- ถ.- ต. เวียง อ. เชียงแสน จ. เชียงราย</t>
  </si>
  <si>
    <t>04F001</t>
  </si>
  <si>
    <t>เลขที่ 48/2 ม.2 ต. บางแก้ว อ. เมืองสมุทรสงคราม จ. สมุทรสงคราม</t>
  </si>
  <si>
    <t>13B025</t>
  </si>
  <si>
    <t>ล110/6772</t>
  </si>
  <si>
    <t>นาย ลังกา พรมจารี</t>
  </si>
  <si>
    <t>12C069</t>
  </si>
  <si>
    <t>228 ม.5เวียง เชียงแสน เชียงราย</t>
  </si>
  <si>
    <t>12C069-B001</t>
  </si>
  <si>
    <t>เลขที่ 355 ม.1 ซ.- ถ.- ต. เวียง อ. เชียงแสน จ. เชียงราย</t>
  </si>
  <si>
    <t>02B026</t>
  </si>
  <si>
    <t>ล440/5777</t>
  </si>
  <si>
    <t>น.ส. ลัดดา ธรรมวงศ์</t>
  </si>
  <si>
    <t>เลขที่ 104 ม.2 ต. เวียง อ. เชียงแสน จ. เชียงราย</t>
  </si>
  <si>
    <t>11G013</t>
  </si>
  <si>
    <t>ธ500/5777</t>
  </si>
  <si>
    <t>นาย ธน ธรรมวงศ์</t>
  </si>
  <si>
    <t>104 ม.5เวียง เชียงแสน เชียงราย</t>
  </si>
  <si>
    <t>11G013-B001</t>
  </si>
  <si>
    <t>11G013-B002</t>
  </si>
  <si>
    <t>11G013-B003</t>
  </si>
  <si>
    <t>11G013-B004</t>
  </si>
  <si>
    <t>ล440/5700</t>
  </si>
  <si>
    <t>นาง ลัดดา นาระเรศ</t>
  </si>
  <si>
    <t>เลขที่ 100 ม.2 ซ.- ถ.- ต. เวียง อ. เชียงแสน จ. เชียงราย</t>
  </si>
  <si>
    <t>04N015</t>
  </si>
  <si>
    <t>เลขที่ 604/6-7 ม.- ซ.- ถ.- ต. ถนนเพชรบุรี อ. ราชเทวี จ. กรุงเทพมหานคร</t>
  </si>
  <si>
    <t>10A016</t>
  </si>
  <si>
    <t>เลขที่ 181 ม.5 ต. เวียง อ. เชียงแสน จ. เชียงราย</t>
  </si>
  <si>
    <t>12E033</t>
  </si>
  <si>
    <t>12C010</t>
  </si>
  <si>
    <t>12C010-B001</t>
  </si>
  <si>
    <t>12C010-B002</t>
  </si>
  <si>
    <t>เลขที่ 631 ต. วังทองหลาง อ. วังทองหลาง จ. กรุงเทพมหานคร</t>
  </si>
  <si>
    <t>13D002</t>
  </si>
  <si>
    <t>13D011</t>
  </si>
  <si>
    <t>13D001</t>
  </si>
  <si>
    <t>13C007</t>
  </si>
  <si>
    <t>11D008</t>
  </si>
  <si>
    <t>07E015</t>
  </si>
  <si>
    <t>100 ม.2 ซ.- ถ.-เวียง เชียงแสน เชียงราย</t>
  </si>
  <si>
    <t>เลขที่ 75 ม.5 ต. เวียง อ. เชียงแสน จ. เชียงราย</t>
  </si>
  <si>
    <t>12H026</t>
  </si>
  <si>
    <t>ล777/9547</t>
  </si>
  <si>
    <t>น.ส. ลาวัลย์ อินต๊ะวิชัย</t>
  </si>
  <si>
    <t>เลขที่ 129 ม.9 ต. เวียง อ. เชียงแสน จ. เชียงราย</t>
  </si>
  <si>
    <t>09D032</t>
  </si>
  <si>
    <t>129 ม.9เวียง เชียงแสน เชียงราย</t>
  </si>
  <si>
    <t>09D032-B001</t>
  </si>
  <si>
    <t>ล140/8000</t>
  </si>
  <si>
    <t>นาย ลำคาณ สุวรรณดี</t>
  </si>
  <si>
    <t>12C070</t>
  </si>
  <si>
    <t>110 ม.5เวียง เชียงแสน เชียงราย</t>
  </si>
  <si>
    <t>12C070-B001</t>
  </si>
  <si>
    <t>เลขที่ 174 ม.1 ซ.- ถ.- ต. เวียง อ. เชียงแสน จ. เชียงราย</t>
  </si>
  <si>
    <t>03K008</t>
  </si>
  <si>
    <t>เลขที่ 58 ม.2 ซ.- ถ.- ต. เวียง อ. เชียงแสน จ. เชียงราย</t>
  </si>
  <si>
    <t>04H001</t>
  </si>
  <si>
    <t>เลขที่ 485 ม.2 ซ.- ถ.- ต. เวียง อ. เชียงแสน จ. เชียงราย</t>
  </si>
  <si>
    <t>04P037</t>
  </si>
  <si>
    <t>02D040</t>
  </si>
  <si>
    <t>06B023</t>
  </si>
  <si>
    <t>02H008</t>
  </si>
  <si>
    <t>04B018</t>
  </si>
  <si>
    <t>ล540/2555</t>
  </si>
  <si>
    <t>น.ส. ลินดา ชานนท์</t>
  </si>
  <si>
    <t>เลขที่ 126/4 ม.10 ต. นครสวรรค์ตก อ. เมืองนครสวรรค์ จ. นครสวรรค์</t>
  </si>
  <si>
    <t>12C078</t>
  </si>
  <si>
    <t>126/4 ม.10นครสวรรค์ตก เมืองนครสวรรค์ นครสวรรค์</t>
  </si>
  <si>
    <t>12C078-B001</t>
  </si>
  <si>
    <t>เลขที่ 60 ถ.สุรศักดิ์ ต. สีลม อ. เขตบางรัก จ. กรุงเทพมหานคร</t>
  </si>
  <si>
    <t>11B011</t>
  </si>
  <si>
    <t>11B007</t>
  </si>
  <si>
    <t>11B012</t>
  </si>
  <si>
    <t>11B010</t>
  </si>
  <si>
    <t>ล000/8100</t>
  </si>
  <si>
    <t>นาง ลี สะโง้ะ</t>
  </si>
  <si>
    <t>เลขที่ 165 ม.1 ซ.- ถ.- ต. เวียง อ. เชียงแสน จ. เชียงราย</t>
  </si>
  <si>
    <t>03K030</t>
  </si>
  <si>
    <t>165 ม.1 ซ.- ถ.-เวียง เชียงแสน เชียงราย</t>
  </si>
  <si>
    <t>03K030-B001</t>
  </si>
  <si>
    <t>03K030-B002</t>
  </si>
  <si>
    <t>04B085</t>
  </si>
  <si>
    <t>04B085-B001</t>
  </si>
  <si>
    <t>ล500/5710</t>
  </si>
  <si>
    <t>นาง ลูน นียก</t>
  </si>
  <si>
    <t>เลขที่ 179 ม.5 ต. เวียง อ. เชียงแสน จ. เชียงราย</t>
  </si>
  <si>
    <t>12C058</t>
  </si>
  <si>
    <t>179 ม.5เวียง เชียงแสน เชียงราย</t>
  </si>
  <si>
    <t>12C058-B001</t>
  </si>
  <si>
    <t>เลขที่ 147 ม.5 ต. เวียง อ. เชียงแสน จ. เชียงราย</t>
  </si>
  <si>
    <t>12H027</t>
  </si>
  <si>
    <t>12H028</t>
  </si>
  <si>
    <t>09B008</t>
  </si>
  <si>
    <t>เลขที่ 214 ม.1 ต. โยนก อ. เชียงแสน จ. เชียงราย</t>
  </si>
  <si>
    <t>06C007</t>
  </si>
  <si>
    <t>06J018</t>
  </si>
  <si>
    <t>06J018-B001</t>
  </si>
  <si>
    <t>09E039/001</t>
  </si>
  <si>
    <t>ล981/1554</t>
  </si>
  <si>
    <t>นาย เลอศักดิ์ กันทะดี</t>
  </si>
  <si>
    <t>เลขที่ 45 ม.8 ซ.- ถ.- ต. เวียง อ. เชียงแสน จ. เชียงราย</t>
  </si>
  <si>
    <t>06I030</t>
  </si>
  <si>
    <t>45 ม.8 ซ.- ถ.-เวียง เชียงแสน เชียงราย</t>
  </si>
  <si>
    <t>06I030-B001</t>
  </si>
  <si>
    <t>เลขที่ 149 ม.2 ซ.- ถ.- ต. เวียง อ. เชียงแสน จ. เชียงราย</t>
  </si>
  <si>
    <t>04R035</t>
  </si>
  <si>
    <t>06B017</t>
  </si>
  <si>
    <t>ล800/6577</t>
  </si>
  <si>
    <t>นาย เลิศ ไพบูลย์</t>
  </si>
  <si>
    <t>เลขที่ 60 ม.6 ต. เวียง อ. เชียงแสน จ. เชียงราย</t>
  </si>
  <si>
    <t>06N005</t>
  </si>
  <si>
    <t>60 ม.6เวียง เชียงแสน เชียงราย</t>
  </si>
  <si>
    <t>06N005-B001</t>
  </si>
  <si>
    <t>ล950/7117</t>
  </si>
  <si>
    <t>นาย เลื่อน มงคลคลี</t>
  </si>
  <si>
    <t>เลขที่ 148 ม.2 ซ.- ถ.- ต. เวียง อ. เชียงแสน จ. เชียงราย</t>
  </si>
  <si>
    <t>06I090</t>
  </si>
  <si>
    <t>148 ม.2 ซ.- ถ.-เวียง เชียงแสน เชียงราย</t>
  </si>
  <si>
    <t>06I090-B001</t>
  </si>
  <si>
    <t>12J007</t>
  </si>
  <si>
    <t>12J009</t>
  </si>
  <si>
    <t>เลขที่ 384 ม.2 ซ.- ถ.- ต. เวียง อ. เชียงแสน จ. เชียงราย</t>
  </si>
  <si>
    <t>04R005</t>
  </si>
  <si>
    <t>ว180/5781</t>
  </si>
  <si>
    <t>นาย วงศ์ นามสุข</t>
  </si>
  <si>
    <t>เลขที่ 197 ม.1 ซ.- ถ.- ต. เทอดไทย อ. แม่ฟ้าหลวง จ. เชียงราย</t>
  </si>
  <si>
    <t>02G025</t>
  </si>
  <si>
    <t>197 ม.1 ซ.- ถ.-เทอดไทย แม่ฟ้าหลวง เชียงราย</t>
  </si>
  <si>
    <t>02G024-B001</t>
  </si>
  <si>
    <t>ว273/0000</t>
  </si>
  <si>
    <t>น.ส. วชิรญาณ์ โกฏยี่</t>
  </si>
  <si>
    <t>เลขที่ 531 ม.1 ซ.- ถ.- ต. เวียง อ. เชียงแสน จ. เชียงราย</t>
  </si>
  <si>
    <t>04B028</t>
  </si>
  <si>
    <t>531 ม.1 ซ.- ถ.-เวียง เชียงแสน เชียงราย</t>
  </si>
  <si>
    <t>04B029</t>
  </si>
  <si>
    <t>04B029-B001</t>
  </si>
  <si>
    <t>เลขที่ 9/12 ม.11 ต. รอบเวียง อ. เมืองเชียงราย จ. เชียงราย</t>
  </si>
  <si>
    <t>07I017</t>
  </si>
  <si>
    <t>57 ม.9เวียง เชียงแสน เชียงราย</t>
  </si>
  <si>
    <t>ว717/5765</t>
  </si>
  <si>
    <t>นาย วรการ ทรัพทวีพันธุ์</t>
  </si>
  <si>
    <t>เลขที่ 190 ม.5 ต. เวียง อ. เชียงแสน จ. เชียงราย</t>
  </si>
  <si>
    <t>12C003</t>
  </si>
  <si>
    <t>190 ม.5เวียง เชียงแสน เชียงราย</t>
  </si>
  <si>
    <t>12C003-B001</t>
  </si>
  <si>
    <t>12H012</t>
  </si>
  <si>
    <t>เลขที่ 114 ม.1 ต. แม่สาย อ. แม่สาย จ. เชียงราย</t>
  </si>
  <si>
    <t>เลขที่ 127 ม.1 ต. เวียง อ. เชียงแสน จ. เชียงราย</t>
  </si>
  <si>
    <t>03C011</t>
  </si>
  <si>
    <t>03C011-B001</t>
  </si>
  <si>
    <t>เลขที่ 162 ม.2 ต. เวียง อ. เชียงแสน จ. เชียงราย</t>
  </si>
  <si>
    <t>08H002</t>
  </si>
  <si>
    <t>ว774/8581</t>
  </si>
  <si>
    <t>นาง วรรณดี แสนศักดิ์หาญ</t>
  </si>
  <si>
    <t>เลขที่ 94 ม.1 ซ.- ถ.- ต. เวียง อ. เชียงแสน จ. เชียงราย</t>
  </si>
  <si>
    <t>03G021</t>
  </si>
  <si>
    <t>94 ม.1 ซ.- ถ.-เวียง เชียงแสน เชียงราย</t>
  </si>
  <si>
    <t>03G021-B001</t>
  </si>
  <si>
    <t>03G021-B002</t>
  </si>
  <si>
    <t>03G021-B003</t>
  </si>
  <si>
    <t>01I013</t>
  </si>
  <si>
    <t>ว774/8551</t>
  </si>
  <si>
    <t>นาง วรรณพร สบบง</t>
  </si>
  <si>
    <t>เลขที่ 318 ม.5 ต. เวียง อ. เชียงแสน จ. เชียงราย</t>
  </si>
  <si>
    <t>13A005</t>
  </si>
  <si>
    <t>318 ม.5เวียง เชียงแสน เชียงราย</t>
  </si>
  <si>
    <t>13A005-B001</t>
  </si>
  <si>
    <t>13A005-B002</t>
  </si>
  <si>
    <t>13A005-B003</t>
  </si>
  <si>
    <t>เลขที่ 209 ม.4 ต. ตลาดบางเขน อ. หลักสี่ จ. กรุงเทพมหานคร</t>
  </si>
  <si>
    <t>12I021</t>
  </si>
  <si>
    <t>10F025</t>
  </si>
  <si>
    <t>10F029</t>
  </si>
  <si>
    <t>เลขที่ 375 ม.5 ต. เวียง อ. เชียงแสน จ. เชียงราย</t>
  </si>
  <si>
    <t>12E045</t>
  </si>
  <si>
    <t>12E044</t>
  </si>
  <si>
    <t>ว774/6571</t>
  </si>
  <si>
    <t>น.ส. วรรณา ภานุวงศ์</t>
  </si>
  <si>
    <t>เลขที่ 1 ม.9 ต. เวียง อ. เชียงแสน จ. เชียงราย</t>
  </si>
  <si>
    <t>09A030</t>
  </si>
  <si>
    <t>1 ม.9เวียง เชียงแสน เชียงราย</t>
  </si>
  <si>
    <t>09A030-B001</t>
  </si>
  <si>
    <t>09A030-B002</t>
  </si>
  <si>
    <t>09A030-B003</t>
  </si>
  <si>
    <t>09A030-B004</t>
  </si>
  <si>
    <t>09J004/001</t>
  </si>
  <si>
    <t>ว774/8577</t>
  </si>
  <si>
    <t>นาง วรรณา สุธรรมา</t>
  </si>
  <si>
    <t>เลขที่ 100 ม.1 ต. เวียง อ. เชียงแสน จ. เชียงราย</t>
  </si>
  <si>
    <t>03H035</t>
  </si>
  <si>
    <t>100 ม.1เวียง เชียงแสน เชียงราย</t>
  </si>
  <si>
    <t>03H035-B001</t>
  </si>
  <si>
    <t>ว774/4570</t>
  </si>
  <si>
    <t>นาง วรรณา ติ๊บมา</t>
  </si>
  <si>
    <t>เลขที่ 231 ม.6 ต. เวียง อ. เชียงแสน จ. เชียงราย</t>
  </si>
  <si>
    <t>06N016</t>
  </si>
  <si>
    <t>231 ม.6เวียง เชียงแสน เชียงราย</t>
  </si>
  <si>
    <t>06N016-B001</t>
  </si>
  <si>
    <t>06N016-B002</t>
  </si>
  <si>
    <t>01H024</t>
  </si>
  <si>
    <t>02F015</t>
  </si>
  <si>
    <t>02F014</t>
  </si>
  <si>
    <t>02F020</t>
  </si>
  <si>
    <t>02F030</t>
  </si>
  <si>
    <t>ว777/1325</t>
  </si>
  <si>
    <t>นางสาว วรวรรณ กาญจนากาศ</t>
  </si>
  <si>
    <t>เลขที่ 628 ม.1 ต. เวียง อ. เชียงแสน จ. เชียงราย</t>
  </si>
  <si>
    <t>03G048</t>
  </si>
  <si>
    <t>628 ม.1เวียง เชียงแสน เชียงราย</t>
  </si>
  <si>
    <t>03G048-B001</t>
  </si>
  <si>
    <t>03G046</t>
  </si>
  <si>
    <t>เลขที่ 899 ม.3 ต. เวียง อ. เชียงแสน จ. เชียงราย</t>
  </si>
  <si>
    <t>10C037</t>
  </si>
  <si>
    <t>ว774/4765</t>
  </si>
  <si>
    <t>นาย วรวุฒิ ณ ลำพูน</t>
  </si>
  <si>
    <t>เลขที่ 4 ม.4 ต. เวียง อ. เชียงแสน จ. เชียงราย</t>
  </si>
  <si>
    <t>M4/65/1</t>
  </si>
  <si>
    <t>4 ม.4เวียง เชียงแสน เชียงราย</t>
  </si>
  <si>
    <t>07F018</t>
  </si>
  <si>
    <t>เลขที่ 335 ม.4 ซ.กิ่วพร้าว ถ.- ต. จันจว้าใต้ อ. แม่จัน จ. เชียงราย</t>
  </si>
  <si>
    <t>06J028</t>
  </si>
  <si>
    <t>06J028-B001</t>
  </si>
  <si>
    <t>06J055</t>
  </si>
  <si>
    <t>06J055-B001</t>
  </si>
  <si>
    <t>06J055-B002</t>
  </si>
  <si>
    <t>06J054</t>
  </si>
  <si>
    <t>เลขที่ 138/3 ม.2 ต. เวียง อ. เชียงแสน จ. เชียงราย</t>
  </si>
  <si>
    <t>13E058</t>
  </si>
  <si>
    <t>09D069</t>
  </si>
  <si>
    <t>09D069-B001</t>
  </si>
  <si>
    <t>09D069-B002</t>
  </si>
  <si>
    <t>ว756/6375</t>
  </si>
  <si>
    <t>นาง วรันพร เพ็ญมานะศักดิ์</t>
  </si>
  <si>
    <t>เลขที่ 84 ม.8 ซ.- ถ.- ต. เวียง อ. เชียงแสน จ. เชียงราย</t>
  </si>
  <si>
    <t>06J070</t>
  </si>
  <si>
    <t>84 ม.8 ซ.- ถ.-เวียง เชียงแสน เชียงราย</t>
  </si>
  <si>
    <t>06J070-B001</t>
  </si>
  <si>
    <t>เลขที่ 17/87 ถ.ประดิพัทธ์ ต. สามเสนใน อ. พญาไท จ. กรุงเทพมหานคร</t>
  </si>
  <si>
    <t>09K005</t>
  </si>
  <si>
    <t>ว761/8774</t>
  </si>
  <si>
    <t>นาย วราพงษ์ ศิโรรัตน์วิศิษฐ์</t>
  </si>
  <si>
    <t>เลขที่ 181 ม.2 ต. จันจว้าใต้ อ. แม่จัน จ. เชียงราย</t>
  </si>
  <si>
    <t>08D020</t>
  </si>
  <si>
    <t>181 ม.2จันจว้าใต้ แม่จัน เชียงราย</t>
  </si>
  <si>
    <t>08D020-B001</t>
  </si>
  <si>
    <t>08D020-B002</t>
  </si>
  <si>
    <t>08D020-B003</t>
  </si>
  <si>
    <t>08D020-B004</t>
  </si>
  <si>
    <t>08D020-B005</t>
  </si>
  <si>
    <t>08D020-B006</t>
  </si>
  <si>
    <t>08D020-B007</t>
  </si>
  <si>
    <t>08D020-B008</t>
  </si>
  <si>
    <t>08D020-B009</t>
  </si>
  <si>
    <t>08D020-B010</t>
  </si>
  <si>
    <t>08D020-B011</t>
  </si>
  <si>
    <t>08D020-B012</t>
  </si>
  <si>
    <t>08D020-B013</t>
  </si>
  <si>
    <t>08D020-B014</t>
  </si>
  <si>
    <t>08D020-B015</t>
  </si>
  <si>
    <t>08D020-B016</t>
  </si>
  <si>
    <t>08D020-B017</t>
  </si>
  <si>
    <t>08D020-B018</t>
  </si>
  <si>
    <t>08D020-B019</t>
  </si>
  <si>
    <t>08D020-B020</t>
  </si>
  <si>
    <t>เลขที่ 13 ม.4 ต. ปงน้อย อ. ดอยหลวง จ. เชียงราย</t>
  </si>
  <si>
    <t>04B099</t>
  </si>
  <si>
    <t>ว767/4700</t>
  </si>
  <si>
    <t>นาง วราภรณ์ ดามี</t>
  </si>
  <si>
    <t>เลขที่ 24/1 ม.8 ซ.- ถ.- ต. ทุ่งทอง อ. ทรายทองวัฒนา จ. กำแพงเพชร</t>
  </si>
  <si>
    <t>03K010</t>
  </si>
  <si>
    <t>24/1 ม.8 ซ.- ถ.-ทุ่งทอง ทรายทองวัฒนา กำแพงเพชร</t>
  </si>
  <si>
    <t>03K010-B001</t>
  </si>
  <si>
    <t>03M015</t>
  </si>
  <si>
    <t>ว767/5250</t>
  </si>
  <si>
    <t>น.ส. วราภรณ์ นาจิน</t>
  </si>
  <si>
    <t>เลขที่ 250 ม.1 ซ.- ถ.- ต. เวียง อ. เชียงแสน จ. เชียงราย</t>
  </si>
  <si>
    <t>03L009</t>
  </si>
  <si>
    <t>250 ม.1 ซ.- ถ.-เวียง เชียงแสน เชียงราย</t>
  </si>
  <si>
    <t>03L009-B001</t>
  </si>
  <si>
    <t>เลขที่ 46/1 ม.2 ซ.- ถ.- ต. เวียง อ. เชียงแสน จ. เชียงราย</t>
  </si>
  <si>
    <t>04Q008</t>
  </si>
  <si>
    <t>ว770/1450</t>
  </si>
  <si>
    <t>น.ส. วริยา กิตินา</t>
  </si>
  <si>
    <t>เลขที่ 78 ม.3 ต. เวียง อ. เชียงแสน จ. เชียงราย</t>
  </si>
  <si>
    <t>06L002</t>
  </si>
  <si>
    <t>78 ม.3เวียง เชียงแสน เชียงราย</t>
  </si>
  <si>
    <t>06L002-B001</t>
  </si>
  <si>
    <t>06L002-B002</t>
  </si>
  <si>
    <t>06L003</t>
  </si>
  <si>
    <t>เลขที่ 537/12 ม.1 ต. เวียง อ. เชียงแสน จ. เชียงราย</t>
  </si>
  <si>
    <t>02E023</t>
  </si>
  <si>
    <t>เลขที่ 165/2 ม.13 ต. รอบเวียง อ. เมืองเชียงราย จ. เชียงราย</t>
  </si>
  <si>
    <t>07F001</t>
  </si>
  <si>
    <t>เลขที่ 333/38 ม.3 ต. สันนาเม็ง อ. สันทราย จ. เชียงใหม่</t>
  </si>
  <si>
    <t>04D001/001</t>
  </si>
  <si>
    <t>04D001/002</t>
  </si>
  <si>
    <t>ว777/7113</t>
  </si>
  <si>
    <t>นาง วลัยลักษณ์ เมฆกุญชร</t>
  </si>
  <si>
    <t>เลขที่ 335 ม.1 ซ.- ถ.- ต. เวียง อ. เชียงแสน จ. เชียงราย</t>
  </si>
  <si>
    <t>03H013</t>
  </si>
  <si>
    <t>335 ม.1 ซ.- ถ.-เวียง เชียงแสน เชียงราย</t>
  </si>
  <si>
    <t>03H013-B001</t>
  </si>
  <si>
    <t>03H013-B002</t>
  </si>
  <si>
    <t>เลขที่ 43/3 ม.2 ซ.- ถ.- ต. ป่าแดด อ. เมืองเชียงใหม่ จ. เชียงใหม่</t>
  </si>
  <si>
    <t>06H001</t>
  </si>
  <si>
    <t>06H002</t>
  </si>
  <si>
    <t>04B124</t>
  </si>
  <si>
    <t>04B124-B001</t>
  </si>
  <si>
    <t>04B124-B002</t>
  </si>
  <si>
    <t>เลขที่ 529/151 ต. คูหาสวรรค์ อ. ภาษีเจริญ จ. กรุงเทพมหานคร</t>
  </si>
  <si>
    <t>02O014</t>
  </si>
  <si>
    <t>เลขที่ 661/1 ม.5 ต. หนองผึ้ง อ. สารภี จ. เชียงใหม่</t>
  </si>
  <si>
    <t>06N022</t>
  </si>
  <si>
    <t>01E005</t>
  </si>
  <si>
    <t>ว854/5774</t>
  </si>
  <si>
    <t>นาย วสันต์ เทียมตา</t>
  </si>
  <si>
    <t>เลขที่ 57/1 ม.6 ต. เวียง อ. เชียงแสน จ. เชียงราย</t>
  </si>
  <si>
    <t>08B032</t>
  </si>
  <si>
    <t>57/1 ม.6เวียง เชียงแสน เชียงราย</t>
  </si>
  <si>
    <t>08B032-B001</t>
  </si>
  <si>
    <t>08B032-B002</t>
  </si>
  <si>
    <t>08B032-B003</t>
  </si>
  <si>
    <t>08B032-B004</t>
  </si>
  <si>
    <t>08A008</t>
  </si>
  <si>
    <t>ว854/6787</t>
  </si>
  <si>
    <t>นาย วสันต์ พรหมปัญญา</t>
  </si>
  <si>
    <t>เลขที่ 399 ม.1 ซ.- ถ.- ต. เวียง อ. เชียงแสน จ. เชียงราย</t>
  </si>
  <si>
    <t>04B060</t>
  </si>
  <si>
    <t>399 ม.1 ซ.- ถ.-เวียง เชียงแสน เชียงราย</t>
  </si>
  <si>
    <t>04B060-B001</t>
  </si>
  <si>
    <t>ว854/1370</t>
  </si>
  <si>
    <t>นาย วสันต์ โกฎิยี่</t>
  </si>
  <si>
    <t>เลขที่ 7 ม.1 ต. เวียง อ. เชียงแสน จ. เชียงราย</t>
  </si>
  <si>
    <t>04D024</t>
  </si>
  <si>
    <t>7 ม.1เวียง เชียงแสน เชียงราย</t>
  </si>
  <si>
    <t>04D024-B001</t>
  </si>
  <si>
    <t>08B038</t>
  </si>
  <si>
    <t>08B038-B001</t>
  </si>
  <si>
    <t>08B039</t>
  </si>
  <si>
    <t>08B034</t>
  </si>
  <si>
    <t>09F005</t>
  </si>
  <si>
    <t>เลขที่ 116 ม.4 ต. เวียง อ. เชียงแสน จ. เชียงราย</t>
  </si>
  <si>
    <t>MO4</t>
  </si>
  <si>
    <t>เลขที่ 203 ต. เวียง อ. เมืองเชียงราย จ. เชียงราย</t>
  </si>
  <si>
    <t>07G001</t>
  </si>
  <si>
    <t>เลขที่ 264/3 ซ.ริมคลองชักพระ ต. คลองชักพระ อ. ตลิ่งชัน จ. กรุงเทพมหานคร</t>
  </si>
  <si>
    <t>10B046</t>
  </si>
  <si>
    <t>ว276/4953</t>
  </si>
  <si>
    <t>นาย วัชรพล ตอบุญธง</t>
  </si>
  <si>
    <t>เลขที่ 175 ม.1 ต. เวียง อ. เชียงแสน จ. เชียงราย</t>
  </si>
  <si>
    <t>03F052</t>
  </si>
  <si>
    <t>175 ม.1เวียง เชียงแสน เชียงราย</t>
  </si>
  <si>
    <t>03F052-B001</t>
  </si>
  <si>
    <t>03F052-B002</t>
  </si>
  <si>
    <t>11A002</t>
  </si>
  <si>
    <t>เลขที่ 439/7 ม.19 ซ.- ถ.- ต. รอบเวียง อ. เมืองเชียงราย จ. เชียงราย</t>
  </si>
  <si>
    <t>06I042</t>
  </si>
  <si>
    <t>ว274/8557</t>
  </si>
  <si>
    <t>นาย วัชราดา สุทธิรักษาวงศ์</t>
  </si>
  <si>
    <t>เลขที่ 115 ม.5 ต. เวียง อ. เชียงแสน จ. เชียงราย</t>
  </si>
  <si>
    <t>11G045/003</t>
  </si>
  <si>
    <t>115 ม.5เวียง เชียงแสน เชียงราย</t>
  </si>
  <si>
    <t>ว276/4170</t>
  </si>
  <si>
    <t>น.ส. วัชราภรณ์ ตุการ</t>
  </si>
  <si>
    <t>เลขที่ 7/4 ม.6 ต. บ้านไร่ อ. เมืองราชบุรี จ. ราชบุรี</t>
  </si>
  <si>
    <t>03G076</t>
  </si>
  <si>
    <t>7/4 ม.6บ้านไร่ เมืองราชบุรี ราชบุรี</t>
  </si>
  <si>
    <t>03G076-B001</t>
  </si>
  <si>
    <t>ว275/5614</t>
  </si>
  <si>
    <t>น.ส. วัชรินทร์ นพคุณ</t>
  </si>
  <si>
    <t>เลขที่ 84 ม.3 ต. เวียง อ. เชียงแสน จ. เชียงราย</t>
  </si>
  <si>
    <t>09H004</t>
  </si>
  <si>
    <t>84 ม.3เวียง เชียงแสน เชียงราย</t>
  </si>
  <si>
    <t>09H004-B001</t>
  </si>
  <si>
    <t>09H005</t>
  </si>
  <si>
    <t>09H005-B001</t>
  </si>
  <si>
    <t>09H007</t>
  </si>
  <si>
    <t>09H007-B001</t>
  </si>
  <si>
    <t>09H008</t>
  </si>
  <si>
    <t>09H009</t>
  </si>
  <si>
    <t>09H010</t>
  </si>
  <si>
    <t>09H011</t>
  </si>
  <si>
    <t>09H011-B001</t>
  </si>
  <si>
    <t>09H011-B002</t>
  </si>
  <si>
    <t>09H011-B003</t>
  </si>
  <si>
    <t>เลขที่ 180 ม.1 ซ.- ถ.- ต. เวียง อ. เชียงแสน จ. เชียงราย</t>
  </si>
  <si>
    <t>02E008</t>
  </si>
  <si>
    <t>12C059</t>
  </si>
  <si>
    <t>ว733/6717</t>
  </si>
  <si>
    <t>นาง วรัญญา ผลงาม</t>
  </si>
  <si>
    <t>12C059-B001</t>
  </si>
  <si>
    <t>09D031</t>
  </si>
  <si>
    <t>09D018</t>
  </si>
  <si>
    <t>เลขที่ 3800 ม.- ซ.- ถ.พระราม 4 ต. คลองตัน อ. คลองเตย จ. กรุงเทพมหานคร</t>
  </si>
  <si>
    <t>04O001</t>
  </si>
  <si>
    <t>04O003</t>
  </si>
  <si>
    <t>เลขที่ 41 ซ.แยกสวนสยาม 3 แยก 8 ต. คันนายาว อ. คันนายาว จ. กรุงเทพมหานคร</t>
  </si>
  <si>
    <t>13E061</t>
  </si>
  <si>
    <t>13E005</t>
  </si>
  <si>
    <t>13E006</t>
  </si>
  <si>
    <t>08G009</t>
  </si>
  <si>
    <t>06K026</t>
  </si>
  <si>
    <t>06K009</t>
  </si>
  <si>
    <t>06K022</t>
  </si>
  <si>
    <t>เลขที่ - ม.1 ซ.- ถ.- ต. เวียง อ. เชียงแสน จ. เชียงราย</t>
  </si>
  <si>
    <t>03C001</t>
  </si>
  <si>
    <t xml:space="preserve"> ม.7 ต. เวียง อ. เชียงแสน จ. เชียงราย</t>
  </si>
  <si>
    <t>06N020</t>
  </si>
  <si>
    <t>ว500/9540</t>
  </si>
  <si>
    <t>นาย วัน อินต๊ะ</t>
  </si>
  <si>
    <t>เลขที่ 61 ม.1 ซ.- ถ.- ต. เวียง อ. เชียงแสน จ. เชียงราย</t>
  </si>
  <si>
    <t>03B014</t>
  </si>
  <si>
    <t>61 ม.1 ซ.- ถ.-เวียง เชียงแสน เชียงราย</t>
  </si>
  <si>
    <t>03B014-B001</t>
  </si>
  <si>
    <t>03B014-B002</t>
  </si>
  <si>
    <t>03B014-B003</t>
  </si>
  <si>
    <t>03B014-B004</t>
  </si>
  <si>
    <t>03B014-B005</t>
  </si>
  <si>
    <t>02F007</t>
  </si>
  <si>
    <t>ว527/2557</t>
  </si>
  <si>
    <t>นาย วันชัย จันทร์ตุ้ย</t>
  </si>
  <si>
    <t>เลขที่ 51 ม.6 ต. เวียง อ. เชียงแสน จ. เชียงราย</t>
  </si>
  <si>
    <t>08A033</t>
  </si>
  <si>
    <t>51 ม.6เวียง เชียงแสน เชียงราย</t>
  </si>
  <si>
    <t>เลขที่ 313/1 ม.2 ต. เวียง อ. เชียงแสน จ. เชียงราย</t>
  </si>
  <si>
    <t>08C010</t>
  </si>
  <si>
    <t>ว527/2700</t>
  </si>
  <si>
    <t>นาย วันชัย ใจยะ</t>
  </si>
  <si>
    <t>06I064</t>
  </si>
  <si>
    <t>145 ม.8 ซ.- ถ.-เวียง เชียงแสน เชียงราย</t>
  </si>
  <si>
    <t>06I064-B001</t>
  </si>
  <si>
    <t>ว524/6518</t>
  </si>
  <si>
    <t>นาย วันชาติ พูนกุศลสุข</t>
  </si>
  <si>
    <t>เลขที่ 262 ม.9 ซ.- ถ.- ต. เวียง อ. เชียงแสน จ. เชียงราย</t>
  </si>
  <si>
    <t>04B113</t>
  </si>
  <si>
    <t>ว540/6760</t>
  </si>
  <si>
    <t>นาย วันดี พิมพา</t>
  </si>
  <si>
    <t>เลขที่ 93 ม.5 ต. เวียง อ. เชียงแสน จ. เชียงราย</t>
  </si>
  <si>
    <t>11G009</t>
  </si>
  <si>
    <t>93 ม.5เวียง เชียงแสน เชียงราย</t>
  </si>
  <si>
    <t>11G009-B001</t>
  </si>
  <si>
    <t>11G009-B002</t>
  </si>
  <si>
    <t>10F007</t>
  </si>
  <si>
    <t>12D039</t>
  </si>
  <si>
    <t>ว540/1587</t>
  </si>
  <si>
    <t>นาย วันดี ขินหล้า</t>
  </si>
  <si>
    <t>เลขที่ 121 ม.9 ต. เวียง อ. เชียงแสน จ. เชียงราย</t>
  </si>
  <si>
    <t>09A056</t>
  </si>
  <si>
    <t>121 ม.9เวียง เชียงแสน เชียงราย</t>
  </si>
  <si>
    <t>09A056-B001</t>
  </si>
  <si>
    <t>09A056-B002</t>
  </si>
  <si>
    <t>09A056-B003</t>
  </si>
  <si>
    <t>09A056-B004</t>
  </si>
  <si>
    <t>09A056-B005</t>
  </si>
  <si>
    <t>10F006</t>
  </si>
  <si>
    <t>10F005</t>
  </si>
  <si>
    <t>12D029</t>
  </si>
  <si>
    <t>10C036</t>
  </si>
  <si>
    <t>ว555/8777</t>
  </si>
  <si>
    <t>นาง วันทนา สุวรรณ</t>
  </si>
  <si>
    <t>06J082</t>
  </si>
  <si>
    <t>06J082-B001</t>
  </si>
  <si>
    <t>ว556/7271</t>
  </si>
  <si>
    <t>นาง วันนิภา ราชวงค์</t>
  </si>
  <si>
    <t>เลขที่ 199 ม.5 ต. เวียง อ. เชียงแสน จ. เชียงราย</t>
  </si>
  <si>
    <t>11D066</t>
  </si>
  <si>
    <t>199 ม.5เวียง เชียงแสน เชียงราย</t>
  </si>
  <si>
    <t>11D066-B001</t>
  </si>
  <si>
    <t>11D003</t>
  </si>
  <si>
    <t>เลขที่ 61/45 ต. เวียง อ. เมืองเชียงราย จ. เชียงราย</t>
  </si>
  <si>
    <t>10B019</t>
  </si>
  <si>
    <t>12A025</t>
  </si>
  <si>
    <t>เลขที่ 153 ม.5 ต. เวียง อ. เชียงแสน จ. เชียงราย</t>
  </si>
  <si>
    <t>12C075</t>
  </si>
  <si>
    <t>12C075-B001</t>
  </si>
  <si>
    <t>12C075-B002</t>
  </si>
  <si>
    <t>12C075-B003</t>
  </si>
  <si>
    <t>เลขที่ 153/34 ม.8 ซ.บ้านวังเขียว ถ.- ต. หนองป่าก่อ อ. ดอยหลวง จ. เชียงราย</t>
  </si>
  <si>
    <t>06E042</t>
  </si>
  <si>
    <t>เลขที่ 236/138 ม.4 ต. ในคลองบางปลากด อ. พระสมุทรเจดีย์ จ. สมุทรปราการ</t>
  </si>
  <si>
    <t>09I004</t>
  </si>
  <si>
    <t>09I010</t>
  </si>
  <si>
    <t>ว776/1595</t>
  </si>
  <si>
    <t>นาย วัลลภ กันอินทร์</t>
  </si>
  <si>
    <t>เลขที่ 45 ม.6 ต. เวียง อ. เชียงแสน จ. เชียงราย</t>
  </si>
  <si>
    <t>06N002</t>
  </si>
  <si>
    <t>45 ม.6เวียง เชียงแสน เชียงราย</t>
  </si>
  <si>
    <t>06N002-B001</t>
  </si>
  <si>
    <t>06N002-B002</t>
  </si>
  <si>
    <t>เลขที่ 34 ต. พระโขนง อ. คลองเตย จ. กรุงเทพมหานคร</t>
  </si>
  <si>
    <t>11A016</t>
  </si>
  <si>
    <t>13B003</t>
  </si>
  <si>
    <t>13B013</t>
  </si>
  <si>
    <t>13B014</t>
  </si>
  <si>
    <t>13C002</t>
  </si>
  <si>
    <t>11A015</t>
  </si>
  <si>
    <t>เลขที่ 543/720 ซ.หมู่บ้านการเคหะ ถ.ลำพูน ต. หนองหอย อ. เมืองเชียงใหม่ จ. เชียงใหม่</t>
  </si>
  <si>
    <t>08J007</t>
  </si>
  <si>
    <t>08J007/001</t>
  </si>
  <si>
    <t>02C016</t>
  </si>
  <si>
    <t>ว750/7447</t>
  </si>
  <si>
    <t>น.ส. วาริน รัดถม</t>
  </si>
  <si>
    <t>เลขที่ 312 ม.3 ต. เวียง อ. เชียงแสน จ. เชียงราย</t>
  </si>
  <si>
    <t>09D038</t>
  </si>
  <si>
    <t>312 ม.3เวียง เชียงแสน เชียงราย</t>
  </si>
  <si>
    <t>09D038-B001</t>
  </si>
  <si>
    <t>ว700/2771</t>
  </si>
  <si>
    <t>นาง วารี ไชยมงคล</t>
  </si>
  <si>
    <t>เลขที่ 57 ม.7 ต. เวียง อ. เชียงแสน จ. เชียงราย</t>
  </si>
  <si>
    <t>13C010</t>
  </si>
  <si>
    <t>57 ม.7เวียง เชียงแสน เชียงราย</t>
  </si>
  <si>
    <t>13C010-B001</t>
  </si>
  <si>
    <t>13C010-B002</t>
  </si>
  <si>
    <t>เลขที่ 200 ม.4 ต. เวียง อ. เชียงแสน จ. เชียงราย</t>
  </si>
  <si>
    <t>12E043</t>
  </si>
  <si>
    <t>ว850/6166</t>
  </si>
  <si>
    <t>นาง วาสนา พึ่งพิพันธ์</t>
  </si>
  <si>
    <t>เลขที่ 508 ม.1 ซ.- ถ.- ต. เวียง อ. เชียงแสน จ. เชียงราย</t>
  </si>
  <si>
    <t>03M018</t>
  </si>
  <si>
    <t>508 ม.1 ซ.- ถ.-เวียง เชียงแสน เชียงราย</t>
  </si>
  <si>
    <t>03M018-B001</t>
  </si>
  <si>
    <t>03M018-B002</t>
  </si>
  <si>
    <t>12E014</t>
  </si>
  <si>
    <t>12E015</t>
  </si>
  <si>
    <t>12E016</t>
  </si>
  <si>
    <t>12E017</t>
  </si>
  <si>
    <t>12E018</t>
  </si>
  <si>
    <t>12E019</t>
  </si>
  <si>
    <t>ว850/5500</t>
  </si>
  <si>
    <t>น.ส. วาสนา โปทา</t>
  </si>
  <si>
    <t>เลขที่ 782/1 ม.3 ต. เวียง อ. เชียงแสน จ. เชียงราย</t>
  </si>
  <si>
    <t>13E028</t>
  </si>
  <si>
    <t>13E027</t>
  </si>
  <si>
    <t>13E026</t>
  </si>
  <si>
    <t>782/1 ม.3เวียง เชียงแสน เชียงราย</t>
  </si>
  <si>
    <t>13E026-B001</t>
  </si>
  <si>
    <t>13E026-B002</t>
  </si>
  <si>
    <t>11A019</t>
  </si>
  <si>
    <t>12E042</t>
  </si>
  <si>
    <t>13C016</t>
  </si>
  <si>
    <t>ว247/5778</t>
  </si>
  <si>
    <t>ด.ช. วิจิตร นวลศรี</t>
  </si>
  <si>
    <t>เลขที่ 36 ม.1 ซ.- ถ.- ต. เวียง อ. เชียงแสน จ. เชียงราย</t>
  </si>
  <si>
    <t>02I006</t>
  </si>
  <si>
    <t>36 ม.1 ซ.- ถ.-เวียง เชียงแสน เชียงราย</t>
  </si>
  <si>
    <t>02I006-B001</t>
  </si>
  <si>
    <t>ว270/5740/001</t>
  </si>
  <si>
    <t>พ.ต.ท. วิชัย นิลดำ</t>
  </si>
  <si>
    <t>เลขที่ 137 ม.10 ซ.- ถ.- ต. เม็งราย อ. พญาเม็งราย จ. เชียงราย</t>
  </si>
  <si>
    <t>03K025</t>
  </si>
  <si>
    <t>137 ม.10 ซ.- ถ.-เม็งราย พญาเม็งราย เชียงราย</t>
  </si>
  <si>
    <t>03K025-B001</t>
  </si>
  <si>
    <t>03I044</t>
  </si>
  <si>
    <t>03I044-B001</t>
  </si>
  <si>
    <t>03I044-B002</t>
  </si>
  <si>
    <t>ว270/8757/001</t>
  </si>
  <si>
    <t>นาย วิชัย ศรีธิเมืองใจ</t>
  </si>
  <si>
    <t>เลขที่ 139 ม.5 ต. เวียง อ. เชียงแสน จ. เชียงราย</t>
  </si>
  <si>
    <t>13A016</t>
  </si>
  <si>
    <t>139 ม.5เวียง เชียงแสน เชียงราย</t>
  </si>
  <si>
    <t>13A016-B001</t>
  </si>
  <si>
    <t>13A016-B002</t>
  </si>
  <si>
    <t>เลขที่ 28 ม.4 ซ.- ถ.- ต. เวียง อ. เชียงแสน จ. เชียงราย</t>
  </si>
  <si>
    <t>01C002</t>
  </si>
  <si>
    <t>เลขที่ 238 ม.5 ต. หย่วน อ. เชียงคำ จ. พะเยา</t>
  </si>
  <si>
    <t>10E013</t>
  </si>
  <si>
    <t>03I042</t>
  </si>
  <si>
    <t>03I042-B001</t>
  </si>
  <si>
    <t>03I041</t>
  </si>
  <si>
    <t>03I041-B001</t>
  </si>
  <si>
    <t>03I040</t>
  </si>
  <si>
    <t>03I040-B001</t>
  </si>
  <si>
    <t>03I039</t>
  </si>
  <si>
    <t>03I039-B001</t>
  </si>
  <si>
    <t>เลขที่ 85/6 ม.1 ต. แม่สลองนอก อ. แม่ฟ้าหลวง จ. เชียงราย</t>
  </si>
  <si>
    <t>03H001</t>
  </si>
  <si>
    <t>ว270/1276</t>
  </si>
  <si>
    <t>นาย วิชัย คำชมภู</t>
  </si>
  <si>
    <t>เลขที่ 262/1 ม.1 ซ.- ถ.- ต. เวียง อ. เชียงแสน จ. เชียงราย</t>
  </si>
  <si>
    <t>03C015</t>
  </si>
  <si>
    <t>262/1 ม.1 ซ.- ถ.-เวียง เชียงแสน เชียงราย</t>
  </si>
  <si>
    <t>03C015-B001</t>
  </si>
  <si>
    <t>เลขที่ 43/2 ม.3 ซ.- ถ.- ต. คลองจั่น อ. บางกะปิ จ. กรุงเทพมหานคร</t>
  </si>
  <si>
    <t>02H003</t>
  </si>
  <si>
    <t>เลขที่ 81/18 ม.6 ซ.- ถ.- ต.  อ. บางขุนเทียน จ. กรุงเทพมหานคร</t>
  </si>
  <si>
    <t>04L005</t>
  </si>
  <si>
    <t>เลขที่ 207/7 ม.7 ต. วังทองหลาง อ. วังทองหลาง จ. กรุงเทพมหานคร</t>
  </si>
  <si>
    <t>13D014</t>
  </si>
  <si>
    <t>ว240/1295</t>
  </si>
  <si>
    <t>นาย วิชิต คำซอน</t>
  </si>
  <si>
    <t>เลขที่ 726 ม.3 ซ.- ถ.- ต. เวียง อ. เชียงแสน จ. เชียงราย</t>
  </si>
  <si>
    <t>03K080</t>
  </si>
  <si>
    <t>02G004</t>
  </si>
  <si>
    <t>03K048</t>
  </si>
  <si>
    <t>726 ม.3 ซ.- ถ.-เวียง เชียงแสน เชียงราย</t>
  </si>
  <si>
    <t>03K048-B001</t>
  </si>
  <si>
    <t>ว240/8772</t>
  </si>
  <si>
    <t>นาง วิชุดา ศรีวิชัย</t>
  </si>
  <si>
    <t>004/025</t>
  </si>
  <si>
    <t>01A033</t>
  </si>
  <si>
    <t>04B049</t>
  </si>
  <si>
    <t>04B023</t>
  </si>
  <si>
    <t>ว277/6787</t>
  </si>
  <si>
    <t>นาย วิเชียร พรหมมา</t>
  </si>
  <si>
    <t>03K076</t>
  </si>
  <si>
    <t>03K076-B001</t>
  </si>
  <si>
    <t>03K076-B002</t>
  </si>
  <si>
    <t>03K076-B003</t>
  </si>
  <si>
    <t>ว377/5477</t>
  </si>
  <si>
    <t>นาย วิฑูรย์ บัตรรัมย์</t>
  </si>
  <si>
    <t>เลขที่ 379 ม.3 ต. เวียง อ. เชียงแสน จ. เชียงราย</t>
  </si>
  <si>
    <t>12A019</t>
  </si>
  <si>
    <t>379 ม.3เวียง เชียงแสน เชียงราย</t>
  </si>
  <si>
    <t>12A019-B001</t>
  </si>
  <si>
    <t>12A019-B002</t>
  </si>
  <si>
    <t>12A019-B003</t>
  </si>
  <si>
    <t>12A019-B004</t>
  </si>
  <si>
    <t>12F040</t>
  </si>
  <si>
    <t>เลขที่ 218 ม.2 ซ.- ถ.- ต. เวียง อ. เชียงแสน จ. เชียงราย</t>
  </si>
  <si>
    <t>04M004</t>
  </si>
  <si>
    <t>06I114</t>
  </si>
  <si>
    <t>06I114-B001</t>
  </si>
  <si>
    <t>เลขที่ 217 ม.1 ซ.- ถ.- ต. เวียง อ. เชียงแสน จ. เชียงราย</t>
  </si>
  <si>
    <t>04B045</t>
  </si>
  <si>
    <t>ว578/1577</t>
  </si>
  <si>
    <t>นาย วิทวัส คำนวล</t>
  </si>
  <si>
    <t>เลขที่ 36/1 ม.4 ซ.- ถ.- ต. เวียง อ. เชียงแสน จ. เชียงราย</t>
  </si>
  <si>
    <t>004/023</t>
  </si>
  <si>
    <t>อ557/1150</t>
  </si>
  <si>
    <t>น.ส. อินทิรา คำเงิน</t>
  </si>
  <si>
    <t>39 ม.4 ซ.- ถ.-เวียง เชียงแสน เชียงราย</t>
  </si>
  <si>
    <t>36/1 ม.4 ซ.- ถ.-เวียง เชียงแสน เชียงราย</t>
  </si>
  <si>
    <t>01C017</t>
  </si>
  <si>
    <t>01C014</t>
  </si>
  <si>
    <t>เลขที่ 99/1 ม.6 ซ.- ถ.- ต. ท่าแร้ง อ. บางเขน จ. กรุงเทพมหานคร</t>
  </si>
  <si>
    <t>02K009</t>
  </si>
  <si>
    <t>ว570/1400</t>
  </si>
  <si>
    <t>นาย วิทูล คณา</t>
  </si>
  <si>
    <t>เลขที่ 257 ม.1 ต. เวียง อ. เชียงแสน จ. เชียงราย</t>
  </si>
  <si>
    <t>03H025</t>
  </si>
  <si>
    <t>257 ม.1เวียง เชียงแสน เชียงราย</t>
  </si>
  <si>
    <t>03H025-B001</t>
  </si>
  <si>
    <t>03H025-B002</t>
  </si>
  <si>
    <t>ว570/1740</t>
  </si>
  <si>
    <t>นาย วินัย แก้วดำ</t>
  </si>
  <si>
    <t>เลขที่ 16 ม.1 ซ.- ถ.- ต. เวียง อ. เชียงแสน จ. เชียงราย</t>
  </si>
  <si>
    <t>03H047</t>
  </si>
  <si>
    <t>16 ม.1 ซ.- ถ.-เวียง เชียงแสน เชียงราย</t>
  </si>
  <si>
    <t>03H047-B001</t>
  </si>
  <si>
    <t>03H047-B002</t>
  </si>
  <si>
    <t>04E004</t>
  </si>
  <si>
    <t>04B050</t>
  </si>
  <si>
    <t>02J033</t>
  </si>
  <si>
    <t>03J015/002</t>
  </si>
  <si>
    <t>03H047/002</t>
  </si>
  <si>
    <t>03H047/003</t>
  </si>
  <si>
    <t>เลขที่ 866 ม.3 ต. เวียง อ. เชียงแสน จ. เชียงราย</t>
  </si>
  <si>
    <t>08K026</t>
  </si>
  <si>
    <t>ว667/8471</t>
  </si>
  <si>
    <t>ด.ญ. วิภาพร สุตะวงค์</t>
  </si>
  <si>
    <t>06I004</t>
  </si>
  <si>
    <t>06I004-B001</t>
  </si>
  <si>
    <t>06I004-B002</t>
  </si>
  <si>
    <t>เลขที่ 109 ม.4 ต. เวียง อ. เชียงแสน จ. เชียงราย</t>
  </si>
  <si>
    <t>เลขที่ 165 ม.2 ซ.- ถ.- ต. เวียง อ. เชียงแสน จ. เชียงราย</t>
  </si>
  <si>
    <t>06I116</t>
  </si>
  <si>
    <t>ว745/8753</t>
  </si>
  <si>
    <t>นาย วิรัตน์ สมบุญ</t>
  </si>
  <si>
    <t>เลขที่ 24 ม.6 ซ.- ถ.- ต. บ้านแซว อ. เชียงแสน จ. เชียงราย</t>
  </si>
  <si>
    <t>04Q005</t>
  </si>
  <si>
    <t>24 ม.6 ซ.- ถ.-บ้านแซว เชียงแสน เชียงราย</t>
  </si>
  <si>
    <t>04Q005-B001</t>
  </si>
  <si>
    <t>เลขที่ 123/45 ต. วชิรพยาบาล อ. ดุสิต จ. กรุงเทพมหานคร</t>
  </si>
  <si>
    <t>10E007</t>
  </si>
  <si>
    <t>เลขที่ 264 ม.7 ต. แม่ปะ อ. แม่สอด จ. ตาก</t>
  </si>
  <si>
    <t>10B029</t>
  </si>
  <si>
    <t>ว725/1275</t>
  </si>
  <si>
    <t>นาย วิโรจน์ คำชวน</t>
  </si>
  <si>
    <t>เลขที่ 5 ม.4 ซ.- ถ.- ต. เวียง อ. เชียงแสน จ. เชียงราย</t>
  </si>
  <si>
    <t>01A035</t>
  </si>
  <si>
    <t>01G011</t>
  </si>
  <si>
    <t>01G008</t>
  </si>
  <si>
    <t>002/032</t>
  </si>
  <si>
    <t>5 ม.4 ซ.- ถ.-เวียง เชียงแสน เชียงราย</t>
  </si>
  <si>
    <t>เลขที่ 146 ม.12 ซ.- ถ.- ต. มวกเหล็ก อ. มวกเหล็ก จ. สระบุรี</t>
  </si>
  <si>
    <t>06B015</t>
  </si>
  <si>
    <t>ว754/5200</t>
  </si>
  <si>
    <t>น.ส. วิลันดา นาใจ</t>
  </si>
  <si>
    <t>เลขที่ 29 ม.2 ซ.- ถ.- ต. เวียง อ. เชียงแสน จ. เชียงราย</t>
  </si>
  <si>
    <t>06I062</t>
  </si>
  <si>
    <t>29 ม.2 ซ.- ถ.-เวียง เชียงแสน เชียงราย</t>
  </si>
  <si>
    <t>06I062-B001</t>
  </si>
  <si>
    <t>12G012</t>
  </si>
  <si>
    <t>03C002</t>
  </si>
  <si>
    <t>เลขที่ 173 ม.5 ต. เวียง อ. เชียงแสน จ. เชียงราย</t>
  </si>
  <si>
    <t>12C039</t>
  </si>
  <si>
    <t>ว500/1951</t>
  </si>
  <si>
    <t>นาง ว่าน ขอนแก่น</t>
  </si>
  <si>
    <t>173 ม.5เวียง เชียงแสน เชียงราย</t>
  </si>
  <si>
    <t>12C039-B001</t>
  </si>
  <si>
    <t>ว777/6524</t>
  </si>
  <si>
    <t>น.ส. วิลัยวรรณ พินิจดี</t>
  </si>
  <si>
    <t>เลขที่ 612 ม.8 ซ.- ถ.- ต. เวียง อ. เชียงแสน จ. เชียงราย</t>
  </si>
  <si>
    <t>06E056</t>
  </si>
  <si>
    <t>612 ม.8 ซ.- ถ.-เวียง เชียงแสน เชียงราย</t>
  </si>
  <si>
    <t>06E056-B001</t>
  </si>
  <si>
    <t>06E056-B002</t>
  </si>
  <si>
    <t>02D030</t>
  </si>
  <si>
    <t>03K003</t>
  </si>
  <si>
    <t>03K003-B001</t>
  </si>
  <si>
    <t>03K003-B002</t>
  </si>
  <si>
    <t>03M004</t>
  </si>
  <si>
    <t>03M004-B001</t>
  </si>
  <si>
    <t>04B062</t>
  </si>
  <si>
    <t>04B062-B001</t>
  </si>
  <si>
    <t>เลขที่ 333 ม.5 ต. เวียง อ. เชียงแสน จ. เชียงราย</t>
  </si>
  <si>
    <t>12C030</t>
  </si>
  <si>
    <t>12C099</t>
  </si>
  <si>
    <t>เลขที่ 1 ม.8 ซ.- ถ.- ต. เวียง อ. เชียงแสน จ. เชียงราย</t>
  </si>
  <si>
    <t>09E045</t>
  </si>
  <si>
    <t>13F020</t>
  </si>
  <si>
    <t>ว700/2117</t>
  </si>
  <si>
    <t>นาง วิไล ฉากงาม</t>
  </si>
  <si>
    <t>12H036</t>
  </si>
  <si>
    <t>12B002</t>
  </si>
  <si>
    <t>4 ม.5เวียง เชียงแสน เชียงราย</t>
  </si>
  <si>
    <t>12B002-B001</t>
  </si>
  <si>
    <t>12B002-B002</t>
  </si>
  <si>
    <t>12B002-B003</t>
  </si>
  <si>
    <t>12B002-B004</t>
  </si>
  <si>
    <t>เลขที่ 214 ม.1 ซ.- ถ.- ต. เวียง อ. เชียงแสน จ. เชียงราย</t>
  </si>
  <si>
    <t>03G024</t>
  </si>
  <si>
    <t>03G024-B001</t>
  </si>
  <si>
    <t>03J016</t>
  </si>
  <si>
    <t>ว700/7557</t>
  </si>
  <si>
    <t>น.ส. วิไล มนนามอญ</t>
  </si>
  <si>
    <t>เลขที่ 352 ม.8 ซ.- ถ.- ต. เวียง อ. เชียงแสน จ. เชียงราย</t>
  </si>
  <si>
    <t>06E060</t>
  </si>
  <si>
    <t>352 ม.8 ซ.- ถ.-เวียง เชียงแสน เชียงราย</t>
  </si>
  <si>
    <t>06E060-B001</t>
  </si>
  <si>
    <t>ว700/6375</t>
  </si>
  <si>
    <t>นาง วิไล เพ็ญมานะศักดิ์</t>
  </si>
  <si>
    <t>06J047</t>
  </si>
  <si>
    <t>06J047-B001</t>
  </si>
  <si>
    <t>06J047-B002</t>
  </si>
  <si>
    <t>06J047-B005</t>
  </si>
  <si>
    <t>12D032</t>
  </si>
  <si>
    <t>เลขที่ 151/5 ม.10 ซ.- ถ.- ต. แม่สาย อ. แม่สาย จ. เชียงราย</t>
  </si>
  <si>
    <t>04K026</t>
  </si>
  <si>
    <t>ว777/8655</t>
  </si>
  <si>
    <t>น.ส. วิไลวรรณ สุพันธ์</t>
  </si>
  <si>
    <t>03H043</t>
  </si>
  <si>
    <t>85 ม.1 ซ.- ถ.-เวียง เชียงแสน เชียงราย</t>
  </si>
  <si>
    <t>03H043-B001</t>
  </si>
  <si>
    <t>03H043-B002</t>
  </si>
  <si>
    <t>03H043-B004</t>
  </si>
  <si>
    <t>เลขที่ 49/135 ม.4 ซ.- ถ.- ต. ท่าสาย อ. เมืองเชียงราย จ. เชียงราย</t>
  </si>
  <si>
    <t>03E015</t>
  </si>
  <si>
    <t>04A018</t>
  </si>
  <si>
    <t>04B135</t>
  </si>
  <si>
    <t>ว777/1577</t>
  </si>
  <si>
    <t>นาง วิวรรณ ขุนวรรณ</t>
  </si>
  <si>
    <t>เลขที่ 51/1 ม.5 ต. เวียง อ. เชียงแสน จ. เชียงราย</t>
  </si>
  <si>
    <t>12J023</t>
  </si>
  <si>
    <t>12C049</t>
  </si>
  <si>
    <t>12C048</t>
  </si>
  <si>
    <t>12C024</t>
  </si>
  <si>
    <t>51/1 ม.5เวียง เชียงแสน เชียงราย</t>
  </si>
  <si>
    <t>12C024-B001</t>
  </si>
  <si>
    <t>12C023</t>
  </si>
  <si>
    <t>11D059</t>
  </si>
  <si>
    <t>11D059-B001</t>
  </si>
  <si>
    <t>11D059-B002</t>
  </si>
  <si>
    <t>12A016</t>
  </si>
  <si>
    <t>12D050</t>
  </si>
  <si>
    <t>04F040</t>
  </si>
  <si>
    <t>07H025</t>
  </si>
  <si>
    <t>07F003</t>
  </si>
  <si>
    <t>ว745/6189</t>
  </si>
  <si>
    <t>นาย วิวัฒน์ พงศ์อมรศักดิ์</t>
  </si>
  <si>
    <t>เลขที่ 100 ม.3 ซ.- ถ.- ต. เวียง อ. เชียงแสน จ. เชียงราย</t>
  </si>
  <si>
    <t>06I007</t>
  </si>
  <si>
    <t>100 ม.3 ซ.- ถ.-เวียง เชียงแสน เชียงราย</t>
  </si>
  <si>
    <t>06I007-B001</t>
  </si>
  <si>
    <t>06I007-B002</t>
  </si>
  <si>
    <t>06I007-B003</t>
  </si>
  <si>
    <t>เลขที่ 79/1 ซ.ลาดพร้าว 35 ต. ท่าแร้ง อ. บางเขน จ. กรุงเทพมหานคร</t>
  </si>
  <si>
    <t>07E006</t>
  </si>
  <si>
    <t>07C014</t>
  </si>
  <si>
    <t>07E005</t>
  </si>
  <si>
    <t>07A012</t>
  </si>
  <si>
    <t>07A014</t>
  </si>
  <si>
    <t>07B020</t>
  </si>
  <si>
    <t>07C023</t>
  </si>
  <si>
    <t>08L023</t>
  </si>
  <si>
    <t>ว880/1745</t>
  </si>
  <si>
    <t>นาย วิเศษ โครตธรรม</t>
  </si>
  <si>
    <t>08H010</t>
  </si>
  <si>
    <t>08H010-B001</t>
  </si>
  <si>
    <t>07F004</t>
  </si>
  <si>
    <t>07E010</t>
  </si>
  <si>
    <t>07E012</t>
  </si>
  <si>
    <t>07B005</t>
  </si>
  <si>
    <t>07D008</t>
  </si>
  <si>
    <t>07D006</t>
  </si>
  <si>
    <t>07E002</t>
  </si>
  <si>
    <t>07C015</t>
  </si>
  <si>
    <t>07B026</t>
  </si>
  <si>
    <t>07C013</t>
  </si>
  <si>
    <t>07C002</t>
  </si>
  <si>
    <t>เลขที่ 2/390 ม.- ซ.มหาดเล็กหลวง 1 ถ.- ต. ลุมพินี อ. ปทุมวัน จ. กรุงเทพมหานคร</t>
  </si>
  <si>
    <t>04J005</t>
  </si>
  <si>
    <t>เลขที่ 28 ม.3 ซ.- ถ.- ต. เวียง อ. เชียงแสน จ. เชียงราย</t>
  </si>
  <si>
    <t>08F012</t>
  </si>
  <si>
    <t>ว400/5614</t>
  </si>
  <si>
    <t>น.ส. วีณา นพคุณ</t>
  </si>
  <si>
    <t>เลขที่ 585 ม.3 ซ.- ถ.- ต. เวียง อ. เชียงแสน จ. เชียงราย</t>
  </si>
  <si>
    <t>11G004</t>
  </si>
  <si>
    <t>585 ม.3 ซ.- ถ.-เวียง เชียงแสน เชียงราย</t>
  </si>
  <si>
    <t>11G004-B001</t>
  </si>
  <si>
    <t>11G004-B002</t>
  </si>
  <si>
    <t>06B009</t>
  </si>
  <si>
    <t>06E144</t>
  </si>
  <si>
    <t>06E144-B001</t>
  </si>
  <si>
    <t>06E144-B002</t>
  </si>
  <si>
    <t>เลขที่ 122/6 ม.8 ต. แม่สาย อ. แม่สาย จ. เชียงราย</t>
  </si>
  <si>
    <t>07E014</t>
  </si>
  <si>
    <t>เลขที่ 620 ม.11 ซ.- ถ.- ต. ทุ่งก่อ อ. เวียงเชียงรุ้ง จ. เชียงราย</t>
  </si>
  <si>
    <t>11A001</t>
  </si>
  <si>
    <t>04L004</t>
  </si>
  <si>
    <t>ว761/2725</t>
  </si>
  <si>
    <t>นาย วีรพงษ์ ชัยชนะ</t>
  </si>
  <si>
    <t>เลขที่ 363 ม.6 ต. เวียง อ. เชียงแสน จ. เชียงราย</t>
  </si>
  <si>
    <t>08A039</t>
  </si>
  <si>
    <t>363 ม.6เวียง เชียงแสน เชียงราย</t>
  </si>
  <si>
    <t>เลขที่ 176 ต. รอบเวียง อ. เมืองเชียงราย จ. เชียงราย</t>
  </si>
  <si>
    <t>12A018</t>
  </si>
  <si>
    <t>ว774/5765</t>
  </si>
  <si>
    <t>นาย วีรวัตน์ บัวพานิชย์</t>
  </si>
  <si>
    <t>เลขที่ 248 ม.2 ซ.- ถ.- ต. วังโบสถ์ อ. หนองไผ่ จ. เพชรบูรณ์</t>
  </si>
  <si>
    <t>04B079</t>
  </si>
  <si>
    <t>248 ม.2 ซ.- ถ.-วังโบสถ์ หนองไผ่ เพชรบูรณ์</t>
  </si>
  <si>
    <t>04B079-B001</t>
  </si>
  <si>
    <t>04B079-B002</t>
  </si>
  <si>
    <t>ว724/6188</t>
  </si>
  <si>
    <t>นาย วีระจิตร พงษ์สวรรค์</t>
  </si>
  <si>
    <t>06J069</t>
  </si>
  <si>
    <t>06J069-B001</t>
  </si>
  <si>
    <t>06J069-B002</t>
  </si>
  <si>
    <t>06J069-B003</t>
  </si>
  <si>
    <t>06J069-B004</t>
  </si>
  <si>
    <t>06J069-B005</t>
  </si>
  <si>
    <t>06J069-B007</t>
  </si>
  <si>
    <t>06J069-B008</t>
  </si>
  <si>
    <t>06J069-B009</t>
  </si>
  <si>
    <t>06J069-B011</t>
  </si>
  <si>
    <t>06J069-B012</t>
  </si>
  <si>
    <t>06J069-B013</t>
  </si>
  <si>
    <t>06J069-B014</t>
  </si>
  <si>
    <t>06J069-B015</t>
  </si>
  <si>
    <t>06J069-B016</t>
  </si>
  <si>
    <t>06J069-B017</t>
  </si>
  <si>
    <t>06J069-B018</t>
  </si>
  <si>
    <t>06J069-B019</t>
  </si>
  <si>
    <t>06J069-B020</t>
  </si>
  <si>
    <t>06J069-B033</t>
  </si>
  <si>
    <t>06J069-B034</t>
  </si>
  <si>
    <t>06E026</t>
  </si>
  <si>
    <t>06E026-B002</t>
  </si>
  <si>
    <t>เลขที่ 125/170 ม.5 ต. ปากเกร็ด อ. ปากเกร็ด จ. นนทบุรี</t>
  </si>
  <si>
    <t>10B027</t>
  </si>
  <si>
    <t>เลขที่ 230 ม.2 ซ.- ถ.- ต. เวียง อ. เชียงแสน จ. เชียงราย</t>
  </si>
  <si>
    <t>04G032</t>
  </si>
  <si>
    <t>04O014</t>
  </si>
  <si>
    <t>เลขที่ 218 ม.5 ต. สันติสุข อ. พาน จ. เชียงราย</t>
  </si>
  <si>
    <t>11G040</t>
  </si>
  <si>
    <t>ม770/6567</t>
  </si>
  <si>
    <t>นาง มิลลี ผ่านแผ้ว</t>
  </si>
  <si>
    <t>419 ม.5เวียง เชียงแสน เชียงราย</t>
  </si>
  <si>
    <t>11G040-B001</t>
  </si>
  <si>
    <t>ว775/5918</t>
  </si>
  <si>
    <t>นาย วีระยุทธ ทองสนิทกาญจน์</t>
  </si>
  <si>
    <t>เลขที่ 227 ม.9 ต. เวียง อ. เชียงแสน จ. เชียงราย</t>
  </si>
  <si>
    <t>09B006</t>
  </si>
  <si>
    <t>227 ม.9เวียง เชียงแสน เชียงราย</t>
  </si>
  <si>
    <t>09B006-B001</t>
  </si>
  <si>
    <t>09B006-B002</t>
  </si>
  <si>
    <t>09B006-B003</t>
  </si>
  <si>
    <t>09B006-B004</t>
  </si>
  <si>
    <t>09B006-B005</t>
  </si>
  <si>
    <t>09B006/001</t>
  </si>
  <si>
    <t>09B012</t>
  </si>
  <si>
    <t>09B012-B001</t>
  </si>
  <si>
    <t>เลขที่ 91 ม.2 ซ.- ถ.- ต. เวียง อ. เชียงแสน จ. เชียงราย</t>
  </si>
  <si>
    <t>04C020</t>
  </si>
  <si>
    <t>04F012</t>
  </si>
  <si>
    <t>04K008</t>
  </si>
  <si>
    <t>ว767/2576</t>
  </si>
  <si>
    <t>น.ส. วีราภรณ์ ชนัมพร</t>
  </si>
  <si>
    <t>เลขที่ 70/94 ม.8 ซ.- ถ.- ต. คันนายาว อ. คันนายาว จ. กรุงเทพมหานคร</t>
  </si>
  <si>
    <t>06E143</t>
  </si>
  <si>
    <t>70/94 ม.8 ซ.- ถ.-คันนายาว คันนายาว กรุงเทพมหานคร</t>
  </si>
  <si>
    <t>06E143-B001</t>
  </si>
  <si>
    <t>06E143-B002</t>
  </si>
  <si>
    <t>06E143-B003</t>
  </si>
  <si>
    <t>ว417/2710</t>
  </si>
  <si>
    <t>นาย วุฒิไกร ใจมุข</t>
  </si>
  <si>
    <t>เลขที่ 134 ม.1 ต. เวียง อ. เชียงแสน จ. เชียงราย</t>
  </si>
  <si>
    <t>03I087</t>
  </si>
  <si>
    <t>134 ม.1เวียง เชียงแสน เชียงราย</t>
  </si>
  <si>
    <t>ว427/2477</t>
  </si>
  <si>
    <t>นาย วุฒิชัย เชิดรัมย์</t>
  </si>
  <si>
    <t>เลขที่ 314 ม.8 ซ.- ถ.- ต. เวียง อ. เชียงแสน จ. เชียงราย</t>
  </si>
  <si>
    <t>06J049</t>
  </si>
  <si>
    <t>314 ม.8 ซ.- ถ.-เวียง เชียงแสน เชียงราย</t>
  </si>
  <si>
    <t>06J049-B001</t>
  </si>
  <si>
    <t>06J049-B002</t>
  </si>
  <si>
    <t>เลขที่ 158 ม.3 ต. โยนก อ. เชียงแสน จ. เชียงราย</t>
  </si>
  <si>
    <t>12C090/002</t>
  </si>
  <si>
    <t>ว570/9547</t>
  </si>
  <si>
    <t>นาย เวทย์ อินต๊ะวิชัย</t>
  </si>
  <si>
    <t>เลขที่ 127 ม.9 ต. เวียง อ. เชียงแสน จ. เชียงราย</t>
  </si>
  <si>
    <t>09D052</t>
  </si>
  <si>
    <t>127 ม.9เวียง เชียงแสน เชียงราย</t>
  </si>
  <si>
    <t>09D052-B001</t>
  </si>
  <si>
    <t>09D052-B002</t>
  </si>
  <si>
    <t>09D052-B003</t>
  </si>
  <si>
    <t>ว711/7400</t>
  </si>
  <si>
    <t>นาย เวียงแก้ว ยาดี</t>
  </si>
  <si>
    <t>03F024</t>
  </si>
  <si>
    <t>271 ม.1 ซ.- ถ.-เวียง เชียงแสน เชียงราย</t>
  </si>
  <si>
    <t>03F024-B001</t>
  </si>
  <si>
    <t>03H053</t>
  </si>
  <si>
    <t>03H053-B001</t>
  </si>
  <si>
    <t>03H053-B003</t>
  </si>
  <si>
    <t>03G031</t>
  </si>
  <si>
    <t>03H073</t>
  </si>
  <si>
    <t>เลขที่ 261 ม.8 ซ.- ถ.- ต. เวียง อ. เชียงแสน จ. เชียงราย</t>
  </si>
  <si>
    <t>06I021</t>
  </si>
  <si>
    <t>เลขที่ 71 ม.2 ซ.- ถ.- ต. เวียง อ. เชียงแสน จ. เชียงราย</t>
  </si>
  <si>
    <t>04K018</t>
  </si>
  <si>
    <t>11C016</t>
  </si>
  <si>
    <t>13D016</t>
  </si>
  <si>
    <t>ว747/1325</t>
  </si>
  <si>
    <t>นาง แววดาว กาญจนากาศ</t>
  </si>
  <si>
    <t>เลขที่ 116/16 ม.16 ซ.- ถ.- ต. บ้านดู่ อ. เมืองเชียงราย จ. เชียงราย</t>
  </si>
  <si>
    <t>04B107</t>
  </si>
  <si>
    <t>116/16 ม.16 ซ.- ถ.-บ้านดู่ เมืองเชียงราย เชียงราย</t>
  </si>
  <si>
    <t>ว000/1771</t>
  </si>
  <si>
    <t>นาย ไว แก้วรากมุข</t>
  </si>
  <si>
    <t>เลขที่ 176 ม.1 ซ.- ถ.- ต. เวียง อ. เชียงแสน จ. เชียงราย</t>
  </si>
  <si>
    <t>03K074</t>
  </si>
  <si>
    <t>176 ม.1 ซ.- ถ.-เวียง เชียงแสน เชียงราย</t>
  </si>
  <si>
    <t>03K074-B001</t>
  </si>
  <si>
    <t>เลขที่ 124 ม.2 ซ.- ถ.- ต. เวียง อ. เชียงแสน จ. เชียงราย</t>
  </si>
  <si>
    <t>04K022</t>
  </si>
  <si>
    <t>เลขที่ 417/32 ต. บางยี่ขัน อ. บางพลัด จ. กรุงเทพมหานคร</t>
  </si>
  <si>
    <t>08M021</t>
  </si>
  <si>
    <t>ศ747/8589</t>
  </si>
  <si>
    <t>นาย ศรัณวิทย์  สินสอน</t>
  </si>
  <si>
    <t>เลขที่ 381 ม.5 ต. เวียง อ. เชียงแสน จ. เชียงราย</t>
  </si>
  <si>
    <t>12I023</t>
  </si>
  <si>
    <t>381 ม.5เวียง เชียงแสน เชียงราย</t>
  </si>
  <si>
    <t>12I020</t>
  </si>
  <si>
    <t>12C009</t>
  </si>
  <si>
    <t>12C009-B001</t>
  </si>
  <si>
    <t>12C009-B002</t>
  </si>
  <si>
    <t>12C009-B003</t>
  </si>
  <si>
    <t>12C009-B004</t>
  </si>
  <si>
    <t>ศ717/6787</t>
  </si>
  <si>
    <t>นาย ศรากร พรสุวรรณ</t>
  </si>
  <si>
    <t>เลขที่ 212 ม.2 ซ.- ถ.- ต. เวียง อ. เชียงแสน จ. เชียงราย</t>
  </si>
  <si>
    <t>06E011</t>
  </si>
  <si>
    <t>212 ม.2 ซ.- ถ.-เวียง เชียงแสน เชียงราย</t>
  </si>
  <si>
    <t>06E011-B001</t>
  </si>
  <si>
    <t>ศ774/2477</t>
  </si>
  <si>
    <t>นาย ศราวุฒิ ฉัตรลมัย</t>
  </si>
  <si>
    <t>06K006</t>
  </si>
  <si>
    <t>06K006-B001</t>
  </si>
  <si>
    <t>06K006-B002</t>
  </si>
  <si>
    <t>06K006-B003</t>
  </si>
  <si>
    <t>เลขที่ 193 ม.6 ต. เวียง อ. เชียงแสน จ. เชียงราย</t>
  </si>
  <si>
    <t>06M045</t>
  </si>
  <si>
    <t>ศ700/5381</t>
  </si>
  <si>
    <t>นาย ศรี บุญสุข</t>
  </si>
  <si>
    <t>เลขที่ 127 ม.5 ต. เวียง อ. เชียงแสน จ. เชียงราย</t>
  </si>
  <si>
    <t>12C044</t>
  </si>
  <si>
    <t>12C044-B001</t>
  </si>
  <si>
    <t>12C044-B002</t>
  </si>
  <si>
    <t>ศ700/2453</t>
  </si>
  <si>
    <t>นาย ศรี จิตบุญตรง</t>
  </si>
  <si>
    <t>เลขที่ 84 ม.5 ต. เวียง อ. เชียงแสน จ. เชียงราย</t>
  </si>
  <si>
    <t>11F018</t>
  </si>
  <si>
    <t>84 ม.5เวียง เชียงแสน เชียงราย</t>
  </si>
  <si>
    <t>11F018-B001</t>
  </si>
  <si>
    <t>ศ700/5777</t>
  </si>
  <si>
    <t>นาง ศรี ธรรมวงศ์</t>
  </si>
  <si>
    <t>11G016</t>
  </si>
  <si>
    <t>101 ม.5เวียง เชียงแสน เชียงราย</t>
  </si>
  <si>
    <t>11G016-B001</t>
  </si>
  <si>
    <t>11G016-B002</t>
  </si>
  <si>
    <t>11G016-B005</t>
  </si>
  <si>
    <t>เลขที่ 215 ม.2 ต. เวียง อ. เชียงแสน จ. เชียงราย</t>
  </si>
  <si>
    <t>07D004</t>
  </si>
  <si>
    <t>เลขที่ 195 ม.3 ต. เวียง อ. เชียงแสน จ. เชียงราย</t>
  </si>
  <si>
    <t>09E029</t>
  </si>
  <si>
    <t>12E032</t>
  </si>
  <si>
    <t>12H016</t>
  </si>
  <si>
    <t>11G037</t>
  </si>
  <si>
    <t>127 ม.5เวียง เชียงแสน เชียงราย</t>
  </si>
  <si>
    <t>11G037-B001</t>
  </si>
  <si>
    <t>11G037-B002</t>
  </si>
  <si>
    <t>11G037-B003</t>
  </si>
  <si>
    <t>11G037-B004</t>
  </si>
  <si>
    <t>11G037-B005</t>
  </si>
  <si>
    <t>11G037-B006</t>
  </si>
  <si>
    <t>13A009</t>
  </si>
  <si>
    <t>13A009-B001</t>
  </si>
  <si>
    <t>13A009-B002</t>
  </si>
  <si>
    <t>13A009-B003</t>
  </si>
  <si>
    <t>13E062</t>
  </si>
  <si>
    <t>11D001</t>
  </si>
  <si>
    <t>เลขที่ 405 ม.11 ซ.- ถ.- ต. บ้านต๋อม อ. เมืองพะเยา จ. พะเยา</t>
  </si>
  <si>
    <t>06E025</t>
  </si>
  <si>
    <t>13F031/001</t>
  </si>
  <si>
    <t>ศ714/2445</t>
  </si>
  <si>
    <t>นาย ศรีเกิด จิดดาธรรม</t>
  </si>
  <si>
    <t>เลขที่ 44 ม.4 ซ.- ถ.- ต. เวียง อ. เชียงแสน จ. เชียงราย</t>
  </si>
  <si>
    <t>01C008</t>
  </si>
  <si>
    <t>01D006</t>
  </si>
  <si>
    <t>01F002</t>
  </si>
  <si>
    <t>002/034</t>
  </si>
  <si>
    <t>44 ม.4 ซ.- ถ.-เวียง เชียงแสน เชียงราย</t>
  </si>
  <si>
    <t>ศ725/8765</t>
  </si>
  <si>
    <t>นาง ศรีจันทร์ สมพันธ์</t>
  </si>
  <si>
    <t>เลขที่ 237 ม.5 ต. เวียง อ. เชียงแสน จ. เชียงราย</t>
  </si>
  <si>
    <t>12C004</t>
  </si>
  <si>
    <t>237 ม.5เวียง เชียงแสน เชียงราย</t>
  </si>
  <si>
    <t>12C004-B001</t>
  </si>
  <si>
    <t>12C004-B002</t>
  </si>
  <si>
    <t>12C004-B003</t>
  </si>
  <si>
    <t>12C004-B004</t>
  </si>
  <si>
    <t>12C004-B005</t>
  </si>
  <si>
    <t>ศ725/5916</t>
  </si>
  <si>
    <t>นาย ศรีจันทร์ ทองผาง</t>
  </si>
  <si>
    <t>เลขที่ 36 ม.5 ต. เวียง อ. เชียงแสน จ. เชียงราย</t>
  </si>
  <si>
    <t>11E011</t>
  </si>
  <si>
    <t>36 ม.5เวียง เชียงแสน เชียงราย</t>
  </si>
  <si>
    <t>11E011-B001</t>
  </si>
  <si>
    <t>ศ725/1771</t>
  </si>
  <si>
    <t>นาง ศรีจันทร์ แก้วรากมุข</t>
  </si>
  <si>
    <t>เลขที่ 412 ม.1 ซ.- ถ.- ต. เวียง อ. เชียงแสน จ. เชียงราย</t>
  </si>
  <si>
    <t>03K041</t>
  </si>
  <si>
    <t>412 ม.1 ซ.- ถ.-เวียง เชียงแสน เชียงราย</t>
  </si>
  <si>
    <t>03K041-B001</t>
  </si>
  <si>
    <t>03K041-B002</t>
  </si>
  <si>
    <t>04M012</t>
  </si>
  <si>
    <t>04G020</t>
  </si>
  <si>
    <t>ศ725/7910</t>
  </si>
  <si>
    <t>นาง ศรีจันทร์ วอง</t>
  </si>
  <si>
    <t>เลขที่ 627 ม.3 ต. เวียง อ. เชียงแสน จ. เชียงราย</t>
  </si>
  <si>
    <t>08L015</t>
  </si>
  <si>
    <t>627 ม.3เวียง เชียงแสน เชียงราย</t>
  </si>
  <si>
    <t>08L015-B001</t>
  </si>
  <si>
    <t>13E038</t>
  </si>
  <si>
    <t>12E009</t>
  </si>
  <si>
    <t>ศ759/5000</t>
  </si>
  <si>
    <t>นาย ศรีทอน ทะอินทร์</t>
  </si>
  <si>
    <t>11E026</t>
  </si>
  <si>
    <t>11E026-B001</t>
  </si>
  <si>
    <t>เลขที่ 48 ม.1 ซ.- ถ.- ต. เวียง อ. เชียงแสน จ. เชียงราย</t>
  </si>
  <si>
    <t>03J028</t>
  </si>
  <si>
    <t>03F016</t>
  </si>
  <si>
    <t>03F015</t>
  </si>
  <si>
    <t>03J027</t>
  </si>
  <si>
    <t>เลขที่ 185 ม.1 ซ.- ถ.- ต. เวียง อ. เชียงแสน จ. เชียงราย</t>
  </si>
  <si>
    <t>02E007</t>
  </si>
  <si>
    <t>เลขที่ 22 ม.5 ต. เวียง อ. เชียงแสน จ. เชียงราย</t>
  </si>
  <si>
    <t>12I030</t>
  </si>
  <si>
    <t>ศ757/1110</t>
  </si>
  <si>
    <t>น.ส. ศรีนวล คิงคำ</t>
  </si>
  <si>
    <t>เลขที่ 655 ม.1 ต. เวียง อ. เชียงแสน จ. เชียงราย</t>
  </si>
  <si>
    <t>03G041</t>
  </si>
  <si>
    <t>655 ม.1เวียง เชียงแสน เชียงราย</t>
  </si>
  <si>
    <t>03G041-B001</t>
  </si>
  <si>
    <t>เลขที่ 117 ม.3 ต. เวียง อ. เชียงแสน จ. เชียงราย</t>
  </si>
  <si>
    <t>13C013</t>
  </si>
  <si>
    <t>02F029</t>
  </si>
  <si>
    <t>13C018</t>
  </si>
  <si>
    <t>ศ752/7700</t>
  </si>
  <si>
    <t>นาย ศรีนุช วิไล</t>
  </si>
  <si>
    <t>เลขที่ 21 ม.6 ต. เวียง อ. เชียงแสน จ. เชียงราย</t>
  </si>
  <si>
    <t>08D015</t>
  </si>
  <si>
    <t>21 ม.6เวียง เชียงแสน เชียงราย</t>
  </si>
  <si>
    <t>08D015-B001</t>
  </si>
  <si>
    <t>08D015-B002</t>
  </si>
  <si>
    <t>08D015-B003</t>
  </si>
  <si>
    <t>08D014</t>
  </si>
  <si>
    <t>ธ บ ศรีบุรินทร์การแพทย์ จำกัด</t>
  </si>
  <si>
    <t xml:space="preserve">บจก. ศรีบุรินทร์การแพทย์ จำกัด </t>
  </si>
  <si>
    <t>เลขที่ 11/5 ม.13 ต. สันทราย อ. เมืองเชียงราย จ. เชียงราย</t>
  </si>
  <si>
    <t>08I016/001</t>
  </si>
  <si>
    <t>11/5 ม.13สันทราย เมืองเชียงราย เชียงราย</t>
  </si>
  <si>
    <t>สถานพยาบาล</t>
  </si>
  <si>
    <t>ศ765/8777</t>
  </si>
  <si>
    <t>นาง ศรีพันธ์ สุวรรณดี</t>
  </si>
  <si>
    <t>เลขที่ 334 ม.5 ต. เวียง อ. เชียงแสน จ. เชียงราย</t>
  </si>
  <si>
    <t>12C063</t>
  </si>
  <si>
    <t>334 ม.5เวียง เชียงแสน เชียงราย</t>
  </si>
  <si>
    <t>12C063-B001</t>
  </si>
  <si>
    <t>12C071</t>
  </si>
  <si>
    <t>เลขที่ 3364/1 ถ.พระราม 4 ต. คลองตัน อ. คลองเตย จ. กรุงเทพมหานคร</t>
  </si>
  <si>
    <t>11B015</t>
  </si>
  <si>
    <t>11B016</t>
  </si>
  <si>
    <t>11B017</t>
  </si>
  <si>
    <t>ศ760/6754</t>
  </si>
  <si>
    <t>นาง ศรีภา พาวันดี</t>
  </si>
  <si>
    <t>เลขที่ 73 ม.5 ต. เวียง อ. เชียงแสน จ. เชียงราย</t>
  </si>
  <si>
    <t>13G003</t>
  </si>
  <si>
    <t>73 ม.5เวียง เชียงแสน เชียงราย</t>
  </si>
  <si>
    <t>ศ775/7683</t>
  </si>
  <si>
    <t>นาย ศรียนต์ ลาภใหญ่</t>
  </si>
  <si>
    <t>เลขที่ 192 ม.1 ซ.-- ถ.- ต. เวียง อ. เชียงแสน จ. เชียงราย</t>
  </si>
  <si>
    <t>04B127</t>
  </si>
  <si>
    <t>192 ม.1 ซ.-- ถ.-เวียง เชียงแสน เชียงราย</t>
  </si>
  <si>
    <t>04B127-B001</t>
  </si>
  <si>
    <t>04B127-B002</t>
  </si>
  <si>
    <t>เลขที่ 80/61 ม.5 ซ.- ถ.- ต. สุรศักดิ์ อ. ศรีราชา จ. ชลบุรี</t>
  </si>
  <si>
    <t>02M011</t>
  </si>
  <si>
    <t>02N001</t>
  </si>
  <si>
    <t>ศ770/9919</t>
  </si>
  <si>
    <t>นาง ศรีไร อ่องโอภาส</t>
  </si>
  <si>
    <t>06E035</t>
  </si>
  <si>
    <t>เลขที่ 216 ม.2 ซ.- ถ.- ต. เวียง อ. เชียงแสน จ. เชียงราย</t>
  </si>
  <si>
    <t>04R032</t>
  </si>
  <si>
    <t>เลขที่ 413/1 ม.2 ซ.- ถ.- ต. เวียง อ. เชียงแสน จ. เชียงราย</t>
  </si>
  <si>
    <t>04G007</t>
  </si>
  <si>
    <t>04I019</t>
  </si>
  <si>
    <t>ศ777/1295</t>
  </si>
  <si>
    <t>นาง ศรีวรรณ คำซอน</t>
  </si>
  <si>
    <t>เลขที่ 27 ม.4 ต. เวียง อ. เชียงแสน จ. เชียงราย</t>
  </si>
  <si>
    <t>27 ม.4เวียง เชียงแสน เชียงราย</t>
  </si>
  <si>
    <t>ศ777/8777</t>
  </si>
  <si>
    <t>นาง ศรีวรรณ สุวรรณดี</t>
  </si>
  <si>
    <t>11G008</t>
  </si>
  <si>
    <t>108 ม.5เวียง เชียงแสน เชียงราย</t>
  </si>
  <si>
    <t>11G008-B001</t>
  </si>
  <si>
    <t>11G008-B002</t>
  </si>
  <si>
    <t>11G008-B003</t>
  </si>
  <si>
    <t>ศ777/7948/001</t>
  </si>
  <si>
    <t>นาง ศรีวรรณ ยอดสุวรรณ</t>
  </si>
  <si>
    <t>เลขที่ 150 ม.1 ซ.- ถ.- ต. เวียง อ. เชียงแสน จ. เชียงราย</t>
  </si>
  <si>
    <t>03K031</t>
  </si>
  <si>
    <t>150 ม.1 ซ.- ถ.-เวียง เชียงแสน เชียงราย</t>
  </si>
  <si>
    <t>03K031-B001</t>
  </si>
  <si>
    <t>03K031-B002</t>
  </si>
  <si>
    <t>03K031-B003</t>
  </si>
  <si>
    <t>03K031-B004</t>
  </si>
  <si>
    <t>03B028</t>
  </si>
  <si>
    <t>03B028-B001</t>
  </si>
  <si>
    <t>ศ777/2175</t>
  </si>
  <si>
    <t>นาง ศรีวรรณ จักรปิง</t>
  </si>
  <si>
    <t>เลขที่ 450 ม.2 ซ.- ถ.- ต. เวียง อ. เชียงแสน จ. เชียงราย</t>
  </si>
  <si>
    <t>04G029</t>
  </si>
  <si>
    <t>เลขที่ 119/1 ม.2 ซ.- ถ.- ต. เวียง อ. เชียงแสน จ. เชียงราย</t>
  </si>
  <si>
    <t>04K021</t>
  </si>
  <si>
    <t>12F025</t>
  </si>
  <si>
    <t>12I006</t>
  </si>
  <si>
    <t>ศ777/2500</t>
  </si>
  <si>
    <t>น.ส. ศรีวรรณ จันทร์ฟอง</t>
  </si>
  <si>
    <t>เลขที่ 69 ม.9 ต. เวียง อ. เชียงแสน จ. เชียงราย</t>
  </si>
  <si>
    <t>09D083</t>
  </si>
  <si>
    <t>69 ม.9เวียง เชียงแสน เชียงราย</t>
  </si>
  <si>
    <t>09D083-B001</t>
  </si>
  <si>
    <t>09D083-B002</t>
  </si>
  <si>
    <t>12E008</t>
  </si>
  <si>
    <t>ศ777/9545</t>
  </si>
  <si>
    <t>นาย ศรีวรรณ อุ่นติ๊บ</t>
  </si>
  <si>
    <t>เลขที่ 15 ม.7 ต. เวียง อ. เชียงแสน จ. เชียงราย</t>
  </si>
  <si>
    <t>13C021</t>
  </si>
  <si>
    <t>15 ม.7เวียง เชียงแสน เชียงราย</t>
  </si>
  <si>
    <t>13C021-B001</t>
  </si>
  <si>
    <t>ศ777/7577</t>
  </si>
  <si>
    <t>นาง ศรีวรรณ วันมูล</t>
  </si>
  <si>
    <t>เลขที่ 226 ม.5 ต. เวียง อ. เชียงแสน จ. เชียงราย</t>
  </si>
  <si>
    <t>11D056</t>
  </si>
  <si>
    <t>226 ม.5เวียง เชียงแสน เชียงราย</t>
  </si>
  <si>
    <t>11D056-B001</t>
  </si>
  <si>
    <t>11D056-B002</t>
  </si>
  <si>
    <t>06A011</t>
  </si>
  <si>
    <t>ศ777/1478</t>
  </si>
  <si>
    <t>นาย ศรีวรรณ ขัติยศ</t>
  </si>
  <si>
    <t>09A023</t>
  </si>
  <si>
    <t>105 ม.9เวียง เชียงแสน เชียงราย</t>
  </si>
  <si>
    <t>09A023-B001</t>
  </si>
  <si>
    <t>เลขที่ 176/1 ม.3 ต. เวียง อ. เชียงแสน จ. เชียงราย</t>
  </si>
  <si>
    <t>09E048</t>
  </si>
  <si>
    <t>ศ777/7500</t>
  </si>
  <si>
    <t>นาง ศรีวรรณ ยานะ</t>
  </si>
  <si>
    <t>เลขที่ 202 ม.8 ซ.- ถ.- ต. เวียง อ. เชียงแสน จ. เชียงราย</t>
  </si>
  <si>
    <t>06E082</t>
  </si>
  <si>
    <t>202 ม.8 ซ.- ถ.-เวียง เชียงแสน เชียงราย</t>
  </si>
  <si>
    <t>06E082-B001</t>
  </si>
  <si>
    <t>06E062</t>
  </si>
  <si>
    <t>06E111</t>
  </si>
  <si>
    <t>450 ม.2 ซ.- ถ.-เวียง เชียงแสน เชียงราย</t>
  </si>
  <si>
    <t>06E111-B001</t>
  </si>
  <si>
    <t>12C110</t>
  </si>
  <si>
    <t>เลขที่ 644 ม.8 ต. เวียง อ. เชียงแสน จ. เชียงราย</t>
  </si>
  <si>
    <t>03J046</t>
  </si>
  <si>
    <t>เลขที่ 323 ม.2 ซ.- ถ.- ต. เวียง อ. เชียงแสน จ. เชียงราย</t>
  </si>
  <si>
    <t>04G024</t>
  </si>
  <si>
    <t>03G054</t>
  </si>
  <si>
    <t>ศ777/7112</t>
  </si>
  <si>
    <t>นาง ศรีวรรณ์ วงค์ชัย</t>
  </si>
  <si>
    <t>เลขที่ 88 ม.2 ต. เวียง อ. เชียงแสน จ. เชียงราย</t>
  </si>
  <si>
    <t>08D022</t>
  </si>
  <si>
    <t>88 ม.2เวียง เชียงแสน เชียงราย</t>
  </si>
  <si>
    <t>08D022-B001</t>
  </si>
  <si>
    <t>08D022-B002</t>
  </si>
  <si>
    <t>08D022-B003</t>
  </si>
  <si>
    <t>เลขที่ 76 ม.5 ต. ฉิมพลี อ. ตลิ่งชัน จ. กรุงเทพมหานคร</t>
  </si>
  <si>
    <t>07F002</t>
  </si>
  <si>
    <t>ศ770/7579</t>
  </si>
  <si>
    <t>นาง ศรีไว มะโนเรือง</t>
  </si>
  <si>
    <t>เลขที่ 90 ม.5 ต. เวียง อ. เชียงแสน จ. เชียงราย</t>
  </si>
  <si>
    <t>11G006</t>
  </si>
  <si>
    <t>90 ม.5เวียง เชียงแสน เชียงราย</t>
  </si>
  <si>
    <t>11G006-B001</t>
  </si>
  <si>
    <t>11G006-B002</t>
  </si>
  <si>
    <t>10E009</t>
  </si>
  <si>
    <t>ศ770/7683</t>
  </si>
  <si>
    <t>นาง ศรีไว ลาภใหญ่</t>
  </si>
  <si>
    <t>เลขที่ 192 ม.1 ซ.- ถ.- ต. เวียง อ. เชียงแสน จ. เชียงราย</t>
  </si>
  <si>
    <t>03H082</t>
  </si>
  <si>
    <t>192 ม.1 ซ.- ถ.-เวียง เชียงแสน เชียงราย</t>
  </si>
  <si>
    <t>03H082-B001</t>
  </si>
  <si>
    <t>12B029</t>
  </si>
  <si>
    <t>12B029-B001</t>
  </si>
  <si>
    <t>12B029-B002</t>
  </si>
  <si>
    <t>12D038</t>
  </si>
  <si>
    <t>04B115</t>
  </si>
  <si>
    <t>04B115-B001</t>
  </si>
  <si>
    <t>04B115-B002</t>
  </si>
  <si>
    <t>04B130</t>
  </si>
  <si>
    <t>04B138</t>
  </si>
  <si>
    <t>02D055</t>
  </si>
  <si>
    <t>10E015</t>
  </si>
  <si>
    <t>04O012</t>
  </si>
  <si>
    <t>02H002</t>
  </si>
  <si>
    <t>04G002</t>
  </si>
  <si>
    <t>ศ787/6000</t>
  </si>
  <si>
    <t>นาย ศรีสยาม พรหมปัญญา</t>
  </si>
  <si>
    <t>02I008</t>
  </si>
  <si>
    <t>04B110</t>
  </si>
  <si>
    <t>95 ม.1 ซ.- ถ.-เวียง เชียงแสน เชียงราย</t>
  </si>
  <si>
    <t>04B110-B001</t>
  </si>
  <si>
    <t>04B128</t>
  </si>
  <si>
    <t>ศ781/9755</t>
  </si>
  <si>
    <t>นาง ศรีสุข อยู่เป็นสุข</t>
  </si>
  <si>
    <t>เลขที่ 431 ม.1 ซ.- ถ.- ต. เวียง อ. เชียงแสน จ. เชียงราย</t>
  </si>
  <si>
    <t>03C034</t>
  </si>
  <si>
    <t>431 ม.1 ซ.- ถ.-เวียง เชียงแสน เชียงราย</t>
  </si>
  <si>
    <t>03C034-B002</t>
  </si>
  <si>
    <t>03C034-B003</t>
  </si>
  <si>
    <t>03C027</t>
  </si>
  <si>
    <t>03C027-B001</t>
  </si>
  <si>
    <t>03C027-B003</t>
  </si>
  <si>
    <t>03C027-B005</t>
  </si>
  <si>
    <t>03C027-B006</t>
  </si>
  <si>
    <t>03C027-B007</t>
  </si>
  <si>
    <t>01F020</t>
  </si>
  <si>
    <t>04A031</t>
  </si>
  <si>
    <t>03C045</t>
  </si>
  <si>
    <t>03C045-B001</t>
  </si>
  <si>
    <t>03C035</t>
  </si>
  <si>
    <t>03C035-B001</t>
  </si>
  <si>
    <t>03C024</t>
  </si>
  <si>
    <t>03C024-B001</t>
  </si>
  <si>
    <t>03C024-B002</t>
  </si>
  <si>
    <t>ศ784/8777</t>
  </si>
  <si>
    <t>นาง ศรีสุดา สุวรรณดี</t>
  </si>
  <si>
    <t>เลขที่ 301/4 ม.2 ต. เวียง อ. เชียงแสน จ. เชียงราย</t>
  </si>
  <si>
    <t>12C077</t>
  </si>
  <si>
    <t>301/4 ม.2เวียง เชียงแสน เชียงราย</t>
  </si>
  <si>
    <t>12C077-B001</t>
  </si>
  <si>
    <t>12C077-B002</t>
  </si>
  <si>
    <t>12C077-B003</t>
  </si>
  <si>
    <t>12C077-B004</t>
  </si>
  <si>
    <t>เลขที่ 1129 ม.8 ต. สำโรงเหนือ อ. เมืองสมุทรปราการ จ. สมุทรปราการ</t>
  </si>
  <si>
    <t>09E025</t>
  </si>
  <si>
    <t>09E025/001</t>
  </si>
  <si>
    <t>09E025/002</t>
  </si>
  <si>
    <t>09E025/003</t>
  </si>
  <si>
    <t>09E025/004</t>
  </si>
  <si>
    <t>09E025/005</t>
  </si>
  <si>
    <t>09E025/006</t>
  </si>
  <si>
    <t>09E025/007</t>
  </si>
  <si>
    <t>06K029</t>
  </si>
  <si>
    <t>ปิดปรับปรุง</t>
  </si>
  <si>
    <t>06K030</t>
  </si>
  <si>
    <t>06K032</t>
  </si>
  <si>
    <t>06K033</t>
  </si>
  <si>
    <t>06K034</t>
  </si>
  <si>
    <t>06K035</t>
  </si>
  <si>
    <t>06L017/003</t>
  </si>
  <si>
    <t>06L017/004</t>
  </si>
  <si>
    <t>06L017/005</t>
  </si>
  <si>
    <t>06L017/006</t>
  </si>
  <si>
    <t>06L017/007</t>
  </si>
  <si>
    <t>06K032/001</t>
  </si>
  <si>
    <t>ศ787/8780</t>
  </si>
  <si>
    <t>นาย ศรีหมอก ศรีใส</t>
  </si>
  <si>
    <t>เลขที่ 195 ม.3 ซ.- ถ.- ต. เวียง อ. เชียงแสน จ. เชียงราย</t>
  </si>
  <si>
    <t>01D009</t>
  </si>
  <si>
    <t>12A008</t>
  </si>
  <si>
    <t>08A041</t>
  </si>
  <si>
    <t>195 ม.3 ซ.- ถ.-เวียง เชียงแสน เชียงราย</t>
  </si>
  <si>
    <t>08A041-B001</t>
  </si>
  <si>
    <t>08A041-B002</t>
  </si>
  <si>
    <t>ศ799/7935</t>
  </si>
  <si>
    <t>น.ส. ศรีออน มอญเทศ</t>
  </si>
  <si>
    <t>เลขที่ 116 ม.9 ต. เวียง อ. เชียงแสน จ. เชียงราย</t>
  </si>
  <si>
    <t>09D022</t>
  </si>
  <si>
    <t>116 ม.9เวียง เชียงแสน เชียงราย</t>
  </si>
  <si>
    <t>09D022-B001</t>
  </si>
  <si>
    <t>09D022-B003</t>
  </si>
  <si>
    <t>ศ799/1585</t>
  </si>
  <si>
    <t>น.ส. ศรีออน ขันสุธรรม</t>
  </si>
  <si>
    <t>เลขที่ 232 ม.12 ต. ป่าซาง อ. แม่จัน จ. เชียงราย</t>
  </si>
  <si>
    <t>09A007</t>
  </si>
  <si>
    <t>232 ม.12ป่าซาง แม่จัน เชียงราย</t>
  </si>
  <si>
    <t>09A007-B001</t>
  </si>
  <si>
    <t>09A007-B002</t>
  </si>
  <si>
    <t>ศ799/7187</t>
  </si>
  <si>
    <t>นาง ศรีออน วงศ์เมืองมา</t>
  </si>
  <si>
    <t>เลขที่ 10 ม.1 ต. โยนก อ. เชียงแสน จ. เชียงราย</t>
  </si>
  <si>
    <t>13E008</t>
  </si>
  <si>
    <t>10 ม.1โยนก เชียงแสน เชียงราย</t>
  </si>
  <si>
    <t>13E008-B001</t>
  </si>
  <si>
    <t>13E008-B002</t>
  </si>
  <si>
    <t>13E008-B003</t>
  </si>
  <si>
    <t>13E008-B004</t>
  </si>
  <si>
    <t>13E008-B005</t>
  </si>
  <si>
    <t>12F037</t>
  </si>
  <si>
    <t>12C102</t>
  </si>
  <si>
    <t>03H049</t>
  </si>
  <si>
    <t>03H049-B002</t>
  </si>
  <si>
    <t>03H049-B003</t>
  </si>
  <si>
    <t>03H049-B004</t>
  </si>
  <si>
    <t>03H049-B005</t>
  </si>
  <si>
    <t>03H049-B007</t>
  </si>
  <si>
    <t>03H049-B009</t>
  </si>
  <si>
    <t>03H049-B010</t>
  </si>
  <si>
    <t>03H049-B011</t>
  </si>
  <si>
    <t>02D039</t>
  </si>
  <si>
    <t>02F032</t>
  </si>
  <si>
    <t>ศ877/7717</t>
  </si>
  <si>
    <t>นาง ศศิวรรณ วรกุลปีติ</t>
  </si>
  <si>
    <t>เลขที่ 74 ม.5 ต. เวียง อ. เชียงแสน จ. เชียงราย</t>
  </si>
  <si>
    <t>11F037</t>
  </si>
  <si>
    <t>74 ม.5เวียง เชียงแสน เชียงราย</t>
  </si>
  <si>
    <t>11F037-B001</t>
  </si>
  <si>
    <t>11F039</t>
  </si>
  <si>
    <t>11F039-B001</t>
  </si>
  <si>
    <t>11A014</t>
  </si>
  <si>
    <t>ศ877/7575</t>
  </si>
  <si>
    <t>นาง ศศิวิมล มานะมนตรีกุล</t>
  </si>
  <si>
    <t>เลขที่ 120 ม.1 ต. ศรีดอนมูล อ. เชียงแสน จ. เชียงราย</t>
  </si>
  <si>
    <t>08I004</t>
  </si>
  <si>
    <t>08H005</t>
  </si>
  <si>
    <t>ส784/1140</t>
  </si>
  <si>
    <t>นาย สวัสดิ์ เกาะกาใต้</t>
  </si>
  <si>
    <t>199 ม.1ศรีดอนมูล เชียงแสน เชียงราย</t>
  </si>
  <si>
    <t>08H005-B001</t>
  </si>
  <si>
    <t>120 ม.1ศรีดอนมูล เชียงแสน เชียงราย</t>
  </si>
  <si>
    <t>08H005-B002</t>
  </si>
  <si>
    <t>08H005-B003</t>
  </si>
  <si>
    <t>11A018</t>
  </si>
  <si>
    <t>ศ877/6749</t>
  </si>
  <si>
    <t>นาง ศศิวิมล พลตื้อ</t>
  </si>
  <si>
    <t>เลขที่ 395 ม.8 ซ.- ถ.- ต. เวียง อ. เชียงแสน จ. เชียงราย</t>
  </si>
  <si>
    <t>06E080</t>
  </si>
  <si>
    <t>395 ม.8 ซ.- ถ.-เวียง เชียงแสน เชียงราย</t>
  </si>
  <si>
    <t>06E080-B001</t>
  </si>
  <si>
    <t>06E080-B002</t>
  </si>
  <si>
    <t>03B005</t>
  </si>
  <si>
    <t>ศ144/1110</t>
  </si>
  <si>
    <t>นาย ศักดิ์ดา คิงคำ</t>
  </si>
  <si>
    <t>เลขที่ 148 ม.4 ต. เวียง อ. เชียงแสน จ. เชียงราย</t>
  </si>
  <si>
    <t>002/028</t>
  </si>
  <si>
    <t>148 ม.4เวียง เชียงแสน เชียงราย</t>
  </si>
  <si>
    <t>ศ144/8148</t>
  </si>
  <si>
    <t>นาย ศักดิ์ดา ศักดิ์สูง</t>
  </si>
  <si>
    <t>06I056</t>
  </si>
  <si>
    <t>06I056-B001</t>
  </si>
  <si>
    <t>06I056-B002</t>
  </si>
  <si>
    <t>เลขที่ 143 ม.4 ต. โยนก อ. เชียงแสน จ. เชียงราย</t>
  </si>
  <si>
    <t>12J012</t>
  </si>
  <si>
    <t>ศ140/4771</t>
  </si>
  <si>
    <t>นาย ศักดิ์ ดีลาวงศ์</t>
  </si>
  <si>
    <t>เลขที่ 28 ม.7 ต. เวียง อ. เชียงแสน จ. เชียงราย</t>
  </si>
  <si>
    <t>13F003</t>
  </si>
  <si>
    <t>28 ม.7เวียง เชียงแสน เชียงราย</t>
  </si>
  <si>
    <t>ศ585/7727</t>
  </si>
  <si>
    <t>น.ส. ศันศนี ราวิชัย</t>
  </si>
  <si>
    <t>เลขที่ 195 ม.5 ต. จันจว้า อ. แม่จัน จ. เชียงราย</t>
  </si>
  <si>
    <t>03H070</t>
  </si>
  <si>
    <t>195 ม.5จันจว้า แม่จัน เชียงราย</t>
  </si>
  <si>
    <t>03H070-B001</t>
  </si>
  <si>
    <t>03H070-B002</t>
  </si>
  <si>
    <t>เลขที่ 743 ม.1 ต. เวียง อ. เชียงแสน จ. เชียงราย</t>
  </si>
  <si>
    <t>03H051/001</t>
  </si>
  <si>
    <t>ศ175/1540</t>
  </si>
  <si>
    <t>นาย ศิขรินทร์ แก่นดี</t>
  </si>
  <si>
    <t>เลขที่ 122 ม.8 ซ.- ถ.- ต. เวียง อ. เชียงแสน จ. เชียงราย</t>
  </si>
  <si>
    <t>06E112</t>
  </si>
  <si>
    <t>122 ม.8 ซ.- ถ.-เวียง เชียงแสน เชียงราย</t>
  </si>
  <si>
    <t>06E112-B001</t>
  </si>
  <si>
    <t>06E112-B002</t>
  </si>
  <si>
    <t>เลขที่ 29 ม.9 ต. โชคชัย อ. ดอยหลวง จ. เชียงราย</t>
  </si>
  <si>
    <t>13B009</t>
  </si>
  <si>
    <t>02F034</t>
  </si>
  <si>
    <t>02C001</t>
  </si>
  <si>
    <t>ศ727/4214</t>
  </si>
  <si>
    <t>นาย ศิริชัย เตชะคุณพิพัฒน์</t>
  </si>
  <si>
    <t>เลขที่ 1429 ถ.เอกชัย ต. บางบอน อ. บางบอน จ. กรุงเทพมหานคร</t>
  </si>
  <si>
    <t>03I060</t>
  </si>
  <si>
    <t>03I060-B001</t>
  </si>
  <si>
    <t>03I059</t>
  </si>
  <si>
    <t>03I059-B001</t>
  </si>
  <si>
    <t>ศ727/1276</t>
  </si>
  <si>
    <t>นาย ศิริชัย คำชุมภู</t>
  </si>
  <si>
    <t>02B021</t>
  </si>
  <si>
    <t>ศ753/9000</t>
  </si>
  <si>
    <t>น.ส. ศิรินญา ฤาชา</t>
  </si>
  <si>
    <t>เลขที่ 217 ม.8 ซ.- ถ.- ต. เวียง อ. เชียงแสน จ. เชียงราย</t>
  </si>
  <si>
    <t>06E017</t>
  </si>
  <si>
    <t>217 ม.8 ซ.- ถ.-เวียง เชียงแสน เชียงราย</t>
  </si>
  <si>
    <t>06E017-B001</t>
  </si>
  <si>
    <t>12A009</t>
  </si>
  <si>
    <t>12H019</t>
  </si>
  <si>
    <t>12I004</t>
  </si>
  <si>
    <t>03C005</t>
  </si>
  <si>
    <t>12H020</t>
  </si>
  <si>
    <t>12G016</t>
  </si>
  <si>
    <t>ศ754/9127</t>
  </si>
  <si>
    <t>นาง ศิรินัดดา อำคา ซัลลิแวน</t>
  </si>
  <si>
    <t>เลขที่ 301/4 ม.1 ต. เวียง อ. เชียงแสน จ. เชียงราย</t>
  </si>
  <si>
    <t>03F048</t>
  </si>
  <si>
    <t>301/4 ม.1เวียง เชียงแสน เชียงราย</t>
  </si>
  <si>
    <t>03F048-B001</t>
  </si>
  <si>
    <t>ศ755/2557</t>
  </si>
  <si>
    <t>นาง ศิรินันท์ จันทโร</t>
  </si>
  <si>
    <t>เลขที่ 63/16 ม.11 ซ.- ถ.- ต. ลาดพร้าว อ. ลาดพร้าว จ. กรุงเทพมหานคร</t>
  </si>
  <si>
    <t>03F047</t>
  </si>
  <si>
    <t>63/16 ม.11 ซ.- ถ.-ลาดพร้าว ลาดพร้าว กรุงเทพมหานคร</t>
  </si>
  <si>
    <t>03F047-B001</t>
  </si>
  <si>
    <t>เลขที่ 150 ม.9 ต. เวียง อ. เชียงแสน จ. เชียงราย</t>
  </si>
  <si>
    <t>11A024</t>
  </si>
  <si>
    <t>10C039</t>
  </si>
  <si>
    <t>10C032</t>
  </si>
  <si>
    <t>10C038</t>
  </si>
  <si>
    <t>11A013</t>
  </si>
  <si>
    <t>09D008</t>
  </si>
  <si>
    <t>เลขที่ 70 ซ.โชคชัยร่วมมิตร ต. จอมพล อ. จตุจักร จ. กรุงเทพมหานคร</t>
  </si>
  <si>
    <t>13G012</t>
  </si>
  <si>
    <t xml:space="preserve"> ม.2 ต. เวียง อ. เชียงแสน จ. เชียงราย</t>
  </si>
  <si>
    <t>08A046</t>
  </si>
  <si>
    <t>ศ768/5770</t>
  </si>
  <si>
    <t>ด.ญ. ศิริภัสสร ปาละมี</t>
  </si>
  <si>
    <t>เลขที่ 123 ม.8 ซ.- ถ.- ต. เวียง อ. เชียงแสน จ. เชียงราย</t>
  </si>
  <si>
    <t>06I043</t>
  </si>
  <si>
    <t>123 ม.8 ซ.- ถ.-เวียง เชียงแสน เชียงราย</t>
  </si>
  <si>
    <t>06I043-B001</t>
  </si>
  <si>
    <t>06I043-B004</t>
  </si>
  <si>
    <t>ศ774/8553</t>
  </si>
  <si>
    <t>นาง ศิริรัตน์ แสนบุญมา</t>
  </si>
  <si>
    <t>เลขที่ 652 ม.1 ต. เวียง อ. เชียงแสน จ. เชียงราย</t>
  </si>
  <si>
    <t>03F020</t>
  </si>
  <si>
    <t>652 ม.1เวียง เชียงแสน เชียงราย</t>
  </si>
  <si>
    <t>03F020-B001</t>
  </si>
  <si>
    <t>03F020-B002</t>
  </si>
  <si>
    <t>03F020-B003</t>
  </si>
  <si>
    <t>03F007</t>
  </si>
  <si>
    <t>03F007-B001</t>
  </si>
  <si>
    <t>03F007-B002</t>
  </si>
  <si>
    <t>03F007-B003</t>
  </si>
  <si>
    <t>03F007-B004</t>
  </si>
  <si>
    <t>03F007-B005</t>
  </si>
  <si>
    <t>03F007-B006</t>
  </si>
  <si>
    <t>03F007-B007</t>
  </si>
  <si>
    <t>03F007-B010</t>
  </si>
  <si>
    <t>03E025</t>
  </si>
  <si>
    <t>03E025-B001</t>
  </si>
  <si>
    <t>03G026</t>
  </si>
  <si>
    <t>03G026-B001</t>
  </si>
  <si>
    <t>03G028</t>
  </si>
  <si>
    <t>ศ774/4550</t>
  </si>
  <si>
    <t>น.ส. ศิริรัตน์ ถาปะนา</t>
  </si>
  <si>
    <t>เลขที่ 169 ม.6 ต. เวียง อ. เชียงแสน จ. เชียงราย</t>
  </si>
  <si>
    <t>08A027</t>
  </si>
  <si>
    <t>169 ม.6เวียง เชียงแสน เชียงราย</t>
  </si>
  <si>
    <t>08A027-B001</t>
  </si>
  <si>
    <t>03F071</t>
  </si>
  <si>
    <t>03F071-B001</t>
  </si>
  <si>
    <t>03F071-B002</t>
  </si>
  <si>
    <t>03F071-B003</t>
  </si>
  <si>
    <t>03H093</t>
  </si>
  <si>
    <t>03G027/001</t>
  </si>
  <si>
    <t>ศ771/5357</t>
  </si>
  <si>
    <t>น.ส. ศิริลักษณ์ บุญทวี</t>
  </si>
  <si>
    <t>เลขที่ 536 ม.1 ซ.- ถ.- ต. เวียง อ. เชียงแสน จ. เชียงราย</t>
  </si>
  <si>
    <t>03G027</t>
  </si>
  <si>
    <t>536 ม.1 ซ.- ถ.-เวียง เชียงแสน เชียงราย</t>
  </si>
  <si>
    <t>03G027-B001</t>
  </si>
  <si>
    <t>03G027-B002</t>
  </si>
  <si>
    <t>เลขที่ 178/2 ม.13 ถ.พหลโยธิน ต. รอบเวียง อ. เมืองเชียงราย จ. เชียงราย</t>
  </si>
  <si>
    <t>08M016</t>
  </si>
  <si>
    <t>เลขที่ 72 ม.1 ต. เวียง อ. เชียงแสน จ. เชียงราย</t>
  </si>
  <si>
    <t>03J039</t>
  </si>
  <si>
    <t>03G028/001</t>
  </si>
  <si>
    <t>เลขที่ 375 ม.3 ต. เวียง อ. เชียงแสน จ. เชียงราย</t>
  </si>
  <si>
    <t>11E051</t>
  </si>
  <si>
    <t>11D070/002</t>
  </si>
  <si>
    <t>11D070/003</t>
  </si>
  <si>
    <t>06E040</t>
  </si>
  <si>
    <t>ศ555/4147</t>
  </si>
  <si>
    <t>นาง ศุทธินี ตั้งตรงศักดิ์</t>
  </si>
  <si>
    <t>เลขที่ 23/6 ซ.ตรอกนอกเขต ต.  อ. ยานนาวา จ. กรุงเทพมหานคร</t>
  </si>
  <si>
    <t>11D060</t>
  </si>
  <si>
    <t>23/6 ซ.ตรอกนอกเขต ยานนาวา กรุงเทพมหานคร</t>
  </si>
  <si>
    <t>11D060-B001</t>
  </si>
  <si>
    <t>11D060-B002</t>
  </si>
  <si>
    <t>11D060-B003</t>
  </si>
  <si>
    <t>11D060-B006</t>
  </si>
  <si>
    <t>12H006</t>
  </si>
  <si>
    <t>12G013</t>
  </si>
  <si>
    <t>ศ617/7454</t>
  </si>
  <si>
    <t>นาย ศุภกร  รัตนเดชาพิทักษ์</t>
  </si>
  <si>
    <t>เลขที่ 100 ม.3 ต. เวียง อ. เชียงแสน จ. เชียงราย</t>
  </si>
  <si>
    <t>08L028</t>
  </si>
  <si>
    <t>100 ม.3เวียง เชียงแสน เชียงราย</t>
  </si>
  <si>
    <t>08L028-B001</t>
  </si>
  <si>
    <t>08L028-B002</t>
  </si>
  <si>
    <t>08L028-B004</t>
  </si>
  <si>
    <t>08L028-B005</t>
  </si>
  <si>
    <t>เลขที่ 494/1 ม.10 ซ.- ถ.- ต. บางพระ อ. ศรีราชา จ. ชลบุรี</t>
  </si>
  <si>
    <t>06I087</t>
  </si>
  <si>
    <t>เลขที่ 632 ม.3 ซ.- ถ.- ต. เวียง อ. เชียงแสน จ. เชียงราย</t>
  </si>
  <si>
    <t>09K012</t>
  </si>
  <si>
    <t>02N003</t>
  </si>
  <si>
    <t>ศ621/5786</t>
  </si>
  <si>
    <t>นาย ศุภโชค ประสพพฤกษ์</t>
  </si>
  <si>
    <t>เลขที่ 13 ม.1 ต. เขาพระ อ. เดิมบางนางบวช จ. สุพรรณบุรี</t>
  </si>
  <si>
    <t>02B050</t>
  </si>
  <si>
    <t>13 ม.1เขาพระ เดิมบางนางบวช สุพรรณบุรี</t>
  </si>
  <si>
    <t>เลขที่ 33 ม.4 ต. เวียง อ. เชียงแสน จ. เชียงราย</t>
  </si>
  <si>
    <t>01H020</t>
  </si>
  <si>
    <t>002/001</t>
  </si>
  <si>
    <t>ส100/2100</t>
  </si>
  <si>
    <t>นางสาว สุข ใจคำ</t>
  </si>
  <si>
    <t>33 ม.4เวียง เชียงแสน เชียงราย</t>
  </si>
  <si>
    <t>ศ654/5918</t>
  </si>
  <si>
    <t>นาย ศุภบัณฑิต ทองสังข์</t>
  </si>
  <si>
    <t>เลขที่ 149/107 ม.6 ต. ทุ่งสองห้อง อ. หลักสี่ จ. กรุงเทพมหานคร</t>
  </si>
  <si>
    <t>08K021</t>
  </si>
  <si>
    <t>149/107 ม.6ทุ่งสองห้อง หลักสี่ กรุงเทพมหานคร</t>
  </si>
  <si>
    <t>06E033</t>
  </si>
  <si>
    <t>06E033-B001</t>
  </si>
  <si>
    <t>ศ670/6918</t>
  </si>
  <si>
    <t>น.ส. ศุภรา ผ่องศรี</t>
  </si>
  <si>
    <t>03F066</t>
  </si>
  <si>
    <t>03F066-B001</t>
  </si>
  <si>
    <t>ศ671/7841</t>
  </si>
  <si>
    <t>นาย ศุภลักษณ์ มหาดง</t>
  </si>
  <si>
    <t>13B002</t>
  </si>
  <si>
    <t>13B002-B001</t>
  </si>
  <si>
    <t>ศ671/9200</t>
  </si>
  <si>
    <t>น.ส. ศุภลักษณ์ อำใจ</t>
  </si>
  <si>
    <t>เลขที่ 117 ม.5 ต. เวียง อ. เชียงแสน จ. เชียงราย</t>
  </si>
  <si>
    <t>12C050</t>
  </si>
  <si>
    <t>117 ม.5เวียง เชียงแสน เชียงราย</t>
  </si>
  <si>
    <t>12C050-B001</t>
  </si>
  <si>
    <t>12C050-B002</t>
  </si>
  <si>
    <t>ร ฐ ศูนย์บริการลูกค้า ทีโอที สาขาแม่สาย-</t>
  </si>
  <si>
    <t>รัฐวิสาหกิจ ศูนย์บริการลูกค้า ทีโอที สาขาแม่สาย -</t>
  </si>
  <si>
    <t>03I045</t>
  </si>
  <si>
    <t>116 ม.10 ซ.- ถ.-เวียงพางคำ แม่สาย เชียงราย</t>
  </si>
  <si>
    <t>03I045-B001</t>
  </si>
  <si>
    <t>03I045-B003</t>
  </si>
  <si>
    <t>ศ783/8750</t>
  </si>
  <si>
    <t>นาย เศรษฐศักดิ์ สมนา</t>
  </si>
  <si>
    <t>เลขที่ 171 ม.8 ซ.- ถ.- ต. เวียง อ. เชียงแสน จ. เชียงราย</t>
  </si>
  <si>
    <t>04N032</t>
  </si>
  <si>
    <t>04N036</t>
  </si>
  <si>
    <t>171 ม.8 ซ.- ถ.-เวียง เชียงแสน เชียงราย</t>
  </si>
  <si>
    <t>04N036-B001</t>
  </si>
  <si>
    <t>04N036-B002</t>
  </si>
  <si>
    <t>04N036-B003</t>
  </si>
  <si>
    <t>04N036-B004</t>
  </si>
  <si>
    <t>04N036-B005</t>
  </si>
  <si>
    <t>04N036-B006</t>
  </si>
  <si>
    <t>04N036-B007</t>
  </si>
  <si>
    <t>04N036-B008</t>
  </si>
  <si>
    <t>04P012</t>
  </si>
  <si>
    <t>04P012-B001</t>
  </si>
  <si>
    <t>ศ783/9772</t>
  </si>
  <si>
    <t>นาย เศรษฐศิริ เอี่ยมเจริญ</t>
  </si>
  <si>
    <t>เลขที่ 267 ม.9 ต. เวียง อ. เชียงแสน จ. เชียงราย</t>
  </si>
  <si>
    <t>09D004</t>
  </si>
  <si>
    <t>267 ม.9เวียง เชียงแสน เชียงราย</t>
  </si>
  <si>
    <t>09D004-B001</t>
  </si>
  <si>
    <t>09D002</t>
  </si>
  <si>
    <t>09D007</t>
  </si>
  <si>
    <t>09D025</t>
  </si>
  <si>
    <t>09D025-B001</t>
  </si>
  <si>
    <t>09D005</t>
  </si>
  <si>
    <t>09D005-B001</t>
  </si>
  <si>
    <t>09D005-B002</t>
  </si>
  <si>
    <t>09D005-B003</t>
  </si>
  <si>
    <t>09D005-B004</t>
  </si>
  <si>
    <t>09D005-B005</t>
  </si>
  <si>
    <t>09D005-B006</t>
  </si>
  <si>
    <t>09D006</t>
  </si>
  <si>
    <t>พ836/8700</t>
  </si>
  <si>
    <t>นาย พิสิฐพล ศิวะ</t>
  </si>
  <si>
    <t>606 ซ.สุทธิพรดินแดง ดินแดง กรุงเทพมหานคร</t>
  </si>
  <si>
    <t>09D006-B001</t>
  </si>
  <si>
    <t>06K025</t>
  </si>
  <si>
    <t>09K024</t>
  </si>
  <si>
    <t>09K022</t>
  </si>
  <si>
    <t>09K025</t>
  </si>
  <si>
    <t>09K023</t>
  </si>
  <si>
    <t>09K021</t>
  </si>
  <si>
    <t>09K020</t>
  </si>
  <si>
    <t>09D003</t>
  </si>
  <si>
    <t>09D003-B001</t>
  </si>
  <si>
    <t>09A022</t>
  </si>
  <si>
    <t>09D012</t>
  </si>
  <si>
    <t>09D012-B001</t>
  </si>
  <si>
    <t>09D089</t>
  </si>
  <si>
    <t>09D089-B001</t>
  </si>
  <si>
    <t>09D009</t>
  </si>
  <si>
    <t>09D009-B001</t>
  </si>
  <si>
    <t>09D015</t>
  </si>
  <si>
    <t>06J023</t>
  </si>
  <si>
    <t>06J023-B001</t>
  </si>
  <si>
    <t>06J023-B002</t>
  </si>
  <si>
    <t>06J023-B003</t>
  </si>
  <si>
    <t>06J023-B004</t>
  </si>
  <si>
    <t>06J023-B005</t>
  </si>
  <si>
    <t>06K025/001</t>
  </si>
  <si>
    <t>06K025/003</t>
  </si>
  <si>
    <t>06K025/004</t>
  </si>
  <si>
    <t>เลขที่ 7 ม.3 ซ.- ถ.- ต. ป่าสัก อ. เชียงแสน จ. เชียงราย</t>
  </si>
  <si>
    <t>06I006</t>
  </si>
  <si>
    <t>ส170/2714</t>
  </si>
  <si>
    <t>นาย สกล จุลคณานุกิจ</t>
  </si>
  <si>
    <t>เลขที่ 81/39 ม.4 ซ.- ถ.- ต. บางยอ อ. พระประแดง จ. สมุทรปราการ</t>
  </si>
  <si>
    <t>06E157</t>
  </si>
  <si>
    <t>81/39 ม.4 ซ.- ถ.-บางยอ พระประแดง สมุทรปราการ</t>
  </si>
  <si>
    <t>06E157-B001</t>
  </si>
  <si>
    <t>10B047</t>
  </si>
  <si>
    <t>ส174/7578</t>
  </si>
  <si>
    <t>นาง สกาวเดือน โรเบิร์ส</t>
  </si>
  <si>
    <t>เลขที่ 10 ม.5 ต. ป่าอ้อดอนชัย อ. เมืองเชียงราย จ. เชียงราย</t>
  </si>
  <si>
    <t>02E014</t>
  </si>
  <si>
    <t>10 ม.5ป่าอ้อดอนชัย เมืองเชียงราย เชียงราย</t>
  </si>
  <si>
    <t>02E014-B001</t>
  </si>
  <si>
    <t>02E014-B002</t>
  </si>
  <si>
    <t>02E014-B003</t>
  </si>
  <si>
    <t>02E014-B004</t>
  </si>
  <si>
    <t>02E014-B005</t>
  </si>
  <si>
    <t>เลขที่ 41/3 ต. ในเวียง อ. เมืองน่าน จ. น่าน</t>
  </si>
  <si>
    <t>08E008</t>
  </si>
  <si>
    <t>เลขที่ 495 ม.3 ต. เวียง อ. เชียงแสน จ. เชียงราย</t>
  </si>
  <si>
    <t>เลขที่ 196 ม.10 ต. แม่กรณ์ อ. เมืองเชียงราย จ. เชียงราย</t>
  </si>
  <si>
    <t>13D058</t>
  </si>
  <si>
    <t>ส117/6753</t>
  </si>
  <si>
    <t>นาย สงกรานต์ ภิระปัญญา</t>
  </si>
  <si>
    <t>11D044</t>
  </si>
  <si>
    <t>12 ม.5เวียง เชียงแสน เชียงราย</t>
  </si>
  <si>
    <t>11D044-B001</t>
  </si>
  <si>
    <t>11D044-B002</t>
  </si>
  <si>
    <t>ส117/8677</t>
  </si>
  <si>
    <t>นาย สงกรานต์ สุพรรณ์</t>
  </si>
  <si>
    <t>เลขที่ 319 ม.1 ต. เวียง อ. เชียงแสน จ. เชียงราย</t>
  </si>
  <si>
    <t>03G007</t>
  </si>
  <si>
    <t>319 ม.1เวียง เชียงแสน เชียงราย</t>
  </si>
  <si>
    <t>03G007-B001</t>
  </si>
  <si>
    <t>03G007-B002</t>
  </si>
  <si>
    <t>03G007-B003</t>
  </si>
  <si>
    <t>03G007-B004</t>
  </si>
  <si>
    <t>03G007-B006</t>
  </si>
  <si>
    <t>03G007-B007</t>
  </si>
  <si>
    <t>เลขที่ 229 ม.6 ต. เวียง อ. เชียงแสน จ. เชียงราย</t>
  </si>
  <si>
    <t>08B012</t>
  </si>
  <si>
    <t>08B012-B001</t>
  </si>
  <si>
    <t>08B012-B003</t>
  </si>
  <si>
    <t>เลขที่ 265 ม.1 ต. เกาะช้าง อ. แม่สาย จ. เชียงราย</t>
  </si>
  <si>
    <t>12A003</t>
  </si>
  <si>
    <t>เลขที่ 168 ม.8 ต. เวียง อ. เชียงแสน จ. เชียงราย</t>
  </si>
  <si>
    <t>06J010</t>
  </si>
  <si>
    <t>ส757/7917</t>
  </si>
  <si>
    <t>นาย สมบูรณ์ เมืองมา</t>
  </si>
  <si>
    <t>168 ม.8 ซ.- ถ.-เวียง เชียงแสน เชียงราย</t>
  </si>
  <si>
    <t>06J010-B001</t>
  </si>
  <si>
    <t>06J029</t>
  </si>
  <si>
    <t>06J029-B001</t>
  </si>
  <si>
    <t>06J029-B002</t>
  </si>
  <si>
    <t>เลขที่ 32 ม.2 ซ.- ถ.- ต. เวียง อ. เชียงแสน จ. เชียงราย</t>
  </si>
  <si>
    <t>04H006</t>
  </si>
  <si>
    <t>ส100/9748</t>
  </si>
  <si>
    <t>นาย สง่า อวดห้าว</t>
  </si>
  <si>
    <t>เลขที่ 481 ม.1 ซ.- ถ.- ต. เวียง อ. เชียงแสน จ. เชียงราย</t>
  </si>
  <si>
    <t>ส100/8718</t>
  </si>
  <si>
    <t>นาย สง่า เสียงใส</t>
  </si>
  <si>
    <t>เลขที่ 8 ม.5 ต. เวียง อ. เชียงแสน จ. เชียงราย</t>
  </si>
  <si>
    <t>11D061</t>
  </si>
  <si>
    <t>8 ม.5เวียง เชียงแสน เชียงราย</t>
  </si>
  <si>
    <t>11D061-B001</t>
  </si>
  <si>
    <t>11D061-B002</t>
  </si>
  <si>
    <t>03L006</t>
  </si>
  <si>
    <t>481 ม.1 ซ.- ถ.-เวียง เชียงแสน เชียงราย</t>
  </si>
  <si>
    <t>03L006-B001</t>
  </si>
  <si>
    <t>03L006-B002</t>
  </si>
  <si>
    <t>03L006-B003</t>
  </si>
  <si>
    <t>03L006-B004</t>
  </si>
  <si>
    <t>03L006-B005</t>
  </si>
  <si>
    <t>ส100/4770</t>
  </si>
  <si>
    <t>นาย สง่า ตู่มาละ</t>
  </si>
  <si>
    <t>เลขที่ 252 ม.2 ซ.- ถ.- ต. เวียง อ. เชียงแสน จ. เชียงราย</t>
  </si>
  <si>
    <t>04I033</t>
  </si>
  <si>
    <t>04H004</t>
  </si>
  <si>
    <t>04C026</t>
  </si>
  <si>
    <t>04C022</t>
  </si>
  <si>
    <t>04P024</t>
  </si>
  <si>
    <t>252 ม.2 ซ.- ถ.-เวียง เชียงแสน เชียงราย</t>
  </si>
  <si>
    <t>04P024-B001</t>
  </si>
  <si>
    <t>03H034</t>
  </si>
  <si>
    <t>03H034-B001</t>
  </si>
  <si>
    <t>03H034-B002</t>
  </si>
  <si>
    <t>03H034-B003</t>
  </si>
  <si>
    <t>03H092</t>
  </si>
  <si>
    <t>03H092-B001</t>
  </si>
  <si>
    <t>เลขที่ 217/1 ม.2 ต. ป่าซาง อ. แม่จัน จ. เชียงราย</t>
  </si>
  <si>
    <t>10E005</t>
  </si>
  <si>
    <t>เลขที่ 66 ม.3 ซ.- ถ.- ต. เวียง อ. เชียงแสน จ. เชียงราย</t>
  </si>
  <si>
    <t>06B030</t>
  </si>
  <si>
    <t>06B029</t>
  </si>
  <si>
    <t>06B033</t>
  </si>
  <si>
    <t>06B032</t>
  </si>
  <si>
    <t>09I022</t>
  </si>
  <si>
    <t>09I022/001</t>
  </si>
  <si>
    <t>09I022/002</t>
  </si>
  <si>
    <t>09I022/003</t>
  </si>
  <si>
    <t>09I022/004</t>
  </si>
  <si>
    <t>09I022/006</t>
  </si>
  <si>
    <t>09I022/005</t>
  </si>
  <si>
    <t>09I022/007</t>
  </si>
  <si>
    <t>09I022/008</t>
  </si>
  <si>
    <t>ส467/7774</t>
  </si>
  <si>
    <t>นาย สถาพร ลิ้มมณี</t>
  </si>
  <si>
    <t>เลขที่ 39/200 ม.9 ต. ดอนเมือง อ. ดอนเมือง จ. กรุงเทพมหานคร</t>
  </si>
  <si>
    <t>07K031</t>
  </si>
  <si>
    <t>39/200 ม.9ดอนเมือง ดอนเมือง กรุงเทพมหานคร</t>
  </si>
  <si>
    <t>ส447/5857</t>
  </si>
  <si>
    <t>นาย สถิตย์ ทาสุนย์</t>
  </si>
  <si>
    <t>เลขที่ 168 ม.3 ต. เวียง อ. เชียงแสน จ. เชียงราย</t>
  </si>
  <si>
    <t>09D034</t>
  </si>
  <si>
    <t>168 ม.3เวียง เชียงแสน เชียงราย</t>
  </si>
  <si>
    <t>09D034-B001</t>
  </si>
  <si>
    <t>09D034-B002</t>
  </si>
  <si>
    <t>04I030</t>
  </si>
  <si>
    <t>ส555/4533</t>
  </si>
  <si>
    <t>นาย สนันท์ ต๊ะปัญญา</t>
  </si>
  <si>
    <t>04C037</t>
  </si>
  <si>
    <t>04B075</t>
  </si>
  <si>
    <t>91 ม.1เวียง เชียงแสน เชียงราย</t>
  </si>
  <si>
    <t>ส550/4771</t>
  </si>
  <si>
    <t>นาย สนั่น ดีลาวงศ์</t>
  </si>
  <si>
    <t>09E033</t>
  </si>
  <si>
    <t>09E033-B001</t>
  </si>
  <si>
    <t>ส550/8777</t>
  </si>
  <si>
    <t>นาย สนั่น สุวรรณดี</t>
  </si>
  <si>
    <t>เลขที่ 299 ม.5 ต. เวียง อ. เชียงแสน จ. เชียงราย</t>
  </si>
  <si>
    <t>12C045</t>
  </si>
  <si>
    <t>299 ม.5เวียง เชียงแสน เชียงราย</t>
  </si>
  <si>
    <t>12C045-B001</t>
  </si>
  <si>
    <t>เลขที่ 51 ม.2 ซ.- ถ.- ต. เวียง อ. เชียงแสน จ. เชียงราย</t>
  </si>
  <si>
    <t>04H013</t>
  </si>
  <si>
    <t>13A015</t>
  </si>
  <si>
    <t>03F062</t>
  </si>
  <si>
    <t>เลขที่ 82 ม.5 ต. เวียง อ. เชียงแสน จ. เชียงราย</t>
  </si>
  <si>
    <t>13G004</t>
  </si>
  <si>
    <t>12I027</t>
  </si>
  <si>
    <t>เลขที่ 217/99 ซ.สุขุมวิท4 ต. คลองเตย อ. คลองเตย จ. กรุงเทพมหานคร</t>
  </si>
  <si>
    <t>13E053</t>
  </si>
  <si>
    <t>ส700/2541</t>
  </si>
  <si>
    <t>นาย สม จันต๊ะคาด</t>
  </si>
  <si>
    <t>12C031</t>
  </si>
  <si>
    <t>12C031-B001</t>
  </si>
  <si>
    <t>09B025</t>
  </si>
  <si>
    <t>ส700/7946</t>
  </si>
  <si>
    <t>นาง สม ยอดผ่านเมือง</t>
  </si>
  <si>
    <t>06I019</t>
  </si>
  <si>
    <t>06I019-B001</t>
  </si>
  <si>
    <t>06I019-B003</t>
  </si>
  <si>
    <t>ส717/5777</t>
  </si>
  <si>
    <t>นาย สมเกียรติ ธรรมวงค์</t>
  </si>
  <si>
    <t>เลขที่ 65 ม.5 ต. เวียง อ. เชียงแสน จ. เชียงราย</t>
  </si>
  <si>
    <t>13A014</t>
  </si>
  <si>
    <t>65 ม.5เวียง เชียงแสน เชียงราย</t>
  </si>
  <si>
    <t>13A014-B001</t>
  </si>
  <si>
    <t>13A014-B002</t>
  </si>
  <si>
    <t>13A014-B003</t>
  </si>
  <si>
    <t>ส717/5555</t>
  </si>
  <si>
    <t>นาย สมเกียรติ นธีนันท์</t>
  </si>
  <si>
    <t>เลขที่ 84/1 ม.2 ซ.- ถ.- ต. เวียง อ. เชียงแสน จ. เชียงราย</t>
  </si>
  <si>
    <t>06E079</t>
  </si>
  <si>
    <t>84/1 ม.2 ซ.- ถ.-เวียง เชียงแสน เชียงราย</t>
  </si>
  <si>
    <t>06E079-B001</t>
  </si>
  <si>
    <t>ส717/2100</t>
  </si>
  <si>
    <t>นาย สมควร ใจคำ</t>
  </si>
  <si>
    <t>เลขที่ 73 ม.1 ต. เวียง อ. เชียงแสน จ. เชียงราย</t>
  </si>
  <si>
    <t>03H050</t>
  </si>
  <si>
    <t>73 ม.1เวียง เชียงแสน เชียงราย</t>
  </si>
  <si>
    <t>03H050-B001</t>
  </si>
  <si>
    <t>03H050-B002</t>
  </si>
  <si>
    <t>ส717/6757</t>
  </si>
  <si>
    <t>นาย สมควร ภิระบรรณ์</t>
  </si>
  <si>
    <t>03K024</t>
  </si>
  <si>
    <t>03K024-B001</t>
  </si>
  <si>
    <t>03K024-B002</t>
  </si>
  <si>
    <t>03G039</t>
  </si>
  <si>
    <t>03G039-B001</t>
  </si>
  <si>
    <t>03G039-B002</t>
  </si>
  <si>
    <t>03G071</t>
  </si>
  <si>
    <t>03G071-B001</t>
  </si>
  <si>
    <t>03G071-B002</t>
  </si>
  <si>
    <t>03G071-B003</t>
  </si>
  <si>
    <t>ส714/1778</t>
  </si>
  <si>
    <t>นาง สมคิด แก้วเลิศ</t>
  </si>
  <si>
    <t>07L011</t>
  </si>
  <si>
    <t>07L011-B001</t>
  </si>
  <si>
    <t>เลขที่ 340/1 ม.5 ต. เวียง อ. เชียงแสน จ. เชียงราย</t>
  </si>
  <si>
    <t>12E024</t>
  </si>
  <si>
    <t>12E011</t>
  </si>
  <si>
    <t>06L001</t>
  </si>
  <si>
    <t>06L001-B001</t>
  </si>
  <si>
    <t>ส714/1951</t>
  </si>
  <si>
    <t>จ.ส.อ. สมคิด เขื่อนแก้ว</t>
  </si>
  <si>
    <t>เลขที่ 316 ม.5 ต. เวียง อ. เชียงแสน จ. เชียงราย</t>
  </si>
  <si>
    <t>11D020</t>
  </si>
  <si>
    <t>316 ม.5เวียง เชียงแสน เชียงราย</t>
  </si>
  <si>
    <t>11D020-B001</t>
  </si>
  <si>
    <t>ส714/2511</t>
  </si>
  <si>
    <t>นาย สมคิด จำนงค์</t>
  </si>
  <si>
    <t>เลขที่ 19 ม.8 ซ.- ถ.- ต. เวียง อ. เชียงแสน จ. เชียงราย</t>
  </si>
  <si>
    <t>08D031</t>
  </si>
  <si>
    <t>06L004</t>
  </si>
  <si>
    <t>06L004-B001</t>
  </si>
  <si>
    <t>06L004-B002</t>
  </si>
  <si>
    <t>06L004-B003</t>
  </si>
  <si>
    <t>12E040</t>
  </si>
  <si>
    <t>ส714/5478</t>
  </si>
  <si>
    <t>นาง สมคิด บุตรสำราญ</t>
  </si>
  <si>
    <t>เลขที่ 196 ม.5 ต. เวียง อ. เชียงแสน จ. เชียงราย</t>
  </si>
  <si>
    <t>12B015</t>
  </si>
  <si>
    <t>196 ม.5เวียง เชียงแสน เชียงราย</t>
  </si>
  <si>
    <t>12B015-B001</t>
  </si>
  <si>
    <t>07F026</t>
  </si>
  <si>
    <t>ส714/2777</t>
  </si>
  <si>
    <t>นาง สมคิด จูมไม้เมือง</t>
  </si>
  <si>
    <t>06E007</t>
  </si>
  <si>
    <t>06E007-B001</t>
  </si>
  <si>
    <t>06E007-B002</t>
  </si>
  <si>
    <t>06I128</t>
  </si>
  <si>
    <t>19 ม.8 ซ.- ถ.-เวียง เชียงแสน เชียงราย</t>
  </si>
  <si>
    <t>06I128-B001</t>
  </si>
  <si>
    <t>ส714/5337</t>
  </si>
  <si>
    <t>นาง สมคิด ปัญญามณี</t>
  </si>
  <si>
    <t>เลขที่ 169 ม.8 ซ.- ถ.- ต. เวียง อ. เชียงแสน จ. เชียงราย</t>
  </si>
  <si>
    <t>06I005</t>
  </si>
  <si>
    <t>169 ม.8 ซ.- ถ.-เวียง เชียงแสน เชียงราย</t>
  </si>
  <si>
    <t>06I005-B001</t>
  </si>
  <si>
    <t>เลขที่ 324 ม.8 ต. เวียง อ. เชียงแสน จ. เชียงราย</t>
  </si>
  <si>
    <t>04P003</t>
  </si>
  <si>
    <t>ส724/6787</t>
  </si>
  <si>
    <t>นาย สมจิต พลสวัสดิ์</t>
  </si>
  <si>
    <t>เลขที่ 5 ม.5 ต. เวียง อ. เชียงแสน จ. เชียงราย</t>
  </si>
  <si>
    <t>12B003</t>
  </si>
  <si>
    <t>5 ม.5เวียง เชียงแสน เชียงราย</t>
  </si>
  <si>
    <t>12B003-B001</t>
  </si>
  <si>
    <t>12B003-B002</t>
  </si>
  <si>
    <t>12B003-B003</t>
  </si>
  <si>
    <t>12B003-B004</t>
  </si>
  <si>
    <t>12B003-B005</t>
  </si>
  <si>
    <t>12E005</t>
  </si>
  <si>
    <t>เลขที่ 759 ม.3 ต. เวียง อ. เชียงแสน จ. เชียงราย</t>
  </si>
  <si>
    <t>09B007</t>
  </si>
  <si>
    <t>11E032</t>
  </si>
  <si>
    <t>เลขที่ 67/108 ม.2 ต. บางเพรียง อ. บางบ่อ จ. สมุทรปราการ</t>
  </si>
  <si>
    <t>07K028</t>
  </si>
  <si>
    <t>07K029</t>
  </si>
  <si>
    <t>07K037</t>
  </si>
  <si>
    <t>ส724/8875</t>
  </si>
  <si>
    <t>นาย สมจิตร สีสมบัติ</t>
  </si>
  <si>
    <t>09A004</t>
  </si>
  <si>
    <t>210 ม.9เวียง เชียงแสน เชียงราย</t>
  </si>
  <si>
    <t>09A004-B001</t>
  </si>
  <si>
    <t>09A004-B003</t>
  </si>
  <si>
    <t>09A004-B004</t>
  </si>
  <si>
    <t>เลขที่ 56/2 ม.2 ต. เวียง อ. เชียงแสน จ. เชียงราย</t>
  </si>
  <si>
    <t>04R024</t>
  </si>
  <si>
    <t>ส724/4711</t>
  </si>
  <si>
    <t>นาย สมจิตร ดวงเงิน</t>
  </si>
  <si>
    <t>เลขที่ 64 ม.9 ต. เวียง อ. เชียงแสน จ. เชียงราย</t>
  </si>
  <si>
    <t>09I032</t>
  </si>
  <si>
    <t>64 ม.9เวียง เชียงแสน เชียงราย</t>
  </si>
  <si>
    <t>09I032-B001</t>
  </si>
  <si>
    <t>ส724/6571</t>
  </si>
  <si>
    <t>นาย สมจิตร ภานุวงค์</t>
  </si>
  <si>
    <t>เลขที่ 141 ม.9 ต. เวียง อ. เชียงแสน จ. เชียงราย</t>
  </si>
  <si>
    <t>09D063</t>
  </si>
  <si>
    <t>141 ม.9เวียง เชียงแสน เชียงราย</t>
  </si>
  <si>
    <t>09D063-B001</t>
  </si>
  <si>
    <t>ส724/5800</t>
  </si>
  <si>
    <t>นาง สมจิตร ทิศา</t>
  </si>
  <si>
    <t>เลขที่ 38 ม.7 ต. เวียง อ. เชียงแสน จ. เชียงราย</t>
  </si>
  <si>
    <t>12G004</t>
  </si>
  <si>
    <t>13F005</t>
  </si>
  <si>
    <t>13B023</t>
  </si>
  <si>
    <t>38 ม.7เวียง เชียงแสน เชียงราย</t>
  </si>
  <si>
    <t>13B023-B001</t>
  </si>
  <si>
    <t>13B023-B002</t>
  </si>
  <si>
    <t>13B023-B003</t>
  </si>
  <si>
    <t>13B044</t>
  </si>
  <si>
    <t>ช961/6777</t>
  </si>
  <si>
    <t>น.ส. ช่อผกา พลเยียม</t>
  </si>
  <si>
    <t>69 ม.7เวียง เชียงแสน เชียงราย</t>
  </si>
  <si>
    <t>13B044-B001</t>
  </si>
  <si>
    <t>13B044-B002</t>
  </si>
  <si>
    <t>12B013</t>
  </si>
  <si>
    <t>ส724/5357</t>
  </si>
  <si>
    <t>น.ส. สมจิตร์ บุญทรง</t>
  </si>
  <si>
    <t>เลขที่ 160 ม.8 ซ.- ถ.- ต. เวียง อ. เชียงแสน จ. เชียงราย</t>
  </si>
  <si>
    <t>06E141</t>
  </si>
  <si>
    <t>160 ม.8 ซ.- ถ.-เวียง เชียงแสน เชียงราย</t>
  </si>
  <si>
    <t>06E141-B001</t>
  </si>
  <si>
    <t>06E141-B002</t>
  </si>
  <si>
    <t>06I015</t>
  </si>
  <si>
    <t>ส720/7510</t>
  </si>
  <si>
    <t>นาง สมใจ ยะเป็ง</t>
  </si>
  <si>
    <t>เลขที่ 176 ม.9 ต. เวียง อ. เชียงแสน จ. เชียงราย</t>
  </si>
  <si>
    <t>09D082</t>
  </si>
  <si>
    <t>176 ม.9เวียง เชียงแสน เชียงราย</t>
  </si>
  <si>
    <t>09D082-B001</t>
  </si>
  <si>
    <t>09D082-B002</t>
  </si>
  <si>
    <t>02E002</t>
  </si>
  <si>
    <t>เลขที่ 23 ม.5 ต. เวียง อ. เชียงแสน จ. เชียงราย</t>
  </si>
  <si>
    <t>11D028</t>
  </si>
  <si>
    <t>เลขที่ 181 ม.1 ซ.- ถ.- ต. เวียง อ. เชียงแสน จ. เชียงราย</t>
  </si>
  <si>
    <t>03M025</t>
  </si>
  <si>
    <t>08B005</t>
  </si>
  <si>
    <t>03J003</t>
  </si>
  <si>
    <t>03C044</t>
  </si>
  <si>
    <t>03C044-B001</t>
  </si>
  <si>
    <t>03C044-B002</t>
  </si>
  <si>
    <t>03C044-B003</t>
  </si>
  <si>
    <t>03C044-B004</t>
  </si>
  <si>
    <t>03C044-B005</t>
  </si>
  <si>
    <t>03C044-B006</t>
  </si>
  <si>
    <t>03C044-B007</t>
  </si>
  <si>
    <t>03C041</t>
  </si>
  <si>
    <t>03C041-B001</t>
  </si>
  <si>
    <t>03C041-B002</t>
  </si>
  <si>
    <t>03E026</t>
  </si>
  <si>
    <t>02I014</t>
  </si>
  <si>
    <t>ส720/8751</t>
  </si>
  <si>
    <t>นาง สมใจ ศรีนาคสุข</t>
  </si>
  <si>
    <t>เลขที่ 12/12 ซ.ซอย ทรายทอง 28 ต. ท่าทราย อ. เมืองนนทบุรี จ. นนทบุรี</t>
  </si>
  <si>
    <t>06L005</t>
  </si>
  <si>
    <t>12/12 ซ.ซอย ทรายทอง 28ท่าทราย เมืองนนทบุรี นนทบุรี</t>
  </si>
  <si>
    <t>06L005-B001</t>
  </si>
  <si>
    <t>เลขที่ 187 ม.17 ต. สำโรงเหนือ อ. เมืองสมุทรปราการ จ. สมุทรปราการ</t>
  </si>
  <si>
    <t>10B049</t>
  </si>
  <si>
    <t>เลขที่ 351 ม.1 ต. เวียง อ. เชียงแสน จ. เชียงราย</t>
  </si>
  <si>
    <t>06I076</t>
  </si>
  <si>
    <t>ร870/8589</t>
  </si>
  <si>
    <t>นาง รัศมี หนูสอน</t>
  </si>
  <si>
    <t>521 ม.2 ซ.- ถ.-เวียง เชียงแสน เชียงราย</t>
  </si>
  <si>
    <t>06I076-B001</t>
  </si>
  <si>
    <t>06I076-B002</t>
  </si>
  <si>
    <t>ส727/5774</t>
  </si>
  <si>
    <t>นาย สมชาย นวลตา</t>
  </si>
  <si>
    <t>เลขที่ 428 ม.1 ซ.- ถ.- ต. เวียง อ. เชียงแสน จ. เชียงราย</t>
  </si>
  <si>
    <t>เลขที่ 176 ม.5 ต. เวียง อ. เชียงแสน จ. เชียงราย</t>
  </si>
  <si>
    <t>ส727/9553</t>
  </si>
  <si>
    <t>นาย สมชาย อินบุญ</t>
  </si>
  <si>
    <t>เลขที่ 338 ม.8 ซ.- ถ.- ต. เวียง อ. เชียงแสน จ. เชียงราย</t>
  </si>
  <si>
    <t>04Q009</t>
  </si>
  <si>
    <t>338 ม.8 ซ.- ถ.-เวียง เชียงแสน เชียงราย</t>
  </si>
  <si>
    <t>04Q009-B001</t>
  </si>
  <si>
    <t>เลขที่ 7/ช ม.4 ซ.- ถ.- ต. เวียง อ. เชียงแสน จ. เชียงราย</t>
  </si>
  <si>
    <t>01D002</t>
  </si>
  <si>
    <t>01F010</t>
  </si>
  <si>
    <t>ส727/4710</t>
  </si>
  <si>
    <t>นาย สมชาย เถาว์คำ</t>
  </si>
  <si>
    <t>เลขที่ 141 ม.6 ต. เวียง อ. เชียงแสน จ. เชียงราย</t>
  </si>
  <si>
    <t>08B029</t>
  </si>
  <si>
    <t>141 ม.6เวียง เชียงแสน เชียงราย</t>
  </si>
  <si>
    <t>06M037</t>
  </si>
  <si>
    <t>ส727/2771</t>
  </si>
  <si>
    <t>นาย สมชาย ไชยวงค์</t>
  </si>
  <si>
    <t>เลขที่ 51 ม.9 ต. เวียง อ. เชียงแสน จ. เชียงราย</t>
  </si>
  <si>
    <t>09A066</t>
  </si>
  <si>
    <t>51 ม.9เวียง เชียงแสน เชียงราย</t>
  </si>
  <si>
    <t>09A066-B001</t>
  </si>
  <si>
    <t>09A066-B02</t>
  </si>
  <si>
    <t>ส727/7941</t>
  </si>
  <si>
    <t>นาย สมชาย รอดขาว</t>
  </si>
  <si>
    <t>เลขที่ 126 ม.9 ต. เวียง อ. เชียงแสน จ. เชียงราย</t>
  </si>
  <si>
    <t>09D044</t>
  </si>
  <si>
    <t>126 ม.9เวียง เชียงแสน เชียงราย</t>
  </si>
  <si>
    <t>09D044-B001</t>
  </si>
  <si>
    <t>ส727/8189</t>
  </si>
  <si>
    <t>นาย สมชาย หาคำห่อ</t>
  </si>
  <si>
    <t>เลขที่ 420 ม.1 ซ.- ถ.- ต. เวียง อ. เชียงแสน จ. เชียงราย</t>
  </si>
  <si>
    <t>03K065</t>
  </si>
  <si>
    <t>420 ม.1 ซ.- ถ.-เวียง เชียงแสน เชียงราย</t>
  </si>
  <si>
    <t>03K065-B001</t>
  </si>
  <si>
    <t>ส727/2979</t>
  </si>
  <si>
    <t>นาย สมชาย เชอมือกู่</t>
  </si>
  <si>
    <t>เลขที่ 256 ม.1 ซ.- ถ.- ต. เวียง อ. เชียงแสน จ. เชียงราย</t>
  </si>
  <si>
    <t>03G057</t>
  </si>
  <si>
    <t>256 ม.1 ซ.- ถ.-เวียง เชียงแสน เชียงราย</t>
  </si>
  <si>
    <t>03G057-B001</t>
  </si>
  <si>
    <t>12C042</t>
  </si>
  <si>
    <t>ส727/1470</t>
  </si>
  <si>
    <t>นาย สมชาย ขะติยะ</t>
  </si>
  <si>
    <t>เลขที่ 315 ม.1 ซ.- ถ.- ต. เวียง อ. เชียงแสน จ. เชียงราย</t>
  </si>
  <si>
    <t>03G050</t>
  </si>
  <si>
    <t>315 ม.1 ซ.- ถ.-เวียง เชียงแสน เชียงราย</t>
  </si>
  <si>
    <t>03G050-B001</t>
  </si>
  <si>
    <t>03G050-B002</t>
  </si>
  <si>
    <t>03M022</t>
  </si>
  <si>
    <t>428 ม.1 ซ.- ถ.-เวียง เชียงแสน เชียงราย</t>
  </si>
  <si>
    <t>03M022-B001</t>
  </si>
  <si>
    <t>03M022-B002</t>
  </si>
  <si>
    <t>03M022-B003</t>
  </si>
  <si>
    <t>03M022-B004</t>
  </si>
  <si>
    <t>ส727/1440</t>
  </si>
  <si>
    <t>นาย สมชาย ขัตตะ</t>
  </si>
  <si>
    <t>12C035</t>
  </si>
  <si>
    <t>12C035-B001</t>
  </si>
  <si>
    <t>12C019</t>
  </si>
  <si>
    <t>เลขที่ 188 ซ.เฉลิมพระเกียรติ ร.9 ต. หนองบอน อ. ประเวศ จ. กรุงเทพมหานคร</t>
  </si>
  <si>
    <t>02E011</t>
  </si>
  <si>
    <t>06E089</t>
  </si>
  <si>
    <t>06E089-B001</t>
  </si>
  <si>
    <t>06I075</t>
  </si>
  <si>
    <t>ส727/5521</t>
  </si>
  <si>
    <t>นาย สมชาย ธนโชคนาวี</t>
  </si>
  <si>
    <t>เลขที่ 639 ม.1 ต. เวียง อ. เชียงแสน จ. เชียงราย</t>
  </si>
  <si>
    <t>04B011</t>
  </si>
  <si>
    <t>639 ม.1เวียง เชียงแสน เชียงราย</t>
  </si>
  <si>
    <t>04B011-B001</t>
  </si>
  <si>
    <t>04B012</t>
  </si>
  <si>
    <t>04B012-B001</t>
  </si>
  <si>
    <t>04B081</t>
  </si>
  <si>
    <t>เลขที่ 618 ม.1 ซ.- ถ.- ต. เวียง อ. เชียงแสน จ. เชียงราย</t>
  </si>
  <si>
    <t>04B013</t>
  </si>
  <si>
    <t>04B061</t>
  </si>
  <si>
    <t>04B061-B001</t>
  </si>
  <si>
    <t>04B061-B002</t>
  </si>
  <si>
    <t>04B090</t>
  </si>
  <si>
    <t>04B090-B001</t>
  </si>
  <si>
    <t>04B030</t>
  </si>
  <si>
    <t>04B030-B001</t>
  </si>
  <si>
    <t>04B030-B002</t>
  </si>
  <si>
    <t>ส740/6189</t>
  </si>
  <si>
    <t>นาย สมดี พงษ์อินทร์วงษ์</t>
  </si>
  <si>
    <t>เลขที่ 241 ม.5 ต. เวียง อ. เชียงแสน จ. เชียงราย</t>
  </si>
  <si>
    <t>12C056</t>
  </si>
  <si>
    <t>241 ม.5เวียง เชียงแสน เชียงราย</t>
  </si>
  <si>
    <t>12C056-B001</t>
  </si>
  <si>
    <t>เลขที่ 337 ม.2 ต. เวียง อ. เชียงแสน จ. เชียงราย</t>
  </si>
  <si>
    <t>09I018</t>
  </si>
  <si>
    <t>04N029</t>
  </si>
  <si>
    <t>04N025</t>
  </si>
  <si>
    <t>08F001</t>
  </si>
  <si>
    <t>08F008</t>
  </si>
  <si>
    <t>ส751/5918</t>
  </si>
  <si>
    <t>นาย สมนึก ทองสุข</t>
  </si>
  <si>
    <t>เลขที่ 7/ช ม.4 ต. เวียง อ. เชียงแสน จ. เชียงราย</t>
  </si>
  <si>
    <t>7/ช ม.4เวียง เชียงแสน เชียงราย</t>
  </si>
  <si>
    <t>ส751/2571</t>
  </si>
  <si>
    <t>นาย สมนึก ชนรักษ์กิจเจริญ</t>
  </si>
  <si>
    <t>09A074</t>
  </si>
  <si>
    <t>น.ส.3</t>
  </si>
  <si>
    <t>เลขที่ 149/1 ม.2 ต. เวียง อ. เชียงแสน จ. เชียงราย</t>
  </si>
  <si>
    <t>04I011</t>
  </si>
  <si>
    <t>เลขที่ 375 ม.2 ซ.- ถ.- ต. เวียง อ. เชียงแสน จ. เชียงราย</t>
  </si>
  <si>
    <t>04F013</t>
  </si>
  <si>
    <t>ส751/5477</t>
  </si>
  <si>
    <t>นาย สมนึก เนตรรังษี</t>
  </si>
  <si>
    <t>เลขที่ 487 ม.5 ต. เวียง อ. เชียงแสน จ. เชียงราย</t>
  </si>
  <si>
    <t>13A007</t>
  </si>
  <si>
    <t>487 ม.5เวียง เชียงแสน เชียงราย</t>
  </si>
  <si>
    <t>13A007-B001</t>
  </si>
  <si>
    <t>13A007-B002</t>
  </si>
  <si>
    <t>13A007-B004</t>
  </si>
  <si>
    <t>ส751/2500</t>
  </si>
  <si>
    <t>นาง สมนึก จำปา</t>
  </si>
  <si>
    <t>เลขที่ 373 ม.2 ซ.- ถ.- ต. เวียง อ. เชียงแสน จ. เชียงราย</t>
  </si>
  <si>
    <t>06J061</t>
  </si>
  <si>
    <t>373 ม.2 ซ.- ถ.-เวียง เชียงแสน เชียงราย</t>
  </si>
  <si>
    <t>เลขที่ 260 ม.2 ซ.- ถ.- ต. เวียง อ. เชียงแสน จ. เชียงราย</t>
  </si>
  <si>
    <t>04K001</t>
  </si>
  <si>
    <t>04I025</t>
  </si>
  <si>
    <t>เลขที่ 58/1 ม.2 ซ.- ถ.- ต. เวียง อ. เชียงแสน จ. เชียงราย</t>
  </si>
  <si>
    <t>04N033</t>
  </si>
  <si>
    <t>เลขที่ 23 ม.2 ต. เวียง อ. เชียงแสน จ. เชียงราย</t>
  </si>
  <si>
    <t>07L006</t>
  </si>
  <si>
    <t>07L005</t>
  </si>
  <si>
    <t>ส754/9557</t>
  </si>
  <si>
    <t>นาย สมบัติ เอบประโคม</t>
  </si>
  <si>
    <t>06N007</t>
  </si>
  <si>
    <t>06N007-B001</t>
  </si>
  <si>
    <t>ส753/1370</t>
  </si>
  <si>
    <t>นาย สมบุญ โกฎยี่</t>
  </si>
  <si>
    <t>03E028</t>
  </si>
  <si>
    <t>03C036</t>
  </si>
  <si>
    <t>355 ม.1 ซ.- ถ.-เวียง เชียงแสน เชียงราย</t>
  </si>
  <si>
    <t>เลขที่ 191 ม.4 ต. เวียง อ. เชียงแสน จ. เชียงราย</t>
  </si>
  <si>
    <t>เลขที่ 51 ม.6 ต. ป่าสัก อ. เชียงแสน จ. เชียงราย</t>
  </si>
  <si>
    <t>ส757/8571</t>
  </si>
  <si>
    <t>นาย สมบูรณ์ สุประการ</t>
  </si>
  <si>
    <t>เลขที่ 1 ม.7 ต. เวียง อ. เชียงแสน จ. เชียงราย</t>
  </si>
  <si>
    <t>13E020</t>
  </si>
  <si>
    <t>1 ม.7เวียง เชียงแสน เชียงราย</t>
  </si>
  <si>
    <t>13E020-B001</t>
  </si>
  <si>
    <t>13E020-B002</t>
  </si>
  <si>
    <t>13E020-B003</t>
  </si>
  <si>
    <t>ส757/8596</t>
  </si>
  <si>
    <t>นาย สมบูรณ์ หน่อพรม</t>
  </si>
  <si>
    <t>03F075</t>
  </si>
  <si>
    <t>01F014</t>
  </si>
  <si>
    <t>ส757/9557</t>
  </si>
  <si>
    <t>นาย สมบูรณ์ อินทะมา</t>
  </si>
  <si>
    <t>เลขที่ 164 ม.1 ซ.- ถ.- ต. เวียง อ. เชียงแสน จ. เชียงราย</t>
  </si>
  <si>
    <t>04B137</t>
  </si>
  <si>
    <t>04N023</t>
  </si>
  <si>
    <t>ส757/5187</t>
  </si>
  <si>
    <t>นาย สมบูรณ์ นาคะสุวรรณ</t>
  </si>
  <si>
    <t>เลขที่ 878 ม.4 ซ.- ถ.- ต. เวียง อ. เชียงแสน จ. เชียงราย</t>
  </si>
  <si>
    <t>03F069</t>
  </si>
  <si>
    <t>878 ม.4 ซ.- ถ.-เวียง เชียงแสน เชียงราย</t>
  </si>
  <si>
    <t>03F069-B001</t>
  </si>
  <si>
    <t>เลขที่ 995 ม.2 ต. เวียง อ. เชียงแสน จ. เชียงราย</t>
  </si>
  <si>
    <t>10C001</t>
  </si>
  <si>
    <t>เลขที่ 103 ม.2 ซ.- ถ.- ต. เวียง อ. เชียงแสน จ. เชียงราย</t>
  </si>
  <si>
    <t>06A025</t>
  </si>
  <si>
    <t>06A024</t>
  </si>
  <si>
    <t>เลขที่ 258 ม.9 ต. เวียง อ. เชียงแสน จ. เชียงราย</t>
  </si>
  <si>
    <t>09D014</t>
  </si>
  <si>
    <t>09D014-B001</t>
  </si>
  <si>
    <t>09D014-B002</t>
  </si>
  <si>
    <t>ส757/7597</t>
  </si>
  <si>
    <t>นาย สมบูรณ์ มาน้อย</t>
  </si>
  <si>
    <t>11G030</t>
  </si>
  <si>
    <t>129 ม.5เวียง เชียงแสน เชียงราย</t>
  </si>
  <si>
    <t>11G030-B001</t>
  </si>
  <si>
    <t>11G030-B002</t>
  </si>
  <si>
    <t>ส757/8725</t>
  </si>
  <si>
    <t>นาย สมบูรณ์ เสาร์จันทร์</t>
  </si>
  <si>
    <t>เลขที่ 29 ม.9 ต. เวียง อ. เชียงแสน จ. เชียงราย</t>
  </si>
  <si>
    <t>09A061</t>
  </si>
  <si>
    <t>29 ม.9เวียง เชียงแสน เชียงราย</t>
  </si>
  <si>
    <t>09A061-B001</t>
  </si>
  <si>
    <t>09A061-B002</t>
  </si>
  <si>
    <t>ส757/8471</t>
  </si>
  <si>
    <t>นาย สมบูรณ์ สุตะวงค์</t>
  </si>
  <si>
    <t>เลขที่ 722 ม.3 ต. เวียง อ. เชียงแสน จ. เชียงราย</t>
  </si>
  <si>
    <t>09I025</t>
  </si>
  <si>
    <t>722 ม.3เวียง เชียงแสน เชียงราย</t>
  </si>
  <si>
    <t>06F010</t>
  </si>
  <si>
    <t>06F012</t>
  </si>
  <si>
    <t>03K037</t>
  </si>
  <si>
    <t>164 ม.1 ซ.- ถ.-เวียง เชียงแสน เชียงราย</t>
  </si>
  <si>
    <t>03K037-B001</t>
  </si>
  <si>
    <t>03K037-B002</t>
  </si>
  <si>
    <t>03K037-B003</t>
  </si>
  <si>
    <t>เลขที่ 604 ม.10 ต. บ้านแซว อ. เชียงแสน จ. เชียงราย</t>
  </si>
  <si>
    <t>12C051</t>
  </si>
  <si>
    <t>ก700/9515</t>
  </si>
  <si>
    <t>นาง แก้ว อินแก่น</t>
  </si>
  <si>
    <t>9/พ ม.4ป่าซาง แม่จัน เชียงราย</t>
  </si>
  <si>
    <t>12C051-B001</t>
  </si>
  <si>
    <t>12C051-B002</t>
  </si>
  <si>
    <t>04B136</t>
  </si>
  <si>
    <t>ส761/2759</t>
  </si>
  <si>
    <t>นาย สมพงศ์ ชุมทองสุข</t>
  </si>
  <si>
    <t>เลขที่ 291/1 ม.1 ซ.- ถ.- ต. เวียง อ. เชียงแสน จ. เชียงราย</t>
  </si>
  <si>
    <t>03F054</t>
  </si>
  <si>
    <t>291/1 ม.1 ซ.- ถ.-เวียง เชียงแสน เชียงราย</t>
  </si>
  <si>
    <t>03F054-B001</t>
  </si>
  <si>
    <t>ส761/1771</t>
  </si>
  <si>
    <t>นาย สมพงษ์ กูลวงค์</t>
  </si>
  <si>
    <t>เลขที่ 311 ต. รอบเวียง อ. เมืองเชียงราย จ. เชียงราย</t>
  </si>
  <si>
    <t>09A011</t>
  </si>
  <si>
    <t>311รอบเวียง เมืองเชียงราย เชียงราย</t>
  </si>
  <si>
    <t>09A011-B001</t>
  </si>
  <si>
    <t>09A011-B002</t>
  </si>
  <si>
    <t>เลขที่ 334 ม.2 ซ.- ถ.- ต. เวียง อ. เชียงแสน จ. เชียงราย</t>
  </si>
  <si>
    <t>04P016</t>
  </si>
  <si>
    <t>04E001</t>
  </si>
  <si>
    <t>ส761/2795</t>
  </si>
  <si>
    <t>นาย สมพงษ์ ชัยอิ่นคำ</t>
  </si>
  <si>
    <t>เลขที่ 383 ม.3 ต. เวียง อ. เชียงแสน จ. เชียงราย</t>
  </si>
  <si>
    <t>08L012</t>
  </si>
  <si>
    <t>383 ม.3เวียง เชียงแสน เชียงราย</t>
  </si>
  <si>
    <t>08L012-B001</t>
  </si>
  <si>
    <t>ส761/7471</t>
  </si>
  <si>
    <t>นาย สมพงษ์ ยี่ดวง</t>
  </si>
  <si>
    <t>เลขที่ 356 ม.1 ต. เวียง อ. เชียงแสน จ. เชียงราย</t>
  </si>
  <si>
    <t>03H006</t>
  </si>
  <si>
    <t>356 ม.1เวียง เชียงแสน เชียงราย</t>
  </si>
  <si>
    <t>03H006-B001</t>
  </si>
  <si>
    <t>03H006-B002</t>
  </si>
  <si>
    <t>03H006-B003</t>
  </si>
  <si>
    <t>ส761/1477</t>
  </si>
  <si>
    <t>นาย สมพงษ์ ขุณวรรณ</t>
  </si>
  <si>
    <t>เลขที่ 240 ม.5 ต. เวียง อ. เชียงแสน จ. เชียงราย</t>
  </si>
  <si>
    <t>11E045</t>
  </si>
  <si>
    <t>240 ม.5เวียง เชียงแสน เชียงราย</t>
  </si>
  <si>
    <t>11E045-B001</t>
  </si>
  <si>
    <t>02E012</t>
  </si>
  <si>
    <t>64 ม.1 ซ.- ถ.-เวียง เชียงแสน เชียงราย</t>
  </si>
  <si>
    <t>ส761/5722</t>
  </si>
  <si>
    <t>นาย สมพงษ์ ปรีชาจินดาวุฒิ</t>
  </si>
  <si>
    <t>เลขที่ 840 ม.2 ต. เวียง อ. เชียงแสน จ. เชียงราย</t>
  </si>
  <si>
    <t>08J009</t>
  </si>
  <si>
    <t>840 ม.2เวียง เชียงแสน เชียงราย</t>
  </si>
  <si>
    <t>08J009-B001</t>
  </si>
  <si>
    <t>ส767/9557</t>
  </si>
  <si>
    <t>นาย สมพร อินทะมา</t>
  </si>
  <si>
    <t>เลขที่ 206 ม.1 ซ.- ถ.- ต. เวียง อ. เชียงแสน จ. เชียงราย</t>
  </si>
  <si>
    <t>03K014</t>
  </si>
  <si>
    <t>206 ม.1 ซ.- ถ.-เวียง เชียงแสน เชียงราย</t>
  </si>
  <si>
    <t>03K014-B001</t>
  </si>
  <si>
    <t>ส767/1477</t>
  </si>
  <si>
    <t>นาง สมพร คุณวรรณ</t>
  </si>
  <si>
    <t>เลขที่ 42 ม.1 ซ.- ถ.- ต. เวียง อ. เชียงแสน จ. เชียงราย</t>
  </si>
  <si>
    <t>03F036</t>
  </si>
  <si>
    <t>42 ม.1 ซ.- ถ.-เวียง เชียงแสน เชียงราย</t>
  </si>
  <si>
    <t>03F036-B001</t>
  </si>
  <si>
    <t>03F036-B002</t>
  </si>
  <si>
    <t>03F036-B003</t>
  </si>
  <si>
    <t>04B146</t>
  </si>
  <si>
    <t>เลขที่ 144 ม.2 ซ.- ถ.- ต. เวียง อ. เชียงแสน จ. เชียงราย</t>
  </si>
  <si>
    <t>04R023</t>
  </si>
  <si>
    <t>เลขที่ 255 ม.2 ต. เวียง อ. เชียงแสน จ. เชียงราย</t>
  </si>
  <si>
    <t>04P013</t>
  </si>
  <si>
    <t>02F037</t>
  </si>
  <si>
    <t>02F038</t>
  </si>
  <si>
    <t>ส767/6571</t>
  </si>
  <si>
    <t>นาย สมพร ภานุวงค์</t>
  </si>
  <si>
    <t>เลขที่ 103 ม.9 ต. เวียง อ. เชียงแสน จ. เชียงราย</t>
  </si>
  <si>
    <t>09D087</t>
  </si>
  <si>
    <t>103 ม.9เวียง เชียงแสน เชียงราย</t>
  </si>
  <si>
    <t>09D087-B001</t>
  </si>
  <si>
    <t>13E048</t>
  </si>
  <si>
    <t>13E044</t>
  </si>
  <si>
    <t>ส767/5857</t>
  </si>
  <si>
    <t>นาย สมพร บุษเนียร</t>
  </si>
  <si>
    <t>เลขที่ 229 ม.1 ต. แม่ใจ อ. แม่ใจ จ. พะเยา</t>
  </si>
  <si>
    <t>12J049</t>
  </si>
  <si>
    <t>229 ม.1แม่ใจ แม่ใจ พะเยา</t>
  </si>
  <si>
    <t>ส767/5677</t>
  </si>
  <si>
    <t>นาง สมพร ทิพย์มณี</t>
  </si>
  <si>
    <t>เลขที่ 244 ม.8 ซ.- ถ.- ต. เวียง อ. เชียงแสน จ. เชียงราย</t>
  </si>
  <si>
    <t>06E103</t>
  </si>
  <si>
    <t>244 ม.8 ซ.- ถ.-เวียง เชียงแสน เชียงราย</t>
  </si>
  <si>
    <t>06E103-B001</t>
  </si>
  <si>
    <t>06E103-B005</t>
  </si>
  <si>
    <t>04B144</t>
  </si>
  <si>
    <t>13D006</t>
  </si>
  <si>
    <t>ส768/6757</t>
  </si>
  <si>
    <t>น.ส. สมพิศ ภิระบรรณ์</t>
  </si>
  <si>
    <t>เลขที่ 573 ม.1 ซ.- ถ.- ต. เวียง อ. เชียงแสน จ. เชียงราย</t>
  </si>
  <si>
    <t>04B059</t>
  </si>
  <si>
    <t>573 ม.1 ซ.- ถ.-เวียง เชียงแสน เชียงราย</t>
  </si>
  <si>
    <t>04B038</t>
  </si>
  <si>
    <t>04B038-B001</t>
  </si>
  <si>
    <t>04B038-B002</t>
  </si>
  <si>
    <t>เลขที่ 17/6 ซ.3 ถ.ราชมรรคา ต. พระสิงห์ อ. เมืองเชียงใหม่ จ. เชียงใหม่</t>
  </si>
  <si>
    <t>09C003</t>
  </si>
  <si>
    <t>ส762/9750</t>
  </si>
  <si>
    <t>นาย สมเพชร อิมินา</t>
  </si>
  <si>
    <t>เลขที่ 83 ม.6 ต. เวียง อ. เชียงแสน จ. เชียงราย</t>
  </si>
  <si>
    <t>08B006</t>
  </si>
  <si>
    <t>83 ม.6เวียง เชียงแสน เชียงราย</t>
  </si>
  <si>
    <t>08B006-B001</t>
  </si>
  <si>
    <t>08B006-B002</t>
  </si>
  <si>
    <t>08B006-B003</t>
  </si>
  <si>
    <t>08B006-B004</t>
  </si>
  <si>
    <t>ส766/4751</t>
  </si>
  <si>
    <t>นาย สมภพ ณ ลำปาง</t>
  </si>
  <si>
    <t>เลขที่ 156 ม.6 ต. เวียง อ. เชียงแสน จ. เชียงราย</t>
  </si>
  <si>
    <t>06M029</t>
  </si>
  <si>
    <t>156 ม.6เวียง เชียงแสน เชียงราย</t>
  </si>
  <si>
    <t>06M029-B001</t>
  </si>
  <si>
    <t>เลขที่ 613 ม.3 ต. เวียง อ. เชียงแสน จ. เชียงราย</t>
  </si>
  <si>
    <t>09C007</t>
  </si>
  <si>
    <t>เลขที่ 29/ช ม.4 ต. เวียง อ. เชียงแสน จ. เชียงราย</t>
  </si>
  <si>
    <t>เลขที่ 264 ม.4 ต. โยนก อ. เชียงแสน จ. เชียงราย</t>
  </si>
  <si>
    <t>12I031</t>
  </si>
  <si>
    <t>ส778/6787</t>
  </si>
  <si>
    <t>นาย สมยศ พลสวัสดิ์</t>
  </si>
  <si>
    <t>เลขที่ 6/1 ม.5 ต. เวียง อ. เชียงแสน จ. เชียงราย</t>
  </si>
  <si>
    <t>12B005</t>
  </si>
  <si>
    <t>6/1 ม.5เวียง เชียงแสน เชียงราย</t>
  </si>
  <si>
    <t>12B005-B001</t>
  </si>
  <si>
    <t>12B005-B002</t>
  </si>
  <si>
    <t>12B005-B003</t>
  </si>
  <si>
    <t>ส774/1951</t>
  </si>
  <si>
    <t>นาย สมรัตน์ เขื่อนคำ</t>
  </si>
  <si>
    <t>เลขที่ 174 ม.5 ต. เวียง อ. เชียงแสน จ. เชียงราย</t>
  </si>
  <si>
    <t>12C041</t>
  </si>
  <si>
    <t>174 ม.5เวียง เชียงแสน เชียงราย</t>
  </si>
  <si>
    <t>12C041-B001</t>
  </si>
  <si>
    <t>ส774/1370</t>
  </si>
  <si>
    <t>นาย สมรัตน์ โกฎิยี่</t>
  </si>
  <si>
    <t>เลขที่ 97 ม.1 ซ.- ถ.- ต. เวียง อ. เชียงแสน จ. เชียงราย</t>
  </si>
  <si>
    <t>03G060</t>
  </si>
  <si>
    <t>02K005</t>
  </si>
  <si>
    <t>03H063</t>
  </si>
  <si>
    <t>97 ม.1 ซ.- ถ.-เวียง เชียงแสน เชียงราย</t>
  </si>
  <si>
    <t>03H063-B001</t>
  </si>
  <si>
    <t>03H063-B002</t>
  </si>
  <si>
    <t>03H063-B003</t>
  </si>
  <si>
    <t>03H063-B004</t>
  </si>
  <si>
    <t>03H010</t>
  </si>
  <si>
    <t>03H010-B001</t>
  </si>
  <si>
    <t>03H010-B003</t>
  </si>
  <si>
    <t>04B121</t>
  </si>
  <si>
    <t>04D023</t>
  </si>
  <si>
    <t>04D023-B001</t>
  </si>
  <si>
    <t>เลขที่ 119/2 ม.2 ซ.- ถ.- ต. เวียง อ. เชียงแสน จ. เชียงราย</t>
  </si>
  <si>
    <t>04K007</t>
  </si>
  <si>
    <t>ส787/7545</t>
  </si>
  <si>
    <t>น.ส. สมศรี วันตานาม</t>
  </si>
  <si>
    <t>เลขที่ 256 ม.3 ต. เวียง อ. เชียงแสน จ. เชียงราย</t>
  </si>
  <si>
    <t>07L007</t>
  </si>
  <si>
    <t>08L006</t>
  </si>
  <si>
    <t>256 ม.3เวียง เชียงแสน เชียงราย</t>
  </si>
  <si>
    <t>08L006-B001</t>
  </si>
  <si>
    <t>08L006-B002</t>
  </si>
  <si>
    <t>02G013</t>
  </si>
  <si>
    <t>03J005</t>
  </si>
  <si>
    <t>ส787/1555</t>
  </si>
  <si>
    <t>นาง สมศรี คนธปาน</t>
  </si>
  <si>
    <t>06E001</t>
  </si>
  <si>
    <t>06I009</t>
  </si>
  <si>
    <t>06I009-B001</t>
  </si>
  <si>
    <t>ส781/6775</t>
  </si>
  <si>
    <t>นาย สมศักดิ์ พรมปัญญา</t>
  </si>
  <si>
    <t>เลขที่ 654 ม.1 ต. เวียง อ. เชียงแสน จ. เชียงราย</t>
  </si>
  <si>
    <t>654 ม.1เวียง เชียงแสน เชียงราย</t>
  </si>
  <si>
    <t>เลขที่ 64 ม.4 ต. เวียง อ. เชียงแสน จ. เชียงราย</t>
  </si>
  <si>
    <t>ส781/7456</t>
  </si>
  <si>
    <t>นาย สมศักดิ์ รัตนพรม</t>
  </si>
  <si>
    <t>เลขที่ 392/1 ม.5 ต. เวียง อ. เชียงแสน จ. เชียงราย</t>
  </si>
  <si>
    <t>13A020</t>
  </si>
  <si>
    <t>392/1 ม.5เวียง เชียงแสน เชียงราย</t>
  </si>
  <si>
    <t>13A020-B001</t>
  </si>
  <si>
    <t>13A020-B002</t>
  </si>
  <si>
    <t>13A020-B003</t>
  </si>
  <si>
    <t>13A020-B004</t>
  </si>
  <si>
    <t>13A020-B005</t>
  </si>
  <si>
    <t>13A020-B006</t>
  </si>
  <si>
    <t>13A020-B008</t>
  </si>
  <si>
    <t>เลขที่ 191 ม.2 ซ.- ถ.- ต. เวียง อ. เชียงแสน จ. เชียงราย</t>
  </si>
  <si>
    <t>04P007</t>
  </si>
  <si>
    <t>ส781/2525</t>
  </si>
  <si>
    <t>นาย สมศักดิ์ จับใจนาย</t>
  </si>
  <si>
    <t>เลขที่ 396 ม.1 ซ.- ถ.- ต. เวียง อ. เชียงแสน จ. เชียงราย</t>
  </si>
  <si>
    <t>03C037</t>
  </si>
  <si>
    <t>396 ม.1 ซ.- ถ.-เวียง เชียงแสน เชียงราย</t>
  </si>
  <si>
    <t>03C037-B001</t>
  </si>
  <si>
    <t>03C037-B002</t>
  </si>
  <si>
    <t>03G032</t>
  </si>
  <si>
    <t>บ371/4540</t>
  </si>
  <si>
    <t>นาย บุญยงค์ ถนัด</t>
  </si>
  <si>
    <t>182 ม.1 ซ.- ถ.-เวียง เชียงแสน เชียงราย</t>
  </si>
  <si>
    <t>03G032-B001</t>
  </si>
  <si>
    <t>03G032-B002</t>
  </si>
  <si>
    <t>12A017</t>
  </si>
  <si>
    <t>ส781/5471</t>
  </si>
  <si>
    <t>นาย สมศักดิ์ ปติวงค์</t>
  </si>
  <si>
    <t>เลขที่ 163 ม.9 ต. เวียง อ. เชียงแสน จ. เชียงราย</t>
  </si>
  <si>
    <t>09B002</t>
  </si>
  <si>
    <t>163 ม.9เวียง เชียงแสน เชียงราย</t>
  </si>
  <si>
    <t>09B002-B001</t>
  </si>
  <si>
    <t>09B002-B002</t>
  </si>
  <si>
    <t>ส781/7000</t>
  </si>
  <si>
    <t>นาย สมศักดิ์ มะโนเรือง</t>
  </si>
  <si>
    <t>12A014</t>
  </si>
  <si>
    <t>04B072</t>
  </si>
  <si>
    <t>03J045</t>
  </si>
  <si>
    <t>เลขที่ 9/318 ม.6 ซ.- ต. เสาธงหิน อ. บางใหญ่ จ. นนทบุรี</t>
  </si>
  <si>
    <t>10B030</t>
  </si>
  <si>
    <t>ส785/6571</t>
  </si>
  <si>
    <t>นาย สมสิทธิ์ ภานุวงค์</t>
  </si>
  <si>
    <t>เลขที่ 167 ม.9 ต. เวียง อ. เชียงแสน จ. เชียงราย</t>
  </si>
  <si>
    <t>09B003</t>
  </si>
  <si>
    <t>167 ม.9เวียง เชียงแสน เชียงราย</t>
  </si>
  <si>
    <t>09B003-B001</t>
  </si>
  <si>
    <t>09B003-B002</t>
  </si>
  <si>
    <t>09E027</t>
  </si>
  <si>
    <t>09E057</t>
  </si>
  <si>
    <t>เลขที่ 66 ม.7 ซ.- ถ.- ต. หนองบ่อ อ. นาแก จ. นครพนม</t>
  </si>
  <si>
    <t>04B102</t>
  </si>
  <si>
    <t>04N014</t>
  </si>
  <si>
    <t>ส787/9557</t>
  </si>
  <si>
    <t>นาง สมหมาย ฤทธิแรง</t>
  </si>
  <si>
    <t>เลขที่ 55 ม.7 ต. เวียง อ. เชียงแสน จ. เชียงราย</t>
  </si>
  <si>
    <t>13F002</t>
  </si>
  <si>
    <t>55 ม.7เวียง เชียงแสน เชียงราย</t>
  </si>
  <si>
    <t>13F002-B001</t>
  </si>
  <si>
    <t>13F002-B002</t>
  </si>
  <si>
    <t>13F002-B003</t>
  </si>
  <si>
    <t>13F002-B004</t>
  </si>
  <si>
    <t>13F002-B005</t>
  </si>
  <si>
    <t>13F002-B006</t>
  </si>
  <si>
    <t>ส787/2117</t>
  </si>
  <si>
    <t>นาย สมหมาย ฉากงาม</t>
  </si>
  <si>
    <t>12C094</t>
  </si>
  <si>
    <t>12C094-B001</t>
  </si>
  <si>
    <t>09D043</t>
  </si>
  <si>
    <t>ส787/1787</t>
  </si>
  <si>
    <t>นาง สมหมาย กล้าหาร</t>
  </si>
  <si>
    <t>เลขที่ 292 ม.5 ต. เวียง อ. เชียงแสน จ. เชียงราย</t>
  </si>
  <si>
    <t>11G031</t>
  </si>
  <si>
    <t>292 ม.5เวียง เชียงแสน เชียงราย</t>
  </si>
  <si>
    <t>11G031-B001</t>
  </si>
  <si>
    <t>09I029</t>
  </si>
  <si>
    <t>09I029-B001</t>
  </si>
  <si>
    <t>09I029-B002</t>
  </si>
  <si>
    <t>09I029-B003</t>
  </si>
  <si>
    <t>09I029-B004</t>
  </si>
  <si>
    <t>09I029-B005</t>
  </si>
  <si>
    <t>เลขที่ 127 ม.3 ต. บางโปรง อ. เมืองสมุทรปราการ จ. สมุทรปราการ</t>
  </si>
  <si>
    <t>13G021</t>
  </si>
  <si>
    <t>13G020</t>
  </si>
  <si>
    <t>13G018</t>
  </si>
  <si>
    <t>13G022</t>
  </si>
  <si>
    <t>13G019</t>
  </si>
  <si>
    <t>13G015</t>
  </si>
  <si>
    <t>13G016</t>
  </si>
  <si>
    <t>13G013</t>
  </si>
  <si>
    <t>04R018</t>
  </si>
  <si>
    <t>04R021</t>
  </si>
  <si>
    <t>13G017</t>
  </si>
  <si>
    <t>13G023</t>
  </si>
  <si>
    <t>เลขที่ 234 ม.17 ต. เมืองลีง อ. จอมพระ จ. สุรินทร์</t>
  </si>
  <si>
    <t>03J037</t>
  </si>
  <si>
    <t>เลขที่ 329 ม.3 ต. เวียง อ. เชียงแสน จ. เชียงราย</t>
  </si>
  <si>
    <t>08J026</t>
  </si>
  <si>
    <t>08J026-B001</t>
  </si>
  <si>
    <t>อ481/2477</t>
  </si>
  <si>
    <t>นาย อดิศักดิ์ จิตรโรจนรักษ์</t>
  </si>
  <si>
    <t>329/1 ม.3เวียง เชียงแสน เชียงราย</t>
  </si>
  <si>
    <t>08J026-B002</t>
  </si>
  <si>
    <t>บ395/2477</t>
  </si>
  <si>
    <t>นาย บุญฤทธิ์ จิตรโรจนรักษ์</t>
  </si>
  <si>
    <t>329/2 ม.3เวียง เชียงแสน เชียงราย</t>
  </si>
  <si>
    <t>08J026-B003</t>
  </si>
  <si>
    <t>อ755/2477</t>
  </si>
  <si>
    <t>นางสาว ไอรินทร์   จิตรโรจนรักษ์</t>
  </si>
  <si>
    <t>329/3 ม.3เวียง เชียงแสน เชียงราย</t>
  </si>
  <si>
    <t>08J026-B004</t>
  </si>
  <si>
    <t>เลขที่ 403 ม.2 ซ.- ถ.- ต. เวียง อ. เชียงแสน จ. เชียงราย</t>
  </si>
  <si>
    <t>04H014</t>
  </si>
  <si>
    <t>เลขที่ 188 ม.2 ต. เวียง อ. เชียงแสน จ. เชียงราย</t>
  </si>
  <si>
    <t>09C014</t>
  </si>
  <si>
    <t>09C013</t>
  </si>
  <si>
    <t>เลขที่ 21 ซ.ลาดปลาเค้า76แยก 3- 4 ต. ท่าแร้ง อ. บางเขน จ. กรุงเทพมหานคร</t>
  </si>
  <si>
    <t>12A011</t>
  </si>
  <si>
    <t>ส750/5377</t>
  </si>
  <si>
    <t>นาย สมาน บุญวิมาน</t>
  </si>
  <si>
    <t>เลขที่ 198/15 ม.- ซ.บางอุทิศ ถ.- ต. เวียง อ. เชียงแสน จ. เชียงราย</t>
  </si>
  <si>
    <t>06I020</t>
  </si>
  <si>
    <t>198/15 ม.- ซ.บางอุทิศ ถ.-เวียง เชียงแสน เชียงราย</t>
  </si>
  <si>
    <t>06I020-B001</t>
  </si>
  <si>
    <t>06I020-B002</t>
  </si>
  <si>
    <t>06I020-B003</t>
  </si>
  <si>
    <t>06I020-B004</t>
  </si>
  <si>
    <t>06I020-B005</t>
  </si>
  <si>
    <t>06I020-B006</t>
  </si>
  <si>
    <t>06I020-B007</t>
  </si>
  <si>
    <t>ส770/6527</t>
  </si>
  <si>
    <t>นาย สยาม โพธิเจริญ</t>
  </si>
  <si>
    <t>06M035</t>
  </si>
  <si>
    <t>06M035-B001</t>
  </si>
  <si>
    <t>เลขที่ 99/39 ม.3 ต. ทับมา อ. เมืองระยอง จ. ระยอง</t>
  </si>
  <si>
    <t>10B044</t>
  </si>
  <si>
    <t>03K038</t>
  </si>
  <si>
    <t>ป970/9557</t>
  </si>
  <si>
    <t>นาง ป้อม อินทะมา</t>
  </si>
  <si>
    <t>118 ม.1 ซ.- ถ.-เวียง เชียงแสน เชียงราย</t>
  </si>
  <si>
    <t>03K038-B001</t>
  </si>
  <si>
    <t>ส781/6787/001</t>
  </si>
  <si>
    <t>นาย สรศักดิ์ พลสวัสดิ์</t>
  </si>
  <si>
    <t>เลขที่ 206 ม.5 ต. เวียง อ. เชียงแสน จ. เชียงราย</t>
  </si>
  <si>
    <t>11D045</t>
  </si>
  <si>
    <t>206 ม.5เวียง เชียงแสน เชียงราย</t>
  </si>
  <si>
    <t>11D045-B001</t>
  </si>
  <si>
    <t>11D045-B002</t>
  </si>
  <si>
    <t>12F003</t>
  </si>
  <si>
    <t>12B027</t>
  </si>
  <si>
    <t>ส797/1295</t>
  </si>
  <si>
    <t>นาย สร้อยเงิน คำชอน</t>
  </si>
  <si>
    <t>เลขที่ 18 ม.4 ซ.- ถ.- ต. เวียง อ. เชียงแสน จ. เชียงราย</t>
  </si>
  <si>
    <t>01I005</t>
  </si>
  <si>
    <t>01I006</t>
  </si>
  <si>
    <t>01I007</t>
  </si>
  <si>
    <t>002/031</t>
  </si>
  <si>
    <t>18 ม.4 ซ.- ถ.-เวียง เชียงแสน เชียงราย</t>
  </si>
  <si>
    <t>เลขที่ 3/7 ซ.รามคำแหง 46 (กองทุนที่ดินไทย) ถ.วุฒากาศ ต. บางค้อ อ. จอมทอง จ. กรุงเทพมหานคร</t>
  </si>
  <si>
    <t>09G019</t>
  </si>
  <si>
    <t>ส776/8784</t>
  </si>
  <si>
    <t>น.ส. สรัลพร สวัสดิ์</t>
  </si>
  <si>
    <t>เลขที่ 598 ม.8 ซ.- ถ.- ต. เวียง อ. เชียงแสน จ. เชียงราย</t>
  </si>
  <si>
    <t>06E004</t>
  </si>
  <si>
    <t>598 ม.8 ซ.- ถ.-เวียง เชียงแสน เชียงราย</t>
  </si>
  <si>
    <t>06E004-B001</t>
  </si>
  <si>
    <t>06J019</t>
  </si>
  <si>
    <t>06J019-B001</t>
  </si>
  <si>
    <t>06J019-B002</t>
  </si>
  <si>
    <t>06J019-B003</t>
  </si>
  <si>
    <t>เลขที่ 187/68 ม.4 ซ.- ถ.- ต. บ้านดู่ อ. เมืองเชียงราย จ. เชียงราย</t>
  </si>
  <si>
    <t>04I038</t>
  </si>
  <si>
    <t>เลขที่ 27 ม.1 ต. เวียงใต้ อ. ปาย จ. แม่ฮ่องสอน</t>
  </si>
  <si>
    <t>04A034</t>
  </si>
  <si>
    <t>04C001</t>
  </si>
  <si>
    <t>ส720/2557</t>
  </si>
  <si>
    <t>น.ส. สโรชา จันทร์เปล่ง</t>
  </si>
  <si>
    <t>เลขที่ 4 ม.8 ซ.- ถ.- ต. เวียง อ. เชียงแสน จ. เชียงราย</t>
  </si>
  <si>
    <t>06J034</t>
  </si>
  <si>
    <t>4 ม.8 ซ.- ถ.-เวียง เชียงแสน เชียงราย</t>
  </si>
  <si>
    <t>06J034-B001</t>
  </si>
  <si>
    <t>06J034-B002</t>
  </si>
  <si>
    <t>06J034-B003</t>
  </si>
  <si>
    <t>ส750/5711</t>
  </si>
  <si>
    <t>นาย สวน ธิวงค์เวียง</t>
  </si>
  <si>
    <t>เลขที่ 822 ม.3 ต. เวียง อ. เชียงแสน จ. เชียงราย</t>
  </si>
  <si>
    <t>08L032</t>
  </si>
  <si>
    <t>822 ม.3เวียง เชียงแสน เชียงราย</t>
  </si>
  <si>
    <t>08L032-B001</t>
  </si>
  <si>
    <t>08L032-B002</t>
  </si>
  <si>
    <t>08L032-B003</t>
  </si>
  <si>
    <t>เลขที่ 220 ม.02 ซ.- ถ.- ต. เวียง อ. เชียงแสน จ. เชียงราย</t>
  </si>
  <si>
    <t>04R014</t>
  </si>
  <si>
    <t>04R004</t>
  </si>
  <si>
    <t>เลขที่ 199 ม.2 ซ.- ถ.- ต. เวียง อ. เชียงแสน จ. เชียงราย</t>
  </si>
  <si>
    <t>04I035</t>
  </si>
  <si>
    <t>04I034</t>
  </si>
  <si>
    <t>เลขที่ 152/90 ม.- ซ.- ถ.- ต. หน้าเมือง อ. เมืองฉะเชิงเทรา จ. ฉะเชิงเทรา</t>
  </si>
  <si>
    <t>03G001</t>
  </si>
  <si>
    <t>เลขที่ 33 ม.1 ต. เวียง อ. เชียงแสน จ. เชียงราย</t>
  </si>
  <si>
    <t>03E030</t>
  </si>
  <si>
    <t>ส784/8677</t>
  </si>
  <si>
    <t>นาย สวัสดิชัย สุพรรณ์</t>
  </si>
  <si>
    <t>เลขที่ 50 ม.1 ซ.- ถ.- ต. เวียง อ. เชียงแสน จ. เชียงราย</t>
  </si>
  <si>
    <t>03F040</t>
  </si>
  <si>
    <t>50 ม.1 ซ.- ถ.-เวียง เชียงแสน เชียงราย</t>
  </si>
  <si>
    <t>03F040-B001</t>
  </si>
  <si>
    <t>02E004</t>
  </si>
  <si>
    <t>ส784/7177</t>
  </si>
  <si>
    <t>นาย สวัสดิ์ มั่งมูล</t>
  </si>
  <si>
    <t>เลขที่ 14 ม.7 ต. เวียง อ. เชียงแสน จ. เชียงราย</t>
  </si>
  <si>
    <t>13B030</t>
  </si>
  <si>
    <t>14 ม.7เวียง เชียงแสน เชียงราย</t>
  </si>
  <si>
    <t>13B030-B001</t>
  </si>
  <si>
    <t>13B030-B002</t>
  </si>
  <si>
    <t>13B030-B003</t>
  </si>
  <si>
    <t>เลขที่ 926/2 ม.2 ต. เวียง อ. เชียงแสน จ. เชียงราย</t>
  </si>
  <si>
    <t>09K011</t>
  </si>
  <si>
    <t>07J008</t>
  </si>
  <si>
    <t>ส784/7500</t>
  </si>
  <si>
    <t>นาย สวัสดิ์ ยานะ</t>
  </si>
  <si>
    <t>06E122</t>
  </si>
  <si>
    <t>06E122-B001</t>
  </si>
  <si>
    <t>06E122-B002</t>
  </si>
  <si>
    <t>เลขที่ 116 ม.5 ต. เวียง อ. เชียงแสน จ. เชียงราย</t>
  </si>
  <si>
    <t>13D079</t>
  </si>
  <si>
    <t>11G047</t>
  </si>
  <si>
    <t>12E012</t>
  </si>
  <si>
    <t>ส710/6757</t>
  </si>
  <si>
    <t>นาย สว่าง ภิระบรรณ์</t>
  </si>
  <si>
    <t>03C038</t>
  </si>
  <si>
    <t>282 ม.1 ซ.- ถ.-เวียง เชียงแสน เชียงราย</t>
  </si>
  <si>
    <t>03C038-B001</t>
  </si>
  <si>
    <t>03C038-B002</t>
  </si>
  <si>
    <t>03C038-B003</t>
  </si>
  <si>
    <t>เลขที่ 93 ม.6 ซ.- ถ.- ต. เวียง อ. เชียงแสน จ. เชียงราย</t>
  </si>
  <si>
    <t>06G022</t>
  </si>
  <si>
    <t>ส710/7879</t>
  </si>
  <si>
    <t>นาย สว่าง ระสีเรือง</t>
  </si>
  <si>
    <t>เลขที่ 93/10 ม.- ซ.- ถ.เพชรมงคล ต. บ่อยาง อ. เมืองสงขลา จ. สงขลา</t>
  </si>
  <si>
    <t>06I024</t>
  </si>
  <si>
    <t>93/10 ม.- ซ.- ถ.เพชรมงคลบ่อยาง เมืองสงขลา สงขลา</t>
  </si>
  <si>
    <t>06I024-B001</t>
  </si>
  <si>
    <t>ส710/8787</t>
  </si>
  <si>
    <t>นาย สว่าง สมสวัสดิ์</t>
  </si>
  <si>
    <t>06I050</t>
  </si>
  <si>
    <t>06I050-B001</t>
  </si>
  <si>
    <t>06I050-B002</t>
  </si>
  <si>
    <t>ส750/9547</t>
  </si>
  <si>
    <t>นาย สวาท อินต๊ะวิชัย</t>
  </si>
  <si>
    <t>09D051</t>
  </si>
  <si>
    <t>25 ม.9เวียง เชียงแสน เชียงราย</t>
  </si>
  <si>
    <t>09D051-B001</t>
  </si>
  <si>
    <t>09D051-B002</t>
  </si>
  <si>
    <t>09D036</t>
  </si>
  <si>
    <t>09D036-B001</t>
  </si>
  <si>
    <t>09D036-B003</t>
  </si>
  <si>
    <t>เลขที่ 213 ม.5 ต. เวียง อ. เชียงแสน จ. เชียงราย</t>
  </si>
  <si>
    <t>13H023</t>
  </si>
  <si>
    <t>12H010</t>
  </si>
  <si>
    <t>10F001</t>
  </si>
  <si>
    <t>12H009</t>
  </si>
  <si>
    <t>10D002</t>
  </si>
  <si>
    <t>10D003</t>
  </si>
  <si>
    <t>09K016</t>
  </si>
  <si>
    <t>09I026</t>
  </si>
  <si>
    <t>09I026-B001</t>
  </si>
  <si>
    <t>09I026-B002</t>
  </si>
  <si>
    <t>12H015</t>
  </si>
  <si>
    <t>12D003</t>
  </si>
  <si>
    <t>เลขที่ 232 ม.6 ต. เวียง อ. เชียงแสน จ. เชียงราย</t>
  </si>
  <si>
    <t>08I012</t>
  </si>
  <si>
    <t>08I015</t>
  </si>
  <si>
    <t>08I014</t>
  </si>
  <si>
    <t>08I013</t>
  </si>
  <si>
    <t>ส918/7117</t>
  </si>
  <si>
    <t>นาย ส่องสัย มังคลาด</t>
  </si>
  <si>
    <t>เลขที่ 136/4 ม.13 ต. ป่าแดด อ. เมืองเชียงใหม่ จ. เชียงใหม่</t>
  </si>
  <si>
    <t>11G020</t>
  </si>
  <si>
    <t>136/4 ม.13ป่าแดด เมืองเชียงใหม่ เชียงใหม่</t>
  </si>
  <si>
    <t>11G020-B001</t>
  </si>
  <si>
    <t>11G020-B002</t>
  </si>
  <si>
    <t>11G020-B003</t>
  </si>
  <si>
    <t>เลขที่ 73 ม.22 ต. ท่าก๊อ อ. แม่สรวย จ. เชียงราย</t>
  </si>
  <si>
    <t>02D036</t>
  </si>
  <si>
    <t>อ500/4711</t>
  </si>
  <si>
    <t>นาย อุ่น ดวงคำ</t>
  </si>
  <si>
    <t>23 ม.1 ซ.- ถ.-เวียง เชียงแสน เชียงราย</t>
  </si>
  <si>
    <t>เลขที่ 39 ม.8 ซ.- ถ.- ต. เวียง อ. เชียงแสน จ. เชียงราย</t>
  </si>
  <si>
    <t>04R012</t>
  </si>
  <si>
    <t>06C005</t>
  </si>
  <si>
    <t>06C006</t>
  </si>
  <si>
    <t>04G028</t>
  </si>
  <si>
    <t>04H010</t>
  </si>
  <si>
    <t>04K003</t>
  </si>
  <si>
    <t>เลขที่ 436 ม.5 ต. เวียง อ. เชียงแสน จ. เชียงราย</t>
  </si>
  <si>
    <t>12J003</t>
  </si>
  <si>
    <t>12J048</t>
  </si>
  <si>
    <t>12J047</t>
  </si>
  <si>
    <t>ส112/6778</t>
  </si>
  <si>
    <t>นาย สังข์ชัย พิริยศุภสิน</t>
  </si>
  <si>
    <t>เลขที่ 2294 ถ.รามคำแหง(สุขุมวิท71) ต.  อ. บางกะปิ จ. กรุงเทพมหานคร</t>
  </si>
  <si>
    <t>09D095</t>
  </si>
  <si>
    <t>2294 ถ.รามคำแหง(สุขุมวิท71) บางกะปิ กรุงเทพมหานคร</t>
  </si>
  <si>
    <t>09D095-B001</t>
  </si>
  <si>
    <t>ส117/5916</t>
  </si>
  <si>
    <t>นาย สังคม ทองผาง</t>
  </si>
  <si>
    <t>เลขที่ 87 ม.5 ต. เวียง อ. เชียงแสน จ. เชียงราย</t>
  </si>
  <si>
    <t>12C028</t>
  </si>
  <si>
    <t>87 ม.5เวียง เชียงแสน เชียงราย</t>
  </si>
  <si>
    <t>12C028-B001</t>
  </si>
  <si>
    <t>12C028-B002</t>
  </si>
  <si>
    <t>12C028-B003</t>
  </si>
  <si>
    <t>12C028-B004</t>
  </si>
  <si>
    <t>12C028-B005</t>
  </si>
  <si>
    <t>12C028-B006</t>
  </si>
  <si>
    <t>ส177/6757</t>
  </si>
  <si>
    <t>น.ส. สังวาลย์ ภิระบรรณ์</t>
  </si>
  <si>
    <t>03I014</t>
  </si>
  <si>
    <t>03I014-B001</t>
  </si>
  <si>
    <t>ส177/8117</t>
  </si>
  <si>
    <t>นาย สังเวียน สังฆวดี</t>
  </si>
  <si>
    <t>41 ม.1 ซ.- ถ.-เวียง เชียงแสน เชียงราย</t>
  </si>
  <si>
    <t>เลขที่ 41 ม.1 ซ.- ถ.- ต. เวียง อ. เชียงแสน จ. เชียงราย</t>
  </si>
  <si>
    <t>03F003</t>
  </si>
  <si>
    <t>03F003-B001</t>
  </si>
  <si>
    <t>03F003-B002</t>
  </si>
  <si>
    <t>03F003-B003</t>
  </si>
  <si>
    <t>03F003-B004</t>
  </si>
  <si>
    <t>03F003-B005</t>
  </si>
  <si>
    <t>03F003-B006</t>
  </si>
  <si>
    <t>03F003-B007</t>
  </si>
  <si>
    <t>03F003-B008</t>
  </si>
  <si>
    <t>03F003-B009</t>
  </si>
  <si>
    <t>03F003-B010</t>
  </si>
  <si>
    <t>03J001</t>
  </si>
  <si>
    <t>03J001-B001</t>
  </si>
  <si>
    <t>04B025</t>
  </si>
  <si>
    <t>04B025-B001</t>
  </si>
  <si>
    <t>03J006/001</t>
  </si>
  <si>
    <t>ส334/5755</t>
  </si>
  <si>
    <t>นาย สัญญาณ ปิยานนท์</t>
  </si>
  <si>
    <t>เลขที่ 59 ม.5 ต. เวียง อ. เชียงแสน จ. เชียงราย</t>
  </si>
  <si>
    <t>11E047</t>
  </si>
  <si>
    <t>59 ม.5เวียง เชียงแสน เชียงราย</t>
  </si>
  <si>
    <t>11E047-B001</t>
  </si>
  <si>
    <t>ส540/5911</t>
  </si>
  <si>
    <t>นาย สันติ ทองกวด</t>
  </si>
  <si>
    <t>เลขที่ 154 ม.1 ซ.- ถ.- ต. เวียง อ. เชียงแสน จ. เชียงราย</t>
  </si>
  <si>
    <t>03K040</t>
  </si>
  <si>
    <t>154 ม.1 ซ.- ถ.-เวียง เชียงแสน เชียงราย</t>
  </si>
  <si>
    <t>03K040-B001</t>
  </si>
  <si>
    <t>เลขที่ 373 ม.5 ต. เวียง อ. เชียงแสน จ. เชียงราย</t>
  </si>
  <si>
    <t>12C084</t>
  </si>
  <si>
    <t>12C075/002</t>
  </si>
  <si>
    <t>ส765/1551</t>
  </si>
  <si>
    <t>นาย สัมพันธ์ กันทากาศ</t>
  </si>
  <si>
    <t>เลขที่ 112 ม.8 ซ.- ถ.- ต. เวียง อ. เชียงแสน จ. เชียงราย</t>
  </si>
  <si>
    <t>06I032</t>
  </si>
  <si>
    <t>112 ม.8 ซ.- ถ.-เวียง เชียงแสน เชียงราย</t>
  </si>
  <si>
    <t>06I032-B001</t>
  </si>
  <si>
    <t>06I032-B002</t>
  </si>
  <si>
    <t>ส000/4157</t>
  </si>
  <si>
    <t>นาง สา ดงปาลี</t>
  </si>
  <si>
    <t>09E035</t>
  </si>
  <si>
    <t>09E035-B001</t>
  </si>
  <si>
    <t>06K001</t>
  </si>
  <si>
    <t>08E004</t>
  </si>
  <si>
    <t>ส170/2556</t>
  </si>
  <si>
    <t>นาย สาคร จันทาพูน</t>
  </si>
  <si>
    <t>เลขที่ 11 ม.4 ซ.- ถ.- ต. เวียง อ. เชียงแสน จ. เชียงราย</t>
  </si>
  <si>
    <t>11 ม.4 ซ.- ถ.-เวียง เชียงแสน เชียงราย</t>
  </si>
  <si>
    <t>01A001</t>
  </si>
  <si>
    <t>01A034</t>
  </si>
  <si>
    <t>01I010</t>
  </si>
  <si>
    <t>ส170/1587</t>
  </si>
  <si>
    <t>นาย สาคร กันสีเวียง</t>
  </si>
  <si>
    <t>เลขที่ 208 ม.3 ต. เวียง อ. เชียงแสน จ. เชียงราย</t>
  </si>
  <si>
    <t>09J006</t>
  </si>
  <si>
    <t>09J007</t>
  </si>
  <si>
    <t>07F006</t>
  </si>
  <si>
    <t>เลขที่ 712 ม.3 ต. เวียง อ. เชียงแสน จ. เชียงราย</t>
  </si>
  <si>
    <t>13H035</t>
  </si>
  <si>
    <t>09A045</t>
  </si>
  <si>
    <t>208 ม.3เวียง เชียงแสน เชียงราย</t>
  </si>
  <si>
    <t>09A045-B001</t>
  </si>
  <si>
    <t>ส580/9555</t>
  </si>
  <si>
    <t>นาย สาทิศ อินทนันท์</t>
  </si>
  <si>
    <t>เลขที่ 53 ม.4 ซ.- ถ.- ต. เวียง อ. เชียงแสน จ. เชียงราย</t>
  </si>
  <si>
    <t>01I002</t>
  </si>
  <si>
    <t>01I001</t>
  </si>
  <si>
    <t>002/026</t>
  </si>
  <si>
    <t>53 ม.4 ซ.- ถ.-เวียง เชียงแสน เชียงราย</t>
  </si>
  <si>
    <t>03D011</t>
  </si>
  <si>
    <t>ส570/8655</t>
  </si>
  <si>
    <t>นาย สาธร สุพันธ์</t>
  </si>
  <si>
    <t>เลขที่ 184 ม.1 ซ.- ถ.- ต. เวียง อ. เชียงแสน จ. เชียงราย</t>
  </si>
  <si>
    <t>02O009</t>
  </si>
  <si>
    <t>02O010</t>
  </si>
  <si>
    <t>03H014</t>
  </si>
  <si>
    <t>184 ม.1 ซ.- ถ.-เวียง เชียงแสน เชียงราย</t>
  </si>
  <si>
    <t>03H014-B001</t>
  </si>
  <si>
    <t>03H014-B002</t>
  </si>
  <si>
    <t>03H014-B003</t>
  </si>
  <si>
    <t>02O012</t>
  </si>
  <si>
    <t>02O013</t>
  </si>
  <si>
    <t>02O015</t>
  </si>
  <si>
    <t>02O016</t>
  </si>
  <si>
    <t>04B020</t>
  </si>
  <si>
    <t>04B020-B001</t>
  </si>
  <si>
    <t>04B020-B003</t>
  </si>
  <si>
    <t>04B020-B004</t>
  </si>
  <si>
    <t>เลขที่ 103 ม.5 ซ.- ถ.- ต. แม่สาย อ. แม่สาย จ. เชียงราย</t>
  </si>
  <si>
    <t>03M014</t>
  </si>
  <si>
    <t>ส550/8765</t>
  </si>
  <si>
    <t>นาง สาธินี สมพันธ์</t>
  </si>
  <si>
    <t>11F003</t>
  </si>
  <si>
    <t>13E029</t>
  </si>
  <si>
    <t>11G021</t>
  </si>
  <si>
    <t>11G021-B001</t>
  </si>
  <si>
    <t>11E054</t>
  </si>
  <si>
    <t>11E054-B001</t>
  </si>
  <si>
    <t>ส700/1370</t>
  </si>
  <si>
    <t>นาย สาม โกฎยี่</t>
  </si>
  <si>
    <t>03K042</t>
  </si>
  <si>
    <t>03K035</t>
  </si>
  <si>
    <t>03K035-B001</t>
  </si>
  <si>
    <t>03K035-B002</t>
  </si>
  <si>
    <t>ส769/6787</t>
  </si>
  <si>
    <t>นาย สามฟอง พรหมปัญญา</t>
  </si>
  <si>
    <t>เลขที่ 245 ม.1 ซ.- ถ.- ต. เวียง อ. เชียงแสน จ. เชียงราย</t>
  </si>
  <si>
    <t>03C020</t>
  </si>
  <si>
    <t>245 ม.1 ซ.- ถ.-เวียง เชียงแสน เชียงราย</t>
  </si>
  <si>
    <t>03C020-B001</t>
  </si>
  <si>
    <t>เลขที่ 59 ม.1 ซ.- ถ.- ต. เวียง อ. เชียงแสน จ. เชียงราย</t>
  </si>
  <si>
    <t>03D009</t>
  </si>
  <si>
    <t>03D009-B001</t>
  </si>
  <si>
    <t>03D010</t>
  </si>
  <si>
    <t>เลขที่ 9 ซ.ลาดพร้าว 101  ต. วังทองหลาง อ. วังทองหลาง จ. กรุงเทพมหานคร</t>
  </si>
  <si>
    <t>09A041</t>
  </si>
  <si>
    <t>09A042</t>
  </si>
  <si>
    <t>09A043</t>
  </si>
  <si>
    <t>เลขที่ 635 ม.3 ต. เวียง อ. เชียงแสน จ. เชียงราย</t>
  </si>
  <si>
    <t>08M032</t>
  </si>
  <si>
    <t>08M035</t>
  </si>
  <si>
    <t>08M034</t>
  </si>
  <si>
    <t>08M033</t>
  </si>
  <si>
    <t>08M029</t>
  </si>
  <si>
    <t>เลขที่ 57 ม.9 ต. เวียง อ. เชียงแสน จ. เชียงราย</t>
  </si>
  <si>
    <t>10B035</t>
  </si>
  <si>
    <t>ส720/7875</t>
  </si>
  <si>
    <t>นาง สายใจ เรห์มาน</t>
  </si>
  <si>
    <t>เลขที่ 342/7 ม.3 ซ.- ถ.เจริญประเทศ ต. ช้างคลาน อ. เมืองเชียงใหม่ จ. เชียงใหม่</t>
  </si>
  <si>
    <t>06I011</t>
  </si>
  <si>
    <t>342/7 ม.3 ซ.- ถ.เจริญประเทศช้างคลาน เมืองเชียงใหม่ เชียงใหม่</t>
  </si>
  <si>
    <t>06I011-B001</t>
  </si>
  <si>
    <t>เลขที่ 151 ม.4 ต. เวียง อ. เชียงแสน จ. เชียงราย</t>
  </si>
  <si>
    <t>ส759/6750</t>
  </si>
  <si>
    <t>นางสาว สายทอง ไพลิน</t>
  </si>
  <si>
    <t>เลขที่ 161 ม.4 ต. เวียง อ. เชียงแสน จ. เชียงราย</t>
  </si>
  <si>
    <t>001/008</t>
  </si>
  <si>
    <t>161 ม.4เวียง เชียงแสน เชียงราย</t>
  </si>
  <si>
    <t>ส759/1715</t>
  </si>
  <si>
    <t>น.ส. สายทอง แก้วคำปา</t>
  </si>
  <si>
    <t>เลขที่ 123 ม.1 ซ.- ถ.- ต. สบบง อ. ภูซาง จ. พะเยา</t>
  </si>
  <si>
    <t>02B046</t>
  </si>
  <si>
    <t>123 ม.1 ซ.- ถ.-สบบง ภูซาง พะเยา</t>
  </si>
  <si>
    <t>02B046-B001</t>
  </si>
  <si>
    <t>02B046-B002</t>
  </si>
  <si>
    <t>ส765/5912</t>
  </si>
  <si>
    <t>นาง สายฝน ทองแจ่ม</t>
  </si>
  <si>
    <t>เลขที่ 210/1 ม.9 ต. เวียง อ. เชียงแสน จ. เชียงราย</t>
  </si>
  <si>
    <t>09A008</t>
  </si>
  <si>
    <t>210/1 ม.9เวียง เชียงแสน เชียงราย</t>
  </si>
  <si>
    <t>09A008-B001</t>
  </si>
  <si>
    <t>04H012</t>
  </si>
  <si>
    <t>เลขที่ 16 ม.1 ต. เวียง อ. เชียงแสน จ. เชียงราย</t>
  </si>
  <si>
    <t>03H047/001</t>
  </si>
  <si>
    <t>เลขที่ 383 ม.2 ซ.- ถ.- ต. เวียง อ. เชียงแสน จ. เชียงราย</t>
  </si>
  <si>
    <t>04P034</t>
  </si>
  <si>
    <t>เลขที่ 145/6 ม.1 ต. ยี่งอ อ. ยี่งอ จ. นราธิวาส</t>
  </si>
  <si>
    <t>12C036</t>
  </si>
  <si>
    <t>เลขที่ 202/2 ม.8 ซ.- ถ.- ต. เวียงพางคำ อ. แม่สาย จ. เชียงราย</t>
  </si>
  <si>
    <t>06I084</t>
  </si>
  <si>
    <t>ส771/5552</t>
  </si>
  <si>
    <t>นาง สายรุ้ง นันทะชัย</t>
  </si>
  <si>
    <t>เลขที่ 242 ม.1 ซ.- ถ.- ต. เวียง อ. เชียงแสน จ. เชียงราย</t>
  </si>
  <si>
    <t>03L005</t>
  </si>
  <si>
    <t>242 ม.1 ซ.- ถ.-เวียง เชียงแสน เชียงราย</t>
  </si>
  <si>
    <t>03L005-B001</t>
  </si>
  <si>
    <t>ส771/1767</t>
  </si>
  <si>
    <t>นาง สายรุ้ง แก้วพูลปกรณ์</t>
  </si>
  <si>
    <t>เลขที่ 322/13 ม.- ซ.- ถ.ย่านศฺิลาอาสน์ ต. ท่าอิฐ อ. เมืองอุตรดิตถ์ จ. อุตรดิตถ์</t>
  </si>
  <si>
    <t>06I102</t>
  </si>
  <si>
    <t>322/13 ม.- ซ.- ถ.ย่านศฺิลาอาสน์ท่าอิฐ เมืองอุตรดิตถ์ อุตรดิตถ์</t>
  </si>
  <si>
    <t>06I102-B001</t>
  </si>
  <si>
    <t>06I102-B002</t>
  </si>
  <si>
    <t>04I009</t>
  </si>
  <si>
    <t>ส784/5911</t>
  </si>
  <si>
    <t>น.ส. สายสุณี ทองคำ</t>
  </si>
  <si>
    <t>เลขที่ 358 ม.1 ต. เวียง อ. เชียงแสน จ. เชียงราย</t>
  </si>
  <si>
    <t>03H067</t>
  </si>
  <si>
    <t>358 ม.1เวียง เชียงแสน เชียงราย</t>
  </si>
  <si>
    <t>03H067-B001</t>
  </si>
  <si>
    <t>03H067-B002</t>
  </si>
  <si>
    <t>เลขที่ 68 ม.1 ต. บ่อแฮ้ว อ. เมืองลำปาง จ. ลำปาง</t>
  </si>
  <si>
    <t>13G014</t>
  </si>
  <si>
    <t>ส797/6727</t>
  </si>
  <si>
    <t>นาง สายอรุณ พูลชัย</t>
  </si>
  <si>
    <t>เลขที่ 5 ม.9 ต. เวียง อ. เชียงแสน จ. เชียงราย</t>
  </si>
  <si>
    <t>09D064</t>
  </si>
  <si>
    <t>5 ม.9เวียง เชียงแสน เชียงราย</t>
  </si>
  <si>
    <t>09D064-B001</t>
  </si>
  <si>
    <t>09D064-B002</t>
  </si>
  <si>
    <t>13E051</t>
  </si>
  <si>
    <t>เลขที่ 33/34 ม.- ซ.พุทธบูชา 31 ถ.- ต. บางมด อ. ทุ่งครุ จ. กรุงเทพมหานคร</t>
  </si>
  <si>
    <t>06E034</t>
  </si>
  <si>
    <t>เลขที่ 152 ม.2 ซ.- ถ.- ต. เวียง อ. เชียงแสน จ. เชียงราย</t>
  </si>
  <si>
    <t>04P027</t>
  </si>
  <si>
    <t>ส748/1771</t>
  </si>
  <si>
    <t>นาย สายัณห์ แก้วรากมุข</t>
  </si>
  <si>
    <t>เลขที่ 112 ม.1 ซ.- ถ.- ต. เวียง อ. เชียงแสน จ. เชียงราย</t>
  </si>
  <si>
    <t>03F067</t>
  </si>
  <si>
    <t>112 ม.1 ซ.- ถ.-เวียง เชียงแสน เชียงราย</t>
  </si>
  <si>
    <t>03F067-B001</t>
  </si>
  <si>
    <t>ส748/9552</t>
  </si>
  <si>
    <t>นาย สายัณห์ อินทะจักร์</t>
  </si>
  <si>
    <t>เลขที่ 823 ม.3 ต. เวียง อ. เชียงแสน จ. เชียงราย</t>
  </si>
  <si>
    <t>08J012</t>
  </si>
  <si>
    <t>823 ม.3เวียง เชียงแสน เชียงราย</t>
  </si>
  <si>
    <t>08J012-B001</t>
  </si>
  <si>
    <t>08J011/001</t>
  </si>
  <si>
    <t>08J011/001-B001</t>
  </si>
  <si>
    <t>04I018</t>
  </si>
  <si>
    <t>ส710/1370</t>
  </si>
  <si>
    <t>น.ส. สาริกา โกฏิยี่</t>
  </si>
  <si>
    <t>03F026</t>
  </si>
  <si>
    <t>03F028</t>
  </si>
  <si>
    <t>03F028-B001</t>
  </si>
  <si>
    <t>03F028-B002</t>
  </si>
  <si>
    <t>เลขที่ 181 ซ.พัฒนาการ ต. สวนหลวง อ. สวนหลวง จ. กรุงเทพมหานคร</t>
  </si>
  <si>
    <t>04G003</t>
  </si>
  <si>
    <t>ส747/1585</t>
  </si>
  <si>
    <t>ด.ญ. สาวัตรี ขันสุธรรม</t>
  </si>
  <si>
    <t>เลขที่ 259/1 ม.3 ต. เวียง อ. เชียงแสน จ. เชียงราย</t>
  </si>
  <si>
    <t>13E015</t>
  </si>
  <si>
    <t>259/1 ม.3เวียง เชียงแสน เชียงราย</t>
  </si>
  <si>
    <t>13E015-B001</t>
  </si>
  <si>
    <t>13E015-B002</t>
  </si>
  <si>
    <t>13E015-B003</t>
  </si>
  <si>
    <t>เลขที่ 638 ม.1 ต. เวียง อ. เชียงแสน จ. เชียงราย</t>
  </si>
  <si>
    <t>06I080</t>
  </si>
  <si>
    <t>บ365/6958</t>
  </si>
  <si>
    <t>นาย บุญพิทักษ์ ภู่อนุสรณ์ชัย</t>
  </si>
  <si>
    <t>651 ม.1ท่าสุด เมืองเชียงราย เชียงราย</t>
  </si>
  <si>
    <t>06I080-B001</t>
  </si>
  <si>
    <t>06I080-B002</t>
  </si>
  <si>
    <t>เลขที่ 4/1 ม.3 ต. เวียง อ. เชียงแสน จ. เชียงราย</t>
  </si>
  <si>
    <t>10C031</t>
  </si>
  <si>
    <t>ส500/5200</t>
  </si>
  <si>
    <t>นาย สำเนา นาใจ</t>
  </si>
  <si>
    <t>เลขที่ 230 ม.8 ซ.- ถ.- ต. เวียง อ. เชียงแสน จ. เชียงราย</t>
  </si>
  <si>
    <t>06E013</t>
  </si>
  <si>
    <t>230 ม.8 ซ.- ถ.-เวียง เชียงแสน เชียงราย</t>
  </si>
  <si>
    <t>06E013-B001</t>
  </si>
  <si>
    <t>06E013-B002</t>
  </si>
  <si>
    <t>เลขที่ 291 ม.3 ต. เวียง อ. เชียงแสน จ. เชียงราย</t>
  </si>
  <si>
    <t>07E016</t>
  </si>
  <si>
    <t>เลขที่ 49 ม.9 ต. เวียง อ. เชียงแสน จ. เชียงราย</t>
  </si>
  <si>
    <t>09D085</t>
  </si>
  <si>
    <t>09D085-B001</t>
  </si>
  <si>
    <t>เลขที่ 149 ม.9 ซ.- ถ.- ต. เวียงพางคำ อ. แม่สาย จ. เชียงราย</t>
  </si>
  <si>
    <t>01H017</t>
  </si>
  <si>
    <t>ส181/6795</t>
  </si>
  <si>
    <t>นาย สิงห์คำ ฟ้าเลื่อน</t>
  </si>
  <si>
    <t>เลขที่ 195 ม.9 ต. เวียง อ. เชียงแสน จ. เชียงราย</t>
  </si>
  <si>
    <t>09D035</t>
  </si>
  <si>
    <t>195 ม.9เวียง เชียงแสน เชียงราย</t>
  </si>
  <si>
    <t>09D035-B001</t>
  </si>
  <si>
    <t>09D035-B002</t>
  </si>
  <si>
    <t>ส180/8710</t>
  </si>
  <si>
    <t>นาย สิงห์ หยาคำ</t>
  </si>
  <si>
    <t>03H020</t>
  </si>
  <si>
    <t>03H020-B001</t>
  </si>
  <si>
    <t>03H020-B002</t>
  </si>
  <si>
    <t>03H020-B003</t>
  </si>
  <si>
    <t>03H020-B004</t>
  </si>
  <si>
    <t>เลขที่ 579/325 ซ.พระรามที่ 2 ซอย 25 ต. บางมด อ. จอมทอง จ. กรุงเทพมหานคร</t>
  </si>
  <si>
    <t>06B003/003</t>
  </si>
  <si>
    <t>04H002</t>
  </si>
  <si>
    <t>06C021/007</t>
  </si>
  <si>
    <t>ส552/4879</t>
  </si>
  <si>
    <t>นาย สิทธิชัย ดีเหลือ</t>
  </si>
  <si>
    <t>09A012</t>
  </si>
  <si>
    <t>256 ม.9เวียง เชียงแสน เชียงราย</t>
  </si>
  <si>
    <t>09A012-B001</t>
  </si>
  <si>
    <t>เลขที่ 31/12 ม.6 ต. ทุ่งสองห้อง อ. หลักสี่ จ. กรุงเทพมหานคร</t>
  </si>
  <si>
    <t>10C022</t>
  </si>
  <si>
    <t>10C021</t>
  </si>
  <si>
    <t>09D061</t>
  </si>
  <si>
    <t>ส552/4751</t>
  </si>
  <si>
    <t>นาย สิทธิชัย ณ ลำปาง</t>
  </si>
  <si>
    <t>เลขที่ 117 ม.6 ต. เวียง อ. เชียงแสน จ. เชียงราย</t>
  </si>
  <si>
    <t>06M028</t>
  </si>
  <si>
    <t>117 ม.6เวียง เชียงแสน เชียงราย</t>
  </si>
  <si>
    <t>06M028-B001</t>
  </si>
  <si>
    <t>06M028-B002</t>
  </si>
  <si>
    <t>04E016</t>
  </si>
  <si>
    <t>04E018</t>
  </si>
  <si>
    <t>เลขที่ 16/1 ต. สามเสนใน อ. พญาไท จ. กรุงเทพมหานคร</t>
  </si>
  <si>
    <t>07A009</t>
  </si>
  <si>
    <t>เลขที่ 124 ต.  อ. ยานนาวา จ. กรุงเทพมหานคร</t>
  </si>
  <si>
    <t>07A013</t>
  </si>
  <si>
    <t>เลขที่ 958 ต.  อ. พระโขนง จ. กรุงเทพมหานคร</t>
  </si>
  <si>
    <t>07B010</t>
  </si>
  <si>
    <t>07A008</t>
  </si>
  <si>
    <t>07A010</t>
  </si>
  <si>
    <t>07C005</t>
  </si>
  <si>
    <t>04H008</t>
  </si>
  <si>
    <t>04I026</t>
  </si>
  <si>
    <t>ธ บ สินทรัพย์ เอส เอ็ม อี</t>
  </si>
  <si>
    <t xml:space="preserve">บจก. สินทรัพย์ เอส เอ็ม อี </t>
  </si>
  <si>
    <t>เลขที่ 569 ม.1 ต. เวียง อ. เชียงแสน จ. เชียงราย</t>
  </si>
  <si>
    <t>03D021</t>
  </si>
  <si>
    <t>569 ม.1เวียง เชียงแสน เชียงราย</t>
  </si>
  <si>
    <t>03D021-B001</t>
  </si>
  <si>
    <t>03D021-B002</t>
  </si>
  <si>
    <t>เลขที่ 390 ม.8 ซ.- ถ.- ต. เวียง อ. เชียงแสน จ. เชียงราย</t>
  </si>
  <si>
    <t>06J072</t>
  </si>
  <si>
    <t>เลขที่ 52/087 ม.7 ต. หลักหก อ. เมืองปทุมธานี จ. ปทุมธานี</t>
  </si>
  <si>
    <t>11B004</t>
  </si>
  <si>
    <t>11B029</t>
  </si>
  <si>
    <t>เลขที่ 46 ม.4 ซ.- ถ.- ต. เวียง อ. เชียงแสน จ. เชียงราย</t>
  </si>
  <si>
    <t>01B003</t>
  </si>
  <si>
    <t>01D014</t>
  </si>
  <si>
    <t>01E006</t>
  </si>
  <si>
    <t>01A018</t>
  </si>
  <si>
    <t>เลขที่ 9 ซ.บ้านมงคล ถ.มหาวงค์ ต. ในเวียง อ. เมืองน่าน จ. น่าน</t>
  </si>
  <si>
    <t>08E026</t>
  </si>
  <si>
    <t>08E013</t>
  </si>
  <si>
    <t>08E012</t>
  </si>
  <si>
    <t>08E011</t>
  </si>
  <si>
    <t>08E007</t>
  </si>
  <si>
    <t>ส755/7546</t>
  </si>
  <si>
    <t>น.ส. สิรินนาท ลีนุตาพงษ์</t>
  </si>
  <si>
    <t>เลขที่ 236 ม.- ซ.- ถ.- ต. สวนหลวง อ. สวนหลวง จ. กรุงเทพมหานคร</t>
  </si>
  <si>
    <t>03I083</t>
  </si>
  <si>
    <t>03I019</t>
  </si>
  <si>
    <t>236 ม.- ซ.- ถ.-สวนหลวง สวนหลวง กรุงเทพมหานคร</t>
  </si>
  <si>
    <t>03I019-B001</t>
  </si>
  <si>
    <t>ส761/5710</t>
  </si>
  <si>
    <t>นาย สิริพงษ์ นิลคำ</t>
  </si>
  <si>
    <t>เลขที่ 90/1 ม.- ซ.- ถ.- ต. สุเทพ อ. เมืองเชียงใหม่ จ. เชียงใหม่</t>
  </si>
  <si>
    <t>03I038</t>
  </si>
  <si>
    <t>90/1 ม.- ซ.- ถ.-สุเทพ เมืองเชียงใหม่ เชียงใหม่</t>
  </si>
  <si>
    <t>03I038-B001</t>
  </si>
  <si>
    <t>เลขที่ 199/2-3 ม.- ซ.- ถ.ลำพู ต. วัดสามพระยา อ. พระนคร จ. กรุงเทพมหานคร</t>
  </si>
  <si>
    <t>02D016</t>
  </si>
  <si>
    <t>ธ บ สิริพัฒน์เทรดดิ้ง จำกัด(สาขาที่ 0001 สาขาเชียงแสน)//001</t>
  </si>
  <si>
    <t xml:space="preserve">บจก. สิริพัฒน์เทรดดิ้ง จำกัด </t>
  </si>
  <si>
    <t>เลขที่ 292 ม.1 ซ.- ถ.- ต. เวียง อ. เชียงแสน จ. เชียงราย</t>
  </si>
  <si>
    <t>06F007</t>
  </si>
  <si>
    <t>292 ม.1 ซ.- ถ.-เวียง เชียงแสน เชียงราย</t>
  </si>
  <si>
    <t>06F007-B001</t>
  </si>
  <si>
    <t>06F007-B002</t>
  </si>
  <si>
    <t>06F005</t>
  </si>
  <si>
    <t>06F003</t>
  </si>
  <si>
    <t>06F003-B001</t>
  </si>
  <si>
    <t>06F004</t>
  </si>
  <si>
    <t>06F006</t>
  </si>
  <si>
    <t>06F006-B001</t>
  </si>
  <si>
    <t>06F006-B002</t>
  </si>
  <si>
    <t>06F006-B003</t>
  </si>
  <si>
    <t>06F006-B004</t>
  </si>
  <si>
    <t>ส000/2447</t>
  </si>
  <si>
    <t>นาง สี จิตตวงค์</t>
  </si>
  <si>
    <t>เลขที่ 2/1 ม.6 ซ.- ถ.- ต. ศรีเมืองชุม อ. แม่สาย จ. เชียงราย</t>
  </si>
  <si>
    <t>06J046</t>
  </si>
  <si>
    <t>2/1 ม.6 ซ.- ถ.-ศรีเมืองชุม แม่สาย เชียงราย</t>
  </si>
  <si>
    <t>06J046-B001</t>
  </si>
  <si>
    <t>ส550/4711</t>
  </si>
  <si>
    <t>นาย สีทน ดวงคำ</t>
  </si>
  <si>
    <t>02F031</t>
  </si>
  <si>
    <t>02F031-B001</t>
  </si>
  <si>
    <t>ส700/8153</t>
  </si>
  <si>
    <t>นาย สีมา สุขปัญญา</t>
  </si>
  <si>
    <t>เลขที่ 32 ม.5 ต. เวียง อ. เชียงแสน จ. เชียงราย</t>
  </si>
  <si>
    <t>11D011</t>
  </si>
  <si>
    <t>32 ม.5เวียง เชียงแสน เชียงราย</t>
  </si>
  <si>
    <t>11D011-B001</t>
  </si>
  <si>
    <t>11D011-B002</t>
  </si>
  <si>
    <t>11D009</t>
  </si>
  <si>
    <t>04Q013</t>
  </si>
  <si>
    <t>04Q011</t>
  </si>
  <si>
    <t>06J043</t>
  </si>
  <si>
    <t>06J043-B001</t>
  </si>
  <si>
    <t>06J043-B002</t>
  </si>
  <si>
    <t>ส800/8655</t>
  </si>
  <si>
    <t>นาง สีใส สุพันธ์</t>
  </si>
  <si>
    <t>เลขที่ 145 ม.1 ซ.- ถ.- ต. เวียง อ. เชียงแสน จ. เชียงราย</t>
  </si>
  <si>
    <t>03H026</t>
  </si>
  <si>
    <t>145 ม.1 ซ.- ถ.-เวียง เชียงแสน เชียงราย</t>
  </si>
  <si>
    <t>03H026-B001</t>
  </si>
  <si>
    <t>03H026-B002</t>
  </si>
  <si>
    <t>04A025</t>
  </si>
  <si>
    <t>ส500/8754</t>
  </si>
  <si>
    <t>นาย สืบ สมบัติ</t>
  </si>
  <si>
    <t>เลขที่ 66 ม.1 ซ.- ถ.- ต. เวียง อ. เชียงแสน จ. เชียงราย</t>
  </si>
  <si>
    <t>03B029</t>
  </si>
  <si>
    <t>66 ม.1 ซ.- ถ.-เวียง เชียงแสน เชียงราย</t>
  </si>
  <si>
    <t>03B029-B001</t>
  </si>
  <si>
    <t>04L011</t>
  </si>
  <si>
    <t>04L016</t>
  </si>
  <si>
    <t>04L009</t>
  </si>
  <si>
    <t>04L013</t>
  </si>
  <si>
    <t>04L015</t>
  </si>
  <si>
    <t>04L014</t>
  </si>
  <si>
    <t>04L012</t>
  </si>
  <si>
    <t>04L008</t>
  </si>
  <si>
    <t>04L017</t>
  </si>
  <si>
    <t>ส180/8577</t>
  </si>
  <si>
    <t>นาง สุกใส เสาธรรม</t>
  </si>
  <si>
    <t>เลขที่ 113 ม.1 ซ.- ถ.- ต. เวียง อ. เชียงแสน จ. เชียงราย</t>
  </si>
  <si>
    <t>02D032</t>
  </si>
  <si>
    <t>03I051</t>
  </si>
  <si>
    <t>02B038</t>
  </si>
  <si>
    <t>113 ม.1 ซ.- ถ.-เวียง เชียงแสน เชียงราย</t>
  </si>
  <si>
    <t>02B038-B001</t>
  </si>
  <si>
    <t>03H072</t>
  </si>
  <si>
    <t>03H072-B001</t>
  </si>
  <si>
    <t>03H072-B002</t>
  </si>
  <si>
    <t>03H072-B003</t>
  </si>
  <si>
    <t>03H072-B004</t>
  </si>
  <si>
    <t>03H072-B005</t>
  </si>
  <si>
    <t>03H072-B006</t>
  </si>
  <si>
    <t>ส154/5918</t>
  </si>
  <si>
    <t>นางสาว สุกานดา ทองสวาท</t>
  </si>
  <si>
    <t>เลขที่ 25 ม.7 ต. เวียง อ. เชียงแสน จ. เชียงราย</t>
  </si>
  <si>
    <t>13F001</t>
  </si>
  <si>
    <t>ทค</t>
  </si>
  <si>
    <t>25 ม.7เวียง เชียงแสน เชียงราย</t>
  </si>
  <si>
    <t>13F001-B001</t>
  </si>
  <si>
    <t>ส120/7958</t>
  </si>
  <si>
    <t>นาย สุกิจ วอนสร้อย</t>
  </si>
  <si>
    <t>เลขที่ 300 ม.2 ต. เวียง อ. เชียงแสน จ. เชียงราย</t>
  </si>
  <si>
    <t>09A049</t>
  </si>
  <si>
    <t>300 ม.2เวียง เชียงแสน เชียงราย</t>
  </si>
  <si>
    <t>09A049-B001</t>
  </si>
  <si>
    <t>09A049-B002</t>
  </si>
  <si>
    <t>09A047</t>
  </si>
  <si>
    <t>09A047-B001</t>
  </si>
  <si>
    <t>09A050</t>
  </si>
  <si>
    <t>เลขที่ 297/2 ม.26 ซ.- ถ.- ต. รอบเวียง อ. เมืองเชียงราย จ. เชียงราย</t>
  </si>
  <si>
    <t>10A007</t>
  </si>
  <si>
    <t>06D006</t>
  </si>
  <si>
    <t>ส132/5571</t>
  </si>
  <si>
    <t>นาย สุกุญชร ทะนะวงค์</t>
  </si>
  <si>
    <t>เลขที่ 106 ม.4 ต. เวียง อ. เชียงแสน จ. เชียงราย</t>
  </si>
  <si>
    <t>106 ม.4เวียง เชียงแสน เชียงราย</t>
  </si>
  <si>
    <t>เลขที่ 130 ม.4 ต. เวียง อ. เชียงแสน จ. เชียงราย</t>
  </si>
  <si>
    <t>ส100/4711</t>
  </si>
  <si>
    <t>นาง สุข ดวงคำ</t>
  </si>
  <si>
    <t>03F029</t>
  </si>
  <si>
    <t>03F029-B001</t>
  </si>
  <si>
    <t>03F029-B002</t>
  </si>
  <si>
    <t>03F029-B003</t>
  </si>
  <si>
    <t>03F029-B004</t>
  </si>
  <si>
    <t>03F029-B005</t>
  </si>
  <si>
    <t>ส100/8181</t>
  </si>
  <si>
    <t>นาง สุข สิงห์แก้ว</t>
  </si>
  <si>
    <t>เลขที่ 81/1 ม.5 ต. เวียง อ. เชียงแสน จ. เชียงราย</t>
  </si>
  <si>
    <t>11F024</t>
  </si>
  <si>
    <t>81/1 ม.5เวียง เชียงแสน เชียงราย</t>
  </si>
  <si>
    <t>11F024-B001</t>
  </si>
  <si>
    <t>11F024-B002</t>
  </si>
  <si>
    <t>11F024-B003</t>
  </si>
  <si>
    <t>11F024-B004</t>
  </si>
  <si>
    <t>11F024-B006</t>
  </si>
  <si>
    <t>12F013</t>
  </si>
  <si>
    <t>เลขที่ 39 ม.1 ซ.- ถ.- ต. เวียง อ. เชียงแสน จ. เชียงราย</t>
  </si>
  <si>
    <t>02F022</t>
  </si>
  <si>
    <t>02D014</t>
  </si>
  <si>
    <t>ส100/8777</t>
  </si>
  <si>
    <t>นาย สุข สุวรรณดี</t>
  </si>
  <si>
    <t>12C076</t>
  </si>
  <si>
    <t>12C076-B001</t>
  </si>
  <si>
    <t>12C076-B002</t>
  </si>
  <si>
    <t>12C076-B003</t>
  </si>
  <si>
    <t>เลขที่ 211 ม.5 ต. เวียง อ. เชียงแสน จ. เชียงราย</t>
  </si>
  <si>
    <t>13E052</t>
  </si>
  <si>
    <t>ส100/4570</t>
  </si>
  <si>
    <t>นาย สุข ติ๊บมา</t>
  </si>
  <si>
    <t>เลขที่ 12 ม.8 ซ.- ถ.- ต. เวียง อ. เชียงแสน จ. เชียงราย</t>
  </si>
  <si>
    <t>06E057</t>
  </si>
  <si>
    <t>12 ม.8 ซ.- ถ.-เวียง เชียงแสน เชียงราย</t>
  </si>
  <si>
    <t>06E057-B001</t>
  </si>
  <si>
    <t>ส100/7500</t>
  </si>
  <si>
    <t>นาย สุข ยานะ</t>
  </si>
  <si>
    <t>เลขที่ 91/3 ม.2 ต. เวียง อ. เชียงแสน จ. เชียงราย</t>
  </si>
  <si>
    <t>06J051</t>
  </si>
  <si>
    <t>91/3 ม.2เวียง เชียงแสน เชียงราย</t>
  </si>
  <si>
    <t>06J051-B001</t>
  </si>
  <si>
    <t>06J051-B002</t>
  </si>
  <si>
    <t>06J051-B003</t>
  </si>
  <si>
    <t>06J051-B004</t>
  </si>
  <si>
    <t>06J051-B005</t>
  </si>
  <si>
    <t>06J051-B006</t>
  </si>
  <si>
    <t>ส120/6771</t>
  </si>
  <si>
    <t>น.ส. สุขใจ พรมคำ</t>
  </si>
  <si>
    <t>03K017</t>
  </si>
  <si>
    <t>03K017-B001</t>
  </si>
  <si>
    <t>03K017-B002</t>
  </si>
  <si>
    <t>03K017-B003</t>
  </si>
  <si>
    <t>03K061</t>
  </si>
  <si>
    <t>03K061-B001</t>
  </si>
  <si>
    <t>เลขที่ 296 ม.2 ต. เวียง อ. เชียงแสน จ. เชียงราย</t>
  </si>
  <si>
    <t>06K005</t>
  </si>
  <si>
    <t>02N009</t>
  </si>
  <si>
    <t>02N015</t>
  </si>
  <si>
    <t>ส100/1587</t>
  </si>
  <si>
    <t>นาง สุคำ กันศรีเวียง</t>
  </si>
  <si>
    <t>เลขที่ 122 ม.5 ต. เวียง อ. เชียงแสน จ. เชียงราย</t>
  </si>
  <si>
    <t>11G046</t>
  </si>
  <si>
    <t>122 ม.5เวียง เชียงแสน เชียงราย</t>
  </si>
  <si>
    <t>11G046-B001</t>
  </si>
  <si>
    <t>ส100/2557</t>
  </si>
  <si>
    <t>นาง สุคำ จันทราพูน</t>
  </si>
  <si>
    <t>09D060</t>
  </si>
  <si>
    <t>09D060-B001</t>
  </si>
  <si>
    <t>09D060-B002</t>
  </si>
  <si>
    <t>09D060-B003</t>
  </si>
  <si>
    <t>เลขที่ 174 ม.2 ซ.- ถ.- ต. เวียง อ. เชียงแสน จ. เชียงราย</t>
  </si>
  <si>
    <t>06B012</t>
  </si>
  <si>
    <t>06B010</t>
  </si>
  <si>
    <t>04M006</t>
  </si>
  <si>
    <t>ส247/5780</t>
  </si>
  <si>
    <t>นาง สุจิตรา โปราหา</t>
  </si>
  <si>
    <t>เลขที่ 109 ม.8 ซ.- ถ.- ต. เวียง อ. เชียงแสน จ. เชียงราย</t>
  </si>
  <si>
    <t>06C004</t>
  </si>
  <si>
    <t>109 ม.8 ซ.- ถ.-เวียง เชียงแสน เชียงราย</t>
  </si>
  <si>
    <t>12A004</t>
  </si>
  <si>
    <t>06A016</t>
  </si>
  <si>
    <t>06A022</t>
  </si>
  <si>
    <t>06C009</t>
  </si>
  <si>
    <t>06J004</t>
  </si>
  <si>
    <t>06J004-B001</t>
  </si>
  <si>
    <t>ส250/2740</t>
  </si>
  <si>
    <t>นาง สุจิน ไชยถา</t>
  </si>
  <si>
    <t>เลขที่ 103 ม.1 ซ.- ถ.- ต. เวียง อ. เชียงแสน จ. เชียงราย</t>
  </si>
  <si>
    <t>03C039</t>
  </si>
  <si>
    <t>103 ม.1 ซ.- ถ.-เวียง เชียงแสน เชียงราย</t>
  </si>
  <si>
    <t>03C039-B001</t>
  </si>
  <si>
    <t>03J009</t>
  </si>
  <si>
    <t>02A004</t>
  </si>
  <si>
    <t>04B057</t>
  </si>
  <si>
    <t>เลขที่ 103/1 ม.5 ต. บ่อแก้ว อ. สะเมิง จ. เชียงใหม่</t>
  </si>
  <si>
    <t>06B003/002</t>
  </si>
  <si>
    <t>ส254/4217</t>
  </si>
  <si>
    <t>นาย สุจินต์ เดชกุล</t>
  </si>
  <si>
    <t>เลขที่ 71 ม.8 ซ.- ถ.- ต. เวียง อ. เชียงแสน จ. เชียงราย</t>
  </si>
  <si>
    <t>06H021</t>
  </si>
  <si>
    <t>71 ม.8 ซ.- ถ.-เวียง เชียงแสน เชียงราย</t>
  </si>
  <si>
    <t>06H021-B001</t>
  </si>
  <si>
    <t>06H021-B002</t>
  </si>
  <si>
    <t>06H021-B003</t>
  </si>
  <si>
    <t>06H020</t>
  </si>
  <si>
    <t>เลขที่ 18 ซ.พระราม9 ถ.เสรี8 ต. สวนหลวง อ. สวนหลวง จ. กรุงเทพมหานคร</t>
  </si>
  <si>
    <t>13E010</t>
  </si>
  <si>
    <t>ส240/1770</t>
  </si>
  <si>
    <t>นาย สุชาติ กัลยา</t>
  </si>
  <si>
    <t>11D031</t>
  </si>
  <si>
    <t>23 ม.5เวียง เชียงแสน เชียงราย</t>
  </si>
  <si>
    <t>11D031-B001</t>
  </si>
  <si>
    <t>ส240/1917</t>
  </si>
  <si>
    <t>นาย สุชาติ ก๋องมงคล</t>
  </si>
  <si>
    <t>เลขที่ 68 ม.6 ต. เวียง อ. เชียงแสน จ. เชียงราย</t>
  </si>
  <si>
    <t>08B010</t>
  </si>
  <si>
    <t>68 ม.6เวียง เชียงแสน เชียงราย</t>
  </si>
  <si>
    <t>08B010-B001</t>
  </si>
  <si>
    <t>08B010-B002</t>
  </si>
  <si>
    <t>08B010-B003</t>
  </si>
  <si>
    <t>08B010-B004</t>
  </si>
  <si>
    <t>เลขที่ 218 ม.2 ต. เวียง อ. เชียงแสน จ. เชียงราย</t>
  </si>
  <si>
    <t>08B019</t>
  </si>
  <si>
    <t>ส470/2979</t>
  </si>
  <si>
    <t>นาง สุณีย์ เชื้อเมืองพาน</t>
  </si>
  <si>
    <t>เลขที่ 527 ม.1 ซ.- ถ.- ต. เวียง อ. เชียงแสน จ. เชียงราย</t>
  </si>
  <si>
    <t>03H019</t>
  </si>
  <si>
    <t>527 ม.1 ซ.- ถ.-เวียง เชียงแสน เชียงราย</t>
  </si>
  <si>
    <t>03H019-B001</t>
  </si>
  <si>
    <t>03H019-B002</t>
  </si>
  <si>
    <t>03H019-B003</t>
  </si>
  <si>
    <t>03H019-B004</t>
  </si>
  <si>
    <t>03H019-B005</t>
  </si>
  <si>
    <t>03K001</t>
  </si>
  <si>
    <t>03K001-B001</t>
  </si>
  <si>
    <t>04B132</t>
  </si>
  <si>
    <t>เลขที่ 121 ม.- ซ.- ถ.อรุณอัมรินทร์ ต. วัดอรุณ อ. บางกอกใหญ่ จ. กรุงเทพมหานคร</t>
  </si>
  <si>
    <t>06A009</t>
  </si>
  <si>
    <t>เลขที่ 259 ม.2 ซ.- ถ.- ต. เวียง อ. เชียงแสน จ. เชียงราย</t>
  </si>
  <si>
    <t>04F009</t>
  </si>
  <si>
    <t>เลขที่ 40/1 ม.8 ซ.- ถ.- ต. เวียง อ. เชียงแสน จ. เชียงราย</t>
  </si>
  <si>
    <t>06I101</t>
  </si>
  <si>
    <t>เลขที่ 73/8 ม.2 ต. เวียง อ. เชียงแสน จ. เชียงราย</t>
  </si>
  <si>
    <t>13D015</t>
  </si>
  <si>
    <t>เลขที่ 212/1 ม.10 ต. บางปะกอก อ. ราษฎร์บูรณะ จ. กรุงเทพมหานคร</t>
  </si>
  <si>
    <t>06M025</t>
  </si>
  <si>
    <t>06M024</t>
  </si>
  <si>
    <t>01I022</t>
  </si>
  <si>
    <t>01I020</t>
  </si>
  <si>
    <t>ส474/9510</t>
  </si>
  <si>
    <t>น.ส. สุดารัตน์ อิ่นคำ</t>
  </si>
  <si>
    <t>02E031</t>
  </si>
  <si>
    <t>02E044</t>
  </si>
  <si>
    <t>02E044-B001</t>
  </si>
  <si>
    <t>02E043</t>
  </si>
  <si>
    <t>02E043-B001</t>
  </si>
  <si>
    <t>02E041</t>
  </si>
  <si>
    <t>ส454/8441</t>
  </si>
  <si>
    <t>นาย สุตนิตย์ หัตถกอง</t>
  </si>
  <si>
    <t>เลขที่ 597/11 ม.14 ต. บ้านดู่ อ. เมืองเชียงราย จ. เชียงราย</t>
  </si>
  <si>
    <t>13E018</t>
  </si>
  <si>
    <t>597/11 ม.14บ้านดู่ เมืองเชียงราย เชียงราย</t>
  </si>
  <si>
    <t>13E018-B001</t>
  </si>
  <si>
    <t>13E018-B002</t>
  </si>
  <si>
    <t>ส556/7774</t>
  </si>
  <si>
    <t>นาย สุทธิพงศ์ วรรณะ</t>
  </si>
  <si>
    <t>เลขที่ 254 ม.6 ต. เวียง อ. เชียงแสน จ. เชียงราย</t>
  </si>
  <si>
    <t>08A050</t>
  </si>
  <si>
    <t>254 ม.6เวียง เชียงแสน เชียงราย</t>
  </si>
  <si>
    <t>08A050-B001</t>
  </si>
  <si>
    <t>เลขที่ 60 ม.1 ซ.- ถ.- ต. เวียง อ. เชียงแสน จ. เชียงราย</t>
  </si>
  <si>
    <t>03M008</t>
  </si>
  <si>
    <t>03M002</t>
  </si>
  <si>
    <t>03M002-B001</t>
  </si>
  <si>
    <t>ส585/7117</t>
  </si>
  <si>
    <t>นาง สุทัศน์ มงคลคลี</t>
  </si>
  <si>
    <t xml:space="preserve"> ม.6 ซ.- ถ.- ต. เวียง อ. เชียงแสน จ. เชียงราย</t>
  </si>
  <si>
    <t>06G028</t>
  </si>
  <si>
    <t xml:space="preserve"> ม.6 ซ.- ถ.-เวียง เชียงแสน เชียงราย</t>
  </si>
  <si>
    <t>ส585/8765</t>
  </si>
  <si>
    <t>นาย สุทัศน์ สมพันธ์</t>
  </si>
  <si>
    <t>เลขที่ 227 ม.5 ต. เวียง อ. เชียงแสน จ. เชียงราย</t>
  </si>
  <si>
    <t>11F026</t>
  </si>
  <si>
    <t>227 ม.5เวียง เชียงแสน เชียงราย</t>
  </si>
  <si>
    <t>11F026-B001</t>
  </si>
  <si>
    <t>04P010</t>
  </si>
  <si>
    <t>04P010-B001</t>
  </si>
  <si>
    <t>04P010-B002</t>
  </si>
  <si>
    <t>04P010-B003</t>
  </si>
  <si>
    <t>04P010-B004</t>
  </si>
  <si>
    <t>04P010-B005</t>
  </si>
  <si>
    <t>04P010-B006</t>
  </si>
  <si>
    <t>04P010-B007</t>
  </si>
  <si>
    <t>04P010-B008</t>
  </si>
  <si>
    <t>04P010-B009</t>
  </si>
  <si>
    <t>04P010-B010</t>
  </si>
  <si>
    <t>ส585/5757</t>
  </si>
  <si>
    <t>นาย สุทัศน์ นิ่มนวล</t>
  </si>
  <si>
    <t>เลขที่ 177 ม.8 ต. เวียง อ. เชียงแสน จ. เชียงราย</t>
  </si>
  <si>
    <t>04N034</t>
  </si>
  <si>
    <t>177 ม.8เวียง เชียงแสน เชียงราย</t>
  </si>
  <si>
    <t>04N034-B001</t>
  </si>
  <si>
    <t>07J013</t>
  </si>
  <si>
    <t>07J020</t>
  </si>
  <si>
    <t>ส585/7177</t>
  </si>
  <si>
    <t>นาย สุทัศน์ มั้งมูล</t>
  </si>
  <si>
    <t>เลขที่ 25/1 ม.2 ซ.- ถ.- ต. เวียง อ. เชียงแสน จ. เชียงราย</t>
  </si>
  <si>
    <t>08A024</t>
  </si>
  <si>
    <t>25/1 ม.2 ซ.- ถ.-เวียง เชียงแสน เชียงราย</t>
  </si>
  <si>
    <t>08A024-B001</t>
  </si>
  <si>
    <t>08A024-B002</t>
  </si>
  <si>
    <t>ส585/8777</t>
  </si>
  <si>
    <t>นาย สุทัศน์ สุวรรณดี</t>
  </si>
  <si>
    <t>เลขที่ 131/1 ม.5 ต. เวียง อ. เชียงแสน จ. เชียงราย</t>
  </si>
  <si>
    <t>12C086</t>
  </si>
  <si>
    <t>11G027</t>
  </si>
  <si>
    <t>131/1 ม.5เวียง เชียงแสน เชียงราย</t>
  </si>
  <si>
    <t>11G027-B001</t>
  </si>
  <si>
    <t>11G027-B002</t>
  </si>
  <si>
    <t>07J019</t>
  </si>
  <si>
    <t>07J018</t>
  </si>
  <si>
    <t>07J016</t>
  </si>
  <si>
    <t>06G027</t>
  </si>
  <si>
    <t>12I024</t>
  </si>
  <si>
    <t>ส585/5379</t>
  </si>
  <si>
    <t>นาย สุทัศน์ บุญเรือง</t>
  </si>
  <si>
    <t>เลขที่ 335 ม.8 ซ.- ถ.- ต. เวียง อ. เชียงแสน จ. เชียงราย</t>
  </si>
  <si>
    <t>06E093</t>
  </si>
  <si>
    <t>335 ม.8 ซ.- ถ.-เวียง เชียงแสน เชียงราย</t>
  </si>
  <si>
    <t>06E093-B001</t>
  </si>
  <si>
    <t>06E093-B002</t>
  </si>
  <si>
    <t>06J053</t>
  </si>
  <si>
    <t>06J053-B001</t>
  </si>
  <si>
    <t>ส585/2781</t>
  </si>
  <si>
    <t>นาย สุทัศน์ ชัยสงคราม</t>
  </si>
  <si>
    <t>เลขที่ 340 ม.1 ซ.- ถ.- ต. เวียง อ. เชียงแสน จ. เชียงราย</t>
  </si>
  <si>
    <t>04B039</t>
  </si>
  <si>
    <t>340 ม.1 ซ.- ถ.-เวียง เชียงแสน เชียงราย</t>
  </si>
  <si>
    <t>04B039-B001</t>
  </si>
  <si>
    <t>04B039-B002</t>
  </si>
  <si>
    <t>13D023</t>
  </si>
  <si>
    <t>เลขที่ 29/1 ม.8 ต. แม่สาย อ. แม่สาย จ. เชียงราย</t>
  </si>
  <si>
    <t>07D001</t>
  </si>
  <si>
    <t>ส567/8553</t>
  </si>
  <si>
    <t>นาง สุทิพย์ แสนบุญรัตน์</t>
  </si>
  <si>
    <t>เลขที่ 38 ม.1 ต. เวียง อ. เชียงแสน จ. เชียงราย</t>
  </si>
  <si>
    <t>03H011</t>
  </si>
  <si>
    <t>38 ม.1เวียง เชียงแสน เชียงราย</t>
  </si>
  <si>
    <t>03H011-B001</t>
  </si>
  <si>
    <t>30H011-B002</t>
  </si>
  <si>
    <t>เลขที่ 112 ม.4 ต. เวียง อ. เชียงแสน จ. เชียงราย</t>
  </si>
  <si>
    <t>09G018</t>
  </si>
  <si>
    <t>ส577/2725</t>
  </si>
  <si>
    <t>นาย สุธรรม ชัยชนะ</t>
  </si>
  <si>
    <t>เลขที่ 75 ม.1 ซ.- ถ.- ต. เวียง อ. เชียงแสน จ. เชียงราย</t>
  </si>
  <si>
    <t>03H018</t>
  </si>
  <si>
    <t>75 ม.1 ซ.- ถ.-เวียง เชียงแสน เชียงราย</t>
  </si>
  <si>
    <t>03H018-B001</t>
  </si>
  <si>
    <t>03H018-B003</t>
  </si>
  <si>
    <t>03K012</t>
  </si>
  <si>
    <t>03B026</t>
  </si>
  <si>
    <t>03B026-B001</t>
  </si>
  <si>
    <t>03B025</t>
  </si>
  <si>
    <t>ส556/9547</t>
  </si>
  <si>
    <t>ด.ญ. สุธาทิพย์ อินต๊ะวิชัย</t>
  </si>
  <si>
    <t>12I029</t>
  </si>
  <si>
    <t>193 ม.5เวียง เชียงแสน เชียงราย</t>
  </si>
  <si>
    <t>12C006</t>
  </si>
  <si>
    <t>12C006-B001</t>
  </si>
  <si>
    <t>ส540/7987</t>
  </si>
  <si>
    <t>นางสาว สุธิดา ลื้อสาร</t>
  </si>
  <si>
    <t>เลขที่ 166 ม.4 ต. เวียง อ. เชียงแสน จ. เชียงราย</t>
  </si>
  <si>
    <t>166 ม.4เวียง เชียงแสน เชียงราย</t>
  </si>
  <si>
    <t>ส500/5557</t>
  </si>
  <si>
    <t>นาย สุธี ทับทิมดี</t>
  </si>
  <si>
    <t>เลขที่ 280 ม.1 ซ.- ถ.- ต. เวียง อ. เชียงแสน จ. เชียงราย</t>
  </si>
  <si>
    <t>04D004</t>
  </si>
  <si>
    <t>เลขที่ 41 ม.4 ต. เวียง อ. เชียงแสน จ. เชียงราย</t>
  </si>
  <si>
    <t>13B012</t>
  </si>
  <si>
    <t>ส557/4711</t>
  </si>
  <si>
    <t>นาย สุนทร ดวงคำ</t>
  </si>
  <si>
    <t>03I046</t>
  </si>
  <si>
    <t>03I046-B001</t>
  </si>
  <si>
    <t>03I046-B002</t>
  </si>
  <si>
    <t>03I046-B003</t>
  </si>
  <si>
    <t>03I046-B004</t>
  </si>
  <si>
    <t>ส557/5916</t>
  </si>
  <si>
    <t>นาย สุนทร ทองผาง</t>
  </si>
  <si>
    <t>11C015</t>
  </si>
  <si>
    <t>12J005</t>
  </si>
  <si>
    <t>12J050</t>
  </si>
  <si>
    <t>12J006</t>
  </si>
  <si>
    <t>ส557/2557</t>
  </si>
  <si>
    <t>นาย สุนทร จันเทวี</t>
  </si>
  <si>
    <t>เลขที่ 207/1 ม.8 ซ.- ถ.- ต. เวียง อ. เชียงแสน จ. เชียงราย</t>
  </si>
  <si>
    <t>06J032</t>
  </si>
  <si>
    <t>207/1 ม.8 ซ.- ถ.-เวียง เชียงแสน เชียงราย</t>
  </si>
  <si>
    <t>06J032-B001</t>
  </si>
  <si>
    <t>04A013</t>
  </si>
  <si>
    <t>02I012</t>
  </si>
  <si>
    <t>ส555/7779</t>
  </si>
  <si>
    <t>นาง สุนันทา ยิ้มย่อง</t>
  </si>
  <si>
    <t>เลขที่ 185 ม.8 ซ.- ถ.- ต. เวียง อ. เชียงแสน จ. เชียงราย</t>
  </si>
  <si>
    <t>06J041</t>
  </si>
  <si>
    <t>185 ม.8 ซ.- ถ.-เวียง เชียงแสน เชียงราย</t>
  </si>
  <si>
    <t>06J041-B001</t>
  </si>
  <si>
    <t>ส555/5375</t>
  </si>
  <si>
    <t>นาย สุนันท์ บุญยืน</t>
  </si>
  <si>
    <t>เลขที่ 16 ม.4 ซ.- ถ.- ต. เวียง อ. เชียงแสน จ. เชียงราย</t>
  </si>
  <si>
    <t>16 ม.4 ซ.- ถ.-เวียง เชียงแสน เชียงราย</t>
  </si>
  <si>
    <t>01D008</t>
  </si>
  <si>
    <t>01G012</t>
  </si>
  <si>
    <t>เลขที่ 29 ม.3 ซ.- ถ.- ต. เวียง อ. เชียงแสน จ. เชียงราย</t>
  </si>
  <si>
    <t>09I001</t>
  </si>
  <si>
    <t>ส555/2525</t>
  </si>
  <si>
    <t>นาย สุนันท์ จับใจนาย</t>
  </si>
  <si>
    <t>06I027</t>
  </si>
  <si>
    <t>06I027-B001</t>
  </si>
  <si>
    <t>06I027-B002</t>
  </si>
  <si>
    <t>ส500/7540</t>
  </si>
  <si>
    <t>นาง สุนา วันดี</t>
  </si>
  <si>
    <t>เลขที่ 249 ม.9 ต. เวียง อ. เชียงแสน จ. เชียงราย</t>
  </si>
  <si>
    <t>08C007</t>
  </si>
  <si>
    <t>09B031</t>
  </si>
  <si>
    <t>249 ม.9เวียง เชียงแสน เชียงราย</t>
  </si>
  <si>
    <t>09B031-B001</t>
  </si>
  <si>
    <t>09B031-B002</t>
  </si>
  <si>
    <t>เลขที่ 527 ม.2 ต. เวียง อ. เชียงแสน จ. เชียงราย</t>
  </si>
  <si>
    <t>04I006</t>
  </si>
  <si>
    <t>ส570/2924</t>
  </si>
  <si>
    <t>นาง สุนีย์ เชื้อเจ็ดตน</t>
  </si>
  <si>
    <t>เลขที่ 190 ม.6 ต. เวียง อ. เชียงแสน จ. เชียงราย</t>
  </si>
  <si>
    <t>08I010</t>
  </si>
  <si>
    <t>190 ม.6เวียง เชียงแสน เชียงราย</t>
  </si>
  <si>
    <t>สถานศึกษา</t>
  </si>
  <si>
    <t>ส570/7877</t>
  </si>
  <si>
    <t>นาง สุนีย์ ละศรีเรือง</t>
  </si>
  <si>
    <t>เลขที่ 89 ม.8 ซ.- ถ.- ต. เวียง อ. เชียงแสน จ. เชียงราย</t>
  </si>
  <si>
    <t>06J037</t>
  </si>
  <si>
    <t>89 ม.8 ซ.- ถ.-เวียง เชียงแสน เชียงราย</t>
  </si>
  <si>
    <t>06J037-B001</t>
  </si>
  <si>
    <t>06J037-B002</t>
  </si>
  <si>
    <t>ส570/2557</t>
  </si>
  <si>
    <t>น.ส. สุนีย์ จันทร์ศร</t>
  </si>
  <si>
    <t>เลขที่ 14 ม.1 ซ.- ถ.- ต. เวียง อ. เชียงแสน จ. เชียงราย</t>
  </si>
  <si>
    <t>03F043</t>
  </si>
  <si>
    <t>14 ม.1 ซ.- ถ.-เวียง เชียงแสน เชียงราย</t>
  </si>
  <si>
    <t>03F043-B001</t>
  </si>
  <si>
    <t>03F043-B002</t>
  </si>
  <si>
    <t>10F004/001</t>
  </si>
  <si>
    <t>12D040/001</t>
  </si>
  <si>
    <t>ส550/2771</t>
  </si>
  <si>
    <t>นาย สุบิน ชัยลังกา</t>
  </si>
  <si>
    <t>03I052</t>
  </si>
  <si>
    <t>03I052-B001</t>
  </si>
  <si>
    <t>03I052-B002</t>
  </si>
  <si>
    <t>03I052-B003</t>
  </si>
  <si>
    <t>ส574/2556</t>
  </si>
  <si>
    <t>น.ส. สุปราณี จันทาพูน</t>
  </si>
  <si>
    <t>01A003</t>
  </si>
  <si>
    <t>01C016</t>
  </si>
  <si>
    <t>01E003</t>
  </si>
  <si>
    <t>01G007</t>
  </si>
  <si>
    <t>เลขที่ 2 ม.1 ซ.- ถ.- ต. เวียง อ. เชียงแสน จ. เชียงราย</t>
  </si>
  <si>
    <t>04B149</t>
  </si>
  <si>
    <t>ส625/8725</t>
  </si>
  <si>
    <t>นาย สุพจน์ เสาร์จันทร์</t>
  </si>
  <si>
    <t>เลขที่ 147 ม.9 ต. เวียง อ. เชียงแสน จ. เชียงราย</t>
  </si>
  <si>
    <t>09E031</t>
  </si>
  <si>
    <t>147 ม.9เวียง เชียงแสน เชียงราย</t>
  </si>
  <si>
    <t>09E031-B001</t>
  </si>
  <si>
    <t>09E031-B002</t>
  </si>
  <si>
    <t>09E036</t>
  </si>
  <si>
    <t>09E036-B001</t>
  </si>
  <si>
    <t>10F017</t>
  </si>
  <si>
    <t>09B029</t>
  </si>
  <si>
    <t>09B029-B001</t>
  </si>
  <si>
    <t>09B029-B002</t>
  </si>
  <si>
    <t>09E030</t>
  </si>
  <si>
    <t>09E030-B001</t>
  </si>
  <si>
    <t>09H020</t>
  </si>
  <si>
    <t>เลขที่ 152/34 ต. บางปลา อ. บางพลี จ. สมุทรปราการ</t>
  </si>
  <si>
    <t>07K007</t>
  </si>
  <si>
    <t>ส677/5778</t>
  </si>
  <si>
    <t>นาย สุพรรณ นาระเรศ</t>
  </si>
  <si>
    <t>เลขที่ 23 ม.4 ซ.- ถ.- ต. เวียง อ. เชียงแสน จ. เชียงราย</t>
  </si>
  <si>
    <t>01C015</t>
  </si>
  <si>
    <t>01C009</t>
  </si>
  <si>
    <t>01E008</t>
  </si>
  <si>
    <t>เลขที่ 664 ม.2 ซ.- ถ.- ต. เวียง อ. เชียงแสน จ. เชียงราย</t>
  </si>
  <si>
    <t>04G014</t>
  </si>
  <si>
    <t>001/007</t>
  </si>
  <si>
    <t>23 ม.4 ซ.- ถ.-เวียง เชียงแสน เชียงราย</t>
  </si>
  <si>
    <t>ส677/4542</t>
  </si>
  <si>
    <t>นาย สุพรรณ ตันเตโช</t>
  </si>
  <si>
    <t>03F018</t>
  </si>
  <si>
    <t>03F018-B001</t>
  </si>
  <si>
    <t>03F018-B003</t>
  </si>
  <si>
    <t>ส677/5850</t>
  </si>
  <si>
    <t>นาย สุพรรณ ทะสัน</t>
  </si>
  <si>
    <t>เลขที่ 251 ม.9 ต. เวียง อ. เชียงแสน จ. เชียงราย</t>
  </si>
  <si>
    <t>09I005</t>
  </si>
  <si>
    <t>251 ม.9เวียง เชียงแสน เชียงราย</t>
  </si>
  <si>
    <t>09I005-B001</t>
  </si>
  <si>
    <t>09I005-B002</t>
  </si>
  <si>
    <t>09I005-B003</t>
  </si>
  <si>
    <t>09I007</t>
  </si>
  <si>
    <t>เลขที่ 17/6 ม.- ถ.ราชมรรดา ต. พระสิงห์ อ. เมืองเชียงใหม่ จ. เชียงใหม่</t>
  </si>
  <si>
    <t>09C015</t>
  </si>
  <si>
    <t>ส677/8147</t>
  </si>
  <si>
    <t>นาง สุพรรณ์ สุขตามใจ</t>
  </si>
  <si>
    <t>เลขที่ 169 ม.3 ต. เวียง อ. เชียงแสน จ. เชียงราย</t>
  </si>
  <si>
    <t>08L014</t>
  </si>
  <si>
    <t>169 ม.3เวียง เชียงแสน เชียงราย</t>
  </si>
  <si>
    <t>08L014-B001</t>
  </si>
  <si>
    <t>เลขที่ 200 ม.2 ซ.- ถ.- ต. ป่าก่อดำ อ. แม่ลาว จ. เชียงราย</t>
  </si>
  <si>
    <t>03L015</t>
  </si>
  <si>
    <t>ส677/8765</t>
  </si>
  <si>
    <t>นาย สุพรรณ์ สมพันธ์</t>
  </si>
  <si>
    <t>เลขที่ 55/2 ม.5 ต. เวียง อ. เชียงแสน จ. เชียงราย</t>
  </si>
  <si>
    <t>11E053</t>
  </si>
  <si>
    <t>55/2 ม.5เวียง เชียงแสน เชียงราย</t>
  </si>
  <si>
    <t>11E053-B001</t>
  </si>
  <si>
    <t>11E053-B003</t>
  </si>
  <si>
    <t>ส677/8771</t>
  </si>
  <si>
    <t>นาง สุพรรณ์ ศิลาวงษ์</t>
  </si>
  <si>
    <t>เลขที่ 334 ม.1 ต. เวียง อ. เชียงแสน จ. เชียงราย</t>
  </si>
  <si>
    <t>03J048</t>
  </si>
  <si>
    <t>12H021</t>
  </si>
  <si>
    <t>10F002</t>
  </si>
  <si>
    <t>06I031</t>
  </si>
  <si>
    <t>ส645/4711</t>
  </si>
  <si>
    <t>นาย สุพัฒน์ ดวงคำ</t>
  </si>
  <si>
    <t>เลขที่ 23 ม.1 ซ.- ถ.- ต. เวียง อ. เชียงแสน จ. เชียงราย</t>
  </si>
  <si>
    <t>03H031</t>
  </si>
  <si>
    <t>03H031-B001</t>
  </si>
  <si>
    <t>03H031-B002</t>
  </si>
  <si>
    <t>ส645/7475</t>
  </si>
  <si>
    <t>นาย สุพัฒน์ มาตยานุมัติ</t>
  </si>
  <si>
    <t>เลขที่ 28/1 ต. วัดอรุณ อ. บางกอกใหญ่ จ. กรุงเทพมหานคร</t>
  </si>
  <si>
    <t>03H080</t>
  </si>
  <si>
    <t>28/1วัดอรุณ บางกอกใหญ่ กรุงเทพมหานคร</t>
  </si>
  <si>
    <t>03H080-B001</t>
  </si>
  <si>
    <t>03K069</t>
  </si>
  <si>
    <t>03K069-B001</t>
  </si>
  <si>
    <t>ส655/9250</t>
  </si>
  <si>
    <t>นาย สุพันธ์ อาชื่น</t>
  </si>
  <si>
    <t>เลขที่ 124 ม.1 ต. เวียง อ. เชียงแสน จ. เชียงราย</t>
  </si>
  <si>
    <t>03H057</t>
  </si>
  <si>
    <t>124 ม.1เวียง เชียงแสน เชียงราย</t>
  </si>
  <si>
    <t>03H057-B001</t>
  </si>
  <si>
    <t>เลขที่ 185 ม.1 ต. ห้วยไคร้ อ. แม่สาย จ. เชียงราย</t>
  </si>
  <si>
    <t>ส627/7718</t>
  </si>
  <si>
    <t>ส.ต.ต. สุภชัย เวียงเหล็ก</t>
  </si>
  <si>
    <t>เลขที่ 155 ม.8 ซ.- ถ.- ต. เวียง อ. เชียงแสน จ. เชียงราย</t>
  </si>
  <si>
    <t>06I100</t>
  </si>
  <si>
    <t>155 ม.8 ซ.- ถ.-เวียง เชียงแสน เชียงราย</t>
  </si>
  <si>
    <t>06I100-B001</t>
  </si>
  <si>
    <t>06I100-B002</t>
  </si>
  <si>
    <t>06I100-B003</t>
  </si>
  <si>
    <t>06I100-B004</t>
  </si>
  <si>
    <t>เลขที่ 30/10 ม.- ซ.- ถ.- ต. สีลม อ. เขตบางรัก จ. กรุงเทพมหานคร</t>
  </si>
  <si>
    <t>04A014</t>
  </si>
  <si>
    <t>04A011</t>
  </si>
  <si>
    <t>04A012</t>
  </si>
  <si>
    <t>เลขที่ 157 ม.6 ต. ป่าสัก อ. เชียงแสน จ. เชียงราย</t>
  </si>
  <si>
    <t>07E022</t>
  </si>
  <si>
    <t>07E017</t>
  </si>
  <si>
    <t>เลขที่ 124 ม.5 ซ.- ถ.- ต. ศรีดอนมูล อ. เชียงแสน จ. เชียงราย</t>
  </si>
  <si>
    <t>02B012</t>
  </si>
  <si>
    <t>ส660/1915</t>
  </si>
  <si>
    <t>นาย สุภาพ กองทอง</t>
  </si>
  <si>
    <t>12C052</t>
  </si>
  <si>
    <t>12C052-B001</t>
  </si>
  <si>
    <t>12C052-B002</t>
  </si>
  <si>
    <t>ส660/7977</t>
  </si>
  <si>
    <t>นาง สุภาพ ล้อมวงศ์</t>
  </si>
  <si>
    <t>เลขที่ 41 ม.6 ต. เวียง อ. เชียงแสน จ. เชียงราย</t>
  </si>
  <si>
    <t>06M004</t>
  </si>
  <si>
    <t>41 ม.6เวียง เชียงแสน เชียงราย</t>
  </si>
  <si>
    <t>06M004-B001</t>
  </si>
  <si>
    <t>06M004-B002</t>
  </si>
  <si>
    <t>06M005</t>
  </si>
  <si>
    <t>06M006</t>
  </si>
  <si>
    <t>06M014</t>
  </si>
  <si>
    <t>06M014-B001</t>
  </si>
  <si>
    <t>06M015</t>
  </si>
  <si>
    <t>ส667/5777</t>
  </si>
  <si>
    <t>นาง สุภาพร ธรรมวงศ์</t>
  </si>
  <si>
    <t>001/035</t>
  </si>
  <si>
    <t>ส667/9718</t>
  </si>
  <si>
    <t>น.ส. สุภาพร อย่างเสรี</t>
  </si>
  <si>
    <t>เลขที่ 561 ม.1 ซ.- ถ.- ต. เวียง อ. เชียงแสน จ. เชียงราย</t>
  </si>
  <si>
    <t>03M039</t>
  </si>
  <si>
    <t>03M013</t>
  </si>
  <si>
    <t>561 ม.1 ซ.- ถ.-เวียง เชียงแสน เชียงราย</t>
  </si>
  <si>
    <t>03M013-B001</t>
  </si>
  <si>
    <t>03M013-B003</t>
  </si>
  <si>
    <t>03M011</t>
  </si>
  <si>
    <t>01E007</t>
  </si>
  <si>
    <t>ส667/7181</t>
  </si>
  <si>
    <t>นาง สุภาพร มุ่งสูงเนิน</t>
  </si>
  <si>
    <t>เลขที่ 81/1 ม.2 ต. เวียง อ. เชียงแสน จ. เชียงราย</t>
  </si>
  <si>
    <t>07L014</t>
  </si>
  <si>
    <t>81/1 ม.2เวียง เชียงแสน เชียงราย</t>
  </si>
  <si>
    <t>07L014-B001</t>
  </si>
  <si>
    <t>07L014-B002</t>
  </si>
  <si>
    <t>07L014-B003</t>
  </si>
  <si>
    <t>ส667/5915</t>
  </si>
  <si>
    <t>นาง สุภาพร ทองไทย</t>
  </si>
  <si>
    <t>เลขที่ 183 ม.1 ซ.- ถ.- ต. เวียง อ. เชียงแสน จ. เชียงราย</t>
  </si>
  <si>
    <t>03M033</t>
  </si>
  <si>
    <t>183 ม.1 ซ.- ถ.-เวียง เชียงแสน เชียงราย</t>
  </si>
  <si>
    <t>เลขที่ 436 ม.2 ซ.- ถ.- ต. เวียง อ. เชียงแสน จ. เชียงราย</t>
  </si>
  <si>
    <t>04C021</t>
  </si>
  <si>
    <t>เลขที่ 112 ม.2 ต. เวียง อ. เชียงแสน จ. เชียงราย</t>
  </si>
  <si>
    <t>04B166</t>
  </si>
  <si>
    <t>ส674/1775</t>
  </si>
  <si>
    <t>น.ส. สุภาวดี เขียวปักสืบ</t>
  </si>
  <si>
    <t>03G062</t>
  </si>
  <si>
    <t>03G062-B001</t>
  </si>
  <si>
    <t>03G062-B002</t>
  </si>
  <si>
    <t>03G062-B003</t>
  </si>
  <si>
    <t>เลขที่ 70 ซ.โชคชัยร่วมมิตร ถ.วิภาวดีรังสิต ต. ลาดยาว อ. จตุจักร จ. กรุงเทพมหานคร</t>
  </si>
  <si>
    <t>13D068</t>
  </si>
  <si>
    <t>13D034</t>
  </si>
  <si>
    <t>13D041</t>
  </si>
  <si>
    <t>13D037</t>
  </si>
  <si>
    <t>เลขที่ 84/99 ม.5 ต. ป่าตัน อ. เมืองเชียงใหม่ จ. เชียงใหม่</t>
  </si>
  <si>
    <t>11B028</t>
  </si>
  <si>
    <t>ส744/4771</t>
  </si>
  <si>
    <t>นางสาว สุมิตตรา ดีลาวงค์</t>
  </si>
  <si>
    <t>02B048</t>
  </si>
  <si>
    <t>334 ม.1เวียง เชียงแสน เชียงราย</t>
  </si>
  <si>
    <t>ส747/1117</t>
  </si>
  <si>
    <t>นาง สุมิตร กิ่งไกว</t>
  </si>
  <si>
    <t>เลขที่ 208/1 ม.3 ต. เวียง อ. เชียงแสน จ. เชียงราย</t>
  </si>
  <si>
    <t>09B018</t>
  </si>
  <si>
    <t>208/1 ม.3เวียง เชียงแสน เชียงราย</t>
  </si>
  <si>
    <t>09B018-B001</t>
  </si>
  <si>
    <t>ส700/8553</t>
  </si>
  <si>
    <t>นาย สุ่ม แสนทะญะ</t>
  </si>
  <si>
    <t>เลขที่ 142 ม.5 ต. เวียง อ. เชียงแสน จ. เชียงราย</t>
  </si>
  <si>
    <t>13A019</t>
  </si>
  <si>
    <t>142 ม.5เวียง เชียงแสน เชียงราย</t>
  </si>
  <si>
    <t>13A019-B001</t>
  </si>
  <si>
    <t>12C104</t>
  </si>
  <si>
    <t>12C104-B001</t>
  </si>
  <si>
    <t>ส712/5850</t>
  </si>
  <si>
    <t>นาย สุรกิจ ทะสัน</t>
  </si>
  <si>
    <t>09I009</t>
  </si>
  <si>
    <t>09I009-B001</t>
  </si>
  <si>
    <t>ส712/1792</t>
  </si>
  <si>
    <t>นาย สุรกิจ กุลอัชชะกิจ</t>
  </si>
  <si>
    <t>เลขที่ 284 ม.9 ต. เวียง อ. เชียงแสน จ. เชียงราย</t>
  </si>
  <si>
    <t>09K006</t>
  </si>
  <si>
    <t>284 ม.9เวียง เชียงแสน เชียงราย</t>
  </si>
  <si>
    <t>09K006-B001</t>
  </si>
  <si>
    <t>09K006-B002</t>
  </si>
  <si>
    <t>09K006-B003</t>
  </si>
  <si>
    <t>09K007</t>
  </si>
  <si>
    <t>09K007-B001</t>
  </si>
  <si>
    <t>ส724/9565</t>
  </si>
  <si>
    <t>นาย สุรเจตต์ อินพูนใจ</t>
  </si>
  <si>
    <t>เลขที่ 151 ม.8 ซ.- ถ.- ต. เวียง อ. เชียงแสน จ. เชียงราย</t>
  </si>
  <si>
    <t>06E097</t>
  </si>
  <si>
    <t>151 ม.8 ซ.- ถ.-เวียง เชียงแสน เชียงราย</t>
  </si>
  <si>
    <t>06E097-B001</t>
  </si>
  <si>
    <t>06E097-B002</t>
  </si>
  <si>
    <t>เลขที่ 214 ม.1 ซ.- ถ.- ต. โยนก อ. เชียงแสน จ. เชียงราย</t>
  </si>
  <si>
    <t>04E021</t>
  </si>
  <si>
    <t>04E025</t>
  </si>
  <si>
    <t>04G013</t>
  </si>
  <si>
    <t>ส720/7911</t>
  </si>
  <si>
    <t>นาย สุรชา ร้องขันแก้ว</t>
  </si>
  <si>
    <t>เลขที่ 76 ม.14 ซ.- ถ.- ต. บ่อรัง อ. วิเชียรบุรี จ. เพชรบูรณ์</t>
  </si>
  <si>
    <t>06E046</t>
  </si>
  <si>
    <t>76 ม.14 ซ.- ถ.-บ่อรัง วิเชียรบุรี เพชรบูรณ์</t>
  </si>
  <si>
    <t>ส728/2767</t>
  </si>
  <si>
    <t>นาย สุรเชษฐ์ ไชยพร</t>
  </si>
  <si>
    <t>เลขที่ 392 ม.8 ซ.- ถ.- ต. เวียง อ. เชียงแสน จ. เชียงราย</t>
  </si>
  <si>
    <t>06J033</t>
  </si>
  <si>
    <t>392 ม.8 ซ.- ถ.-เวียง เชียงแสน เชียงราย</t>
  </si>
  <si>
    <t>06J033-B001</t>
  </si>
  <si>
    <t>06J033-B002</t>
  </si>
  <si>
    <t>ส761/6645</t>
  </si>
  <si>
    <t>นาย สุรพงษ์ พิพัฒนสุภรณ์</t>
  </si>
  <si>
    <t>เลขที่ 212-214 ต. กาฬสินธุ์ อ. เมืองกาฬสินธุ์ จ. กาฬสินธุ์</t>
  </si>
  <si>
    <t>10A013</t>
  </si>
  <si>
    <t>212-214กาฬสินธุ์ เมืองกาฬสินธุ์ กาฬสินธุ์</t>
  </si>
  <si>
    <t>เลขที่ 12 ม.6 ต. เวียง อ. เชียงแสน จ. เชียงราย</t>
  </si>
  <si>
    <t>08A017</t>
  </si>
  <si>
    <t>08A017-B001</t>
  </si>
  <si>
    <t>08A017-B002</t>
  </si>
  <si>
    <t>08A017-B003</t>
  </si>
  <si>
    <t>เลขที่ 108/1 ม.6 ต. เวียง อ. เชียงแสน จ. เชียงราย</t>
  </si>
  <si>
    <t>07L013</t>
  </si>
  <si>
    <t>ท910/9558</t>
  </si>
  <si>
    <t>นาย ทอง อินทะสุข</t>
  </si>
  <si>
    <t>149 ม.6เวียง เชียงแสน เชียงราย</t>
  </si>
  <si>
    <t>07L013-B001</t>
  </si>
  <si>
    <t>07L013-B002</t>
  </si>
  <si>
    <t>ส760/5400</t>
  </si>
  <si>
    <t>นาง สุรภา ธิดา</t>
  </si>
  <si>
    <t>04B089</t>
  </si>
  <si>
    <t>04B089-B001</t>
  </si>
  <si>
    <t>เลขที่ 263 ม.2 ซ.- ถ.- ต. เวียง อ. เชียงแสน จ. เชียงราย</t>
  </si>
  <si>
    <t>06J074</t>
  </si>
  <si>
    <t>ส700/2738</t>
  </si>
  <si>
    <t>นาย สุระ เจริญศิริ</t>
  </si>
  <si>
    <t>เลขที่ 48 ม.4 ต. เวียง อ. เชียงแสน จ. เชียงราย</t>
  </si>
  <si>
    <t>004/017</t>
  </si>
  <si>
    <t>48 ม.4เวียง เชียงแสน เชียงราย</t>
  </si>
  <si>
    <t>11C025</t>
  </si>
  <si>
    <t>11C024</t>
  </si>
  <si>
    <t>06G019</t>
  </si>
  <si>
    <t>06G020</t>
  </si>
  <si>
    <t>เลขที่ 7/1 ม.3 ซ.- ถ.- ต. ป่าสัก อ. เชียงแสน จ. เชียงราย</t>
  </si>
  <si>
    <t>06E147</t>
  </si>
  <si>
    <t>เลขที่ 283 ม.2 ต. ศรีดอนมูล อ. เชียงแสน จ. เชียงราย</t>
  </si>
  <si>
    <t>04A015</t>
  </si>
  <si>
    <t>เลขที่ 517 ม.2 ต. เวียง อ. เชียงแสน จ. เชียงราย</t>
  </si>
  <si>
    <t>08C012</t>
  </si>
  <si>
    <t>เลขที่ 286 ถ.นครสวรรค์ ต. วัดโสมนัส อ. ป้อมปราบศัตรูพ่าย จ. กรุงเทพมหานคร</t>
  </si>
  <si>
    <t>10B008</t>
  </si>
  <si>
    <t>10B003</t>
  </si>
  <si>
    <t>10B004</t>
  </si>
  <si>
    <t>เลขที่ 53/1 ม.8 ต. หนองหล่ม อ. ห้างฉัตร จ. ลำปาง</t>
  </si>
  <si>
    <t>08F022</t>
  </si>
  <si>
    <t>ส755/5363</t>
  </si>
  <si>
    <t>นาย สุรินทร์ ธัญภิญโญ</t>
  </si>
  <si>
    <t>08D005</t>
  </si>
  <si>
    <t>126รองเมือง ปทุมวัน กรุงเทพมหานคร</t>
  </si>
  <si>
    <t>08D005-B001</t>
  </si>
  <si>
    <t>08D004</t>
  </si>
  <si>
    <t>08D004-B001</t>
  </si>
  <si>
    <t>เลขที่ 558 ม.2 ต. เวียง อ. เชียงแสน จ. เชียงราย</t>
  </si>
  <si>
    <t>13D024</t>
  </si>
  <si>
    <t>เลขที่ 236 ม.4 ต. พยุหะ อ. พยุหะคีรี จ. นครสวรรค์</t>
  </si>
  <si>
    <t>08M027</t>
  </si>
  <si>
    <t>ส775/7540</t>
  </si>
  <si>
    <t>นาง สุริยัน รินตา</t>
  </si>
  <si>
    <t>เลขที่ 389 ม.1 ซ.- ถ.- ต. เวียง อ. เชียงแสน จ. เชียงราย</t>
  </si>
  <si>
    <t>02D022</t>
  </si>
  <si>
    <t>389 ม.1 ซ.- ถ.-เวียง เชียงแสน เชียงราย</t>
  </si>
  <si>
    <t>ส775/6500</t>
  </si>
  <si>
    <t>นาย สุริยันต์ ภานุวงค์</t>
  </si>
  <si>
    <t>เลขที่ 265 ม.9 ต. เวียง อ. เชียงแสน จ. เชียงราย</t>
  </si>
  <si>
    <t>09D024</t>
  </si>
  <si>
    <t>265 ม.9เวียง เชียงแสน เชียงราย</t>
  </si>
  <si>
    <t>09D024-B001</t>
  </si>
  <si>
    <t>เลขที่ 265/15-17 ม.9 ต. เวียง อ. เชียงแสน จ. เชียงราย</t>
  </si>
  <si>
    <t>ส776/5161</t>
  </si>
  <si>
    <t>นาง สุรีย์พร นักผูก</t>
  </si>
  <si>
    <t>11G053</t>
  </si>
  <si>
    <t>11G053-B001</t>
  </si>
  <si>
    <t>11G053-B002</t>
  </si>
  <si>
    <t>11G053-B003</t>
  </si>
  <si>
    <t>13E050</t>
  </si>
  <si>
    <t>04P035</t>
  </si>
  <si>
    <t>ส770/6777</t>
  </si>
  <si>
    <t>นาง สุรีย์ พรมมา</t>
  </si>
  <si>
    <t>12F023</t>
  </si>
  <si>
    <t>13G006</t>
  </si>
  <si>
    <t>11G042</t>
  </si>
  <si>
    <t>11G042-B001</t>
  </si>
  <si>
    <t>ส770/1975</t>
  </si>
  <si>
    <t>นาง สุรีย์ ก้อยท์มาน</t>
  </si>
  <si>
    <t>เลขที่ 281 ม.6 ต. เวียง อ. เชียงแสน จ. เชียงราย</t>
  </si>
  <si>
    <t>08D035</t>
  </si>
  <si>
    <t>08D030</t>
  </si>
  <si>
    <t>281 ม.6เวียง เชียงแสน เชียงราย</t>
  </si>
  <si>
    <t>08D030-B001</t>
  </si>
  <si>
    <t>08D030-B002</t>
  </si>
  <si>
    <t>08D030-B003</t>
  </si>
  <si>
    <t>08D047</t>
  </si>
  <si>
    <t>08D047-B001</t>
  </si>
  <si>
    <t>ส777/4700</t>
  </si>
  <si>
    <t>นาง สุวรรณ ตาลำ</t>
  </si>
  <si>
    <t>เลขที่ 623 ม.3 ต. เวียง อ. เชียงแสน จ. เชียงราย</t>
  </si>
  <si>
    <t>08L034</t>
  </si>
  <si>
    <t>623 ม.3เวียง เชียงแสน เชียงราย</t>
  </si>
  <si>
    <t>08L034-B001</t>
  </si>
  <si>
    <t>ค550/8757</t>
  </si>
  <si>
    <t>นาง คำปัน สามานาม</t>
  </si>
  <si>
    <t>08L035-B001</t>
  </si>
  <si>
    <t>08L035-B002</t>
  </si>
  <si>
    <t>08L035-B003</t>
  </si>
  <si>
    <t>เลขที่ 34 ม.1 ซ.- ถ.- ต. นาเกลือ อ. บางละมุง จ. ชลบุรี</t>
  </si>
  <si>
    <t>03K023</t>
  </si>
  <si>
    <t>04L019</t>
  </si>
  <si>
    <t>ส777/5327</t>
  </si>
  <si>
    <t>น.ส. สุวรรณา บุญชม</t>
  </si>
  <si>
    <t>เลขที่ 14 ม.6 ต. เวียง อ. เชียงแสน จ. เชียงราย</t>
  </si>
  <si>
    <t>08A042</t>
  </si>
  <si>
    <t>14 ม.6เวียง เชียงแสน เชียงราย</t>
  </si>
  <si>
    <t>08A042-B001</t>
  </si>
  <si>
    <t>08A042-B002</t>
  </si>
  <si>
    <t>ส777/8448</t>
  </si>
  <si>
    <t>นาง สุวรรณา สัตตะโส</t>
  </si>
  <si>
    <t>เลขที่ 81 ม.1 ซ.- ถ.- ต. เวียง อ. เชียงแสน จ. เชียงราย</t>
  </si>
  <si>
    <t>03K022</t>
  </si>
  <si>
    <t>81 ม.1 ซ.- ถ.-เวียง เชียงแสน เชียงราย</t>
  </si>
  <si>
    <t>03K022-B001</t>
  </si>
  <si>
    <t>03K022-B002</t>
  </si>
  <si>
    <t>เลขที่ 49/117 ต. วงศ์สว่าง อ. บางซื่อ จ. กรุงเทพมหานคร</t>
  </si>
  <si>
    <t>12E013</t>
  </si>
  <si>
    <t>ส775/8555</t>
  </si>
  <si>
    <t>นาย สราวุธ สุทธิธรรมเรขา</t>
  </si>
  <si>
    <t>81/63 ม.12ตะพง เมืองระยอง ระยอง</t>
  </si>
  <si>
    <t>ส777/1170</t>
  </si>
  <si>
    <t>นาง สุวรรณี กาแก้ว</t>
  </si>
  <si>
    <t>เลขที่ 209 ม.9 ต. เวียง อ. เชียงแสน จ. เชียงราย</t>
  </si>
  <si>
    <t>09A067</t>
  </si>
  <si>
    <t>209 ม.9เวียง เชียงแสน เชียงราย</t>
  </si>
  <si>
    <t>09A067-B001</t>
  </si>
  <si>
    <t>13B035</t>
  </si>
  <si>
    <t>ป715/7877</t>
  </si>
  <si>
    <t>น.ส. ปรางทิพย์ มาหลวง</t>
  </si>
  <si>
    <t>48 ม.7เวียง เชียงแสน เชียงราย</t>
  </si>
  <si>
    <t>13B035-B001</t>
  </si>
  <si>
    <t>13B036</t>
  </si>
  <si>
    <t>13B036-B001</t>
  </si>
  <si>
    <t>13B036-B002</t>
  </si>
  <si>
    <t>เลขที่ 377 ม.5 ต. เวียง อ. เชียงแสน จ. เชียงราย</t>
  </si>
  <si>
    <t>03I035</t>
  </si>
  <si>
    <t>03I035-B001</t>
  </si>
  <si>
    <t>ส723/2500</t>
  </si>
  <si>
    <t>นาย สุวิชาญ จูเปาะ</t>
  </si>
  <si>
    <t>เลขที่ 594 ม.1 ซ.- ถ.- ต. เวียง อ. เชียงแสน จ. เชียงราย</t>
  </si>
  <si>
    <t>03G070</t>
  </si>
  <si>
    <t>594 ม.1 ซ.- ถ.-เวียง เชียงแสน เชียงราย</t>
  </si>
  <si>
    <t>03G070-B001</t>
  </si>
  <si>
    <t>03G070-B002</t>
  </si>
  <si>
    <t>04B027</t>
  </si>
  <si>
    <t>04B027-B001</t>
  </si>
  <si>
    <t>04B027-B002</t>
  </si>
  <si>
    <t>04B037</t>
  </si>
  <si>
    <t>04B037-B001</t>
  </si>
  <si>
    <t>04B037-B002</t>
  </si>
  <si>
    <t>04B069</t>
  </si>
  <si>
    <t>04B116</t>
  </si>
  <si>
    <t>04B116-B001</t>
  </si>
  <si>
    <t>ส757/7991</t>
  </si>
  <si>
    <t>นาย สุวิทย์ ละอองธรรม</t>
  </si>
  <si>
    <t>04B046</t>
  </si>
  <si>
    <t>04B046-B001</t>
  </si>
  <si>
    <t>ส757/6700</t>
  </si>
  <si>
    <t>นาย สุวิทย์ พลสวัสดิ์</t>
  </si>
  <si>
    <t>เลขที่ 77 ม.5 ต. เวียง อ. เชียงแสน จ. เชียงราย</t>
  </si>
  <si>
    <t>11F028</t>
  </si>
  <si>
    <t>77 ม.5เวียง เชียงแสน เชียงราย</t>
  </si>
  <si>
    <t>11F028-B001</t>
  </si>
  <si>
    <t>04B048</t>
  </si>
  <si>
    <t>04B083</t>
  </si>
  <si>
    <t>เลขที่ 288/1 ม.2 ซ.- ถ.- ต. เวียง อ. เชียงแสน จ. เชียงราย</t>
  </si>
  <si>
    <t>04I029</t>
  </si>
  <si>
    <t>12D040</t>
  </si>
  <si>
    <t>12H014</t>
  </si>
  <si>
    <t>10F003</t>
  </si>
  <si>
    <t>12H022</t>
  </si>
  <si>
    <t>เลขที่ 55 ม.2 ต. เวียง อ. เชียงแสน จ. เชียงราย</t>
  </si>
  <si>
    <t>07I015</t>
  </si>
  <si>
    <t>10F004</t>
  </si>
  <si>
    <t>ส818/8757</t>
  </si>
  <si>
    <t>นาง สุหงษ์ ศิริปิยะวัฒน์</t>
  </si>
  <si>
    <t>เลขที่ 373 ถ.จรัญสนิทวงศ์ ต.  อ. บางกอกน้อย จ. กรุงเทพมหานคร</t>
  </si>
  <si>
    <t>13A001</t>
  </si>
  <si>
    <t>373 ถ.จรัญสนิทวงศ์ บางกอกน้อย กรุงเทพมหานคร</t>
  </si>
  <si>
    <t>13A001-B001</t>
  </si>
  <si>
    <t>13A001-B002</t>
  </si>
  <si>
    <t>13A001-B003</t>
  </si>
  <si>
    <t>04L007</t>
  </si>
  <si>
    <t>11E001</t>
  </si>
  <si>
    <t>ส336/9532</t>
  </si>
  <si>
    <t>นาย เสฎฐพงศ์ อนัญชนินทร์</t>
  </si>
  <si>
    <t>เลขที่ 116/1 ม.2 ต. เวียง อ. เชียงแสน จ. เชียงราย</t>
  </si>
  <si>
    <t>06M021</t>
  </si>
  <si>
    <t>116/1 ม.2เวียง เชียงแสน เชียงราย</t>
  </si>
  <si>
    <t>ส580/4770</t>
  </si>
  <si>
    <t>นาย เสน่ห์ ตู่มาละ</t>
  </si>
  <si>
    <t>เลขที่ 57 ม.2 ต. เวียง อ. เชียงแสน จ. เชียงราย</t>
  </si>
  <si>
    <t>04P025</t>
  </si>
  <si>
    <t>57 ม.2เวียง เชียงแสน เชียงราย</t>
  </si>
  <si>
    <t>04P025-B001</t>
  </si>
  <si>
    <t>04P025-B002</t>
  </si>
  <si>
    <t>ส580/8677</t>
  </si>
  <si>
    <t>นาย เสน่ห์ สุพรรณ์</t>
  </si>
  <si>
    <t>เลขที่ 88 ม.1 ซ.- ถ.- ต. เวียง อ. เชียงแสน จ. เชียงราย</t>
  </si>
  <si>
    <t>02L009</t>
  </si>
  <si>
    <t>04B077</t>
  </si>
  <si>
    <t>88 ม.1 ซ.- ถ.-เวียง เชียงแสน เชียงราย</t>
  </si>
  <si>
    <t>04B077-B001</t>
  </si>
  <si>
    <t>เลขที่ 38 ซ.ลาซาล 77 ต. บางนา อ. บางนา จ. กรุงเทพมหานคร</t>
  </si>
  <si>
    <t>04R002</t>
  </si>
  <si>
    <t>ส700/2700</t>
  </si>
  <si>
    <t>นาง เสาร์  ชัยชนะ</t>
  </si>
  <si>
    <t>09D019</t>
  </si>
  <si>
    <t>17 ม.9เวียง เชียงแสน เชียงราย</t>
  </si>
  <si>
    <t>09D019-B001</t>
  </si>
  <si>
    <t>ส717/7500</t>
  </si>
  <si>
    <t>นาย เสาร์แก้ว ยานะ</t>
  </si>
  <si>
    <t>เลขที่ 142 ม.2 ซ.- ถ.- ต. เวียง อ. เชียงแสน จ. เชียงราย</t>
  </si>
  <si>
    <t>04G006</t>
  </si>
  <si>
    <t>142 ม.2 ซ.- ถ.-เวียง เชียงแสน เชียงราย</t>
  </si>
  <si>
    <t>04G006-B002</t>
  </si>
  <si>
    <t>เลขที่ 321 ม.2 ซ.- ถ.- ต. เวียง อ. เชียงแสน จ. เชียงราย</t>
  </si>
  <si>
    <t>04F011</t>
  </si>
  <si>
    <t>เลขที่ 51 ม.2 ต. เวียง อ. เชียงแสน จ. เชียงราย</t>
  </si>
  <si>
    <t>07L003</t>
  </si>
  <si>
    <t>ส717/8717</t>
  </si>
  <si>
    <t>นาง เสาร์แก้ว สายเครื่อง</t>
  </si>
  <si>
    <t>เลขที่ 30/1 ม.5 ต. เวียง อ. เชียงแสน จ. เชียงราย</t>
  </si>
  <si>
    <t>12C038</t>
  </si>
  <si>
    <t>30/1 ม.5เวียง เชียงแสน เชียงราย</t>
  </si>
  <si>
    <t>12C038-B001</t>
  </si>
  <si>
    <t>12C038-B002</t>
  </si>
  <si>
    <t>12C038-B003</t>
  </si>
  <si>
    <t>12C038-B004</t>
  </si>
  <si>
    <t>ส717/8465</t>
  </si>
  <si>
    <t>ส.อ. เสาร์แก้ว สุดพันธ์</t>
  </si>
  <si>
    <t>เลขที่ 121 ม.2 ซ.- ถ.- ต. ทุ่งผาสุข อ. เชียงคำ จ. พะเยา</t>
  </si>
  <si>
    <t>06J031</t>
  </si>
  <si>
    <t>121 ม.2 ซ.- ถ.-ทุ่งผาสุข เชียงคำ พะเยา</t>
  </si>
  <si>
    <t>06J031-B001</t>
  </si>
  <si>
    <t>ส700/8655</t>
  </si>
  <si>
    <t>นาง เสาร์ สุพันธ์</t>
  </si>
  <si>
    <t>เลขที่ 194 ม.1 ซ.- ถ.- ต. เวียง อ. เชียงแสน จ. เชียงราย</t>
  </si>
  <si>
    <t>02B036</t>
  </si>
  <si>
    <t>194 ม.1 ซ.- ถ.-เวียง เชียงแสน เชียงราย</t>
  </si>
  <si>
    <t>03I069</t>
  </si>
  <si>
    <t>03I069-B001</t>
  </si>
  <si>
    <t>03I069-B002</t>
  </si>
  <si>
    <t>03G006</t>
  </si>
  <si>
    <t>ส700/2691</t>
  </si>
  <si>
    <t>นาย เสาร์ ใจเผือก</t>
  </si>
  <si>
    <t>เลขที่ 47 ม.6 ต. เวียง อ. เชียงแสน จ. เชียงราย</t>
  </si>
  <si>
    <t>08A040</t>
  </si>
  <si>
    <t>47 ม.6เวียง เชียงแสน เชียงราย</t>
  </si>
  <si>
    <t>08A040-B001</t>
  </si>
  <si>
    <t>08A040-B002</t>
  </si>
  <si>
    <t>08A004</t>
  </si>
  <si>
    <t>เลขที่ 412 ม.3 ต. เวียง อ. เชียงแสน จ. เชียงราย</t>
  </si>
  <si>
    <t>07J011</t>
  </si>
  <si>
    <t>ส740/5300</t>
  </si>
  <si>
    <t>น.ส. เสาวณี บุญเรือง</t>
  </si>
  <si>
    <t>06E123</t>
  </si>
  <si>
    <t>06E123-B001</t>
  </si>
  <si>
    <t>ส757/5351</t>
  </si>
  <si>
    <t>น.ส. เสาวนีย์ บุญแปง</t>
  </si>
  <si>
    <t>เลขที่ 360 ม.8 ซ.- ถ.- ต. เวียง อ. เชียงแสน จ. เชียงราย</t>
  </si>
  <si>
    <t>06E126</t>
  </si>
  <si>
    <t>360 ม.8 ซ.- ถ.-เวียง เชียงแสน เชียงราย</t>
  </si>
  <si>
    <t>06E126-B001</t>
  </si>
  <si>
    <t>06E126-B002</t>
  </si>
  <si>
    <t>06E126-B003</t>
  </si>
  <si>
    <t>ส778/1794</t>
  </si>
  <si>
    <t>นาง เสาวรส ขำรอด</t>
  </si>
  <si>
    <t>เลขที่ 172 ม.5 ต. เวียง อ. เชียงแสน จ. เชียงราย</t>
  </si>
  <si>
    <t>12C108</t>
  </si>
  <si>
    <t>172 ม.5เวียง เชียงแสน เชียงราย</t>
  </si>
  <si>
    <t>12C108-B001</t>
  </si>
  <si>
    <t>12C108-B002</t>
  </si>
  <si>
    <t>12C108-B003</t>
  </si>
  <si>
    <t>12C108-B004</t>
  </si>
  <si>
    <t>12G008</t>
  </si>
  <si>
    <t>12J033</t>
  </si>
  <si>
    <t>เลขที่ 102 ม.4 ต. โยนก อ. เชียงแสน จ. เชียงราย</t>
  </si>
  <si>
    <t>12I019</t>
  </si>
  <si>
    <t>เลขที่ 311 ม.5 ต. เวียง อ. เชียงแสน จ. เชียงราย</t>
  </si>
  <si>
    <t>12C068</t>
  </si>
  <si>
    <t>เลขที่ 229/67 ม.3 ต. สันทราย อ. เมืองเชียงราย จ. เชียงราย</t>
  </si>
  <si>
    <t>07K022</t>
  </si>
  <si>
    <t>เลขที่ 99 ม.4 ซ.- ถ.- ต. เวียง อ. เชียงแสน จ. เชียงราย</t>
  </si>
  <si>
    <t>ส100/8780</t>
  </si>
  <si>
    <t>นาง แสง ศรีใส</t>
  </si>
  <si>
    <t>11F040</t>
  </si>
  <si>
    <t>75 ม.5เวียง เชียงแสน เชียงราย</t>
  </si>
  <si>
    <t>11F040-B001</t>
  </si>
  <si>
    <t>11F040-B002</t>
  </si>
  <si>
    <t>11F040-B003</t>
  </si>
  <si>
    <t>ส100/1295</t>
  </si>
  <si>
    <t>นาย แสง คำซอน</t>
  </si>
  <si>
    <t>03F009</t>
  </si>
  <si>
    <t>03F009-B001</t>
  </si>
  <si>
    <t>03F009-B002</t>
  </si>
  <si>
    <t>03F009-B003</t>
  </si>
  <si>
    <t>03F009-B004</t>
  </si>
  <si>
    <t>เลขที่ 57 ม.4 ซ.- ถ.- ต. เวียง อ. เชียงแสน จ. เชียงราย</t>
  </si>
  <si>
    <t>01B015</t>
  </si>
  <si>
    <t>01C004</t>
  </si>
  <si>
    <t>01G001</t>
  </si>
  <si>
    <t>ส100/1370/001</t>
  </si>
  <si>
    <t>นาย แสง โกฎยี่</t>
  </si>
  <si>
    <t>เลขที่ 638 ม.1 ซ.- ถ.- ต. เวียง อ. เชียงแสน จ. เชียงราย</t>
  </si>
  <si>
    <t>04A024</t>
  </si>
  <si>
    <t>04B095</t>
  </si>
  <si>
    <t>ส100/9553</t>
  </si>
  <si>
    <t>นาง แสง อินบุญ</t>
  </si>
  <si>
    <t>เลขที่ 60 ม.8 ซ.- ถ.- ต. เวียง อ. เชียงแสน จ. เชียงราย</t>
  </si>
  <si>
    <t>04M015</t>
  </si>
  <si>
    <t>01C012</t>
  </si>
  <si>
    <t>03K054</t>
  </si>
  <si>
    <t>03K054-B001</t>
  </si>
  <si>
    <t>03K054-B002</t>
  </si>
  <si>
    <t>ส100/1370/002</t>
  </si>
  <si>
    <t>นาย แสง โกฎิยี่</t>
  </si>
  <si>
    <t>03M019</t>
  </si>
  <si>
    <t>ป767/2700</t>
  </si>
  <si>
    <t>นาง ปิยภรณ์ เชีย</t>
  </si>
  <si>
    <t>58 ม.1 ซ.- ถ.-เวียง เชียงแสน เชียงราย</t>
  </si>
  <si>
    <t>03M019-B001</t>
  </si>
  <si>
    <t>03M019-B003</t>
  </si>
  <si>
    <t>02K004</t>
  </si>
  <si>
    <t>03H064</t>
  </si>
  <si>
    <t>03H064-B001</t>
  </si>
  <si>
    <t>03H064-B002</t>
  </si>
  <si>
    <t>03H064-B003</t>
  </si>
  <si>
    <t>03K060</t>
  </si>
  <si>
    <t>03K060-B001</t>
  </si>
  <si>
    <t>03K060-B002</t>
  </si>
  <si>
    <t>02E021</t>
  </si>
  <si>
    <t>ส100/7100</t>
  </si>
  <si>
    <t>นาง แสง วงค์ชัย</t>
  </si>
  <si>
    <t>เลขที่ 326 ม.12 ซ.- ถ.- ต. ป่าตึง อ. แม่จัน จ. เชียงราย</t>
  </si>
  <si>
    <t>06E021</t>
  </si>
  <si>
    <t>326 ม.12 ซ.- ถ.-ป่าตึง แม่จัน เชียงราย</t>
  </si>
  <si>
    <t>06E021-B001</t>
  </si>
  <si>
    <t>06E021-B002</t>
  </si>
  <si>
    <t>06E021-B003</t>
  </si>
  <si>
    <t>06E021-B004</t>
  </si>
  <si>
    <t>06I035</t>
  </si>
  <si>
    <t>60 ม.8 ซ.- ถ.-เวียง เชียงแสน เชียงราย</t>
  </si>
  <si>
    <t>06I035-B001</t>
  </si>
  <si>
    <t>06I035-B002</t>
  </si>
  <si>
    <t>04B052</t>
  </si>
  <si>
    <t>638 ม.1 ซ.- ถ.-เวียง เชียงแสน เชียงราย</t>
  </si>
  <si>
    <t>04B052-B005</t>
  </si>
  <si>
    <t>04B053</t>
  </si>
  <si>
    <t>04B053-B001</t>
  </si>
  <si>
    <t>04B053-B002</t>
  </si>
  <si>
    <t>04B053-B003</t>
  </si>
  <si>
    <t>03J035</t>
  </si>
  <si>
    <t>03J034</t>
  </si>
  <si>
    <t>03J032</t>
  </si>
  <si>
    <t>03H064/001</t>
  </si>
  <si>
    <t>ส110/7879</t>
  </si>
  <si>
    <t>นาง แสงคำ ระสีเรือง</t>
  </si>
  <si>
    <t>06E154</t>
  </si>
  <si>
    <t>06E154-B001</t>
  </si>
  <si>
    <t>เลขที่ 119 ม.2 ซ.- ถ.- ต. เวียง อ. เชียงแสน จ. เชียงราย</t>
  </si>
  <si>
    <t>ส125/5975</t>
  </si>
  <si>
    <t>นางสาว แสงจันทร์ น้อยทา</t>
  </si>
  <si>
    <t>เลขที่ 137 ม.4 ต. เวียง อ. เชียงแสน จ. เชียงราย</t>
  </si>
  <si>
    <t>001/009</t>
  </si>
  <si>
    <t>137 ม.4เวียง เชียงแสน เชียงราย</t>
  </si>
  <si>
    <t>เลขที่ 15/1 ม.4 ต. เวียง อ. เชียงแสน จ. เชียงราย</t>
  </si>
  <si>
    <t>เลขที่ 52 ม.2 ต. เวียง อ. เชียงแสน จ. เชียงราย</t>
  </si>
  <si>
    <t>03I016</t>
  </si>
  <si>
    <t>03E009</t>
  </si>
  <si>
    <t>04K004</t>
  </si>
  <si>
    <t>ส125/1770</t>
  </si>
  <si>
    <t>นาง แสงจันทร์ กาวิโล</t>
  </si>
  <si>
    <t>08B009</t>
  </si>
  <si>
    <t>ส125/5778</t>
  </si>
  <si>
    <t>นาง แสงจันทร์ นวลศรี</t>
  </si>
  <si>
    <t>03G067</t>
  </si>
  <si>
    <t>03G067-B001</t>
  </si>
  <si>
    <t>03G067-B002</t>
  </si>
  <si>
    <t>03G067-B003</t>
  </si>
  <si>
    <t>เลขที่ 354 ม.3 ซ.(ไม่ทราบที่อยู่) ต. เวียง อ. เชียงแสน จ. เชียงราย</t>
  </si>
  <si>
    <t>08D033</t>
  </si>
  <si>
    <t>06M003</t>
  </si>
  <si>
    <t>06B022</t>
  </si>
  <si>
    <t>ส125/7117</t>
  </si>
  <si>
    <t>นาง แสงจันทร์ มงคลคลี</t>
  </si>
  <si>
    <t>11D055</t>
  </si>
  <si>
    <t>11D055-B001</t>
  </si>
  <si>
    <t>11D057</t>
  </si>
  <si>
    <t>11D057-B001</t>
  </si>
  <si>
    <t>11D057-B002</t>
  </si>
  <si>
    <t>11D057-B003</t>
  </si>
  <si>
    <t>03B027</t>
  </si>
  <si>
    <t>03B027-B001</t>
  </si>
  <si>
    <t>ส125/5314</t>
  </si>
  <si>
    <t>นาง แสงจันทร์ บุญเกิด</t>
  </si>
  <si>
    <t>เลขที่ 81 ม.8 ซ.- ถ.- ต. เวียง อ. เชียงแสน จ. เชียงราย</t>
  </si>
  <si>
    <t>06I108</t>
  </si>
  <si>
    <t>81 ม.8 ซ.- ถ.-เวียง เชียงแสน เชียงราย</t>
  </si>
  <si>
    <t>06I108-B001</t>
  </si>
  <si>
    <t>06I121</t>
  </si>
  <si>
    <t>04B104</t>
  </si>
  <si>
    <t>04B104-B001</t>
  </si>
  <si>
    <t>ส140/8179</t>
  </si>
  <si>
    <t>น.ส. แสงดี แสงมอญ</t>
  </si>
  <si>
    <t>02F003</t>
  </si>
  <si>
    <t>03L013</t>
  </si>
  <si>
    <t>03L013-B001</t>
  </si>
  <si>
    <t>03K007</t>
  </si>
  <si>
    <t>03K007-B001</t>
  </si>
  <si>
    <t>03L023</t>
  </si>
  <si>
    <t>ส149/2924</t>
  </si>
  <si>
    <t>น.ส. แสงเดือน เชื้อเจ็ดตน</t>
  </si>
  <si>
    <t>เลขที่ 118 ม.5 ต. เวียง อ. เชียงแสน จ. เชียงราย</t>
  </si>
  <si>
    <t>11G050</t>
  </si>
  <si>
    <t>118 ม.5เวียง เชียงแสน เชียงราย</t>
  </si>
  <si>
    <t>11G050-B001</t>
  </si>
  <si>
    <t>11G050-B002</t>
  </si>
  <si>
    <t>11G050-B003</t>
  </si>
  <si>
    <t>11G050-B004</t>
  </si>
  <si>
    <t>ส149/8781</t>
  </si>
  <si>
    <t>นางสาว แสงเดือน ศิริหงษ์สกุล</t>
  </si>
  <si>
    <t>เลขที่ 65 ม.4 ต. เวียง อ. เชียงแสน จ. เชียงราย</t>
  </si>
  <si>
    <t>001/010</t>
  </si>
  <si>
    <t>65 ม.4เวียง เชียงแสน เชียงราย</t>
  </si>
  <si>
    <t>ส149/8117</t>
  </si>
  <si>
    <t>น.ส. แสงเดือน สังฆวดี</t>
  </si>
  <si>
    <t>เลขที่ 89 ม.1 ซ.- ถ.- ต. เวียง อ. เชียงแสน จ. เชียงราย</t>
  </si>
  <si>
    <t>03G040</t>
  </si>
  <si>
    <t>ส149/2717</t>
  </si>
  <si>
    <t>น.ส. แสงเดือน ไชยกุล</t>
  </si>
  <si>
    <t>เลขที่ 210/5 ม.5 ซ.- ถ.- ต. สันผักหวาน อ. หางดง จ. เชียงใหม่</t>
  </si>
  <si>
    <t>06I109</t>
  </si>
  <si>
    <t>210/5 ม.5 ซ.- ถ.-สันผักหวาน หางดง เชียงใหม่</t>
  </si>
  <si>
    <t>06I109-B001</t>
  </si>
  <si>
    <t>06I109-B002</t>
  </si>
  <si>
    <t>03G077</t>
  </si>
  <si>
    <t>89 ม.1 ซ.- ถ.-เวียง เชียงแสน เชียงราย</t>
  </si>
  <si>
    <t>03G077-B001</t>
  </si>
  <si>
    <t>02D056</t>
  </si>
  <si>
    <t>ส156/8581</t>
  </si>
  <si>
    <t>นาง แสงทิพย์ แสนศักดิ์หาญ</t>
  </si>
  <si>
    <t>เลขที่ 233 ม.1 ซ.- ถ.- ต. เวียง อ. เชียงแสน จ. เชียงราย</t>
  </si>
  <si>
    <t>04A026</t>
  </si>
  <si>
    <t>03K011</t>
  </si>
  <si>
    <t>233 ม.1 ซ.- ถ.-เวียง เชียงแสน เชียงราย</t>
  </si>
  <si>
    <t>03K011-B001</t>
  </si>
  <si>
    <t>03K011-B002</t>
  </si>
  <si>
    <t>เลขที่ 221 ม.1 ต. เวียง อ. เชียงแสน จ. เชียงราย</t>
  </si>
  <si>
    <t>เลขที่ 125 ม.1 ซ.- ถ.- ต. เวียง อ. เชียงแสน จ. เชียงราย</t>
  </si>
  <si>
    <t>03H065</t>
  </si>
  <si>
    <t>ส157/1370</t>
  </si>
  <si>
    <t>น.ส. แสงนวล โกฎยี่</t>
  </si>
  <si>
    <t>03E018</t>
  </si>
  <si>
    <t>03E018-B001</t>
  </si>
  <si>
    <t>03E018-B002</t>
  </si>
  <si>
    <t>04B088</t>
  </si>
  <si>
    <t>ส167/8187</t>
  </si>
  <si>
    <t>น.ส. แสงเพียร สุขสำราญ</t>
  </si>
  <si>
    <t>เลขที่ 208 ม.8 ซ.- ถ.- ต. เวียง อ. เชียงแสน จ. เชียงราย</t>
  </si>
  <si>
    <t>06E101</t>
  </si>
  <si>
    <t>208 ม.8 ซ.- ถ.-เวียง เชียงแสน เชียงราย</t>
  </si>
  <si>
    <t>06E101-B001</t>
  </si>
  <si>
    <t>01A017</t>
  </si>
  <si>
    <t>ส177/8771</t>
  </si>
  <si>
    <t>น.ส. แสงระวี สมรัก</t>
  </si>
  <si>
    <t>เลขที่ 24 ม.7 ต. เวียง อ. เชียงแสน จ. เชียงราย</t>
  </si>
  <si>
    <t>13B007</t>
  </si>
  <si>
    <t>24 ม.7เวียง เชียงแสน เชียงราย</t>
  </si>
  <si>
    <t>13B007-B001</t>
  </si>
  <si>
    <t>13B007-B002</t>
  </si>
  <si>
    <t>เลขที่ 487 ม.1 ซ.- ถ.- ต. เวียง อ. เชียงแสน จ. เชียงราย</t>
  </si>
  <si>
    <t>02E030</t>
  </si>
  <si>
    <t>เลขที่ 32/1 ม.2 ต. เวียง อ. เชียงแสน จ. เชียงราย</t>
  </si>
  <si>
    <t>04H005</t>
  </si>
  <si>
    <t>ส174/4712</t>
  </si>
  <si>
    <t>นางสาว แสงวัณณ์   ณรงชัยทรัพย์</t>
  </si>
  <si>
    <t>เลขที่ 92/6 ม.3 ต. เวียง อ. เชียงแสน จ. เชียงราย</t>
  </si>
  <si>
    <t>03I012</t>
  </si>
  <si>
    <t>92/6 ม.3เวียง เชียงแสน เชียงราย</t>
  </si>
  <si>
    <t>03I012-B001</t>
  </si>
  <si>
    <t>03I011</t>
  </si>
  <si>
    <t>03I011-B001</t>
  </si>
  <si>
    <t>03I010</t>
  </si>
  <si>
    <t>03I010-B001</t>
  </si>
  <si>
    <t>03I009</t>
  </si>
  <si>
    <t>03I009-B001</t>
  </si>
  <si>
    <t>03C014</t>
  </si>
  <si>
    <t>08D032</t>
  </si>
  <si>
    <t>ส181/9510</t>
  </si>
  <si>
    <t>นาง แสงหงษ์ อิ่นคำ</t>
  </si>
  <si>
    <t>03C022</t>
  </si>
  <si>
    <t>03C022-B001</t>
  </si>
  <si>
    <t>03C022-B002</t>
  </si>
  <si>
    <t>03C022-B003</t>
  </si>
  <si>
    <t>03C022-B004</t>
  </si>
  <si>
    <t>03C022-B005</t>
  </si>
  <si>
    <t>03C022-B006</t>
  </si>
  <si>
    <t>02G008</t>
  </si>
  <si>
    <t>02G014</t>
  </si>
  <si>
    <t>02G014-B001</t>
  </si>
  <si>
    <t>02G014-B002</t>
  </si>
  <si>
    <t>02G014-B003</t>
  </si>
  <si>
    <t>02G014-B004</t>
  </si>
  <si>
    <t>02G014-B005</t>
  </si>
  <si>
    <t>02G014-B006</t>
  </si>
  <si>
    <t>02G005</t>
  </si>
  <si>
    <t>03G017</t>
  </si>
  <si>
    <t>03G017-B001</t>
  </si>
  <si>
    <t>03G017-B002</t>
  </si>
  <si>
    <t>02G002</t>
  </si>
  <si>
    <t>เลขที่ 43 ม.4 ซ.- ถ.- ต. เวียง อ. เชียงแสน จ. เชียงราย</t>
  </si>
  <si>
    <t>01B012</t>
  </si>
  <si>
    <t>01C010</t>
  </si>
  <si>
    <t>เลขที่ 360 ม.2 ต. เวียง อ. เชียงแสน จ. เชียงราย</t>
  </si>
  <si>
    <t>เลขที่ 236 ม.4 ต. เวียง อ. เชียงแสน จ. เชียงราย</t>
  </si>
  <si>
    <t>เลขที่ 61 ม.3 ต. เวียง อ. เชียงแสน จ. เชียงราย</t>
  </si>
  <si>
    <t>09E055</t>
  </si>
  <si>
    <t>เลขที่ 11 ม.8 ซ.- ถ.- ต. เวียง อ. เชียงแสน จ. เชียงราย</t>
  </si>
  <si>
    <t>06J026</t>
  </si>
  <si>
    <t>ส187/2578</t>
  </si>
  <si>
    <t>นาง แสงหล้า ใจประเสริฐ</t>
  </si>
  <si>
    <t>เลขที่ 398 ม.8 ซ.- ถ.- ต. เวียง อ. เชียงแสน จ. เชียงราย</t>
  </si>
  <si>
    <t>06J011</t>
  </si>
  <si>
    <t>398 ม.8 ซ.- ถ.-เวียง เชียงแสน เชียงราย</t>
  </si>
  <si>
    <t>06J011-B001</t>
  </si>
  <si>
    <t>06J011-B002</t>
  </si>
  <si>
    <t>เลขที่ 293 ม.14 ต. บ้านแซว อ. เชียงแสน จ. เชียงราย</t>
  </si>
  <si>
    <t>11G061</t>
  </si>
  <si>
    <t>ส199/1600</t>
  </si>
  <si>
    <t>นาง แสงอ่อง คำภา</t>
  </si>
  <si>
    <t>เลขที่ 139 ม.1 ต. เวียง อ. เชียงแสน จ. เชียงราย</t>
  </si>
  <si>
    <t>03H056</t>
  </si>
  <si>
    <t>139 ม.1เวียง เชียงแสน เชียงราย</t>
  </si>
  <si>
    <t>03H056-B001</t>
  </si>
  <si>
    <t>เลขที่ 285 ม.1 ต. เวียง อ. เชียงแสน จ. เชียงราย</t>
  </si>
  <si>
    <t>03E022</t>
  </si>
  <si>
    <t>03E022-B001</t>
  </si>
  <si>
    <t>ส571/8117</t>
  </si>
  <si>
    <t>นาย แสนยากร สังขมาน</t>
  </si>
  <si>
    <t>เลขที่ 516 ม.1 ซ.- ถ.- ต. เวียง อ. เชียงแสน จ. เชียงราย</t>
  </si>
  <si>
    <t>04B086</t>
  </si>
  <si>
    <t>516 ม.1 ซ.- ถ.-เวียง เชียงแสน เชียงราย</t>
  </si>
  <si>
    <t>04B086-B001</t>
  </si>
  <si>
    <t>04C005</t>
  </si>
  <si>
    <t>เลขที่ 151/1 ม.3 ต. ป่าซาง อ. ป่าซาง จ. ลำพูน</t>
  </si>
  <si>
    <t>13I017</t>
  </si>
  <si>
    <t>13I010</t>
  </si>
  <si>
    <t>ส600/8781</t>
  </si>
  <si>
    <t>นาง โสภา สามสุข</t>
  </si>
  <si>
    <t>เลขที่ 415 ม.1 ซ.- ถ.- ต. เวียง อ. เชียงแสน จ. เชียงราย</t>
  </si>
  <si>
    <t>เลขที่ 51 ม.3 ซ.- ถ.- ต. โยนก อ. เชียงแสน จ. เชียงราย</t>
  </si>
  <si>
    <t>02D023</t>
  </si>
  <si>
    <t>ส600/6527</t>
  </si>
  <si>
    <t>นาง โสภา พานิชย์</t>
  </si>
  <si>
    <t>เลขที่ 184 ม.5 ต. เวียง อ. เชียงแสน จ. เชียงราย</t>
  </si>
  <si>
    <t>12F021</t>
  </si>
  <si>
    <t>ส600/5917</t>
  </si>
  <si>
    <t>นาง โสภา ทองใย</t>
  </si>
  <si>
    <t>เลขที่ 675 ม.3 ซ.- ถ.- ต. เวียง อ. เชียงแสน จ. เชียงราย</t>
  </si>
  <si>
    <t>08J017</t>
  </si>
  <si>
    <t>12C015</t>
  </si>
  <si>
    <t>184 ม.5เวียง เชียงแสน เชียงราย</t>
  </si>
  <si>
    <t>12C015-B001</t>
  </si>
  <si>
    <t>03C042</t>
  </si>
  <si>
    <t>415 ม.1 ซ.- ถ.-เวียง เชียงแสน เชียงราย</t>
  </si>
  <si>
    <t>03C042-B001</t>
  </si>
  <si>
    <t>03C042-B002</t>
  </si>
  <si>
    <t>03C042-B003</t>
  </si>
  <si>
    <t>03C042-B004</t>
  </si>
  <si>
    <t>03E008</t>
  </si>
  <si>
    <t>06G010</t>
  </si>
  <si>
    <t>675 ม.3 ซ.- ถ.-เวียง เชียงแสน เชียงราย</t>
  </si>
  <si>
    <t>06G010-B001</t>
  </si>
  <si>
    <t>06G011</t>
  </si>
  <si>
    <t>12I003</t>
  </si>
  <si>
    <t>06D004</t>
  </si>
  <si>
    <t>06G002</t>
  </si>
  <si>
    <t>03C021</t>
  </si>
  <si>
    <t>03C021-B001</t>
  </si>
  <si>
    <t>03C021-B002</t>
  </si>
  <si>
    <t>ส600/2525</t>
  </si>
  <si>
    <t>นาง โสภา จับใจนาย</t>
  </si>
  <si>
    <t>เลขที่ 86 ม.5 ต. เวียง อ. เชียงแสน จ. เชียงราย</t>
  </si>
  <si>
    <t>11G005</t>
  </si>
  <si>
    <t>86 ม.5เวียง เชียงแสน เชียงราย</t>
  </si>
  <si>
    <t>11G005-B001</t>
  </si>
  <si>
    <t>11G005-B003</t>
  </si>
  <si>
    <t>04B091</t>
  </si>
  <si>
    <t>04B070</t>
  </si>
  <si>
    <t>04B070-B001</t>
  </si>
  <si>
    <t>08J017/001</t>
  </si>
  <si>
    <t>08J017/002</t>
  </si>
  <si>
    <t>08J017/003</t>
  </si>
  <si>
    <t>08J017/004</t>
  </si>
  <si>
    <t>08J017/005</t>
  </si>
  <si>
    <t>ส600/8777</t>
  </si>
  <si>
    <t>น.ส. โสภี สุวรรณ</t>
  </si>
  <si>
    <t>เลขที่ 14 ม.5 ต. เวียง อ. เชียงแสน จ. เชียงราย</t>
  </si>
  <si>
    <t>11D041</t>
  </si>
  <si>
    <t>14 ม.5เวียง เชียงแสน เชียงราย</t>
  </si>
  <si>
    <t>11D041-B001</t>
  </si>
  <si>
    <t>11D041-B002</t>
  </si>
  <si>
    <t>02D018</t>
  </si>
  <si>
    <t>13H015</t>
  </si>
  <si>
    <t>12C018</t>
  </si>
  <si>
    <t>12E020</t>
  </si>
  <si>
    <t>11D042</t>
  </si>
  <si>
    <t>11D042-B001</t>
  </si>
  <si>
    <t>12I017</t>
  </si>
  <si>
    <t>04B087</t>
  </si>
  <si>
    <t>02D013</t>
  </si>
  <si>
    <t>12I</t>
  </si>
  <si>
    <t>เลขที่ 10/61 ม.1 ซ.- ถ.- ต. ท่าแร้ง อ. บางเขน จ. กรุงเทพมหานคร</t>
  </si>
  <si>
    <t>02D017</t>
  </si>
  <si>
    <t>ส000/9557</t>
  </si>
  <si>
    <t>นาย ใส อินทร์จักร์</t>
  </si>
  <si>
    <t>11D022</t>
  </si>
  <si>
    <t>392 ม.5เวียง เชียงแสน เชียงราย</t>
  </si>
  <si>
    <t>11D022-B001</t>
  </si>
  <si>
    <t>11D022-B002</t>
  </si>
  <si>
    <t>07F039</t>
  </si>
  <si>
    <t>ส170/6787</t>
  </si>
  <si>
    <t>นาย ใส่แก้ว พรหมปัญญา</t>
  </si>
  <si>
    <t>03G030</t>
  </si>
  <si>
    <t>216 ม.1 ซ.- ถ.-เวียง เชียงแสน เชียงราย</t>
  </si>
  <si>
    <t>03G030-B001</t>
  </si>
  <si>
    <t>03G030-B002</t>
  </si>
  <si>
    <t>03G030-B003</t>
  </si>
  <si>
    <t>03G053</t>
  </si>
  <si>
    <t>03G053-B001</t>
  </si>
  <si>
    <t>03G053-B002</t>
  </si>
  <si>
    <t>02F041</t>
  </si>
  <si>
    <t>02F041/001</t>
  </si>
  <si>
    <t>04I002</t>
  </si>
  <si>
    <t>04G027</t>
  </si>
  <si>
    <t>ส700/7900</t>
  </si>
  <si>
    <t>นาย ไสว ยอดผ่านเมือง</t>
  </si>
  <si>
    <t>เลขที่ 263 ม.8 ซ.- ถ.- ต. เวียง อ. เชียงแสน จ. เชียงราย</t>
  </si>
  <si>
    <t>06E108</t>
  </si>
  <si>
    <t>263 ม.8 ซ.- ถ.-เวียง เชียงแสน เชียงราย</t>
  </si>
  <si>
    <t>06E108-B001</t>
  </si>
  <si>
    <t>ห181/4751</t>
  </si>
  <si>
    <t>ร.ต.ต. หงษ์คำ ณ ลำปาง</t>
  </si>
  <si>
    <t>06M012</t>
  </si>
  <si>
    <t>50 ม.6เวียง เชียงแสน เชียงราย</t>
  </si>
  <si>
    <t>06M012-B001</t>
  </si>
  <si>
    <t>06M012-B002</t>
  </si>
  <si>
    <t>06M012-B003</t>
  </si>
  <si>
    <t>06M027</t>
  </si>
  <si>
    <t>06M027-B001</t>
  </si>
  <si>
    <t>06M027-B002</t>
  </si>
  <si>
    <t>ห180/5918</t>
  </si>
  <si>
    <t>นาง หงษ์ ทองสุข</t>
  </si>
  <si>
    <t>04M016</t>
  </si>
  <si>
    <t>06J095</t>
  </si>
  <si>
    <t>06J095-B001</t>
  </si>
  <si>
    <t>ห180/6787</t>
  </si>
  <si>
    <t>น.ส. หงส์ พรหมปัญญา</t>
  </si>
  <si>
    <t>เลขที่ 98 ม.2 ซ.- ถ.- ต. เวียง อ. เชียงแสน จ. เชียงราย</t>
  </si>
  <si>
    <t>03H076</t>
  </si>
  <si>
    <t>98 ม.2 ซ.- ถ.-เวียง เชียงแสน เชียงราย</t>
  </si>
  <si>
    <t>ห180/1577</t>
  </si>
  <si>
    <t>นาย หงส์ ขุนวรรณ</t>
  </si>
  <si>
    <t>เลขที่ 156 ม.5 ต. เวียง อ. เชียงแสน จ. เชียงราย</t>
  </si>
  <si>
    <t>11E046</t>
  </si>
  <si>
    <t>156 ม.5เวียง เชียงแสน เชียงราย</t>
  </si>
  <si>
    <t>11E046-B001</t>
  </si>
  <si>
    <t>11E046-B002</t>
  </si>
  <si>
    <t>11E046-B003</t>
  </si>
  <si>
    <t>11E046-B004</t>
  </si>
  <si>
    <t>04B120</t>
  </si>
  <si>
    <t>12C105</t>
  </si>
  <si>
    <t>ห576/2500</t>
  </si>
  <si>
    <t>นางสาว หทัยภัทร์ เชน</t>
  </si>
  <si>
    <t>เลขที่ 45/2 ม.2 ต. เวียง อ. เชียงแสน จ. เชียงราย</t>
  </si>
  <si>
    <t>06H007</t>
  </si>
  <si>
    <t>45/2 ม.2เวียง เชียงแสน เชียงราย</t>
  </si>
  <si>
    <t>06H007-B001</t>
  </si>
  <si>
    <t>06H007-B002</t>
  </si>
  <si>
    <t>06H007-B003</t>
  </si>
  <si>
    <t>06H007-B004</t>
  </si>
  <si>
    <t>เลขที่ 353/2 ม.3 ต. เวียง อ. เชียงแสน จ. เชียงราย</t>
  </si>
  <si>
    <t>10C023</t>
  </si>
  <si>
    <t>ห591/8471</t>
  </si>
  <si>
    <t>นาย หน่อแก้ว สุตะวงค์</t>
  </si>
  <si>
    <t>เลขที่ 6/1 ม.9 ซ.- ถ.- ต. จันจว้า อ. แม่จัน จ. เชียงราย</t>
  </si>
  <si>
    <t>04E019</t>
  </si>
  <si>
    <t>6/1 ม.9 ซ.- ถ.-จันจว้า แม่จัน เชียงราย</t>
  </si>
  <si>
    <t>04E019-B001</t>
  </si>
  <si>
    <t>04E019-B002</t>
  </si>
  <si>
    <t>09D042</t>
  </si>
  <si>
    <t>ห518/5710</t>
  </si>
  <si>
    <t>นาย หนึ่งสิงหา ทาวาง</t>
  </si>
  <si>
    <t>เลขที่ 7/1 ม.3 ซ.- ถ.- ต. ป่าตึง อ. แม่จัน จ. เชียงราย</t>
  </si>
  <si>
    <t>06E086</t>
  </si>
  <si>
    <t>7/1 ม.3 ซ.- ถ.-ป่าตึง แม่จัน เชียงราย</t>
  </si>
  <si>
    <t>06E086-B001</t>
  </si>
  <si>
    <t>ห500/8000</t>
  </si>
  <si>
    <t>นาย หนู สุขสำราญ</t>
  </si>
  <si>
    <t>เลขที่ 30 ม.8 ซ.- ถ.- ต. เวียง อ. เชียงแสน จ. เชียงราย</t>
  </si>
  <si>
    <t>06I127</t>
  </si>
  <si>
    <t>30 ม.8 ซ.- ถ.-เวียง เชียงแสน เชียงราย</t>
  </si>
  <si>
    <t>06I127-B001</t>
  </si>
  <si>
    <t>12H040</t>
  </si>
  <si>
    <t>11F036</t>
  </si>
  <si>
    <t>11F036-B002</t>
  </si>
  <si>
    <t>11F036-B005</t>
  </si>
  <si>
    <t>13G007</t>
  </si>
  <si>
    <t>12H039</t>
  </si>
  <si>
    <t>ห791/2780</t>
  </si>
  <si>
    <t>นาย หมอก ใจยะโส</t>
  </si>
  <si>
    <t>06I119</t>
  </si>
  <si>
    <t>06I119-B001</t>
  </si>
  <si>
    <t>06I119-B002</t>
  </si>
  <si>
    <t>07G007</t>
  </si>
  <si>
    <t>ชร.3405</t>
  </si>
  <si>
    <t>13B032</t>
  </si>
  <si>
    <t>ห746/6179</t>
  </si>
  <si>
    <t>เลขที่ 29 ถ.ข่วงเมรุ ต. ช้างม่อย อ. เมืองเชียงใหม่ จ. เชียงใหม่</t>
  </si>
  <si>
    <t>06G021</t>
  </si>
  <si>
    <t>29 ถ.ข่วงเมรุช้างม่อย เมืองเชียงใหม่ เชียงใหม่</t>
  </si>
  <si>
    <t>06G021-B001</t>
  </si>
  <si>
    <t>06G021-B002</t>
  </si>
  <si>
    <t>06G021-B003</t>
  </si>
  <si>
    <t>เลขที่ 622 ถ.เจริญนคร ต. คลองต้นไทร อ. คลองสาน จ. กรุงเทพมหานคร</t>
  </si>
  <si>
    <t>07K017</t>
  </si>
  <si>
    <t>เลขที่ 622 ต. คลองต้นไทร อ. คลองสาน จ. กรุงเทพมหานคร</t>
  </si>
  <si>
    <t>09F004</t>
  </si>
  <si>
    <t>09F009</t>
  </si>
  <si>
    <t>ห983/5841</t>
  </si>
  <si>
    <t>นาย หฤษฎ์ โปษณกุล</t>
  </si>
  <si>
    <t>07L022</t>
  </si>
  <si>
    <t>07J010</t>
  </si>
  <si>
    <t>07L025</t>
  </si>
  <si>
    <t>06J008</t>
  </si>
  <si>
    <t>225/121 ม.- ซ.พหลโยธิน48 ถ.-ท่าแร้ง บางเขน กรุงเทพมหานคร</t>
  </si>
  <si>
    <t>06J008-B001</t>
  </si>
  <si>
    <t>06J008-B002</t>
  </si>
  <si>
    <t>06J008-B004</t>
  </si>
  <si>
    <t>ห710/1295</t>
  </si>
  <si>
    <t>นาง หลง คำซอน</t>
  </si>
  <si>
    <t>เลขที่ 58/1 ม.1 ซ.- ถ.- ต. เวียง อ. เชียงแสน จ. เชียงราย</t>
  </si>
  <si>
    <t>03C031</t>
  </si>
  <si>
    <t>58/1 ม.1 ซ.- ถ.-เวียง เชียงแสน เชียงราย</t>
  </si>
  <si>
    <t>03C031-B001</t>
  </si>
  <si>
    <t>03C031-B002</t>
  </si>
  <si>
    <t>03C031-B003</t>
  </si>
  <si>
    <t>ห710/8753</t>
  </si>
  <si>
    <t>นาย หลง สมบุญ</t>
  </si>
  <si>
    <t>เลขที่ 65 ม.9 ต. เวียง อ. เชียงแสน จ. เชียงราย</t>
  </si>
  <si>
    <t>09E038</t>
  </si>
  <si>
    <t>65 ม.9เวียง เชียงแสน เชียงราย</t>
  </si>
  <si>
    <t>09E038-B001</t>
  </si>
  <si>
    <t>09E038-B002</t>
  </si>
  <si>
    <t>09E038-B003</t>
  </si>
  <si>
    <t>09E038-B004</t>
  </si>
  <si>
    <t>09E038-B005</t>
  </si>
  <si>
    <t>ห710/7112</t>
  </si>
  <si>
    <t>นาย หลง วงค์ชัย</t>
  </si>
  <si>
    <t>04B026</t>
  </si>
  <si>
    <t>04B026-B001</t>
  </si>
  <si>
    <t>04B123</t>
  </si>
  <si>
    <t>03C033/003</t>
  </si>
  <si>
    <t>13G010</t>
  </si>
  <si>
    <t>ห700/8787</t>
  </si>
  <si>
    <t>นาย หล้า ศรีสม</t>
  </si>
  <si>
    <t>เลขที่ 52 ม.9 ต. เวียง อ. เชียงแสน จ. เชียงราย</t>
  </si>
  <si>
    <t>09A021</t>
  </si>
  <si>
    <t>52 ม.9เวียง เชียงแสน เชียงราย</t>
  </si>
  <si>
    <t>09A021-B001</t>
  </si>
  <si>
    <t>09A021-B002</t>
  </si>
  <si>
    <t>เลขที่ 413/2 ม.2 ซ.- ถ.- ต. เวียง อ. เชียงแสน จ. เชียงราย</t>
  </si>
  <si>
    <t>04R013</t>
  </si>
  <si>
    <t>เลขที่ 142 ม.1 ต. เวียง อ. เชียงแสน จ. เชียงราย</t>
  </si>
  <si>
    <t>04B140</t>
  </si>
  <si>
    <t>09K015</t>
  </si>
  <si>
    <t>ห700/5520</t>
  </si>
  <si>
    <t>นาย หล้า ทันใจ</t>
  </si>
  <si>
    <t>เลขที่ 141/3 ม.3 ต. เวียง อ. เชียงแสน จ. เชียงราย</t>
  </si>
  <si>
    <t>10B036</t>
  </si>
  <si>
    <t>141/3 ม.3เวียง เชียงแสน เชียงราย</t>
  </si>
  <si>
    <t>ห700/6760</t>
  </si>
  <si>
    <t>น.ส. หล้า พิมพา</t>
  </si>
  <si>
    <t>เลขที่ 244 ม.5 ต. เวียง อ. เชียงแสน จ. เชียงราย</t>
  </si>
  <si>
    <t>13A031</t>
  </si>
  <si>
    <t>244 ม.5เวียง เชียงแสน เชียงราย</t>
  </si>
  <si>
    <t>13A031-B001</t>
  </si>
  <si>
    <t>13A031-B002</t>
  </si>
  <si>
    <t>13A031-B003</t>
  </si>
  <si>
    <t>13A031-B004</t>
  </si>
  <si>
    <t>13A031-B005</t>
  </si>
  <si>
    <t>ห700/2545</t>
  </si>
  <si>
    <t>นาง หล้า จินดาธรรม</t>
  </si>
  <si>
    <t>เลขที่ 196 ม.9 ต. เวียง อ. เชียงแสน จ. เชียงราย</t>
  </si>
  <si>
    <t>09E041</t>
  </si>
  <si>
    <t>196 ม.9เวียง เชียงแสน เชียงราย</t>
  </si>
  <si>
    <t>09E041-B001</t>
  </si>
  <si>
    <t>09E041-B002</t>
  </si>
  <si>
    <t>12A013</t>
  </si>
  <si>
    <t>12D030</t>
  </si>
  <si>
    <t>12C095</t>
  </si>
  <si>
    <t>ห700/8777</t>
  </si>
  <si>
    <t>น.ส. หล้า สุวรรณ์</t>
  </si>
  <si>
    <t>เลขที่ 389 ม.5 ซ.- ถ.- ต. ป่าตึง อ. แม่จัน จ. เชียงราย</t>
  </si>
  <si>
    <t>03G061</t>
  </si>
  <si>
    <t>389 ม.5 ซ.- ถ.-ป่าตึง แม่จัน เชียงราย</t>
  </si>
  <si>
    <t>03G061-B001</t>
  </si>
  <si>
    <t>ห700/8759</t>
  </si>
  <si>
    <t>น.ส. หล้า สายทอง</t>
  </si>
  <si>
    <t>เลขที่ 397 ม.8 ซ.- ถ.- ต. เวียง อ. เชียงแสน จ. เชียงราย</t>
  </si>
  <si>
    <t>06E058</t>
  </si>
  <si>
    <t>397 ม.8 ซ.- ถ.-เวียง เชียงแสน เชียงราย</t>
  </si>
  <si>
    <t>06E058-B001</t>
  </si>
  <si>
    <t>06E058-B002</t>
  </si>
  <si>
    <t>ห700/5814</t>
  </si>
  <si>
    <t>นาย หล้า ทาศักดิ์</t>
  </si>
  <si>
    <t>06J089</t>
  </si>
  <si>
    <t>06J089-B001</t>
  </si>
  <si>
    <t>04B109</t>
  </si>
  <si>
    <t>04B109-B001</t>
  </si>
  <si>
    <t xml:space="preserve"> ม.8 ต. เวียง อ. เชียงแสน จ. เชียงราย</t>
  </si>
  <si>
    <t>06E105</t>
  </si>
  <si>
    <t>เลขที่ 224 ม.5 ต. เวียง อ. เชียงแสน จ. เชียงราย</t>
  </si>
  <si>
    <t>12C091</t>
  </si>
  <si>
    <t>ห750/6767</t>
  </si>
  <si>
    <t>นาย หวาน พิลาพรรณ์</t>
  </si>
  <si>
    <t>เลขที่ 21 ม.4 ต. เวียง อ. เชียงแสน จ. เชียงราย</t>
  </si>
  <si>
    <t>21 ม.4เวียง เชียงแสน เชียงราย</t>
  </si>
  <si>
    <t>เลขที่ 38/1 ม.1 ซ.- ถ.- ต. แม่จัน อ. แม่จัน จ. เชียงราย</t>
  </si>
  <si>
    <t>10F028</t>
  </si>
  <si>
    <t>11E003</t>
  </si>
  <si>
    <t>11F002</t>
  </si>
  <si>
    <t>04O013</t>
  </si>
  <si>
    <t>13I018</t>
  </si>
  <si>
    <t>ธ ห ห้างหุ่นส่วนจำกัด บ้านสามเหลี่ยมทองคำ</t>
  </si>
  <si>
    <t xml:space="preserve">หจก. ห้างหุ่นส่วนจำกัด บ้านสามเหลี่ยมทองคำ </t>
  </si>
  <si>
    <t>03C023</t>
  </si>
  <si>
    <t>03C023-B001</t>
  </si>
  <si>
    <t>03C023-B002</t>
  </si>
  <si>
    <t>03C023-B003</t>
  </si>
  <si>
    <t>03C023-B004</t>
  </si>
  <si>
    <t>03C023-B005</t>
  </si>
  <si>
    <t>03C023-B007</t>
  </si>
  <si>
    <t>ห765/9587</t>
  </si>
  <si>
    <t>นาย หุมพันธ์ อินสวรรค์</t>
  </si>
  <si>
    <t>เลขที่ 22 ม.9 ต. เวียง อ. เชียงแสน จ. เชียงราย</t>
  </si>
  <si>
    <t>09D090</t>
  </si>
  <si>
    <t>22 ม.9เวียง เชียงแสน เชียงราย</t>
  </si>
  <si>
    <t>09D090-B001</t>
  </si>
  <si>
    <t>ห577/9552</t>
  </si>
  <si>
    <t>นาย เหนียว อินทจักร์</t>
  </si>
  <si>
    <t>11D052</t>
  </si>
  <si>
    <t>2 ม.5เวียง เชียงแสน เชียงราย</t>
  </si>
  <si>
    <t>11D052-B001</t>
  </si>
  <si>
    <t>ห577/5374</t>
  </si>
  <si>
    <t>นาย เหนียว บุญวัด</t>
  </si>
  <si>
    <t>เลขที่ 19 ม.9 ต. เวียง อ. เชียงแสน จ. เชียงราย</t>
  </si>
  <si>
    <t>09A026</t>
  </si>
  <si>
    <t>19 ม.9เวียง เชียงแสน เชียงราย</t>
  </si>
  <si>
    <t>09A026-B001</t>
  </si>
  <si>
    <t>11D035</t>
  </si>
  <si>
    <t>10F012</t>
  </si>
  <si>
    <t>11D049</t>
  </si>
  <si>
    <t>11D049-B001</t>
  </si>
  <si>
    <t>11D049-B002</t>
  </si>
  <si>
    <t>10F013</t>
  </si>
  <si>
    <t>10F009</t>
  </si>
  <si>
    <t>11D077</t>
  </si>
  <si>
    <t>เลขที่ 125 ม.10 ต. สันทราย อ. เมืองเชียงราย จ. เชียงราย</t>
  </si>
  <si>
    <t>08M019</t>
  </si>
  <si>
    <t>เลขที่ 54/1 ม.2 ซ.- ถ.- ต. เวียง อ. เชียงแสน จ. เชียงราย</t>
  </si>
  <si>
    <t>04P006</t>
  </si>
  <si>
    <t>08A019</t>
  </si>
  <si>
    <t>12E046</t>
  </si>
  <si>
    <t>เลขที่ 547 ม.4 ซ.- ถ.- ต. ริมกก อ. เมืองเชียงราย จ. เชียงราย</t>
  </si>
  <si>
    <t>07G010</t>
  </si>
  <si>
    <t>07I002</t>
  </si>
  <si>
    <t>07I001</t>
  </si>
  <si>
    <t>07I012</t>
  </si>
  <si>
    <t>08E003/006</t>
  </si>
  <si>
    <t>06M023</t>
  </si>
  <si>
    <t>07G020</t>
  </si>
  <si>
    <t>07G022</t>
  </si>
  <si>
    <t>07G021</t>
  </si>
  <si>
    <t>07G009</t>
  </si>
  <si>
    <t>07G011</t>
  </si>
  <si>
    <t>08K022</t>
  </si>
  <si>
    <t>08K023</t>
  </si>
  <si>
    <t>02G019</t>
  </si>
  <si>
    <t>03C048</t>
  </si>
  <si>
    <t>03C048-B001</t>
  </si>
  <si>
    <t>03C048-B002</t>
  </si>
  <si>
    <t>04C031</t>
  </si>
  <si>
    <t>04J004</t>
  </si>
  <si>
    <t>10A001</t>
  </si>
  <si>
    <t>10A003</t>
  </si>
  <si>
    <t>เลขที่ 213 ม.1 ต. ศรีเมืองชุม อ. แม่สาย จ. เชียงราย</t>
  </si>
  <si>
    <t>06C003</t>
  </si>
  <si>
    <t>เลขที่ 133 ม.6 ซ.- ถ.- ต. โยนก อ. เชียงแสน จ. เชียงราย</t>
  </si>
  <si>
    <t>02K012</t>
  </si>
  <si>
    <t>02K011</t>
  </si>
  <si>
    <t>เลขที่ 1539/1 ถ.จันทร์ ต. ทุ่งวัดดอน อ. สาทร จ. กรุงเทพมหานคร</t>
  </si>
  <si>
    <t>09B010</t>
  </si>
  <si>
    <t>เลขที่ 82/128 ม.18 ซ.- ถ.- ต. ลาดยาว อ. จตุจักร จ. กรุงเทพมหานคร</t>
  </si>
  <si>
    <t>02J018</t>
  </si>
  <si>
    <t>อ192/8555</t>
  </si>
  <si>
    <t>นาย องอาจ สุทธะป๊อก</t>
  </si>
  <si>
    <t>06I111</t>
  </si>
  <si>
    <t>ป740/2710</t>
  </si>
  <si>
    <t>นาง ปราณี เชียง</t>
  </si>
  <si>
    <t>20 ม.7ศรีดอนมูล เชียงแสน เชียงราย</t>
  </si>
  <si>
    <t>06I111-B001</t>
  </si>
  <si>
    <t>06I111-B002</t>
  </si>
  <si>
    <t>06I111-B003</t>
  </si>
  <si>
    <t>อ456/6752</t>
  </si>
  <si>
    <t>นาย อดิเทพ ภวนะเจริญสุข</t>
  </si>
  <si>
    <t>เลขที่ 44 ม.4 ซ.- ถ.- ต. แม่จัน อ. แม่จัน จ. เชียงราย</t>
  </si>
  <si>
    <t>03H005</t>
  </si>
  <si>
    <t>จ557/8581/001</t>
  </si>
  <si>
    <t>นาง จันทร์ติ๊บ แสนศักดิ์หาญ</t>
  </si>
  <si>
    <t>26 ม.1เวียง เชียงแสน เชียงราย</t>
  </si>
  <si>
    <t>03H005-B001</t>
  </si>
  <si>
    <t>03H005-B002</t>
  </si>
  <si>
    <t>03H005-B003</t>
  </si>
  <si>
    <t>03H005-B004</t>
  </si>
  <si>
    <t>03L010</t>
  </si>
  <si>
    <t>44 ม.4 ซ.- ถ.-แม่จัน แม่จัน เชียงราย</t>
  </si>
  <si>
    <t>03L010-B001</t>
  </si>
  <si>
    <t>03L012</t>
  </si>
  <si>
    <t>06J003</t>
  </si>
  <si>
    <t>น970/5780</t>
  </si>
  <si>
    <t>นาง น้อย โปราหา</t>
  </si>
  <si>
    <t>308 ม.2 ซ.- ถ.-เวียง เชียงแสน เชียงราย</t>
  </si>
  <si>
    <t>06J003-B001</t>
  </si>
  <si>
    <t>อ481/9476</t>
  </si>
  <si>
    <t>นาย อดิศักดิ์ อุตราภิรมย์สุข</t>
  </si>
  <si>
    <t>06K027</t>
  </si>
  <si>
    <t>เลขที่ 217 ม.4 ซ.บ้านโป่งกุ่ม ต. ป่าเมี่ยง อ. ดอยสะเก็ด จ. เชียงใหม่</t>
  </si>
  <si>
    <t>04B119</t>
  </si>
  <si>
    <t>เลขที่ 793/1 ม.8 ซ.- ถ.- ต. เวียง อ. เชียงแสน จ. เชียงราย</t>
  </si>
  <si>
    <t>06C019</t>
  </si>
  <si>
    <t>อ481/5777</t>
  </si>
  <si>
    <t>นาย อติศักดิ์ ธรรมวงศ์</t>
  </si>
  <si>
    <t>เลขที่ 102 ม.5 ต. เวียง อ. เชียงแสน จ. เชียงราย</t>
  </si>
  <si>
    <t>11G015</t>
  </si>
  <si>
    <t>102 ม.5เวียง เชียงแสน เชียงราย</t>
  </si>
  <si>
    <t>11G015-B001</t>
  </si>
  <si>
    <t>11G015-B002</t>
  </si>
  <si>
    <t>11G015-B003</t>
  </si>
  <si>
    <t>12D018</t>
  </si>
  <si>
    <t>อ517/1110</t>
  </si>
  <si>
    <t>นาย อธิคม คิงคำ</t>
  </si>
  <si>
    <t>เลขที่ 167 ม.1 ซ.- ถ.- ต. เวียง อ. เชียงแสน จ. เชียงราย</t>
  </si>
  <si>
    <t>03H042</t>
  </si>
  <si>
    <t>167 ม.1 ซ.- ถ.-เวียง เชียงแสน เชียงราย</t>
  </si>
  <si>
    <t>03H042-B001</t>
  </si>
  <si>
    <t>03H042-B002</t>
  </si>
  <si>
    <t>03H042-B003</t>
  </si>
  <si>
    <t>03H042-B004</t>
  </si>
  <si>
    <t>03H042-B006</t>
  </si>
  <si>
    <t>02J015</t>
  </si>
  <si>
    <t>02J011</t>
  </si>
  <si>
    <t>02J014</t>
  </si>
  <si>
    <t>04B145</t>
  </si>
  <si>
    <t>อ520/2557</t>
  </si>
  <si>
    <t>น.ส. อธิชา จันทร์คำ</t>
  </si>
  <si>
    <t>เลขที่ 98/1 ม.9 ต. เวียง อ. เชียงแสน จ. เชียงราย</t>
  </si>
  <si>
    <t>09D010</t>
  </si>
  <si>
    <t>98/1 ม.9เวียง เชียงแสน เชียงราย</t>
  </si>
  <si>
    <t>09D010-B001</t>
  </si>
  <si>
    <t>อ511/8558</t>
  </si>
  <si>
    <t>นาย อนงค์นาฎ สิทธิสาร</t>
  </si>
  <si>
    <t>อ511/8117</t>
  </si>
  <si>
    <t>นาย อนงค์ สังฆะวดี</t>
  </si>
  <si>
    <t>เลขที่ 207 ม.1 ซ.- ถ.- ต. เวียง อ. เชียงแสน จ. เชียงราย</t>
  </si>
  <si>
    <t>03H051</t>
  </si>
  <si>
    <t>207 ม.1 ซ.- ถ.-เวียง เชียงแสน เชียงราย</t>
  </si>
  <si>
    <t>03H051-B001</t>
  </si>
  <si>
    <t>04F014</t>
  </si>
  <si>
    <t>04A053</t>
  </si>
  <si>
    <t>อ511/1370</t>
  </si>
  <si>
    <t>น.ส. อนงค์ โกฎยี่</t>
  </si>
  <si>
    <t>เลขที่ 226 ม.1 ซ.- ถ.- ต. เวียง อ. เชียงแสน จ. เชียงราย</t>
  </si>
  <si>
    <t>03C040</t>
  </si>
  <si>
    <t>226 ม.1 ซ.- ถ.-เวียง เชียงแสน เชียงราย</t>
  </si>
  <si>
    <t>03C040-B001</t>
  </si>
  <si>
    <t>03J036</t>
  </si>
  <si>
    <t>03J033</t>
  </si>
  <si>
    <t>อ554/4711</t>
  </si>
  <si>
    <t>นาย อนันต์ ดวงคำ</t>
  </si>
  <si>
    <t>03F035</t>
  </si>
  <si>
    <t>03F035-B001</t>
  </si>
  <si>
    <t>03F035-B002</t>
  </si>
  <si>
    <t>03F035-B003</t>
  </si>
  <si>
    <t>03F035-B004</t>
  </si>
  <si>
    <t>01A004</t>
  </si>
  <si>
    <t>01A009</t>
  </si>
  <si>
    <t>01B001</t>
  </si>
  <si>
    <t>01E009</t>
  </si>
  <si>
    <t>01E012</t>
  </si>
  <si>
    <t>เลขที่ 89 ม.2 ซ.- ถ.- ต. เวียง อ. เชียงแสน จ. เชียงราย</t>
  </si>
  <si>
    <t>04C008</t>
  </si>
  <si>
    <t>อ554/2700</t>
  </si>
  <si>
    <t>นาย อนันต์ แช่ลี</t>
  </si>
  <si>
    <t>เลขที่ 38/1 ม.2 ต. เวียง อ. เชียงแสน จ. เชียงราย</t>
  </si>
  <si>
    <t>04R019</t>
  </si>
  <si>
    <t>เลขที่ 1/1 ม.3 ซ.- ถ.- ต. วัดเกต อ. เมืองเชียงใหม่ จ. เชียงใหม่</t>
  </si>
  <si>
    <t>04R011</t>
  </si>
  <si>
    <t>06J027</t>
  </si>
  <si>
    <t>38/1 ม.2เวียง เชียงแสน เชียงราย</t>
  </si>
  <si>
    <t>06J027-B001</t>
  </si>
  <si>
    <t>06J027-B002</t>
  </si>
  <si>
    <t>อ555/5850</t>
  </si>
  <si>
    <t>นาย อนันท์ ทะสัน</t>
  </si>
  <si>
    <t>09D048</t>
  </si>
  <si>
    <t>09D048-B001</t>
  </si>
  <si>
    <t>อ564/1276</t>
  </si>
  <si>
    <t>นาย อนิพัฒน์ คำชุมภู</t>
  </si>
  <si>
    <t>เลขที่ 196 ม.1 ซ.- ถ.- ต. เวียง อ. เชียงแสน จ. เชียงราย</t>
  </si>
  <si>
    <t>03G022</t>
  </si>
  <si>
    <t>196 ม.1 ซ.- ถ.-เวียง เชียงแสน เชียงราย</t>
  </si>
  <si>
    <t>03G022-B001</t>
  </si>
  <si>
    <t>03G022-B002</t>
  </si>
  <si>
    <t>04G017</t>
  </si>
  <si>
    <t>02I001</t>
  </si>
  <si>
    <t>อ520/2551</t>
  </si>
  <si>
    <t>นาย อนุชา จันแปงเงิน</t>
  </si>
  <si>
    <t>เลขที่ 173 ม.8 ซ.- ถ.- ต. เวียง อ. เชียงแสน จ. เชียงราย</t>
  </si>
  <si>
    <t>06E065</t>
  </si>
  <si>
    <t>173 ม.8 ซ.- ถ.-เวียง เชียงแสน เชียงราย</t>
  </si>
  <si>
    <t>06E065-B001</t>
  </si>
  <si>
    <t>06E065-B002</t>
  </si>
  <si>
    <t>06I104</t>
  </si>
  <si>
    <t>06I104-B001</t>
  </si>
  <si>
    <t>อ520/2545</t>
  </si>
  <si>
    <t>นาย อนุชา จันตานนท์</t>
  </si>
  <si>
    <t>เลขที่ 111 ม.8 ซ.- ถ.- ต. เวียง อ. เชียงแสน จ. เชียงราย</t>
  </si>
  <si>
    <t>06J112</t>
  </si>
  <si>
    <t>111 ม.8 ซ.- ถ.-เวียง เชียงแสน เชียงราย</t>
  </si>
  <si>
    <t>06J112-B001</t>
  </si>
  <si>
    <t>เลขที่ 9 ถ.บรมราชชนนี ต. ฉิมพลี อ. ตลิ่งชัน จ. กรุงเทพมหานคร</t>
  </si>
  <si>
    <t>10B009</t>
  </si>
  <si>
    <t>เลขที่ 95/232 ม.5 ซ.- ถ.- ต. ปากเกร็ด อ. ปากเกร็ด จ. นนทบุรี</t>
  </si>
  <si>
    <t>04R028</t>
  </si>
  <si>
    <t>04R029</t>
  </si>
  <si>
    <t>อ561/7767</t>
  </si>
  <si>
    <t>นาย อนุพงษ์ วิยะพร้าว</t>
  </si>
  <si>
    <t>เลขที่ 533 ม.1 ซ.- ถ.- ต. เวียง อ. เชียงแสน จ. เชียงราย</t>
  </si>
  <si>
    <t>02B031</t>
  </si>
  <si>
    <t>533 ม.1 ซ.- ถ.-เวียง เชียงแสน เชียงราย</t>
  </si>
  <si>
    <t>02B031-B001</t>
  </si>
  <si>
    <t>อ566/5710</t>
  </si>
  <si>
    <t>นาย อนุภาพ นิลคำ</t>
  </si>
  <si>
    <t>เลขที่ 277/1 ม.1 ซ.- ถ.- ต. เวียง อ. เชียงแสน จ. เชียงราย</t>
  </si>
  <si>
    <t>03I037</t>
  </si>
  <si>
    <t>277/1 ม.1 ซ.- ถ.-เวียง เชียงแสน เชียงราย</t>
  </si>
  <si>
    <t>03I037-B001</t>
  </si>
  <si>
    <t>เลขที่ 43 ม.7 ต. เวียง อ. เชียงแสน จ. เชียงราย</t>
  </si>
  <si>
    <t>13C011</t>
  </si>
  <si>
    <t>น177/8571</t>
  </si>
  <si>
    <t>นาง นงเยาว์ สุประการ</t>
  </si>
  <si>
    <t>43 ม.7เวียง เชียงแสน เชียงราย</t>
  </si>
  <si>
    <t>13C011-B001</t>
  </si>
  <si>
    <t>13C011-B002</t>
  </si>
  <si>
    <t>เลขที่ 29 ม.6 ต. เวียง อ. เชียงแสน จ. เชียงราย</t>
  </si>
  <si>
    <t>06N015</t>
  </si>
  <si>
    <t>ส550/5519</t>
  </si>
  <si>
    <t>นาย สนิท ปันเขื่อนขัด</t>
  </si>
  <si>
    <t>60 ม.9ป่าสัก เชียงแสน เชียงราย</t>
  </si>
  <si>
    <t>06N015-B001</t>
  </si>
  <si>
    <t>เลขที่ 609/19 ม.4 ต. ริมกก อ. เมืองเชียงราย จ. เชียงราย</t>
  </si>
  <si>
    <t>08M013</t>
  </si>
  <si>
    <t>อ572/7187/001</t>
  </si>
  <si>
    <t>นาย อนุวัช วงศ์วรรณ</t>
  </si>
  <si>
    <t>12G002</t>
  </si>
  <si>
    <t>12A022</t>
  </si>
  <si>
    <t>12A020</t>
  </si>
  <si>
    <t>12A010</t>
  </si>
  <si>
    <t>09A055</t>
  </si>
  <si>
    <t>12I010-B001</t>
  </si>
  <si>
    <t>12I010-B002</t>
  </si>
  <si>
    <t>12I010-B003</t>
  </si>
  <si>
    <t>12I010-B004</t>
  </si>
  <si>
    <t>12I010-B005</t>
  </si>
  <si>
    <t>12I010-B006</t>
  </si>
  <si>
    <t>12I010-B007</t>
  </si>
  <si>
    <t>12I010-B008</t>
  </si>
  <si>
    <t>12I011</t>
  </si>
  <si>
    <t>12A024</t>
  </si>
  <si>
    <t>อ574/2765</t>
  </si>
  <si>
    <t>นาย อนุวัต ชมภูประทัง</t>
  </si>
  <si>
    <t>เลขที่ 185 ม.6 ต. เวียง อ. เชียงแสน จ. เชียงราย</t>
  </si>
  <si>
    <t>08D028</t>
  </si>
  <si>
    <t>185 ม.6เวียง เชียงแสน เชียงราย</t>
  </si>
  <si>
    <t>08D028-B002</t>
  </si>
  <si>
    <t>เลขที่ 229/2 ม.2 ต. ตาลเดี่ยว อ. หล่มสัก จ. เพชรบูรณ์</t>
  </si>
  <si>
    <t>08K025</t>
  </si>
  <si>
    <t>อ587/5540</t>
  </si>
  <si>
    <t>น.ส. อนุษรา ปันติ</t>
  </si>
  <si>
    <t>เลขที่ 117 ม.9 ต. เวียง อ. เชียงแสน จ. เชียงราย</t>
  </si>
  <si>
    <t>09D091</t>
  </si>
  <si>
    <t>117 ม.9เวียง เชียงแสน เชียงราย</t>
  </si>
  <si>
    <t>09D091-B001</t>
  </si>
  <si>
    <t>09D091-B002</t>
  </si>
  <si>
    <t>09D091-B003</t>
  </si>
  <si>
    <t>09D091-B004</t>
  </si>
  <si>
    <t>อ585/4174</t>
  </si>
  <si>
    <t>นาย อนุสิทธิ์ ตะกรุดโทน</t>
  </si>
  <si>
    <t>เลขที่ 199 ม.8 ซ.- ถ.- ต. เวียง อ. เชียงแสน จ. เชียงราย</t>
  </si>
  <si>
    <t>04C009</t>
  </si>
  <si>
    <t>04P023</t>
  </si>
  <si>
    <t>06I044</t>
  </si>
  <si>
    <t>199 ม.8 ซ.- ถ.-เวียง เชียงแสน เชียงราย</t>
  </si>
  <si>
    <t>06I044-B001</t>
  </si>
  <si>
    <t>06I044-B002</t>
  </si>
  <si>
    <t>อ585/9550</t>
  </si>
  <si>
    <t>นาย อนุสิทธิ์ อินทะจักร์</t>
  </si>
  <si>
    <t>เลขที่ 347 ม.5 ต. เวียง อ. เชียงแสน จ. เชียงราย</t>
  </si>
  <si>
    <t>11F042</t>
  </si>
  <si>
    <t>347 ม.5เวียง เชียงแสน เชียงราย</t>
  </si>
  <si>
    <t>11F042-B001</t>
  </si>
  <si>
    <t>เลขที่ 147 ม.1 ซ.- ถ.- ต. เวียง อ. เชียงแสน จ. เชียงราย</t>
  </si>
  <si>
    <t>03K079</t>
  </si>
  <si>
    <t>03K079-B001</t>
  </si>
  <si>
    <t>อ624/2771</t>
  </si>
  <si>
    <t>นาย อภิชาติ จิวรกุล</t>
  </si>
  <si>
    <t>03I004</t>
  </si>
  <si>
    <t>03I004-B001</t>
  </si>
  <si>
    <t>เลขที่ 80/811 ม.5 ต. บางเมืองใหม่ อ. เมืองสมุทรปราการ จ. สมุทรปราการ</t>
  </si>
  <si>
    <t>07H006</t>
  </si>
  <si>
    <t>อ624/7117</t>
  </si>
  <si>
    <t>นาย อภิชาติ มงคลคลี</t>
  </si>
  <si>
    <t>เลขที่ 826 ม.3 ต. เวียง อ. เชียงแสน จ. เชียงราย</t>
  </si>
  <si>
    <t>08L009</t>
  </si>
  <si>
    <t>826 ม.3เวียง เชียงแสน เชียงราย</t>
  </si>
  <si>
    <t>เลขที่ 175 ม.4 ซ.- ถ.- ต. โชคชัย อ. ดอยหลวง จ. เชียงราย</t>
  </si>
  <si>
    <t>06E117</t>
  </si>
  <si>
    <t>เลขที่ 140/5 ถ.เทศบาลสาย2 ต. ขลุง อ. ขลุง จ. จันทบุรี</t>
  </si>
  <si>
    <t>08F004/006</t>
  </si>
  <si>
    <t>08F015/002</t>
  </si>
  <si>
    <t>12J020</t>
  </si>
  <si>
    <t>12C079</t>
  </si>
  <si>
    <t>12F036</t>
  </si>
  <si>
    <t>12B016</t>
  </si>
  <si>
    <t>อ655/2771</t>
  </si>
  <si>
    <t>นาย อภินันต์ ชัยมงคล</t>
  </si>
  <si>
    <t>เลขที่ 340 ม.2 ต. เวียง อ. เชียงแสน จ. เชียงราย</t>
  </si>
  <si>
    <t>07L009</t>
  </si>
  <si>
    <t>340 ม.2เวียง เชียงแสน เชียงราย</t>
  </si>
  <si>
    <t>07L009-B001</t>
  </si>
  <si>
    <t>อ658/7820</t>
  </si>
  <si>
    <t>นาย อภิเบศ ยศชา</t>
  </si>
  <si>
    <t>เลขที่ 13 ม.13 ต. เทอดไทย อ. แม่ฟ้าหลวง จ. เชียงราย</t>
  </si>
  <si>
    <t>08D018</t>
  </si>
  <si>
    <t>13 ม.13เทอดไทย แม่ฟ้าหลวง เชียงราย</t>
  </si>
  <si>
    <t>08D018-B001</t>
  </si>
  <si>
    <t>อ667/8594</t>
  </si>
  <si>
    <t>น.ส. อภิพร แสนอาด</t>
  </si>
  <si>
    <t>เลขที่ 439 ม.1 ซ.- ถ.- ต. เวียง อ. เชียงแสน จ. เชียงราย</t>
  </si>
  <si>
    <t>03K016</t>
  </si>
  <si>
    <t>439 ม.1 ซ.- ถ.-เวียง เชียงแสน เชียงราย</t>
  </si>
  <si>
    <t>03K016-B001</t>
  </si>
  <si>
    <t>02I004</t>
  </si>
  <si>
    <t>04B068</t>
  </si>
  <si>
    <t>04B068-B001</t>
  </si>
  <si>
    <t>เลขที่ 166 ม.8 ซ.- ถ.- ต. เวียง อ. เชียงแสน จ. เชียงราย</t>
  </si>
  <si>
    <t>04M009</t>
  </si>
  <si>
    <t>อ674/2500</t>
  </si>
  <si>
    <t>นาง อภิรดี จำใบ</t>
  </si>
  <si>
    <t>เลขที่ 477 ม.2 ต. เวียง อ. เชียงแสน จ. เชียงราย</t>
  </si>
  <si>
    <t>09A059</t>
  </si>
  <si>
    <t>477 ม.2เวียง เชียงแสน เชียงราย</t>
  </si>
  <si>
    <t>09A059-B001</t>
  </si>
  <si>
    <t>09A059-B002</t>
  </si>
  <si>
    <t>อ671/9517</t>
  </si>
  <si>
    <t>นาย อภิรักษ์ อิ่นแก้ว</t>
  </si>
  <si>
    <t>เลขที่ 43 ม.4 ต. เวียง อ. เชียงแสน จ. เชียงราย</t>
  </si>
  <si>
    <t>002/030</t>
  </si>
  <si>
    <t>43 ม.4เวียง เชียงแสน เชียงราย</t>
  </si>
  <si>
    <t>เลขที่ 15 ม.4 ต. จันจว้าใต้ อ. แม่จัน จ. เชียงราย</t>
  </si>
  <si>
    <t>อ770/2757</t>
  </si>
  <si>
    <t>นาง อมร ไชยนาวา</t>
  </si>
  <si>
    <t>เลขที่ 113 ม.3 ต. เวียง อ. เชียงแสน จ. เชียงราย</t>
  </si>
  <si>
    <t>08L010</t>
  </si>
  <si>
    <t>113 ม.3เวียง เชียงแสน เชียงราย</t>
  </si>
  <si>
    <t>08L010-B001</t>
  </si>
  <si>
    <t>อ770/1577</t>
  </si>
  <si>
    <t>นาง อมร คำนวล</t>
  </si>
  <si>
    <t>เลขที่ 36/1 ม.4 ต. เวียง อ. เชียงแสน จ. เชียงราย</t>
  </si>
  <si>
    <t>08M017</t>
  </si>
  <si>
    <t>36/1 ม.4เวียง เชียงแสน เชียงราย</t>
  </si>
  <si>
    <t>08M017-B001</t>
  </si>
  <si>
    <t>08M017-B002</t>
  </si>
  <si>
    <t>08M017-B003</t>
  </si>
  <si>
    <t>08M017-B004</t>
  </si>
  <si>
    <t>08M017-B005</t>
  </si>
  <si>
    <t>เลขที่ 413 ม.1 ซ.- ถ.- ต. เวียง อ. เชียงแสน จ. เชียงราย</t>
  </si>
  <si>
    <t>03M006</t>
  </si>
  <si>
    <t>เลขที่ 2022/21 ถ.พหลโยธิน ต. เสนานิคม อ. จตุจักร จ. กรุงเทพมหานคร</t>
  </si>
  <si>
    <t>07H005</t>
  </si>
  <si>
    <t>อ777/2924</t>
  </si>
  <si>
    <t>นาง อมรรัตน์ เชื้อเจ็ดตน</t>
  </si>
  <si>
    <t>เลขที่ 257 ม.8 ซ.- ถ.- ต. เวียง อ. เชียงแสน จ. เชียงราย</t>
  </si>
  <si>
    <t>06I122</t>
  </si>
  <si>
    <t>257 ม.8 ซ.- ถ.-เวียง เชียงแสน เชียงราย</t>
  </si>
  <si>
    <t>06I122-B001</t>
  </si>
  <si>
    <t>เลขที่ 140 ม.2 ซ.- ถ.- ต. เวียง อ. เชียงแสน จ. เชียงราย</t>
  </si>
  <si>
    <t>06E133</t>
  </si>
  <si>
    <t>เลขที่ 870/11 ม.- ซ.- ถ.- ต. เวียง อ. เชียงแสน จ. เชียงราย</t>
  </si>
  <si>
    <t>03E002</t>
  </si>
  <si>
    <t>เลขที่ 1091/90 ม.- ซ.- ถ.เพชรบุรีตัดใหม่ ต. สามเสนใน อ. พญาไท จ. กรุงเทพมหานคร</t>
  </si>
  <si>
    <t>04O002</t>
  </si>
  <si>
    <t>อ764/8777</t>
  </si>
  <si>
    <t>นาง อรพิณ ศรีวิลัย</t>
  </si>
  <si>
    <t>เลขที่ 8/1 ม.8 ซ.- ถ.- ต. เวียง อ. เชียงแสน จ. เชียงราย</t>
  </si>
  <si>
    <t>06I117</t>
  </si>
  <si>
    <t>8/1 ม.8 ซ.- ถ.-เวียง เชียงแสน เชียงราย</t>
  </si>
  <si>
    <t>06I117-B001</t>
  </si>
  <si>
    <t>เลขที่ 162 ม.2 ซ.- ถ.- ต. เวียง อ. เชียงแสน จ. เชียงราย</t>
  </si>
  <si>
    <t>04N027</t>
  </si>
  <si>
    <t>08H001</t>
  </si>
  <si>
    <t>เลขที่ 29/288 ม.9 ซ.- ถ.- ต. บางพูด อ. ปากเกร็ด จ. นนทบุรี</t>
  </si>
  <si>
    <t>02H001</t>
  </si>
  <si>
    <t>13C014</t>
  </si>
  <si>
    <t>13C004</t>
  </si>
  <si>
    <t>อ777/5331</t>
  </si>
  <si>
    <t>น.ส. อรวรรณ ปัญญากาศ</t>
  </si>
  <si>
    <t>เลขที่ 322 ม.1 ต. เวียง อ. เชียงแสน จ. เชียงราย</t>
  </si>
  <si>
    <t>03F027</t>
  </si>
  <si>
    <t>322 ม.1เวียง เชียงแสน เชียงราย</t>
  </si>
  <si>
    <t>03F027-B001</t>
  </si>
  <si>
    <t>03F027-B002</t>
  </si>
  <si>
    <t>03F027-B003</t>
  </si>
  <si>
    <t>อ777/9958</t>
  </si>
  <si>
    <t>น.ส. อรวรรณ อ่อนศรี</t>
  </si>
  <si>
    <t>เลขที่ 199 ม.1 ซ.- ถ.- ต. เวียง อ. เชียงแสน จ. เชียงราย</t>
  </si>
  <si>
    <t>03K068</t>
  </si>
  <si>
    <t>199 ม.1 ซ.- ถ.-เวียง เชียงแสน เชียงราย</t>
  </si>
  <si>
    <t>03K068-B001</t>
  </si>
  <si>
    <t>03K068-B002</t>
  </si>
  <si>
    <t>เลขที่ 86/463 ม.6 ซ.- ถ.- ต. สวนหลวง อ. สวนหลวง จ. กรุงเทพมหานคร</t>
  </si>
  <si>
    <t>02G020</t>
  </si>
  <si>
    <t>10B010</t>
  </si>
  <si>
    <t>อ777/2900</t>
  </si>
  <si>
    <t>น.ส. อรวรรณ จะฮา</t>
  </si>
  <si>
    <t>เลขที่ 258 ม.8 ซ.- ถ.- ต. เวียง อ. เชียงแสน จ. เชียงราย</t>
  </si>
  <si>
    <t>06E016</t>
  </si>
  <si>
    <t>258 ม.8 ซ.- ถ.-เวียง เชียงแสน เชียงราย</t>
  </si>
  <si>
    <t>06E016-B001</t>
  </si>
  <si>
    <t>อ777/5918</t>
  </si>
  <si>
    <t>น.ส. อรวรรณ ทองสุข</t>
  </si>
  <si>
    <t>เลขที่ 13 ม.5 ซ.- ถ.- ต. ประตูชัย อ. พระนครศรีอยุธยา จ. พระนครศรีอยุธยา</t>
  </si>
  <si>
    <t>06J096</t>
  </si>
  <si>
    <t>13 ม.5 ซ.- ถ.-ประตูชัย พระนครศรีอยุธยา พระนครศรีอยุธยา</t>
  </si>
  <si>
    <t>06J096-B001</t>
  </si>
  <si>
    <t>อ777/8777</t>
  </si>
  <si>
    <t>น.ส. อรวรรณ์ สุวรรณ์</t>
  </si>
  <si>
    <t>เลขที่ 82 ม.6 ต. เวียง อ. เชียงแสน จ. เชียงราย</t>
  </si>
  <si>
    <t>08B020</t>
  </si>
  <si>
    <t>82 ม.6เวียง เชียงแสน เชียงราย</t>
  </si>
  <si>
    <t>08B022</t>
  </si>
  <si>
    <t>08B021</t>
  </si>
  <si>
    <t>08B021-B001</t>
  </si>
  <si>
    <t>อ774/7112</t>
  </si>
  <si>
    <t>ด.ญ. อรวัณ วงค์เจริญ</t>
  </si>
  <si>
    <t>เลขที่ 14 ม.8 ซ.- ถ.- ต. เวียง อ. เชียงแสน จ. เชียงราย</t>
  </si>
  <si>
    <t>06E059</t>
  </si>
  <si>
    <t>14 ม.8 ซ.- ถ.-เวียง เชียงแสน เชียงราย</t>
  </si>
  <si>
    <t>06E059-B002</t>
  </si>
  <si>
    <t>อ775/5972</t>
  </si>
  <si>
    <t>นาย อรวัน น้อยใจ</t>
  </si>
  <si>
    <t>เลขที่ 20/11 ม.11 ซ.- ถ.- ต. แม่ข้าวต้ม อ. เมืองเชียงราย จ. เชียงราย</t>
  </si>
  <si>
    <t>02I011</t>
  </si>
  <si>
    <t>20/11 ม.11 ซ.- ถ.-แม่ข้าวต้ม เมืองเชียงราย เชียงราย</t>
  </si>
  <si>
    <t>02I011-B001</t>
  </si>
  <si>
    <t>02I011-B002</t>
  </si>
  <si>
    <t>02I011-B003</t>
  </si>
  <si>
    <t>02I011-B004</t>
  </si>
  <si>
    <t>02I011-B005</t>
  </si>
  <si>
    <t>อ775/8570</t>
  </si>
  <si>
    <t>นาย อรวัน สุทิมา</t>
  </si>
  <si>
    <t>เลขที่ 344 ม.8 ซ.- ถ.- ต. เวียง อ. เชียงแสน จ. เชียงราย</t>
  </si>
  <si>
    <t>06E009</t>
  </si>
  <si>
    <t>344 ม.8 ซ.- ถ.-เวียง เชียงแสน เชียงราย</t>
  </si>
  <si>
    <t>06E009-B001</t>
  </si>
  <si>
    <t>06E009-B002</t>
  </si>
  <si>
    <t>อ780/5717</t>
  </si>
  <si>
    <t>นาง อรสา เที่ยงวิบูลย์วงศ์</t>
  </si>
  <si>
    <t>เลขที่ 213/308 ม.26 ซ.- ถ.- ต.  อ. ประเวศ จ. กรุงเทพมหานคร</t>
  </si>
  <si>
    <t>03F041</t>
  </si>
  <si>
    <t>213/308 ม.26 ซ.- ถ.- ประเวศ กรุงเทพมหานคร</t>
  </si>
  <si>
    <t>เลขที่ 213/308 ม.10 ต.  อ. พระโขนง จ. กรุงเทพมหานคร</t>
  </si>
  <si>
    <t>07H021</t>
  </si>
  <si>
    <t>02D009</t>
  </si>
  <si>
    <t>08K020</t>
  </si>
  <si>
    <t>03M026</t>
  </si>
  <si>
    <t>อ780/1255</t>
  </si>
  <si>
    <t>นาง อรสา คำจันทร์</t>
  </si>
  <si>
    <t>11G001</t>
  </si>
  <si>
    <t>เลขที่ 45 ม.2 ซ.- ถ.- ต. เวียง อ. เชียงแสน จ. เชียงราย</t>
  </si>
  <si>
    <t>06A027</t>
  </si>
  <si>
    <t>10B012</t>
  </si>
  <si>
    <t>เลขที่ 107 ม.6 ต. พลูตาหลวง อ. สัตหีบ จ. ชลบุรี</t>
  </si>
  <si>
    <t>07L016</t>
  </si>
  <si>
    <t>อ795/5918</t>
  </si>
  <si>
    <t>น.ส. อรอนงค์ ทองสุข</t>
  </si>
  <si>
    <t>06J100</t>
  </si>
  <si>
    <t>06J100-B001</t>
  </si>
  <si>
    <t>อ795/1700</t>
  </si>
  <si>
    <t>น.ส. อรอานิญช์ เขมภาวี</t>
  </si>
  <si>
    <t>06E083</t>
  </si>
  <si>
    <t>06E083-B001</t>
  </si>
  <si>
    <t>06E083-B002</t>
  </si>
  <si>
    <t>06E083-B003</t>
  </si>
  <si>
    <t>06E083-B004</t>
  </si>
  <si>
    <t>อ798/7717</t>
  </si>
  <si>
    <t>นาง อรอุษา มูลแก้ว</t>
  </si>
  <si>
    <t>เลขที่ 669 ม.2 ต. เวียง อ. เชียงแสน จ. เชียงราย</t>
  </si>
  <si>
    <t>08J010</t>
  </si>
  <si>
    <t>669 ม.2เวียง เชียงแสน เชียงราย</t>
  </si>
  <si>
    <t>08J010-B001</t>
  </si>
  <si>
    <t>เลขที่ 82 ม.1 ต. เวียง อ. เชียงแสน จ. เชียงราย</t>
  </si>
  <si>
    <t>03F019</t>
  </si>
  <si>
    <t>ก911/7471</t>
  </si>
  <si>
    <t>นาย ก๋องคำ ยี่ดวง</t>
  </si>
  <si>
    <t>82 ม.1 ซ.- ถ.-เวียง เชียงแสน เชียงราย</t>
  </si>
  <si>
    <t>03F019-B001</t>
  </si>
  <si>
    <t>03F019-B002</t>
  </si>
  <si>
    <t>03F019-B003</t>
  </si>
  <si>
    <t>03F019-B004</t>
  </si>
  <si>
    <t>อ730/5918</t>
  </si>
  <si>
    <t>นาย อรัญ ทองสุข</t>
  </si>
  <si>
    <t>เลขที่ 594 ม.8 ซ.- ถ.- ต. เวียง อ. เชียงแสน จ. เชียงราย</t>
  </si>
  <si>
    <t>06J085</t>
  </si>
  <si>
    <t>594 ม.8 ซ.- ถ.-เวียง เชียงแสน เชียงราย</t>
  </si>
  <si>
    <t>06J085-B001</t>
  </si>
  <si>
    <t>อ733/2157</t>
  </si>
  <si>
    <t>น.ส. อรัญญา จงทวีลาภ</t>
  </si>
  <si>
    <t>เลขที่ 310/621 ซ.สรงประภา14 ถ.สรงประภา ต. ดอนเมือง อ. ดอนเมือง จ. กรุงเทพมหานคร</t>
  </si>
  <si>
    <t>11F008</t>
  </si>
  <si>
    <t>11F008-B001</t>
  </si>
  <si>
    <t>11F008-B002</t>
  </si>
  <si>
    <t>11F008-B003</t>
  </si>
  <si>
    <t>12E021</t>
  </si>
  <si>
    <t>12I012</t>
  </si>
  <si>
    <t>อ733/8780</t>
  </si>
  <si>
    <t>น.ส. อรัญญา ศรีใส</t>
  </si>
  <si>
    <t>เลขที่ 2318 ม.9 ต. เวียง อ. เชียงแสน จ. เชียงราย</t>
  </si>
  <si>
    <t>09D093</t>
  </si>
  <si>
    <t>2318 ม.9เวียง เชียงแสน เชียงราย</t>
  </si>
  <si>
    <t>09D093-B003</t>
  </si>
  <si>
    <t>11F009</t>
  </si>
  <si>
    <t>310/621 ซ.สรงประภา14 ถ.สรงประภาดอนเมือง ดอนเมือง กรุงเทพมหานคร</t>
  </si>
  <si>
    <t>12C064</t>
  </si>
  <si>
    <t>12C064-B001</t>
  </si>
  <si>
    <t>อ733/2557</t>
  </si>
  <si>
    <t>น.ส. อรัญญา จันทร์ตุ้ย</t>
  </si>
  <si>
    <t>07J023</t>
  </si>
  <si>
    <t>07J023-B001</t>
  </si>
  <si>
    <t>07J023-B002</t>
  </si>
  <si>
    <t>เลขที่ 29/2 ถ.ประโคนชัย ต. ปากน้ำ อ. เมืองสมุทรปราการ จ. สมุทรปราการ</t>
  </si>
  <si>
    <t>08D010</t>
  </si>
  <si>
    <t>08D021</t>
  </si>
  <si>
    <t>ส240/4212</t>
  </si>
  <si>
    <t>นาย สุชาติ เตชะกิจรุ่งเรือง</t>
  </si>
  <si>
    <t>102/85 ม.9บางมด จอมทอง กรุงเทพมหานคร</t>
  </si>
  <si>
    <t>08D021-B001</t>
  </si>
  <si>
    <t>08D021-B002</t>
  </si>
  <si>
    <t>08D021-B003</t>
  </si>
  <si>
    <t>08D021-B004</t>
  </si>
  <si>
    <t>08D021-B005</t>
  </si>
  <si>
    <t>08D021-B006</t>
  </si>
  <si>
    <t>08D011</t>
  </si>
  <si>
    <t>อ740/1575</t>
  </si>
  <si>
    <t>นาย อรุณ ขุนวัน</t>
  </si>
  <si>
    <t>เลขที่ 200 ม.5 ต. เวียง อ. เชียงแสน จ. เชียงราย</t>
  </si>
  <si>
    <t>11F010</t>
  </si>
  <si>
    <t>200 ม.5เวียง เชียงแสน เชียงราย</t>
  </si>
  <si>
    <t>11F010-B001</t>
  </si>
  <si>
    <t>11F010-B002</t>
  </si>
  <si>
    <t>11F010-B003</t>
  </si>
  <si>
    <t>เลขที่ 240/4 ม.15 ต. รอบเวียง อ. เมืองเชียงราย จ. เชียงราย</t>
  </si>
  <si>
    <t>09I023</t>
  </si>
  <si>
    <t>09I031</t>
  </si>
  <si>
    <t>เลขที่ 46 ม.11 ต. เจาทอง อ. ภักดีชุมพล จ. ชัยภูมิ</t>
  </si>
  <si>
    <t>13C003</t>
  </si>
  <si>
    <t>อ747/5552</t>
  </si>
  <si>
    <t>นาง อรุณวตรี ทะนันชัย</t>
  </si>
  <si>
    <t>เลขที่ 236 ม.9 ต. เวียง อ. เชียงแสน จ. เชียงราย</t>
  </si>
  <si>
    <t>09E026</t>
  </si>
  <si>
    <t>236 ม.9เวียง เชียงแสน เชียงราย</t>
  </si>
  <si>
    <t>09E026-B001</t>
  </si>
  <si>
    <t>09E026-B002</t>
  </si>
  <si>
    <t>09E026-B003</t>
  </si>
  <si>
    <t>อ748/2765</t>
  </si>
  <si>
    <t>นาง อรุณศรี ชมภูทิพย์</t>
  </si>
  <si>
    <t>เลขที่ 149 ม.5 ต. เวียง อ. เชียงแสน จ. เชียงราย</t>
  </si>
  <si>
    <t>13A030</t>
  </si>
  <si>
    <t>149 ม.5เวียง เชียงแสน เชียงราย</t>
  </si>
  <si>
    <t>13A030-B001</t>
  </si>
  <si>
    <t>อ740/6757</t>
  </si>
  <si>
    <t>นาง อรุณี ภิระบรรณ์</t>
  </si>
  <si>
    <t>เลขที่ 293 ม.1 ซ.- ถ.- ต. เวียง อ. เชียงแสน จ. เชียงราย</t>
  </si>
  <si>
    <t>03I025</t>
  </si>
  <si>
    <t>293 ม.1 ซ.- ถ.-เวียง เชียงแสน เชียงราย</t>
  </si>
  <si>
    <t>03I025-B001</t>
  </si>
  <si>
    <t>03I025-B002</t>
  </si>
  <si>
    <t>03I025-B003</t>
  </si>
  <si>
    <t>03I025-B004</t>
  </si>
  <si>
    <t>03I025-B005</t>
  </si>
  <si>
    <t>04A007</t>
  </si>
  <si>
    <t>04A007-B001</t>
  </si>
  <si>
    <t>04A007-B002</t>
  </si>
  <si>
    <t>04A007-B003</t>
  </si>
  <si>
    <t>04A007-B004</t>
  </si>
  <si>
    <t>03I030</t>
  </si>
  <si>
    <t>03I030-B001</t>
  </si>
  <si>
    <t>03I015</t>
  </si>
  <si>
    <t>03I015-B001</t>
  </si>
  <si>
    <t>เลขที่ 68/3 ม.12 ต. รอบเวียง อ. เมืองเชียงราย จ. เชียงราย</t>
  </si>
  <si>
    <t>06H022</t>
  </si>
  <si>
    <t>03H058</t>
  </si>
  <si>
    <t>04B101</t>
  </si>
  <si>
    <t>อ776/8771</t>
  </si>
  <si>
    <t>น.ส. อวยพร หลวงนา</t>
  </si>
  <si>
    <t>06E028</t>
  </si>
  <si>
    <t>06E028-B001</t>
  </si>
  <si>
    <t>เลขที่ 119 ม.4 ต. เวียง อ. เชียงแสน จ. เชียงราย</t>
  </si>
  <si>
    <t>อ910/8677</t>
  </si>
  <si>
    <t>นาย อ่อง สุพรรณ์</t>
  </si>
  <si>
    <t>เลขที่ 138 ม.1 ซ.- ถ.- ต. เวียง อ. เชียงแสน จ. เชียงราย</t>
  </si>
  <si>
    <t>03H052</t>
  </si>
  <si>
    <t>138 ม.1 ซ.- ถ.-เวียง เชียงแสน เชียงราย</t>
  </si>
  <si>
    <t>03H052-B001</t>
  </si>
  <si>
    <t>03H052-B002</t>
  </si>
  <si>
    <t>03H052-B003</t>
  </si>
  <si>
    <t>03J019</t>
  </si>
  <si>
    <t>02H011</t>
  </si>
  <si>
    <t>อ910/5770</t>
  </si>
  <si>
    <t>นาย อ่อง ปามูล</t>
  </si>
  <si>
    <t>เลขที่ 216 ม.8 ซ.- ถ.- ต. เวียง อ. เชียงแสน จ. เชียงราย</t>
  </si>
  <si>
    <t>06E024</t>
  </si>
  <si>
    <t>216 ม.8 ซ.- ถ.-เวียง เชียงแสน เชียงราย</t>
  </si>
  <si>
    <t>06E024-B001</t>
  </si>
  <si>
    <t>06E024-B002</t>
  </si>
  <si>
    <t>06E024-B003</t>
  </si>
  <si>
    <t>อ940/7935</t>
  </si>
  <si>
    <t>นาง อ๊อด มอญเทศ</t>
  </si>
  <si>
    <t>เลขที่ 88 ม.9 ต. เวียง อ. เชียงแสน จ. เชียงราย</t>
  </si>
  <si>
    <t>09B020</t>
  </si>
  <si>
    <t>88 ม.9เวียง เชียงแสน เชียงราย</t>
  </si>
  <si>
    <t>09B020-B001</t>
  </si>
  <si>
    <t>เลขที่ 15 ม.4 ต. เวียง อ. เชียงแสน จ. เชียงราย</t>
  </si>
  <si>
    <t>อ950/6787</t>
  </si>
  <si>
    <t>นาง ออน พรหมปัญญา</t>
  </si>
  <si>
    <t>เลขที่ 108 ม.1 ซ.- ถ.- ต. เวียง อ. เชียงแสน จ. เชียงราย</t>
  </si>
  <si>
    <t>02B027</t>
  </si>
  <si>
    <t>02B025</t>
  </si>
  <si>
    <t>03F042</t>
  </si>
  <si>
    <t>108 ม.1 ซ.- ถ.-เวียง เชียงแสน เชียงราย</t>
  </si>
  <si>
    <t>02G007</t>
  </si>
  <si>
    <t>เลขที่ 96 ม.2 ซ.- ถ.- ต. จันจว้า อ. แม่จัน จ. เชียงราย</t>
  </si>
  <si>
    <t>06C021</t>
  </si>
  <si>
    <t>02B019</t>
  </si>
  <si>
    <t>02B016</t>
  </si>
  <si>
    <t>02B001</t>
  </si>
  <si>
    <t>อ951/5717</t>
  </si>
  <si>
    <t>น.ส. อ่อนแก้ว ปวงมณี</t>
  </si>
  <si>
    <t>เลขที่ 219 ม.1 ซ.- ถ.- ต. เวียง อ. เชียงแสน จ. เชียงราย</t>
  </si>
  <si>
    <t>03B031</t>
  </si>
  <si>
    <t>219 ม.1 ซ.- ถ.-เวียง เชียงแสน เชียงราย</t>
  </si>
  <si>
    <t>03B031-B001</t>
  </si>
  <si>
    <t>อ951/8700</t>
  </si>
  <si>
    <t>นาง อ่อนแก้ว ศรีวิฃัย</t>
  </si>
  <si>
    <t>06E099</t>
  </si>
  <si>
    <t>87 ม.8 ซ.- ถ.-เวียง เชียงแสน เชียงราย</t>
  </si>
  <si>
    <t>06E099-B001</t>
  </si>
  <si>
    <t>อ958/7114</t>
  </si>
  <si>
    <t>นาย อ่อนศรี วงค์เดช</t>
  </si>
  <si>
    <t>เลขที่ 85 ม.5 ต. เวียง อ. เชียงแสน จ. เชียงราย</t>
  </si>
  <si>
    <t>11F012</t>
  </si>
  <si>
    <t>85 ม.5เวียง เชียงแสน เชียงราย</t>
  </si>
  <si>
    <t>12I028</t>
  </si>
  <si>
    <t>เลขที่ 181 ม.3 ต. เวียง อ. เชียงแสน จ. เชียงราย</t>
  </si>
  <si>
    <t>09J015</t>
  </si>
  <si>
    <t>อ958/6188</t>
  </si>
  <si>
    <t>นาย อ่อนศรี พงษ์สวัสดิ์</t>
  </si>
  <si>
    <t>12E035</t>
  </si>
  <si>
    <t>12E037</t>
  </si>
  <si>
    <t>13E046</t>
  </si>
  <si>
    <t>13A024</t>
  </si>
  <si>
    <t>อ950/8117</t>
  </si>
  <si>
    <t>นาง อ่อน สังฆะวดี</t>
  </si>
  <si>
    <t>เลขที่ 15 ม.1 ซ.- ถ.- ต. เวียง อ. เชียงแสน จ. เชียงราย</t>
  </si>
  <si>
    <t>03D018</t>
  </si>
  <si>
    <t>15 ม.1 ซ.- ถ.-เวียง เชียงแสน เชียงราย</t>
  </si>
  <si>
    <t>03D018-B001</t>
  </si>
  <si>
    <t>03D018-B003</t>
  </si>
  <si>
    <t>อ950/5757</t>
  </si>
  <si>
    <t>นาย อ่อน นามนวล</t>
  </si>
  <si>
    <t>เลขที่ 578 ม.1 ซ.- ถ.- ต. เวียง อ. เชียงแสน จ. เชียงราย</t>
  </si>
  <si>
    <t>04B033</t>
  </si>
  <si>
    <t>578 ม.1 ซ.- ถ.-เวียง เชียงแสน เชียงราย</t>
  </si>
  <si>
    <t>04B033-B001</t>
  </si>
  <si>
    <t>04B033-B002</t>
  </si>
  <si>
    <t>เลขที่ 95/168 ถ.ปัญญาอินทรา ต. บางชัน อ. คลองสามวา จ. กรุงเทพมหานคร</t>
  </si>
  <si>
    <t>09E010</t>
  </si>
  <si>
    <t>09E015</t>
  </si>
  <si>
    <t>12C029</t>
  </si>
  <si>
    <t>เลขที่ 473 ม.1 ต. เวียง อ. เชียงแสน จ. เชียงราย</t>
  </si>
  <si>
    <t>04C013</t>
  </si>
  <si>
    <t>04C015</t>
  </si>
  <si>
    <t>12C037</t>
  </si>
  <si>
    <t>อ970/7955</t>
  </si>
  <si>
    <t>นาง อ้อย เรือนทอง</t>
  </si>
  <si>
    <t>เลขที่ 100 ม.3 ซ.- ถ.- ต. ศรีเมืองชุม อ. แม่สาย จ. เชียงราย</t>
  </si>
  <si>
    <t>06E148</t>
  </si>
  <si>
    <t>100 ม.3 ซ.- ถ.-ศรีเมืองชุม แม่สาย เชียงราย</t>
  </si>
  <si>
    <t>06E148-B001</t>
  </si>
  <si>
    <t>เลขที่ 196 ม.4 ต. เวียง อ. เชียงแสน จ. เชียงราย</t>
  </si>
  <si>
    <t>เลขที่ 115 ม.8 ต. เวียง อ. เชียงแสน จ. เชียงราย</t>
  </si>
  <si>
    <t>08K014</t>
  </si>
  <si>
    <t>06C013</t>
  </si>
  <si>
    <t>อ179/1877</t>
  </si>
  <si>
    <t>นาย อัครฤทธิ์ คูสุวรรณ</t>
  </si>
  <si>
    <t>เลขที่ 15/87 ม.14 ต. รอบเวียง อ. เมืองเชียงราย จ. เชียงราย</t>
  </si>
  <si>
    <t>08M007</t>
  </si>
  <si>
    <t>08M015</t>
  </si>
  <si>
    <t>04O017</t>
  </si>
  <si>
    <t>15/87 ม.14รอบเวียง เมืองเชียงราย เชียงราย</t>
  </si>
  <si>
    <t>04O017-B001</t>
  </si>
  <si>
    <t>04O017-B005</t>
  </si>
  <si>
    <t>04O017-B006</t>
  </si>
  <si>
    <t>เลขที่ 33/1 ซ.แสงเงิน ต. คลองตันเหนือ อ. วัฒนา จ. กรุงเทพมหานคร</t>
  </si>
  <si>
    <t>07H023</t>
  </si>
  <si>
    <t>อ114/5600</t>
  </si>
  <si>
    <t>น.ส. อังคณา นพคุณ</t>
  </si>
  <si>
    <t>เลขที่ 84 ม.3 ซ.- ถ.- ต. เวียง อ. เชียงแสน จ. เชียงราย</t>
  </si>
  <si>
    <t>09G026</t>
  </si>
  <si>
    <t>84 ม.3 ซ.- ถ.-เวียง เชียงแสน เชียงราย</t>
  </si>
  <si>
    <t>09G026-B001</t>
  </si>
  <si>
    <t>09G026-B002</t>
  </si>
  <si>
    <t>09G026-B003</t>
  </si>
  <si>
    <t>09G026-B004</t>
  </si>
  <si>
    <t>09G026-B005</t>
  </si>
  <si>
    <t>09G026-B006</t>
  </si>
  <si>
    <t>09G026-B007</t>
  </si>
  <si>
    <t>อ114/5614/001</t>
  </si>
  <si>
    <t>เลขที่ 201/2 ม.3 ซ.- ถ.- ต. เวียง อ. เชียงแสน จ. เชียงราย</t>
  </si>
  <si>
    <t>06H005</t>
  </si>
  <si>
    <t>201/2 ม.3 ซ.- ถ.-เวียง เชียงแสน เชียงราย</t>
  </si>
  <si>
    <t>06H005-B001</t>
  </si>
  <si>
    <t>06H004</t>
  </si>
  <si>
    <t>09G027</t>
  </si>
  <si>
    <t>06E049</t>
  </si>
  <si>
    <t>06E161</t>
  </si>
  <si>
    <t>07H001</t>
  </si>
  <si>
    <t>อ227/8771</t>
  </si>
  <si>
    <t>น.ส. อัจฉรา หลวงนา</t>
  </si>
  <si>
    <t>เลขที่ 369 ม.8 ซ.- ถ.- ต. เวียง อ. เชียงแสน จ. เชียงราย</t>
  </si>
  <si>
    <t>06I018</t>
  </si>
  <si>
    <t>369 ม.8 ซ.- ถ.-เวียง เชียงแสน เชียงราย</t>
  </si>
  <si>
    <t>06I018-B001</t>
  </si>
  <si>
    <t>เลขที่ 321 ม.1 ต. เวียง อ. เชียงแสน จ. เชียงราย</t>
  </si>
  <si>
    <t>04B157</t>
  </si>
  <si>
    <t>04B158</t>
  </si>
  <si>
    <t>เลขที่ 725 ม.1 ต. เวียง อ. เชียงแสน จ. เชียงราย</t>
  </si>
  <si>
    <t>อ327/5557</t>
  </si>
  <si>
    <t>น.ส. อัญชลี ทับทิมดี</t>
  </si>
  <si>
    <t>เลขที่ 150/6 ม.10 ซ.- ถ.- ต. คูคต อ. ลำลูกกา จ. ปทุมธานี</t>
  </si>
  <si>
    <t>03G012</t>
  </si>
  <si>
    <t>03I027</t>
  </si>
  <si>
    <t>150/6 ม.10 ซ.- ถ.-คูคต ลำลูกกา ปทุมธานี</t>
  </si>
  <si>
    <t>03I027-B001</t>
  </si>
  <si>
    <t>03I028</t>
  </si>
  <si>
    <t>03I028-B001</t>
  </si>
  <si>
    <t>03I026</t>
  </si>
  <si>
    <t>เลขที่ 210/23 ม.6 ซ.- ถ.- ต. ประเวศ อ. ประเวศ จ. กรุงเทพมหานคร</t>
  </si>
  <si>
    <t>02G021</t>
  </si>
  <si>
    <t>04D003</t>
  </si>
  <si>
    <t>04H009</t>
  </si>
  <si>
    <t>อ325/4577</t>
  </si>
  <si>
    <t>นาง อัญชัน ดาทุมมา</t>
  </si>
  <si>
    <t>07H022</t>
  </si>
  <si>
    <t>219 ม.6เวียง เชียงแสน เชียงราย</t>
  </si>
  <si>
    <t>07H022-B001</t>
  </si>
  <si>
    <t>07H010</t>
  </si>
  <si>
    <t>07H011</t>
  </si>
  <si>
    <t>08A012</t>
  </si>
  <si>
    <t>07H019</t>
  </si>
  <si>
    <t>07H018/001</t>
  </si>
  <si>
    <t>07H008</t>
  </si>
  <si>
    <t>07H018/002</t>
  </si>
  <si>
    <t>08A033/001</t>
  </si>
  <si>
    <t>08A002/001</t>
  </si>
  <si>
    <t>เลขที่ 272/3 ม.1 ต. เวียง อ. เชียงแสน จ. เชียงราย</t>
  </si>
  <si>
    <t>09I019</t>
  </si>
  <si>
    <t>เลขที่ 86 ม.3 ต. เวียง อ. เชียงแสน จ. เชียงราย</t>
  </si>
  <si>
    <t>10A011</t>
  </si>
  <si>
    <t>เลขที่ 326 ม.13 ต. แม่สาย อ. แม่สาย จ. เชียงราย</t>
  </si>
  <si>
    <t>08I009</t>
  </si>
  <si>
    <t>เลขที่ 351 ม.3 ต. เวียง อ. เชียงแสน จ. เชียงราย</t>
  </si>
  <si>
    <t>07F020</t>
  </si>
  <si>
    <t>13E054</t>
  </si>
  <si>
    <t>อ767/5385</t>
  </si>
  <si>
    <t>นาง อัมพร บุญเสนาะ</t>
  </si>
  <si>
    <t>เลขที่ 375 ม.8 ซ.- ถ.- ต. เวียง อ. เชียงแสน จ. เชียงราย</t>
  </si>
  <si>
    <t>06I115</t>
  </si>
  <si>
    <t>375 ม.8 ซ.- ถ.-เวียง เชียงแสน เชียงราย</t>
  </si>
  <si>
    <t>06I115-B001</t>
  </si>
  <si>
    <t>06I115-B002</t>
  </si>
  <si>
    <t>อ767/8774</t>
  </si>
  <si>
    <t>นาง อัมพร เหมียดไส</t>
  </si>
  <si>
    <t>เลขที่ 214/318  ม.5 ต. แม่เหียะ อ. เมืองเชียงใหม่ จ. เชียงใหม่</t>
  </si>
  <si>
    <t>04D021</t>
  </si>
  <si>
    <t>214/318  ม.5แม่เหียะ เมืองเชียงใหม่ เชียงใหม่</t>
  </si>
  <si>
    <t>04D021-B001</t>
  </si>
  <si>
    <t>เลขที่ 221/1 ม.8 ซ.- ถ.- ต. แม่สาย อ. แม่สาย จ. เชียงราย</t>
  </si>
  <si>
    <t>04K027</t>
  </si>
  <si>
    <t>อ767/2545</t>
  </si>
  <si>
    <t>นาง อัมพวัน จินดาธรรม</t>
  </si>
  <si>
    <t>เลขที่ 29 ม.1 ซ.- ถ.- ต. เวียง อ. เชียงแสน จ. เชียงราย</t>
  </si>
  <si>
    <t>03F031</t>
  </si>
  <si>
    <t>29 ม.1 ซ.- ถ.-เวียง เชียงแสน เชียงราย</t>
  </si>
  <si>
    <t>03F031-B001</t>
  </si>
  <si>
    <t>อ767/7946</t>
  </si>
  <si>
    <t>น.ส. อัมพวัน ยอดผ่านเมือง</t>
  </si>
  <si>
    <t>เลขที่ 37 ม.8 ซ.- ถ.- ต. เวียง อ. เชียงแสน จ. เชียงราย</t>
  </si>
  <si>
    <t>06I052</t>
  </si>
  <si>
    <t>37 ม.8 ซ.- ถ.-เวียง เชียงแสน เชียงราย</t>
  </si>
  <si>
    <t>06I052-B001</t>
  </si>
  <si>
    <t>อ760/1956</t>
  </si>
  <si>
    <t>น.ส. อัมพา เขื่อนเพชร</t>
  </si>
  <si>
    <t>เลขที่ 249 ม.6 ต. เวียง อ. เชียงแสน จ. เชียงราย</t>
  </si>
  <si>
    <t>08D034</t>
  </si>
  <si>
    <t>249 ม.6เวียง เชียงแสน เชียงราย</t>
  </si>
  <si>
    <t>08D034-B001</t>
  </si>
  <si>
    <t>02D048</t>
  </si>
  <si>
    <t>13E009</t>
  </si>
  <si>
    <t>04N038</t>
  </si>
  <si>
    <t>04N039</t>
  </si>
  <si>
    <t>02E028</t>
  </si>
  <si>
    <t>04B112</t>
  </si>
  <si>
    <t>เลขที่ 35/ช ม.4 ต. เวียง อ. เชียงแสน จ. เชียงราย</t>
  </si>
  <si>
    <t>01B017</t>
  </si>
  <si>
    <t>อ827/5771</t>
  </si>
  <si>
    <t>น.ส. อัศเจรีย์ นามวงค์</t>
  </si>
  <si>
    <t>เลขที่ 40/1 ม.17 ต. แม่ข้าวต้ม อ. เมืองเชียงราย จ. เชียงราย</t>
  </si>
  <si>
    <t>09D046</t>
  </si>
  <si>
    <t>ช765/1558</t>
  </si>
  <si>
    <t>น.ส. ชมภูนุท กัปปะหะ</t>
  </si>
  <si>
    <t>123 ม.14ท่าข้าวเปลือก แม่จัน เชียงราย</t>
  </si>
  <si>
    <t>09D108</t>
  </si>
  <si>
    <t>09D107</t>
  </si>
  <si>
    <t>40/1 ม.17แม่ข้าวต้ม เมืองเชียงราย เชียงราย</t>
  </si>
  <si>
    <t>09D107-B001</t>
  </si>
  <si>
    <t>13C008</t>
  </si>
  <si>
    <t>13C006</t>
  </si>
  <si>
    <t>เลขที่ 418 ม.1 ต. เวียง อ. เชียงแสน จ. เชียงราย</t>
  </si>
  <si>
    <t>02E005</t>
  </si>
  <si>
    <t>อ170/7117</t>
  </si>
  <si>
    <t>นาย อาคม มงคลคลี</t>
  </si>
  <si>
    <t>04I010</t>
  </si>
  <si>
    <t>อ170/8757</t>
  </si>
  <si>
    <t>ด.ช. อาคม ศรีธิเมืองใจ</t>
  </si>
  <si>
    <t>11G028</t>
  </si>
  <si>
    <t>11G028-B001</t>
  </si>
  <si>
    <t>06I137</t>
  </si>
  <si>
    <t>298 ม.2 ซ.- ถ.-เวียง เชียงแสน เชียงราย</t>
  </si>
  <si>
    <t>06I137-B001</t>
  </si>
  <si>
    <t>06I137-B002</t>
  </si>
  <si>
    <t>06I137-B003</t>
  </si>
  <si>
    <t>06I137-B004</t>
  </si>
  <si>
    <t>04G025</t>
  </si>
  <si>
    <t>อ277/2600</t>
  </si>
  <si>
    <t>นางสาว อาเจียว แซ่ฟู</t>
  </si>
  <si>
    <t>เลขที่ 80 ม.9 ต. แม่สลองใน อ. แม่ฟ้าหลวง จ. เชียงราย</t>
  </si>
  <si>
    <t>03I001</t>
  </si>
  <si>
    <t>80 ม.9แม่สลองใน แม่ฟ้าหลวง เชียงราย</t>
  </si>
  <si>
    <t>03I001-B001</t>
  </si>
  <si>
    <t>เลขที่ 36 ซ.แฉล้มนิมิตร 5 แยก 5 ต. บางโคล่ อ. บางคอแหลม จ. กรุงเทพมหานคร</t>
  </si>
  <si>
    <t>13A034</t>
  </si>
  <si>
    <t>13A039</t>
  </si>
  <si>
    <t>อ511/6753</t>
  </si>
  <si>
    <t>นาย อานงค์ ภิระปัญญา</t>
  </si>
  <si>
    <t>เลขที่ 235 ม.5 ต. เวียง อ. เชียงแสน จ. เชียงราย</t>
  </si>
  <si>
    <t>11E033</t>
  </si>
  <si>
    <t>235 ม.5เวียง เชียงแสน เชียงราย</t>
  </si>
  <si>
    <t>11E033-B001</t>
  </si>
  <si>
    <t>อ511/8521</t>
  </si>
  <si>
    <t>นาง อานงค์ แสนโชคพาณิชย์</t>
  </si>
  <si>
    <t>เลขที่ 645 ม.8 ซ.- ถ.- ต. เวียง อ. เชียงแสน จ. เชียงราย</t>
  </si>
  <si>
    <t>04R027</t>
  </si>
  <si>
    <t>645 ม.8 ซ.- ถ.-เวียง เชียงแสน เชียงราย</t>
  </si>
  <si>
    <t>04R027-B002</t>
  </si>
  <si>
    <t>04R027-B003</t>
  </si>
  <si>
    <t>04R027-B004</t>
  </si>
  <si>
    <t>04R027-B005</t>
  </si>
  <si>
    <t>04R027-B006</t>
  </si>
  <si>
    <t>04R038</t>
  </si>
  <si>
    <t>04R038-B001</t>
  </si>
  <si>
    <t>04R038-B002</t>
  </si>
  <si>
    <t>04R038-B003</t>
  </si>
  <si>
    <t>04R038-B004</t>
  </si>
  <si>
    <t>04R038-B005</t>
  </si>
  <si>
    <t>04R038-B006</t>
  </si>
  <si>
    <t>04R038-B007</t>
  </si>
  <si>
    <t>04R038-B008</t>
  </si>
  <si>
    <t>04R038-B009</t>
  </si>
  <si>
    <t>04R038-B010</t>
  </si>
  <si>
    <t>04R038-B011</t>
  </si>
  <si>
    <t>04R038-B012</t>
  </si>
  <si>
    <t>04R038-B013</t>
  </si>
  <si>
    <t>04R038-B014</t>
  </si>
  <si>
    <t>04R038-B015</t>
  </si>
  <si>
    <t>04R038-B016</t>
  </si>
  <si>
    <t>04R038-B017</t>
  </si>
  <si>
    <t>04R038-B018</t>
  </si>
  <si>
    <t>07J022</t>
  </si>
  <si>
    <t>อ555/8765</t>
  </si>
  <si>
    <t>นาย อานนท์ สมพันธ์</t>
  </si>
  <si>
    <t>11D034</t>
  </si>
  <si>
    <t>22 ม.5เวียง เชียงแสน เชียงราย</t>
  </si>
  <si>
    <t>11D034-B001</t>
  </si>
  <si>
    <t>11D034-B002</t>
  </si>
  <si>
    <t>13E045</t>
  </si>
  <si>
    <t>เลขที่ 214/226 ม.5 ซ.- ถ.- ต. แม่เหียะ อ. เมืองเชียงใหม่ จ. เชียงใหม่</t>
  </si>
  <si>
    <t>02B029</t>
  </si>
  <si>
    <t>อ554/5330</t>
  </si>
  <si>
    <t>นาง อานันต์ ปัญโญ</t>
  </si>
  <si>
    <t>06E137</t>
  </si>
  <si>
    <t>06E137-B001</t>
  </si>
  <si>
    <t>อ500/8770</t>
  </si>
  <si>
    <t>นาง อาปะ หลิ้ว</t>
  </si>
  <si>
    <t>เลขที่ 417 ม.1 ซ.- ถ.- ต. เวียง อ. เชียงแสน จ. เชียงราย</t>
  </si>
  <si>
    <t>03K064</t>
  </si>
  <si>
    <t>417 ม.1 ซ.- ถ.-เวียง เชียงแสน เชียงราย</t>
  </si>
  <si>
    <t>03K064-B001</t>
  </si>
  <si>
    <t>เลขที่ 104 ม.16 ต. ท่าก๊อ อ. แม่สรวย จ. เชียงราย</t>
  </si>
  <si>
    <t>09A039</t>
  </si>
  <si>
    <t>02B020</t>
  </si>
  <si>
    <t>เลขที่ 194 ม.8 ซ.- ถ.- ต. เวียง อ. เชียงแสน จ. เชียงราย</t>
  </si>
  <si>
    <t>อ700/9550</t>
  </si>
  <si>
    <t>นาย อ้าย อุปทา</t>
  </si>
  <si>
    <t>03E004</t>
  </si>
  <si>
    <t>เลขที่ 151 ม.2 ซ.- ถ.- ต. เวียง อ. เชียงแสน จ. เชียงราย</t>
  </si>
  <si>
    <t>04K019</t>
  </si>
  <si>
    <t>เลขที่ 142/1 ม.2 ซ.- ถ.- ต. เวียง อ. เชียงแสน จ. เชียงราย</t>
  </si>
  <si>
    <t>04D010</t>
  </si>
  <si>
    <t>04Q010</t>
  </si>
  <si>
    <t>03H002</t>
  </si>
  <si>
    <t>217 ม.1 ซ.- ถ.-เวียง เชียงแสน เชียงราย</t>
  </si>
  <si>
    <t>03H002-B001</t>
  </si>
  <si>
    <t>03H002-B003</t>
  </si>
  <si>
    <t>03H028</t>
  </si>
  <si>
    <t>03H028-B001</t>
  </si>
  <si>
    <t>03H028-B002</t>
  </si>
  <si>
    <t>เลขที่ 124/1 ม.2 ซ.- ถ.- ต. เวียง อ. เชียงแสน จ. เชียงราย</t>
  </si>
  <si>
    <t>04K002</t>
  </si>
  <si>
    <t>04K009</t>
  </si>
  <si>
    <t>อ700/6787</t>
  </si>
  <si>
    <t>นาง อารี พลสวัสดิ์</t>
  </si>
  <si>
    <t>เลขที่ 236 ม.3 ต. ปล้อง อ. เทิง จ. เชียงราย</t>
  </si>
  <si>
    <t>12C097</t>
  </si>
  <si>
    <t>236 ม.3ปล้อง เทิง เชียงราย</t>
  </si>
  <si>
    <t>12C097-B001</t>
  </si>
  <si>
    <t>07D007</t>
  </si>
  <si>
    <t>07D018</t>
  </si>
  <si>
    <t>07D020</t>
  </si>
  <si>
    <t>07D011</t>
  </si>
  <si>
    <t>07D012</t>
  </si>
  <si>
    <t>07D014</t>
  </si>
  <si>
    <t>07D016</t>
  </si>
  <si>
    <t>07D002</t>
  </si>
  <si>
    <t>07D005</t>
  </si>
  <si>
    <t>07D021</t>
  </si>
  <si>
    <t>07D009</t>
  </si>
  <si>
    <t>07D003</t>
  </si>
  <si>
    <t>เลขที่ 19/2 ม.- ซ.วัดราชสิทธาราม ถ.- ต. วัดท่าพระ อ. บางกอกใหญ่ จ. กรุงเทพมหานคร</t>
  </si>
  <si>
    <t>06A013</t>
  </si>
  <si>
    <t>03I058</t>
  </si>
  <si>
    <t>03I058-B001</t>
  </si>
  <si>
    <t>03I058-B003</t>
  </si>
  <si>
    <t>03I088</t>
  </si>
  <si>
    <t>03I089</t>
  </si>
  <si>
    <t>เลขที่ 111 ม.4 ต. เวียง อ. เชียงแสน จ. เชียงราย</t>
  </si>
  <si>
    <t>เลขที่ 958 ม.- ซ.สุขุมวิท 10/1 ถ.- ต. บางจาก อ. พระโขนง จ. กรุงเทพมหานคร</t>
  </si>
  <si>
    <t>07E004</t>
  </si>
  <si>
    <t>07B018</t>
  </si>
  <si>
    <t>07B017</t>
  </si>
  <si>
    <t>07A015</t>
  </si>
  <si>
    <t>07A021</t>
  </si>
  <si>
    <t>07F009</t>
  </si>
  <si>
    <t>07F007</t>
  </si>
  <si>
    <t>07E007</t>
  </si>
  <si>
    <t>07C024</t>
  </si>
  <si>
    <t>07J007</t>
  </si>
  <si>
    <t>07J002</t>
  </si>
  <si>
    <t>07F030</t>
  </si>
  <si>
    <t>07F036</t>
  </si>
  <si>
    <t>07B003</t>
  </si>
  <si>
    <t>07B004</t>
  </si>
  <si>
    <t>07B002</t>
  </si>
  <si>
    <t>07B001</t>
  </si>
  <si>
    <t>07B012</t>
  </si>
  <si>
    <t>07B013</t>
  </si>
  <si>
    <t>07A005</t>
  </si>
  <si>
    <t>07A007</t>
  </si>
  <si>
    <t>07B014</t>
  </si>
  <si>
    <t>07B007</t>
  </si>
  <si>
    <t>07A001</t>
  </si>
  <si>
    <t>07D013</t>
  </si>
  <si>
    <t>07C022</t>
  </si>
  <si>
    <t>07F010</t>
  </si>
  <si>
    <t>07F021</t>
  </si>
  <si>
    <t>07F027</t>
  </si>
  <si>
    <t>07F028</t>
  </si>
  <si>
    <t>07F012</t>
  </si>
  <si>
    <t>07F011</t>
  </si>
  <si>
    <t>07C021</t>
  </si>
  <si>
    <t>07E008</t>
  </si>
  <si>
    <t>07J001</t>
  </si>
  <si>
    <t>07F032</t>
  </si>
  <si>
    <t>07F035</t>
  </si>
  <si>
    <t>07E009</t>
  </si>
  <si>
    <t>07F022</t>
  </si>
  <si>
    <t>เลขที่ 972 ม.3 ต. เวียง อ. เชียงแสน จ. เชียงราย</t>
  </si>
  <si>
    <t>08G007</t>
  </si>
  <si>
    <t>07F033</t>
  </si>
  <si>
    <t>เลขที่ 98 ม.13 ซ.- ถ.- ต. สบเปิง อ. แม่แตง จ. เชียงใหม่</t>
  </si>
  <si>
    <t>02G015</t>
  </si>
  <si>
    <t>07C025</t>
  </si>
  <si>
    <t>อ770/5330</t>
  </si>
  <si>
    <t>นาย อารีย์ ปัญญา</t>
  </si>
  <si>
    <t>03H012</t>
  </si>
  <si>
    <t>03H012-B001</t>
  </si>
  <si>
    <t>03H012-B002</t>
  </si>
  <si>
    <t>เลขที่ 112 ม.9 ต. กรับใหญ่ อ. บ้านโป่ง จ. ราชบุรี</t>
  </si>
  <si>
    <t>10B014</t>
  </si>
  <si>
    <t>03E020</t>
  </si>
  <si>
    <t>06H023</t>
  </si>
  <si>
    <t>03L017</t>
  </si>
  <si>
    <t>02D012</t>
  </si>
  <si>
    <t>อ774/8000</t>
  </si>
  <si>
    <t>น.ส. อารีรัตน์ แสนโชคพาณิชย์</t>
  </si>
  <si>
    <t>เลขที่ 2 ม.6 ต. เวียง อ. เชียงแสน จ. เชียงราย</t>
  </si>
  <si>
    <t>06K24</t>
  </si>
  <si>
    <t>06K024-B001</t>
  </si>
  <si>
    <t>07J005</t>
  </si>
  <si>
    <t>2 ม.6เวียง เชียงแสน เชียงราย</t>
  </si>
  <si>
    <t>07J005-B001</t>
  </si>
  <si>
    <t>07J005-B002</t>
  </si>
  <si>
    <t>อ774/6778</t>
  </si>
  <si>
    <t>น.ส. อารีรัตน์ พรมสวัสดิ์</t>
  </si>
  <si>
    <t>เลขที่ 105 ม.8 ซ.- ถ.- ต. เวียง อ. เชียงแสน จ. เชียงราย</t>
  </si>
  <si>
    <t>06E146</t>
  </si>
  <si>
    <t>105 ม.8 ซ.- ถ.-เวียง เชียงแสน เชียงราย</t>
  </si>
  <si>
    <t>06E146-B001</t>
  </si>
  <si>
    <t>06E146-B002</t>
  </si>
  <si>
    <t>06E146-B003</t>
  </si>
  <si>
    <t>อ790/9770</t>
  </si>
  <si>
    <t>นาย อาเลอะ อุ่ยแม</t>
  </si>
  <si>
    <t>เลขที่ 26 ม.6 ซ.- ถ.- ต. เวียง อ. เชียงแสน จ. เชียงราย</t>
  </si>
  <si>
    <t>09H006</t>
  </si>
  <si>
    <t>26 ม.6 ซ.- ถ.-เวียง เชียงแสน เชียงราย</t>
  </si>
  <si>
    <t>06L024</t>
  </si>
  <si>
    <t>06L024-B001</t>
  </si>
  <si>
    <t>06I010</t>
  </si>
  <si>
    <t>เลขที่ 81 ม.6 ซ.- ถ.- ต. ดงเจน อ. ภูกามยาว จ. พะเยา</t>
  </si>
  <si>
    <t>06E027</t>
  </si>
  <si>
    <t>อ870/7987</t>
  </si>
  <si>
    <t>น.ส. อาหมี่ เยอหมื่อ</t>
  </si>
  <si>
    <t>เลขที่ 274 ม.6 ต. เวียง อ. เชียงแสน จ. เชียงราย</t>
  </si>
  <si>
    <t>06L027</t>
  </si>
  <si>
    <t>274 ม.6เวียง เชียงแสน เชียงราย</t>
  </si>
  <si>
    <t>06L027-B001</t>
  </si>
  <si>
    <t>อ577/2772</t>
  </si>
  <si>
    <t>นาย อำนวย ชัยราช</t>
  </si>
  <si>
    <t>เลขที่ 183 ม.5 ต. เวียง อ. เชียงแสน จ. เชียงราย</t>
  </si>
  <si>
    <t>11G049</t>
  </si>
  <si>
    <t>183 ม.5เวียง เชียงแสน เชียงราย</t>
  </si>
  <si>
    <t>11G049-B001</t>
  </si>
  <si>
    <t>อ577/8780</t>
  </si>
  <si>
    <t>นาย อำนวย ศรีใส</t>
  </si>
  <si>
    <t>เลขที่ 605 ม.3 ต. เวียง อ. เชียงแสน จ. เชียงราย</t>
  </si>
  <si>
    <t>09A072</t>
  </si>
  <si>
    <t>605 ม.3เวียง เชียงแสน เชียงราย</t>
  </si>
  <si>
    <t>09A072-B001</t>
  </si>
  <si>
    <t>09A072-B002</t>
  </si>
  <si>
    <t>09A072-B003</t>
  </si>
  <si>
    <t>เลขที่ 336/3 ม.1 ซ.- ถ.- ต. ประชาธิปัตย์ อ. ธัญบุรี จ. ปทุมธานี</t>
  </si>
  <si>
    <t>06F011</t>
  </si>
  <si>
    <t>อ577/2771</t>
  </si>
  <si>
    <t>นาย อำนวย ชัยมงคล</t>
  </si>
  <si>
    <t>เลขที่ 330 ม.8 ซ.- ถ.- ต. เวียง อ. เชียงแสน จ. เชียงราย</t>
  </si>
  <si>
    <t>06E078</t>
  </si>
  <si>
    <t>330 ม.8 ซ.- ถ.-เวียง เชียงแสน เชียงราย</t>
  </si>
  <si>
    <t>06E078-B001</t>
  </si>
  <si>
    <t>06E078-B002</t>
  </si>
  <si>
    <t>06E078-B003</t>
  </si>
  <si>
    <t>12C017</t>
  </si>
  <si>
    <t>12C017-B001</t>
  </si>
  <si>
    <t>12C017-B002</t>
  </si>
  <si>
    <t>11G071</t>
  </si>
  <si>
    <t>11G071-B001</t>
  </si>
  <si>
    <t>11G071-B002</t>
  </si>
  <si>
    <t>11G071-B003</t>
  </si>
  <si>
    <t>11G071-B004</t>
  </si>
  <si>
    <t>อ520/8787</t>
  </si>
  <si>
    <t>นาย อำนาจ ศรีสวัสดิ์</t>
  </si>
  <si>
    <t>เลขที่ 6 ม.7 ต. เวียง อ. เชียงแสน จ. เชียงราย</t>
  </si>
  <si>
    <t>13B010</t>
  </si>
  <si>
    <t>6 ม.7เวียง เชียงแสน เชียงราย</t>
  </si>
  <si>
    <t>13B010-B001</t>
  </si>
  <si>
    <t>13B010-B002</t>
  </si>
  <si>
    <t>อ520/9555</t>
  </si>
  <si>
    <t>นาย อำนาจ อุปนันท์</t>
  </si>
  <si>
    <t>เลขที่ 108 ม.6 ต. เวียง อ. เชียงแสน จ. เชียงราย</t>
  </si>
  <si>
    <t>08A037</t>
  </si>
  <si>
    <t>108 ม.6เวียง เชียงแสน เชียงราย</t>
  </si>
  <si>
    <t>08A037-B001</t>
  </si>
  <si>
    <t>08A037-B002</t>
  </si>
  <si>
    <t>เลขที่ 300 ม.3 ซ.- ถ.- ต. รอบเวียง อ. เมืองเชียงราย จ. เชียงราย</t>
  </si>
  <si>
    <t>02C002</t>
  </si>
  <si>
    <t>03B011</t>
  </si>
  <si>
    <t>อ520/4527</t>
  </si>
  <si>
    <t>นาย อำนาจ ตันชวลิต</t>
  </si>
  <si>
    <t>เลขที่ 65/12 ม.4 ต. จรเข้บัว อ. ลาดพร้าว จ. กรุงเทพมหานคร</t>
  </si>
  <si>
    <t>11E038</t>
  </si>
  <si>
    <t>65/12 ม.4จรเข้บัว ลาดพร้าว กรุงเทพมหานคร</t>
  </si>
  <si>
    <t>11E038-B001</t>
  </si>
  <si>
    <t>เลขที่ 67 ม.8 ต. เวียง อ. เชียงแสน จ. เชียงราย</t>
  </si>
  <si>
    <t>06J102</t>
  </si>
  <si>
    <t>เลขที่ 55/2 ม.4 ต. แม่จัน อ. แม่จัน จ. เชียงราย</t>
  </si>
  <si>
    <t>03G035</t>
  </si>
  <si>
    <t>03G035/001</t>
  </si>
  <si>
    <t>อ670/1510</t>
  </si>
  <si>
    <t>นาย อำพร ขันคำ</t>
  </si>
  <si>
    <t>เลขที่ 143 ม.9 ต. เวียง อ. เชียงแสน จ. เชียงราย</t>
  </si>
  <si>
    <t>09D056</t>
  </si>
  <si>
    <t>143 ม.9เวียง เชียงแสน เชียงราย</t>
  </si>
  <si>
    <t>09D056-B001</t>
  </si>
  <si>
    <t>09D056-B002</t>
  </si>
  <si>
    <t>09D056-B003</t>
  </si>
  <si>
    <t>อ670/1650</t>
  </si>
  <si>
    <t>นาง อำพร คำพูน</t>
  </si>
  <si>
    <t>เลขที่ 214 ม.5 ต. เวียง อ. เชียงแสน จ. เชียงราย</t>
  </si>
  <si>
    <t>13A012</t>
  </si>
  <si>
    <t>214 ม.5เวียง เชียงแสน เชียงราย</t>
  </si>
  <si>
    <t>13A012-B001</t>
  </si>
  <si>
    <t>04N007</t>
  </si>
  <si>
    <t>เลขที่ 63/2 ม.2 ซ.- ถ.- ต. เวียง อ. เชียงแสน จ. เชียงราย</t>
  </si>
  <si>
    <t>04K012</t>
  </si>
  <si>
    <t>เลขที่ 114 ม.1 ซ.- ถ.- ต. เวียง อ. เชียงแสน จ. เชียงราย</t>
  </si>
  <si>
    <t>02D038</t>
  </si>
  <si>
    <t>อ670/1770</t>
  </si>
  <si>
    <t>นาง อำพร คำมูล</t>
  </si>
  <si>
    <t>เลขที่ 248 ม.1 ซ.- ถ.- ต. เวียง อ. เชียงแสน จ. เชียงราย</t>
  </si>
  <si>
    <t>03K051</t>
  </si>
  <si>
    <t>248 ม.1 ซ.- ถ.-เวียง เชียงแสน เชียงราย</t>
  </si>
  <si>
    <t>03K051-B001</t>
  </si>
  <si>
    <t>13A011</t>
  </si>
  <si>
    <t>13A011-B001</t>
  </si>
  <si>
    <t>13A011-B002</t>
  </si>
  <si>
    <t>13A011-B003</t>
  </si>
  <si>
    <t>เลขที่ 262 ม.12 ซ.- ถ.- ต. ป่าตึง อ. แม่จัน จ. เชียงราย</t>
  </si>
  <si>
    <t>06B002</t>
  </si>
  <si>
    <t>06A021</t>
  </si>
  <si>
    <t>06B001</t>
  </si>
  <si>
    <t>06E036</t>
  </si>
  <si>
    <t>06J001</t>
  </si>
  <si>
    <t>อ670/8765</t>
  </si>
  <si>
    <t>นาง อำพร สัมพันธสิทธิ์</t>
  </si>
  <si>
    <t>06I073</t>
  </si>
  <si>
    <t>06I073-B001</t>
  </si>
  <si>
    <t>06I073-B002</t>
  </si>
  <si>
    <t>เลขที่ 61 ม.- ซ.เจราญนคร 78 ถ.- ต. บุคคโล อ. ธนบุรี จ. กรุงเทพมหานคร</t>
  </si>
  <si>
    <t>02O017</t>
  </si>
  <si>
    <t>เลขที่ 316 ม.8 ต. เวียง อ. เชียงแสน จ. เชียงราย</t>
  </si>
  <si>
    <t>06J015</t>
  </si>
  <si>
    <t>06J015-B001</t>
  </si>
  <si>
    <t>อ600/2655</t>
  </si>
  <si>
    <t>นาง อำไพ ใจพันธ์</t>
  </si>
  <si>
    <t>12B014</t>
  </si>
  <si>
    <t>12B014-B001</t>
  </si>
  <si>
    <t>12B014-B002</t>
  </si>
  <si>
    <t>เลขที่ 501 ม.1 ซ.- ถ.- ต. บ้านดู่ อ. เมืองเชียงราย จ. เชียงราย</t>
  </si>
  <si>
    <t>04N008</t>
  </si>
  <si>
    <t>เลขที่ 165 ม.3 ต. เวียง อ. เชียงแสน จ. เชียงราย</t>
  </si>
  <si>
    <t>เลขที่ 873 ม.3 ต. เวียง อ. เชียงแสน จ. เชียงราย</t>
  </si>
  <si>
    <t>10A019</t>
  </si>
  <si>
    <t>10A019-B001</t>
  </si>
  <si>
    <t>10A019-B002</t>
  </si>
  <si>
    <t>10A019-B003</t>
  </si>
  <si>
    <t>10A019-B005</t>
  </si>
  <si>
    <t>10A019-B006</t>
  </si>
  <si>
    <t>10A019-B007</t>
  </si>
  <si>
    <t>10A019-B008</t>
  </si>
  <si>
    <t>10A019-B009</t>
  </si>
  <si>
    <t>เลขที่ 131/2 ม.5 ต. แม่แรม อ. แม่ริม จ. เชียงใหม่</t>
  </si>
  <si>
    <t>07F013</t>
  </si>
  <si>
    <t>อ600/7555</t>
  </si>
  <si>
    <t>นาง อำไพ ยูปานนท์</t>
  </si>
  <si>
    <t>เลขที่ 159 ม.9 ต. เวียง อ. เชียงแสน จ. เชียงราย</t>
  </si>
  <si>
    <t>09D099</t>
  </si>
  <si>
    <t>159 ม.9เวียง เชียงแสน เชียงราย</t>
  </si>
  <si>
    <t>04N018</t>
  </si>
  <si>
    <t>อ197/1325</t>
  </si>
  <si>
    <t>นาง อิงอร กาญจนากาศ</t>
  </si>
  <si>
    <t>เลขที่ 520 ม.1 ต. เวียง อ. เชียงแสน จ. เชียงราย</t>
  </si>
  <si>
    <t>03G047</t>
  </si>
  <si>
    <t>520 ม.1เวียง เชียงแสน เชียงราย</t>
  </si>
  <si>
    <t>03G047-B001</t>
  </si>
  <si>
    <t>03G047-B002</t>
  </si>
  <si>
    <t>เลขที่ 336 ม.1 ซ.- ถ.- ต. เวียง อ. เชียงแสน จ. เชียงราย</t>
  </si>
  <si>
    <t>03E013</t>
  </si>
  <si>
    <t>04B031</t>
  </si>
  <si>
    <t>04B031/001</t>
  </si>
  <si>
    <t>อ554/8787</t>
  </si>
  <si>
    <t>นาย อิทธิเดช ศรีสวัสดิ์</t>
  </si>
  <si>
    <t>เลขที่ 52 ม.7 ต. เวียง อ. เชียงแสน จ. เชียงราย</t>
  </si>
  <si>
    <t>13B041/001</t>
  </si>
  <si>
    <t>52 ม.7เวียง เชียงแสน เชียงราย</t>
  </si>
  <si>
    <t>อ500/8559</t>
  </si>
  <si>
    <t>นาง อิน หนานอ้าย</t>
  </si>
  <si>
    <t>04B001</t>
  </si>
  <si>
    <t>04B001-B001</t>
  </si>
  <si>
    <t>04B001-B002</t>
  </si>
  <si>
    <t>04B044</t>
  </si>
  <si>
    <t>อ517/8787</t>
  </si>
  <si>
    <t>นางสาว อิ่นแก้ว ใหม่สร้อย</t>
  </si>
  <si>
    <t>เลขที่ 143 ม.4 ต. เวียง อ. เชียงแสน จ. เชียงราย</t>
  </si>
  <si>
    <t>002/003</t>
  </si>
  <si>
    <t>143 ม.4เวียง เชียงแสน เชียงราย</t>
  </si>
  <si>
    <t>02E009</t>
  </si>
  <si>
    <t>03K058</t>
  </si>
  <si>
    <t>04M003</t>
  </si>
  <si>
    <t>อ510/5911</t>
  </si>
  <si>
    <t>นาย อิ่นคำ ทองคำ</t>
  </si>
  <si>
    <t>เลขที่ 140 ม.1 ซ.- ถ.- ต. เวียง อ. เชียงแสน จ. เชียงราย</t>
  </si>
  <si>
    <t>02D029</t>
  </si>
  <si>
    <t>เลขที่ 139 ม.1 ซ.- ถ.- ต. เวียง อ. เชียงแสน จ. เชียงราย</t>
  </si>
  <si>
    <t>03H055</t>
  </si>
  <si>
    <t>03H055-B001</t>
  </si>
  <si>
    <t>03H055-B002</t>
  </si>
  <si>
    <t>03H055-B003</t>
  </si>
  <si>
    <t>03K004</t>
  </si>
  <si>
    <t>140 ม.1 ซ.- ถ.-เวียง เชียงแสน เชียงราย</t>
  </si>
  <si>
    <t>03K004-B001</t>
  </si>
  <si>
    <t>03K004-B002</t>
  </si>
  <si>
    <t>03K004-B003</t>
  </si>
  <si>
    <t>02D021</t>
  </si>
  <si>
    <t>04B006</t>
  </si>
  <si>
    <t>04C038</t>
  </si>
  <si>
    <t>04C038-B001</t>
  </si>
  <si>
    <t>04C038-B002</t>
  </si>
  <si>
    <t>02A003</t>
  </si>
  <si>
    <t>03J018</t>
  </si>
  <si>
    <t>03J018-B003</t>
  </si>
  <si>
    <t>อ510/8751</t>
  </si>
  <si>
    <t>นาง อิ่นคำ หล้าเทิง</t>
  </si>
  <si>
    <t>06I051</t>
  </si>
  <si>
    <t>06I051-B001</t>
  </si>
  <si>
    <t>06I051-B002</t>
  </si>
  <si>
    <t>06I051-B003</t>
  </si>
  <si>
    <t>06I051-B004</t>
  </si>
  <si>
    <t>04E024</t>
  </si>
  <si>
    <t>อ525/2717</t>
  </si>
  <si>
    <t>นาย อินจันทร์ ไชยกุล</t>
  </si>
  <si>
    <t>เลขที่ 249 ม.2 ซ.- ถ.- ต. เวียง อ. เชียงแสน จ. เชียงราย</t>
  </si>
  <si>
    <t>04K023</t>
  </si>
  <si>
    <t>249 ม.2 ซ.- ถ.-เวียง เชียงแสน เชียงราย</t>
  </si>
  <si>
    <t>04K023-B001</t>
  </si>
  <si>
    <t>04K023-B002</t>
  </si>
  <si>
    <t>04K023-B003</t>
  </si>
  <si>
    <t>04K023-B004</t>
  </si>
  <si>
    <t>อ525/2700</t>
  </si>
  <si>
    <t>นาย อินจันทร์ ใจยะ</t>
  </si>
  <si>
    <t>08D009</t>
  </si>
  <si>
    <t>อ559/4157</t>
  </si>
  <si>
    <t>นาย อินทอง ดงปารีย์</t>
  </si>
  <si>
    <t>เลขที่ 549 ม.1 ซ.- ถ.- ต. เวียง อ. เชียงแสน จ. เชียงราย</t>
  </si>
  <si>
    <t>04B010</t>
  </si>
  <si>
    <t>549 ม.1 ซ.- ถ.-เวียง เชียงแสน เชียงราย</t>
  </si>
  <si>
    <t>04B007</t>
  </si>
  <si>
    <t>04B007-B001</t>
  </si>
  <si>
    <t>04B007-B002</t>
  </si>
  <si>
    <t>04B080</t>
  </si>
  <si>
    <t>04B080-B001</t>
  </si>
  <si>
    <t>04B080-B002</t>
  </si>
  <si>
    <t>04B054</t>
  </si>
  <si>
    <t>นาย อินทัด ศรีสุวรรณ์</t>
  </si>
  <si>
    <t>เลขที่ 24 ม.9 ต. เวียง อ. เชียงแสน จ. เชียงราย</t>
  </si>
  <si>
    <t>09A070</t>
  </si>
  <si>
    <t>24 ม.9เวียง เชียงแสน เชียงราย</t>
  </si>
  <si>
    <t>09A070-B001</t>
  </si>
  <si>
    <t>09A070-B002</t>
  </si>
  <si>
    <t>เลขที่ 39 ม.4 ซ.- ถ.- ต. เวียง อ. เชียงแสน จ. เชียงราย</t>
  </si>
  <si>
    <t>01A024</t>
  </si>
  <si>
    <t>01A030</t>
  </si>
  <si>
    <t>004/024</t>
  </si>
  <si>
    <t>อ555/1714</t>
  </si>
  <si>
    <t>นาย อินปั๋น กุลกิติพิพัฒน์</t>
  </si>
  <si>
    <t>เลขที่ 143 ม.6 ต. เวียง อ. เชียงแสน จ. เชียงราย</t>
  </si>
  <si>
    <t>06N003</t>
  </si>
  <si>
    <t>143 ม.6เวียง เชียงแสน เชียงราย</t>
  </si>
  <si>
    <t>06N003-B001</t>
  </si>
  <si>
    <t>06N003-B002</t>
  </si>
  <si>
    <t>อ585/5471</t>
  </si>
  <si>
    <t>นาย อินสน ปติวงค์</t>
  </si>
  <si>
    <t>เลขที่ 41 ม.9 ต. เวียง อ. เชียงแสน จ. เชียงราย</t>
  </si>
  <si>
    <t>09A036</t>
  </si>
  <si>
    <t>41 ม.9เวียง เชียงแสน เชียงราย</t>
  </si>
  <si>
    <t>09A036-B001</t>
  </si>
  <si>
    <t>อ587/2545</t>
  </si>
  <si>
    <t>นาย อินสม จันตานนท์</t>
  </si>
  <si>
    <t>เลขที่ 49 ม.8 ซ.- ถ.- ต. เวียง อ. เชียงแสน จ. เชียงราย</t>
  </si>
  <si>
    <t>06I037</t>
  </si>
  <si>
    <t>49 ม.8 ซ.- ถ.-เวียง เชียงแสน เชียงราย</t>
  </si>
  <si>
    <t>06I037-B001</t>
  </si>
  <si>
    <t>06I037-B002</t>
  </si>
  <si>
    <t>เลขที่ 52 ม.9 ต. จันจว้า อ. แม่จัน จ. เชียงราย</t>
  </si>
  <si>
    <t>01F005</t>
  </si>
  <si>
    <t>01F018</t>
  </si>
  <si>
    <t>อ589/7179</t>
  </si>
  <si>
    <t>นาย อินสอน มุงเมือง</t>
  </si>
  <si>
    <t>เลขที่ 228 ม.1 ซ.- ถ.- ต. เวียง อ. เชียงแสน จ. เชียงราย</t>
  </si>
  <si>
    <t>03J022</t>
  </si>
  <si>
    <t>228 ม.1 ซ.- ถ.-เวียง เชียงแสน เชียงราย</t>
  </si>
  <si>
    <t>03J022-B001</t>
  </si>
  <si>
    <t>อ587/1587</t>
  </si>
  <si>
    <t>นาย อินเสริฐ กันศรีเวียง</t>
  </si>
  <si>
    <t>เลขที่ 48 ม.6 ต. เวียง อ. เชียงแสน จ. เชียงราย</t>
  </si>
  <si>
    <t>08B007</t>
  </si>
  <si>
    <t>48 ม.6เวียง เชียงแสน เชียงราย</t>
  </si>
  <si>
    <t>08B007-B001</t>
  </si>
  <si>
    <t>08E015</t>
  </si>
  <si>
    <t>08E015-B001</t>
  </si>
  <si>
    <t>เลขที่ 199 ม.2 ต. เวียง อ. เชียงแสน จ. เชียงราย</t>
  </si>
  <si>
    <t>อ500/6775</t>
  </si>
  <si>
    <t>นาย อิ่น พรมปัญญา</t>
  </si>
  <si>
    <t>เลขที่ 122 ม.1 ซ.- ถ.- ต. เวียง อ. เชียงแสน จ. เชียงราย</t>
  </si>
  <si>
    <t>03L014</t>
  </si>
  <si>
    <t>อ500/8471</t>
  </si>
  <si>
    <t>นาย อิ่น สุตะวงค์</t>
  </si>
  <si>
    <t>03G018</t>
  </si>
  <si>
    <t>03G018-B001</t>
  </si>
  <si>
    <t>03G018-B002</t>
  </si>
  <si>
    <t>03G018-B003</t>
  </si>
  <si>
    <t>03G018-B004</t>
  </si>
  <si>
    <t>03G018-B005</t>
  </si>
  <si>
    <t>03G018-B006</t>
  </si>
  <si>
    <t>02D035</t>
  </si>
  <si>
    <t>03L011</t>
  </si>
  <si>
    <t>122 ม.1 ซ.- ถ.-เวียง เชียงแสน เชียงราย</t>
  </si>
  <si>
    <t>03L011-B001</t>
  </si>
  <si>
    <t>03L024</t>
  </si>
  <si>
    <t>เลขที่ 24 ม.4 ต. เวียง อ. เชียงแสน จ. เชียงราย</t>
  </si>
  <si>
    <t>04N006</t>
  </si>
  <si>
    <t>04K014</t>
  </si>
  <si>
    <t>อ470/8577/001</t>
  </si>
  <si>
    <t>นาย อุดม เสาธรรม</t>
  </si>
  <si>
    <t>02F008</t>
  </si>
  <si>
    <t xml:space="preserve">  15891</t>
  </si>
  <si>
    <t>02F011</t>
  </si>
  <si>
    <t>02F011-B001</t>
  </si>
  <si>
    <t>02F011-B002</t>
  </si>
  <si>
    <t>02F011-B003</t>
  </si>
  <si>
    <t>เลขที่ 20 ม.6 ต. เวียง อ. เชียงแสน จ. เชียงราย</t>
  </si>
  <si>
    <t>06L022</t>
  </si>
  <si>
    <t>อ470/7187</t>
  </si>
  <si>
    <t>นาย อุดม วงศ์เวียน</t>
  </si>
  <si>
    <t>เลขที่ 295 ม.2 ต. เวียง อ. เชียงแสน จ. เชียงราย</t>
  </si>
  <si>
    <t>06N010</t>
  </si>
  <si>
    <t>295 ม.2เวียง เชียงแสน เชียงราย</t>
  </si>
  <si>
    <t>06N010-B001</t>
  </si>
  <si>
    <t>เลขที่ 318 ม.1 ต. เวียง อ. เชียงแสน จ. เชียงราย</t>
  </si>
  <si>
    <t>03J064</t>
  </si>
  <si>
    <t>อ476/8772</t>
  </si>
  <si>
    <t>น.ส. อุดมภรณ์ ศรีวิชัย</t>
  </si>
  <si>
    <t>06E012</t>
  </si>
  <si>
    <t>06E012-B001</t>
  </si>
  <si>
    <t>06E012-B002</t>
  </si>
  <si>
    <t>อ477/1778</t>
  </si>
  <si>
    <t>นาง อุดมลักษณ์ แก้วเลิศ</t>
  </si>
  <si>
    <t>เลขที่ 52 ม.6 ต. เวียง อ. เชียงแสน จ. เชียงราย</t>
  </si>
  <si>
    <t>NSL001</t>
  </si>
  <si>
    <t>52 ม.6เวียง เชียงแสน เชียงราย</t>
  </si>
  <si>
    <t>06L006</t>
  </si>
  <si>
    <t>06L006-B001</t>
  </si>
  <si>
    <t>06L006-B002</t>
  </si>
  <si>
    <t>อ470/2527</t>
  </si>
  <si>
    <t>นาย อุดร ชนะชมภู</t>
  </si>
  <si>
    <t>เลขที่ 2 ม.4 ต. เวียง อ. เชียงแสน จ. เชียงราย</t>
  </si>
  <si>
    <t>2 ม.4เวียง เชียงแสน เชียงราย</t>
  </si>
  <si>
    <t>01I009</t>
  </si>
  <si>
    <t>อ470/5440</t>
  </si>
  <si>
    <t>นาย อุดร ปิตโต</t>
  </si>
  <si>
    <t>เลขที่ 763 ม.3 ต. เวียง อ. เชียงแสน จ. เชียงราย</t>
  </si>
  <si>
    <t>08J022</t>
  </si>
  <si>
    <t>763 ม.3เวียง เชียงแสน เชียงราย</t>
  </si>
  <si>
    <t>08J022-B001</t>
  </si>
  <si>
    <t>เลขที่ 21/1 ม.8 ซ.- ถ.- ต. แม่สาย อ. แม่สาย จ. เชียงราย</t>
  </si>
  <si>
    <t>04B066</t>
  </si>
  <si>
    <t>เลขที่ 288-288/1-9 ต. สี่พระยา อ. เขตบางรัก จ. กรุงเทพมหานคร</t>
  </si>
  <si>
    <t>02A008</t>
  </si>
  <si>
    <t>02A008/001</t>
  </si>
  <si>
    <t>02A009</t>
  </si>
  <si>
    <t>02A008/002</t>
  </si>
  <si>
    <t>02D033</t>
  </si>
  <si>
    <t>02D005</t>
  </si>
  <si>
    <t>02D002</t>
  </si>
  <si>
    <t>02C013</t>
  </si>
  <si>
    <t>02C012</t>
  </si>
  <si>
    <t>02C011</t>
  </si>
  <si>
    <t>02C004</t>
  </si>
  <si>
    <t>02C009</t>
  </si>
  <si>
    <t>02C008</t>
  </si>
  <si>
    <t>02C007</t>
  </si>
  <si>
    <t>02C003</t>
  </si>
  <si>
    <t>02D034</t>
  </si>
  <si>
    <t>อ570/7148</t>
  </si>
  <si>
    <t>นาย อุทัย ลิขิตแสนภู</t>
  </si>
  <si>
    <t>เลขที่ 121 ม.8 ซ.- ถ.- ต. เวียง อ. เชียงแสน จ. เชียงราย</t>
  </si>
  <si>
    <t>เลขที่ 132 ม.2 ซ.- ถ.- ต. เวียง อ. เชียงแสน จ. เชียงราย</t>
  </si>
  <si>
    <t>04I014</t>
  </si>
  <si>
    <t>04I020</t>
  </si>
  <si>
    <t>อ570/8677</t>
  </si>
  <si>
    <t>นาย อุทัย สุพรรณ์</t>
  </si>
  <si>
    <t>เลขที่ 290 ม.1 ต. เวียง อ. เชียงแสน จ. เชียงราย</t>
  </si>
  <si>
    <t>02F028</t>
  </si>
  <si>
    <t>290 ม.1เวียง เชียงแสน เชียงราย</t>
  </si>
  <si>
    <t>เลขที่ 242/4 ม.3 ต. เวียง อ. เชียงแสน จ. เชียงราย</t>
  </si>
  <si>
    <t>09B023</t>
  </si>
  <si>
    <t>09B024</t>
  </si>
  <si>
    <t>09B028</t>
  </si>
  <si>
    <t>09E009</t>
  </si>
  <si>
    <t>03H045</t>
  </si>
  <si>
    <t>03H045-B001</t>
  </si>
  <si>
    <t>03H045-B002</t>
  </si>
  <si>
    <t>03H045-B003</t>
  </si>
  <si>
    <t>03H045-B004</t>
  </si>
  <si>
    <t>02F025</t>
  </si>
  <si>
    <t>06E151</t>
  </si>
  <si>
    <t>121 ม.8 ซ.- ถ.-เวียง เชียงแสน เชียงราย</t>
  </si>
  <si>
    <t>06E151-B001</t>
  </si>
  <si>
    <t>06E151-B002</t>
  </si>
  <si>
    <t>อ570/7877</t>
  </si>
  <si>
    <t>นาย อุทัย มหาวรรณ์</t>
  </si>
  <si>
    <t>เลขที่ 164/2 ม.2 ซ.- ถ.- ต. เวียง อ. เชียงแสน จ. เชียงราย</t>
  </si>
  <si>
    <t>06J058</t>
  </si>
  <si>
    <t>164/2 ม.2 ซ.- ถ.-เวียง เชียงแสน เชียงราย</t>
  </si>
  <si>
    <t>06J058-B001</t>
  </si>
  <si>
    <t>06J058-B002</t>
  </si>
  <si>
    <t>06J058-B003</t>
  </si>
  <si>
    <t>06J058-B004</t>
  </si>
  <si>
    <t>08C005</t>
  </si>
  <si>
    <t>อ576/2500</t>
  </si>
  <si>
    <t>นาง อุทุมพร ซีท</t>
  </si>
  <si>
    <t>เลขที่ 107 ม.5 ต. เวียง อ. เชียงแสน จ. เชียงราย</t>
  </si>
  <si>
    <t>11G010</t>
  </si>
  <si>
    <t>107 ม.5เวียง เชียงแสน เชียงราย</t>
  </si>
  <si>
    <t>11G010-B001</t>
  </si>
  <si>
    <t>11G010-B002</t>
  </si>
  <si>
    <t>11G054</t>
  </si>
  <si>
    <t>11G054-B001</t>
  </si>
  <si>
    <t>อ550/5379</t>
  </si>
  <si>
    <t>นาย อุเทน บุญเรือง</t>
  </si>
  <si>
    <t>04F005</t>
  </si>
  <si>
    <t>อ550/5327</t>
  </si>
  <si>
    <t>นาย อุเทน บุญชม</t>
  </si>
  <si>
    <t>เลขที่ 27 ม.6 ต. เวียง อ. เชียงแสน จ. เชียงราย</t>
  </si>
  <si>
    <t>06K014</t>
  </si>
  <si>
    <t>27 ม.6เวียง เชียงแสน เชียงราย</t>
  </si>
  <si>
    <t>06K014-B001</t>
  </si>
  <si>
    <t>06K014-B002</t>
  </si>
  <si>
    <t>06E041</t>
  </si>
  <si>
    <t>06E041-B001</t>
  </si>
  <si>
    <t>อ510/8777</t>
  </si>
  <si>
    <t>นาย อุ่นคำ สุวรรณดี</t>
  </si>
  <si>
    <t>เลขที่ 124 ม.5 ต. เวียง อ. เชียงแสน จ. เชียงราย</t>
  </si>
  <si>
    <t>11G063</t>
  </si>
  <si>
    <t>124 ม.5เวียง เชียงแสน เชียงราย</t>
  </si>
  <si>
    <t>11G063-B001</t>
  </si>
  <si>
    <t>11G063-B002</t>
  </si>
  <si>
    <t>12I038</t>
  </si>
  <si>
    <t>12E006</t>
  </si>
  <si>
    <t>12F016</t>
  </si>
  <si>
    <t>อ579/9547</t>
  </si>
  <si>
    <t>นาย อุ่นเรือน อินต๊ะวิชัย</t>
  </si>
  <si>
    <t>11D037</t>
  </si>
  <si>
    <t>11D037-B001</t>
  </si>
  <si>
    <t>11D037-B002</t>
  </si>
  <si>
    <t>04I028</t>
  </si>
  <si>
    <t>13F006</t>
  </si>
  <si>
    <t>06G008</t>
  </si>
  <si>
    <t>อ579/8765</t>
  </si>
  <si>
    <t>นาย อุ่นเรือน สมพันธ์</t>
  </si>
  <si>
    <t>เลขที่ 132 ม.9 ต. เวียง อ. เชียงแสน จ. เชียงราย</t>
  </si>
  <si>
    <t>09A071</t>
  </si>
  <si>
    <t>132 ม.9เวียง เชียงแสน เชียงราย</t>
  </si>
  <si>
    <t>09A071-B001</t>
  </si>
  <si>
    <t>อ579/7600</t>
  </si>
  <si>
    <t>นาง อุ่นเรือน มาฟู</t>
  </si>
  <si>
    <t>เลขที่ 208 ม.5 ต. เวียง อ. เชียงแสน จ. เชียงราย</t>
  </si>
  <si>
    <t>12D043</t>
  </si>
  <si>
    <t>208 ม.5เวียง เชียงแสน เชียงราย</t>
  </si>
  <si>
    <t>12D043-B002</t>
  </si>
  <si>
    <t>อ579/2700</t>
  </si>
  <si>
    <t>นาย อุ่นเรือน ชัยมงคล</t>
  </si>
  <si>
    <t>เลขที่ 377 ม.8 ซ.- ถ.- ต. เวียง อ. เชียงแสน จ. เชียงราย</t>
  </si>
  <si>
    <t>06E088</t>
  </si>
  <si>
    <t>377 ม.8 ซ.- ถ.-เวียง เชียงแสน เชียงราย</t>
  </si>
  <si>
    <t>06E088-B001</t>
  </si>
  <si>
    <t>อ579/2511/001</t>
  </si>
  <si>
    <t>น.ส. อุ่นเรือน จำนงค์</t>
  </si>
  <si>
    <t>เลขที่ 214 ม.8 ซ.- ถ.- ต. เวียง อ. เชียงแสน จ. เชียงราย</t>
  </si>
  <si>
    <t>06J059</t>
  </si>
  <si>
    <t>214 ม.8 ซ.- ถ.-เวียง เชียงแสน เชียงราย</t>
  </si>
  <si>
    <t>06J059-B001</t>
  </si>
  <si>
    <t>06J059-B002</t>
  </si>
  <si>
    <t>อ500/9400</t>
  </si>
  <si>
    <t>นาย อุ่น อุดา</t>
  </si>
  <si>
    <t>อ500/8153</t>
  </si>
  <si>
    <t>นาง อุ่น สุขปัญญา</t>
  </si>
  <si>
    <t>11G007</t>
  </si>
  <si>
    <t>11G007-B001</t>
  </si>
  <si>
    <t>11G007-B003</t>
  </si>
  <si>
    <t>11G007-B005</t>
  </si>
  <si>
    <t>12J028</t>
  </si>
  <si>
    <t>12C060</t>
  </si>
  <si>
    <t>12G015</t>
  </si>
  <si>
    <t>เลขที่ 129 ม.2 ซ.- ถ.- ต. เวียง อ. เชียงแสน จ. เชียงราย</t>
  </si>
  <si>
    <t>04Q012</t>
  </si>
  <si>
    <t>03I036</t>
  </si>
  <si>
    <t>03I036-B001</t>
  </si>
  <si>
    <t>อ570/4550</t>
  </si>
  <si>
    <t>นาง อุบล ถาปะนา</t>
  </si>
  <si>
    <t>เลขที่ 111 ม.6 ต. เวียง อ. เชียงแสน จ. เชียงราย</t>
  </si>
  <si>
    <t>07L008</t>
  </si>
  <si>
    <t>111 ม.6เวียง เชียงแสน เชียงราย</t>
  </si>
  <si>
    <t>07L008-B001</t>
  </si>
  <si>
    <t>07L008-B002</t>
  </si>
  <si>
    <t>เลขที่ 213/308 ม.16 ต. สวนหลวง อ. สวนหลวง จ. กรุงเทพมหานคร</t>
  </si>
  <si>
    <t>08M004</t>
  </si>
  <si>
    <t>เลขที่ 306 ม.1 ซ.- ถ.- ต. เวียง อ. เชียงแสน จ. เชียงราย</t>
  </si>
  <si>
    <t>02B040</t>
  </si>
  <si>
    <t>02B040-B001</t>
  </si>
  <si>
    <t>02B040-B002</t>
  </si>
  <si>
    <t>02B041</t>
  </si>
  <si>
    <t>02B041-B001</t>
  </si>
  <si>
    <t>02B041-B002</t>
  </si>
  <si>
    <t>เลขที่ 419/2 ม.2 ซ.- ถ.- ต. เวียง อ. เชียงแสน จ. เชียงราย</t>
  </si>
  <si>
    <t>04C016</t>
  </si>
  <si>
    <t>อ700/9534</t>
  </si>
  <si>
    <t>น.ส. อุไร อุ่นญาติ</t>
  </si>
  <si>
    <t>เลขที่ 243 ม.9 ต. เวียง อ. เชียงแสน จ. เชียงราย</t>
  </si>
  <si>
    <t>09I011/001</t>
  </si>
  <si>
    <t>243 ม.9เวียง เชียงแสน เชียงราย</t>
  </si>
  <si>
    <t>เลขที่ 38/1 ม.2 ซ.- ถ.- ต. เวียง อ. เชียงแสน จ. เชียงราย</t>
  </si>
  <si>
    <t>04P008</t>
  </si>
  <si>
    <t>04P002</t>
  </si>
  <si>
    <t>เลขที่ 86 ม.1 ต. โยนก อ. เชียงแสน จ. เชียงราย</t>
  </si>
  <si>
    <t>13A040</t>
  </si>
  <si>
    <t>อ800/7946</t>
  </si>
  <si>
    <t>น.ส. อุสา ยอดผ่านเมือง</t>
  </si>
  <si>
    <t>เลขที่ 130 ม.8 ซ.- ถ.- ต. เวียง อ. เชียงแสน จ. เชียงราย</t>
  </si>
  <si>
    <t>06J021</t>
  </si>
  <si>
    <t>130 ม.8 ซ.- ถ.-เวียง เชียงแสน เชียงราย</t>
  </si>
  <si>
    <t>06J021-B001</t>
  </si>
  <si>
    <t>เลขที่ 23 ม.3 ต. เวียง อ. เชียงแสน จ. เชียงราย</t>
  </si>
  <si>
    <t>09J014</t>
  </si>
  <si>
    <t>เลขที่ 19/3 ม.1 ต. แม่สลองนอก อ. แม่ฟ้าหลวง จ. เชียงราย</t>
  </si>
  <si>
    <t>06J063</t>
  </si>
  <si>
    <t>ห570/6772</t>
  </si>
  <si>
    <t>นาง หนิ้ว พรวิจิตร</t>
  </si>
  <si>
    <t>79 ม.8 ซ.- ถ.-เวียง เชียงแสน เชียงราย</t>
  </si>
  <si>
    <t>06J063-B001</t>
  </si>
  <si>
    <t>06J063-B002</t>
  </si>
  <si>
    <t>06J063-B003</t>
  </si>
  <si>
    <t>06K031</t>
  </si>
  <si>
    <t xml:space="preserve">ธ บ แอลอาร์พี 2017 </t>
  </si>
  <si>
    <t xml:space="preserve">บจก. แอลอาร์พี 2017  </t>
  </si>
  <si>
    <t>06K031-B001</t>
  </si>
  <si>
    <t>06K031/001</t>
  </si>
  <si>
    <t>06K031/001-B001</t>
  </si>
  <si>
    <t>06K025/002</t>
  </si>
  <si>
    <t>อ127/8677</t>
  </si>
  <si>
    <t>นาย เอกชัย สุพรรณ์</t>
  </si>
  <si>
    <t>เลขที่ 187 ม.1 ซ.- ถ.- ต. เวียง อ. เชียงแสน จ. เชียงราย</t>
  </si>
  <si>
    <t>03F039</t>
  </si>
  <si>
    <t>187 ม.1 ซ.- ถ.-เวียง เชียงแสน เชียงราย</t>
  </si>
  <si>
    <t>อ127/7948</t>
  </si>
  <si>
    <t>นาย เอกชัย ยอดสี</t>
  </si>
  <si>
    <t>เลขที่ 394 ม.8 ซ.- ถ.- ต. เวียง อ. เชียงแสน จ. เชียงราย</t>
  </si>
  <si>
    <t>06E054</t>
  </si>
  <si>
    <t>394 ม.8 ซ.- ถ.-เวียง เชียงแสน เชียงราย</t>
  </si>
  <si>
    <t>06E054-B001</t>
  </si>
  <si>
    <t>อ127/7885</t>
  </si>
  <si>
    <t>นาย เอกชัย วิเศษประสิทธิ์</t>
  </si>
  <si>
    <t>06E140</t>
  </si>
  <si>
    <t>06E140-B001</t>
  </si>
  <si>
    <t>อ127/2511</t>
  </si>
  <si>
    <t>นาย เอกชัย จำนงค์</t>
  </si>
  <si>
    <t>เลขที่ 217 ม.8 ซ.- ถ.- ต. เจริญราษฎร์ อ. แม่ใจ จ. พะเยา</t>
  </si>
  <si>
    <t>06E149</t>
  </si>
  <si>
    <t>217 ม.8 ซ.- ถ.-เจริญราษฎร์ แม่ใจ พะเยา</t>
  </si>
  <si>
    <t>06E149-B002</t>
  </si>
  <si>
    <t>06E149-B003</t>
  </si>
  <si>
    <t>06E149-B004</t>
  </si>
  <si>
    <t>เลขที่ 27 ถ.ประเทศอุดรทิศ ต. เวียง อ. เมืองพะเยา จ. พะเยา</t>
  </si>
  <si>
    <t>06K007</t>
  </si>
  <si>
    <t>อ172/8117</t>
  </si>
  <si>
    <t>นาย เอกราช สังฆะวดี</t>
  </si>
  <si>
    <t>03M009</t>
  </si>
  <si>
    <t>03M009-B001</t>
  </si>
  <si>
    <t>03M009-B002</t>
  </si>
  <si>
    <t>03M009-B003</t>
  </si>
  <si>
    <t>03M012</t>
  </si>
  <si>
    <t>03M012-B001</t>
  </si>
  <si>
    <t>อ172/6567</t>
  </si>
  <si>
    <t>นาย เอกราช พ้นภัย</t>
  </si>
  <si>
    <t>เลขที่ 67 ม.1 ต. เกาะช้าง อ. แม่สาย จ. เชียงราย</t>
  </si>
  <si>
    <t>03H024</t>
  </si>
  <si>
    <t>67 ม.1เกาะช้าง แม่สาย เชียงราย</t>
  </si>
  <si>
    <t>03H024-B001</t>
  </si>
  <si>
    <t>อ185/8777</t>
  </si>
  <si>
    <t>นาย เอกสิทธิ์ สุวรรณดี</t>
  </si>
  <si>
    <t>13A029</t>
  </si>
  <si>
    <t>13A029-B001</t>
  </si>
  <si>
    <t>13A029-B002</t>
  </si>
  <si>
    <t>เลขที่ 89 ม.2 ต. เวียง อ. เชียงแสน จ. เชียงราย</t>
  </si>
  <si>
    <t>08E021</t>
  </si>
  <si>
    <t>08E022</t>
  </si>
  <si>
    <t>เลขที่ 243 ม.5 ซ.- ถ.- ต. แม่ข้าวต้ม อ. เมืองเชียงราย จ. เชียงราย</t>
  </si>
  <si>
    <t>06D002</t>
  </si>
  <si>
    <t>อ510/1270</t>
  </si>
  <si>
    <t>นาย เอนก ขจร</t>
  </si>
  <si>
    <t>01D010</t>
  </si>
  <si>
    <t>อ510/2525</t>
  </si>
  <si>
    <t>นาย เอนก จับใจนาย</t>
  </si>
  <si>
    <t>เลขที่ 264 ม.1 ซ.- ถ.- ต. เวียง อ. เชียงแสน จ. เชียงราย</t>
  </si>
  <si>
    <t>04B156</t>
  </si>
  <si>
    <t>264 ม.1 ซ.- ถ.-เวียง เชียงแสน เชียงราย</t>
  </si>
  <si>
    <t>04B156-B001</t>
  </si>
  <si>
    <t>04B155</t>
  </si>
  <si>
    <t>04B155-B001</t>
  </si>
  <si>
    <t>เลขที่ 180/1 ม.2 ซ.- ถ.- ต. เวียง อ. เชียงแสน จ. เชียงราย</t>
  </si>
  <si>
    <t>04C007</t>
  </si>
  <si>
    <t>เลขที่ 71/1 ม.- ซ.- ถ.โรงน้ำแข็ง ต. ตลาดน้อย อ. สัมพันธวงศ์ จ. กรุงเทพมหานคร</t>
  </si>
  <si>
    <t>04O006</t>
  </si>
  <si>
    <t>04O007</t>
  </si>
  <si>
    <t>04O004</t>
  </si>
  <si>
    <t>04O005</t>
  </si>
  <si>
    <t>04O008</t>
  </si>
  <si>
    <t>04O009</t>
  </si>
  <si>
    <t>04O011</t>
  </si>
  <si>
    <t>04O010</t>
  </si>
  <si>
    <t>เลขที่ 110 ม.7 ต. เชียงรากน้อย อ. บางปะอิน จ. พระนครศรีอยุธยา</t>
  </si>
  <si>
    <t>07K014</t>
  </si>
  <si>
    <t>03E034</t>
  </si>
  <si>
    <t>03E034-B001</t>
  </si>
  <si>
    <t>อ512/5787</t>
  </si>
  <si>
    <t>ร.ต.ต. เอนกชัย ไทรหยี</t>
  </si>
  <si>
    <t>เลขที่ 222 ม.3 ต. เวียง อ. เชียงแสน จ. เชียงราย</t>
  </si>
  <si>
    <t>08J005</t>
  </si>
  <si>
    <t>222 ม.3เวียง เชียงแสน เชียงราย</t>
  </si>
  <si>
    <t>08J005-B001</t>
  </si>
  <si>
    <t>08J008</t>
  </si>
  <si>
    <t>08J008-B001</t>
  </si>
  <si>
    <t>08J008-B002</t>
  </si>
  <si>
    <t>08J008-B003</t>
  </si>
  <si>
    <t>เลขที่ 88/1 ม.5 ซ.- ถ.- ต. นาเกลือ อ. บางละมุง จ. ชลบุรี</t>
  </si>
  <si>
    <t>04D006</t>
  </si>
  <si>
    <t>เลขที่ 98 ซ.ศูนย์วิจัย 14 ต. บางกะปิ อ. ห้วยขวาง จ. กรุงเทพมหานคร</t>
  </si>
  <si>
    <t>10B031</t>
  </si>
  <si>
    <t>อ700/1587</t>
  </si>
  <si>
    <t>นาง เอ้ย กันสีเวียง</t>
  </si>
  <si>
    <t>เลขที่ 8 ม.9 ต. เวียง อ. เชียงแสน จ. เชียงราย</t>
  </si>
  <si>
    <t>09A019</t>
  </si>
  <si>
    <t>8 ม.9เวียง เชียงแสน เชียงราย</t>
  </si>
  <si>
    <t>09A019-B001</t>
  </si>
  <si>
    <t>09A019-B002</t>
  </si>
  <si>
    <t>09A019-B003</t>
  </si>
  <si>
    <t>10F004/002</t>
  </si>
  <si>
    <t>อ000/7187</t>
  </si>
  <si>
    <t>นาย แอ วงศ์มูล</t>
  </si>
  <si>
    <t>เลขที่ 133 ม.1 ซ.- ถ.- ต. เวียง อ. เชียงแสน จ. เชียงราย</t>
  </si>
  <si>
    <t>04B056</t>
  </si>
  <si>
    <t>133 ม.1 ซ.- ถ.-เวียง เชียงแสน เชียงราย</t>
  </si>
  <si>
    <t>04B056-B001</t>
  </si>
  <si>
    <t>04B056-B002</t>
  </si>
  <si>
    <t>อ400/9540</t>
  </si>
  <si>
    <t>นาง แอ็ด อินต๊ะ</t>
  </si>
  <si>
    <t>04B005</t>
  </si>
  <si>
    <t>136 ม.1 ซ.- ถ.-เวียง เชียงแสน เชียงราย</t>
  </si>
  <si>
    <t>อ500/8772</t>
  </si>
  <si>
    <t>นาง แอ่น ศรีวิชัย</t>
  </si>
  <si>
    <t>เลขที่ 39 ม.4 ต. เวียง อ. เชียงแสน จ. เชียงราย</t>
  </si>
  <si>
    <t>004/031</t>
  </si>
  <si>
    <t>39 ม.4เวียง เชียงแสน เชียงราย</t>
  </si>
  <si>
    <t>เลขที่ 8/15 ต. วังบูรพาภิรมย์ อ. พระนคร จ. กรุงเทพมหานคร</t>
  </si>
  <si>
    <t>10D001</t>
  </si>
  <si>
    <t>เลขที่ 43 ม.5 ต. เวียง อ. เชียงแสน จ. เชียงราย</t>
  </si>
  <si>
    <t>11E019</t>
  </si>
  <si>
    <t>ส180/2551</t>
  </si>
  <si>
    <t>นาย สิงห์ จันทะเขมา</t>
  </si>
  <si>
    <t>43 ม.5เวียง เชียงแสน เชียงราย</t>
  </si>
  <si>
    <t>11E019-B001</t>
  </si>
  <si>
    <t>11E019-B002</t>
  </si>
  <si>
    <t>11E019-B003</t>
  </si>
  <si>
    <t>11E019-B004</t>
  </si>
  <si>
    <t>11E019-B005</t>
  </si>
  <si>
    <t>ธ บ โฮเทลส์ เวิลด์ 9</t>
  </si>
  <si>
    <t xml:space="preserve">บจก. โฮเทลส์ เวิลด์ 9 </t>
  </si>
  <si>
    <t>เลขที่ 222 ม.1 ต. เวียง อ. เชียงแสน จ. เชียงราย</t>
  </si>
  <si>
    <t>03B018</t>
  </si>
  <si>
    <t>222 ม.1เวียง เชียงแสน เชียงราย</t>
  </si>
  <si>
    <t>03B018-B001</t>
  </si>
  <si>
    <t>03B018-B003</t>
  </si>
  <si>
    <t>03B018-B004</t>
  </si>
  <si>
    <t>03B017</t>
  </si>
  <si>
    <t>03B017-B002</t>
  </si>
  <si>
    <t>03B017-B003</t>
  </si>
  <si>
    <t>03B017-B004</t>
  </si>
  <si>
    <t>03B017-B005</t>
  </si>
  <si>
    <t>03B017-B007</t>
  </si>
  <si>
    <t>โรงจอดรถ</t>
  </si>
  <si>
    <t xml:space="preserve"> -</t>
  </si>
  <si>
    <t>03M025/002</t>
  </si>
  <si>
    <t>ไม่ได้ทำประโยชน์</t>
  </si>
  <si>
    <t>เลขที่ 43 ต. หัวหมาก อ. บางกะปิ จ. กรุงเทพมหานคร</t>
  </si>
  <si>
    <t>43หัวหมาก บางกะปิ กรุงเทพมหานคร</t>
  </si>
  <si>
    <t>205 ม.6เวียง เชียงแสน เชียงราย</t>
  </si>
  <si>
    <t>06M010</t>
  </si>
  <si>
    <t>เลขที่ 701 ม.8 ซ.- ถ.- ต. เวียง อ. เชียงแสน จ. เชียงราย</t>
  </si>
  <si>
    <t>701 ม.8 ซ.- ถ.-เวียง เชียงแสน เชียงราย</t>
  </si>
  <si>
    <t>ตลาด พื้นที่ไม่เกิน 1,000 ตารางเมตร</t>
  </si>
  <si>
    <t>เลขที่ 1 ม.1 ต. เวียง อ. เชียงแสน จ. เชียงราย</t>
  </si>
  <si>
    <t>1 ม.1เวียง เชียงแสน เชียงราย</t>
  </si>
  <si>
    <t>พ855/6291</t>
  </si>
  <si>
    <t>นาย พิสิทธิ์ ผาจอง</t>
  </si>
  <si>
    <t>เลขที่ 165 ม.1 ต. เวียง อ. เชียงแสน จ. เชียงราย</t>
  </si>
  <si>
    <t>165 ม.1เวียง เชียงแสน เชียงราย</t>
  </si>
  <si>
    <t>03E019/001</t>
  </si>
  <si>
    <t>ป440/8751</t>
  </si>
  <si>
    <t>นาง ปณิตา สุลำปิง</t>
  </si>
  <si>
    <t>เลขที่ 441 ม.1 ต. เวียง อ. เชียงแสน จ. เชียงราย</t>
  </si>
  <si>
    <t>441 ม.1เวียง เชียงแสน เชียงราย</t>
  </si>
  <si>
    <t>ป587/8551</t>
  </si>
  <si>
    <t>นาง ปนัสยา สุทธิการ</t>
  </si>
  <si>
    <t>02K001/001</t>
  </si>
  <si>
    <t>Z1</t>
  </si>
  <si>
    <t>เลขที่ 150 ม.8 ถ.พระยาสุเรนทร์ ต. บางชัน อ. คลองสามวา จ. กรุงเทพมหานคร</t>
  </si>
  <si>
    <t>เลขที่ 389 ม.1 ต. เวียง อ. เชียงแสน จ. เชียงราย</t>
  </si>
  <si>
    <t>P1/1</t>
  </si>
  <si>
    <t>P1</t>
  </si>
  <si>
    <t>พ756/2771</t>
  </si>
  <si>
    <t>น.ส. พรนภา ไชยลังกา</t>
  </si>
  <si>
    <t>เลขที่ 644 ม.3 ต. เวียง อ. เชียงแสน จ. เชียงราย</t>
  </si>
  <si>
    <t>08A047</t>
  </si>
  <si>
    <t>644 ม.3เวียง เชียงแสน เชียงราย</t>
  </si>
  <si>
    <t>08A045</t>
  </si>
  <si>
    <t>เลขที่ 135 ม.1 ต. เวียง อ. เชียงแสน จ. เชียงราย</t>
  </si>
  <si>
    <t>เลขที่ 37 ซ.พหลโยธิน 24 ต. จอมพล อ. จตุจักร จ. กรุงเทพมหานคร</t>
  </si>
  <si>
    <t>เลขที่ 464 ม.6 ต. หนองโน อ. กระนวน จ. ขอนแก่น</t>
  </si>
  <si>
    <t>เลขที่ 10/5 ต. สามเสนใน อ. พญาไท จ. กรุงเทพมหานคร</t>
  </si>
  <si>
    <t>เลขที่ 16-16/3 ซ.สุขุมวิท 42 ต. พระโขนง อ. คลองเตย จ. กรุงเทพมหานคร</t>
  </si>
  <si>
    <t>เลขที่ 721/723 ต. ถนนนครไชยศรี อ. ดุสิต จ. กรุงเทพมหานคร</t>
  </si>
  <si>
    <t>เลขที่ 195 ซ.อาคารเอ็มไพร์ทาวเวอร์ ชั้น 54 ถ.สาทรใต้ ต. ยานนาวา อ. สาทร จ. กรุงเทพมหานคร</t>
  </si>
  <si>
    <t>ว247/7855</t>
  </si>
  <si>
    <t>น.ส. วิจิตรา มหาธนวงศ์</t>
  </si>
  <si>
    <t>เลขที่ 472 ม.1 ต. เวียง อ. เชียงแสน จ. เชียงราย</t>
  </si>
  <si>
    <t>03J024</t>
  </si>
  <si>
    <t>472 ม.1เวียง เชียงแสน เชียงราย</t>
  </si>
  <si>
    <t>ว247/1771</t>
  </si>
  <si>
    <t>นางสาว วิจิตรา แก้วรากมุข</t>
  </si>
  <si>
    <t>03F052/001</t>
  </si>
  <si>
    <t>เลขที่ 525/4 ม.13 ต. ป่าสัก อ. เชียงแสน จ. เชียงราย</t>
  </si>
  <si>
    <t>525/4 ม.13ป่าสัก เชียงแสน เชียงราย</t>
  </si>
  <si>
    <t>เลขที่ 958 ซ.วชิรธรรมสาธิต ต. บางจาก อ. พระโขนง จ. กรุงเทพมหานคร</t>
  </si>
  <si>
    <t>03J056</t>
  </si>
  <si>
    <t>03J027/002</t>
  </si>
  <si>
    <t>03J027/001</t>
  </si>
  <si>
    <t>03J027/003</t>
  </si>
  <si>
    <t>03J027/004</t>
  </si>
  <si>
    <t>เลขที่ 5/1 ม.14 ซ.- ถ.- ต. หงาว อ. เทิง จ. เชียงราย</t>
  </si>
  <si>
    <t>เลขที่ 2086 ม.3 ต. คลองจั่น อ. บางกะปิ จ. กรุงเทพมหานคร</t>
  </si>
  <si>
    <t>เลขที่ 41/6 ม.5 ต. มีนบุรี อ. มีนบุรี จ. กรุงเทพมหานคร</t>
  </si>
  <si>
    <t>เลขที่ 3 ซ.20 ถ.เสรี2 ต. หัวหมาก อ. บางกะปิ จ. กรุงเทพมหานคร</t>
  </si>
  <si>
    <t>3 ซ.20 ถ.เสรี2หัวหมาก บางกะปิ กรุงเทพมหานคร</t>
  </si>
  <si>
    <t>682 ม.1เวียง เชียงแสน เชียงราย</t>
  </si>
  <si>
    <t>03E019/002</t>
  </si>
  <si>
    <t>10G001</t>
  </si>
  <si>
    <t>06J046-B003</t>
  </si>
  <si>
    <t>06J046-B005</t>
  </si>
  <si>
    <t>เลขที่ 60/8 ม.4 ต. ท่าทราย อ. เมืองนนทบุรี จ. นนทบุรี</t>
  </si>
  <si>
    <t>04N034-B012</t>
  </si>
  <si>
    <t>เลขที่ 80/3-4 ม.1 ต. ท่าข้าม อ. บางขุนเทียน จ. กรุงเทพมหานคร</t>
  </si>
  <si>
    <t>เลขที่ 11 ม.- ซ.สุภางค์ 34 ถ.สุขุมวิท ต. คลองตัน อ. คลองเตย จ. กรุงเทพมหานคร</t>
  </si>
  <si>
    <t>02D022/002</t>
  </si>
  <si>
    <t>02D022/001</t>
  </si>
  <si>
    <t>02D022/003</t>
  </si>
  <si>
    <t>เลขที่ 803 ต. บางโพงพาง อ. ยานนาวา จ. กรุงเทพมหานคร</t>
  </si>
  <si>
    <t>เลขที่ 115 ม.1 ต. ป่าสัก อ. เชียงแสน จ. เชียงราย</t>
  </si>
  <si>
    <t>ส777/6146</t>
  </si>
  <si>
    <t>นางสาว เสาวลีย์ ภักดีไพโรจน์</t>
  </si>
  <si>
    <t>เลขที่ 344 ม.10 ต. ห้วยไคร้ อ. แม่สาย จ. เชียงราย</t>
  </si>
  <si>
    <t>344 ม.10ห้วยไคร้ แม่สาย เชียงราย</t>
  </si>
  <si>
    <t>เลขที่ 682 ม.1 ต. เวียง อ. เชียงแสน จ. เชียงราย</t>
  </si>
  <si>
    <t>เลขที่ 681 ม.1 ซ.- ถ.- ต. เวียง อ. เชียงแสน จ. เชียงราย</t>
  </si>
  <si>
    <t>681 ม.1 ซ.- ถ.-เวียง เชียงแสน เชียงราย</t>
  </si>
  <si>
    <t>ส197/5777</t>
  </si>
  <si>
    <t>นางสาว แสงอาม ธรรมวงค์</t>
  </si>
  <si>
    <t>เลขที่ 968/1 ม.3 ต. เวียง อ. เชียงแสน จ. เชียงราย</t>
  </si>
  <si>
    <t>03J058</t>
  </si>
  <si>
    <t>968/1 ม.3เวียง เชียงแสน เชียงราย</t>
  </si>
  <si>
    <t>นางสาว หยาดฝน ไฝเครือ</t>
  </si>
  <si>
    <t>03F042-B001</t>
  </si>
  <si>
    <t>03J022-B002</t>
  </si>
  <si>
    <t>03J022-B003</t>
  </si>
  <si>
    <t>02D035/001</t>
  </si>
  <si>
    <t>สำนักงาน ความสูงไม่เกิน 5 ชั้น</t>
  </si>
  <si>
    <t>ที่ราชพัสดุ</t>
  </si>
  <si>
    <t>ธ127/2557/001</t>
  </si>
  <si>
    <t>นาย ธงชัย จันทราพูล</t>
  </si>
  <si>
    <t>เลขที่ 58 ม.9 ต. เวียง อ. เชียงแสน จ. เชียงราย</t>
  </si>
  <si>
    <t>58 ม.9เวียง เชียงแสน เชียงราย</t>
  </si>
  <si>
    <t>02E010/001</t>
  </si>
  <si>
    <t>เลขที่ 577 ม.1 ต. เวียง อ. เชียงแสน จ. เชียงราย</t>
  </si>
  <si>
    <t>577 ม.1เวียง เชียงแสน เชียงราย</t>
  </si>
  <si>
    <t>เลขที่ 383/6 ม.13 ซ.- ถ.- ต. รอบเวียง อ. เมืองเชียงราย จ. เชียงราย</t>
  </si>
  <si>
    <t>เลขที่ 989 ม.3 ต. เวียง อ. เชียงแสน จ. เชียงราย</t>
  </si>
  <si>
    <t>989 ม.3เวียง เชียงแสน เชียงราย</t>
  </si>
  <si>
    <t>495 ม.3 ซ.- ถ.-เวียง เชียงแสน เชียงราย</t>
  </si>
  <si>
    <t>06L017/002</t>
  </si>
  <si>
    <t>รวม</t>
  </si>
  <si>
    <t>คนงานอยู่อาศัย</t>
  </si>
  <si>
    <t>ป330/4954</t>
  </si>
  <si>
    <t>นาย ปัญญา  เดือนตะคุ</t>
  </si>
  <si>
    <t>เลขที่ 178 ม.4 ต. เวียง อ. เชียงแสน จ. เชียงราย</t>
  </si>
  <si>
    <t>01J001</t>
  </si>
  <si>
    <t>178 ม.4เวียง เชียงแสน เชียงราย</t>
  </si>
  <si>
    <t>03J017/001</t>
  </si>
  <si>
    <t>คลังสินค้า พื้นที่เกิน 300 ตารางเมตร</t>
  </si>
  <si>
    <t>352/2 ม.12สวนหลวง กระทุ่มแบน สมุทรสาคร</t>
  </si>
  <si>
    <t>บ้านเดี่ยว</t>
  </si>
  <si>
    <t>เลขที่ 104 ม.5 ต. เวียง อ. เชียงแสน จ. เชียงราย</t>
  </si>
  <si>
    <t>06G012</t>
  </si>
  <si>
    <t>1429 ถ.เอกชัยบางบอน บางบอน กรุงเทพมหานคร</t>
  </si>
  <si>
    <t>03C007/001</t>
  </si>
  <si>
    <t>03I057/001</t>
  </si>
  <si>
    <t>02F043/001</t>
  </si>
  <si>
    <t>ธ ห สามเหลี่ยมทองคำ 2019</t>
  </si>
  <si>
    <t xml:space="preserve">หจก. สามเหลี่ยมทองคำ 2019 </t>
  </si>
  <si>
    <t>เลขที่ 277/2-3 ม.1 ต. เวียง อ. เชียงแสน จ. เชียงราย</t>
  </si>
  <si>
    <t>277/2-3 ม.1เวียง เชียงแสน เชียงราย</t>
  </si>
  <si>
    <t>เลขที่ 163/47 ม.1 ต. พิมลราช อ. บางบัวทอง จ. นนทบุรี</t>
  </si>
  <si>
    <t>899/23เวียง เชียงแสน เชียงราย</t>
  </si>
  <si>
    <t>121 ม.5เวียงพางคำ แม่สาย เชียงราย</t>
  </si>
  <si>
    <t>09G014</t>
  </si>
  <si>
    <t>30 ม.9โป่งผา แม่สาย เชียงราย</t>
  </si>
  <si>
    <t>จ740/7454/002</t>
  </si>
  <si>
    <t>นางสาว จาริณี รัตนเดชาพิทักษ์</t>
  </si>
  <si>
    <t>เลี้ยงสัตว์</t>
  </si>
  <si>
    <t>นาย บุญสม กันทะวงศ์</t>
  </si>
  <si>
    <t>บ387/1557/001</t>
  </si>
  <si>
    <t>ฉ471/6557</t>
  </si>
  <si>
    <t>นาย ฉัตรกฤฌธ์ พันธ์รัตนมงคล</t>
  </si>
  <si>
    <t>เลขที่ 627/9  ถ.สาธุประดิษฐ์ ต. บางโพงพาง อ. ยานนาวา จ. กรุงเทพมหานคร</t>
  </si>
  <si>
    <t>627/9  ถ.สาธุประดิษฐ์บางโพงพาง ยานนาวา กรุงเทพมหานคร</t>
  </si>
  <si>
    <t>เลขที่ 21/19 ถ.กรุงธนบุรี ต. คลองต้นไทร อ. คลองสาน จ. กรุงเทพมหานคร</t>
  </si>
  <si>
    <t>03K041/001</t>
  </si>
  <si>
    <t>03K025/001</t>
  </si>
  <si>
    <t>เลขที่ 343  ม.2 ต. เวียง อ. เชียงแสน จ. เชียงราย</t>
  </si>
  <si>
    <t>280 ม.1 ซ.- ถ.-เวียง เชียงแสน เชียงราย</t>
  </si>
  <si>
    <t>03F004/001</t>
  </si>
  <si>
    <t>281 ม.8เวียง เชียงแสน เชียงราย</t>
  </si>
  <si>
    <t>02D018/001</t>
  </si>
  <si>
    <t>03B017/001</t>
  </si>
  <si>
    <t>รวมราคาที่ดินและสิ่งปลูกสร้าง</t>
  </si>
  <si>
    <t>เลขที่ 314 ม.1 ต. เวียง อ. เชียงแสน จ. เชียงราย</t>
  </si>
  <si>
    <t>เลขที่ 220 ม.5 ต. เวียง อ. เชียงแสน จ. เชียงราย</t>
  </si>
  <si>
    <t>เลขที่ 130/2 ม.4 ต. หนองป่าครั่ง อ. เมืองเชียงใหม่ จ. เชียงใหม่</t>
  </si>
  <si>
    <t>ณ562/5767</t>
  </si>
  <si>
    <t>นาง ณปภัช ทวิพรชัย</t>
  </si>
  <si>
    <t>เลขที่ 55 ม.3 ซ.- ถ.- ต. เวียง อ. เชียงแสน จ. เชียงราย</t>
  </si>
  <si>
    <t>55 ม.3 ซ.- ถ.-เวียง เชียงแสน เชียงราย</t>
  </si>
  <si>
    <t>คลส.</t>
  </si>
  <si>
    <t>เลขที่ 73/1 ม.3 ต. บางพูน อ. เมืองปทุมธานี จ. ปทุมธานี</t>
  </si>
  <si>
    <t>เลขที่ 241 ถ.ธนาลัย ต. เวียง อ. เมืองเชียงราย จ. เชียงราย</t>
  </si>
  <si>
    <t>06F015/001</t>
  </si>
  <si>
    <t>06H013</t>
  </si>
  <si>
    <t>06H016</t>
  </si>
  <si>
    <t>241 ถ.ธนาลัยเวียง เมืองเชียงราย เชียงราย</t>
  </si>
  <si>
    <t>06H024</t>
  </si>
  <si>
    <t>11C006/005</t>
  </si>
  <si>
    <t>11C006/004</t>
  </si>
  <si>
    <t>11C018/002</t>
  </si>
  <si>
    <t>11C018/001</t>
  </si>
  <si>
    <t>น643/4717</t>
  </si>
  <si>
    <t>นาย นพณัฐ ตระการ</t>
  </si>
  <si>
    <t>เลขที่ 169 ม.9 ต. เวียง อ. เชียงแสน จ. เชียงราย</t>
  </si>
  <si>
    <t>ส000/8557</t>
  </si>
  <si>
    <t>นาง สา แสนบริบูรณ์</t>
  </si>
  <si>
    <t>91 ม.9เวียง เชียงแสน เชียงราย</t>
  </si>
  <si>
    <t>169 ม.9เวียง เชียงแสน เชียงราย</t>
  </si>
  <si>
    <t>ที่ว่างเปล่า</t>
  </si>
  <si>
    <t>ห้องแถว</t>
  </si>
  <si>
    <t xml:space="preserve">  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</si>
  <si>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อื่นๆพื้นที่ต่อเนื่อง</t>
  </si>
  <si>
    <t>เกษตรกรรม</t>
  </si>
  <si>
    <t>ส781/8717</t>
  </si>
  <si>
    <t>นาย สมศักดิ์ สายแก้ว</t>
  </si>
  <si>
    <t>เลขที่ 40 ม.3 ต. จอมหมอกแก้ว อ. แม่ลาว จ. เชียงราย</t>
  </si>
  <si>
    <t>40 ม.3จอมหมอกแก้ว แม่ลาว เชียงราย</t>
  </si>
  <si>
    <t>02F039/001</t>
  </si>
  <si>
    <t>02F040/001</t>
  </si>
  <si>
    <t>ก984/7771/001</t>
  </si>
  <si>
    <t>นาย กฤษณะ มรรควาณิช</t>
  </si>
  <si>
    <t>เลขที่ 186 ถ.นาใน ต. ป่าตอง อ. กะทู้ จ. ภูเก็ต</t>
  </si>
  <si>
    <t>08H011/004</t>
  </si>
  <si>
    <t>08H011/005</t>
  </si>
  <si>
    <t>08H011/006</t>
  </si>
  <si>
    <t>186 ถ.นาในป่าตอง กะทู้ ภูเก็ต</t>
  </si>
  <si>
    <t>03F051</t>
  </si>
  <si>
    <t xml:space="preserve"> รวม</t>
  </si>
  <si>
    <t>07K024/001</t>
  </si>
  <si>
    <t>07K024/002</t>
  </si>
  <si>
    <t>ร ฐ การประปาส่วนภูมิภาค สาขาแม่สาย หน่วยบริการเชียงแสน</t>
  </si>
  <si>
    <t xml:space="preserve">รัฐวิสาหกิจ การประปาส่วนภูมิภาค สาขาแม่สาย หน่วยบริการเชียงแสน </t>
  </si>
  <si>
    <t>เลขที่ 314 ม.1 ถ.พหลโยธิน ต. เวียงพางคำ อ. แม่สาย จ. เชียงราย</t>
  </si>
  <si>
    <t>P001</t>
  </si>
  <si>
    <t>314 ม.1 ถ.พหลโยธินเวียงพางคำ แม่สาย เชียงราย</t>
  </si>
  <si>
    <t>หอถึงสูง</t>
  </si>
  <si>
    <t xml:space="preserve">ถังน้ำใส </t>
  </si>
  <si>
    <t>ถังตกตะกอน</t>
  </si>
  <si>
    <t>อาคารผลิตน้ำ</t>
  </si>
  <si>
    <t>สระพักตะกอน</t>
  </si>
  <si>
    <t>โรงกรองน้ำ</t>
  </si>
  <si>
    <t>ถังน้ำใส</t>
  </si>
  <si>
    <t>เลขที่ 541 ม.1 ต. เวียง อ. เชียงแสน จ. เชียงราย</t>
  </si>
  <si>
    <t>541 ม.1เวียง เชียงแสน เชียงราย</t>
  </si>
  <si>
    <t>เลขที่ 198 ม.8 ซ.- ถ.- ต. เวียง อ. เชียงแสน จ. เชียงราย</t>
  </si>
  <si>
    <t>685 ม.1เวียง เชียงแสน เชียงราย</t>
  </si>
  <si>
    <t>ประกอบการเกษตร</t>
  </si>
  <si>
    <t>ไม่ทำประโยชน์</t>
  </si>
  <si>
    <t>03J006/003</t>
  </si>
  <si>
    <t>เลขที่ 21/426 ม.10 หมู่บ้านลดาวัลย์ ปิ่นเกล้า ต. ศาลาธรรมสพน์ อ. ทวีวัฒนา จ. กรุงเทพมหานคร</t>
  </si>
  <si>
    <t>04Q003</t>
  </si>
  <si>
    <t>194 ม.8 ซ.- ถ.-เวียง เชียงแสน เชียงราย</t>
  </si>
  <si>
    <t>04Q003-B001</t>
  </si>
  <si>
    <t>04Q003-B002</t>
  </si>
  <si>
    <t>04Q004</t>
  </si>
  <si>
    <t>04Q004-B001</t>
  </si>
  <si>
    <t>04Q004-B002</t>
  </si>
  <si>
    <t>04Q004-B003</t>
  </si>
  <si>
    <t>เลขที่ 888 ม.1 ต. เวียง อ. เชียงแสน จ. เชียงราย</t>
  </si>
  <si>
    <t>888 ม.1เวียง เชียงแสน เชียงราย</t>
  </si>
  <si>
    <t>เลขที่ 27 ซ.พหลโยธิน 46/2 ต. อนุสาวรีย์ อ. บางเขน จ. กรุงเทพมหานคร</t>
  </si>
  <si>
    <t>เลขที่ 45 ม.1 ซ.- ถ.- ต. ท่าสาย อ. เมืองเชียงราย จ. เชียงราย</t>
  </si>
  <si>
    <t>06I140</t>
  </si>
  <si>
    <t>ส.ป.ก.4-02</t>
  </si>
  <si>
    <t>06H017/001</t>
  </si>
  <si>
    <t>06H017/002</t>
  </si>
  <si>
    <t>06H017003</t>
  </si>
  <si>
    <t>06H017003-B001</t>
  </si>
  <si>
    <t>ภ.ด.ส.1</t>
  </si>
  <si>
    <t>เลขที่ 169 ม.4 ซ.พระเจ้านั่งโกฎ 5 ต.ดอนแก้ว อ. แม่ริม จ. เชียงใหม่</t>
  </si>
  <si>
    <t>ส733/2712</t>
  </si>
  <si>
    <t>นางสาว สิริญญา ชยขจรเลิศ</t>
  </si>
  <si>
    <t>เลขที่ 125/220 ม.3 ต. ท่าข้าม อ. บางขุนเทียน จ. กรุงเทพมหานคร</t>
  </si>
  <si>
    <t>06H011/004</t>
  </si>
  <si>
    <t>125/220 ม.3ท่าข้าม บางขุนเทียน กรุงเทพมหานคร</t>
  </si>
  <si>
    <t>ประเภทตึกแถว 3ชั้น</t>
  </si>
  <si>
    <t>ศ755/2387</t>
  </si>
  <si>
    <t>นางสาว ศิรินทร์ทิพย์ ชาญสวัสดิ์กิจ</t>
  </si>
  <si>
    <t>เลขที่ 622/139 ถ.พระราม 3 ต. แสมดำ อ. บางขุนเทียน จ. กรุงเทพมหานคร</t>
  </si>
  <si>
    <t>06H011/006</t>
  </si>
  <si>
    <t>622/139 ถ.พระราม 3แสมดำ บางขุนเทียน กรุงเทพมหานคร</t>
  </si>
  <si>
    <t>ก740/5387</t>
  </si>
  <si>
    <t>นางสาว แก้วตา ธัญเศรษฐ์มงคล</t>
  </si>
  <si>
    <t>เลขที่ 888/9 ม.8 ต. เวียง อ. เชียงแสน จ. เชียงราย</t>
  </si>
  <si>
    <t>06H011/008</t>
  </si>
  <si>
    <t>888/9 ม.8เวียง เชียงแสน เชียงราย</t>
  </si>
  <si>
    <t>06H011/009</t>
  </si>
  <si>
    <t>ต750/5517</t>
  </si>
  <si>
    <t>นาย ตะวัน นิธากร</t>
  </si>
  <si>
    <t>เลขที่ 800 ซ.นวมินทร์ 69 ต. นวมินทร์ อ. บึงกุ่ม จ. กรุงเทพมหานคร</t>
  </si>
  <si>
    <t>06H011/011</t>
  </si>
  <si>
    <t>800 ซ.นวมินทร์ 69นวมินทร์ บึงกุ่ม กรุงเทพมหานคร</t>
  </si>
  <si>
    <t>ย775/9871</t>
  </si>
  <si>
    <t>นางสาว ยุวรินทร์ อิศวกิติโรจน์</t>
  </si>
  <si>
    <t>เลขที่ 746 ม.3 ต. เวียง อ. เชียงแสน จ. เชียงราย</t>
  </si>
  <si>
    <t>06H011/012</t>
  </si>
  <si>
    <t>746 ม.3เวียง เชียงแสน เชียงราย</t>
  </si>
  <si>
    <t>06H011/013</t>
  </si>
  <si>
    <t>น700/1518</t>
  </si>
  <si>
    <t>นาง นารี กะแบกหอม</t>
  </si>
  <si>
    <t>เลขที่ 31 ม.6 ต. ร่องกาศ อ. สูงเม่น จ. แพร่</t>
  </si>
  <si>
    <t>06H011/017</t>
  </si>
  <si>
    <t>31 ม.6ร่องกาศ สูงเม่น แพร่</t>
  </si>
  <si>
    <t>ว200/1558</t>
  </si>
  <si>
    <t>นาย วิชา กันทาสุวรรณ</t>
  </si>
  <si>
    <t>เลขที่ 111 ม.3 ต. บ้านดู่ อ. เมืองเชียงราย จ. เชียงราย</t>
  </si>
  <si>
    <t>06H011/018</t>
  </si>
  <si>
    <t>111 ม.3บ้านดู่ เมืองเชียงราย เชียงราย</t>
  </si>
  <si>
    <t>อ624/2177</t>
  </si>
  <si>
    <t>นาย อภิชาติ จึงวิวัฒนวงศ์</t>
  </si>
  <si>
    <t>เลขที่ 61/640 ม.2 หมู่บ้านโรยัล ปาร์ค วิวล์ ต. ลำผักชี อ. หนองจอก จ. กรุงเทพมหานคร</t>
  </si>
  <si>
    <t>06H011/020</t>
  </si>
  <si>
    <t>61/640 ม.2 หมู่บ้านโรยัล ปาร์ค วิวล์ลำผักชี หนองจอก กรุงเทพมหานคร</t>
  </si>
  <si>
    <t>ร255/6700</t>
  </si>
  <si>
    <t>นาย ราเซนท์ พล</t>
  </si>
  <si>
    <t>เลขที่ 65/2 ถ.งำเมือง ต. เวียง อ. เมืองเชียงราย จ. เชียงราย</t>
  </si>
  <si>
    <t>06H011/074</t>
  </si>
  <si>
    <t>65/2 ถ.งำเมืองเวียง เมืองเชียงราย เชียงราย</t>
  </si>
  <si>
    <t>06H011/063</t>
  </si>
  <si>
    <t>06H011/064</t>
  </si>
  <si>
    <t>06H011/071</t>
  </si>
  <si>
    <t>06H011/072</t>
  </si>
  <si>
    <t>06H011/050</t>
  </si>
  <si>
    <t>06H011/078</t>
  </si>
  <si>
    <t>06H011/077</t>
  </si>
  <si>
    <t>06H011/076</t>
  </si>
  <si>
    <t>06H011/075</t>
  </si>
  <si>
    <t>ว774/4597</t>
  </si>
  <si>
    <t>นาง วิไลรัตน์ ณ ป้อมเพชร</t>
  </si>
  <si>
    <t>เลขที่ 395/3 ม.8 ต. แม่สาย อ. แม่สาย จ. เชียงราย</t>
  </si>
  <si>
    <t>06H011/022</t>
  </si>
  <si>
    <t>395/3 ม.8แม่สาย แม่สาย เชียงราย</t>
  </si>
  <si>
    <t>พ555/6775</t>
  </si>
  <si>
    <t>นางสาว พันธ์ธีรา ภมรานนท์</t>
  </si>
  <si>
    <t>เลขที่ 145/47 ซ.คู้บอน 27 แยก7 ถ.คู้บอน ต. ท่าแร้ง อ. บางเขน จ. กรุงเทพมหานคร</t>
  </si>
  <si>
    <t>06H011/023</t>
  </si>
  <si>
    <t>145/47 ซ.คู้บอน 27 แยก7 ถ.คู้บอนท่าแร้ง บางเขน กรุงเทพมหานคร</t>
  </si>
  <si>
    <t>ม177/2187</t>
  </si>
  <si>
    <t>นาย มัฆวาล จงศิริฉัยกุล</t>
  </si>
  <si>
    <t>เลขที่ 4 ม.6 ต. ริมกก อ. เมืองเชียงราย จ. เชียงราย</t>
  </si>
  <si>
    <t>06H011/024</t>
  </si>
  <si>
    <t>4 ม.6ริมกก เมืองเชียงราย เชียงราย</t>
  </si>
  <si>
    <t>262 ม.9 ซ.- ถ.-เวียง เชียงแสน เชียงราย</t>
  </si>
  <si>
    <t>06H011/025</t>
  </si>
  <si>
    <t>06H011/027</t>
  </si>
  <si>
    <t>ร441/5176</t>
  </si>
  <si>
    <t>นางสาว รัตติกร นุกูลพานิชย์วิวัฒน์</t>
  </si>
  <si>
    <t>เลขที่ 32 ถ.ราชนี ต. พระบรมมหาราชวัง อ. พระนคร จ. กรุงเทพมหานคร</t>
  </si>
  <si>
    <t>06H011/033</t>
  </si>
  <si>
    <t>32 ถ.ราชนีพระบรมมหาราชวัง พระนคร กรุงเทพมหานคร</t>
  </si>
  <si>
    <t>ธ บ ลักกี้ไดมอนด์ส</t>
  </si>
  <si>
    <t xml:space="preserve">บจก. ลักกี้ไดมอนด์ส </t>
  </si>
  <si>
    <t>เลขที่ 1249/159 ม.ห้องเลขที่ เอ อาคารเจมส์ทาวเวอร์ ชั้น 19 ถ.เจริญกรุง ต. สุริยวงศ์ อ. บางรัก จ. กรุงเทพมหานคร</t>
  </si>
  <si>
    <t>06H011/029</t>
  </si>
  <si>
    <t>1249/159 ม.ห้องเลขที่ เอ อาคารเจมส์ทาวเวอร์ ชั้น 19 ถ.เจริญกรุงสุริยวงศ์ บางรัก กรุงเทพมหานคร</t>
  </si>
  <si>
    <t>06H011/030</t>
  </si>
  <si>
    <t>ถ770/8598</t>
  </si>
  <si>
    <t>นาย ถาวร สุธีอิสริยะกุล</t>
  </si>
  <si>
    <t>เลขที่ 42/1 ม.7 ต. ขนอม อ. ขนอม จ. นครศรีธรรมราช</t>
  </si>
  <si>
    <t>06H011/031</t>
  </si>
  <si>
    <t>42/1 ม.7ขนอม ขนอม นครศรีธรรมราช</t>
  </si>
  <si>
    <t>จ774/2557</t>
  </si>
  <si>
    <t>นางสาว จิรรัตน์ จันทร์วิวัฒน์ศิริ</t>
  </si>
  <si>
    <t>เลขที่ 424/100 ม.6 ต. ทุ่งสองห้อง อ. หลักสี่ จ. กรุงเทพมหานคร</t>
  </si>
  <si>
    <t>06H011/032</t>
  </si>
  <si>
    <t>424/100 ม.6ทุ่งสองห้อง หลักสี่ กรุงเทพมหานคร</t>
  </si>
  <si>
    <t>ช475/8875</t>
  </si>
  <si>
    <t>นาง ชุติมันท์ สะสมทรัพย์</t>
  </si>
  <si>
    <t>06H011/034</t>
  </si>
  <si>
    <t>20/161 ม.8ดอนยายหอม เมืองนครปฐม นครปฐม</t>
  </si>
  <si>
    <t>06H011/035</t>
  </si>
  <si>
    <t>06H011/036</t>
  </si>
  <si>
    <t>ช475/8876</t>
  </si>
  <si>
    <t>ณ374/7585</t>
  </si>
  <si>
    <t>นาย ณัฐวุฒิ์ มโนสุทธิ</t>
  </si>
  <si>
    <t>เลขที่ 275 ถ.ประดิษฐ์มฯูธรรม ต. วังทองหลาง อ. วังทองหลาง จ. กรุงเทพมหานคร</t>
  </si>
  <si>
    <t>06H011/039</t>
  </si>
  <si>
    <t>ศ879/8145</t>
  </si>
  <si>
    <t>นาง ศศิร์อร ศักดิ์ธนาวรกุล</t>
  </si>
  <si>
    <t>376 ถ.เทศาพระประโทน เมืองนครปฐม นครปฐม</t>
  </si>
  <si>
    <t>06H011/060</t>
  </si>
  <si>
    <t>06H011/021</t>
  </si>
  <si>
    <t>เลขที่ 18/1 ม.04 ต. เวียง อ. เชียงแสน จ. เชียงราย</t>
  </si>
  <si>
    <t>เลขที่ 376 ถ.เทศา ต. พระประโทน อ. เมืองนครปฐม จ. นครปฐม</t>
  </si>
  <si>
    <t>06H011/041</t>
  </si>
  <si>
    <t>275 ถ.ประดิษฐ์มฯูธรรมวังทองหลาง วังทองหลาง กรุงเทพมหานคร</t>
  </si>
  <si>
    <t>06H011/042</t>
  </si>
  <si>
    <t>ท510/5750</t>
  </si>
  <si>
    <t>นาง ทานิกา ทะยะนา</t>
  </si>
  <si>
    <t>เลขที่ 33/5 ม.1 ต. วังน้ำเย็น อ. วังน้ำเย็น จ. สระแก้ว</t>
  </si>
  <si>
    <t>06H011/056</t>
  </si>
  <si>
    <t>33/5 ม.1วังน้ำเย็น วังน้ำเย็น สระแก้ว</t>
  </si>
  <si>
    <t>06H011/057</t>
  </si>
  <si>
    <t>ธ565/1517</t>
  </si>
  <si>
    <t>นาย ธนพนธ์ กนกวรกาญจน์</t>
  </si>
  <si>
    <t>เลขที่ 129/347 ซ.บางบอน 3 ซอย 14 ต. หลักสอง อ. บางแค จ. กรุงเทพมหานคร</t>
  </si>
  <si>
    <t>06H011/058</t>
  </si>
  <si>
    <t>129/347 ซ.บางบอน 3 ซอย 14หลักสอง บางแค กรุงเทพมหานคร</t>
  </si>
  <si>
    <t>06H011/059</t>
  </si>
  <si>
    <t>ก946/7727</t>
  </si>
  <si>
    <t>นาย กฤตภัค ร่มใจเย็น</t>
  </si>
  <si>
    <t>เลขที่ 117 ม.3 ต. ทุ่งก่อ อ. เวียงเชียงรุ้ง จ. เชียงราย</t>
  </si>
  <si>
    <t>06H011/061</t>
  </si>
  <si>
    <t>117 ม.3ทุ่งก่อ เวียงเชียงรุ้ง เชียงราย</t>
  </si>
  <si>
    <t>ส557/2787</t>
  </si>
  <si>
    <t>นาง สุนทรี ชลสายพันธ์</t>
  </si>
  <si>
    <t>เลขที่ 119 ม.7 ต. สวนหลวง อ. กระทุ่มแบน จ. สมุทรสาคร</t>
  </si>
  <si>
    <t>06H011/062</t>
  </si>
  <si>
    <t>119 ม.7สวนหลวง กระทุ่มแบน สมุทรสาคร</t>
  </si>
  <si>
    <t>ช725/8981</t>
  </si>
  <si>
    <t>นาย ชัยชนะ เสือสกุล</t>
  </si>
  <si>
    <t>เลขที่ 270/3 ม.1 ต. สนามคลี อ. เมืองสุพรรณบุรี จ. สุพรรณบุรี</t>
  </si>
  <si>
    <t>06H011/065</t>
  </si>
  <si>
    <t>270/3 ม.1สนามคลี เมืองสุพรรณบุรี สุพรรณบุรี</t>
  </si>
  <si>
    <t>06H011/066</t>
  </si>
  <si>
    <t>บ326/4711</t>
  </si>
  <si>
    <t>นางสาว เบ็ญจพร ตรังคานุกุลกิจ</t>
  </si>
  <si>
    <t>เลขที่ 222 ม.7 ต. หนองบัว อ. เมืองหนองบัวลำภู จ. หนองบัวลำภู</t>
  </si>
  <si>
    <t>06H011/067</t>
  </si>
  <si>
    <t>222 ม.7หนองบัว เมืองหนองบัวลำภู หนองบัวลำภู</t>
  </si>
  <si>
    <t>06H011/068</t>
  </si>
  <si>
    <t>ส240/5485</t>
  </si>
  <si>
    <t>นาง สุชาดา ทูตสันติ</t>
  </si>
  <si>
    <t>เลขที่ 388/1 ม.12 ต. แม่สลองใน อ. แม่ฟ้าหลวง จ. เชียงราย</t>
  </si>
  <si>
    <t>06H011/038</t>
  </si>
  <si>
    <t>388/1 ม.12แม่สลองใน แม่ฟ้าหลวง เชียงราย</t>
  </si>
  <si>
    <t>ว640/2777</t>
  </si>
  <si>
    <t>นาง วิภาดา จรรยาเลิศอดุล</t>
  </si>
  <si>
    <t>เลขที่ 61/1-2-3 ถ.หลักเมือง ต. ในเมือง อ. เมืองสุรินทร์ จ. สุรินทร์</t>
  </si>
  <si>
    <t>06H011/043</t>
  </si>
  <si>
    <t>61/1-2-3 ถ.หลักเมืองในเมือง เมืองสุรินทร์ สุรินทร์</t>
  </si>
  <si>
    <t>น227/7500</t>
  </si>
  <si>
    <t>นางสาว นุชจรี มาที</t>
  </si>
  <si>
    <t>เลขที่ 147 ม.8 ต. เวียง อ. เทิง จ. เชียงราย</t>
  </si>
  <si>
    <t>06H011/044</t>
  </si>
  <si>
    <t>147 ม.8เวียง เทิง เชียงราย</t>
  </si>
  <si>
    <t>จ555/4717</t>
  </si>
  <si>
    <t>นางสาว จันทนา ตะมะแก้ว</t>
  </si>
  <si>
    <t>เลขที่ 153 ม.8 ต. เมืองพาน อ. พาน จ. เชียงราย</t>
  </si>
  <si>
    <t>06H011/045</t>
  </si>
  <si>
    <t>153 ม.8เมืองพาน พาน เชียงราย</t>
  </si>
  <si>
    <t>ก345/5976</t>
  </si>
  <si>
    <t>นางสาว กัญณนน ทอมพ์สัน</t>
  </si>
  <si>
    <t>เลขที่ 88/33 ซ.พุทะมณฑล สาย 1 ต. บางระมาด อ. ตลิ่งชัน จ. กรุงเทพมหานคร</t>
  </si>
  <si>
    <t>06H011/048</t>
  </si>
  <si>
    <t>88/33 ซ.พุทะมณฑล สาย 1บางระมาด ตลิ่งชัน กรุงเทพมหานคร</t>
  </si>
  <si>
    <t>06H011/049</t>
  </si>
  <si>
    <t>ณ657/2210</t>
  </si>
  <si>
    <t>นาง ณภธรา แซ่จัง</t>
  </si>
  <si>
    <t>เลขที่ 46/360 ม.หมู่บ้านเค.ซี.การ์เด้นโฮม ซ.นิมิตใหม่ 40 ต. สามวาตะวันออก อ. คลองสามวา จ. กรุงเทพมหานคร</t>
  </si>
  <si>
    <t>06H011/052</t>
  </si>
  <si>
    <t>46/360 ม.หมู่บ้านเค.ซี.การ์เด้นโฮม ซ.นิมิตใหม่ 40สามวาตะวันออก คลองสามวา กรุงเทพมหานคร</t>
  </si>
  <si>
    <t>06H011/053</t>
  </si>
  <si>
    <t>06H011/019</t>
  </si>
  <si>
    <t>06H011/046</t>
  </si>
  <si>
    <t>06H011/051</t>
  </si>
  <si>
    <t>06H011/079</t>
  </si>
  <si>
    <t>06H011/003</t>
  </si>
  <si>
    <t>06H011/005</t>
  </si>
  <si>
    <t>06H011/007</t>
  </si>
  <si>
    <t>06H011/010</t>
  </si>
  <si>
    <t>06H011/014</t>
  </si>
  <si>
    <t>06H011/015</t>
  </si>
  <si>
    <t>06H011/016</t>
  </si>
  <si>
    <t>06H011/037</t>
  </si>
  <si>
    <t>06H011/028</t>
  </si>
  <si>
    <t>เลขที่140/17 อ.บางบัวใหญ่สแควร์ ม.12 ถ.ตลิ่งชัน-สุพรรณบุรี ต.บางรักพัฒนา นนทบุรี</t>
  </si>
  <si>
    <t>เลขที่ 847 ม.2 ต. เวียง อ. เชียงแสน จ. เชียงราย</t>
  </si>
  <si>
    <t>847 ม.2เวียง เชียงแสน เชียงราย</t>
  </si>
  <si>
    <t>เลขที่ 159/1 ม.3 ต. โป่งงาม อ. แม่สาย จ. เชียงราย</t>
  </si>
  <si>
    <t>เลขที่ 489/2 ม.3 ต. เวียงพางคำ อ. แม่สาย จ. เชียงราย</t>
  </si>
  <si>
    <t>ก915/6787</t>
  </si>
  <si>
    <t>นาง กองบุญ พรหมปัญญา</t>
  </si>
  <si>
    <t>เลขที่ 173 ม.1 ต. เวียง อ. เชียงแสน จ. เชียงราย</t>
  </si>
  <si>
    <t>03K013</t>
  </si>
  <si>
    <t>173 ม.1เวียง เชียงแสน เชียงราย</t>
  </si>
  <si>
    <t>03K013-B001</t>
  </si>
  <si>
    <t>03K013-B003</t>
  </si>
  <si>
    <t>03K013-B004</t>
  </si>
  <si>
    <t>02F016</t>
  </si>
  <si>
    <t>03K081</t>
  </si>
  <si>
    <t>02F046</t>
  </si>
  <si>
    <t>เลขที่ 10 ม.4 ต. จันจว้า อ. แม่จัน จ. เชียงราย</t>
  </si>
  <si>
    <t>13F027</t>
  </si>
  <si>
    <t>04P031</t>
  </si>
  <si>
    <t>ลานจอดรถ</t>
  </si>
  <si>
    <t>เลขที่ 176 ซ.เทอดไทย 53 ต. ปากคลองภาษีเจริญ อ. ภาษีเจริญ จ. กรุงเทพมหานคร</t>
  </si>
  <si>
    <t>เลขที่ 470/6 ถ.ช้างคลาน ต. ช้างคลาน อ. เมืองเชียงใหม่ จ. เชียงใหม่</t>
  </si>
  <si>
    <t>07H017</t>
  </si>
  <si>
    <t>เลขที่ 732 ม.1 ซ.- ถ.- ต. เวียง อ. เชียงแสน จ. เชียงราย</t>
  </si>
  <si>
    <t>90/3 ม.2ท่าข้าม บางขุนเทียน กรุงเทพมหานคร</t>
  </si>
  <si>
    <t>เลขที่ 59 ม.หมู่บ้านเสรีวิลล่า ต. หนองบอน อ. ประเวศ จ. กรุงเทพมหานคร</t>
  </si>
  <si>
    <t>ไม้/ตึก</t>
  </si>
  <si>
    <t>อยุ่อาศัย</t>
  </si>
  <si>
    <t>06C003/008</t>
  </si>
  <si>
    <t>06C003/007</t>
  </si>
  <si>
    <t>06C003/006</t>
  </si>
  <si>
    <t>06C003/005</t>
  </si>
  <si>
    <t>06C003/004</t>
  </si>
  <si>
    <t>06C003/003</t>
  </si>
  <si>
    <t>06C003/002</t>
  </si>
  <si>
    <t>06C003/001</t>
  </si>
  <si>
    <t>08D041</t>
  </si>
  <si>
    <t>เลขที่ 88 ม.5 ต. เวียง อ. เชียงแสน จ. เชียงราย</t>
  </si>
  <si>
    <t>04M/001</t>
  </si>
  <si>
    <t>เลขที่ 198 ม.4 ต. เวียง อ. เชียงแสน จ. เชียงราย</t>
  </si>
  <si>
    <t>01/M4</t>
  </si>
  <si>
    <t>12E031/002</t>
  </si>
  <si>
    <t>ยอดรวมทั้งหมด</t>
  </si>
  <si>
    <t>499 หมุ่ 2 ต.เวียง อ.เชียงแสน จ.เชียงราย</t>
  </si>
  <si>
    <t>สปก.4-01</t>
  </si>
  <si>
    <t>3</t>
  </si>
  <si>
    <t>2</t>
  </si>
  <si>
    <t>1</t>
  </si>
  <si>
    <t>นส3ก</t>
  </si>
  <si>
    <t>เลขที่ 256 หมู่ 5 ต.แม่เจดีย์ใหม่ อ.เวียงป่าเป้า จ.เชียงราย</t>
  </si>
  <si>
    <t>เลขที่ 264 ม.6 ต. เวียง อ. เชียงแสน จ. เชียงราย</t>
  </si>
  <si>
    <t>เลขที่ 625  ม.1 ต. เวียง อ. เชียงแสน จ. เชียงราย</t>
  </si>
  <si>
    <t>เลขที่ 194 ม.8 ต. เวียง อ. เชียงแสน จ. เชียงราย</t>
  </si>
  <si>
    <t>เลขที่ 212 ม.8 ต. เวียง อ. เชียงแสน จ. เชียงราย</t>
  </si>
  <si>
    <t>เลขที่ 298/9 หมุ่ 5 ต. วังทอง อ. วังทอง จ. พิษณุโลก</t>
  </si>
  <si>
    <t>แปลงนี้ขายแล้วยังไม่ทราบเจ้าของรายใหม่</t>
  </si>
  <si>
    <t>เลขที่ 253/3 ถนนทวารวดี ต. ห้วยจรเข้ อ. เมืองนครปฐม จ. นครปฐม</t>
  </si>
  <si>
    <t>780/195 ศุภลัยคาซาริวา ถนนเจริญกรุง แขวงยางคอแหลม เขตบางคอแหลม กทม</t>
  </si>
  <si>
    <t>185 ม.1 ซ.- ถ.-เวียง เชียงแสน เชียงราย</t>
  </si>
  <si>
    <t>625 ม.1 ซ.- ถ.-เวียง เชียงแสน เชียงราย</t>
  </si>
  <si>
    <t xml:space="preserve">โรงสูบน้ำแรงดันสูง </t>
  </si>
  <si>
    <t>334 ม.4 ซ.- ถ.-ริมกก เมืองเชียงราย เชียงราย</t>
  </si>
  <si>
    <t>เช่า</t>
  </si>
  <si>
    <t>เลขที่ 19 ม.4 ต. เวียง อ. เชียงแสน จ. เชียงราย</t>
  </si>
  <si>
    <t>เลขที่ 111 หมู่ 3 ต. พันทอง อ. กุมภวาปี จ. อุดรธานี</t>
  </si>
  <si>
    <t>ที่อยู่อาศัย(สุสาน)</t>
  </si>
  <si>
    <t>โรงจอดรถ(คาแคร์)</t>
  </si>
  <si>
    <t>เลขที่ 309 ม.1 ซ.- ถ.- ต. เวียง อ. เชียงแสน จ. เชียงราย</t>
  </si>
  <si>
    <t>คลังสินค้าพื้นที่ไม่เกิน 300 ตารางเมตร</t>
  </si>
  <si>
    <t>น.ส.นภา  โกฎยี่</t>
  </si>
  <si>
    <t>ธ บ เกษธานี กรุ๊ป</t>
  </si>
  <si>
    <t xml:space="preserve">บจก. เกษธานี กรุ๊ป </t>
  </si>
  <si>
    <t>เลขที่ 317 ต. ประชาธิปัตย์ อ. ธัญบุรี จ. ปทุมธานี</t>
  </si>
  <si>
    <t>06F013</t>
  </si>
  <si>
    <t>06F009</t>
  </si>
  <si>
    <t>06F013/001</t>
  </si>
  <si>
    <t>317ประชาธิปัตย์ ธัญบุรี ปทุมธานี</t>
  </si>
  <si>
    <t>06F013/002</t>
  </si>
  <si>
    <t>06F013/003</t>
  </si>
  <si>
    <t>06F013/004</t>
  </si>
  <si>
    <t>06F013/005</t>
  </si>
  <si>
    <t>06F013/006</t>
  </si>
  <si>
    <t>06F013/007</t>
  </si>
  <si>
    <t>06F013/008</t>
  </si>
  <si>
    <t>06F009/001</t>
  </si>
  <si>
    <t>06F009/002</t>
  </si>
  <si>
    <t>06F009/003</t>
  </si>
  <si>
    <t>06F009/004</t>
  </si>
  <si>
    <t>06F009/005</t>
  </si>
  <si>
    <t>06F009/006</t>
  </si>
  <si>
    <t>06F009/007</t>
  </si>
  <si>
    <t>06F009/008</t>
  </si>
  <si>
    <t>06F011/001</t>
  </si>
  <si>
    <t>06F011/002</t>
  </si>
  <si>
    <t>06F011/003</t>
  </si>
  <si>
    <t>06F011/004</t>
  </si>
  <si>
    <t>06F011/005</t>
  </si>
  <si>
    <t>สปก.</t>
  </si>
  <si>
    <t>.</t>
  </si>
  <si>
    <t>เลขที่ 155 ม.4 ซ.- ถ.- ต. เวียง อ. เชียงแสน จ. เชียงราย</t>
  </si>
  <si>
    <t>เลขที่ 67 ม.4 ซ.- ถ.- ต. เวียง อ. เชียงแสน จ. เชียงราย</t>
  </si>
  <si>
    <t>เปลี่ยนเจ้าของแล้ว</t>
  </si>
  <si>
    <t>เลขที่ 32  หมู่ 5 ต. เชิงดอย อ.ดอยสะเก็ด จ. เชียงใหม่</t>
  </si>
  <si>
    <t>เลขที่ 607 ม.9 ต.เวียงพางคำ อ.แม่สาย จ.เชียงราย</t>
  </si>
  <si>
    <t>เลขที่ 18  หมู่ 3 ต. ศรีดอนมูล อ.เชียงแสน จ. เชียงราย</t>
  </si>
  <si>
    <t>เลขที่ 5/1 ซ.เคหะร่มเกล้า 6 แขวงคลองสองต้นนุ่น เขตลาดกระบัง จ. กรุงเทพมหานคร</t>
  </si>
  <si>
    <t>เลขที่ 58 ม.6 ต.เวียง อ.เชียงแสน จ.เชียงราย</t>
  </si>
  <si>
    <t>อื่นๆ(ขายหน้าดิน)</t>
  </si>
  <si>
    <t>เลขที่ 27/2 ม.2 ต. ห้วยกะปิ อ. เมืองชลบุรี จ. ชลบุรี</t>
  </si>
  <si>
    <t>08F021</t>
  </si>
  <si>
    <t>ประเภทภัตตาคาร</t>
  </si>
  <si>
    <t>คลังสินค้าพื้นที่เกิน 300 ตารางเมตร</t>
  </si>
  <si>
    <t>เลขที่ 222 ม.1 ซ.- ถ.- ต. เวียง อ. เชียงแสน จ. เชียงราย</t>
  </si>
  <si>
    <t>119 หมู่ 5 ตำบลเวียงพางคำ อำเภอแม่สาย จังหวัดเชียงราย 57130</t>
  </si>
  <si>
    <t>ที่รกร้างว่างเปล่า</t>
  </si>
  <si>
    <t>ที่รกร้างไม่ได้ทำประโยชน์</t>
  </si>
  <si>
    <t>รกร้างว่างเปล่าไม่ได้ทำประโยชน์</t>
  </si>
  <si>
    <t>เลขที่ 643 ม.3 ต. เวียง อ. เชียงแสน จ. เชียงราย</t>
  </si>
  <si>
    <t>ประเภทอาคารอยู่อาศัยรวม ความสูงไม่เกิน 5 ชั้น</t>
  </si>
  <si>
    <t>อาคารอยู่อาศัยรวม ไม่เกิน 5 ชั้น</t>
  </si>
  <si>
    <t>ตึกแถว</t>
  </si>
  <si>
    <t>เลขที่ 265 ม.6 ต. ฝายแก้ว อ. ภูเพียง จ.น่าน</t>
  </si>
  <si>
    <t>3760</t>
  </si>
  <si>
    <t>082-3908988</t>
  </si>
  <si>
    <t>39 ซ.พหลโยธิน 2 ถ.พหลโยธิน สามเสนใน พญาไท กทม.</t>
  </si>
  <si>
    <t>เลขที่ 146/21 ถ.มาลัยแมน ต. ท่าพี่เลี้ยง อ. เมืองสุพรรณบุรี จ. สุพรรณบุรี โทร086-3626591</t>
  </si>
  <si>
    <t>เลขที่ 888/34 ม.8 ต. เวียง อ. เชียงแสน จ. เชียงราย</t>
  </si>
  <si>
    <t>เลขที่ 643 ม.3 ซ.- ถ.- ต. เวียง อ. เชียงแสน จ. เชียงราย</t>
  </si>
  <si>
    <t>90/3 ม.5 ต.สุเทพ อ.เมือง จ.เชียงใหม่</t>
  </si>
  <si>
    <t>เลขที่ 227/1ม.1 ซ.- ถ.- ต. เวียง อ. เชียงแสน จ. เชียงราย</t>
  </si>
  <si>
    <t>เลขที่ 227/5 ม.1 ซ.- ถ.- ต. เวียง อ. เชียงแสน จ. เชียงราย</t>
  </si>
  <si>
    <t>เลขที่ 218 ม.6 ต. ป่าสัก อ. เชียงแสน จ. เชียงราย</t>
  </si>
  <si>
    <t>คลังสินค้า พื้นที่ไม่เกิน300 ตารางเมตร</t>
  </si>
  <si>
    <t>เลขที่ 405/1 ม.1 ซ.- ถ.- ต. เวียง อ. เชียงแสน จ. เชียงราย</t>
  </si>
  <si>
    <t>คลังสินค้า</t>
  </si>
  <si>
    <t>รวมทั้งสิ้น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</si>
</sst>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87" formatCode="00000"/>
    <numFmt numFmtId="188" formatCode="000\-00\-0000"/>
    <numFmt numFmtId="189" formatCode="_-* #,##0_-;\-* #,##0_-;_-* &quot;-&quot;??_-;_-@_-"/>
  </numFmts>
  <fonts count="28" x14ac:knownFonts="1">
    <font>
      <sz val="10"/>
      <color rgb="FF000000"/>
      <name val="Arial"/>
    </font>
    <font>
      <sz val="13"/>
      <color rgb="FF000000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4"/>
      <color rgb="FF000000"/>
      <name val="TH SarabunPSK"/>
      <family val="2"/>
    </font>
    <font>
      <sz val="14"/>
      <color rgb="FF000000"/>
      <name val="Arial"/>
      <family val="2"/>
    </font>
    <font>
      <sz val="14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Arial"/>
      <family val="2"/>
    </font>
    <font>
      <sz val="16"/>
      <name val="TH SarabunPSK"/>
      <family val="2"/>
    </font>
    <font>
      <sz val="15"/>
      <name val="TH SarabunPSK"/>
      <family val="2"/>
    </font>
    <font>
      <sz val="15"/>
      <color rgb="FF000000"/>
      <name val="TH SarabunPSK"/>
      <family val="2"/>
    </font>
    <font>
      <sz val="15"/>
      <color rgb="FF000000"/>
      <name val="Arial"/>
      <family val="2"/>
    </font>
    <font>
      <b/>
      <sz val="16"/>
      <name val="TH SarabunPSK"/>
      <family val="2"/>
      <charset val="222"/>
    </font>
    <font>
      <sz val="16"/>
      <name val="TH SarabunPSK"/>
      <family val="2"/>
      <charset val="222"/>
    </font>
    <font>
      <sz val="16"/>
      <name val="Arial"/>
      <family val="2"/>
      <charset val="222"/>
    </font>
    <font>
      <sz val="16"/>
      <color rgb="FF000000"/>
      <name val="TH SarabunPSK"/>
      <family val="2"/>
      <charset val="222"/>
    </font>
    <font>
      <sz val="16"/>
      <color rgb="FF000000"/>
      <name val="Arial"/>
      <family val="2"/>
      <charset val="222"/>
    </font>
    <font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16"/>
      <color rgb="FFFF0000"/>
      <name val="Arial"/>
      <family val="2"/>
      <charset val="222"/>
    </font>
    <font>
      <sz val="16"/>
      <color theme="1"/>
      <name val="TH SarabunPSK"/>
      <family val="2"/>
      <charset val="222"/>
    </font>
    <font>
      <b/>
      <sz val="16"/>
      <color rgb="FFC00000"/>
      <name val="TH SarabunPSK"/>
      <family val="2"/>
      <charset val="222"/>
    </font>
    <font>
      <sz val="16"/>
      <color rgb="FFC00000"/>
      <name val="Arial"/>
      <family val="2"/>
      <charset val="222"/>
    </font>
    <font>
      <b/>
      <sz val="16"/>
      <name val="Arial"/>
      <family val="2"/>
      <charset val="222"/>
    </font>
    <font>
      <sz val="15"/>
      <name val="TH SarabunPSK"/>
      <family val="2"/>
      <charset val="222"/>
    </font>
    <font>
      <sz val="14"/>
      <color rgb="FF000000"/>
      <name val="TH SarabunPSK"/>
      <family val="2"/>
      <charset val="222"/>
    </font>
    <font>
      <sz val="14"/>
      <name val="TH SarabunPSK"/>
      <family val="2"/>
      <charset val="222"/>
    </font>
  </fonts>
  <fills count="12">
    <fill>
      <patternFill patternType="none"/>
    </fill>
    <fill>
      <patternFill patternType="gray125"/>
    </fill>
    <fill>
      <patternFill patternType="none"/>
    </fill>
    <fill>
      <patternFill patternType="solid">
        <fgColor rgb="FFFDE9D9"/>
        <bgColor rgb="FFFFFFFF"/>
      </patternFill>
    </fill>
    <fill>
      <patternFill patternType="solid">
        <fgColor rgb="FFB6DDE8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D6E3BC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</borders>
  <cellStyleXfs count="1">
    <xf numFmtId="0" fontId="0" fillId="0" borderId="0"/>
  </cellStyleXfs>
  <cellXfs count="440">
    <xf numFmtId="0" fontId="0" fillId="2" borderId="0" xfId="0" applyFill="1"/>
    <xf numFmtId="4" fontId="1" fillId="2" borderId="3" xfId="0" applyNumberFormat="1" applyFont="1" applyFill="1" applyBorder="1" applyAlignment="1">
      <alignment horizontal="center"/>
    </xf>
    <xf numFmtId="0" fontId="5" fillId="2" borderId="16" xfId="0" applyFont="1" applyFill="1" applyBorder="1"/>
    <xf numFmtId="0" fontId="7" fillId="2" borderId="16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0" xfId="0" applyFont="1" applyFill="1"/>
    <xf numFmtId="187" fontId="7" fillId="2" borderId="16" xfId="0" applyNumberFormat="1" applyFont="1" applyFill="1" applyBorder="1" applyAlignment="1">
      <alignment horizontal="left"/>
    </xf>
    <xf numFmtId="0" fontId="7" fillId="2" borderId="16" xfId="0" applyFont="1" applyFill="1" applyBorder="1"/>
    <xf numFmtId="187" fontId="7" fillId="2" borderId="16" xfId="0" applyNumberFormat="1" applyFont="1" applyFill="1" applyBorder="1"/>
    <xf numFmtId="2" fontId="7" fillId="2" borderId="16" xfId="0" applyNumberFormat="1" applyFont="1" applyFill="1" applyBorder="1"/>
    <xf numFmtId="0" fontId="7" fillId="2" borderId="16" xfId="0" applyFont="1" applyFill="1" applyBorder="1" applyAlignment="1">
      <alignment horizontal="center"/>
    </xf>
    <xf numFmtId="4" fontId="7" fillId="2" borderId="16" xfId="0" applyNumberFormat="1" applyFont="1" applyFill="1" applyBorder="1" applyAlignment="1">
      <alignment horizontal="center"/>
    </xf>
    <xf numFmtId="188" fontId="7" fillId="2" borderId="16" xfId="0" applyNumberFormat="1" applyFont="1" applyFill="1" applyBorder="1" applyAlignment="1">
      <alignment horizontal="left"/>
    </xf>
    <xf numFmtId="4" fontId="7" fillId="2" borderId="16" xfId="0" applyNumberFormat="1" applyFont="1" applyFill="1" applyBorder="1"/>
    <xf numFmtId="2" fontId="7" fillId="2" borderId="16" xfId="0" applyNumberFormat="1" applyFont="1" applyFill="1" applyBorder="1" applyAlignment="1">
      <alignment horizontal="center"/>
    </xf>
    <xf numFmtId="1" fontId="7" fillId="2" borderId="16" xfId="0" applyNumberFormat="1" applyFont="1" applyFill="1" applyBorder="1"/>
    <xf numFmtId="0" fontId="4" fillId="2" borderId="3" xfId="0" applyFont="1" applyFill="1" applyBorder="1" applyAlignment="1">
      <alignment horizontal="center"/>
    </xf>
    <xf numFmtId="187" fontId="4" fillId="2" borderId="3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4" fontId="4" fillId="2" borderId="3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left"/>
    </xf>
    <xf numFmtId="188" fontId="4" fillId="2" borderId="3" xfId="0" applyNumberFormat="1" applyFont="1" applyFill="1" applyBorder="1" applyAlignment="1">
      <alignment horizontal="left"/>
    </xf>
    <xf numFmtId="187" fontId="4" fillId="2" borderId="3" xfId="0" applyNumberFormat="1" applyFont="1" applyFill="1" applyBorder="1" applyAlignment="1">
      <alignment horizontal="left"/>
    </xf>
    <xf numFmtId="1" fontId="4" fillId="2" borderId="3" xfId="0" applyNumberFormat="1" applyFont="1" applyFill="1" applyBorder="1" applyAlignment="1">
      <alignment horizontal="center"/>
    </xf>
    <xf numFmtId="4" fontId="6" fillId="2" borderId="3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2" fontId="6" fillId="2" borderId="3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left"/>
    </xf>
    <xf numFmtId="188" fontId="6" fillId="2" borderId="3" xfId="0" applyNumberFormat="1" applyFont="1" applyFill="1" applyBorder="1" applyAlignment="1">
      <alignment horizontal="left"/>
    </xf>
    <xf numFmtId="187" fontId="6" fillId="2" borderId="3" xfId="0" applyNumberFormat="1" applyFont="1" applyFill="1" applyBorder="1" applyAlignment="1">
      <alignment horizontal="left"/>
    </xf>
    <xf numFmtId="1" fontId="6" fillId="2" borderId="3" xfId="0" applyNumberFormat="1" applyFont="1" applyFill="1" applyBorder="1" applyAlignment="1">
      <alignment horizontal="center"/>
    </xf>
    <xf numFmtId="0" fontId="11" fillId="2" borderId="16" xfId="0" applyFont="1" applyFill="1" applyBorder="1" applyAlignment="1">
      <alignment horizontal="center"/>
    </xf>
    <xf numFmtId="2" fontId="11" fillId="2" borderId="16" xfId="0" applyNumberFormat="1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4" fontId="11" fillId="2" borderId="16" xfId="0" applyNumberFormat="1" applyFont="1" applyFill="1" applyBorder="1" applyAlignment="1">
      <alignment horizontal="center"/>
    </xf>
    <xf numFmtId="0" fontId="11" fillId="2" borderId="16" xfId="0" applyFont="1" applyFill="1" applyBorder="1" applyAlignment="1">
      <alignment horizontal="left"/>
    </xf>
    <xf numFmtId="188" fontId="11" fillId="2" borderId="16" xfId="0" applyNumberFormat="1" applyFont="1" applyFill="1" applyBorder="1" applyAlignment="1">
      <alignment horizontal="left"/>
    </xf>
    <xf numFmtId="187" fontId="11" fillId="2" borderId="16" xfId="0" applyNumberFormat="1" applyFont="1" applyFill="1" applyBorder="1" applyAlignment="1">
      <alignment horizontal="left"/>
    </xf>
    <xf numFmtId="1" fontId="11" fillId="2" borderId="16" xfId="0" applyNumberFormat="1" applyFont="1" applyFill="1" applyBorder="1" applyAlignment="1">
      <alignment horizontal="center"/>
    </xf>
    <xf numFmtId="4" fontId="10" fillId="2" borderId="16" xfId="0" applyNumberFormat="1" applyFont="1" applyFill="1" applyBorder="1" applyAlignment="1">
      <alignment horizontal="center"/>
    </xf>
    <xf numFmtId="1" fontId="11" fillId="2" borderId="3" xfId="0" applyNumberFormat="1" applyFont="1" applyFill="1" applyBorder="1" applyAlignment="1">
      <alignment horizontal="center"/>
    </xf>
    <xf numFmtId="187" fontId="11" fillId="2" borderId="3" xfId="0" applyNumberFormat="1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4" fontId="11" fillId="2" borderId="3" xfId="0" applyNumberFormat="1" applyFont="1" applyFill="1" applyBorder="1" applyAlignment="1">
      <alignment horizontal="center"/>
    </xf>
    <xf numFmtId="0" fontId="12" fillId="2" borderId="0" xfId="0" applyFont="1" applyFill="1"/>
    <xf numFmtId="1" fontId="10" fillId="9" borderId="3" xfId="0" applyNumberFormat="1" applyFont="1" applyFill="1" applyBorder="1" applyAlignment="1">
      <alignment horizontal="center"/>
    </xf>
    <xf numFmtId="4" fontId="11" fillId="2" borderId="4" xfId="0" applyNumberFormat="1" applyFont="1" applyFill="1" applyBorder="1" applyAlignment="1">
      <alignment horizontal="center"/>
    </xf>
    <xf numFmtId="187" fontId="11" fillId="2" borderId="16" xfId="0" applyNumberFormat="1" applyFont="1" applyFill="1" applyBorder="1" applyAlignment="1">
      <alignment horizontal="center"/>
    </xf>
    <xf numFmtId="0" fontId="11" fillId="2" borderId="16" xfId="0" applyFont="1" applyFill="1" applyBorder="1"/>
    <xf numFmtId="0" fontId="12" fillId="2" borderId="16" xfId="0" applyFont="1" applyFill="1" applyBorder="1"/>
    <xf numFmtId="0" fontId="10" fillId="9" borderId="8" xfId="0" applyFont="1" applyFill="1" applyBorder="1" applyAlignment="1">
      <alignment horizontal="center"/>
    </xf>
    <xf numFmtId="0" fontId="10" fillId="9" borderId="3" xfId="0" applyFont="1" applyFill="1" applyBorder="1" applyAlignment="1">
      <alignment horizontal="center"/>
    </xf>
    <xf numFmtId="187" fontId="10" fillId="9" borderId="3" xfId="0" applyNumberFormat="1" applyFont="1" applyFill="1" applyBorder="1" applyAlignment="1">
      <alignment horizontal="center"/>
    </xf>
    <xf numFmtId="2" fontId="10" fillId="9" borderId="3" xfId="0" applyNumberFormat="1" applyFont="1" applyFill="1" applyBorder="1" applyAlignment="1">
      <alignment horizontal="center"/>
    </xf>
    <xf numFmtId="4" fontId="10" fillId="9" borderId="3" xfId="0" applyNumberFormat="1" applyFont="1" applyFill="1" applyBorder="1" applyAlignment="1">
      <alignment horizontal="center"/>
    </xf>
    <xf numFmtId="0" fontId="10" fillId="9" borderId="3" xfId="0" applyFont="1" applyFill="1" applyBorder="1" applyAlignment="1">
      <alignment horizontal="left"/>
    </xf>
    <xf numFmtId="188" fontId="10" fillId="9" borderId="3" xfId="0" applyNumberFormat="1" applyFont="1" applyFill="1" applyBorder="1" applyAlignment="1">
      <alignment horizontal="left"/>
    </xf>
    <xf numFmtId="187" fontId="10" fillId="9" borderId="3" xfId="0" applyNumberFormat="1" applyFont="1" applyFill="1" applyBorder="1" applyAlignment="1">
      <alignment horizontal="left"/>
    </xf>
    <xf numFmtId="4" fontId="11" fillId="2" borderId="16" xfId="0" applyNumberFormat="1" applyFont="1" applyFill="1" applyBorder="1"/>
    <xf numFmtId="0" fontId="11" fillId="9" borderId="16" xfId="0" applyFont="1" applyFill="1" applyBorder="1" applyAlignment="1">
      <alignment horizontal="left"/>
    </xf>
    <xf numFmtId="0" fontId="11" fillId="9" borderId="0" xfId="0" applyFont="1" applyFill="1" applyAlignment="1">
      <alignment horizontal="left"/>
    </xf>
    <xf numFmtId="4" fontId="11" fillId="9" borderId="3" xfId="0" applyNumberFormat="1" applyFont="1" applyFill="1" applyBorder="1" applyAlignment="1">
      <alignment horizontal="center"/>
    </xf>
    <xf numFmtId="0" fontId="12" fillId="9" borderId="0" xfId="0" applyFont="1" applyFill="1"/>
    <xf numFmtId="2" fontId="11" fillId="2" borderId="3" xfId="0" applyNumberFormat="1" applyFont="1" applyFill="1" applyBorder="1" applyAlignment="1">
      <alignment horizontal="center"/>
    </xf>
    <xf numFmtId="0" fontId="11" fillId="2" borderId="3" xfId="0" applyFont="1" applyFill="1" applyBorder="1" applyAlignment="1">
      <alignment horizontal="left"/>
    </xf>
    <xf numFmtId="188" fontId="11" fillId="2" borderId="3" xfId="0" applyNumberFormat="1" applyFont="1" applyFill="1" applyBorder="1" applyAlignment="1">
      <alignment horizontal="left"/>
    </xf>
    <xf numFmtId="187" fontId="11" fillId="2" borderId="3" xfId="0" applyNumberFormat="1" applyFont="1" applyFill="1" applyBorder="1" applyAlignment="1">
      <alignment horizontal="left"/>
    </xf>
    <xf numFmtId="187" fontId="11" fillId="2" borderId="16" xfId="0" applyNumberFormat="1" applyFont="1" applyFill="1" applyBorder="1"/>
    <xf numFmtId="2" fontId="11" fillId="2" borderId="16" xfId="0" applyNumberFormat="1" applyFont="1" applyFill="1" applyBorder="1"/>
    <xf numFmtId="1" fontId="11" fillId="2" borderId="16" xfId="0" applyNumberFormat="1" applyFont="1" applyFill="1" applyBorder="1"/>
    <xf numFmtId="0" fontId="11" fillId="2" borderId="8" xfId="0" applyFont="1" applyFill="1" applyBorder="1" applyAlignment="1">
      <alignment horizont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4" fillId="2" borderId="0" xfId="0" applyFont="1" applyFill="1"/>
    <xf numFmtId="0" fontId="15" fillId="2" borderId="0" xfId="0" applyFont="1" applyFill="1"/>
    <xf numFmtId="4" fontId="13" fillId="2" borderId="0" xfId="0" applyNumberFormat="1" applyFont="1" applyFill="1"/>
    <xf numFmtId="0" fontId="13" fillId="2" borderId="0" xfId="0" applyFont="1" applyFill="1" applyAlignment="1">
      <alignment horizontal="left"/>
    </xf>
    <xf numFmtId="187" fontId="13" fillId="2" borderId="0" xfId="0" applyNumberFormat="1" applyFont="1" applyFill="1" applyAlignment="1">
      <alignment horizontal="left"/>
    </xf>
    <xf numFmtId="0" fontId="13" fillId="2" borderId="18" xfId="0" applyFont="1" applyFill="1" applyBorder="1" applyAlignment="1">
      <alignment horizontal="left"/>
    </xf>
    <xf numFmtId="187" fontId="13" fillId="2" borderId="0" xfId="0" applyNumberFormat="1" applyFont="1" applyFill="1"/>
    <xf numFmtId="2" fontId="13" fillId="2" borderId="0" xfId="0" applyNumberFormat="1" applyFont="1" applyFill="1"/>
    <xf numFmtId="0" fontId="13" fillId="2" borderId="0" xfId="0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188" fontId="13" fillId="2" borderId="0" xfId="0" applyNumberFormat="1" applyFont="1" applyFill="1" applyAlignment="1">
      <alignment horizontal="left"/>
    </xf>
    <xf numFmtId="2" fontId="13" fillId="2" borderId="0" xfId="0" applyNumberFormat="1" applyFont="1" applyFill="1" applyAlignment="1">
      <alignment horizontal="center"/>
    </xf>
    <xf numFmtId="1" fontId="13" fillId="2" borderId="0" xfId="0" applyNumberFormat="1" applyFont="1" applyFill="1"/>
    <xf numFmtId="4" fontId="14" fillId="2" borderId="0" xfId="0" applyNumberFormat="1" applyFont="1" applyFill="1"/>
    <xf numFmtId="1" fontId="14" fillId="2" borderId="2" xfId="0" applyNumberFormat="1" applyFont="1" applyFill="1" applyBorder="1" applyAlignment="1">
      <alignment horizontal="left"/>
    </xf>
    <xf numFmtId="1" fontId="14" fillId="2" borderId="3" xfId="0" applyNumberFormat="1" applyFont="1" applyFill="1" applyBorder="1" applyAlignment="1">
      <alignment horizontal="center"/>
    </xf>
    <xf numFmtId="187" fontId="14" fillId="2" borderId="3" xfId="0" applyNumberFormat="1" applyFont="1" applyFill="1" applyBorder="1" applyAlignment="1">
      <alignment horizontal="center"/>
    </xf>
    <xf numFmtId="49" fontId="14" fillId="2" borderId="3" xfId="0" applyNumberFormat="1" applyFont="1" applyFill="1" applyBorder="1" applyAlignment="1">
      <alignment horizontal="center"/>
    </xf>
    <xf numFmtId="49" fontId="14" fillId="2" borderId="3" xfId="0" applyNumberFormat="1" applyFont="1" applyFill="1" applyBorder="1" applyAlignment="1">
      <alignment horizontal="center" vertical="center"/>
    </xf>
    <xf numFmtId="2" fontId="14" fillId="2" borderId="3" xfId="0" applyNumberFormat="1" applyFont="1" applyFill="1" applyBorder="1" applyAlignment="1">
      <alignment horizontal="center" vertical="center"/>
    </xf>
    <xf numFmtId="4" fontId="14" fillId="2" borderId="3" xfId="0" applyNumberFormat="1" applyFont="1" applyFill="1" applyBorder="1" applyAlignment="1">
      <alignment horizontal="center"/>
    </xf>
    <xf numFmtId="49" fontId="14" fillId="2" borderId="3" xfId="0" applyNumberFormat="1" applyFont="1" applyFill="1" applyBorder="1" applyAlignment="1">
      <alignment horizontal="left"/>
    </xf>
    <xf numFmtId="188" fontId="14" fillId="2" borderId="3" xfId="0" applyNumberFormat="1" applyFont="1" applyFill="1" applyBorder="1" applyAlignment="1">
      <alignment horizontal="left"/>
    </xf>
    <xf numFmtId="187" fontId="14" fillId="2" borderId="3" xfId="0" applyNumberFormat="1" applyFont="1" applyFill="1" applyBorder="1" applyAlignment="1">
      <alignment horizontal="left"/>
    </xf>
    <xf numFmtId="2" fontId="14" fillId="2" borderId="3" xfId="0" applyNumberFormat="1" applyFont="1" applyFill="1" applyBorder="1" applyAlignment="1">
      <alignment horizontal="center"/>
    </xf>
    <xf numFmtId="0" fontId="17" fillId="2" borderId="0" xfId="0" applyFont="1" applyFill="1"/>
    <xf numFmtId="1" fontId="14" fillId="2" borderId="1" xfId="0" applyNumberFormat="1" applyFont="1" applyFill="1" applyBorder="1" applyAlignment="1">
      <alignment horizontal="left"/>
    </xf>
    <xf numFmtId="49" fontId="14" fillId="2" borderId="3" xfId="0" applyNumberFormat="1" applyFont="1" applyFill="1" applyBorder="1" applyAlignment="1"/>
    <xf numFmtId="0" fontId="14" fillId="2" borderId="3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 vertical="center"/>
    </xf>
    <xf numFmtId="189" fontId="14" fillId="2" borderId="3" xfId="0" applyNumberFormat="1" applyFont="1" applyFill="1" applyBorder="1" applyAlignment="1"/>
    <xf numFmtId="189" fontId="14" fillId="2" borderId="3" xfId="0" applyNumberFormat="1" applyFont="1" applyFill="1" applyBorder="1" applyAlignment="1">
      <alignment horizontal="left"/>
    </xf>
    <xf numFmtId="189" fontId="14" fillId="2" borderId="3" xfId="0" applyNumberFormat="1" applyFont="1" applyFill="1" applyBorder="1" applyAlignment="1">
      <alignment horizontal="center"/>
    </xf>
    <xf numFmtId="0" fontId="16" fillId="2" borderId="0" xfId="0" applyFont="1" applyFill="1" applyAlignment="1">
      <alignment horizontal="left"/>
    </xf>
    <xf numFmtId="0" fontId="14" fillId="2" borderId="16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/>
    <xf numFmtId="0" fontId="14" fillId="2" borderId="3" xfId="0" applyFont="1" applyFill="1" applyBorder="1" applyAlignment="1">
      <alignment horizontal="left"/>
    </xf>
    <xf numFmtId="0" fontId="18" fillId="2" borderId="0" xfId="0" applyFont="1" applyFill="1" applyAlignment="1">
      <alignment horizontal="left"/>
    </xf>
    <xf numFmtId="0" fontId="14" fillId="2" borderId="19" xfId="0" applyFont="1" applyFill="1" applyBorder="1" applyAlignment="1">
      <alignment horizontal="left"/>
    </xf>
    <xf numFmtId="0" fontId="14" fillId="2" borderId="12" xfId="0" applyFont="1" applyFill="1" applyBorder="1" applyAlignment="1">
      <alignment horizontal="center"/>
    </xf>
    <xf numFmtId="0" fontId="19" fillId="2" borderId="0" xfId="0" applyFont="1" applyFill="1" applyAlignment="1">
      <alignment vertical="center"/>
    </xf>
    <xf numFmtId="0" fontId="18" fillId="2" borderId="0" xfId="0" applyFont="1" applyFill="1"/>
    <xf numFmtId="0" fontId="20" fillId="2" borderId="0" xfId="0" applyFont="1" applyFill="1"/>
    <xf numFmtId="1" fontId="16" fillId="2" borderId="16" xfId="0" applyNumberFormat="1" applyFont="1" applyFill="1" applyBorder="1" applyAlignment="1">
      <alignment horizontal="left"/>
    </xf>
    <xf numFmtId="1" fontId="14" fillId="2" borderId="16" xfId="0" applyNumberFormat="1" applyFont="1" applyFill="1" applyBorder="1" applyAlignment="1">
      <alignment horizontal="center"/>
    </xf>
    <xf numFmtId="1" fontId="14" fillId="2" borderId="8" xfId="0" applyNumberFormat="1" applyFont="1" applyFill="1" applyBorder="1" applyAlignment="1">
      <alignment horizontal="center"/>
    </xf>
    <xf numFmtId="4" fontId="16" fillId="2" borderId="3" xfId="0" applyNumberFormat="1" applyFont="1" applyFill="1" applyBorder="1" applyAlignment="1">
      <alignment horizontal="center"/>
    </xf>
    <xf numFmtId="0" fontId="16" fillId="2" borderId="16" xfId="0" applyFont="1" applyFill="1" applyBorder="1" applyAlignment="1">
      <alignment horizontal="left"/>
    </xf>
    <xf numFmtId="0" fontId="14" fillId="2" borderId="16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0" xfId="0" applyFont="1" applyFill="1" applyAlignment="1">
      <alignment horizontal="left"/>
    </xf>
    <xf numFmtId="187" fontId="14" fillId="2" borderId="0" xfId="0" applyNumberFormat="1" applyFont="1" applyFill="1" applyAlignment="1">
      <alignment horizontal="left"/>
    </xf>
    <xf numFmtId="0" fontId="14" fillId="2" borderId="4" xfId="0" applyFont="1" applyFill="1" applyBorder="1" applyAlignment="1">
      <alignment horizontal="center"/>
    </xf>
    <xf numFmtId="187" fontId="14" fillId="2" borderId="4" xfId="0" applyNumberFormat="1" applyFont="1" applyFill="1" applyBorder="1" applyAlignment="1">
      <alignment horizontal="center"/>
    </xf>
    <xf numFmtId="2" fontId="14" fillId="2" borderId="4" xfId="0" applyNumberFormat="1" applyFont="1" applyFill="1" applyBorder="1" applyAlignment="1">
      <alignment horizontal="center"/>
    </xf>
    <xf numFmtId="4" fontId="14" fillId="2" borderId="4" xfId="0" applyNumberFormat="1" applyFont="1" applyFill="1" applyBorder="1" applyAlignment="1">
      <alignment horizontal="center"/>
    </xf>
    <xf numFmtId="0" fontId="14" fillId="2" borderId="4" xfId="0" applyFont="1" applyFill="1" applyBorder="1" applyAlignment="1">
      <alignment horizontal="left"/>
    </xf>
    <xf numFmtId="188" fontId="14" fillId="2" borderId="4" xfId="0" applyNumberFormat="1" applyFont="1" applyFill="1" applyBorder="1" applyAlignment="1">
      <alignment horizontal="left"/>
    </xf>
    <xf numFmtId="187" fontId="14" fillId="2" borderId="4" xfId="0" applyNumberFormat="1" applyFont="1" applyFill="1" applyBorder="1" applyAlignment="1">
      <alignment horizontal="left"/>
    </xf>
    <xf numFmtId="1" fontId="14" fillId="2" borderId="4" xfId="0" applyNumberFormat="1" applyFont="1" applyFill="1" applyBorder="1" applyAlignment="1">
      <alignment horizontal="center"/>
    </xf>
    <xf numFmtId="187" fontId="14" fillId="2" borderId="16" xfId="0" applyNumberFormat="1" applyFont="1" applyFill="1" applyBorder="1" applyAlignment="1">
      <alignment horizontal="center"/>
    </xf>
    <xf numFmtId="2" fontId="14" fillId="2" borderId="16" xfId="0" applyNumberFormat="1" applyFont="1" applyFill="1" applyBorder="1" applyAlignment="1">
      <alignment horizontal="center"/>
    </xf>
    <xf numFmtId="4" fontId="14" fillId="2" borderId="16" xfId="0" applyNumberFormat="1" applyFont="1" applyFill="1" applyBorder="1" applyAlignment="1">
      <alignment horizontal="center"/>
    </xf>
    <xf numFmtId="188" fontId="14" fillId="2" borderId="16" xfId="0" applyNumberFormat="1" applyFont="1" applyFill="1" applyBorder="1" applyAlignment="1">
      <alignment horizontal="left"/>
    </xf>
    <xf numFmtId="187" fontId="14" fillId="2" borderId="16" xfId="0" applyNumberFormat="1" applyFont="1" applyFill="1" applyBorder="1" applyAlignment="1">
      <alignment horizontal="left"/>
    </xf>
    <xf numFmtId="0" fontId="18" fillId="2" borderId="20" xfId="0" applyFont="1" applyFill="1" applyBorder="1" applyAlignment="1">
      <alignment horizontal="left"/>
    </xf>
    <xf numFmtId="0" fontId="14" fillId="2" borderId="15" xfId="0" applyFont="1" applyFill="1" applyBorder="1" applyAlignment="1">
      <alignment horizontal="center"/>
    </xf>
    <xf numFmtId="187" fontId="14" fillId="2" borderId="6" xfId="0" applyNumberFormat="1" applyFont="1" applyFill="1" applyBorder="1" applyAlignment="1">
      <alignment horizontal="center"/>
    </xf>
    <xf numFmtId="2" fontId="14" fillId="2" borderId="6" xfId="0" applyNumberFormat="1" applyFont="1" applyFill="1" applyBorder="1" applyAlignment="1">
      <alignment horizontal="center"/>
    </xf>
    <xf numFmtId="4" fontId="14" fillId="2" borderId="6" xfId="0" applyNumberFormat="1" applyFont="1" applyFill="1" applyBorder="1" applyAlignment="1">
      <alignment horizontal="center"/>
    </xf>
    <xf numFmtId="0" fontId="14" fillId="2" borderId="6" xfId="0" applyFont="1" applyFill="1" applyBorder="1" applyAlignment="1">
      <alignment horizontal="left"/>
    </xf>
    <xf numFmtId="188" fontId="14" fillId="2" borderId="6" xfId="0" applyNumberFormat="1" applyFont="1" applyFill="1" applyBorder="1" applyAlignment="1">
      <alignment horizontal="left"/>
    </xf>
    <xf numFmtId="187" fontId="14" fillId="2" borderId="6" xfId="0" applyNumberFormat="1" applyFont="1" applyFill="1" applyBorder="1" applyAlignment="1">
      <alignment horizontal="left"/>
    </xf>
    <xf numFmtId="1" fontId="14" fillId="2" borderId="6" xfId="0" applyNumberFormat="1" applyFont="1" applyFill="1" applyBorder="1" applyAlignment="1">
      <alignment horizontal="center"/>
    </xf>
    <xf numFmtId="0" fontId="18" fillId="2" borderId="16" xfId="0" applyFont="1" applyFill="1" applyBorder="1" applyAlignment="1">
      <alignment horizontal="left"/>
    </xf>
    <xf numFmtId="4" fontId="18" fillId="2" borderId="3" xfId="0" applyNumberFormat="1" applyFont="1" applyFill="1" applyBorder="1" applyAlignment="1">
      <alignment horizontal="center"/>
    </xf>
    <xf numFmtId="0" fontId="21" fillId="2" borderId="16" xfId="0" applyFont="1" applyFill="1" applyBorder="1" applyAlignment="1">
      <alignment horizontal="left"/>
    </xf>
    <xf numFmtId="0" fontId="21" fillId="2" borderId="8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187" fontId="21" fillId="2" borderId="3" xfId="0" applyNumberFormat="1" applyFont="1" applyFill="1" applyBorder="1" applyAlignment="1">
      <alignment horizontal="center"/>
    </xf>
    <xf numFmtId="2" fontId="21" fillId="2" borderId="3" xfId="0" applyNumberFormat="1" applyFont="1" applyFill="1" applyBorder="1" applyAlignment="1">
      <alignment horizontal="center"/>
    </xf>
    <xf numFmtId="4" fontId="21" fillId="2" borderId="3" xfId="0" applyNumberFormat="1" applyFont="1" applyFill="1" applyBorder="1" applyAlignment="1">
      <alignment horizontal="center"/>
    </xf>
    <xf numFmtId="0" fontId="21" fillId="2" borderId="3" xfId="0" applyFont="1" applyFill="1" applyBorder="1" applyAlignment="1">
      <alignment horizontal="left"/>
    </xf>
    <xf numFmtId="188" fontId="21" fillId="2" borderId="3" xfId="0" applyNumberFormat="1" applyFont="1" applyFill="1" applyBorder="1" applyAlignment="1">
      <alignment horizontal="left"/>
    </xf>
    <xf numFmtId="187" fontId="21" fillId="2" borderId="3" xfId="0" applyNumberFormat="1" applyFont="1" applyFill="1" applyBorder="1" applyAlignment="1">
      <alignment horizontal="left"/>
    </xf>
    <xf numFmtId="1" fontId="21" fillId="2" borderId="3" xfId="0" applyNumberFormat="1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187" fontId="16" fillId="2" borderId="3" xfId="0" applyNumberFormat="1" applyFont="1" applyFill="1" applyBorder="1" applyAlignment="1">
      <alignment horizontal="center"/>
    </xf>
    <xf numFmtId="2" fontId="16" fillId="2" borderId="3" xfId="0" applyNumberFormat="1" applyFont="1" applyFill="1" applyBorder="1" applyAlignment="1">
      <alignment horizontal="center"/>
    </xf>
    <xf numFmtId="0" fontId="16" fillId="2" borderId="3" xfId="0" applyFont="1" applyFill="1" applyBorder="1" applyAlignment="1">
      <alignment horizontal="left"/>
    </xf>
    <xf numFmtId="188" fontId="16" fillId="2" borderId="3" xfId="0" applyNumberFormat="1" applyFont="1" applyFill="1" applyBorder="1" applyAlignment="1">
      <alignment horizontal="left"/>
    </xf>
    <xf numFmtId="187" fontId="16" fillId="2" borderId="3" xfId="0" applyNumberFormat="1" applyFont="1" applyFill="1" applyBorder="1" applyAlignment="1">
      <alignment horizontal="left"/>
    </xf>
    <xf numFmtId="1" fontId="16" fillId="2" borderId="3" xfId="0" applyNumberFormat="1" applyFont="1" applyFill="1" applyBorder="1" applyAlignment="1">
      <alignment horizontal="center"/>
    </xf>
    <xf numFmtId="0" fontId="16" fillId="2" borderId="20" xfId="0" applyFont="1" applyFill="1" applyBorder="1" applyAlignment="1">
      <alignment horizontal="left"/>
    </xf>
    <xf numFmtId="0" fontId="16" fillId="2" borderId="25" xfId="0" applyFont="1" applyFill="1" applyBorder="1" applyAlignment="1">
      <alignment horizontal="left"/>
    </xf>
    <xf numFmtId="187" fontId="16" fillId="2" borderId="16" xfId="0" applyNumberFormat="1" applyFont="1" applyFill="1" applyBorder="1" applyAlignment="1">
      <alignment horizontal="left"/>
    </xf>
    <xf numFmtId="4" fontId="16" fillId="2" borderId="16" xfId="0" applyNumberFormat="1" applyFont="1" applyFill="1" applyBorder="1" applyAlignment="1">
      <alignment horizontal="center"/>
    </xf>
    <xf numFmtId="0" fontId="16" fillId="2" borderId="16" xfId="0" applyFont="1" applyFill="1" applyBorder="1"/>
    <xf numFmtId="0" fontId="17" fillId="2" borderId="16" xfId="0" applyFont="1" applyFill="1" applyBorder="1"/>
    <xf numFmtId="0" fontId="14" fillId="2" borderId="20" xfId="0" applyFont="1" applyFill="1" applyBorder="1" applyAlignment="1">
      <alignment horizontal="left"/>
    </xf>
    <xf numFmtId="1" fontId="14" fillId="9" borderId="6" xfId="0" applyNumberFormat="1" applyFont="1" applyFill="1" applyBorder="1" applyAlignment="1">
      <alignment horizontal="center"/>
    </xf>
    <xf numFmtId="1" fontId="14" fillId="9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187" fontId="18" fillId="2" borderId="3" xfId="0" applyNumberFormat="1" applyFont="1" applyFill="1" applyBorder="1" applyAlignment="1">
      <alignment horizontal="center"/>
    </xf>
    <xf numFmtId="2" fontId="18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/>
    </xf>
    <xf numFmtId="188" fontId="18" fillId="2" borderId="3" xfId="0" applyNumberFormat="1" applyFont="1" applyFill="1" applyBorder="1" applyAlignment="1">
      <alignment horizontal="left"/>
    </xf>
    <xf numFmtId="187" fontId="18" fillId="2" borderId="3" xfId="0" applyNumberFormat="1" applyFont="1" applyFill="1" applyBorder="1" applyAlignment="1">
      <alignment horizontal="left"/>
    </xf>
    <xf numFmtId="1" fontId="18" fillId="2" borderId="3" xfId="0" applyNumberFormat="1" applyFont="1" applyFill="1" applyBorder="1" applyAlignment="1">
      <alignment horizontal="center"/>
    </xf>
    <xf numFmtId="0" fontId="14" fillId="0" borderId="16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187" fontId="14" fillId="0" borderId="3" xfId="0" applyNumberFormat="1" applyFont="1" applyFill="1" applyBorder="1" applyAlignment="1">
      <alignment horizontal="center"/>
    </xf>
    <xf numFmtId="2" fontId="14" fillId="0" borderId="3" xfId="0" applyNumberFormat="1" applyFont="1" applyFill="1" applyBorder="1" applyAlignment="1">
      <alignment horizontal="center"/>
    </xf>
    <xf numFmtId="4" fontId="14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left"/>
    </xf>
    <xf numFmtId="188" fontId="14" fillId="0" borderId="3" xfId="0" applyNumberFormat="1" applyFont="1" applyFill="1" applyBorder="1" applyAlignment="1">
      <alignment horizontal="left"/>
    </xf>
    <xf numFmtId="187" fontId="14" fillId="0" borderId="3" xfId="0" applyNumberFormat="1" applyFont="1" applyFill="1" applyBorder="1" applyAlignment="1">
      <alignment horizontal="left"/>
    </xf>
    <xf numFmtId="1" fontId="14" fillId="0" borderId="3" xfId="0" applyNumberFormat="1" applyFont="1" applyFill="1" applyBorder="1" applyAlignment="1">
      <alignment horizontal="center"/>
    </xf>
    <xf numFmtId="0" fontId="13" fillId="0" borderId="0" xfId="0" applyFont="1" applyFill="1" applyAlignment="1">
      <alignment vertical="center"/>
    </xf>
    <xf numFmtId="0" fontId="8" fillId="2" borderId="0" xfId="0" applyFont="1" applyFill="1"/>
    <xf numFmtId="0" fontId="14" fillId="2" borderId="17" xfId="0" applyFont="1" applyFill="1" applyBorder="1" applyAlignment="1">
      <alignment horizontal="left"/>
    </xf>
    <xf numFmtId="0" fontId="16" fillId="2" borderId="16" xfId="0" applyFont="1" applyFill="1" applyBorder="1" applyAlignment="1">
      <alignment horizontal="center"/>
    </xf>
    <xf numFmtId="187" fontId="16" fillId="2" borderId="16" xfId="0" applyNumberFormat="1" applyFont="1" applyFill="1" applyBorder="1" applyAlignment="1">
      <alignment horizontal="center"/>
    </xf>
    <xf numFmtId="2" fontId="16" fillId="2" borderId="16" xfId="0" applyNumberFormat="1" applyFont="1" applyFill="1" applyBorder="1" applyAlignment="1">
      <alignment horizontal="center"/>
    </xf>
    <xf numFmtId="188" fontId="16" fillId="2" borderId="16" xfId="0" applyNumberFormat="1" applyFont="1" applyFill="1" applyBorder="1" applyAlignment="1">
      <alignment horizontal="left"/>
    </xf>
    <xf numFmtId="1" fontId="16" fillId="2" borderId="16" xfId="0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1" fontId="14" fillId="10" borderId="3" xfId="0" applyNumberFormat="1" applyFont="1" applyFill="1" applyBorder="1" applyAlignment="1">
      <alignment horizontal="center"/>
    </xf>
    <xf numFmtId="0" fontId="14" fillId="0" borderId="0" xfId="0" applyFont="1"/>
    <xf numFmtId="0" fontId="14" fillId="9" borderId="16" xfId="0" applyFont="1" applyFill="1" applyBorder="1" applyAlignment="1">
      <alignment horizontal="left"/>
    </xf>
    <xf numFmtId="0" fontId="14" fillId="9" borderId="8" xfId="0" applyFont="1" applyFill="1" applyBorder="1" applyAlignment="1">
      <alignment horizontal="center"/>
    </xf>
    <xf numFmtId="0" fontId="14" fillId="9" borderId="3" xfId="0" applyFont="1" applyFill="1" applyBorder="1" applyAlignment="1">
      <alignment horizontal="center"/>
    </xf>
    <xf numFmtId="187" fontId="14" fillId="9" borderId="3" xfId="0" applyNumberFormat="1" applyFont="1" applyFill="1" applyBorder="1" applyAlignment="1">
      <alignment horizontal="center"/>
    </xf>
    <xf numFmtId="2" fontId="14" fillId="9" borderId="3" xfId="0" applyNumberFormat="1" applyFont="1" applyFill="1" applyBorder="1" applyAlignment="1">
      <alignment horizontal="center"/>
    </xf>
    <xf numFmtId="4" fontId="14" fillId="9" borderId="3" xfId="0" applyNumberFormat="1" applyFont="1" applyFill="1" applyBorder="1" applyAlignment="1">
      <alignment horizontal="center"/>
    </xf>
    <xf numFmtId="0" fontId="14" fillId="9" borderId="3" xfId="0" applyFont="1" applyFill="1" applyBorder="1" applyAlignment="1">
      <alignment horizontal="left"/>
    </xf>
    <xf numFmtId="188" fontId="14" fillId="9" borderId="3" xfId="0" applyNumberFormat="1" applyFont="1" applyFill="1" applyBorder="1" applyAlignment="1">
      <alignment horizontal="left"/>
    </xf>
    <xf numFmtId="187" fontId="14" fillId="9" borderId="3" xfId="0" applyNumberFormat="1" applyFont="1" applyFill="1" applyBorder="1" applyAlignment="1">
      <alignment horizontal="left"/>
    </xf>
    <xf numFmtId="0" fontId="14" fillId="9" borderId="0" xfId="0" applyFont="1" applyFill="1"/>
    <xf numFmtId="0" fontId="15" fillId="9" borderId="0" xfId="0" applyFont="1" applyFill="1"/>
    <xf numFmtId="0" fontId="22" fillId="2" borderId="16" xfId="0" applyFont="1" applyFill="1" applyBorder="1" applyAlignment="1">
      <alignment vertical="center"/>
    </xf>
    <xf numFmtId="0" fontId="13" fillId="2" borderId="16" xfId="0" applyFont="1" applyFill="1" applyBorder="1" applyAlignment="1">
      <alignment vertical="center"/>
    </xf>
    <xf numFmtId="0" fontId="14" fillId="2" borderId="16" xfId="0" applyFont="1" applyFill="1" applyBorder="1"/>
    <xf numFmtId="0" fontId="18" fillId="2" borderId="16" xfId="0" applyFont="1" applyFill="1" applyBorder="1" applyAlignment="1">
      <alignment horizontal="center"/>
    </xf>
    <xf numFmtId="0" fontId="15" fillId="2" borderId="16" xfId="0" applyFont="1" applyFill="1" applyBorder="1"/>
    <xf numFmtId="187" fontId="14" fillId="2" borderId="16" xfId="0" applyNumberFormat="1" applyFont="1" applyFill="1" applyBorder="1"/>
    <xf numFmtId="2" fontId="14" fillId="2" borderId="16" xfId="0" applyNumberFormat="1" applyFont="1" applyFill="1" applyBorder="1"/>
    <xf numFmtId="4" fontId="14" fillId="2" borderId="16" xfId="0" applyNumberFormat="1" applyFont="1" applyFill="1" applyBorder="1"/>
    <xf numFmtId="1" fontId="14" fillId="2" borderId="16" xfId="0" applyNumberFormat="1" applyFont="1" applyFill="1" applyBorder="1"/>
    <xf numFmtId="0" fontId="23" fillId="2" borderId="16" xfId="0" applyFont="1" applyFill="1" applyBorder="1"/>
    <xf numFmtId="0" fontId="16" fillId="9" borderId="16" xfId="0" applyFont="1" applyFill="1" applyBorder="1" applyAlignment="1">
      <alignment horizontal="left"/>
    </xf>
    <xf numFmtId="0" fontId="14" fillId="9" borderId="16" xfId="0" applyFont="1" applyFill="1" applyBorder="1" applyAlignment="1">
      <alignment horizontal="center"/>
    </xf>
    <xf numFmtId="187" fontId="14" fillId="9" borderId="16" xfId="0" applyNumberFormat="1" applyFont="1" applyFill="1" applyBorder="1" applyAlignment="1">
      <alignment horizontal="center"/>
    </xf>
    <xf numFmtId="2" fontId="14" fillId="9" borderId="16" xfId="0" applyNumberFormat="1" applyFont="1" applyFill="1" applyBorder="1" applyAlignment="1">
      <alignment horizontal="center"/>
    </xf>
    <xf numFmtId="4" fontId="14" fillId="9" borderId="16" xfId="0" applyNumberFormat="1" applyFont="1" applyFill="1" applyBorder="1" applyAlignment="1">
      <alignment horizontal="center"/>
    </xf>
    <xf numFmtId="188" fontId="14" fillId="9" borderId="16" xfId="0" applyNumberFormat="1" applyFont="1" applyFill="1" applyBorder="1" applyAlignment="1">
      <alignment horizontal="left"/>
    </xf>
    <xf numFmtId="187" fontId="14" fillId="9" borderId="16" xfId="0" applyNumberFormat="1" applyFont="1" applyFill="1" applyBorder="1" applyAlignment="1">
      <alignment horizontal="left"/>
    </xf>
    <xf numFmtId="1" fontId="14" fillId="9" borderId="16" xfId="0" applyNumberFormat="1" applyFont="1" applyFill="1" applyBorder="1" applyAlignment="1">
      <alignment horizontal="center"/>
    </xf>
    <xf numFmtId="0" fontId="17" fillId="9" borderId="16" xfId="0" applyFont="1" applyFill="1" applyBorder="1"/>
    <xf numFmtId="1" fontId="16" fillId="2" borderId="2" xfId="0" applyNumberFormat="1" applyFont="1" applyFill="1" applyBorder="1" applyAlignment="1">
      <alignment horizontal="left"/>
    </xf>
    <xf numFmtId="1" fontId="16" fillId="2" borderId="1" xfId="0" applyNumberFormat="1" applyFont="1" applyFill="1" applyBorder="1" applyAlignment="1">
      <alignment horizontal="left"/>
    </xf>
    <xf numFmtId="0" fontId="16" fillId="9" borderId="0" xfId="0" applyFont="1" applyFill="1" applyAlignment="1">
      <alignment horizontal="left"/>
    </xf>
    <xf numFmtId="0" fontId="17" fillId="9" borderId="0" xfId="0" applyFont="1" applyFill="1"/>
    <xf numFmtId="4" fontId="13" fillId="2" borderId="3" xfId="0" applyNumberFormat="1" applyFont="1" applyFill="1" applyBorder="1" applyAlignment="1">
      <alignment horizontal="center"/>
    </xf>
    <xf numFmtId="0" fontId="14" fillId="8" borderId="3" xfId="0" applyFont="1" applyFill="1" applyBorder="1" applyAlignment="1">
      <alignment horizontal="center"/>
    </xf>
    <xf numFmtId="0" fontId="16" fillId="2" borderId="17" xfId="0" applyFont="1" applyFill="1" applyBorder="1" applyAlignment="1">
      <alignment horizontal="left"/>
    </xf>
    <xf numFmtId="187" fontId="16" fillId="2" borderId="16" xfId="0" applyNumberFormat="1" applyFont="1" applyFill="1" applyBorder="1"/>
    <xf numFmtId="2" fontId="16" fillId="2" borderId="16" xfId="0" applyNumberFormat="1" applyFont="1" applyFill="1" applyBorder="1"/>
    <xf numFmtId="4" fontId="16" fillId="2" borderId="16" xfId="0" applyNumberFormat="1" applyFont="1" applyFill="1" applyBorder="1"/>
    <xf numFmtId="1" fontId="16" fillId="2" borderId="16" xfId="0" applyNumberFormat="1" applyFont="1" applyFill="1" applyBorder="1"/>
    <xf numFmtId="188" fontId="14" fillId="2" borderId="16" xfId="0" applyNumberFormat="1" applyFont="1" applyFill="1" applyBorder="1" applyAlignment="1">
      <alignment horizontal="center"/>
    </xf>
    <xf numFmtId="0" fontId="17" fillId="2" borderId="16" xfId="0" applyFont="1" applyFill="1" applyBorder="1" applyAlignment="1">
      <alignment horizontal="center"/>
    </xf>
    <xf numFmtId="0" fontId="14" fillId="2" borderId="20" xfId="0" applyFont="1" applyFill="1" applyBorder="1"/>
    <xf numFmtId="187" fontId="14" fillId="2" borderId="20" xfId="0" applyNumberFormat="1" applyFont="1" applyFill="1" applyBorder="1"/>
    <xf numFmtId="2" fontId="14" fillId="2" borderId="20" xfId="0" applyNumberFormat="1" applyFont="1" applyFill="1" applyBorder="1"/>
    <xf numFmtId="0" fontId="14" fillId="2" borderId="20" xfId="0" applyFont="1" applyFill="1" applyBorder="1" applyAlignment="1">
      <alignment horizontal="center"/>
    </xf>
    <xf numFmtId="4" fontId="14" fillId="2" borderId="20" xfId="0" applyNumberFormat="1" applyFont="1" applyFill="1" applyBorder="1" applyAlignment="1">
      <alignment horizontal="center"/>
    </xf>
    <xf numFmtId="188" fontId="14" fillId="2" borderId="20" xfId="0" applyNumberFormat="1" applyFont="1" applyFill="1" applyBorder="1" applyAlignment="1">
      <alignment horizontal="left"/>
    </xf>
    <xf numFmtId="187" fontId="14" fillId="2" borderId="20" xfId="0" applyNumberFormat="1" applyFont="1" applyFill="1" applyBorder="1" applyAlignment="1">
      <alignment horizontal="left"/>
    </xf>
    <xf numFmtId="4" fontId="14" fillId="2" borderId="20" xfId="0" applyNumberFormat="1" applyFont="1" applyFill="1" applyBorder="1"/>
    <xf numFmtId="2" fontId="14" fillId="2" borderId="20" xfId="0" applyNumberFormat="1" applyFont="1" applyFill="1" applyBorder="1" applyAlignment="1">
      <alignment horizontal="center"/>
    </xf>
    <xf numFmtId="1" fontId="14" fillId="2" borderId="20" xfId="0" applyNumberFormat="1" applyFont="1" applyFill="1" applyBorder="1"/>
    <xf numFmtId="0" fontId="16" fillId="2" borderId="19" xfId="0" applyFont="1" applyFill="1" applyBorder="1" applyAlignment="1">
      <alignment horizontal="left"/>
    </xf>
    <xf numFmtId="0" fontId="14" fillId="2" borderId="19" xfId="0" applyFont="1" applyFill="1" applyBorder="1"/>
    <xf numFmtId="187" fontId="14" fillId="2" borderId="19" xfId="0" applyNumberFormat="1" applyFont="1" applyFill="1" applyBorder="1"/>
    <xf numFmtId="2" fontId="14" fillId="2" borderId="19" xfId="0" applyNumberFormat="1" applyFont="1" applyFill="1" applyBorder="1"/>
    <xf numFmtId="0" fontId="14" fillId="2" borderId="19" xfId="0" applyFont="1" applyFill="1" applyBorder="1" applyAlignment="1">
      <alignment horizontal="center"/>
    </xf>
    <xf numFmtId="4" fontId="14" fillId="2" borderId="19" xfId="0" applyNumberFormat="1" applyFont="1" applyFill="1" applyBorder="1" applyAlignment="1">
      <alignment horizontal="center"/>
    </xf>
    <xf numFmtId="188" fontId="14" fillId="2" borderId="19" xfId="0" applyNumberFormat="1" applyFont="1" applyFill="1" applyBorder="1" applyAlignment="1">
      <alignment horizontal="left"/>
    </xf>
    <xf numFmtId="187" fontId="14" fillId="2" borderId="19" xfId="0" applyNumberFormat="1" applyFont="1" applyFill="1" applyBorder="1" applyAlignment="1">
      <alignment horizontal="left"/>
    </xf>
    <xf numFmtId="4" fontId="14" fillId="2" borderId="19" xfId="0" applyNumberFormat="1" applyFont="1" applyFill="1" applyBorder="1"/>
    <xf numFmtId="2" fontId="14" fillId="2" borderId="19" xfId="0" applyNumberFormat="1" applyFont="1" applyFill="1" applyBorder="1" applyAlignment="1">
      <alignment horizontal="center"/>
    </xf>
    <xf numFmtId="1" fontId="14" fillId="2" borderId="19" xfId="0" applyNumberFormat="1" applyFont="1" applyFill="1" applyBorder="1"/>
    <xf numFmtId="0" fontId="14" fillId="9" borderId="16" xfId="0" applyFont="1" applyFill="1" applyBorder="1"/>
    <xf numFmtId="187" fontId="14" fillId="9" borderId="16" xfId="0" applyNumberFormat="1" applyFont="1" applyFill="1" applyBorder="1"/>
    <xf numFmtId="2" fontId="14" fillId="9" borderId="16" xfId="0" applyNumberFormat="1" applyFont="1" applyFill="1" applyBorder="1"/>
    <xf numFmtId="4" fontId="14" fillId="9" borderId="16" xfId="0" applyNumberFormat="1" applyFont="1" applyFill="1" applyBorder="1"/>
    <xf numFmtId="1" fontId="14" fillId="9" borderId="16" xfId="0" applyNumberFormat="1" applyFont="1" applyFill="1" applyBorder="1"/>
    <xf numFmtId="4" fontId="14" fillId="2" borderId="3" xfId="0" applyNumberFormat="1" applyFont="1" applyFill="1" applyBorder="1" applyAlignment="1">
      <alignment horizontal="right"/>
    </xf>
    <xf numFmtId="4" fontId="14" fillId="2" borderId="16" xfId="0" applyNumberFormat="1" applyFont="1" applyFill="1" applyBorder="1" applyAlignment="1">
      <alignment horizontal="right"/>
    </xf>
    <xf numFmtId="0" fontId="16" fillId="2" borderId="21" xfId="0" applyFont="1" applyFill="1" applyBorder="1" applyAlignment="1">
      <alignment horizontal="left"/>
    </xf>
    <xf numFmtId="0" fontId="14" fillId="2" borderId="17" xfId="0" applyFont="1" applyFill="1" applyBorder="1"/>
    <xf numFmtId="4" fontId="13" fillId="2" borderId="16" xfId="0" applyNumberFormat="1" applyFont="1" applyFill="1" applyBorder="1"/>
    <xf numFmtId="187" fontId="14" fillId="2" borderId="0" xfId="0" applyNumberFormat="1" applyFont="1" applyFill="1"/>
    <xf numFmtId="2" fontId="14" fillId="2" borderId="0" xfId="0" applyNumberFormat="1" applyFont="1" applyFill="1"/>
    <xf numFmtId="0" fontId="14" fillId="2" borderId="0" xfId="0" applyFont="1" applyFill="1" applyAlignment="1">
      <alignment horizontal="center"/>
    </xf>
    <xf numFmtId="4" fontId="14" fillId="2" borderId="0" xfId="0" applyNumberFormat="1" applyFont="1" applyFill="1" applyAlignment="1">
      <alignment horizontal="center"/>
    </xf>
    <xf numFmtId="188" fontId="14" fillId="2" borderId="0" xfId="0" applyNumberFormat="1" applyFont="1" applyFill="1" applyAlignment="1">
      <alignment horizontal="left"/>
    </xf>
    <xf numFmtId="2" fontId="14" fillId="2" borderId="0" xfId="0" applyNumberFormat="1" applyFont="1" applyFill="1" applyAlignment="1">
      <alignment horizontal="center"/>
    </xf>
    <xf numFmtId="1" fontId="14" fillId="2" borderId="0" xfId="0" applyNumberFormat="1" applyFont="1" applyFill="1"/>
    <xf numFmtId="0" fontId="14" fillId="2" borderId="0" xfId="0" applyFont="1" applyFill="1" applyBorder="1" applyAlignment="1">
      <alignment horizontal="left"/>
    </xf>
    <xf numFmtId="187" fontId="14" fillId="2" borderId="0" xfId="0" applyNumberFormat="1" applyFont="1" applyFill="1" applyBorder="1" applyAlignment="1">
      <alignment horizontal="left"/>
    </xf>
    <xf numFmtId="0" fontId="14" fillId="2" borderId="0" xfId="0" applyFont="1" applyFill="1" applyBorder="1"/>
    <xf numFmtId="187" fontId="14" fillId="2" borderId="0" xfId="0" applyNumberFormat="1" applyFont="1" applyFill="1" applyBorder="1"/>
    <xf numFmtId="2" fontId="14" fillId="2" borderId="0" xfId="0" applyNumberFormat="1" applyFont="1" applyFill="1" applyBorder="1"/>
    <xf numFmtId="0" fontId="14" fillId="2" borderId="0" xfId="0" applyFont="1" applyFill="1" applyBorder="1" applyAlignment="1">
      <alignment horizontal="center"/>
    </xf>
    <xf numFmtId="4" fontId="14" fillId="2" borderId="0" xfId="0" applyNumberFormat="1" applyFont="1" applyFill="1" applyBorder="1" applyAlignment="1">
      <alignment horizontal="center"/>
    </xf>
    <xf numFmtId="188" fontId="14" fillId="2" borderId="0" xfId="0" applyNumberFormat="1" applyFont="1" applyFill="1" applyBorder="1" applyAlignment="1">
      <alignment horizontal="left"/>
    </xf>
    <xf numFmtId="4" fontId="14" fillId="2" borderId="0" xfId="0" applyNumberFormat="1" applyFont="1" applyFill="1" applyBorder="1"/>
    <xf numFmtId="2" fontId="14" fillId="2" borderId="0" xfId="0" applyNumberFormat="1" applyFont="1" applyFill="1" applyBorder="1" applyAlignment="1">
      <alignment horizontal="center"/>
    </xf>
    <xf numFmtId="1" fontId="14" fillId="2" borderId="0" xfId="0" applyNumberFormat="1" applyFont="1" applyFill="1" applyBorder="1"/>
    <xf numFmtId="0" fontId="15" fillId="2" borderId="0" xfId="0" applyFont="1" applyFill="1" applyBorder="1"/>
    <xf numFmtId="0" fontId="13" fillId="2" borderId="16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187" fontId="13" fillId="2" borderId="3" xfId="0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2" fontId="13" fillId="2" borderId="3" xfId="0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left"/>
    </xf>
    <xf numFmtId="188" fontId="13" fillId="2" borderId="3" xfId="0" applyNumberFormat="1" applyFont="1" applyFill="1" applyBorder="1" applyAlignment="1">
      <alignment horizontal="left"/>
    </xf>
    <xf numFmtId="187" fontId="13" fillId="2" borderId="3" xfId="0" applyNumberFormat="1" applyFont="1" applyFill="1" applyBorder="1" applyAlignment="1">
      <alignment horizontal="left"/>
    </xf>
    <xf numFmtId="1" fontId="13" fillId="2" borderId="3" xfId="0" applyNumberFormat="1" applyFont="1" applyFill="1" applyBorder="1" applyAlignment="1">
      <alignment horizontal="center"/>
    </xf>
    <xf numFmtId="0" fontId="24" fillId="2" borderId="0" xfId="0" applyFont="1" applyFill="1"/>
    <xf numFmtId="4" fontId="13" fillId="2" borderId="9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4" fontId="13" fillId="2" borderId="4" xfId="0" applyNumberFormat="1" applyFont="1" applyFill="1" applyBorder="1" applyAlignment="1">
      <alignment horizontal="center"/>
    </xf>
    <xf numFmtId="1" fontId="13" fillId="2" borderId="9" xfId="0" applyNumberFormat="1" applyFont="1" applyFill="1" applyBorder="1" applyAlignment="1">
      <alignment horizontal="center"/>
    </xf>
    <xf numFmtId="1" fontId="13" fillId="2" borderId="16" xfId="0" applyNumberFormat="1" applyFont="1" applyFill="1" applyBorder="1" applyAlignment="1">
      <alignment horizontal="center"/>
    </xf>
    <xf numFmtId="4" fontId="13" fillId="2" borderId="16" xfId="0" applyNumberFormat="1" applyFont="1" applyFill="1" applyBorder="1" applyAlignment="1">
      <alignment horizontal="center"/>
    </xf>
    <xf numFmtId="4" fontId="13" fillId="2" borderId="8" xfId="0" applyNumberFormat="1" applyFont="1" applyFill="1" applyBorder="1" applyAlignment="1">
      <alignment horizontal="center"/>
    </xf>
    <xf numFmtId="0" fontId="13" fillId="2" borderId="24" xfId="0" applyFont="1" applyFill="1" applyBorder="1" applyAlignment="1">
      <alignment horizontal="center"/>
    </xf>
    <xf numFmtId="187" fontId="13" fillId="2" borderId="22" xfId="0" applyNumberFormat="1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2" fontId="13" fillId="2" borderId="22" xfId="0" applyNumberFormat="1" applyFont="1" applyFill="1" applyBorder="1" applyAlignment="1">
      <alignment horizontal="center"/>
    </xf>
    <xf numFmtId="4" fontId="13" fillId="2" borderId="22" xfId="0" applyNumberFormat="1" applyFont="1" applyFill="1" applyBorder="1" applyAlignment="1">
      <alignment horizontal="center"/>
    </xf>
    <xf numFmtId="0" fontId="13" fillId="2" borderId="22" xfId="0" applyFont="1" applyFill="1" applyBorder="1" applyAlignment="1">
      <alignment horizontal="left"/>
    </xf>
    <xf numFmtId="188" fontId="13" fillId="2" borderId="22" xfId="0" applyNumberFormat="1" applyFont="1" applyFill="1" applyBorder="1" applyAlignment="1">
      <alignment horizontal="left"/>
    </xf>
    <xf numFmtId="187" fontId="13" fillId="2" borderId="22" xfId="0" applyNumberFormat="1" applyFont="1" applyFill="1" applyBorder="1" applyAlignment="1">
      <alignment horizontal="left"/>
    </xf>
    <xf numFmtId="1" fontId="13" fillId="2" borderId="22" xfId="0" applyNumberFormat="1" applyFont="1" applyFill="1" applyBorder="1" applyAlignment="1">
      <alignment horizontal="center"/>
    </xf>
    <xf numFmtId="0" fontId="24" fillId="2" borderId="18" xfId="0" applyFont="1" applyFill="1" applyBorder="1"/>
    <xf numFmtId="4" fontId="9" fillId="2" borderId="3" xfId="0" applyNumberFormat="1" applyFont="1" applyFill="1" applyBorder="1" applyAlignment="1">
      <alignment horizontal="center"/>
    </xf>
    <xf numFmtId="4" fontId="7" fillId="2" borderId="3" xfId="0" applyNumberFormat="1" applyFont="1" applyFill="1" applyBorder="1" applyAlignment="1">
      <alignment horizontal="center"/>
    </xf>
    <xf numFmtId="0" fontId="12" fillId="11" borderId="0" xfId="0" applyFont="1" applyFill="1"/>
    <xf numFmtId="0" fontId="17" fillId="11" borderId="16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188" fontId="14" fillId="9" borderId="16" xfId="0" applyNumberFormat="1" applyFont="1" applyFill="1" applyBorder="1" applyAlignment="1">
      <alignment horizontal="center"/>
    </xf>
    <xf numFmtId="0" fontId="11" fillId="9" borderId="3" xfId="0" applyFont="1" applyFill="1" applyBorder="1" applyAlignment="1">
      <alignment horizontal="center"/>
    </xf>
    <xf numFmtId="187" fontId="11" fillId="9" borderId="3" xfId="0" applyNumberFormat="1" applyFont="1" applyFill="1" applyBorder="1" applyAlignment="1">
      <alignment horizontal="center"/>
    </xf>
    <xf numFmtId="2" fontId="11" fillId="9" borderId="3" xfId="0" applyNumberFormat="1" applyFont="1" applyFill="1" applyBorder="1" applyAlignment="1">
      <alignment horizontal="center"/>
    </xf>
    <xf numFmtId="0" fontId="11" fillId="9" borderId="3" xfId="0" applyFont="1" applyFill="1" applyBorder="1" applyAlignment="1">
      <alignment horizontal="left"/>
    </xf>
    <xf numFmtId="188" fontId="11" fillId="9" borderId="3" xfId="0" applyNumberFormat="1" applyFont="1" applyFill="1" applyBorder="1" applyAlignment="1">
      <alignment horizontal="left"/>
    </xf>
    <xf numFmtId="187" fontId="11" fillId="9" borderId="3" xfId="0" applyNumberFormat="1" applyFont="1" applyFill="1" applyBorder="1" applyAlignment="1">
      <alignment horizontal="left"/>
    </xf>
    <xf numFmtId="1" fontId="11" fillId="9" borderId="3" xfId="0" applyNumberFormat="1" applyFont="1" applyFill="1" applyBorder="1" applyAlignment="1">
      <alignment horizontal="center"/>
    </xf>
    <xf numFmtId="1" fontId="25" fillId="2" borderId="16" xfId="0" applyNumberFormat="1" applyFont="1" applyFill="1" applyBorder="1" applyAlignment="1">
      <alignment horizontal="center"/>
    </xf>
    <xf numFmtId="0" fontId="26" fillId="2" borderId="16" xfId="0" applyFont="1" applyFill="1" applyBorder="1" applyAlignment="1">
      <alignment horizontal="left" wrapText="1"/>
    </xf>
    <xf numFmtId="0" fontId="14" fillId="10" borderId="3" xfId="0" applyFont="1" applyFill="1" applyBorder="1" applyAlignment="1">
      <alignment horizontal="center"/>
    </xf>
    <xf numFmtId="0" fontId="16" fillId="10" borderId="3" xfId="0" applyFont="1" applyFill="1" applyBorder="1" applyAlignment="1">
      <alignment horizontal="center"/>
    </xf>
    <xf numFmtId="0" fontId="14" fillId="10" borderId="16" xfId="0" applyFont="1" applyFill="1" applyBorder="1"/>
    <xf numFmtId="49" fontId="14" fillId="10" borderId="3" xfId="0" applyNumberFormat="1" applyFont="1" applyFill="1" applyBorder="1" applyAlignment="1">
      <alignment horizontal="center"/>
    </xf>
    <xf numFmtId="0" fontId="21" fillId="10" borderId="3" xfId="0" applyFont="1" applyFill="1" applyBorder="1" applyAlignment="1">
      <alignment horizontal="center"/>
    </xf>
    <xf numFmtId="0" fontId="13" fillId="0" borderId="0" xfId="0" applyFont="1" applyFill="1"/>
    <xf numFmtId="0" fontId="14" fillId="10" borderId="16" xfId="0" applyFont="1" applyFill="1" applyBorder="1" applyAlignment="1">
      <alignment horizontal="center"/>
    </xf>
    <xf numFmtId="0" fontId="16" fillId="10" borderId="16" xfId="0" applyFont="1" applyFill="1" applyBorder="1" applyAlignment="1">
      <alignment horizontal="center"/>
    </xf>
    <xf numFmtId="4" fontId="11" fillId="9" borderId="3" xfId="0" applyNumberFormat="1" applyFont="1" applyFill="1" applyBorder="1" applyAlignment="1">
      <alignment horizontal="right"/>
    </xf>
    <xf numFmtId="4" fontId="3" fillId="2" borderId="3" xfId="0" applyNumberFormat="1" applyFont="1" applyFill="1" applyBorder="1" applyAlignment="1">
      <alignment horizontal="center"/>
    </xf>
    <xf numFmtId="0" fontId="16" fillId="9" borderId="3" xfId="0" applyFont="1" applyFill="1" applyBorder="1" applyAlignment="1">
      <alignment horizontal="center"/>
    </xf>
    <xf numFmtId="4" fontId="27" fillId="2" borderId="16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187" fontId="11" fillId="2" borderId="4" xfId="0" applyNumberFormat="1" applyFont="1" applyFill="1" applyBorder="1" applyAlignment="1">
      <alignment horizontal="center"/>
    </xf>
    <xf numFmtId="2" fontId="11" fillId="2" borderId="4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/>
    </xf>
    <xf numFmtId="188" fontId="11" fillId="2" borderId="4" xfId="0" applyNumberFormat="1" applyFont="1" applyFill="1" applyBorder="1" applyAlignment="1">
      <alignment horizontal="left"/>
    </xf>
    <xf numFmtId="187" fontId="11" fillId="2" borderId="4" xfId="0" applyNumberFormat="1" applyFont="1" applyFill="1" applyBorder="1" applyAlignment="1">
      <alignment horizontal="left"/>
    </xf>
    <xf numFmtId="1" fontId="11" fillId="2" borderId="4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187" fontId="7" fillId="2" borderId="3" xfId="0" applyNumberFormat="1" applyFont="1" applyFill="1" applyBorder="1" applyAlignment="1">
      <alignment horizontal="center"/>
    </xf>
    <xf numFmtId="2" fontId="7" fillId="2" borderId="3" xfId="0" applyNumberFormat="1" applyFont="1" applyFill="1" applyBorder="1" applyAlignment="1">
      <alignment horizontal="center"/>
    </xf>
    <xf numFmtId="0" fontId="7" fillId="2" borderId="3" xfId="0" applyFont="1" applyFill="1" applyBorder="1" applyAlignment="1">
      <alignment horizontal="left"/>
    </xf>
    <xf numFmtId="188" fontId="7" fillId="2" borderId="3" xfId="0" applyNumberFormat="1" applyFont="1" applyFill="1" applyBorder="1" applyAlignment="1">
      <alignment horizontal="left"/>
    </xf>
    <xf numFmtId="187" fontId="7" fillId="2" borderId="3" xfId="0" applyNumberFormat="1" applyFont="1" applyFill="1" applyBorder="1" applyAlignment="1">
      <alignment horizontal="left"/>
    </xf>
    <xf numFmtId="1" fontId="7" fillId="2" borderId="3" xfId="0" applyNumberFormat="1" applyFont="1" applyFill="1" applyBorder="1" applyAlignment="1">
      <alignment horizontal="center"/>
    </xf>
    <xf numFmtId="2" fontId="14" fillId="2" borderId="0" xfId="0" applyNumberFormat="1" applyFont="1" applyFill="1" applyAlignment="1">
      <alignment horizontal="center"/>
    </xf>
    <xf numFmtId="0" fontId="2" fillId="6" borderId="7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4" fontId="13" fillId="2" borderId="23" xfId="0" applyNumberFormat="1" applyFont="1" applyFill="1" applyBorder="1" applyAlignment="1">
      <alignment horizontal="center"/>
    </xf>
    <xf numFmtId="4" fontId="13" fillId="2" borderId="24" xfId="0" applyNumberFormat="1" applyFont="1" applyFill="1" applyBorder="1" applyAlignment="1">
      <alignment horizontal="center"/>
    </xf>
    <xf numFmtId="2" fontId="14" fillId="2" borderId="0" xfId="0" applyNumberFormat="1" applyFont="1" applyFill="1" applyAlignment="1">
      <alignment horizontal="center"/>
    </xf>
    <xf numFmtId="4" fontId="13" fillId="3" borderId="4" xfId="0" applyNumberFormat="1" applyFont="1" applyFill="1" applyBorder="1" applyAlignment="1">
      <alignment horizontal="center" vertical="center" wrapText="1"/>
    </xf>
    <xf numFmtId="4" fontId="13" fillId="3" borderId="5" xfId="0" applyNumberFormat="1" applyFont="1" applyFill="1" applyBorder="1" applyAlignment="1">
      <alignment horizontal="center" vertical="center" wrapText="1"/>
    </xf>
    <xf numFmtId="4" fontId="13" fillId="3" borderId="6" xfId="0" applyNumberFormat="1" applyFont="1" applyFill="1" applyBorder="1" applyAlignment="1">
      <alignment horizontal="center" vertical="center" wrapText="1"/>
    </xf>
    <xf numFmtId="1" fontId="13" fillId="3" borderId="4" xfId="0" applyNumberFormat="1" applyFont="1" applyFill="1" applyBorder="1" applyAlignment="1">
      <alignment horizontal="center" vertical="center" wrapText="1"/>
    </xf>
    <xf numFmtId="1" fontId="13" fillId="3" borderId="5" xfId="0" applyNumberFormat="1" applyFont="1" applyFill="1" applyBorder="1" applyAlignment="1">
      <alignment horizontal="center" vertical="center" wrapText="1"/>
    </xf>
    <xf numFmtId="1" fontId="13" fillId="3" borderId="6" xfId="0" applyNumberFormat="1" applyFont="1" applyFill="1" applyBorder="1" applyAlignment="1">
      <alignment horizontal="center" vertical="center" wrapText="1"/>
    </xf>
    <xf numFmtId="2" fontId="13" fillId="3" borderId="4" xfId="0" applyNumberFormat="1" applyFont="1" applyFill="1" applyBorder="1" applyAlignment="1">
      <alignment horizontal="center" vertical="center" wrapText="1"/>
    </xf>
    <xf numFmtId="2" fontId="13" fillId="3" borderId="5" xfId="0" applyNumberFormat="1" applyFont="1" applyFill="1" applyBorder="1" applyAlignment="1">
      <alignment horizontal="center" vertical="center" wrapText="1"/>
    </xf>
    <xf numFmtId="2" fontId="13" fillId="3" borderId="6" xfId="0" applyNumberFormat="1" applyFont="1" applyFill="1" applyBorder="1" applyAlignment="1">
      <alignment horizontal="center" vertical="center" wrapText="1"/>
    </xf>
    <xf numFmtId="4" fontId="13" fillId="3" borderId="4" xfId="0" applyNumberFormat="1" applyFont="1" applyFill="1" applyBorder="1" applyAlignment="1">
      <alignment horizontal="center" vertical="top" wrapText="1"/>
    </xf>
    <xf numFmtId="4" fontId="13" fillId="3" borderId="5" xfId="0" applyNumberFormat="1" applyFont="1" applyFill="1" applyBorder="1" applyAlignment="1">
      <alignment horizontal="center" vertical="top" wrapText="1"/>
    </xf>
    <xf numFmtId="4" fontId="13" fillId="3" borderId="6" xfId="0" applyNumberFormat="1" applyFont="1" applyFill="1" applyBorder="1" applyAlignment="1">
      <alignment horizontal="center" vertical="top" wrapText="1"/>
    </xf>
    <xf numFmtId="0" fontId="13" fillId="3" borderId="9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4" fontId="13" fillId="5" borderId="4" xfId="0" applyNumberFormat="1" applyFont="1" applyFill="1" applyBorder="1" applyAlignment="1">
      <alignment horizontal="center" vertical="top" wrapText="1"/>
    </xf>
    <xf numFmtId="4" fontId="13" fillId="5" borderId="5" xfId="0" applyNumberFormat="1" applyFont="1" applyFill="1" applyBorder="1" applyAlignment="1">
      <alignment horizontal="center" vertical="top" wrapText="1"/>
    </xf>
    <xf numFmtId="4" fontId="13" fillId="5" borderId="6" xfId="0" applyNumberFormat="1" applyFont="1" applyFill="1" applyBorder="1" applyAlignment="1">
      <alignment horizontal="center" vertical="top" wrapText="1"/>
    </xf>
    <xf numFmtId="188" fontId="13" fillId="3" borderId="4" xfId="0" applyNumberFormat="1" applyFont="1" applyFill="1" applyBorder="1" applyAlignment="1">
      <alignment horizontal="center" vertical="center" wrapText="1"/>
    </xf>
    <xf numFmtId="188" fontId="13" fillId="3" borderId="5" xfId="0" applyNumberFormat="1" applyFont="1" applyFill="1" applyBorder="1" applyAlignment="1">
      <alignment horizontal="center" vertical="center" wrapText="1"/>
    </xf>
    <xf numFmtId="188" fontId="13" fillId="3" borderId="6" xfId="0" applyNumberFormat="1" applyFont="1" applyFill="1" applyBorder="1" applyAlignment="1">
      <alignment horizontal="center" vertical="center" wrapText="1"/>
    </xf>
    <xf numFmtId="4" fontId="13" fillId="2" borderId="21" xfId="0" applyNumberFormat="1" applyFont="1" applyFill="1" applyBorder="1" applyAlignment="1">
      <alignment horizontal="center"/>
    </xf>
    <xf numFmtId="4" fontId="13" fillId="2" borderId="17" xfId="0" applyNumberFormat="1" applyFont="1" applyFill="1" applyBorder="1" applyAlignment="1">
      <alignment horizontal="center"/>
    </xf>
    <xf numFmtId="4" fontId="13" fillId="4" borderId="4" xfId="0" applyNumberFormat="1" applyFont="1" applyFill="1" applyBorder="1" applyAlignment="1">
      <alignment horizontal="center" vertical="center" wrapText="1"/>
    </xf>
    <xf numFmtId="4" fontId="13" fillId="4" borderId="5" xfId="0" applyNumberFormat="1" applyFont="1" applyFill="1" applyBorder="1" applyAlignment="1">
      <alignment horizontal="center" vertical="center" wrapText="1"/>
    </xf>
    <xf numFmtId="4" fontId="13" fillId="4" borderId="6" xfId="0" applyNumberFormat="1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3" fillId="5" borderId="30" xfId="0" applyFont="1" applyFill="1" applyBorder="1" applyAlignment="1">
      <alignment horizontal="center" vertical="center"/>
    </xf>
    <xf numFmtId="0" fontId="13" fillId="5" borderId="26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/>
    </xf>
    <xf numFmtId="0" fontId="13" fillId="5" borderId="27" xfId="0" applyFont="1" applyFill="1" applyBorder="1" applyAlignment="1">
      <alignment horizontal="center" vertical="center"/>
    </xf>
    <xf numFmtId="0" fontId="13" fillId="5" borderId="28" xfId="0" applyFont="1" applyFill="1" applyBorder="1" applyAlignment="1">
      <alignment horizontal="center" vertical="center"/>
    </xf>
    <xf numFmtId="0" fontId="13" fillId="5" borderId="29" xfId="0" applyFont="1" applyFill="1" applyBorder="1" applyAlignment="1">
      <alignment horizontal="center" vertical="center"/>
    </xf>
    <xf numFmtId="187" fontId="13" fillId="5" borderId="4" xfId="0" applyNumberFormat="1" applyFont="1" applyFill="1" applyBorder="1" applyAlignment="1">
      <alignment horizontal="center" vertical="center"/>
    </xf>
    <xf numFmtId="187" fontId="13" fillId="5" borderId="5" xfId="0" applyNumberFormat="1" applyFont="1" applyFill="1" applyBorder="1" applyAlignment="1">
      <alignment horizontal="center" vertical="center"/>
    </xf>
    <xf numFmtId="187" fontId="13" fillId="5" borderId="6" xfId="0" applyNumberFormat="1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2" fontId="13" fillId="5" borderId="4" xfId="0" applyNumberFormat="1" applyFont="1" applyFill="1" applyBorder="1" applyAlignment="1">
      <alignment horizontal="center" vertical="center"/>
    </xf>
    <xf numFmtId="2" fontId="13" fillId="5" borderId="5" xfId="0" applyNumberFormat="1" applyFont="1" applyFill="1" applyBorder="1" applyAlignment="1">
      <alignment horizontal="center" vertical="center"/>
    </xf>
    <xf numFmtId="2" fontId="13" fillId="5" borderId="6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3" fillId="7" borderId="9" xfId="0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center" vertical="center"/>
    </xf>
    <xf numFmtId="0" fontId="13" fillId="5" borderId="11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horizontal="center" vertical="center"/>
    </xf>
    <xf numFmtId="0" fontId="13" fillId="5" borderId="13" xfId="0" applyFont="1" applyFill="1" applyBorder="1" applyAlignment="1">
      <alignment horizontal="center" vertical="center"/>
    </xf>
    <xf numFmtId="0" fontId="13" fillId="5" borderId="14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187" fontId="13" fillId="3" borderId="4" xfId="0" applyNumberFormat="1" applyFont="1" applyFill="1" applyBorder="1" applyAlignment="1">
      <alignment horizontal="center" vertical="center"/>
    </xf>
    <xf numFmtId="187" fontId="13" fillId="3" borderId="5" xfId="0" applyNumberFormat="1" applyFont="1" applyFill="1" applyBorder="1" applyAlignment="1">
      <alignment horizontal="center" vertical="center"/>
    </xf>
    <xf numFmtId="187" fontId="13" fillId="3" borderId="6" xfId="0" applyNumberFormat="1" applyFont="1" applyFill="1" applyBorder="1" applyAlignment="1">
      <alignment horizontal="center" vertical="center"/>
    </xf>
    <xf numFmtId="4" fontId="13" fillId="5" borderId="4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4" fontId="13" fillId="5" borderId="6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1429"/>
  <sheetViews>
    <sheetView tabSelected="1" view="pageBreakPreview" topLeftCell="E1" zoomScaleNormal="75" zoomScaleSheetLayoutView="100" workbookViewId="0">
      <pane ySplit="9" topLeftCell="A9013" activePane="bottomLeft" state="frozen"/>
      <selection pane="bottomLeft" activeCell="J9104" sqref="J9104"/>
    </sheetView>
  </sheetViews>
  <sheetFormatPr defaultRowHeight="24" x14ac:dyDescent="0.55000000000000004"/>
  <cols>
    <col min="1" max="1" width="22.7109375" style="108" hidden="1" customWidth="1"/>
    <col min="2" max="2" width="13.140625" style="74" hidden="1" customWidth="1"/>
    <col min="3" max="3" width="6.42578125" style="74" hidden="1" customWidth="1"/>
    <col min="4" max="4" width="14.140625" style="279" hidden="1" customWidth="1"/>
    <col min="5" max="5" width="11" style="74" customWidth="1"/>
    <col min="6" max="6" width="9.140625" style="74" customWidth="1"/>
    <col min="7" max="7" width="4.85546875" style="74" customWidth="1"/>
    <col min="8" max="8" width="5.140625" style="74" customWidth="1"/>
    <col min="9" max="9" width="5.85546875" style="280" customWidth="1"/>
    <col min="10" max="10" width="15.140625" style="281" customWidth="1"/>
    <col min="11" max="11" width="10.140625" style="282" customWidth="1"/>
    <col min="12" max="12" width="9.85546875" style="282" customWidth="1"/>
    <col min="13" max="13" width="17.5703125" style="282" customWidth="1"/>
    <col min="14" max="14" width="7.7109375" style="74" customWidth="1"/>
    <col min="15" max="15" width="20.7109375" style="125" hidden="1" customWidth="1"/>
    <col min="16" max="16" width="20.7109375" style="283" hidden="1" customWidth="1"/>
    <col min="17" max="18" width="20.7109375" style="125" hidden="1" customWidth="1"/>
    <col min="19" max="19" width="20.7109375" style="126" hidden="1" customWidth="1"/>
    <col min="20" max="20" width="22.140625" style="74" customWidth="1"/>
    <col min="21" max="21" width="10" style="74" customWidth="1"/>
    <col min="22" max="22" width="15.5703125" style="74" customWidth="1"/>
    <col min="23" max="23" width="15.5703125" style="87" customWidth="1"/>
    <col min="24" max="24" width="8.42578125" style="284" customWidth="1"/>
    <col min="25" max="25" width="13.28515625" style="87" customWidth="1"/>
    <col min="26" max="26" width="14.7109375" style="87" customWidth="1"/>
    <col min="27" max="28" width="8" style="285" customWidth="1"/>
    <col min="29" max="29" width="15.85546875" style="87" customWidth="1"/>
    <col min="30" max="31" width="17" style="87" customWidth="1"/>
    <col min="32" max="32" width="16.5703125" style="87" customWidth="1"/>
    <col min="33" max="33" width="17.140625" style="87" customWidth="1"/>
    <col min="34" max="34" width="16.28515625" style="87" customWidth="1"/>
    <col min="35" max="16384" width="9.140625" style="75"/>
  </cols>
  <sheetData>
    <row r="1" spans="1:34" ht="30.75" customHeight="1" x14ac:dyDescent="0.55000000000000004">
      <c r="A1" s="423"/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72" t="s">
        <v>15398</v>
      </c>
    </row>
    <row r="2" spans="1:34" ht="30.75" customHeight="1" x14ac:dyDescent="0.5500000000000000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76"/>
    </row>
    <row r="3" spans="1:34" x14ac:dyDescent="0.55000000000000004">
      <c r="A3" s="79"/>
      <c r="B3" s="72"/>
      <c r="C3" s="72"/>
      <c r="D3" s="80"/>
      <c r="E3" s="345"/>
      <c r="F3" s="72"/>
      <c r="G3" s="72"/>
      <c r="H3" s="72"/>
      <c r="I3" s="81"/>
      <c r="J3" s="82"/>
      <c r="K3" s="83"/>
      <c r="L3" s="83"/>
      <c r="M3" s="83"/>
      <c r="N3" s="72"/>
      <c r="O3" s="77"/>
      <c r="P3" s="84"/>
      <c r="Q3" s="77"/>
      <c r="R3" s="77"/>
      <c r="S3" s="78"/>
      <c r="T3" s="72"/>
      <c r="U3" s="72"/>
      <c r="V3" s="72"/>
      <c r="W3" s="76"/>
      <c r="X3" s="85"/>
      <c r="Y3" s="76"/>
      <c r="Z3" s="76"/>
      <c r="AA3" s="86"/>
      <c r="AB3" s="86"/>
      <c r="AC3" s="76"/>
      <c r="AD3" s="76"/>
      <c r="AE3" s="76"/>
      <c r="AF3" s="76"/>
      <c r="AG3" s="76"/>
      <c r="AH3" s="76"/>
    </row>
    <row r="4" spans="1:34" ht="17.25" customHeight="1" x14ac:dyDescent="0.3">
      <c r="A4" s="369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70"/>
      <c r="N4" s="425" t="s">
        <v>0</v>
      </c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7"/>
      <c r="AD4" s="399" t="s">
        <v>1</v>
      </c>
      <c r="AE4" s="399" t="s">
        <v>2</v>
      </c>
      <c r="AF4" s="399" t="s">
        <v>3</v>
      </c>
      <c r="AG4" s="399" t="s">
        <v>4</v>
      </c>
      <c r="AH4" s="399" t="s">
        <v>5</v>
      </c>
    </row>
    <row r="5" spans="1:34" ht="17.25" customHeight="1" x14ac:dyDescent="0.3">
      <c r="A5" s="405" t="s">
        <v>9</v>
      </c>
      <c r="B5" s="408" t="s">
        <v>10</v>
      </c>
      <c r="C5" s="402" t="s">
        <v>11</v>
      </c>
      <c r="D5" s="411" t="s">
        <v>12</v>
      </c>
      <c r="E5" s="414" t="s">
        <v>13</v>
      </c>
      <c r="F5" s="414" t="s">
        <v>14</v>
      </c>
      <c r="G5" s="428" t="s">
        <v>15</v>
      </c>
      <c r="H5" s="429"/>
      <c r="I5" s="430"/>
      <c r="J5" s="414" t="s">
        <v>16</v>
      </c>
      <c r="K5" s="437" t="s">
        <v>17</v>
      </c>
      <c r="L5" s="391" t="s">
        <v>18</v>
      </c>
      <c r="M5" s="391" t="s">
        <v>19</v>
      </c>
      <c r="N5" s="388" t="s">
        <v>10</v>
      </c>
      <c r="O5" s="388" t="s">
        <v>6</v>
      </c>
      <c r="P5" s="394" t="s">
        <v>7</v>
      </c>
      <c r="Q5" s="388" t="s">
        <v>8</v>
      </c>
      <c r="R5" s="388" t="s">
        <v>9</v>
      </c>
      <c r="S5" s="434" t="s">
        <v>20</v>
      </c>
      <c r="T5" s="420" t="s">
        <v>21</v>
      </c>
      <c r="U5" s="420" t="s">
        <v>22</v>
      </c>
      <c r="V5" s="420" t="s">
        <v>16</v>
      </c>
      <c r="W5" s="374" t="s">
        <v>23</v>
      </c>
      <c r="X5" s="380" t="s">
        <v>24</v>
      </c>
      <c r="Y5" s="374" t="s">
        <v>25</v>
      </c>
      <c r="Z5" s="383" t="s">
        <v>26</v>
      </c>
      <c r="AA5" s="386" t="s">
        <v>27</v>
      </c>
      <c r="AB5" s="387"/>
      <c r="AC5" s="374" t="s">
        <v>28</v>
      </c>
      <c r="AD5" s="400"/>
      <c r="AE5" s="400"/>
      <c r="AF5" s="400"/>
      <c r="AG5" s="400"/>
      <c r="AH5" s="400"/>
    </row>
    <row r="6" spans="1:34" ht="17.25" customHeight="1" x14ac:dyDescent="0.3">
      <c r="A6" s="406"/>
      <c r="B6" s="409"/>
      <c r="C6" s="403"/>
      <c r="D6" s="412"/>
      <c r="E6" s="415"/>
      <c r="F6" s="415"/>
      <c r="G6" s="431"/>
      <c r="H6" s="432"/>
      <c r="I6" s="433"/>
      <c r="J6" s="415"/>
      <c r="K6" s="438"/>
      <c r="L6" s="392"/>
      <c r="M6" s="392"/>
      <c r="N6" s="389"/>
      <c r="O6" s="389"/>
      <c r="P6" s="395"/>
      <c r="Q6" s="389"/>
      <c r="R6" s="389"/>
      <c r="S6" s="435"/>
      <c r="T6" s="421"/>
      <c r="U6" s="421"/>
      <c r="V6" s="421"/>
      <c r="W6" s="375"/>
      <c r="X6" s="381"/>
      <c r="Y6" s="375"/>
      <c r="Z6" s="384"/>
      <c r="AA6" s="377" t="s">
        <v>29</v>
      </c>
      <c r="AB6" s="377" t="s">
        <v>30</v>
      </c>
      <c r="AC6" s="375"/>
      <c r="AD6" s="400"/>
      <c r="AE6" s="400"/>
      <c r="AF6" s="400"/>
      <c r="AG6" s="400"/>
      <c r="AH6" s="400"/>
    </row>
    <row r="7" spans="1:34" ht="17.25" customHeight="1" x14ac:dyDescent="0.3">
      <c r="A7" s="406"/>
      <c r="B7" s="409"/>
      <c r="C7" s="403"/>
      <c r="D7" s="412"/>
      <c r="E7" s="415"/>
      <c r="F7" s="415"/>
      <c r="G7" s="402" t="s">
        <v>31</v>
      </c>
      <c r="H7" s="402" t="s">
        <v>32</v>
      </c>
      <c r="I7" s="417" t="s">
        <v>33</v>
      </c>
      <c r="J7" s="415"/>
      <c r="K7" s="438"/>
      <c r="L7" s="392"/>
      <c r="M7" s="392"/>
      <c r="N7" s="389"/>
      <c r="O7" s="389"/>
      <c r="P7" s="395"/>
      <c r="Q7" s="389"/>
      <c r="R7" s="389"/>
      <c r="S7" s="435"/>
      <c r="T7" s="421"/>
      <c r="U7" s="421"/>
      <c r="V7" s="421"/>
      <c r="W7" s="375"/>
      <c r="X7" s="381"/>
      <c r="Y7" s="375"/>
      <c r="Z7" s="384"/>
      <c r="AA7" s="378"/>
      <c r="AB7" s="378"/>
      <c r="AC7" s="375"/>
      <c r="AD7" s="400"/>
      <c r="AE7" s="400"/>
      <c r="AF7" s="400"/>
      <c r="AG7" s="400"/>
      <c r="AH7" s="400"/>
    </row>
    <row r="8" spans="1:34" ht="17.25" customHeight="1" x14ac:dyDescent="0.3">
      <c r="A8" s="406"/>
      <c r="B8" s="409"/>
      <c r="C8" s="403"/>
      <c r="D8" s="412"/>
      <c r="E8" s="415"/>
      <c r="F8" s="415"/>
      <c r="G8" s="403"/>
      <c r="H8" s="403"/>
      <c r="I8" s="418"/>
      <c r="J8" s="415"/>
      <c r="K8" s="438"/>
      <c r="L8" s="392"/>
      <c r="M8" s="392"/>
      <c r="N8" s="389"/>
      <c r="O8" s="389"/>
      <c r="P8" s="395"/>
      <c r="Q8" s="389"/>
      <c r="R8" s="389"/>
      <c r="S8" s="435"/>
      <c r="T8" s="421"/>
      <c r="U8" s="421"/>
      <c r="V8" s="421"/>
      <c r="W8" s="375"/>
      <c r="X8" s="381"/>
      <c r="Y8" s="375"/>
      <c r="Z8" s="384"/>
      <c r="AA8" s="378"/>
      <c r="AB8" s="378"/>
      <c r="AC8" s="375"/>
      <c r="AD8" s="400"/>
      <c r="AE8" s="400"/>
      <c r="AF8" s="400"/>
      <c r="AG8" s="400"/>
      <c r="AH8" s="400"/>
    </row>
    <row r="9" spans="1:34" ht="22.5" customHeight="1" x14ac:dyDescent="0.3">
      <c r="A9" s="407"/>
      <c r="B9" s="410"/>
      <c r="C9" s="404"/>
      <c r="D9" s="413"/>
      <c r="E9" s="416"/>
      <c r="F9" s="416"/>
      <c r="G9" s="404"/>
      <c r="H9" s="404"/>
      <c r="I9" s="419"/>
      <c r="J9" s="416"/>
      <c r="K9" s="439"/>
      <c r="L9" s="393"/>
      <c r="M9" s="393"/>
      <c r="N9" s="390"/>
      <c r="O9" s="390"/>
      <c r="P9" s="396"/>
      <c r="Q9" s="390"/>
      <c r="R9" s="390"/>
      <c r="S9" s="436"/>
      <c r="T9" s="422"/>
      <c r="U9" s="422"/>
      <c r="V9" s="422"/>
      <c r="W9" s="376"/>
      <c r="X9" s="382"/>
      <c r="Y9" s="376"/>
      <c r="Z9" s="385"/>
      <c r="AA9" s="379"/>
      <c r="AB9" s="379"/>
      <c r="AC9" s="376"/>
      <c r="AD9" s="401"/>
      <c r="AE9" s="401"/>
      <c r="AF9" s="401"/>
      <c r="AG9" s="401"/>
      <c r="AH9" s="401"/>
    </row>
    <row r="10" spans="1:34" s="99" customFormat="1" ht="21.75" customHeight="1" x14ac:dyDescent="0.55000000000000004">
      <c r="A10" s="88" t="s">
        <v>66</v>
      </c>
      <c r="B10" s="89">
        <v>1</v>
      </c>
      <c r="C10" s="89">
        <v>9772</v>
      </c>
      <c r="D10" s="90"/>
      <c r="E10" s="343" t="s">
        <v>67</v>
      </c>
      <c r="F10" s="91" t="s">
        <v>15718</v>
      </c>
      <c r="G10" s="92" t="s">
        <v>15643</v>
      </c>
      <c r="H10" s="92" t="s">
        <v>15641</v>
      </c>
      <c r="I10" s="93">
        <v>0</v>
      </c>
      <c r="J10" s="92" t="s">
        <v>68</v>
      </c>
      <c r="K10" s="94">
        <f t="shared" ref="K10:K21" si="0">((G10*400)+(H10*100))+I10</f>
        <v>700</v>
      </c>
      <c r="L10" s="94">
        <v>250</v>
      </c>
      <c r="M10" s="94">
        <f t="shared" ref="M10:M21" si="1">K10*L10</f>
        <v>175000</v>
      </c>
      <c r="N10" s="91"/>
      <c r="O10" s="95"/>
      <c r="P10" s="96"/>
      <c r="Q10" s="95"/>
      <c r="R10" s="95"/>
      <c r="S10" s="97"/>
      <c r="T10" s="91"/>
      <c r="U10" s="91"/>
      <c r="V10" s="91"/>
      <c r="W10" s="94"/>
      <c r="X10" s="98"/>
      <c r="Y10" s="94"/>
      <c r="Z10" s="94"/>
      <c r="AA10" s="89"/>
      <c r="AB10" s="89"/>
      <c r="AC10" s="94"/>
      <c r="AD10" s="94">
        <f>IF(AND(AC10="",M10=""),0,IF((AC10=""),M10,IF((M10=""),AC10,AC10+M10)))</f>
        <v>175000</v>
      </c>
      <c r="AE10" s="94">
        <f t="shared" ref="AE10:AE46" si="2">IF( (X10=""),AD10*1,AD10*(X10/100) )</f>
        <v>175000</v>
      </c>
      <c r="AF10" s="94">
        <v>0</v>
      </c>
      <c r="AG10" s="94">
        <f t="shared" ref="AG10:AG46" si="3">IF((AF10-AE10) &gt; 1,0,IF((AF10-AE10)&lt;0,AE10-AF10,AF10-AE10))</f>
        <v>175000</v>
      </c>
      <c r="AH10" s="94">
        <v>0.3</v>
      </c>
    </row>
    <row r="11" spans="1:34" s="99" customFormat="1" ht="21.75" customHeight="1" x14ac:dyDescent="0.55000000000000004">
      <c r="A11" s="88"/>
      <c r="B11" s="89"/>
      <c r="C11" s="89"/>
      <c r="D11" s="90"/>
      <c r="E11" s="91"/>
      <c r="F11" s="91"/>
      <c r="G11" s="92" t="s">
        <v>15641</v>
      </c>
      <c r="H11" s="92" t="s">
        <v>15642</v>
      </c>
      <c r="I11" s="93">
        <v>20</v>
      </c>
      <c r="J11" s="92" t="s">
        <v>38</v>
      </c>
      <c r="K11" s="94">
        <f>((G11*400)+(H11*100))+I11</f>
        <v>1420</v>
      </c>
      <c r="L11" s="94">
        <v>250</v>
      </c>
      <c r="M11" s="94">
        <f>K11*L11</f>
        <v>355000</v>
      </c>
      <c r="N11" s="91"/>
      <c r="O11" s="95"/>
      <c r="P11" s="96"/>
      <c r="Q11" s="95"/>
      <c r="R11" s="95"/>
      <c r="S11" s="97"/>
      <c r="T11" s="91"/>
      <c r="U11" s="91"/>
      <c r="V11" s="91"/>
      <c r="W11" s="94"/>
      <c r="X11" s="98"/>
      <c r="Y11" s="94"/>
      <c r="Z11" s="94"/>
      <c r="AA11" s="89"/>
      <c r="AB11" s="89"/>
      <c r="AC11" s="94"/>
      <c r="AD11" s="94">
        <f>IF(AND(AC11="",M11=""),0,IF((AC11=""),M11,IF((M11=""),AC11,AC11+M11)))</f>
        <v>355000</v>
      </c>
      <c r="AE11" s="94">
        <f>IF( (X11=""),AD11*1,AD11*(X11/100) )</f>
        <v>355000</v>
      </c>
      <c r="AF11" s="94">
        <v>1</v>
      </c>
      <c r="AG11" s="94">
        <f>IF((AF11-AE11) &gt; 1,0,IF((AF11-AE11)&lt;0,AE11-AF11,AF11-AE11))</f>
        <v>354999</v>
      </c>
      <c r="AH11" s="94">
        <v>0.01</v>
      </c>
    </row>
    <row r="12" spans="1:34" s="99" customFormat="1" ht="19.5" customHeight="1" x14ac:dyDescent="0.55000000000000004">
      <c r="A12" s="100"/>
      <c r="B12" s="89">
        <v>2</v>
      </c>
      <c r="C12" s="89">
        <v>5854</v>
      </c>
      <c r="D12" s="90" t="s">
        <v>69</v>
      </c>
      <c r="E12" s="91" t="s">
        <v>34</v>
      </c>
      <c r="F12" s="91">
        <v>2407</v>
      </c>
      <c r="G12" s="92">
        <v>0</v>
      </c>
      <c r="H12" s="92">
        <v>3</v>
      </c>
      <c r="I12" s="93">
        <v>25.7</v>
      </c>
      <c r="J12" s="92" t="s">
        <v>62</v>
      </c>
      <c r="K12" s="94">
        <f t="shared" si="0"/>
        <v>325.7</v>
      </c>
      <c r="L12" s="94">
        <v>6250</v>
      </c>
      <c r="M12" s="94">
        <f t="shared" si="1"/>
        <v>2035625</v>
      </c>
      <c r="N12" s="91"/>
      <c r="O12" s="95"/>
      <c r="P12" s="96"/>
      <c r="Q12" s="95"/>
      <c r="R12" s="95"/>
      <c r="S12" s="97"/>
      <c r="T12" s="91"/>
      <c r="U12" s="91"/>
      <c r="V12" s="91"/>
      <c r="W12" s="94"/>
      <c r="X12" s="98"/>
      <c r="Y12" s="94"/>
      <c r="Z12" s="94"/>
      <c r="AA12" s="89"/>
      <c r="AB12" s="89"/>
      <c r="AC12" s="94"/>
      <c r="AD12" s="94">
        <f>IF(AND(AC12="",M12=""),0,IF((AC12=""),M12,IF((M12=""),AC12,AC12+M12)))</f>
        <v>2035625</v>
      </c>
      <c r="AE12" s="94">
        <f t="shared" si="2"/>
        <v>2035625</v>
      </c>
      <c r="AF12" s="94">
        <v>0</v>
      </c>
      <c r="AG12" s="94">
        <f t="shared" si="3"/>
        <v>2035625</v>
      </c>
      <c r="AH12" s="94">
        <v>0.3</v>
      </c>
    </row>
    <row r="13" spans="1:34" s="99" customFormat="1" x14ac:dyDescent="0.55000000000000004">
      <c r="A13" s="100"/>
      <c r="B13" s="89">
        <v>3</v>
      </c>
      <c r="C13" s="89">
        <v>5855</v>
      </c>
      <c r="D13" s="90" t="s">
        <v>70</v>
      </c>
      <c r="E13" s="91" t="s">
        <v>34</v>
      </c>
      <c r="F13" s="91">
        <v>2408</v>
      </c>
      <c r="G13" s="92">
        <v>0</v>
      </c>
      <c r="H13" s="92">
        <v>3</v>
      </c>
      <c r="I13" s="93">
        <v>94.5</v>
      </c>
      <c r="J13" s="92" t="s">
        <v>62</v>
      </c>
      <c r="K13" s="94">
        <f t="shared" si="0"/>
        <v>394.5</v>
      </c>
      <c r="L13" s="94">
        <v>12500</v>
      </c>
      <c r="M13" s="94">
        <f t="shared" si="1"/>
        <v>4931250</v>
      </c>
      <c r="N13" s="101">
        <v>1</v>
      </c>
      <c r="O13" s="95" t="s">
        <v>64</v>
      </c>
      <c r="P13" s="96"/>
      <c r="Q13" s="95" t="s">
        <v>65</v>
      </c>
      <c r="R13" s="95" t="s">
        <v>71</v>
      </c>
      <c r="S13" s="97" t="s">
        <v>72</v>
      </c>
      <c r="T13" s="91" t="s">
        <v>73</v>
      </c>
      <c r="U13" s="91" t="s">
        <v>74</v>
      </c>
      <c r="V13" s="91" t="s">
        <v>75</v>
      </c>
      <c r="W13" s="94">
        <v>194.56</v>
      </c>
      <c r="X13" s="98">
        <v>100</v>
      </c>
      <c r="Y13" s="94">
        <v>6600</v>
      </c>
      <c r="Z13" s="94">
        <f>W13*Y13</f>
        <v>1284096</v>
      </c>
      <c r="AA13" s="89">
        <v>22</v>
      </c>
      <c r="AB13" s="89">
        <v>93</v>
      </c>
      <c r="AC13" s="94">
        <f>(Z13*(100-AB13))/100</f>
        <v>89886.720000000001</v>
      </c>
      <c r="AD13" s="94">
        <f>IF(AND(AC13="",M13=""),0,IF((AC13=""),M13, IF( (M13=""),AC13,SUM(AC13:AC14)+M13)))</f>
        <v>5021136.72</v>
      </c>
      <c r="AE13" s="94">
        <f t="shared" si="2"/>
        <v>5021136.72</v>
      </c>
      <c r="AF13" s="94">
        <v>0</v>
      </c>
      <c r="AG13" s="94">
        <f t="shared" si="3"/>
        <v>5021136.72</v>
      </c>
      <c r="AH13" s="94">
        <v>0.3</v>
      </c>
    </row>
    <row r="14" spans="1:34" s="99" customFormat="1" x14ac:dyDescent="0.55000000000000004">
      <c r="A14" s="100"/>
      <c r="B14" s="89">
        <v>4</v>
      </c>
      <c r="C14" s="89">
        <v>5841</v>
      </c>
      <c r="D14" s="90" t="s">
        <v>76</v>
      </c>
      <c r="E14" s="91" t="s">
        <v>34</v>
      </c>
      <c r="F14" s="91">
        <v>5019</v>
      </c>
      <c r="G14" s="92">
        <v>4</v>
      </c>
      <c r="H14" s="92">
        <v>1</v>
      </c>
      <c r="I14" s="93">
        <v>8</v>
      </c>
      <c r="J14" s="92" t="s">
        <v>38</v>
      </c>
      <c r="K14" s="94">
        <f t="shared" si="0"/>
        <v>1708</v>
      </c>
      <c r="L14" s="94">
        <v>925</v>
      </c>
      <c r="M14" s="94">
        <f t="shared" si="1"/>
        <v>1579900</v>
      </c>
      <c r="N14" s="101"/>
      <c r="O14" s="95"/>
      <c r="P14" s="96"/>
      <c r="Q14" s="95"/>
      <c r="R14" s="95"/>
      <c r="S14" s="97"/>
      <c r="T14" s="91"/>
      <c r="U14" s="91"/>
      <c r="V14" s="91"/>
      <c r="W14" s="94"/>
      <c r="X14" s="98"/>
      <c r="Y14" s="94"/>
      <c r="Z14" s="94"/>
      <c r="AA14" s="89"/>
      <c r="AB14" s="89"/>
      <c r="AC14" s="94"/>
      <c r="AD14" s="94">
        <f>IF(AND(AC14="",M14=""),0,IF((AC14=""),M14,IF((M14=""),AC14,AC14+M14)))</f>
        <v>1579900</v>
      </c>
      <c r="AE14" s="94">
        <f t="shared" si="2"/>
        <v>1579900</v>
      </c>
      <c r="AF14" s="94">
        <v>0</v>
      </c>
      <c r="AG14" s="94">
        <f t="shared" si="3"/>
        <v>1579900</v>
      </c>
      <c r="AH14" s="94">
        <v>0.01</v>
      </c>
    </row>
    <row r="15" spans="1:34" s="99" customFormat="1" x14ac:dyDescent="0.55000000000000004">
      <c r="A15" s="100"/>
      <c r="B15" s="89">
        <v>5</v>
      </c>
      <c r="C15" s="89">
        <v>5892</v>
      </c>
      <c r="D15" s="90" t="s">
        <v>77</v>
      </c>
      <c r="E15" s="91" t="s">
        <v>34</v>
      </c>
      <c r="F15" s="91">
        <v>5636</v>
      </c>
      <c r="G15" s="92">
        <v>0</v>
      </c>
      <c r="H15" s="92">
        <v>0</v>
      </c>
      <c r="I15" s="93">
        <v>16.5</v>
      </c>
      <c r="J15" s="92" t="s">
        <v>62</v>
      </c>
      <c r="K15" s="94">
        <f t="shared" si="0"/>
        <v>16.5</v>
      </c>
      <c r="L15" s="94">
        <v>1250</v>
      </c>
      <c r="M15" s="94">
        <f t="shared" si="1"/>
        <v>20625</v>
      </c>
      <c r="N15" s="101">
        <v>1</v>
      </c>
      <c r="O15" s="95" t="s">
        <v>64</v>
      </c>
      <c r="P15" s="96"/>
      <c r="Q15" s="95" t="s">
        <v>65</v>
      </c>
      <c r="R15" s="95" t="s">
        <v>71</v>
      </c>
      <c r="S15" s="97" t="s">
        <v>78</v>
      </c>
      <c r="T15" s="91" t="s">
        <v>73</v>
      </c>
      <c r="U15" s="91" t="s">
        <v>74</v>
      </c>
      <c r="V15" s="91" t="s">
        <v>46</v>
      </c>
      <c r="W15" s="94">
        <v>204</v>
      </c>
      <c r="X15" s="98">
        <v>100</v>
      </c>
      <c r="Y15" s="94">
        <v>6600</v>
      </c>
      <c r="Z15" s="94">
        <f t="shared" ref="Z15:Z31" si="4">W15*Y15</f>
        <v>1346400</v>
      </c>
      <c r="AA15" s="89">
        <v>22</v>
      </c>
      <c r="AB15" s="89">
        <v>93</v>
      </c>
      <c r="AC15" s="94">
        <f t="shared" ref="AC15:AC30" si="5">(Z15*(100-AB15))/100</f>
        <v>94248</v>
      </c>
      <c r="AD15" s="94">
        <f t="shared" ref="AD15:AD31" si="6">IF(AND(AC15="",M15=""),0,IF((AC15=""),M15, IF( (M15=""),AC15,SUM(AC15:AC15)+M15)))</f>
        <v>114873</v>
      </c>
      <c r="AE15" s="94">
        <f t="shared" si="2"/>
        <v>114873</v>
      </c>
      <c r="AF15" s="94">
        <v>0</v>
      </c>
      <c r="AG15" s="94">
        <f t="shared" si="3"/>
        <v>114873</v>
      </c>
      <c r="AH15" s="94">
        <v>0.3</v>
      </c>
    </row>
    <row r="16" spans="1:34" s="99" customFormat="1" x14ac:dyDescent="0.55000000000000004">
      <c r="A16" s="100"/>
      <c r="B16" s="89">
        <v>6</v>
      </c>
      <c r="C16" s="89">
        <v>5891</v>
      </c>
      <c r="D16" s="90" t="s">
        <v>79</v>
      </c>
      <c r="E16" s="91" t="s">
        <v>34</v>
      </c>
      <c r="F16" s="91">
        <v>5637</v>
      </c>
      <c r="G16" s="92">
        <v>0</v>
      </c>
      <c r="H16" s="92">
        <v>0</v>
      </c>
      <c r="I16" s="93">
        <v>16.5</v>
      </c>
      <c r="J16" s="92" t="s">
        <v>62</v>
      </c>
      <c r="K16" s="94">
        <f t="shared" si="0"/>
        <v>16.5</v>
      </c>
      <c r="L16" s="94">
        <v>1250</v>
      </c>
      <c r="M16" s="94">
        <f t="shared" si="1"/>
        <v>20625</v>
      </c>
      <c r="N16" s="101">
        <v>1</v>
      </c>
      <c r="O16" s="95" t="s">
        <v>64</v>
      </c>
      <c r="P16" s="96"/>
      <c r="Q16" s="95" t="s">
        <v>65</v>
      </c>
      <c r="R16" s="95" t="s">
        <v>71</v>
      </c>
      <c r="S16" s="97" t="s">
        <v>80</v>
      </c>
      <c r="T16" s="91" t="s">
        <v>73</v>
      </c>
      <c r="U16" s="91" t="s">
        <v>74</v>
      </c>
      <c r="V16" s="91" t="s">
        <v>46</v>
      </c>
      <c r="W16" s="94">
        <v>204</v>
      </c>
      <c r="X16" s="98">
        <v>100</v>
      </c>
      <c r="Y16" s="94">
        <v>6600</v>
      </c>
      <c r="Z16" s="94">
        <f t="shared" si="4"/>
        <v>1346400</v>
      </c>
      <c r="AA16" s="89">
        <v>22</v>
      </c>
      <c r="AB16" s="89">
        <v>93</v>
      </c>
      <c r="AC16" s="94">
        <f t="shared" si="5"/>
        <v>94248</v>
      </c>
      <c r="AD16" s="94">
        <f t="shared" si="6"/>
        <v>114873</v>
      </c>
      <c r="AE16" s="94">
        <f t="shared" si="2"/>
        <v>114873</v>
      </c>
      <c r="AF16" s="94">
        <v>0</v>
      </c>
      <c r="AG16" s="94">
        <f t="shared" si="3"/>
        <v>114873</v>
      </c>
      <c r="AH16" s="94">
        <v>0.3</v>
      </c>
    </row>
    <row r="17" spans="1:34" s="99" customFormat="1" x14ac:dyDescent="0.55000000000000004">
      <c r="A17" s="100"/>
      <c r="B17" s="89">
        <v>7</v>
      </c>
      <c r="C17" s="89">
        <v>5890</v>
      </c>
      <c r="D17" s="90" t="s">
        <v>81</v>
      </c>
      <c r="E17" s="91" t="s">
        <v>34</v>
      </c>
      <c r="F17" s="91">
        <v>5638</v>
      </c>
      <c r="G17" s="92">
        <v>0</v>
      </c>
      <c r="H17" s="92">
        <v>0</v>
      </c>
      <c r="I17" s="93">
        <v>16.5</v>
      </c>
      <c r="J17" s="92" t="s">
        <v>62</v>
      </c>
      <c r="K17" s="94">
        <f t="shared" si="0"/>
        <v>16.5</v>
      </c>
      <c r="L17" s="94">
        <v>1250</v>
      </c>
      <c r="M17" s="94">
        <f t="shared" si="1"/>
        <v>20625</v>
      </c>
      <c r="N17" s="101">
        <v>1</v>
      </c>
      <c r="O17" s="95" t="s">
        <v>64</v>
      </c>
      <c r="P17" s="96"/>
      <c r="Q17" s="95" t="s">
        <v>65</v>
      </c>
      <c r="R17" s="95" t="s">
        <v>71</v>
      </c>
      <c r="S17" s="97" t="s">
        <v>82</v>
      </c>
      <c r="T17" s="91" t="s">
        <v>73</v>
      </c>
      <c r="U17" s="91" t="s">
        <v>74</v>
      </c>
      <c r="V17" s="91" t="s">
        <v>46</v>
      </c>
      <c r="W17" s="94">
        <v>204</v>
      </c>
      <c r="X17" s="98">
        <v>100</v>
      </c>
      <c r="Y17" s="94">
        <v>6600</v>
      </c>
      <c r="Z17" s="94">
        <f t="shared" si="4"/>
        <v>1346400</v>
      </c>
      <c r="AA17" s="89">
        <v>22</v>
      </c>
      <c r="AB17" s="89">
        <v>93</v>
      </c>
      <c r="AC17" s="94">
        <f t="shared" si="5"/>
        <v>94248</v>
      </c>
      <c r="AD17" s="94">
        <f t="shared" si="6"/>
        <v>114873</v>
      </c>
      <c r="AE17" s="94">
        <f t="shared" si="2"/>
        <v>114873</v>
      </c>
      <c r="AF17" s="94">
        <v>0</v>
      </c>
      <c r="AG17" s="94">
        <f t="shared" si="3"/>
        <v>114873</v>
      </c>
      <c r="AH17" s="94">
        <v>0.3</v>
      </c>
    </row>
    <row r="18" spans="1:34" s="99" customFormat="1" x14ac:dyDescent="0.55000000000000004">
      <c r="A18" s="100"/>
      <c r="B18" s="89">
        <v>8</v>
      </c>
      <c r="C18" s="89">
        <v>5889</v>
      </c>
      <c r="D18" s="90" t="s">
        <v>83</v>
      </c>
      <c r="E18" s="91" t="s">
        <v>34</v>
      </c>
      <c r="F18" s="91">
        <v>5639</v>
      </c>
      <c r="G18" s="92">
        <v>0</v>
      </c>
      <c r="H18" s="92">
        <v>0</v>
      </c>
      <c r="I18" s="93">
        <v>16.5</v>
      </c>
      <c r="J18" s="92" t="s">
        <v>62</v>
      </c>
      <c r="K18" s="94">
        <f t="shared" si="0"/>
        <v>16.5</v>
      </c>
      <c r="L18" s="94">
        <v>1250</v>
      </c>
      <c r="M18" s="94">
        <f t="shared" si="1"/>
        <v>20625</v>
      </c>
      <c r="N18" s="101">
        <v>1</v>
      </c>
      <c r="O18" s="95" t="s">
        <v>64</v>
      </c>
      <c r="P18" s="96"/>
      <c r="Q18" s="95" t="s">
        <v>65</v>
      </c>
      <c r="R18" s="95" t="s">
        <v>71</v>
      </c>
      <c r="S18" s="97" t="s">
        <v>84</v>
      </c>
      <c r="T18" s="91" t="s">
        <v>73</v>
      </c>
      <c r="U18" s="91" t="s">
        <v>74</v>
      </c>
      <c r="V18" s="91" t="s">
        <v>46</v>
      </c>
      <c r="W18" s="94">
        <v>204</v>
      </c>
      <c r="X18" s="98">
        <v>100</v>
      </c>
      <c r="Y18" s="94">
        <v>6600</v>
      </c>
      <c r="Z18" s="94">
        <f t="shared" si="4"/>
        <v>1346400</v>
      </c>
      <c r="AA18" s="89">
        <v>22</v>
      </c>
      <c r="AB18" s="89">
        <v>93</v>
      </c>
      <c r="AC18" s="94">
        <f t="shared" si="5"/>
        <v>94248</v>
      </c>
      <c r="AD18" s="94">
        <f t="shared" si="6"/>
        <v>114873</v>
      </c>
      <c r="AE18" s="94">
        <f t="shared" si="2"/>
        <v>114873</v>
      </c>
      <c r="AF18" s="94">
        <v>0</v>
      </c>
      <c r="AG18" s="94">
        <f t="shared" si="3"/>
        <v>114873</v>
      </c>
      <c r="AH18" s="94">
        <v>0.3</v>
      </c>
    </row>
    <row r="19" spans="1:34" s="99" customFormat="1" x14ac:dyDescent="0.55000000000000004">
      <c r="A19" s="100"/>
      <c r="B19" s="89">
        <v>9</v>
      </c>
      <c r="C19" s="89">
        <v>5888</v>
      </c>
      <c r="D19" s="90" t="s">
        <v>85</v>
      </c>
      <c r="E19" s="91" t="s">
        <v>34</v>
      </c>
      <c r="F19" s="91">
        <v>5640</v>
      </c>
      <c r="G19" s="92">
        <v>0</v>
      </c>
      <c r="H19" s="92">
        <v>0</v>
      </c>
      <c r="I19" s="93">
        <v>16.5</v>
      </c>
      <c r="J19" s="92" t="s">
        <v>62</v>
      </c>
      <c r="K19" s="94">
        <f t="shared" si="0"/>
        <v>16.5</v>
      </c>
      <c r="L19" s="94">
        <v>925</v>
      </c>
      <c r="M19" s="94">
        <f t="shared" si="1"/>
        <v>15262.5</v>
      </c>
      <c r="N19" s="101">
        <v>1</v>
      </c>
      <c r="O19" s="95" t="s">
        <v>64</v>
      </c>
      <c r="P19" s="96"/>
      <c r="Q19" s="95" t="s">
        <v>65</v>
      </c>
      <c r="R19" s="95" t="s">
        <v>71</v>
      </c>
      <c r="S19" s="97" t="s">
        <v>86</v>
      </c>
      <c r="T19" s="91" t="s">
        <v>73</v>
      </c>
      <c r="U19" s="91" t="s">
        <v>74</v>
      </c>
      <c r="V19" s="91" t="s">
        <v>46</v>
      </c>
      <c r="W19" s="94">
        <v>204</v>
      </c>
      <c r="X19" s="98">
        <v>100</v>
      </c>
      <c r="Y19" s="94">
        <v>6600</v>
      </c>
      <c r="Z19" s="94">
        <f t="shared" si="4"/>
        <v>1346400</v>
      </c>
      <c r="AA19" s="89">
        <v>22</v>
      </c>
      <c r="AB19" s="89">
        <v>93</v>
      </c>
      <c r="AC19" s="94">
        <f t="shared" si="5"/>
        <v>94248</v>
      </c>
      <c r="AD19" s="94">
        <f t="shared" si="6"/>
        <v>109510.5</v>
      </c>
      <c r="AE19" s="94">
        <f t="shared" si="2"/>
        <v>109510.5</v>
      </c>
      <c r="AF19" s="94">
        <v>0</v>
      </c>
      <c r="AG19" s="94">
        <f t="shared" si="3"/>
        <v>109510.5</v>
      </c>
      <c r="AH19" s="94">
        <v>0.3</v>
      </c>
    </row>
    <row r="20" spans="1:34" s="99" customFormat="1" x14ac:dyDescent="0.55000000000000004">
      <c r="A20" s="100"/>
      <c r="B20" s="89">
        <v>10</v>
      </c>
      <c r="C20" s="89">
        <v>5887</v>
      </c>
      <c r="D20" s="90" t="s">
        <v>87</v>
      </c>
      <c r="E20" s="102" t="s">
        <v>34</v>
      </c>
      <c r="F20" s="89">
        <v>5641</v>
      </c>
      <c r="G20" s="103">
        <v>0</v>
      </c>
      <c r="H20" s="103">
        <v>0</v>
      </c>
      <c r="I20" s="93">
        <v>17</v>
      </c>
      <c r="J20" s="103" t="s">
        <v>62</v>
      </c>
      <c r="K20" s="94">
        <f t="shared" si="0"/>
        <v>17</v>
      </c>
      <c r="L20" s="94">
        <v>925</v>
      </c>
      <c r="M20" s="94">
        <f t="shared" si="1"/>
        <v>15725</v>
      </c>
      <c r="N20" s="104">
        <v>1</v>
      </c>
      <c r="O20" s="105" t="s">
        <v>64</v>
      </c>
      <c r="P20" s="96"/>
      <c r="Q20" s="105" t="s">
        <v>65</v>
      </c>
      <c r="R20" s="105" t="s">
        <v>71</v>
      </c>
      <c r="S20" s="97" t="s">
        <v>88</v>
      </c>
      <c r="T20" s="106" t="s">
        <v>73</v>
      </c>
      <c r="U20" s="106" t="s">
        <v>74</v>
      </c>
      <c r="V20" s="106" t="s">
        <v>46</v>
      </c>
      <c r="W20" s="94">
        <v>204</v>
      </c>
      <c r="X20" s="98">
        <v>100</v>
      </c>
      <c r="Y20" s="94">
        <v>6600</v>
      </c>
      <c r="Z20" s="94">
        <f t="shared" si="4"/>
        <v>1346400</v>
      </c>
      <c r="AA20" s="89">
        <v>22</v>
      </c>
      <c r="AB20" s="89">
        <v>93</v>
      </c>
      <c r="AC20" s="94">
        <f t="shared" si="5"/>
        <v>94248</v>
      </c>
      <c r="AD20" s="94">
        <f t="shared" si="6"/>
        <v>109973</v>
      </c>
      <c r="AE20" s="94">
        <f t="shared" si="2"/>
        <v>109973</v>
      </c>
      <c r="AF20" s="94">
        <v>0</v>
      </c>
      <c r="AG20" s="94">
        <f t="shared" si="3"/>
        <v>109973</v>
      </c>
      <c r="AH20" s="94">
        <v>0.3</v>
      </c>
    </row>
    <row r="21" spans="1:34" s="99" customFormat="1" x14ac:dyDescent="0.55000000000000004">
      <c r="A21" s="100"/>
      <c r="B21" s="89">
        <v>11</v>
      </c>
      <c r="C21" s="89">
        <v>5884</v>
      </c>
      <c r="D21" s="90" t="s">
        <v>89</v>
      </c>
      <c r="E21" s="102" t="s">
        <v>34</v>
      </c>
      <c r="F21" s="89">
        <v>5642</v>
      </c>
      <c r="G21" s="103">
        <v>0</v>
      </c>
      <c r="H21" s="103">
        <v>0</v>
      </c>
      <c r="I21" s="93">
        <v>49.6</v>
      </c>
      <c r="J21" s="103" t="s">
        <v>62</v>
      </c>
      <c r="K21" s="94">
        <f t="shared" si="0"/>
        <v>49.6</v>
      </c>
      <c r="L21" s="94">
        <v>1250</v>
      </c>
      <c r="M21" s="94">
        <f t="shared" si="1"/>
        <v>62000</v>
      </c>
      <c r="N21" s="104">
        <v>1</v>
      </c>
      <c r="O21" s="105" t="s">
        <v>64</v>
      </c>
      <c r="P21" s="96"/>
      <c r="Q21" s="105" t="s">
        <v>65</v>
      </c>
      <c r="R21" s="105" t="s">
        <v>71</v>
      </c>
      <c r="S21" s="97" t="s">
        <v>90</v>
      </c>
      <c r="T21" s="106" t="s">
        <v>73</v>
      </c>
      <c r="U21" s="106" t="s">
        <v>74</v>
      </c>
      <c r="V21" s="106" t="s">
        <v>46</v>
      </c>
      <c r="W21" s="94">
        <v>198</v>
      </c>
      <c r="X21" s="98">
        <v>100</v>
      </c>
      <c r="Y21" s="94">
        <v>6600</v>
      </c>
      <c r="Z21" s="94">
        <f t="shared" si="4"/>
        <v>1306800</v>
      </c>
      <c r="AA21" s="89">
        <v>22</v>
      </c>
      <c r="AB21" s="89">
        <v>93</v>
      </c>
      <c r="AC21" s="94">
        <f t="shared" si="5"/>
        <v>91476</v>
      </c>
      <c r="AD21" s="94">
        <f t="shared" si="6"/>
        <v>153476</v>
      </c>
      <c r="AE21" s="94">
        <f t="shared" si="2"/>
        <v>153476</v>
      </c>
      <c r="AF21" s="94">
        <v>0</v>
      </c>
      <c r="AG21" s="94">
        <f t="shared" si="3"/>
        <v>153476</v>
      </c>
      <c r="AH21" s="94">
        <v>0.3</v>
      </c>
    </row>
    <row r="22" spans="1:34" s="99" customFormat="1" x14ac:dyDescent="0.55000000000000004">
      <c r="A22" s="100"/>
      <c r="B22" s="89">
        <v>12</v>
      </c>
      <c r="C22" s="89">
        <v>5883</v>
      </c>
      <c r="D22" s="90" t="s">
        <v>91</v>
      </c>
      <c r="E22" s="102" t="s">
        <v>34</v>
      </c>
      <c r="F22" s="89">
        <v>5643</v>
      </c>
      <c r="G22" s="103">
        <v>0</v>
      </c>
      <c r="H22" s="103">
        <v>0</v>
      </c>
      <c r="I22" s="93">
        <v>50.1</v>
      </c>
      <c r="J22" s="103" t="s">
        <v>62</v>
      </c>
      <c r="K22" s="94">
        <f>((G22*400)+(H22*100))+I22</f>
        <v>50.1</v>
      </c>
      <c r="L22" s="94">
        <v>925</v>
      </c>
      <c r="M22" s="94">
        <f>K22*L22</f>
        <v>46342.5</v>
      </c>
      <c r="N22" s="104">
        <v>1</v>
      </c>
      <c r="O22" s="105" t="s">
        <v>64</v>
      </c>
      <c r="P22" s="96"/>
      <c r="Q22" s="105" t="s">
        <v>65</v>
      </c>
      <c r="R22" s="105" t="s">
        <v>71</v>
      </c>
      <c r="S22" s="97" t="s">
        <v>92</v>
      </c>
      <c r="T22" s="106" t="s">
        <v>73</v>
      </c>
      <c r="U22" s="106" t="s">
        <v>74</v>
      </c>
      <c r="V22" s="106" t="s">
        <v>46</v>
      </c>
      <c r="W22" s="94">
        <v>198</v>
      </c>
      <c r="X22" s="98">
        <v>100</v>
      </c>
      <c r="Y22" s="94">
        <v>6600</v>
      </c>
      <c r="Z22" s="94">
        <f t="shared" si="4"/>
        <v>1306800</v>
      </c>
      <c r="AA22" s="89">
        <v>22</v>
      </c>
      <c r="AB22" s="89">
        <v>93</v>
      </c>
      <c r="AC22" s="94">
        <f t="shared" si="5"/>
        <v>91476</v>
      </c>
      <c r="AD22" s="94">
        <f t="shared" si="6"/>
        <v>137818.5</v>
      </c>
      <c r="AE22" s="94">
        <f t="shared" si="2"/>
        <v>137818.5</v>
      </c>
      <c r="AF22" s="94">
        <v>0</v>
      </c>
      <c r="AG22" s="94">
        <f t="shared" si="3"/>
        <v>137818.5</v>
      </c>
      <c r="AH22" s="94">
        <v>0.3</v>
      </c>
    </row>
    <row r="23" spans="1:34" s="99" customFormat="1" x14ac:dyDescent="0.55000000000000004">
      <c r="A23" s="100"/>
      <c r="B23" s="89">
        <v>14</v>
      </c>
      <c r="C23" s="89">
        <v>5893</v>
      </c>
      <c r="D23" s="90" t="s">
        <v>98</v>
      </c>
      <c r="E23" s="102" t="s">
        <v>34</v>
      </c>
      <c r="F23" s="89">
        <v>5645</v>
      </c>
      <c r="G23" s="103">
        <v>0</v>
      </c>
      <c r="H23" s="103">
        <v>0</v>
      </c>
      <c r="I23" s="93">
        <v>16.5</v>
      </c>
      <c r="J23" s="103" t="s">
        <v>35</v>
      </c>
      <c r="K23" s="94">
        <f t="shared" ref="K23:K29" si="7">((G23*400)+(H23*100))+I23</f>
        <v>16.5</v>
      </c>
      <c r="L23" s="94">
        <v>1250</v>
      </c>
      <c r="M23" s="94">
        <f t="shared" ref="M23:M29" si="8">K23*L23</f>
        <v>20625</v>
      </c>
      <c r="N23" s="104">
        <v>1</v>
      </c>
      <c r="O23" s="105" t="s">
        <v>64</v>
      </c>
      <c r="P23" s="96"/>
      <c r="Q23" s="105" t="s">
        <v>65</v>
      </c>
      <c r="R23" s="105" t="s">
        <v>71</v>
      </c>
      <c r="S23" s="97" t="s">
        <v>99</v>
      </c>
      <c r="T23" s="106" t="s">
        <v>73</v>
      </c>
      <c r="U23" s="106" t="s">
        <v>74</v>
      </c>
      <c r="V23" s="106" t="s">
        <v>46</v>
      </c>
      <c r="W23" s="94">
        <v>204</v>
      </c>
      <c r="X23" s="98">
        <v>100</v>
      </c>
      <c r="Y23" s="94">
        <v>6600</v>
      </c>
      <c r="Z23" s="94">
        <f t="shared" si="4"/>
        <v>1346400</v>
      </c>
      <c r="AA23" s="89">
        <v>22</v>
      </c>
      <c r="AB23" s="89">
        <v>93</v>
      </c>
      <c r="AC23" s="94">
        <f t="shared" si="5"/>
        <v>94248</v>
      </c>
      <c r="AD23" s="94">
        <f t="shared" si="6"/>
        <v>114873</v>
      </c>
      <c r="AE23" s="94">
        <f t="shared" si="2"/>
        <v>114873</v>
      </c>
      <c r="AF23" s="94">
        <v>0</v>
      </c>
      <c r="AG23" s="94">
        <f t="shared" si="3"/>
        <v>114873</v>
      </c>
      <c r="AH23" s="94">
        <v>0.02</v>
      </c>
    </row>
    <row r="24" spans="1:34" s="99" customFormat="1" x14ac:dyDescent="0.55000000000000004">
      <c r="A24" s="100"/>
      <c r="B24" s="89">
        <v>15</v>
      </c>
      <c r="C24" s="89">
        <v>5894</v>
      </c>
      <c r="D24" s="90" t="s">
        <v>100</v>
      </c>
      <c r="E24" s="102" t="s">
        <v>34</v>
      </c>
      <c r="F24" s="89">
        <v>5646</v>
      </c>
      <c r="G24" s="103">
        <v>0</v>
      </c>
      <c r="H24" s="103">
        <v>0</v>
      </c>
      <c r="I24" s="93">
        <v>16.5</v>
      </c>
      <c r="J24" s="103" t="s">
        <v>35</v>
      </c>
      <c r="K24" s="94">
        <f t="shared" si="7"/>
        <v>16.5</v>
      </c>
      <c r="L24" s="94">
        <v>1250</v>
      </c>
      <c r="M24" s="94">
        <f t="shared" si="8"/>
        <v>20625</v>
      </c>
      <c r="N24" s="104">
        <v>1</v>
      </c>
      <c r="O24" s="105" t="s">
        <v>64</v>
      </c>
      <c r="P24" s="96"/>
      <c r="Q24" s="105" t="s">
        <v>65</v>
      </c>
      <c r="R24" s="105" t="s">
        <v>71</v>
      </c>
      <c r="S24" s="97" t="s">
        <v>101</v>
      </c>
      <c r="T24" s="106" t="s">
        <v>73</v>
      </c>
      <c r="U24" s="106" t="s">
        <v>74</v>
      </c>
      <c r="V24" s="106" t="s">
        <v>46</v>
      </c>
      <c r="W24" s="94">
        <v>204</v>
      </c>
      <c r="X24" s="98">
        <v>100</v>
      </c>
      <c r="Y24" s="94">
        <v>6600</v>
      </c>
      <c r="Z24" s="94">
        <f t="shared" si="4"/>
        <v>1346400</v>
      </c>
      <c r="AA24" s="89">
        <v>22</v>
      </c>
      <c r="AB24" s="89">
        <v>93</v>
      </c>
      <c r="AC24" s="94">
        <f t="shared" si="5"/>
        <v>94248</v>
      </c>
      <c r="AD24" s="94">
        <f t="shared" si="6"/>
        <v>114873</v>
      </c>
      <c r="AE24" s="94">
        <f t="shared" si="2"/>
        <v>114873</v>
      </c>
      <c r="AF24" s="94">
        <v>0</v>
      </c>
      <c r="AG24" s="94">
        <f t="shared" si="3"/>
        <v>114873</v>
      </c>
      <c r="AH24" s="94">
        <v>0.02</v>
      </c>
    </row>
    <row r="25" spans="1:34" s="99" customFormat="1" x14ac:dyDescent="0.55000000000000004">
      <c r="A25" s="100"/>
      <c r="B25" s="89">
        <v>16</v>
      </c>
      <c r="C25" s="89">
        <v>5895</v>
      </c>
      <c r="D25" s="90" t="s">
        <v>102</v>
      </c>
      <c r="E25" s="102" t="s">
        <v>34</v>
      </c>
      <c r="F25" s="89">
        <v>5647</v>
      </c>
      <c r="G25" s="103">
        <v>0</v>
      </c>
      <c r="H25" s="103">
        <v>0</v>
      </c>
      <c r="I25" s="93">
        <v>16.5</v>
      </c>
      <c r="J25" s="103" t="s">
        <v>35</v>
      </c>
      <c r="K25" s="94">
        <f t="shared" si="7"/>
        <v>16.5</v>
      </c>
      <c r="L25" s="94">
        <v>1250</v>
      </c>
      <c r="M25" s="94">
        <f t="shared" si="8"/>
        <v>20625</v>
      </c>
      <c r="N25" s="104">
        <v>1</v>
      </c>
      <c r="O25" s="105" t="s">
        <v>64</v>
      </c>
      <c r="P25" s="96"/>
      <c r="Q25" s="105" t="s">
        <v>65</v>
      </c>
      <c r="R25" s="105" t="s">
        <v>71</v>
      </c>
      <c r="S25" s="97" t="s">
        <v>103</v>
      </c>
      <c r="T25" s="106" t="s">
        <v>73</v>
      </c>
      <c r="U25" s="106" t="s">
        <v>74</v>
      </c>
      <c r="V25" s="106" t="s">
        <v>46</v>
      </c>
      <c r="W25" s="94">
        <v>204</v>
      </c>
      <c r="X25" s="98">
        <v>100</v>
      </c>
      <c r="Y25" s="94">
        <v>6600</v>
      </c>
      <c r="Z25" s="94">
        <f t="shared" si="4"/>
        <v>1346400</v>
      </c>
      <c r="AA25" s="89">
        <v>22</v>
      </c>
      <c r="AB25" s="89">
        <v>93</v>
      </c>
      <c r="AC25" s="94">
        <f t="shared" si="5"/>
        <v>94248</v>
      </c>
      <c r="AD25" s="94">
        <f t="shared" si="6"/>
        <v>114873</v>
      </c>
      <c r="AE25" s="94">
        <f t="shared" si="2"/>
        <v>114873</v>
      </c>
      <c r="AF25" s="94">
        <v>0</v>
      </c>
      <c r="AG25" s="94">
        <f t="shared" si="3"/>
        <v>114873</v>
      </c>
      <c r="AH25" s="94">
        <v>0.02</v>
      </c>
    </row>
    <row r="26" spans="1:34" s="99" customFormat="1" x14ac:dyDescent="0.55000000000000004">
      <c r="A26" s="100"/>
      <c r="B26" s="89">
        <v>17</v>
      </c>
      <c r="C26" s="89">
        <v>5896</v>
      </c>
      <c r="D26" s="90" t="s">
        <v>104</v>
      </c>
      <c r="E26" s="102" t="s">
        <v>34</v>
      </c>
      <c r="F26" s="89">
        <v>5648</v>
      </c>
      <c r="G26" s="103">
        <v>0</v>
      </c>
      <c r="H26" s="103">
        <v>0</v>
      </c>
      <c r="I26" s="93">
        <v>16.5</v>
      </c>
      <c r="J26" s="103" t="s">
        <v>35</v>
      </c>
      <c r="K26" s="94">
        <f t="shared" si="7"/>
        <v>16.5</v>
      </c>
      <c r="L26" s="94">
        <v>1250</v>
      </c>
      <c r="M26" s="94">
        <f t="shared" si="8"/>
        <v>20625</v>
      </c>
      <c r="N26" s="104">
        <v>1</v>
      </c>
      <c r="O26" s="105" t="s">
        <v>64</v>
      </c>
      <c r="P26" s="96"/>
      <c r="Q26" s="105" t="s">
        <v>65</v>
      </c>
      <c r="R26" s="105" t="s">
        <v>71</v>
      </c>
      <c r="S26" s="97" t="s">
        <v>105</v>
      </c>
      <c r="T26" s="106" t="s">
        <v>73</v>
      </c>
      <c r="U26" s="106" t="s">
        <v>74</v>
      </c>
      <c r="V26" s="106" t="s">
        <v>46</v>
      </c>
      <c r="W26" s="94">
        <v>204</v>
      </c>
      <c r="X26" s="98">
        <v>100</v>
      </c>
      <c r="Y26" s="94">
        <v>6600</v>
      </c>
      <c r="Z26" s="94">
        <f t="shared" si="4"/>
        <v>1346400</v>
      </c>
      <c r="AA26" s="89">
        <v>22</v>
      </c>
      <c r="AB26" s="89">
        <v>93</v>
      </c>
      <c r="AC26" s="94">
        <f t="shared" si="5"/>
        <v>94248</v>
      </c>
      <c r="AD26" s="94">
        <f t="shared" si="6"/>
        <v>114873</v>
      </c>
      <c r="AE26" s="94">
        <f t="shared" si="2"/>
        <v>114873</v>
      </c>
      <c r="AF26" s="94">
        <v>0</v>
      </c>
      <c r="AG26" s="94">
        <f t="shared" si="3"/>
        <v>114873</v>
      </c>
      <c r="AH26" s="94">
        <v>0.02</v>
      </c>
    </row>
    <row r="27" spans="1:34" s="99" customFormat="1" x14ac:dyDescent="0.55000000000000004">
      <c r="A27" s="100"/>
      <c r="B27" s="89">
        <v>18</v>
      </c>
      <c r="C27" s="89">
        <v>5897</v>
      </c>
      <c r="D27" s="90" t="s">
        <v>106</v>
      </c>
      <c r="E27" s="102" t="s">
        <v>34</v>
      </c>
      <c r="F27" s="89">
        <v>5649</v>
      </c>
      <c r="G27" s="103">
        <v>0</v>
      </c>
      <c r="H27" s="103">
        <v>0</v>
      </c>
      <c r="I27" s="93">
        <v>16.5</v>
      </c>
      <c r="J27" s="103" t="s">
        <v>35</v>
      </c>
      <c r="K27" s="94">
        <f t="shared" si="7"/>
        <v>16.5</v>
      </c>
      <c r="L27" s="94">
        <v>1250</v>
      </c>
      <c r="M27" s="94">
        <f t="shared" si="8"/>
        <v>20625</v>
      </c>
      <c r="N27" s="104">
        <v>1</v>
      </c>
      <c r="O27" s="105" t="s">
        <v>64</v>
      </c>
      <c r="P27" s="96"/>
      <c r="Q27" s="105" t="s">
        <v>65</v>
      </c>
      <c r="R27" s="105" t="s">
        <v>71</v>
      </c>
      <c r="S27" s="97" t="s">
        <v>107</v>
      </c>
      <c r="T27" s="106" t="s">
        <v>73</v>
      </c>
      <c r="U27" s="106" t="s">
        <v>74</v>
      </c>
      <c r="V27" s="106" t="s">
        <v>46</v>
      </c>
      <c r="W27" s="94">
        <v>204</v>
      </c>
      <c r="X27" s="98">
        <v>100</v>
      </c>
      <c r="Y27" s="94">
        <v>6600</v>
      </c>
      <c r="Z27" s="94">
        <f t="shared" si="4"/>
        <v>1346400</v>
      </c>
      <c r="AA27" s="89">
        <v>22</v>
      </c>
      <c r="AB27" s="89">
        <v>93</v>
      </c>
      <c r="AC27" s="94">
        <f t="shared" si="5"/>
        <v>94248</v>
      </c>
      <c r="AD27" s="94">
        <f t="shared" si="6"/>
        <v>114873</v>
      </c>
      <c r="AE27" s="94">
        <f t="shared" si="2"/>
        <v>114873</v>
      </c>
      <c r="AF27" s="94">
        <v>0</v>
      </c>
      <c r="AG27" s="94">
        <f t="shared" si="3"/>
        <v>114873</v>
      </c>
      <c r="AH27" s="94">
        <v>0.02</v>
      </c>
    </row>
    <row r="28" spans="1:34" s="99" customFormat="1" x14ac:dyDescent="0.55000000000000004">
      <c r="A28" s="100"/>
      <c r="B28" s="89">
        <v>19</v>
      </c>
      <c r="C28" s="89">
        <v>5898</v>
      </c>
      <c r="D28" s="90" t="s">
        <v>108</v>
      </c>
      <c r="E28" s="102" t="s">
        <v>34</v>
      </c>
      <c r="F28" s="89">
        <v>5650</v>
      </c>
      <c r="G28" s="103">
        <v>0</v>
      </c>
      <c r="H28" s="103">
        <v>0</v>
      </c>
      <c r="I28" s="93">
        <v>17</v>
      </c>
      <c r="J28" s="103" t="s">
        <v>35</v>
      </c>
      <c r="K28" s="94">
        <f t="shared" si="7"/>
        <v>17</v>
      </c>
      <c r="L28" s="94">
        <v>1250</v>
      </c>
      <c r="M28" s="94">
        <f t="shared" si="8"/>
        <v>21250</v>
      </c>
      <c r="N28" s="104">
        <v>1</v>
      </c>
      <c r="O28" s="105" t="s">
        <v>64</v>
      </c>
      <c r="P28" s="96"/>
      <c r="Q28" s="105" t="s">
        <v>65</v>
      </c>
      <c r="R28" s="105" t="s">
        <v>71</v>
      </c>
      <c r="S28" s="97" t="s">
        <v>109</v>
      </c>
      <c r="T28" s="106" t="s">
        <v>73</v>
      </c>
      <c r="U28" s="106" t="s">
        <v>74</v>
      </c>
      <c r="V28" s="106" t="s">
        <v>46</v>
      </c>
      <c r="W28" s="94">
        <v>204</v>
      </c>
      <c r="X28" s="98">
        <v>100</v>
      </c>
      <c r="Y28" s="94">
        <v>6600</v>
      </c>
      <c r="Z28" s="94">
        <f t="shared" si="4"/>
        <v>1346400</v>
      </c>
      <c r="AA28" s="89">
        <v>22</v>
      </c>
      <c r="AB28" s="89">
        <v>93</v>
      </c>
      <c r="AC28" s="94">
        <f>(Z28*(100-AB28))/100</f>
        <v>94248</v>
      </c>
      <c r="AD28" s="94">
        <f t="shared" si="6"/>
        <v>115498</v>
      </c>
      <c r="AE28" s="94">
        <f t="shared" si="2"/>
        <v>115498</v>
      </c>
      <c r="AF28" s="94">
        <v>0</v>
      </c>
      <c r="AG28" s="94">
        <f t="shared" si="3"/>
        <v>115498</v>
      </c>
      <c r="AH28" s="94">
        <v>0.02</v>
      </c>
    </row>
    <row r="29" spans="1:34" s="99" customFormat="1" x14ac:dyDescent="0.55000000000000004">
      <c r="A29" s="100"/>
      <c r="B29" s="89">
        <v>20</v>
      </c>
      <c r="C29" s="89">
        <v>5885</v>
      </c>
      <c r="D29" s="90" t="s">
        <v>110</v>
      </c>
      <c r="E29" s="102" t="s">
        <v>34</v>
      </c>
      <c r="F29" s="89">
        <v>5651</v>
      </c>
      <c r="G29" s="103">
        <v>0</v>
      </c>
      <c r="H29" s="103">
        <v>0</v>
      </c>
      <c r="I29" s="93">
        <v>49.6</v>
      </c>
      <c r="J29" s="103" t="s">
        <v>35</v>
      </c>
      <c r="K29" s="94">
        <f t="shared" si="7"/>
        <v>49.6</v>
      </c>
      <c r="L29" s="94">
        <v>1250</v>
      </c>
      <c r="M29" s="94">
        <f t="shared" si="8"/>
        <v>62000</v>
      </c>
      <c r="N29" s="104">
        <v>1</v>
      </c>
      <c r="O29" s="105" t="s">
        <v>64</v>
      </c>
      <c r="P29" s="96"/>
      <c r="Q29" s="105" t="s">
        <v>65</v>
      </c>
      <c r="R29" s="105" t="s">
        <v>71</v>
      </c>
      <c r="S29" s="97" t="s">
        <v>111</v>
      </c>
      <c r="T29" s="106" t="s">
        <v>73</v>
      </c>
      <c r="U29" s="106" t="s">
        <v>74</v>
      </c>
      <c r="V29" s="106" t="s">
        <v>46</v>
      </c>
      <c r="W29" s="94">
        <v>198</v>
      </c>
      <c r="X29" s="98">
        <v>100</v>
      </c>
      <c r="Y29" s="94">
        <v>6600</v>
      </c>
      <c r="Z29" s="94">
        <f t="shared" si="4"/>
        <v>1306800</v>
      </c>
      <c r="AA29" s="89">
        <v>22</v>
      </c>
      <c r="AB29" s="89">
        <v>93</v>
      </c>
      <c r="AC29" s="94">
        <f t="shared" si="5"/>
        <v>91476</v>
      </c>
      <c r="AD29" s="94">
        <f t="shared" si="6"/>
        <v>153476</v>
      </c>
      <c r="AE29" s="94">
        <f t="shared" si="2"/>
        <v>153476</v>
      </c>
      <c r="AF29" s="94">
        <v>0</v>
      </c>
      <c r="AG29" s="94">
        <f t="shared" si="3"/>
        <v>153476</v>
      </c>
      <c r="AH29" s="94">
        <v>0.02</v>
      </c>
    </row>
    <row r="30" spans="1:34" s="99" customFormat="1" x14ac:dyDescent="0.55000000000000004">
      <c r="A30" s="108"/>
      <c r="B30" s="109">
        <v>21</v>
      </c>
      <c r="C30" s="102">
        <v>5886</v>
      </c>
      <c r="D30" s="90" t="s">
        <v>112</v>
      </c>
      <c r="E30" s="102" t="s">
        <v>34</v>
      </c>
      <c r="F30" s="102">
        <v>5652</v>
      </c>
      <c r="G30" s="102">
        <v>0</v>
      </c>
      <c r="H30" s="102">
        <v>0</v>
      </c>
      <c r="I30" s="98">
        <v>50</v>
      </c>
      <c r="J30" s="103" t="s">
        <v>35</v>
      </c>
      <c r="K30" s="94">
        <f>((G30*400)+(H30*100))+I30</f>
        <v>50</v>
      </c>
      <c r="L30" s="94">
        <v>1250</v>
      </c>
      <c r="M30" s="94">
        <f>K30*L30</f>
        <v>62500</v>
      </c>
      <c r="N30" s="110">
        <v>1</v>
      </c>
      <c r="O30" s="111" t="s">
        <v>64</v>
      </c>
      <c r="P30" s="96"/>
      <c r="Q30" s="111" t="s">
        <v>65</v>
      </c>
      <c r="R30" s="111" t="s">
        <v>71</v>
      </c>
      <c r="S30" s="97" t="s">
        <v>113</v>
      </c>
      <c r="T30" s="102" t="s">
        <v>73</v>
      </c>
      <c r="U30" s="102" t="s">
        <v>74</v>
      </c>
      <c r="V30" s="102" t="s">
        <v>46</v>
      </c>
      <c r="W30" s="94">
        <v>198</v>
      </c>
      <c r="X30" s="98">
        <v>100</v>
      </c>
      <c r="Y30" s="94">
        <v>6600</v>
      </c>
      <c r="Z30" s="94">
        <f t="shared" si="4"/>
        <v>1306800</v>
      </c>
      <c r="AA30" s="89">
        <v>22</v>
      </c>
      <c r="AB30" s="89">
        <v>93</v>
      </c>
      <c r="AC30" s="94">
        <f t="shared" si="5"/>
        <v>91476</v>
      </c>
      <c r="AD30" s="94">
        <f t="shared" si="6"/>
        <v>153976</v>
      </c>
      <c r="AE30" s="94">
        <f t="shared" si="2"/>
        <v>153976</v>
      </c>
      <c r="AF30" s="94">
        <v>0</v>
      </c>
      <c r="AG30" s="94">
        <f t="shared" si="3"/>
        <v>153976</v>
      </c>
      <c r="AH30" s="94">
        <v>0.02</v>
      </c>
    </row>
    <row r="31" spans="1:34" s="99" customFormat="1" x14ac:dyDescent="0.55000000000000004">
      <c r="A31" s="108"/>
      <c r="B31" s="109">
        <v>22</v>
      </c>
      <c r="C31" s="102">
        <v>5899</v>
      </c>
      <c r="D31" s="90" t="s">
        <v>114</v>
      </c>
      <c r="E31" s="102" t="s">
        <v>34</v>
      </c>
      <c r="F31" s="102">
        <v>5653</v>
      </c>
      <c r="G31" s="89">
        <v>0</v>
      </c>
      <c r="H31" s="102">
        <v>1</v>
      </c>
      <c r="I31" s="98">
        <v>99.4</v>
      </c>
      <c r="J31" s="102" t="s">
        <v>35</v>
      </c>
      <c r="K31" s="94">
        <f t="shared" ref="K31:K46" si="9">((G31*400)+(H31*100))+I31</f>
        <v>199.4</v>
      </c>
      <c r="L31" s="94">
        <v>12500</v>
      </c>
      <c r="M31" s="94">
        <f t="shared" ref="M31:M46" si="10">K31*L31</f>
        <v>2492500</v>
      </c>
      <c r="N31" s="110">
        <v>1</v>
      </c>
      <c r="O31" s="111" t="s">
        <v>64</v>
      </c>
      <c r="P31" s="96"/>
      <c r="Q31" s="111" t="s">
        <v>65</v>
      </c>
      <c r="R31" s="111" t="s">
        <v>71</v>
      </c>
      <c r="S31" s="97" t="s">
        <v>115</v>
      </c>
      <c r="T31" s="102" t="s">
        <v>73</v>
      </c>
      <c r="U31" s="102" t="s">
        <v>74</v>
      </c>
      <c r="V31" s="102" t="s">
        <v>46</v>
      </c>
      <c r="W31" s="94">
        <v>3681.15</v>
      </c>
      <c r="X31" s="98">
        <v>100</v>
      </c>
      <c r="Y31" s="94">
        <v>6600</v>
      </c>
      <c r="Z31" s="94">
        <f t="shared" si="4"/>
        <v>24295590</v>
      </c>
      <c r="AA31" s="89">
        <v>22</v>
      </c>
      <c r="AB31" s="89">
        <v>93</v>
      </c>
      <c r="AC31" s="94">
        <f>(Z31*(100-AB31))/100</f>
        <v>1700691.3</v>
      </c>
      <c r="AD31" s="94">
        <f t="shared" si="6"/>
        <v>4193191.3</v>
      </c>
      <c r="AE31" s="94">
        <f t="shared" si="2"/>
        <v>4193191.3</v>
      </c>
      <c r="AF31" s="94">
        <v>0</v>
      </c>
      <c r="AG31" s="94">
        <f t="shared" si="3"/>
        <v>4193191.3</v>
      </c>
      <c r="AH31" s="94">
        <v>0.02</v>
      </c>
    </row>
    <row r="32" spans="1:34" s="99" customFormat="1" x14ac:dyDescent="0.55000000000000004">
      <c r="A32" s="108"/>
      <c r="B32" s="109">
        <v>23</v>
      </c>
      <c r="C32" s="102">
        <v>5849</v>
      </c>
      <c r="D32" s="90" t="s">
        <v>116</v>
      </c>
      <c r="E32" s="102" t="s">
        <v>34</v>
      </c>
      <c r="F32" s="102">
        <v>8006</v>
      </c>
      <c r="G32" s="89">
        <v>3</v>
      </c>
      <c r="H32" s="102">
        <v>2</v>
      </c>
      <c r="I32" s="98">
        <v>51</v>
      </c>
      <c r="J32" s="102" t="s">
        <v>38</v>
      </c>
      <c r="K32" s="94">
        <f t="shared" si="9"/>
        <v>1451</v>
      </c>
      <c r="L32" s="94">
        <v>925</v>
      </c>
      <c r="M32" s="94">
        <f t="shared" si="10"/>
        <v>1342175</v>
      </c>
      <c r="N32" s="102"/>
      <c r="O32" s="111"/>
      <c r="P32" s="96"/>
      <c r="Q32" s="111"/>
      <c r="R32" s="111"/>
      <c r="S32" s="97"/>
      <c r="T32" s="102"/>
      <c r="U32" s="102"/>
      <c r="V32" s="102"/>
      <c r="W32" s="94"/>
      <c r="X32" s="98"/>
      <c r="Y32" s="94"/>
      <c r="Z32" s="94"/>
      <c r="AA32" s="89"/>
      <c r="AB32" s="89"/>
      <c r="AC32" s="94"/>
      <c r="AD32" s="94">
        <f t="shared" ref="AD32:AD46" si="11">IF(AND(AC32="",M32=""),0,IF((AC32=""),M32,IF((M32=""),AC32,AC32+M32)))</f>
        <v>1342175</v>
      </c>
      <c r="AE32" s="94">
        <f t="shared" si="2"/>
        <v>1342175</v>
      </c>
      <c r="AF32" s="94">
        <v>0</v>
      </c>
      <c r="AG32" s="94">
        <f t="shared" si="3"/>
        <v>1342175</v>
      </c>
      <c r="AH32" s="94">
        <v>0.01</v>
      </c>
    </row>
    <row r="33" spans="1:34" s="99" customFormat="1" x14ac:dyDescent="0.55000000000000004">
      <c r="A33" s="108"/>
      <c r="B33" s="109">
        <v>24</v>
      </c>
      <c r="C33" s="102">
        <v>5851</v>
      </c>
      <c r="D33" s="90" t="s">
        <v>117</v>
      </c>
      <c r="E33" s="102" t="s">
        <v>34</v>
      </c>
      <c r="F33" s="102">
        <v>8007</v>
      </c>
      <c r="G33" s="102">
        <v>1</v>
      </c>
      <c r="H33" s="102">
        <v>2</v>
      </c>
      <c r="I33" s="98">
        <v>97</v>
      </c>
      <c r="J33" s="102" t="s">
        <v>38</v>
      </c>
      <c r="K33" s="94">
        <f t="shared" si="9"/>
        <v>697</v>
      </c>
      <c r="L33" s="94">
        <v>925</v>
      </c>
      <c r="M33" s="94">
        <f t="shared" si="10"/>
        <v>644725</v>
      </c>
      <c r="N33" s="102"/>
      <c r="O33" s="111"/>
      <c r="P33" s="96"/>
      <c r="Q33" s="111"/>
      <c r="R33" s="111"/>
      <c r="S33" s="97"/>
      <c r="T33" s="102"/>
      <c r="U33" s="102"/>
      <c r="V33" s="102"/>
      <c r="W33" s="94"/>
      <c r="X33" s="98"/>
      <c r="Y33" s="94"/>
      <c r="Z33" s="94"/>
      <c r="AA33" s="89"/>
      <c r="AB33" s="89"/>
      <c r="AC33" s="94"/>
      <c r="AD33" s="94">
        <f t="shared" si="11"/>
        <v>644725</v>
      </c>
      <c r="AE33" s="94">
        <f t="shared" si="2"/>
        <v>644725</v>
      </c>
      <c r="AF33" s="94">
        <v>0</v>
      </c>
      <c r="AG33" s="94">
        <f t="shared" si="3"/>
        <v>644725</v>
      </c>
      <c r="AH33" s="94">
        <v>0.01</v>
      </c>
    </row>
    <row r="34" spans="1:34" s="99" customFormat="1" x14ac:dyDescent="0.55000000000000004">
      <c r="A34" s="108"/>
      <c r="B34" s="109">
        <v>25</v>
      </c>
      <c r="C34" s="102">
        <v>5850</v>
      </c>
      <c r="D34" s="90" t="s">
        <v>118</v>
      </c>
      <c r="E34" s="102" t="s">
        <v>34</v>
      </c>
      <c r="F34" s="102">
        <v>8008</v>
      </c>
      <c r="G34" s="102">
        <v>1</v>
      </c>
      <c r="H34" s="102">
        <v>2</v>
      </c>
      <c r="I34" s="98">
        <v>79</v>
      </c>
      <c r="J34" s="102" t="s">
        <v>38</v>
      </c>
      <c r="K34" s="94">
        <f t="shared" si="9"/>
        <v>679</v>
      </c>
      <c r="L34" s="94">
        <v>925</v>
      </c>
      <c r="M34" s="94">
        <f t="shared" si="10"/>
        <v>628075</v>
      </c>
      <c r="N34" s="102"/>
      <c r="O34" s="111"/>
      <c r="P34" s="96"/>
      <c r="Q34" s="111"/>
      <c r="R34" s="111"/>
      <c r="S34" s="97"/>
      <c r="T34" s="102"/>
      <c r="U34" s="102"/>
      <c r="V34" s="102"/>
      <c r="W34" s="94"/>
      <c r="X34" s="98"/>
      <c r="Y34" s="94"/>
      <c r="Z34" s="94"/>
      <c r="AA34" s="89"/>
      <c r="AB34" s="89"/>
      <c r="AC34" s="94"/>
      <c r="AD34" s="94">
        <f t="shared" si="11"/>
        <v>628075</v>
      </c>
      <c r="AE34" s="94">
        <f t="shared" si="2"/>
        <v>628075</v>
      </c>
      <c r="AF34" s="94">
        <v>0</v>
      </c>
      <c r="AG34" s="94">
        <f t="shared" si="3"/>
        <v>628075</v>
      </c>
      <c r="AH34" s="94">
        <v>0.01</v>
      </c>
    </row>
    <row r="35" spans="1:34" s="99" customFormat="1" x14ac:dyDescent="0.55000000000000004">
      <c r="A35" s="108"/>
      <c r="B35" s="109">
        <v>26</v>
      </c>
      <c r="C35" s="102">
        <v>5808</v>
      </c>
      <c r="D35" s="90" t="s">
        <v>119</v>
      </c>
      <c r="E35" s="102" t="s">
        <v>34</v>
      </c>
      <c r="F35" s="102">
        <v>8036</v>
      </c>
      <c r="G35" s="102">
        <v>9</v>
      </c>
      <c r="H35" s="102">
        <v>2</v>
      </c>
      <c r="I35" s="98">
        <v>46</v>
      </c>
      <c r="J35" s="102" t="s">
        <v>38</v>
      </c>
      <c r="K35" s="94">
        <f t="shared" si="9"/>
        <v>3846</v>
      </c>
      <c r="L35" s="94">
        <v>625</v>
      </c>
      <c r="M35" s="94">
        <f t="shared" si="10"/>
        <v>2403750</v>
      </c>
      <c r="N35" s="102"/>
      <c r="O35" s="111"/>
      <c r="P35" s="96"/>
      <c r="Q35" s="111"/>
      <c r="R35" s="111"/>
      <c r="S35" s="97"/>
      <c r="T35" s="102"/>
      <c r="U35" s="102"/>
      <c r="V35" s="102"/>
      <c r="W35" s="94"/>
      <c r="X35" s="98"/>
      <c r="Y35" s="94"/>
      <c r="Z35" s="94"/>
      <c r="AA35" s="89"/>
      <c r="AB35" s="89"/>
      <c r="AC35" s="94"/>
      <c r="AD35" s="94">
        <f t="shared" si="11"/>
        <v>2403750</v>
      </c>
      <c r="AE35" s="94">
        <f t="shared" si="2"/>
        <v>2403750</v>
      </c>
      <c r="AF35" s="94">
        <v>0</v>
      </c>
      <c r="AG35" s="94">
        <f t="shared" si="3"/>
        <v>2403750</v>
      </c>
      <c r="AH35" s="94">
        <v>0.01</v>
      </c>
    </row>
    <row r="36" spans="1:34" s="99" customFormat="1" x14ac:dyDescent="0.55000000000000004">
      <c r="A36" s="108"/>
      <c r="B36" s="109">
        <v>27</v>
      </c>
      <c r="C36" s="102">
        <v>5843</v>
      </c>
      <c r="D36" s="90" t="s">
        <v>120</v>
      </c>
      <c r="E36" s="102" t="s">
        <v>34</v>
      </c>
      <c r="F36" s="102">
        <v>8037</v>
      </c>
      <c r="G36" s="102">
        <v>3</v>
      </c>
      <c r="H36" s="102">
        <v>3</v>
      </c>
      <c r="I36" s="98">
        <v>16</v>
      </c>
      <c r="J36" s="102" t="s">
        <v>38</v>
      </c>
      <c r="K36" s="94">
        <f t="shared" si="9"/>
        <v>1516</v>
      </c>
      <c r="L36" s="94">
        <v>450</v>
      </c>
      <c r="M36" s="94">
        <f t="shared" si="10"/>
        <v>682200</v>
      </c>
      <c r="N36" s="102"/>
      <c r="O36" s="111"/>
      <c r="P36" s="96"/>
      <c r="Q36" s="111"/>
      <c r="R36" s="111"/>
      <c r="S36" s="97"/>
      <c r="T36" s="102"/>
      <c r="U36" s="102"/>
      <c r="V36" s="102"/>
      <c r="W36" s="94"/>
      <c r="X36" s="98"/>
      <c r="Y36" s="94"/>
      <c r="Z36" s="94"/>
      <c r="AA36" s="89"/>
      <c r="AB36" s="89"/>
      <c r="AC36" s="94"/>
      <c r="AD36" s="94">
        <f t="shared" si="11"/>
        <v>682200</v>
      </c>
      <c r="AE36" s="94">
        <f t="shared" si="2"/>
        <v>682200</v>
      </c>
      <c r="AF36" s="94">
        <v>0</v>
      </c>
      <c r="AG36" s="94">
        <f t="shared" si="3"/>
        <v>682200</v>
      </c>
      <c r="AH36" s="94">
        <v>0.01</v>
      </c>
    </row>
    <row r="37" spans="1:34" s="99" customFormat="1" x14ac:dyDescent="0.55000000000000004">
      <c r="A37" s="108"/>
      <c r="B37" s="109">
        <v>28</v>
      </c>
      <c r="C37" s="102">
        <v>5837</v>
      </c>
      <c r="D37" s="90" t="s">
        <v>121</v>
      </c>
      <c r="E37" s="102" t="s">
        <v>34</v>
      </c>
      <c r="F37" s="102">
        <v>8038</v>
      </c>
      <c r="G37" s="102">
        <v>6</v>
      </c>
      <c r="H37" s="102">
        <v>1</v>
      </c>
      <c r="I37" s="98">
        <v>96</v>
      </c>
      <c r="J37" s="102" t="s">
        <v>38</v>
      </c>
      <c r="K37" s="94">
        <f t="shared" si="9"/>
        <v>2596</v>
      </c>
      <c r="L37" s="94">
        <v>625</v>
      </c>
      <c r="M37" s="94">
        <f t="shared" si="10"/>
        <v>1622500</v>
      </c>
      <c r="N37" s="102"/>
      <c r="O37" s="111"/>
      <c r="P37" s="96"/>
      <c r="Q37" s="111"/>
      <c r="R37" s="111"/>
      <c r="S37" s="97"/>
      <c r="T37" s="102"/>
      <c r="U37" s="102"/>
      <c r="V37" s="102"/>
      <c r="W37" s="94"/>
      <c r="X37" s="98"/>
      <c r="Y37" s="94"/>
      <c r="Z37" s="94"/>
      <c r="AA37" s="89"/>
      <c r="AB37" s="89"/>
      <c r="AC37" s="94"/>
      <c r="AD37" s="94">
        <f t="shared" si="11"/>
        <v>1622500</v>
      </c>
      <c r="AE37" s="94">
        <f t="shared" si="2"/>
        <v>1622500</v>
      </c>
      <c r="AF37" s="94">
        <v>0</v>
      </c>
      <c r="AG37" s="94">
        <f t="shared" si="3"/>
        <v>1622500</v>
      </c>
      <c r="AH37" s="94">
        <v>0.01</v>
      </c>
    </row>
    <row r="38" spans="1:34" s="99" customFormat="1" x14ac:dyDescent="0.55000000000000004">
      <c r="A38" s="108"/>
      <c r="B38" s="109">
        <v>29</v>
      </c>
      <c r="C38" s="102">
        <v>5844</v>
      </c>
      <c r="D38" s="90" t="s">
        <v>122</v>
      </c>
      <c r="E38" s="102" t="s">
        <v>34</v>
      </c>
      <c r="F38" s="102">
        <v>8039</v>
      </c>
      <c r="G38" s="102">
        <v>9</v>
      </c>
      <c r="H38" s="102">
        <v>0</v>
      </c>
      <c r="I38" s="98">
        <v>13</v>
      </c>
      <c r="J38" s="102" t="s">
        <v>38</v>
      </c>
      <c r="K38" s="94">
        <f t="shared" si="9"/>
        <v>3613</v>
      </c>
      <c r="L38" s="94">
        <v>625</v>
      </c>
      <c r="M38" s="94">
        <f t="shared" si="10"/>
        <v>2258125</v>
      </c>
      <c r="N38" s="102"/>
      <c r="O38" s="111"/>
      <c r="P38" s="96"/>
      <c r="Q38" s="111"/>
      <c r="R38" s="111"/>
      <c r="S38" s="97"/>
      <c r="T38" s="102"/>
      <c r="U38" s="102"/>
      <c r="V38" s="102"/>
      <c r="W38" s="94"/>
      <c r="X38" s="98"/>
      <c r="Y38" s="94"/>
      <c r="Z38" s="94"/>
      <c r="AA38" s="89"/>
      <c r="AB38" s="89"/>
      <c r="AC38" s="94"/>
      <c r="AD38" s="94">
        <f t="shared" si="11"/>
        <v>2258125</v>
      </c>
      <c r="AE38" s="94">
        <f t="shared" si="2"/>
        <v>2258125</v>
      </c>
      <c r="AF38" s="94">
        <v>0</v>
      </c>
      <c r="AG38" s="94">
        <f t="shared" si="3"/>
        <v>2258125</v>
      </c>
      <c r="AH38" s="94">
        <v>0.01</v>
      </c>
    </row>
    <row r="39" spans="1:34" s="99" customFormat="1" x14ac:dyDescent="0.55000000000000004">
      <c r="A39" s="108"/>
      <c r="B39" s="109">
        <v>30</v>
      </c>
      <c r="C39" s="102">
        <v>5848</v>
      </c>
      <c r="D39" s="90" t="s">
        <v>123</v>
      </c>
      <c r="E39" s="102" t="s">
        <v>34</v>
      </c>
      <c r="F39" s="102">
        <v>8040</v>
      </c>
      <c r="G39" s="102">
        <v>2</v>
      </c>
      <c r="H39" s="102">
        <v>2</v>
      </c>
      <c r="I39" s="98">
        <v>91</v>
      </c>
      <c r="J39" s="102" t="s">
        <v>38</v>
      </c>
      <c r="K39" s="94">
        <f t="shared" si="9"/>
        <v>1091</v>
      </c>
      <c r="L39" s="94">
        <v>925</v>
      </c>
      <c r="M39" s="94">
        <f t="shared" si="10"/>
        <v>1009175</v>
      </c>
      <c r="N39" s="102"/>
      <c r="O39" s="111"/>
      <c r="P39" s="96"/>
      <c r="Q39" s="111"/>
      <c r="R39" s="111"/>
      <c r="S39" s="97"/>
      <c r="T39" s="102"/>
      <c r="U39" s="102"/>
      <c r="V39" s="102"/>
      <c r="W39" s="94"/>
      <c r="X39" s="98"/>
      <c r="Y39" s="94"/>
      <c r="Z39" s="94"/>
      <c r="AA39" s="89"/>
      <c r="AB39" s="89"/>
      <c r="AC39" s="94"/>
      <c r="AD39" s="94">
        <f t="shared" si="11"/>
        <v>1009175</v>
      </c>
      <c r="AE39" s="94">
        <f t="shared" si="2"/>
        <v>1009175</v>
      </c>
      <c r="AF39" s="94">
        <v>0</v>
      </c>
      <c r="AG39" s="94">
        <f t="shared" si="3"/>
        <v>1009175</v>
      </c>
      <c r="AH39" s="94">
        <v>0.01</v>
      </c>
    </row>
    <row r="40" spans="1:34" s="99" customFormat="1" x14ac:dyDescent="0.55000000000000004">
      <c r="A40" s="108"/>
      <c r="B40" s="109">
        <v>31</v>
      </c>
      <c r="C40" s="102">
        <v>5846</v>
      </c>
      <c r="D40" s="90" t="s">
        <v>124</v>
      </c>
      <c r="E40" s="102" t="s">
        <v>34</v>
      </c>
      <c r="F40" s="102">
        <v>8041</v>
      </c>
      <c r="G40" s="102">
        <v>4</v>
      </c>
      <c r="H40" s="102">
        <v>0</v>
      </c>
      <c r="I40" s="98">
        <v>30</v>
      </c>
      <c r="J40" s="102" t="s">
        <v>38</v>
      </c>
      <c r="K40" s="94">
        <f t="shared" si="9"/>
        <v>1630</v>
      </c>
      <c r="L40" s="94">
        <v>625</v>
      </c>
      <c r="M40" s="94">
        <f t="shared" si="10"/>
        <v>1018750</v>
      </c>
      <c r="N40" s="102"/>
      <c r="O40" s="111"/>
      <c r="P40" s="96"/>
      <c r="Q40" s="111"/>
      <c r="R40" s="111"/>
      <c r="S40" s="97"/>
      <c r="T40" s="102"/>
      <c r="U40" s="102"/>
      <c r="V40" s="102"/>
      <c r="W40" s="94"/>
      <c r="X40" s="98"/>
      <c r="Y40" s="94"/>
      <c r="Z40" s="94"/>
      <c r="AA40" s="89"/>
      <c r="AB40" s="89"/>
      <c r="AC40" s="94"/>
      <c r="AD40" s="94">
        <f t="shared" si="11"/>
        <v>1018750</v>
      </c>
      <c r="AE40" s="94">
        <f t="shared" si="2"/>
        <v>1018750</v>
      </c>
      <c r="AF40" s="94">
        <v>0</v>
      </c>
      <c r="AG40" s="94">
        <f t="shared" si="3"/>
        <v>1018750</v>
      </c>
      <c r="AH40" s="94">
        <v>0.01</v>
      </c>
    </row>
    <row r="41" spans="1:34" s="99" customFormat="1" x14ac:dyDescent="0.55000000000000004">
      <c r="A41" s="108"/>
      <c r="B41" s="109">
        <v>34</v>
      </c>
      <c r="C41" s="102">
        <v>5810</v>
      </c>
      <c r="D41" s="90" t="s">
        <v>127</v>
      </c>
      <c r="E41" s="102" t="s">
        <v>34</v>
      </c>
      <c r="F41" s="102">
        <v>8678</v>
      </c>
      <c r="G41" s="102">
        <v>20</v>
      </c>
      <c r="H41" s="102">
        <v>0</v>
      </c>
      <c r="I41" s="98">
        <v>83</v>
      </c>
      <c r="J41" s="102" t="s">
        <v>38</v>
      </c>
      <c r="K41" s="94">
        <f t="shared" si="9"/>
        <v>8083</v>
      </c>
      <c r="L41" s="94">
        <v>6250</v>
      </c>
      <c r="M41" s="94">
        <f t="shared" si="10"/>
        <v>50518750</v>
      </c>
      <c r="N41" s="102"/>
      <c r="O41" s="111"/>
      <c r="P41" s="96"/>
      <c r="Q41" s="111"/>
      <c r="R41" s="111"/>
      <c r="S41" s="97"/>
      <c r="T41" s="102"/>
      <c r="U41" s="102"/>
      <c r="V41" s="102"/>
      <c r="W41" s="94"/>
      <c r="X41" s="98"/>
      <c r="Y41" s="94"/>
      <c r="Z41" s="94"/>
      <c r="AA41" s="89"/>
      <c r="AB41" s="89"/>
      <c r="AC41" s="94"/>
      <c r="AD41" s="94">
        <f t="shared" si="11"/>
        <v>50518750</v>
      </c>
      <c r="AE41" s="94">
        <f t="shared" si="2"/>
        <v>50518750</v>
      </c>
      <c r="AF41" s="94">
        <v>0</v>
      </c>
      <c r="AG41" s="94">
        <f t="shared" si="3"/>
        <v>50518750</v>
      </c>
      <c r="AH41" s="94">
        <v>0.01</v>
      </c>
    </row>
    <row r="42" spans="1:34" s="99" customFormat="1" x14ac:dyDescent="0.55000000000000004">
      <c r="A42" s="108"/>
      <c r="B42" s="109">
        <v>35</v>
      </c>
      <c r="C42" s="102">
        <v>5838</v>
      </c>
      <c r="D42" s="90" t="s">
        <v>128</v>
      </c>
      <c r="E42" s="102" t="s">
        <v>34</v>
      </c>
      <c r="F42" s="102">
        <v>8754</v>
      </c>
      <c r="G42" s="102">
        <v>2</v>
      </c>
      <c r="H42" s="102">
        <v>1</v>
      </c>
      <c r="I42" s="98">
        <v>92</v>
      </c>
      <c r="J42" s="102" t="s">
        <v>38</v>
      </c>
      <c r="K42" s="94">
        <f t="shared" si="9"/>
        <v>992</v>
      </c>
      <c r="L42" s="94">
        <v>625</v>
      </c>
      <c r="M42" s="94">
        <f t="shared" si="10"/>
        <v>620000</v>
      </c>
      <c r="N42" s="102"/>
      <c r="O42" s="111"/>
      <c r="P42" s="96"/>
      <c r="Q42" s="111"/>
      <c r="R42" s="111"/>
      <c r="S42" s="97"/>
      <c r="T42" s="102"/>
      <c r="U42" s="102"/>
      <c r="V42" s="102"/>
      <c r="W42" s="94"/>
      <c r="X42" s="98"/>
      <c r="Y42" s="94"/>
      <c r="Z42" s="94"/>
      <c r="AA42" s="89"/>
      <c r="AB42" s="89"/>
      <c r="AC42" s="94"/>
      <c r="AD42" s="94">
        <f t="shared" si="11"/>
        <v>620000</v>
      </c>
      <c r="AE42" s="94">
        <f t="shared" si="2"/>
        <v>620000</v>
      </c>
      <c r="AF42" s="94">
        <v>0</v>
      </c>
      <c r="AG42" s="94">
        <f t="shared" si="3"/>
        <v>620000</v>
      </c>
      <c r="AH42" s="94">
        <v>0.01</v>
      </c>
    </row>
    <row r="43" spans="1:34" s="99" customFormat="1" x14ac:dyDescent="0.55000000000000004">
      <c r="A43" s="108"/>
      <c r="B43" s="109">
        <v>36</v>
      </c>
      <c r="C43" s="102">
        <v>5830</v>
      </c>
      <c r="D43" s="90" t="s">
        <v>129</v>
      </c>
      <c r="E43" s="102" t="s">
        <v>34</v>
      </c>
      <c r="F43" s="102">
        <v>25361</v>
      </c>
      <c r="G43" s="102">
        <v>2</v>
      </c>
      <c r="H43" s="102">
        <v>3</v>
      </c>
      <c r="I43" s="98">
        <v>98</v>
      </c>
      <c r="J43" s="102" t="s">
        <v>38</v>
      </c>
      <c r="K43" s="94">
        <f t="shared" si="9"/>
        <v>1198</v>
      </c>
      <c r="L43" s="94">
        <v>925</v>
      </c>
      <c r="M43" s="94">
        <f t="shared" si="10"/>
        <v>1108150</v>
      </c>
      <c r="N43" s="102"/>
      <c r="O43" s="111"/>
      <c r="P43" s="96"/>
      <c r="Q43" s="111"/>
      <c r="R43" s="111"/>
      <c r="S43" s="97"/>
      <c r="T43" s="102"/>
      <c r="U43" s="102"/>
      <c r="V43" s="102"/>
      <c r="W43" s="94"/>
      <c r="X43" s="98"/>
      <c r="Y43" s="94"/>
      <c r="Z43" s="94"/>
      <c r="AA43" s="89"/>
      <c r="AB43" s="89"/>
      <c r="AC43" s="94"/>
      <c r="AD43" s="94">
        <f t="shared" si="11"/>
        <v>1108150</v>
      </c>
      <c r="AE43" s="94">
        <f t="shared" si="2"/>
        <v>1108150</v>
      </c>
      <c r="AF43" s="94">
        <v>0</v>
      </c>
      <c r="AG43" s="94">
        <f t="shared" si="3"/>
        <v>1108150</v>
      </c>
      <c r="AH43" s="94">
        <v>0.01</v>
      </c>
    </row>
    <row r="44" spans="1:34" s="99" customFormat="1" x14ac:dyDescent="0.55000000000000004">
      <c r="A44" s="108"/>
      <c r="B44" s="109">
        <v>37</v>
      </c>
      <c r="C44" s="102">
        <v>5852</v>
      </c>
      <c r="D44" s="90" t="s">
        <v>130</v>
      </c>
      <c r="E44" s="102" t="s">
        <v>34</v>
      </c>
      <c r="F44" s="102">
        <v>25362</v>
      </c>
      <c r="G44" s="102">
        <v>0</v>
      </c>
      <c r="H44" s="102">
        <v>3</v>
      </c>
      <c r="I44" s="98">
        <v>68</v>
      </c>
      <c r="J44" s="102" t="s">
        <v>38</v>
      </c>
      <c r="K44" s="94">
        <f t="shared" si="9"/>
        <v>368</v>
      </c>
      <c r="L44" s="94">
        <v>925</v>
      </c>
      <c r="M44" s="94">
        <f t="shared" si="10"/>
        <v>340400</v>
      </c>
      <c r="N44" s="102"/>
      <c r="O44" s="111"/>
      <c r="P44" s="96"/>
      <c r="Q44" s="111"/>
      <c r="R44" s="111"/>
      <c r="S44" s="97"/>
      <c r="T44" s="102"/>
      <c r="U44" s="102"/>
      <c r="V44" s="102"/>
      <c r="W44" s="94"/>
      <c r="X44" s="98"/>
      <c r="Y44" s="94"/>
      <c r="Z44" s="94"/>
      <c r="AA44" s="89"/>
      <c r="AB44" s="89"/>
      <c r="AC44" s="94"/>
      <c r="AD44" s="94">
        <f t="shared" si="11"/>
        <v>340400</v>
      </c>
      <c r="AE44" s="94">
        <f t="shared" si="2"/>
        <v>340400</v>
      </c>
      <c r="AF44" s="94">
        <v>0</v>
      </c>
      <c r="AG44" s="94">
        <f t="shared" si="3"/>
        <v>340400</v>
      </c>
      <c r="AH44" s="94">
        <v>0.01</v>
      </c>
    </row>
    <row r="45" spans="1:34" s="99" customFormat="1" x14ac:dyDescent="0.55000000000000004">
      <c r="A45" s="108"/>
      <c r="B45" s="109">
        <v>38</v>
      </c>
      <c r="C45" s="102">
        <v>5814</v>
      </c>
      <c r="D45" s="90" t="s">
        <v>131</v>
      </c>
      <c r="E45" s="102" t="s">
        <v>34</v>
      </c>
      <c r="F45" s="102">
        <v>25363</v>
      </c>
      <c r="G45" s="102">
        <v>2</v>
      </c>
      <c r="H45" s="102">
        <v>0</v>
      </c>
      <c r="I45" s="98">
        <v>21</v>
      </c>
      <c r="J45" s="102" t="s">
        <v>38</v>
      </c>
      <c r="K45" s="94">
        <f t="shared" si="9"/>
        <v>821</v>
      </c>
      <c r="L45" s="94">
        <v>450</v>
      </c>
      <c r="M45" s="94">
        <f t="shared" si="10"/>
        <v>369450</v>
      </c>
      <c r="N45" s="102"/>
      <c r="O45" s="111"/>
      <c r="P45" s="96"/>
      <c r="Q45" s="111"/>
      <c r="R45" s="111"/>
      <c r="S45" s="97"/>
      <c r="T45" s="102"/>
      <c r="U45" s="102"/>
      <c r="V45" s="102"/>
      <c r="W45" s="94"/>
      <c r="X45" s="98"/>
      <c r="Y45" s="94"/>
      <c r="Z45" s="94"/>
      <c r="AA45" s="89"/>
      <c r="AB45" s="89"/>
      <c r="AC45" s="94"/>
      <c r="AD45" s="94">
        <f t="shared" si="11"/>
        <v>369450</v>
      </c>
      <c r="AE45" s="94">
        <f t="shared" si="2"/>
        <v>369450</v>
      </c>
      <c r="AF45" s="94">
        <v>0</v>
      </c>
      <c r="AG45" s="94">
        <f t="shared" si="3"/>
        <v>369450</v>
      </c>
      <c r="AH45" s="94">
        <v>0.01</v>
      </c>
    </row>
    <row r="46" spans="1:34" s="99" customFormat="1" x14ac:dyDescent="0.55000000000000004">
      <c r="A46" s="108"/>
      <c r="B46" s="109">
        <v>39</v>
      </c>
      <c r="C46" s="102">
        <v>10143</v>
      </c>
      <c r="D46" s="90"/>
      <c r="E46" s="102" t="s">
        <v>34</v>
      </c>
      <c r="F46" s="102">
        <v>26301</v>
      </c>
      <c r="G46" s="102">
        <v>1</v>
      </c>
      <c r="H46" s="102">
        <v>1</v>
      </c>
      <c r="I46" s="98">
        <v>96</v>
      </c>
      <c r="J46" s="102" t="s">
        <v>62</v>
      </c>
      <c r="K46" s="94">
        <f t="shared" si="9"/>
        <v>596</v>
      </c>
      <c r="L46" s="94">
        <v>1350</v>
      </c>
      <c r="M46" s="94">
        <f t="shared" si="10"/>
        <v>804600</v>
      </c>
      <c r="N46" s="102"/>
      <c r="O46" s="111"/>
      <c r="P46" s="96"/>
      <c r="Q46" s="111"/>
      <c r="R46" s="111"/>
      <c r="S46" s="97"/>
      <c r="T46" s="102"/>
      <c r="U46" s="102"/>
      <c r="V46" s="102"/>
      <c r="W46" s="94"/>
      <c r="X46" s="98"/>
      <c r="Y46" s="94"/>
      <c r="Z46" s="94"/>
      <c r="AA46" s="89"/>
      <c r="AB46" s="89"/>
      <c r="AC46" s="94"/>
      <c r="AD46" s="94">
        <f t="shared" si="11"/>
        <v>804600</v>
      </c>
      <c r="AE46" s="94">
        <f t="shared" si="2"/>
        <v>804600</v>
      </c>
      <c r="AF46" s="94">
        <v>0</v>
      </c>
      <c r="AG46" s="94">
        <f t="shared" si="3"/>
        <v>804600</v>
      </c>
      <c r="AH46" s="94">
        <v>0.3</v>
      </c>
    </row>
    <row r="47" spans="1:34" s="117" customFormat="1" x14ac:dyDescent="0.55000000000000004">
      <c r="A47" s="113"/>
      <c r="B47" s="114"/>
      <c r="C47" s="102"/>
      <c r="D47" s="90"/>
      <c r="E47" s="102"/>
      <c r="F47" s="102"/>
      <c r="G47" s="102"/>
      <c r="H47" s="102"/>
      <c r="I47" s="98"/>
      <c r="J47" s="102"/>
      <c r="K47" s="94"/>
      <c r="L47" s="94" t="s">
        <v>63</v>
      </c>
      <c r="M47" s="94">
        <f>SUM(M10:M46)</f>
        <v>77410805</v>
      </c>
      <c r="N47" s="102"/>
      <c r="O47" s="111"/>
      <c r="P47" s="96"/>
      <c r="Q47" s="111"/>
      <c r="R47" s="111"/>
      <c r="S47" s="97"/>
      <c r="T47" s="102"/>
      <c r="U47" s="102"/>
      <c r="V47" s="102"/>
      <c r="W47" s="94"/>
      <c r="X47" s="98"/>
      <c r="Y47" s="94"/>
      <c r="Z47" s="94"/>
      <c r="AA47" s="89"/>
      <c r="AB47" s="89"/>
      <c r="AC47" s="94"/>
      <c r="AD47" s="94"/>
      <c r="AE47" s="94">
        <f>SUM(AE10:AE46)</f>
        <v>80698263.019999996</v>
      </c>
      <c r="AF47" s="94"/>
      <c r="AG47" s="94">
        <f>SUM(AG10:AG46)</f>
        <v>80698262.019999996</v>
      </c>
      <c r="AH47" s="94"/>
    </row>
    <row r="48" spans="1:34" s="99" customFormat="1" x14ac:dyDescent="0.55000000000000004">
      <c r="A48" s="118" t="s">
        <v>66</v>
      </c>
      <c r="B48" s="119">
        <v>13</v>
      </c>
      <c r="C48" s="120">
        <v>5900</v>
      </c>
      <c r="D48" s="90" t="s">
        <v>93</v>
      </c>
      <c r="E48" s="102" t="s">
        <v>34</v>
      </c>
      <c r="F48" s="89">
        <v>5644</v>
      </c>
      <c r="G48" s="103">
        <v>3</v>
      </c>
      <c r="H48" s="103">
        <v>0</v>
      </c>
      <c r="I48" s="93">
        <v>32.200000000000003</v>
      </c>
      <c r="J48" s="103" t="s">
        <v>62</v>
      </c>
      <c r="K48" s="94">
        <f>((G48*400)+(H48*100))+I48</f>
        <v>1232.2</v>
      </c>
      <c r="L48" s="94">
        <v>6250</v>
      </c>
      <c r="M48" s="94">
        <f>K48*L48</f>
        <v>7701250</v>
      </c>
      <c r="N48" s="106">
        <v>1</v>
      </c>
      <c r="O48" s="105" t="s">
        <v>64</v>
      </c>
      <c r="P48" s="96"/>
      <c r="Q48" s="105" t="s">
        <v>65</v>
      </c>
      <c r="R48" s="105" t="s">
        <v>71</v>
      </c>
      <c r="S48" s="97" t="s">
        <v>94</v>
      </c>
      <c r="T48" s="106" t="s">
        <v>95</v>
      </c>
      <c r="U48" s="106" t="s">
        <v>45</v>
      </c>
      <c r="V48" s="106" t="s">
        <v>96</v>
      </c>
      <c r="W48" s="94">
        <v>206</v>
      </c>
      <c r="X48" s="98">
        <v>100</v>
      </c>
      <c r="Y48" s="94">
        <v>5500</v>
      </c>
      <c r="Z48" s="94">
        <f>W48*Y48</f>
        <v>1133000</v>
      </c>
      <c r="AA48" s="89">
        <v>7</v>
      </c>
      <c r="AB48" s="89">
        <v>7</v>
      </c>
      <c r="AC48" s="94">
        <f>(Z48*(100-AB48))/100</f>
        <v>1053690</v>
      </c>
      <c r="AD48" s="94">
        <f>IF(AND(AC48="",M48=""),0,IF((AC48=""),M48, IF( (M48=""),AC48,SUM(AC48:AC49)+M48)))</f>
        <v>8754940</v>
      </c>
      <c r="AE48" s="94">
        <f>IF( (X48=""),AD48*1,AD48*(X48/100) )</f>
        <v>8754940</v>
      </c>
      <c r="AF48" s="94">
        <v>0</v>
      </c>
      <c r="AG48" s="94">
        <f>IF((AF48-AE48) &gt; 1,0,IF((AF48-AE48)&lt;0,AE48-AF48,AF48-AE48))</f>
        <v>8754940</v>
      </c>
      <c r="AH48" s="94">
        <v>0.3</v>
      </c>
    </row>
    <row r="49" spans="1:34" s="99" customFormat="1" x14ac:dyDescent="0.55000000000000004">
      <c r="A49" s="118"/>
      <c r="B49" s="119"/>
      <c r="C49" s="120"/>
      <c r="D49" s="90"/>
      <c r="E49" s="102"/>
      <c r="F49" s="89"/>
      <c r="G49" s="103"/>
      <c r="H49" s="103"/>
      <c r="I49" s="93"/>
      <c r="J49" s="103"/>
      <c r="K49" s="94"/>
      <c r="L49" s="94"/>
      <c r="M49" s="94"/>
      <c r="N49" s="106"/>
      <c r="O49" s="105"/>
      <c r="P49" s="96"/>
      <c r="Q49" s="105"/>
      <c r="R49" s="105"/>
      <c r="S49" s="97"/>
      <c r="T49" s="106" t="s">
        <v>97</v>
      </c>
      <c r="U49" s="106"/>
      <c r="V49" s="106"/>
      <c r="W49" s="94"/>
      <c r="X49" s="98"/>
      <c r="Y49" s="94"/>
      <c r="Z49" s="94"/>
      <c r="AA49" s="89"/>
      <c r="AB49" s="89"/>
      <c r="AC49" s="94"/>
      <c r="AD49" s="94"/>
      <c r="AE49" s="94"/>
      <c r="AF49" s="94"/>
      <c r="AG49" s="94"/>
      <c r="AH49" s="94"/>
    </row>
    <row r="50" spans="1:34" s="99" customFormat="1" x14ac:dyDescent="0.55000000000000004">
      <c r="A50" s="122"/>
      <c r="B50" s="123">
        <v>32</v>
      </c>
      <c r="C50" s="109">
        <v>5811</v>
      </c>
      <c r="D50" s="90" t="s">
        <v>125</v>
      </c>
      <c r="E50" s="102" t="s">
        <v>34</v>
      </c>
      <c r="F50" s="102">
        <v>8608</v>
      </c>
      <c r="G50" s="102">
        <v>1</v>
      </c>
      <c r="H50" s="102">
        <v>3</v>
      </c>
      <c r="I50" s="98">
        <v>55</v>
      </c>
      <c r="J50" s="102" t="s">
        <v>62</v>
      </c>
      <c r="K50" s="94">
        <f>((G50*400)+(H50*100))+I50</f>
        <v>755</v>
      </c>
      <c r="L50" s="94">
        <v>12500</v>
      </c>
      <c r="M50" s="94">
        <f>K50*L50</f>
        <v>9437500</v>
      </c>
      <c r="N50" s="102"/>
      <c r="O50" s="111"/>
      <c r="P50" s="96"/>
      <c r="Q50" s="111"/>
      <c r="R50" s="111"/>
      <c r="S50" s="97"/>
      <c r="T50" s="102"/>
      <c r="U50" s="102"/>
      <c r="V50" s="102"/>
      <c r="W50" s="94"/>
      <c r="X50" s="98"/>
      <c r="Y50" s="94"/>
      <c r="Z50" s="94"/>
      <c r="AA50" s="89"/>
      <c r="AB50" s="89"/>
      <c r="AC50" s="94"/>
      <c r="AD50" s="94">
        <f>IF(AND(AC50="",M50=""),0,IF((AC50=""),M50, IF( (M50=""),AC50,SUM(AC50:AC51)+M50)))</f>
        <v>9437500</v>
      </c>
      <c r="AE50" s="94">
        <f>IF( (X50=""),AD50*1,AD50*(X50/100) )</f>
        <v>9437500</v>
      </c>
      <c r="AF50" s="94">
        <v>0</v>
      </c>
      <c r="AG50" s="94">
        <f>IF((AF50-AE50) &gt; 1,0,IF((AF50-AE50)&lt;0,AE50-AF50,AF50-AE50))</f>
        <v>9437500</v>
      </c>
      <c r="AH50" s="94">
        <v>0.3</v>
      </c>
    </row>
    <row r="51" spans="1:34" s="99" customFormat="1" x14ac:dyDescent="0.55000000000000004">
      <c r="A51" s="122"/>
      <c r="B51" s="123">
        <v>33</v>
      </c>
      <c r="C51" s="109">
        <v>5809</v>
      </c>
      <c r="D51" s="90" t="s">
        <v>126</v>
      </c>
      <c r="E51" s="102" t="s">
        <v>34</v>
      </c>
      <c r="F51" s="102">
        <v>8609</v>
      </c>
      <c r="G51" s="102">
        <v>2</v>
      </c>
      <c r="H51" s="102">
        <v>1</v>
      </c>
      <c r="I51" s="98">
        <v>35</v>
      </c>
      <c r="J51" s="102" t="s">
        <v>62</v>
      </c>
      <c r="K51" s="94">
        <f>((G51*400)+(H51*100))+I51</f>
        <v>935</v>
      </c>
      <c r="L51" s="94">
        <v>18500</v>
      </c>
      <c r="M51" s="94">
        <f>K51*L51</f>
        <v>17297500</v>
      </c>
      <c r="N51" s="102"/>
      <c r="O51" s="111"/>
      <c r="P51" s="96"/>
      <c r="Q51" s="111"/>
      <c r="R51" s="111"/>
      <c r="S51" s="97"/>
      <c r="T51" s="102"/>
      <c r="U51" s="102"/>
      <c r="V51" s="102"/>
      <c r="W51" s="94"/>
      <c r="X51" s="98"/>
      <c r="Y51" s="94"/>
      <c r="Z51" s="94"/>
      <c r="AA51" s="89"/>
      <c r="AB51" s="89"/>
      <c r="AC51" s="94"/>
      <c r="AD51" s="94">
        <f>IF(AND(AC51="",M51=""),0,IF((AC51=""),M51, IF( (M51=""),AC51,SUM(AC41:AC41)+M51)))</f>
        <v>17297500</v>
      </c>
      <c r="AE51" s="94">
        <f>IF( (X51=""),AD51*1,AD51*(X51/100) )</f>
        <v>17297500</v>
      </c>
      <c r="AF51" s="94">
        <v>0</v>
      </c>
      <c r="AG51" s="94">
        <f>IF((AF51-AE51) &gt; 1,0,IF((AF51-AE51)&lt;0,AE51-AF51,AF51-AE51))</f>
        <v>17297500</v>
      </c>
      <c r="AH51" s="94">
        <v>0.3</v>
      </c>
    </row>
    <row r="52" spans="1:34" s="99" customFormat="1" x14ac:dyDescent="0.55000000000000004">
      <c r="A52" s="122"/>
      <c r="B52" s="123"/>
      <c r="C52" s="109"/>
      <c r="D52" s="90"/>
      <c r="E52" s="102"/>
      <c r="F52" s="102"/>
      <c r="G52" s="102"/>
      <c r="H52" s="102"/>
      <c r="I52" s="98"/>
      <c r="J52" s="102"/>
      <c r="K52" s="94"/>
      <c r="L52" s="94" t="s">
        <v>15267</v>
      </c>
      <c r="M52" s="94">
        <f>SUM(M48:M51)</f>
        <v>34436250</v>
      </c>
      <c r="N52" s="102"/>
      <c r="O52" s="111"/>
      <c r="P52" s="96"/>
      <c r="Q52" s="111"/>
      <c r="R52" s="111"/>
      <c r="S52" s="97"/>
      <c r="T52" s="102"/>
      <c r="U52" s="102"/>
      <c r="V52" s="102"/>
      <c r="W52" s="94"/>
      <c r="X52" s="98"/>
      <c r="Y52" s="94"/>
      <c r="Z52" s="94"/>
      <c r="AA52" s="89"/>
      <c r="AB52" s="89"/>
      <c r="AC52" s="94"/>
      <c r="AD52" s="94"/>
      <c r="AE52" s="94">
        <f>SUM(AE48:AE51)</f>
        <v>35489940</v>
      </c>
      <c r="AF52" s="94"/>
      <c r="AG52" s="94">
        <f>SUM(AG48:AG51)</f>
        <v>35489940</v>
      </c>
      <c r="AH52" s="94"/>
    </row>
    <row r="53" spans="1:34" s="99" customFormat="1" x14ac:dyDescent="0.55000000000000004">
      <c r="A53" s="107" t="s">
        <v>134</v>
      </c>
      <c r="B53" s="124">
        <v>40</v>
      </c>
      <c r="C53" s="102">
        <v>7840</v>
      </c>
      <c r="D53" s="90" t="s">
        <v>135</v>
      </c>
      <c r="E53" s="102" t="s">
        <v>34</v>
      </c>
      <c r="F53" s="102">
        <v>1850</v>
      </c>
      <c r="G53" s="102">
        <v>0</v>
      </c>
      <c r="H53" s="102">
        <v>0</v>
      </c>
      <c r="I53" s="98">
        <v>22.6</v>
      </c>
      <c r="J53" s="102" t="s">
        <v>35</v>
      </c>
      <c r="K53" s="94">
        <f>((G53*400)+(H53*100))+I53</f>
        <v>22.6</v>
      </c>
      <c r="L53" s="94">
        <v>1900</v>
      </c>
      <c r="M53" s="94">
        <f>K53*L53</f>
        <v>42940</v>
      </c>
      <c r="N53" s="102">
        <v>1</v>
      </c>
      <c r="O53" s="111" t="s">
        <v>132</v>
      </c>
      <c r="P53" s="96">
        <v>3570800208854</v>
      </c>
      <c r="Q53" s="111" t="s">
        <v>133</v>
      </c>
      <c r="R53" s="111" t="s">
        <v>136</v>
      </c>
      <c r="S53" s="97" t="s">
        <v>137</v>
      </c>
      <c r="T53" s="102" t="s">
        <v>44</v>
      </c>
      <c r="U53" s="102" t="s">
        <v>45</v>
      </c>
      <c r="V53" s="102" t="s">
        <v>52</v>
      </c>
      <c r="W53" s="94">
        <v>48</v>
      </c>
      <c r="X53" s="98">
        <v>25</v>
      </c>
      <c r="Y53" s="94">
        <v>7150</v>
      </c>
      <c r="Z53" s="94">
        <f t="shared" ref="Z53:Z69" si="12">W53*Y53</f>
        <v>343200</v>
      </c>
      <c r="AA53" s="89">
        <v>7</v>
      </c>
      <c r="AB53" s="89">
        <v>7</v>
      </c>
      <c r="AC53" s="94">
        <f t="shared" ref="AC53:AC69" si="13">(Z53*(100-AB53))/100</f>
        <v>319176</v>
      </c>
      <c r="AD53" s="94">
        <f>IF(AND(AC53="",M53=""),0,IF((AC53=""),M53, IF( (M53=""),AC53,SUM(AC53:AC56)+M53)))</f>
        <v>1319644</v>
      </c>
      <c r="AE53" s="94">
        <f t="shared" ref="AE53:AE72" si="14">IF( (X53=""),AD53*1,AD53*(X53/100) )</f>
        <v>329911</v>
      </c>
      <c r="AF53" s="94">
        <v>50000000</v>
      </c>
      <c r="AG53" s="94">
        <f t="shared" ref="AG53:AG72" si="15">IF((AF53-AE53) &gt; 1,0,IF((AF53-AE53)&lt;0,AE53-AF53,AF53-AE53))</f>
        <v>0</v>
      </c>
      <c r="AH53" s="94">
        <v>0.02</v>
      </c>
    </row>
    <row r="54" spans="1:34" s="99" customFormat="1" x14ac:dyDescent="0.55000000000000004">
      <c r="A54" s="107"/>
      <c r="B54" s="102"/>
      <c r="C54" s="102"/>
      <c r="D54" s="90"/>
      <c r="E54" s="102"/>
      <c r="F54" s="102"/>
      <c r="G54" s="102"/>
      <c r="H54" s="102"/>
      <c r="I54" s="98"/>
      <c r="J54" s="102"/>
      <c r="K54" s="94"/>
      <c r="L54" s="94"/>
      <c r="M54" s="94"/>
      <c r="N54" s="102"/>
      <c r="O54" s="111"/>
      <c r="P54" s="96"/>
      <c r="Q54" s="111"/>
      <c r="R54" s="111"/>
      <c r="S54" s="97"/>
      <c r="T54" s="102" t="s">
        <v>44</v>
      </c>
      <c r="U54" s="102"/>
      <c r="V54" s="102" t="s">
        <v>52</v>
      </c>
      <c r="W54" s="94">
        <v>48</v>
      </c>
      <c r="X54" s="98">
        <v>25</v>
      </c>
      <c r="Y54" s="94">
        <v>7150</v>
      </c>
      <c r="Z54" s="94">
        <f t="shared" si="12"/>
        <v>343200</v>
      </c>
      <c r="AA54" s="89">
        <v>7</v>
      </c>
      <c r="AB54" s="89">
        <v>7</v>
      </c>
      <c r="AC54" s="94">
        <f t="shared" si="13"/>
        <v>319176</v>
      </c>
      <c r="AD54" s="94">
        <f>IF(AND(AC54="",M53=""),0,IF((AC54=""),M53, IF( (M53=""),AC54,SUM(AC53:AC56)+M53)))</f>
        <v>1319644</v>
      </c>
      <c r="AE54" s="94">
        <f t="shared" si="14"/>
        <v>329911</v>
      </c>
      <c r="AF54" s="94">
        <v>50000000</v>
      </c>
      <c r="AG54" s="94">
        <f t="shared" si="15"/>
        <v>0</v>
      </c>
      <c r="AH54" s="94">
        <v>0.02</v>
      </c>
    </row>
    <row r="55" spans="1:34" s="99" customFormat="1" x14ac:dyDescent="0.55000000000000004">
      <c r="A55" s="107"/>
      <c r="B55" s="102"/>
      <c r="C55" s="102"/>
      <c r="D55" s="90"/>
      <c r="E55" s="102"/>
      <c r="F55" s="102"/>
      <c r="G55" s="102"/>
      <c r="H55" s="102"/>
      <c r="I55" s="98"/>
      <c r="J55" s="102"/>
      <c r="K55" s="94"/>
      <c r="L55" s="94"/>
      <c r="M55" s="94"/>
      <c r="N55" s="102">
        <v>2</v>
      </c>
      <c r="O55" s="111" t="s">
        <v>132</v>
      </c>
      <c r="P55" s="96">
        <v>3570800208854</v>
      </c>
      <c r="Q55" s="111" t="s">
        <v>133</v>
      </c>
      <c r="R55" s="111" t="s">
        <v>136</v>
      </c>
      <c r="S55" s="97" t="s">
        <v>138</v>
      </c>
      <c r="T55" s="102" t="s">
        <v>44</v>
      </c>
      <c r="U55" s="102" t="s">
        <v>45</v>
      </c>
      <c r="V55" s="102" t="s">
        <v>139</v>
      </c>
      <c r="W55" s="94">
        <v>48</v>
      </c>
      <c r="X55" s="98">
        <v>25</v>
      </c>
      <c r="Y55" s="94">
        <v>7150</v>
      </c>
      <c r="Z55" s="94">
        <f t="shared" si="12"/>
        <v>343200</v>
      </c>
      <c r="AA55" s="89">
        <v>7</v>
      </c>
      <c r="AB55" s="89">
        <v>7</v>
      </c>
      <c r="AC55" s="94">
        <f t="shared" si="13"/>
        <v>319176</v>
      </c>
      <c r="AD55" s="94">
        <f>IF(AND(AC55="",M53=""),0,IF((AC55=""),M53, IF( (M53=""),AC55,SUM(AC53:AC56)+M53)))</f>
        <v>1319644</v>
      </c>
      <c r="AE55" s="94">
        <f t="shared" si="14"/>
        <v>329911</v>
      </c>
      <c r="AF55" s="94">
        <v>0</v>
      </c>
      <c r="AG55" s="94">
        <f t="shared" si="15"/>
        <v>329911</v>
      </c>
      <c r="AH55" s="94">
        <v>0.3</v>
      </c>
    </row>
    <row r="56" spans="1:34" s="99" customFormat="1" x14ac:dyDescent="0.55000000000000004">
      <c r="A56" s="107"/>
      <c r="B56" s="102"/>
      <c r="C56" s="102"/>
      <c r="D56" s="90"/>
      <c r="E56" s="102"/>
      <c r="F56" s="102"/>
      <c r="G56" s="102"/>
      <c r="H56" s="102"/>
      <c r="I56" s="98"/>
      <c r="J56" s="102"/>
      <c r="K56" s="94"/>
      <c r="L56" s="94"/>
      <c r="M56" s="94"/>
      <c r="N56" s="102"/>
      <c r="O56" s="111"/>
      <c r="P56" s="96"/>
      <c r="Q56" s="111"/>
      <c r="R56" s="111"/>
      <c r="S56" s="97"/>
      <c r="T56" s="102" t="s">
        <v>44</v>
      </c>
      <c r="U56" s="102"/>
      <c r="V56" s="102" t="s">
        <v>139</v>
      </c>
      <c r="W56" s="94">
        <v>48</v>
      </c>
      <c r="X56" s="98">
        <v>25</v>
      </c>
      <c r="Y56" s="94">
        <v>7150</v>
      </c>
      <c r="Z56" s="94">
        <f t="shared" si="12"/>
        <v>343200</v>
      </c>
      <c r="AA56" s="89">
        <v>7</v>
      </c>
      <c r="AB56" s="89">
        <v>7</v>
      </c>
      <c r="AC56" s="94">
        <f t="shared" si="13"/>
        <v>319176</v>
      </c>
      <c r="AD56" s="94">
        <f>IF(AND(AC56="",M53=""),0,IF((AC56=""),M53, IF( (M53=""),AC56,SUM(AC53:AC56)+M53)))</f>
        <v>1319644</v>
      </c>
      <c r="AE56" s="94">
        <f t="shared" si="14"/>
        <v>329911</v>
      </c>
      <c r="AF56" s="94">
        <v>0</v>
      </c>
      <c r="AG56" s="94">
        <f t="shared" si="15"/>
        <v>329911</v>
      </c>
      <c r="AH56" s="94">
        <v>0.3</v>
      </c>
    </row>
    <row r="57" spans="1:34" s="99" customFormat="1" x14ac:dyDescent="0.55000000000000004">
      <c r="A57" s="107"/>
      <c r="B57" s="102">
        <v>41</v>
      </c>
      <c r="C57" s="102">
        <v>8037</v>
      </c>
      <c r="D57" s="90" t="s">
        <v>140</v>
      </c>
      <c r="E57" s="102" t="s">
        <v>34</v>
      </c>
      <c r="F57" s="102">
        <v>16577</v>
      </c>
      <c r="G57" s="102">
        <v>0</v>
      </c>
      <c r="H57" s="102">
        <v>1</v>
      </c>
      <c r="I57" s="98">
        <v>0</v>
      </c>
      <c r="J57" s="102" t="s">
        <v>35</v>
      </c>
      <c r="K57" s="94">
        <f>((G57*400)+(H57*100))+I57</f>
        <v>100</v>
      </c>
      <c r="L57" s="94">
        <v>375</v>
      </c>
      <c r="M57" s="94">
        <f>K57*L57</f>
        <v>37500</v>
      </c>
      <c r="N57" s="102">
        <v>1</v>
      </c>
      <c r="O57" s="111" t="s">
        <v>132</v>
      </c>
      <c r="P57" s="96">
        <v>3570800208854</v>
      </c>
      <c r="Q57" s="111" t="s">
        <v>133</v>
      </c>
      <c r="R57" s="111" t="s">
        <v>136</v>
      </c>
      <c r="S57" s="97" t="s">
        <v>141</v>
      </c>
      <c r="T57" s="102" t="s">
        <v>51</v>
      </c>
      <c r="U57" s="102" t="s">
        <v>45</v>
      </c>
      <c r="V57" s="102" t="s">
        <v>52</v>
      </c>
      <c r="W57" s="94">
        <v>730.32</v>
      </c>
      <c r="X57" s="98">
        <v>91.57</v>
      </c>
      <c r="Y57" s="94">
        <v>6750</v>
      </c>
      <c r="Z57" s="94">
        <f t="shared" si="12"/>
        <v>4929660</v>
      </c>
      <c r="AA57" s="89">
        <v>20</v>
      </c>
      <c r="AB57" s="89">
        <v>30</v>
      </c>
      <c r="AC57" s="94">
        <f t="shared" si="13"/>
        <v>3450762</v>
      </c>
      <c r="AD57" s="94">
        <f>IF(AND(AC57="",M57=""),0,IF((AC57=""),M57, IF( (M57=""),AC57,SUM(AC57:AC60)+M57)))</f>
        <v>4230997.9000000004</v>
      </c>
      <c r="AE57" s="94">
        <f t="shared" si="14"/>
        <v>3874324.77703</v>
      </c>
      <c r="AF57" s="94">
        <v>10000000</v>
      </c>
      <c r="AG57" s="94">
        <v>37500</v>
      </c>
      <c r="AH57" s="94">
        <v>0.02</v>
      </c>
    </row>
    <row r="58" spans="1:34" s="99" customFormat="1" x14ac:dyDescent="0.55000000000000004">
      <c r="A58" s="107"/>
      <c r="B58" s="102"/>
      <c r="C58" s="102"/>
      <c r="D58" s="90"/>
      <c r="E58" s="102"/>
      <c r="F58" s="102"/>
      <c r="G58" s="102"/>
      <c r="H58" s="102"/>
      <c r="I58" s="98"/>
      <c r="J58" s="102"/>
      <c r="K58" s="94"/>
      <c r="L58" s="94"/>
      <c r="M58" s="94"/>
      <c r="N58" s="102">
        <v>2</v>
      </c>
      <c r="O58" s="111" t="s">
        <v>132</v>
      </c>
      <c r="P58" s="96">
        <v>3570800208854</v>
      </c>
      <c r="Q58" s="111" t="s">
        <v>133</v>
      </c>
      <c r="R58" s="111" t="s">
        <v>136</v>
      </c>
      <c r="S58" s="97" t="s">
        <v>142</v>
      </c>
      <c r="T58" s="102" t="s">
        <v>55</v>
      </c>
      <c r="U58" s="102" t="s">
        <v>45</v>
      </c>
      <c r="V58" s="102" t="s">
        <v>52</v>
      </c>
      <c r="W58" s="94">
        <v>67.239999999999995</v>
      </c>
      <c r="X58" s="98">
        <v>8.43</v>
      </c>
      <c r="Y58" s="94">
        <v>2650</v>
      </c>
      <c r="Z58" s="94">
        <f t="shared" si="12"/>
        <v>178186</v>
      </c>
      <c r="AA58" s="89">
        <v>20</v>
      </c>
      <c r="AB58" s="89">
        <v>30</v>
      </c>
      <c r="AC58" s="94">
        <f t="shared" si="13"/>
        <v>124730.2</v>
      </c>
      <c r="AD58" s="94">
        <f>IF(AND(AC58="",M57=""),0,IF((AC58=""),M57, IF( (M57=""),AC58,SUM(AC57:AC60)+M57)))</f>
        <v>4230997.9000000004</v>
      </c>
      <c r="AE58" s="94">
        <f t="shared" si="14"/>
        <v>356673.12297000003</v>
      </c>
      <c r="AF58" s="94">
        <v>10000000</v>
      </c>
      <c r="AG58" s="94">
        <f t="shared" si="15"/>
        <v>0</v>
      </c>
      <c r="AH58" s="94">
        <v>0.02</v>
      </c>
    </row>
    <row r="59" spans="1:34" s="99" customFormat="1" x14ac:dyDescent="0.55000000000000004">
      <c r="A59" s="107"/>
      <c r="B59" s="102">
        <v>42</v>
      </c>
      <c r="C59" s="102">
        <v>8038</v>
      </c>
      <c r="D59" s="90" t="s">
        <v>143</v>
      </c>
      <c r="E59" s="102" t="s">
        <v>34</v>
      </c>
      <c r="F59" s="102">
        <v>19594</v>
      </c>
      <c r="G59" s="102">
        <v>0</v>
      </c>
      <c r="H59" s="102">
        <v>0</v>
      </c>
      <c r="I59" s="98">
        <v>52.1</v>
      </c>
      <c r="J59" s="102" t="s">
        <v>35</v>
      </c>
      <c r="K59" s="94">
        <f>((G59*400)+(H59*100))+I59</f>
        <v>52.1</v>
      </c>
      <c r="L59" s="94">
        <v>375</v>
      </c>
      <c r="M59" s="94">
        <f>K59*L59</f>
        <v>19537.5</v>
      </c>
      <c r="N59" s="102">
        <v>1</v>
      </c>
      <c r="O59" s="111" t="s">
        <v>132</v>
      </c>
      <c r="P59" s="96">
        <v>3570800208854</v>
      </c>
      <c r="Q59" s="111" t="s">
        <v>133</v>
      </c>
      <c r="R59" s="111" t="s">
        <v>136</v>
      </c>
      <c r="S59" s="97" t="s">
        <v>144</v>
      </c>
      <c r="T59" s="102" t="s">
        <v>51</v>
      </c>
      <c r="U59" s="102" t="s">
        <v>45</v>
      </c>
      <c r="V59" s="102" t="s">
        <v>52</v>
      </c>
      <c r="W59" s="94">
        <v>94.87</v>
      </c>
      <c r="X59" s="98">
        <v>100</v>
      </c>
      <c r="Y59" s="94">
        <v>6750</v>
      </c>
      <c r="Z59" s="94">
        <f t="shared" si="12"/>
        <v>640372.5</v>
      </c>
      <c r="AA59" s="89">
        <v>19</v>
      </c>
      <c r="AB59" s="89">
        <v>28</v>
      </c>
      <c r="AC59" s="94">
        <f t="shared" si="13"/>
        <v>461068.2</v>
      </c>
      <c r="AD59" s="94">
        <f>IF(AND(AC59="",M59=""),0,IF((AC59=""),M59, IF( (M59=""),AC59,SUM(AC59:AC61)+M59)))</f>
        <v>794480.7</v>
      </c>
      <c r="AE59" s="94">
        <f t="shared" si="14"/>
        <v>794480.7</v>
      </c>
      <c r="AF59" s="94">
        <v>10000000</v>
      </c>
      <c r="AG59" s="94">
        <v>19537</v>
      </c>
      <c r="AH59" s="94">
        <v>0.02</v>
      </c>
    </row>
    <row r="60" spans="1:34" s="99" customFormat="1" x14ac:dyDescent="0.55000000000000004">
      <c r="A60" s="107"/>
      <c r="B60" s="102">
        <v>43</v>
      </c>
      <c r="C60" s="102">
        <v>8047</v>
      </c>
      <c r="D60" s="90" t="s">
        <v>145</v>
      </c>
      <c r="E60" s="102" t="s">
        <v>34</v>
      </c>
      <c r="F60" s="102">
        <v>19603</v>
      </c>
      <c r="G60" s="102">
        <v>1</v>
      </c>
      <c r="H60" s="102">
        <v>3</v>
      </c>
      <c r="I60" s="98">
        <v>90.8</v>
      </c>
      <c r="J60" s="102" t="s">
        <v>62</v>
      </c>
      <c r="K60" s="94">
        <f>((G60*400)+(H60*100))+I60</f>
        <v>790.8</v>
      </c>
      <c r="L60" s="94">
        <v>375</v>
      </c>
      <c r="M60" s="94">
        <f>K60*L60</f>
        <v>296550</v>
      </c>
      <c r="N60" s="102">
        <v>1</v>
      </c>
      <c r="O60" s="111" t="s">
        <v>132</v>
      </c>
      <c r="P60" s="96">
        <v>3570800208854</v>
      </c>
      <c r="Q60" s="111" t="s">
        <v>133</v>
      </c>
      <c r="R60" s="111" t="s">
        <v>136</v>
      </c>
      <c r="S60" s="97"/>
      <c r="T60" s="102" t="s">
        <v>51</v>
      </c>
      <c r="U60" s="102" t="s">
        <v>45</v>
      </c>
      <c r="V60" s="102" t="s">
        <v>46</v>
      </c>
      <c r="W60" s="94">
        <v>25</v>
      </c>
      <c r="X60" s="98">
        <v>4.87</v>
      </c>
      <c r="Y60" s="94">
        <v>6750</v>
      </c>
      <c r="Z60" s="94">
        <f t="shared" si="12"/>
        <v>168750</v>
      </c>
      <c r="AA60" s="89">
        <v>7</v>
      </c>
      <c r="AB60" s="89">
        <v>7</v>
      </c>
      <c r="AC60" s="94">
        <f t="shared" si="13"/>
        <v>156937.5</v>
      </c>
      <c r="AD60" s="94">
        <f>IF(AND(AC60="",M60=""),0,IF((AC60=""),M60, IF( (M60=""),AC60,SUM(AC60:AC68)+M60)))</f>
        <v>3469706.28</v>
      </c>
      <c r="AE60" s="94">
        <f t="shared" si="14"/>
        <v>168974.695836</v>
      </c>
      <c r="AF60" s="94">
        <v>0</v>
      </c>
      <c r="AG60" s="94">
        <f t="shared" si="15"/>
        <v>168974.695836</v>
      </c>
      <c r="AH60" s="94">
        <v>0.3</v>
      </c>
    </row>
    <row r="61" spans="1:34" s="99" customFormat="1" x14ac:dyDescent="0.55000000000000004">
      <c r="A61" s="107"/>
      <c r="B61" s="102"/>
      <c r="C61" s="102"/>
      <c r="D61" s="90"/>
      <c r="E61" s="102"/>
      <c r="F61" s="102"/>
      <c r="G61" s="102"/>
      <c r="H61" s="102"/>
      <c r="I61" s="98"/>
      <c r="J61" s="102"/>
      <c r="K61" s="94"/>
      <c r="L61" s="94"/>
      <c r="M61" s="94"/>
      <c r="N61" s="102">
        <v>2</v>
      </c>
      <c r="O61" s="111" t="s">
        <v>132</v>
      </c>
      <c r="P61" s="96">
        <v>3570800208854</v>
      </c>
      <c r="Q61" s="111" t="s">
        <v>133</v>
      </c>
      <c r="R61" s="111" t="s">
        <v>136</v>
      </c>
      <c r="S61" s="97"/>
      <c r="T61" s="102" t="s">
        <v>51</v>
      </c>
      <c r="U61" s="102" t="s">
        <v>45</v>
      </c>
      <c r="V61" s="102" t="s">
        <v>46</v>
      </c>
      <c r="W61" s="94">
        <v>25</v>
      </c>
      <c r="X61" s="98">
        <v>4.87</v>
      </c>
      <c r="Y61" s="94">
        <v>6750</v>
      </c>
      <c r="Z61" s="94">
        <f t="shared" si="12"/>
        <v>168750</v>
      </c>
      <c r="AA61" s="89">
        <v>7</v>
      </c>
      <c r="AB61" s="89">
        <v>7</v>
      </c>
      <c r="AC61" s="94">
        <f t="shared" si="13"/>
        <v>156937.5</v>
      </c>
      <c r="AD61" s="94">
        <f>IF(AND(AC61="",M60=""),0,IF((AC61=""),M60, IF( (M60=""),AC61,SUM(AC60:AC68)+M60)))</f>
        <v>3469706.28</v>
      </c>
      <c r="AE61" s="94">
        <f t="shared" si="14"/>
        <v>168974.695836</v>
      </c>
      <c r="AF61" s="94">
        <v>0</v>
      </c>
      <c r="AG61" s="94">
        <f t="shared" si="15"/>
        <v>168974.695836</v>
      </c>
      <c r="AH61" s="94">
        <v>0.3</v>
      </c>
    </row>
    <row r="62" spans="1:34" s="99" customFormat="1" x14ac:dyDescent="0.55000000000000004">
      <c r="A62" s="107"/>
      <c r="B62" s="102"/>
      <c r="C62" s="102"/>
      <c r="D62" s="90"/>
      <c r="E62" s="102"/>
      <c r="F62" s="102"/>
      <c r="G62" s="102"/>
      <c r="H62" s="102"/>
      <c r="I62" s="98"/>
      <c r="J62" s="102"/>
      <c r="K62" s="94"/>
      <c r="L62" s="94"/>
      <c r="M62" s="94"/>
      <c r="N62" s="102">
        <v>3</v>
      </c>
      <c r="O62" s="111" t="s">
        <v>132</v>
      </c>
      <c r="P62" s="96">
        <v>3570800208854</v>
      </c>
      <c r="Q62" s="111" t="s">
        <v>133</v>
      </c>
      <c r="R62" s="111" t="s">
        <v>136</v>
      </c>
      <c r="S62" s="97"/>
      <c r="T62" s="102" t="s">
        <v>51</v>
      </c>
      <c r="U62" s="102" t="s">
        <v>45</v>
      </c>
      <c r="V62" s="102" t="s">
        <v>46</v>
      </c>
      <c r="W62" s="94">
        <v>25</v>
      </c>
      <c r="X62" s="98">
        <v>4.87</v>
      </c>
      <c r="Y62" s="94">
        <v>6750</v>
      </c>
      <c r="Z62" s="94">
        <f t="shared" si="12"/>
        <v>168750</v>
      </c>
      <c r="AA62" s="89">
        <v>7</v>
      </c>
      <c r="AB62" s="89">
        <v>7</v>
      </c>
      <c r="AC62" s="94">
        <f t="shared" si="13"/>
        <v>156937.5</v>
      </c>
      <c r="AD62" s="94">
        <f>IF(AND(AC62="",M60=""),0,IF((AC62=""),M60, IF( (M60=""),AC62,SUM(AC60:AC68)+M60)))</f>
        <v>3469706.28</v>
      </c>
      <c r="AE62" s="94">
        <f t="shared" si="14"/>
        <v>168974.695836</v>
      </c>
      <c r="AF62" s="94">
        <v>0</v>
      </c>
      <c r="AG62" s="94">
        <f t="shared" si="15"/>
        <v>168974.695836</v>
      </c>
      <c r="AH62" s="94">
        <v>0.3</v>
      </c>
    </row>
    <row r="63" spans="1:34" s="99" customFormat="1" x14ac:dyDescent="0.55000000000000004">
      <c r="A63" s="107"/>
      <c r="B63" s="102"/>
      <c r="C63" s="102"/>
      <c r="D63" s="90"/>
      <c r="E63" s="102"/>
      <c r="F63" s="102"/>
      <c r="G63" s="102"/>
      <c r="H63" s="102"/>
      <c r="I63" s="98"/>
      <c r="J63" s="102"/>
      <c r="K63" s="94"/>
      <c r="L63" s="94"/>
      <c r="M63" s="94"/>
      <c r="N63" s="102">
        <v>4</v>
      </c>
      <c r="O63" s="111" t="s">
        <v>132</v>
      </c>
      <c r="P63" s="96">
        <v>3570800208854</v>
      </c>
      <c r="Q63" s="111" t="s">
        <v>133</v>
      </c>
      <c r="R63" s="111" t="s">
        <v>136</v>
      </c>
      <c r="S63" s="97"/>
      <c r="T63" s="102" t="s">
        <v>73</v>
      </c>
      <c r="U63" s="102" t="s">
        <v>45</v>
      </c>
      <c r="V63" s="102" t="s">
        <v>46</v>
      </c>
      <c r="W63" s="94">
        <v>194.36</v>
      </c>
      <c r="X63" s="98">
        <v>37.85</v>
      </c>
      <c r="Y63" s="94">
        <v>6600</v>
      </c>
      <c r="Z63" s="94">
        <f t="shared" si="12"/>
        <v>1282776</v>
      </c>
      <c r="AA63" s="89">
        <v>7</v>
      </c>
      <c r="AB63" s="89">
        <v>7</v>
      </c>
      <c r="AC63" s="94">
        <f t="shared" si="13"/>
        <v>1192981.68</v>
      </c>
      <c r="AD63" s="94">
        <f>IF(AND(AC63="",M60=""),0,IF((AC63=""),M60, IF( (M60=""),AC63,SUM(AC60:AC68)+M60)))</f>
        <v>3469706.28</v>
      </c>
      <c r="AE63" s="94">
        <f t="shared" si="14"/>
        <v>1313283.8269799999</v>
      </c>
      <c r="AF63" s="94">
        <v>0</v>
      </c>
      <c r="AG63" s="94">
        <f t="shared" si="15"/>
        <v>1313283.8269799999</v>
      </c>
      <c r="AH63" s="94">
        <v>0.02</v>
      </c>
    </row>
    <row r="64" spans="1:34" s="99" customFormat="1" x14ac:dyDescent="0.55000000000000004">
      <c r="A64" s="107"/>
      <c r="B64" s="102"/>
      <c r="C64" s="102"/>
      <c r="D64" s="90"/>
      <c r="E64" s="102"/>
      <c r="F64" s="102"/>
      <c r="G64" s="102"/>
      <c r="H64" s="102"/>
      <c r="I64" s="98"/>
      <c r="J64" s="102"/>
      <c r="K64" s="94"/>
      <c r="L64" s="94"/>
      <c r="M64" s="94"/>
      <c r="N64" s="102">
        <v>5</v>
      </c>
      <c r="O64" s="111" t="s">
        <v>132</v>
      </c>
      <c r="P64" s="96">
        <v>3570800208854</v>
      </c>
      <c r="Q64" s="111" t="s">
        <v>133</v>
      </c>
      <c r="R64" s="111" t="s">
        <v>136</v>
      </c>
      <c r="S64" s="97"/>
      <c r="T64" s="102" t="s">
        <v>51</v>
      </c>
      <c r="U64" s="102" t="s">
        <v>45</v>
      </c>
      <c r="V64" s="102" t="s">
        <v>46</v>
      </c>
      <c r="W64" s="94">
        <v>25</v>
      </c>
      <c r="X64" s="98">
        <v>4.87</v>
      </c>
      <c r="Y64" s="94">
        <v>6750</v>
      </c>
      <c r="Z64" s="94">
        <f t="shared" si="12"/>
        <v>168750</v>
      </c>
      <c r="AA64" s="89">
        <v>7</v>
      </c>
      <c r="AB64" s="89">
        <v>7</v>
      </c>
      <c r="AC64" s="94">
        <f t="shared" si="13"/>
        <v>156937.5</v>
      </c>
      <c r="AD64" s="94">
        <f>IF(AND(AC64="",M60=""),0,IF((AC64=""),M60, IF( (M60=""),AC64,SUM(AC60:AC68)+M60)))</f>
        <v>3469706.28</v>
      </c>
      <c r="AE64" s="94">
        <f t="shared" si="14"/>
        <v>168974.695836</v>
      </c>
      <c r="AF64" s="94">
        <v>0</v>
      </c>
      <c r="AG64" s="94">
        <f t="shared" si="15"/>
        <v>168974.695836</v>
      </c>
      <c r="AH64" s="94">
        <v>0.3</v>
      </c>
    </row>
    <row r="65" spans="1:34" s="99" customFormat="1" x14ac:dyDescent="0.55000000000000004">
      <c r="A65" s="107"/>
      <c r="B65" s="102"/>
      <c r="C65" s="102"/>
      <c r="D65" s="90"/>
      <c r="E65" s="102"/>
      <c r="F65" s="102"/>
      <c r="G65" s="102"/>
      <c r="H65" s="102"/>
      <c r="I65" s="98"/>
      <c r="J65" s="102"/>
      <c r="K65" s="94"/>
      <c r="L65" s="94"/>
      <c r="M65" s="94"/>
      <c r="N65" s="102">
        <v>6</v>
      </c>
      <c r="O65" s="111" t="s">
        <v>132</v>
      </c>
      <c r="P65" s="96">
        <v>3570800208854</v>
      </c>
      <c r="Q65" s="111" t="s">
        <v>133</v>
      </c>
      <c r="R65" s="111" t="s">
        <v>136</v>
      </c>
      <c r="S65" s="97"/>
      <c r="T65" s="102" t="s">
        <v>73</v>
      </c>
      <c r="U65" s="102" t="s">
        <v>45</v>
      </c>
      <c r="V65" s="102" t="s">
        <v>46</v>
      </c>
      <c r="W65" s="94">
        <v>101.4</v>
      </c>
      <c r="X65" s="98">
        <v>19.739999999999998</v>
      </c>
      <c r="Y65" s="94">
        <v>6600</v>
      </c>
      <c r="Z65" s="94">
        <f t="shared" si="12"/>
        <v>669240</v>
      </c>
      <c r="AA65" s="89">
        <v>7</v>
      </c>
      <c r="AB65" s="89">
        <v>7</v>
      </c>
      <c r="AC65" s="94">
        <f t="shared" si="13"/>
        <v>622393.19999999995</v>
      </c>
      <c r="AD65" s="94">
        <f>IF(AND(AC65="",M60=""),0,IF((AC65=""),M60, IF( (M60=""),AC65,SUM(AC60:AC68)+M60)))</f>
        <v>3469706.28</v>
      </c>
      <c r="AE65" s="94">
        <f t="shared" si="14"/>
        <v>684920.01967199997</v>
      </c>
      <c r="AF65" s="94">
        <v>0</v>
      </c>
      <c r="AG65" s="94">
        <f t="shared" si="15"/>
        <v>684920.01967199997</v>
      </c>
      <c r="AH65" s="94">
        <v>0.3</v>
      </c>
    </row>
    <row r="66" spans="1:34" s="99" customFormat="1" x14ac:dyDescent="0.55000000000000004">
      <c r="A66" s="107"/>
      <c r="B66" s="102"/>
      <c r="C66" s="102"/>
      <c r="D66" s="90"/>
      <c r="E66" s="102"/>
      <c r="F66" s="102"/>
      <c r="G66" s="102"/>
      <c r="H66" s="102"/>
      <c r="I66" s="98"/>
      <c r="J66" s="102"/>
      <c r="K66" s="94"/>
      <c r="L66" s="94"/>
      <c r="M66" s="94"/>
      <c r="N66" s="102">
        <v>7</v>
      </c>
      <c r="O66" s="111" t="s">
        <v>132</v>
      </c>
      <c r="P66" s="96">
        <v>3570800208854</v>
      </c>
      <c r="Q66" s="111" t="s">
        <v>133</v>
      </c>
      <c r="R66" s="111" t="s">
        <v>136</v>
      </c>
      <c r="S66" s="97"/>
      <c r="T66" s="102" t="s">
        <v>51</v>
      </c>
      <c r="U66" s="102" t="s">
        <v>45</v>
      </c>
      <c r="V66" s="102" t="s">
        <v>46</v>
      </c>
      <c r="W66" s="94">
        <v>25</v>
      </c>
      <c r="X66" s="98">
        <v>4.87</v>
      </c>
      <c r="Y66" s="94">
        <v>6750</v>
      </c>
      <c r="Z66" s="94">
        <f t="shared" si="12"/>
        <v>168750</v>
      </c>
      <c r="AA66" s="89">
        <v>7</v>
      </c>
      <c r="AB66" s="89">
        <v>7</v>
      </c>
      <c r="AC66" s="94">
        <f t="shared" si="13"/>
        <v>156937.5</v>
      </c>
      <c r="AD66" s="94">
        <f>IF(AND(AC66="",M60=""),0,IF((AC66=""),M60, IF( (M60=""),AC66,SUM(AC60:AC68)+M60)))</f>
        <v>3469706.28</v>
      </c>
      <c r="AE66" s="94">
        <f t="shared" si="14"/>
        <v>168974.695836</v>
      </c>
      <c r="AF66" s="94">
        <v>0</v>
      </c>
      <c r="AG66" s="94">
        <f t="shared" si="15"/>
        <v>168974.695836</v>
      </c>
      <c r="AH66" s="94">
        <v>0.3</v>
      </c>
    </row>
    <row r="67" spans="1:34" s="99" customFormat="1" x14ac:dyDescent="0.55000000000000004">
      <c r="A67" s="107"/>
      <c r="B67" s="102"/>
      <c r="C67" s="102"/>
      <c r="D67" s="90"/>
      <c r="E67" s="102"/>
      <c r="F67" s="102"/>
      <c r="G67" s="102"/>
      <c r="H67" s="102"/>
      <c r="I67" s="98"/>
      <c r="J67" s="102"/>
      <c r="K67" s="94"/>
      <c r="L67" s="94"/>
      <c r="M67" s="94"/>
      <c r="N67" s="102">
        <v>8</v>
      </c>
      <c r="O67" s="111" t="s">
        <v>132</v>
      </c>
      <c r="P67" s="96">
        <v>3570800208854</v>
      </c>
      <c r="Q67" s="111" t="s">
        <v>133</v>
      </c>
      <c r="R67" s="111" t="s">
        <v>136</v>
      </c>
      <c r="S67" s="97" t="s">
        <v>146</v>
      </c>
      <c r="T67" s="102" t="s">
        <v>73</v>
      </c>
      <c r="U67" s="102" t="s">
        <v>45</v>
      </c>
      <c r="V67" s="102" t="s">
        <v>46</v>
      </c>
      <c r="W67" s="94">
        <v>67.8</v>
      </c>
      <c r="X67" s="98">
        <v>13.2</v>
      </c>
      <c r="Y67" s="94">
        <v>6600</v>
      </c>
      <c r="Z67" s="94">
        <f t="shared" si="12"/>
        <v>447480</v>
      </c>
      <c r="AA67" s="89">
        <v>7</v>
      </c>
      <c r="AB67" s="89">
        <v>7</v>
      </c>
      <c r="AC67" s="94">
        <f t="shared" si="13"/>
        <v>416156.4</v>
      </c>
      <c r="AD67" s="94">
        <f>IF(AND(AC67="",M60=""),0,IF((AC67=""),M60, IF( (M60=""),AC67,SUM(AC60:AC68)+M60)))</f>
        <v>3469706.28</v>
      </c>
      <c r="AE67" s="94">
        <f t="shared" si="14"/>
        <v>458001.22895999998</v>
      </c>
      <c r="AF67" s="94">
        <v>0</v>
      </c>
      <c r="AG67" s="94">
        <f t="shared" si="15"/>
        <v>458001.22895999998</v>
      </c>
      <c r="AH67" s="94">
        <v>0.3</v>
      </c>
    </row>
    <row r="68" spans="1:34" s="99" customFormat="1" x14ac:dyDescent="0.55000000000000004">
      <c r="A68" s="107"/>
      <c r="B68" s="102"/>
      <c r="C68" s="102"/>
      <c r="D68" s="90"/>
      <c r="E68" s="102"/>
      <c r="F68" s="102"/>
      <c r="G68" s="102"/>
      <c r="H68" s="102"/>
      <c r="I68" s="98"/>
      <c r="J68" s="102"/>
      <c r="K68" s="94"/>
      <c r="L68" s="94"/>
      <c r="M68" s="94"/>
      <c r="N68" s="102">
        <v>9</v>
      </c>
      <c r="O68" s="111" t="s">
        <v>132</v>
      </c>
      <c r="P68" s="96">
        <v>3570800208854</v>
      </c>
      <c r="Q68" s="111" t="s">
        <v>133</v>
      </c>
      <c r="R68" s="111" t="s">
        <v>136</v>
      </c>
      <c r="S68" s="97" t="s">
        <v>147</v>
      </c>
      <c r="T68" s="102" t="s">
        <v>51</v>
      </c>
      <c r="U68" s="102" t="s">
        <v>45</v>
      </c>
      <c r="V68" s="102" t="s">
        <v>46</v>
      </c>
      <c r="W68" s="94">
        <v>25</v>
      </c>
      <c r="X68" s="98">
        <v>4.87</v>
      </c>
      <c r="Y68" s="94">
        <v>6750</v>
      </c>
      <c r="Z68" s="94">
        <f t="shared" si="12"/>
        <v>168750</v>
      </c>
      <c r="AA68" s="89">
        <v>7</v>
      </c>
      <c r="AB68" s="89">
        <v>7</v>
      </c>
      <c r="AC68" s="94">
        <f t="shared" si="13"/>
        <v>156937.5</v>
      </c>
      <c r="AD68" s="94">
        <f>IF(AND(AC68="",M60=""),0,IF((AC68=""),M60, IF( (M60=""),AC68,SUM(AC60:AC68)+M60)))</f>
        <v>3469706.28</v>
      </c>
      <c r="AE68" s="94">
        <f t="shared" si="14"/>
        <v>168974.695836</v>
      </c>
      <c r="AF68" s="94">
        <v>0</v>
      </c>
      <c r="AG68" s="94">
        <f t="shared" si="15"/>
        <v>168974.695836</v>
      </c>
      <c r="AH68" s="94">
        <v>0.3</v>
      </c>
    </row>
    <row r="69" spans="1:34" s="99" customFormat="1" x14ac:dyDescent="0.55000000000000004">
      <c r="A69" s="107"/>
      <c r="B69" s="102">
        <v>44</v>
      </c>
      <c r="C69" s="102">
        <v>8039</v>
      </c>
      <c r="D69" s="90" t="s">
        <v>148</v>
      </c>
      <c r="E69" s="102" t="s">
        <v>34</v>
      </c>
      <c r="F69" s="102">
        <v>21825</v>
      </c>
      <c r="G69" s="102">
        <v>0</v>
      </c>
      <c r="H69" s="102">
        <v>0</v>
      </c>
      <c r="I69" s="98">
        <v>50</v>
      </c>
      <c r="J69" s="102" t="s">
        <v>35</v>
      </c>
      <c r="K69" s="94">
        <f>((G69*400)+(H69*100))+I69</f>
        <v>50</v>
      </c>
      <c r="L69" s="94">
        <v>375</v>
      </c>
      <c r="M69" s="94">
        <f>K69*L69</f>
        <v>18750</v>
      </c>
      <c r="N69" s="102">
        <v>1</v>
      </c>
      <c r="O69" s="111" t="s">
        <v>132</v>
      </c>
      <c r="P69" s="96">
        <v>3570800208854</v>
      </c>
      <c r="Q69" s="111" t="s">
        <v>133</v>
      </c>
      <c r="R69" s="111" t="s">
        <v>136</v>
      </c>
      <c r="S69" s="97"/>
      <c r="T69" s="102" t="s">
        <v>51</v>
      </c>
      <c r="U69" s="102" t="s">
        <v>45</v>
      </c>
      <c r="V69" s="102" t="s">
        <v>52</v>
      </c>
      <c r="W69" s="94">
        <v>77.599999999999994</v>
      </c>
      <c r="X69" s="98">
        <v>100</v>
      </c>
      <c r="Y69" s="94">
        <v>6750</v>
      </c>
      <c r="Z69" s="94">
        <f t="shared" si="12"/>
        <v>523799.99999999994</v>
      </c>
      <c r="AA69" s="89">
        <v>7</v>
      </c>
      <c r="AB69" s="89">
        <v>7</v>
      </c>
      <c r="AC69" s="94">
        <f t="shared" si="13"/>
        <v>487133.99999999994</v>
      </c>
      <c r="AD69" s="94">
        <f>IF(AND(AC69="",M69=""),0,IF((AC69=""),M69, IF( (M69=""),AC69,AC69+M69)))</f>
        <v>505883.99999999994</v>
      </c>
      <c r="AE69" s="94">
        <f t="shared" si="14"/>
        <v>505883.99999999994</v>
      </c>
      <c r="AF69" s="94">
        <v>0</v>
      </c>
      <c r="AG69" s="94">
        <f t="shared" si="15"/>
        <v>505883.99999999994</v>
      </c>
      <c r="AH69" s="94">
        <v>0.02</v>
      </c>
    </row>
    <row r="70" spans="1:34" s="99" customFormat="1" x14ac:dyDescent="0.55000000000000004">
      <c r="A70" s="107"/>
      <c r="B70" s="102">
        <v>45</v>
      </c>
      <c r="C70" s="102">
        <v>10207</v>
      </c>
      <c r="D70" s="90" t="s">
        <v>149</v>
      </c>
      <c r="E70" s="102" t="s">
        <v>34</v>
      </c>
      <c r="F70" s="102">
        <v>22685</v>
      </c>
      <c r="G70" s="102">
        <v>0</v>
      </c>
      <c r="H70" s="102">
        <v>0</v>
      </c>
      <c r="I70" s="98">
        <v>49</v>
      </c>
      <c r="J70" s="102" t="s">
        <v>68</v>
      </c>
      <c r="K70" s="94">
        <f>((G70*400)+(H70*100))+I70</f>
        <v>49</v>
      </c>
      <c r="L70" s="94">
        <v>400</v>
      </c>
      <c r="M70" s="94">
        <f>K70*L70</f>
        <v>19600</v>
      </c>
      <c r="N70" s="102"/>
      <c r="O70" s="111"/>
      <c r="P70" s="96"/>
      <c r="Q70" s="111"/>
      <c r="R70" s="111"/>
      <c r="S70" s="97"/>
      <c r="T70" s="102"/>
      <c r="U70" s="102"/>
      <c r="V70" s="102"/>
      <c r="W70" s="94"/>
      <c r="X70" s="98"/>
      <c r="Y70" s="94"/>
      <c r="Z70" s="94"/>
      <c r="AA70" s="89"/>
      <c r="AB70" s="89"/>
      <c r="AC70" s="94"/>
      <c r="AD70" s="94">
        <f>IF(AND(AC70="",M70=""),0,IF((AC70=""),M70,IF((M70=""),AC70,AC70+M70)))</f>
        <v>19600</v>
      </c>
      <c r="AE70" s="94">
        <f t="shared" si="14"/>
        <v>19600</v>
      </c>
      <c r="AF70" s="94">
        <v>0</v>
      </c>
      <c r="AG70" s="94">
        <f t="shared" si="15"/>
        <v>19600</v>
      </c>
      <c r="AH70" s="94">
        <v>0.3</v>
      </c>
    </row>
    <row r="71" spans="1:34" s="99" customFormat="1" x14ac:dyDescent="0.55000000000000004">
      <c r="A71" s="107"/>
      <c r="B71" s="102">
        <v>46</v>
      </c>
      <c r="C71" s="102">
        <v>10206</v>
      </c>
      <c r="D71" s="90" t="s">
        <v>150</v>
      </c>
      <c r="E71" s="102" t="s">
        <v>34</v>
      </c>
      <c r="F71" s="102">
        <v>24183</v>
      </c>
      <c r="G71" s="102">
        <v>0</v>
      </c>
      <c r="H71" s="102">
        <v>2</v>
      </c>
      <c r="I71" s="98">
        <v>0</v>
      </c>
      <c r="J71" s="102" t="s">
        <v>68</v>
      </c>
      <c r="K71" s="94">
        <f>((G71*400)+(H71*100))+I71</f>
        <v>200</v>
      </c>
      <c r="L71" s="94">
        <v>375</v>
      </c>
      <c r="M71" s="94">
        <f>K71*L71</f>
        <v>75000</v>
      </c>
      <c r="N71" s="102"/>
      <c r="O71" s="111"/>
      <c r="P71" s="96"/>
      <c r="Q71" s="111"/>
      <c r="R71" s="111"/>
      <c r="S71" s="97"/>
      <c r="T71" s="102"/>
      <c r="U71" s="102"/>
      <c r="V71" s="102"/>
      <c r="W71" s="94"/>
      <c r="X71" s="98"/>
      <c r="Y71" s="94"/>
      <c r="Z71" s="94"/>
      <c r="AA71" s="89"/>
      <c r="AB71" s="89"/>
      <c r="AC71" s="94"/>
      <c r="AD71" s="94">
        <f>IF(AND(AC71="",M71=""),0,IF((AC71=""),M71,IF((M71=""),AC71,AC71+M71)))</f>
        <v>75000</v>
      </c>
      <c r="AE71" s="94">
        <f t="shared" si="14"/>
        <v>75000</v>
      </c>
      <c r="AF71" s="94">
        <v>0</v>
      </c>
      <c r="AG71" s="94">
        <f t="shared" si="15"/>
        <v>75000</v>
      </c>
      <c r="AH71" s="94">
        <v>0.3</v>
      </c>
    </row>
    <row r="72" spans="1:34" s="99" customFormat="1" x14ac:dyDescent="0.55000000000000004">
      <c r="A72" s="107"/>
      <c r="B72" s="102">
        <v>47</v>
      </c>
      <c r="C72" s="102">
        <v>7910</v>
      </c>
      <c r="D72" s="90" t="s">
        <v>151</v>
      </c>
      <c r="E72" s="102" t="s">
        <v>34</v>
      </c>
      <c r="F72" s="102">
        <v>26679</v>
      </c>
      <c r="G72" s="102">
        <v>0</v>
      </c>
      <c r="H72" s="102">
        <v>0</v>
      </c>
      <c r="I72" s="98">
        <v>23.8</v>
      </c>
      <c r="J72" s="102" t="s">
        <v>35</v>
      </c>
      <c r="K72" s="94">
        <f>((G72*400)+(H72*100))+I72</f>
        <v>23.8</v>
      </c>
      <c r="L72" s="94">
        <v>1900</v>
      </c>
      <c r="M72" s="94">
        <f>K72*L72</f>
        <v>45220</v>
      </c>
      <c r="N72" s="102">
        <v>1</v>
      </c>
      <c r="O72" s="111" t="s">
        <v>132</v>
      </c>
      <c r="P72" s="96">
        <v>3570800208854</v>
      </c>
      <c r="Q72" s="111" t="s">
        <v>133</v>
      </c>
      <c r="R72" s="111" t="s">
        <v>136</v>
      </c>
      <c r="S72" s="97" t="s">
        <v>152</v>
      </c>
      <c r="T72" s="102" t="s">
        <v>51</v>
      </c>
      <c r="U72" s="102" t="s">
        <v>45</v>
      </c>
      <c r="V72" s="102" t="s">
        <v>52</v>
      </c>
      <c r="W72" s="94">
        <v>48</v>
      </c>
      <c r="X72" s="98">
        <v>100</v>
      </c>
      <c r="Y72" s="94">
        <v>6750</v>
      </c>
      <c r="Z72" s="94">
        <f>W72*Y72</f>
        <v>324000</v>
      </c>
      <c r="AA72" s="89">
        <v>7</v>
      </c>
      <c r="AB72" s="89">
        <v>7</v>
      </c>
      <c r="AC72" s="94">
        <f>(Z72*(100-AB72))/100</f>
        <v>301320</v>
      </c>
      <c r="AD72" s="94">
        <f>IF(AND(AC72="",M72=""),0,IF((AC72=""),M72, IF( (M72=""),AC72,SUM(AC72:AC73)+M72)))</f>
        <v>346540</v>
      </c>
      <c r="AE72" s="94">
        <f t="shared" si="14"/>
        <v>346540</v>
      </c>
      <c r="AF72" s="94">
        <v>0</v>
      </c>
      <c r="AG72" s="94">
        <f t="shared" si="15"/>
        <v>346540</v>
      </c>
      <c r="AH72" s="94">
        <v>0.02</v>
      </c>
    </row>
    <row r="73" spans="1:34" s="99" customFormat="1" x14ac:dyDescent="0.55000000000000004">
      <c r="A73" s="107"/>
      <c r="B73" s="102"/>
      <c r="C73" s="102"/>
      <c r="D73" s="90"/>
      <c r="E73" s="102"/>
      <c r="F73" s="102"/>
      <c r="G73" s="102"/>
      <c r="H73" s="102"/>
      <c r="I73" s="98"/>
      <c r="J73" s="102"/>
      <c r="K73" s="94"/>
      <c r="L73" s="94" t="s">
        <v>63</v>
      </c>
      <c r="M73" s="94">
        <f>SUM(M53:M72)</f>
        <v>555097.5</v>
      </c>
      <c r="N73" s="102"/>
      <c r="O73" s="111"/>
      <c r="P73" s="96"/>
      <c r="Q73" s="111"/>
      <c r="R73" s="111"/>
      <c r="S73" s="97"/>
      <c r="T73" s="102"/>
      <c r="U73" s="102"/>
      <c r="V73" s="102"/>
      <c r="W73" s="94"/>
      <c r="X73" s="98"/>
      <c r="Y73" s="94"/>
      <c r="Z73" s="94"/>
      <c r="AA73" s="89"/>
      <c r="AB73" s="89"/>
      <c r="AC73" s="94"/>
      <c r="AD73" s="94"/>
      <c r="AE73" s="94">
        <f>SUM(AE53:AE72)</f>
        <v>10762199.850628002</v>
      </c>
      <c r="AF73" s="94"/>
      <c r="AG73" s="94">
        <f>SUM(AG53:AG72)</f>
        <v>5133936.2506280001</v>
      </c>
      <c r="AH73" s="94"/>
    </row>
    <row r="74" spans="1:34" s="73" customFormat="1" x14ac:dyDescent="0.55000000000000004">
      <c r="A74" s="108" t="s">
        <v>155</v>
      </c>
      <c r="B74" s="109">
        <v>48</v>
      </c>
      <c r="C74" s="102">
        <v>7857</v>
      </c>
      <c r="D74" s="90" t="s">
        <v>156</v>
      </c>
      <c r="E74" s="102" t="s">
        <v>34</v>
      </c>
      <c r="F74" s="102">
        <v>19580</v>
      </c>
      <c r="G74" s="102">
        <v>0</v>
      </c>
      <c r="H74" s="102">
        <v>1</v>
      </c>
      <c r="I74" s="98">
        <v>55.7</v>
      </c>
      <c r="J74" s="102" t="s">
        <v>35</v>
      </c>
      <c r="K74" s="94">
        <f>((G74*400)+(H74*100))+I74</f>
        <v>155.69999999999999</v>
      </c>
      <c r="L74" s="94">
        <v>400</v>
      </c>
      <c r="M74" s="94">
        <f>K74*L74</f>
        <v>62279.999999999993</v>
      </c>
      <c r="N74" s="102">
        <v>1</v>
      </c>
      <c r="O74" s="111" t="s">
        <v>153</v>
      </c>
      <c r="P74" s="96">
        <v>3570800206614</v>
      </c>
      <c r="Q74" s="111" t="s">
        <v>154</v>
      </c>
      <c r="R74" s="111" t="s">
        <v>157</v>
      </c>
      <c r="S74" s="97"/>
      <c r="T74" s="102" t="s">
        <v>15159</v>
      </c>
      <c r="U74" s="102" t="s">
        <v>45</v>
      </c>
      <c r="V74" s="102" t="s">
        <v>52</v>
      </c>
      <c r="W74" s="94">
        <v>38.69</v>
      </c>
      <c r="X74" s="98">
        <v>7.13</v>
      </c>
      <c r="Y74" s="94">
        <v>2650</v>
      </c>
      <c r="Z74" s="94">
        <f>W74*Y74</f>
        <v>102528.5</v>
      </c>
      <c r="AA74" s="89">
        <v>34</v>
      </c>
      <c r="AB74" s="89">
        <v>58</v>
      </c>
      <c r="AC74" s="94">
        <f>(Z74*(100-AB74))/100</f>
        <v>43061.97</v>
      </c>
      <c r="AD74" s="94">
        <f>IF(AND(AC74="",M74=""),0,IF((AC74=""),M74, IF( (M74=""),AC74,AC74+M74)))</f>
        <v>105341.97</v>
      </c>
      <c r="AE74" s="94">
        <f>IF( (X74=""),AD74*1,( M74+(SUM(AC74:AC74)) )*(X74/100) )</f>
        <v>7510.8824610000001</v>
      </c>
      <c r="AF74" s="94">
        <v>50000000</v>
      </c>
      <c r="AG74" s="94">
        <f>IF((AF74-AE74) &gt; 1,0,IF((AF74-AE74)&lt;0,AE74-AF74,AF74-AE74))</f>
        <v>0</v>
      </c>
      <c r="AH74" s="94">
        <v>0.02</v>
      </c>
    </row>
    <row r="75" spans="1:34" s="73" customFormat="1" x14ac:dyDescent="0.55000000000000004">
      <c r="A75" s="108"/>
      <c r="B75" s="109"/>
      <c r="C75" s="102"/>
      <c r="D75" s="90"/>
      <c r="E75" s="102"/>
      <c r="F75" s="102"/>
      <c r="G75" s="102"/>
      <c r="H75" s="102"/>
      <c r="I75" s="98"/>
      <c r="J75" s="102"/>
      <c r="K75" s="94"/>
      <c r="L75" s="94"/>
      <c r="M75" s="94"/>
      <c r="N75" s="102">
        <v>2</v>
      </c>
      <c r="O75" s="111" t="s">
        <v>153</v>
      </c>
      <c r="P75" s="96">
        <v>3570800206614</v>
      </c>
      <c r="Q75" s="111" t="s">
        <v>154</v>
      </c>
      <c r="R75" s="111" t="s">
        <v>157</v>
      </c>
      <c r="S75" s="97"/>
      <c r="T75" s="102" t="s">
        <v>51</v>
      </c>
      <c r="U75" s="102" t="s">
        <v>45</v>
      </c>
      <c r="V75" s="102" t="s">
        <v>52</v>
      </c>
      <c r="W75" s="94">
        <v>28.8</v>
      </c>
      <c r="X75" s="98">
        <v>5.3</v>
      </c>
      <c r="Y75" s="94">
        <v>6750</v>
      </c>
      <c r="Z75" s="94">
        <f>W75*Y75</f>
        <v>194400</v>
      </c>
      <c r="AA75" s="89">
        <v>34</v>
      </c>
      <c r="AB75" s="89">
        <v>58</v>
      </c>
      <c r="AC75" s="94">
        <f>(Z75*(100-AB75))/100</f>
        <v>81648</v>
      </c>
      <c r="AD75" s="94">
        <f>IF(AND(AC75="",M74=""),0,IF((AC75=""),M74, IF( (M74=""),AC75,AC75+M74)))</f>
        <v>143928</v>
      </c>
      <c r="AE75" s="94">
        <f>IF( (X75=""),AD75*1,( M74+(SUM(AC75:AC75)) )*(X75/100) )</f>
        <v>7628.1840000000002</v>
      </c>
      <c r="AF75" s="94">
        <v>50000000</v>
      </c>
      <c r="AG75" s="94">
        <f>IF((AF75-AE75) &gt; 1,0,IF((AF75-AE75)&lt;0,AE75-AF75,AF75-AE75))</f>
        <v>0</v>
      </c>
      <c r="AH75" s="94">
        <v>0.02</v>
      </c>
    </row>
    <row r="76" spans="1:34" s="73" customFormat="1" x14ac:dyDescent="0.55000000000000004">
      <c r="A76" s="108"/>
      <c r="B76" s="109"/>
      <c r="C76" s="102"/>
      <c r="D76" s="90"/>
      <c r="E76" s="102"/>
      <c r="F76" s="102"/>
      <c r="G76" s="102"/>
      <c r="H76" s="102"/>
      <c r="I76" s="98"/>
      <c r="J76" s="102"/>
      <c r="K76" s="94"/>
      <c r="L76" s="94"/>
      <c r="M76" s="94"/>
      <c r="N76" s="102">
        <v>3</v>
      </c>
      <c r="O76" s="111" t="s">
        <v>153</v>
      </c>
      <c r="P76" s="96">
        <v>3570800206614</v>
      </c>
      <c r="Q76" s="111" t="s">
        <v>154</v>
      </c>
      <c r="R76" s="111" t="s">
        <v>157</v>
      </c>
      <c r="S76" s="97" t="s">
        <v>158</v>
      </c>
      <c r="T76" s="102" t="s">
        <v>51</v>
      </c>
      <c r="U76" s="102" t="s">
        <v>45</v>
      </c>
      <c r="V76" s="102" t="s">
        <v>52</v>
      </c>
      <c r="W76" s="94">
        <v>400</v>
      </c>
      <c r="X76" s="98">
        <v>73.67</v>
      </c>
      <c r="Y76" s="94">
        <v>6750</v>
      </c>
      <c r="Z76" s="94">
        <f>W76*Y76</f>
        <v>2700000</v>
      </c>
      <c r="AA76" s="89">
        <v>34</v>
      </c>
      <c r="AB76" s="89">
        <v>58</v>
      </c>
      <c r="AC76" s="94">
        <f>(Z76*(100-AB76))/100</f>
        <v>1134000</v>
      </c>
      <c r="AD76" s="94">
        <f>IF(AND(AC76="",M74=""),0,IF((AC76=""),M74, IF( (M74=""),AC76,AC76+M74)))</f>
        <v>1196280</v>
      </c>
      <c r="AE76" s="94">
        <f>IF( (X76=""),AD76*1,( M74+(SUM(AC76:AC76)) )*(X76/100) )</f>
        <v>881299.47600000002</v>
      </c>
      <c r="AF76" s="94">
        <v>50000000</v>
      </c>
      <c r="AG76" s="94">
        <f>IF((AF76-AE76) &gt; 1,0,IF((AF76-AE76)&lt;0,AE76-AF76,AF76-AE76))</f>
        <v>0</v>
      </c>
      <c r="AH76" s="94">
        <v>0.02</v>
      </c>
    </row>
    <row r="77" spans="1:34" s="73" customFormat="1" x14ac:dyDescent="0.55000000000000004">
      <c r="A77" s="108"/>
      <c r="B77" s="109"/>
      <c r="C77" s="102"/>
      <c r="D77" s="90"/>
      <c r="E77" s="102"/>
      <c r="F77" s="102"/>
      <c r="G77" s="102"/>
      <c r="H77" s="102"/>
      <c r="I77" s="98"/>
      <c r="J77" s="102"/>
      <c r="K77" s="94"/>
      <c r="L77" s="94"/>
      <c r="M77" s="94"/>
      <c r="N77" s="102">
        <v>4</v>
      </c>
      <c r="O77" s="111" t="s">
        <v>153</v>
      </c>
      <c r="P77" s="96">
        <v>3570800206614</v>
      </c>
      <c r="Q77" s="111" t="s">
        <v>154</v>
      </c>
      <c r="R77" s="111" t="s">
        <v>157</v>
      </c>
      <c r="S77" s="97" t="s">
        <v>159</v>
      </c>
      <c r="T77" s="102" t="s">
        <v>51</v>
      </c>
      <c r="U77" s="102" t="s">
        <v>45</v>
      </c>
      <c r="V77" s="102" t="s">
        <v>52</v>
      </c>
      <c r="W77" s="94">
        <v>75.48</v>
      </c>
      <c r="X77" s="98">
        <v>13.9</v>
      </c>
      <c r="Y77" s="94">
        <v>6750</v>
      </c>
      <c r="Z77" s="94">
        <f>W77*Y77</f>
        <v>509490</v>
      </c>
      <c r="AA77" s="89">
        <v>34</v>
      </c>
      <c r="AB77" s="89">
        <v>58</v>
      </c>
      <c r="AC77" s="94">
        <f>(Z77*(100-AB77))/100</f>
        <v>213985.8</v>
      </c>
      <c r="AD77" s="94">
        <f>IF(AND(AC77="",M74=""),0,IF((AC77=""),M74, IF( (M74=""),AC77,AC77+M74)))</f>
        <v>276265.8</v>
      </c>
      <c r="AE77" s="94">
        <f>IF( (X77=""),AD77*1,( M74+(SUM(AC77:AC77)) )*(X77/100) )</f>
        <v>38400.946199999998</v>
      </c>
      <c r="AF77" s="94">
        <v>50000000</v>
      </c>
      <c r="AG77" s="94">
        <f>IF((AF77-AE77) &gt; 1,0,IF((AF77-AE77)&lt;0,AE77-AF77,AF77-AE77))</f>
        <v>0</v>
      </c>
      <c r="AH77" s="94">
        <v>0.02</v>
      </c>
    </row>
    <row r="78" spans="1:34" s="73" customFormat="1" x14ac:dyDescent="0.55000000000000004">
      <c r="A78" s="108"/>
      <c r="B78" s="109"/>
      <c r="C78" s="102"/>
      <c r="D78" s="90"/>
      <c r="E78" s="102"/>
      <c r="F78" s="102"/>
      <c r="G78" s="102"/>
      <c r="H78" s="102"/>
      <c r="I78" s="98"/>
      <c r="J78" s="102"/>
      <c r="K78" s="94"/>
      <c r="L78" s="94" t="s">
        <v>63</v>
      </c>
      <c r="M78" s="94">
        <f>SUM(M74:M77)</f>
        <v>62279.999999999993</v>
      </c>
      <c r="N78" s="102"/>
      <c r="O78" s="111"/>
      <c r="P78" s="96"/>
      <c r="Q78" s="111"/>
      <c r="R78" s="111"/>
      <c r="S78" s="97"/>
      <c r="T78" s="102"/>
      <c r="U78" s="102"/>
      <c r="V78" s="102"/>
      <c r="W78" s="94"/>
      <c r="X78" s="98"/>
      <c r="Y78" s="94"/>
      <c r="Z78" s="94"/>
      <c r="AA78" s="89"/>
      <c r="AB78" s="89"/>
      <c r="AC78" s="94"/>
      <c r="AD78" s="94">
        <f>SUM(AD74:AD77)</f>
        <v>1721815.77</v>
      </c>
      <c r="AE78" s="94">
        <f>SUM(AE74:AE77)</f>
        <v>934839.48866100004</v>
      </c>
      <c r="AF78" s="94"/>
      <c r="AG78" s="94">
        <f>SUM(AG74:AG77)</f>
        <v>0</v>
      </c>
      <c r="AH78" s="94"/>
    </row>
    <row r="79" spans="1:34" s="73" customFormat="1" x14ac:dyDescent="0.55000000000000004">
      <c r="A79" s="108" t="s">
        <v>160</v>
      </c>
      <c r="B79" s="109">
        <v>49</v>
      </c>
      <c r="C79" s="102">
        <v>7746</v>
      </c>
      <c r="D79" s="90" t="s">
        <v>161</v>
      </c>
      <c r="E79" s="102" t="s">
        <v>34</v>
      </c>
      <c r="F79" s="102">
        <v>651</v>
      </c>
      <c r="G79" s="102">
        <v>0</v>
      </c>
      <c r="H79" s="102">
        <v>0</v>
      </c>
      <c r="I79" s="98">
        <v>80</v>
      </c>
      <c r="J79" s="102" t="s">
        <v>38</v>
      </c>
      <c r="K79" s="94">
        <f t="shared" ref="K79:K95" si="16">((G79*400)+(H79*100))+I79</f>
        <v>80</v>
      </c>
      <c r="L79" s="94">
        <v>1900</v>
      </c>
      <c r="M79" s="94">
        <f t="shared" ref="M79:M95" si="17">K79*L79</f>
        <v>152000</v>
      </c>
      <c r="N79" s="102"/>
      <c r="O79" s="111"/>
      <c r="P79" s="96"/>
      <c r="Q79" s="111"/>
      <c r="R79" s="111"/>
      <c r="S79" s="97"/>
      <c r="T79" s="102"/>
      <c r="U79" s="102"/>
      <c r="V79" s="102"/>
      <c r="W79" s="94"/>
      <c r="X79" s="98"/>
      <c r="Y79" s="94"/>
      <c r="Z79" s="94"/>
      <c r="AA79" s="89"/>
      <c r="AB79" s="89"/>
      <c r="AC79" s="94"/>
      <c r="AD79" s="94">
        <f t="shared" ref="AD79:AD95" si="18">IF(AND(AC79="",M79=""),0,IF((AC79=""),M79,IF((M79=""),AC79,AC79+M79)))</f>
        <v>152000</v>
      </c>
      <c r="AE79" s="94">
        <f t="shared" ref="AE79:AE95" si="19">IF( (X79=""),AD79*1,AD79*(X79/100) )</f>
        <v>152000</v>
      </c>
      <c r="AF79" s="94">
        <v>50000000</v>
      </c>
      <c r="AG79" s="94">
        <f t="shared" ref="AG79:AG97" si="20">IF((AF79-AE79) &gt; 1,0,IF((AF79-AE79)&lt;0,AE79-AF79,AF79-AE79))</f>
        <v>0</v>
      </c>
      <c r="AH79" s="94">
        <v>0.01</v>
      </c>
    </row>
    <row r="80" spans="1:34" s="73" customFormat="1" x14ac:dyDescent="0.55000000000000004">
      <c r="A80" s="108"/>
      <c r="B80" s="109">
        <v>50</v>
      </c>
      <c r="C80" s="102">
        <v>7983</v>
      </c>
      <c r="D80" s="90" t="s">
        <v>162</v>
      </c>
      <c r="E80" s="102" t="s">
        <v>34</v>
      </c>
      <c r="F80" s="102">
        <v>1085</v>
      </c>
      <c r="G80" s="102">
        <v>0</v>
      </c>
      <c r="H80" s="102">
        <v>1</v>
      </c>
      <c r="I80" s="98">
        <v>73</v>
      </c>
      <c r="J80" s="102" t="s">
        <v>68</v>
      </c>
      <c r="K80" s="94">
        <f t="shared" si="16"/>
        <v>173</v>
      </c>
      <c r="L80" s="94">
        <v>1900</v>
      </c>
      <c r="M80" s="94">
        <f t="shared" si="17"/>
        <v>328700</v>
      </c>
      <c r="N80" s="102"/>
      <c r="O80" s="111"/>
      <c r="P80" s="96"/>
      <c r="Q80" s="111"/>
      <c r="R80" s="111"/>
      <c r="S80" s="97"/>
      <c r="T80" s="102"/>
      <c r="U80" s="102"/>
      <c r="V80" s="102"/>
      <c r="W80" s="94"/>
      <c r="X80" s="98"/>
      <c r="Y80" s="94"/>
      <c r="Z80" s="94"/>
      <c r="AA80" s="89"/>
      <c r="AB80" s="89"/>
      <c r="AC80" s="94"/>
      <c r="AD80" s="94">
        <f t="shared" si="18"/>
        <v>328700</v>
      </c>
      <c r="AE80" s="94">
        <f t="shared" si="19"/>
        <v>328700</v>
      </c>
      <c r="AF80" s="94">
        <v>0</v>
      </c>
      <c r="AG80" s="94">
        <f t="shared" si="20"/>
        <v>328700</v>
      </c>
      <c r="AH80" s="94">
        <v>0.3</v>
      </c>
    </row>
    <row r="81" spans="1:34" s="73" customFormat="1" x14ac:dyDescent="0.55000000000000004">
      <c r="A81" s="108"/>
      <c r="B81" s="109">
        <v>51</v>
      </c>
      <c r="C81" s="102">
        <v>7984</v>
      </c>
      <c r="D81" s="90" t="s">
        <v>163</v>
      </c>
      <c r="E81" s="102" t="s">
        <v>34</v>
      </c>
      <c r="F81" s="102">
        <v>1086</v>
      </c>
      <c r="G81" s="102">
        <v>0</v>
      </c>
      <c r="H81" s="102">
        <v>1</v>
      </c>
      <c r="I81" s="98">
        <v>14</v>
      </c>
      <c r="J81" s="102" t="s">
        <v>68</v>
      </c>
      <c r="K81" s="94">
        <f t="shared" si="16"/>
        <v>114</v>
      </c>
      <c r="L81" s="94">
        <v>1900</v>
      </c>
      <c r="M81" s="94">
        <f t="shared" si="17"/>
        <v>216600</v>
      </c>
      <c r="N81" s="102"/>
      <c r="O81" s="111"/>
      <c r="P81" s="96"/>
      <c r="Q81" s="111"/>
      <c r="R81" s="111"/>
      <c r="S81" s="97"/>
      <c r="T81" s="102"/>
      <c r="U81" s="102"/>
      <c r="V81" s="102"/>
      <c r="W81" s="94"/>
      <c r="X81" s="98"/>
      <c r="Y81" s="94"/>
      <c r="Z81" s="94"/>
      <c r="AA81" s="89"/>
      <c r="AB81" s="89"/>
      <c r="AC81" s="94"/>
      <c r="AD81" s="94">
        <f t="shared" si="18"/>
        <v>216600</v>
      </c>
      <c r="AE81" s="94">
        <f t="shared" si="19"/>
        <v>216600</v>
      </c>
      <c r="AF81" s="94">
        <v>0</v>
      </c>
      <c r="AG81" s="94">
        <f t="shared" si="20"/>
        <v>216600</v>
      </c>
      <c r="AH81" s="94">
        <v>0.3</v>
      </c>
    </row>
    <row r="82" spans="1:34" s="73" customFormat="1" x14ac:dyDescent="0.55000000000000004">
      <c r="A82" s="108"/>
      <c r="B82" s="109">
        <v>52</v>
      </c>
      <c r="C82" s="102">
        <v>7986</v>
      </c>
      <c r="D82" s="90" t="s">
        <v>164</v>
      </c>
      <c r="E82" s="102" t="s">
        <v>34</v>
      </c>
      <c r="F82" s="102">
        <v>1846</v>
      </c>
      <c r="G82" s="102">
        <v>0</v>
      </c>
      <c r="H82" s="102">
        <v>1</v>
      </c>
      <c r="I82" s="98">
        <v>38</v>
      </c>
      <c r="J82" s="102" t="s">
        <v>38</v>
      </c>
      <c r="K82" s="94">
        <f t="shared" si="16"/>
        <v>138</v>
      </c>
      <c r="L82" s="94">
        <v>1900</v>
      </c>
      <c r="M82" s="94">
        <f t="shared" si="17"/>
        <v>262200</v>
      </c>
      <c r="N82" s="102"/>
      <c r="O82" s="111"/>
      <c r="P82" s="96"/>
      <c r="Q82" s="111"/>
      <c r="R82" s="111"/>
      <c r="S82" s="97"/>
      <c r="T82" s="102"/>
      <c r="U82" s="102"/>
      <c r="V82" s="102"/>
      <c r="W82" s="94"/>
      <c r="X82" s="98"/>
      <c r="Y82" s="94"/>
      <c r="Z82" s="94"/>
      <c r="AA82" s="89"/>
      <c r="AB82" s="89"/>
      <c r="AC82" s="94"/>
      <c r="AD82" s="94">
        <f t="shared" si="18"/>
        <v>262200</v>
      </c>
      <c r="AE82" s="94">
        <f t="shared" si="19"/>
        <v>262200</v>
      </c>
      <c r="AF82" s="94">
        <v>50000000</v>
      </c>
      <c r="AG82" s="94">
        <f t="shared" si="20"/>
        <v>0</v>
      </c>
      <c r="AH82" s="94">
        <v>0.01</v>
      </c>
    </row>
    <row r="83" spans="1:34" s="73" customFormat="1" x14ac:dyDescent="0.55000000000000004">
      <c r="A83" s="108"/>
      <c r="B83" s="109">
        <v>53</v>
      </c>
      <c r="C83" s="102">
        <v>7985</v>
      </c>
      <c r="D83" s="90" t="s">
        <v>165</v>
      </c>
      <c r="E83" s="102" t="s">
        <v>34</v>
      </c>
      <c r="F83" s="102">
        <v>1847</v>
      </c>
      <c r="G83" s="102">
        <v>0</v>
      </c>
      <c r="H83" s="102">
        <v>1</v>
      </c>
      <c r="I83" s="98">
        <v>15</v>
      </c>
      <c r="J83" s="102" t="s">
        <v>38</v>
      </c>
      <c r="K83" s="94">
        <f t="shared" si="16"/>
        <v>115</v>
      </c>
      <c r="L83" s="94">
        <v>1900</v>
      </c>
      <c r="M83" s="94">
        <f t="shared" si="17"/>
        <v>218500</v>
      </c>
      <c r="N83" s="102"/>
      <c r="O83" s="111"/>
      <c r="P83" s="96"/>
      <c r="Q83" s="111"/>
      <c r="R83" s="111"/>
      <c r="S83" s="97"/>
      <c r="T83" s="102"/>
      <c r="U83" s="102"/>
      <c r="V83" s="102"/>
      <c r="W83" s="94"/>
      <c r="X83" s="98"/>
      <c r="Y83" s="94"/>
      <c r="Z83" s="94"/>
      <c r="AA83" s="89"/>
      <c r="AB83" s="89"/>
      <c r="AC83" s="94"/>
      <c r="AD83" s="94">
        <f t="shared" si="18"/>
        <v>218500</v>
      </c>
      <c r="AE83" s="94">
        <f t="shared" si="19"/>
        <v>218500</v>
      </c>
      <c r="AF83" s="94">
        <v>50000000</v>
      </c>
      <c r="AG83" s="94">
        <f t="shared" si="20"/>
        <v>0</v>
      </c>
      <c r="AH83" s="94">
        <v>0.01</v>
      </c>
    </row>
    <row r="84" spans="1:34" s="73" customFormat="1" x14ac:dyDescent="0.55000000000000004">
      <c r="A84" s="108"/>
      <c r="B84" s="109">
        <v>54</v>
      </c>
      <c r="C84" s="102">
        <v>8259</v>
      </c>
      <c r="D84" s="90" t="s">
        <v>166</v>
      </c>
      <c r="E84" s="102" t="s">
        <v>34</v>
      </c>
      <c r="F84" s="102">
        <v>5347</v>
      </c>
      <c r="G84" s="102">
        <v>7</v>
      </c>
      <c r="H84" s="102">
        <v>3</v>
      </c>
      <c r="I84" s="98">
        <v>64</v>
      </c>
      <c r="J84" s="102" t="s">
        <v>38</v>
      </c>
      <c r="K84" s="94">
        <f t="shared" si="16"/>
        <v>3164</v>
      </c>
      <c r="L84" s="94">
        <v>250</v>
      </c>
      <c r="M84" s="94">
        <f t="shared" si="17"/>
        <v>791000</v>
      </c>
      <c r="N84" s="102"/>
      <c r="O84" s="111"/>
      <c r="P84" s="96"/>
      <c r="Q84" s="111"/>
      <c r="R84" s="111"/>
      <c r="S84" s="97"/>
      <c r="T84" s="102"/>
      <c r="U84" s="102"/>
      <c r="V84" s="102"/>
      <c r="W84" s="94"/>
      <c r="X84" s="98"/>
      <c r="Y84" s="94"/>
      <c r="Z84" s="94"/>
      <c r="AA84" s="89"/>
      <c r="AB84" s="89"/>
      <c r="AC84" s="94"/>
      <c r="AD84" s="94">
        <f t="shared" si="18"/>
        <v>791000</v>
      </c>
      <c r="AE84" s="94">
        <f t="shared" si="19"/>
        <v>791000</v>
      </c>
      <c r="AF84" s="94">
        <v>50000000</v>
      </c>
      <c r="AG84" s="94">
        <f t="shared" si="20"/>
        <v>0</v>
      </c>
      <c r="AH84" s="94">
        <v>0.01</v>
      </c>
    </row>
    <row r="85" spans="1:34" s="73" customFormat="1" x14ac:dyDescent="0.55000000000000004">
      <c r="A85" s="108"/>
      <c r="B85" s="109">
        <v>55</v>
      </c>
      <c r="C85" s="102">
        <v>8258</v>
      </c>
      <c r="D85" s="90" t="s">
        <v>167</v>
      </c>
      <c r="E85" s="102" t="s">
        <v>34</v>
      </c>
      <c r="F85" s="102">
        <v>5349</v>
      </c>
      <c r="G85" s="102">
        <v>5</v>
      </c>
      <c r="H85" s="102">
        <v>3</v>
      </c>
      <c r="I85" s="98">
        <v>85</v>
      </c>
      <c r="J85" s="102" t="s">
        <v>38</v>
      </c>
      <c r="K85" s="94">
        <f t="shared" si="16"/>
        <v>2385</v>
      </c>
      <c r="L85" s="94">
        <v>325</v>
      </c>
      <c r="M85" s="94">
        <f t="shared" si="17"/>
        <v>775125</v>
      </c>
      <c r="N85" s="102"/>
      <c r="O85" s="111"/>
      <c r="P85" s="96"/>
      <c r="Q85" s="111"/>
      <c r="R85" s="111"/>
      <c r="S85" s="97"/>
      <c r="T85" s="102"/>
      <c r="U85" s="102"/>
      <c r="V85" s="102"/>
      <c r="W85" s="94"/>
      <c r="X85" s="98"/>
      <c r="Y85" s="94"/>
      <c r="Z85" s="94"/>
      <c r="AA85" s="89"/>
      <c r="AB85" s="89"/>
      <c r="AC85" s="94"/>
      <c r="AD85" s="94">
        <f t="shared" si="18"/>
        <v>775125</v>
      </c>
      <c r="AE85" s="94">
        <f t="shared" si="19"/>
        <v>775125</v>
      </c>
      <c r="AF85" s="94">
        <v>50000000</v>
      </c>
      <c r="AG85" s="94">
        <f t="shared" si="20"/>
        <v>0</v>
      </c>
      <c r="AH85" s="94">
        <v>0.01</v>
      </c>
    </row>
    <row r="86" spans="1:34" s="73" customFormat="1" x14ac:dyDescent="0.55000000000000004">
      <c r="A86" s="108"/>
      <c r="B86" s="109">
        <v>56</v>
      </c>
      <c r="C86" s="102">
        <v>8260</v>
      </c>
      <c r="D86" s="90" t="s">
        <v>168</v>
      </c>
      <c r="E86" s="102" t="s">
        <v>34</v>
      </c>
      <c r="F86" s="102">
        <v>5350</v>
      </c>
      <c r="G86" s="102">
        <v>3</v>
      </c>
      <c r="H86" s="102">
        <v>0</v>
      </c>
      <c r="I86" s="98">
        <v>85</v>
      </c>
      <c r="J86" s="102" t="s">
        <v>38</v>
      </c>
      <c r="K86" s="94">
        <f t="shared" si="16"/>
        <v>1285</v>
      </c>
      <c r="L86" s="94">
        <v>250</v>
      </c>
      <c r="M86" s="94">
        <f t="shared" si="17"/>
        <v>321250</v>
      </c>
      <c r="N86" s="102"/>
      <c r="O86" s="111"/>
      <c r="P86" s="96"/>
      <c r="Q86" s="111"/>
      <c r="R86" s="111"/>
      <c r="S86" s="97"/>
      <c r="T86" s="102"/>
      <c r="U86" s="102"/>
      <c r="V86" s="102"/>
      <c r="W86" s="94"/>
      <c r="X86" s="98"/>
      <c r="Y86" s="94"/>
      <c r="Z86" s="94"/>
      <c r="AA86" s="89"/>
      <c r="AB86" s="89"/>
      <c r="AC86" s="94"/>
      <c r="AD86" s="94">
        <f t="shared" si="18"/>
        <v>321250</v>
      </c>
      <c r="AE86" s="94">
        <f t="shared" si="19"/>
        <v>321250</v>
      </c>
      <c r="AF86" s="94">
        <v>50000000</v>
      </c>
      <c r="AG86" s="94">
        <f t="shared" si="20"/>
        <v>0</v>
      </c>
      <c r="AH86" s="94">
        <v>0.01</v>
      </c>
    </row>
    <row r="87" spans="1:34" s="73" customFormat="1" x14ac:dyDescent="0.55000000000000004">
      <c r="A87" s="108"/>
      <c r="B87" s="109">
        <v>57</v>
      </c>
      <c r="C87" s="102">
        <v>5114</v>
      </c>
      <c r="D87" s="90" t="s">
        <v>169</v>
      </c>
      <c r="E87" s="102" t="s">
        <v>34</v>
      </c>
      <c r="F87" s="102">
        <v>5356</v>
      </c>
      <c r="G87" s="102">
        <v>1</v>
      </c>
      <c r="H87" s="102">
        <v>1</v>
      </c>
      <c r="I87" s="98">
        <v>44</v>
      </c>
      <c r="J87" s="102" t="s">
        <v>38</v>
      </c>
      <c r="K87" s="94">
        <f t="shared" si="16"/>
        <v>544</v>
      </c>
      <c r="L87" s="94">
        <v>625</v>
      </c>
      <c r="M87" s="94">
        <f t="shared" si="17"/>
        <v>340000</v>
      </c>
      <c r="N87" s="102"/>
      <c r="O87" s="111"/>
      <c r="P87" s="96"/>
      <c r="Q87" s="111"/>
      <c r="R87" s="111"/>
      <c r="S87" s="97"/>
      <c r="T87" s="102"/>
      <c r="U87" s="102"/>
      <c r="V87" s="102"/>
      <c r="W87" s="94"/>
      <c r="X87" s="98"/>
      <c r="Y87" s="94"/>
      <c r="Z87" s="94"/>
      <c r="AA87" s="89"/>
      <c r="AB87" s="89"/>
      <c r="AC87" s="94"/>
      <c r="AD87" s="94">
        <f t="shared" si="18"/>
        <v>340000</v>
      </c>
      <c r="AE87" s="94">
        <f t="shared" si="19"/>
        <v>340000</v>
      </c>
      <c r="AF87" s="94">
        <v>50000000</v>
      </c>
      <c r="AG87" s="94">
        <f t="shared" si="20"/>
        <v>0</v>
      </c>
      <c r="AH87" s="94">
        <v>0.01</v>
      </c>
    </row>
    <row r="88" spans="1:34" s="73" customFormat="1" x14ac:dyDescent="0.55000000000000004">
      <c r="A88" s="108"/>
      <c r="B88" s="109">
        <v>58</v>
      </c>
      <c r="C88" s="102">
        <v>5087</v>
      </c>
      <c r="D88" s="90" t="s">
        <v>170</v>
      </c>
      <c r="E88" s="102" t="s">
        <v>34</v>
      </c>
      <c r="F88" s="102">
        <v>5361</v>
      </c>
      <c r="G88" s="102">
        <v>24</v>
      </c>
      <c r="H88" s="102">
        <v>1</v>
      </c>
      <c r="I88" s="98">
        <v>36</v>
      </c>
      <c r="J88" s="102" t="s">
        <v>38</v>
      </c>
      <c r="K88" s="94">
        <f t="shared" si="16"/>
        <v>9736</v>
      </c>
      <c r="L88" s="94">
        <v>625</v>
      </c>
      <c r="M88" s="94">
        <f t="shared" si="17"/>
        <v>6085000</v>
      </c>
      <c r="N88" s="102"/>
      <c r="O88" s="111"/>
      <c r="P88" s="96"/>
      <c r="Q88" s="111"/>
      <c r="R88" s="111"/>
      <c r="S88" s="97"/>
      <c r="T88" s="102"/>
      <c r="U88" s="102"/>
      <c r="V88" s="102"/>
      <c r="W88" s="94"/>
      <c r="X88" s="98"/>
      <c r="Y88" s="94"/>
      <c r="Z88" s="94"/>
      <c r="AA88" s="89"/>
      <c r="AB88" s="89"/>
      <c r="AC88" s="94"/>
      <c r="AD88" s="94">
        <f t="shared" si="18"/>
        <v>6085000</v>
      </c>
      <c r="AE88" s="94">
        <f t="shared" si="19"/>
        <v>6085000</v>
      </c>
      <c r="AF88" s="94">
        <v>50000000</v>
      </c>
      <c r="AG88" s="94">
        <f t="shared" si="20"/>
        <v>0</v>
      </c>
      <c r="AH88" s="94">
        <v>0.01</v>
      </c>
    </row>
    <row r="89" spans="1:34" s="73" customFormat="1" x14ac:dyDescent="0.55000000000000004">
      <c r="A89" s="108"/>
      <c r="B89" s="109">
        <v>59</v>
      </c>
      <c r="C89" s="102">
        <v>5150</v>
      </c>
      <c r="D89" s="90" t="s">
        <v>171</v>
      </c>
      <c r="E89" s="102" t="s">
        <v>34</v>
      </c>
      <c r="F89" s="102">
        <v>5363</v>
      </c>
      <c r="G89" s="102">
        <v>2</v>
      </c>
      <c r="H89" s="102">
        <v>2</v>
      </c>
      <c r="I89" s="98">
        <v>33</v>
      </c>
      <c r="J89" s="102" t="s">
        <v>38</v>
      </c>
      <c r="K89" s="94">
        <f t="shared" si="16"/>
        <v>1033</v>
      </c>
      <c r="L89" s="94">
        <v>625</v>
      </c>
      <c r="M89" s="94">
        <f t="shared" si="17"/>
        <v>645625</v>
      </c>
      <c r="N89" s="102"/>
      <c r="O89" s="111"/>
      <c r="P89" s="96"/>
      <c r="Q89" s="111"/>
      <c r="R89" s="111"/>
      <c r="S89" s="97"/>
      <c r="T89" s="102"/>
      <c r="U89" s="102"/>
      <c r="V89" s="102"/>
      <c r="W89" s="94"/>
      <c r="X89" s="98"/>
      <c r="Y89" s="94"/>
      <c r="Z89" s="94"/>
      <c r="AA89" s="89"/>
      <c r="AB89" s="89"/>
      <c r="AC89" s="94"/>
      <c r="AD89" s="94">
        <f t="shared" si="18"/>
        <v>645625</v>
      </c>
      <c r="AE89" s="94">
        <f t="shared" si="19"/>
        <v>645625</v>
      </c>
      <c r="AF89" s="94">
        <v>50000000</v>
      </c>
      <c r="AG89" s="94">
        <f t="shared" si="20"/>
        <v>0</v>
      </c>
      <c r="AH89" s="94">
        <v>0.01</v>
      </c>
    </row>
    <row r="90" spans="1:34" s="73" customFormat="1" x14ac:dyDescent="0.55000000000000004">
      <c r="A90" s="108"/>
      <c r="B90" s="109">
        <v>60</v>
      </c>
      <c r="C90" s="102">
        <v>8229</v>
      </c>
      <c r="D90" s="90" t="s">
        <v>172</v>
      </c>
      <c r="E90" s="102" t="s">
        <v>34</v>
      </c>
      <c r="F90" s="102">
        <v>5810</v>
      </c>
      <c r="G90" s="102">
        <v>0</v>
      </c>
      <c r="H90" s="102">
        <v>2</v>
      </c>
      <c r="I90" s="98">
        <v>4</v>
      </c>
      <c r="J90" s="102" t="s">
        <v>38</v>
      </c>
      <c r="K90" s="94">
        <f t="shared" si="16"/>
        <v>204</v>
      </c>
      <c r="L90" s="94">
        <v>400</v>
      </c>
      <c r="M90" s="94">
        <f t="shared" si="17"/>
        <v>81600</v>
      </c>
      <c r="N90" s="102"/>
      <c r="O90" s="111"/>
      <c r="P90" s="96"/>
      <c r="Q90" s="111"/>
      <c r="R90" s="111"/>
      <c r="S90" s="97"/>
      <c r="T90" s="102"/>
      <c r="U90" s="102"/>
      <c r="V90" s="102"/>
      <c r="W90" s="94"/>
      <c r="X90" s="98"/>
      <c r="Y90" s="94"/>
      <c r="Z90" s="94"/>
      <c r="AA90" s="89"/>
      <c r="AB90" s="89"/>
      <c r="AC90" s="94"/>
      <c r="AD90" s="94">
        <f t="shared" si="18"/>
        <v>81600</v>
      </c>
      <c r="AE90" s="94">
        <f t="shared" si="19"/>
        <v>81600</v>
      </c>
      <c r="AF90" s="94">
        <v>50000000</v>
      </c>
      <c r="AG90" s="94">
        <f t="shared" si="20"/>
        <v>0</v>
      </c>
      <c r="AH90" s="94">
        <v>0.01</v>
      </c>
    </row>
    <row r="91" spans="1:34" s="73" customFormat="1" x14ac:dyDescent="0.55000000000000004">
      <c r="A91" s="108"/>
      <c r="B91" s="109">
        <v>61</v>
      </c>
      <c r="C91" s="102">
        <v>8263</v>
      </c>
      <c r="D91" s="90" t="s">
        <v>173</v>
      </c>
      <c r="E91" s="102" t="s">
        <v>34</v>
      </c>
      <c r="F91" s="102">
        <v>5811</v>
      </c>
      <c r="G91" s="102">
        <v>5</v>
      </c>
      <c r="H91" s="102">
        <v>2</v>
      </c>
      <c r="I91" s="98">
        <v>11</v>
      </c>
      <c r="J91" s="102" t="s">
        <v>38</v>
      </c>
      <c r="K91" s="94">
        <f t="shared" si="16"/>
        <v>2211</v>
      </c>
      <c r="L91" s="94">
        <v>325</v>
      </c>
      <c r="M91" s="94">
        <f t="shared" si="17"/>
        <v>718575</v>
      </c>
      <c r="N91" s="102"/>
      <c r="O91" s="111"/>
      <c r="P91" s="96"/>
      <c r="Q91" s="111"/>
      <c r="R91" s="111"/>
      <c r="S91" s="97"/>
      <c r="T91" s="102"/>
      <c r="U91" s="102"/>
      <c r="V91" s="102"/>
      <c r="W91" s="94"/>
      <c r="X91" s="98"/>
      <c r="Y91" s="94"/>
      <c r="Z91" s="94"/>
      <c r="AA91" s="89"/>
      <c r="AB91" s="89"/>
      <c r="AC91" s="94"/>
      <c r="AD91" s="94">
        <f t="shared" si="18"/>
        <v>718575</v>
      </c>
      <c r="AE91" s="94">
        <f t="shared" si="19"/>
        <v>718575</v>
      </c>
      <c r="AF91" s="94">
        <v>50000000</v>
      </c>
      <c r="AG91" s="94">
        <f t="shared" si="20"/>
        <v>0</v>
      </c>
      <c r="AH91" s="94">
        <v>0.01</v>
      </c>
    </row>
    <row r="92" spans="1:34" s="73" customFormat="1" x14ac:dyDescent="0.55000000000000004">
      <c r="A92" s="108"/>
      <c r="B92" s="109">
        <v>62</v>
      </c>
      <c r="C92" s="102">
        <v>8255</v>
      </c>
      <c r="D92" s="90" t="s">
        <v>174</v>
      </c>
      <c r="E92" s="102" t="s">
        <v>34</v>
      </c>
      <c r="F92" s="102">
        <v>5812</v>
      </c>
      <c r="G92" s="102">
        <v>0</v>
      </c>
      <c r="H92" s="102">
        <v>3</v>
      </c>
      <c r="I92" s="98">
        <v>2</v>
      </c>
      <c r="J92" s="102" t="s">
        <v>68</v>
      </c>
      <c r="K92" s="94">
        <f t="shared" si="16"/>
        <v>302</v>
      </c>
      <c r="L92" s="94">
        <v>400</v>
      </c>
      <c r="M92" s="94">
        <f t="shared" si="17"/>
        <v>120800</v>
      </c>
      <c r="N92" s="102"/>
      <c r="O92" s="111"/>
      <c r="P92" s="96"/>
      <c r="Q92" s="111"/>
      <c r="R92" s="111"/>
      <c r="S92" s="97"/>
      <c r="T92" s="102"/>
      <c r="U92" s="102"/>
      <c r="V92" s="102"/>
      <c r="W92" s="94"/>
      <c r="X92" s="98"/>
      <c r="Y92" s="94"/>
      <c r="Z92" s="94"/>
      <c r="AA92" s="89"/>
      <c r="AB92" s="89"/>
      <c r="AC92" s="94"/>
      <c r="AD92" s="94">
        <f t="shared" si="18"/>
        <v>120800</v>
      </c>
      <c r="AE92" s="94">
        <f t="shared" si="19"/>
        <v>120800</v>
      </c>
      <c r="AF92" s="94">
        <v>0</v>
      </c>
      <c r="AG92" s="94">
        <f t="shared" si="20"/>
        <v>120800</v>
      </c>
      <c r="AH92" s="94">
        <v>0.3</v>
      </c>
    </row>
    <row r="93" spans="1:34" s="73" customFormat="1" x14ac:dyDescent="0.55000000000000004">
      <c r="A93" s="108"/>
      <c r="B93" s="109">
        <v>63</v>
      </c>
      <c r="C93" s="102">
        <v>8262</v>
      </c>
      <c r="D93" s="90" t="s">
        <v>175</v>
      </c>
      <c r="E93" s="102" t="s">
        <v>34</v>
      </c>
      <c r="F93" s="102">
        <v>6828</v>
      </c>
      <c r="G93" s="102">
        <v>3</v>
      </c>
      <c r="H93" s="102">
        <v>0</v>
      </c>
      <c r="I93" s="98">
        <v>86</v>
      </c>
      <c r="J93" s="102" t="s">
        <v>38</v>
      </c>
      <c r="K93" s="94">
        <f t="shared" si="16"/>
        <v>1286</v>
      </c>
      <c r="L93" s="94">
        <v>325</v>
      </c>
      <c r="M93" s="94">
        <f t="shared" si="17"/>
        <v>417950</v>
      </c>
      <c r="N93" s="102"/>
      <c r="O93" s="111"/>
      <c r="P93" s="96"/>
      <c r="Q93" s="111"/>
      <c r="R93" s="111"/>
      <c r="S93" s="97"/>
      <c r="T93" s="102"/>
      <c r="U93" s="102"/>
      <c r="V93" s="102"/>
      <c r="W93" s="94"/>
      <c r="X93" s="98"/>
      <c r="Y93" s="94"/>
      <c r="Z93" s="94"/>
      <c r="AA93" s="89"/>
      <c r="AB93" s="89"/>
      <c r="AC93" s="94"/>
      <c r="AD93" s="94">
        <f t="shared" si="18"/>
        <v>417950</v>
      </c>
      <c r="AE93" s="94">
        <f t="shared" si="19"/>
        <v>417950</v>
      </c>
      <c r="AF93" s="94">
        <v>50000000</v>
      </c>
      <c r="AG93" s="94">
        <f t="shared" si="20"/>
        <v>0</v>
      </c>
      <c r="AH93" s="94">
        <v>0.01</v>
      </c>
    </row>
    <row r="94" spans="1:34" s="73" customFormat="1" x14ac:dyDescent="0.55000000000000004">
      <c r="A94" s="108"/>
      <c r="B94" s="109">
        <v>64</v>
      </c>
      <c r="C94" s="102">
        <v>8256</v>
      </c>
      <c r="D94" s="90" t="s">
        <v>176</v>
      </c>
      <c r="E94" s="102" t="s">
        <v>34</v>
      </c>
      <c r="F94" s="102">
        <v>11014</v>
      </c>
      <c r="G94" s="102">
        <v>1</v>
      </c>
      <c r="H94" s="102">
        <v>2</v>
      </c>
      <c r="I94" s="98">
        <v>43</v>
      </c>
      <c r="J94" s="102" t="s">
        <v>38</v>
      </c>
      <c r="K94" s="94">
        <f t="shared" si="16"/>
        <v>643</v>
      </c>
      <c r="L94" s="94">
        <v>400</v>
      </c>
      <c r="M94" s="94">
        <f t="shared" si="17"/>
        <v>257200</v>
      </c>
      <c r="N94" s="102"/>
      <c r="O94" s="111"/>
      <c r="P94" s="96"/>
      <c r="Q94" s="111"/>
      <c r="R94" s="111"/>
      <c r="S94" s="97"/>
      <c r="T94" s="102"/>
      <c r="U94" s="102"/>
      <c r="V94" s="102"/>
      <c r="W94" s="94"/>
      <c r="X94" s="98"/>
      <c r="Y94" s="94"/>
      <c r="Z94" s="94"/>
      <c r="AA94" s="89"/>
      <c r="AB94" s="89"/>
      <c r="AC94" s="94"/>
      <c r="AD94" s="94">
        <f t="shared" si="18"/>
        <v>257200</v>
      </c>
      <c r="AE94" s="94">
        <f t="shared" si="19"/>
        <v>257200</v>
      </c>
      <c r="AF94" s="94">
        <v>50000000</v>
      </c>
      <c r="AG94" s="94">
        <f t="shared" si="20"/>
        <v>0</v>
      </c>
      <c r="AH94" s="94">
        <v>0.01</v>
      </c>
    </row>
    <row r="95" spans="1:34" s="73" customFormat="1" x14ac:dyDescent="0.55000000000000004">
      <c r="A95" s="108"/>
      <c r="B95" s="109">
        <v>65</v>
      </c>
      <c r="C95" s="102">
        <v>8257</v>
      </c>
      <c r="D95" s="90" t="s">
        <v>177</v>
      </c>
      <c r="E95" s="102" t="s">
        <v>34</v>
      </c>
      <c r="F95" s="102">
        <v>11015</v>
      </c>
      <c r="G95" s="102">
        <v>0</v>
      </c>
      <c r="H95" s="102">
        <v>2</v>
      </c>
      <c r="I95" s="98">
        <v>35</v>
      </c>
      <c r="J95" s="102" t="s">
        <v>38</v>
      </c>
      <c r="K95" s="94">
        <f t="shared" si="16"/>
        <v>235</v>
      </c>
      <c r="L95" s="94">
        <v>325</v>
      </c>
      <c r="M95" s="94">
        <f t="shared" si="17"/>
        <v>76375</v>
      </c>
      <c r="N95" s="102"/>
      <c r="O95" s="111"/>
      <c r="P95" s="96"/>
      <c r="Q95" s="111"/>
      <c r="R95" s="111"/>
      <c r="S95" s="97"/>
      <c r="T95" s="102"/>
      <c r="U95" s="102"/>
      <c r="V95" s="102"/>
      <c r="W95" s="94"/>
      <c r="X95" s="98"/>
      <c r="Y95" s="94"/>
      <c r="Z95" s="94"/>
      <c r="AA95" s="89"/>
      <c r="AB95" s="89"/>
      <c r="AC95" s="94"/>
      <c r="AD95" s="94">
        <f t="shared" si="18"/>
        <v>76375</v>
      </c>
      <c r="AE95" s="94">
        <f t="shared" si="19"/>
        <v>76375</v>
      </c>
      <c r="AF95" s="94">
        <v>50000000</v>
      </c>
      <c r="AG95" s="94">
        <f t="shared" si="20"/>
        <v>0</v>
      </c>
      <c r="AH95" s="94">
        <v>0.01</v>
      </c>
    </row>
    <row r="96" spans="1:34" s="73" customFormat="1" x14ac:dyDescent="0.55000000000000004">
      <c r="A96" s="108"/>
      <c r="B96" s="109"/>
      <c r="C96" s="102"/>
      <c r="D96" s="90"/>
      <c r="E96" s="102"/>
      <c r="F96" s="102"/>
      <c r="G96" s="102"/>
      <c r="H96" s="102"/>
      <c r="I96" s="98"/>
      <c r="J96" s="102"/>
      <c r="K96" s="94"/>
      <c r="L96" s="94" t="s">
        <v>63</v>
      </c>
      <c r="M96" s="94">
        <f>SUM(M79:M95)</f>
        <v>11808500</v>
      </c>
      <c r="N96" s="102"/>
      <c r="O96" s="111"/>
      <c r="P96" s="96"/>
      <c r="Q96" s="111"/>
      <c r="R96" s="111"/>
      <c r="S96" s="97"/>
      <c r="T96" s="102"/>
      <c r="U96" s="102"/>
      <c r="V96" s="102"/>
      <c r="W96" s="94"/>
      <c r="X96" s="98"/>
      <c r="Y96" s="94"/>
      <c r="Z96" s="94"/>
      <c r="AA96" s="89"/>
      <c r="AB96" s="89"/>
      <c r="AC96" s="94"/>
      <c r="AD96" s="94">
        <f>SUM(AD79:AD95)</f>
        <v>11808500</v>
      </c>
      <c r="AE96" s="94">
        <f>SUM(AE79:AE95)</f>
        <v>11808500</v>
      </c>
      <c r="AF96" s="94"/>
      <c r="AG96" s="94">
        <f>SUM(AG79:AG95)</f>
        <v>666100</v>
      </c>
      <c r="AH96" s="94"/>
    </row>
    <row r="97" spans="1:34" s="73" customFormat="1" x14ac:dyDescent="0.55000000000000004">
      <c r="A97" s="108" t="s">
        <v>178</v>
      </c>
      <c r="B97" s="109">
        <v>66</v>
      </c>
      <c r="C97" s="102">
        <v>10205</v>
      </c>
      <c r="D97" s="90" t="s">
        <v>179</v>
      </c>
      <c r="E97" s="102" t="s">
        <v>34</v>
      </c>
      <c r="F97" s="102">
        <v>9441</v>
      </c>
      <c r="G97" s="102">
        <v>0</v>
      </c>
      <c r="H97" s="102">
        <v>0</v>
      </c>
      <c r="I97" s="98">
        <v>59</v>
      </c>
      <c r="J97" s="102" t="s">
        <v>35</v>
      </c>
      <c r="K97" s="94">
        <f>((G97*400)+(H97*100))+I97</f>
        <v>59</v>
      </c>
      <c r="L97" s="94">
        <v>800</v>
      </c>
      <c r="M97" s="94">
        <f>K97*L97</f>
        <v>47200</v>
      </c>
      <c r="N97" s="102">
        <v>1</v>
      </c>
      <c r="O97" s="111" t="s">
        <v>180</v>
      </c>
      <c r="P97" s="96">
        <v>5570890000049</v>
      </c>
      <c r="Q97" s="111" t="s">
        <v>181</v>
      </c>
      <c r="R97" s="111" t="s">
        <v>182</v>
      </c>
      <c r="S97" s="97" t="s">
        <v>183</v>
      </c>
      <c r="T97" s="102" t="s">
        <v>51</v>
      </c>
      <c r="U97" s="102" t="s">
        <v>45</v>
      </c>
      <c r="V97" s="102" t="s">
        <v>52</v>
      </c>
      <c r="W97" s="94">
        <v>333.5</v>
      </c>
      <c r="X97" s="98">
        <v>100</v>
      </c>
      <c r="Y97" s="94">
        <v>6750</v>
      </c>
      <c r="Z97" s="94">
        <f>W97*Y97</f>
        <v>2251125</v>
      </c>
      <c r="AA97" s="89">
        <v>21</v>
      </c>
      <c r="AB97" s="89">
        <v>32</v>
      </c>
      <c r="AC97" s="94">
        <f>(Z97*(100-AB97))/100</f>
        <v>1530765</v>
      </c>
      <c r="AD97" s="94">
        <f>IF(AND(AC97="",M97=""),0,IF((AC97=""),M97, IF( (M97=""),AC97,AC97+M97)))</f>
        <v>1577965</v>
      </c>
      <c r="AE97" s="94">
        <f>IF( (X97=""),AD97*1,( M97+(SUM(AC97:AC97)) )*(X97/100) )</f>
        <v>1577965</v>
      </c>
      <c r="AF97" s="94">
        <v>5000000</v>
      </c>
      <c r="AG97" s="94">
        <f t="shared" si="20"/>
        <v>0</v>
      </c>
      <c r="AH97" s="94">
        <v>0.02</v>
      </c>
    </row>
    <row r="98" spans="1:34" s="73" customFormat="1" x14ac:dyDescent="0.55000000000000004">
      <c r="A98" s="108"/>
      <c r="B98" s="109"/>
      <c r="C98" s="102"/>
      <c r="D98" s="90"/>
      <c r="E98" s="102"/>
      <c r="F98" s="102"/>
      <c r="G98" s="102"/>
      <c r="H98" s="102"/>
      <c r="I98" s="98"/>
      <c r="J98" s="102"/>
      <c r="K98" s="94"/>
      <c r="L98" s="94" t="s">
        <v>63</v>
      </c>
      <c r="M98" s="94">
        <f>SUM(M97:M97)</f>
        <v>47200</v>
      </c>
      <c r="N98" s="102"/>
      <c r="O98" s="111"/>
      <c r="P98" s="96"/>
      <c r="Q98" s="111"/>
      <c r="R98" s="111"/>
      <c r="S98" s="97"/>
      <c r="T98" s="102"/>
      <c r="U98" s="102"/>
      <c r="V98" s="102"/>
      <c r="W98" s="94"/>
      <c r="X98" s="98"/>
      <c r="Y98" s="94"/>
      <c r="Z98" s="94"/>
      <c r="AA98" s="89"/>
      <c r="AB98" s="89"/>
      <c r="AC98" s="94"/>
      <c r="AD98" s="94">
        <f>SUM(AD97:AD97)</f>
        <v>1577965</v>
      </c>
      <c r="AE98" s="94">
        <f>SUM(AE97:AE97)</f>
        <v>1577965</v>
      </c>
      <c r="AF98" s="94"/>
      <c r="AG98" s="94">
        <f>SUM(AG97:AG97)</f>
        <v>0</v>
      </c>
      <c r="AH98" s="94"/>
    </row>
    <row r="99" spans="1:34" s="73" customFormat="1" x14ac:dyDescent="0.55000000000000004">
      <c r="A99" s="108" t="s">
        <v>184</v>
      </c>
      <c r="B99" s="109">
        <v>67</v>
      </c>
      <c r="C99" s="102">
        <v>5208</v>
      </c>
      <c r="D99" s="90" t="s">
        <v>185</v>
      </c>
      <c r="E99" s="102" t="s">
        <v>34</v>
      </c>
      <c r="F99" s="102">
        <v>21696</v>
      </c>
      <c r="G99" s="102">
        <v>49</v>
      </c>
      <c r="H99" s="102">
        <v>2</v>
      </c>
      <c r="I99" s="98">
        <v>64</v>
      </c>
      <c r="J99" s="102" t="s">
        <v>68</v>
      </c>
      <c r="K99" s="94">
        <f>((G99*400)+(H99*100))+I99</f>
        <v>19864</v>
      </c>
      <c r="L99" s="94">
        <v>275</v>
      </c>
      <c r="M99" s="94">
        <f>K99*L99</f>
        <v>5462600</v>
      </c>
      <c r="N99" s="102"/>
      <c r="O99" s="111"/>
      <c r="P99" s="96"/>
      <c r="Q99" s="111"/>
      <c r="R99" s="111"/>
      <c r="S99" s="97"/>
      <c r="T99" s="102"/>
      <c r="U99" s="102"/>
      <c r="V99" s="102"/>
      <c r="W99" s="94"/>
      <c r="X99" s="98"/>
      <c r="Y99" s="94"/>
      <c r="Z99" s="94"/>
      <c r="AA99" s="89"/>
      <c r="AB99" s="89"/>
      <c r="AC99" s="94"/>
      <c r="AD99" s="94">
        <f>IF(AND(AC99="",M99=""),0,IF((AC99=""),M99,IF((M99=""),AC99,AC99+M99)))</f>
        <v>5462600</v>
      </c>
      <c r="AE99" s="94">
        <f>IF( (X99=""),AD99*1,AD99*(X99/100) )</f>
        <v>5462600</v>
      </c>
      <c r="AF99" s="94">
        <v>0</v>
      </c>
      <c r="AG99" s="94">
        <f>IF((AF99-AE99) &gt; 1,0,IF((AF99-AE99)&lt;0,AE99-AF99,AF99-AE99))</f>
        <v>5462600</v>
      </c>
      <c r="AH99" s="94">
        <v>0.3</v>
      </c>
    </row>
    <row r="100" spans="1:34" s="73" customFormat="1" x14ac:dyDescent="0.55000000000000004">
      <c r="A100" s="108"/>
      <c r="B100" s="109"/>
      <c r="C100" s="102"/>
      <c r="D100" s="90"/>
      <c r="E100" s="102"/>
      <c r="F100" s="102"/>
      <c r="G100" s="102"/>
      <c r="H100" s="102"/>
      <c r="I100" s="98"/>
      <c r="J100" s="102"/>
      <c r="K100" s="94"/>
      <c r="L100" s="94" t="s">
        <v>63</v>
      </c>
      <c r="M100" s="94">
        <f>SUM(M99:M99)</f>
        <v>5462600</v>
      </c>
      <c r="N100" s="102"/>
      <c r="O100" s="111"/>
      <c r="P100" s="96"/>
      <c r="Q100" s="111"/>
      <c r="R100" s="111"/>
      <c r="S100" s="97"/>
      <c r="T100" s="102"/>
      <c r="U100" s="102"/>
      <c r="V100" s="102"/>
      <c r="W100" s="94"/>
      <c r="X100" s="98"/>
      <c r="Y100" s="94"/>
      <c r="Z100" s="94"/>
      <c r="AA100" s="89"/>
      <c r="AB100" s="89"/>
      <c r="AC100" s="94"/>
      <c r="AD100" s="94">
        <f>SUM(AD99:AD99)</f>
        <v>5462600</v>
      </c>
      <c r="AE100" s="94">
        <f>SUM(AE99:AE99)</f>
        <v>5462600</v>
      </c>
      <c r="AF100" s="94"/>
      <c r="AG100" s="94">
        <f>SUM(AG99:AG99)</f>
        <v>5462600</v>
      </c>
      <c r="AH100" s="94"/>
    </row>
    <row r="101" spans="1:34" s="99" customFormat="1" x14ac:dyDescent="0.55000000000000004">
      <c r="A101" s="107" t="s">
        <v>15351</v>
      </c>
      <c r="B101" s="102">
        <v>68</v>
      </c>
      <c r="C101" s="102">
        <v>10675</v>
      </c>
      <c r="D101" s="90" t="s">
        <v>8066</v>
      </c>
      <c r="E101" s="102" t="s">
        <v>34</v>
      </c>
      <c r="F101" s="102">
        <v>21110</v>
      </c>
      <c r="G101" s="102">
        <v>0</v>
      </c>
      <c r="H101" s="102">
        <v>3</v>
      </c>
      <c r="I101" s="98">
        <v>59</v>
      </c>
      <c r="J101" s="102" t="s">
        <v>35</v>
      </c>
      <c r="K101" s="94">
        <f>((G101*400)+(H101*100))+I101</f>
        <v>359</v>
      </c>
      <c r="L101" s="94">
        <v>1900</v>
      </c>
      <c r="M101" s="94">
        <f>K101*L101</f>
        <v>682100</v>
      </c>
      <c r="N101" s="102">
        <v>1</v>
      </c>
      <c r="O101" s="111" t="s">
        <v>15349</v>
      </c>
      <c r="P101" s="96">
        <v>3909800277869</v>
      </c>
      <c r="Q101" s="111" t="s">
        <v>15350</v>
      </c>
      <c r="R101" s="111" t="s">
        <v>15355</v>
      </c>
      <c r="S101" s="97" t="s">
        <v>8067</v>
      </c>
      <c r="T101" s="102" t="s">
        <v>51</v>
      </c>
      <c r="U101" s="102" t="s">
        <v>45</v>
      </c>
      <c r="V101" s="102" t="s">
        <v>52</v>
      </c>
      <c r="W101" s="94">
        <v>50.6</v>
      </c>
      <c r="X101" s="98">
        <v>37.450000000000003</v>
      </c>
      <c r="Y101" s="94">
        <v>6750</v>
      </c>
      <c r="Z101" s="94">
        <f>W101*Y101</f>
        <v>341550</v>
      </c>
      <c r="AA101" s="89">
        <v>20</v>
      </c>
      <c r="AB101" s="89">
        <v>30</v>
      </c>
      <c r="AC101" s="94">
        <f>(Z101*(100-AB101))/100</f>
        <v>239085</v>
      </c>
      <c r="AD101" s="94">
        <f>IF(AND(AC101="",M101=""),0,IF((AC101=""),M101, IF( (M101=""),AC101,SUM(AC101:AC104)+M101)))</f>
        <v>1320447.5</v>
      </c>
      <c r="AE101" s="94">
        <f>IF( (X101=""),AD101*1,AD101*(X101/100) )</f>
        <v>494507.58875000005</v>
      </c>
      <c r="AF101" s="94">
        <v>0</v>
      </c>
      <c r="AG101" s="94">
        <f>IF((AF101-AE101) &gt; 1,0,IF((AF101-AE101)&lt;0,AE101-AF101,AF101-AE101))</f>
        <v>494507.58875000005</v>
      </c>
      <c r="AH101" s="94">
        <v>0.02</v>
      </c>
    </row>
    <row r="102" spans="1:34" s="99" customFormat="1" x14ac:dyDescent="0.55000000000000004">
      <c r="A102" s="107"/>
      <c r="B102" s="102"/>
      <c r="C102" s="102"/>
      <c r="D102" s="90"/>
      <c r="E102" s="102"/>
      <c r="F102" s="102"/>
      <c r="G102" s="102"/>
      <c r="H102" s="102"/>
      <c r="I102" s="98"/>
      <c r="J102" s="102"/>
      <c r="K102" s="94"/>
      <c r="L102" s="94"/>
      <c r="M102" s="94"/>
      <c r="N102" s="102">
        <v>2</v>
      </c>
      <c r="O102" s="111" t="s">
        <v>15349</v>
      </c>
      <c r="P102" s="96">
        <v>3909800277869</v>
      </c>
      <c r="Q102" s="111" t="s">
        <v>15350</v>
      </c>
      <c r="R102" s="111" t="s">
        <v>15355</v>
      </c>
      <c r="S102" s="97" t="s">
        <v>8068</v>
      </c>
      <c r="T102" s="102" t="s">
        <v>51</v>
      </c>
      <c r="U102" s="102" t="s">
        <v>45</v>
      </c>
      <c r="V102" s="102" t="s">
        <v>52</v>
      </c>
      <c r="W102" s="94">
        <v>84.5</v>
      </c>
      <c r="X102" s="98">
        <v>62.55</v>
      </c>
      <c r="Y102" s="94">
        <v>6750</v>
      </c>
      <c r="Z102" s="94">
        <f>W102*Y102</f>
        <v>570375</v>
      </c>
      <c r="AA102" s="89">
        <v>20</v>
      </c>
      <c r="AB102" s="89">
        <v>30</v>
      </c>
      <c r="AC102" s="94">
        <f>(Z102*(100-AB102))/100</f>
        <v>399262.5</v>
      </c>
      <c r="AD102" s="94">
        <f>IF(AND(AC102="",M101=""),0,IF((AC102=""),M101, IF( (M101=""),AC102,SUM(AC101:AC104)+M101)))</f>
        <v>1320447.5</v>
      </c>
      <c r="AE102" s="94">
        <f>IF( (X102=""),AD102*1,AD102*(X102/100) )</f>
        <v>825939.91124999989</v>
      </c>
      <c r="AF102" s="94">
        <v>0</v>
      </c>
      <c r="AG102" s="94">
        <f>IF((AF102-AE102) &gt; 1,0,IF((AF102-AE102)&lt;0,AE102-AF102,AF102-AE102))</f>
        <v>825939.91124999989</v>
      </c>
      <c r="AH102" s="94">
        <v>0.02</v>
      </c>
    </row>
    <row r="103" spans="1:34" s="99" customFormat="1" x14ac:dyDescent="0.55000000000000004">
      <c r="A103" s="107"/>
      <c r="B103" s="102">
        <v>69</v>
      </c>
      <c r="C103" s="102">
        <v>10670</v>
      </c>
      <c r="D103" s="90" t="s">
        <v>15352</v>
      </c>
      <c r="E103" s="102" t="s">
        <v>34</v>
      </c>
      <c r="F103" s="102">
        <v>25706</v>
      </c>
      <c r="G103" s="102">
        <v>0</v>
      </c>
      <c r="H103" s="102">
        <v>0</v>
      </c>
      <c r="I103" s="98">
        <v>25.7</v>
      </c>
      <c r="J103" s="102" t="s">
        <v>38</v>
      </c>
      <c r="K103" s="94">
        <f>((G103*400)+(H103*100))+I103</f>
        <v>25.7</v>
      </c>
      <c r="L103" s="94">
        <v>2175</v>
      </c>
      <c r="M103" s="94">
        <f>K103*L103</f>
        <v>55897.5</v>
      </c>
      <c r="N103" s="102"/>
      <c r="O103" s="111"/>
      <c r="P103" s="96"/>
      <c r="Q103" s="111"/>
      <c r="R103" s="111"/>
      <c r="S103" s="97"/>
      <c r="T103" s="102"/>
      <c r="U103" s="102"/>
      <c r="V103" s="102"/>
      <c r="W103" s="94"/>
      <c r="X103" s="98"/>
      <c r="Y103" s="94"/>
      <c r="Z103" s="94"/>
      <c r="AA103" s="89"/>
      <c r="AB103" s="89"/>
      <c r="AC103" s="94"/>
      <c r="AD103" s="94">
        <f>IF(AND(AC103="",M103=""),0,IF((AC103=""),M103,IF((M103=""),AC103,AC103+M103)))</f>
        <v>55897.5</v>
      </c>
      <c r="AE103" s="94">
        <f>IF( (X103=""),AD103*1,AD103*(X103/100) )</f>
        <v>55897.5</v>
      </c>
      <c r="AF103" s="94">
        <v>50000000</v>
      </c>
      <c r="AG103" s="94">
        <f>IF((AF103-AE103) &gt; 1,0,IF((AF103-AE103)&lt;0,AE103-AF103,AF103-AE103))</f>
        <v>0</v>
      </c>
      <c r="AH103" s="94">
        <v>0.01</v>
      </c>
    </row>
    <row r="104" spans="1:34" s="99" customFormat="1" x14ac:dyDescent="0.55000000000000004">
      <c r="A104" s="107"/>
      <c r="B104" s="102">
        <v>70</v>
      </c>
      <c r="C104" s="102">
        <v>10671</v>
      </c>
      <c r="D104" s="90" t="s">
        <v>15353</v>
      </c>
      <c r="E104" s="102" t="s">
        <v>34</v>
      </c>
      <c r="F104" s="102">
        <v>25707</v>
      </c>
      <c r="G104" s="102">
        <v>0</v>
      </c>
      <c r="H104" s="102">
        <v>0</v>
      </c>
      <c r="I104" s="98">
        <v>25.6</v>
      </c>
      <c r="J104" s="102" t="s">
        <v>38</v>
      </c>
      <c r="K104" s="94">
        <f>((G104*400)+(H104*100))+I104</f>
        <v>25.6</v>
      </c>
      <c r="L104" s="94">
        <v>2175</v>
      </c>
      <c r="M104" s="94">
        <f>K104*L104</f>
        <v>55680</v>
      </c>
      <c r="N104" s="102"/>
      <c r="O104" s="111"/>
      <c r="P104" s="96"/>
      <c r="Q104" s="111"/>
      <c r="R104" s="111"/>
      <c r="S104" s="97"/>
      <c r="T104" s="102"/>
      <c r="U104" s="102"/>
      <c r="V104" s="102"/>
      <c r="W104" s="94"/>
      <c r="X104" s="98"/>
      <c r="Y104" s="94"/>
      <c r="Z104" s="94"/>
      <c r="AA104" s="89"/>
      <c r="AB104" s="89"/>
      <c r="AC104" s="94"/>
      <c r="AD104" s="94">
        <f>IF(AND(AC104="",M104=""),0,IF((AC104=""),M104,IF((M104=""),AC104,AC104+M104)))</f>
        <v>55680</v>
      </c>
      <c r="AE104" s="94">
        <f>IF( (X104=""),AD104*1,AD104*(X104/100) )</f>
        <v>55680</v>
      </c>
      <c r="AF104" s="94">
        <v>50000000</v>
      </c>
      <c r="AG104" s="94">
        <f>IF((AF104-AE104) &gt; 1,0,IF((AF104-AE104)&lt;0,AE104-AF104,AF104-AE104))</f>
        <v>0</v>
      </c>
      <c r="AH104" s="94">
        <v>0.01</v>
      </c>
    </row>
    <row r="105" spans="1:34" s="99" customFormat="1" x14ac:dyDescent="0.55000000000000004">
      <c r="A105" s="107"/>
      <c r="B105" s="102">
        <v>71</v>
      </c>
      <c r="C105" s="102">
        <v>10672</v>
      </c>
      <c r="D105" s="90" t="s">
        <v>15354</v>
      </c>
      <c r="E105" s="102" t="s">
        <v>34</v>
      </c>
      <c r="F105" s="102">
        <v>26454</v>
      </c>
      <c r="G105" s="102">
        <v>0</v>
      </c>
      <c r="H105" s="102">
        <v>1</v>
      </c>
      <c r="I105" s="98">
        <v>0</v>
      </c>
      <c r="J105" s="102" t="s">
        <v>38</v>
      </c>
      <c r="K105" s="94">
        <f>((G105*400)+(H105*100))+I105</f>
        <v>100</v>
      </c>
      <c r="L105" s="94">
        <v>2175</v>
      </c>
      <c r="M105" s="94">
        <f>K105*L105</f>
        <v>217500</v>
      </c>
      <c r="N105" s="102"/>
      <c r="O105" s="111"/>
      <c r="P105" s="96"/>
      <c r="Q105" s="111"/>
      <c r="R105" s="111"/>
      <c r="S105" s="97"/>
      <c r="T105" s="102"/>
      <c r="U105" s="102"/>
      <c r="V105" s="102"/>
      <c r="W105" s="94"/>
      <c r="X105" s="98"/>
      <c r="Y105" s="94"/>
      <c r="Z105" s="94"/>
      <c r="AA105" s="89"/>
      <c r="AB105" s="89"/>
      <c r="AC105" s="94"/>
      <c r="AD105" s="94">
        <f>IF(AND(AC105="",M105=""),0,IF((AC105=""),M105,IF((M105=""),AC105,AC105+M105)))</f>
        <v>217500</v>
      </c>
      <c r="AE105" s="94">
        <f>IF( (X105=""),AD105*1,AD105*(X105/100) )</f>
        <v>217500</v>
      </c>
      <c r="AF105" s="94">
        <v>50000000</v>
      </c>
      <c r="AG105" s="94">
        <f>IF((AF105-AE105) &gt; 1,0,IF((AF105-AE105)&lt;0,AE105-AF105,AF105-AE105))</f>
        <v>0</v>
      </c>
      <c r="AH105" s="94">
        <v>0.01</v>
      </c>
    </row>
    <row r="106" spans="1:34" s="99" customFormat="1" x14ac:dyDescent="0.55000000000000004">
      <c r="A106" s="107"/>
      <c r="B106" s="102"/>
      <c r="C106" s="102"/>
      <c r="D106" s="90"/>
      <c r="E106" s="102"/>
      <c r="F106" s="102"/>
      <c r="G106" s="102"/>
      <c r="H106" s="102"/>
      <c r="I106" s="98"/>
      <c r="J106" s="102"/>
      <c r="K106" s="94"/>
      <c r="L106" s="94" t="s">
        <v>63</v>
      </c>
      <c r="M106" s="94">
        <f>SUM(M101:M105)</f>
        <v>1011177.5</v>
      </c>
      <c r="N106" s="102"/>
      <c r="O106" s="111"/>
      <c r="P106" s="96"/>
      <c r="Q106" s="111"/>
      <c r="R106" s="111"/>
      <c r="S106" s="97"/>
      <c r="T106" s="102"/>
      <c r="U106" s="102"/>
      <c r="V106" s="102"/>
      <c r="W106" s="94"/>
      <c r="X106" s="98"/>
      <c r="Y106" s="94"/>
      <c r="Z106" s="94"/>
      <c r="AA106" s="89"/>
      <c r="AB106" s="89"/>
      <c r="AC106" s="94"/>
      <c r="AD106" s="94"/>
      <c r="AE106" s="94">
        <f>SUM(AE101:AE105)</f>
        <v>1649525</v>
      </c>
      <c r="AF106" s="94"/>
      <c r="AG106" s="94">
        <f>SUM(AG101:AG105)</f>
        <v>1320447.5</v>
      </c>
      <c r="AH106" s="94"/>
    </row>
    <row r="107" spans="1:34" s="73" customFormat="1" x14ac:dyDescent="0.55000000000000004">
      <c r="A107" s="108" t="s">
        <v>186</v>
      </c>
      <c r="B107" s="109">
        <v>72</v>
      </c>
      <c r="C107" s="102">
        <v>7284</v>
      </c>
      <c r="D107" s="90" t="s">
        <v>187</v>
      </c>
      <c r="E107" s="102" t="s">
        <v>34</v>
      </c>
      <c r="F107" s="102">
        <v>8771</v>
      </c>
      <c r="G107" s="102">
        <v>18</v>
      </c>
      <c r="H107" s="102">
        <v>0</v>
      </c>
      <c r="I107" s="98">
        <v>70</v>
      </c>
      <c r="J107" s="102" t="s">
        <v>38</v>
      </c>
      <c r="K107" s="94">
        <f>((G107*400)+(H107*100))+I107</f>
        <v>7270</v>
      </c>
      <c r="L107" s="94">
        <v>425</v>
      </c>
      <c r="M107" s="94">
        <f>K107*L107</f>
        <v>3089750</v>
      </c>
      <c r="N107" s="102"/>
      <c r="O107" s="111"/>
      <c r="P107" s="96"/>
      <c r="Q107" s="111"/>
      <c r="R107" s="111"/>
      <c r="S107" s="97"/>
      <c r="T107" s="102"/>
      <c r="U107" s="102"/>
      <c r="V107" s="102"/>
      <c r="W107" s="94"/>
      <c r="X107" s="98"/>
      <c r="Y107" s="94"/>
      <c r="Z107" s="94"/>
      <c r="AA107" s="89"/>
      <c r="AB107" s="89"/>
      <c r="AC107" s="94"/>
      <c r="AD107" s="94">
        <f>IF(AND(AC107="",M107=""),0,IF((AC107=""),M107,IF((M107=""),AC107,AC107+M107)))</f>
        <v>3089750</v>
      </c>
      <c r="AE107" s="94">
        <f>IF( (X107=""),AD107*1,AD107*(X107/100) )</f>
        <v>3089750</v>
      </c>
      <c r="AF107" s="94">
        <v>0</v>
      </c>
      <c r="AG107" s="94">
        <f>IF((AF107-AE107) &gt; 1,0,IF((AF107-AE107)&lt;0,AE107-AF107,AF107-AE107))</f>
        <v>3089750</v>
      </c>
      <c r="AH107" s="94">
        <v>0.01</v>
      </c>
    </row>
    <row r="108" spans="1:34" s="73" customFormat="1" x14ac:dyDescent="0.55000000000000004">
      <c r="A108" s="108"/>
      <c r="B108" s="109"/>
      <c r="C108" s="102"/>
      <c r="D108" s="90"/>
      <c r="E108" s="102"/>
      <c r="F108" s="102"/>
      <c r="G108" s="102"/>
      <c r="H108" s="102"/>
      <c r="I108" s="98"/>
      <c r="J108" s="102"/>
      <c r="K108" s="94"/>
      <c r="L108" s="94" t="s">
        <v>63</v>
      </c>
      <c r="M108" s="94">
        <f>SUM(M107:M107)</f>
        <v>3089750</v>
      </c>
      <c r="N108" s="102"/>
      <c r="O108" s="111"/>
      <c r="P108" s="96"/>
      <c r="Q108" s="111"/>
      <c r="R108" s="111"/>
      <c r="S108" s="97"/>
      <c r="T108" s="102"/>
      <c r="U108" s="102"/>
      <c r="V108" s="102"/>
      <c r="W108" s="94"/>
      <c r="X108" s="98"/>
      <c r="Y108" s="94"/>
      <c r="Z108" s="94"/>
      <c r="AA108" s="89"/>
      <c r="AB108" s="89"/>
      <c r="AC108" s="94"/>
      <c r="AD108" s="94">
        <f>SUM(AD107:AD107)</f>
        <v>3089750</v>
      </c>
      <c r="AE108" s="94">
        <f>SUM(AE107:AE107)</f>
        <v>3089750</v>
      </c>
      <c r="AF108" s="94"/>
      <c r="AG108" s="94">
        <f>SUM(AG107:AG107)</f>
        <v>3089750</v>
      </c>
      <c r="AH108" s="94"/>
    </row>
    <row r="109" spans="1:34" s="73" customFormat="1" x14ac:dyDescent="0.55000000000000004">
      <c r="A109" s="108" t="s">
        <v>190</v>
      </c>
      <c r="B109" s="109">
        <v>73</v>
      </c>
      <c r="C109" s="102">
        <v>5368</v>
      </c>
      <c r="D109" s="90" t="s">
        <v>191</v>
      </c>
      <c r="E109" s="102" t="s">
        <v>34</v>
      </c>
      <c r="F109" s="102">
        <v>20748</v>
      </c>
      <c r="G109" s="102">
        <v>0</v>
      </c>
      <c r="H109" s="102">
        <v>1</v>
      </c>
      <c r="I109" s="98">
        <v>5</v>
      </c>
      <c r="J109" s="102" t="s">
        <v>35</v>
      </c>
      <c r="K109" s="94">
        <f>((G109*400)+(H109*100))+I109</f>
        <v>105</v>
      </c>
      <c r="L109" s="94">
        <v>2425</v>
      </c>
      <c r="M109" s="94">
        <f>K109*L109</f>
        <v>254625</v>
      </c>
      <c r="N109" s="102">
        <v>1</v>
      </c>
      <c r="O109" s="111" t="s">
        <v>188</v>
      </c>
      <c r="P109" s="96">
        <v>1570800003508</v>
      </c>
      <c r="Q109" s="111" t="s">
        <v>189</v>
      </c>
      <c r="R109" s="111" t="s">
        <v>192</v>
      </c>
      <c r="S109" s="97" t="s">
        <v>193</v>
      </c>
      <c r="T109" s="102" t="s">
        <v>51</v>
      </c>
      <c r="U109" s="102" t="s">
        <v>45</v>
      </c>
      <c r="V109" s="102" t="s">
        <v>52</v>
      </c>
      <c r="W109" s="94">
        <v>85.5</v>
      </c>
      <c r="X109" s="98">
        <v>100</v>
      </c>
      <c r="Y109" s="94">
        <v>6750</v>
      </c>
      <c r="Z109" s="94">
        <f>W109*Y109</f>
        <v>577125</v>
      </c>
      <c r="AA109" s="89">
        <v>6</v>
      </c>
      <c r="AB109" s="89">
        <v>6</v>
      </c>
      <c r="AC109" s="94">
        <f>(Z109*(100-AB109))/100</f>
        <v>542497.5</v>
      </c>
      <c r="AD109" s="94">
        <f>IF(AND(AC109="",M109=""),0,IF((AC109=""),M109, IF( (M109=""),AC109,AC109+M109)))</f>
        <v>797122.5</v>
      </c>
      <c r="AE109" s="94">
        <f>IF( (X109=""),AD109*1,( M109+(SUM(AC109:AC109)) )*(X109/100) )</f>
        <v>797122.5</v>
      </c>
      <c r="AF109" s="94">
        <v>50000000</v>
      </c>
      <c r="AG109" s="94">
        <f>IF((AF109-AE109) &gt; 1,0,IF((AF109-AE109)&lt;0,AE109-AF109,AF109-AE109))</f>
        <v>0</v>
      </c>
      <c r="AH109" s="94">
        <v>0.02</v>
      </c>
    </row>
    <row r="110" spans="1:34" s="73" customFormat="1" x14ac:dyDescent="0.55000000000000004">
      <c r="A110" s="113"/>
      <c r="B110" s="114"/>
      <c r="C110" s="127"/>
      <c r="D110" s="128"/>
      <c r="E110" s="127"/>
      <c r="F110" s="127"/>
      <c r="G110" s="127"/>
      <c r="H110" s="127"/>
      <c r="I110" s="129"/>
      <c r="J110" s="127"/>
      <c r="K110" s="130"/>
      <c r="L110" s="130" t="s">
        <v>63</v>
      </c>
      <c r="M110" s="130">
        <f>SUM(M109:M109)</f>
        <v>254625</v>
      </c>
      <c r="N110" s="127"/>
      <c r="O110" s="131"/>
      <c r="P110" s="132"/>
      <c r="Q110" s="131"/>
      <c r="R110" s="131"/>
      <c r="S110" s="133"/>
      <c r="T110" s="127"/>
      <c r="U110" s="127"/>
      <c r="V110" s="127"/>
      <c r="W110" s="130"/>
      <c r="X110" s="129"/>
      <c r="Y110" s="130"/>
      <c r="Z110" s="130"/>
      <c r="AA110" s="134"/>
      <c r="AB110" s="134"/>
      <c r="AC110" s="130"/>
      <c r="AD110" s="130">
        <f>SUM(AD109:AD109)</f>
        <v>797122.5</v>
      </c>
      <c r="AE110" s="130">
        <f>SUM(AE109:AE109)</f>
        <v>797122.5</v>
      </c>
      <c r="AF110" s="130"/>
      <c r="AG110" s="130">
        <f>SUM(AG109:AG109)</f>
        <v>0</v>
      </c>
      <c r="AH110" s="130"/>
    </row>
    <row r="111" spans="1:34" s="99" customFormat="1" x14ac:dyDescent="0.55000000000000004">
      <c r="A111" s="108" t="s">
        <v>15362</v>
      </c>
      <c r="B111" s="123">
        <v>74</v>
      </c>
      <c r="C111" s="123">
        <v>10687</v>
      </c>
      <c r="D111" s="135" t="s">
        <v>15363</v>
      </c>
      <c r="E111" s="123" t="s">
        <v>246</v>
      </c>
      <c r="F111" s="123"/>
      <c r="G111" s="123">
        <v>11</v>
      </c>
      <c r="H111" s="123">
        <v>3</v>
      </c>
      <c r="I111" s="136">
        <v>56</v>
      </c>
      <c r="J111" s="123" t="s">
        <v>62</v>
      </c>
      <c r="K111" s="137">
        <f>((G111*400)+(H111*100))+I111</f>
        <v>4756</v>
      </c>
      <c r="L111" s="137">
        <v>400</v>
      </c>
      <c r="M111" s="137">
        <f>K111*L111</f>
        <v>1902400</v>
      </c>
      <c r="N111" s="123">
        <v>1</v>
      </c>
      <c r="O111" s="108" t="s">
        <v>15360</v>
      </c>
      <c r="P111" s="138"/>
      <c r="Q111" s="108" t="s">
        <v>15361</v>
      </c>
      <c r="R111" s="108" t="s">
        <v>15364</v>
      </c>
      <c r="S111" s="139"/>
      <c r="T111" s="123" t="s">
        <v>15365</v>
      </c>
      <c r="U111" s="123" t="s">
        <v>45</v>
      </c>
      <c r="V111" s="123" t="s">
        <v>75</v>
      </c>
      <c r="W111" s="137">
        <v>36</v>
      </c>
      <c r="X111" s="136">
        <v>0.94</v>
      </c>
      <c r="Y111" s="137">
        <v>5500</v>
      </c>
      <c r="Z111" s="137">
        <f t="shared" ref="Z111:Z122" si="21">W111*Y111</f>
        <v>198000</v>
      </c>
      <c r="AA111" s="119">
        <v>28</v>
      </c>
      <c r="AB111" s="119">
        <v>46</v>
      </c>
      <c r="AC111" s="137">
        <f t="shared" ref="AC111:AC122" si="22">(Z111*(100-AB111))/100</f>
        <v>106920</v>
      </c>
      <c r="AD111" s="137">
        <f>IF(AND(AC111="",M111=""),0,IF((AC111=""),M111, IF( (M111=""),AC111,SUM(AC111:AC122)+M111)))</f>
        <v>11508822.08</v>
      </c>
      <c r="AE111" s="137">
        <f t="shared" ref="AE111:AE122" si="23">IF( (X111=""),AD111*1,AD111*(X111/100) )</f>
        <v>108182.92755199998</v>
      </c>
      <c r="AF111" s="137">
        <v>0</v>
      </c>
      <c r="AG111" s="137">
        <f t="shared" ref="AG111:AG122" si="24">IF((AF111-AE111) &gt; 1,0,IF((AF111-AE111)&lt;0,AE111-AF111,AF111-AE111))</f>
        <v>108182.92755199998</v>
      </c>
      <c r="AH111" s="137">
        <v>0.3</v>
      </c>
    </row>
    <row r="112" spans="1:34" s="99" customFormat="1" x14ac:dyDescent="0.55000000000000004">
      <c r="A112" s="108"/>
      <c r="B112" s="123"/>
      <c r="C112" s="123"/>
      <c r="D112" s="135"/>
      <c r="E112" s="123"/>
      <c r="F112" s="123"/>
      <c r="G112" s="123"/>
      <c r="H112" s="123"/>
      <c r="I112" s="136"/>
      <c r="J112" s="123"/>
      <c r="K112" s="137"/>
      <c r="L112" s="137"/>
      <c r="M112" s="137"/>
      <c r="N112" s="123">
        <v>2</v>
      </c>
      <c r="O112" s="108" t="s">
        <v>15360</v>
      </c>
      <c r="P112" s="138"/>
      <c r="Q112" s="108" t="s">
        <v>15361</v>
      </c>
      <c r="R112" s="108" t="s">
        <v>15364</v>
      </c>
      <c r="S112" s="139"/>
      <c r="T112" s="123" t="s">
        <v>51</v>
      </c>
      <c r="U112" s="123" t="s">
        <v>45</v>
      </c>
      <c r="V112" s="123" t="s">
        <v>15268</v>
      </c>
      <c r="W112" s="137">
        <v>80</v>
      </c>
      <c r="X112" s="136">
        <v>2.08</v>
      </c>
      <c r="Y112" s="137">
        <v>6750</v>
      </c>
      <c r="Z112" s="137">
        <f t="shared" si="21"/>
        <v>540000</v>
      </c>
      <c r="AA112" s="119">
        <v>28</v>
      </c>
      <c r="AB112" s="119">
        <v>46</v>
      </c>
      <c r="AC112" s="137">
        <f t="shared" si="22"/>
        <v>291600</v>
      </c>
      <c r="AD112" s="137">
        <f>IF(AND(AC112="",M111=""),0,IF((AC112=""),M111, IF( (M111=""),AC112,SUM(AC111:AC122)+M111)))</f>
        <v>11508822.08</v>
      </c>
      <c r="AE112" s="137">
        <f t="shared" si="23"/>
        <v>239383.49926399998</v>
      </c>
      <c r="AF112" s="137">
        <v>0</v>
      </c>
      <c r="AG112" s="137">
        <f t="shared" si="24"/>
        <v>239383.49926399998</v>
      </c>
      <c r="AH112" s="137">
        <v>0.02</v>
      </c>
    </row>
    <row r="113" spans="1:34" s="99" customFormat="1" x14ac:dyDescent="0.55000000000000004">
      <c r="A113" s="108"/>
      <c r="B113" s="123"/>
      <c r="C113" s="123"/>
      <c r="D113" s="135"/>
      <c r="E113" s="123"/>
      <c r="F113" s="123"/>
      <c r="G113" s="123"/>
      <c r="H113" s="123"/>
      <c r="I113" s="136"/>
      <c r="J113" s="123"/>
      <c r="K113" s="137"/>
      <c r="L113" s="137"/>
      <c r="M113" s="137"/>
      <c r="N113" s="123">
        <v>3</v>
      </c>
      <c r="O113" s="108" t="s">
        <v>15360</v>
      </c>
      <c r="P113" s="138"/>
      <c r="Q113" s="108" t="s">
        <v>15361</v>
      </c>
      <c r="R113" s="108" t="s">
        <v>15364</v>
      </c>
      <c r="S113" s="139"/>
      <c r="T113" s="123" t="s">
        <v>15656</v>
      </c>
      <c r="U113" s="123" t="s">
        <v>45</v>
      </c>
      <c r="V113" s="123" t="s">
        <v>75</v>
      </c>
      <c r="W113" s="137">
        <v>112</v>
      </c>
      <c r="X113" s="136">
        <v>2.92</v>
      </c>
      <c r="Y113" s="137">
        <v>5500</v>
      </c>
      <c r="Z113" s="137">
        <f t="shared" si="21"/>
        <v>616000</v>
      </c>
      <c r="AA113" s="119">
        <v>3</v>
      </c>
      <c r="AB113" s="119">
        <v>3</v>
      </c>
      <c r="AC113" s="137">
        <f t="shared" si="22"/>
        <v>597520</v>
      </c>
      <c r="AD113" s="137">
        <f>IF(AND(AC113="",M111=""),0,IF((AC113=""),M111, IF( (M111=""),AC113,SUM(AC111:AC122)+M111)))</f>
        <v>11508822.08</v>
      </c>
      <c r="AE113" s="137">
        <f t="shared" si="23"/>
        <v>336057.60473600001</v>
      </c>
      <c r="AF113" s="137">
        <v>0</v>
      </c>
      <c r="AG113" s="137">
        <f t="shared" si="24"/>
        <v>336057.60473600001</v>
      </c>
      <c r="AH113" s="137">
        <v>0.3</v>
      </c>
    </row>
    <row r="114" spans="1:34" s="99" customFormat="1" x14ac:dyDescent="0.55000000000000004">
      <c r="A114" s="108"/>
      <c r="B114" s="123"/>
      <c r="C114" s="123"/>
      <c r="D114" s="135"/>
      <c r="E114" s="123"/>
      <c r="F114" s="123"/>
      <c r="G114" s="123"/>
      <c r="H114" s="123"/>
      <c r="I114" s="136"/>
      <c r="J114" s="123"/>
      <c r="K114" s="137"/>
      <c r="L114" s="137"/>
      <c r="M114" s="137"/>
      <c r="N114" s="123">
        <v>4</v>
      </c>
      <c r="O114" s="108" t="s">
        <v>15360</v>
      </c>
      <c r="P114" s="138"/>
      <c r="Q114" s="108" t="s">
        <v>15361</v>
      </c>
      <c r="R114" s="108" t="s">
        <v>15364</v>
      </c>
      <c r="S114" s="139"/>
      <c r="T114" s="123" t="s">
        <v>15366</v>
      </c>
      <c r="U114" s="123" t="s">
        <v>45</v>
      </c>
      <c r="V114" s="123" t="s">
        <v>75</v>
      </c>
      <c r="W114" s="137">
        <v>340</v>
      </c>
      <c r="X114" s="136">
        <v>8.86</v>
      </c>
      <c r="Y114" s="137">
        <v>3400</v>
      </c>
      <c r="Z114" s="137">
        <f t="shared" si="21"/>
        <v>1156000</v>
      </c>
      <c r="AA114" s="119">
        <v>3</v>
      </c>
      <c r="AB114" s="119">
        <v>3</v>
      </c>
      <c r="AC114" s="137">
        <f t="shared" si="22"/>
        <v>1121320</v>
      </c>
      <c r="AD114" s="137">
        <f>IF(AND(AC114="",M111=""),0,IF((AC114=""),M111, IF( (M111=""),AC114,SUM(AC111:AC122)+M111)))</f>
        <v>11508822.08</v>
      </c>
      <c r="AE114" s="137">
        <f t="shared" si="23"/>
        <v>1019681.636288</v>
      </c>
      <c r="AF114" s="137">
        <v>0</v>
      </c>
      <c r="AG114" s="137">
        <f t="shared" si="24"/>
        <v>1019681.636288</v>
      </c>
      <c r="AH114" s="137">
        <v>0.3</v>
      </c>
    </row>
    <row r="115" spans="1:34" s="99" customFormat="1" x14ac:dyDescent="0.55000000000000004">
      <c r="A115" s="108"/>
      <c r="B115" s="123"/>
      <c r="C115" s="123"/>
      <c r="D115" s="135"/>
      <c r="E115" s="123"/>
      <c r="F115" s="123"/>
      <c r="G115" s="123"/>
      <c r="H115" s="123"/>
      <c r="I115" s="136"/>
      <c r="J115" s="123"/>
      <c r="K115" s="137"/>
      <c r="L115" s="137"/>
      <c r="M115" s="137"/>
      <c r="N115" s="123">
        <v>5</v>
      </c>
      <c r="O115" s="108" t="s">
        <v>15360</v>
      </c>
      <c r="P115" s="138"/>
      <c r="Q115" s="108" t="s">
        <v>15361</v>
      </c>
      <c r="R115" s="108" t="s">
        <v>15364</v>
      </c>
      <c r="S115" s="139"/>
      <c r="T115" s="123" t="s">
        <v>51</v>
      </c>
      <c r="U115" s="123" t="s">
        <v>45</v>
      </c>
      <c r="V115" s="123" t="s">
        <v>15268</v>
      </c>
      <c r="W115" s="137">
        <v>80</v>
      </c>
      <c r="X115" s="136">
        <v>2.08</v>
      </c>
      <c r="Y115" s="137">
        <v>6750</v>
      </c>
      <c r="Z115" s="137">
        <f t="shared" si="21"/>
        <v>540000</v>
      </c>
      <c r="AA115" s="119">
        <v>28</v>
      </c>
      <c r="AB115" s="119">
        <v>46</v>
      </c>
      <c r="AC115" s="137">
        <f t="shared" si="22"/>
        <v>291600</v>
      </c>
      <c r="AD115" s="137">
        <f>IF(AND(AC115="",M111=""),0,IF((AC115=""),M111, IF( (M111=""),AC115,SUM(AC111:AC122)+M111)))</f>
        <v>11508822.08</v>
      </c>
      <c r="AE115" s="137">
        <f t="shared" si="23"/>
        <v>239383.49926399998</v>
      </c>
      <c r="AF115" s="137">
        <v>0</v>
      </c>
      <c r="AG115" s="137">
        <f t="shared" si="24"/>
        <v>239383.49926399998</v>
      </c>
      <c r="AH115" s="137">
        <v>0.02</v>
      </c>
    </row>
    <row r="116" spans="1:34" s="99" customFormat="1" x14ac:dyDescent="0.55000000000000004">
      <c r="A116" s="108"/>
      <c r="B116" s="123"/>
      <c r="C116" s="123"/>
      <c r="D116" s="135"/>
      <c r="E116" s="123"/>
      <c r="F116" s="123"/>
      <c r="G116" s="123"/>
      <c r="H116" s="123"/>
      <c r="I116" s="136"/>
      <c r="J116" s="123"/>
      <c r="K116" s="137"/>
      <c r="L116" s="137"/>
      <c r="M116" s="137"/>
      <c r="N116" s="123">
        <v>6</v>
      </c>
      <c r="O116" s="108" t="s">
        <v>15360</v>
      </c>
      <c r="P116" s="138"/>
      <c r="Q116" s="108" t="s">
        <v>15361</v>
      </c>
      <c r="R116" s="108" t="s">
        <v>15364</v>
      </c>
      <c r="S116" s="139"/>
      <c r="T116" s="123" t="s">
        <v>95</v>
      </c>
      <c r="U116" s="123" t="s">
        <v>45</v>
      </c>
      <c r="V116" s="123" t="s">
        <v>75</v>
      </c>
      <c r="W116" s="137">
        <v>196</v>
      </c>
      <c r="X116" s="136">
        <v>5.1100000000000003</v>
      </c>
      <c r="Y116" s="137">
        <v>5500</v>
      </c>
      <c r="Z116" s="137">
        <f t="shared" si="21"/>
        <v>1078000</v>
      </c>
      <c r="AA116" s="119">
        <v>28</v>
      </c>
      <c r="AB116" s="119">
        <v>46</v>
      </c>
      <c r="AC116" s="137">
        <f t="shared" si="22"/>
        <v>582120</v>
      </c>
      <c r="AD116" s="137">
        <f>IF(AND(AC116="",M111=""),0,IF((AC116=""),M111, IF( (M111=""),AC116,SUM(AC111:AC122)+M111)))</f>
        <v>11508822.08</v>
      </c>
      <c r="AE116" s="137">
        <f t="shared" si="23"/>
        <v>588100.80828800006</v>
      </c>
      <c r="AF116" s="137">
        <v>0</v>
      </c>
      <c r="AG116" s="137">
        <f t="shared" si="24"/>
        <v>588100.80828800006</v>
      </c>
      <c r="AH116" s="137">
        <v>0.3</v>
      </c>
    </row>
    <row r="117" spans="1:34" s="99" customFormat="1" x14ac:dyDescent="0.55000000000000004">
      <c r="A117" s="108"/>
      <c r="B117" s="123"/>
      <c r="C117" s="123"/>
      <c r="D117" s="135"/>
      <c r="E117" s="123"/>
      <c r="F117" s="123"/>
      <c r="G117" s="123"/>
      <c r="H117" s="123"/>
      <c r="I117" s="136"/>
      <c r="J117" s="123"/>
      <c r="K117" s="137"/>
      <c r="L117" s="137"/>
      <c r="M117" s="137"/>
      <c r="N117" s="123">
        <v>7</v>
      </c>
      <c r="O117" s="108" t="s">
        <v>15360</v>
      </c>
      <c r="P117" s="138"/>
      <c r="Q117" s="108" t="s">
        <v>15361</v>
      </c>
      <c r="R117" s="108" t="s">
        <v>15364</v>
      </c>
      <c r="S117" s="139"/>
      <c r="T117" s="123" t="s">
        <v>15367</v>
      </c>
      <c r="U117" s="123" t="s">
        <v>45</v>
      </c>
      <c r="V117" s="123" t="s">
        <v>75</v>
      </c>
      <c r="W117" s="137">
        <v>200</v>
      </c>
      <c r="X117" s="136">
        <v>5.21</v>
      </c>
      <c r="Y117" s="137">
        <v>5500</v>
      </c>
      <c r="Z117" s="137">
        <f t="shared" si="21"/>
        <v>1100000</v>
      </c>
      <c r="AA117" s="119">
        <v>3</v>
      </c>
      <c r="AB117" s="119">
        <v>3</v>
      </c>
      <c r="AC117" s="137">
        <f t="shared" si="22"/>
        <v>1067000</v>
      </c>
      <c r="AD117" s="137">
        <f>IF(AND(AC117="",M111=""),0,IF((AC117=""),M111, IF( (M111=""),AC117,SUM(AC111:AC122)+M111)))</f>
        <v>11508822.08</v>
      </c>
      <c r="AE117" s="137">
        <f t="shared" si="23"/>
        <v>599609.63036800001</v>
      </c>
      <c r="AF117" s="137">
        <v>0</v>
      </c>
      <c r="AG117" s="137">
        <f t="shared" si="24"/>
        <v>599609.63036800001</v>
      </c>
      <c r="AH117" s="137">
        <v>0.3</v>
      </c>
    </row>
    <row r="118" spans="1:34" s="99" customFormat="1" x14ac:dyDescent="0.55000000000000004">
      <c r="A118" s="108"/>
      <c r="B118" s="123"/>
      <c r="C118" s="123"/>
      <c r="D118" s="135"/>
      <c r="E118" s="123"/>
      <c r="F118" s="123"/>
      <c r="G118" s="123"/>
      <c r="H118" s="123"/>
      <c r="I118" s="136"/>
      <c r="J118" s="123"/>
      <c r="K118" s="137"/>
      <c r="L118" s="137"/>
      <c r="M118" s="137"/>
      <c r="N118" s="123">
        <v>8</v>
      </c>
      <c r="O118" s="108" t="s">
        <v>15360</v>
      </c>
      <c r="P118" s="138"/>
      <c r="Q118" s="108" t="s">
        <v>15361</v>
      </c>
      <c r="R118" s="108" t="s">
        <v>15364</v>
      </c>
      <c r="S118" s="139"/>
      <c r="T118" s="123" t="s">
        <v>15368</v>
      </c>
      <c r="U118" s="123" t="s">
        <v>45</v>
      </c>
      <c r="V118" s="123" t="s">
        <v>75</v>
      </c>
      <c r="W118" s="137">
        <v>480</v>
      </c>
      <c r="X118" s="136">
        <v>12.51</v>
      </c>
      <c r="Y118" s="137">
        <v>3400</v>
      </c>
      <c r="Z118" s="137">
        <f t="shared" si="21"/>
        <v>1632000</v>
      </c>
      <c r="AA118" s="119">
        <v>28</v>
      </c>
      <c r="AB118" s="119">
        <v>46</v>
      </c>
      <c r="AC118" s="137">
        <f t="shared" si="22"/>
        <v>881280</v>
      </c>
      <c r="AD118" s="137">
        <f>IF(AND(AC118="",M111=""),0,IF((AC118=""),M111, IF( (M111=""),AC118,SUM(AC111:AC122)+M111)))</f>
        <v>11508822.08</v>
      </c>
      <c r="AE118" s="137">
        <f t="shared" si="23"/>
        <v>1439753.6422079999</v>
      </c>
      <c r="AF118" s="137">
        <v>0</v>
      </c>
      <c r="AG118" s="137">
        <f t="shared" si="24"/>
        <v>1439753.6422079999</v>
      </c>
      <c r="AH118" s="137">
        <v>0.3</v>
      </c>
    </row>
    <row r="119" spans="1:34" s="99" customFormat="1" x14ac:dyDescent="0.55000000000000004">
      <c r="A119" s="108"/>
      <c r="B119" s="123"/>
      <c r="C119" s="123"/>
      <c r="D119" s="135"/>
      <c r="E119" s="123"/>
      <c r="F119" s="123"/>
      <c r="G119" s="123"/>
      <c r="H119" s="123"/>
      <c r="I119" s="136"/>
      <c r="J119" s="123"/>
      <c r="K119" s="137"/>
      <c r="L119" s="137"/>
      <c r="M119" s="137"/>
      <c r="N119" s="123">
        <v>9</v>
      </c>
      <c r="O119" s="108" t="s">
        <v>15360</v>
      </c>
      <c r="P119" s="138"/>
      <c r="Q119" s="108" t="s">
        <v>15361</v>
      </c>
      <c r="R119" s="108" t="s">
        <v>15364</v>
      </c>
      <c r="S119" s="139"/>
      <c r="T119" s="123" t="s">
        <v>15369</v>
      </c>
      <c r="U119" s="123" t="s">
        <v>45</v>
      </c>
      <c r="V119" s="123" t="s">
        <v>75</v>
      </c>
      <c r="W119" s="137">
        <v>920.64</v>
      </c>
      <c r="X119" s="136">
        <v>23.99</v>
      </c>
      <c r="Y119" s="137">
        <v>3400</v>
      </c>
      <c r="Z119" s="137">
        <f t="shared" si="21"/>
        <v>3130176</v>
      </c>
      <c r="AA119" s="119">
        <v>28</v>
      </c>
      <c r="AB119" s="119">
        <v>46</v>
      </c>
      <c r="AC119" s="137">
        <f t="shared" si="22"/>
        <v>1690295.04</v>
      </c>
      <c r="AD119" s="137">
        <f>IF(AND(AC119="",M111=""),0,IF((AC119=""),M111, IF( (M111=""),AC119,SUM(AC111:AC122)+M111)))</f>
        <v>11508822.08</v>
      </c>
      <c r="AE119" s="137">
        <f t="shared" si="23"/>
        <v>2760966.4169919998</v>
      </c>
      <c r="AF119" s="137">
        <v>0</v>
      </c>
      <c r="AG119" s="137">
        <f t="shared" si="24"/>
        <v>2760966.4169919998</v>
      </c>
      <c r="AH119" s="137">
        <v>0.3</v>
      </c>
    </row>
    <row r="120" spans="1:34" s="99" customFormat="1" x14ac:dyDescent="0.55000000000000004">
      <c r="A120" s="108"/>
      <c r="B120" s="123"/>
      <c r="C120" s="123"/>
      <c r="D120" s="135"/>
      <c r="E120" s="123"/>
      <c r="F120" s="123"/>
      <c r="G120" s="123"/>
      <c r="H120" s="123"/>
      <c r="I120" s="136"/>
      <c r="J120" s="123"/>
      <c r="K120" s="137"/>
      <c r="L120" s="137"/>
      <c r="M120" s="137"/>
      <c r="N120" s="123"/>
      <c r="O120" s="108"/>
      <c r="P120" s="138"/>
      <c r="Q120" s="108"/>
      <c r="R120" s="108"/>
      <c r="S120" s="139"/>
      <c r="T120" s="123" t="s">
        <v>15369</v>
      </c>
      <c r="U120" s="123"/>
      <c r="V120" s="123" t="s">
        <v>75</v>
      </c>
      <c r="W120" s="137">
        <v>920.64</v>
      </c>
      <c r="X120" s="136">
        <v>23.99</v>
      </c>
      <c r="Y120" s="137">
        <v>3400</v>
      </c>
      <c r="Z120" s="137">
        <f t="shared" si="21"/>
        <v>3130176</v>
      </c>
      <c r="AA120" s="119">
        <v>28</v>
      </c>
      <c r="AB120" s="119">
        <v>46</v>
      </c>
      <c r="AC120" s="137">
        <f t="shared" si="22"/>
        <v>1690295.04</v>
      </c>
      <c r="AD120" s="137">
        <f>IF(AND(AC120="",M111=""),0,IF((AC120=""),M111, IF( (M111=""),AC120,SUM(AC111:AC122)+M111)))</f>
        <v>11508822.08</v>
      </c>
      <c r="AE120" s="137">
        <f t="shared" si="23"/>
        <v>2760966.4169919998</v>
      </c>
      <c r="AF120" s="137">
        <v>0</v>
      </c>
      <c r="AG120" s="137">
        <f t="shared" si="24"/>
        <v>2760966.4169919998</v>
      </c>
      <c r="AH120" s="137">
        <v>0.3</v>
      </c>
    </row>
    <row r="121" spans="1:34" s="99" customFormat="1" x14ac:dyDescent="0.55000000000000004">
      <c r="A121" s="108"/>
      <c r="B121" s="123"/>
      <c r="C121" s="123"/>
      <c r="D121" s="135"/>
      <c r="E121" s="123"/>
      <c r="F121" s="123"/>
      <c r="G121" s="123"/>
      <c r="H121" s="123"/>
      <c r="I121" s="136"/>
      <c r="J121" s="123"/>
      <c r="K121" s="137"/>
      <c r="L121" s="137"/>
      <c r="M121" s="137"/>
      <c r="N121" s="123">
        <v>10</v>
      </c>
      <c r="O121" s="108" t="s">
        <v>15360</v>
      </c>
      <c r="P121" s="138"/>
      <c r="Q121" s="108" t="s">
        <v>15361</v>
      </c>
      <c r="R121" s="108" t="s">
        <v>15364</v>
      </c>
      <c r="S121" s="139"/>
      <c r="T121" s="123" t="s">
        <v>15370</v>
      </c>
      <c r="U121" s="123" t="s">
        <v>45</v>
      </c>
      <c r="V121" s="123" t="s">
        <v>75</v>
      </c>
      <c r="W121" s="137">
        <v>120</v>
      </c>
      <c r="X121" s="136">
        <v>3.14</v>
      </c>
      <c r="Y121" s="137">
        <v>5500</v>
      </c>
      <c r="Z121" s="137">
        <f t="shared" si="21"/>
        <v>660000</v>
      </c>
      <c r="AA121" s="119">
        <v>3</v>
      </c>
      <c r="AB121" s="119">
        <v>3</v>
      </c>
      <c r="AC121" s="137">
        <f t="shared" si="22"/>
        <v>640200</v>
      </c>
      <c r="AD121" s="137">
        <f>IF(AND(AC121="",M111=""),0,IF((AC121=""),M111, IF( (M111=""),AC121,SUM(AC111:AC122)+M111)))</f>
        <v>11508822.08</v>
      </c>
      <c r="AE121" s="137">
        <f t="shared" si="23"/>
        <v>361377.01331200002</v>
      </c>
      <c r="AF121" s="137">
        <v>0</v>
      </c>
      <c r="AG121" s="137">
        <f t="shared" si="24"/>
        <v>361377.01331200002</v>
      </c>
      <c r="AH121" s="137">
        <v>0.3</v>
      </c>
    </row>
    <row r="122" spans="1:34" s="99" customFormat="1" x14ac:dyDescent="0.55000000000000004">
      <c r="A122" s="108"/>
      <c r="B122" s="123"/>
      <c r="C122" s="123"/>
      <c r="D122" s="135"/>
      <c r="E122" s="123"/>
      <c r="F122" s="123"/>
      <c r="G122" s="123"/>
      <c r="H122" s="123"/>
      <c r="I122" s="136"/>
      <c r="J122" s="123"/>
      <c r="K122" s="137"/>
      <c r="L122" s="137"/>
      <c r="M122" s="137"/>
      <c r="N122" s="123">
        <v>11</v>
      </c>
      <c r="O122" s="108" t="s">
        <v>15360</v>
      </c>
      <c r="P122" s="138"/>
      <c r="Q122" s="108" t="s">
        <v>15361</v>
      </c>
      <c r="R122" s="108" t="s">
        <v>15364</v>
      </c>
      <c r="S122" s="139"/>
      <c r="T122" s="123" t="s">
        <v>15371</v>
      </c>
      <c r="U122" s="123" t="s">
        <v>45</v>
      </c>
      <c r="V122" s="123" t="s">
        <v>75</v>
      </c>
      <c r="W122" s="137">
        <v>352</v>
      </c>
      <c r="X122" s="136">
        <v>9.17</v>
      </c>
      <c r="Y122" s="137">
        <v>3400</v>
      </c>
      <c r="Z122" s="137">
        <f t="shared" si="21"/>
        <v>1196800</v>
      </c>
      <c r="AA122" s="119">
        <v>28</v>
      </c>
      <c r="AB122" s="119">
        <v>46</v>
      </c>
      <c r="AC122" s="137">
        <f t="shared" si="22"/>
        <v>646272</v>
      </c>
      <c r="AD122" s="137">
        <f>IF(AND(AC122="",M111=""),0,IF((AC122=""),M111, IF( (M111=""),AC122,SUM(AC111:AC122)+M111)))</f>
        <v>11508822.08</v>
      </c>
      <c r="AE122" s="137">
        <f t="shared" si="23"/>
        <v>1055358.984736</v>
      </c>
      <c r="AF122" s="137">
        <v>0</v>
      </c>
      <c r="AG122" s="137">
        <f t="shared" si="24"/>
        <v>1055358.984736</v>
      </c>
      <c r="AH122" s="137">
        <v>0.3</v>
      </c>
    </row>
    <row r="123" spans="1:34" s="99" customFormat="1" x14ac:dyDescent="0.55000000000000004">
      <c r="A123" s="108"/>
      <c r="B123" s="123"/>
      <c r="C123" s="123"/>
      <c r="D123" s="135"/>
      <c r="E123" s="123"/>
      <c r="F123" s="123"/>
      <c r="G123" s="123"/>
      <c r="H123" s="123"/>
      <c r="I123" s="136"/>
      <c r="J123" s="123"/>
      <c r="K123" s="137"/>
      <c r="L123" s="137" t="s">
        <v>63</v>
      </c>
      <c r="M123" s="137">
        <f>SUM(M111:M122)</f>
        <v>1902400</v>
      </c>
      <c r="N123" s="123"/>
      <c r="O123" s="108"/>
      <c r="P123" s="138"/>
      <c r="Q123" s="108"/>
      <c r="R123" s="108"/>
      <c r="S123" s="139"/>
      <c r="T123" s="123"/>
      <c r="U123" s="123"/>
      <c r="V123" s="123"/>
      <c r="W123" s="137"/>
      <c r="X123" s="136"/>
      <c r="Y123" s="137"/>
      <c r="Z123" s="137"/>
      <c r="AA123" s="119"/>
      <c r="AB123" s="119"/>
      <c r="AC123" s="137"/>
      <c r="AD123" s="137"/>
      <c r="AE123" s="137">
        <f>SUM(AE111:AE122)</f>
        <v>11508822.079999998</v>
      </c>
      <c r="AF123" s="137"/>
      <c r="AG123" s="137">
        <f>SUM(AG111:AG122)</f>
        <v>11508822.079999998</v>
      </c>
      <c r="AH123" s="137"/>
    </row>
    <row r="124" spans="1:34" s="73" customFormat="1" x14ac:dyDescent="0.55000000000000004">
      <c r="A124" s="140" t="s">
        <v>194</v>
      </c>
      <c r="B124" s="141">
        <v>75</v>
      </c>
      <c r="C124" s="124">
        <v>6724</v>
      </c>
      <c r="D124" s="142" t="s">
        <v>47</v>
      </c>
      <c r="E124" s="124" t="s">
        <v>34</v>
      </c>
      <c r="F124" s="124">
        <v>15079</v>
      </c>
      <c r="G124" s="124">
        <v>0</v>
      </c>
      <c r="H124" s="124">
        <v>1</v>
      </c>
      <c r="I124" s="143">
        <v>43</v>
      </c>
      <c r="J124" s="124" t="s">
        <v>35</v>
      </c>
      <c r="K124" s="144">
        <f>((G124*400)+(H124*100))+I124</f>
        <v>143</v>
      </c>
      <c r="L124" s="144">
        <v>850</v>
      </c>
      <c r="M124" s="144">
        <f>K124*L124</f>
        <v>121550</v>
      </c>
      <c r="N124" s="124">
        <v>1</v>
      </c>
      <c r="O124" s="145"/>
      <c r="P124" s="146"/>
      <c r="Q124" s="145" t="s">
        <v>48</v>
      </c>
      <c r="R124" s="145" t="s">
        <v>49</v>
      </c>
      <c r="S124" s="147" t="s">
        <v>50</v>
      </c>
      <c r="T124" s="124" t="s">
        <v>51</v>
      </c>
      <c r="U124" s="124" t="s">
        <v>45</v>
      </c>
      <c r="V124" s="124" t="s">
        <v>52</v>
      </c>
      <c r="W124" s="144">
        <v>174</v>
      </c>
      <c r="X124" s="143">
        <v>100</v>
      </c>
      <c r="Y124" s="144">
        <v>6750</v>
      </c>
      <c r="Z124" s="144">
        <f>W124*Y124</f>
        <v>1174500</v>
      </c>
      <c r="AA124" s="148">
        <v>21</v>
      </c>
      <c r="AB124" s="148">
        <v>32</v>
      </c>
      <c r="AC124" s="144">
        <f>(Z124*(100-AB124))/100</f>
        <v>798660</v>
      </c>
      <c r="AD124" s="144">
        <f>IF(AND(AC124="",M124=""),0,IF((AC124=""),M124, IF( (M124=""),AC124,AC124+M124)))</f>
        <v>920210</v>
      </c>
      <c r="AE124" s="144">
        <f>IF( (X124=""),AD124*1,( M124+(SUM(AC124:AC124)) )*(X124/100) )</f>
        <v>920210</v>
      </c>
      <c r="AF124" s="144">
        <v>50000000</v>
      </c>
      <c r="AG124" s="144">
        <f>IF((AF124-AE124) &gt; 1,0,IF((AF124-AE124)&lt;0,AE124-AF124,AF124-AE124))</f>
        <v>0</v>
      </c>
      <c r="AH124" s="144">
        <v>0.02</v>
      </c>
    </row>
    <row r="125" spans="1:34" s="73" customFormat="1" x14ac:dyDescent="0.55000000000000004">
      <c r="A125" s="149"/>
      <c r="B125" s="109"/>
      <c r="C125" s="102"/>
      <c r="D125" s="90"/>
      <c r="E125" s="102"/>
      <c r="F125" s="102"/>
      <c r="G125" s="102"/>
      <c r="H125" s="102"/>
      <c r="I125" s="98"/>
      <c r="J125" s="102"/>
      <c r="K125" s="94"/>
      <c r="L125" s="94"/>
      <c r="M125" s="94"/>
      <c r="N125" s="102">
        <v>2</v>
      </c>
      <c r="O125" s="111"/>
      <c r="P125" s="96"/>
      <c r="Q125" s="111" t="s">
        <v>48</v>
      </c>
      <c r="R125" s="111" t="s">
        <v>49</v>
      </c>
      <c r="S125" s="97" t="s">
        <v>53</v>
      </c>
      <c r="T125" s="102" t="s">
        <v>15159</v>
      </c>
      <c r="U125" s="102" t="s">
        <v>45</v>
      </c>
      <c r="V125" s="102" t="s">
        <v>52</v>
      </c>
      <c r="W125" s="94">
        <v>54</v>
      </c>
      <c r="X125" s="98">
        <v>0</v>
      </c>
      <c r="Y125" s="94">
        <v>0</v>
      </c>
      <c r="Z125" s="94">
        <f>W125*Y125</f>
        <v>0</v>
      </c>
      <c r="AA125" s="89">
        <v>6</v>
      </c>
      <c r="AB125" s="89">
        <v>6</v>
      </c>
      <c r="AC125" s="94">
        <f>(Z125*(100-AB125))/100</f>
        <v>0</v>
      </c>
      <c r="AD125" s="94">
        <f>IF(AND(AC125="",M124=""),0,IF((AC125=""),M124, IF( (M124=""),AC125,AC125+M124)))</f>
        <v>121550</v>
      </c>
      <c r="AE125" s="94">
        <f>IF( (X125=""),AD125*1,( M124+(SUM(AC125:AC125)) )*(X125/100) )</f>
        <v>0</v>
      </c>
      <c r="AF125" s="94">
        <v>50000000</v>
      </c>
      <c r="AG125" s="94">
        <f>IF((AF125-AE125) &gt; 1,0,IF((AF125-AE125)&lt;0,AE125-AF125,AF125-AE125))</f>
        <v>0</v>
      </c>
      <c r="AH125" s="94">
        <v>0.02</v>
      </c>
    </row>
    <row r="126" spans="1:34" s="73" customFormat="1" x14ac:dyDescent="0.55000000000000004">
      <c r="A126" s="149"/>
      <c r="B126" s="109"/>
      <c r="C126" s="102"/>
      <c r="D126" s="90"/>
      <c r="E126" s="102"/>
      <c r="F126" s="102"/>
      <c r="G126" s="102"/>
      <c r="H126" s="102"/>
      <c r="I126" s="98"/>
      <c r="J126" s="102"/>
      <c r="K126" s="94"/>
      <c r="L126" s="94"/>
      <c r="M126" s="94"/>
      <c r="N126" s="102">
        <v>3</v>
      </c>
      <c r="O126" s="111"/>
      <c r="P126" s="96"/>
      <c r="Q126" s="111" t="s">
        <v>48</v>
      </c>
      <c r="R126" s="111" t="s">
        <v>49</v>
      </c>
      <c r="S126" s="97" t="s">
        <v>54</v>
      </c>
      <c r="T126" s="102" t="s">
        <v>55</v>
      </c>
      <c r="U126" s="102" t="s">
        <v>45</v>
      </c>
      <c r="V126" s="102" t="s">
        <v>52</v>
      </c>
      <c r="W126" s="94">
        <v>30</v>
      </c>
      <c r="X126" s="98">
        <v>0</v>
      </c>
      <c r="Y126" s="94">
        <v>0</v>
      </c>
      <c r="Z126" s="94">
        <f>W126*Y126</f>
        <v>0</v>
      </c>
      <c r="AA126" s="89">
        <v>6</v>
      </c>
      <c r="AB126" s="89">
        <v>6</v>
      </c>
      <c r="AC126" s="94">
        <f>(Z126*(100-AB126))/100</f>
        <v>0</v>
      </c>
      <c r="AD126" s="94">
        <f>IF(AND(AC126="",M124=""),0,IF((AC126=""),M124, IF( (M124=""),AC126,AC126+M124)))</f>
        <v>121550</v>
      </c>
      <c r="AE126" s="94">
        <f>IF( (X126=""),AD126*1,( M124+(SUM(AC126:AC126)) )*(X126/100) )</f>
        <v>0</v>
      </c>
      <c r="AF126" s="94">
        <v>50000000</v>
      </c>
      <c r="AG126" s="94">
        <f>IF((AF126-AE126) &gt; 1,0,IF((AF126-AE126)&lt;0,AE126-AF126,AF126-AE126))</f>
        <v>0</v>
      </c>
      <c r="AH126" s="94">
        <v>0.02</v>
      </c>
    </row>
    <row r="127" spans="1:34" s="73" customFormat="1" x14ac:dyDescent="0.55000000000000004">
      <c r="A127" s="151"/>
      <c r="B127" s="152"/>
      <c r="C127" s="153"/>
      <c r="D127" s="154"/>
      <c r="E127" s="153" t="s">
        <v>34</v>
      </c>
      <c r="F127" s="153">
        <v>15079</v>
      </c>
      <c r="G127" s="153">
        <v>0</v>
      </c>
      <c r="H127" s="153">
        <v>0</v>
      </c>
      <c r="I127" s="155">
        <v>25</v>
      </c>
      <c r="J127" s="153" t="s">
        <v>46</v>
      </c>
      <c r="K127" s="156">
        <f>((G127*400)+(H127*100))+I127</f>
        <v>25</v>
      </c>
      <c r="L127" s="156">
        <v>850</v>
      </c>
      <c r="M127" s="156">
        <f>K127*L127</f>
        <v>21250</v>
      </c>
      <c r="N127" s="153"/>
      <c r="O127" s="157"/>
      <c r="P127" s="158"/>
      <c r="Q127" s="157"/>
      <c r="R127" s="157"/>
      <c r="S127" s="159"/>
      <c r="T127" s="153"/>
      <c r="U127" s="153"/>
      <c r="V127" s="153"/>
      <c r="W127" s="156"/>
      <c r="X127" s="155"/>
      <c r="Y127" s="156"/>
      <c r="Z127" s="156"/>
      <c r="AA127" s="160"/>
      <c r="AB127" s="160"/>
      <c r="AC127" s="156"/>
      <c r="AD127" s="156">
        <f>IF(AND(AC127="",M127=""),0,IF((AC127=""),M127,IF((M127=""),AC127,AC127+M127)))</f>
        <v>21250</v>
      </c>
      <c r="AE127" s="156">
        <f>IF( (X127=""),AD127*1,AD127*(X127/100) )</f>
        <v>21250</v>
      </c>
      <c r="AF127" s="156">
        <v>0</v>
      </c>
      <c r="AG127" s="156">
        <f>IF((AF127-AE127) &gt; 1,0,IF((AF127-AE127)&lt;0,AE127-AF127,AF127-AE127))</f>
        <v>21250</v>
      </c>
      <c r="AH127" s="156">
        <v>0.3</v>
      </c>
    </row>
    <row r="128" spans="1:34" s="73" customFormat="1" x14ac:dyDescent="0.55000000000000004">
      <c r="A128" s="149"/>
      <c r="B128" s="109">
        <v>76</v>
      </c>
      <c r="C128" s="102">
        <v>6651</v>
      </c>
      <c r="D128" s="90" t="s">
        <v>195</v>
      </c>
      <c r="E128" s="102" t="s">
        <v>34</v>
      </c>
      <c r="F128" s="102">
        <v>23238</v>
      </c>
      <c r="G128" s="102">
        <v>0</v>
      </c>
      <c r="H128" s="102">
        <v>2</v>
      </c>
      <c r="I128" s="98">
        <v>80</v>
      </c>
      <c r="J128" s="102" t="s">
        <v>38</v>
      </c>
      <c r="K128" s="94">
        <f>((G128*400)+(H128*100))+I128</f>
        <v>280</v>
      </c>
      <c r="L128" s="94">
        <v>850</v>
      </c>
      <c r="M128" s="94">
        <f>K128*L128</f>
        <v>238000</v>
      </c>
      <c r="N128" s="102"/>
      <c r="O128" s="111"/>
      <c r="P128" s="96"/>
      <c r="Q128" s="111"/>
      <c r="R128" s="111"/>
      <c r="S128" s="97"/>
      <c r="T128" s="102"/>
      <c r="U128" s="102"/>
      <c r="V128" s="102"/>
      <c r="W128" s="94"/>
      <c r="X128" s="98"/>
      <c r="Y128" s="94"/>
      <c r="Z128" s="94"/>
      <c r="AA128" s="89"/>
      <c r="AB128" s="89"/>
      <c r="AC128" s="94"/>
      <c r="AD128" s="94">
        <f>IF(AND(AC128="",M128=""),0,IF((AC128=""),M128,IF((M128=""),AC128,AC128+M128)))</f>
        <v>238000</v>
      </c>
      <c r="AE128" s="94">
        <f>IF( (X128=""),AD128*1,AD128*(X128/100) )</f>
        <v>238000</v>
      </c>
      <c r="AF128" s="94">
        <v>50000000</v>
      </c>
      <c r="AG128" s="94">
        <f>IF((AF128-AE128) &gt; 1,0,IF((AF128-AE128)&lt;0,AE128-AF128,AF128-AE128))</f>
        <v>0</v>
      </c>
      <c r="AH128" s="94">
        <v>0.01</v>
      </c>
    </row>
    <row r="129" spans="1:34" s="73" customFormat="1" x14ac:dyDescent="0.55000000000000004">
      <c r="A129" s="149"/>
      <c r="B129" s="109"/>
      <c r="C129" s="102"/>
      <c r="D129" s="90"/>
      <c r="E129" s="102"/>
      <c r="F129" s="102"/>
      <c r="G129" s="102"/>
      <c r="H129" s="102"/>
      <c r="I129" s="98"/>
      <c r="J129" s="102"/>
      <c r="K129" s="94"/>
      <c r="L129" s="94" t="s">
        <v>63</v>
      </c>
      <c r="M129" s="94">
        <f>SUM(M124:M128)</f>
        <v>380800</v>
      </c>
      <c r="N129" s="102"/>
      <c r="O129" s="111"/>
      <c r="P129" s="96"/>
      <c r="Q129" s="111"/>
      <c r="R129" s="111"/>
      <c r="S129" s="97"/>
      <c r="T129" s="102"/>
      <c r="U129" s="102"/>
      <c r="V129" s="102"/>
      <c r="W129" s="94"/>
      <c r="X129" s="98"/>
      <c r="Y129" s="94"/>
      <c r="Z129" s="94"/>
      <c r="AA129" s="89"/>
      <c r="AB129" s="89"/>
      <c r="AC129" s="94"/>
      <c r="AD129" s="94">
        <f>SUM(AD124:AD128)</f>
        <v>1422560</v>
      </c>
      <c r="AE129" s="94">
        <f>SUM(AE124:AE128)</f>
        <v>1179460</v>
      </c>
      <c r="AF129" s="94"/>
      <c r="AG129" s="94">
        <f>SUM(AG124:AG128)</f>
        <v>21250</v>
      </c>
      <c r="AH129" s="94"/>
    </row>
    <row r="130" spans="1:34" s="73" customFormat="1" x14ac:dyDescent="0.55000000000000004">
      <c r="A130" s="108" t="s">
        <v>198</v>
      </c>
      <c r="B130" s="109">
        <v>77</v>
      </c>
      <c r="C130" s="102">
        <v>6396</v>
      </c>
      <c r="D130" s="90" t="s">
        <v>199</v>
      </c>
      <c r="E130" s="102" t="s">
        <v>37</v>
      </c>
      <c r="F130" s="102">
        <v>5553</v>
      </c>
      <c r="G130" s="102">
        <v>2</v>
      </c>
      <c r="H130" s="102">
        <v>2</v>
      </c>
      <c r="I130" s="98">
        <v>1</v>
      </c>
      <c r="J130" s="102" t="s">
        <v>35</v>
      </c>
      <c r="K130" s="94">
        <f>((G130*400)+(H130*100))+I130</f>
        <v>1001</v>
      </c>
      <c r="L130" s="94">
        <v>400</v>
      </c>
      <c r="M130" s="94">
        <f>K130*L130</f>
        <v>400400</v>
      </c>
      <c r="N130" s="102">
        <v>1</v>
      </c>
      <c r="O130" s="111" t="s">
        <v>196</v>
      </c>
      <c r="P130" s="96">
        <v>3570800403321</v>
      </c>
      <c r="Q130" s="111" t="s">
        <v>197</v>
      </c>
      <c r="R130" s="111" t="s">
        <v>200</v>
      </c>
      <c r="S130" s="97" t="s">
        <v>201</v>
      </c>
      <c r="T130" s="102" t="s">
        <v>51</v>
      </c>
      <c r="U130" s="102" t="s">
        <v>45</v>
      </c>
      <c r="V130" s="102" t="s">
        <v>52</v>
      </c>
      <c r="W130" s="94">
        <v>116.8</v>
      </c>
      <c r="X130" s="98">
        <v>43.44</v>
      </c>
      <c r="Y130" s="94">
        <v>6750</v>
      </c>
      <c r="Z130" s="94">
        <f>W130*Y130</f>
        <v>788400</v>
      </c>
      <c r="AA130" s="89">
        <v>22</v>
      </c>
      <c r="AB130" s="89">
        <v>34</v>
      </c>
      <c r="AC130" s="94">
        <f>(Z130*(100-AB130))/100</f>
        <v>520344</v>
      </c>
      <c r="AD130" s="94">
        <f>IF(AND(AC130="",M130=""),0,IF((AC130=""),M130, IF( (M130=""),AC130,AC130+M130)))</f>
        <v>920744</v>
      </c>
      <c r="AE130" s="94">
        <f>IF( (X130=""),AD130*1,( M130+(SUM(AC130:AC130)) )*(X130/100) )</f>
        <v>399971.19359999994</v>
      </c>
      <c r="AF130" s="94">
        <v>10000000</v>
      </c>
      <c r="AG130" s="94">
        <v>400400</v>
      </c>
      <c r="AH130" s="94">
        <v>0.02</v>
      </c>
    </row>
    <row r="131" spans="1:34" s="73" customFormat="1" x14ac:dyDescent="0.55000000000000004">
      <c r="A131" s="108"/>
      <c r="B131" s="109"/>
      <c r="C131" s="102"/>
      <c r="D131" s="90"/>
      <c r="E131" s="102"/>
      <c r="F131" s="102"/>
      <c r="G131" s="102"/>
      <c r="H131" s="102"/>
      <c r="I131" s="98"/>
      <c r="J131" s="102"/>
      <c r="K131" s="94"/>
      <c r="L131" s="94"/>
      <c r="M131" s="94"/>
      <c r="N131" s="102">
        <v>2</v>
      </c>
      <c r="O131" s="111" t="s">
        <v>196</v>
      </c>
      <c r="P131" s="96">
        <v>3570800403321</v>
      </c>
      <c r="Q131" s="111" t="s">
        <v>197</v>
      </c>
      <c r="R131" s="111" t="s">
        <v>200</v>
      </c>
      <c r="S131" s="97" t="s">
        <v>202</v>
      </c>
      <c r="T131" s="102" t="s">
        <v>51</v>
      </c>
      <c r="U131" s="102" t="s">
        <v>45</v>
      </c>
      <c r="V131" s="102" t="s">
        <v>52</v>
      </c>
      <c r="W131" s="94">
        <v>152.1</v>
      </c>
      <c r="X131" s="98">
        <v>56.56</v>
      </c>
      <c r="Y131" s="94">
        <v>6750</v>
      </c>
      <c r="Z131" s="94">
        <f>W131*Y131</f>
        <v>1026675</v>
      </c>
      <c r="AA131" s="89">
        <v>7</v>
      </c>
      <c r="AB131" s="89">
        <v>7</v>
      </c>
      <c r="AC131" s="94">
        <f>(Z131*(100-AB131))/100</f>
        <v>954807.75</v>
      </c>
      <c r="AD131" s="94">
        <f>IF(AND(AC131="",M130=""),0,IF((AC131=""),M130, IF( (M130=""),AC131,AC131+M130)))</f>
        <v>1355207.75</v>
      </c>
      <c r="AE131" s="94">
        <f>IF( (X131=""),AD131*1,( M130+(SUM(AC131:AC131)) )*(X131/100) )</f>
        <v>766505.50340000005</v>
      </c>
      <c r="AF131" s="94">
        <v>10000000</v>
      </c>
      <c r="AG131" s="94">
        <f>IF((AF131-AE131) &gt; 1,0,IF((AF131-AE131)&lt;0,AE131-AF131,AF131-AE131))</f>
        <v>0</v>
      </c>
      <c r="AH131" s="94">
        <v>0.02</v>
      </c>
    </row>
    <row r="132" spans="1:34" s="73" customFormat="1" x14ac:dyDescent="0.55000000000000004">
      <c r="A132" s="108" t="s">
        <v>198</v>
      </c>
      <c r="B132" s="109">
        <v>78</v>
      </c>
      <c r="C132" s="102">
        <v>6941</v>
      </c>
      <c r="D132" s="90" t="s">
        <v>225</v>
      </c>
      <c r="E132" s="102" t="s">
        <v>34</v>
      </c>
      <c r="F132" s="102">
        <v>23651</v>
      </c>
      <c r="G132" s="102">
        <v>0</v>
      </c>
      <c r="H132" s="102">
        <v>3</v>
      </c>
      <c r="I132" s="98">
        <v>8</v>
      </c>
      <c r="J132" s="102" t="s">
        <v>35</v>
      </c>
      <c r="K132" s="94">
        <f>((G132*400)+(H132*100))+I132</f>
        <v>308</v>
      </c>
      <c r="L132" s="94">
        <v>1200</v>
      </c>
      <c r="M132" s="94">
        <f>K132*L132</f>
        <v>369600</v>
      </c>
      <c r="N132" s="102">
        <v>1</v>
      </c>
      <c r="O132" s="111" t="s">
        <v>196</v>
      </c>
      <c r="P132" s="96">
        <v>3570800403321</v>
      </c>
      <c r="Q132" s="111" t="s">
        <v>197</v>
      </c>
      <c r="R132" s="111" t="s">
        <v>200</v>
      </c>
      <c r="S132" s="97" t="s">
        <v>226</v>
      </c>
      <c r="T132" s="102" t="s">
        <v>51</v>
      </c>
      <c r="U132" s="102" t="s">
        <v>227</v>
      </c>
      <c r="V132" s="102" t="s">
        <v>52</v>
      </c>
      <c r="W132" s="94">
        <v>204.45</v>
      </c>
      <c r="X132" s="98">
        <v>100</v>
      </c>
      <c r="Y132" s="94">
        <v>6750</v>
      </c>
      <c r="Z132" s="94">
        <f>W132*Y132</f>
        <v>1380037.5</v>
      </c>
      <c r="AA132" s="89">
        <v>12</v>
      </c>
      <c r="AB132" s="89">
        <v>50</v>
      </c>
      <c r="AC132" s="94">
        <f>(Z132*(100-AB132))/100</f>
        <v>690018.75</v>
      </c>
      <c r="AD132" s="94">
        <f>IF(AND(AC132="",M132=""),0,IF((AC132=""),M132, IF( (M132=""),AC132,AC132+M132)))</f>
        <v>1059618.75</v>
      </c>
      <c r="AE132" s="94">
        <f>IF( (X132=""),AD132*1,( M132+(SUM(AC132:AC132)) )*(X132/100) )</f>
        <v>1059618.75</v>
      </c>
      <c r="AF132" s="94">
        <v>10000000</v>
      </c>
      <c r="AG132" s="94">
        <v>369600</v>
      </c>
      <c r="AH132" s="94">
        <v>0.02</v>
      </c>
    </row>
    <row r="133" spans="1:34" s="73" customFormat="1" x14ac:dyDescent="0.55000000000000004">
      <c r="A133" s="108"/>
      <c r="B133" s="109"/>
      <c r="C133" s="102"/>
      <c r="D133" s="90"/>
      <c r="E133" s="102"/>
      <c r="F133" s="102"/>
      <c r="G133" s="102"/>
      <c r="H133" s="102"/>
      <c r="I133" s="98"/>
      <c r="J133" s="102"/>
      <c r="K133" s="94"/>
      <c r="L133" s="94" t="s">
        <v>63</v>
      </c>
      <c r="M133" s="94">
        <f>SUM(M130:M132)</f>
        <v>770000</v>
      </c>
      <c r="N133" s="102"/>
      <c r="O133" s="111"/>
      <c r="P133" s="96"/>
      <c r="Q133" s="111"/>
      <c r="R133" s="111"/>
      <c r="S133" s="97"/>
      <c r="T133" s="102"/>
      <c r="U133" s="102"/>
      <c r="V133" s="102"/>
      <c r="W133" s="94"/>
      <c r="X133" s="98"/>
      <c r="Y133" s="94"/>
      <c r="Z133" s="94"/>
      <c r="AA133" s="89"/>
      <c r="AB133" s="89"/>
      <c r="AC133" s="94"/>
      <c r="AD133" s="94">
        <f>SUM(AD130:AD132)</f>
        <v>3335570.5</v>
      </c>
      <c r="AE133" s="94">
        <f>SUM(AE130:AE132)</f>
        <v>2226095.4469999997</v>
      </c>
      <c r="AF133" s="94"/>
      <c r="AG133" s="94">
        <f>SUM(AG130:AG132)</f>
        <v>770000</v>
      </c>
      <c r="AH133" s="94"/>
    </row>
    <row r="134" spans="1:34" s="73" customFormat="1" x14ac:dyDescent="0.55000000000000004">
      <c r="A134" s="108" t="s">
        <v>203</v>
      </c>
      <c r="B134" s="109">
        <v>79</v>
      </c>
      <c r="C134" s="102">
        <v>9538</v>
      </c>
      <c r="D134" s="90" t="s">
        <v>204</v>
      </c>
      <c r="E134" s="102" t="s">
        <v>34</v>
      </c>
      <c r="F134" s="102">
        <v>15110</v>
      </c>
      <c r="G134" s="102">
        <v>0</v>
      </c>
      <c r="H134" s="102">
        <v>1</v>
      </c>
      <c r="I134" s="98">
        <v>61</v>
      </c>
      <c r="J134" s="102" t="s">
        <v>35</v>
      </c>
      <c r="K134" s="94">
        <f>((G134*400)+(H134*100))+I134</f>
        <v>161</v>
      </c>
      <c r="L134" s="94">
        <v>2425</v>
      </c>
      <c r="M134" s="94">
        <f>K134*L134</f>
        <v>390425</v>
      </c>
      <c r="N134" s="102">
        <v>1</v>
      </c>
      <c r="O134" s="111" t="s">
        <v>205</v>
      </c>
      <c r="P134" s="96">
        <v>3520500472874</v>
      </c>
      <c r="Q134" s="111" t="s">
        <v>206</v>
      </c>
      <c r="R134" s="111" t="s">
        <v>207</v>
      </c>
      <c r="S134" s="97" t="s">
        <v>208</v>
      </c>
      <c r="T134" s="102" t="s">
        <v>51</v>
      </c>
      <c r="U134" s="102" t="s">
        <v>45</v>
      </c>
      <c r="V134" s="102" t="s">
        <v>52</v>
      </c>
      <c r="W134" s="94">
        <v>2537.64</v>
      </c>
      <c r="X134" s="98">
        <v>100</v>
      </c>
      <c r="Y134" s="94">
        <v>6750</v>
      </c>
      <c r="Z134" s="94">
        <f>W134*Y134</f>
        <v>17129070</v>
      </c>
      <c r="AA134" s="89">
        <v>6</v>
      </c>
      <c r="AB134" s="89">
        <v>6</v>
      </c>
      <c r="AC134" s="94">
        <f>(Z134*(100-AB134))/100</f>
        <v>16101325.800000001</v>
      </c>
      <c r="AD134" s="94">
        <f>IF(AND(AC134="",M134=""),0,IF((AC134=""),M134, IF( (M134=""),AC134,AC134+M134)))</f>
        <v>16491750.800000001</v>
      </c>
      <c r="AE134" s="94">
        <f>IF( (X134=""),AD134*1,( M134+(SUM(AC134:AC134)) )*(X134/100) )</f>
        <v>16491750.800000001</v>
      </c>
      <c r="AF134" s="94">
        <v>50000000</v>
      </c>
      <c r="AG134" s="94">
        <f>IF((AF134-AE134) &gt; 1,0,IF((AF134-AE134)&lt;0,AE134-AF134,AF134-AE134))</f>
        <v>0</v>
      </c>
      <c r="AH134" s="94">
        <v>0.02</v>
      </c>
    </row>
    <row r="135" spans="1:34" s="73" customFormat="1" x14ac:dyDescent="0.55000000000000004">
      <c r="A135" s="108"/>
      <c r="B135" s="109"/>
      <c r="C135" s="102"/>
      <c r="D135" s="90"/>
      <c r="E135" s="102"/>
      <c r="F135" s="102"/>
      <c r="G135" s="102"/>
      <c r="H135" s="102"/>
      <c r="I135" s="98"/>
      <c r="J135" s="102"/>
      <c r="K135" s="94"/>
      <c r="L135" s="94"/>
      <c r="M135" s="94"/>
      <c r="N135" s="102">
        <v>2</v>
      </c>
      <c r="O135" s="111" t="s">
        <v>205</v>
      </c>
      <c r="P135" s="96">
        <v>3520500472874</v>
      </c>
      <c r="Q135" s="111" t="s">
        <v>206</v>
      </c>
      <c r="R135" s="111" t="s">
        <v>207</v>
      </c>
      <c r="S135" s="97" t="s">
        <v>209</v>
      </c>
      <c r="T135" s="102" t="s">
        <v>55</v>
      </c>
      <c r="U135" s="102" t="s">
        <v>45</v>
      </c>
      <c r="V135" s="102" t="s">
        <v>52</v>
      </c>
      <c r="W135" s="94">
        <v>74.58</v>
      </c>
      <c r="X135" s="98">
        <v>0</v>
      </c>
      <c r="Y135" s="94">
        <v>0</v>
      </c>
      <c r="Z135" s="94">
        <f>W135*Y135</f>
        <v>0</v>
      </c>
      <c r="AA135" s="89">
        <v>6</v>
      </c>
      <c r="AB135" s="89">
        <v>6</v>
      </c>
      <c r="AC135" s="94">
        <f>(Z135*(100-AB135))/100</f>
        <v>0</v>
      </c>
      <c r="AD135" s="94">
        <f>IF(AND(AC135="",M134=""),0,IF((AC135=""),M134, IF( (M134=""),AC135,AC135+M134)))</f>
        <v>390425</v>
      </c>
      <c r="AE135" s="94">
        <f>IF( (X135=""),AD135*1,( M134+(SUM(AC135:AC135)) )*(X135/100) )</f>
        <v>0</v>
      </c>
      <c r="AF135" s="94">
        <v>50000000</v>
      </c>
      <c r="AG135" s="94">
        <f>IF((AF135-AE135) &gt; 1,0,IF((AF135-AE135)&lt;0,AE135-AF135,AF135-AE135))</f>
        <v>0</v>
      </c>
      <c r="AH135" s="94">
        <v>0.02</v>
      </c>
    </row>
    <row r="136" spans="1:34" s="73" customFormat="1" x14ac:dyDescent="0.55000000000000004">
      <c r="A136" s="108"/>
      <c r="B136" s="109">
        <v>80</v>
      </c>
      <c r="C136" s="102">
        <v>9537</v>
      </c>
      <c r="D136" s="90"/>
      <c r="E136" s="102" t="s">
        <v>34</v>
      </c>
      <c r="F136" s="102">
        <v>18422</v>
      </c>
      <c r="G136" s="102">
        <v>3</v>
      </c>
      <c r="H136" s="102">
        <v>1</v>
      </c>
      <c r="I136" s="98">
        <v>53</v>
      </c>
      <c r="J136" s="102" t="s">
        <v>38</v>
      </c>
      <c r="K136" s="94">
        <f>((G136*400)+(H136*100))+I136</f>
        <v>1353</v>
      </c>
      <c r="L136" s="94">
        <v>425</v>
      </c>
      <c r="M136" s="94">
        <f>K136*L136</f>
        <v>575025</v>
      </c>
      <c r="N136" s="102"/>
      <c r="O136" s="111"/>
      <c r="P136" s="96"/>
      <c r="Q136" s="111"/>
      <c r="R136" s="111"/>
      <c r="S136" s="97"/>
      <c r="T136" s="102"/>
      <c r="U136" s="102"/>
      <c r="V136" s="102"/>
      <c r="W136" s="94"/>
      <c r="X136" s="98"/>
      <c r="Y136" s="94"/>
      <c r="Z136" s="94"/>
      <c r="AA136" s="89"/>
      <c r="AB136" s="89"/>
      <c r="AC136" s="94"/>
      <c r="AD136" s="94">
        <f>IF(AND(AC136="",M136=""),0,IF((AC136=""),M136,IF((M136=""),AC136,AC136+M136)))</f>
        <v>575025</v>
      </c>
      <c r="AE136" s="94">
        <f>IF( (X136=""),AD136*1,AD136*(X136/100) )</f>
        <v>575025</v>
      </c>
      <c r="AF136" s="94">
        <v>50000000</v>
      </c>
      <c r="AG136" s="94">
        <f>IF((AF136-AE136) &gt; 1,0,IF((AF136-AE136)&lt;0,AE136-AF136,AF136-AE136))</f>
        <v>0</v>
      </c>
      <c r="AH136" s="94">
        <v>0.01</v>
      </c>
    </row>
    <row r="137" spans="1:34" s="73" customFormat="1" x14ac:dyDescent="0.55000000000000004">
      <c r="A137" s="108"/>
      <c r="B137" s="109"/>
      <c r="C137" s="102"/>
      <c r="D137" s="90"/>
      <c r="E137" s="102"/>
      <c r="F137" s="102"/>
      <c r="G137" s="102"/>
      <c r="H137" s="102"/>
      <c r="I137" s="98"/>
      <c r="J137" s="102"/>
      <c r="K137" s="94"/>
      <c r="L137" s="94" t="s">
        <v>63</v>
      </c>
      <c r="M137" s="94">
        <f>SUM(M134:M136)</f>
        <v>965450</v>
      </c>
      <c r="N137" s="102"/>
      <c r="O137" s="111"/>
      <c r="P137" s="96"/>
      <c r="Q137" s="111"/>
      <c r="R137" s="111"/>
      <c r="S137" s="97"/>
      <c r="T137" s="102"/>
      <c r="U137" s="102"/>
      <c r="V137" s="102"/>
      <c r="W137" s="94"/>
      <c r="X137" s="98"/>
      <c r="Y137" s="94"/>
      <c r="Z137" s="94"/>
      <c r="AA137" s="89"/>
      <c r="AB137" s="89"/>
      <c r="AC137" s="94"/>
      <c r="AD137" s="94">
        <f>SUM(AD134:AD136)</f>
        <v>17457200.800000001</v>
      </c>
      <c r="AE137" s="94">
        <f>SUM(AE134:AE136)</f>
        <v>17066775.800000001</v>
      </c>
      <c r="AF137" s="94"/>
      <c r="AG137" s="94">
        <f>SUM(AG134:AG136)</f>
        <v>0</v>
      </c>
      <c r="AH137" s="94"/>
    </row>
    <row r="138" spans="1:34" s="73" customFormat="1" x14ac:dyDescent="0.55000000000000004">
      <c r="A138" s="108" t="s">
        <v>212</v>
      </c>
      <c r="B138" s="109">
        <v>81</v>
      </c>
      <c r="C138" s="102">
        <v>6668</v>
      </c>
      <c r="D138" s="90" t="s">
        <v>213</v>
      </c>
      <c r="E138" s="102" t="s">
        <v>34</v>
      </c>
      <c r="F138" s="102">
        <v>23244</v>
      </c>
      <c r="G138" s="102">
        <v>0</v>
      </c>
      <c r="H138" s="102">
        <v>1</v>
      </c>
      <c r="I138" s="98">
        <v>12</v>
      </c>
      <c r="J138" s="102" t="s">
        <v>35</v>
      </c>
      <c r="K138" s="94">
        <f>((G138*400)+(H138*100))+I138</f>
        <v>112</v>
      </c>
      <c r="L138" s="94">
        <v>850</v>
      </c>
      <c r="M138" s="94">
        <f>K138*L138</f>
        <v>95200</v>
      </c>
      <c r="N138" s="102">
        <v>1</v>
      </c>
      <c r="O138" s="111" t="s">
        <v>210</v>
      </c>
      <c r="P138" s="96">
        <v>1570800048877</v>
      </c>
      <c r="Q138" s="111" t="s">
        <v>211</v>
      </c>
      <c r="R138" s="111" t="s">
        <v>214</v>
      </c>
      <c r="S138" s="97" t="s">
        <v>215</v>
      </c>
      <c r="T138" s="102" t="s">
        <v>51</v>
      </c>
      <c r="U138" s="102" t="s">
        <v>45</v>
      </c>
      <c r="V138" s="102" t="s">
        <v>52</v>
      </c>
      <c r="W138" s="94">
        <v>226.2</v>
      </c>
      <c r="X138" s="98">
        <v>100</v>
      </c>
      <c r="Y138" s="94">
        <v>6750</v>
      </c>
      <c r="Z138" s="94">
        <f>W138*Y138</f>
        <v>1526850</v>
      </c>
      <c r="AA138" s="89">
        <v>6</v>
      </c>
      <c r="AB138" s="89">
        <v>6</v>
      </c>
      <c r="AC138" s="94">
        <f>(Z138*(100-AB138))/100</f>
        <v>1435239</v>
      </c>
      <c r="AD138" s="94">
        <f>IF(AND(AC138="",M138=""),0,IF((AC138=""),M138, IF( (M138=""),AC138,AC138+M138)))</f>
        <v>1530439</v>
      </c>
      <c r="AE138" s="94">
        <f>IF( (X138=""),AD138*1,( M138+(SUM(AC138:AC138)) )*(X138/100) )</f>
        <v>1530439</v>
      </c>
      <c r="AF138" s="94">
        <v>50000000</v>
      </c>
      <c r="AG138" s="94">
        <f>IF((AF138-AE138) &gt; 1,0,IF((AF138-AE138)&lt;0,AE138-AF138,AF138-AE138))</f>
        <v>0</v>
      </c>
      <c r="AH138" s="94">
        <v>0.02</v>
      </c>
    </row>
    <row r="139" spans="1:34" s="73" customFormat="1" x14ac:dyDescent="0.55000000000000004">
      <c r="A139" s="108"/>
      <c r="B139" s="109"/>
      <c r="C139" s="102"/>
      <c r="D139" s="90"/>
      <c r="E139" s="102"/>
      <c r="F139" s="102"/>
      <c r="G139" s="102"/>
      <c r="H139" s="102"/>
      <c r="I139" s="98"/>
      <c r="J139" s="102"/>
      <c r="K139" s="94"/>
      <c r="L139" s="94" t="s">
        <v>63</v>
      </c>
      <c r="M139" s="94">
        <f>SUM(M138:M138)</f>
        <v>95200</v>
      </c>
      <c r="N139" s="102"/>
      <c r="O139" s="111"/>
      <c r="P139" s="96"/>
      <c r="Q139" s="111"/>
      <c r="R139" s="111"/>
      <c r="S139" s="97"/>
      <c r="T139" s="102"/>
      <c r="U139" s="102"/>
      <c r="V139" s="102"/>
      <c r="W139" s="94"/>
      <c r="X139" s="98"/>
      <c r="Y139" s="94"/>
      <c r="Z139" s="94"/>
      <c r="AA139" s="89"/>
      <c r="AB139" s="89"/>
      <c r="AC139" s="94"/>
      <c r="AD139" s="94">
        <f>SUM(AD138:AD138)</f>
        <v>1530439</v>
      </c>
      <c r="AE139" s="94">
        <f>SUM(AE138:AE138)</f>
        <v>1530439</v>
      </c>
      <c r="AF139" s="94"/>
      <c r="AG139" s="94">
        <f>SUM(AG138:AG138)</f>
        <v>0</v>
      </c>
      <c r="AH139" s="94"/>
    </row>
    <row r="140" spans="1:34" s="73" customFormat="1" x14ac:dyDescent="0.55000000000000004">
      <c r="A140" s="108" t="s">
        <v>218</v>
      </c>
      <c r="B140" s="109">
        <v>82</v>
      </c>
      <c r="C140" s="102">
        <v>6915</v>
      </c>
      <c r="D140" s="90" t="s">
        <v>219</v>
      </c>
      <c r="E140" s="102" t="s">
        <v>34</v>
      </c>
      <c r="F140" s="102">
        <v>23276</v>
      </c>
      <c r="G140" s="102">
        <v>0</v>
      </c>
      <c r="H140" s="102">
        <v>0</v>
      </c>
      <c r="I140" s="98">
        <v>81</v>
      </c>
      <c r="J140" s="102" t="s">
        <v>35</v>
      </c>
      <c r="K140" s="94">
        <f>((G140*400)+(H140*100))+I140</f>
        <v>81</v>
      </c>
      <c r="L140" s="94">
        <v>850</v>
      </c>
      <c r="M140" s="94">
        <f>K140*L140</f>
        <v>68850</v>
      </c>
      <c r="N140" s="102">
        <v>1</v>
      </c>
      <c r="O140" s="111" t="s">
        <v>216</v>
      </c>
      <c r="P140" s="96">
        <v>3570800012321</v>
      </c>
      <c r="Q140" s="111" t="s">
        <v>217</v>
      </c>
      <c r="R140" s="111" t="s">
        <v>220</v>
      </c>
      <c r="S140" s="97" t="s">
        <v>221</v>
      </c>
      <c r="T140" s="102" t="s">
        <v>51</v>
      </c>
      <c r="U140" s="102" t="s">
        <v>45</v>
      </c>
      <c r="V140" s="102" t="s">
        <v>52</v>
      </c>
      <c r="W140" s="94">
        <v>75</v>
      </c>
      <c r="X140" s="98">
        <v>59.29</v>
      </c>
      <c r="Y140" s="94">
        <v>6750</v>
      </c>
      <c r="Z140" s="94">
        <f>W140*Y140</f>
        <v>506250</v>
      </c>
      <c r="AA140" s="89">
        <v>39</v>
      </c>
      <c r="AB140" s="89">
        <v>68</v>
      </c>
      <c r="AC140" s="94">
        <f>(Z140*(100-AB140))/100</f>
        <v>162000</v>
      </c>
      <c r="AD140" s="94">
        <f>IF(AND(AC140="",M140=""),0,IF((AC140=""),M140, IF( (M140=""),AC140,AC140+M140)))</f>
        <v>230850</v>
      </c>
      <c r="AE140" s="94">
        <f>IF( (X140=""),AD140*1,( M140+(SUM(AC140:AC140)) )*(X140/100) )</f>
        <v>136870.965</v>
      </c>
      <c r="AF140" s="94">
        <v>50000000</v>
      </c>
      <c r="AG140" s="94">
        <f>IF((AF140-AE140) &gt; 1,0,IF((AF140-AE140)&lt;0,AE140-AF140,AF140-AE140))</f>
        <v>0</v>
      </c>
      <c r="AH140" s="94">
        <v>0.02</v>
      </c>
    </row>
    <row r="141" spans="1:34" s="73" customFormat="1" x14ac:dyDescent="0.55000000000000004">
      <c r="A141" s="108"/>
      <c r="B141" s="109"/>
      <c r="C141" s="102"/>
      <c r="D141" s="90"/>
      <c r="E141" s="102"/>
      <c r="F141" s="102"/>
      <c r="G141" s="102"/>
      <c r="H141" s="102"/>
      <c r="I141" s="98"/>
      <c r="J141" s="102"/>
      <c r="K141" s="94"/>
      <c r="L141" s="94"/>
      <c r="M141" s="94"/>
      <c r="N141" s="102">
        <v>2</v>
      </c>
      <c r="O141" s="111" t="s">
        <v>216</v>
      </c>
      <c r="P141" s="96">
        <v>3570800012321</v>
      </c>
      <c r="Q141" s="111" t="s">
        <v>217</v>
      </c>
      <c r="R141" s="111" t="s">
        <v>220</v>
      </c>
      <c r="S141" s="97" t="s">
        <v>222</v>
      </c>
      <c r="T141" s="102" t="s">
        <v>51</v>
      </c>
      <c r="U141" s="102" t="s">
        <v>45</v>
      </c>
      <c r="V141" s="102" t="s">
        <v>52</v>
      </c>
      <c r="W141" s="94">
        <v>33.75</v>
      </c>
      <c r="X141" s="98">
        <v>26.68</v>
      </c>
      <c r="Y141" s="94">
        <v>5600</v>
      </c>
      <c r="Z141" s="94">
        <f>W141*Y141</f>
        <v>189000</v>
      </c>
      <c r="AA141" s="89">
        <v>6</v>
      </c>
      <c r="AB141" s="89">
        <v>6</v>
      </c>
      <c r="AC141" s="94">
        <f>(Z141*(100-AB141))/100</f>
        <v>177660</v>
      </c>
      <c r="AD141" s="94">
        <f>IF(AND(AC141="",M140=""),0,IF((AC141=""),M140, IF( (M140=""),AC141,AC141+M140)))</f>
        <v>246510</v>
      </c>
      <c r="AE141" s="94">
        <f>IF( (X141=""),AD141*1,( M140+(SUM(AC141:AC141)) )*(X141/100) )</f>
        <v>65768.868000000002</v>
      </c>
      <c r="AF141" s="94">
        <v>50000000</v>
      </c>
      <c r="AG141" s="94">
        <f>IF((AF141-AE141) &gt; 1,0,IF((AF141-AE141)&lt;0,AE141-AF141,AF141-AE141))</f>
        <v>0</v>
      </c>
      <c r="AH141" s="94">
        <v>0.02</v>
      </c>
    </row>
    <row r="142" spans="1:34" s="73" customFormat="1" x14ac:dyDescent="0.55000000000000004">
      <c r="A142" s="108"/>
      <c r="B142" s="109"/>
      <c r="C142" s="102"/>
      <c r="D142" s="90"/>
      <c r="E142" s="102"/>
      <c r="F142" s="102"/>
      <c r="G142" s="102"/>
      <c r="H142" s="102"/>
      <c r="I142" s="98"/>
      <c r="J142" s="102"/>
      <c r="K142" s="94"/>
      <c r="L142" s="94"/>
      <c r="M142" s="94"/>
      <c r="N142" s="102">
        <v>3</v>
      </c>
      <c r="O142" s="111" t="s">
        <v>216</v>
      </c>
      <c r="P142" s="96">
        <v>3570800012321</v>
      </c>
      <c r="Q142" s="111" t="s">
        <v>217</v>
      </c>
      <c r="R142" s="111" t="s">
        <v>220</v>
      </c>
      <c r="S142" s="97" t="s">
        <v>223</v>
      </c>
      <c r="T142" s="102" t="s">
        <v>51</v>
      </c>
      <c r="U142" s="102" t="s">
        <v>45</v>
      </c>
      <c r="V142" s="102" t="s">
        <v>52</v>
      </c>
      <c r="W142" s="94">
        <v>12</v>
      </c>
      <c r="X142" s="98">
        <v>9.49</v>
      </c>
      <c r="Y142" s="94">
        <v>6750</v>
      </c>
      <c r="Z142" s="94">
        <f>W142*Y142</f>
        <v>81000</v>
      </c>
      <c r="AA142" s="89">
        <v>6</v>
      </c>
      <c r="AB142" s="89">
        <v>6</v>
      </c>
      <c r="AC142" s="94">
        <f>(Z142*(100-AB142))/100</f>
        <v>76140</v>
      </c>
      <c r="AD142" s="94">
        <f>IF(AND(AC142="",M140=""),0,IF((AC142=""),M140, IF( (M140=""),AC142,AC142+M140)))</f>
        <v>144990</v>
      </c>
      <c r="AE142" s="94">
        <f>IF( (X142=""),AD142*1,( M140+(SUM(AC142:AC142)) )*(X142/100) )</f>
        <v>13759.550999999999</v>
      </c>
      <c r="AF142" s="94">
        <v>50000000</v>
      </c>
      <c r="AG142" s="94">
        <f>IF((AF142-AE142) &gt; 1,0,IF((AF142-AE142)&lt;0,AE142-AF142,AF142-AE142))</f>
        <v>0</v>
      </c>
      <c r="AH142" s="94">
        <v>0.02</v>
      </c>
    </row>
    <row r="143" spans="1:34" s="73" customFormat="1" x14ac:dyDescent="0.55000000000000004">
      <c r="A143" s="108"/>
      <c r="B143" s="109"/>
      <c r="C143" s="102"/>
      <c r="D143" s="90"/>
      <c r="E143" s="102"/>
      <c r="F143" s="102"/>
      <c r="G143" s="102"/>
      <c r="H143" s="102"/>
      <c r="I143" s="98"/>
      <c r="J143" s="102"/>
      <c r="K143" s="94"/>
      <c r="L143" s="94"/>
      <c r="M143" s="94"/>
      <c r="N143" s="102">
        <v>4</v>
      </c>
      <c r="O143" s="111" t="s">
        <v>216</v>
      </c>
      <c r="P143" s="96">
        <v>3570800012321</v>
      </c>
      <c r="Q143" s="111" t="s">
        <v>217</v>
      </c>
      <c r="R143" s="111" t="s">
        <v>220</v>
      </c>
      <c r="S143" s="97" t="s">
        <v>224</v>
      </c>
      <c r="T143" s="102" t="s">
        <v>51</v>
      </c>
      <c r="U143" s="102" t="s">
        <v>74</v>
      </c>
      <c r="V143" s="102" t="s">
        <v>52</v>
      </c>
      <c r="W143" s="94">
        <v>5.75</v>
      </c>
      <c r="X143" s="98">
        <v>4.55</v>
      </c>
      <c r="Y143" s="94">
        <v>6750</v>
      </c>
      <c r="Z143" s="94">
        <f>W143*Y143</f>
        <v>38812.5</v>
      </c>
      <c r="AA143" s="89">
        <v>21</v>
      </c>
      <c r="AB143" s="89">
        <v>93</v>
      </c>
      <c r="AC143" s="94">
        <f>(Z143*(100-AB143))/100</f>
        <v>2716.875</v>
      </c>
      <c r="AD143" s="94">
        <f>IF(AND(AC143="",M140=""),0,IF((AC143=""),M140, IF( (M140=""),AC143,AC143+M140)))</f>
        <v>71566.875</v>
      </c>
      <c r="AE143" s="94">
        <f>IF( (X143=""),AD143*1,( M140+(SUM(AC143:AC143)) )*(X143/100) )</f>
        <v>3256.2928124999999</v>
      </c>
      <c r="AF143" s="94">
        <v>50000000</v>
      </c>
      <c r="AG143" s="94">
        <f>IF((AF143-AE143) &gt; 1,0,IF((AF143-AE143)&lt;0,AE143-AF143,AF143-AE143))</f>
        <v>0</v>
      </c>
      <c r="AH143" s="94">
        <v>0.02</v>
      </c>
    </row>
    <row r="144" spans="1:34" s="73" customFormat="1" x14ac:dyDescent="0.55000000000000004">
      <c r="A144" s="108"/>
      <c r="B144" s="109"/>
      <c r="C144" s="102"/>
      <c r="D144" s="90"/>
      <c r="E144" s="102"/>
      <c r="F144" s="102"/>
      <c r="G144" s="102"/>
      <c r="H144" s="102"/>
      <c r="I144" s="98"/>
      <c r="J144" s="102"/>
      <c r="K144" s="94"/>
      <c r="L144" s="94" t="s">
        <v>63</v>
      </c>
      <c r="M144" s="94">
        <f>SUM(M140:M143)</f>
        <v>68850</v>
      </c>
      <c r="N144" s="102"/>
      <c r="O144" s="111"/>
      <c r="P144" s="96"/>
      <c r="Q144" s="111"/>
      <c r="R144" s="111"/>
      <c r="S144" s="97"/>
      <c r="T144" s="102"/>
      <c r="U144" s="102"/>
      <c r="V144" s="102"/>
      <c r="W144" s="94"/>
      <c r="X144" s="98"/>
      <c r="Y144" s="94"/>
      <c r="Z144" s="94"/>
      <c r="AA144" s="89"/>
      <c r="AB144" s="89"/>
      <c r="AC144" s="94"/>
      <c r="AD144" s="94">
        <f>SUM(AD140:AD143)</f>
        <v>693916.875</v>
      </c>
      <c r="AE144" s="94">
        <f>SUM(AE140:AE143)</f>
        <v>219655.67681249999</v>
      </c>
      <c r="AF144" s="94"/>
      <c r="AG144" s="94">
        <f>SUM(AG140:AG143)</f>
        <v>0</v>
      </c>
      <c r="AH144" s="94"/>
    </row>
    <row r="145" spans="1:34" s="99" customFormat="1" x14ac:dyDescent="0.55000000000000004">
      <c r="A145" s="107" t="s">
        <v>15617</v>
      </c>
      <c r="B145" s="161">
        <v>271</v>
      </c>
      <c r="C145" s="161">
        <v>10200</v>
      </c>
      <c r="D145" s="162" t="s">
        <v>15618</v>
      </c>
      <c r="E145" s="161" t="s">
        <v>34</v>
      </c>
      <c r="F145" s="161">
        <v>7460</v>
      </c>
      <c r="G145" s="161">
        <v>13</v>
      </c>
      <c r="H145" s="161">
        <v>2</v>
      </c>
      <c r="I145" s="163">
        <v>63</v>
      </c>
      <c r="J145" s="102" t="s">
        <v>38</v>
      </c>
      <c r="K145" s="121">
        <f>((G145*400)+(H145*100))+I145</f>
        <v>5463</v>
      </c>
      <c r="L145" s="121">
        <v>375</v>
      </c>
      <c r="M145" s="121">
        <f>K145*L145</f>
        <v>2048625</v>
      </c>
      <c r="N145" s="161"/>
      <c r="O145" s="164"/>
      <c r="P145" s="165"/>
      <c r="Q145" s="164"/>
      <c r="R145" s="164"/>
      <c r="S145" s="166"/>
      <c r="T145" s="161"/>
      <c r="U145" s="161"/>
      <c r="V145" s="161"/>
      <c r="W145" s="121"/>
      <c r="X145" s="163"/>
      <c r="Y145" s="121"/>
      <c r="Z145" s="121"/>
      <c r="AA145" s="167"/>
      <c r="AB145" s="167"/>
      <c r="AC145" s="121"/>
      <c r="AD145" s="121">
        <f>IF(AND(AC145="",M145=""),0,IF((AC145=""),M145,IF((M145=""),AC145,AC145+M145)))</f>
        <v>2048625</v>
      </c>
      <c r="AE145" s="121">
        <f>IF( (X145=""),AD145*1,AD145*(X145/100) )</f>
        <v>2048625</v>
      </c>
      <c r="AF145" s="121">
        <v>0</v>
      </c>
      <c r="AG145" s="121">
        <f>IF((AF145-AE145) &gt; 1,0,IF((AF145-AE145)&lt;0,AE145-AF145,AF145-AE145))</f>
        <v>2048625</v>
      </c>
      <c r="AH145" s="121">
        <v>0.01</v>
      </c>
    </row>
    <row r="146" spans="1:34" s="99" customFormat="1" x14ac:dyDescent="0.55000000000000004">
      <c r="A146" s="107"/>
      <c r="B146" s="161"/>
      <c r="C146" s="161"/>
      <c r="D146" s="162"/>
      <c r="E146" s="161"/>
      <c r="F146" s="161"/>
      <c r="G146" s="161"/>
      <c r="H146" s="161"/>
      <c r="I146" s="163"/>
      <c r="J146" s="161"/>
      <c r="K146" s="121"/>
      <c r="L146" s="121" t="s">
        <v>63</v>
      </c>
      <c r="M146" s="121">
        <f>SUM(M145:M145)</f>
        <v>2048625</v>
      </c>
      <c r="N146" s="161"/>
      <c r="O146" s="164"/>
      <c r="P146" s="165"/>
      <c r="Q146" s="164"/>
      <c r="R146" s="164"/>
      <c r="S146" s="166"/>
      <c r="T146" s="161"/>
      <c r="U146" s="161"/>
      <c r="V146" s="161"/>
      <c r="W146" s="121"/>
      <c r="X146" s="163"/>
      <c r="Y146" s="121"/>
      <c r="Z146" s="121"/>
      <c r="AA146" s="167"/>
      <c r="AB146" s="167"/>
      <c r="AC146" s="121"/>
      <c r="AD146" s="121"/>
      <c r="AE146" s="121">
        <f>SUM(AE145:AE145)</f>
        <v>2048625</v>
      </c>
      <c r="AF146" s="121"/>
      <c r="AG146" s="121">
        <f>SUM(AG145:AG145)</f>
        <v>2048625</v>
      </c>
      <c r="AH146" s="121"/>
    </row>
    <row r="147" spans="1:34" s="73" customFormat="1" x14ac:dyDescent="0.55000000000000004">
      <c r="A147" s="108" t="s">
        <v>228</v>
      </c>
      <c r="B147" s="109">
        <v>83</v>
      </c>
      <c r="C147" s="102">
        <v>10301</v>
      </c>
      <c r="D147" s="90" t="s">
        <v>229</v>
      </c>
      <c r="E147" s="102" t="s">
        <v>34</v>
      </c>
      <c r="F147" s="102">
        <v>16582</v>
      </c>
      <c r="G147" s="102">
        <v>1</v>
      </c>
      <c r="H147" s="102">
        <v>0</v>
      </c>
      <c r="I147" s="98">
        <v>43</v>
      </c>
      <c r="J147" s="102" t="s">
        <v>38</v>
      </c>
      <c r="K147" s="94">
        <f>((G147*400)+(H147*100))+I147</f>
        <v>443</v>
      </c>
      <c r="L147" s="94">
        <v>650</v>
      </c>
      <c r="M147" s="94">
        <f>K147*L147</f>
        <v>287950</v>
      </c>
      <c r="N147" s="102"/>
      <c r="O147" s="111"/>
      <c r="P147" s="96"/>
      <c r="Q147" s="111"/>
      <c r="R147" s="111"/>
      <c r="S147" s="97"/>
      <c r="T147" s="102"/>
      <c r="U147" s="102"/>
      <c r="V147" s="102"/>
      <c r="W147" s="94"/>
      <c r="X147" s="98"/>
      <c r="Y147" s="94"/>
      <c r="Z147" s="94"/>
      <c r="AA147" s="89"/>
      <c r="AB147" s="89"/>
      <c r="AC147" s="94"/>
      <c r="AD147" s="94">
        <f>IF(AND(AC147="",M147=""),0,IF((AC147=""),M147,IF((M147=""),AC147,AC147+M147)))</f>
        <v>287950</v>
      </c>
      <c r="AE147" s="94">
        <f>IF( (X147=""),AD147*1,AD147*(X147/100) )</f>
        <v>287950</v>
      </c>
      <c r="AF147" s="94">
        <v>50000000</v>
      </c>
      <c r="AG147" s="94">
        <f>IF((AF147-AE147) &gt; 1,0,IF((AF147-AE147)&lt;0,AE147-AF147,AF147-AE147))</f>
        <v>0</v>
      </c>
      <c r="AH147" s="94">
        <v>0.01</v>
      </c>
    </row>
    <row r="148" spans="1:34" s="73" customFormat="1" x14ac:dyDescent="0.55000000000000004">
      <c r="A148" s="108"/>
      <c r="B148" s="109">
        <v>84</v>
      </c>
      <c r="C148" s="102">
        <v>10302</v>
      </c>
      <c r="D148" s="90" t="s">
        <v>230</v>
      </c>
      <c r="E148" s="102" t="s">
        <v>34</v>
      </c>
      <c r="F148" s="102">
        <v>16583</v>
      </c>
      <c r="G148" s="102">
        <v>2</v>
      </c>
      <c r="H148" s="102">
        <v>0</v>
      </c>
      <c r="I148" s="98">
        <v>23</v>
      </c>
      <c r="J148" s="102" t="s">
        <v>68</v>
      </c>
      <c r="K148" s="94">
        <f>((G148*400)+(H148*100))+I148</f>
        <v>823</v>
      </c>
      <c r="L148" s="94">
        <v>475</v>
      </c>
      <c r="M148" s="94">
        <f>K148*L148</f>
        <v>390925</v>
      </c>
      <c r="N148" s="102"/>
      <c r="O148" s="111"/>
      <c r="P148" s="96"/>
      <c r="Q148" s="111"/>
      <c r="R148" s="111"/>
      <c r="S148" s="97"/>
      <c r="T148" s="102"/>
      <c r="U148" s="102"/>
      <c r="V148" s="102"/>
      <c r="W148" s="94"/>
      <c r="X148" s="98"/>
      <c r="Y148" s="94"/>
      <c r="Z148" s="94"/>
      <c r="AA148" s="89"/>
      <c r="AB148" s="89"/>
      <c r="AC148" s="94"/>
      <c r="AD148" s="94">
        <f>IF(AND(AC148="",M148=""),0,IF((AC148=""),M148,IF((M148=""),AC148,AC148+M148)))</f>
        <v>390925</v>
      </c>
      <c r="AE148" s="94">
        <f>IF( (X148=""),AD148*1,AD148*(X148/100) )</f>
        <v>390925</v>
      </c>
      <c r="AF148" s="94">
        <v>0</v>
      </c>
      <c r="AG148" s="94">
        <f>IF((AF148-AE148) &gt; 1,0,IF((AF148-AE148)&lt;0,AE148-AF148,AF148-AE148))</f>
        <v>390925</v>
      </c>
      <c r="AH148" s="94">
        <v>0.3</v>
      </c>
    </row>
    <row r="149" spans="1:34" s="73" customFormat="1" x14ac:dyDescent="0.55000000000000004">
      <c r="A149" s="108"/>
      <c r="B149" s="109"/>
      <c r="C149" s="102"/>
      <c r="D149" s="90"/>
      <c r="E149" s="102"/>
      <c r="F149" s="102"/>
      <c r="G149" s="102"/>
      <c r="H149" s="102"/>
      <c r="I149" s="98"/>
      <c r="J149" s="102"/>
      <c r="K149" s="94"/>
      <c r="L149" s="94" t="s">
        <v>63</v>
      </c>
      <c r="M149" s="94">
        <f>SUM(M147:M148)</f>
        <v>678875</v>
      </c>
      <c r="N149" s="102"/>
      <c r="O149" s="111"/>
      <c r="P149" s="96"/>
      <c r="Q149" s="111"/>
      <c r="R149" s="111"/>
      <c r="S149" s="97"/>
      <c r="T149" s="102"/>
      <c r="U149" s="102"/>
      <c r="V149" s="102"/>
      <c r="W149" s="94"/>
      <c r="X149" s="98"/>
      <c r="Y149" s="94"/>
      <c r="Z149" s="94"/>
      <c r="AA149" s="89"/>
      <c r="AB149" s="89"/>
      <c r="AC149" s="94"/>
      <c r="AD149" s="94">
        <f>SUM(AD147:AD148)</f>
        <v>678875</v>
      </c>
      <c r="AE149" s="94">
        <f>SUM(AE147:AE148)</f>
        <v>678875</v>
      </c>
      <c r="AF149" s="94"/>
      <c r="AG149" s="94">
        <f>SUM(AG147:AG148)</f>
        <v>390925</v>
      </c>
      <c r="AH149" s="94"/>
    </row>
    <row r="150" spans="1:34" s="73" customFormat="1" x14ac:dyDescent="0.55000000000000004">
      <c r="A150" s="108" t="s">
        <v>15596</v>
      </c>
      <c r="B150" s="109">
        <v>83</v>
      </c>
      <c r="C150" s="102">
        <v>10301</v>
      </c>
      <c r="D150" s="90" t="s">
        <v>229</v>
      </c>
      <c r="E150" s="102" t="s">
        <v>34</v>
      </c>
      <c r="F150" s="102">
        <v>26394</v>
      </c>
      <c r="G150" s="102">
        <v>0</v>
      </c>
      <c r="H150" s="102">
        <v>0</v>
      </c>
      <c r="I150" s="98">
        <v>50</v>
      </c>
      <c r="J150" s="102" t="s">
        <v>62</v>
      </c>
      <c r="K150" s="94">
        <f>((G150*400)+(H150*100))+I150</f>
        <v>50</v>
      </c>
      <c r="L150" s="94">
        <v>250</v>
      </c>
      <c r="M150" s="94">
        <f>K150*L150</f>
        <v>12500</v>
      </c>
      <c r="N150" s="102"/>
      <c r="O150" s="111"/>
      <c r="P150" s="96"/>
      <c r="Q150" s="111"/>
      <c r="R150" s="111"/>
      <c r="S150" s="97"/>
      <c r="T150" s="102"/>
      <c r="U150" s="102"/>
      <c r="V150" s="102"/>
      <c r="W150" s="94"/>
      <c r="X150" s="98"/>
      <c r="Y150" s="94"/>
      <c r="Z150" s="94"/>
      <c r="AA150" s="89"/>
      <c r="AB150" s="89"/>
      <c r="AC150" s="94"/>
      <c r="AD150" s="94">
        <f>IF(AND(AC150="",M150=""),0,IF((AC150=""),M150,IF((M150=""),AC150,AC150+M150)))</f>
        <v>12500</v>
      </c>
      <c r="AE150" s="94">
        <f>IF( (X150=""),AD150*1,AD150*(X150/100) )</f>
        <v>12500</v>
      </c>
      <c r="AF150" s="94">
        <v>50000000</v>
      </c>
      <c r="AG150" s="94">
        <f>IF((AF150-AE150) &gt; 1,0,IF((AF150-AE150)&lt;0,AE150-AF150,AF150-AE150))</f>
        <v>0</v>
      </c>
      <c r="AH150" s="94">
        <v>0.01</v>
      </c>
    </row>
    <row r="151" spans="1:34" s="73" customFormat="1" x14ac:dyDescent="0.55000000000000004">
      <c r="A151" s="108"/>
      <c r="B151" s="109"/>
      <c r="C151" s="102"/>
      <c r="D151" s="90"/>
      <c r="E151" s="102"/>
      <c r="F151" s="102"/>
      <c r="G151" s="102"/>
      <c r="H151" s="102"/>
      <c r="I151" s="98"/>
      <c r="J151" s="102"/>
      <c r="K151" s="94"/>
      <c r="L151" s="94" t="s">
        <v>63</v>
      </c>
      <c r="M151" s="94">
        <f>SUM(M150:M150)</f>
        <v>12500</v>
      </c>
      <c r="N151" s="102"/>
      <c r="O151" s="111"/>
      <c r="P151" s="96"/>
      <c r="Q151" s="111"/>
      <c r="R151" s="111"/>
      <c r="S151" s="97"/>
      <c r="T151" s="102"/>
      <c r="U151" s="102"/>
      <c r="V151" s="102"/>
      <c r="W151" s="94"/>
      <c r="X151" s="98"/>
      <c r="Y151" s="94"/>
      <c r="Z151" s="94"/>
      <c r="AA151" s="89"/>
      <c r="AB151" s="89"/>
      <c r="AC151" s="94"/>
      <c r="AD151" s="94">
        <f>SUM(AD150:AD150)</f>
        <v>12500</v>
      </c>
      <c r="AE151" s="94">
        <f>SUM(AE150:AE150)</f>
        <v>12500</v>
      </c>
      <c r="AF151" s="94"/>
      <c r="AG151" s="94">
        <f>SUM(AG150:AG150)</f>
        <v>0</v>
      </c>
      <c r="AH151" s="94"/>
    </row>
    <row r="152" spans="1:34" s="73" customFormat="1" x14ac:dyDescent="0.55000000000000004">
      <c r="A152" s="108" t="s">
        <v>231</v>
      </c>
      <c r="B152" s="109">
        <v>85</v>
      </c>
      <c r="C152" s="102">
        <v>8409</v>
      </c>
      <c r="D152" s="90" t="s">
        <v>232</v>
      </c>
      <c r="E152" s="102" t="s">
        <v>34</v>
      </c>
      <c r="F152" s="102">
        <v>933</v>
      </c>
      <c r="G152" s="102">
        <v>0</v>
      </c>
      <c r="H152" s="102">
        <v>2</v>
      </c>
      <c r="I152" s="98">
        <v>9</v>
      </c>
      <c r="J152" s="102" t="s">
        <v>38</v>
      </c>
      <c r="K152" s="94">
        <f>((G152*400)+(H152*100))+I152</f>
        <v>209</v>
      </c>
      <c r="L152" s="94">
        <v>800</v>
      </c>
      <c r="M152" s="94">
        <f>K152*L152</f>
        <v>167200</v>
      </c>
      <c r="N152" s="102"/>
      <c r="O152" s="111"/>
      <c r="P152" s="96"/>
      <c r="Q152" s="111"/>
      <c r="R152" s="111"/>
      <c r="S152" s="97"/>
      <c r="T152" s="102"/>
      <c r="U152" s="102"/>
      <c r="V152" s="102"/>
      <c r="W152" s="94"/>
      <c r="X152" s="98"/>
      <c r="Y152" s="94"/>
      <c r="Z152" s="94"/>
      <c r="AA152" s="89"/>
      <c r="AB152" s="89"/>
      <c r="AC152" s="94"/>
      <c r="AD152" s="94">
        <f>IF(AND(AC152="",M152=""),0,IF((AC152=""),M152,IF((M152=""),AC152,AC152+M152)))</f>
        <v>167200</v>
      </c>
      <c r="AE152" s="94">
        <f>IF( (X152=""),AD152*1,AD152*(X152/100) )</f>
        <v>167200</v>
      </c>
      <c r="AF152" s="94">
        <v>50000000</v>
      </c>
      <c r="AG152" s="94">
        <f>IF((AF152-AE152) &gt; 1,0,IF((AF152-AE152)&lt;0,AE152-AF152,AF152-AE152))</f>
        <v>0</v>
      </c>
      <c r="AH152" s="94">
        <v>0.01</v>
      </c>
    </row>
    <row r="153" spans="1:34" s="73" customFormat="1" x14ac:dyDescent="0.55000000000000004">
      <c r="A153" s="108"/>
      <c r="B153" s="109">
        <v>86</v>
      </c>
      <c r="C153" s="102">
        <v>8829</v>
      </c>
      <c r="D153" s="90" t="s">
        <v>233</v>
      </c>
      <c r="E153" s="102" t="s">
        <v>34</v>
      </c>
      <c r="F153" s="102">
        <v>13122</v>
      </c>
      <c r="G153" s="102">
        <v>8</v>
      </c>
      <c r="H153" s="102">
        <v>0</v>
      </c>
      <c r="I153" s="98">
        <v>0</v>
      </c>
      <c r="J153" s="102" t="s">
        <v>38</v>
      </c>
      <c r="K153" s="94">
        <f>((G153*400)+(H153*100))+I153</f>
        <v>3200</v>
      </c>
      <c r="L153" s="94">
        <v>250</v>
      </c>
      <c r="M153" s="94">
        <f>K153*L153</f>
        <v>800000</v>
      </c>
      <c r="N153" s="102"/>
      <c r="O153" s="111"/>
      <c r="P153" s="96"/>
      <c r="Q153" s="111"/>
      <c r="R153" s="111"/>
      <c r="S153" s="97"/>
      <c r="T153" s="102"/>
      <c r="U153" s="102"/>
      <c r="V153" s="102"/>
      <c r="W153" s="94"/>
      <c r="X153" s="98"/>
      <c r="Y153" s="94"/>
      <c r="Z153" s="94"/>
      <c r="AA153" s="89"/>
      <c r="AB153" s="89"/>
      <c r="AC153" s="94"/>
      <c r="AD153" s="94">
        <f>IF(AND(AC153="",M153=""),0,IF((AC153=""),M153,IF((M153=""),AC153,AC153+M153)))</f>
        <v>800000</v>
      </c>
      <c r="AE153" s="94">
        <f>IF( (X153=""),AD153*1,AD153*(X153/100) )</f>
        <v>800000</v>
      </c>
      <c r="AF153" s="94">
        <v>50000000</v>
      </c>
      <c r="AG153" s="94">
        <f>IF((AF153-AE153) &gt; 1,0,IF((AF153-AE153)&lt;0,AE153-AF153,AF153-AE153))</f>
        <v>0</v>
      </c>
      <c r="AH153" s="94">
        <v>0.01</v>
      </c>
    </row>
    <row r="154" spans="1:34" s="73" customFormat="1" x14ac:dyDescent="0.55000000000000004">
      <c r="A154" s="108"/>
      <c r="B154" s="109"/>
      <c r="C154" s="102"/>
      <c r="D154" s="90"/>
      <c r="E154" s="102"/>
      <c r="F154" s="102"/>
      <c r="G154" s="102"/>
      <c r="H154" s="102"/>
      <c r="I154" s="98"/>
      <c r="J154" s="102"/>
      <c r="K154" s="94"/>
      <c r="L154" s="94" t="s">
        <v>63</v>
      </c>
      <c r="M154" s="94">
        <f>SUM(M152:M153)</f>
        <v>967200</v>
      </c>
      <c r="N154" s="102"/>
      <c r="O154" s="111"/>
      <c r="P154" s="96"/>
      <c r="Q154" s="111"/>
      <c r="R154" s="111"/>
      <c r="S154" s="97"/>
      <c r="T154" s="102"/>
      <c r="U154" s="102"/>
      <c r="V154" s="102"/>
      <c r="W154" s="94"/>
      <c r="X154" s="98"/>
      <c r="Y154" s="94"/>
      <c r="Z154" s="94"/>
      <c r="AA154" s="89"/>
      <c r="AB154" s="89"/>
      <c r="AC154" s="94"/>
      <c r="AD154" s="94">
        <f>SUM(AD152:AD153)</f>
        <v>967200</v>
      </c>
      <c r="AE154" s="94">
        <f>SUM(AE152:AE153)</f>
        <v>967200</v>
      </c>
      <c r="AF154" s="94"/>
      <c r="AG154" s="94">
        <f>SUM(AG152:AG153)</f>
        <v>0</v>
      </c>
      <c r="AH154" s="94"/>
    </row>
    <row r="155" spans="1:34" s="73" customFormat="1" x14ac:dyDescent="0.55000000000000004">
      <c r="A155" s="108" t="s">
        <v>234</v>
      </c>
      <c r="B155" s="109">
        <v>87</v>
      </c>
      <c r="C155" s="102">
        <v>7824</v>
      </c>
      <c r="D155" s="90" t="s">
        <v>235</v>
      </c>
      <c r="E155" s="102" t="s">
        <v>34</v>
      </c>
      <c r="F155" s="102">
        <v>1853</v>
      </c>
      <c r="G155" s="102">
        <v>0</v>
      </c>
      <c r="H155" s="102">
        <v>1</v>
      </c>
      <c r="I155" s="98">
        <v>21</v>
      </c>
      <c r="J155" s="102" t="s">
        <v>35</v>
      </c>
      <c r="K155" s="94">
        <f>((G155*400)+(H155*100))+I155</f>
        <v>121</v>
      </c>
      <c r="L155" s="94">
        <v>1900</v>
      </c>
      <c r="M155" s="94">
        <f>K155*L155</f>
        <v>229900</v>
      </c>
      <c r="N155" s="102">
        <v>1</v>
      </c>
      <c r="O155" s="111" t="s">
        <v>236</v>
      </c>
      <c r="P155" s="96">
        <v>3670100305694</v>
      </c>
      <c r="Q155" s="111" t="s">
        <v>237</v>
      </c>
      <c r="R155" s="111" t="s">
        <v>238</v>
      </c>
      <c r="S155" s="97" t="s">
        <v>239</v>
      </c>
      <c r="T155" s="102" t="s">
        <v>51</v>
      </c>
      <c r="U155" s="102" t="s">
        <v>45</v>
      </c>
      <c r="V155" s="102" t="s">
        <v>52</v>
      </c>
      <c r="W155" s="94">
        <v>1506.75</v>
      </c>
      <c r="X155" s="98">
        <v>100</v>
      </c>
      <c r="Y155" s="94">
        <v>6750</v>
      </c>
      <c r="Z155" s="94">
        <f>W155*Y155</f>
        <v>10170562.5</v>
      </c>
      <c r="AA155" s="89">
        <v>6</v>
      </c>
      <c r="AB155" s="89">
        <v>6</v>
      </c>
      <c r="AC155" s="94">
        <f>(Z155*(100-AB155))/100</f>
        <v>9560328.75</v>
      </c>
      <c r="AD155" s="94">
        <f>IF(AND(AC155="",M155=""),0,IF((AC155=""),M155, IF( (M155=""),AC155,AC155+M155)))</f>
        <v>9790228.75</v>
      </c>
      <c r="AE155" s="94">
        <f>IF( (X155=""),AD155*1,( M155+(SUM(AC155:AC155)) )*(X155/100) )</f>
        <v>9790228.75</v>
      </c>
      <c r="AF155" s="94">
        <v>50000000</v>
      </c>
      <c r="AG155" s="94">
        <f>IF((AF155-AE155) &gt; 1,0,IF((AF155-AE155)&lt;0,AE155-AF155,AF155-AE155))</f>
        <v>0</v>
      </c>
      <c r="AH155" s="94">
        <v>0.02</v>
      </c>
    </row>
    <row r="156" spans="1:34" s="73" customFormat="1" x14ac:dyDescent="0.55000000000000004">
      <c r="A156" s="108"/>
      <c r="B156" s="109"/>
      <c r="C156" s="102"/>
      <c r="D156" s="90"/>
      <c r="E156" s="102"/>
      <c r="F156" s="102"/>
      <c r="G156" s="102"/>
      <c r="H156" s="102"/>
      <c r="I156" s="98"/>
      <c r="J156" s="102"/>
      <c r="K156" s="94"/>
      <c r="L156" s="94"/>
      <c r="M156" s="94"/>
      <c r="N156" s="102">
        <v>2</v>
      </c>
      <c r="O156" s="111" t="s">
        <v>236</v>
      </c>
      <c r="P156" s="96">
        <v>3670100305694</v>
      </c>
      <c r="Q156" s="111" t="s">
        <v>237</v>
      </c>
      <c r="R156" s="111" t="s">
        <v>238</v>
      </c>
      <c r="S156" s="97" t="s">
        <v>240</v>
      </c>
      <c r="T156" s="102" t="s">
        <v>55</v>
      </c>
      <c r="U156" s="102" t="s">
        <v>45</v>
      </c>
      <c r="V156" s="102" t="s">
        <v>52</v>
      </c>
      <c r="W156" s="94">
        <v>77</v>
      </c>
      <c r="X156" s="98">
        <v>0</v>
      </c>
      <c r="Y156" s="94">
        <v>0</v>
      </c>
      <c r="Z156" s="94">
        <f>W156*Y156</f>
        <v>0</v>
      </c>
      <c r="AA156" s="89">
        <v>6</v>
      </c>
      <c r="AB156" s="89">
        <v>6</v>
      </c>
      <c r="AC156" s="94">
        <f>(Z156*(100-AB156))/100</f>
        <v>0</v>
      </c>
      <c r="AD156" s="94">
        <f>IF(AND(AC156="",M155=""),0,IF((AC156=""),M155, IF( (M155=""),AC156,AC156+M155)))</f>
        <v>229900</v>
      </c>
      <c r="AE156" s="94">
        <f>IF( (X156=""),AD156*1,( M155+(SUM(AC156:AC156)) )*(X156/100) )</f>
        <v>0</v>
      </c>
      <c r="AF156" s="94">
        <v>50000000</v>
      </c>
      <c r="AG156" s="94">
        <f>IF((AF156-AE156) &gt; 1,0,IF((AF156-AE156)&lt;0,AE156-AF156,AF156-AE156))</f>
        <v>0</v>
      </c>
      <c r="AH156" s="94">
        <v>0.02</v>
      </c>
    </row>
    <row r="157" spans="1:34" s="73" customFormat="1" x14ac:dyDescent="0.55000000000000004">
      <c r="A157" s="108"/>
      <c r="B157" s="109"/>
      <c r="C157" s="102"/>
      <c r="D157" s="90"/>
      <c r="E157" s="102"/>
      <c r="F157" s="102"/>
      <c r="G157" s="102"/>
      <c r="H157" s="102"/>
      <c r="I157" s="98"/>
      <c r="J157" s="102"/>
      <c r="K157" s="94"/>
      <c r="L157" s="94" t="s">
        <v>63</v>
      </c>
      <c r="M157" s="94">
        <f>SUM(M155:M156)</f>
        <v>229900</v>
      </c>
      <c r="N157" s="102"/>
      <c r="O157" s="111"/>
      <c r="P157" s="96"/>
      <c r="Q157" s="111"/>
      <c r="R157" s="111"/>
      <c r="S157" s="97"/>
      <c r="T157" s="102"/>
      <c r="U157" s="102"/>
      <c r="V157" s="102"/>
      <c r="W157" s="94"/>
      <c r="X157" s="98"/>
      <c r="Y157" s="94"/>
      <c r="Z157" s="94"/>
      <c r="AA157" s="89"/>
      <c r="AB157" s="89"/>
      <c r="AC157" s="94"/>
      <c r="AD157" s="94">
        <f>SUM(AD155:AD156)</f>
        <v>10020128.75</v>
      </c>
      <c r="AE157" s="94">
        <f>SUM(AE155:AE156)</f>
        <v>9790228.75</v>
      </c>
      <c r="AF157" s="94"/>
      <c r="AG157" s="94">
        <f>SUM(AG155:AG156)</f>
        <v>0</v>
      </c>
      <c r="AH157" s="94"/>
    </row>
    <row r="158" spans="1:34" s="73" customFormat="1" x14ac:dyDescent="0.55000000000000004">
      <c r="A158" s="108" t="s">
        <v>241</v>
      </c>
      <c r="B158" s="109">
        <v>88</v>
      </c>
      <c r="C158" s="102">
        <v>9517</v>
      </c>
      <c r="D158" s="90" t="s">
        <v>242</v>
      </c>
      <c r="E158" s="102" t="s">
        <v>34</v>
      </c>
      <c r="F158" s="102">
        <v>26235</v>
      </c>
      <c r="G158" s="102">
        <v>3</v>
      </c>
      <c r="H158" s="102">
        <v>0</v>
      </c>
      <c r="I158" s="98">
        <v>0</v>
      </c>
      <c r="J158" s="102" t="s">
        <v>38</v>
      </c>
      <c r="K158" s="94">
        <f>((G158*400)+(H158*100))+I158</f>
        <v>1200</v>
      </c>
      <c r="L158" s="94">
        <v>225</v>
      </c>
      <c r="M158" s="94">
        <f>K158*L158</f>
        <v>270000</v>
      </c>
      <c r="N158" s="102"/>
      <c r="O158" s="111"/>
      <c r="P158" s="96"/>
      <c r="Q158" s="111"/>
      <c r="R158" s="111"/>
      <c r="S158" s="97"/>
      <c r="T158" s="102"/>
      <c r="U158" s="102"/>
      <c r="V158" s="102"/>
      <c r="W158" s="94"/>
      <c r="X158" s="98"/>
      <c r="Y158" s="94"/>
      <c r="Z158" s="94"/>
      <c r="AA158" s="89"/>
      <c r="AB158" s="89"/>
      <c r="AC158" s="94"/>
      <c r="AD158" s="94">
        <f>IF(AND(AC158="",M158=""),0,IF((AC158=""),M158,IF((M158=""),AC158,AC158+M158)))</f>
        <v>270000</v>
      </c>
      <c r="AE158" s="94">
        <f>IF( (X158=""),AD158*1,AD158*(X158/100) )</f>
        <v>270000</v>
      </c>
      <c r="AF158" s="94">
        <v>50000000</v>
      </c>
      <c r="AG158" s="94">
        <f>IF((AF158-AE158) &gt; 1,0,IF((AF158-AE158)&lt;0,AE158-AF158,AF158-AE158))</f>
        <v>0</v>
      </c>
      <c r="AH158" s="94">
        <v>0.01</v>
      </c>
    </row>
    <row r="159" spans="1:34" s="73" customFormat="1" x14ac:dyDescent="0.55000000000000004">
      <c r="A159" s="108"/>
      <c r="B159" s="109"/>
      <c r="C159" s="102"/>
      <c r="D159" s="90"/>
      <c r="E159" s="102"/>
      <c r="F159" s="102"/>
      <c r="G159" s="102"/>
      <c r="H159" s="102"/>
      <c r="I159" s="98"/>
      <c r="J159" s="102"/>
      <c r="K159" s="94"/>
      <c r="L159" s="94" t="s">
        <v>63</v>
      </c>
      <c r="M159" s="94">
        <f>SUM(M158:M158)</f>
        <v>270000</v>
      </c>
      <c r="N159" s="102"/>
      <c r="O159" s="111"/>
      <c r="P159" s="96"/>
      <c r="Q159" s="111"/>
      <c r="R159" s="111"/>
      <c r="S159" s="97"/>
      <c r="T159" s="102"/>
      <c r="U159" s="102"/>
      <c r="V159" s="102"/>
      <c r="W159" s="94"/>
      <c r="X159" s="98"/>
      <c r="Y159" s="94"/>
      <c r="Z159" s="94"/>
      <c r="AA159" s="89"/>
      <c r="AB159" s="89"/>
      <c r="AC159" s="94"/>
      <c r="AD159" s="94">
        <f>SUM(AD158:AD158)</f>
        <v>270000</v>
      </c>
      <c r="AE159" s="94">
        <f>SUM(AE158:AE158)</f>
        <v>270000</v>
      </c>
      <c r="AF159" s="94"/>
      <c r="AG159" s="94">
        <f>SUM(AG158:AG158)</f>
        <v>0</v>
      </c>
      <c r="AH159" s="94"/>
    </row>
    <row r="160" spans="1:34" s="73" customFormat="1" x14ac:dyDescent="0.55000000000000004">
      <c r="A160" s="108" t="s">
        <v>243</v>
      </c>
      <c r="B160" s="109">
        <v>89</v>
      </c>
      <c r="C160" s="102">
        <v>4802</v>
      </c>
      <c r="D160" s="90" t="s">
        <v>244</v>
      </c>
      <c r="E160" s="102" t="s">
        <v>37</v>
      </c>
      <c r="F160" s="102">
        <v>4309</v>
      </c>
      <c r="G160" s="102">
        <v>7</v>
      </c>
      <c r="H160" s="102">
        <v>0</v>
      </c>
      <c r="I160" s="98">
        <v>45</v>
      </c>
      <c r="J160" s="102" t="s">
        <v>38</v>
      </c>
      <c r="K160" s="94">
        <f>((G160*400)+(H160*100))+I160</f>
        <v>2845</v>
      </c>
      <c r="L160" s="94">
        <v>225</v>
      </c>
      <c r="M160" s="94">
        <f>K160*L160</f>
        <v>640125</v>
      </c>
      <c r="N160" s="102"/>
      <c r="O160" s="111"/>
      <c r="P160" s="96"/>
      <c r="Q160" s="111"/>
      <c r="R160" s="111"/>
      <c r="S160" s="97"/>
      <c r="T160" s="102"/>
      <c r="U160" s="102"/>
      <c r="V160" s="102"/>
      <c r="W160" s="94"/>
      <c r="X160" s="98"/>
      <c r="Y160" s="94"/>
      <c r="Z160" s="94"/>
      <c r="AA160" s="89"/>
      <c r="AB160" s="89"/>
      <c r="AC160" s="94"/>
      <c r="AD160" s="94">
        <f>IF(AND(AC160="",M160=""),0,IF((AC160=""),M160,IF((M160=""),AC160,AC160+M160)))</f>
        <v>640125</v>
      </c>
      <c r="AE160" s="94">
        <f>IF( (X160=""),AD160*1,AD160*(X160/100) )</f>
        <v>640125</v>
      </c>
      <c r="AF160" s="94">
        <v>0</v>
      </c>
      <c r="AG160" s="94">
        <f>IF((AF160-AE160) &gt; 1,0,IF((AF160-AE160)&lt;0,AE160-AF160,AF160-AE160))</f>
        <v>640125</v>
      </c>
      <c r="AH160" s="94">
        <v>0.01</v>
      </c>
    </row>
    <row r="161" spans="1:34" s="73" customFormat="1" x14ac:dyDescent="0.55000000000000004">
      <c r="A161" s="108"/>
      <c r="B161" s="109">
        <v>90</v>
      </c>
      <c r="C161" s="102">
        <v>4806</v>
      </c>
      <c r="D161" s="90" t="s">
        <v>245</v>
      </c>
      <c r="E161" s="102" t="s">
        <v>37</v>
      </c>
      <c r="F161" s="102">
        <v>4315</v>
      </c>
      <c r="G161" s="102">
        <v>1</v>
      </c>
      <c r="H161" s="102">
        <v>0</v>
      </c>
      <c r="I161" s="98">
        <v>58</v>
      </c>
      <c r="J161" s="102" t="s">
        <v>38</v>
      </c>
      <c r="K161" s="94">
        <f>((G161*400)+(H161*100))+I161</f>
        <v>458</v>
      </c>
      <c r="L161" s="94">
        <v>225</v>
      </c>
      <c r="M161" s="94">
        <f>K161*L161</f>
        <v>103050</v>
      </c>
      <c r="N161" s="102"/>
      <c r="O161" s="111"/>
      <c r="P161" s="96"/>
      <c r="Q161" s="111"/>
      <c r="R161" s="111"/>
      <c r="S161" s="97"/>
      <c r="T161" s="102"/>
      <c r="U161" s="102"/>
      <c r="V161" s="102"/>
      <c r="W161" s="94"/>
      <c r="X161" s="98"/>
      <c r="Y161" s="94"/>
      <c r="Z161" s="94"/>
      <c r="AA161" s="89"/>
      <c r="AB161" s="89"/>
      <c r="AC161" s="94"/>
      <c r="AD161" s="94">
        <f>IF(AND(AC161="",M161=""),0,IF((AC161=""),M161,IF((M161=""),AC161,AC161+M161)))</f>
        <v>103050</v>
      </c>
      <c r="AE161" s="94">
        <f>IF( (X161=""),AD161*1,AD161*(X161/100) )</f>
        <v>103050</v>
      </c>
      <c r="AF161" s="94">
        <v>0</v>
      </c>
      <c r="AG161" s="94">
        <f>IF((AF161-AE161) &gt; 1,0,IF((AF161-AE161)&lt;0,AE161-AF161,AF161-AE161))</f>
        <v>103050</v>
      </c>
      <c r="AH161" s="94">
        <v>0.01</v>
      </c>
    </row>
    <row r="162" spans="1:34" s="73" customFormat="1" x14ac:dyDescent="0.55000000000000004">
      <c r="A162" s="108"/>
      <c r="B162" s="109"/>
      <c r="C162" s="102"/>
      <c r="D162" s="90"/>
      <c r="E162" s="102"/>
      <c r="F162" s="102"/>
      <c r="G162" s="102"/>
      <c r="H162" s="102"/>
      <c r="I162" s="98"/>
      <c r="J162" s="102"/>
      <c r="K162" s="94"/>
      <c r="L162" s="94" t="s">
        <v>63</v>
      </c>
      <c r="M162" s="94">
        <f>SUM(M160:M161)</f>
        <v>743175</v>
      </c>
      <c r="N162" s="102"/>
      <c r="O162" s="111"/>
      <c r="P162" s="96"/>
      <c r="Q162" s="111"/>
      <c r="R162" s="111"/>
      <c r="S162" s="97"/>
      <c r="T162" s="102"/>
      <c r="U162" s="102"/>
      <c r="V162" s="102"/>
      <c r="W162" s="94"/>
      <c r="X162" s="98"/>
      <c r="Y162" s="94"/>
      <c r="Z162" s="94"/>
      <c r="AA162" s="89"/>
      <c r="AB162" s="89"/>
      <c r="AC162" s="94"/>
      <c r="AD162" s="94">
        <f>SUM(AD160:AD161)</f>
        <v>743175</v>
      </c>
      <c r="AE162" s="94">
        <f>SUM(AE160:AE161)</f>
        <v>743175</v>
      </c>
      <c r="AF162" s="94"/>
      <c r="AG162" s="94">
        <f>SUM(AG160:AG161)</f>
        <v>743175</v>
      </c>
      <c r="AH162" s="94"/>
    </row>
    <row r="163" spans="1:34" s="73" customFormat="1" x14ac:dyDescent="0.55000000000000004">
      <c r="A163" s="108" t="s">
        <v>247</v>
      </c>
      <c r="B163" s="109">
        <v>91</v>
      </c>
      <c r="C163" s="102">
        <v>8978</v>
      </c>
      <c r="D163" s="90" t="s">
        <v>248</v>
      </c>
      <c r="E163" s="102" t="s">
        <v>37</v>
      </c>
      <c r="F163" s="102">
        <v>5372</v>
      </c>
      <c r="G163" s="102">
        <v>1</v>
      </c>
      <c r="H163" s="102">
        <v>2</v>
      </c>
      <c r="I163" s="98">
        <v>15</v>
      </c>
      <c r="J163" s="102" t="s">
        <v>38</v>
      </c>
      <c r="K163" s="94">
        <f>((G163*400)+(H163*100))+I163</f>
        <v>615</v>
      </c>
      <c r="L163" s="94">
        <v>225</v>
      </c>
      <c r="M163" s="94">
        <f>K163*L163</f>
        <v>138375</v>
      </c>
      <c r="N163" s="102"/>
      <c r="O163" s="111"/>
      <c r="P163" s="96"/>
      <c r="Q163" s="111"/>
      <c r="R163" s="111"/>
      <c r="S163" s="97"/>
      <c r="T163" s="102"/>
      <c r="U163" s="102"/>
      <c r="V163" s="102"/>
      <c r="W163" s="94"/>
      <c r="X163" s="98"/>
      <c r="Y163" s="94"/>
      <c r="Z163" s="94"/>
      <c r="AA163" s="89"/>
      <c r="AB163" s="89"/>
      <c r="AC163" s="94"/>
      <c r="AD163" s="94">
        <f>IF(AND(AC163="",M163=""),0,IF((AC163=""),M163,IF((M163=""),AC163,AC163+M163)))</f>
        <v>138375</v>
      </c>
      <c r="AE163" s="94">
        <f>IF( (X163=""),AD163*1,AD163*(X163/100) )</f>
        <v>138375</v>
      </c>
      <c r="AF163" s="94">
        <v>0</v>
      </c>
      <c r="AG163" s="94">
        <f>IF((AF163-AE163) &gt; 1,0,IF((AF163-AE163)&lt;0,AE163-AF163,AF163-AE163))</f>
        <v>138375</v>
      </c>
      <c r="AH163" s="94">
        <v>0.01</v>
      </c>
    </row>
    <row r="164" spans="1:34" s="73" customFormat="1" x14ac:dyDescent="0.55000000000000004">
      <c r="A164" s="108"/>
      <c r="B164" s="109"/>
      <c r="C164" s="102"/>
      <c r="D164" s="90"/>
      <c r="E164" s="102"/>
      <c r="F164" s="102"/>
      <c r="G164" s="102"/>
      <c r="H164" s="102"/>
      <c r="I164" s="98"/>
      <c r="J164" s="102"/>
      <c r="K164" s="94"/>
      <c r="L164" s="94" t="s">
        <v>63</v>
      </c>
      <c r="M164" s="94">
        <f>SUM(M163:M163)</f>
        <v>138375</v>
      </c>
      <c r="N164" s="102"/>
      <c r="O164" s="111"/>
      <c r="P164" s="96"/>
      <c r="Q164" s="111"/>
      <c r="R164" s="111"/>
      <c r="S164" s="97"/>
      <c r="T164" s="102"/>
      <c r="U164" s="102"/>
      <c r="V164" s="102"/>
      <c r="W164" s="94"/>
      <c r="X164" s="98"/>
      <c r="Y164" s="94"/>
      <c r="Z164" s="94"/>
      <c r="AA164" s="89"/>
      <c r="AB164" s="89"/>
      <c r="AC164" s="94"/>
      <c r="AD164" s="94">
        <f>SUM(AD163:AD163)</f>
        <v>138375</v>
      </c>
      <c r="AE164" s="94">
        <f>SUM(AE163:AE163)</f>
        <v>138375</v>
      </c>
      <c r="AF164" s="94"/>
      <c r="AG164" s="94">
        <f>SUM(AG163:AG163)</f>
        <v>138375</v>
      </c>
      <c r="AH164" s="94"/>
    </row>
    <row r="165" spans="1:34" s="73" customFormat="1" x14ac:dyDescent="0.55000000000000004">
      <c r="A165" s="108" t="s">
        <v>249</v>
      </c>
      <c r="B165" s="109">
        <v>92</v>
      </c>
      <c r="C165" s="102">
        <v>8152</v>
      </c>
      <c r="D165" s="90" t="s">
        <v>250</v>
      </c>
      <c r="E165" s="102" t="s">
        <v>34</v>
      </c>
      <c r="F165" s="102">
        <v>4855</v>
      </c>
      <c r="G165" s="102">
        <v>1</v>
      </c>
      <c r="H165" s="102">
        <v>0</v>
      </c>
      <c r="I165" s="98">
        <v>97</v>
      </c>
      <c r="J165" s="102" t="s">
        <v>38</v>
      </c>
      <c r="K165" s="94">
        <f>((G165*400)+(H165*100))+I165</f>
        <v>497</v>
      </c>
      <c r="L165" s="94">
        <v>600</v>
      </c>
      <c r="M165" s="94">
        <f>K165*L165</f>
        <v>298200</v>
      </c>
      <c r="N165" s="102"/>
      <c r="O165" s="111"/>
      <c r="P165" s="96"/>
      <c r="Q165" s="111"/>
      <c r="R165" s="111"/>
      <c r="S165" s="97"/>
      <c r="T165" s="102"/>
      <c r="U165" s="102"/>
      <c r="V165" s="102"/>
      <c r="W165" s="94"/>
      <c r="X165" s="98"/>
      <c r="Y165" s="94"/>
      <c r="Z165" s="94"/>
      <c r="AA165" s="89"/>
      <c r="AB165" s="89"/>
      <c r="AC165" s="94"/>
      <c r="AD165" s="94">
        <f>IF(AND(AC165="",M165=""),0,IF((AC165=""),M165,IF((M165=""),AC165,AC165+M165)))</f>
        <v>298200</v>
      </c>
      <c r="AE165" s="94">
        <f>IF( (X165=""),AD165*1,AD165*(X165/100) )</f>
        <v>298200</v>
      </c>
      <c r="AF165" s="94">
        <v>50000000</v>
      </c>
      <c r="AG165" s="94">
        <f>IF((AF165-AE165) &gt; 1,0,IF((AF165-AE165)&lt;0,AE165-AF165,AF165-AE165))</f>
        <v>0</v>
      </c>
      <c r="AH165" s="94">
        <v>0.01</v>
      </c>
    </row>
    <row r="166" spans="1:34" s="73" customFormat="1" x14ac:dyDescent="0.55000000000000004">
      <c r="A166" s="108"/>
      <c r="B166" s="109"/>
      <c r="C166" s="102"/>
      <c r="D166" s="90"/>
      <c r="E166" s="102"/>
      <c r="F166" s="102"/>
      <c r="G166" s="102"/>
      <c r="H166" s="102"/>
      <c r="I166" s="98"/>
      <c r="J166" s="102"/>
      <c r="K166" s="94"/>
      <c r="L166" s="94" t="s">
        <v>63</v>
      </c>
      <c r="M166" s="94">
        <f>SUM(M165:M165)</f>
        <v>298200</v>
      </c>
      <c r="N166" s="102"/>
      <c r="O166" s="111"/>
      <c r="P166" s="96"/>
      <c r="Q166" s="111"/>
      <c r="R166" s="111"/>
      <c r="S166" s="97"/>
      <c r="T166" s="102"/>
      <c r="U166" s="102"/>
      <c r="V166" s="102"/>
      <c r="W166" s="94"/>
      <c r="X166" s="98"/>
      <c r="Y166" s="94"/>
      <c r="Z166" s="94"/>
      <c r="AA166" s="89"/>
      <c r="AB166" s="89"/>
      <c r="AC166" s="94"/>
      <c r="AD166" s="94">
        <f>SUM(AD165:AD165)</f>
        <v>298200</v>
      </c>
      <c r="AE166" s="94">
        <f>SUM(AE165:AE165)</f>
        <v>298200</v>
      </c>
      <c r="AF166" s="94"/>
      <c r="AG166" s="94">
        <f>SUM(AG165:AG165)</f>
        <v>0</v>
      </c>
      <c r="AH166" s="94"/>
    </row>
    <row r="167" spans="1:34" s="73" customFormat="1" x14ac:dyDescent="0.55000000000000004">
      <c r="A167" s="108" t="s">
        <v>251</v>
      </c>
      <c r="B167" s="109">
        <v>93</v>
      </c>
      <c r="C167" s="102">
        <v>6296</v>
      </c>
      <c r="D167" s="90" t="s">
        <v>252</v>
      </c>
      <c r="E167" s="102" t="s">
        <v>37</v>
      </c>
      <c r="F167" s="102">
        <v>5259</v>
      </c>
      <c r="G167" s="102">
        <v>2</v>
      </c>
      <c r="H167" s="102">
        <v>0</v>
      </c>
      <c r="I167" s="98">
        <v>7</v>
      </c>
      <c r="J167" s="102" t="s">
        <v>38</v>
      </c>
      <c r="K167" s="94">
        <f>((G167*400)+(H167*100))+I167</f>
        <v>807</v>
      </c>
      <c r="L167" s="94">
        <v>400</v>
      </c>
      <c r="M167" s="94">
        <f>K167*L167</f>
        <v>322800</v>
      </c>
      <c r="N167" s="102"/>
      <c r="O167" s="111"/>
      <c r="P167" s="96"/>
      <c r="Q167" s="111"/>
      <c r="R167" s="111"/>
      <c r="S167" s="97"/>
      <c r="T167" s="102"/>
      <c r="U167" s="102"/>
      <c r="V167" s="102"/>
      <c r="W167" s="94"/>
      <c r="X167" s="98"/>
      <c r="Y167" s="94"/>
      <c r="Z167" s="94"/>
      <c r="AA167" s="89"/>
      <c r="AB167" s="89"/>
      <c r="AC167" s="94"/>
      <c r="AD167" s="94">
        <f>IF(AND(AC167="",M167=""),0,IF((AC167=""),M167,IF((M167=""),AC167,AC167+M167)))</f>
        <v>322800</v>
      </c>
      <c r="AE167" s="94">
        <f>IF( (X167=""),AD167*1,AD167*(X167/100) )</f>
        <v>322800</v>
      </c>
      <c r="AF167" s="94">
        <v>0</v>
      </c>
      <c r="AG167" s="94">
        <f>IF((AF167-AE167) &gt; 1,0,IF((AF167-AE167)&lt;0,AE167-AF167,AF167-AE167))</f>
        <v>322800</v>
      </c>
      <c r="AH167" s="94">
        <v>0.01</v>
      </c>
    </row>
    <row r="168" spans="1:34" s="73" customFormat="1" x14ac:dyDescent="0.55000000000000004">
      <c r="A168" s="108"/>
      <c r="B168" s="109"/>
      <c r="C168" s="102"/>
      <c r="D168" s="90"/>
      <c r="E168" s="102"/>
      <c r="F168" s="102"/>
      <c r="G168" s="102"/>
      <c r="H168" s="102"/>
      <c r="I168" s="98"/>
      <c r="J168" s="102"/>
      <c r="K168" s="94"/>
      <c r="L168" s="94" t="s">
        <v>63</v>
      </c>
      <c r="M168" s="94">
        <f>SUM(M167:M167)</f>
        <v>322800</v>
      </c>
      <c r="N168" s="102"/>
      <c r="O168" s="111"/>
      <c r="P168" s="96"/>
      <c r="Q168" s="111"/>
      <c r="R168" s="111"/>
      <c r="S168" s="97"/>
      <c r="T168" s="102"/>
      <c r="U168" s="102"/>
      <c r="V168" s="102"/>
      <c r="W168" s="94"/>
      <c r="X168" s="98"/>
      <c r="Y168" s="94"/>
      <c r="Z168" s="94"/>
      <c r="AA168" s="89"/>
      <c r="AB168" s="89"/>
      <c r="AC168" s="94"/>
      <c r="AD168" s="94">
        <f>SUM(AD167:AD167)</f>
        <v>322800</v>
      </c>
      <c r="AE168" s="94">
        <f>SUM(AE167:AE167)</f>
        <v>322800</v>
      </c>
      <c r="AF168" s="94"/>
      <c r="AG168" s="94">
        <f>SUM(AG167:AG167)</f>
        <v>322800</v>
      </c>
      <c r="AH168" s="94"/>
    </row>
    <row r="169" spans="1:34" s="73" customFormat="1" x14ac:dyDescent="0.55000000000000004">
      <c r="A169" s="108" t="s">
        <v>255</v>
      </c>
      <c r="B169" s="109">
        <v>94</v>
      </c>
      <c r="C169" s="102">
        <v>7676</v>
      </c>
      <c r="D169" s="90" t="s">
        <v>256</v>
      </c>
      <c r="E169" s="102" t="s">
        <v>34</v>
      </c>
      <c r="F169" s="102">
        <v>10364</v>
      </c>
      <c r="G169" s="102">
        <v>0</v>
      </c>
      <c r="H169" s="102">
        <v>2</v>
      </c>
      <c r="I169" s="98">
        <v>64</v>
      </c>
      <c r="J169" s="102" t="s">
        <v>68</v>
      </c>
      <c r="K169" s="94">
        <f>((G169*400)+(H169*100))+I169</f>
        <v>264</v>
      </c>
      <c r="L169" s="94">
        <v>625</v>
      </c>
      <c r="M169" s="94">
        <f>K169*L169</f>
        <v>165000</v>
      </c>
      <c r="N169" s="102"/>
      <c r="O169" s="111"/>
      <c r="P169" s="96"/>
      <c r="Q169" s="111"/>
      <c r="R169" s="111"/>
      <c r="S169" s="97"/>
      <c r="T169" s="102"/>
      <c r="U169" s="102"/>
      <c r="V169" s="102"/>
      <c r="W169" s="94"/>
      <c r="X169" s="98"/>
      <c r="Y169" s="94"/>
      <c r="Z169" s="94"/>
      <c r="AA169" s="89"/>
      <c r="AB169" s="89"/>
      <c r="AC169" s="94"/>
      <c r="AD169" s="94">
        <f>IF(AND(AC169="",M169=""),0,IF((AC169=""),M169,IF((M169=""),AC169,AC169+M169)))</f>
        <v>165000</v>
      </c>
      <c r="AE169" s="94">
        <f>IF( (X169=""),AD169*1,AD169*(X169/100) )</f>
        <v>165000</v>
      </c>
      <c r="AF169" s="94">
        <v>0</v>
      </c>
      <c r="AG169" s="94">
        <f t="shared" ref="AG169:AG175" si="25">IF((AF169-AE169) &gt; 1,0,IF((AF169-AE169)&lt;0,AE169-AF169,AF169-AE169))</f>
        <v>165000</v>
      </c>
      <c r="AH169" s="94">
        <v>0.3</v>
      </c>
    </row>
    <row r="170" spans="1:34" s="73" customFormat="1" x14ac:dyDescent="0.55000000000000004">
      <c r="A170" s="108" t="s">
        <v>255</v>
      </c>
      <c r="B170" s="109">
        <v>95</v>
      </c>
      <c r="C170" s="102">
        <v>6603</v>
      </c>
      <c r="D170" s="90" t="s">
        <v>259</v>
      </c>
      <c r="E170" s="102" t="s">
        <v>34</v>
      </c>
      <c r="F170" s="102">
        <v>23162</v>
      </c>
      <c r="G170" s="102">
        <v>0</v>
      </c>
      <c r="H170" s="102">
        <v>0</v>
      </c>
      <c r="I170" s="98">
        <v>46</v>
      </c>
      <c r="J170" s="102" t="s">
        <v>35</v>
      </c>
      <c r="K170" s="94">
        <f>((G170*400)+(H170*100))+I170</f>
        <v>46</v>
      </c>
      <c r="L170" s="94">
        <v>650</v>
      </c>
      <c r="M170" s="94">
        <f>K170*L170</f>
        <v>29900</v>
      </c>
      <c r="N170" s="102">
        <v>1</v>
      </c>
      <c r="O170" s="111" t="s">
        <v>253</v>
      </c>
      <c r="P170" s="96"/>
      <c r="Q170" s="111" t="s">
        <v>254</v>
      </c>
      <c r="R170" s="111" t="s">
        <v>260</v>
      </c>
      <c r="S170" s="97" t="s">
        <v>261</v>
      </c>
      <c r="T170" s="102" t="s">
        <v>51</v>
      </c>
      <c r="U170" s="102" t="s">
        <v>45</v>
      </c>
      <c r="V170" s="102" t="s">
        <v>52</v>
      </c>
      <c r="W170" s="94">
        <v>311.52</v>
      </c>
      <c r="X170" s="98">
        <v>100</v>
      </c>
      <c r="Y170" s="94">
        <v>6750</v>
      </c>
      <c r="Z170" s="94">
        <f t="shared" ref="Z170:Z175" si="26">W170*Y170</f>
        <v>2102760</v>
      </c>
      <c r="AA170" s="89">
        <v>7</v>
      </c>
      <c r="AB170" s="89">
        <v>7</v>
      </c>
      <c r="AC170" s="94">
        <f t="shared" ref="AC170:AC175" si="27">(Z170*(100-AB170))/100</f>
        <v>1955566.8</v>
      </c>
      <c r="AD170" s="94">
        <f>IF(AND(AC170="",M170=""),0,IF((AC170=""),M170, IF( (M170=""),AC170,AC170+M170)))</f>
        <v>1985466.8</v>
      </c>
      <c r="AE170" s="94">
        <f>IF( (X170=""),AD170*1,( M170+(SUM(AC170:AC170)) )*(X170/100) )</f>
        <v>1985466.8</v>
      </c>
      <c r="AF170" s="94">
        <v>50000000</v>
      </c>
      <c r="AG170" s="94">
        <f t="shared" si="25"/>
        <v>0</v>
      </c>
      <c r="AH170" s="94">
        <v>0.02</v>
      </c>
    </row>
    <row r="171" spans="1:34" s="99" customFormat="1" x14ac:dyDescent="0.55000000000000004">
      <c r="A171" s="122"/>
      <c r="B171" s="109">
        <v>96</v>
      </c>
      <c r="C171" s="102">
        <v>6360</v>
      </c>
      <c r="D171" s="90" t="s">
        <v>262</v>
      </c>
      <c r="E171" s="102" t="s">
        <v>34</v>
      </c>
      <c r="F171" s="102">
        <v>25230</v>
      </c>
      <c r="G171" s="102">
        <v>4</v>
      </c>
      <c r="H171" s="102">
        <v>0</v>
      </c>
      <c r="I171" s="98">
        <v>0</v>
      </c>
      <c r="J171" s="102" t="s">
        <v>35</v>
      </c>
      <c r="K171" s="94">
        <f>((G171*400)+(H171*100))+I171</f>
        <v>1600</v>
      </c>
      <c r="L171" s="94">
        <v>7250</v>
      </c>
      <c r="M171" s="94">
        <f>K171*L171</f>
        <v>11600000</v>
      </c>
      <c r="N171" s="102">
        <v>1</v>
      </c>
      <c r="O171" s="111" t="s">
        <v>253</v>
      </c>
      <c r="P171" s="96"/>
      <c r="Q171" s="111" t="s">
        <v>254</v>
      </c>
      <c r="R171" s="111" t="s">
        <v>260</v>
      </c>
      <c r="S171" s="97"/>
      <c r="T171" s="102" t="s">
        <v>5542</v>
      </c>
      <c r="U171" s="102" t="s">
        <v>45</v>
      </c>
      <c r="V171" s="102" t="s">
        <v>75</v>
      </c>
      <c r="W171" s="94">
        <v>240</v>
      </c>
      <c r="X171" s="98">
        <v>34.729999999999997</v>
      </c>
      <c r="Y171" s="94">
        <v>2650</v>
      </c>
      <c r="Z171" s="94">
        <f t="shared" si="26"/>
        <v>636000</v>
      </c>
      <c r="AA171" s="89">
        <v>27</v>
      </c>
      <c r="AB171" s="89">
        <v>44</v>
      </c>
      <c r="AC171" s="94">
        <f t="shared" si="27"/>
        <v>356160</v>
      </c>
      <c r="AD171" s="94">
        <f>IF(AND(AC171="",M171=""),0,IF((AC171=""),M171, IF( (M171=""),AC171,AC171+M171)))</f>
        <v>11956160</v>
      </c>
      <c r="AE171" s="94">
        <f>IF( (X171=""),AD171*1,( M171+(SUM(AC171:AC171)) )*(X171/100) )</f>
        <v>4152374.3679999993</v>
      </c>
      <c r="AF171" s="94">
        <v>0</v>
      </c>
      <c r="AG171" s="94">
        <f t="shared" si="25"/>
        <v>4152374.3679999993</v>
      </c>
      <c r="AH171" s="94">
        <v>0.3</v>
      </c>
    </row>
    <row r="172" spans="1:34" s="99" customFormat="1" x14ac:dyDescent="0.55000000000000004">
      <c r="A172" s="122"/>
      <c r="B172" s="109"/>
      <c r="C172" s="102"/>
      <c r="D172" s="90"/>
      <c r="E172" s="102"/>
      <c r="F172" s="102"/>
      <c r="G172" s="102"/>
      <c r="H172" s="102"/>
      <c r="I172" s="98"/>
      <c r="J172" s="102"/>
      <c r="K172" s="94"/>
      <c r="L172" s="94"/>
      <c r="M172" s="94"/>
      <c r="N172" s="102">
        <v>2</v>
      </c>
      <c r="O172" s="111" t="s">
        <v>253</v>
      </c>
      <c r="P172" s="96"/>
      <c r="Q172" s="111" t="s">
        <v>254</v>
      </c>
      <c r="R172" s="111" t="s">
        <v>260</v>
      </c>
      <c r="S172" s="97"/>
      <c r="T172" s="102" t="s">
        <v>15158</v>
      </c>
      <c r="U172" s="102" t="s">
        <v>45</v>
      </c>
      <c r="V172" s="102" t="s">
        <v>75</v>
      </c>
      <c r="W172" s="94">
        <v>72</v>
      </c>
      <c r="X172" s="98">
        <v>10.42</v>
      </c>
      <c r="Y172" s="94">
        <v>2650</v>
      </c>
      <c r="Z172" s="94">
        <f t="shared" si="26"/>
        <v>190800</v>
      </c>
      <c r="AA172" s="89">
        <v>27</v>
      </c>
      <c r="AB172" s="89">
        <v>44</v>
      </c>
      <c r="AC172" s="94">
        <f t="shared" si="27"/>
        <v>106848</v>
      </c>
      <c r="AD172" s="94">
        <f>IF(AND(AC172="",M171=""),0,IF((AC172=""),M171, IF( (M171=""),AC172,AC172+M171)))</f>
        <v>11706848</v>
      </c>
      <c r="AE172" s="94">
        <f>IF( (X172=""),AD172*1,( M171+(SUM(AC172:AC172)) )*(X172/100) )</f>
        <v>1219853.5615999999</v>
      </c>
      <c r="AF172" s="94">
        <v>0</v>
      </c>
      <c r="AG172" s="94">
        <f t="shared" si="25"/>
        <v>1219853.5615999999</v>
      </c>
      <c r="AH172" s="94">
        <v>0.3</v>
      </c>
    </row>
    <row r="173" spans="1:34" s="99" customFormat="1" x14ac:dyDescent="0.55000000000000004">
      <c r="A173" s="122"/>
      <c r="B173" s="109"/>
      <c r="C173" s="102"/>
      <c r="D173" s="90"/>
      <c r="E173" s="102"/>
      <c r="F173" s="102"/>
      <c r="G173" s="102"/>
      <c r="H173" s="102"/>
      <c r="I173" s="98"/>
      <c r="J173" s="102"/>
      <c r="K173" s="94"/>
      <c r="L173" s="94"/>
      <c r="M173" s="94"/>
      <c r="N173" s="102">
        <v>3</v>
      </c>
      <c r="O173" s="111" t="s">
        <v>253</v>
      </c>
      <c r="P173" s="96"/>
      <c r="Q173" s="111" t="s">
        <v>254</v>
      </c>
      <c r="R173" s="111" t="s">
        <v>260</v>
      </c>
      <c r="S173" s="97"/>
      <c r="T173" s="102" t="s">
        <v>5542</v>
      </c>
      <c r="U173" s="102" t="s">
        <v>45</v>
      </c>
      <c r="V173" s="102" t="s">
        <v>75</v>
      </c>
      <c r="W173" s="94">
        <v>224</v>
      </c>
      <c r="X173" s="98">
        <v>32.42</v>
      </c>
      <c r="Y173" s="94">
        <v>2650</v>
      </c>
      <c r="Z173" s="94">
        <f t="shared" si="26"/>
        <v>593600</v>
      </c>
      <c r="AA173" s="89">
        <v>27</v>
      </c>
      <c r="AB173" s="89">
        <v>44</v>
      </c>
      <c r="AC173" s="94">
        <f t="shared" si="27"/>
        <v>332416</v>
      </c>
      <c r="AD173" s="94">
        <f>IF(AND(AC173="",M171=""),0,IF((AC173=""),M171, IF( (M171=""),AC173,AC173+M171)))</f>
        <v>11932416</v>
      </c>
      <c r="AE173" s="94">
        <f>IF( (X173=""),AD173*1,( M171+(SUM(AC173:AC173)) )*(X173/100) )</f>
        <v>3868489.2672000006</v>
      </c>
      <c r="AF173" s="94">
        <v>0</v>
      </c>
      <c r="AG173" s="94">
        <f t="shared" si="25"/>
        <v>3868489.2672000006</v>
      </c>
      <c r="AH173" s="94">
        <v>0.3</v>
      </c>
    </row>
    <row r="174" spans="1:34" s="99" customFormat="1" x14ac:dyDescent="0.55000000000000004">
      <c r="A174" s="122"/>
      <c r="B174" s="109"/>
      <c r="C174" s="102"/>
      <c r="D174" s="90"/>
      <c r="E174" s="102"/>
      <c r="F174" s="102"/>
      <c r="G174" s="102"/>
      <c r="H174" s="102"/>
      <c r="I174" s="98"/>
      <c r="J174" s="102"/>
      <c r="K174" s="94"/>
      <c r="L174" s="94"/>
      <c r="M174" s="94"/>
      <c r="N174" s="102">
        <v>4</v>
      </c>
      <c r="O174" s="111" t="s">
        <v>253</v>
      </c>
      <c r="P174" s="96"/>
      <c r="Q174" s="111" t="s">
        <v>254</v>
      </c>
      <c r="R174" s="111" t="s">
        <v>260</v>
      </c>
      <c r="S174" s="97"/>
      <c r="T174" s="102" t="s">
        <v>439</v>
      </c>
      <c r="U174" s="102" t="s">
        <v>45</v>
      </c>
      <c r="V174" s="102" t="s">
        <v>75</v>
      </c>
      <c r="W174" s="94">
        <v>56</v>
      </c>
      <c r="X174" s="98">
        <v>8.1</v>
      </c>
      <c r="Y174" s="94">
        <v>6050</v>
      </c>
      <c r="Z174" s="94">
        <f t="shared" si="26"/>
        <v>338800</v>
      </c>
      <c r="AA174" s="89">
        <v>27</v>
      </c>
      <c r="AB174" s="89">
        <v>44</v>
      </c>
      <c r="AC174" s="94">
        <f t="shared" si="27"/>
        <v>189728</v>
      </c>
      <c r="AD174" s="94">
        <f>IF(AND(AC174="",M171=""),0,IF((AC174=""),M171, IF( (M171=""),AC174,AC174+M171)))</f>
        <v>11789728</v>
      </c>
      <c r="AE174" s="94">
        <f>IF( (X174=""),AD174*1,( M171+(SUM(AC174:AC174)) )*(X174/100) )</f>
        <v>954967.96799999999</v>
      </c>
      <c r="AF174" s="94">
        <v>0</v>
      </c>
      <c r="AG174" s="94">
        <f t="shared" si="25"/>
        <v>954967.96799999999</v>
      </c>
      <c r="AH174" s="94">
        <v>0.3</v>
      </c>
    </row>
    <row r="175" spans="1:34" s="99" customFormat="1" x14ac:dyDescent="0.55000000000000004">
      <c r="A175" s="122"/>
      <c r="B175" s="109"/>
      <c r="C175" s="102"/>
      <c r="D175" s="90"/>
      <c r="E175" s="102"/>
      <c r="F175" s="102"/>
      <c r="G175" s="102"/>
      <c r="H175" s="102"/>
      <c r="I175" s="98"/>
      <c r="J175" s="102"/>
      <c r="K175" s="94"/>
      <c r="L175" s="94"/>
      <c r="M175" s="94"/>
      <c r="N175" s="102">
        <v>5</v>
      </c>
      <c r="O175" s="111" t="s">
        <v>253</v>
      </c>
      <c r="P175" s="96"/>
      <c r="Q175" s="111" t="s">
        <v>254</v>
      </c>
      <c r="R175" s="111" t="s">
        <v>260</v>
      </c>
      <c r="S175" s="97"/>
      <c r="T175" s="102" t="s">
        <v>5542</v>
      </c>
      <c r="U175" s="102" t="s">
        <v>45</v>
      </c>
      <c r="V175" s="102" t="s">
        <v>75</v>
      </c>
      <c r="W175" s="94">
        <v>99</v>
      </c>
      <c r="X175" s="98">
        <v>14.33</v>
      </c>
      <c r="Y175" s="94">
        <v>2650</v>
      </c>
      <c r="Z175" s="94">
        <f t="shared" si="26"/>
        <v>262350</v>
      </c>
      <c r="AA175" s="89">
        <v>27</v>
      </c>
      <c r="AB175" s="89">
        <v>44</v>
      </c>
      <c r="AC175" s="94">
        <f t="shared" si="27"/>
        <v>146916</v>
      </c>
      <c r="AD175" s="94">
        <f>IF(AND(AC175="",M171=""),0,IF((AC175=""),M171, IF( (M171=""),AC175,AC175+M171)))</f>
        <v>11746916</v>
      </c>
      <c r="AE175" s="94">
        <f>IF( (X175=""),AD175*1,( M171+(SUM(AC175:AC175)) )*(X175/100) )</f>
        <v>1683333.0628000002</v>
      </c>
      <c r="AF175" s="94">
        <v>0</v>
      </c>
      <c r="AG175" s="94">
        <f t="shared" si="25"/>
        <v>1683333.0628000002</v>
      </c>
      <c r="AH175" s="94">
        <v>0.3</v>
      </c>
    </row>
    <row r="176" spans="1:34" s="99" customFormat="1" x14ac:dyDescent="0.55000000000000004">
      <c r="A176" s="122"/>
      <c r="B176" s="109"/>
      <c r="C176" s="102"/>
      <c r="D176" s="90"/>
      <c r="E176" s="102"/>
      <c r="F176" s="102"/>
      <c r="G176" s="102"/>
      <c r="H176" s="102"/>
      <c r="I176" s="98"/>
      <c r="J176" s="102"/>
      <c r="K176" s="94"/>
      <c r="L176" s="94" t="s">
        <v>63</v>
      </c>
      <c r="M176" s="94">
        <f>SUM(M169:M175)</f>
        <v>11794900</v>
      </c>
      <c r="N176" s="102"/>
      <c r="O176" s="111"/>
      <c r="P176" s="96"/>
      <c r="Q176" s="111"/>
      <c r="R176" s="111"/>
      <c r="S176" s="97"/>
      <c r="T176" s="102"/>
      <c r="U176" s="102"/>
      <c r="V176" s="102"/>
      <c r="W176" s="94"/>
      <c r="X176" s="98"/>
      <c r="Y176" s="94"/>
      <c r="Z176" s="94"/>
      <c r="AA176" s="89"/>
      <c r="AB176" s="89"/>
      <c r="AC176" s="94"/>
      <c r="AD176" s="94">
        <f>SUM(AD169:AD175)</f>
        <v>61282534.799999997</v>
      </c>
      <c r="AE176" s="94">
        <f>SUM(AE169:AE175)</f>
        <v>14029485.0276</v>
      </c>
      <c r="AF176" s="94"/>
      <c r="AG176" s="94">
        <f>SUM(AG169:AG175)</f>
        <v>12044018.227599999</v>
      </c>
      <c r="AH176" s="94"/>
    </row>
    <row r="177" spans="1:34" s="73" customFormat="1" x14ac:dyDescent="0.55000000000000004">
      <c r="A177" s="108" t="s">
        <v>257</v>
      </c>
      <c r="B177" s="109">
        <v>97</v>
      </c>
      <c r="C177" s="102">
        <v>8235</v>
      </c>
      <c r="D177" s="90" t="s">
        <v>258</v>
      </c>
      <c r="E177" s="102" t="s">
        <v>34</v>
      </c>
      <c r="F177" s="102">
        <v>20453</v>
      </c>
      <c r="G177" s="102">
        <v>0</v>
      </c>
      <c r="H177" s="102">
        <v>1</v>
      </c>
      <c r="I177" s="98">
        <v>87</v>
      </c>
      <c r="J177" s="102" t="s">
        <v>68</v>
      </c>
      <c r="K177" s="94">
        <f>((G177*400)+(H177*100))+I177</f>
        <v>187</v>
      </c>
      <c r="L177" s="94">
        <v>1350</v>
      </c>
      <c r="M177" s="94">
        <f>K177*L177</f>
        <v>252450</v>
      </c>
      <c r="N177" s="102"/>
      <c r="O177" s="111"/>
      <c r="P177" s="96"/>
      <c r="Q177" s="111"/>
      <c r="R177" s="111"/>
      <c r="S177" s="97"/>
      <c r="T177" s="102"/>
      <c r="U177" s="102"/>
      <c r="V177" s="102"/>
      <c r="W177" s="94"/>
      <c r="X177" s="98"/>
      <c r="Y177" s="94"/>
      <c r="Z177" s="94"/>
      <c r="AA177" s="89"/>
      <c r="AB177" s="89"/>
      <c r="AC177" s="94"/>
      <c r="AD177" s="94">
        <f>IF(AND(AC177="",M177=""),0,IF((AC177=""),M177,IF((M177=""),AC177,AC177+M177)))</f>
        <v>252450</v>
      </c>
      <c r="AE177" s="94">
        <f>IF( (X177=""),AD177*1,AD177*(X177/100) )</f>
        <v>252450</v>
      </c>
      <c r="AF177" s="94">
        <v>0</v>
      </c>
      <c r="AG177" s="94">
        <f>IF((AF177-AE177) &gt; 1,0,IF((AF177-AE177)&lt;0,AE177-AF177,AF177-AE177))</f>
        <v>252450</v>
      </c>
      <c r="AH177" s="94">
        <v>0.3</v>
      </c>
    </row>
    <row r="178" spans="1:34" s="73" customFormat="1" x14ac:dyDescent="0.55000000000000004">
      <c r="A178" s="108"/>
      <c r="B178" s="109"/>
      <c r="C178" s="102"/>
      <c r="D178" s="90"/>
      <c r="E178" s="102"/>
      <c r="F178" s="102"/>
      <c r="G178" s="102"/>
      <c r="H178" s="102"/>
      <c r="I178" s="98"/>
      <c r="J178" s="102"/>
      <c r="K178" s="94"/>
      <c r="L178" s="94" t="s">
        <v>63</v>
      </c>
      <c r="M178" s="94">
        <f>SUM(M177:M177)</f>
        <v>252450</v>
      </c>
      <c r="N178" s="102"/>
      <c r="O178" s="111"/>
      <c r="P178" s="96"/>
      <c r="Q178" s="111"/>
      <c r="R178" s="111"/>
      <c r="S178" s="97"/>
      <c r="T178" s="102"/>
      <c r="U178" s="102"/>
      <c r="V178" s="102"/>
      <c r="W178" s="94"/>
      <c r="X178" s="98"/>
      <c r="Y178" s="94"/>
      <c r="Z178" s="94"/>
      <c r="AA178" s="89"/>
      <c r="AB178" s="89"/>
      <c r="AC178" s="94"/>
      <c r="AD178" s="94">
        <f>SUM(AD177:AD177)</f>
        <v>252450</v>
      </c>
      <c r="AE178" s="94">
        <f>SUM(AE177:AE177)</f>
        <v>252450</v>
      </c>
      <c r="AF178" s="94"/>
      <c r="AG178" s="94">
        <f>SUM(AG177:AG177)</f>
        <v>252450</v>
      </c>
      <c r="AH178" s="94"/>
    </row>
    <row r="179" spans="1:34" s="73" customFormat="1" x14ac:dyDescent="0.55000000000000004">
      <c r="A179" s="108" t="s">
        <v>263</v>
      </c>
      <c r="B179" s="109">
        <v>98</v>
      </c>
      <c r="C179" s="102">
        <v>8057</v>
      </c>
      <c r="D179" s="90" t="s">
        <v>264</v>
      </c>
      <c r="E179" s="102" t="s">
        <v>34</v>
      </c>
      <c r="F179" s="102">
        <v>10738</v>
      </c>
      <c r="G179" s="102">
        <v>6</v>
      </c>
      <c r="H179" s="102">
        <v>2</v>
      </c>
      <c r="I179" s="98">
        <v>50</v>
      </c>
      <c r="J179" s="102" t="s">
        <v>38</v>
      </c>
      <c r="K179" s="94">
        <f>((G179*400)+(H179*100))+I179</f>
        <v>2650</v>
      </c>
      <c r="L179" s="94">
        <v>625</v>
      </c>
      <c r="M179" s="94">
        <f>K179*L179</f>
        <v>1656250</v>
      </c>
      <c r="N179" s="102"/>
      <c r="O179" s="111"/>
      <c r="P179" s="96"/>
      <c r="Q179" s="111"/>
      <c r="R179" s="111"/>
      <c r="S179" s="97"/>
      <c r="T179" s="102"/>
      <c r="U179" s="102"/>
      <c r="V179" s="102"/>
      <c r="W179" s="94"/>
      <c r="X179" s="98"/>
      <c r="Y179" s="94"/>
      <c r="Z179" s="94"/>
      <c r="AA179" s="89"/>
      <c r="AB179" s="89"/>
      <c r="AC179" s="94"/>
      <c r="AD179" s="94">
        <f>IF(AND(AC179="",M179=""),0,IF((AC179=""),M179,IF((M179=""),AC179,AC179+M179)))</f>
        <v>1656250</v>
      </c>
      <c r="AE179" s="94">
        <f>IF( (X179=""),AD179*1,AD179*(X179/100) )</f>
        <v>1656250</v>
      </c>
      <c r="AF179" s="94">
        <v>50000000</v>
      </c>
      <c r="AG179" s="94">
        <f>IF((AF179-AE179) &gt; 1,0,IF((AF179-AE179)&lt;0,AE179-AF179,AF179-AE179))</f>
        <v>0</v>
      </c>
      <c r="AH179" s="94">
        <v>0.01</v>
      </c>
    </row>
    <row r="180" spans="1:34" s="73" customFormat="1" x14ac:dyDescent="0.55000000000000004">
      <c r="A180" s="108"/>
      <c r="B180" s="109"/>
      <c r="C180" s="102"/>
      <c r="D180" s="90"/>
      <c r="E180" s="102"/>
      <c r="F180" s="102"/>
      <c r="G180" s="102"/>
      <c r="H180" s="102"/>
      <c r="I180" s="98"/>
      <c r="J180" s="102"/>
      <c r="K180" s="94"/>
      <c r="L180" s="94" t="s">
        <v>63</v>
      </c>
      <c r="M180" s="94">
        <f>SUM(M179:M179)</f>
        <v>1656250</v>
      </c>
      <c r="N180" s="102"/>
      <c r="O180" s="111"/>
      <c r="P180" s="96"/>
      <c r="Q180" s="111"/>
      <c r="R180" s="111"/>
      <c r="S180" s="97"/>
      <c r="T180" s="102"/>
      <c r="U180" s="102"/>
      <c r="V180" s="102"/>
      <c r="W180" s="94"/>
      <c r="X180" s="98"/>
      <c r="Y180" s="94"/>
      <c r="Z180" s="94"/>
      <c r="AA180" s="89"/>
      <c r="AB180" s="89"/>
      <c r="AC180" s="94"/>
      <c r="AD180" s="94">
        <f>SUM(AD179:AD179)</f>
        <v>1656250</v>
      </c>
      <c r="AE180" s="94">
        <f>SUM(AE179:AE179)</f>
        <v>1656250</v>
      </c>
      <c r="AF180" s="94"/>
      <c r="AG180" s="94">
        <f>SUM(AG179:AG179)</f>
        <v>0</v>
      </c>
      <c r="AH180" s="94"/>
    </row>
    <row r="181" spans="1:34" s="73" customFormat="1" x14ac:dyDescent="0.55000000000000004">
      <c r="A181" s="108" t="s">
        <v>267</v>
      </c>
      <c r="B181" s="109">
        <v>99</v>
      </c>
      <c r="C181" s="102">
        <v>4907</v>
      </c>
      <c r="D181" s="90" t="s">
        <v>271</v>
      </c>
      <c r="E181" s="102" t="s">
        <v>34</v>
      </c>
      <c r="F181" s="102">
        <v>21817</v>
      </c>
      <c r="G181" s="102">
        <v>1</v>
      </c>
      <c r="H181" s="102">
        <v>2</v>
      </c>
      <c r="I181" s="98">
        <v>64</v>
      </c>
      <c r="J181" s="102" t="s">
        <v>38</v>
      </c>
      <c r="K181" s="94">
        <f>((G181*400)+(H181*100))+I181</f>
        <v>664</v>
      </c>
      <c r="L181" s="94">
        <v>275</v>
      </c>
      <c r="M181" s="94">
        <f>K181*L181</f>
        <v>182600</v>
      </c>
      <c r="N181" s="102"/>
      <c r="O181" s="111" t="s">
        <v>265</v>
      </c>
      <c r="P181" s="96">
        <v>3570701077069</v>
      </c>
      <c r="Q181" s="111" t="s">
        <v>266</v>
      </c>
      <c r="R181" s="111" t="s">
        <v>269</v>
      </c>
      <c r="S181" s="97" t="s">
        <v>271</v>
      </c>
      <c r="T181" s="102"/>
      <c r="U181" s="102"/>
      <c r="V181" s="102"/>
      <c r="W181" s="94"/>
      <c r="X181" s="98"/>
      <c r="Y181" s="94"/>
      <c r="Z181" s="94"/>
      <c r="AA181" s="89"/>
      <c r="AB181" s="89"/>
      <c r="AC181" s="94"/>
      <c r="AD181" s="94">
        <f>IF(AND(AC181="",M181=""),0,IF((AC181=""),M181,IF((M181=""),AC181,AC181+M181)))</f>
        <v>182600</v>
      </c>
      <c r="AE181" s="94">
        <f>IF( (X181=""),AD181*1,AD181*(X181/100) )</f>
        <v>182600</v>
      </c>
      <c r="AF181" s="94">
        <v>50000000</v>
      </c>
      <c r="AG181" s="94">
        <f>IF((AF181-AE181) &gt; 1,0,IF((AF181-AE181)&lt;0,AE181-AF181,AF181-AE181))</f>
        <v>0</v>
      </c>
      <c r="AH181" s="94">
        <v>0.01</v>
      </c>
    </row>
    <row r="182" spans="1:34" s="73" customFormat="1" x14ac:dyDescent="0.55000000000000004">
      <c r="A182" s="108"/>
      <c r="B182" s="109"/>
      <c r="C182" s="102"/>
      <c r="D182" s="90"/>
      <c r="E182" s="102"/>
      <c r="F182" s="102"/>
      <c r="G182" s="102"/>
      <c r="H182" s="102"/>
      <c r="I182" s="98"/>
      <c r="J182" s="102"/>
      <c r="K182" s="94"/>
      <c r="L182" s="94" t="s">
        <v>63</v>
      </c>
      <c r="M182" s="94">
        <f>SUM(M181:M181)</f>
        <v>182600</v>
      </c>
      <c r="N182" s="102"/>
      <c r="O182" s="111"/>
      <c r="P182" s="96"/>
      <c r="Q182" s="111"/>
      <c r="R182" s="111"/>
      <c r="S182" s="97"/>
      <c r="T182" s="102"/>
      <c r="U182" s="102"/>
      <c r="V182" s="102"/>
      <c r="W182" s="94"/>
      <c r="X182" s="98"/>
      <c r="Y182" s="94"/>
      <c r="Z182" s="94"/>
      <c r="AA182" s="89"/>
      <c r="AB182" s="89"/>
      <c r="AC182" s="94"/>
      <c r="AD182" s="94">
        <f>SUM(AD181:AD181)</f>
        <v>182600</v>
      </c>
      <c r="AE182" s="94">
        <f>SUM(AE181:AE181)</f>
        <v>182600</v>
      </c>
      <c r="AF182" s="94"/>
      <c r="AG182" s="94">
        <f>SUM(AG181:AG181)</f>
        <v>0</v>
      </c>
      <c r="AH182" s="94"/>
    </row>
    <row r="183" spans="1:34" s="99" customFormat="1" x14ac:dyDescent="0.55000000000000004">
      <c r="A183" s="107" t="s">
        <v>15379</v>
      </c>
      <c r="B183" s="102">
        <v>100</v>
      </c>
      <c r="C183" s="102">
        <v>10800</v>
      </c>
      <c r="D183" s="90" t="s">
        <v>268</v>
      </c>
      <c r="E183" s="102" t="s">
        <v>34</v>
      </c>
      <c r="F183" s="102">
        <v>19613</v>
      </c>
      <c r="G183" s="102">
        <v>0</v>
      </c>
      <c r="H183" s="102">
        <v>1</v>
      </c>
      <c r="I183" s="98">
        <v>11.8</v>
      </c>
      <c r="J183" s="102" t="s">
        <v>68</v>
      </c>
      <c r="K183" s="94">
        <f>((G183*400)+(H183*100))+I183</f>
        <v>111.8</v>
      </c>
      <c r="L183" s="94">
        <v>1250</v>
      </c>
      <c r="M183" s="94">
        <f>K183*L183</f>
        <v>139750</v>
      </c>
      <c r="N183" s="102"/>
      <c r="O183" s="111"/>
      <c r="P183" s="96"/>
      <c r="Q183" s="111"/>
      <c r="R183" s="111"/>
      <c r="S183" s="97"/>
      <c r="T183" s="102"/>
      <c r="U183" s="102"/>
      <c r="V183" s="102"/>
      <c r="W183" s="94"/>
      <c r="X183" s="98"/>
      <c r="Y183" s="94"/>
      <c r="Z183" s="94"/>
      <c r="AA183" s="89"/>
      <c r="AB183" s="89"/>
      <c r="AC183" s="94"/>
      <c r="AD183" s="94">
        <f>IF(AND(AC183="",M183=""),0,IF((AC183=""),M183,IF((M183=""),AC183,AC183+M183)))</f>
        <v>139750</v>
      </c>
      <c r="AE183" s="94">
        <f>IF( (X183=""),AD183*1,AD183*(X183/100) )</f>
        <v>139750</v>
      </c>
      <c r="AF183" s="94">
        <v>0</v>
      </c>
      <c r="AG183" s="94">
        <f>IF((AF183-AE183) &gt; 1,0,IF((AF183-AE183)&lt;0,AE183-AF183,AF183-AE183))</f>
        <v>139750</v>
      </c>
      <c r="AH183" s="94">
        <v>0.3</v>
      </c>
    </row>
    <row r="184" spans="1:34" s="99" customFormat="1" x14ac:dyDescent="0.55000000000000004">
      <c r="A184" s="107"/>
      <c r="B184" s="102">
        <v>101</v>
      </c>
      <c r="C184" s="102">
        <v>10801</v>
      </c>
      <c r="D184" s="90" t="s">
        <v>9598</v>
      </c>
      <c r="E184" s="102" t="s">
        <v>34</v>
      </c>
      <c r="F184" s="102">
        <v>19615</v>
      </c>
      <c r="G184" s="102">
        <v>0</v>
      </c>
      <c r="H184" s="102">
        <v>1</v>
      </c>
      <c r="I184" s="98">
        <v>9.6999999999999993</v>
      </c>
      <c r="J184" s="102" t="s">
        <v>68</v>
      </c>
      <c r="K184" s="94">
        <f>((G184*400)+(H184*100))+I184</f>
        <v>109.7</v>
      </c>
      <c r="L184" s="94">
        <v>1250</v>
      </c>
      <c r="M184" s="94">
        <f>K184*L184</f>
        <v>137125</v>
      </c>
      <c r="N184" s="102"/>
      <c r="O184" s="111"/>
      <c r="P184" s="96"/>
      <c r="Q184" s="111"/>
      <c r="R184" s="111"/>
      <c r="S184" s="97"/>
      <c r="T184" s="102"/>
      <c r="U184" s="102"/>
      <c r="V184" s="102"/>
      <c r="W184" s="94"/>
      <c r="X184" s="98"/>
      <c r="Y184" s="94"/>
      <c r="Z184" s="94"/>
      <c r="AA184" s="89"/>
      <c r="AB184" s="89"/>
      <c r="AC184" s="94"/>
      <c r="AD184" s="94">
        <f>IF(AND(AC184="",M184=""),0,IF((AC184=""),M184,IF((M184=""),AC184,AC184+M184)))</f>
        <v>137125</v>
      </c>
      <c r="AE184" s="94">
        <f>IF( (X184=""),AD184*1,AD184*(X184/100) )</f>
        <v>137125</v>
      </c>
      <c r="AF184" s="94">
        <v>0</v>
      </c>
      <c r="AG184" s="94">
        <f>IF((AF184-AE184) &gt; 1,0,IF((AF184-AE184)&lt;0,AE184-AF184,AF184-AE184))</f>
        <v>137125</v>
      </c>
      <c r="AH184" s="94">
        <v>0.3</v>
      </c>
    </row>
    <row r="185" spans="1:34" s="99" customFormat="1" x14ac:dyDescent="0.55000000000000004">
      <c r="A185" s="107"/>
      <c r="B185" s="102">
        <v>102</v>
      </c>
      <c r="C185" s="102">
        <v>10802</v>
      </c>
      <c r="D185" s="90" t="s">
        <v>270</v>
      </c>
      <c r="E185" s="102" t="s">
        <v>34</v>
      </c>
      <c r="F185" s="102">
        <v>19645</v>
      </c>
      <c r="G185" s="102">
        <v>0</v>
      </c>
      <c r="H185" s="102">
        <v>3</v>
      </c>
      <c r="I185" s="98">
        <v>44.1</v>
      </c>
      <c r="J185" s="102" t="s">
        <v>68</v>
      </c>
      <c r="K185" s="94">
        <f>((G185*400)+(H185*100))+I185</f>
        <v>344.1</v>
      </c>
      <c r="L185" s="94">
        <v>1250</v>
      </c>
      <c r="M185" s="94">
        <f>K185*L185</f>
        <v>430125</v>
      </c>
      <c r="N185" s="102"/>
      <c r="O185" s="111"/>
      <c r="P185" s="96"/>
      <c r="Q185" s="111"/>
      <c r="R185" s="111"/>
      <c r="S185" s="97"/>
      <c r="T185" s="102"/>
      <c r="U185" s="102"/>
      <c r="V185" s="102"/>
      <c r="W185" s="94"/>
      <c r="X185" s="98"/>
      <c r="Y185" s="94"/>
      <c r="Z185" s="94"/>
      <c r="AA185" s="89"/>
      <c r="AB185" s="89"/>
      <c r="AC185" s="94"/>
      <c r="AD185" s="94">
        <f>IF(AND(AC185="",M185=""),0,IF((AC185=""),M185,IF((M185=""),AC185,AC185+M185)))</f>
        <v>430125</v>
      </c>
      <c r="AE185" s="94">
        <f>IF( (X185=""),AD185*1,AD185*(X185/100) )</f>
        <v>430125</v>
      </c>
      <c r="AF185" s="94">
        <v>0</v>
      </c>
      <c r="AG185" s="94">
        <f>IF((AF185-AE185) &gt; 1,0,IF((AF185-AE185)&lt;0,AE185-AF185,AF185-AE185))</f>
        <v>430125</v>
      </c>
      <c r="AH185" s="94">
        <v>0.3</v>
      </c>
    </row>
    <row r="186" spans="1:34" s="99" customFormat="1" x14ac:dyDescent="0.55000000000000004">
      <c r="A186" s="107"/>
      <c r="B186" s="102"/>
      <c r="C186" s="102"/>
      <c r="D186" s="90"/>
      <c r="E186" s="102"/>
      <c r="F186" s="102"/>
      <c r="G186" s="102"/>
      <c r="H186" s="102"/>
      <c r="I186" s="98"/>
      <c r="J186" s="102"/>
      <c r="K186" s="94"/>
      <c r="L186" s="94" t="s">
        <v>63</v>
      </c>
      <c r="M186" s="94">
        <f>SUM(M183:M185)</f>
        <v>707000</v>
      </c>
      <c r="N186" s="102"/>
      <c r="O186" s="111"/>
      <c r="P186" s="96"/>
      <c r="Q186" s="111"/>
      <c r="R186" s="111"/>
      <c r="S186" s="97"/>
      <c r="T186" s="102"/>
      <c r="U186" s="102"/>
      <c r="V186" s="102"/>
      <c r="W186" s="94"/>
      <c r="X186" s="98"/>
      <c r="Y186" s="94"/>
      <c r="Z186" s="94"/>
      <c r="AA186" s="89"/>
      <c r="AB186" s="89"/>
      <c r="AC186" s="94"/>
      <c r="AD186" s="94"/>
      <c r="AE186" s="94">
        <f>SUM(AE183:AE185)</f>
        <v>707000</v>
      </c>
      <c r="AF186" s="94"/>
      <c r="AG186" s="94">
        <f>SUM(AG183:AG185)</f>
        <v>707000</v>
      </c>
      <c r="AH186" s="94"/>
    </row>
    <row r="187" spans="1:34" s="73" customFormat="1" x14ac:dyDescent="0.55000000000000004">
      <c r="A187" s="108" t="s">
        <v>274</v>
      </c>
      <c r="B187" s="109">
        <v>102</v>
      </c>
      <c r="C187" s="102">
        <v>9056</v>
      </c>
      <c r="D187" s="90" t="s">
        <v>275</v>
      </c>
      <c r="E187" s="102" t="s">
        <v>34</v>
      </c>
      <c r="F187" s="102">
        <v>2323</v>
      </c>
      <c r="G187" s="102">
        <v>3</v>
      </c>
      <c r="H187" s="102">
        <v>3</v>
      </c>
      <c r="I187" s="98">
        <v>99</v>
      </c>
      <c r="J187" s="102" t="s">
        <v>38</v>
      </c>
      <c r="K187" s="94">
        <f>((G187*400)+(H187*100))+I187</f>
        <v>1599</v>
      </c>
      <c r="L187" s="94">
        <v>600</v>
      </c>
      <c r="M187" s="94">
        <f>K187*L187</f>
        <v>959400</v>
      </c>
      <c r="N187" s="102"/>
      <c r="O187" s="111"/>
      <c r="P187" s="96"/>
      <c r="Q187" s="111"/>
      <c r="R187" s="111"/>
      <c r="S187" s="97"/>
      <c r="T187" s="102"/>
      <c r="U187" s="102"/>
      <c r="V187" s="102"/>
      <c r="W187" s="94"/>
      <c r="X187" s="98"/>
      <c r="Y187" s="94"/>
      <c r="Z187" s="94"/>
      <c r="AA187" s="89"/>
      <c r="AB187" s="89"/>
      <c r="AC187" s="94"/>
      <c r="AD187" s="94">
        <f>IF(AND(AC187="",M187=""),0,IF((AC187=""),M187,IF((M187=""),AC187,AC187+M187)))</f>
        <v>959400</v>
      </c>
      <c r="AE187" s="94">
        <f>IF( (X187=""),AD187*1,AD187*(X187/100) )</f>
        <v>959400</v>
      </c>
      <c r="AF187" s="94">
        <v>50000000</v>
      </c>
      <c r="AG187" s="94">
        <f>IF((AF187-AE187) &gt; 1,0,IF((AF187-AE187)&lt;0,AE187-AF187,AF187-AE187))</f>
        <v>0</v>
      </c>
      <c r="AH187" s="94">
        <v>0.01</v>
      </c>
    </row>
    <row r="188" spans="1:34" s="73" customFormat="1" x14ac:dyDescent="0.55000000000000004">
      <c r="A188" s="108"/>
      <c r="B188" s="109">
        <v>103</v>
      </c>
      <c r="C188" s="102">
        <v>9068</v>
      </c>
      <c r="D188" s="90" t="s">
        <v>276</v>
      </c>
      <c r="E188" s="102" t="s">
        <v>34</v>
      </c>
      <c r="F188" s="102">
        <v>2324</v>
      </c>
      <c r="G188" s="102">
        <v>1</v>
      </c>
      <c r="H188" s="102">
        <v>2</v>
      </c>
      <c r="I188" s="98">
        <v>97</v>
      </c>
      <c r="J188" s="102" t="s">
        <v>38</v>
      </c>
      <c r="K188" s="94">
        <f>((G188*400)+(H188*100))+I188</f>
        <v>697</v>
      </c>
      <c r="L188" s="94">
        <v>800</v>
      </c>
      <c r="M188" s="94">
        <f>K188*L188</f>
        <v>557600</v>
      </c>
      <c r="N188" s="102"/>
      <c r="O188" s="111"/>
      <c r="P188" s="96"/>
      <c r="Q188" s="111"/>
      <c r="R188" s="111"/>
      <c r="S188" s="97"/>
      <c r="T188" s="102"/>
      <c r="U188" s="102"/>
      <c r="V188" s="102"/>
      <c r="W188" s="94"/>
      <c r="X188" s="98"/>
      <c r="Y188" s="94"/>
      <c r="Z188" s="94"/>
      <c r="AA188" s="89"/>
      <c r="AB188" s="89"/>
      <c r="AC188" s="94"/>
      <c r="AD188" s="94">
        <f>IF(AND(AC188="",M188=""),0,IF((AC188=""),M188,IF((M188=""),AC188,AC188+M188)))</f>
        <v>557600</v>
      </c>
      <c r="AE188" s="94">
        <f>IF( (X188=""),AD188*1,AD188*(X188/100) )</f>
        <v>557600</v>
      </c>
      <c r="AF188" s="94">
        <v>50000000</v>
      </c>
      <c r="AG188" s="94">
        <f>IF((AF188-AE188) &gt; 1,0,IF((AF188-AE188)&lt;0,AE188-AF188,AF188-AE188))</f>
        <v>0</v>
      </c>
      <c r="AH188" s="94">
        <v>0.01</v>
      </c>
    </row>
    <row r="189" spans="1:34" s="73" customFormat="1" x14ac:dyDescent="0.55000000000000004">
      <c r="A189" s="108"/>
      <c r="B189" s="109">
        <v>104</v>
      </c>
      <c r="C189" s="102">
        <v>9102</v>
      </c>
      <c r="D189" s="90" t="s">
        <v>277</v>
      </c>
      <c r="E189" s="102" t="s">
        <v>34</v>
      </c>
      <c r="F189" s="102">
        <v>16846</v>
      </c>
      <c r="G189" s="102">
        <v>1</v>
      </c>
      <c r="H189" s="102">
        <v>0</v>
      </c>
      <c r="I189" s="98">
        <v>25</v>
      </c>
      <c r="J189" s="102" t="s">
        <v>38</v>
      </c>
      <c r="K189" s="94">
        <f>((G189*400)+(H189*100))+I189</f>
        <v>425</v>
      </c>
      <c r="L189" s="94">
        <v>400</v>
      </c>
      <c r="M189" s="94">
        <f>K189*L189</f>
        <v>170000</v>
      </c>
      <c r="N189" s="102"/>
      <c r="O189" s="111" t="s">
        <v>272</v>
      </c>
      <c r="P189" s="96">
        <v>3570800408896</v>
      </c>
      <c r="Q189" s="111" t="s">
        <v>273</v>
      </c>
      <c r="R189" s="111" t="s">
        <v>278</v>
      </c>
      <c r="S189" s="97" t="s">
        <v>277</v>
      </c>
      <c r="T189" s="102"/>
      <c r="U189" s="102"/>
      <c r="V189" s="102"/>
      <c r="W189" s="94"/>
      <c r="X189" s="98"/>
      <c r="Y189" s="94"/>
      <c r="Z189" s="94"/>
      <c r="AA189" s="89"/>
      <c r="AB189" s="89"/>
      <c r="AC189" s="94"/>
      <c r="AD189" s="94">
        <f>IF(AND(AC189="",M189=""),0,IF((AC189=""),M189,IF((M189=""),AC189,AC189+M189)))</f>
        <v>170000</v>
      </c>
      <c r="AE189" s="94">
        <f>IF( (X189=""),AD189*1,AD189*(X189/100) )</f>
        <v>170000</v>
      </c>
      <c r="AF189" s="94">
        <v>50000000</v>
      </c>
      <c r="AG189" s="94">
        <f>IF((AF189-AE189) &gt; 1,0,IF((AF189-AE189)&lt;0,AE189-AF189,AF189-AE189))</f>
        <v>0</v>
      </c>
      <c r="AH189" s="94">
        <v>0.01</v>
      </c>
    </row>
    <row r="190" spans="1:34" s="73" customFormat="1" x14ac:dyDescent="0.55000000000000004">
      <c r="A190" s="108"/>
      <c r="B190" s="109"/>
      <c r="C190" s="102"/>
      <c r="D190" s="90"/>
      <c r="E190" s="102"/>
      <c r="F190" s="102"/>
      <c r="G190" s="102"/>
      <c r="H190" s="102"/>
      <c r="I190" s="98"/>
      <c r="J190" s="102"/>
      <c r="K190" s="94"/>
      <c r="L190" s="94" t="s">
        <v>63</v>
      </c>
      <c r="M190" s="94">
        <f>SUM(M187:M189)</f>
        <v>1687000</v>
      </c>
      <c r="N190" s="102"/>
      <c r="O190" s="111"/>
      <c r="P190" s="96"/>
      <c r="Q190" s="111"/>
      <c r="R190" s="111"/>
      <c r="S190" s="97"/>
      <c r="T190" s="102"/>
      <c r="U190" s="102"/>
      <c r="V190" s="102"/>
      <c r="W190" s="94"/>
      <c r="X190" s="98"/>
      <c r="Y190" s="94"/>
      <c r="Z190" s="94"/>
      <c r="AA190" s="89"/>
      <c r="AB190" s="89"/>
      <c r="AC190" s="94"/>
      <c r="AD190" s="94">
        <f>SUM(AD187:AD189)</f>
        <v>1687000</v>
      </c>
      <c r="AE190" s="94">
        <f>SUM(AE187:AE189)</f>
        <v>1687000</v>
      </c>
      <c r="AF190" s="94"/>
      <c r="AG190" s="94">
        <f>SUM(AG187:AG189)</f>
        <v>0</v>
      </c>
      <c r="AH190" s="94"/>
    </row>
    <row r="191" spans="1:34" s="99" customFormat="1" x14ac:dyDescent="0.55000000000000004">
      <c r="A191" s="107" t="s">
        <v>15531</v>
      </c>
      <c r="B191" s="161">
        <v>100</v>
      </c>
      <c r="C191" s="161">
        <v>10763</v>
      </c>
      <c r="D191" s="162" t="s">
        <v>15532</v>
      </c>
      <c r="E191" s="161" t="s">
        <v>34</v>
      </c>
      <c r="F191" s="161">
        <v>24784</v>
      </c>
      <c r="G191" s="161">
        <v>0</v>
      </c>
      <c r="H191" s="161">
        <v>0</v>
      </c>
      <c r="I191" s="163">
        <v>19</v>
      </c>
      <c r="J191" s="161" t="s">
        <v>35</v>
      </c>
      <c r="K191" s="121">
        <f>((G191*400)+(H191*100))+I191</f>
        <v>19</v>
      </c>
      <c r="L191" s="121">
        <v>14500</v>
      </c>
      <c r="M191" s="121">
        <f>K191*L191</f>
        <v>275500</v>
      </c>
      <c r="N191" s="161">
        <v>1</v>
      </c>
      <c r="O191" s="164" t="s">
        <v>15529</v>
      </c>
      <c r="P191" s="165">
        <v>1579900527163</v>
      </c>
      <c r="Q191" s="164" t="s">
        <v>15530</v>
      </c>
      <c r="R191" s="164" t="s">
        <v>15533</v>
      </c>
      <c r="S191" s="166"/>
      <c r="T191" s="161" t="s">
        <v>44</v>
      </c>
      <c r="U191" s="161" t="s">
        <v>45</v>
      </c>
      <c r="V191" s="161" t="s">
        <v>52</v>
      </c>
      <c r="W191" s="121">
        <v>108</v>
      </c>
      <c r="X191" s="163">
        <v>100</v>
      </c>
      <c r="Y191" s="121">
        <v>7150</v>
      </c>
      <c r="Z191" s="121">
        <f>W191*Y191</f>
        <v>772200</v>
      </c>
      <c r="AA191" s="167">
        <v>9</v>
      </c>
      <c r="AB191" s="167">
        <v>9</v>
      </c>
      <c r="AC191" s="121">
        <f>(Z191*(100-AB191))/100</f>
        <v>702702</v>
      </c>
      <c r="AD191" s="121">
        <f>IF(AND(AC191="",M191=""),0,IF((AC191=""),M191, IF( (M191=""),AC191,SUM(AC191:AC191)+M191)))</f>
        <v>978202</v>
      </c>
      <c r="AE191" s="121">
        <f>IF( (X191=""),AD191*1,AD191*(X191/100) )</f>
        <v>978202</v>
      </c>
      <c r="AF191" s="121">
        <v>0</v>
      </c>
      <c r="AG191" s="121">
        <f>IF((AF191-AE191) &gt; 1,0,IF((AF191-AE191)&lt;0,AE191-AF191,AF191-AE191))</f>
        <v>978202</v>
      </c>
      <c r="AH191" s="121">
        <v>0.02</v>
      </c>
    </row>
    <row r="192" spans="1:34" s="99" customFormat="1" x14ac:dyDescent="0.55000000000000004">
      <c r="A192" s="107"/>
      <c r="B192" s="161"/>
      <c r="C192" s="161"/>
      <c r="D192" s="162"/>
      <c r="E192" s="161"/>
      <c r="F192" s="161"/>
      <c r="G192" s="161"/>
      <c r="H192" s="161"/>
      <c r="I192" s="163"/>
      <c r="J192" s="161"/>
      <c r="K192" s="121"/>
      <c r="L192" s="121" t="s">
        <v>63</v>
      </c>
      <c r="M192" s="121">
        <f>SUM(M191:M191)</f>
        <v>275500</v>
      </c>
      <c r="N192" s="161"/>
      <c r="O192" s="164"/>
      <c r="P192" s="165"/>
      <c r="Q192" s="164"/>
      <c r="R192" s="164"/>
      <c r="S192" s="166"/>
      <c r="T192" s="161"/>
      <c r="U192" s="161"/>
      <c r="V192" s="161"/>
      <c r="W192" s="121"/>
      <c r="X192" s="163"/>
      <c r="Y192" s="121"/>
      <c r="Z192" s="121"/>
      <c r="AA192" s="167"/>
      <c r="AB192" s="167"/>
      <c r="AC192" s="121"/>
      <c r="AD192" s="121"/>
      <c r="AE192" s="121">
        <f>SUM(AE191:AE191)</f>
        <v>978202</v>
      </c>
      <c r="AF192" s="121"/>
      <c r="AG192" s="121">
        <f>SUM(AG191:AG191)</f>
        <v>978202</v>
      </c>
      <c r="AH192" s="121"/>
    </row>
    <row r="193" spans="1:34" s="73" customFormat="1" x14ac:dyDescent="0.55000000000000004">
      <c r="A193" s="108" t="s">
        <v>281</v>
      </c>
      <c r="B193" s="109">
        <v>105</v>
      </c>
      <c r="C193" s="102">
        <v>6604</v>
      </c>
      <c r="D193" s="90" t="s">
        <v>282</v>
      </c>
      <c r="E193" s="102" t="s">
        <v>34</v>
      </c>
      <c r="F193" s="102">
        <v>23165</v>
      </c>
      <c r="G193" s="102">
        <v>0</v>
      </c>
      <c r="H193" s="102">
        <v>0</v>
      </c>
      <c r="I193" s="98">
        <v>47</v>
      </c>
      <c r="J193" s="102" t="s">
        <v>35</v>
      </c>
      <c r="K193" s="94">
        <f>((G193*400)+(H193*100))+I193</f>
        <v>47</v>
      </c>
      <c r="L193" s="94">
        <v>650</v>
      </c>
      <c r="M193" s="94">
        <f>K193*L193</f>
        <v>30550</v>
      </c>
      <c r="N193" s="102">
        <v>1</v>
      </c>
      <c r="O193" s="111" t="s">
        <v>279</v>
      </c>
      <c r="P193" s="96"/>
      <c r="Q193" s="111" t="s">
        <v>280</v>
      </c>
      <c r="R193" s="111" t="s">
        <v>283</v>
      </c>
      <c r="S193" s="97" t="s">
        <v>284</v>
      </c>
      <c r="T193" s="102" t="s">
        <v>51</v>
      </c>
      <c r="U193" s="102" t="s">
        <v>45</v>
      </c>
      <c r="V193" s="102" t="s">
        <v>52</v>
      </c>
      <c r="W193" s="94">
        <v>288.36</v>
      </c>
      <c r="X193" s="98">
        <v>100</v>
      </c>
      <c r="Y193" s="94">
        <v>6750</v>
      </c>
      <c r="Z193" s="94">
        <f>W193*Y193</f>
        <v>1946430</v>
      </c>
      <c r="AA193" s="89">
        <v>6</v>
      </c>
      <c r="AB193" s="89">
        <v>6</v>
      </c>
      <c r="AC193" s="94">
        <f>(Z193*(100-AB193))/100</f>
        <v>1829644.2</v>
      </c>
      <c r="AD193" s="94">
        <f>IF(AND(AC193="",M193=""),0,IF((AC193=""),M193, IF( (M193=""),AC193,AC193+M193)))</f>
        <v>1860194.2</v>
      </c>
      <c r="AE193" s="94">
        <f>IF( (X193=""),AD193*1,( M193+(SUM(AC193:AC193)) )*(X193/100) )</f>
        <v>1860194.2</v>
      </c>
      <c r="AF193" s="94">
        <v>50000000</v>
      </c>
      <c r="AG193" s="94">
        <f>IF((AF193-AE193) &gt; 1,0,IF((AF193-AE193)&lt;0,AE193-AF193,AF193-AE193))</f>
        <v>0</v>
      </c>
      <c r="AH193" s="94">
        <v>0.02</v>
      </c>
    </row>
    <row r="194" spans="1:34" s="73" customFormat="1" x14ac:dyDescent="0.55000000000000004">
      <c r="A194" s="108"/>
      <c r="B194" s="109"/>
      <c r="C194" s="102"/>
      <c r="D194" s="90"/>
      <c r="E194" s="102"/>
      <c r="F194" s="102"/>
      <c r="G194" s="102"/>
      <c r="H194" s="102"/>
      <c r="I194" s="98"/>
      <c r="J194" s="102"/>
      <c r="K194" s="94"/>
      <c r="L194" s="94" t="s">
        <v>63</v>
      </c>
      <c r="M194" s="94">
        <f>SUM(M193:M193)</f>
        <v>30550</v>
      </c>
      <c r="N194" s="102"/>
      <c r="O194" s="111"/>
      <c r="P194" s="96"/>
      <c r="Q194" s="111"/>
      <c r="R194" s="111"/>
      <c r="S194" s="97"/>
      <c r="T194" s="102"/>
      <c r="U194" s="102"/>
      <c r="V194" s="102"/>
      <c r="W194" s="94"/>
      <c r="X194" s="98"/>
      <c r="Y194" s="94"/>
      <c r="Z194" s="94"/>
      <c r="AA194" s="89"/>
      <c r="AB194" s="89"/>
      <c r="AC194" s="94"/>
      <c r="AD194" s="94">
        <f>SUM(AD193:AD193)</f>
        <v>1860194.2</v>
      </c>
      <c r="AE194" s="94">
        <f>SUM(AE193:AE193)</f>
        <v>1860194.2</v>
      </c>
      <c r="AF194" s="94"/>
      <c r="AG194" s="94">
        <f>SUM(AG193:AG193)</f>
        <v>0</v>
      </c>
      <c r="AH194" s="94"/>
    </row>
    <row r="195" spans="1:34" s="73" customFormat="1" x14ac:dyDescent="0.55000000000000004">
      <c r="A195" s="108" t="s">
        <v>287</v>
      </c>
      <c r="B195" s="109">
        <v>106</v>
      </c>
      <c r="C195" s="102">
        <v>7525</v>
      </c>
      <c r="D195" s="90" t="s">
        <v>288</v>
      </c>
      <c r="E195" s="102" t="s">
        <v>34</v>
      </c>
      <c r="F195" s="102">
        <v>14942</v>
      </c>
      <c r="G195" s="102">
        <v>0</v>
      </c>
      <c r="H195" s="102">
        <v>1</v>
      </c>
      <c r="I195" s="98">
        <v>83</v>
      </c>
      <c r="J195" s="102" t="s">
        <v>68</v>
      </c>
      <c r="K195" s="94">
        <f>((G195*400)+(H195*100))+I195</f>
        <v>183</v>
      </c>
      <c r="L195" s="94">
        <v>850</v>
      </c>
      <c r="M195" s="94">
        <f>K195*L195</f>
        <v>155550</v>
      </c>
      <c r="N195" s="102"/>
      <c r="O195" s="111"/>
      <c r="P195" s="96"/>
      <c r="Q195" s="111"/>
      <c r="R195" s="111"/>
      <c r="S195" s="97"/>
      <c r="T195" s="102"/>
      <c r="U195" s="102"/>
      <c r="V195" s="102"/>
      <c r="W195" s="94"/>
      <c r="X195" s="98"/>
      <c r="Y195" s="94"/>
      <c r="Z195" s="94"/>
      <c r="AA195" s="89"/>
      <c r="AB195" s="89"/>
      <c r="AC195" s="94"/>
      <c r="AD195" s="94">
        <f>IF(AND(AC195="",M195=""),0,IF((AC195=""),M195,IF((M195=""),AC195,AC195+M195)))</f>
        <v>155550</v>
      </c>
      <c r="AE195" s="94">
        <f>IF( (X195=""),AD195*1,AD195*(X195/100) )</f>
        <v>155550</v>
      </c>
      <c r="AF195" s="94">
        <v>0</v>
      </c>
      <c r="AG195" s="94">
        <f t="shared" ref="AG195:AG200" si="28">IF((AF195-AE195) &gt; 1,0,IF((AF195-AE195)&lt;0,AE195-AF195,AF195-AE195))</f>
        <v>155550</v>
      </c>
      <c r="AH195" s="94">
        <v>0.3</v>
      </c>
    </row>
    <row r="196" spans="1:34" s="73" customFormat="1" x14ac:dyDescent="0.55000000000000004">
      <c r="A196" s="108" t="s">
        <v>287</v>
      </c>
      <c r="B196" s="109">
        <v>107</v>
      </c>
      <c r="C196" s="102">
        <v>7485</v>
      </c>
      <c r="D196" s="90" t="s">
        <v>292</v>
      </c>
      <c r="E196" s="102" t="s">
        <v>34</v>
      </c>
      <c r="F196" s="102">
        <v>15769</v>
      </c>
      <c r="G196" s="102">
        <v>2</v>
      </c>
      <c r="H196" s="102">
        <v>2</v>
      </c>
      <c r="I196" s="98">
        <v>97</v>
      </c>
      <c r="J196" s="102" t="s">
        <v>35</v>
      </c>
      <c r="K196" s="94">
        <f>((G196*400)+(H196*100))+I196</f>
        <v>1097</v>
      </c>
      <c r="L196" s="94">
        <v>850</v>
      </c>
      <c r="M196" s="94">
        <f>K196*L196</f>
        <v>932450</v>
      </c>
      <c r="N196" s="102">
        <v>1</v>
      </c>
      <c r="O196" s="111" t="s">
        <v>285</v>
      </c>
      <c r="P196" s="96"/>
      <c r="Q196" s="111" t="s">
        <v>286</v>
      </c>
      <c r="R196" s="111" t="s">
        <v>289</v>
      </c>
      <c r="S196" s="97" t="s">
        <v>293</v>
      </c>
      <c r="T196" s="102" t="s">
        <v>51</v>
      </c>
      <c r="U196" s="102" t="s">
        <v>74</v>
      </c>
      <c r="V196" s="102" t="s">
        <v>52</v>
      </c>
      <c r="W196" s="94">
        <v>865.8</v>
      </c>
      <c r="X196" s="98">
        <v>60.22</v>
      </c>
      <c r="Y196" s="94">
        <v>6750</v>
      </c>
      <c r="Z196" s="94">
        <f>W196*Y196</f>
        <v>5844150</v>
      </c>
      <c r="AA196" s="89">
        <v>22</v>
      </c>
      <c r="AB196" s="89">
        <v>93</v>
      </c>
      <c r="AC196" s="94">
        <f>(Z196*(100-AB196))/100</f>
        <v>409090.5</v>
      </c>
      <c r="AD196" s="94">
        <f>IF(AND(AC196="",M196=""),0,IF((AC196=""),M196, IF( (M196=""),AC196,AC196+M196)))</f>
        <v>1341540.5</v>
      </c>
      <c r="AE196" s="94">
        <f>IF( (X196=""),AD196*1,( M196+(SUM(AC196:AC196)) )*(X196/100) )</f>
        <v>807875.68909999996</v>
      </c>
      <c r="AF196" s="94">
        <v>50000000</v>
      </c>
      <c r="AG196" s="94">
        <f t="shared" si="28"/>
        <v>0</v>
      </c>
      <c r="AH196" s="94">
        <v>0.02</v>
      </c>
    </row>
    <row r="197" spans="1:34" s="73" customFormat="1" x14ac:dyDescent="0.55000000000000004">
      <c r="A197" s="108"/>
      <c r="B197" s="109"/>
      <c r="C197" s="102"/>
      <c r="D197" s="90"/>
      <c r="E197" s="102"/>
      <c r="F197" s="102"/>
      <c r="G197" s="102"/>
      <c r="H197" s="102"/>
      <c r="I197" s="98"/>
      <c r="J197" s="102"/>
      <c r="K197" s="94"/>
      <c r="L197" s="94"/>
      <c r="M197" s="94"/>
      <c r="N197" s="102">
        <v>2</v>
      </c>
      <c r="O197" s="111" t="s">
        <v>285</v>
      </c>
      <c r="P197" s="96"/>
      <c r="Q197" s="111" t="s">
        <v>286</v>
      </c>
      <c r="R197" s="111" t="s">
        <v>289</v>
      </c>
      <c r="S197" s="97" t="s">
        <v>294</v>
      </c>
      <c r="T197" s="102" t="s">
        <v>51</v>
      </c>
      <c r="U197" s="102" t="s">
        <v>45</v>
      </c>
      <c r="V197" s="102" t="s">
        <v>52</v>
      </c>
      <c r="W197" s="94">
        <v>78</v>
      </c>
      <c r="X197" s="98">
        <v>5.42</v>
      </c>
      <c r="Y197" s="94">
        <v>5600</v>
      </c>
      <c r="Z197" s="94">
        <f>W197*Y197</f>
        <v>436800</v>
      </c>
      <c r="AA197" s="89">
        <v>22</v>
      </c>
      <c r="AB197" s="89">
        <v>34</v>
      </c>
      <c r="AC197" s="94">
        <f>(Z197*(100-AB197))/100</f>
        <v>288288</v>
      </c>
      <c r="AD197" s="94">
        <f>IF(AND(AC197="",M196=""),0,IF((AC197=""),M196, IF( (M196=""),AC197,AC197+M196)))</f>
        <v>1220738</v>
      </c>
      <c r="AE197" s="94">
        <f>IF( (X197=""),AD197*1,( M196+(SUM(AC197:AC197)) )*(X197/100) )</f>
        <v>66163.999599999996</v>
      </c>
      <c r="AF197" s="94">
        <v>50000000</v>
      </c>
      <c r="AG197" s="94">
        <f t="shared" si="28"/>
        <v>0</v>
      </c>
      <c r="AH197" s="94">
        <v>0.02</v>
      </c>
    </row>
    <row r="198" spans="1:34" s="73" customFormat="1" x14ac:dyDescent="0.55000000000000004">
      <c r="A198" s="108"/>
      <c r="B198" s="109"/>
      <c r="C198" s="102"/>
      <c r="D198" s="90"/>
      <c r="E198" s="102"/>
      <c r="F198" s="102"/>
      <c r="G198" s="102"/>
      <c r="H198" s="102"/>
      <c r="I198" s="98"/>
      <c r="J198" s="102"/>
      <c r="K198" s="94"/>
      <c r="L198" s="94"/>
      <c r="M198" s="94"/>
      <c r="N198" s="102">
        <v>3</v>
      </c>
      <c r="O198" s="111" t="s">
        <v>285</v>
      </c>
      <c r="P198" s="96"/>
      <c r="Q198" s="111" t="s">
        <v>286</v>
      </c>
      <c r="R198" s="111" t="s">
        <v>289</v>
      </c>
      <c r="S198" s="97" t="s">
        <v>295</v>
      </c>
      <c r="T198" s="102" t="s">
        <v>55</v>
      </c>
      <c r="U198" s="102" t="s">
        <v>45</v>
      </c>
      <c r="V198" s="102" t="s">
        <v>52</v>
      </c>
      <c r="W198" s="94">
        <v>48.36</v>
      </c>
      <c r="X198" s="98">
        <v>3.36</v>
      </c>
      <c r="Y198" s="94">
        <v>2650</v>
      </c>
      <c r="Z198" s="94">
        <f>W198*Y198</f>
        <v>128154</v>
      </c>
      <c r="AA198" s="89">
        <v>22</v>
      </c>
      <c r="AB198" s="89">
        <v>34</v>
      </c>
      <c r="AC198" s="94">
        <f>(Z198*(100-AB198))/100</f>
        <v>84581.64</v>
      </c>
      <c r="AD198" s="94">
        <f>IF(AND(AC198="",M196=""),0,IF((AC198=""),M196, IF( (M196=""),AC198,AC198+M196)))</f>
        <v>1017031.64</v>
      </c>
      <c r="AE198" s="94">
        <f>IF( (X198=""),AD198*1,( M196+(SUM(AC198:AC198)) )*(X198/100) )</f>
        <v>34172.263103999998</v>
      </c>
      <c r="AF198" s="94">
        <v>50000000</v>
      </c>
      <c r="AG198" s="94">
        <f t="shared" si="28"/>
        <v>0</v>
      </c>
      <c r="AH198" s="94">
        <v>0.02</v>
      </c>
    </row>
    <row r="199" spans="1:34" s="73" customFormat="1" x14ac:dyDescent="0.55000000000000004">
      <c r="A199" s="108"/>
      <c r="B199" s="109"/>
      <c r="C199" s="102"/>
      <c r="D199" s="90"/>
      <c r="E199" s="102"/>
      <c r="F199" s="102"/>
      <c r="G199" s="102"/>
      <c r="H199" s="102"/>
      <c r="I199" s="98"/>
      <c r="J199" s="102"/>
      <c r="K199" s="94"/>
      <c r="L199" s="94"/>
      <c r="M199" s="94"/>
      <c r="N199" s="102">
        <v>4</v>
      </c>
      <c r="O199" s="111" t="s">
        <v>285</v>
      </c>
      <c r="P199" s="96"/>
      <c r="Q199" s="111" t="s">
        <v>286</v>
      </c>
      <c r="R199" s="111" t="s">
        <v>289</v>
      </c>
      <c r="S199" s="97" t="s">
        <v>296</v>
      </c>
      <c r="T199" s="102" t="s">
        <v>51</v>
      </c>
      <c r="U199" s="102" t="s">
        <v>74</v>
      </c>
      <c r="V199" s="102" t="s">
        <v>52</v>
      </c>
      <c r="W199" s="94">
        <v>315.83999999999997</v>
      </c>
      <c r="X199" s="98">
        <v>21.97</v>
      </c>
      <c r="Y199" s="94">
        <v>6750</v>
      </c>
      <c r="Z199" s="94">
        <f>W199*Y199</f>
        <v>2131920</v>
      </c>
      <c r="AA199" s="89">
        <v>22</v>
      </c>
      <c r="AB199" s="89">
        <v>93</v>
      </c>
      <c r="AC199" s="94">
        <f>(Z199*(100-AB199))/100</f>
        <v>149234.4</v>
      </c>
      <c r="AD199" s="94">
        <f>IF(AND(AC199="",M196=""),0,IF((AC199=""),M196, IF( (M196=""),AC199,AC199+M196)))</f>
        <v>1081684.3999999999</v>
      </c>
      <c r="AE199" s="94">
        <f>IF( (X199=""),AD199*1,( M196+(SUM(AC199:AC199)) )*(X199/100) )</f>
        <v>237646.06267999994</v>
      </c>
      <c r="AF199" s="94">
        <v>50000000</v>
      </c>
      <c r="AG199" s="94">
        <f t="shared" si="28"/>
        <v>0</v>
      </c>
      <c r="AH199" s="94">
        <v>0.02</v>
      </c>
    </row>
    <row r="200" spans="1:34" s="73" customFormat="1" x14ac:dyDescent="0.55000000000000004">
      <c r="A200" s="108"/>
      <c r="B200" s="109"/>
      <c r="C200" s="102"/>
      <c r="D200" s="90"/>
      <c r="E200" s="102"/>
      <c r="F200" s="102"/>
      <c r="G200" s="102"/>
      <c r="H200" s="102"/>
      <c r="I200" s="98"/>
      <c r="J200" s="102"/>
      <c r="K200" s="94"/>
      <c r="L200" s="94"/>
      <c r="M200" s="94"/>
      <c r="N200" s="102">
        <v>5</v>
      </c>
      <c r="O200" s="111" t="s">
        <v>285</v>
      </c>
      <c r="P200" s="96"/>
      <c r="Q200" s="111" t="s">
        <v>286</v>
      </c>
      <c r="R200" s="111" t="s">
        <v>289</v>
      </c>
      <c r="S200" s="97" t="s">
        <v>297</v>
      </c>
      <c r="T200" s="102" t="s">
        <v>55</v>
      </c>
      <c r="U200" s="102" t="s">
        <v>74</v>
      </c>
      <c r="V200" s="102" t="s">
        <v>52</v>
      </c>
      <c r="W200" s="94">
        <v>129.80000000000001</v>
      </c>
      <c r="X200" s="98">
        <v>9.0299999999999994</v>
      </c>
      <c r="Y200" s="94">
        <v>2650</v>
      </c>
      <c r="Z200" s="94">
        <f>W200*Y200</f>
        <v>343970.00000000006</v>
      </c>
      <c r="AA200" s="89">
        <v>22</v>
      </c>
      <c r="AB200" s="89">
        <v>93</v>
      </c>
      <c r="AC200" s="94">
        <f>(Z200*(100-AB200))/100</f>
        <v>24077.900000000005</v>
      </c>
      <c r="AD200" s="94">
        <f>IF(AND(AC200="",M196=""),0,IF((AC200=""),M196, IF( (M196=""),AC200,AC200+M196)))</f>
        <v>956527.9</v>
      </c>
      <c r="AE200" s="94">
        <f>IF( (X200=""),AD200*1,( M196+(SUM(AC200:AC200)) )*(X200/100) )</f>
        <v>86374.469369999992</v>
      </c>
      <c r="AF200" s="94">
        <v>50000000</v>
      </c>
      <c r="AG200" s="94">
        <f t="shared" si="28"/>
        <v>0</v>
      </c>
      <c r="AH200" s="94">
        <v>0.02</v>
      </c>
    </row>
    <row r="201" spans="1:34" s="73" customFormat="1" x14ac:dyDescent="0.55000000000000004">
      <c r="A201" s="108"/>
      <c r="B201" s="109"/>
      <c r="C201" s="102"/>
      <c r="D201" s="90"/>
      <c r="E201" s="102" t="s">
        <v>37</v>
      </c>
      <c r="F201" s="102"/>
      <c r="G201" s="102">
        <v>7</v>
      </c>
      <c r="H201" s="102">
        <v>2</v>
      </c>
      <c r="I201" s="98">
        <v>35</v>
      </c>
      <c r="J201" s="102" t="s">
        <v>38</v>
      </c>
      <c r="K201" s="94">
        <f>((G201*400)+(H201*100))+I201</f>
        <v>3035</v>
      </c>
      <c r="L201" s="94">
        <v>225</v>
      </c>
      <c r="M201" s="94">
        <f>K201*L201</f>
        <v>682875</v>
      </c>
      <c r="N201" s="102"/>
      <c r="O201" s="111"/>
      <c r="P201" s="96"/>
      <c r="Q201" s="111"/>
      <c r="R201" s="111"/>
      <c r="S201" s="97"/>
      <c r="T201" s="102"/>
      <c r="U201" s="102"/>
      <c r="V201" s="102"/>
      <c r="W201" s="94"/>
      <c r="X201" s="98"/>
      <c r="Y201" s="94"/>
      <c r="Z201" s="94"/>
      <c r="AA201" s="89"/>
      <c r="AB201" s="89"/>
      <c r="AC201" s="94"/>
      <c r="AD201" s="94">
        <f>IF(AND(AC201="",M201=""),0,IF((AC201=""),M201,IF((M201=""),AC201,AC201+M201)))</f>
        <v>682875</v>
      </c>
      <c r="AE201" s="94">
        <f>IF( (X201=""),AD201*1,AD201*(X201/100) )</f>
        <v>682875</v>
      </c>
      <c r="AF201" s="94">
        <v>0</v>
      </c>
      <c r="AG201" s="94">
        <f>IF((AF201-AE201) &gt; 1,0,IF((AF201-AE201)&lt;0,AE201-AF201,AF201-AE201))</f>
        <v>682875</v>
      </c>
      <c r="AH201" s="94">
        <v>0.01</v>
      </c>
    </row>
    <row r="202" spans="1:34" s="73" customFormat="1" x14ac:dyDescent="0.55000000000000004">
      <c r="A202" s="108"/>
      <c r="B202" s="109"/>
      <c r="C202" s="102"/>
      <c r="D202" s="90"/>
      <c r="E202" s="102" t="s">
        <v>37</v>
      </c>
      <c r="F202" s="102"/>
      <c r="G202" s="102">
        <v>0</v>
      </c>
      <c r="H202" s="102">
        <v>3</v>
      </c>
      <c r="I202" s="98">
        <v>61</v>
      </c>
      <c r="J202" s="102" t="s">
        <v>38</v>
      </c>
      <c r="K202" s="94">
        <f>((G202*400)+(H202*100))+I202</f>
        <v>361</v>
      </c>
      <c r="L202" s="94">
        <v>225</v>
      </c>
      <c r="M202" s="94">
        <f>K202*L202</f>
        <v>81225</v>
      </c>
      <c r="N202" s="102"/>
      <c r="O202" s="111"/>
      <c r="P202" s="96"/>
      <c r="Q202" s="111"/>
      <c r="R202" s="111"/>
      <c r="S202" s="97"/>
      <c r="T202" s="102"/>
      <c r="U202" s="102"/>
      <c r="V202" s="102"/>
      <c r="W202" s="94"/>
      <c r="X202" s="98"/>
      <c r="Y202" s="94"/>
      <c r="Z202" s="94"/>
      <c r="AA202" s="89"/>
      <c r="AB202" s="89"/>
      <c r="AC202" s="94"/>
      <c r="AD202" s="94">
        <f>IF(AND(AC202="",M202=""),0,IF((AC202=""),M202,IF((M202=""),AC202,AC202+M202)))</f>
        <v>81225</v>
      </c>
      <c r="AE202" s="94">
        <f>IF( (X202=""),AD202*1,AD202*(X202/100) )</f>
        <v>81225</v>
      </c>
      <c r="AF202" s="94">
        <v>0</v>
      </c>
      <c r="AG202" s="94">
        <f>IF((AF202-AE202) &gt; 1,0,IF((AF202-AE202)&lt;0,AE202-AF202,AF202-AE202))</f>
        <v>81225</v>
      </c>
      <c r="AH202" s="94">
        <v>0.01</v>
      </c>
    </row>
    <row r="203" spans="1:34" s="73" customFormat="1" x14ac:dyDescent="0.55000000000000004">
      <c r="A203" s="108"/>
      <c r="B203" s="109"/>
      <c r="C203" s="102"/>
      <c r="D203" s="90"/>
      <c r="E203" s="102"/>
      <c r="F203" s="102"/>
      <c r="G203" s="102"/>
      <c r="H203" s="102"/>
      <c r="I203" s="98"/>
      <c r="J203" s="102"/>
      <c r="K203" s="94"/>
      <c r="L203" s="94" t="s">
        <v>63</v>
      </c>
      <c r="M203" s="94">
        <f>SUM(M195:M202)</f>
        <v>1852100</v>
      </c>
      <c r="N203" s="102"/>
      <c r="O203" s="111"/>
      <c r="P203" s="96"/>
      <c r="Q203" s="111"/>
      <c r="R203" s="111"/>
      <c r="S203" s="97"/>
      <c r="T203" s="102"/>
      <c r="U203" s="102"/>
      <c r="V203" s="102"/>
      <c r="W203" s="94"/>
      <c r="X203" s="98"/>
      <c r="Y203" s="94"/>
      <c r="Z203" s="94"/>
      <c r="AA203" s="89"/>
      <c r="AB203" s="89"/>
      <c r="AC203" s="94"/>
      <c r="AD203" s="94">
        <f>SUM(AD195:AD202)</f>
        <v>6537172.4400000004</v>
      </c>
      <c r="AE203" s="94">
        <f>SUM(AE195:AE202)</f>
        <v>2151882.483854</v>
      </c>
      <c r="AF203" s="94"/>
      <c r="AG203" s="94">
        <f>SUM(AG195:AG202)</f>
        <v>919650</v>
      </c>
      <c r="AH203" s="94"/>
    </row>
    <row r="204" spans="1:34" s="73" customFormat="1" x14ac:dyDescent="0.55000000000000004">
      <c r="A204" s="108" t="s">
        <v>290</v>
      </c>
      <c r="B204" s="109">
        <v>108</v>
      </c>
      <c r="C204" s="102">
        <v>7115</v>
      </c>
      <c r="D204" s="90" t="s">
        <v>291</v>
      </c>
      <c r="E204" s="102" t="s">
        <v>34</v>
      </c>
      <c r="F204" s="102">
        <v>15155</v>
      </c>
      <c r="G204" s="102">
        <v>3</v>
      </c>
      <c r="H204" s="102">
        <v>2</v>
      </c>
      <c r="I204" s="98">
        <v>9.5</v>
      </c>
      <c r="J204" s="102" t="s">
        <v>15338</v>
      </c>
      <c r="K204" s="94">
        <f>((G204*400)+(H204*100))+I204</f>
        <v>1409.5</v>
      </c>
      <c r="L204" s="94">
        <v>625</v>
      </c>
      <c r="M204" s="94">
        <f>K204*L204</f>
        <v>880937.5</v>
      </c>
      <c r="N204" s="102"/>
      <c r="O204" s="111"/>
      <c r="P204" s="96"/>
      <c r="Q204" s="111"/>
      <c r="R204" s="111"/>
      <c r="S204" s="97"/>
      <c r="T204" s="102"/>
      <c r="U204" s="102"/>
      <c r="V204" s="102"/>
      <c r="W204" s="94"/>
      <c r="X204" s="98"/>
      <c r="Y204" s="94"/>
      <c r="Z204" s="94"/>
      <c r="AA204" s="89"/>
      <c r="AB204" s="89"/>
      <c r="AC204" s="94"/>
      <c r="AD204" s="94">
        <f>IF(AND(AC204="",M204=""),0,IF((AC204=""),M204,IF((M204=""),AC204,AC204+M204)))</f>
        <v>880937.5</v>
      </c>
      <c r="AE204" s="94">
        <f>IF( (X204=""),AD204*1,AD204*(X204/100) )</f>
        <v>880937.5</v>
      </c>
      <c r="AF204" s="94">
        <v>0</v>
      </c>
      <c r="AG204" s="94">
        <f>IF((AF204-AE204) &gt; 1,0,IF((AF204-AE204)&lt;0,AE204-AF204,AF204-AE204))</f>
        <v>880937.5</v>
      </c>
      <c r="AH204" s="94">
        <v>0.3</v>
      </c>
    </row>
    <row r="205" spans="1:34" s="73" customFormat="1" x14ac:dyDescent="0.55000000000000004">
      <c r="A205" s="108"/>
      <c r="B205" s="109"/>
      <c r="C205" s="102"/>
      <c r="D205" s="90"/>
      <c r="E205" s="102"/>
      <c r="F205" s="102"/>
      <c r="G205" s="102"/>
      <c r="H205" s="102"/>
      <c r="I205" s="98"/>
      <c r="J205" s="102"/>
      <c r="K205" s="94"/>
      <c r="L205" s="94" t="s">
        <v>63</v>
      </c>
      <c r="M205" s="94">
        <f>SUM(M204:M204)</f>
        <v>880937.5</v>
      </c>
      <c r="N205" s="102"/>
      <c r="O205" s="111"/>
      <c r="P205" s="96"/>
      <c r="Q205" s="111"/>
      <c r="R205" s="111"/>
      <c r="S205" s="97"/>
      <c r="T205" s="102"/>
      <c r="U205" s="102"/>
      <c r="V205" s="102"/>
      <c r="W205" s="94"/>
      <c r="X205" s="98"/>
      <c r="Y205" s="94"/>
      <c r="Z205" s="94"/>
      <c r="AA205" s="89"/>
      <c r="AB205" s="89"/>
      <c r="AC205" s="94"/>
      <c r="AD205" s="94">
        <f>SUM(AD204:AD204)</f>
        <v>880937.5</v>
      </c>
      <c r="AE205" s="94">
        <f>SUM(AE204:AE204)</f>
        <v>880937.5</v>
      </c>
      <c r="AF205" s="94"/>
      <c r="AG205" s="94">
        <f>SUM(AG204:AG204)</f>
        <v>880937.5</v>
      </c>
      <c r="AH205" s="94"/>
    </row>
    <row r="206" spans="1:34" s="73" customFormat="1" x14ac:dyDescent="0.55000000000000004">
      <c r="A206" s="108" t="s">
        <v>298</v>
      </c>
      <c r="B206" s="109">
        <v>109</v>
      </c>
      <c r="C206" s="102">
        <v>6169</v>
      </c>
      <c r="D206" s="90" t="s">
        <v>299</v>
      </c>
      <c r="E206" s="102" t="s">
        <v>37</v>
      </c>
      <c r="F206" s="102">
        <v>5463</v>
      </c>
      <c r="G206" s="102">
        <v>2</v>
      </c>
      <c r="H206" s="102">
        <v>2</v>
      </c>
      <c r="I206" s="98">
        <v>14</v>
      </c>
      <c r="J206" s="102" t="s">
        <v>38</v>
      </c>
      <c r="K206" s="94">
        <f>((G206*400)+(H206*100))+I206</f>
        <v>1014</v>
      </c>
      <c r="L206" s="94">
        <v>225</v>
      </c>
      <c r="M206" s="94">
        <f>K206*L206</f>
        <v>228150</v>
      </c>
      <c r="N206" s="102"/>
      <c r="O206" s="111"/>
      <c r="P206" s="96"/>
      <c r="Q206" s="111"/>
      <c r="R206" s="111"/>
      <c r="S206" s="97"/>
      <c r="T206" s="102"/>
      <c r="U206" s="102"/>
      <c r="V206" s="102"/>
      <c r="W206" s="94"/>
      <c r="X206" s="98"/>
      <c r="Y206" s="94"/>
      <c r="Z206" s="94"/>
      <c r="AA206" s="89"/>
      <c r="AB206" s="89"/>
      <c r="AC206" s="94"/>
      <c r="AD206" s="94">
        <f>IF(AND(AC206="",M206=""),0,IF((AC206=""),M206,IF((M206=""),AC206,AC206+M206)))</f>
        <v>228150</v>
      </c>
      <c r="AE206" s="94">
        <f>IF( (X206=""),AD206*1,AD206*(X206/100) )</f>
        <v>228150</v>
      </c>
      <c r="AF206" s="94">
        <v>0</v>
      </c>
      <c r="AG206" s="94">
        <f>IF((AF206-AE206) &gt; 1,0,IF((AF206-AE206)&lt;0,AE206-AF206,AF206-AE206))</f>
        <v>228150</v>
      </c>
      <c r="AH206" s="94">
        <v>0.01</v>
      </c>
    </row>
    <row r="207" spans="1:34" s="73" customFormat="1" x14ac:dyDescent="0.55000000000000004">
      <c r="A207" s="108"/>
      <c r="B207" s="109"/>
      <c r="C207" s="102"/>
      <c r="D207" s="90"/>
      <c r="E207" s="102"/>
      <c r="F207" s="102"/>
      <c r="G207" s="102"/>
      <c r="H207" s="102"/>
      <c r="I207" s="98"/>
      <c r="J207" s="102"/>
      <c r="K207" s="94"/>
      <c r="L207" s="94" t="s">
        <v>63</v>
      </c>
      <c r="M207" s="94">
        <f>SUM(M206:M206)</f>
        <v>228150</v>
      </c>
      <c r="N207" s="102"/>
      <c r="O207" s="111"/>
      <c r="P207" s="96"/>
      <c r="Q207" s="111"/>
      <c r="R207" s="111"/>
      <c r="S207" s="97"/>
      <c r="T207" s="102"/>
      <c r="U207" s="102"/>
      <c r="V207" s="102"/>
      <c r="W207" s="94"/>
      <c r="X207" s="98"/>
      <c r="Y207" s="94"/>
      <c r="Z207" s="94"/>
      <c r="AA207" s="89"/>
      <c r="AB207" s="89"/>
      <c r="AC207" s="94"/>
      <c r="AD207" s="94">
        <f>SUM(AD206:AD206)</f>
        <v>228150</v>
      </c>
      <c r="AE207" s="94">
        <f>SUM(AE206:AE206)</f>
        <v>228150</v>
      </c>
      <c r="AF207" s="94"/>
      <c r="AG207" s="94">
        <f>SUM(AG206:AG206)</f>
        <v>228150</v>
      </c>
      <c r="AH207" s="94"/>
    </row>
    <row r="208" spans="1:34" s="73" customFormat="1" x14ac:dyDescent="0.55000000000000004">
      <c r="A208" s="108" t="s">
        <v>300</v>
      </c>
      <c r="B208" s="109">
        <v>110</v>
      </c>
      <c r="C208" s="102">
        <v>10176</v>
      </c>
      <c r="D208" s="90" t="s">
        <v>301</v>
      </c>
      <c r="E208" s="102" t="s">
        <v>34</v>
      </c>
      <c r="F208" s="102">
        <v>19626</v>
      </c>
      <c r="G208" s="102">
        <v>0</v>
      </c>
      <c r="H208" s="102">
        <v>1</v>
      </c>
      <c r="I208" s="98">
        <v>4</v>
      </c>
      <c r="J208" s="102" t="s">
        <v>35</v>
      </c>
      <c r="K208" s="94">
        <f>((G208*400)+(H208*100))+I208</f>
        <v>104</v>
      </c>
      <c r="L208" s="94">
        <v>375</v>
      </c>
      <c r="M208" s="94">
        <f>K208*L208</f>
        <v>39000</v>
      </c>
      <c r="N208" s="102">
        <v>1</v>
      </c>
      <c r="O208" s="111" t="s">
        <v>302</v>
      </c>
      <c r="P208" s="96">
        <v>3570800208251</v>
      </c>
      <c r="Q208" s="111" t="s">
        <v>303</v>
      </c>
      <c r="R208" s="111" t="s">
        <v>304</v>
      </c>
      <c r="S208" s="97" t="s">
        <v>305</v>
      </c>
      <c r="T208" s="102" t="s">
        <v>51</v>
      </c>
      <c r="U208" s="102" t="s">
        <v>45</v>
      </c>
      <c r="V208" s="102" t="s">
        <v>52</v>
      </c>
      <c r="W208" s="94">
        <v>316.24</v>
      </c>
      <c r="X208" s="98">
        <v>100</v>
      </c>
      <c r="Y208" s="94">
        <v>6750</v>
      </c>
      <c r="Z208" s="94">
        <f>W208*Y208</f>
        <v>2134620</v>
      </c>
      <c r="AA208" s="89">
        <v>3</v>
      </c>
      <c r="AB208" s="89">
        <v>3</v>
      </c>
      <c r="AC208" s="94">
        <f>(Z208*(100-AB208))/100</f>
        <v>2070581.4</v>
      </c>
      <c r="AD208" s="94">
        <f>IF(AND(AC208="",M208=""),0,IF((AC208=""),M208, IF( (M208=""),AC208,AC208+M208)))</f>
        <v>2109581.4</v>
      </c>
      <c r="AE208" s="94">
        <f>IF( (X208=""),AD208*1,( M208+(SUM(AC208:AC208)) )*(X208/100) )</f>
        <v>2109581.4</v>
      </c>
      <c r="AF208" s="94">
        <v>50000000</v>
      </c>
      <c r="AG208" s="94">
        <f>IF((AF208-AE208) &gt; 1,0,IF((AF208-AE208)&lt;0,AE208-AF208,AF208-AE208))</f>
        <v>0</v>
      </c>
      <c r="AH208" s="94">
        <v>0.02</v>
      </c>
    </row>
    <row r="209" spans="1:34" s="73" customFormat="1" x14ac:dyDescent="0.55000000000000004">
      <c r="A209" s="108"/>
      <c r="B209" s="109"/>
      <c r="C209" s="102"/>
      <c r="D209" s="90"/>
      <c r="E209" s="102"/>
      <c r="F209" s="102"/>
      <c r="G209" s="102"/>
      <c r="H209" s="102"/>
      <c r="I209" s="98"/>
      <c r="J209" s="102"/>
      <c r="K209" s="94"/>
      <c r="L209" s="94" t="s">
        <v>63</v>
      </c>
      <c r="M209" s="94">
        <f>SUM(M208:M208)</f>
        <v>39000</v>
      </c>
      <c r="N209" s="102"/>
      <c r="O209" s="111"/>
      <c r="P209" s="96"/>
      <c r="Q209" s="111"/>
      <c r="R209" s="111"/>
      <c r="S209" s="97"/>
      <c r="T209" s="102"/>
      <c r="U209" s="102"/>
      <c r="V209" s="102"/>
      <c r="W209" s="94"/>
      <c r="X209" s="98"/>
      <c r="Y209" s="94"/>
      <c r="Z209" s="94"/>
      <c r="AA209" s="89"/>
      <c r="AB209" s="89"/>
      <c r="AC209" s="94"/>
      <c r="AD209" s="94">
        <f>SUM(AD208:AD208)</f>
        <v>2109581.4</v>
      </c>
      <c r="AE209" s="94">
        <f>SUM(AE208:AE208)</f>
        <v>2109581.4</v>
      </c>
      <c r="AF209" s="94"/>
      <c r="AG209" s="94">
        <f>SUM(AG208:AG208)</f>
        <v>0</v>
      </c>
      <c r="AH209" s="94"/>
    </row>
    <row r="210" spans="1:34" s="73" customFormat="1" x14ac:dyDescent="0.55000000000000004">
      <c r="A210" s="108" t="s">
        <v>306</v>
      </c>
      <c r="B210" s="109">
        <v>111</v>
      </c>
      <c r="C210" s="102">
        <v>6922</v>
      </c>
      <c r="D210" s="90" t="s">
        <v>307</v>
      </c>
      <c r="E210" s="102" t="s">
        <v>34</v>
      </c>
      <c r="F210" s="102">
        <v>23267</v>
      </c>
      <c r="G210" s="102">
        <v>0</v>
      </c>
      <c r="H210" s="102">
        <v>0</v>
      </c>
      <c r="I210" s="98">
        <v>66</v>
      </c>
      <c r="J210" s="102" t="s">
        <v>35</v>
      </c>
      <c r="K210" s="94">
        <f>((G210*400)+(H210*100))+I210</f>
        <v>66</v>
      </c>
      <c r="L210" s="94">
        <v>850</v>
      </c>
      <c r="M210" s="94">
        <f>K210*L210</f>
        <v>56100</v>
      </c>
      <c r="N210" s="102">
        <v>1</v>
      </c>
      <c r="O210" s="111" t="s">
        <v>308</v>
      </c>
      <c r="P210" s="96">
        <v>1579900743061</v>
      </c>
      <c r="Q210" s="111" t="s">
        <v>309</v>
      </c>
      <c r="R210" s="111" t="s">
        <v>310</v>
      </c>
      <c r="S210" s="97" t="s">
        <v>311</v>
      </c>
      <c r="T210" s="102" t="s">
        <v>51</v>
      </c>
      <c r="U210" s="102" t="s">
        <v>45</v>
      </c>
      <c r="V210" s="102" t="s">
        <v>52</v>
      </c>
      <c r="W210" s="94">
        <v>261.27999999999997</v>
      </c>
      <c r="X210" s="98">
        <v>100</v>
      </c>
      <c r="Y210" s="94">
        <v>6750</v>
      </c>
      <c r="Z210" s="94">
        <f>W210*Y210</f>
        <v>1763639.9999999998</v>
      </c>
      <c r="AA210" s="89">
        <v>6</v>
      </c>
      <c r="AB210" s="89">
        <v>6</v>
      </c>
      <c r="AC210" s="94">
        <f>(Z210*(100-AB210))/100</f>
        <v>1657821.5999999996</v>
      </c>
      <c r="AD210" s="94">
        <f>IF(AND(AC210="",M210=""),0,IF((AC210=""),M210, IF( (M210=""),AC210,AC210+M210)))</f>
        <v>1713921.5999999996</v>
      </c>
      <c r="AE210" s="94">
        <f>IF( (X210=""),AD210*1,( M210+(SUM(AC210:AC210)) )*(X210/100) )</f>
        <v>1713921.5999999996</v>
      </c>
      <c r="AF210" s="94">
        <v>50000000</v>
      </c>
      <c r="AG210" s="94">
        <f>IF((AF210-AE210) &gt; 1,0,IF((AF210-AE210)&lt;0,AE210-AF210,AF210-AE210))</f>
        <v>0</v>
      </c>
      <c r="AH210" s="94">
        <v>0.02</v>
      </c>
    </row>
    <row r="211" spans="1:34" s="73" customFormat="1" x14ac:dyDescent="0.55000000000000004">
      <c r="A211" s="108"/>
      <c r="B211" s="109"/>
      <c r="C211" s="102"/>
      <c r="D211" s="90"/>
      <c r="E211" s="102"/>
      <c r="F211" s="102"/>
      <c r="G211" s="102"/>
      <c r="H211" s="102"/>
      <c r="I211" s="98"/>
      <c r="J211" s="102"/>
      <c r="K211" s="94"/>
      <c r="L211" s="94" t="s">
        <v>63</v>
      </c>
      <c r="M211" s="94">
        <f>SUM(M210:M210)</f>
        <v>56100</v>
      </c>
      <c r="N211" s="102"/>
      <c r="O211" s="111"/>
      <c r="P211" s="96"/>
      <c r="Q211" s="111"/>
      <c r="R211" s="111"/>
      <c r="S211" s="97"/>
      <c r="T211" s="102"/>
      <c r="U211" s="102"/>
      <c r="V211" s="102"/>
      <c r="W211" s="94"/>
      <c r="X211" s="98"/>
      <c r="Y211" s="94"/>
      <c r="Z211" s="94"/>
      <c r="AA211" s="89"/>
      <c r="AB211" s="89"/>
      <c r="AC211" s="94"/>
      <c r="AD211" s="94">
        <f>SUM(AD210:AD210)</f>
        <v>1713921.5999999996</v>
      </c>
      <c r="AE211" s="94">
        <f>SUM(AE210:AE210)</f>
        <v>1713921.5999999996</v>
      </c>
      <c r="AF211" s="94"/>
      <c r="AG211" s="94">
        <f>SUM(AG210:AG210)</f>
        <v>0</v>
      </c>
      <c r="AH211" s="94"/>
    </row>
    <row r="212" spans="1:34" s="73" customFormat="1" x14ac:dyDescent="0.55000000000000004">
      <c r="A212" s="108" t="s">
        <v>312</v>
      </c>
      <c r="B212" s="109">
        <v>112</v>
      </c>
      <c r="C212" s="102">
        <v>6861</v>
      </c>
      <c r="D212" s="90" t="s">
        <v>313</v>
      </c>
      <c r="E212" s="102" t="s">
        <v>34</v>
      </c>
      <c r="F212" s="102">
        <v>23546</v>
      </c>
      <c r="G212" s="102">
        <v>0</v>
      </c>
      <c r="H212" s="102">
        <v>0</v>
      </c>
      <c r="I212" s="98">
        <v>55</v>
      </c>
      <c r="J212" s="102" t="s">
        <v>35</v>
      </c>
      <c r="K212" s="94">
        <f>((G212*400)+(H212*100))+I212</f>
        <v>55</v>
      </c>
      <c r="L212" s="94">
        <v>850</v>
      </c>
      <c r="M212" s="94">
        <f>K212*L212</f>
        <v>46750</v>
      </c>
      <c r="N212" s="102">
        <v>1</v>
      </c>
      <c r="O212" s="111" t="s">
        <v>314</v>
      </c>
      <c r="P212" s="96">
        <v>3570800406524</v>
      </c>
      <c r="Q212" s="111" t="s">
        <v>315</v>
      </c>
      <c r="R212" s="111" t="s">
        <v>316</v>
      </c>
      <c r="S212" s="97"/>
      <c r="T212" s="102" t="s">
        <v>15158</v>
      </c>
      <c r="U212" s="102" t="s">
        <v>45</v>
      </c>
      <c r="V212" s="102" t="s">
        <v>52</v>
      </c>
      <c r="W212" s="94">
        <v>16.5</v>
      </c>
      <c r="X212" s="98">
        <v>8.49</v>
      </c>
      <c r="Y212" s="94">
        <v>2650</v>
      </c>
      <c r="Z212" s="94">
        <f>W212*Y212</f>
        <v>43725</v>
      </c>
      <c r="AA212" s="89">
        <v>6</v>
      </c>
      <c r="AB212" s="89">
        <v>6</v>
      </c>
      <c r="AC212" s="94">
        <f>(Z212*(100-AB212))/100</f>
        <v>41101.5</v>
      </c>
      <c r="AD212" s="94">
        <f>IF(AND(AC212="",M212=""),0,IF((AC212=""),M212, IF( (M212=""),AC212,AC212+M212)))</f>
        <v>87851.5</v>
      </c>
      <c r="AE212" s="94">
        <f>IF( (X212=""),AD212*1,( M212+(SUM(AC212:AC212)) )*(X212/100) )</f>
        <v>7458.5923499999999</v>
      </c>
      <c r="AF212" s="94">
        <v>50000000</v>
      </c>
      <c r="AG212" s="94">
        <f>IF((AF212-AE212) &gt; 1,0,IF((AF212-AE212)&lt;0,AE212-AF212,AF212-AE212))</f>
        <v>0</v>
      </c>
      <c r="AH212" s="94">
        <v>0.02</v>
      </c>
    </row>
    <row r="213" spans="1:34" s="73" customFormat="1" x14ac:dyDescent="0.55000000000000004">
      <c r="A213" s="108"/>
      <c r="B213" s="109"/>
      <c r="C213" s="102"/>
      <c r="D213" s="90"/>
      <c r="E213" s="102"/>
      <c r="F213" s="102"/>
      <c r="G213" s="102"/>
      <c r="H213" s="102"/>
      <c r="I213" s="98"/>
      <c r="J213" s="102"/>
      <c r="K213" s="94"/>
      <c r="L213" s="94"/>
      <c r="M213" s="94"/>
      <c r="N213" s="102">
        <v>2</v>
      </c>
      <c r="O213" s="111" t="s">
        <v>314</v>
      </c>
      <c r="P213" s="96">
        <v>3570800406524</v>
      </c>
      <c r="Q213" s="111" t="s">
        <v>315</v>
      </c>
      <c r="R213" s="111" t="s">
        <v>316</v>
      </c>
      <c r="S213" s="97" t="s">
        <v>317</v>
      </c>
      <c r="T213" s="102" t="s">
        <v>51</v>
      </c>
      <c r="U213" s="102" t="s">
        <v>45</v>
      </c>
      <c r="V213" s="102" t="s">
        <v>52</v>
      </c>
      <c r="W213" s="94">
        <v>177.84</v>
      </c>
      <c r="X213" s="98">
        <v>91.51</v>
      </c>
      <c r="Y213" s="94">
        <v>6750</v>
      </c>
      <c r="Z213" s="94">
        <f>W213*Y213</f>
        <v>1200420</v>
      </c>
      <c r="AA213" s="89">
        <v>6</v>
      </c>
      <c r="AB213" s="89">
        <v>6</v>
      </c>
      <c r="AC213" s="94">
        <f>(Z213*(100-AB213))/100</f>
        <v>1128394.8</v>
      </c>
      <c r="AD213" s="94">
        <f>IF(AND(AC213="",M212=""),0,IF((AC213=""),M212, IF( (M212=""),AC213,AC213+M212)))</f>
        <v>1175144.8</v>
      </c>
      <c r="AE213" s="94">
        <f>IF( (X213=""),AD213*1,( M212+(SUM(AC213:AC213)) )*(X213/100) )</f>
        <v>1075375.00648</v>
      </c>
      <c r="AF213" s="94">
        <v>50000000</v>
      </c>
      <c r="AG213" s="94">
        <f>IF((AF213-AE213) &gt; 1,0,IF((AF213-AE213)&lt;0,AE213-AF213,AF213-AE213))</f>
        <v>0</v>
      </c>
      <c r="AH213" s="94">
        <v>0.02</v>
      </c>
    </row>
    <row r="214" spans="1:34" s="73" customFormat="1" x14ac:dyDescent="0.55000000000000004">
      <c r="A214" s="108"/>
      <c r="B214" s="109"/>
      <c r="C214" s="102"/>
      <c r="D214" s="90"/>
      <c r="E214" s="102"/>
      <c r="F214" s="102"/>
      <c r="G214" s="102"/>
      <c r="H214" s="102"/>
      <c r="I214" s="98"/>
      <c r="J214" s="102"/>
      <c r="K214" s="94"/>
      <c r="L214" s="94" t="s">
        <v>63</v>
      </c>
      <c r="M214" s="94">
        <f>SUM(M212:M213)</f>
        <v>46750</v>
      </c>
      <c r="N214" s="102"/>
      <c r="O214" s="111"/>
      <c r="P214" s="96"/>
      <c r="Q214" s="111"/>
      <c r="R214" s="111"/>
      <c r="S214" s="97"/>
      <c r="T214" s="102"/>
      <c r="U214" s="102"/>
      <c r="V214" s="102"/>
      <c r="W214" s="94"/>
      <c r="X214" s="98"/>
      <c r="Y214" s="94"/>
      <c r="Z214" s="94"/>
      <c r="AA214" s="89"/>
      <c r="AB214" s="89"/>
      <c r="AC214" s="94"/>
      <c r="AD214" s="94">
        <f>SUM(AD212:AD213)</f>
        <v>1262996.3</v>
      </c>
      <c r="AE214" s="94">
        <f>SUM(AE212:AE213)</f>
        <v>1082833.59883</v>
      </c>
      <c r="AF214" s="94"/>
      <c r="AG214" s="94">
        <f>SUM(AG212:AG213)</f>
        <v>0</v>
      </c>
      <c r="AH214" s="94"/>
    </row>
    <row r="215" spans="1:34" s="99" customFormat="1" x14ac:dyDescent="0.55000000000000004">
      <c r="A215" s="122" t="s">
        <v>15374</v>
      </c>
      <c r="B215" s="109">
        <v>113</v>
      </c>
      <c r="C215" s="102">
        <v>10472</v>
      </c>
      <c r="D215" s="90" t="s">
        <v>4764</v>
      </c>
      <c r="E215" s="102" t="s">
        <v>34</v>
      </c>
      <c r="F215" s="102">
        <v>23587</v>
      </c>
      <c r="G215" s="102">
        <v>4</v>
      </c>
      <c r="H215" s="102">
        <v>0</v>
      </c>
      <c r="I215" s="98">
        <v>63</v>
      </c>
      <c r="J215" s="102" t="s">
        <v>62</v>
      </c>
      <c r="K215" s="94">
        <f>((G215*400)+(H215*100))+I215</f>
        <v>1663</v>
      </c>
      <c r="L215" s="94">
        <v>4000</v>
      </c>
      <c r="M215" s="94">
        <f>K215*L215</f>
        <v>6652000</v>
      </c>
      <c r="N215" s="102"/>
      <c r="O215" s="111"/>
      <c r="P215" s="96"/>
      <c r="Q215" s="111"/>
      <c r="R215" s="111"/>
      <c r="S215" s="97"/>
      <c r="T215" s="102"/>
      <c r="U215" s="102"/>
      <c r="V215" s="102"/>
      <c r="W215" s="94"/>
      <c r="X215" s="98"/>
      <c r="Y215" s="94"/>
      <c r="Z215" s="94"/>
      <c r="AA215" s="89"/>
      <c r="AB215" s="89"/>
      <c r="AC215" s="94"/>
      <c r="AD215" s="94">
        <f>IF(AND(AC215="",M215=""),0,IF((AC215=""),M215,IF((M215=""),AC215,AC215+M215)))</f>
        <v>6652000</v>
      </c>
      <c r="AE215" s="94">
        <f>IF( (X215=""),AD215*1,AD215*(X215/100) )</f>
        <v>6652000</v>
      </c>
      <c r="AF215" s="94">
        <v>0</v>
      </c>
      <c r="AG215" s="94">
        <f>IF((AF215-AE215) &gt; 1,0,IF((AF215-AE215)&lt;0,AE215-AF215,AF215-AE215))</f>
        <v>6652000</v>
      </c>
      <c r="AH215" s="94">
        <v>0.3</v>
      </c>
    </row>
    <row r="216" spans="1:34" s="99" customFormat="1" x14ac:dyDescent="0.55000000000000004">
      <c r="A216" s="122"/>
      <c r="B216" s="109"/>
      <c r="C216" s="102"/>
      <c r="D216" s="90"/>
      <c r="E216" s="102"/>
      <c r="F216" s="102"/>
      <c r="G216" s="102"/>
      <c r="H216" s="102"/>
      <c r="I216" s="98"/>
      <c r="J216" s="102"/>
      <c r="K216" s="94"/>
      <c r="L216" s="94" t="s">
        <v>63</v>
      </c>
      <c r="M216" s="94">
        <f>SUM(M215:M215)</f>
        <v>6652000</v>
      </c>
      <c r="N216" s="102"/>
      <c r="O216" s="111"/>
      <c r="P216" s="96"/>
      <c r="Q216" s="111"/>
      <c r="R216" s="111"/>
      <c r="S216" s="97"/>
      <c r="T216" s="102"/>
      <c r="U216" s="102"/>
      <c r="V216" s="102"/>
      <c r="W216" s="94"/>
      <c r="X216" s="98"/>
      <c r="Y216" s="94"/>
      <c r="Z216" s="94"/>
      <c r="AA216" s="89"/>
      <c r="AB216" s="89"/>
      <c r="AC216" s="94"/>
      <c r="AD216" s="94"/>
      <c r="AE216" s="94">
        <f>SUM(AE215:AE215)</f>
        <v>6652000</v>
      </c>
      <c r="AF216" s="94"/>
      <c r="AG216" s="94">
        <f>SUM(AG215:AG215)</f>
        <v>6652000</v>
      </c>
      <c r="AH216" s="94"/>
    </row>
    <row r="217" spans="1:34" s="99" customFormat="1" x14ac:dyDescent="0.55000000000000004">
      <c r="A217" s="122"/>
      <c r="B217" s="109"/>
      <c r="C217" s="102"/>
      <c r="D217" s="90"/>
      <c r="E217" s="102"/>
      <c r="F217" s="102"/>
      <c r="G217" s="102"/>
      <c r="H217" s="102"/>
      <c r="I217" s="98"/>
      <c r="J217" s="102"/>
      <c r="K217" s="94"/>
      <c r="L217" s="94"/>
      <c r="M217" s="94"/>
      <c r="N217" s="102"/>
      <c r="O217" s="111"/>
      <c r="P217" s="96"/>
      <c r="Q217" s="111"/>
      <c r="R217" s="111"/>
      <c r="S217" s="97"/>
      <c r="T217" s="102"/>
      <c r="U217" s="102"/>
      <c r="V217" s="102"/>
      <c r="W217" s="94"/>
      <c r="X217" s="98"/>
      <c r="Y217" s="94"/>
      <c r="Z217" s="94"/>
      <c r="AA217" s="89"/>
      <c r="AB217" s="89"/>
      <c r="AC217" s="94"/>
      <c r="AD217" s="94"/>
      <c r="AE217" s="94"/>
      <c r="AF217" s="94"/>
      <c r="AG217" s="94"/>
      <c r="AH217" s="94"/>
    </row>
    <row r="218" spans="1:34" s="99" customFormat="1" x14ac:dyDescent="0.55000000000000004">
      <c r="A218" s="122"/>
      <c r="B218" s="109"/>
      <c r="C218" s="102"/>
      <c r="D218" s="90"/>
      <c r="E218" s="102"/>
      <c r="F218" s="102"/>
      <c r="G218" s="102"/>
      <c r="H218" s="102"/>
      <c r="I218" s="98"/>
      <c r="J218" s="102"/>
      <c r="K218" s="94"/>
      <c r="L218" s="94"/>
      <c r="M218" s="94"/>
      <c r="N218" s="102">
        <v>1</v>
      </c>
      <c r="O218" s="111" t="s">
        <v>314</v>
      </c>
      <c r="P218" s="96">
        <v>3570800406524</v>
      </c>
      <c r="Q218" s="111" t="s">
        <v>315</v>
      </c>
      <c r="R218" s="111" t="s">
        <v>316</v>
      </c>
      <c r="S218" s="97"/>
      <c r="T218" s="102" t="s">
        <v>1907</v>
      </c>
      <c r="U218" s="102" t="s">
        <v>45</v>
      </c>
      <c r="V218" s="102" t="s">
        <v>62</v>
      </c>
      <c r="W218" s="94">
        <v>289</v>
      </c>
      <c r="X218" s="98">
        <v>100</v>
      </c>
      <c r="Y218" s="94">
        <v>5650</v>
      </c>
      <c r="Z218" s="94">
        <f>W218*Y218</f>
        <v>1632850</v>
      </c>
      <c r="AA218" s="89">
        <v>2</v>
      </c>
      <c r="AB218" s="89">
        <v>2</v>
      </c>
      <c r="AC218" s="94">
        <f>(Z218*(100-AB218))/100</f>
        <v>1600193</v>
      </c>
      <c r="AD218" s="94">
        <f>IF(AND(AC218="",M218=""),0,IF((AC218=""),M218, IF( (M218=""),AC218,AC218+M218)))</f>
        <v>1600193</v>
      </c>
      <c r="AE218" s="94">
        <f>IF( (X218=""),AD218*1,( M218+(SUM(AC218:AC218)) )*(X218/100) )</f>
        <v>1600193</v>
      </c>
      <c r="AF218" s="94">
        <v>0</v>
      </c>
      <c r="AG218" s="94">
        <f>IF((AF218-AE218) &gt; 1,0,IF((AF218-AE218)&lt;0,AE218-AF218,AF218-AE218))</f>
        <v>1600193</v>
      </c>
      <c r="AH218" s="94">
        <v>0.3</v>
      </c>
    </row>
    <row r="219" spans="1:34" s="99" customFormat="1" x14ac:dyDescent="0.55000000000000004">
      <c r="A219" s="122"/>
      <c r="B219" s="109"/>
      <c r="C219" s="102"/>
      <c r="D219" s="90"/>
      <c r="E219" s="102"/>
      <c r="F219" s="102"/>
      <c r="G219" s="102"/>
      <c r="H219" s="102"/>
      <c r="I219" s="98"/>
      <c r="J219" s="102"/>
      <c r="K219" s="94"/>
      <c r="L219" s="94"/>
      <c r="M219" s="94"/>
      <c r="N219" s="102">
        <v>2</v>
      </c>
      <c r="O219" s="111" t="s">
        <v>314</v>
      </c>
      <c r="P219" s="96">
        <v>3570800406524</v>
      </c>
      <c r="Q219" s="111" t="s">
        <v>315</v>
      </c>
      <c r="R219" s="111" t="s">
        <v>316</v>
      </c>
      <c r="S219" s="97" t="s">
        <v>317</v>
      </c>
      <c r="T219" s="102" t="s">
        <v>1907</v>
      </c>
      <c r="U219" s="102" t="s">
        <v>45</v>
      </c>
      <c r="V219" s="102" t="s">
        <v>62</v>
      </c>
      <c r="W219" s="94">
        <v>28</v>
      </c>
      <c r="X219" s="98">
        <v>100</v>
      </c>
      <c r="Y219" s="94">
        <v>5650</v>
      </c>
      <c r="Z219" s="94">
        <f>W219*Y219</f>
        <v>158200</v>
      </c>
      <c r="AA219" s="89">
        <v>2</v>
      </c>
      <c r="AB219" s="89">
        <v>2</v>
      </c>
      <c r="AC219" s="94">
        <f>(Z219*(100-AB219))/100</f>
        <v>155036</v>
      </c>
      <c r="AD219" s="94">
        <f>IF(AND(AC219="",M218=""),0,IF((AC219=""),M218, IF( (M218=""),AC219,AC219+M218)))</f>
        <v>155036</v>
      </c>
      <c r="AE219" s="94">
        <f>IF( (X219=""),AD219*1,( M218+(SUM(AC219:AC219)) )*(X219/100) )</f>
        <v>155036</v>
      </c>
      <c r="AF219" s="94">
        <v>0</v>
      </c>
      <c r="AG219" s="94">
        <f>IF((AF219-AE219) &gt; 1,0,IF((AF219-AE219)&lt;0,AE219-AF219,AF219-AE219))</f>
        <v>155036</v>
      </c>
      <c r="AH219" s="94">
        <v>0.3</v>
      </c>
    </row>
    <row r="220" spans="1:34" s="99" customFormat="1" x14ac:dyDescent="0.55000000000000004">
      <c r="A220" s="122"/>
      <c r="B220" s="109"/>
      <c r="C220" s="102"/>
      <c r="D220" s="90"/>
      <c r="E220" s="102"/>
      <c r="F220" s="102"/>
      <c r="G220" s="102"/>
      <c r="H220" s="102"/>
      <c r="I220" s="98"/>
      <c r="J220" s="102"/>
      <c r="K220" s="94"/>
      <c r="L220" s="94"/>
      <c r="M220" s="94"/>
      <c r="N220" s="102">
        <v>3</v>
      </c>
      <c r="O220" s="111"/>
      <c r="P220" s="96"/>
      <c r="Q220" s="111"/>
      <c r="R220" s="111"/>
      <c r="S220" s="97"/>
      <c r="T220" s="102" t="s">
        <v>15277</v>
      </c>
      <c r="U220" s="102" t="s">
        <v>45</v>
      </c>
      <c r="V220" s="102" t="s">
        <v>52</v>
      </c>
      <c r="W220" s="94">
        <v>150</v>
      </c>
      <c r="X220" s="98">
        <v>100</v>
      </c>
      <c r="Y220" s="94">
        <v>6750</v>
      </c>
      <c r="Z220" s="94">
        <f>W220*Y220</f>
        <v>1012500</v>
      </c>
      <c r="AA220" s="89">
        <v>2</v>
      </c>
      <c r="AB220" s="89">
        <v>2</v>
      </c>
      <c r="AC220" s="94">
        <f>(Z220*(100-AB220))/100</f>
        <v>992250</v>
      </c>
      <c r="AD220" s="94">
        <f>IF(AND(AC220="",M219=""),0,IF((AC220=""),M219, IF( (M219=""),AC220,AC220+M219)))</f>
        <v>992250</v>
      </c>
      <c r="AE220" s="94">
        <f>IF( (X220=""),AD220*1,( M219+(SUM(AC220:AC220)) )*(X220/100) )</f>
        <v>992250</v>
      </c>
      <c r="AF220" s="94">
        <v>0</v>
      </c>
      <c r="AG220" s="94">
        <f>IF((AF220-AE220) &gt; 1,0,IF((AF220-AE220)&lt;0,AE220-AF220,AF220-AE220))</f>
        <v>992250</v>
      </c>
      <c r="AH220" s="94">
        <v>0.02</v>
      </c>
    </row>
    <row r="221" spans="1:34" s="99" customFormat="1" x14ac:dyDescent="0.55000000000000004">
      <c r="A221" s="122"/>
      <c r="B221" s="109"/>
      <c r="C221" s="102"/>
      <c r="D221" s="90"/>
      <c r="E221" s="102"/>
      <c r="F221" s="102"/>
      <c r="G221" s="102"/>
      <c r="H221" s="102"/>
      <c r="I221" s="98"/>
      <c r="J221" s="102"/>
      <c r="K221" s="94"/>
      <c r="L221" s="94"/>
      <c r="M221" s="94"/>
      <c r="N221" s="102">
        <v>4</v>
      </c>
      <c r="O221" s="111"/>
      <c r="P221" s="96"/>
      <c r="Q221" s="111"/>
      <c r="R221" s="111"/>
      <c r="S221" s="97"/>
      <c r="T221" s="102" t="s">
        <v>439</v>
      </c>
      <c r="U221" s="102" t="s">
        <v>45</v>
      </c>
      <c r="V221" s="102" t="s">
        <v>62</v>
      </c>
      <c r="W221" s="94">
        <v>215</v>
      </c>
      <c r="X221" s="98">
        <v>100</v>
      </c>
      <c r="Y221" s="94">
        <v>6050</v>
      </c>
      <c r="Z221" s="94">
        <f>W221*Y221</f>
        <v>1300750</v>
      </c>
      <c r="AA221" s="89">
        <v>2</v>
      </c>
      <c r="AB221" s="89">
        <v>2</v>
      </c>
      <c r="AC221" s="94">
        <f>(Z221*(100-AB221))/100</f>
        <v>1274735</v>
      </c>
      <c r="AD221" s="94">
        <f>IF(AND(AC221="",M220=""),0,IF((AC221=""),M220, IF( (M220=""),AC221,AC221+M220)))</f>
        <v>1274735</v>
      </c>
      <c r="AE221" s="94">
        <f>IF( (X221=""),AD221*1,( M220+(SUM(AC221:AC221)) )*(X221/100) )</f>
        <v>1274735</v>
      </c>
      <c r="AF221" s="94">
        <v>0</v>
      </c>
      <c r="AG221" s="94">
        <f>IF((AF221-AE221) &gt; 1,0,IF((AF221-AE221)&lt;0,AE221-AF221,AF221-AE221))</f>
        <v>1274735</v>
      </c>
      <c r="AH221" s="94">
        <v>0.3</v>
      </c>
    </row>
    <row r="222" spans="1:34" s="99" customFormat="1" x14ac:dyDescent="0.55000000000000004">
      <c r="A222" s="122"/>
      <c r="B222" s="109"/>
      <c r="C222" s="102"/>
      <c r="D222" s="90"/>
      <c r="E222" s="102"/>
      <c r="F222" s="102"/>
      <c r="G222" s="102"/>
      <c r="H222" s="102"/>
      <c r="I222" s="98"/>
      <c r="J222" s="102"/>
      <c r="K222" s="94"/>
      <c r="L222" s="94"/>
      <c r="M222" s="94"/>
      <c r="N222" s="102"/>
      <c r="O222" s="111"/>
      <c r="P222" s="96"/>
      <c r="Q222" s="111"/>
      <c r="R222" s="111"/>
      <c r="S222" s="97"/>
      <c r="T222" s="102"/>
      <c r="U222" s="102"/>
      <c r="V222" s="102"/>
      <c r="W222" s="94"/>
      <c r="X222" s="98"/>
      <c r="Y222" s="94"/>
      <c r="Z222" s="94"/>
      <c r="AA222" s="89"/>
      <c r="AB222" s="89"/>
      <c r="AC222" s="94"/>
      <c r="AD222" s="94"/>
      <c r="AE222" s="94"/>
      <c r="AF222" s="94"/>
      <c r="AG222" s="94"/>
      <c r="AH222" s="94"/>
    </row>
    <row r="223" spans="1:34" s="99" customFormat="1" x14ac:dyDescent="0.55000000000000004">
      <c r="A223" s="122"/>
      <c r="B223" s="109"/>
      <c r="C223" s="102"/>
      <c r="D223" s="90"/>
      <c r="E223" s="102"/>
      <c r="F223" s="102"/>
      <c r="G223" s="102"/>
      <c r="H223" s="102"/>
      <c r="I223" s="98"/>
      <c r="J223" s="102"/>
      <c r="K223" s="94"/>
      <c r="L223" s="94"/>
      <c r="M223" s="94"/>
      <c r="N223" s="102">
        <v>1</v>
      </c>
      <c r="O223" s="111"/>
      <c r="P223" s="96"/>
      <c r="Q223" s="111"/>
      <c r="R223" s="111"/>
      <c r="S223" s="97"/>
      <c r="T223" s="102" t="s">
        <v>5542</v>
      </c>
      <c r="U223" s="102" t="s">
        <v>45</v>
      </c>
      <c r="V223" s="102" t="s">
        <v>62</v>
      </c>
      <c r="W223" s="94">
        <v>150</v>
      </c>
      <c r="X223" s="98">
        <v>100</v>
      </c>
      <c r="Y223" s="94">
        <v>6600</v>
      </c>
      <c r="Z223" s="94">
        <f>W223*Y223</f>
        <v>990000</v>
      </c>
      <c r="AA223" s="89">
        <v>2</v>
      </c>
      <c r="AB223" s="89">
        <v>2</v>
      </c>
      <c r="AC223" s="94">
        <f>(Z223*(100-AB223))/100</f>
        <v>970200</v>
      </c>
      <c r="AD223" s="94">
        <f>IF(AND(AC223="",M221=""),0,IF((AC223=""),M221, IF( (M221=""),AC223,AC223+M221)))</f>
        <v>970200</v>
      </c>
      <c r="AE223" s="94">
        <f>IF( (X223=""),AD223*1,( M221+(SUM(AC223:AC223)) )*(X223/100) )</f>
        <v>970200</v>
      </c>
      <c r="AF223" s="94">
        <v>0</v>
      </c>
      <c r="AG223" s="94">
        <f>IF((AF223-AE223) &gt; 1,0,IF((AF223-AE223)&lt;0,AE223-AF223,AF223-AE223))</f>
        <v>970200</v>
      </c>
      <c r="AH223" s="94">
        <v>0.3</v>
      </c>
    </row>
    <row r="224" spans="1:34" s="99" customFormat="1" x14ac:dyDescent="0.55000000000000004">
      <c r="A224" s="122"/>
      <c r="B224" s="109"/>
      <c r="C224" s="102"/>
      <c r="D224" s="90"/>
      <c r="E224" s="102"/>
      <c r="F224" s="102"/>
      <c r="G224" s="102"/>
      <c r="H224" s="102"/>
      <c r="I224" s="98"/>
      <c r="J224" s="102"/>
      <c r="K224" s="94"/>
      <c r="L224" s="94"/>
      <c r="M224" s="94"/>
      <c r="N224" s="102"/>
      <c r="O224" s="111"/>
      <c r="P224" s="96"/>
      <c r="Q224" s="111"/>
      <c r="R224" s="111"/>
      <c r="S224" s="97"/>
      <c r="T224" s="102"/>
      <c r="U224" s="102"/>
      <c r="V224" s="102"/>
      <c r="W224" s="94"/>
      <c r="X224" s="98"/>
      <c r="Y224" s="94"/>
      <c r="Z224" s="94"/>
      <c r="AA224" s="89"/>
      <c r="AB224" s="89"/>
      <c r="AC224" s="94"/>
      <c r="AD224" s="94"/>
      <c r="AE224" s="94"/>
      <c r="AF224" s="94"/>
      <c r="AG224" s="94"/>
      <c r="AH224" s="94"/>
    </row>
    <row r="225" spans="1:34" s="99" customFormat="1" x14ac:dyDescent="0.55000000000000004">
      <c r="A225" s="122"/>
      <c r="B225" s="109"/>
      <c r="C225" s="102"/>
      <c r="D225" s="90"/>
      <c r="E225" s="102"/>
      <c r="F225" s="102"/>
      <c r="G225" s="102"/>
      <c r="H225" s="102"/>
      <c r="I225" s="98"/>
      <c r="J225" s="102"/>
      <c r="K225" s="94"/>
      <c r="L225" s="94"/>
      <c r="M225" s="94"/>
      <c r="N225" s="102">
        <v>1</v>
      </c>
      <c r="O225" s="111"/>
      <c r="P225" s="96"/>
      <c r="Q225" s="111"/>
      <c r="R225" s="111"/>
      <c r="S225" s="97"/>
      <c r="T225" s="102" t="s">
        <v>95</v>
      </c>
      <c r="U225" s="102" t="s">
        <v>45</v>
      </c>
      <c r="V225" s="102" t="s">
        <v>62</v>
      </c>
      <c r="W225" s="94">
        <v>180</v>
      </c>
      <c r="X225" s="98">
        <v>100</v>
      </c>
      <c r="Y225" s="94">
        <v>5500</v>
      </c>
      <c r="Z225" s="94">
        <f>W225*Y225</f>
        <v>990000</v>
      </c>
      <c r="AA225" s="89">
        <v>2</v>
      </c>
      <c r="AB225" s="89">
        <v>2</v>
      </c>
      <c r="AC225" s="94">
        <f>(Z225*(100-AB225))/100</f>
        <v>970200</v>
      </c>
      <c r="AD225" s="94">
        <f>IF(AND(AC225="",M224=""),0,IF((AC225=""),M224, IF( (M224=""),AC225,AC225+M224)))</f>
        <v>970200</v>
      </c>
      <c r="AE225" s="94">
        <f>IF( (X225=""),AD225*1,( M224+(SUM(AC225:AC225)) )*(X225/100) )</f>
        <v>970200</v>
      </c>
      <c r="AF225" s="94">
        <v>0</v>
      </c>
      <c r="AG225" s="94">
        <f>IF((AF225-AE225) &gt; 1,0,IF((AF225-AE225)&lt;0,AE225-AF225,AF225-AE225))</f>
        <v>970200</v>
      </c>
      <c r="AH225" s="94">
        <v>0.3</v>
      </c>
    </row>
    <row r="226" spans="1:34" s="99" customFormat="1" x14ac:dyDescent="0.55000000000000004">
      <c r="A226" s="122"/>
      <c r="B226" s="109"/>
      <c r="C226" s="102"/>
      <c r="D226" s="90"/>
      <c r="E226" s="102"/>
      <c r="F226" s="102"/>
      <c r="G226" s="102"/>
      <c r="H226" s="102"/>
      <c r="I226" s="98"/>
      <c r="J226" s="102"/>
      <c r="K226" s="94"/>
      <c r="L226" s="94"/>
      <c r="M226" s="94"/>
      <c r="N226" s="102"/>
      <c r="O226" s="111"/>
      <c r="P226" s="96"/>
      <c r="Q226" s="111"/>
      <c r="R226" s="111"/>
      <c r="S226" s="97"/>
      <c r="T226" s="102"/>
      <c r="U226" s="102"/>
      <c r="V226" s="102"/>
      <c r="W226" s="94"/>
      <c r="X226" s="98"/>
      <c r="Y226" s="94"/>
      <c r="Z226" s="94"/>
      <c r="AA226" s="89"/>
      <c r="AB226" s="89"/>
      <c r="AC226" s="94"/>
      <c r="AD226" s="94"/>
      <c r="AE226" s="94"/>
      <c r="AF226" s="94"/>
      <c r="AG226" s="94"/>
      <c r="AH226" s="94"/>
    </row>
    <row r="227" spans="1:34" s="99" customFormat="1" x14ac:dyDescent="0.55000000000000004">
      <c r="A227" s="122"/>
      <c r="B227" s="109"/>
      <c r="C227" s="102"/>
      <c r="D227" s="90"/>
      <c r="E227" s="102"/>
      <c r="F227" s="102"/>
      <c r="G227" s="102"/>
      <c r="H227" s="102"/>
      <c r="I227" s="98"/>
      <c r="J227" s="102"/>
      <c r="K227" s="94"/>
      <c r="L227" s="94"/>
      <c r="M227" s="94"/>
      <c r="N227" s="102">
        <v>1</v>
      </c>
      <c r="O227" s="111"/>
      <c r="P227" s="96"/>
      <c r="Q227" s="111"/>
      <c r="R227" s="111"/>
      <c r="S227" s="97"/>
      <c r="T227" s="102" t="s">
        <v>15277</v>
      </c>
      <c r="U227" s="102" t="s">
        <v>45</v>
      </c>
      <c r="V227" s="102" t="s">
        <v>62</v>
      </c>
      <c r="W227" s="94">
        <v>8</v>
      </c>
      <c r="X227" s="98">
        <v>100</v>
      </c>
      <c r="Y227" s="94">
        <v>6750</v>
      </c>
      <c r="Z227" s="94">
        <f>W227*Y227</f>
        <v>54000</v>
      </c>
      <c r="AA227" s="89">
        <v>2</v>
      </c>
      <c r="AB227" s="89">
        <v>2</v>
      </c>
      <c r="AC227" s="94">
        <f>(Z227*(100-AB227))/100</f>
        <v>52920</v>
      </c>
      <c r="AD227" s="94">
        <f>IF(AND(AC227="",M226=""),0,IF((AC227=""),M226, IF( (M226=""),AC227,AC227+M226)))</f>
        <v>52920</v>
      </c>
      <c r="AE227" s="94">
        <f>IF( (X227=""),AD227*1,( M226+(SUM(AC227:AC227)) )*(X227/100) )</f>
        <v>52920</v>
      </c>
      <c r="AF227" s="94">
        <v>0</v>
      </c>
      <c r="AG227" s="94">
        <f>IF((AF227-AE227) &gt; 1,0,IF((AF227-AE227)&lt;0,AE227-AF227,AF227-AE227))</f>
        <v>52920</v>
      </c>
      <c r="AH227" s="94">
        <v>0.3</v>
      </c>
    </row>
    <row r="228" spans="1:34" s="99" customFormat="1" x14ac:dyDescent="0.55000000000000004">
      <c r="A228" s="122"/>
      <c r="B228" s="109"/>
      <c r="C228" s="102"/>
      <c r="D228" s="90"/>
      <c r="E228" s="102"/>
      <c r="F228" s="102"/>
      <c r="G228" s="102"/>
      <c r="H228" s="102"/>
      <c r="I228" s="98"/>
      <c r="J228" s="102"/>
      <c r="K228" s="94"/>
      <c r="L228" s="94"/>
      <c r="M228" s="94"/>
      <c r="N228" s="102"/>
      <c r="O228" s="111"/>
      <c r="P228" s="96"/>
      <c r="Q228" s="111"/>
      <c r="R228" s="111"/>
      <c r="S228" s="97"/>
      <c r="T228" s="102"/>
      <c r="U228" s="102"/>
      <c r="V228" s="102"/>
      <c r="W228" s="94"/>
      <c r="X228" s="98"/>
      <c r="Y228" s="94"/>
      <c r="Z228" s="94"/>
      <c r="AA228" s="89"/>
      <c r="AB228" s="89"/>
      <c r="AC228" s="94"/>
      <c r="AD228" s="94"/>
      <c r="AE228" s="94"/>
      <c r="AF228" s="94"/>
      <c r="AG228" s="94"/>
      <c r="AH228" s="94"/>
    </row>
    <row r="229" spans="1:34" s="99" customFormat="1" x14ac:dyDescent="0.55000000000000004">
      <c r="A229" s="122"/>
      <c r="B229" s="109"/>
      <c r="C229" s="102"/>
      <c r="D229" s="90"/>
      <c r="E229" s="102"/>
      <c r="F229" s="102"/>
      <c r="G229" s="102"/>
      <c r="H229" s="102"/>
      <c r="I229" s="98"/>
      <c r="J229" s="102"/>
      <c r="K229" s="94"/>
      <c r="L229" s="94"/>
      <c r="M229" s="94"/>
      <c r="N229" s="102">
        <v>1</v>
      </c>
      <c r="O229" s="111"/>
      <c r="P229" s="96"/>
      <c r="Q229" s="111"/>
      <c r="R229" s="111"/>
      <c r="S229" s="97"/>
      <c r="T229" s="102" t="s">
        <v>15339</v>
      </c>
      <c r="U229" s="102" t="s">
        <v>45</v>
      </c>
      <c r="V229" s="102" t="s">
        <v>62</v>
      </c>
      <c r="W229" s="94">
        <v>45</v>
      </c>
      <c r="X229" s="98">
        <v>100</v>
      </c>
      <c r="Y229" s="94">
        <v>6600</v>
      </c>
      <c r="Z229" s="94">
        <f>W229*Y229</f>
        <v>297000</v>
      </c>
      <c r="AA229" s="89">
        <v>2</v>
      </c>
      <c r="AB229" s="89">
        <v>2</v>
      </c>
      <c r="AC229" s="94">
        <f>(Z229*(100-AB229))/100</f>
        <v>291060</v>
      </c>
      <c r="AD229" s="94">
        <f>IF(AND(AC229="",M228=""),0,IF((AC229=""),M228, IF( (M228=""),AC229,AC229+M228)))</f>
        <v>291060</v>
      </c>
      <c r="AE229" s="94">
        <f>IF( (X229=""),AD229*1,( M228+(SUM(AC229:AC229)) )*(X229/100) )</f>
        <v>291060</v>
      </c>
      <c r="AF229" s="94">
        <v>0</v>
      </c>
      <c r="AG229" s="94">
        <f>IF((AF229-AE229) &gt; 1,0,IF((AF229-AE229)&lt;0,AE229-AF229,AF229-AE229))</f>
        <v>291060</v>
      </c>
      <c r="AH229" s="94">
        <v>0.3</v>
      </c>
    </row>
    <row r="230" spans="1:34" s="99" customFormat="1" x14ac:dyDescent="0.55000000000000004">
      <c r="A230" s="122"/>
      <c r="B230" s="109"/>
      <c r="C230" s="102"/>
      <c r="D230" s="90"/>
      <c r="E230" s="102"/>
      <c r="F230" s="102"/>
      <c r="G230" s="102"/>
      <c r="H230" s="102"/>
      <c r="I230" s="98"/>
      <c r="J230" s="102"/>
      <c r="K230" s="94"/>
      <c r="L230" s="94"/>
      <c r="M230" s="94"/>
      <c r="N230" s="102"/>
      <c r="O230" s="111"/>
      <c r="P230" s="96"/>
      <c r="Q230" s="111"/>
      <c r="R230" s="111"/>
      <c r="S230" s="97"/>
      <c r="T230" s="102"/>
      <c r="U230" s="102"/>
      <c r="V230" s="102"/>
      <c r="W230" s="94"/>
      <c r="X230" s="98"/>
      <c r="Y230" s="94"/>
      <c r="Z230" s="94"/>
      <c r="AA230" s="89"/>
      <c r="AB230" s="89"/>
      <c r="AC230" s="94"/>
      <c r="AD230" s="94"/>
      <c r="AE230" s="94"/>
      <c r="AF230" s="94"/>
      <c r="AG230" s="94"/>
      <c r="AH230" s="94"/>
    </row>
    <row r="231" spans="1:34" s="99" customFormat="1" x14ac:dyDescent="0.55000000000000004">
      <c r="A231" s="122"/>
      <c r="B231" s="109"/>
      <c r="C231" s="102"/>
      <c r="D231" s="90"/>
      <c r="E231" s="102"/>
      <c r="F231" s="102"/>
      <c r="G231" s="102"/>
      <c r="H231" s="102"/>
      <c r="I231" s="98"/>
      <c r="J231" s="102"/>
      <c r="K231" s="94"/>
      <c r="L231" s="94"/>
      <c r="M231" s="94"/>
      <c r="N231" s="102">
        <v>1</v>
      </c>
      <c r="O231" s="111"/>
      <c r="P231" s="96"/>
      <c r="Q231" s="111"/>
      <c r="R231" s="111"/>
      <c r="S231" s="97"/>
      <c r="T231" s="102" t="s">
        <v>15339</v>
      </c>
      <c r="U231" s="102" t="s">
        <v>45</v>
      </c>
      <c r="V231" s="102" t="s">
        <v>62</v>
      </c>
      <c r="W231" s="94">
        <v>45</v>
      </c>
      <c r="X231" s="98">
        <v>100</v>
      </c>
      <c r="Y231" s="94">
        <v>6600</v>
      </c>
      <c r="Z231" s="94">
        <f>W231*Y231</f>
        <v>297000</v>
      </c>
      <c r="AA231" s="89">
        <v>2</v>
      </c>
      <c r="AB231" s="89">
        <v>2</v>
      </c>
      <c r="AC231" s="94">
        <f>(Z231*(100-AB231))/100</f>
        <v>291060</v>
      </c>
      <c r="AD231" s="94">
        <f>IF(AND(AC231="",M230=""),0,IF((AC231=""),M230, IF( (M230=""),AC231,AC231+M230)))</f>
        <v>291060</v>
      </c>
      <c r="AE231" s="94">
        <f>IF( (X231=""),AD231*1,( M230+(SUM(AC231:AC231)) )*(X231/100) )</f>
        <v>291060</v>
      </c>
      <c r="AF231" s="94">
        <v>0</v>
      </c>
      <c r="AG231" s="94">
        <f>IF((AF231-AE231) &gt; 1,0,IF((AF231-AE231)&lt;0,AE231-AF231,AF231-AE231))</f>
        <v>291060</v>
      </c>
      <c r="AH231" s="94">
        <v>0.3</v>
      </c>
    </row>
    <row r="232" spans="1:34" s="99" customFormat="1" x14ac:dyDescent="0.55000000000000004">
      <c r="A232" s="122"/>
      <c r="B232" s="109"/>
      <c r="C232" s="102"/>
      <c r="D232" s="90"/>
      <c r="E232" s="102"/>
      <c r="F232" s="102"/>
      <c r="G232" s="102"/>
      <c r="H232" s="102"/>
      <c r="I232" s="98"/>
      <c r="J232" s="102"/>
      <c r="K232" s="94"/>
      <c r="L232" s="94"/>
      <c r="M232" s="94"/>
      <c r="N232" s="102">
        <v>2</v>
      </c>
      <c r="O232" s="111"/>
      <c r="P232" s="96"/>
      <c r="Q232" s="111"/>
      <c r="R232" s="111"/>
      <c r="S232" s="97"/>
      <c r="T232" s="102" t="s">
        <v>15158</v>
      </c>
      <c r="U232" s="102" t="s">
        <v>45</v>
      </c>
      <c r="V232" s="102" t="s">
        <v>62</v>
      </c>
      <c r="W232" s="94">
        <v>75</v>
      </c>
      <c r="X232" s="98">
        <v>100</v>
      </c>
      <c r="Y232" s="94">
        <v>2650</v>
      </c>
      <c r="Z232" s="94">
        <f>W232*Y232</f>
        <v>198750</v>
      </c>
      <c r="AA232" s="89">
        <v>2</v>
      </c>
      <c r="AB232" s="89">
        <v>2</v>
      </c>
      <c r="AC232" s="94">
        <f>(Z232*(100-AB232))/100</f>
        <v>194775</v>
      </c>
      <c r="AD232" s="94">
        <f>IF(AND(AC232="",M231=""),0,IF((AC232=""),M231, IF( (M231=""),AC232,AC232+M231)))</f>
        <v>194775</v>
      </c>
      <c r="AE232" s="94">
        <f>IF( (X232=""),AD232*1,( M231+(SUM(AC232:AC232)) )*(X232/100) )</f>
        <v>194775</v>
      </c>
      <c r="AF232" s="94">
        <v>0</v>
      </c>
      <c r="AG232" s="94">
        <f>IF((AF232-AE232) &gt; 1,0,IF((AF232-AE232)&lt;0,AE232-AF232,AF232-AE232))</f>
        <v>194775</v>
      </c>
      <c r="AH232" s="94">
        <v>0.3</v>
      </c>
    </row>
    <row r="233" spans="1:34" s="99" customFormat="1" x14ac:dyDescent="0.55000000000000004">
      <c r="A233" s="122"/>
      <c r="B233" s="109"/>
      <c r="C233" s="102"/>
      <c r="D233" s="90"/>
      <c r="E233" s="102"/>
      <c r="F233" s="102"/>
      <c r="G233" s="102"/>
      <c r="H233" s="102"/>
      <c r="I233" s="98"/>
      <c r="J233" s="102"/>
      <c r="K233" s="94"/>
      <c r="L233" s="94"/>
      <c r="M233" s="94"/>
      <c r="N233" s="102"/>
      <c r="O233" s="111"/>
      <c r="P233" s="96"/>
      <c r="Q233" s="111"/>
      <c r="R233" s="111"/>
      <c r="S233" s="97"/>
      <c r="T233" s="102"/>
      <c r="U233" s="102"/>
      <c r="V233" s="102"/>
      <c r="W233" s="94"/>
      <c r="X233" s="98"/>
      <c r="Y233" s="94"/>
      <c r="Z233" s="94"/>
      <c r="AA233" s="89"/>
      <c r="AB233" s="89"/>
      <c r="AC233" s="94"/>
      <c r="AD233" s="94"/>
      <c r="AE233" s="94"/>
      <c r="AF233" s="94"/>
      <c r="AG233" s="94"/>
      <c r="AH233" s="94"/>
    </row>
    <row r="234" spans="1:34" s="99" customFormat="1" x14ac:dyDescent="0.55000000000000004">
      <c r="A234" s="122"/>
      <c r="B234" s="109"/>
      <c r="C234" s="102"/>
      <c r="D234" s="90"/>
      <c r="E234" s="102"/>
      <c r="F234" s="102"/>
      <c r="G234" s="102"/>
      <c r="H234" s="102"/>
      <c r="I234" s="98"/>
      <c r="J234" s="102"/>
      <c r="K234" s="94"/>
      <c r="L234" s="94"/>
      <c r="M234" s="94"/>
      <c r="N234" s="102">
        <v>1</v>
      </c>
      <c r="O234" s="111"/>
      <c r="P234" s="96"/>
      <c r="Q234" s="111"/>
      <c r="R234" s="111"/>
      <c r="S234" s="97"/>
      <c r="T234" s="102" t="s">
        <v>15339</v>
      </c>
      <c r="U234" s="102" t="s">
        <v>45</v>
      </c>
      <c r="V234" s="102" t="s">
        <v>62</v>
      </c>
      <c r="W234" s="94">
        <v>45</v>
      </c>
      <c r="X234" s="98">
        <v>100</v>
      </c>
      <c r="Y234" s="94">
        <v>6600</v>
      </c>
      <c r="Z234" s="94">
        <f>W234*Y234</f>
        <v>297000</v>
      </c>
      <c r="AA234" s="89">
        <v>2</v>
      </c>
      <c r="AB234" s="89">
        <v>2</v>
      </c>
      <c r="AC234" s="94">
        <f>(Z234*(100-AB234))/100</f>
        <v>291060</v>
      </c>
      <c r="AD234" s="94">
        <f>IF(AND(AC234="",M233=""),0,IF((AC234=""),M233, IF( (M233=""),AC234,AC234+M233)))</f>
        <v>291060</v>
      </c>
      <c r="AE234" s="94">
        <f>IF( (X234=""),AD234*1,( M233+(SUM(AC234:AC234)) )*(X234/100) )</f>
        <v>291060</v>
      </c>
      <c r="AF234" s="94">
        <v>0</v>
      </c>
      <c r="AG234" s="94">
        <f>IF((AF234-AE234) &gt; 1,0,IF((AF234-AE234)&lt;0,AE234-AF234,AF234-AE234))</f>
        <v>291060</v>
      </c>
      <c r="AH234" s="94">
        <v>0.3</v>
      </c>
    </row>
    <row r="235" spans="1:34" s="99" customFormat="1" x14ac:dyDescent="0.55000000000000004">
      <c r="A235" s="122"/>
      <c r="B235" s="109"/>
      <c r="C235" s="102"/>
      <c r="D235" s="90"/>
      <c r="E235" s="102"/>
      <c r="F235" s="102"/>
      <c r="G235" s="102"/>
      <c r="H235" s="102"/>
      <c r="I235" s="98"/>
      <c r="J235" s="102"/>
      <c r="K235" s="94"/>
      <c r="L235" s="94"/>
      <c r="M235" s="94"/>
      <c r="N235" s="102"/>
      <c r="O235" s="111"/>
      <c r="P235" s="96"/>
      <c r="Q235" s="111"/>
      <c r="R235" s="111"/>
      <c r="S235" s="97"/>
      <c r="T235" s="102"/>
      <c r="U235" s="102"/>
      <c r="V235" s="102"/>
      <c r="W235" s="94"/>
      <c r="X235" s="98"/>
      <c r="Y235" s="94"/>
      <c r="Z235" s="94"/>
      <c r="AA235" s="89"/>
      <c r="AB235" s="89"/>
      <c r="AC235" s="94"/>
      <c r="AD235" s="94"/>
      <c r="AE235" s="94"/>
      <c r="AF235" s="94"/>
      <c r="AG235" s="94"/>
      <c r="AH235" s="349" t="s">
        <v>15267</v>
      </c>
    </row>
    <row r="236" spans="1:34" s="99" customFormat="1" x14ac:dyDescent="0.55000000000000004">
      <c r="A236" s="122"/>
      <c r="B236" s="109"/>
      <c r="C236" s="102"/>
      <c r="D236" s="90"/>
      <c r="E236" s="102"/>
      <c r="F236" s="102"/>
      <c r="G236" s="102"/>
      <c r="H236" s="102"/>
      <c r="I236" s="98"/>
      <c r="J236" s="102"/>
      <c r="K236" s="94"/>
      <c r="L236" s="94"/>
      <c r="M236" s="94"/>
      <c r="N236" s="102"/>
      <c r="O236" s="111"/>
      <c r="P236" s="96"/>
      <c r="Q236" s="111"/>
      <c r="R236" s="111"/>
      <c r="S236" s="97"/>
      <c r="T236" s="102"/>
      <c r="U236" s="102"/>
      <c r="V236" s="102"/>
      <c r="W236" s="94"/>
      <c r="X236" s="98"/>
      <c r="Y236" s="94"/>
      <c r="Z236" s="94"/>
      <c r="AA236" s="89"/>
      <c r="AB236" s="89"/>
      <c r="AC236" s="94"/>
      <c r="AD236" s="94"/>
      <c r="AE236" s="94"/>
      <c r="AF236" s="94"/>
      <c r="AG236" s="94"/>
      <c r="AH236" s="94"/>
    </row>
    <row r="237" spans="1:34" s="73" customFormat="1" x14ac:dyDescent="0.55000000000000004">
      <c r="A237" s="108" t="s">
        <v>318</v>
      </c>
      <c r="B237" s="109">
        <v>114</v>
      </c>
      <c r="C237" s="102">
        <v>9883</v>
      </c>
      <c r="D237" s="90"/>
      <c r="E237" s="102" t="s">
        <v>37</v>
      </c>
      <c r="F237" s="102"/>
      <c r="G237" s="102">
        <v>3</v>
      </c>
      <c r="H237" s="102">
        <v>1</v>
      </c>
      <c r="I237" s="98">
        <v>92</v>
      </c>
      <c r="J237" s="102" t="s">
        <v>38</v>
      </c>
      <c r="K237" s="94">
        <f>((G237*400)+(H237*100))+I237</f>
        <v>1392</v>
      </c>
      <c r="L237" s="94">
        <v>225</v>
      </c>
      <c r="M237" s="94">
        <f>K237*L237</f>
        <v>313200</v>
      </c>
      <c r="N237" s="102"/>
      <c r="O237" s="111"/>
      <c r="P237" s="96"/>
      <c r="Q237" s="111"/>
      <c r="R237" s="111"/>
      <c r="S237" s="97"/>
      <c r="T237" s="102"/>
      <c r="U237" s="102"/>
      <c r="V237" s="102"/>
      <c r="W237" s="94"/>
      <c r="X237" s="98"/>
      <c r="Y237" s="94"/>
      <c r="Z237" s="94"/>
      <c r="AA237" s="89"/>
      <c r="AB237" s="89"/>
      <c r="AC237" s="94"/>
      <c r="AD237" s="94">
        <f>IF(AND(AC237="",M237=""),0,IF((AC237=""),M237,IF((M237=""),AC237,AC237+M237)))</f>
        <v>313200</v>
      </c>
      <c r="AE237" s="94">
        <f>IF( (X237=""),AD237*1,AD237*(X237/100) )</f>
        <v>313200</v>
      </c>
      <c r="AF237" s="94">
        <v>0</v>
      </c>
      <c r="AG237" s="94">
        <f>IF((AF237-AE237) &gt; 1,0,IF((AF237-AE237)&lt;0,AE237-AF237,AF237-AE237))</f>
        <v>313200</v>
      </c>
      <c r="AH237" s="94">
        <v>0.01</v>
      </c>
    </row>
    <row r="238" spans="1:34" s="73" customFormat="1" x14ac:dyDescent="0.55000000000000004">
      <c r="A238" s="108"/>
      <c r="B238" s="109">
        <v>115</v>
      </c>
      <c r="C238" s="102">
        <v>9884</v>
      </c>
      <c r="D238" s="90"/>
      <c r="E238" s="102" t="s">
        <v>37</v>
      </c>
      <c r="F238" s="102"/>
      <c r="G238" s="102">
        <v>1</v>
      </c>
      <c r="H238" s="102">
        <v>2</v>
      </c>
      <c r="I238" s="98">
        <v>15</v>
      </c>
      <c r="J238" s="102" t="s">
        <v>38</v>
      </c>
      <c r="K238" s="94">
        <f>((G238*400)+(H238*100))+I238</f>
        <v>615</v>
      </c>
      <c r="L238" s="94">
        <v>225</v>
      </c>
      <c r="M238" s="94">
        <f>K238*L238</f>
        <v>138375</v>
      </c>
      <c r="N238" s="102"/>
      <c r="O238" s="111"/>
      <c r="P238" s="96"/>
      <c r="Q238" s="111"/>
      <c r="R238" s="111"/>
      <c r="S238" s="97"/>
      <c r="T238" s="102"/>
      <c r="U238" s="102"/>
      <c r="V238" s="102"/>
      <c r="W238" s="94"/>
      <c r="X238" s="98"/>
      <c r="Y238" s="94"/>
      <c r="Z238" s="94"/>
      <c r="AA238" s="89"/>
      <c r="AB238" s="89"/>
      <c r="AC238" s="94"/>
      <c r="AD238" s="94">
        <f>IF(AND(AC238="",M238=""),0,IF((AC238=""),M238,IF((M238=""),AC238,AC238+M238)))</f>
        <v>138375</v>
      </c>
      <c r="AE238" s="94">
        <f>IF( (X238=""),AD238*1,AD238*(X238/100) )</f>
        <v>138375</v>
      </c>
      <c r="AF238" s="94">
        <v>0</v>
      </c>
      <c r="AG238" s="94">
        <f>IF((AF238-AE238) &gt; 1,0,IF((AF238-AE238)&lt;0,AE238-AF238,AF238-AE238))</f>
        <v>138375</v>
      </c>
      <c r="AH238" s="94">
        <v>0.01</v>
      </c>
    </row>
    <row r="239" spans="1:34" s="73" customFormat="1" x14ac:dyDescent="0.55000000000000004">
      <c r="A239" s="108"/>
      <c r="B239" s="109"/>
      <c r="C239" s="102"/>
      <c r="D239" s="90"/>
      <c r="E239" s="102"/>
      <c r="F239" s="102"/>
      <c r="G239" s="102"/>
      <c r="H239" s="102"/>
      <c r="I239" s="98"/>
      <c r="J239" s="102"/>
      <c r="K239" s="94"/>
      <c r="L239" s="94" t="s">
        <v>63</v>
      </c>
      <c r="M239" s="94">
        <f>SUM(M237:M238)</f>
        <v>451575</v>
      </c>
      <c r="N239" s="102"/>
      <c r="O239" s="111"/>
      <c r="P239" s="96"/>
      <c r="Q239" s="111"/>
      <c r="R239" s="111"/>
      <c r="S239" s="97"/>
      <c r="T239" s="102"/>
      <c r="U239" s="102"/>
      <c r="V239" s="102"/>
      <c r="W239" s="94"/>
      <c r="X239" s="98"/>
      <c r="Y239" s="94"/>
      <c r="Z239" s="94"/>
      <c r="AA239" s="89"/>
      <c r="AB239" s="89"/>
      <c r="AC239" s="94"/>
      <c r="AD239" s="94">
        <f>SUM(AD237:AD238)</f>
        <v>451575</v>
      </c>
      <c r="AE239" s="94">
        <f>SUM(AE237:AE238)</f>
        <v>451575</v>
      </c>
      <c r="AF239" s="94"/>
      <c r="AG239" s="94">
        <f>SUM(AG237:AG238)</f>
        <v>451575</v>
      </c>
      <c r="AH239" s="94"/>
    </row>
    <row r="240" spans="1:34" s="73" customFormat="1" x14ac:dyDescent="0.55000000000000004">
      <c r="A240" s="108" t="s">
        <v>319</v>
      </c>
      <c r="B240" s="109">
        <v>116</v>
      </c>
      <c r="C240" s="102">
        <v>5842</v>
      </c>
      <c r="D240" s="90" t="s">
        <v>320</v>
      </c>
      <c r="E240" s="102" t="s">
        <v>34</v>
      </c>
      <c r="F240" s="102">
        <v>12070</v>
      </c>
      <c r="G240" s="102">
        <v>0</v>
      </c>
      <c r="H240" s="102">
        <v>3</v>
      </c>
      <c r="I240" s="98">
        <v>88</v>
      </c>
      <c r="J240" s="102" t="s">
        <v>38</v>
      </c>
      <c r="K240" s="94">
        <f>((G240*400)+(H240*100))+I240</f>
        <v>388</v>
      </c>
      <c r="L240" s="94">
        <v>925</v>
      </c>
      <c r="M240" s="94">
        <f>K240*L240</f>
        <v>358900</v>
      </c>
      <c r="N240" s="102"/>
      <c r="O240" s="111"/>
      <c r="P240" s="96"/>
      <c r="Q240" s="111"/>
      <c r="R240" s="111"/>
      <c r="S240" s="97"/>
      <c r="T240" s="102"/>
      <c r="U240" s="102"/>
      <c r="V240" s="102"/>
      <c r="W240" s="94"/>
      <c r="X240" s="98"/>
      <c r="Y240" s="94"/>
      <c r="Z240" s="94"/>
      <c r="AA240" s="89"/>
      <c r="AB240" s="89"/>
      <c r="AC240" s="94"/>
      <c r="AD240" s="94">
        <f>IF(AND(AC240="",M240=""),0,IF((AC240=""),M240,IF((M240=""),AC240,AC240+M240)))</f>
        <v>358900</v>
      </c>
      <c r="AE240" s="94">
        <f>IF( (X240=""),AD240*1,AD240*(X240/100) )</f>
        <v>358900</v>
      </c>
      <c r="AF240" s="94">
        <v>50000000</v>
      </c>
      <c r="AG240" s="94">
        <f>IF((AF240-AE240) &gt; 1,0,IF((AF240-AE240)&lt;0,AE240-AF240,AF240-AE240))</f>
        <v>0</v>
      </c>
      <c r="AH240" s="94">
        <v>0.01</v>
      </c>
    </row>
    <row r="241" spans="1:34" s="73" customFormat="1" x14ac:dyDescent="0.55000000000000004">
      <c r="A241" s="108"/>
      <c r="B241" s="109"/>
      <c r="C241" s="102"/>
      <c r="D241" s="90"/>
      <c r="E241" s="102"/>
      <c r="F241" s="102"/>
      <c r="G241" s="102"/>
      <c r="H241" s="102"/>
      <c r="I241" s="98"/>
      <c r="J241" s="102"/>
      <c r="K241" s="94"/>
      <c r="L241" s="94" t="s">
        <v>63</v>
      </c>
      <c r="M241" s="94">
        <f>SUM(M240:M240)</f>
        <v>358900</v>
      </c>
      <c r="N241" s="102"/>
      <c r="O241" s="111"/>
      <c r="P241" s="96"/>
      <c r="Q241" s="111"/>
      <c r="R241" s="111"/>
      <c r="S241" s="97"/>
      <c r="T241" s="102"/>
      <c r="U241" s="102"/>
      <c r="V241" s="102"/>
      <c r="W241" s="94"/>
      <c r="X241" s="98"/>
      <c r="Y241" s="94"/>
      <c r="Z241" s="94"/>
      <c r="AA241" s="89"/>
      <c r="AB241" s="89"/>
      <c r="AC241" s="94"/>
      <c r="AD241" s="94">
        <f>SUM(AD240:AD240)</f>
        <v>358900</v>
      </c>
      <c r="AE241" s="94">
        <f>SUM(AE240:AE240)</f>
        <v>358900</v>
      </c>
      <c r="AF241" s="94"/>
      <c r="AG241" s="94">
        <f>SUM(AG240:AG240)</f>
        <v>0</v>
      </c>
      <c r="AH241" s="94"/>
    </row>
    <row r="242" spans="1:34" s="73" customFormat="1" x14ac:dyDescent="0.55000000000000004">
      <c r="A242" s="108" t="s">
        <v>323</v>
      </c>
      <c r="B242" s="109">
        <v>117</v>
      </c>
      <c r="C242" s="102">
        <v>7142</v>
      </c>
      <c r="D242" s="90" t="s">
        <v>324</v>
      </c>
      <c r="E242" s="102" t="s">
        <v>34</v>
      </c>
      <c r="F242" s="102">
        <v>14011</v>
      </c>
      <c r="G242" s="102">
        <v>32</v>
      </c>
      <c r="H242" s="102">
        <v>3</v>
      </c>
      <c r="I242" s="98">
        <v>10</v>
      </c>
      <c r="J242" s="102" t="s">
        <v>38</v>
      </c>
      <c r="K242" s="94">
        <f>((G242*400)+(H242*100))+I242</f>
        <v>13110</v>
      </c>
      <c r="L242" s="94">
        <v>225</v>
      </c>
      <c r="M242" s="94">
        <f>K242*L242</f>
        <v>2949750</v>
      </c>
      <c r="N242" s="102"/>
      <c r="O242" s="111" t="s">
        <v>321</v>
      </c>
      <c r="P242" s="96"/>
      <c r="Q242" s="111" t="s">
        <v>322</v>
      </c>
      <c r="R242" s="111" t="s">
        <v>325</v>
      </c>
      <c r="S242" s="97" t="s">
        <v>324</v>
      </c>
      <c r="T242" s="102"/>
      <c r="U242" s="102"/>
      <c r="V242" s="102"/>
      <c r="W242" s="94"/>
      <c r="X242" s="98"/>
      <c r="Y242" s="94"/>
      <c r="Z242" s="94"/>
      <c r="AA242" s="89"/>
      <c r="AB242" s="89"/>
      <c r="AC242" s="94"/>
      <c r="AD242" s="94">
        <f>IF(AND(AC242="",M242=""),0,IF((AC242=""),M242,IF((M242=""),AC242,AC242+M242)))</f>
        <v>2949750</v>
      </c>
      <c r="AE242" s="94">
        <f>IF( (X242=""),AD242*1,AD242*(X242/100) )</f>
        <v>2949750</v>
      </c>
      <c r="AF242" s="94">
        <v>50000000</v>
      </c>
      <c r="AG242" s="94">
        <f>IF((AF242-AE242) &gt; 1,0,IF((AF242-AE242)&lt;0,AE242-AF242,AF242-AE242))</f>
        <v>0</v>
      </c>
      <c r="AH242" s="94">
        <v>0.01</v>
      </c>
    </row>
    <row r="243" spans="1:34" s="73" customFormat="1" x14ac:dyDescent="0.55000000000000004">
      <c r="A243" s="108"/>
      <c r="B243" s="109"/>
      <c r="C243" s="102"/>
      <c r="D243" s="90"/>
      <c r="E243" s="102"/>
      <c r="F243" s="102"/>
      <c r="G243" s="102"/>
      <c r="H243" s="102"/>
      <c r="I243" s="98"/>
      <c r="J243" s="102"/>
      <c r="K243" s="94"/>
      <c r="L243" s="94" t="s">
        <v>63</v>
      </c>
      <c r="M243" s="94">
        <f>SUM(M242:M242)</f>
        <v>2949750</v>
      </c>
      <c r="N243" s="102"/>
      <c r="O243" s="111"/>
      <c r="P243" s="96"/>
      <c r="Q243" s="111"/>
      <c r="R243" s="111"/>
      <c r="S243" s="97"/>
      <c r="T243" s="102"/>
      <c r="U243" s="102"/>
      <c r="V243" s="102"/>
      <c r="W243" s="94"/>
      <c r="X243" s="98"/>
      <c r="Y243" s="94"/>
      <c r="Z243" s="94"/>
      <c r="AA243" s="89"/>
      <c r="AB243" s="89"/>
      <c r="AC243" s="94"/>
      <c r="AD243" s="94">
        <f>SUM(AD242:AD242)</f>
        <v>2949750</v>
      </c>
      <c r="AE243" s="94">
        <f>SUM(AE242:AE242)</f>
        <v>2949750</v>
      </c>
      <c r="AF243" s="94"/>
      <c r="AG243" s="94">
        <f>SUM(AG242:AG242)</f>
        <v>0</v>
      </c>
      <c r="AH243" s="94"/>
    </row>
    <row r="244" spans="1:34" s="73" customFormat="1" x14ac:dyDescent="0.55000000000000004">
      <c r="A244" s="108" t="s">
        <v>328</v>
      </c>
      <c r="B244" s="109">
        <v>118</v>
      </c>
      <c r="C244" s="102">
        <v>7514</v>
      </c>
      <c r="D244" s="90" t="s">
        <v>329</v>
      </c>
      <c r="E244" s="102" t="s">
        <v>34</v>
      </c>
      <c r="F244" s="102">
        <v>21835</v>
      </c>
      <c r="G244" s="102">
        <v>0</v>
      </c>
      <c r="H244" s="102">
        <v>2</v>
      </c>
      <c r="I244" s="98">
        <v>38</v>
      </c>
      <c r="J244" s="102" t="s">
        <v>38</v>
      </c>
      <c r="K244" s="94">
        <f>((G244*400)+(H244*100))+I244</f>
        <v>238</v>
      </c>
      <c r="L244" s="94">
        <v>850</v>
      </c>
      <c r="M244" s="94">
        <f>K244*L244</f>
        <v>202300</v>
      </c>
      <c r="N244" s="102"/>
      <c r="O244" s="111" t="s">
        <v>330</v>
      </c>
      <c r="P244" s="96">
        <v>3570700245880</v>
      </c>
      <c r="Q244" s="111" t="s">
        <v>331</v>
      </c>
      <c r="R244" s="111" t="s">
        <v>332</v>
      </c>
      <c r="S244" s="97" t="s">
        <v>329</v>
      </c>
      <c r="T244" s="102"/>
      <c r="U244" s="102"/>
      <c r="V244" s="102"/>
      <c r="W244" s="94"/>
      <c r="X244" s="98"/>
      <c r="Y244" s="94"/>
      <c r="Z244" s="94"/>
      <c r="AA244" s="89"/>
      <c r="AB244" s="89"/>
      <c r="AC244" s="94"/>
      <c r="AD244" s="94">
        <f>IF(AND(AC244="",M244=""),0,IF((AC244=""),M244,IF((M244=""),AC244,AC244+M244)))</f>
        <v>202300</v>
      </c>
      <c r="AE244" s="94">
        <f>IF( (X244=""),AD244*1,AD244*(X244/100) )</f>
        <v>202300</v>
      </c>
      <c r="AF244" s="94">
        <v>50000000</v>
      </c>
      <c r="AG244" s="94">
        <f>IF((AF244-AE244) &gt; 1,0,IF((AF244-AE244)&lt;0,AE244-AF244,AF244-AE244))</f>
        <v>0</v>
      </c>
      <c r="AH244" s="94">
        <v>0.01</v>
      </c>
    </row>
    <row r="245" spans="1:34" s="73" customFormat="1" x14ac:dyDescent="0.55000000000000004">
      <c r="A245" s="108"/>
      <c r="B245" s="109">
        <v>119</v>
      </c>
      <c r="C245" s="102">
        <v>8830</v>
      </c>
      <c r="D245" s="90" t="s">
        <v>333</v>
      </c>
      <c r="E245" s="102" t="s">
        <v>34</v>
      </c>
      <c r="F245" s="102">
        <v>22566</v>
      </c>
      <c r="G245" s="102">
        <v>1</v>
      </c>
      <c r="H245" s="102">
        <v>0</v>
      </c>
      <c r="I245" s="98">
        <v>0</v>
      </c>
      <c r="J245" s="102" t="s">
        <v>38</v>
      </c>
      <c r="K245" s="94">
        <f>((G245*400)+(H245*100))+I245</f>
        <v>400</v>
      </c>
      <c r="L245" s="94">
        <v>250</v>
      </c>
      <c r="M245" s="94">
        <f>K245*L245</f>
        <v>100000</v>
      </c>
      <c r="N245" s="102"/>
      <c r="O245" s="111" t="s">
        <v>326</v>
      </c>
      <c r="P245" s="96">
        <v>3570200669796</v>
      </c>
      <c r="Q245" s="111" t="s">
        <v>327</v>
      </c>
      <c r="R245" s="111" t="s">
        <v>334</v>
      </c>
      <c r="S245" s="97" t="s">
        <v>333</v>
      </c>
      <c r="T245" s="102"/>
      <c r="U245" s="102"/>
      <c r="V245" s="102"/>
      <c r="W245" s="94"/>
      <c r="X245" s="98"/>
      <c r="Y245" s="94"/>
      <c r="Z245" s="94"/>
      <c r="AA245" s="89"/>
      <c r="AB245" s="89"/>
      <c r="AC245" s="94"/>
      <c r="AD245" s="94">
        <f>IF(AND(AC245="",M245=""),0,IF((AC245=""),M245,IF((M245=""),AC245,AC245+M245)))</f>
        <v>100000</v>
      </c>
      <c r="AE245" s="94">
        <f>IF( (X245=""),AD245*1,AD245*(X245/100) )</f>
        <v>100000</v>
      </c>
      <c r="AF245" s="94">
        <v>50000000</v>
      </c>
      <c r="AG245" s="94">
        <f>IF((AF245-AE245) &gt; 1,0,IF((AF245-AE245)&lt;0,AE245-AF245,AF245-AE245))</f>
        <v>0</v>
      </c>
      <c r="AH245" s="94">
        <v>0.3</v>
      </c>
    </row>
    <row r="246" spans="1:34" s="73" customFormat="1" x14ac:dyDescent="0.55000000000000004">
      <c r="A246" s="108"/>
      <c r="B246" s="109">
        <v>120</v>
      </c>
      <c r="C246" s="102">
        <v>8828</v>
      </c>
      <c r="D246" s="90" t="s">
        <v>335</v>
      </c>
      <c r="E246" s="102" t="s">
        <v>34</v>
      </c>
      <c r="F246" s="102">
        <v>22567</v>
      </c>
      <c r="G246" s="102">
        <v>3</v>
      </c>
      <c r="H246" s="102">
        <v>0</v>
      </c>
      <c r="I246" s="98">
        <v>0</v>
      </c>
      <c r="J246" s="102" t="s">
        <v>38</v>
      </c>
      <c r="K246" s="94">
        <f>((G246*400)+(H246*100))+I246</f>
        <v>1200</v>
      </c>
      <c r="L246" s="94">
        <v>250</v>
      </c>
      <c r="M246" s="94">
        <f>K246*L246</f>
        <v>300000</v>
      </c>
      <c r="N246" s="102"/>
      <c r="O246" s="111"/>
      <c r="P246" s="96"/>
      <c r="Q246" s="111"/>
      <c r="R246" s="111"/>
      <c r="S246" s="97"/>
      <c r="T246" s="102"/>
      <c r="U246" s="102"/>
      <c r="V246" s="102"/>
      <c r="W246" s="94"/>
      <c r="X246" s="98"/>
      <c r="Y246" s="94"/>
      <c r="Z246" s="94"/>
      <c r="AA246" s="89"/>
      <c r="AB246" s="89"/>
      <c r="AC246" s="94"/>
      <c r="AD246" s="94">
        <f>IF(AND(AC246="",M246=""),0,IF((AC246=""),M246,IF((M246=""),AC246,AC246+M246)))</f>
        <v>300000</v>
      </c>
      <c r="AE246" s="94">
        <f>IF( (X246=""),AD246*1,AD246*(X246/100) )</f>
        <v>300000</v>
      </c>
      <c r="AF246" s="94">
        <v>50000000</v>
      </c>
      <c r="AG246" s="94">
        <f>IF((AF246-AE246) &gt; 1,0,IF((AF246-AE246)&lt;0,AE246-AF246,AF246-AE246))</f>
        <v>0</v>
      </c>
      <c r="AH246" s="94">
        <v>0.3</v>
      </c>
    </row>
    <row r="247" spans="1:34" s="73" customFormat="1" x14ac:dyDescent="0.55000000000000004">
      <c r="A247" s="108"/>
      <c r="B247" s="109"/>
      <c r="C247" s="102"/>
      <c r="D247" s="90"/>
      <c r="E247" s="102"/>
      <c r="F247" s="102"/>
      <c r="G247" s="102"/>
      <c r="H247" s="102"/>
      <c r="I247" s="98"/>
      <c r="J247" s="102"/>
      <c r="K247" s="94"/>
      <c r="L247" s="94" t="s">
        <v>63</v>
      </c>
      <c r="M247" s="94">
        <f>SUM(M244:M246)</f>
        <v>602300</v>
      </c>
      <c r="N247" s="102"/>
      <c r="O247" s="111"/>
      <c r="P247" s="96"/>
      <c r="Q247" s="111"/>
      <c r="R247" s="111"/>
      <c r="S247" s="97"/>
      <c r="T247" s="102"/>
      <c r="U247" s="102"/>
      <c r="V247" s="102"/>
      <c r="W247" s="94"/>
      <c r="X247" s="98"/>
      <c r="Y247" s="94"/>
      <c r="Z247" s="94"/>
      <c r="AA247" s="89"/>
      <c r="AB247" s="89"/>
      <c r="AC247" s="94"/>
      <c r="AD247" s="94">
        <f>SUM(AD244:AD246)</f>
        <v>602300</v>
      </c>
      <c r="AE247" s="94">
        <f>SUM(AE244:AE246)</f>
        <v>602300</v>
      </c>
      <c r="AF247" s="94"/>
      <c r="AG247" s="94">
        <f>SUM(AG244:AG246)</f>
        <v>0</v>
      </c>
      <c r="AH247" s="94"/>
    </row>
    <row r="248" spans="1:34" s="115" customFormat="1" x14ac:dyDescent="0.55000000000000004">
      <c r="A248" s="151" t="s">
        <v>338</v>
      </c>
      <c r="B248" s="152">
        <v>121</v>
      </c>
      <c r="C248" s="153">
        <v>5501</v>
      </c>
      <c r="D248" s="154" t="s">
        <v>339</v>
      </c>
      <c r="E248" s="344" t="s">
        <v>67</v>
      </c>
      <c r="F248" s="153">
        <v>637</v>
      </c>
      <c r="G248" s="153">
        <v>0</v>
      </c>
      <c r="H248" s="153">
        <v>1</v>
      </c>
      <c r="I248" s="155">
        <v>0</v>
      </c>
      <c r="J248" s="153" t="s">
        <v>62</v>
      </c>
      <c r="K248" s="156">
        <f>((G248*400)+(H248*100))+I248</f>
        <v>100</v>
      </c>
      <c r="L248" s="156">
        <v>2425</v>
      </c>
      <c r="M248" s="156">
        <f>K248*L248</f>
        <v>242500</v>
      </c>
      <c r="N248" s="153"/>
      <c r="O248" s="157"/>
      <c r="P248" s="158"/>
      <c r="Q248" s="157"/>
      <c r="R248" s="157"/>
      <c r="S248" s="159"/>
      <c r="T248" s="153"/>
      <c r="U248" s="153"/>
      <c r="V248" s="153"/>
      <c r="W248" s="156"/>
      <c r="X248" s="155"/>
      <c r="Y248" s="156"/>
      <c r="Z248" s="156"/>
      <c r="AA248" s="160"/>
      <c r="AB248" s="160"/>
      <c r="AC248" s="156"/>
      <c r="AD248" s="156">
        <f>IF(AND(AC248="",M248=""),0,IF((AC248=""),M248,IF((M248=""),AC248,AC248+M248)))</f>
        <v>242500</v>
      </c>
      <c r="AE248" s="156">
        <f>IF( (X248=""),AD248*1,AD248*(X248/100) )</f>
        <v>242500</v>
      </c>
      <c r="AF248" s="156">
        <v>0</v>
      </c>
      <c r="AG248" s="156">
        <f t="shared" ref="AG248:AG254" si="29">IF((AF248-AE248) &gt; 1,0,IF((AF248-AE248)&lt;0,AE248-AF248,AF248-AE248))</f>
        <v>242500</v>
      </c>
      <c r="AH248" s="156">
        <v>0.3</v>
      </c>
    </row>
    <row r="249" spans="1:34" s="73" customFormat="1" x14ac:dyDescent="0.55000000000000004">
      <c r="A249" s="108"/>
      <c r="B249" s="109"/>
      <c r="C249" s="102"/>
      <c r="D249" s="90"/>
      <c r="E249" s="102"/>
      <c r="F249" s="102"/>
      <c r="G249" s="102">
        <v>2</v>
      </c>
      <c r="H249" s="102">
        <v>0</v>
      </c>
      <c r="I249" s="98">
        <v>40</v>
      </c>
      <c r="J249" s="102" t="s">
        <v>35</v>
      </c>
      <c r="K249" s="94">
        <f>((G249*400)+(H249*100))+I249</f>
        <v>840</v>
      </c>
      <c r="L249" s="94">
        <v>2425</v>
      </c>
      <c r="M249" s="94">
        <f>K249*L249</f>
        <v>2037000</v>
      </c>
      <c r="N249" s="102">
        <v>1</v>
      </c>
      <c r="O249" s="111" t="s">
        <v>336</v>
      </c>
      <c r="P249" s="96">
        <v>3570800007395</v>
      </c>
      <c r="Q249" s="111" t="s">
        <v>337</v>
      </c>
      <c r="R249" s="111" t="s">
        <v>340</v>
      </c>
      <c r="S249" s="97" t="s">
        <v>341</v>
      </c>
      <c r="T249" s="102" t="s">
        <v>51</v>
      </c>
      <c r="U249" s="102" t="s">
        <v>45</v>
      </c>
      <c r="V249" s="102" t="s">
        <v>52</v>
      </c>
      <c r="W249" s="94">
        <v>312.08999999999997</v>
      </c>
      <c r="X249" s="98">
        <v>61.86</v>
      </c>
      <c r="Y249" s="94">
        <v>6750</v>
      </c>
      <c r="Z249" s="94">
        <f>W249*Y249</f>
        <v>2106607.5</v>
      </c>
      <c r="AA249" s="89">
        <v>26</v>
      </c>
      <c r="AB249" s="89">
        <v>42</v>
      </c>
      <c r="AC249" s="94">
        <f>(Z249*(100-AB249))/100</f>
        <v>1221832.3500000001</v>
      </c>
      <c r="AD249" s="94">
        <f>IF(AND(AC249="",M249=""),0,IF((AC249=""),M249, IF( (M249=""),AC249,AC249+M249)))</f>
        <v>3258832.35</v>
      </c>
      <c r="AE249" s="94">
        <f>IF( (X249=""),AD249*1,( M249+(SUM(AC249:AC249)) )*(X249/100) )</f>
        <v>2015913.6917100002</v>
      </c>
      <c r="AF249" s="94">
        <v>10000000</v>
      </c>
      <c r="AG249" s="94">
        <v>2037000</v>
      </c>
      <c r="AH249" s="94">
        <v>0.02</v>
      </c>
    </row>
    <row r="250" spans="1:34" s="73" customFormat="1" x14ac:dyDescent="0.55000000000000004">
      <c r="A250" s="108"/>
      <c r="B250" s="109"/>
      <c r="C250" s="102"/>
      <c r="D250" s="90"/>
      <c r="E250" s="102"/>
      <c r="F250" s="102"/>
      <c r="G250" s="102"/>
      <c r="H250" s="102"/>
      <c r="I250" s="98"/>
      <c r="J250" s="102"/>
      <c r="K250" s="94"/>
      <c r="L250" s="94"/>
      <c r="M250" s="94"/>
      <c r="N250" s="102">
        <v>2</v>
      </c>
      <c r="O250" s="111" t="s">
        <v>336</v>
      </c>
      <c r="P250" s="96">
        <v>3570800007395</v>
      </c>
      <c r="Q250" s="111" t="s">
        <v>337</v>
      </c>
      <c r="R250" s="111" t="s">
        <v>340</v>
      </c>
      <c r="S250" s="97" t="s">
        <v>342</v>
      </c>
      <c r="T250" s="102" t="s">
        <v>343</v>
      </c>
      <c r="U250" s="102" t="s">
        <v>45</v>
      </c>
      <c r="V250" s="102" t="s">
        <v>52</v>
      </c>
      <c r="W250" s="94">
        <v>52.2</v>
      </c>
      <c r="X250" s="98">
        <v>10.35</v>
      </c>
      <c r="Y250" s="94">
        <v>5600</v>
      </c>
      <c r="Z250" s="94">
        <f>W250*Y250</f>
        <v>292320</v>
      </c>
      <c r="AA250" s="89">
        <v>6</v>
      </c>
      <c r="AB250" s="89">
        <v>6</v>
      </c>
      <c r="AC250" s="94">
        <f>(Z250*(100-AB250))/100</f>
        <v>274780.79999999999</v>
      </c>
      <c r="AD250" s="94">
        <f>IF(AND(AC250="",M249=""),0,IF((AC250=""),M249, IF( (M249=""),AC250,AC250+M249)))</f>
        <v>2311780.7999999998</v>
      </c>
      <c r="AE250" s="94">
        <f>IF( (X250=""),AD250*1,( M249+(SUM(AC250:AC250)) )*(X250/100) )</f>
        <v>239269.31279999996</v>
      </c>
      <c r="AF250" s="94">
        <v>10000000</v>
      </c>
      <c r="AG250" s="94">
        <f t="shared" si="29"/>
        <v>0</v>
      </c>
      <c r="AH250" s="94">
        <v>0.02</v>
      </c>
    </row>
    <row r="251" spans="1:34" s="74" customFormat="1" x14ac:dyDescent="0.55000000000000004">
      <c r="A251" s="108"/>
      <c r="B251" s="109"/>
      <c r="C251" s="102"/>
      <c r="D251" s="90"/>
      <c r="E251" s="102"/>
      <c r="F251" s="102"/>
      <c r="G251" s="102"/>
      <c r="H251" s="102"/>
      <c r="I251" s="98"/>
      <c r="J251" s="102"/>
      <c r="K251" s="94"/>
      <c r="L251" s="94"/>
      <c r="M251" s="94"/>
      <c r="N251" s="102">
        <v>3</v>
      </c>
      <c r="O251" s="111" t="s">
        <v>336</v>
      </c>
      <c r="P251" s="96">
        <v>3570800007395</v>
      </c>
      <c r="Q251" s="111" t="s">
        <v>337</v>
      </c>
      <c r="R251" s="111" t="s">
        <v>340</v>
      </c>
      <c r="S251" s="97" t="s">
        <v>344</v>
      </c>
      <c r="T251" s="102" t="s">
        <v>343</v>
      </c>
      <c r="U251" s="102" t="s">
        <v>74</v>
      </c>
      <c r="V251" s="102" t="s">
        <v>52</v>
      </c>
      <c r="W251" s="94">
        <v>66.33</v>
      </c>
      <c r="X251" s="98">
        <v>13.15</v>
      </c>
      <c r="Y251" s="94">
        <v>5600</v>
      </c>
      <c r="Z251" s="94">
        <f>W251*Y251</f>
        <v>371448</v>
      </c>
      <c r="AA251" s="89">
        <v>21</v>
      </c>
      <c r="AB251" s="89">
        <v>93</v>
      </c>
      <c r="AC251" s="94">
        <f>(Z251*(100-AB251))/100</f>
        <v>26001.360000000001</v>
      </c>
      <c r="AD251" s="94">
        <f>IF(AND(AC251="",M249=""),0,IF((AC251=""),M249, IF( (M249=""),AC251,AC251+M249)))</f>
        <v>2063001.36</v>
      </c>
      <c r="AE251" s="94">
        <f>IF( (X251=""),AD251*1,( M249+(SUM(AC251:AC251)) )*(X251/100) )</f>
        <v>271284.67884000001</v>
      </c>
      <c r="AF251" s="94">
        <v>10000000</v>
      </c>
      <c r="AG251" s="94">
        <f t="shared" si="29"/>
        <v>0</v>
      </c>
      <c r="AH251" s="94">
        <v>0.02</v>
      </c>
    </row>
    <row r="252" spans="1:34" s="74" customFormat="1" x14ac:dyDescent="0.55000000000000004">
      <c r="A252" s="108"/>
      <c r="B252" s="109"/>
      <c r="C252" s="102"/>
      <c r="D252" s="90"/>
      <c r="E252" s="102"/>
      <c r="F252" s="102"/>
      <c r="G252" s="102"/>
      <c r="H252" s="102"/>
      <c r="I252" s="98"/>
      <c r="J252" s="102"/>
      <c r="K252" s="94"/>
      <c r="L252" s="94"/>
      <c r="M252" s="94"/>
      <c r="N252" s="102">
        <v>4</v>
      </c>
      <c r="O252" s="111" t="s">
        <v>336</v>
      </c>
      <c r="P252" s="96">
        <v>3570800007395</v>
      </c>
      <c r="Q252" s="111" t="s">
        <v>337</v>
      </c>
      <c r="R252" s="111" t="s">
        <v>340</v>
      </c>
      <c r="S252" s="97" t="s">
        <v>345</v>
      </c>
      <c r="T252" s="102" t="s">
        <v>343</v>
      </c>
      <c r="U252" s="102" t="s">
        <v>45</v>
      </c>
      <c r="V252" s="102" t="s">
        <v>52</v>
      </c>
      <c r="W252" s="94">
        <v>73.92</v>
      </c>
      <c r="X252" s="98">
        <v>14.65</v>
      </c>
      <c r="Y252" s="94">
        <v>5600</v>
      </c>
      <c r="Z252" s="94">
        <f>W252*Y252</f>
        <v>413952</v>
      </c>
      <c r="AA252" s="89">
        <v>6</v>
      </c>
      <c r="AB252" s="89">
        <v>6</v>
      </c>
      <c r="AC252" s="94">
        <f>(Z252*(100-AB252))/100</f>
        <v>389114.88</v>
      </c>
      <c r="AD252" s="94">
        <f>IF(AND(AC252="",M249=""),0,IF((AC252=""),M249, IF( (M249=""),AC252,AC252+M249)))</f>
        <v>2426114.88</v>
      </c>
      <c r="AE252" s="94">
        <f>IF( (X252=""),AD252*1,( M249+(SUM(AC252:AC252)) )*(X252/100) )</f>
        <v>355425.82991999999</v>
      </c>
      <c r="AF252" s="94">
        <v>10000000</v>
      </c>
      <c r="AG252" s="94">
        <f t="shared" si="29"/>
        <v>0</v>
      </c>
      <c r="AH252" s="94">
        <v>0.02</v>
      </c>
    </row>
    <row r="253" spans="1:34" s="74" customFormat="1" x14ac:dyDescent="0.55000000000000004">
      <c r="A253" s="108"/>
      <c r="B253" s="109">
        <v>122</v>
      </c>
      <c r="C253" s="102">
        <v>4988</v>
      </c>
      <c r="D253" s="90" t="s">
        <v>346</v>
      </c>
      <c r="E253" s="102" t="s">
        <v>34</v>
      </c>
      <c r="F253" s="102">
        <v>22060</v>
      </c>
      <c r="G253" s="102">
        <v>0</v>
      </c>
      <c r="H253" s="102">
        <v>1</v>
      </c>
      <c r="I253" s="98">
        <v>38</v>
      </c>
      <c r="J253" s="102" t="s">
        <v>38</v>
      </c>
      <c r="K253" s="94">
        <f>((G253*400)+(H253*100))+I253</f>
        <v>138</v>
      </c>
      <c r="L253" s="94">
        <v>625</v>
      </c>
      <c r="M253" s="94">
        <f>K253*L253</f>
        <v>86250</v>
      </c>
      <c r="N253" s="102"/>
      <c r="O253" s="111"/>
      <c r="P253" s="96"/>
      <c r="Q253" s="111"/>
      <c r="R253" s="111"/>
      <c r="S253" s="97"/>
      <c r="T253" s="102"/>
      <c r="U253" s="102"/>
      <c r="V253" s="102"/>
      <c r="W253" s="94"/>
      <c r="X253" s="98"/>
      <c r="Y253" s="94"/>
      <c r="Z253" s="94"/>
      <c r="AA253" s="89"/>
      <c r="AB253" s="89"/>
      <c r="AC253" s="94"/>
      <c r="AD253" s="94">
        <f>IF(AND(AC253="",M253=""),0,IF((AC253=""),M253,IF((M253=""),AC253,AC253+M253)))</f>
        <v>86250</v>
      </c>
      <c r="AE253" s="94">
        <f>IF( (X253=""),AD253*1,AD253*(X253/100) )</f>
        <v>86250</v>
      </c>
      <c r="AF253" s="94">
        <v>50000000</v>
      </c>
      <c r="AG253" s="94">
        <f t="shared" si="29"/>
        <v>0</v>
      </c>
      <c r="AH253" s="94">
        <v>0.01</v>
      </c>
    </row>
    <row r="254" spans="1:34" s="74" customFormat="1" x14ac:dyDescent="0.55000000000000004">
      <c r="A254" s="108"/>
      <c r="B254" s="109">
        <v>123</v>
      </c>
      <c r="C254" s="102">
        <v>4981</v>
      </c>
      <c r="D254" s="90" t="s">
        <v>347</v>
      </c>
      <c r="E254" s="102" t="s">
        <v>34</v>
      </c>
      <c r="F254" s="102">
        <v>22074</v>
      </c>
      <c r="G254" s="102">
        <v>0</v>
      </c>
      <c r="H254" s="102">
        <v>1</v>
      </c>
      <c r="I254" s="98">
        <v>65</v>
      </c>
      <c r="J254" s="102" t="s">
        <v>38</v>
      </c>
      <c r="K254" s="94">
        <f>((G254*400)+(H254*100))+I254</f>
        <v>165</v>
      </c>
      <c r="L254" s="94">
        <v>450</v>
      </c>
      <c r="M254" s="94">
        <f>K254*L254</f>
        <v>74250</v>
      </c>
      <c r="N254" s="102"/>
      <c r="O254" s="111"/>
      <c r="P254" s="96"/>
      <c r="Q254" s="111"/>
      <c r="R254" s="111"/>
      <c r="S254" s="97"/>
      <c r="T254" s="102"/>
      <c r="U254" s="102"/>
      <c r="V254" s="102"/>
      <c r="W254" s="94"/>
      <c r="X254" s="98"/>
      <c r="Y254" s="94"/>
      <c r="Z254" s="94"/>
      <c r="AA254" s="89"/>
      <c r="AB254" s="89"/>
      <c r="AC254" s="94"/>
      <c r="AD254" s="94">
        <f>IF(AND(AC254="",M254=""),0,IF((AC254=""),M254,IF((M254=""),AC254,AC254+M254)))</f>
        <v>74250</v>
      </c>
      <c r="AE254" s="94">
        <f>IF( (X254=""),AD254*1,AD254*(X254/100) )</f>
        <v>74250</v>
      </c>
      <c r="AF254" s="94">
        <v>50000000</v>
      </c>
      <c r="AG254" s="94">
        <f t="shared" si="29"/>
        <v>0</v>
      </c>
      <c r="AH254" s="94">
        <v>0.01</v>
      </c>
    </row>
    <row r="255" spans="1:34" s="74" customFormat="1" x14ac:dyDescent="0.55000000000000004">
      <c r="A255" s="108"/>
      <c r="B255" s="109"/>
      <c r="C255" s="102"/>
      <c r="D255" s="90"/>
      <c r="E255" s="102"/>
      <c r="F255" s="102"/>
      <c r="G255" s="102"/>
      <c r="H255" s="102"/>
      <c r="I255" s="98"/>
      <c r="J255" s="102"/>
      <c r="K255" s="94"/>
      <c r="L255" s="94" t="s">
        <v>63</v>
      </c>
      <c r="M255" s="94">
        <f>SUM(M248:M254)</f>
        <v>2440000</v>
      </c>
      <c r="N255" s="102"/>
      <c r="O255" s="111"/>
      <c r="P255" s="96"/>
      <c r="Q255" s="111"/>
      <c r="R255" s="111"/>
      <c r="S255" s="97"/>
      <c r="T255" s="102"/>
      <c r="U255" s="102"/>
      <c r="V255" s="102"/>
      <c r="W255" s="94"/>
      <c r="X255" s="98"/>
      <c r="Y255" s="94"/>
      <c r="Z255" s="94"/>
      <c r="AA255" s="89"/>
      <c r="AB255" s="89"/>
      <c r="AC255" s="94"/>
      <c r="AD255" s="94">
        <f>SUM(AD248:AD254)</f>
        <v>10462729.390000001</v>
      </c>
      <c r="AE255" s="94">
        <f>SUM(AE248:AE254)</f>
        <v>3284893.51327</v>
      </c>
      <c r="AF255" s="94"/>
      <c r="AG255" s="94">
        <f>SUM(AG248:AG254)</f>
        <v>2279500</v>
      </c>
      <c r="AH255" s="94"/>
    </row>
    <row r="256" spans="1:34" s="74" customFormat="1" x14ac:dyDescent="0.55000000000000004">
      <c r="A256" s="108" t="s">
        <v>354</v>
      </c>
      <c r="B256" s="109">
        <v>124</v>
      </c>
      <c r="C256" s="102">
        <v>7778</v>
      </c>
      <c r="D256" s="90" t="s">
        <v>355</v>
      </c>
      <c r="E256" s="102" t="s">
        <v>34</v>
      </c>
      <c r="F256" s="102">
        <v>19772</v>
      </c>
      <c r="G256" s="102">
        <v>0</v>
      </c>
      <c r="H256" s="102">
        <v>2</v>
      </c>
      <c r="I256" s="98">
        <v>97</v>
      </c>
      <c r="J256" s="102" t="s">
        <v>38</v>
      </c>
      <c r="K256" s="94">
        <f>((G256*400)+(H256*100))+I256</f>
        <v>297</v>
      </c>
      <c r="L256" s="94">
        <v>375</v>
      </c>
      <c r="M256" s="94">
        <f>K256*L256</f>
        <v>111375</v>
      </c>
      <c r="N256" s="102"/>
      <c r="O256" s="111" t="s">
        <v>352</v>
      </c>
      <c r="P256" s="96">
        <v>1100800023461</v>
      </c>
      <c r="Q256" s="111" t="s">
        <v>353</v>
      </c>
      <c r="R256" s="111" t="s">
        <v>356</v>
      </c>
      <c r="S256" s="97" t="s">
        <v>355</v>
      </c>
      <c r="T256" s="102"/>
      <c r="U256" s="102"/>
      <c r="V256" s="102"/>
      <c r="W256" s="94"/>
      <c r="X256" s="98"/>
      <c r="Y256" s="94"/>
      <c r="Z256" s="94"/>
      <c r="AA256" s="89"/>
      <c r="AB256" s="89"/>
      <c r="AC256" s="94"/>
      <c r="AD256" s="94">
        <f>IF(AND(AC256="",M256=""),0,IF((AC256=""),M256,IF((M256=""),AC256,AC256+M256)))</f>
        <v>111375</v>
      </c>
      <c r="AE256" s="94">
        <f>IF( (X256=""),AD256*1,AD256*(X256/100) )</f>
        <v>111375</v>
      </c>
      <c r="AF256" s="94">
        <v>50000000</v>
      </c>
      <c r="AG256" s="94">
        <f>IF((AF256-AE256) &gt; 1,0,IF((AF256-AE256)&lt;0,AE256-AF256,AF256-AE256))</f>
        <v>0</v>
      </c>
      <c r="AH256" s="94">
        <v>0.01</v>
      </c>
    </row>
    <row r="257" spans="1:34" s="74" customFormat="1" x14ac:dyDescent="0.55000000000000004">
      <c r="A257" s="108"/>
      <c r="B257" s="109"/>
      <c r="C257" s="102"/>
      <c r="D257" s="90"/>
      <c r="E257" s="102"/>
      <c r="F257" s="102"/>
      <c r="G257" s="102"/>
      <c r="H257" s="102"/>
      <c r="I257" s="98"/>
      <c r="J257" s="102"/>
      <c r="K257" s="94"/>
      <c r="L257" s="94" t="s">
        <v>63</v>
      </c>
      <c r="M257" s="94">
        <f>SUM(M256:M256)</f>
        <v>111375</v>
      </c>
      <c r="N257" s="102"/>
      <c r="O257" s="111"/>
      <c r="P257" s="96"/>
      <c r="Q257" s="111"/>
      <c r="R257" s="111"/>
      <c r="S257" s="97"/>
      <c r="T257" s="102"/>
      <c r="U257" s="102"/>
      <c r="V257" s="102"/>
      <c r="W257" s="94"/>
      <c r="X257" s="98"/>
      <c r="Y257" s="94"/>
      <c r="Z257" s="94"/>
      <c r="AA257" s="89"/>
      <c r="AB257" s="89"/>
      <c r="AC257" s="94"/>
      <c r="AD257" s="94">
        <f>SUM(AD256:AD256)</f>
        <v>111375</v>
      </c>
      <c r="AE257" s="94">
        <f>SUM(AE256:AE256)</f>
        <v>111375</v>
      </c>
      <c r="AF257" s="94"/>
      <c r="AG257" s="94">
        <f>SUM(AG256:AG256)</f>
        <v>0</v>
      </c>
      <c r="AH257" s="94"/>
    </row>
    <row r="258" spans="1:34" s="74" customFormat="1" x14ac:dyDescent="0.55000000000000004">
      <c r="A258" s="108" t="s">
        <v>357</v>
      </c>
      <c r="B258" s="109">
        <v>125</v>
      </c>
      <c r="C258" s="102">
        <v>6302</v>
      </c>
      <c r="D258" s="90" t="s">
        <v>358</v>
      </c>
      <c r="E258" s="102" t="s">
        <v>37</v>
      </c>
      <c r="F258" s="102">
        <v>6263</v>
      </c>
      <c r="G258" s="102">
        <v>10</v>
      </c>
      <c r="H258" s="102">
        <v>0</v>
      </c>
      <c r="I258" s="98">
        <v>96</v>
      </c>
      <c r="J258" s="102" t="s">
        <v>38</v>
      </c>
      <c r="K258" s="94">
        <f>((G258*400)+(H258*100))+I258</f>
        <v>4096</v>
      </c>
      <c r="L258" s="94">
        <v>225</v>
      </c>
      <c r="M258" s="94">
        <f>K258*L258</f>
        <v>921600</v>
      </c>
      <c r="N258" s="102"/>
      <c r="O258" s="111"/>
      <c r="P258" s="96"/>
      <c r="Q258" s="111"/>
      <c r="R258" s="111"/>
      <c r="S258" s="97"/>
      <c r="T258" s="102"/>
      <c r="U258" s="102"/>
      <c r="V258" s="102"/>
      <c r="W258" s="94"/>
      <c r="X258" s="98"/>
      <c r="Y258" s="94"/>
      <c r="Z258" s="94"/>
      <c r="AA258" s="89"/>
      <c r="AB258" s="89"/>
      <c r="AC258" s="94"/>
      <c r="AD258" s="94">
        <f>IF(AND(AC258="",M258=""),0,IF((AC258=""),M258,IF((M258=""),AC258,AC258+M258)))</f>
        <v>921600</v>
      </c>
      <c r="AE258" s="94">
        <f>IF( (X258=""),AD258*1,AD258*(X258/100) )</f>
        <v>921600</v>
      </c>
      <c r="AF258" s="94">
        <v>0</v>
      </c>
      <c r="AG258" s="94">
        <f>IF((AF258-AE258) &gt; 1,0,IF((AF258-AE258)&lt;0,AE258-AF258,AF258-AE258))</f>
        <v>921600</v>
      </c>
      <c r="AH258" s="94">
        <v>0.01</v>
      </c>
    </row>
    <row r="259" spans="1:34" s="74" customFormat="1" x14ac:dyDescent="0.55000000000000004">
      <c r="A259" s="108"/>
      <c r="B259" s="109"/>
      <c r="C259" s="102"/>
      <c r="D259" s="90"/>
      <c r="E259" s="102"/>
      <c r="F259" s="102"/>
      <c r="G259" s="102"/>
      <c r="H259" s="102"/>
      <c r="I259" s="98"/>
      <c r="J259" s="102"/>
      <c r="K259" s="94"/>
      <c r="L259" s="94" t="s">
        <v>63</v>
      </c>
      <c r="M259" s="94">
        <f>SUM(M258:M258)</f>
        <v>921600</v>
      </c>
      <c r="N259" s="102"/>
      <c r="O259" s="111"/>
      <c r="P259" s="96"/>
      <c r="Q259" s="111"/>
      <c r="R259" s="111"/>
      <c r="S259" s="97"/>
      <c r="T259" s="102"/>
      <c r="U259" s="102"/>
      <c r="V259" s="102"/>
      <c r="W259" s="94"/>
      <c r="X259" s="98"/>
      <c r="Y259" s="94"/>
      <c r="Z259" s="94"/>
      <c r="AA259" s="89"/>
      <c r="AB259" s="89"/>
      <c r="AC259" s="94"/>
      <c r="AD259" s="94">
        <f>SUM(AD258:AD258)</f>
        <v>921600</v>
      </c>
      <c r="AE259" s="94">
        <f>SUM(AE258:AE258)</f>
        <v>921600</v>
      </c>
      <c r="AF259" s="94"/>
      <c r="AG259" s="94">
        <f>SUM(AG258:AG258)</f>
        <v>921600</v>
      </c>
      <c r="AH259" s="94"/>
    </row>
    <row r="260" spans="1:34" s="99" customFormat="1" x14ac:dyDescent="0.55000000000000004">
      <c r="A260" s="107" t="s">
        <v>361</v>
      </c>
      <c r="B260" s="102">
        <v>126</v>
      </c>
      <c r="C260" s="102">
        <v>8404</v>
      </c>
      <c r="D260" s="90" t="s">
        <v>362</v>
      </c>
      <c r="E260" s="102" t="s">
        <v>34</v>
      </c>
      <c r="F260" s="102">
        <v>26450</v>
      </c>
      <c r="G260" s="102">
        <v>0</v>
      </c>
      <c r="H260" s="102">
        <v>0</v>
      </c>
      <c r="I260" s="98">
        <v>23</v>
      </c>
      <c r="J260" s="102" t="s">
        <v>62</v>
      </c>
      <c r="K260" s="94">
        <f>((G260*400)+(H260*100))+I260</f>
        <v>23</v>
      </c>
      <c r="L260" s="94">
        <v>1000</v>
      </c>
      <c r="M260" s="94">
        <f>K260*L260</f>
        <v>23000</v>
      </c>
      <c r="N260" s="102">
        <v>1</v>
      </c>
      <c r="O260" s="111" t="s">
        <v>359</v>
      </c>
      <c r="P260" s="96"/>
      <c r="Q260" s="111" t="s">
        <v>360</v>
      </c>
      <c r="R260" s="111" t="s">
        <v>363</v>
      </c>
      <c r="S260" s="97"/>
      <c r="T260" s="102" t="s">
        <v>44</v>
      </c>
      <c r="U260" s="102" t="s">
        <v>45</v>
      </c>
      <c r="V260" s="102" t="s">
        <v>46</v>
      </c>
      <c r="W260" s="94">
        <v>56</v>
      </c>
      <c r="X260" s="98">
        <v>50</v>
      </c>
      <c r="Y260" s="94">
        <v>7150</v>
      </c>
      <c r="Z260" s="94">
        <f>W260*Y260</f>
        <v>400400</v>
      </c>
      <c r="AA260" s="89">
        <v>7</v>
      </c>
      <c r="AB260" s="89">
        <v>7</v>
      </c>
      <c r="AC260" s="94">
        <f>(Z260*(100-AB260))/100</f>
        <v>372372</v>
      </c>
      <c r="AD260" s="94">
        <f>IF(AND(AC260="",M260=""),0,IF((AC260=""),M260, IF( (M260=""),AC260,SUM(AC260:AC261)+M260)))</f>
        <v>746912</v>
      </c>
      <c r="AE260" s="94">
        <f>IF( (X260=""),AD260*1,AD260*(X260/100) )</f>
        <v>373456</v>
      </c>
      <c r="AF260" s="94">
        <v>0</v>
      </c>
      <c r="AG260" s="94">
        <f>IF((AF260-AE260) &gt; 1,0,IF((AF260-AE260)&lt;0,AE260-AF260,AF260-AE260))</f>
        <v>373456</v>
      </c>
      <c r="AH260" s="94">
        <v>0.02</v>
      </c>
    </row>
    <row r="261" spans="1:34" s="99" customFormat="1" x14ac:dyDescent="0.55000000000000004">
      <c r="A261" s="107"/>
      <c r="B261" s="102"/>
      <c r="C261" s="102"/>
      <c r="D261" s="90"/>
      <c r="E261" s="102"/>
      <c r="F261" s="102"/>
      <c r="G261" s="102"/>
      <c r="H261" s="102"/>
      <c r="I261" s="98"/>
      <c r="J261" s="102"/>
      <c r="K261" s="94"/>
      <c r="L261" s="94"/>
      <c r="M261" s="94"/>
      <c r="N261" s="102"/>
      <c r="O261" s="111"/>
      <c r="P261" s="96"/>
      <c r="Q261" s="111"/>
      <c r="R261" s="111"/>
      <c r="S261" s="97"/>
      <c r="T261" s="102" t="s">
        <v>44</v>
      </c>
      <c r="U261" s="102"/>
      <c r="V261" s="102" t="s">
        <v>46</v>
      </c>
      <c r="W261" s="94">
        <v>56</v>
      </c>
      <c r="X261" s="98">
        <v>50</v>
      </c>
      <c r="Y261" s="94">
        <v>6750</v>
      </c>
      <c r="Z261" s="94">
        <f>W261*Y261</f>
        <v>378000</v>
      </c>
      <c r="AA261" s="89">
        <v>7</v>
      </c>
      <c r="AB261" s="89">
        <v>7</v>
      </c>
      <c r="AC261" s="94">
        <f>(Z261*(100-AB261))/100</f>
        <v>351540</v>
      </c>
      <c r="AD261" s="94">
        <f>IF(AND(AC261="",M260=""),0,IF((AC261=""),M260, IF( (M260=""),AC261,SUM(AC260:AC261)+M260)))</f>
        <v>746912</v>
      </c>
      <c r="AE261" s="94">
        <f>IF( (X261=""),AD261*1,AD261*(X261/100) )</f>
        <v>373456</v>
      </c>
      <c r="AF261" s="94">
        <v>0</v>
      </c>
      <c r="AG261" s="94">
        <f>IF((AF261-AE261) &gt; 1,0,IF((AF261-AE261)&lt;0,AE261-AF261,AF261-AE261))</f>
        <v>373456</v>
      </c>
      <c r="AH261" s="94">
        <v>0.02</v>
      </c>
    </row>
    <row r="262" spans="1:34" s="99" customFormat="1" x14ac:dyDescent="0.55000000000000004">
      <c r="A262" s="107"/>
      <c r="B262" s="102"/>
      <c r="C262" s="102"/>
      <c r="D262" s="90"/>
      <c r="E262" s="102"/>
      <c r="F262" s="102"/>
      <c r="G262" s="102"/>
      <c r="H262" s="102"/>
      <c r="I262" s="98"/>
      <c r="J262" s="102"/>
      <c r="K262" s="94"/>
      <c r="L262" s="94" t="s">
        <v>63</v>
      </c>
      <c r="M262" s="94">
        <f>SUM(M260:M261)</f>
        <v>23000</v>
      </c>
      <c r="N262" s="102"/>
      <c r="O262" s="111"/>
      <c r="P262" s="96"/>
      <c r="Q262" s="111"/>
      <c r="R262" s="111"/>
      <c r="S262" s="97"/>
      <c r="T262" s="102"/>
      <c r="U262" s="102"/>
      <c r="V262" s="102"/>
      <c r="W262" s="94"/>
      <c r="X262" s="98"/>
      <c r="Y262" s="94"/>
      <c r="Z262" s="94"/>
      <c r="AA262" s="89"/>
      <c r="AB262" s="89"/>
      <c r="AC262" s="94"/>
      <c r="AD262" s="94"/>
      <c r="AE262" s="94">
        <f>SUM(AE260:AE261)</f>
        <v>746912</v>
      </c>
      <c r="AF262" s="94"/>
      <c r="AG262" s="94">
        <f>SUM(AG260:AG261)</f>
        <v>746912</v>
      </c>
      <c r="AH262" s="94"/>
    </row>
    <row r="263" spans="1:34" s="73" customFormat="1" x14ac:dyDescent="0.55000000000000004">
      <c r="A263" s="108" t="s">
        <v>364</v>
      </c>
      <c r="B263" s="109">
        <v>127</v>
      </c>
      <c r="C263" s="102">
        <v>7094</v>
      </c>
      <c r="D263" s="90" t="s">
        <v>365</v>
      </c>
      <c r="E263" s="102" t="s">
        <v>34</v>
      </c>
      <c r="F263" s="102">
        <v>7410</v>
      </c>
      <c r="G263" s="102">
        <v>6</v>
      </c>
      <c r="H263" s="102">
        <v>0</v>
      </c>
      <c r="I263" s="98">
        <v>27</v>
      </c>
      <c r="J263" s="102" t="s">
        <v>68</v>
      </c>
      <c r="K263" s="94">
        <f t="shared" ref="K263:K272" si="30">((G263*400)+(H263*100))+I263</f>
        <v>2427</v>
      </c>
      <c r="L263" s="94">
        <v>1350</v>
      </c>
      <c r="M263" s="94">
        <f t="shared" ref="M263:M272" si="31">K263*L263</f>
        <v>3276450</v>
      </c>
      <c r="N263" s="102"/>
      <c r="O263" s="111"/>
      <c r="P263" s="96"/>
      <c r="Q263" s="111"/>
      <c r="R263" s="111"/>
      <c r="S263" s="97"/>
      <c r="T263" s="102"/>
      <c r="U263" s="102"/>
      <c r="V263" s="102"/>
      <c r="W263" s="94"/>
      <c r="X263" s="98"/>
      <c r="Y263" s="94"/>
      <c r="Z263" s="94"/>
      <c r="AA263" s="89"/>
      <c r="AB263" s="89"/>
      <c r="AC263" s="94"/>
      <c r="AD263" s="94">
        <f t="shared" ref="AD263:AD272" si="32">IF(AND(AC263="",M263=""),0,IF((AC263=""),M263,IF((M263=""),AC263,AC263+M263)))</f>
        <v>3276450</v>
      </c>
      <c r="AE263" s="94">
        <f t="shared" ref="AE263:AE272" si="33">IF( (X263=""),AD263*1,AD263*(X263/100) )</f>
        <v>3276450</v>
      </c>
      <c r="AF263" s="94">
        <v>0</v>
      </c>
      <c r="AG263" s="94">
        <f t="shared" ref="AG263:AG272" si="34">IF((AF263-AE263) &gt; 1,0,IF((AF263-AE263)&lt;0,AE263-AF263,AF263-AE263))</f>
        <v>3276450</v>
      </c>
      <c r="AH263" s="94">
        <v>0.3</v>
      </c>
    </row>
    <row r="264" spans="1:34" s="73" customFormat="1" x14ac:dyDescent="0.55000000000000004">
      <c r="A264" s="108"/>
      <c r="B264" s="109">
        <v>128</v>
      </c>
      <c r="C264" s="102">
        <v>10263</v>
      </c>
      <c r="D264" s="90" t="s">
        <v>366</v>
      </c>
      <c r="E264" s="102" t="s">
        <v>34</v>
      </c>
      <c r="F264" s="102">
        <v>8270</v>
      </c>
      <c r="G264" s="102">
        <v>1</v>
      </c>
      <c r="H264" s="102">
        <v>0</v>
      </c>
      <c r="I264" s="98">
        <v>0</v>
      </c>
      <c r="J264" s="102" t="s">
        <v>38</v>
      </c>
      <c r="K264" s="94">
        <f t="shared" si="30"/>
        <v>400</v>
      </c>
      <c r="L264" s="94">
        <v>475</v>
      </c>
      <c r="M264" s="94">
        <f t="shared" si="31"/>
        <v>190000</v>
      </c>
      <c r="N264" s="102"/>
      <c r="O264" s="111"/>
      <c r="P264" s="96"/>
      <c r="Q264" s="111"/>
      <c r="R264" s="111"/>
      <c r="S264" s="97"/>
      <c r="T264" s="102"/>
      <c r="U264" s="102"/>
      <c r="V264" s="102"/>
      <c r="W264" s="94"/>
      <c r="X264" s="98"/>
      <c r="Y264" s="94"/>
      <c r="Z264" s="94"/>
      <c r="AA264" s="89"/>
      <c r="AB264" s="89"/>
      <c r="AC264" s="94"/>
      <c r="AD264" s="94">
        <f t="shared" si="32"/>
        <v>190000</v>
      </c>
      <c r="AE264" s="94">
        <f t="shared" si="33"/>
        <v>190000</v>
      </c>
      <c r="AF264" s="94">
        <v>50000000</v>
      </c>
      <c r="AG264" s="94">
        <f t="shared" si="34"/>
        <v>0</v>
      </c>
      <c r="AH264" s="94">
        <v>0.01</v>
      </c>
    </row>
    <row r="265" spans="1:34" s="73" customFormat="1" x14ac:dyDescent="0.55000000000000004">
      <c r="A265" s="108"/>
      <c r="B265" s="109">
        <v>129</v>
      </c>
      <c r="C265" s="102">
        <v>10265</v>
      </c>
      <c r="D265" s="90" t="s">
        <v>367</v>
      </c>
      <c r="E265" s="102" t="s">
        <v>34</v>
      </c>
      <c r="F265" s="102">
        <v>8309</v>
      </c>
      <c r="G265" s="102">
        <v>2</v>
      </c>
      <c r="H265" s="102">
        <v>1</v>
      </c>
      <c r="I265" s="98">
        <v>37</v>
      </c>
      <c r="J265" s="102" t="s">
        <v>38</v>
      </c>
      <c r="K265" s="94">
        <f t="shared" si="30"/>
        <v>937</v>
      </c>
      <c r="L265" s="94">
        <v>225</v>
      </c>
      <c r="M265" s="94">
        <f t="shared" si="31"/>
        <v>210825</v>
      </c>
      <c r="N265" s="102"/>
      <c r="O265" s="111"/>
      <c r="P265" s="96"/>
      <c r="Q265" s="111"/>
      <c r="R265" s="111"/>
      <c r="S265" s="97"/>
      <c r="T265" s="102"/>
      <c r="U265" s="102"/>
      <c r="V265" s="102"/>
      <c r="W265" s="94"/>
      <c r="X265" s="98"/>
      <c r="Y265" s="94"/>
      <c r="Z265" s="94"/>
      <c r="AA265" s="89"/>
      <c r="AB265" s="89"/>
      <c r="AC265" s="94"/>
      <c r="AD265" s="94">
        <f t="shared" si="32"/>
        <v>210825</v>
      </c>
      <c r="AE265" s="94">
        <f t="shared" si="33"/>
        <v>210825</v>
      </c>
      <c r="AF265" s="94">
        <v>50000000</v>
      </c>
      <c r="AG265" s="94">
        <f t="shared" si="34"/>
        <v>0</v>
      </c>
      <c r="AH265" s="94">
        <v>0.01</v>
      </c>
    </row>
    <row r="266" spans="1:34" s="73" customFormat="1" x14ac:dyDescent="0.55000000000000004">
      <c r="A266" s="108"/>
      <c r="B266" s="109">
        <v>130</v>
      </c>
      <c r="C266" s="102">
        <v>7671</v>
      </c>
      <c r="D266" s="90" t="s">
        <v>368</v>
      </c>
      <c r="E266" s="102" t="s">
        <v>34</v>
      </c>
      <c r="F266" s="102">
        <v>10354</v>
      </c>
      <c r="G266" s="102">
        <v>0</v>
      </c>
      <c r="H266" s="102">
        <v>1</v>
      </c>
      <c r="I266" s="98">
        <v>83</v>
      </c>
      <c r="J266" s="102" t="s">
        <v>38</v>
      </c>
      <c r="K266" s="94">
        <f t="shared" si="30"/>
        <v>183</v>
      </c>
      <c r="L266" s="94">
        <v>850</v>
      </c>
      <c r="M266" s="94">
        <f t="shared" si="31"/>
        <v>155550</v>
      </c>
      <c r="N266" s="102"/>
      <c r="O266" s="111"/>
      <c r="P266" s="96"/>
      <c r="Q266" s="111"/>
      <c r="R266" s="111"/>
      <c r="S266" s="97"/>
      <c r="T266" s="102"/>
      <c r="U266" s="102"/>
      <c r="V266" s="102"/>
      <c r="W266" s="94"/>
      <c r="X266" s="98"/>
      <c r="Y266" s="94"/>
      <c r="Z266" s="94"/>
      <c r="AA266" s="89"/>
      <c r="AB266" s="89"/>
      <c r="AC266" s="94"/>
      <c r="AD266" s="94">
        <f t="shared" si="32"/>
        <v>155550</v>
      </c>
      <c r="AE266" s="94">
        <f t="shared" si="33"/>
        <v>155550</v>
      </c>
      <c r="AF266" s="94">
        <v>50000000</v>
      </c>
      <c r="AG266" s="94">
        <f t="shared" si="34"/>
        <v>0</v>
      </c>
      <c r="AH266" s="94">
        <v>0.01</v>
      </c>
    </row>
    <row r="267" spans="1:34" s="73" customFormat="1" x14ac:dyDescent="0.55000000000000004">
      <c r="A267" s="108"/>
      <c r="B267" s="109">
        <v>131</v>
      </c>
      <c r="C267" s="102">
        <v>9528</v>
      </c>
      <c r="D267" s="90" t="s">
        <v>369</v>
      </c>
      <c r="E267" s="102" t="s">
        <v>34</v>
      </c>
      <c r="F267" s="102">
        <v>10370</v>
      </c>
      <c r="G267" s="102">
        <v>0</v>
      </c>
      <c r="H267" s="102">
        <v>2</v>
      </c>
      <c r="I267" s="98">
        <v>20</v>
      </c>
      <c r="J267" s="102" t="s">
        <v>68</v>
      </c>
      <c r="K267" s="94">
        <f t="shared" si="30"/>
        <v>220</v>
      </c>
      <c r="L267" s="94">
        <v>850</v>
      </c>
      <c r="M267" s="94">
        <f t="shared" si="31"/>
        <v>187000</v>
      </c>
      <c r="N267" s="102"/>
      <c r="O267" s="111"/>
      <c r="P267" s="96"/>
      <c r="Q267" s="111"/>
      <c r="R267" s="111"/>
      <c r="S267" s="97"/>
      <c r="T267" s="102"/>
      <c r="U267" s="102"/>
      <c r="V267" s="102"/>
      <c r="W267" s="94"/>
      <c r="X267" s="98"/>
      <c r="Y267" s="94"/>
      <c r="Z267" s="94"/>
      <c r="AA267" s="89"/>
      <c r="AB267" s="89"/>
      <c r="AC267" s="94"/>
      <c r="AD267" s="94">
        <f t="shared" si="32"/>
        <v>187000</v>
      </c>
      <c r="AE267" s="94">
        <f t="shared" si="33"/>
        <v>187000</v>
      </c>
      <c r="AF267" s="94">
        <v>0</v>
      </c>
      <c r="AG267" s="94">
        <f t="shared" si="34"/>
        <v>187000</v>
      </c>
      <c r="AH267" s="94">
        <v>0.3</v>
      </c>
    </row>
    <row r="268" spans="1:34" s="73" customFormat="1" x14ac:dyDescent="0.55000000000000004">
      <c r="A268" s="108"/>
      <c r="B268" s="109">
        <v>132</v>
      </c>
      <c r="C268" s="102">
        <v>7611</v>
      </c>
      <c r="D268" s="90" t="s">
        <v>370</v>
      </c>
      <c r="E268" s="102" t="s">
        <v>34</v>
      </c>
      <c r="F268" s="102">
        <v>10375</v>
      </c>
      <c r="G268" s="102">
        <v>0</v>
      </c>
      <c r="H268" s="102">
        <v>1</v>
      </c>
      <c r="I268" s="98">
        <v>51</v>
      </c>
      <c r="J268" s="102" t="s">
        <v>68</v>
      </c>
      <c r="K268" s="94">
        <f t="shared" si="30"/>
        <v>151</v>
      </c>
      <c r="L268" s="94">
        <v>850</v>
      </c>
      <c r="M268" s="94">
        <f t="shared" si="31"/>
        <v>128350</v>
      </c>
      <c r="N268" s="102"/>
      <c r="O268" s="111"/>
      <c r="P268" s="96"/>
      <c r="Q268" s="111"/>
      <c r="R268" s="111"/>
      <c r="S268" s="97"/>
      <c r="T268" s="102"/>
      <c r="U268" s="102"/>
      <c r="V268" s="102"/>
      <c r="W268" s="94"/>
      <c r="X268" s="98"/>
      <c r="Y268" s="94"/>
      <c r="Z268" s="94"/>
      <c r="AA268" s="89"/>
      <c r="AB268" s="89"/>
      <c r="AC268" s="94"/>
      <c r="AD268" s="94">
        <f t="shared" si="32"/>
        <v>128350</v>
      </c>
      <c r="AE268" s="94">
        <f t="shared" si="33"/>
        <v>128350</v>
      </c>
      <c r="AF268" s="94">
        <v>0</v>
      </c>
      <c r="AG268" s="94">
        <f t="shared" si="34"/>
        <v>128350</v>
      </c>
      <c r="AH268" s="94">
        <v>0.3</v>
      </c>
    </row>
    <row r="269" spans="1:34" s="73" customFormat="1" x14ac:dyDescent="0.55000000000000004">
      <c r="A269" s="108"/>
      <c r="B269" s="109">
        <v>133</v>
      </c>
      <c r="C269" s="102">
        <v>7685</v>
      </c>
      <c r="D269" s="90" t="s">
        <v>371</v>
      </c>
      <c r="E269" s="102" t="s">
        <v>34</v>
      </c>
      <c r="F269" s="102">
        <v>11067</v>
      </c>
      <c r="G269" s="102">
        <v>0</v>
      </c>
      <c r="H269" s="102">
        <v>2</v>
      </c>
      <c r="I269" s="98">
        <v>0</v>
      </c>
      <c r="J269" s="102" t="s">
        <v>38</v>
      </c>
      <c r="K269" s="94">
        <f t="shared" si="30"/>
        <v>200</v>
      </c>
      <c r="L269" s="94">
        <v>850</v>
      </c>
      <c r="M269" s="94">
        <f t="shared" si="31"/>
        <v>170000</v>
      </c>
      <c r="N269" s="102"/>
      <c r="O269" s="111"/>
      <c r="P269" s="96"/>
      <c r="Q269" s="111"/>
      <c r="R269" s="111"/>
      <c r="S269" s="97"/>
      <c r="T269" s="102"/>
      <c r="U269" s="102"/>
      <c r="V269" s="102"/>
      <c r="W269" s="94"/>
      <c r="X269" s="98"/>
      <c r="Y269" s="94"/>
      <c r="Z269" s="94"/>
      <c r="AA269" s="89"/>
      <c r="AB269" s="89"/>
      <c r="AC269" s="94"/>
      <c r="AD269" s="94">
        <f t="shared" si="32"/>
        <v>170000</v>
      </c>
      <c r="AE269" s="94">
        <f t="shared" si="33"/>
        <v>170000</v>
      </c>
      <c r="AF269" s="94">
        <v>50000000</v>
      </c>
      <c r="AG269" s="94">
        <f t="shared" si="34"/>
        <v>0</v>
      </c>
      <c r="AH269" s="94">
        <v>0.01</v>
      </c>
    </row>
    <row r="270" spans="1:34" s="73" customFormat="1" x14ac:dyDescent="0.55000000000000004">
      <c r="A270" s="108"/>
      <c r="B270" s="109">
        <v>134</v>
      </c>
      <c r="C270" s="102">
        <v>6600</v>
      </c>
      <c r="D270" s="90" t="s">
        <v>372</v>
      </c>
      <c r="E270" s="102" t="s">
        <v>34</v>
      </c>
      <c r="F270" s="102">
        <v>23186</v>
      </c>
      <c r="G270" s="102">
        <v>1</v>
      </c>
      <c r="H270" s="102">
        <v>3</v>
      </c>
      <c r="I270" s="98">
        <v>1</v>
      </c>
      <c r="J270" s="102" t="s">
        <v>38</v>
      </c>
      <c r="K270" s="94">
        <f t="shared" si="30"/>
        <v>701</v>
      </c>
      <c r="L270" s="94">
        <v>350</v>
      </c>
      <c r="M270" s="94">
        <f t="shared" si="31"/>
        <v>245350</v>
      </c>
      <c r="N270" s="102"/>
      <c r="O270" s="111"/>
      <c r="P270" s="96"/>
      <c r="Q270" s="111"/>
      <c r="R270" s="111"/>
      <c r="S270" s="97"/>
      <c r="T270" s="102"/>
      <c r="U270" s="102"/>
      <c r="V270" s="102"/>
      <c r="W270" s="94"/>
      <c r="X270" s="98"/>
      <c r="Y270" s="94"/>
      <c r="Z270" s="94"/>
      <c r="AA270" s="89"/>
      <c r="AB270" s="89"/>
      <c r="AC270" s="94"/>
      <c r="AD270" s="94">
        <f t="shared" si="32"/>
        <v>245350</v>
      </c>
      <c r="AE270" s="94">
        <f t="shared" si="33"/>
        <v>245350</v>
      </c>
      <c r="AF270" s="94">
        <v>50000000</v>
      </c>
      <c r="AG270" s="94">
        <f t="shared" si="34"/>
        <v>0</v>
      </c>
      <c r="AH270" s="94">
        <v>0.01</v>
      </c>
    </row>
    <row r="271" spans="1:34" s="73" customFormat="1" x14ac:dyDescent="0.55000000000000004">
      <c r="A271" s="108"/>
      <c r="B271" s="109">
        <v>135</v>
      </c>
      <c r="C271" s="102">
        <v>9532</v>
      </c>
      <c r="D271" s="90"/>
      <c r="E271" s="102" t="s">
        <v>34</v>
      </c>
      <c r="F271" s="102">
        <v>24683</v>
      </c>
      <c r="G271" s="102">
        <v>2</v>
      </c>
      <c r="H271" s="102">
        <v>0</v>
      </c>
      <c r="I271" s="98">
        <v>21</v>
      </c>
      <c r="J271" s="102" t="s">
        <v>38</v>
      </c>
      <c r="K271" s="94">
        <f t="shared" si="30"/>
        <v>821</v>
      </c>
      <c r="L271" s="94">
        <v>225</v>
      </c>
      <c r="M271" s="94">
        <f t="shared" si="31"/>
        <v>184725</v>
      </c>
      <c r="N271" s="102"/>
      <c r="O271" s="111"/>
      <c r="P271" s="96"/>
      <c r="Q271" s="111"/>
      <c r="R271" s="111"/>
      <c r="S271" s="97"/>
      <c r="T271" s="102"/>
      <c r="U271" s="102"/>
      <c r="V271" s="102"/>
      <c r="W271" s="94"/>
      <c r="X271" s="98"/>
      <c r="Y271" s="94"/>
      <c r="Z271" s="94"/>
      <c r="AA271" s="89"/>
      <c r="AB271" s="89"/>
      <c r="AC271" s="94"/>
      <c r="AD271" s="94">
        <f t="shared" si="32"/>
        <v>184725</v>
      </c>
      <c r="AE271" s="94">
        <f t="shared" si="33"/>
        <v>184725</v>
      </c>
      <c r="AF271" s="94">
        <v>50000000</v>
      </c>
      <c r="AG271" s="94">
        <f t="shared" si="34"/>
        <v>0</v>
      </c>
      <c r="AH271" s="94">
        <v>0.01</v>
      </c>
    </row>
    <row r="272" spans="1:34" s="73" customFormat="1" x14ac:dyDescent="0.55000000000000004">
      <c r="A272" s="108"/>
      <c r="B272" s="109">
        <v>136</v>
      </c>
      <c r="C272" s="102">
        <v>9531</v>
      </c>
      <c r="D272" s="90"/>
      <c r="E272" s="102" t="s">
        <v>34</v>
      </c>
      <c r="F272" s="102">
        <v>24699</v>
      </c>
      <c r="G272" s="102">
        <v>2</v>
      </c>
      <c r="H272" s="102">
        <v>0</v>
      </c>
      <c r="I272" s="98">
        <v>4</v>
      </c>
      <c r="J272" s="102" t="s">
        <v>38</v>
      </c>
      <c r="K272" s="94">
        <f t="shared" si="30"/>
        <v>804</v>
      </c>
      <c r="L272" s="94">
        <v>225</v>
      </c>
      <c r="M272" s="94">
        <f t="shared" si="31"/>
        <v>180900</v>
      </c>
      <c r="N272" s="102"/>
      <c r="O272" s="111"/>
      <c r="P272" s="96"/>
      <c r="Q272" s="111"/>
      <c r="R272" s="111"/>
      <c r="S272" s="97"/>
      <c r="T272" s="102"/>
      <c r="U272" s="102"/>
      <c r="V272" s="102"/>
      <c r="W272" s="94"/>
      <c r="X272" s="98"/>
      <c r="Y272" s="94"/>
      <c r="Z272" s="94"/>
      <c r="AA272" s="89"/>
      <c r="AB272" s="89"/>
      <c r="AC272" s="94"/>
      <c r="AD272" s="94">
        <f t="shared" si="32"/>
        <v>180900</v>
      </c>
      <c r="AE272" s="94">
        <f t="shared" si="33"/>
        <v>180900</v>
      </c>
      <c r="AF272" s="94">
        <v>50000000</v>
      </c>
      <c r="AG272" s="94">
        <f t="shared" si="34"/>
        <v>0</v>
      </c>
      <c r="AH272" s="94">
        <v>0.01</v>
      </c>
    </row>
    <row r="273" spans="1:34" s="73" customFormat="1" x14ac:dyDescent="0.55000000000000004">
      <c r="A273" s="108"/>
      <c r="B273" s="109"/>
      <c r="C273" s="102"/>
      <c r="D273" s="90"/>
      <c r="E273" s="102"/>
      <c r="F273" s="102"/>
      <c r="G273" s="102"/>
      <c r="H273" s="102"/>
      <c r="I273" s="98"/>
      <c r="J273" s="102"/>
      <c r="K273" s="94"/>
      <c r="L273" s="94" t="s">
        <v>63</v>
      </c>
      <c r="M273" s="94">
        <f>SUM(M263:M272)</f>
        <v>4929150</v>
      </c>
      <c r="N273" s="102"/>
      <c r="O273" s="111"/>
      <c r="P273" s="96"/>
      <c r="Q273" s="111"/>
      <c r="R273" s="111"/>
      <c r="S273" s="97"/>
      <c r="T273" s="102"/>
      <c r="U273" s="102"/>
      <c r="V273" s="102"/>
      <c r="W273" s="94"/>
      <c r="X273" s="98"/>
      <c r="Y273" s="94"/>
      <c r="Z273" s="94"/>
      <c r="AA273" s="89"/>
      <c r="AB273" s="89"/>
      <c r="AC273" s="94"/>
      <c r="AD273" s="94">
        <f>SUM(AD263:AD272)</f>
        <v>4929150</v>
      </c>
      <c r="AE273" s="94">
        <f>SUM(AE263:AE272)</f>
        <v>4929150</v>
      </c>
      <c r="AF273" s="94"/>
      <c r="AG273" s="94">
        <f>SUM(AG263:AG272)</f>
        <v>3591800</v>
      </c>
      <c r="AH273" s="94"/>
    </row>
    <row r="274" spans="1:34" s="73" customFormat="1" x14ac:dyDescent="0.55000000000000004">
      <c r="A274" s="108" t="s">
        <v>375</v>
      </c>
      <c r="B274" s="109">
        <v>137</v>
      </c>
      <c r="C274" s="102">
        <v>9333</v>
      </c>
      <c r="D274" s="90" t="s">
        <v>376</v>
      </c>
      <c r="E274" s="102" t="s">
        <v>34</v>
      </c>
      <c r="F274" s="102">
        <v>8194</v>
      </c>
      <c r="G274" s="102">
        <v>2</v>
      </c>
      <c r="H274" s="102">
        <v>1</v>
      </c>
      <c r="I274" s="98">
        <v>27</v>
      </c>
      <c r="J274" s="102" t="s">
        <v>38</v>
      </c>
      <c r="K274" s="94">
        <f>((G274*400)+(H274*100))+I274</f>
        <v>927</v>
      </c>
      <c r="L274" s="94">
        <v>1000</v>
      </c>
      <c r="M274" s="94">
        <f>K274*L274</f>
        <v>927000</v>
      </c>
      <c r="N274" s="102"/>
      <c r="O274" s="111"/>
      <c r="P274" s="96"/>
      <c r="Q274" s="111"/>
      <c r="R274" s="111"/>
      <c r="S274" s="97"/>
      <c r="T274" s="102"/>
      <c r="U274" s="102"/>
      <c r="V274" s="102"/>
      <c r="W274" s="94"/>
      <c r="X274" s="98"/>
      <c r="Y274" s="94"/>
      <c r="Z274" s="94"/>
      <c r="AA274" s="89"/>
      <c r="AB274" s="89"/>
      <c r="AC274" s="94"/>
      <c r="AD274" s="94">
        <f>IF(AND(AC274="",M274=""),0,IF((AC274=""),M274,IF((M274=""),AC274,AC274+M274)))</f>
        <v>927000</v>
      </c>
      <c r="AE274" s="94">
        <f>IF( (X274=""),AD274*1,AD274*(X274/100) )</f>
        <v>927000</v>
      </c>
      <c r="AF274" s="94">
        <v>50000000</v>
      </c>
      <c r="AG274" s="94">
        <f t="shared" ref="AG274:AG279" si="35">IF((AF274-AE274) &gt; 1,0,IF((AF274-AE274)&lt;0,AE274-AF274,AF274-AE274))</f>
        <v>0</v>
      </c>
      <c r="AH274" s="94">
        <v>0.01</v>
      </c>
    </row>
    <row r="275" spans="1:34" s="73" customFormat="1" x14ac:dyDescent="0.55000000000000004">
      <c r="A275" s="108"/>
      <c r="B275" s="109">
        <v>138</v>
      </c>
      <c r="C275" s="102">
        <v>10086</v>
      </c>
      <c r="D275" s="90" t="s">
        <v>377</v>
      </c>
      <c r="E275" s="102" t="s">
        <v>37</v>
      </c>
      <c r="F275" s="102">
        <v>9458</v>
      </c>
      <c r="G275" s="102">
        <v>1</v>
      </c>
      <c r="H275" s="102">
        <v>3</v>
      </c>
      <c r="I275" s="98">
        <v>54</v>
      </c>
      <c r="J275" s="102" t="s">
        <v>38</v>
      </c>
      <c r="K275" s="94">
        <f>((G275*400)+(H275*100))+I275</f>
        <v>754</v>
      </c>
      <c r="L275" s="94">
        <v>225</v>
      </c>
      <c r="M275" s="94">
        <f>K275*L275</f>
        <v>169650</v>
      </c>
      <c r="N275" s="102"/>
      <c r="O275" s="111"/>
      <c r="P275" s="96"/>
      <c r="Q275" s="111"/>
      <c r="R275" s="111"/>
      <c r="S275" s="97"/>
      <c r="T275" s="102"/>
      <c r="U275" s="102"/>
      <c r="V275" s="102"/>
      <c r="W275" s="94"/>
      <c r="X275" s="98"/>
      <c r="Y275" s="94"/>
      <c r="Z275" s="94"/>
      <c r="AA275" s="89"/>
      <c r="AB275" s="89"/>
      <c r="AC275" s="94"/>
      <c r="AD275" s="94">
        <f>IF(AND(AC275="",M275=""),0,IF((AC275=""),M275,IF((M275=""),AC275,AC275+M275)))</f>
        <v>169650</v>
      </c>
      <c r="AE275" s="94">
        <f>IF( (X275=""),AD275*1,AD275*(X275/100) )</f>
        <v>169650</v>
      </c>
      <c r="AF275" s="94">
        <v>0</v>
      </c>
      <c r="AG275" s="94">
        <f t="shared" si="35"/>
        <v>169650</v>
      </c>
      <c r="AH275" s="94">
        <v>0.01</v>
      </c>
    </row>
    <row r="276" spans="1:34" s="73" customFormat="1" x14ac:dyDescent="0.55000000000000004">
      <c r="A276" s="108"/>
      <c r="B276" s="109">
        <v>139</v>
      </c>
      <c r="C276" s="102">
        <v>9208</v>
      </c>
      <c r="D276" s="90" t="s">
        <v>378</v>
      </c>
      <c r="E276" s="102" t="s">
        <v>34</v>
      </c>
      <c r="F276" s="102">
        <v>22881</v>
      </c>
      <c r="G276" s="102">
        <v>0</v>
      </c>
      <c r="H276" s="102">
        <v>1</v>
      </c>
      <c r="I276" s="98">
        <v>19</v>
      </c>
      <c r="J276" s="102" t="s">
        <v>35</v>
      </c>
      <c r="K276" s="94">
        <f>((G276*400)+(H276*100))+I276</f>
        <v>119</v>
      </c>
      <c r="L276" s="94">
        <v>400</v>
      </c>
      <c r="M276" s="94">
        <f>K276*L276</f>
        <v>47600</v>
      </c>
      <c r="N276" s="102">
        <v>1</v>
      </c>
      <c r="O276" s="111" t="s">
        <v>373</v>
      </c>
      <c r="P276" s="96">
        <v>3570800346891</v>
      </c>
      <c r="Q276" s="111" t="s">
        <v>374</v>
      </c>
      <c r="R276" s="111" t="s">
        <v>379</v>
      </c>
      <c r="S276" s="97"/>
      <c r="T276" s="102" t="s">
        <v>51</v>
      </c>
      <c r="U276" s="102" t="s">
        <v>45</v>
      </c>
      <c r="V276" s="102" t="s">
        <v>52</v>
      </c>
      <c r="W276" s="94">
        <v>66</v>
      </c>
      <c r="X276" s="98">
        <v>18.440000000000001</v>
      </c>
      <c r="Y276" s="94">
        <v>6750</v>
      </c>
      <c r="Z276" s="94">
        <f>W276*Y276</f>
        <v>445500</v>
      </c>
      <c r="AA276" s="89">
        <v>7</v>
      </c>
      <c r="AB276" s="89">
        <v>7</v>
      </c>
      <c r="AC276" s="94">
        <f>(Z276*(100-AB276))/100</f>
        <v>414315</v>
      </c>
      <c r="AD276" s="94">
        <f>IF(AND(AC276="",M276=""),0,IF((AC276=""),M276, IF( (M276=""),AC276,AC276+M276)))</f>
        <v>461915</v>
      </c>
      <c r="AE276" s="94">
        <f>IF( (X276=""),AD276*1,( M276+(SUM(AC276:AC276)) )*(X276/100) )</f>
        <v>85177.126000000004</v>
      </c>
      <c r="AF276" s="94">
        <v>50000000</v>
      </c>
      <c r="AG276" s="94">
        <f t="shared" si="35"/>
        <v>0</v>
      </c>
      <c r="AH276" s="94">
        <v>0.02</v>
      </c>
    </row>
    <row r="277" spans="1:34" s="74" customFormat="1" x14ac:dyDescent="0.55000000000000004">
      <c r="A277" s="108"/>
      <c r="B277" s="109"/>
      <c r="C277" s="102"/>
      <c r="D277" s="90"/>
      <c r="E277" s="102"/>
      <c r="F277" s="102"/>
      <c r="G277" s="102"/>
      <c r="H277" s="102"/>
      <c r="I277" s="98"/>
      <c r="J277" s="102"/>
      <c r="K277" s="94"/>
      <c r="L277" s="94"/>
      <c r="M277" s="94"/>
      <c r="N277" s="102">
        <v>2</v>
      </c>
      <c r="O277" s="111" t="s">
        <v>373</v>
      </c>
      <c r="P277" s="96">
        <v>3570800346891</v>
      </c>
      <c r="Q277" s="111" t="s">
        <v>374</v>
      </c>
      <c r="R277" s="111" t="s">
        <v>379</v>
      </c>
      <c r="S277" s="97" t="s">
        <v>380</v>
      </c>
      <c r="T277" s="102" t="s">
        <v>51</v>
      </c>
      <c r="U277" s="102" t="s">
        <v>227</v>
      </c>
      <c r="V277" s="102" t="s">
        <v>52</v>
      </c>
      <c r="W277" s="94">
        <v>104</v>
      </c>
      <c r="X277" s="98">
        <v>29.05</v>
      </c>
      <c r="Y277" s="94">
        <v>6750</v>
      </c>
      <c r="Z277" s="94">
        <f>W277*Y277</f>
        <v>702000</v>
      </c>
      <c r="AA277" s="89">
        <v>12</v>
      </c>
      <c r="AB277" s="89">
        <v>38</v>
      </c>
      <c r="AC277" s="94">
        <f>(Z277*(100-AB277))/100</f>
        <v>435240</v>
      </c>
      <c r="AD277" s="94">
        <f>IF(AND(AC277="",M276=""),0,IF((AC277=""),M276, IF( (M276=""),AC277,AC277+M276)))</f>
        <v>482840</v>
      </c>
      <c r="AE277" s="94">
        <f>IF( (X277=""),AD277*1,( M276+(SUM(AC277:AC277)) )*(X277/100) )</f>
        <v>140265.01999999999</v>
      </c>
      <c r="AF277" s="94">
        <v>50000000</v>
      </c>
      <c r="AG277" s="94">
        <f t="shared" si="35"/>
        <v>0</v>
      </c>
      <c r="AH277" s="94">
        <v>0.02</v>
      </c>
    </row>
    <row r="278" spans="1:34" s="74" customFormat="1" x14ac:dyDescent="0.55000000000000004">
      <c r="A278" s="108"/>
      <c r="B278" s="109"/>
      <c r="C278" s="102"/>
      <c r="D278" s="90"/>
      <c r="E278" s="102"/>
      <c r="F278" s="102"/>
      <c r="G278" s="102"/>
      <c r="H278" s="102"/>
      <c r="I278" s="98"/>
      <c r="J278" s="102"/>
      <c r="K278" s="94"/>
      <c r="L278" s="94"/>
      <c r="M278" s="94"/>
      <c r="N278" s="102">
        <v>3</v>
      </c>
      <c r="O278" s="111" t="s">
        <v>373</v>
      </c>
      <c r="P278" s="96">
        <v>3570800346891</v>
      </c>
      <c r="Q278" s="111" t="s">
        <v>374</v>
      </c>
      <c r="R278" s="111" t="s">
        <v>379</v>
      </c>
      <c r="S278" s="97" t="s">
        <v>381</v>
      </c>
      <c r="T278" s="102" t="s">
        <v>51</v>
      </c>
      <c r="U278" s="102" t="s">
        <v>45</v>
      </c>
      <c r="V278" s="102" t="s">
        <v>15658</v>
      </c>
      <c r="W278" s="94">
        <v>160</v>
      </c>
      <c r="X278" s="98">
        <v>44.69</v>
      </c>
      <c r="Y278" s="94">
        <v>6750</v>
      </c>
      <c r="Z278" s="94">
        <f>W278*Y278</f>
        <v>1080000</v>
      </c>
      <c r="AA278" s="89">
        <v>21</v>
      </c>
      <c r="AB278" s="89">
        <v>32</v>
      </c>
      <c r="AC278" s="94">
        <f>(Z278*(100-AB278))/100</f>
        <v>734400</v>
      </c>
      <c r="AD278" s="94">
        <f>IF(AND(AC278="",M276=""),0,IF((AC278=""),M276, IF( (M276=""),AC278,AC278+M276)))</f>
        <v>782000</v>
      </c>
      <c r="AE278" s="94">
        <f>IF( (X278=""),AD278*1,( M276+(SUM(AC278:AC278)) )*(X278/100) )</f>
        <v>349475.8</v>
      </c>
      <c r="AF278" s="94">
        <v>0</v>
      </c>
      <c r="AG278" s="94">
        <f t="shared" si="35"/>
        <v>349475.8</v>
      </c>
      <c r="AH278" s="94">
        <v>0.02</v>
      </c>
    </row>
    <row r="279" spans="1:34" s="74" customFormat="1" x14ac:dyDescent="0.55000000000000004">
      <c r="A279" s="108"/>
      <c r="B279" s="109"/>
      <c r="C279" s="102"/>
      <c r="D279" s="90"/>
      <c r="E279" s="102"/>
      <c r="F279" s="102"/>
      <c r="G279" s="102"/>
      <c r="H279" s="102"/>
      <c r="I279" s="98"/>
      <c r="J279" s="102"/>
      <c r="K279" s="94"/>
      <c r="L279" s="94"/>
      <c r="M279" s="94"/>
      <c r="N279" s="102">
        <v>4</v>
      </c>
      <c r="O279" s="111" t="s">
        <v>373</v>
      </c>
      <c r="P279" s="96">
        <v>3570800346891</v>
      </c>
      <c r="Q279" s="111" t="s">
        <v>374</v>
      </c>
      <c r="R279" s="111" t="s">
        <v>379</v>
      </c>
      <c r="S279" s="97" t="s">
        <v>382</v>
      </c>
      <c r="T279" s="102" t="s">
        <v>55</v>
      </c>
      <c r="U279" s="102" t="s">
        <v>74</v>
      </c>
      <c r="V279" s="102" t="s">
        <v>52</v>
      </c>
      <c r="W279" s="94">
        <v>28</v>
      </c>
      <c r="X279" s="98">
        <v>7.82</v>
      </c>
      <c r="Y279" s="94">
        <v>2650</v>
      </c>
      <c r="Z279" s="94">
        <f>W279*Y279</f>
        <v>74200</v>
      </c>
      <c r="AA279" s="89">
        <v>7</v>
      </c>
      <c r="AB279" s="89">
        <v>25</v>
      </c>
      <c r="AC279" s="94">
        <f>(Z279*(100-AB279))/100</f>
        <v>55650</v>
      </c>
      <c r="AD279" s="94">
        <f>IF(AND(AC279="",M276=""),0,IF((AC279=""),M276, IF( (M276=""),AC279,AC279+M276)))</f>
        <v>103250</v>
      </c>
      <c r="AE279" s="94">
        <f>IF( (X279=""),AD279*1,( M276+(SUM(AC279:AC279)) )*(X279/100) )</f>
        <v>8074.1500000000005</v>
      </c>
      <c r="AF279" s="94">
        <v>50000000</v>
      </c>
      <c r="AG279" s="94">
        <f t="shared" si="35"/>
        <v>0</v>
      </c>
      <c r="AH279" s="94">
        <v>0.02</v>
      </c>
    </row>
    <row r="280" spans="1:34" s="74" customFormat="1" x14ac:dyDescent="0.55000000000000004">
      <c r="A280" s="108"/>
      <c r="B280" s="109"/>
      <c r="C280" s="102"/>
      <c r="D280" s="90"/>
      <c r="E280" s="102"/>
      <c r="F280" s="102"/>
      <c r="G280" s="102"/>
      <c r="H280" s="102"/>
      <c r="I280" s="98"/>
      <c r="J280" s="102"/>
      <c r="K280" s="94"/>
      <c r="L280" s="94" t="s">
        <v>63</v>
      </c>
      <c r="M280" s="94">
        <f>SUM(M274:M279)</f>
        <v>1144250</v>
      </c>
      <c r="N280" s="102"/>
      <c r="O280" s="111"/>
      <c r="P280" s="96"/>
      <c r="Q280" s="111"/>
      <c r="R280" s="111"/>
      <c r="S280" s="97"/>
      <c r="T280" s="102"/>
      <c r="U280" s="102"/>
      <c r="V280" s="102"/>
      <c r="W280" s="94"/>
      <c r="X280" s="98"/>
      <c r="Y280" s="94"/>
      <c r="Z280" s="94"/>
      <c r="AA280" s="89"/>
      <c r="AB280" s="89"/>
      <c r="AC280" s="94"/>
      <c r="AD280" s="94">
        <f>SUM(AD274:AD279)</f>
        <v>2926655</v>
      </c>
      <c r="AE280" s="94">
        <f>SUM(AE274:AE279)</f>
        <v>1679642.0959999999</v>
      </c>
      <c r="AF280" s="94"/>
      <c r="AG280" s="94">
        <f>SUM(AG274:AG279)</f>
        <v>519125.8</v>
      </c>
      <c r="AH280" s="94"/>
    </row>
    <row r="281" spans="1:34" s="74" customFormat="1" x14ac:dyDescent="0.55000000000000004">
      <c r="A281" s="108" t="s">
        <v>385</v>
      </c>
      <c r="B281" s="109">
        <v>140</v>
      </c>
      <c r="C281" s="102">
        <v>4968</v>
      </c>
      <c r="D281" s="90" t="s">
        <v>386</v>
      </c>
      <c r="E281" s="102" t="s">
        <v>34</v>
      </c>
      <c r="F281" s="102">
        <v>3406</v>
      </c>
      <c r="G281" s="102">
        <v>0</v>
      </c>
      <c r="H281" s="102">
        <v>2</v>
      </c>
      <c r="I281" s="98">
        <v>11</v>
      </c>
      <c r="J281" s="102" t="s">
        <v>38</v>
      </c>
      <c r="K281" s="94">
        <f>((G281*400)+(H281*100))+I281</f>
        <v>211</v>
      </c>
      <c r="L281" s="94">
        <v>850</v>
      </c>
      <c r="M281" s="94">
        <f>K281*L281</f>
        <v>179350</v>
      </c>
      <c r="N281" s="102"/>
      <c r="O281" s="111"/>
      <c r="P281" s="96"/>
      <c r="Q281" s="111"/>
      <c r="R281" s="111"/>
      <c r="S281" s="97"/>
      <c r="T281" s="102"/>
      <c r="U281" s="102"/>
      <c r="V281" s="102"/>
      <c r="W281" s="94"/>
      <c r="X281" s="98"/>
      <c r="Y281" s="94"/>
      <c r="Z281" s="94"/>
      <c r="AA281" s="89"/>
      <c r="AB281" s="89"/>
      <c r="AC281" s="94"/>
      <c r="AD281" s="94">
        <f>IF(AND(AC281="",M281=""),0,IF((AC281=""),M281,IF((M281=""),AC281,AC281+M281)))</f>
        <v>179350</v>
      </c>
      <c r="AE281" s="94">
        <f>IF( (X281=""),AD281*1,AD281*(X281/100) )</f>
        <v>179350</v>
      </c>
      <c r="AF281" s="94">
        <v>50000000</v>
      </c>
      <c r="AG281" s="94">
        <f t="shared" ref="AG281:AG286" si="36">IF((AF281-AE281) &gt; 1,0,IF((AF281-AE281)&lt;0,AE281-AF281,AF281-AE281))</f>
        <v>0</v>
      </c>
      <c r="AH281" s="94">
        <v>0.01</v>
      </c>
    </row>
    <row r="282" spans="1:34" s="74" customFormat="1" x14ac:dyDescent="0.55000000000000004">
      <c r="A282" s="108"/>
      <c r="B282" s="109">
        <v>141</v>
      </c>
      <c r="C282" s="102">
        <v>5765</v>
      </c>
      <c r="D282" s="90" t="s">
        <v>387</v>
      </c>
      <c r="E282" s="102" t="s">
        <v>34</v>
      </c>
      <c r="F282" s="102">
        <v>12104</v>
      </c>
      <c r="G282" s="102">
        <v>0</v>
      </c>
      <c r="H282" s="102">
        <v>0</v>
      </c>
      <c r="I282" s="98">
        <v>58</v>
      </c>
      <c r="J282" s="102" t="s">
        <v>35</v>
      </c>
      <c r="K282" s="94">
        <f>((G282*400)+(H282*100))+I282</f>
        <v>58</v>
      </c>
      <c r="L282" s="94">
        <v>2425</v>
      </c>
      <c r="M282" s="94">
        <f>K282*L282</f>
        <v>140650</v>
      </c>
      <c r="N282" s="102">
        <v>1</v>
      </c>
      <c r="O282" s="111" t="s">
        <v>383</v>
      </c>
      <c r="P282" s="96">
        <v>3570900340095</v>
      </c>
      <c r="Q282" s="111" t="s">
        <v>384</v>
      </c>
      <c r="R282" s="111" t="s">
        <v>388</v>
      </c>
      <c r="S282" s="97" t="s">
        <v>389</v>
      </c>
      <c r="T282" s="102" t="s">
        <v>51</v>
      </c>
      <c r="U282" s="102" t="s">
        <v>45</v>
      </c>
      <c r="V282" s="102" t="s">
        <v>52</v>
      </c>
      <c r="W282" s="94">
        <v>334.05</v>
      </c>
      <c r="X282" s="98">
        <v>91.28</v>
      </c>
      <c r="Y282" s="94">
        <v>6750</v>
      </c>
      <c r="Z282" s="94">
        <f>W282*Y282</f>
        <v>2254837.5</v>
      </c>
      <c r="AA282" s="89">
        <v>6</v>
      </c>
      <c r="AB282" s="89">
        <v>6</v>
      </c>
      <c r="AC282" s="94">
        <f>(Z282*(100-AB282))/100</f>
        <v>2119547.25</v>
      </c>
      <c r="AD282" s="94">
        <f>IF(AND(AC282="",M282=""),0,IF((AC282=""),M282, IF( (M282=""),AC282,AC282+M282)))</f>
        <v>2260197.25</v>
      </c>
      <c r="AE282" s="94">
        <f>IF( (X282=""),AD282*1,( M282+(SUM(AC282:AC282)) )*(X282/100) )</f>
        <v>2063108.0498000002</v>
      </c>
      <c r="AF282" s="94">
        <v>50000000</v>
      </c>
      <c r="AG282" s="94">
        <f t="shared" si="36"/>
        <v>0</v>
      </c>
      <c r="AH282" s="94">
        <v>0.02</v>
      </c>
    </row>
    <row r="283" spans="1:34" s="74" customFormat="1" x14ac:dyDescent="0.55000000000000004">
      <c r="A283" s="108"/>
      <c r="B283" s="109"/>
      <c r="C283" s="102"/>
      <c r="D283" s="90"/>
      <c r="E283" s="102"/>
      <c r="F283" s="102"/>
      <c r="G283" s="102"/>
      <c r="H283" s="102"/>
      <c r="I283" s="98"/>
      <c r="J283" s="102"/>
      <c r="K283" s="94"/>
      <c r="L283" s="94"/>
      <c r="M283" s="94"/>
      <c r="N283" s="102">
        <v>2</v>
      </c>
      <c r="O283" s="111" t="s">
        <v>383</v>
      </c>
      <c r="P283" s="96">
        <v>3570900340095</v>
      </c>
      <c r="Q283" s="111" t="s">
        <v>384</v>
      </c>
      <c r="R283" s="111" t="s">
        <v>388</v>
      </c>
      <c r="S283" s="97" t="s">
        <v>390</v>
      </c>
      <c r="T283" s="102" t="s">
        <v>55</v>
      </c>
      <c r="U283" s="102" t="s">
        <v>45</v>
      </c>
      <c r="V283" s="102" t="s">
        <v>52</v>
      </c>
      <c r="W283" s="94">
        <v>31.9</v>
      </c>
      <c r="X283" s="98">
        <v>8.7200000000000006</v>
      </c>
      <c r="Y283" s="94">
        <v>2650</v>
      </c>
      <c r="Z283" s="94">
        <f>W283*Y283</f>
        <v>84535</v>
      </c>
      <c r="AA283" s="89">
        <v>6</v>
      </c>
      <c r="AB283" s="89">
        <v>6</v>
      </c>
      <c r="AC283" s="94">
        <f>(Z283*(100-AB283))/100</f>
        <v>79462.899999999994</v>
      </c>
      <c r="AD283" s="94">
        <f>IF(AND(AC283="",M282=""),0,IF((AC283=""),M282, IF( (M282=""),AC283,AC283+M282)))</f>
        <v>220112.9</v>
      </c>
      <c r="AE283" s="94">
        <f>IF( (X283=""),AD283*1,( M282+(SUM(AC283:AC283)) )*(X283/100) )</f>
        <v>19193.844880000001</v>
      </c>
      <c r="AF283" s="94">
        <v>50000000</v>
      </c>
      <c r="AG283" s="94">
        <f t="shared" si="36"/>
        <v>0</v>
      </c>
      <c r="AH283" s="94">
        <v>0.02</v>
      </c>
    </row>
    <row r="284" spans="1:34" s="74" customFormat="1" x14ac:dyDescent="0.55000000000000004">
      <c r="A284" s="108"/>
      <c r="B284" s="109">
        <v>142</v>
      </c>
      <c r="C284" s="102">
        <v>5943</v>
      </c>
      <c r="D284" s="90" t="s">
        <v>391</v>
      </c>
      <c r="E284" s="102" t="s">
        <v>34</v>
      </c>
      <c r="F284" s="102">
        <v>23715</v>
      </c>
      <c r="G284" s="102">
        <v>0</v>
      </c>
      <c r="H284" s="102">
        <v>0</v>
      </c>
      <c r="I284" s="98">
        <v>67</v>
      </c>
      <c r="J284" s="102" t="s">
        <v>35</v>
      </c>
      <c r="K284" s="94">
        <f>((G284*400)+(H284*100))+I284</f>
        <v>67</v>
      </c>
      <c r="L284" s="94">
        <v>625</v>
      </c>
      <c r="M284" s="94">
        <f>K284*L284</f>
        <v>41875</v>
      </c>
      <c r="N284" s="102">
        <v>1</v>
      </c>
      <c r="O284" s="111" t="s">
        <v>383</v>
      </c>
      <c r="P284" s="96">
        <v>3570900340095</v>
      </c>
      <c r="Q284" s="111" t="s">
        <v>384</v>
      </c>
      <c r="R284" s="111" t="s">
        <v>388</v>
      </c>
      <c r="S284" s="97" t="s">
        <v>392</v>
      </c>
      <c r="T284" s="102" t="s">
        <v>51</v>
      </c>
      <c r="U284" s="102" t="s">
        <v>45</v>
      </c>
      <c r="V284" s="102" t="s">
        <v>52</v>
      </c>
      <c r="W284" s="94">
        <v>111.15</v>
      </c>
      <c r="X284" s="98">
        <v>100</v>
      </c>
      <c r="Y284" s="94">
        <v>6750</v>
      </c>
      <c r="Z284" s="94">
        <f>W284*Y284</f>
        <v>750262.5</v>
      </c>
      <c r="AA284" s="89">
        <v>6</v>
      </c>
      <c r="AB284" s="89">
        <v>6</v>
      </c>
      <c r="AC284" s="94">
        <f>(Z284*(100-AB284))/100</f>
        <v>705246.75</v>
      </c>
      <c r="AD284" s="94">
        <f>IF(AND(AC284="",M284=""),0,IF((AC284=""),M284, IF( (M284=""),AC284,AC284+M284)))</f>
        <v>747121.75</v>
      </c>
      <c r="AE284" s="94">
        <f>IF( (X284=""),AD284*1,( M284+(SUM(AC284:AC284)) )*(X284/100) )</f>
        <v>747121.75</v>
      </c>
      <c r="AF284" s="94">
        <v>50000000</v>
      </c>
      <c r="AG284" s="94">
        <f t="shared" si="36"/>
        <v>0</v>
      </c>
      <c r="AH284" s="94">
        <v>0.02</v>
      </c>
    </row>
    <row r="285" spans="1:34" s="74" customFormat="1" x14ac:dyDescent="0.55000000000000004">
      <c r="A285" s="108"/>
      <c r="B285" s="109">
        <v>143</v>
      </c>
      <c r="C285" s="102">
        <v>5942</v>
      </c>
      <c r="D285" s="90" t="s">
        <v>393</v>
      </c>
      <c r="E285" s="102" t="s">
        <v>34</v>
      </c>
      <c r="F285" s="102">
        <v>23729</v>
      </c>
      <c r="G285" s="102">
        <v>0</v>
      </c>
      <c r="H285" s="102">
        <v>1</v>
      </c>
      <c r="I285" s="98">
        <v>20</v>
      </c>
      <c r="J285" s="102" t="s">
        <v>38</v>
      </c>
      <c r="K285" s="94">
        <f>((G285*400)+(H285*100))+I285</f>
        <v>120</v>
      </c>
      <c r="L285" s="94">
        <v>625</v>
      </c>
      <c r="M285" s="94">
        <f>K285*L285</f>
        <v>75000</v>
      </c>
      <c r="N285" s="102">
        <v>1</v>
      </c>
      <c r="O285" s="111" t="s">
        <v>383</v>
      </c>
      <c r="P285" s="96">
        <v>3570900340095</v>
      </c>
      <c r="Q285" s="111" t="s">
        <v>384</v>
      </c>
      <c r="R285" s="111" t="s">
        <v>388</v>
      </c>
      <c r="S285" s="97" t="s">
        <v>394</v>
      </c>
      <c r="T285" s="102" t="s">
        <v>343</v>
      </c>
      <c r="U285" s="102" t="s">
        <v>45</v>
      </c>
      <c r="V285" s="102" t="s">
        <v>52</v>
      </c>
      <c r="W285" s="94">
        <v>48</v>
      </c>
      <c r="X285" s="98">
        <v>100</v>
      </c>
      <c r="Y285" s="94">
        <v>5600</v>
      </c>
      <c r="Z285" s="94">
        <f>W285*Y285</f>
        <v>268800</v>
      </c>
      <c r="AA285" s="89">
        <v>6</v>
      </c>
      <c r="AB285" s="89">
        <v>6</v>
      </c>
      <c r="AC285" s="94">
        <f>(Z285*(100-AB285))/100</f>
        <v>252672</v>
      </c>
      <c r="AD285" s="94">
        <f>IF(AND(AC285="",M284=""),0,IF((AC285=""),M284, IF( (M284=""),AC285,AC285+M284)))</f>
        <v>294547</v>
      </c>
      <c r="AE285" s="94">
        <f>IF( (X285=""),AD285*1,( M284+(SUM(AC285:AC285)) )*(X285/100) )</f>
        <v>294547</v>
      </c>
      <c r="AF285" s="94">
        <v>50000000</v>
      </c>
      <c r="AG285" s="94">
        <f t="shared" si="36"/>
        <v>0</v>
      </c>
      <c r="AH285" s="94">
        <v>0.02</v>
      </c>
    </row>
    <row r="286" spans="1:34" s="74" customFormat="1" x14ac:dyDescent="0.55000000000000004">
      <c r="A286" s="108"/>
      <c r="B286" s="109">
        <v>144</v>
      </c>
      <c r="C286" s="102">
        <v>5972</v>
      </c>
      <c r="D286" s="90" t="s">
        <v>395</v>
      </c>
      <c r="E286" s="102" t="s">
        <v>34</v>
      </c>
      <c r="F286" s="102">
        <v>23850</v>
      </c>
      <c r="G286" s="102">
        <v>0</v>
      </c>
      <c r="H286" s="102">
        <v>0</v>
      </c>
      <c r="I286" s="98">
        <v>99</v>
      </c>
      <c r="J286" s="102" t="s">
        <v>38</v>
      </c>
      <c r="K286" s="94">
        <f>((G286*400)+(H286*100))+I286</f>
        <v>99</v>
      </c>
      <c r="L286" s="94">
        <v>1250</v>
      </c>
      <c r="M286" s="94">
        <f>K286*L286</f>
        <v>123750</v>
      </c>
      <c r="N286" s="102"/>
      <c r="O286" s="111"/>
      <c r="P286" s="96"/>
      <c r="Q286" s="111"/>
      <c r="R286" s="111"/>
      <c r="S286" s="97"/>
      <c r="T286" s="102"/>
      <c r="U286" s="102"/>
      <c r="V286" s="102"/>
      <c r="W286" s="94"/>
      <c r="X286" s="98"/>
      <c r="Y286" s="94"/>
      <c r="Z286" s="94"/>
      <c r="AA286" s="89"/>
      <c r="AB286" s="89"/>
      <c r="AC286" s="94"/>
      <c r="AD286" s="94">
        <f>IF(AND(AC286="",M286=""),0,IF((AC286=""),M286,IF((M286=""),AC286,AC286+M286)))</f>
        <v>123750</v>
      </c>
      <c r="AE286" s="94">
        <f>IF( (X286=""),AD286*1,AD286*(X286/100) )</f>
        <v>123750</v>
      </c>
      <c r="AF286" s="94">
        <v>50000000</v>
      </c>
      <c r="AG286" s="94">
        <f t="shared" si="36"/>
        <v>0</v>
      </c>
      <c r="AH286" s="94">
        <v>0.01</v>
      </c>
    </row>
    <row r="287" spans="1:34" s="74" customFormat="1" x14ac:dyDescent="0.55000000000000004">
      <c r="A287" s="108"/>
      <c r="B287" s="109"/>
      <c r="C287" s="102"/>
      <c r="D287" s="90"/>
      <c r="E287" s="102"/>
      <c r="F287" s="102"/>
      <c r="G287" s="102"/>
      <c r="H287" s="102"/>
      <c r="I287" s="98"/>
      <c r="J287" s="102"/>
      <c r="K287" s="94"/>
      <c r="L287" s="94" t="s">
        <v>63</v>
      </c>
      <c r="M287" s="94">
        <f>SUM(M281:M286)</f>
        <v>560625</v>
      </c>
      <c r="N287" s="102"/>
      <c r="O287" s="111"/>
      <c r="P287" s="96"/>
      <c r="Q287" s="111"/>
      <c r="R287" s="111"/>
      <c r="S287" s="97"/>
      <c r="T287" s="102"/>
      <c r="U287" s="102"/>
      <c r="V287" s="102"/>
      <c r="W287" s="94"/>
      <c r="X287" s="98"/>
      <c r="Y287" s="94"/>
      <c r="Z287" s="94"/>
      <c r="AA287" s="89"/>
      <c r="AB287" s="89"/>
      <c r="AC287" s="94"/>
      <c r="AD287" s="94">
        <f>SUM(AD281:AD286)</f>
        <v>3825078.9</v>
      </c>
      <c r="AE287" s="94">
        <f>SUM(AE281:AE286)</f>
        <v>3427070.6446800004</v>
      </c>
      <c r="AF287" s="94"/>
      <c r="AG287" s="94">
        <f>SUM(AG281:AG286)</f>
        <v>0</v>
      </c>
      <c r="AH287" s="94"/>
    </row>
    <row r="288" spans="1:34" s="74" customFormat="1" x14ac:dyDescent="0.55000000000000004">
      <c r="A288" s="108" t="s">
        <v>396</v>
      </c>
      <c r="B288" s="109">
        <v>145</v>
      </c>
      <c r="C288" s="102">
        <v>6079</v>
      </c>
      <c r="D288" s="90" t="s">
        <v>397</v>
      </c>
      <c r="E288" s="102" t="s">
        <v>37</v>
      </c>
      <c r="F288" s="102">
        <v>5323</v>
      </c>
      <c r="G288" s="102">
        <v>1</v>
      </c>
      <c r="H288" s="102">
        <v>0</v>
      </c>
      <c r="I288" s="98">
        <v>0</v>
      </c>
      <c r="J288" s="102" t="s">
        <v>35</v>
      </c>
      <c r="K288" s="94">
        <f>((G288*400)+(H288*100))+I288</f>
        <v>400</v>
      </c>
      <c r="L288" s="94">
        <v>400</v>
      </c>
      <c r="M288" s="94">
        <f>K288*L288</f>
        <v>160000</v>
      </c>
      <c r="N288" s="102">
        <v>1</v>
      </c>
      <c r="O288" s="111" t="s">
        <v>398</v>
      </c>
      <c r="P288" s="96"/>
      <c r="Q288" s="111" t="s">
        <v>399</v>
      </c>
      <c r="R288" s="111" t="s">
        <v>400</v>
      </c>
      <c r="S288" s="97" t="s">
        <v>401</v>
      </c>
      <c r="T288" s="102" t="s">
        <v>51</v>
      </c>
      <c r="U288" s="102" t="s">
        <v>74</v>
      </c>
      <c r="V288" s="102" t="s">
        <v>52</v>
      </c>
      <c r="W288" s="94">
        <v>223.6</v>
      </c>
      <c r="X288" s="98">
        <v>37.85</v>
      </c>
      <c r="Y288" s="94">
        <v>6750</v>
      </c>
      <c r="Z288" s="94">
        <f>W288*Y288</f>
        <v>1509300</v>
      </c>
      <c r="AA288" s="89">
        <v>22</v>
      </c>
      <c r="AB288" s="89">
        <v>93</v>
      </c>
      <c r="AC288" s="94">
        <f>(Z288*(100-AB288))/100</f>
        <v>105651</v>
      </c>
      <c r="AD288" s="94">
        <f>IF(AND(AC288="",M288=""),0,IF((AC288=""),M288, IF( (M288=""),AC288,AC288+M288)))</f>
        <v>265651</v>
      </c>
      <c r="AE288" s="94">
        <f>IF( (X288=""),AD288*1,( M288+(SUM(AC288:AC288)) )*(X288/100) )</f>
        <v>100548.9035</v>
      </c>
      <c r="AF288" s="94">
        <v>10000000</v>
      </c>
      <c r="AG288" s="94">
        <v>160000</v>
      </c>
      <c r="AH288" s="94">
        <v>0.02</v>
      </c>
    </row>
    <row r="289" spans="1:34" s="74" customFormat="1" x14ac:dyDescent="0.55000000000000004">
      <c r="A289" s="108"/>
      <c r="B289" s="109"/>
      <c r="C289" s="102"/>
      <c r="D289" s="90"/>
      <c r="E289" s="102"/>
      <c r="F289" s="102"/>
      <c r="G289" s="102"/>
      <c r="H289" s="102"/>
      <c r="I289" s="98"/>
      <c r="J289" s="102"/>
      <c r="K289" s="94"/>
      <c r="L289" s="94"/>
      <c r="M289" s="94"/>
      <c r="N289" s="102">
        <v>2</v>
      </c>
      <c r="O289" s="111" t="s">
        <v>398</v>
      </c>
      <c r="P289" s="96"/>
      <c r="Q289" s="111" t="s">
        <v>399</v>
      </c>
      <c r="R289" s="111" t="s">
        <v>400</v>
      </c>
      <c r="S289" s="97" t="s">
        <v>402</v>
      </c>
      <c r="T289" s="102" t="s">
        <v>51</v>
      </c>
      <c r="U289" s="102" t="s">
        <v>45</v>
      </c>
      <c r="V289" s="102" t="s">
        <v>52</v>
      </c>
      <c r="W289" s="94">
        <v>189.2</v>
      </c>
      <c r="X289" s="98">
        <v>32.020000000000003</v>
      </c>
      <c r="Y289" s="94">
        <v>6750</v>
      </c>
      <c r="Z289" s="94">
        <f>W289*Y289</f>
        <v>1277100</v>
      </c>
      <c r="AA289" s="89">
        <v>7</v>
      </c>
      <c r="AB289" s="89">
        <v>7</v>
      </c>
      <c r="AC289" s="94">
        <f>(Z289*(100-AB289))/100</f>
        <v>1187703</v>
      </c>
      <c r="AD289" s="94">
        <f>IF(AND(AC289="",M288=""),0,IF((AC289=""),M288, IF( (M288=""),AC289,AC289+M288)))</f>
        <v>1347703</v>
      </c>
      <c r="AE289" s="94">
        <f>IF( (X289=""),AD289*1,( M288+(SUM(AC289:AC289)) )*(X289/100) )</f>
        <v>431534.50060000003</v>
      </c>
      <c r="AF289" s="94">
        <v>10000000</v>
      </c>
      <c r="AG289" s="94">
        <f>IF((AF289-AE289) &gt; 1,0,IF((AF289-AE289)&lt;0,AE289-AF289,AF289-AE289))</f>
        <v>0</v>
      </c>
      <c r="AH289" s="94">
        <v>0.02</v>
      </c>
    </row>
    <row r="290" spans="1:34" s="74" customFormat="1" x14ac:dyDescent="0.55000000000000004">
      <c r="A290" s="108"/>
      <c r="B290" s="109"/>
      <c r="C290" s="102"/>
      <c r="D290" s="90"/>
      <c r="E290" s="102"/>
      <c r="F290" s="102"/>
      <c r="G290" s="102"/>
      <c r="H290" s="102"/>
      <c r="I290" s="98"/>
      <c r="J290" s="102"/>
      <c r="K290" s="94"/>
      <c r="L290" s="94"/>
      <c r="M290" s="94"/>
      <c r="N290" s="102">
        <v>3</v>
      </c>
      <c r="O290" s="111" t="s">
        <v>398</v>
      </c>
      <c r="P290" s="96"/>
      <c r="Q290" s="111" t="s">
        <v>399</v>
      </c>
      <c r="R290" s="111" t="s">
        <v>400</v>
      </c>
      <c r="S290" s="97" t="s">
        <v>403</v>
      </c>
      <c r="T290" s="102" t="s">
        <v>343</v>
      </c>
      <c r="U290" s="102" t="s">
        <v>45</v>
      </c>
      <c r="V290" s="102" t="s">
        <v>52</v>
      </c>
      <c r="W290" s="94">
        <v>98</v>
      </c>
      <c r="X290" s="98">
        <v>16.59</v>
      </c>
      <c r="Y290" s="94">
        <v>5600</v>
      </c>
      <c r="Z290" s="94">
        <f>W290*Y290</f>
        <v>548800</v>
      </c>
      <c r="AA290" s="89">
        <v>7</v>
      </c>
      <c r="AB290" s="89">
        <v>7</v>
      </c>
      <c r="AC290" s="94">
        <f>(Z290*(100-AB290))/100</f>
        <v>510384</v>
      </c>
      <c r="AD290" s="94">
        <f>IF(AND(AC290="",M288=""),0,IF((AC290=""),M288, IF( (M288=""),AC290,AC290+M288)))</f>
        <v>670384</v>
      </c>
      <c r="AE290" s="94">
        <f>IF( (X290=""),AD290*1,( M288+(SUM(AC290:AC290)) )*(X290/100) )</f>
        <v>111216.7056</v>
      </c>
      <c r="AF290" s="94">
        <v>10000000</v>
      </c>
      <c r="AG290" s="94">
        <f>IF((AF290-AE290) &gt; 1,0,IF((AF290-AE290)&lt;0,AE290-AF290,AF290-AE290))</f>
        <v>0</v>
      </c>
      <c r="AH290" s="94">
        <v>0.02</v>
      </c>
    </row>
    <row r="291" spans="1:34" s="74" customFormat="1" x14ac:dyDescent="0.55000000000000004">
      <c r="A291" s="108"/>
      <c r="B291" s="109"/>
      <c r="C291" s="102"/>
      <c r="D291" s="90"/>
      <c r="E291" s="102"/>
      <c r="F291" s="102"/>
      <c r="G291" s="102"/>
      <c r="H291" s="102"/>
      <c r="I291" s="98"/>
      <c r="J291" s="102"/>
      <c r="K291" s="94"/>
      <c r="L291" s="94"/>
      <c r="M291" s="94"/>
      <c r="N291" s="102">
        <v>4</v>
      </c>
      <c r="O291" s="111" t="s">
        <v>398</v>
      </c>
      <c r="P291" s="96"/>
      <c r="Q291" s="111" t="s">
        <v>399</v>
      </c>
      <c r="R291" s="111" t="s">
        <v>400</v>
      </c>
      <c r="S291" s="97" t="s">
        <v>404</v>
      </c>
      <c r="T291" s="102" t="s">
        <v>55</v>
      </c>
      <c r="U291" s="102" t="s">
        <v>45</v>
      </c>
      <c r="V291" s="102" t="s">
        <v>52</v>
      </c>
      <c r="W291" s="94">
        <v>80</v>
      </c>
      <c r="X291" s="98">
        <v>13.54</v>
      </c>
      <c r="Y291" s="94">
        <v>2650</v>
      </c>
      <c r="Z291" s="94">
        <f>W291*Y291</f>
        <v>212000</v>
      </c>
      <c r="AA291" s="89">
        <v>7</v>
      </c>
      <c r="AB291" s="89">
        <v>7</v>
      </c>
      <c r="AC291" s="94">
        <f>(Z291*(100-AB291))/100</f>
        <v>197160</v>
      </c>
      <c r="AD291" s="94">
        <f>IF(AND(AC291="",M288=""),0,IF((AC291=""),M288, IF( (M288=""),AC291,AC291+M288)))</f>
        <v>357160</v>
      </c>
      <c r="AE291" s="94">
        <f>IF( (X291=""),AD291*1,( M288+(SUM(AC291:AC291)) )*(X291/100) )</f>
        <v>48359.464</v>
      </c>
      <c r="AF291" s="94">
        <v>10000000</v>
      </c>
      <c r="AG291" s="94">
        <f>IF((AF291-AE291) &gt; 1,0,IF((AF291-AE291)&lt;0,AE291-AF291,AF291-AE291))</f>
        <v>0</v>
      </c>
      <c r="AH291" s="94">
        <v>0.02</v>
      </c>
    </row>
    <row r="292" spans="1:34" s="74" customFormat="1" x14ac:dyDescent="0.55000000000000004">
      <c r="A292" s="108"/>
      <c r="B292" s="109"/>
      <c r="C292" s="102"/>
      <c r="D292" s="90"/>
      <c r="E292" s="102"/>
      <c r="F292" s="102"/>
      <c r="G292" s="102">
        <v>11</v>
      </c>
      <c r="H292" s="102">
        <v>0</v>
      </c>
      <c r="I292" s="98">
        <v>22</v>
      </c>
      <c r="J292" s="102" t="s">
        <v>38</v>
      </c>
      <c r="K292" s="94">
        <f>((G292*400)+(H292*100))+I292</f>
        <v>4422</v>
      </c>
      <c r="L292" s="94">
        <v>400</v>
      </c>
      <c r="M292" s="94">
        <f>K292*L292</f>
        <v>1768800</v>
      </c>
      <c r="N292" s="102"/>
      <c r="O292" s="111"/>
      <c r="P292" s="96"/>
      <c r="Q292" s="111"/>
      <c r="R292" s="111"/>
      <c r="S292" s="97"/>
      <c r="T292" s="102"/>
      <c r="U292" s="102"/>
      <c r="V292" s="102"/>
      <c r="W292" s="94"/>
      <c r="X292" s="98"/>
      <c r="Y292" s="94"/>
      <c r="Z292" s="94"/>
      <c r="AA292" s="89"/>
      <c r="AB292" s="89"/>
      <c r="AC292" s="94"/>
      <c r="AD292" s="94">
        <v>1768800</v>
      </c>
      <c r="AE292" s="94">
        <f>IF( (X292=""),AD292*1,( M289+(SUM(AC292:AC292)) )*(X292/100) )</f>
        <v>1768800</v>
      </c>
      <c r="AF292" s="94">
        <v>0</v>
      </c>
      <c r="AG292" s="94">
        <f>IF((AF292-AE292) &gt; 1,0,IF((AF292-AE292)&lt;0,AE292-AF292,AF292-AE292))</f>
        <v>1768800</v>
      </c>
      <c r="AH292" s="94">
        <v>0.01</v>
      </c>
    </row>
    <row r="293" spans="1:34" s="74" customFormat="1" x14ac:dyDescent="0.55000000000000004">
      <c r="A293" s="108"/>
      <c r="B293" s="109"/>
      <c r="C293" s="102"/>
      <c r="D293" s="90"/>
      <c r="E293" s="102"/>
      <c r="F293" s="102"/>
      <c r="G293" s="102"/>
      <c r="H293" s="102"/>
      <c r="I293" s="98"/>
      <c r="J293" s="102"/>
      <c r="K293" s="94"/>
      <c r="L293" s="94" t="s">
        <v>63</v>
      </c>
      <c r="M293" s="94">
        <f>SUM(M288:M292)</f>
        <v>1928800</v>
      </c>
      <c r="N293" s="102"/>
      <c r="O293" s="111"/>
      <c r="P293" s="96"/>
      <c r="Q293" s="111"/>
      <c r="R293" s="111"/>
      <c r="S293" s="97"/>
      <c r="T293" s="102"/>
      <c r="U293" s="102"/>
      <c r="V293" s="102"/>
      <c r="W293" s="94"/>
      <c r="X293" s="98"/>
      <c r="Y293" s="94"/>
      <c r="Z293" s="94"/>
      <c r="AA293" s="89"/>
      <c r="AB293" s="89"/>
      <c r="AC293" s="94"/>
      <c r="AD293" s="94">
        <f>SUM(AD288:AD291)</f>
        <v>2640898</v>
      </c>
      <c r="AE293" s="94">
        <f>SUM(AE288:AE291)</f>
        <v>691659.57370000007</v>
      </c>
      <c r="AF293" s="94"/>
      <c r="AG293" s="94">
        <f>SUM(AG288:AG291)</f>
        <v>160000</v>
      </c>
      <c r="AH293" s="94"/>
    </row>
    <row r="294" spans="1:34" s="99" customFormat="1" x14ac:dyDescent="0.55000000000000004">
      <c r="A294" s="107" t="s">
        <v>15612</v>
      </c>
      <c r="B294" s="161">
        <v>146</v>
      </c>
      <c r="C294" s="161">
        <v>9285</v>
      </c>
      <c r="D294" s="162" t="s">
        <v>15613</v>
      </c>
      <c r="E294" s="341" t="s">
        <v>67</v>
      </c>
      <c r="F294" s="161">
        <v>1999</v>
      </c>
      <c r="G294" s="161">
        <v>2</v>
      </c>
      <c r="H294" s="161">
        <v>0</v>
      </c>
      <c r="I294" s="163">
        <v>53</v>
      </c>
      <c r="J294" s="161" t="s">
        <v>38</v>
      </c>
      <c r="K294" s="121">
        <f>((G294*400)+(H294*100))+I294</f>
        <v>853</v>
      </c>
      <c r="L294" s="121">
        <v>250</v>
      </c>
      <c r="M294" s="121">
        <f>K294*L294</f>
        <v>213250</v>
      </c>
      <c r="N294" s="161"/>
      <c r="O294" s="164"/>
      <c r="P294" s="165"/>
      <c r="Q294" s="164"/>
      <c r="R294" s="164"/>
      <c r="S294" s="166"/>
      <c r="T294" s="161"/>
      <c r="U294" s="161"/>
      <c r="V294" s="161"/>
      <c r="W294" s="121"/>
      <c r="X294" s="163"/>
      <c r="Y294" s="121"/>
      <c r="Z294" s="121"/>
      <c r="AA294" s="167"/>
      <c r="AB294" s="167"/>
      <c r="AC294" s="121"/>
      <c r="AD294" s="121">
        <f>IF(AND(AC294="",M294=""),0,IF((AC294=""),M294,IF((M294=""),AC294,AC294+M294)))</f>
        <v>213250</v>
      </c>
      <c r="AE294" s="121">
        <f>IF( (X294=""),AD294*1,AD294*(X294/100) )</f>
        <v>213250</v>
      </c>
      <c r="AF294" s="121">
        <v>0</v>
      </c>
      <c r="AG294" s="121">
        <f>IF((AF294-AE294) &gt; 1,0,IF((AF294-AE294)&lt;0,AE294-AF294,AF294-AE294))</f>
        <v>213250</v>
      </c>
      <c r="AH294" s="121">
        <v>0.01</v>
      </c>
    </row>
    <row r="295" spans="1:34" s="99" customFormat="1" x14ac:dyDescent="0.55000000000000004">
      <c r="A295" s="107"/>
      <c r="B295" s="161"/>
      <c r="C295" s="161"/>
      <c r="D295" s="162"/>
      <c r="E295" s="161"/>
      <c r="F295" s="161"/>
      <c r="G295" s="161"/>
      <c r="H295" s="161"/>
      <c r="I295" s="163"/>
      <c r="J295" s="161"/>
      <c r="K295" s="121"/>
      <c r="L295" s="121" t="s">
        <v>63</v>
      </c>
      <c r="M295" s="121">
        <f>SUM(M294:M294)</f>
        <v>213250</v>
      </c>
      <c r="N295" s="161"/>
      <c r="O295" s="164"/>
      <c r="P295" s="165"/>
      <c r="Q295" s="164"/>
      <c r="R295" s="164"/>
      <c r="S295" s="166"/>
      <c r="T295" s="161"/>
      <c r="U295" s="161"/>
      <c r="V295" s="161"/>
      <c r="W295" s="121"/>
      <c r="X295" s="163"/>
      <c r="Y295" s="121"/>
      <c r="Z295" s="121"/>
      <c r="AA295" s="167"/>
      <c r="AB295" s="167"/>
      <c r="AC295" s="121"/>
      <c r="AD295" s="121"/>
      <c r="AE295" s="121">
        <f>SUM(AE294:AE294)</f>
        <v>213250</v>
      </c>
      <c r="AF295" s="121"/>
      <c r="AG295" s="121">
        <f>SUM(AG294:AG294)</f>
        <v>213250</v>
      </c>
      <c r="AH295" s="121"/>
    </row>
    <row r="296" spans="1:34" s="99" customFormat="1" x14ac:dyDescent="0.55000000000000004">
      <c r="A296" s="107" t="s">
        <v>15603</v>
      </c>
      <c r="B296" s="161">
        <v>148</v>
      </c>
      <c r="C296" s="161">
        <v>9354</v>
      </c>
      <c r="D296" s="162" t="s">
        <v>15604</v>
      </c>
      <c r="E296" s="161" t="s">
        <v>34</v>
      </c>
      <c r="F296" s="161">
        <v>2307</v>
      </c>
      <c r="G296" s="161">
        <v>0</v>
      </c>
      <c r="H296" s="161">
        <v>1</v>
      </c>
      <c r="I296" s="163">
        <v>7</v>
      </c>
      <c r="J296" s="161" t="s">
        <v>35</v>
      </c>
      <c r="K296" s="121">
        <f>((G296*400)+(H296*100))+I296</f>
        <v>107</v>
      </c>
      <c r="L296" s="121">
        <v>2425</v>
      </c>
      <c r="M296" s="121">
        <f>K296*L296</f>
        <v>259475</v>
      </c>
      <c r="N296" s="161">
        <v>1</v>
      </c>
      <c r="O296" s="164" t="s">
        <v>15601</v>
      </c>
      <c r="P296" s="165"/>
      <c r="Q296" s="164" t="s">
        <v>15602</v>
      </c>
      <c r="R296" s="164" t="s">
        <v>15605</v>
      </c>
      <c r="S296" s="166" t="s">
        <v>15606</v>
      </c>
      <c r="T296" s="161" t="s">
        <v>51</v>
      </c>
      <c r="U296" s="161" t="s">
        <v>45</v>
      </c>
      <c r="V296" s="161" t="s">
        <v>52</v>
      </c>
      <c r="W296" s="121">
        <v>161</v>
      </c>
      <c r="X296" s="163">
        <v>72.849999999999994</v>
      </c>
      <c r="Y296" s="121">
        <v>6750</v>
      </c>
      <c r="Z296" s="121">
        <f>W296*Y296</f>
        <v>1086750</v>
      </c>
      <c r="AA296" s="167">
        <v>16</v>
      </c>
      <c r="AB296" s="167">
        <v>22</v>
      </c>
      <c r="AC296" s="121">
        <f>(Z296*(100-AB296))/100</f>
        <v>847665</v>
      </c>
      <c r="AD296" s="121">
        <f>IF(AND(AC296="",M296=""),0,IF((AC296=""),M296, IF( (M296=""),AC296,SUM(AC296:AC304)+M296)))</f>
        <v>1231160</v>
      </c>
      <c r="AE296" s="121">
        <f t="shared" ref="AE296:AE301" si="37">IF( (X296=""),AD296*1,AD296*(X296/100) )</f>
        <v>896900.05999999994</v>
      </c>
      <c r="AF296" s="121">
        <v>50000000</v>
      </c>
      <c r="AG296" s="121">
        <f t="shared" ref="AG296:AG301" si="38">IF((AF296-AE296) &gt; 1,0,IF((AF296-AE296)&lt;0,AE296-AF296,AF296-AE296))</f>
        <v>0</v>
      </c>
      <c r="AH296" s="121">
        <v>0.02</v>
      </c>
    </row>
    <row r="297" spans="1:34" s="99" customFormat="1" x14ac:dyDescent="0.55000000000000004">
      <c r="A297" s="107"/>
      <c r="B297" s="161"/>
      <c r="C297" s="161"/>
      <c r="D297" s="162"/>
      <c r="E297" s="161"/>
      <c r="F297" s="161"/>
      <c r="G297" s="161"/>
      <c r="H297" s="161"/>
      <c r="I297" s="163"/>
      <c r="J297" s="161"/>
      <c r="K297" s="121"/>
      <c r="L297" s="121"/>
      <c r="M297" s="121"/>
      <c r="N297" s="161">
        <v>2</v>
      </c>
      <c r="O297" s="164" t="s">
        <v>15601</v>
      </c>
      <c r="P297" s="165"/>
      <c r="Q297" s="164" t="s">
        <v>15602</v>
      </c>
      <c r="R297" s="164" t="s">
        <v>15605</v>
      </c>
      <c r="S297" s="166" t="s">
        <v>15607</v>
      </c>
      <c r="T297" s="161" t="s">
        <v>15158</v>
      </c>
      <c r="U297" s="161" t="s">
        <v>45</v>
      </c>
      <c r="V297" s="161" t="s">
        <v>52</v>
      </c>
      <c r="W297" s="121">
        <v>48</v>
      </c>
      <c r="X297" s="163">
        <v>21.72</v>
      </c>
      <c r="Y297" s="121">
        <v>2650</v>
      </c>
      <c r="Z297" s="121">
        <f>W297*Y297</f>
        <v>127200</v>
      </c>
      <c r="AA297" s="167">
        <v>16</v>
      </c>
      <c r="AB297" s="167">
        <v>22</v>
      </c>
      <c r="AC297" s="121">
        <f>(Z297*(100-AB297))/100</f>
        <v>99216</v>
      </c>
      <c r="AD297" s="121">
        <f>IF(AND(AC297="",M296=""),0,IF((AC297=""),M296, IF( (M296=""),AC297,SUM(AC296:AC304)+M296)))</f>
        <v>1231160</v>
      </c>
      <c r="AE297" s="121">
        <f t="shared" si="37"/>
        <v>267407.95199999999</v>
      </c>
      <c r="AF297" s="121">
        <v>50000000</v>
      </c>
      <c r="AG297" s="121">
        <f t="shared" si="38"/>
        <v>0</v>
      </c>
      <c r="AH297" s="121">
        <v>0.02</v>
      </c>
    </row>
    <row r="298" spans="1:34" s="99" customFormat="1" x14ac:dyDescent="0.55000000000000004">
      <c r="A298" s="107"/>
      <c r="B298" s="161"/>
      <c r="C298" s="161"/>
      <c r="D298" s="162"/>
      <c r="E298" s="161"/>
      <c r="F298" s="161"/>
      <c r="G298" s="161"/>
      <c r="H298" s="161"/>
      <c r="I298" s="163"/>
      <c r="J298" s="161"/>
      <c r="K298" s="121"/>
      <c r="L298" s="121"/>
      <c r="M298" s="121"/>
      <c r="N298" s="161">
        <v>3</v>
      </c>
      <c r="O298" s="164" t="s">
        <v>15601</v>
      </c>
      <c r="P298" s="165"/>
      <c r="Q298" s="164" t="s">
        <v>15602</v>
      </c>
      <c r="R298" s="164" t="s">
        <v>15605</v>
      </c>
      <c r="S298" s="166" t="s">
        <v>15608</v>
      </c>
      <c r="T298" s="161" t="s">
        <v>15158</v>
      </c>
      <c r="U298" s="161" t="s">
        <v>45</v>
      </c>
      <c r="V298" s="161" t="s">
        <v>75</v>
      </c>
      <c r="W298" s="121">
        <v>12</v>
      </c>
      <c r="X298" s="163">
        <v>5.43</v>
      </c>
      <c r="Y298" s="121">
        <v>2650</v>
      </c>
      <c r="Z298" s="121">
        <f>W298*Y298</f>
        <v>31800</v>
      </c>
      <c r="AA298" s="167">
        <v>16</v>
      </c>
      <c r="AB298" s="167">
        <v>22</v>
      </c>
      <c r="AC298" s="121">
        <f>(Z298*(100-AB298))/100</f>
        <v>24804</v>
      </c>
      <c r="AD298" s="121">
        <f>IF(AND(AC298="",M296=""),0,IF((AC298=""),M296, IF( (M296=""),AC298,SUM(AC296:AC304)+M296)))</f>
        <v>1231160</v>
      </c>
      <c r="AE298" s="121">
        <f t="shared" si="37"/>
        <v>66851.987999999998</v>
      </c>
      <c r="AF298" s="121">
        <v>0</v>
      </c>
      <c r="AG298" s="121">
        <f t="shared" si="38"/>
        <v>66851.987999999998</v>
      </c>
      <c r="AH298" s="121">
        <v>0.3</v>
      </c>
    </row>
    <row r="299" spans="1:34" s="99" customFormat="1" x14ac:dyDescent="0.55000000000000004">
      <c r="A299" s="107"/>
      <c r="B299" s="161">
        <v>149</v>
      </c>
      <c r="C299" s="161">
        <v>5022</v>
      </c>
      <c r="D299" s="162" t="s">
        <v>15609</v>
      </c>
      <c r="E299" s="161" t="s">
        <v>34</v>
      </c>
      <c r="F299" s="161">
        <v>7442</v>
      </c>
      <c r="G299" s="161">
        <v>5</v>
      </c>
      <c r="H299" s="161">
        <v>1</v>
      </c>
      <c r="I299" s="163">
        <v>85</v>
      </c>
      <c r="J299" s="161" t="s">
        <v>38</v>
      </c>
      <c r="K299" s="121">
        <f>((G299*400)+(H299*100))+I299</f>
        <v>2185</v>
      </c>
      <c r="L299" s="121">
        <v>300</v>
      </c>
      <c r="M299" s="121">
        <f>K299*L299</f>
        <v>655500</v>
      </c>
      <c r="N299" s="161"/>
      <c r="O299" s="164"/>
      <c r="P299" s="165"/>
      <c r="Q299" s="164"/>
      <c r="R299" s="164"/>
      <c r="S299" s="166"/>
      <c r="T299" s="161"/>
      <c r="U299" s="161"/>
      <c r="V299" s="161"/>
      <c r="W299" s="121"/>
      <c r="X299" s="163"/>
      <c r="Y299" s="121"/>
      <c r="Z299" s="121"/>
      <c r="AA299" s="167"/>
      <c r="AB299" s="167"/>
      <c r="AC299" s="121"/>
      <c r="AD299" s="121">
        <f>IF(AND(AC299="",M299=""),0,IF((AC299=""),M299,IF((M299=""),AC299,AC299+M299)))</f>
        <v>655500</v>
      </c>
      <c r="AE299" s="121">
        <f t="shared" si="37"/>
        <v>655500</v>
      </c>
      <c r="AF299" s="121">
        <v>50000000</v>
      </c>
      <c r="AG299" s="121">
        <f t="shared" si="38"/>
        <v>0</v>
      </c>
      <c r="AH299" s="121">
        <v>0.01</v>
      </c>
    </row>
    <row r="300" spans="1:34" s="99" customFormat="1" x14ac:dyDescent="0.55000000000000004">
      <c r="A300" s="107"/>
      <c r="B300" s="161">
        <v>150</v>
      </c>
      <c r="C300" s="161">
        <v>9520</v>
      </c>
      <c r="D300" s="162" t="s">
        <v>15610</v>
      </c>
      <c r="E300" s="161" t="s">
        <v>34</v>
      </c>
      <c r="F300" s="161">
        <v>26214</v>
      </c>
      <c r="G300" s="161">
        <v>0</v>
      </c>
      <c r="H300" s="161">
        <v>0</v>
      </c>
      <c r="I300" s="163">
        <v>28</v>
      </c>
      <c r="J300" s="161" t="s">
        <v>62</v>
      </c>
      <c r="K300" s="121">
        <f>((G300*400)+(H300*100))+I300</f>
        <v>28</v>
      </c>
      <c r="L300" s="121">
        <v>2425</v>
      </c>
      <c r="M300" s="121">
        <f>K300*L300</f>
        <v>67900</v>
      </c>
      <c r="N300" s="161"/>
      <c r="O300" s="164"/>
      <c r="P300" s="165"/>
      <c r="Q300" s="164"/>
      <c r="R300" s="164"/>
      <c r="S300" s="166"/>
      <c r="T300" s="161"/>
      <c r="U300" s="161"/>
      <c r="V300" s="161"/>
      <c r="W300" s="121"/>
      <c r="X300" s="163"/>
      <c r="Y300" s="121"/>
      <c r="Z300" s="121"/>
      <c r="AA300" s="167"/>
      <c r="AB300" s="167"/>
      <c r="AC300" s="121"/>
      <c r="AD300" s="121">
        <f>IF(AND(AC300="",M300=""),0,IF((AC300=""),M300,IF((M300=""),AC300,AC300+M300)))</f>
        <v>67900</v>
      </c>
      <c r="AE300" s="121">
        <f t="shared" si="37"/>
        <v>67900</v>
      </c>
      <c r="AF300" s="121">
        <v>0</v>
      </c>
      <c r="AG300" s="121">
        <f t="shared" si="38"/>
        <v>67900</v>
      </c>
      <c r="AH300" s="121">
        <v>0.3</v>
      </c>
    </row>
    <row r="301" spans="1:34" s="99" customFormat="1" x14ac:dyDescent="0.55000000000000004">
      <c r="A301" s="107"/>
      <c r="B301" s="161">
        <v>151</v>
      </c>
      <c r="C301" s="161">
        <v>5052</v>
      </c>
      <c r="D301" s="162" t="s">
        <v>15611</v>
      </c>
      <c r="E301" s="161" t="s">
        <v>34</v>
      </c>
      <c r="F301" s="161">
        <v>26446</v>
      </c>
      <c r="G301" s="161">
        <v>3</v>
      </c>
      <c r="H301" s="161">
        <v>2</v>
      </c>
      <c r="I301" s="163">
        <v>56</v>
      </c>
      <c r="J301" s="161" t="s">
        <v>38</v>
      </c>
      <c r="K301" s="121">
        <f>((G301*400)+(H301*100))+I301</f>
        <v>1456</v>
      </c>
      <c r="L301" s="121">
        <v>300</v>
      </c>
      <c r="M301" s="121">
        <f>K301*L301</f>
        <v>436800</v>
      </c>
      <c r="N301" s="161"/>
      <c r="O301" s="164"/>
      <c r="P301" s="165"/>
      <c r="Q301" s="164"/>
      <c r="R301" s="164"/>
      <c r="S301" s="166"/>
      <c r="T301" s="161"/>
      <c r="U301" s="161"/>
      <c r="V301" s="161"/>
      <c r="W301" s="121"/>
      <c r="X301" s="163"/>
      <c r="Y301" s="121"/>
      <c r="Z301" s="121"/>
      <c r="AA301" s="167"/>
      <c r="AB301" s="167"/>
      <c r="AC301" s="121"/>
      <c r="AD301" s="121">
        <f>IF(AND(AC301="",M301=""),0,IF((AC301=""),M301,IF((M301=""),AC301,AC301+M301)))</f>
        <v>436800</v>
      </c>
      <c r="AE301" s="121">
        <f t="shared" si="37"/>
        <v>436800</v>
      </c>
      <c r="AF301" s="121">
        <v>50000000</v>
      </c>
      <c r="AG301" s="121">
        <f t="shared" si="38"/>
        <v>0</v>
      </c>
      <c r="AH301" s="121">
        <v>0.01</v>
      </c>
    </row>
    <row r="302" spans="1:34" s="99" customFormat="1" x14ac:dyDescent="0.55000000000000004">
      <c r="A302" s="107"/>
      <c r="B302" s="161"/>
      <c r="C302" s="161"/>
      <c r="D302" s="162"/>
      <c r="E302" s="161"/>
      <c r="F302" s="161"/>
      <c r="G302" s="161"/>
      <c r="H302" s="161"/>
      <c r="I302" s="163"/>
      <c r="J302" s="161"/>
      <c r="K302" s="121"/>
      <c r="L302" s="121" t="s">
        <v>63</v>
      </c>
      <c r="M302" s="121">
        <f>SUM(M296:M301)</f>
        <v>1419675</v>
      </c>
      <c r="N302" s="161"/>
      <c r="O302" s="164"/>
      <c r="P302" s="165"/>
      <c r="Q302" s="164"/>
      <c r="R302" s="164"/>
      <c r="S302" s="166"/>
      <c r="T302" s="161"/>
      <c r="U302" s="161"/>
      <c r="V302" s="161"/>
      <c r="W302" s="121"/>
      <c r="X302" s="163"/>
      <c r="Y302" s="121"/>
      <c r="Z302" s="121"/>
      <c r="AA302" s="167"/>
      <c r="AB302" s="167"/>
      <c r="AC302" s="121"/>
      <c r="AD302" s="121"/>
      <c r="AE302" s="121">
        <f>SUM(AE296:AE301)</f>
        <v>2391360</v>
      </c>
      <c r="AF302" s="121"/>
      <c r="AG302" s="121">
        <f>SUM(AG296:AG301)</f>
        <v>134751.98800000001</v>
      </c>
      <c r="AH302" s="121"/>
    </row>
    <row r="303" spans="1:34" s="74" customFormat="1" x14ac:dyDescent="0.55000000000000004">
      <c r="A303" s="108" t="s">
        <v>405</v>
      </c>
      <c r="B303" s="109">
        <v>146</v>
      </c>
      <c r="C303" s="102">
        <v>4719</v>
      </c>
      <c r="D303" s="90" t="s">
        <v>406</v>
      </c>
      <c r="E303" s="102" t="s">
        <v>37</v>
      </c>
      <c r="F303" s="102">
        <v>4220</v>
      </c>
      <c r="G303" s="102">
        <v>4</v>
      </c>
      <c r="H303" s="102">
        <v>0</v>
      </c>
      <c r="I303" s="98">
        <v>7</v>
      </c>
      <c r="J303" s="102" t="s">
        <v>38</v>
      </c>
      <c r="K303" s="94">
        <f>((G303*400)+(H303*100))+I303</f>
        <v>1607</v>
      </c>
      <c r="L303" s="94">
        <v>225</v>
      </c>
      <c r="M303" s="94">
        <f>K303*L303</f>
        <v>361575</v>
      </c>
      <c r="N303" s="102"/>
      <c r="O303" s="111"/>
      <c r="P303" s="96"/>
      <c r="Q303" s="111"/>
      <c r="R303" s="111"/>
      <c r="S303" s="97"/>
      <c r="T303" s="102"/>
      <c r="U303" s="102"/>
      <c r="V303" s="102"/>
      <c r="W303" s="94"/>
      <c r="X303" s="98"/>
      <c r="Y303" s="94"/>
      <c r="Z303" s="94"/>
      <c r="AA303" s="89"/>
      <c r="AB303" s="89"/>
      <c r="AC303" s="94"/>
      <c r="AD303" s="94">
        <f>IF(AND(AC303="",M303=""),0,IF((AC303=""),M303,IF((M303=""),AC303,AC303+M303)))</f>
        <v>361575</v>
      </c>
      <c r="AE303" s="94">
        <f>IF( (X303=""),AD303*1,AD303*(X303/100) )</f>
        <v>361575</v>
      </c>
      <c r="AF303" s="94">
        <v>50000000</v>
      </c>
      <c r="AG303" s="94">
        <f>IF((AF303-AE303) &gt; 1,0,IF((AF303-AE303)&lt;0,AE303-AF303,AF303-AE303))</f>
        <v>0</v>
      </c>
      <c r="AH303" s="94">
        <v>0.01</v>
      </c>
    </row>
    <row r="304" spans="1:34" s="74" customFormat="1" x14ac:dyDescent="0.55000000000000004">
      <c r="A304" s="108"/>
      <c r="B304" s="109"/>
      <c r="C304" s="102"/>
      <c r="D304" s="90"/>
      <c r="E304" s="102"/>
      <c r="F304" s="102"/>
      <c r="G304" s="102"/>
      <c r="H304" s="102"/>
      <c r="I304" s="98"/>
      <c r="J304" s="102"/>
      <c r="K304" s="94"/>
      <c r="L304" s="94" t="s">
        <v>63</v>
      </c>
      <c r="M304" s="94">
        <f>SUM(M303:M303)</f>
        <v>361575</v>
      </c>
      <c r="N304" s="102"/>
      <c r="O304" s="111"/>
      <c r="P304" s="96"/>
      <c r="Q304" s="111"/>
      <c r="R304" s="111"/>
      <c r="S304" s="97"/>
      <c r="T304" s="102"/>
      <c r="U304" s="102"/>
      <c r="V304" s="102"/>
      <c r="W304" s="94"/>
      <c r="X304" s="98"/>
      <c r="Y304" s="94"/>
      <c r="Z304" s="94"/>
      <c r="AA304" s="89"/>
      <c r="AB304" s="89"/>
      <c r="AC304" s="94"/>
      <c r="AD304" s="94">
        <f>SUM(AD303:AD303)</f>
        <v>361575</v>
      </c>
      <c r="AE304" s="94">
        <f>SUM(AE303:AE303)</f>
        <v>361575</v>
      </c>
      <c r="AF304" s="94"/>
      <c r="AG304" s="94">
        <f>SUM(AG303:AG303)</f>
        <v>0</v>
      </c>
      <c r="AH304" s="94"/>
    </row>
    <row r="305" spans="1:34" s="74" customFormat="1" x14ac:dyDescent="0.55000000000000004">
      <c r="A305" s="108" t="s">
        <v>409</v>
      </c>
      <c r="B305" s="109">
        <v>147</v>
      </c>
      <c r="C305" s="102">
        <v>5283</v>
      </c>
      <c r="D305" s="90" t="s">
        <v>410</v>
      </c>
      <c r="E305" s="102" t="s">
        <v>34</v>
      </c>
      <c r="F305" s="102">
        <v>15480</v>
      </c>
      <c r="G305" s="102">
        <v>0</v>
      </c>
      <c r="H305" s="102">
        <v>0</v>
      </c>
      <c r="I305" s="98">
        <v>15</v>
      </c>
      <c r="J305" s="102" t="s">
        <v>35</v>
      </c>
      <c r="K305" s="94">
        <f>((G305*400)+(H305*100))+I305</f>
        <v>15</v>
      </c>
      <c r="L305" s="94">
        <v>16000</v>
      </c>
      <c r="M305" s="94">
        <f>K305*L305</f>
        <v>240000</v>
      </c>
      <c r="N305" s="102">
        <v>1</v>
      </c>
      <c r="O305" s="111" t="s">
        <v>407</v>
      </c>
      <c r="P305" s="96">
        <v>3570800380688</v>
      </c>
      <c r="Q305" s="111" t="s">
        <v>408</v>
      </c>
      <c r="R305" s="111" t="s">
        <v>411</v>
      </c>
      <c r="S305" s="97" t="s">
        <v>412</v>
      </c>
      <c r="T305" s="102" t="s">
        <v>44</v>
      </c>
      <c r="U305" s="102" t="s">
        <v>45</v>
      </c>
      <c r="V305" s="102" t="s">
        <v>52</v>
      </c>
      <c r="W305" s="94">
        <v>60</v>
      </c>
      <c r="X305" s="98">
        <v>100</v>
      </c>
      <c r="Y305" s="94">
        <v>6750</v>
      </c>
      <c r="Z305" s="94">
        <f>W305*Y305</f>
        <v>405000</v>
      </c>
      <c r="AA305" s="89">
        <v>6</v>
      </c>
      <c r="AB305" s="89">
        <v>6</v>
      </c>
      <c r="AC305" s="94">
        <f>(Z305*(100-AB305))/100</f>
        <v>380700</v>
      </c>
      <c r="AD305" s="94">
        <f>IF(AND(AC305="",M305=""),0,IF((AC305=""),M305, IF( (M305=""),AC305,AC305+M305)))</f>
        <v>620700</v>
      </c>
      <c r="AE305" s="94">
        <f>IF( (X305=""),AD305*1,( M305+(SUM(AC305:AC305)) )*(X305/100) )</f>
        <v>620700</v>
      </c>
      <c r="AF305" s="94">
        <v>50000000</v>
      </c>
      <c r="AG305" s="94">
        <f>IF((AF305-AE305) &gt; 1,0,IF((AF305-AE305)&lt;0,AE305-AF305,AF305-AE305))</f>
        <v>0</v>
      </c>
      <c r="AH305" s="94">
        <v>0.02</v>
      </c>
    </row>
    <row r="306" spans="1:34" s="74" customFormat="1" x14ac:dyDescent="0.55000000000000004">
      <c r="A306" s="108"/>
      <c r="B306" s="109"/>
      <c r="C306" s="102"/>
      <c r="D306" s="90"/>
      <c r="E306" s="102"/>
      <c r="F306" s="102"/>
      <c r="G306" s="102"/>
      <c r="H306" s="102"/>
      <c r="I306" s="98"/>
      <c r="J306" s="102"/>
      <c r="K306" s="94"/>
      <c r="L306" s="94" t="s">
        <v>63</v>
      </c>
      <c r="M306" s="94">
        <f>SUM(M305:M305)</f>
        <v>240000</v>
      </c>
      <c r="N306" s="102"/>
      <c r="O306" s="111"/>
      <c r="P306" s="96"/>
      <c r="Q306" s="111"/>
      <c r="R306" s="111"/>
      <c r="S306" s="97"/>
      <c r="T306" s="102"/>
      <c r="U306" s="102"/>
      <c r="V306" s="102"/>
      <c r="W306" s="94"/>
      <c r="X306" s="98"/>
      <c r="Y306" s="94"/>
      <c r="Z306" s="94"/>
      <c r="AA306" s="89"/>
      <c r="AB306" s="89"/>
      <c r="AC306" s="94"/>
      <c r="AD306" s="94">
        <f>SUM(AD305:AD305)</f>
        <v>620700</v>
      </c>
      <c r="AE306" s="94">
        <f>SUM(AE305:AE305)</f>
        <v>620700</v>
      </c>
      <c r="AF306" s="94"/>
      <c r="AG306" s="94">
        <f>SUM(AG305:AG305)</f>
        <v>0</v>
      </c>
      <c r="AH306" s="94"/>
    </row>
    <row r="307" spans="1:34" s="74" customFormat="1" x14ac:dyDescent="0.55000000000000004">
      <c r="A307" s="108" t="s">
        <v>415</v>
      </c>
      <c r="B307" s="109">
        <v>148</v>
      </c>
      <c r="C307" s="102">
        <v>6887</v>
      </c>
      <c r="D307" s="90" t="s">
        <v>416</v>
      </c>
      <c r="E307" s="102" t="s">
        <v>34</v>
      </c>
      <c r="F307" s="102">
        <v>23582</v>
      </c>
      <c r="G307" s="102">
        <v>0</v>
      </c>
      <c r="H307" s="102">
        <v>1</v>
      </c>
      <c r="I307" s="98">
        <v>52</v>
      </c>
      <c r="J307" s="102" t="s">
        <v>35</v>
      </c>
      <c r="K307" s="94">
        <f>((G307*400)+(H307*100))+I307</f>
        <v>152</v>
      </c>
      <c r="L307" s="94">
        <v>8000</v>
      </c>
      <c r="M307" s="94">
        <f>K307*L307</f>
        <v>1216000</v>
      </c>
      <c r="N307" s="102">
        <v>1</v>
      </c>
      <c r="O307" s="111" t="s">
        <v>413</v>
      </c>
      <c r="P307" s="96"/>
      <c r="Q307" s="111" t="s">
        <v>414</v>
      </c>
      <c r="R307" s="111" t="s">
        <v>417</v>
      </c>
      <c r="S307" s="97" t="s">
        <v>418</v>
      </c>
      <c r="T307" s="102" t="s">
        <v>51</v>
      </c>
      <c r="U307" s="102" t="s">
        <v>45</v>
      </c>
      <c r="V307" s="102" t="s">
        <v>52</v>
      </c>
      <c r="W307" s="94">
        <v>217.98</v>
      </c>
      <c r="X307" s="98">
        <v>100</v>
      </c>
      <c r="Y307" s="94">
        <v>6750</v>
      </c>
      <c r="Z307" s="94">
        <f>W307*Y307</f>
        <v>1471365</v>
      </c>
      <c r="AA307" s="89">
        <v>16</v>
      </c>
      <c r="AB307" s="89">
        <v>22</v>
      </c>
      <c r="AC307" s="94">
        <f>(Z307*(100-AB307))/100</f>
        <v>1147664.7</v>
      </c>
      <c r="AD307" s="94">
        <f>IF(AND(AC307="",M307=""),0,IF((AC307=""),M307, IF( (M307=""),AC307,AC307+M307)))</f>
        <v>2363664.7000000002</v>
      </c>
      <c r="AE307" s="94">
        <f>IF( (X307=""),AD307*1,( M307+(SUM(AC307:AC307)) )*(X307/100) )</f>
        <v>2363664.7000000002</v>
      </c>
      <c r="AF307" s="94">
        <v>50000000</v>
      </c>
      <c r="AG307" s="94">
        <f>IF((AF307-AE307) &gt; 1,0,IF((AF307-AE307)&lt;0,AE307-AF307,AF307-AE307))</f>
        <v>0</v>
      </c>
      <c r="AH307" s="94">
        <v>0.02</v>
      </c>
    </row>
    <row r="308" spans="1:34" s="74" customFormat="1" x14ac:dyDescent="0.55000000000000004">
      <c r="A308" s="108"/>
      <c r="B308" s="109"/>
      <c r="C308" s="102"/>
      <c r="D308" s="90"/>
      <c r="E308" s="102"/>
      <c r="F308" s="102"/>
      <c r="G308" s="102"/>
      <c r="H308" s="102"/>
      <c r="I308" s="98"/>
      <c r="J308" s="102"/>
      <c r="K308" s="94"/>
      <c r="L308" s="94" t="s">
        <v>63</v>
      </c>
      <c r="M308" s="94">
        <f>SUM(M307:M307)</f>
        <v>1216000</v>
      </c>
      <c r="N308" s="102"/>
      <c r="O308" s="111"/>
      <c r="P308" s="96"/>
      <c r="Q308" s="111"/>
      <c r="R308" s="111"/>
      <c r="S308" s="97"/>
      <c r="T308" s="102"/>
      <c r="U308" s="102"/>
      <c r="V308" s="102"/>
      <c r="W308" s="94"/>
      <c r="X308" s="98"/>
      <c r="Y308" s="94"/>
      <c r="Z308" s="94"/>
      <c r="AA308" s="89"/>
      <c r="AB308" s="89"/>
      <c r="AC308" s="94"/>
      <c r="AD308" s="94">
        <f>SUM(AD307:AD307)</f>
        <v>2363664.7000000002</v>
      </c>
      <c r="AE308" s="94">
        <f>SUM(AE307:AE307)</f>
        <v>2363664.7000000002</v>
      </c>
      <c r="AF308" s="94"/>
      <c r="AG308" s="94">
        <f>SUM(AG307:AG307)</f>
        <v>0</v>
      </c>
      <c r="AH308" s="94"/>
    </row>
    <row r="309" spans="1:34" s="74" customFormat="1" x14ac:dyDescent="0.55000000000000004">
      <c r="A309" s="108" t="s">
        <v>419</v>
      </c>
      <c r="B309" s="109">
        <v>149</v>
      </c>
      <c r="C309" s="102">
        <v>6648</v>
      </c>
      <c r="D309" s="90" t="s">
        <v>420</v>
      </c>
      <c r="E309" s="102" t="s">
        <v>34</v>
      </c>
      <c r="F309" s="102">
        <v>23235</v>
      </c>
      <c r="G309" s="102">
        <v>1</v>
      </c>
      <c r="H309" s="102">
        <v>3</v>
      </c>
      <c r="I309" s="98">
        <v>92</v>
      </c>
      <c r="J309" s="102" t="s">
        <v>38</v>
      </c>
      <c r="K309" s="94">
        <f>((G309*400)+(H309*100))+I309</f>
        <v>792</v>
      </c>
      <c r="L309" s="94">
        <v>425</v>
      </c>
      <c r="M309" s="94">
        <f>K309*L309</f>
        <v>336600</v>
      </c>
      <c r="N309" s="102"/>
      <c r="O309" s="111"/>
      <c r="P309" s="96"/>
      <c r="Q309" s="111"/>
      <c r="R309" s="111"/>
      <c r="S309" s="97"/>
      <c r="T309" s="102"/>
      <c r="U309" s="102"/>
      <c r="V309" s="102"/>
      <c r="W309" s="94"/>
      <c r="X309" s="98"/>
      <c r="Y309" s="94"/>
      <c r="Z309" s="94"/>
      <c r="AA309" s="89"/>
      <c r="AB309" s="89"/>
      <c r="AC309" s="94"/>
      <c r="AD309" s="94">
        <f>IF(AND(AC309="",M309=""),0,IF((AC309=""),M309,IF((M309=""),AC309,AC309+M309)))</f>
        <v>336600</v>
      </c>
      <c r="AE309" s="94">
        <f>IF( (X309=""),AD309*1,AD309*(X309/100) )</f>
        <v>336600</v>
      </c>
      <c r="AF309" s="94">
        <v>50000000</v>
      </c>
      <c r="AG309" s="94">
        <f>IF((AF309-AE309) &gt; 1,0,IF((AF309-AE309)&lt;0,AE309-AF309,AF309-AE309))</f>
        <v>0</v>
      </c>
      <c r="AH309" s="94">
        <v>0.01</v>
      </c>
    </row>
    <row r="310" spans="1:34" s="73" customFormat="1" x14ac:dyDescent="0.55000000000000004">
      <c r="A310" s="108"/>
      <c r="B310" s="109"/>
      <c r="C310" s="102"/>
      <c r="D310" s="90"/>
      <c r="E310" s="102"/>
      <c r="F310" s="102"/>
      <c r="G310" s="102"/>
      <c r="H310" s="102"/>
      <c r="I310" s="98"/>
      <c r="J310" s="102"/>
      <c r="K310" s="94"/>
      <c r="L310" s="94" t="s">
        <v>63</v>
      </c>
      <c r="M310" s="94">
        <f>SUM(M309:M309)</f>
        <v>336600</v>
      </c>
      <c r="N310" s="102"/>
      <c r="O310" s="111"/>
      <c r="P310" s="96"/>
      <c r="Q310" s="111"/>
      <c r="R310" s="111"/>
      <c r="S310" s="97"/>
      <c r="T310" s="102"/>
      <c r="U310" s="102"/>
      <c r="V310" s="102"/>
      <c r="W310" s="94"/>
      <c r="X310" s="98"/>
      <c r="Y310" s="94"/>
      <c r="Z310" s="94"/>
      <c r="AA310" s="89"/>
      <c r="AB310" s="89"/>
      <c r="AC310" s="94"/>
      <c r="AD310" s="94">
        <f>SUM(AD309:AD309)</f>
        <v>336600</v>
      </c>
      <c r="AE310" s="94">
        <f>SUM(AE309:AE309)</f>
        <v>336600</v>
      </c>
      <c r="AF310" s="94"/>
      <c r="AG310" s="94">
        <f>SUM(AG309:AG309)</f>
        <v>0</v>
      </c>
      <c r="AH310" s="94"/>
    </row>
    <row r="311" spans="1:34" s="99" customFormat="1" x14ac:dyDescent="0.55000000000000004">
      <c r="A311" s="107" t="s">
        <v>423</v>
      </c>
      <c r="B311" s="102">
        <v>150</v>
      </c>
      <c r="C311" s="102">
        <v>5273</v>
      </c>
      <c r="D311" s="90" t="s">
        <v>424</v>
      </c>
      <c r="E311" s="102" t="s">
        <v>34</v>
      </c>
      <c r="F311" s="102">
        <v>14125</v>
      </c>
      <c r="G311" s="102">
        <v>0</v>
      </c>
      <c r="H311" s="102">
        <v>2</v>
      </c>
      <c r="I311" s="98">
        <v>29</v>
      </c>
      <c r="J311" s="102" t="s">
        <v>35</v>
      </c>
      <c r="K311" s="94">
        <f>((G311*400)+(H311*100))+I311</f>
        <v>229</v>
      </c>
      <c r="L311" s="94">
        <v>2425</v>
      </c>
      <c r="M311" s="94">
        <f>K311*L311</f>
        <v>555325</v>
      </c>
      <c r="N311" s="102">
        <v>1</v>
      </c>
      <c r="O311" s="111" t="s">
        <v>421</v>
      </c>
      <c r="P311" s="96"/>
      <c r="Q311" s="111" t="s">
        <v>422</v>
      </c>
      <c r="R311" s="111" t="s">
        <v>425</v>
      </c>
      <c r="S311" s="97"/>
      <c r="T311" s="102" t="s">
        <v>343</v>
      </c>
      <c r="U311" s="102" t="s">
        <v>45</v>
      </c>
      <c r="V311" s="102" t="s">
        <v>52</v>
      </c>
      <c r="W311" s="94">
        <v>83.75</v>
      </c>
      <c r="X311" s="98">
        <v>14.84</v>
      </c>
      <c r="Y311" s="94">
        <v>5600</v>
      </c>
      <c r="Z311" s="94">
        <f t="shared" ref="Z311:Z316" si="39">W311*Y311</f>
        <v>469000</v>
      </c>
      <c r="AA311" s="89">
        <v>21</v>
      </c>
      <c r="AB311" s="89">
        <v>32</v>
      </c>
      <c r="AC311" s="94">
        <f t="shared" ref="AC311:AC316" si="40">(Z311*(100-AB311))/100</f>
        <v>318920</v>
      </c>
      <c r="AD311" s="94">
        <f>IF(AND(AC311="",M311=""),0,IF((AC311=""),M311, IF( (M311=""),AC311,SUM(AC311:AC316)+M311)))</f>
        <v>2638421.36</v>
      </c>
      <c r="AE311" s="94">
        <f t="shared" ref="AE311:AE316" si="41">IF( (X311=""),AD311*1,AD311*(X311/100) )</f>
        <v>391541.72982399998</v>
      </c>
      <c r="AF311" s="94">
        <v>50000000</v>
      </c>
      <c r="AG311" s="94">
        <f t="shared" ref="AG311:AG316" si="42">IF((AF311-AE311) &gt; 1,0,IF((AF311-AE311)&lt;0,AE311-AF311,AF311-AE311))</f>
        <v>0</v>
      </c>
      <c r="AH311" s="94">
        <v>0.02</v>
      </c>
    </row>
    <row r="312" spans="1:34" s="99" customFormat="1" x14ac:dyDescent="0.55000000000000004">
      <c r="A312" s="107"/>
      <c r="B312" s="102"/>
      <c r="C312" s="102"/>
      <c r="D312" s="90"/>
      <c r="E312" s="102"/>
      <c r="F312" s="102"/>
      <c r="G312" s="102"/>
      <c r="H312" s="102"/>
      <c r="I312" s="98"/>
      <c r="J312" s="102"/>
      <c r="K312" s="94"/>
      <c r="L312" s="94"/>
      <c r="M312" s="94"/>
      <c r="N312" s="102">
        <v>2</v>
      </c>
      <c r="O312" s="111" t="s">
        <v>421</v>
      </c>
      <c r="P312" s="96"/>
      <c r="Q312" s="111" t="s">
        <v>422</v>
      </c>
      <c r="R312" s="111" t="s">
        <v>425</v>
      </c>
      <c r="S312" s="97"/>
      <c r="T312" s="102" t="s">
        <v>15158</v>
      </c>
      <c r="U312" s="102" t="s">
        <v>45</v>
      </c>
      <c r="V312" s="102" t="s">
        <v>62</v>
      </c>
      <c r="W312" s="94">
        <v>78</v>
      </c>
      <c r="X312" s="98">
        <v>13.82</v>
      </c>
      <c r="Y312" s="94">
        <v>2650</v>
      </c>
      <c r="Z312" s="94">
        <f t="shared" si="39"/>
        <v>206700</v>
      </c>
      <c r="AA312" s="89">
        <v>21</v>
      </c>
      <c r="AB312" s="89">
        <v>32</v>
      </c>
      <c r="AC312" s="94">
        <f t="shared" si="40"/>
        <v>140556</v>
      </c>
      <c r="AD312" s="94">
        <f>IF(AND(AC312="",M311=""),0,IF((AC312=""),M311, IF( (M311=""),AC312,SUM(AC311:AC316)+M311)))</f>
        <v>2638421.36</v>
      </c>
      <c r="AE312" s="94">
        <f>IF( (X312=""),AD312*1,AD312*(X312/100) )</f>
        <v>364629.83195199998</v>
      </c>
      <c r="AF312" s="94">
        <v>0</v>
      </c>
      <c r="AG312" s="94">
        <f t="shared" si="42"/>
        <v>364629.83195199998</v>
      </c>
      <c r="AH312" s="94">
        <v>0.3</v>
      </c>
    </row>
    <row r="313" spans="1:34" s="99" customFormat="1" x14ac:dyDescent="0.55000000000000004">
      <c r="A313" s="107"/>
      <c r="B313" s="102"/>
      <c r="C313" s="102"/>
      <c r="D313" s="90"/>
      <c r="E313" s="102"/>
      <c r="F313" s="102"/>
      <c r="G313" s="102"/>
      <c r="H313" s="102"/>
      <c r="I313" s="98"/>
      <c r="J313" s="102"/>
      <c r="K313" s="94"/>
      <c r="L313" s="94"/>
      <c r="M313" s="94"/>
      <c r="N313" s="102">
        <v>3</v>
      </c>
      <c r="O313" s="111" t="s">
        <v>421</v>
      </c>
      <c r="P313" s="96"/>
      <c r="Q313" s="111" t="s">
        <v>422</v>
      </c>
      <c r="R313" s="111" t="s">
        <v>425</v>
      </c>
      <c r="S313" s="97"/>
      <c r="T313" s="102" t="s">
        <v>15158</v>
      </c>
      <c r="U313" s="102" t="s">
        <v>45</v>
      </c>
      <c r="V313" s="102" t="s">
        <v>62</v>
      </c>
      <c r="W313" s="94">
        <v>32.68</v>
      </c>
      <c r="X313" s="98">
        <v>5.79</v>
      </c>
      <c r="Y313" s="94">
        <v>2650</v>
      </c>
      <c r="Z313" s="94">
        <f t="shared" si="39"/>
        <v>86602</v>
      </c>
      <c r="AA313" s="89">
        <v>21</v>
      </c>
      <c r="AB313" s="89">
        <v>32</v>
      </c>
      <c r="AC313" s="94">
        <f t="shared" si="40"/>
        <v>58889.36</v>
      </c>
      <c r="AD313" s="94">
        <f>IF(AND(AC313="",M311=""),0,IF((AC313=""),M311, IF( (M311=""),AC313,SUM(AC311:AC316)+M311)))</f>
        <v>2638421.36</v>
      </c>
      <c r="AE313" s="94">
        <f t="shared" si="41"/>
        <v>152764.59674399998</v>
      </c>
      <c r="AF313" s="94">
        <v>0</v>
      </c>
      <c r="AG313" s="94">
        <f t="shared" si="42"/>
        <v>152764.59674399998</v>
      </c>
      <c r="AH313" s="94">
        <v>0.3</v>
      </c>
    </row>
    <row r="314" spans="1:34" s="99" customFormat="1" x14ac:dyDescent="0.55000000000000004">
      <c r="A314" s="107"/>
      <c r="B314" s="102"/>
      <c r="C314" s="102"/>
      <c r="D314" s="90"/>
      <c r="E314" s="102"/>
      <c r="F314" s="102"/>
      <c r="G314" s="102"/>
      <c r="H314" s="102"/>
      <c r="I314" s="98"/>
      <c r="J314" s="102"/>
      <c r="K314" s="94"/>
      <c r="L314" s="94"/>
      <c r="M314" s="94"/>
      <c r="N314" s="102">
        <v>4</v>
      </c>
      <c r="O314" s="111" t="s">
        <v>421</v>
      </c>
      <c r="P314" s="96"/>
      <c r="Q314" s="111" t="s">
        <v>422</v>
      </c>
      <c r="R314" s="111" t="s">
        <v>425</v>
      </c>
      <c r="S314" s="97" t="s">
        <v>427</v>
      </c>
      <c r="T314" s="102" t="s">
        <v>51</v>
      </c>
      <c r="U314" s="102" t="s">
        <v>45</v>
      </c>
      <c r="V314" s="102" t="s">
        <v>52</v>
      </c>
      <c r="W314" s="94">
        <v>284.89999999999998</v>
      </c>
      <c r="X314" s="98">
        <v>50.47</v>
      </c>
      <c r="Y314" s="94">
        <v>6750</v>
      </c>
      <c r="Z314" s="94">
        <f t="shared" si="39"/>
        <v>1923074.9999999998</v>
      </c>
      <c r="AA314" s="89">
        <v>21</v>
      </c>
      <c r="AB314" s="89">
        <v>32</v>
      </c>
      <c r="AC314" s="94">
        <f t="shared" si="40"/>
        <v>1307690.9999999998</v>
      </c>
      <c r="AD314" s="94">
        <f>IF(AND(AC314="",M311=""),0,IF((AC314=""),M311, IF( (M311=""),AC314,SUM(AC311:AC316)+M311)))</f>
        <v>2638421.36</v>
      </c>
      <c r="AE314" s="94">
        <f t="shared" si="41"/>
        <v>1331611.260392</v>
      </c>
      <c r="AF314" s="94">
        <v>50000000</v>
      </c>
      <c r="AG314" s="94">
        <f t="shared" si="42"/>
        <v>0</v>
      </c>
      <c r="AH314" s="94">
        <v>0.02</v>
      </c>
    </row>
    <row r="315" spans="1:34" s="99" customFormat="1" x14ac:dyDescent="0.55000000000000004">
      <c r="A315" s="107"/>
      <c r="B315" s="102"/>
      <c r="C315" s="102"/>
      <c r="D315" s="90"/>
      <c r="E315" s="102"/>
      <c r="F315" s="102"/>
      <c r="G315" s="102"/>
      <c r="H315" s="102"/>
      <c r="I315" s="98"/>
      <c r="J315" s="102"/>
      <c r="K315" s="94"/>
      <c r="L315" s="94"/>
      <c r="M315" s="94"/>
      <c r="N315" s="102">
        <v>5</v>
      </c>
      <c r="O315" s="111" t="s">
        <v>421</v>
      </c>
      <c r="P315" s="96"/>
      <c r="Q315" s="111" t="s">
        <v>422</v>
      </c>
      <c r="R315" s="111" t="s">
        <v>425</v>
      </c>
      <c r="S315" s="97" t="s">
        <v>428</v>
      </c>
      <c r="T315" s="102" t="s">
        <v>15158</v>
      </c>
      <c r="U315" s="102" t="s">
        <v>45</v>
      </c>
      <c r="V315" s="102" t="s">
        <v>52</v>
      </c>
      <c r="W315" s="94">
        <v>29.12</v>
      </c>
      <c r="X315" s="98">
        <v>5.16</v>
      </c>
      <c r="Y315" s="94">
        <v>0</v>
      </c>
      <c r="Z315" s="94">
        <f t="shared" si="39"/>
        <v>0</v>
      </c>
      <c r="AA315" s="89">
        <v>21</v>
      </c>
      <c r="AB315" s="89">
        <v>32</v>
      </c>
      <c r="AC315" s="94">
        <f t="shared" si="40"/>
        <v>0</v>
      </c>
      <c r="AD315" s="94">
        <f>IF(AND(AC315="",M311=""),0,IF((AC315=""),M311, IF( (M311=""),AC315,SUM(AC311:AC316)+M311)))</f>
        <v>2638421.36</v>
      </c>
      <c r="AE315" s="94">
        <f t="shared" si="41"/>
        <v>136142.54217599999</v>
      </c>
      <c r="AF315" s="94">
        <v>50000000</v>
      </c>
      <c r="AG315" s="94">
        <f t="shared" si="42"/>
        <v>0</v>
      </c>
      <c r="AH315" s="94">
        <v>0.02</v>
      </c>
    </row>
    <row r="316" spans="1:34" s="99" customFormat="1" x14ac:dyDescent="0.55000000000000004">
      <c r="A316" s="107"/>
      <c r="B316" s="102"/>
      <c r="C316" s="102"/>
      <c r="D316" s="90"/>
      <c r="E316" s="102"/>
      <c r="F316" s="102"/>
      <c r="G316" s="102"/>
      <c r="H316" s="102"/>
      <c r="I316" s="98"/>
      <c r="J316" s="102"/>
      <c r="K316" s="94"/>
      <c r="L316" s="94"/>
      <c r="M316" s="94"/>
      <c r="N316" s="102">
        <v>6</v>
      </c>
      <c r="O316" s="111" t="s">
        <v>421</v>
      </c>
      <c r="P316" s="96"/>
      <c r="Q316" s="111" t="s">
        <v>422</v>
      </c>
      <c r="R316" s="111" t="s">
        <v>425</v>
      </c>
      <c r="S316" s="97" t="s">
        <v>429</v>
      </c>
      <c r="T316" s="102" t="s">
        <v>51</v>
      </c>
      <c r="U316" s="102" t="s">
        <v>45</v>
      </c>
      <c r="V316" s="102" t="s">
        <v>52</v>
      </c>
      <c r="W316" s="94">
        <v>56</v>
      </c>
      <c r="X316" s="98">
        <v>9.92</v>
      </c>
      <c r="Y316" s="94">
        <v>6750</v>
      </c>
      <c r="Z316" s="94">
        <f t="shared" si="39"/>
        <v>378000</v>
      </c>
      <c r="AA316" s="89">
        <v>21</v>
      </c>
      <c r="AB316" s="89">
        <v>32</v>
      </c>
      <c r="AC316" s="94">
        <f t="shared" si="40"/>
        <v>257040</v>
      </c>
      <c r="AD316" s="94">
        <f>IF(AND(AC316="",M311=""),0,IF((AC316=""),M311, IF( (M311=""),AC316,SUM(AC311:AC316)+M311)))</f>
        <v>2638421.36</v>
      </c>
      <c r="AE316" s="94">
        <f t="shared" si="41"/>
        <v>261731.39891199998</v>
      </c>
      <c r="AF316" s="94">
        <v>50000000</v>
      </c>
      <c r="AG316" s="94">
        <f t="shared" si="42"/>
        <v>0</v>
      </c>
      <c r="AH316" s="94">
        <v>0.02</v>
      </c>
    </row>
    <row r="317" spans="1:34" s="99" customFormat="1" x14ac:dyDescent="0.55000000000000004">
      <c r="A317" s="107"/>
      <c r="B317" s="102"/>
      <c r="C317" s="102"/>
      <c r="D317" s="90"/>
      <c r="E317" s="102"/>
      <c r="F317" s="102"/>
      <c r="G317" s="102"/>
      <c r="H317" s="102"/>
      <c r="I317" s="98"/>
      <c r="J317" s="102"/>
      <c r="K317" s="94"/>
      <c r="L317" s="94" t="s">
        <v>63</v>
      </c>
      <c r="M317" s="94">
        <f>SUM(M311:M316)</f>
        <v>555325</v>
      </c>
      <c r="N317" s="102"/>
      <c r="O317" s="111"/>
      <c r="P317" s="96"/>
      <c r="Q317" s="111"/>
      <c r="R317" s="111"/>
      <c r="S317" s="97"/>
      <c r="T317" s="102"/>
      <c r="U317" s="102"/>
      <c r="V317" s="102"/>
      <c r="W317" s="94"/>
      <c r="X317" s="98"/>
      <c r="Y317" s="94"/>
      <c r="Z317" s="94"/>
      <c r="AA317" s="89"/>
      <c r="AB317" s="89"/>
      <c r="AC317" s="94"/>
      <c r="AD317" s="94"/>
      <c r="AE317" s="94">
        <f>SUM(AE311:AE316)</f>
        <v>2638421.36</v>
      </c>
      <c r="AF317" s="94"/>
      <c r="AG317" s="94">
        <f>SUM(AG311:AG316)</f>
        <v>517394.42869599996</v>
      </c>
      <c r="AH317" s="94"/>
    </row>
    <row r="318" spans="1:34" s="73" customFormat="1" x14ac:dyDescent="0.55000000000000004">
      <c r="A318" s="108" t="s">
        <v>432</v>
      </c>
      <c r="B318" s="109">
        <v>151</v>
      </c>
      <c r="C318" s="102">
        <v>5432</v>
      </c>
      <c r="D318" s="90" t="s">
        <v>433</v>
      </c>
      <c r="E318" s="102" t="s">
        <v>34</v>
      </c>
      <c r="F318" s="102">
        <v>14105</v>
      </c>
      <c r="G318" s="102">
        <v>0</v>
      </c>
      <c r="H318" s="102">
        <v>2</v>
      </c>
      <c r="I318" s="98">
        <v>28</v>
      </c>
      <c r="J318" s="102" t="s">
        <v>35</v>
      </c>
      <c r="K318" s="94">
        <f>((G318*400)+(H318*100))+I318</f>
        <v>228</v>
      </c>
      <c r="L318" s="94">
        <v>2425</v>
      </c>
      <c r="M318" s="94">
        <f>K318*L318</f>
        <v>552900</v>
      </c>
      <c r="N318" s="102">
        <v>1</v>
      </c>
      <c r="O318" s="111" t="s">
        <v>430</v>
      </c>
      <c r="P318" s="96"/>
      <c r="Q318" s="111" t="s">
        <v>431</v>
      </c>
      <c r="R318" s="111" t="s">
        <v>434</v>
      </c>
      <c r="S318" s="97" t="s">
        <v>435</v>
      </c>
      <c r="T318" s="102" t="s">
        <v>51</v>
      </c>
      <c r="U318" s="102" t="s">
        <v>45</v>
      </c>
      <c r="V318" s="102" t="s">
        <v>52</v>
      </c>
      <c r="W318" s="94">
        <v>185.9</v>
      </c>
      <c r="X318" s="98">
        <v>50.39</v>
      </c>
      <c r="Y318" s="94">
        <v>6750</v>
      </c>
      <c r="Z318" s="94">
        <f>W318*Y318</f>
        <v>1254825</v>
      </c>
      <c r="AA318" s="89">
        <v>6</v>
      </c>
      <c r="AB318" s="89">
        <v>6</v>
      </c>
      <c r="AC318" s="94">
        <f>(Z318*(100-AB318))/100</f>
        <v>1179535.5</v>
      </c>
      <c r="AD318" s="94">
        <f>IF(AND(AC318="",M318=""),0,IF((AC318=""),M318, IF( (M318=""),AC318,AC318+M318)))</f>
        <v>1732435.5</v>
      </c>
      <c r="AE318" s="94">
        <f>IF( (X318=""),AD318*1,( M318+(SUM(AC318:AC318)) )*(X318/100) )</f>
        <v>872974.24845000007</v>
      </c>
      <c r="AF318" s="94">
        <v>50000000</v>
      </c>
      <c r="AG318" s="94">
        <f t="shared" ref="AG318:AG323" si="43">IF((AF318-AE318) &gt; 1,0,IF((AF318-AE318)&lt;0,AE318-AF318,AF318-AE318))</f>
        <v>0</v>
      </c>
      <c r="AH318" s="94">
        <v>0.02</v>
      </c>
    </row>
    <row r="319" spans="1:34" s="73" customFormat="1" x14ac:dyDescent="0.55000000000000004">
      <c r="A319" s="108"/>
      <c r="B319" s="109"/>
      <c r="C319" s="102"/>
      <c r="D319" s="90"/>
      <c r="E319" s="102"/>
      <c r="F319" s="102"/>
      <c r="G319" s="102"/>
      <c r="H319" s="102"/>
      <c r="I319" s="98"/>
      <c r="J319" s="102"/>
      <c r="K319" s="94"/>
      <c r="L319" s="94"/>
      <c r="M319" s="94"/>
      <c r="N319" s="102">
        <v>2</v>
      </c>
      <c r="O319" s="111" t="s">
        <v>430</v>
      </c>
      <c r="P319" s="96"/>
      <c r="Q319" s="111" t="s">
        <v>431</v>
      </c>
      <c r="R319" s="111" t="s">
        <v>434</v>
      </c>
      <c r="S319" s="97" t="s">
        <v>436</v>
      </c>
      <c r="T319" s="102" t="s">
        <v>51</v>
      </c>
      <c r="U319" s="102" t="s">
        <v>45</v>
      </c>
      <c r="V319" s="102" t="s">
        <v>52</v>
      </c>
      <c r="W319" s="94">
        <v>94.5</v>
      </c>
      <c r="X319" s="98">
        <v>25.62</v>
      </c>
      <c r="Y319" s="94">
        <v>6750</v>
      </c>
      <c r="Z319" s="94">
        <f>W319*Y319</f>
        <v>637875</v>
      </c>
      <c r="AA319" s="89">
        <v>6</v>
      </c>
      <c r="AB319" s="89">
        <v>6</v>
      </c>
      <c r="AC319" s="94">
        <f>(Z319*(100-AB319))/100</f>
        <v>599602.5</v>
      </c>
      <c r="AD319" s="94">
        <f>IF(AND(AC319="",M318=""),0,IF((AC319=""),M318, IF( (M318=""),AC319,AC319+M318)))</f>
        <v>1152502.5</v>
      </c>
      <c r="AE319" s="94">
        <f>IF( (X319=""),AD319*1,( M318+(SUM(AC319:AC319)) )*(X319/100) )</f>
        <v>295271.14049999998</v>
      </c>
      <c r="AF319" s="94">
        <v>50000000</v>
      </c>
      <c r="AG319" s="94">
        <f t="shared" si="43"/>
        <v>0</v>
      </c>
      <c r="AH319" s="94">
        <v>0.02</v>
      </c>
    </row>
    <row r="320" spans="1:34" s="73" customFormat="1" x14ac:dyDescent="0.55000000000000004">
      <c r="A320" s="108"/>
      <c r="B320" s="109"/>
      <c r="C320" s="102"/>
      <c r="D320" s="90"/>
      <c r="E320" s="102"/>
      <c r="F320" s="102"/>
      <c r="G320" s="102"/>
      <c r="H320" s="102"/>
      <c r="I320" s="98"/>
      <c r="J320" s="102"/>
      <c r="K320" s="94"/>
      <c r="L320" s="94"/>
      <c r="M320" s="94"/>
      <c r="N320" s="102">
        <v>3</v>
      </c>
      <c r="O320" s="111" t="s">
        <v>430</v>
      </c>
      <c r="P320" s="96"/>
      <c r="Q320" s="111" t="s">
        <v>431</v>
      </c>
      <c r="R320" s="111" t="s">
        <v>434</v>
      </c>
      <c r="S320" s="97" t="s">
        <v>437</v>
      </c>
      <c r="T320" s="102" t="s">
        <v>51</v>
      </c>
      <c r="U320" s="102" t="s">
        <v>45</v>
      </c>
      <c r="V320" s="102" t="s">
        <v>52</v>
      </c>
      <c r="W320" s="94">
        <v>52.54</v>
      </c>
      <c r="X320" s="98">
        <v>14.24</v>
      </c>
      <c r="Y320" s="94">
        <v>6750</v>
      </c>
      <c r="Z320" s="94">
        <f>W320*Y320</f>
        <v>354645</v>
      </c>
      <c r="AA320" s="89">
        <v>6</v>
      </c>
      <c r="AB320" s="89">
        <v>6</v>
      </c>
      <c r="AC320" s="94">
        <f>(Z320*(100-AB320))/100</f>
        <v>333366.3</v>
      </c>
      <c r="AD320" s="94">
        <f>IF(AND(AC320="",M318=""),0,IF((AC320=""),M318, IF( (M318=""),AC320,AC320+M318)))</f>
        <v>886266.3</v>
      </c>
      <c r="AE320" s="94">
        <f>IF( (X320=""),AD320*1,( M318+(SUM(AC320:AC320)) )*(X320/100) )</f>
        <v>126204.32112000001</v>
      </c>
      <c r="AF320" s="94">
        <v>50000000</v>
      </c>
      <c r="AG320" s="94">
        <f t="shared" si="43"/>
        <v>0</v>
      </c>
      <c r="AH320" s="94">
        <v>0.02</v>
      </c>
    </row>
    <row r="321" spans="1:34" s="73" customFormat="1" x14ac:dyDescent="0.55000000000000004">
      <c r="A321" s="108"/>
      <c r="B321" s="109"/>
      <c r="C321" s="102"/>
      <c r="D321" s="90"/>
      <c r="E321" s="102"/>
      <c r="F321" s="102"/>
      <c r="G321" s="102"/>
      <c r="H321" s="102"/>
      <c r="I321" s="98"/>
      <c r="J321" s="102"/>
      <c r="K321" s="94"/>
      <c r="L321" s="94"/>
      <c r="M321" s="94"/>
      <c r="N321" s="102">
        <v>4</v>
      </c>
      <c r="O321" s="111" t="s">
        <v>430</v>
      </c>
      <c r="P321" s="96"/>
      <c r="Q321" s="111" t="s">
        <v>431</v>
      </c>
      <c r="R321" s="111" t="s">
        <v>434</v>
      </c>
      <c r="S321" s="97" t="s">
        <v>438</v>
      </c>
      <c r="T321" s="102" t="s">
        <v>439</v>
      </c>
      <c r="U321" s="102" t="s">
        <v>45</v>
      </c>
      <c r="V321" s="102" t="s">
        <v>52</v>
      </c>
      <c r="W321" s="94">
        <v>21.7</v>
      </c>
      <c r="X321" s="98">
        <v>5.88</v>
      </c>
      <c r="Y321" s="94">
        <v>6050</v>
      </c>
      <c r="Z321" s="94">
        <f>W321*Y321</f>
        <v>131285</v>
      </c>
      <c r="AA321" s="89">
        <v>6</v>
      </c>
      <c r="AB321" s="89">
        <v>6</v>
      </c>
      <c r="AC321" s="94">
        <f>(Z321*(100-AB321))/100</f>
        <v>123407.9</v>
      </c>
      <c r="AD321" s="94">
        <f>IF(AND(AC321="",M318=""),0,IF((AC321=""),M318, IF( (M318=""),AC321,AC321+M318)))</f>
        <v>676307.9</v>
      </c>
      <c r="AE321" s="94">
        <f>IF( (X321=""),AD321*1,( M318+(SUM(AC321:AC321)) )*(X321/100) )</f>
        <v>39766.904520000004</v>
      </c>
      <c r="AF321" s="94">
        <v>50000000</v>
      </c>
      <c r="AG321" s="94">
        <f t="shared" si="43"/>
        <v>0</v>
      </c>
      <c r="AH321" s="94">
        <v>0.02</v>
      </c>
    </row>
    <row r="322" spans="1:34" s="73" customFormat="1" x14ac:dyDescent="0.55000000000000004">
      <c r="A322" s="108"/>
      <c r="B322" s="109"/>
      <c r="C322" s="102"/>
      <c r="D322" s="90"/>
      <c r="E322" s="102"/>
      <c r="F322" s="102"/>
      <c r="G322" s="102"/>
      <c r="H322" s="102"/>
      <c r="I322" s="98"/>
      <c r="J322" s="102"/>
      <c r="K322" s="94"/>
      <c r="L322" s="94"/>
      <c r="M322" s="94"/>
      <c r="N322" s="102">
        <v>5</v>
      </c>
      <c r="O322" s="111" t="s">
        <v>430</v>
      </c>
      <c r="P322" s="96"/>
      <c r="Q322" s="111" t="s">
        <v>431</v>
      </c>
      <c r="R322" s="111" t="s">
        <v>434</v>
      </c>
      <c r="S322" s="97" t="s">
        <v>440</v>
      </c>
      <c r="T322" s="102" t="s">
        <v>55</v>
      </c>
      <c r="U322" s="102" t="s">
        <v>45</v>
      </c>
      <c r="V322" s="102" t="s">
        <v>52</v>
      </c>
      <c r="W322" s="94">
        <v>14.26</v>
      </c>
      <c r="X322" s="98">
        <v>3.87</v>
      </c>
      <c r="Y322" s="94">
        <v>0</v>
      </c>
      <c r="Z322" s="94">
        <f>W322*Y322</f>
        <v>0</v>
      </c>
      <c r="AA322" s="89">
        <v>6</v>
      </c>
      <c r="AB322" s="89">
        <v>6</v>
      </c>
      <c r="AC322" s="94">
        <f>(Z322*(100-AB322))/100</f>
        <v>0</v>
      </c>
      <c r="AD322" s="94">
        <f>IF(AND(AC322="",M318=""),0,IF((AC322=""),M318, IF( (M318=""),AC322,AC322+M318)))</f>
        <v>552900</v>
      </c>
      <c r="AE322" s="94">
        <f>IF( (X322=""),AD322*1,( M318+(SUM(AC322:AC322)) )*(X322/100) )</f>
        <v>21397.23</v>
      </c>
      <c r="AF322" s="94">
        <v>50000000</v>
      </c>
      <c r="AG322" s="94">
        <f t="shared" si="43"/>
        <v>0</v>
      </c>
      <c r="AH322" s="94">
        <v>0.02</v>
      </c>
    </row>
    <row r="323" spans="1:34" s="73" customFormat="1" x14ac:dyDescent="0.55000000000000004">
      <c r="A323" s="108"/>
      <c r="B323" s="109">
        <v>152</v>
      </c>
      <c r="C323" s="102">
        <v>4998</v>
      </c>
      <c r="D323" s="90" t="s">
        <v>441</v>
      </c>
      <c r="E323" s="102" t="s">
        <v>34</v>
      </c>
      <c r="F323" s="102">
        <v>22056</v>
      </c>
      <c r="G323" s="102">
        <v>0</v>
      </c>
      <c r="H323" s="102">
        <v>2</v>
      </c>
      <c r="I323" s="98">
        <v>21</v>
      </c>
      <c r="J323" s="102" t="s">
        <v>38</v>
      </c>
      <c r="K323" s="94">
        <f>((G323*400)+(H323*100))+I323</f>
        <v>221</v>
      </c>
      <c r="L323" s="94">
        <v>625</v>
      </c>
      <c r="M323" s="94">
        <f>K323*L323</f>
        <v>138125</v>
      </c>
      <c r="N323" s="102"/>
      <c r="O323" s="111"/>
      <c r="P323" s="96"/>
      <c r="Q323" s="111"/>
      <c r="R323" s="111"/>
      <c r="S323" s="97"/>
      <c r="T323" s="102"/>
      <c r="U323" s="102"/>
      <c r="V323" s="102"/>
      <c r="W323" s="94"/>
      <c r="X323" s="98"/>
      <c r="Y323" s="94"/>
      <c r="Z323" s="94"/>
      <c r="AA323" s="89"/>
      <c r="AB323" s="89"/>
      <c r="AC323" s="94"/>
      <c r="AD323" s="94">
        <f>IF(AND(AC323="",M323=""),0,IF((AC323=""),M323,IF((M323=""),AC323,AC323+M323)))</f>
        <v>138125</v>
      </c>
      <c r="AE323" s="94">
        <f>IF( (X323=""),AD323*1,AD323*(X323/100) )</f>
        <v>138125</v>
      </c>
      <c r="AF323" s="94">
        <v>50000000</v>
      </c>
      <c r="AG323" s="94">
        <f t="shared" si="43"/>
        <v>0</v>
      </c>
      <c r="AH323" s="94">
        <v>0.01</v>
      </c>
    </row>
    <row r="324" spans="1:34" s="73" customFormat="1" x14ac:dyDescent="0.55000000000000004">
      <c r="A324" s="108"/>
      <c r="B324" s="109"/>
      <c r="C324" s="102"/>
      <c r="D324" s="90"/>
      <c r="E324" s="102"/>
      <c r="F324" s="102"/>
      <c r="G324" s="102"/>
      <c r="H324" s="102"/>
      <c r="I324" s="98"/>
      <c r="J324" s="102"/>
      <c r="K324" s="94"/>
      <c r="L324" s="94" t="s">
        <v>63</v>
      </c>
      <c r="M324" s="94">
        <f>SUM(M318:M323)</f>
        <v>691025</v>
      </c>
      <c r="N324" s="102"/>
      <c r="O324" s="111"/>
      <c r="P324" s="96"/>
      <c r="Q324" s="111"/>
      <c r="R324" s="111"/>
      <c r="S324" s="97"/>
      <c r="T324" s="102"/>
      <c r="U324" s="102"/>
      <c r="V324" s="102"/>
      <c r="W324" s="94"/>
      <c r="X324" s="98"/>
      <c r="Y324" s="94"/>
      <c r="Z324" s="94"/>
      <c r="AA324" s="89"/>
      <c r="AB324" s="89"/>
      <c r="AC324" s="94"/>
      <c r="AD324" s="94">
        <f>SUM(AD318:AD323)</f>
        <v>5138537.2</v>
      </c>
      <c r="AE324" s="94">
        <f>SUM(AE318:AE323)</f>
        <v>1493738.8445900001</v>
      </c>
      <c r="AF324" s="94"/>
      <c r="AG324" s="94">
        <f>SUM(AG318:AG323)</f>
        <v>0</v>
      </c>
      <c r="AH324" s="94"/>
    </row>
    <row r="325" spans="1:34" s="73" customFormat="1" x14ac:dyDescent="0.55000000000000004">
      <c r="A325" s="108" t="s">
        <v>444</v>
      </c>
      <c r="B325" s="109">
        <v>153</v>
      </c>
      <c r="C325" s="102">
        <v>6972</v>
      </c>
      <c r="D325" s="90" t="s">
        <v>445</v>
      </c>
      <c r="E325" s="102" t="s">
        <v>34</v>
      </c>
      <c r="F325" s="102">
        <v>23672</v>
      </c>
      <c r="G325" s="102">
        <v>0</v>
      </c>
      <c r="H325" s="102">
        <v>2</v>
      </c>
      <c r="I325" s="98">
        <v>1</v>
      </c>
      <c r="J325" s="102" t="s">
        <v>35</v>
      </c>
      <c r="K325" s="94">
        <f>((G325*400)+(H325*100))+I325</f>
        <v>201</v>
      </c>
      <c r="L325" s="94">
        <v>625</v>
      </c>
      <c r="M325" s="94">
        <f>K325*L325</f>
        <v>125625</v>
      </c>
      <c r="N325" s="102">
        <v>1</v>
      </c>
      <c r="O325" s="111" t="s">
        <v>442</v>
      </c>
      <c r="P325" s="96">
        <v>8570873002491</v>
      </c>
      <c r="Q325" s="111" t="s">
        <v>443</v>
      </c>
      <c r="R325" s="111" t="s">
        <v>446</v>
      </c>
      <c r="S325" s="97" t="s">
        <v>447</v>
      </c>
      <c r="T325" s="102" t="s">
        <v>51</v>
      </c>
      <c r="U325" s="102" t="s">
        <v>45</v>
      </c>
      <c r="V325" s="102" t="s">
        <v>52</v>
      </c>
      <c r="W325" s="94">
        <v>642.6</v>
      </c>
      <c r="X325" s="98">
        <v>100</v>
      </c>
      <c r="Y325" s="94">
        <v>6750</v>
      </c>
      <c r="Z325" s="94">
        <f>W325*Y325</f>
        <v>4337550</v>
      </c>
      <c r="AA325" s="89">
        <v>6</v>
      </c>
      <c r="AB325" s="89">
        <v>6</v>
      </c>
      <c r="AC325" s="94">
        <f>(Z325*(100-AB325))/100</f>
        <v>4077297</v>
      </c>
      <c r="AD325" s="94">
        <f>IF(AND(AC325="",M325=""),0,IF((AC325=""),M325, IF( (M325=""),AC325,AC325+M325)))</f>
        <v>4202922</v>
      </c>
      <c r="AE325" s="94">
        <f>IF( (X325=""),AD325*1,( M325+(SUM(AC325:AC325)) )*(X325/100) )</f>
        <v>4202922</v>
      </c>
      <c r="AF325" s="94">
        <v>50000000</v>
      </c>
      <c r="AG325" s="94">
        <f>IF((AF325-AE325) &gt; 1,0,IF((AF325-AE325)&lt;0,AE325-AF325,AF325-AE325))</f>
        <v>0</v>
      </c>
      <c r="AH325" s="94">
        <v>0.02</v>
      </c>
    </row>
    <row r="326" spans="1:34" s="73" customFormat="1" x14ac:dyDescent="0.55000000000000004">
      <c r="A326" s="108"/>
      <c r="B326" s="109"/>
      <c r="C326" s="102"/>
      <c r="D326" s="90"/>
      <c r="E326" s="102"/>
      <c r="F326" s="102"/>
      <c r="G326" s="102"/>
      <c r="H326" s="102"/>
      <c r="I326" s="98"/>
      <c r="J326" s="102"/>
      <c r="K326" s="94"/>
      <c r="L326" s="94" t="s">
        <v>63</v>
      </c>
      <c r="M326" s="94">
        <f>SUM(M325:M325)</f>
        <v>125625</v>
      </c>
      <c r="N326" s="102"/>
      <c r="O326" s="111"/>
      <c r="P326" s="96"/>
      <c r="Q326" s="111"/>
      <c r="R326" s="111"/>
      <c r="S326" s="97"/>
      <c r="T326" s="102"/>
      <c r="U326" s="102"/>
      <c r="V326" s="102"/>
      <c r="W326" s="94"/>
      <c r="X326" s="98"/>
      <c r="Y326" s="94"/>
      <c r="Z326" s="94"/>
      <c r="AA326" s="89"/>
      <c r="AB326" s="89"/>
      <c r="AC326" s="94"/>
      <c r="AD326" s="94">
        <f>SUM(AD325:AD325)</f>
        <v>4202922</v>
      </c>
      <c r="AE326" s="94">
        <f>SUM(AE325:AE325)</f>
        <v>4202922</v>
      </c>
      <c r="AF326" s="94"/>
      <c r="AG326" s="94">
        <f>SUM(AG325:AG325)</f>
        <v>0</v>
      </c>
      <c r="AH326" s="94"/>
    </row>
    <row r="327" spans="1:34" s="73" customFormat="1" x14ac:dyDescent="0.55000000000000004">
      <c r="A327" s="108" t="s">
        <v>450</v>
      </c>
      <c r="B327" s="109">
        <v>154</v>
      </c>
      <c r="C327" s="102">
        <v>9072</v>
      </c>
      <c r="D327" s="90" t="s">
        <v>451</v>
      </c>
      <c r="E327" s="102" t="s">
        <v>34</v>
      </c>
      <c r="F327" s="102">
        <v>16924</v>
      </c>
      <c r="G327" s="102">
        <v>0</v>
      </c>
      <c r="H327" s="102">
        <v>3</v>
      </c>
      <c r="I327" s="98">
        <v>12</v>
      </c>
      <c r="J327" s="102" t="s">
        <v>35</v>
      </c>
      <c r="K327" s="94">
        <f>((G327*400)+(H327*100))+I327</f>
        <v>312</v>
      </c>
      <c r="L327" s="94">
        <v>800</v>
      </c>
      <c r="M327" s="94">
        <f>K327*L327</f>
        <v>249600</v>
      </c>
      <c r="N327" s="102"/>
      <c r="O327" s="111"/>
      <c r="P327" s="96"/>
      <c r="Q327" s="111"/>
      <c r="R327" s="111"/>
      <c r="S327" s="97"/>
      <c r="T327" s="102"/>
      <c r="U327" s="102"/>
      <c r="V327" s="102"/>
      <c r="W327" s="94"/>
      <c r="X327" s="98"/>
      <c r="Y327" s="94"/>
      <c r="Z327" s="94"/>
      <c r="AA327" s="89"/>
      <c r="AB327" s="89"/>
      <c r="AC327" s="94"/>
      <c r="AD327" s="94"/>
      <c r="AE327" s="94"/>
      <c r="AF327" s="94"/>
      <c r="AG327" s="94"/>
      <c r="AH327" s="94"/>
    </row>
    <row r="328" spans="1:34" s="73" customFormat="1" x14ac:dyDescent="0.55000000000000004">
      <c r="A328" s="108"/>
      <c r="B328" s="109"/>
      <c r="C328" s="102"/>
      <c r="D328" s="90"/>
      <c r="E328" s="102"/>
      <c r="F328" s="102"/>
      <c r="G328" s="102"/>
      <c r="H328" s="102"/>
      <c r="I328" s="98"/>
      <c r="J328" s="102"/>
      <c r="K328" s="94"/>
      <c r="L328" s="94"/>
      <c r="M328" s="94"/>
      <c r="N328" s="102">
        <v>1</v>
      </c>
      <c r="O328" s="111" t="s">
        <v>448</v>
      </c>
      <c r="P328" s="96">
        <v>3101900489639</v>
      </c>
      <c r="Q328" s="111" t="s">
        <v>449</v>
      </c>
      <c r="R328" s="111" t="s">
        <v>452</v>
      </c>
      <c r="S328" s="97" t="s">
        <v>453</v>
      </c>
      <c r="T328" s="102" t="s">
        <v>51</v>
      </c>
      <c r="U328" s="102" t="s">
        <v>227</v>
      </c>
      <c r="V328" s="102" t="s">
        <v>52</v>
      </c>
      <c r="W328" s="94">
        <v>665.28</v>
      </c>
      <c r="X328" s="98">
        <v>100</v>
      </c>
      <c r="Y328" s="94">
        <v>6750</v>
      </c>
      <c r="Z328" s="94">
        <f>W328*Y328</f>
        <v>4490640</v>
      </c>
      <c r="AA328" s="89">
        <v>11</v>
      </c>
      <c r="AB328" s="89">
        <v>34</v>
      </c>
      <c r="AC328" s="94">
        <f>(Z328*(100-AB328))/100</f>
        <v>2963822.4</v>
      </c>
      <c r="AD328" s="94">
        <f>IF(AND(AC328="",M327=""),0,IF((AC328=""),M327, IF( (M327=""),AC328,AC328+M327)))</f>
        <v>3213422.4</v>
      </c>
      <c r="AE328" s="94">
        <f>IF( (X328=""),AD328*1,( M327+(SUM(AC328:AC328)) )*(X328/100) )</f>
        <v>3213422.4</v>
      </c>
      <c r="AF328" s="94">
        <v>50000000</v>
      </c>
      <c r="AG328" s="94">
        <f>IF((AF328-AE328) &gt; 1,0,IF((AF328-AE328)&lt;0,AE328-AF328,AF328-AE328))</f>
        <v>0</v>
      </c>
      <c r="AH328" s="94">
        <v>0.02</v>
      </c>
    </row>
    <row r="329" spans="1:34" s="73" customFormat="1" x14ac:dyDescent="0.55000000000000004">
      <c r="A329" s="108"/>
      <c r="B329" s="109"/>
      <c r="C329" s="102"/>
      <c r="D329" s="90"/>
      <c r="E329" s="102"/>
      <c r="F329" s="102"/>
      <c r="G329" s="102"/>
      <c r="H329" s="102"/>
      <c r="I329" s="98"/>
      <c r="J329" s="102"/>
      <c r="K329" s="94"/>
      <c r="L329" s="94" t="s">
        <v>63</v>
      </c>
      <c r="M329" s="94">
        <f>SUM(M327:M328)</f>
        <v>249600</v>
      </c>
      <c r="N329" s="102"/>
      <c r="O329" s="111"/>
      <c r="P329" s="96"/>
      <c r="Q329" s="111"/>
      <c r="R329" s="111"/>
      <c r="S329" s="97"/>
      <c r="T329" s="102"/>
      <c r="U329" s="102"/>
      <c r="V329" s="102"/>
      <c r="W329" s="94"/>
      <c r="X329" s="98"/>
      <c r="Y329" s="94"/>
      <c r="Z329" s="94"/>
      <c r="AA329" s="89"/>
      <c r="AB329" s="89"/>
      <c r="AC329" s="94"/>
      <c r="AD329" s="94">
        <f>SUM(AD327:AD328)</f>
        <v>3213422.4</v>
      </c>
      <c r="AE329" s="94">
        <f>SUM(AE327:AE328)</f>
        <v>3213422.4</v>
      </c>
      <c r="AF329" s="94"/>
      <c r="AG329" s="94">
        <f>SUM(AG327:AG328)</f>
        <v>0</v>
      </c>
      <c r="AH329" s="94"/>
    </row>
    <row r="330" spans="1:34" s="73" customFormat="1" x14ac:dyDescent="0.55000000000000004">
      <c r="A330" s="108" t="s">
        <v>454</v>
      </c>
      <c r="B330" s="109">
        <v>155</v>
      </c>
      <c r="C330" s="102">
        <v>9550</v>
      </c>
      <c r="D330" s="90" t="s">
        <v>455</v>
      </c>
      <c r="E330" s="102" t="s">
        <v>34</v>
      </c>
      <c r="F330" s="102">
        <v>6293</v>
      </c>
      <c r="G330" s="102">
        <v>1</v>
      </c>
      <c r="H330" s="102">
        <v>0</v>
      </c>
      <c r="I330" s="98">
        <v>82</v>
      </c>
      <c r="J330" s="102" t="s">
        <v>38</v>
      </c>
      <c r="K330" s="94">
        <f t="shared" ref="K330:K342" si="44">((G330*400)+(H330*100))+I330</f>
        <v>482</v>
      </c>
      <c r="L330" s="94">
        <v>800</v>
      </c>
      <c r="M330" s="94">
        <f t="shared" ref="M330:M342" si="45">K330*L330</f>
        <v>385600</v>
      </c>
      <c r="N330" s="102"/>
      <c r="O330" s="111"/>
      <c r="P330" s="96"/>
      <c r="Q330" s="111"/>
      <c r="R330" s="111"/>
      <c r="S330" s="97"/>
      <c r="T330" s="102"/>
      <c r="U330" s="102"/>
      <c r="V330" s="102"/>
      <c r="W330" s="94"/>
      <c r="X330" s="98"/>
      <c r="Y330" s="94"/>
      <c r="Z330" s="94"/>
      <c r="AA330" s="89"/>
      <c r="AB330" s="89"/>
      <c r="AC330" s="94"/>
      <c r="AD330" s="94">
        <f t="shared" ref="AD330:AD342" si="46">IF(AND(AC330="",M330=""),0,IF((AC330=""),M330,IF((M330=""),AC330,AC330+M330)))</f>
        <v>385600</v>
      </c>
      <c r="AE330" s="94">
        <f t="shared" ref="AE330:AE342" si="47">IF( (X330=""),AD330*1,AD330*(X330/100) )</f>
        <v>385600</v>
      </c>
      <c r="AF330" s="94">
        <v>50000000</v>
      </c>
      <c r="AG330" s="94">
        <f t="shared" ref="AG330:AG342" si="48">IF((AF330-AE330) &gt; 1,0,IF((AF330-AE330)&lt;0,AE330-AF330,AF330-AE330))</f>
        <v>0</v>
      </c>
      <c r="AH330" s="94">
        <v>0.01</v>
      </c>
    </row>
    <row r="331" spans="1:34" s="73" customFormat="1" x14ac:dyDescent="0.55000000000000004">
      <c r="A331" s="108"/>
      <c r="B331" s="109">
        <v>156</v>
      </c>
      <c r="C331" s="102">
        <v>9540</v>
      </c>
      <c r="D331" s="90" t="s">
        <v>456</v>
      </c>
      <c r="E331" s="102" t="s">
        <v>34</v>
      </c>
      <c r="F331" s="102">
        <v>6302</v>
      </c>
      <c r="G331" s="102">
        <v>2</v>
      </c>
      <c r="H331" s="102">
        <v>3</v>
      </c>
      <c r="I331" s="98">
        <v>69</v>
      </c>
      <c r="J331" s="102" t="s">
        <v>38</v>
      </c>
      <c r="K331" s="94">
        <f t="shared" si="44"/>
        <v>1169</v>
      </c>
      <c r="L331" s="94">
        <v>300</v>
      </c>
      <c r="M331" s="94">
        <f t="shared" si="45"/>
        <v>350700</v>
      </c>
      <c r="N331" s="102"/>
      <c r="O331" s="111"/>
      <c r="P331" s="96"/>
      <c r="Q331" s="111"/>
      <c r="R331" s="111"/>
      <c r="S331" s="97"/>
      <c r="T331" s="102"/>
      <c r="U331" s="102"/>
      <c r="V331" s="102"/>
      <c r="W331" s="94"/>
      <c r="X331" s="98"/>
      <c r="Y331" s="94"/>
      <c r="Z331" s="94"/>
      <c r="AA331" s="89"/>
      <c r="AB331" s="89"/>
      <c r="AC331" s="94"/>
      <c r="AD331" s="94">
        <f t="shared" si="46"/>
        <v>350700</v>
      </c>
      <c r="AE331" s="94">
        <f t="shared" si="47"/>
        <v>350700</v>
      </c>
      <c r="AF331" s="94">
        <v>50000000</v>
      </c>
      <c r="AG331" s="94">
        <f t="shared" si="48"/>
        <v>0</v>
      </c>
      <c r="AH331" s="94">
        <v>0.01</v>
      </c>
    </row>
    <row r="332" spans="1:34" s="73" customFormat="1" x14ac:dyDescent="0.55000000000000004">
      <c r="A332" s="108"/>
      <c r="B332" s="109">
        <v>157</v>
      </c>
      <c r="C332" s="102">
        <v>9544</v>
      </c>
      <c r="D332" s="90" t="s">
        <v>457</v>
      </c>
      <c r="E332" s="102" t="s">
        <v>34</v>
      </c>
      <c r="F332" s="102">
        <v>6304</v>
      </c>
      <c r="G332" s="102">
        <v>2</v>
      </c>
      <c r="H332" s="102">
        <v>3</v>
      </c>
      <c r="I332" s="98">
        <v>93</v>
      </c>
      <c r="J332" s="102" t="s">
        <v>38</v>
      </c>
      <c r="K332" s="94">
        <f t="shared" si="44"/>
        <v>1193</v>
      </c>
      <c r="L332" s="94">
        <v>300</v>
      </c>
      <c r="M332" s="94">
        <f t="shared" si="45"/>
        <v>357900</v>
      </c>
      <c r="N332" s="102"/>
      <c r="O332" s="111"/>
      <c r="P332" s="96"/>
      <c r="Q332" s="111"/>
      <c r="R332" s="111"/>
      <c r="S332" s="97"/>
      <c r="T332" s="102"/>
      <c r="U332" s="102"/>
      <c r="V332" s="102"/>
      <c r="W332" s="94"/>
      <c r="X332" s="98"/>
      <c r="Y332" s="94"/>
      <c r="Z332" s="94"/>
      <c r="AA332" s="89"/>
      <c r="AB332" s="89"/>
      <c r="AC332" s="94"/>
      <c r="AD332" s="94">
        <f t="shared" si="46"/>
        <v>357900</v>
      </c>
      <c r="AE332" s="94">
        <f t="shared" si="47"/>
        <v>357900</v>
      </c>
      <c r="AF332" s="94">
        <v>50000000</v>
      </c>
      <c r="AG332" s="94">
        <f t="shared" si="48"/>
        <v>0</v>
      </c>
      <c r="AH332" s="94">
        <v>0.01</v>
      </c>
    </row>
    <row r="333" spans="1:34" s="73" customFormat="1" x14ac:dyDescent="0.55000000000000004">
      <c r="A333" s="108"/>
      <c r="B333" s="109">
        <v>158</v>
      </c>
      <c r="C333" s="102">
        <v>9548</v>
      </c>
      <c r="D333" s="90" t="s">
        <v>458</v>
      </c>
      <c r="E333" s="102" t="s">
        <v>34</v>
      </c>
      <c r="F333" s="102">
        <v>6307</v>
      </c>
      <c r="G333" s="102">
        <v>1</v>
      </c>
      <c r="H333" s="102">
        <v>3</v>
      </c>
      <c r="I333" s="98">
        <v>55</v>
      </c>
      <c r="J333" s="102" t="s">
        <v>38</v>
      </c>
      <c r="K333" s="94">
        <f t="shared" si="44"/>
        <v>755</v>
      </c>
      <c r="L333" s="94">
        <v>600</v>
      </c>
      <c r="M333" s="94">
        <f t="shared" si="45"/>
        <v>453000</v>
      </c>
      <c r="N333" s="102"/>
      <c r="O333" s="111"/>
      <c r="P333" s="96"/>
      <c r="Q333" s="111"/>
      <c r="R333" s="111"/>
      <c r="S333" s="97"/>
      <c r="T333" s="102"/>
      <c r="U333" s="102"/>
      <c r="V333" s="102"/>
      <c r="W333" s="94"/>
      <c r="X333" s="98"/>
      <c r="Y333" s="94"/>
      <c r="Z333" s="94"/>
      <c r="AA333" s="89"/>
      <c r="AB333" s="89"/>
      <c r="AC333" s="94"/>
      <c r="AD333" s="94">
        <f t="shared" si="46"/>
        <v>453000</v>
      </c>
      <c r="AE333" s="94">
        <f t="shared" si="47"/>
        <v>453000</v>
      </c>
      <c r="AF333" s="94">
        <v>50000000</v>
      </c>
      <c r="AG333" s="94">
        <f t="shared" si="48"/>
        <v>0</v>
      </c>
      <c r="AH333" s="94">
        <v>0.01</v>
      </c>
    </row>
    <row r="334" spans="1:34" s="73" customFormat="1" x14ac:dyDescent="0.55000000000000004">
      <c r="A334" s="108"/>
      <c r="B334" s="109">
        <v>159</v>
      </c>
      <c r="C334" s="102">
        <v>9543</v>
      </c>
      <c r="D334" s="90" t="s">
        <v>459</v>
      </c>
      <c r="E334" s="102" t="s">
        <v>34</v>
      </c>
      <c r="F334" s="102">
        <v>7577</v>
      </c>
      <c r="G334" s="102">
        <v>1</v>
      </c>
      <c r="H334" s="102">
        <v>2</v>
      </c>
      <c r="I334" s="98">
        <v>74</v>
      </c>
      <c r="J334" s="102" t="s">
        <v>38</v>
      </c>
      <c r="K334" s="94">
        <f t="shared" si="44"/>
        <v>674</v>
      </c>
      <c r="L334" s="94">
        <v>300</v>
      </c>
      <c r="M334" s="94">
        <f t="shared" si="45"/>
        <v>202200</v>
      </c>
      <c r="N334" s="102"/>
      <c r="O334" s="111"/>
      <c r="P334" s="96"/>
      <c r="Q334" s="111"/>
      <c r="R334" s="111"/>
      <c r="S334" s="97"/>
      <c r="T334" s="102"/>
      <c r="U334" s="102"/>
      <c r="V334" s="102"/>
      <c r="W334" s="94"/>
      <c r="X334" s="98"/>
      <c r="Y334" s="94"/>
      <c r="Z334" s="94"/>
      <c r="AA334" s="89"/>
      <c r="AB334" s="89"/>
      <c r="AC334" s="94"/>
      <c r="AD334" s="94">
        <f t="shared" si="46"/>
        <v>202200</v>
      </c>
      <c r="AE334" s="94">
        <f t="shared" si="47"/>
        <v>202200</v>
      </c>
      <c r="AF334" s="94">
        <v>50000000</v>
      </c>
      <c r="AG334" s="94">
        <f t="shared" si="48"/>
        <v>0</v>
      </c>
      <c r="AH334" s="94">
        <v>0.01</v>
      </c>
    </row>
    <row r="335" spans="1:34" s="73" customFormat="1" x14ac:dyDescent="0.55000000000000004">
      <c r="A335" s="108"/>
      <c r="B335" s="109">
        <v>160</v>
      </c>
      <c r="C335" s="102">
        <v>9545</v>
      </c>
      <c r="D335" s="90" t="s">
        <v>460</v>
      </c>
      <c r="E335" s="102" t="s">
        <v>34</v>
      </c>
      <c r="F335" s="102">
        <v>7585</v>
      </c>
      <c r="G335" s="102">
        <v>4</v>
      </c>
      <c r="H335" s="102">
        <v>0</v>
      </c>
      <c r="I335" s="98">
        <v>57</v>
      </c>
      <c r="J335" s="102" t="s">
        <v>38</v>
      </c>
      <c r="K335" s="94">
        <f t="shared" si="44"/>
        <v>1657</v>
      </c>
      <c r="L335" s="94">
        <v>300</v>
      </c>
      <c r="M335" s="94">
        <f t="shared" si="45"/>
        <v>497100</v>
      </c>
      <c r="N335" s="102"/>
      <c r="O335" s="111"/>
      <c r="P335" s="96"/>
      <c r="Q335" s="111"/>
      <c r="R335" s="111"/>
      <c r="S335" s="97"/>
      <c r="T335" s="102"/>
      <c r="U335" s="102"/>
      <c r="V335" s="102"/>
      <c r="W335" s="94"/>
      <c r="X335" s="98"/>
      <c r="Y335" s="94"/>
      <c r="Z335" s="94"/>
      <c r="AA335" s="89"/>
      <c r="AB335" s="89"/>
      <c r="AC335" s="94"/>
      <c r="AD335" s="94">
        <f t="shared" si="46"/>
        <v>497100</v>
      </c>
      <c r="AE335" s="94">
        <f t="shared" si="47"/>
        <v>497100</v>
      </c>
      <c r="AF335" s="94">
        <v>50000000</v>
      </c>
      <c r="AG335" s="94">
        <f t="shared" si="48"/>
        <v>0</v>
      </c>
      <c r="AH335" s="94">
        <v>0.01</v>
      </c>
    </row>
    <row r="336" spans="1:34" s="73" customFormat="1" x14ac:dyDescent="0.55000000000000004">
      <c r="A336" s="108"/>
      <c r="B336" s="109">
        <v>161</v>
      </c>
      <c r="C336" s="102">
        <v>8167</v>
      </c>
      <c r="D336" s="90" t="s">
        <v>461</v>
      </c>
      <c r="E336" s="102" t="s">
        <v>34</v>
      </c>
      <c r="F336" s="102">
        <v>7587</v>
      </c>
      <c r="G336" s="102">
        <v>2</v>
      </c>
      <c r="H336" s="102">
        <v>1</v>
      </c>
      <c r="I336" s="98">
        <v>64</v>
      </c>
      <c r="J336" s="102" t="s">
        <v>38</v>
      </c>
      <c r="K336" s="94">
        <f t="shared" si="44"/>
        <v>964</v>
      </c>
      <c r="L336" s="94">
        <v>600</v>
      </c>
      <c r="M336" s="94">
        <f t="shared" si="45"/>
        <v>578400</v>
      </c>
      <c r="N336" s="102"/>
      <c r="O336" s="111"/>
      <c r="P336" s="96"/>
      <c r="Q336" s="111"/>
      <c r="R336" s="111"/>
      <c r="S336" s="97"/>
      <c r="T336" s="102"/>
      <c r="U336" s="102"/>
      <c r="V336" s="102"/>
      <c r="W336" s="94"/>
      <c r="X336" s="98"/>
      <c r="Y336" s="94"/>
      <c r="Z336" s="94"/>
      <c r="AA336" s="89"/>
      <c r="AB336" s="89"/>
      <c r="AC336" s="94"/>
      <c r="AD336" s="94">
        <f t="shared" si="46"/>
        <v>578400</v>
      </c>
      <c r="AE336" s="94">
        <f t="shared" si="47"/>
        <v>578400</v>
      </c>
      <c r="AF336" s="94">
        <v>50000000</v>
      </c>
      <c r="AG336" s="94">
        <f t="shared" si="48"/>
        <v>0</v>
      </c>
      <c r="AH336" s="94">
        <v>0.01</v>
      </c>
    </row>
    <row r="337" spans="1:34" s="73" customFormat="1" x14ac:dyDescent="0.55000000000000004">
      <c r="A337" s="108"/>
      <c r="B337" s="109">
        <v>162</v>
      </c>
      <c r="C337" s="102">
        <v>9549</v>
      </c>
      <c r="D337" s="90" t="s">
        <v>462</v>
      </c>
      <c r="E337" s="102" t="s">
        <v>34</v>
      </c>
      <c r="F337" s="102">
        <v>7594</v>
      </c>
      <c r="G337" s="102">
        <v>2</v>
      </c>
      <c r="H337" s="102">
        <v>1</v>
      </c>
      <c r="I337" s="98">
        <v>18</v>
      </c>
      <c r="J337" s="102" t="s">
        <v>38</v>
      </c>
      <c r="K337" s="94">
        <f t="shared" si="44"/>
        <v>918</v>
      </c>
      <c r="L337" s="94">
        <v>800</v>
      </c>
      <c r="M337" s="94">
        <f t="shared" si="45"/>
        <v>734400</v>
      </c>
      <c r="N337" s="102"/>
      <c r="O337" s="111"/>
      <c r="P337" s="96"/>
      <c r="Q337" s="111"/>
      <c r="R337" s="111"/>
      <c r="S337" s="97"/>
      <c r="T337" s="102"/>
      <c r="U337" s="102"/>
      <c r="V337" s="102"/>
      <c r="W337" s="94"/>
      <c r="X337" s="98"/>
      <c r="Y337" s="94"/>
      <c r="Z337" s="94"/>
      <c r="AA337" s="89"/>
      <c r="AB337" s="89"/>
      <c r="AC337" s="94"/>
      <c r="AD337" s="94">
        <f t="shared" si="46"/>
        <v>734400</v>
      </c>
      <c r="AE337" s="94">
        <f t="shared" si="47"/>
        <v>734400</v>
      </c>
      <c r="AF337" s="94">
        <v>50000000</v>
      </c>
      <c r="AG337" s="94">
        <f t="shared" si="48"/>
        <v>0</v>
      </c>
      <c r="AH337" s="94">
        <v>0.01</v>
      </c>
    </row>
    <row r="338" spans="1:34" s="73" customFormat="1" x14ac:dyDescent="0.55000000000000004">
      <c r="A338" s="108"/>
      <c r="B338" s="109">
        <v>163</v>
      </c>
      <c r="C338" s="102">
        <v>8105</v>
      </c>
      <c r="D338" s="90" t="s">
        <v>463</v>
      </c>
      <c r="E338" s="102" t="s">
        <v>34</v>
      </c>
      <c r="F338" s="102">
        <v>7595</v>
      </c>
      <c r="G338" s="102">
        <v>4</v>
      </c>
      <c r="H338" s="102">
        <v>0</v>
      </c>
      <c r="I338" s="98">
        <v>4</v>
      </c>
      <c r="J338" s="102" t="s">
        <v>38</v>
      </c>
      <c r="K338" s="94">
        <f t="shared" si="44"/>
        <v>1604</v>
      </c>
      <c r="L338" s="94">
        <v>600</v>
      </c>
      <c r="M338" s="94">
        <f t="shared" si="45"/>
        <v>962400</v>
      </c>
      <c r="N338" s="102"/>
      <c r="O338" s="111"/>
      <c r="P338" s="96"/>
      <c r="Q338" s="111"/>
      <c r="R338" s="111"/>
      <c r="S338" s="97"/>
      <c r="T338" s="102"/>
      <c r="U338" s="102"/>
      <c r="V338" s="102"/>
      <c r="W338" s="94"/>
      <c r="X338" s="98"/>
      <c r="Y338" s="94"/>
      <c r="Z338" s="94"/>
      <c r="AA338" s="89"/>
      <c r="AB338" s="89"/>
      <c r="AC338" s="94"/>
      <c r="AD338" s="94">
        <f t="shared" si="46"/>
        <v>962400</v>
      </c>
      <c r="AE338" s="94">
        <f t="shared" si="47"/>
        <v>962400</v>
      </c>
      <c r="AF338" s="94">
        <v>50000000</v>
      </c>
      <c r="AG338" s="94">
        <f t="shared" si="48"/>
        <v>0</v>
      </c>
      <c r="AH338" s="94">
        <v>0.01</v>
      </c>
    </row>
    <row r="339" spans="1:34" s="73" customFormat="1" x14ac:dyDescent="0.55000000000000004">
      <c r="A339" s="108"/>
      <c r="B339" s="109">
        <v>164</v>
      </c>
      <c r="C339" s="102">
        <v>9542</v>
      </c>
      <c r="D339" s="90" t="s">
        <v>464</v>
      </c>
      <c r="E339" s="102" t="s">
        <v>34</v>
      </c>
      <c r="F339" s="102">
        <v>10897</v>
      </c>
      <c r="G339" s="102">
        <v>3</v>
      </c>
      <c r="H339" s="102">
        <v>0</v>
      </c>
      <c r="I339" s="98">
        <v>55</v>
      </c>
      <c r="J339" s="102" t="s">
        <v>38</v>
      </c>
      <c r="K339" s="94">
        <f t="shared" si="44"/>
        <v>1255</v>
      </c>
      <c r="L339" s="94">
        <v>300</v>
      </c>
      <c r="M339" s="94">
        <f t="shared" si="45"/>
        <v>376500</v>
      </c>
      <c r="N339" s="102"/>
      <c r="O339" s="111"/>
      <c r="P339" s="96"/>
      <c r="Q339" s="111"/>
      <c r="R339" s="111"/>
      <c r="S339" s="97"/>
      <c r="T339" s="102"/>
      <c r="U339" s="102"/>
      <c r="V339" s="102"/>
      <c r="W339" s="94"/>
      <c r="X339" s="98"/>
      <c r="Y339" s="94"/>
      <c r="Z339" s="94"/>
      <c r="AA339" s="89"/>
      <c r="AB339" s="89"/>
      <c r="AC339" s="94"/>
      <c r="AD339" s="94">
        <f t="shared" si="46"/>
        <v>376500</v>
      </c>
      <c r="AE339" s="94">
        <f t="shared" si="47"/>
        <v>376500</v>
      </c>
      <c r="AF339" s="94">
        <v>50000000</v>
      </c>
      <c r="AG339" s="94">
        <f t="shared" si="48"/>
        <v>0</v>
      </c>
      <c r="AH339" s="94">
        <v>0.01</v>
      </c>
    </row>
    <row r="340" spans="1:34" s="73" customFormat="1" x14ac:dyDescent="0.55000000000000004">
      <c r="A340" s="108"/>
      <c r="B340" s="109">
        <v>165</v>
      </c>
      <c r="C340" s="102">
        <v>8166</v>
      </c>
      <c r="D340" s="90" t="s">
        <v>465</v>
      </c>
      <c r="E340" s="102" t="s">
        <v>34</v>
      </c>
      <c r="F340" s="102">
        <v>14548</v>
      </c>
      <c r="G340" s="102">
        <v>5</v>
      </c>
      <c r="H340" s="102">
        <v>0</v>
      </c>
      <c r="I340" s="98">
        <v>58</v>
      </c>
      <c r="J340" s="102" t="s">
        <v>38</v>
      </c>
      <c r="K340" s="94">
        <f t="shared" si="44"/>
        <v>2058</v>
      </c>
      <c r="L340" s="94">
        <v>300</v>
      </c>
      <c r="M340" s="94">
        <f t="shared" si="45"/>
        <v>617400</v>
      </c>
      <c r="N340" s="102"/>
      <c r="O340" s="111"/>
      <c r="P340" s="96"/>
      <c r="Q340" s="111"/>
      <c r="R340" s="111"/>
      <c r="S340" s="97"/>
      <c r="T340" s="102"/>
      <c r="U340" s="102"/>
      <c r="V340" s="102"/>
      <c r="W340" s="94"/>
      <c r="X340" s="98"/>
      <c r="Y340" s="94"/>
      <c r="Z340" s="94"/>
      <c r="AA340" s="89"/>
      <c r="AB340" s="89"/>
      <c r="AC340" s="94"/>
      <c r="AD340" s="94">
        <f t="shared" si="46"/>
        <v>617400</v>
      </c>
      <c r="AE340" s="94">
        <f t="shared" si="47"/>
        <v>617400</v>
      </c>
      <c r="AF340" s="94">
        <v>50000000</v>
      </c>
      <c r="AG340" s="94">
        <f t="shared" si="48"/>
        <v>0</v>
      </c>
      <c r="AH340" s="94">
        <v>0.01</v>
      </c>
    </row>
    <row r="341" spans="1:34" s="73" customFormat="1" x14ac:dyDescent="0.55000000000000004">
      <c r="A341" s="108"/>
      <c r="B341" s="109">
        <v>166</v>
      </c>
      <c r="C341" s="102">
        <v>9541</v>
      </c>
      <c r="D341" s="90" t="s">
        <v>466</v>
      </c>
      <c r="E341" s="102" t="s">
        <v>34</v>
      </c>
      <c r="F341" s="102">
        <v>22044</v>
      </c>
      <c r="G341" s="102">
        <v>2</v>
      </c>
      <c r="H341" s="102">
        <v>1</v>
      </c>
      <c r="I341" s="98">
        <v>89</v>
      </c>
      <c r="J341" s="102" t="s">
        <v>38</v>
      </c>
      <c r="K341" s="94">
        <f t="shared" si="44"/>
        <v>989</v>
      </c>
      <c r="L341" s="94">
        <v>600</v>
      </c>
      <c r="M341" s="94">
        <f t="shared" si="45"/>
        <v>593400</v>
      </c>
      <c r="N341" s="102"/>
      <c r="O341" s="111"/>
      <c r="P341" s="96"/>
      <c r="Q341" s="111"/>
      <c r="R341" s="111"/>
      <c r="S341" s="97"/>
      <c r="T341" s="102"/>
      <c r="U341" s="102"/>
      <c r="V341" s="102"/>
      <c r="W341" s="94"/>
      <c r="X341" s="98"/>
      <c r="Y341" s="94"/>
      <c r="Z341" s="94"/>
      <c r="AA341" s="89"/>
      <c r="AB341" s="89"/>
      <c r="AC341" s="94"/>
      <c r="AD341" s="94">
        <f t="shared" si="46"/>
        <v>593400</v>
      </c>
      <c r="AE341" s="94">
        <f t="shared" si="47"/>
        <v>593400</v>
      </c>
      <c r="AF341" s="94">
        <v>50000000</v>
      </c>
      <c r="AG341" s="94">
        <f t="shared" si="48"/>
        <v>0</v>
      </c>
      <c r="AH341" s="94">
        <v>0.01</v>
      </c>
    </row>
    <row r="342" spans="1:34" s="73" customFormat="1" x14ac:dyDescent="0.55000000000000004">
      <c r="A342" s="108"/>
      <c r="B342" s="109">
        <v>167</v>
      </c>
      <c r="C342" s="102">
        <v>9546</v>
      </c>
      <c r="D342" s="90" t="s">
        <v>467</v>
      </c>
      <c r="E342" s="102" t="s">
        <v>34</v>
      </c>
      <c r="F342" s="102">
        <v>22804</v>
      </c>
      <c r="G342" s="102">
        <v>9</v>
      </c>
      <c r="H342" s="102">
        <v>0</v>
      </c>
      <c r="I342" s="98">
        <v>40</v>
      </c>
      <c r="J342" s="102" t="s">
        <v>38</v>
      </c>
      <c r="K342" s="94">
        <f t="shared" si="44"/>
        <v>3640</v>
      </c>
      <c r="L342" s="94">
        <v>375</v>
      </c>
      <c r="M342" s="94">
        <f t="shared" si="45"/>
        <v>1365000</v>
      </c>
      <c r="N342" s="102"/>
      <c r="O342" s="111"/>
      <c r="P342" s="96"/>
      <c r="Q342" s="111"/>
      <c r="R342" s="111"/>
      <c r="S342" s="97"/>
      <c r="T342" s="102"/>
      <c r="U342" s="102"/>
      <c r="V342" s="102"/>
      <c r="W342" s="94"/>
      <c r="X342" s="98"/>
      <c r="Y342" s="94"/>
      <c r="Z342" s="94"/>
      <c r="AA342" s="89"/>
      <c r="AB342" s="89"/>
      <c r="AC342" s="94"/>
      <c r="AD342" s="94">
        <f t="shared" si="46"/>
        <v>1365000</v>
      </c>
      <c r="AE342" s="94">
        <f t="shared" si="47"/>
        <v>1365000</v>
      </c>
      <c r="AF342" s="94">
        <v>50000000</v>
      </c>
      <c r="AG342" s="94">
        <f t="shared" si="48"/>
        <v>0</v>
      </c>
      <c r="AH342" s="94">
        <v>0.01</v>
      </c>
    </row>
    <row r="343" spans="1:34" s="73" customFormat="1" x14ac:dyDescent="0.55000000000000004">
      <c r="A343" s="108"/>
      <c r="B343" s="109"/>
      <c r="C343" s="102"/>
      <c r="D343" s="90"/>
      <c r="E343" s="102"/>
      <c r="F343" s="102"/>
      <c r="G343" s="102"/>
      <c r="H343" s="102"/>
      <c r="I343" s="98"/>
      <c r="J343" s="102"/>
      <c r="K343" s="94"/>
      <c r="L343" s="94" t="s">
        <v>63</v>
      </c>
      <c r="M343" s="94">
        <f>SUM(M330:M342)</f>
        <v>7474000</v>
      </c>
      <c r="N343" s="102"/>
      <c r="O343" s="111"/>
      <c r="P343" s="96"/>
      <c r="Q343" s="111"/>
      <c r="R343" s="111"/>
      <c r="S343" s="97"/>
      <c r="T343" s="102"/>
      <c r="U343" s="102"/>
      <c r="V343" s="102"/>
      <c r="W343" s="94"/>
      <c r="X343" s="98"/>
      <c r="Y343" s="94"/>
      <c r="Z343" s="94"/>
      <c r="AA343" s="89"/>
      <c r="AB343" s="89"/>
      <c r="AC343" s="94"/>
      <c r="AD343" s="94">
        <f>SUM(AD330:AD342)</f>
        <v>7474000</v>
      </c>
      <c r="AE343" s="94">
        <f>SUM(AE330:AE342)</f>
        <v>7474000</v>
      </c>
      <c r="AF343" s="94"/>
      <c r="AG343" s="94">
        <f>SUM(AG330:AG342)</f>
        <v>0</v>
      </c>
      <c r="AH343" s="94"/>
    </row>
    <row r="344" spans="1:34" s="73" customFormat="1" x14ac:dyDescent="0.55000000000000004">
      <c r="A344" s="108" t="s">
        <v>468</v>
      </c>
      <c r="B344" s="109">
        <v>168</v>
      </c>
      <c r="C344" s="102">
        <v>7196</v>
      </c>
      <c r="D344" s="90" t="s">
        <v>469</v>
      </c>
      <c r="E344" s="102" t="s">
        <v>34</v>
      </c>
      <c r="F344" s="102">
        <v>4937</v>
      </c>
      <c r="G344" s="102">
        <v>8</v>
      </c>
      <c r="H344" s="102">
        <v>2</v>
      </c>
      <c r="I344" s="98">
        <v>97</v>
      </c>
      <c r="J344" s="102" t="s">
        <v>38</v>
      </c>
      <c r="K344" s="94">
        <f t="shared" ref="K344:K349" si="49">((G344*400)+(H344*100))+I344</f>
        <v>3497</v>
      </c>
      <c r="L344" s="94">
        <v>275</v>
      </c>
      <c r="M344" s="94">
        <f t="shared" ref="M344:M349" si="50">K344*L344</f>
        <v>961675</v>
      </c>
      <c r="N344" s="102"/>
      <c r="O344" s="111"/>
      <c r="P344" s="96"/>
      <c r="Q344" s="111"/>
      <c r="R344" s="111"/>
      <c r="S344" s="97"/>
      <c r="T344" s="102"/>
      <c r="U344" s="102"/>
      <c r="V344" s="102"/>
      <c r="W344" s="94"/>
      <c r="X344" s="98"/>
      <c r="Y344" s="94"/>
      <c r="Z344" s="94"/>
      <c r="AA344" s="89"/>
      <c r="AB344" s="89"/>
      <c r="AC344" s="94"/>
      <c r="AD344" s="94">
        <f t="shared" ref="AD344:AD349" si="51">IF(AND(AC344="",M344=""),0,IF((AC344=""),M344,IF((M344=""),AC344,AC344+M344)))</f>
        <v>961675</v>
      </c>
      <c r="AE344" s="94">
        <f t="shared" ref="AE344:AE349" si="52">IF( (X344=""),AD344*1,AD344*(X344/100) )</f>
        <v>961675</v>
      </c>
      <c r="AF344" s="94">
        <v>50000000</v>
      </c>
      <c r="AG344" s="94">
        <f t="shared" ref="AG344:AG349" si="53">IF((AF344-AE344) &gt; 1,0,IF((AF344-AE344)&lt;0,AE344-AF344,AF344-AE344))</f>
        <v>0</v>
      </c>
      <c r="AH344" s="94">
        <v>0.01</v>
      </c>
    </row>
    <row r="345" spans="1:34" s="73" customFormat="1" x14ac:dyDescent="0.55000000000000004">
      <c r="A345" s="108"/>
      <c r="B345" s="109">
        <v>169</v>
      </c>
      <c r="C345" s="102">
        <v>7128</v>
      </c>
      <c r="D345" s="90" t="s">
        <v>470</v>
      </c>
      <c r="E345" s="102" t="s">
        <v>34</v>
      </c>
      <c r="F345" s="102">
        <v>4951</v>
      </c>
      <c r="G345" s="102">
        <v>29</v>
      </c>
      <c r="H345" s="102">
        <v>2</v>
      </c>
      <c r="I345" s="98">
        <v>13</v>
      </c>
      <c r="J345" s="102" t="s">
        <v>38</v>
      </c>
      <c r="K345" s="94">
        <f t="shared" si="49"/>
        <v>11813</v>
      </c>
      <c r="L345" s="94">
        <v>275</v>
      </c>
      <c r="M345" s="94">
        <f t="shared" si="50"/>
        <v>3248575</v>
      </c>
      <c r="N345" s="102"/>
      <c r="O345" s="111"/>
      <c r="P345" s="96"/>
      <c r="Q345" s="111"/>
      <c r="R345" s="111"/>
      <c r="S345" s="97"/>
      <c r="T345" s="102"/>
      <c r="U345" s="102"/>
      <c r="V345" s="102"/>
      <c r="W345" s="94"/>
      <c r="X345" s="98"/>
      <c r="Y345" s="94"/>
      <c r="Z345" s="94"/>
      <c r="AA345" s="89"/>
      <c r="AB345" s="89"/>
      <c r="AC345" s="94"/>
      <c r="AD345" s="94">
        <f t="shared" si="51"/>
        <v>3248575</v>
      </c>
      <c r="AE345" s="94">
        <f t="shared" si="52"/>
        <v>3248575</v>
      </c>
      <c r="AF345" s="94">
        <v>50000000</v>
      </c>
      <c r="AG345" s="94">
        <f t="shared" si="53"/>
        <v>0</v>
      </c>
      <c r="AH345" s="94">
        <v>0.01</v>
      </c>
    </row>
    <row r="346" spans="1:34" s="73" customFormat="1" x14ac:dyDescent="0.55000000000000004">
      <c r="A346" s="108"/>
      <c r="B346" s="109">
        <v>170</v>
      </c>
      <c r="C346" s="102">
        <v>7161</v>
      </c>
      <c r="D346" s="90" t="s">
        <v>471</v>
      </c>
      <c r="E346" s="102" t="s">
        <v>34</v>
      </c>
      <c r="F346" s="102">
        <v>4960</v>
      </c>
      <c r="G346" s="102">
        <v>47</v>
      </c>
      <c r="H346" s="102">
        <v>3</v>
      </c>
      <c r="I346" s="98">
        <v>64</v>
      </c>
      <c r="J346" s="102" t="s">
        <v>38</v>
      </c>
      <c r="K346" s="94">
        <f t="shared" si="49"/>
        <v>19164</v>
      </c>
      <c r="L346" s="94">
        <v>275</v>
      </c>
      <c r="M346" s="94">
        <f t="shared" si="50"/>
        <v>5270100</v>
      </c>
      <c r="N346" s="102"/>
      <c r="O346" s="111"/>
      <c r="P346" s="96"/>
      <c r="Q346" s="111"/>
      <c r="R346" s="111"/>
      <c r="S346" s="97"/>
      <c r="T346" s="102"/>
      <c r="U346" s="102"/>
      <c r="V346" s="102"/>
      <c r="W346" s="94"/>
      <c r="X346" s="98"/>
      <c r="Y346" s="94"/>
      <c r="Z346" s="94"/>
      <c r="AA346" s="89"/>
      <c r="AB346" s="89"/>
      <c r="AC346" s="94"/>
      <c r="AD346" s="94">
        <f t="shared" si="51"/>
        <v>5270100</v>
      </c>
      <c r="AE346" s="94">
        <f t="shared" si="52"/>
        <v>5270100</v>
      </c>
      <c r="AF346" s="94">
        <v>50000000</v>
      </c>
      <c r="AG346" s="94">
        <f t="shared" si="53"/>
        <v>0</v>
      </c>
      <c r="AH346" s="94">
        <v>0.01</v>
      </c>
    </row>
    <row r="347" spans="1:34" s="73" customFormat="1" x14ac:dyDescent="0.55000000000000004">
      <c r="A347" s="108"/>
      <c r="B347" s="109">
        <v>171</v>
      </c>
      <c r="C347" s="102">
        <v>7185</v>
      </c>
      <c r="D347" s="90" t="s">
        <v>472</v>
      </c>
      <c r="E347" s="102" t="s">
        <v>34</v>
      </c>
      <c r="F347" s="102">
        <v>4961</v>
      </c>
      <c r="G347" s="102">
        <v>16</v>
      </c>
      <c r="H347" s="102">
        <v>2</v>
      </c>
      <c r="I347" s="98">
        <v>77</v>
      </c>
      <c r="J347" s="102" t="s">
        <v>38</v>
      </c>
      <c r="K347" s="94">
        <f t="shared" si="49"/>
        <v>6677</v>
      </c>
      <c r="L347" s="94">
        <v>275</v>
      </c>
      <c r="M347" s="94">
        <f t="shared" si="50"/>
        <v>1836175</v>
      </c>
      <c r="N347" s="102"/>
      <c r="O347" s="111"/>
      <c r="P347" s="96"/>
      <c r="Q347" s="111"/>
      <c r="R347" s="111"/>
      <c r="S347" s="97"/>
      <c r="T347" s="102"/>
      <c r="U347" s="102"/>
      <c r="V347" s="102"/>
      <c r="W347" s="94"/>
      <c r="X347" s="98"/>
      <c r="Y347" s="94"/>
      <c r="Z347" s="94"/>
      <c r="AA347" s="89"/>
      <c r="AB347" s="89"/>
      <c r="AC347" s="94"/>
      <c r="AD347" s="94">
        <f t="shared" si="51"/>
        <v>1836175</v>
      </c>
      <c r="AE347" s="94">
        <f t="shared" si="52"/>
        <v>1836175</v>
      </c>
      <c r="AF347" s="94">
        <v>50000000</v>
      </c>
      <c r="AG347" s="94">
        <f t="shared" si="53"/>
        <v>0</v>
      </c>
      <c r="AH347" s="94">
        <v>0.01</v>
      </c>
    </row>
    <row r="348" spans="1:34" s="73" customFormat="1" x14ac:dyDescent="0.55000000000000004">
      <c r="A348" s="108"/>
      <c r="B348" s="109">
        <v>172</v>
      </c>
      <c r="C348" s="102">
        <v>7157</v>
      </c>
      <c r="D348" s="90" t="s">
        <v>473</v>
      </c>
      <c r="E348" s="102" t="s">
        <v>34</v>
      </c>
      <c r="F348" s="102">
        <v>4965</v>
      </c>
      <c r="G348" s="102">
        <v>23</v>
      </c>
      <c r="H348" s="102">
        <v>3</v>
      </c>
      <c r="I348" s="98">
        <v>76</v>
      </c>
      <c r="J348" s="102" t="s">
        <v>38</v>
      </c>
      <c r="K348" s="94">
        <f t="shared" si="49"/>
        <v>9576</v>
      </c>
      <c r="L348" s="94">
        <v>275</v>
      </c>
      <c r="M348" s="94">
        <f t="shared" si="50"/>
        <v>2633400</v>
      </c>
      <c r="N348" s="102"/>
      <c r="O348" s="111"/>
      <c r="P348" s="96"/>
      <c r="Q348" s="111"/>
      <c r="R348" s="111"/>
      <c r="S348" s="97"/>
      <c r="T348" s="102"/>
      <c r="U348" s="102"/>
      <c r="V348" s="102"/>
      <c r="W348" s="94"/>
      <c r="X348" s="98"/>
      <c r="Y348" s="94"/>
      <c r="Z348" s="94"/>
      <c r="AA348" s="89"/>
      <c r="AB348" s="89"/>
      <c r="AC348" s="94"/>
      <c r="AD348" s="94">
        <f t="shared" si="51"/>
        <v>2633400</v>
      </c>
      <c r="AE348" s="94">
        <f t="shared" si="52"/>
        <v>2633400</v>
      </c>
      <c r="AF348" s="94">
        <v>50000000</v>
      </c>
      <c r="AG348" s="94">
        <f t="shared" si="53"/>
        <v>0</v>
      </c>
      <c r="AH348" s="94">
        <v>0.01</v>
      </c>
    </row>
    <row r="349" spans="1:34" s="73" customFormat="1" x14ac:dyDescent="0.55000000000000004">
      <c r="A349" s="108"/>
      <c r="B349" s="109">
        <v>173</v>
      </c>
      <c r="C349" s="102">
        <v>7117</v>
      </c>
      <c r="D349" s="90" t="s">
        <v>474</v>
      </c>
      <c r="E349" s="102" t="s">
        <v>34</v>
      </c>
      <c r="F349" s="102">
        <v>4997</v>
      </c>
      <c r="G349" s="102">
        <v>24</v>
      </c>
      <c r="H349" s="102">
        <v>2</v>
      </c>
      <c r="I349" s="98">
        <v>94</v>
      </c>
      <c r="J349" s="102" t="s">
        <v>38</v>
      </c>
      <c r="K349" s="94">
        <f t="shared" si="49"/>
        <v>9894</v>
      </c>
      <c r="L349" s="94">
        <v>275</v>
      </c>
      <c r="M349" s="94">
        <f t="shared" si="50"/>
        <v>2720850</v>
      </c>
      <c r="N349" s="102"/>
      <c r="O349" s="111"/>
      <c r="P349" s="96"/>
      <c r="Q349" s="111"/>
      <c r="R349" s="111"/>
      <c r="S349" s="97"/>
      <c r="T349" s="102"/>
      <c r="U349" s="102"/>
      <c r="V349" s="102"/>
      <c r="W349" s="94"/>
      <c r="X349" s="98"/>
      <c r="Y349" s="94"/>
      <c r="Z349" s="94"/>
      <c r="AA349" s="89"/>
      <c r="AB349" s="89"/>
      <c r="AC349" s="94"/>
      <c r="AD349" s="94">
        <f t="shared" si="51"/>
        <v>2720850</v>
      </c>
      <c r="AE349" s="94">
        <f t="shared" si="52"/>
        <v>2720850</v>
      </c>
      <c r="AF349" s="94">
        <v>50000000</v>
      </c>
      <c r="AG349" s="94">
        <f t="shared" si="53"/>
        <v>0</v>
      </c>
      <c r="AH349" s="94">
        <v>0.01</v>
      </c>
    </row>
    <row r="350" spans="1:34" s="73" customFormat="1" x14ac:dyDescent="0.55000000000000004">
      <c r="A350" s="108"/>
      <c r="B350" s="109"/>
      <c r="C350" s="102"/>
      <c r="D350" s="90"/>
      <c r="E350" s="102"/>
      <c r="F350" s="102"/>
      <c r="G350" s="102"/>
      <c r="H350" s="102"/>
      <c r="I350" s="98"/>
      <c r="J350" s="102"/>
      <c r="K350" s="94"/>
      <c r="L350" s="94" t="s">
        <v>63</v>
      </c>
      <c r="M350" s="94">
        <f>SUM(M344:M349)</f>
        <v>16670775</v>
      </c>
      <c r="N350" s="102"/>
      <c r="O350" s="111"/>
      <c r="P350" s="96"/>
      <c r="Q350" s="111"/>
      <c r="R350" s="111"/>
      <c r="S350" s="97"/>
      <c r="T350" s="102"/>
      <c r="U350" s="102"/>
      <c r="V350" s="102"/>
      <c r="W350" s="94"/>
      <c r="X350" s="98"/>
      <c r="Y350" s="94"/>
      <c r="Z350" s="94"/>
      <c r="AA350" s="89"/>
      <c r="AB350" s="89"/>
      <c r="AC350" s="94"/>
      <c r="AD350" s="94">
        <f>SUM(AD344:AD349)</f>
        <v>16670775</v>
      </c>
      <c r="AE350" s="94">
        <f>SUM(AE344:AE349)</f>
        <v>16670775</v>
      </c>
      <c r="AF350" s="94"/>
      <c r="AG350" s="94">
        <f>SUM(AG344:AG349)</f>
        <v>0</v>
      </c>
      <c r="AH350" s="94"/>
    </row>
    <row r="351" spans="1:34" s="73" customFormat="1" x14ac:dyDescent="0.55000000000000004">
      <c r="A351" s="108" t="s">
        <v>475</v>
      </c>
      <c r="B351" s="109">
        <v>174</v>
      </c>
      <c r="C351" s="102">
        <v>5162</v>
      </c>
      <c r="D351" s="90" t="s">
        <v>476</v>
      </c>
      <c r="E351" s="102" t="s">
        <v>34</v>
      </c>
      <c r="F351" s="102">
        <v>19699</v>
      </c>
      <c r="G351" s="102">
        <v>30</v>
      </c>
      <c r="H351" s="102">
        <v>0</v>
      </c>
      <c r="I351" s="98">
        <v>81</v>
      </c>
      <c r="J351" s="102" t="s">
        <v>68</v>
      </c>
      <c r="K351" s="94">
        <f t="shared" ref="K351:K361" si="54">((G351*400)+(H351*100))+I351</f>
        <v>12081</v>
      </c>
      <c r="L351" s="94">
        <v>275</v>
      </c>
      <c r="M351" s="94">
        <f t="shared" ref="M351:M361" si="55">K351*L351</f>
        <v>3322275</v>
      </c>
      <c r="N351" s="102"/>
      <c r="O351" s="111"/>
      <c r="P351" s="96"/>
      <c r="Q351" s="111"/>
      <c r="R351" s="111"/>
      <c r="S351" s="97"/>
      <c r="T351" s="102"/>
      <c r="U351" s="102"/>
      <c r="V351" s="102"/>
      <c r="W351" s="94"/>
      <c r="X351" s="98"/>
      <c r="Y351" s="94"/>
      <c r="Z351" s="94"/>
      <c r="AA351" s="89"/>
      <c r="AB351" s="89"/>
      <c r="AC351" s="94"/>
      <c r="AD351" s="94">
        <f t="shared" ref="AD351:AD361" si="56">IF(AND(AC351="",M351=""),0,IF((AC351=""),M351,IF((M351=""),AC351,AC351+M351)))</f>
        <v>3322275</v>
      </c>
      <c r="AE351" s="94">
        <f t="shared" ref="AE351:AE361" si="57">IF( (X351=""),AD351*1,AD351*(X351/100) )</f>
        <v>3322275</v>
      </c>
      <c r="AF351" s="94">
        <v>0</v>
      </c>
      <c r="AG351" s="94">
        <f t="shared" ref="AG351:AG361" si="58">IF((AF351-AE351) &gt; 1,0,IF((AF351-AE351)&lt;0,AE351-AF351,AF351-AE351))</f>
        <v>3322275</v>
      </c>
      <c r="AH351" s="94">
        <v>0.3</v>
      </c>
    </row>
    <row r="352" spans="1:34" s="73" customFormat="1" x14ac:dyDescent="0.55000000000000004">
      <c r="A352" s="108"/>
      <c r="B352" s="109">
        <v>175</v>
      </c>
      <c r="C352" s="102">
        <v>5122</v>
      </c>
      <c r="D352" s="90" t="s">
        <v>477</v>
      </c>
      <c r="E352" s="102" t="s">
        <v>34</v>
      </c>
      <c r="F352" s="102">
        <v>19700</v>
      </c>
      <c r="G352" s="102">
        <v>8</v>
      </c>
      <c r="H352" s="102">
        <v>3</v>
      </c>
      <c r="I352" s="98">
        <v>18.899999999999999</v>
      </c>
      <c r="J352" s="102" t="s">
        <v>38</v>
      </c>
      <c r="K352" s="94">
        <f t="shared" si="54"/>
        <v>3518.9</v>
      </c>
      <c r="L352" s="94">
        <v>450</v>
      </c>
      <c r="M352" s="94">
        <f t="shared" si="55"/>
        <v>1583505</v>
      </c>
      <c r="N352" s="102"/>
      <c r="O352" s="111"/>
      <c r="P352" s="96"/>
      <c r="Q352" s="111"/>
      <c r="R352" s="111"/>
      <c r="S352" s="97"/>
      <c r="T352" s="102"/>
      <c r="U352" s="102"/>
      <c r="V352" s="102"/>
      <c r="W352" s="94"/>
      <c r="X352" s="98"/>
      <c r="Y352" s="94"/>
      <c r="Z352" s="94"/>
      <c r="AA352" s="89"/>
      <c r="AB352" s="89"/>
      <c r="AC352" s="94"/>
      <c r="AD352" s="94">
        <f t="shared" si="56"/>
        <v>1583505</v>
      </c>
      <c r="AE352" s="94">
        <f t="shared" si="57"/>
        <v>1583505</v>
      </c>
      <c r="AF352" s="94">
        <v>50000000</v>
      </c>
      <c r="AG352" s="94">
        <f t="shared" si="58"/>
        <v>0</v>
      </c>
      <c r="AH352" s="94">
        <v>0.01</v>
      </c>
    </row>
    <row r="353" spans="1:34" s="73" customFormat="1" x14ac:dyDescent="0.55000000000000004">
      <c r="A353" s="108"/>
      <c r="B353" s="109">
        <v>176</v>
      </c>
      <c r="C353" s="102">
        <v>5159</v>
      </c>
      <c r="D353" s="90" t="s">
        <v>478</v>
      </c>
      <c r="E353" s="102" t="s">
        <v>34</v>
      </c>
      <c r="F353" s="102">
        <v>19701</v>
      </c>
      <c r="G353" s="102">
        <v>15</v>
      </c>
      <c r="H353" s="102">
        <v>3</v>
      </c>
      <c r="I353" s="98">
        <v>65.400000000000006</v>
      </c>
      <c r="J353" s="102" t="s">
        <v>38</v>
      </c>
      <c r="K353" s="94">
        <f t="shared" si="54"/>
        <v>6365.4</v>
      </c>
      <c r="L353" s="94">
        <v>275</v>
      </c>
      <c r="M353" s="94">
        <f t="shared" si="55"/>
        <v>1750485</v>
      </c>
      <c r="N353" s="102"/>
      <c r="O353" s="111"/>
      <c r="P353" s="96"/>
      <c r="Q353" s="111"/>
      <c r="R353" s="111"/>
      <c r="S353" s="97"/>
      <c r="T353" s="102"/>
      <c r="U353" s="102"/>
      <c r="V353" s="102"/>
      <c r="W353" s="94"/>
      <c r="X353" s="98"/>
      <c r="Y353" s="94"/>
      <c r="Z353" s="94"/>
      <c r="AA353" s="89"/>
      <c r="AB353" s="89"/>
      <c r="AC353" s="94"/>
      <c r="AD353" s="94">
        <f t="shared" si="56"/>
        <v>1750485</v>
      </c>
      <c r="AE353" s="94">
        <f t="shared" si="57"/>
        <v>1750485</v>
      </c>
      <c r="AF353" s="94">
        <v>50000000</v>
      </c>
      <c r="AG353" s="94">
        <f t="shared" si="58"/>
        <v>0</v>
      </c>
      <c r="AH353" s="94">
        <v>0.01</v>
      </c>
    </row>
    <row r="354" spans="1:34" s="73" customFormat="1" x14ac:dyDescent="0.55000000000000004">
      <c r="A354" s="108"/>
      <c r="B354" s="109">
        <v>177</v>
      </c>
      <c r="C354" s="102">
        <v>5128</v>
      </c>
      <c r="D354" s="90" t="s">
        <v>479</v>
      </c>
      <c r="E354" s="102" t="s">
        <v>34</v>
      </c>
      <c r="F354" s="102">
        <v>19702</v>
      </c>
      <c r="G354" s="102">
        <v>14</v>
      </c>
      <c r="H354" s="102">
        <v>1</v>
      </c>
      <c r="I354" s="98">
        <v>89.9</v>
      </c>
      <c r="J354" s="102" t="s">
        <v>38</v>
      </c>
      <c r="K354" s="94">
        <f t="shared" si="54"/>
        <v>5789.9</v>
      </c>
      <c r="L354" s="94">
        <v>275</v>
      </c>
      <c r="M354" s="94">
        <f t="shared" si="55"/>
        <v>1592222.5</v>
      </c>
      <c r="N354" s="102"/>
      <c r="O354" s="111"/>
      <c r="P354" s="96"/>
      <c r="Q354" s="111"/>
      <c r="R354" s="111"/>
      <c r="S354" s="97"/>
      <c r="T354" s="102"/>
      <c r="U354" s="102"/>
      <c r="V354" s="102"/>
      <c r="W354" s="94"/>
      <c r="X354" s="98"/>
      <c r="Y354" s="94"/>
      <c r="Z354" s="94"/>
      <c r="AA354" s="89"/>
      <c r="AB354" s="89"/>
      <c r="AC354" s="94"/>
      <c r="AD354" s="94">
        <f t="shared" si="56"/>
        <v>1592222.5</v>
      </c>
      <c r="AE354" s="94">
        <f t="shared" si="57"/>
        <v>1592222.5</v>
      </c>
      <c r="AF354" s="94">
        <v>50000000</v>
      </c>
      <c r="AG354" s="94">
        <f t="shared" si="58"/>
        <v>0</v>
      </c>
      <c r="AH354" s="94">
        <v>0.01</v>
      </c>
    </row>
    <row r="355" spans="1:34" s="73" customFormat="1" x14ac:dyDescent="0.55000000000000004">
      <c r="A355" s="108"/>
      <c r="B355" s="109">
        <v>178</v>
      </c>
      <c r="C355" s="102">
        <v>5160</v>
      </c>
      <c r="D355" s="90" t="s">
        <v>480</v>
      </c>
      <c r="E355" s="102" t="s">
        <v>34</v>
      </c>
      <c r="F355" s="102">
        <v>19955</v>
      </c>
      <c r="G355" s="102">
        <v>9</v>
      </c>
      <c r="H355" s="102">
        <v>1</v>
      </c>
      <c r="I355" s="98">
        <v>84</v>
      </c>
      <c r="J355" s="102" t="s">
        <v>38</v>
      </c>
      <c r="K355" s="94">
        <f t="shared" si="54"/>
        <v>3784</v>
      </c>
      <c r="L355" s="94">
        <v>275</v>
      </c>
      <c r="M355" s="94">
        <f t="shared" si="55"/>
        <v>1040600</v>
      </c>
      <c r="N355" s="102"/>
      <c r="O355" s="111"/>
      <c r="P355" s="96"/>
      <c r="Q355" s="111"/>
      <c r="R355" s="111"/>
      <c r="S355" s="97"/>
      <c r="T355" s="102"/>
      <c r="U355" s="102"/>
      <c r="V355" s="102"/>
      <c r="W355" s="94"/>
      <c r="X355" s="98"/>
      <c r="Y355" s="94"/>
      <c r="Z355" s="94"/>
      <c r="AA355" s="89"/>
      <c r="AB355" s="89"/>
      <c r="AC355" s="94"/>
      <c r="AD355" s="94">
        <f t="shared" si="56"/>
        <v>1040600</v>
      </c>
      <c r="AE355" s="94">
        <f t="shared" si="57"/>
        <v>1040600</v>
      </c>
      <c r="AF355" s="94">
        <v>50000000</v>
      </c>
      <c r="AG355" s="94">
        <f t="shared" si="58"/>
        <v>0</v>
      </c>
      <c r="AH355" s="94">
        <v>0.01</v>
      </c>
    </row>
    <row r="356" spans="1:34" s="73" customFormat="1" x14ac:dyDescent="0.55000000000000004">
      <c r="A356" s="108"/>
      <c r="B356" s="109">
        <v>179</v>
      </c>
      <c r="C356" s="102">
        <v>5127</v>
      </c>
      <c r="D356" s="90" t="s">
        <v>481</v>
      </c>
      <c r="E356" s="102" t="s">
        <v>34</v>
      </c>
      <c r="F356" s="102">
        <v>19956</v>
      </c>
      <c r="G356" s="102">
        <v>7</v>
      </c>
      <c r="H356" s="102">
        <v>1</v>
      </c>
      <c r="I356" s="98">
        <v>99</v>
      </c>
      <c r="J356" s="102" t="s">
        <v>38</v>
      </c>
      <c r="K356" s="94">
        <f t="shared" si="54"/>
        <v>2999</v>
      </c>
      <c r="L356" s="94">
        <v>275</v>
      </c>
      <c r="M356" s="94">
        <f t="shared" si="55"/>
        <v>824725</v>
      </c>
      <c r="N356" s="102"/>
      <c r="O356" s="111"/>
      <c r="P356" s="96"/>
      <c r="Q356" s="111"/>
      <c r="R356" s="111"/>
      <c r="S356" s="97"/>
      <c r="T356" s="102"/>
      <c r="U356" s="102"/>
      <c r="V356" s="102"/>
      <c r="W356" s="94"/>
      <c r="X356" s="98"/>
      <c r="Y356" s="94"/>
      <c r="Z356" s="94"/>
      <c r="AA356" s="89"/>
      <c r="AB356" s="89"/>
      <c r="AC356" s="94"/>
      <c r="AD356" s="94">
        <f t="shared" si="56"/>
        <v>824725</v>
      </c>
      <c r="AE356" s="94">
        <f t="shared" si="57"/>
        <v>824725</v>
      </c>
      <c r="AF356" s="94">
        <v>50000000</v>
      </c>
      <c r="AG356" s="94">
        <f t="shared" si="58"/>
        <v>0</v>
      </c>
      <c r="AH356" s="94">
        <v>0.01</v>
      </c>
    </row>
    <row r="357" spans="1:34" s="73" customFormat="1" x14ac:dyDescent="0.55000000000000004">
      <c r="A357" s="108"/>
      <c r="B357" s="109">
        <v>180</v>
      </c>
      <c r="C357" s="102">
        <v>5125</v>
      </c>
      <c r="D357" s="90" t="s">
        <v>482</v>
      </c>
      <c r="E357" s="102" t="s">
        <v>34</v>
      </c>
      <c r="F357" s="102">
        <v>19957</v>
      </c>
      <c r="G357" s="102">
        <v>8</v>
      </c>
      <c r="H357" s="102">
        <v>3</v>
      </c>
      <c r="I357" s="98">
        <v>95.8</v>
      </c>
      <c r="J357" s="102" t="s">
        <v>38</v>
      </c>
      <c r="K357" s="94">
        <f t="shared" si="54"/>
        <v>3595.8</v>
      </c>
      <c r="L357" s="94">
        <v>275</v>
      </c>
      <c r="M357" s="94">
        <f t="shared" si="55"/>
        <v>988845</v>
      </c>
      <c r="N357" s="102"/>
      <c r="O357" s="111"/>
      <c r="P357" s="96"/>
      <c r="Q357" s="111"/>
      <c r="R357" s="111"/>
      <c r="S357" s="97"/>
      <c r="T357" s="102"/>
      <c r="U357" s="102"/>
      <c r="V357" s="102"/>
      <c r="W357" s="94"/>
      <c r="X357" s="98"/>
      <c r="Y357" s="94"/>
      <c r="Z357" s="94"/>
      <c r="AA357" s="89"/>
      <c r="AB357" s="89"/>
      <c r="AC357" s="94"/>
      <c r="AD357" s="94">
        <f t="shared" si="56"/>
        <v>988845</v>
      </c>
      <c r="AE357" s="94">
        <f t="shared" si="57"/>
        <v>988845</v>
      </c>
      <c r="AF357" s="94">
        <v>50000000</v>
      </c>
      <c r="AG357" s="94">
        <f t="shared" si="58"/>
        <v>0</v>
      </c>
      <c r="AH357" s="94">
        <v>0.01</v>
      </c>
    </row>
    <row r="358" spans="1:34" s="73" customFormat="1" x14ac:dyDescent="0.55000000000000004">
      <c r="A358" s="108"/>
      <c r="B358" s="109">
        <v>181</v>
      </c>
      <c r="C358" s="102">
        <v>5123</v>
      </c>
      <c r="D358" s="90" t="s">
        <v>483</v>
      </c>
      <c r="E358" s="102" t="s">
        <v>34</v>
      </c>
      <c r="F358" s="102">
        <v>21658</v>
      </c>
      <c r="G358" s="102">
        <v>6</v>
      </c>
      <c r="H358" s="102">
        <v>0</v>
      </c>
      <c r="I358" s="98">
        <v>75.099999999999994</v>
      </c>
      <c r="J358" s="102" t="s">
        <v>38</v>
      </c>
      <c r="K358" s="94">
        <f t="shared" si="54"/>
        <v>2475.1</v>
      </c>
      <c r="L358" s="94">
        <v>300</v>
      </c>
      <c r="M358" s="94">
        <f t="shared" si="55"/>
        <v>742530</v>
      </c>
      <c r="N358" s="102"/>
      <c r="O358" s="111"/>
      <c r="P358" s="96"/>
      <c r="Q358" s="111"/>
      <c r="R358" s="111"/>
      <c r="S358" s="97"/>
      <c r="T358" s="102"/>
      <c r="U358" s="102"/>
      <c r="V358" s="102"/>
      <c r="W358" s="94"/>
      <c r="X358" s="98"/>
      <c r="Y358" s="94"/>
      <c r="Z358" s="94"/>
      <c r="AA358" s="89"/>
      <c r="AB358" s="89"/>
      <c r="AC358" s="94"/>
      <c r="AD358" s="94">
        <f t="shared" si="56"/>
        <v>742530</v>
      </c>
      <c r="AE358" s="94">
        <f t="shared" si="57"/>
        <v>742530</v>
      </c>
      <c r="AF358" s="94">
        <v>50000000</v>
      </c>
      <c r="AG358" s="94">
        <f t="shared" si="58"/>
        <v>0</v>
      </c>
      <c r="AH358" s="94">
        <v>0.01</v>
      </c>
    </row>
    <row r="359" spans="1:34" s="73" customFormat="1" x14ac:dyDescent="0.55000000000000004">
      <c r="A359" s="108"/>
      <c r="B359" s="109">
        <v>182</v>
      </c>
      <c r="C359" s="102">
        <v>5124</v>
      </c>
      <c r="D359" s="90" t="s">
        <v>484</v>
      </c>
      <c r="E359" s="102" t="s">
        <v>34</v>
      </c>
      <c r="F359" s="102">
        <v>21659</v>
      </c>
      <c r="G359" s="102">
        <v>1</v>
      </c>
      <c r="H359" s="102">
        <v>1</v>
      </c>
      <c r="I359" s="98">
        <v>9.6999999999999993</v>
      </c>
      <c r="J359" s="102" t="s">
        <v>38</v>
      </c>
      <c r="K359" s="94">
        <f t="shared" si="54"/>
        <v>509.7</v>
      </c>
      <c r="L359" s="94">
        <v>275</v>
      </c>
      <c r="M359" s="94">
        <f t="shared" si="55"/>
        <v>140167.5</v>
      </c>
      <c r="N359" s="102"/>
      <c r="O359" s="111"/>
      <c r="P359" s="96"/>
      <c r="Q359" s="111"/>
      <c r="R359" s="111"/>
      <c r="S359" s="97"/>
      <c r="T359" s="102"/>
      <c r="U359" s="102"/>
      <c r="V359" s="102"/>
      <c r="W359" s="94"/>
      <c r="X359" s="98"/>
      <c r="Y359" s="94"/>
      <c r="Z359" s="94"/>
      <c r="AA359" s="89"/>
      <c r="AB359" s="89"/>
      <c r="AC359" s="94"/>
      <c r="AD359" s="94">
        <f t="shared" si="56"/>
        <v>140167.5</v>
      </c>
      <c r="AE359" s="94">
        <f t="shared" si="57"/>
        <v>140167.5</v>
      </c>
      <c r="AF359" s="94">
        <v>50000000</v>
      </c>
      <c r="AG359" s="94">
        <f t="shared" si="58"/>
        <v>0</v>
      </c>
      <c r="AH359" s="94">
        <v>0.01</v>
      </c>
    </row>
    <row r="360" spans="1:34" s="73" customFormat="1" x14ac:dyDescent="0.55000000000000004">
      <c r="A360" s="108"/>
      <c r="B360" s="109">
        <v>183</v>
      </c>
      <c r="C360" s="102">
        <v>5126</v>
      </c>
      <c r="D360" s="90" t="s">
        <v>485</v>
      </c>
      <c r="E360" s="102" t="s">
        <v>34</v>
      </c>
      <c r="F360" s="102">
        <v>21660</v>
      </c>
      <c r="G360" s="102">
        <v>7</v>
      </c>
      <c r="H360" s="102">
        <v>3</v>
      </c>
      <c r="I360" s="98">
        <v>83.2</v>
      </c>
      <c r="J360" s="102" t="s">
        <v>38</v>
      </c>
      <c r="K360" s="94">
        <f t="shared" si="54"/>
        <v>3183.2</v>
      </c>
      <c r="L360" s="94">
        <v>275</v>
      </c>
      <c r="M360" s="94">
        <f t="shared" si="55"/>
        <v>875380</v>
      </c>
      <c r="N360" s="102"/>
      <c r="O360" s="111"/>
      <c r="P360" s="96"/>
      <c r="Q360" s="111"/>
      <c r="R360" s="111"/>
      <c r="S360" s="97"/>
      <c r="T360" s="102"/>
      <c r="U360" s="102"/>
      <c r="V360" s="102"/>
      <c r="W360" s="94"/>
      <c r="X360" s="98"/>
      <c r="Y360" s="94"/>
      <c r="Z360" s="94"/>
      <c r="AA360" s="89"/>
      <c r="AB360" s="89"/>
      <c r="AC360" s="94"/>
      <c r="AD360" s="94">
        <f t="shared" si="56"/>
        <v>875380</v>
      </c>
      <c r="AE360" s="94">
        <f t="shared" si="57"/>
        <v>875380</v>
      </c>
      <c r="AF360" s="94">
        <v>50000000</v>
      </c>
      <c r="AG360" s="94">
        <f t="shared" si="58"/>
        <v>0</v>
      </c>
      <c r="AH360" s="94">
        <v>0.01</v>
      </c>
    </row>
    <row r="361" spans="1:34" s="73" customFormat="1" x14ac:dyDescent="0.55000000000000004">
      <c r="A361" s="108"/>
      <c r="B361" s="109">
        <v>184</v>
      </c>
      <c r="C361" s="102">
        <v>5161</v>
      </c>
      <c r="D361" s="90" t="s">
        <v>486</v>
      </c>
      <c r="E361" s="102" t="s">
        <v>34</v>
      </c>
      <c r="F361" s="102">
        <v>21661</v>
      </c>
      <c r="G361" s="102">
        <v>7</v>
      </c>
      <c r="H361" s="102">
        <v>2</v>
      </c>
      <c r="I361" s="98">
        <v>7.6</v>
      </c>
      <c r="J361" s="102" t="s">
        <v>38</v>
      </c>
      <c r="K361" s="94">
        <f t="shared" si="54"/>
        <v>3007.6</v>
      </c>
      <c r="L361" s="94">
        <v>275</v>
      </c>
      <c r="M361" s="94">
        <f t="shared" si="55"/>
        <v>827090</v>
      </c>
      <c r="N361" s="102"/>
      <c r="O361" s="111"/>
      <c r="P361" s="96"/>
      <c r="Q361" s="111"/>
      <c r="R361" s="111"/>
      <c r="S361" s="97"/>
      <c r="T361" s="102"/>
      <c r="U361" s="102"/>
      <c r="V361" s="102"/>
      <c r="W361" s="94"/>
      <c r="X361" s="98"/>
      <c r="Y361" s="94"/>
      <c r="Z361" s="94"/>
      <c r="AA361" s="89"/>
      <c r="AB361" s="89"/>
      <c r="AC361" s="94"/>
      <c r="AD361" s="94">
        <f t="shared" si="56"/>
        <v>827090</v>
      </c>
      <c r="AE361" s="94">
        <f t="shared" si="57"/>
        <v>827090</v>
      </c>
      <c r="AF361" s="94">
        <v>50000000</v>
      </c>
      <c r="AG361" s="94">
        <f t="shared" si="58"/>
        <v>0</v>
      </c>
      <c r="AH361" s="94">
        <v>0.01</v>
      </c>
    </row>
    <row r="362" spans="1:34" s="73" customFormat="1" x14ac:dyDescent="0.55000000000000004">
      <c r="A362" s="108"/>
      <c r="B362" s="109"/>
      <c r="C362" s="102"/>
      <c r="D362" s="90"/>
      <c r="E362" s="102"/>
      <c r="F362" s="102"/>
      <c r="G362" s="102"/>
      <c r="H362" s="102"/>
      <c r="I362" s="98"/>
      <c r="J362" s="102"/>
      <c r="K362" s="94"/>
      <c r="L362" s="94" t="s">
        <v>63</v>
      </c>
      <c r="M362" s="94">
        <f>SUM(M351:M361)</f>
        <v>13687825</v>
      </c>
      <c r="N362" s="102"/>
      <c r="O362" s="111"/>
      <c r="P362" s="96"/>
      <c r="Q362" s="111"/>
      <c r="R362" s="111"/>
      <c r="S362" s="97"/>
      <c r="T362" s="102"/>
      <c r="U362" s="102"/>
      <c r="V362" s="102"/>
      <c r="W362" s="94"/>
      <c r="X362" s="98"/>
      <c r="Y362" s="94"/>
      <c r="Z362" s="94"/>
      <c r="AA362" s="89"/>
      <c r="AB362" s="89"/>
      <c r="AC362" s="94"/>
      <c r="AD362" s="94">
        <f>SUM(AD351:AD361)</f>
        <v>13687825</v>
      </c>
      <c r="AE362" s="94">
        <f>SUM(AE351:AE361)</f>
        <v>13687825</v>
      </c>
      <c r="AF362" s="94"/>
      <c r="AG362" s="94">
        <f>SUM(AG351:AG361)</f>
        <v>3322275</v>
      </c>
      <c r="AH362" s="94"/>
    </row>
    <row r="363" spans="1:34" s="99" customFormat="1" x14ac:dyDescent="0.55000000000000004">
      <c r="A363" s="107" t="s">
        <v>489</v>
      </c>
      <c r="B363" s="102">
        <v>185</v>
      </c>
      <c r="C363" s="102">
        <v>10114</v>
      </c>
      <c r="D363" s="90" t="s">
        <v>490</v>
      </c>
      <c r="E363" s="102" t="s">
        <v>34</v>
      </c>
      <c r="F363" s="102">
        <v>9357</v>
      </c>
      <c r="G363" s="102">
        <v>1</v>
      </c>
      <c r="H363" s="102">
        <v>3</v>
      </c>
      <c r="I363" s="98">
        <v>93</v>
      </c>
      <c r="J363" s="102" t="s">
        <v>62</v>
      </c>
      <c r="K363" s="94">
        <f>((G363*400)+(H363*100))+I363</f>
        <v>793</v>
      </c>
      <c r="L363" s="94">
        <v>1600</v>
      </c>
      <c r="M363" s="94">
        <f>K363*L363</f>
        <v>1268800</v>
      </c>
      <c r="N363" s="102">
        <v>1</v>
      </c>
      <c r="O363" s="111" t="s">
        <v>487</v>
      </c>
      <c r="P363" s="96">
        <v>3570800194357</v>
      </c>
      <c r="Q363" s="111" t="s">
        <v>488</v>
      </c>
      <c r="R363" s="111" t="s">
        <v>491</v>
      </c>
      <c r="S363" s="97"/>
      <c r="T363" s="102" t="s">
        <v>492</v>
      </c>
      <c r="U363" s="102" t="s">
        <v>45</v>
      </c>
      <c r="V363" s="102" t="s">
        <v>75</v>
      </c>
      <c r="W363" s="94">
        <v>180</v>
      </c>
      <c r="X363" s="98">
        <v>54.55</v>
      </c>
      <c r="Y363" s="94">
        <v>3400</v>
      </c>
      <c r="Z363" s="94">
        <f>W363*Y363</f>
        <v>612000</v>
      </c>
      <c r="AA363" s="89">
        <v>17</v>
      </c>
      <c r="AB363" s="89">
        <v>24</v>
      </c>
      <c r="AC363" s="94">
        <f>(Z363*(100-AB363))/100</f>
        <v>465120</v>
      </c>
      <c r="AD363" s="94">
        <f>IF(AND(AC363="",M363=""),0,IF((AC363=""),M363, IF( (M363=""),AC363,SUM(AC363:AC364)+M363)))</f>
        <v>2121520</v>
      </c>
      <c r="AE363" s="94">
        <f>IF( (X363=""),AD363*1,AD363*(X363/100) )</f>
        <v>1157289.1599999999</v>
      </c>
      <c r="AF363" s="94">
        <v>0</v>
      </c>
      <c r="AG363" s="94">
        <f>IF((AF363-AE363) &gt; 1,0,IF((AF363-AE363)&lt;0,AE363-AF363,AF363-AE363))</f>
        <v>1157289.1599999999</v>
      </c>
      <c r="AH363" s="94">
        <v>0.3</v>
      </c>
    </row>
    <row r="364" spans="1:34" s="99" customFormat="1" x14ac:dyDescent="0.55000000000000004">
      <c r="A364" s="107"/>
      <c r="B364" s="102"/>
      <c r="C364" s="102"/>
      <c r="D364" s="90"/>
      <c r="E364" s="102"/>
      <c r="F364" s="102"/>
      <c r="G364" s="102"/>
      <c r="H364" s="102"/>
      <c r="I364" s="98"/>
      <c r="J364" s="102"/>
      <c r="K364" s="94"/>
      <c r="L364" s="94"/>
      <c r="M364" s="94"/>
      <c r="N364" s="102">
        <v>2</v>
      </c>
      <c r="O364" s="111" t="s">
        <v>487</v>
      </c>
      <c r="P364" s="96">
        <v>3570800194357</v>
      </c>
      <c r="Q364" s="111" t="s">
        <v>488</v>
      </c>
      <c r="R364" s="111" t="s">
        <v>491</v>
      </c>
      <c r="S364" s="97"/>
      <c r="T364" s="102" t="s">
        <v>492</v>
      </c>
      <c r="U364" s="102" t="s">
        <v>45</v>
      </c>
      <c r="V364" s="102" t="s">
        <v>75</v>
      </c>
      <c r="W364" s="94">
        <v>150</v>
      </c>
      <c r="X364" s="98">
        <v>45.45</v>
      </c>
      <c r="Y364" s="94">
        <v>3400</v>
      </c>
      <c r="Z364" s="94">
        <f>W364*Y364</f>
        <v>510000</v>
      </c>
      <c r="AA364" s="89">
        <v>17</v>
      </c>
      <c r="AB364" s="89">
        <v>24</v>
      </c>
      <c r="AC364" s="94">
        <f>(Z364*(100-AB364))/100</f>
        <v>387600</v>
      </c>
      <c r="AD364" s="94">
        <f>IF(AND(AC364="",M363=""),0,IF((AC364=""),M363, IF( (M363=""),AC364,SUM(AC363:AC364)+M363)))</f>
        <v>2121520</v>
      </c>
      <c r="AE364" s="94">
        <f>IF( (X364=""),AD364*1,AD364*(X364/100) )</f>
        <v>964230.84000000008</v>
      </c>
      <c r="AF364" s="94">
        <v>0</v>
      </c>
      <c r="AG364" s="94">
        <f>IF((AF364-AE364) &gt; 1,0,IF((AF364-AE364)&lt;0,AE364-AF364,AF364-AE364))</f>
        <v>964230.84000000008</v>
      </c>
      <c r="AH364" s="94">
        <v>0.3</v>
      </c>
    </row>
    <row r="365" spans="1:34" s="73" customFormat="1" x14ac:dyDescent="0.55000000000000004">
      <c r="A365" s="108"/>
      <c r="B365" s="109">
        <v>186</v>
      </c>
      <c r="C365" s="102">
        <v>7800</v>
      </c>
      <c r="D365" s="90" t="s">
        <v>493</v>
      </c>
      <c r="E365" s="102" t="s">
        <v>34</v>
      </c>
      <c r="F365" s="102">
        <v>10894</v>
      </c>
      <c r="G365" s="102">
        <v>2</v>
      </c>
      <c r="H365" s="102">
        <v>0</v>
      </c>
      <c r="I365" s="98">
        <v>79</v>
      </c>
      <c r="J365" s="102" t="s">
        <v>62</v>
      </c>
      <c r="K365" s="94">
        <f>((G365*400)+(H365*100))+I365</f>
        <v>879</v>
      </c>
      <c r="L365" s="94">
        <v>1600</v>
      </c>
      <c r="M365" s="94">
        <f>K365*L365</f>
        <v>1406400</v>
      </c>
      <c r="N365" s="102"/>
      <c r="O365" s="111"/>
      <c r="P365" s="96"/>
      <c r="Q365" s="111"/>
      <c r="R365" s="111"/>
      <c r="S365" s="97"/>
      <c r="T365" s="102"/>
      <c r="U365" s="102"/>
      <c r="V365" s="102"/>
      <c r="W365" s="94"/>
      <c r="X365" s="98"/>
      <c r="Y365" s="94"/>
      <c r="Z365" s="94"/>
      <c r="AA365" s="89"/>
      <c r="AB365" s="89"/>
      <c r="AC365" s="94"/>
      <c r="AD365" s="94">
        <f>IF(AND(AC365="",M365=""),0,IF((AC365=""),M365,IF((M365=""),AC365,AC365+M365)))</f>
        <v>1406400</v>
      </c>
      <c r="AE365" s="94">
        <f>IF( (X365=""),AD365*1,AD365*(X365/100) )</f>
        <v>1406400</v>
      </c>
      <c r="AF365" s="94">
        <v>0</v>
      </c>
      <c r="AG365" s="94">
        <f>IF((AF365-AE365) &gt; 1,0,IF((AF365-AE365)&lt;0,AE365-AF365,AF365-AE365))</f>
        <v>1406400</v>
      </c>
      <c r="AH365" s="94">
        <v>0.3</v>
      </c>
    </row>
    <row r="366" spans="1:34" s="73" customFormat="1" x14ac:dyDescent="0.55000000000000004">
      <c r="A366" s="108" t="s">
        <v>489</v>
      </c>
      <c r="B366" s="109">
        <v>187</v>
      </c>
      <c r="C366" s="102">
        <v>7516</v>
      </c>
      <c r="D366" s="90" t="s">
        <v>495</v>
      </c>
      <c r="E366" s="102" t="s">
        <v>34</v>
      </c>
      <c r="F366" s="102">
        <v>16299</v>
      </c>
      <c r="G366" s="102">
        <v>2</v>
      </c>
      <c r="H366" s="102">
        <v>1</v>
      </c>
      <c r="I366" s="98">
        <v>24</v>
      </c>
      <c r="J366" s="102" t="s">
        <v>68</v>
      </c>
      <c r="K366" s="94">
        <f>((G366*400)+(H366*100))+I366</f>
        <v>924</v>
      </c>
      <c r="L366" s="94">
        <v>300</v>
      </c>
      <c r="M366" s="94">
        <f>K366*L366</f>
        <v>277200</v>
      </c>
      <c r="N366" s="102"/>
      <c r="O366" s="111"/>
      <c r="P366" s="96"/>
      <c r="Q366" s="111"/>
      <c r="R366" s="111"/>
      <c r="S366" s="97"/>
      <c r="T366" s="102"/>
      <c r="U366" s="102"/>
      <c r="V366" s="102"/>
      <c r="W366" s="94"/>
      <c r="X366" s="98"/>
      <c r="Y366" s="94"/>
      <c r="Z366" s="94"/>
      <c r="AA366" s="89"/>
      <c r="AB366" s="89"/>
      <c r="AC366" s="94"/>
      <c r="AD366" s="94">
        <f>IF(AND(AC366="",M366=""),0,IF((AC366=""),M366,IF((M366=""),AC366,AC366+M366)))</f>
        <v>277200</v>
      </c>
      <c r="AE366" s="94">
        <f>IF( (X366=""),AD366*1,AD366*(X366/100) )</f>
        <v>277200</v>
      </c>
      <c r="AF366" s="94">
        <v>0</v>
      </c>
      <c r="AG366" s="94">
        <f>IF((AF366-AE366) &gt; 1,0,IF((AF366-AE366)&lt;0,AE366-AF366,AF366-AE366))</f>
        <v>277200</v>
      </c>
      <c r="AH366" s="94">
        <v>0.3</v>
      </c>
    </row>
    <row r="367" spans="1:34" s="73" customFormat="1" x14ac:dyDescent="0.55000000000000004">
      <c r="A367" s="108" t="s">
        <v>489</v>
      </c>
      <c r="B367" s="109">
        <v>188</v>
      </c>
      <c r="C367" s="102">
        <v>7786</v>
      </c>
      <c r="D367" s="90" t="s">
        <v>502</v>
      </c>
      <c r="E367" s="102" t="s">
        <v>34</v>
      </c>
      <c r="F367" s="102">
        <v>19608</v>
      </c>
      <c r="G367" s="102">
        <v>0</v>
      </c>
      <c r="H367" s="102">
        <v>1</v>
      </c>
      <c r="I367" s="98">
        <v>91.6</v>
      </c>
      <c r="J367" s="102" t="s">
        <v>35</v>
      </c>
      <c r="K367" s="94">
        <f>((G367*400)+(H367*100))+I367</f>
        <v>191.6</v>
      </c>
      <c r="L367" s="94">
        <v>850</v>
      </c>
      <c r="M367" s="94">
        <f>K367*L367</f>
        <v>162860</v>
      </c>
      <c r="N367" s="102">
        <v>1</v>
      </c>
      <c r="O367" s="111" t="s">
        <v>494</v>
      </c>
      <c r="P367" s="96">
        <v>3570800194357</v>
      </c>
      <c r="Q367" s="111" t="s">
        <v>488</v>
      </c>
      <c r="R367" s="111" t="s">
        <v>491</v>
      </c>
      <c r="S367" s="97" t="s">
        <v>503</v>
      </c>
      <c r="T367" s="102" t="s">
        <v>51</v>
      </c>
      <c r="U367" s="102" t="s">
        <v>45</v>
      </c>
      <c r="V367" s="102" t="s">
        <v>52</v>
      </c>
      <c r="W367" s="94">
        <v>280</v>
      </c>
      <c r="X367" s="98">
        <v>100</v>
      </c>
      <c r="Y367" s="94">
        <v>6750</v>
      </c>
      <c r="Z367" s="94">
        <f>W367*Y367</f>
        <v>1890000</v>
      </c>
      <c r="AA367" s="89">
        <v>7</v>
      </c>
      <c r="AB367" s="89">
        <v>7</v>
      </c>
      <c r="AC367" s="94">
        <f>(Z367*(100-AB367))/100</f>
        <v>1757700</v>
      </c>
      <c r="AD367" s="94">
        <f>IF(AND(AC367="",M367=""),0,IF((AC367=""),M367, IF( (M367=""),AC367,AC367+M367)))</f>
        <v>1920560</v>
      </c>
      <c r="AE367" s="94">
        <f>IF( (X367=""),AD367*1,( M367+(SUM(AC367:AC367)) )*(X367/100) )</f>
        <v>1920560</v>
      </c>
      <c r="AF367" s="94">
        <v>50000000</v>
      </c>
      <c r="AG367" s="94">
        <f>IF((AF367-AE367) &gt; 1,0,IF((AF367-AE367)&lt;0,AE367-AF367,AF367-AE367))</f>
        <v>0</v>
      </c>
      <c r="AH367" s="94">
        <v>0.02</v>
      </c>
    </row>
    <row r="368" spans="1:34" s="73" customFormat="1" x14ac:dyDescent="0.55000000000000004">
      <c r="A368" s="108"/>
      <c r="B368" s="109"/>
      <c r="C368" s="102"/>
      <c r="D368" s="90"/>
      <c r="E368" s="102"/>
      <c r="F368" s="102"/>
      <c r="G368" s="102"/>
      <c r="H368" s="102"/>
      <c r="I368" s="98"/>
      <c r="J368" s="102"/>
      <c r="K368" s="94"/>
      <c r="L368" s="94" t="s">
        <v>63</v>
      </c>
      <c r="M368" s="94">
        <f>SUM(M363:M367)</f>
        <v>3115260</v>
      </c>
      <c r="N368" s="102"/>
      <c r="O368" s="111"/>
      <c r="P368" s="96"/>
      <c r="Q368" s="111"/>
      <c r="R368" s="111"/>
      <c r="S368" s="97"/>
      <c r="T368" s="102"/>
      <c r="U368" s="102"/>
      <c r="V368" s="102"/>
      <c r="W368" s="94"/>
      <c r="X368" s="98"/>
      <c r="Y368" s="94"/>
      <c r="Z368" s="94"/>
      <c r="AA368" s="89"/>
      <c r="AB368" s="89"/>
      <c r="AC368" s="94"/>
      <c r="AD368" s="94">
        <f>SUM(AD363:AD367)</f>
        <v>7847200</v>
      </c>
      <c r="AE368" s="94">
        <f>SUM(AE363:AE367)</f>
        <v>5725680</v>
      </c>
      <c r="AF368" s="94"/>
      <c r="AG368" s="94">
        <f>SUM(AG363:AG367)</f>
        <v>3805120</v>
      </c>
      <c r="AH368" s="94"/>
    </row>
    <row r="369" spans="1:34" s="73" customFormat="1" x14ac:dyDescent="0.55000000000000004">
      <c r="A369" s="108" t="s">
        <v>498</v>
      </c>
      <c r="B369" s="109">
        <v>189</v>
      </c>
      <c r="C369" s="102">
        <v>8348</v>
      </c>
      <c r="D369" s="90" t="s">
        <v>499</v>
      </c>
      <c r="E369" s="102" t="s">
        <v>34</v>
      </c>
      <c r="F369" s="102">
        <v>17507</v>
      </c>
      <c r="G369" s="102">
        <v>0</v>
      </c>
      <c r="H369" s="102">
        <v>2</v>
      </c>
      <c r="I369" s="98">
        <v>21</v>
      </c>
      <c r="J369" s="102" t="s">
        <v>35</v>
      </c>
      <c r="K369" s="94">
        <f>((G369*400)+(H369*100))+I369</f>
        <v>221</v>
      </c>
      <c r="L369" s="94">
        <v>800</v>
      </c>
      <c r="M369" s="94">
        <f>K369*L369</f>
        <v>176800</v>
      </c>
      <c r="N369" s="102">
        <v>1</v>
      </c>
      <c r="O369" s="111" t="s">
        <v>496</v>
      </c>
      <c r="P369" s="96"/>
      <c r="Q369" s="111" t="s">
        <v>497</v>
      </c>
      <c r="R369" s="111" t="s">
        <v>500</v>
      </c>
      <c r="S369" s="97" t="s">
        <v>501</v>
      </c>
      <c r="T369" s="102" t="s">
        <v>51</v>
      </c>
      <c r="U369" s="102" t="s">
        <v>74</v>
      </c>
      <c r="V369" s="102" t="s">
        <v>52</v>
      </c>
      <c r="W369" s="94">
        <v>104.4</v>
      </c>
      <c r="X369" s="98">
        <v>100</v>
      </c>
      <c r="Y369" s="94">
        <v>6750</v>
      </c>
      <c r="Z369" s="94">
        <f>W369*Y369</f>
        <v>704700</v>
      </c>
      <c r="AA369" s="89">
        <v>21</v>
      </c>
      <c r="AB369" s="89">
        <v>93</v>
      </c>
      <c r="AC369" s="94">
        <f>(Z369*(100-AB369))/100</f>
        <v>49329</v>
      </c>
      <c r="AD369" s="94">
        <f>IF(AND(AC369="",M369=""),0,IF((AC369=""),M369, IF( (M369=""),AC369,AC369+M369)))</f>
        <v>226129</v>
      </c>
      <c r="AE369" s="94">
        <f>IF( (X369=""),AD369*1,( M369+(SUM(AC369:AC369)) )*(X369/100) )</f>
        <v>226129</v>
      </c>
      <c r="AF369" s="94">
        <v>50000000</v>
      </c>
      <c r="AG369" s="94">
        <f>IF((AF369-AE369) &gt; 1,0,IF((AF369-AE369)&lt;0,AE369-AF369,AF369-AE369))</f>
        <v>0</v>
      </c>
      <c r="AH369" s="94">
        <v>0.02</v>
      </c>
    </row>
    <row r="370" spans="1:34" s="73" customFormat="1" x14ac:dyDescent="0.55000000000000004">
      <c r="A370" s="108"/>
      <c r="B370" s="109"/>
      <c r="C370" s="102"/>
      <c r="D370" s="90"/>
      <c r="E370" s="102"/>
      <c r="F370" s="102"/>
      <c r="G370" s="102"/>
      <c r="H370" s="102"/>
      <c r="I370" s="98"/>
      <c r="J370" s="102"/>
      <c r="K370" s="94"/>
      <c r="L370" s="94" t="s">
        <v>63</v>
      </c>
      <c r="M370" s="94">
        <f>SUM(M369:M369)</f>
        <v>176800</v>
      </c>
      <c r="N370" s="102"/>
      <c r="O370" s="111"/>
      <c r="P370" s="96"/>
      <c r="Q370" s="111"/>
      <c r="R370" s="111"/>
      <c r="S370" s="97"/>
      <c r="T370" s="102"/>
      <c r="U370" s="102"/>
      <c r="V370" s="102"/>
      <c r="W370" s="94"/>
      <c r="X370" s="98"/>
      <c r="Y370" s="94"/>
      <c r="Z370" s="94"/>
      <c r="AA370" s="89"/>
      <c r="AB370" s="89"/>
      <c r="AC370" s="94"/>
      <c r="AD370" s="94">
        <f>SUM(AD369:AD369)</f>
        <v>226129</v>
      </c>
      <c r="AE370" s="94">
        <f>SUM(AE369:AE369)</f>
        <v>226129</v>
      </c>
      <c r="AF370" s="94"/>
      <c r="AG370" s="94">
        <f>SUM(AG369:AG369)</f>
        <v>0</v>
      </c>
      <c r="AH370" s="94"/>
    </row>
    <row r="371" spans="1:34" s="73" customFormat="1" x14ac:dyDescent="0.55000000000000004">
      <c r="A371" s="108" t="s">
        <v>504</v>
      </c>
      <c r="B371" s="109">
        <v>190</v>
      </c>
      <c r="C371" s="102">
        <v>5277</v>
      </c>
      <c r="D371" s="90" t="s">
        <v>505</v>
      </c>
      <c r="E371" s="102" t="s">
        <v>34</v>
      </c>
      <c r="F371" s="102">
        <v>26584</v>
      </c>
      <c r="G371" s="102">
        <v>0</v>
      </c>
      <c r="H371" s="102">
        <v>0</v>
      </c>
      <c r="I371" s="98">
        <v>70</v>
      </c>
      <c r="J371" s="102" t="s">
        <v>35</v>
      </c>
      <c r="K371" s="94">
        <f>((G371*400)+(H371*100))+I371</f>
        <v>70</v>
      </c>
      <c r="L371" s="94">
        <v>2425</v>
      </c>
      <c r="M371" s="94">
        <f>K371*L371</f>
        <v>169750</v>
      </c>
      <c r="N371" s="102">
        <v>1</v>
      </c>
      <c r="O371" s="111" t="s">
        <v>506</v>
      </c>
      <c r="P371" s="96"/>
      <c r="Q371" s="111" t="s">
        <v>507</v>
      </c>
      <c r="R371" s="111" t="s">
        <v>508</v>
      </c>
      <c r="S371" s="97" t="s">
        <v>509</v>
      </c>
      <c r="T371" s="102" t="s">
        <v>51</v>
      </c>
      <c r="U371" s="102" t="s">
        <v>45</v>
      </c>
      <c r="V371" s="102" t="s">
        <v>52</v>
      </c>
      <c r="W371" s="94">
        <v>266.2</v>
      </c>
      <c r="X371" s="98">
        <v>100</v>
      </c>
      <c r="Y371" s="94">
        <v>6750</v>
      </c>
      <c r="Z371" s="94">
        <f>W371*Y371</f>
        <v>1796850</v>
      </c>
      <c r="AA371" s="89">
        <v>6</v>
      </c>
      <c r="AB371" s="89">
        <v>6</v>
      </c>
      <c r="AC371" s="94">
        <f>(Z371*(100-AB371))/100</f>
        <v>1689039</v>
      </c>
      <c r="AD371" s="94">
        <f>IF(AND(AC371="",M371=""),0,IF((AC371=""),M371, IF( (M371=""),AC371,AC371+M371)))</f>
        <v>1858789</v>
      </c>
      <c r="AE371" s="94">
        <f>IF( (X371=""),AD371*1,( M371+(SUM(AC371:AC371)) )*(X371/100) )</f>
        <v>1858789</v>
      </c>
      <c r="AF371" s="94">
        <v>10000000</v>
      </c>
      <c r="AG371" s="94">
        <f>IF((AF371-AE371) &gt; 1,0,IF((AF371-AE371)&lt;0,AE371-AF371,AF371-AE371))</f>
        <v>0</v>
      </c>
      <c r="AH371" s="94">
        <v>0.02</v>
      </c>
    </row>
    <row r="372" spans="1:34" s="73" customFormat="1" x14ac:dyDescent="0.55000000000000004">
      <c r="A372" s="108"/>
      <c r="B372" s="109"/>
      <c r="C372" s="102"/>
      <c r="D372" s="90"/>
      <c r="E372" s="102"/>
      <c r="F372" s="102"/>
      <c r="G372" s="102"/>
      <c r="H372" s="102"/>
      <c r="I372" s="98"/>
      <c r="J372" s="102"/>
      <c r="K372" s="94"/>
      <c r="L372" s="94" t="s">
        <v>63</v>
      </c>
      <c r="M372" s="94">
        <f>SUM(M371:M371)</f>
        <v>169750</v>
      </c>
      <c r="N372" s="102"/>
      <c r="O372" s="111"/>
      <c r="P372" s="96"/>
      <c r="Q372" s="111"/>
      <c r="R372" s="111"/>
      <c r="S372" s="97"/>
      <c r="T372" s="102"/>
      <c r="U372" s="102"/>
      <c r="V372" s="102"/>
      <c r="W372" s="94"/>
      <c r="X372" s="98"/>
      <c r="Y372" s="94"/>
      <c r="Z372" s="94"/>
      <c r="AA372" s="89"/>
      <c r="AB372" s="89"/>
      <c r="AC372" s="94"/>
      <c r="AD372" s="94">
        <f>SUM(AD371:AD371)</f>
        <v>1858789</v>
      </c>
      <c r="AE372" s="94">
        <f>SUM(AE371:AE371)</f>
        <v>1858789</v>
      </c>
      <c r="AF372" s="94"/>
      <c r="AG372" s="94">
        <f>SUM(AG371:AG371)</f>
        <v>0</v>
      </c>
      <c r="AH372" s="94"/>
    </row>
    <row r="373" spans="1:34" s="73" customFormat="1" x14ac:dyDescent="0.55000000000000004">
      <c r="A373" s="108" t="s">
        <v>510</v>
      </c>
      <c r="B373" s="109">
        <v>191</v>
      </c>
      <c r="C373" s="102">
        <v>8957</v>
      </c>
      <c r="D373" s="90" t="s">
        <v>511</v>
      </c>
      <c r="E373" s="102" t="s">
        <v>34</v>
      </c>
      <c r="F373" s="102">
        <v>24746</v>
      </c>
      <c r="G373" s="102">
        <v>9</v>
      </c>
      <c r="H373" s="102">
        <v>3</v>
      </c>
      <c r="I373" s="98">
        <v>17</v>
      </c>
      <c r="J373" s="102" t="s">
        <v>38</v>
      </c>
      <c r="K373" s="94">
        <f>((G373*400)+(H373*100))+I373</f>
        <v>3917</v>
      </c>
      <c r="L373" s="94">
        <v>275</v>
      </c>
      <c r="M373" s="94">
        <f>K373*L373</f>
        <v>1077175</v>
      </c>
      <c r="N373" s="102"/>
      <c r="O373" s="111"/>
      <c r="P373" s="96"/>
      <c r="Q373" s="111"/>
      <c r="R373" s="111"/>
      <c r="S373" s="97"/>
      <c r="T373" s="102"/>
      <c r="U373" s="102"/>
      <c r="V373" s="102"/>
      <c r="W373" s="94"/>
      <c r="X373" s="98"/>
      <c r="Y373" s="94"/>
      <c r="Z373" s="94"/>
      <c r="AA373" s="89"/>
      <c r="AB373" s="89"/>
      <c r="AC373" s="94"/>
      <c r="AD373" s="94">
        <f>IF(AND(AC373="",M373=""),0,IF((AC373=""),M373,IF((M373=""),AC373,AC373+M373)))</f>
        <v>1077175</v>
      </c>
      <c r="AE373" s="94">
        <f>IF( (X373=""),AD373*1,AD373*(X373/100) )</f>
        <v>1077175</v>
      </c>
      <c r="AF373" s="94">
        <v>50000000</v>
      </c>
      <c r="AG373" s="94">
        <f>IF((AF373-AE373) &gt; 1,0,IF((AF373-AE373)&lt;0,AE373-AF373,AF373-AE373))</f>
        <v>0</v>
      </c>
      <c r="AH373" s="94">
        <v>0.01</v>
      </c>
    </row>
    <row r="374" spans="1:34" s="73" customFormat="1" x14ac:dyDescent="0.55000000000000004">
      <c r="A374" s="108"/>
      <c r="B374" s="109"/>
      <c r="C374" s="102"/>
      <c r="D374" s="90"/>
      <c r="E374" s="102"/>
      <c r="F374" s="102"/>
      <c r="G374" s="102"/>
      <c r="H374" s="102"/>
      <c r="I374" s="98"/>
      <c r="J374" s="102"/>
      <c r="K374" s="94"/>
      <c r="L374" s="94" t="s">
        <v>63</v>
      </c>
      <c r="M374" s="94">
        <f>SUM(M373:M373)</f>
        <v>1077175</v>
      </c>
      <c r="N374" s="102"/>
      <c r="O374" s="111"/>
      <c r="P374" s="96"/>
      <c r="Q374" s="111"/>
      <c r="R374" s="111"/>
      <c r="S374" s="97"/>
      <c r="T374" s="102"/>
      <c r="U374" s="102"/>
      <c r="V374" s="102"/>
      <c r="W374" s="94"/>
      <c r="X374" s="98"/>
      <c r="Y374" s="94"/>
      <c r="Z374" s="94"/>
      <c r="AA374" s="89"/>
      <c r="AB374" s="89"/>
      <c r="AC374" s="94"/>
      <c r="AD374" s="94">
        <f>SUM(AD373:AD373)</f>
        <v>1077175</v>
      </c>
      <c r="AE374" s="94">
        <f>SUM(AE373:AE373)</f>
        <v>1077175</v>
      </c>
      <c r="AF374" s="94"/>
      <c r="AG374" s="94">
        <f>SUM(AG373:AG373)</f>
        <v>0</v>
      </c>
      <c r="AH374" s="94"/>
    </row>
    <row r="375" spans="1:34" s="99" customFormat="1" x14ac:dyDescent="0.55000000000000004">
      <c r="A375" s="107" t="s">
        <v>15573</v>
      </c>
      <c r="B375" s="161">
        <v>192</v>
      </c>
      <c r="C375" s="161">
        <v>10778</v>
      </c>
      <c r="D375" s="162" t="s">
        <v>15574</v>
      </c>
      <c r="E375" s="161" t="s">
        <v>34</v>
      </c>
      <c r="F375" s="161">
        <v>24806</v>
      </c>
      <c r="G375" s="161">
        <v>0</v>
      </c>
      <c r="H375" s="161">
        <v>0</v>
      </c>
      <c r="I375" s="163">
        <v>19</v>
      </c>
      <c r="J375" s="161" t="s">
        <v>35</v>
      </c>
      <c r="K375" s="121">
        <f>((G375*400)+(H375*100))+I375</f>
        <v>19</v>
      </c>
      <c r="L375" s="121">
        <v>14500</v>
      </c>
      <c r="M375" s="121">
        <f>K375*L375</f>
        <v>275500</v>
      </c>
      <c r="N375" s="161">
        <v>1</v>
      </c>
      <c r="O375" s="164" t="s">
        <v>15571</v>
      </c>
      <c r="P375" s="165">
        <v>3700300060325</v>
      </c>
      <c r="Q375" s="164" t="s">
        <v>15572</v>
      </c>
      <c r="R375" s="164" t="s">
        <v>15575</v>
      </c>
      <c r="S375" s="166"/>
      <c r="T375" s="161" t="s">
        <v>44</v>
      </c>
      <c r="U375" s="161" t="s">
        <v>45</v>
      </c>
      <c r="V375" s="102" t="s">
        <v>52</v>
      </c>
      <c r="W375" s="94">
        <v>108</v>
      </c>
      <c r="X375" s="98">
        <v>100</v>
      </c>
      <c r="Y375" s="94">
        <v>7150</v>
      </c>
      <c r="Z375" s="94">
        <f>W375*Y375</f>
        <v>772200</v>
      </c>
      <c r="AA375" s="89">
        <v>9</v>
      </c>
      <c r="AB375" s="89">
        <v>9</v>
      </c>
      <c r="AC375" s="94">
        <f>(Z375*(100-AB375))/100</f>
        <v>702702</v>
      </c>
      <c r="AD375" s="121">
        <f>IF(AND(AC375="",M375=""),0,IF((AC375=""),M375,IF((M375=""),AC375,AC375+M375)))</f>
        <v>978202</v>
      </c>
      <c r="AE375" s="121">
        <f>IF( (X375=""),AD375*1,AD375*(X375/100) )</f>
        <v>978202</v>
      </c>
      <c r="AF375" s="121">
        <v>0</v>
      </c>
      <c r="AG375" s="121">
        <f>IF((AF375-AE375) &gt; 1,0,IF((AF375-AE375)&lt;0,AE375-AF375,AF375-AE375))</f>
        <v>978202</v>
      </c>
      <c r="AH375" s="121">
        <v>0.02</v>
      </c>
    </row>
    <row r="376" spans="1:34" s="99" customFormat="1" x14ac:dyDescent="0.55000000000000004">
      <c r="A376" s="107"/>
      <c r="B376" s="161">
        <v>193</v>
      </c>
      <c r="C376" s="161">
        <v>10779</v>
      </c>
      <c r="D376" s="162" t="s">
        <v>15576</v>
      </c>
      <c r="E376" s="161" t="s">
        <v>34</v>
      </c>
      <c r="F376" s="161">
        <v>24807</v>
      </c>
      <c r="G376" s="161">
        <v>0</v>
      </c>
      <c r="H376" s="161">
        <v>0</v>
      </c>
      <c r="I376" s="163">
        <v>19</v>
      </c>
      <c r="J376" s="161" t="s">
        <v>35</v>
      </c>
      <c r="K376" s="121">
        <f>((G376*400)+(H376*100))+I376</f>
        <v>19</v>
      </c>
      <c r="L376" s="121">
        <v>14500</v>
      </c>
      <c r="M376" s="121">
        <f>K376*L376</f>
        <v>275500</v>
      </c>
      <c r="N376" s="161">
        <v>1</v>
      </c>
      <c r="O376" s="164" t="s">
        <v>15571</v>
      </c>
      <c r="P376" s="165">
        <v>3700300060325</v>
      </c>
      <c r="Q376" s="164" t="s">
        <v>15572</v>
      </c>
      <c r="R376" s="164" t="s">
        <v>15575</v>
      </c>
      <c r="S376" s="166"/>
      <c r="T376" s="161" t="s">
        <v>44</v>
      </c>
      <c r="U376" s="161" t="s">
        <v>45</v>
      </c>
      <c r="V376" s="102" t="s">
        <v>52</v>
      </c>
      <c r="W376" s="94">
        <v>108</v>
      </c>
      <c r="X376" s="98">
        <v>100</v>
      </c>
      <c r="Y376" s="94">
        <v>7150</v>
      </c>
      <c r="Z376" s="94">
        <f>W376*Y376</f>
        <v>772200</v>
      </c>
      <c r="AA376" s="89">
        <v>9</v>
      </c>
      <c r="AB376" s="89">
        <v>9</v>
      </c>
      <c r="AC376" s="94">
        <f>(Z376*(100-AB376))/100</f>
        <v>702702</v>
      </c>
      <c r="AD376" s="121">
        <f>IF(AND(AC376="",M376=""),0,IF((AC376=""),M376,IF((M376=""),AC376,AC376+M376)))</f>
        <v>978202</v>
      </c>
      <c r="AE376" s="121">
        <f>IF( (X376=""),AD376*1,AD376*(X376/100) )</f>
        <v>978202</v>
      </c>
      <c r="AF376" s="121">
        <v>0</v>
      </c>
      <c r="AG376" s="121">
        <f>IF((AF376-AE376) &gt; 1,0,IF((AF376-AE376)&lt;0,AE376-AF376,AF376-AE376))</f>
        <v>978202</v>
      </c>
      <c r="AH376" s="121">
        <v>0.02</v>
      </c>
    </row>
    <row r="377" spans="1:34" s="99" customFormat="1" x14ac:dyDescent="0.55000000000000004">
      <c r="A377" s="107"/>
      <c r="B377" s="161"/>
      <c r="C377" s="161"/>
      <c r="D377" s="162"/>
      <c r="E377" s="161"/>
      <c r="F377" s="161"/>
      <c r="G377" s="161"/>
      <c r="H377" s="161"/>
      <c r="I377" s="163"/>
      <c r="J377" s="161"/>
      <c r="K377" s="121"/>
      <c r="L377" s="121" t="s">
        <v>63</v>
      </c>
      <c r="M377" s="121">
        <f>SUM(M375:M376)</f>
        <v>551000</v>
      </c>
      <c r="N377" s="161"/>
      <c r="O377" s="164"/>
      <c r="P377" s="165"/>
      <c r="Q377" s="164"/>
      <c r="R377" s="164"/>
      <c r="S377" s="166"/>
      <c r="T377" s="161"/>
      <c r="U377" s="161"/>
      <c r="V377" s="161"/>
      <c r="W377" s="121"/>
      <c r="X377" s="163"/>
      <c r="Y377" s="121"/>
      <c r="Z377" s="121"/>
      <c r="AA377" s="167"/>
      <c r="AB377" s="167"/>
      <c r="AC377" s="121"/>
      <c r="AD377" s="121"/>
      <c r="AE377" s="121">
        <f>SUM(AE375:AE376)</f>
        <v>1956404</v>
      </c>
      <c r="AF377" s="121"/>
      <c r="AG377" s="121">
        <f>SUM(AG375:AG376)</f>
        <v>1956404</v>
      </c>
      <c r="AH377" s="121"/>
    </row>
    <row r="378" spans="1:34" s="73" customFormat="1" x14ac:dyDescent="0.55000000000000004">
      <c r="A378" s="108" t="s">
        <v>512</v>
      </c>
      <c r="B378" s="109">
        <v>194</v>
      </c>
      <c r="C378" s="102">
        <v>9106</v>
      </c>
      <c r="D378" s="90" t="s">
        <v>513</v>
      </c>
      <c r="E378" s="102" t="s">
        <v>34</v>
      </c>
      <c r="F378" s="102">
        <v>16325</v>
      </c>
      <c r="G378" s="102">
        <v>3</v>
      </c>
      <c r="H378" s="102">
        <v>2</v>
      </c>
      <c r="I378" s="98">
        <v>21</v>
      </c>
      <c r="J378" s="102" t="s">
        <v>38</v>
      </c>
      <c r="K378" s="94">
        <f>((G378*400)+(H378*100))+I378</f>
        <v>1421</v>
      </c>
      <c r="L378" s="94">
        <v>325</v>
      </c>
      <c r="M378" s="94">
        <f>K378*L378</f>
        <v>461825</v>
      </c>
      <c r="N378" s="102"/>
      <c r="O378" s="111"/>
      <c r="P378" s="96"/>
      <c r="Q378" s="111"/>
      <c r="R378" s="111"/>
      <c r="S378" s="97"/>
      <c r="T378" s="102"/>
      <c r="U378" s="102"/>
      <c r="V378" s="102"/>
      <c r="W378" s="94"/>
      <c r="X378" s="98"/>
      <c r="Y378" s="94"/>
      <c r="Z378" s="94"/>
      <c r="AA378" s="89"/>
      <c r="AB378" s="89"/>
      <c r="AC378" s="94"/>
      <c r="AD378" s="94">
        <f>IF(AND(AC378="",M378=""),0,IF((AC378=""),M378,IF((M378=""),AC378,AC378+M378)))</f>
        <v>461825</v>
      </c>
      <c r="AE378" s="94">
        <f>IF( (X378=""),AD378*1,AD378*(X378/100) )</f>
        <v>461825</v>
      </c>
      <c r="AF378" s="94">
        <v>50000000</v>
      </c>
      <c r="AG378" s="94">
        <f>IF((AF378-AE378) &gt; 1,0,IF((AF378-AE378)&lt;0,AE378-AF378,AF378-AE378))</f>
        <v>0</v>
      </c>
      <c r="AH378" s="94">
        <v>0.01</v>
      </c>
    </row>
    <row r="379" spans="1:34" s="73" customFormat="1" x14ac:dyDescent="0.55000000000000004">
      <c r="A379" s="108"/>
      <c r="B379" s="109"/>
      <c r="C379" s="102"/>
      <c r="D379" s="90"/>
      <c r="E379" s="102"/>
      <c r="F379" s="102"/>
      <c r="G379" s="102"/>
      <c r="H379" s="102"/>
      <c r="I379" s="98"/>
      <c r="J379" s="102"/>
      <c r="K379" s="94"/>
      <c r="L379" s="94" t="s">
        <v>63</v>
      </c>
      <c r="M379" s="94">
        <f>SUM(M378:M378)</f>
        <v>461825</v>
      </c>
      <c r="N379" s="102"/>
      <c r="O379" s="111"/>
      <c r="P379" s="96"/>
      <c r="Q379" s="111"/>
      <c r="R379" s="111"/>
      <c r="S379" s="97"/>
      <c r="T379" s="102"/>
      <c r="U379" s="102"/>
      <c r="V379" s="102"/>
      <c r="W379" s="94"/>
      <c r="X379" s="98"/>
      <c r="Y379" s="94"/>
      <c r="Z379" s="94"/>
      <c r="AA379" s="89"/>
      <c r="AB379" s="89"/>
      <c r="AC379" s="94"/>
      <c r="AD379" s="94">
        <f>SUM(AD378:AD378)</f>
        <v>461825</v>
      </c>
      <c r="AE379" s="94">
        <f>SUM(AE378:AE378)</f>
        <v>461825</v>
      </c>
      <c r="AF379" s="94"/>
      <c r="AG379" s="94">
        <f>SUM(AG378:AG378)</f>
        <v>0</v>
      </c>
      <c r="AH379" s="94"/>
    </row>
    <row r="380" spans="1:34" s="99" customFormat="1" x14ac:dyDescent="0.55000000000000004">
      <c r="A380" s="107" t="s">
        <v>15413</v>
      </c>
      <c r="B380" s="161">
        <v>195</v>
      </c>
      <c r="C380" s="161">
        <v>10729</v>
      </c>
      <c r="D380" s="162" t="s">
        <v>15414</v>
      </c>
      <c r="E380" s="161" t="s">
        <v>34</v>
      </c>
      <c r="F380" s="161">
        <v>25098</v>
      </c>
      <c r="G380" s="161">
        <v>0</v>
      </c>
      <c r="H380" s="161">
        <v>0</v>
      </c>
      <c r="I380" s="163">
        <v>19</v>
      </c>
      <c r="J380" s="161" t="s">
        <v>35</v>
      </c>
      <c r="K380" s="121">
        <f>((G380*400)+(H380*100))+I380</f>
        <v>19</v>
      </c>
      <c r="L380" s="121">
        <v>1250</v>
      </c>
      <c r="M380" s="121">
        <f>K380*L380</f>
        <v>23750</v>
      </c>
      <c r="N380" s="161">
        <v>1</v>
      </c>
      <c r="O380" s="164" t="s">
        <v>15411</v>
      </c>
      <c r="P380" s="165">
        <v>8571084002184</v>
      </c>
      <c r="Q380" s="164" t="s">
        <v>15412</v>
      </c>
      <c r="R380" s="164" t="s">
        <v>15415</v>
      </c>
      <c r="S380" s="166"/>
      <c r="T380" s="161" t="s">
        <v>44</v>
      </c>
      <c r="U380" s="102" t="s">
        <v>45</v>
      </c>
      <c r="V380" s="102" t="s">
        <v>52</v>
      </c>
      <c r="W380" s="94">
        <v>108</v>
      </c>
      <c r="X380" s="98">
        <v>100</v>
      </c>
      <c r="Y380" s="94">
        <v>7150</v>
      </c>
      <c r="Z380" s="94">
        <f>W380*Y380</f>
        <v>772200</v>
      </c>
      <c r="AA380" s="89">
        <v>9</v>
      </c>
      <c r="AB380" s="89">
        <v>9</v>
      </c>
      <c r="AC380" s="94">
        <f>(Z380*(100-AB380))/100</f>
        <v>702702</v>
      </c>
      <c r="AD380" s="121">
        <f>IF(AND(AC380="",M380=""),0,IF((AC380=""),M380,IF((M380=""),AC380,AC380+M380)))</f>
        <v>726452</v>
      </c>
      <c r="AE380" s="121">
        <f>IF( (X380=""),AD380*1,AD380*(X380/100) )</f>
        <v>726452</v>
      </c>
      <c r="AF380" s="121">
        <v>0</v>
      </c>
      <c r="AG380" s="121">
        <f>IF((AF380-AE380) &gt; 1,0,IF((AF380-AE380)&lt;0,AE380-AF380,AF380-AE380))</f>
        <v>726452</v>
      </c>
      <c r="AH380" s="121">
        <v>0.02</v>
      </c>
    </row>
    <row r="381" spans="1:34" s="99" customFormat="1" x14ac:dyDescent="0.55000000000000004">
      <c r="A381" s="107"/>
      <c r="B381" s="161">
        <v>196</v>
      </c>
      <c r="C381" s="161">
        <v>10730</v>
      </c>
      <c r="D381" s="162" t="s">
        <v>15416</v>
      </c>
      <c r="E381" s="161" t="s">
        <v>34</v>
      </c>
      <c r="F381" s="161">
        <v>25099</v>
      </c>
      <c r="G381" s="161">
        <v>0</v>
      </c>
      <c r="H381" s="161">
        <v>0</v>
      </c>
      <c r="I381" s="163">
        <v>19</v>
      </c>
      <c r="J381" s="161" t="s">
        <v>35</v>
      </c>
      <c r="K381" s="121">
        <f>((G381*400)+(H381*100))+I381</f>
        <v>19</v>
      </c>
      <c r="L381" s="121">
        <v>1250</v>
      </c>
      <c r="M381" s="121">
        <f>K381*L381</f>
        <v>23750</v>
      </c>
      <c r="N381" s="161">
        <v>1</v>
      </c>
      <c r="O381" s="164" t="s">
        <v>15411</v>
      </c>
      <c r="P381" s="165">
        <v>8571084002184</v>
      </c>
      <c r="Q381" s="164" t="s">
        <v>15412</v>
      </c>
      <c r="R381" s="164" t="s">
        <v>15415</v>
      </c>
      <c r="S381" s="166"/>
      <c r="T381" s="161" t="s">
        <v>44</v>
      </c>
      <c r="U381" s="102" t="s">
        <v>45</v>
      </c>
      <c r="V381" s="102" t="s">
        <v>52</v>
      </c>
      <c r="W381" s="94">
        <v>108</v>
      </c>
      <c r="X381" s="98">
        <v>100</v>
      </c>
      <c r="Y381" s="94">
        <v>7150</v>
      </c>
      <c r="Z381" s="94">
        <f>W381*Y381</f>
        <v>772200</v>
      </c>
      <c r="AA381" s="89">
        <v>9</v>
      </c>
      <c r="AB381" s="89">
        <v>9</v>
      </c>
      <c r="AC381" s="94">
        <f>(Z381*(100-AB381))/100</f>
        <v>702702</v>
      </c>
      <c r="AD381" s="121">
        <f>IF(AND(AC381="",M381=""),0,IF((AC381=""),M381,IF((M381=""),AC381,AC381+M381)))</f>
        <v>726452</v>
      </c>
      <c r="AE381" s="121">
        <f>IF( (X381=""),AD381*1,AD381*(X381/100) )</f>
        <v>726452</v>
      </c>
      <c r="AF381" s="121">
        <v>0</v>
      </c>
      <c r="AG381" s="121">
        <f>IF((AF381-AE381) &gt; 1,0,IF((AF381-AE381)&lt;0,AE381-AF381,AF381-AE381))</f>
        <v>726452</v>
      </c>
      <c r="AH381" s="121">
        <v>0.02</v>
      </c>
    </row>
    <row r="382" spans="1:34" s="99" customFormat="1" x14ac:dyDescent="0.55000000000000004">
      <c r="A382" s="107"/>
      <c r="B382" s="161"/>
      <c r="C382" s="161"/>
      <c r="D382" s="162"/>
      <c r="E382" s="161"/>
      <c r="F382" s="161"/>
      <c r="G382" s="161"/>
      <c r="H382" s="161"/>
      <c r="I382" s="163"/>
      <c r="J382" s="161"/>
      <c r="K382" s="121"/>
      <c r="L382" s="121" t="s">
        <v>63</v>
      </c>
      <c r="M382" s="121">
        <f>SUM(M380:M381)</f>
        <v>47500</v>
      </c>
      <c r="N382" s="161"/>
      <c r="O382" s="164"/>
      <c r="P382" s="165"/>
      <c r="Q382" s="164"/>
      <c r="R382" s="164"/>
      <c r="S382" s="166"/>
      <c r="T382" s="161"/>
      <c r="U382" s="161"/>
      <c r="V382" s="161"/>
      <c r="W382" s="121"/>
      <c r="X382" s="163"/>
      <c r="Y382" s="121"/>
      <c r="Z382" s="121"/>
      <c r="AA382" s="167"/>
      <c r="AB382" s="167"/>
      <c r="AC382" s="121"/>
      <c r="AD382" s="121"/>
      <c r="AE382" s="121">
        <f>SUM(AE380:AE381)</f>
        <v>1452904</v>
      </c>
      <c r="AF382" s="121"/>
      <c r="AG382" s="121">
        <f>SUM(AG380:AG381)</f>
        <v>1452904</v>
      </c>
      <c r="AH382" s="121"/>
    </row>
    <row r="383" spans="1:34" s="73" customFormat="1" x14ac:dyDescent="0.55000000000000004">
      <c r="A383" s="108" t="s">
        <v>516</v>
      </c>
      <c r="B383" s="109">
        <v>197</v>
      </c>
      <c r="C383" s="102">
        <v>7754</v>
      </c>
      <c r="D383" s="90" t="s">
        <v>517</v>
      </c>
      <c r="E383" s="102" t="s">
        <v>34</v>
      </c>
      <c r="F383" s="102">
        <v>17702</v>
      </c>
      <c r="G383" s="102">
        <v>0</v>
      </c>
      <c r="H383" s="102">
        <v>0</v>
      </c>
      <c r="I383" s="98">
        <v>99</v>
      </c>
      <c r="J383" s="102" t="s">
        <v>35</v>
      </c>
      <c r="K383" s="94">
        <f>((G383*400)+(H383*100))+I383</f>
        <v>99</v>
      </c>
      <c r="L383" s="94">
        <v>375</v>
      </c>
      <c r="M383" s="94">
        <f>K383*L383</f>
        <v>37125</v>
      </c>
      <c r="N383" s="102">
        <v>1</v>
      </c>
      <c r="O383" s="111" t="s">
        <v>514</v>
      </c>
      <c r="P383" s="96">
        <v>3570800203542</v>
      </c>
      <c r="Q383" s="111" t="s">
        <v>515</v>
      </c>
      <c r="R383" s="111" t="s">
        <v>518</v>
      </c>
      <c r="S383" s="97" t="s">
        <v>519</v>
      </c>
      <c r="T383" s="102" t="s">
        <v>51</v>
      </c>
      <c r="U383" s="102" t="s">
        <v>45</v>
      </c>
      <c r="V383" s="102" t="s">
        <v>52</v>
      </c>
      <c r="W383" s="94">
        <v>225.28</v>
      </c>
      <c r="X383" s="98">
        <v>100</v>
      </c>
      <c r="Y383" s="94">
        <v>6750</v>
      </c>
      <c r="Z383" s="94">
        <f>W383*Y383</f>
        <v>1520640</v>
      </c>
      <c r="AA383" s="89">
        <v>6</v>
      </c>
      <c r="AB383" s="89">
        <v>6</v>
      </c>
      <c r="AC383" s="94">
        <f>(Z383*(100-AB383))/100</f>
        <v>1429401.6000000001</v>
      </c>
      <c r="AD383" s="94">
        <f>IF(AND(AC383="",M383=""),0,IF((AC383=""),M383, IF( (M383=""),AC383,AC383+M383)))</f>
        <v>1466526.6</v>
      </c>
      <c r="AE383" s="94">
        <f>IF( (X383=""),AD383*1,( M383+(SUM(AC383:AC383)) )*(X383/100) )</f>
        <v>1466526.6</v>
      </c>
      <c r="AF383" s="94">
        <v>50000000</v>
      </c>
      <c r="AG383" s="94">
        <f>IF((AF383-AE383) &gt; 1,0,IF((AF383-AE383)&lt;0,AE383-AF383,AF383-AE383))</f>
        <v>0</v>
      </c>
      <c r="AH383" s="94">
        <v>0.02</v>
      </c>
    </row>
    <row r="384" spans="1:34" s="73" customFormat="1" x14ac:dyDescent="0.55000000000000004">
      <c r="A384" s="108"/>
      <c r="B384" s="109"/>
      <c r="C384" s="102"/>
      <c r="D384" s="90"/>
      <c r="E384" s="102"/>
      <c r="F384" s="102"/>
      <c r="G384" s="102"/>
      <c r="H384" s="102"/>
      <c r="I384" s="98"/>
      <c r="J384" s="102"/>
      <c r="K384" s="94"/>
      <c r="L384" s="94" t="s">
        <v>63</v>
      </c>
      <c r="M384" s="94">
        <f>SUM(M383:M383)</f>
        <v>37125</v>
      </c>
      <c r="N384" s="102"/>
      <c r="O384" s="111"/>
      <c r="P384" s="96"/>
      <c r="Q384" s="111"/>
      <c r="R384" s="111"/>
      <c r="S384" s="97"/>
      <c r="T384" s="102"/>
      <c r="U384" s="102"/>
      <c r="V384" s="102"/>
      <c r="W384" s="94"/>
      <c r="X384" s="98"/>
      <c r="Y384" s="94"/>
      <c r="Z384" s="94"/>
      <c r="AA384" s="89"/>
      <c r="AB384" s="89"/>
      <c r="AC384" s="94"/>
      <c r="AD384" s="94">
        <f>SUM(AD383:AD383)</f>
        <v>1466526.6</v>
      </c>
      <c r="AE384" s="94">
        <f>SUM(AE383:AE383)</f>
        <v>1466526.6</v>
      </c>
      <c r="AF384" s="94"/>
      <c r="AG384" s="94">
        <f>SUM(AG383:AG383)</f>
        <v>0</v>
      </c>
      <c r="AH384" s="94"/>
    </row>
    <row r="385" spans="1:34" s="73" customFormat="1" x14ac:dyDescent="0.55000000000000004">
      <c r="A385" s="108" t="s">
        <v>522</v>
      </c>
      <c r="B385" s="109">
        <v>198</v>
      </c>
      <c r="C385" s="102">
        <v>9891</v>
      </c>
      <c r="D385" s="90">
        <v>3012</v>
      </c>
      <c r="E385" s="102" t="s">
        <v>37</v>
      </c>
      <c r="F385" s="102"/>
      <c r="G385" s="102">
        <v>0</v>
      </c>
      <c r="H385" s="102">
        <v>0</v>
      </c>
      <c r="I385" s="98">
        <v>43</v>
      </c>
      <c r="J385" s="102" t="s">
        <v>35</v>
      </c>
      <c r="K385" s="94">
        <f>((G385*400)+(H385*100))+I385</f>
        <v>43</v>
      </c>
      <c r="L385" s="94">
        <v>225</v>
      </c>
      <c r="M385" s="94">
        <f>K385*L385</f>
        <v>9675</v>
      </c>
      <c r="N385" s="102">
        <v>1</v>
      </c>
      <c r="O385" s="111" t="s">
        <v>520</v>
      </c>
      <c r="P385" s="96"/>
      <c r="Q385" s="111" t="s">
        <v>521</v>
      </c>
      <c r="R385" s="111" t="s">
        <v>523</v>
      </c>
      <c r="S385" s="97"/>
      <c r="T385" s="102" t="s">
        <v>55</v>
      </c>
      <c r="U385" s="102" t="s">
        <v>45</v>
      </c>
      <c r="V385" s="102" t="s">
        <v>52</v>
      </c>
      <c r="W385" s="94">
        <v>36.85</v>
      </c>
      <c r="X385" s="98">
        <v>39.869999999999997</v>
      </c>
      <c r="Y385" s="94">
        <v>2650</v>
      </c>
      <c r="Z385" s="94">
        <f>W385*Y385</f>
        <v>97652.5</v>
      </c>
      <c r="AA385" s="89">
        <v>3</v>
      </c>
      <c r="AB385" s="89">
        <v>3</v>
      </c>
      <c r="AC385" s="94">
        <f>(Z385*(100-AB385))/100</f>
        <v>94722.925000000003</v>
      </c>
      <c r="AD385" s="94">
        <f>IF(AND(AC385="",M385=""),0,IF((AC385=""),M385, IF( (M385=""),AC385,AC385+M385)))</f>
        <v>104397.925</v>
      </c>
      <c r="AE385" s="94">
        <f>IF( (X385=""),AD385*1,( M385+(SUM(AC385:AC385)) )*(X385/100) )</f>
        <v>41623.452697500004</v>
      </c>
      <c r="AF385" s="94">
        <v>10000000</v>
      </c>
      <c r="AG385" s="94">
        <v>9675</v>
      </c>
      <c r="AH385" s="94">
        <v>0.02</v>
      </c>
    </row>
    <row r="386" spans="1:34" s="73" customFormat="1" x14ac:dyDescent="0.55000000000000004">
      <c r="A386" s="108"/>
      <c r="B386" s="109"/>
      <c r="C386" s="102"/>
      <c r="D386" s="90"/>
      <c r="E386" s="102"/>
      <c r="F386" s="102"/>
      <c r="G386" s="102"/>
      <c r="H386" s="102"/>
      <c r="I386" s="98"/>
      <c r="J386" s="102"/>
      <c r="K386" s="94"/>
      <c r="L386" s="94"/>
      <c r="M386" s="94"/>
      <c r="N386" s="102">
        <v>2</v>
      </c>
      <c r="O386" s="111" t="s">
        <v>520</v>
      </c>
      <c r="P386" s="96"/>
      <c r="Q386" s="111" t="s">
        <v>521</v>
      </c>
      <c r="R386" s="111" t="s">
        <v>523</v>
      </c>
      <c r="S386" s="97"/>
      <c r="T386" s="102" t="s">
        <v>51</v>
      </c>
      <c r="U386" s="102" t="s">
        <v>45</v>
      </c>
      <c r="V386" s="102" t="s">
        <v>52</v>
      </c>
      <c r="W386" s="94">
        <v>45</v>
      </c>
      <c r="X386" s="98">
        <v>48.69</v>
      </c>
      <c r="Y386" s="94">
        <v>6750</v>
      </c>
      <c r="Z386" s="94">
        <f>W386*Y386</f>
        <v>303750</v>
      </c>
      <c r="AA386" s="89">
        <v>3</v>
      </c>
      <c r="AB386" s="89">
        <v>3</v>
      </c>
      <c r="AC386" s="94">
        <f>(Z386*(100-AB386))/100</f>
        <v>294637.5</v>
      </c>
      <c r="AD386" s="94">
        <f>IF(AND(AC386="",M385=""),0,IF((AC386=""),M385, IF( (M385=""),AC386,AC386+M385)))</f>
        <v>304312.5</v>
      </c>
      <c r="AE386" s="94">
        <f>IF( (X386=""),AD386*1,( M385+(SUM(AC386:AC386)) )*(X386/100) )</f>
        <v>148169.75625000001</v>
      </c>
      <c r="AF386" s="94">
        <v>10000000</v>
      </c>
      <c r="AG386" s="94">
        <f>IF((AF386-AE386) &gt; 1,0,IF((AF386-AE386)&lt;0,AE386-AF386,AF386-AE386))</f>
        <v>0</v>
      </c>
      <c r="AH386" s="94">
        <v>0.02</v>
      </c>
    </row>
    <row r="387" spans="1:34" s="73" customFormat="1" x14ac:dyDescent="0.55000000000000004">
      <c r="A387" s="108"/>
      <c r="B387" s="109"/>
      <c r="C387" s="102"/>
      <c r="D387" s="90"/>
      <c r="E387" s="102"/>
      <c r="F387" s="102"/>
      <c r="G387" s="102"/>
      <c r="H387" s="102"/>
      <c r="I387" s="98"/>
      <c r="J387" s="102"/>
      <c r="K387" s="94"/>
      <c r="L387" s="94"/>
      <c r="M387" s="94"/>
      <c r="N387" s="102">
        <v>3</v>
      </c>
      <c r="O387" s="111" t="s">
        <v>520</v>
      </c>
      <c r="P387" s="96"/>
      <c r="Q387" s="111" t="s">
        <v>521</v>
      </c>
      <c r="R387" s="111" t="s">
        <v>523</v>
      </c>
      <c r="S387" s="97"/>
      <c r="T387" s="102" t="s">
        <v>343</v>
      </c>
      <c r="U387" s="102" t="s">
        <v>45</v>
      </c>
      <c r="V387" s="102" t="s">
        <v>52</v>
      </c>
      <c r="W387" s="94">
        <v>10.58</v>
      </c>
      <c r="X387" s="98">
        <v>11.45</v>
      </c>
      <c r="Y387" s="94">
        <v>6050</v>
      </c>
      <c r="Z387" s="94">
        <f>W387*Y387</f>
        <v>64009</v>
      </c>
      <c r="AA387" s="89">
        <v>3</v>
      </c>
      <c r="AB387" s="89">
        <v>3</v>
      </c>
      <c r="AC387" s="94">
        <f>(Z387*(100-AB387))/100</f>
        <v>62088.73</v>
      </c>
      <c r="AD387" s="94">
        <f>IF(AND(AC387="",M385=""),0,IF((AC387=""),M385, IF( (M385=""),AC387,AC387+M385)))</f>
        <v>71763.73000000001</v>
      </c>
      <c r="AE387" s="94">
        <f>IF( (X387=""),AD387*1,( M385+(SUM(AC387:AC387)) )*(X387/100) )</f>
        <v>8216.9470849999998</v>
      </c>
      <c r="AF387" s="94">
        <v>10000000</v>
      </c>
      <c r="AG387" s="94">
        <f>IF((AF387-AE387) &gt; 1,0,IF((AF387-AE387)&lt;0,AE387-AF387,AF387-AE387))</f>
        <v>0</v>
      </c>
      <c r="AH387" s="94">
        <v>0.02</v>
      </c>
    </row>
    <row r="388" spans="1:34" s="73" customFormat="1" x14ac:dyDescent="0.55000000000000004">
      <c r="A388" s="108"/>
      <c r="B388" s="109">
        <v>199</v>
      </c>
      <c r="C388" s="102">
        <v>4718</v>
      </c>
      <c r="D388" s="90" t="s">
        <v>524</v>
      </c>
      <c r="E388" s="102" t="s">
        <v>37</v>
      </c>
      <c r="F388" s="102">
        <v>4219</v>
      </c>
      <c r="G388" s="102">
        <v>3</v>
      </c>
      <c r="H388" s="102">
        <v>3</v>
      </c>
      <c r="I388" s="98">
        <v>57</v>
      </c>
      <c r="J388" s="102" t="s">
        <v>38</v>
      </c>
      <c r="K388" s="94">
        <f>((G388*400)+(H388*100))+I388</f>
        <v>1557</v>
      </c>
      <c r="L388" s="94">
        <v>225</v>
      </c>
      <c r="M388" s="94">
        <f>K388*L388</f>
        <v>350325</v>
      </c>
      <c r="N388" s="102"/>
      <c r="O388" s="111"/>
      <c r="P388" s="96"/>
      <c r="Q388" s="111"/>
      <c r="R388" s="111"/>
      <c r="S388" s="97"/>
      <c r="T388" s="102"/>
      <c r="U388" s="102"/>
      <c r="V388" s="102"/>
      <c r="W388" s="94"/>
      <c r="X388" s="98"/>
      <c r="Y388" s="94"/>
      <c r="Z388" s="94"/>
      <c r="AA388" s="89"/>
      <c r="AB388" s="89"/>
      <c r="AC388" s="94"/>
      <c r="AD388" s="94">
        <f>IF(AND(AC388="",M388=""),0,IF((AC388=""),M388,IF((M388=""),AC388,AC388+M388)))</f>
        <v>350325</v>
      </c>
      <c r="AE388" s="94">
        <f>IF( (X388=""),AD388*1,AD388*(X388/100) )</f>
        <v>350325</v>
      </c>
      <c r="AF388" s="94">
        <v>0</v>
      </c>
      <c r="AG388" s="94">
        <f>IF((AF388-AE388) &gt; 1,0,IF((AF388-AE388)&lt;0,AE388-AF388,AF388-AE388))</f>
        <v>350325</v>
      </c>
      <c r="AH388" s="94">
        <v>0.01</v>
      </c>
    </row>
    <row r="389" spans="1:34" s="73" customFormat="1" x14ac:dyDescent="0.55000000000000004">
      <c r="A389" s="108"/>
      <c r="B389" s="109"/>
      <c r="C389" s="102"/>
      <c r="D389" s="90"/>
      <c r="E389" s="102"/>
      <c r="F389" s="102"/>
      <c r="G389" s="102"/>
      <c r="H389" s="102"/>
      <c r="I389" s="98"/>
      <c r="J389" s="102"/>
      <c r="K389" s="94"/>
      <c r="L389" s="94" t="s">
        <v>63</v>
      </c>
      <c r="M389" s="94">
        <f>SUM(M385:M388)</f>
        <v>360000</v>
      </c>
      <c r="N389" s="102"/>
      <c r="O389" s="111"/>
      <c r="P389" s="96"/>
      <c r="Q389" s="111"/>
      <c r="R389" s="111"/>
      <c r="S389" s="97"/>
      <c r="T389" s="102"/>
      <c r="U389" s="102"/>
      <c r="V389" s="102"/>
      <c r="W389" s="94"/>
      <c r="X389" s="98"/>
      <c r="Y389" s="94"/>
      <c r="Z389" s="94"/>
      <c r="AA389" s="89"/>
      <c r="AB389" s="89"/>
      <c r="AC389" s="94"/>
      <c r="AD389" s="94">
        <f>SUM(AD385:AD388)</f>
        <v>830799.15500000003</v>
      </c>
      <c r="AE389" s="94">
        <f>SUM(AE385:AE388)</f>
        <v>548335.15603249997</v>
      </c>
      <c r="AF389" s="94"/>
      <c r="AG389" s="94">
        <f>SUM(AG385:AG388)</f>
        <v>360000</v>
      </c>
      <c r="AH389" s="94"/>
    </row>
    <row r="390" spans="1:34" s="99" customFormat="1" x14ac:dyDescent="0.55000000000000004">
      <c r="A390" s="107" t="s">
        <v>527</v>
      </c>
      <c r="B390" s="102">
        <v>200</v>
      </c>
      <c r="C390" s="102">
        <v>8642</v>
      </c>
      <c r="D390" s="90" t="s">
        <v>528</v>
      </c>
      <c r="E390" s="102" t="s">
        <v>34</v>
      </c>
      <c r="F390" s="102">
        <v>908</v>
      </c>
      <c r="G390" s="102">
        <v>0</v>
      </c>
      <c r="H390" s="102">
        <v>3</v>
      </c>
      <c r="I390" s="98">
        <v>62</v>
      </c>
      <c r="J390" s="102" t="s">
        <v>35</v>
      </c>
      <c r="K390" s="94">
        <f>((G390*400)+(H390*100))+I390</f>
        <v>362</v>
      </c>
      <c r="L390" s="94">
        <v>800</v>
      </c>
      <c r="M390" s="94">
        <f>K390*L390</f>
        <v>289600</v>
      </c>
      <c r="N390" s="102"/>
      <c r="O390" s="111"/>
      <c r="P390" s="96"/>
      <c r="Q390" s="111"/>
      <c r="R390" s="111"/>
      <c r="S390" s="97"/>
      <c r="T390" s="102"/>
      <c r="U390" s="102"/>
      <c r="V390" s="102"/>
      <c r="W390" s="94"/>
      <c r="X390" s="98"/>
      <c r="Y390" s="94"/>
      <c r="Z390" s="94"/>
      <c r="AA390" s="89"/>
      <c r="AB390" s="89"/>
      <c r="AC390" s="94"/>
      <c r="AD390" s="94">
        <f>IF(AND(AC390="",M390=""),0,IF((AC390=""),M390,IF((M390=""),AC390,AC390+M390)))</f>
        <v>289600</v>
      </c>
      <c r="AE390" s="94">
        <f>IF( (X390=""),AD390*1,AD390*(X390/100) )</f>
        <v>289600</v>
      </c>
      <c r="AF390" s="94">
        <v>0</v>
      </c>
      <c r="AG390" s="94">
        <f>IF((AF390-AE390) &gt; 1,0,IF((AF390-AE390)&lt;0,AE390-AF390,AF390-AE390))</f>
        <v>289600</v>
      </c>
      <c r="AH390" s="94">
        <v>0.02</v>
      </c>
    </row>
    <row r="391" spans="1:34" s="99" customFormat="1" x14ac:dyDescent="0.55000000000000004">
      <c r="A391" s="107"/>
      <c r="B391" s="102">
        <v>201</v>
      </c>
      <c r="C391" s="102">
        <v>8700</v>
      </c>
      <c r="D391" s="90" t="s">
        <v>529</v>
      </c>
      <c r="E391" s="102" t="s">
        <v>34</v>
      </c>
      <c r="F391" s="102">
        <v>14019</v>
      </c>
      <c r="G391" s="102">
        <v>0</v>
      </c>
      <c r="H391" s="102">
        <v>1</v>
      </c>
      <c r="I391" s="98">
        <v>20</v>
      </c>
      <c r="J391" s="102" t="s">
        <v>35</v>
      </c>
      <c r="K391" s="94">
        <f>((G391*400)+(H391*100))+I391</f>
        <v>120</v>
      </c>
      <c r="L391" s="94">
        <v>800</v>
      </c>
      <c r="M391" s="94">
        <f>K391*L391</f>
        <v>96000</v>
      </c>
      <c r="N391" s="102">
        <v>1</v>
      </c>
      <c r="O391" s="111" t="s">
        <v>525</v>
      </c>
      <c r="P391" s="96">
        <v>3570700497935</v>
      </c>
      <c r="Q391" s="111" t="s">
        <v>526</v>
      </c>
      <c r="R391" s="111" t="s">
        <v>530</v>
      </c>
      <c r="S391" s="97" t="s">
        <v>529</v>
      </c>
      <c r="T391" s="102" t="s">
        <v>51</v>
      </c>
      <c r="U391" s="102" t="s">
        <v>45</v>
      </c>
      <c r="V391" s="102" t="s">
        <v>52</v>
      </c>
      <c r="W391" s="94">
        <v>199.02</v>
      </c>
      <c r="X391" s="98">
        <v>100</v>
      </c>
      <c r="Y391" s="94">
        <v>6750</v>
      </c>
      <c r="Z391" s="94">
        <f>W391*Y391</f>
        <v>1343385</v>
      </c>
      <c r="AA391" s="89">
        <v>7</v>
      </c>
      <c r="AB391" s="89">
        <v>7</v>
      </c>
      <c r="AC391" s="94">
        <f>(Z391*(100-AB391))/100</f>
        <v>1249348.05</v>
      </c>
      <c r="AD391" s="94">
        <f>IF(AND(AC391="",M391=""),0,IF((AC391=""),M391, IF( (M391=""),AC391,SUM(AC391:AC393)+M391)))</f>
        <v>2093302.05</v>
      </c>
      <c r="AE391" s="94">
        <f>IF( (X391=""),AD391*1,AD391*(X391/100) )</f>
        <v>2093302.05</v>
      </c>
      <c r="AF391" s="94">
        <v>10000000</v>
      </c>
      <c r="AG391" s="94">
        <v>96000</v>
      </c>
      <c r="AH391" s="94">
        <v>0.02</v>
      </c>
    </row>
    <row r="392" spans="1:34" s="99" customFormat="1" x14ac:dyDescent="0.55000000000000004">
      <c r="A392" s="107"/>
      <c r="B392" s="102">
        <v>202</v>
      </c>
      <c r="C392" s="102">
        <v>8701</v>
      </c>
      <c r="D392" s="90" t="s">
        <v>531</v>
      </c>
      <c r="E392" s="102" t="s">
        <v>34</v>
      </c>
      <c r="F392" s="102">
        <v>14020</v>
      </c>
      <c r="G392" s="102">
        <v>0</v>
      </c>
      <c r="H392" s="102">
        <v>0</v>
      </c>
      <c r="I392" s="98">
        <v>91</v>
      </c>
      <c r="J392" s="102" t="s">
        <v>35</v>
      </c>
      <c r="K392" s="94">
        <f>((G392*400)+(H392*100))+I392</f>
        <v>91</v>
      </c>
      <c r="L392" s="94">
        <v>800</v>
      </c>
      <c r="M392" s="94">
        <f>K392*L392</f>
        <v>72800</v>
      </c>
      <c r="N392" s="102">
        <v>1</v>
      </c>
      <c r="O392" s="111" t="s">
        <v>525</v>
      </c>
      <c r="P392" s="96">
        <v>3570700497935</v>
      </c>
      <c r="Q392" s="111" t="s">
        <v>526</v>
      </c>
      <c r="R392" s="111" t="s">
        <v>530</v>
      </c>
      <c r="S392" s="97"/>
      <c r="T392" s="102" t="s">
        <v>51</v>
      </c>
      <c r="U392" s="102" t="s">
        <v>45</v>
      </c>
      <c r="V392" s="102" t="s">
        <v>52</v>
      </c>
      <c r="W392" s="94">
        <v>66.599999999999994</v>
      </c>
      <c r="X392" s="98">
        <v>42.21</v>
      </c>
      <c r="Y392" s="94">
        <v>6750</v>
      </c>
      <c r="Z392" s="94">
        <f>W392*Y392</f>
        <v>449549.99999999994</v>
      </c>
      <c r="AA392" s="89">
        <v>22</v>
      </c>
      <c r="AB392" s="89">
        <v>24</v>
      </c>
      <c r="AC392" s="94">
        <f>(Z392*(100-AB392))/100</f>
        <v>341657.99999999994</v>
      </c>
      <c r="AD392" s="94">
        <f>IF(AND(AC392="",M392=""),0,IF((AC392=""),M392, IF( (M392=""),AC392,SUM(AC392:AC394)+M392)))</f>
        <v>820754</v>
      </c>
      <c r="AE392" s="94">
        <f>IF( (X392=""),AD392*1,AD392*(X392/100) )</f>
        <v>346440.2634</v>
      </c>
      <c r="AF392" s="94">
        <v>10000000</v>
      </c>
      <c r="AG392" s="94">
        <v>72800</v>
      </c>
      <c r="AH392" s="94">
        <v>0.02</v>
      </c>
    </row>
    <row r="393" spans="1:34" s="99" customFormat="1" x14ac:dyDescent="0.55000000000000004">
      <c r="A393" s="107"/>
      <c r="B393" s="102"/>
      <c r="C393" s="102"/>
      <c r="D393" s="90"/>
      <c r="E393" s="102"/>
      <c r="F393" s="102"/>
      <c r="G393" s="102"/>
      <c r="H393" s="102"/>
      <c r="I393" s="98"/>
      <c r="J393" s="102"/>
      <c r="K393" s="94"/>
      <c r="L393" s="94"/>
      <c r="M393" s="94"/>
      <c r="N393" s="102">
        <v>2</v>
      </c>
      <c r="O393" s="111" t="s">
        <v>525</v>
      </c>
      <c r="P393" s="96">
        <v>3570700497935</v>
      </c>
      <c r="Q393" s="111" t="s">
        <v>526</v>
      </c>
      <c r="R393" s="111" t="s">
        <v>530</v>
      </c>
      <c r="S393" s="97" t="s">
        <v>532</v>
      </c>
      <c r="T393" s="102" t="s">
        <v>51</v>
      </c>
      <c r="U393" s="102" t="s">
        <v>45</v>
      </c>
      <c r="V393" s="102" t="s">
        <v>52</v>
      </c>
      <c r="W393" s="94">
        <v>91.2</v>
      </c>
      <c r="X393" s="98">
        <v>57.79</v>
      </c>
      <c r="Y393" s="94">
        <v>6750</v>
      </c>
      <c r="Z393" s="94">
        <f>W393*Y393</f>
        <v>615600</v>
      </c>
      <c r="AA393" s="89">
        <v>22</v>
      </c>
      <c r="AB393" s="89">
        <v>34</v>
      </c>
      <c r="AC393" s="94">
        <f>(Z393*(100-AB393))/100</f>
        <v>406296</v>
      </c>
      <c r="AD393" s="94">
        <f>IF(AND(AC393="",M392=""),0,IF((AC393=""),M392, IF( (M392=""),AC393,SUM(AC392:AC394)+M392)))</f>
        <v>820754</v>
      </c>
      <c r="AE393" s="94">
        <f>IF( (X393=""),AD393*1,AD393*(X393/100) )</f>
        <v>474313.7366</v>
      </c>
      <c r="AF393" s="94">
        <v>10000000</v>
      </c>
      <c r="AG393" s="94">
        <f>IF((AF393-AE393) &gt; 1,0,IF((AF393-AE393)&lt;0,AE393-AF393,AF393-AE393))</f>
        <v>0</v>
      </c>
      <c r="AH393" s="94">
        <v>0.02</v>
      </c>
    </row>
    <row r="394" spans="1:34" s="99" customFormat="1" x14ac:dyDescent="0.55000000000000004">
      <c r="A394" s="107"/>
      <c r="B394" s="102"/>
      <c r="C394" s="102"/>
      <c r="D394" s="90"/>
      <c r="E394" s="102"/>
      <c r="F394" s="102"/>
      <c r="G394" s="102"/>
      <c r="H394" s="102"/>
      <c r="I394" s="98"/>
      <c r="J394" s="102"/>
      <c r="K394" s="94"/>
      <c r="L394" s="94" t="s">
        <v>63</v>
      </c>
      <c r="M394" s="94">
        <f>SUM(M390:M393)</f>
        <v>458400</v>
      </c>
      <c r="N394" s="102"/>
      <c r="O394" s="111"/>
      <c r="P394" s="96"/>
      <c r="Q394" s="111"/>
      <c r="R394" s="111"/>
      <c r="S394" s="97"/>
      <c r="T394" s="102"/>
      <c r="U394" s="102"/>
      <c r="V394" s="102"/>
      <c r="W394" s="94"/>
      <c r="X394" s="98"/>
      <c r="Y394" s="94"/>
      <c r="Z394" s="94"/>
      <c r="AA394" s="89"/>
      <c r="AB394" s="89"/>
      <c r="AC394" s="94"/>
      <c r="AD394" s="94"/>
      <c r="AE394" s="94">
        <f>SUM(AE390:AE393)</f>
        <v>3203656.05</v>
      </c>
      <c r="AF394" s="94"/>
      <c r="AG394" s="94">
        <f>SUM(AG390:AG393)</f>
        <v>458400</v>
      </c>
      <c r="AH394" s="94"/>
    </row>
    <row r="395" spans="1:34" s="73" customFormat="1" x14ac:dyDescent="0.55000000000000004">
      <c r="A395" s="108" t="s">
        <v>247</v>
      </c>
      <c r="B395" s="109">
        <v>203</v>
      </c>
      <c r="C395" s="102">
        <v>8681</v>
      </c>
      <c r="D395" s="90" t="s">
        <v>535</v>
      </c>
      <c r="E395" s="102" t="s">
        <v>34</v>
      </c>
      <c r="F395" s="102">
        <v>3790</v>
      </c>
      <c r="G395" s="102">
        <v>2</v>
      </c>
      <c r="H395" s="102">
        <v>2</v>
      </c>
      <c r="I395" s="98">
        <v>56</v>
      </c>
      <c r="J395" s="102" t="s">
        <v>35</v>
      </c>
      <c r="K395" s="94">
        <f>((G395*400)+(H395*100))+I395</f>
        <v>1056</v>
      </c>
      <c r="L395" s="94">
        <v>600</v>
      </c>
      <c r="M395" s="94">
        <f>K395*L395</f>
        <v>633600</v>
      </c>
      <c r="N395" s="102">
        <v>1</v>
      </c>
      <c r="O395" s="111" t="s">
        <v>533</v>
      </c>
      <c r="P395" s="96"/>
      <c r="Q395" s="111" t="s">
        <v>534</v>
      </c>
      <c r="R395" s="111" t="s">
        <v>536</v>
      </c>
      <c r="S395" s="97" t="s">
        <v>537</v>
      </c>
      <c r="T395" s="102" t="s">
        <v>51</v>
      </c>
      <c r="U395" s="102" t="s">
        <v>227</v>
      </c>
      <c r="V395" s="102" t="s">
        <v>52</v>
      </c>
      <c r="W395" s="94">
        <v>73.67</v>
      </c>
      <c r="X395" s="98">
        <v>54.79</v>
      </c>
      <c r="Y395" s="94">
        <v>6750</v>
      </c>
      <c r="Z395" s="94">
        <f>W395*Y395</f>
        <v>497272.5</v>
      </c>
      <c r="AA395" s="89">
        <v>11</v>
      </c>
      <c r="AB395" s="89">
        <v>34</v>
      </c>
      <c r="AC395" s="94">
        <f>(Z395*(100-AB395))/100</f>
        <v>328199.84999999998</v>
      </c>
      <c r="AD395" s="94">
        <f>IF(AND(AC395="",M395=""),0,IF((AC395=""),M395, IF( (M395=""),AC395,AC395+M395)))</f>
        <v>961799.85</v>
      </c>
      <c r="AE395" s="94">
        <f>IF( (X395=""),AD395*1,( M395+(SUM(AC395:AC395)) )*(X395/100) )</f>
        <v>526970.13781499991</v>
      </c>
      <c r="AF395" s="94">
        <v>50000000</v>
      </c>
      <c r="AG395" s="94">
        <f>IF((AF395-AE395) &gt; 1,0,IF((AF395-AE395)&lt;0,AE395-AF395,AF395-AE395))</f>
        <v>0</v>
      </c>
      <c r="AH395" s="94">
        <v>0.02</v>
      </c>
    </row>
    <row r="396" spans="1:34" s="73" customFormat="1" x14ac:dyDescent="0.55000000000000004">
      <c r="A396" s="108"/>
      <c r="B396" s="109"/>
      <c r="C396" s="102"/>
      <c r="D396" s="90"/>
      <c r="E396" s="102"/>
      <c r="F396" s="102"/>
      <c r="G396" s="102"/>
      <c r="H396" s="102"/>
      <c r="I396" s="98"/>
      <c r="J396" s="102"/>
      <c r="K396" s="94"/>
      <c r="L396" s="94"/>
      <c r="M396" s="94"/>
      <c r="N396" s="102">
        <v>2</v>
      </c>
      <c r="O396" s="111" t="s">
        <v>533</v>
      </c>
      <c r="P396" s="96"/>
      <c r="Q396" s="111" t="s">
        <v>534</v>
      </c>
      <c r="R396" s="111" t="s">
        <v>536</v>
      </c>
      <c r="S396" s="97" t="s">
        <v>538</v>
      </c>
      <c r="T396" s="102" t="s">
        <v>15159</v>
      </c>
      <c r="U396" s="102" t="s">
        <v>45</v>
      </c>
      <c r="V396" s="102" t="s">
        <v>52</v>
      </c>
      <c r="W396" s="94">
        <v>39.06</v>
      </c>
      <c r="X396" s="98">
        <v>29.05</v>
      </c>
      <c r="Y396" s="94">
        <v>2650</v>
      </c>
      <c r="Z396" s="94">
        <f>W396*Y396</f>
        <v>103509</v>
      </c>
      <c r="AA396" s="89">
        <v>11</v>
      </c>
      <c r="AB396" s="89">
        <v>12</v>
      </c>
      <c r="AC396" s="94">
        <f>(Z396*(100-AB396))/100</f>
        <v>91087.92</v>
      </c>
      <c r="AD396" s="94">
        <f>IF(AND(AC396="",M395=""),0,IF((AC396=""),M395, IF( (M395=""),AC396,AC396+M395)))</f>
        <v>724687.92</v>
      </c>
      <c r="AE396" s="94">
        <f>IF( (X396=""),AD396*1,( M395+(SUM(AC396:AC396)) )*(X396/100) )</f>
        <v>210521.84075999999</v>
      </c>
      <c r="AF396" s="94">
        <v>50000000</v>
      </c>
      <c r="AG396" s="94">
        <f>IF((AF396-AE396) &gt; 1,0,IF((AF396-AE396)&lt;0,AE396-AF396,AF396-AE396))</f>
        <v>0</v>
      </c>
      <c r="AH396" s="94">
        <v>0.02</v>
      </c>
    </row>
    <row r="397" spans="1:34" s="73" customFormat="1" x14ac:dyDescent="0.55000000000000004">
      <c r="A397" s="108"/>
      <c r="B397" s="109"/>
      <c r="C397" s="102"/>
      <c r="D397" s="90"/>
      <c r="E397" s="102"/>
      <c r="F397" s="102"/>
      <c r="G397" s="102"/>
      <c r="H397" s="102"/>
      <c r="I397" s="98"/>
      <c r="J397" s="102"/>
      <c r="K397" s="94"/>
      <c r="L397" s="94"/>
      <c r="M397" s="94"/>
      <c r="N397" s="102">
        <v>3</v>
      </c>
      <c r="O397" s="111" t="s">
        <v>533</v>
      </c>
      <c r="P397" s="96"/>
      <c r="Q397" s="111" t="s">
        <v>534</v>
      </c>
      <c r="R397" s="111" t="s">
        <v>536</v>
      </c>
      <c r="S397" s="97" t="s">
        <v>539</v>
      </c>
      <c r="T397" s="102" t="s">
        <v>15159</v>
      </c>
      <c r="U397" s="102" t="s">
        <v>45</v>
      </c>
      <c r="V397" s="102" t="s">
        <v>52</v>
      </c>
      <c r="W397" s="94">
        <v>21.73</v>
      </c>
      <c r="X397" s="98">
        <v>16.16</v>
      </c>
      <c r="Y397" s="94">
        <v>2650</v>
      </c>
      <c r="Z397" s="94">
        <f>W397*Y397</f>
        <v>57584.5</v>
      </c>
      <c r="AA397" s="89">
        <v>11</v>
      </c>
      <c r="AB397" s="89">
        <v>12</v>
      </c>
      <c r="AC397" s="94">
        <f>(Z397*(100-AB397))/100</f>
        <v>50674.36</v>
      </c>
      <c r="AD397" s="94">
        <f>IF(AND(AC397="",M395=""),0,IF((AC397=""),M395, IF( (M395=""),AC397,AC397+M395)))</f>
        <v>684274.36</v>
      </c>
      <c r="AE397" s="94">
        <f>IF( (X397=""),AD397*1,( M395+(SUM(AC397:AC397)) )*(X397/100) )</f>
        <v>110578.736576</v>
      </c>
      <c r="AF397" s="94">
        <v>50000000</v>
      </c>
      <c r="AG397" s="94">
        <f>IF((AF397-AE397) &gt; 1,0,IF((AF397-AE397)&lt;0,AE397-AF397,AF397-AE397))</f>
        <v>0</v>
      </c>
      <c r="AH397" s="94">
        <v>0.02</v>
      </c>
    </row>
    <row r="398" spans="1:34" s="73" customFormat="1" x14ac:dyDescent="0.55000000000000004">
      <c r="A398" s="108"/>
      <c r="B398" s="109">
        <v>204</v>
      </c>
      <c r="C398" s="102">
        <v>8210</v>
      </c>
      <c r="D398" s="90" t="s">
        <v>540</v>
      </c>
      <c r="E398" s="102" t="s">
        <v>34</v>
      </c>
      <c r="F398" s="102">
        <v>8286</v>
      </c>
      <c r="G398" s="102">
        <v>2</v>
      </c>
      <c r="H398" s="102">
        <v>1</v>
      </c>
      <c r="I398" s="98">
        <v>77</v>
      </c>
      <c r="J398" s="102" t="s">
        <v>38</v>
      </c>
      <c r="K398" s="94">
        <f>((G398*400)+(H398*100))+I398</f>
        <v>977</v>
      </c>
      <c r="L398" s="94">
        <v>275</v>
      </c>
      <c r="M398" s="94">
        <f>K398*L398</f>
        <v>268675</v>
      </c>
      <c r="N398" s="102"/>
      <c r="O398" s="111"/>
      <c r="P398" s="96"/>
      <c r="Q398" s="111"/>
      <c r="R398" s="111"/>
      <c r="S398" s="97"/>
      <c r="T398" s="102"/>
      <c r="U398" s="102"/>
      <c r="V398" s="102"/>
      <c r="W398" s="94"/>
      <c r="X398" s="98"/>
      <c r="Y398" s="94"/>
      <c r="Z398" s="94"/>
      <c r="AA398" s="89"/>
      <c r="AB398" s="89"/>
      <c r="AC398" s="94"/>
      <c r="AD398" s="94">
        <f>IF(AND(AC398="",M398=""),0,IF((AC398=""),M398,IF((M398=""),AC398,AC398+M398)))</f>
        <v>268675</v>
      </c>
      <c r="AE398" s="94">
        <f>IF( (X398=""),AD398*1,AD398*(X398/100) )</f>
        <v>268675</v>
      </c>
      <c r="AF398" s="94">
        <v>50000000</v>
      </c>
      <c r="AG398" s="94">
        <f>IF((AF398-AE398) &gt; 1,0,IF((AF398-AE398)&lt;0,AE398-AF398,AF398-AE398))</f>
        <v>0</v>
      </c>
      <c r="AH398" s="94">
        <v>0.01</v>
      </c>
    </row>
    <row r="399" spans="1:34" s="73" customFormat="1" x14ac:dyDescent="0.55000000000000004">
      <c r="A399" s="108"/>
      <c r="B399" s="109"/>
      <c r="C399" s="102"/>
      <c r="D399" s="90"/>
      <c r="E399" s="102"/>
      <c r="F399" s="102"/>
      <c r="G399" s="102"/>
      <c r="H399" s="102"/>
      <c r="I399" s="98"/>
      <c r="J399" s="102"/>
      <c r="K399" s="94"/>
      <c r="L399" s="94" t="s">
        <v>63</v>
      </c>
      <c r="M399" s="94">
        <f>SUM(M395:M398)</f>
        <v>902275</v>
      </c>
      <c r="N399" s="102"/>
      <c r="O399" s="111"/>
      <c r="P399" s="96"/>
      <c r="Q399" s="111"/>
      <c r="R399" s="111"/>
      <c r="S399" s="97"/>
      <c r="T399" s="102"/>
      <c r="U399" s="102"/>
      <c r="V399" s="102"/>
      <c r="W399" s="94"/>
      <c r="X399" s="98"/>
      <c r="Y399" s="94"/>
      <c r="Z399" s="94"/>
      <c r="AA399" s="89"/>
      <c r="AB399" s="89"/>
      <c r="AC399" s="94"/>
      <c r="AD399" s="94">
        <f>SUM(AD395:AD398)</f>
        <v>2639437.13</v>
      </c>
      <c r="AE399" s="94">
        <f>SUM(AE395:AE398)</f>
        <v>1116745.7151509998</v>
      </c>
      <c r="AF399" s="94"/>
      <c r="AG399" s="94">
        <f>SUM(AG395:AG398)</f>
        <v>0</v>
      </c>
      <c r="AH399" s="94"/>
    </row>
    <row r="400" spans="1:34" s="73" customFormat="1" x14ac:dyDescent="0.55000000000000004">
      <c r="A400" s="108" t="s">
        <v>541</v>
      </c>
      <c r="B400" s="109">
        <v>205</v>
      </c>
      <c r="C400" s="102">
        <v>7250</v>
      </c>
      <c r="D400" s="90" t="s">
        <v>542</v>
      </c>
      <c r="E400" s="102" t="s">
        <v>34</v>
      </c>
      <c r="F400" s="102">
        <v>23973</v>
      </c>
      <c r="G400" s="102">
        <v>1</v>
      </c>
      <c r="H400" s="102">
        <v>0</v>
      </c>
      <c r="I400" s="98">
        <v>0</v>
      </c>
      <c r="J400" s="102" t="s">
        <v>38</v>
      </c>
      <c r="K400" s="94">
        <f>((G400*400)+(H400*100))+I400</f>
        <v>400</v>
      </c>
      <c r="L400" s="94">
        <v>650</v>
      </c>
      <c r="M400" s="94">
        <f>K400*L400</f>
        <v>260000</v>
      </c>
      <c r="N400" s="102"/>
      <c r="O400" s="111"/>
      <c r="P400" s="96"/>
      <c r="Q400" s="111"/>
      <c r="R400" s="111"/>
      <c r="S400" s="97"/>
      <c r="T400" s="102"/>
      <c r="U400" s="102"/>
      <c r="V400" s="102"/>
      <c r="W400" s="94"/>
      <c r="X400" s="98"/>
      <c r="Y400" s="94"/>
      <c r="Z400" s="94"/>
      <c r="AA400" s="89"/>
      <c r="AB400" s="89"/>
      <c r="AC400" s="94"/>
      <c r="AD400" s="94">
        <f>IF(AND(AC400="",M400=""),0,IF((AC400=""),M400,IF((M400=""),AC400,AC400+M400)))</f>
        <v>260000</v>
      </c>
      <c r="AE400" s="94">
        <f>IF( (X400=""),AD400*1,AD400*(X400/100) )</f>
        <v>260000</v>
      </c>
      <c r="AF400" s="94">
        <v>50000000</v>
      </c>
      <c r="AG400" s="94">
        <f>IF((AF400-AE400) &gt; 1,0,IF((AF400-AE400)&lt;0,AE400-AF400,AF400-AE400))</f>
        <v>0</v>
      </c>
      <c r="AH400" s="94">
        <v>0.01</v>
      </c>
    </row>
    <row r="401" spans="1:34" s="73" customFormat="1" x14ac:dyDescent="0.55000000000000004">
      <c r="A401" s="108"/>
      <c r="B401" s="109"/>
      <c r="C401" s="102"/>
      <c r="D401" s="90"/>
      <c r="E401" s="102"/>
      <c r="F401" s="102"/>
      <c r="G401" s="102"/>
      <c r="H401" s="102"/>
      <c r="I401" s="98"/>
      <c r="J401" s="102"/>
      <c r="K401" s="94"/>
      <c r="L401" s="94" t="s">
        <v>63</v>
      </c>
      <c r="M401" s="94">
        <f>SUM(M400:M400)</f>
        <v>260000</v>
      </c>
      <c r="N401" s="102"/>
      <c r="O401" s="111"/>
      <c r="P401" s="96"/>
      <c r="Q401" s="111"/>
      <c r="R401" s="111"/>
      <c r="S401" s="97"/>
      <c r="T401" s="102"/>
      <c r="U401" s="102"/>
      <c r="V401" s="102"/>
      <c r="W401" s="94"/>
      <c r="X401" s="98"/>
      <c r="Y401" s="94"/>
      <c r="Z401" s="94"/>
      <c r="AA401" s="89"/>
      <c r="AB401" s="89"/>
      <c r="AC401" s="94"/>
      <c r="AD401" s="94">
        <f>SUM(AD400:AD400)</f>
        <v>260000</v>
      </c>
      <c r="AE401" s="94">
        <f>SUM(AE400:AE400)</f>
        <v>260000</v>
      </c>
      <c r="AF401" s="94"/>
      <c r="AG401" s="94">
        <f>SUM(AG400:AG400)</f>
        <v>0</v>
      </c>
      <c r="AH401" s="94"/>
    </row>
    <row r="402" spans="1:34" s="73" customFormat="1" x14ac:dyDescent="0.55000000000000004">
      <c r="A402" s="108" t="s">
        <v>522</v>
      </c>
      <c r="B402" s="109">
        <v>206</v>
      </c>
      <c r="C402" s="102">
        <v>5824</v>
      </c>
      <c r="D402" s="90" t="s">
        <v>545</v>
      </c>
      <c r="E402" s="102" t="s">
        <v>34</v>
      </c>
      <c r="F402" s="102">
        <v>3766</v>
      </c>
      <c r="G402" s="102">
        <v>0</v>
      </c>
      <c r="H402" s="102">
        <v>0</v>
      </c>
      <c r="I402" s="98">
        <v>58</v>
      </c>
      <c r="J402" s="102" t="s">
        <v>35</v>
      </c>
      <c r="K402" s="94">
        <f>((G402*400)+(H402*100))+I402</f>
        <v>58</v>
      </c>
      <c r="L402" s="94">
        <v>1250</v>
      </c>
      <c r="M402" s="94">
        <f>K402*L402</f>
        <v>72500</v>
      </c>
      <c r="N402" s="102">
        <v>1</v>
      </c>
      <c r="O402" s="111" t="s">
        <v>543</v>
      </c>
      <c r="P402" s="96">
        <v>5570800038190</v>
      </c>
      <c r="Q402" s="111" t="s">
        <v>544</v>
      </c>
      <c r="R402" s="111" t="s">
        <v>523</v>
      </c>
      <c r="S402" s="97" t="s">
        <v>546</v>
      </c>
      <c r="T402" s="102" t="s">
        <v>51</v>
      </c>
      <c r="U402" s="102" t="s">
        <v>45</v>
      </c>
      <c r="V402" s="102" t="s">
        <v>52</v>
      </c>
      <c r="W402" s="94">
        <v>226.72</v>
      </c>
      <c r="X402" s="98">
        <v>100</v>
      </c>
      <c r="Y402" s="94">
        <v>6750</v>
      </c>
      <c r="Z402" s="94">
        <f>W402*Y402</f>
        <v>1530360</v>
      </c>
      <c r="AA402" s="89">
        <v>6</v>
      </c>
      <c r="AB402" s="89">
        <v>6</v>
      </c>
      <c r="AC402" s="94">
        <f>(Z402*(100-AB402))/100</f>
        <v>1438538.4</v>
      </c>
      <c r="AD402" s="94">
        <f>IF(AND(AC402="",M402=""),0,IF((AC402=""),M402, IF( (M402=""),AC402,AC402+M402)))</f>
        <v>1511038.4</v>
      </c>
      <c r="AE402" s="94">
        <f>IF( (X402=""),AD402*1,( M402+(SUM(AC402:AC402)) )*(X402/100) )</f>
        <v>1511038.4</v>
      </c>
      <c r="AF402" s="94">
        <v>50000000</v>
      </c>
      <c r="AG402" s="94">
        <f>IF((AF402-AE402) &gt; 1,0,IF((AF402-AE402)&lt;0,AE402-AF402,AF402-AE402))</f>
        <v>0</v>
      </c>
      <c r="AH402" s="94">
        <v>0.02</v>
      </c>
    </row>
    <row r="403" spans="1:34" s="73" customFormat="1" x14ac:dyDescent="0.55000000000000004">
      <c r="A403" s="108"/>
      <c r="B403" s="109"/>
      <c r="C403" s="102"/>
      <c r="D403" s="90"/>
      <c r="E403" s="102"/>
      <c r="F403" s="102"/>
      <c r="G403" s="102"/>
      <c r="H403" s="102"/>
      <c r="I403" s="98"/>
      <c r="J403" s="102"/>
      <c r="K403" s="94"/>
      <c r="L403" s="94" t="s">
        <v>63</v>
      </c>
      <c r="M403" s="94">
        <f>SUM(M402:M402)</f>
        <v>72500</v>
      </c>
      <c r="N403" s="102"/>
      <c r="O403" s="111"/>
      <c r="P403" s="96"/>
      <c r="Q403" s="111"/>
      <c r="R403" s="111"/>
      <c r="S403" s="97"/>
      <c r="T403" s="102"/>
      <c r="U403" s="102"/>
      <c r="V403" s="102"/>
      <c r="W403" s="94"/>
      <c r="X403" s="98"/>
      <c r="Y403" s="94"/>
      <c r="Z403" s="94"/>
      <c r="AA403" s="89"/>
      <c r="AB403" s="89"/>
      <c r="AC403" s="94"/>
      <c r="AD403" s="94">
        <f>SUM(AD402:AD402)</f>
        <v>1511038.4</v>
      </c>
      <c r="AE403" s="94">
        <f>SUM(AE402:AE402)</f>
        <v>1511038.4</v>
      </c>
      <c r="AF403" s="94"/>
      <c r="AG403" s="94">
        <f>SUM(AG402:AG402)</f>
        <v>0</v>
      </c>
      <c r="AH403" s="94"/>
    </row>
    <row r="404" spans="1:34" s="73" customFormat="1" x14ac:dyDescent="0.55000000000000004">
      <c r="A404" s="108" t="s">
        <v>549</v>
      </c>
      <c r="B404" s="109">
        <v>207</v>
      </c>
      <c r="C404" s="102">
        <v>8031</v>
      </c>
      <c r="D404" s="90" t="s">
        <v>550</v>
      </c>
      <c r="E404" s="102" t="s">
        <v>34</v>
      </c>
      <c r="F404" s="102">
        <v>3643</v>
      </c>
      <c r="G404" s="102">
        <v>1</v>
      </c>
      <c r="H404" s="102">
        <v>1</v>
      </c>
      <c r="I404" s="98">
        <v>3</v>
      </c>
      <c r="J404" s="102" t="s">
        <v>35</v>
      </c>
      <c r="K404" s="94">
        <f>((G404*400)+(H404*100))+I404</f>
        <v>503</v>
      </c>
      <c r="L404" s="94">
        <v>375</v>
      </c>
      <c r="M404" s="94">
        <f>K404*L404</f>
        <v>188625</v>
      </c>
      <c r="N404" s="102">
        <v>1</v>
      </c>
      <c r="O404" s="111" t="s">
        <v>547</v>
      </c>
      <c r="P404" s="96">
        <v>1570700149230</v>
      </c>
      <c r="Q404" s="111" t="s">
        <v>548</v>
      </c>
      <c r="R404" s="111" t="s">
        <v>551</v>
      </c>
      <c r="S404" s="97" t="s">
        <v>552</v>
      </c>
      <c r="T404" s="102" t="s">
        <v>51</v>
      </c>
      <c r="U404" s="102" t="s">
        <v>74</v>
      </c>
      <c r="V404" s="102" t="s">
        <v>52</v>
      </c>
      <c r="W404" s="94">
        <v>228.48</v>
      </c>
      <c r="X404" s="98">
        <v>100</v>
      </c>
      <c r="Y404" s="94">
        <v>6750</v>
      </c>
      <c r="Z404" s="94">
        <f>W404*Y404</f>
        <v>1542240</v>
      </c>
      <c r="AA404" s="89">
        <v>21</v>
      </c>
      <c r="AB404" s="89">
        <v>93</v>
      </c>
      <c r="AC404" s="94">
        <f>(Z404*(100-AB404))/100</f>
        <v>107956.8</v>
      </c>
      <c r="AD404" s="94">
        <f>IF(AND(AC404="",M404=""),0,IF((AC404=""),M404, IF( (M404=""),AC404,AC404+M404)))</f>
        <v>296581.8</v>
      </c>
      <c r="AE404" s="94">
        <f>IF( (X404=""),AD404*1,( M404+(SUM(AC404:AC404)) )*(X404/100) )</f>
        <v>296581.8</v>
      </c>
      <c r="AF404" s="94">
        <v>50000000</v>
      </c>
      <c r="AG404" s="94">
        <f>IF((AF404-AE404) &gt; 1,0,IF((AF404-AE404)&lt;0,AE404-AF404,AF404-AE404))</f>
        <v>0</v>
      </c>
      <c r="AH404" s="94">
        <v>0.02</v>
      </c>
    </row>
    <row r="405" spans="1:34" s="73" customFormat="1" x14ac:dyDescent="0.55000000000000004">
      <c r="A405" s="108"/>
      <c r="B405" s="109"/>
      <c r="C405" s="102"/>
      <c r="D405" s="90"/>
      <c r="E405" s="102"/>
      <c r="F405" s="102"/>
      <c r="G405" s="102"/>
      <c r="H405" s="102"/>
      <c r="I405" s="98"/>
      <c r="J405" s="102"/>
      <c r="K405" s="94"/>
      <c r="L405" s="94" t="s">
        <v>63</v>
      </c>
      <c r="M405" s="94">
        <f>SUM(M404:M404)</f>
        <v>188625</v>
      </c>
      <c r="N405" s="102"/>
      <c r="O405" s="111"/>
      <c r="P405" s="96"/>
      <c r="Q405" s="111"/>
      <c r="R405" s="111"/>
      <c r="S405" s="97"/>
      <c r="T405" s="102"/>
      <c r="U405" s="102"/>
      <c r="V405" s="102"/>
      <c r="W405" s="94"/>
      <c r="X405" s="98"/>
      <c r="Y405" s="94"/>
      <c r="Z405" s="94"/>
      <c r="AA405" s="89"/>
      <c r="AB405" s="89"/>
      <c r="AC405" s="94"/>
      <c r="AD405" s="94">
        <f>SUM(AD404:AD404)</f>
        <v>296581.8</v>
      </c>
      <c r="AE405" s="94">
        <f>SUM(AE404:AE404)</f>
        <v>296581.8</v>
      </c>
      <c r="AF405" s="94"/>
      <c r="AG405" s="94">
        <f>SUM(AG404:AG404)</f>
        <v>0</v>
      </c>
      <c r="AH405" s="94"/>
    </row>
    <row r="406" spans="1:34" s="73" customFormat="1" x14ac:dyDescent="0.55000000000000004">
      <c r="A406" s="108" t="s">
        <v>553</v>
      </c>
      <c r="B406" s="109">
        <v>208</v>
      </c>
      <c r="C406" s="102">
        <v>10088</v>
      </c>
      <c r="D406" s="90" t="s">
        <v>554</v>
      </c>
      <c r="E406" s="102" t="s">
        <v>37</v>
      </c>
      <c r="F406" s="102">
        <v>5312</v>
      </c>
      <c r="G406" s="102">
        <v>1</v>
      </c>
      <c r="H406" s="102">
        <v>3</v>
      </c>
      <c r="I406" s="98">
        <v>99</v>
      </c>
      <c r="J406" s="102" t="s">
        <v>38</v>
      </c>
      <c r="K406" s="94">
        <f>((G406*400)+(H406*100))+I406</f>
        <v>799</v>
      </c>
      <c r="L406" s="94">
        <v>400</v>
      </c>
      <c r="M406" s="94">
        <f>K406*L406</f>
        <v>319600</v>
      </c>
      <c r="N406" s="102"/>
      <c r="O406" s="111"/>
      <c r="P406" s="96"/>
      <c r="Q406" s="111"/>
      <c r="R406" s="111"/>
      <c r="S406" s="97"/>
      <c r="T406" s="102"/>
      <c r="U406" s="102"/>
      <c r="V406" s="102"/>
      <c r="W406" s="94"/>
      <c r="X406" s="98"/>
      <c r="Y406" s="94"/>
      <c r="Z406" s="94"/>
      <c r="AA406" s="89"/>
      <c r="AB406" s="89"/>
      <c r="AC406" s="94"/>
      <c r="AD406" s="94">
        <f>IF(AND(AC406="",M406=""),0,IF((AC406=""),M406,IF((M406=""),AC406,AC406+M406)))</f>
        <v>319600</v>
      </c>
      <c r="AE406" s="94">
        <f>IF( (X406=""),AD406*1,AD406*(X406/100) )</f>
        <v>319600</v>
      </c>
      <c r="AF406" s="94">
        <v>0</v>
      </c>
      <c r="AG406" s="94">
        <f>IF((AF406-AE406) &gt; 1,0,IF((AF406-AE406)&lt;0,AE406-AF406,AF406-AE406))</f>
        <v>319600</v>
      </c>
      <c r="AH406" s="94">
        <v>0.01</v>
      </c>
    </row>
    <row r="407" spans="1:34" s="73" customFormat="1" x14ac:dyDescent="0.55000000000000004">
      <c r="A407" s="108"/>
      <c r="B407" s="109">
        <v>209</v>
      </c>
      <c r="C407" s="102">
        <v>10090</v>
      </c>
      <c r="D407" s="90" t="s">
        <v>555</v>
      </c>
      <c r="E407" s="102" t="s">
        <v>37</v>
      </c>
      <c r="F407" s="102">
        <v>5313</v>
      </c>
      <c r="G407" s="102">
        <v>1</v>
      </c>
      <c r="H407" s="102">
        <v>2</v>
      </c>
      <c r="I407" s="98">
        <v>35</v>
      </c>
      <c r="J407" s="102" t="s">
        <v>38</v>
      </c>
      <c r="K407" s="94">
        <f>((G407*400)+(H407*100))+I407</f>
        <v>635</v>
      </c>
      <c r="L407" s="94">
        <v>225</v>
      </c>
      <c r="M407" s="94">
        <f>K407*L407</f>
        <v>142875</v>
      </c>
      <c r="N407" s="102"/>
      <c r="O407" s="111"/>
      <c r="P407" s="96"/>
      <c r="Q407" s="111"/>
      <c r="R407" s="111"/>
      <c r="S407" s="97"/>
      <c r="T407" s="102"/>
      <c r="U407" s="102"/>
      <c r="V407" s="102"/>
      <c r="W407" s="94"/>
      <c r="X407" s="98"/>
      <c r="Y407" s="94"/>
      <c r="Z407" s="94"/>
      <c r="AA407" s="89"/>
      <c r="AB407" s="89"/>
      <c r="AC407" s="94"/>
      <c r="AD407" s="94">
        <f>IF(AND(AC407="",M407=""),0,IF((AC407=""),M407,IF((M407=""),AC407,AC407+M407)))</f>
        <v>142875</v>
      </c>
      <c r="AE407" s="94">
        <f>IF( (X407=""),AD407*1,AD407*(X407/100) )</f>
        <v>142875</v>
      </c>
      <c r="AF407" s="94">
        <v>0</v>
      </c>
      <c r="AG407" s="94">
        <f>IF((AF407-AE407) &gt; 1,0,IF((AF407-AE407)&lt;0,AE407-AF407,AF407-AE407))</f>
        <v>142875</v>
      </c>
      <c r="AH407" s="94">
        <v>0.01</v>
      </c>
    </row>
    <row r="408" spans="1:34" s="73" customFormat="1" x14ac:dyDescent="0.55000000000000004">
      <c r="A408" s="108"/>
      <c r="B408" s="109">
        <v>210</v>
      </c>
      <c r="C408" s="102">
        <v>10087</v>
      </c>
      <c r="D408" s="90" t="s">
        <v>556</v>
      </c>
      <c r="E408" s="102" t="s">
        <v>34</v>
      </c>
      <c r="F408" s="102">
        <v>8606</v>
      </c>
      <c r="G408" s="102">
        <v>2</v>
      </c>
      <c r="H408" s="102">
        <v>0</v>
      </c>
      <c r="I408" s="98">
        <v>37</v>
      </c>
      <c r="J408" s="102" t="s">
        <v>38</v>
      </c>
      <c r="K408" s="94">
        <f>((G408*400)+(H408*100))+I408</f>
        <v>837</v>
      </c>
      <c r="L408" s="94">
        <v>925</v>
      </c>
      <c r="M408" s="94">
        <f>K408*L408</f>
        <v>774225</v>
      </c>
      <c r="N408" s="102"/>
      <c r="O408" s="111"/>
      <c r="P408" s="96"/>
      <c r="Q408" s="111"/>
      <c r="R408" s="111"/>
      <c r="S408" s="97"/>
      <c r="T408" s="102"/>
      <c r="U408" s="102"/>
      <c r="V408" s="102"/>
      <c r="W408" s="94"/>
      <c r="X408" s="98"/>
      <c r="Y408" s="94"/>
      <c r="Z408" s="94"/>
      <c r="AA408" s="89"/>
      <c r="AB408" s="89"/>
      <c r="AC408" s="94"/>
      <c r="AD408" s="94">
        <f>IF(AND(AC408="",M408=""),0,IF((AC408=""),M408,IF((M408=""),AC408,AC408+M408)))</f>
        <v>774225</v>
      </c>
      <c r="AE408" s="94">
        <f>IF( (X408=""),AD408*1,AD408*(X408/100) )</f>
        <v>774225</v>
      </c>
      <c r="AF408" s="94">
        <v>50000000</v>
      </c>
      <c r="AG408" s="94">
        <f>IF((AF408-AE408) &gt; 1,0,IF((AF408-AE408)&lt;0,AE408-AF408,AF408-AE408))</f>
        <v>0</v>
      </c>
      <c r="AH408" s="94">
        <v>0.01</v>
      </c>
    </row>
    <row r="409" spans="1:34" s="73" customFormat="1" x14ac:dyDescent="0.55000000000000004">
      <c r="A409" s="108"/>
      <c r="B409" s="109"/>
      <c r="C409" s="102"/>
      <c r="D409" s="90"/>
      <c r="E409" s="102"/>
      <c r="F409" s="102"/>
      <c r="G409" s="102">
        <v>2</v>
      </c>
      <c r="H409" s="102">
        <v>0</v>
      </c>
      <c r="I409" s="98">
        <v>0</v>
      </c>
      <c r="J409" s="102" t="s">
        <v>38</v>
      </c>
      <c r="K409" s="94">
        <f>((G409*400)+(H409*100))+I409</f>
        <v>800</v>
      </c>
      <c r="L409" s="94">
        <v>925</v>
      </c>
      <c r="M409" s="94">
        <f>K409*L409</f>
        <v>740000</v>
      </c>
      <c r="N409" s="102"/>
      <c r="O409" s="111"/>
      <c r="P409" s="96"/>
      <c r="Q409" s="111"/>
      <c r="R409" s="111"/>
      <c r="S409" s="97"/>
      <c r="T409" s="102"/>
      <c r="U409" s="102"/>
      <c r="V409" s="102"/>
      <c r="W409" s="94"/>
      <c r="X409" s="98"/>
      <c r="Y409" s="94"/>
      <c r="Z409" s="94"/>
      <c r="AA409" s="89"/>
      <c r="AB409" s="89"/>
      <c r="AC409" s="94"/>
      <c r="AD409" s="94">
        <f>IF(AND(AC409="",M409=""),0,IF((AC409=""),M409,IF((M409=""),AC409,AC409+M409)))</f>
        <v>740000</v>
      </c>
      <c r="AE409" s="94">
        <f>IF( (X409=""),AD409*1,AD409*(X409/100) )</f>
        <v>740000</v>
      </c>
      <c r="AF409" s="94">
        <v>50000000</v>
      </c>
      <c r="AG409" s="94">
        <f>IF((AF409-AE409) &gt; 1,0,IF((AF409-AE409)&lt;0,AE409-AF409,AF409-AE409))</f>
        <v>0</v>
      </c>
      <c r="AH409" s="94">
        <v>0.01</v>
      </c>
    </row>
    <row r="410" spans="1:34" s="73" customFormat="1" x14ac:dyDescent="0.55000000000000004">
      <c r="A410" s="108" t="s">
        <v>553</v>
      </c>
      <c r="B410" s="109">
        <v>211</v>
      </c>
      <c r="C410" s="102">
        <v>10089</v>
      </c>
      <c r="D410" s="90" t="s">
        <v>572</v>
      </c>
      <c r="E410" s="102" t="s">
        <v>34</v>
      </c>
      <c r="F410" s="102">
        <v>23882</v>
      </c>
      <c r="G410" s="102">
        <v>0</v>
      </c>
      <c r="H410" s="102">
        <v>3</v>
      </c>
      <c r="I410" s="98">
        <v>84</v>
      </c>
      <c r="J410" s="102" t="s">
        <v>38</v>
      </c>
      <c r="K410" s="94">
        <f>((G410*400)+(H410*100))+I410</f>
        <v>384</v>
      </c>
      <c r="L410" s="94">
        <v>625</v>
      </c>
      <c r="M410" s="94">
        <f>K410*L410</f>
        <v>240000</v>
      </c>
      <c r="N410" s="102"/>
      <c r="O410" s="111"/>
      <c r="P410" s="96"/>
      <c r="Q410" s="111"/>
      <c r="R410" s="111"/>
      <c r="S410" s="97"/>
      <c r="T410" s="102"/>
      <c r="U410" s="102"/>
      <c r="V410" s="102"/>
      <c r="W410" s="94"/>
      <c r="X410" s="98"/>
      <c r="Y410" s="94"/>
      <c r="Z410" s="94"/>
      <c r="AA410" s="89"/>
      <c r="AB410" s="89"/>
      <c r="AC410" s="94"/>
      <c r="AD410" s="94">
        <f>IF(AND(AC410="",M410=""),0,IF((AC410=""),M410,IF((M410=""),AC410,AC410+M410)))</f>
        <v>240000</v>
      </c>
      <c r="AE410" s="94">
        <f>IF( (X410=""),AD410*1,AD410*(X410/100) )</f>
        <v>240000</v>
      </c>
      <c r="AF410" s="94">
        <v>50000000</v>
      </c>
      <c r="AG410" s="94">
        <f>IF((AF410-AE410) &gt; 1,0,IF((AF410-AE410)&lt;0,AE410-AF410,AF410-AE410))</f>
        <v>0</v>
      </c>
      <c r="AH410" s="94">
        <v>0.01</v>
      </c>
    </row>
    <row r="411" spans="1:34" s="73" customFormat="1" x14ac:dyDescent="0.55000000000000004">
      <c r="A411" s="108"/>
      <c r="B411" s="109"/>
      <c r="C411" s="102"/>
      <c r="D411" s="90"/>
      <c r="E411" s="102"/>
      <c r="F411" s="102"/>
      <c r="G411" s="102"/>
      <c r="H411" s="102"/>
      <c r="I411" s="98"/>
      <c r="J411" s="102"/>
      <c r="K411" s="94"/>
      <c r="L411" s="94" t="s">
        <v>63</v>
      </c>
      <c r="M411" s="94">
        <f>SUM(M406:M410)</f>
        <v>2216700</v>
      </c>
      <c r="N411" s="102"/>
      <c r="O411" s="111"/>
      <c r="P411" s="96"/>
      <c r="Q411" s="111"/>
      <c r="R411" s="111"/>
      <c r="S411" s="97"/>
      <c r="T411" s="102"/>
      <c r="U411" s="102"/>
      <c r="V411" s="102"/>
      <c r="W411" s="94"/>
      <c r="X411" s="98"/>
      <c r="Y411" s="94"/>
      <c r="Z411" s="94"/>
      <c r="AA411" s="89"/>
      <c r="AB411" s="89"/>
      <c r="AC411" s="94"/>
      <c r="AD411" s="94">
        <f>SUM(AD406:AD410)</f>
        <v>2216700</v>
      </c>
      <c r="AE411" s="94">
        <f>SUM(AE406:AE410)</f>
        <v>2216700</v>
      </c>
      <c r="AF411" s="94"/>
      <c r="AG411" s="94">
        <f>SUM(AG406:AG410)</f>
        <v>462475</v>
      </c>
      <c r="AH411" s="94"/>
    </row>
    <row r="412" spans="1:34" s="73" customFormat="1" x14ac:dyDescent="0.55000000000000004">
      <c r="A412" s="108" t="s">
        <v>559</v>
      </c>
      <c r="B412" s="109">
        <v>212</v>
      </c>
      <c r="C412" s="102">
        <v>7772</v>
      </c>
      <c r="D412" s="90" t="s">
        <v>560</v>
      </c>
      <c r="E412" s="102" t="s">
        <v>34</v>
      </c>
      <c r="F412" s="102">
        <v>19624</v>
      </c>
      <c r="G412" s="102">
        <v>2</v>
      </c>
      <c r="H412" s="102">
        <v>0</v>
      </c>
      <c r="I412" s="98">
        <v>37.6</v>
      </c>
      <c r="J412" s="102" t="s">
        <v>38</v>
      </c>
      <c r="K412" s="94">
        <f>((G412*400)+(H412*100))+I412</f>
        <v>837.6</v>
      </c>
      <c r="L412" s="94">
        <v>850</v>
      </c>
      <c r="M412" s="94">
        <f>K412*L412</f>
        <v>711960</v>
      </c>
      <c r="N412" s="102"/>
      <c r="O412" s="111"/>
      <c r="P412" s="96"/>
      <c r="Q412" s="111"/>
      <c r="R412" s="111"/>
      <c r="S412" s="97"/>
      <c r="T412" s="102"/>
      <c r="U412" s="102"/>
      <c r="V412" s="102"/>
      <c r="W412" s="94"/>
      <c r="X412" s="98"/>
      <c r="Y412" s="94"/>
      <c r="Z412" s="94"/>
      <c r="AA412" s="89"/>
      <c r="AB412" s="89"/>
      <c r="AC412" s="94"/>
      <c r="AD412" s="94">
        <f>IF(AND(AC412="",M412=""),0,IF((AC412=""),M412,IF((M412=""),AC412,AC412+M412)))</f>
        <v>711960</v>
      </c>
      <c r="AE412" s="94">
        <f>IF( (X412=""),AD412*1,AD412*(X412/100) )</f>
        <v>711960</v>
      </c>
      <c r="AF412" s="94">
        <v>50000000</v>
      </c>
      <c r="AG412" s="94">
        <f>IF((AF412-AE412) &gt; 1,0,IF((AF412-AE412)&lt;0,AE412-AF412,AF412-AE412))</f>
        <v>0</v>
      </c>
      <c r="AH412" s="94">
        <v>0.01</v>
      </c>
    </row>
    <row r="413" spans="1:34" s="73" customFormat="1" x14ac:dyDescent="0.55000000000000004">
      <c r="A413" s="108"/>
      <c r="B413" s="109"/>
      <c r="C413" s="102"/>
      <c r="D413" s="90"/>
      <c r="E413" s="102"/>
      <c r="F413" s="102"/>
      <c r="G413" s="102"/>
      <c r="H413" s="102"/>
      <c r="I413" s="98"/>
      <c r="J413" s="102"/>
      <c r="K413" s="94"/>
      <c r="L413" s="94" t="s">
        <v>63</v>
      </c>
      <c r="M413" s="94">
        <f>SUM(M412:M412)</f>
        <v>711960</v>
      </c>
      <c r="N413" s="102"/>
      <c r="O413" s="111"/>
      <c r="P413" s="96"/>
      <c r="Q413" s="111"/>
      <c r="R413" s="111"/>
      <c r="S413" s="97"/>
      <c r="T413" s="102"/>
      <c r="U413" s="102"/>
      <c r="V413" s="102"/>
      <c r="W413" s="94"/>
      <c r="X413" s="98"/>
      <c r="Y413" s="94"/>
      <c r="Z413" s="94"/>
      <c r="AA413" s="89"/>
      <c r="AB413" s="89"/>
      <c r="AC413" s="94"/>
      <c r="AD413" s="94">
        <f>SUM(AD412:AD412)</f>
        <v>711960</v>
      </c>
      <c r="AE413" s="94">
        <f>SUM(AE412:AE412)</f>
        <v>711960</v>
      </c>
      <c r="AF413" s="94"/>
      <c r="AG413" s="94">
        <f>SUM(AG412:AG412)</f>
        <v>0</v>
      </c>
      <c r="AH413" s="94"/>
    </row>
    <row r="414" spans="1:34" s="73" customFormat="1" x14ac:dyDescent="0.55000000000000004">
      <c r="A414" s="108" t="s">
        <v>567</v>
      </c>
      <c r="B414" s="109">
        <v>213</v>
      </c>
      <c r="C414" s="102">
        <v>6919</v>
      </c>
      <c r="D414" s="90" t="s">
        <v>568</v>
      </c>
      <c r="E414" s="102" t="s">
        <v>34</v>
      </c>
      <c r="F414" s="102">
        <v>23269</v>
      </c>
      <c r="G414" s="102">
        <v>0</v>
      </c>
      <c r="H414" s="102">
        <v>2</v>
      </c>
      <c r="I414" s="98">
        <v>16</v>
      </c>
      <c r="J414" s="102" t="s">
        <v>35</v>
      </c>
      <c r="K414" s="94">
        <f>((G414*400)+(H414*100))+I414</f>
        <v>216</v>
      </c>
      <c r="L414" s="94">
        <v>1600</v>
      </c>
      <c r="M414" s="94">
        <f>K414*L414</f>
        <v>345600</v>
      </c>
      <c r="N414" s="102">
        <v>1</v>
      </c>
      <c r="O414" s="111" t="s">
        <v>565</v>
      </c>
      <c r="P414" s="96">
        <v>3570800025032</v>
      </c>
      <c r="Q414" s="111" t="s">
        <v>566</v>
      </c>
      <c r="R414" s="111" t="s">
        <v>569</v>
      </c>
      <c r="S414" s="97"/>
      <c r="T414" s="102" t="s">
        <v>55</v>
      </c>
      <c r="U414" s="102" t="s">
        <v>45</v>
      </c>
      <c r="V414" s="102" t="s">
        <v>52</v>
      </c>
      <c r="W414" s="94">
        <v>42.24</v>
      </c>
      <c r="X414" s="98">
        <v>4.41</v>
      </c>
      <c r="Y414" s="94">
        <v>0</v>
      </c>
      <c r="Z414" s="94">
        <f>W414*Y414</f>
        <v>0</v>
      </c>
      <c r="AA414" s="89">
        <v>2</v>
      </c>
      <c r="AB414" s="89">
        <v>2</v>
      </c>
      <c r="AC414" s="94">
        <f>(Z414*(100-AB414))/100</f>
        <v>0</v>
      </c>
      <c r="AD414" s="94">
        <f>IF(AND(AC414="",M414=""),0,IF((AC414=""),M414, IF( (M414=""),AC414,AC414+M414)))</f>
        <v>345600</v>
      </c>
      <c r="AE414" s="94">
        <f>IF( (X414=""),AD414*1,( M414+(SUM(AC414:AC414)) )*(X414/100) )</f>
        <v>15240.960000000001</v>
      </c>
      <c r="AF414" s="94">
        <v>50000000</v>
      </c>
      <c r="AG414" s="94">
        <f>IF((AF414-AE414) &gt; 1,0,IF((AF414-AE414)&lt;0,AE414-AF414,AF414-AE414))</f>
        <v>0</v>
      </c>
      <c r="AH414" s="94">
        <v>0.02</v>
      </c>
    </row>
    <row r="415" spans="1:34" s="73" customFormat="1" x14ac:dyDescent="0.55000000000000004">
      <c r="A415" s="108"/>
      <c r="B415" s="109"/>
      <c r="C415" s="102"/>
      <c r="D415" s="90"/>
      <c r="E415" s="102"/>
      <c r="F415" s="102"/>
      <c r="G415" s="102"/>
      <c r="H415" s="102"/>
      <c r="I415" s="98"/>
      <c r="J415" s="102"/>
      <c r="K415" s="94"/>
      <c r="L415" s="94"/>
      <c r="M415" s="94"/>
      <c r="N415" s="102">
        <v>2</v>
      </c>
      <c r="O415" s="111" t="s">
        <v>565</v>
      </c>
      <c r="P415" s="96">
        <v>3570800025032</v>
      </c>
      <c r="Q415" s="111" t="s">
        <v>566</v>
      </c>
      <c r="R415" s="111" t="s">
        <v>569</v>
      </c>
      <c r="S415" s="97"/>
      <c r="T415" s="102" t="s">
        <v>343</v>
      </c>
      <c r="U415" s="102" t="s">
        <v>45</v>
      </c>
      <c r="V415" s="102" t="s">
        <v>52</v>
      </c>
      <c r="W415" s="94">
        <v>33.659999999999997</v>
      </c>
      <c r="X415" s="98">
        <v>3.51</v>
      </c>
      <c r="Y415" s="94">
        <v>5600</v>
      </c>
      <c r="Z415" s="94">
        <f>W415*Y415</f>
        <v>188495.99999999997</v>
      </c>
      <c r="AA415" s="89">
        <v>2</v>
      </c>
      <c r="AB415" s="89">
        <v>2</v>
      </c>
      <c r="AC415" s="94">
        <f>(Z415*(100-AB415))/100</f>
        <v>184726.07999999996</v>
      </c>
      <c r="AD415" s="94">
        <f>IF(AND(AC415="",M414=""),0,IF((AC415=""),M414, IF( (M414=""),AC415,AC415+M414)))</f>
        <v>530326.07999999996</v>
      </c>
      <c r="AE415" s="94">
        <f>IF( (X415=""),AD415*1,( M414+(SUM(AC415:AC415)) )*(X415/100) )</f>
        <v>18614.445408</v>
      </c>
      <c r="AF415" s="94">
        <v>50000000</v>
      </c>
      <c r="AG415" s="94">
        <f>IF((AF415-AE415) &gt; 1,0,IF((AF415-AE415)&lt;0,AE415-AF415,AF415-AE415))</f>
        <v>0</v>
      </c>
      <c r="AH415" s="94">
        <v>0.02</v>
      </c>
    </row>
    <row r="416" spans="1:34" s="73" customFormat="1" x14ac:dyDescent="0.55000000000000004">
      <c r="A416" s="108"/>
      <c r="B416" s="109"/>
      <c r="C416" s="102"/>
      <c r="D416" s="90"/>
      <c r="E416" s="102"/>
      <c r="F416" s="102"/>
      <c r="G416" s="102"/>
      <c r="H416" s="102"/>
      <c r="I416" s="98"/>
      <c r="J416" s="102"/>
      <c r="K416" s="94"/>
      <c r="L416" s="94"/>
      <c r="M416" s="94"/>
      <c r="N416" s="102">
        <v>3</v>
      </c>
      <c r="O416" s="111" t="s">
        <v>565</v>
      </c>
      <c r="P416" s="96">
        <v>3570800025032</v>
      </c>
      <c r="Q416" s="111" t="s">
        <v>566</v>
      </c>
      <c r="R416" s="111" t="s">
        <v>569</v>
      </c>
      <c r="S416" s="97" t="s">
        <v>570</v>
      </c>
      <c r="T416" s="102" t="s">
        <v>51</v>
      </c>
      <c r="U416" s="102" t="s">
        <v>45</v>
      </c>
      <c r="V416" s="102" t="s">
        <v>52</v>
      </c>
      <c r="W416" s="94">
        <v>810</v>
      </c>
      <c r="X416" s="98">
        <v>84.48</v>
      </c>
      <c r="Y416" s="94">
        <v>6750</v>
      </c>
      <c r="Z416" s="94">
        <f>W416*Y416</f>
        <v>5467500</v>
      </c>
      <c r="AA416" s="89">
        <v>6</v>
      </c>
      <c r="AB416" s="89">
        <v>6</v>
      </c>
      <c r="AC416" s="94">
        <f>(Z416*(100-AB416))/100</f>
        <v>5139450</v>
      </c>
      <c r="AD416" s="94">
        <f>IF(AND(AC416="",M414=""),0,IF((AC416=""),M414, IF( (M414=""),AC416,AC416+M414)))</f>
        <v>5485050</v>
      </c>
      <c r="AE416" s="94">
        <f>IF( (X416=""),AD416*1,( M414+(SUM(AC416:AC416)) )*(X416/100) )</f>
        <v>4633770.24</v>
      </c>
      <c r="AF416" s="94">
        <v>50000000</v>
      </c>
      <c r="AG416" s="94">
        <f>IF((AF416-AE416) &gt; 1,0,IF((AF416-AE416)&lt;0,AE416-AF416,AF416-AE416))</f>
        <v>0</v>
      </c>
      <c r="AH416" s="94">
        <v>0.02</v>
      </c>
    </row>
    <row r="417" spans="1:34" s="73" customFormat="1" x14ac:dyDescent="0.55000000000000004">
      <c r="A417" s="108"/>
      <c r="B417" s="109"/>
      <c r="C417" s="102"/>
      <c r="D417" s="90"/>
      <c r="E417" s="102"/>
      <c r="F417" s="102"/>
      <c r="G417" s="102"/>
      <c r="H417" s="102"/>
      <c r="I417" s="98"/>
      <c r="J417" s="102"/>
      <c r="K417" s="94"/>
      <c r="L417" s="94"/>
      <c r="M417" s="94"/>
      <c r="N417" s="102">
        <v>4</v>
      </c>
      <c r="O417" s="111" t="s">
        <v>565</v>
      </c>
      <c r="P417" s="96">
        <v>3570800025032</v>
      </c>
      <c r="Q417" s="111" t="s">
        <v>566</v>
      </c>
      <c r="R417" s="111" t="s">
        <v>569</v>
      </c>
      <c r="S417" s="97" t="s">
        <v>571</v>
      </c>
      <c r="T417" s="102" t="s">
        <v>55</v>
      </c>
      <c r="U417" s="102" t="s">
        <v>45</v>
      </c>
      <c r="V417" s="102" t="s">
        <v>52</v>
      </c>
      <c r="W417" s="94">
        <v>72.930000000000007</v>
      </c>
      <c r="X417" s="98">
        <v>7.61</v>
      </c>
      <c r="Y417" s="94">
        <v>0</v>
      </c>
      <c r="Z417" s="94">
        <f>W417*Y417</f>
        <v>0</v>
      </c>
      <c r="AA417" s="89">
        <v>6</v>
      </c>
      <c r="AB417" s="89">
        <v>6</v>
      </c>
      <c r="AC417" s="94">
        <f>(Z417*(100-AB417))/100</f>
        <v>0</v>
      </c>
      <c r="AD417" s="94">
        <f>IF(AND(AC417="",M414=""),0,IF((AC417=""),M414, IF( (M414=""),AC417,AC417+M414)))</f>
        <v>345600</v>
      </c>
      <c r="AE417" s="94">
        <f>IF( (X417=""),AD417*1,( M414+(SUM(AC417:AC417)) )*(X417/100) )</f>
        <v>26300.16</v>
      </c>
      <c r="AF417" s="94">
        <v>50000000</v>
      </c>
      <c r="AG417" s="94">
        <f>IF((AF417-AE417) &gt; 1,0,IF((AF417-AE417)&lt;0,AE417-AF417,AF417-AE417))</f>
        <v>0</v>
      </c>
      <c r="AH417" s="94">
        <v>0.02</v>
      </c>
    </row>
    <row r="418" spans="1:34" s="73" customFormat="1" x14ac:dyDescent="0.55000000000000004">
      <c r="A418" s="108"/>
      <c r="B418" s="109"/>
      <c r="C418" s="102"/>
      <c r="D418" s="90"/>
      <c r="E418" s="102"/>
      <c r="F418" s="102"/>
      <c r="G418" s="102"/>
      <c r="H418" s="102"/>
      <c r="I418" s="98"/>
      <c r="J418" s="102"/>
      <c r="K418" s="94"/>
      <c r="L418" s="94" t="s">
        <v>63</v>
      </c>
      <c r="M418" s="94">
        <f>SUM(M414:M417)</f>
        <v>345600</v>
      </c>
      <c r="N418" s="102"/>
      <c r="O418" s="111"/>
      <c r="P418" s="96"/>
      <c r="Q418" s="111"/>
      <c r="R418" s="111"/>
      <c r="S418" s="97"/>
      <c r="T418" s="102"/>
      <c r="U418" s="102"/>
      <c r="V418" s="102"/>
      <c r="W418" s="94"/>
      <c r="X418" s="98"/>
      <c r="Y418" s="94"/>
      <c r="Z418" s="94"/>
      <c r="AA418" s="89"/>
      <c r="AB418" s="89"/>
      <c r="AC418" s="94"/>
      <c r="AD418" s="94">
        <f>SUM(AD414:AD417)</f>
        <v>6706576.0800000001</v>
      </c>
      <c r="AE418" s="94">
        <f>SUM(AE414:AE417)</f>
        <v>4693925.805408</v>
      </c>
      <c r="AF418" s="94"/>
      <c r="AG418" s="94">
        <f>SUM(AG414:AG417)</f>
        <v>0</v>
      </c>
      <c r="AH418" s="94"/>
    </row>
    <row r="419" spans="1:34" s="73" customFormat="1" x14ac:dyDescent="0.55000000000000004">
      <c r="A419" s="108" t="s">
        <v>553</v>
      </c>
      <c r="B419" s="109">
        <v>214</v>
      </c>
      <c r="C419" s="102">
        <v>10089</v>
      </c>
      <c r="D419" s="90" t="s">
        <v>572</v>
      </c>
      <c r="E419" s="102" t="s">
        <v>34</v>
      </c>
      <c r="F419" s="102">
        <v>23882</v>
      </c>
      <c r="G419" s="102">
        <v>0</v>
      </c>
      <c r="H419" s="102">
        <v>3</v>
      </c>
      <c r="I419" s="98">
        <v>84</v>
      </c>
      <c r="J419" s="102" t="s">
        <v>38</v>
      </c>
      <c r="K419" s="94">
        <f>((G419*400)+(H419*100))+I419</f>
        <v>384</v>
      </c>
      <c r="L419" s="94">
        <v>625</v>
      </c>
      <c r="M419" s="94">
        <f>K419*L419</f>
        <v>240000</v>
      </c>
      <c r="N419" s="102"/>
      <c r="O419" s="111"/>
      <c r="P419" s="96"/>
      <c r="Q419" s="111"/>
      <c r="R419" s="111"/>
      <c r="S419" s="97"/>
      <c r="T419" s="102"/>
      <c r="U419" s="102"/>
      <c r="V419" s="102"/>
      <c r="W419" s="94"/>
      <c r="X419" s="98"/>
      <c r="Y419" s="94"/>
      <c r="Z419" s="94"/>
      <c r="AA419" s="89"/>
      <c r="AB419" s="89"/>
      <c r="AC419" s="94"/>
      <c r="AD419" s="94">
        <f>IF(AND(AC419="",M419=""),0,IF((AC419=""),M419,IF((M419=""),AC419,AC419+M419)))</f>
        <v>240000</v>
      </c>
      <c r="AE419" s="94">
        <f>IF( (X419=""),AD419*1,AD419*(X419/100) )</f>
        <v>240000</v>
      </c>
      <c r="AF419" s="94">
        <v>50000000</v>
      </c>
      <c r="AG419" s="94">
        <f>IF((AF419-AE419) &gt; 1,0,IF((AF419-AE419)&lt;0,AE419-AF419,AF419-AE419))</f>
        <v>0</v>
      </c>
      <c r="AH419" s="94">
        <v>0.01</v>
      </c>
    </row>
    <row r="420" spans="1:34" s="73" customFormat="1" x14ac:dyDescent="0.55000000000000004">
      <c r="A420" s="108"/>
      <c r="B420" s="109"/>
      <c r="C420" s="102"/>
      <c r="D420" s="90"/>
      <c r="E420" s="102"/>
      <c r="F420" s="102"/>
      <c r="G420" s="102"/>
      <c r="H420" s="102"/>
      <c r="I420" s="98"/>
      <c r="J420" s="102"/>
      <c r="K420" s="94"/>
      <c r="L420" s="94" t="s">
        <v>63</v>
      </c>
      <c r="M420" s="94">
        <f>SUM(M419:M419)</f>
        <v>240000</v>
      </c>
      <c r="N420" s="102"/>
      <c r="O420" s="111"/>
      <c r="P420" s="96"/>
      <c r="Q420" s="111"/>
      <c r="R420" s="111"/>
      <c r="S420" s="97"/>
      <c r="T420" s="102"/>
      <c r="U420" s="102"/>
      <c r="V420" s="102"/>
      <c r="W420" s="94"/>
      <c r="X420" s="98"/>
      <c r="Y420" s="94"/>
      <c r="Z420" s="94"/>
      <c r="AA420" s="89"/>
      <c r="AB420" s="89"/>
      <c r="AC420" s="94"/>
      <c r="AD420" s="94">
        <f>SUM(AD419:AD419)</f>
        <v>240000</v>
      </c>
      <c r="AE420" s="94">
        <f>SUM(AE419:AE419)</f>
        <v>240000</v>
      </c>
      <c r="AF420" s="94"/>
      <c r="AG420" s="94">
        <f>SUM(AG419:AG419)</f>
        <v>0</v>
      </c>
      <c r="AH420" s="94"/>
    </row>
    <row r="421" spans="1:34" s="73" customFormat="1" x14ac:dyDescent="0.55000000000000004">
      <c r="A421" s="108" t="s">
        <v>573</v>
      </c>
      <c r="B421" s="109">
        <v>215</v>
      </c>
      <c r="C421" s="102">
        <v>9429</v>
      </c>
      <c r="D421" s="90" t="s">
        <v>574</v>
      </c>
      <c r="E421" s="102" t="s">
        <v>34</v>
      </c>
      <c r="F421" s="102">
        <v>25259</v>
      </c>
      <c r="G421" s="102">
        <v>2</v>
      </c>
      <c r="H421" s="102">
        <v>0</v>
      </c>
      <c r="I421" s="98">
        <v>0</v>
      </c>
      <c r="J421" s="102" t="s">
        <v>38</v>
      </c>
      <c r="K421" s="94">
        <f>((G421*400)+(H421*100))+I421</f>
        <v>800</v>
      </c>
      <c r="L421" s="94">
        <v>1000</v>
      </c>
      <c r="M421" s="94">
        <f>K421*L421</f>
        <v>800000</v>
      </c>
      <c r="N421" s="102"/>
      <c r="O421" s="111"/>
      <c r="P421" s="96"/>
      <c r="Q421" s="111"/>
      <c r="R421" s="111"/>
      <c r="S421" s="97"/>
      <c r="T421" s="102"/>
      <c r="U421" s="102"/>
      <c r="V421" s="102"/>
      <c r="W421" s="94"/>
      <c r="X421" s="98"/>
      <c r="Y421" s="94"/>
      <c r="Z421" s="94"/>
      <c r="AA421" s="89"/>
      <c r="AB421" s="89"/>
      <c r="AC421" s="94"/>
      <c r="AD421" s="94">
        <f>IF(AND(AC421="",M421=""),0,IF((AC421=""),M421,IF((M421=""),AC421,AC421+M421)))</f>
        <v>800000</v>
      </c>
      <c r="AE421" s="94">
        <f>IF( (X421=""),AD421*1,AD421*(X421/100) )</f>
        <v>800000</v>
      </c>
      <c r="AF421" s="94">
        <v>50000000</v>
      </c>
      <c r="AG421" s="94">
        <f>IF((AF421-AE421) &gt; 1,0,IF((AF421-AE421)&lt;0,AE421-AF421,AF421-AE421))</f>
        <v>0</v>
      </c>
      <c r="AH421" s="94">
        <v>0.01</v>
      </c>
    </row>
    <row r="422" spans="1:34" s="73" customFormat="1" x14ac:dyDescent="0.55000000000000004">
      <c r="A422" s="108"/>
      <c r="B422" s="109"/>
      <c r="C422" s="102"/>
      <c r="D422" s="90"/>
      <c r="E422" s="102"/>
      <c r="F422" s="102"/>
      <c r="G422" s="102"/>
      <c r="H422" s="102"/>
      <c r="I422" s="98"/>
      <c r="J422" s="102"/>
      <c r="K422" s="94"/>
      <c r="L422" s="94" t="s">
        <v>63</v>
      </c>
      <c r="M422" s="94">
        <f>SUM(M421:M421)</f>
        <v>800000</v>
      </c>
      <c r="N422" s="102"/>
      <c r="O422" s="111"/>
      <c r="P422" s="96"/>
      <c r="Q422" s="111"/>
      <c r="R422" s="111"/>
      <c r="S422" s="97"/>
      <c r="T422" s="102"/>
      <c r="U422" s="102"/>
      <c r="V422" s="102"/>
      <c r="W422" s="94"/>
      <c r="X422" s="98"/>
      <c r="Y422" s="94"/>
      <c r="Z422" s="94"/>
      <c r="AA422" s="89"/>
      <c r="AB422" s="89"/>
      <c r="AC422" s="94"/>
      <c r="AD422" s="94">
        <f>SUM(AD421:AD421)</f>
        <v>800000</v>
      </c>
      <c r="AE422" s="94">
        <f>SUM(AE421:AE421)</f>
        <v>800000</v>
      </c>
      <c r="AF422" s="94"/>
      <c r="AG422" s="94">
        <f>SUM(AG421:AG421)</f>
        <v>0</v>
      </c>
      <c r="AH422" s="94"/>
    </row>
    <row r="423" spans="1:34" s="73" customFormat="1" x14ac:dyDescent="0.55000000000000004">
      <c r="A423" s="108" t="s">
        <v>559</v>
      </c>
      <c r="B423" s="109">
        <v>216</v>
      </c>
      <c r="C423" s="102">
        <v>7799</v>
      </c>
      <c r="D423" s="90" t="s">
        <v>575</v>
      </c>
      <c r="E423" s="102" t="s">
        <v>34</v>
      </c>
      <c r="F423" s="102">
        <v>26821</v>
      </c>
      <c r="G423" s="102">
        <v>0</v>
      </c>
      <c r="H423" s="102">
        <v>1</v>
      </c>
      <c r="I423" s="98">
        <v>50</v>
      </c>
      <c r="J423" s="102" t="s">
        <v>35</v>
      </c>
      <c r="K423" s="94">
        <f>((G423*400)+(H423*100))+I423</f>
        <v>150</v>
      </c>
      <c r="L423" s="94">
        <v>1250</v>
      </c>
      <c r="M423" s="94">
        <f>K423*L423</f>
        <v>187500</v>
      </c>
      <c r="N423" s="102">
        <v>1</v>
      </c>
      <c r="O423" s="111" t="s">
        <v>557</v>
      </c>
      <c r="P423" s="96">
        <v>8570873008651</v>
      </c>
      <c r="Q423" s="111" t="s">
        <v>558</v>
      </c>
      <c r="R423" s="111" t="s">
        <v>564</v>
      </c>
      <c r="S423" s="97"/>
      <c r="T423" s="102" t="s">
        <v>51</v>
      </c>
      <c r="U423" s="102" t="s">
        <v>45</v>
      </c>
      <c r="V423" s="102" t="s">
        <v>52</v>
      </c>
      <c r="W423" s="94">
        <v>107.16</v>
      </c>
      <c r="X423" s="98">
        <v>70.41</v>
      </c>
      <c r="Y423" s="94">
        <v>6750</v>
      </c>
      <c r="Z423" s="94">
        <f>W423*Y423</f>
        <v>723330</v>
      </c>
      <c r="AA423" s="89">
        <v>2</v>
      </c>
      <c r="AB423" s="89">
        <v>2</v>
      </c>
      <c r="AC423" s="94">
        <f>(Z423*(100-AB423))/100</f>
        <v>708863.4</v>
      </c>
      <c r="AD423" s="94">
        <f>IF(AND(AC423="",M414=""),0,IF((AC423=""),M414, IF( (M414=""),AC423,AC423+M414)))</f>
        <v>1054463.3999999999</v>
      </c>
      <c r="AE423" s="94">
        <f>IF( (X423=""),AD423*1,( M414+(SUM(AC423:AC423)) )*(X423/100) )</f>
        <v>742447.67993999983</v>
      </c>
      <c r="AF423" s="94">
        <v>50000000</v>
      </c>
      <c r="AG423" s="94">
        <f>IF((AF423-AE423) &gt; 1,0,IF((AF423-AE423)&lt;0,AE423-AF423,AF423-AE423))</f>
        <v>0</v>
      </c>
      <c r="AH423" s="94">
        <v>0.02</v>
      </c>
    </row>
    <row r="424" spans="1:34" s="73" customFormat="1" x14ac:dyDescent="0.55000000000000004">
      <c r="A424" s="108"/>
      <c r="B424" s="109"/>
      <c r="C424" s="102"/>
      <c r="D424" s="90"/>
      <c r="E424" s="102"/>
      <c r="F424" s="102"/>
      <c r="G424" s="102"/>
      <c r="H424" s="102"/>
      <c r="I424" s="98"/>
      <c r="J424" s="102"/>
      <c r="K424" s="94"/>
      <c r="L424" s="94"/>
      <c r="M424" s="94"/>
      <c r="N424" s="102">
        <v>2</v>
      </c>
      <c r="O424" s="111" t="s">
        <v>557</v>
      </c>
      <c r="P424" s="96">
        <v>8570873008651</v>
      </c>
      <c r="Q424" s="111" t="s">
        <v>558</v>
      </c>
      <c r="R424" s="111" t="s">
        <v>564</v>
      </c>
      <c r="S424" s="97"/>
      <c r="T424" s="102" t="s">
        <v>55</v>
      </c>
      <c r="U424" s="102" t="s">
        <v>45</v>
      </c>
      <c r="V424" s="102" t="s">
        <v>52</v>
      </c>
      <c r="W424" s="94">
        <v>45.03</v>
      </c>
      <c r="X424" s="98">
        <v>29.59</v>
      </c>
      <c r="Y424" s="94">
        <v>6750</v>
      </c>
      <c r="Z424" s="94">
        <f>W424*Y424</f>
        <v>303952.5</v>
      </c>
      <c r="AA424" s="89">
        <v>2</v>
      </c>
      <c r="AB424" s="89">
        <v>2</v>
      </c>
      <c r="AC424" s="94">
        <f>(Z424*(100-AB424))/100</f>
        <v>297873.45</v>
      </c>
      <c r="AD424" s="94">
        <f>IF(AND(AC424="",M414=""),0,IF((AC424=""),M414, IF( (M414=""),AC424,AC424+M414)))</f>
        <v>643473.44999999995</v>
      </c>
      <c r="AE424" s="94">
        <f>IF( (X424=""),AD424*1,( M414+(SUM(AC424:AC424)) )*(X424/100) )</f>
        <v>190403.793855</v>
      </c>
      <c r="AF424" s="94">
        <v>50000000</v>
      </c>
      <c r="AG424" s="94">
        <f>IF((AF424-AE424) &gt; 1,0,IF((AF424-AE424)&lt;0,AE424-AF424,AF424-AE424))</f>
        <v>0</v>
      </c>
      <c r="AH424" s="94">
        <v>0.02</v>
      </c>
    </row>
    <row r="425" spans="1:34" s="73" customFormat="1" x14ac:dyDescent="0.55000000000000004">
      <c r="A425" s="108"/>
      <c r="B425" s="109"/>
      <c r="C425" s="102"/>
      <c r="D425" s="90"/>
      <c r="E425" s="102"/>
      <c r="F425" s="102"/>
      <c r="G425" s="102"/>
      <c r="H425" s="102"/>
      <c r="I425" s="98"/>
      <c r="J425" s="102"/>
      <c r="K425" s="94"/>
      <c r="L425" s="94" t="s">
        <v>63</v>
      </c>
      <c r="M425" s="94">
        <f>SUM(M423:M424)</f>
        <v>187500</v>
      </c>
      <c r="N425" s="102"/>
      <c r="O425" s="111"/>
      <c r="P425" s="96"/>
      <c r="Q425" s="111"/>
      <c r="R425" s="111"/>
      <c r="S425" s="97"/>
      <c r="T425" s="102"/>
      <c r="U425" s="102"/>
      <c r="V425" s="102"/>
      <c r="W425" s="94"/>
      <c r="X425" s="98"/>
      <c r="Y425" s="94"/>
      <c r="Z425" s="94"/>
      <c r="AA425" s="89"/>
      <c r="AB425" s="89"/>
      <c r="AC425" s="94"/>
      <c r="AD425" s="94">
        <f>SUM(AD423:AD424)</f>
        <v>1697936.8499999999</v>
      </c>
      <c r="AE425" s="94">
        <f>SUM(AE423:AE424)</f>
        <v>932851.47379499977</v>
      </c>
      <c r="AF425" s="94"/>
      <c r="AG425" s="94">
        <f>SUM(AG423:AG424)</f>
        <v>0</v>
      </c>
      <c r="AH425" s="94"/>
    </row>
    <row r="426" spans="1:34" s="73" customFormat="1" x14ac:dyDescent="0.55000000000000004">
      <c r="A426" s="108" t="s">
        <v>576</v>
      </c>
      <c r="B426" s="109">
        <v>217</v>
      </c>
      <c r="C426" s="102">
        <v>7673</v>
      </c>
      <c r="D426" s="90" t="s">
        <v>577</v>
      </c>
      <c r="E426" s="102" t="s">
        <v>34</v>
      </c>
      <c r="F426" s="102">
        <v>10356</v>
      </c>
      <c r="G426" s="102">
        <v>0</v>
      </c>
      <c r="H426" s="102">
        <v>3</v>
      </c>
      <c r="I426" s="98">
        <v>14</v>
      </c>
      <c r="J426" s="102" t="s">
        <v>38</v>
      </c>
      <c r="K426" s="94">
        <f>((G426*400)+(H426*100))+I426</f>
        <v>314</v>
      </c>
      <c r="L426" s="94">
        <v>850</v>
      </c>
      <c r="M426" s="94">
        <f>K426*L426</f>
        <v>266900</v>
      </c>
      <c r="N426" s="102"/>
      <c r="O426" s="111"/>
      <c r="P426" s="96"/>
      <c r="Q426" s="111"/>
      <c r="R426" s="111"/>
      <c r="S426" s="97"/>
      <c r="T426" s="102"/>
      <c r="U426" s="102"/>
      <c r="V426" s="102"/>
      <c r="W426" s="94"/>
      <c r="X426" s="98"/>
      <c r="Y426" s="94"/>
      <c r="Z426" s="94"/>
      <c r="AA426" s="89"/>
      <c r="AB426" s="89"/>
      <c r="AC426" s="94"/>
      <c r="AD426" s="94">
        <f>IF(AND(AC426="",M426=""),0,IF((AC426=""),M426,IF((M426=""),AC426,AC426+M426)))</f>
        <v>266900</v>
      </c>
      <c r="AE426" s="94">
        <f>IF( (X426=""),AD426*1,AD426*(X426/100) )</f>
        <v>266900</v>
      </c>
      <c r="AF426" s="94">
        <v>50000000</v>
      </c>
      <c r="AG426" s="94">
        <f>IF((AF426-AE426) &gt; 1,0,IF((AF426-AE426)&lt;0,AE426-AF426,AF426-AE426))</f>
        <v>0</v>
      </c>
      <c r="AH426" s="94">
        <v>0.01</v>
      </c>
    </row>
    <row r="427" spans="1:34" s="73" customFormat="1" x14ac:dyDescent="0.55000000000000004">
      <c r="A427" s="108"/>
      <c r="B427" s="109"/>
      <c r="C427" s="102"/>
      <c r="D427" s="90"/>
      <c r="E427" s="102"/>
      <c r="F427" s="102"/>
      <c r="G427" s="102"/>
      <c r="H427" s="102"/>
      <c r="I427" s="98"/>
      <c r="J427" s="102"/>
      <c r="K427" s="94"/>
      <c r="L427" s="94" t="s">
        <v>63</v>
      </c>
      <c r="M427" s="94">
        <f>SUM(M426:M426)</f>
        <v>266900</v>
      </c>
      <c r="N427" s="102"/>
      <c r="O427" s="111"/>
      <c r="P427" s="96"/>
      <c r="Q427" s="111"/>
      <c r="R427" s="111"/>
      <c r="S427" s="97"/>
      <c r="T427" s="102"/>
      <c r="U427" s="102"/>
      <c r="V427" s="102"/>
      <c r="W427" s="94"/>
      <c r="X427" s="98"/>
      <c r="Y427" s="94"/>
      <c r="Z427" s="94"/>
      <c r="AA427" s="89"/>
      <c r="AB427" s="89"/>
      <c r="AC427" s="94"/>
      <c r="AD427" s="94">
        <f>SUM(AD426:AD426)</f>
        <v>266900</v>
      </c>
      <c r="AE427" s="94">
        <f>SUM(AE426:AE426)</f>
        <v>266900</v>
      </c>
      <c r="AF427" s="94"/>
      <c r="AG427" s="94">
        <f>SUM(AG426:AG426)</f>
        <v>0</v>
      </c>
      <c r="AH427" s="94"/>
    </row>
    <row r="428" spans="1:34" s="73" customFormat="1" x14ac:dyDescent="0.55000000000000004">
      <c r="A428" s="108" t="s">
        <v>580</v>
      </c>
      <c r="B428" s="109">
        <v>218</v>
      </c>
      <c r="C428" s="102">
        <v>9569</v>
      </c>
      <c r="D428" s="90" t="s">
        <v>581</v>
      </c>
      <c r="E428" s="102" t="s">
        <v>34</v>
      </c>
      <c r="F428" s="102">
        <v>14122</v>
      </c>
      <c r="G428" s="102">
        <v>0</v>
      </c>
      <c r="H428" s="102">
        <v>1</v>
      </c>
      <c r="I428" s="98">
        <v>21</v>
      </c>
      <c r="J428" s="102" t="s">
        <v>35</v>
      </c>
      <c r="K428" s="94">
        <f>((G428*400)+(H428*100))+I428</f>
        <v>121</v>
      </c>
      <c r="L428" s="94">
        <v>2425</v>
      </c>
      <c r="M428" s="94">
        <f>K428*L428</f>
        <v>293425</v>
      </c>
      <c r="N428" s="102">
        <v>1</v>
      </c>
      <c r="O428" s="111" t="s">
        <v>578</v>
      </c>
      <c r="P428" s="96">
        <v>3570800008138</v>
      </c>
      <c r="Q428" s="111" t="s">
        <v>579</v>
      </c>
      <c r="R428" s="111" t="s">
        <v>582</v>
      </c>
      <c r="S428" s="97" t="s">
        <v>583</v>
      </c>
      <c r="T428" s="102" t="s">
        <v>51</v>
      </c>
      <c r="U428" s="102" t="s">
        <v>45</v>
      </c>
      <c r="V428" s="102" t="s">
        <v>52</v>
      </c>
      <c r="W428" s="94">
        <v>352.59</v>
      </c>
      <c r="X428" s="98">
        <v>79.61</v>
      </c>
      <c r="Y428" s="94">
        <v>6750</v>
      </c>
      <c r="Z428" s="94">
        <f>W428*Y428</f>
        <v>2379982.5</v>
      </c>
      <c r="AA428" s="89">
        <v>6</v>
      </c>
      <c r="AB428" s="89">
        <v>6</v>
      </c>
      <c r="AC428" s="94">
        <f>(Z428*(100-AB428))/100</f>
        <v>2237183.5499999998</v>
      </c>
      <c r="AD428" s="94">
        <f>IF(AND(AC428="",M428=""),0,IF((AC428=""),M428, IF( (M428=""),AC428,AC428+M428)))</f>
        <v>2530608.5499999998</v>
      </c>
      <c r="AE428" s="94">
        <f>IF( (X428=""),AD428*1,( M428+(SUM(AC428:AC428)) )*(X428/100) )</f>
        <v>2014617.4666549999</v>
      </c>
      <c r="AF428" s="94">
        <v>50000000</v>
      </c>
      <c r="AG428" s="94">
        <f>IF((AF428-AE428) &gt; 1,0,IF((AF428-AE428)&lt;0,AE428-AF428,AF428-AE428))</f>
        <v>0</v>
      </c>
      <c r="AH428" s="94">
        <v>0.02</v>
      </c>
    </row>
    <row r="429" spans="1:34" s="73" customFormat="1" x14ac:dyDescent="0.55000000000000004">
      <c r="A429" s="108"/>
      <c r="B429" s="109"/>
      <c r="C429" s="102"/>
      <c r="D429" s="90"/>
      <c r="E429" s="102"/>
      <c r="F429" s="102"/>
      <c r="G429" s="102"/>
      <c r="H429" s="102"/>
      <c r="I429" s="98"/>
      <c r="J429" s="102"/>
      <c r="K429" s="94"/>
      <c r="L429" s="94"/>
      <c r="M429" s="94"/>
      <c r="N429" s="102">
        <v>2</v>
      </c>
      <c r="O429" s="111" t="s">
        <v>578</v>
      </c>
      <c r="P429" s="96">
        <v>3570800008138</v>
      </c>
      <c r="Q429" s="111" t="s">
        <v>579</v>
      </c>
      <c r="R429" s="111" t="s">
        <v>582</v>
      </c>
      <c r="S429" s="97" t="s">
        <v>584</v>
      </c>
      <c r="T429" s="102" t="s">
        <v>51</v>
      </c>
      <c r="U429" s="102" t="s">
        <v>45</v>
      </c>
      <c r="V429" s="102" t="s">
        <v>52</v>
      </c>
      <c r="W429" s="94">
        <v>63</v>
      </c>
      <c r="X429" s="98">
        <v>14.22</v>
      </c>
      <c r="Y429" s="94">
        <v>6750</v>
      </c>
      <c r="Z429" s="94">
        <f>W429*Y429</f>
        <v>425250</v>
      </c>
      <c r="AA429" s="89">
        <v>6</v>
      </c>
      <c r="AB429" s="89">
        <v>6</v>
      </c>
      <c r="AC429" s="94">
        <f>(Z429*(100-AB429))/100</f>
        <v>399735</v>
      </c>
      <c r="AD429" s="94">
        <f>IF(AND(AC429="",M428=""),0,IF((AC429=""),M428, IF( (M428=""),AC429,AC429+M428)))</f>
        <v>693160</v>
      </c>
      <c r="AE429" s="94">
        <f>IF( (X429=""),AD429*1,( M428+(SUM(AC429:AC429)) )*(X429/100) )</f>
        <v>98567.351999999999</v>
      </c>
      <c r="AF429" s="94">
        <v>50000000</v>
      </c>
      <c r="AG429" s="94">
        <f>IF((AF429-AE429) &gt; 1,0,IF((AF429-AE429)&lt;0,AE429-AF429,AF429-AE429))</f>
        <v>0</v>
      </c>
      <c r="AH429" s="94">
        <v>0.02</v>
      </c>
    </row>
    <row r="430" spans="1:34" s="73" customFormat="1" x14ac:dyDescent="0.55000000000000004">
      <c r="A430" s="108"/>
      <c r="B430" s="109"/>
      <c r="C430" s="102"/>
      <c r="D430" s="90"/>
      <c r="E430" s="102"/>
      <c r="F430" s="102"/>
      <c r="G430" s="102"/>
      <c r="H430" s="102"/>
      <c r="I430" s="98"/>
      <c r="J430" s="102"/>
      <c r="K430" s="94"/>
      <c r="L430" s="94"/>
      <c r="M430" s="94"/>
      <c r="N430" s="102">
        <v>3</v>
      </c>
      <c r="O430" s="111" t="s">
        <v>578</v>
      </c>
      <c r="P430" s="96">
        <v>3570800008138</v>
      </c>
      <c r="Q430" s="111" t="s">
        <v>579</v>
      </c>
      <c r="R430" s="111" t="s">
        <v>582</v>
      </c>
      <c r="S430" s="97" t="s">
        <v>585</v>
      </c>
      <c r="T430" s="102" t="s">
        <v>55</v>
      </c>
      <c r="U430" s="102" t="s">
        <v>45</v>
      </c>
      <c r="V430" s="102" t="s">
        <v>52</v>
      </c>
      <c r="W430" s="94">
        <v>27.3</v>
      </c>
      <c r="X430" s="98">
        <v>6.16</v>
      </c>
      <c r="Y430" s="94">
        <v>0</v>
      </c>
      <c r="Z430" s="94">
        <f>W430*Y430</f>
        <v>0</v>
      </c>
      <c r="AA430" s="89">
        <v>6</v>
      </c>
      <c r="AB430" s="89">
        <v>6</v>
      </c>
      <c r="AC430" s="94">
        <f>(Z430*(100-AB430))/100</f>
        <v>0</v>
      </c>
      <c r="AD430" s="94">
        <f>IF(AND(AC430="",M428=""),0,IF((AC430=""),M428, IF( (M428=""),AC430,AC430+M428)))</f>
        <v>293425</v>
      </c>
      <c r="AE430" s="94">
        <f>IF( (X430=""),AD430*1,( M428+(SUM(AC430:AC430)) )*(X430/100) )</f>
        <v>18074.98</v>
      </c>
      <c r="AF430" s="94">
        <v>50000000</v>
      </c>
      <c r="AG430" s="94">
        <f>IF((AF430-AE430) &gt; 1,0,IF((AF430-AE430)&lt;0,AE430-AF430,AF430-AE430))</f>
        <v>0</v>
      </c>
      <c r="AH430" s="94">
        <v>0.02</v>
      </c>
    </row>
    <row r="431" spans="1:34" s="73" customFormat="1" x14ac:dyDescent="0.55000000000000004">
      <c r="A431" s="108"/>
      <c r="B431" s="109"/>
      <c r="C431" s="102"/>
      <c r="D431" s="90"/>
      <c r="E431" s="102"/>
      <c r="F431" s="102"/>
      <c r="G431" s="102"/>
      <c r="H431" s="102"/>
      <c r="I431" s="98"/>
      <c r="J431" s="102"/>
      <c r="K431" s="94"/>
      <c r="L431" s="94" t="s">
        <v>63</v>
      </c>
      <c r="M431" s="94">
        <f>SUM(M428:M430)</f>
        <v>293425</v>
      </c>
      <c r="N431" s="102"/>
      <c r="O431" s="111"/>
      <c r="P431" s="96"/>
      <c r="Q431" s="111"/>
      <c r="R431" s="111"/>
      <c r="S431" s="97"/>
      <c r="T431" s="102"/>
      <c r="U431" s="102"/>
      <c r="V431" s="102"/>
      <c r="W431" s="94"/>
      <c r="X431" s="98"/>
      <c r="Y431" s="94"/>
      <c r="Z431" s="94"/>
      <c r="AA431" s="89"/>
      <c r="AB431" s="89"/>
      <c r="AC431" s="94"/>
      <c r="AD431" s="94">
        <f>SUM(AD428:AD430)</f>
        <v>3517193.55</v>
      </c>
      <c r="AE431" s="94">
        <f>SUM(AE428:AE430)</f>
        <v>2131259.798655</v>
      </c>
      <c r="AF431" s="94"/>
      <c r="AG431" s="94">
        <f>SUM(AG428:AG430)</f>
        <v>0</v>
      </c>
      <c r="AH431" s="94"/>
    </row>
    <row r="432" spans="1:34" s="73" customFormat="1" x14ac:dyDescent="0.55000000000000004">
      <c r="A432" s="108" t="s">
        <v>586</v>
      </c>
      <c r="B432" s="109">
        <v>219</v>
      </c>
      <c r="C432" s="102">
        <v>9058</v>
      </c>
      <c r="D432" s="90" t="s">
        <v>587</v>
      </c>
      <c r="E432" s="102" t="s">
        <v>34</v>
      </c>
      <c r="F432" s="102">
        <v>22346</v>
      </c>
      <c r="G432" s="102">
        <v>0</v>
      </c>
      <c r="H432" s="102">
        <v>2</v>
      </c>
      <c r="I432" s="98">
        <v>0</v>
      </c>
      <c r="J432" s="102" t="s">
        <v>38</v>
      </c>
      <c r="K432" s="94">
        <f>((G432*400)+(H432*100))+I432</f>
        <v>200</v>
      </c>
      <c r="L432" s="94">
        <v>800</v>
      </c>
      <c r="M432" s="94">
        <f>K432*L432</f>
        <v>160000</v>
      </c>
      <c r="N432" s="102"/>
      <c r="O432" s="111"/>
      <c r="P432" s="96"/>
      <c r="Q432" s="111"/>
      <c r="R432" s="111"/>
      <c r="S432" s="97"/>
      <c r="T432" s="102"/>
      <c r="U432" s="102"/>
      <c r="V432" s="102"/>
      <c r="W432" s="94"/>
      <c r="X432" s="98"/>
      <c r="Y432" s="94"/>
      <c r="Z432" s="94"/>
      <c r="AA432" s="89"/>
      <c r="AB432" s="89"/>
      <c r="AC432" s="94"/>
      <c r="AD432" s="94">
        <f>IF(AND(AC432="",M432=""),0,IF((AC432=""),M432,IF((M432=""),AC432,AC432+M432)))</f>
        <v>160000</v>
      </c>
      <c r="AE432" s="94">
        <f>IF( (X432=""),AD432*1,AD432*(X432/100) )</f>
        <v>160000</v>
      </c>
      <c r="AF432" s="94">
        <v>50000000</v>
      </c>
      <c r="AG432" s="94">
        <f>IF((AF432-AE432) &gt; 1,0,IF((AF432-AE432)&lt;0,AE432-AF432,AF432-AE432))</f>
        <v>0</v>
      </c>
      <c r="AH432" s="94">
        <v>0.01</v>
      </c>
    </row>
    <row r="433" spans="1:34" s="73" customFormat="1" x14ac:dyDescent="0.55000000000000004">
      <c r="A433" s="108"/>
      <c r="B433" s="109">
        <v>220</v>
      </c>
      <c r="C433" s="102">
        <v>6608</v>
      </c>
      <c r="D433" s="90" t="s">
        <v>588</v>
      </c>
      <c r="E433" s="102" t="s">
        <v>34</v>
      </c>
      <c r="F433" s="102">
        <v>23188</v>
      </c>
      <c r="G433" s="102">
        <v>0</v>
      </c>
      <c r="H433" s="102">
        <v>3</v>
      </c>
      <c r="I433" s="98">
        <v>14</v>
      </c>
      <c r="J433" s="102" t="s">
        <v>38</v>
      </c>
      <c r="K433" s="94">
        <f>((G433*400)+(H433*100))+I433</f>
        <v>314</v>
      </c>
      <c r="L433" s="94">
        <v>475</v>
      </c>
      <c r="M433" s="94">
        <f>K433*L433</f>
        <v>149150</v>
      </c>
      <c r="N433" s="102"/>
      <c r="O433" s="111"/>
      <c r="P433" s="96"/>
      <c r="Q433" s="111"/>
      <c r="R433" s="111"/>
      <c r="S433" s="97"/>
      <c r="T433" s="102"/>
      <c r="U433" s="102"/>
      <c r="V433" s="102"/>
      <c r="W433" s="94"/>
      <c r="X433" s="98"/>
      <c r="Y433" s="94"/>
      <c r="Z433" s="94"/>
      <c r="AA433" s="89"/>
      <c r="AB433" s="89"/>
      <c r="AC433" s="94"/>
      <c r="AD433" s="94">
        <f>IF(AND(AC433="",M433=""),0,IF((AC433=""),M433,IF((M433=""),AC433,AC433+M433)))</f>
        <v>149150</v>
      </c>
      <c r="AE433" s="94">
        <f>IF( (X433=""),AD433*1,AD433*(X433/100) )</f>
        <v>149150</v>
      </c>
      <c r="AF433" s="94">
        <v>50000000</v>
      </c>
      <c r="AG433" s="94">
        <f>IF((AF433-AE433) &gt; 1,0,IF((AF433-AE433)&lt;0,AE433-AF433,AF433-AE433))</f>
        <v>0</v>
      </c>
      <c r="AH433" s="94">
        <v>0.01</v>
      </c>
    </row>
    <row r="434" spans="1:34" s="73" customFormat="1" x14ac:dyDescent="0.55000000000000004">
      <c r="A434" s="108"/>
      <c r="B434" s="109"/>
      <c r="C434" s="102"/>
      <c r="D434" s="90"/>
      <c r="E434" s="102"/>
      <c r="F434" s="102"/>
      <c r="G434" s="102"/>
      <c r="H434" s="102"/>
      <c r="I434" s="98"/>
      <c r="J434" s="102"/>
      <c r="K434" s="94"/>
      <c r="L434" s="94" t="s">
        <v>63</v>
      </c>
      <c r="M434" s="94">
        <f>SUM(M432:M433)</f>
        <v>309150</v>
      </c>
      <c r="N434" s="102"/>
      <c r="O434" s="111"/>
      <c r="P434" s="96"/>
      <c r="Q434" s="111"/>
      <c r="R434" s="111"/>
      <c r="S434" s="97"/>
      <c r="T434" s="102"/>
      <c r="U434" s="102"/>
      <c r="V434" s="102"/>
      <c r="W434" s="94"/>
      <c r="X434" s="98"/>
      <c r="Y434" s="94"/>
      <c r="Z434" s="94"/>
      <c r="AA434" s="89"/>
      <c r="AB434" s="89"/>
      <c r="AC434" s="94"/>
      <c r="AD434" s="94">
        <f>SUM(AD432:AD433)</f>
        <v>309150</v>
      </c>
      <c r="AE434" s="94">
        <f>SUM(AE432:AE433)</f>
        <v>309150</v>
      </c>
      <c r="AF434" s="94"/>
      <c r="AG434" s="94">
        <f>SUM(AG432:AG433)</f>
        <v>0</v>
      </c>
      <c r="AH434" s="94"/>
    </row>
    <row r="435" spans="1:34" s="73" customFormat="1" x14ac:dyDescent="0.55000000000000004">
      <c r="A435" s="108" t="s">
        <v>589</v>
      </c>
      <c r="B435" s="109">
        <v>221</v>
      </c>
      <c r="C435" s="102">
        <v>6531</v>
      </c>
      <c r="D435" s="90" t="s">
        <v>590</v>
      </c>
      <c r="E435" s="102" t="s">
        <v>34</v>
      </c>
      <c r="F435" s="102">
        <v>24956</v>
      </c>
      <c r="G435" s="102">
        <v>0</v>
      </c>
      <c r="H435" s="102">
        <v>1</v>
      </c>
      <c r="I435" s="98">
        <v>40</v>
      </c>
      <c r="J435" s="102" t="s">
        <v>38</v>
      </c>
      <c r="K435" s="94">
        <f>((G435*400)+(H435*100))+I435</f>
        <v>140</v>
      </c>
      <c r="L435" s="94">
        <v>650</v>
      </c>
      <c r="M435" s="94">
        <f>K435*L435</f>
        <v>91000</v>
      </c>
      <c r="N435" s="102"/>
      <c r="O435" s="111"/>
      <c r="P435" s="96"/>
      <c r="Q435" s="111"/>
      <c r="R435" s="111"/>
      <c r="S435" s="97"/>
      <c r="T435" s="102"/>
      <c r="U435" s="102"/>
      <c r="V435" s="102"/>
      <c r="W435" s="94"/>
      <c r="X435" s="98"/>
      <c r="Y435" s="94"/>
      <c r="Z435" s="94"/>
      <c r="AA435" s="89"/>
      <c r="AB435" s="89"/>
      <c r="AC435" s="94"/>
      <c r="AD435" s="94">
        <f>IF(AND(AC435="",M435=""),0,IF((AC435=""),M435,IF((M435=""),AC435,AC435+M435)))</f>
        <v>91000</v>
      </c>
      <c r="AE435" s="94">
        <f>IF( (X435=""),AD435*1,AD435*(X435/100) )</f>
        <v>91000</v>
      </c>
      <c r="AF435" s="94">
        <v>50000000</v>
      </c>
      <c r="AG435" s="94">
        <f>IF((AF435-AE435) &gt; 1,0,IF((AF435-AE435)&lt;0,AE435-AF435,AF435-AE435))</f>
        <v>0</v>
      </c>
      <c r="AH435" s="94">
        <v>0.01</v>
      </c>
    </row>
    <row r="436" spans="1:34" s="73" customFormat="1" x14ac:dyDescent="0.55000000000000004">
      <c r="A436" s="108"/>
      <c r="B436" s="109"/>
      <c r="C436" s="102"/>
      <c r="D436" s="90"/>
      <c r="E436" s="102"/>
      <c r="F436" s="102"/>
      <c r="G436" s="102"/>
      <c r="H436" s="102"/>
      <c r="I436" s="98"/>
      <c r="J436" s="102"/>
      <c r="K436" s="94"/>
      <c r="L436" s="94" t="s">
        <v>63</v>
      </c>
      <c r="M436" s="94">
        <f>SUM(M435:M435)</f>
        <v>91000</v>
      </c>
      <c r="N436" s="102"/>
      <c r="O436" s="111"/>
      <c r="P436" s="96"/>
      <c r="Q436" s="111"/>
      <c r="R436" s="111"/>
      <c r="S436" s="97"/>
      <c r="T436" s="102"/>
      <c r="U436" s="102"/>
      <c r="V436" s="102"/>
      <c r="W436" s="94"/>
      <c r="X436" s="98"/>
      <c r="Y436" s="94"/>
      <c r="Z436" s="94"/>
      <c r="AA436" s="89"/>
      <c r="AB436" s="89"/>
      <c r="AC436" s="94"/>
      <c r="AD436" s="94">
        <f>SUM(AD435:AD435)</f>
        <v>91000</v>
      </c>
      <c r="AE436" s="94">
        <f>SUM(AE435:AE435)</f>
        <v>91000</v>
      </c>
      <c r="AF436" s="94"/>
      <c r="AG436" s="94">
        <f>SUM(AG435:AG435)</f>
        <v>0</v>
      </c>
      <c r="AH436" s="94"/>
    </row>
    <row r="437" spans="1:34" s="73" customFormat="1" x14ac:dyDescent="0.55000000000000004">
      <c r="A437" s="108" t="s">
        <v>593</v>
      </c>
      <c r="B437" s="109">
        <v>222</v>
      </c>
      <c r="C437" s="102">
        <v>10138</v>
      </c>
      <c r="D437" s="90"/>
      <c r="E437" s="102" t="s">
        <v>37</v>
      </c>
      <c r="F437" s="102"/>
      <c r="G437" s="102">
        <v>0</v>
      </c>
      <c r="H437" s="102">
        <v>3</v>
      </c>
      <c r="I437" s="98">
        <v>30</v>
      </c>
      <c r="J437" s="102" t="s">
        <v>38</v>
      </c>
      <c r="K437" s="94">
        <f>((G437*400)+(H437*100))+I437</f>
        <v>330</v>
      </c>
      <c r="L437" s="94">
        <v>225</v>
      </c>
      <c r="M437" s="94">
        <f>K437*L437</f>
        <v>74250</v>
      </c>
      <c r="N437" s="102"/>
      <c r="O437" s="111"/>
      <c r="P437" s="96"/>
      <c r="Q437" s="111"/>
      <c r="R437" s="111"/>
      <c r="S437" s="97"/>
      <c r="T437" s="102"/>
      <c r="U437" s="102"/>
      <c r="V437" s="102"/>
      <c r="W437" s="94"/>
      <c r="X437" s="98"/>
      <c r="Y437" s="94"/>
      <c r="Z437" s="94"/>
      <c r="AA437" s="89"/>
      <c r="AB437" s="89"/>
      <c r="AC437" s="94"/>
      <c r="AD437" s="94">
        <f>IF(AND(AC437="",M437=""),0,IF((AC437=""),M437,IF((M437=""),AC437,AC437+M437)))</f>
        <v>74250</v>
      </c>
      <c r="AE437" s="94">
        <f>IF( (X437=""),AD437*1,AD437*(X437/100) )</f>
        <v>74250</v>
      </c>
      <c r="AF437" s="94">
        <v>0</v>
      </c>
      <c r="AG437" s="94">
        <f>IF((AF437-AE437) &gt; 1,0,IF((AF437-AE437)&lt;0,AE437-AF437,AF437-AE437))</f>
        <v>74250</v>
      </c>
      <c r="AH437" s="94">
        <v>0.01</v>
      </c>
    </row>
    <row r="438" spans="1:34" s="74" customFormat="1" x14ac:dyDescent="0.55000000000000004">
      <c r="A438" s="108" t="s">
        <v>593</v>
      </c>
      <c r="B438" s="109">
        <v>223</v>
      </c>
      <c r="C438" s="102">
        <v>6462</v>
      </c>
      <c r="D438" s="90" t="s">
        <v>606</v>
      </c>
      <c r="E438" s="102" t="s">
        <v>34</v>
      </c>
      <c r="F438" s="102">
        <v>21182</v>
      </c>
      <c r="G438" s="102">
        <v>1</v>
      </c>
      <c r="H438" s="102">
        <v>0</v>
      </c>
      <c r="I438" s="98">
        <v>50</v>
      </c>
      <c r="J438" s="102" t="s">
        <v>35</v>
      </c>
      <c r="K438" s="94">
        <f>((G438*400)+(H438*100))+I438</f>
        <v>450</v>
      </c>
      <c r="L438" s="94">
        <v>650</v>
      </c>
      <c r="M438" s="94">
        <f>K438*L438</f>
        <v>292500</v>
      </c>
      <c r="N438" s="102">
        <v>1</v>
      </c>
      <c r="O438" s="111" t="s">
        <v>591</v>
      </c>
      <c r="P438" s="96">
        <v>3830300272445</v>
      </c>
      <c r="Q438" s="111" t="s">
        <v>592</v>
      </c>
      <c r="R438" s="111" t="s">
        <v>607</v>
      </c>
      <c r="S438" s="97" t="s">
        <v>608</v>
      </c>
      <c r="T438" s="102" t="s">
        <v>51</v>
      </c>
      <c r="U438" s="102" t="s">
        <v>45</v>
      </c>
      <c r="V438" s="102" t="s">
        <v>52</v>
      </c>
      <c r="W438" s="94">
        <v>106.24</v>
      </c>
      <c r="X438" s="98">
        <v>100</v>
      </c>
      <c r="Y438" s="94">
        <v>6750</v>
      </c>
      <c r="Z438" s="94">
        <f>W438*Y438</f>
        <v>717120</v>
      </c>
      <c r="AA438" s="89">
        <v>7</v>
      </c>
      <c r="AB438" s="89">
        <v>7</v>
      </c>
      <c r="AC438" s="94">
        <f>(Z438*(100-AB438))/100</f>
        <v>666921.6</v>
      </c>
      <c r="AD438" s="94">
        <f>IF(AND(AC438="",M438=""),0,IF((AC438=""),M438, IF( (M438=""),AC438,AC438+M438)))</f>
        <v>959421.6</v>
      </c>
      <c r="AE438" s="94">
        <f>IF( (X438=""),AD438*1,( M438+(SUM(AC438:AC438)) )*(X438/100) )</f>
        <v>959421.6</v>
      </c>
      <c r="AF438" s="94">
        <v>50000000</v>
      </c>
      <c r="AG438" s="94">
        <f>IF((AF438-AE438) &gt; 1,0,IF((AF438-AE438)&lt;0,AE438-AF438,AF438-AE438))</f>
        <v>0</v>
      </c>
      <c r="AH438" s="94">
        <v>0.02</v>
      </c>
    </row>
    <row r="439" spans="1:34" s="74" customFormat="1" x14ac:dyDescent="0.55000000000000004">
      <c r="A439" s="108"/>
      <c r="B439" s="109"/>
      <c r="C439" s="102"/>
      <c r="D439" s="90"/>
      <c r="E439" s="102"/>
      <c r="F439" s="102"/>
      <c r="G439" s="102"/>
      <c r="H439" s="102"/>
      <c r="I439" s="98"/>
      <c r="J439" s="102"/>
      <c r="K439" s="94"/>
      <c r="L439" s="94" t="s">
        <v>63</v>
      </c>
      <c r="M439" s="94">
        <f>SUM(M437:M438)</f>
        <v>366750</v>
      </c>
      <c r="N439" s="102"/>
      <c r="O439" s="111"/>
      <c r="P439" s="96"/>
      <c r="Q439" s="111"/>
      <c r="R439" s="111"/>
      <c r="S439" s="97"/>
      <c r="T439" s="102"/>
      <c r="U439" s="102"/>
      <c r="V439" s="102"/>
      <c r="W439" s="94"/>
      <c r="X439" s="98"/>
      <c r="Y439" s="94"/>
      <c r="Z439" s="94"/>
      <c r="AA439" s="89"/>
      <c r="AB439" s="89"/>
      <c r="AC439" s="94"/>
      <c r="AD439" s="94">
        <f>SUM(AD437:AD438)</f>
        <v>1033671.6</v>
      </c>
      <c r="AE439" s="94">
        <f>SUM(AE437:AE438)</f>
        <v>1033671.6</v>
      </c>
      <c r="AF439" s="94"/>
      <c r="AG439" s="94">
        <f>SUM(AG437:AG438)</f>
        <v>74250</v>
      </c>
      <c r="AH439" s="94"/>
    </row>
    <row r="440" spans="1:34" s="74" customFormat="1" x14ac:dyDescent="0.55000000000000004">
      <c r="A440" s="108" t="s">
        <v>594</v>
      </c>
      <c r="B440" s="109">
        <v>224</v>
      </c>
      <c r="C440" s="102">
        <v>6304</v>
      </c>
      <c r="D440" s="90" t="s">
        <v>595</v>
      </c>
      <c r="E440" s="102" t="s">
        <v>37</v>
      </c>
      <c r="F440" s="102">
        <v>5464</v>
      </c>
      <c r="G440" s="102">
        <v>2</v>
      </c>
      <c r="H440" s="102">
        <v>0</v>
      </c>
      <c r="I440" s="98">
        <v>72</v>
      </c>
      <c r="J440" s="102" t="s">
        <v>38</v>
      </c>
      <c r="K440" s="94">
        <f>((G440*400)+(H440*100))+I440</f>
        <v>872</v>
      </c>
      <c r="L440" s="94">
        <v>600</v>
      </c>
      <c r="M440" s="94">
        <f>K440*L440</f>
        <v>523200</v>
      </c>
      <c r="N440" s="102"/>
      <c r="O440" s="111"/>
      <c r="P440" s="96"/>
      <c r="Q440" s="111"/>
      <c r="R440" s="111"/>
      <c r="S440" s="97"/>
      <c r="T440" s="102"/>
      <c r="U440" s="102"/>
      <c r="V440" s="102"/>
      <c r="W440" s="94"/>
      <c r="X440" s="98"/>
      <c r="Y440" s="94"/>
      <c r="Z440" s="94"/>
      <c r="AA440" s="89"/>
      <c r="AB440" s="89"/>
      <c r="AC440" s="94"/>
      <c r="AD440" s="94">
        <f>IF(AND(AC440="",M440=""),0,IF((AC440=""),M440,IF((M440=""),AC440,AC440+M440)))</f>
        <v>523200</v>
      </c>
      <c r="AE440" s="94">
        <f>IF( (X440=""),AD440*1,AD440*(X440/100) )</f>
        <v>523200</v>
      </c>
      <c r="AF440" s="94">
        <v>0</v>
      </c>
      <c r="AG440" s="94">
        <f>IF((AF440-AE440) &gt; 1,0,IF((AF440-AE440)&lt;0,AE440-AF440,AF440-AE440))</f>
        <v>523200</v>
      </c>
      <c r="AH440" s="94">
        <v>0.01</v>
      </c>
    </row>
    <row r="441" spans="1:34" s="74" customFormat="1" x14ac:dyDescent="0.55000000000000004">
      <c r="A441" s="108"/>
      <c r="B441" s="109"/>
      <c r="C441" s="102"/>
      <c r="D441" s="90"/>
      <c r="E441" s="102"/>
      <c r="F441" s="102"/>
      <c r="G441" s="102"/>
      <c r="H441" s="102"/>
      <c r="I441" s="98"/>
      <c r="J441" s="102"/>
      <c r="K441" s="94"/>
      <c r="L441" s="94" t="s">
        <v>63</v>
      </c>
      <c r="M441" s="94">
        <f>SUM(M440:M440)</f>
        <v>523200</v>
      </c>
      <c r="N441" s="102"/>
      <c r="O441" s="111"/>
      <c r="P441" s="96"/>
      <c r="Q441" s="111"/>
      <c r="R441" s="111"/>
      <c r="S441" s="97"/>
      <c r="T441" s="102"/>
      <c r="U441" s="102"/>
      <c r="V441" s="102"/>
      <c r="W441" s="94"/>
      <c r="X441" s="98"/>
      <c r="Y441" s="94"/>
      <c r="Z441" s="94"/>
      <c r="AA441" s="89"/>
      <c r="AB441" s="89"/>
      <c r="AC441" s="94"/>
      <c r="AD441" s="94">
        <f>SUM(AD440:AD440)</f>
        <v>523200</v>
      </c>
      <c r="AE441" s="94">
        <f>SUM(AE440:AE440)</f>
        <v>523200</v>
      </c>
      <c r="AF441" s="94"/>
      <c r="AG441" s="94">
        <f>SUM(AG440:AG440)</f>
        <v>523200</v>
      </c>
      <c r="AH441" s="94"/>
    </row>
    <row r="442" spans="1:34" s="99" customFormat="1" x14ac:dyDescent="0.55000000000000004">
      <c r="A442" s="107" t="s">
        <v>598</v>
      </c>
      <c r="B442" s="102">
        <v>225</v>
      </c>
      <c r="C442" s="102">
        <v>7661</v>
      </c>
      <c r="D442" s="90" t="s">
        <v>599</v>
      </c>
      <c r="E442" s="102" t="s">
        <v>34</v>
      </c>
      <c r="F442" s="102">
        <v>5632</v>
      </c>
      <c r="G442" s="102">
        <v>2</v>
      </c>
      <c r="H442" s="102">
        <v>1</v>
      </c>
      <c r="I442" s="98">
        <v>62</v>
      </c>
      <c r="J442" s="102" t="s">
        <v>35</v>
      </c>
      <c r="K442" s="94">
        <f>((G442*400)+(H442*100))+I442</f>
        <v>962</v>
      </c>
      <c r="L442" s="94">
        <v>625</v>
      </c>
      <c r="M442" s="94">
        <f>K442*L442</f>
        <v>601250</v>
      </c>
      <c r="N442" s="102">
        <v>1</v>
      </c>
      <c r="O442" s="111" t="s">
        <v>596</v>
      </c>
      <c r="P442" s="96">
        <v>3570800187849</v>
      </c>
      <c r="Q442" s="111" t="s">
        <v>597</v>
      </c>
      <c r="R442" s="111" t="s">
        <v>600</v>
      </c>
      <c r="S442" s="97" t="s">
        <v>601</v>
      </c>
      <c r="T442" s="102" t="s">
        <v>15275</v>
      </c>
      <c r="U442" s="102" t="s">
        <v>45</v>
      </c>
      <c r="V442" s="102" t="s">
        <v>75</v>
      </c>
      <c r="W442" s="94">
        <v>400</v>
      </c>
      <c r="X442" s="98">
        <v>73.13</v>
      </c>
      <c r="Y442" s="94">
        <v>3400</v>
      </c>
      <c r="Z442" s="94">
        <f>W442*Y442</f>
        <v>1360000</v>
      </c>
      <c r="AA442" s="89">
        <v>15</v>
      </c>
      <c r="AB442" s="89">
        <v>20</v>
      </c>
      <c r="AC442" s="94">
        <f>(Z442*(100-AB442))/100</f>
        <v>1088000</v>
      </c>
      <c r="AD442" s="94">
        <f>IF(AND(AC442="",M442=""),0,IF((AC442=""),M442, IF( (M442=""),AC442,SUM(AC442:AC445)+M442)))</f>
        <v>2483050</v>
      </c>
      <c r="AE442" s="94">
        <f>IF( (X442=""),AD442*1,AD442*(X442/100) )</f>
        <v>1815854.4649999999</v>
      </c>
      <c r="AF442" s="94">
        <v>0</v>
      </c>
      <c r="AG442" s="94">
        <f>IF((AF442-AE442) &gt; 1,0,IF((AF442-AE442)&lt;0,AE442-AF442,AF442-AE442))</f>
        <v>1815854.4649999999</v>
      </c>
      <c r="AH442" s="94">
        <v>0.3</v>
      </c>
    </row>
    <row r="443" spans="1:34" s="99" customFormat="1" x14ac:dyDescent="0.55000000000000004">
      <c r="A443" s="107"/>
      <c r="B443" s="102"/>
      <c r="C443" s="102"/>
      <c r="D443" s="90"/>
      <c r="E443" s="102"/>
      <c r="F443" s="102"/>
      <c r="G443" s="102"/>
      <c r="H443" s="102"/>
      <c r="I443" s="98"/>
      <c r="J443" s="102"/>
      <c r="K443" s="94"/>
      <c r="L443" s="94"/>
      <c r="M443" s="94"/>
      <c r="N443" s="102">
        <v>2</v>
      </c>
      <c r="O443" s="111" t="s">
        <v>596</v>
      </c>
      <c r="P443" s="96">
        <v>3570800187849</v>
      </c>
      <c r="Q443" s="111" t="s">
        <v>597</v>
      </c>
      <c r="R443" s="111" t="s">
        <v>600</v>
      </c>
      <c r="S443" s="97" t="s">
        <v>602</v>
      </c>
      <c r="T443" s="102" t="s">
        <v>51</v>
      </c>
      <c r="U443" s="102" t="s">
        <v>45</v>
      </c>
      <c r="V443" s="102" t="s">
        <v>52</v>
      </c>
      <c r="W443" s="94">
        <v>72</v>
      </c>
      <c r="X443" s="98">
        <v>13.16</v>
      </c>
      <c r="Y443" s="94">
        <v>6750</v>
      </c>
      <c r="Z443" s="94">
        <f>W443*Y443</f>
        <v>486000</v>
      </c>
      <c r="AA443" s="89">
        <v>15</v>
      </c>
      <c r="AB443" s="89">
        <v>20</v>
      </c>
      <c r="AC443" s="94">
        <f>(Z443*(100-AB443))/100</f>
        <v>388800</v>
      </c>
      <c r="AD443" s="94">
        <f>IF(AND(AC443="",M442=""),0,IF((AC443=""),M442, IF( (M442=""),AC443,SUM(AC442:AC445)+M442)))</f>
        <v>2483050</v>
      </c>
      <c r="AE443" s="94">
        <f>IF( (X443=""),AD443*1,AD443*(X443/100) )</f>
        <v>326769.38</v>
      </c>
      <c r="AF443" s="94">
        <v>0</v>
      </c>
      <c r="AG443" s="94">
        <f>IF((AF443-AE443) &gt; 1,0,IF((AF443-AE443)&lt;0,AE443-AF443,AF443-AE443))</f>
        <v>326769.38</v>
      </c>
      <c r="AH443" s="94">
        <v>0.02</v>
      </c>
    </row>
    <row r="444" spans="1:34" s="99" customFormat="1" x14ac:dyDescent="0.55000000000000004">
      <c r="A444" s="107"/>
      <c r="B444" s="102"/>
      <c r="C444" s="102"/>
      <c r="D444" s="90"/>
      <c r="E444" s="102"/>
      <c r="F444" s="102"/>
      <c r="G444" s="102"/>
      <c r="H444" s="102"/>
      <c r="I444" s="98"/>
      <c r="J444" s="102"/>
      <c r="K444" s="94"/>
      <c r="L444" s="94"/>
      <c r="M444" s="94"/>
      <c r="N444" s="102">
        <v>3</v>
      </c>
      <c r="O444" s="111" t="s">
        <v>596</v>
      </c>
      <c r="P444" s="96">
        <v>3570800187849</v>
      </c>
      <c r="Q444" s="111" t="s">
        <v>597</v>
      </c>
      <c r="R444" s="111" t="s">
        <v>600</v>
      </c>
      <c r="S444" s="97" t="s">
        <v>603</v>
      </c>
      <c r="T444" s="102" t="s">
        <v>51</v>
      </c>
      <c r="U444" s="102" t="s">
        <v>45</v>
      </c>
      <c r="V444" s="102" t="s">
        <v>52</v>
      </c>
      <c r="W444" s="94">
        <v>75</v>
      </c>
      <c r="X444" s="98">
        <v>13.71</v>
      </c>
      <c r="Y444" s="94">
        <v>6750</v>
      </c>
      <c r="Z444" s="94">
        <f>W444*Y444</f>
        <v>506250</v>
      </c>
      <c r="AA444" s="89">
        <v>15</v>
      </c>
      <c r="AB444" s="89">
        <v>20</v>
      </c>
      <c r="AC444" s="94">
        <f>(Z444*(100-AB444))/100</f>
        <v>405000</v>
      </c>
      <c r="AD444" s="94">
        <f>IF(AND(AC444="",M442=""),0,IF((AC444=""),M442, IF( (M442=""),AC444,SUM(AC442:AC445)+M442)))</f>
        <v>2483050</v>
      </c>
      <c r="AE444" s="94">
        <f>IF( (X444=""),AD444*1,AD444*(X444/100) )</f>
        <v>340426.15500000003</v>
      </c>
      <c r="AF444" s="94">
        <v>0</v>
      </c>
      <c r="AG444" s="94">
        <f>IF((AF444-AE444) &gt; 1,0,IF((AF444-AE444)&lt;0,AE444-AF444,AF444-AE444))</f>
        <v>340426.15500000003</v>
      </c>
      <c r="AH444" s="94">
        <v>0.02</v>
      </c>
    </row>
    <row r="445" spans="1:34" s="74" customFormat="1" x14ac:dyDescent="0.55000000000000004">
      <c r="A445" s="108" t="s">
        <v>598</v>
      </c>
      <c r="B445" s="109">
        <v>226</v>
      </c>
      <c r="C445" s="102">
        <v>7551</v>
      </c>
      <c r="D445" s="90" t="s">
        <v>609</v>
      </c>
      <c r="E445" s="102" t="s">
        <v>34</v>
      </c>
      <c r="F445" s="102">
        <v>21616</v>
      </c>
      <c r="G445" s="102">
        <v>0</v>
      </c>
      <c r="H445" s="102">
        <v>2</v>
      </c>
      <c r="I445" s="98">
        <v>0</v>
      </c>
      <c r="J445" s="102" t="s">
        <v>35</v>
      </c>
      <c r="K445" s="94">
        <f>((G445*400)+(H445*100))+I445</f>
        <v>200</v>
      </c>
      <c r="L445" s="94">
        <v>2175</v>
      </c>
      <c r="M445" s="94">
        <f>K445*L445</f>
        <v>435000</v>
      </c>
      <c r="N445" s="102"/>
      <c r="O445" s="111"/>
      <c r="P445" s="96"/>
      <c r="Q445" s="111"/>
      <c r="R445" s="111"/>
      <c r="S445" s="97"/>
      <c r="T445" s="102"/>
      <c r="U445" s="102"/>
      <c r="V445" s="102"/>
      <c r="W445" s="94"/>
      <c r="X445" s="98"/>
      <c r="Y445" s="94"/>
      <c r="Z445" s="94"/>
      <c r="AA445" s="89"/>
      <c r="AB445" s="89"/>
      <c r="AC445" s="94"/>
      <c r="AD445" s="94">
        <f>IF(AND(AC445="",M445=""),0,IF((AC445=""),M445,IF((M445=""),AC445,AC445+M445)))</f>
        <v>435000</v>
      </c>
      <c r="AE445" s="94">
        <f>IF( (X445=""),AD445*1,AD445*(X445/100) )</f>
        <v>435000</v>
      </c>
      <c r="AF445" s="94">
        <v>0</v>
      </c>
      <c r="AG445" s="94">
        <f>IF((AF445-AE445) &gt; 1,0,IF((AF445-AE445)&lt;0,AE445-AF445,AF445-AE445))</f>
        <v>435000</v>
      </c>
      <c r="AH445" s="94">
        <v>0.02</v>
      </c>
    </row>
    <row r="446" spans="1:34" s="73" customFormat="1" x14ac:dyDescent="0.55000000000000004">
      <c r="A446" s="108" t="s">
        <v>598</v>
      </c>
      <c r="B446" s="109">
        <v>227</v>
      </c>
      <c r="C446" s="102">
        <v>9198</v>
      </c>
      <c r="D446" s="90" t="s">
        <v>618</v>
      </c>
      <c r="E446" s="102" t="s">
        <v>34</v>
      </c>
      <c r="F446" s="102">
        <v>24685</v>
      </c>
      <c r="G446" s="102">
        <v>7</v>
      </c>
      <c r="H446" s="102">
        <v>0</v>
      </c>
      <c r="I446" s="98">
        <v>7</v>
      </c>
      <c r="J446" s="102" t="s">
        <v>38</v>
      </c>
      <c r="K446" s="94">
        <f>((G446*400)+(H446*100))+I446</f>
        <v>2807</v>
      </c>
      <c r="L446" s="94">
        <v>325</v>
      </c>
      <c r="M446" s="94">
        <f>K446*L446</f>
        <v>912275</v>
      </c>
      <c r="N446" s="102"/>
      <c r="O446" s="111"/>
      <c r="P446" s="96"/>
      <c r="Q446" s="111"/>
      <c r="R446" s="111"/>
      <c r="S446" s="97"/>
      <c r="T446" s="102"/>
      <c r="U446" s="102"/>
      <c r="V446" s="102"/>
      <c r="W446" s="94"/>
      <c r="X446" s="98"/>
      <c r="Y446" s="94"/>
      <c r="Z446" s="94"/>
      <c r="AA446" s="89"/>
      <c r="AB446" s="89"/>
      <c r="AC446" s="94"/>
      <c r="AD446" s="94">
        <f>IF(AND(AC446="",M446=""),0,IF((AC446=""),M446,IF((M446=""),AC446,AC446+M446)))</f>
        <v>912275</v>
      </c>
      <c r="AE446" s="94">
        <f>IF( (X446=""),AD446*1,AD446*(X446/100) )</f>
        <v>912275</v>
      </c>
      <c r="AF446" s="94">
        <v>50000000</v>
      </c>
      <c r="AG446" s="94">
        <f>IF((AF446-AE446) &gt; 1,0,IF((AF446-AE446)&lt;0,AE446-AF446,AF446-AE446))</f>
        <v>0</v>
      </c>
      <c r="AH446" s="94">
        <v>0.01</v>
      </c>
    </row>
    <row r="447" spans="1:34" s="73" customFormat="1" x14ac:dyDescent="0.55000000000000004">
      <c r="A447" s="108"/>
      <c r="B447" s="109"/>
      <c r="C447" s="102"/>
      <c r="D447" s="90"/>
      <c r="E447" s="102"/>
      <c r="F447" s="102"/>
      <c r="G447" s="102"/>
      <c r="H447" s="102"/>
      <c r="I447" s="98"/>
      <c r="J447" s="102"/>
      <c r="K447" s="94"/>
      <c r="L447" s="94" t="s">
        <v>63</v>
      </c>
      <c r="M447" s="94">
        <f>SUM(M442:M446)</f>
        <v>1948525</v>
      </c>
      <c r="N447" s="102"/>
      <c r="O447" s="111"/>
      <c r="P447" s="96"/>
      <c r="Q447" s="111"/>
      <c r="R447" s="111"/>
      <c r="S447" s="97"/>
      <c r="T447" s="102"/>
      <c r="U447" s="102"/>
      <c r="V447" s="102"/>
      <c r="W447" s="94"/>
      <c r="X447" s="98"/>
      <c r="Y447" s="94"/>
      <c r="Z447" s="94"/>
      <c r="AA447" s="89"/>
      <c r="AB447" s="89"/>
      <c r="AC447" s="94"/>
      <c r="AD447" s="94">
        <f>SUM(AD442:AD446)</f>
        <v>8796425</v>
      </c>
      <c r="AE447" s="94">
        <f>SUM(AE442:AE446)</f>
        <v>3830325</v>
      </c>
      <c r="AF447" s="94"/>
      <c r="AG447" s="94">
        <f>SUM(AG442:AG446)</f>
        <v>2918050</v>
      </c>
      <c r="AH447" s="94"/>
    </row>
    <row r="448" spans="1:34" s="74" customFormat="1" x14ac:dyDescent="0.55000000000000004">
      <c r="A448" s="108" t="s">
        <v>604</v>
      </c>
      <c r="B448" s="109">
        <v>228</v>
      </c>
      <c r="C448" s="102">
        <v>5103</v>
      </c>
      <c r="D448" s="90" t="s">
        <v>605</v>
      </c>
      <c r="E448" s="102" t="s">
        <v>34</v>
      </c>
      <c r="F448" s="102">
        <v>19995</v>
      </c>
      <c r="G448" s="102">
        <v>6</v>
      </c>
      <c r="H448" s="102">
        <v>2</v>
      </c>
      <c r="I448" s="98">
        <v>91</v>
      </c>
      <c r="J448" s="102" t="s">
        <v>38</v>
      </c>
      <c r="K448" s="94">
        <f>((G448*400)+(H448*100))+I448</f>
        <v>2691</v>
      </c>
      <c r="L448" s="94">
        <v>225</v>
      </c>
      <c r="M448" s="94">
        <f>K448*L448</f>
        <v>605475</v>
      </c>
      <c r="N448" s="102"/>
      <c r="O448" s="111"/>
      <c r="P448" s="96"/>
      <c r="Q448" s="111"/>
      <c r="R448" s="111"/>
      <c r="S448" s="97"/>
      <c r="T448" s="102"/>
      <c r="U448" s="102"/>
      <c r="V448" s="102"/>
      <c r="W448" s="94"/>
      <c r="X448" s="98"/>
      <c r="Y448" s="94"/>
      <c r="Z448" s="94"/>
      <c r="AA448" s="89"/>
      <c r="AB448" s="89"/>
      <c r="AC448" s="94"/>
      <c r="AD448" s="94">
        <f>IF(AND(AC448="",M448=""),0,IF((AC448=""),M448,IF((M448=""),AC448,AC448+M448)))</f>
        <v>605475</v>
      </c>
      <c r="AE448" s="94">
        <f>IF( (X448=""),AD448*1,AD448*(X448/100) )</f>
        <v>605475</v>
      </c>
      <c r="AF448" s="94">
        <v>50000000</v>
      </c>
      <c r="AG448" s="94">
        <f>IF((AF448-AE448) &gt; 1,0,IF((AF448-AE448)&lt;0,AE448-AF448,AF448-AE448))</f>
        <v>0</v>
      </c>
      <c r="AH448" s="94">
        <v>0.01</v>
      </c>
    </row>
    <row r="449" spans="1:34" s="74" customFormat="1" x14ac:dyDescent="0.55000000000000004">
      <c r="A449" s="108"/>
      <c r="B449" s="109"/>
      <c r="C449" s="102"/>
      <c r="D449" s="90"/>
      <c r="E449" s="102"/>
      <c r="F449" s="102"/>
      <c r="G449" s="102"/>
      <c r="H449" s="102"/>
      <c r="I449" s="98"/>
      <c r="J449" s="102"/>
      <c r="K449" s="94"/>
      <c r="L449" s="94" t="s">
        <v>63</v>
      </c>
      <c r="M449" s="94">
        <f>SUM(M448:M448)</f>
        <v>605475</v>
      </c>
      <c r="N449" s="102"/>
      <c r="O449" s="111"/>
      <c r="P449" s="96"/>
      <c r="Q449" s="111"/>
      <c r="R449" s="111"/>
      <c r="S449" s="97"/>
      <c r="T449" s="102"/>
      <c r="U449" s="102"/>
      <c r="V449" s="102"/>
      <c r="W449" s="94"/>
      <c r="X449" s="98"/>
      <c r="Y449" s="94"/>
      <c r="Z449" s="94"/>
      <c r="AA449" s="89"/>
      <c r="AB449" s="89"/>
      <c r="AC449" s="94"/>
      <c r="AD449" s="94">
        <f>SUM(AD448:AD448)</f>
        <v>605475</v>
      </c>
      <c r="AE449" s="94">
        <f>SUM(AE448:AE448)</f>
        <v>605475</v>
      </c>
      <c r="AF449" s="94"/>
      <c r="AG449" s="94">
        <f>SUM(AG448:AG448)</f>
        <v>0</v>
      </c>
      <c r="AH449" s="94"/>
    </row>
    <row r="450" spans="1:34" s="99" customFormat="1" x14ac:dyDescent="0.55000000000000004">
      <c r="A450" s="107" t="s">
        <v>15600</v>
      </c>
      <c r="B450" s="161">
        <v>229</v>
      </c>
      <c r="C450" s="161">
        <v>9941</v>
      </c>
      <c r="D450" s="162"/>
      <c r="E450" s="161" t="s">
        <v>37</v>
      </c>
      <c r="F450" s="161"/>
      <c r="G450" s="161">
        <v>8</v>
      </c>
      <c r="H450" s="161">
        <v>1</v>
      </c>
      <c r="I450" s="163">
        <v>90</v>
      </c>
      <c r="J450" s="161" t="s">
        <v>38</v>
      </c>
      <c r="K450" s="121">
        <f>((G450*400)+(H450*100))+I450</f>
        <v>3390</v>
      </c>
      <c r="L450" s="121">
        <v>225</v>
      </c>
      <c r="M450" s="121">
        <f>K450*L450</f>
        <v>762750</v>
      </c>
      <c r="N450" s="161"/>
      <c r="O450" s="164"/>
      <c r="P450" s="165"/>
      <c r="Q450" s="164"/>
      <c r="R450" s="164"/>
      <c r="S450" s="166"/>
      <c r="T450" s="161"/>
      <c r="U450" s="161"/>
      <c r="V450" s="161"/>
      <c r="W450" s="121"/>
      <c r="X450" s="163"/>
      <c r="Y450" s="121"/>
      <c r="Z450" s="121"/>
      <c r="AA450" s="167"/>
      <c r="AB450" s="167"/>
      <c r="AC450" s="121"/>
      <c r="AD450" s="121">
        <f>IF(AND(AC450="",M450=""),0,IF((AC450=""),M450,IF((M450=""),AC450,AC450+M450)))</f>
        <v>762750</v>
      </c>
      <c r="AE450" s="121">
        <f>IF( (X450=""),AD450*1,AD450*(X450/100) )</f>
        <v>762750</v>
      </c>
      <c r="AF450" s="121">
        <v>0</v>
      </c>
      <c r="AG450" s="121">
        <f>IF((AF450-AE450) &gt; 1,0,IF((AF450-AE450)&lt;0,AE450-AF450,AF450-AE450))</f>
        <v>762750</v>
      </c>
      <c r="AH450" s="121">
        <v>0.01</v>
      </c>
    </row>
    <row r="451" spans="1:34" s="99" customFormat="1" x14ac:dyDescent="0.55000000000000004">
      <c r="A451" s="107"/>
      <c r="B451" s="161"/>
      <c r="C451" s="161"/>
      <c r="D451" s="162"/>
      <c r="E451" s="161"/>
      <c r="F451" s="161"/>
      <c r="G451" s="161"/>
      <c r="H451" s="161"/>
      <c r="I451" s="163"/>
      <c r="J451" s="161"/>
      <c r="K451" s="121"/>
      <c r="L451" s="121" t="s">
        <v>63</v>
      </c>
      <c r="M451" s="121">
        <f>SUM(M450:M450)</f>
        <v>762750</v>
      </c>
      <c r="N451" s="161"/>
      <c r="O451" s="164"/>
      <c r="P451" s="165"/>
      <c r="Q451" s="164"/>
      <c r="R451" s="164"/>
      <c r="S451" s="166"/>
      <c r="T451" s="161"/>
      <c r="U451" s="161"/>
      <c r="V451" s="161"/>
      <c r="W451" s="121"/>
      <c r="X451" s="163"/>
      <c r="Y451" s="121"/>
      <c r="Z451" s="121"/>
      <c r="AA451" s="167"/>
      <c r="AB451" s="167"/>
      <c r="AC451" s="121"/>
      <c r="AD451" s="121"/>
      <c r="AE451" s="121">
        <f>SUM(AE450:AE450)</f>
        <v>762750</v>
      </c>
      <c r="AF451" s="121"/>
      <c r="AG451" s="121">
        <f>SUM(AG450:AG450)</f>
        <v>762750</v>
      </c>
      <c r="AH451" s="121"/>
    </row>
    <row r="452" spans="1:34" s="74" customFormat="1" x14ac:dyDescent="0.55000000000000004">
      <c r="A452" s="108" t="s">
        <v>612</v>
      </c>
      <c r="B452" s="109">
        <v>230</v>
      </c>
      <c r="C452" s="102">
        <v>6807</v>
      </c>
      <c r="D452" s="90" t="s">
        <v>613</v>
      </c>
      <c r="E452" s="102" t="s">
        <v>34</v>
      </c>
      <c r="F452" s="102">
        <v>23530</v>
      </c>
      <c r="G452" s="102">
        <v>0</v>
      </c>
      <c r="H452" s="102">
        <v>1</v>
      </c>
      <c r="I452" s="98">
        <v>69</v>
      </c>
      <c r="J452" s="102" t="s">
        <v>35</v>
      </c>
      <c r="K452" s="94">
        <f>((G452*400)+(H452*100))+I452</f>
        <v>169</v>
      </c>
      <c r="L452" s="94">
        <v>625</v>
      </c>
      <c r="M452" s="94">
        <f>K452*L452</f>
        <v>105625</v>
      </c>
      <c r="N452" s="102">
        <v>1</v>
      </c>
      <c r="O452" s="111" t="s">
        <v>610</v>
      </c>
      <c r="P452" s="96"/>
      <c r="Q452" s="111" t="s">
        <v>611</v>
      </c>
      <c r="R452" s="111" t="s">
        <v>614</v>
      </c>
      <c r="S452" s="97" t="s">
        <v>615</v>
      </c>
      <c r="T452" s="102" t="s">
        <v>51</v>
      </c>
      <c r="U452" s="102" t="s">
        <v>45</v>
      </c>
      <c r="V452" s="102" t="s">
        <v>52</v>
      </c>
      <c r="W452" s="94">
        <v>227.76</v>
      </c>
      <c r="X452" s="98">
        <v>84.68</v>
      </c>
      <c r="Y452" s="94">
        <v>6750</v>
      </c>
      <c r="Z452" s="94">
        <f>W452*Y452</f>
        <v>1537380</v>
      </c>
      <c r="AA452" s="89">
        <v>21</v>
      </c>
      <c r="AB452" s="89">
        <v>32</v>
      </c>
      <c r="AC452" s="94">
        <f>(Z452*(100-AB452))/100</f>
        <v>1045418.4</v>
      </c>
      <c r="AD452" s="94">
        <f>IF(AND(AC452="",M452=""),0,IF((AC452=""),M452, IF( (M452=""),AC452,AC452+M452)))</f>
        <v>1151043.3999999999</v>
      </c>
      <c r="AE452" s="94">
        <f>IF( (X452=""),AD452*1,( M452+(SUM(AC452:AC452)) )*(X452/100) )</f>
        <v>974703.55112000008</v>
      </c>
      <c r="AF452" s="94">
        <v>50000000</v>
      </c>
      <c r="AG452" s="94">
        <f>IF((AF452-AE452) &gt; 1,0,IF((AF452-AE452)&lt;0,AE452-AF452,AF452-AE452))</f>
        <v>0</v>
      </c>
      <c r="AH452" s="94">
        <v>0.02</v>
      </c>
    </row>
    <row r="453" spans="1:34" s="74" customFormat="1" x14ac:dyDescent="0.55000000000000004">
      <c r="A453" s="108"/>
      <c r="B453" s="109"/>
      <c r="C453" s="102"/>
      <c r="D453" s="90"/>
      <c r="E453" s="102"/>
      <c r="F453" s="102"/>
      <c r="G453" s="102"/>
      <c r="H453" s="102"/>
      <c r="I453" s="98"/>
      <c r="J453" s="102"/>
      <c r="K453" s="94"/>
      <c r="L453" s="94"/>
      <c r="M453" s="94"/>
      <c r="N453" s="102">
        <v>2</v>
      </c>
      <c r="O453" s="111" t="s">
        <v>610</v>
      </c>
      <c r="P453" s="96"/>
      <c r="Q453" s="111" t="s">
        <v>611</v>
      </c>
      <c r="R453" s="111" t="s">
        <v>614</v>
      </c>
      <c r="S453" s="97" t="s">
        <v>616</v>
      </c>
      <c r="T453" s="102" t="s">
        <v>343</v>
      </c>
      <c r="U453" s="102" t="s">
        <v>45</v>
      </c>
      <c r="V453" s="102" t="s">
        <v>52</v>
      </c>
      <c r="W453" s="94">
        <v>30</v>
      </c>
      <c r="X453" s="98">
        <v>11.15</v>
      </c>
      <c r="Y453" s="94">
        <v>5600</v>
      </c>
      <c r="Z453" s="94">
        <f>W453*Y453</f>
        <v>168000</v>
      </c>
      <c r="AA453" s="89">
        <v>6</v>
      </c>
      <c r="AB453" s="89">
        <v>6</v>
      </c>
      <c r="AC453" s="94">
        <f>(Z453*(100-AB453))/100</f>
        <v>157920</v>
      </c>
      <c r="AD453" s="94">
        <f>IF(AND(AC453="",M452=""),0,IF((AC453=""),M452, IF( (M452=""),AC453,AC453+M452)))</f>
        <v>263545</v>
      </c>
      <c r="AE453" s="94">
        <f>IF( (X453=""),AD453*1,( M452+(SUM(AC453:AC453)) )*(X453/100) )</f>
        <v>29385.267500000002</v>
      </c>
      <c r="AF453" s="94">
        <v>50000000</v>
      </c>
      <c r="AG453" s="94">
        <f>IF((AF453-AE453) &gt; 1,0,IF((AF453-AE453)&lt;0,AE453-AF453,AF453-AE453))</f>
        <v>0</v>
      </c>
      <c r="AH453" s="94">
        <v>0.02</v>
      </c>
    </row>
    <row r="454" spans="1:34" s="74" customFormat="1" x14ac:dyDescent="0.55000000000000004">
      <c r="A454" s="108"/>
      <c r="B454" s="109"/>
      <c r="C454" s="102"/>
      <c r="D454" s="90"/>
      <c r="E454" s="102"/>
      <c r="F454" s="102"/>
      <c r="G454" s="102"/>
      <c r="H454" s="102"/>
      <c r="I454" s="98"/>
      <c r="J454" s="102"/>
      <c r="K454" s="94"/>
      <c r="L454" s="94"/>
      <c r="M454" s="94"/>
      <c r="N454" s="102">
        <v>3</v>
      </c>
      <c r="O454" s="111" t="s">
        <v>610</v>
      </c>
      <c r="P454" s="96"/>
      <c r="Q454" s="111" t="s">
        <v>611</v>
      </c>
      <c r="R454" s="111" t="s">
        <v>614</v>
      </c>
      <c r="S454" s="97" t="s">
        <v>617</v>
      </c>
      <c r="T454" s="102" t="s">
        <v>55</v>
      </c>
      <c r="U454" s="102" t="s">
        <v>45</v>
      </c>
      <c r="V454" s="102" t="s">
        <v>52</v>
      </c>
      <c r="W454" s="94">
        <v>11.2</v>
      </c>
      <c r="X454" s="98">
        <v>4.16</v>
      </c>
      <c r="Y454" s="94">
        <v>0</v>
      </c>
      <c r="Z454" s="94">
        <f>W454*Y454</f>
        <v>0</v>
      </c>
      <c r="AA454" s="89">
        <v>6</v>
      </c>
      <c r="AB454" s="89">
        <v>6</v>
      </c>
      <c r="AC454" s="94">
        <f>(Z454*(100-AB454))/100</f>
        <v>0</v>
      </c>
      <c r="AD454" s="94">
        <f>IF(AND(AC454="",M452=""),0,IF((AC454=""),M452, IF( (M452=""),AC454,AC454+M452)))</f>
        <v>105625</v>
      </c>
      <c r="AE454" s="94">
        <f>IF( (X454=""),AD454*1,( M452+(SUM(AC454:AC454)) )*(X454/100) )</f>
        <v>4394</v>
      </c>
      <c r="AF454" s="94">
        <v>50000000</v>
      </c>
      <c r="AG454" s="94">
        <f>IF((AF454-AE454) &gt; 1,0,IF((AF454-AE454)&lt;0,AE454-AF454,AF454-AE454))</f>
        <v>0</v>
      </c>
      <c r="AH454" s="94">
        <v>0.02</v>
      </c>
    </row>
    <row r="455" spans="1:34" s="73" customFormat="1" x14ac:dyDescent="0.55000000000000004">
      <c r="A455" s="108"/>
      <c r="B455" s="109"/>
      <c r="C455" s="102"/>
      <c r="D455" s="90"/>
      <c r="E455" s="102"/>
      <c r="F455" s="102"/>
      <c r="G455" s="102"/>
      <c r="H455" s="102"/>
      <c r="I455" s="98"/>
      <c r="J455" s="102"/>
      <c r="K455" s="94"/>
      <c r="L455" s="94" t="s">
        <v>63</v>
      </c>
      <c r="M455" s="94">
        <f>SUM(M452:M454)</f>
        <v>105625</v>
      </c>
      <c r="N455" s="102"/>
      <c r="O455" s="111"/>
      <c r="P455" s="96"/>
      <c r="Q455" s="111"/>
      <c r="R455" s="111"/>
      <c r="S455" s="97"/>
      <c r="T455" s="102"/>
      <c r="U455" s="102"/>
      <c r="V455" s="102"/>
      <c r="W455" s="94"/>
      <c r="X455" s="98"/>
      <c r="Y455" s="94"/>
      <c r="Z455" s="94"/>
      <c r="AA455" s="89"/>
      <c r="AB455" s="89"/>
      <c r="AC455" s="94"/>
      <c r="AD455" s="94">
        <f>SUM(AD452:AD454)</f>
        <v>1520213.4</v>
      </c>
      <c r="AE455" s="94">
        <f>SUM(AE452:AE454)</f>
        <v>1008482.81862</v>
      </c>
      <c r="AF455" s="94"/>
      <c r="AG455" s="94">
        <f>SUM(AG452:AG454)</f>
        <v>0</v>
      </c>
      <c r="AH455" s="94"/>
    </row>
    <row r="456" spans="1:34" s="73" customFormat="1" x14ac:dyDescent="0.55000000000000004">
      <c r="A456" s="108" t="s">
        <v>619</v>
      </c>
      <c r="B456" s="109">
        <v>231</v>
      </c>
      <c r="C456" s="102">
        <v>9162</v>
      </c>
      <c r="D456" s="90" t="s">
        <v>620</v>
      </c>
      <c r="E456" s="102" t="s">
        <v>34</v>
      </c>
      <c r="F456" s="102">
        <v>24940</v>
      </c>
      <c r="G456" s="102">
        <v>4</v>
      </c>
      <c r="H456" s="102">
        <v>0</v>
      </c>
      <c r="I456" s="98">
        <v>22</v>
      </c>
      <c r="J456" s="102" t="s">
        <v>38</v>
      </c>
      <c r="K456" s="94">
        <f t="shared" ref="K456:K467" si="59">((G456*400)+(H456*100))+I456</f>
        <v>1622</v>
      </c>
      <c r="L456" s="94">
        <v>400</v>
      </c>
      <c r="M456" s="94">
        <f t="shared" ref="M456:M467" si="60">K456*L456</f>
        <v>648800</v>
      </c>
      <c r="N456" s="102"/>
      <c r="O456" s="111"/>
      <c r="P456" s="96"/>
      <c r="Q456" s="111"/>
      <c r="R456" s="111"/>
      <c r="S456" s="97"/>
      <c r="T456" s="102"/>
      <c r="U456" s="102"/>
      <c r="V456" s="102"/>
      <c r="W456" s="94"/>
      <c r="X456" s="98"/>
      <c r="Y456" s="94"/>
      <c r="Z456" s="94"/>
      <c r="AA456" s="89"/>
      <c r="AB456" s="89"/>
      <c r="AC456" s="94"/>
      <c r="AD456" s="94">
        <f t="shared" ref="AD456:AD467" si="61">IF(AND(AC456="",M456=""),0,IF((AC456=""),M456,IF((M456=""),AC456,AC456+M456)))</f>
        <v>648800</v>
      </c>
      <c r="AE456" s="94">
        <f t="shared" ref="AE456:AE467" si="62">IF( (X456=""),AD456*1,AD456*(X456/100) )</f>
        <v>648800</v>
      </c>
      <c r="AF456" s="94">
        <v>50000000</v>
      </c>
      <c r="AG456" s="94">
        <f t="shared" ref="AG456:AG467" si="63">IF((AF456-AE456) &gt; 1,0,IF((AF456-AE456)&lt;0,AE456-AF456,AF456-AE456))</f>
        <v>0</v>
      </c>
      <c r="AH456" s="94">
        <v>0.01</v>
      </c>
    </row>
    <row r="457" spans="1:34" s="73" customFormat="1" x14ac:dyDescent="0.55000000000000004">
      <c r="A457" s="108"/>
      <c r="B457" s="109">
        <v>232</v>
      </c>
      <c r="C457" s="102">
        <v>9163</v>
      </c>
      <c r="D457" s="90" t="s">
        <v>621</v>
      </c>
      <c r="E457" s="102" t="s">
        <v>34</v>
      </c>
      <c r="F457" s="102">
        <v>24941</v>
      </c>
      <c r="G457" s="102">
        <v>5</v>
      </c>
      <c r="H457" s="102">
        <v>0</v>
      </c>
      <c r="I457" s="98">
        <v>68.400000000000006</v>
      </c>
      <c r="J457" s="102" t="s">
        <v>38</v>
      </c>
      <c r="K457" s="94">
        <f t="shared" si="59"/>
        <v>2068.4</v>
      </c>
      <c r="L457" s="94">
        <v>250</v>
      </c>
      <c r="M457" s="94">
        <f t="shared" si="60"/>
        <v>517100</v>
      </c>
      <c r="N457" s="102"/>
      <c r="O457" s="111"/>
      <c r="P457" s="96"/>
      <c r="Q457" s="111"/>
      <c r="R457" s="111"/>
      <c r="S457" s="97"/>
      <c r="T457" s="102"/>
      <c r="U457" s="102"/>
      <c r="V457" s="102"/>
      <c r="W457" s="94"/>
      <c r="X457" s="98"/>
      <c r="Y457" s="94"/>
      <c r="Z457" s="94"/>
      <c r="AA457" s="89"/>
      <c r="AB457" s="89"/>
      <c r="AC457" s="94"/>
      <c r="AD457" s="94">
        <f t="shared" si="61"/>
        <v>517100</v>
      </c>
      <c r="AE457" s="94">
        <f t="shared" si="62"/>
        <v>517100</v>
      </c>
      <c r="AF457" s="94">
        <v>50000000</v>
      </c>
      <c r="AG457" s="94">
        <f t="shared" si="63"/>
        <v>0</v>
      </c>
      <c r="AH457" s="94">
        <v>0.01</v>
      </c>
    </row>
    <row r="458" spans="1:34" s="73" customFormat="1" x14ac:dyDescent="0.55000000000000004">
      <c r="A458" s="108"/>
      <c r="B458" s="109">
        <v>233</v>
      </c>
      <c r="C458" s="102">
        <v>9167</v>
      </c>
      <c r="D458" s="90" t="s">
        <v>622</v>
      </c>
      <c r="E458" s="102" t="s">
        <v>34</v>
      </c>
      <c r="F458" s="102">
        <v>24942</v>
      </c>
      <c r="G458" s="102">
        <v>5</v>
      </c>
      <c r="H458" s="102">
        <v>1</v>
      </c>
      <c r="I458" s="98">
        <v>1.6</v>
      </c>
      <c r="J458" s="102" t="s">
        <v>38</v>
      </c>
      <c r="K458" s="94">
        <f t="shared" si="59"/>
        <v>2101.6</v>
      </c>
      <c r="L458" s="94">
        <v>325</v>
      </c>
      <c r="M458" s="94">
        <f t="shared" si="60"/>
        <v>683020</v>
      </c>
      <c r="N458" s="102"/>
      <c r="O458" s="111"/>
      <c r="P458" s="96"/>
      <c r="Q458" s="111"/>
      <c r="R458" s="111"/>
      <c r="S458" s="97"/>
      <c r="T458" s="102"/>
      <c r="U458" s="102"/>
      <c r="V458" s="102"/>
      <c r="W458" s="94"/>
      <c r="X458" s="98"/>
      <c r="Y458" s="94"/>
      <c r="Z458" s="94"/>
      <c r="AA458" s="89"/>
      <c r="AB458" s="89"/>
      <c r="AC458" s="94"/>
      <c r="AD458" s="94">
        <f t="shared" si="61"/>
        <v>683020</v>
      </c>
      <c r="AE458" s="94">
        <f t="shared" si="62"/>
        <v>683020</v>
      </c>
      <c r="AF458" s="94">
        <v>50000000</v>
      </c>
      <c r="AG458" s="94">
        <f t="shared" si="63"/>
        <v>0</v>
      </c>
      <c r="AH458" s="94">
        <v>0.01</v>
      </c>
    </row>
    <row r="459" spans="1:34" s="73" customFormat="1" x14ac:dyDescent="0.55000000000000004">
      <c r="A459" s="108"/>
      <c r="B459" s="109">
        <v>234</v>
      </c>
      <c r="C459" s="102">
        <v>9202</v>
      </c>
      <c r="D459" s="90" t="s">
        <v>623</v>
      </c>
      <c r="E459" s="102" t="s">
        <v>34</v>
      </c>
      <c r="F459" s="102">
        <v>24943</v>
      </c>
      <c r="G459" s="102">
        <v>7</v>
      </c>
      <c r="H459" s="102">
        <v>1</v>
      </c>
      <c r="I459" s="98">
        <v>0</v>
      </c>
      <c r="J459" s="102" t="s">
        <v>38</v>
      </c>
      <c r="K459" s="94">
        <f t="shared" si="59"/>
        <v>2900</v>
      </c>
      <c r="L459" s="94">
        <v>325</v>
      </c>
      <c r="M459" s="94">
        <f t="shared" si="60"/>
        <v>942500</v>
      </c>
      <c r="N459" s="102"/>
      <c r="O459" s="111"/>
      <c r="P459" s="96"/>
      <c r="Q459" s="111"/>
      <c r="R459" s="111"/>
      <c r="S459" s="97"/>
      <c r="T459" s="102"/>
      <c r="U459" s="102"/>
      <c r="V459" s="102"/>
      <c r="W459" s="94"/>
      <c r="X459" s="98"/>
      <c r="Y459" s="94"/>
      <c r="Z459" s="94"/>
      <c r="AA459" s="89"/>
      <c r="AB459" s="89"/>
      <c r="AC459" s="94"/>
      <c r="AD459" s="94">
        <f t="shared" si="61"/>
        <v>942500</v>
      </c>
      <c r="AE459" s="94">
        <f t="shared" si="62"/>
        <v>942500</v>
      </c>
      <c r="AF459" s="94">
        <v>50000000</v>
      </c>
      <c r="AG459" s="94">
        <f t="shared" si="63"/>
        <v>0</v>
      </c>
      <c r="AH459" s="94">
        <v>0.01</v>
      </c>
    </row>
    <row r="460" spans="1:34" s="73" customFormat="1" x14ac:dyDescent="0.55000000000000004">
      <c r="A460" s="108"/>
      <c r="B460" s="109">
        <v>235</v>
      </c>
      <c r="C460" s="102">
        <v>9185</v>
      </c>
      <c r="D460" s="90" t="s">
        <v>624</v>
      </c>
      <c r="E460" s="102" t="s">
        <v>34</v>
      </c>
      <c r="F460" s="102">
        <v>24944</v>
      </c>
      <c r="G460" s="102">
        <v>3</v>
      </c>
      <c r="H460" s="102">
        <v>1</v>
      </c>
      <c r="I460" s="98">
        <v>68.099999999999994</v>
      </c>
      <c r="J460" s="102" t="s">
        <v>38</v>
      </c>
      <c r="K460" s="94">
        <f t="shared" si="59"/>
        <v>1368.1</v>
      </c>
      <c r="L460" s="94">
        <v>250</v>
      </c>
      <c r="M460" s="94">
        <f t="shared" si="60"/>
        <v>342025</v>
      </c>
      <c r="N460" s="102"/>
      <c r="O460" s="111"/>
      <c r="P460" s="96"/>
      <c r="Q460" s="111"/>
      <c r="R460" s="111"/>
      <c r="S460" s="97"/>
      <c r="T460" s="102"/>
      <c r="U460" s="102"/>
      <c r="V460" s="102"/>
      <c r="W460" s="94"/>
      <c r="X460" s="98"/>
      <c r="Y460" s="94"/>
      <c r="Z460" s="94"/>
      <c r="AA460" s="89"/>
      <c r="AB460" s="89"/>
      <c r="AC460" s="94"/>
      <c r="AD460" s="94">
        <f t="shared" si="61"/>
        <v>342025</v>
      </c>
      <c r="AE460" s="94">
        <f t="shared" si="62"/>
        <v>342025</v>
      </c>
      <c r="AF460" s="94">
        <v>50000000</v>
      </c>
      <c r="AG460" s="94">
        <f t="shared" si="63"/>
        <v>0</v>
      </c>
      <c r="AH460" s="94">
        <v>0.01</v>
      </c>
    </row>
    <row r="461" spans="1:34" s="73" customFormat="1" x14ac:dyDescent="0.55000000000000004">
      <c r="A461" s="108"/>
      <c r="B461" s="109">
        <v>236</v>
      </c>
      <c r="C461" s="102">
        <v>9203</v>
      </c>
      <c r="D461" s="90" t="s">
        <v>625</v>
      </c>
      <c r="E461" s="102" t="s">
        <v>34</v>
      </c>
      <c r="F461" s="102">
        <v>24945</v>
      </c>
      <c r="G461" s="102">
        <v>12</v>
      </c>
      <c r="H461" s="102">
        <v>3</v>
      </c>
      <c r="I461" s="98">
        <v>80</v>
      </c>
      <c r="J461" s="102" t="s">
        <v>38</v>
      </c>
      <c r="K461" s="94">
        <f t="shared" si="59"/>
        <v>5180</v>
      </c>
      <c r="L461" s="94">
        <v>325</v>
      </c>
      <c r="M461" s="94">
        <f t="shared" si="60"/>
        <v>1683500</v>
      </c>
      <c r="N461" s="102"/>
      <c r="O461" s="111"/>
      <c r="P461" s="96"/>
      <c r="Q461" s="111"/>
      <c r="R461" s="111"/>
      <c r="S461" s="97"/>
      <c r="T461" s="102"/>
      <c r="U461" s="102"/>
      <c r="V461" s="102"/>
      <c r="W461" s="94"/>
      <c r="X461" s="98"/>
      <c r="Y461" s="94"/>
      <c r="Z461" s="94"/>
      <c r="AA461" s="89"/>
      <c r="AB461" s="89"/>
      <c r="AC461" s="94"/>
      <c r="AD461" s="94">
        <f t="shared" si="61"/>
        <v>1683500</v>
      </c>
      <c r="AE461" s="94">
        <f t="shared" si="62"/>
        <v>1683500</v>
      </c>
      <c r="AF461" s="94">
        <v>50000000</v>
      </c>
      <c r="AG461" s="94">
        <f t="shared" si="63"/>
        <v>0</v>
      </c>
      <c r="AH461" s="94">
        <v>0.01</v>
      </c>
    </row>
    <row r="462" spans="1:34" s="73" customFormat="1" x14ac:dyDescent="0.55000000000000004">
      <c r="A462" s="108"/>
      <c r="B462" s="109">
        <v>237</v>
      </c>
      <c r="C462" s="102">
        <v>9189</v>
      </c>
      <c r="D462" s="90" t="s">
        <v>626</v>
      </c>
      <c r="E462" s="102" t="s">
        <v>34</v>
      </c>
      <c r="F462" s="102">
        <v>24946</v>
      </c>
      <c r="G462" s="102">
        <v>2</v>
      </c>
      <c r="H462" s="102">
        <v>2</v>
      </c>
      <c r="I462" s="98">
        <v>95.3</v>
      </c>
      <c r="J462" s="102" t="s">
        <v>38</v>
      </c>
      <c r="K462" s="94">
        <f t="shared" si="59"/>
        <v>1095.3</v>
      </c>
      <c r="L462" s="94">
        <v>1350</v>
      </c>
      <c r="M462" s="94">
        <f t="shared" si="60"/>
        <v>1478655</v>
      </c>
      <c r="N462" s="102"/>
      <c r="O462" s="111"/>
      <c r="P462" s="96"/>
      <c r="Q462" s="111"/>
      <c r="R462" s="111"/>
      <c r="S462" s="97"/>
      <c r="T462" s="102"/>
      <c r="U462" s="102"/>
      <c r="V462" s="102"/>
      <c r="W462" s="94"/>
      <c r="X462" s="98"/>
      <c r="Y462" s="94"/>
      <c r="Z462" s="94"/>
      <c r="AA462" s="89"/>
      <c r="AB462" s="89"/>
      <c r="AC462" s="94"/>
      <c r="AD462" s="94">
        <f t="shared" si="61"/>
        <v>1478655</v>
      </c>
      <c r="AE462" s="94">
        <f t="shared" si="62"/>
        <v>1478655</v>
      </c>
      <c r="AF462" s="94">
        <v>50000000</v>
      </c>
      <c r="AG462" s="94">
        <f t="shared" si="63"/>
        <v>0</v>
      </c>
      <c r="AH462" s="94">
        <v>0.01</v>
      </c>
    </row>
    <row r="463" spans="1:34" s="73" customFormat="1" x14ac:dyDescent="0.55000000000000004">
      <c r="A463" s="108"/>
      <c r="B463" s="109">
        <v>238</v>
      </c>
      <c r="C463" s="102">
        <v>9206</v>
      </c>
      <c r="D463" s="90" t="s">
        <v>627</v>
      </c>
      <c r="E463" s="102" t="s">
        <v>34</v>
      </c>
      <c r="F463" s="102">
        <v>24947</v>
      </c>
      <c r="G463" s="102">
        <v>0</v>
      </c>
      <c r="H463" s="102">
        <v>1</v>
      </c>
      <c r="I463" s="98">
        <v>60.2</v>
      </c>
      <c r="J463" s="102" t="s">
        <v>38</v>
      </c>
      <c r="K463" s="94">
        <f t="shared" si="59"/>
        <v>160.19999999999999</v>
      </c>
      <c r="L463" s="94">
        <v>1350</v>
      </c>
      <c r="M463" s="94">
        <f t="shared" si="60"/>
        <v>216269.99999999997</v>
      </c>
      <c r="N463" s="102"/>
      <c r="O463" s="111"/>
      <c r="P463" s="96"/>
      <c r="Q463" s="111"/>
      <c r="R463" s="111"/>
      <c r="S463" s="97"/>
      <c r="T463" s="102"/>
      <c r="U463" s="102"/>
      <c r="V463" s="102"/>
      <c r="W463" s="94"/>
      <c r="X463" s="98"/>
      <c r="Y463" s="94"/>
      <c r="Z463" s="94"/>
      <c r="AA463" s="89"/>
      <c r="AB463" s="89"/>
      <c r="AC463" s="94"/>
      <c r="AD463" s="94">
        <f t="shared" si="61"/>
        <v>216269.99999999997</v>
      </c>
      <c r="AE463" s="94">
        <f t="shared" si="62"/>
        <v>216269.99999999997</v>
      </c>
      <c r="AF463" s="94">
        <v>50000000</v>
      </c>
      <c r="AG463" s="94">
        <f t="shared" si="63"/>
        <v>0</v>
      </c>
      <c r="AH463" s="94">
        <v>0.01</v>
      </c>
    </row>
    <row r="464" spans="1:34" s="73" customFormat="1" x14ac:dyDescent="0.55000000000000004">
      <c r="A464" s="108"/>
      <c r="B464" s="109">
        <v>239</v>
      </c>
      <c r="C464" s="102">
        <v>9204</v>
      </c>
      <c r="D464" s="90" t="s">
        <v>628</v>
      </c>
      <c r="E464" s="102" t="s">
        <v>34</v>
      </c>
      <c r="F464" s="102">
        <v>25548</v>
      </c>
      <c r="G464" s="102">
        <v>4</v>
      </c>
      <c r="H464" s="102">
        <v>2</v>
      </c>
      <c r="I464" s="98">
        <v>25.6</v>
      </c>
      <c r="J464" s="102" t="s">
        <v>38</v>
      </c>
      <c r="K464" s="94">
        <f t="shared" si="59"/>
        <v>1825.6</v>
      </c>
      <c r="L464" s="94">
        <v>325</v>
      </c>
      <c r="M464" s="94">
        <f t="shared" si="60"/>
        <v>593320</v>
      </c>
      <c r="N464" s="102"/>
      <c r="O464" s="111"/>
      <c r="P464" s="96"/>
      <c r="Q464" s="111"/>
      <c r="R464" s="111"/>
      <c r="S464" s="97"/>
      <c r="T464" s="102"/>
      <c r="U464" s="102"/>
      <c r="V464" s="102"/>
      <c r="W464" s="94"/>
      <c r="X464" s="98"/>
      <c r="Y464" s="94"/>
      <c r="Z464" s="94"/>
      <c r="AA464" s="89"/>
      <c r="AB464" s="89"/>
      <c r="AC464" s="94"/>
      <c r="AD464" s="94">
        <f t="shared" si="61"/>
        <v>593320</v>
      </c>
      <c r="AE464" s="94">
        <f t="shared" si="62"/>
        <v>593320</v>
      </c>
      <c r="AF464" s="94">
        <v>50000000</v>
      </c>
      <c r="AG464" s="94">
        <f t="shared" si="63"/>
        <v>0</v>
      </c>
      <c r="AH464" s="94">
        <v>0.01</v>
      </c>
    </row>
    <row r="465" spans="1:34" s="73" customFormat="1" x14ac:dyDescent="0.55000000000000004">
      <c r="A465" s="108"/>
      <c r="B465" s="109">
        <v>240</v>
      </c>
      <c r="C465" s="102">
        <v>9205</v>
      </c>
      <c r="D465" s="90" t="s">
        <v>629</v>
      </c>
      <c r="E465" s="102" t="s">
        <v>34</v>
      </c>
      <c r="F465" s="102">
        <v>25549</v>
      </c>
      <c r="G465" s="102">
        <v>1</v>
      </c>
      <c r="H465" s="102">
        <v>1</v>
      </c>
      <c r="I465" s="98">
        <v>95.7</v>
      </c>
      <c r="J465" s="102" t="s">
        <v>38</v>
      </c>
      <c r="K465" s="94">
        <f t="shared" si="59"/>
        <v>595.70000000000005</v>
      </c>
      <c r="L465" s="94">
        <v>325</v>
      </c>
      <c r="M465" s="94">
        <f t="shared" si="60"/>
        <v>193602.50000000003</v>
      </c>
      <c r="N465" s="102"/>
      <c r="O465" s="111"/>
      <c r="P465" s="96"/>
      <c r="Q465" s="111"/>
      <c r="R465" s="111"/>
      <c r="S465" s="97"/>
      <c r="T465" s="102"/>
      <c r="U465" s="102"/>
      <c r="V465" s="102"/>
      <c r="W465" s="94"/>
      <c r="X465" s="98"/>
      <c r="Y465" s="94"/>
      <c r="Z465" s="94"/>
      <c r="AA465" s="89"/>
      <c r="AB465" s="89"/>
      <c r="AC465" s="94"/>
      <c r="AD465" s="94">
        <f t="shared" si="61"/>
        <v>193602.50000000003</v>
      </c>
      <c r="AE465" s="94">
        <f t="shared" si="62"/>
        <v>193602.50000000003</v>
      </c>
      <c r="AF465" s="94">
        <v>50000000</v>
      </c>
      <c r="AG465" s="94">
        <f t="shared" si="63"/>
        <v>0</v>
      </c>
      <c r="AH465" s="94">
        <v>0.01</v>
      </c>
    </row>
    <row r="466" spans="1:34" s="73" customFormat="1" x14ac:dyDescent="0.55000000000000004">
      <c r="A466" s="108"/>
      <c r="B466" s="109">
        <v>241</v>
      </c>
      <c r="C466" s="102">
        <v>9152</v>
      </c>
      <c r="D466" s="90" t="s">
        <v>630</v>
      </c>
      <c r="E466" s="102" t="s">
        <v>34</v>
      </c>
      <c r="F466" s="102">
        <v>25550</v>
      </c>
      <c r="G466" s="102">
        <v>5</v>
      </c>
      <c r="H466" s="102">
        <v>1</v>
      </c>
      <c r="I466" s="98">
        <v>0.7</v>
      </c>
      <c r="J466" s="102" t="s">
        <v>38</v>
      </c>
      <c r="K466" s="94">
        <f t="shared" si="59"/>
        <v>2100.6999999999998</v>
      </c>
      <c r="L466" s="94">
        <v>325</v>
      </c>
      <c r="M466" s="94">
        <f t="shared" si="60"/>
        <v>682727.49999999988</v>
      </c>
      <c r="N466" s="102"/>
      <c r="O466" s="111"/>
      <c r="P466" s="96"/>
      <c r="Q466" s="111"/>
      <c r="R466" s="111"/>
      <c r="S466" s="97"/>
      <c r="T466" s="102"/>
      <c r="U466" s="102"/>
      <c r="V466" s="102"/>
      <c r="W466" s="94"/>
      <c r="X466" s="98"/>
      <c r="Y466" s="94"/>
      <c r="Z466" s="94"/>
      <c r="AA466" s="89"/>
      <c r="AB466" s="89"/>
      <c r="AC466" s="94"/>
      <c r="AD466" s="94">
        <f t="shared" si="61"/>
        <v>682727.49999999988</v>
      </c>
      <c r="AE466" s="94">
        <f t="shared" si="62"/>
        <v>682727.49999999988</v>
      </c>
      <c r="AF466" s="94">
        <v>50000000</v>
      </c>
      <c r="AG466" s="94">
        <f t="shared" si="63"/>
        <v>0</v>
      </c>
      <c r="AH466" s="94">
        <v>0.01</v>
      </c>
    </row>
    <row r="467" spans="1:34" s="73" customFormat="1" x14ac:dyDescent="0.55000000000000004">
      <c r="A467" s="108"/>
      <c r="B467" s="109">
        <v>242</v>
      </c>
      <c r="C467" s="102">
        <v>9147</v>
      </c>
      <c r="D467" s="90" t="s">
        <v>631</v>
      </c>
      <c r="E467" s="102" t="s">
        <v>34</v>
      </c>
      <c r="F467" s="102">
        <v>25551</v>
      </c>
      <c r="G467" s="102">
        <v>4</v>
      </c>
      <c r="H467" s="102">
        <v>3</v>
      </c>
      <c r="I467" s="98">
        <v>27.1</v>
      </c>
      <c r="J467" s="102" t="s">
        <v>38</v>
      </c>
      <c r="K467" s="94">
        <f t="shared" si="59"/>
        <v>1927.1</v>
      </c>
      <c r="L467" s="94">
        <v>250</v>
      </c>
      <c r="M467" s="94">
        <f t="shared" si="60"/>
        <v>481775</v>
      </c>
      <c r="N467" s="102"/>
      <c r="O467" s="111"/>
      <c r="P467" s="96"/>
      <c r="Q467" s="111"/>
      <c r="R467" s="111"/>
      <c r="S467" s="97"/>
      <c r="T467" s="102"/>
      <c r="U467" s="102"/>
      <c r="V467" s="102"/>
      <c r="W467" s="94"/>
      <c r="X467" s="98"/>
      <c r="Y467" s="94"/>
      <c r="Z467" s="94"/>
      <c r="AA467" s="89"/>
      <c r="AB467" s="89"/>
      <c r="AC467" s="94"/>
      <c r="AD467" s="94">
        <f t="shared" si="61"/>
        <v>481775</v>
      </c>
      <c r="AE467" s="94">
        <f t="shared" si="62"/>
        <v>481775</v>
      </c>
      <c r="AF467" s="94">
        <v>50000000</v>
      </c>
      <c r="AG467" s="94">
        <f t="shared" si="63"/>
        <v>0</v>
      </c>
      <c r="AH467" s="94">
        <v>0.01</v>
      </c>
    </row>
    <row r="468" spans="1:34" s="73" customFormat="1" x14ac:dyDescent="0.55000000000000004">
      <c r="A468" s="108"/>
      <c r="B468" s="109"/>
      <c r="C468" s="102"/>
      <c r="D468" s="90"/>
      <c r="E468" s="102"/>
      <c r="F468" s="102"/>
      <c r="G468" s="102"/>
      <c r="H468" s="102"/>
      <c r="I468" s="98"/>
      <c r="J468" s="102"/>
      <c r="K468" s="94"/>
      <c r="L468" s="94" t="s">
        <v>63</v>
      </c>
      <c r="M468" s="94">
        <f>SUM(M456:M467)</f>
        <v>8463295</v>
      </c>
      <c r="N468" s="102"/>
      <c r="O468" s="111"/>
      <c r="P468" s="96"/>
      <c r="Q468" s="111"/>
      <c r="R468" s="111"/>
      <c r="S468" s="97"/>
      <c r="T468" s="102"/>
      <c r="U468" s="102"/>
      <c r="V468" s="102"/>
      <c r="W468" s="94"/>
      <c r="X468" s="98"/>
      <c r="Y468" s="94"/>
      <c r="Z468" s="94"/>
      <c r="AA468" s="89"/>
      <c r="AB468" s="89"/>
      <c r="AC468" s="94"/>
      <c r="AD468" s="94">
        <f>SUM(AD456:AD467)</f>
        <v>8463295</v>
      </c>
      <c r="AE468" s="94">
        <f>SUM(AE456:AE467)</f>
        <v>8463295</v>
      </c>
      <c r="AF468" s="94"/>
      <c r="AG468" s="94">
        <f>SUM(AG456:AG467)</f>
        <v>0</v>
      </c>
      <c r="AH468" s="94"/>
    </row>
    <row r="469" spans="1:34" s="73" customFormat="1" x14ac:dyDescent="0.55000000000000004">
      <c r="A469" s="108" t="s">
        <v>632</v>
      </c>
      <c r="B469" s="109">
        <v>243</v>
      </c>
      <c r="C469" s="102">
        <v>7752</v>
      </c>
      <c r="D469" s="90" t="s">
        <v>633</v>
      </c>
      <c r="E469" s="102" t="s">
        <v>34</v>
      </c>
      <c r="F469" s="102">
        <v>19570</v>
      </c>
      <c r="G469" s="102">
        <v>0</v>
      </c>
      <c r="H469" s="102">
        <v>2</v>
      </c>
      <c r="I469" s="98">
        <v>86.5</v>
      </c>
      <c r="J469" s="102" t="s">
        <v>38</v>
      </c>
      <c r="K469" s="94">
        <f>((G469*400)+(H469*100))+I469</f>
        <v>286.5</v>
      </c>
      <c r="L469" s="94">
        <v>375</v>
      </c>
      <c r="M469" s="94">
        <f>K469*L469</f>
        <v>107437.5</v>
      </c>
      <c r="N469" s="102"/>
      <c r="O469" s="111"/>
      <c r="P469" s="96"/>
      <c r="Q469" s="111"/>
      <c r="R469" s="111"/>
      <c r="S469" s="97"/>
      <c r="T469" s="102"/>
      <c r="U469" s="102"/>
      <c r="V469" s="102"/>
      <c r="W469" s="94"/>
      <c r="X469" s="98"/>
      <c r="Y469" s="94"/>
      <c r="Z469" s="94"/>
      <c r="AA469" s="89"/>
      <c r="AB469" s="89"/>
      <c r="AC469" s="94"/>
      <c r="AD469" s="94">
        <f>IF(AND(AC469="",M469=""),0,IF((AC469=""),M469,IF((M469=""),AC469,AC469+M469)))</f>
        <v>107437.5</v>
      </c>
      <c r="AE469" s="94">
        <f>IF( (X469=""),AD469*1,AD469*(X469/100) )</f>
        <v>107437.5</v>
      </c>
      <c r="AF469" s="94">
        <v>50000000</v>
      </c>
      <c r="AG469" s="94">
        <f>IF((AF469-AE469) &gt; 1,0,IF((AF469-AE469)&lt;0,AE469-AF469,AF469-AE469))</f>
        <v>0</v>
      </c>
      <c r="AH469" s="94">
        <v>0.01</v>
      </c>
    </row>
    <row r="470" spans="1:34" s="73" customFormat="1" x14ac:dyDescent="0.55000000000000004">
      <c r="A470" s="108"/>
      <c r="B470" s="109"/>
      <c r="C470" s="102"/>
      <c r="D470" s="90"/>
      <c r="E470" s="102"/>
      <c r="F470" s="102"/>
      <c r="G470" s="102"/>
      <c r="H470" s="102"/>
      <c r="I470" s="98"/>
      <c r="J470" s="102"/>
      <c r="K470" s="94"/>
      <c r="L470" s="94" t="s">
        <v>63</v>
      </c>
      <c r="M470" s="94">
        <f>SUM(M469:M469)</f>
        <v>107437.5</v>
      </c>
      <c r="N470" s="102"/>
      <c r="O470" s="111"/>
      <c r="P470" s="96"/>
      <c r="Q470" s="111"/>
      <c r="R470" s="111"/>
      <c r="S470" s="97"/>
      <c r="T470" s="102"/>
      <c r="U470" s="102"/>
      <c r="V470" s="102"/>
      <c r="W470" s="94"/>
      <c r="X470" s="98"/>
      <c r="Y470" s="94"/>
      <c r="Z470" s="94"/>
      <c r="AA470" s="89"/>
      <c r="AB470" s="89"/>
      <c r="AC470" s="94"/>
      <c r="AD470" s="94">
        <f>SUM(AD469:AD469)</f>
        <v>107437.5</v>
      </c>
      <c r="AE470" s="94">
        <f>SUM(AE469:AE469)</f>
        <v>107437.5</v>
      </c>
      <c r="AF470" s="94"/>
      <c r="AG470" s="94">
        <f>SUM(AG469:AG469)</f>
        <v>0</v>
      </c>
      <c r="AH470" s="94"/>
    </row>
    <row r="471" spans="1:34" s="73" customFormat="1" x14ac:dyDescent="0.55000000000000004">
      <c r="A471" s="108" t="s">
        <v>634</v>
      </c>
      <c r="B471" s="109">
        <v>244</v>
      </c>
      <c r="C471" s="102">
        <v>5016</v>
      </c>
      <c r="D471" s="90" t="s">
        <v>635</v>
      </c>
      <c r="E471" s="102" t="s">
        <v>34</v>
      </c>
      <c r="F471" s="102">
        <v>7438</v>
      </c>
      <c r="G471" s="102">
        <v>8</v>
      </c>
      <c r="H471" s="102">
        <v>0</v>
      </c>
      <c r="I471" s="98">
        <v>66</v>
      </c>
      <c r="J471" s="102" t="s">
        <v>38</v>
      </c>
      <c r="K471" s="94">
        <f>((G471*400)+(H471*100))+I471</f>
        <v>3266</v>
      </c>
      <c r="L471" s="94">
        <v>275</v>
      </c>
      <c r="M471" s="94">
        <f>K471*L471</f>
        <v>898150</v>
      </c>
      <c r="N471" s="102"/>
      <c r="O471" s="111"/>
      <c r="P471" s="96"/>
      <c r="Q471" s="111"/>
      <c r="R471" s="111"/>
      <c r="S471" s="97"/>
      <c r="T471" s="102"/>
      <c r="U471" s="102"/>
      <c r="V471" s="102"/>
      <c r="W471" s="94"/>
      <c r="X471" s="98"/>
      <c r="Y471" s="94"/>
      <c r="Z471" s="94"/>
      <c r="AA471" s="89"/>
      <c r="AB471" s="89"/>
      <c r="AC471" s="94"/>
      <c r="AD471" s="94">
        <f>IF(AND(AC471="",M471=""),0,IF((AC471=""),M471,IF((M471=""),AC471,AC471+M471)))</f>
        <v>898150</v>
      </c>
      <c r="AE471" s="94">
        <f>IF( (X471=""),AD471*1,AD471*(X471/100) )</f>
        <v>898150</v>
      </c>
      <c r="AF471" s="94">
        <v>50000000</v>
      </c>
      <c r="AG471" s="94">
        <f>IF((AF471-AE471) &gt; 1,0,IF((AF471-AE471)&lt;0,AE471-AF471,AF471-AE471))</f>
        <v>0</v>
      </c>
      <c r="AH471" s="94">
        <v>0.01</v>
      </c>
    </row>
    <row r="472" spans="1:34" s="73" customFormat="1" x14ac:dyDescent="0.55000000000000004">
      <c r="A472" s="108"/>
      <c r="B472" s="109">
        <v>245</v>
      </c>
      <c r="C472" s="102">
        <v>5024</v>
      </c>
      <c r="D472" s="90" t="s">
        <v>636</v>
      </c>
      <c r="E472" s="102" t="s">
        <v>34</v>
      </c>
      <c r="F472" s="102">
        <v>7439</v>
      </c>
      <c r="G472" s="102">
        <v>3</v>
      </c>
      <c r="H472" s="102">
        <v>0</v>
      </c>
      <c r="I472" s="98">
        <v>87</v>
      </c>
      <c r="J472" s="102" t="s">
        <v>38</v>
      </c>
      <c r="K472" s="94">
        <f>((G472*400)+(H472*100))+I472</f>
        <v>1287</v>
      </c>
      <c r="L472" s="94">
        <v>625</v>
      </c>
      <c r="M472" s="94">
        <f>K472*L472</f>
        <v>804375</v>
      </c>
      <c r="N472" s="102"/>
      <c r="O472" s="111"/>
      <c r="P472" s="96"/>
      <c r="Q472" s="111"/>
      <c r="R472" s="111"/>
      <c r="S472" s="97"/>
      <c r="T472" s="102"/>
      <c r="U472" s="102"/>
      <c r="V472" s="102"/>
      <c r="W472" s="94"/>
      <c r="X472" s="98"/>
      <c r="Y472" s="94"/>
      <c r="Z472" s="94"/>
      <c r="AA472" s="89"/>
      <c r="AB472" s="89"/>
      <c r="AC472" s="94"/>
      <c r="AD472" s="94">
        <f>IF(AND(AC472="",M472=""),0,IF((AC472=""),M472,IF((M472=""),AC472,AC472+M472)))</f>
        <v>804375</v>
      </c>
      <c r="AE472" s="94">
        <f>IF( (X472=""),AD472*1,AD472*(X472/100) )</f>
        <v>804375</v>
      </c>
      <c r="AF472" s="94">
        <v>50000000</v>
      </c>
      <c r="AG472" s="94">
        <f>IF((AF472-AE472) &gt; 1,0,IF((AF472-AE472)&lt;0,AE472-AF472,AF472-AE472))</f>
        <v>0</v>
      </c>
      <c r="AH472" s="94">
        <v>0.01</v>
      </c>
    </row>
    <row r="473" spans="1:34" s="73" customFormat="1" x14ac:dyDescent="0.55000000000000004">
      <c r="A473" s="108"/>
      <c r="B473" s="109">
        <v>246</v>
      </c>
      <c r="C473" s="102">
        <v>5023</v>
      </c>
      <c r="D473" s="90" t="s">
        <v>637</v>
      </c>
      <c r="E473" s="102" t="s">
        <v>34</v>
      </c>
      <c r="F473" s="102">
        <v>16426</v>
      </c>
      <c r="G473" s="102">
        <v>3</v>
      </c>
      <c r="H473" s="102">
        <v>1</v>
      </c>
      <c r="I473" s="98">
        <v>56</v>
      </c>
      <c r="J473" s="102" t="s">
        <v>38</v>
      </c>
      <c r="K473" s="94">
        <f>((G473*400)+(H473*100))+I473</f>
        <v>1356</v>
      </c>
      <c r="L473" s="94">
        <v>275</v>
      </c>
      <c r="M473" s="94">
        <f>K473*L473</f>
        <v>372900</v>
      </c>
      <c r="N473" s="102"/>
      <c r="O473" s="111"/>
      <c r="P473" s="96"/>
      <c r="Q473" s="111"/>
      <c r="R473" s="111"/>
      <c r="S473" s="97"/>
      <c r="T473" s="102"/>
      <c r="U473" s="102"/>
      <c r="V473" s="102"/>
      <c r="W473" s="94"/>
      <c r="X473" s="98"/>
      <c r="Y473" s="94"/>
      <c r="Z473" s="94"/>
      <c r="AA473" s="89"/>
      <c r="AB473" s="89"/>
      <c r="AC473" s="94"/>
      <c r="AD473" s="94">
        <f>IF(AND(AC473="",M473=""),0,IF((AC473=""),M473,IF((M473=""),AC473,AC473+M473)))</f>
        <v>372900</v>
      </c>
      <c r="AE473" s="94">
        <f>IF( (X473=""),AD473*1,AD473*(X473/100) )</f>
        <v>372900</v>
      </c>
      <c r="AF473" s="94">
        <v>50000000</v>
      </c>
      <c r="AG473" s="94">
        <f>IF((AF473-AE473) &gt; 1,0,IF((AF473-AE473)&lt;0,AE473-AF473,AF473-AE473))</f>
        <v>0</v>
      </c>
      <c r="AH473" s="94">
        <v>0.01</v>
      </c>
    </row>
    <row r="474" spans="1:34" s="73" customFormat="1" x14ac:dyDescent="0.55000000000000004">
      <c r="A474" s="108"/>
      <c r="B474" s="109"/>
      <c r="C474" s="102"/>
      <c r="D474" s="90"/>
      <c r="E474" s="102"/>
      <c r="F474" s="102"/>
      <c r="G474" s="102"/>
      <c r="H474" s="102"/>
      <c r="I474" s="98"/>
      <c r="J474" s="102"/>
      <c r="K474" s="94"/>
      <c r="L474" s="94" t="s">
        <v>63</v>
      </c>
      <c r="M474" s="94">
        <f>SUM(M471:M473)</f>
        <v>2075425</v>
      </c>
      <c r="N474" s="102"/>
      <c r="O474" s="111"/>
      <c r="P474" s="96"/>
      <c r="Q474" s="111"/>
      <c r="R474" s="111"/>
      <c r="S474" s="97"/>
      <c r="T474" s="102"/>
      <c r="U474" s="102"/>
      <c r="V474" s="102"/>
      <c r="W474" s="94"/>
      <c r="X474" s="98"/>
      <c r="Y474" s="94"/>
      <c r="Z474" s="94"/>
      <c r="AA474" s="89"/>
      <c r="AB474" s="89"/>
      <c r="AC474" s="94"/>
      <c r="AD474" s="94">
        <f>SUM(AD471:AD473)</f>
        <v>2075425</v>
      </c>
      <c r="AE474" s="94">
        <f>SUM(AE471:AE473)</f>
        <v>2075425</v>
      </c>
      <c r="AF474" s="94"/>
      <c r="AG474" s="94">
        <f>SUM(AG471:AG473)</f>
        <v>0</v>
      </c>
      <c r="AH474" s="94"/>
    </row>
    <row r="475" spans="1:34" s="73" customFormat="1" x14ac:dyDescent="0.55000000000000004">
      <c r="A475" s="108" t="s">
        <v>640</v>
      </c>
      <c r="B475" s="109">
        <v>247</v>
      </c>
      <c r="C475" s="102">
        <v>5505</v>
      </c>
      <c r="D475" s="90" t="s">
        <v>641</v>
      </c>
      <c r="E475" s="102" t="s">
        <v>34</v>
      </c>
      <c r="F475" s="102">
        <v>16622</v>
      </c>
      <c r="G475" s="102">
        <v>0</v>
      </c>
      <c r="H475" s="102">
        <v>0</v>
      </c>
      <c r="I475" s="98">
        <v>96</v>
      </c>
      <c r="J475" s="102" t="s">
        <v>35</v>
      </c>
      <c r="K475" s="94">
        <f>((G475*400)+(H475*100))+I475</f>
        <v>96</v>
      </c>
      <c r="L475" s="94">
        <v>2425</v>
      </c>
      <c r="M475" s="94">
        <f>K475*L475</f>
        <v>232800</v>
      </c>
      <c r="N475" s="102">
        <v>1</v>
      </c>
      <c r="O475" s="111" t="s">
        <v>638</v>
      </c>
      <c r="P475" s="96">
        <v>1570800023793</v>
      </c>
      <c r="Q475" s="111" t="s">
        <v>639</v>
      </c>
      <c r="R475" s="111" t="s">
        <v>642</v>
      </c>
      <c r="S475" s="97" t="s">
        <v>643</v>
      </c>
      <c r="T475" s="102" t="s">
        <v>51</v>
      </c>
      <c r="U475" s="102" t="s">
        <v>45</v>
      </c>
      <c r="V475" s="102" t="s">
        <v>52</v>
      </c>
      <c r="W475" s="94">
        <v>232.88</v>
      </c>
      <c r="X475" s="98">
        <v>100</v>
      </c>
      <c r="Y475" s="94">
        <v>6750</v>
      </c>
      <c r="Z475" s="94">
        <f>W475*Y475</f>
        <v>1571940</v>
      </c>
      <c r="AA475" s="89">
        <v>6</v>
      </c>
      <c r="AB475" s="89">
        <v>6</v>
      </c>
      <c r="AC475" s="94">
        <f>(Z475*(100-AB475))/100</f>
        <v>1477623.6</v>
      </c>
      <c r="AD475" s="94">
        <f>IF(AND(AC475="",M475=""),0,IF((AC475=""),M475, IF( (M475=""),AC475,AC475+M475)))</f>
        <v>1710423.6</v>
      </c>
      <c r="AE475" s="94">
        <f>IF( (X475=""),AD475*1,( M475+(SUM(AC475:AC475)) )*(X475/100) )</f>
        <v>1710423.6</v>
      </c>
      <c r="AF475" s="94">
        <v>50000000</v>
      </c>
      <c r="AG475" s="94">
        <f>IF((AF475-AE475) &gt; 1,0,IF((AF475-AE475)&lt;0,AE475-AF475,AF475-AE475))</f>
        <v>0</v>
      </c>
      <c r="AH475" s="94">
        <v>0.02</v>
      </c>
    </row>
    <row r="476" spans="1:34" s="73" customFormat="1" x14ac:dyDescent="0.55000000000000004">
      <c r="A476" s="108"/>
      <c r="B476" s="109"/>
      <c r="C476" s="102"/>
      <c r="D476" s="90"/>
      <c r="E476" s="102"/>
      <c r="F476" s="102"/>
      <c r="G476" s="102"/>
      <c r="H476" s="102"/>
      <c r="I476" s="98"/>
      <c r="J476" s="102"/>
      <c r="K476" s="94"/>
      <c r="L476" s="94" t="s">
        <v>63</v>
      </c>
      <c r="M476" s="94">
        <f>SUM(M475:M475)</f>
        <v>232800</v>
      </c>
      <c r="N476" s="102"/>
      <c r="O476" s="111"/>
      <c r="P476" s="96"/>
      <c r="Q476" s="111"/>
      <c r="R476" s="111"/>
      <c r="S476" s="97"/>
      <c r="T476" s="102"/>
      <c r="U476" s="102"/>
      <c r="V476" s="102"/>
      <c r="W476" s="94"/>
      <c r="X476" s="98"/>
      <c r="Y476" s="94"/>
      <c r="Z476" s="94"/>
      <c r="AA476" s="89"/>
      <c r="AB476" s="89"/>
      <c r="AC476" s="94"/>
      <c r="AD476" s="94">
        <f>SUM(AD475:AD475)</f>
        <v>1710423.6</v>
      </c>
      <c r="AE476" s="94">
        <f>SUM(AE475:AE475)</f>
        <v>1710423.6</v>
      </c>
      <c r="AF476" s="94"/>
      <c r="AG476" s="94">
        <f>SUM(AG475:AG475)</f>
        <v>0</v>
      </c>
      <c r="AH476" s="94"/>
    </row>
    <row r="477" spans="1:34" s="73" customFormat="1" x14ac:dyDescent="0.55000000000000004">
      <c r="A477" s="108" t="s">
        <v>644</v>
      </c>
      <c r="B477" s="109">
        <v>248</v>
      </c>
      <c r="C477" s="102">
        <v>7090</v>
      </c>
      <c r="D477" s="90" t="s">
        <v>645</v>
      </c>
      <c r="E477" s="102" t="s">
        <v>34</v>
      </c>
      <c r="F477" s="102">
        <v>24002</v>
      </c>
      <c r="G477" s="102">
        <v>0</v>
      </c>
      <c r="H477" s="102">
        <v>3</v>
      </c>
      <c r="I477" s="98">
        <v>0</v>
      </c>
      <c r="J477" s="102" t="s">
        <v>62</v>
      </c>
      <c r="K477" s="94">
        <f>((G477*400)+(H477*100))+I477</f>
        <v>300</v>
      </c>
      <c r="L477" s="94">
        <v>625</v>
      </c>
      <c r="M477" s="94">
        <f>K477*L477</f>
        <v>187500</v>
      </c>
      <c r="N477" s="102"/>
      <c r="O477" s="111"/>
      <c r="P477" s="96"/>
      <c r="Q477" s="111"/>
      <c r="R477" s="111"/>
      <c r="S477" s="97"/>
      <c r="T477" s="102"/>
      <c r="U477" s="102"/>
      <c r="V477" s="102"/>
      <c r="W477" s="94"/>
      <c r="X477" s="98"/>
      <c r="Y477" s="94"/>
      <c r="Z477" s="94"/>
      <c r="AA477" s="89"/>
      <c r="AB477" s="89"/>
      <c r="AC477" s="94"/>
      <c r="AD477" s="94">
        <f>IF(AND(AC477="",M477=""),0,IF((AC477=""),M477,IF((M477=""),AC477,AC477+M477)))</f>
        <v>187500</v>
      </c>
      <c r="AE477" s="94">
        <f>IF( (X477=""),AD477*1,AD477*(X477/100) )</f>
        <v>187500</v>
      </c>
      <c r="AF477" s="94">
        <v>0</v>
      </c>
      <c r="AG477" s="94">
        <f>IF((AF477-AE477) &gt; 1,0,IF((AF477-AE477)&lt;0,AE477-AF477,AF477-AE477))</f>
        <v>187500</v>
      </c>
      <c r="AH477" s="94">
        <v>0.3</v>
      </c>
    </row>
    <row r="478" spans="1:34" s="73" customFormat="1" x14ac:dyDescent="0.55000000000000004">
      <c r="A478" s="108"/>
      <c r="B478" s="109"/>
      <c r="C478" s="102"/>
      <c r="D478" s="90"/>
      <c r="E478" s="102"/>
      <c r="F478" s="102"/>
      <c r="G478" s="102"/>
      <c r="H478" s="102"/>
      <c r="I478" s="98"/>
      <c r="J478" s="102"/>
      <c r="K478" s="94"/>
      <c r="L478" s="94" t="s">
        <v>63</v>
      </c>
      <c r="M478" s="94">
        <f>SUM(M477:M477)</f>
        <v>187500</v>
      </c>
      <c r="N478" s="102"/>
      <c r="O478" s="111"/>
      <c r="P478" s="96"/>
      <c r="Q478" s="111"/>
      <c r="R478" s="111"/>
      <c r="S478" s="97"/>
      <c r="T478" s="102"/>
      <c r="U478" s="102"/>
      <c r="V478" s="102"/>
      <c r="W478" s="94"/>
      <c r="X478" s="98"/>
      <c r="Y478" s="94"/>
      <c r="Z478" s="94"/>
      <c r="AA478" s="89"/>
      <c r="AB478" s="89"/>
      <c r="AC478" s="94"/>
      <c r="AD478" s="94">
        <f>SUM(AD477:AD477)</f>
        <v>187500</v>
      </c>
      <c r="AE478" s="94">
        <f>SUM(AE477:AE477)</f>
        <v>187500</v>
      </c>
      <c r="AF478" s="94"/>
      <c r="AG478" s="94">
        <f>SUM(AG477:AG477)</f>
        <v>187500</v>
      </c>
      <c r="AH478" s="94"/>
    </row>
    <row r="479" spans="1:34" s="73" customFormat="1" x14ac:dyDescent="0.55000000000000004">
      <c r="A479" s="108" t="s">
        <v>648</v>
      </c>
      <c r="B479" s="109">
        <v>249</v>
      </c>
      <c r="C479" s="102">
        <v>9120</v>
      </c>
      <c r="D479" s="90" t="s">
        <v>649</v>
      </c>
      <c r="E479" s="102" t="s">
        <v>34</v>
      </c>
      <c r="F479" s="102">
        <v>15180</v>
      </c>
      <c r="G479" s="102">
        <v>0</v>
      </c>
      <c r="H479" s="102">
        <v>2</v>
      </c>
      <c r="I479" s="98">
        <v>43</v>
      </c>
      <c r="J479" s="102" t="s">
        <v>35</v>
      </c>
      <c r="K479" s="94">
        <f>((G479*400)+(H479*100))+I479</f>
        <v>243</v>
      </c>
      <c r="L479" s="94">
        <v>600</v>
      </c>
      <c r="M479" s="94">
        <f>K479*L479</f>
        <v>145800</v>
      </c>
      <c r="N479" s="102">
        <v>1</v>
      </c>
      <c r="O479" s="111" t="s">
        <v>646</v>
      </c>
      <c r="P479" s="96"/>
      <c r="Q479" s="111" t="s">
        <v>647</v>
      </c>
      <c r="R479" s="111" t="s">
        <v>650</v>
      </c>
      <c r="S479" s="97"/>
      <c r="T479" s="102" t="s">
        <v>51</v>
      </c>
      <c r="U479" s="102" t="s">
        <v>45</v>
      </c>
      <c r="V479" s="102" t="s">
        <v>52</v>
      </c>
      <c r="W479" s="94">
        <v>125.24</v>
      </c>
      <c r="X479" s="98">
        <v>50.25</v>
      </c>
      <c r="Y479" s="94">
        <v>6750</v>
      </c>
      <c r="Z479" s="94">
        <f>W479*Y479</f>
        <v>845370</v>
      </c>
      <c r="AA479" s="89">
        <v>6</v>
      </c>
      <c r="AB479" s="89">
        <v>6</v>
      </c>
      <c r="AC479" s="94">
        <f>(Z479*(100-AB479))/100</f>
        <v>794647.8</v>
      </c>
      <c r="AD479" s="94">
        <f>IF(AND(AC479="",M479=""),0,IF((AC479=""),M479, IF( (M479=""),AC479,AC479+M479)))</f>
        <v>940447.8</v>
      </c>
      <c r="AE479" s="94">
        <f>IF( (X479=""),AD479*1,( M479+(SUM(AC479:AC479)) )*(X479/100) )</f>
        <v>472575.01949999999</v>
      </c>
      <c r="AF479" s="94">
        <v>50000000</v>
      </c>
      <c r="AG479" s="94">
        <f>IF((AF479-AE479) &gt; 1,0,IF((AF479-AE479)&lt;0,AE479-AF479,AF479-AE479))</f>
        <v>0</v>
      </c>
      <c r="AH479" s="94">
        <v>0.02</v>
      </c>
    </row>
    <row r="480" spans="1:34" s="73" customFormat="1" x14ac:dyDescent="0.55000000000000004">
      <c r="A480" s="108"/>
      <c r="B480" s="109"/>
      <c r="C480" s="102"/>
      <c r="D480" s="90"/>
      <c r="E480" s="102"/>
      <c r="F480" s="102"/>
      <c r="G480" s="102"/>
      <c r="H480" s="102"/>
      <c r="I480" s="98"/>
      <c r="J480" s="102"/>
      <c r="K480" s="94"/>
      <c r="L480" s="94"/>
      <c r="M480" s="94"/>
      <c r="N480" s="102">
        <v>2</v>
      </c>
      <c r="O480" s="111" t="s">
        <v>646</v>
      </c>
      <c r="P480" s="96"/>
      <c r="Q480" s="111" t="s">
        <v>647</v>
      </c>
      <c r="R480" s="111" t="s">
        <v>650</v>
      </c>
      <c r="S480" s="97" t="s">
        <v>651</v>
      </c>
      <c r="T480" s="102" t="s">
        <v>51</v>
      </c>
      <c r="U480" s="102" t="s">
        <v>45</v>
      </c>
      <c r="V480" s="102" t="s">
        <v>52</v>
      </c>
      <c r="W480" s="94">
        <v>124</v>
      </c>
      <c r="X480" s="98">
        <v>49.75</v>
      </c>
      <c r="Y480" s="94">
        <v>6750</v>
      </c>
      <c r="Z480" s="94">
        <f>W480*Y480</f>
        <v>837000</v>
      </c>
      <c r="AA480" s="89">
        <v>6</v>
      </c>
      <c r="AB480" s="89">
        <v>6</v>
      </c>
      <c r="AC480" s="94">
        <f>(Z480*(100-AB480))/100</f>
        <v>786780</v>
      </c>
      <c r="AD480" s="94">
        <f>IF(AND(AC480="",M479=""),0,IF((AC480=""),M479, IF( (M479=""),AC480,AC480+M479)))</f>
        <v>932580</v>
      </c>
      <c r="AE480" s="94">
        <f>IF( (X480=""),AD480*1,( M479+(SUM(AC480:AC480)) )*(X480/100) )</f>
        <v>463958.55</v>
      </c>
      <c r="AF480" s="94">
        <v>50000000</v>
      </c>
      <c r="AG480" s="94">
        <f>IF((AF480-AE480) &gt; 1,0,IF((AF480-AE480)&lt;0,AE480-AF480,AF480-AE480))</f>
        <v>0</v>
      </c>
      <c r="AH480" s="94">
        <v>0.02</v>
      </c>
    </row>
    <row r="481" spans="1:34" s="73" customFormat="1" x14ac:dyDescent="0.55000000000000004">
      <c r="A481" s="108"/>
      <c r="B481" s="109"/>
      <c r="C481" s="102"/>
      <c r="D481" s="90"/>
      <c r="E481" s="102"/>
      <c r="F481" s="102"/>
      <c r="G481" s="102"/>
      <c r="H481" s="102"/>
      <c r="I481" s="98"/>
      <c r="J481" s="102"/>
      <c r="K481" s="94"/>
      <c r="L481" s="94" t="s">
        <v>63</v>
      </c>
      <c r="M481" s="94">
        <f>SUM(M479:M480)</f>
        <v>145800</v>
      </c>
      <c r="N481" s="102"/>
      <c r="O481" s="111"/>
      <c r="P481" s="96"/>
      <c r="Q481" s="111"/>
      <c r="R481" s="111"/>
      <c r="S481" s="97"/>
      <c r="T481" s="102"/>
      <c r="U481" s="102"/>
      <c r="V481" s="102"/>
      <c r="W481" s="94"/>
      <c r="X481" s="98"/>
      <c r="Y481" s="94"/>
      <c r="Z481" s="94"/>
      <c r="AA481" s="89"/>
      <c r="AB481" s="89"/>
      <c r="AC481" s="94"/>
      <c r="AD481" s="94">
        <f>SUM(AD479:AD480)</f>
        <v>1873027.8</v>
      </c>
      <c r="AE481" s="94">
        <f>SUM(AE479:AE480)</f>
        <v>936533.56949999998</v>
      </c>
      <c r="AF481" s="94"/>
      <c r="AG481" s="94">
        <f>SUM(AG479:AG480)</f>
        <v>0</v>
      </c>
      <c r="AH481" s="94"/>
    </row>
    <row r="482" spans="1:34" s="74" customFormat="1" x14ac:dyDescent="0.55000000000000004">
      <c r="A482" s="108" t="s">
        <v>654</v>
      </c>
      <c r="B482" s="109">
        <v>250</v>
      </c>
      <c r="C482" s="102">
        <v>7883</v>
      </c>
      <c r="D482" s="90" t="s">
        <v>655</v>
      </c>
      <c r="E482" s="102" t="s">
        <v>34</v>
      </c>
      <c r="F482" s="102">
        <v>16508</v>
      </c>
      <c r="G482" s="102">
        <v>0</v>
      </c>
      <c r="H482" s="102">
        <v>0</v>
      </c>
      <c r="I482" s="98">
        <v>48</v>
      </c>
      <c r="J482" s="102" t="s">
        <v>35</v>
      </c>
      <c r="K482" s="94">
        <f>((G482*400)+(H482*100))+I482</f>
        <v>48</v>
      </c>
      <c r="L482" s="94">
        <v>400</v>
      </c>
      <c r="M482" s="94">
        <f>K482*L482</f>
        <v>19200</v>
      </c>
      <c r="N482" s="102">
        <v>1</v>
      </c>
      <c r="O482" s="111" t="s">
        <v>652</v>
      </c>
      <c r="P482" s="96"/>
      <c r="Q482" s="111" t="s">
        <v>653</v>
      </c>
      <c r="R482" s="111" t="s">
        <v>656</v>
      </c>
      <c r="S482" s="97" t="s">
        <v>657</v>
      </c>
      <c r="T482" s="102" t="s">
        <v>51</v>
      </c>
      <c r="U482" s="102" t="s">
        <v>227</v>
      </c>
      <c r="V482" s="102" t="s">
        <v>52</v>
      </c>
      <c r="W482" s="94">
        <v>267</v>
      </c>
      <c r="X482" s="98">
        <v>100</v>
      </c>
      <c r="Y482" s="94">
        <v>6750</v>
      </c>
      <c r="Z482" s="94">
        <f>W482*Y482</f>
        <v>1802250</v>
      </c>
      <c r="AA482" s="89">
        <v>11</v>
      </c>
      <c r="AB482" s="89">
        <v>34</v>
      </c>
      <c r="AC482" s="94">
        <f>(Z482*(100-AB482))/100</f>
        <v>1189485</v>
      </c>
      <c r="AD482" s="94">
        <f>IF(AND(AC482="",M482=""),0,IF((AC482=""),M482, IF( (M482=""),AC482,AC482+M482)))</f>
        <v>1208685</v>
      </c>
      <c r="AE482" s="94">
        <f>IF( (X482=""),AD482*1,( M482+(SUM(AC482:AC482)) )*(X482/100) )</f>
        <v>1208685</v>
      </c>
      <c r="AF482" s="94">
        <v>50000000</v>
      </c>
      <c r="AG482" s="94">
        <f>IF((AF482-AE482) &gt; 1,0,IF((AF482-AE482)&lt;0,AE482-AF482,AF482-AE482))</f>
        <v>0</v>
      </c>
      <c r="AH482" s="94">
        <v>0.02</v>
      </c>
    </row>
    <row r="483" spans="1:34" s="74" customFormat="1" x14ac:dyDescent="0.55000000000000004">
      <c r="A483" s="108"/>
      <c r="B483" s="109"/>
      <c r="C483" s="102"/>
      <c r="D483" s="90"/>
      <c r="E483" s="102"/>
      <c r="F483" s="102"/>
      <c r="G483" s="102"/>
      <c r="H483" s="102"/>
      <c r="I483" s="98"/>
      <c r="J483" s="102"/>
      <c r="K483" s="94"/>
      <c r="L483" s="94" t="s">
        <v>63</v>
      </c>
      <c r="M483" s="94">
        <f>SUM(M482:M482)</f>
        <v>19200</v>
      </c>
      <c r="N483" s="102"/>
      <c r="O483" s="111"/>
      <c r="P483" s="96"/>
      <c r="Q483" s="111"/>
      <c r="R483" s="111"/>
      <c r="S483" s="97"/>
      <c r="T483" s="102"/>
      <c r="U483" s="102"/>
      <c r="V483" s="102"/>
      <c r="W483" s="94"/>
      <c r="X483" s="98"/>
      <c r="Y483" s="94"/>
      <c r="Z483" s="94"/>
      <c r="AA483" s="89"/>
      <c r="AB483" s="89"/>
      <c r="AC483" s="94"/>
      <c r="AD483" s="94">
        <f>SUM(AD482:AD482)</f>
        <v>1208685</v>
      </c>
      <c r="AE483" s="94">
        <f>SUM(AE482:AE482)</f>
        <v>1208685</v>
      </c>
      <c r="AF483" s="94"/>
      <c r="AG483" s="94">
        <f>SUM(AG482:AG482)</f>
        <v>0</v>
      </c>
      <c r="AH483" s="94"/>
    </row>
    <row r="484" spans="1:34" s="74" customFormat="1" x14ac:dyDescent="0.55000000000000004">
      <c r="A484" s="108" t="s">
        <v>658</v>
      </c>
      <c r="B484" s="109">
        <v>251</v>
      </c>
      <c r="C484" s="102">
        <v>5048</v>
      </c>
      <c r="D484" s="90" t="s">
        <v>659</v>
      </c>
      <c r="E484" s="102" t="s">
        <v>34</v>
      </c>
      <c r="F484" s="102">
        <v>26406</v>
      </c>
      <c r="G484" s="102">
        <v>2</v>
      </c>
      <c r="H484" s="102">
        <v>2</v>
      </c>
      <c r="I484" s="98">
        <v>0</v>
      </c>
      <c r="J484" s="102" t="s">
        <v>38</v>
      </c>
      <c r="K484" s="94">
        <f>((G484*400)+(H484*100))+I484</f>
        <v>1000</v>
      </c>
      <c r="L484" s="94">
        <v>300</v>
      </c>
      <c r="M484" s="94">
        <f>K484*L484</f>
        <v>300000</v>
      </c>
      <c r="N484" s="102"/>
      <c r="O484" s="111"/>
      <c r="P484" s="96"/>
      <c r="Q484" s="111"/>
      <c r="R484" s="111"/>
      <c r="S484" s="97"/>
      <c r="T484" s="102"/>
      <c r="U484" s="102"/>
      <c r="V484" s="102"/>
      <c r="W484" s="94"/>
      <c r="X484" s="98"/>
      <c r="Y484" s="94"/>
      <c r="Z484" s="94"/>
      <c r="AA484" s="89"/>
      <c r="AB484" s="89"/>
      <c r="AC484" s="94"/>
      <c r="AD484" s="94">
        <f>IF(AND(AC484="",M484=""),0,IF((AC484=""),M484,IF((M484=""),AC484,AC484+M484)))</f>
        <v>300000</v>
      </c>
      <c r="AE484" s="94">
        <f>IF( (X484=""),AD484*1,AD484*(X484/100) )</f>
        <v>300000</v>
      </c>
      <c r="AF484" s="94">
        <v>50000000</v>
      </c>
      <c r="AG484" s="94">
        <f>IF((AF484-AE484) &gt; 1,0,IF((AF484-AE484)&lt;0,AE484-AF484,AF484-AE484))</f>
        <v>0</v>
      </c>
      <c r="AH484" s="94">
        <v>0.01</v>
      </c>
    </row>
    <row r="485" spans="1:34" s="74" customFormat="1" x14ac:dyDescent="0.55000000000000004">
      <c r="A485" s="113"/>
      <c r="B485" s="114"/>
      <c r="C485" s="127"/>
      <c r="D485" s="128"/>
      <c r="E485" s="127"/>
      <c r="F485" s="127"/>
      <c r="G485" s="127"/>
      <c r="H485" s="127"/>
      <c r="I485" s="129"/>
      <c r="J485" s="127"/>
      <c r="K485" s="130"/>
      <c r="L485" s="130" t="s">
        <v>63</v>
      </c>
      <c r="M485" s="130">
        <f>SUM(M484:M484)</f>
        <v>300000</v>
      </c>
      <c r="N485" s="127"/>
      <c r="O485" s="131"/>
      <c r="P485" s="132"/>
      <c r="Q485" s="131"/>
      <c r="R485" s="131"/>
      <c r="S485" s="133"/>
      <c r="T485" s="127"/>
      <c r="U485" s="127"/>
      <c r="V485" s="127"/>
      <c r="W485" s="130"/>
      <c r="X485" s="129"/>
      <c r="Y485" s="130"/>
      <c r="Z485" s="130"/>
      <c r="AA485" s="134"/>
      <c r="AB485" s="134"/>
      <c r="AC485" s="130"/>
      <c r="AD485" s="130">
        <f>SUM(AD484:AD484)</f>
        <v>300000</v>
      </c>
      <c r="AE485" s="130">
        <f>SUM(AE484:AE484)</f>
        <v>300000</v>
      </c>
      <c r="AF485" s="130"/>
      <c r="AG485" s="130">
        <f>SUM(AG484:AG484)</f>
        <v>0</v>
      </c>
      <c r="AH485" s="130"/>
    </row>
    <row r="486" spans="1:34" s="50" customFormat="1" x14ac:dyDescent="0.55000000000000004">
      <c r="A486" s="108" t="s">
        <v>15713</v>
      </c>
      <c r="B486" s="31">
        <v>3334</v>
      </c>
      <c r="C486" s="31">
        <v>5736</v>
      </c>
      <c r="D486" s="48" t="s">
        <v>9454</v>
      </c>
      <c r="E486" s="31" t="s">
        <v>34</v>
      </c>
      <c r="F486" s="31">
        <v>634</v>
      </c>
      <c r="G486" s="31">
        <v>2</v>
      </c>
      <c r="H486" s="31">
        <v>0</v>
      </c>
      <c r="I486" s="32">
        <v>98</v>
      </c>
      <c r="J486" s="31" t="s">
        <v>35</v>
      </c>
      <c r="K486" s="34">
        <f>((G486*400)+(H486*100))+I486</f>
        <v>898</v>
      </c>
      <c r="L486" s="34">
        <v>1800</v>
      </c>
      <c r="M486" s="34">
        <f>K486*L486</f>
        <v>1616400</v>
      </c>
      <c r="N486" s="31">
        <v>1</v>
      </c>
      <c r="O486" s="35" t="s">
        <v>9451</v>
      </c>
      <c r="P486" s="36">
        <v>3120100553846</v>
      </c>
      <c r="Q486" s="35" t="s">
        <v>9452</v>
      </c>
      <c r="R486" s="35" t="s">
        <v>9455</v>
      </c>
      <c r="S486" s="37" t="s">
        <v>9456</v>
      </c>
      <c r="T486" s="31" t="s">
        <v>15714</v>
      </c>
      <c r="U486" s="31" t="s">
        <v>45</v>
      </c>
      <c r="V486" s="31" t="s">
        <v>46</v>
      </c>
      <c r="W486" s="34">
        <v>280</v>
      </c>
      <c r="X486" s="32">
        <v>50</v>
      </c>
      <c r="Y486" s="34">
        <v>7500</v>
      </c>
      <c r="Z486" s="34">
        <f>W486*Y486</f>
        <v>2100000</v>
      </c>
      <c r="AA486" s="38">
        <v>26</v>
      </c>
      <c r="AB486" s="38">
        <v>42</v>
      </c>
      <c r="AC486" s="34">
        <f>(Z486*(100-AB486))/100</f>
        <v>1218000</v>
      </c>
      <c r="AD486" s="34">
        <f>IF(AND(AC486="",M486=""),0,IF((AC486=""),M486, IF( (M486=""),AC486,SUM(AC486:AC487)+M486)))</f>
        <v>4052400</v>
      </c>
      <c r="AE486" s="34">
        <f>IF( (X486=""),AD486*1,AD486*(X486/100) )</f>
        <v>2026200</v>
      </c>
      <c r="AF486" s="34">
        <v>0</v>
      </c>
      <c r="AG486" s="34">
        <f>IF((AF486-AE486) &gt; 1,0,IF((AF486-AE486)&lt;0,AE486-AF486,AF486-AE486))</f>
        <v>2026200</v>
      </c>
      <c r="AH486" s="34">
        <v>0.02</v>
      </c>
    </row>
    <row r="487" spans="1:34" s="50" customFormat="1" ht="23.25" x14ac:dyDescent="0.55000000000000004">
      <c r="A487" s="35"/>
      <c r="B487" s="31"/>
      <c r="C487" s="31"/>
      <c r="D487" s="48"/>
      <c r="E487" s="31"/>
      <c r="F487" s="31"/>
      <c r="G487" s="31"/>
      <c r="H487" s="31"/>
      <c r="I487" s="32"/>
      <c r="J487" s="31"/>
      <c r="K487" s="34"/>
      <c r="L487" s="34"/>
      <c r="M487" s="34"/>
      <c r="N487" s="31"/>
      <c r="O487" s="35"/>
      <c r="P487" s="36"/>
      <c r="Q487" s="35"/>
      <c r="R487" s="35"/>
      <c r="S487" s="37"/>
      <c r="T487" s="31" t="s">
        <v>15714</v>
      </c>
      <c r="U487" s="31"/>
      <c r="V487" s="31" t="s">
        <v>46</v>
      </c>
      <c r="W487" s="34">
        <v>280</v>
      </c>
      <c r="X487" s="32">
        <v>50</v>
      </c>
      <c r="Y487" s="34">
        <v>7500</v>
      </c>
      <c r="Z487" s="34">
        <f>W487*Y487</f>
        <v>2100000</v>
      </c>
      <c r="AA487" s="38">
        <v>26</v>
      </c>
      <c r="AB487" s="38">
        <v>42</v>
      </c>
      <c r="AC487" s="34">
        <f>(Z487*(100-AB487))/100</f>
        <v>1218000</v>
      </c>
      <c r="AD487" s="34">
        <f>IF(AND(AC487="",M486=""),0,IF((AC487=""),M486, IF( (M486=""),AC487,SUM(AC486:AC487)+M486)))</f>
        <v>4052400</v>
      </c>
      <c r="AE487" s="34">
        <f>IF( (X487=""),AD487*1,AD487*(X487/100) )</f>
        <v>2026200</v>
      </c>
      <c r="AF487" s="34">
        <v>0</v>
      </c>
      <c r="AG487" s="34">
        <f>IF((AF487-AE487) &gt; 1,0,IF((AF487-AE487)&lt;0,AE487-AF487,AF487-AE487))</f>
        <v>2026200</v>
      </c>
      <c r="AH487" s="34">
        <v>0.02</v>
      </c>
    </row>
    <row r="488" spans="1:34" s="50" customFormat="1" ht="23.25" x14ac:dyDescent="0.55000000000000004">
      <c r="A488" s="35"/>
      <c r="B488" s="31"/>
      <c r="C488" s="31"/>
      <c r="D488" s="48"/>
      <c r="E488" s="31"/>
      <c r="F488" s="31"/>
      <c r="G488" s="31"/>
      <c r="H488" s="31"/>
      <c r="I488" s="32"/>
      <c r="J488" s="31"/>
      <c r="K488" s="34"/>
      <c r="L488" s="34"/>
      <c r="M488" s="34">
        <f>SUM(M486:M487)</f>
        <v>1616400</v>
      </c>
      <c r="N488" s="31"/>
      <c r="O488" s="35"/>
      <c r="P488" s="36"/>
      <c r="Q488" s="35"/>
      <c r="R488" s="35"/>
      <c r="S488" s="37"/>
      <c r="T488" s="31"/>
      <c r="U488" s="31"/>
      <c r="V488" s="31"/>
      <c r="W488" s="34"/>
      <c r="X488" s="32"/>
      <c r="Y488" s="34"/>
      <c r="Z488" s="34"/>
      <c r="AA488" s="38"/>
      <c r="AB488" s="38"/>
      <c r="AC488" s="34"/>
      <c r="AD488" s="34">
        <f>SUM(AD486:AD487)</f>
        <v>8104800</v>
      </c>
      <c r="AE488" s="34"/>
      <c r="AF488" s="34"/>
      <c r="AG488" s="34"/>
      <c r="AH488" s="34"/>
    </row>
    <row r="489" spans="1:34" s="74" customFormat="1" x14ac:dyDescent="0.55000000000000004">
      <c r="A489" s="174" t="s">
        <v>660</v>
      </c>
      <c r="B489" s="141">
        <v>252</v>
      </c>
      <c r="C489" s="124">
        <v>6569</v>
      </c>
      <c r="D489" s="142" t="s">
        <v>661</v>
      </c>
      <c r="E489" s="124" t="s">
        <v>34</v>
      </c>
      <c r="F489" s="124">
        <v>23130</v>
      </c>
      <c r="G489" s="124">
        <v>4</v>
      </c>
      <c r="H489" s="124">
        <v>0</v>
      </c>
      <c r="I489" s="143">
        <v>88</v>
      </c>
      <c r="J489" s="124" t="s">
        <v>38</v>
      </c>
      <c r="K489" s="144">
        <f>((G489*400)+(H489*100))+I489</f>
        <v>1688</v>
      </c>
      <c r="L489" s="144">
        <v>275</v>
      </c>
      <c r="M489" s="144">
        <f>K489*L489</f>
        <v>464200</v>
      </c>
      <c r="N489" s="124"/>
      <c r="O489" s="145"/>
      <c r="P489" s="146"/>
      <c r="Q489" s="145"/>
      <c r="R489" s="145"/>
      <c r="S489" s="147"/>
      <c r="T489" s="124"/>
      <c r="U489" s="124"/>
      <c r="V489" s="124"/>
      <c r="W489" s="144"/>
      <c r="X489" s="143"/>
      <c r="Y489" s="144"/>
      <c r="Z489" s="144"/>
      <c r="AA489" s="148"/>
      <c r="AB489" s="148"/>
      <c r="AC489" s="144"/>
      <c r="AD489" s="144">
        <f>IF(AND(AC489="",M489=""),0,IF((AC489=""),M489,IF((M489=""),AC489,AC489+M489)))</f>
        <v>464200</v>
      </c>
      <c r="AE489" s="144">
        <f>IF( (X489=""),AD489*1,AD489*(X489/100) )</f>
        <v>464200</v>
      </c>
      <c r="AF489" s="144">
        <v>50000000</v>
      </c>
      <c r="AG489" s="144">
        <f>IF((AF489-AE489) &gt; 1,0,IF((AF489-AE489)&lt;0,AE489-AF489,AF489-AE489))</f>
        <v>0</v>
      </c>
      <c r="AH489" s="144">
        <v>0.01</v>
      </c>
    </row>
    <row r="490" spans="1:34" s="74" customFormat="1" x14ac:dyDescent="0.55000000000000004">
      <c r="A490" s="108"/>
      <c r="B490" s="109"/>
      <c r="C490" s="102"/>
      <c r="D490" s="90"/>
      <c r="E490" s="102"/>
      <c r="F490" s="102"/>
      <c r="G490" s="102"/>
      <c r="H490" s="102"/>
      <c r="I490" s="98"/>
      <c r="J490" s="102"/>
      <c r="K490" s="94"/>
      <c r="L490" s="94" t="s">
        <v>63</v>
      </c>
      <c r="M490" s="94">
        <f>SUM(M489:M489)</f>
        <v>464200</v>
      </c>
      <c r="N490" s="102"/>
      <c r="O490" s="111"/>
      <c r="P490" s="96"/>
      <c r="Q490" s="111"/>
      <c r="R490" s="111"/>
      <c r="S490" s="97"/>
      <c r="T490" s="102"/>
      <c r="U490" s="102"/>
      <c r="V490" s="102"/>
      <c r="W490" s="94"/>
      <c r="X490" s="98"/>
      <c r="Y490" s="94"/>
      <c r="Z490" s="94"/>
      <c r="AA490" s="89"/>
      <c r="AB490" s="89"/>
      <c r="AC490" s="94"/>
      <c r="AD490" s="94">
        <f>SUM(AD489:AD489)</f>
        <v>464200</v>
      </c>
      <c r="AE490" s="94">
        <f>SUM(AE489:AE489)</f>
        <v>464200</v>
      </c>
      <c r="AF490" s="94"/>
      <c r="AG490" s="94">
        <f>SUM(AG489:AG489)</f>
        <v>0</v>
      </c>
      <c r="AH490" s="94"/>
    </row>
    <row r="491" spans="1:34" s="99" customFormat="1" x14ac:dyDescent="0.55000000000000004">
      <c r="A491" s="107" t="s">
        <v>664</v>
      </c>
      <c r="B491" s="102">
        <v>253</v>
      </c>
      <c r="C491" s="102">
        <v>5717</v>
      </c>
      <c r="D491" s="90" t="s">
        <v>665</v>
      </c>
      <c r="E491" s="102" t="s">
        <v>34</v>
      </c>
      <c r="F491" s="102">
        <v>23068</v>
      </c>
      <c r="G491" s="102">
        <v>0</v>
      </c>
      <c r="H491" s="102">
        <v>1</v>
      </c>
      <c r="I491" s="98">
        <v>7</v>
      </c>
      <c r="J491" s="102" t="s">
        <v>35</v>
      </c>
      <c r="K491" s="94">
        <f>((G491*400)+(H491*100))+I491</f>
        <v>107</v>
      </c>
      <c r="L491" s="94">
        <v>2425</v>
      </c>
      <c r="M491" s="94">
        <f>K491*L491</f>
        <v>259475</v>
      </c>
      <c r="N491" s="102">
        <v>1</v>
      </c>
      <c r="O491" s="111" t="s">
        <v>662</v>
      </c>
      <c r="P491" s="96">
        <v>3570800008219</v>
      </c>
      <c r="Q491" s="111" t="s">
        <v>663</v>
      </c>
      <c r="R491" s="111" t="s">
        <v>666</v>
      </c>
      <c r="S491" s="97" t="s">
        <v>667</v>
      </c>
      <c r="T491" s="102" t="s">
        <v>51</v>
      </c>
      <c r="U491" s="102" t="s">
        <v>45</v>
      </c>
      <c r="V491" s="102" t="s">
        <v>52</v>
      </c>
      <c r="W491" s="94">
        <v>154.80000000000001</v>
      </c>
      <c r="X491" s="98">
        <v>41.26</v>
      </c>
      <c r="Y491" s="94">
        <v>6750</v>
      </c>
      <c r="Z491" s="94">
        <f>W491*Y491</f>
        <v>1044900.0000000001</v>
      </c>
      <c r="AA491" s="89">
        <v>7</v>
      </c>
      <c r="AB491" s="89">
        <v>7</v>
      </c>
      <c r="AC491" s="94">
        <f>(Z491*(100-AB491))/100</f>
        <v>971757.00000000012</v>
      </c>
      <c r="AD491" s="94">
        <f>IF(AND(AC491="",M491=""),0,IF((AC491=""),M491, IF( (M491=""),AC491,SUM(AC491:AC492)+M491)))</f>
        <v>1774457.09</v>
      </c>
      <c r="AE491" s="94">
        <f>IF( (X491=""),AD491*1,AD491*(X491/100) )</f>
        <v>732140.99533399998</v>
      </c>
      <c r="AF491" s="94">
        <v>50000000</v>
      </c>
      <c r="AG491" s="94">
        <f>IF((AF491-AE491) &gt; 1,0,IF((AF491-AE491)&lt;0,AE491-AF491,AF491-AE491))</f>
        <v>0</v>
      </c>
      <c r="AH491" s="94">
        <v>0.02</v>
      </c>
    </row>
    <row r="492" spans="1:34" s="99" customFormat="1" x14ac:dyDescent="0.55000000000000004">
      <c r="A492" s="107"/>
      <c r="B492" s="102"/>
      <c r="C492" s="102"/>
      <c r="D492" s="90"/>
      <c r="E492" s="102"/>
      <c r="F492" s="102"/>
      <c r="G492" s="102"/>
      <c r="H492" s="102"/>
      <c r="I492" s="98"/>
      <c r="J492" s="102"/>
      <c r="K492" s="94"/>
      <c r="L492" s="94"/>
      <c r="M492" s="94"/>
      <c r="N492" s="102">
        <v>2</v>
      </c>
      <c r="O492" s="111" t="s">
        <v>662</v>
      </c>
      <c r="P492" s="96">
        <v>3570800008219</v>
      </c>
      <c r="Q492" s="111" t="s">
        <v>663</v>
      </c>
      <c r="R492" s="111" t="s">
        <v>666</v>
      </c>
      <c r="S492" s="97" t="s">
        <v>668</v>
      </c>
      <c r="T492" s="102" t="s">
        <v>55</v>
      </c>
      <c r="U492" s="102" t="s">
        <v>45</v>
      </c>
      <c r="V492" s="102" t="s">
        <v>75</v>
      </c>
      <c r="W492" s="94">
        <v>220.42</v>
      </c>
      <c r="X492" s="98">
        <v>58.74</v>
      </c>
      <c r="Y492" s="94">
        <v>2650</v>
      </c>
      <c r="Z492" s="94">
        <f>W492*Y492</f>
        <v>584113</v>
      </c>
      <c r="AA492" s="89">
        <v>7</v>
      </c>
      <c r="AB492" s="89">
        <v>7</v>
      </c>
      <c r="AC492" s="94">
        <f>(Z492*(100-AB492))/100</f>
        <v>543225.09</v>
      </c>
      <c r="AD492" s="94">
        <v>259475</v>
      </c>
      <c r="AE492" s="94">
        <f>IF( (X492=""),AD492*1,AD492*(X492/100) )</f>
        <v>152415.61500000002</v>
      </c>
      <c r="AF492" s="94">
        <v>0</v>
      </c>
      <c r="AG492" s="94">
        <f>IF((AF492-AE492) &gt; 1,0,IF((AF492-AE492)&lt;0,AE492-AF492,AF492-AE492))</f>
        <v>152415.61500000002</v>
      </c>
      <c r="AH492" s="94">
        <v>0.3</v>
      </c>
    </row>
    <row r="493" spans="1:34" s="99" customFormat="1" x14ac:dyDescent="0.55000000000000004">
      <c r="A493" s="107"/>
      <c r="B493" s="102">
        <v>254</v>
      </c>
      <c r="C493" s="102">
        <v>5964</v>
      </c>
      <c r="D493" s="90" t="s">
        <v>669</v>
      </c>
      <c r="E493" s="102" t="s">
        <v>34</v>
      </c>
      <c r="F493" s="102">
        <v>23787</v>
      </c>
      <c r="G493" s="102">
        <v>0</v>
      </c>
      <c r="H493" s="102">
        <v>2</v>
      </c>
      <c r="I493" s="98">
        <v>66</v>
      </c>
      <c r="J493" s="102" t="s">
        <v>38</v>
      </c>
      <c r="K493" s="94">
        <f>((G493*400)+(H493*100))+I493</f>
        <v>266</v>
      </c>
      <c r="L493" s="94">
        <v>925</v>
      </c>
      <c r="M493" s="94">
        <f>K493*L493</f>
        <v>246050</v>
      </c>
      <c r="N493" s="102"/>
      <c r="O493" s="111"/>
      <c r="P493" s="96"/>
      <c r="Q493" s="111"/>
      <c r="R493" s="111"/>
      <c r="S493" s="97"/>
      <c r="T493" s="102"/>
      <c r="U493" s="102"/>
      <c r="V493" s="102"/>
      <c r="W493" s="94"/>
      <c r="X493" s="98"/>
      <c r="Y493" s="94"/>
      <c r="Z493" s="94"/>
      <c r="AA493" s="89"/>
      <c r="AB493" s="89"/>
      <c r="AC493" s="94"/>
      <c r="AD493" s="94">
        <f>IF(AND(AC493="",M493=""),0,IF((AC493=""),M493,IF((M493=""),AC493,AC493+M493)))</f>
        <v>246050</v>
      </c>
      <c r="AE493" s="94">
        <f>IF( (X493=""),AD493*1,AD493*(X493/100) )</f>
        <v>246050</v>
      </c>
      <c r="AF493" s="94">
        <v>50000000</v>
      </c>
      <c r="AG493" s="94">
        <f>IF((AF493-AE493) &gt; 1,0,IF((AF493-AE493)&lt;0,AE493-AF493,AF493-AE493))</f>
        <v>0</v>
      </c>
      <c r="AH493" s="94">
        <v>0.01</v>
      </c>
    </row>
    <row r="494" spans="1:34" s="99" customFormat="1" x14ac:dyDescent="0.55000000000000004">
      <c r="A494" s="107"/>
      <c r="B494" s="102"/>
      <c r="C494" s="102"/>
      <c r="D494" s="90"/>
      <c r="E494" s="102"/>
      <c r="F494" s="102"/>
      <c r="G494" s="102"/>
      <c r="H494" s="102"/>
      <c r="I494" s="98"/>
      <c r="J494" s="102"/>
      <c r="K494" s="94"/>
      <c r="L494" s="94" t="s">
        <v>63</v>
      </c>
      <c r="M494" s="94">
        <f>SUM(M491:M493)</f>
        <v>505525</v>
      </c>
      <c r="N494" s="102"/>
      <c r="O494" s="111"/>
      <c r="P494" s="96"/>
      <c r="Q494" s="111"/>
      <c r="R494" s="111"/>
      <c r="S494" s="97"/>
      <c r="T494" s="102"/>
      <c r="U494" s="102"/>
      <c r="V494" s="102"/>
      <c r="W494" s="94"/>
      <c r="X494" s="98"/>
      <c r="Y494" s="94"/>
      <c r="Z494" s="94"/>
      <c r="AA494" s="89"/>
      <c r="AB494" s="89"/>
      <c r="AC494" s="94"/>
      <c r="AD494" s="94"/>
      <c r="AE494" s="94">
        <f>SUM(AE491:AE493)</f>
        <v>1130606.6103340001</v>
      </c>
      <c r="AF494" s="94"/>
      <c r="AG494" s="94">
        <f>SUM(AG491:AG493)</f>
        <v>152415.61500000002</v>
      </c>
      <c r="AH494" s="94"/>
    </row>
    <row r="495" spans="1:34" s="74" customFormat="1" x14ac:dyDescent="0.55000000000000004">
      <c r="A495" s="108" t="s">
        <v>670</v>
      </c>
      <c r="B495" s="109">
        <v>255</v>
      </c>
      <c r="C495" s="102">
        <v>5775</v>
      </c>
      <c r="D495" s="90" t="s">
        <v>671</v>
      </c>
      <c r="E495" s="102" t="s">
        <v>34</v>
      </c>
      <c r="F495" s="102">
        <v>19894</v>
      </c>
      <c r="G495" s="102">
        <v>0</v>
      </c>
      <c r="H495" s="102">
        <v>0</v>
      </c>
      <c r="I495" s="98">
        <v>98</v>
      </c>
      <c r="J495" s="102" t="s">
        <v>35</v>
      </c>
      <c r="K495" s="94">
        <f>((G495*400)+(H495*100))+I495</f>
        <v>98</v>
      </c>
      <c r="L495" s="94">
        <v>2425</v>
      </c>
      <c r="M495" s="94">
        <f>K495*L495</f>
        <v>237650</v>
      </c>
      <c r="N495" s="102">
        <v>1</v>
      </c>
      <c r="O495" s="111" t="s">
        <v>672</v>
      </c>
      <c r="P495" s="96">
        <v>3570800002261</v>
      </c>
      <c r="Q495" s="111" t="s">
        <v>673</v>
      </c>
      <c r="R495" s="111" t="s">
        <v>674</v>
      </c>
      <c r="S495" s="97" t="s">
        <v>675</v>
      </c>
      <c r="T495" s="102" t="s">
        <v>51</v>
      </c>
      <c r="U495" s="102" t="s">
        <v>45</v>
      </c>
      <c r="V495" s="102" t="s">
        <v>52</v>
      </c>
      <c r="W495" s="94">
        <v>147.05000000000001</v>
      </c>
      <c r="X495" s="98">
        <v>100</v>
      </c>
      <c r="Y495" s="94">
        <v>6750</v>
      </c>
      <c r="Z495" s="94">
        <f>W495*Y495</f>
        <v>992587.50000000012</v>
      </c>
      <c r="AA495" s="89">
        <v>6</v>
      </c>
      <c r="AB495" s="89">
        <v>6</v>
      </c>
      <c r="AC495" s="94">
        <f>(Z495*(100-AB495))/100</f>
        <v>933032.25000000012</v>
      </c>
      <c r="AD495" s="94">
        <f>IF(AND(AC495="",M495=""),0,IF((AC495=""),M495, IF( (M495=""),AC495,AC495+M495)))</f>
        <v>1170682.25</v>
      </c>
      <c r="AE495" s="94">
        <f>IF( (X495=""),AD495*1,( M495+(SUM(AC495:AC495)) )*(X495/100) )</f>
        <v>1170682.25</v>
      </c>
      <c r="AF495" s="94">
        <v>50000000</v>
      </c>
      <c r="AG495" s="94">
        <f>IF((AF495-AE495) &gt; 1,0,IF((AF495-AE495)&lt;0,AE495-AF495,AF495-AE495))</f>
        <v>0</v>
      </c>
      <c r="AH495" s="94">
        <v>0.02</v>
      </c>
    </row>
    <row r="496" spans="1:34" s="74" customFormat="1" x14ac:dyDescent="0.55000000000000004">
      <c r="A496" s="108"/>
      <c r="B496" s="109"/>
      <c r="C496" s="102"/>
      <c r="D496" s="90"/>
      <c r="E496" s="102"/>
      <c r="F496" s="102"/>
      <c r="G496" s="102"/>
      <c r="H496" s="102"/>
      <c r="I496" s="98"/>
      <c r="J496" s="102"/>
      <c r="K496" s="94"/>
      <c r="L496" s="94" t="s">
        <v>63</v>
      </c>
      <c r="M496" s="94">
        <f>SUM(M495:M495)</f>
        <v>237650</v>
      </c>
      <c r="N496" s="102"/>
      <c r="O496" s="111"/>
      <c r="P496" s="96"/>
      <c r="Q496" s="111"/>
      <c r="R496" s="111"/>
      <c r="S496" s="97"/>
      <c r="T496" s="102"/>
      <c r="U496" s="102"/>
      <c r="V496" s="102"/>
      <c r="W496" s="94"/>
      <c r="X496" s="98"/>
      <c r="Y496" s="94"/>
      <c r="Z496" s="94"/>
      <c r="AA496" s="89"/>
      <c r="AB496" s="89"/>
      <c r="AC496" s="94"/>
      <c r="AD496" s="94">
        <f>SUM(AD495:AD495)</f>
        <v>1170682.25</v>
      </c>
      <c r="AE496" s="94">
        <f>SUM(AE495:AE495)</f>
        <v>1170682.25</v>
      </c>
      <c r="AF496" s="94"/>
      <c r="AG496" s="94">
        <f>SUM(AG495:AG495)</f>
        <v>0</v>
      </c>
      <c r="AH496" s="94"/>
    </row>
    <row r="497" spans="1:34" s="99" customFormat="1" x14ac:dyDescent="0.55000000000000004">
      <c r="A497" s="107" t="s">
        <v>678</v>
      </c>
      <c r="B497" s="102">
        <v>256</v>
      </c>
      <c r="C497" s="102">
        <v>8383</v>
      </c>
      <c r="D497" s="90" t="s">
        <v>679</v>
      </c>
      <c r="E497" s="102" t="s">
        <v>34</v>
      </c>
      <c r="F497" s="102">
        <v>14339</v>
      </c>
      <c r="G497" s="102">
        <v>0</v>
      </c>
      <c r="H497" s="102">
        <v>0</v>
      </c>
      <c r="I497" s="98">
        <v>57</v>
      </c>
      <c r="J497" s="102" t="s">
        <v>35</v>
      </c>
      <c r="K497" s="94">
        <f>((G497*400)+(H497*100))+I497</f>
        <v>57</v>
      </c>
      <c r="L497" s="94">
        <v>1350</v>
      </c>
      <c r="M497" s="94">
        <f>K497*L497</f>
        <v>76950</v>
      </c>
      <c r="N497" s="102">
        <v>1</v>
      </c>
      <c r="O497" s="111" t="s">
        <v>680</v>
      </c>
      <c r="P497" s="96">
        <v>3570800332954</v>
      </c>
      <c r="Q497" s="111" t="s">
        <v>681</v>
      </c>
      <c r="R497" s="111" t="s">
        <v>682</v>
      </c>
      <c r="S497" s="97" t="s">
        <v>683</v>
      </c>
      <c r="T497" s="102" t="s">
        <v>51</v>
      </c>
      <c r="U497" s="102" t="s">
        <v>74</v>
      </c>
      <c r="V497" s="102" t="s">
        <v>52</v>
      </c>
      <c r="W497" s="94">
        <v>27.3</v>
      </c>
      <c r="X497" s="98">
        <v>58.71</v>
      </c>
      <c r="Y497" s="94">
        <v>6750</v>
      </c>
      <c r="Z497" s="94">
        <f>W497*Y497</f>
        <v>184275</v>
      </c>
      <c r="AA497" s="89">
        <v>22</v>
      </c>
      <c r="AB497" s="89">
        <v>93</v>
      </c>
      <c r="AC497" s="94">
        <f>(Z497*(100-AB497))/100</f>
        <v>12899.25</v>
      </c>
      <c r="AD497" s="94">
        <f>IF(AND(AC497="",M497=""),0,IF((AC497=""),M497, IF( (M497=""),AC497,SUM(AC497:AC500)+M497)))</f>
        <v>826295.17500000005</v>
      </c>
      <c r="AE497" s="94">
        <f>IF( (X497=""),AD497*1,AD497*(X497/100) )</f>
        <v>485117.89724249998</v>
      </c>
      <c r="AF497" s="94">
        <v>10000000</v>
      </c>
      <c r="AG497" s="94">
        <v>76950</v>
      </c>
      <c r="AH497" s="94">
        <v>0.02</v>
      </c>
    </row>
    <row r="498" spans="1:34" s="99" customFormat="1" x14ac:dyDescent="0.55000000000000004">
      <c r="A498" s="107"/>
      <c r="B498" s="102"/>
      <c r="C498" s="102"/>
      <c r="D498" s="90"/>
      <c r="E498" s="102"/>
      <c r="F498" s="102"/>
      <c r="G498" s="102"/>
      <c r="H498" s="102"/>
      <c r="I498" s="98"/>
      <c r="J498" s="102"/>
      <c r="K498" s="94"/>
      <c r="L498" s="94"/>
      <c r="M498" s="94"/>
      <c r="N498" s="102">
        <v>2</v>
      </c>
      <c r="O498" s="111" t="s">
        <v>680</v>
      </c>
      <c r="P498" s="96">
        <v>3570800332954</v>
      </c>
      <c r="Q498" s="111" t="s">
        <v>681</v>
      </c>
      <c r="R498" s="111" t="s">
        <v>682</v>
      </c>
      <c r="S498" s="97" t="s">
        <v>684</v>
      </c>
      <c r="T498" s="102" t="s">
        <v>51</v>
      </c>
      <c r="U498" s="102" t="s">
        <v>74</v>
      </c>
      <c r="V498" s="102" t="s">
        <v>52</v>
      </c>
      <c r="W498" s="94">
        <v>19.2</v>
      </c>
      <c r="X498" s="98">
        <v>41.29</v>
      </c>
      <c r="Y498" s="94">
        <v>6750</v>
      </c>
      <c r="Z498" s="94">
        <f>W498*Y498</f>
        <v>129600</v>
      </c>
      <c r="AA498" s="89">
        <v>22</v>
      </c>
      <c r="AB498" s="89">
        <v>93</v>
      </c>
      <c r="AC498" s="94">
        <f>(Z498*(100-AB498))/100</f>
        <v>9072</v>
      </c>
      <c r="AD498" s="94">
        <f>IF(AND(AC498="",M497=""),0,IF((AC498=""),M497, IF( (M497=""),AC498,SUM(AC497:AC500)+M497)))</f>
        <v>826295.17500000005</v>
      </c>
      <c r="AE498" s="94">
        <f>IF( (X498=""),AD498*1,AD498*(X498/100) )</f>
        <v>341177.27775750001</v>
      </c>
      <c r="AF498" s="94">
        <v>10000000</v>
      </c>
      <c r="AG498" s="94">
        <f>IF((AF498-AE498) &gt; 1,0,IF((AF498-AE498)&lt;0,AE498-AF498,AF498-AE498))</f>
        <v>0</v>
      </c>
      <c r="AH498" s="94">
        <v>0.02</v>
      </c>
    </row>
    <row r="499" spans="1:34" s="99" customFormat="1" x14ac:dyDescent="0.55000000000000004">
      <c r="A499" s="107"/>
      <c r="B499" s="102">
        <v>257</v>
      </c>
      <c r="C499" s="102">
        <v>8384</v>
      </c>
      <c r="D499" s="90" t="s">
        <v>685</v>
      </c>
      <c r="E499" s="102" t="s">
        <v>34</v>
      </c>
      <c r="F499" s="102">
        <v>14340</v>
      </c>
      <c r="G499" s="102">
        <v>0</v>
      </c>
      <c r="H499" s="102">
        <v>0</v>
      </c>
      <c r="I499" s="98">
        <v>47</v>
      </c>
      <c r="J499" s="102" t="s">
        <v>35</v>
      </c>
      <c r="K499" s="94">
        <f>((G499*400)+(H499*100))+I499</f>
        <v>47</v>
      </c>
      <c r="L499" s="94">
        <v>1350</v>
      </c>
      <c r="M499" s="94">
        <f>K499*L499</f>
        <v>63450</v>
      </c>
      <c r="N499" s="102">
        <v>1</v>
      </c>
      <c r="O499" s="111" t="s">
        <v>676</v>
      </c>
      <c r="P499" s="96">
        <v>3570800350286</v>
      </c>
      <c r="Q499" s="111" t="s">
        <v>677</v>
      </c>
      <c r="R499" s="111" t="s">
        <v>686</v>
      </c>
      <c r="S499" s="97"/>
      <c r="T499" s="102" t="s">
        <v>51</v>
      </c>
      <c r="U499" s="102" t="s">
        <v>45</v>
      </c>
      <c r="V499" s="102" t="s">
        <v>52</v>
      </c>
      <c r="W499" s="94">
        <v>61.2</v>
      </c>
      <c r="X499" s="98">
        <v>8.44</v>
      </c>
      <c r="Y499" s="94">
        <v>6750</v>
      </c>
      <c r="Z499" s="94">
        <f>W499*Y499</f>
        <v>413100</v>
      </c>
      <c r="AA499" s="89">
        <v>7</v>
      </c>
      <c r="AB499" s="89">
        <v>7</v>
      </c>
      <c r="AC499" s="94">
        <f>(Z499*(100-AB499))/100</f>
        <v>384183</v>
      </c>
      <c r="AD499" s="94">
        <f>IF(AND(AC499="",M499=""),0,IF((AC499=""),M499, IF( (M499=""),AC499,SUM(AC499:AC1123)+M499)))</f>
        <v>216797507.21000004</v>
      </c>
      <c r="AE499" s="94">
        <f>IF( (X499=""),AD499*1,AD499*(X499/100) )</f>
        <v>18297709.608524002</v>
      </c>
      <c r="AF499" s="94">
        <v>50000000</v>
      </c>
      <c r="AG499" s="94">
        <f>IF((AF499-AE499) &gt; 1,0,IF((AF499-AE499)&lt;0,AE499-AF499,AF499-AE499))</f>
        <v>0</v>
      </c>
      <c r="AH499" s="94">
        <v>0.02</v>
      </c>
    </row>
    <row r="500" spans="1:34" s="99" customFormat="1" x14ac:dyDescent="0.55000000000000004">
      <c r="A500" s="107"/>
      <c r="B500" s="102"/>
      <c r="C500" s="102"/>
      <c r="D500" s="90"/>
      <c r="E500" s="102"/>
      <c r="F500" s="102"/>
      <c r="G500" s="102"/>
      <c r="H500" s="102"/>
      <c r="I500" s="98"/>
      <c r="J500" s="102"/>
      <c r="K500" s="94"/>
      <c r="L500" s="94"/>
      <c r="M500" s="94"/>
      <c r="N500" s="102">
        <v>2</v>
      </c>
      <c r="O500" s="111" t="s">
        <v>676</v>
      </c>
      <c r="P500" s="96">
        <v>3570800350286</v>
      </c>
      <c r="Q500" s="111" t="s">
        <v>677</v>
      </c>
      <c r="R500" s="111" t="s">
        <v>686</v>
      </c>
      <c r="S500" s="97"/>
      <c r="T500" s="102" t="s">
        <v>51</v>
      </c>
      <c r="U500" s="102" t="s">
        <v>45</v>
      </c>
      <c r="V500" s="102" t="s">
        <v>52</v>
      </c>
      <c r="W500" s="94">
        <v>54.67</v>
      </c>
      <c r="X500" s="98">
        <v>7.54</v>
      </c>
      <c r="Y500" s="94">
        <v>6750</v>
      </c>
      <c r="Z500" s="94">
        <f>W500*Y500</f>
        <v>369022.5</v>
      </c>
      <c r="AA500" s="89">
        <v>7</v>
      </c>
      <c r="AB500" s="89">
        <v>7</v>
      </c>
      <c r="AC500" s="94">
        <f>(Z500*(100-AB500))/100</f>
        <v>343190.92499999999</v>
      </c>
      <c r="AD500" s="94">
        <f>IF(AND(AC500="",M499=""),0,IF((AC500=""),M499, IF( (M499=""),AC500,SUM(AC499:AC1123)+M499)))</f>
        <v>216797507.21000004</v>
      </c>
      <c r="AE500" s="94">
        <f>IF( (X500=""),AD500*1,AD500*(X500/100) )</f>
        <v>16346532.043634001</v>
      </c>
      <c r="AF500" s="94">
        <v>50000000</v>
      </c>
      <c r="AG500" s="94">
        <f>IF((AF500-AE500) &gt; 1,0,IF((AF500-AE500)&lt;0,AE500-AF500,AF500-AE500))</f>
        <v>0</v>
      </c>
      <c r="AH500" s="94">
        <v>0.02</v>
      </c>
    </row>
    <row r="501" spans="1:34" s="99" customFormat="1" x14ac:dyDescent="0.55000000000000004">
      <c r="A501" s="107"/>
      <c r="B501" s="102"/>
      <c r="C501" s="102"/>
      <c r="D501" s="90"/>
      <c r="E501" s="102"/>
      <c r="F501" s="102"/>
      <c r="G501" s="102"/>
      <c r="H501" s="102"/>
      <c r="I501" s="98"/>
      <c r="J501" s="102"/>
      <c r="K501" s="94"/>
      <c r="L501" s="94"/>
      <c r="M501" s="94"/>
      <c r="N501" s="102">
        <v>3</v>
      </c>
      <c r="O501" s="111" t="s">
        <v>676</v>
      </c>
      <c r="P501" s="96">
        <v>3570800350286</v>
      </c>
      <c r="Q501" s="111" t="s">
        <v>677</v>
      </c>
      <c r="R501" s="111" t="s">
        <v>686</v>
      </c>
      <c r="S501" s="97" t="s">
        <v>687</v>
      </c>
      <c r="T501" s="102" t="s">
        <v>51</v>
      </c>
      <c r="U501" s="102" t="s">
        <v>45</v>
      </c>
      <c r="V501" s="102" t="s">
        <v>52</v>
      </c>
      <c r="W501" s="94">
        <v>609.6</v>
      </c>
      <c r="X501" s="98">
        <v>84.03</v>
      </c>
      <c r="Y501" s="94">
        <v>6750</v>
      </c>
      <c r="Z501" s="94">
        <f>W501*Y501</f>
        <v>4114800</v>
      </c>
      <c r="AA501" s="89">
        <v>7</v>
      </c>
      <c r="AB501" s="89">
        <v>7</v>
      </c>
      <c r="AC501" s="94">
        <f>(Z501*(100-AB501))/100</f>
        <v>3826764</v>
      </c>
      <c r="AD501" s="94">
        <f>IF(AND(AC501="",M499=""),0,IF((AC501=""),M499, IF( (M499=""),AC501,SUM(AC499:AC1123)+M499)))</f>
        <v>216797507.21000004</v>
      </c>
      <c r="AE501" s="94">
        <f>IF( (X501=""),AD501*1,AD501*(X501/100) )</f>
        <v>182174945.30856305</v>
      </c>
      <c r="AF501" s="94">
        <v>50000000</v>
      </c>
      <c r="AG501" s="94">
        <v>0</v>
      </c>
      <c r="AH501" s="94">
        <v>0.02</v>
      </c>
    </row>
    <row r="502" spans="1:34" s="99" customFormat="1" x14ac:dyDescent="0.55000000000000004">
      <c r="A502" s="107"/>
      <c r="B502" s="102"/>
      <c r="C502" s="102"/>
      <c r="D502" s="90"/>
      <c r="E502" s="102"/>
      <c r="F502" s="102"/>
      <c r="G502" s="102"/>
      <c r="H502" s="102"/>
      <c r="I502" s="98"/>
      <c r="J502" s="102"/>
      <c r="K502" s="94"/>
      <c r="L502" s="94" t="s">
        <v>63</v>
      </c>
      <c r="M502" s="94">
        <f ca="1">SUM(M497:M1123)</f>
        <v>163400</v>
      </c>
      <c r="N502" s="102"/>
      <c r="O502" s="111"/>
      <c r="P502" s="96"/>
      <c r="Q502" s="111"/>
      <c r="R502" s="111"/>
      <c r="S502" s="97"/>
      <c r="T502" s="102"/>
      <c r="U502" s="102"/>
      <c r="V502" s="102"/>
      <c r="W502" s="94"/>
      <c r="X502" s="98"/>
      <c r="Y502" s="94"/>
      <c r="Z502" s="94"/>
      <c r="AA502" s="89"/>
      <c r="AB502" s="89"/>
      <c r="AC502" s="94"/>
      <c r="AD502" s="94"/>
      <c r="AE502" s="94">
        <f ca="1">SUM(AE497:AE1123)</f>
        <v>5580935.5526374998</v>
      </c>
      <c r="AF502" s="94"/>
      <c r="AG502" s="94">
        <f ca="1">SUM(AG497:AG1123)</f>
        <v>99950</v>
      </c>
      <c r="AH502" s="94"/>
    </row>
    <row r="503" spans="1:34" s="73" customFormat="1" x14ac:dyDescent="0.55000000000000004">
      <c r="A503" s="108" t="s">
        <v>691</v>
      </c>
      <c r="B503" s="109">
        <v>259</v>
      </c>
      <c r="C503" s="102">
        <v>7849</v>
      </c>
      <c r="D503" s="90" t="s">
        <v>692</v>
      </c>
      <c r="E503" s="102" t="s">
        <v>34</v>
      </c>
      <c r="F503" s="102">
        <v>2474</v>
      </c>
      <c r="G503" s="102">
        <v>0</v>
      </c>
      <c r="H503" s="102">
        <v>0</v>
      </c>
      <c r="I503" s="98">
        <v>66</v>
      </c>
      <c r="J503" s="102" t="s">
        <v>35</v>
      </c>
      <c r="K503" s="94">
        <f>((G503*400)+(H503*100))+I503</f>
        <v>66</v>
      </c>
      <c r="L503" s="94">
        <v>400</v>
      </c>
      <c r="M503" s="94">
        <f>K503*L503</f>
        <v>26400</v>
      </c>
      <c r="N503" s="102">
        <v>1</v>
      </c>
      <c r="O503" s="111" t="s">
        <v>689</v>
      </c>
      <c r="P503" s="96">
        <v>3570800206011</v>
      </c>
      <c r="Q503" s="111" t="s">
        <v>690</v>
      </c>
      <c r="R503" s="111" t="s">
        <v>693</v>
      </c>
      <c r="S503" s="97" t="s">
        <v>694</v>
      </c>
      <c r="T503" s="102" t="s">
        <v>51</v>
      </c>
      <c r="U503" s="102" t="s">
        <v>227</v>
      </c>
      <c r="V503" s="102" t="s">
        <v>52</v>
      </c>
      <c r="W503" s="94">
        <v>435</v>
      </c>
      <c r="X503" s="98">
        <v>95.38</v>
      </c>
      <c r="Y503" s="94">
        <v>6750</v>
      </c>
      <c r="Z503" s="94">
        <f>W503*Y503</f>
        <v>2936250</v>
      </c>
      <c r="AA503" s="89">
        <v>11</v>
      </c>
      <c r="AB503" s="89">
        <v>34</v>
      </c>
      <c r="AC503" s="94">
        <f>(Z503*(100-AB503))/100</f>
        <v>1937925</v>
      </c>
      <c r="AD503" s="94">
        <f>IF(AND(AC503="",M503=""),0,IF((AC503=""),M503, IF( (M503=""),AC503,AC503+M503)))</f>
        <v>1964325</v>
      </c>
      <c r="AE503" s="94">
        <f>IF( (X503=""),AD503*1,( M503+(SUM(AC503:AC503)) )*(X503/100) )</f>
        <v>1873573.1850000001</v>
      </c>
      <c r="AF503" s="94">
        <v>50000000</v>
      </c>
      <c r="AG503" s="94">
        <f>IF((AF503-AE503) &gt; 1,0,IF((AF503-AE503)&lt;0,AE503-AF503,AF503-AE503))</f>
        <v>0</v>
      </c>
      <c r="AH503" s="94">
        <v>0.02</v>
      </c>
    </row>
    <row r="504" spans="1:34" s="73" customFormat="1" x14ac:dyDescent="0.55000000000000004">
      <c r="A504" s="108"/>
      <c r="B504" s="109"/>
      <c r="C504" s="102"/>
      <c r="D504" s="90"/>
      <c r="E504" s="102"/>
      <c r="F504" s="102"/>
      <c r="G504" s="102"/>
      <c r="H504" s="102"/>
      <c r="I504" s="98"/>
      <c r="J504" s="102"/>
      <c r="K504" s="94"/>
      <c r="L504" s="94"/>
      <c r="M504" s="94"/>
      <c r="N504" s="102">
        <v>2</v>
      </c>
      <c r="O504" s="111" t="s">
        <v>689</v>
      </c>
      <c r="P504" s="96">
        <v>3570800206011</v>
      </c>
      <c r="Q504" s="111" t="s">
        <v>690</v>
      </c>
      <c r="R504" s="111" t="s">
        <v>693</v>
      </c>
      <c r="S504" s="97" t="s">
        <v>695</v>
      </c>
      <c r="T504" s="102" t="s">
        <v>51</v>
      </c>
      <c r="U504" s="102" t="s">
        <v>45</v>
      </c>
      <c r="V504" s="102" t="s">
        <v>52</v>
      </c>
      <c r="W504" s="94">
        <v>21.08</v>
      </c>
      <c r="X504" s="98">
        <v>4.62</v>
      </c>
      <c r="Y504" s="94">
        <v>6750</v>
      </c>
      <c r="Z504" s="94">
        <f>W504*Y504</f>
        <v>142290</v>
      </c>
      <c r="AA504" s="89">
        <v>6</v>
      </c>
      <c r="AB504" s="89">
        <v>6</v>
      </c>
      <c r="AC504" s="94">
        <f>(Z504*(100-AB504))/100</f>
        <v>133752.6</v>
      </c>
      <c r="AD504" s="94">
        <f>IF(AND(AC504="",M503=""),0,IF((AC504=""),M503, IF( (M503=""),AC504,AC504+M503)))</f>
        <v>160152.6</v>
      </c>
      <c r="AE504" s="94">
        <f>IF( (X504=""),AD504*1,( M503+(SUM(AC504:AC504)) )*(X504/100) )</f>
        <v>7399.0501199999999</v>
      </c>
      <c r="AF504" s="94">
        <v>50000000</v>
      </c>
      <c r="AG504" s="94">
        <f>IF((AF504-AE504) &gt; 1,0,IF((AF504-AE504)&lt;0,AE504-AF504,AF504-AE504))</f>
        <v>0</v>
      </c>
      <c r="AH504" s="94">
        <v>0.02</v>
      </c>
    </row>
    <row r="505" spans="1:34" s="73" customFormat="1" x14ac:dyDescent="0.55000000000000004">
      <c r="A505" s="108"/>
      <c r="B505" s="109"/>
      <c r="C505" s="102"/>
      <c r="D505" s="90"/>
      <c r="E505" s="102"/>
      <c r="F505" s="102"/>
      <c r="G505" s="102"/>
      <c r="H505" s="102"/>
      <c r="I505" s="98"/>
      <c r="J505" s="102"/>
      <c r="K505" s="94"/>
      <c r="L505" s="94" t="s">
        <v>63</v>
      </c>
      <c r="M505" s="94">
        <f>SUM(M503:M504)</f>
        <v>26400</v>
      </c>
      <c r="N505" s="102"/>
      <c r="O505" s="111"/>
      <c r="P505" s="96"/>
      <c r="Q505" s="111"/>
      <c r="R505" s="111"/>
      <c r="S505" s="97"/>
      <c r="T505" s="102"/>
      <c r="U505" s="102"/>
      <c r="V505" s="102"/>
      <c r="W505" s="94"/>
      <c r="X505" s="98"/>
      <c r="Y505" s="94"/>
      <c r="Z505" s="94"/>
      <c r="AA505" s="89"/>
      <c r="AB505" s="89"/>
      <c r="AC505" s="94"/>
      <c r="AD505" s="94">
        <f>SUM(AD503:AD504)</f>
        <v>2124477.6</v>
      </c>
      <c r="AE505" s="94">
        <f>SUM(AE503:AE504)</f>
        <v>1880972.2351200001</v>
      </c>
      <c r="AF505" s="94"/>
      <c r="AG505" s="94">
        <f>SUM(AG503:AG504)</f>
        <v>0</v>
      </c>
      <c r="AH505" s="94"/>
    </row>
    <row r="506" spans="1:34" s="73" customFormat="1" x14ac:dyDescent="0.55000000000000004">
      <c r="A506" s="108" t="s">
        <v>696</v>
      </c>
      <c r="B506" s="109">
        <v>260</v>
      </c>
      <c r="C506" s="102">
        <v>9492</v>
      </c>
      <c r="D506" s="90" t="s">
        <v>697</v>
      </c>
      <c r="E506" s="102" t="s">
        <v>34</v>
      </c>
      <c r="F506" s="102">
        <v>1700</v>
      </c>
      <c r="G506" s="102">
        <v>0</v>
      </c>
      <c r="H506" s="102">
        <v>0</v>
      </c>
      <c r="I506" s="98">
        <v>54.3</v>
      </c>
      <c r="J506" s="102" t="s">
        <v>38</v>
      </c>
      <c r="K506" s="94">
        <f>((G506*400)+(H506*100))+I506</f>
        <v>54.3</v>
      </c>
      <c r="L506" s="94">
        <v>450</v>
      </c>
      <c r="M506" s="94">
        <f>K506*L506</f>
        <v>24435</v>
      </c>
      <c r="N506" s="102"/>
      <c r="O506" s="111"/>
      <c r="P506" s="96"/>
      <c r="Q506" s="111"/>
      <c r="R506" s="111"/>
      <c r="S506" s="97"/>
      <c r="T506" s="102"/>
      <c r="U506" s="102"/>
      <c r="V506" s="102"/>
      <c r="W506" s="94"/>
      <c r="X506" s="98"/>
      <c r="Y506" s="94"/>
      <c r="Z506" s="94"/>
      <c r="AA506" s="89"/>
      <c r="AB506" s="89"/>
      <c r="AC506" s="94"/>
      <c r="AD506" s="94">
        <f>IF(AND(AC506="",M506=""),0,IF((AC506=""),M506,IF((M506=""),AC506,AC506+M506)))</f>
        <v>24435</v>
      </c>
      <c r="AE506" s="94">
        <f>IF( (X506=""),AD506*1,AD506*(X506/100) )</f>
        <v>24435</v>
      </c>
      <c r="AF506" s="94">
        <v>50000000</v>
      </c>
      <c r="AG506" s="94">
        <f>IF((AF506-AE506) &gt; 1,0,IF((AF506-AE506)&lt;0,AE506-AF506,AF506-AE506))</f>
        <v>0</v>
      </c>
      <c r="AH506" s="94">
        <v>0.01</v>
      </c>
    </row>
    <row r="507" spans="1:34" s="73" customFormat="1" x14ac:dyDescent="0.55000000000000004">
      <c r="A507" s="108"/>
      <c r="B507" s="109">
        <v>261</v>
      </c>
      <c r="C507" s="102">
        <v>9494</v>
      </c>
      <c r="D507" s="90" t="s">
        <v>698</v>
      </c>
      <c r="E507" s="102" t="s">
        <v>34</v>
      </c>
      <c r="F507" s="102">
        <v>1701</v>
      </c>
      <c r="G507" s="102">
        <v>1</v>
      </c>
      <c r="H507" s="102">
        <v>0</v>
      </c>
      <c r="I507" s="98">
        <v>37</v>
      </c>
      <c r="J507" s="102" t="s">
        <v>35</v>
      </c>
      <c r="K507" s="94">
        <f>((G507*400)+(H507*100))+I507</f>
        <v>437</v>
      </c>
      <c r="L507" s="94">
        <v>2425</v>
      </c>
      <c r="M507" s="94">
        <f>K507*L507</f>
        <v>1059725</v>
      </c>
      <c r="N507" s="102">
        <v>1</v>
      </c>
      <c r="O507" s="111" t="s">
        <v>699</v>
      </c>
      <c r="P507" s="96">
        <v>3570800004451</v>
      </c>
      <c r="Q507" s="111" t="s">
        <v>700</v>
      </c>
      <c r="R507" s="111" t="s">
        <v>701</v>
      </c>
      <c r="S507" s="97" t="s">
        <v>702</v>
      </c>
      <c r="T507" s="102" t="s">
        <v>73</v>
      </c>
      <c r="U507" s="102" t="s">
        <v>45</v>
      </c>
      <c r="V507" s="102" t="s">
        <v>52</v>
      </c>
      <c r="W507" s="94">
        <v>248.6</v>
      </c>
      <c r="X507" s="98">
        <v>33.21</v>
      </c>
      <c r="Y507" s="94">
        <v>6750</v>
      </c>
      <c r="Z507" s="94">
        <f>W507*Y507</f>
        <v>1678050</v>
      </c>
      <c r="AA507" s="89">
        <v>11</v>
      </c>
      <c r="AB507" s="89">
        <v>12</v>
      </c>
      <c r="AC507" s="94">
        <f>(Z507*(100-AB507))/100</f>
        <v>1476684</v>
      </c>
      <c r="AD507" s="94">
        <f>IF(AND(AC507="",M507=""),0,IF((AC507=""),M507, IF( (M507=""),AC507,AC507+M507)))</f>
        <v>2536409</v>
      </c>
      <c r="AE507" s="94">
        <f>IF( (X507=""),AD507*1,( M507+(SUM(AC507:AC507)) )*(X507/100) )</f>
        <v>842341.42890000006</v>
      </c>
      <c r="AF507" s="94">
        <v>50000000</v>
      </c>
      <c r="AG507" s="94">
        <f>IF((AF507-AE507) &gt; 1,0,IF((AF507-AE507)&lt;0,AE507-AF507,AF507-AE507))</f>
        <v>0</v>
      </c>
      <c r="AH507" s="94">
        <v>0.02</v>
      </c>
    </row>
    <row r="508" spans="1:34" s="73" customFormat="1" x14ac:dyDescent="0.55000000000000004">
      <c r="A508" s="108"/>
      <c r="B508" s="109"/>
      <c r="C508" s="102"/>
      <c r="D508" s="90"/>
      <c r="E508" s="102"/>
      <c r="F508" s="102"/>
      <c r="G508" s="102"/>
      <c r="H508" s="102"/>
      <c r="I508" s="98"/>
      <c r="J508" s="102"/>
      <c r="K508" s="94"/>
      <c r="L508" s="94"/>
      <c r="M508" s="94"/>
      <c r="N508" s="102">
        <v>2</v>
      </c>
      <c r="O508" s="111" t="s">
        <v>699</v>
      </c>
      <c r="P508" s="96">
        <v>3570800004451</v>
      </c>
      <c r="Q508" s="111" t="s">
        <v>700</v>
      </c>
      <c r="R508" s="111" t="s">
        <v>701</v>
      </c>
      <c r="S508" s="97" t="s">
        <v>703</v>
      </c>
      <c r="T508" s="102" t="s">
        <v>73</v>
      </c>
      <c r="U508" s="102" t="s">
        <v>45</v>
      </c>
      <c r="V508" s="102" t="s">
        <v>52</v>
      </c>
      <c r="W508" s="94">
        <v>500</v>
      </c>
      <c r="X508" s="98">
        <v>66.790000000000006</v>
      </c>
      <c r="Y508" s="94">
        <v>5600</v>
      </c>
      <c r="Z508" s="94">
        <f>W508*Y508</f>
        <v>2800000</v>
      </c>
      <c r="AA508" s="89">
        <v>11</v>
      </c>
      <c r="AB508" s="89">
        <v>12</v>
      </c>
      <c r="AC508" s="94">
        <f>(Z508*(100-AB508))/100</f>
        <v>2464000</v>
      </c>
      <c r="AD508" s="94">
        <f>IF(AND(AC508="",M507=""),0,IF((AC508=""),M507, IF( (M507=""),AC508,AC508+M507)))</f>
        <v>3523725</v>
      </c>
      <c r="AE508" s="94">
        <f>IF( (X508=""),AD508*1,( M507+(SUM(AC508:AC508)) )*(X508/100) )</f>
        <v>2353495.9275000002</v>
      </c>
      <c r="AF508" s="94">
        <v>50000000</v>
      </c>
      <c r="AG508" s="94">
        <f>IF((AF508-AE508) &gt; 1,0,IF((AF508-AE508)&lt;0,AE508-AF508,AF508-AE508))</f>
        <v>0</v>
      </c>
      <c r="AH508" s="94">
        <v>0.02</v>
      </c>
    </row>
    <row r="509" spans="1:34" s="73" customFormat="1" x14ac:dyDescent="0.55000000000000004">
      <c r="A509" s="108"/>
      <c r="B509" s="109">
        <v>262</v>
      </c>
      <c r="C509" s="102">
        <v>9495</v>
      </c>
      <c r="D509" s="90" t="s">
        <v>704</v>
      </c>
      <c r="E509" s="102" t="s">
        <v>34</v>
      </c>
      <c r="F509" s="102">
        <v>15875</v>
      </c>
      <c r="G509" s="102">
        <v>1</v>
      </c>
      <c r="H509" s="102">
        <v>2</v>
      </c>
      <c r="I509" s="98">
        <v>42</v>
      </c>
      <c r="J509" s="102" t="s">
        <v>38</v>
      </c>
      <c r="K509" s="94">
        <f>((G509*400)+(H509*100))+I509</f>
        <v>642</v>
      </c>
      <c r="L509" s="94">
        <v>850</v>
      </c>
      <c r="M509" s="94">
        <f>K509*L509</f>
        <v>545700</v>
      </c>
      <c r="N509" s="102"/>
      <c r="O509" s="111"/>
      <c r="P509" s="96"/>
      <c r="Q509" s="111"/>
      <c r="R509" s="111"/>
      <c r="S509" s="97"/>
      <c r="T509" s="102"/>
      <c r="U509" s="102"/>
      <c r="V509" s="102"/>
      <c r="W509" s="94"/>
      <c r="X509" s="98"/>
      <c r="Y509" s="94"/>
      <c r="Z509" s="94"/>
      <c r="AA509" s="89"/>
      <c r="AB509" s="89"/>
      <c r="AC509" s="94"/>
      <c r="AD509" s="94">
        <f>IF(AND(AC509="",M509=""),0,IF((AC509=""),M509,IF((M509=""),AC509,AC509+M509)))</f>
        <v>545700</v>
      </c>
      <c r="AE509" s="94">
        <f>IF( (X509=""),AD509*1,AD509*(X509/100) )</f>
        <v>545700</v>
      </c>
      <c r="AF509" s="94">
        <v>50000000</v>
      </c>
      <c r="AG509" s="94">
        <f>IF((AF509-AE509) &gt; 1,0,IF((AF509-AE509)&lt;0,AE509-AF509,AF509-AE509))</f>
        <v>0</v>
      </c>
      <c r="AH509" s="94">
        <v>0.01</v>
      </c>
    </row>
    <row r="510" spans="1:34" s="73" customFormat="1" x14ac:dyDescent="0.55000000000000004">
      <c r="A510" s="108"/>
      <c r="B510" s="109"/>
      <c r="C510" s="102"/>
      <c r="D510" s="90"/>
      <c r="E510" s="102"/>
      <c r="F510" s="102"/>
      <c r="G510" s="102"/>
      <c r="H510" s="102"/>
      <c r="I510" s="98"/>
      <c r="J510" s="102"/>
      <c r="K510" s="94"/>
      <c r="L510" s="94" t="s">
        <v>63</v>
      </c>
      <c r="M510" s="94">
        <f>SUM(M506:M509)</f>
        <v>1629860</v>
      </c>
      <c r="N510" s="102"/>
      <c r="O510" s="111"/>
      <c r="P510" s="96"/>
      <c r="Q510" s="111"/>
      <c r="R510" s="111"/>
      <c r="S510" s="97"/>
      <c r="T510" s="102"/>
      <c r="U510" s="102"/>
      <c r="V510" s="102"/>
      <c r="W510" s="94"/>
      <c r="X510" s="98"/>
      <c r="Y510" s="94"/>
      <c r="Z510" s="94"/>
      <c r="AA510" s="89"/>
      <c r="AB510" s="89"/>
      <c r="AC510" s="94"/>
      <c r="AD510" s="94">
        <f>SUM(AD506:AD509)</f>
        <v>6630269</v>
      </c>
      <c r="AE510" s="94">
        <f>SUM(AE506:AE509)</f>
        <v>3765972.3564000004</v>
      </c>
      <c r="AF510" s="94"/>
      <c r="AG510" s="94">
        <f>SUM(AG506:AG509)</f>
        <v>0</v>
      </c>
      <c r="AH510" s="94"/>
    </row>
    <row r="511" spans="1:34" s="73" customFormat="1" x14ac:dyDescent="0.55000000000000004">
      <c r="A511" s="108" t="s">
        <v>705</v>
      </c>
      <c r="B511" s="109">
        <v>263</v>
      </c>
      <c r="C511" s="102">
        <v>9893</v>
      </c>
      <c r="D511" s="90"/>
      <c r="E511" s="102" t="s">
        <v>37</v>
      </c>
      <c r="F511" s="102"/>
      <c r="G511" s="102">
        <v>3</v>
      </c>
      <c r="H511" s="102">
        <v>3</v>
      </c>
      <c r="I511" s="98">
        <v>62</v>
      </c>
      <c r="J511" s="102" t="s">
        <v>38</v>
      </c>
      <c r="K511" s="94">
        <f>((G511*400)+(H511*100))+I511</f>
        <v>1562</v>
      </c>
      <c r="L511" s="94">
        <v>225</v>
      </c>
      <c r="M511" s="94">
        <f>K511*L511</f>
        <v>351450</v>
      </c>
      <c r="N511" s="102"/>
      <c r="O511" s="111"/>
      <c r="P511" s="96"/>
      <c r="Q511" s="111"/>
      <c r="R511" s="111"/>
      <c r="S511" s="97"/>
      <c r="T511" s="102"/>
      <c r="U511" s="102"/>
      <c r="V511" s="102"/>
      <c r="W511" s="94"/>
      <c r="X511" s="98"/>
      <c r="Y511" s="94"/>
      <c r="Z511" s="94"/>
      <c r="AA511" s="89"/>
      <c r="AB511" s="89"/>
      <c r="AC511" s="94"/>
      <c r="AD511" s="94">
        <f>IF(AND(AC511="",M511=""),0,IF((AC511=""),M511,IF((M511=""),AC511,AC511+M511)))</f>
        <v>351450</v>
      </c>
      <c r="AE511" s="94">
        <f>IF( (X511=""),AD511*1,AD511*(X511/100) )</f>
        <v>351450</v>
      </c>
      <c r="AF511" s="94">
        <v>0</v>
      </c>
      <c r="AG511" s="94">
        <f>IF((AF511-AE511) &gt; 1,0,IF((AF511-AE511)&lt;0,AE511-AF511,AF511-AE511))</f>
        <v>351450</v>
      </c>
      <c r="AH511" s="94">
        <v>0.01</v>
      </c>
    </row>
    <row r="512" spans="1:34" s="73" customFormat="1" x14ac:dyDescent="0.55000000000000004">
      <c r="A512" s="108"/>
      <c r="B512" s="109">
        <v>264</v>
      </c>
      <c r="C512" s="102">
        <v>9895</v>
      </c>
      <c r="D512" s="90"/>
      <c r="E512" s="102" t="s">
        <v>37</v>
      </c>
      <c r="F512" s="102">
        <v>20</v>
      </c>
      <c r="G512" s="102">
        <v>0</v>
      </c>
      <c r="H512" s="102">
        <v>1</v>
      </c>
      <c r="I512" s="98">
        <v>84</v>
      </c>
      <c r="J512" s="102" t="s">
        <v>35</v>
      </c>
      <c r="K512" s="94">
        <f>((G512*400)+(H512*100))+I512</f>
        <v>184</v>
      </c>
      <c r="L512" s="94">
        <v>225</v>
      </c>
      <c r="M512" s="94">
        <f>K512*L512</f>
        <v>41400</v>
      </c>
      <c r="N512" s="102"/>
      <c r="O512" s="111"/>
      <c r="P512" s="96"/>
      <c r="Q512" s="111"/>
      <c r="R512" s="111"/>
      <c r="S512" s="97"/>
      <c r="T512" s="102"/>
      <c r="U512" s="102"/>
      <c r="V512" s="102"/>
      <c r="W512" s="94"/>
      <c r="X512" s="98"/>
      <c r="Y512" s="94"/>
      <c r="Z512" s="94"/>
      <c r="AA512" s="89"/>
      <c r="AB512" s="89"/>
      <c r="AC512" s="94"/>
      <c r="AD512" s="94">
        <f>IF(AND(AC512="",M512=""),0,IF((AC512=""),M512,IF((M512=""),AC512,AC512+M512)))</f>
        <v>41400</v>
      </c>
      <c r="AE512" s="94">
        <f>IF( (X512=""),AD512*1,AD512*(X512/100) )</f>
        <v>41400</v>
      </c>
      <c r="AF512" s="94">
        <v>0</v>
      </c>
      <c r="AG512" s="94">
        <f>IF((AF512-AE512) &gt; 1,0,IF((AF512-AE512)&lt;0,AE512-AF512,AF512-AE512))</f>
        <v>41400</v>
      </c>
      <c r="AH512" s="94">
        <v>0.02</v>
      </c>
    </row>
    <row r="513" spans="1:34" s="73" customFormat="1" x14ac:dyDescent="0.55000000000000004">
      <c r="A513" s="108"/>
      <c r="B513" s="109">
        <v>265</v>
      </c>
      <c r="C513" s="102">
        <v>9896</v>
      </c>
      <c r="D513" s="90"/>
      <c r="E513" s="102" t="s">
        <v>37</v>
      </c>
      <c r="F513" s="102"/>
      <c r="G513" s="102">
        <v>3</v>
      </c>
      <c r="H513" s="102">
        <v>3</v>
      </c>
      <c r="I513" s="98">
        <v>5</v>
      </c>
      <c r="J513" s="102" t="s">
        <v>38</v>
      </c>
      <c r="K513" s="94">
        <f>((G513*400)+(H513*100))+I513</f>
        <v>1505</v>
      </c>
      <c r="L513" s="94">
        <v>225</v>
      </c>
      <c r="M513" s="94">
        <f>K513*L513</f>
        <v>338625</v>
      </c>
      <c r="N513" s="102"/>
      <c r="O513" s="111"/>
      <c r="P513" s="96"/>
      <c r="Q513" s="111"/>
      <c r="R513" s="111"/>
      <c r="S513" s="97"/>
      <c r="T513" s="102"/>
      <c r="U513" s="102"/>
      <c r="V513" s="102"/>
      <c r="W513" s="94"/>
      <c r="X513" s="98"/>
      <c r="Y513" s="94"/>
      <c r="Z513" s="94"/>
      <c r="AA513" s="89"/>
      <c r="AB513" s="89"/>
      <c r="AC513" s="94"/>
      <c r="AD513" s="94">
        <f>IF(AND(AC513="",M513=""),0,IF((AC513=""),M513,IF((M513=""),AC513,AC513+M513)))</f>
        <v>338625</v>
      </c>
      <c r="AE513" s="94">
        <f>IF( (X513=""),AD513*1,AD513*(X513/100) )</f>
        <v>338625</v>
      </c>
      <c r="AF513" s="94">
        <v>0</v>
      </c>
      <c r="AG513" s="94">
        <f>IF((AF513-AE513) &gt; 1,0,IF((AF513-AE513)&lt;0,AE513-AF513,AF513-AE513))</f>
        <v>338625</v>
      </c>
      <c r="AH513" s="94">
        <v>0.01</v>
      </c>
    </row>
    <row r="514" spans="1:34" s="73" customFormat="1" x14ac:dyDescent="0.55000000000000004">
      <c r="A514" s="108"/>
      <c r="B514" s="109">
        <v>266</v>
      </c>
      <c r="C514" s="102">
        <v>9897</v>
      </c>
      <c r="D514" s="90"/>
      <c r="E514" s="102" t="s">
        <v>37</v>
      </c>
      <c r="F514" s="102"/>
      <c r="G514" s="102">
        <v>5</v>
      </c>
      <c r="H514" s="102">
        <v>2</v>
      </c>
      <c r="I514" s="98">
        <v>37</v>
      </c>
      <c r="J514" s="102" t="s">
        <v>38</v>
      </c>
      <c r="K514" s="94">
        <f>((G514*400)+(H514*100))+I514</f>
        <v>2237</v>
      </c>
      <c r="L514" s="94">
        <v>225</v>
      </c>
      <c r="M514" s="94">
        <f>K514*L514</f>
        <v>503325</v>
      </c>
      <c r="N514" s="102"/>
      <c r="O514" s="111"/>
      <c r="P514" s="96"/>
      <c r="Q514" s="111"/>
      <c r="R514" s="111"/>
      <c r="S514" s="97"/>
      <c r="T514" s="102"/>
      <c r="U514" s="102"/>
      <c r="V514" s="102"/>
      <c r="W514" s="94"/>
      <c r="X514" s="98"/>
      <c r="Y514" s="94"/>
      <c r="Z514" s="94"/>
      <c r="AA514" s="89"/>
      <c r="AB514" s="89"/>
      <c r="AC514" s="94"/>
      <c r="AD514" s="94">
        <f>IF(AND(AC514="",M514=""),0,IF((AC514=""),M514,IF((M514=""),AC514,AC514+M514)))</f>
        <v>503325</v>
      </c>
      <c r="AE514" s="94">
        <f>IF( (X514=""),AD514*1,AD514*(X514/100) )</f>
        <v>503325</v>
      </c>
      <c r="AF514" s="94">
        <v>0</v>
      </c>
      <c r="AG514" s="94">
        <f>IF((AF514-AE514) &gt; 1,0,IF((AF514-AE514)&lt;0,AE514-AF514,AF514-AE514))</f>
        <v>503325</v>
      </c>
      <c r="AH514" s="94">
        <v>0.01</v>
      </c>
    </row>
    <row r="515" spans="1:34" s="73" customFormat="1" x14ac:dyDescent="0.55000000000000004">
      <c r="A515" s="108"/>
      <c r="B515" s="109">
        <v>267</v>
      </c>
      <c r="C515" s="102">
        <v>9898</v>
      </c>
      <c r="D515" s="90"/>
      <c r="E515" s="102" t="s">
        <v>37</v>
      </c>
      <c r="F515" s="102"/>
      <c r="G515" s="102">
        <v>9</v>
      </c>
      <c r="H515" s="102">
        <v>2</v>
      </c>
      <c r="I515" s="98">
        <v>86</v>
      </c>
      <c r="J515" s="102" t="s">
        <v>38</v>
      </c>
      <c r="K515" s="94">
        <f>((G515*400)+(H515*100))+I515</f>
        <v>3886</v>
      </c>
      <c r="L515" s="94">
        <v>225</v>
      </c>
      <c r="M515" s="94">
        <f>K515*L515</f>
        <v>874350</v>
      </c>
      <c r="N515" s="102"/>
      <c r="O515" s="111"/>
      <c r="P515" s="96"/>
      <c r="Q515" s="111"/>
      <c r="R515" s="111"/>
      <c r="S515" s="97"/>
      <c r="T515" s="102"/>
      <c r="U515" s="102"/>
      <c r="V515" s="102"/>
      <c r="W515" s="94"/>
      <c r="X515" s="98"/>
      <c r="Y515" s="94"/>
      <c r="Z515" s="94"/>
      <c r="AA515" s="89"/>
      <c r="AB515" s="89"/>
      <c r="AC515" s="94"/>
      <c r="AD515" s="94">
        <f>IF(AND(AC515="",M515=""),0,IF((AC515=""),M515,IF((M515=""),AC515,AC515+M515)))</f>
        <v>874350</v>
      </c>
      <c r="AE515" s="94">
        <f>IF( (X515=""),AD515*1,AD515*(X515/100) )</f>
        <v>874350</v>
      </c>
      <c r="AF515" s="94">
        <v>0</v>
      </c>
      <c r="AG515" s="94">
        <f>IF((AF515-AE515) &gt; 1,0,IF((AF515-AE515)&lt;0,AE515-AF515,AF515-AE515))</f>
        <v>874350</v>
      </c>
      <c r="AH515" s="94">
        <v>0.01</v>
      </c>
    </row>
    <row r="516" spans="1:34" s="74" customFormat="1" x14ac:dyDescent="0.55000000000000004">
      <c r="A516" s="108"/>
      <c r="B516" s="109"/>
      <c r="C516" s="102"/>
      <c r="D516" s="90"/>
      <c r="E516" s="102"/>
      <c r="F516" s="102"/>
      <c r="G516" s="102"/>
      <c r="H516" s="102"/>
      <c r="I516" s="98"/>
      <c r="J516" s="102"/>
      <c r="K516" s="94"/>
      <c r="L516" s="94" t="s">
        <v>63</v>
      </c>
      <c r="M516" s="94">
        <f>SUM(M511:M515)</f>
        <v>2109150</v>
      </c>
      <c r="N516" s="102"/>
      <c r="O516" s="111"/>
      <c r="P516" s="96"/>
      <c r="Q516" s="111"/>
      <c r="R516" s="111"/>
      <c r="S516" s="97"/>
      <c r="T516" s="102"/>
      <c r="U516" s="102"/>
      <c r="V516" s="102"/>
      <c r="W516" s="94"/>
      <c r="X516" s="98"/>
      <c r="Y516" s="94"/>
      <c r="Z516" s="94"/>
      <c r="AA516" s="89"/>
      <c r="AB516" s="89"/>
      <c r="AC516" s="94"/>
      <c r="AD516" s="94">
        <f>SUM(AD511:AD515)</f>
        <v>2109150</v>
      </c>
      <c r="AE516" s="94">
        <f>SUM(AE511:AE515)</f>
        <v>2109150</v>
      </c>
      <c r="AF516" s="94"/>
      <c r="AG516" s="94">
        <f>SUM(AG511:AG515)</f>
        <v>2109150</v>
      </c>
      <c r="AH516" s="94"/>
    </row>
    <row r="517" spans="1:34" s="74" customFormat="1" x14ac:dyDescent="0.55000000000000004">
      <c r="A517" s="108" t="s">
        <v>706</v>
      </c>
      <c r="B517" s="109">
        <v>268</v>
      </c>
      <c r="C517" s="102">
        <v>5834</v>
      </c>
      <c r="D517" s="90" t="s">
        <v>707</v>
      </c>
      <c r="E517" s="102" t="s">
        <v>34</v>
      </c>
      <c r="F517" s="102">
        <v>21629</v>
      </c>
      <c r="G517" s="102">
        <v>0</v>
      </c>
      <c r="H517" s="102">
        <v>2</v>
      </c>
      <c r="I517" s="98">
        <v>0</v>
      </c>
      <c r="J517" s="102" t="s">
        <v>35</v>
      </c>
      <c r="K517" s="94">
        <f>((G517*400)+(H517*100))+I517</f>
        <v>200</v>
      </c>
      <c r="L517" s="94">
        <v>450</v>
      </c>
      <c r="M517" s="94">
        <f>K517*L517</f>
        <v>90000</v>
      </c>
      <c r="N517" s="102">
        <v>1</v>
      </c>
      <c r="O517" s="111" t="s">
        <v>711</v>
      </c>
      <c r="P517" s="96"/>
      <c r="Q517" s="111" t="s">
        <v>712</v>
      </c>
      <c r="R517" s="111" t="s">
        <v>715</v>
      </c>
      <c r="S517" s="97"/>
      <c r="T517" s="102" t="s">
        <v>51</v>
      </c>
      <c r="U517" s="102" t="s">
        <v>45</v>
      </c>
      <c r="V517" s="102" t="s">
        <v>52</v>
      </c>
      <c r="W517" s="94">
        <v>117.76</v>
      </c>
      <c r="X517" s="98">
        <v>100</v>
      </c>
      <c r="Y517" s="94">
        <v>6750</v>
      </c>
      <c r="Z517" s="94">
        <f>W517*Y517</f>
        <v>794880</v>
      </c>
      <c r="AA517" s="89">
        <v>21</v>
      </c>
      <c r="AB517" s="89">
        <v>32</v>
      </c>
      <c r="AC517" s="94">
        <v>30</v>
      </c>
      <c r="AD517" s="94">
        <f>IF(AND(AC517="",M517=""),0,IF((AC517=""),M517,IF((M517=""),AC517,AC517+M517)))</f>
        <v>90030</v>
      </c>
      <c r="AE517" s="94">
        <f>IF( (X517=""),AD517*1,AD517*(X517/100) )</f>
        <v>90030</v>
      </c>
      <c r="AF517" s="94">
        <v>50000000</v>
      </c>
      <c r="AG517" s="94">
        <f>IF((AF517-AE517) &gt; 1,0,IF((AF517-AE517)&lt;0,AE517-AF517,AF517-AE517))</f>
        <v>0</v>
      </c>
      <c r="AH517" s="94">
        <v>0.02</v>
      </c>
    </row>
    <row r="518" spans="1:34" s="74" customFormat="1" x14ac:dyDescent="0.55000000000000004">
      <c r="A518" s="108"/>
      <c r="B518" s="109"/>
      <c r="C518" s="102"/>
      <c r="D518" s="90"/>
      <c r="E518" s="102"/>
      <c r="F518" s="102"/>
      <c r="G518" s="102"/>
      <c r="H518" s="102"/>
      <c r="I518" s="98"/>
      <c r="J518" s="102"/>
      <c r="K518" s="94"/>
      <c r="L518" s="94" t="s">
        <v>63</v>
      </c>
      <c r="M518" s="94">
        <f>SUM(M517:M517)</f>
        <v>90000</v>
      </c>
      <c r="N518" s="102"/>
      <c r="O518" s="111"/>
      <c r="P518" s="96"/>
      <c r="Q518" s="111"/>
      <c r="R518" s="111"/>
      <c r="S518" s="97"/>
      <c r="T518" s="102"/>
      <c r="U518" s="102"/>
      <c r="V518" s="102"/>
      <c r="W518" s="94"/>
      <c r="X518" s="98"/>
      <c r="Y518" s="94"/>
      <c r="Z518" s="94"/>
      <c r="AA518" s="89"/>
      <c r="AB518" s="89"/>
      <c r="AC518" s="94"/>
      <c r="AD518" s="94">
        <f>SUM(AD517:AD517)</f>
        <v>90030</v>
      </c>
      <c r="AE518" s="94">
        <f>SUM(AE517:AE517)</f>
        <v>90030</v>
      </c>
      <c r="AF518" s="94"/>
      <c r="AG518" s="94">
        <f>SUM(AG517:AG517)</f>
        <v>0</v>
      </c>
      <c r="AH518" s="94"/>
    </row>
    <row r="519" spans="1:34" s="74" customFormat="1" x14ac:dyDescent="0.55000000000000004">
      <c r="A519" s="108" t="s">
        <v>708</v>
      </c>
      <c r="B519" s="109">
        <v>269</v>
      </c>
      <c r="C519" s="102">
        <v>10281</v>
      </c>
      <c r="D519" s="90" t="s">
        <v>709</v>
      </c>
      <c r="E519" s="102" t="s">
        <v>34</v>
      </c>
      <c r="F519" s="102">
        <v>26670</v>
      </c>
      <c r="G519" s="102">
        <v>0</v>
      </c>
      <c r="H519" s="102">
        <v>1</v>
      </c>
      <c r="I519" s="98">
        <v>1.3</v>
      </c>
      <c r="J519" s="102" t="s">
        <v>38</v>
      </c>
      <c r="K519" s="94">
        <f>((G519*400)+(H519*100))+I519</f>
        <v>101.3</v>
      </c>
      <c r="L519" s="94">
        <v>625</v>
      </c>
      <c r="M519" s="94">
        <f>K519*L519</f>
        <v>63312.5</v>
      </c>
      <c r="N519" s="102"/>
      <c r="O519" s="111"/>
      <c r="P519" s="96"/>
      <c r="Q519" s="111"/>
      <c r="R519" s="111"/>
      <c r="S519" s="97"/>
      <c r="T519" s="102"/>
      <c r="U519" s="102"/>
      <c r="V519" s="102"/>
      <c r="W519" s="94"/>
      <c r="X519" s="98"/>
      <c r="Y519" s="94"/>
      <c r="Z519" s="94"/>
      <c r="AA519" s="89"/>
      <c r="AB519" s="89"/>
      <c r="AC519" s="94"/>
      <c r="AD519" s="94">
        <f>IF(AND(AC519="",M519=""),0,IF((AC519=""),M519,IF((M519=""),AC519,AC519+M519)))</f>
        <v>63312.5</v>
      </c>
      <c r="AE519" s="94">
        <f>IF( (X519=""),AD519*1,AD519*(X519/100) )</f>
        <v>63312.5</v>
      </c>
      <c r="AF519" s="94">
        <v>50000000</v>
      </c>
      <c r="AG519" s="94">
        <f>IF((AF519-AE519) &gt; 1,0,IF((AF519-AE519)&lt;0,AE519-AF519,AF519-AE519))</f>
        <v>0</v>
      </c>
      <c r="AH519" s="94">
        <v>0.01</v>
      </c>
    </row>
    <row r="520" spans="1:34" s="74" customFormat="1" x14ac:dyDescent="0.55000000000000004">
      <c r="A520" s="108"/>
      <c r="B520" s="109"/>
      <c r="C520" s="102"/>
      <c r="D520" s="90"/>
      <c r="E520" s="102"/>
      <c r="F520" s="102"/>
      <c r="G520" s="102"/>
      <c r="H520" s="102"/>
      <c r="I520" s="98"/>
      <c r="J520" s="102"/>
      <c r="K520" s="94"/>
      <c r="L520" s="94" t="s">
        <v>63</v>
      </c>
      <c r="M520" s="94">
        <f>SUM(M519:M519)</f>
        <v>63312.5</v>
      </c>
      <c r="N520" s="102"/>
      <c r="O520" s="111"/>
      <c r="P520" s="96"/>
      <c r="Q520" s="111"/>
      <c r="R520" s="111"/>
      <c r="S520" s="97"/>
      <c r="T520" s="102"/>
      <c r="U520" s="102"/>
      <c r="V520" s="102"/>
      <c r="W520" s="94"/>
      <c r="X520" s="98"/>
      <c r="Y520" s="94"/>
      <c r="Z520" s="94"/>
      <c r="AA520" s="89"/>
      <c r="AB520" s="89"/>
      <c r="AC520" s="94"/>
      <c r="AD520" s="94">
        <f>SUM(AD519:AD519)</f>
        <v>63312.5</v>
      </c>
      <c r="AE520" s="94">
        <f>SUM(AE519:AE519)</f>
        <v>63312.5</v>
      </c>
      <c r="AF520" s="94"/>
      <c r="AG520" s="94">
        <f>SUM(AG519:AG519)</f>
        <v>0</v>
      </c>
      <c r="AH520" s="94"/>
    </row>
    <row r="521" spans="1:34" s="74" customFormat="1" x14ac:dyDescent="0.55000000000000004">
      <c r="A521" s="108" t="s">
        <v>15663</v>
      </c>
      <c r="B521" s="109">
        <v>270</v>
      </c>
      <c r="C521" s="102">
        <v>5868</v>
      </c>
      <c r="D521" s="90" t="s">
        <v>710</v>
      </c>
      <c r="E521" s="102" t="s">
        <v>37</v>
      </c>
      <c r="F521" s="102">
        <v>5269</v>
      </c>
      <c r="G521" s="102">
        <v>5</v>
      </c>
      <c r="H521" s="102">
        <v>0</v>
      </c>
      <c r="I521" s="98">
        <v>62</v>
      </c>
      <c r="J521" s="102" t="s">
        <v>38</v>
      </c>
      <c r="K521" s="94">
        <f>((G521*400)+(H521*100))+I521</f>
        <v>2062</v>
      </c>
      <c r="L521" s="94">
        <v>400</v>
      </c>
      <c r="M521" s="94">
        <f>K521*L521</f>
        <v>824800</v>
      </c>
      <c r="N521" s="102"/>
      <c r="O521" s="111"/>
      <c r="P521" s="96"/>
      <c r="Q521" s="111"/>
      <c r="R521" s="111"/>
      <c r="S521" s="97"/>
      <c r="T521" s="102"/>
      <c r="U521" s="102"/>
      <c r="V521" s="102"/>
      <c r="W521" s="94"/>
      <c r="X521" s="98"/>
      <c r="Y521" s="94"/>
      <c r="Z521" s="94"/>
      <c r="AA521" s="89"/>
      <c r="AB521" s="89"/>
      <c r="AC521" s="94"/>
      <c r="AD521" s="94">
        <f>IF(AND(AC521="",M521=""),0,IF((AC521=""),M521,IF((M521=""),AC521,AC521+M521)))</f>
        <v>824800</v>
      </c>
      <c r="AE521" s="94">
        <f>IF( (X521=""),AD521*1,AD521*(X521/100) )</f>
        <v>824800</v>
      </c>
      <c r="AF521" s="94">
        <v>0</v>
      </c>
      <c r="AG521" s="94">
        <f>IF((AF521-AE521) &gt; 1,0,IF((AF521-AE521)&lt;0,AE521-AF521,AF521-AE521))</f>
        <v>824800</v>
      </c>
      <c r="AH521" s="94">
        <v>0.01</v>
      </c>
    </row>
    <row r="522" spans="1:34" s="74" customFormat="1" x14ac:dyDescent="0.55000000000000004">
      <c r="A522" s="108"/>
      <c r="B522" s="109"/>
      <c r="C522" s="102"/>
      <c r="D522" s="90"/>
      <c r="E522" s="102"/>
      <c r="F522" s="102"/>
      <c r="G522" s="102"/>
      <c r="H522" s="102"/>
      <c r="I522" s="98"/>
      <c r="J522" s="102"/>
      <c r="K522" s="94"/>
      <c r="L522" s="94" t="s">
        <v>63</v>
      </c>
      <c r="M522" s="94">
        <f>SUM(M521:M521)</f>
        <v>824800</v>
      </c>
      <c r="N522" s="102"/>
      <c r="O522" s="111"/>
      <c r="P522" s="96"/>
      <c r="Q522" s="111"/>
      <c r="R522" s="111"/>
      <c r="S522" s="97"/>
      <c r="T522" s="102"/>
      <c r="U522" s="102"/>
      <c r="V522" s="102"/>
      <c r="W522" s="94"/>
      <c r="X522" s="98"/>
      <c r="Y522" s="94"/>
      <c r="Z522" s="94"/>
      <c r="AA522" s="89"/>
      <c r="AB522" s="89"/>
      <c r="AC522" s="94"/>
      <c r="AD522" s="94">
        <f>SUM(AD521:AD521)</f>
        <v>824800</v>
      </c>
      <c r="AE522" s="94">
        <f>SUM(AE521:AE521)</f>
        <v>824800</v>
      </c>
      <c r="AF522" s="94"/>
      <c r="AG522" s="94">
        <f>SUM(AG521:AG521)</f>
        <v>824800</v>
      </c>
      <c r="AH522" s="94"/>
    </row>
    <row r="523" spans="1:34" s="99" customFormat="1" x14ac:dyDescent="0.55000000000000004">
      <c r="A523" s="107" t="s">
        <v>713</v>
      </c>
      <c r="B523" s="102">
        <v>271</v>
      </c>
      <c r="C523" s="102">
        <v>6879</v>
      </c>
      <c r="D523" s="90" t="s">
        <v>714</v>
      </c>
      <c r="E523" s="102" t="s">
        <v>34</v>
      </c>
      <c r="F523" s="102">
        <v>23574</v>
      </c>
      <c r="G523" s="102">
        <v>0</v>
      </c>
      <c r="H523" s="102">
        <v>0</v>
      </c>
      <c r="I523" s="98">
        <v>81</v>
      </c>
      <c r="J523" s="102" t="s">
        <v>35</v>
      </c>
      <c r="K523" s="94">
        <f>((G523*400)+(H523*100))+I523</f>
        <v>81</v>
      </c>
      <c r="L523" s="94">
        <v>850</v>
      </c>
      <c r="M523" s="94">
        <f>K523*L523</f>
        <v>68850</v>
      </c>
      <c r="N523" s="102">
        <v>1</v>
      </c>
      <c r="O523" s="111" t="s">
        <v>711</v>
      </c>
      <c r="P523" s="96"/>
      <c r="Q523" s="111" t="s">
        <v>712</v>
      </c>
      <c r="R523" s="111" t="s">
        <v>715</v>
      </c>
      <c r="S523" s="97" t="s">
        <v>716</v>
      </c>
      <c r="T523" s="102" t="s">
        <v>51</v>
      </c>
      <c r="U523" s="102" t="s">
        <v>45</v>
      </c>
      <c r="V523" s="102" t="s">
        <v>52</v>
      </c>
      <c r="W523" s="94">
        <v>152</v>
      </c>
      <c r="X523" s="98">
        <v>83.52</v>
      </c>
      <c r="Y523" s="94">
        <v>6750</v>
      </c>
      <c r="Z523" s="94">
        <f>W523*Y523</f>
        <v>1026000</v>
      </c>
      <c r="AA523" s="89">
        <v>13</v>
      </c>
      <c r="AB523" s="89">
        <v>16</v>
      </c>
      <c r="AC523" s="94">
        <f>(Z523*(100-AB523))/100</f>
        <v>861840</v>
      </c>
      <c r="AD523" s="94">
        <f>IF(AND(AC523="",M523=""),0,IF((AC523=""),M523, IF( (M523=""),AC523,SUM(AC523:AC525)+M523)))</f>
        <v>1100790</v>
      </c>
      <c r="AE523" s="94">
        <f>IF( (X523=""),AD523*1,AD523*(X523/100) )</f>
        <v>919379.80799999996</v>
      </c>
      <c r="AF523" s="94">
        <v>50000000</v>
      </c>
      <c r="AG523" s="94">
        <f>IF((AF523-AE523) &gt; 1,0,IF((AF523-AE523)&lt;0,AE523-AF523,AF523-AE523))</f>
        <v>0</v>
      </c>
      <c r="AH523" s="94">
        <v>0.02</v>
      </c>
    </row>
    <row r="524" spans="1:34" s="99" customFormat="1" x14ac:dyDescent="0.55000000000000004">
      <c r="A524" s="107"/>
      <c r="B524" s="102"/>
      <c r="C524" s="102"/>
      <c r="D524" s="90"/>
      <c r="E524" s="102"/>
      <c r="F524" s="102"/>
      <c r="G524" s="102"/>
      <c r="H524" s="102"/>
      <c r="I524" s="98"/>
      <c r="J524" s="102"/>
      <c r="K524" s="94"/>
      <c r="L524" s="94"/>
      <c r="M524" s="94"/>
      <c r="N524" s="102">
        <v>2</v>
      </c>
      <c r="O524" s="111" t="s">
        <v>711</v>
      </c>
      <c r="P524" s="96"/>
      <c r="Q524" s="111" t="s">
        <v>712</v>
      </c>
      <c r="R524" s="111" t="s">
        <v>715</v>
      </c>
      <c r="S524" s="97" t="s">
        <v>717</v>
      </c>
      <c r="T524" s="102" t="s">
        <v>51</v>
      </c>
      <c r="U524" s="102" t="s">
        <v>45</v>
      </c>
      <c r="V524" s="102" t="s">
        <v>75</v>
      </c>
      <c r="W524" s="94">
        <v>30</v>
      </c>
      <c r="X524" s="98">
        <v>16.48</v>
      </c>
      <c r="Y524" s="94">
        <v>6750</v>
      </c>
      <c r="Z524" s="94">
        <f>W524*Y524</f>
        <v>202500</v>
      </c>
      <c r="AA524" s="89">
        <v>13</v>
      </c>
      <c r="AB524" s="89">
        <v>16</v>
      </c>
      <c r="AC524" s="94">
        <f>(Z524*(100-AB524))/100</f>
        <v>170100</v>
      </c>
      <c r="AD524" s="94">
        <f>IF(AND(AC524="",M523=""),0,IF((AC524=""),M523, IF( (M523=""),AC524,SUM(AC523:AC525)+M523)))</f>
        <v>1100790</v>
      </c>
      <c r="AE524" s="94">
        <f>IF( (X524=""),AD524*1,AD524*(X524/100) )</f>
        <v>181410.19200000001</v>
      </c>
      <c r="AF524" s="94">
        <v>0</v>
      </c>
      <c r="AG524" s="94">
        <f>IF((AF524-AE524) &gt; 1,0,IF((AF524-AE524)&lt;0,AE524-AF524,AF524-AE524))</f>
        <v>181410.19200000001</v>
      </c>
      <c r="AH524" s="94">
        <v>0.3</v>
      </c>
    </row>
    <row r="525" spans="1:34" s="99" customFormat="1" x14ac:dyDescent="0.55000000000000004">
      <c r="A525" s="107"/>
      <c r="B525" s="102"/>
      <c r="C525" s="102"/>
      <c r="D525" s="90"/>
      <c r="E525" s="102"/>
      <c r="F525" s="102"/>
      <c r="G525" s="102"/>
      <c r="H525" s="102"/>
      <c r="I525" s="98"/>
      <c r="J525" s="102"/>
      <c r="K525" s="94"/>
      <c r="L525" s="94" t="s">
        <v>63</v>
      </c>
      <c r="M525" s="94">
        <f>SUM(M523:M524)</f>
        <v>68850</v>
      </c>
      <c r="N525" s="102"/>
      <c r="O525" s="111"/>
      <c r="P525" s="96"/>
      <c r="Q525" s="111"/>
      <c r="R525" s="111"/>
      <c r="S525" s="97"/>
      <c r="T525" s="102"/>
      <c r="U525" s="102"/>
      <c r="V525" s="102"/>
      <c r="W525" s="94"/>
      <c r="X525" s="98"/>
      <c r="Y525" s="94"/>
      <c r="Z525" s="94"/>
      <c r="AA525" s="89"/>
      <c r="AB525" s="89"/>
      <c r="AC525" s="94"/>
      <c r="AD525" s="94"/>
      <c r="AE525" s="94">
        <f>SUM(AE523:AE524)</f>
        <v>1100790</v>
      </c>
      <c r="AF525" s="94"/>
      <c r="AG525" s="94">
        <f>SUM(AG523:AG524)</f>
        <v>181410.19200000001</v>
      </c>
      <c r="AH525" s="94"/>
    </row>
    <row r="526" spans="1:34" s="74" customFormat="1" x14ac:dyDescent="0.55000000000000004">
      <c r="A526" s="108" t="s">
        <v>718</v>
      </c>
      <c r="B526" s="109">
        <v>272</v>
      </c>
      <c r="C526" s="102">
        <v>4863</v>
      </c>
      <c r="D526" s="90" t="s">
        <v>719</v>
      </c>
      <c r="E526" s="102" t="s">
        <v>34</v>
      </c>
      <c r="F526" s="102">
        <v>16704</v>
      </c>
      <c r="G526" s="102">
        <v>7</v>
      </c>
      <c r="H526" s="102">
        <v>1</v>
      </c>
      <c r="I526" s="98">
        <v>26</v>
      </c>
      <c r="J526" s="102" t="s">
        <v>38</v>
      </c>
      <c r="K526" s="94">
        <f>((G526*400)+(H526*100))+I526</f>
        <v>2926</v>
      </c>
      <c r="L526" s="94">
        <v>450</v>
      </c>
      <c r="M526" s="94">
        <f>K526*L526</f>
        <v>1316700</v>
      </c>
      <c r="N526" s="102"/>
      <c r="O526" s="111"/>
      <c r="P526" s="96"/>
      <c r="Q526" s="111"/>
      <c r="R526" s="111"/>
      <c r="S526" s="97"/>
      <c r="T526" s="102"/>
      <c r="U526" s="102"/>
      <c r="V526" s="102"/>
      <c r="W526" s="94"/>
      <c r="X526" s="98"/>
      <c r="Y526" s="94"/>
      <c r="Z526" s="94"/>
      <c r="AA526" s="89"/>
      <c r="AB526" s="89"/>
      <c r="AC526" s="94"/>
      <c r="AD526" s="94">
        <f>IF(AND(AC526="",M526=""),0,IF((AC526=""),M526,IF((M526=""),AC526,AC526+M526)))</f>
        <v>1316700</v>
      </c>
      <c r="AE526" s="94">
        <f>IF( (X526=""),AD526*1,AD526*(X526/100) )</f>
        <v>1316700</v>
      </c>
      <c r="AF526" s="94">
        <v>50000000</v>
      </c>
      <c r="AG526" s="94">
        <f>IF((AF526-AE526) &gt; 1,0,IF((AF526-AE526)&lt;0,AE526-AF526,AF526-AE526))</f>
        <v>0</v>
      </c>
      <c r="AH526" s="94">
        <v>0.01</v>
      </c>
    </row>
    <row r="527" spans="1:34" s="74" customFormat="1" x14ac:dyDescent="0.55000000000000004">
      <c r="A527" s="108"/>
      <c r="B527" s="109">
        <v>273</v>
      </c>
      <c r="C527" s="102">
        <v>4860</v>
      </c>
      <c r="D527" s="90" t="s">
        <v>720</v>
      </c>
      <c r="E527" s="102" t="s">
        <v>34</v>
      </c>
      <c r="F527" s="102">
        <v>16709</v>
      </c>
      <c r="G527" s="102">
        <v>5</v>
      </c>
      <c r="H527" s="102">
        <v>1</v>
      </c>
      <c r="I527" s="98">
        <v>91</v>
      </c>
      <c r="J527" s="102" t="s">
        <v>38</v>
      </c>
      <c r="K527" s="94">
        <f>((G527*400)+(H527*100))+I527</f>
        <v>2191</v>
      </c>
      <c r="L527" s="94">
        <v>300</v>
      </c>
      <c r="M527" s="94">
        <f>K527*L527</f>
        <v>657300</v>
      </c>
      <c r="N527" s="102"/>
      <c r="O527" s="111"/>
      <c r="P527" s="96"/>
      <c r="Q527" s="111"/>
      <c r="R527" s="111"/>
      <c r="S527" s="97"/>
      <c r="T527" s="102"/>
      <c r="U527" s="102"/>
      <c r="V527" s="102"/>
      <c r="W527" s="94"/>
      <c r="X527" s="98"/>
      <c r="Y527" s="94"/>
      <c r="Z527" s="94"/>
      <c r="AA527" s="89"/>
      <c r="AB527" s="89"/>
      <c r="AC527" s="94"/>
      <c r="AD527" s="94">
        <f>IF(AND(AC527="",M527=""),0,IF((AC527=""),M527,IF((M527=""),AC527,AC527+M527)))</f>
        <v>657300</v>
      </c>
      <c r="AE527" s="94">
        <f>IF( (X527=""),AD527*1,AD527*(X527/100) )</f>
        <v>657300</v>
      </c>
      <c r="AF527" s="94">
        <v>50000000</v>
      </c>
      <c r="AG527" s="94">
        <f>IF((AF527-AE527) &gt; 1,0,IF((AF527-AE527)&lt;0,AE527-AF527,AF527-AE527))</f>
        <v>0</v>
      </c>
      <c r="AH527" s="94">
        <v>0.01</v>
      </c>
    </row>
    <row r="528" spans="1:34" s="74" customFormat="1" x14ac:dyDescent="0.55000000000000004">
      <c r="A528" s="108"/>
      <c r="B528" s="109"/>
      <c r="C528" s="102"/>
      <c r="D528" s="90"/>
      <c r="E528" s="102"/>
      <c r="F528" s="102"/>
      <c r="G528" s="102"/>
      <c r="H528" s="102"/>
      <c r="I528" s="98"/>
      <c r="J528" s="102"/>
      <c r="K528" s="94"/>
      <c r="L528" s="94" t="s">
        <v>63</v>
      </c>
      <c r="M528" s="94">
        <f>SUM(M526:M527)</f>
        <v>1974000</v>
      </c>
      <c r="N528" s="102"/>
      <c r="O528" s="111"/>
      <c r="P528" s="96"/>
      <c r="Q528" s="111"/>
      <c r="R528" s="111"/>
      <c r="S528" s="97"/>
      <c r="T528" s="102"/>
      <c r="U528" s="102"/>
      <c r="V528" s="102"/>
      <c r="W528" s="94"/>
      <c r="X528" s="98"/>
      <c r="Y528" s="94"/>
      <c r="Z528" s="94"/>
      <c r="AA528" s="89"/>
      <c r="AB528" s="89"/>
      <c r="AC528" s="94"/>
      <c r="AD528" s="94">
        <f>SUM(AD526:AD527)</f>
        <v>1974000</v>
      </c>
      <c r="AE528" s="94">
        <f>SUM(AE526:AE527)</f>
        <v>1974000</v>
      </c>
      <c r="AF528" s="94"/>
      <c r="AG528" s="94">
        <f>SUM(AG526:AG527)</f>
        <v>0</v>
      </c>
      <c r="AH528" s="94"/>
    </row>
    <row r="529" spans="1:34" s="73" customFormat="1" x14ac:dyDescent="0.55000000000000004">
      <c r="A529" s="108" t="s">
        <v>721</v>
      </c>
      <c r="B529" s="109">
        <v>274</v>
      </c>
      <c r="C529" s="102">
        <v>8071</v>
      </c>
      <c r="D529" s="90" t="s">
        <v>722</v>
      </c>
      <c r="E529" s="102" t="s">
        <v>34</v>
      </c>
      <c r="F529" s="102">
        <v>20537</v>
      </c>
      <c r="G529" s="102">
        <v>1</v>
      </c>
      <c r="H529" s="102">
        <v>2</v>
      </c>
      <c r="I529" s="98">
        <v>0</v>
      </c>
      <c r="J529" s="102" t="s">
        <v>68</v>
      </c>
      <c r="K529" s="94">
        <f>((G529*400)+(H529*100))+I529</f>
        <v>600</v>
      </c>
      <c r="L529" s="94">
        <v>2175</v>
      </c>
      <c r="M529" s="94">
        <f>K529*L529</f>
        <v>1305000</v>
      </c>
      <c r="N529" s="102"/>
      <c r="O529" s="111"/>
      <c r="P529" s="96"/>
      <c r="Q529" s="111"/>
      <c r="R529" s="111"/>
      <c r="S529" s="97"/>
      <c r="T529" s="102"/>
      <c r="U529" s="102"/>
      <c r="V529" s="102"/>
      <c r="W529" s="94"/>
      <c r="X529" s="98"/>
      <c r="Y529" s="94"/>
      <c r="Z529" s="94"/>
      <c r="AA529" s="89"/>
      <c r="AB529" s="89"/>
      <c r="AC529" s="94"/>
      <c r="AD529" s="94">
        <f>IF(AND(AC529="",M529=""),0,IF((AC529=""),M529,IF((M529=""),AC529,AC529+M529)))</f>
        <v>1305000</v>
      </c>
      <c r="AE529" s="94">
        <f>IF( (X529=""),AD529*1,AD529*(X529/100) )</f>
        <v>1305000</v>
      </c>
      <c r="AF529" s="94">
        <v>0</v>
      </c>
      <c r="AG529" s="94">
        <f>IF((AF529-AE529) &gt; 1,0,IF((AF529-AE529)&lt;0,AE529-AF529,AF529-AE529))</f>
        <v>1305000</v>
      </c>
      <c r="AH529" s="94">
        <v>0.3</v>
      </c>
    </row>
    <row r="530" spans="1:34" s="73" customFormat="1" x14ac:dyDescent="0.55000000000000004">
      <c r="A530" s="108"/>
      <c r="B530" s="109"/>
      <c r="C530" s="102"/>
      <c r="D530" s="90"/>
      <c r="E530" s="102"/>
      <c r="F530" s="102"/>
      <c r="G530" s="102"/>
      <c r="H530" s="102"/>
      <c r="I530" s="98"/>
      <c r="J530" s="102"/>
      <c r="K530" s="94"/>
      <c r="L530" s="94" t="s">
        <v>63</v>
      </c>
      <c r="M530" s="94">
        <f>SUM(M529:M529)</f>
        <v>1305000</v>
      </c>
      <c r="N530" s="102"/>
      <c r="O530" s="111"/>
      <c r="P530" s="96"/>
      <c r="Q530" s="111"/>
      <c r="R530" s="111"/>
      <c r="S530" s="97"/>
      <c r="T530" s="102"/>
      <c r="U530" s="102"/>
      <c r="V530" s="102"/>
      <c r="W530" s="94"/>
      <c r="X530" s="98"/>
      <c r="Y530" s="94"/>
      <c r="Z530" s="94"/>
      <c r="AA530" s="89"/>
      <c r="AB530" s="89"/>
      <c r="AC530" s="94"/>
      <c r="AD530" s="94">
        <f>SUM(AD529:AD529)</f>
        <v>1305000</v>
      </c>
      <c r="AE530" s="94">
        <f>SUM(AE529:AE529)</f>
        <v>1305000</v>
      </c>
      <c r="AF530" s="94"/>
      <c r="AG530" s="94">
        <f>SUM(AG529:AG529)</f>
        <v>1305000</v>
      </c>
      <c r="AH530" s="94"/>
    </row>
    <row r="531" spans="1:34" s="73" customFormat="1" x14ac:dyDescent="0.55000000000000004">
      <c r="A531" s="108" t="s">
        <v>723</v>
      </c>
      <c r="B531" s="109">
        <v>275</v>
      </c>
      <c r="C531" s="102">
        <v>7281</v>
      </c>
      <c r="D531" s="90" t="s">
        <v>724</v>
      </c>
      <c r="E531" s="102" t="s">
        <v>34</v>
      </c>
      <c r="F531" s="102">
        <v>15855</v>
      </c>
      <c r="G531" s="102">
        <v>3</v>
      </c>
      <c r="H531" s="102">
        <v>0</v>
      </c>
      <c r="I531" s="98">
        <v>69</v>
      </c>
      <c r="J531" s="102" t="s">
        <v>38</v>
      </c>
      <c r="K531" s="94">
        <f>((G531*400)+(H531*100))+I531</f>
        <v>1269</v>
      </c>
      <c r="L531" s="94">
        <v>425</v>
      </c>
      <c r="M531" s="94">
        <f>K531*L531</f>
        <v>539325</v>
      </c>
      <c r="N531" s="102"/>
      <c r="O531" s="111"/>
      <c r="P531" s="96"/>
      <c r="Q531" s="111"/>
      <c r="R531" s="111"/>
      <c r="S531" s="97"/>
      <c r="T531" s="102"/>
      <c r="U531" s="102"/>
      <c r="V531" s="102"/>
      <c r="W531" s="94"/>
      <c r="X531" s="98"/>
      <c r="Y531" s="94"/>
      <c r="Z531" s="94"/>
      <c r="AA531" s="89"/>
      <c r="AB531" s="89"/>
      <c r="AC531" s="94"/>
      <c r="AD531" s="94">
        <f>IF(AND(AC531="",M531=""),0,IF((AC531=""),M531,IF((M531=""),AC531,AC531+M531)))</f>
        <v>539325</v>
      </c>
      <c r="AE531" s="94">
        <f>IF( (X531=""),AD531*1,AD531*(X531/100) )</f>
        <v>539325</v>
      </c>
      <c r="AF531" s="94">
        <v>50000000</v>
      </c>
      <c r="AG531" s="94">
        <f>IF((AF531-AE531) &gt; 1,0,IF((AF531-AE531)&lt;0,AE531-AF531,AF531-AE531))</f>
        <v>0</v>
      </c>
      <c r="AH531" s="94">
        <v>0.01</v>
      </c>
    </row>
    <row r="532" spans="1:34" s="73" customFormat="1" x14ac:dyDescent="0.55000000000000004">
      <c r="A532" s="108"/>
      <c r="B532" s="109"/>
      <c r="C532" s="102"/>
      <c r="D532" s="90"/>
      <c r="E532" s="102"/>
      <c r="F532" s="102"/>
      <c r="G532" s="102"/>
      <c r="H532" s="102"/>
      <c r="I532" s="98"/>
      <c r="J532" s="102"/>
      <c r="K532" s="94"/>
      <c r="L532" s="94" t="s">
        <v>63</v>
      </c>
      <c r="M532" s="94">
        <f>SUM(M531:M531)</f>
        <v>539325</v>
      </c>
      <c r="N532" s="102"/>
      <c r="O532" s="111"/>
      <c r="P532" s="96"/>
      <c r="Q532" s="111"/>
      <c r="R532" s="111"/>
      <c r="S532" s="97"/>
      <c r="T532" s="102"/>
      <c r="U532" s="102"/>
      <c r="V532" s="102"/>
      <c r="W532" s="94"/>
      <c r="X532" s="98"/>
      <c r="Y532" s="94"/>
      <c r="Z532" s="94"/>
      <c r="AA532" s="89"/>
      <c r="AB532" s="89"/>
      <c r="AC532" s="94"/>
      <c r="AD532" s="94">
        <f>SUM(AD531:AD531)</f>
        <v>539325</v>
      </c>
      <c r="AE532" s="94">
        <f>SUM(AE531:AE531)</f>
        <v>539325</v>
      </c>
      <c r="AF532" s="94"/>
      <c r="AG532" s="94">
        <f>SUM(AG531:AG531)</f>
        <v>0</v>
      </c>
      <c r="AH532" s="94"/>
    </row>
    <row r="533" spans="1:34" s="99" customFormat="1" x14ac:dyDescent="0.55000000000000004">
      <c r="A533" s="107" t="s">
        <v>727</v>
      </c>
      <c r="B533" s="102">
        <v>276</v>
      </c>
      <c r="C533" s="102">
        <v>8478</v>
      </c>
      <c r="D533" s="90" t="s">
        <v>728</v>
      </c>
      <c r="E533" s="102" t="s">
        <v>34</v>
      </c>
      <c r="F533" s="102">
        <v>2499</v>
      </c>
      <c r="G533" s="102">
        <v>0</v>
      </c>
      <c r="H533" s="102">
        <v>2</v>
      </c>
      <c r="I533" s="98">
        <v>48</v>
      </c>
      <c r="J533" s="102" t="s">
        <v>35</v>
      </c>
      <c r="K533" s="94">
        <f>((G533*400)+(H533*100))+I533</f>
        <v>248</v>
      </c>
      <c r="L533" s="94">
        <v>600</v>
      </c>
      <c r="M533" s="94">
        <f>K533*L533</f>
        <v>148800</v>
      </c>
      <c r="N533" s="102">
        <v>1</v>
      </c>
      <c r="O533" s="111" t="s">
        <v>725</v>
      </c>
      <c r="P533" s="96">
        <v>3570800351410</v>
      </c>
      <c r="Q533" s="111" t="s">
        <v>726</v>
      </c>
      <c r="R533" s="111" t="s">
        <v>729</v>
      </c>
      <c r="S533" s="97" t="s">
        <v>730</v>
      </c>
      <c r="T533" s="102" t="s">
        <v>51</v>
      </c>
      <c r="U533" s="102" t="s">
        <v>45</v>
      </c>
      <c r="V533" s="102" t="s">
        <v>52</v>
      </c>
      <c r="W533" s="94">
        <v>192.4</v>
      </c>
      <c r="X533" s="98">
        <v>38.35</v>
      </c>
      <c r="Y533" s="94">
        <v>6750</v>
      </c>
      <c r="Z533" s="94">
        <f>W533*Y533</f>
        <v>1298700</v>
      </c>
      <c r="AA533" s="89">
        <v>6</v>
      </c>
      <c r="AB533" s="89">
        <v>6</v>
      </c>
      <c r="AC533" s="94">
        <f>(Z533*(100-AB533))/100</f>
        <v>1220778</v>
      </c>
      <c r="AD533" s="94">
        <f>IF(AND(AC533="",M533=""),0,IF((AC533=""),M533, IF( (M533=""),AC533,SUM(AC533:AC536)+M533)))</f>
        <v>3332213.4</v>
      </c>
      <c r="AE533" s="94">
        <f>IF( (X533=""),AD533*1,AD533*(X533/100) )</f>
        <v>1277903.8389000001</v>
      </c>
      <c r="AF533" s="94">
        <v>50000000</v>
      </c>
      <c r="AG533" s="94">
        <f>IF((AF533-AE533) &gt; 1,0,IF((AF533-AE533)&lt;0,AE533-AF533,AF533-AE533))</f>
        <v>0</v>
      </c>
      <c r="AH533" s="94">
        <v>0.02</v>
      </c>
    </row>
    <row r="534" spans="1:34" s="99" customFormat="1" x14ac:dyDescent="0.55000000000000004">
      <c r="A534" s="107"/>
      <c r="B534" s="102"/>
      <c r="C534" s="102"/>
      <c r="D534" s="90"/>
      <c r="E534" s="102"/>
      <c r="F534" s="102"/>
      <c r="G534" s="102"/>
      <c r="H534" s="102"/>
      <c r="I534" s="98"/>
      <c r="J534" s="102"/>
      <c r="K534" s="94"/>
      <c r="L534" s="94"/>
      <c r="M534" s="94"/>
      <c r="N534" s="102">
        <v>2</v>
      </c>
      <c r="O534" s="111" t="s">
        <v>725</v>
      </c>
      <c r="P534" s="96">
        <v>3570800351410</v>
      </c>
      <c r="Q534" s="111" t="s">
        <v>726</v>
      </c>
      <c r="R534" s="111" t="s">
        <v>729</v>
      </c>
      <c r="S534" s="97" t="s">
        <v>731</v>
      </c>
      <c r="T534" s="102" t="s">
        <v>51</v>
      </c>
      <c r="U534" s="102" t="s">
        <v>45</v>
      </c>
      <c r="V534" s="102" t="s">
        <v>52</v>
      </c>
      <c r="W534" s="94">
        <v>309.32</v>
      </c>
      <c r="X534" s="98">
        <v>61.65</v>
      </c>
      <c r="Y534" s="94">
        <v>6750</v>
      </c>
      <c r="Z534" s="94">
        <f>W534*Y534</f>
        <v>2087910</v>
      </c>
      <c r="AA534" s="89">
        <v>6</v>
      </c>
      <c r="AB534" s="89">
        <v>6</v>
      </c>
      <c r="AC534" s="94">
        <f>(Z534*(100-AB534))/100</f>
        <v>1962635.4</v>
      </c>
      <c r="AD534" s="94">
        <f>IF(AND(AC534="",M533=""),0,IF((AC534=""),M533, IF( (M533=""),AC534,SUM(AC533:AC536)+M533)))</f>
        <v>3332213.4</v>
      </c>
      <c r="AE534" s="94">
        <f>IF( (X534=""),AD534*1,AD534*(X534/100) )</f>
        <v>2054309.5610999998</v>
      </c>
      <c r="AF534" s="94">
        <v>50000000</v>
      </c>
      <c r="AG534" s="94">
        <f>IF((AF534-AE534) &gt; 1,0,IF((AF534-AE534)&lt;0,AE534-AF534,AF534-AE534))</f>
        <v>0</v>
      </c>
      <c r="AH534" s="94">
        <v>0.02</v>
      </c>
    </row>
    <row r="535" spans="1:34" s="99" customFormat="1" x14ac:dyDescent="0.55000000000000004">
      <c r="A535" s="107"/>
      <c r="B535" s="102"/>
      <c r="C535" s="102"/>
      <c r="D535" s="90"/>
      <c r="E535" s="102"/>
      <c r="F535" s="102"/>
      <c r="G535" s="102"/>
      <c r="H535" s="102"/>
      <c r="I535" s="98"/>
      <c r="J535" s="102"/>
      <c r="K535" s="94"/>
      <c r="L535" s="94" t="s">
        <v>63</v>
      </c>
      <c r="M535" s="94">
        <f>SUM(M533:M534)</f>
        <v>148800</v>
      </c>
      <c r="N535" s="102"/>
      <c r="O535" s="111"/>
      <c r="P535" s="96"/>
      <c r="Q535" s="111"/>
      <c r="R535" s="111"/>
      <c r="S535" s="97"/>
      <c r="T535" s="102"/>
      <c r="U535" s="102"/>
      <c r="V535" s="102"/>
      <c r="W535" s="94"/>
      <c r="X535" s="98"/>
      <c r="Y535" s="94"/>
      <c r="Z535" s="94"/>
      <c r="AA535" s="89"/>
      <c r="AB535" s="89"/>
      <c r="AC535" s="94"/>
      <c r="AD535" s="94"/>
      <c r="AE535" s="94">
        <f>SUM(AE533:AE534)</f>
        <v>3332213.4</v>
      </c>
      <c r="AF535" s="94"/>
      <c r="AG535" s="94">
        <f>SUM(AG533:AG534)</f>
        <v>0</v>
      </c>
      <c r="AH535" s="94"/>
    </row>
    <row r="536" spans="1:34" s="73" customFormat="1" x14ac:dyDescent="0.55000000000000004">
      <c r="A536" s="108" t="s">
        <v>732</v>
      </c>
      <c r="B536" s="109">
        <v>277</v>
      </c>
      <c r="C536" s="102">
        <v>7472</v>
      </c>
      <c r="D536" s="90" t="s">
        <v>733</v>
      </c>
      <c r="E536" s="102" t="s">
        <v>34</v>
      </c>
      <c r="F536" s="102">
        <v>11146</v>
      </c>
      <c r="G536" s="102">
        <v>20</v>
      </c>
      <c r="H536" s="102">
        <v>1</v>
      </c>
      <c r="I536" s="98">
        <v>21</v>
      </c>
      <c r="J536" s="102" t="s">
        <v>38</v>
      </c>
      <c r="K536" s="94">
        <f>((G536*400)+(H536*100))+I536</f>
        <v>8121</v>
      </c>
      <c r="L536" s="94">
        <v>300</v>
      </c>
      <c r="M536" s="94">
        <f>K536*L536</f>
        <v>2436300</v>
      </c>
      <c r="N536" s="102"/>
      <c r="O536" s="111"/>
      <c r="P536" s="96"/>
      <c r="Q536" s="111"/>
      <c r="R536" s="111"/>
      <c r="S536" s="97"/>
      <c r="T536" s="102"/>
      <c r="U536" s="102"/>
      <c r="V536" s="102"/>
      <c r="W536" s="94"/>
      <c r="X536" s="98"/>
      <c r="Y536" s="94"/>
      <c r="Z536" s="94"/>
      <c r="AA536" s="89"/>
      <c r="AB536" s="89"/>
      <c r="AC536" s="94"/>
      <c r="AD536" s="94">
        <f>IF(AND(AC536="",M536=""),0,IF((AC536=""),M536,IF((M536=""),AC536,AC536+M536)))</f>
        <v>2436300</v>
      </c>
      <c r="AE536" s="94">
        <f>IF( (X536=""),AD536*1,AD536*(X536/100) )</f>
        <v>2436300</v>
      </c>
      <c r="AF536" s="94">
        <v>50000000</v>
      </c>
      <c r="AG536" s="94">
        <f>IF((AF536-AE536) &gt; 1,0,IF((AF536-AE536)&lt;0,AE536-AF536,AF536-AE536))</f>
        <v>0</v>
      </c>
      <c r="AH536" s="94">
        <v>0.3</v>
      </c>
    </row>
    <row r="537" spans="1:34" s="73" customFormat="1" x14ac:dyDescent="0.55000000000000004">
      <c r="A537" s="108"/>
      <c r="B537" s="109"/>
      <c r="C537" s="102"/>
      <c r="D537" s="90"/>
      <c r="E537" s="102"/>
      <c r="F537" s="102"/>
      <c r="G537" s="102"/>
      <c r="H537" s="102"/>
      <c r="I537" s="98"/>
      <c r="J537" s="102"/>
      <c r="K537" s="94"/>
      <c r="L537" s="94" t="s">
        <v>63</v>
      </c>
      <c r="M537" s="94">
        <f>SUM(M536:M536)</f>
        <v>2436300</v>
      </c>
      <c r="N537" s="102"/>
      <c r="O537" s="111"/>
      <c r="P537" s="96"/>
      <c r="Q537" s="111"/>
      <c r="R537" s="111"/>
      <c r="S537" s="97"/>
      <c r="T537" s="102"/>
      <c r="U537" s="102"/>
      <c r="V537" s="102"/>
      <c r="W537" s="94"/>
      <c r="X537" s="98"/>
      <c r="Y537" s="94"/>
      <c r="Z537" s="94"/>
      <c r="AA537" s="89"/>
      <c r="AB537" s="89"/>
      <c r="AC537" s="94"/>
      <c r="AD537" s="94">
        <f>SUM(AD536:AD536)</f>
        <v>2436300</v>
      </c>
      <c r="AE537" s="94">
        <f>SUM(AE536:AE536)</f>
        <v>2436300</v>
      </c>
      <c r="AF537" s="94"/>
      <c r="AG537" s="94">
        <f>SUM(AG536:AG536)</f>
        <v>0</v>
      </c>
      <c r="AH537" s="94"/>
    </row>
    <row r="538" spans="1:34" s="99" customFormat="1" x14ac:dyDescent="0.55000000000000004">
      <c r="A538" s="107" t="s">
        <v>736</v>
      </c>
      <c r="B538" s="102">
        <v>278</v>
      </c>
      <c r="C538" s="102">
        <v>5222</v>
      </c>
      <c r="D538" s="90" t="s">
        <v>737</v>
      </c>
      <c r="E538" s="102" t="s">
        <v>34</v>
      </c>
      <c r="F538" s="102">
        <v>16461</v>
      </c>
      <c r="G538" s="102">
        <v>0</v>
      </c>
      <c r="H538" s="102">
        <v>0</v>
      </c>
      <c r="I538" s="98">
        <v>55</v>
      </c>
      <c r="J538" s="102" t="s">
        <v>62</v>
      </c>
      <c r="K538" s="94">
        <f>((G538*400)+(H538*100))+I538</f>
        <v>55</v>
      </c>
      <c r="L538" s="94">
        <v>25000</v>
      </c>
      <c r="M538" s="94">
        <f>K538*L538</f>
        <v>1375000</v>
      </c>
      <c r="N538" s="102">
        <v>1</v>
      </c>
      <c r="O538" s="111" t="s">
        <v>734</v>
      </c>
      <c r="P538" s="96"/>
      <c r="Q538" s="111" t="s">
        <v>735</v>
      </c>
      <c r="R538" s="111" t="s">
        <v>739</v>
      </c>
      <c r="S538" s="97"/>
      <c r="T538" s="102" t="s">
        <v>44</v>
      </c>
      <c r="U538" s="102" t="s">
        <v>45</v>
      </c>
      <c r="V538" s="102" t="s">
        <v>46</v>
      </c>
      <c r="W538" s="94">
        <v>52.5</v>
      </c>
      <c r="X538" s="98">
        <v>50</v>
      </c>
      <c r="Y538" s="94">
        <v>7150</v>
      </c>
      <c r="Z538" s="94">
        <f t="shared" ref="Z538:Z545" si="64">W538*Y538</f>
        <v>375375</v>
      </c>
      <c r="AA538" s="89">
        <v>19</v>
      </c>
      <c r="AB538" s="89">
        <v>28</v>
      </c>
      <c r="AC538" s="94">
        <f t="shared" ref="AC538:AC545" si="65">(Z538*(100-AB538))/100</f>
        <v>270270</v>
      </c>
      <c r="AD538" s="94">
        <f>IF(AND(AC538="",M538=""),0,IF((AC538=""),M538, IF( (M538=""),AC538,SUM(AC538:AC539)+M538)))</f>
        <v>1915540</v>
      </c>
      <c r="AE538" s="94">
        <f t="shared" ref="AE538:AE545" si="66">IF( (X538=""),AD538*1,AD538*(X538/100) )</f>
        <v>957770</v>
      </c>
      <c r="AF538" s="94">
        <v>0</v>
      </c>
      <c r="AG538" s="94">
        <f t="shared" ref="AG538:AG545" si="67">IF((AF538-AE538) &gt; 1,0,IF((AF538-AE538)&lt;0,AE538-AF538,AF538-AE538))</f>
        <v>957770</v>
      </c>
      <c r="AH538" s="94">
        <v>0.3</v>
      </c>
    </row>
    <row r="539" spans="1:34" s="99" customFormat="1" x14ac:dyDescent="0.55000000000000004">
      <c r="A539" s="107"/>
      <c r="B539" s="102"/>
      <c r="C539" s="102"/>
      <c r="D539" s="90"/>
      <c r="E539" s="102"/>
      <c r="F539" s="102"/>
      <c r="G539" s="102"/>
      <c r="H539" s="102"/>
      <c r="I539" s="98"/>
      <c r="J539" s="102"/>
      <c r="K539" s="94"/>
      <c r="L539" s="94"/>
      <c r="M539" s="94"/>
      <c r="N539" s="102"/>
      <c r="O539" s="111"/>
      <c r="P539" s="96"/>
      <c r="Q539" s="111"/>
      <c r="R539" s="111"/>
      <c r="S539" s="97"/>
      <c r="T539" s="102" t="s">
        <v>44</v>
      </c>
      <c r="U539" s="102"/>
      <c r="V539" s="102" t="s">
        <v>46</v>
      </c>
      <c r="W539" s="94">
        <v>52.5</v>
      </c>
      <c r="X539" s="98">
        <v>50</v>
      </c>
      <c r="Y539" s="94">
        <v>7150</v>
      </c>
      <c r="Z539" s="94">
        <f t="shared" si="64"/>
        <v>375375</v>
      </c>
      <c r="AA539" s="89">
        <v>19</v>
      </c>
      <c r="AB539" s="89">
        <v>28</v>
      </c>
      <c r="AC539" s="94">
        <f t="shared" si="65"/>
        <v>270270</v>
      </c>
      <c r="AD539" s="94">
        <f>IF(AND(AC539="",M538=""),0,IF((AC539=""),M538, IF( (M538=""),AC539,SUM(AC538:AC539)+M538)))</f>
        <v>1915540</v>
      </c>
      <c r="AE539" s="94">
        <f t="shared" si="66"/>
        <v>957770</v>
      </c>
      <c r="AF539" s="94">
        <v>0</v>
      </c>
      <c r="AG539" s="94">
        <f t="shared" si="67"/>
        <v>957770</v>
      </c>
      <c r="AH539" s="94">
        <v>0.3</v>
      </c>
    </row>
    <row r="540" spans="1:34" s="99" customFormat="1" x14ac:dyDescent="0.55000000000000004">
      <c r="A540" s="107"/>
      <c r="B540" s="102">
        <v>279</v>
      </c>
      <c r="C540" s="102">
        <v>5221</v>
      </c>
      <c r="D540" s="90" t="s">
        <v>738</v>
      </c>
      <c r="E540" s="102" t="s">
        <v>34</v>
      </c>
      <c r="F540" s="102">
        <v>16471</v>
      </c>
      <c r="G540" s="102">
        <v>0</v>
      </c>
      <c r="H540" s="102">
        <v>0</v>
      </c>
      <c r="I540" s="98">
        <v>63</v>
      </c>
      <c r="J540" s="102" t="s">
        <v>62</v>
      </c>
      <c r="K540" s="94">
        <f>((G540*400)+(H540*100))+I540</f>
        <v>63</v>
      </c>
      <c r="L540" s="94">
        <v>25000</v>
      </c>
      <c r="M540" s="94">
        <f>K540*L540</f>
        <v>1575000</v>
      </c>
      <c r="N540" s="102">
        <v>1</v>
      </c>
      <c r="O540" s="111" t="s">
        <v>734</v>
      </c>
      <c r="P540" s="96"/>
      <c r="Q540" s="111" t="s">
        <v>735</v>
      </c>
      <c r="R540" s="111" t="s">
        <v>739</v>
      </c>
      <c r="S540" s="97" t="s">
        <v>740</v>
      </c>
      <c r="T540" s="102" t="s">
        <v>51</v>
      </c>
      <c r="U540" s="102" t="s">
        <v>45</v>
      </c>
      <c r="V540" s="102" t="s">
        <v>46</v>
      </c>
      <c r="W540" s="94">
        <v>285.12</v>
      </c>
      <c r="X540" s="98">
        <v>50</v>
      </c>
      <c r="Y540" s="94">
        <v>6750</v>
      </c>
      <c r="Z540" s="94">
        <f t="shared" si="64"/>
        <v>1924560</v>
      </c>
      <c r="AA540" s="89">
        <v>19</v>
      </c>
      <c r="AB540" s="89">
        <v>28</v>
      </c>
      <c r="AC540" s="94">
        <f t="shared" si="65"/>
        <v>1385683.2</v>
      </c>
      <c r="AD540" s="94">
        <f>IF(AND(AC540="",M540=""),0,IF((AC540=""),M540, IF( (M540=""),AC540,SUM(AC540:AC541)+M540)))</f>
        <v>4346366.4000000004</v>
      </c>
      <c r="AE540" s="94">
        <f t="shared" si="66"/>
        <v>2173183.2000000002</v>
      </c>
      <c r="AF540" s="94">
        <v>0</v>
      </c>
      <c r="AG540" s="94">
        <f t="shared" si="67"/>
        <v>2173183.2000000002</v>
      </c>
      <c r="AH540" s="94">
        <v>0.3</v>
      </c>
    </row>
    <row r="541" spans="1:34" s="99" customFormat="1" x14ac:dyDescent="0.55000000000000004">
      <c r="A541" s="107"/>
      <c r="B541" s="102"/>
      <c r="C541" s="102"/>
      <c r="D541" s="90"/>
      <c r="E541" s="102"/>
      <c r="F541" s="102"/>
      <c r="G541" s="102"/>
      <c r="H541" s="102"/>
      <c r="I541" s="98"/>
      <c r="J541" s="102"/>
      <c r="K541" s="94"/>
      <c r="L541" s="94"/>
      <c r="M541" s="94"/>
      <c r="N541" s="102"/>
      <c r="O541" s="111"/>
      <c r="P541" s="96"/>
      <c r="Q541" s="111"/>
      <c r="R541" s="111"/>
      <c r="S541" s="97"/>
      <c r="T541" s="102" t="s">
        <v>51</v>
      </c>
      <c r="U541" s="102"/>
      <c r="V541" s="102" t="s">
        <v>46</v>
      </c>
      <c r="W541" s="94">
        <v>285.12</v>
      </c>
      <c r="X541" s="98">
        <v>50</v>
      </c>
      <c r="Y541" s="94">
        <v>6750</v>
      </c>
      <c r="Z541" s="94">
        <f t="shared" si="64"/>
        <v>1924560</v>
      </c>
      <c r="AA541" s="89">
        <v>19</v>
      </c>
      <c r="AB541" s="89">
        <v>28</v>
      </c>
      <c r="AC541" s="94">
        <f t="shared" si="65"/>
        <v>1385683.2</v>
      </c>
      <c r="AD541" s="94">
        <f>IF(AND(AC541="",M540=""),0,IF((AC541=""),M540, IF( (M540=""),AC541,SUM(AC540:AC541)+M540)))</f>
        <v>4346366.4000000004</v>
      </c>
      <c r="AE541" s="94">
        <f t="shared" si="66"/>
        <v>2173183.2000000002</v>
      </c>
      <c r="AF541" s="94">
        <v>0</v>
      </c>
      <c r="AG541" s="94">
        <f t="shared" si="67"/>
        <v>2173183.2000000002</v>
      </c>
      <c r="AH541" s="94">
        <v>0.3</v>
      </c>
    </row>
    <row r="542" spans="1:34" s="99" customFormat="1" x14ac:dyDescent="0.55000000000000004">
      <c r="A542" s="107"/>
      <c r="B542" s="102">
        <v>280</v>
      </c>
      <c r="C542" s="102">
        <v>5224</v>
      </c>
      <c r="D542" s="90" t="s">
        <v>741</v>
      </c>
      <c r="E542" s="102" t="s">
        <v>34</v>
      </c>
      <c r="F542" s="102">
        <v>21372</v>
      </c>
      <c r="G542" s="102">
        <v>0</v>
      </c>
      <c r="H542" s="102">
        <v>0</v>
      </c>
      <c r="I542" s="98">
        <v>10</v>
      </c>
      <c r="J542" s="102" t="s">
        <v>62</v>
      </c>
      <c r="K542" s="94">
        <f>((G542*400)+(H542*100))+I542</f>
        <v>10</v>
      </c>
      <c r="L542" s="94">
        <v>1250</v>
      </c>
      <c r="M542" s="94">
        <f>K542*L542</f>
        <v>12500</v>
      </c>
      <c r="N542" s="102">
        <v>1</v>
      </c>
      <c r="O542" s="111" t="s">
        <v>734</v>
      </c>
      <c r="P542" s="96"/>
      <c r="Q542" s="111" t="s">
        <v>735</v>
      </c>
      <c r="R542" s="111" t="s">
        <v>739</v>
      </c>
      <c r="S542" s="97"/>
      <c r="T542" s="102" t="s">
        <v>44</v>
      </c>
      <c r="U542" s="102" t="s">
        <v>45</v>
      </c>
      <c r="V542" s="102" t="s">
        <v>46</v>
      </c>
      <c r="W542" s="94">
        <v>40</v>
      </c>
      <c r="X542" s="98">
        <v>50</v>
      </c>
      <c r="Y542" s="94">
        <v>7150</v>
      </c>
      <c r="Z542" s="94">
        <f t="shared" si="64"/>
        <v>286000</v>
      </c>
      <c r="AA542" s="89">
        <v>19</v>
      </c>
      <c r="AB542" s="89">
        <v>28</v>
      </c>
      <c r="AC542" s="94">
        <f t="shared" si="65"/>
        <v>205920</v>
      </c>
      <c r="AD542" s="94">
        <f>IF(AND(AC542="",M542=""),0,IF((AC542=""),M542, IF( (M542=""),AC542,SUM(AC542:AC543)+M542)))</f>
        <v>424340</v>
      </c>
      <c r="AE542" s="94">
        <f t="shared" si="66"/>
        <v>212170</v>
      </c>
      <c r="AF542" s="94">
        <v>0</v>
      </c>
      <c r="AG542" s="94">
        <f t="shared" si="67"/>
        <v>212170</v>
      </c>
      <c r="AH542" s="94">
        <v>0.3</v>
      </c>
    </row>
    <row r="543" spans="1:34" s="99" customFormat="1" x14ac:dyDescent="0.55000000000000004">
      <c r="A543" s="107"/>
      <c r="B543" s="102"/>
      <c r="C543" s="102"/>
      <c r="D543" s="90"/>
      <c r="E543" s="102"/>
      <c r="F543" s="102"/>
      <c r="G543" s="102"/>
      <c r="H543" s="102"/>
      <c r="I543" s="98"/>
      <c r="J543" s="102"/>
      <c r="K543" s="94"/>
      <c r="L543" s="94"/>
      <c r="M543" s="94"/>
      <c r="N543" s="102"/>
      <c r="O543" s="111"/>
      <c r="P543" s="96"/>
      <c r="Q543" s="111"/>
      <c r="R543" s="111"/>
      <c r="S543" s="97"/>
      <c r="T543" s="102" t="s">
        <v>44</v>
      </c>
      <c r="U543" s="102"/>
      <c r="V543" s="102" t="s">
        <v>46</v>
      </c>
      <c r="W543" s="94">
        <v>40</v>
      </c>
      <c r="X543" s="98">
        <v>50</v>
      </c>
      <c r="Y543" s="94">
        <v>7150</v>
      </c>
      <c r="Z543" s="94">
        <f t="shared" si="64"/>
        <v>286000</v>
      </c>
      <c r="AA543" s="89">
        <v>19</v>
      </c>
      <c r="AB543" s="89">
        <v>28</v>
      </c>
      <c r="AC543" s="94">
        <f t="shared" si="65"/>
        <v>205920</v>
      </c>
      <c r="AD543" s="94">
        <f>IF(AND(AC543="",M542=""),0,IF((AC543=""),M542, IF( (M542=""),AC543,SUM(AC542:AC543)+M542)))</f>
        <v>424340</v>
      </c>
      <c r="AE543" s="94">
        <f t="shared" si="66"/>
        <v>212170</v>
      </c>
      <c r="AF543" s="94">
        <v>0</v>
      </c>
      <c r="AG543" s="94">
        <f t="shared" si="67"/>
        <v>212170</v>
      </c>
      <c r="AH543" s="94">
        <v>0.3</v>
      </c>
    </row>
    <row r="544" spans="1:34" s="99" customFormat="1" x14ac:dyDescent="0.55000000000000004">
      <c r="A544" s="107"/>
      <c r="B544" s="102">
        <v>281</v>
      </c>
      <c r="C544" s="102">
        <v>5223</v>
      </c>
      <c r="D544" s="90" t="s">
        <v>742</v>
      </c>
      <c r="E544" s="102" t="s">
        <v>34</v>
      </c>
      <c r="F544" s="102">
        <v>21373</v>
      </c>
      <c r="G544" s="102">
        <v>0</v>
      </c>
      <c r="H544" s="102">
        <v>0</v>
      </c>
      <c r="I544" s="98">
        <v>10</v>
      </c>
      <c r="J544" s="102" t="s">
        <v>62</v>
      </c>
      <c r="K544" s="94">
        <f>((G544*400)+(H544*100))+I544</f>
        <v>10</v>
      </c>
      <c r="L544" s="94">
        <v>25000</v>
      </c>
      <c r="M544" s="94">
        <f>K544*L544</f>
        <v>250000</v>
      </c>
      <c r="N544" s="102">
        <v>1</v>
      </c>
      <c r="O544" s="111" t="s">
        <v>734</v>
      </c>
      <c r="P544" s="96"/>
      <c r="Q544" s="111" t="s">
        <v>735</v>
      </c>
      <c r="R544" s="111" t="s">
        <v>739</v>
      </c>
      <c r="S544" s="97"/>
      <c r="T544" s="102" t="s">
        <v>44</v>
      </c>
      <c r="U544" s="102" t="s">
        <v>45</v>
      </c>
      <c r="V544" s="102" t="s">
        <v>46</v>
      </c>
      <c r="W544" s="94">
        <v>40</v>
      </c>
      <c r="X544" s="98">
        <v>50</v>
      </c>
      <c r="Y544" s="94">
        <v>7150</v>
      </c>
      <c r="Z544" s="94">
        <f t="shared" si="64"/>
        <v>286000</v>
      </c>
      <c r="AA544" s="89">
        <v>19</v>
      </c>
      <c r="AB544" s="89">
        <v>28</v>
      </c>
      <c r="AC544" s="94">
        <f t="shared" si="65"/>
        <v>205920</v>
      </c>
      <c r="AD544" s="94">
        <f>IF(AND(AC544="",M544=""),0,IF((AC544=""),M544, IF( (M544=""),AC544,SUM(AC544:AC545)+M544)))</f>
        <v>661840</v>
      </c>
      <c r="AE544" s="94">
        <f t="shared" si="66"/>
        <v>330920</v>
      </c>
      <c r="AF544" s="94">
        <v>0</v>
      </c>
      <c r="AG544" s="94">
        <f t="shared" si="67"/>
        <v>330920</v>
      </c>
      <c r="AH544" s="94">
        <v>0.3</v>
      </c>
    </row>
    <row r="545" spans="1:34" s="99" customFormat="1" x14ac:dyDescent="0.55000000000000004">
      <c r="A545" s="107"/>
      <c r="B545" s="102"/>
      <c r="C545" s="102"/>
      <c r="D545" s="90"/>
      <c r="E545" s="102"/>
      <c r="F545" s="102"/>
      <c r="G545" s="102"/>
      <c r="H545" s="102"/>
      <c r="I545" s="98"/>
      <c r="J545" s="102"/>
      <c r="K545" s="94"/>
      <c r="L545" s="94"/>
      <c r="M545" s="94"/>
      <c r="N545" s="102"/>
      <c r="O545" s="111"/>
      <c r="P545" s="96"/>
      <c r="Q545" s="111"/>
      <c r="R545" s="111"/>
      <c r="S545" s="97"/>
      <c r="T545" s="102" t="s">
        <v>44</v>
      </c>
      <c r="U545" s="102"/>
      <c r="V545" s="102" t="s">
        <v>46</v>
      </c>
      <c r="W545" s="94">
        <v>40</v>
      </c>
      <c r="X545" s="98">
        <v>50</v>
      </c>
      <c r="Y545" s="94">
        <v>7150</v>
      </c>
      <c r="Z545" s="94">
        <f t="shared" si="64"/>
        <v>286000</v>
      </c>
      <c r="AA545" s="89">
        <v>19</v>
      </c>
      <c r="AB545" s="89">
        <v>28</v>
      </c>
      <c r="AC545" s="94">
        <f t="shared" si="65"/>
        <v>205920</v>
      </c>
      <c r="AD545" s="94">
        <f>IF(AND(AC545="",M544=""),0,IF((AC545=""),M544, IF( (M544=""),AC545,SUM(AC544:AC545)+M544)))</f>
        <v>661840</v>
      </c>
      <c r="AE545" s="94">
        <f t="shared" si="66"/>
        <v>330920</v>
      </c>
      <c r="AF545" s="94">
        <v>0</v>
      </c>
      <c r="AG545" s="94">
        <f t="shared" si="67"/>
        <v>330920</v>
      </c>
      <c r="AH545" s="94">
        <v>0.3</v>
      </c>
    </row>
    <row r="546" spans="1:34" s="99" customFormat="1" x14ac:dyDescent="0.55000000000000004">
      <c r="A546" s="107"/>
      <c r="B546" s="102"/>
      <c r="C546" s="102"/>
      <c r="D546" s="90"/>
      <c r="E546" s="102"/>
      <c r="F546" s="102"/>
      <c r="G546" s="102"/>
      <c r="H546" s="102"/>
      <c r="I546" s="98"/>
      <c r="J546" s="102"/>
      <c r="K546" s="94"/>
      <c r="L546" s="94" t="s">
        <v>63</v>
      </c>
      <c r="M546" s="94">
        <f>SUM(M538:M545)</f>
        <v>3212500</v>
      </c>
      <c r="N546" s="102"/>
      <c r="O546" s="111"/>
      <c r="P546" s="96"/>
      <c r="Q546" s="111"/>
      <c r="R546" s="111"/>
      <c r="S546" s="97"/>
      <c r="T546" s="102"/>
      <c r="U546" s="102"/>
      <c r="V546" s="102"/>
      <c r="W546" s="94"/>
      <c r="X546" s="98"/>
      <c r="Y546" s="94"/>
      <c r="Z546" s="94"/>
      <c r="AA546" s="89"/>
      <c r="AB546" s="89"/>
      <c r="AC546" s="94"/>
      <c r="AD546" s="94"/>
      <c r="AE546" s="94">
        <f>SUM(AE538:AE545)</f>
        <v>7348086.4000000004</v>
      </c>
      <c r="AF546" s="94"/>
      <c r="AG546" s="94">
        <f>SUM(AG538:AG545)</f>
        <v>7348086.4000000004</v>
      </c>
      <c r="AH546" s="94"/>
    </row>
    <row r="547" spans="1:34" s="99" customFormat="1" x14ac:dyDescent="0.55000000000000004">
      <c r="A547" s="107" t="s">
        <v>745</v>
      </c>
      <c r="B547" s="102">
        <v>282</v>
      </c>
      <c r="C547" s="102">
        <v>6682</v>
      </c>
      <c r="D547" s="90" t="s">
        <v>746</v>
      </c>
      <c r="E547" s="102" t="s">
        <v>34</v>
      </c>
      <c r="F547" s="102">
        <v>23195</v>
      </c>
      <c r="G547" s="102">
        <v>0</v>
      </c>
      <c r="H547" s="102">
        <v>3</v>
      </c>
      <c r="I547" s="98">
        <v>41</v>
      </c>
      <c r="J547" s="102" t="s">
        <v>62</v>
      </c>
      <c r="K547" s="94">
        <f>((G547*400)+(H547*100))+I547</f>
        <v>341</v>
      </c>
      <c r="L547" s="94">
        <v>625</v>
      </c>
      <c r="M547" s="94">
        <f>K547*L547</f>
        <v>213125</v>
      </c>
      <c r="N547" s="102">
        <v>1</v>
      </c>
      <c r="O547" s="111" t="s">
        <v>743</v>
      </c>
      <c r="P547" s="96"/>
      <c r="Q547" s="111" t="s">
        <v>744</v>
      </c>
      <c r="R547" s="111" t="s">
        <v>747</v>
      </c>
      <c r="S547" s="97"/>
      <c r="T547" s="102" t="s">
        <v>55</v>
      </c>
      <c r="U547" s="102" t="s">
        <v>45</v>
      </c>
      <c r="V547" s="102" t="s">
        <v>46</v>
      </c>
      <c r="W547" s="94">
        <v>36</v>
      </c>
      <c r="X547" s="98">
        <v>12.5</v>
      </c>
      <c r="Y547" s="94">
        <v>2650</v>
      </c>
      <c r="Z547" s="94">
        <f>W547*Y547</f>
        <v>95400</v>
      </c>
      <c r="AA547" s="89">
        <v>7</v>
      </c>
      <c r="AB547" s="89">
        <v>7</v>
      </c>
      <c r="AC547" s="94">
        <f>(Z547*(100-AB547))/100</f>
        <v>88722</v>
      </c>
      <c r="AD547" s="94">
        <f>IF(AND(AC547="",M547=""),0,IF((AC547=""),M547, IF( (M547=""),AC547,SUM(AC547:AC549)+M547)))</f>
        <v>1848623</v>
      </c>
      <c r="AE547" s="94">
        <f>IF( (X547=""),AD547*1,AD547*(X547/100) )</f>
        <v>231077.875</v>
      </c>
      <c r="AF547" s="94">
        <v>0</v>
      </c>
      <c r="AG547" s="94">
        <f>IF((AF547-AE547) &gt; 1,0,IF((AF547-AE547)&lt;0,AE547-AF547,AF547-AE547))</f>
        <v>231077.875</v>
      </c>
      <c r="AH547" s="94">
        <v>0.02</v>
      </c>
    </row>
    <row r="548" spans="1:34" s="99" customFormat="1" x14ac:dyDescent="0.55000000000000004">
      <c r="A548" s="107"/>
      <c r="B548" s="102"/>
      <c r="C548" s="102"/>
      <c r="D548" s="90"/>
      <c r="E548" s="102"/>
      <c r="F548" s="102"/>
      <c r="G548" s="102"/>
      <c r="H548" s="102"/>
      <c r="I548" s="98"/>
      <c r="J548" s="102"/>
      <c r="K548" s="94"/>
      <c r="L548" s="94"/>
      <c r="M548" s="94"/>
      <c r="N548" s="102">
        <v>2</v>
      </c>
      <c r="O548" s="111" t="s">
        <v>743</v>
      </c>
      <c r="P548" s="96"/>
      <c r="Q548" s="111" t="s">
        <v>744</v>
      </c>
      <c r="R548" s="111" t="s">
        <v>747</v>
      </c>
      <c r="S548" s="97" t="s">
        <v>748</v>
      </c>
      <c r="T548" s="102" t="s">
        <v>73</v>
      </c>
      <c r="U548" s="102" t="s">
        <v>45</v>
      </c>
      <c r="V548" s="102" t="s">
        <v>46</v>
      </c>
      <c r="W548" s="94">
        <v>252</v>
      </c>
      <c r="X548" s="98">
        <v>87.5</v>
      </c>
      <c r="Y548" s="94">
        <v>6600</v>
      </c>
      <c r="Z548" s="94">
        <f>W548*Y548</f>
        <v>1663200</v>
      </c>
      <c r="AA548" s="89">
        <v>7</v>
      </c>
      <c r="AB548" s="89">
        <v>7</v>
      </c>
      <c r="AC548" s="94">
        <f>(Z548*(100-AB548))/100</f>
        <v>1546776</v>
      </c>
      <c r="AD548" s="94">
        <f>IF(AND(AC548="",M547=""),0,IF((AC548=""),M547, IF( (M547=""),AC548,SUM(AC547:AC549)+M547)))</f>
        <v>1848623</v>
      </c>
      <c r="AE548" s="94">
        <f>IF( (X548=""),AD548*1,AD548*(X548/100) )</f>
        <v>1617545.125</v>
      </c>
      <c r="AF548" s="94">
        <v>0</v>
      </c>
      <c r="AG548" s="94">
        <f>IF((AF548-AE548) &gt; 1,0,IF((AF548-AE548)&lt;0,AE548-AF548,AF548-AE548))</f>
        <v>1617545.125</v>
      </c>
      <c r="AH548" s="94">
        <v>0.02</v>
      </c>
    </row>
    <row r="549" spans="1:34" s="99" customFormat="1" x14ac:dyDescent="0.55000000000000004">
      <c r="A549" s="107"/>
      <c r="B549" s="102"/>
      <c r="C549" s="102"/>
      <c r="D549" s="90"/>
      <c r="E549" s="102"/>
      <c r="F549" s="102"/>
      <c r="G549" s="102"/>
      <c r="H549" s="102"/>
      <c r="I549" s="98"/>
      <c r="J549" s="102"/>
      <c r="K549" s="94"/>
      <c r="L549" s="94" t="s">
        <v>63</v>
      </c>
      <c r="M549" s="94">
        <f>SUM(M547:M548)</f>
        <v>213125</v>
      </c>
      <c r="N549" s="102"/>
      <c r="O549" s="111"/>
      <c r="P549" s="96"/>
      <c r="Q549" s="111"/>
      <c r="R549" s="111"/>
      <c r="S549" s="97"/>
      <c r="T549" s="102"/>
      <c r="U549" s="102"/>
      <c r="V549" s="102"/>
      <c r="W549" s="94"/>
      <c r="X549" s="98"/>
      <c r="Y549" s="94"/>
      <c r="Z549" s="94"/>
      <c r="AA549" s="89"/>
      <c r="AB549" s="89"/>
      <c r="AC549" s="94"/>
      <c r="AD549" s="94"/>
      <c r="AE549" s="94">
        <f>SUM(AE547:AE548)</f>
        <v>1848623</v>
      </c>
      <c r="AF549" s="94"/>
      <c r="AG549" s="94">
        <f>SUM(AG547:AG548)</f>
        <v>1848623</v>
      </c>
      <c r="AH549" s="94"/>
    </row>
    <row r="550" spans="1:34" s="73" customFormat="1" x14ac:dyDescent="0.55000000000000004">
      <c r="A550" s="107" t="s">
        <v>749</v>
      </c>
      <c r="B550" s="102">
        <v>283</v>
      </c>
      <c r="C550" s="102">
        <v>9498</v>
      </c>
      <c r="D550" s="90" t="s">
        <v>750</v>
      </c>
      <c r="E550" s="102" t="s">
        <v>34</v>
      </c>
      <c r="F550" s="102">
        <v>3678</v>
      </c>
      <c r="G550" s="102">
        <v>0</v>
      </c>
      <c r="H550" s="102">
        <v>1</v>
      </c>
      <c r="I550" s="98">
        <v>54</v>
      </c>
      <c r="J550" s="102" t="s">
        <v>35</v>
      </c>
      <c r="K550" s="94">
        <f>((G550*400)+(H550*100))+I550</f>
        <v>154</v>
      </c>
      <c r="L550" s="94">
        <v>800</v>
      </c>
      <c r="M550" s="94">
        <f>K550*L550</f>
        <v>123200</v>
      </c>
      <c r="N550" s="102">
        <v>1</v>
      </c>
      <c r="O550" s="111" t="s">
        <v>751</v>
      </c>
      <c r="P550" s="96"/>
      <c r="Q550" s="111" t="s">
        <v>752</v>
      </c>
      <c r="R550" s="111" t="s">
        <v>753</v>
      </c>
      <c r="S550" s="97"/>
      <c r="T550" s="102" t="s">
        <v>51</v>
      </c>
      <c r="U550" s="102" t="s">
        <v>45</v>
      </c>
      <c r="V550" s="102" t="s">
        <v>52</v>
      </c>
      <c r="W550" s="94">
        <v>103.18</v>
      </c>
      <c r="X550" s="98">
        <v>56.47</v>
      </c>
      <c r="Y550" s="94">
        <v>6750</v>
      </c>
      <c r="Z550" s="94">
        <f>W550*Y550</f>
        <v>696465</v>
      </c>
      <c r="AA550" s="89">
        <v>22</v>
      </c>
      <c r="AB550" s="89">
        <v>34</v>
      </c>
      <c r="AC550" s="94">
        <f>(Z550*(100-AB550))/100</f>
        <v>459666.9</v>
      </c>
      <c r="AD550" s="94">
        <f>IF(AND(AC550="",M550=""),0,IF((AC550=""),M550, IF( (M550=""),AC550,SUM(AC550:AC556)+M550)))</f>
        <v>849272.60000000009</v>
      </c>
      <c r="AE550" s="94">
        <f>IF( (X550=""),AD550*1,AD550*(X550/100) )</f>
        <v>479584.23722000001</v>
      </c>
      <c r="AF550" s="94">
        <v>10000000</v>
      </c>
      <c r="AG550" s="94">
        <v>123200</v>
      </c>
      <c r="AH550" s="94">
        <v>0.02</v>
      </c>
    </row>
    <row r="551" spans="1:34" s="73" customFormat="1" x14ac:dyDescent="0.55000000000000004">
      <c r="A551" s="107"/>
      <c r="B551" s="102"/>
      <c r="C551" s="102"/>
      <c r="D551" s="90"/>
      <c r="E551" s="102"/>
      <c r="F551" s="102"/>
      <c r="G551" s="102"/>
      <c r="H551" s="102"/>
      <c r="I551" s="98"/>
      <c r="J551" s="102"/>
      <c r="K551" s="94"/>
      <c r="L551" s="94"/>
      <c r="M551" s="94"/>
      <c r="N551" s="102">
        <v>2</v>
      </c>
      <c r="O551" s="111" t="s">
        <v>751</v>
      </c>
      <c r="P551" s="96"/>
      <c r="Q551" s="111" t="s">
        <v>752</v>
      </c>
      <c r="R551" s="111" t="s">
        <v>753</v>
      </c>
      <c r="S551" s="97"/>
      <c r="T551" s="102" t="s">
        <v>51</v>
      </c>
      <c r="U551" s="102" t="s">
        <v>45</v>
      </c>
      <c r="V551" s="102" t="s">
        <v>52</v>
      </c>
      <c r="W551" s="94">
        <v>47.04</v>
      </c>
      <c r="X551" s="98">
        <v>25.74</v>
      </c>
      <c r="Y551" s="94">
        <v>6750</v>
      </c>
      <c r="Z551" s="94">
        <f>W551*Y551</f>
        <v>317520</v>
      </c>
      <c r="AA551" s="89">
        <v>22</v>
      </c>
      <c r="AB551" s="89">
        <v>34</v>
      </c>
      <c r="AC551" s="94">
        <f>(Z551*(100-AB551))/100</f>
        <v>209563.2</v>
      </c>
      <c r="AD551" s="94">
        <f>IF(AND(AC551="",M550=""),0,IF((AC551=""),M550, IF( (M550=""),AC551,SUM(AC550:AC556)+M550)))</f>
        <v>849272.60000000009</v>
      </c>
      <c r="AE551" s="94">
        <f>IF( (X551=""),AD551*1,AD551*(X551/100) )</f>
        <v>218602.76723999999</v>
      </c>
      <c r="AF551" s="94">
        <v>10000000</v>
      </c>
      <c r="AG551" s="94">
        <f>IF((AF551-AE551) &gt; 1,0,IF((AF551-AE551)&lt;0,AE551-AF551,AF551-AE551))</f>
        <v>0</v>
      </c>
      <c r="AH551" s="94">
        <v>0.02</v>
      </c>
    </row>
    <row r="552" spans="1:34" s="73" customFormat="1" x14ac:dyDescent="0.55000000000000004">
      <c r="A552" s="107"/>
      <c r="B552" s="102"/>
      <c r="C552" s="102"/>
      <c r="D552" s="90"/>
      <c r="E552" s="102"/>
      <c r="F552" s="102"/>
      <c r="G552" s="102"/>
      <c r="H552" s="102"/>
      <c r="I552" s="98"/>
      <c r="J552" s="102"/>
      <c r="K552" s="94"/>
      <c r="L552" s="94"/>
      <c r="M552" s="94"/>
      <c r="N552" s="102">
        <v>3</v>
      </c>
      <c r="O552" s="111" t="s">
        <v>751</v>
      </c>
      <c r="P552" s="96"/>
      <c r="Q552" s="111" t="s">
        <v>752</v>
      </c>
      <c r="R552" s="111" t="s">
        <v>753</v>
      </c>
      <c r="S552" s="97" t="s">
        <v>754</v>
      </c>
      <c r="T552" s="102" t="s">
        <v>55</v>
      </c>
      <c r="U552" s="102" t="s">
        <v>45</v>
      </c>
      <c r="V552" s="102" t="s">
        <v>52</v>
      </c>
      <c r="W552" s="94">
        <v>32.5</v>
      </c>
      <c r="X552" s="98">
        <v>17.79</v>
      </c>
      <c r="Y552" s="94">
        <v>2650</v>
      </c>
      <c r="Z552" s="94">
        <f>W552*Y552</f>
        <v>86125</v>
      </c>
      <c r="AA552" s="89">
        <v>22</v>
      </c>
      <c r="AB552" s="89">
        <v>34</v>
      </c>
      <c r="AC552" s="94">
        <f>(Z552*(100-AB552))/100</f>
        <v>56842.5</v>
      </c>
      <c r="AD552" s="94">
        <f>IF(AND(AC552="",M550=""),0,IF((AC552=""),M550, IF( (M550=""),AC552,SUM(AC550:AC556)+M550)))</f>
        <v>849272.60000000009</v>
      </c>
      <c r="AE552" s="94">
        <f>IF( (X552=""),AD552*1,AD552*(X552/100) )</f>
        <v>151085.59554000001</v>
      </c>
      <c r="AF552" s="94">
        <v>10000000</v>
      </c>
      <c r="AG552" s="94">
        <f>IF((AF552-AE552) &gt; 1,0,IF((AF552-AE552)&lt;0,AE552-AF552,AF552-AE552))</f>
        <v>0</v>
      </c>
      <c r="AH552" s="94">
        <v>0.02</v>
      </c>
    </row>
    <row r="553" spans="1:34" s="73" customFormat="1" x14ac:dyDescent="0.55000000000000004">
      <c r="A553" s="107"/>
      <c r="B553" s="102"/>
      <c r="C553" s="102"/>
      <c r="D553" s="90"/>
      <c r="E553" s="102"/>
      <c r="F553" s="102"/>
      <c r="G553" s="102"/>
      <c r="H553" s="102"/>
      <c r="I553" s="98"/>
      <c r="J553" s="102"/>
      <c r="K553" s="94"/>
      <c r="L553" s="94" t="s">
        <v>63</v>
      </c>
      <c r="M553" s="94">
        <f>SUM(M550:M552)</f>
        <v>123200</v>
      </c>
      <c r="N553" s="102"/>
      <c r="O553" s="111"/>
      <c r="P553" s="96"/>
      <c r="Q553" s="111"/>
      <c r="R553" s="111"/>
      <c r="S553" s="97"/>
      <c r="T553" s="102"/>
      <c r="U553" s="102"/>
      <c r="V553" s="102"/>
      <c r="W553" s="94"/>
      <c r="X553" s="98"/>
      <c r="Y553" s="94"/>
      <c r="Z553" s="94"/>
      <c r="AA553" s="89"/>
      <c r="AB553" s="89"/>
      <c r="AC553" s="94"/>
      <c r="AD553" s="94"/>
      <c r="AE553" s="94">
        <f>SUM(AE550:AE552)</f>
        <v>849272.6</v>
      </c>
      <c r="AF553" s="94"/>
      <c r="AG553" s="94">
        <f>SUM(AG550:AG552)</f>
        <v>123200</v>
      </c>
      <c r="AH553" s="94"/>
    </row>
    <row r="554" spans="1:34" s="73" customFormat="1" x14ac:dyDescent="0.55000000000000004">
      <c r="A554" s="108" t="s">
        <v>755</v>
      </c>
      <c r="B554" s="109">
        <v>284</v>
      </c>
      <c r="C554" s="102">
        <v>5171</v>
      </c>
      <c r="D554" s="90" t="s">
        <v>756</v>
      </c>
      <c r="E554" s="102" t="s">
        <v>34</v>
      </c>
      <c r="F554" s="102">
        <v>19668</v>
      </c>
      <c r="G554" s="102">
        <v>20</v>
      </c>
      <c r="H554" s="102">
        <v>1</v>
      </c>
      <c r="I554" s="98">
        <v>37.799999999999997</v>
      </c>
      <c r="J554" s="102" t="s">
        <v>15710</v>
      </c>
      <c r="K554" s="94">
        <f>((G554*400)+(H554*100))+I554</f>
        <v>8137.8</v>
      </c>
      <c r="L554" s="94">
        <v>225</v>
      </c>
      <c r="M554" s="94">
        <f>K554*L554</f>
        <v>1831005</v>
      </c>
      <c r="N554" s="102"/>
      <c r="O554" s="111"/>
      <c r="P554" s="96"/>
      <c r="Q554" s="111"/>
      <c r="R554" s="111"/>
      <c r="S554" s="97"/>
      <c r="T554" s="102"/>
      <c r="U554" s="102"/>
      <c r="V554" s="102"/>
      <c r="W554" s="94"/>
      <c r="X554" s="98"/>
      <c r="Y554" s="94"/>
      <c r="Z554" s="94"/>
      <c r="AA554" s="89"/>
      <c r="AB554" s="89"/>
      <c r="AC554" s="94"/>
      <c r="AD554" s="94">
        <f>IF(AND(AC554="",M554=""),0,IF((AC554=""),M554,IF((M554=""),AC554,AC554+M554)))</f>
        <v>1831005</v>
      </c>
      <c r="AE554" s="94">
        <f>IF( (X554=""),AD554*1,AD554*(X554/100) )</f>
        <v>1831005</v>
      </c>
      <c r="AF554" s="94">
        <v>0</v>
      </c>
      <c r="AG554" s="94">
        <f>IF((AF554-AE554) &gt; 1,0,IF((AF554-AE554)&lt;0,AE554-AF554,AF554-AE554))</f>
        <v>1831005</v>
      </c>
      <c r="AH554" s="94">
        <v>0.3</v>
      </c>
    </row>
    <row r="555" spans="1:34" s="73" customFormat="1" x14ac:dyDescent="0.55000000000000004">
      <c r="A555" s="108"/>
      <c r="B555" s="109"/>
      <c r="C555" s="102"/>
      <c r="D555" s="90"/>
      <c r="E555" s="102"/>
      <c r="F555" s="102"/>
      <c r="G555" s="102">
        <v>10</v>
      </c>
      <c r="H555" s="102">
        <v>0</v>
      </c>
      <c r="I555" s="98">
        <v>0</v>
      </c>
      <c r="J555" s="102" t="s">
        <v>38</v>
      </c>
      <c r="K555" s="94">
        <f>((G555*400)+(H555*100))+I555</f>
        <v>4000</v>
      </c>
      <c r="L555" s="94">
        <v>225</v>
      </c>
      <c r="M555" s="94">
        <f>K555*L555</f>
        <v>900000</v>
      </c>
      <c r="N555" s="102"/>
      <c r="O555" s="111"/>
      <c r="P555" s="96"/>
      <c r="Q555" s="111"/>
      <c r="R555" s="111"/>
      <c r="S555" s="97"/>
      <c r="T555" s="102"/>
      <c r="U555" s="102"/>
      <c r="V555" s="102"/>
      <c r="W555" s="94"/>
      <c r="X555" s="98"/>
      <c r="Y555" s="94"/>
      <c r="Z555" s="94"/>
      <c r="AA555" s="89"/>
      <c r="AB555" s="89"/>
      <c r="AC555" s="94"/>
      <c r="AD555" s="94">
        <f>IF(AND(AC555="",M555=""),0,IF((AC555=""),M555,IF((M555=""),AC555,AC555+M555)))</f>
        <v>900000</v>
      </c>
      <c r="AE555" s="94">
        <f>IF( (X555=""),AD555*1,AD555*(X555/100) )</f>
        <v>900000</v>
      </c>
      <c r="AF555" s="94">
        <v>50000000</v>
      </c>
      <c r="AG555" s="94">
        <f>IF((AF555-AE555) &gt; 1,0,IF((AF555-AE555)&lt;0,AE555-AF555,AF555-AE555))</f>
        <v>0</v>
      </c>
      <c r="AH555" s="94">
        <v>0.01</v>
      </c>
    </row>
    <row r="556" spans="1:34" s="73" customFormat="1" x14ac:dyDescent="0.55000000000000004">
      <c r="A556" s="108"/>
      <c r="B556" s="109">
        <v>285</v>
      </c>
      <c r="C556" s="102">
        <v>5157</v>
      </c>
      <c r="D556" s="90" t="s">
        <v>757</v>
      </c>
      <c r="E556" s="102" t="s">
        <v>34</v>
      </c>
      <c r="F556" s="102">
        <v>19694</v>
      </c>
      <c r="G556" s="102">
        <v>24</v>
      </c>
      <c r="H556" s="102">
        <v>0</v>
      </c>
      <c r="I556" s="98">
        <v>12.9</v>
      </c>
      <c r="J556" s="102" t="s">
        <v>15710</v>
      </c>
      <c r="K556" s="94">
        <f>((G556*400)+(H556*100))+I556</f>
        <v>9612.9</v>
      </c>
      <c r="L556" s="94">
        <v>225</v>
      </c>
      <c r="M556" s="94">
        <f>K556*L556</f>
        <v>2162902.5</v>
      </c>
      <c r="N556" s="102"/>
      <c r="O556" s="111"/>
      <c r="P556" s="96"/>
      <c r="Q556" s="111"/>
      <c r="R556" s="111"/>
      <c r="S556" s="97"/>
      <c r="T556" s="102"/>
      <c r="U556" s="102"/>
      <c r="V556" s="102"/>
      <c r="W556" s="94"/>
      <c r="X556" s="98"/>
      <c r="Y556" s="94"/>
      <c r="Z556" s="94"/>
      <c r="AA556" s="89"/>
      <c r="AB556" s="89"/>
      <c r="AC556" s="94"/>
      <c r="AD556" s="94">
        <f>IF(AND(AC556="",M556=""),0,IF((AC556=""),M556,IF((M556=""),AC556,AC556+M556)))</f>
        <v>2162902.5</v>
      </c>
      <c r="AE556" s="94">
        <f>IF( (X556=""),AD556*1,AD556*(X556/100) )</f>
        <v>2162902.5</v>
      </c>
      <c r="AF556" s="94">
        <v>0</v>
      </c>
      <c r="AG556" s="94">
        <f>IF((AF556-AE556) &gt; 1,0,IF((AF556-AE556)&lt;0,AE556-AF556,AF556-AE556))</f>
        <v>2162902.5</v>
      </c>
      <c r="AH556" s="94">
        <v>0.3</v>
      </c>
    </row>
    <row r="557" spans="1:34" s="73" customFormat="1" x14ac:dyDescent="0.55000000000000004">
      <c r="A557" s="108"/>
      <c r="B557" s="109"/>
      <c r="C557" s="102"/>
      <c r="D557" s="90"/>
      <c r="E557" s="102"/>
      <c r="F557" s="102"/>
      <c r="G557" s="102">
        <v>20</v>
      </c>
      <c r="H557" s="102">
        <v>0</v>
      </c>
      <c r="I557" s="98">
        <v>0</v>
      </c>
      <c r="J557" s="102" t="s">
        <v>38</v>
      </c>
      <c r="K557" s="94">
        <f>((G557*400)+(H557*100))+I557</f>
        <v>8000</v>
      </c>
      <c r="L557" s="94">
        <v>225</v>
      </c>
      <c r="M557" s="94">
        <f>K557*L557</f>
        <v>1800000</v>
      </c>
      <c r="N557" s="102"/>
      <c r="O557" s="111"/>
      <c r="P557" s="96"/>
      <c r="Q557" s="111"/>
      <c r="R557" s="111"/>
      <c r="S557" s="97"/>
      <c r="T557" s="102"/>
      <c r="U557" s="102"/>
      <c r="V557" s="102"/>
      <c r="W557" s="94"/>
      <c r="X557" s="98"/>
      <c r="Y557" s="94"/>
      <c r="Z557" s="94"/>
      <c r="AA557" s="89"/>
      <c r="AB557" s="89"/>
      <c r="AC557" s="94"/>
      <c r="AD557" s="94">
        <f>IF(AND(AC557="",M557=""),0,IF((AC557=""),M557,IF((M557=""),AC557,AC557+M557)))</f>
        <v>1800000</v>
      </c>
      <c r="AE557" s="94">
        <f>IF( (X557=""),AD557*1,AD557*(X557/100) )</f>
        <v>1800000</v>
      </c>
      <c r="AF557" s="94">
        <v>50000000</v>
      </c>
      <c r="AG557" s="94">
        <f>IF((AF557-AE557) &gt; 1,0,IF((AF557-AE557)&lt;0,AE557-AF557,AF557-AE557))</f>
        <v>0</v>
      </c>
      <c r="AH557" s="94">
        <v>0.01</v>
      </c>
    </row>
    <row r="558" spans="1:34" s="73" customFormat="1" x14ac:dyDescent="0.55000000000000004">
      <c r="A558" s="108"/>
      <c r="B558" s="109"/>
      <c r="C558" s="102"/>
      <c r="D558" s="90"/>
      <c r="E558" s="102"/>
      <c r="F558" s="102"/>
      <c r="G558" s="102"/>
      <c r="H558" s="102"/>
      <c r="I558" s="98"/>
      <c r="J558" s="102"/>
      <c r="K558" s="94"/>
      <c r="L558" s="94" t="s">
        <v>63</v>
      </c>
      <c r="M558" s="94">
        <f>SUM(M554:M556)</f>
        <v>4893907.5</v>
      </c>
      <c r="N558" s="102"/>
      <c r="O558" s="111"/>
      <c r="P558" s="96"/>
      <c r="Q558" s="111"/>
      <c r="R558" s="111"/>
      <c r="S558" s="97"/>
      <c r="T558" s="102"/>
      <c r="U558" s="102"/>
      <c r="V558" s="102"/>
      <c r="W558" s="94"/>
      <c r="X558" s="98"/>
      <c r="Y558" s="94"/>
      <c r="Z558" s="94"/>
      <c r="AA558" s="89"/>
      <c r="AB558" s="89"/>
      <c r="AC558" s="94"/>
      <c r="AD558" s="94">
        <f>SUM(AD554:AD556)</f>
        <v>4893907.5</v>
      </c>
      <c r="AE558" s="94">
        <f>SUM(AE554:AE556)</f>
        <v>4893907.5</v>
      </c>
      <c r="AF558" s="94"/>
      <c r="AG558" s="94">
        <f>SUM(AG554:AG556)</f>
        <v>3993907.5</v>
      </c>
      <c r="AH558" s="94"/>
    </row>
    <row r="559" spans="1:34" s="99" customFormat="1" x14ac:dyDescent="0.55000000000000004">
      <c r="A559" s="107" t="s">
        <v>760</v>
      </c>
      <c r="B559" s="102">
        <v>286</v>
      </c>
      <c r="C559" s="102">
        <v>7909</v>
      </c>
      <c r="D559" s="90" t="s">
        <v>761</v>
      </c>
      <c r="E559" s="340" t="s">
        <v>67</v>
      </c>
      <c r="F559" s="102">
        <v>4194</v>
      </c>
      <c r="G559" s="102">
        <v>0</v>
      </c>
      <c r="H559" s="102">
        <v>0</v>
      </c>
      <c r="I559" s="98">
        <v>71</v>
      </c>
      <c r="J559" s="102" t="s">
        <v>62</v>
      </c>
      <c r="K559" s="94">
        <f t="shared" ref="K559:K566" si="68">((G559*400)+(H559*100))+I559</f>
        <v>71</v>
      </c>
      <c r="L559" s="94">
        <v>300</v>
      </c>
      <c r="M559" s="94">
        <f t="shared" ref="M559:M566" si="69">K559*L559</f>
        <v>21300</v>
      </c>
      <c r="N559" s="102"/>
      <c r="O559" s="111"/>
      <c r="P559" s="96"/>
      <c r="Q559" s="111"/>
      <c r="R559" s="111"/>
      <c r="S559" s="97"/>
      <c r="T559" s="102"/>
      <c r="U559" s="102"/>
      <c r="V559" s="102"/>
      <c r="W559" s="94"/>
      <c r="X559" s="98"/>
      <c r="Y559" s="94"/>
      <c r="Z559" s="94"/>
      <c r="AA559" s="89"/>
      <c r="AB559" s="89"/>
      <c r="AC559" s="94"/>
      <c r="AD559" s="94">
        <f t="shared" ref="AD559:AD566" si="70">IF(AND(AC559="",M559=""),0,IF((AC559=""),M559,IF((M559=""),AC559,AC559+M559)))</f>
        <v>21300</v>
      </c>
      <c r="AE559" s="94">
        <f t="shared" ref="AE559:AE576" si="71">IF( (X559=""),AD559*1,AD559*(X559/100) )</f>
        <v>21300</v>
      </c>
      <c r="AF559" s="94">
        <v>0</v>
      </c>
      <c r="AG559" s="94">
        <f t="shared" ref="AG559:AG576" si="72">IF((AF559-AE559) &gt; 1,0,IF((AF559-AE559)&lt;0,AE559-AF559,AF559-AE559))</f>
        <v>21300</v>
      </c>
      <c r="AH559" s="94">
        <v>0.3</v>
      </c>
    </row>
    <row r="560" spans="1:34" s="99" customFormat="1" x14ac:dyDescent="0.55000000000000004">
      <c r="A560" s="107"/>
      <c r="B560" s="102">
        <v>287</v>
      </c>
      <c r="C560" s="102">
        <v>7908</v>
      </c>
      <c r="D560" s="90" t="s">
        <v>762</v>
      </c>
      <c r="E560" s="340" t="s">
        <v>67</v>
      </c>
      <c r="F560" s="102">
        <v>4195</v>
      </c>
      <c r="G560" s="102">
        <v>0</v>
      </c>
      <c r="H560" s="102">
        <v>0</v>
      </c>
      <c r="I560" s="98">
        <v>26</v>
      </c>
      <c r="J560" s="102" t="s">
        <v>62</v>
      </c>
      <c r="K560" s="94">
        <f t="shared" si="68"/>
        <v>26</v>
      </c>
      <c r="L560" s="94">
        <v>300</v>
      </c>
      <c r="M560" s="94">
        <f t="shared" si="69"/>
        <v>7800</v>
      </c>
      <c r="N560" s="102"/>
      <c r="O560" s="111"/>
      <c r="P560" s="96"/>
      <c r="Q560" s="111"/>
      <c r="R560" s="111"/>
      <c r="S560" s="97"/>
      <c r="T560" s="102"/>
      <c r="U560" s="102"/>
      <c r="V560" s="102"/>
      <c r="W560" s="94"/>
      <c r="X560" s="98"/>
      <c r="Y560" s="94"/>
      <c r="Z560" s="94"/>
      <c r="AA560" s="89"/>
      <c r="AB560" s="89"/>
      <c r="AC560" s="94"/>
      <c r="AD560" s="94">
        <f t="shared" si="70"/>
        <v>7800</v>
      </c>
      <c r="AE560" s="94">
        <f t="shared" si="71"/>
        <v>7800</v>
      </c>
      <c r="AF560" s="94">
        <v>0</v>
      </c>
      <c r="AG560" s="94">
        <f t="shared" si="72"/>
        <v>7800</v>
      </c>
      <c r="AH560" s="94">
        <v>0.3</v>
      </c>
    </row>
    <row r="561" spans="1:34" s="99" customFormat="1" x14ac:dyDescent="0.55000000000000004">
      <c r="A561" s="107"/>
      <c r="B561" s="102">
        <v>288</v>
      </c>
      <c r="C561" s="102">
        <v>7907</v>
      </c>
      <c r="D561" s="90" t="s">
        <v>763</v>
      </c>
      <c r="E561" s="340" t="s">
        <v>67</v>
      </c>
      <c r="F561" s="102">
        <v>4196</v>
      </c>
      <c r="G561" s="102">
        <v>0</v>
      </c>
      <c r="H561" s="102">
        <v>0</v>
      </c>
      <c r="I561" s="98">
        <v>26</v>
      </c>
      <c r="J561" s="102" t="s">
        <v>62</v>
      </c>
      <c r="K561" s="94">
        <f t="shared" si="68"/>
        <v>26</v>
      </c>
      <c r="L561" s="94">
        <v>300</v>
      </c>
      <c r="M561" s="94">
        <f t="shared" si="69"/>
        <v>7800</v>
      </c>
      <c r="N561" s="102"/>
      <c r="O561" s="111"/>
      <c r="P561" s="96"/>
      <c r="Q561" s="111"/>
      <c r="R561" s="111"/>
      <c r="S561" s="97"/>
      <c r="T561" s="102"/>
      <c r="U561" s="102"/>
      <c r="V561" s="102"/>
      <c r="W561" s="94"/>
      <c r="X561" s="98"/>
      <c r="Y561" s="94"/>
      <c r="Z561" s="94"/>
      <c r="AA561" s="89"/>
      <c r="AB561" s="89"/>
      <c r="AC561" s="94"/>
      <c r="AD561" s="94">
        <f t="shared" si="70"/>
        <v>7800</v>
      </c>
      <c r="AE561" s="94">
        <f t="shared" si="71"/>
        <v>7800</v>
      </c>
      <c r="AF561" s="94">
        <v>0</v>
      </c>
      <c r="AG561" s="94">
        <f t="shared" si="72"/>
        <v>7800</v>
      </c>
      <c r="AH561" s="94">
        <v>0.3</v>
      </c>
    </row>
    <row r="562" spans="1:34" s="99" customFormat="1" x14ac:dyDescent="0.55000000000000004">
      <c r="A562" s="107"/>
      <c r="B562" s="102">
        <v>289</v>
      </c>
      <c r="C562" s="102">
        <v>7906</v>
      </c>
      <c r="D562" s="90" t="s">
        <v>764</v>
      </c>
      <c r="E562" s="340" t="s">
        <v>67</v>
      </c>
      <c r="F562" s="102">
        <v>4197</v>
      </c>
      <c r="G562" s="102">
        <v>0</v>
      </c>
      <c r="H562" s="102">
        <v>0</v>
      </c>
      <c r="I562" s="98">
        <v>26</v>
      </c>
      <c r="J562" s="102" t="s">
        <v>62</v>
      </c>
      <c r="K562" s="94">
        <f t="shared" si="68"/>
        <v>26</v>
      </c>
      <c r="L562" s="94">
        <v>300</v>
      </c>
      <c r="M562" s="94">
        <f t="shared" si="69"/>
        <v>7800</v>
      </c>
      <c r="N562" s="102"/>
      <c r="O562" s="111"/>
      <c r="P562" s="96"/>
      <c r="Q562" s="111"/>
      <c r="R562" s="111"/>
      <c r="S562" s="97"/>
      <c r="T562" s="102"/>
      <c r="U562" s="102"/>
      <c r="V562" s="102"/>
      <c r="W562" s="94"/>
      <c r="X562" s="98"/>
      <c r="Y562" s="94"/>
      <c r="Z562" s="94"/>
      <c r="AA562" s="89"/>
      <c r="AB562" s="89"/>
      <c r="AC562" s="94"/>
      <c r="AD562" s="94">
        <f t="shared" si="70"/>
        <v>7800</v>
      </c>
      <c r="AE562" s="94">
        <f t="shared" si="71"/>
        <v>7800</v>
      </c>
      <c r="AF562" s="94">
        <v>0</v>
      </c>
      <c r="AG562" s="94">
        <f t="shared" si="72"/>
        <v>7800</v>
      </c>
      <c r="AH562" s="94">
        <v>0.3</v>
      </c>
    </row>
    <row r="563" spans="1:34" s="99" customFormat="1" x14ac:dyDescent="0.55000000000000004">
      <c r="A563" s="107"/>
      <c r="B563" s="102">
        <v>290</v>
      </c>
      <c r="C563" s="102">
        <v>7905</v>
      </c>
      <c r="D563" s="90" t="s">
        <v>765</v>
      </c>
      <c r="E563" s="340" t="s">
        <v>67</v>
      </c>
      <c r="F563" s="102">
        <v>4198</v>
      </c>
      <c r="G563" s="102">
        <v>0</v>
      </c>
      <c r="H563" s="102">
        <v>0</v>
      </c>
      <c r="I563" s="98">
        <v>26</v>
      </c>
      <c r="J563" s="102" t="s">
        <v>62</v>
      </c>
      <c r="K563" s="94">
        <f t="shared" si="68"/>
        <v>26</v>
      </c>
      <c r="L563" s="94">
        <v>300</v>
      </c>
      <c r="M563" s="94">
        <f t="shared" si="69"/>
        <v>7800</v>
      </c>
      <c r="N563" s="102"/>
      <c r="O563" s="111"/>
      <c r="P563" s="96"/>
      <c r="Q563" s="111"/>
      <c r="R563" s="111"/>
      <c r="S563" s="97"/>
      <c r="T563" s="102"/>
      <c r="U563" s="102"/>
      <c r="V563" s="102"/>
      <c r="W563" s="94"/>
      <c r="X563" s="98"/>
      <c r="Y563" s="94"/>
      <c r="Z563" s="94"/>
      <c r="AA563" s="89"/>
      <c r="AB563" s="89"/>
      <c r="AC563" s="94"/>
      <c r="AD563" s="94">
        <f t="shared" si="70"/>
        <v>7800</v>
      </c>
      <c r="AE563" s="94">
        <f t="shared" si="71"/>
        <v>7800</v>
      </c>
      <c r="AF563" s="94">
        <v>0</v>
      </c>
      <c r="AG563" s="94">
        <f t="shared" si="72"/>
        <v>7800</v>
      </c>
      <c r="AH563" s="94">
        <v>0.3</v>
      </c>
    </row>
    <row r="564" spans="1:34" s="99" customFormat="1" x14ac:dyDescent="0.55000000000000004">
      <c r="A564" s="107"/>
      <c r="B564" s="102">
        <v>291</v>
      </c>
      <c r="C564" s="102">
        <v>8170</v>
      </c>
      <c r="D564" s="90" t="s">
        <v>766</v>
      </c>
      <c r="E564" s="102" t="s">
        <v>34</v>
      </c>
      <c r="F564" s="102">
        <v>7571</v>
      </c>
      <c r="G564" s="102">
        <v>5</v>
      </c>
      <c r="H564" s="102">
        <v>2</v>
      </c>
      <c r="I564" s="98">
        <v>10</v>
      </c>
      <c r="J564" s="102" t="s">
        <v>38</v>
      </c>
      <c r="K564" s="94">
        <f t="shared" si="68"/>
        <v>2210</v>
      </c>
      <c r="L564" s="94">
        <v>600</v>
      </c>
      <c r="M564" s="94">
        <f t="shared" si="69"/>
        <v>1326000</v>
      </c>
      <c r="N564" s="102"/>
      <c r="O564" s="111"/>
      <c r="P564" s="96"/>
      <c r="Q564" s="111"/>
      <c r="R564" s="111"/>
      <c r="S564" s="97"/>
      <c r="T564" s="102"/>
      <c r="U564" s="102"/>
      <c r="V564" s="102"/>
      <c r="W564" s="94"/>
      <c r="X564" s="98"/>
      <c r="Y564" s="94"/>
      <c r="Z564" s="94"/>
      <c r="AA564" s="89"/>
      <c r="AB564" s="89"/>
      <c r="AC564" s="94"/>
      <c r="AD564" s="94">
        <f t="shared" si="70"/>
        <v>1326000</v>
      </c>
      <c r="AE564" s="94">
        <f t="shared" si="71"/>
        <v>1326000</v>
      </c>
      <c r="AF564" s="94">
        <v>50000000</v>
      </c>
      <c r="AG564" s="94">
        <f t="shared" si="72"/>
        <v>0</v>
      </c>
      <c r="AH564" s="94">
        <v>0.01</v>
      </c>
    </row>
    <row r="565" spans="1:34" s="99" customFormat="1" x14ac:dyDescent="0.55000000000000004">
      <c r="A565" s="107"/>
      <c r="B565" s="102">
        <v>292</v>
      </c>
      <c r="C565" s="102">
        <v>8171</v>
      </c>
      <c r="D565" s="90" t="s">
        <v>767</v>
      </c>
      <c r="E565" s="102" t="s">
        <v>34</v>
      </c>
      <c r="F565" s="102">
        <v>7572</v>
      </c>
      <c r="G565" s="102">
        <v>3</v>
      </c>
      <c r="H565" s="102">
        <v>0</v>
      </c>
      <c r="I565" s="98">
        <v>36</v>
      </c>
      <c r="J565" s="102" t="s">
        <v>38</v>
      </c>
      <c r="K565" s="94">
        <f t="shared" si="68"/>
        <v>1236</v>
      </c>
      <c r="L565" s="94">
        <v>300</v>
      </c>
      <c r="M565" s="94">
        <f t="shared" si="69"/>
        <v>370800</v>
      </c>
      <c r="N565" s="102"/>
      <c r="O565" s="111"/>
      <c r="P565" s="96"/>
      <c r="Q565" s="111"/>
      <c r="R565" s="111"/>
      <c r="S565" s="97"/>
      <c r="T565" s="102"/>
      <c r="U565" s="102"/>
      <c r="V565" s="102"/>
      <c r="W565" s="94"/>
      <c r="X565" s="98"/>
      <c r="Y565" s="94"/>
      <c r="Z565" s="94"/>
      <c r="AA565" s="89"/>
      <c r="AB565" s="89"/>
      <c r="AC565" s="94"/>
      <c r="AD565" s="94">
        <f t="shared" si="70"/>
        <v>370800</v>
      </c>
      <c r="AE565" s="94">
        <f t="shared" si="71"/>
        <v>370800</v>
      </c>
      <c r="AF565" s="94">
        <v>50000000</v>
      </c>
      <c r="AG565" s="94">
        <f t="shared" si="72"/>
        <v>0</v>
      </c>
      <c r="AH565" s="94">
        <v>0.01</v>
      </c>
    </row>
    <row r="566" spans="1:34" s="99" customFormat="1" x14ac:dyDescent="0.55000000000000004">
      <c r="A566" s="107"/>
      <c r="B566" s="102">
        <v>293</v>
      </c>
      <c r="C566" s="102">
        <v>8176</v>
      </c>
      <c r="D566" s="90" t="s">
        <v>768</v>
      </c>
      <c r="E566" s="102" t="s">
        <v>34</v>
      </c>
      <c r="F566" s="102">
        <v>7586</v>
      </c>
      <c r="G566" s="102">
        <v>1</v>
      </c>
      <c r="H566" s="102">
        <v>0</v>
      </c>
      <c r="I566" s="98">
        <v>31</v>
      </c>
      <c r="J566" s="102" t="s">
        <v>38</v>
      </c>
      <c r="K566" s="94">
        <f t="shared" si="68"/>
        <v>431</v>
      </c>
      <c r="L566" s="94">
        <v>300</v>
      </c>
      <c r="M566" s="94">
        <f t="shared" si="69"/>
        <v>129300</v>
      </c>
      <c r="N566" s="102"/>
      <c r="O566" s="111"/>
      <c r="P566" s="96"/>
      <c r="Q566" s="111"/>
      <c r="R566" s="111"/>
      <c r="S566" s="97"/>
      <c r="T566" s="102"/>
      <c r="U566" s="102"/>
      <c r="V566" s="102"/>
      <c r="W566" s="94"/>
      <c r="X566" s="98"/>
      <c r="Y566" s="94"/>
      <c r="Z566" s="94"/>
      <c r="AA566" s="89"/>
      <c r="AB566" s="89"/>
      <c r="AC566" s="94"/>
      <c r="AD566" s="94">
        <f t="shared" si="70"/>
        <v>129300</v>
      </c>
      <c r="AE566" s="94">
        <f t="shared" si="71"/>
        <v>129300</v>
      </c>
      <c r="AF566" s="94">
        <v>50000000</v>
      </c>
      <c r="AG566" s="94">
        <f t="shared" si="72"/>
        <v>0</v>
      </c>
      <c r="AH566" s="94">
        <v>0.01</v>
      </c>
    </row>
    <row r="567" spans="1:34" s="99" customFormat="1" x14ac:dyDescent="0.55000000000000004">
      <c r="A567" s="107"/>
      <c r="B567" s="102">
        <v>295</v>
      </c>
      <c r="C567" s="102">
        <v>8007</v>
      </c>
      <c r="D567" s="90" t="s">
        <v>780</v>
      </c>
      <c r="E567" s="102" t="s">
        <v>34</v>
      </c>
      <c r="F567" s="102">
        <v>16991</v>
      </c>
      <c r="G567" s="102">
        <v>4</v>
      </c>
      <c r="H567" s="102">
        <v>0</v>
      </c>
      <c r="I567" s="98">
        <v>0</v>
      </c>
      <c r="J567" s="102" t="s">
        <v>35</v>
      </c>
      <c r="K567" s="94">
        <f>((G567*400)+(H567*100))+I567</f>
        <v>1600</v>
      </c>
      <c r="L567" s="94">
        <v>375</v>
      </c>
      <c r="M567" s="94">
        <f>K567*L567</f>
        <v>600000</v>
      </c>
      <c r="N567" s="102">
        <v>1</v>
      </c>
      <c r="O567" s="111" t="s">
        <v>758</v>
      </c>
      <c r="P567" s="96">
        <v>3570101316313</v>
      </c>
      <c r="Q567" s="111" t="s">
        <v>759</v>
      </c>
      <c r="R567" s="111" t="s">
        <v>770</v>
      </c>
      <c r="S567" s="97" t="s">
        <v>781</v>
      </c>
      <c r="T567" s="102" t="s">
        <v>51</v>
      </c>
      <c r="U567" s="102" t="s">
        <v>45</v>
      </c>
      <c r="V567" s="102" t="s">
        <v>52</v>
      </c>
      <c r="W567" s="94">
        <v>158.69999999999999</v>
      </c>
      <c r="X567" s="98">
        <v>4.9800000000000004</v>
      </c>
      <c r="Y567" s="94">
        <v>6750</v>
      </c>
      <c r="Z567" s="94">
        <f t="shared" ref="Z567:Z573" si="73">W567*Y567</f>
        <v>1071225</v>
      </c>
      <c r="AA567" s="89">
        <v>13</v>
      </c>
      <c r="AB567" s="89">
        <v>16</v>
      </c>
      <c r="AC567" s="94">
        <f t="shared" ref="AC567:AC573" si="74">(Z567*(100-AB567))/100</f>
        <v>899829</v>
      </c>
      <c r="AD567" s="94">
        <f>IF(AND(AC567="",M567=""),0,IF((AC567=""),M567, IF( (M567=""),AC567,SUM(AC567:AC573)+M567)))</f>
        <v>4594893</v>
      </c>
      <c r="AE567" s="94">
        <f t="shared" si="71"/>
        <v>228825.67140000002</v>
      </c>
      <c r="AF567" s="94">
        <v>0</v>
      </c>
      <c r="AG567" s="94">
        <f t="shared" si="72"/>
        <v>228825.67140000002</v>
      </c>
      <c r="AH567" s="94">
        <v>0.02</v>
      </c>
    </row>
    <row r="568" spans="1:34" s="99" customFormat="1" x14ac:dyDescent="0.55000000000000004">
      <c r="A568" s="107"/>
      <c r="B568" s="102"/>
      <c r="C568" s="102"/>
      <c r="D568" s="90"/>
      <c r="E568" s="102"/>
      <c r="F568" s="102"/>
      <c r="G568" s="102"/>
      <c r="H568" s="102"/>
      <c r="I568" s="98"/>
      <c r="J568" s="102"/>
      <c r="K568" s="94"/>
      <c r="L568" s="94"/>
      <c r="M568" s="94"/>
      <c r="N568" s="102">
        <v>2</v>
      </c>
      <c r="O568" s="111" t="s">
        <v>758</v>
      </c>
      <c r="P568" s="96">
        <v>3570101316313</v>
      </c>
      <c r="Q568" s="111" t="s">
        <v>759</v>
      </c>
      <c r="R568" s="111" t="s">
        <v>770</v>
      </c>
      <c r="S568" s="97" t="s">
        <v>782</v>
      </c>
      <c r="T568" s="102" t="s">
        <v>51</v>
      </c>
      <c r="U568" s="102" t="s">
        <v>45</v>
      </c>
      <c r="V568" s="102" t="s">
        <v>52</v>
      </c>
      <c r="W568" s="94">
        <v>36</v>
      </c>
      <c r="X568" s="98">
        <v>1.1299999999999999</v>
      </c>
      <c r="Y568" s="94">
        <v>6750</v>
      </c>
      <c r="Z568" s="94">
        <f t="shared" si="73"/>
        <v>243000</v>
      </c>
      <c r="AA568" s="89">
        <v>13</v>
      </c>
      <c r="AB568" s="89">
        <v>16</v>
      </c>
      <c r="AC568" s="94">
        <f t="shared" si="74"/>
        <v>204120</v>
      </c>
      <c r="AD568" s="94">
        <f>IF(AND(AC568="",M567=""),0,IF((AC568=""),M567, IF( (M567=""),AC568,SUM(AC567:AC573)+M567)))</f>
        <v>4594893</v>
      </c>
      <c r="AE568" s="94">
        <f t="shared" si="71"/>
        <v>51922.2909</v>
      </c>
      <c r="AF568" s="94">
        <v>0</v>
      </c>
      <c r="AG568" s="94">
        <f t="shared" si="72"/>
        <v>51922.2909</v>
      </c>
      <c r="AH568" s="94">
        <v>0.02</v>
      </c>
    </row>
    <row r="569" spans="1:34" s="99" customFormat="1" x14ac:dyDescent="0.55000000000000004">
      <c r="A569" s="107"/>
      <c r="B569" s="102"/>
      <c r="C569" s="102"/>
      <c r="D569" s="90"/>
      <c r="E569" s="102"/>
      <c r="F569" s="102"/>
      <c r="G569" s="102"/>
      <c r="H569" s="102"/>
      <c r="I569" s="98"/>
      <c r="J569" s="102"/>
      <c r="K569" s="94"/>
      <c r="L569" s="94"/>
      <c r="M569" s="94"/>
      <c r="N569" s="102">
        <v>3</v>
      </c>
      <c r="O569" s="111" t="s">
        <v>758</v>
      </c>
      <c r="P569" s="96">
        <v>3570101316313</v>
      </c>
      <c r="Q569" s="111" t="s">
        <v>759</v>
      </c>
      <c r="R569" s="111" t="s">
        <v>770</v>
      </c>
      <c r="S569" s="97" t="s">
        <v>783</v>
      </c>
      <c r="T569" s="102" t="s">
        <v>343</v>
      </c>
      <c r="U569" s="102" t="s">
        <v>45</v>
      </c>
      <c r="V569" s="102" t="s">
        <v>52</v>
      </c>
      <c r="W569" s="94">
        <v>78</v>
      </c>
      <c r="X569" s="98">
        <v>2.4500000000000002</v>
      </c>
      <c r="Y569" s="94">
        <v>2100</v>
      </c>
      <c r="Z569" s="94">
        <f t="shared" si="73"/>
        <v>163800</v>
      </c>
      <c r="AA569" s="89">
        <v>13</v>
      </c>
      <c r="AB569" s="89">
        <v>16</v>
      </c>
      <c r="AC569" s="94">
        <f t="shared" si="74"/>
        <v>137592</v>
      </c>
      <c r="AD569" s="94">
        <f>IF(AND(AC569="",M567=""),0,IF((AC569=""),M567, IF( (M567=""),AC569,SUM(AC567:AC573)+M567)))</f>
        <v>4594893</v>
      </c>
      <c r="AE569" s="94">
        <f t="shared" si="71"/>
        <v>112574.87850000001</v>
      </c>
      <c r="AF569" s="94">
        <v>0</v>
      </c>
      <c r="AG569" s="94">
        <f t="shared" si="72"/>
        <v>112574.87850000001</v>
      </c>
      <c r="AH569" s="94">
        <v>0.02</v>
      </c>
    </row>
    <row r="570" spans="1:34" s="99" customFormat="1" x14ac:dyDescent="0.55000000000000004">
      <c r="A570" s="107"/>
      <c r="B570" s="102"/>
      <c r="C570" s="102"/>
      <c r="D570" s="90"/>
      <c r="E570" s="102"/>
      <c r="F570" s="102"/>
      <c r="G570" s="102"/>
      <c r="H570" s="102"/>
      <c r="I570" s="98"/>
      <c r="J570" s="102"/>
      <c r="K570" s="94"/>
      <c r="L570" s="94"/>
      <c r="M570" s="94"/>
      <c r="N570" s="102">
        <v>4</v>
      </c>
      <c r="O570" s="111" t="s">
        <v>758</v>
      </c>
      <c r="P570" s="96">
        <v>3570101316313</v>
      </c>
      <c r="Q570" s="111" t="s">
        <v>759</v>
      </c>
      <c r="R570" s="111" t="s">
        <v>770</v>
      </c>
      <c r="S570" s="97" t="s">
        <v>784</v>
      </c>
      <c r="T570" s="102" t="s">
        <v>343</v>
      </c>
      <c r="U570" s="102" t="s">
        <v>74</v>
      </c>
      <c r="V570" s="102" t="s">
        <v>52</v>
      </c>
      <c r="W570" s="94">
        <v>960</v>
      </c>
      <c r="X570" s="98">
        <v>30.13</v>
      </c>
      <c r="Y570" s="94">
        <v>2100</v>
      </c>
      <c r="Z570" s="94">
        <f t="shared" si="73"/>
        <v>2016000</v>
      </c>
      <c r="AA570" s="89">
        <v>13</v>
      </c>
      <c r="AB570" s="89">
        <v>55</v>
      </c>
      <c r="AC570" s="94">
        <f t="shared" si="74"/>
        <v>907200</v>
      </c>
      <c r="AD570" s="94">
        <f>IF(AND(AC570="",M567=""),0,IF((AC570=""),M567, IF( (M567=""),AC570,SUM(AC567:AC573)+M567)))</f>
        <v>4594893</v>
      </c>
      <c r="AE570" s="94">
        <f t="shared" si="71"/>
        <v>1384441.2609000001</v>
      </c>
      <c r="AF570" s="94">
        <v>0</v>
      </c>
      <c r="AG570" s="94">
        <f t="shared" si="72"/>
        <v>1384441.2609000001</v>
      </c>
      <c r="AH570" s="94">
        <v>0.02</v>
      </c>
    </row>
    <row r="571" spans="1:34" s="99" customFormat="1" x14ac:dyDescent="0.55000000000000004">
      <c r="A571" s="107"/>
      <c r="B571" s="102"/>
      <c r="C571" s="102"/>
      <c r="D571" s="90"/>
      <c r="E571" s="102"/>
      <c r="F571" s="102"/>
      <c r="G571" s="102"/>
      <c r="H571" s="102"/>
      <c r="I571" s="98"/>
      <c r="J571" s="102"/>
      <c r="K571" s="94"/>
      <c r="L571" s="94"/>
      <c r="M571" s="94"/>
      <c r="N571" s="102">
        <v>5</v>
      </c>
      <c r="O571" s="111" t="s">
        <v>758</v>
      </c>
      <c r="P571" s="96">
        <v>3570101316313</v>
      </c>
      <c r="Q571" s="111" t="s">
        <v>759</v>
      </c>
      <c r="R571" s="111" t="s">
        <v>770</v>
      </c>
      <c r="S571" s="97" t="s">
        <v>785</v>
      </c>
      <c r="T571" s="102" t="s">
        <v>343</v>
      </c>
      <c r="U571" s="102" t="s">
        <v>74</v>
      </c>
      <c r="V571" s="102" t="s">
        <v>52</v>
      </c>
      <c r="W571" s="94">
        <v>1664.6</v>
      </c>
      <c r="X571" s="98">
        <v>52.24</v>
      </c>
      <c r="Y571" s="94">
        <v>2100</v>
      </c>
      <c r="Z571" s="94">
        <f t="shared" si="73"/>
        <v>3495660</v>
      </c>
      <c r="AA571" s="89">
        <v>13</v>
      </c>
      <c r="AB571" s="89">
        <v>55</v>
      </c>
      <c r="AC571" s="94">
        <f t="shared" si="74"/>
        <v>1573047</v>
      </c>
      <c r="AD571" s="94">
        <f>IF(AND(AC571="",M567=""),0,IF((AC571=""),M567, IF( (M567=""),AC571,SUM(AC567:AC573)+M567)))</f>
        <v>4594893</v>
      </c>
      <c r="AE571" s="94">
        <f t="shared" si="71"/>
        <v>2400372.1031999998</v>
      </c>
      <c r="AF571" s="94">
        <v>0</v>
      </c>
      <c r="AG571" s="94">
        <f t="shared" si="72"/>
        <v>2400372.1031999998</v>
      </c>
      <c r="AH571" s="94">
        <v>0.02</v>
      </c>
    </row>
    <row r="572" spans="1:34" s="99" customFormat="1" x14ac:dyDescent="0.55000000000000004">
      <c r="A572" s="107"/>
      <c r="B572" s="102"/>
      <c r="C572" s="102"/>
      <c r="D572" s="90"/>
      <c r="E572" s="102"/>
      <c r="F572" s="102"/>
      <c r="G572" s="102"/>
      <c r="H572" s="102"/>
      <c r="I572" s="98"/>
      <c r="J572" s="102"/>
      <c r="K572" s="94"/>
      <c r="L572" s="94"/>
      <c r="M572" s="94"/>
      <c r="N572" s="102">
        <v>6</v>
      </c>
      <c r="O572" s="111" t="s">
        <v>758</v>
      </c>
      <c r="P572" s="96">
        <v>3570101316313</v>
      </c>
      <c r="Q572" s="111" t="s">
        <v>759</v>
      </c>
      <c r="R572" s="111" t="s">
        <v>770</v>
      </c>
      <c r="S572" s="97" t="s">
        <v>786</v>
      </c>
      <c r="T572" s="102" t="s">
        <v>343</v>
      </c>
      <c r="U572" s="102" t="s">
        <v>74</v>
      </c>
      <c r="V572" s="102" t="s">
        <v>52</v>
      </c>
      <c r="W572" s="94">
        <v>81</v>
      </c>
      <c r="X572" s="98">
        <v>2.54</v>
      </c>
      <c r="Y572" s="94">
        <v>2100</v>
      </c>
      <c r="Z572" s="94">
        <f t="shared" si="73"/>
        <v>170100</v>
      </c>
      <c r="AA572" s="89">
        <v>13</v>
      </c>
      <c r="AB572" s="89">
        <v>55</v>
      </c>
      <c r="AC572" s="94">
        <f t="shared" si="74"/>
        <v>76545</v>
      </c>
      <c r="AD572" s="94">
        <f>IF(AND(AC572="",M567=""),0,IF((AC572=""),M567, IF( (M567=""),AC572,SUM(AC567:AC573)+M567)))</f>
        <v>4594893</v>
      </c>
      <c r="AE572" s="94">
        <f t="shared" si="71"/>
        <v>116710.2822</v>
      </c>
      <c r="AF572" s="94">
        <v>0</v>
      </c>
      <c r="AG572" s="94">
        <f t="shared" si="72"/>
        <v>116710.2822</v>
      </c>
      <c r="AH572" s="94">
        <v>0.02</v>
      </c>
    </row>
    <row r="573" spans="1:34" s="99" customFormat="1" x14ac:dyDescent="0.55000000000000004">
      <c r="A573" s="107"/>
      <c r="B573" s="102"/>
      <c r="C573" s="102"/>
      <c r="D573" s="90"/>
      <c r="E573" s="102"/>
      <c r="F573" s="102"/>
      <c r="G573" s="102"/>
      <c r="H573" s="102"/>
      <c r="I573" s="98"/>
      <c r="J573" s="102"/>
      <c r="K573" s="94"/>
      <c r="L573" s="94"/>
      <c r="M573" s="94"/>
      <c r="N573" s="102">
        <v>7</v>
      </c>
      <c r="O573" s="111" t="s">
        <v>758</v>
      </c>
      <c r="P573" s="96">
        <v>3570101316313</v>
      </c>
      <c r="Q573" s="111" t="s">
        <v>759</v>
      </c>
      <c r="R573" s="111" t="s">
        <v>770</v>
      </c>
      <c r="S573" s="97" t="s">
        <v>787</v>
      </c>
      <c r="T573" s="102" t="s">
        <v>343</v>
      </c>
      <c r="U573" s="102" t="s">
        <v>74</v>
      </c>
      <c r="V573" s="102" t="s">
        <v>52</v>
      </c>
      <c r="W573" s="94">
        <v>208</v>
      </c>
      <c r="X573" s="98">
        <v>6.53</v>
      </c>
      <c r="Y573" s="94">
        <v>2100</v>
      </c>
      <c r="Z573" s="94">
        <f t="shared" si="73"/>
        <v>436800</v>
      </c>
      <c r="AA573" s="89">
        <v>13</v>
      </c>
      <c r="AB573" s="89">
        <v>55</v>
      </c>
      <c r="AC573" s="94">
        <f t="shared" si="74"/>
        <v>196560</v>
      </c>
      <c r="AD573" s="94">
        <f>IF(AND(AC573="",M567=""),0,IF((AC573=""),M567, IF( (M567=""),AC573,SUM(AC567:AC573)+M567)))</f>
        <v>4594893</v>
      </c>
      <c r="AE573" s="94">
        <f t="shared" si="71"/>
        <v>300046.51289999997</v>
      </c>
      <c r="AF573" s="94">
        <v>0</v>
      </c>
      <c r="AG573" s="94">
        <f t="shared" si="72"/>
        <v>300046.51289999997</v>
      </c>
      <c r="AH573" s="94">
        <v>0.02</v>
      </c>
    </row>
    <row r="574" spans="1:34" s="99" customFormat="1" x14ac:dyDescent="0.55000000000000004">
      <c r="A574" s="107"/>
      <c r="B574" s="102"/>
      <c r="C574" s="102"/>
      <c r="D574" s="90"/>
      <c r="E574" s="102"/>
      <c r="F574" s="102"/>
      <c r="G574" s="102">
        <v>4</v>
      </c>
      <c r="H574" s="102">
        <v>2</v>
      </c>
      <c r="I574" s="98">
        <v>96</v>
      </c>
      <c r="J574" s="102" t="s">
        <v>38</v>
      </c>
      <c r="K574" s="94">
        <f>((G574*400)+(H574*100))+I574</f>
        <v>1896</v>
      </c>
      <c r="L574" s="94">
        <v>375</v>
      </c>
      <c r="M574" s="94">
        <f>K574*L574</f>
        <v>711000</v>
      </c>
      <c r="N574" s="102"/>
      <c r="O574" s="111"/>
      <c r="P574" s="96"/>
      <c r="Q574" s="111"/>
      <c r="R574" s="111"/>
      <c r="S574" s="97"/>
      <c r="T574" s="102"/>
      <c r="U574" s="102"/>
      <c r="V574" s="102"/>
      <c r="W574" s="94"/>
      <c r="X574" s="98"/>
      <c r="Y574" s="94"/>
      <c r="Z574" s="94"/>
      <c r="AA574" s="89"/>
      <c r="AB574" s="89"/>
      <c r="AC574" s="94"/>
      <c r="AD574" s="94">
        <f>IF(AND(AC574="",M574=""),0,IF((AC574=""),M574,IF((M574=""),AC574,AC574+M574)))</f>
        <v>711000</v>
      </c>
      <c r="AE574" s="94">
        <f t="shared" si="71"/>
        <v>711000</v>
      </c>
      <c r="AF574" s="94">
        <v>50000000</v>
      </c>
      <c r="AG574" s="94">
        <f t="shared" si="72"/>
        <v>0</v>
      </c>
      <c r="AH574" s="94">
        <v>0.01</v>
      </c>
    </row>
    <row r="575" spans="1:34" s="99" customFormat="1" x14ac:dyDescent="0.55000000000000004">
      <c r="A575" s="107"/>
      <c r="B575" s="102">
        <v>296</v>
      </c>
      <c r="C575" s="102">
        <v>8020</v>
      </c>
      <c r="D575" s="90" t="s">
        <v>788</v>
      </c>
      <c r="E575" s="102" t="s">
        <v>34</v>
      </c>
      <c r="F575" s="102">
        <v>20387</v>
      </c>
      <c r="G575" s="102">
        <v>14</v>
      </c>
      <c r="H575" s="102">
        <v>3</v>
      </c>
      <c r="I575" s="98">
        <v>21</v>
      </c>
      <c r="J575" s="102" t="s">
        <v>38</v>
      </c>
      <c r="K575" s="94">
        <f>((G575*400)+(H575*100))+I575</f>
        <v>5921</v>
      </c>
      <c r="L575" s="94">
        <v>375</v>
      </c>
      <c r="M575" s="94">
        <f>K575*L575</f>
        <v>2220375</v>
      </c>
      <c r="N575" s="102"/>
      <c r="O575" s="111"/>
      <c r="P575" s="96"/>
      <c r="Q575" s="111"/>
      <c r="R575" s="111"/>
      <c r="S575" s="97"/>
      <c r="T575" s="102"/>
      <c r="U575" s="102"/>
      <c r="V575" s="102"/>
      <c r="W575" s="94"/>
      <c r="X575" s="98"/>
      <c r="Y575" s="94"/>
      <c r="Z575" s="94"/>
      <c r="AA575" s="89"/>
      <c r="AB575" s="89"/>
      <c r="AC575" s="94"/>
      <c r="AD575" s="94">
        <f>IF(AND(AC575="",M575=""),0,IF((AC575=""),M575,IF((M575=""),AC575,AC575+M575)))</f>
        <v>2220375</v>
      </c>
      <c r="AE575" s="94">
        <f t="shared" si="71"/>
        <v>2220375</v>
      </c>
      <c r="AF575" s="94">
        <v>50000000</v>
      </c>
      <c r="AG575" s="94">
        <f t="shared" si="72"/>
        <v>0</v>
      </c>
      <c r="AH575" s="94">
        <v>0.01</v>
      </c>
    </row>
    <row r="576" spans="1:34" s="99" customFormat="1" x14ac:dyDescent="0.55000000000000004">
      <c r="A576" s="107"/>
      <c r="B576" s="102">
        <v>297</v>
      </c>
      <c r="C576" s="102">
        <v>8016</v>
      </c>
      <c r="D576" s="90" t="s">
        <v>789</v>
      </c>
      <c r="E576" s="102" t="s">
        <v>34</v>
      </c>
      <c r="F576" s="102">
        <v>22225</v>
      </c>
      <c r="G576" s="102">
        <v>2</v>
      </c>
      <c r="H576" s="102">
        <v>0</v>
      </c>
      <c r="I576" s="98">
        <v>75</v>
      </c>
      <c r="J576" s="102" t="s">
        <v>38</v>
      </c>
      <c r="K576" s="94">
        <f>((G576*400)+(H576*100))+I576</f>
        <v>875</v>
      </c>
      <c r="L576" s="94">
        <v>375</v>
      </c>
      <c r="M576" s="94">
        <f>K576*L576</f>
        <v>328125</v>
      </c>
      <c r="N576" s="102"/>
      <c r="O576" s="111"/>
      <c r="P576" s="96"/>
      <c r="Q576" s="111"/>
      <c r="R576" s="111"/>
      <c r="S576" s="97"/>
      <c r="T576" s="102"/>
      <c r="U576" s="102"/>
      <c r="V576" s="102"/>
      <c r="W576" s="94"/>
      <c r="X576" s="98"/>
      <c r="Y576" s="94"/>
      <c r="Z576" s="94"/>
      <c r="AA576" s="89"/>
      <c r="AB576" s="89"/>
      <c r="AC576" s="94"/>
      <c r="AD576" s="94">
        <f>IF(AND(AC576="",M576=""),0,IF((AC576=""),M576,IF((M576=""),AC576,AC576+M576)))</f>
        <v>328125</v>
      </c>
      <c r="AE576" s="94">
        <f t="shared" si="71"/>
        <v>328125</v>
      </c>
      <c r="AF576" s="94">
        <v>50000000</v>
      </c>
      <c r="AG576" s="94">
        <f t="shared" si="72"/>
        <v>0</v>
      </c>
      <c r="AH576" s="94">
        <v>0.01</v>
      </c>
    </row>
    <row r="577" spans="1:34" s="99" customFormat="1" x14ac:dyDescent="0.55000000000000004">
      <c r="A577" s="107"/>
      <c r="B577" s="102"/>
      <c r="C577" s="102"/>
      <c r="D577" s="90"/>
      <c r="E577" s="102"/>
      <c r="F577" s="102"/>
      <c r="G577" s="102"/>
      <c r="H577" s="102"/>
      <c r="I577" s="98"/>
      <c r="J577" s="102"/>
      <c r="K577" s="94"/>
      <c r="L577" s="94" t="s">
        <v>63</v>
      </c>
      <c r="M577" s="94">
        <f>SUM(M559:M576)</f>
        <v>5738100</v>
      </c>
      <c r="N577" s="102"/>
      <c r="O577" s="111"/>
      <c r="P577" s="96"/>
      <c r="Q577" s="111"/>
      <c r="R577" s="111"/>
      <c r="S577" s="97"/>
      <c r="T577" s="102"/>
      <c r="U577" s="102"/>
      <c r="V577" s="102"/>
      <c r="W577" s="94"/>
      <c r="X577" s="98"/>
      <c r="Y577" s="94"/>
      <c r="Z577" s="94"/>
      <c r="AA577" s="89"/>
      <c r="AB577" s="89"/>
      <c r="AC577" s="94"/>
      <c r="AD577" s="94"/>
      <c r="AE577" s="94">
        <f>SUM(AE559:AE576)</f>
        <v>9732993</v>
      </c>
      <c r="AF577" s="94"/>
      <c r="AG577" s="94">
        <f>SUM(AG559:AG576)</f>
        <v>4647393</v>
      </c>
      <c r="AH577" s="94"/>
    </row>
    <row r="578" spans="1:34" s="99" customFormat="1" x14ac:dyDescent="0.55000000000000004">
      <c r="A578" s="107" t="s">
        <v>792</v>
      </c>
      <c r="B578" s="102">
        <v>298</v>
      </c>
      <c r="C578" s="102">
        <v>5645</v>
      </c>
      <c r="D578" s="90" t="s">
        <v>793</v>
      </c>
      <c r="E578" s="102" t="s">
        <v>34</v>
      </c>
      <c r="F578" s="102">
        <v>617</v>
      </c>
      <c r="G578" s="102">
        <v>0</v>
      </c>
      <c r="H578" s="102">
        <v>0</v>
      </c>
      <c r="I578" s="98">
        <v>45.6</v>
      </c>
      <c r="J578" s="102" t="s">
        <v>62</v>
      </c>
      <c r="K578" s="94">
        <f>((G578*400)+(H578*100))+I578</f>
        <v>45.6</v>
      </c>
      <c r="L578" s="94">
        <v>25000</v>
      </c>
      <c r="M578" s="94">
        <f>K578*L578</f>
        <v>1140000</v>
      </c>
      <c r="N578" s="102">
        <v>1</v>
      </c>
      <c r="O578" s="111" t="s">
        <v>790</v>
      </c>
      <c r="P578" s="96">
        <v>1509900017572</v>
      </c>
      <c r="Q578" s="111" t="s">
        <v>791</v>
      </c>
      <c r="R578" s="111" t="s">
        <v>794</v>
      </c>
      <c r="S578" s="97"/>
      <c r="T578" s="102" t="s">
        <v>44</v>
      </c>
      <c r="U578" s="102" t="s">
        <v>45</v>
      </c>
      <c r="V578" s="102" t="s">
        <v>46</v>
      </c>
      <c r="W578" s="94">
        <v>160</v>
      </c>
      <c r="X578" s="98">
        <v>50</v>
      </c>
      <c r="Y578" s="94">
        <v>7150</v>
      </c>
      <c r="Z578" s="94">
        <f>W578*Y578</f>
        <v>1144000</v>
      </c>
      <c r="AA578" s="89">
        <v>32</v>
      </c>
      <c r="AB578" s="89">
        <v>54</v>
      </c>
      <c r="AC578" s="94">
        <f>(Z578*(100-AB578))/100</f>
        <v>526240</v>
      </c>
      <c r="AD578" s="94">
        <f>IF(AND(AC578="",M578=""),0,IF((AC578=""),M578, IF( (M578=""),AC578,SUM(AC578:AC579)+M578)))</f>
        <v>2192480</v>
      </c>
      <c r="AE578" s="94">
        <f>IF( (X578=""),AD578*1,AD578*(X578/100) )</f>
        <v>1096240</v>
      </c>
      <c r="AF578" s="94">
        <v>0</v>
      </c>
      <c r="AG578" s="94">
        <f>IF((AF578-AE578) &gt; 1,0,IF((AF578-AE578)&lt;0,AE578-AF578,AF578-AE578))</f>
        <v>1096240</v>
      </c>
      <c r="AH578" s="94">
        <v>0.02</v>
      </c>
    </row>
    <row r="579" spans="1:34" s="99" customFormat="1" x14ac:dyDescent="0.55000000000000004">
      <c r="A579" s="107"/>
      <c r="B579" s="102"/>
      <c r="C579" s="102"/>
      <c r="D579" s="90"/>
      <c r="E579" s="102"/>
      <c r="F579" s="102"/>
      <c r="G579" s="102"/>
      <c r="H579" s="102"/>
      <c r="I579" s="98"/>
      <c r="J579" s="102"/>
      <c r="K579" s="94"/>
      <c r="L579" s="94"/>
      <c r="M579" s="94"/>
      <c r="N579" s="102"/>
      <c r="O579" s="111"/>
      <c r="P579" s="96"/>
      <c r="Q579" s="111"/>
      <c r="R579" s="111"/>
      <c r="S579" s="97"/>
      <c r="T579" s="102" t="s">
        <v>44</v>
      </c>
      <c r="U579" s="102"/>
      <c r="V579" s="102" t="s">
        <v>46</v>
      </c>
      <c r="W579" s="94">
        <v>160</v>
      </c>
      <c r="X579" s="98">
        <v>50</v>
      </c>
      <c r="Y579" s="94">
        <v>7150</v>
      </c>
      <c r="Z579" s="94">
        <f>W579*Y579</f>
        <v>1144000</v>
      </c>
      <c r="AA579" s="89">
        <v>32</v>
      </c>
      <c r="AB579" s="89">
        <v>54</v>
      </c>
      <c r="AC579" s="94">
        <f>(Z579*(100-AB579))/100</f>
        <v>526240</v>
      </c>
      <c r="AD579" s="94">
        <f>IF(AND(AC579="",M578=""),0,IF((AC579=""),M578, IF( (M578=""),AC579,SUM(AC578:AC579)+M578)))</f>
        <v>2192480</v>
      </c>
      <c r="AE579" s="94">
        <f>IF( (X579=""),AD579*1,AD579*(X579/100) )</f>
        <v>1096240</v>
      </c>
      <c r="AF579" s="94">
        <v>0</v>
      </c>
      <c r="AG579" s="94">
        <f>IF((AF579-AE579) &gt; 1,0,IF((AF579-AE579)&lt;0,AE579-AF579,AF579-AE579))</f>
        <v>1096240</v>
      </c>
      <c r="AH579" s="94">
        <v>0.02</v>
      </c>
    </row>
    <row r="580" spans="1:34" s="99" customFormat="1" x14ac:dyDescent="0.55000000000000004">
      <c r="A580" s="107"/>
      <c r="B580" s="102">
        <v>299</v>
      </c>
      <c r="C580" s="102">
        <v>5644</v>
      </c>
      <c r="D580" s="90" t="s">
        <v>795</v>
      </c>
      <c r="E580" s="102" t="s">
        <v>34</v>
      </c>
      <c r="F580" s="102">
        <v>1819</v>
      </c>
      <c r="G580" s="102">
        <v>0</v>
      </c>
      <c r="H580" s="102">
        <v>0</v>
      </c>
      <c r="I580" s="98">
        <v>14.8</v>
      </c>
      <c r="J580" s="102" t="s">
        <v>62</v>
      </c>
      <c r="K580" s="94">
        <f>((G580*400)+(H580*100))+I580</f>
        <v>14.8</v>
      </c>
      <c r="L580" s="94">
        <v>25000</v>
      </c>
      <c r="M580" s="94">
        <f>K580*L580</f>
        <v>370000</v>
      </c>
      <c r="N580" s="102">
        <v>1</v>
      </c>
      <c r="O580" s="111" t="s">
        <v>790</v>
      </c>
      <c r="P580" s="96">
        <v>1509900017572</v>
      </c>
      <c r="Q580" s="111" t="s">
        <v>791</v>
      </c>
      <c r="R580" s="111" t="s">
        <v>794</v>
      </c>
      <c r="S580" s="97" t="s">
        <v>796</v>
      </c>
      <c r="T580" s="102" t="s">
        <v>44</v>
      </c>
      <c r="U580" s="102" t="s">
        <v>45</v>
      </c>
      <c r="V580" s="102" t="s">
        <v>46</v>
      </c>
      <c r="W580" s="94">
        <v>48</v>
      </c>
      <c r="X580" s="98">
        <v>50</v>
      </c>
      <c r="Y580" s="94">
        <v>7150</v>
      </c>
      <c r="Z580" s="94">
        <f>W580*Y580</f>
        <v>343200</v>
      </c>
      <c r="AA580" s="89">
        <v>32</v>
      </c>
      <c r="AB580" s="89">
        <v>54</v>
      </c>
      <c r="AC580" s="94">
        <f>(Z580*(100-AB580))/100</f>
        <v>157872</v>
      </c>
      <c r="AD580" s="94">
        <f>IF(AND(AC580="",M580=""),0,IF((AC580=""),M580, IF( (M580=""),AC580,SUM(AC580:AC581)+M580)))</f>
        <v>685744</v>
      </c>
      <c r="AE580" s="94">
        <f>IF( (X580=""),AD580*1,AD580*(X580/100) )</f>
        <v>342872</v>
      </c>
      <c r="AF580" s="94">
        <v>0</v>
      </c>
      <c r="AG580" s="94">
        <f>IF((AF580-AE580) &gt; 1,0,IF((AF580-AE580)&lt;0,AE580-AF580,AF580-AE580))</f>
        <v>342872</v>
      </c>
      <c r="AH580" s="94">
        <v>0.02</v>
      </c>
    </row>
    <row r="581" spans="1:34" s="99" customFormat="1" x14ac:dyDescent="0.55000000000000004">
      <c r="A581" s="107"/>
      <c r="B581" s="102"/>
      <c r="C581" s="102"/>
      <c r="D581" s="90"/>
      <c r="E581" s="102"/>
      <c r="F581" s="102"/>
      <c r="G581" s="102"/>
      <c r="H581" s="102"/>
      <c r="I581" s="98"/>
      <c r="J581" s="102"/>
      <c r="K581" s="94"/>
      <c r="L581" s="94"/>
      <c r="M581" s="94"/>
      <c r="N581" s="102"/>
      <c r="O581" s="111"/>
      <c r="P581" s="96"/>
      <c r="Q581" s="111"/>
      <c r="R581" s="111"/>
      <c r="S581" s="97"/>
      <c r="T581" s="102" t="s">
        <v>44</v>
      </c>
      <c r="U581" s="102"/>
      <c r="V581" s="102" t="s">
        <v>46</v>
      </c>
      <c r="W581" s="94">
        <v>48</v>
      </c>
      <c r="X581" s="98">
        <v>50</v>
      </c>
      <c r="Y581" s="94">
        <v>7150</v>
      </c>
      <c r="Z581" s="94">
        <f>W581*Y581</f>
        <v>343200</v>
      </c>
      <c r="AA581" s="89">
        <v>32</v>
      </c>
      <c r="AB581" s="89">
        <v>54</v>
      </c>
      <c r="AC581" s="94">
        <f>(Z581*(100-AB581))/100</f>
        <v>157872</v>
      </c>
      <c r="AD581" s="94">
        <f>IF(AND(AC581="",M580=""),0,IF((AC581=""),M580, IF( (M580=""),AC581,SUM(AC580:AC581)+M580)))</f>
        <v>685744</v>
      </c>
      <c r="AE581" s="94">
        <f>IF( (X581=""),AD581*1,AD581*(X581/100) )</f>
        <v>342872</v>
      </c>
      <c r="AF581" s="94">
        <v>0</v>
      </c>
      <c r="AG581" s="94">
        <f>IF((AF581-AE581) &gt; 1,0,IF((AF581-AE581)&lt;0,AE581-AF581,AF581-AE581))</f>
        <v>342872</v>
      </c>
      <c r="AH581" s="94">
        <v>0.02</v>
      </c>
    </row>
    <row r="582" spans="1:34" s="99" customFormat="1" x14ac:dyDescent="0.55000000000000004">
      <c r="A582" s="107"/>
      <c r="B582" s="102"/>
      <c r="C582" s="102"/>
      <c r="D582" s="90"/>
      <c r="E582" s="102"/>
      <c r="F582" s="102"/>
      <c r="G582" s="102"/>
      <c r="H582" s="102"/>
      <c r="I582" s="98"/>
      <c r="J582" s="102"/>
      <c r="K582" s="94"/>
      <c r="L582" s="94" t="s">
        <v>63</v>
      </c>
      <c r="M582" s="94">
        <f>SUM(M578:M581)</f>
        <v>1510000</v>
      </c>
      <c r="N582" s="102"/>
      <c r="O582" s="111"/>
      <c r="P582" s="96"/>
      <c r="Q582" s="111"/>
      <c r="R582" s="111"/>
      <c r="S582" s="97"/>
      <c r="T582" s="102"/>
      <c r="U582" s="102"/>
      <c r="V582" s="102"/>
      <c r="W582" s="94"/>
      <c r="X582" s="98"/>
      <c r="Y582" s="94"/>
      <c r="Z582" s="94"/>
      <c r="AA582" s="89"/>
      <c r="AB582" s="89"/>
      <c r="AC582" s="94"/>
      <c r="AD582" s="94"/>
      <c r="AE582" s="94">
        <f>SUM(AE578:AE581)</f>
        <v>2878224</v>
      </c>
      <c r="AF582" s="94"/>
      <c r="AG582" s="94">
        <f>SUM(AG578:AG581)</f>
        <v>2878224</v>
      </c>
      <c r="AH582" s="94"/>
    </row>
    <row r="583" spans="1:34" s="73" customFormat="1" x14ac:dyDescent="0.55000000000000004">
      <c r="A583" s="108" t="s">
        <v>799</v>
      </c>
      <c r="B583" s="109">
        <v>300</v>
      </c>
      <c r="C583" s="102">
        <v>8366</v>
      </c>
      <c r="D583" s="90" t="s">
        <v>800</v>
      </c>
      <c r="E583" s="102" t="s">
        <v>34</v>
      </c>
      <c r="F583" s="102">
        <v>2493</v>
      </c>
      <c r="G583" s="102">
        <v>0</v>
      </c>
      <c r="H583" s="102">
        <v>2</v>
      </c>
      <c r="I583" s="98">
        <v>2</v>
      </c>
      <c r="J583" s="102" t="s">
        <v>35</v>
      </c>
      <c r="K583" s="94">
        <f>((G583*400)+(H583*100))+I583</f>
        <v>202</v>
      </c>
      <c r="L583" s="94">
        <v>800</v>
      </c>
      <c r="M583" s="94">
        <f>K583*L583</f>
        <v>161600</v>
      </c>
      <c r="N583" s="102">
        <v>1</v>
      </c>
      <c r="O583" s="111" t="s">
        <v>797</v>
      </c>
      <c r="P583" s="96">
        <v>3570800349903</v>
      </c>
      <c r="Q583" s="111" t="s">
        <v>798</v>
      </c>
      <c r="R583" s="111" t="s">
        <v>801</v>
      </c>
      <c r="S583" s="97" t="s">
        <v>802</v>
      </c>
      <c r="T583" s="102" t="s">
        <v>51</v>
      </c>
      <c r="U583" s="102" t="s">
        <v>45</v>
      </c>
      <c r="V583" s="102" t="s">
        <v>52</v>
      </c>
      <c r="W583" s="94">
        <v>537.6</v>
      </c>
      <c r="X583" s="98">
        <v>81.739999999999995</v>
      </c>
      <c r="Y583" s="94">
        <v>6750</v>
      </c>
      <c r="Z583" s="94">
        <f>W583*Y583</f>
        <v>3628800</v>
      </c>
      <c r="AA583" s="89">
        <v>7</v>
      </c>
      <c r="AB583" s="89">
        <v>7</v>
      </c>
      <c r="AC583" s="94">
        <f>(Z583*(100-AB583))/100</f>
        <v>3374784</v>
      </c>
      <c r="AD583" s="94">
        <f>IF(AND(AC583="",M583=""),0,IF((AC583=""),M583, IF( (M583=""),AC583,AC583+M583)))</f>
        <v>3536384</v>
      </c>
      <c r="AE583" s="94">
        <f>IF( (X583=""),AD583*1,( M583+(SUM(AC583:AC583)) )*(X583/100) )</f>
        <v>2890640.2815999999</v>
      </c>
      <c r="AF583" s="94">
        <v>50000000</v>
      </c>
      <c r="AG583" s="94">
        <f>IF((AF583-AE583) &gt; 1,0,IF((AF583-AE583)&lt;0,AE583-AF583,AF583-AE583))</f>
        <v>0</v>
      </c>
      <c r="AH583" s="94">
        <v>0.02</v>
      </c>
    </row>
    <row r="584" spans="1:34" s="73" customFormat="1" x14ac:dyDescent="0.55000000000000004">
      <c r="A584" s="108"/>
      <c r="B584" s="109"/>
      <c r="C584" s="102"/>
      <c r="D584" s="90"/>
      <c r="E584" s="102"/>
      <c r="F584" s="102"/>
      <c r="G584" s="102"/>
      <c r="H584" s="102"/>
      <c r="I584" s="98"/>
      <c r="J584" s="102"/>
      <c r="K584" s="94"/>
      <c r="L584" s="94"/>
      <c r="M584" s="94"/>
      <c r="N584" s="102">
        <v>2</v>
      </c>
      <c r="O584" s="111" t="s">
        <v>797</v>
      </c>
      <c r="P584" s="96">
        <v>3570800349903</v>
      </c>
      <c r="Q584" s="111" t="s">
        <v>798</v>
      </c>
      <c r="R584" s="111" t="s">
        <v>801</v>
      </c>
      <c r="S584" s="97" t="s">
        <v>803</v>
      </c>
      <c r="T584" s="102" t="s">
        <v>15159</v>
      </c>
      <c r="U584" s="102" t="s">
        <v>45</v>
      </c>
      <c r="V584" s="102" t="s">
        <v>52</v>
      </c>
      <c r="W584" s="94">
        <v>120.12</v>
      </c>
      <c r="X584" s="98">
        <v>18.260000000000002</v>
      </c>
      <c r="Y584" s="94">
        <v>2650</v>
      </c>
      <c r="Z584" s="94">
        <f>W584*Y584</f>
        <v>318318</v>
      </c>
      <c r="AA584" s="89">
        <v>7</v>
      </c>
      <c r="AB584" s="89">
        <v>7</v>
      </c>
      <c r="AC584" s="94">
        <f>(Z584*(100-AB584))/100</f>
        <v>296035.74</v>
      </c>
      <c r="AD584" s="94">
        <f>IF(AND(AC584="",M583=""),0,IF((AC584=""),M583, IF( (M583=""),AC584,AC584+M583)))</f>
        <v>457635.74</v>
      </c>
      <c r="AE584" s="94">
        <f>IF( (X584=""),AD584*1,( M583+(SUM(AC584:AC584)) )*(X584/100) )</f>
        <v>83564.286124000006</v>
      </c>
      <c r="AF584" s="94">
        <v>50000000</v>
      </c>
      <c r="AG584" s="94">
        <f>IF((AF584-AE584) &gt; 1,0,IF((AF584-AE584)&lt;0,AE584-AF584,AF584-AE584))</f>
        <v>0</v>
      </c>
      <c r="AH584" s="94">
        <v>0.02</v>
      </c>
    </row>
    <row r="585" spans="1:34" s="73" customFormat="1" x14ac:dyDescent="0.55000000000000004">
      <c r="A585" s="108"/>
      <c r="B585" s="109">
        <v>301</v>
      </c>
      <c r="C585" s="102">
        <v>9846</v>
      </c>
      <c r="D585" s="90" t="s">
        <v>804</v>
      </c>
      <c r="E585" s="102" t="s">
        <v>37</v>
      </c>
      <c r="F585" s="102">
        <v>5375</v>
      </c>
      <c r="G585" s="102">
        <v>6</v>
      </c>
      <c r="H585" s="102">
        <v>2</v>
      </c>
      <c r="I585" s="98">
        <v>30</v>
      </c>
      <c r="J585" s="102" t="s">
        <v>38</v>
      </c>
      <c r="K585" s="94">
        <f>((G585*400)+(H585*100))+I585</f>
        <v>2630</v>
      </c>
      <c r="L585" s="94">
        <v>225</v>
      </c>
      <c r="M585" s="94">
        <f>K585*L585</f>
        <v>591750</v>
      </c>
      <c r="N585" s="102"/>
      <c r="O585" s="111"/>
      <c r="P585" s="96"/>
      <c r="Q585" s="111"/>
      <c r="R585" s="111"/>
      <c r="S585" s="97"/>
      <c r="T585" s="102"/>
      <c r="U585" s="102"/>
      <c r="V585" s="102"/>
      <c r="W585" s="94"/>
      <c r="X585" s="98"/>
      <c r="Y585" s="94"/>
      <c r="Z585" s="94"/>
      <c r="AA585" s="89"/>
      <c r="AB585" s="89"/>
      <c r="AC585" s="94"/>
      <c r="AD585" s="94">
        <f>IF(AND(AC585="",M585=""),0,IF((AC585=""),M585,IF((M585=""),AC585,AC585+M585)))</f>
        <v>591750</v>
      </c>
      <c r="AE585" s="94">
        <f>IF( (X585=""),AD585*1,AD585*(X585/100) )</f>
        <v>591750</v>
      </c>
      <c r="AF585" s="94">
        <v>0</v>
      </c>
      <c r="AG585" s="94">
        <f>IF((AF585-AE585) &gt; 1,0,IF((AF585-AE585)&lt;0,AE585-AF585,AF585-AE585))</f>
        <v>591750</v>
      </c>
      <c r="AH585" s="94">
        <v>0.01</v>
      </c>
    </row>
    <row r="586" spans="1:34" s="73" customFormat="1" x14ac:dyDescent="0.55000000000000004">
      <c r="A586" s="108"/>
      <c r="B586" s="109"/>
      <c r="C586" s="102"/>
      <c r="D586" s="90"/>
      <c r="E586" s="102"/>
      <c r="F586" s="102"/>
      <c r="G586" s="102"/>
      <c r="H586" s="102"/>
      <c r="I586" s="98"/>
      <c r="J586" s="102"/>
      <c r="K586" s="94"/>
      <c r="L586" s="94" t="s">
        <v>63</v>
      </c>
      <c r="M586" s="94">
        <f>SUM(M583:M585)</f>
        <v>753350</v>
      </c>
      <c r="N586" s="102"/>
      <c r="O586" s="111"/>
      <c r="P586" s="96"/>
      <c r="Q586" s="111"/>
      <c r="R586" s="111"/>
      <c r="S586" s="97"/>
      <c r="T586" s="102"/>
      <c r="U586" s="102"/>
      <c r="V586" s="102"/>
      <c r="W586" s="94"/>
      <c r="X586" s="98"/>
      <c r="Y586" s="94"/>
      <c r="Z586" s="94"/>
      <c r="AA586" s="89"/>
      <c r="AB586" s="89"/>
      <c r="AC586" s="94"/>
      <c r="AD586" s="94">
        <f>SUM(AD583:AD585)</f>
        <v>4585769.74</v>
      </c>
      <c r="AE586" s="94">
        <f>SUM(AE583:AE585)</f>
        <v>3565954.5677239997</v>
      </c>
      <c r="AF586" s="94"/>
      <c r="AG586" s="94">
        <f>SUM(AG583:AG585)</f>
        <v>591750</v>
      </c>
      <c r="AH586" s="94"/>
    </row>
    <row r="587" spans="1:34" s="73" customFormat="1" x14ac:dyDescent="0.55000000000000004">
      <c r="A587" s="108" t="s">
        <v>807</v>
      </c>
      <c r="B587" s="109">
        <v>302</v>
      </c>
      <c r="C587" s="102">
        <v>5448</v>
      </c>
      <c r="D587" s="90" t="s">
        <v>808</v>
      </c>
      <c r="E587" s="102" t="s">
        <v>34</v>
      </c>
      <c r="F587" s="102">
        <v>19965</v>
      </c>
      <c r="G587" s="102">
        <v>17</v>
      </c>
      <c r="H587" s="102">
        <v>2</v>
      </c>
      <c r="I587" s="98">
        <v>54.6</v>
      </c>
      <c r="J587" s="102" t="s">
        <v>38</v>
      </c>
      <c r="K587" s="94">
        <f>((G587*400)+(H587*100))+I587</f>
        <v>7054.6</v>
      </c>
      <c r="L587" s="94">
        <v>600</v>
      </c>
      <c r="M587" s="94">
        <f>K587*L587</f>
        <v>4232760</v>
      </c>
      <c r="N587" s="102"/>
      <c r="O587" s="111" t="s">
        <v>805</v>
      </c>
      <c r="P587" s="96">
        <v>3110101552991</v>
      </c>
      <c r="Q587" s="111" t="s">
        <v>806</v>
      </c>
      <c r="R587" s="111" t="s">
        <v>809</v>
      </c>
      <c r="S587" s="97" t="s">
        <v>808</v>
      </c>
      <c r="T587" s="102"/>
      <c r="U587" s="102"/>
      <c r="V587" s="102"/>
      <c r="W587" s="94"/>
      <c r="X587" s="98"/>
      <c r="Y587" s="94"/>
      <c r="Z587" s="94"/>
      <c r="AA587" s="89"/>
      <c r="AB587" s="89"/>
      <c r="AC587" s="94"/>
      <c r="AD587" s="94">
        <f>IF(AND(AC587="",M587=""),0,IF((AC587=""),M587,IF((M587=""),AC587,AC587+M587)))</f>
        <v>4232760</v>
      </c>
      <c r="AE587" s="94">
        <f>IF( (X587=""),AD587*1,AD587*(X587/100) )</f>
        <v>4232760</v>
      </c>
      <c r="AF587" s="94">
        <v>50000000</v>
      </c>
      <c r="AG587" s="94">
        <f>IF((AF587-AE587) &gt; 1,0,IF((AF587-AE587)&lt;0,AE587-AF587,AF587-AE587))</f>
        <v>0</v>
      </c>
      <c r="AH587" s="94">
        <v>0.01</v>
      </c>
    </row>
    <row r="588" spans="1:34" s="73" customFormat="1" x14ac:dyDescent="0.55000000000000004">
      <c r="A588" s="108"/>
      <c r="B588" s="109"/>
      <c r="C588" s="102"/>
      <c r="D588" s="90"/>
      <c r="E588" s="102"/>
      <c r="F588" s="102"/>
      <c r="G588" s="102"/>
      <c r="H588" s="102"/>
      <c r="I588" s="98"/>
      <c r="J588" s="102"/>
      <c r="K588" s="94"/>
      <c r="L588" s="94" t="s">
        <v>63</v>
      </c>
      <c r="M588" s="94">
        <f>SUM(M587:M587)</f>
        <v>4232760</v>
      </c>
      <c r="N588" s="102"/>
      <c r="O588" s="111"/>
      <c r="P588" s="96"/>
      <c r="Q588" s="111"/>
      <c r="R588" s="111"/>
      <c r="S588" s="97"/>
      <c r="T588" s="102"/>
      <c r="U588" s="102"/>
      <c r="V588" s="102"/>
      <c r="W588" s="94"/>
      <c r="X588" s="98"/>
      <c r="Y588" s="94"/>
      <c r="Z588" s="94"/>
      <c r="AA588" s="89"/>
      <c r="AB588" s="89"/>
      <c r="AC588" s="94"/>
      <c r="AD588" s="94">
        <f>SUM(AD587:AD587)</f>
        <v>4232760</v>
      </c>
      <c r="AE588" s="94">
        <f>SUM(AE587:AE587)</f>
        <v>4232760</v>
      </c>
      <c r="AF588" s="94"/>
      <c r="AG588" s="94">
        <f>SUM(AG587:AG587)</f>
        <v>0</v>
      </c>
      <c r="AH588" s="94"/>
    </row>
    <row r="589" spans="1:34" s="73" customFormat="1" x14ac:dyDescent="0.55000000000000004">
      <c r="A589" s="108" t="s">
        <v>810</v>
      </c>
      <c r="B589" s="109">
        <v>303</v>
      </c>
      <c r="C589" s="102">
        <v>8337</v>
      </c>
      <c r="D589" s="90" t="s">
        <v>811</v>
      </c>
      <c r="E589" s="102" t="s">
        <v>34</v>
      </c>
      <c r="F589" s="102">
        <v>948</v>
      </c>
      <c r="G589" s="102">
        <v>3</v>
      </c>
      <c r="H589" s="102">
        <v>2</v>
      </c>
      <c r="I589" s="98">
        <v>40</v>
      </c>
      <c r="J589" s="102" t="s">
        <v>38</v>
      </c>
      <c r="K589" s="94">
        <f>((G589*400)+(H589*100))+I589</f>
        <v>1440</v>
      </c>
      <c r="L589" s="94">
        <v>250</v>
      </c>
      <c r="M589" s="94">
        <f>K589*L589</f>
        <v>360000</v>
      </c>
      <c r="N589" s="102"/>
      <c r="O589" s="111"/>
      <c r="P589" s="96"/>
      <c r="Q589" s="111"/>
      <c r="R589" s="111"/>
      <c r="S589" s="97"/>
      <c r="T589" s="102"/>
      <c r="U589" s="102"/>
      <c r="V589" s="102"/>
      <c r="W589" s="94"/>
      <c r="X589" s="98"/>
      <c r="Y589" s="94"/>
      <c r="Z589" s="94"/>
      <c r="AA589" s="89"/>
      <c r="AB589" s="89"/>
      <c r="AC589" s="94"/>
      <c r="AD589" s="94">
        <f>IF(AND(AC589="",M589=""),0,IF((AC589=""),M589,IF((M589=""),AC589,AC589+M589)))</f>
        <v>360000</v>
      </c>
      <c r="AE589" s="94">
        <f>IF( (X589=""),AD589*1,AD589*(X589/100) )</f>
        <v>360000</v>
      </c>
      <c r="AF589" s="94">
        <v>50000000</v>
      </c>
      <c r="AG589" s="94">
        <f>IF((AF589-AE589) &gt; 1,0,IF((AF589-AE589)&lt;0,AE589-AF589,AF589-AE589))</f>
        <v>0</v>
      </c>
      <c r="AH589" s="94">
        <v>0.01</v>
      </c>
    </row>
    <row r="590" spans="1:34" s="73" customFormat="1" x14ac:dyDescent="0.55000000000000004">
      <c r="A590" s="108"/>
      <c r="B590" s="109"/>
      <c r="C590" s="102"/>
      <c r="D590" s="90"/>
      <c r="E590" s="102"/>
      <c r="F590" s="102"/>
      <c r="G590" s="102"/>
      <c r="H590" s="102"/>
      <c r="I590" s="98"/>
      <c r="J590" s="102"/>
      <c r="K590" s="94"/>
      <c r="L590" s="94" t="s">
        <v>63</v>
      </c>
      <c r="M590" s="94">
        <f>SUM(M589:M589)</f>
        <v>360000</v>
      </c>
      <c r="N590" s="102"/>
      <c r="O590" s="111"/>
      <c r="P590" s="96"/>
      <c r="Q590" s="111"/>
      <c r="R590" s="111"/>
      <c r="S590" s="97"/>
      <c r="T590" s="102"/>
      <c r="U590" s="102"/>
      <c r="V590" s="102"/>
      <c r="W590" s="94"/>
      <c r="X590" s="98"/>
      <c r="Y590" s="94"/>
      <c r="Z590" s="94"/>
      <c r="AA590" s="89"/>
      <c r="AB590" s="89"/>
      <c r="AC590" s="94"/>
      <c r="AD590" s="94">
        <f>SUM(AD589:AD589)</f>
        <v>360000</v>
      </c>
      <c r="AE590" s="94">
        <f>SUM(AE589:AE589)</f>
        <v>360000</v>
      </c>
      <c r="AF590" s="94"/>
      <c r="AG590" s="94">
        <f>SUM(AG589:AG589)</f>
        <v>0</v>
      </c>
      <c r="AH590" s="94"/>
    </row>
    <row r="591" spans="1:34" s="73" customFormat="1" x14ac:dyDescent="0.55000000000000004">
      <c r="A591" s="108" t="s">
        <v>814</v>
      </c>
      <c r="B591" s="109">
        <v>304</v>
      </c>
      <c r="C591" s="102">
        <v>7830</v>
      </c>
      <c r="D591" s="90" t="s">
        <v>815</v>
      </c>
      <c r="E591" s="102" t="s">
        <v>34</v>
      </c>
      <c r="F591" s="102">
        <v>2483</v>
      </c>
      <c r="G591" s="102">
        <v>0</v>
      </c>
      <c r="H591" s="102">
        <v>0</v>
      </c>
      <c r="I591" s="98">
        <v>89</v>
      </c>
      <c r="J591" s="102" t="s">
        <v>35</v>
      </c>
      <c r="K591" s="94">
        <f>((G591*400)+(H591*100))+I591</f>
        <v>89</v>
      </c>
      <c r="L591" s="94">
        <v>400</v>
      </c>
      <c r="M591" s="94">
        <f>K591*L591</f>
        <v>35600</v>
      </c>
      <c r="N591" s="102">
        <v>1</v>
      </c>
      <c r="O591" s="111" t="s">
        <v>812</v>
      </c>
      <c r="P591" s="96"/>
      <c r="Q591" s="111" t="s">
        <v>813</v>
      </c>
      <c r="R591" s="111" t="s">
        <v>816</v>
      </c>
      <c r="S591" s="97" t="s">
        <v>817</v>
      </c>
      <c r="T591" s="102" t="s">
        <v>51</v>
      </c>
      <c r="U591" s="102" t="s">
        <v>45</v>
      </c>
      <c r="V591" s="102" t="s">
        <v>52</v>
      </c>
      <c r="W591" s="94">
        <v>684</v>
      </c>
      <c r="X591" s="98">
        <v>100</v>
      </c>
      <c r="Y591" s="94">
        <v>6750</v>
      </c>
      <c r="Z591" s="94">
        <f>W591*Y591</f>
        <v>4617000</v>
      </c>
      <c r="AA591" s="89">
        <v>6</v>
      </c>
      <c r="AB591" s="89">
        <v>6</v>
      </c>
      <c r="AC591" s="94">
        <f>(Z591*(100-AB591))/100</f>
        <v>4339980</v>
      </c>
      <c r="AD591" s="94">
        <f>IF(AND(AC591="",M591=""),0,IF((AC591=""),M591, IF( (M591=""),AC591,AC591+M591)))</f>
        <v>4375580</v>
      </c>
      <c r="AE591" s="94">
        <f>IF( (X591=""),AD591*1,( M591+(SUM(AC591:AC591)) )*(X591/100) )</f>
        <v>4375580</v>
      </c>
      <c r="AF591" s="94">
        <v>50000000</v>
      </c>
      <c r="AG591" s="94">
        <f>IF((AF591-AE591) &gt; 1,0,IF((AF591-AE591)&lt;0,AE591-AF591,AF591-AE591))</f>
        <v>0</v>
      </c>
      <c r="AH591" s="94">
        <v>0.02</v>
      </c>
    </row>
    <row r="592" spans="1:34" s="73" customFormat="1" x14ac:dyDescent="0.55000000000000004">
      <c r="A592" s="108"/>
      <c r="B592" s="109"/>
      <c r="C592" s="102"/>
      <c r="D592" s="90"/>
      <c r="E592" s="102"/>
      <c r="F592" s="102"/>
      <c r="G592" s="102"/>
      <c r="H592" s="102"/>
      <c r="I592" s="98"/>
      <c r="J592" s="102"/>
      <c r="K592" s="94"/>
      <c r="L592" s="94" t="s">
        <v>63</v>
      </c>
      <c r="M592" s="94">
        <f>SUM(M591:M591)</f>
        <v>35600</v>
      </c>
      <c r="N592" s="102"/>
      <c r="O592" s="111"/>
      <c r="P592" s="96"/>
      <c r="Q592" s="111"/>
      <c r="R592" s="111"/>
      <c r="S592" s="97"/>
      <c r="T592" s="102"/>
      <c r="U592" s="102"/>
      <c r="V592" s="102"/>
      <c r="W592" s="94"/>
      <c r="X592" s="98"/>
      <c r="Y592" s="94"/>
      <c r="Z592" s="94"/>
      <c r="AA592" s="89"/>
      <c r="AB592" s="89"/>
      <c r="AC592" s="94"/>
      <c r="AD592" s="94">
        <f>SUM(AD591:AD591)</f>
        <v>4375580</v>
      </c>
      <c r="AE592" s="94">
        <f>SUM(AE591:AE591)</f>
        <v>4375580</v>
      </c>
      <c r="AF592" s="94"/>
      <c r="AG592" s="94">
        <f>SUM(AG591:AG591)</f>
        <v>0</v>
      </c>
      <c r="AH592" s="94"/>
    </row>
    <row r="593" spans="1:34" s="73" customFormat="1" x14ac:dyDescent="0.55000000000000004">
      <c r="A593" s="108" t="s">
        <v>810</v>
      </c>
      <c r="B593" s="109">
        <v>305</v>
      </c>
      <c r="C593" s="102">
        <v>8884</v>
      </c>
      <c r="D593" s="90" t="s">
        <v>818</v>
      </c>
      <c r="E593" s="102" t="s">
        <v>34</v>
      </c>
      <c r="F593" s="102">
        <v>5329</v>
      </c>
      <c r="G593" s="102">
        <v>9</v>
      </c>
      <c r="H593" s="102">
        <v>0</v>
      </c>
      <c r="I593" s="98">
        <v>88</v>
      </c>
      <c r="J593" s="102" t="s">
        <v>38</v>
      </c>
      <c r="K593" s="94">
        <f>((G593*400)+(H593*100))+I593</f>
        <v>3688</v>
      </c>
      <c r="L593" s="94">
        <v>250</v>
      </c>
      <c r="M593" s="94">
        <f>K593*L593</f>
        <v>922000</v>
      </c>
      <c r="N593" s="102"/>
      <c r="O593" s="111"/>
      <c r="P593" s="96"/>
      <c r="Q593" s="111"/>
      <c r="R593" s="111"/>
      <c r="S593" s="97"/>
      <c r="T593" s="102"/>
      <c r="U593" s="102"/>
      <c r="V593" s="102"/>
      <c r="W593" s="94"/>
      <c r="X593" s="98"/>
      <c r="Y593" s="94"/>
      <c r="Z593" s="94"/>
      <c r="AA593" s="89"/>
      <c r="AB593" s="89"/>
      <c r="AC593" s="94"/>
      <c r="AD593" s="94">
        <f>IF(AND(AC593="",M593=""),0,IF((AC593=""),M593,IF((M593=""),AC593,AC593+M593)))</f>
        <v>922000</v>
      </c>
      <c r="AE593" s="94">
        <f>IF( (X593=""),AD593*1,AD593*(X593/100) )</f>
        <v>922000</v>
      </c>
      <c r="AF593" s="94">
        <v>50000000</v>
      </c>
      <c r="AG593" s="94">
        <f>IF((AF593-AE593) &gt; 1,0,IF((AF593-AE593)&lt;0,AE593-AF593,AF593-AE593))</f>
        <v>0</v>
      </c>
      <c r="AH593" s="94">
        <v>0.01</v>
      </c>
    </row>
    <row r="594" spans="1:34" s="73" customFormat="1" x14ac:dyDescent="0.55000000000000004">
      <c r="A594" s="108"/>
      <c r="B594" s="109">
        <v>306</v>
      </c>
      <c r="C594" s="102">
        <v>8886</v>
      </c>
      <c r="D594" s="90" t="s">
        <v>819</v>
      </c>
      <c r="E594" s="102" t="s">
        <v>34</v>
      </c>
      <c r="F594" s="102">
        <v>17426</v>
      </c>
      <c r="G594" s="102">
        <v>1</v>
      </c>
      <c r="H594" s="102">
        <v>1</v>
      </c>
      <c r="I594" s="98">
        <v>51</v>
      </c>
      <c r="J594" s="102" t="s">
        <v>38</v>
      </c>
      <c r="K594" s="94">
        <f>((G594*400)+(H594*100))+I594</f>
        <v>551</v>
      </c>
      <c r="L594" s="94">
        <v>250</v>
      </c>
      <c r="M594" s="94">
        <f>K594*L594</f>
        <v>137750</v>
      </c>
      <c r="N594" s="102"/>
      <c r="O594" s="111"/>
      <c r="P594" s="96"/>
      <c r="Q594" s="111"/>
      <c r="R594" s="111"/>
      <c r="S594" s="97"/>
      <c r="T594" s="102"/>
      <c r="U594" s="102"/>
      <c r="V594" s="102"/>
      <c r="W594" s="94"/>
      <c r="X594" s="98"/>
      <c r="Y594" s="94"/>
      <c r="Z594" s="94"/>
      <c r="AA594" s="89"/>
      <c r="AB594" s="89"/>
      <c r="AC594" s="94"/>
      <c r="AD594" s="94">
        <f>IF(AND(AC594="",M594=""),0,IF((AC594=""),M594,IF((M594=""),AC594,AC594+M594)))</f>
        <v>137750</v>
      </c>
      <c r="AE594" s="94">
        <f>IF( (X594=""),AD594*1,AD594*(X594/100) )</f>
        <v>137750</v>
      </c>
      <c r="AF594" s="94">
        <v>50000000</v>
      </c>
      <c r="AG594" s="94">
        <f>IF((AF594-AE594) &gt; 1,0,IF((AF594-AE594)&lt;0,AE594-AF594,AF594-AE594))</f>
        <v>0</v>
      </c>
      <c r="AH594" s="94">
        <v>0.01</v>
      </c>
    </row>
    <row r="595" spans="1:34" s="73" customFormat="1" x14ac:dyDescent="0.55000000000000004">
      <c r="A595" s="108"/>
      <c r="B595" s="109">
        <v>307</v>
      </c>
      <c r="C595" s="102">
        <v>8883</v>
      </c>
      <c r="D595" s="90" t="s">
        <v>820</v>
      </c>
      <c r="E595" s="102" t="s">
        <v>34</v>
      </c>
      <c r="F595" s="102">
        <v>17427</v>
      </c>
      <c r="G595" s="102">
        <v>4</v>
      </c>
      <c r="H595" s="102">
        <v>0</v>
      </c>
      <c r="I595" s="98">
        <v>73</v>
      </c>
      <c r="J595" s="102" t="s">
        <v>38</v>
      </c>
      <c r="K595" s="94">
        <f>((G595*400)+(H595*100))+I595</f>
        <v>1673</v>
      </c>
      <c r="L595" s="94">
        <v>250</v>
      </c>
      <c r="M595" s="94">
        <f>K595*L595</f>
        <v>418250</v>
      </c>
      <c r="N595" s="102"/>
      <c r="O595" s="111"/>
      <c r="P595" s="96"/>
      <c r="Q595" s="111"/>
      <c r="R595" s="111"/>
      <c r="S595" s="97"/>
      <c r="T595" s="102"/>
      <c r="U595" s="102"/>
      <c r="V595" s="102"/>
      <c r="W595" s="94"/>
      <c r="X595" s="98"/>
      <c r="Y595" s="94"/>
      <c r="Z595" s="94"/>
      <c r="AA595" s="89"/>
      <c r="AB595" s="89"/>
      <c r="AC595" s="94"/>
      <c r="AD595" s="94">
        <f>IF(AND(AC595="",M595=""),0,IF((AC595=""),M595,IF((M595=""),AC595,AC595+M595)))</f>
        <v>418250</v>
      </c>
      <c r="AE595" s="94">
        <f>IF( (X595=""),AD595*1,AD595*(X595/100) )</f>
        <v>418250</v>
      </c>
      <c r="AF595" s="94">
        <v>50000000</v>
      </c>
      <c r="AG595" s="94">
        <f>IF((AF595-AE595) &gt; 1,0,IF((AF595-AE595)&lt;0,AE595-AF595,AF595-AE595))</f>
        <v>0</v>
      </c>
      <c r="AH595" s="94">
        <v>0.01</v>
      </c>
    </row>
    <row r="596" spans="1:34" s="73" customFormat="1" x14ac:dyDescent="0.55000000000000004">
      <c r="A596" s="108"/>
      <c r="B596" s="109"/>
      <c r="C596" s="102"/>
      <c r="D596" s="90"/>
      <c r="E596" s="102"/>
      <c r="F596" s="102"/>
      <c r="G596" s="102"/>
      <c r="H596" s="102"/>
      <c r="I596" s="98"/>
      <c r="J596" s="102"/>
      <c r="K596" s="94"/>
      <c r="L596" s="94" t="s">
        <v>63</v>
      </c>
      <c r="M596" s="94">
        <f>SUM(M593:M595)</f>
        <v>1478000</v>
      </c>
      <c r="N596" s="102"/>
      <c r="O596" s="111"/>
      <c r="P596" s="96"/>
      <c r="Q596" s="111"/>
      <c r="R596" s="111"/>
      <c r="S596" s="97"/>
      <c r="T596" s="102"/>
      <c r="U596" s="102"/>
      <c r="V596" s="102"/>
      <c r="W596" s="94"/>
      <c r="X596" s="98"/>
      <c r="Y596" s="94"/>
      <c r="Z596" s="94"/>
      <c r="AA596" s="89"/>
      <c r="AB596" s="89"/>
      <c r="AC596" s="94"/>
      <c r="AD596" s="94">
        <f>SUM(AD593:AD595)</f>
        <v>1478000</v>
      </c>
      <c r="AE596" s="94">
        <f>SUM(AE593:AE595)</f>
        <v>1478000</v>
      </c>
      <c r="AF596" s="94"/>
      <c r="AG596" s="94">
        <f>SUM(AG593:AG595)</f>
        <v>0</v>
      </c>
      <c r="AH596" s="94"/>
    </row>
    <row r="597" spans="1:34" s="73" customFormat="1" x14ac:dyDescent="0.55000000000000004">
      <c r="A597" s="108" t="s">
        <v>823</v>
      </c>
      <c r="B597" s="109">
        <v>308</v>
      </c>
      <c r="C597" s="102">
        <v>7896</v>
      </c>
      <c r="D597" s="90" t="s">
        <v>824</v>
      </c>
      <c r="E597" s="102" t="s">
        <v>34</v>
      </c>
      <c r="F597" s="102">
        <v>19571</v>
      </c>
      <c r="G597" s="102">
        <v>0</v>
      </c>
      <c r="H597" s="102">
        <v>0</v>
      </c>
      <c r="I597" s="98">
        <v>37</v>
      </c>
      <c r="J597" s="102" t="s">
        <v>35</v>
      </c>
      <c r="K597" s="94">
        <f>((G597*400)+(H597*100))+I597</f>
        <v>37</v>
      </c>
      <c r="L597" s="94">
        <v>400</v>
      </c>
      <c r="M597" s="94">
        <f>K597*L597</f>
        <v>14800</v>
      </c>
      <c r="N597" s="102">
        <v>1</v>
      </c>
      <c r="O597" s="111" t="s">
        <v>821</v>
      </c>
      <c r="P597" s="96">
        <v>3570800334817</v>
      </c>
      <c r="Q597" s="111" t="s">
        <v>822</v>
      </c>
      <c r="R597" s="111" t="s">
        <v>825</v>
      </c>
      <c r="S597" s="97" t="s">
        <v>826</v>
      </c>
      <c r="T597" s="102" t="s">
        <v>55</v>
      </c>
      <c r="U597" s="102" t="s">
        <v>45</v>
      </c>
      <c r="V597" s="102" t="s">
        <v>52</v>
      </c>
      <c r="W597" s="94">
        <v>12</v>
      </c>
      <c r="X597" s="98">
        <v>15.95</v>
      </c>
      <c r="Y597" s="94">
        <v>0</v>
      </c>
      <c r="Z597" s="94">
        <f>W597*Y597</f>
        <v>0</v>
      </c>
      <c r="AA597" s="89">
        <v>6</v>
      </c>
      <c r="AB597" s="89">
        <v>6</v>
      </c>
      <c r="AC597" s="94">
        <f>(Z597*(100-AB597))/100</f>
        <v>0</v>
      </c>
      <c r="AD597" s="94">
        <f>IF(AND(AC597="",M597=""),0,IF((AC597=""),M597, IF( (M597=""),AC597,AC597+M597)))</f>
        <v>14800</v>
      </c>
      <c r="AE597" s="94">
        <f>IF( (X597=""),AD597*1,( M597+(SUM(AC597:AC597)) )*(X597/100) )</f>
        <v>2360.6</v>
      </c>
      <c r="AF597" s="94">
        <v>50000000</v>
      </c>
      <c r="AG597" s="94">
        <f>IF((AF597-AE597) &gt; 1,0,IF((AF597-AE597)&lt;0,AE597-AF597,AF597-AE597))</f>
        <v>0</v>
      </c>
      <c r="AH597" s="94">
        <v>0.02</v>
      </c>
    </row>
    <row r="598" spans="1:34" s="73" customFormat="1" x14ac:dyDescent="0.55000000000000004">
      <c r="A598" s="108"/>
      <c r="B598" s="109"/>
      <c r="C598" s="102"/>
      <c r="D598" s="90"/>
      <c r="E598" s="102"/>
      <c r="F598" s="102"/>
      <c r="G598" s="102"/>
      <c r="H598" s="102"/>
      <c r="I598" s="98"/>
      <c r="J598" s="102"/>
      <c r="K598" s="94"/>
      <c r="L598" s="94"/>
      <c r="M598" s="94"/>
      <c r="N598" s="102">
        <v>2</v>
      </c>
      <c r="O598" s="111" t="s">
        <v>821</v>
      </c>
      <c r="P598" s="96">
        <v>3570800334817</v>
      </c>
      <c r="Q598" s="111" t="s">
        <v>822</v>
      </c>
      <c r="R598" s="111" t="s">
        <v>825</v>
      </c>
      <c r="S598" s="97" t="s">
        <v>827</v>
      </c>
      <c r="T598" s="102" t="s">
        <v>51</v>
      </c>
      <c r="U598" s="102" t="s">
        <v>45</v>
      </c>
      <c r="V598" s="102" t="s">
        <v>52</v>
      </c>
      <c r="W598" s="94">
        <v>63.25</v>
      </c>
      <c r="X598" s="98">
        <v>84.05</v>
      </c>
      <c r="Y598" s="94">
        <v>6750</v>
      </c>
      <c r="Z598" s="94">
        <f>W598*Y598</f>
        <v>426937.5</v>
      </c>
      <c r="AA598" s="89">
        <v>6</v>
      </c>
      <c r="AB598" s="89">
        <v>6</v>
      </c>
      <c r="AC598" s="94">
        <f>(Z598*(100-AB598))/100</f>
        <v>401321.25</v>
      </c>
      <c r="AD598" s="94">
        <f>IF(AND(AC598="",M597=""),0,IF((AC598=""),M597, IF( (M597=""),AC598,AC598+M597)))</f>
        <v>416121.25</v>
      </c>
      <c r="AE598" s="94">
        <f>IF( (X598=""),AD598*1,( M597+(SUM(AC598:AC598)) )*(X598/100) )</f>
        <v>349749.91062500002</v>
      </c>
      <c r="AF598" s="94">
        <v>50000000</v>
      </c>
      <c r="AG598" s="94">
        <f>IF((AF598-AE598) &gt; 1,0,IF((AF598-AE598)&lt;0,AE598-AF598,AF598-AE598))</f>
        <v>0</v>
      </c>
      <c r="AH598" s="94">
        <v>0.02</v>
      </c>
    </row>
    <row r="599" spans="1:34" s="73" customFormat="1" x14ac:dyDescent="0.55000000000000004">
      <c r="A599" s="108"/>
      <c r="B599" s="109"/>
      <c r="C599" s="102"/>
      <c r="D599" s="90"/>
      <c r="E599" s="102"/>
      <c r="F599" s="102"/>
      <c r="G599" s="102"/>
      <c r="H599" s="102"/>
      <c r="I599" s="98"/>
      <c r="J599" s="102"/>
      <c r="K599" s="94"/>
      <c r="L599" s="94" t="s">
        <v>63</v>
      </c>
      <c r="M599" s="94">
        <f>SUM(M597:M598)</f>
        <v>14800</v>
      </c>
      <c r="N599" s="102"/>
      <c r="O599" s="111"/>
      <c r="P599" s="96"/>
      <c r="Q599" s="111"/>
      <c r="R599" s="111"/>
      <c r="S599" s="97"/>
      <c r="T599" s="102"/>
      <c r="U599" s="102"/>
      <c r="V599" s="102"/>
      <c r="W599" s="94"/>
      <c r="X599" s="98"/>
      <c r="Y599" s="94"/>
      <c r="Z599" s="94"/>
      <c r="AA599" s="89"/>
      <c r="AB599" s="89"/>
      <c r="AC599" s="94"/>
      <c r="AD599" s="94">
        <f>SUM(AD597:AD598)</f>
        <v>430921.25</v>
      </c>
      <c r="AE599" s="94">
        <f>SUM(AE597:AE598)</f>
        <v>352110.510625</v>
      </c>
      <c r="AF599" s="94"/>
      <c r="AG599" s="94">
        <f>SUM(AG597:AG598)</f>
        <v>0</v>
      </c>
      <c r="AH599" s="94"/>
    </row>
    <row r="600" spans="1:34" s="73" customFormat="1" x14ac:dyDescent="0.55000000000000004">
      <c r="A600" s="108" t="s">
        <v>828</v>
      </c>
      <c r="B600" s="109">
        <v>309</v>
      </c>
      <c r="C600" s="102">
        <v>4856</v>
      </c>
      <c r="D600" s="90" t="s">
        <v>829</v>
      </c>
      <c r="E600" s="102" t="s">
        <v>34</v>
      </c>
      <c r="F600" s="102">
        <v>15779</v>
      </c>
      <c r="G600" s="102">
        <v>0</v>
      </c>
      <c r="H600" s="102">
        <v>2</v>
      </c>
      <c r="I600" s="98">
        <v>0</v>
      </c>
      <c r="J600" s="102" t="s">
        <v>38</v>
      </c>
      <c r="K600" s="94">
        <f t="shared" ref="K600:K609" si="75">((G600*400)+(H600*100))+I600</f>
        <v>200</v>
      </c>
      <c r="L600" s="94">
        <v>300</v>
      </c>
      <c r="M600" s="94">
        <f t="shared" ref="M600:M609" si="76">K600*L600</f>
        <v>60000</v>
      </c>
      <c r="N600" s="102"/>
      <c r="O600" s="111"/>
      <c r="P600" s="96"/>
      <c r="Q600" s="111"/>
      <c r="R600" s="111"/>
      <c r="S600" s="97"/>
      <c r="T600" s="102"/>
      <c r="U600" s="102"/>
      <c r="V600" s="102"/>
      <c r="W600" s="94"/>
      <c r="X600" s="98"/>
      <c r="Y600" s="94"/>
      <c r="Z600" s="94"/>
      <c r="AA600" s="89"/>
      <c r="AB600" s="89"/>
      <c r="AC600" s="94"/>
      <c r="AD600" s="94">
        <f t="shared" ref="AD600:AD609" si="77">IF(AND(AC600="",M600=""),0,IF((AC600=""),M600,IF((M600=""),AC600,AC600+M600)))</f>
        <v>60000</v>
      </c>
      <c r="AE600" s="94">
        <f t="shared" ref="AE600:AE609" si="78">IF( (X600=""),AD600*1,AD600*(X600/100) )</f>
        <v>60000</v>
      </c>
      <c r="AF600" s="94">
        <v>50000000</v>
      </c>
      <c r="AG600" s="94">
        <f t="shared" ref="AG600:AG609" si="79">IF((AF600-AE600) &gt; 1,0,IF((AF600-AE600)&lt;0,AE600-AF600,AF600-AE600))</f>
        <v>0</v>
      </c>
      <c r="AH600" s="94">
        <v>0.01</v>
      </c>
    </row>
    <row r="601" spans="1:34" s="73" customFormat="1" x14ac:dyDescent="0.55000000000000004">
      <c r="A601" s="108"/>
      <c r="B601" s="109">
        <v>310</v>
      </c>
      <c r="C601" s="102">
        <v>4847</v>
      </c>
      <c r="D601" s="90" t="s">
        <v>830</v>
      </c>
      <c r="E601" s="102" t="s">
        <v>34</v>
      </c>
      <c r="F601" s="102">
        <v>17114</v>
      </c>
      <c r="G601" s="102">
        <v>0</v>
      </c>
      <c r="H601" s="102">
        <v>2</v>
      </c>
      <c r="I601" s="98">
        <v>0</v>
      </c>
      <c r="J601" s="102" t="s">
        <v>38</v>
      </c>
      <c r="K601" s="94">
        <f t="shared" si="75"/>
        <v>200</v>
      </c>
      <c r="L601" s="94">
        <v>300</v>
      </c>
      <c r="M601" s="94">
        <f t="shared" si="76"/>
        <v>60000</v>
      </c>
      <c r="N601" s="102"/>
      <c r="O601" s="111"/>
      <c r="P601" s="96"/>
      <c r="Q601" s="111"/>
      <c r="R601" s="111"/>
      <c r="S601" s="97"/>
      <c r="T601" s="102"/>
      <c r="U601" s="102"/>
      <c r="V601" s="102"/>
      <c r="W601" s="94"/>
      <c r="X601" s="98"/>
      <c r="Y601" s="94"/>
      <c r="Z601" s="94"/>
      <c r="AA601" s="89"/>
      <c r="AB601" s="89"/>
      <c r="AC601" s="94"/>
      <c r="AD601" s="94">
        <f t="shared" si="77"/>
        <v>60000</v>
      </c>
      <c r="AE601" s="94">
        <f t="shared" si="78"/>
        <v>60000</v>
      </c>
      <c r="AF601" s="94">
        <v>50000000</v>
      </c>
      <c r="AG601" s="94">
        <f t="shared" si="79"/>
        <v>0</v>
      </c>
      <c r="AH601" s="94">
        <v>0.01</v>
      </c>
    </row>
    <row r="602" spans="1:34" s="73" customFormat="1" x14ac:dyDescent="0.55000000000000004">
      <c r="A602" s="108"/>
      <c r="B602" s="109">
        <v>311</v>
      </c>
      <c r="C602" s="102">
        <v>4848</v>
      </c>
      <c r="D602" s="90" t="s">
        <v>831</v>
      </c>
      <c r="E602" s="102" t="s">
        <v>34</v>
      </c>
      <c r="F602" s="102">
        <v>17115</v>
      </c>
      <c r="G602" s="102">
        <v>0</v>
      </c>
      <c r="H602" s="102">
        <v>2</v>
      </c>
      <c r="I602" s="98">
        <v>0</v>
      </c>
      <c r="J602" s="102" t="s">
        <v>38</v>
      </c>
      <c r="K602" s="94">
        <f t="shared" si="75"/>
        <v>200</v>
      </c>
      <c r="L602" s="94">
        <v>300</v>
      </c>
      <c r="M602" s="94">
        <f t="shared" si="76"/>
        <v>60000</v>
      </c>
      <c r="N602" s="102"/>
      <c r="O602" s="111"/>
      <c r="P602" s="96"/>
      <c r="Q602" s="111"/>
      <c r="R602" s="111"/>
      <c r="S602" s="97"/>
      <c r="T602" s="102"/>
      <c r="U602" s="102"/>
      <c r="V602" s="102"/>
      <c r="W602" s="94"/>
      <c r="X602" s="98"/>
      <c r="Y602" s="94"/>
      <c r="Z602" s="94"/>
      <c r="AA602" s="89"/>
      <c r="AB602" s="89"/>
      <c r="AC602" s="94"/>
      <c r="AD602" s="94">
        <f t="shared" si="77"/>
        <v>60000</v>
      </c>
      <c r="AE602" s="94">
        <f t="shared" si="78"/>
        <v>60000</v>
      </c>
      <c r="AF602" s="94">
        <v>50000000</v>
      </c>
      <c r="AG602" s="94">
        <f t="shared" si="79"/>
        <v>0</v>
      </c>
      <c r="AH602" s="94">
        <v>0.01</v>
      </c>
    </row>
    <row r="603" spans="1:34" s="73" customFormat="1" x14ac:dyDescent="0.55000000000000004">
      <c r="A603" s="108"/>
      <c r="B603" s="109">
        <v>312</v>
      </c>
      <c r="C603" s="102">
        <v>4849</v>
      </c>
      <c r="D603" s="90" t="s">
        <v>831</v>
      </c>
      <c r="E603" s="102" t="s">
        <v>34</v>
      </c>
      <c r="F603" s="102">
        <v>17115</v>
      </c>
      <c r="G603" s="102">
        <v>0</v>
      </c>
      <c r="H603" s="102">
        <v>2</v>
      </c>
      <c r="I603" s="98">
        <v>0</v>
      </c>
      <c r="J603" s="102" t="s">
        <v>38</v>
      </c>
      <c r="K603" s="94">
        <f t="shared" si="75"/>
        <v>200</v>
      </c>
      <c r="L603" s="94">
        <v>300</v>
      </c>
      <c r="M603" s="94">
        <f t="shared" si="76"/>
        <v>60000</v>
      </c>
      <c r="N603" s="102"/>
      <c r="O603" s="111"/>
      <c r="P603" s="96"/>
      <c r="Q603" s="111"/>
      <c r="R603" s="111"/>
      <c r="S603" s="97"/>
      <c r="T603" s="102"/>
      <c r="U603" s="102"/>
      <c r="V603" s="102"/>
      <c r="W603" s="94"/>
      <c r="X603" s="98"/>
      <c r="Y603" s="94"/>
      <c r="Z603" s="94"/>
      <c r="AA603" s="89"/>
      <c r="AB603" s="89"/>
      <c r="AC603" s="94"/>
      <c r="AD603" s="94">
        <f t="shared" si="77"/>
        <v>60000</v>
      </c>
      <c r="AE603" s="94">
        <f t="shared" si="78"/>
        <v>60000</v>
      </c>
      <c r="AF603" s="94">
        <v>50000000</v>
      </c>
      <c r="AG603" s="94">
        <f t="shared" si="79"/>
        <v>0</v>
      </c>
      <c r="AH603" s="94">
        <v>0.01</v>
      </c>
    </row>
    <row r="604" spans="1:34" s="73" customFormat="1" x14ac:dyDescent="0.55000000000000004">
      <c r="A604" s="108"/>
      <c r="B604" s="109">
        <v>313</v>
      </c>
      <c r="C604" s="102">
        <v>4850</v>
      </c>
      <c r="D604" s="90" t="s">
        <v>832</v>
      </c>
      <c r="E604" s="102" t="s">
        <v>34</v>
      </c>
      <c r="F604" s="102">
        <v>17116</v>
      </c>
      <c r="G604" s="102">
        <v>0</v>
      </c>
      <c r="H604" s="102">
        <v>2</v>
      </c>
      <c r="I604" s="98">
        <v>0</v>
      </c>
      <c r="J604" s="102" t="s">
        <v>38</v>
      </c>
      <c r="K604" s="94">
        <f t="shared" si="75"/>
        <v>200</v>
      </c>
      <c r="L604" s="94">
        <v>300</v>
      </c>
      <c r="M604" s="94">
        <f t="shared" si="76"/>
        <v>60000</v>
      </c>
      <c r="N604" s="102"/>
      <c r="O604" s="111"/>
      <c r="P604" s="96"/>
      <c r="Q604" s="111"/>
      <c r="R604" s="111"/>
      <c r="S604" s="97"/>
      <c r="T604" s="102"/>
      <c r="U604" s="102"/>
      <c r="V604" s="102"/>
      <c r="W604" s="94"/>
      <c r="X604" s="98"/>
      <c r="Y604" s="94"/>
      <c r="Z604" s="94"/>
      <c r="AA604" s="89"/>
      <c r="AB604" s="89"/>
      <c r="AC604" s="94"/>
      <c r="AD604" s="94">
        <f t="shared" si="77"/>
        <v>60000</v>
      </c>
      <c r="AE604" s="94">
        <f t="shared" si="78"/>
        <v>60000</v>
      </c>
      <c r="AF604" s="94">
        <v>50000000</v>
      </c>
      <c r="AG604" s="94">
        <f t="shared" si="79"/>
        <v>0</v>
      </c>
      <c r="AH604" s="94">
        <v>0.01</v>
      </c>
    </row>
    <row r="605" spans="1:34" s="73" customFormat="1" x14ac:dyDescent="0.55000000000000004">
      <c r="A605" s="108"/>
      <c r="B605" s="109">
        <v>314</v>
      </c>
      <c r="C605" s="102">
        <v>4851</v>
      </c>
      <c r="D605" s="90" t="s">
        <v>832</v>
      </c>
      <c r="E605" s="102" t="s">
        <v>34</v>
      </c>
      <c r="F605" s="102">
        <v>17116</v>
      </c>
      <c r="G605" s="102">
        <v>0</v>
      </c>
      <c r="H605" s="102">
        <v>2</v>
      </c>
      <c r="I605" s="98">
        <v>0</v>
      </c>
      <c r="J605" s="102" t="s">
        <v>38</v>
      </c>
      <c r="K605" s="94">
        <f t="shared" si="75"/>
        <v>200</v>
      </c>
      <c r="L605" s="94">
        <v>300</v>
      </c>
      <c r="M605" s="94">
        <f t="shared" si="76"/>
        <v>60000</v>
      </c>
      <c r="N605" s="102"/>
      <c r="O605" s="111"/>
      <c r="P605" s="96"/>
      <c r="Q605" s="111"/>
      <c r="R605" s="111"/>
      <c r="S605" s="97"/>
      <c r="T605" s="102"/>
      <c r="U605" s="102"/>
      <c r="V605" s="102"/>
      <c r="W605" s="94"/>
      <c r="X605" s="98"/>
      <c r="Y605" s="94"/>
      <c r="Z605" s="94"/>
      <c r="AA605" s="89"/>
      <c r="AB605" s="89"/>
      <c r="AC605" s="94"/>
      <c r="AD605" s="94">
        <f t="shared" si="77"/>
        <v>60000</v>
      </c>
      <c r="AE605" s="94">
        <f t="shared" si="78"/>
        <v>60000</v>
      </c>
      <c r="AF605" s="94">
        <v>50000000</v>
      </c>
      <c r="AG605" s="94">
        <f t="shared" si="79"/>
        <v>0</v>
      </c>
      <c r="AH605" s="94">
        <v>0.01</v>
      </c>
    </row>
    <row r="606" spans="1:34" s="73" customFormat="1" x14ac:dyDescent="0.55000000000000004">
      <c r="A606" s="108"/>
      <c r="B606" s="109">
        <v>315</v>
      </c>
      <c r="C606" s="102">
        <v>4852</v>
      </c>
      <c r="D606" s="90" t="s">
        <v>833</v>
      </c>
      <c r="E606" s="102" t="s">
        <v>34</v>
      </c>
      <c r="F606" s="102">
        <v>17117</v>
      </c>
      <c r="G606" s="102">
        <v>0</v>
      </c>
      <c r="H606" s="102">
        <v>2</v>
      </c>
      <c r="I606" s="98">
        <v>0</v>
      </c>
      <c r="J606" s="102" t="s">
        <v>38</v>
      </c>
      <c r="K606" s="94">
        <f t="shared" si="75"/>
        <v>200</v>
      </c>
      <c r="L606" s="94">
        <v>300</v>
      </c>
      <c r="M606" s="94">
        <f t="shared" si="76"/>
        <v>60000</v>
      </c>
      <c r="N606" s="102"/>
      <c r="O606" s="111"/>
      <c r="P606" s="96"/>
      <c r="Q606" s="111"/>
      <c r="R606" s="111"/>
      <c r="S606" s="97"/>
      <c r="T606" s="102"/>
      <c r="U606" s="102"/>
      <c r="V606" s="102"/>
      <c r="W606" s="94"/>
      <c r="X606" s="98"/>
      <c r="Y606" s="94"/>
      <c r="Z606" s="94"/>
      <c r="AA606" s="89"/>
      <c r="AB606" s="89"/>
      <c r="AC606" s="94"/>
      <c r="AD606" s="94">
        <f t="shared" si="77"/>
        <v>60000</v>
      </c>
      <c r="AE606" s="94">
        <f t="shared" si="78"/>
        <v>60000</v>
      </c>
      <c r="AF606" s="94">
        <v>50000000</v>
      </c>
      <c r="AG606" s="94">
        <f t="shared" si="79"/>
        <v>0</v>
      </c>
      <c r="AH606" s="94">
        <v>0.01</v>
      </c>
    </row>
    <row r="607" spans="1:34" s="73" customFormat="1" x14ac:dyDescent="0.55000000000000004">
      <c r="A607" s="108"/>
      <c r="B607" s="109">
        <v>316</v>
      </c>
      <c r="C607" s="102">
        <v>4853</v>
      </c>
      <c r="D607" s="90" t="s">
        <v>834</v>
      </c>
      <c r="E607" s="102" t="s">
        <v>34</v>
      </c>
      <c r="F607" s="102">
        <v>17118</v>
      </c>
      <c r="G607" s="102">
        <v>0</v>
      </c>
      <c r="H607" s="102">
        <v>2</v>
      </c>
      <c r="I607" s="98">
        <v>0</v>
      </c>
      <c r="J607" s="102" t="s">
        <v>38</v>
      </c>
      <c r="K607" s="94">
        <f t="shared" si="75"/>
        <v>200</v>
      </c>
      <c r="L607" s="94">
        <v>300</v>
      </c>
      <c r="M607" s="94">
        <f t="shared" si="76"/>
        <v>60000</v>
      </c>
      <c r="N607" s="102"/>
      <c r="O607" s="111"/>
      <c r="P607" s="96"/>
      <c r="Q607" s="111"/>
      <c r="R607" s="111"/>
      <c r="S607" s="97"/>
      <c r="T607" s="102"/>
      <c r="U607" s="102"/>
      <c r="V607" s="102"/>
      <c r="W607" s="94"/>
      <c r="X607" s="98"/>
      <c r="Y607" s="94"/>
      <c r="Z607" s="94"/>
      <c r="AA607" s="89"/>
      <c r="AB607" s="89"/>
      <c r="AC607" s="94"/>
      <c r="AD607" s="94">
        <f t="shared" si="77"/>
        <v>60000</v>
      </c>
      <c r="AE607" s="94">
        <f t="shared" si="78"/>
        <v>60000</v>
      </c>
      <c r="AF607" s="94">
        <v>50000000</v>
      </c>
      <c r="AG607" s="94">
        <f t="shared" si="79"/>
        <v>0</v>
      </c>
      <c r="AH607" s="94">
        <v>0.01</v>
      </c>
    </row>
    <row r="608" spans="1:34" s="73" customFormat="1" x14ac:dyDescent="0.55000000000000004">
      <c r="A608" s="108"/>
      <c r="B608" s="109">
        <v>317</v>
      </c>
      <c r="C608" s="102">
        <v>4854</v>
      </c>
      <c r="D608" s="90" t="s">
        <v>835</v>
      </c>
      <c r="E608" s="102" t="s">
        <v>34</v>
      </c>
      <c r="F608" s="102">
        <v>17119</v>
      </c>
      <c r="G608" s="102">
        <v>0</v>
      </c>
      <c r="H608" s="102">
        <v>2</v>
      </c>
      <c r="I608" s="98">
        <v>0</v>
      </c>
      <c r="J608" s="102" t="s">
        <v>38</v>
      </c>
      <c r="K608" s="94">
        <f t="shared" si="75"/>
        <v>200</v>
      </c>
      <c r="L608" s="94">
        <v>300</v>
      </c>
      <c r="M608" s="94">
        <f t="shared" si="76"/>
        <v>60000</v>
      </c>
      <c r="N608" s="102"/>
      <c r="O608" s="111"/>
      <c r="P608" s="96"/>
      <c r="Q608" s="111"/>
      <c r="R608" s="111"/>
      <c r="S608" s="97"/>
      <c r="T608" s="102"/>
      <c r="U608" s="102"/>
      <c r="V608" s="102"/>
      <c r="W608" s="94"/>
      <c r="X608" s="98"/>
      <c r="Y608" s="94"/>
      <c r="Z608" s="94"/>
      <c r="AA608" s="89"/>
      <c r="AB608" s="89"/>
      <c r="AC608" s="94"/>
      <c r="AD608" s="94">
        <f t="shared" si="77"/>
        <v>60000</v>
      </c>
      <c r="AE608" s="94">
        <f t="shared" si="78"/>
        <v>60000</v>
      </c>
      <c r="AF608" s="94">
        <v>50000000</v>
      </c>
      <c r="AG608" s="94">
        <f t="shared" si="79"/>
        <v>0</v>
      </c>
      <c r="AH608" s="94">
        <v>0.01</v>
      </c>
    </row>
    <row r="609" spans="1:34" s="73" customFormat="1" x14ac:dyDescent="0.55000000000000004">
      <c r="A609" s="108"/>
      <c r="B609" s="109">
        <v>318</v>
      </c>
      <c r="C609" s="102">
        <v>4855</v>
      </c>
      <c r="D609" s="90" t="s">
        <v>836</v>
      </c>
      <c r="E609" s="102" t="s">
        <v>34</v>
      </c>
      <c r="F609" s="102">
        <v>17120</v>
      </c>
      <c r="G609" s="102">
        <v>0</v>
      </c>
      <c r="H609" s="102">
        <v>2</v>
      </c>
      <c r="I609" s="98">
        <v>0</v>
      </c>
      <c r="J609" s="102" t="s">
        <v>38</v>
      </c>
      <c r="K609" s="94">
        <f t="shared" si="75"/>
        <v>200</v>
      </c>
      <c r="L609" s="94">
        <v>300</v>
      </c>
      <c r="M609" s="94">
        <f t="shared" si="76"/>
        <v>60000</v>
      </c>
      <c r="N609" s="102"/>
      <c r="O609" s="111"/>
      <c r="P609" s="96"/>
      <c r="Q609" s="111"/>
      <c r="R609" s="111"/>
      <c r="S609" s="97"/>
      <c r="T609" s="102"/>
      <c r="U609" s="102"/>
      <c r="V609" s="102"/>
      <c r="W609" s="94"/>
      <c r="X609" s="98"/>
      <c r="Y609" s="94"/>
      <c r="Z609" s="94"/>
      <c r="AA609" s="89"/>
      <c r="AB609" s="89"/>
      <c r="AC609" s="94"/>
      <c r="AD609" s="94">
        <f t="shared" si="77"/>
        <v>60000</v>
      </c>
      <c r="AE609" s="94">
        <f t="shared" si="78"/>
        <v>60000</v>
      </c>
      <c r="AF609" s="94">
        <v>50000000</v>
      </c>
      <c r="AG609" s="94">
        <f t="shared" si="79"/>
        <v>0</v>
      </c>
      <c r="AH609" s="94">
        <v>0.01</v>
      </c>
    </row>
    <row r="610" spans="1:34" s="73" customFormat="1" x14ac:dyDescent="0.55000000000000004">
      <c r="A610" s="108"/>
      <c r="B610" s="109"/>
      <c r="C610" s="102"/>
      <c r="D610" s="90"/>
      <c r="E610" s="102"/>
      <c r="F610" s="102"/>
      <c r="G610" s="102"/>
      <c r="H610" s="102"/>
      <c r="I610" s="98"/>
      <c r="J610" s="102"/>
      <c r="K610" s="94"/>
      <c r="L610" s="94" t="s">
        <v>63</v>
      </c>
      <c r="M610" s="94">
        <f>SUM(M600:M609)</f>
        <v>600000</v>
      </c>
      <c r="N610" s="102"/>
      <c r="O610" s="111"/>
      <c r="P610" s="96"/>
      <c r="Q610" s="111"/>
      <c r="R610" s="111"/>
      <c r="S610" s="97"/>
      <c r="T610" s="102"/>
      <c r="U610" s="102"/>
      <c r="V610" s="102"/>
      <c r="W610" s="94"/>
      <c r="X610" s="98"/>
      <c r="Y610" s="94"/>
      <c r="Z610" s="94"/>
      <c r="AA610" s="89"/>
      <c r="AB610" s="89"/>
      <c r="AC610" s="94"/>
      <c r="AD610" s="94">
        <f>SUM(AD600:AD609)</f>
        <v>600000</v>
      </c>
      <c r="AE610" s="94">
        <f>SUM(AE600:AE609)</f>
        <v>600000</v>
      </c>
      <c r="AF610" s="94"/>
      <c r="AG610" s="94">
        <f>SUM(AG600:AG609)</f>
        <v>0</v>
      </c>
      <c r="AH610" s="94"/>
    </row>
    <row r="611" spans="1:34" s="73" customFormat="1" x14ac:dyDescent="0.55000000000000004">
      <c r="A611" s="108" t="s">
        <v>837</v>
      </c>
      <c r="B611" s="109">
        <v>319</v>
      </c>
      <c r="C611" s="102">
        <v>7497</v>
      </c>
      <c r="D611" s="90" t="s">
        <v>838</v>
      </c>
      <c r="E611" s="102" t="s">
        <v>34</v>
      </c>
      <c r="F611" s="102">
        <v>26174</v>
      </c>
      <c r="G611" s="102">
        <v>0</v>
      </c>
      <c r="H611" s="102">
        <v>0</v>
      </c>
      <c r="I611" s="98">
        <v>67</v>
      </c>
      <c r="J611" s="102" t="s">
        <v>35</v>
      </c>
      <c r="K611" s="94">
        <f>((G611*400)+(H611*100))+I611</f>
        <v>67</v>
      </c>
      <c r="L611" s="94">
        <v>850</v>
      </c>
      <c r="M611" s="94">
        <f>K611*L611</f>
        <v>56950</v>
      </c>
      <c r="N611" s="102">
        <v>1</v>
      </c>
      <c r="O611" s="111" t="s">
        <v>840</v>
      </c>
      <c r="P611" s="96">
        <v>3570800006755</v>
      </c>
      <c r="Q611" s="111" t="s">
        <v>841</v>
      </c>
      <c r="R611" s="111" t="s">
        <v>845</v>
      </c>
      <c r="S611" s="97" t="s">
        <v>846</v>
      </c>
      <c r="T611" s="102" t="s">
        <v>51</v>
      </c>
      <c r="U611" s="102" t="s">
        <v>45</v>
      </c>
      <c r="V611" s="102" t="s">
        <v>52</v>
      </c>
      <c r="W611" s="94">
        <v>112.5</v>
      </c>
      <c r="X611" s="98">
        <v>71.790000000000006</v>
      </c>
      <c r="Y611" s="94">
        <v>6750</v>
      </c>
      <c r="Z611" s="94">
        <f>W611*Y611</f>
        <v>759375</v>
      </c>
      <c r="AA611" s="89">
        <v>17</v>
      </c>
      <c r="AB611" s="89">
        <v>24</v>
      </c>
      <c r="AC611" s="94">
        <f>(Z611*(100-AB611))/100</f>
        <v>577125</v>
      </c>
      <c r="AD611" s="94">
        <f>IF(AND(AC611="",M611=""),0,IF((AC611=""),M611,IF((M611=""),AC611,AC611+M611)))</f>
        <v>634075</v>
      </c>
      <c r="AE611" s="94">
        <f>IF( (X611=""),AD611*1,AD611*(X611/100) )</f>
        <v>455202.44250000006</v>
      </c>
      <c r="AF611" s="94">
        <v>50000000</v>
      </c>
      <c r="AG611" s="94">
        <f>IF((AF611-AE611) &gt; 1,0,IF((AF611-AE611)&lt;0,AE611-AF611,AF611-AE611))</f>
        <v>0</v>
      </c>
      <c r="AH611" s="94">
        <v>0.02</v>
      </c>
    </row>
    <row r="612" spans="1:34" s="73" customFormat="1" x14ac:dyDescent="0.55000000000000004">
      <c r="A612" s="108"/>
      <c r="B612" s="109">
        <v>320</v>
      </c>
      <c r="C612" s="102">
        <v>7498</v>
      </c>
      <c r="D612" s="90" t="s">
        <v>839</v>
      </c>
      <c r="E612" s="102" t="s">
        <v>34</v>
      </c>
      <c r="F612" s="102">
        <v>26175</v>
      </c>
      <c r="G612" s="102">
        <v>0</v>
      </c>
      <c r="H612" s="102">
        <v>0</v>
      </c>
      <c r="I612" s="98">
        <v>67</v>
      </c>
      <c r="J612" s="102" t="s">
        <v>38</v>
      </c>
      <c r="K612" s="94">
        <f>((G612*400)+(H612*100))+I612</f>
        <v>67</v>
      </c>
      <c r="L612" s="94">
        <v>850</v>
      </c>
      <c r="M612" s="94">
        <f>K612*L612</f>
        <v>56950</v>
      </c>
      <c r="N612" s="102"/>
      <c r="O612" s="111"/>
      <c r="P612" s="96"/>
      <c r="Q612" s="111"/>
      <c r="R612" s="111"/>
      <c r="S612" s="97"/>
      <c r="T612" s="102"/>
      <c r="U612" s="102"/>
      <c r="V612" s="102"/>
      <c r="W612" s="94"/>
      <c r="X612" s="98"/>
      <c r="Y612" s="94"/>
      <c r="Z612" s="94"/>
      <c r="AA612" s="89"/>
      <c r="AB612" s="89"/>
      <c r="AC612" s="94"/>
      <c r="AD612" s="94">
        <f>IF(AND(AC612="",M612=""),0,IF((AC612=""),M612,IF((M612=""),AC612,AC612+M612)))</f>
        <v>56950</v>
      </c>
      <c r="AE612" s="94">
        <f>IF( (X612=""),AD612*1,AD612*(X612/100) )</f>
        <v>56950</v>
      </c>
      <c r="AF612" s="94">
        <v>50000000</v>
      </c>
      <c r="AG612" s="94">
        <f>IF((AF612-AE612) &gt; 1,0,IF((AF612-AE612)&lt;0,AE612-AF612,AF612-AE612))</f>
        <v>0</v>
      </c>
      <c r="AH612" s="94">
        <v>0.01</v>
      </c>
    </row>
    <row r="613" spans="1:34" s="73" customFormat="1" x14ac:dyDescent="0.55000000000000004">
      <c r="A613" s="108"/>
      <c r="B613" s="109"/>
      <c r="C613" s="102"/>
      <c r="D613" s="90"/>
      <c r="E613" s="102"/>
      <c r="F613" s="102"/>
      <c r="G613" s="102"/>
      <c r="H613" s="102"/>
      <c r="I613" s="98"/>
      <c r="J613" s="102"/>
      <c r="K613" s="94"/>
      <c r="L613" s="94" t="s">
        <v>63</v>
      </c>
      <c r="M613" s="94">
        <f>SUM(M611:M612)</f>
        <v>113900</v>
      </c>
      <c r="N613" s="102"/>
      <c r="O613" s="111"/>
      <c r="P613" s="96"/>
      <c r="Q613" s="111"/>
      <c r="R613" s="111"/>
      <c r="S613" s="97"/>
      <c r="T613" s="102"/>
      <c r="U613" s="102"/>
      <c r="V613" s="102"/>
      <c r="W613" s="94"/>
      <c r="X613" s="98"/>
      <c r="Y613" s="94"/>
      <c r="Z613" s="94"/>
      <c r="AA613" s="89"/>
      <c r="AB613" s="89"/>
      <c r="AC613" s="94"/>
      <c r="AD613" s="94">
        <f>SUM(AD611:AD612)</f>
        <v>691025</v>
      </c>
      <c r="AE613" s="94">
        <f>SUM(AE611:AE612)</f>
        <v>512152.44250000006</v>
      </c>
      <c r="AF613" s="94"/>
      <c r="AG613" s="94">
        <f>SUM(AG611:AG612)</f>
        <v>0</v>
      </c>
      <c r="AH613" s="94"/>
    </row>
    <row r="614" spans="1:34" s="99" customFormat="1" x14ac:dyDescent="0.55000000000000004">
      <c r="A614" s="107" t="s">
        <v>842</v>
      </c>
      <c r="B614" s="102">
        <v>321</v>
      </c>
      <c r="C614" s="102">
        <v>6127</v>
      </c>
      <c r="D614" s="90" t="s">
        <v>843</v>
      </c>
      <c r="E614" s="102" t="s">
        <v>37</v>
      </c>
      <c r="F614" s="102">
        <v>5262</v>
      </c>
      <c r="G614" s="102">
        <v>1</v>
      </c>
      <c r="H614" s="102">
        <v>2</v>
      </c>
      <c r="I614" s="98">
        <v>45</v>
      </c>
      <c r="J614" s="102" t="s">
        <v>38</v>
      </c>
      <c r="K614" s="94">
        <f>((G614*400)+(H614*100))+I614</f>
        <v>645</v>
      </c>
      <c r="L614" s="94">
        <v>400</v>
      </c>
      <c r="M614" s="94">
        <f>K614*L614</f>
        <v>258000</v>
      </c>
      <c r="N614" s="102"/>
      <c r="O614" s="111"/>
      <c r="P614" s="96"/>
      <c r="Q614" s="111"/>
      <c r="R614" s="111"/>
      <c r="S614" s="97"/>
      <c r="T614" s="102"/>
      <c r="U614" s="102"/>
      <c r="V614" s="102"/>
      <c r="W614" s="94"/>
      <c r="X614" s="98"/>
      <c r="Y614" s="94"/>
      <c r="Z614" s="94"/>
      <c r="AA614" s="89"/>
      <c r="AB614" s="89"/>
      <c r="AC614" s="94"/>
      <c r="AD614" s="94">
        <f>IF(AND(AC614="",M614=""),0,IF((AC614=""),M614,IF((M614=""),AC614,AC614+M614)))</f>
        <v>258000</v>
      </c>
      <c r="AE614" s="94">
        <f>IF( (X614=""),AD614*1,AD614*(X614/100) )</f>
        <v>258000</v>
      </c>
      <c r="AF614" s="94">
        <v>0</v>
      </c>
      <c r="AG614" s="94">
        <f>IF((AF614-AE614) &gt; 1,0,IF((AF614-AE614)&lt;0,AE614-AF614,AF614-AE614))</f>
        <v>258000</v>
      </c>
      <c r="AH614" s="94">
        <v>0.01</v>
      </c>
    </row>
    <row r="615" spans="1:34" s="99" customFormat="1" x14ac:dyDescent="0.55000000000000004">
      <c r="A615" s="107"/>
      <c r="B615" s="102">
        <v>322</v>
      </c>
      <c r="C615" s="102">
        <v>5952</v>
      </c>
      <c r="D615" s="90" t="s">
        <v>844</v>
      </c>
      <c r="E615" s="102" t="s">
        <v>34</v>
      </c>
      <c r="F615" s="102">
        <v>23730</v>
      </c>
      <c r="G615" s="102">
        <v>0</v>
      </c>
      <c r="H615" s="102">
        <v>2</v>
      </c>
      <c r="I615" s="98">
        <v>24</v>
      </c>
      <c r="J615" s="102" t="s">
        <v>35</v>
      </c>
      <c r="K615" s="94">
        <f>((G615*400)+(H615*100))+I615</f>
        <v>224</v>
      </c>
      <c r="L615" s="94">
        <v>625</v>
      </c>
      <c r="M615" s="94">
        <f>K615*L615</f>
        <v>140000</v>
      </c>
      <c r="N615" s="102">
        <v>1</v>
      </c>
      <c r="O615" s="111" t="s">
        <v>840</v>
      </c>
      <c r="P615" s="96">
        <v>3570800006755</v>
      </c>
      <c r="Q615" s="111" t="s">
        <v>841</v>
      </c>
      <c r="R615" s="111" t="s">
        <v>845</v>
      </c>
      <c r="S615" s="97"/>
      <c r="T615" s="102" t="s">
        <v>439</v>
      </c>
      <c r="U615" s="102" t="s">
        <v>45</v>
      </c>
      <c r="V615" s="102" t="s">
        <v>52</v>
      </c>
      <c r="W615" s="94">
        <v>21.46</v>
      </c>
      <c r="X615" s="98">
        <v>9.02</v>
      </c>
      <c r="Y615" s="94">
        <v>6050</v>
      </c>
      <c r="Z615" s="94">
        <f>W615*Y615</f>
        <v>129833</v>
      </c>
      <c r="AA615" s="89">
        <v>3</v>
      </c>
      <c r="AB615" s="89">
        <v>3</v>
      </c>
      <c r="AC615" s="94">
        <f>(Z615*(100-AB615))/100</f>
        <v>125938.01</v>
      </c>
      <c r="AD615" s="94">
        <f>IF(AND(AC615="",M615=""),0,IF((AC615=""),M615, IF( (M615=""),AC615,SUM(AC615:AC619)+M615)))</f>
        <v>1356829.21</v>
      </c>
      <c r="AE615" s="94">
        <f>IF( (X615=""),AD615*1,AD615*(X615/100) )</f>
        <v>122385.994742</v>
      </c>
      <c r="AF615" s="94">
        <v>50000000</v>
      </c>
      <c r="AG615" s="94">
        <f>IF((AF615-AE615) &gt; 1,0,IF((AF615-AE615)&lt;0,AE615-AF615,AF615-AE615))</f>
        <v>0</v>
      </c>
      <c r="AH615" s="94">
        <v>0.02</v>
      </c>
    </row>
    <row r="616" spans="1:34" s="99" customFormat="1" x14ac:dyDescent="0.55000000000000004">
      <c r="A616" s="107"/>
      <c r="B616" s="102"/>
      <c r="C616" s="102"/>
      <c r="D616" s="90"/>
      <c r="E616" s="102"/>
      <c r="F616" s="102"/>
      <c r="G616" s="102"/>
      <c r="H616" s="102"/>
      <c r="I616" s="98"/>
      <c r="J616" s="102"/>
      <c r="K616" s="94"/>
      <c r="L616" s="94"/>
      <c r="M616" s="94"/>
      <c r="N616" s="102">
        <v>2</v>
      </c>
      <c r="O616" s="111" t="s">
        <v>840</v>
      </c>
      <c r="P616" s="96">
        <v>3570800006755</v>
      </c>
      <c r="Q616" s="111" t="s">
        <v>841</v>
      </c>
      <c r="R616" s="111" t="s">
        <v>845</v>
      </c>
      <c r="S616" s="97" t="s">
        <v>846</v>
      </c>
      <c r="T616" s="102" t="s">
        <v>51</v>
      </c>
      <c r="U616" s="102" t="s">
        <v>45</v>
      </c>
      <c r="V616" s="102" t="s">
        <v>52</v>
      </c>
      <c r="W616" s="94">
        <v>170.8</v>
      </c>
      <c r="X616" s="98">
        <v>71.790000000000006</v>
      </c>
      <c r="Y616" s="94">
        <v>6750</v>
      </c>
      <c r="Z616" s="94">
        <f>W616*Y616</f>
        <v>1152900</v>
      </c>
      <c r="AA616" s="89">
        <v>18</v>
      </c>
      <c r="AB616" s="89">
        <v>26</v>
      </c>
      <c r="AC616" s="94">
        <f>(Z616*(100-AB616))/100</f>
        <v>853146</v>
      </c>
      <c r="AD616" s="94">
        <f>IF(AND(AC616="",M615=""),0,IF((AC616=""),M615, IF( (M615=""),AC616,SUM(AC615:AC619)+M615)))</f>
        <v>1356829.21</v>
      </c>
      <c r="AE616" s="94">
        <f>IF( (X616=""),AD616*1,AD616*(X616/100) )</f>
        <v>974067.68985900015</v>
      </c>
      <c r="AF616" s="94">
        <v>50000000</v>
      </c>
      <c r="AG616" s="94">
        <f>IF((AF616-AE616) &gt; 1,0,IF((AF616-AE616)&lt;0,AE616-AF616,AF616-AE616))</f>
        <v>0</v>
      </c>
      <c r="AH616" s="94">
        <v>0.02</v>
      </c>
    </row>
    <row r="617" spans="1:34" s="99" customFormat="1" x14ac:dyDescent="0.55000000000000004">
      <c r="A617" s="107"/>
      <c r="B617" s="102"/>
      <c r="C617" s="102"/>
      <c r="D617" s="90"/>
      <c r="E617" s="102"/>
      <c r="F617" s="102"/>
      <c r="G617" s="102"/>
      <c r="H617" s="102"/>
      <c r="I617" s="98"/>
      <c r="J617" s="102"/>
      <c r="K617" s="94"/>
      <c r="L617" s="94"/>
      <c r="M617" s="94"/>
      <c r="N617" s="102">
        <v>3</v>
      </c>
      <c r="O617" s="111" t="s">
        <v>840</v>
      </c>
      <c r="P617" s="96">
        <v>3570800006755</v>
      </c>
      <c r="Q617" s="111" t="s">
        <v>841</v>
      </c>
      <c r="R617" s="111" t="s">
        <v>845</v>
      </c>
      <c r="S617" s="97" t="s">
        <v>847</v>
      </c>
      <c r="T617" s="102" t="s">
        <v>343</v>
      </c>
      <c r="U617" s="102" t="s">
        <v>45</v>
      </c>
      <c r="V617" s="102" t="s">
        <v>52</v>
      </c>
      <c r="W617" s="94">
        <v>45.65</v>
      </c>
      <c r="X617" s="98">
        <v>19.190000000000001</v>
      </c>
      <c r="Y617" s="94">
        <v>5600</v>
      </c>
      <c r="Z617" s="94">
        <f>W617*Y617</f>
        <v>255640</v>
      </c>
      <c r="AA617" s="89">
        <v>7</v>
      </c>
      <c r="AB617" s="89">
        <v>7</v>
      </c>
      <c r="AC617" s="94">
        <f>(Z617*(100-AB617))/100</f>
        <v>237745.2</v>
      </c>
      <c r="AD617" s="94">
        <f>IF(AND(AC617="",M615=""),0,IF((AC617=""),M615, IF( (M615=""),AC617,SUM(AC615:AC619)+M615)))</f>
        <v>1356829.21</v>
      </c>
      <c r="AE617" s="94">
        <f>IF( (X617=""),AD617*1,AD617*(X617/100) )</f>
        <v>260375.52539900001</v>
      </c>
      <c r="AF617" s="94">
        <v>50000000</v>
      </c>
      <c r="AG617" s="94">
        <f>IF((AF617-AE617) &gt; 1,0,IF((AF617-AE617)&lt;0,AE617-AF617,AF617-AE617))</f>
        <v>0</v>
      </c>
      <c r="AH617" s="94">
        <v>0.02</v>
      </c>
    </row>
    <row r="618" spans="1:34" s="99" customFormat="1" x14ac:dyDescent="0.55000000000000004">
      <c r="A618" s="107"/>
      <c r="B618" s="102"/>
      <c r="C618" s="102"/>
      <c r="D618" s="90"/>
      <c r="E618" s="102"/>
      <c r="F618" s="102"/>
      <c r="G618" s="102"/>
      <c r="H618" s="102"/>
      <c r="I618" s="98"/>
      <c r="J618" s="102"/>
      <c r="K618" s="94"/>
      <c r="L618" s="94" t="s">
        <v>63</v>
      </c>
      <c r="M618" s="94">
        <f>SUM(M614:M617)</f>
        <v>398000</v>
      </c>
      <c r="N618" s="102"/>
      <c r="O618" s="111"/>
      <c r="P618" s="96"/>
      <c r="Q618" s="111"/>
      <c r="R618" s="111"/>
      <c r="S618" s="97"/>
      <c r="T618" s="102"/>
      <c r="U618" s="102"/>
      <c r="V618" s="102"/>
      <c r="W618" s="94"/>
      <c r="X618" s="98"/>
      <c r="Y618" s="94"/>
      <c r="Z618" s="94"/>
      <c r="AA618" s="89"/>
      <c r="AB618" s="89"/>
      <c r="AC618" s="94"/>
      <c r="AD618" s="94"/>
      <c r="AE618" s="94">
        <f>SUM(AE614:AE617)</f>
        <v>1614829.21</v>
      </c>
      <c r="AF618" s="94"/>
      <c r="AG618" s="94">
        <f>SUM(AG614:AG617)</f>
        <v>258000</v>
      </c>
      <c r="AH618" s="94"/>
    </row>
    <row r="619" spans="1:34" s="73" customFormat="1" x14ac:dyDescent="0.55000000000000004">
      <c r="A619" s="108" t="s">
        <v>848</v>
      </c>
      <c r="B619" s="109">
        <v>323</v>
      </c>
      <c r="C619" s="102">
        <v>5879</v>
      </c>
      <c r="D619" s="90" t="s">
        <v>849</v>
      </c>
      <c r="E619" s="102" t="s">
        <v>37</v>
      </c>
      <c r="F619" s="102">
        <v>5524</v>
      </c>
      <c r="G619" s="102">
        <v>4</v>
      </c>
      <c r="H619" s="102">
        <v>3</v>
      </c>
      <c r="I619" s="98">
        <v>68</v>
      </c>
      <c r="J619" s="102" t="s">
        <v>38</v>
      </c>
      <c r="K619" s="94">
        <f>((G619*400)+(H619*100))+I619</f>
        <v>1968</v>
      </c>
      <c r="L619" s="94">
        <v>400</v>
      </c>
      <c r="M619" s="94">
        <f>K619*L619</f>
        <v>787200</v>
      </c>
      <c r="N619" s="102"/>
      <c r="O619" s="111"/>
      <c r="P619" s="96"/>
      <c r="Q619" s="111"/>
      <c r="R619" s="111"/>
      <c r="S619" s="97"/>
      <c r="T619" s="102"/>
      <c r="U619" s="102"/>
      <c r="V619" s="102"/>
      <c r="W619" s="94"/>
      <c r="X619" s="98"/>
      <c r="Y619" s="94"/>
      <c r="Z619" s="94"/>
      <c r="AA619" s="89"/>
      <c r="AB619" s="89"/>
      <c r="AC619" s="94"/>
      <c r="AD619" s="94">
        <f>IF(AND(AC619="",M619=""),0,IF((AC619=""),M619,IF((M619=""),AC619,AC619+M619)))</f>
        <v>787200</v>
      </c>
      <c r="AE619" s="94">
        <f>IF( (X619=""),AD619*1,AD619*(X619/100) )</f>
        <v>787200</v>
      </c>
      <c r="AF619" s="94">
        <v>0</v>
      </c>
      <c r="AG619" s="94">
        <f>IF((AF619-AE619) &gt; 1,0,IF((AF619-AE619)&lt;0,AE619-AF619,AF619-AE619))</f>
        <v>787200</v>
      </c>
      <c r="AH619" s="94">
        <v>0.01</v>
      </c>
    </row>
    <row r="620" spans="1:34" s="73" customFormat="1" x14ac:dyDescent="0.55000000000000004">
      <c r="A620" s="108"/>
      <c r="B620" s="109"/>
      <c r="C620" s="102"/>
      <c r="D620" s="90"/>
      <c r="E620" s="102"/>
      <c r="F620" s="102"/>
      <c r="G620" s="102"/>
      <c r="H620" s="102"/>
      <c r="I620" s="98"/>
      <c r="J620" s="102"/>
      <c r="K620" s="94"/>
      <c r="L620" s="94" t="s">
        <v>63</v>
      </c>
      <c r="M620" s="94">
        <f>SUM(M619:M619)</f>
        <v>787200</v>
      </c>
      <c r="N620" s="102"/>
      <c r="O620" s="111"/>
      <c r="P620" s="96"/>
      <c r="Q620" s="111"/>
      <c r="R620" s="111"/>
      <c r="S620" s="97"/>
      <c r="T620" s="102"/>
      <c r="U620" s="102"/>
      <c r="V620" s="102"/>
      <c r="W620" s="94"/>
      <c r="X620" s="98"/>
      <c r="Y620" s="94"/>
      <c r="Z620" s="94"/>
      <c r="AA620" s="89"/>
      <c r="AB620" s="89"/>
      <c r="AC620" s="94"/>
      <c r="AD620" s="94">
        <f>SUM(AD619:AD619)</f>
        <v>787200</v>
      </c>
      <c r="AE620" s="94">
        <f>SUM(AE619:AE619)</f>
        <v>787200</v>
      </c>
      <c r="AF620" s="94"/>
      <c r="AG620" s="94">
        <f>SUM(AG619:AG619)</f>
        <v>787200</v>
      </c>
      <c r="AH620" s="94"/>
    </row>
    <row r="621" spans="1:34" s="73" customFormat="1" x14ac:dyDescent="0.55000000000000004">
      <c r="A621" s="108" t="s">
        <v>852</v>
      </c>
      <c r="B621" s="109">
        <v>324</v>
      </c>
      <c r="C621" s="102">
        <v>4986</v>
      </c>
      <c r="D621" s="90" t="s">
        <v>853</v>
      </c>
      <c r="E621" s="102" t="s">
        <v>34</v>
      </c>
      <c r="F621" s="102">
        <v>22055</v>
      </c>
      <c r="G621" s="102">
        <v>0</v>
      </c>
      <c r="H621" s="102">
        <v>2</v>
      </c>
      <c r="I621" s="98">
        <v>9</v>
      </c>
      <c r="J621" s="102" t="s">
        <v>38</v>
      </c>
      <c r="K621" s="94">
        <f>((G621*400)+(H621*100))+I621</f>
        <v>209</v>
      </c>
      <c r="L621" s="94">
        <v>625</v>
      </c>
      <c r="M621" s="94">
        <f>K621*L621</f>
        <v>130625</v>
      </c>
      <c r="N621" s="102"/>
      <c r="O621" s="111" t="s">
        <v>850</v>
      </c>
      <c r="P621" s="96">
        <v>3570800006992</v>
      </c>
      <c r="Q621" s="111" t="s">
        <v>851</v>
      </c>
      <c r="R621" s="111" t="s">
        <v>854</v>
      </c>
      <c r="S621" s="97" t="s">
        <v>853</v>
      </c>
      <c r="T621" s="102"/>
      <c r="U621" s="102"/>
      <c r="V621" s="102"/>
      <c r="W621" s="94"/>
      <c r="X621" s="98"/>
      <c r="Y621" s="94"/>
      <c r="Z621" s="94"/>
      <c r="AA621" s="89"/>
      <c r="AB621" s="89"/>
      <c r="AC621" s="94"/>
      <c r="AD621" s="94">
        <f>IF(AND(AC621="",M621=""),0,IF((AC621=""),M621,IF((M621=""),AC621,AC621+M621)))</f>
        <v>130625</v>
      </c>
      <c r="AE621" s="94">
        <f>IF( (X621=""),AD621*1,AD621*(X621/100) )</f>
        <v>130625</v>
      </c>
      <c r="AF621" s="94">
        <v>50000000</v>
      </c>
      <c r="AG621" s="94">
        <f>IF((AF621-AE621) &gt; 1,0,IF((AF621-AE621)&lt;0,AE621-AF621,AF621-AE621))</f>
        <v>0</v>
      </c>
      <c r="AH621" s="94">
        <v>0.01</v>
      </c>
    </row>
    <row r="622" spans="1:34" s="73" customFormat="1" x14ac:dyDescent="0.55000000000000004">
      <c r="A622" s="108"/>
      <c r="B622" s="109"/>
      <c r="C622" s="102"/>
      <c r="D622" s="90"/>
      <c r="E622" s="102"/>
      <c r="F622" s="102"/>
      <c r="G622" s="102"/>
      <c r="H622" s="102"/>
      <c r="I622" s="98"/>
      <c r="J622" s="102"/>
      <c r="K622" s="94"/>
      <c r="L622" s="94" t="s">
        <v>63</v>
      </c>
      <c r="M622" s="94">
        <f>SUM(M621:M621)</f>
        <v>130625</v>
      </c>
      <c r="N622" s="102"/>
      <c r="O622" s="111"/>
      <c r="P622" s="96"/>
      <c r="Q622" s="111"/>
      <c r="R622" s="111"/>
      <c r="S622" s="97"/>
      <c r="T622" s="102"/>
      <c r="U622" s="102"/>
      <c r="V622" s="102"/>
      <c r="W622" s="94"/>
      <c r="X622" s="98"/>
      <c r="Y622" s="94"/>
      <c r="Z622" s="94"/>
      <c r="AA622" s="89"/>
      <c r="AB622" s="89"/>
      <c r="AC622" s="94"/>
      <c r="AD622" s="94">
        <f>SUM(AD621:AD621)</f>
        <v>130625</v>
      </c>
      <c r="AE622" s="94">
        <f>SUM(AE621:AE621)</f>
        <v>130625</v>
      </c>
      <c r="AF622" s="94"/>
      <c r="AG622" s="94">
        <f>SUM(AG621:AG621)</f>
        <v>0</v>
      </c>
      <c r="AH622" s="94"/>
    </row>
    <row r="623" spans="1:34" s="73" customFormat="1" x14ac:dyDescent="0.55000000000000004">
      <c r="A623" s="108" t="s">
        <v>855</v>
      </c>
      <c r="B623" s="109">
        <v>325</v>
      </c>
      <c r="C623" s="102">
        <v>9200</v>
      </c>
      <c r="D623" s="90" t="s">
        <v>856</v>
      </c>
      <c r="E623" s="102" t="s">
        <v>34</v>
      </c>
      <c r="F623" s="102">
        <v>24686</v>
      </c>
      <c r="G623" s="102">
        <v>3</v>
      </c>
      <c r="H623" s="102">
        <v>1</v>
      </c>
      <c r="I623" s="98">
        <v>40</v>
      </c>
      <c r="J623" s="102" t="s">
        <v>38</v>
      </c>
      <c r="K623" s="94">
        <f>((G623*400)+(H623*100))+I623</f>
        <v>1340</v>
      </c>
      <c r="L623" s="94">
        <v>325</v>
      </c>
      <c r="M623" s="94">
        <f>K623*L623</f>
        <v>435500</v>
      </c>
      <c r="N623" s="102"/>
      <c r="O623" s="111"/>
      <c r="P623" s="96"/>
      <c r="Q623" s="111"/>
      <c r="R623" s="111"/>
      <c r="S623" s="97"/>
      <c r="T623" s="102"/>
      <c r="U623" s="102"/>
      <c r="V623" s="102"/>
      <c r="W623" s="94"/>
      <c r="X623" s="98"/>
      <c r="Y623" s="94"/>
      <c r="Z623" s="94"/>
      <c r="AA623" s="89"/>
      <c r="AB623" s="89"/>
      <c r="AC623" s="94"/>
      <c r="AD623" s="94">
        <f>IF(AND(AC623="",M623=""),0,IF((AC623=""),M623,IF((M623=""),AC623,AC623+M623)))</f>
        <v>435500</v>
      </c>
      <c r="AE623" s="94">
        <f>IF( (X623=""),AD623*1,AD623*(X623/100) )</f>
        <v>435500</v>
      </c>
      <c r="AF623" s="94">
        <v>50000000</v>
      </c>
      <c r="AG623" s="94">
        <f>IF((AF623-AE623) &gt; 1,0,IF((AF623-AE623)&lt;0,AE623-AF623,AF623-AE623))</f>
        <v>0</v>
      </c>
      <c r="AH623" s="94">
        <v>0.01</v>
      </c>
    </row>
    <row r="624" spans="1:34" s="74" customFormat="1" x14ac:dyDescent="0.55000000000000004">
      <c r="A624" s="108"/>
      <c r="B624" s="109"/>
      <c r="C624" s="102"/>
      <c r="D624" s="90"/>
      <c r="E624" s="102"/>
      <c r="F624" s="102"/>
      <c r="G624" s="102"/>
      <c r="H624" s="102"/>
      <c r="I624" s="98"/>
      <c r="J624" s="102"/>
      <c r="K624" s="94"/>
      <c r="L624" s="94" t="s">
        <v>63</v>
      </c>
      <c r="M624" s="94">
        <f>SUM(M623:M623)</f>
        <v>435500</v>
      </c>
      <c r="N624" s="102"/>
      <c r="O624" s="111"/>
      <c r="P624" s="96"/>
      <c r="Q624" s="111"/>
      <c r="R624" s="111"/>
      <c r="S624" s="97"/>
      <c r="T624" s="102"/>
      <c r="U624" s="102"/>
      <c r="V624" s="102"/>
      <c r="W624" s="94"/>
      <c r="X624" s="98"/>
      <c r="Y624" s="94"/>
      <c r="Z624" s="94"/>
      <c r="AA624" s="89"/>
      <c r="AB624" s="89"/>
      <c r="AC624" s="94"/>
      <c r="AD624" s="94">
        <f>SUM(AD623:AD623)</f>
        <v>435500</v>
      </c>
      <c r="AE624" s="94">
        <f>SUM(AE623:AE623)</f>
        <v>435500</v>
      </c>
      <c r="AF624" s="94"/>
      <c r="AG624" s="94">
        <f>SUM(AG623:AG623)</f>
        <v>0</v>
      </c>
      <c r="AH624" s="94"/>
    </row>
    <row r="625" spans="1:34" s="74" customFormat="1" x14ac:dyDescent="0.55000000000000004">
      <c r="A625" s="108" t="s">
        <v>859</v>
      </c>
      <c r="B625" s="109">
        <v>326</v>
      </c>
      <c r="C625" s="102">
        <v>8496</v>
      </c>
      <c r="D625" s="90" t="s">
        <v>860</v>
      </c>
      <c r="E625" s="102" t="s">
        <v>34</v>
      </c>
      <c r="F625" s="102">
        <v>24130</v>
      </c>
      <c r="G625" s="102">
        <v>0</v>
      </c>
      <c r="H625" s="102">
        <v>1</v>
      </c>
      <c r="I625" s="98">
        <v>38</v>
      </c>
      <c r="J625" s="102" t="s">
        <v>35</v>
      </c>
      <c r="K625" s="94">
        <f>((G625*400)+(H625*100))+I625</f>
        <v>138</v>
      </c>
      <c r="L625" s="94">
        <v>800</v>
      </c>
      <c r="M625" s="94">
        <f>K625*L625</f>
        <v>110400</v>
      </c>
      <c r="N625" s="102">
        <v>1</v>
      </c>
      <c r="O625" s="111" t="s">
        <v>857</v>
      </c>
      <c r="P625" s="96">
        <v>3570800350511</v>
      </c>
      <c r="Q625" s="111" t="s">
        <v>858</v>
      </c>
      <c r="R625" s="111" t="s">
        <v>861</v>
      </c>
      <c r="S625" s="97" t="s">
        <v>862</v>
      </c>
      <c r="T625" s="102" t="s">
        <v>51</v>
      </c>
      <c r="U625" s="102" t="s">
        <v>227</v>
      </c>
      <c r="V625" s="102" t="s">
        <v>52</v>
      </c>
      <c r="W625" s="94">
        <v>170.69</v>
      </c>
      <c r="X625" s="98">
        <v>65.78</v>
      </c>
      <c r="Y625" s="94">
        <v>6750</v>
      </c>
      <c r="Z625" s="94">
        <f>W625*Y625</f>
        <v>1152157.5</v>
      </c>
      <c r="AA625" s="89">
        <v>6</v>
      </c>
      <c r="AB625" s="89">
        <v>14</v>
      </c>
      <c r="AC625" s="94">
        <f>(Z625*(100-AB625))/100</f>
        <v>990855.45</v>
      </c>
      <c r="AD625" s="94">
        <f>IF(AND(AC625="",M625=""),0,IF((AC625=""),M625, IF( (M625=""),AC625,AC625+M625)))</f>
        <v>1101255.45</v>
      </c>
      <c r="AE625" s="94">
        <f>IF( (X625=""),AD625*1,( M625+(SUM(AC625:AC625)) )*(X625/100) )</f>
        <v>724405.83501000004</v>
      </c>
      <c r="AF625" s="94">
        <v>50000000</v>
      </c>
      <c r="AG625" s="94">
        <f>IF((AF625-AE625) &gt; 1,0,IF((AF625-AE625)&lt;0,AE625-AF625,AF625-AE625))</f>
        <v>0</v>
      </c>
      <c r="AH625" s="94">
        <v>0.02</v>
      </c>
    </row>
    <row r="626" spans="1:34" s="74" customFormat="1" x14ac:dyDescent="0.55000000000000004">
      <c r="A626" s="108"/>
      <c r="B626" s="109"/>
      <c r="C626" s="102"/>
      <c r="D626" s="90"/>
      <c r="E626" s="102"/>
      <c r="F626" s="102"/>
      <c r="G626" s="102"/>
      <c r="H626" s="102"/>
      <c r="I626" s="98"/>
      <c r="J626" s="102"/>
      <c r="K626" s="94"/>
      <c r="L626" s="94"/>
      <c r="M626" s="94"/>
      <c r="N626" s="102">
        <v>2</v>
      </c>
      <c r="O626" s="111" t="s">
        <v>857</v>
      </c>
      <c r="P626" s="96">
        <v>3570800350511</v>
      </c>
      <c r="Q626" s="111" t="s">
        <v>858</v>
      </c>
      <c r="R626" s="111" t="s">
        <v>861</v>
      </c>
      <c r="S626" s="97" t="s">
        <v>863</v>
      </c>
      <c r="T626" s="102" t="s">
        <v>51</v>
      </c>
      <c r="U626" s="102" t="s">
        <v>45</v>
      </c>
      <c r="V626" s="102" t="s">
        <v>52</v>
      </c>
      <c r="W626" s="94">
        <v>88.8</v>
      </c>
      <c r="X626" s="98">
        <v>34.22</v>
      </c>
      <c r="Y626" s="94">
        <v>2650</v>
      </c>
      <c r="Z626" s="94">
        <f>W626*Y626</f>
        <v>235320</v>
      </c>
      <c r="AA626" s="89">
        <v>6</v>
      </c>
      <c r="AB626" s="89">
        <v>6</v>
      </c>
      <c r="AC626" s="94">
        <f>(Z626*(100-AB626))/100</f>
        <v>221200.8</v>
      </c>
      <c r="AD626" s="94">
        <f>IF(AND(AC626="",M625=""),0,IF((AC626=""),M625, IF( (M625=""),AC626,AC626+M625)))</f>
        <v>331600.8</v>
      </c>
      <c r="AE626" s="94">
        <f>IF( (X626=""),AD626*1,( M625+(SUM(AC626:AC626)) )*(X626/100) )</f>
        <v>113473.79376</v>
      </c>
      <c r="AF626" s="94">
        <v>50000000</v>
      </c>
      <c r="AG626" s="94">
        <f>IF((AF626-AE626) &gt; 1,0,IF((AF626-AE626)&lt;0,AE626-AF626,AF626-AE626))</f>
        <v>0</v>
      </c>
      <c r="AH626" s="94">
        <v>0.02</v>
      </c>
    </row>
    <row r="627" spans="1:34" s="74" customFormat="1" x14ac:dyDescent="0.55000000000000004">
      <c r="A627" s="108"/>
      <c r="B627" s="109"/>
      <c r="C627" s="102"/>
      <c r="D627" s="90"/>
      <c r="E627" s="102"/>
      <c r="F627" s="102"/>
      <c r="G627" s="102"/>
      <c r="H627" s="102"/>
      <c r="I627" s="98"/>
      <c r="J627" s="102"/>
      <c r="K627" s="94"/>
      <c r="L627" s="94" t="s">
        <v>63</v>
      </c>
      <c r="M627" s="94">
        <f>SUM(M625:M626)</f>
        <v>110400</v>
      </c>
      <c r="N627" s="102"/>
      <c r="O627" s="111"/>
      <c r="P627" s="96"/>
      <c r="Q627" s="111"/>
      <c r="R627" s="111"/>
      <c r="S627" s="97"/>
      <c r="T627" s="102"/>
      <c r="U627" s="102"/>
      <c r="V627" s="102"/>
      <c r="W627" s="94"/>
      <c r="X627" s="98"/>
      <c r="Y627" s="94"/>
      <c r="Z627" s="94"/>
      <c r="AA627" s="89"/>
      <c r="AB627" s="89"/>
      <c r="AC627" s="94"/>
      <c r="AD627" s="94">
        <f>SUM(AD625:AD626)</f>
        <v>1432856.25</v>
      </c>
      <c r="AE627" s="94">
        <f>SUM(AE625:AE626)</f>
        <v>837879.62877000007</v>
      </c>
      <c r="AF627" s="94"/>
      <c r="AG627" s="94">
        <f>SUM(AG625:AG626)</f>
        <v>0</v>
      </c>
      <c r="AH627" s="94"/>
    </row>
    <row r="628" spans="1:34" s="74" customFormat="1" x14ac:dyDescent="0.55000000000000004">
      <c r="A628" s="108" t="s">
        <v>866</v>
      </c>
      <c r="B628" s="109">
        <v>327</v>
      </c>
      <c r="C628" s="102">
        <v>7452</v>
      </c>
      <c r="D628" s="90" t="s">
        <v>867</v>
      </c>
      <c r="E628" s="102" t="s">
        <v>34</v>
      </c>
      <c r="F628" s="102">
        <v>7182</v>
      </c>
      <c r="G628" s="102">
        <v>0</v>
      </c>
      <c r="H628" s="102">
        <v>2</v>
      </c>
      <c r="I628" s="98">
        <v>78.099999999999994</v>
      </c>
      <c r="J628" s="102" t="s">
        <v>35</v>
      </c>
      <c r="K628" s="94">
        <f>((G628*400)+(H628*100))+I628</f>
        <v>278.10000000000002</v>
      </c>
      <c r="L628" s="94">
        <v>1650</v>
      </c>
      <c r="M628" s="94">
        <f>K628*L628</f>
        <v>458865.00000000006</v>
      </c>
      <c r="N628" s="102">
        <v>1</v>
      </c>
      <c r="O628" s="111" t="s">
        <v>864</v>
      </c>
      <c r="P628" s="96">
        <v>3570800358244</v>
      </c>
      <c r="Q628" s="111" t="s">
        <v>865</v>
      </c>
      <c r="R628" s="111" t="s">
        <v>868</v>
      </c>
      <c r="S628" s="97"/>
      <c r="T628" s="102" t="s">
        <v>51</v>
      </c>
      <c r="U628" s="102" t="s">
        <v>45</v>
      </c>
      <c r="V628" s="102" t="s">
        <v>52</v>
      </c>
      <c r="W628" s="94">
        <v>108</v>
      </c>
      <c r="X628" s="98">
        <v>24.91</v>
      </c>
      <c r="Y628" s="94">
        <v>6750</v>
      </c>
      <c r="Z628" s="94">
        <f>W628*Y628</f>
        <v>729000</v>
      </c>
      <c r="AA628" s="89">
        <v>6</v>
      </c>
      <c r="AB628" s="89">
        <v>6</v>
      </c>
      <c r="AC628" s="94">
        <f>(Z628*(100-AB628))/100</f>
        <v>685260</v>
      </c>
      <c r="AD628" s="94">
        <f>IF(AND(AC628="",M628=""),0,IF((AC628=""),M628, IF( (M628=""),AC628,AC628+M628)))</f>
        <v>1144125</v>
      </c>
      <c r="AE628" s="94">
        <f>IF( (X628=""),AD628*1,( M628+(SUM(AC628:AC628)) )*(X628/100) )</f>
        <v>285001.53749999998</v>
      </c>
      <c r="AF628" s="94">
        <v>50000000</v>
      </c>
      <c r="AG628" s="94">
        <f>IF((AF628-AE628) &gt; 1,0,IF((AF628-AE628)&lt;0,AE628-AF628,AF628-AE628))</f>
        <v>0</v>
      </c>
      <c r="AH628" s="94">
        <v>0.02</v>
      </c>
    </row>
    <row r="629" spans="1:34" s="74" customFormat="1" x14ac:dyDescent="0.55000000000000004">
      <c r="A629" s="108"/>
      <c r="B629" s="109"/>
      <c r="C629" s="102"/>
      <c r="D629" s="90"/>
      <c r="E629" s="102"/>
      <c r="F629" s="102"/>
      <c r="G629" s="102"/>
      <c r="H629" s="102"/>
      <c r="I629" s="98"/>
      <c r="J629" s="102"/>
      <c r="K629" s="94"/>
      <c r="L629" s="94"/>
      <c r="M629" s="94"/>
      <c r="N629" s="102">
        <v>2</v>
      </c>
      <c r="O629" s="111" t="s">
        <v>864</v>
      </c>
      <c r="P629" s="96">
        <v>3570800358244</v>
      </c>
      <c r="Q629" s="111" t="s">
        <v>865</v>
      </c>
      <c r="R629" s="111" t="s">
        <v>868</v>
      </c>
      <c r="S629" s="97"/>
      <c r="T629" s="102" t="s">
        <v>51</v>
      </c>
      <c r="U629" s="102" t="s">
        <v>227</v>
      </c>
      <c r="V629" s="102" t="s">
        <v>52</v>
      </c>
      <c r="W629" s="94">
        <v>306</v>
      </c>
      <c r="X629" s="98">
        <v>70.58</v>
      </c>
      <c r="Y629" s="94">
        <v>6750</v>
      </c>
      <c r="Z629" s="94">
        <f>W629*Y629</f>
        <v>2065500</v>
      </c>
      <c r="AA629" s="89">
        <v>11</v>
      </c>
      <c r="AB629" s="89">
        <v>34</v>
      </c>
      <c r="AC629" s="94">
        <f>(Z629*(100-AB629))/100</f>
        <v>1363230</v>
      </c>
      <c r="AD629" s="94">
        <f>IF(AND(AC629="",M628=""),0,IF((AC629=""),M628, IF( (M628=""),AC629,AC629+M628)))</f>
        <v>1822095</v>
      </c>
      <c r="AE629" s="94">
        <f>IF( (X629=""),AD629*1,( M628+(SUM(AC629:AC629)) )*(X629/100) )</f>
        <v>1286034.6510000001</v>
      </c>
      <c r="AF629" s="94">
        <v>50000000</v>
      </c>
      <c r="AG629" s="94">
        <f>IF((AF629-AE629) &gt; 1,0,IF((AF629-AE629)&lt;0,AE629-AF629,AF629-AE629))</f>
        <v>0</v>
      </c>
      <c r="AH629" s="94">
        <v>0.02</v>
      </c>
    </row>
    <row r="630" spans="1:34" s="74" customFormat="1" x14ac:dyDescent="0.55000000000000004">
      <c r="A630" s="108"/>
      <c r="B630" s="109"/>
      <c r="C630" s="102"/>
      <c r="D630" s="90"/>
      <c r="E630" s="102"/>
      <c r="F630" s="102"/>
      <c r="G630" s="102"/>
      <c r="H630" s="102"/>
      <c r="I630" s="98"/>
      <c r="J630" s="102"/>
      <c r="K630" s="94"/>
      <c r="L630" s="94"/>
      <c r="M630" s="94"/>
      <c r="N630" s="102">
        <v>3</v>
      </c>
      <c r="O630" s="111" t="s">
        <v>864</v>
      </c>
      <c r="P630" s="96">
        <v>3570800358244</v>
      </c>
      <c r="Q630" s="111" t="s">
        <v>865</v>
      </c>
      <c r="R630" s="111" t="s">
        <v>868</v>
      </c>
      <c r="S630" s="97" t="s">
        <v>869</v>
      </c>
      <c r="T630" s="102" t="s">
        <v>55</v>
      </c>
      <c r="U630" s="102" t="s">
        <v>45</v>
      </c>
      <c r="V630" s="102" t="s">
        <v>52</v>
      </c>
      <c r="W630" s="94">
        <v>19.52</v>
      </c>
      <c r="X630" s="98">
        <v>4.5</v>
      </c>
      <c r="Y630" s="94">
        <v>2650</v>
      </c>
      <c r="Z630" s="94">
        <f>W630*Y630</f>
        <v>51728</v>
      </c>
      <c r="AA630" s="89">
        <v>6</v>
      </c>
      <c r="AB630" s="89">
        <v>6</v>
      </c>
      <c r="AC630" s="94">
        <f>(Z630*(100-AB630))/100</f>
        <v>48624.32</v>
      </c>
      <c r="AD630" s="94">
        <f>IF(AND(AC630="",M628=""),0,IF((AC630=""),M628, IF( (M628=""),AC630,AC630+M628)))</f>
        <v>507489.32000000007</v>
      </c>
      <c r="AE630" s="94">
        <f>IF( (X630=""),AD630*1,( M628+(SUM(AC630:AC630)) )*(X630/100) )</f>
        <v>22837.019400000001</v>
      </c>
      <c r="AF630" s="94">
        <v>50000000</v>
      </c>
      <c r="AG630" s="94">
        <f>IF((AF630-AE630) &gt; 1,0,IF((AF630-AE630)&lt;0,AE630-AF630,AF630-AE630))</f>
        <v>0</v>
      </c>
      <c r="AH630" s="94">
        <v>0.02</v>
      </c>
    </row>
    <row r="631" spans="1:34" s="74" customFormat="1" x14ac:dyDescent="0.55000000000000004">
      <c r="A631" s="108"/>
      <c r="B631" s="109">
        <v>328</v>
      </c>
      <c r="C631" s="102">
        <v>6475</v>
      </c>
      <c r="D631" s="90" t="s">
        <v>870</v>
      </c>
      <c r="E631" s="102" t="s">
        <v>34</v>
      </c>
      <c r="F631" s="102">
        <v>25560</v>
      </c>
      <c r="G631" s="102">
        <v>5</v>
      </c>
      <c r="H631" s="102">
        <v>1</v>
      </c>
      <c r="I631" s="98">
        <v>29.5</v>
      </c>
      <c r="J631" s="102" t="s">
        <v>38</v>
      </c>
      <c r="K631" s="94">
        <f>((G631*400)+(H631*100))+I631</f>
        <v>2129.5</v>
      </c>
      <c r="L631" s="94">
        <v>225</v>
      </c>
      <c r="M631" s="94">
        <f>K631*L631</f>
        <v>479137.5</v>
      </c>
      <c r="N631" s="102"/>
      <c r="O631" s="111"/>
      <c r="P631" s="96"/>
      <c r="Q631" s="111"/>
      <c r="R631" s="111"/>
      <c r="S631" s="97"/>
      <c r="T631" s="102"/>
      <c r="U631" s="102"/>
      <c r="V631" s="102"/>
      <c r="W631" s="94"/>
      <c r="X631" s="98"/>
      <c r="Y631" s="94"/>
      <c r="Z631" s="94"/>
      <c r="AA631" s="89"/>
      <c r="AB631" s="89"/>
      <c r="AC631" s="94"/>
      <c r="AD631" s="94">
        <f>IF(AND(AC631="",M631=""),0,IF((AC631=""),M631,IF((M631=""),AC631,AC631+M631)))</f>
        <v>479137.5</v>
      </c>
      <c r="AE631" s="94">
        <f>IF( (X631=""),AD631*1,AD631*(X631/100) )</f>
        <v>479137.5</v>
      </c>
      <c r="AF631" s="94">
        <v>50000000</v>
      </c>
      <c r="AG631" s="94">
        <f>IF((AF631-AE631) &gt; 1,0,IF((AF631-AE631)&lt;0,AE631-AF631,AF631-AE631))</f>
        <v>0</v>
      </c>
      <c r="AH631" s="94">
        <v>0.01</v>
      </c>
    </row>
    <row r="632" spans="1:34" s="74" customFormat="1" x14ac:dyDescent="0.55000000000000004">
      <c r="A632" s="108"/>
      <c r="B632" s="109"/>
      <c r="C632" s="102"/>
      <c r="D632" s="90"/>
      <c r="E632" s="102"/>
      <c r="F632" s="102"/>
      <c r="G632" s="102"/>
      <c r="H632" s="102"/>
      <c r="I632" s="98"/>
      <c r="J632" s="102"/>
      <c r="K632" s="94"/>
      <c r="L632" s="94" t="s">
        <v>63</v>
      </c>
      <c r="M632" s="94">
        <f>SUM(M628:M631)</f>
        <v>938002.5</v>
      </c>
      <c r="N632" s="102"/>
      <c r="O632" s="111"/>
      <c r="P632" s="96"/>
      <c r="Q632" s="111"/>
      <c r="R632" s="111"/>
      <c r="S632" s="97"/>
      <c r="T632" s="102"/>
      <c r="U632" s="102"/>
      <c r="V632" s="102"/>
      <c r="W632" s="94"/>
      <c r="X632" s="98"/>
      <c r="Y632" s="94"/>
      <c r="Z632" s="94"/>
      <c r="AA632" s="89"/>
      <c r="AB632" s="89"/>
      <c r="AC632" s="94"/>
      <c r="AD632" s="94">
        <f>SUM(AD628:AD631)</f>
        <v>3952846.8200000003</v>
      </c>
      <c r="AE632" s="94">
        <f>SUM(AE628:AE631)</f>
        <v>2073010.7079000003</v>
      </c>
      <c r="AF632" s="94"/>
      <c r="AG632" s="94">
        <f>SUM(AG628:AG631)</f>
        <v>0</v>
      </c>
      <c r="AH632" s="94"/>
    </row>
    <row r="633" spans="1:34" s="99" customFormat="1" x14ac:dyDescent="0.55000000000000004">
      <c r="A633" s="107" t="s">
        <v>873</v>
      </c>
      <c r="B633" s="102">
        <v>329</v>
      </c>
      <c r="C633" s="102">
        <v>7841</v>
      </c>
      <c r="D633" s="90" t="s">
        <v>874</v>
      </c>
      <c r="E633" s="102" t="s">
        <v>34</v>
      </c>
      <c r="F633" s="102">
        <v>1636</v>
      </c>
      <c r="G633" s="102">
        <v>0</v>
      </c>
      <c r="H633" s="102">
        <v>1</v>
      </c>
      <c r="I633" s="98">
        <v>51</v>
      </c>
      <c r="J633" s="102" t="s">
        <v>62</v>
      </c>
      <c r="K633" s="94">
        <f>((G633*400)+(H633*100))+I633</f>
        <v>151</v>
      </c>
      <c r="L633" s="94">
        <v>1900</v>
      </c>
      <c r="M633" s="94">
        <f>K633*L633</f>
        <v>286900</v>
      </c>
      <c r="N633" s="102">
        <v>1</v>
      </c>
      <c r="O633" s="111" t="s">
        <v>871</v>
      </c>
      <c r="P633" s="96">
        <v>3540400273764</v>
      </c>
      <c r="Q633" s="111" t="s">
        <v>872</v>
      </c>
      <c r="R633" s="111" t="s">
        <v>875</v>
      </c>
      <c r="S633" s="97" t="s">
        <v>876</v>
      </c>
      <c r="T633" s="102" t="s">
        <v>95</v>
      </c>
      <c r="U633" s="102" t="s">
        <v>45</v>
      </c>
      <c r="V633" s="102" t="s">
        <v>75</v>
      </c>
      <c r="W633" s="94">
        <v>272.64999999999998</v>
      </c>
      <c r="X633" s="98">
        <v>97.85</v>
      </c>
      <c r="Y633" s="94">
        <v>5500</v>
      </c>
      <c r="Z633" s="94">
        <f>W633*Y633</f>
        <v>1499574.9999999998</v>
      </c>
      <c r="AA633" s="89">
        <v>30</v>
      </c>
      <c r="AB633" s="89">
        <v>50</v>
      </c>
      <c r="AC633" s="94">
        <f>(Z633*(100-AB633))/100</f>
        <v>749787.49999999988</v>
      </c>
      <c r="AD633" s="94">
        <f>IF(AND(AC633="",M633=""),0,IF((AC633=""),M633, IF( (M633=""),AC633,SUM(AC633:AC634)+M633)))</f>
        <v>1056937.5</v>
      </c>
      <c r="AE633" s="94">
        <f>IF( (X633=""),AD633*1,AD633*(X633/100) )</f>
        <v>1034213.3437499999</v>
      </c>
      <c r="AF633" s="94">
        <v>0</v>
      </c>
      <c r="AG633" s="94">
        <f>IF((AF633-AE633) &gt; 1,0,IF((AF633-AE633)&lt;0,AE633-AF633,AF633-AE633))</f>
        <v>1034213.3437499999</v>
      </c>
      <c r="AH633" s="94">
        <v>0.3</v>
      </c>
    </row>
    <row r="634" spans="1:34" s="99" customFormat="1" x14ac:dyDescent="0.55000000000000004">
      <c r="A634" s="107"/>
      <c r="B634" s="102"/>
      <c r="C634" s="102"/>
      <c r="D634" s="90"/>
      <c r="E634" s="102"/>
      <c r="F634" s="102"/>
      <c r="G634" s="102"/>
      <c r="H634" s="102"/>
      <c r="I634" s="98"/>
      <c r="J634" s="102"/>
      <c r="K634" s="94"/>
      <c r="L634" s="94"/>
      <c r="M634" s="94"/>
      <c r="N634" s="102">
        <v>2</v>
      </c>
      <c r="O634" s="111" t="s">
        <v>871</v>
      </c>
      <c r="P634" s="96">
        <v>3540400273764</v>
      </c>
      <c r="Q634" s="111" t="s">
        <v>872</v>
      </c>
      <c r="R634" s="111" t="s">
        <v>875</v>
      </c>
      <c r="S634" s="97" t="s">
        <v>877</v>
      </c>
      <c r="T634" s="102" t="s">
        <v>15277</v>
      </c>
      <c r="U634" s="102" t="s">
        <v>45</v>
      </c>
      <c r="V634" s="102" t="s">
        <v>75</v>
      </c>
      <c r="W634" s="94">
        <v>6</v>
      </c>
      <c r="X634" s="98">
        <v>2.15</v>
      </c>
      <c r="Y634" s="94">
        <v>6750</v>
      </c>
      <c r="Z634" s="94">
        <f>W634*Y634</f>
        <v>40500</v>
      </c>
      <c r="AA634" s="89">
        <v>30</v>
      </c>
      <c r="AB634" s="89">
        <v>50</v>
      </c>
      <c r="AC634" s="94">
        <f>(Z634*(100-AB634))/100</f>
        <v>20250</v>
      </c>
      <c r="AD634" s="94">
        <f>IF(AND(AC634="",M633=""),0,IF((AC634=""),M633, IF( (M633=""),AC634,SUM(AC633:AC634)+M633)))</f>
        <v>1056937.5</v>
      </c>
      <c r="AE634" s="94">
        <f t="shared" ref="AE634:AE645" si="80">IF( (X634=""),AD634*1,AD634*(X634/100) )</f>
        <v>22724.15625</v>
      </c>
      <c r="AF634" s="94">
        <v>0</v>
      </c>
      <c r="AG634" s="94">
        <f t="shared" ref="AG634:AG645" si="81">IF((AF634-AE634) &gt; 1,0,IF((AF634-AE634)&lt;0,AE634-AF634,AF634-AE634))</f>
        <v>22724.15625</v>
      </c>
      <c r="AH634" s="94">
        <v>0.3</v>
      </c>
    </row>
    <row r="635" spans="1:34" s="99" customFormat="1" x14ac:dyDescent="0.55000000000000004">
      <c r="A635" s="107"/>
      <c r="B635" s="102">
        <v>330</v>
      </c>
      <c r="C635" s="102">
        <v>7842</v>
      </c>
      <c r="D635" s="90" t="s">
        <v>878</v>
      </c>
      <c r="E635" s="102" t="s">
        <v>34</v>
      </c>
      <c r="F635" s="102">
        <v>1637</v>
      </c>
      <c r="G635" s="102">
        <v>0</v>
      </c>
      <c r="H635" s="102">
        <v>0</v>
      </c>
      <c r="I635" s="98">
        <v>37</v>
      </c>
      <c r="J635" s="102" t="s">
        <v>62</v>
      </c>
      <c r="K635" s="94">
        <f>((G635*400)+(H635*100))+I635</f>
        <v>37</v>
      </c>
      <c r="L635" s="94">
        <v>375</v>
      </c>
      <c r="M635" s="94">
        <f>K635*L635</f>
        <v>13875</v>
      </c>
      <c r="N635" s="102"/>
      <c r="O635" s="111"/>
      <c r="P635" s="96"/>
      <c r="Q635" s="111"/>
      <c r="R635" s="111"/>
      <c r="S635" s="97"/>
      <c r="T635" s="102"/>
      <c r="U635" s="102"/>
      <c r="V635" s="102"/>
      <c r="W635" s="94">
        <f>SUM(W633:W634)</f>
        <v>278.64999999999998</v>
      </c>
      <c r="X635" s="98">
        <f>SUM(X633:X634)</f>
        <v>100</v>
      </c>
      <c r="Y635" s="94"/>
      <c r="Z635" s="94"/>
      <c r="AA635" s="89"/>
      <c r="AB635" s="89"/>
      <c r="AC635" s="94"/>
      <c r="AD635" s="94">
        <f>IF(AND(AC635="",M635=""),0,IF((AC635=""),M635,IF((M635=""),AC635,AC635+M635)))</f>
        <v>13875</v>
      </c>
      <c r="AE635" s="94">
        <f t="shared" si="80"/>
        <v>13875</v>
      </c>
      <c r="AF635" s="94">
        <v>0</v>
      </c>
      <c r="AG635" s="94">
        <f t="shared" si="81"/>
        <v>13875</v>
      </c>
      <c r="AH635" s="94">
        <v>0.3</v>
      </c>
    </row>
    <row r="636" spans="1:34" s="99" customFormat="1" x14ac:dyDescent="0.55000000000000004">
      <c r="A636" s="107"/>
      <c r="B636" s="102">
        <v>331</v>
      </c>
      <c r="C636" s="102">
        <v>8284</v>
      </c>
      <c r="D636" s="90" t="s">
        <v>879</v>
      </c>
      <c r="E636" s="102" t="s">
        <v>34</v>
      </c>
      <c r="F636" s="102">
        <v>6286</v>
      </c>
      <c r="G636" s="102">
        <v>1</v>
      </c>
      <c r="H636" s="102">
        <v>0</v>
      </c>
      <c r="I636" s="98">
        <v>74</v>
      </c>
      <c r="J636" s="102" t="s">
        <v>62</v>
      </c>
      <c r="K636" s="94">
        <f>((G636*400)+(H636*100))+I636</f>
        <v>474</v>
      </c>
      <c r="L636" s="94">
        <v>4800</v>
      </c>
      <c r="M636" s="94">
        <f>K636*L636</f>
        <v>2275200</v>
      </c>
      <c r="N636" s="102">
        <v>1</v>
      </c>
      <c r="O636" s="111" t="s">
        <v>871</v>
      </c>
      <c r="P636" s="96">
        <v>3540400273764</v>
      </c>
      <c r="Q636" s="111" t="s">
        <v>872</v>
      </c>
      <c r="R636" s="111" t="s">
        <v>875</v>
      </c>
      <c r="S636" s="97"/>
      <c r="T636" s="102" t="s">
        <v>15158</v>
      </c>
      <c r="U636" s="102" t="s">
        <v>45</v>
      </c>
      <c r="V636" s="102" t="s">
        <v>75</v>
      </c>
      <c r="W636" s="94">
        <v>90</v>
      </c>
      <c r="X636" s="98">
        <v>17.329999999999998</v>
      </c>
      <c r="Y636" s="94">
        <v>2650</v>
      </c>
      <c r="Z636" s="94">
        <f t="shared" ref="Z636:Z645" si="82">W636*Y636</f>
        <v>238500</v>
      </c>
      <c r="AA636" s="89">
        <v>18</v>
      </c>
      <c r="AB636" s="89">
        <v>26</v>
      </c>
      <c r="AC636" s="94">
        <f t="shared" ref="AC636:AC645" si="83">(Z636*(100-AB636))/100</f>
        <v>176490</v>
      </c>
      <c r="AD636" s="94">
        <f>IF(AND(AC636="",M636=""),0,IF((AC636=""),M636, IF( (M636=""),AC636,SUM(AC636:AC639)+M636)))</f>
        <v>3669152.8</v>
      </c>
      <c r="AE636" s="94">
        <f t="shared" si="80"/>
        <v>635864.1802399999</v>
      </c>
      <c r="AF636" s="94">
        <v>0</v>
      </c>
      <c r="AG636" s="94">
        <f t="shared" si="81"/>
        <v>635864.1802399999</v>
      </c>
      <c r="AH636" s="94">
        <v>0.3</v>
      </c>
    </row>
    <row r="637" spans="1:34" s="99" customFormat="1" x14ac:dyDescent="0.55000000000000004">
      <c r="A637" s="107"/>
      <c r="B637" s="102"/>
      <c r="C637" s="102"/>
      <c r="D637" s="90"/>
      <c r="E637" s="102"/>
      <c r="F637" s="102"/>
      <c r="G637" s="102"/>
      <c r="H637" s="102"/>
      <c r="I637" s="98"/>
      <c r="J637" s="102"/>
      <c r="K637" s="94"/>
      <c r="L637" s="94"/>
      <c r="M637" s="94"/>
      <c r="N637" s="102">
        <v>2</v>
      </c>
      <c r="O637" s="111" t="s">
        <v>871</v>
      </c>
      <c r="P637" s="96">
        <v>3540400273764</v>
      </c>
      <c r="Q637" s="111" t="s">
        <v>872</v>
      </c>
      <c r="R637" s="111" t="s">
        <v>875</v>
      </c>
      <c r="S637" s="97"/>
      <c r="T637" s="102" t="s">
        <v>15158</v>
      </c>
      <c r="U637" s="102" t="s">
        <v>45</v>
      </c>
      <c r="V637" s="102" t="s">
        <v>75</v>
      </c>
      <c r="W637" s="94">
        <v>30.8</v>
      </c>
      <c r="X637" s="98">
        <v>5.93</v>
      </c>
      <c r="Y637" s="94">
        <v>2650</v>
      </c>
      <c r="Z637" s="94">
        <f t="shared" si="82"/>
        <v>81620</v>
      </c>
      <c r="AA637" s="89">
        <v>18</v>
      </c>
      <c r="AB637" s="89">
        <v>26</v>
      </c>
      <c r="AC637" s="94">
        <f t="shared" si="83"/>
        <v>60398.8</v>
      </c>
      <c r="AD637" s="94">
        <f>IF(AND(AC637="",M636=""),0,IF((AC637=""),M636, IF( (M636=""),AC637,SUM(AC636:AC639)+M636)))</f>
        <v>3669152.8</v>
      </c>
      <c r="AE637" s="94">
        <f t="shared" si="80"/>
        <v>217580.76103999998</v>
      </c>
      <c r="AF637" s="94">
        <v>0</v>
      </c>
      <c r="AG637" s="94">
        <f t="shared" si="81"/>
        <v>217580.76103999998</v>
      </c>
      <c r="AH637" s="94">
        <v>0.3</v>
      </c>
    </row>
    <row r="638" spans="1:34" s="99" customFormat="1" x14ac:dyDescent="0.55000000000000004">
      <c r="A638" s="107"/>
      <c r="B638" s="102"/>
      <c r="C638" s="102"/>
      <c r="D638" s="90"/>
      <c r="E638" s="102"/>
      <c r="F638" s="102"/>
      <c r="G638" s="102"/>
      <c r="H638" s="102"/>
      <c r="I638" s="98"/>
      <c r="J638" s="102"/>
      <c r="K638" s="94"/>
      <c r="L638" s="94"/>
      <c r="M638" s="94"/>
      <c r="N638" s="102">
        <v>3</v>
      </c>
      <c r="O638" s="111" t="s">
        <v>871</v>
      </c>
      <c r="P638" s="96">
        <v>3540400273764</v>
      </c>
      <c r="Q638" s="111" t="s">
        <v>872</v>
      </c>
      <c r="R638" s="111" t="s">
        <v>875</v>
      </c>
      <c r="S638" s="97" t="s">
        <v>880</v>
      </c>
      <c r="T638" s="102" t="s">
        <v>492</v>
      </c>
      <c r="U638" s="102" t="s">
        <v>45</v>
      </c>
      <c r="V638" s="102" t="s">
        <v>75</v>
      </c>
      <c r="W638" s="94">
        <v>336</v>
      </c>
      <c r="X638" s="98">
        <v>64.72</v>
      </c>
      <c r="Y638" s="94">
        <v>3400</v>
      </c>
      <c r="Z638" s="94">
        <f t="shared" si="82"/>
        <v>1142400</v>
      </c>
      <c r="AA638" s="89">
        <v>18</v>
      </c>
      <c r="AB638" s="89">
        <v>26</v>
      </c>
      <c r="AC638" s="94">
        <f t="shared" si="83"/>
        <v>845376</v>
      </c>
      <c r="AD638" s="94">
        <f>IF(AND(AC638="",M636=""),0,IF((AC638=""),M636, IF( (M636=""),AC638,SUM(AC636:AC639)+M636)))</f>
        <v>3669152.8</v>
      </c>
      <c r="AE638" s="94">
        <f t="shared" si="80"/>
        <v>2374675.6921600001</v>
      </c>
      <c r="AF638" s="94">
        <v>0</v>
      </c>
      <c r="AG638" s="94">
        <f t="shared" si="81"/>
        <v>2374675.6921600001</v>
      </c>
      <c r="AH638" s="94">
        <v>0.3</v>
      </c>
    </row>
    <row r="639" spans="1:34" s="99" customFormat="1" x14ac:dyDescent="0.55000000000000004">
      <c r="A639" s="107"/>
      <c r="B639" s="102"/>
      <c r="C639" s="102"/>
      <c r="D639" s="90"/>
      <c r="E639" s="102"/>
      <c r="F639" s="102"/>
      <c r="G639" s="102"/>
      <c r="H639" s="102"/>
      <c r="I639" s="98"/>
      <c r="J639" s="102"/>
      <c r="K639" s="94"/>
      <c r="L639" s="94"/>
      <c r="M639" s="94"/>
      <c r="N639" s="102">
        <v>4</v>
      </c>
      <c r="O639" s="111" t="s">
        <v>871</v>
      </c>
      <c r="P639" s="96">
        <v>3540400273764</v>
      </c>
      <c r="Q639" s="111" t="s">
        <v>872</v>
      </c>
      <c r="R639" s="111" t="s">
        <v>875</v>
      </c>
      <c r="S639" s="97" t="s">
        <v>881</v>
      </c>
      <c r="T639" s="102" t="s">
        <v>51</v>
      </c>
      <c r="U639" s="102" t="s">
        <v>45</v>
      </c>
      <c r="V639" s="102" t="s">
        <v>75</v>
      </c>
      <c r="W639" s="94">
        <v>62.4</v>
      </c>
      <c r="X639" s="98">
        <v>12.02</v>
      </c>
      <c r="Y639" s="94">
        <v>6750</v>
      </c>
      <c r="Z639" s="94">
        <f t="shared" si="82"/>
        <v>421200</v>
      </c>
      <c r="AA639" s="89">
        <v>18</v>
      </c>
      <c r="AB639" s="89">
        <v>26</v>
      </c>
      <c r="AC639" s="94">
        <f t="shared" si="83"/>
        <v>311688</v>
      </c>
      <c r="AD639" s="94">
        <f>IF(AND(AC639="",M636=""),0,IF((AC639=""),M636, IF( (M636=""),AC639,SUM(AC636:AC639)+M636)))</f>
        <v>3669152.8</v>
      </c>
      <c r="AE639" s="94">
        <f t="shared" si="80"/>
        <v>441032.16655999998</v>
      </c>
      <c r="AF639" s="94">
        <v>0</v>
      </c>
      <c r="AG639" s="94">
        <f t="shared" si="81"/>
        <v>441032.16655999998</v>
      </c>
      <c r="AH639" s="94">
        <v>0.3</v>
      </c>
    </row>
    <row r="640" spans="1:34" s="99" customFormat="1" x14ac:dyDescent="0.55000000000000004">
      <c r="A640" s="107"/>
      <c r="B640" s="102">
        <v>332</v>
      </c>
      <c r="C640" s="102">
        <v>8287</v>
      </c>
      <c r="D640" s="90" t="s">
        <v>882</v>
      </c>
      <c r="E640" s="102" t="s">
        <v>34</v>
      </c>
      <c r="F640" s="102">
        <v>16274</v>
      </c>
      <c r="G640" s="102">
        <v>0</v>
      </c>
      <c r="H640" s="102">
        <v>1</v>
      </c>
      <c r="I640" s="98">
        <v>11</v>
      </c>
      <c r="J640" s="102" t="s">
        <v>62</v>
      </c>
      <c r="K640" s="94">
        <f>((G640*400)+(H640*100))+I640</f>
        <v>111</v>
      </c>
      <c r="L640" s="94">
        <v>4800</v>
      </c>
      <c r="M640" s="94">
        <f>K640*L640</f>
        <v>532800</v>
      </c>
      <c r="N640" s="102">
        <v>1</v>
      </c>
      <c r="O640" s="111" t="s">
        <v>871</v>
      </c>
      <c r="P640" s="96">
        <v>3540400273764</v>
      </c>
      <c r="Q640" s="111" t="s">
        <v>872</v>
      </c>
      <c r="R640" s="111" t="s">
        <v>875</v>
      </c>
      <c r="S640" s="97"/>
      <c r="T640" s="102" t="s">
        <v>51</v>
      </c>
      <c r="U640" s="102" t="s">
        <v>45</v>
      </c>
      <c r="V640" s="102" t="s">
        <v>15268</v>
      </c>
      <c r="W640" s="94">
        <v>53.9</v>
      </c>
      <c r="X640" s="98">
        <v>19.54</v>
      </c>
      <c r="Y640" s="94">
        <v>6750</v>
      </c>
      <c r="Z640" s="94">
        <f t="shared" si="82"/>
        <v>363825</v>
      </c>
      <c r="AA640" s="89">
        <v>18</v>
      </c>
      <c r="AB640" s="89">
        <v>26</v>
      </c>
      <c r="AC640" s="94">
        <f t="shared" si="83"/>
        <v>269230.5</v>
      </c>
      <c r="AD640" s="94">
        <f>IF(AND(AC640="",M640=""),0,IF((AC640=""),M640, IF( (M640=""),AC640,SUM(AC640:AC642)+M640)))</f>
        <v>1374124.5</v>
      </c>
      <c r="AE640" s="94">
        <f t="shared" si="80"/>
        <v>268503.92729999998</v>
      </c>
      <c r="AF640" s="94">
        <v>0</v>
      </c>
      <c r="AG640" s="94">
        <f t="shared" si="81"/>
        <v>268503.92729999998</v>
      </c>
      <c r="AH640" s="94">
        <v>0.02</v>
      </c>
    </row>
    <row r="641" spans="1:34" s="99" customFormat="1" x14ac:dyDescent="0.55000000000000004">
      <c r="A641" s="107"/>
      <c r="B641" s="102"/>
      <c r="C641" s="102"/>
      <c r="D641" s="90"/>
      <c r="E641" s="102"/>
      <c r="F641" s="102"/>
      <c r="G641" s="102"/>
      <c r="H641" s="102"/>
      <c r="I641" s="98"/>
      <c r="J641" s="102"/>
      <c r="K641" s="94"/>
      <c r="L641" s="94"/>
      <c r="M641" s="94"/>
      <c r="N641" s="102">
        <v>2</v>
      </c>
      <c r="O641" s="111" t="s">
        <v>871</v>
      </c>
      <c r="P641" s="96">
        <v>3540400273764</v>
      </c>
      <c r="Q641" s="111" t="s">
        <v>872</v>
      </c>
      <c r="R641" s="111" t="s">
        <v>875</v>
      </c>
      <c r="S641" s="97"/>
      <c r="T641" s="102" t="s">
        <v>343</v>
      </c>
      <c r="U641" s="102" t="s">
        <v>45</v>
      </c>
      <c r="V641" s="102" t="s">
        <v>15295</v>
      </c>
      <c r="W641" s="94">
        <v>156</v>
      </c>
      <c r="X641" s="98">
        <v>56.54</v>
      </c>
      <c r="Y641" s="94">
        <v>2100</v>
      </c>
      <c r="Z641" s="94">
        <f t="shared" si="82"/>
        <v>327600</v>
      </c>
      <c r="AA641" s="89">
        <v>18</v>
      </c>
      <c r="AB641" s="89">
        <v>26</v>
      </c>
      <c r="AC641" s="94">
        <f t="shared" si="83"/>
        <v>242424</v>
      </c>
      <c r="AD641" s="94">
        <f>IF(AND(AC641="",M640=""),0,IF((AC641=""),M640, IF( (M640=""),AC641,SUM(AC640:AC642)+M640)))</f>
        <v>1374124.5</v>
      </c>
      <c r="AE641" s="94">
        <f t="shared" si="80"/>
        <v>776929.99230000004</v>
      </c>
      <c r="AF641" s="94">
        <v>0</v>
      </c>
      <c r="AG641" s="94">
        <f t="shared" si="81"/>
        <v>776929.99230000004</v>
      </c>
      <c r="AH641" s="94">
        <v>0.02</v>
      </c>
    </row>
    <row r="642" spans="1:34" s="99" customFormat="1" x14ac:dyDescent="0.55000000000000004">
      <c r="A642" s="107"/>
      <c r="B642" s="102"/>
      <c r="C642" s="102"/>
      <c r="D642" s="90"/>
      <c r="E642" s="102"/>
      <c r="F642" s="102"/>
      <c r="G642" s="102"/>
      <c r="H642" s="102"/>
      <c r="I642" s="98"/>
      <c r="J642" s="102"/>
      <c r="K642" s="94"/>
      <c r="L642" s="94"/>
      <c r="M642" s="94"/>
      <c r="N642" s="102">
        <v>3</v>
      </c>
      <c r="O642" s="111" t="s">
        <v>871</v>
      </c>
      <c r="P642" s="96">
        <v>3540400273764</v>
      </c>
      <c r="Q642" s="111" t="s">
        <v>872</v>
      </c>
      <c r="R642" s="111" t="s">
        <v>875</v>
      </c>
      <c r="S642" s="97" t="s">
        <v>883</v>
      </c>
      <c r="T642" s="102" t="s">
        <v>51</v>
      </c>
      <c r="U642" s="102" t="s">
        <v>45</v>
      </c>
      <c r="V642" s="102" t="s">
        <v>15268</v>
      </c>
      <c r="W642" s="94">
        <v>66</v>
      </c>
      <c r="X642" s="98">
        <v>23.92</v>
      </c>
      <c r="Y642" s="94">
        <v>6750</v>
      </c>
      <c r="Z642" s="94">
        <f t="shared" si="82"/>
        <v>445500</v>
      </c>
      <c r="AA642" s="89">
        <v>18</v>
      </c>
      <c r="AB642" s="89">
        <v>26</v>
      </c>
      <c r="AC642" s="94">
        <f t="shared" si="83"/>
        <v>329670</v>
      </c>
      <c r="AD642" s="94">
        <f>IF(AND(AC642="",M640=""),0,IF((AC642=""),M640, IF( (M640=""),AC642,SUM(AC640:AC642)+M640)))</f>
        <v>1374124.5</v>
      </c>
      <c r="AE642" s="94">
        <f t="shared" si="80"/>
        <v>328690.58040000004</v>
      </c>
      <c r="AF642" s="94">
        <v>0</v>
      </c>
      <c r="AG642" s="94">
        <f t="shared" si="81"/>
        <v>328690.58040000004</v>
      </c>
      <c r="AH642" s="94">
        <v>0.02</v>
      </c>
    </row>
    <row r="643" spans="1:34" s="99" customFormat="1" x14ac:dyDescent="0.55000000000000004">
      <c r="A643" s="107"/>
      <c r="B643" s="102">
        <v>333</v>
      </c>
      <c r="C643" s="102">
        <v>8097</v>
      </c>
      <c r="D643" s="90" t="s">
        <v>886</v>
      </c>
      <c r="E643" s="102" t="s">
        <v>34</v>
      </c>
      <c r="F643" s="102">
        <v>19024</v>
      </c>
      <c r="G643" s="102">
        <v>1</v>
      </c>
      <c r="H643" s="102">
        <v>2</v>
      </c>
      <c r="I643" s="98">
        <v>49</v>
      </c>
      <c r="J643" s="102" t="s">
        <v>62</v>
      </c>
      <c r="K643" s="94">
        <f>((G643*400)+(H643*100))+I643</f>
        <v>649</v>
      </c>
      <c r="L643" s="94">
        <v>1900</v>
      </c>
      <c r="M643" s="94">
        <f>K643*L643</f>
        <v>1233100</v>
      </c>
      <c r="N643" s="102">
        <v>1</v>
      </c>
      <c r="O643" s="111" t="s">
        <v>871</v>
      </c>
      <c r="P643" s="96">
        <v>3540400273764</v>
      </c>
      <c r="Q643" s="111" t="s">
        <v>872</v>
      </c>
      <c r="R643" s="111" t="s">
        <v>875</v>
      </c>
      <c r="S643" s="97"/>
      <c r="T643" s="102" t="s">
        <v>51</v>
      </c>
      <c r="U643" s="102" t="s">
        <v>45</v>
      </c>
      <c r="V643" s="102" t="s">
        <v>75</v>
      </c>
      <c r="W643" s="94">
        <v>20</v>
      </c>
      <c r="X643" s="98">
        <v>4.01</v>
      </c>
      <c r="Y643" s="94">
        <v>6750</v>
      </c>
      <c r="Z643" s="94">
        <f t="shared" si="82"/>
        <v>135000</v>
      </c>
      <c r="AA643" s="89">
        <v>20</v>
      </c>
      <c r="AB643" s="89">
        <v>30</v>
      </c>
      <c r="AC643" s="94">
        <f t="shared" si="83"/>
        <v>94500</v>
      </c>
      <c r="AD643" s="94">
        <f>IF(AND(AC643="",M643=""),0,IF((AC643=""),M643, IF( (M643=""),AC643,SUM(AC643:AC646)+M643)))</f>
        <v>2202355</v>
      </c>
      <c r="AE643" s="94">
        <f t="shared" si="80"/>
        <v>88314.435499999992</v>
      </c>
      <c r="AF643" s="94">
        <v>0</v>
      </c>
      <c r="AG643" s="94">
        <f t="shared" si="81"/>
        <v>88314.435499999992</v>
      </c>
      <c r="AH643" s="94">
        <v>0.3</v>
      </c>
    </row>
    <row r="644" spans="1:34" s="99" customFormat="1" x14ac:dyDescent="0.55000000000000004">
      <c r="A644" s="107"/>
      <c r="B644" s="102"/>
      <c r="C644" s="102"/>
      <c r="D644" s="90"/>
      <c r="E644" s="102"/>
      <c r="F644" s="102"/>
      <c r="G644" s="102"/>
      <c r="H644" s="102"/>
      <c r="I644" s="98"/>
      <c r="J644" s="102"/>
      <c r="K644" s="94"/>
      <c r="L644" s="94"/>
      <c r="M644" s="94"/>
      <c r="N644" s="102">
        <v>2</v>
      </c>
      <c r="O644" s="111" t="s">
        <v>871</v>
      </c>
      <c r="P644" s="96">
        <v>3540400273764</v>
      </c>
      <c r="Q644" s="111" t="s">
        <v>872</v>
      </c>
      <c r="R644" s="111" t="s">
        <v>875</v>
      </c>
      <c r="S644" s="97"/>
      <c r="T644" s="102" t="s">
        <v>343</v>
      </c>
      <c r="U644" s="102" t="s">
        <v>227</v>
      </c>
      <c r="V644" s="102" t="s">
        <v>75</v>
      </c>
      <c r="W644" s="94">
        <v>143</v>
      </c>
      <c r="X644" s="98">
        <v>28.66</v>
      </c>
      <c r="Y644" s="94">
        <v>2100</v>
      </c>
      <c r="Z644" s="94">
        <f t="shared" si="82"/>
        <v>300300</v>
      </c>
      <c r="AA644" s="89">
        <v>20</v>
      </c>
      <c r="AB644" s="89">
        <v>75</v>
      </c>
      <c r="AC644" s="94">
        <f t="shared" si="83"/>
        <v>75075</v>
      </c>
      <c r="AD644" s="94">
        <f>IF(AND(AC644="",M643=""),0,IF((AC644=""),M643, IF( (M643=""),AC644,SUM(AC643:AC646)+M643)))</f>
        <v>2202355</v>
      </c>
      <c r="AE644" s="94">
        <f t="shared" si="80"/>
        <v>631194.94300000009</v>
      </c>
      <c r="AF644" s="94">
        <v>0</v>
      </c>
      <c r="AG644" s="94">
        <f t="shared" si="81"/>
        <v>631194.94300000009</v>
      </c>
      <c r="AH644" s="94">
        <v>0.3</v>
      </c>
    </row>
    <row r="645" spans="1:34" s="99" customFormat="1" x14ac:dyDescent="0.55000000000000004">
      <c r="A645" s="107"/>
      <c r="B645" s="102"/>
      <c r="C645" s="102"/>
      <c r="D645" s="90"/>
      <c r="E645" s="102"/>
      <c r="F645" s="102"/>
      <c r="G645" s="102"/>
      <c r="H645" s="102"/>
      <c r="I645" s="98"/>
      <c r="J645" s="102"/>
      <c r="K645" s="94"/>
      <c r="L645" s="94"/>
      <c r="M645" s="94"/>
      <c r="N645" s="102">
        <v>3</v>
      </c>
      <c r="O645" s="111" t="s">
        <v>871</v>
      </c>
      <c r="P645" s="96">
        <v>3540400273764</v>
      </c>
      <c r="Q645" s="111" t="s">
        <v>872</v>
      </c>
      <c r="R645" s="111" t="s">
        <v>875</v>
      </c>
      <c r="S645" s="97"/>
      <c r="T645" s="102" t="s">
        <v>492</v>
      </c>
      <c r="U645" s="102" t="s">
        <v>45</v>
      </c>
      <c r="V645" s="102" t="s">
        <v>75</v>
      </c>
      <c r="W645" s="94">
        <v>336</v>
      </c>
      <c r="X645" s="98">
        <v>67.33</v>
      </c>
      <c r="Y645" s="94">
        <v>3400</v>
      </c>
      <c r="Z645" s="94">
        <f t="shared" si="82"/>
        <v>1142400</v>
      </c>
      <c r="AA645" s="89">
        <v>20</v>
      </c>
      <c r="AB645" s="89">
        <v>30</v>
      </c>
      <c r="AC645" s="94">
        <f t="shared" si="83"/>
        <v>799680</v>
      </c>
      <c r="AD645" s="94">
        <f>IF(AND(AC645="",M643=""),0,IF((AC645=""),M643, IF( (M643=""),AC645,SUM(AC643:AC646)+M643)))</f>
        <v>2202355</v>
      </c>
      <c r="AE645" s="94">
        <f t="shared" si="80"/>
        <v>1482845.6215000001</v>
      </c>
      <c r="AF645" s="94">
        <v>0</v>
      </c>
      <c r="AG645" s="94">
        <f t="shared" si="81"/>
        <v>1482845.6215000001</v>
      </c>
      <c r="AH645" s="94">
        <v>0.3</v>
      </c>
    </row>
    <row r="646" spans="1:34" s="99" customFormat="1" x14ac:dyDescent="0.55000000000000004">
      <c r="A646" s="107"/>
      <c r="B646" s="102"/>
      <c r="C646" s="102"/>
      <c r="D646" s="90"/>
      <c r="E646" s="102"/>
      <c r="F646" s="102"/>
      <c r="G646" s="102"/>
      <c r="H646" s="102"/>
      <c r="I646" s="98"/>
      <c r="J646" s="102"/>
      <c r="K646" s="94"/>
      <c r="L646" s="94" t="s">
        <v>63</v>
      </c>
      <c r="M646" s="94">
        <f>SUM(M633:M645)</f>
        <v>4341875</v>
      </c>
      <c r="N646" s="102"/>
      <c r="O646" s="111"/>
      <c r="P646" s="96"/>
      <c r="Q646" s="111"/>
      <c r="R646" s="111"/>
      <c r="S646" s="97"/>
      <c r="T646" s="102"/>
      <c r="U646" s="102"/>
      <c r="V646" s="102"/>
      <c r="W646" s="94"/>
      <c r="X646" s="98"/>
      <c r="Y646" s="94"/>
      <c r="Z646" s="94"/>
      <c r="AA646" s="89"/>
      <c r="AB646" s="89"/>
      <c r="AC646" s="94"/>
      <c r="AD646" s="94"/>
      <c r="AE646" s="94">
        <f>SUM(AE633:AE645)</f>
        <v>8316444.7999999998</v>
      </c>
      <c r="AF646" s="94"/>
      <c r="AG646" s="94">
        <f>SUM(AG633:AG645)</f>
        <v>8316444.7999999998</v>
      </c>
      <c r="AH646" s="94"/>
    </row>
    <row r="647" spans="1:34" s="74" customFormat="1" x14ac:dyDescent="0.55000000000000004">
      <c r="A647" s="108" t="s">
        <v>887</v>
      </c>
      <c r="B647" s="109">
        <v>334</v>
      </c>
      <c r="C647" s="102">
        <v>9113</v>
      </c>
      <c r="D647" s="90" t="s">
        <v>888</v>
      </c>
      <c r="E647" s="102" t="s">
        <v>34</v>
      </c>
      <c r="F647" s="102">
        <v>15709</v>
      </c>
      <c r="G647" s="102">
        <v>0</v>
      </c>
      <c r="H647" s="102">
        <v>3</v>
      </c>
      <c r="I647" s="98">
        <v>94</v>
      </c>
      <c r="J647" s="102" t="s">
        <v>38</v>
      </c>
      <c r="K647" s="94">
        <f>((G647*400)+(H647*100))+I647</f>
        <v>394</v>
      </c>
      <c r="L647" s="94">
        <v>600</v>
      </c>
      <c r="M647" s="94">
        <f>K647*L647</f>
        <v>236400</v>
      </c>
      <c r="N647" s="102"/>
      <c r="O647" s="111"/>
      <c r="P647" s="96"/>
      <c r="Q647" s="111"/>
      <c r="R647" s="111"/>
      <c r="S647" s="97"/>
      <c r="T647" s="102"/>
      <c r="U647" s="102"/>
      <c r="V647" s="102"/>
      <c r="W647" s="94"/>
      <c r="X647" s="98"/>
      <c r="Y647" s="94"/>
      <c r="Z647" s="94"/>
      <c r="AA647" s="89"/>
      <c r="AB647" s="89"/>
      <c r="AC647" s="94">
        <f>SUM(AC633:AC646)</f>
        <v>3974569.8</v>
      </c>
      <c r="AD647" s="94">
        <f>IF(AND(AC647="",M647=""),0,IF((AC647=""),M647,IF((M647=""),AC647,AC647+M647)))</f>
        <v>4210969.8</v>
      </c>
      <c r="AE647" s="94">
        <f>IF( (X647=""),AD647*1,AD647*(X647/100) )</f>
        <v>4210969.8</v>
      </c>
      <c r="AF647" s="94">
        <v>50000000</v>
      </c>
      <c r="AG647" s="94">
        <f>IF((AF647-AE647) &gt; 1,0,IF((AF647-AE647)&lt;0,AE647-AF647,AF647-AE647))</f>
        <v>0</v>
      </c>
      <c r="AH647" s="94">
        <v>0.01</v>
      </c>
    </row>
    <row r="648" spans="1:34" s="74" customFormat="1" x14ac:dyDescent="0.55000000000000004">
      <c r="A648" s="108"/>
      <c r="B648" s="109"/>
      <c r="C648" s="102"/>
      <c r="D648" s="90"/>
      <c r="E648" s="102"/>
      <c r="F648" s="102"/>
      <c r="G648" s="102"/>
      <c r="H648" s="102"/>
      <c r="I648" s="98"/>
      <c r="J648" s="102"/>
      <c r="K648" s="94"/>
      <c r="L648" s="94" t="s">
        <v>63</v>
      </c>
      <c r="M648" s="94">
        <f>SUM(M647:M647)</f>
        <v>236400</v>
      </c>
      <c r="N648" s="102"/>
      <c r="O648" s="111"/>
      <c r="P648" s="96"/>
      <c r="Q648" s="111"/>
      <c r="R648" s="111"/>
      <c r="S648" s="97"/>
      <c r="T648" s="102"/>
      <c r="U648" s="102"/>
      <c r="V648" s="102"/>
      <c r="W648" s="94"/>
      <c r="X648" s="98"/>
      <c r="Y648" s="94"/>
      <c r="Z648" s="94"/>
      <c r="AA648" s="89"/>
      <c r="AB648" s="89"/>
      <c r="AC648" s="94"/>
      <c r="AD648" s="94">
        <f>SUM(AD647:AD647)</f>
        <v>4210969.8</v>
      </c>
      <c r="AE648" s="94">
        <f>SUM(AE647:AE647)</f>
        <v>4210969.8</v>
      </c>
      <c r="AF648" s="94"/>
      <c r="AG648" s="94">
        <f>SUM(AG647:AG647)</f>
        <v>0</v>
      </c>
      <c r="AH648" s="94"/>
    </row>
    <row r="649" spans="1:34" s="74" customFormat="1" x14ac:dyDescent="0.55000000000000004">
      <c r="A649" s="108" t="s">
        <v>889</v>
      </c>
      <c r="B649" s="109">
        <v>335</v>
      </c>
      <c r="C649" s="102">
        <v>6885</v>
      </c>
      <c r="D649" s="90" t="s">
        <v>890</v>
      </c>
      <c r="E649" s="102" t="s">
        <v>34</v>
      </c>
      <c r="F649" s="102">
        <v>23580</v>
      </c>
      <c r="G649" s="102">
        <v>0</v>
      </c>
      <c r="H649" s="102">
        <v>0</v>
      </c>
      <c r="I649" s="98">
        <v>29</v>
      </c>
      <c r="J649" s="102" t="s">
        <v>35</v>
      </c>
      <c r="K649" s="94">
        <f>((G649*400)+(H649*100))+I649</f>
        <v>29</v>
      </c>
      <c r="L649" s="94">
        <v>850</v>
      </c>
      <c r="M649" s="94">
        <f>K649*L649</f>
        <v>24650</v>
      </c>
      <c r="N649" s="102">
        <v>1</v>
      </c>
      <c r="O649" s="111" t="s">
        <v>896</v>
      </c>
      <c r="P649" s="96"/>
      <c r="Q649" s="111" t="s">
        <v>897</v>
      </c>
      <c r="R649" s="111" t="s">
        <v>898</v>
      </c>
      <c r="S649" s="97"/>
      <c r="T649" s="102" t="s">
        <v>51</v>
      </c>
      <c r="U649" s="102" t="s">
        <v>45</v>
      </c>
      <c r="V649" s="102" t="s">
        <v>52</v>
      </c>
      <c r="W649" s="94">
        <v>99.64</v>
      </c>
      <c r="X649" s="98">
        <v>100</v>
      </c>
      <c r="Y649" s="94">
        <v>6750</v>
      </c>
      <c r="Z649" s="94">
        <f>W649*Y649</f>
        <v>672570</v>
      </c>
      <c r="AA649" s="89">
        <v>34</v>
      </c>
      <c r="AB649" s="89">
        <v>38</v>
      </c>
      <c r="AC649" s="94">
        <f>(Z649*(100-AB649))/100</f>
        <v>416993.4</v>
      </c>
      <c r="AD649" s="94">
        <f>IF(AND(AC649="",M649=""),0,IF((AC649=""),M649,IF((M649=""),AC649,AC649+M649)))</f>
        <v>441643.4</v>
      </c>
      <c r="AE649" s="94">
        <f>IF( (X649=""),AD649*1,AD649*(X649/100) )</f>
        <v>441643.4</v>
      </c>
      <c r="AF649" s="94">
        <v>50000000</v>
      </c>
      <c r="AG649" s="94">
        <f>IF((AF649-AE649) &gt; 1,0,IF((AF649-AE649)&lt;0,AE649-AF649,AF649-AE649))</f>
        <v>0</v>
      </c>
      <c r="AH649" s="94">
        <v>0.02</v>
      </c>
    </row>
    <row r="650" spans="1:34" s="74" customFormat="1" x14ac:dyDescent="0.55000000000000004">
      <c r="A650" s="113"/>
      <c r="B650" s="114"/>
      <c r="C650" s="127"/>
      <c r="D650" s="128"/>
      <c r="E650" s="127"/>
      <c r="F650" s="127"/>
      <c r="G650" s="127"/>
      <c r="H650" s="127"/>
      <c r="I650" s="129"/>
      <c r="J650" s="127"/>
      <c r="K650" s="130"/>
      <c r="L650" s="130" t="s">
        <v>63</v>
      </c>
      <c r="M650" s="130">
        <f>SUM(M649:M649)</f>
        <v>24650</v>
      </c>
      <c r="N650" s="127"/>
      <c r="O650" s="131"/>
      <c r="P650" s="132"/>
      <c r="Q650" s="131"/>
      <c r="R650" s="131"/>
      <c r="S650" s="133"/>
      <c r="T650" s="127"/>
      <c r="U650" s="127"/>
      <c r="V650" s="127"/>
      <c r="W650" s="130"/>
      <c r="X650" s="129"/>
      <c r="Y650" s="130"/>
      <c r="Z650" s="130"/>
      <c r="AA650" s="134"/>
      <c r="AB650" s="134"/>
      <c r="AC650" s="130"/>
      <c r="AD650" s="130">
        <f>SUM(AD649:AD649)</f>
        <v>441643.4</v>
      </c>
      <c r="AE650" s="130">
        <f>SUM(AE649:AE649)</f>
        <v>441643.4</v>
      </c>
      <c r="AF650" s="130"/>
      <c r="AG650" s="130">
        <f>SUM(AG649:AG649)</f>
        <v>0</v>
      </c>
      <c r="AH650" s="130"/>
    </row>
    <row r="651" spans="1:34" s="99" customFormat="1" x14ac:dyDescent="0.55000000000000004">
      <c r="A651" s="107" t="s">
        <v>893</v>
      </c>
      <c r="B651" s="102">
        <v>336</v>
      </c>
      <c r="C651" s="102">
        <v>9992</v>
      </c>
      <c r="D651" s="90" t="s">
        <v>894</v>
      </c>
      <c r="E651" s="102" t="s">
        <v>67</v>
      </c>
      <c r="F651" s="102">
        <v>4205</v>
      </c>
      <c r="G651" s="102">
        <v>3</v>
      </c>
      <c r="H651" s="102">
        <v>0</v>
      </c>
      <c r="I651" s="98">
        <v>29</v>
      </c>
      <c r="J651" s="102" t="s">
        <v>38</v>
      </c>
      <c r="K651" s="94">
        <f>((G651*400)+(H651*100))+I651</f>
        <v>1229</v>
      </c>
      <c r="L651" s="94">
        <v>300</v>
      </c>
      <c r="M651" s="94">
        <f>K651*L651</f>
        <v>368700</v>
      </c>
      <c r="N651" s="102"/>
      <c r="O651" s="111"/>
      <c r="P651" s="96"/>
      <c r="Q651" s="111"/>
      <c r="R651" s="111"/>
      <c r="S651" s="97"/>
      <c r="T651" s="102"/>
      <c r="U651" s="102"/>
      <c r="V651" s="102"/>
      <c r="W651" s="94"/>
      <c r="X651" s="98"/>
      <c r="Y651" s="94"/>
      <c r="Z651" s="94"/>
      <c r="AA651" s="89"/>
      <c r="AB651" s="89"/>
      <c r="AC651" s="94"/>
      <c r="AD651" s="94">
        <f>IF(AND(AC651="",M651=""),0,IF((AC651=""),M651,IF((M651=""),AC651,AC651+M651)))</f>
        <v>368700</v>
      </c>
      <c r="AE651" s="94">
        <f t="shared" ref="AE651:AE657" si="84">IF( (X651=""),AD651*1,AD651*(X651/100) )</f>
        <v>368700</v>
      </c>
      <c r="AF651" s="94">
        <v>0</v>
      </c>
      <c r="AG651" s="94">
        <f t="shared" ref="AG651:AG657" si="85">IF((AF651-AE651) &gt; 1,0,IF((AF651-AE651)&lt;0,AE651-AF651,AF651-AE651))</f>
        <v>368700</v>
      </c>
      <c r="AH651" s="94">
        <v>0.01</v>
      </c>
    </row>
    <row r="652" spans="1:34" s="99" customFormat="1" x14ac:dyDescent="0.55000000000000004">
      <c r="A652" s="107"/>
      <c r="B652" s="102">
        <v>337</v>
      </c>
      <c r="C652" s="102">
        <v>9199</v>
      </c>
      <c r="D652" s="90" t="s">
        <v>895</v>
      </c>
      <c r="E652" s="102" t="s">
        <v>34</v>
      </c>
      <c r="F652" s="102">
        <v>26091</v>
      </c>
      <c r="G652" s="102">
        <v>2</v>
      </c>
      <c r="H652" s="102">
        <v>1</v>
      </c>
      <c r="I652" s="98">
        <v>72.7</v>
      </c>
      <c r="J652" s="102" t="s">
        <v>35</v>
      </c>
      <c r="K652" s="94">
        <f>((G652*400)+(H652*100))+I652</f>
        <v>972.7</v>
      </c>
      <c r="L652" s="94">
        <v>1000</v>
      </c>
      <c r="M652" s="94">
        <f>K652*L652</f>
        <v>972700</v>
      </c>
      <c r="N652" s="102">
        <v>1</v>
      </c>
      <c r="O652" s="111" t="s">
        <v>891</v>
      </c>
      <c r="P652" s="96"/>
      <c r="Q652" s="111" t="s">
        <v>892</v>
      </c>
      <c r="R652" s="111" t="s">
        <v>15276</v>
      </c>
      <c r="S652" s="97"/>
      <c r="T652" s="102" t="s">
        <v>51</v>
      </c>
      <c r="U652" s="102" t="s">
        <v>45</v>
      </c>
      <c r="V652" s="102" t="s">
        <v>52</v>
      </c>
      <c r="W652" s="94">
        <v>393.6</v>
      </c>
      <c r="X652" s="98">
        <v>44.73</v>
      </c>
      <c r="Y652" s="94">
        <v>6750</v>
      </c>
      <c r="Z652" s="94">
        <f t="shared" ref="Z652:Z657" si="86">W652*Y652</f>
        <v>2656800</v>
      </c>
      <c r="AA652" s="89">
        <v>9</v>
      </c>
      <c r="AB652" s="89">
        <v>9</v>
      </c>
      <c r="AC652" s="94">
        <f t="shared" ref="AC652:AC657" si="87">(Z652*(100-AB652))/100</f>
        <v>2417688</v>
      </c>
      <c r="AD652" s="94">
        <f>IF(AND(AC652="",M652=""),0,IF((AC652=""),M652, IF( (M652=""),AC652,SUM(AC652:AC658)+M652)))</f>
        <v>5670393</v>
      </c>
      <c r="AE652" s="94">
        <f t="shared" si="84"/>
        <v>2536366.7889</v>
      </c>
      <c r="AF652" s="94">
        <v>10000000</v>
      </c>
      <c r="AG652" s="94">
        <v>972700</v>
      </c>
      <c r="AH652" s="94">
        <v>0.02</v>
      </c>
    </row>
    <row r="653" spans="1:34" s="99" customFormat="1" x14ac:dyDescent="0.55000000000000004">
      <c r="A653" s="107"/>
      <c r="B653" s="102"/>
      <c r="C653" s="102"/>
      <c r="D653" s="90"/>
      <c r="E653" s="102"/>
      <c r="F653" s="102"/>
      <c r="G653" s="102"/>
      <c r="H653" s="102"/>
      <c r="I653" s="98"/>
      <c r="J653" s="102"/>
      <c r="K653" s="94"/>
      <c r="L653" s="94"/>
      <c r="M653" s="94"/>
      <c r="N653" s="102">
        <v>2</v>
      </c>
      <c r="O653" s="111" t="s">
        <v>891</v>
      </c>
      <c r="P653" s="96"/>
      <c r="Q653" s="111" t="s">
        <v>892</v>
      </c>
      <c r="R653" s="111" t="s">
        <v>15276</v>
      </c>
      <c r="S653" s="97"/>
      <c r="T653" s="102" t="s">
        <v>51</v>
      </c>
      <c r="U653" s="102" t="s">
        <v>45</v>
      </c>
      <c r="V653" s="102" t="s">
        <v>52</v>
      </c>
      <c r="W653" s="94">
        <v>142</v>
      </c>
      <c r="X653" s="98">
        <v>16.14</v>
      </c>
      <c r="Y653" s="94">
        <v>6750</v>
      </c>
      <c r="Z653" s="94">
        <f t="shared" si="86"/>
        <v>958500</v>
      </c>
      <c r="AA653" s="89">
        <v>9</v>
      </c>
      <c r="AB653" s="89">
        <v>9</v>
      </c>
      <c r="AC653" s="94">
        <f t="shared" si="87"/>
        <v>872235</v>
      </c>
      <c r="AD653" s="94">
        <f>IF(AND(AC653="",M652=""),0,IF((AC653=""),M652, IF( (M652=""),AC653,SUM(AC652:AC658)+M652)))</f>
        <v>5670393</v>
      </c>
      <c r="AE653" s="94">
        <f t="shared" si="84"/>
        <v>915201.43020000006</v>
      </c>
      <c r="AF653" s="94">
        <v>10000000</v>
      </c>
      <c r="AG653" s="94">
        <f t="shared" si="85"/>
        <v>0</v>
      </c>
      <c r="AH653" s="94">
        <v>0.02</v>
      </c>
    </row>
    <row r="654" spans="1:34" s="99" customFormat="1" x14ac:dyDescent="0.55000000000000004">
      <c r="A654" s="107"/>
      <c r="B654" s="102"/>
      <c r="C654" s="102"/>
      <c r="D654" s="90"/>
      <c r="E654" s="102"/>
      <c r="F654" s="102"/>
      <c r="G654" s="102"/>
      <c r="H654" s="102"/>
      <c r="I654" s="98"/>
      <c r="J654" s="102"/>
      <c r="K654" s="94"/>
      <c r="L654" s="94"/>
      <c r="M654" s="94"/>
      <c r="N654" s="102">
        <v>3</v>
      </c>
      <c r="O654" s="111" t="s">
        <v>891</v>
      </c>
      <c r="P654" s="96"/>
      <c r="Q654" s="111" t="s">
        <v>892</v>
      </c>
      <c r="R654" s="111" t="s">
        <v>15276</v>
      </c>
      <c r="S654" s="97"/>
      <c r="T654" s="102" t="s">
        <v>343</v>
      </c>
      <c r="U654" s="102" t="s">
        <v>45</v>
      </c>
      <c r="V654" s="102" t="s">
        <v>52</v>
      </c>
      <c r="W654" s="94">
        <v>59</v>
      </c>
      <c r="X654" s="98">
        <v>6.7</v>
      </c>
      <c r="Y654" s="94">
        <v>5600</v>
      </c>
      <c r="Z654" s="94">
        <f t="shared" si="86"/>
        <v>330400</v>
      </c>
      <c r="AA654" s="89">
        <v>9</v>
      </c>
      <c r="AB654" s="89">
        <v>9</v>
      </c>
      <c r="AC654" s="94">
        <f t="shared" si="87"/>
        <v>300664</v>
      </c>
      <c r="AD654" s="94">
        <f>IF(AND(AC654="",M652=""),0,IF((AC654=""),M652, IF( (M652=""),AC654,SUM(AC652:AC658)+M652)))</f>
        <v>5670393</v>
      </c>
      <c r="AE654" s="94">
        <f t="shared" si="84"/>
        <v>379916.33100000001</v>
      </c>
      <c r="AF654" s="94">
        <v>10000000</v>
      </c>
      <c r="AG654" s="94">
        <f t="shared" si="85"/>
        <v>0</v>
      </c>
      <c r="AH654" s="94">
        <v>0.02</v>
      </c>
    </row>
    <row r="655" spans="1:34" s="99" customFormat="1" x14ac:dyDescent="0.55000000000000004">
      <c r="A655" s="107"/>
      <c r="B655" s="102"/>
      <c r="C655" s="102"/>
      <c r="D655" s="90"/>
      <c r="E655" s="102"/>
      <c r="F655" s="102"/>
      <c r="G655" s="102"/>
      <c r="H655" s="102"/>
      <c r="I655" s="98"/>
      <c r="J655" s="102"/>
      <c r="K655" s="94"/>
      <c r="L655" s="94"/>
      <c r="M655" s="94"/>
      <c r="N655" s="102">
        <v>4</v>
      </c>
      <c r="O655" s="111" t="s">
        <v>891</v>
      </c>
      <c r="P655" s="96"/>
      <c r="Q655" s="111" t="s">
        <v>892</v>
      </c>
      <c r="R655" s="111" t="s">
        <v>15276</v>
      </c>
      <c r="S655" s="97"/>
      <c r="T655" s="102" t="s">
        <v>15158</v>
      </c>
      <c r="U655" s="102" t="s">
        <v>45</v>
      </c>
      <c r="V655" s="102" t="s">
        <v>52</v>
      </c>
      <c r="W655" s="94">
        <v>37.200000000000003</v>
      </c>
      <c r="X655" s="98">
        <v>4.2300000000000004</v>
      </c>
      <c r="Y655" s="94">
        <v>2650</v>
      </c>
      <c r="Z655" s="94">
        <f t="shared" si="86"/>
        <v>98580.000000000015</v>
      </c>
      <c r="AA655" s="89">
        <v>9</v>
      </c>
      <c r="AB655" s="89">
        <v>9</v>
      </c>
      <c r="AC655" s="94">
        <f t="shared" si="87"/>
        <v>89707.800000000017</v>
      </c>
      <c r="AD655" s="94">
        <f>IF(AND(AC655="",M652=""),0,IF((AC655=""),M652, IF( (M652=""),AC655,SUM(AC652:AC658)+M652)))</f>
        <v>5670393</v>
      </c>
      <c r="AE655" s="94">
        <f t="shared" si="84"/>
        <v>239857.62390000004</v>
      </c>
      <c r="AF655" s="94">
        <v>10000000</v>
      </c>
      <c r="AG655" s="94">
        <f t="shared" si="85"/>
        <v>0</v>
      </c>
      <c r="AH655" s="94">
        <v>0.02</v>
      </c>
    </row>
    <row r="656" spans="1:34" s="99" customFormat="1" x14ac:dyDescent="0.55000000000000004">
      <c r="A656" s="107"/>
      <c r="B656" s="102"/>
      <c r="C656" s="102"/>
      <c r="D656" s="90"/>
      <c r="E656" s="102"/>
      <c r="F656" s="102"/>
      <c r="G656" s="102"/>
      <c r="H656" s="102"/>
      <c r="I656" s="98"/>
      <c r="J656" s="102"/>
      <c r="K656" s="94"/>
      <c r="L656" s="94"/>
      <c r="M656" s="94"/>
      <c r="N656" s="102">
        <v>5</v>
      </c>
      <c r="O656" s="111" t="s">
        <v>891</v>
      </c>
      <c r="P656" s="96"/>
      <c r="Q656" s="111" t="s">
        <v>892</v>
      </c>
      <c r="R656" s="111" t="s">
        <v>15276</v>
      </c>
      <c r="S656" s="97"/>
      <c r="T656" s="102" t="s">
        <v>15158</v>
      </c>
      <c r="U656" s="102" t="s">
        <v>45</v>
      </c>
      <c r="V656" s="102" t="s">
        <v>52</v>
      </c>
      <c r="W656" s="94">
        <v>136</v>
      </c>
      <c r="X656" s="98">
        <v>15.45</v>
      </c>
      <c r="Y656" s="94">
        <v>2650</v>
      </c>
      <c r="Z656" s="94">
        <f t="shared" si="86"/>
        <v>360400</v>
      </c>
      <c r="AA656" s="89">
        <v>9</v>
      </c>
      <c r="AB656" s="89">
        <v>9</v>
      </c>
      <c r="AC656" s="94">
        <f t="shared" si="87"/>
        <v>327964</v>
      </c>
      <c r="AD656" s="94">
        <f>IF(AND(AC656="",M652=""),0,IF((AC656=""),M652, IF( (M652=""),AC656,SUM(AC652:AC658)+M652)))</f>
        <v>5670393</v>
      </c>
      <c r="AE656" s="94">
        <f t="shared" si="84"/>
        <v>876075.71849999996</v>
      </c>
      <c r="AF656" s="94">
        <v>10000000</v>
      </c>
      <c r="AG656" s="94">
        <f t="shared" si="85"/>
        <v>0</v>
      </c>
      <c r="AH656" s="94">
        <v>0.02</v>
      </c>
    </row>
    <row r="657" spans="1:34" s="99" customFormat="1" x14ac:dyDescent="0.55000000000000004">
      <c r="A657" s="107"/>
      <c r="B657" s="102"/>
      <c r="C657" s="102"/>
      <c r="D657" s="90"/>
      <c r="E657" s="102"/>
      <c r="F657" s="102"/>
      <c r="G657" s="102"/>
      <c r="H657" s="102"/>
      <c r="I657" s="98"/>
      <c r="J657" s="102"/>
      <c r="K657" s="94"/>
      <c r="L657" s="94"/>
      <c r="M657" s="94"/>
      <c r="N657" s="102">
        <v>6</v>
      </c>
      <c r="O657" s="111" t="s">
        <v>891</v>
      </c>
      <c r="P657" s="96"/>
      <c r="Q657" s="111" t="s">
        <v>892</v>
      </c>
      <c r="R657" s="111" t="s">
        <v>15276</v>
      </c>
      <c r="S657" s="97" t="s">
        <v>895</v>
      </c>
      <c r="T657" s="102" t="s">
        <v>51</v>
      </c>
      <c r="U657" s="102" t="s">
        <v>45</v>
      </c>
      <c r="V657" s="102" t="s">
        <v>52</v>
      </c>
      <c r="W657" s="94">
        <v>112.24</v>
      </c>
      <c r="X657" s="98">
        <v>12.75</v>
      </c>
      <c r="Y657" s="94">
        <v>6750</v>
      </c>
      <c r="Z657" s="94">
        <f t="shared" si="86"/>
        <v>757620</v>
      </c>
      <c r="AA657" s="89">
        <v>9</v>
      </c>
      <c r="AB657" s="89">
        <v>9</v>
      </c>
      <c r="AC657" s="94">
        <f t="shared" si="87"/>
        <v>689434.2</v>
      </c>
      <c r="AD657" s="94">
        <f>IF(AND(AC657="",M652=""),0,IF((AC657=""),M652, IF( (M652=""),AC657,SUM(AC652:AC658)+M652)))</f>
        <v>5670393</v>
      </c>
      <c r="AE657" s="94">
        <f t="shared" si="84"/>
        <v>722975.10750000004</v>
      </c>
      <c r="AF657" s="94">
        <v>10000000</v>
      </c>
      <c r="AG657" s="94">
        <f t="shared" si="85"/>
        <v>0</v>
      </c>
      <c r="AH657" s="94">
        <v>0.02</v>
      </c>
    </row>
    <row r="658" spans="1:34" s="99" customFormat="1" x14ac:dyDescent="0.55000000000000004">
      <c r="A658" s="107"/>
      <c r="B658" s="102"/>
      <c r="C658" s="102"/>
      <c r="D658" s="90"/>
      <c r="E658" s="102"/>
      <c r="F658" s="102"/>
      <c r="G658" s="102"/>
      <c r="H658" s="102"/>
      <c r="I658" s="98"/>
      <c r="J658" s="102"/>
      <c r="K658" s="94"/>
      <c r="L658" s="94" t="s">
        <v>63</v>
      </c>
      <c r="M658" s="94">
        <f>SUM(M651:M657)</f>
        <v>1341400</v>
      </c>
      <c r="N658" s="102"/>
      <c r="O658" s="111"/>
      <c r="P658" s="96"/>
      <c r="Q658" s="111"/>
      <c r="R658" s="111"/>
      <c r="S658" s="97"/>
      <c r="T658" s="102"/>
      <c r="U658" s="102"/>
      <c r="V658" s="102"/>
      <c r="W658" s="94"/>
      <c r="X658" s="98"/>
      <c r="Y658" s="94"/>
      <c r="Z658" s="94"/>
      <c r="AA658" s="89"/>
      <c r="AB658" s="89"/>
      <c r="AC658" s="94"/>
      <c r="AD658" s="94"/>
      <c r="AE658" s="94">
        <f>SUM(AE651:AE657)</f>
        <v>6039093</v>
      </c>
      <c r="AF658" s="94"/>
      <c r="AG658" s="94">
        <f>SUM(AG651:AG657)</f>
        <v>1341400</v>
      </c>
      <c r="AH658" s="94"/>
    </row>
    <row r="659" spans="1:34" s="73" customFormat="1" x14ac:dyDescent="0.55000000000000004">
      <c r="A659" s="108" t="s">
        <v>900</v>
      </c>
      <c r="B659" s="109">
        <v>338</v>
      </c>
      <c r="C659" s="102">
        <v>5259</v>
      </c>
      <c r="D659" s="90" t="s">
        <v>901</v>
      </c>
      <c r="E659" s="102" t="s">
        <v>34</v>
      </c>
      <c r="F659" s="102">
        <v>602</v>
      </c>
      <c r="G659" s="102">
        <v>0</v>
      </c>
      <c r="H659" s="102">
        <v>1</v>
      </c>
      <c r="I659" s="98">
        <v>66</v>
      </c>
      <c r="J659" s="102" t="s">
        <v>68</v>
      </c>
      <c r="K659" s="94">
        <f>((G659*400)+(H659*100))+I659</f>
        <v>166</v>
      </c>
      <c r="L659" s="94">
        <v>450</v>
      </c>
      <c r="M659" s="94">
        <f>K659*L659</f>
        <v>74700</v>
      </c>
      <c r="N659" s="102"/>
      <c r="O659" s="111"/>
      <c r="P659" s="96"/>
      <c r="Q659" s="111"/>
      <c r="R659" s="111"/>
      <c r="S659" s="97"/>
      <c r="T659" s="102"/>
      <c r="U659" s="102"/>
      <c r="V659" s="102"/>
      <c r="W659" s="94"/>
      <c r="X659" s="98"/>
      <c r="Y659" s="94"/>
      <c r="Z659" s="94"/>
      <c r="AA659" s="89"/>
      <c r="AB659" s="89"/>
      <c r="AC659" s="94"/>
      <c r="AD659" s="94">
        <f>IF(AND(AC659="",M659=""),0,IF((AC659=""),M659,IF((M659=""),AC659,AC659+M659)))</f>
        <v>74700</v>
      </c>
      <c r="AE659" s="94">
        <f>IF( (X659=""),AD659*1,AD659*(X659/100) )</f>
        <v>74700</v>
      </c>
      <c r="AF659" s="94">
        <v>0</v>
      </c>
      <c r="AG659" s="94">
        <f>IF((AF659-AE659) &gt; 1,0,IF((AF659-AE659)&lt;0,AE659-AF659,AF659-AE659))</f>
        <v>74700</v>
      </c>
      <c r="AH659" s="94">
        <v>0.3</v>
      </c>
    </row>
    <row r="660" spans="1:34" s="73" customFormat="1" x14ac:dyDescent="0.55000000000000004">
      <c r="A660" s="108"/>
      <c r="B660" s="109"/>
      <c r="C660" s="102"/>
      <c r="D660" s="90"/>
      <c r="E660" s="102"/>
      <c r="F660" s="102"/>
      <c r="G660" s="102"/>
      <c r="H660" s="102"/>
      <c r="I660" s="98"/>
      <c r="J660" s="102"/>
      <c r="K660" s="94"/>
      <c r="L660" s="94" t="s">
        <v>63</v>
      </c>
      <c r="M660" s="94">
        <f>SUM(M659:M659)</f>
        <v>74700</v>
      </c>
      <c r="N660" s="102"/>
      <c r="O660" s="111"/>
      <c r="P660" s="96"/>
      <c r="Q660" s="111"/>
      <c r="R660" s="111"/>
      <c r="S660" s="97"/>
      <c r="T660" s="102"/>
      <c r="U660" s="102"/>
      <c r="V660" s="102"/>
      <c r="W660" s="94"/>
      <c r="X660" s="98"/>
      <c r="Y660" s="94"/>
      <c r="Z660" s="94"/>
      <c r="AA660" s="89"/>
      <c r="AB660" s="89"/>
      <c r="AC660" s="94"/>
      <c r="AD660" s="94">
        <f>SUM(AD659:AD659)</f>
        <v>74700</v>
      </c>
      <c r="AE660" s="94">
        <f>SUM(AE659:AE659)</f>
        <v>74700</v>
      </c>
      <c r="AF660" s="94"/>
      <c r="AG660" s="94">
        <f>SUM(AG659:AG659)</f>
        <v>74700</v>
      </c>
      <c r="AH660" s="94"/>
    </row>
    <row r="661" spans="1:34" s="73" customFormat="1" x14ac:dyDescent="0.55000000000000004">
      <c r="A661" s="108" t="s">
        <v>907</v>
      </c>
      <c r="B661" s="109">
        <v>339</v>
      </c>
      <c r="C661" s="102">
        <v>6194</v>
      </c>
      <c r="D661" s="90" t="s">
        <v>908</v>
      </c>
      <c r="E661" s="102" t="s">
        <v>37</v>
      </c>
      <c r="F661" s="102">
        <v>5462</v>
      </c>
      <c r="G661" s="102">
        <v>7</v>
      </c>
      <c r="H661" s="102">
        <v>2</v>
      </c>
      <c r="I661" s="98">
        <v>28</v>
      </c>
      <c r="J661" s="102" t="s">
        <v>38</v>
      </c>
      <c r="K661" s="94">
        <f>((G661*400)+(H661*100))+I661</f>
        <v>3028</v>
      </c>
      <c r="L661" s="94">
        <v>400</v>
      </c>
      <c r="M661" s="94">
        <f>K661*L661</f>
        <v>1211200</v>
      </c>
      <c r="N661" s="102"/>
      <c r="O661" s="111"/>
      <c r="P661" s="96"/>
      <c r="Q661" s="111"/>
      <c r="R661" s="111"/>
      <c r="S661" s="97"/>
      <c r="T661" s="102"/>
      <c r="U661" s="102"/>
      <c r="V661" s="102"/>
      <c r="W661" s="94"/>
      <c r="X661" s="98"/>
      <c r="Y661" s="94"/>
      <c r="Z661" s="94"/>
      <c r="AA661" s="89"/>
      <c r="AB661" s="89"/>
      <c r="AC661" s="94"/>
      <c r="AD661" s="94">
        <f>IF(AND(AC661="",M661=""),0,IF((AC661=""),M661,IF((M661=""),AC661,AC661+M661)))</f>
        <v>1211200</v>
      </c>
      <c r="AE661" s="94">
        <f>IF( (X661=""),AD661*1,AD661*(X661/100) )</f>
        <v>1211200</v>
      </c>
      <c r="AF661" s="94">
        <v>0</v>
      </c>
      <c r="AG661" s="94">
        <f>IF((AF661-AE661) &gt; 1,0,IF((AF661-AE661)&lt;0,AE661-AF661,AF661-AE661))</f>
        <v>1211200</v>
      </c>
      <c r="AH661" s="94">
        <v>0.01</v>
      </c>
    </row>
    <row r="662" spans="1:34" s="73" customFormat="1" x14ac:dyDescent="0.55000000000000004">
      <c r="A662" s="108"/>
      <c r="B662" s="109"/>
      <c r="C662" s="102"/>
      <c r="D662" s="90"/>
      <c r="E662" s="102"/>
      <c r="F662" s="102"/>
      <c r="G662" s="102"/>
      <c r="H662" s="102"/>
      <c r="I662" s="98"/>
      <c r="J662" s="102"/>
      <c r="K662" s="94"/>
      <c r="L662" s="94" t="s">
        <v>63</v>
      </c>
      <c r="M662" s="94">
        <f>SUM(M661:M661)</f>
        <v>1211200</v>
      </c>
      <c r="N662" s="102"/>
      <c r="O662" s="111"/>
      <c r="P662" s="96"/>
      <c r="Q662" s="111"/>
      <c r="R662" s="111"/>
      <c r="S662" s="97"/>
      <c r="T662" s="102"/>
      <c r="U662" s="102"/>
      <c r="V662" s="102"/>
      <c r="W662" s="94"/>
      <c r="X662" s="98"/>
      <c r="Y662" s="94"/>
      <c r="Z662" s="94"/>
      <c r="AA662" s="89"/>
      <c r="AB662" s="89"/>
      <c r="AC662" s="94"/>
      <c r="AD662" s="94">
        <f>SUM(AD661:AD661)</f>
        <v>1211200</v>
      </c>
      <c r="AE662" s="94">
        <f>SUM(AE661:AE661)</f>
        <v>1211200</v>
      </c>
      <c r="AF662" s="94"/>
      <c r="AG662" s="94">
        <f>SUM(AG661:AG661)</f>
        <v>1211200</v>
      </c>
      <c r="AH662" s="94"/>
    </row>
    <row r="663" spans="1:34" s="73" customFormat="1" x14ac:dyDescent="0.55000000000000004">
      <c r="A663" s="108" t="s">
        <v>904</v>
      </c>
      <c r="B663" s="109">
        <v>340</v>
      </c>
      <c r="C663" s="102">
        <v>5563</v>
      </c>
      <c r="D663" s="90" t="s">
        <v>909</v>
      </c>
      <c r="E663" s="102" t="s">
        <v>34</v>
      </c>
      <c r="F663" s="102">
        <v>10645</v>
      </c>
      <c r="G663" s="102">
        <v>0</v>
      </c>
      <c r="H663" s="102">
        <v>0</v>
      </c>
      <c r="I663" s="98">
        <v>81</v>
      </c>
      <c r="J663" s="102" t="s">
        <v>35</v>
      </c>
      <c r="K663" s="94">
        <f>((G663*400)+(H663*100))+I663</f>
        <v>81</v>
      </c>
      <c r="L663" s="94">
        <v>2425</v>
      </c>
      <c r="M663" s="94">
        <f>K663*L663</f>
        <v>196425</v>
      </c>
      <c r="N663" s="102">
        <v>1</v>
      </c>
      <c r="O663" s="111" t="s">
        <v>902</v>
      </c>
      <c r="P663" s="96">
        <v>3570800003560</v>
      </c>
      <c r="Q663" s="111" t="s">
        <v>903</v>
      </c>
      <c r="R663" s="111" t="s">
        <v>910</v>
      </c>
      <c r="S663" s="97" t="s">
        <v>911</v>
      </c>
      <c r="T663" s="102" t="s">
        <v>51</v>
      </c>
      <c r="U663" s="102" t="s">
        <v>45</v>
      </c>
      <c r="V663" s="102" t="s">
        <v>52</v>
      </c>
      <c r="W663" s="94">
        <v>282.72000000000003</v>
      </c>
      <c r="X663" s="98">
        <v>92.62</v>
      </c>
      <c r="Y663" s="94">
        <v>6750</v>
      </c>
      <c r="Z663" s="94">
        <f>W663*Y663</f>
        <v>1908360.0000000002</v>
      </c>
      <c r="AA663" s="89">
        <v>6</v>
      </c>
      <c r="AB663" s="89">
        <v>6</v>
      </c>
      <c r="AC663" s="94">
        <f>(Z663*(100-AB663))/100</f>
        <v>1793858.4000000004</v>
      </c>
      <c r="AD663" s="94">
        <f>IF(AND(AC663="",M663=""),0,IF((AC663=""),M663, IF( (M663=""),AC663,AC663+M663)))</f>
        <v>1990283.4000000004</v>
      </c>
      <c r="AE663" s="94">
        <f>IF( (X663=""),AD663*1,( M663+(SUM(AC663:AC663)) )*(X663/100) )</f>
        <v>1843400.4850800005</v>
      </c>
      <c r="AF663" s="94">
        <v>50000000</v>
      </c>
      <c r="AG663" s="94">
        <f>IF((AF663-AE663) &gt; 1,0,IF((AF663-AE663)&lt;0,AE663-AF663,AF663-AE663))</f>
        <v>0</v>
      </c>
      <c r="AH663" s="94">
        <v>0.02</v>
      </c>
    </row>
    <row r="664" spans="1:34" s="73" customFormat="1" x14ac:dyDescent="0.55000000000000004">
      <c r="A664" s="108"/>
      <c r="B664" s="109"/>
      <c r="C664" s="102"/>
      <c r="D664" s="90"/>
      <c r="E664" s="102"/>
      <c r="F664" s="102"/>
      <c r="G664" s="102"/>
      <c r="H664" s="102"/>
      <c r="I664" s="98"/>
      <c r="J664" s="102"/>
      <c r="K664" s="94"/>
      <c r="L664" s="94"/>
      <c r="M664" s="94"/>
      <c r="N664" s="102">
        <v>2</v>
      </c>
      <c r="O664" s="111" t="s">
        <v>902</v>
      </c>
      <c r="P664" s="96">
        <v>3570800003560</v>
      </c>
      <c r="Q664" s="111" t="s">
        <v>903</v>
      </c>
      <c r="R664" s="111" t="s">
        <v>910</v>
      </c>
      <c r="S664" s="97" t="s">
        <v>912</v>
      </c>
      <c r="T664" s="102" t="s">
        <v>55</v>
      </c>
      <c r="U664" s="102" t="s">
        <v>45</v>
      </c>
      <c r="V664" s="102" t="s">
        <v>52</v>
      </c>
      <c r="W664" s="94">
        <v>22.54</v>
      </c>
      <c r="X664" s="98">
        <v>7.38</v>
      </c>
      <c r="Y664" s="94">
        <v>0</v>
      </c>
      <c r="Z664" s="94">
        <f>W664*Y664</f>
        <v>0</v>
      </c>
      <c r="AA664" s="89">
        <v>6</v>
      </c>
      <c r="AB664" s="89">
        <v>6</v>
      </c>
      <c r="AC664" s="94">
        <f>(Z664*(100-AB664))/100</f>
        <v>0</v>
      </c>
      <c r="AD664" s="94">
        <f>IF(AND(AC664="",M663=""),0,IF((AC664=""),M663, IF( (M663=""),AC664,AC664+M663)))</f>
        <v>196425</v>
      </c>
      <c r="AE664" s="94">
        <f>IF( (X664=""),AD664*1,( M663+(SUM(AC664:AC664)) )*(X664/100) )</f>
        <v>14496.165000000001</v>
      </c>
      <c r="AF664" s="94">
        <v>50000000</v>
      </c>
      <c r="AG664" s="94">
        <f>IF((AF664-AE664) &gt; 1,0,IF((AF664-AE664)&lt;0,AE664-AF664,AF664-AE664))</f>
        <v>0</v>
      </c>
      <c r="AH664" s="94">
        <v>0.02</v>
      </c>
    </row>
    <row r="665" spans="1:34" s="73" customFormat="1" x14ac:dyDescent="0.55000000000000004">
      <c r="A665" s="108"/>
      <c r="B665" s="109">
        <v>341</v>
      </c>
      <c r="C665" s="102">
        <v>4915</v>
      </c>
      <c r="D665" s="90" t="s">
        <v>913</v>
      </c>
      <c r="E665" s="102" t="s">
        <v>34</v>
      </c>
      <c r="F665" s="102">
        <v>15881</v>
      </c>
      <c r="G665" s="102">
        <v>3</v>
      </c>
      <c r="H665" s="102">
        <v>0</v>
      </c>
      <c r="I665" s="98">
        <v>73</v>
      </c>
      <c r="J665" s="102" t="s">
        <v>38</v>
      </c>
      <c r="K665" s="94">
        <f>((G665*400)+(H665*100))+I665</f>
        <v>1273</v>
      </c>
      <c r="L665" s="94">
        <v>275</v>
      </c>
      <c r="M665" s="94">
        <f>K665*L665</f>
        <v>350075</v>
      </c>
      <c r="N665" s="102"/>
      <c r="O665" s="111"/>
      <c r="P665" s="96"/>
      <c r="Q665" s="111"/>
      <c r="R665" s="111"/>
      <c r="S665" s="97"/>
      <c r="T665" s="102"/>
      <c r="U665" s="102"/>
      <c r="V665" s="102"/>
      <c r="W665" s="94"/>
      <c r="X665" s="98"/>
      <c r="Y665" s="94"/>
      <c r="Z665" s="94"/>
      <c r="AA665" s="89"/>
      <c r="AB665" s="89"/>
      <c r="AC665" s="94"/>
      <c r="AD665" s="94">
        <f>IF(AND(AC665="",M665=""),0,IF((AC665=""),M665,IF((M665=""),AC665,AC665+M665)))</f>
        <v>350075</v>
      </c>
      <c r="AE665" s="94">
        <f>IF( (X665=""),AD665*1,AD665*(X665/100) )</f>
        <v>350075</v>
      </c>
      <c r="AF665" s="94">
        <v>50000000</v>
      </c>
      <c r="AG665" s="94">
        <f>IF((AF665-AE665) &gt; 1,0,IF((AF665-AE665)&lt;0,AE665-AF665,AF665-AE665))</f>
        <v>0</v>
      </c>
      <c r="AH665" s="94">
        <v>0.01</v>
      </c>
    </row>
    <row r="666" spans="1:34" s="99" customFormat="1" x14ac:dyDescent="0.55000000000000004">
      <c r="A666" s="169"/>
      <c r="B666" s="161"/>
      <c r="C666" s="161"/>
      <c r="D666" s="162"/>
      <c r="E666" s="161"/>
      <c r="F666" s="161"/>
      <c r="G666" s="161"/>
      <c r="H666" s="161"/>
      <c r="I666" s="163"/>
      <c r="J666" s="161"/>
      <c r="K666" s="121"/>
      <c r="L666" s="121"/>
      <c r="M666" s="121"/>
      <c r="N666" s="161"/>
      <c r="O666" s="164"/>
      <c r="P666" s="165"/>
      <c r="Q666" s="164"/>
      <c r="R666" s="164"/>
      <c r="S666" s="166"/>
      <c r="T666" s="161"/>
      <c r="U666" s="161"/>
      <c r="V666" s="161"/>
      <c r="W666" s="121"/>
      <c r="X666" s="163"/>
      <c r="Y666" s="121"/>
      <c r="Z666" s="121"/>
      <c r="AA666" s="167"/>
      <c r="AB666" s="167"/>
      <c r="AC666" s="121"/>
      <c r="AD666" s="121"/>
      <c r="AE666" s="121"/>
      <c r="AF666" s="121"/>
      <c r="AG666" s="121"/>
      <c r="AH666" s="121"/>
    </row>
    <row r="667" spans="1:34" s="73" customFormat="1" x14ac:dyDescent="0.55000000000000004">
      <c r="A667" s="108"/>
      <c r="B667" s="109"/>
      <c r="C667" s="102"/>
      <c r="D667" s="90"/>
      <c r="E667" s="102"/>
      <c r="F667" s="102"/>
      <c r="G667" s="102"/>
      <c r="H667" s="102"/>
      <c r="I667" s="98"/>
      <c r="J667" s="102"/>
      <c r="K667" s="94"/>
      <c r="L667" s="94" t="s">
        <v>63</v>
      </c>
      <c r="M667" s="94">
        <f>SUM(M663:M666)</f>
        <v>546500</v>
      </c>
      <c r="N667" s="102"/>
      <c r="O667" s="111"/>
      <c r="P667" s="96"/>
      <c r="Q667" s="111"/>
      <c r="R667" s="111"/>
      <c r="S667" s="97"/>
      <c r="T667" s="102"/>
      <c r="U667" s="102"/>
      <c r="V667" s="102"/>
      <c r="W667" s="94"/>
      <c r="X667" s="98"/>
      <c r="Y667" s="94"/>
      <c r="Z667" s="94"/>
      <c r="AA667" s="89"/>
      <c r="AB667" s="89"/>
      <c r="AC667" s="94"/>
      <c r="AD667" s="94">
        <f>SUM(AD663:AD666)</f>
        <v>2536783.4000000004</v>
      </c>
      <c r="AE667" s="94">
        <f>SUM(AE663:AE666)</f>
        <v>2207971.6500800005</v>
      </c>
      <c r="AF667" s="94"/>
      <c r="AG667" s="94">
        <f>SUM(AG663:AG665)</f>
        <v>0</v>
      </c>
      <c r="AH667" s="94"/>
    </row>
    <row r="668" spans="1:34" s="73" customFormat="1" x14ac:dyDescent="0.55000000000000004">
      <c r="A668" s="108" t="s">
        <v>905</v>
      </c>
      <c r="B668" s="109">
        <v>343</v>
      </c>
      <c r="C668" s="102">
        <v>6575</v>
      </c>
      <c r="D668" s="90" t="s">
        <v>914</v>
      </c>
      <c r="E668" s="102" t="s">
        <v>34</v>
      </c>
      <c r="F668" s="102">
        <v>23133</v>
      </c>
      <c r="G668" s="102">
        <v>0</v>
      </c>
      <c r="H668" s="102">
        <v>3</v>
      </c>
      <c r="I668" s="98">
        <v>77</v>
      </c>
      <c r="J668" s="102" t="s">
        <v>38</v>
      </c>
      <c r="K668" s="94">
        <f>((G668*400)+(H668*100))+I668</f>
        <v>377</v>
      </c>
      <c r="L668" s="94">
        <v>225</v>
      </c>
      <c r="M668" s="94">
        <f>K668*L668</f>
        <v>84825</v>
      </c>
      <c r="N668" s="102"/>
      <c r="O668" s="111"/>
      <c r="P668" s="96"/>
      <c r="Q668" s="111"/>
      <c r="R668" s="111"/>
      <c r="S668" s="97"/>
      <c r="T668" s="102"/>
      <c r="U668" s="102"/>
      <c r="V668" s="102"/>
      <c r="W668" s="94"/>
      <c r="X668" s="98"/>
      <c r="Y668" s="94"/>
      <c r="Z668" s="94"/>
      <c r="AA668" s="89"/>
      <c r="AB668" s="89"/>
      <c r="AC668" s="94"/>
      <c r="AD668" s="94">
        <f>IF(AND(AC668="",M668=""),0,IF((AC668=""),M668,IF((M668=""),AC668,AC668+M668)))</f>
        <v>84825</v>
      </c>
      <c r="AE668" s="94">
        <f>IF( (X668=""),AD668*1,AD668*(X668/100) )</f>
        <v>84825</v>
      </c>
      <c r="AF668" s="94">
        <v>50000000</v>
      </c>
      <c r="AG668" s="94">
        <f>IF((AF668-AE668) &gt; 1,0,IF((AF668-AE668)&lt;0,AE668-AF668,AF668-AE668))</f>
        <v>0</v>
      </c>
      <c r="AH668" s="94">
        <v>0.01</v>
      </c>
    </row>
    <row r="669" spans="1:34" s="73" customFormat="1" x14ac:dyDescent="0.55000000000000004">
      <c r="A669" s="108" t="s">
        <v>905</v>
      </c>
      <c r="B669" s="109">
        <v>344</v>
      </c>
      <c r="C669" s="102">
        <v>6408</v>
      </c>
      <c r="D669" s="90" t="s">
        <v>906</v>
      </c>
      <c r="E669" s="102" t="s">
        <v>37</v>
      </c>
      <c r="F669" s="102">
        <v>5257</v>
      </c>
      <c r="G669" s="102">
        <v>3</v>
      </c>
      <c r="H669" s="102">
        <v>0</v>
      </c>
      <c r="I669" s="98">
        <v>38</v>
      </c>
      <c r="J669" s="102" t="s">
        <v>38</v>
      </c>
      <c r="K669" s="94">
        <f>((G669*400)+(H669*100))+I669</f>
        <v>1238</v>
      </c>
      <c r="L669" s="94">
        <v>400</v>
      </c>
      <c r="M669" s="94">
        <f>K669*L669</f>
        <v>495200</v>
      </c>
      <c r="N669" s="102"/>
      <c r="O669" s="111"/>
      <c r="P669" s="96"/>
      <c r="Q669" s="111"/>
      <c r="R669" s="111"/>
      <c r="S669" s="97"/>
      <c r="T669" s="102"/>
      <c r="U669" s="102"/>
      <c r="V669" s="102"/>
      <c r="W669" s="94"/>
      <c r="X669" s="98"/>
      <c r="Y669" s="94"/>
      <c r="Z669" s="94"/>
      <c r="AA669" s="89"/>
      <c r="AB669" s="89"/>
      <c r="AC669" s="94"/>
      <c r="AD669" s="94">
        <f>IF(AND(AC669="",M669=""),0,IF((AC669=""),M669,IF((M669=""),AC669,AC669+M669)))</f>
        <v>495200</v>
      </c>
      <c r="AE669" s="94">
        <f>IF( (X669=""),AD669*1,AD669*(X669/100) )</f>
        <v>495200</v>
      </c>
      <c r="AF669" s="94">
        <v>0</v>
      </c>
      <c r="AG669" s="94">
        <f>IF((AF669-AE669) &gt; 1,0,IF((AF669-AE669)&lt;0,AE669-AF669,AF669-AE669))</f>
        <v>495200</v>
      </c>
      <c r="AH669" s="94">
        <v>0.01</v>
      </c>
    </row>
    <row r="670" spans="1:34" s="73" customFormat="1" x14ac:dyDescent="0.55000000000000004">
      <c r="A670" s="108"/>
      <c r="B670" s="109"/>
      <c r="C670" s="102"/>
      <c r="D670" s="90"/>
      <c r="E670" s="102"/>
      <c r="F670" s="102"/>
      <c r="G670" s="102"/>
      <c r="H670" s="102"/>
      <c r="I670" s="98"/>
      <c r="J670" s="102"/>
      <c r="K670" s="94"/>
      <c r="L670" s="94" t="s">
        <v>63</v>
      </c>
      <c r="M670" s="94">
        <f>SUM(M668:M669)</f>
        <v>580025</v>
      </c>
      <c r="N670" s="102"/>
      <c r="O670" s="111"/>
      <c r="P670" s="96"/>
      <c r="Q670" s="111"/>
      <c r="R670" s="111"/>
      <c r="S670" s="97"/>
      <c r="T670" s="102"/>
      <c r="U670" s="102"/>
      <c r="V670" s="102"/>
      <c r="W670" s="94"/>
      <c r="X670" s="98"/>
      <c r="Y670" s="94"/>
      <c r="Z670" s="94"/>
      <c r="AA670" s="89"/>
      <c r="AB670" s="89"/>
      <c r="AC670" s="94"/>
      <c r="AD670" s="94">
        <f>SUM(AD668:AD669)</f>
        <v>580025</v>
      </c>
      <c r="AE670" s="94">
        <f>SUM(AE668:AE669)</f>
        <v>580025</v>
      </c>
      <c r="AF670" s="94"/>
      <c r="AG670" s="94">
        <f>SUM(AG668:AG669)</f>
        <v>495200</v>
      </c>
      <c r="AH670" s="94"/>
    </row>
    <row r="671" spans="1:34" s="73" customFormat="1" x14ac:dyDescent="0.55000000000000004">
      <c r="A671" s="108" t="s">
        <v>915</v>
      </c>
      <c r="B671" s="109">
        <v>345</v>
      </c>
      <c r="C671" s="102">
        <v>5784</v>
      </c>
      <c r="D671" s="90" t="s">
        <v>916</v>
      </c>
      <c r="E671" s="102" t="s">
        <v>34</v>
      </c>
      <c r="F671" s="102">
        <v>10549</v>
      </c>
      <c r="G671" s="102">
        <v>0</v>
      </c>
      <c r="H671" s="102">
        <v>0</v>
      </c>
      <c r="I671" s="98">
        <v>64</v>
      </c>
      <c r="J671" s="102" t="s">
        <v>38</v>
      </c>
      <c r="K671" s="94">
        <f>((G671*400)+(H671*100))+I671</f>
        <v>64</v>
      </c>
      <c r="L671" s="94">
        <v>2425</v>
      </c>
      <c r="M671" s="94">
        <f>K671*L671</f>
        <v>155200</v>
      </c>
      <c r="N671" s="102"/>
      <c r="O671" s="111"/>
      <c r="P671" s="96"/>
      <c r="Q671" s="111"/>
      <c r="R671" s="111"/>
      <c r="S671" s="97"/>
      <c r="T671" s="102"/>
      <c r="U671" s="102"/>
      <c r="V671" s="102"/>
      <c r="W671" s="94"/>
      <c r="X671" s="98"/>
      <c r="Y671" s="94"/>
      <c r="Z671" s="94"/>
      <c r="AA671" s="89"/>
      <c r="AB671" s="89"/>
      <c r="AC671" s="94"/>
      <c r="AD671" s="94">
        <f>IF(AND(AC671="",M671=""),0,IF((AC671=""),M671,IF((M671=""),AC671,AC671+M671)))</f>
        <v>155200</v>
      </c>
      <c r="AE671" s="94">
        <f>IF( (X671=""),AD671*1,AD671*(X671/100) )</f>
        <v>155200</v>
      </c>
      <c r="AF671" s="94">
        <v>50000000</v>
      </c>
      <c r="AG671" s="94">
        <f>IF((AF671-AE671) &gt; 1,0,IF((AF671-AE671)&lt;0,AE671-AF671,AF671-AE671))</f>
        <v>0</v>
      </c>
      <c r="AH671" s="94">
        <v>0.01</v>
      </c>
    </row>
    <row r="672" spans="1:34" s="73" customFormat="1" x14ac:dyDescent="0.55000000000000004">
      <c r="A672" s="108"/>
      <c r="B672" s="109">
        <v>346</v>
      </c>
      <c r="C672" s="102">
        <v>5786</v>
      </c>
      <c r="D672" s="90" t="s">
        <v>917</v>
      </c>
      <c r="E672" s="102" t="s">
        <v>34</v>
      </c>
      <c r="F672" s="102">
        <v>18331</v>
      </c>
      <c r="G672" s="102">
        <v>0</v>
      </c>
      <c r="H672" s="102">
        <v>1</v>
      </c>
      <c r="I672" s="98">
        <v>0</v>
      </c>
      <c r="J672" s="102" t="s">
        <v>38</v>
      </c>
      <c r="K672" s="94">
        <f>((G672*400)+(H672*100))+I672</f>
        <v>100</v>
      </c>
      <c r="L672" s="94">
        <v>2425</v>
      </c>
      <c r="M672" s="94">
        <f>K672*L672</f>
        <v>242500</v>
      </c>
      <c r="N672" s="102"/>
      <c r="O672" s="111"/>
      <c r="P672" s="96"/>
      <c r="Q672" s="111"/>
      <c r="R672" s="111"/>
      <c r="S672" s="97"/>
      <c r="T672" s="102"/>
      <c r="U672" s="102"/>
      <c r="V672" s="102"/>
      <c r="W672" s="94"/>
      <c r="X672" s="98"/>
      <c r="Y672" s="94"/>
      <c r="Z672" s="94"/>
      <c r="AA672" s="89"/>
      <c r="AB672" s="89"/>
      <c r="AC672" s="94"/>
      <c r="AD672" s="94">
        <f>IF(AND(AC672="",M672=""),0,IF((AC672=""),M672,IF((M672=""),AC672,AC672+M672)))</f>
        <v>242500</v>
      </c>
      <c r="AE672" s="94">
        <f>IF( (X672=""),AD672*1,AD672*(X672/100) )</f>
        <v>242500</v>
      </c>
      <c r="AF672" s="94">
        <v>50000000</v>
      </c>
      <c r="AG672" s="94">
        <f>IF((AF672-AE672) &gt; 1,0,IF((AF672-AE672)&lt;0,AE672-AF672,AF672-AE672))</f>
        <v>0</v>
      </c>
      <c r="AH672" s="94">
        <v>0.01</v>
      </c>
    </row>
    <row r="673" spans="1:34" s="73" customFormat="1" x14ac:dyDescent="0.55000000000000004">
      <c r="A673" s="108"/>
      <c r="B673" s="109"/>
      <c r="C673" s="102"/>
      <c r="D673" s="90"/>
      <c r="E673" s="102"/>
      <c r="F673" s="102"/>
      <c r="G673" s="102"/>
      <c r="H673" s="102"/>
      <c r="I673" s="98"/>
      <c r="J673" s="102"/>
      <c r="K673" s="94"/>
      <c r="L673" s="94" t="s">
        <v>63</v>
      </c>
      <c r="M673" s="94">
        <f>SUM(M671:M672)</f>
        <v>397700</v>
      </c>
      <c r="N673" s="102"/>
      <c r="O673" s="111"/>
      <c r="P673" s="96"/>
      <c r="Q673" s="111"/>
      <c r="R673" s="111"/>
      <c r="S673" s="97"/>
      <c r="T673" s="102"/>
      <c r="U673" s="102"/>
      <c r="V673" s="102"/>
      <c r="W673" s="94"/>
      <c r="X673" s="98"/>
      <c r="Y673" s="94"/>
      <c r="Z673" s="94"/>
      <c r="AA673" s="89"/>
      <c r="AB673" s="89"/>
      <c r="AC673" s="94"/>
      <c r="AD673" s="94">
        <f>SUM(AD671:AD672)</f>
        <v>397700</v>
      </c>
      <c r="AE673" s="94">
        <f>SUM(AE671:AE672)</f>
        <v>397700</v>
      </c>
      <c r="AF673" s="94"/>
      <c r="AG673" s="94">
        <f>SUM(AG671:AG672)</f>
        <v>0</v>
      </c>
      <c r="AH673" s="94"/>
    </row>
    <row r="674" spans="1:34" s="73" customFormat="1" x14ac:dyDescent="0.55000000000000004">
      <c r="A674" s="108" t="s">
        <v>918</v>
      </c>
      <c r="B674" s="109">
        <v>347</v>
      </c>
      <c r="C674" s="102">
        <v>9533</v>
      </c>
      <c r="D674" s="90"/>
      <c r="E674" s="102" t="s">
        <v>34</v>
      </c>
      <c r="F674" s="102">
        <v>22824</v>
      </c>
      <c r="G674" s="102">
        <v>0</v>
      </c>
      <c r="H674" s="102">
        <v>0</v>
      </c>
      <c r="I674" s="98">
        <v>96</v>
      </c>
      <c r="J674" s="102" t="s">
        <v>35</v>
      </c>
      <c r="K674" s="94">
        <f>((G674*400)+(H674*100))+I674</f>
        <v>96</v>
      </c>
      <c r="L674" s="94">
        <v>400</v>
      </c>
      <c r="M674" s="94">
        <f>K674*L674</f>
        <v>38400</v>
      </c>
      <c r="N674" s="102"/>
      <c r="O674" s="111"/>
      <c r="P674" s="96"/>
      <c r="Q674" s="111"/>
      <c r="R674" s="111"/>
      <c r="S674" s="97"/>
      <c r="T674" s="102"/>
      <c r="U674" s="102"/>
      <c r="V674" s="102"/>
      <c r="W674" s="94"/>
      <c r="X674" s="98"/>
      <c r="Y674" s="94"/>
      <c r="Z674" s="94"/>
      <c r="AA674" s="89"/>
      <c r="AB674" s="89"/>
      <c r="AC674" s="94"/>
      <c r="AD674" s="94">
        <f>IF(AND(AC674="",M674=""),0,IF((AC674=""),M674,IF((M674=""),AC674,AC674+M674)))</f>
        <v>38400</v>
      </c>
      <c r="AE674" s="94">
        <f>IF( (X674=""),AD674*1,AD674*(X674/100) )</f>
        <v>38400</v>
      </c>
      <c r="AF674" s="94">
        <v>50000000</v>
      </c>
      <c r="AG674" s="94">
        <f>IF((AF674-AE674) &gt; 1,0,IF((AF674-AE674)&lt;0,AE674-AF674,AF674-AE674))</f>
        <v>0</v>
      </c>
      <c r="AH674" s="94">
        <v>0.02</v>
      </c>
    </row>
    <row r="675" spans="1:34" s="73" customFormat="1" x14ac:dyDescent="0.55000000000000004">
      <c r="A675" s="108"/>
      <c r="B675" s="109">
        <v>348</v>
      </c>
      <c r="C675" s="102">
        <v>9534</v>
      </c>
      <c r="D675" s="90"/>
      <c r="E675" s="102" t="s">
        <v>34</v>
      </c>
      <c r="F675" s="102">
        <v>23000</v>
      </c>
      <c r="G675" s="102">
        <v>1</v>
      </c>
      <c r="H675" s="102">
        <v>2</v>
      </c>
      <c r="I675" s="98">
        <v>33</v>
      </c>
      <c r="J675" s="102" t="s">
        <v>38</v>
      </c>
      <c r="K675" s="94">
        <f>((G675*400)+(H675*100))+I675</f>
        <v>633</v>
      </c>
      <c r="L675" s="94">
        <v>800</v>
      </c>
      <c r="M675" s="94">
        <f>K675*L675</f>
        <v>506400</v>
      </c>
      <c r="N675" s="102"/>
      <c r="O675" s="111"/>
      <c r="P675" s="96"/>
      <c r="Q675" s="111"/>
      <c r="R675" s="111"/>
      <c r="S675" s="97"/>
      <c r="T675" s="102"/>
      <c r="U675" s="102"/>
      <c r="V675" s="102"/>
      <c r="W675" s="94"/>
      <c r="X675" s="98"/>
      <c r="Y675" s="94"/>
      <c r="Z675" s="94"/>
      <c r="AA675" s="89"/>
      <c r="AB675" s="89"/>
      <c r="AC675" s="94"/>
      <c r="AD675" s="94">
        <f>IF(AND(AC675="",M675=""),0,IF((AC675=""),M675,IF((M675=""),AC675,AC675+M675)))</f>
        <v>506400</v>
      </c>
      <c r="AE675" s="94">
        <f>IF( (X675=""),AD675*1,AD675*(X675/100) )</f>
        <v>506400</v>
      </c>
      <c r="AF675" s="94">
        <v>50000000</v>
      </c>
      <c r="AG675" s="94">
        <f>IF((AF675-AE675) &gt; 1,0,IF((AF675-AE675)&lt;0,AE675-AF675,AF675-AE675))</f>
        <v>0</v>
      </c>
      <c r="AH675" s="94">
        <v>0.01</v>
      </c>
    </row>
    <row r="676" spans="1:34" s="73" customFormat="1" x14ac:dyDescent="0.55000000000000004">
      <c r="A676" s="108"/>
      <c r="B676" s="109"/>
      <c r="C676" s="102"/>
      <c r="D676" s="90"/>
      <c r="E676" s="102"/>
      <c r="F676" s="102"/>
      <c r="G676" s="102"/>
      <c r="H676" s="102"/>
      <c r="I676" s="98"/>
      <c r="J676" s="102"/>
      <c r="K676" s="94"/>
      <c r="L676" s="94" t="s">
        <v>63</v>
      </c>
      <c r="M676" s="94">
        <f>SUM(M674:M675)</f>
        <v>544800</v>
      </c>
      <c r="N676" s="102"/>
      <c r="O676" s="111"/>
      <c r="P676" s="96"/>
      <c r="Q676" s="111"/>
      <c r="R676" s="111"/>
      <c r="S676" s="97"/>
      <c r="T676" s="102"/>
      <c r="U676" s="102"/>
      <c r="V676" s="102"/>
      <c r="W676" s="94"/>
      <c r="X676" s="98"/>
      <c r="Y676" s="94"/>
      <c r="Z676" s="94"/>
      <c r="AA676" s="89"/>
      <c r="AB676" s="89"/>
      <c r="AC676" s="94"/>
      <c r="AD676" s="94">
        <f>SUM(AD674:AD675)</f>
        <v>544800</v>
      </c>
      <c r="AE676" s="94">
        <f>SUM(AE674:AE675)</f>
        <v>544800</v>
      </c>
      <c r="AF676" s="94"/>
      <c r="AG676" s="94">
        <f>SUM(AG674:AG675)</f>
        <v>0</v>
      </c>
      <c r="AH676" s="94"/>
    </row>
    <row r="677" spans="1:34" s="73" customFormat="1" x14ac:dyDescent="0.55000000000000004">
      <c r="A677" s="108" t="s">
        <v>919</v>
      </c>
      <c r="B677" s="109">
        <v>349</v>
      </c>
      <c r="C677" s="102">
        <v>6935</v>
      </c>
      <c r="D677" s="90" t="s">
        <v>920</v>
      </c>
      <c r="E677" s="102" t="s">
        <v>34</v>
      </c>
      <c r="F677" s="102">
        <v>23644</v>
      </c>
      <c r="G677" s="102">
        <v>0</v>
      </c>
      <c r="H677" s="102">
        <v>0</v>
      </c>
      <c r="I677" s="98">
        <v>73</v>
      </c>
      <c r="J677" s="102" t="s">
        <v>38</v>
      </c>
      <c r="K677" s="94">
        <f>((G677*400)+(H677*100))+I677</f>
        <v>73</v>
      </c>
      <c r="L677" s="94">
        <v>850</v>
      </c>
      <c r="M677" s="94">
        <f>K677*L677</f>
        <v>62050</v>
      </c>
      <c r="N677" s="102"/>
      <c r="O677" s="111"/>
      <c r="P677" s="96"/>
      <c r="Q677" s="111"/>
      <c r="R677" s="111"/>
      <c r="S677" s="97"/>
      <c r="T677" s="102"/>
      <c r="U677" s="102"/>
      <c r="V677" s="102"/>
      <c r="W677" s="94"/>
      <c r="X677" s="98"/>
      <c r="Y677" s="94"/>
      <c r="Z677" s="94"/>
      <c r="AA677" s="89"/>
      <c r="AB677" s="89"/>
      <c r="AC677" s="94"/>
      <c r="AD677" s="94">
        <f>IF(AND(AC677="",M677=""),0,IF((AC677=""),M677,IF((M677=""),AC677,AC677+M677)))</f>
        <v>62050</v>
      </c>
      <c r="AE677" s="94">
        <f>IF( (X677=""),AD677*1,AD677*(X677/100) )</f>
        <v>62050</v>
      </c>
      <c r="AF677" s="94">
        <v>50000000</v>
      </c>
      <c r="AG677" s="94">
        <f>IF((AF677-AE677) &gt; 1,0,IF((AF677-AE677)&lt;0,AE677-AF677,AF677-AE677))</f>
        <v>0</v>
      </c>
      <c r="AH677" s="94">
        <v>0.01</v>
      </c>
    </row>
    <row r="678" spans="1:34" s="73" customFormat="1" x14ac:dyDescent="0.55000000000000004">
      <c r="A678" s="108"/>
      <c r="B678" s="109"/>
      <c r="C678" s="102"/>
      <c r="D678" s="90"/>
      <c r="E678" s="102"/>
      <c r="F678" s="102"/>
      <c r="G678" s="102"/>
      <c r="H678" s="102"/>
      <c r="I678" s="98"/>
      <c r="J678" s="102"/>
      <c r="K678" s="94"/>
      <c r="L678" s="94" t="s">
        <v>63</v>
      </c>
      <c r="M678" s="94">
        <f>SUM(M677:M677)</f>
        <v>62050</v>
      </c>
      <c r="N678" s="102"/>
      <c r="O678" s="111"/>
      <c r="P678" s="96"/>
      <c r="Q678" s="111"/>
      <c r="R678" s="111"/>
      <c r="S678" s="97"/>
      <c r="T678" s="102"/>
      <c r="U678" s="102"/>
      <c r="V678" s="102"/>
      <c r="W678" s="94"/>
      <c r="X678" s="98"/>
      <c r="Y678" s="94"/>
      <c r="Z678" s="94"/>
      <c r="AA678" s="89"/>
      <c r="AB678" s="89"/>
      <c r="AC678" s="94"/>
      <c r="AD678" s="94">
        <f>SUM(AD677:AD677)</f>
        <v>62050</v>
      </c>
      <c r="AE678" s="94">
        <f>SUM(AE677:AE677)</f>
        <v>62050</v>
      </c>
      <c r="AF678" s="94"/>
      <c r="AG678" s="94">
        <f>SUM(AG677:AG677)</f>
        <v>0</v>
      </c>
      <c r="AH678" s="94"/>
    </row>
    <row r="679" spans="1:34" s="73" customFormat="1" x14ac:dyDescent="0.55000000000000004">
      <c r="A679" s="108" t="s">
        <v>923</v>
      </c>
      <c r="B679" s="109">
        <v>350</v>
      </c>
      <c r="C679" s="102">
        <v>8155</v>
      </c>
      <c r="D679" s="90" t="s">
        <v>924</v>
      </c>
      <c r="E679" s="102" t="s">
        <v>34</v>
      </c>
      <c r="F679" s="102">
        <v>24128</v>
      </c>
      <c r="G679" s="102">
        <v>0</v>
      </c>
      <c r="H679" s="102">
        <v>0</v>
      </c>
      <c r="I679" s="98">
        <v>90</v>
      </c>
      <c r="J679" s="102" t="s">
        <v>38</v>
      </c>
      <c r="K679" s="94">
        <f>((G679*400)+(H679*100))+I679</f>
        <v>90</v>
      </c>
      <c r="L679" s="94">
        <v>800</v>
      </c>
      <c r="M679" s="94">
        <f>K679*L679</f>
        <v>72000</v>
      </c>
      <c r="N679" s="102"/>
      <c r="O679" s="111" t="s">
        <v>921</v>
      </c>
      <c r="P679" s="96"/>
      <c r="Q679" s="111" t="s">
        <v>922</v>
      </c>
      <c r="R679" s="111" t="s">
        <v>925</v>
      </c>
      <c r="S679" s="97" t="s">
        <v>924</v>
      </c>
      <c r="T679" s="102"/>
      <c r="U679" s="102"/>
      <c r="V679" s="102"/>
      <c r="W679" s="94"/>
      <c r="X679" s="98"/>
      <c r="Y679" s="94"/>
      <c r="Z679" s="94"/>
      <c r="AA679" s="89"/>
      <c r="AB679" s="89"/>
      <c r="AC679" s="94"/>
      <c r="AD679" s="94">
        <f>IF(AND(AC679="",M679=""),0,IF((AC679=""),M679,IF((M679=""),AC679,AC679+M679)))</f>
        <v>72000</v>
      </c>
      <c r="AE679" s="94">
        <f>IF( (X679=""),AD679*1,AD679*(X679/100) )</f>
        <v>72000</v>
      </c>
      <c r="AF679" s="94">
        <v>50000000</v>
      </c>
      <c r="AG679" s="94">
        <f>IF((AF679-AE679) &gt; 1,0,IF((AF679-AE679)&lt;0,AE679-AF679,AF679-AE679))</f>
        <v>0</v>
      </c>
      <c r="AH679" s="94">
        <v>0.01</v>
      </c>
    </row>
    <row r="680" spans="1:34" s="73" customFormat="1" x14ac:dyDescent="0.55000000000000004">
      <c r="A680" s="108"/>
      <c r="B680" s="109"/>
      <c r="C680" s="102"/>
      <c r="D680" s="90"/>
      <c r="E680" s="102"/>
      <c r="F680" s="102"/>
      <c r="G680" s="102"/>
      <c r="H680" s="102"/>
      <c r="I680" s="98"/>
      <c r="J680" s="102"/>
      <c r="K680" s="94"/>
      <c r="L680" s="94" t="s">
        <v>63</v>
      </c>
      <c r="M680" s="94">
        <f>SUM(M679:M679)</f>
        <v>72000</v>
      </c>
      <c r="N680" s="102"/>
      <c r="O680" s="111"/>
      <c r="P680" s="96"/>
      <c r="Q680" s="111"/>
      <c r="R680" s="111"/>
      <c r="S680" s="97"/>
      <c r="T680" s="102"/>
      <c r="U680" s="102"/>
      <c r="V680" s="102"/>
      <c r="W680" s="94"/>
      <c r="X680" s="98"/>
      <c r="Y680" s="94"/>
      <c r="Z680" s="94"/>
      <c r="AA680" s="89"/>
      <c r="AB680" s="89"/>
      <c r="AC680" s="94"/>
      <c r="AD680" s="94">
        <f>SUM(AD679:AD679)</f>
        <v>72000</v>
      </c>
      <c r="AE680" s="94">
        <f>SUM(AE679:AE679)</f>
        <v>72000</v>
      </c>
      <c r="AF680" s="94"/>
      <c r="AG680" s="94">
        <f>SUM(AG679:AG679)</f>
        <v>0</v>
      </c>
      <c r="AH680" s="94"/>
    </row>
    <row r="681" spans="1:34" s="99" customFormat="1" x14ac:dyDescent="0.55000000000000004">
      <c r="A681" s="107" t="s">
        <v>928</v>
      </c>
      <c r="B681" s="102">
        <v>351</v>
      </c>
      <c r="C681" s="102">
        <v>6760</v>
      </c>
      <c r="D681" s="90" t="s">
        <v>929</v>
      </c>
      <c r="E681" s="102" t="s">
        <v>34</v>
      </c>
      <c r="F681" s="102">
        <v>23593</v>
      </c>
      <c r="G681" s="102">
        <v>1</v>
      </c>
      <c r="H681" s="102">
        <v>2</v>
      </c>
      <c r="I681" s="98">
        <v>80</v>
      </c>
      <c r="J681" s="102" t="s">
        <v>35</v>
      </c>
      <c r="K681" s="94">
        <f>((G681*400)+(H681*100))+I681</f>
        <v>680</v>
      </c>
      <c r="L681" s="94">
        <v>625</v>
      </c>
      <c r="M681" s="94">
        <f>K681*L681</f>
        <v>425000</v>
      </c>
      <c r="N681" s="102">
        <v>1</v>
      </c>
      <c r="O681" s="111" t="s">
        <v>926</v>
      </c>
      <c r="P681" s="96">
        <v>3570800029062</v>
      </c>
      <c r="Q681" s="111" t="s">
        <v>927</v>
      </c>
      <c r="R681" s="111" t="s">
        <v>930</v>
      </c>
      <c r="S681" s="97" t="s">
        <v>931</v>
      </c>
      <c r="T681" s="102" t="s">
        <v>51</v>
      </c>
      <c r="U681" s="102" t="s">
        <v>45</v>
      </c>
      <c r="V681" s="102" t="s">
        <v>52</v>
      </c>
      <c r="W681" s="94">
        <v>108</v>
      </c>
      <c r="X681" s="98">
        <v>34.840000000000003</v>
      </c>
      <c r="Y681" s="94">
        <v>6750</v>
      </c>
      <c r="Z681" s="94">
        <f>W681*Y681</f>
        <v>729000</v>
      </c>
      <c r="AA681" s="89">
        <v>12</v>
      </c>
      <c r="AB681" s="89">
        <v>14</v>
      </c>
      <c r="AC681" s="94">
        <f>(Z681*(100-AB681))/100</f>
        <v>626940</v>
      </c>
      <c r="AD681" s="94">
        <f>IF(AND(AC681="",M681=""),0,IF((AC681=""),M681, IF( (M681=""),AC681,SUM(AC681:AC683)+M681)))</f>
        <v>1090356</v>
      </c>
      <c r="AE681" s="94">
        <f>IF( (X681=""),AD681*1,AD681*(X681/100) )</f>
        <v>379880.03040000005</v>
      </c>
      <c r="AF681" s="94">
        <v>50000000</v>
      </c>
      <c r="AG681" s="94">
        <f>IF((AF681-AE681) &gt; 1,0,IF((AF681-AE681)&lt;0,AE681-AF681,AF681-AE681))</f>
        <v>0</v>
      </c>
      <c r="AH681" s="94">
        <v>0.02</v>
      </c>
    </row>
    <row r="682" spans="1:34" s="99" customFormat="1" x14ac:dyDescent="0.55000000000000004">
      <c r="A682" s="107"/>
      <c r="B682" s="102"/>
      <c r="C682" s="102"/>
      <c r="D682" s="90"/>
      <c r="E682" s="102"/>
      <c r="F682" s="102"/>
      <c r="G682" s="102"/>
      <c r="H682" s="102"/>
      <c r="I682" s="98"/>
      <c r="J682" s="102"/>
      <c r="K682" s="94"/>
      <c r="L682" s="94"/>
      <c r="M682" s="94"/>
      <c r="N682" s="102">
        <v>2</v>
      </c>
      <c r="O682" s="111" t="s">
        <v>926</v>
      </c>
      <c r="P682" s="96">
        <v>3570800029062</v>
      </c>
      <c r="Q682" s="111" t="s">
        <v>927</v>
      </c>
      <c r="R682" s="111" t="s">
        <v>930</v>
      </c>
      <c r="S682" s="97" t="s">
        <v>932</v>
      </c>
      <c r="T682" s="102" t="s">
        <v>343</v>
      </c>
      <c r="U682" s="102" t="s">
        <v>74</v>
      </c>
      <c r="V682" s="102" t="s">
        <v>75</v>
      </c>
      <c r="W682" s="94">
        <v>98</v>
      </c>
      <c r="X682" s="98">
        <v>31.61</v>
      </c>
      <c r="Y682" s="94">
        <v>5600</v>
      </c>
      <c r="Z682" s="94">
        <f>W682*Y682</f>
        <v>548800</v>
      </c>
      <c r="AA682" s="89">
        <v>22</v>
      </c>
      <c r="AB682" s="89">
        <v>93</v>
      </c>
      <c r="AC682" s="94">
        <f>(Z682*(100-AB682))/100</f>
        <v>38416</v>
      </c>
      <c r="AD682" s="94">
        <f>IF(AND(AC682="",M681=""),0,IF((AC682=""),M681, IF( (M681=""),AC682,SUM(AC681:AC683)+M681)))</f>
        <v>1090356</v>
      </c>
      <c r="AE682" s="94">
        <f>IF( (X682=""),AD682*1,AD682*(X682/100) )</f>
        <v>344661.53159999999</v>
      </c>
      <c r="AF682" s="94">
        <v>0</v>
      </c>
      <c r="AG682" s="94">
        <f>IF((AF682-AE682) &gt; 1,0,IF((AF682-AE682)&lt;0,AE682-AF682,AF682-AE682))</f>
        <v>344661.53159999999</v>
      </c>
      <c r="AH682" s="94">
        <v>0.3</v>
      </c>
    </row>
    <row r="683" spans="1:34" s="99" customFormat="1" x14ac:dyDescent="0.55000000000000004">
      <c r="A683" s="107"/>
      <c r="B683" s="102"/>
      <c r="C683" s="102"/>
      <c r="D683" s="90"/>
      <c r="E683" s="102"/>
      <c r="F683" s="102"/>
      <c r="G683" s="102"/>
      <c r="H683" s="102"/>
      <c r="I683" s="98"/>
      <c r="J683" s="102"/>
      <c r="K683" s="94"/>
      <c r="L683" s="94"/>
      <c r="M683" s="94"/>
      <c r="N683" s="102">
        <v>3</v>
      </c>
      <c r="O683" s="111" t="s">
        <v>926</v>
      </c>
      <c r="P683" s="96">
        <v>3570800029062</v>
      </c>
      <c r="Q683" s="111" t="s">
        <v>927</v>
      </c>
      <c r="R683" s="111" t="s">
        <v>930</v>
      </c>
      <c r="S683" s="97" t="s">
        <v>933</v>
      </c>
      <c r="T683" s="102" t="s">
        <v>55</v>
      </c>
      <c r="U683" s="102" t="s">
        <v>45</v>
      </c>
      <c r="V683" s="102" t="s">
        <v>52</v>
      </c>
      <c r="W683" s="94">
        <v>104</v>
      </c>
      <c r="X683" s="98">
        <v>33.549999999999997</v>
      </c>
      <c r="Y683" s="94">
        <v>0</v>
      </c>
      <c r="Z683" s="94">
        <f>W683*Y683</f>
        <v>0</v>
      </c>
      <c r="AA683" s="89">
        <v>7</v>
      </c>
      <c r="AB683" s="89">
        <v>7</v>
      </c>
      <c r="AC683" s="94">
        <f>(Z683*(100-AB683))/100</f>
        <v>0</v>
      </c>
      <c r="AD683" s="94">
        <f>IF(AND(AC683="",M681=""),0,IF((AC683=""),M681, IF( (M681=""),AC683,SUM(AC681:AC683)+M681)))</f>
        <v>1090356</v>
      </c>
      <c r="AE683" s="94">
        <f>IF( (X683=""),AD683*1,AD683*(X683/100) )</f>
        <v>365814.43799999997</v>
      </c>
      <c r="AF683" s="94">
        <v>50000000</v>
      </c>
      <c r="AG683" s="94">
        <f>IF((AF683-AE683) &gt; 1,0,IF((AF683-AE683)&lt;0,AE683-AF683,AF683-AE683))</f>
        <v>0</v>
      </c>
      <c r="AH683" s="94">
        <v>0.02</v>
      </c>
    </row>
    <row r="684" spans="1:34" s="99" customFormat="1" x14ac:dyDescent="0.55000000000000004">
      <c r="A684" s="107"/>
      <c r="B684" s="102"/>
      <c r="C684" s="102"/>
      <c r="D684" s="90"/>
      <c r="E684" s="102"/>
      <c r="F684" s="102"/>
      <c r="G684" s="102"/>
      <c r="H684" s="102"/>
      <c r="I684" s="98"/>
      <c r="J684" s="102"/>
      <c r="K684" s="94"/>
      <c r="L684" s="94" t="s">
        <v>63</v>
      </c>
      <c r="M684" s="94">
        <f>SUM(M681:M683)</f>
        <v>425000</v>
      </c>
      <c r="N684" s="102"/>
      <c r="O684" s="111"/>
      <c r="P684" s="96"/>
      <c r="Q684" s="111"/>
      <c r="R684" s="111"/>
      <c r="S684" s="97"/>
      <c r="T684" s="102"/>
      <c r="U684" s="102"/>
      <c r="V684" s="102"/>
      <c r="W684" s="94"/>
      <c r="X684" s="98"/>
      <c r="Y684" s="94"/>
      <c r="Z684" s="94"/>
      <c r="AA684" s="89"/>
      <c r="AB684" s="89"/>
      <c r="AC684" s="94"/>
      <c r="AD684" s="94"/>
      <c r="AE684" s="94">
        <f>SUM(AE681:AE683)</f>
        <v>1090356</v>
      </c>
      <c r="AF684" s="94"/>
      <c r="AG684" s="94">
        <f>SUM(AG681:AG683)</f>
        <v>344661.53159999999</v>
      </c>
      <c r="AH684" s="94"/>
    </row>
    <row r="685" spans="1:34" s="74" customFormat="1" x14ac:dyDescent="0.55000000000000004">
      <c r="A685" s="108" t="s">
        <v>934</v>
      </c>
      <c r="B685" s="109">
        <v>352</v>
      </c>
      <c r="C685" s="102">
        <v>7367</v>
      </c>
      <c r="D685" s="90" t="s">
        <v>935</v>
      </c>
      <c r="E685" s="102" t="s">
        <v>34</v>
      </c>
      <c r="F685" s="102">
        <v>19823</v>
      </c>
      <c r="G685" s="102">
        <v>0</v>
      </c>
      <c r="H685" s="102">
        <v>3</v>
      </c>
      <c r="I685" s="98">
        <v>53.9</v>
      </c>
      <c r="J685" s="102" t="s">
        <v>38</v>
      </c>
      <c r="K685" s="94">
        <f>((G685*400)+(H685*100))+I685</f>
        <v>353.9</v>
      </c>
      <c r="L685" s="94">
        <v>500</v>
      </c>
      <c r="M685" s="94">
        <f>K685*L685</f>
        <v>176950</v>
      </c>
      <c r="N685" s="102"/>
      <c r="O685" s="111" t="s">
        <v>936</v>
      </c>
      <c r="P685" s="96">
        <v>3570800024435</v>
      </c>
      <c r="Q685" s="111" t="s">
        <v>937</v>
      </c>
      <c r="R685" s="111" t="s">
        <v>938</v>
      </c>
      <c r="S685" s="97" t="s">
        <v>935</v>
      </c>
      <c r="T685" s="102"/>
      <c r="U685" s="102"/>
      <c r="V685" s="102"/>
      <c r="W685" s="94"/>
      <c r="X685" s="98"/>
      <c r="Y685" s="94"/>
      <c r="Z685" s="94"/>
      <c r="AA685" s="89"/>
      <c r="AB685" s="89"/>
      <c r="AC685" s="94"/>
      <c r="AD685" s="94">
        <f>IF(AND(AC685="",M685=""),0,IF((AC685=""),M685,IF((M685=""),AC685,AC685+M685)))</f>
        <v>176950</v>
      </c>
      <c r="AE685" s="94">
        <f>IF( (X685=""),AD685*1,AD685*(X685/100) )</f>
        <v>176950</v>
      </c>
      <c r="AF685" s="94">
        <v>50000000</v>
      </c>
      <c r="AG685" s="94">
        <f>IF((AF685-AE685) &gt; 1,0,IF((AF685-AE685)&lt;0,AE685-AF685,AF685-AE685))</f>
        <v>0</v>
      </c>
      <c r="AH685" s="94">
        <v>0.01</v>
      </c>
    </row>
    <row r="686" spans="1:34" s="74" customFormat="1" x14ac:dyDescent="0.55000000000000004">
      <c r="A686" s="108"/>
      <c r="B686" s="109"/>
      <c r="C686" s="102"/>
      <c r="D686" s="90"/>
      <c r="E686" s="102"/>
      <c r="F686" s="102"/>
      <c r="G686" s="102"/>
      <c r="H686" s="102"/>
      <c r="I686" s="98"/>
      <c r="J686" s="102"/>
      <c r="K686" s="94"/>
      <c r="L686" s="94" t="s">
        <v>63</v>
      </c>
      <c r="M686" s="94">
        <f>SUM(M685:M685)</f>
        <v>176950</v>
      </c>
      <c r="N686" s="102"/>
      <c r="O686" s="111"/>
      <c r="P686" s="96"/>
      <c r="Q686" s="111"/>
      <c r="R686" s="111"/>
      <c r="S686" s="97"/>
      <c r="T686" s="102"/>
      <c r="U686" s="102"/>
      <c r="V686" s="102"/>
      <c r="W686" s="94"/>
      <c r="X686" s="98"/>
      <c r="Y686" s="94"/>
      <c r="Z686" s="94"/>
      <c r="AA686" s="89"/>
      <c r="AB686" s="89"/>
      <c r="AC686" s="94"/>
      <c r="AD686" s="94">
        <f>SUM(AD685:AD685)</f>
        <v>176950</v>
      </c>
      <c r="AE686" s="94">
        <f>SUM(AE685:AE685)</f>
        <v>176950</v>
      </c>
      <c r="AF686" s="94"/>
      <c r="AG686" s="94">
        <f>SUM(AG685:AG685)</f>
        <v>0</v>
      </c>
      <c r="AH686" s="94"/>
    </row>
    <row r="687" spans="1:34" s="74" customFormat="1" x14ac:dyDescent="0.55000000000000004">
      <c r="A687" s="108" t="s">
        <v>745</v>
      </c>
      <c r="B687" s="109">
        <v>353</v>
      </c>
      <c r="C687" s="102">
        <v>6374</v>
      </c>
      <c r="D687" s="90" t="s">
        <v>939</v>
      </c>
      <c r="E687" s="102" t="s">
        <v>37</v>
      </c>
      <c r="F687" s="102">
        <v>5481</v>
      </c>
      <c r="G687" s="102">
        <v>4</v>
      </c>
      <c r="H687" s="102">
        <v>3</v>
      </c>
      <c r="I687" s="98">
        <v>21</v>
      </c>
      <c r="J687" s="102" t="s">
        <v>38</v>
      </c>
      <c r="K687" s="94">
        <f>((G687*400)+(H687*100))+I687</f>
        <v>1921</v>
      </c>
      <c r="L687" s="94">
        <v>400</v>
      </c>
      <c r="M687" s="94">
        <f>K687*L687</f>
        <v>768400</v>
      </c>
      <c r="N687" s="102"/>
      <c r="O687" s="111"/>
      <c r="P687" s="96"/>
      <c r="Q687" s="111"/>
      <c r="R687" s="111"/>
      <c r="S687" s="97"/>
      <c r="T687" s="102"/>
      <c r="U687" s="102"/>
      <c r="V687" s="102"/>
      <c r="W687" s="94"/>
      <c r="X687" s="98"/>
      <c r="Y687" s="94"/>
      <c r="Z687" s="94"/>
      <c r="AA687" s="89"/>
      <c r="AB687" s="89"/>
      <c r="AC687" s="94"/>
      <c r="AD687" s="94">
        <f>IF(AND(AC687="",M687=""),0,IF((AC687=""),M687,IF((M687=""),AC687,AC687+M687)))</f>
        <v>768400</v>
      </c>
      <c r="AE687" s="94">
        <f>IF( (X687=""),AD687*1,AD687*(X687/100) )</f>
        <v>768400</v>
      </c>
      <c r="AF687" s="94">
        <v>0</v>
      </c>
      <c r="AG687" s="94">
        <f>IF((AF687-AE687) &gt; 1,0,IF((AF687-AE687)&lt;0,AE687-AF687,AF687-AE687))</f>
        <v>768400</v>
      </c>
      <c r="AH687" s="94">
        <v>0.01</v>
      </c>
    </row>
    <row r="688" spans="1:34" s="74" customFormat="1" x14ac:dyDescent="0.55000000000000004">
      <c r="A688" s="108"/>
      <c r="B688" s="109">
        <v>354</v>
      </c>
      <c r="C688" s="102">
        <v>9491</v>
      </c>
      <c r="D688" s="90"/>
      <c r="E688" s="102" t="s">
        <v>37</v>
      </c>
      <c r="F688" s="102">
        <v>5574</v>
      </c>
      <c r="G688" s="102">
        <v>5</v>
      </c>
      <c r="H688" s="102">
        <v>3</v>
      </c>
      <c r="I688" s="98">
        <v>75</v>
      </c>
      <c r="J688" s="102" t="s">
        <v>38</v>
      </c>
      <c r="K688" s="94">
        <f>((G688*400)+(H688*100))+I688</f>
        <v>2375</v>
      </c>
      <c r="L688" s="94">
        <v>225</v>
      </c>
      <c r="M688" s="94">
        <f>K688*L688</f>
        <v>534375</v>
      </c>
      <c r="N688" s="102"/>
      <c r="O688" s="111"/>
      <c r="P688" s="96"/>
      <c r="Q688" s="111"/>
      <c r="R688" s="111"/>
      <c r="S688" s="97"/>
      <c r="T688" s="102"/>
      <c r="U688" s="102"/>
      <c r="V688" s="102"/>
      <c r="W688" s="94"/>
      <c r="X688" s="98"/>
      <c r="Y688" s="94"/>
      <c r="Z688" s="94"/>
      <c r="AA688" s="89"/>
      <c r="AB688" s="89"/>
      <c r="AC688" s="94"/>
      <c r="AD688" s="94">
        <f>IF(AND(AC688="",M688=""),0,IF((AC688=""),M688,IF((M688=""),AC688,AC688+M688)))</f>
        <v>534375</v>
      </c>
      <c r="AE688" s="94">
        <f>IF( (X688=""),AD688*1,AD688*(X688/100) )</f>
        <v>534375</v>
      </c>
      <c r="AF688" s="94">
        <v>0</v>
      </c>
      <c r="AG688" s="94">
        <f>IF((AF688-AE688) &gt; 1,0,IF((AF688-AE688)&lt;0,AE688-AF688,AF688-AE688))</f>
        <v>534375</v>
      </c>
      <c r="AH688" s="94">
        <v>0.01</v>
      </c>
    </row>
    <row r="689" spans="1:34" s="74" customFormat="1" x14ac:dyDescent="0.55000000000000004">
      <c r="A689" s="108"/>
      <c r="B689" s="109">
        <v>355</v>
      </c>
      <c r="C689" s="102">
        <v>6843</v>
      </c>
      <c r="D689" s="90" t="s">
        <v>940</v>
      </c>
      <c r="E689" s="102" t="s">
        <v>34</v>
      </c>
      <c r="F689" s="102">
        <v>23639</v>
      </c>
      <c r="G689" s="102">
        <v>1</v>
      </c>
      <c r="H689" s="102">
        <v>0</v>
      </c>
      <c r="I689" s="98">
        <v>58</v>
      </c>
      <c r="J689" s="102" t="s">
        <v>38</v>
      </c>
      <c r="K689" s="94">
        <f>((G689*400)+(H689*100))+I689</f>
        <v>458</v>
      </c>
      <c r="L689" s="94">
        <v>1200</v>
      </c>
      <c r="M689" s="94">
        <f>K689*L689</f>
        <v>549600</v>
      </c>
      <c r="N689" s="102"/>
      <c r="O689" s="111"/>
      <c r="P689" s="96"/>
      <c r="Q689" s="111"/>
      <c r="R689" s="111"/>
      <c r="S689" s="97"/>
      <c r="T689" s="102"/>
      <c r="U689" s="102"/>
      <c r="V689" s="102"/>
      <c r="W689" s="94"/>
      <c r="X689" s="98"/>
      <c r="Y689" s="94"/>
      <c r="Z689" s="94"/>
      <c r="AA689" s="89"/>
      <c r="AB689" s="89"/>
      <c r="AC689" s="94"/>
      <c r="AD689" s="94">
        <f>IF(AND(AC689="",M689=""),0,IF((AC689=""),M689,IF((M689=""),AC689,AC689+M689)))</f>
        <v>549600</v>
      </c>
      <c r="AE689" s="94">
        <f>IF( (X689=""),AD689*1,AD689*(X689/100) )</f>
        <v>549600</v>
      </c>
      <c r="AF689" s="94">
        <v>50000000</v>
      </c>
      <c r="AG689" s="94">
        <f>IF((AF689-AE689) &gt; 1,0,IF((AF689-AE689)&lt;0,AE689-AF689,AF689-AE689))</f>
        <v>0</v>
      </c>
      <c r="AH689" s="94">
        <v>0.01</v>
      </c>
    </row>
    <row r="690" spans="1:34" s="74" customFormat="1" x14ac:dyDescent="0.55000000000000004">
      <c r="A690" s="108"/>
      <c r="B690" s="109">
        <v>356</v>
      </c>
      <c r="C690" s="102">
        <v>6966</v>
      </c>
      <c r="D690" s="90" t="s">
        <v>941</v>
      </c>
      <c r="E690" s="102" t="s">
        <v>34</v>
      </c>
      <c r="F690" s="102">
        <v>23897</v>
      </c>
      <c r="G690" s="102">
        <v>0</v>
      </c>
      <c r="H690" s="102">
        <v>3</v>
      </c>
      <c r="I690" s="98">
        <v>38</v>
      </c>
      <c r="J690" s="102" t="s">
        <v>38</v>
      </c>
      <c r="K690" s="94">
        <f>((G690*400)+(H690*100))+I690</f>
        <v>338</v>
      </c>
      <c r="L690" s="94">
        <v>850</v>
      </c>
      <c r="M690" s="94">
        <f>K690*L690</f>
        <v>287300</v>
      </c>
      <c r="N690" s="102"/>
      <c r="O690" s="111"/>
      <c r="P690" s="96"/>
      <c r="Q690" s="111"/>
      <c r="R690" s="111"/>
      <c r="S690" s="97"/>
      <c r="T690" s="102"/>
      <c r="U690" s="102"/>
      <c r="V690" s="102"/>
      <c r="W690" s="94"/>
      <c r="X690" s="98"/>
      <c r="Y690" s="94"/>
      <c r="Z690" s="94"/>
      <c r="AA690" s="89"/>
      <c r="AB690" s="89"/>
      <c r="AC690" s="94"/>
      <c r="AD690" s="94">
        <f>IF(AND(AC690="",M690=""),0,IF((AC690=""),M690,IF((M690=""),AC690,AC690+M690)))</f>
        <v>287300</v>
      </c>
      <c r="AE690" s="94">
        <f>IF( (X690=""),AD690*1,AD690*(X690/100) )</f>
        <v>287300</v>
      </c>
      <c r="AF690" s="94">
        <v>50000000</v>
      </c>
      <c r="AG690" s="94">
        <f>IF((AF690-AE690) &gt; 1,0,IF((AF690-AE690)&lt;0,AE690-AF690,AF690-AE690))</f>
        <v>0</v>
      </c>
      <c r="AH690" s="94">
        <v>0.01</v>
      </c>
    </row>
    <row r="691" spans="1:34" s="74" customFormat="1" x14ac:dyDescent="0.55000000000000004">
      <c r="A691" s="108"/>
      <c r="B691" s="109"/>
      <c r="C691" s="102"/>
      <c r="D691" s="90"/>
      <c r="E691" s="102"/>
      <c r="F691" s="102"/>
      <c r="G691" s="102"/>
      <c r="H691" s="102"/>
      <c r="I691" s="98"/>
      <c r="J691" s="102"/>
      <c r="K691" s="94"/>
      <c r="L691" s="94" t="s">
        <v>63</v>
      </c>
      <c r="M691" s="94">
        <f>SUM(M687:M690)</f>
        <v>2139675</v>
      </c>
      <c r="N691" s="102"/>
      <c r="O691" s="111"/>
      <c r="P691" s="96"/>
      <c r="Q691" s="111"/>
      <c r="R691" s="111"/>
      <c r="S691" s="97"/>
      <c r="T691" s="102"/>
      <c r="U691" s="102"/>
      <c r="V691" s="102"/>
      <c r="W691" s="94"/>
      <c r="X691" s="98"/>
      <c r="Y691" s="94"/>
      <c r="Z691" s="94"/>
      <c r="AA691" s="89"/>
      <c r="AB691" s="89"/>
      <c r="AC691" s="94"/>
      <c r="AD691" s="94">
        <f>SUM(AD687:AD690)</f>
        <v>2139675</v>
      </c>
      <c r="AE691" s="94">
        <f>SUM(AE687:AE690)</f>
        <v>2139675</v>
      </c>
      <c r="AF691" s="94"/>
      <c r="AG691" s="94">
        <f>SUM(AG687:AG690)</f>
        <v>1302775</v>
      </c>
      <c r="AH691" s="94"/>
    </row>
    <row r="692" spans="1:34" s="74" customFormat="1" x14ac:dyDescent="0.55000000000000004">
      <c r="A692" s="108" t="s">
        <v>944</v>
      </c>
      <c r="B692" s="109">
        <v>357</v>
      </c>
      <c r="C692" s="102">
        <v>7639</v>
      </c>
      <c r="D692" s="90" t="s">
        <v>945</v>
      </c>
      <c r="E692" s="102" t="s">
        <v>34</v>
      </c>
      <c r="F692" s="102">
        <v>7388</v>
      </c>
      <c r="G692" s="102">
        <v>0</v>
      </c>
      <c r="H692" s="102">
        <v>1</v>
      </c>
      <c r="I692" s="98">
        <v>76</v>
      </c>
      <c r="J692" s="102" t="s">
        <v>35</v>
      </c>
      <c r="K692" s="94">
        <f>((G692*400)+(H692*100))+I692</f>
        <v>176</v>
      </c>
      <c r="L692" s="94">
        <v>475</v>
      </c>
      <c r="M692" s="94">
        <f>K692*L692</f>
        <v>83600</v>
      </c>
      <c r="N692" s="102">
        <v>1</v>
      </c>
      <c r="O692" s="111" t="s">
        <v>942</v>
      </c>
      <c r="P692" s="96">
        <v>3570800433262</v>
      </c>
      <c r="Q692" s="111" t="s">
        <v>943</v>
      </c>
      <c r="R692" s="111" t="s">
        <v>946</v>
      </c>
      <c r="S692" s="97" t="s">
        <v>947</v>
      </c>
      <c r="T692" s="102" t="s">
        <v>51</v>
      </c>
      <c r="U692" s="102" t="s">
        <v>45</v>
      </c>
      <c r="V692" s="102" t="s">
        <v>52</v>
      </c>
      <c r="W692" s="94">
        <v>716.8</v>
      </c>
      <c r="X692" s="98">
        <v>79.040000000000006</v>
      </c>
      <c r="Y692" s="94">
        <v>6750</v>
      </c>
      <c r="Z692" s="94">
        <f>W692*Y692</f>
        <v>4838400</v>
      </c>
      <c r="AA692" s="89">
        <v>6</v>
      </c>
      <c r="AB692" s="89">
        <v>6</v>
      </c>
      <c r="AC692" s="94">
        <f>(Z692*(100-AB692))/100</f>
        <v>4548096</v>
      </c>
      <c r="AD692" s="94">
        <f>IF(AND(AC692="",M692=""),0,IF((AC692=""),M692, IF( (M692=""),AC692,AC692+M692)))</f>
        <v>4631696</v>
      </c>
      <c r="AE692" s="94">
        <f>IF( (X692=""),AD692*1,( M692+(SUM(AC692:AC692)) )*(X692/100) )</f>
        <v>3660892.5184000004</v>
      </c>
      <c r="AF692" s="94">
        <v>50000000</v>
      </c>
      <c r="AG692" s="94">
        <f>IF((AF692-AE692) &gt; 1,0,IF((AF692-AE692)&lt;0,AE692-AF692,AF692-AE692))</f>
        <v>0</v>
      </c>
      <c r="AH692" s="94">
        <v>0.02</v>
      </c>
    </row>
    <row r="693" spans="1:34" s="74" customFormat="1" x14ac:dyDescent="0.55000000000000004">
      <c r="A693" s="108"/>
      <c r="B693" s="109"/>
      <c r="C693" s="102"/>
      <c r="D693" s="90"/>
      <c r="E693" s="102"/>
      <c r="F693" s="102"/>
      <c r="G693" s="102"/>
      <c r="H693" s="102"/>
      <c r="I693" s="98"/>
      <c r="J693" s="102"/>
      <c r="K693" s="94"/>
      <c r="L693" s="94"/>
      <c r="M693" s="94"/>
      <c r="N693" s="102">
        <v>2</v>
      </c>
      <c r="O693" s="111" t="s">
        <v>942</v>
      </c>
      <c r="P693" s="96">
        <v>3570800433262</v>
      </c>
      <c r="Q693" s="111" t="s">
        <v>943</v>
      </c>
      <c r="R693" s="111" t="s">
        <v>946</v>
      </c>
      <c r="S693" s="97" t="s">
        <v>948</v>
      </c>
      <c r="T693" s="102" t="s">
        <v>51</v>
      </c>
      <c r="U693" s="102" t="s">
        <v>45</v>
      </c>
      <c r="V693" s="102" t="s">
        <v>52</v>
      </c>
      <c r="W693" s="94">
        <v>190.08</v>
      </c>
      <c r="X693" s="98">
        <v>20.96</v>
      </c>
      <c r="Y693" s="94">
        <v>6750</v>
      </c>
      <c r="Z693" s="94">
        <f>W693*Y693</f>
        <v>1283040</v>
      </c>
      <c r="AA693" s="89">
        <v>6</v>
      </c>
      <c r="AB693" s="89">
        <v>6</v>
      </c>
      <c r="AC693" s="94">
        <f>(Z693*(100-AB693))/100</f>
        <v>1206057.6000000001</v>
      </c>
      <c r="AD693" s="94">
        <f>IF(AND(AC693="",M692=""),0,IF((AC693=""),M692, IF( (M692=""),AC693,AC693+M692)))</f>
        <v>1289657.6000000001</v>
      </c>
      <c r="AE693" s="94">
        <f>IF( (X693=""),AD693*1,( M692+(SUM(AC693:AC693)) )*(X693/100) )</f>
        <v>270312.23296000005</v>
      </c>
      <c r="AF693" s="94">
        <v>50000000</v>
      </c>
      <c r="AG693" s="94">
        <f>IF((AF693-AE693) &gt; 1,0,IF((AF693-AE693)&lt;0,AE693-AF693,AF693-AE693))</f>
        <v>0</v>
      </c>
      <c r="AH693" s="94">
        <v>0.02</v>
      </c>
    </row>
    <row r="694" spans="1:34" s="74" customFormat="1" x14ac:dyDescent="0.55000000000000004">
      <c r="A694" s="108"/>
      <c r="B694" s="109"/>
      <c r="C694" s="102"/>
      <c r="D694" s="90"/>
      <c r="E694" s="102"/>
      <c r="F694" s="102"/>
      <c r="G694" s="102"/>
      <c r="H694" s="102"/>
      <c r="I694" s="98"/>
      <c r="J694" s="102"/>
      <c r="K694" s="94"/>
      <c r="L694" s="94" t="s">
        <v>63</v>
      </c>
      <c r="M694" s="94">
        <f>SUM(M692:M693)</f>
        <v>83600</v>
      </c>
      <c r="N694" s="102"/>
      <c r="O694" s="111"/>
      <c r="P694" s="96"/>
      <c r="Q694" s="111"/>
      <c r="R694" s="111"/>
      <c r="S694" s="97"/>
      <c r="T694" s="102"/>
      <c r="U694" s="102"/>
      <c r="V694" s="102"/>
      <c r="W694" s="94"/>
      <c r="X694" s="98"/>
      <c r="Y694" s="94"/>
      <c r="Z694" s="94"/>
      <c r="AA694" s="89"/>
      <c r="AB694" s="89"/>
      <c r="AC694" s="94"/>
      <c r="AD694" s="94">
        <f>SUM(AD692:AD693)</f>
        <v>5921353.5999999996</v>
      </c>
      <c r="AE694" s="94">
        <f>SUM(AE692:AE693)</f>
        <v>3931204.7513600006</v>
      </c>
      <c r="AF694" s="94"/>
      <c r="AG694" s="94">
        <f>SUM(AG692:AG693)</f>
        <v>0</v>
      </c>
      <c r="AH694" s="94"/>
    </row>
    <row r="695" spans="1:34" s="74" customFormat="1" x14ac:dyDescent="0.55000000000000004">
      <c r="A695" s="108" t="s">
        <v>951</v>
      </c>
      <c r="B695" s="109">
        <v>358</v>
      </c>
      <c r="C695" s="102">
        <v>9497</v>
      </c>
      <c r="D695" s="90" t="s">
        <v>952</v>
      </c>
      <c r="E695" s="102" t="s">
        <v>34</v>
      </c>
      <c r="F695" s="102">
        <v>19574</v>
      </c>
      <c r="G695" s="102">
        <v>0</v>
      </c>
      <c r="H695" s="102">
        <v>0</v>
      </c>
      <c r="I695" s="98">
        <v>52.8</v>
      </c>
      <c r="J695" s="102" t="s">
        <v>35</v>
      </c>
      <c r="K695" s="94">
        <f>((G695*400)+(H695*100))+I695</f>
        <v>52.8</v>
      </c>
      <c r="L695" s="94">
        <v>375</v>
      </c>
      <c r="M695" s="94">
        <f>K695*L695</f>
        <v>19800</v>
      </c>
      <c r="N695" s="102">
        <v>1</v>
      </c>
      <c r="O695" s="111" t="s">
        <v>949</v>
      </c>
      <c r="P695" s="96"/>
      <c r="Q695" s="111" t="s">
        <v>950</v>
      </c>
      <c r="R695" s="111" t="s">
        <v>953</v>
      </c>
      <c r="S695" s="97" t="s">
        <v>954</v>
      </c>
      <c r="T695" s="102" t="s">
        <v>51</v>
      </c>
      <c r="U695" s="102" t="s">
        <v>45</v>
      </c>
      <c r="V695" s="102" t="s">
        <v>52</v>
      </c>
      <c r="W695" s="94">
        <v>388.68</v>
      </c>
      <c r="X695" s="98">
        <v>100</v>
      </c>
      <c r="Y695" s="94">
        <v>6750</v>
      </c>
      <c r="Z695" s="94">
        <f>W695*Y695</f>
        <v>2623590</v>
      </c>
      <c r="AA695" s="89">
        <v>11</v>
      </c>
      <c r="AB695" s="89">
        <v>12</v>
      </c>
      <c r="AC695" s="94">
        <f>(Z695*(100-AB695))/100</f>
        <v>2308759.2000000002</v>
      </c>
      <c r="AD695" s="94">
        <f>IF(AND(AC695="",M695=""),0,IF((AC695=""),M695, IF( (M695=""),AC695,AC695+M695)))</f>
        <v>2328559.2000000002</v>
      </c>
      <c r="AE695" s="94">
        <f>IF( (X695=""),AD695*1,( M695+(SUM(AC695:AC695)) )*(X695/100) )</f>
        <v>2328559.2000000002</v>
      </c>
      <c r="AF695" s="94">
        <v>50000000</v>
      </c>
      <c r="AG695" s="94">
        <f>IF((AF695-AE695) &gt; 1,0,IF((AF695-AE695)&lt;0,AE695-AF695,AF695-AE695))</f>
        <v>0</v>
      </c>
      <c r="AH695" s="94">
        <v>0.02</v>
      </c>
    </row>
    <row r="696" spans="1:34" s="74" customFormat="1" x14ac:dyDescent="0.55000000000000004">
      <c r="A696" s="108"/>
      <c r="B696" s="109"/>
      <c r="C696" s="102"/>
      <c r="D696" s="90"/>
      <c r="E696" s="102"/>
      <c r="F696" s="102"/>
      <c r="G696" s="102"/>
      <c r="H696" s="102"/>
      <c r="I696" s="98"/>
      <c r="J696" s="102"/>
      <c r="K696" s="94"/>
      <c r="L696" s="94" t="s">
        <v>63</v>
      </c>
      <c r="M696" s="94">
        <f>SUM(M695:M695)</f>
        <v>19800</v>
      </c>
      <c r="N696" s="102"/>
      <c r="O696" s="111"/>
      <c r="P696" s="96"/>
      <c r="Q696" s="111"/>
      <c r="R696" s="111"/>
      <c r="S696" s="97"/>
      <c r="T696" s="102"/>
      <c r="U696" s="102"/>
      <c r="V696" s="102"/>
      <c r="W696" s="94"/>
      <c r="X696" s="98"/>
      <c r="Y696" s="94"/>
      <c r="Z696" s="94"/>
      <c r="AA696" s="89"/>
      <c r="AB696" s="89"/>
      <c r="AC696" s="94"/>
      <c r="AD696" s="94">
        <f>SUM(AD695:AD695)</f>
        <v>2328559.2000000002</v>
      </c>
      <c r="AE696" s="94">
        <f>SUM(AE695:AE695)</f>
        <v>2328559.2000000002</v>
      </c>
      <c r="AF696" s="94"/>
      <c r="AG696" s="94">
        <f>SUM(AG695:AG695)</f>
        <v>0</v>
      </c>
      <c r="AH696" s="94"/>
    </row>
    <row r="697" spans="1:34" s="99" customFormat="1" x14ac:dyDescent="0.55000000000000004">
      <c r="A697" s="107" t="s">
        <v>957</v>
      </c>
      <c r="B697" s="102">
        <v>359</v>
      </c>
      <c r="C697" s="102">
        <v>9812</v>
      </c>
      <c r="D697" s="90"/>
      <c r="E697" s="102" t="s">
        <v>37</v>
      </c>
      <c r="F697" s="102"/>
      <c r="G697" s="102">
        <v>5</v>
      </c>
      <c r="H697" s="102">
        <v>0</v>
      </c>
      <c r="I697" s="98">
        <v>44</v>
      </c>
      <c r="J697" s="102" t="s">
        <v>38</v>
      </c>
      <c r="K697" s="94">
        <f>((G697*400)+(H697*100))+I697</f>
        <v>2044</v>
      </c>
      <c r="L697" s="94">
        <v>255</v>
      </c>
      <c r="M697" s="94">
        <f>K697*L697</f>
        <v>521220</v>
      </c>
      <c r="N697" s="102"/>
      <c r="O697" s="111"/>
      <c r="P697" s="96"/>
      <c r="Q697" s="111"/>
      <c r="R697" s="111"/>
      <c r="S697" s="97"/>
      <c r="T697" s="102"/>
      <c r="U697" s="102"/>
      <c r="V697" s="102"/>
      <c r="W697" s="94"/>
      <c r="X697" s="98"/>
      <c r="Y697" s="94"/>
      <c r="Z697" s="94"/>
      <c r="AA697" s="89"/>
      <c r="AB697" s="89"/>
      <c r="AC697" s="94"/>
      <c r="AD697" s="94">
        <f>IF(AND(AC697="",M697=""),0,IF((AC697=""),M697,IF((M697=""),AC697,AC697+M697)))</f>
        <v>521220</v>
      </c>
      <c r="AE697" s="94">
        <f t="shared" ref="AE697:AE722" si="88">IF( (X697=""),AD697*1,AD697*(X697/100) )</f>
        <v>521220</v>
      </c>
      <c r="AF697" s="94">
        <v>0</v>
      </c>
      <c r="AG697" s="94">
        <f t="shared" ref="AG697:AG722" si="89">IF((AF697-AE697) &gt; 1,0,IF((AF697-AE697)&lt;0,AE697-AF697,AF697-AE697))</f>
        <v>521220</v>
      </c>
      <c r="AH697" s="94">
        <v>0.01</v>
      </c>
    </row>
    <row r="698" spans="1:34" s="99" customFormat="1" x14ac:dyDescent="0.55000000000000004">
      <c r="A698" s="107"/>
      <c r="B698" s="102">
        <v>360</v>
      </c>
      <c r="C698" s="102">
        <v>9822</v>
      </c>
      <c r="D698" s="90"/>
      <c r="E698" s="102" t="s">
        <v>37</v>
      </c>
      <c r="F698" s="102"/>
      <c r="G698" s="102">
        <v>7</v>
      </c>
      <c r="H698" s="102">
        <v>3</v>
      </c>
      <c r="I698" s="98">
        <v>55</v>
      </c>
      <c r="J698" s="102" t="s">
        <v>38</v>
      </c>
      <c r="K698" s="94">
        <f>((G698*400)+(H698*100))+I698</f>
        <v>3155</v>
      </c>
      <c r="L698" s="94">
        <v>255</v>
      </c>
      <c r="M698" s="94">
        <f>K698*L698</f>
        <v>804525</v>
      </c>
      <c r="N698" s="102"/>
      <c r="O698" s="111"/>
      <c r="P698" s="96"/>
      <c r="Q698" s="111"/>
      <c r="R698" s="111"/>
      <c r="S698" s="97"/>
      <c r="T698" s="102"/>
      <c r="U698" s="102"/>
      <c r="V698" s="102"/>
      <c r="W698" s="94"/>
      <c r="X698" s="98"/>
      <c r="Y698" s="94"/>
      <c r="Z698" s="94"/>
      <c r="AA698" s="89"/>
      <c r="AB698" s="89"/>
      <c r="AC698" s="94"/>
      <c r="AD698" s="94">
        <f>IF(AND(AC698="",M698=""),0,IF((AC698=""),M698,IF((M698=""),AC698,AC698+M698)))</f>
        <v>804525</v>
      </c>
      <c r="AE698" s="94">
        <f t="shared" si="88"/>
        <v>804525</v>
      </c>
      <c r="AF698" s="94">
        <v>0</v>
      </c>
      <c r="AG698" s="94">
        <f t="shared" si="89"/>
        <v>804525</v>
      </c>
      <c r="AH698" s="94">
        <v>0.01</v>
      </c>
    </row>
    <row r="699" spans="1:34" s="99" customFormat="1" x14ac:dyDescent="0.55000000000000004">
      <c r="A699" s="107"/>
      <c r="B699" s="102">
        <v>361</v>
      </c>
      <c r="C699" s="102">
        <v>5230</v>
      </c>
      <c r="D699" s="90" t="s">
        <v>958</v>
      </c>
      <c r="E699" s="102" t="s">
        <v>34</v>
      </c>
      <c r="F699" s="102">
        <v>3392</v>
      </c>
      <c r="G699" s="102">
        <v>0</v>
      </c>
      <c r="H699" s="102">
        <v>0</v>
      </c>
      <c r="I699" s="98">
        <v>28</v>
      </c>
      <c r="J699" s="102" t="s">
        <v>35</v>
      </c>
      <c r="K699" s="94">
        <f>((G699*400)+(H699*100))+I699</f>
        <v>28</v>
      </c>
      <c r="L699" s="94">
        <v>25000</v>
      </c>
      <c r="M699" s="94">
        <f>K699*L699</f>
        <v>700000</v>
      </c>
      <c r="N699" s="102">
        <v>1</v>
      </c>
      <c r="O699" s="111" t="s">
        <v>955</v>
      </c>
      <c r="P699" s="96">
        <v>3570800007921</v>
      </c>
      <c r="Q699" s="111" t="s">
        <v>956</v>
      </c>
      <c r="R699" s="111" t="s">
        <v>959</v>
      </c>
      <c r="S699" s="97" t="s">
        <v>960</v>
      </c>
      <c r="T699" s="102" t="s">
        <v>44</v>
      </c>
      <c r="U699" s="102" t="s">
        <v>45</v>
      </c>
      <c r="V699" s="102" t="s">
        <v>46</v>
      </c>
      <c r="W699" s="94">
        <v>167.2</v>
      </c>
      <c r="X699" s="98">
        <v>33.33</v>
      </c>
      <c r="Y699" s="94">
        <v>7150</v>
      </c>
      <c r="Z699" s="94">
        <f>W699*Y699</f>
        <v>1195480</v>
      </c>
      <c r="AA699" s="89">
        <v>13</v>
      </c>
      <c r="AB699" s="89">
        <v>16</v>
      </c>
      <c r="AC699" s="94">
        <f>(Z699*(100-AB699))/100</f>
        <v>1004203.2</v>
      </c>
      <c r="AD699" s="94">
        <f>IF(AND(AC699="",M699=""),0,IF((AC699=""),M699, IF( (M699=""),AC699,SUM(AC699:AC700)+M699)))</f>
        <v>2708406.4</v>
      </c>
      <c r="AE699" s="94">
        <f t="shared" si="88"/>
        <v>902711.85311999999</v>
      </c>
      <c r="AF699" s="94">
        <v>0</v>
      </c>
      <c r="AG699" s="94">
        <f t="shared" si="89"/>
        <v>902711.85311999999</v>
      </c>
      <c r="AH699" s="94">
        <v>0.3</v>
      </c>
    </row>
    <row r="700" spans="1:34" s="99" customFormat="1" x14ac:dyDescent="0.55000000000000004">
      <c r="A700" s="107"/>
      <c r="B700" s="102"/>
      <c r="C700" s="102"/>
      <c r="D700" s="90"/>
      <c r="E700" s="102"/>
      <c r="F700" s="102"/>
      <c r="G700" s="102"/>
      <c r="H700" s="102"/>
      <c r="I700" s="98"/>
      <c r="J700" s="102"/>
      <c r="K700" s="94"/>
      <c r="L700" s="94"/>
      <c r="M700" s="94"/>
      <c r="N700" s="102"/>
      <c r="O700" s="111"/>
      <c r="P700" s="96"/>
      <c r="Q700" s="111"/>
      <c r="R700" s="111"/>
      <c r="S700" s="97"/>
      <c r="T700" s="102" t="s">
        <v>44</v>
      </c>
      <c r="U700" s="102"/>
      <c r="V700" s="102" t="s">
        <v>46</v>
      </c>
      <c r="W700" s="94">
        <v>167.2</v>
      </c>
      <c r="X700" s="98">
        <v>33.33</v>
      </c>
      <c r="Y700" s="94">
        <v>7150</v>
      </c>
      <c r="Z700" s="94">
        <f>W700*Y700</f>
        <v>1195480</v>
      </c>
      <c r="AA700" s="89">
        <v>13</v>
      </c>
      <c r="AB700" s="89">
        <v>16</v>
      </c>
      <c r="AC700" s="94">
        <f>(Z700*(100-AB700))/100</f>
        <v>1004203.2</v>
      </c>
      <c r="AD700" s="94">
        <f>IF(AND(AC700="",M699=""),0,IF((AC700=""),M699, IF( (M699=""),AC700,SUM(AC699:AC700)+M699)))</f>
        <v>2708406.4</v>
      </c>
      <c r="AE700" s="94">
        <f t="shared" si="88"/>
        <v>902711.85311999999</v>
      </c>
      <c r="AF700" s="94">
        <v>0</v>
      </c>
      <c r="AG700" s="94">
        <f t="shared" si="89"/>
        <v>902711.85311999999</v>
      </c>
      <c r="AH700" s="94">
        <v>0.3</v>
      </c>
    </row>
    <row r="701" spans="1:34" s="99" customFormat="1" x14ac:dyDescent="0.55000000000000004">
      <c r="A701" s="107"/>
      <c r="B701" s="102"/>
      <c r="C701" s="102"/>
      <c r="D701" s="90"/>
      <c r="E701" s="102"/>
      <c r="F701" s="102"/>
      <c r="G701" s="102"/>
      <c r="H701" s="102"/>
      <c r="I701" s="98"/>
      <c r="J701" s="102"/>
      <c r="K701" s="94"/>
      <c r="L701" s="94"/>
      <c r="M701" s="94"/>
      <c r="N701" s="102"/>
      <c r="O701" s="111"/>
      <c r="P701" s="96"/>
      <c r="Q701" s="111"/>
      <c r="R701" s="111"/>
      <c r="S701" s="97"/>
      <c r="T701" s="102" t="s">
        <v>44</v>
      </c>
      <c r="U701" s="102"/>
      <c r="V701" s="102" t="s">
        <v>46</v>
      </c>
      <c r="W701" s="94">
        <v>167.2</v>
      </c>
      <c r="X701" s="98">
        <v>33.33</v>
      </c>
      <c r="Y701" s="94">
        <v>7150</v>
      </c>
      <c r="Z701" s="94">
        <f>W701*Y701</f>
        <v>1195480</v>
      </c>
      <c r="AA701" s="89">
        <v>13</v>
      </c>
      <c r="AB701" s="89">
        <v>16</v>
      </c>
      <c r="AC701" s="94">
        <f>(Z701*(100-AB701))/100</f>
        <v>1004203.2</v>
      </c>
      <c r="AD701" s="94">
        <f>IF(AND(AC701="",M699=""),0,IF((AC701=""),M699, IF( (M699=""),AC701,SUM(AC699:AC700)+M699)))</f>
        <v>2708406.4</v>
      </c>
      <c r="AE701" s="94">
        <f t="shared" si="88"/>
        <v>902711.85311999999</v>
      </c>
      <c r="AF701" s="94">
        <v>0</v>
      </c>
      <c r="AG701" s="94">
        <f t="shared" si="89"/>
        <v>902711.85311999999</v>
      </c>
      <c r="AH701" s="94">
        <v>0.3</v>
      </c>
    </row>
    <row r="702" spans="1:34" s="99" customFormat="1" x14ac:dyDescent="0.55000000000000004">
      <c r="A702" s="107"/>
      <c r="B702" s="102">
        <v>362</v>
      </c>
      <c r="C702" s="102">
        <v>9207</v>
      </c>
      <c r="D702" s="90" t="s">
        <v>961</v>
      </c>
      <c r="E702" s="340" t="s">
        <v>67</v>
      </c>
      <c r="F702" s="102">
        <v>4125</v>
      </c>
      <c r="G702" s="102">
        <v>6</v>
      </c>
      <c r="H702" s="102">
        <v>2</v>
      </c>
      <c r="I702" s="98">
        <v>8</v>
      </c>
      <c r="J702" s="102" t="s">
        <v>38</v>
      </c>
      <c r="K702" s="94">
        <f t="shared" ref="K702:K710" si="90">((G702*400)+(H702*100))+I702</f>
        <v>2608</v>
      </c>
      <c r="L702" s="94">
        <v>325</v>
      </c>
      <c r="M702" s="94">
        <f t="shared" ref="M702:M710" si="91">K702*L702</f>
        <v>847600</v>
      </c>
      <c r="N702" s="102"/>
      <c r="O702" s="111"/>
      <c r="P702" s="96"/>
      <c r="Q702" s="111"/>
      <c r="R702" s="111"/>
      <c r="S702" s="97"/>
      <c r="T702" s="102"/>
      <c r="U702" s="102"/>
      <c r="V702" s="102"/>
      <c r="W702" s="94"/>
      <c r="X702" s="98"/>
      <c r="Y702" s="94"/>
      <c r="Z702" s="94"/>
      <c r="AA702" s="89"/>
      <c r="AB702" s="89"/>
      <c r="AC702" s="94"/>
      <c r="AD702" s="94">
        <f t="shared" ref="AD702:AD709" si="92">IF(AND(AC702="",M702=""),0,IF((AC702=""),M702,IF((M702=""),AC702,AC702+M702)))</f>
        <v>847600</v>
      </c>
      <c r="AE702" s="94">
        <f t="shared" si="88"/>
        <v>847600</v>
      </c>
      <c r="AF702" s="94">
        <v>0</v>
      </c>
      <c r="AG702" s="94">
        <f t="shared" si="89"/>
        <v>847600</v>
      </c>
      <c r="AH702" s="94">
        <v>0.01</v>
      </c>
    </row>
    <row r="703" spans="1:34" s="99" customFormat="1" x14ac:dyDescent="0.55000000000000004">
      <c r="A703" s="107"/>
      <c r="B703" s="102">
        <v>363</v>
      </c>
      <c r="C703" s="102">
        <v>6082</v>
      </c>
      <c r="D703" s="90" t="s">
        <v>962</v>
      </c>
      <c r="E703" s="102" t="s">
        <v>37</v>
      </c>
      <c r="F703" s="102">
        <v>5562</v>
      </c>
      <c r="G703" s="102">
        <v>9</v>
      </c>
      <c r="H703" s="102">
        <v>2</v>
      </c>
      <c r="I703" s="98">
        <v>86</v>
      </c>
      <c r="J703" s="102" t="s">
        <v>38</v>
      </c>
      <c r="K703" s="94">
        <f t="shared" si="90"/>
        <v>3886</v>
      </c>
      <c r="L703" s="94">
        <v>400</v>
      </c>
      <c r="M703" s="94">
        <f t="shared" si="91"/>
        <v>1554400</v>
      </c>
      <c r="N703" s="102"/>
      <c r="O703" s="111"/>
      <c r="P703" s="96"/>
      <c r="Q703" s="111"/>
      <c r="R703" s="111"/>
      <c r="S703" s="97"/>
      <c r="T703" s="102"/>
      <c r="U703" s="102"/>
      <c r="V703" s="102"/>
      <c r="W703" s="94"/>
      <c r="X703" s="98"/>
      <c r="Y703" s="94"/>
      <c r="Z703" s="94"/>
      <c r="AA703" s="89"/>
      <c r="AB703" s="89"/>
      <c r="AC703" s="94"/>
      <c r="AD703" s="94">
        <f t="shared" si="92"/>
        <v>1554400</v>
      </c>
      <c r="AE703" s="94">
        <f t="shared" si="88"/>
        <v>1554400</v>
      </c>
      <c r="AF703" s="94">
        <v>0</v>
      </c>
      <c r="AG703" s="94">
        <f t="shared" si="89"/>
        <v>1554400</v>
      </c>
      <c r="AH703" s="94">
        <v>0.01</v>
      </c>
    </row>
    <row r="704" spans="1:34" s="99" customFormat="1" x14ac:dyDescent="0.55000000000000004">
      <c r="A704" s="107"/>
      <c r="B704" s="102">
        <v>364</v>
      </c>
      <c r="C704" s="102">
        <v>5050</v>
      </c>
      <c r="D704" s="90" t="s">
        <v>963</v>
      </c>
      <c r="E704" s="102" t="s">
        <v>34</v>
      </c>
      <c r="F704" s="102">
        <v>5857</v>
      </c>
      <c r="G704" s="102">
        <v>10</v>
      </c>
      <c r="H704" s="102">
        <v>3</v>
      </c>
      <c r="I704" s="98">
        <v>23</v>
      </c>
      <c r="J704" s="102" t="s">
        <v>38</v>
      </c>
      <c r="K704" s="94">
        <f t="shared" si="90"/>
        <v>4323</v>
      </c>
      <c r="L704" s="94">
        <v>200</v>
      </c>
      <c r="M704" s="94">
        <f t="shared" si="91"/>
        <v>864600</v>
      </c>
      <c r="N704" s="102"/>
      <c r="O704" s="111"/>
      <c r="P704" s="96"/>
      <c r="Q704" s="111"/>
      <c r="R704" s="111"/>
      <c r="S704" s="97"/>
      <c r="T704" s="102"/>
      <c r="U704" s="102"/>
      <c r="V704" s="102"/>
      <c r="W704" s="94"/>
      <c r="X704" s="98"/>
      <c r="Y704" s="94"/>
      <c r="Z704" s="94"/>
      <c r="AA704" s="89"/>
      <c r="AB704" s="89"/>
      <c r="AC704" s="94"/>
      <c r="AD704" s="94">
        <f t="shared" si="92"/>
        <v>864600</v>
      </c>
      <c r="AE704" s="94">
        <f t="shared" si="88"/>
        <v>864600</v>
      </c>
      <c r="AF704" s="94">
        <v>50000000</v>
      </c>
      <c r="AG704" s="94">
        <f t="shared" si="89"/>
        <v>0</v>
      </c>
      <c r="AH704" s="94">
        <v>0.01</v>
      </c>
    </row>
    <row r="705" spans="1:34" s="99" customFormat="1" x14ac:dyDescent="0.55000000000000004">
      <c r="A705" s="107"/>
      <c r="B705" s="102">
        <v>365</v>
      </c>
      <c r="C705" s="102">
        <v>5051</v>
      </c>
      <c r="D705" s="90" t="s">
        <v>964</v>
      </c>
      <c r="E705" s="102" t="s">
        <v>34</v>
      </c>
      <c r="F705" s="102">
        <v>8255</v>
      </c>
      <c r="G705" s="102">
        <v>2</v>
      </c>
      <c r="H705" s="102">
        <v>3</v>
      </c>
      <c r="I705" s="98">
        <v>86</v>
      </c>
      <c r="J705" s="102" t="s">
        <v>38</v>
      </c>
      <c r="K705" s="94">
        <f t="shared" si="90"/>
        <v>1186</v>
      </c>
      <c r="L705" s="94">
        <v>200</v>
      </c>
      <c r="M705" s="94">
        <f t="shared" si="91"/>
        <v>237200</v>
      </c>
      <c r="N705" s="102"/>
      <c r="O705" s="111"/>
      <c r="P705" s="96"/>
      <c r="Q705" s="111"/>
      <c r="R705" s="111"/>
      <c r="S705" s="97"/>
      <c r="T705" s="102"/>
      <c r="U705" s="102"/>
      <c r="V705" s="102"/>
      <c r="W705" s="94"/>
      <c r="X705" s="98"/>
      <c r="Y705" s="94"/>
      <c r="Z705" s="94"/>
      <c r="AA705" s="89"/>
      <c r="AB705" s="89"/>
      <c r="AC705" s="94"/>
      <c r="AD705" s="94">
        <f t="shared" si="92"/>
        <v>237200</v>
      </c>
      <c r="AE705" s="94">
        <f t="shared" si="88"/>
        <v>237200</v>
      </c>
      <c r="AF705" s="94">
        <v>50000000</v>
      </c>
      <c r="AG705" s="94">
        <f t="shared" si="89"/>
        <v>0</v>
      </c>
      <c r="AH705" s="94">
        <v>0.01</v>
      </c>
    </row>
    <row r="706" spans="1:34" s="99" customFormat="1" x14ac:dyDescent="0.55000000000000004">
      <c r="A706" s="107"/>
      <c r="B706" s="102">
        <v>360</v>
      </c>
      <c r="C706" s="102">
        <v>10393</v>
      </c>
      <c r="D706" s="90" t="s">
        <v>965</v>
      </c>
      <c r="E706" s="102" t="s">
        <v>34</v>
      </c>
      <c r="F706" s="102">
        <v>16535</v>
      </c>
      <c r="G706" s="102">
        <v>0</v>
      </c>
      <c r="H706" s="102">
        <v>1</v>
      </c>
      <c r="I706" s="98">
        <v>62.5</v>
      </c>
      <c r="J706" s="102" t="s">
        <v>68</v>
      </c>
      <c r="K706" s="94">
        <f t="shared" si="90"/>
        <v>162.5</v>
      </c>
      <c r="L706" s="94">
        <v>7520</v>
      </c>
      <c r="M706" s="94">
        <f t="shared" si="91"/>
        <v>1222000</v>
      </c>
      <c r="N706" s="102"/>
      <c r="O706" s="111"/>
      <c r="P706" s="96"/>
      <c r="Q706" s="111"/>
      <c r="R706" s="111"/>
      <c r="S706" s="97"/>
      <c r="T706" s="102"/>
      <c r="U706" s="102"/>
      <c r="V706" s="102"/>
      <c r="W706" s="94"/>
      <c r="X706" s="98"/>
      <c r="Y706" s="94"/>
      <c r="Z706" s="94"/>
      <c r="AA706" s="89"/>
      <c r="AB706" s="89"/>
      <c r="AC706" s="94"/>
      <c r="AD706" s="94">
        <f t="shared" si="92"/>
        <v>1222000</v>
      </c>
      <c r="AE706" s="94">
        <f t="shared" si="88"/>
        <v>1222000</v>
      </c>
      <c r="AF706" s="94">
        <v>0</v>
      </c>
      <c r="AG706" s="94">
        <f t="shared" si="89"/>
        <v>1222000</v>
      </c>
      <c r="AH706" s="94">
        <v>0.3</v>
      </c>
    </row>
    <row r="707" spans="1:34" s="99" customFormat="1" x14ac:dyDescent="0.55000000000000004">
      <c r="A707" s="107"/>
      <c r="B707" s="102">
        <v>361</v>
      </c>
      <c r="C707" s="102">
        <v>4899</v>
      </c>
      <c r="D707" s="90" t="s">
        <v>966</v>
      </c>
      <c r="E707" s="102" t="s">
        <v>34</v>
      </c>
      <c r="F707" s="102">
        <v>21222</v>
      </c>
      <c r="G707" s="102">
        <v>4</v>
      </c>
      <c r="H707" s="102">
        <v>1</v>
      </c>
      <c r="I707" s="98">
        <v>6</v>
      </c>
      <c r="J707" s="102" t="s">
        <v>68</v>
      </c>
      <c r="K707" s="94">
        <f t="shared" si="90"/>
        <v>1706</v>
      </c>
      <c r="L707" s="94">
        <v>625</v>
      </c>
      <c r="M707" s="94">
        <f t="shared" si="91"/>
        <v>1066250</v>
      </c>
      <c r="N707" s="102"/>
      <c r="O707" s="111"/>
      <c r="P707" s="96"/>
      <c r="Q707" s="111"/>
      <c r="R707" s="111"/>
      <c r="S707" s="97"/>
      <c r="T707" s="102"/>
      <c r="U707" s="102"/>
      <c r="V707" s="102"/>
      <c r="W707" s="94"/>
      <c r="X707" s="98"/>
      <c r="Y707" s="94"/>
      <c r="Z707" s="94"/>
      <c r="AA707" s="89"/>
      <c r="AB707" s="89"/>
      <c r="AC707" s="94"/>
      <c r="AD707" s="94">
        <f t="shared" si="92"/>
        <v>1066250</v>
      </c>
      <c r="AE707" s="94">
        <f t="shared" si="88"/>
        <v>1066250</v>
      </c>
      <c r="AF707" s="94">
        <v>0</v>
      </c>
      <c r="AG707" s="94">
        <f t="shared" si="89"/>
        <v>1066250</v>
      </c>
      <c r="AH707" s="94">
        <v>0.3</v>
      </c>
    </row>
    <row r="708" spans="1:34" s="99" customFormat="1" x14ac:dyDescent="0.55000000000000004">
      <c r="A708" s="107"/>
      <c r="B708" s="102">
        <v>362</v>
      </c>
      <c r="C708" s="102">
        <v>6036</v>
      </c>
      <c r="D708" s="90" t="s">
        <v>967</v>
      </c>
      <c r="E708" s="102" t="s">
        <v>34</v>
      </c>
      <c r="F708" s="102">
        <v>23891</v>
      </c>
      <c r="G708" s="102">
        <v>2</v>
      </c>
      <c r="H708" s="102">
        <v>3</v>
      </c>
      <c r="I708" s="98">
        <v>98</v>
      </c>
      <c r="J708" s="102" t="s">
        <v>38</v>
      </c>
      <c r="K708" s="94">
        <f t="shared" si="90"/>
        <v>1198</v>
      </c>
      <c r="L708" s="94">
        <v>450</v>
      </c>
      <c r="M708" s="94">
        <f t="shared" si="91"/>
        <v>539100</v>
      </c>
      <c r="N708" s="102"/>
      <c r="O708" s="111"/>
      <c r="P708" s="96"/>
      <c r="Q708" s="111"/>
      <c r="R708" s="111"/>
      <c r="S708" s="97"/>
      <c r="T708" s="102"/>
      <c r="U708" s="102"/>
      <c r="V708" s="102"/>
      <c r="W708" s="94"/>
      <c r="X708" s="98"/>
      <c r="Y708" s="94"/>
      <c r="Z708" s="94"/>
      <c r="AA708" s="89"/>
      <c r="AB708" s="89"/>
      <c r="AC708" s="94"/>
      <c r="AD708" s="94">
        <f t="shared" si="92"/>
        <v>539100</v>
      </c>
      <c r="AE708" s="94">
        <f t="shared" si="88"/>
        <v>539100</v>
      </c>
      <c r="AF708" s="94">
        <v>50000000</v>
      </c>
      <c r="AG708" s="94">
        <f t="shared" si="89"/>
        <v>0</v>
      </c>
      <c r="AH708" s="94">
        <v>0.01</v>
      </c>
    </row>
    <row r="709" spans="1:34" s="99" customFormat="1" x14ac:dyDescent="0.55000000000000004">
      <c r="A709" s="107"/>
      <c r="B709" s="102">
        <v>363</v>
      </c>
      <c r="C709" s="102">
        <v>6119</v>
      </c>
      <c r="D709" s="90" t="s">
        <v>968</v>
      </c>
      <c r="E709" s="102" t="s">
        <v>34</v>
      </c>
      <c r="F709" s="102">
        <v>25258</v>
      </c>
      <c r="G709" s="102">
        <v>0</v>
      </c>
      <c r="H709" s="102">
        <v>0</v>
      </c>
      <c r="I709" s="98">
        <v>24</v>
      </c>
      <c r="J709" s="102" t="s">
        <v>68</v>
      </c>
      <c r="K709" s="94">
        <f t="shared" si="90"/>
        <v>24</v>
      </c>
      <c r="L709" s="94">
        <v>7250</v>
      </c>
      <c r="M709" s="94">
        <f t="shared" si="91"/>
        <v>174000</v>
      </c>
      <c r="N709" s="102"/>
      <c r="O709" s="111"/>
      <c r="P709" s="96"/>
      <c r="Q709" s="111"/>
      <c r="R709" s="111"/>
      <c r="S709" s="97"/>
      <c r="T709" s="102"/>
      <c r="U709" s="102"/>
      <c r="V709" s="102"/>
      <c r="W709" s="94"/>
      <c r="X709" s="98"/>
      <c r="Y709" s="94"/>
      <c r="Z709" s="94"/>
      <c r="AA709" s="89"/>
      <c r="AB709" s="89"/>
      <c r="AC709" s="94"/>
      <c r="AD709" s="94">
        <f t="shared" si="92"/>
        <v>174000</v>
      </c>
      <c r="AE709" s="94">
        <f t="shared" si="88"/>
        <v>174000</v>
      </c>
      <c r="AF709" s="94">
        <v>0</v>
      </c>
      <c r="AG709" s="94">
        <f t="shared" si="89"/>
        <v>174000</v>
      </c>
      <c r="AH709" s="94">
        <v>0.3</v>
      </c>
    </row>
    <row r="710" spans="1:34" s="99" customFormat="1" x14ac:dyDescent="0.55000000000000004">
      <c r="A710" s="107"/>
      <c r="B710" s="102">
        <v>364</v>
      </c>
      <c r="C710" s="102">
        <v>10241</v>
      </c>
      <c r="D710" s="90" t="s">
        <v>969</v>
      </c>
      <c r="E710" s="102" t="s">
        <v>34</v>
      </c>
      <c r="F710" s="102">
        <v>27523</v>
      </c>
      <c r="G710" s="102">
        <v>0</v>
      </c>
      <c r="H710" s="102">
        <v>1</v>
      </c>
      <c r="I710" s="98">
        <v>45</v>
      </c>
      <c r="J710" s="102" t="s">
        <v>35</v>
      </c>
      <c r="K710" s="94">
        <f t="shared" si="90"/>
        <v>145</v>
      </c>
      <c r="L710" s="94">
        <v>2425</v>
      </c>
      <c r="M710" s="94">
        <f t="shared" si="91"/>
        <v>351625</v>
      </c>
      <c r="N710" s="102">
        <v>1</v>
      </c>
      <c r="O710" s="111" t="s">
        <v>955</v>
      </c>
      <c r="P710" s="96">
        <v>3570800007921</v>
      </c>
      <c r="Q710" s="111" t="s">
        <v>956</v>
      </c>
      <c r="R710" s="111" t="s">
        <v>959</v>
      </c>
      <c r="S710" s="97"/>
      <c r="T710" s="102" t="s">
        <v>51</v>
      </c>
      <c r="U710" s="102" t="s">
        <v>45</v>
      </c>
      <c r="V710" s="102" t="s">
        <v>52</v>
      </c>
      <c r="W710" s="94">
        <v>210.6</v>
      </c>
      <c r="X710" s="98">
        <v>67.099999999999994</v>
      </c>
      <c r="Y710" s="94">
        <v>6750</v>
      </c>
      <c r="Z710" s="94">
        <f>W710*Y710</f>
        <v>1421550</v>
      </c>
      <c r="AA710" s="89">
        <v>23</v>
      </c>
      <c r="AB710" s="89">
        <v>36</v>
      </c>
      <c r="AC710" s="94">
        <f>(Z710*(100-AB710))/100</f>
        <v>909792</v>
      </c>
      <c r="AD710" s="94">
        <f>IF(AND(AC710="",M710=""),0,IF((AC710=""),M710, IF( (M710=""),AC710,SUM(AC710:AC712)+M710)))</f>
        <v>1261417</v>
      </c>
      <c r="AE710" s="94">
        <f t="shared" si="88"/>
        <v>846410.80699999991</v>
      </c>
      <c r="AF710" s="94">
        <v>50000000</v>
      </c>
      <c r="AG710" s="94">
        <f t="shared" si="89"/>
        <v>0</v>
      </c>
      <c r="AH710" s="94">
        <v>0.02</v>
      </c>
    </row>
    <row r="711" spans="1:34" s="99" customFormat="1" x14ac:dyDescent="0.55000000000000004">
      <c r="A711" s="107"/>
      <c r="B711" s="102"/>
      <c r="C711" s="102"/>
      <c r="D711" s="90"/>
      <c r="E711" s="102"/>
      <c r="F711" s="102"/>
      <c r="G711" s="102"/>
      <c r="H711" s="102"/>
      <c r="I711" s="98"/>
      <c r="J711" s="102"/>
      <c r="K711" s="94"/>
      <c r="L711" s="94"/>
      <c r="M711" s="94"/>
      <c r="N711" s="102">
        <v>2</v>
      </c>
      <c r="O711" s="111" t="s">
        <v>955</v>
      </c>
      <c r="P711" s="96">
        <v>3570800007921</v>
      </c>
      <c r="Q711" s="111" t="s">
        <v>956</v>
      </c>
      <c r="R711" s="111" t="s">
        <v>959</v>
      </c>
      <c r="S711" s="97"/>
      <c r="T711" s="102" t="s">
        <v>55</v>
      </c>
      <c r="U711" s="102" t="s">
        <v>45</v>
      </c>
      <c r="V711" s="102" t="s">
        <v>52</v>
      </c>
      <c r="W711" s="94">
        <v>47.25</v>
      </c>
      <c r="X711" s="98">
        <v>15.05</v>
      </c>
      <c r="Y711" s="94">
        <v>0</v>
      </c>
      <c r="Z711" s="94">
        <f>W711*Y711</f>
        <v>0</v>
      </c>
      <c r="AA711" s="89">
        <v>23</v>
      </c>
      <c r="AB711" s="89">
        <v>36</v>
      </c>
      <c r="AC711" s="94">
        <f>(Z711*(100-AB711))/100</f>
        <v>0</v>
      </c>
      <c r="AD711" s="94">
        <f>IF(AND(AC711="",M710=""),0,IF((AC711=""),M710, IF( (M710=""),AC711,SUM(AC710:AC712)+M710)))</f>
        <v>1261417</v>
      </c>
      <c r="AE711" s="94">
        <f t="shared" si="88"/>
        <v>189843.2585</v>
      </c>
      <c r="AF711" s="94">
        <v>50000000</v>
      </c>
      <c r="AG711" s="94">
        <f t="shared" si="89"/>
        <v>0</v>
      </c>
      <c r="AH711" s="94">
        <v>0.02</v>
      </c>
    </row>
    <row r="712" spans="1:34" s="99" customFormat="1" x14ac:dyDescent="0.55000000000000004">
      <c r="A712" s="107"/>
      <c r="B712" s="102"/>
      <c r="C712" s="102"/>
      <c r="D712" s="90"/>
      <c r="E712" s="102"/>
      <c r="F712" s="102"/>
      <c r="G712" s="102"/>
      <c r="H712" s="102"/>
      <c r="I712" s="98"/>
      <c r="J712" s="102"/>
      <c r="K712" s="94"/>
      <c r="L712" s="94"/>
      <c r="M712" s="94"/>
      <c r="N712" s="102">
        <v>3</v>
      </c>
      <c r="O712" s="111" t="s">
        <v>955</v>
      </c>
      <c r="P712" s="96">
        <v>3570800007921</v>
      </c>
      <c r="Q712" s="111" t="s">
        <v>956</v>
      </c>
      <c r="R712" s="111" t="s">
        <v>959</v>
      </c>
      <c r="S712" s="97"/>
      <c r="T712" s="102" t="s">
        <v>55</v>
      </c>
      <c r="U712" s="102" t="s">
        <v>45</v>
      </c>
      <c r="V712" s="102" t="s">
        <v>52</v>
      </c>
      <c r="W712" s="94">
        <v>56</v>
      </c>
      <c r="X712" s="98">
        <v>17.84</v>
      </c>
      <c r="Y712" s="94">
        <v>0</v>
      </c>
      <c r="Z712" s="94">
        <f>W712*Y712</f>
        <v>0</v>
      </c>
      <c r="AA712" s="89">
        <v>23</v>
      </c>
      <c r="AB712" s="89">
        <v>36</v>
      </c>
      <c r="AC712" s="94">
        <f>(Z712*(100-AB712))/100</f>
        <v>0</v>
      </c>
      <c r="AD712" s="94">
        <f>IF(AND(AC712="",M710=""),0,IF((AC712=""),M710, IF( (M710=""),AC712,SUM(AC710:AC712)+M710)))</f>
        <v>1261417</v>
      </c>
      <c r="AE712" s="94">
        <f t="shared" si="88"/>
        <v>225036.7928</v>
      </c>
      <c r="AF712" s="94">
        <v>50000000</v>
      </c>
      <c r="AG712" s="94">
        <f t="shared" si="89"/>
        <v>0</v>
      </c>
      <c r="AH712" s="94">
        <v>0.02</v>
      </c>
    </row>
    <row r="713" spans="1:34" s="173" customFormat="1" x14ac:dyDescent="0.55000000000000004">
      <c r="A713" s="122" t="s">
        <v>957</v>
      </c>
      <c r="B713" s="123">
        <v>3247</v>
      </c>
      <c r="C713" s="123">
        <v>5533</v>
      </c>
      <c r="D713" s="135" t="s">
        <v>10251</v>
      </c>
      <c r="E713" s="123" t="s">
        <v>34</v>
      </c>
      <c r="F713" s="123">
        <v>1824</v>
      </c>
      <c r="G713" s="123">
        <v>0</v>
      </c>
      <c r="H713" s="123">
        <v>3</v>
      </c>
      <c r="I713" s="136">
        <v>27</v>
      </c>
      <c r="J713" s="123" t="s">
        <v>35</v>
      </c>
      <c r="K713" s="137">
        <f>((G713*400)+(H713*100))+I713</f>
        <v>327</v>
      </c>
      <c r="L713" s="137">
        <v>2425</v>
      </c>
      <c r="M713" s="137">
        <f>K713*L713</f>
        <v>792975</v>
      </c>
      <c r="N713" s="123">
        <v>1</v>
      </c>
      <c r="O713" s="108" t="s">
        <v>3086</v>
      </c>
      <c r="P713" s="138"/>
      <c r="Q713" s="108" t="s">
        <v>3087</v>
      </c>
      <c r="R713" s="108" t="s">
        <v>959</v>
      </c>
      <c r="S713" s="139" t="s">
        <v>10252</v>
      </c>
      <c r="T713" s="123" t="s">
        <v>51</v>
      </c>
      <c r="U713" s="123" t="s">
        <v>45</v>
      </c>
      <c r="V713" s="123" t="s">
        <v>52</v>
      </c>
      <c r="W713" s="137">
        <v>117.6</v>
      </c>
      <c r="X713" s="136">
        <v>4.43</v>
      </c>
      <c r="Y713" s="137">
        <v>6750</v>
      </c>
      <c r="Z713" s="137">
        <f t="shared" ref="Z713:Z720" si="93">W713*Y713</f>
        <v>793800</v>
      </c>
      <c r="AA713" s="119">
        <v>13</v>
      </c>
      <c r="AB713" s="119">
        <v>16</v>
      </c>
      <c r="AC713" s="137">
        <f t="shared" ref="AC713:AC720" si="94">(Z713*(100-AB713))/100</f>
        <v>666792</v>
      </c>
      <c r="AD713" s="137">
        <f>IF(AND(AC713="",M713=""),0,IF((AC713=""),M713, IF( (M713=""),AC713,SUM(AC713:AC722)+M713)))</f>
        <v>15563679.095000001</v>
      </c>
      <c r="AE713" s="137">
        <f t="shared" si="88"/>
        <v>689470.98390850006</v>
      </c>
      <c r="AF713" s="137">
        <v>0</v>
      </c>
      <c r="AG713" s="137">
        <f t="shared" si="89"/>
        <v>689470.98390850006</v>
      </c>
      <c r="AH713" s="137">
        <v>0.02</v>
      </c>
    </row>
    <row r="714" spans="1:34" s="173" customFormat="1" x14ac:dyDescent="0.55000000000000004">
      <c r="A714" s="122"/>
      <c r="B714" s="123"/>
      <c r="C714" s="123"/>
      <c r="D714" s="135"/>
      <c r="E714" s="123"/>
      <c r="F714" s="123"/>
      <c r="G714" s="123"/>
      <c r="H714" s="123"/>
      <c r="I714" s="136"/>
      <c r="J714" s="123"/>
      <c r="K714" s="137"/>
      <c r="L714" s="137"/>
      <c r="M714" s="137"/>
      <c r="N714" s="123">
        <v>2</v>
      </c>
      <c r="O714" s="108" t="s">
        <v>3086</v>
      </c>
      <c r="P714" s="138"/>
      <c r="Q714" s="108" t="s">
        <v>3087</v>
      </c>
      <c r="R714" s="108" t="s">
        <v>959</v>
      </c>
      <c r="S714" s="139" t="s">
        <v>10253</v>
      </c>
      <c r="T714" s="123" t="s">
        <v>44</v>
      </c>
      <c r="U714" s="123" t="s">
        <v>45</v>
      </c>
      <c r="V714" s="123" t="s">
        <v>52</v>
      </c>
      <c r="W714" s="137">
        <v>1502.2</v>
      </c>
      <c r="X714" s="136">
        <v>56.57</v>
      </c>
      <c r="Y714" s="137">
        <v>7150</v>
      </c>
      <c r="Z714" s="137">
        <f t="shared" si="93"/>
        <v>10740730</v>
      </c>
      <c r="AA714" s="119">
        <v>13</v>
      </c>
      <c r="AB714" s="119">
        <v>16</v>
      </c>
      <c r="AC714" s="137">
        <f t="shared" si="94"/>
        <v>9022213.1999999993</v>
      </c>
      <c r="AD714" s="137">
        <f>IF(AND(AC714="",M713=""),0,IF((AC714=""),M713, IF( (M713=""),AC714,SUM(AC713:AC722)+M713)))</f>
        <v>15563679.095000001</v>
      </c>
      <c r="AE714" s="137">
        <f t="shared" si="88"/>
        <v>8804373.2640415002</v>
      </c>
      <c r="AF714" s="137">
        <v>0</v>
      </c>
      <c r="AG714" s="137">
        <f t="shared" si="89"/>
        <v>8804373.2640415002</v>
      </c>
      <c r="AH714" s="137">
        <v>0.02</v>
      </c>
    </row>
    <row r="715" spans="1:34" s="173" customFormat="1" x14ac:dyDescent="0.55000000000000004">
      <c r="A715" s="122"/>
      <c r="B715" s="123"/>
      <c r="C715" s="123"/>
      <c r="D715" s="135"/>
      <c r="E715" s="123"/>
      <c r="F715" s="123"/>
      <c r="G715" s="123"/>
      <c r="H715" s="123"/>
      <c r="I715" s="136"/>
      <c r="J715" s="123"/>
      <c r="K715" s="137"/>
      <c r="L715" s="137"/>
      <c r="M715" s="137"/>
      <c r="N715" s="123">
        <v>3</v>
      </c>
      <c r="O715" s="108" t="s">
        <v>3086</v>
      </c>
      <c r="P715" s="138"/>
      <c r="Q715" s="108" t="s">
        <v>3087</v>
      </c>
      <c r="R715" s="108" t="s">
        <v>959</v>
      </c>
      <c r="S715" s="139" t="s">
        <v>10254</v>
      </c>
      <c r="T715" s="123" t="s">
        <v>44</v>
      </c>
      <c r="U715" s="123" t="s">
        <v>45</v>
      </c>
      <c r="V715" s="123" t="s">
        <v>46</v>
      </c>
      <c r="W715" s="137">
        <v>203.3</v>
      </c>
      <c r="X715" s="136">
        <v>7.66</v>
      </c>
      <c r="Y715" s="137">
        <v>7150</v>
      </c>
      <c r="Z715" s="137">
        <f t="shared" si="93"/>
        <v>1453595</v>
      </c>
      <c r="AA715" s="119">
        <v>13</v>
      </c>
      <c r="AB715" s="119">
        <v>16</v>
      </c>
      <c r="AC715" s="137">
        <f t="shared" si="94"/>
        <v>1221019.8</v>
      </c>
      <c r="AD715" s="137">
        <f>IF(AND(AC715="",M713=""),0,IF((AC715=""),M713, IF( (M713=""),AC715,SUM(AC713:AC722)+M713)))</f>
        <v>15563679.095000001</v>
      </c>
      <c r="AE715" s="137">
        <f t="shared" si="88"/>
        <v>1192177.818677</v>
      </c>
      <c r="AF715" s="137">
        <v>0</v>
      </c>
      <c r="AG715" s="137">
        <f t="shared" si="89"/>
        <v>1192177.818677</v>
      </c>
      <c r="AH715" s="137">
        <v>0.02</v>
      </c>
    </row>
    <row r="716" spans="1:34" s="173" customFormat="1" x14ac:dyDescent="0.55000000000000004">
      <c r="A716" s="122"/>
      <c r="B716" s="123"/>
      <c r="C716" s="123"/>
      <c r="D716" s="135"/>
      <c r="E716" s="123"/>
      <c r="F716" s="123"/>
      <c r="G716" s="123"/>
      <c r="H716" s="123"/>
      <c r="I716" s="136"/>
      <c r="J716" s="123"/>
      <c r="K716" s="137"/>
      <c r="L716" s="137"/>
      <c r="M716" s="137"/>
      <c r="N716" s="123">
        <v>4</v>
      </c>
      <c r="O716" s="108" t="s">
        <v>3086</v>
      </c>
      <c r="P716" s="138"/>
      <c r="Q716" s="108" t="s">
        <v>3087</v>
      </c>
      <c r="R716" s="108" t="s">
        <v>959</v>
      </c>
      <c r="S716" s="139" t="s">
        <v>10255</v>
      </c>
      <c r="T716" s="123" t="s">
        <v>51</v>
      </c>
      <c r="U716" s="123" t="s">
        <v>45</v>
      </c>
      <c r="V716" s="123" t="s">
        <v>46</v>
      </c>
      <c r="W716" s="137">
        <v>582.4</v>
      </c>
      <c r="X716" s="136">
        <v>21.93</v>
      </c>
      <c r="Y716" s="137">
        <v>6750</v>
      </c>
      <c r="Z716" s="137">
        <f t="shared" si="93"/>
        <v>3931200</v>
      </c>
      <c r="AA716" s="119">
        <v>13</v>
      </c>
      <c r="AB716" s="119">
        <v>16</v>
      </c>
      <c r="AC716" s="137">
        <f t="shared" si="94"/>
        <v>3302208</v>
      </c>
      <c r="AD716" s="137">
        <f>IF(AND(AC716="",M713=""),0,IF((AC716=""),M713, IF( (M713=""),AC716,SUM(AC713:AC722)+M713)))</f>
        <v>15563679.095000001</v>
      </c>
      <c r="AE716" s="137">
        <f t="shared" si="88"/>
        <v>3413114.8255334999</v>
      </c>
      <c r="AF716" s="137">
        <v>0</v>
      </c>
      <c r="AG716" s="137">
        <f t="shared" si="89"/>
        <v>3413114.8255334999</v>
      </c>
      <c r="AH716" s="137">
        <v>0.02</v>
      </c>
    </row>
    <row r="717" spans="1:34" s="173" customFormat="1" x14ac:dyDescent="0.55000000000000004">
      <c r="A717" s="122"/>
      <c r="B717" s="123"/>
      <c r="C717" s="123"/>
      <c r="D717" s="135"/>
      <c r="E717" s="123"/>
      <c r="F717" s="123"/>
      <c r="G717" s="123"/>
      <c r="H717" s="123"/>
      <c r="I717" s="136"/>
      <c r="J717" s="123"/>
      <c r="K717" s="137"/>
      <c r="L717" s="137"/>
      <c r="M717" s="137"/>
      <c r="N717" s="123">
        <v>5</v>
      </c>
      <c r="O717" s="108" t="s">
        <v>3086</v>
      </c>
      <c r="P717" s="138"/>
      <c r="Q717" s="108" t="s">
        <v>3087</v>
      </c>
      <c r="R717" s="108" t="s">
        <v>959</v>
      </c>
      <c r="S717" s="139" t="s">
        <v>10256</v>
      </c>
      <c r="T717" s="123" t="s">
        <v>343</v>
      </c>
      <c r="U717" s="123" t="s">
        <v>45</v>
      </c>
      <c r="V717" s="123" t="s">
        <v>46</v>
      </c>
      <c r="W717" s="137">
        <v>64.48</v>
      </c>
      <c r="X717" s="136">
        <v>2.4300000000000002</v>
      </c>
      <c r="Y717" s="137">
        <v>2100</v>
      </c>
      <c r="Z717" s="137">
        <f t="shared" si="93"/>
        <v>135408</v>
      </c>
      <c r="AA717" s="119">
        <v>13</v>
      </c>
      <c r="AB717" s="119">
        <v>16</v>
      </c>
      <c r="AC717" s="137">
        <f t="shared" si="94"/>
        <v>113742.72</v>
      </c>
      <c r="AD717" s="137">
        <f>IF(AND(AC717="",M713=""),0,IF((AC717=""),M713, IF( (M713=""),AC717,SUM(AC713:AC722)+M713)))</f>
        <v>15563679.095000001</v>
      </c>
      <c r="AE717" s="137">
        <f t="shared" si="88"/>
        <v>378197.40200850007</v>
      </c>
      <c r="AF717" s="137">
        <v>0</v>
      </c>
      <c r="AG717" s="137">
        <f t="shared" si="89"/>
        <v>378197.40200850007</v>
      </c>
      <c r="AH717" s="137">
        <v>0.02</v>
      </c>
    </row>
    <row r="718" spans="1:34" s="173" customFormat="1" x14ac:dyDescent="0.55000000000000004">
      <c r="A718" s="122"/>
      <c r="B718" s="123"/>
      <c r="C718" s="123"/>
      <c r="D718" s="135"/>
      <c r="E718" s="123"/>
      <c r="F718" s="123"/>
      <c r="G718" s="123"/>
      <c r="H718" s="123"/>
      <c r="I718" s="136"/>
      <c r="J718" s="123"/>
      <c r="K718" s="137"/>
      <c r="L718" s="137"/>
      <c r="M718" s="137"/>
      <c r="N718" s="123">
        <v>6</v>
      </c>
      <c r="O718" s="108" t="s">
        <v>3086</v>
      </c>
      <c r="P718" s="138"/>
      <c r="Q718" s="108" t="s">
        <v>3087</v>
      </c>
      <c r="R718" s="108" t="s">
        <v>959</v>
      </c>
      <c r="S718" s="139" t="s">
        <v>10257</v>
      </c>
      <c r="T718" s="123" t="s">
        <v>55</v>
      </c>
      <c r="U718" s="123" t="s">
        <v>45</v>
      </c>
      <c r="V718" s="123" t="s">
        <v>52</v>
      </c>
      <c r="W718" s="137">
        <v>54</v>
      </c>
      <c r="X718" s="136">
        <v>2.0299999999999998</v>
      </c>
      <c r="Y718" s="137">
        <v>2650</v>
      </c>
      <c r="Z718" s="137">
        <f t="shared" si="93"/>
        <v>143100</v>
      </c>
      <c r="AA718" s="119">
        <v>13</v>
      </c>
      <c r="AB718" s="119">
        <v>16</v>
      </c>
      <c r="AC718" s="137">
        <f t="shared" si="94"/>
        <v>120204</v>
      </c>
      <c r="AD718" s="137">
        <f>IF(AND(AC718="",M713=""),0,IF((AC718=""),M713, IF( (M713=""),AC718,SUM(AC713:AC722)+M713)))</f>
        <v>15563679.095000001</v>
      </c>
      <c r="AE718" s="137">
        <f t="shared" si="88"/>
        <v>315942.68562850001</v>
      </c>
      <c r="AF718" s="137">
        <v>50000000</v>
      </c>
      <c r="AG718" s="137">
        <f t="shared" si="89"/>
        <v>0</v>
      </c>
      <c r="AH718" s="137">
        <v>0.02</v>
      </c>
    </row>
    <row r="719" spans="1:34" s="173" customFormat="1" x14ac:dyDescent="0.55000000000000004">
      <c r="A719" s="122"/>
      <c r="B719" s="123"/>
      <c r="C719" s="123"/>
      <c r="D719" s="135"/>
      <c r="E719" s="123"/>
      <c r="F719" s="123"/>
      <c r="G719" s="123"/>
      <c r="H719" s="123"/>
      <c r="I719" s="136"/>
      <c r="J719" s="123"/>
      <c r="K719" s="137"/>
      <c r="L719" s="137"/>
      <c r="M719" s="137"/>
      <c r="N719" s="123">
        <v>7</v>
      </c>
      <c r="O719" s="108" t="s">
        <v>3086</v>
      </c>
      <c r="P719" s="138"/>
      <c r="Q719" s="108" t="s">
        <v>3087</v>
      </c>
      <c r="R719" s="108" t="s">
        <v>959</v>
      </c>
      <c r="S719" s="139" t="s">
        <v>10258</v>
      </c>
      <c r="T719" s="123" t="s">
        <v>95</v>
      </c>
      <c r="U719" s="123" t="s">
        <v>74</v>
      </c>
      <c r="V719" s="123" t="s">
        <v>52</v>
      </c>
      <c r="W719" s="137">
        <v>77.72</v>
      </c>
      <c r="X719" s="136">
        <v>2.93</v>
      </c>
      <c r="Y719" s="137">
        <v>5500</v>
      </c>
      <c r="Z719" s="137">
        <f t="shared" si="93"/>
        <v>427460</v>
      </c>
      <c r="AA719" s="119">
        <v>8</v>
      </c>
      <c r="AB719" s="119">
        <v>30</v>
      </c>
      <c r="AC719" s="137">
        <f t="shared" si="94"/>
        <v>299222</v>
      </c>
      <c r="AD719" s="137">
        <f>IF(AND(AC719="",M713=""),0,IF((AC719=""),M713, IF( (M713=""),AC719,SUM(AC713:AC722)+M713)))</f>
        <v>15563679.095000001</v>
      </c>
      <c r="AE719" s="137">
        <f t="shared" si="88"/>
        <v>456015.79748350009</v>
      </c>
      <c r="AF719" s="137">
        <v>50000000</v>
      </c>
      <c r="AG719" s="137">
        <f t="shared" si="89"/>
        <v>0</v>
      </c>
      <c r="AH719" s="137">
        <v>0.02</v>
      </c>
    </row>
    <row r="720" spans="1:34" s="173" customFormat="1" x14ac:dyDescent="0.55000000000000004">
      <c r="A720" s="122"/>
      <c r="B720" s="123"/>
      <c r="C720" s="123"/>
      <c r="D720" s="135"/>
      <c r="E720" s="123"/>
      <c r="F720" s="123"/>
      <c r="G720" s="123"/>
      <c r="H720" s="123"/>
      <c r="I720" s="136"/>
      <c r="J720" s="123"/>
      <c r="K720" s="137"/>
      <c r="L720" s="137"/>
      <c r="M720" s="137"/>
      <c r="N720" s="123">
        <v>8</v>
      </c>
      <c r="O720" s="108" t="s">
        <v>3086</v>
      </c>
      <c r="P720" s="138"/>
      <c r="Q720" s="108" t="s">
        <v>3087</v>
      </c>
      <c r="R720" s="108" t="s">
        <v>959</v>
      </c>
      <c r="S720" s="139" t="s">
        <v>10259</v>
      </c>
      <c r="T720" s="123" t="s">
        <v>51</v>
      </c>
      <c r="U720" s="123" t="s">
        <v>74</v>
      </c>
      <c r="V720" s="123" t="s">
        <v>52</v>
      </c>
      <c r="W720" s="137">
        <v>53.55</v>
      </c>
      <c r="X720" s="136">
        <v>2.02</v>
      </c>
      <c r="Y720" s="137">
        <v>6750</v>
      </c>
      <c r="Z720" s="137">
        <f t="shared" si="93"/>
        <v>361462.5</v>
      </c>
      <c r="AA720" s="119">
        <v>23</v>
      </c>
      <c r="AB720" s="119">
        <v>93</v>
      </c>
      <c r="AC720" s="137">
        <f t="shared" si="94"/>
        <v>25302.375</v>
      </c>
      <c r="AD720" s="137">
        <f>IF(AND(AC720="",M713=""),0,IF((AC720=""),M713, IF( (M713=""),AC720,SUM(AC713:AC722)+M713)))</f>
        <v>15563679.095000001</v>
      </c>
      <c r="AE720" s="137">
        <f t="shared" si="88"/>
        <v>314386.31771899998</v>
      </c>
      <c r="AF720" s="137">
        <v>50000000</v>
      </c>
      <c r="AG720" s="137">
        <f t="shared" si="89"/>
        <v>0</v>
      </c>
      <c r="AH720" s="137">
        <v>0.02</v>
      </c>
    </row>
    <row r="721" spans="1:34" s="173" customFormat="1" x14ac:dyDescent="0.55000000000000004">
      <c r="A721" s="122"/>
      <c r="B721" s="123">
        <v>3248</v>
      </c>
      <c r="C721" s="123">
        <v>4947</v>
      </c>
      <c r="D721" s="135" t="s">
        <v>10260</v>
      </c>
      <c r="E721" s="123" t="s">
        <v>34</v>
      </c>
      <c r="F721" s="123">
        <v>6822</v>
      </c>
      <c r="G721" s="123">
        <v>6</v>
      </c>
      <c r="H721" s="123">
        <v>2</v>
      </c>
      <c r="I721" s="136">
        <v>97</v>
      </c>
      <c r="J721" s="123" t="s">
        <v>38</v>
      </c>
      <c r="K721" s="137">
        <f>((G721*400)+(H721*100))+I721</f>
        <v>2697</v>
      </c>
      <c r="L721" s="137">
        <v>225</v>
      </c>
      <c r="M721" s="137">
        <f>K721*L721</f>
        <v>606825</v>
      </c>
      <c r="N721" s="123"/>
      <c r="O721" s="108"/>
      <c r="P721" s="138"/>
      <c r="Q721" s="108"/>
      <c r="R721" s="108"/>
      <c r="S721" s="139"/>
      <c r="T721" s="123"/>
      <c r="U721" s="123"/>
      <c r="V721" s="123"/>
      <c r="W721" s="137"/>
      <c r="X721" s="136"/>
      <c r="Y721" s="137"/>
      <c r="Z721" s="137"/>
      <c r="AA721" s="119"/>
      <c r="AB721" s="119"/>
      <c r="AC721" s="137"/>
      <c r="AD721" s="137">
        <f>IF(AND(AC721="",M721=""),0,IF((AC721=""),M721,IF((M721=""),AC721,AC721+M721)))</f>
        <v>606825</v>
      </c>
      <c r="AE721" s="137">
        <f t="shared" si="88"/>
        <v>606825</v>
      </c>
      <c r="AF721" s="137">
        <v>50000000</v>
      </c>
      <c r="AG721" s="137">
        <f t="shared" si="89"/>
        <v>0</v>
      </c>
      <c r="AH721" s="137">
        <v>0.01</v>
      </c>
    </row>
    <row r="722" spans="1:34" s="173" customFormat="1" x14ac:dyDescent="0.55000000000000004">
      <c r="A722" s="122"/>
      <c r="B722" s="123">
        <v>3249</v>
      </c>
      <c r="C722" s="123">
        <v>5038</v>
      </c>
      <c r="D722" s="135" t="s">
        <v>10261</v>
      </c>
      <c r="E722" s="123" t="s">
        <v>34</v>
      </c>
      <c r="F722" s="123">
        <v>20215</v>
      </c>
      <c r="G722" s="123">
        <v>29</v>
      </c>
      <c r="H722" s="123">
        <v>1</v>
      </c>
      <c r="I722" s="136">
        <v>47</v>
      </c>
      <c r="J722" s="123" t="s">
        <v>38</v>
      </c>
      <c r="K722" s="137">
        <f>((G722*400)+(H722*100))+I722</f>
        <v>11747</v>
      </c>
      <c r="L722" s="137">
        <v>300</v>
      </c>
      <c r="M722" s="137">
        <f>K722*L722</f>
        <v>3524100</v>
      </c>
      <c r="N722" s="123"/>
      <c r="O722" s="108"/>
      <c r="P722" s="138"/>
      <c r="Q722" s="108"/>
      <c r="R722" s="108"/>
      <c r="S722" s="139"/>
      <c r="T722" s="123"/>
      <c r="U722" s="123"/>
      <c r="V722" s="123"/>
      <c r="W722" s="137"/>
      <c r="X722" s="136"/>
      <c r="Y722" s="137"/>
      <c r="Z722" s="137"/>
      <c r="AA722" s="119"/>
      <c r="AB722" s="119"/>
      <c r="AC722" s="137"/>
      <c r="AD722" s="137">
        <f>IF(AND(AC722="",M722=""),0,IF((AC722=""),M722,IF((M722=""),AC722,AC722+M722)))</f>
        <v>3524100</v>
      </c>
      <c r="AE722" s="137">
        <f t="shared" si="88"/>
        <v>3524100</v>
      </c>
      <c r="AF722" s="137">
        <v>50000000</v>
      </c>
      <c r="AG722" s="137">
        <f t="shared" si="89"/>
        <v>0</v>
      </c>
      <c r="AH722" s="137">
        <v>0.01</v>
      </c>
    </row>
    <row r="723" spans="1:34" s="99" customFormat="1" x14ac:dyDescent="0.55000000000000004">
      <c r="A723" s="107"/>
      <c r="B723" s="102"/>
      <c r="C723" s="102"/>
      <c r="D723" s="90"/>
      <c r="E723" s="102"/>
      <c r="F723" s="102"/>
      <c r="G723" s="102"/>
      <c r="H723" s="102"/>
      <c r="I723" s="98"/>
      <c r="J723" s="102"/>
      <c r="K723" s="94"/>
      <c r="L723" s="94" t="s">
        <v>63</v>
      </c>
      <c r="M723" s="94">
        <f>SUM(M697:M722)</f>
        <v>13806420</v>
      </c>
      <c r="N723" s="102"/>
      <c r="O723" s="111"/>
      <c r="P723" s="96"/>
      <c r="Q723" s="111"/>
      <c r="R723" s="111"/>
      <c r="S723" s="97"/>
      <c r="T723" s="102"/>
      <c r="U723" s="102"/>
      <c r="V723" s="102"/>
      <c r="W723" s="94"/>
      <c r="X723" s="98"/>
      <c r="Y723" s="94"/>
      <c r="Z723" s="94"/>
      <c r="AA723" s="89"/>
      <c r="AB723" s="89"/>
      <c r="AC723" s="94"/>
      <c r="AD723" s="94"/>
      <c r="AE723" s="94">
        <f>SUM(AE697:AE722)</f>
        <v>31494925.512660004</v>
      </c>
      <c r="AF723" s="94"/>
      <c r="AG723" s="94">
        <f>SUM(AG697:AG722)</f>
        <v>23375464.853529003</v>
      </c>
      <c r="AH723" s="94"/>
    </row>
    <row r="724" spans="1:34" s="73" customFormat="1" x14ac:dyDescent="0.55000000000000004">
      <c r="A724" s="108" t="s">
        <v>972</v>
      </c>
      <c r="B724" s="109">
        <v>365</v>
      </c>
      <c r="C724" s="102">
        <v>9148</v>
      </c>
      <c r="D724" s="90" t="s">
        <v>973</v>
      </c>
      <c r="E724" s="102" t="s">
        <v>34</v>
      </c>
      <c r="F724" s="102">
        <v>21747</v>
      </c>
      <c r="G724" s="102">
        <v>14</v>
      </c>
      <c r="H724" s="102">
        <v>0</v>
      </c>
      <c r="I724" s="98">
        <v>93</v>
      </c>
      <c r="J724" s="102" t="s">
        <v>38</v>
      </c>
      <c r="K724" s="94">
        <f>((G724*400)+(H724*100))+I724</f>
        <v>5693</v>
      </c>
      <c r="L724" s="94">
        <v>325</v>
      </c>
      <c r="M724" s="94">
        <f>K724*L724</f>
        <v>1850225</v>
      </c>
      <c r="N724" s="102"/>
      <c r="O724" s="111" t="s">
        <v>970</v>
      </c>
      <c r="P724" s="96">
        <v>3100700440813</v>
      </c>
      <c r="Q724" s="111" t="s">
        <v>971</v>
      </c>
      <c r="R724" s="111" t="s">
        <v>974</v>
      </c>
      <c r="S724" s="97" t="s">
        <v>973</v>
      </c>
      <c r="T724" s="102"/>
      <c r="U724" s="102"/>
      <c r="V724" s="102"/>
      <c r="W724" s="94"/>
      <c r="X724" s="98"/>
      <c r="Y724" s="94"/>
      <c r="Z724" s="94"/>
      <c r="AA724" s="89"/>
      <c r="AB724" s="89"/>
      <c r="AC724" s="94"/>
      <c r="AD724" s="94">
        <f>IF(AND(AC724="",M724=""),0,IF((AC724=""),M724,IF((M724=""),AC724,AC724+M724)))</f>
        <v>1850225</v>
      </c>
      <c r="AE724" s="94">
        <f>IF( (X724=""),AD724*1,AD724*(X724/100) )</f>
        <v>1850225</v>
      </c>
      <c r="AF724" s="94">
        <v>50000000</v>
      </c>
      <c r="AG724" s="94">
        <f>IF((AF724-AE724) &gt; 1,0,IF((AF724-AE724)&lt;0,AE724-AF724,AF724-AE724))</f>
        <v>0</v>
      </c>
      <c r="AH724" s="94">
        <v>0.01</v>
      </c>
    </row>
    <row r="725" spans="1:34" s="73" customFormat="1" x14ac:dyDescent="0.55000000000000004">
      <c r="A725" s="108"/>
      <c r="B725" s="109">
        <v>366</v>
      </c>
      <c r="C725" s="102">
        <v>9154</v>
      </c>
      <c r="D725" s="90" t="s">
        <v>975</v>
      </c>
      <c r="E725" s="102" t="s">
        <v>34</v>
      </c>
      <c r="F725" s="102">
        <v>21748</v>
      </c>
      <c r="G725" s="102">
        <v>22</v>
      </c>
      <c r="H725" s="102">
        <v>0</v>
      </c>
      <c r="I725" s="98">
        <v>22</v>
      </c>
      <c r="J725" s="102" t="s">
        <v>38</v>
      </c>
      <c r="K725" s="94">
        <f>((G725*400)+(H725*100))+I725</f>
        <v>8822</v>
      </c>
      <c r="L725" s="94">
        <v>325</v>
      </c>
      <c r="M725" s="94">
        <f>K725*L725</f>
        <v>2867150</v>
      </c>
      <c r="N725" s="102"/>
      <c r="O725" s="111"/>
      <c r="P725" s="96"/>
      <c r="Q725" s="111"/>
      <c r="R725" s="111"/>
      <c r="S725" s="97"/>
      <c r="T725" s="102"/>
      <c r="U725" s="102"/>
      <c r="V725" s="102"/>
      <c r="W725" s="94"/>
      <c r="X725" s="98"/>
      <c r="Y725" s="94"/>
      <c r="Z725" s="94"/>
      <c r="AA725" s="89"/>
      <c r="AB725" s="89"/>
      <c r="AC725" s="94"/>
      <c r="AD725" s="94">
        <f>IF(AND(AC725="",M725=""),0,IF((AC725=""),M725,IF((M725=""),AC725,AC725+M725)))</f>
        <v>2867150</v>
      </c>
      <c r="AE725" s="94">
        <f>IF( (X725=""),AD725*1,AD725*(X725/100) )</f>
        <v>2867150</v>
      </c>
      <c r="AF725" s="94">
        <v>50000000</v>
      </c>
      <c r="AG725" s="94">
        <f>IF((AF725-AE725) &gt; 1,0,IF((AF725-AE725)&lt;0,AE725-AF725,AF725-AE725))</f>
        <v>0</v>
      </c>
      <c r="AH725" s="94">
        <v>0.01</v>
      </c>
    </row>
    <row r="726" spans="1:34" s="73" customFormat="1" x14ac:dyDescent="0.55000000000000004">
      <c r="A726" s="108"/>
      <c r="B726" s="109"/>
      <c r="C726" s="102"/>
      <c r="D726" s="90"/>
      <c r="E726" s="102"/>
      <c r="F726" s="102"/>
      <c r="G726" s="102"/>
      <c r="H726" s="102"/>
      <c r="I726" s="98"/>
      <c r="J726" s="102"/>
      <c r="K726" s="94"/>
      <c r="L726" s="94" t="s">
        <v>63</v>
      </c>
      <c r="M726" s="94">
        <f>SUM(M724:M725)</f>
        <v>4717375</v>
      </c>
      <c r="N726" s="102"/>
      <c r="O726" s="111"/>
      <c r="P726" s="96"/>
      <c r="Q726" s="111"/>
      <c r="R726" s="111"/>
      <c r="S726" s="97"/>
      <c r="T726" s="102"/>
      <c r="U726" s="102"/>
      <c r="V726" s="102"/>
      <c r="W726" s="94"/>
      <c r="X726" s="98"/>
      <c r="Y726" s="94"/>
      <c r="Z726" s="94"/>
      <c r="AA726" s="89"/>
      <c r="AB726" s="89"/>
      <c r="AC726" s="94"/>
      <c r="AD726" s="94">
        <f>SUM(AD724:AD725)</f>
        <v>4717375</v>
      </c>
      <c r="AE726" s="94">
        <f>SUM(AE724:AE725)</f>
        <v>4717375</v>
      </c>
      <c r="AF726" s="94"/>
      <c r="AG726" s="94">
        <f>SUM(AG724:AG725)</f>
        <v>0</v>
      </c>
      <c r="AH726" s="94"/>
    </row>
    <row r="727" spans="1:34" s="73" customFormat="1" x14ac:dyDescent="0.55000000000000004">
      <c r="A727" s="149" t="s">
        <v>978</v>
      </c>
      <c r="B727" s="109">
        <v>367</v>
      </c>
      <c r="C727" s="102">
        <v>9092</v>
      </c>
      <c r="D727" s="90" t="s">
        <v>979</v>
      </c>
      <c r="E727" s="102" t="s">
        <v>34</v>
      </c>
      <c r="F727" s="102">
        <v>3810</v>
      </c>
      <c r="G727" s="102">
        <v>1</v>
      </c>
      <c r="H727" s="102">
        <v>2</v>
      </c>
      <c r="I727" s="98">
        <v>21</v>
      </c>
      <c r="J727" s="102" t="s">
        <v>35</v>
      </c>
      <c r="K727" s="94">
        <f>((G727*400)+(H727*100))+I727</f>
        <v>621</v>
      </c>
      <c r="L727" s="94">
        <v>600</v>
      </c>
      <c r="M727" s="94">
        <f>K727*L727</f>
        <v>372600</v>
      </c>
      <c r="N727" s="102">
        <v>1</v>
      </c>
      <c r="O727" s="111" t="s">
        <v>976</v>
      </c>
      <c r="P727" s="96">
        <v>3570800270380</v>
      </c>
      <c r="Q727" s="111" t="s">
        <v>977</v>
      </c>
      <c r="R727" s="111" t="s">
        <v>980</v>
      </c>
      <c r="S727" s="97" t="s">
        <v>981</v>
      </c>
      <c r="T727" s="102" t="s">
        <v>51</v>
      </c>
      <c r="U727" s="102" t="s">
        <v>45</v>
      </c>
      <c r="V727" s="102" t="s">
        <v>52</v>
      </c>
      <c r="W727" s="94">
        <v>1261.26</v>
      </c>
      <c r="X727" s="98">
        <v>100</v>
      </c>
      <c r="Y727" s="94">
        <v>6750</v>
      </c>
      <c r="Z727" s="94">
        <f>W727*Y727</f>
        <v>8513505</v>
      </c>
      <c r="AA727" s="89">
        <v>6</v>
      </c>
      <c r="AB727" s="89">
        <v>6</v>
      </c>
      <c r="AC727" s="94">
        <f>(Z727*(100-AB727))/100</f>
        <v>8002694.7000000002</v>
      </c>
      <c r="AD727" s="94">
        <f>IF(AND(AC727="",M727=""),0,IF((AC727=""),M727, IF( (M727=""),AC727,AC727+M727)))</f>
        <v>8375294.7000000002</v>
      </c>
      <c r="AE727" s="94">
        <f>IF( (X727=""),AD727*1,( M727+(SUM(AC727:AC727)) )*(X727/100) )</f>
        <v>8375294.7000000002</v>
      </c>
      <c r="AF727" s="94">
        <v>50000000</v>
      </c>
      <c r="AG727" s="94">
        <f>IF((AF727-AE727) &gt; 1,0,IF((AF727-AE727)&lt;0,AE727-AF727,AF727-AE727))</f>
        <v>0</v>
      </c>
      <c r="AH727" s="94">
        <v>0.02</v>
      </c>
    </row>
    <row r="728" spans="1:34" s="73" customFormat="1" x14ac:dyDescent="0.55000000000000004">
      <c r="A728" s="149"/>
      <c r="B728" s="109"/>
      <c r="C728" s="102"/>
      <c r="D728" s="90"/>
      <c r="E728" s="102" t="s">
        <v>34</v>
      </c>
      <c r="F728" s="102">
        <v>3810</v>
      </c>
      <c r="G728" s="102">
        <v>0</v>
      </c>
      <c r="H728" s="102">
        <v>1</v>
      </c>
      <c r="I728" s="98">
        <v>0</v>
      </c>
      <c r="J728" s="102" t="s">
        <v>46</v>
      </c>
      <c r="K728" s="94">
        <f>((G728*400)+(H728*100))+I728</f>
        <v>100</v>
      </c>
      <c r="L728" s="94">
        <v>600</v>
      </c>
      <c r="M728" s="94">
        <f>K728*L728</f>
        <v>60000</v>
      </c>
      <c r="N728" s="102"/>
      <c r="O728" s="111"/>
      <c r="P728" s="96"/>
      <c r="Q728" s="111"/>
      <c r="R728" s="111"/>
      <c r="S728" s="97"/>
      <c r="T728" s="102"/>
      <c r="U728" s="102"/>
      <c r="V728" s="102"/>
      <c r="W728" s="94"/>
      <c r="X728" s="98"/>
      <c r="Y728" s="94"/>
      <c r="Z728" s="94"/>
      <c r="AA728" s="89"/>
      <c r="AB728" s="89"/>
      <c r="AC728" s="94"/>
      <c r="AD728" s="94">
        <f>IF(AND(AC728="",M728=""),0,IF((AC728=""),M728, IF( (M728=""),AC728,AC728+M728)))</f>
        <v>60000</v>
      </c>
      <c r="AE728" s="94">
        <f>IF( (X728=""),AD728*1,( M728+(SUM(AC728:AC728)) )*(X728/100) )</f>
        <v>60000</v>
      </c>
      <c r="AF728" s="94">
        <v>0</v>
      </c>
      <c r="AG728" s="94">
        <f>IF((AF728-AE728) &gt; 1,0,IF((AF728-AE728)&lt;0,AE728-AF728,AF728-AE728))</f>
        <v>60000</v>
      </c>
      <c r="AH728" s="94">
        <v>0.3</v>
      </c>
    </row>
    <row r="729" spans="1:34" s="73" customFormat="1" x14ac:dyDescent="0.55000000000000004">
      <c r="A729" s="149"/>
      <c r="B729" s="109">
        <v>368</v>
      </c>
      <c r="C729" s="102">
        <v>9142</v>
      </c>
      <c r="D729" s="90" t="s">
        <v>982</v>
      </c>
      <c r="E729" s="102" t="s">
        <v>34</v>
      </c>
      <c r="F729" s="102">
        <v>20475</v>
      </c>
      <c r="G729" s="102">
        <v>7</v>
      </c>
      <c r="H729" s="102">
        <v>3</v>
      </c>
      <c r="I729" s="98">
        <v>27</v>
      </c>
      <c r="J729" s="102" t="s">
        <v>38</v>
      </c>
      <c r="K729" s="94">
        <f>((G729*400)+(H729*100))+I729</f>
        <v>3127</v>
      </c>
      <c r="L729" s="94">
        <v>250</v>
      </c>
      <c r="M729" s="94">
        <f>K729*L729</f>
        <v>781750</v>
      </c>
      <c r="N729" s="102"/>
      <c r="O729" s="111"/>
      <c r="P729" s="96"/>
      <c r="Q729" s="111"/>
      <c r="R729" s="111"/>
      <c r="S729" s="97"/>
      <c r="T729" s="102"/>
      <c r="U729" s="102"/>
      <c r="V729" s="102"/>
      <c r="W729" s="94"/>
      <c r="X729" s="98"/>
      <c r="Y729" s="94"/>
      <c r="Z729" s="94"/>
      <c r="AA729" s="89"/>
      <c r="AB729" s="89"/>
      <c r="AC729" s="94"/>
      <c r="AD729" s="94">
        <f>IF(AND(AC729="",M729=""),0,IF((AC729=""),M729,IF((M729=""),AC729,AC729+M729)))</f>
        <v>781750</v>
      </c>
      <c r="AE729" s="94">
        <f>IF( (X729=""),AD729*1,AD729*(X729/100) )</f>
        <v>781750</v>
      </c>
      <c r="AF729" s="94">
        <v>50000000</v>
      </c>
      <c r="AG729" s="94">
        <f>IF((AF729-AE729) &gt; 1,0,IF((AF729-AE729)&lt;0,AE729-AF729,AF729-AE729))</f>
        <v>0</v>
      </c>
      <c r="AH729" s="94">
        <v>0.01</v>
      </c>
    </row>
    <row r="730" spans="1:34" s="73" customFormat="1" x14ac:dyDescent="0.55000000000000004">
      <c r="A730" s="149"/>
      <c r="B730" s="109"/>
      <c r="C730" s="102"/>
      <c r="D730" s="90"/>
      <c r="E730" s="102"/>
      <c r="F730" s="102"/>
      <c r="G730" s="102"/>
      <c r="H730" s="102"/>
      <c r="I730" s="98"/>
      <c r="J730" s="102"/>
      <c r="K730" s="94"/>
      <c r="L730" s="94" t="s">
        <v>63</v>
      </c>
      <c r="M730" s="94">
        <f>SUM(M727:M729)</f>
        <v>1214350</v>
      </c>
      <c r="N730" s="102"/>
      <c r="O730" s="111"/>
      <c r="P730" s="96"/>
      <c r="Q730" s="111"/>
      <c r="R730" s="111"/>
      <c r="S730" s="97"/>
      <c r="T730" s="102"/>
      <c r="U730" s="102"/>
      <c r="V730" s="102"/>
      <c r="W730" s="94"/>
      <c r="X730" s="98"/>
      <c r="Y730" s="94"/>
      <c r="Z730" s="94"/>
      <c r="AA730" s="89"/>
      <c r="AB730" s="89"/>
      <c r="AC730" s="94"/>
      <c r="AD730" s="94">
        <f>SUM(AD727:AD729)</f>
        <v>9217044.6999999993</v>
      </c>
      <c r="AE730" s="94">
        <f>SUM(AE727:AE729)</f>
        <v>9217044.6999999993</v>
      </c>
      <c r="AF730" s="94"/>
      <c r="AG730" s="94">
        <f>SUM(AG727:AG729)</f>
        <v>60000</v>
      </c>
      <c r="AH730" s="94"/>
    </row>
    <row r="731" spans="1:34" s="73" customFormat="1" x14ac:dyDescent="0.55000000000000004">
      <c r="A731" s="149" t="s">
        <v>983</v>
      </c>
      <c r="B731" s="109">
        <v>369</v>
      </c>
      <c r="C731" s="102">
        <v>5213</v>
      </c>
      <c r="D731" s="90" t="s">
        <v>984</v>
      </c>
      <c r="E731" s="207" t="s">
        <v>67</v>
      </c>
      <c r="F731" s="102">
        <v>3688</v>
      </c>
      <c r="G731" s="102">
        <v>6</v>
      </c>
      <c r="H731" s="102">
        <v>0</v>
      </c>
      <c r="I731" s="98">
        <v>40</v>
      </c>
      <c r="J731" s="102" t="s">
        <v>62</v>
      </c>
      <c r="K731" s="94">
        <f>((G731*400)+(H731*100))+I731</f>
        <v>2440</v>
      </c>
      <c r="L731" s="94">
        <v>450</v>
      </c>
      <c r="M731" s="94">
        <f>K731*L731</f>
        <v>1098000</v>
      </c>
      <c r="N731" s="102"/>
      <c r="O731" s="111"/>
      <c r="P731" s="96"/>
      <c r="Q731" s="111"/>
      <c r="R731" s="111"/>
      <c r="S731" s="97"/>
      <c r="T731" s="102"/>
      <c r="U731" s="102"/>
      <c r="V731" s="102"/>
      <c r="W731" s="94"/>
      <c r="X731" s="98"/>
      <c r="Y731" s="94"/>
      <c r="Z731" s="94"/>
      <c r="AA731" s="89"/>
      <c r="AB731" s="89"/>
      <c r="AC731" s="94"/>
      <c r="AD731" s="94">
        <f>IF(AND(AC731="",M731=""),0,IF((AC731=""),M731,IF((M731=""),AC731,AC731+M731)))</f>
        <v>1098000</v>
      </c>
      <c r="AE731" s="94">
        <f>IF( (X731=""),AD731*1,AD731*(X731/100) )</f>
        <v>1098000</v>
      </c>
      <c r="AF731" s="94">
        <v>0</v>
      </c>
      <c r="AG731" s="94">
        <f>IF((AF731-AE731) &gt; 1,0,IF((AF731-AE731)&lt;0,AE731-AF731,AF731-AE731))</f>
        <v>1098000</v>
      </c>
      <c r="AH731" s="94">
        <v>0.3</v>
      </c>
    </row>
    <row r="732" spans="1:34" s="73" customFormat="1" x14ac:dyDescent="0.55000000000000004">
      <c r="A732" s="149"/>
      <c r="B732" s="109">
        <v>370</v>
      </c>
      <c r="C732" s="102">
        <v>5212</v>
      </c>
      <c r="D732" s="90" t="s">
        <v>985</v>
      </c>
      <c r="E732" s="207" t="s">
        <v>67</v>
      </c>
      <c r="F732" s="102">
        <v>3719</v>
      </c>
      <c r="G732" s="102">
        <v>22</v>
      </c>
      <c r="H732" s="102">
        <v>2</v>
      </c>
      <c r="I732" s="98">
        <v>60</v>
      </c>
      <c r="J732" s="102" t="s">
        <v>62</v>
      </c>
      <c r="K732" s="94">
        <f>((G732*400)+(H732*100))+I732</f>
        <v>9060</v>
      </c>
      <c r="L732" s="94">
        <v>450</v>
      </c>
      <c r="M732" s="94">
        <f>K732*L732</f>
        <v>4077000</v>
      </c>
      <c r="N732" s="102"/>
      <c r="O732" s="111"/>
      <c r="P732" s="96"/>
      <c r="Q732" s="111"/>
      <c r="R732" s="111"/>
      <c r="S732" s="97"/>
      <c r="T732" s="102"/>
      <c r="U732" s="102"/>
      <c r="V732" s="102"/>
      <c r="W732" s="94"/>
      <c r="X732" s="98"/>
      <c r="Y732" s="94"/>
      <c r="Z732" s="94"/>
      <c r="AA732" s="89"/>
      <c r="AB732" s="89"/>
      <c r="AC732" s="94"/>
      <c r="AD732" s="94">
        <f>IF(AND(AC732="",M732=""),0,IF((AC732=""),M732,IF((M732=""),AC732,AC732+M732)))</f>
        <v>4077000</v>
      </c>
      <c r="AE732" s="94">
        <f>IF( (X732=""),AD732*1,AD732*(X732/100) )</f>
        <v>4077000</v>
      </c>
      <c r="AF732" s="94">
        <v>0</v>
      </c>
      <c r="AG732" s="94">
        <f>IF((AF732-AE732) &gt; 1,0,IF((AF732-AE732)&lt;0,AE732-AF732,AF732-AE732))</f>
        <v>4077000</v>
      </c>
      <c r="AH732" s="94">
        <v>0.3</v>
      </c>
    </row>
    <row r="733" spans="1:34" s="73" customFormat="1" x14ac:dyDescent="0.55000000000000004">
      <c r="A733" s="149"/>
      <c r="B733" s="109">
        <v>371</v>
      </c>
      <c r="C733" s="102">
        <v>5211</v>
      </c>
      <c r="D733" s="90" t="s">
        <v>986</v>
      </c>
      <c r="E733" s="207" t="s">
        <v>67</v>
      </c>
      <c r="F733" s="102">
        <v>3720</v>
      </c>
      <c r="G733" s="102">
        <v>26</v>
      </c>
      <c r="H733" s="102">
        <v>1</v>
      </c>
      <c r="I733" s="98">
        <v>60</v>
      </c>
      <c r="J733" s="102" t="s">
        <v>62</v>
      </c>
      <c r="K733" s="94">
        <f>((G733*400)+(H733*100))+I733</f>
        <v>10560</v>
      </c>
      <c r="L733" s="94">
        <v>450</v>
      </c>
      <c r="M733" s="94">
        <f>K733*L733</f>
        <v>4752000</v>
      </c>
      <c r="N733" s="102"/>
      <c r="O733" s="111"/>
      <c r="P733" s="96"/>
      <c r="Q733" s="111"/>
      <c r="R733" s="111"/>
      <c r="S733" s="97"/>
      <c r="T733" s="102"/>
      <c r="U733" s="102"/>
      <c r="V733" s="102"/>
      <c r="W733" s="94"/>
      <c r="X733" s="98"/>
      <c r="Y733" s="94"/>
      <c r="Z733" s="94"/>
      <c r="AA733" s="89"/>
      <c r="AB733" s="89"/>
      <c r="AC733" s="94"/>
      <c r="AD733" s="94">
        <f>IF(AND(AC733="",M733=""),0,IF((AC733=""),M733,IF((M733=""),AC733,AC733+M733)))</f>
        <v>4752000</v>
      </c>
      <c r="AE733" s="94">
        <f>IF( (X733=""),AD733*1,AD733*(X733/100) )</f>
        <v>4752000</v>
      </c>
      <c r="AF733" s="94">
        <v>0</v>
      </c>
      <c r="AG733" s="94">
        <f>IF((AF733-AE733) &gt; 1,0,IF((AF733-AE733)&lt;0,AE733-AF733,AF733-AE733))</f>
        <v>4752000</v>
      </c>
      <c r="AH733" s="94">
        <v>0.3</v>
      </c>
    </row>
    <row r="734" spans="1:34" s="73" customFormat="1" x14ac:dyDescent="0.55000000000000004">
      <c r="A734" s="149"/>
      <c r="B734" s="109"/>
      <c r="C734" s="102"/>
      <c r="D734" s="90"/>
      <c r="E734" s="102"/>
      <c r="F734" s="102"/>
      <c r="G734" s="102"/>
      <c r="H734" s="102"/>
      <c r="I734" s="98"/>
      <c r="J734" s="102"/>
      <c r="K734" s="94"/>
      <c r="L734" s="94" t="s">
        <v>63</v>
      </c>
      <c r="M734" s="94">
        <f>SUM(M731:M733)</f>
        <v>9927000</v>
      </c>
      <c r="N734" s="102"/>
      <c r="O734" s="111"/>
      <c r="P734" s="96"/>
      <c r="Q734" s="111"/>
      <c r="R734" s="111"/>
      <c r="S734" s="97"/>
      <c r="T734" s="102"/>
      <c r="U734" s="102"/>
      <c r="V734" s="102"/>
      <c r="W734" s="94"/>
      <c r="X734" s="98"/>
      <c r="Y734" s="94"/>
      <c r="Z734" s="94"/>
      <c r="AA734" s="89"/>
      <c r="AB734" s="89"/>
      <c r="AC734" s="94"/>
      <c r="AD734" s="94">
        <f>SUM(AD731:AD733)</f>
        <v>9927000</v>
      </c>
      <c r="AE734" s="94">
        <f>SUM(AE731:AE733)</f>
        <v>9927000</v>
      </c>
      <c r="AF734" s="94"/>
      <c r="AG734" s="94">
        <f>SUM(AG731:AG733)</f>
        <v>9927000</v>
      </c>
      <c r="AH734" s="94"/>
    </row>
    <row r="735" spans="1:34" s="99" customFormat="1" x14ac:dyDescent="0.55000000000000004">
      <c r="A735" s="107" t="s">
        <v>745</v>
      </c>
      <c r="B735" s="102">
        <v>372</v>
      </c>
      <c r="C735" s="102">
        <v>6682</v>
      </c>
      <c r="D735" s="90" t="s">
        <v>746</v>
      </c>
      <c r="E735" s="102" t="s">
        <v>34</v>
      </c>
      <c r="F735" s="102">
        <v>23195</v>
      </c>
      <c r="G735" s="102">
        <v>0</v>
      </c>
      <c r="H735" s="102">
        <v>3</v>
      </c>
      <c r="I735" s="98">
        <v>41</v>
      </c>
      <c r="J735" s="102" t="s">
        <v>62</v>
      </c>
      <c r="K735" s="94">
        <f>((G735*400)+(H735*100))+I735</f>
        <v>341</v>
      </c>
      <c r="L735" s="94">
        <v>625</v>
      </c>
      <c r="M735" s="94">
        <f>K735*L735</f>
        <v>213125</v>
      </c>
      <c r="N735" s="102">
        <v>1</v>
      </c>
      <c r="O735" s="111" t="s">
        <v>743</v>
      </c>
      <c r="P735" s="96"/>
      <c r="Q735" s="111" t="s">
        <v>744</v>
      </c>
      <c r="R735" s="111" t="s">
        <v>747</v>
      </c>
      <c r="S735" s="97"/>
      <c r="T735" s="102" t="s">
        <v>55</v>
      </c>
      <c r="U735" s="102" t="s">
        <v>45</v>
      </c>
      <c r="V735" s="102" t="s">
        <v>52</v>
      </c>
      <c r="W735" s="94">
        <v>36</v>
      </c>
      <c r="X735" s="98">
        <v>12.5</v>
      </c>
      <c r="Y735" s="94">
        <v>2650</v>
      </c>
      <c r="Z735" s="94">
        <f>W735*Y735</f>
        <v>95400</v>
      </c>
      <c r="AA735" s="89">
        <v>7</v>
      </c>
      <c r="AB735" s="89">
        <v>7</v>
      </c>
      <c r="AC735" s="94">
        <f>(Z735*(100-AB735))/100</f>
        <v>88722</v>
      </c>
      <c r="AD735" s="94">
        <f>IF(AND(AC735="",M735=""),0,IF((AC735=""),M735, IF( (M735=""),AC735,SUM(AC735:AC737)+M735)))</f>
        <v>1848623</v>
      </c>
      <c r="AE735" s="94">
        <f>IF( (X735=""),AD735*1,AD735*(X735/100) )</f>
        <v>231077.875</v>
      </c>
      <c r="AF735" s="94">
        <v>0</v>
      </c>
      <c r="AG735" s="94">
        <f>IF((AF735-AE735) &gt; 1,0,IF((AF735-AE735)&lt;0,AE735-AF735,AF735-AE735))</f>
        <v>231077.875</v>
      </c>
      <c r="AH735" s="94">
        <v>0.02</v>
      </c>
    </row>
    <row r="736" spans="1:34" s="99" customFormat="1" x14ac:dyDescent="0.55000000000000004">
      <c r="A736" s="107"/>
      <c r="B736" s="102"/>
      <c r="C736" s="102"/>
      <c r="D736" s="90"/>
      <c r="E736" s="102"/>
      <c r="F736" s="102"/>
      <c r="G736" s="102"/>
      <c r="H736" s="102"/>
      <c r="I736" s="98"/>
      <c r="J736" s="102"/>
      <c r="K736" s="94"/>
      <c r="L736" s="94"/>
      <c r="M736" s="94"/>
      <c r="N736" s="102">
        <v>2</v>
      </c>
      <c r="O736" s="111" t="s">
        <v>743</v>
      </c>
      <c r="P736" s="96"/>
      <c r="Q736" s="111" t="s">
        <v>744</v>
      </c>
      <c r="R736" s="111" t="s">
        <v>747</v>
      </c>
      <c r="S736" s="97" t="s">
        <v>748</v>
      </c>
      <c r="T736" s="102" t="s">
        <v>73</v>
      </c>
      <c r="U736" s="102" t="s">
        <v>45</v>
      </c>
      <c r="V736" s="102" t="s">
        <v>46</v>
      </c>
      <c r="W736" s="94">
        <v>252</v>
      </c>
      <c r="X736" s="98">
        <v>87.5</v>
      </c>
      <c r="Y736" s="94">
        <v>6600</v>
      </c>
      <c r="Z736" s="94">
        <f>W736*Y736</f>
        <v>1663200</v>
      </c>
      <c r="AA736" s="89">
        <v>7</v>
      </c>
      <c r="AB736" s="89">
        <v>7</v>
      </c>
      <c r="AC736" s="94">
        <f>(Z736*(100-AB736))/100</f>
        <v>1546776</v>
      </c>
      <c r="AD736" s="94">
        <f>IF(AND(AC736="",M735=""),0,IF((AC736=""),M735, IF( (M735=""),AC736,SUM(AC735:AC737)+M735)))</f>
        <v>1848623</v>
      </c>
      <c r="AE736" s="94">
        <f>IF( (X736=""),AD736*1,AD736*(X736/100) )</f>
        <v>1617545.125</v>
      </c>
      <c r="AF736" s="94">
        <v>0</v>
      </c>
      <c r="AG736" s="94">
        <f>IF((AF736-AE736) &gt; 1,0,IF((AF736-AE736)&lt;0,AE736-AF736,AF736-AE736))</f>
        <v>1617545.125</v>
      </c>
      <c r="AH736" s="94">
        <v>0.02</v>
      </c>
    </row>
    <row r="737" spans="1:34" s="99" customFormat="1" x14ac:dyDescent="0.55000000000000004">
      <c r="A737" s="107"/>
      <c r="B737" s="102"/>
      <c r="C737" s="102"/>
      <c r="D737" s="90"/>
      <c r="E737" s="102"/>
      <c r="F737" s="102"/>
      <c r="G737" s="102"/>
      <c r="H737" s="102"/>
      <c r="I737" s="98"/>
      <c r="J737" s="102"/>
      <c r="K737" s="94"/>
      <c r="L737" s="94" t="s">
        <v>63</v>
      </c>
      <c r="M737" s="94">
        <f>SUM(M735:M736)</f>
        <v>213125</v>
      </c>
      <c r="N737" s="102"/>
      <c r="O737" s="111"/>
      <c r="P737" s="96"/>
      <c r="Q737" s="111"/>
      <c r="R737" s="111"/>
      <c r="S737" s="97"/>
      <c r="T737" s="102"/>
      <c r="U737" s="102"/>
      <c r="V737" s="102"/>
      <c r="W737" s="94"/>
      <c r="X737" s="98"/>
      <c r="Y737" s="94"/>
      <c r="Z737" s="94"/>
      <c r="AA737" s="89"/>
      <c r="AB737" s="89"/>
      <c r="AC737" s="94"/>
      <c r="AD737" s="94"/>
      <c r="AE737" s="94">
        <f>SUM(AE735:AE736)</f>
        <v>1848623</v>
      </c>
      <c r="AF737" s="94"/>
      <c r="AG737" s="94">
        <f>SUM(AG735:AG736)</f>
        <v>1848623</v>
      </c>
      <c r="AH737" s="94"/>
    </row>
    <row r="738" spans="1:34" s="73" customFormat="1" x14ac:dyDescent="0.55000000000000004">
      <c r="A738" s="108" t="s">
        <v>987</v>
      </c>
      <c r="B738" s="109">
        <v>373</v>
      </c>
      <c r="C738" s="102">
        <v>8848</v>
      </c>
      <c r="D738" s="90" t="s">
        <v>988</v>
      </c>
      <c r="E738" s="102" t="s">
        <v>34</v>
      </c>
      <c r="F738" s="102">
        <v>18820</v>
      </c>
      <c r="G738" s="102">
        <v>2</v>
      </c>
      <c r="H738" s="102">
        <v>0</v>
      </c>
      <c r="I738" s="98">
        <v>0</v>
      </c>
      <c r="J738" s="102" t="s">
        <v>38</v>
      </c>
      <c r="K738" s="94">
        <f>((G738*400)+(H738*100))+I738</f>
        <v>800</v>
      </c>
      <c r="L738" s="94">
        <v>325</v>
      </c>
      <c r="M738" s="94">
        <f>K738*L738</f>
        <v>260000</v>
      </c>
      <c r="N738" s="102"/>
      <c r="O738" s="111"/>
      <c r="P738" s="96"/>
      <c r="Q738" s="111"/>
      <c r="R738" s="111"/>
      <c r="S738" s="97"/>
      <c r="T738" s="102"/>
      <c r="U738" s="102"/>
      <c r="V738" s="102"/>
      <c r="W738" s="94"/>
      <c r="X738" s="98"/>
      <c r="Y738" s="94"/>
      <c r="Z738" s="94"/>
      <c r="AA738" s="89"/>
      <c r="AB738" s="89"/>
      <c r="AC738" s="94"/>
      <c r="AD738" s="94">
        <f>IF(AND(AC738="",M738=""),0,IF((AC738=""),M738,IF((M738=""),AC738,AC738+M738)))</f>
        <v>260000</v>
      </c>
      <c r="AE738" s="94">
        <f>IF( (X738=""),AD738*1,AD738*(X738/100) )</f>
        <v>260000</v>
      </c>
      <c r="AF738" s="94">
        <v>50000000</v>
      </c>
      <c r="AG738" s="94">
        <f>IF((AF738-AE738) &gt; 1,0,IF((AF738-AE738)&lt;0,AE738-AF738,AF738-AE738))</f>
        <v>0</v>
      </c>
      <c r="AH738" s="94">
        <v>0.01</v>
      </c>
    </row>
    <row r="739" spans="1:34" s="73" customFormat="1" x14ac:dyDescent="0.55000000000000004">
      <c r="A739" s="108"/>
      <c r="B739" s="109"/>
      <c r="C739" s="102"/>
      <c r="D739" s="90"/>
      <c r="E739" s="102"/>
      <c r="F739" s="102"/>
      <c r="G739" s="102"/>
      <c r="H739" s="102"/>
      <c r="I739" s="98"/>
      <c r="J739" s="102"/>
      <c r="K739" s="94"/>
      <c r="L739" s="94" t="s">
        <v>63</v>
      </c>
      <c r="M739" s="94">
        <f>SUM(M738:M738)</f>
        <v>260000</v>
      </c>
      <c r="N739" s="102"/>
      <c r="O739" s="111"/>
      <c r="P739" s="96"/>
      <c r="Q739" s="111"/>
      <c r="R739" s="111"/>
      <c r="S739" s="97"/>
      <c r="T739" s="102"/>
      <c r="U739" s="102"/>
      <c r="V739" s="102"/>
      <c r="W739" s="94"/>
      <c r="X739" s="98"/>
      <c r="Y739" s="94"/>
      <c r="Z739" s="94"/>
      <c r="AA739" s="89"/>
      <c r="AB739" s="89"/>
      <c r="AC739" s="94"/>
      <c r="AD739" s="94">
        <f>SUM(AD738:AD738)</f>
        <v>260000</v>
      </c>
      <c r="AE739" s="94">
        <f>SUM(AE738:AE738)</f>
        <v>260000</v>
      </c>
      <c r="AF739" s="94"/>
      <c r="AG739" s="94">
        <f>SUM(AG738:AG738)</f>
        <v>0</v>
      </c>
      <c r="AH739" s="94"/>
    </row>
    <row r="740" spans="1:34" s="115" customFormat="1" x14ac:dyDescent="0.55000000000000004">
      <c r="A740" s="149" t="s">
        <v>989</v>
      </c>
      <c r="B740" s="109">
        <v>374</v>
      </c>
      <c r="C740" s="102">
        <v>5197</v>
      </c>
      <c r="D740" s="90" t="s">
        <v>990</v>
      </c>
      <c r="E740" s="102" t="s">
        <v>34</v>
      </c>
      <c r="F740" s="102">
        <v>21700</v>
      </c>
      <c r="G740" s="102">
        <v>49</v>
      </c>
      <c r="H740" s="102">
        <v>3</v>
      </c>
      <c r="I740" s="98">
        <v>48</v>
      </c>
      <c r="J740" s="102" t="s">
        <v>38</v>
      </c>
      <c r="K740" s="94">
        <f>((G740*400)+(H740*100))+I740</f>
        <v>19948</v>
      </c>
      <c r="L740" s="94">
        <v>375</v>
      </c>
      <c r="M740" s="94">
        <f>K740*L740</f>
        <v>7480500</v>
      </c>
      <c r="N740" s="102"/>
      <c r="O740" s="111"/>
      <c r="P740" s="96"/>
      <c r="Q740" s="111"/>
      <c r="R740" s="111"/>
      <c r="S740" s="97"/>
      <c r="T740" s="102"/>
      <c r="U740" s="102"/>
      <c r="V740" s="102"/>
      <c r="W740" s="94"/>
      <c r="X740" s="98"/>
      <c r="Y740" s="94"/>
      <c r="Z740" s="94"/>
      <c r="AA740" s="89"/>
      <c r="AB740" s="89"/>
      <c r="AC740" s="94"/>
      <c r="AD740" s="94">
        <f>IF(AND(AC740="",M740=""),0,IF((AC740=""),M740,IF((M740=""),AC740,AC740+M740)))</f>
        <v>7480500</v>
      </c>
      <c r="AE740" s="94">
        <f>IF( (X740=""),AD740*1,AD740*(X740/100) )</f>
        <v>7480500</v>
      </c>
      <c r="AF740" s="94">
        <v>50000000</v>
      </c>
      <c r="AG740" s="94">
        <f>IF((AF740-AE740) &gt; 1,0,IF((AF740-AE740)&lt;0,AE740-AF740,AF740-AE740))</f>
        <v>0</v>
      </c>
      <c r="AH740" s="94">
        <v>0.01</v>
      </c>
    </row>
    <row r="741" spans="1:34" s="115" customFormat="1" x14ac:dyDescent="0.55000000000000004">
      <c r="A741" s="149"/>
      <c r="B741" s="109"/>
      <c r="C741" s="102"/>
      <c r="D741" s="90"/>
      <c r="E741" s="102"/>
      <c r="F741" s="102"/>
      <c r="G741" s="102"/>
      <c r="H741" s="102"/>
      <c r="I741" s="98"/>
      <c r="J741" s="102"/>
      <c r="K741" s="94"/>
      <c r="L741" s="94" t="s">
        <v>63</v>
      </c>
      <c r="M741" s="94">
        <f>SUM(M740:M740)</f>
        <v>7480500</v>
      </c>
      <c r="N741" s="102"/>
      <c r="O741" s="111"/>
      <c r="P741" s="96"/>
      <c r="Q741" s="111"/>
      <c r="R741" s="111"/>
      <c r="S741" s="97"/>
      <c r="T741" s="102"/>
      <c r="U741" s="102"/>
      <c r="V741" s="102"/>
      <c r="W741" s="94"/>
      <c r="X741" s="98"/>
      <c r="Y741" s="94"/>
      <c r="Z741" s="94"/>
      <c r="AA741" s="89"/>
      <c r="AB741" s="89"/>
      <c r="AC741" s="94"/>
      <c r="AD741" s="94">
        <f>SUM(AD740:AD740)</f>
        <v>7480500</v>
      </c>
      <c r="AE741" s="94">
        <f>SUM(AE740:AE740)</f>
        <v>7480500</v>
      </c>
      <c r="AF741" s="94"/>
      <c r="AG741" s="94">
        <f>SUM(AG740:AG740)</f>
        <v>0</v>
      </c>
      <c r="AH741" s="94"/>
    </row>
    <row r="742" spans="1:34" s="99" customFormat="1" x14ac:dyDescent="0.55000000000000004">
      <c r="A742" s="107" t="s">
        <v>991</v>
      </c>
      <c r="B742" s="102">
        <v>375</v>
      </c>
      <c r="C742" s="102">
        <v>10685</v>
      </c>
      <c r="D742" s="90" t="s">
        <v>15358</v>
      </c>
      <c r="E742" s="207" t="s">
        <v>67</v>
      </c>
      <c r="F742" s="102">
        <v>4070</v>
      </c>
      <c r="G742" s="102">
        <v>1</v>
      </c>
      <c r="H742" s="102">
        <v>0</v>
      </c>
      <c r="I742" s="98">
        <v>0</v>
      </c>
      <c r="J742" s="102" t="s">
        <v>38</v>
      </c>
      <c r="K742" s="94">
        <f>((G742*400)+(H742*100))+I742</f>
        <v>400</v>
      </c>
      <c r="L742" s="94">
        <v>650</v>
      </c>
      <c r="M742" s="94">
        <f>K742*L742</f>
        <v>260000</v>
      </c>
      <c r="N742" s="102"/>
      <c r="O742" s="111"/>
      <c r="P742" s="96"/>
      <c r="Q742" s="111"/>
      <c r="R742" s="111"/>
      <c r="S742" s="97"/>
      <c r="T742" s="102"/>
      <c r="U742" s="102"/>
      <c r="V742" s="102"/>
      <c r="W742" s="94"/>
      <c r="X742" s="98"/>
      <c r="Y742" s="94"/>
      <c r="Z742" s="94"/>
      <c r="AA742" s="89"/>
      <c r="AB742" s="89"/>
      <c r="AC742" s="94"/>
      <c r="AD742" s="94">
        <f>IF(AND(AC742="",M742=""),0,IF((AC742=""),M742,IF((M742=""),AC742,AC742+M742)))</f>
        <v>260000</v>
      </c>
      <c r="AE742" s="94">
        <f>IF( (X742=""),AD742*1,AD742*(X742/100) )</f>
        <v>260000</v>
      </c>
      <c r="AF742" s="94">
        <v>0</v>
      </c>
      <c r="AG742" s="94">
        <f>IF((AF742-AE742) &gt; 1,0,IF((AF742-AE742)&lt;0,AE742-AF742,AF742-AE742))</f>
        <v>260000</v>
      </c>
      <c r="AH742" s="94">
        <v>0.01</v>
      </c>
    </row>
    <row r="743" spans="1:34" s="99" customFormat="1" x14ac:dyDescent="0.55000000000000004">
      <c r="A743" s="107"/>
      <c r="B743" s="102">
        <v>376</v>
      </c>
      <c r="C743" s="102">
        <v>10686</v>
      </c>
      <c r="D743" s="90" t="s">
        <v>15359</v>
      </c>
      <c r="E743" s="207" t="s">
        <v>67</v>
      </c>
      <c r="F743" s="102">
        <v>4082</v>
      </c>
      <c r="G743" s="102">
        <v>0</v>
      </c>
      <c r="H743" s="102">
        <v>1</v>
      </c>
      <c r="I743" s="98">
        <v>31</v>
      </c>
      <c r="J743" s="102" t="s">
        <v>38</v>
      </c>
      <c r="K743" s="94">
        <f>((G743*400)+(H743*100))+I743</f>
        <v>131</v>
      </c>
      <c r="L743" s="94">
        <v>650</v>
      </c>
      <c r="M743" s="94">
        <f>K743*L743</f>
        <v>85150</v>
      </c>
      <c r="N743" s="102"/>
      <c r="O743" s="111"/>
      <c r="P743" s="96"/>
      <c r="Q743" s="111"/>
      <c r="R743" s="111"/>
      <c r="S743" s="97"/>
      <c r="T743" s="102"/>
      <c r="U743" s="102"/>
      <c r="V743" s="102"/>
      <c r="W743" s="94"/>
      <c r="X743" s="98"/>
      <c r="Y743" s="94"/>
      <c r="Z743" s="94"/>
      <c r="AA743" s="89"/>
      <c r="AB743" s="89"/>
      <c r="AC743" s="94"/>
      <c r="AD743" s="94">
        <f>IF(AND(AC743="",M743=""),0,IF((AC743=""),M743,IF((M743=""),AC743,AC743+M743)))</f>
        <v>85150</v>
      </c>
      <c r="AE743" s="94">
        <f>IF( (X743=""),AD743*1,AD743*(X743/100) )</f>
        <v>85150</v>
      </c>
      <c r="AF743" s="94">
        <v>0</v>
      </c>
      <c r="AG743" s="94">
        <f>IF((AF743-AE743) &gt; 1,0,IF((AF743-AE743)&lt;0,AE743-AF743,AF743-AE743))</f>
        <v>85150</v>
      </c>
      <c r="AH743" s="94">
        <v>0.01</v>
      </c>
    </row>
    <row r="744" spans="1:34" s="99" customFormat="1" x14ac:dyDescent="0.55000000000000004">
      <c r="A744" s="107"/>
      <c r="B744" s="102">
        <v>377</v>
      </c>
      <c r="C744" s="102">
        <v>7354</v>
      </c>
      <c r="D744" s="90" t="s">
        <v>992</v>
      </c>
      <c r="E744" s="102" t="s">
        <v>34</v>
      </c>
      <c r="F744" s="102">
        <v>23006</v>
      </c>
      <c r="G744" s="102">
        <v>0</v>
      </c>
      <c r="H744" s="102">
        <v>3</v>
      </c>
      <c r="I744" s="98">
        <v>70</v>
      </c>
      <c r="J744" s="102" t="s">
        <v>38</v>
      </c>
      <c r="K744" s="94">
        <f>((G744*400)+(H744*100))+I744</f>
        <v>370</v>
      </c>
      <c r="L744" s="94">
        <v>650</v>
      </c>
      <c r="M744" s="94">
        <f>K744*L744</f>
        <v>240500</v>
      </c>
      <c r="N744" s="102"/>
      <c r="O744" s="111"/>
      <c r="P744" s="96"/>
      <c r="Q744" s="111"/>
      <c r="R744" s="111"/>
      <c r="S744" s="97"/>
      <c r="T744" s="102"/>
      <c r="U744" s="102"/>
      <c r="V744" s="102"/>
      <c r="W744" s="94"/>
      <c r="X744" s="98"/>
      <c r="Y744" s="94"/>
      <c r="Z744" s="94"/>
      <c r="AA744" s="89"/>
      <c r="AB744" s="89"/>
      <c r="AC744" s="94"/>
      <c r="AD744" s="94">
        <f>IF(AND(AC744="",M744=""),0,IF((AC744=""),M744,IF((M744=""),AC744,AC744+M744)))</f>
        <v>240500</v>
      </c>
      <c r="AE744" s="94">
        <f>IF( (X744=""),AD744*1,AD744*(X744/100) )</f>
        <v>240500</v>
      </c>
      <c r="AF744" s="94">
        <v>50000000</v>
      </c>
      <c r="AG744" s="94">
        <f>IF((AF744-AE744) &gt; 1,0,IF((AF744-AE744)&lt;0,AE744-AF744,AF744-AE744))</f>
        <v>0</v>
      </c>
      <c r="AH744" s="94">
        <v>0.01</v>
      </c>
    </row>
    <row r="745" spans="1:34" s="99" customFormat="1" x14ac:dyDescent="0.55000000000000004">
      <c r="A745" s="107"/>
      <c r="B745" s="102"/>
      <c r="C745" s="102"/>
      <c r="D745" s="90"/>
      <c r="E745" s="102"/>
      <c r="F745" s="102"/>
      <c r="G745" s="102"/>
      <c r="H745" s="102"/>
      <c r="I745" s="98"/>
      <c r="J745" s="102"/>
      <c r="K745" s="94"/>
      <c r="L745" s="94" t="s">
        <v>63</v>
      </c>
      <c r="M745" s="94">
        <f>SUM(M742:M744)</f>
        <v>585650</v>
      </c>
      <c r="N745" s="102"/>
      <c r="O745" s="111"/>
      <c r="P745" s="96"/>
      <c r="Q745" s="111"/>
      <c r="R745" s="111"/>
      <c r="S745" s="97"/>
      <c r="T745" s="102"/>
      <c r="U745" s="102"/>
      <c r="V745" s="102"/>
      <c r="W745" s="94"/>
      <c r="X745" s="98"/>
      <c r="Y745" s="94"/>
      <c r="Z745" s="94"/>
      <c r="AA745" s="89"/>
      <c r="AB745" s="89"/>
      <c r="AC745" s="94"/>
      <c r="AD745" s="94"/>
      <c r="AE745" s="94">
        <f>SUM(AE742:AE744)</f>
        <v>585650</v>
      </c>
      <c r="AF745" s="94"/>
      <c r="AG745" s="94">
        <f>SUM(AG742:AG744)</f>
        <v>345150</v>
      </c>
      <c r="AH745" s="94"/>
    </row>
    <row r="746" spans="1:34" s="73" customFormat="1" x14ac:dyDescent="0.55000000000000004">
      <c r="A746" s="108" t="s">
        <v>995</v>
      </c>
      <c r="B746" s="109">
        <v>378</v>
      </c>
      <c r="C746" s="102">
        <v>8349</v>
      </c>
      <c r="D746" s="90" t="s">
        <v>996</v>
      </c>
      <c r="E746" s="102" t="s">
        <v>34</v>
      </c>
      <c r="F746" s="102">
        <v>17122</v>
      </c>
      <c r="G746" s="102">
        <v>0</v>
      </c>
      <c r="H746" s="102">
        <v>0</v>
      </c>
      <c r="I746" s="98">
        <v>78</v>
      </c>
      <c r="J746" s="102" t="s">
        <v>35</v>
      </c>
      <c r="K746" s="94">
        <f>((G746*400)+(H746*100))+I746</f>
        <v>78</v>
      </c>
      <c r="L746" s="94">
        <v>800</v>
      </c>
      <c r="M746" s="94">
        <f>K746*L746</f>
        <v>62400</v>
      </c>
      <c r="N746" s="102">
        <v>1</v>
      </c>
      <c r="O746" s="111" t="s">
        <v>993</v>
      </c>
      <c r="P746" s="96">
        <v>3570800333624</v>
      </c>
      <c r="Q746" s="111" t="s">
        <v>994</v>
      </c>
      <c r="R746" s="111" t="s">
        <v>997</v>
      </c>
      <c r="S746" s="97" t="s">
        <v>998</v>
      </c>
      <c r="T746" s="102" t="s">
        <v>51</v>
      </c>
      <c r="U746" s="102" t="s">
        <v>45</v>
      </c>
      <c r="V746" s="102" t="s">
        <v>52</v>
      </c>
      <c r="W746" s="94">
        <v>224.4</v>
      </c>
      <c r="X746" s="98">
        <v>100</v>
      </c>
      <c r="Y746" s="94">
        <v>6750</v>
      </c>
      <c r="Z746" s="94">
        <f>W746*Y746</f>
        <v>1514700</v>
      </c>
      <c r="AA746" s="89">
        <v>6</v>
      </c>
      <c r="AB746" s="89">
        <v>6</v>
      </c>
      <c r="AC746" s="94">
        <f>(Z746*(100-AB746))/100</f>
        <v>1423818</v>
      </c>
      <c r="AD746" s="94">
        <f>IF(AND(AC746="",M746=""),0,IF((AC746=""),M746, IF( (M746=""),AC746,AC746+M746)))</f>
        <v>1486218</v>
      </c>
      <c r="AE746" s="94">
        <f>IF( (X746=""),AD746*1,( M746+(SUM(AC746:AC746)) )*(X746/100) )</f>
        <v>1486218</v>
      </c>
      <c r="AF746" s="94">
        <v>50000000</v>
      </c>
      <c r="AG746" s="94">
        <f>IF((AF746-AE746) &gt; 1,0,IF((AF746-AE746)&lt;0,AE746-AF746,AF746-AE746))</f>
        <v>0</v>
      </c>
      <c r="AH746" s="94">
        <v>0.02</v>
      </c>
    </row>
    <row r="747" spans="1:34" s="73" customFormat="1" x14ac:dyDescent="0.55000000000000004">
      <c r="A747" s="108"/>
      <c r="B747" s="109"/>
      <c r="C747" s="102"/>
      <c r="D747" s="90"/>
      <c r="E747" s="102"/>
      <c r="F747" s="102"/>
      <c r="G747" s="102"/>
      <c r="H747" s="102"/>
      <c r="I747" s="98"/>
      <c r="J747" s="102"/>
      <c r="K747" s="94"/>
      <c r="L747" s="94" t="s">
        <v>63</v>
      </c>
      <c r="M747" s="94">
        <f>SUM(M746:M746)</f>
        <v>62400</v>
      </c>
      <c r="N747" s="102"/>
      <c r="O747" s="111"/>
      <c r="P747" s="96"/>
      <c r="Q747" s="111"/>
      <c r="R747" s="111"/>
      <c r="S747" s="97"/>
      <c r="T747" s="102"/>
      <c r="U747" s="102"/>
      <c r="V747" s="102"/>
      <c r="W747" s="94"/>
      <c r="X747" s="98"/>
      <c r="Y747" s="94"/>
      <c r="Z747" s="94"/>
      <c r="AA747" s="89"/>
      <c r="AB747" s="89"/>
      <c r="AC747" s="94"/>
      <c r="AD747" s="94">
        <f>SUM(AD746:AD746)</f>
        <v>1486218</v>
      </c>
      <c r="AE747" s="94">
        <f>SUM(AE746:AE746)</f>
        <v>1486218</v>
      </c>
      <c r="AF747" s="94"/>
      <c r="AG747" s="94">
        <f>SUM(AG746:AG746)</f>
        <v>0</v>
      </c>
      <c r="AH747" s="94"/>
    </row>
    <row r="748" spans="1:34" s="73" customFormat="1" x14ac:dyDescent="0.55000000000000004">
      <c r="A748" s="149" t="s">
        <v>999</v>
      </c>
      <c r="B748" s="109">
        <v>379</v>
      </c>
      <c r="C748" s="102">
        <v>8160</v>
      </c>
      <c r="D748" s="90" t="s">
        <v>1000</v>
      </c>
      <c r="E748" s="207" t="s">
        <v>67</v>
      </c>
      <c r="F748" s="102">
        <v>3855</v>
      </c>
      <c r="G748" s="102">
        <v>0</v>
      </c>
      <c r="H748" s="102">
        <v>1</v>
      </c>
      <c r="I748" s="98">
        <v>16</v>
      </c>
      <c r="J748" s="102" t="s">
        <v>38</v>
      </c>
      <c r="K748" s="94">
        <f>((G748*400)+(H748*100))+I748</f>
        <v>116</v>
      </c>
      <c r="L748" s="94">
        <v>800</v>
      </c>
      <c r="M748" s="94">
        <f>K748*L748</f>
        <v>92800</v>
      </c>
      <c r="N748" s="102"/>
      <c r="O748" s="111"/>
      <c r="P748" s="96"/>
      <c r="Q748" s="111"/>
      <c r="R748" s="111"/>
      <c r="S748" s="97"/>
      <c r="T748" s="102"/>
      <c r="U748" s="102"/>
      <c r="V748" s="102"/>
      <c r="W748" s="94"/>
      <c r="X748" s="98"/>
      <c r="Y748" s="94"/>
      <c r="Z748" s="94"/>
      <c r="AA748" s="89"/>
      <c r="AB748" s="89"/>
      <c r="AC748" s="94"/>
      <c r="AD748" s="94">
        <f>IF(AND(AC748="",M748=""),0,IF((AC748=""),M748,IF((M748=""),AC748,AC748+M748)))</f>
        <v>92800</v>
      </c>
      <c r="AE748" s="94">
        <f>IF( (X748=""),AD748*1,AD748*(X748/100) )</f>
        <v>92800</v>
      </c>
      <c r="AF748" s="94">
        <v>0</v>
      </c>
      <c r="AG748" s="94">
        <f>IF((AF748-AE748) &gt; 1,0,IF((AF748-AE748)&lt;0,AE748-AF748,AF748-AE748))</f>
        <v>92800</v>
      </c>
      <c r="AH748" s="94">
        <v>0.01</v>
      </c>
    </row>
    <row r="749" spans="1:34" s="73" customFormat="1" x14ac:dyDescent="0.55000000000000004">
      <c r="A749" s="149"/>
      <c r="B749" s="109">
        <v>380</v>
      </c>
      <c r="C749" s="102">
        <v>4680</v>
      </c>
      <c r="D749" s="90" t="s">
        <v>1001</v>
      </c>
      <c r="E749" s="207" t="s">
        <v>67</v>
      </c>
      <c r="F749" s="102">
        <v>3856</v>
      </c>
      <c r="G749" s="102">
        <v>0</v>
      </c>
      <c r="H749" s="102">
        <v>1</v>
      </c>
      <c r="I749" s="98">
        <v>1</v>
      </c>
      <c r="J749" s="102" t="s">
        <v>38</v>
      </c>
      <c r="K749" s="94">
        <f>((G749*400)+(H749*100))+I749</f>
        <v>101</v>
      </c>
      <c r="L749" s="94">
        <v>800</v>
      </c>
      <c r="M749" s="94">
        <f>K749*L749</f>
        <v>80800</v>
      </c>
      <c r="N749" s="102"/>
      <c r="O749" s="111"/>
      <c r="P749" s="96"/>
      <c r="Q749" s="111"/>
      <c r="R749" s="111"/>
      <c r="S749" s="97"/>
      <c r="T749" s="102"/>
      <c r="U749" s="102"/>
      <c r="V749" s="102"/>
      <c r="W749" s="94"/>
      <c r="X749" s="98"/>
      <c r="Y749" s="94"/>
      <c r="Z749" s="94"/>
      <c r="AA749" s="89"/>
      <c r="AB749" s="89"/>
      <c r="AC749" s="94"/>
      <c r="AD749" s="94">
        <f>IF(AND(AC749="",M749=""),0,IF((AC749=""),M749,IF((M749=""),AC749,AC749+M749)))</f>
        <v>80800</v>
      </c>
      <c r="AE749" s="94">
        <f>IF( (X749=""),AD749*1,AD749*(X749/100) )</f>
        <v>80800</v>
      </c>
      <c r="AF749" s="94">
        <v>0</v>
      </c>
      <c r="AG749" s="94">
        <f>IF((AF749-AE749) &gt; 1,0,IF((AF749-AE749)&lt;0,AE749-AF749,AF749-AE749))</f>
        <v>80800</v>
      </c>
      <c r="AH749" s="94">
        <v>0.01</v>
      </c>
    </row>
    <row r="750" spans="1:34" s="73" customFormat="1" x14ac:dyDescent="0.55000000000000004">
      <c r="A750" s="149"/>
      <c r="B750" s="109"/>
      <c r="C750" s="102"/>
      <c r="D750" s="90"/>
      <c r="E750" s="102"/>
      <c r="F750" s="102"/>
      <c r="G750" s="102"/>
      <c r="H750" s="102"/>
      <c r="I750" s="98"/>
      <c r="J750" s="102"/>
      <c r="K750" s="94"/>
      <c r="L750" s="94" t="s">
        <v>63</v>
      </c>
      <c r="M750" s="94">
        <f>SUM(M748:M749)</f>
        <v>173600</v>
      </c>
      <c r="N750" s="102"/>
      <c r="O750" s="111"/>
      <c r="P750" s="96"/>
      <c r="Q750" s="111"/>
      <c r="R750" s="111"/>
      <c r="S750" s="97"/>
      <c r="T750" s="102"/>
      <c r="U750" s="102"/>
      <c r="V750" s="102"/>
      <c r="W750" s="94"/>
      <c r="X750" s="98"/>
      <c r="Y750" s="94"/>
      <c r="Z750" s="94"/>
      <c r="AA750" s="89"/>
      <c r="AB750" s="89"/>
      <c r="AC750" s="94"/>
      <c r="AD750" s="94">
        <f>SUM(AD748:AD749)</f>
        <v>173600</v>
      </c>
      <c r="AE750" s="94">
        <f>SUM(AE748:AE749)</f>
        <v>173600</v>
      </c>
      <c r="AF750" s="94"/>
      <c r="AG750" s="94">
        <f>SUM(AG748:AG749)</f>
        <v>173600</v>
      </c>
      <c r="AH750" s="94"/>
    </row>
    <row r="751" spans="1:34" s="73" customFormat="1" x14ac:dyDescent="0.55000000000000004">
      <c r="A751" s="108" t="s">
        <v>1003</v>
      </c>
      <c r="B751" s="109">
        <v>381</v>
      </c>
      <c r="C751" s="102">
        <v>6450</v>
      </c>
      <c r="D751" s="90" t="s">
        <v>1004</v>
      </c>
      <c r="E751" s="102" t="s">
        <v>34</v>
      </c>
      <c r="F751" s="102">
        <v>18546</v>
      </c>
      <c r="G751" s="102">
        <v>3</v>
      </c>
      <c r="H751" s="102">
        <v>1</v>
      </c>
      <c r="I751" s="98">
        <v>88.9</v>
      </c>
      <c r="J751" s="102" t="s">
        <v>38</v>
      </c>
      <c r="K751" s="94">
        <f>((G751*400)+(H751*100))+I751</f>
        <v>1388.9</v>
      </c>
      <c r="L751" s="94">
        <v>225</v>
      </c>
      <c r="M751" s="94">
        <f>K751*L751</f>
        <v>312502.5</v>
      </c>
      <c r="N751" s="102"/>
      <c r="O751" s="111"/>
      <c r="P751" s="96"/>
      <c r="Q751" s="111"/>
      <c r="R751" s="111"/>
      <c r="S751" s="97"/>
      <c r="T751" s="102"/>
      <c r="U751" s="102"/>
      <c r="V751" s="102"/>
      <c r="W751" s="94"/>
      <c r="X751" s="98"/>
      <c r="Y751" s="94"/>
      <c r="Z751" s="94"/>
      <c r="AA751" s="89"/>
      <c r="AB751" s="89"/>
      <c r="AC751" s="94"/>
      <c r="AD751" s="94">
        <f>IF(AND(AC751="",M751=""),0,IF((AC751=""),M751,IF((M751=""),AC751,AC751+M751)))</f>
        <v>312502.5</v>
      </c>
      <c r="AE751" s="94">
        <f>IF( (X751=""),AD751*1,AD751*(X751/100) )</f>
        <v>312502.5</v>
      </c>
      <c r="AF751" s="94">
        <v>50000000</v>
      </c>
      <c r="AG751" s="94">
        <f>IF((AF751-AE751) &gt; 1,0,IF((AF751-AE751)&lt;0,AE751-AF751,AF751-AE751))</f>
        <v>0</v>
      </c>
      <c r="AH751" s="94">
        <v>0.01</v>
      </c>
    </row>
    <row r="752" spans="1:34" s="73" customFormat="1" x14ac:dyDescent="0.55000000000000004">
      <c r="A752" s="108"/>
      <c r="B752" s="109"/>
      <c r="C752" s="102"/>
      <c r="D752" s="90"/>
      <c r="E752" s="102"/>
      <c r="F752" s="102"/>
      <c r="G752" s="102"/>
      <c r="H752" s="102"/>
      <c r="I752" s="98"/>
      <c r="J752" s="102"/>
      <c r="K752" s="94"/>
      <c r="L752" s="94" t="s">
        <v>63</v>
      </c>
      <c r="M752" s="94">
        <f>SUM(M751:M751)</f>
        <v>312502.5</v>
      </c>
      <c r="N752" s="102"/>
      <c r="O752" s="111"/>
      <c r="P752" s="96"/>
      <c r="Q752" s="111"/>
      <c r="R752" s="111"/>
      <c r="S752" s="97"/>
      <c r="T752" s="102"/>
      <c r="U752" s="102"/>
      <c r="V752" s="102"/>
      <c r="W752" s="94"/>
      <c r="X752" s="98"/>
      <c r="Y752" s="94"/>
      <c r="Z752" s="94"/>
      <c r="AA752" s="89"/>
      <c r="AB752" s="89"/>
      <c r="AC752" s="94"/>
      <c r="AD752" s="94">
        <f>SUM(AD751:AD751)</f>
        <v>312502.5</v>
      </c>
      <c r="AE752" s="94">
        <f>SUM(AE751:AE751)</f>
        <v>312502.5</v>
      </c>
      <c r="AF752" s="94"/>
      <c r="AG752" s="94">
        <f>SUM(AG751:AG751)</f>
        <v>0</v>
      </c>
      <c r="AH752" s="94"/>
    </row>
    <row r="753" spans="1:34" s="73" customFormat="1" x14ac:dyDescent="0.55000000000000004">
      <c r="A753" s="108" t="s">
        <v>1007</v>
      </c>
      <c r="B753" s="109">
        <v>382</v>
      </c>
      <c r="C753" s="102">
        <v>8378</v>
      </c>
      <c r="D753" s="90" t="s">
        <v>1008</v>
      </c>
      <c r="E753" s="102" t="s">
        <v>34</v>
      </c>
      <c r="F753" s="102">
        <v>949</v>
      </c>
      <c r="G753" s="102">
        <v>4</v>
      </c>
      <c r="H753" s="102">
        <v>0</v>
      </c>
      <c r="I753" s="98">
        <v>27.3</v>
      </c>
      <c r="J753" s="102" t="s">
        <v>35</v>
      </c>
      <c r="K753" s="94">
        <f>((G753*400)+(H753*100))+I753</f>
        <v>1627.3</v>
      </c>
      <c r="L753" s="94">
        <v>325</v>
      </c>
      <c r="M753" s="94">
        <f>K753*L753</f>
        <v>528872.5</v>
      </c>
      <c r="N753" s="102">
        <v>1</v>
      </c>
      <c r="O753" s="111" t="s">
        <v>1005</v>
      </c>
      <c r="P753" s="96">
        <v>3570800350057</v>
      </c>
      <c r="Q753" s="111" t="s">
        <v>1006</v>
      </c>
      <c r="R753" s="111" t="s">
        <v>1009</v>
      </c>
      <c r="S753" s="97" t="s">
        <v>1010</v>
      </c>
      <c r="T753" s="102" t="s">
        <v>51</v>
      </c>
      <c r="U753" s="102" t="s">
        <v>45</v>
      </c>
      <c r="V753" s="102" t="s">
        <v>52</v>
      </c>
      <c r="W753" s="94">
        <v>255.68</v>
      </c>
      <c r="X753" s="98">
        <v>74.88</v>
      </c>
      <c r="Y753" s="94">
        <v>6750</v>
      </c>
      <c r="Z753" s="94">
        <f>W753*Y753</f>
        <v>1725840</v>
      </c>
      <c r="AA753" s="89">
        <v>6</v>
      </c>
      <c r="AB753" s="89">
        <v>6</v>
      </c>
      <c r="AC753" s="94">
        <f>(Z753*(100-AB753))/100</f>
        <v>1622289.6</v>
      </c>
      <c r="AD753" s="94">
        <f>IF(AND(AC753="",M753=""),0,IF((AC753=""),M753, IF( (M753=""),AC753,AC753+M753)))</f>
        <v>2151162.1</v>
      </c>
      <c r="AE753" s="94">
        <f>IF( (X753=""),AD753*1,( M753+(SUM(AC753:AC753)) )*(X753/100) )</f>
        <v>1610790.1804799999</v>
      </c>
      <c r="AF753" s="94">
        <v>50000000</v>
      </c>
      <c r="AG753" s="94">
        <f t="shared" ref="AG753:AG762" si="95">IF((AF753-AE753) &gt; 1,0,IF((AF753-AE753)&lt;0,AE753-AF753,AF753-AE753))</f>
        <v>0</v>
      </c>
      <c r="AH753" s="94">
        <v>0.02</v>
      </c>
    </row>
    <row r="754" spans="1:34" s="73" customFormat="1" x14ac:dyDescent="0.55000000000000004">
      <c r="A754" s="108"/>
      <c r="B754" s="109"/>
      <c r="C754" s="102"/>
      <c r="D754" s="90"/>
      <c r="E754" s="102"/>
      <c r="F754" s="102"/>
      <c r="G754" s="102"/>
      <c r="H754" s="102"/>
      <c r="I754" s="98"/>
      <c r="J754" s="102"/>
      <c r="K754" s="94"/>
      <c r="L754" s="94"/>
      <c r="M754" s="94"/>
      <c r="N754" s="102">
        <v>2</v>
      </c>
      <c r="O754" s="111" t="s">
        <v>1005</v>
      </c>
      <c r="P754" s="96">
        <v>3570800350057</v>
      </c>
      <c r="Q754" s="111" t="s">
        <v>1006</v>
      </c>
      <c r="R754" s="111" t="s">
        <v>1009</v>
      </c>
      <c r="S754" s="97" t="s">
        <v>1011</v>
      </c>
      <c r="T754" s="102" t="s">
        <v>15159</v>
      </c>
      <c r="U754" s="102" t="s">
        <v>45</v>
      </c>
      <c r="V754" s="102" t="s">
        <v>52</v>
      </c>
      <c r="W754" s="94">
        <v>47.36</v>
      </c>
      <c r="X754" s="98">
        <v>13.87</v>
      </c>
      <c r="Y754" s="94">
        <v>0</v>
      </c>
      <c r="Z754" s="94">
        <f>W754*Y754</f>
        <v>0</v>
      </c>
      <c r="AA754" s="89">
        <v>6</v>
      </c>
      <c r="AB754" s="89">
        <v>6</v>
      </c>
      <c r="AC754" s="94">
        <f>(Z754*(100-AB754))/100</f>
        <v>0</v>
      </c>
      <c r="AD754" s="94">
        <f>IF(AND(AC754="",M753=""),0,IF((AC754=""),M753, IF( (M753=""),AC754,AC754+M753)))</f>
        <v>528872.5</v>
      </c>
      <c r="AE754" s="94">
        <f>IF( (X754=""),AD754*1,( M753+(SUM(AC754:AC754)) )*(X754/100) )</f>
        <v>73354.615749999997</v>
      </c>
      <c r="AF754" s="94">
        <v>50000000</v>
      </c>
      <c r="AG754" s="94">
        <f t="shared" si="95"/>
        <v>0</v>
      </c>
      <c r="AH754" s="94">
        <v>0.02</v>
      </c>
    </row>
    <row r="755" spans="1:34" s="73" customFormat="1" x14ac:dyDescent="0.55000000000000004">
      <c r="A755" s="108"/>
      <c r="B755" s="109"/>
      <c r="C755" s="102"/>
      <c r="D755" s="90"/>
      <c r="E755" s="102"/>
      <c r="F755" s="102"/>
      <c r="G755" s="102"/>
      <c r="H755" s="102"/>
      <c r="I755" s="98"/>
      <c r="J755" s="102"/>
      <c r="K755" s="94"/>
      <c r="L755" s="94"/>
      <c r="M755" s="94"/>
      <c r="N755" s="102">
        <v>3</v>
      </c>
      <c r="O755" s="111" t="s">
        <v>1005</v>
      </c>
      <c r="P755" s="96">
        <v>3570800350057</v>
      </c>
      <c r="Q755" s="111" t="s">
        <v>1006</v>
      </c>
      <c r="R755" s="111" t="s">
        <v>1009</v>
      </c>
      <c r="S755" s="97" t="s">
        <v>1012</v>
      </c>
      <c r="T755" s="102" t="s">
        <v>15159</v>
      </c>
      <c r="U755" s="102" t="s">
        <v>45</v>
      </c>
      <c r="V755" s="102" t="s">
        <v>52</v>
      </c>
      <c r="W755" s="94">
        <v>25.2</v>
      </c>
      <c r="X755" s="98">
        <v>7.38</v>
      </c>
      <c r="Y755" s="94">
        <v>0</v>
      </c>
      <c r="Z755" s="94">
        <f>W755*Y755</f>
        <v>0</v>
      </c>
      <c r="AA755" s="89">
        <v>6</v>
      </c>
      <c r="AB755" s="89">
        <v>6</v>
      </c>
      <c r="AC755" s="94">
        <f>(Z755*(100-AB755))/100</f>
        <v>0</v>
      </c>
      <c r="AD755" s="94">
        <f>IF(AND(AC755="",M753=""),0,IF((AC755=""),M753, IF( (M753=""),AC755,AC755+M753)))</f>
        <v>528872.5</v>
      </c>
      <c r="AE755" s="94">
        <f>IF( (X755=""),AD755*1,( M753+(SUM(AC755:AC755)) )*(X755/100) )</f>
        <v>39030.790500000003</v>
      </c>
      <c r="AF755" s="94">
        <v>50000000</v>
      </c>
      <c r="AG755" s="94">
        <f t="shared" si="95"/>
        <v>0</v>
      </c>
      <c r="AH755" s="94">
        <v>0.02</v>
      </c>
    </row>
    <row r="756" spans="1:34" s="73" customFormat="1" x14ac:dyDescent="0.55000000000000004">
      <c r="A756" s="108"/>
      <c r="B756" s="109"/>
      <c r="C756" s="102"/>
      <c r="D756" s="90"/>
      <c r="E756" s="102"/>
      <c r="F756" s="102"/>
      <c r="G756" s="102"/>
      <c r="H756" s="102"/>
      <c r="I756" s="98"/>
      <c r="J756" s="102"/>
      <c r="K756" s="94"/>
      <c r="L756" s="94"/>
      <c r="M756" s="94"/>
      <c r="N756" s="102">
        <v>4</v>
      </c>
      <c r="O756" s="111" t="s">
        <v>1005</v>
      </c>
      <c r="P756" s="96">
        <v>3570800350057</v>
      </c>
      <c r="Q756" s="111" t="s">
        <v>1006</v>
      </c>
      <c r="R756" s="111" t="s">
        <v>1009</v>
      </c>
      <c r="S756" s="97" t="s">
        <v>1013</v>
      </c>
      <c r="T756" s="102" t="s">
        <v>51</v>
      </c>
      <c r="U756" s="102" t="s">
        <v>74</v>
      </c>
      <c r="V756" s="102" t="s">
        <v>52</v>
      </c>
      <c r="W756" s="94">
        <v>13.2</v>
      </c>
      <c r="X756" s="98">
        <v>3.87</v>
      </c>
      <c r="Y756" s="94">
        <v>6750</v>
      </c>
      <c r="Z756" s="94">
        <f>W756*Y756</f>
        <v>89100</v>
      </c>
      <c r="AA756" s="89">
        <v>21</v>
      </c>
      <c r="AB756" s="89">
        <v>93</v>
      </c>
      <c r="AC756" s="94">
        <f>(Z756*(100-AB756))/100</f>
        <v>6237</v>
      </c>
      <c r="AD756" s="94">
        <f>IF(AND(AC756="",M753=""),0,IF((AC756=""),M753, IF( (M753=""),AC756,AC756+M753)))</f>
        <v>535109.5</v>
      </c>
      <c r="AE756" s="94">
        <f>IF( (X756=""),AD756*1,( M753+(SUM(AC756:AC756)) )*(X756/100) )</f>
        <v>20708.737649999999</v>
      </c>
      <c r="AF756" s="94">
        <v>50000000</v>
      </c>
      <c r="AG756" s="94">
        <f t="shared" si="95"/>
        <v>0</v>
      </c>
      <c r="AH756" s="94">
        <v>0.02</v>
      </c>
    </row>
    <row r="757" spans="1:34" s="73" customFormat="1" x14ac:dyDescent="0.55000000000000004">
      <c r="A757" s="108"/>
      <c r="B757" s="109">
        <v>383</v>
      </c>
      <c r="C757" s="102">
        <v>8422</v>
      </c>
      <c r="D757" s="90" t="s">
        <v>1014</v>
      </c>
      <c r="E757" s="102" t="s">
        <v>34</v>
      </c>
      <c r="F757" s="102">
        <v>3780</v>
      </c>
      <c r="G757" s="102">
        <v>0</v>
      </c>
      <c r="H757" s="102">
        <v>1</v>
      </c>
      <c r="I757" s="98">
        <v>30</v>
      </c>
      <c r="J757" s="102" t="s">
        <v>38</v>
      </c>
      <c r="K757" s="94">
        <f t="shared" ref="K757:K762" si="96">((G757*400)+(H757*100))+I757</f>
        <v>130</v>
      </c>
      <c r="L757" s="94">
        <v>800</v>
      </c>
      <c r="M757" s="94">
        <f t="shared" ref="M757:M762" si="97">K757*L757</f>
        <v>104000</v>
      </c>
      <c r="N757" s="102">
        <v>1</v>
      </c>
      <c r="O757" s="111" t="s">
        <v>1005</v>
      </c>
      <c r="P757" s="96">
        <v>3570800350057</v>
      </c>
      <c r="Q757" s="111" t="s">
        <v>1006</v>
      </c>
      <c r="R757" s="111" t="s">
        <v>1009</v>
      </c>
      <c r="S757" s="97" t="s">
        <v>1014</v>
      </c>
      <c r="T757" s="102" t="s">
        <v>51</v>
      </c>
      <c r="U757" s="102" t="s">
        <v>227</v>
      </c>
      <c r="V757" s="102" t="s">
        <v>52</v>
      </c>
      <c r="W757" s="94">
        <v>101.84</v>
      </c>
      <c r="X757" s="98">
        <v>100</v>
      </c>
      <c r="Y757" s="94">
        <v>6750</v>
      </c>
      <c r="Z757" s="94">
        <f>W757*Y757</f>
        <v>687420</v>
      </c>
      <c r="AA757" s="89">
        <v>6</v>
      </c>
      <c r="AB757" s="89">
        <v>14</v>
      </c>
      <c r="AC757" s="94">
        <f>(Z757*(100-AB757))/100</f>
        <v>591181.19999999995</v>
      </c>
      <c r="AD757" s="94">
        <f>IF(AND(AC757="",M753=""),0,IF((AC757=""),M753, IF( (M753=""),AC757,AC757+M753)))</f>
        <v>1120053.7</v>
      </c>
      <c r="AE757" s="94">
        <f>IF( (X757=""),AD757*1,( M753+(SUM(AC757:AC757)) )*(X757/100) )</f>
        <v>1120053.7</v>
      </c>
      <c r="AF757" s="94">
        <v>50000000</v>
      </c>
      <c r="AG757" s="94">
        <f t="shared" si="95"/>
        <v>0</v>
      </c>
      <c r="AH757" s="94">
        <v>0.02</v>
      </c>
    </row>
    <row r="758" spans="1:34" s="73" customFormat="1" x14ac:dyDescent="0.55000000000000004">
      <c r="A758" s="108"/>
      <c r="B758" s="109">
        <v>384</v>
      </c>
      <c r="C758" s="102">
        <v>8399</v>
      </c>
      <c r="D758" s="90" t="s">
        <v>1015</v>
      </c>
      <c r="E758" s="102" t="s">
        <v>34</v>
      </c>
      <c r="F758" s="102">
        <v>7582</v>
      </c>
      <c r="G758" s="102">
        <v>2</v>
      </c>
      <c r="H758" s="102">
        <v>2</v>
      </c>
      <c r="I758" s="98">
        <v>70.8</v>
      </c>
      <c r="J758" s="102" t="s">
        <v>38</v>
      </c>
      <c r="K758" s="94">
        <f t="shared" si="96"/>
        <v>1070.8</v>
      </c>
      <c r="L758" s="94">
        <v>500</v>
      </c>
      <c r="M758" s="94">
        <f t="shared" si="97"/>
        <v>535400</v>
      </c>
      <c r="N758" s="102"/>
      <c r="O758" s="111"/>
      <c r="P758" s="96"/>
      <c r="Q758" s="111"/>
      <c r="R758" s="111"/>
      <c r="S758" s="97"/>
      <c r="T758" s="102"/>
      <c r="U758" s="102"/>
      <c r="V758" s="102"/>
      <c r="W758" s="94"/>
      <c r="X758" s="98"/>
      <c r="Y758" s="94"/>
      <c r="Z758" s="94"/>
      <c r="AA758" s="89"/>
      <c r="AB758" s="89"/>
      <c r="AC758" s="94"/>
      <c r="AD758" s="94">
        <f>IF(AND(AC758="",M758=""),0,IF((AC758=""),M758,IF((M758=""),AC758,AC758+M758)))</f>
        <v>535400</v>
      </c>
      <c r="AE758" s="94">
        <f>IF( (X758=""),AD758*1,AD758*(X758/100) )</f>
        <v>535400</v>
      </c>
      <c r="AF758" s="94">
        <v>50000000</v>
      </c>
      <c r="AG758" s="94">
        <f t="shared" si="95"/>
        <v>0</v>
      </c>
      <c r="AH758" s="94">
        <v>0.01</v>
      </c>
    </row>
    <row r="759" spans="1:34" s="73" customFormat="1" x14ac:dyDescent="0.55000000000000004">
      <c r="A759" s="108"/>
      <c r="B759" s="109">
        <v>385</v>
      </c>
      <c r="C759" s="102">
        <v>8768</v>
      </c>
      <c r="D759" s="90" t="s">
        <v>1016</v>
      </c>
      <c r="E759" s="102" t="s">
        <v>34</v>
      </c>
      <c r="F759" s="102">
        <v>8884</v>
      </c>
      <c r="G759" s="102">
        <v>7</v>
      </c>
      <c r="H759" s="102">
        <v>1</v>
      </c>
      <c r="I759" s="98">
        <v>6</v>
      </c>
      <c r="J759" s="102" t="s">
        <v>38</v>
      </c>
      <c r="K759" s="94">
        <f t="shared" si="96"/>
        <v>2906</v>
      </c>
      <c r="L759" s="94">
        <v>325</v>
      </c>
      <c r="M759" s="94">
        <f t="shared" si="97"/>
        <v>944450</v>
      </c>
      <c r="N759" s="102"/>
      <c r="O759" s="111"/>
      <c r="P759" s="96"/>
      <c r="Q759" s="111"/>
      <c r="R759" s="111"/>
      <c r="S759" s="97"/>
      <c r="T759" s="102"/>
      <c r="U759" s="102"/>
      <c r="V759" s="102"/>
      <c r="W759" s="94"/>
      <c r="X759" s="98"/>
      <c r="Y759" s="94"/>
      <c r="Z759" s="94"/>
      <c r="AA759" s="89"/>
      <c r="AB759" s="89"/>
      <c r="AC759" s="94"/>
      <c r="AD759" s="94">
        <f>IF(AND(AC759="",M759=""),0,IF((AC759=""),M759,IF((M759=""),AC759,AC759+M759)))</f>
        <v>944450</v>
      </c>
      <c r="AE759" s="94">
        <f>IF( (X759=""),AD759*1,AD759*(X759/100) )</f>
        <v>944450</v>
      </c>
      <c r="AF759" s="94">
        <v>50000000</v>
      </c>
      <c r="AG759" s="94">
        <f t="shared" si="95"/>
        <v>0</v>
      </c>
      <c r="AH759" s="94">
        <v>0.01</v>
      </c>
    </row>
    <row r="760" spans="1:34" s="73" customFormat="1" x14ac:dyDescent="0.55000000000000004">
      <c r="A760" s="108"/>
      <c r="B760" s="109">
        <v>386</v>
      </c>
      <c r="C760" s="102">
        <v>9432</v>
      </c>
      <c r="D760" s="90" t="s">
        <v>1017</v>
      </c>
      <c r="E760" s="102" t="s">
        <v>34</v>
      </c>
      <c r="F760" s="102">
        <v>25771</v>
      </c>
      <c r="G760" s="102">
        <v>0</v>
      </c>
      <c r="H760" s="102">
        <v>1</v>
      </c>
      <c r="I760" s="98">
        <v>89</v>
      </c>
      <c r="J760" s="102" t="s">
        <v>38</v>
      </c>
      <c r="K760" s="94">
        <f t="shared" si="96"/>
        <v>189</v>
      </c>
      <c r="L760" s="94">
        <v>500</v>
      </c>
      <c r="M760" s="94">
        <f t="shared" si="97"/>
        <v>94500</v>
      </c>
      <c r="N760" s="102"/>
      <c r="O760" s="111"/>
      <c r="P760" s="96"/>
      <c r="Q760" s="111"/>
      <c r="R760" s="111"/>
      <c r="S760" s="97"/>
      <c r="T760" s="102"/>
      <c r="U760" s="102"/>
      <c r="V760" s="102"/>
      <c r="W760" s="94"/>
      <c r="X760" s="98"/>
      <c r="Y760" s="94"/>
      <c r="Z760" s="94"/>
      <c r="AA760" s="89"/>
      <c r="AB760" s="89"/>
      <c r="AC760" s="94"/>
      <c r="AD760" s="94">
        <f>IF(AND(AC760="",M760=""),0,IF((AC760=""),M760,IF((M760=""),AC760,AC760+M760)))</f>
        <v>94500</v>
      </c>
      <c r="AE760" s="94">
        <f>IF( (X760=""),AD760*1,AD760*(X760/100) )</f>
        <v>94500</v>
      </c>
      <c r="AF760" s="94">
        <v>50000000</v>
      </c>
      <c r="AG760" s="94">
        <f t="shared" si="95"/>
        <v>0</v>
      </c>
      <c r="AH760" s="94">
        <v>0.01</v>
      </c>
    </row>
    <row r="761" spans="1:34" s="74" customFormat="1" x14ac:dyDescent="0.55000000000000004">
      <c r="A761" s="108"/>
      <c r="B761" s="109">
        <v>387</v>
      </c>
      <c r="C761" s="102">
        <v>9433</v>
      </c>
      <c r="D761" s="90" t="s">
        <v>1018</v>
      </c>
      <c r="E761" s="102" t="s">
        <v>34</v>
      </c>
      <c r="F761" s="102">
        <v>25772</v>
      </c>
      <c r="G761" s="102">
        <v>1</v>
      </c>
      <c r="H761" s="102">
        <v>0</v>
      </c>
      <c r="I761" s="98">
        <v>27</v>
      </c>
      <c r="J761" s="102" t="s">
        <v>38</v>
      </c>
      <c r="K761" s="94">
        <f t="shared" si="96"/>
        <v>427</v>
      </c>
      <c r="L761" s="94">
        <v>500</v>
      </c>
      <c r="M761" s="94">
        <f t="shared" si="97"/>
        <v>213500</v>
      </c>
      <c r="N761" s="102"/>
      <c r="O761" s="111"/>
      <c r="P761" s="96"/>
      <c r="Q761" s="111"/>
      <c r="R761" s="111"/>
      <c r="S761" s="97"/>
      <c r="T761" s="102"/>
      <c r="U761" s="102"/>
      <c r="V761" s="102"/>
      <c r="W761" s="94"/>
      <c r="X761" s="98"/>
      <c r="Y761" s="94"/>
      <c r="Z761" s="94"/>
      <c r="AA761" s="89"/>
      <c r="AB761" s="89"/>
      <c r="AC761" s="94"/>
      <c r="AD761" s="94">
        <f>IF(AND(AC761="",M761=""),0,IF((AC761=""),M761,IF((M761=""),AC761,AC761+M761)))</f>
        <v>213500</v>
      </c>
      <c r="AE761" s="94">
        <f>IF( (X761=""),AD761*1,AD761*(X761/100) )</f>
        <v>213500</v>
      </c>
      <c r="AF761" s="94">
        <v>50000000</v>
      </c>
      <c r="AG761" s="94">
        <f t="shared" si="95"/>
        <v>0</v>
      </c>
      <c r="AH761" s="94">
        <v>0.01</v>
      </c>
    </row>
    <row r="762" spans="1:34" s="74" customFormat="1" x14ac:dyDescent="0.55000000000000004">
      <c r="A762" s="108"/>
      <c r="B762" s="109">
        <v>388</v>
      </c>
      <c r="C762" s="102">
        <v>9434</v>
      </c>
      <c r="D762" s="90" t="s">
        <v>1019</v>
      </c>
      <c r="E762" s="102" t="s">
        <v>34</v>
      </c>
      <c r="F762" s="102">
        <v>25773</v>
      </c>
      <c r="G762" s="102">
        <v>2</v>
      </c>
      <c r="H762" s="102">
        <v>0</v>
      </c>
      <c r="I762" s="98">
        <v>70</v>
      </c>
      <c r="J762" s="102" t="s">
        <v>38</v>
      </c>
      <c r="K762" s="94">
        <f t="shared" si="96"/>
        <v>870</v>
      </c>
      <c r="L762" s="94">
        <v>1000</v>
      </c>
      <c r="M762" s="94">
        <f t="shared" si="97"/>
        <v>870000</v>
      </c>
      <c r="N762" s="102"/>
      <c r="O762" s="111"/>
      <c r="P762" s="96"/>
      <c r="Q762" s="111"/>
      <c r="R762" s="111"/>
      <c r="S762" s="97"/>
      <c r="T762" s="102"/>
      <c r="U762" s="102"/>
      <c r="V762" s="102"/>
      <c r="W762" s="94"/>
      <c r="X762" s="98"/>
      <c r="Y762" s="94"/>
      <c r="Z762" s="94"/>
      <c r="AA762" s="89"/>
      <c r="AB762" s="89"/>
      <c r="AC762" s="94"/>
      <c r="AD762" s="94">
        <f>IF(AND(AC762="",M762=""),0,IF((AC762=""),M762,IF((M762=""),AC762,AC762+M762)))</f>
        <v>870000</v>
      </c>
      <c r="AE762" s="94">
        <f>IF( (X762=""),AD762*1,AD762*(X762/100) )</f>
        <v>870000</v>
      </c>
      <c r="AF762" s="94">
        <v>50000000</v>
      </c>
      <c r="AG762" s="94">
        <f t="shared" si="95"/>
        <v>0</v>
      </c>
      <c r="AH762" s="94">
        <v>0.01</v>
      </c>
    </row>
    <row r="763" spans="1:34" s="74" customFormat="1" x14ac:dyDescent="0.55000000000000004">
      <c r="A763" s="108"/>
      <c r="B763" s="109"/>
      <c r="C763" s="102"/>
      <c r="D763" s="90"/>
      <c r="E763" s="102"/>
      <c r="F763" s="102"/>
      <c r="G763" s="102"/>
      <c r="H763" s="102"/>
      <c r="I763" s="98"/>
      <c r="J763" s="102"/>
      <c r="K763" s="94"/>
      <c r="L763" s="94" t="s">
        <v>63</v>
      </c>
      <c r="M763" s="94">
        <f>SUM(M753:M762)</f>
        <v>3290722.5</v>
      </c>
      <c r="N763" s="102"/>
      <c r="O763" s="111"/>
      <c r="P763" s="96"/>
      <c r="Q763" s="111"/>
      <c r="R763" s="111"/>
      <c r="S763" s="97"/>
      <c r="T763" s="102"/>
      <c r="U763" s="102"/>
      <c r="V763" s="102"/>
      <c r="W763" s="94"/>
      <c r="X763" s="98"/>
      <c r="Y763" s="94"/>
      <c r="Z763" s="94"/>
      <c r="AA763" s="89"/>
      <c r="AB763" s="89"/>
      <c r="AC763" s="94"/>
      <c r="AD763" s="94">
        <f>SUM(AD753:AD762)</f>
        <v>7521920.2999999998</v>
      </c>
      <c r="AE763" s="94">
        <f>SUM(AE753:AE762)</f>
        <v>5521788.0243800003</v>
      </c>
      <c r="AF763" s="94"/>
      <c r="AG763" s="94">
        <f>SUM(AG753:AG762)</f>
        <v>0</v>
      </c>
      <c r="AH763" s="94"/>
    </row>
    <row r="764" spans="1:34" s="74" customFormat="1" x14ac:dyDescent="0.55000000000000004">
      <c r="A764" s="108" t="s">
        <v>1022</v>
      </c>
      <c r="B764" s="109">
        <v>389</v>
      </c>
      <c r="C764" s="102">
        <v>9077</v>
      </c>
      <c r="D764" s="90" t="s">
        <v>1023</v>
      </c>
      <c r="E764" s="102" t="s">
        <v>34</v>
      </c>
      <c r="F764" s="102">
        <v>940</v>
      </c>
      <c r="G764" s="102">
        <v>1</v>
      </c>
      <c r="H764" s="102">
        <v>2</v>
      </c>
      <c r="I764" s="98">
        <v>1</v>
      </c>
      <c r="J764" s="102" t="s">
        <v>35</v>
      </c>
      <c r="K764" s="94">
        <f>((G764*400)+(H764*100))+I764</f>
        <v>601</v>
      </c>
      <c r="L764" s="94">
        <v>800</v>
      </c>
      <c r="M764" s="94">
        <f>K764*L764</f>
        <v>480800</v>
      </c>
      <c r="N764" s="102">
        <v>1</v>
      </c>
      <c r="O764" s="111" t="s">
        <v>1020</v>
      </c>
      <c r="P764" s="96"/>
      <c r="Q764" s="111" t="s">
        <v>1021</v>
      </c>
      <c r="R764" s="111" t="s">
        <v>1024</v>
      </c>
      <c r="S764" s="97" t="s">
        <v>1025</v>
      </c>
      <c r="T764" s="102" t="s">
        <v>51</v>
      </c>
      <c r="U764" s="102" t="s">
        <v>45</v>
      </c>
      <c r="V764" s="102" t="s">
        <v>52</v>
      </c>
      <c r="W764" s="94">
        <v>552.78</v>
      </c>
      <c r="X764" s="98">
        <v>100</v>
      </c>
      <c r="Y764" s="94">
        <v>6750</v>
      </c>
      <c r="Z764" s="94">
        <f>W764*Y764</f>
        <v>3731265</v>
      </c>
      <c r="AA764" s="89">
        <v>6</v>
      </c>
      <c r="AB764" s="89">
        <v>6</v>
      </c>
      <c r="AC764" s="94">
        <f>(Z764*(100-AB764))/100</f>
        <v>3507389.1</v>
      </c>
      <c r="AD764" s="94">
        <f>IF(AND(AC764="",M764=""),0,IF((AC764=""),M764, IF( (M764=""),AC764,AC764+M764)))</f>
        <v>3988189.1</v>
      </c>
      <c r="AE764" s="94">
        <f>IF( (X764=""),AD764*1,( M764+(SUM(AC764:AC764)) )*(X764/100) )</f>
        <v>3988189.1</v>
      </c>
      <c r="AF764" s="94">
        <v>50000000</v>
      </c>
      <c r="AG764" s="94">
        <f>IF((AF764-AE764) &gt; 1,0,IF((AF764-AE764)&lt;0,AE764-AF764,AF764-AE764))</f>
        <v>0</v>
      </c>
      <c r="AH764" s="94">
        <v>0.02</v>
      </c>
    </row>
    <row r="765" spans="1:34" s="74" customFormat="1" x14ac:dyDescent="0.55000000000000004">
      <c r="A765" s="108"/>
      <c r="B765" s="109"/>
      <c r="C765" s="102"/>
      <c r="D765" s="90"/>
      <c r="E765" s="102"/>
      <c r="F765" s="102"/>
      <c r="G765" s="102"/>
      <c r="H765" s="102"/>
      <c r="I765" s="98"/>
      <c r="J765" s="102"/>
      <c r="K765" s="94"/>
      <c r="L765" s="94" t="s">
        <v>63</v>
      </c>
      <c r="M765" s="94">
        <f>SUM(M764:M764)</f>
        <v>480800</v>
      </c>
      <c r="N765" s="102"/>
      <c r="O765" s="111"/>
      <c r="P765" s="96"/>
      <c r="Q765" s="111"/>
      <c r="R765" s="111"/>
      <c r="S765" s="97"/>
      <c r="T765" s="102"/>
      <c r="U765" s="102"/>
      <c r="V765" s="102"/>
      <c r="W765" s="94"/>
      <c r="X765" s="98"/>
      <c r="Y765" s="94"/>
      <c r="Z765" s="94"/>
      <c r="AA765" s="89"/>
      <c r="AB765" s="89"/>
      <c r="AC765" s="94"/>
      <c r="AD765" s="94">
        <f>SUM(AD764:AD764)</f>
        <v>3988189.1</v>
      </c>
      <c r="AE765" s="94">
        <f>SUM(AE764:AE764)</f>
        <v>3988189.1</v>
      </c>
      <c r="AF765" s="94"/>
      <c r="AG765" s="94">
        <f>SUM(AG764:AG764)</f>
        <v>0</v>
      </c>
      <c r="AH765" s="94"/>
    </row>
    <row r="766" spans="1:34" s="99" customFormat="1" x14ac:dyDescent="0.55000000000000004">
      <c r="A766" s="107" t="s">
        <v>1028</v>
      </c>
      <c r="B766" s="102">
        <v>390</v>
      </c>
      <c r="C766" s="102">
        <v>8647</v>
      </c>
      <c r="D766" s="90" t="s">
        <v>1029</v>
      </c>
      <c r="E766" s="102" t="s">
        <v>34</v>
      </c>
      <c r="F766" s="102">
        <v>951</v>
      </c>
      <c r="G766" s="102">
        <v>0</v>
      </c>
      <c r="H766" s="102">
        <v>1</v>
      </c>
      <c r="I766" s="98">
        <v>36</v>
      </c>
      <c r="J766" s="102" t="s">
        <v>35</v>
      </c>
      <c r="K766" s="94">
        <f>((G766*400)+(H766*100))+I766</f>
        <v>136</v>
      </c>
      <c r="L766" s="94">
        <v>1350</v>
      </c>
      <c r="M766" s="94">
        <f>K766*L766</f>
        <v>183600</v>
      </c>
      <c r="N766" s="102">
        <v>1</v>
      </c>
      <c r="O766" s="111" t="s">
        <v>1026</v>
      </c>
      <c r="P766" s="96">
        <v>3570800351762</v>
      </c>
      <c r="Q766" s="111" t="s">
        <v>1027</v>
      </c>
      <c r="R766" s="111" t="s">
        <v>1030</v>
      </c>
      <c r="S766" s="97" t="s">
        <v>1031</v>
      </c>
      <c r="T766" s="102" t="s">
        <v>51</v>
      </c>
      <c r="U766" s="102" t="s">
        <v>45</v>
      </c>
      <c r="V766" s="102" t="s">
        <v>52</v>
      </c>
      <c r="W766" s="94">
        <v>126.1</v>
      </c>
      <c r="X766" s="98">
        <v>44.83</v>
      </c>
      <c r="Y766" s="94">
        <v>6750</v>
      </c>
      <c r="Z766" s="94">
        <f>W766*Y766</f>
        <v>851175</v>
      </c>
      <c r="AA766" s="89">
        <v>20</v>
      </c>
      <c r="AB766" s="89">
        <v>30</v>
      </c>
      <c r="AC766" s="94">
        <f>(Z766*(100-AB766))/100</f>
        <v>595822.5</v>
      </c>
      <c r="AD766" s="94">
        <f>IF(AND(AC766="",M766=""),0,IF((AC766=""),M766, IF( (M766=""),AC766,SUM(AC766:AC767)+M766)))</f>
        <v>1512742.5</v>
      </c>
      <c r="AE766" s="94">
        <f>IF( (X766=""),AD766*1,AD766*(X766/100) )</f>
        <v>678162.46274999995</v>
      </c>
      <c r="AF766" s="94">
        <v>50000000</v>
      </c>
      <c r="AG766" s="94">
        <f>IF((AF766-AE766) &gt; 1,0,IF((AF766-AE766)&lt;0,AE766-AF766,AF766-AE766))</f>
        <v>0</v>
      </c>
      <c r="AH766" s="94">
        <v>0.02</v>
      </c>
    </row>
    <row r="767" spans="1:34" s="99" customFormat="1" x14ac:dyDescent="0.55000000000000004">
      <c r="A767" s="107"/>
      <c r="B767" s="102"/>
      <c r="C767" s="102"/>
      <c r="D767" s="90"/>
      <c r="E767" s="102"/>
      <c r="F767" s="102"/>
      <c r="G767" s="102"/>
      <c r="H767" s="102"/>
      <c r="I767" s="98"/>
      <c r="J767" s="102"/>
      <c r="K767" s="94"/>
      <c r="L767" s="94"/>
      <c r="M767" s="94"/>
      <c r="N767" s="102"/>
      <c r="O767" s="111"/>
      <c r="P767" s="96"/>
      <c r="Q767" s="111"/>
      <c r="R767" s="111"/>
      <c r="S767" s="97"/>
      <c r="T767" s="102" t="s">
        <v>51</v>
      </c>
      <c r="U767" s="102"/>
      <c r="V767" s="102" t="s">
        <v>75</v>
      </c>
      <c r="W767" s="94">
        <v>155.19999999999999</v>
      </c>
      <c r="X767" s="98">
        <v>55.17</v>
      </c>
      <c r="Y767" s="94">
        <v>6750</v>
      </c>
      <c r="Z767" s="94">
        <f>W767*Y767</f>
        <v>1047599.9999999999</v>
      </c>
      <c r="AA767" s="89">
        <v>20</v>
      </c>
      <c r="AB767" s="89">
        <v>30</v>
      </c>
      <c r="AC767" s="94">
        <f>(Z767*(100-AB767))/100</f>
        <v>733319.99999999988</v>
      </c>
      <c r="AD767" s="94">
        <f>IF(AND(AC767="",M766=""),0,IF((AC767=""),M766, IF( (M766=""),AC767,SUM(AC766:AC767)+M766)))</f>
        <v>1512742.5</v>
      </c>
      <c r="AE767" s="94">
        <f>IF( (X767=""),AD767*1,AD767*(X767/100) )</f>
        <v>834580.03724999994</v>
      </c>
      <c r="AF767" s="94">
        <v>0</v>
      </c>
      <c r="AG767" s="94">
        <f>IF((AF767-AE767) &gt; 1,0,IF((AF767-AE767)&lt;0,AE767-AF767,AF767-AE767))</f>
        <v>834580.03724999994</v>
      </c>
      <c r="AH767" s="94">
        <v>0.3</v>
      </c>
    </row>
    <row r="768" spans="1:34" s="99" customFormat="1" x14ac:dyDescent="0.55000000000000004">
      <c r="A768" s="107"/>
      <c r="B768" s="102"/>
      <c r="C768" s="102"/>
      <c r="D768" s="90"/>
      <c r="E768" s="102"/>
      <c r="F768" s="102"/>
      <c r="G768" s="102"/>
      <c r="H768" s="102"/>
      <c r="I768" s="98"/>
      <c r="J768" s="102"/>
      <c r="K768" s="94"/>
      <c r="L768" s="94" t="s">
        <v>63</v>
      </c>
      <c r="M768" s="94">
        <f>SUM(M766:M767)</f>
        <v>183600</v>
      </c>
      <c r="N768" s="102"/>
      <c r="O768" s="111"/>
      <c r="P768" s="96"/>
      <c r="Q768" s="111"/>
      <c r="R768" s="111"/>
      <c r="S768" s="97"/>
      <c r="T768" s="102"/>
      <c r="U768" s="102"/>
      <c r="V768" s="102"/>
      <c r="W768" s="94">
        <f>SUM(W766:W767)</f>
        <v>281.29999999999995</v>
      </c>
      <c r="X768" s="98"/>
      <c r="Y768" s="94"/>
      <c r="Z768" s="94"/>
      <c r="AA768" s="89"/>
      <c r="AB768" s="89"/>
      <c r="AC768" s="94"/>
      <c r="AD768" s="94"/>
      <c r="AE768" s="94">
        <f>SUM(AE766:AE767)</f>
        <v>1512742.5</v>
      </c>
      <c r="AF768" s="94"/>
      <c r="AG768" s="94">
        <f>SUM(AG766:AG767)</f>
        <v>834580.03724999994</v>
      </c>
      <c r="AH768" s="94"/>
    </row>
    <row r="769" spans="1:34" s="74" customFormat="1" x14ac:dyDescent="0.55000000000000004">
      <c r="A769" s="108" t="s">
        <v>1043</v>
      </c>
      <c r="B769" s="109">
        <v>392</v>
      </c>
      <c r="C769" s="102">
        <v>7726</v>
      </c>
      <c r="D769" s="90" t="s">
        <v>1044</v>
      </c>
      <c r="E769" s="102" t="s">
        <v>34</v>
      </c>
      <c r="F769" s="102">
        <v>2454</v>
      </c>
      <c r="G769" s="102">
        <v>0</v>
      </c>
      <c r="H769" s="102">
        <v>0</v>
      </c>
      <c r="I769" s="98">
        <v>77</v>
      </c>
      <c r="J769" s="102" t="s">
        <v>35</v>
      </c>
      <c r="K769" s="94">
        <f>((G769*400)+(H769*100))+I769</f>
        <v>77</v>
      </c>
      <c r="L769" s="94">
        <v>375</v>
      </c>
      <c r="M769" s="94">
        <f>K769*L769</f>
        <v>28875</v>
      </c>
      <c r="N769" s="102">
        <v>1</v>
      </c>
      <c r="O769" s="111" t="s">
        <v>1041</v>
      </c>
      <c r="P769" s="96"/>
      <c r="Q769" s="111" t="s">
        <v>1042</v>
      </c>
      <c r="R769" s="111" t="s">
        <v>1045</v>
      </c>
      <c r="S769" s="97" t="s">
        <v>1046</v>
      </c>
      <c r="T769" s="102" t="s">
        <v>73</v>
      </c>
      <c r="U769" s="102" t="s">
        <v>227</v>
      </c>
      <c r="V769" s="102" t="s">
        <v>52</v>
      </c>
      <c r="W769" s="94">
        <v>127.8</v>
      </c>
      <c r="X769" s="98">
        <v>81.66</v>
      </c>
      <c r="Y769" s="94">
        <v>6600</v>
      </c>
      <c r="Z769" s="94">
        <f>W769*Y769</f>
        <v>843480</v>
      </c>
      <c r="AA769" s="89">
        <v>11</v>
      </c>
      <c r="AB769" s="89">
        <v>34</v>
      </c>
      <c r="AC769" s="94">
        <f>(Z769*(100-AB769))/100</f>
        <v>556696.80000000005</v>
      </c>
      <c r="AD769" s="94">
        <f>IF(AND(AC769="",M769=""),0,IF((AC769=""),M769, IF( (M769=""),AC769,AC769+M769)))</f>
        <v>585571.80000000005</v>
      </c>
      <c r="AE769" s="94">
        <f>IF( (X769=""),AD769*1,( M769+(SUM(AC769:AC769)) )*(X769/100) )</f>
        <v>478177.93188000005</v>
      </c>
      <c r="AF769" s="94">
        <v>50000000</v>
      </c>
      <c r="AG769" s="94">
        <f>IF((AF769-AE769) &gt; 1,0,IF((AF769-AE769)&lt;0,AE769-AF769,AF769-AE769))</f>
        <v>0</v>
      </c>
      <c r="AH769" s="94">
        <v>0.02</v>
      </c>
    </row>
    <row r="770" spans="1:34" s="74" customFormat="1" x14ac:dyDescent="0.55000000000000004">
      <c r="A770" s="108"/>
      <c r="B770" s="109"/>
      <c r="C770" s="102"/>
      <c r="D770" s="90"/>
      <c r="E770" s="102"/>
      <c r="F770" s="102"/>
      <c r="G770" s="102"/>
      <c r="H770" s="102"/>
      <c r="I770" s="98"/>
      <c r="J770" s="102"/>
      <c r="K770" s="94"/>
      <c r="L770" s="94"/>
      <c r="M770" s="94"/>
      <c r="N770" s="102">
        <v>2</v>
      </c>
      <c r="O770" s="111" t="s">
        <v>1041</v>
      </c>
      <c r="P770" s="96"/>
      <c r="Q770" s="111" t="s">
        <v>1042</v>
      </c>
      <c r="R770" s="111" t="s">
        <v>1045</v>
      </c>
      <c r="S770" s="97" t="s">
        <v>1047</v>
      </c>
      <c r="T770" s="102" t="s">
        <v>73</v>
      </c>
      <c r="U770" s="102" t="s">
        <v>45</v>
      </c>
      <c r="V770" s="102" t="s">
        <v>52</v>
      </c>
      <c r="W770" s="94">
        <v>28.7</v>
      </c>
      <c r="X770" s="98">
        <v>18.34</v>
      </c>
      <c r="Y770" s="94">
        <v>0</v>
      </c>
      <c r="Z770" s="94">
        <f>W770*Y770</f>
        <v>0</v>
      </c>
      <c r="AA770" s="89">
        <v>6</v>
      </c>
      <c r="AB770" s="89">
        <v>6</v>
      </c>
      <c r="AC770" s="94">
        <f>(Z770*(100-AB770))/100</f>
        <v>0</v>
      </c>
      <c r="AD770" s="94">
        <f>IF(AND(AC770="",M769=""),0,IF((AC770=""),M769, IF( (M769=""),AC770,AC770+M769)))</f>
        <v>28875</v>
      </c>
      <c r="AE770" s="94">
        <f>IF( (X770=""),AD770*1,( M769+(SUM(AC770:AC770)) )*(X770/100) )</f>
        <v>5295.6750000000002</v>
      </c>
      <c r="AF770" s="94">
        <v>50000000</v>
      </c>
      <c r="AG770" s="94">
        <f>IF((AF770-AE770) &gt; 1,0,IF((AF770-AE770)&lt;0,AE770-AF770,AF770-AE770))</f>
        <v>0</v>
      </c>
      <c r="AH770" s="94">
        <v>0.02</v>
      </c>
    </row>
    <row r="771" spans="1:34" s="73" customFormat="1" x14ac:dyDescent="0.55000000000000004">
      <c r="A771" s="108"/>
      <c r="B771" s="109"/>
      <c r="C771" s="102"/>
      <c r="D771" s="90"/>
      <c r="E771" s="102"/>
      <c r="F771" s="102"/>
      <c r="G771" s="102"/>
      <c r="H771" s="102"/>
      <c r="I771" s="98"/>
      <c r="J771" s="102"/>
      <c r="K771" s="94"/>
      <c r="L771" s="94" t="s">
        <v>63</v>
      </c>
      <c r="M771" s="94">
        <f>SUM(M769:M770)</f>
        <v>28875</v>
      </c>
      <c r="N771" s="102"/>
      <c r="O771" s="111"/>
      <c r="P771" s="96"/>
      <c r="Q771" s="111"/>
      <c r="R771" s="111"/>
      <c r="S771" s="97"/>
      <c r="T771" s="102"/>
      <c r="U771" s="102"/>
      <c r="V771" s="102"/>
      <c r="W771" s="94"/>
      <c r="X771" s="98"/>
      <c r="Y771" s="94"/>
      <c r="Z771" s="94"/>
      <c r="AA771" s="89"/>
      <c r="AB771" s="89"/>
      <c r="AC771" s="94"/>
      <c r="AD771" s="94">
        <f>SUM(AD769:AD770)</f>
        <v>614446.80000000005</v>
      </c>
      <c r="AE771" s="94">
        <f>SUM(AE769:AE770)</f>
        <v>483473.60688000004</v>
      </c>
      <c r="AF771" s="94"/>
      <c r="AG771" s="94">
        <f>SUM(AG769:AG770)</f>
        <v>0</v>
      </c>
      <c r="AH771" s="94"/>
    </row>
    <row r="772" spans="1:34" s="73" customFormat="1" x14ac:dyDescent="0.55000000000000004">
      <c r="A772" s="108" t="s">
        <v>1050</v>
      </c>
      <c r="B772" s="109">
        <v>393</v>
      </c>
      <c r="C772" s="102">
        <v>8526</v>
      </c>
      <c r="D772" s="90" t="s">
        <v>1051</v>
      </c>
      <c r="E772" s="102" t="s">
        <v>34</v>
      </c>
      <c r="F772" s="102">
        <v>3464</v>
      </c>
      <c r="G772" s="102">
        <v>0</v>
      </c>
      <c r="H772" s="102">
        <v>3</v>
      </c>
      <c r="I772" s="98">
        <v>43</v>
      </c>
      <c r="J772" s="102" t="s">
        <v>38</v>
      </c>
      <c r="K772" s="94">
        <f>((G772*400)+(H772*100))+I772</f>
        <v>343</v>
      </c>
      <c r="L772" s="94">
        <v>800</v>
      </c>
      <c r="M772" s="94">
        <f>K772*L772</f>
        <v>274400</v>
      </c>
      <c r="N772" s="102"/>
      <c r="O772" s="111"/>
      <c r="P772" s="96"/>
      <c r="Q772" s="111"/>
      <c r="R772" s="111"/>
      <c r="S772" s="97"/>
      <c r="T772" s="102"/>
      <c r="U772" s="102"/>
      <c r="V772" s="102"/>
      <c r="W772" s="94"/>
      <c r="X772" s="98"/>
      <c r="Y772" s="94"/>
      <c r="Z772" s="94"/>
      <c r="AA772" s="89"/>
      <c r="AB772" s="89"/>
      <c r="AC772" s="94"/>
      <c r="AD772" s="94">
        <f>IF(AND(AC772="",M772=""),0,IF((AC772=""),M772,IF((M772=""),AC772,AC772+M772)))</f>
        <v>274400</v>
      </c>
      <c r="AE772" s="94">
        <f>IF( (X772=""),AD772*1,AD772*(X772/100) )</f>
        <v>274400</v>
      </c>
      <c r="AF772" s="94">
        <v>50000000</v>
      </c>
      <c r="AG772" s="94">
        <f>IF((AF772-AE772) &gt; 1,0,IF((AF772-AE772)&lt;0,AE772-AF772,AF772-AE772))</f>
        <v>0</v>
      </c>
      <c r="AH772" s="94">
        <v>0.01</v>
      </c>
    </row>
    <row r="773" spans="1:34" s="73" customFormat="1" x14ac:dyDescent="0.55000000000000004">
      <c r="A773" s="108"/>
      <c r="B773" s="109">
        <v>394</v>
      </c>
      <c r="C773" s="102">
        <v>8872</v>
      </c>
      <c r="D773" s="90" t="s">
        <v>1052</v>
      </c>
      <c r="E773" s="102" t="s">
        <v>34</v>
      </c>
      <c r="F773" s="102">
        <v>5330</v>
      </c>
      <c r="G773" s="102">
        <v>11</v>
      </c>
      <c r="H773" s="102">
        <v>0</v>
      </c>
      <c r="I773" s="98">
        <v>94</v>
      </c>
      <c r="J773" s="102" t="s">
        <v>38</v>
      </c>
      <c r="K773" s="94">
        <f>((G773*400)+(H773*100))+I773</f>
        <v>4494</v>
      </c>
      <c r="L773" s="94">
        <v>250</v>
      </c>
      <c r="M773" s="94">
        <f>K773*L773</f>
        <v>1123500</v>
      </c>
      <c r="N773" s="102"/>
      <c r="O773" s="111"/>
      <c r="P773" s="96"/>
      <c r="Q773" s="111"/>
      <c r="R773" s="111"/>
      <c r="S773" s="97"/>
      <c r="T773" s="102"/>
      <c r="U773" s="102"/>
      <c r="V773" s="102"/>
      <c r="W773" s="94"/>
      <c r="X773" s="98"/>
      <c r="Y773" s="94"/>
      <c r="Z773" s="94"/>
      <c r="AA773" s="89"/>
      <c r="AB773" s="89"/>
      <c r="AC773" s="94"/>
      <c r="AD773" s="94">
        <f>IF(AND(AC773="",M773=""),0,IF((AC773=""),M773,IF((M773=""),AC773,AC773+M773)))</f>
        <v>1123500</v>
      </c>
      <c r="AE773" s="94">
        <f>IF( (X773=""),AD773*1,AD773*(X773/100) )</f>
        <v>1123500</v>
      </c>
      <c r="AF773" s="94">
        <v>50000000</v>
      </c>
      <c r="AG773" s="94">
        <f>IF((AF773-AE773) &gt; 1,0,IF((AF773-AE773)&lt;0,AE773-AF773,AF773-AE773))</f>
        <v>0</v>
      </c>
      <c r="AH773" s="94">
        <v>0.01</v>
      </c>
    </row>
    <row r="774" spans="1:34" s="73" customFormat="1" x14ac:dyDescent="0.55000000000000004">
      <c r="A774" s="108"/>
      <c r="B774" s="109"/>
      <c r="C774" s="102"/>
      <c r="D774" s="90"/>
      <c r="E774" s="102"/>
      <c r="F774" s="102"/>
      <c r="G774" s="102"/>
      <c r="H774" s="102"/>
      <c r="I774" s="98"/>
      <c r="J774" s="102"/>
      <c r="K774" s="94"/>
      <c r="L774" s="94" t="s">
        <v>63</v>
      </c>
      <c r="M774" s="94">
        <f>SUM(M772:M773)</f>
        <v>1397900</v>
      </c>
      <c r="N774" s="102"/>
      <c r="O774" s="111"/>
      <c r="P774" s="96"/>
      <c r="Q774" s="111"/>
      <c r="R774" s="111"/>
      <c r="S774" s="97"/>
      <c r="T774" s="102"/>
      <c r="U774" s="102"/>
      <c r="V774" s="102"/>
      <c r="W774" s="94"/>
      <c r="X774" s="98"/>
      <c r="Y774" s="94"/>
      <c r="Z774" s="94"/>
      <c r="AA774" s="89"/>
      <c r="AB774" s="89"/>
      <c r="AC774" s="94"/>
      <c r="AD774" s="94">
        <f>SUM(AD772:AD773)</f>
        <v>1397900</v>
      </c>
      <c r="AE774" s="94">
        <f>SUM(AE772:AE773)</f>
        <v>1397900</v>
      </c>
      <c r="AF774" s="94"/>
      <c r="AG774" s="94">
        <f>SUM(AG772:AG773)</f>
        <v>0</v>
      </c>
      <c r="AH774" s="94"/>
    </row>
    <row r="775" spans="1:34" s="73" customFormat="1" x14ac:dyDescent="0.55000000000000004">
      <c r="A775" s="108" t="s">
        <v>1043</v>
      </c>
      <c r="B775" s="109">
        <v>395</v>
      </c>
      <c r="C775" s="102">
        <v>8118</v>
      </c>
      <c r="D775" s="90" t="s">
        <v>1057</v>
      </c>
      <c r="E775" s="102" t="s">
        <v>34</v>
      </c>
      <c r="F775" s="102">
        <v>7590</v>
      </c>
      <c r="G775" s="102">
        <v>1</v>
      </c>
      <c r="H775" s="102">
        <v>2</v>
      </c>
      <c r="I775" s="98">
        <v>88</v>
      </c>
      <c r="J775" s="102" t="s">
        <v>38</v>
      </c>
      <c r="K775" s="94">
        <f>((G775*400)+(H775*100))+I775</f>
        <v>688</v>
      </c>
      <c r="L775" s="94">
        <v>800</v>
      </c>
      <c r="M775" s="94">
        <f>K775*L775</f>
        <v>550400</v>
      </c>
      <c r="N775" s="102"/>
      <c r="O775" s="111" t="s">
        <v>1041</v>
      </c>
      <c r="P775" s="96"/>
      <c r="Q775" s="111" t="s">
        <v>1042</v>
      </c>
      <c r="R775" s="111" t="s">
        <v>1045</v>
      </c>
      <c r="S775" s="97" t="s">
        <v>1057</v>
      </c>
      <c r="T775" s="102"/>
      <c r="U775" s="102"/>
      <c r="V775" s="102"/>
      <c r="W775" s="94"/>
      <c r="X775" s="98"/>
      <c r="Y775" s="94"/>
      <c r="Z775" s="94"/>
      <c r="AA775" s="89"/>
      <c r="AB775" s="89"/>
      <c r="AC775" s="94"/>
      <c r="AD775" s="94">
        <f>IF(AND(AC775="",M775=""),0,IF((AC775=""),M775,IF((M775=""),AC775,AC775+M775)))</f>
        <v>550400</v>
      </c>
      <c r="AE775" s="94">
        <f>IF( (X775=""),AD775*1,AD775*(X775/100) )</f>
        <v>550400</v>
      </c>
      <c r="AF775" s="94">
        <v>50000000</v>
      </c>
      <c r="AG775" s="94">
        <f>IF((AF775-AE775) &gt; 1,0,IF((AF775-AE775)&lt;0,AE775-AF775,AF775-AE775))</f>
        <v>0</v>
      </c>
      <c r="AH775" s="94">
        <v>0.01</v>
      </c>
    </row>
    <row r="776" spans="1:34" s="73" customFormat="1" x14ac:dyDescent="0.55000000000000004">
      <c r="A776" s="108"/>
      <c r="B776" s="109"/>
      <c r="C776" s="102"/>
      <c r="D776" s="90"/>
      <c r="E776" s="102"/>
      <c r="F776" s="102"/>
      <c r="G776" s="102"/>
      <c r="H776" s="102"/>
      <c r="I776" s="98"/>
      <c r="J776" s="102"/>
      <c r="K776" s="94"/>
      <c r="L776" s="94" t="s">
        <v>63</v>
      </c>
      <c r="M776" s="94">
        <f>SUM(M775:M775)</f>
        <v>550400</v>
      </c>
      <c r="N776" s="102"/>
      <c r="O776" s="111"/>
      <c r="P776" s="96"/>
      <c r="Q776" s="111"/>
      <c r="R776" s="111"/>
      <c r="S776" s="97"/>
      <c r="T776" s="102"/>
      <c r="U776" s="102"/>
      <c r="V776" s="102"/>
      <c r="W776" s="94"/>
      <c r="X776" s="98"/>
      <c r="Y776" s="94"/>
      <c r="Z776" s="94"/>
      <c r="AA776" s="89"/>
      <c r="AB776" s="89"/>
      <c r="AC776" s="94"/>
      <c r="AD776" s="94">
        <f>SUM(AD775:AD775)</f>
        <v>550400</v>
      </c>
      <c r="AE776" s="94">
        <f>SUM(AE775:AE775)</f>
        <v>550400</v>
      </c>
      <c r="AF776" s="94"/>
      <c r="AG776" s="94">
        <f>SUM(AG775:AG775)</f>
        <v>0</v>
      </c>
      <c r="AH776" s="94"/>
    </row>
    <row r="777" spans="1:34" s="73" customFormat="1" x14ac:dyDescent="0.55000000000000004">
      <c r="A777" s="108" t="s">
        <v>1058</v>
      </c>
      <c r="B777" s="109">
        <v>396</v>
      </c>
      <c r="C777" s="102">
        <v>6109</v>
      </c>
      <c r="D777" s="90" t="s">
        <v>1059</v>
      </c>
      <c r="E777" s="102" t="s">
        <v>37</v>
      </c>
      <c r="F777" s="102">
        <v>8202</v>
      </c>
      <c r="G777" s="102">
        <v>6</v>
      </c>
      <c r="H777" s="102">
        <v>1</v>
      </c>
      <c r="I777" s="98">
        <v>24</v>
      </c>
      <c r="J777" s="102" t="s">
        <v>38</v>
      </c>
      <c r="K777" s="94">
        <f>((G777*400)+(H777*100))+I777</f>
        <v>2524</v>
      </c>
      <c r="L777" s="94">
        <v>800</v>
      </c>
      <c r="M777" s="94">
        <f>K777*L777</f>
        <v>2019200</v>
      </c>
      <c r="N777" s="102"/>
      <c r="O777" s="111"/>
      <c r="P777" s="96"/>
      <c r="Q777" s="111"/>
      <c r="R777" s="111"/>
      <c r="S777" s="97"/>
      <c r="T777" s="102"/>
      <c r="U777" s="102"/>
      <c r="V777" s="102"/>
      <c r="W777" s="94"/>
      <c r="X777" s="98"/>
      <c r="Y777" s="94"/>
      <c r="Z777" s="94"/>
      <c r="AA777" s="89"/>
      <c r="AB777" s="89"/>
      <c r="AC777" s="94"/>
      <c r="AD777" s="94">
        <f>IF(AND(AC777="",M777=""),0,IF((AC777=""),M777,IF((M777=""),AC777,AC777+M777)))</f>
        <v>2019200</v>
      </c>
      <c r="AE777" s="94">
        <f>IF( (X777=""),AD777*1,AD777*(X777/100) )</f>
        <v>2019200</v>
      </c>
      <c r="AF777" s="94">
        <v>0</v>
      </c>
      <c r="AG777" s="94">
        <f>IF((AF777-AE777) &gt; 1,0,IF((AF777-AE777)&lt;0,AE777-AF777,AF777-AE777))</f>
        <v>2019200</v>
      </c>
      <c r="AH777" s="94">
        <v>0.01</v>
      </c>
    </row>
    <row r="778" spans="1:34" s="73" customFormat="1" x14ac:dyDescent="0.55000000000000004">
      <c r="A778" s="108"/>
      <c r="B778" s="109"/>
      <c r="C778" s="102"/>
      <c r="D778" s="90"/>
      <c r="E778" s="102"/>
      <c r="F778" s="102"/>
      <c r="G778" s="102"/>
      <c r="H778" s="102"/>
      <c r="I778" s="98"/>
      <c r="J778" s="102"/>
      <c r="K778" s="94"/>
      <c r="L778" s="94" t="s">
        <v>63</v>
      </c>
      <c r="M778" s="94">
        <f>SUM(M777:M777)</f>
        <v>2019200</v>
      </c>
      <c r="N778" s="102"/>
      <c r="O778" s="111"/>
      <c r="P778" s="96"/>
      <c r="Q778" s="111"/>
      <c r="R778" s="111"/>
      <c r="S778" s="97"/>
      <c r="T778" s="102"/>
      <c r="U778" s="102"/>
      <c r="V778" s="102"/>
      <c r="W778" s="94"/>
      <c r="X778" s="98"/>
      <c r="Y778" s="94"/>
      <c r="Z778" s="94"/>
      <c r="AA778" s="89"/>
      <c r="AB778" s="89"/>
      <c r="AC778" s="94"/>
      <c r="AD778" s="94">
        <f>SUM(AD777:AD777)</f>
        <v>2019200</v>
      </c>
      <c r="AE778" s="94">
        <f>SUM(AE777:AE777)</f>
        <v>2019200</v>
      </c>
      <c r="AF778" s="94"/>
      <c r="AG778" s="94">
        <f>SUM(AG777:AG777)</f>
        <v>2019200</v>
      </c>
      <c r="AH778" s="94"/>
    </row>
    <row r="779" spans="1:34" s="73" customFormat="1" x14ac:dyDescent="0.55000000000000004">
      <c r="A779" s="108" t="s">
        <v>1068</v>
      </c>
      <c r="B779" s="109">
        <v>397</v>
      </c>
      <c r="C779" s="102">
        <v>7059</v>
      </c>
      <c r="D779" s="90" t="s">
        <v>1069</v>
      </c>
      <c r="E779" s="102" t="s">
        <v>34</v>
      </c>
      <c r="F779" s="102">
        <v>9558</v>
      </c>
      <c r="G779" s="102">
        <v>0</v>
      </c>
      <c r="H779" s="102">
        <v>2</v>
      </c>
      <c r="I779" s="98">
        <v>41</v>
      </c>
      <c r="J779" s="102" t="s">
        <v>35</v>
      </c>
      <c r="K779" s="94">
        <f>((G779*400)+(H779*100))+I779</f>
        <v>241</v>
      </c>
      <c r="L779" s="94">
        <v>1650</v>
      </c>
      <c r="M779" s="94">
        <f>K779*L779</f>
        <v>397650</v>
      </c>
      <c r="N779" s="102">
        <v>1</v>
      </c>
      <c r="O779" s="111" t="s">
        <v>1066</v>
      </c>
      <c r="P779" s="96"/>
      <c r="Q779" s="111" t="s">
        <v>1067</v>
      </c>
      <c r="R779" s="111" t="s">
        <v>1070</v>
      </c>
      <c r="S779" s="97" t="s">
        <v>1071</v>
      </c>
      <c r="T779" s="102" t="s">
        <v>51</v>
      </c>
      <c r="U779" s="102" t="s">
        <v>45</v>
      </c>
      <c r="V779" s="102" t="s">
        <v>52</v>
      </c>
      <c r="W779" s="94">
        <v>253</v>
      </c>
      <c r="X779" s="98">
        <v>42.21</v>
      </c>
      <c r="Y779" s="94">
        <v>6750</v>
      </c>
      <c r="Z779" s="94">
        <f t="shared" ref="Z779:Z784" si="98">W779*Y779</f>
        <v>1707750</v>
      </c>
      <c r="AA779" s="89">
        <v>34</v>
      </c>
      <c r="AB779" s="89">
        <v>58</v>
      </c>
      <c r="AC779" s="94">
        <f t="shared" ref="AC779:AC784" si="99">(Z779*(100-AB779))/100</f>
        <v>717255</v>
      </c>
      <c r="AD779" s="94">
        <f>IF(AND(AC779="",M779=""),0,IF((AC779=""),M779, IF( (M779=""),AC779,AC779+M779)))</f>
        <v>1114905</v>
      </c>
      <c r="AE779" s="94">
        <f>IF( (X779=""),AD779*1,( M779+(SUM(AC779:AC779)) )*(X779/100) )</f>
        <v>470601.40050000005</v>
      </c>
      <c r="AF779" s="94">
        <v>50000000</v>
      </c>
      <c r="AG779" s="94">
        <f t="shared" ref="AG779:AG784" si="100">IF((AF779-AE779) &gt; 1,0,IF((AF779-AE779)&lt;0,AE779-AF779,AF779-AE779))</f>
        <v>0</v>
      </c>
      <c r="AH779" s="94">
        <v>0.02</v>
      </c>
    </row>
    <row r="780" spans="1:34" s="73" customFormat="1" x14ac:dyDescent="0.55000000000000004">
      <c r="A780" s="108"/>
      <c r="B780" s="109"/>
      <c r="C780" s="102"/>
      <c r="D780" s="90"/>
      <c r="E780" s="102"/>
      <c r="F780" s="102"/>
      <c r="G780" s="102"/>
      <c r="H780" s="102"/>
      <c r="I780" s="98"/>
      <c r="J780" s="102"/>
      <c r="K780" s="94"/>
      <c r="L780" s="94"/>
      <c r="M780" s="94"/>
      <c r="N780" s="102">
        <v>2</v>
      </c>
      <c r="O780" s="111" t="s">
        <v>1066</v>
      </c>
      <c r="P780" s="96"/>
      <c r="Q780" s="111" t="s">
        <v>1067</v>
      </c>
      <c r="R780" s="111" t="s">
        <v>1070</v>
      </c>
      <c r="S780" s="97" t="s">
        <v>1072</v>
      </c>
      <c r="T780" s="102" t="s">
        <v>51</v>
      </c>
      <c r="U780" s="102" t="s">
        <v>45</v>
      </c>
      <c r="V780" s="102" t="s">
        <v>52</v>
      </c>
      <c r="W780" s="94">
        <v>190.8</v>
      </c>
      <c r="X780" s="98">
        <v>31.83</v>
      </c>
      <c r="Y780" s="94">
        <v>6750</v>
      </c>
      <c r="Z780" s="94">
        <f t="shared" si="98"/>
        <v>1287900</v>
      </c>
      <c r="AA780" s="89">
        <v>7</v>
      </c>
      <c r="AB780" s="89">
        <v>7</v>
      </c>
      <c r="AC780" s="94">
        <f t="shared" si="99"/>
        <v>1197747</v>
      </c>
      <c r="AD780" s="94">
        <f>IF(AND(AC780="",M779=""),0,IF((AC780=""),M779, IF( (M779=""),AC780,AC780+M779)))</f>
        <v>1595397</v>
      </c>
      <c r="AE780" s="94">
        <f>IF( (X780=""),AD780*1,( M779+(SUM(AC780:AC780)) )*(X780/100) )</f>
        <v>507814.86509999994</v>
      </c>
      <c r="AF780" s="94">
        <v>10000000</v>
      </c>
      <c r="AG780" s="94">
        <v>229801.94</v>
      </c>
      <c r="AH780" s="94">
        <v>0.02</v>
      </c>
    </row>
    <row r="781" spans="1:34" s="73" customFormat="1" x14ac:dyDescent="0.55000000000000004">
      <c r="A781" s="108"/>
      <c r="B781" s="109"/>
      <c r="C781" s="102"/>
      <c r="D781" s="90"/>
      <c r="E781" s="102"/>
      <c r="F781" s="102"/>
      <c r="G781" s="102"/>
      <c r="H781" s="102"/>
      <c r="I781" s="98"/>
      <c r="J781" s="102"/>
      <c r="K781" s="94"/>
      <c r="L781" s="94"/>
      <c r="M781" s="94"/>
      <c r="N781" s="102">
        <v>3</v>
      </c>
      <c r="O781" s="111" t="s">
        <v>1066</v>
      </c>
      <c r="P781" s="96"/>
      <c r="Q781" s="111" t="s">
        <v>1067</v>
      </c>
      <c r="R781" s="111" t="s">
        <v>1070</v>
      </c>
      <c r="S781" s="97" t="s">
        <v>1073</v>
      </c>
      <c r="T781" s="102" t="s">
        <v>51</v>
      </c>
      <c r="U781" s="102" t="s">
        <v>45</v>
      </c>
      <c r="V781" s="102" t="s">
        <v>52</v>
      </c>
      <c r="W781" s="94">
        <v>67.2</v>
      </c>
      <c r="X781" s="98">
        <v>11.21</v>
      </c>
      <c r="Y781" s="94">
        <v>6750</v>
      </c>
      <c r="Z781" s="94">
        <f t="shared" si="98"/>
        <v>453600</v>
      </c>
      <c r="AA781" s="89">
        <v>7</v>
      </c>
      <c r="AB781" s="89">
        <v>7</v>
      </c>
      <c r="AC781" s="94">
        <f t="shared" si="99"/>
        <v>421848</v>
      </c>
      <c r="AD781" s="94">
        <f>IF(AND(AC781="",M779=""),0,IF((AC781=""),M779, IF( (M779=""),AC781,AC781+M779)))</f>
        <v>819498</v>
      </c>
      <c r="AE781" s="94">
        <f>IF( (X781=""),AD781*1,( M779+(SUM(AC781:AC781)) )*(X781/100) )</f>
        <v>91865.7258</v>
      </c>
      <c r="AF781" s="94">
        <v>10000000</v>
      </c>
      <c r="AG781" s="94">
        <f t="shared" si="100"/>
        <v>0</v>
      </c>
      <c r="AH781" s="94">
        <v>0.02</v>
      </c>
    </row>
    <row r="782" spans="1:34" s="73" customFormat="1" x14ac:dyDescent="0.55000000000000004">
      <c r="A782" s="108"/>
      <c r="B782" s="109"/>
      <c r="C782" s="102"/>
      <c r="D782" s="90"/>
      <c r="E782" s="102"/>
      <c r="F782" s="102"/>
      <c r="G782" s="102"/>
      <c r="H782" s="102"/>
      <c r="I782" s="98"/>
      <c r="J782" s="102"/>
      <c r="K782" s="94"/>
      <c r="L782" s="94"/>
      <c r="M782" s="94"/>
      <c r="N782" s="102">
        <v>4</v>
      </c>
      <c r="O782" s="111" t="s">
        <v>1066</v>
      </c>
      <c r="P782" s="96"/>
      <c r="Q782" s="111" t="s">
        <v>1067</v>
      </c>
      <c r="R782" s="111" t="s">
        <v>1070</v>
      </c>
      <c r="S782" s="97" t="s">
        <v>1074</v>
      </c>
      <c r="T782" s="102" t="s">
        <v>51</v>
      </c>
      <c r="U782" s="102" t="s">
        <v>74</v>
      </c>
      <c r="V782" s="102" t="s">
        <v>52</v>
      </c>
      <c r="W782" s="94">
        <v>61.2</v>
      </c>
      <c r="X782" s="98">
        <v>10.210000000000001</v>
      </c>
      <c r="Y782" s="94">
        <v>6750</v>
      </c>
      <c r="Z782" s="94">
        <f t="shared" si="98"/>
        <v>413100</v>
      </c>
      <c r="AA782" s="89">
        <v>22</v>
      </c>
      <c r="AB782" s="89">
        <v>93</v>
      </c>
      <c r="AC782" s="94">
        <f t="shared" si="99"/>
        <v>28917</v>
      </c>
      <c r="AD782" s="94">
        <f>IF(AND(AC782="",M779=""),0,IF((AC782=""),M779, IF( (M779=""),AC782,AC782+M779)))</f>
        <v>426567</v>
      </c>
      <c r="AE782" s="94">
        <f>IF( (X782=""),AD782*1,( M779+(SUM(AC782:AC782)) )*(X782/100) )</f>
        <v>43552.490700000002</v>
      </c>
      <c r="AF782" s="94">
        <v>10000000</v>
      </c>
      <c r="AG782" s="94">
        <f t="shared" si="100"/>
        <v>0</v>
      </c>
      <c r="AH782" s="94">
        <v>0.02</v>
      </c>
    </row>
    <row r="783" spans="1:34" s="74" customFormat="1" x14ac:dyDescent="0.55000000000000004">
      <c r="A783" s="108"/>
      <c r="B783" s="109"/>
      <c r="C783" s="102"/>
      <c r="D783" s="90"/>
      <c r="E783" s="102"/>
      <c r="F783" s="102"/>
      <c r="G783" s="102"/>
      <c r="H783" s="102"/>
      <c r="I783" s="98"/>
      <c r="J783" s="102"/>
      <c r="K783" s="94"/>
      <c r="L783" s="94"/>
      <c r="M783" s="94"/>
      <c r="N783" s="102">
        <v>5</v>
      </c>
      <c r="O783" s="111" t="s">
        <v>1066</v>
      </c>
      <c r="P783" s="96"/>
      <c r="Q783" s="111" t="s">
        <v>1067</v>
      </c>
      <c r="R783" s="111" t="s">
        <v>1070</v>
      </c>
      <c r="S783" s="97" t="s">
        <v>1075</v>
      </c>
      <c r="T783" s="102" t="s">
        <v>343</v>
      </c>
      <c r="U783" s="102" t="s">
        <v>45</v>
      </c>
      <c r="V783" s="102" t="s">
        <v>52</v>
      </c>
      <c r="W783" s="94">
        <v>18</v>
      </c>
      <c r="X783" s="98">
        <v>3</v>
      </c>
      <c r="Y783" s="94">
        <v>5600</v>
      </c>
      <c r="Z783" s="94">
        <f t="shared" si="98"/>
        <v>100800</v>
      </c>
      <c r="AA783" s="89">
        <v>7</v>
      </c>
      <c r="AB783" s="89">
        <v>7</v>
      </c>
      <c r="AC783" s="94">
        <f t="shared" si="99"/>
        <v>93744</v>
      </c>
      <c r="AD783" s="94">
        <f>IF(AND(AC783="",M779=""),0,IF((AC783=""),M779, IF( (M779=""),AC783,AC783+M779)))</f>
        <v>491394</v>
      </c>
      <c r="AE783" s="94">
        <f>IF( (X783=""),AD783*1,( M779+(SUM(AC783:AC783)) )*(X783/100) )</f>
        <v>14741.82</v>
      </c>
      <c r="AF783" s="94">
        <v>10000000</v>
      </c>
      <c r="AG783" s="94">
        <f t="shared" si="100"/>
        <v>0</v>
      </c>
      <c r="AH783" s="94">
        <v>0.02</v>
      </c>
    </row>
    <row r="784" spans="1:34" s="74" customFormat="1" x14ac:dyDescent="0.55000000000000004">
      <c r="A784" s="108"/>
      <c r="B784" s="109"/>
      <c r="C784" s="102"/>
      <c r="D784" s="90"/>
      <c r="E784" s="102"/>
      <c r="F784" s="102"/>
      <c r="G784" s="102"/>
      <c r="H784" s="102"/>
      <c r="I784" s="98"/>
      <c r="J784" s="102"/>
      <c r="K784" s="94"/>
      <c r="L784" s="94"/>
      <c r="M784" s="94"/>
      <c r="N784" s="102">
        <v>6</v>
      </c>
      <c r="O784" s="111" t="s">
        <v>1066</v>
      </c>
      <c r="P784" s="96"/>
      <c r="Q784" s="111" t="s">
        <v>1067</v>
      </c>
      <c r="R784" s="111" t="s">
        <v>1070</v>
      </c>
      <c r="S784" s="97" t="s">
        <v>1076</v>
      </c>
      <c r="T784" s="102" t="s">
        <v>55</v>
      </c>
      <c r="U784" s="102" t="s">
        <v>45</v>
      </c>
      <c r="V784" s="102" t="s">
        <v>52</v>
      </c>
      <c r="W784" s="94">
        <v>9.18</v>
      </c>
      <c r="X784" s="98">
        <v>1.53</v>
      </c>
      <c r="Y784" s="94">
        <v>0</v>
      </c>
      <c r="Z784" s="94">
        <f t="shared" si="98"/>
        <v>0</v>
      </c>
      <c r="AA784" s="89">
        <v>7</v>
      </c>
      <c r="AB784" s="89">
        <v>7</v>
      </c>
      <c r="AC784" s="94">
        <f t="shared" si="99"/>
        <v>0</v>
      </c>
      <c r="AD784" s="94">
        <f>IF(AND(AC784="",M779=""),0,IF((AC784=""),M779, IF( (M779=""),AC784,AC784+M779)))</f>
        <v>397650</v>
      </c>
      <c r="AE784" s="94">
        <f>IF( (X784=""),AD784*1,( M779+(SUM(AC784:AC784)) )*(X784/100) )</f>
        <v>6084.0450000000001</v>
      </c>
      <c r="AF784" s="94">
        <v>10000000</v>
      </c>
      <c r="AG784" s="94">
        <f t="shared" si="100"/>
        <v>0</v>
      </c>
      <c r="AH784" s="94">
        <v>0.02</v>
      </c>
    </row>
    <row r="785" spans="1:34" s="74" customFormat="1" x14ac:dyDescent="0.55000000000000004">
      <c r="A785" s="108"/>
      <c r="B785" s="109"/>
      <c r="C785" s="102"/>
      <c r="D785" s="90"/>
      <c r="E785" s="102"/>
      <c r="F785" s="102"/>
      <c r="G785" s="102"/>
      <c r="H785" s="102"/>
      <c r="I785" s="98"/>
      <c r="J785" s="102"/>
      <c r="K785" s="94"/>
      <c r="L785" s="94" t="s">
        <v>63</v>
      </c>
      <c r="M785" s="94">
        <f>SUM(M779:M784)</f>
        <v>397650</v>
      </c>
      <c r="N785" s="102"/>
      <c r="O785" s="111"/>
      <c r="P785" s="96"/>
      <c r="Q785" s="111"/>
      <c r="R785" s="111"/>
      <c r="S785" s="97"/>
      <c r="T785" s="102"/>
      <c r="U785" s="102"/>
      <c r="V785" s="102"/>
      <c r="W785" s="94"/>
      <c r="X785" s="98"/>
      <c r="Y785" s="94"/>
      <c r="Z785" s="94"/>
      <c r="AA785" s="89"/>
      <c r="AB785" s="89"/>
      <c r="AC785" s="94"/>
      <c r="AD785" s="94">
        <f>SUM(AD779:AD784)</f>
        <v>4845411</v>
      </c>
      <c r="AE785" s="94">
        <f>SUM(AE779:AE784)</f>
        <v>1134660.3470999999</v>
      </c>
      <c r="AF785" s="94"/>
      <c r="AG785" s="94">
        <f>SUM(AG779:AG784)</f>
        <v>229801.94</v>
      </c>
      <c r="AH785" s="94"/>
    </row>
    <row r="786" spans="1:34" s="74" customFormat="1" x14ac:dyDescent="0.55000000000000004">
      <c r="A786" s="108" t="s">
        <v>1079</v>
      </c>
      <c r="B786" s="109">
        <v>398</v>
      </c>
      <c r="C786" s="102">
        <v>8945</v>
      </c>
      <c r="D786" s="90" t="s">
        <v>1080</v>
      </c>
      <c r="E786" s="102" t="s">
        <v>34</v>
      </c>
      <c r="F786" s="102">
        <v>10387</v>
      </c>
      <c r="G786" s="102">
        <v>12</v>
      </c>
      <c r="H786" s="102">
        <v>2</v>
      </c>
      <c r="I786" s="98">
        <v>18</v>
      </c>
      <c r="J786" s="102" t="s">
        <v>38</v>
      </c>
      <c r="K786" s="94">
        <f>((G786*400)+(H786*100))+I786</f>
        <v>5018</v>
      </c>
      <c r="L786" s="94">
        <v>325</v>
      </c>
      <c r="M786" s="94">
        <f>K786*L786</f>
        <v>1630850</v>
      </c>
      <c r="N786" s="102"/>
      <c r="O786" s="111"/>
      <c r="P786" s="96"/>
      <c r="Q786" s="111"/>
      <c r="R786" s="111"/>
      <c r="S786" s="97"/>
      <c r="T786" s="102"/>
      <c r="U786" s="102"/>
      <c r="V786" s="102"/>
      <c r="W786" s="94"/>
      <c r="X786" s="98"/>
      <c r="Y786" s="94"/>
      <c r="Z786" s="94"/>
      <c r="AA786" s="89"/>
      <c r="AB786" s="89"/>
      <c r="AC786" s="94"/>
      <c r="AD786" s="94">
        <f>IF(AND(AC786="",M786=""),0,IF((AC786=""),M786,IF((M786=""),AC786,AC786+M786)))</f>
        <v>1630850</v>
      </c>
      <c r="AE786" s="94">
        <f>IF( (X786=""),AD786*1,AD786*(X786/100) )</f>
        <v>1630850</v>
      </c>
      <c r="AF786" s="94">
        <v>50000000</v>
      </c>
      <c r="AG786" s="94">
        <f>IF((AF786-AE786) &gt; 1,0,IF((AF786-AE786)&lt;0,AE786-AF786,AF786-AE786))</f>
        <v>0</v>
      </c>
      <c r="AH786" s="94">
        <v>0.01</v>
      </c>
    </row>
    <row r="787" spans="1:34" s="74" customFormat="1" x14ac:dyDescent="0.55000000000000004">
      <c r="A787" s="108"/>
      <c r="B787" s="109"/>
      <c r="C787" s="102"/>
      <c r="D787" s="90"/>
      <c r="E787" s="102"/>
      <c r="F787" s="102"/>
      <c r="G787" s="102"/>
      <c r="H787" s="102"/>
      <c r="I787" s="98"/>
      <c r="J787" s="102"/>
      <c r="K787" s="94"/>
      <c r="L787" s="94" t="s">
        <v>63</v>
      </c>
      <c r="M787" s="94">
        <f>SUM(M786:M786)</f>
        <v>1630850</v>
      </c>
      <c r="N787" s="102"/>
      <c r="O787" s="111"/>
      <c r="P787" s="96"/>
      <c r="Q787" s="111"/>
      <c r="R787" s="111"/>
      <c r="S787" s="97"/>
      <c r="T787" s="102"/>
      <c r="U787" s="102"/>
      <c r="V787" s="102"/>
      <c r="W787" s="94"/>
      <c r="X787" s="98"/>
      <c r="Y787" s="94"/>
      <c r="Z787" s="94"/>
      <c r="AA787" s="89"/>
      <c r="AB787" s="89"/>
      <c r="AC787" s="94"/>
      <c r="AD787" s="94">
        <f>SUM(AD786:AD786)</f>
        <v>1630850</v>
      </c>
      <c r="AE787" s="94">
        <f>SUM(AE786:AE786)</f>
        <v>1630850</v>
      </c>
      <c r="AF787" s="94"/>
      <c r="AG787" s="94">
        <f>SUM(AG786:AG786)</f>
        <v>0</v>
      </c>
      <c r="AH787" s="94"/>
    </row>
    <row r="788" spans="1:34" s="73" customFormat="1" x14ac:dyDescent="0.55000000000000004">
      <c r="A788" s="108" t="s">
        <v>1062</v>
      </c>
      <c r="B788" s="109">
        <v>399</v>
      </c>
      <c r="C788" s="102">
        <v>7014</v>
      </c>
      <c r="D788" s="90" t="s">
        <v>1063</v>
      </c>
      <c r="E788" s="102" t="s">
        <v>34</v>
      </c>
      <c r="F788" s="102">
        <v>8280</v>
      </c>
      <c r="G788" s="102">
        <v>0</v>
      </c>
      <c r="H788" s="102">
        <v>1</v>
      </c>
      <c r="I788" s="98">
        <v>68</v>
      </c>
      <c r="J788" s="102" t="s">
        <v>35</v>
      </c>
      <c r="K788" s="94">
        <f>((G788*400)+(H788*100))+I788</f>
        <v>168</v>
      </c>
      <c r="L788" s="94">
        <v>300</v>
      </c>
      <c r="M788" s="94">
        <f>K788*L788</f>
        <v>50400</v>
      </c>
      <c r="N788" s="102">
        <v>1</v>
      </c>
      <c r="O788" s="111" t="s">
        <v>1060</v>
      </c>
      <c r="P788" s="96"/>
      <c r="Q788" s="111" t="s">
        <v>1061</v>
      </c>
      <c r="R788" s="111" t="s">
        <v>1064</v>
      </c>
      <c r="S788" s="97" t="s">
        <v>1065</v>
      </c>
      <c r="T788" s="102" t="s">
        <v>51</v>
      </c>
      <c r="U788" s="102" t="s">
        <v>45</v>
      </c>
      <c r="V788" s="102" t="s">
        <v>52</v>
      </c>
      <c r="W788" s="94">
        <v>174.08</v>
      </c>
      <c r="X788" s="98">
        <v>100</v>
      </c>
      <c r="Y788" s="94">
        <v>6750</v>
      </c>
      <c r="Z788" s="94">
        <f>W788*Y788</f>
        <v>1175040</v>
      </c>
      <c r="AA788" s="89">
        <v>7</v>
      </c>
      <c r="AB788" s="89">
        <v>7</v>
      </c>
      <c r="AC788" s="94">
        <f>(Z788*(100-AB788))/100</f>
        <v>1092787.2</v>
      </c>
      <c r="AD788" s="94">
        <f>IF(AND(AC788="",M788=""),0,IF((AC788=""),M788, IF( (M788=""),AC788,AC788+M788)))</f>
        <v>1143187.2</v>
      </c>
      <c r="AE788" s="94">
        <f>IF( (X788=""),AD788*1,( M788+(SUM(AC788:AC788)) )*(X788/100) )</f>
        <v>1143187.2</v>
      </c>
      <c r="AF788" s="94">
        <v>50000000</v>
      </c>
      <c r="AG788" s="94">
        <f>IF((AF788-AE788) &gt; 1,0,IF((AF788-AE788)&lt;0,AE788-AF788,AF788-AE788))</f>
        <v>0</v>
      </c>
      <c r="AH788" s="94">
        <v>0.02</v>
      </c>
    </row>
    <row r="789" spans="1:34" s="99" customFormat="1" x14ac:dyDescent="0.55000000000000004">
      <c r="A789" s="169" t="s">
        <v>1062</v>
      </c>
      <c r="B789" s="102">
        <v>400</v>
      </c>
      <c r="C789" s="102">
        <v>7017</v>
      </c>
      <c r="D789" s="90" t="s">
        <v>1082</v>
      </c>
      <c r="E789" s="102" t="s">
        <v>34</v>
      </c>
      <c r="F789" s="102">
        <v>10463</v>
      </c>
      <c r="G789" s="102">
        <v>0</v>
      </c>
      <c r="H789" s="102">
        <v>1</v>
      </c>
      <c r="I789" s="98">
        <v>86</v>
      </c>
      <c r="J789" s="102" t="s">
        <v>35</v>
      </c>
      <c r="K789" s="94">
        <f>((G789*400)+(H789*100))+I789</f>
        <v>186</v>
      </c>
      <c r="L789" s="94">
        <v>1650</v>
      </c>
      <c r="M789" s="94">
        <f>K789*L789</f>
        <v>306900</v>
      </c>
      <c r="N789" s="102">
        <v>1</v>
      </c>
      <c r="O789" s="111" t="s">
        <v>1060</v>
      </c>
      <c r="P789" s="96"/>
      <c r="Q789" s="111" t="s">
        <v>1061</v>
      </c>
      <c r="R789" s="111" t="s">
        <v>1064</v>
      </c>
      <c r="S789" s="97" t="s">
        <v>1083</v>
      </c>
      <c r="T789" s="102" t="s">
        <v>51</v>
      </c>
      <c r="U789" s="102" t="s">
        <v>45</v>
      </c>
      <c r="V789" s="102" t="s">
        <v>52</v>
      </c>
      <c r="W789" s="94">
        <v>122.22</v>
      </c>
      <c r="X789" s="98">
        <v>87.16</v>
      </c>
      <c r="Y789" s="94">
        <v>6750</v>
      </c>
      <c r="Z789" s="94">
        <f t="shared" ref="Z789:Z794" si="101">W789*Y789</f>
        <v>824985</v>
      </c>
      <c r="AA789" s="89">
        <v>7</v>
      </c>
      <c r="AB789" s="89">
        <v>7</v>
      </c>
      <c r="AC789" s="94">
        <f t="shared" ref="AC789:AC794" si="102">(Z789*(100-AB789))/100</f>
        <v>767236.05</v>
      </c>
      <c r="AD789" s="94">
        <f>IF(AND(AC789="",M789=""),0,IF((AC789=""),M789, IF( (M789=""),AC789,SUM(AC789:AC790)+M789)))</f>
        <v>1167880.05</v>
      </c>
      <c r="AE789" s="94">
        <f t="shared" ref="AE789:AE794" si="103">IF( (X789=""),AD789*1,AD789*(X789/100) )</f>
        <v>1017924.2515799999</v>
      </c>
      <c r="AF789" s="94">
        <v>10000000</v>
      </c>
      <c r="AG789" s="94">
        <v>306900</v>
      </c>
      <c r="AH789" s="94">
        <v>0.02</v>
      </c>
    </row>
    <row r="790" spans="1:34" s="99" customFormat="1" x14ac:dyDescent="0.55000000000000004">
      <c r="A790" s="169"/>
      <c r="B790" s="102"/>
      <c r="C790" s="102"/>
      <c r="D790" s="90"/>
      <c r="E790" s="102"/>
      <c r="F790" s="102"/>
      <c r="G790" s="102"/>
      <c r="H790" s="102"/>
      <c r="I790" s="98"/>
      <c r="J790" s="102"/>
      <c r="K790" s="94"/>
      <c r="L790" s="94"/>
      <c r="M790" s="94"/>
      <c r="N790" s="102">
        <v>2</v>
      </c>
      <c r="O790" s="111" t="s">
        <v>1060</v>
      </c>
      <c r="P790" s="96"/>
      <c r="Q790" s="111" t="s">
        <v>1061</v>
      </c>
      <c r="R790" s="111" t="s">
        <v>1064</v>
      </c>
      <c r="S790" s="97" t="s">
        <v>1084</v>
      </c>
      <c r="T790" s="102" t="s">
        <v>343</v>
      </c>
      <c r="U790" s="102" t="s">
        <v>45</v>
      </c>
      <c r="V790" s="102" t="s">
        <v>52</v>
      </c>
      <c r="W790" s="94">
        <v>18</v>
      </c>
      <c r="X790" s="98">
        <v>12.84</v>
      </c>
      <c r="Y790" s="94">
        <v>5600</v>
      </c>
      <c r="Z790" s="94">
        <f t="shared" si="101"/>
        <v>100800</v>
      </c>
      <c r="AA790" s="89">
        <v>7</v>
      </c>
      <c r="AB790" s="89">
        <v>7</v>
      </c>
      <c r="AC790" s="94">
        <f t="shared" si="102"/>
        <v>93744</v>
      </c>
      <c r="AD790" s="94">
        <f>IF(AND(AC790="",M789=""),0,IF((AC790=""),M789, IF( (M789=""),AC790,SUM(AC789:AC790)+M789)))</f>
        <v>1167880.05</v>
      </c>
      <c r="AE790" s="94">
        <f t="shared" si="103"/>
        <v>149955.79841999998</v>
      </c>
      <c r="AF790" s="94">
        <v>10000000</v>
      </c>
      <c r="AG790" s="94">
        <f>IF((AF790-AE790) &gt; 1,0,IF((AF790-AE790)&lt;0,AE790-AF790,AF790-AE790))</f>
        <v>0</v>
      </c>
      <c r="AH790" s="94">
        <v>0.02</v>
      </c>
    </row>
    <row r="791" spans="1:34" s="99" customFormat="1" x14ac:dyDescent="0.55000000000000004">
      <c r="A791" s="169"/>
      <c r="B791" s="102">
        <v>401</v>
      </c>
      <c r="C791" s="102">
        <v>7020</v>
      </c>
      <c r="D791" s="90" t="s">
        <v>1085</v>
      </c>
      <c r="E791" s="102" t="s">
        <v>34</v>
      </c>
      <c r="F791" s="102">
        <v>10674</v>
      </c>
      <c r="G791" s="102">
        <v>0</v>
      </c>
      <c r="H791" s="102">
        <v>2</v>
      </c>
      <c r="I791" s="98">
        <v>89</v>
      </c>
      <c r="J791" s="102" t="s">
        <v>35</v>
      </c>
      <c r="K791" s="94">
        <f>((G791*400)+(H791*100))+I791</f>
        <v>289</v>
      </c>
      <c r="L791" s="94">
        <v>300</v>
      </c>
      <c r="M791" s="94">
        <f>K791*L791</f>
        <v>86700</v>
      </c>
      <c r="N791" s="102">
        <v>1</v>
      </c>
      <c r="O791" s="111" t="s">
        <v>1060</v>
      </c>
      <c r="P791" s="96"/>
      <c r="Q791" s="111" t="s">
        <v>1061</v>
      </c>
      <c r="R791" s="111" t="s">
        <v>1064</v>
      </c>
      <c r="S791" s="97" t="s">
        <v>1086</v>
      </c>
      <c r="T791" s="102" t="s">
        <v>51</v>
      </c>
      <c r="U791" s="102" t="s">
        <v>45</v>
      </c>
      <c r="V791" s="102" t="s">
        <v>52</v>
      </c>
      <c r="W791" s="94">
        <v>430.44</v>
      </c>
      <c r="X791" s="98">
        <v>62.17</v>
      </c>
      <c r="Y791" s="94">
        <v>6750</v>
      </c>
      <c r="Z791" s="94">
        <f t="shared" si="101"/>
        <v>2905470</v>
      </c>
      <c r="AA791" s="89">
        <v>22</v>
      </c>
      <c r="AB791" s="89">
        <v>32</v>
      </c>
      <c r="AC791" s="94">
        <f t="shared" si="102"/>
        <v>1975719.6</v>
      </c>
      <c r="AD791" s="94">
        <f>IF(AND(AC791="",M791=""),0,IF((AC791=""),M791, IF( (M791=""),AC791,SUM(AC791:AC794)+M791)))</f>
        <v>3133593.6000000001</v>
      </c>
      <c r="AE791" s="94">
        <f t="shared" si="103"/>
        <v>1948155.14112</v>
      </c>
      <c r="AF791" s="94">
        <v>10000000</v>
      </c>
      <c r="AG791" s="94">
        <v>86700</v>
      </c>
      <c r="AH791" s="94">
        <v>0.02</v>
      </c>
    </row>
    <row r="792" spans="1:34" s="99" customFormat="1" x14ac:dyDescent="0.55000000000000004">
      <c r="A792" s="169"/>
      <c r="B792" s="102"/>
      <c r="C792" s="102"/>
      <c r="D792" s="90"/>
      <c r="E792" s="102"/>
      <c r="F792" s="102"/>
      <c r="G792" s="102"/>
      <c r="H792" s="102"/>
      <c r="I792" s="98"/>
      <c r="J792" s="102"/>
      <c r="K792" s="94"/>
      <c r="L792" s="94"/>
      <c r="M792" s="94"/>
      <c r="N792" s="102">
        <v>2</v>
      </c>
      <c r="O792" s="111" t="s">
        <v>1060</v>
      </c>
      <c r="P792" s="96"/>
      <c r="Q792" s="111" t="s">
        <v>1061</v>
      </c>
      <c r="R792" s="111" t="s">
        <v>1064</v>
      </c>
      <c r="S792" s="97" t="s">
        <v>1087</v>
      </c>
      <c r="T792" s="102" t="s">
        <v>51</v>
      </c>
      <c r="U792" s="102" t="s">
        <v>227</v>
      </c>
      <c r="V792" s="102" t="s">
        <v>52</v>
      </c>
      <c r="W792" s="94">
        <v>212.4</v>
      </c>
      <c r="X792" s="98">
        <v>30.68</v>
      </c>
      <c r="Y792" s="94">
        <v>6750</v>
      </c>
      <c r="Z792" s="94">
        <f t="shared" si="101"/>
        <v>1433700</v>
      </c>
      <c r="AA792" s="89">
        <v>12</v>
      </c>
      <c r="AB792" s="89">
        <v>38</v>
      </c>
      <c r="AC792" s="94">
        <f t="shared" si="102"/>
        <v>888894</v>
      </c>
      <c r="AD792" s="94">
        <f>IF(AND(AC792="",M791=""),0,IF((AC792=""),M791, IF( (M791=""),AC792,SUM(AC791:AC794)+M791)))</f>
        <v>3133593.6000000001</v>
      </c>
      <c r="AE792" s="94">
        <f t="shared" si="103"/>
        <v>961386.51648000011</v>
      </c>
      <c r="AF792" s="94">
        <v>10000000</v>
      </c>
      <c r="AG792" s="94">
        <f>IF((AF792-AE792) &gt; 1,0,IF((AF792-AE792)&lt;0,AE792-AF792,AF792-AE792))</f>
        <v>0</v>
      </c>
      <c r="AH792" s="94">
        <v>0.02</v>
      </c>
    </row>
    <row r="793" spans="1:34" s="99" customFormat="1" x14ac:dyDescent="0.55000000000000004">
      <c r="A793" s="169"/>
      <c r="B793" s="102"/>
      <c r="C793" s="102"/>
      <c r="D793" s="90"/>
      <c r="E793" s="102"/>
      <c r="F793" s="102"/>
      <c r="G793" s="102"/>
      <c r="H793" s="102"/>
      <c r="I793" s="98"/>
      <c r="J793" s="102"/>
      <c r="K793" s="94"/>
      <c r="L793" s="94"/>
      <c r="M793" s="94"/>
      <c r="N793" s="102">
        <v>3</v>
      </c>
      <c r="O793" s="111" t="s">
        <v>1060</v>
      </c>
      <c r="P793" s="96"/>
      <c r="Q793" s="111" t="s">
        <v>1061</v>
      </c>
      <c r="R793" s="111" t="s">
        <v>1064</v>
      </c>
      <c r="S793" s="97" t="s">
        <v>1088</v>
      </c>
      <c r="T793" s="102" t="s">
        <v>343</v>
      </c>
      <c r="U793" s="102" t="s">
        <v>45</v>
      </c>
      <c r="V793" s="102" t="s">
        <v>52</v>
      </c>
      <c r="W793" s="94">
        <v>35</v>
      </c>
      <c r="X793" s="98">
        <v>5.0599999999999996</v>
      </c>
      <c r="Y793" s="94">
        <v>5600</v>
      </c>
      <c r="Z793" s="94">
        <f t="shared" si="101"/>
        <v>196000</v>
      </c>
      <c r="AA793" s="89">
        <v>7</v>
      </c>
      <c r="AB793" s="89">
        <v>7</v>
      </c>
      <c r="AC793" s="94">
        <f t="shared" si="102"/>
        <v>182280</v>
      </c>
      <c r="AD793" s="94">
        <f>IF(AND(AC793="",M791=""),0,IF((AC793=""),M791, IF( (M791=""),AC793,SUM(AC791:AC794)+M791)))</f>
        <v>3133593.6000000001</v>
      </c>
      <c r="AE793" s="94">
        <f t="shared" si="103"/>
        <v>158559.83616000001</v>
      </c>
      <c r="AF793" s="94">
        <v>10000000</v>
      </c>
      <c r="AG793" s="94">
        <f>IF((AF793-AE793) &gt; 1,0,IF((AF793-AE793)&lt;0,AE793-AF793,AF793-AE793))</f>
        <v>0</v>
      </c>
      <c r="AH793" s="94">
        <v>0.02</v>
      </c>
    </row>
    <row r="794" spans="1:34" s="99" customFormat="1" x14ac:dyDescent="0.55000000000000004">
      <c r="A794" s="169"/>
      <c r="B794" s="102"/>
      <c r="C794" s="102"/>
      <c r="D794" s="90"/>
      <c r="E794" s="102"/>
      <c r="F794" s="102"/>
      <c r="G794" s="102"/>
      <c r="H794" s="102"/>
      <c r="I794" s="98"/>
      <c r="J794" s="102"/>
      <c r="K794" s="94"/>
      <c r="L794" s="94"/>
      <c r="M794" s="94"/>
      <c r="N794" s="102">
        <v>4</v>
      </c>
      <c r="O794" s="111" t="s">
        <v>1060</v>
      </c>
      <c r="P794" s="96"/>
      <c r="Q794" s="111" t="s">
        <v>1061</v>
      </c>
      <c r="R794" s="111" t="s">
        <v>1064</v>
      </c>
      <c r="S794" s="97" t="s">
        <v>1089</v>
      </c>
      <c r="T794" s="102" t="s">
        <v>55</v>
      </c>
      <c r="U794" s="102" t="s">
        <v>74</v>
      </c>
      <c r="V794" s="102" t="s">
        <v>52</v>
      </c>
      <c r="W794" s="94">
        <v>14.5</v>
      </c>
      <c r="X794" s="98">
        <v>2.09</v>
      </c>
      <c r="Y794" s="94">
        <v>0</v>
      </c>
      <c r="Z794" s="94">
        <f t="shared" si="101"/>
        <v>0</v>
      </c>
      <c r="AA794" s="89">
        <v>22</v>
      </c>
      <c r="AB794" s="89">
        <v>93</v>
      </c>
      <c r="AC794" s="94">
        <f t="shared" si="102"/>
        <v>0</v>
      </c>
      <c r="AD794" s="94">
        <v>86700</v>
      </c>
      <c r="AE794" s="94">
        <f t="shared" si="103"/>
        <v>1812.03</v>
      </c>
      <c r="AF794" s="94">
        <v>10000000</v>
      </c>
      <c r="AG794" s="94">
        <f>IF((AF794-AE794) &gt; 1,0,IF((AF794-AE794)&lt;0,AE794-AF794,AF794-AE794))</f>
        <v>0</v>
      </c>
      <c r="AH794" s="94">
        <v>0.02</v>
      </c>
    </row>
    <row r="795" spans="1:34" s="74" customFormat="1" x14ac:dyDescent="0.55000000000000004">
      <c r="A795" s="108"/>
      <c r="B795" s="109"/>
      <c r="C795" s="102"/>
      <c r="D795" s="90"/>
      <c r="E795" s="102"/>
      <c r="F795" s="102"/>
      <c r="G795" s="102"/>
      <c r="H795" s="102"/>
      <c r="I795" s="98"/>
      <c r="J795" s="102"/>
      <c r="K795" s="94"/>
      <c r="L795" s="94" t="s">
        <v>63</v>
      </c>
      <c r="M795" s="94">
        <f>SUM(M788:M794)</f>
        <v>444000</v>
      </c>
      <c r="N795" s="102"/>
      <c r="O795" s="111"/>
      <c r="P795" s="96"/>
      <c r="Q795" s="111"/>
      <c r="R795" s="111"/>
      <c r="S795" s="97"/>
      <c r="T795" s="102"/>
      <c r="U795" s="102"/>
      <c r="V795" s="102"/>
      <c r="W795" s="94"/>
      <c r="X795" s="98"/>
      <c r="Y795" s="94"/>
      <c r="Z795" s="94"/>
      <c r="AA795" s="89"/>
      <c r="AB795" s="89"/>
      <c r="AC795" s="94"/>
      <c r="AD795" s="94">
        <f>SUM(AD789:AD794)</f>
        <v>11823240.9</v>
      </c>
      <c r="AE795" s="94">
        <f>SUM(AE789:AE794)</f>
        <v>4237793.5737600001</v>
      </c>
      <c r="AF795" s="94"/>
      <c r="AG795" s="94">
        <f>SUM(AG789:AG794)</f>
        <v>393600</v>
      </c>
      <c r="AH795" s="94"/>
    </row>
    <row r="796" spans="1:34" s="99" customFormat="1" x14ac:dyDescent="0.55000000000000004">
      <c r="A796" s="107" t="s">
        <v>1055</v>
      </c>
      <c r="B796" s="102">
        <v>402</v>
      </c>
      <c r="C796" s="102">
        <v>5474</v>
      </c>
      <c r="D796" s="90" t="s">
        <v>1091</v>
      </c>
      <c r="E796" s="102" t="s">
        <v>34</v>
      </c>
      <c r="F796" s="102">
        <v>14642</v>
      </c>
      <c r="G796" s="102">
        <v>0</v>
      </c>
      <c r="H796" s="102">
        <v>1</v>
      </c>
      <c r="I796" s="98">
        <v>81</v>
      </c>
      <c r="J796" s="102" t="s">
        <v>35</v>
      </c>
      <c r="K796" s="94">
        <f>((G796*400)+(H796*100))+I796</f>
        <v>181</v>
      </c>
      <c r="L796" s="94">
        <v>2425</v>
      </c>
      <c r="M796" s="94">
        <f>K796*L796</f>
        <v>438925</v>
      </c>
      <c r="N796" s="102">
        <v>1</v>
      </c>
      <c r="O796" s="111" t="s">
        <v>1053</v>
      </c>
      <c r="P796" s="96"/>
      <c r="Q796" s="111" t="s">
        <v>1054</v>
      </c>
      <c r="R796" s="111" t="s">
        <v>1092</v>
      </c>
      <c r="S796" s="97" t="s">
        <v>1093</v>
      </c>
      <c r="T796" s="102" t="s">
        <v>51</v>
      </c>
      <c r="U796" s="102" t="s">
        <v>45</v>
      </c>
      <c r="V796" s="102" t="s">
        <v>52</v>
      </c>
      <c r="W796" s="94">
        <v>349.35</v>
      </c>
      <c r="X796" s="98">
        <v>100</v>
      </c>
      <c r="Y796" s="94">
        <v>6750</v>
      </c>
      <c r="Z796" s="94">
        <f>W796*Y796</f>
        <v>2358112.5</v>
      </c>
      <c r="AA796" s="89">
        <v>29</v>
      </c>
      <c r="AB796" s="89">
        <v>48</v>
      </c>
      <c r="AC796" s="94">
        <f>(Z796*(100-AB796))/100</f>
        <v>1226218.5</v>
      </c>
      <c r="AD796" s="94">
        <f>IF(AND(AC796="",M796=""),0,IF((AC796=""),M796, IF( (M796=""),AC796,SUM(AC796:AC798)+M796)))</f>
        <v>1749857.5</v>
      </c>
      <c r="AE796" s="94">
        <f>IF( (X796=""),AD796*1,AD796*(X796/100) )</f>
        <v>1749857.5</v>
      </c>
      <c r="AF796" s="94">
        <v>50000000</v>
      </c>
      <c r="AG796" s="94">
        <f>IF((AF796-AE796) &gt; 1,0,IF((AF796-AE796)&lt;0,AE796-AF796,AF796-AE796))</f>
        <v>0</v>
      </c>
      <c r="AH796" s="94">
        <v>0.02</v>
      </c>
    </row>
    <row r="797" spans="1:34" s="99" customFormat="1" x14ac:dyDescent="0.55000000000000004">
      <c r="A797" s="107"/>
      <c r="B797" s="102"/>
      <c r="C797" s="102"/>
      <c r="D797" s="90"/>
      <c r="E797" s="102"/>
      <c r="F797" s="102"/>
      <c r="G797" s="102"/>
      <c r="H797" s="102"/>
      <c r="I797" s="98"/>
      <c r="J797" s="102"/>
      <c r="K797" s="94"/>
      <c r="L797" s="94"/>
      <c r="M797" s="94"/>
      <c r="N797" s="102">
        <v>2</v>
      </c>
      <c r="O797" s="111" t="s">
        <v>1053</v>
      </c>
      <c r="P797" s="96"/>
      <c r="Q797" s="111" t="s">
        <v>1054</v>
      </c>
      <c r="R797" s="111" t="s">
        <v>1092</v>
      </c>
      <c r="S797" s="97" t="s">
        <v>1094</v>
      </c>
      <c r="T797" s="102" t="s">
        <v>15730</v>
      </c>
      <c r="U797" s="102" t="s">
        <v>74</v>
      </c>
      <c r="V797" s="102" t="s">
        <v>52</v>
      </c>
      <c r="W797" s="94">
        <v>62</v>
      </c>
      <c r="X797" s="98">
        <v>100</v>
      </c>
      <c r="Y797" s="94">
        <v>5500</v>
      </c>
      <c r="Z797" s="94">
        <f>W797*Y797</f>
        <v>341000</v>
      </c>
      <c r="AA797" s="89">
        <v>28</v>
      </c>
      <c r="AB797" s="89">
        <v>93</v>
      </c>
      <c r="AC797" s="94">
        <f>(Z797*(100-AB797))/100</f>
        <v>23870</v>
      </c>
      <c r="AD797" s="94">
        <f>IF(AND(AC797="",M796=""),0,IF((AC797=""),M796, IF( (M796=""),AC797,SUM(AC796:AC798)+M796)))</f>
        <v>1749857.5</v>
      </c>
      <c r="AE797" s="94">
        <f>IF( (X797=""),AD797*1,AD797*(X797/100) )</f>
        <v>1749857.5</v>
      </c>
      <c r="AF797" s="94">
        <v>50000000</v>
      </c>
      <c r="AG797" s="94">
        <f>IF((AF797-AE797) &gt; 1,0,IF((AF797-AE797)&lt;0,AE797-AF797,AF797-AE797))</f>
        <v>0</v>
      </c>
      <c r="AH797" s="94">
        <v>0.02</v>
      </c>
    </row>
    <row r="798" spans="1:34" s="99" customFormat="1" x14ac:dyDescent="0.55000000000000004">
      <c r="A798" s="107"/>
      <c r="B798" s="102"/>
      <c r="C798" s="102"/>
      <c r="D798" s="90"/>
      <c r="E798" s="102"/>
      <c r="F798" s="102"/>
      <c r="G798" s="102"/>
      <c r="H798" s="102"/>
      <c r="I798" s="98">
        <v>10</v>
      </c>
      <c r="J798" s="102" t="s">
        <v>62</v>
      </c>
      <c r="K798" s="94">
        <f>((G798*400)+(H798*100))+I798</f>
        <v>10</v>
      </c>
      <c r="L798" s="94">
        <v>2425</v>
      </c>
      <c r="M798" s="94">
        <f>K798*L798</f>
        <v>24250</v>
      </c>
      <c r="N798" s="102">
        <v>3</v>
      </c>
      <c r="O798" s="111" t="s">
        <v>1053</v>
      </c>
      <c r="P798" s="96"/>
      <c r="Q798" s="111" t="s">
        <v>1054</v>
      </c>
      <c r="R798" s="111" t="s">
        <v>1092</v>
      </c>
      <c r="S798" s="97" t="s">
        <v>1095</v>
      </c>
      <c r="T798" s="102" t="s">
        <v>15158</v>
      </c>
      <c r="U798" s="102" t="s">
        <v>45</v>
      </c>
      <c r="V798" s="102" t="s">
        <v>75</v>
      </c>
      <c r="W798" s="94">
        <v>32.799999999999997</v>
      </c>
      <c r="X798" s="98">
        <v>100</v>
      </c>
      <c r="Y798" s="94">
        <v>2650</v>
      </c>
      <c r="Z798" s="94">
        <f>W798*Y798</f>
        <v>86919.999999999985</v>
      </c>
      <c r="AA798" s="89">
        <v>10</v>
      </c>
      <c r="AB798" s="89">
        <v>30</v>
      </c>
      <c r="AC798" s="94">
        <f>(Z798*(100-AB798))/100</f>
        <v>60843.999999999993</v>
      </c>
      <c r="AD798" s="94">
        <f>IF(AND(AC798="",M798=""),0,IF((AC798=""),M798, IF( (M798=""),AC798,SUM(AC798:AC798)+M798)))</f>
        <v>85094</v>
      </c>
      <c r="AE798" s="94">
        <f>IF( (X798=""),AD798*1,AD798*(X798/100) )</f>
        <v>85094</v>
      </c>
      <c r="AF798" s="94">
        <v>0</v>
      </c>
      <c r="AG798" s="94">
        <f>IF((AF798-AE798) &gt; 1,0,IF((AF798-AE798)&lt;0,AE798-AF798,AF798-AE798))</f>
        <v>85094</v>
      </c>
      <c r="AH798" s="94">
        <v>0.3</v>
      </c>
    </row>
    <row r="799" spans="1:34" s="73" customFormat="1" x14ac:dyDescent="0.55000000000000004">
      <c r="A799" s="108" t="s">
        <v>1055</v>
      </c>
      <c r="B799" s="109">
        <v>403</v>
      </c>
      <c r="C799" s="102">
        <v>4914</v>
      </c>
      <c r="D799" s="90" t="s">
        <v>1056</v>
      </c>
      <c r="E799" s="102" t="s">
        <v>34</v>
      </c>
      <c r="F799" s="102">
        <v>7471</v>
      </c>
      <c r="G799" s="102">
        <v>12</v>
      </c>
      <c r="H799" s="102">
        <v>3</v>
      </c>
      <c r="I799" s="98">
        <v>87</v>
      </c>
      <c r="J799" s="102" t="s">
        <v>38</v>
      </c>
      <c r="K799" s="94">
        <f>((G799*400)+(H799*100))+I799</f>
        <v>5187</v>
      </c>
      <c r="L799" s="94">
        <v>275</v>
      </c>
      <c r="M799" s="94">
        <f>K799*L799</f>
        <v>1426425</v>
      </c>
      <c r="N799" s="102"/>
      <c r="O799" s="111"/>
      <c r="P799" s="96"/>
      <c r="Q799" s="111"/>
      <c r="R799" s="111"/>
      <c r="S799" s="97"/>
      <c r="T799" s="102"/>
      <c r="U799" s="102"/>
      <c r="V799" s="102"/>
      <c r="W799" s="94"/>
      <c r="X799" s="98"/>
      <c r="Y799" s="94"/>
      <c r="Z799" s="94"/>
      <c r="AA799" s="89"/>
      <c r="AB799" s="89"/>
      <c r="AC799" s="94"/>
      <c r="AD799" s="94">
        <f>IF(AND(AC799="",M799=""),0,IF((AC799=""),M799,IF((M799=""),AC799,AC799+M799)))</f>
        <v>1426425</v>
      </c>
      <c r="AE799" s="94">
        <f>IF( (X799=""),AD799*1,AD799*(X799/100) )</f>
        <v>1426425</v>
      </c>
      <c r="AF799" s="94">
        <v>50000000</v>
      </c>
      <c r="AG799" s="94">
        <f>IF((AF799-AE799) &gt; 1,0,IF((AF799-AE799)&lt;0,AE799-AF799,AF799-AE799))</f>
        <v>0</v>
      </c>
      <c r="AH799" s="94">
        <v>0.01</v>
      </c>
    </row>
    <row r="800" spans="1:34" s="99" customFormat="1" x14ac:dyDescent="0.55000000000000004">
      <c r="A800" s="107"/>
      <c r="B800" s="102"/>
      <c r="C800" s="102"/>
      <c r="D800" s="90"/>
      <c r="E800" s="102"/>
      <c r="F800" s="102"/>
      <c r="G800" s="102"/>
      <c r="H800" s="102"/>
      <c r="I800" s="98"/>
      <c r="J800" s="102"/>
      <c r="K800" s="94"/>
      <c r="L800" s="94" t="s">
        <v>63</v>
      </c>
      <c r="M800" s="94">
        <f>SUM(M796:M799)</f>
        <v>1889600</v>
      </c>
      <c r="N800" s="102"/>
      <c r="O800" s="111"/>
      <c r="P800" s="96"/>
      <c r="Q800" s="111"/>
      <c r="R800" s="111"/>
      <c r="S800" s="97"/>
      <c r="T800" s="102"/>
      <c r="U800" s="102"/>
      <c r="V800" s="102"/>
      <c r="W800" s="94"/>
      <c r="X800" s="98"/>
      <c r="Y800" s="94"/>
      <c r="Z800" s="94"/>
      <c r="AA800" s="89"/>
      <c r="AB800" s="89"/>
      <c r="AC800" s="94"/>
      <c r="AD800" s="94">
        <f>SUM(AD796:AD799)</f>
        <v>5011234</v>
      </c>
      <c r="AE800" s="94">
        <f>SUM(AE796:AE799)</f>
        <v>5011234</v>
      </c>
      <c r="AF800" s="94"/>
      <c r="AG800" s="94">
        <f>SUM(AG796:AG799)</f>
        <v>85094</v>
      </c>
      <c r="AH800" s="94"/>
    </row>
    <row r="801" spans="1:34" s="73" customFormat="1" x14ac:dyDescent="0.55000000000000004">
      <c r="A801" s="108" t="s">
        <v>1098</v>
      </c>
      <c r="B801" s="109">
        <v>404</v>
      </c>
      <c r="C801" s="102">
        <v>8351</v>
      </c>
      <c r="D801" s="90" t="s">
        <v>1099</v>
      </c>
      <c r="E801" s="102" t="s">
        <v>34</v>
      </c>
      <c r="F801" s="102">
        <v>17612</v>
      </c>
      <c r="G801" s="102">
        <v>0</v>
      </c>
      <c r="H801" s="102">
        <v>2</v>
      </c>
      <c r="I801" s="98">
        <v>5</v>
      </c>
      <c r="J801" s="102" t="s">
        <v>35</v>
      </c>
      <c r="K801" s="94">
        <f>((G801*400)+(H801*100))+I801</f>
        <v>205</v>
      </c>
      <c r="L801" s="94">
        <v>800</v>
      </c>
      <c r="M801" s="94">
        <f>K801*L801</f>
        <v>164000</v>
      </c>
      <c r="N801" s="102">
        <v>1</v>
      </c>
      <c r="O801" s="111" t="s">
        <v>1096</v>
      </c>
      <c r="P801" s="96"/>
      <c r="Q801" s="111" t="s">
        <v>1097</v>
      </c>
      <c r="R801" s="111" t="s">
        <v>1100</v>
      </c>
      <c r="S801" s="97"/>
      <c r="T801" s="102" t="s">
        <v>51</v>
      </c>
      <c r="U801" s="102" t="s">
        <v>45</v>
      </c>
      <c r="V801" s="102" t="s">
        <v>52</v>
      </c>
      <c r="W801" s="94">
        <v>78.650000000000006</v>
      </c>
      <c r="X801" s="98">
        <v>42.5</v>
      </c>
      <c r="Y801" s="94">
        <v>6750</v>
      </c>
      <c r="Z801" s="94">
        <f>W801*Y801</f>
        <v>530887.5</v>
      </c>
      <c r="AA801" s="89">
        <v>2</v>
      </c>
      <c r="AB801" s="89">
        <v>2</v>
      </c>
      <c r="AC801" s="94">
        <f>(Z801*(100-AB801))/100</f>
        <v>520269.75</v>
      </c>
      <c r="AD801" s="94">
        <f>IF(AND(AC801="",M801=""),0,IF((AC801=""),M801, IF( (M801=""),AC801,AC801+M801)))</f>
        <v>684269.75</v>
      </c>
      <c r="AE801" s="94">
        <f>IF( (X801=""),AD801*1,( M801+(SUM(AC801:AC801)) )*(X801/100) )</f>
        <v>290814.64374999999</v>
      </c>
      <c r="AF801" s="94">
        <v>50000000</v>
      </c>
      <c r="AG801" s="94">
        <f>IF((AF801-AE801) &gt; 1,0,IF((AF801-AE801)&lt;0,AE801-AF801,AF801-AE801))</f>
        <v>0</v>
      </c>
      <c r="AH801" s="94">
        <v>0.02</v>
      </c>
    </row>
    <row r="802" spans="1:34" s="73" customFormat="1" x14ac:dyDescent="0.55000000000000004">
      <c r="A802" s="108"/>
      <c r="B802" s="109"/>
      <c r="C802" s="102"/>
      <c r="D802" s="90"/>
      <c r="E802" s="102"/>
      <c r="F802" s="102"/>
      <c r="G802" s="102"/>
      <c r="H802" s="102"/>
      <c r="I802" s="98"/>
      <c r="J802" s="102"/>
      <c r="K802" s="94"/>
      <c r="L802" s="94"/>
      <c r="M802" s="94"/>
      <c r="N802" s="102">
        <v>2</v>
      </c>
      <c r="O802" s="111" t="s">
        <v>1096</v>
      </c>
      <c r="P802" s="96"/>
      <c r="Q802" s="111" t="s">
        <v>1097</v>
      </c>
      <c r="R802" s="111" t="s">
        <v>1100</v>
      </c>
      <c r="S802" s="97" t="s">
        <v>1101</v>
      </c>
      <c r="T802" s="102" t="s">
        <v>51</v>
      </c>
      <c r="U802" s="102" t="s">
        <v>45</v>
      </c>
      <c r="V802" s="102" t="s">
        <v>52</v>
      </c>
      <c r="W802" s="94">
        <v>106.4</v>
      </c>
      <c r="X802" s="98">
        <v>57.5</v>
      </c>
      <c r="Y802" s="94">
        <v>6750</v>
      </c>
      <c r="Z802" s="94">
        <f>W802*Y802</f>
        <v>718200</v>
      </c>
      <c r="AA802" s="89">
        <v>21</v>
      </c>
      <c r="AB802" s="89">
        <v>32</v>
      </c>
      <c r="AC802" s="94">
        <f>(Z802*(100-AB802))/100</f>
        <v>488376</v>
      </c>
      <c r="AD802" s="94">
        <f>IF(AND(AC802="",M801=""),0,IF((AC802=""),M801, IF( (M801=""),AC802,AC802+M801)))</f>
        <v>652376</v>
      </c>
      <c r="AE802" s="94">
        <f>IF( (X802=""),AD802*1,( M801+(SUM(AC802:AC802)) )*(X802/100) )</f>
        <v>375116.19999999995</v>
      </c>
      <c r="AF802" s="94">
        <v>50000000</v>
      </c>
      <c r="AG802" s="94">
        <f>IF((AF802-AE802) &gt; 1,0,IF((AF802-AE802)&lt;0,AE802-AF802,AF802-AE802))</f>
        <v>0</v>
      </c>
      <c r="AH802" s="94">
        <v>0.02</v>
      </c>
    </row>
    <row r="803" spans="1:34" s="73" customFormat="1" x14ac:dyDescent="0.55000000000000004">
      <c r="A803" s="108"/>
      <c r="B803" s="109"/>
      <c r="C803" s="102"/>
      <c r="D803" s="90"/>
      <c r="E803" s="102"/>
      <c r="F803" s="102"/>
      <c r="G803" s="102"/>
      <c r="H803" s="102"/>
      <c r="I803" s="98"/>
      <c r="J803" s="102"/>
      <c r="K803" s="94"/>
      <c r="L803" s="94" t="s">
        <v>63</v>
      </c>
      <c r="M803" s="94">
        <f>SUM(M801:M802)</f>
        <v>164000</v>
      </c>
      <c r="N803" s="102"/>
      <c r="O803" s="111"/>
      <c r="P803" s="96"/>
      <c r="Q803" s="111"/>
      <c r="R803" s="111"/>
      <c r="S803" s="97"/>
      <c r="T803" s="102"/>
      <c r="U803" s="102"/>
      <c r="V803" s="102"/>
      <c r="W803" s="94"/>
      <c r="X803" s="98"/>
      <c r="Y803" s="94"/>
      <c r="Z803" s="94"/>
      <c r="AA803" s="89"/>
      <c r="AB803" s="89"/>
      <c r="AC803" s="94"/>
      <c r="AD803" s="94">
        <f>SUM(AD801:AD802)</f>
        <v>1336645.75</v>
      </c>
      <c r="AE803" s="94">
        <f>SUM(AE801:AE802)</f>
        <v>665930.84375</v>
      </c>
      <c r="AF803" s="94"/>
      <c r="AG803" s="94">
        <f>SUM(AG801:AG802)</f>
        <v>0</v>
      </c>
      <c r="AH803" s="94"/>
    </row>
    <row r="804" spans="1:34" s="73" customFormat="1" x14ac:dyDescent="0.55000000000000004">
      <c r="A804" s="108" t="s">
        <v>1050</v>
      </c>
      <c r="B804" s="109">
        <v>405</v>
      </c>
      <c r="C804" s="102">
        <v>8523</v>
      </c>
      <c r="D804" s="90" t="s">
        <v>1102</v>
      </c>
      <c r="E804" s="102" t="s">
        <v>34</v>
      </c>
      <c r="F804" s="102">
        <v>17660</v>
      </c>
      <c r="G804" s="102">
        <v>0</v>
      </c>
      <c r="H804" s="102">
        <v>3</v>
      </c>
      <c r="I804" s="98">
        <v>41</v>
      </c>
      <c r="J804" s="102" t="s">
        <v>35</v>
      </c>
      <c r="K804" s="94">
        <f>((G804*400)+(H804*100))+I804</f>
        <v>341</v>
      </c>
      <c r="L804" s="94">
        <v>800</v>
      </c>
      <c r="M804" s="94">
        <f>K804*L804</f>
        <v>272800</v>
      </c>
      <c r="N804" s="102">
        <v>1</v>
      </c>
      <c r="O804" s="111" t="s">
        <v>1048</v>
      </c>
      <c r="P804" s="96">
        <v>3570800353129</v>
      </c>
      <c r="Q804" s="111" t="s">
        <v>1049</v>
      </c>
      <c r="R804" s="111" t="s">
        <v>1103</v>
      </c>
      <c r="S804" s="97" t="s">
        <v>1104</v>
      </c>
      <c r="T804" s="102" t="s">
        <v>51</v>
      </c>
      <c r="U804" s="102" t="s">
        <v>45</v>
      </c>
      <c r="V804" s="102" t="s">
        <v>52</v>
      </c>
      <c r="W804" s="94">
        <v>258.95999999999998</v>
      </c>
      <c r="X804" s="98">
        <v>44.91</v>
      </c>
      <c r="Y804" s="94">
        <v>6750</v>
      </c>
      <c r="Z804" s="94">
        <f>W804*Y804</f>
        <v>1747979.9999999998</v>
      </c>
      <c r="AA804" s="89">
        <v>6</v>
      </c>
      <c r="AB804" s="89">
        <v>6</v>
      </c>
      <c r="AC804" s="94">
        <f>(Z804*(100-AB804))/100</f>
        <v>1643101.1999999997</v>
      </c>
      <c r="AD804" s="94">
        <f>IF(AND(AC804="",M804=""),0,IF((AC804=""),M804, IF( (M804=""),AC804,AC804+M804)))</f>
        <v>1915901.1999999997</v>
      </c>
      <c r="AE804" s="94">
        <f>IF( (X804=""),AD804*1,( M804+(SUM(AC804:AC804)) )*(X804/100) )</f>
        <v>860431.22891999979</v>
      </c>
      <c r="AF804" s="94">
        <v>50000000</v>
      </c>
      <c r="AG804" s="94">
        <f>IF((AF804-AE804) &gt; 1,0,IF((AF804-AE804)&lt;0,AE804-AF804,AF804-AE804))</f>
        <v>0</v>
      </c>
      <c r="AH804" s="94">
        <v>0.02</v>
      </c>
    </row>
    <row r="805" spans="1:34" s="73" customFormat="1" x14ac:dyDescent="0.55000000000000004">
      <c r="A805" s="108"/>
      <c r="B805" s="109"/>
      <c r="C805" s="102"/>
      <c r="D805" s="90"/>
      <c r="E805" s="102"/>
      <c r="F805" s="102"/>
      <c r="G805" s="102"/>
      <c r="H805" s="102"/>
      <c r="I805" s="98"/>
      <c r="J805" s="102"/>
      <c r="K805" s="94"/>
      <c r="L805" s="94"/>
      <c r="M805" s="94"/>
      <c r="N805" s="102">
        <v>2</v>
      </c>
      <c r="O805" s="111" t="s">
        <v>1048</v>
      </c>
      <c r="P805" s="96">
        <v>3570800353129</v>
      </c>
      <c r="Q805" s="111" t="s">
        <v>1049</v>
      </c>
      <c r="R805" s="111" t="s">
        <v>1103</v>
      </c>
      <c r="S805" s="97" t="s">
        <v>1105</v>
      </c>
      <c r="T805" s="102" t="s">
        <v>51</v>
      </c>
      <c r="U805" s="102" t="s">
        <v>227</v>
      </c>
      <c r="V805" s="102" t="s">
        <v>52</v>
      </c>
      <c r="W805" s="94">
        <v>239.12</v>
      </c>
      <c r="X805" s="98">
        <v>41.47</v>
      </c>
      <c r="Y805" s="94">
        <v>6750</v>
      </c>
      <c r="Z805" s="94">
        <f>W805*Y805</f>
        <v>1614060</v>
      </c>
      <c r="AA805" s="89">
        <v>11</v>
      </c>
      <c r="AB805" s="89">
        <v>34</v>
      </c>
      <c r="AC805" s="94">
        <f>(Z805*(100-AB805))/100</f>
        <v>1065279.6000000001</v>
      </c>
      <c r="AD805" s="94">
        <f>IF(AND(AC805="",M804=""),0,IF((AC805=""),M804, IF( (M804=""),AC805,AC805+M804)))</f>
        <v>1338079.6000000001</v>
      </c>
      <c r="AE805" s="94">
        <f>IF( (X805=""),AD805*1,( M804+(SUM(AC805:AC805)) )*(X805/100) )</f>
        <v>554901.61012000008</v>
      </c>
      <c r="AF805" s="94">
        <v>50000000</v>
      </c>
      <c r="AG805" s="94">
        <f>IF((AF805-AE805) &gt; 1,0,IF((AF805-AE805)&lt;0,AE805-AF805,AF805-AE805))</f>
        <v>0</v>
      </c>
      <c r="AH805" s="94">
        <v>0.02</v>
      </c>
    </row>
    <row r="806" spans="1:34" s="73" customFormat="1" x14ac:dyDescent="0.55000000000000004">
      <c r="A806" s="108"/>
      <c r="B806" s="109"/>
      <c r="C806" s="102"/>
      <c r="D806" s="90"/>
      <c r="E806" s="102"/>
      <c r="F806" s="102"/>
      <c r="G806" s="102"/>
      <c r="H806" s="102"/>
      <c r="I806" s="98"/>
      <c r="J806" s="102"/>
      <c r="K806" s="94"/>
      <c r="L806" s="94"/>
      <c r="M806" s="94"/>
      <c r="N806" s="102">
        <v>3</v>
      </c>
      <c r="O806" s="111" t="s">
        <v>1048</v>
      </c>
      <c r="P806" s="96">
        <v>3570800353129</v>
      </c>
      <c r="Q806" s="111" t="s">
        <v>1049</v>
      </c>
      <c r="R806" s="111" t="s">
        <v>1103</v>
      </c>
      <c r="S806" s="97" t="s">
        <v>1106</v>
      </c>
      <c r="T806" s="102" t="s">
        <v>55</v>
      </c>
      <c r="U806" s="102" t="s">
        <v>45</v>
      </c>
      <c r="V806" s="102" t="s">
        <v>52</v>
      </c>
      <c r="W806" s="94">
        <v>78.540000000000006</v>
      </c>
      <c r="X806" s="98">
        <v>13.62</v>
      </c>
      <c r="Y806" s="94">
        <v>0</v>
      </c>
      <c r="Z806" s="94">
        <f>W806*Y806</f>
        <v>0</v>
      </c>
      <c r="AA806" s="89">
        <v>21</v>
      </c>
      <c r="AB806" s="89">
        <v>32</v>
      </c>
      <c r="AC806" s="94">
        <f>(Z806*(100-AB806))/100</f>
        <v>0</v>
      </c>
      <c r="AD806" s="94">
        <f>IF(AND(AC806="",M804=""),0,IF((AC806=""),M804, IF( (M804=""),AC806,AC806+M804)))</f>
        <v>272800</v>
      </c>
      <c r="AE806" s="94">
        <f>IF( (X806=""),AD806*1,( M804+(SUM(AC806:AC806)) )*(X806/100) )</f>
        <v>37155.359999999993</v>
      </c>
      <c r="AF806" s="94">
        <v>50000000</v>
      </c>
      <c r="AG806" s="94">
        <f>IF((AF806-AE806) &gt; 1,0,IF((AF806-AE806)&lt;0,AE806-AF806,AF806-AE806))</f>
        <v>0</v>
      </c>
      <c r="AH806" s="94">
        <v>0.02</v>
      </c>
    </row>
    <row r="807" spans="1:34" s="73" customFormat="1" x14ac:dyDescent="0.55000000000000004">
      <c r="A807" s="108"/>
      <c r="B807" s="109"/>
      <c r="C807" s="102"/>
      <c r="D807" s="90"/>
      <c r="E807" s="102"/>
      <c r="F807" s="102"/>
      <c r="G807" s="102"/>
      <c r="H807" s="102"/>
      <c r="I807" s="98"/>
      <c r="J807" s="102"/>
      <c r="K807" s="94"/>
      <c r="L807" s="94" t="s">
        <v>63</v>
      </c>
      <c r="M807" s="94">
        <f>SUM(M804:M806)</f>
        <v>272800</v>
      </c>
      <c r="N807" s="102"/>
      <c r="O807" s="111"/>
      <c r="P807" s="96"/>
      <c r="Q807" s="111"/>
      <c r="R807" s="111"/>
      <c r="S807" s="97"/>
      <c r="T807" s="102"/>
      <c r="U807" s="102"/>
      <c r="V807" s="102"/>
      <c r="W807" s="94"/>
      <c r="X807" s="98"/>
      <c r="Y807" s="94"/>
      <c r="Z807" s="94"/>
      <c r="AA807" s="89"/>
      <c r="AB807" s="89"/>
      <c r="AC807" s="94"/>
      <c r="AD807" s="94">
        <f>SUM(AD804:AD806)</f>
        <v>3526780.8</v>
      </c>
      <c r="AE807" s="94">
        <f>SUM(AE804:AE806)</f>
        <v>1452488.1990400001</v>
      </c>
      <c r="AF807" s="94"/>
      <c r="AG807" s="94">
        <f>SUM(AG804:AG806)</f>
        <v>0</v>
      </c>
      <c r="AH807" s="94"/>
    </row>
    <row r="808" spans="1:34" s="73" customFormat="1" x14ac:dyDescent="0.55000000000000004">
      <c r="A808" s="108" t="s">
        <v>1079</v>
      </c>
      <c r="B808" s="109">
        <v>406</v>
      </c>
      <c r="C808" s="102">
        <v>9240</v>
      </c>
      <c r="D808" s="90" t="s">
        <v>1107</v>
      </c>
      <c r="E808" s="102" t="s">
        <v>34</v>
      </c>
      <c r="F808" s="102">
        <v>18350</v>
      </c>
      <c r="G808" s="102">
        <v>3</v>
      </c>
      <c r="H808" s="102">
        <v>3</v>
      </c>
      <c r="I808" s="98">
        <v>98</v>
      </c>
      <c r="J808" s="102" t="s">
        <v>35</v>
      </c>
      <c r="K808" s="94">
        <f>((G808*400)+(H808*100))+I808</f>
        <v>1598</v>
      </c>
      <c r="L808" s="94">
        <v>400</v>
      </c>
      <c r="M808" s="94">
        <f>K808*L808</f>
        <v>639200</v>
      </c>
      <c r="N808" s="102">
        <v>1</v>
      </c>
      <c r="O808" s="111" t="s">
        <v>1077</v>
      </c>
      <c r="P808" s="96">
        <v>3570800350936</v>
      </c>
      <c r="Q808" s="111" t="s">
        <v>1078</v>
      </c>
      <c r="R808" s="111" t="s">
        <v>1081</v>
      </c>
      <c r="S808" s="97" t="s">
        <v>1108</v>
      </c>
      <c r="T808" s="102" t="s">
        <v>51</v>
      </c>
      <c r="U808" s="102" t="s">
        <v>45</v>
      </c>
      <c r="V808" s="102" t="s">
        <v>52</v>
      </c>
      <c r="W808" s="94">
        <v>463.64</v>
      </c>
      <c r="X808" s="98">
        <v>66.83</v>
      </c>
      <c r="Y808" s="94">
        <v>6750</v>
      </c>
      <c r="Z808" s="94">
        <f>W808*Y808</f>
        <v>3129570</v>
      </c>
      <c r="AA808" s="89">
        <v>6</v>
      </c>
      <c r="AB808" s="89">
        <v>6</v>
      </c>
      <c r="AC808" s="94">
        <f>(Z808*(100-AB808))/100</f>
        <v>2941795.8</v>
      </c>
      <c r="AD808" s="94">
        <f>IF(AND(AC808="",M808=""),0,IF((AC808=""),M808, IF( (M808=""),AC808,AC808+M808)))</f>
        <v>3580995.8</v>
      </c>
      <c r="AE808" s="94">
        <f>IF( (X808=""),AD808*1,( M808+(SUM(AC808:AC808)) )*(X808/100) )</f>
        <v>2393179.4931399999</v>
      </c>
      <c r="AF808" s="94">
        <v>50000000</v>
      </c>
      <c r="AG808" s="94">
        <f>IF((AF808-AE808) &gt; 1,0,IF((AF808-AE808)&lt;0,AE808-AF808,AF808-AE808))</f>
        <v>0</v>
      </c>
      <c r="AH808" s="94">
        <v>0.02</v>
      </c>
    </row>
    <row r="809" spans="1:34" s="73" customFormat="1" x14ac:dyDescent="0.55000000000000004">
      <c r="A809" s="108"/>
      <c r="B809" s="109"/>
      <c r="C809" s="102"/>
      <c r="D809" s="90"/>
      <c r="E809" s="102"/>
      <c r="F809" s="102"/>
      <c r="G809" s="102"/>
      <c r="H809" s="102"/>
      <c r="I809" s="98"/>
      <c r="J809" s="102"/>
      <c r="K809" s="94"/>
      <c r="L809" s="94"/>
      <c r="M809" s="94"/>
      <c r="N809" s="102">
        <v>2</v>
      </c>
      <c r="O809" s="111" t="s">
        <v>1077</v>
      </c>
      <c r="P809" s="96">
        <v>3570800350936</v>
      </c>
      <c r="Q809" s="111" t="s">
        <v>1078</v>
      </c>
      <c r="R809" s="111" t="s">
        <v>1081</v>
      </c>
      <c r="S809" s="97" t="s">
        <v>1109</v>
      </c>
      <c r="T809" s="102" t="s">
        <v>343</v>
      </c>
      <c r="U809" s="102" t="s">
        <v>45</v>
      </c>
      <c r="V809" s="102" t="s">
        <v>52</v>
      </c>
      <c r="W809" s="94">
        <v>40.590000000000003</v>
      </c>
      <c r="X809" s="98">
        <v>5.85</v>
      </c>
      <c r="Y809" s="94">
        <v>5600</v>
      </c>
      <c r="Z809" s="94">
        <f>W809*Y809</f>
        <v>227304.00000000003</v>
      </c>
      <c r="AA809" s="89">
        <v>6</v>
      </c>
      <c r="AB809" s="89">
        <v>6</v>
      </c>
      <c r="AC809" s="94">
        <f>(Z809*(100-AB809))/100</f>
        <v>213665.76000000004</v>
      </c>
      <c r="AD809" s="94">
        <f>IF(AND(AC809="",M808=""),0,IF((AC809=""),M808, IF( (M808=""),AC809,AC809+M808)))</f>
        <v>852865.76</v>
      </c>
      <c r="AE809" s="94">
        <f>IF( (X809=""),AD809*1,( M808+(SUM(AC809:AC809)) )*(X809/100) )</f>
        <v>49892.646959999998</v>
      </c>
      <c r="AF809" s="94">
        <v>50000000</v>
      </c>
      <c r="AG809" s="94">
        <f>IF((AF809-AE809) &gt; 1,0,IF((AF809-AE809)&lt;0,AE809-AF809,AF809-AE809))</f>
        <v>0</v>
      </c>
      <c r="AH809" s="94">
        <v>0.02</v>
      </c>
    </row>
    <row r="810" spans="1:34" s="73" customFormat="1" x14ac:dyDescent="0.55000000000000004">
      <c r="A810" s="108"/>
      <c r="B810" s="109"/>
      <c r="C810" s="102"/>
      <c r="D810" s="90"/>
      <c r="E810" s="102"/>
      <c r="F810" s="102"/>
      <c r="G810" s="102"/>
      <c r="H810" s="102"/>
      <c r="I810" s="98"/>
      <c r="J810" s="102"/>
      <c r="K810" s="94"/>
      <c r="L810" s="94"/>
      <c r="M810" s="94"/>
      <c r="N810" s="102">
        <v>3</v>
      </c>
      <c r="O810" s="111" t="s">
        <v>1077</v>
      </c>
      <c r="P810" s="96">
        <v>3570800350936</v>
      </c>
      <c r="Q810" s="111" t="s">
        <v>1078</v>
      </c>
      <c r="R810" s="111" t="s">
        <v>1081</v>
      </c>
      <c r="S810" s="97" t="s">
        <v>1110</v>
      </c>
      <c r="T810" s="102" t="s">
        <v>73</v>
      </c>
      <c r="U810" s="102" t="s">
        <v>45</v>
      </c>
      <c r="V810" s="102" t="s">
        <v>52</v>
      </c>
      <c r="W810" s="94">
        <v>189.55</v>
      </c>
      <c r="X810" s="98">
        <v>27.32</v>
      </c>
      <c r="Y810" s="94">
        <v>5600</v>
      </c>
      <c r="Z810" s="94">
        <f>W810*Y810</f>
        <v>1061480</v>
      </c>
      <c r="AA810" s="89">
        <v>6</v>
      </c>
      <c r="AB810" s="89">
        <v>6</v>
      </c>
      <c r="AC810" s="94">
        <f>(Z810*(100-AB810))/100</f>
        <v>997791.2</v>
      </c>
      <c r="AD810" s="94">
        <f>IF(AND(AC810="",M808=""),0,IF((AC810=""),M808, IF( (M808=""),AC810,AC810+M808)))</f>
        <v>1636991.2</v>
      </c>
      <c r="AE810" s="94">
        <f>IF( (X810=""),AD810*1,( M808+(SUM(AC810:AC810)) )*(X810/100) )</f>
        <v>447225.99583999999</v>
      </c>
      <c r="AF810" s="94">
        <v>50000000</v>
      </c>
      <c r="AG810" s="94">
        <f>IF((AF810-AE810) &gt; 1,0,IF((AF810-AE810)&lt;0,AE810-AF810,AF810-AE810))</f>
        <v>0</v>
      </c>
      <c r="AH810" s="94">
        <v>0.02</v>
      </c>
    </row>
    <row r="811" spans="1:34" s="73" customFormat="1" x14ac:dyDescent="0.55000000000000004">
      <c r="A811" s="108"/>
      <c r="B811" s="109"/>
      <c r="C811" s="102"/>
      <c r="D811" s="90"/>
      <c r="E811" s="102"/>
      <c r="F811" s="102"/>
      <c r="G811" s="102"/>
      <c r="H811" s="102"/>
      <c r="I811" s="98"/>
      <c r="J811" s="102"/>
      <c r="K811" s="94"/>
      <c r="L811" s="94" t="s">
        <v>63</v>
      </c>
      <c r="M811" s="94">
        <f>SUM(M808:M810)</f>
        <v>639200</v>
      </c>
      <c r="N811" s="102"/>
      <c r="O811" s="111"/>
      <c r="P811" s="96"/>
      <c r="Q811" s="111"/>
      <c r="R811" s="111"/>
      <c r="S811" s="97"/>
      <c r="T811" s="102"/>
      <c r="U811" s="102"/>
      <c r="V811" s="102"/>
      <c r="W811" s="94"/>
      <c r="X811" s="98"/>
      <c r="Y811" s="94"/>
      <c r="Z811" s="94"/>
      <c r="AA811" s="89"/>
      <c r="AB811" s="89"/>
      <c r="AC811" s="94"/>
      <c r="AD811" s="94">
        <f>SUM(AD808:AD810)</f>
        <v>6070852.7599999998</v>
      </c>
      <c r="AE811" s="94">
        <f>SUM(AE808:AE810)</f>
        <v>2890298.1359399999</v>
      </c>
      <c r="AF811" s="94"/>
      <c r="AG811" s="94">
        <f>SUM(AG808:AG810)</f>
        <v>0</v>
      </c>
      <c r="AH811" s="94"/>
    </row>
    <row r="812" spans="1:34" s="74" customFormat="1" x14ac:dyDescent="0.55000000000000004">
      <c r="A812" s="108" t="s">
        <v>1034</v>
      </c>
      <c r="B812" s="109">
        <v>391</v>
      </c>
      <c r="C812" s="102">
        <v>5568</v>
      </c>
      <c r="D812" s="90" t="s">
        <v>1035</v>
      </c>
      <c r="E812" s="102" t="s">
        <v>34</v>
      </c>
      <c r="F812" s="102">
        <v>2316</v>
      </c>
      <c r="G812" s="102">
        <v>0</v>
      </c>
      <c r="H812" s="102">
        <v>1</v>
      </c>
      <c r="I812" s="98">
        <v>53</v>
      </c>
      <c r="J812" s="102" t="s">
        <v>35</v>
      </c>
      <c r="K812" s="94">
        <f>((G812*400)+(H812*100))+I812</f>
        <v>153</v>
      </c>
      <c r="L812" s="94">
        <v>2425</v>
      </c>
      <c r="M812" s="94">
        <f>K812*L812</f>
        <v>371025</v>
      </c>
      <c r="N812" s="102">
        <v>1</v>
      </c>
      <c r="O812" s="111" t="s">
        <v>1032</v>
      </c>
      <c r="P812" s="96">
        <v>3570800006739</v>
      </c>
      <c r="Q812" s="111" t="s">
        <v>1033</v>
      </c>
      <c r="R812" s="111" t="s">
        <v>1036</v>
      </c>
      <c r="S812" s="97" t="s">
        <v>1037</v>
      </c>
      <c r="T812" s="102" t="s">
        <v>51</v>
      </c>
      <c r="U812" s="102" t="s">
        <v>227</v>
      </c>
      <c r="V812" s="102" t="s">
        <v>52</v>
      </c>
      <c r="W812" s="94">
        <v>234.36</v>
      </c>
      <c r="X812" s="98">
        <v>81.099999999999994</v>
      </c>
      <c r="Y812" s="94">
        <v>6750</v>
      </c>
      <c r="Z812" s="94">
        <f>W812*Y812</f>
        <v>1581930</v>
      </c>
      <c r="AA812" s="89">
        <v>11</v>
      </c>
      <c r="AB812" s="89">
        <v>34</v>
      </c>
      <c r="AC812" s="94">
        <f>(Z812*(100-AB812))/100</f>
        <v>1044073.8</v>
      </c>
      <c r="AD812" s="94">
        <f>IF(AND(AC812="",M812=""),0,IF((AC812=""),M812, IF( (M812=""),AC812,AC812+M812)))</f>
        <v>1415098.8</v>
      </c>
      <c r="AE812" s="94">
        <f>IF( (X812=""),AD812*1,( M812+(SUM(AC812:AC812)) )*(X812/100) )</f>
        <v>1147645.1268</v>
      </c>
      <c r="AF812" s="94">
        <v>50000000</v>
      </c>
      <c r="AG812" s="94">
        <f t="shared" ref="AG812:AG818" si="104">IF((AF812-AE812) &gt; 1,0,IF((AF812-AE812)&lt;0,AE812-AF812,AF812-AE812))</f>
        <v>0</v>
      </c>
      <c r="AH812" s="94">
        <v>0.02</v>
      </c>
    </row>
    <row r="813" spans="1:34" s="74" customFormat="1" x14ac:dyDescent="0.55000000000000004">
      <c r="A813" s="108"/>
      <c r="B813" s="109"/>
      <c r="C813" s="102"/>
      <c r="D813" s="90"/>
      <c r="E813" s="102"/>
      <c r="F813" s="102"/>
      <c r="G813" s="102"/>
      <c r="H813" s="102"/>
      <c r="I813" s="98"/>
      <c r="J813" s="102"/>
      <c r="K813" s="94"/>
      <c r="L813" s="94"/>
      <c r="M813" s="94"/>
      <c r="N813" s="102">
        <v>2</v>
      </c>
      <c r="O813" s="111" t="s">
        <v>1032</v>
      </c>
      <c r="P813" s="96">
        <v>3570800006739</v>
      </c>
      <c r="Q813" s="111" t="s">
        <v>1033</v>
      </c>
      <c r="R813" s="111" t="s">
        <v>1036</v>
      </c>
      <c r="S813" s="97" t="s">
        <v>1038</v>
      </c>
      <c r="T813" s="102" t="s">
        <v>55</v>
      </c>
      <c r="U813" s="102" t="s">
        <v>45</v>
      </c>
      <c r="V813" s="102" t="s">
        <v>52</v>
      </c>
      <c r="W813" s="94">
        <v>20.8</v>
      </c>
      <c r="X813" s="98">
        <v>7.2</v>
      </c>
      <c r="Y813" s="94">
        <v>0</v>
      </c>
      <c r="Z813" s="94">
        <f>W813*Y813</f>
        <v>0</v>
      </c>
      <c r="AA813" s="89">
        <v>6</v>
      </c>
      <c r="AB813" s="89">
        <v>6</v>
      </c>
      <c r="AC813" s="94">
        <f>(Z813*(100-AB813))/100</f>
        <v>0</v>
      </c>
      <c r="AD813" s="94">
        <f>IF(AND(AC813="",M812=""),0,IF((AC813=""),M812, IF( (M812=""),AC813,AC813+M812)))</f>
        <v>371025</v>
      </c>
      <c r="AE813" s="94">
        <f>IF( (X813=""),AD813*1,( M812+(SUM(AC813:AC813)) )*(X813/100) )</f>
        <v>26713.800000000003</v>
      </c>
      <c r="AF813" s="94">
        <v>50000000</v>
      </c>
      <c r="AG813" s="94">
        <f t="shared" si="104"/>
        <v>0</v>
      </c>
      <c r="AH813" s="94">
        <v>0.02</v>
      </c>
    </row>
    <row r="814" spans="1:34" s="74" customFormat="1" x14ac:dyDescent="0.55000000000000004">
      <c r="A814" s="108"/>
      <c r="B814" s="109"/>
      <c r="C814" s="102"/>
      <c r="D814" s="90"/>
      <c r="E814" s="102"/>
      <c r="F814" s="102"/>
      <c r="G814" s="102"/>
      <c r="H814" s="102"/>
      <c r="I814" s="98"/>
      <c r="J814" s="102"/>
      <c r="K814" s="94"/>
      <c r="L814" s="94"/>
      <c r="M814" s="94"/>
      <c r="N814" s="102">
        <v>3</v>
      </c>
      <c r="O814" s="111" t="s">
        <v>1032</v>
      </c>
      <c r="P814" s="96">
        <v>3570800006739</v>
      </c>
      <c r="Q814" s="111" t="s">
        <v>1033</v>
      </c>
      <c r="R814" s="111" t="s">
        <v>1036</v>
      </c>
      <c r="S814" s="97" t="s">
        <v>1039</v>
      </c>
      <c r="T814" s="102" t="s">
        <v>343</v>
      </c>
      <c r="U814" s="102" t="s">
        <v>45</v>
      </c>
      <c r="V814" s="102" t="s">
        <v>52</v>
      </c>
      <c r="W814" s="94">
        <v>25</v>
      </c>
      <c r="X814" s="98">
        <v>8.65</v>
      </c>
      <c r="Y814" s="94">
        <v>5600</v>
      </c>
      <c r="Z814" s="94">
        <f>W814*Y814</f>
        <v>140000</v>
      </c>
      <c r="AA814" s="89">
        <v>6</v>
      </c>
      <c r="AB814" s="89">
        <v>6</v>
      </c>
      <c r="AC814" s="94">
        <f>(Z814*(100-AB814))/100</f>
        <v>131600</v>
      </c>
      <c r="AD814" s="94">
        <f>IF(AND(AC814="",M812=""),0,IF((AC814=""),M812, IF( (M812=""),AC814,AC814+M812)))</f>
        <v>502625</v>
      </c>
      <c r="AE814" s="94">
        <f>IF( (X814=""),AD814*1,( M812+(SUM(AC814:AC814)) )*(X814/100) )</f>
        <v>43477.062500000007</v>
      </c>
      <c r="AF814" s="94">
        <v>50000000</v>
      </c>
      <c r="AG814" s="94">
        <f t="shared" si="104"/>
        <v>0</v>
      </c>
      <c r="AH814" s="94">
        <v>0.02</v>
      </c>
    </row>
    <row r="815" spans="1:34" s="74" customFormat="1" x14ac:dyDescent="0.55000000000000004">
      <c r="A815" s="108"/>
      <c r="B815" s="109"/>
      <c r="C815" s="102"/>
      <c r="D815" s="90"/>
      <c r="E815" s="102"/>
      <c r="F815" s="102"/>
      <c r="G815" s="102"/>
      <c r="H815" s="102"/>
      <c r="I815" s="98"/>
      <c r="J815" s="102"/>
      <c r="K815" s="94"/>
      <c r="L815" s="94"/>
      <c r="M815" s="94"/>
      <c r="N815" s="102">
        <v>4</v>
      </c>
      <c r="O815" s="111" t="s">
        <v>1032</v>
      </c>
      <c r="P815" s="96">
        <v>3570800006739</v>
      </c>
      <c r="Q815" s="111" t="s">
        <v>1033</v>
      </c>
      <c r="R815" s="111" t="s">
        <v>1036</v>
      </c>
      <c r="S815" s="97" t="s">
        <v>1040</v>
      </c>
      <c r="T815" s="102" t="s">
        <v>51</v>
      </c>
      <c r="U815" s="102" t="s">
        <v>74</v>
      </c>
      <c r="V815" s="102" t="s">
        <v>52</v>
      </c>
      <c r="W815" s="94">
        <v>8.8000000000000007</v>
      </c>
      <c r="X815" s="98">
        <v>3.05</v>
      </c>
      <c r="Y815" s="94">
        <v>6750</v>
      </c>
      <c r="Z815" s="94">
        <f>W815*Y815</f>
        <v>59400.000000000007</v>
      </c>
      <c r="AA815" s="89">
        <v>21</v>
      </c>
      <c r="AB815" s="89">
        <v>93</v>
      </c>
      <c r="AC815" s="94">
        <f>(Z815*(100-AB815))/100</f>
        <v>4158.0000000000009</v>
      </c>
      <c r="AD815" s="94">
        <f>IF(AND(AC815="",M812=""),0,IF((AC815=""),M812, IF( (M812=""),AC815,AC815+M812)))</f>
        <v>375183</v>
      </c>
      <c r="AE815" s="94">
        <f>IF( (X815=""),AD815*1,( M812+(SUM(AC815:AC815)) )*(X815/100) )</f>
        <v>11443.0815</v>
      </c>
      <c r="AF815" s="94">
        <v>50000000</v>
      </c>
      <c r="AG815" s="94">
        <f t="shared" si="104"/>
        <v>0</v>
      </c>
      <c r="AH815" s="94">
        <v>0.02</v>
      </c>
    </row>
    <row r="816" spans="1:34" s="73" customFormat="1" x14ac:dyDescent="0.55000000000000004">
      <c r="A816" s="108" t="s">
        <v>1034</v>
      </c>
      <c r="B816" s="109">
        <v>407</v>
      </c>
      <c r="C816" s="102">
        <v>5093</v>
      </c>
      <c r="D816" s="90" t="s">
        <v>1111</v>
      </c>
      <c r="E816" s="102" t="s">
        <v>34</v>
      </c>
      <c r="F816" s="102">
        <v>19991</v>
      </c>
      <c r="G816" s="102">
        <v>0</v>
      </c>
      <c r="H816" s="102">
        <v>3</v>
      </c>
      <c r="I816" s="98">
        <v>63.7</v>
      </c>
      <c r="J816" s="102" t="s">
        <v>38</v>
      </c>
      <c r="K816" s="94">
        <f>((G816*400)+(H816*100))+I816</f>
        <v>363.7</v>
      </c>
      <c r="L816" s="94">
        <v>625</v>
      </c>
      <c r="M816" s="94">
        <f>K816*L816</f>
        <v>227312.5</v>
      </c>
      <c r="N816" s="102"/>
      <c r="O816" s="111"/>
      <c r="P816" s="96"/>
      <c r="Q816" s="111"/>
      <c r="R816" s="111"/>
      <c r="S816" s="97"/>
      <c r="T816" s="102"/>
      <c r="U816" s="102"/>
      <c r="V816" s="102"/>
      <c r="W816" s="94"/>
      <c r="X816" s="98"/>
      <c r="Y816" s="94"/>
      <c r="Z816" s="94"/>
      <c r="AA816" s="89"/>
      <c r="AB816" s="89"/>
      <c r="AC816" s="94"/>
      <c r="AD816" s="94">
        <f>IF(AND(AC816="",M816=""),0,IF((AC816=""),M816,IF((M816=""),AC816,AC816+M816)))</f>
        <v>227312.5</v>
      </c>
      <c r="AE816" s="94">
        <f>IF( (X816=""),AD816*1,AD816*(X816/100) )</f>
        <v>227312.5</v>
      </c>
      <c r="AF816" s="94">
        <v>50000000</v>
      </c>
      <c r="AG816" s="94">
        <f t="shared" si="104"/>
        <v>0</v>
      </c>
      <c r="AH816" s="94">
        <v>0.01</v>
      </c>
    </row>
    <row r="817" spans="1:34" s="73" customFormat="1" x14ac:dyDescent="0.55000000000000004">
      <c r="A817" s="108"/>
      <c r="B817" s="109">
        <v>408</v>
      </c>
      <c r="C817" s="102">
        <v>5092</v>
      </c>
      <c r="D817" s="90" t="s">
        <v>1112</v>
      </c>
      <c r="E817" s="102" t="s">
        <v>34</v>
      </c>
      <c r="F817" s="102">
        <v>19992</v>
      </c>
      <c r="G817" s="102">
        <v>0</v>
      </c>
      <c r="H817" s="102">
        <v>2</v>
      </c>
      <c r="I817" s="98">
        <v>4</v>
      </c>
      <c r="J817" s="102" t="s">
        <v>38</v>
      </c>
      <c r="K817" s="94">
        <f>((G817*400)+(H817*100))+I817</f>
        <v>204</v>
      </c>
      <c r="L817" s="94">
        <v>625</v>
      </c>
      <c r="M817" s="94">
        <f>K817*L817</f>
        <v>127500</v>
      </c>
      <c r="N817" s="102"/>
      <c r="O817" s="111"/>
      <c r="P817" s="96"/>
      <c r="Q817" s="111"/>
      <c r="R817" s="111"/>
      <c r="S817" s="97"/>
      <c r="T817" s="102"/>
      <c r="U817" s="102"/>
      <c r="V817" s="102"/>
      <c r="W817" s="94"/>
      <c r="X817" s="98"/>
      <c r="Y817" s="94"/>
      <c r="Z817" s="94"/>
      <c r="AA817" s="89"/>
      <c r="AB817" s="89"/>
      <c r="AC817" s="94"/>
      <c r="AD817" s="94">
        <f>IF(AND(AC817="",M817=""),0,IF((AC817=""),M817,IF((M817=""),AC817,AC817+M817)))</f>
        <v>127500</v>
      </c>
      <c r="AE817" s="94">
        <f>IF( (X817=""),AD817*1,AD817*(X817/100) )</f>
        <v>127500</v>
      </c>
      <c r="AF817" s="94">
        <v>50000000</v>
      </c>
      <c r="AG817" s="94">
        <f t="shared" si="104"/>
        <v>0</v>
      </c>
      <c r="AH817" s="94">
        <v>0.01</v>
      </c>
    </row>
    <row r="818" spans="1:34" s="74" customFormat="1" x14ac:dyDescent="0.55000000000000004">
      <c r="A818" s="108" t="s">
        <v>1034</v>
      </c>
      <c r="B818" s="109">
        <v>409</v>
      </c>
      <c r="C818" s="102">
        <v>5068</v>
      </c>
      <c r="D818" s="90" t="s">
        <v>1090</v>
      </c>
      <c r="E818" s="102" t="s">
        <v>34</v>
      </c>
      <c r="F818" s="102">
        <v>12295</v>
      </c>
      <c r="G818" s="102">
        <v>0</v>
      </c>
      <c r="H818" s="102">
        <v>2</v>
      </c>
      <c r="I818" s="98">
        <v>90</v>
      </c>
      <c r="J818" s="102" t="s">
        <v>38</v>
      </c>
      <c r="K818" s="94">
        <f>((G818*400)+(H818*100))+I818</f>
        <v>290</v>
      </c>
      <c r="L818" s="94">
        <v>625</v>
      </c>
      <c r="M818" s="94">
        <f>K818*L818</f>
        <v>181250</v>
      </c>
      <c r="N818" s="102"/>
      <c r="O818" s="111"/>
      <c r="P818" s="96"/>
      <c r="Q818" s="111"/>
      <c r="R818" s="111"/>
      <c r="S818" s="97"/>
      <c r="T818" s="102"/>
      <c r="U818" s="102"/>
      <c r="V818" s="102"/>
      <c r="W818" s="94"/>
      <c r="X818" s="98"/>
      <c r="Y818" s="94"/>
      <c r="Z818" s="94"/>
      <c r="AA818" s="89"/>
      <c r="AB818" s="89"/>
      <c r="AC818" s="94"/>
      <c r="AD818" s="94">
        <f>IF(AND(AC818="",M818=""),0,IF((AC818=""),M818,IF((M818=""),AC818,AC818+M818)))</f>
        <v>181250</v>
      </c>
      <c r="AE818" s="94">
        <f>IF( (X818=""),AD818*1,AD818*(X818/100) )</f>
        <v>181250</v>
      </c>
      <c r="AF818" s="94">
        <v>50000000</v>
      </c>
      <c r="AG818" s="94">
        <f t="shared" si="104"/>
        <v>0</v>
      </c>
      <c r="AH818" s="94">
        <v>0.01</v>
      </c>
    </row>
    <row r="819" spans="1:34" s="73" customFormat="1" x14ac:dyDescent="0.55000000000000004">
      <c r="A819" s="108"/>
      <c r="B819" s="109"/>
      <c r="C819" s="102"/>
      <c r="D819" s="90"/>
      <c r="E819" s="102"/>
      <c r="F819" s="102"/>
      <c r="G819" s="102"/>
      <c r="H819" s="102"/>
      <c r="I819" s="98"/>
      <c r="J819" s="102"/>
      <c r="K819" s="94"/>
      <c r="L819" s="94" t="s">
        <v>63</v>
      </c>
      <c r="M819" s="94">
        <f>SUM(M812:M818)</f>
        <v>907087.5</v>
      </c>
      <c r="N819" s="102"/>
      <c r="O819" s="111"/>
      <c r="P819" s="96"/>
      <c r="Q819" s="111"/>
      <c r="R819" s="111"/>
      <c r="S819" s="97"/>
      <c r="T819" s="102"/>
      <c r="U819" s="102"/>
      <c r="V819" s="102"/>
      <c r="W819" s="94"/>
      <c r="X819" s="98"/>
      <c r="Y819" s="94"/>
      <c r="Z819" s="94"/>
      <c r="AA819" s="89"/>
      <c r="AB819" s="89"/>
      <c r="AC819" s="94"/>
      <c r="AD819" s="94">
        <f>SUM(AD812:AD818)</f>
        <v>3199994.3</v>
      </c>
      <c r="AE819" s="94">
        <f>SUM(AE812:AE818)</f>
        <v>1765341.5708000001</v>
      </c>
      <c r="AF819" s="94"/>
      <c r="AG819" s="94">
        <f>SUM(AG812:AG818)</f>
        <v>0</v>
      </c>
      <c r="AH819" s="94"/>
    </row>
    <row r="820" spans="1:34" s="73" customFormat="1" x14ac:dyDescent="0.55000000000000004">
      <c r="A820" s="108" t="s">
        <v>1050</v>
      </c>
      <c r="B820" s="109">
        <v>410</v>
      </c>
      <c r="C820" s="102">
        <v>9132</v>
      </c>
      <c r="D820" s="90" t="s">
        <v>1113</v>
      </c>
      <c r="E820" s="102" t="s">
        <v>34</v>
      </c>
      <c r="F820" s="102">
        <v>20455</v>
      </c>
      <c r="G820" s="102">
        <v>2</v>
      </c>
      <c r="H820" s="102">
        <v>0</v>
      </c>
      <c r="I820" s="98">
        <v>80</v>
      </c>
      <c r="J820" s="102" t="s">
        <v>38</v>
      </c>
      <c r="K820" s="94">
        <f>((G820*400)+(H820*100))+I820</f>
        <v>880</v>
      </c>
      <c r="L820" s="94">
        <v>325</v>
      </c>
      <c r="M820" s="94">
        <f>K820*L820</f>
        <v>286000</v>
      </c>
      <c r="N820" s="102"/>
      <c r="O820" s="111"/>
      <c r="P820" s="96"/>
      <c r="Q820" s="111"/>
      <c r="R820" s="111"/>
      <c r="S820" s="97"/>
      <c r="T820" s="102"/>
      <c r="U820" s="102"/>
      <c r="V820" s="102"/>
      <c r="W820" s="94"/>
      <c r="X820" s="98"/>
      <c r="Y820" s="94"/>
      <c r="Z820" s="94"/>
      <c r="AA820" s="89"/>
      <c r="AB820" s="89"/>
      <c r="AC820" s="94"/>
      <c r="AD820" s="94">
        <f>IF(AND(AC820="",M820=""),0,IF((AC820=""),M820,IF((M820=""),AC820,AC820+M820)))</f>
        <v>286000</v>
      </c>
      <c r="AE820" s="94">
        <f>IF( (X820=""),AD820*1,AD820*(X820/100) )</f>
        <v>286000</v>
      </c>
      <c r="AF820" s="94">
        <v>50000000</v>
      </c>
      <c r="AG820" s="94">
        <f>IF((AF820-AE820) &gt; 1,0,IF((AF820-AE820)&lt;0,AE820-AF820,AF820-AE820))</f>
        <v>0</v>
      </c>
      <c r="AH820" s="94">
        <v>0.01</v>
      </c>
    </row>
    <row r="821" spans="1:34" s="73" customFormat="1" x14ac:dyDescent="0.55000000000000004">
      <c r="A821" s="108"/>
      <c r="B821" s="109"/>
      <c r="C821" s="102"/>
      <c r="D821" s="90"/>
      <c r="E821" s="102"/>
      <c r="F821" s="102"/>
      <c r="G821" s="102"/>
      <c r="H821" s="102"/>
      <c r="I821" s="98"/>
      <c r="J821" s="102"/>
      <c r="K821" s="94"/>
      <c r="L821" s="94" t="s">
        <v>63</v>
      </c>
      <c r="M821" s="94">
        <f>SUM(M820:M820)</f>
        <v>286000</v>
      </c>
      <c r="N821" s="102"/>
      <c r="O821" s="111"/>
      <c r="P821" s="96"/>
      <c r="Q821" s="111"/>
      <c r="R821" s="111"/>
      <c r="S821" s="97"/>
      <c r="T821" s="102"/>
      <c r="U821" s="102"/>
      <c r="V821" s="102"/>
      <c r="W821" s="94"/>
      <c r="X821" s="98"/>
      <c r="Y821" s="94"/>
      <c r="Z821" s="94"/>
      <c r="AA821" s="89"/>
      <c r="AB821" s="89"/>
      <c r="AC821" s="94"/>
      <c r="AD821" s="94">
        <f>SUM(AD820:AD820)</f>
        <v>286000</v>
      </c>
      <c r="AE821" s="94">
        <f>SUM(AE820:AE820)</f>
        <v>286000</v>
      </c>
      <c r="AF821" s="94"/>
      <c r="AG821" s="94">
        <f>SUM(AG820:AG820)</f>
        <v>0</v>
      </c>
      <c r="AH821" s="94"/>
    </row>
    <row r="822" spans="1:34" s="73" customFormat="1" x14ac:dyDescent="0.55000000000000004">
      <c r="A822" s="108" t="s">
        <v>1114</v>
      </c>
      <c r="B822" s="109">
        <v>411</v>
      </c>
      <c r="C822" s="102">
        <v>8936</v>
      </c>
      <c r="D822" s="90" t="s">
        <v>1115</v>
      </c>
      <c r="E822" s="102" t="s">
        <v>34</v>
      </c>
      <c r="F822" s="102">
        <v>22461</v>
      </c>
      <c r="G822" s="102">
        <v>3</v>
      </c>
      <c r="H822" s="102">
        <v>2</v>
      </c>
      <c r="I822" s="98">
        <v>7</v>
      </c>
      <c r="J822" s="102" t="s">
        <v>38</v>
      </c>
      <c r="K822" s="94">
        <f>((G822*400)+(H822*100))+I822</f>
        <v>1407</v>
      </c>
      <c r="L822" s="94">
        <v>400</v>
      </c>
      <c r="M822" s="94">
        <f>K822*L822</f>
        <v>562800</v>
      </c>
      <c r="N822" s="102"/>
      <c r="O822" s="111"/>
      <c r="P822" s="96"/>
      <c r="Q822" s="111"/>
      <c r="R822" s="111"/>
      <c r="S822" s="97"/>
      <c r="T822" s="102"/>
      <c r="U822" s="102"/>
      <c r="V822" s="102"/>
      <c r="W822" s="94"/>
      <c r="X822" s="98"/>
      <c r="Y822" s="94"/>
      <c r="Z822" s="94"/>
      <c r="AA822" s="89"/>
      <c r="AB822" s="89"/>
      <c r="AC822" s="94"/>
      <c r="AD822" s="94">
        <f>IF(AND(AC822="",M822=""),0,IF((AC822=""),M822,IF((M822=""),AC822,AC822+M822)))</f>
        <v>562800</v>
      </c>
      <c r="AE822" s="94">
        <f>IF( (X822=""),AD822*1,AD822*(X822/100) )</f>
        <v>562800</v>
      </c>
      <c r="AF822" s="94">
        <v>50000000</v>
      </c>
      <c r="AG822" s="94">
        <f>IF((AF822-AE822) &gt; 1,0,IF((AF822-AE822)&lt;0,AE822-AF822,AF822-AE822))</f>
        <v>0</v>
      </c>
      <c r="AH822" s="94">
        <v>0.01</v>
      </c>
    </row>
    <row r="823" spans="1:34" s="73" customFormat="1" x14ac:dyDescent="0.55000000000000004">
      <c r="A823" s="108"/>
      <c r="B823" s="109"/>
      <c r="C823" s="102"/>
      <c r="D823" s="90"/>
      <c r="E823" s="102"/>
      <c r="F823" s="102"/>
      <c r="G823" s="102"/>
      <c r="H823" s="102"/>
      <c r="I823" s="98"/>
      <c r="J823" s="102"/>
      <c r="K823" s="94"/>
      <c r="L823" s="94" t="s">
        <v>63</v>
      </c>
      <c r="M823" s="94">
        <f>SUM(M822:M822)</f>
        <v>562800</v>
      </c>
      <c r="N823" s="102"/>
      <c r="O823" s="111"/>
      <c r="P823" s="96"/>
      <c r="Q823" s="111"/>
      <c r="R823" s="111"/>
      <c r="S823" s="97"/>
      <c r="T823" s="102"/>
      <c r="U823" s="102"/>
      <c r="V823" s="102"/>
      <c r="W823" s="94"/>
      <c r="X823" s="98"/>
      <c r="Y823" s="94"/>
      <c r="Z823" s="94"/>
      <c r="AA823" s="89"/>
      <c r="AB823" s="89"/>
      <c r="AC823" s="94"/>
      <c r="AD823" s="94">
        <f>SUM(AD822:AD822)</f>
        <v>562800</v>
      </c>
      <c r="AE823" s="94">
        <f>SUM(AE822:AE822)</f>
        <v>562800</v>
      </c>
      <c r="AF823" s="94"/>
      <c r="AG823" s="94">
        <f>SUM(AG822:AG822)</f>
        <v>0</v>
      </c>
      <c r="AH823" s="94"/>
    </row>
    <row r="824" spans="1:34" s="73" customFormat="1" x14ac:dyDescent="0.55000000000000004">
      <c r="A824" s="108" t="s">
        <v>1118</v>
      </c>
      <c r="B824" s="109">
        <v>412</v>
      </c>
      <c r="C824" s="102">
        <v>6610</v>
      </c>
      <c r="D824" s="90" t="s">
        <v>1119</v>
      </c>
      <c r="E824" s="102" t="s">
        <v>34</v>
      </c>
      <c r="F824" s="102">
        <v>23190</v>
      </c>
      <c r="G824" s="102">
        <v>0</v>
      </c>
      <c r="H824" s="102">
        <v>0</v>
      </c>
      <c r="I824" s="98">
        <v>74</v>
      </c>
      <c r="J824" s="102" t="s">
        <v>35</v>
      </c>
      <c r="K824" s="94">
        <f>((G824*400)+(H824*100))+I824</f>
        <v>74</v>
      </c>
      <c r="L824" s="94">
        <v>650</v>
      </c>
      <c r="M824" s="94">
        <f>K824*L824</f>
        <v>48100</v>
      </c>
      <c r="N824" s="102">
        <v>1</v>
      </c>
      <c r="O824" s="111" t="s">
        <v>1116</v>
      </c>
      <c r="P824" s="96">
        <v>8571576045359</v>
      </c>
      <c r="Q824" s="111" t="s">
        <v>1117</v>
      </c>
      <c r="R824" s="111" t="s">
        <v>1120</v>
      </c>
      <c r="S824" s="97" t="s">
        <v>1121</v>
      </c>
      <c r="T824" s="102" t="s">
        <v>51</v>
      </c>
      <c r="U824" s="102" t="s">
        <v>74</v>
      </c>
      <c r="V824" s="102" t="s">
        <v>52</v>
      </c>
      <c r="W824" s="94">
        <v>76.86</v>
      </c>
      <c r="X824" s="98">
        <v>77.87</v>
      </c>
      <c r="Y824" s="94">
        <v>6750</v>
      </c>
      <c r="Z824" s="94">
        <f>W824*Y824</f>
        <v>518805</v>
      </c>
      <c r="AA824" s="89">
        <v>21</v>
      </c>
      <c r="AB824" s="89">
        <v>93</v>
      </c>
      <c r="AC824" s="94">
        <f>(Z824*(100-AB824))/100</f>
        <v>36316.35</v>
      </c>
      <c r="AD824" s="94">
        <f>IF(AND(AC824="",M824=""),0,IF((AC824=""),M824, IF( (M824=""),AC824,AC824+M824)))</f>
        <v>84416.35</v>
      </c>
      <c r="AE824" s="94">
        <f>IF( (X824=""),AD824*1,( M824+(SUM(AC824:AC824)) )*(X824/100) )</f>
        <v>65735.011745000011</v>
      </c>
      <c r="AF824" s="94">
        <v>50000000</v>
      </c>
      <c r="AG824" s="94">
        <f>IF((AF824-AE824) &gt; 1,0,IF((AF824-AE824)&lt;0,AE824-AF824,AF824-AE824))</f>
        <v>0</v>
      </c>
      <c r="AH824" s="94">
        <v>0.02</v>
      </c>
    </row>
    <row r="825" spans="1:34" s="73" customFormat="1" x14ac:dyDescent="0.55000000000000004">
      <c r="A825" s="108"/>
      <c r="B825" s="109"/>
      <c r="C825" s="102"/>
      <c r="D825" s="90"/>
      <c r="E825" s="102"/>
      <c r="F825" s="102"/>
      <c r="G825" s="102"/>
      <c r="H825" s="102"/>
      <c r="I825" s="98"/>
      <c r="J825" s="102"/>
      <c r="K825" s="94"/>
      <c r="L825" s="94"/>
      <c r="M825" s="94"/>
      <c r="N825" s="102">
        <v>2</v>
      </c>
      <c r="O825" s="111" t="s">
        <v>1116</v>
      </c>
      <c r="P825" s="96">
        <v>8571576045359</v>
      </c>
      <c r="Q825" s="111" t="s">
        <v>1117</v>
      </c>
      <c r="R825" s="111" t="s">
        <v>1120</v>
      </c>
      <c r="S825" s="97" t="s">
        <v>1122</v>
      </c>
      <c r="T825" s="102" t="s">
        <v>343</v>
      </c>
      <c r="U825" s="102" t="s">
        <v>74</v>
      </c>
      <c r="V825" s="102" t="s">
        <v>52</v>
      </c>
      <c r="W825" s="94">
        <v>21.84</v>
      </c>
      <c r="X825" s="98">
        <v>22.13</v>
      </c>
      <c r="Y825" s="94">
        <v>5600</v>
      </c>
      <c r="Z825" s="94">
        <f>W825*Y825</f>
        <v>122304</v>
      </c>
      <c r="AA825" s="89">
        <v>21</v>
      </c>
      <c r="AB825" s="89">
        <v>93</v>
      </c>
      <c r="AC825" s="94">
        <f>(Z825*(100-AB825))/100</f>
        <v>8561.2800000000007</v>
      </c>
      <c r="AD825" s="94">
        <f>IF(AND(AC825="",M824=""),0,IF((AC825=""),M824, IF( (M824=""),AC825,AC825+M824)))</f>
        <v>56661.279999999999</v>
      </c>
      <c r="AE825" s="94">
        <f>IF( (X825=""),AD825*1,( M824+(SUM(AC825:AC825)) )*(X825/100) )</f>
        <v>12539.141264</v>
      </c>
      <c r="AF825" s="94">
        <v>50000000</v>
      </c>
      <c r="AG825" s="94">
        <f>IF((AF825-AE825) &gt; 1,0,IF((AF825-AE825)&lt;0,AE825-AF825,AF825-AE825))</f>
        <v>0</v>
      </c>
      <c r="AH825" s="94">
        <v>0.02</v>
      </c>
    </row>
    <row r="826" spans="1:34" s="73" customFormat="1" x14ac:dyDescent="0.55000000000000004">
      <c r="A826" s="108"/>
      <c r="B826" s="109"/>
      <c r="C826" s="102"/>
      <c r="D826" s="90"/>
      <c r="E826" s="102"/>
      <c r="F826" s="102"/>
      <c r="G826" s="102"/>
      <c r="H826" s="102"/>
      <c r="I826" s="98"/>
      <c r="J826" s="102"/>
      <c r="K826" s="94"/>
      <c r="L826" s="94" t="s">
        <v>63</v>
      </c>
      <c r="M826" s="94">
        <f>SUM(M824:M825)</f>
        <v>48100</v>
      </c>
      <c r="N826" s="102"/>
      <c r="O826" s="111"/>
      <c r="P826" s="96"/>
      <c r="Q826" s="111"/>
      <c r="R826" s="111"/>
      <c r="S826" s="97"/>
      <c r="T826" s="102"/>
      <c r="U826" s="102"/>
      <c r="V826" s="102"/>
      <c r="W826" s="94"/>
      <c r="X826" s="98"/>
      <c r="Y826" s="94"/>
      <c r="Z826" s="94"/>
      <c r="AA826" s="89"/>
      <c r="AB826" s="89"/>
      <c r="AC826" s="94"/>
      <c r="AD826" s="94">
        <f>SUM(AD824:AD825)</f>
        <v>141077.63</v>
      </c>
      <c r="AE826" s="94">
        <f>SUM(AE824:AE825)</f>
        <v>78274.153009000016</v>
      </c>
      <c r="AF826" s="94"/>
      <c r="AG826" s="94">
        <f>SUM(AG824:AG825)</f>
        <v>0</v>
      </c>
      <c r="AH826" s="94"/>
    </row>
    <row r="827" spans="1:34" s="73" customFormat="1" x14ac:dyDescent="0.55000000000000004">
      <c r="A827" s="108" t="s">
        <v>1123</v>
      </c>
      <c r="B827" s="109">
        <v>413</v>
      </c>
      <c r="C827" s="102">
        <v>6908</v>
      </c>
      <c r="D827" s="90" t="s">
        <v>1124</v>
      </c>
      <c r="E827" s="102" t="s">
        <v>34</v>
      </c>
      <c r="F827" s="102">
        <v>23275</v>
      </c>
      <c r="G827" s="102">
        <v>0</v>
      </c>
      <c r="H827" s="102">
        <v>2</v>
      </c>
      <c r="I827" s="98">
        <v>59</v>
      </c>
      <c r="J827" s="102" t="s">
        <v>35</v>
      </c>
      <c r="K827" s="94">
        <f>((G827*400)+(H827*100))+I827</f>
        <v>259</v>
      </c>
      <c r="L827" s="94">
        <v>1600</v>
      </c>
      <c r="M827" s="94">
        <f>K827*L827</f>
        <v>414400</v>
      </c>
      <c r="N827" s="102">
        <v>1</v>
      </c>
      <c r="O827" s="111" t="s">
        <v>1125</v>
      </c>
      <c r="P827" s="96">
        <v>3570800403437</v>
      </c>
      <c r="Q827" s="111" t="s">
        <v>1126</v>
      </c>
      <c r="R827" s="111" t="s">
        <v>1127</v>
      </c>
      <c r="S827" s="97"/>
      <c r="T827" s="102" t="s">
        <v>439</v>
      </c>
      <c r="U827" s="102" t="s">
        <v>45</v>
      </c>
      <c r="V827" s="102" t="s">
        <v>52</v>
      </c>
      <c r="W827" s="94">
        <v>9.24</v>
      </c>
      <c r="X827" s="98">
        <v>1</v>
      </c>
      <c r="Y827" s="94">
        <v>6050</v>
      </c>
      <c r="Z827" s="94">
        <f>W827*Y827</f>
        <v>55902</v>
      </c>
      <c r="AA827" s="89">
        <v>11</v>
      </c>
      <c r="AB827" s="89">
        <v>34</v>
      </c>
      <c r="AC827" s="94">
        <f>(Z827*(100-AB827))/100</f>
        <v>36895.32</v>
      </c>
      <c r="AD827" s="94">
        <f>IF(AND(AC827="",M827=""),0,IF((AC827=""),M827, IF( (M827=""),AC827,AC827+M827)))</f>
        <v>451295.32</v>
      </c>
      <c r="AE827" s="94">
        <f>IF( (X827=""),AD827*1,( M827+(SUM(AC827:AC827)) )*(X827/100) )</f>
        <v>4512.9531999999999</v>
      </c>
      <c r="AF827" s="94">
        <v>50000000</v>
      </c>
      <c r="AG827" s="94">
        <f>IF((AF827-AE827) &gt; 1,0,IF((AF827-AE827)&lt;0,AE827-AF827,AF827-AE827))</f>
        <v>0</v>
      </c>
      <c r="AH827" s="94">
        <v>0.02</v>
      </c>
    </row>
    <row r="828" spans="1:34" s="73" customFormat="1" x14ac:dyDescent="0.55000000000000004">
      <c r="A828" s="108"/>
      <c r="B828" s="109"/>
      <c r="C828" s="102"/>
      <c r="D828" s="90"/>
      <c r="E828" s="102"/>
      <c r="F828" s="102"/>
      <c r="G828" s="102">
        <v>1</v>
      </c>
      <c r="H828" s="102">
        <v>1</v>
      </c>
      <c r="I828" s="98">
        <v>0</v>
      </c>
      <c r="J828" s="102" t="s">
        <v>38</v>
      </c>
      <c r="K828" s="94">
        <f>((G828*400)+(H828*100))+I828</f>
        <v>500</v>
      </c>
      <c r="L828" s="94">
        <v>1600</v>
      </c>
      <c r="M828" s="94">
        <f>K828*L828</f>
        <v>800000</v>
      </c>
      <c r="N828" s="102">
        <v>2</v>
      </c>
      <c r="O828" s="111" t="s">
        <v>1125</v>
      </c>
      <c r="P828" s="96">
        <v>3570800403437</v>
      </c>
      <c r="Q828" s="111" t="s">
        <v>1126</v>
      </c>
      <c r="R828" s="111" t="s">
        <v>1127</v>
      </c>
      <c r="S828" s="97" t="s">
        <v>1128</v>
      </c>
      <c r="T828" s="102" t="s">
        <v>51</v>
      </c>
      <c r="U828" s="102" t="s">
        <v>227</v>
      </c>
      <c r="V828" s="102" t="s">
        <v>52</v>
      </c>
      <c r="W828" s="94">
        <v>884</v>
      </c>
      <c r="X828" s="98">
        <v>95.81</v>
      </c>
      <c r="Y828" s="94">
        <v>6750</v>
      </c>
      <c r="Z828" s="94">
        <f>W828*Y828</f>
        <v>5967000</v>
      </c>
      <c r="AA828" s="89">
        <v>11</v>
      </c>
      <c r="AB828" s="89">
        <v>34</v>
      </c>
      <c r="AC828" s="94">
        <f>(Z828*(100-AB828))/100</f>
        <v>3938220</v>
      </c>
      <c r="AD828" s="94">
        <f>IF(AND(AC828="",M827=""),0,IF((AC828=""),M827, IF( (M827=""),AC828,AC828+M827)))</f>
        <v>4352620</v>
      </c>
      <c r="AE828" s="94">
        <f>IF( (X828=""),AD828*1,( M827+(SUM(AC828:AC828)) )*(X828/100) )</f>
        <v>4170245.2220000001</v>
      </c>
      <c r="AF828" s="94">
        <v>50000000</v>
      </c>
      <c r="AG828" s="94">
        <f>IF((AF828-AE828) &gt; 1,0,IF((AF828-AE828)&lt;0,AE828-AF828,AF828-AE828))</f>
        <v>0</v>
      </c>
      <c r="AH828" s="94">
        <v>0.02</v>
      </c>
    </row>
    <row r="829" spans="1:34" s="73" customFormat="1" x14ac:dyDescent="0.55000000000000004">
      <c r="A829" s="108"/>
      <c r="B829" s="109"/>
      <c r="C829" s="102"/>
      <c r="D829" s="90"/>
      <c r="E829" s="102"/>
      <c r="F829" s="102"/>
      <c r="G829" s="102"/>
      <c r="H829" s="102"/>
      <c r="I829" s="98"/>
      <c r="J829" s="102"/>
      <c r="K829" s="94"/>
      <c r="L829" s="94"/>
      <c r="M829" s="94"/>
      <c r="N829" s="102">
        <v>3</v>
      </c>
      <c r="O829" s="111" t="s">
        <v>1125</v>
      </c>
      <c r="P829" s="96">
        <v>3570800403437</v>
      </c>
      <c r="Q829" s="111" t="s">
        <v>1126</v>
      </c>
      <c r="R829" s="111" t="s">
        <v>1127</v>
      </c>
      <c r="S829" s="97" t="s">
        <v>1129</v>
      </c>
      <c r="T829" s="102" t="s">
        <v>55</v>
      </c>
      <c r="U829" s="102" t="s">
        <v>45</v>
      </c>
      <c r="V829" s="102" t="s">
        <v>52</v>
      </c>
      <c r="W829" s="94">
        <v>29.44</v>
      </c>
      <c r="X829" s="98">
        <v>3.19</v>
      </c>
      <c r="Y829" s="94">
        <v>0</v>
      </c>
      <c r="Z829" s="94">
        <f>W829*Y829</f>
        <v>0</v>
      </c>
      <c r="AA829" s="89">
        <v>6</v>
      </c>
      <c r="AB829" s="89">
        <v>6</v>
      </c>
      <c r="AC829" s="94">
        <f>(Z829*(100-AB829))/100</f>
        <v>0</v>
      </c>
      <c r="AD829" s="94">
        <f>IF(AND(AC829="",M827=""),0,IF((AC829=""),M827, IF( (M827=""),AC829,AC829+M827)))</f>
        <v>414400</v>
      </c>
      <c r="AE829" s="94">
        <f>IF( (X829=""),AD829*1,( M827+(SUM(AC829:AC829)) )*(X829/100) )</f>
        <v>13219.359999999999</v>
      </c>
      <c r="AF829" s="94">
        <v>50000000</v>
      </c>
      <c r="AG829" s="94">
        <f>IF((AF829-AE829) &gt; 1,0,IF((AF829-AE829)&lt;0,AE829-AF829,AF829-AE829))</f>
        <v>0</v>
      </c>
      <c r="AH829" s="94">
        <v>0.02</v>
      </c>
    </row>
    <row r="830" spans="1:34" s="73" customFormat="1" x14ac:dyDescent="0.55000000000000004">
      <c r="A830" s="108"/>
      <c r="B830" s="109"/>
      <c r="C830" s="102"/>
      <c r="D830" s="90"/>
      <c r="E830" s="102"/>
      <c r="F830" s="102"/>
      <c r="G830" s="102"/>
      <c r="H830" s="102"/>
      <c r="I830" s="98"/>
      <c r="J830" s="102"/>
      <c r="K830" s="94"/>
      <c r="L830" s="94" t="s">
        <v>63</v>
      </c>
      <c r="M830" s="94">
        <f>SUM(M827:M829)</f>
        <v>1214400</v>
      </c>
      <c r="N830" s="102"/>
      <c r="O830" s="111"/>
      <c r="P830" s="96"/>
      <c r="Q830" s="111"/>
      <c r="R830" s="111"/>
      <c r="S830" s="97"/>
      <c r="T830" s="102"/>
      <c r="U830" s="102"/>
      <c r="V830" s="102"/>
      <c r="W830" s="94"/>
      <c r="X830" s="98"/>
      <c r="Y830" s="94"/>
      <c r="Z830" s="94"/>
      <c r="AA830" s="89"/>
      <c r="AB830" s="89"/>
      <c r="AC830" s="94"/>
      <c r="AD830" s="94">
        <f>SUM(AD827:AD829)</f>
        <v>5218315.32</v>
      </c>
      <c r="AE830" s="94">
        <f>SUM(AE827:AE829)</f>
        <v>4187977.5351999998</v>
      </c>
      <c r="AF830" s="94"/>
      <c r="AG830" s="94">
        <f>SUM(AG827:AG829)</f>
        <v>0</v>
      </c>
      <c r="AH830" s="94"/>
    </row>
    <row r="831" spans="1:34" s="73" customFormat="1" x14ac:dyDescent="0.55000000000000004">
      <c r="A831" s="108" t="s">
        <v>1132</v>
      </c>
      <c r="B831" s="109">
        <v>414</v>
      </c>
      <c r="C831" s="102">
        <v>6862</v>
      </c>
      <c r="D831" s="90" t="s">
        <v>1133</v>
      </c>
      <c r="E831" s="102" t="s">
        <v>34</v>
      </c>
      <c r="F831" s="102">
        <v>23547</v>
      </c>
      <c r="G831" s="102">
        <v>0</v>
      </c>
      <c r="H831" s="102">
        <v>0</v>
      </c>
      <c r="I831" s="98">
        <v>50</v>
      </c>
      <c r="J831" s="102" t="s">
        <v>35</v>
      </c>
      <c r="K831" s="94">
        <f>((G831*400)+(H831*100))+I831</f>
        <v>50</v>
      </c>
      <c r="L831" s="94">
        <v>850</v>
      </c>
      <c r="M831" s="94">
        <f>K831*L831</f>
        <v>42500</v>
      </c>
      <c r="N831" s="102">
        <v>1</v>
      </c>
      <c r="O831" s="111" t="s">
        <v>1130</v>
      </c>
      <c r="P831" s="96">
        <v>3570800406494</v>
      </c>
      <c r="Q831" s="111" t="s">
        <v>1131</v>
      </c>
      <c r="R831" s="111" t="s">
        <v>1134</v>
      </c>
      <c r="S831" s="97" t="s">
        <v>1135</v>
      </c>
      <c r="T831" s="102" t="s">
        <v>51</v>
      </c>
      <c r="U831" s="102" t="s">
        <v>45</v>
      </c>
      <c r="V831" s="102" t="s">
        <v>52</v>
      </c>
      <c r="W831" s="94">
        <v>181.04</v>
      </c>
      <c r="X831" s="98">
        <v>100</v>
      </c>
      <c r="Y831" s="94">
        <v>6750</v>
      </c>
      <c r="Z831" s="94">
        <f>W831*Y831</f>
        <v>1222020</v>
      </c>
      <c r="AA831" s="89">
        <v>6</v>
      </c>
      <c r="AB831" s="89">
        <v>6</v>
      </c>
      <c r="AC831" s="94">
        <f>(Z831*(100-AB831))/100</f>
        <v>1148698.8</v>
      </c>
      <c r="AD831" s="94">
        <f>IF(AND(AC831="",M831=""),0,IF((AC831=""),M831, IF( (M831=""),AC831,AC831+M831)))</f>
        <v>1191198.8</v>
      </c>
      <c r="AE831" s="94">
        <f>IF( (X831=""),AD831*1,( M831+(SUM(AC831:AC831)) )*(X831/100) )</f>
        <v>1191198.8</v>
      </c>
      <c r="AF831" s="94">
        <v>50000000</v>
      </c>
      <c r="AG831" s="94">
        <f>IF((AF831-AE831) &gt; 1,0,IF((AF831-AE831)&lt;0,AE831-AF831,AF831-AE831))</f>
        <v>0</v>
      </c>
      <c r="AH831" s="94">
        <v>0.02</v>
      </c>
    </row>
    <row r="832" spans="1:34" s="73" customFormat="1" x14ac:dyDescent="0.55000000000000004">
      <c r="A832" s="108"/>
      <c r="B832" s="109"/>
      <c r="C832" s="102"/>
      <c r="D832" s="90"/>
      <c r="E832" s="102"/>
      <c r="F832" s="102"/>
      <c r="G832" s="102"/>
      <c r="H832" s="102"/>
      <c r="I832" s="98"/>
      <c r="J832" s="102"/>
      <c r="K832" s="94"/>
      <c r="L832" s="94" t="s">
        <v>63</v>
      </c>
      <c r="M832" s="94">
        <f>SUM(M831:M831)</f>
        <v>42500</v>
      </c>
      <c r="N832" s="102"/>
      <c r="O832" s="111"/>
      <c r="P832" s="96"/>
      <c r="Q832" s="111"/>
      <c r="R832" s="111"/>
      <c r="S832" s="97"/>
      <c r="T832" s="102"/>
      <c r="U832" s="102"/>
      <c r="V832" s="102"/>
      <c r="W832" s="94"/>
      <c r="X832" s="98"/>
      <c r="Y832" s="94"/>
      <c r="Z832" s="94"/>
      <c r="AA832" s="89"/>
      <c r="AB832" s="89"/>
      <c r="AC832" s="94"/>
      <c r="AD832" s="94">
        <f>SUM(AD831:AD831)</f>
        <v>1191198.8</v>
      </c>
      <c r="AE832" s="94">
        <f>SUM(AE831:AE831)</f>
        <v>1191198.8</v>
      </c>
      <c r="AF832" s="94"/>
      <c r="AG832" s="94">
        <f>SUM(AG831:AG831)</f>
        <v>0</v>
      </c>
      <c r="AH832" s="94"/>
    </row>
    <row r="833" spans="1:34" s="74" customFormat="1" x14ac:dyDescent="0.55000000000000004">
      <c r="A833" s="108" t="s">
        <v>1138</v>
      </c>
      <c r="B833" s="109">
        <v>415</v>
      </c>
      <c r="C833" s="102">
        <v>6689</v>
      </c>
      <c r="D833" s="90" t="s">
        <v>1139</v>
      </c>
      <c r="E833" s="102" t="s">
        <v>34</v>
      </c>
      <c r="F833" s="102">
        <v>23202</v>
      </c>
      <c r="G833" s="102">
        <v>0</v>
      </c>
      <c r="H833" s="102">
        <v>1</v>
      </c>
      <c r="I833" s="98">
        <v>76</v>
      </c>
      <c r="J833" s="102" t="s">
        <v>35</v>
      </c>
      <c r="K833" s="94">
        <f>((G833*400)+(H833*100))+I833</f>
        <v>176</v>
      </c>
      <c r="L833" s="94">
        <v>850</v>
      </c>
      <c r="M833" s="94">
        <f>K833*L833</f>
        <v>149600</v>
      </c>
      <c r="N833" s="102">
        <v>1</v>
      </c>
      <c r="O833" s="111" t="s">
        <v>1136</v>
      </c>
      <c r="P833" s="96"/>
      <c r="Q833" s="111" t="s">
        <v>1137</v>
      </c>
      <c r="R833" s="111" t="s">
        <v>1140</v>
      </c>
      <c r="S833" s="97" t="s">
        <v>1141</v>
      </c>
      <c r="T833" s="102" t="s">
        <v>51</v>
      </c>
      <c r="U833" s="102" t="s">
        <v>45</v>
      </c>
      <c r="V833" s="102" t="s">
        <v>52</v>
      </c>
      <c r="W833" s="94">
        <v>503.1</v>
      </c>
      <c r="X833" s="98">
        <v>100</v>
      </c>
      <c r="Y833" s="94">
        <v>6750</v>
      </c>
      <c r="Z833" s="94">
        <f>W833*Y833</f>
        <v>3395925</v>
      </c>
      <c r="AA833" s="89">
        <v>20</v>
      </c>
      <c r="AB833" s="89">
        <v>30</v>
      </c>
      <c r="AC833" s="94">
        <f>(Z833*(100-AB833))/100</f>
        <v>2377147.5</v>
      </c>
      <c r="AD833" s="94">
        <f>IF(AND(AC833="",M833=""),0,IF((AC833=""),M833, IF( (M833=""),AC833,AC833+M833)))</f>
        <v>2526747.5</v>
      </c>
      <c r="AE833" s="94">
        <f>IF( (X833=""),AD833*1,( M833+(SUM(AC833:AC833)) )*(X833/100) )</f>
        <v>2526747.5</v>
      </c>
      <c r="AF833" s="94">
        <v>50000000</v>
      </c>
      <c r="AG833" s="94">
        <f>IF((AF833-AE833) &gt; 1,0,IF((AF833-AE833)&lt;0,AE833-AF833,AF833-AE833))</f>
        <v>0</v>
      </c>
      <c r="AH833" s="94">
        <v>0.02</v>
      </c>
    </row>
    <row r="834" spans="1:34" s="74" customFormat="1" x14ac:dyDescent="0.55000000000000004">
      <c r="A834" s="108"/>
      <c r="B834" s="109"/>
      <c r="C834" s="102"/>
      <c r="D834" s="90"/>
      <c r="E834" s="102"/>
      <c r="F834" s="102"/>
      <c r="G834" s="102"/>
      <c r="H834" s="102"/>
      <c r="I834" s="98"/>
      <c r="J834" s="102"/>
      <c r="K834" s="94"/>
      <c r="L834" s="94" t="s">
        <v>63</v>
      </c>
      <c r="M834" s="94">
        <f>SUM(M833:M833)</f>
        <v>149600</v>
      </c>
      <c r="N834" s="102"/>
      <c r="O834" s="111"/>
      <c r="P834" s="96"/>
      <c r="Q834" s="111"/>
      <c r="R834" s="111"/>
      <c r="S834" s="97"/>
      <c r="T834" s="102"/>
      <c r="U834" s="102"/>
      <c r="V834" s="102"/>
      <c r="W834" s="94"/>
      <c r="X834" s="98"/>
      <c r="Y834" s="94"/>
      <c r="Z834" s="94"/>
      <c r="AA834" s="89"/>
      <c r="AB834" s="89"/>
      <c r="AC834" s="94"/>
      <c r="AD834" s="94">
        <f>SUM(AD833:AD833)</f>
        <v>2526747.5</v>
      </c>
      <c r="AE834" s="94">
        <f>SUM(AE833:AE833)</f>
        <v>2526747.5</v>
      </c>
      <c r="AF834" s="94"/>
      <c r="AG834" s="94">
        <f>SUM(AG833:AG833)</f>
        <v>0</v>
      </c>
      <c r="AH834" s="94"/>
    </row>
    <row r="835" spans="1:34" s="74" customFormat="1" x14ac:dyDescent="0.55000000000000004">
      <c r="A835" s="108" t="s">
        <v>1144</v>
      </c>
      <c r="B835" s="109">
        <v>416</v>
      </c>
      <c r="C835" s="102">
        <v>5915</v>
      </c>
      <c r="D835" s="90" t="s">
        <v>1145</v>
      </c>
      <c r="E835" s="102" t="s">
        <v>34</v>
      </c>
      <c r="F835" s="102">
        <v>23738</v>
      </c>
      <c r="G835" s="102">
        <v>0</v>
      </c>
      <c r="H835" s="102">
        <v>3</v>
      </c>
      <c r="I835" s="98">
        <v>84</v>
      </c>
      <c r="J835" s="102" t="s">
        <v>35</v>
      </c>
      <c r="K835" s="94">
        <f>((G835*400)+(H835*100))+I835</f>
        <v>384</v>
      </c>
      <c r="L835" s="94">
        <v>450</v>
      </c>
      <c r="M835" s="94">
        <f>K835*L835</f>
        <v>172800</v>
      </c>
      <c r="N835" s="102">
        <v>1</v>
      </c>
      <c r="O835" s="111" t="s">
        <v>1142</v>
      </c>
      <c r="P835" s="96">
        <v>3570300002351</v>
      </c>
      <c r="Q835" s="111" t="s">
        <v>1143</v>
      </c>
      <c r="R835" s="111" t="s">
        <v>1146</v>
      </c>
      <c r="S835" s="97" t="s">
        <v>1147</v>
      </c>
      <c r="T835" s="102" t="s">
        <v>51</v>
      </c>
      <c r="U835" s="102" t="s">
        <v>45</v>
      </c>
      <c r="V835" s="102" t="s">
        <v>52</v>
      </c>
      <c r="W835" s="94">
        <v>392</v>
      </c>
      <c r="X835" s="98">
        <v>100</v>
      </c>
      <c r="Y835" s="94">
        <v>6750</v>
      </c>
      <c r="Z835" s="94">
        <f>W835*Y835</f>
        <v>2646000</v>
      </c>
      <c r="AA835" s="89">
        <v>6</v>
      </c>
      <c r="AB835" s="89">
        <v>6</v>
      </c>
      <c r="AC835" s="94">
        <f>(Z835*(100-AB835))/100</f>
        <v>2487240</v>
      </c>
      <c r="AD835" s="94">
        <f>IF(AND(AC835="",M835=""),0,IF((AC835=""),M835, IF( (M835=""),AC835,AC835+M835)))</f>
        <v>2660040</v>
      </c>
      <c r="AE835" s="94">
        <f>IF( (X835=""),AD835*1,( M835+(SUM(AC835:AC835)) )*(X835/100) )</f>
        <v>2660040</v>
      </c>
      <c r="AF835" s="94">
        <v>50000000</v>
      </c>
      <c r="AG835" s="94">
        <f>IF((AF835-AE835) &gt; 1,0,IF((AF835-AE835)&lt;0,AE835-AF835,AF835-AE835))</f>
        <v>0</v>
      </c>
      <c r="AH835" s="94">
        <v>0.02</v>
      </c>
    </row>
    <row r="836" spans="1:34" s="74" customFormat="1" x14ac:dyDescent="0.55000000000000004">
      <c r="A836" s="108"/>
      <c r="B836" s="109">
        <v>417</v>
      </c>
      <c r="C836" s="102">
        <v>6065</v>
      </c>
      <c r="D836" s="90" t="s">
        <v>1148</v>
      </c>
      <c r="E836" s="102" t="s">
        <v>34</v>
      </c>
      <c r="F836" s="102">
        <v>26302</v>
      </c>
      <c r="G836" s="102">
        <v>0</v>
      </c>
      <c r="H836" s="102">
        <v>1</v>
      </c>
      <c r="I836" s="98">
        <v>16</v>
      </c>
      <c r="J836" s="102" t="s">
        <v>38</v>
      </c>
      <c r="K836" s="94">
        <f>((G836*400)+(H836*100))+I836</f>
        <v>116</v>
      </c>
      <c r="L836" s="94">
        <v>250</v>
      </c>
      <c r="M836" s="94">
        <f>K836*L836</f>
        <v>29000</v>
      </c>
      <c r="N836" s="102"/>
      <c r="O836" s="111"/>
      <c r="P836" s="96"/>
      <c r="Q836" s="111"/>
      <c r="R836" s="111"/>
      <c r="S836" s="97"/>
      <c r="T836" s="102"/>
      <c r="U836" s="102"/>
      <c r="V836" s="102"/>
      <c r="W836" s="94"/>
      <c r="X836" s="98"/>
      <c r="Y836" s="94"/>
      <c r="Z836" s="94"/>
      <c r="AA836" s="89"/>
      <c r="AB836" s="89"/>
      <c r="AC836" s="94"/>
      <c r="AD836" s="94">
        <f>IF(AND(AC836="",M836=""),0,IF((AC836=""),M836,IF((M836=""),AC836,AC836+M836)))</f>
        <v>29000</v>
      </c>
      <c r="AE836" s="94">
        <f>IF( (X836=""),AD836*1,AD836*(X836/100) )</f>
        <v>29000</v>
      </c>
      <c r="AF836" s="94">
        <v>50000000</v>
      </c>
      <c r="AG836" s="94">
        <f>IF((AF836-AE836) &gt; 1,0,IF((AF836-AE836)&lt;0,AE836-AF836,AF836-AE836))</f>
        <v>0</v>
      </c>
      <c r="AH836" s="94">
        <v>0.01</v>
      </c>
    </row>
    <row r="837" spans="1:34" s="74" customFormat="1" x14ac:dyDescent="0.55000000000000004">
      <c r="A837" s="108"/>
      <c r="B837" s="109">
        <v>418</v>
      </c>
      <c r="C837" s="102">
        <v>6064</v>
      </c>
      <c r="D837" s="90" t="s">
        <v>1149</v>
      </c>
      <c r="E837" s="102" t="s">
        <v>34</v>
      </c>
      <c r="F837" s="102">
        <v>26303</v>
      </c>
      <c r="G837" s="102">
        <v>5</v>
      </c>
      <c r="H837" s="102">
        <v>0</v>
      </c>
      <c r="I837" s="98">
        <v>91</v>
      </c>
      <c r="J837" s="102" t="s">
        <v>38</v>
      </c>
      <c r="K837" s="94">
        <f>((G837*400)+(H837*100))+I837</f>
        <v>2091</v>
      </c>
      <c r="L837" s="94">
        <v>1200</v>
      </c>
      <c r="M837" s="94">
        <f>K837*L837</f>
        <v>2509200</v>
      </c>
      <c r="N837" s="102"/>
      <c r="O837" s="111"/>
      <c r="P837" s="96"/>
      <c r="Q837" s="111"/>
      <c r="R837" s="111"/>
      <c r="S837" s="97"/>
      <c r="T837" s="102"/>
      <c r="U837" s="102"/>
      <c r="V837" s="102"/>
      <c r="W837" s="94"/>
      <c r="X837" s="98"/>
      <c r="Y837" s="94"/>
      <c r="Z837" s="94"/>
      <c r="AA837" s="89"/>
      <c r="AB837" s="89"/>
      <c r="AC837" s="94"/>
      <c r="AD837" s="94">
        <f>IF(AND(AC837="",M837=""),0,IF((AC837=""),M837,IF((M837=""),AC837,AC837+M837)))</f>
        <v>2509200</v>
      </c>
      <c r="AE837" s="94">
        <f>IF( (X837=""),AD837*1,AD837*(X837/100) )</f>
        <v>2509200</v>
      </c>
      <c r="AF837" s="94">
        <v>50000000</v>
      </c>
      <c r="AG837" s="94">
        <f>IF((AF837-AE837) &gt; 1,0,IF((AF837-AE837)&lt;0,AE837-AF837,AF837-AE837))</f>
        <v>0</v>
      </c>
      <c r="AH837" s="94">
        <v>0.01</v>
      </c>
    </row>
    <row r="838" spans="1:34" s="74" customFormat="1" x14ac:dyDescent="0.55000000000000004">
      <c r="A838" s="108"/>
      <c r="B838" s="109">
        <v>419</v>
      </c>
      <c r="C838" s="102">
        <v>5700</v>
      </c>
      <c r="D838" s="90" t="s">
        <v>1150</v>
      </c>
      <c r="E838" s="102" t="s">
        <v>34</v>
      </c>
      <c r="F838" s="102">
        <v>26458</v>
      </c>
      <c r="G838" s="102">
        <v>0</v>
      </c>
      <c r="H838" s="102">
        <v>2</v>
      </c>
      <c r="I838" s="98">
        <v>86</v>
      </c>
      <c r="J838" s="102" t="s">
        <v>38</v>
      </c>
      <c r="K838" s="94">
        <f>((G838*400)+(H838*100))+I838</f>
        <v>286</v>
      </c>
      <c r="L838" s="94">
        <v>1250</v>
      </c>
      <c r="M838" s="94">
        <f>K838*L838</f>
        <v>357500</v>
      </c>
      <c r="N838" s="102"/>
      <c r="O838" s="111"/>
      <c r="P838" s="96"/>
      <c r="Q838" s="111"/>
      <c r="R838" s="111"/>
      <c r="S838" s="97"/>
      <c r="T838" s="102"/>
      <c r="U838" s="102"/>
      <c r="V838" s="102"/>
      <c r="W838" s="94"/>
      <c r="X838" s="98"/>
      <c r="Y838" s="94"/>
      <c r="Z838" s="94"/>
      <c r="AA838" s="89"/>
      <c r="AB838" s="89"/>
      <c r="AC838" s="94"/>
      <c r="AD838" s="94">
        <f>IF(AND(AC838="",M838=""),0,IF((AC838=""),M838,IF((M838=""),AC838,AC838+M838)))</f>
        <v>357500</v>
      </c>
      <c r="AE838" s="94">
        <f>IF( (X838=""),AD838*1,AD838*(X838/100) )</f>
        <v>357500</v>
      </c>
      <c r="AF838" s="94">
        <v>50000000</v>
      </c>
      <c r="AG838" s="94">
        <f>IF((AF838-AE838) &gt; 1,0,IF((AF838-AE838)&lt;0,AE838-AF838,AF838-AE838))</f>
        <v>0</v>
      </c>
      <c r="AH838" s="94">
        <v>0.01</v>
      </c>
    </row>
    <row r="839" spans="1:34" s="74" customFormat="1" x14ac:dyDescent="0.55000000000000004">
      <c r="A839" s="108"/>
      <c r="B839" s="109">
        <v>420</v>
      </c>
      <c r="C839" s="102">
        <v>5703</v>
      </c>
      <c r="D839" s="90" t="s">
        <v>1151</v>
      </c>
      <c r="E839" s="102" t="s">
        <v>34</v>
      </c>
      <c r="F839" s="102">
        <v>26462</v>
      </c>
      <c r="G839" s="102">
        <v>3</v>
      </c>
      <c r="H839" s="102">
        <v>3</v>
      </c>
      <c r="I839" s="98">
        <v>26</v>
      </c>
      <c r="J839" s="102" t="s">
        <v>38</v>
      </c>
      <c r="K839" s="94">
        <f>((G839*400)+(H839*100))+I839</f>
        <v>1526</v>
      </c>
      <c r="L839" s="94">
        <v>1250</v>
      </c>
      <c r="M839" s="94">
        <f>K839*L839</f>
        <v>1907500</v>
      </c>
      <c r="N839" s="102"/>
      <c r="O839" s="111"/>
      <c r="P839" s="96"/>
      <c r="Q839" s="111"/>
      <c r="R839" s="111"/>
      <c r="S839" s="97"/>
      <c r="T839" s="102"/>
      <c r="U839" s="102"/>
      <c r="V839" s="102"/>
      <c r="W839" s="94"/>
      <c r="X839" s="98"/>
      <c r="Y839" s="94"/>
      <c r="Z839" s="94"/>
      <c r="AA839" s="89"/>
      <c r="AB839" s="89"/>
      <c r="AC839" s="94"/>
      <c r="AD839" s="94">
        <f>IF(AND(AC839="",M839=""),0,IF((AC839=""),M839,IF((M839=""),AC839,AC839+M839)))</f>
        <v>1907500</v>
      </c>
      <c r="AE839" s="94">
        <f>IF( (X839=""),AD839*1,AD839*(X839/100) )</f>
        <v>1907500</v>
      </c>
      <c r="AF839" s="94">
        <v>50000000</v>
      </c>
      <c r="AG839" s="94">
        <f>IF((AF839-AE839) &gt; 1,0,IF((AF839-AE839)&lt;0,AE839-AF839,AF839-AE839))</f>
        <v>0</v>
      </c>
      <c r="AH839" s="94">
        <v>0.01</v>
      </c>
    </row>
    <row r="840" spans="1:34" s="74" customFormat="1" x14ac:dyDescent="0.55000000000000004">
      <c r="A840" s="108"/>
      <c r="B840" s="109"/>
      <c r="C840" s="102"/>
      <c r="D840" s="90"/>
      <c r="E840" s="102"/>
      <c r="F840" s="102"/>
      <c r="G840" s="102"/>
      <c r="H840" s="102"/>
      <c r="I840" s="98"/>
      <c r="J840" s="102"/>
      <c r="K840" s="94"/>
      <c r="L840" s="94" t="s">
        <v>63</v>
      </c>
      <c r="M840" s="94">
        <f>SUM(M835:M839)</f>
        <v>4976000</v>
      </c>
      <c r="N840" s="102"/>
      <c r="O840" s="111"/>
      <c r="P840" s="96"/>
      <c r="Q840" s="111"/>
      <c r="R840" s="111"/>
      <c r="S840" s="97"/>
      <c r="T840" s="102"/>
      <c r="U840" s="102"/>
      <c r="V840" s="102"/>
      <c r="W840" s="94"/>
      <c r="X840" s="98"/>
      <c r="Y840" s="94"/>
      <c r="Z840" s="94"/>
      <c r="AA840" s="89"/>
      <c r="AB840" s="89"/>
      <c r="AC840" s="94"/>
      <c r="AD840" s="94">
        <f>SUM(AD835:AD839)</f>
        <v>7463240</v>
      </c>
      <c r="AE840" s="94">
        <f>SUM(AE835:AE839)</f>
        <v>7463240</v>
      </c>
      <c r="AF840" s="94"/>
      <c r="AG840" s="94">
        <f>SUM(AG835:AG839)</f>
        <v>0</v>
      </c>
      <c r="AH840" s="94"/>
    </row>
    <row r="841" spans="1:34" s="74" customFormat="1" x14ac:dyDescent="0.55000000000000004">
      <c r="A841" s="108" t="s">
        <v>1152</v>
      </c>
      <c r="B841" s="109">
        <v>421</v>
      </c>
      <c r="C841" s="102">
        <v>9552</v>
      </c>
      <c r="D841" s="90" t="s">
        <v>1153</v>
      </c>
      <c r="E841" s="102" t="s">
        <v>34</v>
      </c>
      <c r="F841" s="102">
        <v>26138</v>
      </c>
      <c r="G841" s="102">
        <v>7</v>
      </c>
      <c r="H841" s="102">
        <v>0</v>
      </c>
      <c r="I841" s="98">
        <v>0</v>
      </c>
      <c r="J841" s="102" t="s">
        <v>38</v>
      </c>
      <c r="K841" s="94">
        <f>((G841*400)+(H841*100))+I841</f>
        <v>2800</v>
      </c>
      <c r="L841" s="94">
        <v>225</v>
      </c>
      <c r="M841" s="94">
        <f>K841*L841</f>
        <v>630000</v>
      </c>
      <c r="N841" s="102"/>
      <c r="O841" s="111"/>
      <c r="P841" s="96"/>
      <c r="Q841" s="111"/>
      <c r="R841" s="111"/>
      <c r="S841" s="97"/>
      <c r="T841" s="102"/>
      <c r="U841" s="102"/>
      <c r="V841" s="102"/>
      <c r="W841" s="94"/>
      <c r="X841" s="98"/>
      <c r="Y841" s="94"/>
      <c r="Z841" s="94"/>
      <c r="AA841" s="89"/>
      <c r="AB841" s="89"/>
      <c r="AC841" s="94"/>
      <c r="AD841" s="94">
        <f>IF(AND(AC841="",M841=""),0,IF((AC841=""),M841,IF((M841=""),AC841,AC841+M841)))</f>
        <v>630000</v>
      </c>
      <c r="AE841" s="94">
        <f>IF( (X841=""),AD841*1,AD841*(X841/100) )</f>
        <v>630000</v>
      </c>
      <c r="AF841" s="94">
        <v>50000000</v>
      </c>
      <c r="AG841" s="94">
        <f>IF((AF841-AE841) &gt; 1,0,IF((AF841-AE841)&lt;0,AE841-AF841,AF841-AE841))</f>
        <v>0</v>
      </c>
      <c r="AH841" s="94">
        <v>0.01</v>
      </c>
    </row>
    <row r="842" spans="1:34" s="74" customFormat="1" x14ac:dyDescent="0.55000000000000004">
      <c r="A842" s="108"/>
      <c r="B842" s="109"/>
      <c r="C842" s="102"/>
      <c r="D842" s="90"/>
      <c r="E842" s="102"/>
      <c r="F842" s="102"/>
      <c r="G842" s="102"/>
      <c r="H842" s="102"/>
      <c r="I842" s="98"/>
      <c r="J842" s="102"/>
      <c r="K842" s="94"/>
      <c r="L842" s="94" t="s">
        <v>63</v>
      </c>
      <c r="M842" s="94">
        <f>SUM(M841:M841)</f>
        <v>630000</v>
      </c>
      <c r="N842" s="102"/>
      <c r="O842" s="111"/>
      <c r="P842" s="96"/>
      <c r="Q842" s="111"/>
      <c r="R842" s="111"/>
      <c r="S842" s="97"/>
      <c r="T842" s="102"/>
      <c r="U842" s="102"/>
      <c r="V842" s="102"/>
      <c r="W842" s="94"/>
      <c r="X842" s="98"/>
      <c r="Y842" s="94"/>
      <c r="Z842" s="94"/>
      <c r="AA842" s="89"/>
      <c r="AB842" s="89"/>
      <c r="AC842" s="94"/>
      <c r="AD842" s="94">
        <f>SUM(AD841:AD841)</f>
        <v>630000</v>
      </c>
      <c r="AE842" s="94">
        <f>SUM(AE841:AE841)</f>
        <v>630000</v>
      </c>
      <c r="AF842" s="94"/>
      <c r="AG842" s="94">
        <f>SUM(AG841:AG841)</f>
        <v>0</v>
      </c>
      <c r="AH842" s="94"/>
    </row>
    <row r="843" spans="1:34" s="74" customFormat="1" x14ac:dyDescent="0.55000000000000004">
      <c r="A843" s="108" t="s">
        <v>567</v>
      </c>
      <c r="B843" s="109">
        <v>422</v>
      </c>
      <c r="C843" s="102">
        <v>6953</v>
      </c>
      <c r="D843" s="90" t="s">
        <v>1156</v>
      </c>
      <c r="E843" s="102" t="s">
        <v>34</v>
      </c>
      <c r="F843" s="102">
        <v>23323</v>
      </c>
      <c r="G843" s="102">
        <v>0</v>
      </c>
      <c r="H843" s="102">
        <v>1</v>
      </c>
      <c r="I843" s="98">
        <v>8</v>
      </c>
      <c r="J843" s="102" t="s">
        <v>35</v>
      </c>
      <c r="K843" s="94">
        <f>((G843*400)+(H843*100))+I843</f>
        <v>108</v>
      </c>
      <c r="L843" s="94">
        <v>850</v>
      </c>
      <c r="M843" s="94">
        <f>K843*L843</f>
        <v>91800</v>
      </c>
      <c r="N843" s="102">
        <v>1</v>
      </c>
      <c r="O843" s="111" t="s">
        <v>1154</v>
      </c>
      <c r="P843" s="96">
        <v>3570800025067</v>
      </c>
      <c r="Q843" s="111" t="s">
        <v>1155</v>
      </c>
      <c r="R843" s="111" t="s">
        <v>569</v>
      </c>
      <c r="S843" s="97" t="s">
        <v>1157</v>
      </c>
      <c r="T843" s="102" t="s">
        <v>51</v>
      </c>
      <c r="U843" s="102" t="s">
        <v>45</v>
      </c>
      <c r="V843" s="102" t="s">
        <v>52</v>
      </c>
      <c r="W843" s="94">
        <v>77.47</v>
      </c>
      <c r="X843" s="98">
        <v>100</v>
      </c>
      <c r="Y843" s="94">
        <v>6750</v>
      </c>
      <c r="Z843" s="94">
        <f>W843*Y843</f>
        <v>522922.5</v>
      </c>
      <c r="AA843" s="89">
        <v>6</v>
      </c>
      <c r="AB843" s="89">
        <v>6</v>
      </c>
      <c r="AC843" s="94">
        <f>(Z843*(100-AB843))/100</f>
        <v>491547.15</v>
      </c>
      <c r="AD843" s="94">
        <f>IF(AND(AC843="",M843=""),0,IF((AC843=""),M843, IF( (M843=""),AC843,AC843+M843)))</f>
        <v>583347.15</v>
      </c>
      <c r="AE843" s="94">
        <f>IF( (X843=""),AD843*1,( M843+(SUM(AC843:AC843)) )*(X843/100) )</f>
        <v>583347.15</v>
      </c>
      <c r="AF843" s="94">
        <v>50000000</v>
      </c>
      <c r="AG843" s="94">
        <f>IF((AF843-AE843) &gt; 1,0,IF((AF843-AE843)&lt;0,AE843-AF843,AF843-AE843))</f>
        <v>0</v>
      </c>
      <c r="AH843" s="94">
        <v>0.01</v>
      </c>
    </row>
    <row r="844" spans="1:34" s="74" customFormat="1" x14ac:dyDescent="0.55000000000000004">
      <c r="A844" s="108"/>
      <c r="B844" s="109"/>
      <c r="C844" s="102"/>
      <c r="D844" s="90"/>
      <c r="E844" s="102"/>
      <c r="F844" s="102"/>
      <c r="G844" s="102"/>
      <c r="H844" s="102"/>
      <c r="I844" s="98"/>
      <c r="J844" s="102"/>
      <c r="K844" s="94"/>
      <c r="L844" s="94" t="s">
        <v>63</v>
      </c>
      <c r="M844" s="94">
        <f>SUM(M843:M843)</f>
        <v>91800</v>
      </c>
      <c r="N844" s="102"/>
      <c r="O844" s="111"/>
      <c r="P844" s="96"/>
      <c r="Q844" s="111"/>
      <c r="R844" s="111"/>
      <c r="S844" s="97"/>
      <c r="T844" s="102"/>
      <c r="U844" s="102"/>
      <c r="V844" s="102"/>
      <c r="W844" s="94"/>
      <c r="X844" s="98"/>
      <c r="Y844" s="94"/>
      <c r="Z844" s="94"/>
      <c r="AA844" s="89"/>
      <c r="AB844" s="89"/>
      <c r="AC844" s="94"/>
      <c r="AD844" s="94">
        <f>SUM(AD843:AD843)</f>
        <v>583347.15</v>
      </c>
      <c r="AE844" s="94">
        <f>SUM(AE843:AE843)</f>
        <v>583347.15</v>
      </c>
      <c r="AF844" s="94"/>
      <c r="AG844" s="94">
        <f>SUM(AG843:AG843)</f>
        <v>0</v>
      </c>
      <c r="AH844" s="94"/>
    </row>
    <row r="845" spans="1:34" s="74" customFormat="1" x14ac:dyDescent="0.55000000000000004">
      <c r="A845" s="108" t="s">
        <v>1158</v>
      </c>
      <c r="B845" s="109">
        <v>423</v>
      </c>
      <c r="C845" s="102">
        <v>7282</v>
      </c>
      <c r="D845" s="90" t="s">
        <v>1159</v>
      </c>
      <c r="E845" s="102" t="s">
        <v>34</v>
      </c>
      <c r="F845" s="102">
        <v>16012</v>
      </c>
      <c r="G845" s="102">
        <v>6</v>
      </c>
      <c r="H845" s="102">
        <v>1</v>
      </c>
      <c r="I845" s="98">
        <v>93</v>
      </c>
      <c r="J845" s="102" t="s">
        <v>38</v>
      </c>
      <c r="K845" s="94">
        <f>((G845*400)+(H845*100))+I845</f>
        <v>2593</v>
      </c>
      <c r="L845" s="94">
        <v>375</v>
      </c>
      <c r="M845" s="94">
        <f>K845*L845</f>
        <v>972375</v>
      </c>
      <c r="N845" s="102"/>
      <c r="O845" s="111"/>
      <c r="P845" s="96"/>
      <c r="Q845" s="111"/>
      <c r="R845" s="111"/>
      <c r="S845" s="97"/>
      <c r="T845" s="102"/>
      <c r="U845" s="102"/>
      <c r="V845" s="102"/>
      <c r="W845" s="94"/>
      <c r="X845" s="98"/>
      <c r="Y845" s="94"/>
      <c r="Z845" s="94"/>
      <c r="AA845" s="89"/>
      <c r="AB845" s="89"/>
      <c r="AC845" s="94"/>
      <c r="AD845" s="94">
        <f>IF(AND(AC845="",M845=""),0,IF((AC845=""),M845,IF((M845=""),AC845,AC845+M845)))</f>
        <v>972375</v>
      </c>
      <c r="AE845" s="94">
        <f>IF( (X845=""),AD845*1,AD845*(X845/100) )</f>
        <v>972375</v>
      </c>
      <c r="AF845" s="94">
        <v>50000000</v>
      </c>
      <c r="AG845" s="94">
        <f>IF((AF845-AE845) &gt; 1,0,IF((AF845-AE845)&lt;0,AE845-AF845,AF845-AE845))</f>
        <v>0</v>
      </c>
      <c r="AH845" s="94">
        <v>0.01</v>
      </c>
    </row>
    <row r="846" spans="1:34" s="74" customFormat="1" x14ac:dyDescent="0.55000000000000004">
      <c r="A846" s="108"/>
      <c r="B846" s="109"/>
      <c r="C846" s="102"/>
      <c r="D846" s="90"/>
      <c r="E846" s="102"/>
      <c r="F846" s="102"/>
      <c r="G846" s="102"/>
      <c r="H846" s="102"/>
      <c r="I846" s="98"/>
      <c r="J846" s="102"/>
      <c r="K846" s="94"/>
      <c r="L846" s="94" t="s">
        <v>63</v>
      </c>
      <c r="M846" s="94">
        <f>SUM(M845:M845)</f>
        <v>972375</v>
      </c>
      <c r="N846" s="102"/>
      <c r="O846" s="111"/>
      <c r="P846" s="96"/>
      <c r="Q846" s="111"/>
      <c r="R846" s="111"/>
      <c r="S846" s="97"/>
      <c r="T846" s="102"/>
      <c r="U846" s="102"/>
      <c r="V846" s="102"/>
      <c r="W846" s="94"/>
      <c r="X846" s="98"/>
      <c r="Y846" s="94"/>
      <c r="Z846" s="94"/>
      <c r="AA846" s="89"/>
      <c r="AB846" s="89"/>
      <c r="AC846" s="94"/>
      <c r="AD846" s="94">
        <f>SUM(AD845:AD845)</f>
        <v>972375</v>
      </c>
      <c r="AE846" s="94">
        <f>SUM(AE845:AE845)</f>
        <v>972375</v>
      </c>
      <c r="AF846" s="94"/>
      <c r="AG846" s="94">
        <f>SUM(AG845:AG845)</f>
        <v>0</v>
      </c>
      <c r="AH846" s="94"/>
    </row>
    <row r="847" spans="1:34" s="74" customFormat="1" x14ac:dyDescent="0.55000000000000004">
      <c r="A847" s="108" t="s">
        <v>1160</v>
      </c>
      <c r="B847" s="109">
        <v>424</v>
      </c>
      <c r="C847" s="102">
        <v>6828</v>
      </c>
      <c r="D847" s="90" t="s">
        <v>1161</v>
      </c>
      <c r="E847" s="102" t="s">
        <v>34</v>
      </c>
      <c r="F847" s="102">
        <v>23632</v>
      </c>
      <c r="G847" s="102">
        <v>0</v>
      </c>
      <c r="H847" s="102">
        <v>0</v>
      </c>
      <c r="I847" s="98">
        <v>98</v>
      </c>
      <c r="J847" s="102" t="s">
        <v>68</v>
      </c>
      <c r="K847" s="94">
        <f>((G847*400)+(H847*100))+I847</f>
        <v>98</v>
      </c>
      <c r="L847" s="94">
        <v>850</v>
      </c>
      <c r="M847" s="94">
        <f>K847*L847</f>
        <v>83300</v>
      </c>
      <c r="N847" s="102"/>
      <c r="O847" s="111"/>
      <c r="P847" s="96"/>
      <c r="Q847" s="111"/>
      <c r="R847" s="111"/>
      <c r="S847" s="97"/>
      <c r="T847" s="102"/>
      <c r="U847" s="102"/>
      <c r="V847" s="102"/>
      <c r="W847" s="94"/>
      <c r="X847" s="98"/>
      <c r="Y847" s="94"/>
      <c r="Z847" s="94"/>
      <c r="AA847" s="89"/>
      <c r="AB847" s="89"/>
      <c r="AC847" s="94"/>
      <c r="AD847" s="94">
        <f>IF(AND(AC847="",M847=""),0,IF((AC847=""),M847,IF((M847=""),AC847,AC847+M847)))</f>
        <v>83300</v>
      </c>
      <c r="AE847" s="94">
        <f>IF( (X847=""),AD847*1,AD847*(X847/100) )</f>
        <v>83300</v>
      </c>
      <c r="AF847" s="94">
        <v>0</v>
      </c>
      <c r="AG847" s="94">
        <f>IF((AF847-AE847) &gt; 1,0,IF((AF847-AE847)&lt;0,AE847-AF847,AF847-AE847))</f>
        <v>83300</v>
      </c>
      <c r="AH847" s="94">
        <v>0.3</v>
      </c>
    </row>
    <row r="848" spans="1:34" s="74" customFormat="1" x14ac:dyDescent="0.55000000000000004">
      <c r="A848" s="108"/>
      <c r="B848" s="109"/>
      <c r="C848" s="102"/>
      <c r="D848" s="90"/>
      <c r="E848" s="102"/>
      <c r="F848" s="102"/>
      <c r="G848" s="102"/>
      <c r="H848" s="102"/>
      <c r="I848" s="98"/>
      <c r="J848" s="102"/>
      <c r="K848" s="94"/>
      <c r="L848" s="94" t="s">
        <v>63</v>
      </c>
      <c r="M848" s="94">
        <f>SUM(M847:M847)</f>
        <v>83300</v>
      </c>
      <c r="N848" s="102"/>
      <c r="O848" s="111"/>
      <c r="P848" s="96"/>
      <c r="Q848" s="111"/>
      <c r="R848" s="111"/>
      <c r="S848" s="97"/>
      <c r="T848" s="102"/>
      <c r="U848" s="102"/>
      <c r="V848" s="102"/>
      <c r="W848" s="94"/>
      <c r="X848" s="98"/>
      <c r="Y848" s="94"/>
      <c r="Z848" s="94"/>
      <c r="AA848" s="89"/>
      <c r="AB848" s="89"/>
      <c r="AC848" s="94"/>
      <c r="AD848" s="94">
        <f>SUM(AD847:AD847)</f>
        <v>83300</v>
      </c>
      <c r="AE848" s="94">
        <f>SUM(AE847:AE847)</f>
        <v>83300</v>
      </c>
      <c r="AF848" s="94"/>
      <c r="AG848" s="94">
        <f>SUM(AG847:AG847)</f>
        <v>83300</v>
      </c>
      <c r="AH848" s="94"/>
    </row>
    <row r="849" spans="1:34" s="99" customFormat="1" x14ac:dyDescent="0.55000000000000004">
      <c r="A849" s="107" t="s">
        <v>1164</v>
      </c>
      <c r="B849" s="102">
        <v>465</v>
      </c>
      <c r="C849" s="102">
        <v>8499</v>
      </c>
      <c r="D849" s="90" t="s">
        <v>1165</v>
      </c>
      <c r="E849" s="102" t="s">
        <v>34</v>
      </c>
      <c r="F849" s="102">
        <v>21061</v>
      </c>
      <c r="G849" s="102">
        <v>0</v>
      </c>
      <c r="H849" s="102">
        <v>0</v>
      </c>
      <c r="I849" s="98">
        <v>77</v>
      </c>
      <c r="J849" s="102" t="s">
        <v>35</v>
      </c>
      <c r="K849" s="94">
        <f>((G849*400)+(H849*100))+I849</f>
        <v>77</v>
      </c>
      <c r="L849" s="94">
        <v>600</v>
      </c>
      <c r="M849" s="94">
        <f>K849*L849</f>
        <v>46200</v>
      </c>
      <c r="N849" s="102">
        <v>1</v>
      </c>
      <c r="O849" s="111" t="s">
        <v>1162</v>
      </c>
      <c r="P849" s="96">
        <v>3570800352157</v>
      </c>
      <c r="Q849" s="111" t="s">
        <v>1163</v>
      </c>
      <c r="R849" s="111" t="s">
        <v>1166</v>
      </c>
      <c r="S849" s="97" t="s">
        <v>1167</v>
      </c>
      <c r="T849" s="102" t="s">
        <v>51</v>
      </c>
      <c r="U849" s="102" t="s">
        <v>74</v>
      </c>
      <c r="V849" s="102" t="s">
        <v>52</v>
      </c>
      <c r="W849" s="94">
        <v>184.6</v>
      </c>
      <c r="X849" s="98">
        <v>64.400000000000006</v>
      </c>
      <c r="Y849" s="94">
        <v>6750</v>
      </c>
      <c r="Z849" s="94">
        <f>W849*Y849</f>
        <v>1246050</v>
      </c>
      <c r="AA849" s="89">
        <v>22</v>
      </c>
      <c r="AB849" s="89">
        <v>93</v>
      </c>
      <c r="AC849" s="94">
        <f>(Z849*(100-AB849))/100</f>
        <v>87223.5</v>
      </c>
      <c r="AD849" s="94">
        <f>IF(AND(AC849="",M849=""),0,IF((AC849=""),M849, IF( (M849=""),AC849,SUM(AC849:AC851)+M849)))</f>
        <v>774105.15</v>
      </c>
      <c r="AE849" s="94">
        <f>IF( (X849=""),AD849*1,AD849*(X849/100) )</f>
        <v>498523.71660000004</v>
      </c>
      <c r="AF849" s="94">
        <v>50000000</v>
      </c>
      <c r="AG849" s="94">
        <f>IF((AF849-AE849) &gt; 1,0,IF((AF849-AE849)&lt;0,AE849-AF849,AF849-AE849))</f>
        <v>0</v>
      </c>
      <c r="AH849" s="94">
        <v>0.02</v>
      </c>
    </row>
    <row r="850" spans="1:34" s="99" customFormat="1" x14ac:dyDescent="0.55000000000000004">
      <c r="A850" s="107"/>
      <c r="B850" s="102"/>
      <c r="C850" s="102"/>
      <c r="D850" s="90"/>
      <c r="E850" s="102"/>
      <c r="F850" s="102"/>
      <c r="G850" s="102"/>
      <c r="H850" s="102"/>
      <c r="I850" s="98"/>
      <c r="J850" s="102"/>
      <c r="K850" s="94"/>
      <c r="L850" s="94"/>
      <c r="M850" s="94"/>
      <c r="N850" s="102">
        <v>2</v>
      </c>
      <c r="O850" s="111" t="s">
        <v>1162</v>
      </c>
      <c r="P850" s="96">
        <v>3570800352157</v>
      </c>
      <c r="Q850" s="111" t="s">
        <v>1163</v>
      </c>
      <c r="R850" s="111" t="s">
        <v>1166</v>
      </c>
      <c r="S850" s="97" t="s">
        <v>1168</v>
      </c>
      <c r="T850" s="102" t="s">
        <v>51</v>
      </c>
      <c r="U850" s="102" t="s">
        <v>45</v>
      </c>
      <c r="V850" s="102" t="s">
        <v>75</v>
      </c>
      <c r="W850" s="94">
        <v>89.46</v>
      </c>
      <c r="X850" s="98">
        <v>31.21</v>
      </c>
      <c r="Y850" s="94">
        <v>6750</v>
      </c>
      <c r="Z850" s="94">
        <f>W850*Y850</f>
        <v>603855</v>
      </c>
      <c r="AA850" s="89">
        <v>7</v>
      </c>
      <c r="AB850" s="89">
        <v>7</v>
      </c>
      <c r="AC850" s="94">
        <f>(Z850*(100-AB850))/100</f>
        <v>561585.15</v>
      </c>
      <c r="AD850" s="94">
        <f>IF(AND(AC850="",M849=""),0,IF((AC850=""),M849, IF( (M849=""),AC850,SUM(AC849:AC851)+M849)))</f>
        <v>774105.15</v>
      </c>
      <c r="AE850" s="94">
        <f>IF( (X850=""),AD850*1,AD850*(X850/100) )</f>
        <v>241598.21731499999</v>
      </c>
      <c r="AF850" s="94">
        <v>0</v>
      </c>
      <c r="AG850" s="94">
        <f>IF((AF850-AE850) &gt; 1,0,IF((AF850-AE850)&lt;0,AE850-AF850,AF850-AE850))</f>
        <v>241598.21731499999</v>
      </c>
      <c r="AH850" s="94">
        <v>0.3</v>
      </c>
    </row>
    <row r="851" spans="1:34" s="99" customFormat="1" x14ac:dyDescent="0.55000000000000004">
      <c r="A851" s="107"/>
      <c r="B851" s="102"/>
      <c r="C851" s="102"/>
      <c r="D851" s="90"/>
      <c r="E851" s="102"/>
      <c r="F851" s="102"/>
      <c r="G851" s="102"/>
      <c r="H851" s="102"/>
      <c r="I851" s="98"/>
      <c r="J851" s="102"/>
      <c r="K851" s="94"/>
      <c r="L851" s="94"/>
      <c r="M851" s="94"/>
      <c r="N851" s="102">
        <v>3</v>
      </c>
      <c r="O851" s="111" t="s">
        <v>1162</v>
      </c>
      <c r="P851" s="96">
        <v>3570800352157</v>
      </c>
      <c r="Q851" s="111" t="s">
        <v>1163</v>
      </c>
      <c r="R851" s="111" t="s">
        <v>1166</v>
      </c>
      <c r="S851" s="97" t="s">
        <v>1169</v>
      </c>
      <c r="T851" s="102" t="s">
        <v>51</v>
      </c>
      <c r="U851" s="102" t="s">
        <v>45</v>
      </c>
      <c r="V851" s="102" t="s">
        <v>52</v>
      </c>
      <c r="W851" s="94">
        <v>12.6</v>
      </c>
      <c r="X851" s="98">
        <v>4.4000000000000004</v>
      </c>
      <c r="Y851" s="94">
        <v>6750</v>
      </c>
      <c r="Z851" s="94">
        <f>W851*Y851</f>
        <v>85050</v>
      </c>
      <c r="AA851" s="89">
        <v>7</v>
      </c>
      <c r="AB851" s="89">
        <v>7</v>
      </c>
      <c r="AC851" s="94">
        <f>(Z851*(100-AB851))/100</f>
        <v>79096.5</v>
      </c>
      <c r="AD851" s="94">
        <f>IF(AND(AC851="",M849=""),0,IF((AC851=""),M849, IF( (M849=""),AC851,SUM(AC849:AC851)+M849)))</f>
        <v>774105.15</v>
      </c>
      <c r="AE851" s="94">
        <f>IF( (X851=""),AD851*1,AD851*(X851/100) )</f>
        <v>34060.626600000003</v>
      </c>
      <c r="AF851" s="94">
        <v>50000000</v>
      </c>
      <c r="AG851" s="94">
        <f>IF((AF851-AE851) &gt; 1,0,IF((AF851-AE851)&lt;0,AE851-AF851,AF851-AE851))</f>
        <v>0</v>
      </c>
      <c r="AH851" s="94">
        <v>0.02</v>
      </c>
    </row>
    <row r="852" spans="1:34" s="99" customFormat="1" x14ac:dyDescent="0.55000000000000004">
      <c r="A852" s="107"/>
      <c r="B852" s="102"/>
      <c r="C852" s="102"/>
      <c r="D852" s="90"/>
      <c r="E852" s="102"/>
      <c r="F852" s="102"/>
      <c r="G852" s="102"/>
      <c r="H852" s="102"/>
      <c r="I852" s="98"/>
      <c r="J852" s="102"/>
      <c r="K852" s="94"/>
      <c r="L852" s="94" t="s">
        <v>63</v>
      </c>
      <c r="M852" s="94">
        <f>SUM(M849:M851)</f>
        <v>46200</v>
      </c>
      <c r="N852" s="102"/>
      <c r="O852" s="111"/>
      <c r="P852" s="96"/>
      <c r="Q852" s="111"/>
      <c r="R852" s="111"/>
      <c r="S852" s="97"/>
      <c r="T852" s="102"/>
      <c r="U852" s="102"/>
      <c r="V852" s="102"/>
      <c r="W852" s="94"/>
      <c r="X852" s="98"/>
      <c r="Y852" s="94"/>
      <c r="Z852" s="94"/>
      <c r="AA852" s="89"/>
      <c r="AB852" s="89"/>
      <c r="AC852" s="94"/>
      <c r="AD852" s="94"/>
      <c r="AE852" s="94">
        <f>SUM(AE849:AE851)</f>
        <v>774182.56051500002</v>
      </c>
      <c r="AF852" s="94"/>
      <c r="AG852" s="94">
        <f>SUM(AG849:AG851)</f>
        <v>241598.21731499999</v>
      </c>
      <c r="AH852" s="94"/>
    </row>
    <row r="853" spans="1:34" s="74" customFormat="1" x14ac:dyDescent="0.55000000000000004">
      <c r="A853" s="108" t="s">
        <v>660</v>
      </c>
      <c r="B853" s="109">
        <v>426</v>
      </c>
      <c r="C853" s="102">
        <v>6568</v>
      </c>
      <c r="D853" s="90" t="s">
        <v>1170</v>
      </c>
      <c r="E853" s="102" t="s">
        <v>34</v>
      </c>
      <c r="F853" s="102">
        <v>23129</v>
      </c>
      <c r="G853" s="102">
        <v>4</v>
      </c>
      <c r="H853" s="102">
        <v>1</v>
      </c>
      <c r="I853" s="98">
        <v>9</v>
      </c>
      <c r="J853" s="102" t="s">
        <v>38</v>
      </c>
      <c r="K853" s="94">
        <f>((G853*400)+(H853*100))+I853</f>
        <v>1709</v>
      </c>
      <c r="L853" s="94">
        <v>275</v>
      </c>
      <c r="M853" s="94">
        <f>K853*L853</f>
        <v>469975</v>
      </c>
      <c r="N853" s="102"/>
      <c r="O853" s="111"/>
      <c r="P853" s="96"/>
      <c r="Q853" s="111"/>
      <c r="R853" s="111"/>
      <c r="S853" s="97"/>
      <c r="T853" s="102"/>
      <c r="U853" s="102"/>
      <c r="V853" s="102"/>
      <c r="W853" s="94"/>
      <c r="X853" s="98"/>
      <c r="Y853" s="94"/>
      <c r="Z853" s="94"/>
      <c r="AA853" s="89"/>
      <c r="AB853" s="89"/>
      <c r="AC853" s="94"/>
      <c r="AD853" s="94">
        <f>IF(AND(AC853="",M853=""),0,IF((AC853=""),M853,IF((M853=""),AC853,AC853+M853)))</f>
        <v>469975</v>
      </c>
      <c r="AE853" s="94">
        <f>IF( (X853=""),AD853*1,AD853*(X853/100) )</f>
        <v>469975</v>
      </c>
      <c r="AF853" s="94">
        <v>50000000</v>
      </c>
      <c r="AG853" s="94">
        <f>IF((AF853-AE853) &gt; 1,0,IF((AF853-AE853)&lt;0,AE853-AF853,AF853-AE853))</f>
        <v>0</v>
      </c>
      <c r="AH853" s="94">
        <v>0.01</v>
      </c>
    </row>
    <row r="854" spans="1:34" s="74" customFormat="1" x14ac:dyDescent="0.55000000000000004">
      <c r="A854" s="108"/>
      <c r="B854" s="109"/>
      <c r="C854" s="102"/>
      <c r="D854" s="90"/>
      <c r="E854" s="102"/>
      <c r="F854" s="102"/>
      <c r="G854" s="102"/>
      <c r="H854" s="102"/>
      <c r="I854" s="98"/>
      <c r="J854" s="102"/>
      <c r="K854" s="94"/>
      <c r="L854" s="94" t="s">
        <v>63</v>
      </c>
      <c r="M854" s="94">
        <f>SUM(M853:M853)</f>
        <v>469975</v>
      </c>
      <c r="N854" s="102"/>
      <c r="O854" s="111"/>
      <c r="P854" s="96"/>
      <c r="Q854" s="111"/>
      <c r="R854" s="111"/>
      <c r="S854" s="97"/>
      <c r="T854" s="102"/>
      <c r="U854" s="102"/>
      <c r="V854" s="102"/>
      <c r="W854" s="94"/>
      <c r="X854" s="98"/>
      <c r="Y854" s="94"/>
      <c r="Z854" s="94"/>
      <c r="AA854" s="89"/>
      <c r="AB854" s="89"/>
      <c r="AC854" s="94"/>
      <c r="AD854" s="94">
        <f>SUM(AD853:AD853)</f>
        <v>469975</v>
      </c>
      <c r="AE854" s="94">
        <f>SUM(AE853:AE853)</f>
        <v>469975</v>
      </c>
      <c r="AF854" s="94"/>
      <c r="AG854" s="94">
        <f>SUM(AG853:AG853)</f>
        <v>0</v>
      </c>
      <c r="AH854" s="94"/>
    </row>
    <row r="855" spans="1:34" s="99" customFormat="1" x14ac:dyDescent="0.55000000000000004">
      <c r="A855" s="107"/>
      <c r="B855" s="102">
        <v>1938</v>
      </c>
      <c r="C855" s="102">
        <v>5599</v>
      </c>
      <c r="D855" s="90" t="s">
        <v>6407</v>
      </c>
      <c r="E855" s="102" t="s">
        <v>34</v>
      </c>
      <c r="F855" s="102">
        <v>12612</v>
      </c>
      <c r="G855" s="102">
        <v>0</v>
      </c>
      <c r="H855" s="102">
        <v>0</v>
      </c>
      <c r="I855" s="98">
        <v>15.5</v>
      </c>
      <c r="J855" s="102" t="s">
        <v>35</v>
      </c>
      <c r="K855" s="94">
        <f>((G855*400)+(H855*100))+I855</f>
        <v>15.5</v>
      </c>
      <c r="L855" s="94">
        <v>450</v>
      </c>
      <c r="M855" s="94">
        <f>K855*L855</f>
        <v>6975</v>
      </c>
      <c r="N855" s="102">
        <v>1</v>
      </c>
      <c r="O855" s="111" t="s">
        <v>6404</v>
      </c>
      <c r="P855" s="96">
        <v>3100700116617</v>
      </c>
      <c r="Q855" s="111" t="s">
        <v>6405</v>
      </c>
      <c r="R855" s="111" t="s">
        <v>6408</v>
      </c>
      <c r="S855" s="97" t="s">
        <v>6409</v>
      </c>
      <c r="T855" s="102" t="s">
        <v>44</v>
      </c>
      <c r="U855" s="102" t="s">
        <v>45</v>
      </c>
      <c r="V855" s="102" t="s">
        <v>46</v>
      </c>
      <c r="W855" s="94">
        <v>56</v>
      </c>
      <c r="X855" s="98">
        <v>25</v>
      </c>
      <c r="Y855" s="94">
        <v>7150</v>
      </c>
      <c r="Z855" s="94">
        <f>W855*Y855</f>
        <v>400400</v>
      </c>
      <c r="AA855" s="89">
        <v>20</v>
      </c>
      <c r="AB855" s="89">
        <v>30</v>
      </c>
      <c r="AC855" s="94">
        <f>(Z855*(100-AB855))/100</f>
        <v>280280</v>
      </c>
      <c r="AD855" s="94">
        <f>IF(AND(AC855="",M855=""),0,IF((AC855=""),M855, IF( (M855=""),AC855,SUM(AC855:AC858)+M855)))</f>
        <v>1128095</v>
      </c>
      <c r="AE855" s="94">
        <f>IF( (X855=""),AD855*1,AD855*(X855/100) )</f>
        <v>282023.75</v>
      </c>
      <c r="AF855" s="94">
        <v>0</v>
      </c>
      <c r="AG855" s="94">
        <f>IF((AF855-AE855) &gt; 1,0,IF((AF855-AE855)&lt;0,AE855-AF855,AF855-AE855))</f>
        <v>282023.75</v>
      </c>
      <c r="AH855" s="94">
        <v>0.02</v>
      </c>
    </row>
    <row r="856" spans="1:34" s="99" customFormat="1" x14ac:dyDescent="0.55000000000000004">
      <c r="A856" s="107"/>
      <c r="B856" s="102"/>
      <c r="C856" s="102"/>
      <c r="D856" s="90"/>
      <c r="E856" s="102"/>
      <c r="F856" s="102"/>
      <c r="G856" s="102"/>
      <c r="H856" s="102"/>
      <c r="I856" s="98"/>
      <c r="J856" s="102"/>
      <c r="K856" s="94"/>
      <c r="L856" s="94"/>
      <c r="M856" s="94"/>
      <c r="N856" s="102"/>
      <c r="O856" s="111"/>
      <c r="P856" s="96"/>
      <c r="Q856" s="111"/>
      <c r="R856" s="111"/>
      <c r="S856" s="97"/>
      <c r="T856" s="102" t="s">
        <v>44</v>
      </c>
      <c r="U856" s="102"/>
      <c r="V856" s="102" t="s">
        <v>46</v>
      </c>
      <c r="W856" s="94">
        <v>56</v>
      </c>
      <c r="X856" s="98">
        <v>25</v>
      </c>
      <c r="Y856" s="94">
        <v>7150</v>
      </c>
      <c r="Z856" s="94">
        <f>W856*Y856</f>
        <v>400400</v>
      </c>
      <c r="AA856" s="89">
        <v>20</v>
      </c>
      <c r="AB856" s="89">
        <v>30</v>
      </c>
      <c r="AC856" s="94">
        <f>(Z856*(100-AB856))/100</f>
        <v>280280</v>
      </c>
      <c r="AD856" s="94">
        <f>IF(AND(AC856="",M855=""),0,IF((AC856=""),M855, IF( (M855=""),AC856,SUM(AC855:AC858)+M855)))</f>
        <v>1128095</v>
      </c>
      <c r="AE856" s="94">
        <f>IF( (X856=""),AD856*1,AD856*(X856/100) )</f>
        <v>282023.75</v>
      </c>
      <c r="AF856" s="94">
        <v>0</v>
      </c>
      <c r="AG856" s="94">
        <f>IF((AF856-AE856) &gt; 1,0,IF((AF856-AE856)&lt;0,AE856-AF856,AF856-AE856))</f>
        <v>282023.75</v>
      </c>
      <c r="AH856" s="94">
        <v>0.02</v>
      </c>
    </row>
    <row r="857" spans="1:34" s="99" customFormat="1" x14ac:dyDescent="0.55000000000000004">
      <c r="A857" s="107"/>
      <c r="B857" s="102"/>
      <c r="C857" s="102"/>
      <c r="D857" s="90"/>
      <c r="E857" s="102"/>
      <c r="F857" s="102"/>
      <c r="G857" s="102"/>
      <c r="H857" s="102"/>
      <c r="I857" s="98"/>
      <c r="J857" s="102"/>
      <c r="K857" s="94"/>
      <c r="L857" s="94"/>
      <c r="M857" s="94"/>
      <c r="N857" s="102"/>
      <c r="O857" s="111"/>
      <c r="P857" s="96"/>
      <c r="Q857" s="111"/>
      <c r="R857" s="111"/>
      <c r="S857" s="97"/>
      <c r="T857" s="102" t="s">
        <v>44</v>
      </c>
      <c r="U857" s="102"/>
      <c r="V857" s="102" t="s">
        <v>46</v>
      </c>
      <c r="W857" s="94">
        <v>56</v>
      </c>
      <c r="X857" s="98">
        <v>25</v>
      </c>
      <c r="Y857" s="94">
        <v>7150</v>
      </c>
      <c r="Z857" s="94">
        <f>W857*Y857</f>
        <v>400400</v>
      </c>
      <c r="AA857" s="89">
        <v>20</v>
      </c>
      <c r="AB857" s="89">
        <v>30</v>
      </c>
      <c r="AC857" s="94">
        <f>(Z857*(100-AB857))/100</f>
        <v>280280</v>
      </c>
      <c r="AD857" s="94">
        <f>IF(AND(AC857="",M855=""),0,IF((AC857=""),M855, IF( (M855=""),AC857,SUM(AC855:AC858)+M855)))</f>
        <v>1128095</v>
      </c>
      <c r="AE857" s="94">
        <f>IF( (X857=""),AD857*1,AD857*(X857/100) )</f>
        <v>282023.75</v>
      </c>
      <c r="AF857" s="94">
        <v>0</v>
      </c>
      <c r="AG857" s="94">
        <f>IF((AF857-AE857) &gt; 1,0,IF((AF857-AE857)&lt;0,AE857-AF857,AF857-AE857))</f>
        <v>282023.75</v>
      </c>
      <c r="AH857" s="94">
        <v>0.02</v>
      </c>
    </row>
    <row r="858" spans="1:34" s="99" customFormat="1" x14ac:dyDescent="0.55000000000000004">
      <c r="A858" s="107"/>
      <c r="B858" s="102"/>
      <c r="C858" s="102"/>
      <c r="D858" s="90"/>
      <c r="E858" s="102"/>
      <c r="F858" s="102"/>
      <c r="G858" s="102"/>
      <c r="H858" s="102"/>
      <c r="I858" s="98"/>
      <c r="J858" s="102"/>
      <c r="K858" s="94"/>
      <c r="L858" s="94"/>
      <c r="M858" s="94"/>
      <c r="N858" s="102"/>
      <c r="O858" s="111"/>
      <c r="P858" s="96"/>
      <c r="Q858" s="111"/>
      <c r="R858" s="111"/>
      <c r="S858" s="97"/>
      <c r="T858" s="102" t="s">
        <v>44</v>
      </c>
      <c r="U858" s="102"/>
      <c r="V858" s="102" t="s">
        <v>46</v>
      </c>
      <c r="W858" s="94">
        <v>56</v>
      </c>
      <c r="X858" s="98">
        <v>25</v>
      </c>
      <c r="Y858" s="94">
        <v>7150</v>
      </c>
      <c r="Z858" s="94">
        <f>W858*Y858</f>
        <v>400400</v>
      </c>
      <c r="AA858" s="89">
        <v>20</v>
      </c>
      <c r="AB858" s="89">
        <v>30</v>
      </c>
      <c r="AC858" s="94">
        <f>(Z858*(100-AB858))/100</f>
        <v>280280</v>
      </c>
      <c r="AD858" s="94">
        <f>IF(AND(AC858="",M855=""),0,IF((AC858=""),M855, IF( (M855=""),AC858,SUM(AC855:AC858)+M855)))</f>
        <v>1128095</v>
      </c>
      <c r="AE858" s="94">
        <f>IF( (X858=""),AD858*1,AD858*(X858/100) )</f>
        <v>282023.75</v>
      </c>
      <c r="AF858" s="94">
        <v>0</v>
      </c>
      <c r="AG858" s="94">
        <f>IF((AF858-AE858) &gt; 1,0,IF((AF858-AE858)&lt;0,AE858-AF858,AF858-AE858))</f>
        <v>282023.75</v>
      </c>
      <c r="AH858" s="94">
        <v>0.02</v>
      </c>
    </row>
    <row r="859" spans="1:34" s="99" customFormat="1" x14ac:dyDescent="0.55000000000000004">
      <c r="A859" s="107"/>
      <c r="B859" s="102"/>
      <c r="C859" s="102"/>
      <c r="D859" s="90"/>
      <c r="E859" s="102"/>
      <c r="F859" s="102"/>
      <c r="G859" s="102"/>
      <c r="H859" s="102"/>
      <c r="I859" s="98"/>
      <c r="J859" s="102"/>
      <c r="K859" s="94"/>
      <c r="L859" s="94" t="s">
        <v>63</v>
      </c>
      <c r="M859" s="94">
        <f>SUM(M855:M858)</f>
        <v>6975</v>
      </c>
      <c r="N859" s="102"/>
      <c r="O859" s="111"/>
      <c r="P859" s="96"/>
      <c r="Q859" s="111"/>
      <c r="R859" s="111"/>
      <c r="S859" s="97"/>
      <c r="T859" s="102"/>
      <c r="U859" s="102"/>
      <c r="V859" s="102"/>
      <c r="W859" s="94"/>
      <c r="X859" s="98"/>
      <c r="Y859" s="94"/>
      <c r="Z859" s="94"/>
      <c r="AA859" s="89"/>
      <c r="AB859" s="89"/>
      <c r="AC859" s="94"/>
      <c r="AD859" s="94"/>
      <c r="AE859" s="94">
        <f>SUM(AE855:AE858)</f>
        <v>1128095</v>
      </c>
      <c r="AF859" s="94"/>
      <c r="AG859" s="94">
        <f>SUM(AG855:AG858)</f>
        <v>1128095</v>
      </c>
      <c r="AH859" s="94"/>
    </row>
    <row r="860" spans="1:34" s="74" customFormat="1" x14ac:dyDescent="0.55000000000000004">
      <c r="A860" s="108" t="s">
        <v>1171</v>
      </c>
      <c r="B860" s="109">
        <v>427</v>
      </c>
      <c r="C860" s="102">
        <v>6589</v>
      </c>
      <c r="D860" s="90" t="s">
        <v>1172</v>
      </c>
      <c r="E860" s="102" t="s">
        <v>34</v>
      </c>
      <c r="F860" s="102">
        <v>23149</v>
      </c>
      <c r="G860" s="102">
        <v>0</v>
      </c>
      <c r="H860" s="102">
        <v>1</v>
      </c>
      <c r="I860" s="98">
        <v>62</v>
      </c>
      <c r="J860" s="102" t="s">
        <v>35</v>
      </c>
      <c r="K860" s="94">
        <f>((G860*400)+(H860*100))+I860</f>
        <v>162</v>
      </c>
      <c r="L860" s="94">
        <v>475</v>
      </c>
      <c r="M860" s="94">
        <f>K860*L860</f>
        <v>76950</v>
      </c>
      <c r="N860" s="102"/>
      <c r="O860" s="111"/>
      <c r="P860" s="96"/>
      <c r="Q860" s="111"/>
      <c r="R860" s="111"/>
      <c r="S860" s="97"/>
      <c r="T860" s="102"/>
      <c r="U860" s="102"/>
      <c r="V860" s="102"/>
      <c r="W860" s="94"/>
      <c r="X860" s="98"/>
      <c r="Y860" s="94"/>
      <c r="Z860" s="94"/>
      <c r="AA860" s="89"/>
      <c r="AB860" s="89"/>
      <c r="AC860" s="94"/>
      <c r="AD860" s="94">
        <f>IF(AND(AC860="",M860=""),0,IF((AC860=""),M860,IF((M860=""),AC860,AC860+M860)))</f>
        <v>76950</v>
      </c>
      <c r="AE860" s="94">
        <f>IF( (X860=""),AD860*1,AD860*(X860/100) )</f>
        <v>76950</v>
      </c>
      <c r="AF860" s="94">
        <v>50000000</v>
      </c>
      <c r="AG860" s="94">
        <f>IF((AF860-AE860) &gt; 1,0,IF((AF860-AE860)&lt;0,AE860-AF860,AF860-AE860))</f>
        <v>0</v>
      </c>
      <c r="AH860" s="94">
        <v>0.02</v>
      </c>
    </row>
    <row r="861" spans="1:34" s="74" customFormat="1" x14ac:dyDescent="0.55000000000000004">
      <c r="A861" s="113"/>
      <c r="B861" s="114"/>
      <c r="C861" s="127"/>
      <c r="D861" s="128"/>
      <c r="E861" s="127"/>
      <c r="F861" s="127"/>
      <c r="G861" s="127"/>
      <c r="H861" s="127"/>
      <c r="I861" s="129"/>
      <c r="J861" s="127"/>
      <c r="K861" s="130"/>
      <c r="L861" s="130" t="s">
        <v>63</v>
      </c>
      <c r="M861" s="130">
        <f>SUM(M860:M860)</f>
        <v>76950</v>
      </c>
      <c r="N861" s="127"/>
      <c r="O861" s="131"/>
      <c r="P861" s="132"/>
      <c r="Q861" s="131"/>
      <c r="R861" s="131"/>
      <c r="S861" s="133"/>
      <c r="T861" s="127"/>
      <c r="U861" s="127"/>
      <c r="V861" s="127"/>
      <c r="W861" s="130"/>
      <c r="X861" s="129"/>
      <c r="Y861" s="130"/>
      <c r="Z861" s="130"/>
      <c r="AA861" s="134"/>
      <c r="AB861" s="134"/>
      <c r="AC861" s="130"/>
      <c r="AD861" s="130">
        <f>SUM(AD860:AD860)</f>
        <v>76950</v>
      </c>
      <c r="AE861" s="130">
        <f>SUM(AE860:AE860)</f>
        <v>76950</v>
      </c>
      <c r="AF861" s="130"/>
      <c r="AG861" s="130">
        <f>SUM(AG860:AG860)</f>
        <v>0</v>
      </c>
      <c r="AH861" s="130"/>
    </row>
    <row r="862" spans="1:34" s="99" customFormat="1" x14ac:dyDescent="0.55000000000000004">
      <c r="A862" s="122" t="s">
        <v>1175</v>
      </c>
      <c r="B862" s="123">
        <v>468</v>
      </c>
      <c r="C862" s="123">
        <v>5525</v>
      </c>
      <c r="D862" s="135" t="s">
        <v>1176</v>
      </c>
      <c r="E862" s="123" t="s">
        <v>34</v>
      </c>
      <c r="F862" s="123">
        <v>1822</v>
      </c>
      <c r="G862" s="123">
        <v>0</v>
      </c>
      <c r="H862" s="123">
        <v>2</v>
      </c>
      <c r="I862" s="136">
        <v>52</v>
      </c>
      <c r="J862" s="123" t="s">
        <v>35</v>
      </c>
      <c r="K862" s="137">
        <f>((G862*400)+(H862*100))+I862</f>
        <v>252</v>
      </c>
      <c r="L862" s="137">
        <v>2425</v>
      </c>
      <c r="M862" s="137">
        <f>K862*L862</f>
        <v>611100</v>
      </c>
      <c r="N862" s="123">
        <v>1</v>
      </c>
      <c r="O862" s="108" t="s">
        <v>1173</v>
      </c>
      <c r="P862" s="138">
        <v>3570800002407</v>
      </c>
      <c r="Q862" s="108" t="s">
        <v>1174</v>
      </c>
      <c r="R862" s="108" t="s">
        <v>1177</v>
      </c>
      <c r="S862" s="139" t="s">
        <v>1178</v>
      </c>
      <c r="T862" s="123" t="s">
        <v>51</v>
      </c>
      <c r="U862" s="123" t="s">
        <v>45</v>
      </c>
      <c r="V862" s="123" t="s">
        <v>52</v>
      </c>
      <c r="W862" s="137">
        <v>1064.8499999999999</v>
      </c>
      <c r="X862" s="136">
        <v>77.36</v>
      </c>
      <c r="Y862" s="137">
        <v>6750</v>
      </c>
      <c r="Z862" s="137">
        <f>W862*Y862</f>
        <v>7187737.4999999991</v>
      </c>
      <c r="AA862" s="119">
        <v>26</v>
      </c>
      <c r="AB862" s="119">
        <v>42</v>
      </c>
      <c r="AC862" s="137">
        <f>(Z862*(100-AB862))/100</f>
        <v>4168887.7499999995</v>
      </c>
      <c r="AD862" s="137">
        <f>IF(AND(AC862="",M862=""),0,IF((AC862=""),M862, IF( (M862=""),AC862,SUM(AC862:AC869)+M862)))</f>
        <v>6181962.75</v>
      </c>
      <c r="AE862" s="137">
        <f t="shared" ref="AE862:AE868" si="105">IF( (X862=""),AD862*1,AD862*(X862/100) )</f>
        <v>4782366.3833999997</v>
      </c>
      <c r="AF862" s="137">
        <v>50000000</v>
      </c>
      <c r="AG862" s="137">
        <f t="shared" ref="AG862:AG868" si="106">IF((AF862-AE862) &gt; 1,0,IF((AF862-AE862)&lt;0,AE862-AF862,AF862-AE862))</f>
        <v>0</v>
      </c>
      <c r="AH862" s="137">
        <v>0.02</v>
      </c>
    </row>
    <row r="863" spans="1:34" s="99" customFormat="1" x14ac:dyDescent="0.55000000000000004">
      <c r="A863" s="122"/>
      <c r="B863" s="123"/>
      <c r="C863" s="123"/>
      <c r="D863" s="135"/>
      <c r="E863" s="123"/>
      <c r="F863" s="123"/>
      <c r="G863" s="123"/>
      <c r="H863" s="123"/>
      <c r="I863" s="136"/>
      <c r="J863" s="123"/>
      <c r="K863" s="137"/>
      <c r="L863" s="137"/>
      <c r="M863" s="137"/>
      <c r="N863" s="123">
        <v>2</v>
      </c>
      <c r="O863" s="108" t="s">
        <v>1173</v>
      </c>
      <c r="P863" s="138">
        <v>3570800002407</v>
      </c>
      <c r="Q863" s="108" t="s">
        <v>1174</v>
      </c>
      <c r="R863" s="108" t="s">
        <v>1177</v>
      </c>
      <c r="S863" s="139" t="s">
        <v>1179</v>
      </c>
      <c r="T863" s="123" t="s">
        <v>51</v>
      </c>
      <c r="U863" s="123" t="s">
        <v>45</v>
      </c>
      <c r="V863" s="123" t="s">
        <v>75</v>
      </c>
      <c r="W863" s="137">
        <v>90</v>
      </c>
      <c r="X863" s="136">
        <v>6.54</v>
      </c>
      <c r="Y863" s="137">
        <v>6750</v>
      </c>
      <c r="Z863" s="137">
        <f>W863*Y863</f>
        <v>607500</v>
      </c>
      <c r="AA863" s="119">
        <v>7</v>
      </c>
      <c r="AB863" s="119">
        <v>7</v>
      </c>
      <c r="AC863" s="137">
        <f>(Z863*(100-AB863))/100</f>
        <v>564975</v>
      </c>
      <c r="AD863" s="137">
        <f>IF(AND(AC863="",M862=""),0,IF((AC863=""),M862, IF( (M862=""),AC863,SUM(AC862:AC869)+M862)))</f>
        <v>6181962.75</v>
      </c>
      <c r="AE863" s="137">
        <f t="shared" si="105"/>
        <v>404300.36385000002</v>
      </c>
      <c r="AF863" s="137">
        <v>0</v>
      </c>
      <c r="AG863" s="137">
        <f t="shared" si="106"/>
        <v>404300.36385000002</v>
      </c>
      <c r="AH863" s="137">
        <v>0.3</v>
      </c>
    </row>
    <row r="864" spans="1:34" s="99" customFormat="1" x14ac:dyDescent="0.55000000000000004">
      <c r="A864" s="122"/>
      <c r="B864" s="123"/>
      <c r="C864" s="123"/>
      <c r="D864" s="135"/>
      <c r="E864" s="123"/>
      <c r="F864" s="123"/>
      <c r="G864" s="123"/>
      <c r="H864" s="123"/>
      <c r="I864" s="136"/>
      <c r="J864" s="123"/>
      <c r="K864" s="137"/>
      <c r="L864" s="137"/>
      <c r="M864" s="137"/>
      <c r="N864" s="123">
        <v>3</v>
      </c>
      <c r="O864" s="108" t="s">
        <v>1173</v>
      </c>
      <c r="P864" s="138">
        <v>3570800002407</v>
      </c>
      <c r="Q864" s="108" t="s">
        <v>1174</v>
      </c>
      <c r="R864" s="108" t="s">
        <v>1177</v>
      </c>
      <c r="S864" s="139" t="s">
        <v>1180</v>
      </c>
      <c r="T864" s="123" t="s">
        <v>73</v>
      </c>
      <c r="U864" s="123" t="s">
        <v>45</v>
      </c>
      <c r="V864" s="123" t="s">
        <v>52</v>
      </c>
      <c r="W864" s="137">
        <v>48</v>
      </c>
      <c r="X864" s="136">
        <v>3.49</v>
      </c>
      <c r="Y864" s="137">
        <v>6600</v>
      </c>
      <c r="Z864" s="137">
        <f>W864*Y864</f>
        <v>316800</v>
      </c>
      <c r="AA864" s="119">
        <v>7</v>
      </c>
      <c r="AB864" s="119">
        <v>7</v>
      </c>
      <c r="AC864" s="137">
        <f>(Z864*(100-AB864))/100</f>
        <v>294624</v>
      </c>
      <c r="AD864" s="137">
        <f>IF(AND(AC864="",M862=""),0,IF((AC864=""),M862, IF( (M862=""),AC864,SUM(AC862:AC869)+M862)))</f>
        <v>6181962.75</v>
      </c>
      <c r="AE864" s="137">
        <f t="shared" si="105"/>
        <v>215750.49997500001</v>
      </c>
      <c r="AF864" s="137">
        <v>50000000</v>
      </c>
      <c r="AG864" s="137">
        <f t="shared" si="106"/>
        <v>0</v>
      </c>
      <c r="AH864" s="137">
        <v>0.02</v>
      </c>
    </row>
    <row r="865" spans="1:34" s="99" customFormat="1" x14ac:dyDescent="0.55000000000000004">
      <c r="A865" s="122"/>
      <c r="B865" s="123"/>
      <c r="C865" s="123"/>
      <c r="D865" s="135"/>
      <c r="E865" s="123"/>
      <c r="F865" s="123"/>
      <c r="G865" s="123"/>
      <c r="H865" s="123"/>
      <c r="I865" s="136"/>
      <c r="J865" s="123"/>
      <c r="K865" s="137"/>
      <c r="L865" s="137"/>
      <c r="M865" s="137"/>
      <c r="N865" s="123">
        <v>4</v>
      </c>
      <c r="O865" s="108" t="s">
        <v>1173</v>
      </c>
      <c r="P865" s="138">
        <v>3570800002407</v>
      </c>
      <c r="Q865" s="108" t="s">
        <v>1174</v>
      </c>
      <c r="R865" s="108" t="s">
        <v>1177</v>
      </c>
      <c r="S865" s="139" t="s">
        <v>1181</v>
      </c>
      <c r="T865" s="123" t="s">
        <v>55</v>
      </c>
      <c r="U865" s="123" t="s">
        <v>45</v>
      </c>
      <c r="V865" s="123" t="s">
        <v>52</v>
      </c>
      <c r="W865" s="137">
        <v>87.2</v>
      </c>
      <c r="X865" s="136">
        <v>6.34</v>
      </c>
      <c r="Y865" s="137">
        <v>0</v>
      </c>
      <c r="Z865" s="137">
        <f>W865*Y865</f>
        <v>0</v>
      </c>
      <c r="AA865" s="119">
        <v>7</v>
      </c>
      <c r="AB865" s="119">
        <v>7</v>
      </c>
      <c r="AC865" s="137">
        <f>(Z865*(100-AB865))/100</f>
        <v>0</v>
      </c>
      <c r="AD865" s="137">
        <f>IF(AND(AC865="",M862=""),0,IF((AC865=""),M862, IF( (M862=""),AC865,SUM(AC862:AC869)+M862)))</f>
        <v>6181962.75</v>
      </c>
      <c r="AE865" s="137">
        <f t="shared" si="105"/>
        <v>391936.43835000001</v>
      </c>
      <c r="AF865" s="137">
        <v>50000000</v>
      </c>
      <c r="AG865" s="137">
        <f t="shared" si="106"/>
        <v>0</v>
      </c>
      <c r="AH865" s="137">
        <v>0.02</v>
      </c>
    </row>
    <row r="866" spans="1:34" s="99" customFormat="1" x14ac:dyDescent="0.55000000000000004">
      <c r="A866" s="122"/>
      <c r="B866" s="123"/>
      <c r="C866" s="123"/>
      <c r="D866" s="135"/>
      <c r="E866" s="123"/>
      <c r="F866" s="123"/>
      <c r="G866" s="123"/>
      <c r="H866" s="123"/>
      <c r="I866" s="136"/>
      <c r="J866" s="123"/>
      <c r="K866" s="137"/>
      <c r="L866" s="137"/>
      <c r="M866" s="137"/>
      <c r="N866" s="123">
        <v>5</v>
      </c>
      <c r="O866" s="108" t="s">
        <v>1173</v>
      </c>
      <c r="P866" s="138">
        <v>3570800002407</v>
      </c>
      <c r="Q866" s="108" t="s">
        <v>1174</v>
      </c>
      <c r="R866" s="108" t="s">
        <v>1177</v>
      </c>
      <c r="S866" s="139" t="s">
        <v>1182</v>
      </c>
      <c r="T866" s="123" t="s">
        <v>51</v>
      </c>
      <c r="U866" s="123" t="s">
        <v>45</v>
      </c>
      <c r="V866" s="123" t="s">
        <v>52</v>
      </c>
      <c r="W866" s="137">
        <v>86.4</v>
      </c>
      <c r="X866" s="136">
        <v>6.28</v>
      </c>
      <c r="Y866" s="137">
        <v>6750</v>
      </c>
      <c r="Z866" s="137">
        <f>W866*Y866</f>
        <v>583200</v>
      </c>
      <c r="AA866" s="119">
        <v>7</v>
      </c>
      <c r="AB866" s="119">
        <v>7</v>
      </c>
      <c r="AC866" s="137">
        <f>(Z866*(100-AB866))/100</f>
        <v>542376</v>
      </c>
      <c r="AD866" s="137">
        <f>IF(AND(AC866="",M862=""),0,IF((AC866=""),M862, IF( (M862=""),AC866,SUM(AC862:AC869)+M862)))</f>
        <v>6181962.75</v>
      </c>
      <c r="AE866" s="137">
        <f t="shared" si="105"/>
        <v>388227.26070000004</v>
      </c>
      <c r="AF866" s="137">
        <v>50000000</v>
      </c>
      <c r="AG866" s="137">
        <f t="shared" si="106"/>
        <v>0</v>
      </c>
      <c r="AH866" s="137">
        <v>0.02</v>
      </c>
    </row>
    <row r="867" spans="1:34" s="99" customFormat="1" x14ac:dyDescent="0.55000000000000004">
      <c r="A867" s="122"/>
      <c r="B867" s="123">
        <v>469</v>
      </c>
      <c r="C867" s="123">
        <v>4797</v>
      </c>
      <c r="D867" s="135" t="s">
        <v>1183</v>
      </c>
      <c r="E867" s="123" t="s">
        <v>37</v>
      </c>
      <c r="F867" s="123">
        <v>4305</v>
      </c>
      <c r="G867" s="123">
        <v>15</v>
      </c>
      <c r="H867" s="123">
        <v>3</v>
      </c>
      <c r="I867" s="136">
        <v>5</v>
      </c>
      <c r="J867" s="123" t="s">
        <v>38</v>
      </c>
      <c r="K867" s="137">
        <f>((G867*400)+(H867*100))+I867</f>
        <v>6305</v>
      </c>
      <c r="L867" s="137">
        <v>225</v>
      </c>
      <c r="M867" s="137">
        <f>K867*L867</f>
        <v>1418625</v>
      </c>
      <c r="N867" s="123"/>
      <c r="O867" s="108"/>
      <c r="P867" s="138"/>
      <c r="Q867" s="108"/>
      <c r="R867" s="108"/>
      <c r="S867" s="139"/>
      <c r="T867" s="123"/>
      <c r="U867" s="123"/>
      <c r="V867" s="123"/>
      <c r="W867" s="137"/>
      <c r="X867" s="136"/>
      <c r="Y867" s="137"/>
      <c r="Z867" s="137"/>
      <c r="AA867" s="119"/>
      <c r="AB867" s="119"/>
      <c r="AC867" s="137"/>
      <c r="AD867" s="137">
        <f>IF(AND(AC867="",M867=""),0,IF((AC867=""),M867,IF((M867=""),AC867,AC867+M867)))</f>
        <v>1418625</v>
      </c>
      <c r="AE867" s="137">
        <f t="shared" si="105"/>
        <v>1418625</v>
      </c>
      <c r="AF867" s="137">
        <v>0</v>
      </c>
      <c r="AG867" s="137">
        <f t="shared" si="106"/>
        <v>1418625</v>
      </c>
      <c r="AH867" s="137">
        <v>0.01</v>
      </c>
    </row>
    <row r="868" spans="1:34" s="99" customFormat="1" x14ac:dyDescent="0.55000000000000004">
      <c r="A868" s="122"/>
      <c r="B868" s="123">
        <v>470</v>
      </c>
      <c r="C868" s="123">
        <v>5679</v>
      </c>
      <c r="D868" s="135" t="s">
        <v>1184</v>
      </c>
      <c r="E868" s="123" t="s">
        <v>34</v>
      </c>
      <c r="F868" s="123">
        <v>8786</v>
      </c>
      <c r="G868" s="123">
        <v>12</v>
      </c>
      <c r="H868" s="123">
        <v>2</v>
      </c>
      <c r="I868" s="136">
        <v>71</v>
      </c>
      <c r="J868" s="123" t="s">
        <v>38</v>
      </c>
      <c r="K868" s="137">
        <f>((G868*400)+(H868*100))+I868</f>
        <v>5071</v>
      </c>
      <c r="L868" s="137">
        <v>575</v>
      </c>
      <c r="M868" s="137">
        <f>K868*L868</f>
        <v>2915825</v>
      </c>
      <c r="N868" s="123"/>
      <c r="O868" s="108"/>
      <c r="P868" s="138"/>
      <c r="Q868" s="108"/>
      <c r="R868" s="108"/>
      <c r="S868" s="139"/>
      <c r="T868" s="123"/>
      <c r="U868" s="123"/>
      <c r="V868" s="123"/>
      <c r="W868" s="137"/>
      <c r="X868" s="136"/>
      <c r="Y868" s="137"/>
      <c r="Z868" s="137"/>
      <c r="AA868" s="119"/>
      <c r="AB868" s="119"/>
      <c r="AC868" s="137"/>
      <c r="AD868" s="137">
        <f>IF(AND(AC868="",M868=""),0,IF((AC868=""),M868,IF((M868=""),AC868,AC868+M868)))</f>
        <v>2915825</v>
      </c>
      <c r="AE868" s="137">
        <f t="shared" si="105"/>
        <v>2915825</v>
      </c>
      <c r="AF868" s="137">
        <v>0</v>
      </c>
      <c r="AG868" s="137">
        <f t="shared" si="106"/>
        <v>2915825</v>
      </c>
      <c r="AH868" s="137">
        <v>0.01</v>
      </c>
    </row>
    <row r="869" spans="1:34" s="99" customFormat="1" x14ac:dyDescent="0.55000000000000004">
      <c r="A869" s="122"/>
      <c r="B869" s="123"/>
      <c r="C869" s="123"/>
      <c r="D869" s="135"/>
      <c r="E869" s="123"/>
      <c r="F869" s="123"/>
      <c r="G869" s="123"/>
      <c r="H869" s="123"/>
      <c r="I869" s="136"/>
      <c r="J869" s="123"/>
      <c r="K869" s="137"/>
      <c r="L869" s="137" t="s">
        <v>63</v>
      </c>
      <c r="M869" s="137">
        <f>SUM(M862:M868)</f>
        <v>4945550</v>
      </c>
      <c r="N869" s="123"/>
      <c r="O869" s="108"/>
      <c r="P869" s="138"/>
      <c r="Q869" s="108"/>
      <c r="R869" s="108"/>
      <c r="S869" s="139"/>
      <c r="T869" s="123"/>
      <c r="U869" s="123"/>
      <c r="V869" s="123"/>
      <c r="W869" s="137"/>
      <c r="X869" s="136"/>
      <c r="Y869" s="137"/>
      <c r="Z869" s="137"/>
      <c r="AA869" s="119"/>
      <c r="AB869" s="119"/>
      <c r="AC869" s="137"/>
      <c r="AD869" s="137"/>
      <c r="AE869" s="137">
        <f>SUM(AE862:AE868)</f>
        <v>10517030.946275</v>
      </c>
      <c r="AF869" s="137"/>
      <c r="AG869" s="137">
        <f>SUM(AG862:AG868)</f>
        <v>4738750.3638500003</v>
      </c>
      <c r="AH869" s="137"/>
    </row>
    <row r="870" spans="1:34" s="73" customFormat="1" x14ac:dyDescent="0.55000000000000004">
      <c r="A870" s="174" t="s">
        <v>1187</v>
      </c>
      <c r="B870" s="141">
        <v>432</v>
      </c>
      <c r="C870" s="124">
        <v>6762</v>
      </c>
      <c r="D870" s="142" t="s">
        <v>1188</v>
      </c>
      <c r="E870" s="124" t="s">
        <v>34</v>
      </c>
      <c r="F870" s="124">
        <v>23595</v>
      </c>
      <c r="G870" s="124">
        <v>0</v>
      </c>
      <c r="H870" s="124">
        <v>1</v>
      </c>
      <c r="I870" s="143">
        <v>5</v>
      </c>
      <c r="J870" s="124" t="s">
        <v>35</v>
      </c>
      <c r="K870" s="144">
        <f>((G870*400)+(H870*100))+I870</f>
        <v>105</v>
      </c>
      <c r="L870" s="144">
        <v>850</v>
      </c>
      <c r="M870" s="144">
        <f>K870*L870</f>
        <v>89250</v>
      </c>
      <c r="N870" s="124">
        <v>1</v>
      </c>
      <c r="O870" s="145" t="s">
        <v>1185</v>
      </c>
      <c r="P870" s="146"/>
      <c r="Q870" s="145" t="s">
        <v>1186</v>
      </c>
      <c r="R870" s="145" t="s">
        <v>1189</v>
      </c>
      <c r="S870" s="147" t="s">
        <v>1190</v>
      </c>
      <c r="T870" s="124" t="s">
        <v>51</v>
      </c>
      <c r="U870" s="124" t="s">
        <v>45</v>
      </c>
      <c r="V870" s="124" t="s">
        <v>52</v>
      </c>
      <c r="W870" s="144">
        <v>409.2</v>
      </c>
      <c r="X870" s="143">
        <v>100</v>
      </c>
      <c r="Y870" s="144">
        <v>6750</v>
      </c>
      <c r="Z870" s="144">
        <f>W870*Y870</f>
        <v>2762100</v>
      </c>
      <c r="AA870" s="175">
        <v>6</v>
      </c>
      <c r="AB870" s="175">
        <v>6</v>
      </c>
      <c r="AC870" s="144">
        <f>(Z870*(100-AB870))/100</f>
        <v>2596374</v>
      </c>
      <c r="AD870" s="144">
        <f>IF(AND(AC870="",M870=""),0,IF((AC870=""),M870, IF( (M870=""),AC870,AC870+M870)))</f>
        <v>2685624</v>
      </c>
      <c r="AE870" s="144">
        <f>IF( (X870=""),AD870*1,( M870+(SUM(AC870:AC870)) )*(X870/100) )</f>
        <v>2685624</v>
      </c>
      <c r="AF870" s="144">
        <v>50000000</v>
      </c>
      <c r="AG870" s="144">
        <f>IF((AF870-AE870) &gt; 1,0,IF((AF870-AE870)&lt;0,AE870-AF870,AF870-AE870))</f>
        <v>0</v>
      </c>
      <c r="AH870" s="144">
        <v>0.02</v>
      </c>
    </row>
    <row r="871" spans="1:34" s="73" customFormat="1" x14ac:dyDescent="0.55000000000000004">
      <c r="A871" s="108"/>
      <c r="B871" s="109"/>
      <c r="C871" s="102"/>
      <c r="D871" s="90"/>
      <c r="E871" s="102"/>
      <c r="F871" s="102"/>
      <c r="G871" s="102"/>
      <c r="H871" s="102"/>
      <c r="I871" s="98"/>
      <c r="J871" s="102"/>
      <c r="K871" s="94"/>
      <c r="L871" s="94" t="s">
        <v>63</v>
      </c>
      <c r="M871" s="94">
        <f>SUM(M870:M870)</f>
        <v>89250</v>
      </c>
      <c r="N871" s="102"/>
      <c r="O871" s="111"/>
      <c r="P871" s="96"/>
      <c r="Q871" s="111"/>
      <c r="R871" s="111"/>
      <c r="S871" s="97"/>
      <c r="T871" s="102"/>
      <c r="U871" s="102"/>
      <c r="V871" s="102"/>
      <c r="W871" s="94"/>
      <c r="X871" s="98"/>
      <c r="Y871" s="94"/>
      <c r="Z871" s="94"/>
      <c r="AA871" s="89"/>
      <c r="AB871" s="89"/>
      <c r="AC871" s="94"/>
      <c r="AD871" s="94">
        <f>SUM(AD870:AD870)</f>
        <v>2685624</v>
      </c>
      <c r="AE871" s="94">
        <f>SUM(AE870:AE870)</f>
        <v>2685624</v>
      </c>
      <c r="AF871" s="94"/>
      <c r="AG871" s="94">
        <f>SUM(AG870:AG870)</f>
        <v>0</v>
      </c>
      <c r="AH871" s="94"/>
    </row>
    <row r="872" spans="1:34" s="73" customFormat="1" x14ac:dyDescent="0.55000000000000004">
      <c r="A872" s="108" t="s">
        <v>1193</v>
      </c>
      <c r="B872" s="109">
        <v>433</v>
      </c>
      <c r="C872" s="102">
        <v>9904</v>
      </c>
      <c r="D872" s="90" t="s">
        <v>1194</v>
      </c>
      <c r="E872" s="102" t="s">
        <v>37</v>
      </c>
      <c r="F872" s="102"/>
      <c r="G872" s="102">
        <v>0</v>
      </c>
      <c r="H872" s="102">
        <v>1</v>
      </c>
      <c r="I872" s="98">
        <v>21</v>
      </c>
      <c r="J872" s="102" t="s">
        <v>35</v>
      </c>
      <c r="K872" s="94">
        <f>((G872*400)+(H872*100))+I872</f>
        <v>121</v>
      </c>
      <c r="L872" s="94">
        <v>225</v>
      </c>
      <c r="M872" s="94">
        <f>K872*L872</f>
        <v>27225</v>
      </c>
      <c r="N872" s="102">
        <v>1</v>
      </c>
      <c r="O872" s="111" t="s">
        <v>1191</v>
      </c>
      <c r="P872" s="96">
        <v>8570885001126</v>
      </c>
      <c r="Q872" s="111" t="s">
        <v>1192</v>
      </c>
      <c r="R872" s="111" t="s">
        <v>1195</v>
      </c>
      <c r="S872" s="97"/>
      <c r="T872" s="102" t="s">
        <v>51</v>
      </c>
      <c r="U872" s="102" t="s">
        <v>227</v>
      </c>
      <c r="V872" s="102" t="s">
        <v>52</v>
      </c>
      <c r="W872" s="94">
        <v>95.77</v>
      </c>
      <c r="X872" s="98">
        <v>52.24</v>
      </c>
      <c r="Y872" s="94">
        <v>6750</v>
      </c>
      <c r="Z872" s="94">
        <f>W872*Y872</f>
        <v>646447.5</v>
      </c>
      <c r="AA872" s="89">
        <v>12</v>
      </c>
      <c r="AB872" s="89">
        <v>38</v>
      </c>
      <c r="AC872" s="94">
        <f>(Z872*(100-AB872))/100</f>
        <v>400797.45</v>
      </c>
      <c r="AD872" s="94">
        <f>IF(AND(AC872="",M872=""),0,IF((AC872=""),M872, IF( (M872=""),AC872,AC872+M872)))</f>
        <v>428022.45</v>
      </c>
      <c r="AE872" s="94">
        <f>IF( (X872=""),AD872*1,( M872+(SUM(AC872:AC872)) )*(X872/100) )</f>
        <v>223598.92788</v>
      </c>
      <c r="AF872" s="94">
        <v>10000000</v>
      </c>
      <c r="AG872" s="94">
        <v>27225</v>
      </c>
      <c r="AH872" s="94">
        <v>0.02</v>
      </c>
    </row>
    <row r="873" spans="1:34" s="73" customFormat="1" x14ac:dyDescent="0.55000000000000004">
      <c r="A873" s="108"/>
      <c r="B873" s="109"/>
      <c r="C873" s="102"/>
      <c r="D873" s="90"/>
      <c r="E873" s="102"/>
      <c r="F873" s="102"/>
      <c r="G873" s="102"/>
      <c r="H873" s="102"/>
      <c r="I873" s="98"/>
      <c r="J873" s="102"/>
      <c r="K873" s="94"/>
      <c r="L873" s="94"/>
      <c r="M873" s="94"/>
      <c r="N873" s="102">
        <v>2</v>
      </c>
      <c r="O873" s="111" t="s">
        <v>1191</v>
      </c>
      <c r="P873" s="96">
        <v>8570885001126</v>
      </c>
      <c r="Q873" s="111" t="s">
        <v>1192</v>
      </c>
      <c r="R873" s="111" t="s">
        <v>1195</v>
      </c>
      <c r="S873" s="97"/>
      <c r="T873" s="102" t="s">
        <v>51</v>
      </c>
      <c r="U873" s="102" t="s">
        <v>45</v>
      </c>
      <c r="V873" s="102" t="s">
        <v>52</v>
      </c>
      <c r="W873" s="94">
        <v>87.57</v>
      </c>
      <c r="X873" s="98">
        <v>47.76</v>
      </c>
      <c r="Y873" s="94">
        <v>6750</v>
      </c>
      <c r="Z873" s="94">
        <f>W873*Y873</f>
        <v>591097.5</v>
      </c>
      <c r="AA873" s="89">
        <v>12</v>
      </c>
      <c r="AB873" s="89">
        <v>14</v>
      </c>
      <c r="AC873" s="94">
        <f>(Z873*(100-AB873))/100</f>
        <v>508343.85</v>
      </c>
      <c r="AD873" s="94">
        <f>IF(AND(AC873="",M872=""),0,IF((AC873=""),M872, IF( (M872=""),AC873,AC873+M872)))</f>
        <v>535568.85</v>
      </c>
      <c r="AE873" s="94">
        <f>IF( (X873=""),AD873*1,( M872+(SUM(AC873:AC873)) )*(X873/100) )</f>
        <v>255787.68275999997</v>
      </c>
      <c r="AF873" s="94">
        <v>10000000</v>
      </c>
      <c r="AG873" s="94">
        <f>IF((AF873-AE873) &gt; 1,0,IF((AF873-AE873)&lt;0,AE873-AF873,AF873-AE873))</f>
        <v>0</v>
      </c>
      <c r="AH873" s="94">
        <v>0.02</v>
      </c>
    </row>
    <row r="874" spans="1:34" s="73" customFormat="1" x14ac:dyDescent="0.55000000000000004">
      <c r="A874" s="108"/>
      <c r="B874" s="109"/>
      <c r="C874" s="102"/>
      <c r="D874" s="90"/>
      <c r="E874" s="102"/>
      <c r="F874" s="102"/>
      <c r="G874" s="102"/>
      <c r="H874" s="102"/>
      <c r="I874" s="98"/>
      <c r="J874" s="102"/>
      <c r="K874" s="94"/>
      <c r="L874" s="94"/>
      <c r="M874" s="94"/>
      <c r="N874" s="94"/>
      <c r="O874" s="111"/>
      <c r="P874" s="96"/>
      <c r="Q874" s="111"/>
      <c r="R874" s="111"/>
      <c r="S874" s="97"/>
      <c r="T874" s="102"/>
      <c r="U874" s="102"/>
      <c r="V874" s="102"/>
      <c r="W874" s="94"/>
      <c r="X874" s="98"/>
      <c r="Y874" s="94"/>
      <c r="Z874" s="94"/>
      <c r="AA874" s="89"/>
      <c r="AB874" s="89"/>
      <c r="AC874" s="94"/>
      <c r="AD874" s="94"/>
      <c r="AE874" s="94"/>
      <c r="AF874" s="94"/>
      <c r="AG874" s="94"/>
      <c r="AH874" s="94"/>
    </row>
    <row r="875" spans="1:34" s="73" customFormat="1" x14ac:dyDescent="0.55000000000000004">
      <c r="A875" s="108"/>
      <c r="B875" s="109"/>
      <c r="C875" s="102"/>
      <c r="D875" s="90"/>
      <c r="E875" s="102"/>
      <c r="F875" s="102"/>
      <c r="G875" s="102"/>
      <c r="H875" s="102"/>
      <c r="I875" s="98"/>
      <c r="J875" s="102"/>
      <c r="K875" s="94"/>
      <c r="L875" s="94" t="s">
        <v>63</v>
      </c>
      <c r="M875" s="94">
        <f>SUM(M872:M874)</f>
        <v>27225</v>
      </c>
      <c r="N875" s="102"/>
      <c r="O875" s="111"/>
      <c r="P875" s="96"/>
      <c r="Q875" s="111"/>
      <c r="R875" s="111"/>
      <c r="S875" s="97"/>
      <c r="T875" s="102"/>
      <c r="U875" s="102"/>
      <c r="V875" s="102"/>
      <c r="W875" s="94"/>
      <c r="X875" s="98"/>
      <c r="Y875" s="94"/>
      <c r="Z875" s="94"/>
      <c r="AA875" s="89"/>
      <c r="AB875" s="89"/>
      <c r="AC875" s="94"/>
      <c r="AD875" s="94">
        <f>SUM(AD872:AD874)</f>
        <v>963591.3</v>
      </c>
      <c r="AE875" s="94">
        <f>SUM(AE872:AE874)</f>
        <v>479386.61063999997</v>
      </c>
      <c r="AF875" s="94"/>
      <c r="AG875" s="94">
        <f>SUM(AG872:AG874)</f>
        <v>27225</v>
      </c>
      <c r="AH875" s="94"/>
    </row>
    <row r="876" spans="1:34" s="73" customFormat="1" x14ac:dyDescent="0.55000000000000004">
      <c r="A876" s="108" t="s">
        <v>1198</v>
      </c>
      <c r="B876" s="109">
        <v>434</v>
      </c>
      <c r="C876" s="102">
        <v>5983</v>
      </c>
      <c r="D876" s="90" t="s">
        <v>1199</v>
      </c>
      <c r="E876" s="102" t="s">
        <v>34</v>
      </c>
      <c r="F876" s="102">
        <v>23732</v>
      </c>
      <c r="G876" s="102">
        <v>0</v>
      </c>
      <c r="H876" s="102">
        <v>1</v>
      </c>
      <c r="I876" s="98">
        <v>7</v>
      </c>
      <c r="J876" s="102" t="s">
        <v>35</v>
      </c>
      <c r="K876" s="94">
        <f>((G876*400)+(H876*100))+I876</f>
        <v>107</v>
      </c>
      <c r="L876" s="94">
        <v>625</v>
      </c>
      <c r="M876" s="94">
        <f>K876*L876</f>
        <v>66875</v>
      </c>
      <c r="N876" s="102">
        <v>1</v>
      </c>
      <c r="O876" s="111" t="s">
        <v>1196</v>
      </c>
      <c r="P876" s="96">
        <v>8570873000472</v>
      </c>
      <c r="Q876" s="111" t="s">
        <v>1197</v>
      </c>
      <c r="R876" s="111" t="s">
        <v>1200</v>
      </c>
      <c r="S876" s="97" t="s">
        <v>1201</v>
      </c>
      <c r="T876" s="102" t="s">
        <v>51</v>
      </c>
      <c r="U876" s="102" t="s">
        <v>45</v>
      </c>
      <c r="V876" s="102" t="s">
        <v>52</v>
      </c>
      <c r="W876" s="94">
        <v>113.6</v>
      </c>
      <c r="X876" s="98">
        <v>100</v>
      </c>
      <c r="Y876" s="94">
        <v>6750</v>
      </c>
      <c r="Z876" s="94">
        <f>W876*Y876</f>
        <v>766800</v>
      </c>
      <c r="AA876" s="89">
        <v>6</v>
      </c>
      <c r="AB876" s="89">
        <v>6</v>
      </c>
      <c r="AC876" s="94">
        <f>(Z876*(100-AB876))/100</f>
        <v>720792</v>
      </c>
      <c r="AD876" s="94">
        <f>IF(AND(AC876="",M876=""),0,IF((AC876=""),M876, IF( (M876=""),AC876,AC876+M876)))</f>
        <v>787667</v>
      </c>
      <c r="AE876" s="94">
        <f>IF( (X876=""),AD876*1,( M876+(SUM(AC876:AC876)) )*(X876/100) )</f>
        <v>787667</v>
      </c>
      <c r="AF876" s="94">
        <v>50000000</v>
      </c>
      <c r="AG876" s="94">
        <f>IF((AF876-AE876) &gt; 1,0,IF((AF876-AE876)&lt;0,AE876-AF876,AF876-AE876))</f>
        <v>0</v>
      </c>
      <c r="AH876" s="94">
        <v>0.02</v>
      </c>
    </row>
    <row r="877" spans="1:34" s="73" customFormat="1" x14ac:dyDescent="0.55000000000000004">
      <c r="A877" s="108"/>
      <c r="B877" s="109"/>
      <c r="C877" s="102"/>
      <c r="D877" s="90"/>
      <c r="E877" s="102"/>
      <c r="F877" s="102"/>
      <c r="G877" s="102"/>
      <c r="H877" s="102"/>
      <c r="I877" s="98"/>
      <c r="J877" s="102"/>
      <c r="K877" s="94"/>
      <c r="L877" s="94" t="s">
        <v>63</v>
      </c>
      <c r="M877" s="94">
        <f>SUM(M876:M876)</f>
        <v>66875</v>
      </c>
      <c r="N877" s="102"/>
      <c r="O877" s="111"/>
      <c r="P877" s="96"/>
      <c r="Q877" s="111"/>
      <c r="R877" s="111"/>
      <c r="S877" s="97"/>
      <c r="T877" s="102"/>
      <c r="U877" s="102"/>
      <c r="V877" s="102"/>
      <c r="W877" s="94"/>
      <c r="X877" s="98"/>
      <c r="Y877" s="94"/>
      <c r="Z877" s="94"/>
      <c r="AA877" s="89"/>
      <c r="AB877" s="89"/>
      <c r="AC877" s="94"/>
      <c r="AD877" s="94">
        <f>SUM(AD876:AD876)</f>
        <v>787667</v>
      </c>
      <c r="AE877" s="94">
        <f>SUM(AE876:AE876)</f>
        <v>787667</v>
      </c>
      <c r="AF877" s="94"/>
      <c r="AG877" s="94">
        <f>SUM(AG876:AG876)</f>
        <v>0</v>
      </c>
      <c r="AH877" s="94"/>
    </row>
    <row r="878" spans="1:34" s="73" customFormat="1" x14ac:dyDescent="0.55000000000000004">
      <c r="A878" s="108" t="s">
        <v>1204</v>
      </c>
      <c r="B878" s="109">
        <v>435</v>
      </c>
      <c r="C878" s="102">
        <v>6009</v>
      </c>
      <c r="D878" s="90" t="s">
        <v>1205</v>
      </c>
      <c r="E878" s="102" t="s">
        <v>34</v>
      </c>
      <c r="F878" s="102">
        <v>23861</v>
      </c>
      <c r="G878" s="102">
        <v>0</v>
      </c>
      <c r="H878" s="102">
        <v>0</v>
      </c>
      <c r="I878" s="98">
        <v>47</v>
      </c>
      <c r="J878" s="102" t="s">
        <v>35</v>
      </c>
      <c r="K878" s="94">
        <f>((G878*400)+(H878*100))+I878</f>
        <v>47</v>
      </c>
      <c r="L878" s="94">
        <v>625</v>
      </c>
      <c r="M878" s="94">
        <f>K878*L878</f>
        <v>29375</v>
      </c>
      <c r="N878" s="102">
        <v>1</v>
      </c>
      <c r="O878" s="111" t="s">
        <v>1202</v>
      </c>
      <c r="P878" s="96"/>
      <c r="Q878" s="111" t="s">
        <v>1203</v>
      </c>
      <c r="R878" s="111" t="s">
        <v>1206</v>
      </c>
      <c r="S878" s="97" t="s">
        <v>1207</v>
      </c>
      <c r="T878" s="102" t="s">
        <v>51</v>
      </c>
      <c r="U878" s="102" t="s">
        <v>45</v>
      </c>
      <c r="V878" s="102" t="s">
        <v>52</v>
      </c>
      <c r="W878" s="94">
        <v>167.28</v>
      </c>
      <c r="X878" s="98">
        <v>100</v>
      </c>
      <c r="Y878" s="94">
        <v>6750</v>
      </c>
      <c r="Z878" s="94">
        <f>W878*Y878</f>
        <v>1129140</v>
      </c>
      <c r="AA878" s="89">
        <v>6</v>
      </c>
      <c r="AB878" s="89">
        <v>6</v>
      </c>
      <c r="AC878" s="94">
        <f>(Z878*(100-AB878))/100</f>
        <v>1061391.6000000001</v>
      </c>
      <c r="AD878" s="94">
        <f>IF(AND(AC878="",M878=""),0,IF((AC878=""),M878, IF( (M878=""),AC878,AC878+M878)))</f>
        <v>1090766.6000000001</v>
      </c>
      <c r="AE878" s="94">
        <f>IF( (X878=""),AD878*1,( M878+(SUM(AC878:AC878)) )*(X878/100) )</f>
        <v>1090766.6000000001</v>
      </c>
      <c r="AF878" s="94">
        <v>50000000</v>
      </c>
      <c r="AG878" s="94">
        <f>IF((AF878-AE878) &gt; 1,0,IF((AF878-AE878)&lt;0,AE878-AF878,AF878-AE878))</f>
        <v>0</v>
      </c>
      <c r="AH878" s="94">
        <v>0.02</v>
      </c>
    </row>
    <row r="879" spans="1:34" s="73" customFormat="1" x14ac:dyDescent="0.55000000000000004">
      <c r="A879" s="108"/>
      <c r="B879" s="109"/>
      <c r="C879" s="102"/>
      <c r="D879" s="90"/>
      <c r="E879" s="102"/>
      <c r="F879" s="102"/>
      <c r="G879" s="102"/>
      <c r="H879" s="102"/>
      <c r="I879" s="98"/>
      <c r="J879" s="102"/>
      <c r="K879" s="94"/>
      <c r="L879" s="94" t="s">
        <v>63</v>
      </c>
      <c r="M879" s="94">
        <f>SUM(M878:M878)</f>
        <v>29375</v>
      </c>
      <c r="N879" s="102"/>
      <c r="O879" s="111"/>
      <c r="P879" s="96"/>
      <c r="Q879" s="111"/>
      <c r="R879" s="111"/>
      <c r="S879" s="97"/>
      <c r="T879" s="102"/>
      <c r="U879" s="102"/>
      <c r="V879" s="102"/>
      <c r="W879" s="94"/>
      <c r="X879" s="98"/>
      <c r="Y879" s="94"/>
      <c r="Z879" s="94"/>
      <c r="AA879" s="89"/>
      <c r="AB879" s="89"/>
      <c r="AC879" s="94"/>
      <c r="AD879" s="94">
        <f>SUM(AD878:AD878)</f>
        <v>1090766.6000000001</v>
      </c>
      <c r="AE879" s="94">
        <f>SUM(AE878:AE878)</f>
        <v>1090766.6000000001</v>
      </c>
      <c r="AF879" s="94"/>
      <c r="AG879" s="94">
        <f>SUM(AG878:AG878)</f>
        <v>0</v>
      </c>
      <c r="AH879" s="94"/>
    </row>
    <row r="880" spans="1:34" s="73" customFormat="1" x14ac:dyDescent="0.55000000000000004">
      <c r="A880" s="108" t="s">
        <v>1210</v>
      </c>
      <c r="B880" s="109">
        <v>436</v>
      </c>
      <c r="C880" s="102">
        <v>4705</v>
      </c>
      <c r="D880" s="90" t="s">
        <v>1211</v>
      </c>
      <c r="E880" s="102" t="s">
        <v>37</v>
      </c>
      <c r="F880" s="102">
        <v>4192</v>
      </c>
      <c r="G880" s="102">
        <v>3</v>
      </c>
      <c r="H880" s="102">
        <v>1</v>
      </c>
      <c r="I880" s="98">
        <v>73</v>
      </c>
      <c r="J880" s="102" t="s">
        <v>38</v>
      </c>
      <c r="K880" s="94">
        <f>((G880*400)+(H880*100))+I880</f>
        <v>1373</v>
      </c>
      <c r="L880" s="94">
        <v>225</v>
      </c>
      <c r="M880" s="94">
        <f>K880*L880</f>
        <v>308925</v>
      </c>
      <c r="N880" s="102"/>
      <c r="O880" s="111"/>
      <c r="P880" s="96"/>
      <c r="Q880" s="111"/>
      <c r="R880" s="111"/>
      <c r="S880" s="97"/>
      <c r="T880" s="102"/>
      <c r="U880" s="102"/>
      <c r="V880" s="102"/>
      <c r="W880" s="94"/>
      <c r="X880" s="98"/>
      <c r="Y880" s="94"/>
      <c r="Z880" s="94"/>
      <c r="AA880" s="89"/>
      <c r="AB880" s="89"/>
      <c r="AC880" s="94"/>
      <c r="AD880" s="94">
        <f>IF(AND(AC880="",M880=""),0,IF((AC880=""),M880,IF((M880=""),AC880,AC880+M880)))</f>
        <v>308925</v>
      </c>
      <c r="AE880" s="94">
        <f>IF( (X880=""),AD880*1,AD880*(X880/100) )</f>
        <v>308925</v>
      </c>
      <c r="AF880" s="94">
        <v>0</v>
      </c>
      <c r="AG880" s="94">
        <f>IF((AF880-AE880) &gt; 1,0,IF((AF880-AE880)&lt;0,AE880-AF880,AF880-AE880))</f>
        <v>308925</v>
      </c>
      <c r="AH880" s="94">
        <v>0.01</v>
      </c>
    </row>
    <row r="881" spans="1:34" s="73" customFormat="1" x14ac:dyDescent="0.55000000000000004">
      <c r="A881" s="108"/>
      <c r="B881" s="109">
        <v>437</v>
      </c>
      <c r="C881" s="102">
        <v>4699</v>
      </c>
      <c r="D881" s="90" t="s">
        <v>1212</v>
      </c>
      <c r="E881" s="102" t="s">
        <v>37</v>
      </c>
      <c r="F881" s="102">
        <v>4200</v>
      </c>
      <c r="G881" s="102">
        <v>4</v>
      </c>
      <c r="H881" s="102">
        <v>0</v>
      </c>
      <c r="I881" s="98">
        <v>11</v>
      </c>
      <c r="J881" s="102" t="s">
        <v>38</v>
      </c>
      <c r="K881" s="94">
        <f>((G881*400)+(H881*100))+I881</f>
        <v>1611</v>
      </c>
      <c r="L881" s="94">
        <v>225</v>
      </c>
      <c r="M881" s="94">
        <f>K881*L881</f>
        <v>362475</v>
      </c>
      <c r="N881" s="102"/>
      <c r="O881" s="111"/>
      <c r="P881" s="96"/>
      <c r="Q881" s="111"/>
      <c r="R881" s="111"/>
      <c r="S881" s="97"/>
      <c r="T881" s="102"/>
      <c r="U881" s="102"/>
      <c r="V881" s="102"/>
      <c r="W881" s="94"/>
      <c r="X881" s="98"/>
      <c r="Y881" s="94"/>
      <c r="Z881" s="94"/>
      <c r="AA881" s="89"/>
      <c r="AB881" s="89"/>
      <c r="AC881" s="94"/>
      <c r="AD881" s="94">
        <f>IF(AND(AC881="",M881=""),0,IF((AC881=""),M881,IF((M881=""),AC881,AC881+M881)))</f>
        <v>362475</v>
      </c>
      <c r="AE881" s="94">
        <f>IF( (X881=""),AD881*1,AD881*(X881/100) )</f>
        <v>362475</v>
      </c>
      <c r="AF881" s="94">
        <v>0</v>
      </c>
      <c r="AG881" s="94">
        <f>IF((AF881-AE881) &gt; 1,0,IF((AF881-AE881)&lt;0,AE881-AF881,AF881-AE881))</f>
        <v>362475</v>
      </c>
      <c r="AH881" s="94">
        <v>0.01</v>
      </c>
    </row>
    <row r="882" spans="1:34" s="73" customFormat="1" x14ac:dyDescent="0.55000000000000004">
      <c r="A882" s="108"/>
      <c r="B882" s="109">
        <v>438</v>
      </c>
      <c r="C882" s="102">
        <v>4722</v>
      </c>
      <c r="D882" s="90" t="s">
        <v>1213</v>
      </c>
      <c r="E882" s="102" t="s">
        <v>37</v>
      </c>
      <c r="F882" s="102">
        <v>4221</v>
      </c>
      <c r="G882" s="102">
        <v>3</v>
      </c>
      <c r="H882" s="102">
        <v>3</v>
      </c>
      <c r="I882" s="98">
        <v>55</v>
      </c>
      <c r="J882" s="102" t="s">
        <v>38</v>
      </c>
      <c r="K882" s="94">
        <f>((G882*400)+(H882*100))+I882</f>
        <v>1555</v>
      </c>
      <c r="L882" s="94">
        <v>225</v>
      </c>
      <c r="M882" s="94">
        <f>K882*L882</f>
        <v>349875</v>
      </c>
      <c r="N882" s="102"/>
      <c r="O882" s="111"/>
      <c r="P882" s="96"/>
      <c r="Q882" s="111"/>
      <c r="R882" s="111"/>
      <c r="S882" s="97"/>
      <c r="T882" s="102"/>
      <c r="U882" s="102"/>
      <c r="V882" s="102"/>
      <c r="W882" s="94"/>
      <c r="X882" s="98"/>
      <c r="Y882" s="94"/>
      <c r="Z882" s="94"/>
      <c r="AA882" s="89"/>
      <c r="AB882" s="89"/>
      <c r="AC882" s="94"/>
      <c r="AD882" s="94">
        <f>IF(AND(AC882="",M882=""),0,IF((AC882=""),M882,IF((M882=""),AC882,AC882+M882)))</f>
        <v>349875</v>
      </c>
      <c r="AE882" s="94">
        <f>IF( (X882=""),AD882*1,AD882*(X882/100) )</f>
        <v>349875</v>
      </c>
      <c r="AF882" s="94">
        <v>0</v>
      </c>
      <c r="AG882" s="94">
        <f>IF((AF882-AE882) &gt; 1,0,IF((AF882-AE882)&lt;0,AE882-AF882,AF882-AE882))</f>
        <v>349875</v>
      </c>
      <c r="AH882" s="94">
        <v>0.01</v>
      </c>
    </row>
    <row r="883" spans="1:34" s="73" customFormat="1" x14ac:dyDescent="0.55000000000000004">
      <c r="A883" s="108" t="s">
        <v>1210</v>
      </c>
      <c r="B883" s="109">
        <v>439</v>
      </c>
      <c r="C883" s="102">
        <v>9580</v>
      </c>
      <c r="D883" s="90"/>
      <c r="E883" s="102" t="s">
        <v>37</v>
      </c>
      <c r="F883" s="102">
        <v>6994</v>
      </c>
      <c r="G883" s="102">
        <v>0</v>
      </c>
      <c r="H883" s="102">
        <v>0</v>
      </c>
      <c r="I883" s="98">
        <v>56</v>
      </c>
      <c r="J883" s="102" t="s">
        <v>35</v>
      </c>
      <c r="K883" s="94">
        <f>((G883*400)+(H883*100))+I883</f>
        <v>56</v>
      </c>
      <c r="L883" s="94">
        <v>225</v>
      </c>
      <c r="M883" s="94">
        <f>K883*L883</f>
        <v>12600</v>
      </c>
      <c r="N883" s="102"/>
      <c r="O883" s="111"/>
      <c r="P883" s="96"/>
      <c r="Q883" s="111"/>
      <c r="R883" s="111"/>
      <c r="S883" s="97"/>
      <c r="T883" s="102"/>
      <c r="U883" s="102"/>
      <c r="V883" s="102"/>
      <c r="W883" s="94"/>
      <c r="X883" s="98"/>
      <c r="Y883" s="94"/>
      <c r="Z883" s="94"/>
      <c r="AA883" s="89"/>
      <c r="AB883" s="89"/>
      <c r="AC883" s="94"/>
      <c r="AD883" s="94">
        <f>IF(AND(AC883="",M883=""),0,IF((AC883=""),M883,IF((M883=""),AC883,AC883+M883)))</f>
        <v>12600</v>
      </c>
      <c r="AE883" s="94">
        <f>IF( (X883=""),AD883*1,AD883*(X883/100) )</f>
        <v>12600</v>
      </c>
      <c r="AF883" s="94">
        <v>0</v>
      </c>
      <c r="AG883" s="94">
        <f>IF((AF883-AE883) &gt; 1,0,IF((AF883-AE883)&lt;0,AE883-AF883,AF883-AE883))</f>
        <v>12600</v>
      </c>
      <c r="AH883" s="94">
        <v>0.02</v>
      </c>
    </row>
    <row r="884" spans="1:34" s="73" customFormat="1" x14ac:dyDescent="0.55000000000000004">
      <c r="A884" s="108"/>
      <c r="B884" s="109"/>
      <c r="C884" s="102"/>
      <c r="D884" s="90"/>
      <c r="E884" s="102"/>
      <c r="F884" s="102"/>
      <c r="G884" s="102"/>
      <c r="H884" s="102"/>
      <c r="I884" s="98"/>
      <c r="J884" s="102"/>
      <c r="K884" s="94"/>
      <c r="L884" s="94" t="s">
        <v>63</v>
      </c>
      <c r="M884" s="94">
        <f>SUM(M880:M883)</f>
        <v>1033875</v>
      </c>
      <c r="N884" s="102"/>
      <c r="O884" s="111"/>
      <c r="P884" s="96"/>
      <c r="Q884" s="111"/>
      <c r="R884" s="111"/>
      <c r="S884" s="97"/>
      <c r="T884" s="102"/>
      <c r="U884" s="102"/>
      <c r="V884" s="102"/>
      <c r="W884" s="94"/>
      <c r="X884" s="98"/>
      <c r="Y884" s="94"/>
      <c r="Z884" s="94"/>
      <c r="AA884" s="89"/>
      <c r="AB884" s="89"/>
      <c r="AC884" s="94"/>
      <c r="AD884" s="94">
        <f>SUM(AD880:AD883)</f>
        <v>1033875</v>
      </c>
      <c r="AE884" s="94">
        <f>SUM(AE880:AE883)</f>
        <v>1033875</v>
      </c>
      <c r="AF884" s="94"/>
      <c r="AG884" s="94">
        <f>SUM(AG880:AG883)</f>
        <v>1033875</v>
      </c>
      <c r="AH884" s="94"/>
    </row>
    <row r="885" spans="1:34" s="73" customFormat="1" x14ac:dyDescent="0.55000000000000004">
      <c r="A885" s="108"/>
      <c r="B885" s="109">
        <v>440</v>
      </c>
      <c r="C885" s="102">
        <v>10033</v>
      </c>
      <c r="D885" s="90" t="s">
        <v>1217</v>
      </c>
      <c r="E885" s="102" t="s">
        <v>15393</v>
      </c>
      <c r="F885" s="102">
        <v>7053</v>
      </c>
      <c r="G885" s="102">
        <v>0</v>
      </c>
      <c r="H885" s="102">
        <v>0</v>
      </c>
      <c r="I885" s="98">
        <v>49</v>
      </c>
      <c r="J885" s="102" t="s">
        <v>35</v>
      </c>
      <c r="K885" s="94">
        <f>((G885*400)+(H885*100))+I885</f>
        <v>49</v>
      </c>
      <c r="L885" s="94">
        <v>400</v>
      </c>
      <c r="M885" s="94">
        <f>K885*L885</f>
        <v>19600</v>
      </c>
      <c r="N885" s="102">
        <v>1</v>
      </c>
      <c r="O885" s="111" t="s">
        <v>1208</v>
      </c>
      <c r="P885" s="96"/>
      <c r="Q885" s="111" t="s">
        <v>1209</v>
      </c>
      <c r="R885" s="111" t="s">
        <v>1214</v>
      </c>
      <c r="S885" s="97"/>
      <c r="T885" s="102" t="s">
        <v>51</v>
      </c>
      <c r="U885" s="102" t="s">
        <v>45</v>
      </c>
      <c r="V885" s="102" t="s">
        <v>52</v>
      </c>
      <c r="W885" s="94">
        <v>130.31</v>
      </c>
      <c r="X885" s="98">
        <v>100</v>
      </c>
      <c r="Y885" s="94">
        <v>6750</v>
      </c>
      <c r="Z885" s="94">
        <f>W885*Y885</f>
        <v>879592.5</v>
      </c>
      <c r="AA885" s="89">
        <v>23</v>
      </c>
      <c r="AB885" s="89">
        <v>36</v>
      </c>
      <c r="AC885" s="94">
        <f>(Z885*(100-AB885))/100</f>
        <v>562939.19999999995</v>
      </c>
      <c r="AD885" s="94">
        <f>IF(AND(AC885="",M885=""),0,IF((AC885=""),M885, IF( (M885=""),AC885,AC885+M885)))</f>
        <v>582539.19999999995</v>
      </c>
      <c r="AE885" s="94">
        <f>IF( (X885=""),AD885*1,( M885+(SUM(AC885:AC885)) )*(X885/100) )</f>
        <v>582539.19999999995</v>
      </c>
      <c r="AF885" s="94">
        <v>10000000</v>
      </c>
      <c r="AG885" s="94">
        <v>19600</v>
      </c>
      <c r="AH885" s="94">
        <v>0.02</v>
      </c>
    </row>
    <row r="886" spans="1:34" s="73" customFormat="1" x14ac:dyDescent="0.55000000000000004">
      <c r="A886" s="108"/>
      <c r="B886" s="109"/>
      <c r="C886" s="102"/>
      <c r="D886" s="90"/>
      <c r="E886" s="102"/>
      <c r="F886" s="102"/>
      <c r="G886" s="102"/>
      <c r="H886" s="102"/>
      <c r="I886" s="98"/>
      <c r="J886" s="102"/>
      <c r="K886" s="94"/>
      <c r="L886" s="94" t="s">
        <v>63</v>
      </c>
      <c r="M886" s="94">
        <f>SUM(M880:M885)</f>
        <v>2087350</v>
      </c>
      <c r="N886" s="102"/>
      <c r="O886" s="111"/>
      <c r="P886" s="96"/>
      <c r="Q886" s="111"/>
      <c r="R886" s="111"/>
      <c r="S886" s="97"/>
      <c r="T886" s="102"/>
      <c r="U886" s="102"/>
      <c r="V886" s="102"/>
      <c r="W886" s="94"/>
      <c r="X886" s="98"/>
      <c r="Y886" s="94"/>
      <c r="Z886" s="94"/>
      <c r="AA886" s="89"/>
      <c r="AB886" s="89"/>
      <c r="AC886" s="94"/>
      <c r="AD886" s="94">
        <f>SUM(AD880:AD885)</f>
        <v>2650289.2000000002</v>
      </c>
      <c r="AE886" s="94">
        <f>SUM(AE885)</f>
        <v>582539.19999999995</v>
      </c>
      <c r="AF886" s="94"/>
      <c r="AG886" s="94">
        <f>SUM(AG885)</f>
        <v>19600</v>
      </c>
      <c r="AH886" s="94"/>
    </row>
    <row r="887" spans="1:34" s="73" customFormat="1" x14ac:dyDescent="0.55000000000000004">
      <c r="A887" s="108" t="s">
        <v>1215</v>
      </c>
      <c r="B887" s="109">
        <v>441</v>
      </c>
      <c r="C887" s="102">
        <v>9579</v>
      </c>
      <c r="D887" s="90" t="s">
        <v>1216</v>
      </c>
      <c r="E887" s="102" t="s">
        <v>34</v>
      </c>
      <c r="F887" s="102">
        <v>5314</v>
      </c>
      <c r="G887" s="102">
        <v>2</v>
      </c>
      <c r="H887" s="102">
        <v>1</v>
      </c>
      <c r="I887" s="98">
        <v>69</v>
      </c>
      <c r="J887" s="102" t="s">
        <v>38</v>
      </c>
      <c r="K887" s="94">
        <f>((G887*400)+(H887*100))+I887</f>
        <v>969</v>
      </c>
      <c r="L887" s="94">
        <v>625</v>
      </c>
      <c r="M887" s="94">
        <f>K887*L887</f>
        <v>605625</v>
      </c>
      <c r="N887" s="102"/>
      <c r="O887" s="111"/>
      <c r="P887" s="96"/>
      <c r="Q887" s="111"/>
      <c r="R887" s="111"/>
      <c r="S887" s="97"/>
      <c r="T887" s="102"/>
      <c r="U887" s="102"/>
      <c r="V887" s="102"/>
      <c r="W887" s="94"/>
      <c r="X887" s="98"/>
      <c r="Y887" s="94"/>
      <c r="Z887" s="94"/>
      <c r="AA887" s="89"/>
      <c r="AB887" s="89"/>
      <c r="AC887" s="94"/>
      <c r="AD887" s="94">
        <f>IF(AND(AC887="",M887=""),0,IF((AC887=""),M887,IF((M887=""),AC887,AC887+M887)))</f>
        <v>605625</v>
      </c>
      <c r="AE887" s="94">
        <f>IF( (X887=""),AD887*1,AD887*(X887/100) )</f>
        <v>605625</v>
      </c>
      <c r="AF887" s="94">
        <v>50000000</v>
      </c>
      <c r="AG887" s="94">
        <f>IF((AF887-AE887) &gt; 1,0,IF((AF887-AE887)&lt;0,AE887-AF887,AF887-AE887))</f>
        <v>0</v>
      </c>
      <c r="AH887" s="94">
        <v>0.01</v>
      </c>
    </row>
    <row r="888" spans="1:34" s="73" customFormat="1" x14ac:dyDescent="0.55000000000000004">
      <c r="A888" s="108"/>
      <c r="B888" s="109"/>
      <c r="C888" s="102"/>
      <c r="D888" s="90"/>
      <c r="E888" s="102"/>
      <c r="F888" s="102"/>
      <c r="G888" s="102"/>
      <c r="H888" s="102"/>
      <c r="I888" s="98"/>
      <c r="J888" s="102"/>
      <c r="K888" s="94"/>
      <c r="L888" s="94" t="s">
        <v>63</v>
      </c>
      <c r="M888" s="94">
        <f>SUM(M887:M887)</f>
        <v>605625</v>
      </c>
      <c r="N888" s="102"/>
      <c r="O888" s="111"/>
      <c r="P888" s="96"/>
      <c r="Q888" s="111"/>
      <c r="R888" s="111"/>
      <c r="S888" s="97"/>
      <c r="T888" s="102"/>
      <c r="U888" s="102"/>
      <c r="V888" s="102"/>
      <c r="W888" s="94"/>
      <c r="X888" s="98"/>
      <c r="Y888" s="94"/>
      <c r="Z888" s="94"/>
      <c r="AA888" s="89"/>
      <c r="AB888" s="89"/>
      <c r="AC888" s="94"/>
      <c r="AD888" s="94">
        <f>SUM(AD887:AD887)</f>
        <v>605625</v>
      </c>
      <c r="AE888" s="94">
        <f>SUM(AE887:AE887)</f>
        <v>605625</v>
      </c>
      <c r="AF888" s="94"/>
      <c r="AG888" s="94">
        <f>SUM(AG887:AG887)</f>
        <v>0</v>
      </c>
      <c r="AH888" s="94"/>
    </row>
    <row r="889" spans="1:34" s="73" customFormat="1" x14ac:dyDescent="0.55000000000000004">
      <c r="A889" s="108" t="s">
        <v>1218</v>
      </c>
      <c r="B889" s="109">
        <v>442</v>
      </c>
      <c r="C889" s="102">
        <v>5194</v>
      </c>
      <c r="D889" s="90" t="s">
        <v>1219</v>
      </c>
      <c r="E889" s="102" t="s">
        <v>34</v>
      </c>
      <c r="F889" s="102">
        <v>15879</v>
      </c>
      <c r="G889" s="102">
        <v>9</v>
      </c>
      <c r="H889" s="102">
        <v>2</v>
      </c>
      <c r="I889" s="98">
        <v>74</v>
      </c>
      <c r="J889" s="102" t="s">
        <v>38</v>
      </c>
      <c r="K889" s="94">
        <f>((G889*400)+(H889*100))+I889</f>
        <v>3874</v>
      </c>
      <c r="L889" s="94">
        <v>375</v>
      </c>
      <c r="M889" s="94">
        <f>K889*L889</f>
        <v>1452750</v>
      </c>
      <c r="N889" s="102"/>
      <c r="O889" s="111"/>
      <c r="P889" s="96"/>
      <c r="Q889" s="111"/>
      <c r="R889" s="111"/>
      <c r="S889" s="97"/>
      <c r="T889" s="102"/>
      <c r="U889" s="102"/>
      <c r="V889" s="102"/>
      <c r="W889" s="94"/>
      <c r="X889" s="98"/>
      <c r="Y889" s="94"/>
      <c r="Z889" s="94"/>
      <c r="AA889" s="89"/>
      <c r="AB889" s="89"/>
      <c r="AC889" s="94"/>
      <c r="AD889" s="94">
        <f>IF(AND(AC889="",M889=""),0,IF((AC889=""),M889,IF((M889=""),AC889,AC889+M889)))</f>
        <v>1452750</v>
      </c>
      <c r="AE889" s="94">
        <f>IF( (X889=""),AD889*1,AD889*(X889/100) )</f>
        <v>1452750</v>
      </c>
      <c r="AF889" s="94">
        <v>50000000</v>
      </c>
      <c r="AG889" s="94">
        <f>IF((AF889-AE889) &gt; 1,0,IF((AF889-AE889)&lt;0,AE889-AF889,AF889-AE889))</f>
        <v>0</v>
      </c>
      <c r="AH889" s="94">
        <v>0.01</v>
      </c>
    </row>
    <row r="890" spans="1:34" s="73" customFormat="1" x14ac:dyDescent="0.55000000000000004">
      <c r="A890" s="108"/>
      <c r="B890" s="109">
        <v>443</v>
      </c>
      <c r="C890" s="102">
        <v>5192</v>
      </c>
      <c r="D890" s="90" t="s">
        <v>1220</v>
      </c>
      <c r="E890" s="102" t="s">
        <v>34</v>
      </c>
      <c r="F890" s="102">
        <v>15880</v>
      </c>
      <c r="G890" s="102">
        <v>8</v>
      </c>
      <c r="H890" s="102">
        <v>3</v>
      </c>
      <c r="I890" s="98">
        <v>46</v>
      </c>
      <c r="J890" s="102" t="s">
        <v>38</v>
      </c>
      <c r="K890" s="94">
        <f>((G890*400)+(H890*100))+I890</f>
        <v>3546</v>
      </c>
      <c r="L890" s="94">
        <v>400</v>
      </c>
      <c r="M890" s="94">
        <f>K890*L890</f>
        <v>1418400</v>
      </c>
      <c r="N890" s="102"/>
      <c r="O890" s="111"/>
      <c r="P890" s="96"/>
      <c r="Q890" s="111"/>
      <c r="R890" s="111"/>
      <c r="S890" s="97"/>
      <c r="T890" s="102"/>
      <c r="U890" s="102"/>
      <c r="V890" s="102"/>
      <c r="W890" s="94"/>
      <c r="X890" s="98"/>
      <c r="Y890" s="94"/>
      <c r="Z890" s="94"/>
      <c r="AA890" s="89"/>
      <c r="AB890" s="89"/>
      <c r="AC890" s="94"/>
      <c r="AD890" s="94">
        <f>IF(AND(AC890="",M890=""),0,IF((AC890=""),M890,IF((M890=""),AC890,AC890+M890)))</f>
        <v>1418400</v>
      </c>
      <c r="AE890" s="94">
        <f>IF( (X890=""),AD890*1,AD890*(X890/100) )</f>
        <v>1418400</v>
      </c>
      <c r="AF890" s="94">
        <v>50000000</v>
      </c>
      <c r="AG890" s="94">
        <f>IF((AF890-AE890) &gt; 1,0,IF((AF890-AE890)&lt;0,AE890-AF890,AF890-AE890))</f>
        <v>0</v>
      </c>
      <c r="AH890" s="94">
        <v>0.01</v>
      </c>
    </row>
    <row r="891" spans="1:34" s="73" customFormat="1" x14ac:dyDescent="0.55000000000000004">
      <c r="A891" s="108"/>
      <c r="B891" s="109"/>
      <c r="C891" s="102"/>
      <c r="D891" s="90"/>
      <c r="E891" s="102"/>
      <c r="F891" s="102"/>
      <c r="G891" s="102"/>
      <c r="H891" s="102"/>
      <c r="I891" s="98"/>
      <c r="J891" s="102"/>
      <c r="K891" s="94"/>
      <c r="L891" s="94" t="s">
        <v>63</v>
      </c>
      <c r="M891" s="94">
        <f>SUM(M889:M890)</f>
        <v>2871150</v>
      </c>
      <c r="N891" s="102"/>
      <c r="O891" s="111"/>
      <c r="P891" s="96"/>
      <c r="Q891" s="111"/>
      <c r="R891" s="111"/>
      <c r="S891" s="97"/>
      <c r="T891" s="102"/>
      <c r="U891" s="102"/>
      <c r="V891" s="102"/>
      <c r="W891" s="94"/>
      <c r="X891" s="98"/>
      <c r="Y891" s="94"/>
      <c r="Z891" s="94"/>
      <c r="AA891" s="89"/>
      <c r="AB891" s="89"/>
      <c r="AC891" s="94"/>
      <c r="AD891" s="94">
        <f>SUM(AD889:AD890)</f>
        <v>2871150</v>
      </c>
      <c r="AE891" s="94">
        <f>SUM(AE889:AE890)</f>
        <v>2871150</v>
      </c>
      <c r="AF891" s="94"/>
      <c r="AG891" s="94">
        <f>SUM(AG889:AG890)</f>
        <v>0</v>
      </c>
      <c r="AH891" s="94"/>
    </row>
    <row r="892" spans="1:34" s="73" customFormat="1" x14ac:dyDescent="0.55000000000000004">
      <c r="A892" s="108" t="s">
        <v>1223</v>
      </c>
      <c r="B892" s="109">
        <v>444</v>
      </c>
      <c r="C892" s="102">
        <v>8369</v>
      </c>
      <c r="D892" s="90" t="s">
        <v>1224</v>
      </c>
      <c r="E892" s="102" t="s">
        <v>34</v>
      </c>
      <c r="F892" s="102">
        <v>22458</v>
      </c>
      <c r="G892" s="102">
        <v>0</v>
      </c>
      <c r="H892" s="102">
        <v>1</v>
      </c>
      <c r="I892" s="98">
        <v>46</v>
      </c>
      <c r="J892" s="102" t="s">
        <v>35</v>
      </c>
      <c r="K892" s="94">
        <f>((G892*400)+(H892*100))+I892</f>
        <v>146</v>
      </c>
      <c r="L892" s="94">
        <v>800</v>
      </c>
      <c r="M892" s="94">
        <f>K892*L892</f>
        <v>116800</v>
      </c>
      <c r="N892" s="102">
        <v>1</v>
      </c>
      <c r="O892" s="111" t="s">
        <v>1221</v>
      </c>
      <c r="P892" s="96">
        <v>3570800349041</v>
      </c>
      <c r="Q892" s="111" t="s">
        <v>1222</v>
      </c>
      <c r="R892" s="111" t="s">
        <v>1225</v>
      </c>
      <c r="S892" s="97" t="s">
        <v>1226</v>
      </c>
      <c r="T892" s="102" t="s">
        <v>51</v>
      </c>
      <c r="U892" s="102" t="s">
        <v>45</v>
      </c>
      <c r="V892" s="102" t="s">
        <v>52</v>
      </c>
      <c r="W892" s="94">
        <v>120</v>
      </c>
      <c r="X892" s="98">
        <v>90.91</v>
      </c>
      <c r="Y892" s="94">
        <v>6750</v>
      </c>
      <c r="Z892" s="94">
        <f>W892*Y892</f>
        <v>810000</v>
      </c>
      <c r="AA892" s="89">
        <v>6</v>
      </c>
      <c r="AB892" s="89">
        <v>6</v>
      </c>
      <c r="AC892" s="94">
        <f>(Z892*(100-AB892))/100</f>
        <v>761400</v>
      </c>
      <c r="AD892" s="94">
        <f>IF(AND(AC892="",M892=""),0,IF((AC892=""),M892, IF( (M892=""),AC892,AC892+M892)))</f>
        <v>878200</v>
      </c>
      <c r="AE892" s="94">
        <f>IF( (X892=""),AD892*1,( M892+(SUM(AC892:AC892)) )*(X892/100) )</f>
        <v>798371.62</v>
      </c>
      <c r="AF892" s="94">
        <v>50000000</v>
      </c>
      <c r="AG892" s="94">
        <f>IF((AF892-AE892) &gt; 1,0,IF((AF892-AE892)&lt;0,AE892-AF892,AF892-AE892))</f>
        <v>0</v>
      </c>
      <c r="AH892" s="94">
        <v>0.02</v>
      </c>
    </row>
    <row r="893" spans="1:34" s="73" customFormat="1" x14ac:dyDescent="0.55000000000000004">
      <c r="A893" s="108"/>
      <c r="B893" s="109"/>
      <c r="C893" s="102"/>
      <c r="D893" s="90"/>
      <c r="E893" s="102"/>
      <c r="F893" s="102"/>
      <c r="G893" s="102"/>
      <c r="H893" s="102"/>
      <c r="I893" s="98"/>
      <c r="J893" s="102"/>
      <c r="K893" s="94"/>
      <c r="L893" s="94"/>
      <c r="M893" s="94"/>
      <c r="N893" s="102">
        <v>2</v>
      </c>
      <c r="O893" s="111" t="s">
        <v>1221</v>
      </c>
      <c r="P893" s="96">
        <v>3570800349041</v>
      </c>
      <c r="Q893" s="111" t="s">
        <v>1222</v>
      </c>
      <c r="R893" s="111" t="s">
        <v>1225</v>
      </c>
      <c r="S893" s="97" t="s">
        <v>1227</v>
      </c>
      <c r="T893" s="102" t="s">
        <v>95</v>
      </c>
      <c r="U893" s="102" t="s">
        <v>45</v>
      </c>
      <c r="V893" s="102" t="s">
        <v>52</v>
      </c>
      <c r="W893" s="94">
        <v>12</v>
      </c>
      <c r="X893" s="98">
        <v>9.09</v>
      </c>
      <c r="Y893" s="94">
        <v>5500</v>
      </c>
      <c r="Z893" s="94">
        <f>W893*Y893</f>
        <v>66000</v>
      </c>
      <c r="AA893" s="89">
        <v>6</v>
      </c>
      <c r="AB893" s="89">
        <v>6</v>
      </c>
      <c r="AC893" s="94">
        <f>(Z893*(100-AB893))/100</f>
        <v>62040</v>
      </c>
      <c r="AD893" s="94">
        <f>IF(AND(AC893="",M892=""),0,IF((AC893=""),M892, IF( (M892=""),AC893,AC893+M892)))</f>
        <v>178840</v>
      </c>
      <c r="AE893" s="94">
        <f>IF( (X893=""),AD893*1,( M892+(SUM(AC893:AC893)) )*(X893/100) )</f>
        <v>16256.555999999999</v>
      </c>
      <c r="AF893" s="94">
        <v>50000000</v>
      </c>
      <c r="AG893" s="94">
        <f>IF((AF893-AE893) &gt; 1,0,IF((AF893-AE893)&lt;0,AE893-AF893,AF893-AE893))</f>
        <v>0</v>
      </c>
      <c r="AH893" s="94">
        <v>0.02</v>
      </c>
    </row>
    <row r="894" spans="1:34" s="73" customFormat="1" x14ac:dyDescent="0.55000000000000004">
      <c r="A894" s="108"/>
      <c r="B894" s="109"/>
      <c r="C894" s="102"/>
      <c r="D894" s="90"/>
      <c r="E894" s="102"/>
      <c r="F894" s="102"/>
      <c r="G894" s="102"/>
      <c r="H894" s="102"/>
      <c r="I894" s="98"/>
      <c r="J894" s="102"/>
      <c r="K894" s="94"/>
      <c r="L894" s="94" t="s">
        <v>63</v>
      </c>
      <c r="M894" s="94">
        <f>SUM(M892:M893)</f>
        <v>116800</v>
      </c>
      <c r="N894" s="102"/>
      <c r="O894" s="111"/>
      <c r="P894" s="96"/>
      <c r="Q894" s="111"/>
      <c r="R894" s="111"/>
      <c r="S894" s="97"/>
      <c r="T894" s="102"/>
      <c r="U894" s="102"/>
      <c r="V894" s="102"/>
      <c r="W894" s="94"/>
      <c r="X894" s="98"/>
      <c r="Y894" s="94"/>
      <c r="Z894" s="94"/>
      <c r="AA894" s="89"/>
      <c r="AB894" s="89"/>
      <c r="AC894" s="94"/>
      <c r="AD894" s="94">
        <f>SUM(AD892:AD893)</f>
        <v>1057040</v>
      </c>
      <c r="AE894" s="94">
        <f>SUM(AE892:AE893)</f>
        <v>814628.17599999998</v>
      </c>
      <c r="AF894" s="94"/>
      <c r="AG894" s="94">
        <f>SUM(AG892:AG893)</f>
        <v>0</v>
      </c>
      <c r="AH894" s="94"/>
    </row>
    <row r="895" spans="1:34" s="73" customFormat="1" x14ac:dyDescent="0.55000000000000004">
      <c r="A895" s="108" t="s">
        <v>1230</v>
      </c>
      <c r="B895" s="109">
        <v>445</v>
      </c>
      <c r="C895" s="102">
        <v>8344</v>
      </c>
      <c r="D895" s="90" t="s">
        <v>1231</v>
      </c>
      <c r="E895" s="102" t="s">
        <v>34</v>
      </c>
      <c r="F895" s="102">
        <v>17504</v>
      </c>
      <c r="G895" s="102">
        <v>0</v>
      </c>
      <c r="H895" s="102">
        <v>1</v>
      </c>
      <c r="I895" s="98">
        <v>70.900000000000006</v>
      </c>
      <c r="J895" s="102" t="s">
        <v>52</v>
      </c>
      <c r="K895" s="94">
        <f>((G895*400)+(H895*100))+I895</f>
        <v>170.9</v>
      </c>
      <c r="L895" s="94">
        <v>800</v>
      </c>
      <c r="M895" s="94">
        <f>K895*L895</f>
        <v>136720</v>
      </c>
      <c r="N895" s="102">
        <v>1</v>
      </c>
      <c r="O895" s="111" t="s">
        <v>1228</v>
      </c>
      <c r="P895" s="96">
        <v>3570800333292</v>
      </c>
      <c r="Q895" s="111" t="s">
        <v>1229</v>
      </c>
      <c r="R895" s="111" t="s">
        <v>1232</v>
      </c>
      <c r="S895" s="97" t="s">
        <v>1233</v>
      </c>
      <c r="T895" s="102" t="s">
        <v>51</v>
      </c>
      <c r="U895" s="102" t="s">
        <v>227</v>
      </c>
      <c r="V895" s="102" t="s">
        <v>52</v>
      </c>
      <c r="W895" s="94">
        <v>706.88</v>
      </c>
      <c r="X895" s="98">
        <v>88.68</v>
      </c>
      <c r="Y895" s="94">
        <v>6750</v>
      </c>
      <c r="Z895" s="94">
        <f>W895*Y895</f>
        <v>4771440</v>
      </c>
      <c r="AA895" s="89">
        <v>11</v>
      </c>
      <c r="AB895" s="89">
        <v>34</v>
      </c>
      <c r="AC895" s="94">
        <f>(Z895*(100-AB895))/100</f>
        <v>3149150.4</v>
      </c>
      <c r="AD895" s="94">
        <f>IF(AND(AC895="",M892=""),0,IF((AC895=""),M892, IF( (M892=""),AC895,AC895+M892)))</f>
        <v>3265950.4</v>
      </c>
      <c r="AE895" s="94">
        <f>IF( (X895=""),AD895*1,( M892+(SUM(AC895:AC895)) )*(X895/100) )</f>
        <v>2896244.8147200001</v>
      </c>
      <c r="AF895" s="94">
        <v>50000000</v>
      </c>
      <c r="AG895" s="94">
        <f>IF((AF895-AE895) &gt; 1,0,IF((AF895-AE895)&lt;0,AE895-AF895,AF895-AE895))</f>
        <v>0</v>
      </c>
      <c r="AH895" s="94">
        <v>0.02</v>
      </c>
    </row>
    <row r="896" spans="1:34" s="73" customFormat="1" x14ac:dyDescent="0.55000000000000004">
      <c r="A896" s="108"/>
      <c r="B896" s="109"/>
      <c r="C896" s="102"/>
      <c r="D896" s="90"/>
      <c r="E896" s="102"/>
      <c r="F896" s="102"/>
      <c r="G896" s="102"/>
      <c r="H896" s="102"/>
      <c r="I896" s="98"/>
      <c r="J896" s="102"/>
      <c r="K896" s="94"/>
      <c r="L896" s="94"/>
      <c r="M896" s="94"/>
      <c r="N896" s="102">
        <v>2</v>
      </c>
      <c r="O896" s="111" t="s">
        <v>1228</v>
      </c>
      <c r="P896" s="96">
        <v>3570800333292</v>
      </c>
      <c r="Q896" s="111" t="s">
        <v>1229</v>
      </c>
      <c r="R896" s="111" t="s">
        <v>1232</v>
      </c>
      <c r="S896" s="97" t="s">
        <v>1234</v>
      </c>
      <c r="T896" s="102" t="s">
        <v>51</v>
      </c>
      <c r="U896" s="102" t="s">
        <v>45</v>
      </c>
      <c r="V896" s="102" t="s">
        <v>52</v>
      </c>
      <c r="W896" s="94">
        <v>90.2</v>
      </c>
      <c r="X896" s="98">
        <v>11.32</v>
      </c>
      <c r="Y896" s="94">
        <v>6750</v>
      </c>
      <c r="Z896" s="94">
        <f>W896*Y896</f>
        <v>608850</v>
      </c>
      <c r="AA896" s="89">
        <v>6</v>
      </c>
      <c r="AB896" s="89">
        <v>6</v>
      </c>
      <c r="AC896" s="94">
        <f>(Z896*(100-AB896))/100</f>
        <v>572319</v>
      </c>
      <c r="AD896" s="94">
        <f>IF(AND(AC896="",M892=""),0,IF((AC896=""),M892, IF( (M892=""),AC896,AC896+M892)))</f>
        <v>689119</v>
      </c>
      <c r="AE896" s="94">
        <f>IF( (X896=""),AD896*1,( M892+(SUM(AC896:AC896)) )*(X896/100) )</f>
        <v>78008.270800000013</v>
      </c>
      <c r="AF896" s="94">
        <v>50000000</v>
      </c>
      <c r="AG896" s="94">
        <f>IF((AF896-AE896) &gt; 1,0,IF((AF896-AE896)&lt;0,AE896-AF896,AF896-AE896))</f>
        <v>0</v>
      </c>
      <c r="AH896" s="94">
        <v>0.02</v>
      </c>
    </row>
    <row r="897" spans="1:34" s="73" customFormat="1" x14ac:dyDescent="0.55000000000000004">
      <c r="A897" s="108"/>
      <c r="B897" s="109">
        <v>446</v>
      </c>
      <c r="C897" s="102">
        <v>10330</v>
      </c>
      <c r="D897" s="90" t="s">
        <v>1235</v>
      </c>
      <c r="E897" s="102" t="s">
        <v>34</v>
      </c>
      <c r="F897" s="102">
        <v>27699</v>
      </c>
      <c r="G897" s="102">
        <v>0</v>
      </c>
      <c r="H897" s="102">
        <v>0</v>
      </c>
      <c r="I897" s="98">
        <v>88.3</v>
      </c>
      <c r="J897" s="102" t="s">
        <v>38</v>
      </c>
      <c r="K897" s="94">
        <f>((G897*400)+(H897*100))+I897</f>
        <v>88.3</v>
      </c>
      <c r="L897" s="94">
        <v>800</v>
      </c>
      <c r="M897" s="94">
        <f>K897*L897</f>
        <v>70640</v>
      </c>
      <c r="N897" s="102"/>
      <c r="O897" s="111"/>
      <c r="P897" s="96"/>
      <c r="Q897" s="111"/>
      <c r="R897" s="111"/>
      <c r="S897" s="97"/>
      <c r="T897" s="102"/>
      <c r="U897" s="102"/>
      <c r="V897" s="102"/>
      <c r="W897" s="94"/>
      <c r="X897" s="98"/>
      <c r="Y897" s="94"/>
      <c r="Z897" s="94"/>
      <c r="AA897" s="89"/>
      <c r="AB897" s="89"/>
      <c r="AC897" s="94"/>
      <c r="AD897" s="94">
        <f>IF(AND(AC897="",M897=""),0,IF((AC897=""),M897,IF((M897=""),AC897,AC897+M897)))</f>
        <v>70640</v>
      </c>
      <c r="AE897" s="94">
        <f>IF( (X897=""),AD897*1,AD897*(X897/100) )</f>
        <v>70640</v>
      </c>
      <c r="AF897" s="94">
        <v>50000000</v>
      </c>
      <c r="AG897" s="94">
        <f>IF((AF897-AE897) &gt; 1,0,IF((AF897-AE897)&lt;0,AE897-AF897,AF897-AE897))</f>
        <v>0</v>
      </c>
      <c r="AH897" s="94">
        <v>0.01</v>
      </c>
    </row>
    <row r="898" spans="1:34" s="73" customFormat="1" x14ac:dyDescent="0.55000000000000004">
      <c r="A898" s="108"/>
      <c r="B898" s="109"/>
      <c r="C898" s="102"/>
      <c r="D898" s="90"/>
      <c r="E898" s="102"/>
      <c r="F898" s="102"/>
      <c r="G898" s="102"/>
      <c r="H898" s="102"/>
      <c r="I898" s="98"/>
      <c r="J898" s="102"/>
      <c r="K898" s="94"/>
      <c r="L898" s="94" t="s">
        <v>63</v>
      </c>
      <c r="M898" s="94">
        <f>SUM(M895:M897)</f>
        <v>207360</v>
      </c>
      <c r="N898" s="102"/>
      <c r="O898" s="111"/>
      <c r="P898" s="96"/>
      <c r="Q898" s="111"/>
      <c r="R898" s="111"/>
      <c r="S898" s="97"/>
      <c r="T898" s="102"/>
      <c r="U898" s="102"/>
      <c r="V898" s="102"/>
      <c r="W898" s="94"/>
      <c r="X898" s="98"/>
      <c r="Y898" s="94"/>
      <c r="Z898" s="94"/>
      <c r="AA898" s="89"/>
      <c r="AB898" s="89"/>
      <c r="AC898" s="94"/>
      <c r="AD898" s="94">
        <f>SUM(AD895:AD897)</f>
        <v>4025709.4</v>
      </c>
      <c r="AE898" s="94">
        <f>SUM(AE895:AE897)</f>
        <v>3044893.0855200002</v>
      </c>
      <c r="AF898" s="94"/>
      <c r="AG898" s="94">
        <f>SUM(AG895:AG897)</f>
        <v>0</v>
      </c>
      <c r="AH898" s="94"/>
    </row>
    <row r="899" spans="1:34" s="73" customFormat="1" x14ac:dyDescent="0.55000000000000004">
      <c r="A899" s="108" t="s">
        <v>1238</v>
      </c>
      <c r="B899" s="109">
        <v>447</v>
      </c>
      <c r="C899" s="102">
        <v>6942</v>
      </c>
      <c r="D899" s="90" t="s">
        <v>1239</v>
      </c>
      <c r="E899" s="102" t="s">
        <v>34</v>
      </c>
      <c r="F899" s="102">
        <v>23662</v>
      </c>
      <c r="G899" s="102">
        <v>0</v>
      </c>
      <c r="H899" s="102">
        <v>1</v>
      </c>
      <c r="I899" s="98">
        <v>18</v>
      </c>
      <c r="J899" s="102" t="s">
        <v>35</v>
      </c>
      <c r="K899" s="94">
        <f>((G899*400)+(H899*100))+I899</f>
        <v>118</v>
      </c>
      <c r="L899" s="94">
        <v>1600</v>
      </c>
      <c r="M899" s="94">
        <f>K899*L899</f>
        <v>188800</v>
      </c>
      <c r="N899" s="102">
        <v>1</v>
      </c>
      <c r="O899" s="111" t="s">
        <v>1236</v>
      </c>
      <c r="P899" s="96">
        <v>8570873000821</v>
      </c>
      <c r="Q899" s="111" t="s">
        <v>1237</v>
      </c>
      <c r="R899" s="111" t="s">
        <v>1240</v>
      </c>
      <c r="S899" s="97"/>
      <c r="T899" s="102" t="s">
        <v>343</v>
      </c>
      <c r="U899" s="102" t="s">
        <v>45</v>
      </c>
      <c r="V899" s="102" t="s">
        <v>52</v>
      </c>
      <c r="W899" s="94">
        <v>46</v>
      </c>
      <c r="X899" s="98">
        <v>31.22</v>
      </c>
      <c r="Y899" s="94">
        <v>5600</v>
      </c>
      <c r="Z899" s="94">
        <f>W899*Y899</f>
        <v>257600</v>
      </c>
      <c r="AA899" s="89">
        <v>6</v>
      </c>
      <c r="AB899" s="89">
        <v>6</v>
      </c>
      <c r="AC899" s="94">
        <f>(Z899*(100-AB899))/100</f>
        <v>242144</v>
      </c>
      <c r="AD899" s="94">
        <f>IF(AND(AC899="",M899=""),0,IF((AC899=""),M899, IF( (M899=""),AC899,AC899+M899)))</f>
        <v>430944</v>
      </c>
      <c r="AE899" s="94">
        <f>IF( (X899=""),AD899*1,( M899+(SUM(AC899:AC899)) )*(X899/100) )</f>
        <v>134540.71679999999</v>
      </c>
      <c r="AF899" s="94">
        <v>50000000</v>
      </c>
      <c r="AG899" s="94">
        <f>IF((AF899-AE899) &gt; 1,0,IF((AF899-AE899)&lt;0,AE899-AF899,AF899-AE899))</f>
        <v>0</v>
      </c>
      <c r="AH899" s="94">
        <v>0.02</v>
      </c>
    </row>
    <row r="900" spans="1:34" s="73" customFormat="1" x14ac:dyDescent="0.55000000000000004">
      <c r="A900" s="108"/>
      <c r="B900" s="109"/>
      <c r="C900" s="102"/>
      <c r="D900" s="90"/>
      <c r="E900" s="102"/>
      <c r="F900" s="102"/>
      <c r="G900" s="102"/>
      <c r="H900" s="102"/>
      <c r="I900" s="98"/>
      <c r="J900" s="102"/>
      <c r="K900" s="94"/>
      <c r="L900" s="94"/>
      <c r="M900" s="94"/>
      <c r="N900" s="102">
        <v>2</v>
      </c>
      <c r="O900" s="111" t="s">
        <v>1236</v>
      </c>
      <c r="P900" s="96">
        <v>8570873000821</v>
      </c>
      <c r="Q900" s="111" t="s">
        <v>1237</v>
      </c>
      <c r="R900" s="111" t="s">
        <v>1240</v>
      </c>
      <c r="S900" s="97" t="s">
        <v>1241</v>
      </c>
      <c r="T900" s="102" t="s">
        <v>51</v>
      </c>
      <c r="U900" s="102" t="s">
        <v>45</v>
      </c>
      <c r="V900" s="102" t="s">
        <v>52</v>
      </c>
      <c r="W900" s="94">
        <v>101.32</v>
      </c>
      <c r="X900" s="98">
        <v>68.78</v>
      </c>
      <c r="Y900" s="94">
        <v>6750</v>
      </c>
      <c r="Z900" s="94">
        <f>W900*Y900</f>
        <v>683910</v>
      </c>
      <c r="AA900" s="89">
        <v>6</v>
      </c>
      <c r="AB900" s="89">
        <v>6</v>
      </c>
      <c r="AC900" s="94">
        <f>(Z900*(100-AB900))/100</f>
        <v>642875.4</v>
      </c>
      <c r="AD900" s="94">
        <f>IF(AND(AC900="",M899=""),0,IF((AC900=""),M899, IF( (M899=""),AC900,AC900+M899)))</f>
        <v>831675.4</v>
      </c>
      <c r="AE900" s="94">
        <f>IF( (X900=""),AD900*1,( M899+(SUM(AC900:AC900)) )*(X900/100) )</f>
        <v>572026.34011999995</v>
      </c>
      <c r="AF900" s="94">
        <v>50000000</v>
      </c>
      <c r="AG900" s="94">
        <f>IF((AF900-AE900) &gt; 1,0,IF((AF900-AE900)&lt;0,AE900-AF900,AF900-AE900))</f>
        <v>0</v>
      </c>
      <c r="AH900" s="94">
        <v>0.02</v>
      </c>
    </row>
    <row r="901" spans="1:34" s="73" customFormat="1" x14ac:dyDescent="0.55000000000000004">
      <c r="A901" s="108"/>
      <c r="B901" s="109"/>
      <c r="C901" s="102"/>
      <c r="D901" s="90"/>
      <c r="E901" s="102"/>
      <c r="F901" s="102"/>
      <c r="G901" s="102"/>
      <c r="H901" s="102"/>
      <c r="I901" s="98"/>
      <c r="J901" s="102"/>
      <c r="K901" s="94"/>
      <c r="L901" s="94" t="s">
        <v>63</v>
      </c>
      <c r="M901" s="94">
        <f>SUM(M899:M900)</f>
        <v>188800</v>
      </c>
      <c r="N901" s="102"/>
      <c r="O901" s="111"/>
      <c r="P901" s="96"/>
      <c r="Q901" s="111"/>
      <c r="R901" s="111"/>
      <c r="S901" s="97"/>
      <c r="T901" s="102"/>
      <c r="U901" s="102"/>
      <c r="V901" s="102"/>
      <c r="W901" s="94"/>
      <c r="X901" s="98"/>
      <c r="Y901" s="94"/>
      <c r="Z901" s="94"/>
      <c r="AA901" s="89"/>
      <c r="AB901" s="89"/>
      <c r="AC901" s="94"/>
      <c r="AD901" s="94">
        <f>SUM(AD899:AD900)</f>
        <v>1262619.3999999999</v>
      </c>
      <c r="AE901" s="94">
        <f>SUM(AE899:AE900)</f>
        <v>706567.05691999989</v>
      </c>
      <c r="AF901" s="94"/>
      <c r="AG901" s="94">
        <f>SUM(AG899:AG900)</f>
        <v>0</v>
      </c>
      <c r="AH901" s="94"/>
    </row>
    <row r="902" spans="1:34" s="73" customFormat="1" x14ac:dyDescent="0.55000000000000004">
      <c r="A902" s="108" t="s">
        <v>1242</v>
      </c>
      <c r="B902" s="109">
        <v>448</v>
      </c>
      <c r="C902" s="102">
        <v>9555</v>
      </c>
      <c r="D902" s="90" t="s">
        <v>1243</v>
      </c>
      <c r="E902" s="102" t="s">
        <v>37</v>
      </c>
      <c r="F902" s="102">
        <v>4287</v>
      </c>
      <c r="G902" s="102">
        <v>4</v>
      </c>
      <c r="H902" s="102">
        <v>0</v>
      </c>
      <c r="I902" s="98">
        <v>12</v>
      </c>
      <c r="J902" s="102" t="s">
        <v>38</v>
      </c>
      <c r="K902" s="94">
        <f>((G902*400)+(H902*100))+I902</f>
        <v>1612</v>
      </c>
      <c r="L902" s="94">
        <v>225</v>
      </c>
      <c r="M902" s="94">
        <f>K902*L902</f>
        <v>362700</v>
      </c>
      <c r="N902" s="102"/>
      <c r="O902" s="111"/>
      <c r="P902" s="96"/>
      <c r="Q902" s="111"/>
      <c r="R902" s="111"/>
      <c r="S902" s="97"/>
      <c r="T902" s="102"/>
      <c r="U902" s="102"/>
      <c r="V902" s="102"/>
      <c r="W902" s="94"/>
      <c r="X902" s="98"/>
      <c r="Y902" s="94"/>
      <c r="Z902" s="94"/>
      <c r="AA902" s="89"/>
      <c r="AB902" s="89"/>
      <c r="AC902" s="94"/>
      <c r="AD902" s="94">
        <f>IF(AND(AC902="",M902=""),0,IF((AC902=""),M902,IF((M902=""),AC902,AC902+M902)))</f>
        <v>362700</v>
      </c>
      <c r="AE902" s="94">
        <f>IF( (X902=""),AD902*1,AD902*(X902/100) )</f>
        <v>362700</v>
      </c>
      <c r="AF902" s="94">
        <v>0</v>
      </c>
      <c r="AG902" s="94">
        <f>IF((AF902-AE902) &gt; 1,0,IF((AF902-AE902)&lt;0,AE902-AF902,AF902-AE902))</f>
        <v>362700</v>
      </c>
      <c r="AH902" s="94">
        <v>0.01</v>
      </c>
    </row>
    <row r="903" spans="1:34" s="73" customFormat="1" x14ac:dyDescent="0.55000000000000004">
      <c r="A903" s="108"/>
      <c r="B903" s="109"/>
      <c r="C903" s="102"/>
      <c r="D903" s="90"/>
      <c r="E903" s="102"/>
      <c r="F903" s="102"/>
      <c r="G903" s="102"/>
      <c r="H903" s="102"/>
      <c r="I903" s="98"/>
      <c r="J903" s="102"/>
      <c r="K903" s="94"/>
      <c r="L903" s="94" t="s">
        <v>63</v>
      </c>
      <c r="M903" s="94">
        <f>SUM(M902:M902)</f>
        <v>362700</v>
      </c>
      <c r="N903" s="102"/>
      <c r="O903" s="111"/>
      <c r="P903" s="96"/>
      <c r="Q903" s="111"/>
      <c r="R903" s="111"/>
      <c r="S903" s="97"/>
      <c r="T903" s="102"/>
      <c r="U903" s="102"/>
      <c r="V903" s="102"/>
      <c r="W903" s="94"/>
      <c r="X903" s="98"/>
      <c r="Y903" s="94"/>
      <c r="Z903" s="94"/>
      <c r="AA903" s="89"/>
      <c r="AB903" s="89"/>
      <c r="AC903" s="94"/>
      <c r="AD903" s="94">
        <f>SUM(AD902:AD902)</f>
        <v>362700</v>
      </c>
      <c r="AE903" s="94">
        <f>SUM(AE902:AE902)</f>
        <v>362700</v>
      </c>
      <c r="AF903" s="94"/>
      <c r="AG903" s="94">
        <f>SUM(AG902:AG902)</f>
        <v>362700</v>
      </c>
      <c r="AH903" s="94"/>
    </row>
    <row r="904" spans="1:34" s="173" customFormat="1" x14ac:dyDescent="0.55000000000000004">
      <c r="A904" s="122" t="s">
        <v>1242</v>
      </c>
      <c r="B904" s="123">
        <v>4479</v>
      </c>
      <c r="C904" s="123">
        <v>9844</v>
      </c>
      <c r="D904" s="135"/>
      <c r="E904" s="123" t="s">
        <v>37</v>
      </c>
      <c r="F904" s="123"/>
      <c r="G904" s="123">
        <v>0</v>
      </c>
      <c r="H904" s="123">
        <v>1</v>
      </c>
      <c r="I904" s="136">
        <v>18</v>
      </c>
      <c r="J904" s="123" t="s">
        <v>35</v>
      </c>
      <c r="K904" s="137">
        <f>((G904*400)+(H904*100))+I904</f>
        <v>118</v>
      </c>
      <c r="L904" s="137">
        <v>255</v>
      </c>
      <c r="M904" s="137">
        <f>K904*L904</f>
        <v>30090</v>
      </c>
      <c r="N904" s="123"/>
      <c r="O904" s="108"/>
      <c r="P904" s="138"/>
      <c r="Q904" s="108"/>
      <c r="R904" s="108"/>
      <c r="S904" s="139"/>
      <c r="T904" s="123"/>
      <c r="U904" s="123"/>
      <c r="V904" s="123"/>
      <c r="W904" s="137"/>
      <c r="X904" s="136"/>
      <c r="Y904" s="137"/>
      <c r="Z904" s="137"/>
      <c r="AA904" s="119"/>
      <c r="AB904" s="119"/>
      <c r="AC904" s="137"/>
      <c r="AD904" s="137">
        <f>IF(AND(AC904="",M904=""),0,IF((AC904=""),M904,IF((M904=""),AC904,AC904+M904)))</f>
        <v>30090</v>
      </c>
      <c r="AE904" s="137">
        <f>IF( (X904=""),AD904*1,AD904*(X904/100) )</f>
        <v>30090</v>
      </c>
      <c r="AF904" s="137">
        <v>0</v>
      </c>
      <c r="AG904" s="137">
        <f>IF((AF904-AE904) &gt; 1,0,IF((AF904-AE904)&lt;0,AE904-AF904,AF904-AE904))</f>
        <v>30090</v>
      </c>
      <c r="AH904" s="137">
        <v>0.02</v>
      </c>
    </row>
    <row r="905" spans="1:34" s="173" customFormat="1" x14ac:dyDescent="0.55000000000000004">
      <c r="A905" s="122"/>
      <c r="B905" s="123"/>
      <c r="C905" s="123"/>
      <c r="D905" s="135"/>
      <c r="E905" s="123"/>
      <c r="F905" s="123"/>
      <c r="G905" s="123"/>
      <c r="H905" s="123"/>
      <c r="I905" s="136"/>
      <c r="J905" s="123"/>
      <c r="K905" s="137"/>
      <c r="L905" s="137" t="s">
        <v>63</v>
      </c>
      <c r="M905" s="137">
        <f>SUM(M904:M904)</f>
        <v>30090</v>
      </c>
      <c r="N905" s="123"/>
      <c r="O905" s="108"/>
      <c r="P905" s="138"/>
      <c r="Q905" s="108"/>
      <c r="R905" s="108"/>
      <c r="S905" s="139"/>
      <c r="T905" s="123"/>
      <c r="U905" s="123"/>
      <c r="V905" s="123"/>
      <c r="W905" s="137"/>
      <c r="X905" s="136"/>
      <c r="Y905" s="137"/>
      <c r="Z905" s="137"/>
      <c r="AA905" s="119"/>
      <c r="AB905" s="119"/>
      <c r="AC905" s="137"/>
      <c r="AD905" s="137"/>
      <c r="AE905" s="137">
        <f>SUM(AE904:AE904)</f>
        <v>30090</v>
      </c>
      <c r="AF905" s="137"/>
      <c r="AG905" s="137">
        <f>SUM(AG904:AG904)</f>
        <v>30090</v>
      </c>
      <c r="AH905" s="137"/>
    </row>
    <row r="906" spans="1:34" s="73" customFormat="1" x14ac:dyDescent="0.55000000000000004">
      <c r="A906" s="108" t="s">
        <v>1246</v>
      </c>
      <c r="B906" s="109">
        <v>449</v>
      </c>
      <c r="C906" s="102">
        <v>5244</v>
      </c>
      <c r="D906" s="90" t="s">
        <v>1247</v>
      </c>
      <c r="E906" s="102" t="s">
        <v>34</v>
      </c>
      <c r="F906" s="102">
        <v>15495</v>
      </c>
      <c r="G906" s="102">
        <v>0</v>
      </c>
      <c r="H906" s="102">
        <v>1</v>
      </c>
      <c r="I906" s="98">
        <v>32</v>
      </c>
      <c r="J906" s="102" t="s">
        <v>35</v>
      </c>
      <c r="K906" s="94">
        <f>((G906*400)+(H906*100))+I906</f>
        <v>132</v>
      </c>
      <c r="L906" s="94">
        <v>2425</v>
      </c>
      <c r="M906" s="94">
        <f>K906*L906</f>
        <v>320100</v>
      </c>
      <c r="N906" s="102">
        <v>1</v>
      </c>
      <c r="O906" s="111" t="s">
        <v>1244</v>
      </c>
      <c r="P906" s="96">
        <v>3110400200035</v>
      </c>
      <c r="Q906" s="111" t="s">
        <v>1245</v>
      </c>
      <c r="R906" s="111" t="s">
        <v>1248</v>
      </c>
      <c r="S906" s="97" t="s">
        <v>1249</v>
      </c>
      <c r="T906" s="102" t="s">
        <v>51</v>
      </c>
      <c r="U906" s="102" t="s">
        <v>45</v>
      </c>
      <c r="V906" s="102" t="s">
        <v>52</v>
      </c>
      <c r="W906" s="94">
        <v>225</v>
      </c>
      <c r="X906" s="98">
        <v>78.290000000000006</v>
      </c>
      <c r="Y906" s="94">
        <v>6750</v>
      </c>
      <c r="Z906" s="94">
        <f>W906*Y906</f>
        <v>1518750</v>
      </c>
      <c r="AA906" s="89">
        <v>6</v>
      </c>
      <c r="AB906" s="89">
        <v>6</v>
      </c>
      <c r="AC906" s="94">
        <f>(Z906*(100-AB906))/100</f>
        <v>1427625</v>
      </c>
      <c r="AD906" s="94">
        <f>IF(AND(AC906="",M906=""),0,IF((AC906=""),M906, IF( (M906=""),AC906,AC906+M906)))</f>
        <v>1747725</v>
      </c>
      <c r="AE906" s="94">
        <f>IF( (X906=""),AD906*1,( M906+(SUM(AC906:AC906)) )*(X906/100) )</f>
        <v>1368293.9025000001</v>
      </c>
      <c r="AF906" s="94">
        <v>50000000</v>
      </c>
      <c r="AG906" s="94">
        <f>IF((AF906-AE906) &gt; 1,0,IF((AF906-AE906)&lt;0,AE906-AF906,AF906-AE906))</f>
        <v>0</v>
      </c>
      <c r="AH906" s="94">
        <v>0.02</v>
      </c>
    </row>
    <row r="907" spans="1:34" s="73" customFormat="1" x14ac:dyDescent="0.55000000000000004">
      <c r="A907" s="108"/>
      <c r="B907" s="109"/>
      <c r="C907" s="102"/>
      <c r="D907" s="90"/>
      <c r="E907" s="102"/>
      <c r="F907" s="102"/>
      <c r="G907" s="102"/>
      <c r="H907" s="102"/>
      <c r="I907" s="98"/>
      <c r="J907" s="102"/>
      <c r="K907" s="94"/>
      <c r="L907" s="94"/>
      <c r="M907" s="94"/>
      <c r="N907" s="102">
        <v>2</v>
      </c>
      <c r="O907" s="111" t="s">
        <v>1244</v>
      </c>
      <c r="P907" s="96">
        <v>3110400200035</v>
      </c>
      <c r="Q907" s="111" t="s">
        <v>1245</v>
      </c>
      <c r="R907" s="111" t="s">
        <v>1248</v>
      </c>
      <c r="S907" s="97" t="s">
        <v>1250</v>
      </c>
      <c r="T907" s="102" t="s">
        <v>55</v>
      </c>
      <c r="U907" s="102" t="s">
        <v>45</v>
      </c>
      <c r="V907" s="102" t="s">
        <v>52</v>
      </c>
      <c r="W907" s="94">
        <v>62.4</v>
      </c>
      <c r="X907" s="98">
        <v>21.71</v>
      </c>
      <c r="Y907" s="94">
        <v>0</v>
      </c>
      <c r="Z907" s="94">
        <f>W907*Y907</f>
        <v>0</v>
      </c>
      <c r="AA907" s="89">
        <v>6</v>
      </c>
      <c r="AB907" s="89">
        <v>6</v>
      </c>
      <c r="AC907" s="94">
        <f>(Z907*(100-AB907))/100</f>
        <v>0</v>
      </c>
      <c r="AD907" s="94">
        <f>IF(AND(AC907="",M906=""),0,IF((AC907=""),M906, IF( (M906=""),AC907,AC907+M906)))</f>
        <v>320100</v>
      </c>
      <c r="AE907" s="94">
        <f>IF( (X907=""),AD907*1,( M906+(SUM(AC907:AC907)) )*(X907/100) )</f>
        <v>69493.710000000006</v>
      </c>
      <c r="AF907" s="94">
        <v>50000000</v>
      </c>
      <c r="AG907" s="94">
        <f>IF((AF907-AE907) &gt; 1,0,IF((AF907-AE907)&lt;0,AE907-AF907,AF907-AE907))</f>
        <v>0</v>
      </c>
      <c r="AH907" s="94">
        <v>0.02</v>
      </c>
    </row>
    <row r="908" spans="1:34" s="73" customFormat="1" x14ac:dyDescent="0.55000000000000004">
      <c r="A908" s="108"/>
      <c r="B908" s="109"/>
      <c r="C908" s="102"/>
      <c r="D908" s="90"/>
      <c r="E908" s="102"/>
      <c r="F908" s="102"/>
      <c r="G908" s="102"/>
      <c r="H908" s="102"/>
      <c r="I908" s="98"/>
      <c r="J908" s="102"/>
      <c r="K908" s="94"/>
      <c r="L908" s="94" t="s">
        <v>63</v>
      </c>
      <c r="M908" s="94">
        <f>SUM(M906:M907)</f>
        <v>320100</v>
      </c>
      <c r="N908" s="102"/>
      <c r="O908" s="111"/>
      <c r="P908" s="96"/>
      <c r="Q908" s="111"/>
      <c r="R908" s="111"/>
      <c r="S908" s="97"/>
      <c r="T908" s="102"/>
      <c r="U908" s="102"/>
      <c r="V908" s="102"/>
      <c r="W908" s="94"/>
      <c r="X908" s="98"/>
      <c r="Y908" s="94"/>
      <c r="Z908" s="94"/>
      <c r="AA908" s="89"/>
      <c r="AB908" s="89"/>
      <c r="AC908" s="94"/>
      <c r="AD908" s="94">
        <f>SUM(AD906:AD907)</f>
        <v>2067825</v>
      </c>
      <c r="AE908" s="94">
        <f>SUM(AE906:AE907)</f>
        <v>1437787.6125</v>
      </c>
      <c r="AF908" s="94"/>
      <c r="AG908" s="94">
        <f>SUM(AG906:AG907)</f>
        <v>0</v>
      </c>
      <c r="AH908" s="94"/>
    </row>
    <row r="909" spans="1:34" s="73" customFormat="1" x14ac:dyDescent="0.55000000000000004">
      <c r="A909" s="108" t="s">
        <v>1251</v>
      </c>
      <c r="B909" s="109">
        <v>450</v>
      </c>
      <c r="C909" s="102">
        <v>8296</v>
      </c>
      <c r="D909" s="90" t="s">
        <v>1252</v>
      </c>
      <c r="E909" s="102" t="s">
        <v>34</v>
      </c>
      <c r="F909" s="102">
        <v>10000</v>
      </c>
      <c r="G909" s="102">
        <v>1</v>
      </c>
      <c r="H909" s="102">
        <v>0</v>
      </c>
      <c r="I909" s="98">
        <v>0</v>
      </c>
      <c r="J909" s="102" t="s">
        <v>38</v>
      </c>
      <c r="K909" s="94">
        <f>((G909*400)+(H909*100))+I909</f>
        <v>400</v>
      </c>
      <c r="L909" s="94">
        <v>3800</v>
      </c>
      <c r="M909" s="94">
        <f>K909*L909</f>
        <v>1520000</v>
      </c>
      <c r="N909" s="102"/>
      <c r="O909" s="111"/>
      <c r="P909" s="96"/>
      <c r="Q909" s="111"/>
      <c r="R909" s="111"/>
      <c r="S909" s="97"/>
      <c r="T909" s="102"/>
      <c r="U909" s="102"/>
      <c r="V909" s="102"/>
      <c r="W909" s="94"/>
      <c r="X909" s="98"/>
      <c r="Y909" s="94"/>
      <c r="Z909" s="94"/>
      <c r="AA909" s="89"/>
      <c r="AB909" s="89"/>
      <c r="AC909" s="94"/>
      <c r="AD909" s="94">
        <f>IF(AND(AC909="",M909=""),0,IF((AC909=""),M909,IF((M909=""),AC909,AC909+M909)))</f>
        <v>1520000</v>
      </c>
      <c r="AE909" s="94">
        <f>IF( (X909=""),AD909*1,AD909*(X909/100) )</f>
        <v>1520000</v>
      </c>
      <c r="AF909" s="94">
        <v>50000000</v>
      </c>
      <c r="AG909" s="94">
        <f>IF((AF909-AE909) &gt; 1,0,IF((AF909-AE909)&lt;0,AE909-AF909,AF909-AE909))</f>
        <v>0</v>
      </c>
      <c r="AH909" s="94">
        <v>0.01</v>
      </c>
    </row>
    <row r="910" spans="1:34" s="73" customFormat="1" x14ac:dyDescent="0.55000000000000004">
      <c r="A910" s="108"/>
      <c r="B910" s="109"/>
      <c r="C910" s="102"/>
      <c r="D910" s="90"/>
      <c r="E910" s="102"/>
      <c r="F910" s="102"/>
      <c r="G910" s="102"/>
      <c r="H910" s="102"/>
      <c r="I910" s="98"/>
      <c r="J910" s="102"/>
      <c r="K910" s="94"/>
      <c r="L910" s="94" t="s">
        <v>63</v>
      </c>
      <c r="M910" s="94">
        <f>SUM(M909:M909)</f>
        <v>1520000</v>
      </c>
      <c r="N910" s="102"/>
      <c r="O910" s="111"/>
      <c r="P910" s="96"/>
      <c r="Q910" s="111"/>
      <c r="R910" s="111"/>
      <c r="S910" s="97"/>
      <c r="T910" s="102"/>
      <c r="U910" s="102"/>
      <c r="V910" s="102"/>
      <c r="W910" s="94"/>
      <c r="X910" s="98"/>
      <c r="Y910" s="94"/>
      <c r="Z910" s="94"/>
      <c r="AA910" s="89"/>
      <c r="AB910" s="89"/>
      <c r="AC910" s="94"/>
      <c r="AD910" s="94">
        <f>SUM(AD909:AD909)</f>
        <v>1520000</v>
      </c>
      <c r="AE910" s="94">
        <f>SUM(AE909:AE909)</f>
        <v>1520000</v>
      </c>
      <c r="AF910" s="94"/>
      <c r="AG910" s="94">
        <f>SUM(AG909:AG909)</f>
        <v>0</v>
      </c>
      <c r="AH910" s="94"/>
    </row>
    <row r="911" spans="1:34" s="73" customFormat="1" x14ac:dyDescent="0.55000000000000004">
      <c r="A911" s="108" t="s">
        <v>1255</v>
      </c>
      <c r="B911" s="109">
        <v>451</v>
      </c>
      <c r="C911" s="102">
        <v>9907</v>
      </c>
      <c r="D911" s="90" t="s">
        <v>1256</v>
      </c>
      <c r="E911" s="102" t="s">
        <v>37</v>
      </c>
      <c r="F911" s="102">
        <v>19</v>
      </c>
      <c r="G911" s="102">
        <v>0</v>
      </c>
      <c r="H911" s="102">
        <v>1</v>
      </c>
      <c r="I911" s="98">
        <v>26</v>
      </c>
      <c r="J911" s="102" t="s">
        <v>35</v>
      </c>
      <c r="K911" s="94">
        <f>((G911*400)+(H911*100))+I911</f>
        <v>126</v>
      </c>
      <c r="L911" s="94">
        <v>225</v>
      </c>
      <c r="M911" s="94">
        <f>K911*L911</f>
        <v>28350</v>
      </c>
      <c r="N911" s="102">
        <v>1</v>
      </c>
      <c r="O911" s="111" t="s">
        <v>1253</v>
      </c>
      <c r="P911" s="96">
        <v>3570800001672</v>
      </c>
      <c r="Q911" s="111" t="s">
        <v>1254</v>
      </c>
      <c r="R911" s="111" t="s">
        <v>1257</v>
      </c>
      <c r="S911" s="97"/>
      <c r="T911" s="102" t="s">
        <v>343</v>
      </c>
      <c r="U911" s="102" t="s">
        <v>227</v>
      </c>
      <c r="V911" s="102" t="s">
        <v>52</v>
      </c>
      <c r="W911" s="94">
        <v>13.5</v>
      </c>
      <c r="X911" s="98">
        <v>3.35</v>
      </c>
      <c r="Y911" s="94">
        <v>5600</v>
      </c>
      <c r="Z911" s="94">
        <f>W911*Y911</f>
        <v>75600</v>
      </c>
      <c r="AA911" s="89">
        <v>16</v>
      </c>
      <c r="AB911" s="89">
        <v>55</v>
      </c>
      <c r="AC911" s="94">
        <f>(Z911*(100-AB911))/100</f>
        <v>34020</v>
      </c>
      <c r="AD911" s="94">
        <f>IF(AND(AC911="",M911=""),0,IF((AC911=""),M911, IF( (M911=""),AC911,AC911+M911)))</f>
        <v>62370</v>
      </c>
      <c r="AE911" s="94">
        <f>IF( (X911=""),AD911*1,( M911+(SUM(AC911:AC911)) )*(X911/100) )</f>
        <v>2089.395</v>
      </c>
      <c r="AF911" s="94">
        <v>10000000</v>
      </c>
      <c r="AG911" s="94">
        <f>M911</f>
        <v>28350</v>
      </c>
      <c r="AH911" s="94">
        <v>0.02</v>
      </c>
    </row>
    <row r="912" spans="1:34" s="73" customFormat="1" x14ac:dyDescent="0.55000000000000004">
      <c r="A912" s="108"/>
      <c r="B912" s="109"/>
      <c r="C912" s="102"/>
      <c r="D912" s="90"/>
      <c r="E912" s="102"/>
      <c r="F912" s="102"/>
      <c r="G912" s="102"/>
      <c r="H912" s="102"/>
      <c r="I912" s="98"/>
      <c r="J912" s="102"/>
      <c r="K912" s="94"/>
      <c r="L912" s="94"/>
      <c r="M912" s="94"/>
      <c r="N912" s="102">
        <v>2</v>
      </c>
      <c r="O912" s="111" t="s">
        <v>1253</v>
      </c>
      <c r="P912" s="96">
        <v>3570800001672</v>
      </c>
      <c r="Q912" s="111" t="s">
        <v>1254</v>
      </c>
      <c r="R912" s="111" t="s">
        <v>1257</v>
      </c>
      <c r="S912" s="97"/>
      <c r="T912" s="102" t="s">
        <v>51</v>
      </c>
      <c r="U912" s="102" t="s">
        <v>45</v>
      </c>
      <c r="V912" s="102" t="s">
        <v>52</v>
      </c>
      <c r="W912" s="94">
        <v>41.58</v>
      </c>
      <c r="X912" s="98">
        <v>10.31</v>
      </c>
      <c r="Y912" s="94">
        <v>6750</v>
      </c>
      <c r="Z912" s="94">
        <f>W912*Y912</f>
        <v>280665</v>
      </c>
      <c r="AA912" s="89">
        <v>17</v>
      </c>
      <c r="AB912" s="89">
        <v>24</v>
      </c>
      <c r="AC912" s="94">
        <f>(Z912*(100-AB912))/100</f>
        <v>213305.4</v>
      </c>
      <c r="AD912" s="94">
        <f>IF(AND(AC912="",M911=""),0,IF((AC912=""),M911, IF( (M911=""),AC912,AC912+M911)))</f>
        <v>241655.4</v>
      </c>
      <c r="AE912" s="94">
        <f>IF( (X912=""),AD912*1,( M911+(SUM(AC912:AC912)) )*(X912/100) )</f>
        <v>24914.671740000002</v>
      </c>
      <c r="AF912" s="94">
        <v>10000000</v>
      </c>
      <c r="AG912" s="94">
        <f>IF((AF912-AE912) &gt; 1,0,IF((AF912-AE912)&lt;0,AE912-AF912,AF912-AE912))</f>
        <v>0</v>
      </c>
      <c r="AH912" s="94">
        <v>0.02</v>
      </c>
    </row>
    <row r="913" spans="1:34" s="73" customFormat="1" x14ac:dyDescent="0.55000000000000004">
      <c r="A913" s="108"/>
      <c r="B913" s="109"/>
      <c r="C913" s="102"/>
      <c r="D913" s="90"/>
      <c r="E913" s="102"/>
      <c r="F913" s="102"/>
      <c r="G913" s="102"/>
      <c r="H913" s="102"/>
      <c r="I913" s="98"/>
      <c r="J913" s="102"/>
      <c r="K913" s="94"/>
      <c r="L913" s="94"/>
      <c r="M913" s="94"/>
      <c r="N913" s="102">
        <v>3</v>
      </c>
      <c r="O913" s="111" t="s">
        <v>1253</v>
      </c>
      <c r="P913" s="96">
        <v>3570800001672</v>
      </c>
      <c r="Q913" s="111" t="s">
        <v>1254</v>
      </c>
      <c r="R913" s="111" t="s">
        <v>1257</v>
      </c>
      <c r="S913" s="97"/>
      <c r="T913" s="102" t="s">
        <v>51</v>
      </c>
      <c r="U913" s="102" t="s">
        <v>45</v>
      </c>
      <c r="V913" s="102" t="s">
        <v>52</v>
      </c>
      <c r="W913" s="94">
        <v>300</v>
      </c>
      <c r="X913" s="98">
        <v>74.38</v>
      </c>
      <c r="Y913" s="94">
        <v>6750</v>
      </c>
      <c r="Z913" s="94">
        <f>W913*Y913</f>
        <v>2025000</v>
      </c>
      <c r="AA913" s="89">
        <v>17</v>
      </c>
      <c r="AB913" s="89">
        <v>24</v>
      </c>
      <c r="AC913" s="94">
        <f>(Z913*(100-AB913))/100</f>
        <v>1539000</v>
      </c>
      <c r="AD913" s="94">
        <f>IF(AND(AC913="",M911=""),0,IF((AC913=""),M911, IF( (M911=""),AC913,AC913+M911)))</f>
        <v>1567350</v>
      </c>
      <c r="AE913" s="94">
        <f>IF( (X913=""),AD913*1,( M911+(SUM(AC913:AC913)) )*(X913/100) )</f>
        <v>1165794.93</v>
      </c>
      <c r="AF913" s="94">
        <v>10000000</v>
      </c>
      <c r="AG913" s="94">
        <f>IF((AF913-AE913) &gt; 1,0,IF((AF913-AE913)&lt;0,AE913-AF913,AF913-AE913))</f>
        <v>0</v>
      </c>
      <c r="AH913" s="94">
        <v>0.02</v>
      </c>
    </row>
    <row r="914" spans="1:34" s="73" customFormat="1" x14ac:dyDescent="0.55000000000000004">
      <c r="A914" s="108"/>
      <c r="B914" s="109"/>
      <c r="C914" s="102"/>
      <c r="D914" s="90"/>
      <c r="E914" s="102"/>
      <c r="F914" s="102"/>
      <c r="G914" s="102"/>
      <c r="H914" s="102"/>
      <c r="I914" s="98"/>
      <c r="J914" s="102"/>
      <c r="K914" s="94"/>
      <c r="L914" s="94"/>
      <c r="M914" s="94"/>
      <c r="N914" s="102">
        <v>4</v>
      </c>
      <c r="O914" s="111" t="s">
        <v>1253</v>
      </c>
      <c r="P914" s="96">
        <v>3570800001672</v>
      </c>
      <c r="Q914" s="111" t="s">
        <v>1254</v>
      </c>
      <c r="R914" s="111" t="s">
        <v>1257</v>
      </c>
      <c r="S914" s="97"/>
      <c r="T914" s="102" t="s">
        <v>55</v>
      </c>
      <c r="U914" s="102" t="s">
        <v>45</v>
      </c>
      <c r="V914" s="102" t="s">
        <v>52</v>
      </c>
      <c r="W914" s="94">
        <v>48.28</v>
      </c>
      <c r="X914" s="98">
        <v>11.97</v>
      </c>
      <c r="Y914" s="94">
        <v>0</v>
      </c>
      <c r="Z914" s="94">
        <f>W914*Y914</f>
        <v>0</v>
      </c>
      <c r="AA914" s="89">
        <v>17</v>
      </c>
      <c r="AB914" s="89">
        <v>24</v>
      </c>
      <c r="AC914" s="94">
        <f>(Z914*(100-AB914))/100</f>
        <v>0</v>
      </c>
      <c r="AD914" s="94">
        <f>IF(AND(AC914="",M911=""),0,IF((AC914=""),M911, IF( (M911=""),AC914,AC914+M911)))</f>
        <v>28350</v>
      </c>
      <c r="AE914" s="94">
        <f>IF( (X914=""),AD914*1,( M911+(SUM(AC914:AC914)) )*(X914/100) )</f>
        <v>3393.4949999999999</v>
      </c>
      <c r="AF914" s="94">
        <v>10000000</v>
      </c>
      <c r="AG914" s="94">
        <f>IF((AF914-AE914) &gt; 1,0,IF((AF914-AE914)&lt;0,AE914-AF914,AF914-AE914))</f>
        <v>0</v>
      </c>
      <c r="AH914" s="94">
        <v>0.02</v>
      </c>
    </row>
    <row r="915" spans="1:34" s="73" customFormat="1" x14ac:dyDescent="0.55000000000000004">
      <c r="A915" s="108"/>
      <c r="B915" s="109"/>
      <c r="C915" s="102"/>
      <c r="D915" s="90"/>
      <c r="E915" s="102"/>
      <c r="F915" s="102"/>
      <c r="G915" s="102"/>
      <c r="H915" s="102"/>
      <c r="I915" s="98"/>
      <c r="J915" s="102"/>
      <c r="K915" s="94"/>
      <c r="L915" s="94" t="s">
        <v>63</v>
      </c>
      <c r="M915" s="94">
        <f>SUM(M911:M914)</f>
        <v>28350</v>
      </c>
      <c r="N915" s="102"/>
      <c r="O915" s="111"/>
      <c r="P915" s="96"/>
      <c r="Q915" s="111"/>
      <c r="R915" s="111"/>
      <c r="S915" s="97"/>
      <c r="T915" s="102"/>
      <c r="U915" s="102"/>
      <c r="V915" s="102"/>
      <c r="W915" s="94"/>
      <c r="X915" s="98"/>
      <c r="Y915" s="94"/>
      <c r="Z915" s="94"/>
      <c r="AA915" s="89"/>
      <c r="AB915" s="89"/>
      <c r="AC915" s="94"/>
      <c r="AD915" s="94">
        <f>SUM(AD911:AD914)</f>
        <v>1899725.4</v>
      </c>
      <c r="AE915" s="94">
        <f>SUM(AE911:AE914)</f>
        <v>1196192.49174</v>
      </c>
      <c r="AF915" s="94"/>
      <c r="AG915" s="94">
        <f>SUM(AG911:AG914)</f>
        <v>28350</v>
      </c>
      <c r="AH915" s="94"/>
    </row>
    <row r="916" spans="1:34" s="73" customFormat="1" x14ac:dyDescent="0.55000000000000004">
      <c r="A916" s="108" t="s">
        <v>1260</v>
      </c>
      <c r="B916" s="109">
        <v>452</v>
      </c>
      <c r="C916" s="102">
        <v>5792</v>
      </c>
      <c r="D916" s="90" t="s">
        <v>1261</v>
      </c>
      <c r="E916" s="102" t="s">
        <v>34</v>
      </c>
      <c r="F916" s="102">
        <v>17670</v>
      </c>
      <c r="G916" s="102">
        <v>0</v>
      </c>
      <c r="H916" s="102">
        <v>1</v>
      </c>
      <c r="I916" s="98">
        <v>20</v>
      </c>
      <c r="J916" s="102" t="s">
        <v>35</v>
      </c>
      <c r="K916" s="94">
        <f>((G916*400)+(H916*100))+I916</f>
        <v>120</v>
      </c>
      <c r="L916" s="94">
        <v>2425</v>
      </c>
      <c r="M916" s="94">
        <f>K916*L916</f>
        <v>291000</v>
      </c>
      <c r="N916" s="102"/>
      <c r="O916" s="111" t="s">
        <v>1258</v>
      </c>
      <c r="P916" s="96"/>
      <c r="Q916" s="111" t="s">
        <v>1259</v>
      </c>
      <c r="R916" s="111" t="s">
        <v>1262</v>
      </c>
      <c r="S916" s="97"/>
      <c r="T916" s="102"/>
      <c r="U916" s="102"/>
      <c r="V916" s="102"/>
      <c r="W916" s="94"/>
      <c r="X916" s="98"/>
      <c r="Y916" s="94"/>
      <c r="Z916" s="94"/>
      <c r="AA916" s="89"/>
      <c r="AB916" s="89"/>
      <c r="AC916" s="94"/>
      <c r="AD916" s="94"/>
      <c r="AE916" s="94"/>
      <c r="AF916" s="94"/>
      <c r="AG916" s="94"/>
      <c r="AH916" s="94"/>
    </row>
    <row r="917" spans="1:34" s="73" customFormat="1" x14ac:dyDescent="0.55000000000000004">
      <c r="A917" s="108"/>
      <c r="B917" s="109"/>
      <c r="C917" s="102"/>
      <c r="D917" s="90"/>
      <c r="E917" s="102"/>
      <c r="F917" s="102"/>
      <c r="G917" s="102"/>
      <c r="H917" s="102"/>
      <c r="I917" s="98"/>
      <c r="J917" s="102"/>
      <c r="K917" s="94"/>
      <c r="L917" s="94"/>
      <c r="M917" s="94"/>
      <c r="N917" s="102">
        <v>1</v>
      </c>
      <c r="O917" s="111" t="s">
        <v>1258</v>
      </c>
      <c r="P917" s="96"/>
      <c r="Q917" s="111" t="s">
        <v>1259</v>
      </c>
      <c r="R917" s="111" t="s">
        <v>1262</v>
      </c>
      <c r="S917" s="97" t="s">
        <v>1263</v>
      </c>
      <c r="T917" s="102" t="s">
        <v>51</v>
      </c>
      <c r="U917" s="102" t="s">
        <v>45</v>
      </c>
      <c r="V917" s="102" t="s">
        <v>52</v>
      </c>
      <c r="W917" s="94">
        <v>187.2</v>
      </c>
      <c r="X917" s="98">
        <v>86.43</v>
      </c>
      <c r="Y917" s="94">
        <v>6750</v>
      </c>
      <c r="Z917" s="94">
        <f>W917*Y917</f>
        <v>1263600</v>
      </c>
      <c r="AA917" s="89">
        <v>6</v>
      </c>
      <c r="AB917" s="89">
        <v>6</v>
      </c>
      <c r="AC917" s="94">
        <f>(Z917*(100-AB917))/100</f>
        <v>1187784</v>
      </c>
      <c r="AD917" s="94">
        <f>IF(AND(AC917="",M916=""),0,IF((AC917=""),M916, IF( (M916=""),AC917,AC917+M916)))</f>
        <v>1478784</v>
      </c>
      <c r="AE917" s="94">
        <f>IF( (X917=""),AD917*1,( M916+(SUM(AC917:AC917)) )*(X917/100) )</f>
        <v>1278113.0112000001</v>
      </c>
      <c r="AF917" s="94">
        <v>50000000</v>
      </c>
      <c r="AG917" s="94">
        <f>IF((AF917-AE917) &gt; 1,0,IF((AF917-AE917)&lt;0,AE917-AF917,AF917-AE917))</f>
        <v>0</v>
      </c>
      <c r="AH917" s="94">
        <v>0.02</v>
      </c>
    </row>
    <row r="918" spans="1:34" s="73" customFormat="1" x14ac:dyDescent="0.55000000000000004">
      <c r="A918" s="108"/>
      <c r="B918" s="109"/>
      <c r="C918" s="102"/>
      <c r="D918" s="90"/>
      <c r="E918" s="102"/>
      <c r="F918" s="102"/>
      <c r="G918" s="102"/>
      <c r="H918" s="102"/>
      <c r="I918" s="98"/>
      <c r="J918" s="102"/>
      <c r="K918" s="94"/>
      <c r="L918" s="94"/>
      <c r="M918" s="94"/>
      <c r="N918" s="102">
        <v>2</v>
      </c>
      <c r="O918" s="111" t="s">
        <v>1258</v>
      </c>
      <c r="P918" s="96"/>
      <c r="Q918" s="111" t="s">
        <v>1259</v>
      </c>
      <c r="R918" s="111" t="s">
        <v>1262</v>
      </c>
      <c r="S918" s="97" t="s">
        <v>1264</v>
      </c>
      <c r="T918" s="102" t="s">
        <v>343</v>
      </c>
      <c r="U918" s="102" t="s">
        <v>45</v>
      </c>
      <c r="V918" s="102" t="s">
        <v>52</v>
      </c>
      <c r="W918" s="94">
        <v>29.4</v>
      </c>
      <c r="X918" s="98">
        <v>13.57</v>
      </c>
      <c r="Y918" s="94">
        <v>6750</v>
      </c>
      <c r="Z918" s="94">
        <f>W918*Y918</f>
        <v>198450</v>
      </c>
      <c r="AA918" s="89">
        <v>6</v>
      </c>
      <c r="AB918" s="89">
        <v>6</v>
      </c>
      <c r="AC918" s="94">
        <f>(Z918*(100-AB918))/100</f>
        <v>186543</v>
      </c>
      <c r="AD918" s="94">
        <f>IF(AND(AC918="",M916=""),0,IF((AC918=""),M916, IF( (M916=""),AC918,AC918+M916)))</f>
        <v>477543</v>
      </c>
      <c r="AE918" s="94">
        <f>IF( (X918=""),AD918*1,( M916+(SUM(AC918:AC918)) )*(X918/100) )</f>
        <v>64802.585100000004</v>
      </c>
      <c r="AF918" s="94">
        <v>50000000</v>
      </c>
      <c r="AG918" s="94">
        <f>IF((AF918-AE918) &gt; 1,0,IF((AF918-AE918)&lt;0,AE918-AF918,AF918-AE918))</f>
        <v>0</v>
      </c>
      <c r="AH918" s="94">
        <v>0.02</v>
      </c>
    </row>
    <row r="919" spans="1:34" s="73" customFormat="1" x14ac:dyDescent="0.55000000000000004">
      <c r="A919" s="108"/>
      <c r="B919" s="109"/>
      <c r="C919" s="102"/>
      <c r="D919" s="90"/>
      <c r="E919" s="102"/>
      <c r="F919" s="102"/>
      <c r="G919" s="102"/>
      <c r="H919" s="102"/>
      <c r="I919" s="98"/>
      <c r="J919" s="102"/>
      <c r="K919" s="94"/>
      <c r="L919" s="94" t="s">
        <v>63</v>
      </c>
      <c r="M919" s="94">
        <f>SUM(M916:M918)</f>
        <v>291000</v>
      </c>
      <c r="N919" s="102"/>
      <c r="O919" s="111"/>
      <c r="P919" s="96"/>
      <c r="Q919" s="111"/>
      <c r="R919" s="111"/>
      <c r="S919" s="97"/>
      <c r="T919" s="102"/>
      <c r="U919" s="102"/>
      <c r="V919" s="102"/>
      <c r="W919" s="94"/>
      <c r="X919" s="98"/>
      <c r="Y919" s="94"/>
      <c r="Z919" s="94"/>
      <c r="AA919" s="89"/>
      <c r="AB919" s="89"/>
      <c r="AC919" s="94"/>
      <c r="AD919" s="94">
        <f>SUM(AD916:AD918)</f>
        <v>1956327</v>
      </c>
      <c r="AE919" s="94">
        <f>SUM(AE916:AE918)</f>
        <v>1342915.5963000001</v>
      </c>
      <c r="AF919" s="94"/>
      <c r="AG919" s="94">
        <f>SUM(AG916:AG918)</f>
        <v>0</v>
      </c>
      <c r="AH919" s="94"/>
    </row>
    <row r="920" spans="1:34" s="73" customFormat="1" x14ac:dyDescent="0.55000000000000004">
      <c r="A920" s="108" t="s">
        <v>1267</v>
      </c>
      <c r="B920" s="109">
        <v>453</v>
      </c>
      <c r="C920" s="102">
        <v>9123</v>
      </c>
      <c r="D920" s="90" t="s">
        <v>1268</v>
      </c>
      <c r="E920" s="102" t="s">
        <v>34</v>
      </c>
      <c r="F920" s="102">
        <v>18543</v>
      </c>
      <c r="G920" s="102">
        <v>0</v>
      </c>
      <c r="H920" s="102">
        <v>1</v>
      </c>
      <c r="I920" s="98">
        <v>74</v>
      </c>
      <c r="J920" s="102" t="s">
        <v>35</v>
      </c>
      <c r="K920" s="94">
        <f>((G920*400)+(H920*100))+I920</f>
        <v>174</v>
      </c>
      <c r="L920" s="94">
        <v>500</v>
      </c>
      <c r="M920" s="94">
        <f>K920*L920</f>
        <v>87000</v>
      </c>
      <c r="N920" s="102">
        <v>1</v>
      </c>
      <c r="O920" s="111" t="s">
        <v>1265</v>
      </c>
      <c r="P920" s="96"/>
      <c r="Q920" s="111" t="s">
        <v>1266</v>
      </c>
      <c r="R920" s="111" t="s">
        <v>1269</v>
      </c>
      <c r="S920" s="97" t="s">
        <v>1270</v>
      </c>
      <c r="T920" s="102" t="s">
        <v>51</v>
      </c>
      <c r="U920" s="102" t="s">
        <v>45</v>
      </c>
      <c r="V920" s="102" t="s">
        <v>52</v>
      </c>
      <c r="W920" s="94">
        <v>192.4</v>
      </c>
      <c r="X920" s="98">
        <v>77.28</v>
      </c>
      <c r="Y920" s="94">
        <v>6750</v>
      </c>
      <c r="Z920" s="94">
        <f>W920*Y920</f>
        <v>1298700</v>
      </c>
      <c r="AA920" s="89">
        <v>6</v>
      </c>
      <c r="AB920" s="89">
        <v>6</v>
      </c>
      <c r="AC920" s="94">
        <f>(Z920*(100-AB920))/100</f>
        <v>1220778</v>
      </c>
      <c r="AD920" s="94">
        <f>IF(AND(AC920="",M920=""),0,IF((AC920=""),M920, IF( (M920=""),AC920,AC920+M920)))</f>
        <v>1307778</v>
      </c>
      <c r="AE920" s="94">
        <f>IF( (X920=""),AD920*1,( M920+(SUM(AC920:AC920)) )*(X920/100) )</f>
        <v>1010650.8384</v>
      </c>
      <c r="AF920" s="94">
        <v>50000000</v>
      </c>
      <c r="AG920" s="94">
        <f>IF((AF920-AE920) &gt; 1,0,IF((AF920-AE920)&lt;0,AE920-AF920,AF920-AE920))</f>
        <v>0</v>
      </c>
      <c r="AH920" s="94">
        <v>0.02</v>
      </c>
    </row>
    <row r="921" spans="1:34" s="73" customFormat="1" x14ac:dyDescent="0.55000000000000004">
      <c r="A921" s="108"/>
      <c r="B921" s="109"/>
      <c r="C921" s="102"/>
      <c r="D921" s="90"/>
      <c r="E921" s="102"/>
      <c r="F921" s="102"/>
      <c r="G921" s="102"/>
      <c r="H921" s="102"/>
      <c r="I921" s="98"/>
      <c r="J921" s="102"/>
      <c r="K921" s="94"/>
      <c r="L921" s="94"/>
      <c r="M921" s="94"/>
      <c r="N921" s="102">
        <v>2</v>
      </c>
      <c r="O921" s="111" t="s">
        <v>1265</v>
      </c>
      <c r="P921" s="96"/>
      <c r="Q921" s="111" t="s">
        <v>1266</v>
      </c>
      <c r="R921" s="111" t="s">
        <v>1269</v>
      </c>
      <c r="S921" s="97" t="s">
        <v>1271</v>
      </c>
      <c r="T921" s="102" t="s">
        <v>439</v>
      </c>
      <c r="U921" s="102" t="s">
        <v>45</v>
      </c>
      <c r="V921" s="102" t="s">
        <v>52</v>
      </c>
      <c r="W921" s="94">
        <v>56.55</v>
      </c>
      <c r="X921" s="98">
        <v>22.72</v>
      </c>
      <c r="Y921" s="94">
        <v>6050</v>
      </c>
      <c r="Z921" s="94">
        <f>W921*Y921</f>
        <v>342127.5</v>
      </c>
      <c r="AA921" s="89">
        <v>6</v>
      </c>
      <c r="AB921" s="89">
        <v>6</v>
      </c>
      <c r="AC921" s="94">
        <f>(Z921*(100-AB921))/100</f>
        <v>321599.84999999998</v>
      </c>
      <c r="AD921" s="94">
        <f>IF(AND(AC921="",M920=""),0,IF((AC921=""),M920, IF( (M920=""),AC921,AC921+M920)))</f>
        <v>408599.85</v>
      </c>
      <c r="AE921" s="94">
        <f>IF( (X921=""),AD921*1,( M920+(SUM(AC921:AC921)) )*(X921/100) )</f>
        <v>92833.885919999986</v>
      </c>
      <c r="AF921" s="94">
        <v>50000000</v>
      </c>
      <c r="AG921" s="94">
        <f>IF((AF921-AE921) &gt; 1,0,IF((AF921-AE921)&lt;0,AE921-AF921,AF921-AE921))</f>
        <v>0</v>
      </c>
      <c r="AH921" s="94">
        <v>0.02</v>
      </c>
    </row>
    <row r="922" spans="1:34" s="73" customFormat="1" x14ac:dyDescent="0.55000000000000004">
      <c r="A922" s="108"/>
      <c r="B922" s="109"/>
      <c r="C922" s="102"/>
      <c r="D922" s="90"/>
      <c r="E922" s="102"/>
      <c r="F922" s="102"/>
      <c r="G922" s="102"/>
      <c r="H922" s="102"/>
      <c r="I922" s="98"/>
      <c r="J922" s="102"/>
      <c r="K922" s="94"/>
      <c r="L922" s="94" t="s">
        <v>63</v>
      </c>
      <c r="M922" s="94">
        <f>SUM(M920:M921)</f>
        <v>87000</v>
      </c>
      <c r="N922" s="102"/>
      <c r="O922" s="111"/>
      <c r="P922" s="96"/>
      <c r="Q922" s="111"/>
      <c r="R922" s="111"/>
      <c r="S922" s="97"/>
      <c r="T922" s="102"/>
      <c r="U922" s="102"/>
      <c r="V922" s="102"/>
      <c r="W922" s="94"/>
      <c r="X922" s="98"/>
      <c r="Y922" s="94"/>
      <c r="Z922" s="94"/>
      <c r="AA922" s="89"/>
      <c r="AB922" s="89"/>
      <c r="AC922" s="94"/>
      <c r="AD922" s="94">
        <f>SUM(AD920:AD921)</f>
        <v>1716377.85</v>
      </c>
      <c r="AE922" s="94">
        <f>SUM(AE920:AE921)</f>
        <v>1103484.72432</v>
      </c>
      <c r="AF922" s="94"/>
      <c r="AG922" s="94">
        <f>SUM(AG920:AG921)</f>
        <v>0</v>
      </c>
      <c r="AH922" s="94"/>
    </row>
    <row r="923" spans="1:34" s="73" customFormat="1" x14ac:dyDescent="0.55000000000000004">
      <c r="A923" s="108" t="s">
        <v>1274</v>
      </c>
      <c r="B923" s="109">
        <v>454</v>
      </c>
      <c r="C923" s="102">
        <v>8487</v>
      </c>
      <c r="D923" s="90" t="s">
        <v>1275</v>
      </c>
      <c r="E923" s="102" t="s">
        <v>34</v>
      </c>
      <c r="F923" s="102">
        <v>2525</v>
      </c>
      <c r="G923" s="102">
        <v>0</v>
      </c>
      <c r="H923" s="102">
        <v>1</v>
      </c>
      <c r="I923" s="98">
        <v>59</v>
      </c>
      <c r="J923" s="102" t="s">
        <v>35</v>
      </c>
      <c r="K923" s="94">
        <f>((G923*400)+(H923*100))+I923</f>
        <v>159</v>
      </c>
      <c r="L923" s="94">
        <v>800</v>
      </c>
      <c r="M923" s="94">
        <f>K923*L923</f>
        <v>127200</v>
      </c>
      <c r="N923" s="102">
        <v>1</v>
      </c>
      <c r="O923" s="111" t="s">
        <v>1272</v>
      </c>
      <c r="P923" s="96">
        <v>3570800354494</v>
      </c>
      <c r="Q923" s="111" t="s">
        <v>1273</v>
      </c>
      <c r="R923" s="111" t="s">
        <v>1276</v>
      </c>
      <c r="S923" s="97" t="s">
        <v>1277</v>
      </c>
      <c r="T923" s="102" t="s">
        <v>51</v>
      </c>
      <c r="U923" s="102" t="s">
        <v>227</v>
      </c>
      <c r="V923" s="102" t="s">
        <v>52</v>
      </c>
      <c r="W923" s="94">
        <v>564.4</v>
      </c>
      <c r="X923" s="98">
        <v>100</v>
      </c>
      <c r="Y923" s="94">
        <v>6750</v>
      </c>
      <c r="Z923" s="94">
        <f>W923*Y923</f>
        <v>3809700</v>
      </c>
      <c r="AA923" s="89">
        <v>11</v>
      </c>
      <c r="AB923" s="89">
        <v>34</v>
      </c>
      <c r="AC923" s="94">
        <f>(Z923*(100-AB923))/100</f>
        <v>2514402</v>
      </c>
      <c r="AD923" s="94">
        <f>IF(AND(AC923="",M923=""),0,IF((AC923=""),M923, IF( (M923=""),AC923,AC923+M923)))</f>
        <v>2641602</v>
      </c>
      <c r="AE923" s="94">
        <f>IF( (X923=""),AD923*1,( M923+(SUM(AC923:AC923)) )*(X923/100) )</f>
        <v>2641602</v>
      </c>
      <c r="AF923" s="94">
        <v>50000000</v>
      </c>
      <c r="AG923" s="94">
        <f>IF((AF923-AE923) &gt; 1,0,IF((AF923-AE923)&lt;0,AE923-AF923,AF923-AE923))</f>
        <v>0</v>
      </c>
      <c r="AH923" s="94">
        <v>0.02</v>
      </c>
    </row>
    <row r="924" spans="1:34" s="73" customFormat="1" x14ac:dyDescent="0.55000000000000004">
      <c r="A924" s="108"/>
      <c r="B924" s="109"/>
      <c r="C924" s="102"/>
      <c r="D924" s="90"/>
      <c r="E924" s="102"/>
      <c r="F924" s="102"/>
      <c r="G924" s="102"/>
      <c r="H924" s="102"/>
      <c r="I924" s="98"/>
      <c r="J924" s="102"/>
      <c r="K924" s="94"/>
      <c r="L924" s="94" t="s">
        <v>63</v>
      </c>
      <c r="M924" s="94">
        <f>SUM(M923:M923)</f>
        <v>127200</v>
      </c>
      <c r="N924" s="102"/>
      <c r="O924" s="111"/>
      <c r="P924" s="96"/>
      <c r="Q924" s="111"/>
      <c r="R924" s="111"/>
      <c r="S924" s="97"/>
      <c r="T924" s="102"/>
      <c r="U924" s="102"/>
      <c r="V924" s="102"/>
      <c r="W924" s="94"/>
      <c r="X924" s="98"/>
      <c r="Y924" s="94"/>
      <c r="Z924" s="94"/>
      <c r="AA924" s="89"/>
      <c r="AB924" s="89"/>
      <c r="AC924" s="94"/>
      <c r="AD924" s="94">
        <f>SUM(AD923:AD923)</f>
        <v>2641602</v>
      </c>
      <c r="AE924" s="94">
        <f>SUM(AE923:AE923)</f>
        <v>2641602</v>
      </c>
      <c r="AF924" s="94"/>
      <c r="AG924" s="94">
        <f>SUM(AG923:AG923)</f>
        <v>0</v>
      </c>
      <c r="AH924" s="94"/>
    </row>
    <row r="925" spans="1:34" s="73" customFormat="1" x14ac:dyDescent="0.55000000000000004">
      <c r="A925" s="108" t="s">
        <v>1280</v>
      </c>
      <c r="B925" s="109">
        <v>455</v>
      </c>
      <c r="C925" s="102">
        <v>4869</v>
      </c>
      <c r="D925" s="90" t="s">
        <v>1281</v>
      </c>
      <c r="E925" s="102" t="s">
        <v>34</v>
      </c>
      <c r="F925" s="102">
        <v>23013</v>
      </c>
      <c r="G925" s="102">
        <v>1</v>
      </c>
      <c r="H925" s="102">
        <v>0</v>
      </c>
      <c r="I925" s="98">
        <v>0</v>
      </c>
      <c r="J925" s="102" t="s">
        <v>35</v>
      </c>
      <c r="K925" s="94">
        <f>((G925*400)+(H925*100))+I925</f>
        <v>400</v>
      </c>
      <c r="L925" s="94">
        <v>625</v>
      </c>
      <c r="M925" s="94">
        <f>K925*L925</f>
        <v>250000</v>
      </c>
      <c r="N925" s="102">
        <v>1</v>
      </c>
      <c r="O925" s="111" t="s">
        <v>1278</v>
      </c>
      <c r="P925" s="96">
        <v>5219900016172</v>
      </c>
      <c r="Q925" s="111" t="s">
        <v>1279</v>
      </c>
      <c r="R925" s="111" t="s">
        <v>1282</v>
      </c>
      <c r="S925" s="97"/>
      <c r="T925" s="102" t="s">
        <v>343</v>
      </c>
      <c r="U925" s="102" t="s">
        <v>45</v>
      </c>
      <c r="V925" s="102" t="s">
        <v>52</v>
      </c>
      <c r="W925" s="94">
        <v>35.840000000000003</v>
      </c>
      <c r="X925" s="98">
        <v>21.49</v>
      </c>
      <c r="Y925" s="94">
        <v>5600</v>
      </c>
      <c r="Z925" s="94">
        <f>W925*Y925</f>
        <v>200704.00000000003</v>
      </c>
      <c r="AA925" s="89">
        <v>2</v>
      </c>
      <c r="AB925" s="89">
        <v>2</v>
      </c>
      <c r="AC925" s="94">
        <f>(Z925*(100-AB925))/100</f>
        <v>196689.92000000004</v>
      </c>
      <c r="AD925" s="94">
        <f>IF(AND(AC925="",M925=""),0,IF((AC925=""),M925, IF( (M925=""),AC925,AC925+M925)))</f>
        <v>446689.92000000004</v>
      </c>
      <c r="AE925" s="94">
        <f>IF( (X925=""),AD925*1,( M925+(SUM(AC925:AC925)) )*(X925/100) )</f>
        <v>95993.663807999998</v>
      </c>
      <c r="AF925" s="94">
        <v>50000000</v>
      </c>
      <c r="AG925" s="94">
        <f>IF((AF925-AE925) &gt; 1,0,IF((AF925-AE925)&lt;0,AE925-AF925,AF925-AE925))</f>
        <v>0</v>
      </c>
      <c r="AH925" s="94">
        <v>0.02</v>
      </c>
    </row>
    <row r="926" spans="1:34" s="73" customFormat="1" x14ac:dyDescent="0.55000000000000004">
      <c r="A926" s="108"/>
      <c r="B926" s="109"/>
      <c r="C926" s="102"/>
      <c r="D926" s="90"/>
      <c r="E926" s="102"/>
      <c r="F926" s="102"/>
      <c r="G926" s="102"/>
      <c r="H926" s="102"/>
      <c r="I926" s="98"/>
      <c r="J926" s="102"/>
      <c r="K926" s="94"/>
      <c r="L926" s="94"/>
      <c r="M926" s="94"/>
      <c r="N926" s="102">
        <v>2</v>
      </c>
      <c r="O926" s="111" t="s">
        <v>1278</v>
      </c>
      <c r="P926" s="96">
        <v>5219900016172</v>
      </c>
      <c r="Q926" s="111" t="s">
        <v>1279</v>
      </c>
      <c r="R926" s="111" t="s">
        <v>1282</v>
      </c>
      <c r="S926" s="97" t="s">
        <v>1283</v>
      </c>
      <c r="T926" s="102" t="s">
        <v>51</v>
      </c>
      <c r="U926" s="102" t="s">
        <v>45</v>
      </c>
      <c r="V926" s="102" t="s">
        <v>52</v>
      </c>
      <c r="W926" s="94">
        <v>130.9</v>
      </c>
      <c r="X926" s="98">
        <v>78.510000000000005</v>
      </c>
      <c r="Y926" s="94">
        <v>6750</v>
      </c>
      <c r="Z926" s="94">
        <f>W926*Y926</f>
        <v>883575</v>
      </c>
      <c r="AA926" s="89">
        <v>6</v>
      </c>
      <c r="AB926" s="89">
        <v>6</v>
      </c>
      <c r="AC926" s="94">
        <f>(Z926*(100-AB926))/100</f>
        <v>830560.5</v>
      </c>
      <c r="AD926" s="94">
        <f>IF(AND(AC926="",M925=""),0,IF((AC926=""),M925, IF( (M925=""),AC926,AC926+M925)))</f>
        <v>1080560.5</v>
      </c>
      <c r="AE926" s="94">
        <f>IF( (X926=""),AD926*1,( M925+(SUM(AC926:AC926)) )*(X926/100) )</f>
        <v>848348.04855000007</v>
      </c>
      <c r="AF926" s="94">
        <v>50000000</v>
      </c>
      <c r="AG926" s="94">
        <f>IF((AF926-AE926) &gt; 1,0,IF((AF926-AE926)&lt;0,AE926-AF926,AF926-AE926))</f>
        <v>0</v>
      </c>
      <c r="AH926" s="94">
        <v>0.02</v>
      </c>
    </row>
    <row r="927" spans="1:34" s="73" customFormat="1" x14ac:dyDescent="0.55000000000000004">
      <c r="A927" s="108"/>
      <c r="B927" s="109"/>
      <c r="C927" s="102"/>
      <c r="D927" s="90"/>
      <c r="E927" s="102"/>
      <c r="F927" s="102"/>
      <c r="G927" s="102"/>
      <c r="H927" s="102"/>
      <c r="I927" s="98"/>
      <c r="J927" s="102"/>
      <c r="K927" s="94"/>
      <c r="L927" s="94" t="s">
        <v>63</v>
      </c>
      <c r="M927" s="94">
        <f>SUM(M925:M926)</f>
        <v>250000</v>
      </c>
      <c r="N927" s="102"/>
      <c r="O927" s="111"/>
      <c r="P927" s="96"/>
      <c r="Q927" s="111"/>
      <c r="R927" s="111"/>
      <c r="S927" s="97"/>
      <c r="T927" s="102"/>
      <c r="U927" s="102"/>
      <c r="V927" s="102"/>
      <c r="W927" s="94"/>
      <c r="X927" s="98"/>
      <c r="Y927" s="94"/>
      <c r="Z927" s="94"/>
      <c r="AA927" s="89"/>
      <c r="AB927" s="89"/>
      <c r="AC927" s="94"/>
      <c r="AD927" s="94">
        <f>SUM(AD925:AD926)</f>
        <v>1527250.42</v>
      </c>
      <c r="AE927" s="94">
        <f>SUM(AE925:AE926)</f>
        <v>944341.71235800011</v>
      </c>
      <c r="AF927" s="94"/>
      <c r="AG927" s="94">
        <f>SUM(AG925:AG926)</f>
        <v>0</v>
      </c>
      <c r="AH927" s="94"/>
    </row>
    <row r="928" spans="1:34" s="73" customFormat="1" x14ac:dyDescent="0.55000000000000004">
      <c r="A928" s="108" t="s">
        <v>1284</v>
      </c>
      <c r="B928" s="109">
        <v>456</v>
      </c>
      <c r="C928" s="102">
        <v>6567</v>
      </c>
      <c r="D928" s="90" t="s">
        <v>1285</v>
      </c>
      <c r="E928" s="102" t="s">
        <v>34</v>
      </c>
      <c r="F928" s="102">
        <v>23128</v>
      </c>
      <c r="G928" s="102">
        <v>1</v>
      </c>
      <c r="H928" s="102">
        <v>0</v>
      </c>
      <c r="I928" s="98">
        <v>70.900000000000006</v>
      </c>
      <c r="J928" s="102" t="s">
        <v>38</v>
      </c>
      <c r="K928" s="94">
        <f>((G928*400)+(H928*100))+I928</f>
        <v>470.9</v>
      </c>
      <c r="L928" s="94">
        <v>475</v>
      </c>
      <c r="M928" s="94">
        <f>K928*L928</f>
        <v>223677.5</v>
      </c>
      <c r="N928" s="102"/>
      <c r="O928" s="111"/>
      <c r="P928" s="96"/>
      <c r="Q928" s="111"/>
      <c r="R928" s="111"/>
      <c r="S928" s="97"/>
      <c r="T928" s="102"/>
      <c r="U928" s="102"/>
      <c r="V928" s="102"/>
      <c r="W928" s="94"/>
      <c r="X928" s="98"/>
      <c r="Y928" s="94"/>
      <c r="Z928" s="94"/>
      <c r="AA928" s="89"/>
      <c r="AB928" s="89"/>
      <c r="AC928" s="94"/>
      <c r="AD928" s="94">
        <f>IF(AND(AC928="",M928=""),0,IF((AC928=""),M928,IF((M928=""),AC928,AC928+M928)))</f>
        <v>223677.5</v>
      </c>
      <c r="AE928" s="94">
        <f>IF( (X928=""),AD928*1,AD928*(X928/100) )</f>
        <v>223677.5</v>
      </c>
      <c r="AF928" s="94">
        <v>50000000</v>
      </c>
      <c r="AG928" s="94">
        <f>IF((AF928-AE928) &gt; 1,0,IF((AF928-AE928)&lt;0,AE928-AF928,AF928-AE928))</f>
        <v>0</v>
      </c>
      <c r="AH928" s="94">
        <v>0.01</v>
      </c>
    </row>
    <row r="929" spans="1:34" s="73" customFormat="1" x14ac:dyDescent="0.55000000000000004">
      <c r="A929" s="108"/>
      <c r="B929" s="109"/>
      <c r="C929" s="102"/>
      <c r="D929" s="90"/>
      <c r="E929" s="102"/>
      <c r="F929" s="102"/>
      <c r="G929" s="102"/>
      <c r="H929" s="102"/>
      <c r="I929" s="98"/>
      <c r="J929" s="102"/>
      <c r="K929" s="94"/>
      <c r="L929" s="94" t="s">
        <v>63</v>
      </c>
      <c r="M929" s="94">
        <f>SUM(M928:M928)</f>
        <v>223677.5</v>
      </c>
      <c r="N929" s="102"/>
      <c r="O929" s="111"/>
      <c r="P929" s="96"/>
      <c r="Q929" s="111"/>
      <c r="R929" s="111"/>
      <c r="S929" s="97"/>
      <c r="T929" s="102"/>
      <c r="U929" s="102"/>
      <c r="V929" s="102"/>
      <c r="W929" s="94"/>
      <c r="X929" s="98"/>
      <c r="Y929" s="94"/>
      <c r="Z929" s="94"/>
      <c r="AA929" s="89"/>
      <c r="AB929" s="89"/>
      <c r="AC929" s="94"/>
      <c r="AD929" s="94">
        <f>SUM(AD928:AD928)</f>
        <v>223677.5</v>
      </c>
      <c r="AE929" s="94">
        <f>SUM(AE928:AE928)</f>
        <v>223677.5</v>
      </c>
      <c r="AF929" s="94"/>
      <c r="AG929" s="94">
        <f>SUM(AG928:AG928)</f>
        <v>0</v>
      </c>
      <c r="AH929" s="94"/>
    </row>
    <row r="930" spans="1:34" s="73" customFormat="1" x14ac:dyDescent="0.55000000000000004">
      <c r="A930" s="108" t="s">
        <v>1288</v>
      </c>
      <c r="B930" s="109">
        <v>457</v>
      </c>
      <c r="C930" s="102">
        <v>6992</v>
      </c>
      <c r="D930" s="90" t="s">
        <v>1289</v>
      </c>
      <c r="E930" s="102" t="s">
        <v>34</v>
      </c>
      <c r="F930" s="102">
        <v>23699</v>
      </c>
      <c r="G930" s="102">
        <v>0</v>
      </c>
      <c r="H930" s="102">
        <v>0</v>
      </c>
      <c r="I930" s="98">
        <v>24</v>
      </c>
      <c r="J930" s="102" t="s">
        <v>35</v>
      </c>
      <c r="K930" s="94">
        <f>((G930*400)+(H930*100))+I930</f>
        <v>24</v>
      </c>
      <c r="L930" s="94">
        <v>850</v>
      </c>
      <c r="M930" s="94">
        <f>K930*L930</f>
        <v>20400</v>
      </c>
      <c r="N930" s="102">
        <v>1</v>
      </c>
      <c r="O930" s="111" t="s">
        <v>1286</v>
      </c>
      <c r="P930" s="96"/>
      <c r="Q930" s="111" t="s">
        <v>1287</v>
      </c>
      <c r="R930" s="111" t="s">
        <v>1290</v>
      </c>
      <c r="S930" s="97" t="s">
        <v>1291</v>
      </c>
      <c r="T930" s="102" t="s">
        <v>51</v>
      </c>
      <c r="U930" s="102" t="s">
        <v>45</v>
      </c>
      <c r="V930" s="102" t="s">
        <v>52</v>
      </c>
      <c r="W930" s="94">
        <v>835.2</v>
      </c>
      <c r="X930" s="98">
        <v>100</v>
      </c>
      <c r="Y930" s="94">
        <v>6750</v>
      </c>
      <c r="Z930" s="94">
        <f>W930*Y930</f>
        <v>5637600</v>
      </c>
      <c r="AA930" s="89">
        <v>6</v>
      </c>
      <c r="AB930" s="89">
        <v>6</v>
      </c>
      <c r="AC930" s="94">
        <f>(Z930*(100-AB930))/100</f>
        <v>5299344</v>
      </c>
      <c r="AD930" s="94">
        <f>IF(AND(AC930="",M930=""),0,IF((AC930=""),M930, IF( (M930=""),AC930,AC930+M930)))</f>
        <v>5319744</v>
      </c>
      <c r="AE930" s="94">
        <f>IF( (X930=""),AD930*1,( M930+(SUM(AC930:AC930)) )*(X930/100) )</f>
        <v>5319744</v>
      </c>
      <c r="AF930" s="94">
        <v>50000000</v>
      </c>
      <c r="AG930" s="94">
        <f>IF((AF930-AE930) &gt; 1,0,IF((AF930-AE930)&lt;0,AE930-AF930,AF930-AE930))</f>
        <v>0</v>
      </c>
      <c r="AH930" s="94">
        <v>0.02</v>
      </c>
    </row>
    <row r="931" spans="1:34" s="73" customFormat="1" x14ac:dyDescent="0.55000000000000004">
      <c r="A931" s="108"/>
      <c r="B931" s="109"/>
      <c r="C931" s="102"/>
      <c r="D931" s="90"/>
      <c r="E931" s="102"/>
      <c r="F931" s="102"/>
      <c r="G931" s="102"/>
      <c r="H931" s="102"/>
      <c r="I931" s="98"/>
      <c r="J931" s="102"/>
      <c r="K931" s="94"/>
      <c r="L931" s="94"/>
      <c r="M931" s="94"/>
      <c r="N931" s="102"/>
      <c r="O931" s="111"/>
      <c r="P931" s="96"/>
      <c r="Q931" s="111"/>
      <c r="R931" s="111"/>
      <c r="S931" s="97"/>
      <c r="T931" s="102"/>
      <c r="U931" s="102"/>
      <c r="V931" s="102"/>
      <c r="W931" s="94"/>
      <c r="X931" s="98"/>
      <c r="Y931" s="94"/>
      <c r="Z931" s="94"/>
      <c r="AA931" s="89"/>
      <c r="AB931" s="89"/>
      <c r="AC931" s="94"/>
      <c r="AD931" s="94"/>
      <c r="AE931" s="94"/>
      <c r="AF931" s="94"/>
      <c r="AG931" s="94"/>
      <c r="AH931" s="94"/>
    </row>
    <row r="932" spans="1:34" s="73" customFormat="1" x14ac:dyDescent="0.55000000000000004">
      <c r="A932" s="108"/>
      <c r="B932" s="109"/>
      <c r="C932" s="102"/>
      <c r="D932" s="90"/>
      <c r="E932" s="102"/>
      <c r="F932" s="102"/>
      <c r="G932" s="102"/>
      <c r="H932" s="102"/>
      <c r="I932" s="98"/>
      <c r="J932" s="102"/>
      <c r="K932" s="94"/>
      <c r="L932" s="94" t="s">
        <v>63</v>
      </c>
      <c r="M932" s="94">
        <f>SUM(M930:M931)</f>
        <v>20400</v>
      </c>
      <c r="N932" s="102"/>
      <c r="O932" s="111"/>
      <c r="P932" s="96"/>
      <c r="Q932" s="111"/>
      <c r="R932" s="111"/>
      <c r="S932" s="97"/>
      <c r="T932" s="102"/>
      <c r="U932" s="102"/>
      <c r="V932" s="102"/>
      <c r="W932" s="94"/>
      <c r="X932" s="98"/>
      <c r="Y932" s="94"/>
      <c r="Z932" s="94"/>
      <c r="AA932" s="89"/>
      <c r="AB932" s="89"/>
      <c r="AC932" s="94"/>
      <c r="AD932" s="94">
        <f>SUM(AD930:AD931)</f>
        <v>5319744</v>
      </c>
      <c r="AE932" s="94">
        <f>SUM(AE930:AE931)</f>
        <v>5319744</v>
      </c>
      <c r="AF932" s="94"/>
      <c r="AG932" s="94">
        <f>SUM(AG930:AG931)</f>
        <v>0</v>
      </c>
      <c r="AH932" s="94"/>
    </row>
    <row r="933" spans="1:34" s="73" customFormat="1" x14ac:dyDescent="0.55000000000000004">
      <c r="A933" s="108" t="s">
        <v>1294</v>
      </c>
      <c r="B933" s="109">
        <v>458</v>
      </c>
      <c r="C933" s="102">
        <v>10426</v>
      </c>
      <c r="D933" s="90" t="s">
        <v>1295</v>
      </c>
      <c r="E933" s="102" t="s">
        <v>34</v>
      </c>
      <c r="F933" s="102">
        <v>17642</v>
      </c>
      <c r="G933" s="102">
        <v>0</v>
      </c>
      <c r="H933" s="102">
        <v>0</v>
      </c>
      <c r="I933" s="98">
        <v>81</v>
      </c>
      <c r="J933" s="102" t="s">
        <v>35</v>
      </c>
      <c r="K933" s="94">
        <f>((G933*400)+(H933*100))+I933</f>
        <v>81</v>
      </c>
      <c r="L933" s="94">
        <v>800</v>
      </c>
      <c r="M933" s="94">
        <f>K933*L933</f>
        <v>64800</v>
      </c>
      <c r="N933" s="102">
        <v>1</v>
      </c>
      <c r="O933" s="111" t="s">
        <v>1292</v>
      </c>
      <c r="P933" s="96"/>
      <c r="Q933" s="111" t="s">
        <v>1293</v>
      </c>
      <c r="R933" s="111" t="s">
        <v>1296</v>
      </c>
      <c r="S933" s="97" t="s">
        <v>1297</v>
      </c>
      <c r="T933" s="102" t="s">
        <v>51</v>
      </c>
      <c r="U933" s="102" t="s">
        <v>227</v>
      </c>
      <c r="V933" s="102" t="s">
        <v>52</v>
      </c>
      <c r="W933" s="94">
        <v>54.32</v>
      </c>
      <c r="X933" s="98">
        <v>100</v>
      </c>
      <c r="Y933" s="94">
        <v>6750</v>
      </c>
      <c r="Z933" s="94">
        <f>W933*Y933</f>
        <v>366660</v>
      </c>
      <c r="AA933" s="89">
        <v>11</v>
      </c>
      <c r="AB933" s="89">
        <v>34</v>
      </c>
      <c r="AC933" s="94">
        <f>(Z933*(100-AB933))/100</f>
        <v>241995.6</v>
      </c>
      <c r="AD933" s="94">
        <f>IF(AND(AC933="",M933=""),0,IF((AC933=""),M933, IF( (M933=""),AC933,AC933+M933)))</f>
        <v>306795.59999999998</v>
      </c>
      <c r="AE933" s="94">
        <f>IF( (X933=""),AD933*1,( M933+(SUM(AC933:AC933)) )*(X933/100) )</f>
        <v>306795.59999999998</v>
      </c>
      <c r="AF933" s="94">
        <v>50000000</v>
      </c>
      <c r="AG933" s="94">
        <f>IF((AF933-AE933) &gt; 1,0,IF((AF933-AE933)&lt;0,AE933-AF933,AF933-AE933))</f>
        <v>0</v>
      </c>
      <c r="AH933" s="94">
        <v>0.02</v>
      </c>
    </row>
    <row r="934" spans="1:34" s="73" customFormat="1" x14ac:dyDescent="0.55000000000000004">
      <c r="A934" s="108"/>
      <c r="B934" s="109"/>
      <c r="C934" s="102"/>
      <c r="D934" s="90"/>
      <c r="E934" s="102"/>
      <c r="F934" s="102"/>
      <c r="G934" s="102"/>
      <c r="H934" s="102"/>
      <c r="I934" s="98"/>
      <c r="J934" s="102"/>
      <c r="K934" s="94"/>
      <c r="L934" s="94" t="s">
        <v>63</v>
      </c>
      <c r="M934" s="94">
        <f>SUM(M933:M933)</f>
        <v>64800</v>
      </c>
      <c r="N934" s="102"/>
      <c r="O934" s="111"/>
      <c r="P934" s="96"/>
      <c r="Q934" s="111"/>
      <c r="R934" s="111"/>
      <c r="S934" s="97"/>
      <c r="T934" s="102"/>
      <c r="U934" s="102"/>
      <c r="V934" s="102"/>
      <c r="W934" s="94"/>
      <c r="X934" s="98"/>
      <c r="Y934" s="94"/>
      <c r="Z934" s="94"/>
      <c r="AA934" s="89"/>
      <c r="AB934" s="89"/>
      <c r="AC934" s="94"/>
      <c r="AD934" s="94">
        <f>SUM(AD933:AD933)</f>
        <v>306795.59999999998</v>
      </c>
      <c r="AE934" s="94">
        <f>SUM(AE933:AE933)</f>
        <v>306795.59999999998</v>
      </c>
      <c r="AF934" s="94"/>
      <c r="AG934" s="94">
        <f>SUM(AG933:AG933)</f>
        <v>0</v>
      </c>
      <c r="AH934" s="94"/>
    </row>
    <row r="935" spans="1:34" s="73" customFormat="1" x14ac:dyDescent="0.55000000000000004">
      <c r="A935" s="108" t="s">
        <v>1300</v>
      </c>
      <c r="B935" s="109">
        <v>459</v>
      </c>
      <c r="C935" s="102">
        <v>7105</v>
      </c>
      <c r="D935" s="90" t="s">
        <v>1301</v>
      </c>
      <c r="E935" s="102" t="s">
        <v>34</v>
      </c>
      <c r="F935" s="102">
        <v>20418</v>
      </c>
      <c r="G935" s="102">
        <v>0</v>
      </c>
      <c r="H935" s="102">
        <v>0</v>
      </c>
      <c r="I935" s="98">
        <v>19</v>
      </c>
      <c r="J935" s="102" t="s">
        <v>35</v>
      </c>
      <c r="K935" s="94">
        <f>((G935*400)+(H935*100))+I935</f>
        <v>19</v>
      </c>
      <c r="L935" s="94">
        <v>850</v>
      </c>
      <c r="M935" s="94">
        <f>K935*L935</f>
        <v>16150</v>
      </c>
      <c r="N935" s="102">
        <v>1</v>
      </c>
      <c r="O935" s="111" t="s">
        <v>1298</v>
      </c>
      <c r="P935" s="96">
        <v>3560600150348</v>
      </c>
      <c r="Q935" s="111" t="s">
        <v>1299</v>
      </c>
      <c r="R935" s="111" t="s">
        <v>1302</v>
      </c>
      <c r="S935" s="97" t="s">
        <v>1303</v>
      </c>
      <c r="T935" s="102" t="s">
        <v>51</v>
      </c>
      <c r="U935" s="102" t="s">
        <v>45</v>
      </c>
      <c r="V935" s="102" t="s">
        <v>52</v>
      </c>
      <c r="W935" s="94">
        <v>51.66</v>
      </c>
      <c r="X935" s="98">
        <v>100</v>
      </c>
      <c r="Y935" s="94">
        <v>6750</v>
      </c>
      <c r="Z935" s="94">
        <f>W935*Y935</f>
        <v>348705</v>
      </c>
      <c r="AA935" s="89">
        <v>7</v>
      </c>
      <c r="AB935" s="89">
        <v>7</v>
      </c>
      <c r="AC935" s="94">
        <f>(Z935*(100-AB935))/100</f>
        <v>324295.65000000002</v>
      </c>
      <c r="AD935" s="94">
        <f>IF(AND(AC935="",M935=""),0,IF((AC935=""),M935, IF( (M935=""),AC935,AC935+M935)))</f>
        <v>340445.65</v>
      </c>
      <c r="AE935" s="94">
        <f>IF( (X935=""),AD935*1,( M935+(SUM(AC935:AC935)) )*(X935/100) )</f>
        <v>340445.65</v>
      </c>
      <c r="AF935" s="94">
        <v>50000000</v>
      </c>
      <c r="AG935" s="94">
        <f>IF((AF935-AE935) &gt; 1,0,IF((AF935-AE935)&lt;0,AE935-AF935,AF935-AE935))</f>
        <v>0</v>
      </c>
      <c r="AH935" s="94">
        <v>0.02</v>
      </c>
    </row>
    <row r="936" spans="1:34" s="73" customFormat="1" x14ac:dyDescent="0.55000000000000004">
      <c r="A936" s="108"/>
      <c r="B936" s="109"/>
      <c r="C936" s="102"/>
      <c r="D936" s="90"/>
      <c r="E936" s="102"/>
      <c r="F936" s="102"/>
      <c r="G936" s="102"/>
      <c r="H936" s="102"/>
      <c r="I936" s="98"/>
      <c r="J936" s="102"/>
      <c r="K936" s="94"/>
      <c r="L936" s="94" t="s">
        <v>63</v>
      </c>
      <c r="M936" s="94">
        <f>SUM(M935:M935)</f>
        <v>16150</v>
      </c>
      <c r="N936" s="102"/>
      <c r="O936" s="111"/>
      <c r="P936" s="96"/>
      <c r="Q936" s="111"/>
      <c r="R936" s="111"/>
      <c r="S936" s="97"/>
      <c r="T936" s="102"/>
      <c r="U936" s="102"/>
      <c r="V936" s="102"/>
      <c r="W936" s="94"/>
      <c r="X936" s="98"/>
      <c r="Y936" s="94"/>
      <c r="Z936" s="94"/>
      <c r="AA936" s="89"/>
      <c r="AB936" s="89"/>
      <c r="AC936" s="94"/>
      <c r="AD936" s="94">
        <f>SUM(AD935:AD935)</f>
        <v>340445.65</v>
      </c>
      <c r="AE936" s="94">
        <f>SUM(AE935:AE935)</f>
        <v>340445.65</v>
      </c>
      <c r="AF936" s="94"/>
      <c r="AG936" s="94">
        <f>SUM(AG935:AG935)</f>
        <v>0</v>
      </c>
      <c r="AH936" s="94"/>
    </row>
    <row r="937" spans="1:34" s="99" customFormat="1" x14ac:dyDescent="0.55000000000000004">
      <c r="A937" s="107" t="s">
        <v>1306</v>
      </c>
      <c r="B937" s="102">
        <v>500</v>
      </c>
      <c r="C937" s="102">
        <v>7473</v>
      </c>
      <c r="D937" s="90" t="s">
        <v>1307</v>
      </c>
      <c r="E937" s="102" t="s">
        <v>34</v>
      </c>
      <c r="F937" s="102">
        <v>7334</v>
      </c>
      <c r="G937" s="102">
        <v>0</v>
      </c>
      <c r="H937" s="102">
        <v>1</v>
      </c>
      <c r="I937" s="98">
        <v>18</v>
      </c>
      <c r="J937" s="102" t="s">
        <v>35</v>
      </c>
      <c r="K937" s="94">
        <f>((G937*400)+(H937*100))+I937</f>
        <v>118</v>
      </c>
      <c r="L937" s="94">
        <v>1650</v>
      </c>
      <c r="M937" s="94">
        <f>K937*L937</f>
        <v>194700</v>
      </c>
      <c r="N937" s="102">
        <v>1</v>
      </c>
      <c r="O937" s="111" t="s">
        <v>1304</v>
      </c>
      <c r="P937" s="96">
        <v>3570800357418</v>
      </c>
      <c r="Q937" s="111" t="s">
        <v>1305</v>
      </c>
      <c r="R937" s="111" t="s">
        <v>1308</v>
      </c>
      <c r="S937" s="97" t="s">
        <v>1309</v>
      </c>
      <c r="T937" s="102" t="s">
        <v>51</v>
      </c>
      <c r="U937" s="102" t="s">
        <v>45</v>
      </c>
      <c r="V937" s="102" t="s">
        <v>52</v>
      </c>
      <c r="W937" s="94">
        <v>113.76</v>
      </c>
      <c r="X937" s="93">
        <v>74.739999999999995</v>
      </c>
      <c r="Y937" s="94">
        <v>6750</v>
      </c>
      <c r="Z937" s="94">
        <f t="shared" ref="Z937:Z942" si="107">W937*Y937</f>
        <v>767880</v>
      </c>
      <c r="AA937" s="89">
        <v>23</v>
      </c>
      <c r="AB937" s="89">
        <v>36</v>
      </c>
      <c r="AC937" s="94">
        <f t="shared" ref="AC937:AC942" si="108">(Z937*(100-AB937))/100</f>
        <v>491443.20000000001</v>
      </c>
      <c r="AD937" s="94">
        <f>IF(AND(AC937="",M937=""),0,IF((AC937=""),M937, IF( (M937=""),AC937,SUM(AC937:AC938)+M937)))</f>
        <v>780878.58000000007</v>
      </c>
      <c r="AE937" s="94">
        <f t="shared" ref="AE937:AE942" si="109">IF( (X937=""),AD937*1,AD937*(X937/100) )</f>
        <v>583628.65069200005</v>
      </c>
      <c r="AF937" s="94">
        <v>50000000</v>
      </c>
      <c r="AG937" s="94">
        <f t="shared" ref="AG937:AG942" si="110">IF((AF937-AE937) &gt; 1,0,IF((AF937-AE937)&lt;0,AE937-AF937,AF937-AE937))</f>
        <v>0</v>
      </c>
      <c r="AH937" s="94">
        <v>0.02</v>
      </c>
    </row>
    <row r="938" spans="1:34" s="99" customFormat="1" x14ac:dyDescent="0.55000000000000004">
      <c r="A938" s="107"/>
      <c r="B938" s="102"/>
      <c r="C938" s="102"/>
      <c r="D938" s="90"/>
      <c r="E938" s="102"/>
      <c r="F938" s="102"/>
      <c r="G938" s="102"/>
      <c r="H938" s="102"/>
      <c r="I938" s="98"/>
      <c r="J938" s="102"/>
      <c r="K938" s="94"/>
      <c r="L938" s="94"/>
      <c r="M938" s="94"/>
      <c r="N938" s="102">
        <v>2</v>
      </c>
      <c r="O938" s="111" t="s">
        <v>1304</v>
      </c>
      <c r="P938" s="96">
        <v>3570800357418</v>
      </c>
      <c r="Q938" s="111" t="s">
        <v>1305</v>
      </c>
      <c r="R938" s="111" t="s">
        <v>1308</v>
      </c>
      <c r="S938" s="97" t="s">
        <v>1310</v>
      </c>
      <c r="T938" s="102" t="s">
        <v>55</v>
      </c>
      <c r="U938" s="102" t="s">
        <v>45</v>
      </c>
      <c r="V938" s="102" t="s">
        <v>52</v>
      </c>
      <c r="W938" s="94">
        <v>38.44</v>
      </c>
      <c r="X938" s="93">
        <v>25.26</v>
      </c>
      <c r="Y938" s="94">
        <v>2650</v>
      </c>
      <c r="Z938" s="94">
        <f t="shared" si="107"/>
        <v>101866</v>
      </c>
      <c r="AA938" s="89">
        <v>7</v>
      </c>
      <c r="AB938" s="89">
        <v>7</v>
      </c>
      <c r="AC938" s="94">
        <f t="shared" si="108"/>
        <v>94735.38</v>
      </c>
      <c r="AD938" s="94">
        <f>IF(AND(AC938="",M937=""),0,IF((AC938=""),M937, IF( (M937=""),AC938,SUM(AC937:AC938)+M937)))</f>
        <v>780878.58000000007</v>
      </c>
      <c r="AE938" s="94">
        <f t="shared" si="109"/>
        <v>197249.92930800002</v>
      </c>
      <c r="AF938" s="94">
        <v>50000000</v>
      </c>
      <c r="AG938" s="94">
        <f t="shared" si="110"/>
        <v>0</v>
      </c>
      <c r="AH938" s="94">
        <v>0.02</v>
      </c>
    </row>
    <row r="939" spans="1:34" s="99" customFormat="1" x14ac:dyDescent="0.55000000000000004">
      <c r="A939" s="107"/>
      <c r="B939" s="102">
        <v>501</v>
      </c>
      <c r="C939" s="102">
        <v>7455</v>
      </c>
      <c r="D939" s="90" t="s">
        <v>1311</v>
      </c>
      <c r="E939" s="102" t="s">
        <v>34</v>
      </c>
      <c r="F939" s="102">
        <v>7365</v>
      </c>
      <c r="G939" s="102">
        <v>0</v>
      </c>
      <c r="H939" s="102">
        <v>1</v>
      </c>
      <c r="I939" s="98">
        <v>53</v>
      </c>
      <c r="J939" s="102" t="s">
        <v>62</v>
      </c>
      <c r="K939" s="94">
        <f>((G939*400)+(H939*100))+I939</f>
        <v>153</v>
      </c>
      <c r="L939" s="94">
        <v>1650</v>
      </c>
      <c r="M939" s="94">
        <f>K939*L939</f>
        <v>252450</v>
      </c>
      <c r="N939" s="102">
        <v>1</v>
      </c>
      <c r="O939" s="111" t="s">
        <v>1304</v>
      </c>
      <c r="P939" s="96">
        <v>3570800357418</v>
      </c>
      <c r="Q939" s="111" t="s">
        <v>1305</v>
      </c>
      <c r="R939" s="111" t="s">
        <v>1308</v>
      </c>
      <c r="S939" s="97"/>
      <c r="T939" s="102" t="s">
        <v>55</v>
      </c>
      <c r="U939" s="102" t="s">
        <v>45</v>
      </c>
      <c r="V939" s="102" t="s">
        <v>52</v>
      </c>
      <c r="W939" s="94">
        <v>48</v>
      </c>
      <c r="X939" s="93">
        <v>14.46</v>
      </c>
      <c r="Y939" s="94">
        <v>2650</v>
      </c>
      <c r="Z939" s="94">
        <f t="shared" si="107"/>
        <v>127200</v>
      </c>
      <c r="AA939" s="89">
        <v>7</v>
      </c>
      <c r="AB939" s="89">
        <v>7</v>
      </c>
      <c r="AC939" s="94">
        <f t="shared" si="108"/>
        <v>118296</v>
      </c>
      <c r="AD939" s="94">
        <f>IF(AND(AC939="",M939=""),0,IF((AC939=""),M939, IF( (M939=""),AC939,SUM(AC939:AC942)+M939)))</f>
        <v>1943190</v>
      </c>
      <c r="AE939" s="94">
        <f t="shared" si="109"/>
        <v>280985.27400000003</v>
      </c>
      <c r="AF939" s="94">
        <v>0</v>
      </c>
      <c r="AG939" s="94">
        <f t="shared" si="110"/>
        <v>280985.27400000003</v>
      </c>
      <c r="AH939" s="94">
        <v>0.02</v>
      </c>
    </row>
    <row r="940" spans="1:34" s="99" customFormat="1" x14ac:dyDescent="0.55000000000000004">
      <c r="A940" s="107"/>
      <c r="B940" s="102"/>
      <c r="C940" s="102"/>
      <c r="D940" s="90"/>
      <c r="E940" s="102"/>
      <c r="F940" s="102"/>
      <c r="G940" s="102"/>
      <c r="H940" s="102"/>
      <c r="I940" s="98"/>
      <c r="J940" s="102"/>
      <c r="K940" s="94"/>
      <c r="L940" s="94"/>
      <c r="M940" s="94"/>
      <c r="N940" s="102">
        <v>2</v>
      </c>
      <c r="O940" s="111" t="s">
        <v>1304</v>
      </c>
      <c r="P940" s="96">
        <v>3570800357418</v>
      </c>
      <c r="Q940" s="111" t="s">
        <v>1305</v>
      </c>
      <c r="R940" s="111" t="s">
        <v>1308</v>
      </c>
      <c r="S940" s="97" t="s">
        <v>1312</v>
      </c>
      <c r="T940" s="102" t="s">
        <v>51</v>
      </c>
      <c r="U940" s="102" t="s">
        <v>45</v>
      </c>
      <c r="V940" s="102" t="s">
        <v>52</v>
      </c>
      <c r="W940" s="94">
        <v>40</v>
      </c>
      <c r="X940" s="93">
        <v>12.05</v>
      </c>
      <c r="Y940" s="94">
        <v>6750</v>
      </c>
      <c r="Z940" s="94">
        <f t="shared" si="107"/>
        <v>270000</v>
      </c>
      <c r="AA940" s="89">
        <v>7</v>
      </c>
      <c r="AB940" s="89">
        <v>7</v>
      </c>
      <c r="AC940" s="94">
        <f t="shared" si="108"/>
        <v>251100</v>
      </c>
      <c r="AD940" s="94">
        <f>IF(AND(AC940="",M939=""),0,IF((AC940=""),M939, IF( (M939=""),AC940,SUM(AC939:AC942)+M939)))</f>
        <v>1943190</v>
      </c>
      <c r="AE940" s="94">
        <f t="shared" si="109"/>
        <v>234154.39500000002</v>
      </c>
      <c r="AF940" s="94">
        <v>0</v>
      </c>
      <c r="AG940" s="94">
        <f t="shared" si="110"/>
        <v>234154.39500000002</v>
      </c>
      <c r="AH940" s="94">
        <v>0.02</v>
      </c>
    </row>
    <row r="941" spans="1:34" s="99" customFormat="1" x14ac:dyDescent="0.55000000000000004">
      <c r="A941" s="107"/>
      <c r="B941" s="102"/>
      <c r="C941" s="102"/>
      <c r="D941" s="90"/>
      <c r="E941" s="102"/>
      <c r="F941" s="102"/>
      <c r="G941" s="102"/>
      <c r="H941" s="102"/>
      <c r="I941" s="98"/>
      <c r="J941" s="102"/>
      <c r="K941" s="94"/>
      <c r="L941" s="94"/>
      <c r="M941" s="94"/>
      <c r="N941" s="102">
        <v>3</v>
      </c>
      <c r="O941" s="111" t="s">
        <v>1304</v>
      </c>
      <c r="P941" s="96">
        <v>3570800357418</v>
      </c>
      <c r="Q941" s="111" t="s">
        <v>1305</v>
      </c>
      <c r="R941" s="111" t="s">
        <v>1308</v>
      </c>
      <c r="S941" s="97" t="s">
        <v>1313</v>
      </c>
      <c r="T941" s="102" t="s">
        <v>73</v>
      </c>
      <c r="U941" s="102" t="s">
        <v>45</v>
      </c>
      <c r="V941" s="102" t="s">
        <v>46</v>
      </c>
      <c r="W941" s="94">
        <v>196</v>
      </c>
      <c r="X941" s="93">
        <v>59.04</v>
      </c>
      <c r="Y941" s="94">
        <v>6600</v>
      </c>
      <c r="Z941" s="94">
        <f t="shared" si="107"/>
        <v>1293600</v>
      </c>
      <c r="AA941" s="89">
        <v>7</v>
      </c>
      <c r="AB941" s="89">
        <v>7</v>
      </c>
      <c r="AC941" s="94">
        <f t="shared" si="108"/>
        <v>1203048</v>
      </c>
      <c r="AD941" s="94">
        <f>IF(AND(AC941="",M939=""),0,IF((AC941=""),M939, IF( (M939=""),AC941,SUM(AC939:AC942)+M939)))</f>
        <v>1943190</v>
      </c>
      <c r="AE941" s="94">
        <f t="shared" si="109"/>
        <v>1147259.3760000002</v>
      </c>
      <c r="AF941" s="94">
        <v>0</v>
      </c>
      <c r="AG941" s="94">
        <f t="shared" si="110"/>
        <v>1147259.3760000002</v>
      </c>
      <c r="AH941" s="94">
        <v>0.02</v>
      </c>
    </row>
    <row r="942" spans="1:34" s="99" customFormat="1" x14ac:dyDescent="0.55000000000000004">
      <c r="A942" s="107"/>
      <c r="B942" s="102"/>
      <c r="C942" s="102"/>
      <c r="D942" s="90"/>
      <c r="E942" s="102"/>
      <c r="F942" s="102"/>
      <c r="G942" s="102"/>
      <c r="H942" s="102"/>
      <c r="I942" s="98"/>
      <c r="J942" s="102"/>
      <c r="K942" s="94"/>
      <c r="L942" s="94"/>
      <c r="M942" s="94"/>
      <c r="N942" s="102">
        <v>4</v>
      </c>
      <c r="O942" s="111" t="s">
        <v>1304</v>
      </c>
      <c r="P942" s="96">
        <v>3570800357418</v>
      </c>
      <c r="Q942" s="111" t="s">
        <v>1305</v>
      </c>
      <c r="R942" s="111" t="s">
        <v>1308</v>
      </c>
      <c r="S942" s="97" t="s">
        <v>1314</v>
      </c>
      <c r="T942" s="102" t="s">
        <v>55</v>
      </c>
      <c r="U942" s="102" t="s">
        <v>45</v>
      </c>
      <c r="V942" s="102" t="s">
        <v>46</v>
      </c>
      <c r="W942" s="94">
        <v>48</v>
      </c>
      <c r="X942" s="93">
        <v>14.46</v>
      </c>
      <c r="Y942" s="94">
        <v>2650</v>
      </c>
      <c r="Z942" s="94">
        <f t="shared" si="107"/>
        <v>127200</v>
      </c>
      <c r="AA942" s="89">
        <v>7</v>
      </c>
      <c r="AB942" s="89">
        <v>7</v>
      </c>
      <c r="AC942" s="94">
        <f t="shared" si="108"/>
        <v>118296</v>
      </c>
      <c r="AD942" s="94">
        <f>IF(AND(AC942="",M939=""),0,IF((AC942=""),M939, IF( (M939=""),AC942,SUM(AC939:AC942)+M939)))</f>
        <v>1943190</v>
      </c>
      <c r="AE942" s="94">
        <f t="shared" si="109"/>
        <v>280985.27400000003</v>
      </c>
      <c r="AF942" s="94">
        <v>0</v>
      </c>
      <c r="AG942" s="94">
        <f t="shared" si="110"/>
        <v>280985.27400000003</v>
      </c>
      <c r="AH942" s="94">
        <v>0.02</v>
      </c>
    </row>
    <row r="943" spans="1:34" s="99" customFormat="1" x14ac:dyDescent="0.55000000000000004">
      <c r="A943" s="107"/>
      <c r="B943" s="102"/>
      <c r="C943" s="102"/>
      <c r="D943" s="90"/>
      <c r="E943" s="102"/>
      <c r="F943" s="102"/>
      <c r="G943" s="102"/>
      <c r="H943" s="102"/>
      <c r="I943" s="98"/>
      <c r="J943" s="102"/>
      <c r="K943" s="94"/>
      <c r="L943" s="94" t="s">
        <v>63</v>
      </c>
      <c r="M943" s="94">
        <f>SUM(M937:M942)</f>
        <v>447150</v>
      </c>
      <c r="N943" s="102"/>
      <c r="O943" s="111"/>
      <c r="P943" s="96"/>
      <c r="Q943" s="111"/>
      <c r="R943" s="111"/>
      <c r="S943" s="97"/>
      <c r="T943" s="102"/>
      <c r="U943" s="102"/>
      <c r="V943" s="102"/>
      <c r="W943" s="94"/>
      <c r="X943" s="98"/>
      <c r="Y943" s="94"/>
      <c r="Z943" s="94"/>
      <c r="AA943" s="89"/>
      <c r="AB943" s="89"/>
      <c r="AC943" s="94"/>
      <c r="AD943" s="94"/>
      <c r="AE943" s="94">
        <f>SUM(AE937:AE942)</f>
        <v>2724262.8990000002</v>
      </c>
      <c r="AF943" s="94"/>
      <c r="AG943" s="94">
        <f>SUM(AG937:AG942)</f>
        <v>1943384.3190000001</v>
      </c>
      <c r="AH943" s="94"/>
    </row>
    <row r="944" spans="1:34" s="73" customFormat="1" x14ac:dyDescent="0.55000000000000004">
      <c r="A944" s="108" t="s">
        <v>1315</v>
      </c>
      <c r="B944" s="109">
        <v>462</v>
      </c>
      <c r="C944" s="102">
        <v>10387</v>
      </c>
      <c r="D944" s="90" t="s">
        <v>1316</v>
      </c>
      <c r="E944" s="102" t="s">
        <v>34</v>
      </c>
      <c r="F944" s="102">
        <v>20536</v>
      </c>
      <c r="G944" s="102">
        <v>0</v>
      </c>
      <c r="H944" s="102">
        <v>1</v>
      </c>
      <c r="I944" s="98">
        <v>3</v>
      </c>
      <c r="J944" s="102" t="s">
        <v>68</v>
      </c>
      <c r="K944" s="94">
        <f>((G944*400)+(H944*100))+I944</f>
        <v>103</v>
      </c>
      <c r="L944" s="94">
        <v>2175</v>
      </c>
      <c r="M944" s="94">
        <f>K944*L944</f>
        <v>224025</v>
      </c>
      <c r="N944" s="102"/>
      <c r="O944" s="111"/>
      <c r="P944" s="96"/>
      <c r="Q944" s="111"/>
      <c r="R944" s="111"/>
      <c r="S944" s="97"/>
      <c r="T944" s="102"/>
      <c r="U944" s="102"/>
      <c r="V944" s="102"/>
      <c r="W944" s="94"/>
      <c r="X944" s="98"/>
      <c r="Y944" s="94"/>
      <c r="Z944" s="94"/>
      <c r="AA944" s="89"/>
      <c r="AB944" s="89"/>
      <c r="AC944" s="94"/>
      <c r="AD944" s="94">
        <f>IF(AND(AC944="",M944=""),0,IF((AC944=""),M944,IF((M944=""),AC944,AC944+M944)))</f>
        <v>224025</v>
      </c>
      <c r="AE944" s="94">
        <f>IF( (X944=""),AD944*1,AD944*(X944/100) )</f>
        <v>224025</v>
      </c>
      <c r="AF944" s="94">
        <v>0</v>
      </c>
      <c r="AG944" s="94">
        <f>IF((AF944-AE944) &gt; 1,0,IF((AF944-AE944)&lt;0,AE944-AF944,AF944-AE944))</f>
        <v>224025</v>
      </c>
      <c r="AH944" s="94">
        <v>0.3</v>
      </c>
    </row>
    <row r="945" spans="1:34" s="73" customFormat="1" x14ac:dyDescent="0.55000000000000004">
      <c r="A945" s="108"/>
      <c r="B945" s="109"/>
      <c r="C945" s="102"/>
      <c r="D945" s="90"/>
      <c r="E945" s="102"/>
      <c r="F945" s="102"/>
      <c r="G945" s="102"/>
      <c r="H945" s="102"/>
      <c r="I945" s="98"/>
      <c r="J945" s="102"/>
      <c r="K945" s="94"/>
      <c r="L945" s="94" t="s">
        <v>63</v>
      </c>
      <c r="M945" s="94">
        <f>SUM(M944:M944)</f>
        <v>224025</v>
      </c>
      <c r="N945" s="102"/>
      <c r="O945" s="111"/>
      <c r="P945" s="96"/>
      <c r="Q945" s="111"/>
      <c r="R945" s="111"/>
      <c r="S945" s="97"/>
      <c r="T945" s="102"/>
      <c r="U945" s="102"/>
      <c r="V945" s="102"/>
      <c r="W945" s="94"/>
      <c r="X945" s="98"/>
      <c r="Y945" s="94"/>
      <c r="Z945" s="94"/>
      <c r="AA945" s="89"/>
      <c r="AB945" s="89"/>
      <c r="AC945" s="94"/>
      <c r="AD945" s="94">
        <f>SUM(AD944:AD944)</f>
        <v>224025</v>
      </c>
      <c r="AE945" s="94">
        <f>SUM(AE944:AE944)</f>
        <v>224025</v>
      </c>
      <c r="AF945" s="94"/>
      <c r="AG945" s="94">
        <f>SUM(AG944:AG944)</f>
        <v>224025</v>
      </c>
      <c r="AH945" s="94"/>
    </row>
    <row r="946" spans="1:34" s="73" customFormat="1" x14ac:dyDescent="0.55000000000000004">
      <c r="A946" s="108" t="s">
        <v>1317</v>
      </c>
      <c r="B946" s="109">
        <v>463</v>
      </c>
      <c r="C946" s="102">
        <v>9557</v>
      </c>
      <c r="D946" s="90" t="s">
        <v>1318</v>
      </c>
      <c r="E946" s="102" t="s">
        <v>34</v>
      </c>
      <c r="F946" s="102">
        <v>18396</v>
      </c>
      <c r="G946" s="102">
        <v>0</v>
      </c>
      <c r="H946" s="102">
        <v>1</v>
      </c>
      <c r="I946" s="98">
        <v>60</v>
      </c>
      <c r="J946" s="102" t="s">
        <v>35</v>
      </c>
      <c r="K946" s="94">
        <f>((G946*400)+(H946*100))+I946</f>
        <v>160</v>
      </c>
      <c r="L946" s="94">
        <v>850</v>
      </c>
      <c r="M946" s="94">
        <f>K946*L946</f>
        <v>136000</v>
      </c>
      <c r="N946" s="102">
        <v>1</v>
      </c>
      <c r="O946" s="111" t="s">
        <v>1319</v>
      </c>
      <c r="P946" s="96"/>
      <c r="Q946" s="111" t="s">
        <v>1320</v>
      </c>
      <c r="R946" s="111" t="s">
        <v>1321</v>
      </c>
      <c r="S946" s="97" t="s">
        <v>1322</v>
      </c>
      <c r="T946" s="102" t="s">
        <v>51</v>
      </c>
      <c r="U946" s="102" t="s">
        <v>227</v>
      </c>
      <c r="V946" s="102" t="s">
        <v>52</v>
      </c>
      <c r="W946" s="94">
        <v>110</v>
      </c>
      <c r="X946" s="98">
        <v>100</v>
      </c>
      <c r="Y946" s="94">
        <v>6750</v>
      </c>
      <c r="Z946" s="94">
        <f>W946*Y946</f>
        <v>742500</v>
      </c>
      <c r="AA946" s="89">
        <v>11</v>
      </c>
      <c r="AB946" s="89">
        <v>34</v>
      </c>
      <c r="AC946" s="94">
        <f>(Z946*(100-AB946))/100</f>
        <v>490050</v>
      </c>
      <c r="AD946" s="94">
        <f>IF(AND(AC946="",M946=""),0,IF((AC946=""),M946, IF( (M946=""),AC946,AC946+M946)))</f>
        <v>626050</v>
      </c>
      <c r="AE946" s="94">
        <f>IF( (X946=""),AD946*1,( M946+(SUM(AC946:AC946)) )*(X946/100) )</f>
        <v>626050</v>
      </c>
      <c r="AF946" s="94">
        <v>10000000</v>
      </c>
      <c r="AG946" s="94">
        <f>IF((AF946-AE946) &gt; 1,0,IF((AF946-AE946)&lt;0,AE946-AF946,AF946-AE946))</f>
        <v>0</v>
      </c>
      <c r="AH946" s="94">
        <v>0.02</v>
      </c>
    </row>
    <row r="947" spans="1:34" s="73" customFormat="1" x14ac:dyDescent="0.55000000000000004">
      <c r="A947" s="108"/>
      <c r="B947" s="109"/>
      <c r="C947" s="102"/>
      <c r="D947" s="90"/>
      <c r="E947" s="102"/>
      <c r="F947" s="102"/>
      <c r="G947" s="102"/>
      <c r="H947" s="102"/>
      <c r="I947" s="98"/>
      <c r="J947" s="102"/>
      <c r="K947" s="94"/>
      <c r="L947" s="94" t="s">
        <v>63</v>
      </c>
      <c r="M947" s="94">
        <f>SUM(M946:M946)</f>
        <v>136000</v>
      </c>
      <c r="N947" s="102"/>
      <c r="O947" s="111"/>
      <c r="P947" s="96"/>
      <c r="Q947" s="111"/>
      <c r="R947" s="111"/>
      <c r="S947" s="97"/>
      <c r="T947" s="102"/>
      <c r="U947" s="102"/>
      <c r="V947" s="102"/>
      <c r="W947" s="94"/>
      <c r="X947" s="98"/>
      <c r="Y947" s="94"/>
      <c r="Z947" s="94"/>
      <c r="AA947" s="89"/>
      <c r="AB947" s="89"/>
      <c r="AC947" s="94"/>
      <c r="AD947" s="94">
        <f>SUM(AD946:AD946)</f>
        <v>626050</v>
      </c>
      <c r="AE947" s="94">
        <f>SUM(AE946:AE946)</f>
        <v>626050</v>
      </c>
      <c r="AF947" s="94"/>
      <c r="AG947" s="94">
        <f>SUM(AG946:AG946)</f>
        <v>0</v>
      </c>
      <c r="AH947" s="94"/>
    </row>
    <row r="948" spans="1:34" s="73" customFormat="1" x14ac:dyDescent="0.55000000000000004">
      <c r="A948" s="108" t="s">
        <v>1323</v>
      </c>
      <c r="B948" s="109">
        <v>464</v>
      </c>
      <c r="C948" s="102">
        <v>7366</v>
      </c>
      <c r="D948" s="90" t="s">
        <v>1324</v>
      </c>
      <c r="E948" s="102" t="s">
        <v>34</v>
      </c>
      <c r="F948" s="102">
        <v>19822</v>
      </c>
      <c r="G948" s="102">
        <v>1</v>
      </c>
      <c r="H948" s="102">
        <v>3</v>
      </c>
      <c r="I948" s="98">
        <v>50</v>
      </c>
      <c r="J948" s="102" t="s">
        <v>38</v>
      </c>
      <c r="K948" s="94">
        <f>((G948*400)+(H948*100))+I948</f>
        <v>750</v>
      </c>
      <c r="L948" s="94">
        <v>500</v>
      </c>
      <c r="M948" s="94">
        <f>K948*L948</f>
        <v>375000</v>
      </c>
      <c r="N948" s="102"/>
      <c r="O948" s="111"/>
      <c r="P948" s="96"/>
      <c r="Q948" s="111"/>
      <c r="R948" s="111"/>
      <c r="S948" s="97"/>
      <c r="T948" s="102"/>
      <c r="U948" s="102"/>
      <c r="V948" s="102"/>
      <c r="W948" s="94"/>
      <c r="X948" s="98"/>
      <c r="Y948" s="94"/>
      <c r="Z948" s="94"/>
      <c r="AA948" s="89"/>
      <c r="AB948" s="89"/>
      <c r="AC948" s="94"/>
      <c r="AD948" s="94">
        <f>IF(AND(AC948="",M948=""),0,IF((AC948=""),M948,IF((M948=""),AC948,AC948+M948)))</f>
        <v>375000</v>
      </c>
      <c r="AE948" s="94">
        <f>IF( (X948=""),AD948*1,AD948*(X948/100) )</f>
        <v>375000</v>
      </c>
      <c r="AF948" s="94">
        <v>50000000</v>
      </c>
      <c r="AG948" s="94">
        <f>IF((AF948-AE948) &gt; 1,0,IF((AF948-AE948)&lt;0,AE948-AF948,AF948-AE948))</f>
        <v>0</v>
      </c>
      <c r="AH948" s="94">
        <v>0.01</v>
      </c>
    </row>
    <row r="949" spans="1:34" s="73" customFormat="1" x14ac:dyDescent="0.55000000000000004">
      <c r="A949" s="108"/>
      <c r="B949" s="109"/>
      <c r="C949" s="102"/>
      <c r="D949" s="90"/>
      <c r="E949" s="102"/>
      <c r="F949" s="102"/>
      <c r="G949" s="102"/>
      <c r="H949" s="102"/>
      <c r="I949" s="98"/>
      <c r="J949" s="102"/>
      <c r="K949" s="94"/>
      <c r="L949" s="94" t="s">
        <v>63</v>
      </c>
      <c r="M949" s="94">
        <f>SUM(M948:M948)</f>
        <v>375000</v>
      </c>
      <c r="N949" s="102"/>
      <c r="O949" s="111"/>
      <c r="P949" s="96"/>
      <c r="Q949" s="111"/>
      <c r="R949" s="111"/>
      <c r="S949" s="97"/>
      <c r="T949" s="102"/>
      <c r="U949" s="102"/>
      <c r="V949" s="102"/>
      <c r="W949" s="94"/>
      <c r="X949" s="98"/>
      <c r="Y949" s="94"/>
      <c r="Z949" s="94"/>
      <c r="AA949" s="89"/>
      <c r="AB949" s="89"/>
      <c r="AC949" s="94"/>
      <c r="AD949" s="94">
        <f>SUM(AD948:AD948)</f>
        <v>375000</v>
      </c>
      <c r="AE949" s="94">
        <f>SUM(AE948:AE948)</f>
        <v>375000</v>
      </c>
      <c r="AF949" s="94"/>
      <c r="AG949" s="94">
        <f>SUM(AG948:AG948)</f>
        <v>0</v>
      </c>
      <c r="AH949" s="94"/>
    </row>
    <row r="950" spans="1:34" s="73" customFormat="1" x14ac:dyDescent="0.55000000000000004">
      <c r="A950" s="108" t="s">
        <v>1325</v>
      </c>
      <c r="B950" s="109">
        <v>465</v>
      </c>
      <c r="C950" s="102">
        <v>7214</v>
      </c>
      <c r="D950" s="90" t="s">
        <v>1326</v>
      </c>
      <c r="E950" s="102" t="s">
        <v>34</v>
      </c>
      <c r="F950" s="102">
        <v>16119</v>
      </c>
      <c r="G950" s="102">
        <v>2</v>
      </c>
      <c r="H950" s="102">
        <v>1</v>
      </c>
      <c r="I950" s="98">
        <v>82</v>
      </c>
      <c r="J950" s="102" t="s">
        <v>38</v>
      </c>
      <c r="K950" s="94">
        <f>((G950*400)+(H950*100))+I950</f>
        <v>982</v>
      </c>
      <c r="L950" s="94">
        <v>650</v>
      </c>
      <c r="M950" s="94">
        <f>K950*L950</f>
        <v>638300</v>
      </c>
      <c r="N950" s="102"/>
      <c r="O950" s="111"/>
      <c r="P950" s="96"/>
      <c r="Q950" s="111"/>
      <c r="R950" s="111"/>
      <c r="S950" s="97"/>
      <c r="T950" s="102"/>
      <c r="U950" s="102"/>
      <c r="V950" s="102"/>
      <c r="W950" s="94"/>
      <c r="X950" s="98"/>
      <c r="Y950" s="94"/>
      <c r="Z950" s="94"/>
      <c r="AA950" s="89"/>
      <c r="AB950" s="89"/>
      <c r="AC950" s="94"/>
      <c r="AD950" s="94">
        <f>IF(AND(AC950="",M950=""),0,IF((AC950=""),M950,IF((M950=""),AC950,AC950+M950)))</f>
        <v>638300</v>
      </c>
      <c r="AE950" s="94">
        <f>IF( (X950=""),AD950*1,AD950*(X950/100) )</f>
        <v>638300</v>
      </c>
      <c r="AF950" s="94">
        <v>50000000</v>
      </c>
      <c r="AG950" s="94">
        <f>IF((AF950-AE950) &gt; 1,0,IF((AF950-AE950)&lt;0,AE950-AF950,AF950-AE950))</f>
        <v>0</v>
      </c>
      <c r="AH950" s="94">
        <v>0.01</v>
      </c>
    </row>
    <row r="951" spans="1:34" s="73" customFormat="1" x14ac:dyDescent="0.55000000000000004">
      <c r="A951" s="108"/>
      <c r="B951" s="109">
        <v>466</v>
      </c>
      <c r="C951" s="102">
        <v>9568</v>
      </c>
      <c r="D951" s="90"/>
      <c r="E951" s="102" t="s">
        <v>34</v>
      </c>
      <c r="F951" s="102">
        <v>24697</v>
      </c>
      <c r="G951" s="102">
        <v>2</v>
      </c>
      <c r="H951" s="102">
        <v>1</v>
      </c>
      <c r="I951" s="98">
        <v>0</v>
      </c>
      <c r="J951" s="102" t="s">
        <v>38</v>
      </c>
      <c r="K951" s="94">
        <f>((G951*400)+(H951*100))+I951</f>
        <v>900</v>
      </c>
      <c r="L951" s="94">
        <v>225</v>
      </c>
      <c r="M951" s="94">
        <f>K951*L951</f>
        <v>202500</v>
      </c>
      <c r="N951" s="102"/>
      <c r="O951" s="111"/>
      <c r="P951" s="96"/>
      <c r="Q951" s="111"/>
      <c r="R951" s="111"/>
      <c r="S951" s="97"/>
      <c r="T951" s="102"/>
      <c r="U951" s="102"/>
      <c r="V951" s="102"/>
      <c r="W951" s="94"/>
      <c r="X951" s="98"/>
      <c r="Y951" s="94"/>
      <c r="Z951" s="94"/>
      <c r="AA951" s="89"/>
      <c r="AB951" s="89"/>
      <c r="AC951" s="94"/>
      <c r="AD951" s="94">
        <f>IF(AND(AC951="",M951=""),0,IF((AC951=""),M951,IF((M951=""),AC951,AC951+M951)))</f>
        <v>202500</v>
      </c>
      <c r="AE951" s="94">
        <f>IF( (X951=""),AD951*1,AD951*(X951/100) )</f>
        <v>202500</v>
      </c>
      <c r="AF951" s="94">
        <v>50000000</v>
      </c>
      <c r="AG951" s="94">
        <f>IF((AF951-AE951) &gt; 1,0,IF((AF951-AE951)&lt;0,AE951-AF951,AF951-AE951))</f>
        <v>0</v>
      </c>
      <c r="AH951" s="94">
        <v>0.01</v>
      </c>
    </row>
    <row r="952" spans="1:34" s="73" customFormat="1" x14ac:dyDescent="0.55000000000000004">
      <c r="A952" s="108"/>
      <c r="B952" s="109">
        <v>467</v>
      </c>
      <c r="C952" s="102">
        <v>9572</v>
      </c>
      <c r="D952" s="90" t="s">
        <v>1327</v>
      </c>
      <c r="E952" s="102" t="s">
        <v>34</v>
      </c>
      <c r="F952" s="102">
        <v>26337</v>
      </c>
      <c r="G952" s="102">
        <v>0</v>
      </c>
      <c r="H952" s="102">
        <v>0</v>
      </c>
      <c r="I952" s="98">
        <v>20.399999999999999</v>
      </c>
      <c r="J952" s="102" t="s">
        <v>38</v>
      </c>
      <c r="K952" s="94">
        <f>((G952*400)+(H952*100))+I952</f>
        <v>20.399999999999999</v>
      </c>
      <c r="L952" s="94">
        <v>1200</v>
      </c>
      <c r="M952" s="94">
        <f>K952*L952</f>
        <v>24480</v>
      </c>
      <c r="N952" s="102"/>
      <c r="O952" s="111"/>
      <c r="P952" s="96"/>
      <c r="Q952" s="111"/>
      <c r="R952" s="111"/>
      <c r="S952" s="97"/>
      <c r="T952" s="102"/>
      <c r="U952" s="102"/>
      <c r="V952" s="102"/>
      <c r="W952" s="94"/>
      <c r="X952" s="98"/>
      <c r="Y952" s="94"/>
      <c r="Z952" s="94"/>
      <c r="AA952" s="89"/>
      <c r="AB952" s="89"/>
      <c r="AC952" s="94"/>
      <c r="AD952" s="94">
        <f>IF(AND(AC952="",M952=""),0,IF((AC952=""),M952,IF((M952=""),AC952,AC952+M952)))</f>
        <v>24480</v>
      </c>
      <c r="AE952" s="94">
        <f>IF( (X952=""),AD952*1,AD952*(X952/100) )</f>
        <v>24480</v>
      </c>
      <c r="AF952" s="94">
        <v>50000000</v>
      </c>
      <c r="AG952" s="94">
        <f>IF((AF952-AE952) &gt; 1,0,IF((AF952-AE952)&lt;0,AE952-AF952,AF952-AE952))</f>
        <v>0</v>
      </c>
      <c r="AH952" s="94">
        <v>0.01</v>
      </c>
    </row>
    <row r="953" spans="1:34" s="73" customFormat="1" x14ac:dyDescent="0.55000000000000004">
      <c r="A953" s="108"/>
      <c r="B953" s="109"/>
      <c r="C953" s="102"/>
      <c r="D953" s="90"/>
      <c r="E953" s="102"/>
      <c r="F953" s="102"/>
      <c r="G953" s="102"/>
      <c r="H953" s="102"/>
      <c r="I953" s="98"/>
      <c r="J953" s="102"/>
      <c r="K953" s="94"/>
      <c r="L953" s="94" t="s">
        <v>63</v>
      </c>
      <c r="M953" s="94">
        <f>SUM(M950:M952)</f>
        <v>865280</v>
      </c>
      <c r="N953" s="102"/>
      <c r="O953" s="111"/>
      <c r="P953" s="96"/>
      <c r="Q953" s="111"/>
      <c r="R953" s="111"/>
      <c r="S953" s="97"/>
      <c r="T953" s="102"/>
      <c r="U953" s="102"/>
      <c r="V953" s="102"/>
      <c r="W953" s="94"/>
      <c r="X953" s="98"/>
      <c r="Y953" s="94"/>
      <c r="Z953" s="94"/>
      <c r="AA953" s="89"/>
      <c r="AB953" s="89"/>
      <c r="AC953" s="94"/>
      <c r="AD953" s="94">
        <f>SUM(AD950:AD952)</f>
        <v>865280</v>
      </c>
      <c r="AE953" s="94">
        <f>SUM(AE950:AE952)</f>
        <v>865280</v>
      </c>
      <c r="AF953" s="94"/>
      <c r="AG953" s="94">
        <f>SUM(AG950:AG952)</f>
        <v>0</v>
      </c>
      <c r="AH953" s="94"/>
    </row>
    <row r="954" spans="1:34" s="99" customFormat="1" x14ac:dyDescent="0.55000000000000004">
      <c r="A954" s="107" t="s">
        <v>1331</v>
      </c>
      <c r="B954" s="102">
        <v>468</v>
      </c>
      <c r="C954" s="102">
        <v>8511</v>
      </c>
      <c r="D954" s="90" t="s">
        <v>1332</v>
      </c>
      <c r="E954" s="102" t="s">
        <v>34</v>
      </c>
      <c r="F954" s="102">
        <v>3794</v>
      </c>
      <c r="G954" s="102">
        <v>0</v>
      </c>
      <c r="H954" s="102">
        <v>2</v>
      </c>
      <c r="I954" s="98">
        <v>66</v>
      </c>
      <c r="J954" s="102" t="s">
        <v>35</v>
      </c>
      <c r="K954" s="94">
        <f>((G954*400)+(H954*100))+I954</f>
        <v>266</v>
      </c>
      <c r="L954" s="94">
        <v>600</v>
      </c>
      <c r="M954" s="94">
        <f>K954*L954</f>
        <v>159600</v>
      </c>
      <c r="N954" s="102">
        <v>1</v>
      </c>
      <c r="O954" s="111" t="s">
        <v>1329</v>
      </c>
      <c r="P954" s="96">
        <v>3570800346564</v>
      </c>
      <c r="Q954" s="111" t="s">
        <v>1330</v>
      </c>
      <c r="R954" s="111" t="s">
        <v>1333</v>
      </c>
      <c r="S954" s="97"/>
      <c r="T954" s="102" t="s">
        <v>51</v>
      </c>
      <c r="U954" s="102" t="s">
        <v>45</v>
      </c>
      <c r="V954" s="102" t="s">
        <v>52</v>
      </c>
      <c r="W954" s="94">
        <v>200.43</v>
      </c>
      <c r="X954" s="98">
        <v>18.149999999999999</v>
      </c>
      <c r="Y954" s="94">
        <v>6750</v>
      </c>
      <c r="Z954" s="94">
        <f>W954*Y954</f>
        <v>1352902.5</v>
      </c>
      <c r="AA954" s="89">
        <v>32</v>
      </c>
      <c r="AB954" s="89">
        <v>54</v>
      </c>
      <c r="AC954" s="94">
        <f>(Z954*(100-AB954))/100</f>
        <v>622335.15</v>
      </c>
      <c r="AD954" s="94">
        <f>IF(AND(AC954="",M954=""),0,IF((AC954=""),M954, IF( (M954=""),AC954,AC954+M954)))</f>
        <v>781935.15</v>
      </c>
      <c r="AE954" s="94">
        <f>IF( (X954=""),AD954*1,( M954+(SUM(AC954:AC954)) )*(X954/100) )</f>
        <v>141921.22972500001</v>
      </c>
      <c r="AF954" s="94">
        <v>10000000</v>
      </c>
      <c r="AG954" s="94">
        <v>159600</v>
      </c>
      <c r="AH954" s="94">
        <v>0.02</v>
      </c>
    </row>
    <row r="955" spans="1:34" s="99" customFormat="1" x14ac:dyDescent="0.55000000000000004">
      <c r="A955" s="107"/>
      <c r="B955" s="102"/>
      <c r="C955" s="102"/>
      <c r="D955" s="90"/>
      <c r="E955" s="102"/>
      <c r="F955" s="102"/>
      <c r="G955" s="102"/>
      <c r="H955" s="102"/>
      <c r="I955" s="98"/>
      <c r="J955" s="102"/>
      <c r="K955" s="94"/>
      <c r="L955" s="94"/>
      <c r="M955" s="94"/>
      <c r="N955" s="102">
        <v>2</v>
      </c>
      <c r="O955" s="111" t="s">
        <v>1329</v>
      </c>
      <c r="P955" s="96">
        <v>3570800346564</v>
      </c>
      <c r="Q955" s="111" t="s">
        <v>1330</v>
      </c>
      <c r="R955" s="111" t="s">
        <v>1333</v>
      </c>
      <c r="S955" s="97"/>
      <c r="T955" s="102" t="s">
        <v>51</v>
      </c>
      <c r="U955" s="102" t="s">
        <v>227</v>
      </c>
      <c r="V955" s="102" t="s">
        <v>52</v>
      </c>
      <c r="W955" s="94">
        <v>128.1</v>
      </c>
      <c r="X955" s="98">
        <v>11.6</v>
      </c>
      <c r="Y955" s="94">
        <v>6750</v>
      </c>
      <c r="Z955" s="94">
        <f>W955*Y955</f>
        <v>864675</v>
      </c>
      <c r="AA955" s="89">
        <v>32</v>
      </c>
      <c r="AB955" s="89">
        <v>85</v>
      </c>
      <c r="AC955" s="94">
        <f>(Z955*(100-AB955))/100</f>
        <v>129701.25</v>
      </c>
      <c r="AD955" s="94">
        <f>IF(AND(AC955="",M954=""),0,IF((AC955=""),M954, IF( (M954=""),AC955,AC955+M954)))</f>
        <v>289301.25</v>
      </c>
      <c r="AE955" s="94">
        <f>IF( (X955=""),AD955*1,( M954+(SUM(AC955:AC955)) )*(X955/100) )</f>
        <v>33558.945</v>
      </c>
      <c r="AF955" s="94">
        <v>10000000</v>
      </c>
      <c r="AG955" s="94">
        <f>IF((AF955-AE955) &gt; 1,0,IF((AF955-AE955)&lt;0,AE955-AF955,AF955-AE955))</f>
        <v>0</v>
      </c>
      <c r="AH955" s="94">
        <v>0.02</v>
      </c>
    </row>
    <row r="956" spans="1:34" s="99" customFormat="1" x14ac:dyDescent="0.55000000000000004">
      <c r="A956" s="107"/>
      <c r="B956" s="102"/>
      <c r="C956" s="102"/>
      <c r="D956" s="90"/>
      <c r="E956" s="102"/>
      <c r="F956" s="102"/>
      <c r="G956" s="102"/>
      <c r="H956" s="102"/>
      <c r="I956" s="98"/>
      <c r="J956" s="102"/>
      <c r="K956" s="94"/>
      <c r="L956" s="94"/>
      <c r="M956" s="94"/>
      <c r="N956" s="102">
        <v>3</v>
      </c>
      <c r="O956" s="111" t="s">
        <v>1329</v>
      </c>
      <c r="P956" s="96">
        <v>3570800346564</v>
      </c>
      <c r="Q956" s="111" t="s">
        <v>1330</v>
      </c>
      <c r="R956" s="111" t="s">
        <v>1333</v>
      </c>
      <c r="S956" s="97"/>
      <c r="T956" s="102" t="s">
        <v>51</v>
      </c>
      <c r="U956" s="102" t="s">
        <v>45</v>
      </c>
      <c r="V956" s="102" t="s">
        <v>52</v>
      </c>
      <c r="W956" s="94">
        <v>106.56</v>
      </c>
      <c r="X956" s="98">
        <v>9.65</v>
      </c>
      <c r="Y956" s="94">
        <v>6750</v>
      </c>
      <c r="Z956" s="94">
        <f>W956*Y956</f>
        <v>719280</v>
      </c>
      <c r="AA956" s="89">
        <v>32</v>
      </c>
      <c r="AB956" s="89">
        <v>54</v>
      </c>
      <c r="AC956" s="94">
        <f>(Z956*(100-AB956))/100</f>
        <v>330868.8</v>
      </c>
      <c r="AD956" s="94">
        <f>IF(AND(AC956="",M954=""),0,IF((AC956=""),M954, IF( (M954=""),AC956,AC956+M954)))</f>
        <v>490468.8</v>
      </c>
      <c r="AE956" s="94">
        <f>IF( (X956=""),AD956*1,( M954+(SUM(AC956:AC956)) )*(X956/100) )</f>
        <v>47330.239200000004</v>
      </c>
      <c r="AF956" s="94">
        <v>10000000</v>
      </c>
      <c r="AG956" s="94">
        <f>IF((AF956-AE956) &gt; 1,0,IF((AF956-AE956)&lt;0,AE956-AF956,AF956-AE956))</f>
        <v>0</v>
      </c>
      <c r="AH956" s="94">
        <v>0.02</v>
      </c>
    </row>
    <row r="957" spans="1:34" s="99" customFormat="1" x14ac:dyDescent="0.55000000000000004">
      <c r="A957" s="107"/>
      <c r="B957" s="102"/>
      <c r="C957" s="102"/>
      <c r="D957" s="90"/>
      <c r="E957" s="102"/>
      <c r="F957" s="102"/>
      <c r="G957" s="102"/>
      <c r="H957" s="102"/>
      <c r="I957" s="98"/>
      <c r="J957" s="102"/>
      <c r="K957" s="94"/>
      <c r="L957" s="94"/>
      <c r="M957" s="94"/>
      <c r="N957" s="102">
        <v>4</v>
      </c>
      <c r="O957" s="111" t="s">
        <v>1329</v>
      </c>
      <c r="P957" s="96">
        <v>3570800346564</v>
      </c>
      <c r="Q957" s="111" t="s">
        <v>1330</v>
      </c>
      <c r="R957" s="111" t="s">
        <v>1333</v>
      </c>
      <c r="S957" s="97" t="s">
        <v>1334</v>
      </c>
      <c r="T957" s="102" t="s">
        <v>51</v>
      </c>
      <c r="U957" s="102" t="s">
        <v>227</v>
      </c>
      <c r="V957" s="102" t="s">
        <v>52</v>
      </c>
      <c r="W957" s="94">
        <v>669.12</v>
      </c>
      <c r="X957" s="98">
        <v>60.6</v>
      </c>
      <c r="Y957" s="94">
        <v>6750</v>
      </c>
      <c r="Z957" s="94">
        <f>W957*Y957</f>
        <v>4516560</v>
      </c>
      <c r="AA957" s="89">
        <v>32</v>
      </c>
      <c r="AB957" s="89">
        <v>85</v>
      </c>
      <c r="AC957" s="94">
        <f>(Z957*(100-AB957))/100</f>
        <v>677484</v>
      </c>
      <c r="AD957" s="94">
        <f>IF(AND(AC957="",M954=""),0,IF((AC957=""),M954, IF( (M954=""),AC957,AC957+M954)))</f>
        <v>837084</v>
      </c>
      <c r="AE957" s="94">
        <f>IF( (X957=""),AD957*1,( M954+(SUM(AC957:AC957)) )*(X957/100) )</f>
        <v>507272.90399999998</v>
      </c>
      <c r="AF957" s="94">
        <v>10000000</v>
      </c>
      <c r="AG957" s="94">
        <f>IF((AF957-AE957) &gt; 1,0,IF((AF957-AE957)&lt;0,AE957-AF957,AF957-AE957))</f>
        <v>0</v>
      </c>
      <c r="AH957" s="94">
        <v>0.02</v>
      </c>
    </row>
    <row r="958" spans="1:34" s="99" customFormat="1" x14ac:dyDescent="0.55000000000000004">
      <c r="A958" s="107"/>
      <c r="B958" s="102"/>
      <c r="C958" s="102"/>
      <c r="D958" s="90"/>
      <c r="E958" s="102"/>
      <c r="F958" s="102"/>
      <c r="G958" s="102"/>
      <c r="H958" s="102"/>
      <c r="I958" s="98"/>
      <c r="J958" s="102"/>
      <c r="K958" s="94"/>
      <c r="L958" s="94" t="s">
        <v>63</v>
      </c>
      <c r="M958" s="94">
        <f>SUM(M954:M957)</f>
        <v>159600</v>
      </c>
      <c r="N958" s="102"/>
      <c r="O958" s="111"/>
      <c r="P958" s="96"/>
      <c r="Q958" s="111"/>
      <c r="R958" s="111"/>
      <c r="S958" s="97"/>
      <c r="T958" s="102"/>
      <c r="U958" s="102"/>
      <c r="V958" s="102"/>
      <c r="W958" s="94"/>
      <c r="X958" s="98"/>
      <c r="Y958" s="94"/>
      <c r="Z958" s="94"/>
      <c r="AA958" s="89"/>
      <c r="AB958" s="89"/>
      <c r="AC958" s="94"/>
      <c r="AD958" s="94">
        <f>SUM(AD954:AD957)</f>
        <v>2398789.2000000002</v>
      </c>
      <c r="AE958" s="94">
        <f>SUM(AE954:AE957)</f>
        <v>730083.31792499998</v>
      </c>
      <c r="AF958" s="94"/>
      <c r="AG958" s="94">
        <f>SUM(AG954:AG957)</f>
        <v>159600</v>
      </c>
      <c r="AH958" s="94"/>
    </row>
    <row r="959" spans="1:34" s="74" customFormat="1" x14ac:dyDescent="0.55000000000000004">
      <c r="A959" s="108"/>
      <c r="B959" s="109"/>
      <c r="C959" s="102"/>
      <c r="D959" s="90"/>
      <c r="E959" s="102"/>
      <c r="F959" s="102"/>
      <c r="G959" s="102"/>
      <c r="H959" s="102"/>
      <c r="I959" s="98"/>
      <c r="J959" s="102"/>
      <c r="K959" s="94"/>
      <c r="L959" s="94"/>
      <c r="M959" s="94"/>
      <c r="N959" s="102"/>
      <c r="O959" s="111"/>
      <c r="P959" s="96"/>
      <c r="Q959" s="111"/>
      <c r="R959" s="111"/>
      <c r="S959" s="97"/>
      <c r="T959" s="102"/>
      <c r="U959" s="102"/>
      <c r="V959" s="102"/>
      <c r="W959" s="94"/>
      <c r="X959" s="98"/>
      <c r="Y959" s="94"/>
      <c r="Z959" s="94"/>
      <c r="AA959" s="89"/>
      <c r="AB959" s="89"/>
      <c r="AC959" s="94"/>
      <c r="AD959" s="94"/>
      <c r="AE959" s="94"/>
      <c r="AF959" s="94"/>
      <c r="AG959" s="94"/>
      <c r="AH959" s="94"/>
    </row>
    <row r="960" spans="1:34" s="74" customFormat="1" x14ac:dyDescent="0.55000000000000004">
      <c r="A960" s="108" t="s">
        <v>1331</v>
      </c>
      <c r="B960" s="109">
        <v>469</v>
      </c>
      <c r="C960" s="102">
        <v>9301</v>
      </c>
      <c r="D960" s="90" t="s">
        <v>1340</v>
      </c>
      <c r="E960" s="102" t="s">
        <v>34</v>
      </c>
      <c r="F960" s="102">
        <v>8196</v>
      </c>
      <c r="G960" s="102">
        <v>2</v>
      </c>
      <c r="H960" s="102">
        <v>2</v>
      </c>
      <c r="I960" s="98">
        <v>67</v>
      </c>
      <c r="J960" s="102" t="s">
        <v>38</v>
      </c>
      <c r="K960" s="94">
        <f>((G960*400)+(H960*100))+I960</f>
        <v>1067</v>
      </c>
      <c r="L960" s="94">
        <v>325</v>
      </c>
      <c r="M960" s="94">
        <f>K960*L960</f>
        <v>346775</v>
      </c>
      <c r="N960" s="102"/>
      <c r="O960" s="111"/>
      <c r="P960" s="96"/>
      <c r="Q960" s="111"/>
      <c r="R960" s="111"/>
      <c r="S960" s="97"/>
      <c r="T960" s="102"/>
      <c r="U960" s="102"/>
      <c r="V960" s="102"/>
      <c r="W960" s="94"/>
      <c r="X960" s="98"/>
      <c r="Y960" s="94"/>
      <c r="Z960" s="94"/>
      <c r="AA960" s="89"/>
      <c r="AB960" s="89"/>
      <c r="AC960" s="94"/>
      <c r="AD960" s="94">
        <f>IF(AND(AC960="",M960=""),0,IF((AC960=""),M960,IF((M960=""),AC960,AC960+M960)))</f>
        <v>346775</v>
      </c>
      <c r="AE960" s="94">
        <f>IF( (X960=""),AD960*1,AD960*(X960/100) )</f>
        <v>346775</v>
      </c>
      <c r="AF960" s="94">
        <v>50000000</v>
      </c>
      <c r="AG960" s="94">
        <f>IF((AF960-AE960) &gt; 1,0,IF((AF960-AE960)&lt;0,AE960-AF960,AF960-AE960))</f>
        <v>0</v>
      </c>
      <c r="AH960" s="94">
        <v>0.01</v>
      </c>
    </row>
    <row r="961" spans="1:34" s="74" customFormat="1" x14ac:dyDescent="0.55000000000000004">
      <c r="A961" s="108"/>
      <c r="B961" s="109"/>
      <c r="C961" s="102"/>
      <c r="D961" s="90"/>
      <c r="E961" s="102"/>
      <c r="F961" s="102"/>
      <c r="G961" s="102"/>
      <c r="H961" s="102"/>
      <c r="I961" s="98"/>
      <c r="J961" s="102"/>
      <c r="K961" s="94"/>
      <c r="L961" s="94" t="s">
        <v>63</v>
      </c>
      <c r="M961" s="94">
        <f>SUM(M960:M960)</f>
        <v>346775</v>
      </c>
      <c r="N961" s="102"/>
      <c r="O961" s="111"/>
      <c r="P961" s="96"/>
      <c r="Q961" s="111"/>
      <c r="R961" s="111"/>
      <c r="S961" s="97"/>
      <c r="T961" s="102"/>
      <c r="U961" s="102"/>
      <c r="V961" s="102"/>
      <c r="W961" s="94"/>
      <c r="X961" s="98"/>
      <c r="Y961" s="94"/>
      <c r="Z961" s="94"/>
      <c r="AA961" s="89"/>
      <c r="AB961" s="89"/>
      <c r="AC961" s="94"/>
      <c r="AD961" s="94">
        <f>SUM(AD960:AD960)</f>
        <v>346775</v>
      </c>
      <c r="AE961" s="94">
        <f>SUM(AE960:AE960)</f>
        <v>346775</v>
      </c>
      <c r="AF961" s="94"/>
      <c r="AG961" s="94">
        <f>SUM(AG960:AG960)</f>
        <v>0</v>
      </c>
      <c r="AH961" s="94"/>
    </row>
    <row r="962" spans="1:34" s="74" customFormat="1" x14ac:dyDescent="0.55000000000000004">
      <c r="A962" s="108" t="s">
        <v>1343</v>
      </c>
      <c r="B962" s="109">
        <v>470</v>
      </c>
      <c r="C962" s="102">
        <v>5240</v>
      </c>
      <c r="D962" s="90" t="s">
        <v>1344</v>
      </c>
      <c r="E962" s="102" t="s">
        <v>34</v>
      </c>
      <c r="F962" s="102">
        <v>14325</v>
      </c>
      <c r="G962" s="102">
        <v>0</v>
      </c>
      <c r="H962" s="102">
        <v>1</v>
      </c>
      <c r="I962" s="98">
        <v>87</v>
      </c>
      <c r="J962" s="102" t="s">
        <v>35</v>
      </c>
      <c r="K962" s="94">
        <f>((G962*400)+(H962*100))+I962</f>
        <v>187</v>
      </c>
      <c r="L962" s="94">
        <v>1250</v>
      </c>
      <c r="M962" s="94">
        <f>K962*L962</f>
        <v>233750</v>
      </c>
      <c r="N962" s="102">
        <v>1</v>
      </c>
      <c r="O962" s="111" t="s">
        <v>1341</v>
      </c>
      <c r="P962" s="96"/>
      <c r="Q962" s="111" t="s">
        <v>1342</v>
      </c>
      <c r="R962" s="111" t="s">
        <v>1345</v>
      </c>
      <c r="S962" s="97" t="s">
        <v>1346</v>
      </c>
      <c r="T962" s="102" t="s">
        <v>51</v>
      </c>
      <c r="U962" s="102" t="s">
        <v>45</v>
      </c>
      <c r="V962" s="102" t="s">
        <v>52</v>
      </c>
      <c r="W962" s="94">
        <v>126.5</v>
      </c>
      <c r="X962" s="98">
        <v>90.6</v>
      </c>
      <c r="Y962" s="94">
        <v>6750</v>
      </c>
      <c r="Z962" s="94">
        <f>W962*Y962</f>
        <v>853875</v>
      </c>
      <c r="AA962" s="89">
        <v>6</v>
      </c>
      <c r="AB962" s="89">
        <v>6</v>
      </c>
      <c r="AC962" s="94">
        <f>(Z962*(100-AB962))/100</f>
        <v>802642.5</v>
      </c>
      <c r="AD962" s="94">
        <f>IF(AND(AC962="",M962=""),0,IF((AC962=""),M962, IF( (M962=""),AC962,AC962+M962)))</f>
        <v>1036392.5</v>
      </c>
      <c r="AE962" s="94">
        <f>IF( (X962=""),AD962*1,( M962+(SUM(AC962:AC962)) )*(X962/100) )</f>
        <v>938971.60499999986</v>
      </c>
      <c r="AF962" s="94">
        <v>50000000</v>
      </c>
      <c r="AG962" s="94">
        <f>IF((AF962-AE962) &gt; 1,0,IF((AF962-AE962)&lt;0,AE962-AF962,AF962-AE962))</f>
        <v>0</v>
      </c>
      <c r="AH962" s="94">
        <v>0.02</v>
      </c>
    </row>
    <row r="963" spans="1:34" s="74" customFormat="1" x14ac:dyDescent="0.55000000000000004">
      <c r="A963" s="108"/>
      <c r="B963" s="109"/>
      <c r="C963" s="102"/>
      <c r="D963" s="90"/>
      <c r="E963" s="102"/>
      <c r="F963" s="102"/>
      <c r="G963" s="102"/>
      <c r="H963" s="102"/>
      <c r="I963" s="98"/>
      <c r="J963" s="102"/>
      <c r="K963" s="94"/>
      <c r="L963" s="94"/>
      <c r="M963" s="94"/>
      <c r="N963" s="102">
        <v>2</v>
      </c>
      <c r="O963" s="111" t="s">
        <v>1341</v>
      </c>
      <c r="P963" s="96"/>
      <c r="Q963" s="111" t="s">
        <v>1342</v>
      </c>
      <c r="R963" s="111" t="s">
        <v>1345</v>
      </c>
      <c r="S963" s="97" t="s">
        <v>1347</v>
      </c>
      <c r="T963" s="102" t="s">
        <v>343</v>
      </c>
      <c r="U963" s="102" t="s">
        <v>45</v>
      </c>
      <c r="V963" s="102" t="s">
        <v>52</v>
      </c>
      <c r="W963" s="94">
        <v>13.12</v>
      </c>
      <c r="X963" s="98">
        <v>9.4</v>
      </c>
      <c r="Y963" s="94">
        <v>5600</v>
      </c>
      <c r="Z963" s="94">
        <f>W963*Y963</f>
        <v>73472</v>
      </c>
      <c r="AA963" s="89">
        <v>6</v>
      </c>
      <c r="AB963" s="89">
        <v>6</v>
      </c>
      <c r="AC963" s="94">
        <f>(Z963*(100-AB963))/100</f>
        <v>69063.679999999993</v>
      </c>
      <c r="AD963" s="94">
        <f>IF(AND(AC963="",M962=""),0,IF((AC963=""),M962, IF( (M962=""),AC963,AC963+M962)))</f>
        <v>302813.68</v>
      </c>
      <c r="AE963" s="94">
        <f>IF( (X963=""),AD963*1,( M962+(SUM(AC963:AC963)) )*(X963/100) )</f>
        <v>28464.485919999999</v>
      </c>
      <c r="AF963" s="94">
        <v>50000000</v>
      </c>
      <c r="AG963" s="94">
        <f>IF((AF963-AE963) &gt; 1,0,IF((AF963-AE963)&lt;0,AE963-AF963,AF963-AE963))</f>
        <v>0</v>
      </c>
      <c r="AH963" s="94">
        <v>0.02</v>
      </c>
    </row>
    <row r="964" spans="1:34" s="74" customFormat="1" x14ac:dyDescent="0.55000000000000004">
      <c r="A964" s="108"/>
      <c r="B964" s="109"/>
      <c r="C964" s="102"/>
      <c r="D964" s="90"/>
      <c r="E964" s="102"/>
      <c r="F964" s="102"/>
      <c r="G964" s="102"/>
      <c r="H964" s="102"/>
      <c r="I964" s="98"/>
      <c r="J964" s="102"/>
      <c r="K964" s="94"/>
      <c r="L964" s="94" t="s">
        <v>63</v>
      </c>
      <c r="M964" s="94">
        <f>SUM(M962:M963)</f>
        <v>233750</v>
      </c>
      <c r="N964" s="102"/>
      <c r="O964" s="111"/>
      <c r="P964" s="96"/>
      <c r="Q964" s="111"/>
      <c r="R964" s="111"/>
      <c r="S964" s="97"/>
      <c r="T964" s="102"/>
      <c r="U964" s="102"/>
      <c r="V964" s="102"/>
      <c r="W964" s="94"/>
      <c r="X964" s="98"/>
      <c r="Y964" s="94"/>
      <c r="Z964" s="94"/>
      <c r="AA964" s="89"/>
      <c r="AB964" s="89"/>
      <c r="AC964" s="94"/>
      <c r="AD964" s="94">
        <f>SUM(AD962:AD963)</f>
        <v>1339206.18</v>
      </c>
      <c r="AE964" s="94">
        <f>SUM(AE962:AE963)</f>
        <v>967436.09091999987</v>
      </c>
      <c r="AF964" s="94"/>
      <c r="AG964" s="94">
        <f>SUM(AG962:AG963)</f>
        <v>0</v>
      </c>
      <c r="AH964" s="94"/>
    </row>
    <row r="965" spans="1:34" s="74" customFormat="1" x14ac:dyDescent="0.55000000000000004">
      <c r="A965" s="108" t="s">
        <v>1328</v>
      </c>
      <c r="B965" s="109">
        <v>471</v>
      </c>
      <c r="C965" s="102">
        <v>9155</v>
      </c>
      <c r="D965" s="90" t="s">
        <v>1348</v>
      </c>
      <c r="E965" s="102" t="s">
        <v>34</v>
      </c>
      <c r="F965" s="102">
        <v>16409</v>
      </c>
      <c r="G965" s="102">
        <v>0</v>
      </c>
      <c r="H965" s="102">
        <v>2</v>
      </c>
      <c r="I965" s="98">
        <v>98</v>
      </c>
      <c r="J965" s="102" t="s">
        <v>38</v>
      </c>
      <c r="K965" s="94">
        <f>((G965*400)+(H965*100))+I965</f>
        <v>298</v>
      </c>
      <c r="L965" s="94">
        <v>250</v>
      </c>
      <c r="M965" s="94">
        <f>K965*L965</f>
        <v>74500</v>
      </c>
      <c r="N965" s="102"/>
      <c r="O965" s="111"/>
      <c r="P965" s="96"/>
      <c r="Q965" s="111"/>
      <c r="R965" s="111"/>
      <c r="S965" s="97"/>
      <c r="T965" s="102"/>
      <c r="U965" s="102"/>
      <c r="V965" s="102"/>
      <c r="W965" s="94"/>
      <c r="X965" s="98"/>
      <c r="Y965" s="94"/>
      <c r="Z965" s="94"/>
      <c r="AA965" s="89"/>
      <c r="AB965" s="89"/>
      <c r="AC965" s="94"/>
      <c r="AD965" s="94">
        <f>IF(AND(AC965="",M965=""),0,IF((AC965=""),M965,IF((M965=""),AC965,AC965+M965)))</f>
        <v>74500</v>
      </c>
      <c r="AE965" s="94">
        <f>IF( (X965=""),AD965*1,AD965*(X965/100) )</f>
        <v>74500</v>
      </c>
      <c r="AF965" s="94">
        <v>50000000</v>
      </c>
      <c r="AG965" s="94">
        <f>IF((AF965-AE965) &gt; 1,0,IF((AF965-AE965)&lt;0,AE965-AF965,AF965-AE965))</f>
        <v>0</v>
      </c>
      <c r="AH965" s="94">
        <v>0.01</v>
      </c>
    </row>
    <row r="966" spans="1:34" s="74" customFormat="1" x14ac:dyDescent="0.55000000000000004">
      <c r="A966" s="108"/>
      <c r="B966" s="109"/>
      <c r="C966" s="102"/>
      <c r="D966" s="90"/>
      <c r="E966" s="102"/>
      <c r="F966" s="102"/>
      <c r="G966" s="102"/>
      <c r="H966" s="102"/>
      <c r="I966" s="98"/>
      <c r="J966" s="102"/>
      <c r="K966" s="94"/>
      <c r="L966" s="94" t="s">
        <v>63</v>
      </c>
      <c r="M966" s="94">
        <f>SUM(M965:M965)</f>
        <v>74500</v>
      </c>
      <c r="N966" s="102"/>
      <c r="O966" s="111"/>
      <c r="P966" s="96"/>
      <c r="Q966" s="111"/>
      <c r="R966" s="111"/>
      <c r="S966" s="97"/>
      <c r="T966" s="102"/>
      <c r="U966" s="102"/>
      <c r="V966" s="102"/>
      <c r="W966" s="94"/>
      <c r="X966" s="98"/>
      <c r="Y966" s="94"/>
      <c r="Z966" s="94"/>
      <c r="AA966" s="89"/>
      <c r="AB966" s="89"/>
      <c r="AC966" s="94"/>
      <c r="AD966" s="94">
        <f>SUM(AD965:AD965)</f>
        <v>74500</v>
      </c>
      <c r="AE966" s="94">
        <f>SUM(AE965:AE965)</f>
        <v>74500</v>
      </c>
      <c r="AF966" s="94"/>
      <c r="AG966" s="94">
        <f>SUM(AG965:AG965)</f>
        <v>0</v>
      </c>
      <c r="AH966" s="94"/>
    </row>
    <row r="967" spans="1:34" s="74" customFormat="1" x14ac:dyDescent="0.55000000000000004">
      <c r="A967" s="108" t="s">
        <v>1351</v>
      </c>
      <c r="B967" s="109">
        <v>472</v>
      </c>
      <c r="C967" s="102">
        <v>6556</v>
      </c>
      <c r="D967" s="90" t="s">
        <v>1352</v>
      </c>
      <c r="E967" s="102" t="s">
        <v>34</v>
      </c>
      <c r="F967" s="102">
        <v>23118</v>
      </c>
      <c r="G967" s="102">
        <v>0</v>
      </c>
      <c r="H967" s="102">
        <v>1</v>
      </c>
      <c r="I967" s="98">
        <v>56</v>
      </c>
      <c r="J967" s="102" t="s">
        <v>35</v>
      </c>
      <c r="K967" s="94">
        <f>((G967*400)+(H967*100))+I967</f>
        <v>156</v>
      </c>
      <c r="L967" s="94">
        <v>650</v>
      </c>
      <c r="M967" s="94">
        <f>K967*L967</f>
        <v>101400</v>
      </c>
      <c r="N967" s="102">
        <v>1</v>
      </c>
      <c r="O967" s="111" t="s">
        <v>1349</v>
      </c>
      <c r="P967" s="96"/>
      <c r="Q967" s="111" t="s">
        <v>1350</v>
      </c>
      <c r="R967" s="111" t="s">
        <v>1353</v>
      </c>
      <c r="S967" s="97" t="s">
        <v>1354</v>
      </c>
      <c r="T967" s="102" t="s">
        <v>51</v>
      </c>
      <c r="U967" s="102" t="s">
        <v>45</v>
      </c>
      <c r="V967" s="102" t="s">
        <v>52</v>
      </c>
      <c r="W967" s="94">
        <v>210</v>
      </c>
      <c r="X967" s="98">
        <v>100</v>
      </c>
      <c r="Y967" s="94">
        <v>6750</v>
      </c>
      <c r="Z967" s="94">
        <f>W967*Y967</f>
        <v>1417500</v>
      </c>
      <c r="AA967" s="89">
        <v>6</v>
      </c>
      <c r="AB967" s="89">
        <v>6</v>
      </c>
      <c r="AC967" s="94">
        <f>(Z967*(100-AB967))/100</f>
        <v>1332450</v>
      </c>
      <c r="AD967" s="94">
        <f>IF(AND(AC967="",M967=""),0,IF((AC967=""),M967, IF( (M967=""),AC967,AC967+M967)))</f>
        <v>1433850</v>
      </c>
      <c r="AE967" s="94">
        <f>IF( (X967=""),AD967*1,( M967+(SUM(AC967:AC967)) )*(X967/100) )</f>
        <v>1433850</v>
      </c>
      <c r="AF967" s="94">
        <v>50000000</v>
      </c>
      <c r="AG967" s="94">
        <f>IF((AF967-AE967) &gt; 1,0,IF((AF967-AE967)&lt;0,AE967-AF967,AF967-AE967))</f>
        <v>0</v>
      </c>
      <c r="AH967" s="94">
        <v>0.02</v>
      </c>
    </row>
    <row r="968" spans="1:34" s="73" customFormat="1" x14ac:dyDescent="0.55000000000000004">
      <c r="A968" s="108"/>
      <c r="B968" s="109"/>
      <c r="C968" s="102"/>
      <c r="D968" s="90"/>
      <c r="E968" s="102"/>
      <c r="F968" s="102"/>
      <c r="G968" s="102"/>
      <c r="H968" s="102"/>
      <c r="I968" s="98"/>
      <c r="J968" s="102"/>
      <c r="K968" s="94"/>
      <c r="L968" s="94" t="s">
        <v>63</v>
      </c>
      <c r="M968" s="94">
        <f>SUM(M967:M967)</f>
        <v>101400</v>
      </c>
      <c r="N968" s="102"/>
      <c r="O968" s="111"/>
      <c r="P968" s="96"/>
      <c r="Q968" s="111"/>
      <c r="R968" s="111"/>
      <c r="S968" s="97"/>
      <c r="T968" s="102"/>
      <c r="U968" s="102"/>
      <c r="V968" s="102"/>
      <c r="W968" s="94"/>
      <c r="X968" s="98"/>
      <c r="Y968" s="94"/>
      <c r="Z968" s="94"/>
      <c r="AA968" s="89"/>
      <c r="AB968" s="89"/>
      <c r="AC968" s="94"/>
      <c r="AD968" s="94">
        <f>SUM(AD967:AD967)</f>
        <v>1433850</v>
      </c>
      <c r="AE968" s="94">
        <f>SUM(AE967:AE967)</f>
        <v>1433850</v>
      </c>
      <c r="AF968" s="94"/>
      <c r="AG968" s="94">
        <f>SUM(AG967:AG967)</f>
        <v>0</v>
      </c>
      <c r="AH968" s="94"/>
    </row>
    <row r="969" spans="1:34" s="73" customFormat="1" x14ac:dyDescent="0.55000000000000004">
      <c r="A969" s="108" t="s">
        <v>1357</v>
      </c>
      <c r="B969" s="109">
        <v>473</v>
      </c>
      <c r="C969" s="102">
        <v>9564</v>
      </c>
      <c r="D969" s="90" t="s">
        <v>1358</v>
      </c>
      <c r="E969" s="102" t="s">
        <v>37</v>
      </c>
      <c r="F969" s="102"/>
      <c r="G969" s="102">
        <v>0</v>
      </c>
      <c r="H969" s="102">
        <v>1</v>
      </c>
      <c r="I969" s="98">
        <v>13</v>
      </c>
      <c r="J969" s="102" t="s">
        <v>35</v>
      </c>
      <c r="K969" s="94">
        <f>((G969*400)+(H969*100))+I969</f>
        <v>113</v>
      </c>
      <c r="L969" s="94">
        <v>255</v>
      </c>
      <c r="M969" s="94">
        <f>K969*L969</f>
        <v>28815</v>
      </c>
      <c r="N969" s="102">
        <v>1</v>
      </c>
      <c r="O969" s="111" t="s">
        <v>1355</v>
      </c>
      <c r="P969" s="96">
        <v>8570885001045</v>
      </c>
      <c r="Q969" s="111" t="s">
        <v>1356</v>
      </c>
      <c r="R969" s="111" t="s">
        <v>1359</v>
      </c>
      <c r="S969" s="97"/>
      <c r="T969" s="102" t="s">
        <v>51</v>
      </c>
      <c r="U969" s="102" t="s">
        <v>45</v>
      </c>
      <c r="V969" s="102" t="s">
        <v>52</v>
      </c>
      <c r="W969" s="94">
        <v>240.34</v>
      </c>
      <c r="X969" s="98">
        <v>86.99</v>
      </c>
      <c r="Y969" s="94">
        <v>6750</v>
      </c>
      <c r="Z969" s="94">
        <f>W969*Y969</f>
        <v>1622295</v>
      </c>
      <c r="AA969" s="89">
        <v>14</v>
      </c>
      <c r="AB969" s="89">
        <v>18</v>
      </c>
      <c r="AC969" s="94">
        <f>(Z969*(100-AB969))/100</f>
        <v>1330281.8999999999</v>
      </c>
      <c r="AD969" s="94">
        <f>IF(AND(AC969="",M969=""),0,IF((AC969=""),M969, IF( (M969=""),AC969,AC969+M969)))</f>
        <v>1359096.9</v>
      </c>
      <c r="AE969" s="94">
        <f>IF( (X969=""),AD969*1,( M969+(SUM(AC969:AC969)) )*(X969/100) )</f>
        <v>1182278.3933099997</v>
      </c>
      <c r="AF969" s="94">
        <v>10000000</v>
      </c>
      <c r="AG969" s="94">
        <v>28815</v>
      </c>
      <c r="AH969" s="94">
        <v>0.02</v>
      </c>
    </row>
    <row r="970" spans="1:34" s="73" customFormat="1" x14ac:dyDescent="0.55000000000000004">
      <c r="A970" s="108"/>
      <c r="B970" s="109"/>
      <c r="C970" s="102"/>
      <c r="D970" s="90"/>
      <c r="E970" s="102"/>
      <c r="F970" s="102"/>
      <c r="G970" s="102"/>
      <c r="H970" s="102"/>
      <c r="I970" s="98"/>
      <c r="J970" s="102"/>
      <c r="K970" s="94"/>
      <c r="L970" s="94"/>
      <c r="M970" s="94"/>
      <c r="N970" s="102">
        <v>2</v>
      </c>
      <c r="O970" s="111" t="s">
        <v>1355</v>
      </c>
      <c r="P970" s="96">
        <v>8570885001045</v>
      </c>
      <c r="Q970" s="111" t="s">
        <v>1356</v>
      </c>
      <c r="R970" s="111" t="s">
        <v>1359</v>
      </c>
      <c r="S970" s="97"/>
      <c r="T970" s="102" t="s">
        <v>55</v>
      </c>
      <c r="U970" s="102" t="s">
        <v>45</v>
      </c>
      <c r="V970" s="102" t="s">
        <v>52</v>
      </c>
      <c r="W970" s="94">
        <v>35.96</v>
      </c>
      <c r="X970" s="98">
        <v>13.01</v>
      </c>
      <c r="Y970" s="94">
        <v>0</v>
      </c>
      <c r="Z970" s="94">
        <f>W970*Y970</f>
        <v>0</v>
      </c>
      <c r="AA970" s="89">
        <v>14</v>
      </c>
      <c r="AB970" s="89">
        <v>18</v>
      </c>
      <c r="AC970" s="94">
        <f>(Z970*(100-AB970))/100</f>
        <v>0</v>
      </c>
      <c r="AD970" s="94">
        <f>IF(AND(AC970="",M969=""),0,IF((AC970=""),M969, IF( (M969=""),AC970,AC970+M969)))</f>
        <v>28815</v>
      </c>
      <c r="AE970" s="94">
        <f>IF( (X970=""),AD970*1,( M969+(SUM(AC970:AC970)) )*(X970/100) )</f>
        <v>3748.8314999999998</v>
      </c>
      <c r="AF970" s="94">
        <v>10000000</v>
      </c>
      <c r="AG970" s="94">
        <f>IF((AF970-AE970) &gt; 1,0,IF((AF970-AE970)&lt;0,AE970-AF970,AF970-AE970))</f>
        <v>0</v>
      </c>
      <c r="AH970" s="94">
        <v>0.02</v>
      </c>
    </row>
    <row r="971" spans="1:34" s="73" customFormat="1" x14ac:dyDescent="0.55000000000000004">
      <c r="A971" s="108"/>
      <c r="B971" s="109">
        <v>474</v>
      </c>
      <c r="C971" s="102">
        <v>4692</v>
      </c>
      <c r="D971" s="90" t="s">
        <v>1360</v>
      </c>
      <c r="E971" s="102" t="s">
        <v>37</v>
      </c>
      <c r="F971" s="102">
        <v>4196</v>
      </c>
      <c r="G971" s="102">
        <v>4</v>
      </c>
      <c r="H971" s="102">
        <v>2</v>
      </c>
      <c r="I971" s="98">
        <v>36</v>
      </c>
      <c r="J971" s="102" t="s">
        <v>38</v>
      </c>
      <c r="K971" s="94">
        <f>((G971*400)+(H971*100))+I971</f>
        <v>1836</v>
      </c>
      <c r="L971" s="94">
        <v>225</v>
      </c>
      <c r="M971" s="94">
        <f>K971*L971</f>
        <v>413100</v>
      </c>
      <c r="N971" s="102"/>
      <c r="O971" s="111"/>
      <c r="P971" s="96"/>
      <c r="Q971" s="111"/>
      <c r="R971" s="111"/>
      <c r="S971" s="97"/>
      <c r="T971" s="102"/>
      <c r="U971" s="102"/>
      <c r="V971" s="102"/>
      <c r="W971" s="94"/>
      <c r="X971" s="98"/>
      <c r="Y971" s="94"/>
      <c r="Z971" s="94"/>
      <c r="AA971" s="89"/>
      <c r="AB971" s="89"/>
      <c r="AC971" s="94"/>
      <c r="AD971" s="94">
        <f>IF(AND(AC971="",M971=""),0,IF((AC971=""),M971,IF((M971=""),AC971,AC971+M971)))</f>
        <v>413100</v>
      </c>
      <c r="AE971" s="94">
        <f>IF( (X971=""),AD971*1,AD971*(X971/100) )</f>
        <v>413100</v>
      </c>
      <c r="AF971" s="94">
        <v>0</v>
      </c>
      <c r="AG971" s="94">
        <f>IF((AF971-AE971) &gt; 1,0,IF((AF971-AE971)&lt;0,AE971-AF971,AF971-AE971))</f>
        <v>413100</v>
      </c>
      <c r="AH971" s="94">
        <v>0.01</v>
      </c>
    </row>
    <row r="972" spans="1:34" s="73" customFormat="1" x14ac:dyDescent="0.55000000000000004">
      <c r="A972" s="108"/>
      <c r="B972" s="109">
        <v>475</v>
      </c>
      <c r="C972" s="102">
        <v>9561</v>
      </c>
      <c r="D972" s="90" t="s">
        <v>1361</v>
      </c>
      <c r="E972" s="102" t="s">
        <v>34</v>
      </c>
      <c r="F972" s="102">
        <v>15653</v>
      </c>
      <c r="G972" s="102">
        <v>12</v>
      </c>
      <c r="H972" s="102">
        <v>3</v>
      </c>
      <c r="I972" s="98">
        <v>34</v>
      </c>
      <c r="J972" s="102" t="s">
        <v>38</v>
      </c>
      <c r="K972" s="94">
        <f>((G972*400)+(H972*100))+I972</f>
        <v>5134</v>
      </c>
      <c r="L972" s="94">
        <v>325</v>
      </c>
      <c r="M972" s="94">
        <f>K972*L972</f>
        <v>1668550</v>
      </c>
      <c r="N972" s="102"/>
      <c r="O972" s="111"/>
      <c r="P972" s="96"/>
      <c r="Q972" s="111"/>
      <c r="R972" s="111"/>
      <c r="S972" s="97"/>
      <c r="T972" s="102"/>
      <c r="U972" s="102"/>
      <c r="V972" s="102"/>
      <c r="W972" s="94"/>
      <c r="X972" s="98"/>
      <c r="Y972" s="94"/>
      <c r="Z972" s="94"/>
      <c r="AA972" s="89"/>
      <c r="AB972" s="89"/>
      <c r="AC972" s="94"/>
      <c r="AD972" s="94">
        <f>IF(AND(AC972="",M972=""),0,IF((AC972=""),M972,IF((M972=""),AC972,AC972+M972)))</f>
        <v>1668550</v>
      </c>
      <c r="AE972" s="94">
        <f>IF( (X972=""),AD972*1,AD972*(X972/100) )</f>
        <v>1668550</v>
      </c>
      <c r="AF972" s="94">
        <v>50000000</v>
      </c>
      <c r="AG972" s="94">
        <f>IF((AF972-AE972) &gt; 1,0,IF((AF972-AE972)&lt;0,AE972-AF972,AF972-AE972))</f>
        <v>0</v>
      </c>
      <c r="AH972" s="94">
        <v>0.01</v>
      </c>
    </row>
    <row r="973" spans="1:34" s="73" customFormat="1" x14ac:dyDescent="0.55000000000000004">
      <c r="A973" s="108"/>
      <c r="B973" s="109">
        <v>476</v>
      </c>
      <c r="C973" s="102">
        <v>9560</v>
      </c>
      <c r="D973" s="90" t="s">
        <v>1362</v>
      </c>
      <c r="E973" s="102" t="s">
        <v>34</v>
      </c>
      <c r="F973" s="102">
        <v>18544</v>
      </c>
      <c r="G973" s="102">
        <v>4</v>
      </c>
      <c r="H973" s="102">
        <v>1</v>
      </c>
      <c r="I973" s="98">
        <v>0</v>
      </c>
      <c r="J973" s="102" t="s">
        <v>38</v>
      </c>
      <c r="K973" s="94">
        <f>((G973*400)+(H973*100))+I973</f>
        <v>1700</v>
      </c>
      <c r="L973" s="94">
        <v>225</v>
      </c>
      <c r="M973" s="94">
        <f>K973*L973</f>
        <v>382500</v>
      </c>
      <c r="N973" s="102"/>
      <c r="O973" s="111"/>
      <c r="P973" s="96"/>
      <c r="Q973" s="111"/>
      <c r="R973" s="111"/>
      <c r="S973" s="97"/>
      <c r="T973" s="102"/>
      <c r="U973" s="102"/>
      <c r="V973" s="102"/>
      <c r="W973" s="94"/>
      <c r="X973" s="98"/>
      <c r="Y973" s="94"/>
      <c r="Z973" s="94"/>
      <c r="AA973" s="89"/>
      <c r="AB973" s="89"/>
      <c r="AC973" s="94"/>
      <c r="AD973" s="94">
        <f>IF(AND(AC973="",M973=""),0,IF((AC973=""),M973,IF((M973=""),AC973,AC973+M973)))</f>
        <v>382500</v>
      </c>
      <c r="AE973" s="94">
        <f>IF( (X973=""),AD973*1,AD973*(X973/100) )</f>
        <v>382500</v>
      </c>
      <c r="AF973" s="94">
        <v>50000000</v>
      </c>
      <c r="AG973" s="94">
        <f>IF((AF973-AE973) &gt; 1,0,IF((AF973-AE973)&lt;0,AE973-AF973,AF973-AE973))</f>
        <v>0</v>
      </c>
      <c r="AH973" s="94">
        <v>0.01</v>
      </c>
    </row>
    <row r="974" spans="1:34" s="73" customFormat="1" x14ac:dyDescent="0.55000000000000004">
      <c r="A974" s="108"/>
      <c r="B974" s="109"/>
      <c r="C974" s="102"/>
      <c r="D974" s="90"/>
      <c r="E974" s="102"/>
      <c r="F974" s="102"/>
      <c r="G974" s="102"/>
      <c r="H974" s="102"/>
      <c r="I974" s="98"/>
      <c r="J974" s="102"/>
      <c r="K974" s="94"/>
      <c r="L974" s="94" t="s">
        <v>63</v>
      </c>
      <c r="M974" s="94">
        <f>SUM(M969:M973)</f>
        <v>2492965</v>
      </c>
      <c r="N974" s="102"/>
      <c r="O974" s="111"/>
      <c r="P974" s="96"/>
      <c r="Q974" s="111"/>
      <c r="R974" s="111"/>
      <c r="S974" s="97"/>
      <c r="T974" s="102"/>
      <c r="U974" s="102"/>
      <c r="V974" s="102"/>
      <c r="W974" s="94"/>
      <c r="X974" s="98"/>
      <c r="Y974" s="94"/>
      <c r="Z974" s="94"/>
      <c r="AA974" s="89"/>
      <c r="AB974" s="89"/>
      <c r="AC974" s="94"/>
      <c r="AD974" s="94">
        <f>SUM(AD969:AD973)</f>
        <v>3852061.9</v>
      </c>
      <c r="AE974" s="94">
        <f>SUM(AE969:AE973)</f>
        <v>3650177.2248099996</v>
      </c>
      <c r="AF974" s="94"/>
      <c r="AG974" s="94">
        <f>SUM(AG969:AG973)</f>
        <v>441915</v>
      </c>
      <c r="AH974" s="94"/>
    </row>
    <row r="975" spans="1:34" s="73" customFormat="1" x14ac:dyDescent="0.55000000000000004">
      <c r="A975" s="108" t="s">
        <v>1365</v>
      </c>
      <c r="B975" s="109">
        <v>477</v>
      </c>
      <c r="C975" s="102">
        <v>6852</v>
      </c>
      <c r="D975" s="90" t="s">
        <v>1366</v>
      </c>
      <c r="E975" s="102" t="s">
        <v>34</v>
      </c>
      <c r="F975" s="102">
        <v>23541</v>
      </c>
      <c r="G975" s="102">
        <v>0</v>
      </c>
      <c r="H975" s="102">
        <v>1</v>
      </c>
      <c r="I975" s="98">
        <v>39</v>
      </c>
      <c r="J975" s="102" t="s">
        <v>35</v>
      </c>
      <c r="K975" s="94">
        <f>((G975*400)+(H975*100))+I975</f>
        <v>139</v>
      </c>
      <c r="L975" s="94">
        <v>850</v>
      </c>
      <c r="M975" s="94">
        <f>K975*L975</f>
        <v>118150</v>
      </c>
      <c r="N975" s="102">
        <v>1</v>
      </c>
      <c r="O975" s="111" t="s">
        <v>1363</v>
      </c>
      <c r="P975" s="96"/>
      <c r="Q975" s="111" t="s">
        <v>1364</v>
      </c>
      <c r="R975" s="111" t="s">
        <v>1367</v>
      </c>
      <c r="S975" s="97" t="s">
        <v>1368</v>
      </c>
      <c r="T975" s="102" t="s">
        <v>51</v>
      </c>
      <c r="U975" s="102" t="s">
        <v>45</v>
      </c>
      <c r="V975" s="102" t="s">
        <v>52</v>
      </c>
      <c r="W975" s="94">
        <v>275.39999999999998</v>
      </c>
      <c r="X975" s="98">
        <v>91.74</v>
      </c>
      <c r="Y975" s="94">
        <v>6750</v>
      </c>
      <c r="Z975" s="94">
        <f>W975*Y975</f>
        <v>1858949.9999999998</v>
      </c>
      <c r="AA975" s="89">
        <v>6</v>
      </c>
      <c r="AB975" s="89">
        <v>6</v>
      </c>
      <c r="AC975" s="94">
        <f>(Z975*(100-AB975))/100</f>
        <v>1747412.9999999998</v>
      </c>
      <c r="AD975" s="94">
        <f>IF(AND(AC975="",M975=""),0,IF((AC975=""),M975, IF( (M975=""),AC975,AC975+M975)))</f>
        <v>1865562.9999999998</v>
      </c>
      <c r="AE975" s="94">
        <f>IF( (X975=""),AD975*1,( M975+(SUM(AC975:AC975)) )*(X975/100) )</f>
        <v>1711467.4961999997</v>
      </c>
      <c r="AF975" s="94">
        <v>50000000</v>
      </c>
      <c r="AG975" s="94">
        <f>IF((AF975-AE975) &gt; 1,0,IF((AF975-AE975)&lt;0,AE975-AF975,AF975-AE975))</f>
        <v>0</v>
      </c>
      <c r="AH975" s="94">
        <v>0.02</v>
      </c>
    </row>
    <row r="976" spans="1:34" s="73" customFormat="1" x14ac:dyDescent="0.55000000000000004">
      <c r="A976" s="108"/>
      <c r="B976" s="109"/>
      <c r="C976" s="102"/>
      <c r="D976" s="90"/>
      <c r="E976" s="102"/>
      <c r="F976" s="102"/>
      <c r="G976" s="102"/>
      <c r="H976" s="102"/>
      <c r="I976" s="98"/>
      <c r="J976" s="102"/>
      <c r="K976" s="94"/>
      <c r="L976" s="94"/>
      <c r="M976" s="94"/>
      <c r="N976" s="102">
        <v>2</v>
      </c>
      <c r="O976" s="111" t="s">
        <v>1363</v>
      </c>
      <c r="P976" s="96"/>
      <c r="Q976" s="111" t="s">
        <v>1364</v>
      </c>
      <c r="R976" s="111" t="s">
        <v>1367</v>
      </c>
      <c r="S976" s="97" t="s">
        <v>1369</v>
      </c>
      <c r="T976" s="102" t="s">
        <v>343</v>
      </c>
      <c r="U976" s="102" t="s">
        <v>45</v>
      </c>
      <c r="V976" s="102" t="s">
        <v>52</v>
      </c>
      <c r="W976" s="94">
        <v>24.8</v>
      </c>
      <c r="X976" s="98">
        <v>8.26</v>
      </c>
      <c r="Y976" s="94">
        <v>6750</v>
      </c>
      <c r="Z976" s="94">
        <f>W976*Y976</f>
        <v>167400</v>
      </c>
      <c r="AA976" s="89">
        <v>6</v>
      </c>
      <c r="AB976" s="89">
        <v>6</v>
      </c>
      <c r="AC976" s="94">
        <f>(Z976*(100-AB976))/100</f>
        <v>157356</v>
      </c>
      <c r="AD976" s="94">
        <f>IF(AND(AC976="",M975=""),0,IF((AC976=""),M975, IF( (M975=""),AC976,AC976+M975)))</f>
        <v>275506</v>
      </c>
      <c r="AE976" s="94">
        <f>IF( (X976=""),AD976*1,( M975+(SUM(AC976:AC976)) )*(X976/100) )</f>
        <v>22756.795599999998</v>
      </c>
      <c r="AF976" s="94">
        <v>50000000</v>
      </c>
      <c r="AG976" s="94">
        <f>IF((AF976-AE976) &gt; 1,0,IF((AF976-AE976)&lt;0,AE976-AF976,AF976-AE976))</f>
        <v>0</v>
      </c>
      <c r="AH976" s="94">
        <v>0.02</v>
      </c>
    </row>
    <row r="977" spans="1:34" s="73" customFormat="1" x14ac:dyDescent="0.55000000000000004">
      <c r="A977" s="108"/>
      <c r="B977" s="109"/>
      <c r="C977" s="102"/>
      <c r="D977" s="90"/>
      <c r="E977" s="102"/>
      <c r="F977" s="102"/>
      <c r="G977" s="102"/>
      <c r="H977" s="102"/>
      <c r="I977" s="98"/>
      <c r="J977" s="102"/>
      <c r="K977" s="94"/>
      <c r="L977" s="94" t="s">
        <v>63</v>
      </c>
      <c r="M977" s="94">
        <f>SUM(M975:M976)</f>
        <v>118150</v>
      </c>
      <c r="N977" s="102"/>
      <c r="O977" s="111"/>
      <c r="P977" s="96"/>
      <c r="Q977" s="111"/>
      <c r="R977" s="111"/>
      <c r="S977" s="97"/>
      <c r="T977" s="102"/>
      <c r="U977" s="102"/>
      <c r="V977" s="102"/>
      <c r="W977" s="94"/>
      <c r="X977" s="98"/>
      <c r="Y977" s="94"/>
      <c r="Z977" s="94"/>
      <c r="AA977" s="89"/>
      <c r="AB977" s="89"/>
      <c r="AC977" s="94"/>
      <c r="AD977" s="94">
        <f>SUM(AD975:AD976)</f>
        <v>2141069</v>
      </c>
      <c r="AE977" s="94">
        <f>SUM(AE975:AE976)</f>
        <v>1734224.2917999998</v>
      </c>
      <c r="AF977" s="94"/>
      <c r="AG977" s="94">
        <f>SUM(AG975:AG976)</f>
        <v>0</v>
      </c>
      <c r="AH977" s="94"/>
    </row>
    <row r="978" spans="1:34" s="99" customFormat="1" x14ac:dyDescent="0.55000000000000004">
      <c r="A978" s="107" t="s">
        <v>1058</v>
      </c>
      <c r="B978" s="102">
        <v>478</v>
      </c>
      <c r="C978" s="102">
        <v>10566</v>
      </c>
      <c r="D978" s="90" t="s">
        <v>15303</v>
      </c>
      <c r="E978" s="102" t="s">
        <v>12018</v>
      </c>
      <c r="F978" s="102"/>
      <c r="G978" s="102">
        <v>0</v>
      </c>
      <c r="H978" s="102">
        <v>1</v>
      </c>
      <c r="I978" s="98">
        <v>95</v>
      </c>
      <c r="J978" s="102" t="s">
        <v>62</v>
      </c>
      <c r="K978" s="94">
        <f>((G978*400)+(H978*100))+I978</f>
        <v>195</v>
      </c>
      <c r="L978" s="94">
        <v>400</v>
      </c>
      <c r="M978" s="94">
        <f>K978*L978</f>
        <v>78000</v>
      </c>
      <c r="N978" s="102">
        <v>1</v>
      </c>
      <c r="O978" s="111" t="s">
        <v>1370</v>
      </c>
      <c r="P978" s="96">
        <v>8570573002335</v>
      </c>
      <c r="Q978" s="111" t="s">
        <v>1371</v>
      </c>
      <c r="R978" s="111" t="s">
        <v>1373</v>
      </c>
      <c r="S978" s="97"/>
      <c r="T978" s="102" t="s">
        <v>73</v>
      </c>
      <c r="U978" s="102" t="s">
        <v>45</v>
      </c>
      <c r="V978" s="102" t="s">
        <v>10204</v>
      </c>
      <c r="W978" s="94">
        <v>160</v>
      </c>
      <c r="X978" s="98">
        <v>48.02</v>
      </c>
      <c r="Y978" s="94">
        <v>6600</v>
      </c>
      <c r="Z978" s="94">
        <f t="shared" ref="Z978:Z984" si="111">W978*Y978</f>
        <v>1056000</v>
      </c>
      <c r="AA978" s="176">
        <v>17</v>
      </c>
      <c r="AB978" s="176">
        <v>24</v>
      </c>
      <c r="AC978" s="94">
        <f t="shared" ref="AC978:AC984" si="112">(Z978*(100-AB978))/100</f>
        <v>802560</v>
      </c>
      <c r="AD978" s="94">
        <f>IF(AND(AC978="",M978=""),0,IF((AC978=""),M978, IF( (M978=""),AC978,SUM(AC978:AC979)+M978)))</f>
        <v>1768870.8</v>
      </c>
      <c r="AE978" s="94">
        <f t="shared" ref="AE978:AE991" si="113">IF( (X978=""),AD978*1,AD978*(X978/100) )</f>
        <v>849411.75816000008</v>
      </c>
      <c r="AF978" s="94">
        <v>0</v>
      </c>
      <c r="AG978" s="94">
        <f t="shared" ref="AG978:AG991" si="114">IF((AF978-AE978) &gt; 1,0,IF((AF978-AE978)&lt;0,AE978-AF978,AF978-AE978))</f>
        <v>849411.75816000008</v>
      </c>
      <c r="AH978" s="94">
        <v>0.02</v>
      </c>
    </row>
    <row r="979" spans="1:34" s="99" customFormat="1" x14ac:dyDescent="0.55000000000000004">
      <c r="A979" s="107"/>
      <c r="B979" s="102"/>
      <c r="C979" s="102"/>
      <c r="D979" s="90"/>
      <c r="E979" s="102"/>
      <c r="F979" s="102"/>
      <c r="G979" s="102"/>
      <c r="H979" s="102"/>
      <c r="I979" s="98"/>
      <c r="J979" s="102"/>
      <c r="K979" s="94"/>
      <c r="L979" s="94"/>
      <c r="M979" s="94"/>
      <c r="N979" s="102">
        <v>2</v>
      </c>
      <c r="O979" s="111" t="s">
        <v>1370</v>
      </c>
      <c r="P979" s="96">
        <v>8570573002335</v>
      </c>
      <c r="Q979" s="111" t="s">
        <v>1371</v>
      </c>
      <c r="R979" s="111" t="s">
        <v>1373</v>
      </c>
      <c r="S979" s="97"/>
      <c r="T979" s="102" t="s">
        <v>51</v>
      </c>
      <c r="U979" s="102" t="s">
        <v>45</v>
      </c>
      <c r="V979" s="102" t="s">
        <v>2009</v>
      </c>
      <c r="W979" s="94">
        <v>173.16</v>
      </c>
      <c r="X979" s="98">
        <v>51.98</v>
      </c>
      <c r="Y979" s="94">
        <v>6750</v>
      </c>
      <c r="Z979" s="94">
        <f t="shared" si="111"/>
        <v>1168830</v>
      </c>
      <c r="AA979" s="176">
        <v>17</v>
      </c>
      <c r="AB979" s="176">
        <v>24</v>
      </c>
      <c r="AC979" s="94">
        <f t="shared" si="112"/>
        <v>888310.8</v>
      </c>
      <c r="AD979" s="94">
        <f>IF(AND(AC979="",M978=""),0,IF((AC979=""),M978, IF( (M978=""),AC979,SUM(AC978:AC979)+M978)))</f>
        <v>1768870.8</v>
      </c>
      <c r="AE979" s="94">
        <f t="shared" si="113"/>
        <v>919459.04183999985</v>
      </c>
      <c r="AF979" s="94">
        <v>0</v>
      </c>
      <c r="AG979" s="94">
        <f t="shared" si="114"/>
        <v>919459.04183999985</v>
      </c>
      <c r="AH979" s="94">
        <v>0.02</v>
      </c>
    </row>
    <row r="980" spans="1:34" s="99" customFormat="1" x14ac:dyDescent="0.55000000000000004">
      <c r="A980" s="107"/>
      <c r="B980" s="102">
        <v>479</v>
      </c>
      <c r="C980" s="102">
        <v>10567</v>
      </c>
      <c r="D980" s="90" t="s">
        <v>15304</v>
      </c>
      <c r="E980" s="102" t="s">
        <v>12018</v>
      </c>
      <c r="F980" s="102"/>
      <c r="G980" s="102">
        <v>0</v>
      </c>
      <c r="H980" s="102">
        <v>0</v>
      </c>
      <c r="I980" s="98">
        <v>82.1</v>
      </c>
      <c r="J980" s="102" t="s">
        <v>62</v>
      </c>
      <c r="K980" s="94">
        <f>((G980*400)+(H980*100))+I980</f>
        <v>82.1</v>
      </c>
      <c r="L980" s="94">
        <v>400</v>
      </c>
      <c r="M980" s="94">
        <f>K980*L980</f>
        <v>32840</v>
      </c>
      <c r="N980" s="102">
        <v>1</v>
      </c>
      <c r="O980" s="111" t="s">
        <v>1370</v>
      </c>
      <c r="P980" s="96">
        <v>8570573002335</v>
      </c>
      <c r="Q980" s="111" t="s">
        <v>1371</v>
      </c>
      <c r="R980" s="111" t="s">
        <v>1373</v>
      </c>
      <c r="S980" s="97"/>
      <c r="T980" s="102" t="s">
        <v>51</v>
      </c>
      <c r="U980" s="102" t="s">
        <v>45</v>
      </c>
      <c r="V980" s="102" t="s">
        <v>46</v>
      </c>
      <c r="W980" s="94">
        <v>52.25</v>
      </c>
      <c r="X980" s="98">
        <v>100</v>
      </c>
      <c r="Y980" s="94">
        <v>6750</v>
      </c>
      <c r="Z980" s="94">
        <f t="shared" si="111"/>
        <v>352687.5</v>
      </c>
      <c r="AA980" s="176">
        <v>17</v>
      </c>
      <c r="AB980" s="176">
        <v>24</v>
      </c>
      <c r="AC980" s="94">
        <f t="shared" si="112"/>
        <v>268042.5</v>
      </c>
      <c r="AD980" s="94">
        <f>IF(AND(AC980="",M980=""),0,IF((AC980=""),M980, IF( (M980=""),AC980,AC980+M980)))</f>
        <v>300882.5</v>
      </c>
      <c r="AE980" s="94">
        <f t="shared" si="113"/>
        <v>300882.5</v>
      </c>
      <c r="AF980" s="94">
        <v>0</v>
      </c>
      <c r="AG980" s="94">
        <f t="shared" si="114"/>
        <v>300882.5</v>
      </c>
      <c r="AH980" s="94">
        <v>0.02</v>
      </c>
    </row>
    <row r="981" spans="1:34" s="99" customFormat="1" x14ac:dyDescent="0.55000000000000004">
      <c r="A981" s="107"/>
      <c r="B981" s="102">
        <v>480</v>
      </c>
      <c r="C981" s="102">
        <v>5572</v>
      </c>
      <c r="D981" s="90" t="s">
        <v>1372</v>
      </c>
      <c r="E981" s="102" t="s">
        <v>34</v>
      </c>
      <c r="F981" s="102">
        <v>2318</v>
      </c>
      <c r="G981" s="102">
        <v>0</v>
      </c>
      <c r="H981" s="102">
        <v>1</v>
      </c>
      <c r="I981" s="98">
        <v>11</v>
      </c>
      <c r="J981" s="102" t="s">
        <v>35</v>
      </c>
      <c r="K981" s="94">
        <f>((G981*400)+(H981*100))+I981</f>
        <v>111</v>
      </c>
      <c r="L981" s="94">
        <v>2425</v>
      </c>
      <c r="M981" s="94">
        <f>K981*L981</f>
        <v>269175</v>
      </c>
      <c r="N981" s="102">
        <v>1</v>
      </c>
      <c r="O981" s="111" t="s">
        <v>1370</v>
      </c>
      <c r="P981" s="96">
        <v>8570573002335</v>
      </c>
      <c r="Q981" s="111" t="s">
        <v>1371</v>
      </c>
      <c r="R981" s="111" t="s">
        <v>1373</v>
      </c>
      <c r="S981" s="97" t="s">
        <v>1374</v>
      </c>
      <c r="T981" s="102" t="s">
        <v>51</v>
      </c>
      <c r="U981" s="102" t="s">
        <v>45</v>
      </c>
      <c r="V981" s="102" t="s">
        <v>52</v>
      </c>
      <c r="W981" s="94">
        <v>217.5</v>
      </c>
      <c r="X981" s="98">
        <v>71.19</v>
      </c>
      <c r="Y981" s="94">
        <v>6750</v>
      </c>
      <c r="Z981" s="94">
        <f t="shared" si="111"/>
        <v>1468125</v>
      </c>
      <c r="AA981" s="89">
        <v>32</v>
      </c>
      <c r="AB981" s="89">
        <v>54</v>
      </c>
      <c r="AC981" s="94">
        <f t="shared" si="112"/>
        <v>675337.5</v>
      </c>
      <c r="AD981" s="94">
        <f>IF(AND(AC981="",M981=""),0,IF((AC981=""),M981, IF( (M981=""),AC981,SUM(AC981:AC984)+M981)))</f>
        <v>1320957.8999999999</v>
      </c>
      <c r="AE981" s="94">
        <f t="shared" si="113"/>
        <v>940389.92900999985</v>
      </c>
      <c r="AF981" s="94">
        <v>50000000</v>
      </c>
      <c r="AG981" s="94">
        <f t="shared" si="114"/>
        <v>0</v>
      </c>
      <c r="AH981" s="94">
        <v>0.02</v>
      </c>
    </row>
    <row r="982" spans="1:34" s="99" customFormat="1" x14ac:dyDescent="0.55000000000000004">
      <c r="A982" s="107"/>
      <c r="B982" s="102"/>
      <c r="C982" s="102"/>
      <c r="D982" s="90"/>
      <c r="E982" s="102"/>
      <c r="F982" s="102"/>
      <c r="G982" s="102"/>
      <c r="H982" s="102"/>
      <c r="I982" s="98"/>
      <c r="J982" s="102"/>
      <c r="K982" s="94"/>
      <c r="L982" s="94"/>
      <c r="M982" s="94"/>
      <c r="N982" s="102">
        <v>2</v>
      </c>
      <c r="O982" s="111" t="s">
        <v>1370</v>
      </c>
      <c r="P982" s="96">
        <v>8570573002335</v>
      </c>
      <c r="Q982" s="111" t="s">
        <v>1371</v>
      </c>
      <c r="R982" s="111" t="s">
        <v>1373</v>
      </c>
      <c r="S982" s="97" t="s">
        <v>1375</v>
      </c>
      <c r="T982" s="102" t="s">
        <v>95</v>
      </c>
      <c r="U982" s="102" t="s">
        <v>45</v>
      </c>
      <c r="V982" s="102" t="s">
        <v>52</v>
      </c>
      <c r="W982" s="94">
        <v>54</v>
      </c>
      <c r="X982" s="98">
        <v>17.68</v>
      </c>
      <c r="Y982" s="94">
        <v>5500</v>
      </c>
      <c r="Z982" s="94">
        <f t="shared" si="111"/>
        <v>297000</v>
      </c>
      <c r="AA982" s="89">
        <v>7</v>
      </c>
      <c r="AB982" s="89">
        <v>7</v>
      </c>
      <c r="AC982" s="94">
        <f t="shared" si="112"/>
        <v>276210</v>
      </c>
      <c r="AD982" s="94">
        <f>IF(AND(AC982="",M981=""),0,IF((AC982=""),M981, IF( (M981=""),AC982,SUM(AC981:AC984)+M981)))</f>
        <v>1320957.8999999999</v>
      </c>
      <c r="AE982" s="94">
        <f t="shared" si="113"/>
        <v>233545.35671999995</v>
      </c>
      <c r="AF982" s="94">
        <v>50000000</v>
      </c>
      <c r="AG982" s="94">
        <f t="shared" si="114"/>
        <v>0</v>
      </c>
      <c r="AH982" s="94">
        <v>0.02</v>
      </c>
    </row>
    <row r="983" spans="1:34" s="99" customFormat="1" x14ac:dyDescent="0.55000000000000004">
      <c r="A983" s="107"/>
      <c r="B983" s="102"/>
      <c r="C983" s="102"/>
      <c r="D983" s="90"/>
      <c r="E983" s="102"/>
      <c r="F983" s="102"/>
      <c r="G983" s="102"/>
      <c r="H983" s="102"/>
      <c r="I983" s="98"/>
      <c r="J983" s="102"/>
      <c r="K983" s="94"/>
      <c r="L983" s="94"/>
      <c r="M983" s="94"/>
      <c r="N983" s="102">
        <v>3</v>
      </c>
      <c r="O983" s="111" t="s">
        <v>1370</v>
      </c>
      <c r="P983" s="96">
        <v>8570573002335</v>
      </c>
      <c r="Q983" s="111" t="s">
        <v>1371</v>
      </c>
      <c r="R983" s="111" t="s">
        <v>1373</v>
      </c>
      <c r="S983" s="97" t="s">
        <v>1376</v>
      </c>
      <c r="T983" s="102" t="s">
        <v>55</v>
      </c>
      <c r="U983" s="102" t="s">
        <v>45</v>
      </c>
      <c r="V983" s="102" t="s">
        <v>52</v>
      </c>
      <c r="W983" s="94">
        <v>28.8</v>
      </c>
      <c r="X983" s="98">
        <v>9.43</v>
      </c>
      <c r="Y983" s="94">
        <v>2650</v>
      </c>
      <c r="Z983" s="94">
        <f t="shared" si="111"/>
        <v>76320</v>
      </c>
      <c r="AA983" s="89">
        <v>7</v>
      </c>
      <c r="AB983" s="89">
        <v>7</v>
      </c>
      <c r="AC983" s="94">
        <f t="shared" si="112"/>
        <v>70977.600000000006</v>
      </c>
      <c r="AD983" s="94">
        <f>IF(AND(AC983="",M981=""),0,IF((AC983=""),M981, IF( (M981=""),AC983,SUM(AC981:AC984)+M981)))</f>
        <v>1320957.8999999999</v>
      </c>
      <c r="AE983" s="94">
        <f t="shared" si="113"/>
        <v>124566.32996999999</v>
      </c>
      <c r="AF983" s="94">
        <v>50000000</v>
      </c>
      <c r="AG983" s="94">
        <f t="shared" si="114"/>
        <v>0</v>
      </c>
      <c r="AH983" s="94">
        <v>0.02</v>
      </c>
    </row>
    <row r="984" spans="1:34" s="99" customFormat="1" x14ac:dyDescent="0.55000000000000004">
      <c r="A984" s="107"/>
      <c r="B984" s="102"/>
      <c r="C984" s="102"/>
      <c r="D984" s="90"/>
      <c r="E984" s="102"/>
      <c r="F984" s="102"/>
      <c r="G984" s="102"/>
      <c r="H984" s="102"/>
      <c r="I984" s="98"/>
      <c r="J984" s="102"/>
      <c r="K984" s="94"/>
      <c r="L984" s="94"/>
      <c r="M984" s="94"/>
      <c r="N984" s="102">
        <v>4</v>
      </c>
      <c r="O984" s="111" t="s">
        <v>1370</v>
      </c>
      <c r="P984" s="96">
        <v>8570573002335</v>
      </c>
      <c r="Q984" s="111" t="s">
        <v>1371</v>
      </c>
      <c r="R984" s="111" t="s">
        <v>1373</v>
      </c>
      <c r="S984" s="97" t="s">
        <v>1377</v>
      </c>
      <c r="T984" s="102" t="s">
        <v>439</v>
      </c>
      <c r="U984" s="102" t="s">
        <v>45</v>
      </c>
      <c r="V984" s="102" t="s">
        <v>52</v>
      </c>
      <c r="W984" s="94">
        <v>5.2</v>
      </c>
      <c r="X984" s="98">
        <v>1.7</v>
      </c>
      <c r="Y984" s="94">
        <v>6050</v>
      </c>
      <c r="Z984" s="94">
        <f t="shared" si="111"/>
        <v>31460</v>
      </c>
      <c r="AA984" s="89">
        <v>7</v>
      </c>
      <c r="AB984" s="89">
        <v>7</v>
      </c>
      <c r="AC984" s="94">
        <f t="shared" si="112"/>
        <v>29257.8</v>
      </c>
      <c r="AD984" s="94">
        <f>IF(AND(AC984="",M981=""),0,IF((AC984=""),M981, IF( (M981=""),AC984,SUM(AC981:AC984)+M981)))</f>
        <v>1320957.8999999999</v>
      </c>
      <c r="AE984" s="94">
        <f t="shared" si="113"/>
        <v>22456.284299999999</v>
      </c>
      <c r="AF984" s="94">
        <v>50000000</v>
      </c>
      <c r="AG984" s="94">
        <f t="shared" si="114"/>
        <v>0</v>
      </c>
      <c r="AH984" s="94">
        <v>0.02</v>
      </c>
    </row>
    <row r="985" spans="1:34" s="99" customFormat="1" x14ac:dyDescent="0.55000000000000004">
      <c r="A985" s="107" t="s">
        <v>1058</v>
      </c>
      <c r="B985" s="102">
        <v>481</v>
      </c>
      <c r="C985" s="102">
        <v>6106</v>
      </c>
      <c r="D985" s="90" t="s">
        <v>1379</v>
      </c>
      <c r="E985" s="102" t="s">
        <v>37</v>
      </c>
      <c r="F985" s="102">
        <v>8583</v>
      </c>
      <c r="G985" s="102">
        <v>1</v>
      </c>
      <c r="H985" s="102">
        <v>2</v>
      </c>
      <c r="I985" s="98">
        <v>2</v>
      </c>
      <c r="J985" s="102" t="s">
        <v>38</v>
      </c>
      <c r="K985" s="94">
        <f>((G985*400)+(H985*100))+I985</f>
        <v>602</v>
      </c>
      <c r="L985" s="94">
        <v>225</v>
      </c>
      <c r="M985" s="94">
        <f>K985*L985</f>
        <v>135450</v>
      </c>
      <c r="N985" s="102"/>
      <c r="O985" s="111"/>
      <c r="P985" s="96"/>
      <c r="Q985" s="111"/>
      <c r="R985" s="111"/>
      <c r="S985" s="97"/>
      <c r="T985" s="102"/>
      <c r="U985" s="102"/>
      <c r="V985" s="102"/>
      <c r="W985" s="94"/>
      <c r="X985" s="98"/>
      <c r="Y985" s="94"/>
      <c r="Z985" s="94"/>
      <c r="AA985" s="89"/>
      <c r="AB985" s="89"/>
      <c r="AC985" s="94"/>
      <c r="AD985" s="94">
        <f>IF(AND(AC985="",M985=""),0,IF((AC985=""),M985,IF((M985=""),AC985,AC985+M985)))</f>
        <v>135450</v>
      </c>
      <c r="AE985" s="94">
        <f t="shared" si="113"/>
        <v>135450</v>
      </c>
      <c r="AF985" s="94">
        <v>0</v>
      </c>
      <c r="AG985" s="94">
        <f t="shared" si="114"/>
        <v>135450</v>
      </c>
      <c r="AH985" s="94">
        <v>0.01</v>
      </c>
    </row>
    <row r="986" spans="1:34" s="99" customFormat="1" x14ac:dyDescent="0.55000000000000004">
      <c r="A986" s="107"/>
      <c r="B986" s="102">
        <v>482</v>
      </c>
      <c r="C986" s="102">
        <v>6108</v>
      </c>
      <c r="D986" s="90" t="s">
        <v>1380</v>
      </c>
      <c r="E986" s="102" t="s">
        <v>37</v>
      </c>
      <c r="F986" s="102">
        <v>8585</v>
      </c>
      <c r="G986" s="102">
        <v>4</v>
      </c>
      <c r="H986" s="102">
        <v>0</v>
      </c>
      <c r="I986" s="98">
        <v>10</v>
      </c>
      <c r="J986" s="102" t="s">
        <v>38</v>
      </c>
      <c r="K986" s="94">
        <f>((G986*400)+(H986*100))+I986</f>
        <v>1610</v>
      </c>
      <c r="L986" s="94">
        <v>225</v>
      </c>
      <c r="M986" s="94">
        <f>K986*L986</f>
        <v>362250</v>
      </c>
      <c r="N986" s="102"/>
      <c r="O986" s="111"/>
      <c r="P986" s="96"/>
      <c r="Q986" s="111"/>
      <c r="R986" s="111"/>
      <c r="S986" s="97"/>
      <c r="T986" s="102"/>
      <c r="U986" s="102"/>
      <c r="V986" s="102"/>
      <c r="W986" s="94"/>
      <c r="X986" s="98"/>
      <c r="Y986" s="94"/>
      <c r="Z986" s="94"/>
      <c r="AA986" s="89"/>
      <c r="AB986" s="89"/>
      <c r="AC986" s="94"/>
      <c r="AD986" s="94">
        <f>IF(AND(AC986="",M986=""),0,IF((AC986=""),M986,IF((M986=""),AC986,AC986+M986)))</f>
        <v>362250</v>
      </c>
      <c r="AE986" s="94">
        <f t="shared" si="113"/>
        <v>362250</v>
      </c>
      <c r="AF986" s="94">
        <v>0</v>
      </c>
      <c r="AG986" s="94">
        <f t="shared" si="114"/>
        <v>362250</v>
      </c>
      <c r="AH986" s="94">
        <v>0.01</v>
      </c>
    </row>
    <row r="987" spans="1:34" s="99" customFormat="1" x14ac:dyDescent="0.55000000000000004">
      <c r="A987" s="107" t="s">
        <v>1058</v>
      </c>
      <c r="B987" s="102">
        <v>483</v>
      </c>
      <c r="C987" s="102">
        <v>6001</v>
      </c>
      <c r="D987" s="90" t="s">
        <v>1382</v>
      </c>
      <c r="E987" s="102" t="s">
        <v>34</v>
      </c>
      <c r="F987" s="102">
        <v>23761</v>
      </c>
      <c r="G987" s="102">
        <v>1</v>
      </c>
      <c r="H987" s="102">
        <v>0</v>
      </c>
      <c r="I987" s="98">
        <v>92</v>
      </c>
      <c r="J987" s="102" t="s">
        <v>38</v>
      </c>
      <c r="K987" s="94">
        <f>((G987*400)+(H987*100))+I987</f>
        <v>492</v>
      </c>
      <c r="L987" s="94">
        <v>225</v>
      </c>
      <c r="M987" s="94">
        <f>K987*L987</f>
        <v>110700</v>
      </c>
      <c r="N987" s="102"/>
      <c r="O987" s="111"/>
      <c r="P987" s="96"/>
      <c r="Q987" s="111"/>
      <c r="R987" s="111"/>
      <c r="S987" s="97"/>
      <c r="T987" s="102"/>
      <c r="U987" s="102"/>
      <c r="V987" s="102"/>
      <c r="W987" s="94"/>
      <c r="X987" s="98"/>
      <c r="Y987" s="94"/>
      <c r="Z987" s="94"/>
      <c r="AA987" s="89"/>
      <c r="AB987" s="89"/>
      <c r="AC987" s="94"/>
      <c r="AD987" s="94">
        <f>IF(AND(AC987="",M987=""),0,IF((AC987=""),M987,IF((M987=""),AC987,AC987+M987)))</f>
        <v>110700</v>
      </c>
      <c r="AE987" s="94">
        <f t="shared" si="113"/>
        <v>110700</v>
      </c>
      <c r="AF987" s="94">
        <v>50000000</v>
      </c>
      <c r="AG987" s="94">
        <f t="shared" si="114"/>
        <v>0</v>
      </c>
      <c r="AH987" s="94">
        <v>0.01</v>
      </c>
    </row>
    <row r="988" spans="1:34" s="99" customFormat="1" x14ac:dyDescent="0.55000000000000004">
      <c r="A988" s="107"/>
      <c r="B988" s="102">
        <v>484</v>
      </c>
      <c r="C988" s="102">
        <v>5936</v>
      </c>
      <c r="D988" s="90" t="s">
        <v>1383</v>
      </c>
      <c r="E988" s="102" t="s">
        <v>34</v>
      </c>
      <c r="F988" s="102">
        <v>23776</v>
      </c>
      <c r="G988" s="102">
        <v>0</v>
      </c>
      <c r="H988" s="102">
        <v>1</v>
      </c>
      <c r="I988" s="98">
        <v>89</v>
      </c>
      <c r="J988" s="102" t="s">
        <v>62</v>
      </c>
      <c r="K988" s="94">
        <f>((G988*400)+(H988*100))+I988</f>
        <v>189</v>
      </c>
      <c r="L988" s="94">
        <v>1250</v>
      </c>
      <c r="M988" s="94">
        <f>K988*L988</f>
        <v>236250</v>
      </c>
      <c r="N988" s="102">
        <v>1</v>
      </c>
      <c r="O988" s="111" t="s">
        <v>1370</v>
      </c>
      <c r="P988" s="96">
        <v>8570573002335</v>
      </c>
      <c r="Q988" s="111" t="s">
        <v>1371</v>
      </c>
      <c r="R988" s="111" t="s">
        <v>1373</v>
      </c>
      <c r="S988" s="97"/>
      <c r="T988" s="102" t="s">
        <v>51</v>
      </c>
      <c r="U988" s="102" t="s">
        <v>45</v>
      </c>
      <c r="V988" s="102" t="s">
        <v>46</v>
      </c>
      <c r="W988" s="94">
        <v>102.09</v>
      </c>
      <c r="X988" s="98">
        <v>25</v>
      </c>
      <c r="Y988" s="94">
        <v>6750</v>
      </c>
      <c r="Z988" s="94">
        <f>W988*Y988</f>
        <v>689107.5</v>
      </c>
      <c r="AA988" s="89">
        <v>7</v>
      </c>
      <c r="AB988" s="89">
        <v>7</v>
      </c>
      <c r="AC988" s="94">
        <f>(Z988*(100-AB988))/100</f>
        <v>640869.97499999998</v>
      </c>
      <c r="AD988" s="94">
        <f>IF(AND(AC988="",M988=""),0,IF((AC988=""),M988, IF( (M988=""),AC988,SUM(AC988:AC992)+M988)))</f>
        <v>2799729.9</v>
      </c>
      <c r="AE988" s="94">
        <f t="shared" si="113"/>
        <v>699932.47499999998</v>
      </c>
      <c r="AF988" s="94">
        <v>0</v>
      </c>
      <c r="AG988" s="94">
        <f t="shared" si="114"/>
        <v>699932.47499999998</v>
      </c>
      <c r="AH988" s="94">
        <v>0.02</v>
      </c>
    </row>
    <row r="989" spans="1:34" s="99" customFormat="1" x14ac:dyDescent="0.55000000000000004">
      <c r="A989" s="107"/>
      <c r="B989" s="102"/>
      <c r="C989" s="102"/>
      <c r="D989" s="90"/>
      <c r="E989" s="102"/>
      <c r="F989" s="102"/>
      <c r="G989" s="102"/>
      <c r="H989" s="102"/>
      <c r="I989" s="98"/>
      <c r="J989" s="102"/>
      <c r="K989" s="94"/>
      <c r="L989" s="94"/>
      <c r="M989" s="94"/>
      <c r="N989" s="102">
        <v>2</v>
      </c>
      <c r="O989" s="111" t="s">
        <v>1370</v>
      </c>
      <c r="P989" s="96">
        <v>8570573002335</v>
      </c>
      <c r="Q989" s="111" t="s">
        <v>1371</v>
      </c>
      <c r="R989" s="111" t="s">
        <v>1373</v>
      </c>
      <c r="S989" s="97"/>
      <c r="T989" s="102" t="s">
        <v>51</v>
      </c>
      <c r="U989" s="102" t="s">
        <v>45</v>
      </c>
      <c r="V989" s="102" t="s">
        <v>46</v>
      </c>
      <c r="W989" s="94">
        <v>102.09</v>
      </c>
      <c r="X989" s="98">
        <v>25</v>
      </c>
      <c r="Y989" s="94">
        <v>6750</v>
      </c>
      <c r="Z989" s="94">
        <f>W989*Y989</f>
        <v>689107.5</v>
      </c>
      <c r="AA989" s="89">
        <v>7</v>
      </c>
      <c r="AB989" s="89">
        <v>7</v>
      </c>
      <c r="AC989" s="94">
        <f>(Z989*(100-AB989))/100</f>
        <v>640869.97499999998</v>
      </c>
      <c r="AD989" s="94">
        <f>IF(AND(AC989="",M988=""),0,IF((AC989=""),M988, IF( (M988=""),AC989,SUM(AC988:AC992)+M988)))</f>
        <v>2799729.9</v>
      </c>
      <c r="AE989" s="94">
        <f t="shared" si="113"/>
        <v>699932.47499999998</v>
      </c>
      <c r="AF989" s="94">
        <v>0</v>
      </c>
      <c r="AG989" s="94">
        <f t="shared" si="114"/>
        <v>699932.47499999998</v>
      </c>
      <c r="AH989" s="94">
        <v>0.02</v>
      </c>
    </row>
    <row r="990" spans="1:34" s="99" customFormat="1" x14ac:dyDescent="0.55000000000000004">
      <c r="A990" s="107"/>
      <c r="B990" s="102"/>
      <c r="C990" s="102"/>
      <c r="D990" s="90"/>
      <c r="E990" s="102"/>
      <c r="F990" s="102"/>
      <c r="G990" s="102"/>
      <c r="H990" s="102"/>
      <c r="I990" s="98"/>
      <c r="J990" s="102"/>
      <c r="K990" s="94"/>
      <c r="L990" s="94"/>
      <c r="M990" s="94"/>
      <c r="N990" s="102">
        <v>3</v>
      </c>
      <c r="O990" s="111" t="s">
        <v>1370</v>
      </c>
      <c r="P990" s="96">
        <v>8570573002335</v>
      </c>
      <c r="Q990" s="111" t="s">
        <v>1371</v>
      </c>
      <c r="R990" s="111" t="s">
        <v>1373</v>
      </c>
      <c r="S990" s="97"/>
      <c r="T990" s="102" t="s">
        <v>51</v>
      </c>
      <c r="U990" s="102" t="s">
        <v>45</v>
      </c>
      <c r="V990" s="102" t="s">
        <v>46</v>
      </c>
      <c r="W990" s="94">
        <v>102.09</v>
      </c>
      <c r="X990" s="98">
        <v>25</v>
      </c>
      <c r="Y990" s="94">
        <v>6750</v>
      </c>
      <c r="Z990" s="94">
        <f>W990*Y990</f>
        <v>689107.5</v>
      </c>
      <c r="AA990" s="89">
        <v>7</v>
      </c>
      <c r="AB990" s="89">
        <v>7</v>
      </c>
      <c r="AC990" s="94">
        <f>(Z990*(100-AB990))/100</f>
        <v>640869.97499999998</v>
      </c>
      <c r="AD990" s="94">
        <f>IF(AND(AC990="",M988=""),0,IF((AC990=""),M988, IF( (M988=""),AC990,SUM(AC988:AC992)+M988)))</f>
        <v>2799729.9</v>
      </c>
      <c r="AE990" s="94">
        <f t="shared" si="113"/>
        <v>699932.47499999998</v>
      </c>
      <c r="AF990" s="94">
        <v>0</v>
      </c>
      <c r="AG990" s="94">
        <f t="shared" si="114"/>
        <v>699932.47499999998</v>
      </c>
      <c r="AH990" s="94">
        <v>0.02</v>
      </c>
    </row>
    <row r="991" spans="1:34" s="99" customFormat="1" x14ac:dyDescent="0.55000000000000004">
      <c r="A991" s="107"/>
      <c r="B991" s="102"/>
      <c r="C991" s="102"/>
      <c r="D991" s="90"/>
      <c r="E991" s="102"/>
      <c r="F991" s="102"/>
      <c r="G991" s="102"/>
      <c r="H991" s="102"/>
      <c r="I991" s="98"/>
      <c r="J991" s="102"/>
      <c r="K991" s="94"/>
      <c r="L991" s="94"/>
      <c r="M991" s="94"/>
      <c r="N991" s="102">
        <v>4</v>
      </c>
      <c r="O991" s="111" t="s">
        <v>1370</v>
      </c>
      <c r="P991" s="96">
        <v>8570573002335</v>
      </c>
      <c r="Q991" s="111" t="s">
        <v>1371</v>
      </c>
      <c r="R991" s="111" t="s">
        <v>1373</v>
      </c>
      <c r="S991" s="97" t="s">
        <v>1383</v>
      </c>
      <c r="T991" s="102" t="s">
        <v>51</v>
      </c>
      <c r="U991" s="102" t="s">
        <v>45</v>
      </c>
      <c r="V991" s="102" t="s">
        <v>46</v>
      </c>
      <c r="W991" s="94">
        <v>102.09</v>
      </c>
      <c r="X991" s="98">
        <v>25</v>
      </c>
      <c r="Y991" s="94">
        <v>6750</v>
      </c>
      <c r="Z991" s="94">
        <f>W991*Y991</f>
        <v>689107.5</v>
      </c>
      <c r="AA991" s="89">
        <v>7</v>
      </c>
      <c r="AB991" s="89">
        <v>7</v>
      </c>
      <c r="AC991" s="94">
        <f>(Z991*(100-AB991))/100</f>
        <v>640869.97499999998</v>
      </c>
      <c r="AD991" s="94">
        <f>IF(AND(AC991="",M988=""),0,IF((AC991=""),M988, IF( (M988=""),AC991,SUM(AC988:AC992)+M988)))</f>
        <v>2799729.9</v>
      </c>
      <c r="AE991" s="94">
        <f t="shared" si="113"/>
        <v>699932.47499999998</v>
      </c>
      <c r="AF991" s="94">
        <v>0</v>
      </c>
      <c r="AG991" s="94">
        <f t="shared" si="114"/>
        <v>699932.47499999998</v>
      </c>
      <c r="AH991" s="94">
        <v>0.02</v>
      </c>
    </row>
    <row r="992" spans="1:34" s="99" customFormat="1" x14ac:dyDescent="0.55000000000000004">
      <c r="A992" s="107"/>
      <c r="B992" s="102"/>
      <c r="C992" s="102"/>
      <c r="D992" s="90"/>
      <c r="E992" s="102"/>
      <c r="F992" s="102"/>
      <c r="G992" s="102"/>
      <c r="H992" s="102"/>
      <c r="I992" s="98"/>
      <c r="J992" s="102"/>
      <c r="K992" s="94"/>
      <c r="L992" s="94" t="s">
        <v>63</v>
      </c>
      <c r="M992" s="94">
        <f>SUM(M978:M991)</f>
        <v>1224665</v>
      </c>
      <c r="N992" s="102"/>
      <c r="O992" s="111"/>
      <c r="P992" s="96"/>
      <c r="Q992" s="111"/>
      <c r="R992" s="111"/>
      <c r="S992" s="97"/>
      <c r="T992" s="102"/>
      <c r="U992" s="102"/>
      <c r="V992" s="102"/>
      <c r="W992" s="94"/>
      <c r="X992" s="98"/>
      <c r="Y992" s="94"/>
      <c r="Z992" s="94"/>
      <c r="AA992" s="89"/>
      <c r="AB992" s="89"/>
      <c r="AC992" s="94"/>
      <c r="AD992" s="94"/>
      <c r="AE992" s="94">
        <f>SUM(AE978:AE991)</f>
        <v>6798841.0999999987</v>
      </c>
      <c r="AF992" s="94"/>
      <c r="AG992" s="94">
        <f>SUM(AG978:AG991)</f>
        <v>5367183.1999999993</v>
      </c>
      <c r="AH992" s="94"/>
    </row>
    <row r="993" spans="1:34" x14ac:dyDescent="0.55000000000000004">
      <c r="A993" s="108" t="s">
        <v>1378</v>
      </c>
      <c r="B993" s="109">
        <v>485</v>
      </c>
      <c r="C993" s="102">
        <v>6470</v>
      </c>
      <c r="D993" s="90" t="s">
        <v>1381</v>
      </c>
      <c r="E993" s="102" t="s">
        <v>34</v>
      </c>
      <c r="F993" s="102">
        <v>15658</v>
      </c>
      <c r="G993" s="102">
        <v>5</v>
      </c>
      <c r="H993" s="102">
        <v>1</v>
      </c>
      <c r="I993" s="98">
        <v>29.5</v>
      </c>
      <c r="J993" s="102" t="s">
        <v>38</v>
      </c>
      <c r="K993" s="94">
        <f>((G993*400)+(H993*100))+I993</f>
        <v>2129.5</v>
      </c>
      <c r="L993" s="94">
        <v>225</v>
      </c>
      <c r="M993" s="94">
        <f>K993*L993</f>
        <v>479137.5</v>
      </c>
      <c r="N993" s="102"/>
      <c r="O993" s="111"/>
      <c r="P993" s="96"/>
      <c r="Q993" s="111"/>
      <c r="R993" s="111"/>
      <c r="S993" s="97"/>
      <c r="T993" s="102"/>
      <c r="U993" s="102"/>
      <c r="V993" s="102"/>
      <c r="W993" s="94"/>
      <c r="X993" s="98"/>
      <c r="Y993" s="94"/>
      <c r="Z993" s="94"/>
      <c r="AA993" s="89"/>
      <c r="AB993" s="89"/>
      <c r="AC993" s="94"/>
      <c r="AD993" s="94">
        <f>IF(AND(AC993="",M993=""),0,IF((AC993=""),M993,IF((M993=""),AC993,AC993+M993)))</f>
        <v>479137.5</v>
      </c>
      <c r="AE993" s="94">
        <f>IF( (X993=""),AD993*1,AD993*(X993/100) )</f>
        <v>479137.5</v>
      </c>
      <c r="AF993" s="94">
        <v>50000000</v>
      </c>
      <c r="AG993" s="94">
        <f>IF((AF993-AE993) &gt; 1,0,IF((AF993-AE993)&lt;0,AE993-AF993,AF993-AE993))</f>
        <v>0</v>
      </c>
      <c r="AH993" s="94">
        <v>0.01</v>
      </c>
    </row>
    <row r="994" spans="1:34" s="99" customFormat="1" x14ac:dyDescent="0.55000000000000004">
      <c r="A994" s="107" t="s">
        <v>1378</v>
      </c>
      <c r="B994" s="161">
        <v>523</v>
      </c>
      <c r="C994" s="161">
        <v>6390</v>
      </c>
      <c r="D994" s="162" t="s">
        <v>15614</v>
      </c>
      <c r="E994" s="161" t="s">
        <v>37</v>
      </c>
      <c r="F994" s="161">
        <v>5479</v>
      </c>
      <c r="G994" s="161">
        <v>2</v>
      </c>
      <c r="H994" s="161">
        <v>0</v>
      </c>
      <c r="I994" s="163">
        <v>22</v>
      </c>
      <c r="J994" s="161" t="s">
        <v>38</v>
      </c>
      <c r="K994" s="121">
        <f>((G994*400)+(H994*100))+I994</f>
        <v>822</v>
      </c>
      <c r="L994" s="121">
        <v>225</v>
      </c>
      <c r="M994" s="121">
        <f>K994*L994</f>
        <v>184950</v>
      </c>
      <c r="N994" s="161"/>
      <c r="O994" s="164"/>
      <c r="P994" s="165"/>
      <c r="Q994" s="164"/>
      <c r="R994" s="164"/>
      <c r="S994" s="166"/>
      <c r="T994" s="161"/>
      <c r="U994" s="161"/>
      <c r="V994" s="161"/>
      <c r="W994" s="121"/>
      <c r="X994" s="163"/>
      <c r="Y994" s="121"/>
      <c r="Z994" s="121"/>
      <c r="AA994" s="167"/>
      <c r="AB994" s="167"/>
      <c r="AC994" s="121"/>
      <c r="AD994" s="121">
        <f>IF(AND(AC994="",M994=""),0,IF((AC994=""),M994,IF((M994=""),AC994,AC994+M994)))</f>
        <v>184950</v>
      </c>
      <c r="AE994" s="121">
        <f>IF( (X994=""),AD994*1,AD994*(X994/100) )</f>
        <v>184950</v>
      </c>
      <c r="AF994" s="121">
        <v>0</v>
      </c>
      <c r="AG994" s="121">
        <f>IF((AF994-AE994) &gt; 1,0,IF((AF994-AE994)&lt;0,AE994-AF994,AF994-AE994))</f>
        <v>184950</v>
      </c>
      <c r="AH994" s="121">
        <v>0.01</v>
      </c>
    </row>
    <row r="995" spans="1:34" x14ac:dyDescent="0.55000000000000004">
      <c r="B995" s="109"/>
      <c r="C995" s="102"/>
      <c r="D995" s="90"/>
      <c r="E995" s="102"/>
      <c r="F995" s="102"/>
      <c r="G995" s="102"/>
      <c r="H995" s="102"/>
      <c r="I995" s="98"/>
      <c r="J995" s="102"/>
      <c r="K995" s="94"/>
      <c r="L995" s="94" t="s">
        <v>63</v>
      </c>
      <c r="M995" s="94">
        <f>SUM(M993:M994)</f>
        <v>664087.5</v>
      </c>
      <c r="N995" s="102"/>
      <c r="O995" s="111"/>
      <c r="P995" s="96"/>
      <c r="Q995" s="111"/>
      <c r="R995" s="111"/>
      <c r="S995" s="97"/>
      <c r="T995" s="102"/>
      <c r="U995" s="102"/>
      <c r="V995" s="102"/>
      <c r="W995" s="94"/>
      <c r="X995" s="98"/>
      <c r="Y995" s="94"/>
      <c r="Z995" s="94"/>
      <c r="AA995" s="89"/>
      <c r="AB995" s="89"/>
      <c r="AC995" s="94"/>
      <c r="AD995" s="94">
        <f>SUM(AD993:AD994)</f>
        <v>664087.5</v>
      </c>
      <c r="AE995" s="94">
        <f>SUM(AE993:AE994)</f>
        <v>664087.5</v>
      </c>
      <c r="AF995" s="94"/>
      <c r="AG995" s="94">
        <f>SUM(AG993:AG994)</f>
        <v>184950</v>
      </c>
      <c r="AH995" s="94"/>
    </row>
    <row r="996" spans="1:34" s="99" customFormat="1" x14ac:dyDescent="0.55000000000000004">
      <c r="A996" s="107" t="s">
        <v>1386</v>
      </c>
      <c r="B996" s="102">
        <v>486</v>
      </c>
      <c r="C996" s="102">
        <v>4934</v>
      </c>
      <c r="D996" s="90" t="s">
        <v>1387</v>
      </c>
      <c r="E996" s="102" t="s">
        <v>34</v>
      </c>
      <c r="F996" s="102">
        <v>549</v>
      </c>
      <c r="G996" s="102">
        <v>0</v>
      </c>
      <c r="H996" s="102">
        <v>0</v>
      </c>
      <c r="I996" s="98">
        <v>38</v>
      </c>
      <c r="J996" s="102" t="s">
        <v>35</v>
      </c>
      <c r="K996" s="94">
        <f>((G996*400)+(H996*100))+I996</f>
        <v>38</v>
      </c>
      <c r="L996" s="94">
        <v>225</v>
      </c>
      <c r="M996" s="94">
        <f>K996*L996</f>
        <v>8550</v>
      </c>
      <c r="N996" s="102">
        <v>1</v>
      </c>
      <c r="O996" s="111" t="s">
        <v>1384</v>
      </c>
      <c r="P996" s="96">
        <v>3570800002474</v>
      </c>
      <c r="Q996" s="111" t="s">
        <v>1385</v>
      </c>
      <c r="R996" s="111" t="s">
        <v>1388</v>
      </c>
      <c r="S996" s="97" t="s">
        <v>1389</v>
      </c>
      <c r="T996" s="102" t="s">
        <v>51</v>
      </c>
      <c r="U996" s="102" t="s">
        <v>74</v>
      </c>
      <c r="V996" s="102" t="s">
        <v>52</v>
      </c>
      <c r="W996" s="94">
        <v>41.58</v>
      </c>
      <c r="X996" s="98">
        <v>100</v>
      </c>
      <c r="Y996" s="94">
        <v>6750</v>
      </c>
      <c r="Z996" s="94">
        <f t="shared" ref="Z996:Z1002" si="115">W996*Y996</f>
        <v>280665</v>
      </c>
      <c r="AA996" s="89">
        <v>22</v>
      </c>
      <c r="AB996" s="89">
        <v>93</v>
      </c>
      <c r="AC996" s="94">
        <f t="shared" ref="AC996:AC1002" si="116">(Z996*(100-AB996))/100</f>
        <v>19646.55</v>
      </c>
      <c r="AD996" s="94">
        <f>IF(AND(AC996="",M996=""),0,IF((AC996=""),M996, IF( (M996=""),AC996,AC996+M996)))</f>
        <v>28196.55</v>
      </c>
      <c r="AE996" s="94">
        <f>IF( (X996=""),AD996*1,( M996+(SUM(AC996:AC996)) )*(X996/100) )</f>
        <v>28196.55</v>
      </c>
      <c r="AF996" s="94">
        <v>0</v>
      </c>
      <c r="AG996" s="94">
        <f t="shared" ref="AG996:AG1002" si="117">IF((AF996-AE996) &gt; 1,0,IF((AF996-AE996)&lt;0,AE996-AF996,AF996-AE996))</f>
        <v>28196.55</v>
      </c>
      <c r="AH996" s="94">
        <v>0.02</v>
      </c>
    </row>
    <row r="997" spans="1:34" s="99" customFormat="1" x14ac:dyDescent="0.55000000000000004">
      <c r="A997" s="107"/>
      <c r="B997" s="102">
        <v>487</v>
      </c>
      <c r="C997" s="102">
        <v>5544</v>
      </c>
      <c r="D997" s="90" t="s">
        <v>1390</v>
      </c>
      <c r="E997" s="102" t="s">
        <v>34</v>
      </c>
      <c r="F997" s="102">
        <v>18638</v>
      </c>
      <c r="G997" s="102">
        <v>0</v>
      </c>
      <c r="H997" s="102">
        <v>1</v>
      </c>
      <c r="I997" s="98">
        <v>83</v>
      </c>
      <c r="J997" s="102" t="s">
        <v>35</v>
      </c>
      <c r="K997" s="94">
        <f>((G997*400)+(H997*100))+I997</f>
        <v>183</v>
      </c>
      <c r="L997" s="94">
        <v>2425</v>
      </c>
      <c r="M997" s="94">
        <f>K997*L997</f>
        <v>443775</v>
      </c>
      <c r="N997" s="102">
        <v>1</v>
      </c>
      <c r="O997" s="111" t="s">
        <v>1384</v>
      </c>
      <c r="P997" s="96">
        <v>3570800002474</v>
      </c>
      <c r="Q997" s="111" t="s">
        <v>1385</v>
      </c>
      <c r="R997" s="111" t="s">
        <v>1388</v>
      </c>
      <c r="S997" s="97" t="s">
        <v>1391</v>
      </c>
      <c r="T997" s="102" t="s">
        <v>51</v>
      </c>
      <c r="U997" s="102" t="s">
        <v>45</v>
      </c>
      <c r="V997" s="102" t="s">
        <v>52</v>
      </c>
      <c r="W997" s="94">
        <v>178.5</v>
      </c>
      <c r="X997" s="98">
        <v>40.56</v>
      </c>
      <c r="Y997" s="94">
        <v>6750</v>
      </c>
      <c r="Z997" s="94">
        <f t="shared" si="115"/>
        <v>1204875</v>
      </c>
      <c r="AA997" s="89">
        <v>7</v>
      </c>
      <c r="AB997" s="89">
        <v>7</v>
      </c>
      <c r="AC997" s="94">
        <f t="shared" si="116"/>
        <v>1120533.75</v>
      </c>
      <c r="AD997" s="94">
        <f>IF(AND(AC997="",M997=""),0,IF((AC997=""),M997, IF( (M997=""),AC997,AC997+M997)))</f>
        <v>1564308.75</v>
      </c>
      <c r="AE997" s="94">
        <f>IF( (X997=""),AD997*1,( M997+(SUM(AC997:AC997)) )*(X997/100) )</f>
        <v>634483.62900000007</v>
      </c>
      <c r="AF997" s="94">
        <v>50000000</v>
      </c>
      <c r="AG997" s="94">
        <f t="shared" si="117"/>
        <v>0</v>
      </c>
      <c r="AH997" s="94">
        <v>0.02</v>
      </c>
    </row>
    <row r="998" spans="1:34" s="99" customFormat="1" x14ac:dyDescent="0.55000000000000004">
      <c r="A998" s="107"/>
      <c r="B998" s="102"/>
      <c r="C998" s="102"/>
      <c r="D998" s="90"/>
      <c r="E998" s="102"/>
      <c r="F998" s="102"/>
      <c r="G998" s="102"/>
      <c r="H998" s="102"/>
      <c r="I998" s="98"/>
      <c r="J998" s="102"/>
      <c r="K998" s="94"/>
      <c r="L998" s="94"/>
      <c r="M998" s="94"/>
      <c r="N998" s="102">
        <v>2</v>
      </c>
      <c r="O998" s="111" t="s">
        <v>1384</v>
      </c>
      <c r="P998" s="96">
        <v>3570800002474</v>
      </c>
      <c r="Q998" s="111" t="s">
        <v>1385</v>
      </c>
      <c r="R998" s="111" t="s">
        <v>1388</v>
      </c>
      <c r="S998" s="97" t="s">
        <v>1392</v>
      </c>
      <c r="T998" s="102" t="s">
        <v>51</v>
      </c>
      <c r="U998" s="102" t="s">
        <v>45</v>
      </c>
      <c r="V998" s="102" t="s">
        <v>52</v>
      </c>
      <c r="W998" s="94">
        <v>164.32</v>
      </c>
      <c r="X998" s="98">
        <v>37.340000000000003</v>
      </c>
      <c r="Y998" s="94">
        <v>6750</v>
      </c>
      <c r="Z998" s="94">
        <f t="shared" si="115"/>
        <v>1109160</v>
      </c>
      <c r="AA998" s="89">
        <v>7</v>
      </c>
      <c r="AB998" s="89">
        <v>7</v>
      </c>
      <c r="AC998" s="94">
        <f t="shared" si="116"/>
        <v>1031518.8</v>
      </c>
      <c r="AD998" s="94">
        <f>IF(AND(AC998="",M997=""),0,IF((AC998=""),M997, IF( (M997=""),AC998,AC998+M997)))</f>
        <v>1475293.8</v>
      </c>
      <c r="AE998" s="94">
        <f>IF( (X998=""),AD998*1,( M997+(SUM(AC998:AC998)) )*(X998/100) )</f>
        <v>550874.70492000005</v>
      </c>
      <c r="AF998" s="94">
        <v>0</v>
      </c>
      <c r="AG998" s="94">
        <f t="shared" si="117"/>
        <v>550874.70492000005</v>
      </c>
      <c r="AH998" s="94">
        <v>0.02</v>
      </c>
    </row>
    <row r="999" spans="1:34" s="99" customFormat="1" x14ac:dyDescent="0.55000000000000004">
      <c r="A999" s="107"/>
      <c r="B999" s="102"/>
      <c r="C999" s="102"/>
      <c r="D999" s="90"/>
      <c r="E999" s="102"/>
      <c r="F999" s="102"/>
      <c r="G999" s="102"/>
      <c r="H999" s="102"/>
      <c r="I999" s="98"/>
      <c r="J999" s="102"/>
      <c r="K999" s="94"/>
      <c r="L999" s="94"/>
      <c r="M999" s="94"/>
      <c r="N999" s="102">
        <v>3</v>
      </c>
      <c r="O999" s="111" t="s">
        <v>1384</v>
      </c>
      <c r="P999" s="96">
        <v>3570800002474</v>
      </c>
      <c r="Q999" s="111" t="s">
        <v>1385</v>
      </c>
      <c r="R999" s="111" t="s">
        <v>1388</v>
      </c>
      <c r="S999" s="97" t="s">
        <v>1393</v>
      </c>
      <c r="T999" s="102" t="s">
        <v>73</v>
      </c>
      <c r="U999" s="102" t="s">
        <v>45</v>
      </c>
      <c r="V999" s="102" t="s">
        <v>46</v>
      </c>
      <c r="W999" s="94">
        <v>97.28</v>
      </c>
      <c r="X999" s="98">
        <v>22.1</v>
      </c>
      <c r="Y999" s="94">
        <v>6600</v>
      </c>
      <c r="Z999" s="94">
        <f t="shared" si="115"/>
        <v>642048</v>
      </c>
      <c r="AA999" s="89">
        <v>7</v>
      </c>
      <c r="AB999" s="89">
        <v>7</v>
      </c>
      <c r="AC999" s="94">
        <f t="shared" si="116"/>
        <v>597104.64000000001</v>
      </c>
      <c r="AD999" s="94">
        <f>IF(AND(AC999="",M997=""),0,IF((AC999=""),M997, IF( (M997=""),AC999,AC999+M997)))</f>
        <v>1040879.64</v>
      </c>
      <c r="AE999" s="94">
        <f>IF( (X999=""),AD999*1,( M997+(SUM(AC999:AC999)) )*(X999/100) )</f>
        <v>230034.40044</v>
      </c>
      <c r="AF999" s="94">
        <v>0</v>
      </c>
      <c r="AG999" s="94">
        <f t="shared" si="117"/>
        <v>230034.40044</v>
      </c>
      <c r="AH999" s="94">
        <v>0.02</v>
      </c>
    </row>
    <row r="1000" spans="1:34" s="99" customFormat="1" x14ac:dyDescent="0.55000000000000004">
      <c r="A1000" s="107"/>
      <c r="B1000" s="102">
        <v>488</v>
      </c>
      <c r="C1000" s="102">
        <v>10450</v>
      </c>
      <c r="D1000" s="90" t="s">
        <v>9616</v>
      </c>
      <c r="E1000" s="102" t="s">
        <v>34</v>
      </c>
      <c r="F1000" s="102">
        <v>20974</v>
      </c>
      <c r="G1000" s="102">
        <v>0</v>
      </c>
      <c r="H1000" s="102">
        <v>1</v>
      </c>
      <c r="I1000" s="98">
        <v>21</v>
      </c>
      <c r="J1000" s="102" t="s">
        <v>35</v>
      </c>
      <c r="K1000" s="94">
        <f>((G1000*400)+(H1000*100))+I1000</f>
        <v>121</v>
      </c>
      <c r="L1000" s="94">
        <v>1250</v>
      </c>
      <c r="M1000" s="94">
        <f>K1000*L1000</f>
        <v>151250</v>
      </c>
      <c r="N1000" s="102">
        <v>1</v>
      </c>
      <c r="O1000" s="111" t="s">
        <v>4770</v>
      </c>
      <c r="P1000" s="96">
        <v>3570800008227</v>
      </c>
      <c r="Q1000" s="111" t="s">
        <v>4771</v>
      </c>
      <c r="R1000" s="111" t="s">
        <v>666</v>
      </c>
      <c r="S1000" s="97" t="s">
        <v>9617</v>
      </c>
      <c r="T1000" s="102" t="s">
        <v>51</v>
      </c>
      <c r="U1000" s="102" t="s">
        <v>45</v>
      </c>
      <c r="V1000" s="102" t="s">
        <v>52</v>
      </c>
      <c r="W1000" s="94">
        <v>210</v>
      </c>
      <c r="X1000" s="98">
        <v>100</v>
      </c>
      <c r="Y1000" s="94">
        <v>6750</v>
      </c>
      <c r="Z1000" s="94">
        <f t="shared" si="115"/>
        <v>1417500</v>
      </c>
      <c r="AA1000" s="89">
        <v>22</v>
      </c>
      <c r="AB1000" s="89">
        <v>34</v>
      </c>
      <c r="AC1000" s="94">
        <f t="shared" si="116"/>
        <v>935550</v>
      </c>
      <c r="AD1000" s="94">
        <f>IF(AND(AC1000="",M1000=""),0,IF((AC1000=""),M1000, IF( (M1000=""),AC1000,AC1000+M1000)))</f>
        <v>1086800</v>
      </c>
      <c r="AE1000" s="94">
        <f>IF( (X1000=""),AD1000*1,( M1000+(SUM(AC1000:AC1000)) )*(X1000/100) )</f>
        <v>1086800</v>
      </c>
      <c r="AF1000" s="94">
        <v>0</v>
      </c>
      <c r="AG1000" s="94">
        <f t="shared" si="117"/>
        <v>1086800</v>
      </c>
      <c r="AH1000" s="94">
        <v>0.02</v>
      </c>
    </row>
    <row r="1001" spans="1:34" s="99" customFormat="1" x14ac:dyDescent="0.55000000000000004">
      <c r="A1001" s="107"/>
      <c r="B1001" s="102">
        <v>489</v>
      </c>
      <c r="C1001" s="102">
        <v>5966</v>
      </c>
      <c r="D1001" s="90" t="s">
        <v>1394</v>
      </c>
      <c r="E1001" s="102" t="s">
        <v>34</v>
      </c>
      <c r="F1001" s="102">
        <v>23790</v>
      </c>
      <c r="G1001" s="102">
        <v>0</v>
      </c>
      <c r="H1001" s="102">
        <v>1</v>
      </c>
      <c r="I1001" s="98">
        <v>78</v>
      </c>
      <c r="J1001" s="102" t="s">
        <v>35</v>
      </c>
      <c r="K1001" s="94">
        <f>((G1001*400)+(H1001*100))+I1001</f>
        <v>178</v>
      </c>
      <c r="L1001" s="94">
        <v>1250</v>
      </c>
      <c r="M1001" s="94">
        <f>K1001*L1001</f>
        <v>222500</v>
      </c>
      <c r="N1001" s="102">
        <v>1</v>
      </c>
      <c r="O1001" s="111" t="s">
        <v>1384</v>
      </c>
      <c r="P1001" s="96">
        <v>3570800002474</v>
      </c>
      <c r="Q1001" s="111" t="s">
        <v>1385</v>
      </c>
      <c r="R1001" s="111" t="s">
        <v>1388</v>
      </c>
      <c r="S1001" s="97" t="s">
        <v>1395</v>
      </c>
      <c r="T1001" s="102" t="s">
        <v>51</v>
      </c>
      <c r="U1001" s="102" t="s">
        <v>45</v>
      </c>
      <c r="V1001" s="102" t="s">
        <v>52</v>
      </c>
      <c r="W1001" s="94">
        <v>105.6</v>
      </c>
      <c r="X1001" s="98">
        <v>71.06</v>
      </c>
      <c r="Y1001" s="94">
        <v>6750</v>
      </c>
      <c r="Z1001" s="94">
        <f t="shared" si="115"/>
        <v>712800</v>
      </c>
      <c r="AA1001" s="89">
        <v>7</v>
      </c>
      <c r="AB1001" s="89">
        <v>7</v>
      </c>
      <c r="AC1001" s="94">
        <f t="shared" si="116"/>
        <v>662904</v>
      </c>
      <c r="AD1001" s="94">
        <f>IF(AND(AC1001="",M1001=""),0,IF((AC1001=""),M1001, IF( (M1001=""),AC1001,AC1001+M1001)))</f>
        <v>885404</v>
      </c>
      <c r="AE1001" s="94">
        <f>IF( (X1001=""),AD1001*1,( M1001+(SUM(AC1001:AC1001)) )*(X1001/100) )</f>
        <v>629168.08239999996</v>
      </c>
      <c r="AF1001" s="94">
        <v>0</v>
      </c>
      <c r="AG1001" s="94">
        <f t="shared" si="117"/>
        <v>629168.08239999996</v>
      </c>
      <c r="AH1001" s="94">
        <v>0.02</v>
      </c>
    </row>
    <row r="1002" spans="1:34" s="99" customFormat="1" x14ac:dyDescent="0.55000000000000004">
      <c r="A1002" s="107"/>
      <c r="B1002" s="102"/>
      <c r="C1002" s="102"/>
      <c r="D1002" s="90"/>
      <c r="E1002" s="102"/>
      <c r="F1002" s="102"/>
      <c r="G1002" s="102"/>
      <c r="H1002" s="102"/>
      <c r="I1002" s="98"/>
      <c r="J1002" s="102"/>
      <c r="K1002" s="94"/>
      <c r="L1002" s="94"/>
      <c r="M1002" s="94"/>
      <c r="N1002" s="102">
        <v>2</v>
      </c>
      <c r="O1002" s="111" t="s">
        <v>1384</v>
      </c>
      <c r="P1002" s="96">
        <v>3570800002474</v>
      </c>
      <c r="Q1002" s="111" t="s">
        <v>1385</v>
      </c>
      <c r="R1002" s="111" t="s">
        <v>1388</v>
      </c>
      <c r="S1002" s="97" t="s">
        <v>1396</v>
      </c>
      <c r="T1002" s="102" t="s">
        <v>51</v>
      </c>
      <c r="U1002" s="102" t="s">
        <v>45</v>
      </c>
      <c r="V1002" s="102" t="s">
        <v>52</v>
      </c>
      <c r="W1002" s="94">
        <v>43</v>
      </c>
      <c r="X1002" s="98">
        <v>28.94</v>
      </c>
      <c r="Y1002" s="94">
        <v>6750</v>
      </c>
      <c r="Z1002" s="94">
        <f t="shared" si="115"/>
        <v>290250</v>
      </c>
      <c r="AA1002" s="89">
        <v>7</v>
      </c>
      <c r="AB1002" s="89">
        <v>7</v>
      </c>
      <c r="AC1002" s="94">
        <f t="shared" si="116"/>
        <v>269932.5</v>
      </c>
      <c r="AD1002" s="94">
        <f>IF(AND(AC1002="",M1001=""),0,IF((AC1002=""),M1001, IF( (M1001=""),AC1002,AC1002+M1001)))</f>
        <v>492432.5</v>
      </c>
      <c r="AE1002" s="94">
        <f>IF( (X1002=""),AD1002*1,( M1001+(SUM(AC1002:AC1002)) )*(X1002/100) )</f>
        <v>142509.96549999999</v>
      </c>
      <c r="AF1002" s="94">
        <v>0</v>
      </c>
      <c r="AG1002" s="94">
        <f t="shared" si="117"/>
        <v>142509.96549999999</v>
      </c>
      <c r="AH1002" s="94">
        <v>0.02</v>
      </c>
    </row>
    <row r="1003" spans="1:34" s="99" customFormat="1" x14ac:dyDescent="0.55000000000000004">
      <c r="A1003" s="107"/>
      <c r="B1003" s="102"/>
      <c r="C1003" s="102"/>
      <c r="D1003" s="90"/>
      <c r="E1003" s="102"/>
      <c r="F1003" s="102"/>
      <c r="G1003" s="102"/>
      <c r="H1003" s="102"/>
      <c r="I1003" s="98"/>
      <c r="J1003" s="102"/>
      <c r="K1003" s="94"/>
      <c r="L1003" s="94" t="s">
        <v>63</v>
      </c>
      <c r="M1003" s="94">
        <f>SUM(M996:M1002)</f>
        <v>826075</v>
      </c>
      <c r="N1003" s="102"/>
      <c r="O1003" s="111"/>
      <c r="P1003" s="96"/>
      <c r="Q1003" s="111"/>
      <c r="R1003" s="111"/>
      <c r="S1003" s="97"/>
      <c r="T1003" s="102"/>
      <c r="U1003" s="102"/>
      <c r="V1003" s="102"/>
      <c r="W1003" s="94"/>
      <c r="X1003" s="98"/>
      <c r="Y1003" s="94"/>
      <c r="Z1003" s="94"/>
      <c r="AA1003" s="89"/>
      <c r="AB1003" s="89"/>
      <c r="AC1003" s="94"/>
      <c r="AD1003" s="94">
        <f>SUM(AD996:AD1002)</f>
        <v>6573315.2400000002</v>
      </c>
      <c r="AE1003" s="94">
        <f>SUM(AE996:AE1002)</f>
        <v>3302067.3322599996</v>
      </c>
      <c r="AF1003" s="94"/>
      <c r="AG1003" s="94">
        <f>SUM(AG996:AG1002)</f>
        <v>2667583.7032599999</v>
      </c>
      <c r="AH1003" s="94"/>
    </row>
    <row r="1004" spans="1:34" s="73" customFormat="1" x14ac:dyDescent="0.55000000000000004">
      <c r="A1004" s="108" t="s">
        <v>1399</v>
      </c>
      <c r="B1004" s="109">
        <v>490</v>
      </c>
      <c r="C1004" s="102">
        <v>9909</v>
      </c>
      <c r="D1004" s="90" t="s">
        <v>1400</v>
      </c>
      <c r="E1004" s="102" t="s">
        <v>37</v>
      </c>
      <c r="F1004" s="102">
        <v>63</v>
      </c>
      <c r="G1004" s="102">
        <v>0</v>
      </c>
      <c r="H1004" s="102">
        <v>0</v>
      </c>
      <c r="I1004" s="98">
        <v>48</v>
      </c>
      <c r="J1004" s="102" t="s">
        <v>35</v>
      </c>
      <c r="K1004" s="94">
        <f>((G1004*400)+(H1004*100))+I1004</f>
        <v>48</v>
      </c>
      <c r="L1004" s="94">
        <v>225</v>
      </c>
      <c r="M1004" s="94">
        <f>K1004*L1004</f>
        <v>10800</v>
      </c>
      <c r="N1004" s="102">
        <v>1</v>
      </c>
      <c r="O1004" s="111" t="s">
        <v>1397</v>
      </c>
      <c r="P1004" s="96">
        <v>8570885000791</v>
      </c>
      <c r="Q1004" s="111" t="s">
        <v>1398</v>
      </c>
      <c r="R1004" s="111" t="s">
        <v>1401</v>
      </c>
      <c r="S1004" s="97"/>
      <c r="T1004" s="102" t="s">
        <v>51</v>
      </c>
      <c r="U1004" s="102" t="s">
        <v>45</v>
      </c>
      <c r="V1004" s="102" t="s">
        <v>52</v>
      </c>
      <c r="W1004" s="94">
        <v>21.3</v>
      </c>
      <c r="X1004" s="98">
        <v>9.14</v>
      </c>
      <c r="Y1004" s="94">
        <v>6750</v>
      </c>
      <c r="Z1004" s="94">
        <f>W1004*Y1004</f>
        <v>143775</v>
      </c>
      <c r="AA1004" s="89">
        <v>20</v>
      </c>
      <c r="AB1004" s="89">
        <v>30</v>
      </c>
      <c r="AC1004" s="94">
        <f>(Z1004*(100-AB1004))/100</f>
        <v>100642.5</v>
      </c>
      <c r="AD1004" s="94">
        <f>IF(AND(AC1004="",M1004=""),0,IF((AC1004=""),M1004, IF( (M1004=""),AC1004,AC1004+M1004)))</f>
        <v>111442.5</v>
      </c>
      <c r="AE1004" s="94">
        <f>IF( (X1004=""),AD1004*1,( M1004+(SUM(AC1004:AC1004)) )*(X1004/100) )</f>
        <v>10185.844500000001</v>
      </c>
      <c r="AF1004" s="94">
        <v>1000000</v>
      </c>
      <c r="AG1004" s="94">
        <v>10800</v>
      </c>
      <c r="AH1004" s="94">
        <v>0.02</v>
      </c>
    </row>
    <row r="1005" spans="1:34" s="73" customFormat="1" x14ac:dyDescent="0.55000000000000004">
      <c r="A1005" s="108"/>
      <c r="B1005" s="109"/>
      <c r="C1005" s="102"/>
      <c r="D1005" s="90"/>
      <c r="E1005" s="102"/>
      <c r="F1005" s="102"/>
      <c r="G1005" s="102"/>
      <c r="H1005" s="102"/>
      <c r="I1005" s="98"/>
      <c r="J1005" s="102"/>
      <c r="K1005" s="94"/>
      <c r="L1005" s="94"/>
      <c r="M1005" s="94"/>
      <c r="N1005" s="102">
        <v>2</v>
      </c>
      <c r="O1005" s="111" t="s">
        <v>1397</v>
      </c>
      <c r="P1005" s="96">
        <v>8570885000791</v>
      </c>
      <c r="Q1005" s="111" t="s">
        <v>1398</v>
      </c>
      <c r="R1005" s="111" t="s">
        <v>1401</v>
      </c>
      <c r="S1005" s="97"/>
      <c r="T1005" s="102" t="s">
        <v>51</v>
      </c>
      <c r="U1005" s="102" t="s">
        <v>45</v>
      </c>
      <c r="V1005" s="102" t="s">
        <v>52</v>
      </c>
      <c r="W1005" s="94">
        <v>184.19</v>
      </c>
      <c r="X1005" s="98">
        <v>79.02</v>
      </c>
      <c r="Y1005" s="94">
        <v>6750</v>
      </c>
      <c r="Z1005" s="94">
        <f>W1005*Y1005</f>
        <v>1243282.5</v>
      </c>
      <c r="AA1005" s="89">
        <v>20</v>
      </c>
      <c r="AB1005" s="89">
        <v>30</v>
      </c>
      <c r="AC1005" s="94">
        <f>(Z1005*(100-AB1005))/100</f>
        <v>870297.75</v>
      </c>
      <c r="AD1005" s="94">
        <f>IF(AND(AC1005="",M1004=""),0,IF((AC1005=""),M1004, IF( (M1004=""),AC1005,AC1005+M1004)))</f>
        <v>881097.75</v>
      </c>
      <c r="AE1005" s="94">
        <f>IF( (X1005=""),AD1005*1,( M1004+(SUM(AC1005:AC1005)) )*(X1005/100) )</f>
        <v>696243.44204999995</v>
      </c>
      <c r="AF1005" s="94">
        <v>1000000</v>
      </c>
      <c r="AG1005" s="94">
        <f>IF((AF1005-AE1005) &gt; 1,0,IF((AF1005-AE1005)&lt;0,AE1005-AF1005,AF1005-AE1005))</f>
        <v>0</v>
      </c>
      <c r="AH1005" s="94">
        <v>0.02</v>
      </c>
    </row>
    <row r="1006" spans="1:34" s="73" customFormat="1" x14ac:dyDescent="0.55000000000000004">
      <c r="A1006" s="108"/>
      <c r="B1006" s="109"/>
      <c r="C1006" s="102"/>
      <c r="D1006" s="90"/>
      <c r="E1006" s="102"/>
      <c r="F1006" s="102"/>
      <c r="G1006" s="102"/>
      <c r="H1006" s="102"/>
      <c r="I1006" s="98"/>
      <c r="J1006" s="102"/>
      <c r="K1006" s="94"/>
      <c r="L1006" s="94"/>
      <c r="M1006" s="94"/>
      <c r="N1006" s="102">
        <v>3</v>
      </c>
      <c r="O1006" s="111" t="s">
        <v>1397</v>
      </c>
      <c r="P1006" s="96">
        <v>8570885000791</v>
      </c>
      <c r="Q1006" s="111" t="s">
        <v>1398</v>
      </c>
      <c r="R1006" s="111" t="s">
        <v>1401</v>
      </c>
      <c r="S1006" s="97"/>
      <c r="T1006" s="102" t="s">
        <v>51</v>
      </c>
      <c r="U1006" s="102" t="s">
        <v>45</v>
      </c>
      <c r="V1006" s="102" t="s">
        <v>52</v>
      </c>
      <c r="W1006" s="94">
        <v>27.6</v>
      </c>
      <c r="X1006" s="98">
        <v>11.84</v>
      </c>
      <c r="Y1006" s="94">
        <v>6050</v>
      </c>
      <c r="Z1006" s="94">
        <f>W1006*Y1006</f>
        <v>166980</v>
      </c>
      <c r="AA1006" s="89">
        <v>20</v>
      </c>
      <c r="AB1006" s="89">
        <v>30</v>
      </c>
      <c r="AC1006" s="94">
        <f>(Z1006*(100-AB1006))/100</f>
        <v>116886</v>
      </c>
      <c r="AD1006" s="94">
        <f>IF(AND(AC1006="",M1004=""),0,IF((AC1006=""),M1004, IF( (M1004=""),AC1006,AC1006+M1004)))</f>
        <v>127686</v>
      </c>
      <c r="AE1006" s="94">
        <f>IF( (X1006=""),AD1006*1,( M1004+(SUM(AC1006:AC1006)) )*(X1006/100) )</f>
        <v>15118.0224</v>
      </c>
      <c r="AF1006" s="94">
        <v>1000000</v>
      </c>
      <c r="AG1006" s="94">
        <f>IF((AF1006-AE1006) &gt; 1,0,IF((AF1006-AE1006)&lt;0,AE1006-AF1006,AF1006-AE1006))</f>
        <v>0</v>
      </c>
      <c r="AH1006" s="94">
        <v>0.02</v>
      </c>
    </row>
    <row r="1007" spans="1:34" s="73" customFormat="1" x14ac:dyDescent="0.55000000000000004">
      <c r="A1007" s="108"/>
      <c r="B1007" s="109"/>
      <c r="C1007" s="102"/>
      <c r="D1007" s="90"/>
      <c r="E1007" s="102"/>
      <c r="F1007" s="102"/>
      <c r="G1007" s="102"/>
      <c r="H1007" s="102"/>
      <c r="I1007" s="98"/>
      <c r="J1007" s="102"/>
      <c r="K1007" s="94"/>
      <c r="L1007" s="94" t="s">
        <v>63</v>
      </c>
      <c r="M1007" s="94">
        <f>SUM(M1004:M1006)</f>
        <v>10800</v>
      </c>
      <c r="N1007" s="102"/>
      <c r="O1007" s="111"/>
      <c r="P1007" s="96"/>
      <c r="Q1007" s="111"/>
      <c r="R1007" s="111"/>
      <c r="S1007" s="97"/>
      <c r="T1007" s="102"/>
      <c r="U1007" s="102"/>
      <c r="V1007" s="102"/>
      <c r="W1007" s="94"/>
      <c r="X1007" s="98"/>
      <c r="Y1007" s="94"/>
      <c r="Z1007" s="94"/>
      <c r="AA1007" s="89"/>
      <c r="AB1007" s="89"/>
      <c r="AC1007" s="94"/>
      <c r="AD1007" s="94">
        <f>SUM(AD1004:AD1006)</f>
        <v>1120226.25</v>
      </c>
      <c r="AE1007" s="94">
        <f>SUM(AE1004:AE1006)</f>
        <v>721547.30894999998</v>
      </c>
      <c r="AF1007" s="94"/>
      <c r="AG1007" s="94">
        <f>SUM(AG1004:AG1006)</f>
        <v>10800</v>
      </c>
      <c r="AH1007" s="94"/>
    </row>
    <row r="1008" spans="1:34" s="73" customFormat="1" x14ac:dyDescent="0.55000000000000004">
      <c r="A1008" s="108" t="s">
        <v>1404</v>
      </c>
      <c r="B1008" s="109">
        <v>491</v>
      </c>
      <c r="C1008" s="102">
        <v>9463</v>
      </c>
      <c r="D1008" s="90" t="s">
        <v>1405</v>
      </c>
      <c r="E1008" s="102" t="s">
        <v>34</v>
      </c>
      <c r="F1008" s="102">
        <v>3411</v>
      </c>
      <c r="G1008" s="102">
        <v>0</v>
      </c>
      <c r="H1008" s="102">
        <v>0</v>
      </c>
      <c r="I1008" s="98">
        <v>76</v>
      </c>
      <c r="J1008" s="102" t="s">
        <v>35</v>
      </c>
      <c r="K1008" s="94">
        <f>((G1008*400)+(H1008*100))+I1008</f>
        <v>76</v>
      </c>
      <c r="L1008" s="94">
        <v>1050</v>
      </c>
      <c r="M1008" s="94">
        <f>K1008*L1008</f>
        <v>79800</v>
      </c>
      <c r="N1008" s="102">
        <v>1</v>
      </c>
      <c r="O1008" s="111" t="s">
        <v>1402</v>
      </c>
      <c r="P1008" s="96"/>
      <c r="Q1008" s="111" t="s">
        <v>1403</v>
      </c>
      <c r="R1008" s="111" t="s">
        <v>1406</v>
      </c>
      <c r="S1008" s="97"/>
      <c r="T1008" s="102" t="s">
        <v>51</v>
      </c>
      <c r="U1008" s="102" t="s">
        <v>45</v>
      </c>
      <c r="V1008" s="102" t="s">
        <v>52</v>
      </c>
      <c r="W1008" s="94">
        <v>85.55</v>
      </c>
      <c r="X1008" s="98">
        <v>100</v>
      </c>
      <c r="Y1008" s="94">
        <v>6750</v>
      </c>
      <c r="Z1008" s="94">
        <f>W1008*Y1008</f>
        <v>577462.5</v>
      </c>
      <c r="AA1008" s="89">
        <v>16</v>
      </c>
      <c r="AB1008" s="89">
        <v>22</v>
      </c>
      <c r="AC1008" s="94">
        <f>(Z1008*(100-AB1008))/100</f>
        <v>450420.75</v>
      </c>
      <c r="AD1008" s="94">
        <f>IF(AND(AC1008="",M1008=""),0,IF((AC1008=""),M1008, IF( (M1008=""),AC1008,AC1008+M1008)))</f>
        <v>530220.75</v>
      </c>
      <c r="AE1008" s="94">
        <f>IF( (X1008=""),AD1008*1,( M1008+(SUM(AC1008:AC1008)) )*(X1008/100) )</f>
        <v>530220.75</v>
      </c>
      <c r="AF1008" s="94">
        <v>50000000</v>
      </c>
      <c r="AG1008" s="94">
        <f>IF((AF1008-AE1008) &gt; 1,0,IF((AF1008-AE1008)&lt;0,AE1008-AF1008,AF1008-AE1008))</f>
        <v>0</v>
      </c>
      <c r="AH1008" s="94">
        <v>0.02</v>
      </c>
    </row>
    <row r="1009" spans="1:34" s="73" customFormat="1" x14ac:dyDescent="0.55000000000000004">
      <c r="A1009" s="108"/>
      <c r="B1009" s="109"/>
      <c r="C1009" s="102"/>
      <c r="D1009" s="90"/>
      <c r="E1009" s="102"/>
      <c r="F1009" s="102"/>
      <c r="G1009" s="102"/>
      <c r="H1009" s="102"/>
      <c r="I1009" s="98"/>
      <c r="J1009" s="102"/>
      <c r="K1009" s="94"/>
      <c r="L1009" s="94" t="s">
        <v>63</v>
      </c>
      <c r="M1009" s="94">
        <f>SUM(M1008:M1008)</f>
        <v>79800</v>
      </c>
      <c r="N1009" s="102"/>
      <c r="O1009" s="111"/>
      <c r="P1009" s="96"/>
      <c r="Q1009" s="111"/>
      <c r="R1009" s="111"/>
      <c r="S1009" s="97"/>
      <c r="T1009" s="102"/>
      <c r="U1009" s="102"/>
      <c r="V1009" s="102"/>
      <c r="W1009" s="94"/>
      <c r="X1009" s="98"/>
      <c r="Y1009" s="94"/>
      <c r="Z1009" s="94"/>
      <c r="AA1009" s="89"/>
      <c r="AB1009" s="89"/>
      <c r="AC1009" s="94"/>
      <c r="AD1009" s="94">
        <f>SUM(AD1008:AD1008)</f>
        <v>530220.75</v>
      </c>
      <c r="AE1009" s="94">
        <f>SUM(AE1008:AE1008)</f>
        <v>530220.75</v>
      </c>
      <c r="AF1009" s="94"/>
      <c r="AG1009" s="94">
        <f>SUM(AG1008:AG1008)</f>
        <v>0</v>
      </c>
      <c r="AH1009" s="94"/>
    </row>
    <row r="1010" spans="1:34" s="73" customFormat="1" x14ac:dyDescent="0.55000000000000004">
      <c r="A1010" s="108" t="s">
        <v>1407</v>
      </c>
      <c r="B1010" s="109">
        <v>492</v>
      </c>
      <c r="C1010" s="102">
        <v>6151</v>
      </c>
      <c r="D1010" s="90" t="s">
        <v>1408</v>
      </c>
      <c r="E1010" s="102" t="s">
        <v>37</v>
      </c>
      <c r="F1010" s="102">
        <v>5468</v>
      </c>
      <c r="G1010" s="102">
        <v>1</v>
      </c>
      <c r="H1010" s="102">
        <v>0</v>
      </c>
      <c r="I1010" s="98">
        <v>55</v>
      </c>
      <c r="J1010" s="102" t="s">
        <v>35</v>
      </c>
      <c r="K1010" s="94">
        <f>((G1010*400)+(H1010*100))+I1010</f>
        <v>455</v>
      </c>
      <c r="L1010" s="94">
        <v>400</v>
      </c>
      <c r="M1010" s="94">
        <f>K1010*L1010</f>
        <v>182000</v>
      </c>
      <c r="N1010" s="102"/>
      <c r="O1010" s="111"/>
      <c r="P1010" s="96"/>
      <c r="Q1010" s="111"/>
      <c r="R1010" s="111"/>
      <c r="S1010" s="97"/>
      <c r="T1010" s="102"/>
      <c r="U1010" s="102"/>
      <c r="V1010" s="102"/>
      <c r="W1010" s="94"/>
      <c r="X1010" s="98"/>
      <c r="Y1010" s="94"/>
      <c r="Z1010" s="94"/>
      <c r="AA1010" s="89"/>
      <c r="AB1010" s="89"/>
      <c r="AC1010" s="94"/>
      <c r="AD1010" s="94">
        <f>IF(AND(AC1010="",M1010=""),0,IF((AC1010=""),M1010,IF((M1010=""),AC1010,AC1010+M1010)))</f>
        <v>182000</v>
      </c>
      <c r="AE1010" s="94">
        <f>IF( (X1010=""),AD1010*1,AD1010*(X1010/100) )</f>
        <v>182000</v>
      </c>
      <c r="AF1010" s="94">
        <v>0</v>
      </c>
      <c r="AG1010" s="94">
        <f>IF((AF1010-AE1010) &gt; 1,0,IF((AF1010-AE1010)&lt;0,AE1010-AF1010,AF1010-AE1010))</f>
        <v>182000</v>
      </c>
      <c r="AH1010" s="94">
        <v>0.02</v>
      </c>
    </row>
    <row r="1011" spans="1:34" s="73" customFormat="1" x14ac:dyDescent="0.55000000000000004">
      <c r="A1011" s="108"/>
      <c r="B1011" s="109"/>
      <c r="C1011" s="102"/>
      <c r="D1011" s="90"/>
      <c r="E1011" s="102"/>
      <c r="F1011" s="102"/>
      <c r="G1011" s="102"/>
      <c r="H1011" s="102"/>
      <c r="I1011" s="98"/>
      <c r="J1011" s="102"/>
      <c r="K1011" s="94"/>
      <c r="L1011" s="94" t="s">
        <v>63</v>
      </c>
      <c r="M1011" s="94">
        <f>SUM(M1010:M1010)</f>
        <v>182000</v>
      </c>
      <c r="N1011" s="102"/>
      <c r="O1011" s="111"/>
      <c r="P1011" s="96"/>
      <c r="Q1011" s="111"/>
      <c r="R1011" s="111"/>
      <c r="S1011" s="97"/>
      <c r="T1011" s="102"/>
      <c r="U1011" s="102"/>
      <c r="V1011" s="102"/>
      <c r="W1011" s="94"/>
      <c r="X1011" s="98"/>
      <c r="Y1011" s="94"/>
      <c r="Z1011" s="94"/>
      <c r="AA1011" s="89"/>
      <c r="AB1011" s="89"/>
      <c r="AC1011" s="94"/>
      <c r="AD1011" s="94">
        <f>SUM(AD1010:AD1010)</f>
        <v>182000</v>
      </c>
      <c r="AE1011" s="94">
        <f>SUM(AE1010:AE1010)</f>
        <v>182000</v>
      </c>
      <c r="AF1011" s="94"/>
      <c r="AG1011" s="94">
        <f>SUM(AG1010:AG1010)</f>
        <v>182000</v>
      </c>
      <c r="AH1011" s="94"/>
    </row>
    <row r="1012" spans="1:34" s="73" customFormat="1" x14ac:dyDescent="0.55000000000000004">
      <c r="A1012" s="108" t="s">
        <v>1409</v>
      </c>
      <c r="B1012" s="109">
        <v>493</v>
      </c>
      <c r="C1012" s="102">
        <v>6124</v>
      </c>
      <c r="D1012" s="90" t="s">
        <v>1410</v>
      </c>
      <c r="E1012" s="102" t="s">
        <v>37</v>
      </c>
      <c r="F1012" s="102">
        <v>5385</v>
      </c>
      <c r="G1012" s="102">
        <v>3</v>
      </c>
      <c r="H1012" s="102">
        <v>1</v>
      </c>
      <c r="I1012" s="98">
        <v>79</v>
      </c>
      <c r="J1012" s="102" t="s">
        <v>38</v>
      </c>
      <c r="K1012" s="94">
        <f>((G1012*400)+(H1012*100))+I1012</f>
        <v>1379</v>
      </c>
      <c r="L1012" s="94">
        <v>400</v>
      </c>
      <c r="M1012" s="94">
        <f>K1012*L1012</f>
        <v>551600</v>
      </c>
      <c r="N1012" s="102"/>
      <c r="O1012" s="111"/>
      <c r="P1012" s="96"/>
      <c r="Q1012" s="111"/>
      <c r="R1012" s="111"/>
      <c r="S1012" s="97"/>
      <c r="T1012" s="102"/>
      <c r="U1012" s="102"/>
      <c r="V1012" s="102"/>
      <c r="W1012" s="94"/>
      <c r="X1012" s="98"/>
      <c r="Y1012" s="94"/>
      <c r="Z1012" s="94"/>
      <c r="AA1012" s="89"/>
      <c r="AB1012" s="89"/>
      <c r="AC1012" s="94"/>
      <c r="AD1012" s="94">
        <f>IF(AND(AC1012="",M1012=""),0,IF((AC1012=""),M1012,IF((M1012=""),AC1012,AC1012+M1012)))</f>
        <v>551600</v>
      </c>
      <c r="AE1012" s="94">
        <f>IF( (X1012=""),AD1012*1,AD1012*(X1012/100) )</f>
        <v>551600</v>
      </c>
      <c r="AF1012" s="94">
        <v>0</v>
      </c>
      <c r="AG1012" s="94">
        <f>IF((AF1012-AE1012) &gt; 1,0,IF((AF1012-AE1012)&lt;0,AE1012-AF1012,AF1012-AE1012))</f>
        <v>551600</v>
      </c>
      <c r="AH1012" s="94">
        <v>0.01</v>
      </c>
    </row>
    <row r="1013" spans="1:34" s="73" customFormat="1" x14ac:dyDescent="0.55000000000000004">
      <c r="A1013" s="108"/>
      <c r="B1013" s="109"/>
      <c r="C1013" s="102"/>
      <c r="D1013" s="90"/>
      <c r="E1013" s="102"/>
      <c r="F1013" s="102"/>
      <c r="G1013" s="102"/>
      <c r="H1013" s="102"/>
      <c r="I1013" s="98"/>
      <c r="J1013" s="102"/>
      <c r="K1013" s="94"/>
      <c r="L1013" s="94" t="s">
        <v>63</v>
      </c>
      <c r="M1013" s="94">
        <f>SUM(M1012:M1012)</f>
        <v>551600</v>
      </c>
      <c r="N1013" s="102"/>
      <c r="O1013" s="111"/>
      <c r="P1013" s="96"/>
      <c r="Q1013" s="111"/>
      <c r="R1013" s="111"/>
      <c r="S1013" s="97"/>
      <c r="T1013" s="102"/>
      <c r="U1013" s="102"/>
      <c r="V1013" s="102"/>
      <c r="W1013" s="94"/>
      <c r="X1013" s="98"/>
      <c r="Y1013" s="94"/>
      <c r="Z1013" s="94"/>
      <c r="AA1013" s="89"/>
      <c r="AB1013" s="89"/>
      <c r="AC1013" s="94"/>
      <c r="AD1013" s="94">
        <f>SUM(AD1012:AD1012)</f>
        <v>551600</v>
      </c>
      <c r="AE1013" s="94">
        <f>SUM(AE1012:AE1012)</f>
        <v>551600</v>
      </c>
      <c r="AF1013" s="94"/>
      <c r="AG1013" s="94">
        <f>SUM(AG1012:AG1012)</f>
        <v>551600</v>
      </c>
      <c r="AH1013" s="94"/>
    </row>
    <row r="1014" spans="1:34" s="73" customFormat="1" x14ac:dyDescent="0.55000000000000004">
      <c r="A1014" s="108" t="s">
        <v>1413</v>
      </c>
      <c r="B1014" s="109">
        <v>494</v>
      </c>
      <c r="C1014" s="102">
        <v>8912</v>
      </c>
      <c r="D1014" s="90" t="s">
        <v>1414</v>
      </c>
      <c r="E1014" s="102" t="s">
        <v>34</v>
      </c>
      <c r="F1014" s="102">
        <v>5841</v>
      </c>
      <c r="G1014" s="102">
        <v>29</v>
      </c>
      <c r="H1014" s="102">
        <v>1</v>
      </c>
      <c r="I1014" s="98">
        <v>86</v>
      </c>
      <c r="J1014" s="102" t="s">
        <v>38</v>
      </c>
      <c r="K1014" s="94">
        <f>((G1014*400)+(H1014*100))+I1014</f>
        <v>11786</v>
      </c>
      <c r="L1014" s="94">
        <v>275</v>
      </c>
      <c r="M1014" s="94">
        <f>K1014*L1014</f>
        <v>3241150</v>
      </c>
      <c r="N1014" s="102"/>
      <c r="O1014" s="111"/>
      <c r="P1014" s="96"/>
      <c r="Q1014" s="111"/>
      <c r="R1014" s="111"/>
      <c r="S1014" s="97"/>
      <c r="T1014" s="102"/>
      <c r="U1014" s="102"/>
      <c r="V1014" s="102"/>
      <c r="W1014" s="94"/>
      <c r="X1014" s="98"/>
      <c r="Y1014" s="94"/>
      <c r="Z1014" s="94"/>
      <c r="AA1014" s="89"/>
      <c r="AB1014" s="89"/>
      <c r="AC1014" s="94"/>
      <c r="AD1014" s="94">
        <f>IF(AND(AC1014="",M1014=""),0,IF((AC1014=""),M1014,IF((M1014=""),AC1014,AC1014+M1014)))</f>
        <v>3241150</v>
      </c>
      <c r="AE1014" s="94">
        <f>IF( (X1014=""),AD1014*1,AD1014*(X1014/100) )</f>
        <v>3241150</v>
      </c>
      <c r="AF1014" s="94">
        <v>50000000</v>
      </c>
      <c r="AG1014" s="94">
        <f>IF((AF1014-AE1014) &gt; 1,0,IF((AF1014-AE1014)&lt;0,AE1014-AF1014,AF1014-AE1014))</f>
        <v>0</v>
      </c>
      <c r="AH1014" s="94">
        <v>0.01</v>
      </c>
    </row>
    <row r="1015" spans="1:34" s="73" customFormat="1" x14ac:dyDescent="0.55000000000000004">
      <c r="A1015" s="108"/>
      <c r="B1015" s="109">
        <v>495</v>
      </c>
      <c r="C1015" s="102">
        <v>8568</v>
      </c>
      <c r="D1015" s="90" t="s">
        <v>1415</v>
      </c>
      <c r="E1015" s="102" t="s">
        <v>34</v>
      </c>
      <c r="F1015" s="102">
        <v>17432</v>
      </c>
      <c r="G1015" s="102">
        <v>25</v>
      </c>
      <c r="H1015" s="102">
        <v>1</v>
      </c>
      <c r="I1015" s="98">
        <v>60</v>
      </c>
      <c r="J1015" s="102" t="s">
        <v>38</v>
      </c>
      <c r="K1015" s="94">
        <f>((G1015*400)+(H1015*100))+I1015</f>
        <v>10160</v>
      </c>
      <c r="L1015" s="94">
        <v>325</v>
      </c>
      <c r="M1015" s="94">
        <f>K1015*L1015</f>
        <v>3302000</v>
      </c>
      <c r="N1015" s="102"/>
      <c r="O1015" s="111"/>
      <c r="P1015" s="96"/>
      <c r="Q1015" s="111"/>
      <c r="R1015" s="111"/>
      <c r="S1015" s="97"/>
      <c r="T1015" s="102"/>
      <c r="U1015" s="102"/>
      <c r="V1015" s="102"/>
      <c r="W1015" s="94"/>
      <c r="X1015" s="98"/>
      <c r="Y1015" s="94"/>
      <c r="Z1015" s="94"/>
      <c r="AA1015" s="89"/>
      <c r="AB1015" s="89"/>
      <c r="AC1015" s="94"/>
      <c r="AD1015" s="94">
        <f>IF(AND(AC1015="",M1015=""),0,IF((AC1015=""),M1015,IF((M1015=""),AC1015,AC1015+M1015)))</f>
        <v>3302000</v>
      </c>
      <c r="AE1015" s="94">
        <f>IF( (X1015=""),AD1015*1,AD1015*(X1015/100) )</f>
        <v>3302000</v>
      </c>
      <c r="AF1015" s="94">
        <v>50000000</v>
      </c>
      <c r="AG1015" s="94">
        <f>IF((AF1015-AE1015) &gt; 1,0,IF((AF1015-AE1015)&lt;0,AE1015-AF1015,AF1015-AE1015))</f>
        <v>0</v>
      </c>
      <c r="AH1015" s="94">
        <v>0.01</v>
      </c>
    </row>
    <row r="1016" spans="1:34" s="73" customFormat="1" x14ac:dyDescent="0.55000000000000004">
      <c r="A1016" s="108"/>
      <c r="B1016" s="109">
        <v>496</v>
      </c>
      <c r="C1016" s="102">
        <v>9041</v>
      </c>
      <c r="D1016" s="90" t="s">
        <v>1416</v>
      </c>
      <c r="E1016" s="102" t="s">
        <v>34</v>
      </c>
      <c r="F1016" s="102">
        <v>17690</v>
      </c>
      <c r="G1016" s="102">
        <v>0</v>
      </c>
      <c r="H1016" s="102">
        <v>1</v>
      </c>
      <c r="I1016" s="98">
        <v>62</v>
      </c>
      <c r="J1016" s="102" t="s">
        <v>35</v>
      </c>
      <c r="K1016" s="94">
        <f>((G1016*400)+(H1016*100))+I1016</f>
        <v>162</v>
      </c>
      <c r="L1016" s="94">
        <v>1350</v>
      </c>
      <c r="M1016" s="94">
        <f>K1016*L1016</f>
        <v>218700</v>
      </c>
      <c r="N1016" s="102">
        <v>1</v>
      </c>
      <c r="O1016" s="111" t="s">
        <v>1411</v>
      </c>
      <c r="P1016" s="96">
        <v>3570800346793</v>
      </c>
      <c r="Q1016" s="111" t="s">
        <v>1412</v>
      </c>
      <c r="R1016" s="111" t="s">
        <v>1417</v>
      </c>
      <c r="S1016" s="97" t="s">
        <v>1418</v>
      </c>
      <c r="T1016" s="102" t="s">
        <v>51</v>
      </c>
      <c r="U1016" s="102" t="s">
        <v>45</v>
      </c>
      <c r="V1016" s="102" t="s">
        <v>52</v>
      </c>
      <c r="W1016" s="94">
        <v>438.08</v>
      </c>
      <c r="X1016" s="98">
        <v>83.37</v>
      </c>
      <c r="Y1016" s="94">
        <v>6750</v>
      </c>
      <c r="Z1016" s="94">
        <f>W1016*Y1016</f>
        <v>2957040</v>
      </c>
      <c r="AA1016" s="89">
        <v>6</v>
      </c>
      <c r="AB1016" s="89">
        <v>6</v>
      </c>
      <c r="AC1016" s="94">
        <f>(Z1016*(100-AB1016))/100</f>
        <v>2779617.6</v>
      </c>
      <c r="AD1016" s="94">
        <f>IF(AND(AC1016="",M1016=""),0,IF((AC1016=""),M1016, IF( (M1016=""),AC1016,AC1016+M1016)))</f>
        <v>2998317.6</v>
      </c>
      <c r="AE1016" s="94">
        <f>IF( (X1016=""),AD1016*1,( M1016+(SUM(AC1016:AC1016)) )*(X1016/100) )</f>
        <v>2499697.3831199999</v>
      </c>
      <c r="AF1016" s="94">
        <v>50000000</v>
      </c>
      <c r="AG1016" s="94">
        <f>IF((AF1016-AE1016) &gt; 1,0,IF((AF1016-AE1016)&lt;0,AE1016-AF1016,AF1016-AE1016))</f>
        <v>0</v>
      </c>
      <c r="AH1016" s="94">
        <v>0.02</v>
      </c>
    </row>
    <row r="1017" spans="1:34" s="73" customFormat="1" x14ac:dyDescent="0.55000000000000004">
      <c r="A1017" s="108"/>
      <c r="B1017" s="109"/>
      <c r="C1017" s="102"/>
      <c r="D1017" s="90"/>
      <c r="E1017" s="102"/>
      <c r="F1017" s="102"/>
      <c r="G1017" s="102"/>
      <c r="H1017" s="102"/>
      <c r="I1017" s="98"/>
      <c r="J1017" s="102"/>
      <c r="K1017" s="94"/>
      <c r="L1017" s="94"/>
      <c r="M1017" s="94"/>
      <c r="N1017" s="102">
        <v>2</v>
      </c>
      <c r="O1017" s="111" t="s">
        <v>1411</v>
      </c>
      <c r="P1017" s="96">
        <v>3570800346793</v>
      </c>
      <c r="Q1017" s="111" t="s">
        <v>1412</v>
      </c>
      <c r="R1017" s="111" t="s">
        <v>1417</v>
      </c>
      <c r="S1017" s="97" t="s">
        <v>1419</v>
      </c>
      <c r="T1017" s="102" t="s">
        <v>51</v>
      </c>
      <c r="U1017" s="102" t="s">
        <v>45</v>
      </c>
      <c r="V1017" s="102" t="s">
        <v>52</v>
      </c>
      <c r="W1017" s="94">
        <v>28.2</v>
      </c>
      <c r="X1017" s="98">
        <v>5.37</v>
      </c>
      <c r="Y1017" s="94">
        <v>6750</v>
      </c>
      <c r="Z1017" s="94">
        <f>W1017*Y1017</f>
        <v>190350</v>
      </c>
      <c r="AA1017" s="89">
        <v>6</v>
      </c>
      <c r="AB1017" s="89">
        <v>6</v>
      </c>
      <c r="AC1017" s="94">
        <f>(Z1017*(100-AB1017))/100</f>
        <v>178929</v>
      </c>
      <c r="AD1017" s="94">
        <f>IF(AND(AC1017="",M1016=""),0,IF((AC1017=""),M1016, IF( (M1016=""),AC1017,AC1017+M1016)))</f>
        <v>397629</v>
      </c>
      <c r="AE1017" s="94">
        <f>IF( (X1017=""),AD1017*1,( M1016+(SUM(AC1017:AC1017)) )*(X1017/100) )</f>
        <v>21352.677299999999</v>
      </c>
      <c r="AF1017" s="94">
        <v>50000000</v>
      </c>
      <c r="AG1017" s="94">
        <f>IF((AF1017-AE1017) &gt; 1,0,IF((AF1017-AE1017)&lt;0,AE1017-AF1017,AF1017-AE1017))</f>
        <v>0</v>
      </c>
      <c r="AH1017" s="94">
        <v>0.02</v>
      </c>
    </row>
    <row r="1018" spans="1:34" s="73" customFormat="1" x14ac:dyDescent="0.55000000000000004">
      <c r="A1018" s="108"/>
      <c r="B1018" s="109"/>
      <c r="C1018" s="102"/>
      <c r="D1018" s="90"/>
      <c r="E1018" s="102"/>
      <c r="F1018" s="102"/>
      <c r="G1018" s="102"/>
      <c r="H1018" s="102"/>
      <c r="I1018" s="98"/>
      <c r="J1018" s="102"/>
      <c r="K1018" s="94"/>
      <c r="L1018" s="94"/>
      <c r="M1018" s="94"/>
      <c r="N1018" s="102">
        <v>3</v>
      </c>
      <c r="O1018" s="111" t="s">
        <v>1411</v>
      </c>
      <c r="P1018" s="96">
        <v>3570800346793</v>
      </c>
      <c r="Q1018" s="111" t="s">
        <v>1412</v>
      </c>
      <c r="R1018" s="111" t="s">
        <v>1417</v>
      </c>
      <c r="S1018" s="97" t="s">
        <v>1420</v>
      </c>
      <c r="T1018" s="102" t="s">
        <v>51</v>
      </c>
      <c r="U1018" s="102" t="s">
        <v>45</v>
      </c>
      <c r="V1018" s="102" t="s">
        <v>52</v>
      </c>
      <c r="W1018" s="94">
        <v>59.17</v>
      </c>
      <c r="X1018" s="98">
        <v>11.26</v>
      </c>
      <c r="Y1018" s="94">
        <v>6750</v>
      </c>
      <c r="Z1018" s="94">
        <f>W1018*Y1018</f>
        <v>399397.5</v>
      </c>
      <c r="AA1018" s="89">
        <v>6</v>
      </c>
      <c r="AB1018" s="89">
        <v>6</v>
      </c>
      <c r="AC1018" s="94">
        <f>(Z1018*(100-AB1018))/100</f>
        <v>375433.65</v>
      </c>
      <c r="AD1018" s="94">
        <f>IF(AND(AC1018="",M1016=""),0,IF((AC1018=""),M1016, IF( (M1016=""),AC1018,AC1018+M1016)))</f>
        <v>594133.65</v>
      </c>
      <c r="AE1018" s="94">
        <f>IF( (X1018=""),AD1018*1,( M1016+(SUM(AC1018:AC1018)) )*(X1018/100) )</f>
        <v>66899.448990000004</v>
      </c>
      <c r="AF1018" s="94">
        <v>50000000</v>
      </c>
      <c r="AG1018" s="94">
        <f>IF((AF1018-AE1018) &gt; 1,0,IF((AF1018-AE1018)&lt;0,AE1018-AF1018,AF1018-AE1018))</f>
        <v>0</v>
      </c>
      <c r="AH1018" s="94">
        <v>0.02</v>
      </c>
    </row>
    <row r="1019" spans="1:34" s="73" customFormat="1" x14ac:dyDescent="0.55000000000000004">
      <c r="A1019" s="108"/>
      <c r="B1019" s="109"/>
      <c r="C1019" s="102"/>
      <c r="D1019" s="90"/>
      <c r="E1019" s="102"/>
      <c r="F1019" s="102"/>
      <c r="G1019" s="102"/>
      <c r="H1019" s="102"/>
      <c r="I1019" s="98"/>
      <c r="J1019" s="102"/>
      <c r="K1019" s="94"/>
      <c r="L1019" s="94" t="s">
        <v>63</v>
      </c>
      <c r="M1019" s="94">
        <f>SUM(M1014:M1018)</f>
        <v>6761850</v>
      </c>
      <c r="N1019" s="102"/>
      <c r="O1019" s="111"/>
      <c r="P1019" s="96"/>
      <c r="Q1019" s="111"/>
      <c r="R1019" s="111"/>
      <c r="S1019" s="97"/>
      <c r="T1019" s="102"/>
      <c r="U1019" s="102"/>
      <c r="V1019" s="102"/>
      <c r="W1019" s="94"/>
      <c r="X1019" s="98"/>
      <c r="Y1019" s="94"/>
      <c r="Z1019" s="94"/>
      <c r="AA1019" s="89"/>
      <c r="AB1019" s="89"/>
      <c r="AC1019" s="94"/>
      <c r="AD1019" s="94">
        <f>SUM(AD1014:AD1018)</f>
        <v>10533230.25</v>
      </c>
      <c r="AE1019" s="94">
        <f>SUM(AE1014:AE1018)</f>
        <v>9131099.5094100013</v>
      </c>
      <c r="AF1019" s="94"/>
      <c r="AG1019" s="94">
        <f>SUM(AG1014:AG1018)</f>
        <v>0</v>
      </c>
      <c r="AH1019" s="94"/>
    </row>
    <row r="1020" spans="1:34" s="73" customFormat="1" x14ac:dyDescent="0.55000000000000004">
      <c r="A1020" s="108" t="s">
        <v>1409</v>
      </c>
      <c r="B1020" s="109">
        <v>497</v>
      </c>
      <c r="C1020" s="102">
        <v>6844</v>
      </c>
      <c r="D1020" s="90" t="s">
        <v>1421</v>
      </c>
      <c r="E1020" s="102" t="s">
        <v>34</v>
      </c>
      <c r="F1020" s="102">
        <v>23640</v>
      </c>
      <c r="G1020" s="102">
        <v>0</v>
      </c>
      <c r="H1020" s="102">
        <v>2</v>
      </c>
      <c r="I1020" s="98">
        <v>0</v>
      </c>
      <c r="J1020" s="102" t="s">
        <v>38</v>
      </c>
      <c r="K1020" s="94">
        <f>((G1020*400)+(H1020*100))+I1020</f>
        <v>200</v>
      </c>
      <c r="L1020" s="94">
        <v>800</v>
      </c>
      <c r="M1020" s="94">
        <f>K1020*L1020</f>
        <v>160000</v>
      </c>
      <c r="N1020" s="102"/>
      <c r="O1020" s="111"/>
      <c r="P1020" s="96"/>
      <c r="Q1020" s="111"/>
      <c r="R1020" s="111"/>
      <c r="S1020" s="97"/>
      <c r="T1020" s="102"/>
      <c r="U1020" s="102"/>
      <c r="V1020" s="102"/>
      <c r="W1020" s="94"/>
      <c r="X1020" s="98"/>
      <c r="Y1020" s="94"/>
      <c r="Z1020" s="94"/>
      <c r="AA1020" s="89"/>
      <c r="AB1020" s="89"/>
      <c r="AC1020" s="94"/>
      <c r="AD1020" s="94">
        <f>IF(AND(AC1020="",M1020=""),0,IF((AC1020=""),M1020,IF((M1020=""),AC1020,AC1020+M1020)))</f>
        <v>160000</v>
      </c>
      <c r="AE1020" s="94">
        <f>IF( (X1020=""),AD1020*1,AD1020*(X1020/100) )</f>
        <v>160000</v>
      </c>
      <c r="AF1020" s="94">
        <v>50000000</v>
      </c>
      <c r="AG1020" s="94">
        <f>IF((AF1020-AE1020) &gt; 1,0,IF((AF1020-AE1020)&lt;0,AE1020-AF1020,AF1020-AE1020))</f>
        <v>0</v>
      </c>
      <c r="AH1020" s="94">
        <v>0.01</v>
      </c>
    </row>
    <row r="1021" spans="1:34" s="73" customFormat="1" x14ac:dyDescent="0.55000000000000004">
      <c r="A1021" s="108"/>
      <c r="B1021" s="109"/>
      <c r="C1021" s="102"/>
      <c r="D1021" s="90"/>
      <c r="E1021" s="102"/>
      <c r="F1021" s="102"/>
      <c r="G1021" s="102">
        <v>0</v>
      </c>
      <c r="H1021" s="102">
        <v>2</v>
      </c>
      <c r="I1021" s="98">
        <v>92</v>
      </c>
      <c r="J1021" s="102" t="s">
        <v>38</v>
      </c>
      <c r="K1021" s="94">
        <f>((G1021*400)+(H1021*100))+I1021</f>
        <v>292</v>
      </c>
      <c r="L1021" s="94">
        <v>800</v>
      </c>
      <c r="M1021" s="94">
        <f>K1021*L1021</f>
        <v>233600</v>
      </c>
      <c r="N1021" s="102"/>
      <c r="O1021" s="111"/>
      <c r="P1021" s="96"/>
      <c r="Q1021" s="111"/>
      <c r="R1021" s="111"/>
      <c r="S1021" s="97"/>
      <c r="T1021" s="102"/>
      <c r="U1021" s="102"/>
      <c r="V1021" s="102"/>
      <c r="W1021" s="94"/>
      <c r="X1021" s="98"/>
      <c r="Y1021" s="94"/>
      <c r="Z1021" s="94"/>
      <c r="AA1021" s="89"/>
      <c r="AB1021" s="89"/>
      <c r="AC1021" s="94"/>
      <c r="AD1021" s="94">
        <f>IF(AND(AC1021="",M1021=""),0,IF((AC1021=""),M1021,IF((M1021=""),AC1021,AC1021+M1021)))</f>
        <v>233600</v>
      </c>
      <c r="AE1021" s="94">
        <f>IF( (X1021=""),AD1021*1,AD1021*(X1021/100) )</f>
        <v>233600</v>
      </c>
      <c r="AF1021" s="94">
        <v>50000000</v>
      </c>
      <c r="AG1021" s="94">
        <f>IF((AF1021-AE1021) &gt; 1,0,IF((AF1021-AE1021)&lt;0,AE1021-AF1021,AF1021-AE1021))</f>
        <v>0</v>
      </c>
      <c r="AH1021" s="94">
        <v>0.01</v>
      </c>
    </row>
    <row r="1022" spans="1:34" s="73" customFormat="1" x14ac:dyDescent="0.55000000000000004">
      <c r="A1022" s="108"/>
      <c r="B1022" s="109"/>
      <c r="C1022" s="102"/>
      <c r="D1022" s="90"/>
      <c r="E1022" s="102"/>
      <c r="F1022" s="102"/>
      <c r="G1022" s="102"/>
      <c r="H1022" s="102"/>
      <c r="I1022" s="98"/>
      <c r="J1022" s="102"/>
      <c r="K1022" s="94"/>
      <c r="L1022" s="94" t="s">
        <v>63</v>
      </c>
      <c r="M1022" s="94">
        <f>SUM(M1020:M1021)</f>
        <v>393600</v>
      </c>
      <c r="N1022" s="102"/>
      <c r="O1022" s="111"/>
      <c r="P1022" s="96"/>
      <c r="Q1022" s="111"/>
      <c r="R1022" s="111"/>
      <c r="S1022" s="97"/>
      <c r="T1022" s="102"/>
      <c r="U1022" s="102"/>
      <c r="V1022" s="102"/>
      <c r="W1022" s="94"/>
      <c r="X1022" s="98"/>
      <c r="Y1022" s="94"/>
      <c r="Z1022" s="94"/>
      <c r="AA1022" s="89"/>
      <c r="AB1022" s="89"/>
      <c r="AC1022" s="94"/>
      <c r="AD1022" s="94">
        <f>SUM(AD1020:AD1021)</f>
        <v>393600</v>
      </c>
      <c r="AE1022" s="94">
        <f>SUM(AE1020:AE1021)</f>
        <v>393600</v>
      </c>
      <c r="AF1022" s="94"/>
      <c r="AG1022" s="94">
        <f>SUM(AG1020:AG1021)</f>
        <v>0</v>
      </c>
      <c r="AH1022" s="94"/>
    </row>
    <row r="1023" spans="1:34" s="73" customFormat="1" x14ac:dyDescent="0.55000000000000004">
      <c r="A1023" s="108" t="s">
        <v>1422</v>
      </c>
      <c r="B1023" s="109">
        <v>498</v>
      </c>
      <c r="C1023" s="102">
        <v>8835</v>
      </c>
      <c r="D1023" s="90" t="s">
        <v>1423</v>
      </c>
      <c r="E1023" s="102" t="s">
        <v>34</v>
      </c>
      <c r="F1023" s="102">
        <v>7490</v>
      </c>
      <c r="G1023" s="102">
        <v>6</v>
      </c>
      <c r="H1023" s="102">
        <v>1</v>
      </c>
      <c r="I1023" s="98">
        <v>76</v>
      </c>
      <c r="J1023" s="102" t="s">
        <v>38</v>
      </c>
      <c r="K1023" s="94">
        <f>((G1023*400)+(H1023*100))+I1023</f>
        <v>2576</v>
      </c>
      <c r="L1023" s="94">
        <v>250</v>
      </c>
      <c r="M1023" s="94">
        <f>K1023*L1023</f>
        <v>644000</v>
      </c>
      <c r="N1023" s="102"/>
      <c r="O1023" s="111"/>
      <c r="P1023" s="96"/>
      <c r="Q1023" s="111"/>
      <c r="R1023" s="111"/>
      <c r="S1023" s="97"/>
      <c r="T1023" s="102"/>
      <c r="U1023" s="102"/>
      <c r="V1023" s="102"/>
      <c r="W1023" s="94"/>
      <c r="X1023" s="98"/>
      <c r="Y1023" s="94"/>
      <c r="Z1023" s="94"/>
      <c r="AA1023" s="89"/>
      <c r="AB1023" s="89"/>
      <c r="AC1023" s="94"/>
      <c r="AD1023" s="94">
        <f>IF(AND(AC1023="",M1023=""),0,IF((AC1023=""),M1023,IF((M1023=""),AC1023,AC1023+M1023)))</f>
        <v>644000</v>
      </c>
      <c r="AE1023" s="94">
        <f>IF( (X1023=""),AD1023*1,AD1023*(X1023/100) )</f>
        <v>644000</v>
      </c>
      <c r="AF1023" s="94">
        <v>50000000</v>
      </c>
      <c r="AG1023" s="94">
        <f>IF((AF1023-AE1023) &gt; 1,0,IF((AF1023-AE1023)&lt;0,AE1023-AF1023,AF1023-AE1023))</f>
        <v>0</v>
      </c>
      <c r="AH1023" s="94">
        <v>0.01</v>
      </c>
    </row>
    <row r="1024" spans="1:34" s="73" customFormat="1" x14ac:dyDescent="0.55000000000000004">
      <c r="A1024" s="108"/>
      <c r="B1024" s="109">
        <v>499</v>
      </c>
      <c r="C1024" s="102">
        <v>8993</v>
      </c>
      <c r="D1024" s="90" t="s">
        <v>1424</v>
      </c>
      <c r="E1024" s="102" t="s">
        <v>37</v>
      </c>
      <c r="F1024" s="102">
        <v>8210</v>
      </c>
      <c r="G1024" s="102">
        <v>4</v>
      </c>
      <c r="H1024" s="102">
        <v>2</v>
      </c>
      <c r="I1024" s="98">
        <v>6</v>
      </c>
      <c r="J1024" s="102" t="s">
        <v>38</v>
      </c>
      <c r="K1024" s="94">
        <f>((G1024*400)+(H1024*100))+I1024</f>
        <v>1806</v>
      </c>
      <c r="L1024" s="94">
        <v>225</v>
      </c>
      <c r="M1024" s="94">
        <f>K1024*L1024</f>
        <v>406350</v>
      </c>
      <c r="N1024" s="102"/>
      <c r="O1024" s="111"/>
      <c r="P1024" s="96"/>
      <c r="Q1024" s="111"/>
      <c r="R1024" s="111"/>
      <c r="S1024" s="97"/>
      <c r="T1024" s="102"/>
      <c r="U1024" s="102"/>
      <c r="V1024" s="102"/>
      <c r="W1024" s="94"/>
      <c r="X1024" s="98"/>
      <c r="Y1024" s="94"/>
      <c r="Z1024" s="94"/>
      <c r="AA1024" s="89"/>
      <c r="AB1024" s="89"/>
      <c r="AC1024" s="94"/>
      <c r="AD1024" s="94">
        <f>IF(AND(AC1024="",M1024=""),0,IF((AC1024=""),M1024,IF((M1024=""),AC1024,AC1024+M1024)))</f>
        <v>406350</v>
      </c>
      <c r="AE1024" s="94">
        <f>IF( (X1024=""),AD1024*1,AD1024*(X1024/100) )</f>
        <v>406350</v>
      </c>
      <c r="AF1024" s="94">
        <v>0</v>
      </c>
      <c r="AG1024" s="94">
        <f>IF((AF1024-AE1024) &gt; 1,0,IF((AF1024-AE1024)&lt;0,AE1024-AF1024,AF1024-AE1024))</f>
        <v>406350</v>
      </c>
      <c r="AH1024" s="94">
        <v>0.01</v>
      </c>
    </row>
    <row r="1025" spans="1:34" s="73" customFormat="1" x14ac:dyDescent="0.55000000000000004">
      <c r="A1025" s="108"/>
      <c r="B1025" s="109">
        <v>500</v>
      </c>
      <c r="C1025" s="102">
        <v>8994</v>
      </c>
      <c r="D1025" s="90" t="s">
        <v>1425</v>
      </c>
      <c r="E1025" s="102" t="s">
        <v>37</v>
      </c>
      <c r="F1025" s="102">
        <v>8211</v>
      </c>
      <c r="G1025" s="102">
        <v>4</v>
      </c>
      <c r="H1025" s="102">
        <v>1</v>
      </c>
      <c r="I1025" s="98">
        <v>99</v>
      </c>
      <c r="J1025" s="102" t="s">
        <v>38</v>
      </c>
      <c r="K1025" s="94">
        <f>((G1025*400)+(H1025*100))+I1025</f>
        <v>1799</v>
      </c>
      <c r="L1025" s="94">
        <v>225</v>
      </c>
      <c r="M1025" s="94">
        <f>K1025*L1025</f>
        <v>404775</v>
      </c>
      <c r="N1025" s="102"/>
      <c r="O1025" s="111"/>
      <c r="P1025" s="96"/>
      <c r="Q1025" s="111"/>
      <c r="R1025" s="111"/>
      <c r="S1025" s="97"/>
      <c r="T1025" s="102"/>
      <c r="U1025" s="102"/>
      <c r="V1025" s="102"/>
      <c r="W1025" s="94"/>
      <c r="X1025" s="98"/>
      <c r="Y1025" s="94"/>
      <c r="Z1025" s="94"/>
      <c r="AA1025" s="89"/>
      <c r="AB1025" s="89"/>
      <c r="AC1025" s="94"/>
      <c r="AD1025" s="94">
        <f>IF(AND(AC1025="",M1025=""),0,IF((AC1025=""),M1025,IF((M1025=""),AC1025,AC1025+M1025)))</f>
        <v>404775</v>
      </c>
      <c r="AE1025" s="94">
        <f>IF( (X1025=""),AD1025*1,AD1025*(X1025/100) )</f>
        <v>404775</v>
      </c>
      <c r="AF1025" s="94">
        <v>0</v>
      </c>
      <c r="AG1025" s="94">
        <f>IF((AF1025-AE1025) &gt; 1,0,IF((AF1025-AE1025)&lt;0,AE1025-AF1025,AF1025-AE1025))</f>
        <v>404775</v>
      </c>
      <c r="AH1025" s="94">
        <v>0.01</v>
      </c>
    </row>
    <row r="1026" spans="1:34" s="73" customFormat="1" x14ac:dyDescent="0.55000000000000004">
      <c r="A1026" s="108"/>
      <c r="B1026" s="109">
        <v>501</v>
      </c>
      <c r="C1026" s="102">
        <v>8992</v>
      </c>
      <c r="D1026" s="90" t="s">
        <v>1426</v>
      </c>
      <c r="E1026" s="102" t="s">
        <v>37</v>
      </c>
      <c r="F1026" s="102">
        <v>8212</v>
      </c>
      <c r="G1026" s="102">
        <v>4</v>
      </c>
      <c r="H1026" s="102">
        <v>1</v>
      </c>
      <c r="I1026" s="98">
        <v>83</v>
      </c>
      <c r="J1026" s="102" t="s">
        <v>38</v>
      </c>
      <c r="K1026" s="94">
        <f>((G1026*400)+(H1026*100))+I1026</f>
        <v>1783</v>
      </c>
      <c r="L1026" s="94">
        <v>225</v>
      </c>
      <c r="M1026" s="94">
        <f>K1026*L1026</f>
        <v>401175</v>
      </c>
      <c r="N1026" s="102"/>
      <c r="O1026" s="111"/>
      <c r="P1026" s="96"/>
      <c r="Q1026" s="111"/>
      <c r="R1026" s="111"/>
      <c r="S1026" s="97"/>
      <c r="T1026" s="102"/>
      <c r="U1026" s="102"/>
      <c r="V1026" s="102"/>
      <c r="W1026" s="94"/>
      <c r="X1026" s="98"/>
      <c r="Y1026" s="94"/>
      <c r="Z1026" s="94"/>
      <c r="AA1026" s="89"/>
      <c r="AB1026" s="89"/>
      <c r="AC1026" s="94"/>
      <c r="AD1026" s="94">
        <f>IF(AND(AC1026="",M1026=""),0,IF((AC1026=""),M1026,IF((M1026=""),AC1026,AC1026+M1026)))</f>
        <v>401175</v>
      </c>
      <c r="AE1026" s="94">
        <f>IF( (X1026=""),AD1026*1,AD1026*(X1026/100) )</f>
        <v>401175</v>
      </c>
      <c r="AF1026" s="94">
        <v>0</v>
      </c>
      <c r="AG1026" s="94">
        <f>IF((AF1026-AE1026) &gt; 1,0,IF((AF1026-AE1026)&lt;0,AE1026-AF1026,AF1026-AE1026))</f>
        <v>401175</v>
      </c>
      <c r="AH1026" s="94">
        <v>0.01</v>
      </c>
    </row>
    <row r="1027" spans="1:34" s="73" customFormat="1" x14ac:dyDescent="0.55000000000000004">
      <c r="A1027" s="108"/>
      <c r="B1027" s="109">
        <v>502</v>
      </c>
      <c r="C1027" s="102">
        <v>8618</v>
      </c>
      <c r="D1027" s="90" t="s">
        <v>1427</v>
      </c>
      <c r="E1027" s="102" t="s">
        <v>34</v>
      </c>
      <c r="F1027" s="102">
        <v>17133</v>
      </c>
      <c r="G1027" s="102">
        <v>5</v>
      </c>
      <c r="H1027" s="102">
        <v>1</v>
      </c>
      <c r="I1027" s="98">
        <v>73</v>
      </c>
      <c r="J1027" s="102" t="s">
        <v>38</v>
      </c>
      <c r="K1027" s="94">
        <f>((G1027*400)+(H1027*100))+I1027</f>
        <v>2173</v>
      </c>
      <c r="L1027" s="94">
        <v>400</v>
      </c>
      <c r="M1027" s="94">
        <f>K1027*L1027</f>
        <v>869200</v>
      </c>
      <c r="N1027" s="102"/>
      <c r="O1027" s="111"/>
      <c r="P1027" s="96"/>
      <c r="Q1027" s="111"/>
      <c r="R1027" s="111"/>
      <c r="S1027" s="97"/>
      <c r="T1027" s="102"/>
      <c r="U1027" s="102"/>
      <c r="V1027" s="102"/>
      <c r="W1027" s="94"/>
      <c r="X1027" s="98"/>
      <c r="Y1027" s="94"/>
      <c r="Z1027" s="94"/>
      <c r="AA1027" s="89"/>
      <c r="AB1027" s="89"/>
      <c r="AC1027" s="94"/>
      <c r="AD1027" s="94">
        <f>IF(AND(AC1027="",M1027=""),0,IF((AC1027=""),M1027,IF((M1027=""),AC1027,AC1027+M1027)))</f>
        <v>869200</v>
      </c>
      <c r="AE1027" s="94">
        <f>IF( (X1027=""),AD1027*1,AD1027*(X1027/100) )</f>
        <v>869200</v>
      </c>
      <c r="AF1027" s="94">
        <v>50000000</v>
      </c>
      <c r="AG1027" s="94">
        <f>IF((AF1027-AE1027) &gt; 1,0,IF((AF1027-AE1027)&lt;0,AE1027-AF1027,AF1027-AE1027))</f>
        <v>0</v>
      </c>
      <c r="AH1027" s="94">
        <v>0.01</v>
      </c>
    </row>
    <row r="1028" spans="1:34" s="73" customFormat="1" x14ac:dyDescent="0.55000000000000004">
      <c r="A1028" s="108"/>
      <c r="B1028" s="109"/>
      <c r="C1028" s="102"/>
      <c r="D1028" s="90"/>
      <c r="E1028" s="102"/>
      <c r="F1028" s="102"/>
      <c r="G1028" s="102"/>
      <c r="H1028" s="102"/>
      <c r="I1028" s="98"/>
      <c r="J1028" s="102"/>
      <c r="K1028" s="94"/>
      <c r="L1028" s="94" t="s">
        <v>63</v>
      </c>
      <c r="M1028" s="94">
        <f>SUM(M1023:M1027)</f>
        <v>2725500</v>
      </c>
      <c r="N1028" s="102"/>
      <c r="O1028" s="111"/>
      <c r="P1028" s="96"/>
      <c r="Q1028" s="111"/>
      <c r="R1028" s="111"/>
      <c r="S1028" s="97"/>
      <c r="T1028" s="102"/>
      <c r="U1028" s="102"/>
      <c r="V1028" s="102"/>
      <c r="W1028" s="94"/>
      <c r="X1028" s="98"/>
      <c r="Y1028" s="94"/>
      <c r="Z1028" s="94"/>
      <c r="AA1028" s="89"/>
      <c r="AB1028" s="89"/>
      <c r="AC1028" s="94"/>
      <c r="AD1028" s="94">
        <f>SUM(AD1023:AD1027)</f>
        <v>2725500</v>
      </c>
      <c r="AE1028" s="94">
        <f>SUM(AE1023:AE1027)</f>
        <v>2725500</v>
      </c>
      <c r="AF1028" s="94"/>
      <c r="AG1028" s="94">
        <f>SUM(AG1023:AG1027)</f>
        <v>1212300</v>
      </c>
      <c r="AH1028" s="94"/>
    </row>
    <row r="1029" spans="1:34" s="73" customFormat="1" x14ac:dyDescent="0.55000000000000004">
      <c r="A1029" s="108" t="s">
        <v>1430</v>
      </c>
      <c r="B1029" s="109">
        <v>503</v>
      </c>
      <c r="C1029" s="102">
        <v>8363</v>
      </c>
      <c r="D1029" s="90" t="s">
        <v>1431</v>
      </c>
      <c r="E1029" s="102" t="s">
        <v>34</v>
      </c>
      <c r="F1029" s="102">
        <v>17836</v>
      </c>
      <c r="G1029" s="102">
        <v>0</v>
      </c>
      <c r="H1029" s="102">
        <v>3</v>
      </c>
      <c r="I1029" s="98">
        <v>8</v>
      </c>
      <c r="J1029" s="102" t="s">
        <v>35</v>
      </c>
      <c r="K1029" s="94">
        <f>((G1029*400)+(H1029*100))+I1029</f>
        <v>308</v>
      </c>
      <c r="L1029" s="94">
        <v>600</v>
      </c>
      <c r="M1029" s="94">
        <f>K1029*L1029</f>
        <v>184800</v>
      </c>
      <c r="N1029" s="102">
        <v>1</v>
      </c>
      <c r="O1029" s="111" t="s">
        <v>1428</v>
      </c>
      <c r="P1029" s="96">
        <v>3570800351908</v>
      </c>
      <c r="Q1029" s="111" t="s">
        <v>1429</v>
      </c>
      <c r="R1029" s="111" t="s">
        <v>1432</v>
      </c>
      <c r="S1029" s="97" t="s">
        <v>1433</v>
      </c>
      <c r="T1029" s="102" t="s">
        <v>51</v>
      </c>
      <c r="U1029" s="102" t="s">
        <v>45</v>
      </c>
      <c r="V1029" s="102" t="s">
        <v>52</v>
      </c>
      <c r="W1029" s="94">
        <v>165.54</v>
      </c>
      <c r="X1029" s="98">
        <v>77.52</v>
      </c>
      <c r="Y1029" s="94">
        <v>6750</v>
      </c>
      <c r="Z1029" s="94">
        <f>W1029*Y1029</f>
        <v>1117395</v>
      </c>
      <c r="AA1029" s="89">
        <v>6</v>
      </c>
      <c r="AB1029" s="89">
        <v>6</v>
      </c>
      <c r="AC1029" s="94">
        <f>(Z1029*(100-AB1029))/100</f>
        <v>1050351.3</v>
      </c>
      <c r="AD1029" s="94">
        <f>IF(AND(AC1029="",M1029=""),0,IF((AC1029=""),M1029, IF( (M1029=""),AC1029,AC1029+M1029)))</f>
        <v>1235151.3</v>
      </c>
      <c r="AE1029" s="94">
        <f>IF( (X1029=""),AD1029*1,( M1029+(SUM(AC1029:AC1029)) )*(X1029/100) )</f>
        <v>957489.28776000009</v>
      </c>
      <c r="AF1029" s="94">
        <v>50000000</v>
      </c>
      <c r="AG1029" s="94">
        <f>IF((AF1029-AE1029) &gt; 1,0,IF((AF1029-AE1029)&lt;0,AE1029-AF1029,AF1029-AE1029))</f>
        <v>0</v>
      </c>
      <c r="AH1029" s="94">
        <v>0.02</v>
      </c>
    </row>
    <row r="1030" spans="1:34" s="73" customFormat="1" x14ac:dyDescent="0.55000000000000004">
      <c r="A1030" s="108"/>
      <c r="B1030" s="109"/>
      <c r="C1030" s="102"/>
      <c r="D1030" s="90"/>
      <c r="E1030" s="102"/>
      <c r="F1030" s="102"/>
      <c r="G1030" s="102"/>
      <c r="H1030" s="102"/>
      <c r="I1030" s="98"/>
      <c r="J1030" s="102"/>
      <c r="K1030" s="94"/>
      <c r="L1030" s="94"/>
      <c r="M1030" s="94"/>
      <c r="N1030" s="102">
        <v>2</v>
      </c>
      <c r="O1030" s="111" t="s">
        <v>1428</v>
      </c>
      <c r="P1030" s="96">
        <v>3570800351908</v>
      </c>
      <c r="Q1030" s="111" t="s">
        <v>1429</v>
      </c>
      <c r="R1030" s="111" t="s">
        <v>1432</v>
      </c>
      <c r="S1030" s="97" t="s">
        <v>1434</v>
      </c>
      <c r="T1030" s="102" t="s">
        <v>51</v>
      </c>
      <c r="U1030" s="102" t="s">
        <v>45</v>
      </c>
      <c r="V1030" s="102" t="s">
        <v>52</v>
      </c>
      <c r="W1030" s="94">
        <v>48</v>
      </c>
      <c r="X1030" s="98">
        <v>22.48</v>
      </c>
      <c r="Y1030" s="94">
        <v>6750</v>
      </c>
      <c r="Z1030" s="94">
        <f>W1030*Y1030</f>
        <v>324000</v>
      </c>
      <c r="AA1030" s="89">
        <v>6</v>
      </c>
      <c r="AB1030" s="89">
        <v>6</v>
      </c>
      <c r="AC1030" s="94">
        <f>(Z1030*(100-AB1030))/100</f>
        <v>304560</v>
      </c>
      <c r="AD1030" s="94">
        <f>IF(AND(AC1030="",M1029=""),0,IF((AC1030=""),M1029, IF( (M1029=""),AC1030,AC1030+M1029)))</f>
        <v>489360</v>
      </c>
      <c r="AE1030" s="94">
        <f>IF( (X1030=""),AD1030*1,( M1029+(SUM(AC1030:AC1030)) )*(X1030/100) )</f>
        <v>110008.128</v>
      </c>
      <c r="AF1030" s="94">
        <v>50000000</v>
      </c>
      <c r="AG1030" s="94">
        <f>IF((AF1030-AE1030) &gt; 1,0,IF((AF1030-AE1030)&lt;0,AE1030-AF1030,AF1030-AE1030))</f>
        <v>0</v>
      </c>
      <c r="AH1030" s="94">
        <v>0.02</v>
      </c>
    </row>
    <row r="1031" spans="1:34" s="73" customFormat="1" x14ac:dyDescent="0.55000000000000004">
      <c r="A1031" s="108"/>
      <c r="B1031" s="109"/>
      <c r="C1031" s="102"/>
      <c r="D1031" s="90"/>
      <c r="E1031" s="102"/>
      <c r="F1031" s="102"/>
      <c r="G1031" s="102"/>
      <c r="H1031" s="102"/>
      <c r="I1031" s="98"/>
      <c r="J1031" s="102"/>
      <c r="K1031" s="94"/>
      <c r="L1031" s="94" t="s">
        <v>63</v>
      </c>
      <c r="M1031" s="94">
        <f>SUM(M1029:M1030)</f>
        <v>184800</v>
      </c>
      <c r="N1031" s="102"/>
      <c r="O1031" s="111"/>
      <c r="P1031" s="96"/>
      <c r="Q1031" s="111"/>
      <c r="R1031" s="111"/>
      <c r="S1031" s="97"/>
      <c r="T1031" s="102"/>
      <c r="U1031" s="102"/>
      <c r="V1031" s="102"/>
      <c r="W1031" s="94"/>
      <c r="X1031" s="98"/>
      <c r="Y1031" s="94"/>
      <c r="Z1031" s="94"/>
      <c r="AA1031" s="89"/>
      <c r="AB1031" s="89"/>
      <c r="AC1031" s="94"/>
      <c r="AD1031" s="94">
        <f>SUM(AD1029:AD1030)</f>
        <v>1724511.3</v>
      </c>
      <c r="AE1031" s="94">
        <f>SUM(AE1029:AE1030)</f>
        <v>1067497.41576</v>
      </c>
      <c r="AF1031" s="94"/>
      <c r="AG1031" s="94">
        <f>SUM(AG1029:AG1030)</f>
        <v>0</v>
      </c>
      <c r="AH1031" s="94"/>
    </row>
    <row r="1032" spans="1:34" s="73" customFormat="1" x14ac:dyDescent="0.55000000000000004">
      <c r="A1032" s="108"/>
      <c r="B1032" s="109">
        <v>504</v>
      </c>
      <c r="C1032" s="102"/>
      <c r="D1032" s="90"/>
      <c r="E1032" s="102" t="s">
        <v>12018</v>
      </c>
      <c r="F1032" s="102"/>
      <c r="G1032" s="102">
        <v>0</v>
      </c>
      <c r="H1032" s="102">
        <v>0</v>
      </c>
      <c r="I1032" s="98">
        <v>56.25</v>
      </c>
      <c r="J1032" s="102" t="s">
        <v>62</v>
      </c>
      <c r="K1032" s="94">
        <v>56.25</v>
      </c>
      <c r="L1032" s="94">
        <v>400</v>
      </c>
      <c r="M1032" s="94">
        <f>K1032*L1032</f>
        <v>22500</v>
      </c>
      <c r="N1032" s="102"/>
      <c r="O1032" s="111"/>
      <c r="P1032" s="96"/>
      <c r="Q1032" s="111"/>
      <c r="R1032" s="111"/>
      <c r="S1032" s="97"/>
      <c r="T1032" s="102"/>
      <c r="U1032" s="102"/>
      <c r="V1032" s="102"/>
      <c r="W1032" s="94"/>
      <c r="X1032" s="98"/>
      <c r="Y1032" s="94"/>
      <c r="Z1032" s="94"/>
      <c r="AA1032" s="89"/>
      <c r="AB1032" s="89"/>
      <c r="AC1032" s="94"/>
      <c r="AD1032" s="94">
        <f>IF(AND(AC1032="",M1032=""),0,IF((AC1032=""),M1032,IF((M1032=""),AC1032,AC1032+M1032)))</f>
        <v>22500</v>
      </c>
      <c r="AE1032" s="94">
        <f>IF( (X1032=""),AD1032*1,AD1032*(X1032/100) )</f>
        <v>22500</v>
      </c>
      <c r="AF1032" s="94">
        <v>0</v>
      </c>
      <c r="AG1032" s="94">
        <f>IF((AF1032-AE1032) &gt; 1,0,IF((AF1032-AE1032)&lt;0,AE1032-AF1032,AF1032-AE1032))</f>
        <v>22500</v>
      </c>
      <c r="AH1032" s="94">
        <v>0.3</v>
      </c>
    </row>
    <row r="1033" spans="1:34" s="73" customFormat="1" x14ac:dyDescent="0.55000000000000004">
      <c r="A1033" s="108"/>
      <c r="B1033" s="109"/>
      <c r="C1033" s="102"/>
      <c r="D1033" s="90"/>
      <c r="E1033" s="102"/>
      <c r="F1033" s="102"/>
      <c r="G1033" s="102"/>
      <c r="H1033" s="102"/>
      <c r="I1033" s="98"/>
      <c r="J1033" s="102"/>
      <c r="K1033" s="94"/>
      <c r="L1033" s="94"/>
      <c r="M1033" s="94"/>
      <c r="N1033" s="102"/>
      <c r="O1033" s="111"/>
      <c r="P1033" s="96"/>
      <c r="Q1033" s="111"/>
      <c r="R1033" s="111"/>
      <c r="S1033" s="97"/>
      <c r="T1033" s="102"/>
      <c r="U1033" s="102"/>
      <c r="V1033" s="102"/>
      <c r="W1033" s="94"/>
      <c r="X1033" s="98"/>
      <c r="Y1033" s="94"/>
      <c r="Z1033" s="94"/>
      <c r="AA1033" s="89"/>
      <c r="AB1033" s="89"/>
      <c r="AC1033" s="94"/>
      <c r="AD1033" s="94"/>
      <c r="AE1033" s="94"/>
      <c r="AF1033" s="94"/>
      <c r="AG1033" s="94"/>
      <c r="AH1033" s="94"/>
    </row>
    <row r="1034" spans="1:34" s="73" customFormat="1" x14ac:dyDescent="0.55000000000000004">
      <c r="A1034" s="108"/>
      <c r="B1034" s="109"/>
      <c r="C1034" s="102"/>
      <c r="D1034" s="90"/>
      <c r="E1034" s="102"/>
      <c r="F1034" s="102"/>
      <c r="G1034" s="102"/>
      <c r="H1034" s="102"/>
      <c r="I1034" s="98"/>
      <c r="J1034" s="102"/>
      <c r="K1034" s="94"/>
      <c r="L1034" s="94" t="s">
        <v>63</v>
      </c>
      <c r="M1034" s="94">
        <f>SUM(M1032:M1033)</f>
        <v>22500</v>
      </c>
      <c r="N1034" s="102"/>
      <c r="O1034" s="111"/>
      <c r="P1034" s="96"/>
      <c r="Q1034" s="111"/>
      <c r="R1034" s="111"/>
      <c r="S1034" s="97"/>
      <c r="T1034" s="102"/>
      <c r="U1034" s="102"/>
      <c r="V1034" s="102"/>
      <c r="W1034" s="94"/>
      <c r="X1034" s="98"/>
      <c r="Y1034" s="94"/>
      <c r="Z1034" s="94"/>
      <c r="AA1034" s="89"/>
      <c r="AB1034" s="89"/>
      <c r="AC1034" s="94"/>
      <c r="AD1034" s="94">
        <f>SUM(AD1032:AD1033)</f>
        <v>22500</v>
      </c>
      <c r="AE1034" s="94">
        <f>SUM(AE1032:AE1033)</f>
        <v>22500</v>
      </c>
      <c r="AF1034" s="94"/>
      <c r="AG1034" s="94">
        <f>SUM(AG1032:AG1033)</f>
        <v>22500</v>
      </c>
      <c r="AH1034" s="94"/>
    </row>
    <row r="1035" spans="1:34" s="73" customFormat="1" x14ac:dyDescent="0.55000000000000004">
      <c r="A1035" s="108"/>
      <c r="B1035" s="109"/>
      <c r="C1035" s="102"/>
      <c r="D1035" s="90"/>
      <c r="E1035" s="102"/>
      <c r="F1035" s="102"/>
      <c r="G1035" s="102"/>
      <c r="H1035" s="102"/>
      <c r="I1035" s="98"/>
      <c r="J1035" s="102"/>
      <c r="K1035" s="94"/>
      <c r="L1035" s="94"/>
      <c r="M1035" s="94"/>
      <c r="N1035" s="102"/>
      <c r="O1035" s="111"/>
      <c r="P1035" s="96"/>
      <c r="Q1035" s="111"/>
      <c r="R1035" s="111"/>
      <c r="S1035" s="97"/>
      <c r="T1035" s="102"/>
      <c r="U1035" s="102"/>
      <c r="V1035" s="102"/>
      <c r="W1035" s="94"/>
      <c r="X1035" s="98"/>
      <c r="Y1035" s="94"/>
      <c r="Z1035" s="94"/>
      <c r="AA1035" s="89"/>
      <c r="AB1035" s="89"/>
      <c r="AC1035" s="94"/>
      <c r="AD1035" s="94"/>
      <c r="AE1035" s="94"/>
      <c r="AF1035" s="94"/>
      <c r="AG1035" s="94"/>
      <c r="AH1035" s="94"/>
    </row>
    <row r="1036" spans="1:34" s="73" customFormat="1" x14ac:dyDescent="0.55000000000000004">
      <c r="A1036" s="108" t="s">
        <v>1437</v>
      </c>
      <c r="B1036" s="109">
        <v>505</v>
      </c>
      <c r="C1036" s="102">
        <v>7720</v>
      </c>
      <c r="D1036" s="90" t="s">
        <v>1438</v>
      </c>
      <c r="E1036" s="102" t="s">
        <v>34</v>
      </c>
      <c r="F1036" s="102">
        <v>2453</v>
      </c>
      <c r="G1036" s="102">
        <v>0</v>
      </c>
      <c r="H1036" s="102">
        <v>1</v>
      </c>
      <c r="I1036" s="98">
        <v>4</v>
      </c>
      <c r="J1036" s="102" t="s">
        <v>35</v>
      </c>
      <c r="K1036" s="94">
        <f>((G1036*400)+(H1036*100))+I1036</f>
        <v>104</v>
      </c>
      <c r="L1036" s="94">
        <v>300</v>
      </c>
      <c r="M1036" s="94">
        <f>K1036*L1036</f>
        <v>31200</v>
      </c>
      <c r="N1036" s="102">
        <v>1</v>
      </c>
      <c r="O1036" s="111" t="s">
        <v>1435</v>
      </c>
      <c r="P1036" s="96">
        <v>3570800331761</v>
      </c>
      <c r="Q1036" s="111" t="s">
        <v>1436</v>
      </c>
      <c r="R1036" s="111" t="s">
        <v>1439</v>
      </c>
      <c r="S1036" s="97" t="s">
        <v>1440</v>
      </c>
      <c r="T1036" s="102" t="s">
        <v>51</v>
      </c>
      <c r="U1036" s="102" t="s">
        <v>45</v>
      </c>
      <c r="V1036" s="102" t="s">
        <v>52</v>
      </c>
      <c r="W1036" s="94">
        <v>407.4</v>
      </c>
      <c r="X1036" s="98">
        <v>94.73</v>
      </c>
      <c r="Y1036" s="94">
        <v>6750</v>
      </c>
      <c r="Z1036" s="94">
        <f>W1036*Y1036</f>
        <v>2749950</v>
      </c>
      <c r="AA1036" s="89">
        <v>7</v>
      </c>
      <c r="AB1036" s="89">
        <v>7</v>
      </c>
      <c r="AC1036" s="94">
        <f>(Z1036*(100-AB1036))/100</f>
        <v>2557453.5</v>
      </c>
      <c r="AD1036" s="94">
        <f>IF(AND(AC1036="",M1036=""),0,IF((AC1036=""),M1036, IF( (M1036=""),AC1036,AC1036+M1036)))</f>
        <v>2588653.5</v>
      </c>
      <c r="AE1036" s="94">
        <f>IF( (X1036=""),AD1036*1,( M1036+(SUM(AC1036:AC1036)) )*(X1036/100) )</f>
        <v>2452231.46055</v>
      </c>
      <c r="AF1036" s="94">
        <v>50000000</v>
      </c>
      <c r="AG1036" s="94">
        <f>IF((AF1036-AE1036) &gt; 1,0,IF((AF1036-AE1036)&lt;0,AE1036-AF1036,AF1036-AE1036))</f>
        <v>0</v>
      </c>
      <c r="AH1036" s="94">
        <v>0.02</v>
      </c>
    </row>
    <row r="1037" spans="1:34" s="74" customFormat="1" x14ac:dyDescent="0.55000000000000004">
      <c r="A1037" s="108"/>
      <c r="B1037" s="109"/>
      <c r="C1037" s="102"/>
      <c r="D1037" s="90"/>
      <c r="E1037" s="102"/>
      <c r="F1037" s="102"/>
      <c r="G1037" s="102"/>
      <c r="H1037" s="102"/>
      <c r="I1037" s="98"/>
      <c r="J1037" s="102"/>
      <c r="K1037" s="94"/>
      <c r="L1037" s="94"/>
      <c r="M1037" s="94"/>
      <c r="N1037" s="102">
        <v>2</v>
      </c>
      <c r="O1037" s="111" t="s">
        <v>1435</v>
      </c>
      <c r="P1037" s="96">
        <v>3570800331761</v>
      </c>
      <c r="Q1037" s="111" t="s">
        <v>1436</v>
      </c>
      <c r="R1037" s="111" t="s">
        <v>1439</v>
      </c>
      <c r="S1037" s="97" t="s">
        <v>1441</v>
      </c>
      <c r="T1037" s="102" t="s">
        <v>15159</v>
      </c>
      <c r="U1037" s="102" t="s">
        <v>45</v>
      </c>
      <c r="V1037" s="102" t="s">
        <v>52</v>
      </c>
      <c r="W1037" s="94">
        <v>22.66</v>
      </c>
      <c r="X1037" s="98">
        <v>5.27</v>
      </c>
      <c r="Y1037" s="94">
        <v>0</v>
      </c>
      <c r="Z1037" s="94">
        <f>W1037*Y1037</f>
        <v>0</v>
      </c>
      <c r="AA1037" s="89">
        <v>7</v>
      </c>
      <c r="AB1037" s="89">
        <v>7</v>
      </c>
      <c r="AC1037" s="94">
        <f>(Z1037*(100-AB1037))/100</f>
        <v>0</v>
      </c>
      <c r="AD1037" s="94">
        <f>IF(AND(AC1037="",M1036=""),0,IF((AC1037=""),M1036, IF( (M1036=""),AC1037,AC1037+M1036)))</f>
        <v>31200</v>
      </c>
      <c r="AE1037" s="94">
        <f>IF( (X1037=""),AD1037*1,( M1036+(SUM(AC1037:AC1037)) )*(X1037/100) )</f>
        <v>1644.24</v>
      </c>
      <c r="AF1037" s="94">
        <v>50000000</v>
      </c>
      <c r="AG1037" s="94">
        <f>IF((AF1037-AE1037) &gt; 1,0,IF((AF1037-AE1037)&lt;0,AE1037-AF1037,AF1037-AE1037))</f>
        <v>0</v>
      </c>
      <c r="AH1037" s="94">
        <v>0.02</v>
      </c>
    </row>
    <row r="1038" spans="1:34" s="74" customFormat="1" x14ac:dyDescent="0.55000000000000004">
      <c r="A1038" s="108"/>
      <c r="B1038" s="109">
        <v>506</v>
      </c>
      <c r="C1038" s="102">
        <v>7722</v>
      </c>
      <c r="D1038" s="90" t="s">
        <v>1442</v>
      </c>
      <c r="E1038" s="102" t="s">
        <v>34</v>
      </c>
      <c r="F1038" s="102">
        <v>2468</v>
      </c>
      <c r="G1038" s="102">
        <v>0</v>
      </c>
      <c r="H1038" s="102">
        <v>0</v>
      </c>
      <c r="I1038" s="98">
        <v>40</v>
      </c>
      <c r="J1038" s="102" t="s">
        <v>35</v>
      </c>
      <c r="K1038" s="94">
        <f>((G1038*400)+(H1038*100))+I1038</f>
        <v>40</v>
      </c>
      <c r="L1038" s="94">
        <v>375</v>
      </c>
      <c r="M1038" s="94">
        <f>K1038*L1038</f>
        <v>15000</v>
      </c>
      <c r="N1038" s="102">
        <v>1</v>
      </c>
      <c r="O1038" s="111" t="s">
        <v>1435</v>
      </c>
      <c r="P1038" s="96">
        <v>3570800331761</v>
      </c>
      <c r="Q1038" s="111" t="s">
        <v>1436</v>
      </c>
      <c r="R1038" s="111" t="s">
        <v>1439</v>
      </c>
      <c r="S1038" s="97" t="s">
        <v>1443</v>
      </c>
      <c r="T1038" s="102" t="s">
        <v>51</v>
      </c>
      <c r="U1038" s="102" t="s">
        <v>45</v>
      </c>
      <c r="V1038" s="102" t="s">
        <v>75</v>
      </c>
      <c r="W1038" s="94">
        <v>14.85</v>
      </c>
      <c r="X1038" s="98">
        <v>100</v>
      </c>
      <c r="Y1038" s="94">
        <v>6750</v>
      </c>
      <c r="Z1038" s="94">
        <f>W1038*Y1038</f>
        <v>100237.5</v>
      </c>
      <c r="AA1038" s="89">
        <v>22</v>
      </c>
      <c r="AB1038" s="89">
        <v>34</v>
      </c>
      <c r="AC1038" s="94">
        <f>(Z1038*(100-AB1038))/100</f>
        <v>66156.75</v>
      </c>
      <c r="AD1038" s="94">
        <f>IF(AND(AC1038="",M1038=""),0,IF((AC1038=""),M1038, IF( (M1038=""),AC1038,AC1038+M1038)))</f>
        <v>81156.75</v>
      </c>
      <c r="AE1038" s="94">
        <f>IF( (X1038=""),AD1038*1,( M1038+(SUM(AC1038:AC1038)) )*(X1038/100) )</f>
        <v>81156.75</v>
      </c>
      <c r="AF1038" s="94">
        <v>0</v>
      </c>
      <c r="AG1038" s="94">
        <f>IF((AF1038-AE1038) &gt; 1,0,IF((AF1038-AE1038)&lt;0,AE1038-AF1038,AF1038-AE1038))</f>
        <v>81156.75</v>
      </c>
      <c r="AH1038" s="94">
        <v>0.3</v>
      </c>
    </row>
    <row r="1039" spans="1:34" s="74" customFormat="1" x14ac:dyDescent="0.55000000000000004">
      <c r="A1039" s="108"/>
      <c r="B1039" s="109"/>
      <c r="C1039" s="102"/>
      <c r="D1039" s="90"/>
      <c r="E1039" s="102"/>
      <c r="F1039" s="102"/>
      <c r="G1039" s="102"/>
      <c r="H1039" s="102"/>
      <c r="I1039" s="98"/>
      <c r="J1039" s="102"/>
      <c r="K1039" s="94"/>
      <c r="L1039" s="94" t="s">
        <v>63</v>
      </c>
      <c r="M1039" s="94">
        <f>SUM(M1036:M1038)</f>
        <v>46200</v>
      </c>
      <c r="N1039" s="102"/>
      <c r="O1039" s="111"/>
      <c r="P1039" s="96"/>
      <c r="Q1039" s="111"/>
      <c r="R1039" s="111"/>
      <c r="S1039" s="97"/>
      <c r="T1039" s="102"/>
      <c r="U1039" s="102"/>
      <c r="V1039" s="102"/>
      <c r="W1039" s="94"/>
      <c r="X1039" s="98"/>
      <c r="Y1039" s="94"/>
      <c r="Z1039" s="94"/>
      <c r="AA1039" s="89"/>
      <c r="AB1039" s="89"/>
      <c r="AC1039" s="94"/>
      <c r="AD1039" s="94">
        <f>SUM(AD1036:AD1038)</f>
        <v>2701010.25</v>
      </c>
      <c r="AE1039" s="94">
        <f>SUM(AE1036:AE1038)</f>
        <v>2535032.4505500002</v>
      </c>
      <c r="AF1039" s="94"/>
      <c r="AG1039" s="94">
        <f>SUM(AG1036:AG1038)</f>
        <v>81156.75</v>
      </c>
      <c r="AH1039" s="94"/>
    </row>
    <row r="1040" spans="1:34" s="74" customFormat="1" x14ac:dyDescent="0.55000000000000004">
      <c r="A1040" s="108" t="s">
        <v>1448</v>
      </c>
      <c r="B1040" s="109">
        <v>507</v>
      </c>
      <c r="C1040" s="102">
        <v>10290</v>
      </c>
      <c r="D1040" s="90"/>
      <c r="E1040" s="102" t="s">
        <v>37</v>
      </c>
      <c r="F1040" s="102">
        <v>4232</v>
      </c>
      <c r="G1040" s="102">
        <v>4</v>
      </c>
      <c r="H1040" s="102">
        <v>2</v>
      </c>
      <c r="I1040" s="98">
        <v>54</v>
      </c>
      <c r="J1040" s="102" t="s">
        <v>38</v>
      </c>
      <c r="K1040" s="94">
        <f>((G1040*400)+(H1040*100))+I1040</f>
        <v>1854</v>
      </c>
      <c r="L1040" s="94">
        <v>225</v>
      </c>
      <c r="M1040" s="94">
        <f>K1040*L1040</f>
        <v>417150</v>
      </c>
      <c r="N1040" s="102"/>
      <c r="O1040" s="111"/>
      <c r="P1040" s="96"/>
      <c r="Q1040" s="111"/>
      <c r="R1040" s="111"/>
      <c r="S1040" s="97"/>
      <c r="T1040" s="102"/>
      <c r="U1040" s="102"/>
      <c r="V1040" s="102"/>
      <c r="W1040" s="94"/>
      <c r="X1040" s="98"/>
      <c r="Y1040" s="94"/>
      <c r="Z1040" s="94"/>
      <c r="AA1040" s="89"/>
      <c r="AB1040" s="89"/>
      <c r="AC1040" s="94"/>
      <c r="AD1040" s="94">
        <f>IF(AND(AC1040="",M1040=""),0,IF((AC1040=""),M1040,IF((M1040=""),AC1040,AC1040+M1040)))</f>
        <v>417150</v>
      </c>
      <c r="AE1040" s="94">
        <f>IF( (X1040=""),AD1040*1,AD1040*(X1040/100) )</f>
        <v>417150</v>
      </c>
      <c r="AF1040" s="94">
        <v>0</v>
      </c>
      <c r="AG1040" s="94">
        <f>IF((AF1040-AE1040) &gt; 1,0,IF((AF1040-AE1040)&lt;0,AE1040-AF1040,AF1040-AE1040))</f>
        <v>417150</v>
      </c>
      <c r="AH1040" s="94">
        <v>0.01</v>
      </c>
    </row>
    <row r="1041" spans="1:34" s="74" customFormat="1" x14ac:dyDescent="0.55000000000000004">
      <c r="A1041" s="108"/>
      <c r="B1041" s="109"/>
      <c r="C1041" s="102"/>
      <c r="D1041" s="90"/>
      <c r="E1041" s="102"/>
      <c r="F1041" s="102"/>
      <c r="G1041" s="102"/>
      <c r="H1041" s="102"/>
      <c r="I1041" s="98"/>
      <c r="J1041" s="102"/>
      <c r="K1041" s="94"/>
      <c r="L1041" s="94" t="s">
        <v>63</v>
      </c>
      <c r="M1041" s="94">
        <f>SUM(M1040:M1040)</f>
        <v>417150</v>
      </c>
      <c r="N1041" s="102"/>
      <c r="O1041" s="111"/>
      <c r="P1041" s="96"/>
      <c r="Q1041" s="111"/>
      <c r="R1041" s="111"/>
      <c r="S1041" s="97"/>
      <c r="T1041" s="102"/>
      <c r="U1041" s="102"/>
      <c r="V1041" s="102"/>
      <c r="W1041" s="94"/>
      <c r="X1041" s="98"/>
      <c r="Y1041" s="94"/>
      <c r="Z1041" s="94"/>
      <c r="AA1041" s="89"/>
      <c r="AB1041" s="89"/>
      <c r="AC1041" s="94"/>
      <c r="AD1041" s="94">
        <f>SUM(AD1040:AD1040)</f>
        <v>417150</v>
      </c>
      <c r="AE1041" s="94">
        <f>SUM(AE1040:AE1040)</f>
        <v>417150</v>
      </c>
      <c r="AF1041" s="94"/>
      <c r="AG1041" s="94">
        <f>SUM(AG1040:AG1040)</f>
        <v>417150</v>
      </c>
      <c r="AH1041" s="94"/>
    </row>
    <row r="1042" spans="1:34" s="74" customFormat="1" x14ac:dyDescent="0.55000000000000004">
      <c r="A1042" s="108" t="s">
        <v>1446</v>
      </c>
      <c r="B1042" s="109">
        <v>508</v>
      </c>
      <c r="C1042" s="102">
        <v>4734</v>
      </c>
      <c r="D1042" s="90" t="s">
        <v>1447</v>
      </c>
      <c r="E1042" s="102" t="s">
        <v>37</v>
      </c>
      <c r="F1042" s="102">
        <v>4228</v>
      </c>
      <c r="G1042" s="102">
        <v>3</v>
      </c>
      <c r="H1042" s="102">
        <v>2</v>
      </c>
      <c r="I1042" s="98">
        <v>28</v>
      </c>
      <c r="J1042" s="102" t="s">
        <v>38</v>
      </c>
      <c r="K1042" s="94">
        <f>((G1042*400)+(H1042*100))+I1042</f>
        <v>1428</v>
      </c>
      <c r="L1042" s="94">
        <v>225</v>
      </c>
      <c r="M1042" s="94">
        <f>K1042*L1042</f>
        <v>321300</v>
      </c>
      <c r="N1042" s="102"/>
      <c r="O1042" s="111"/>
      <c r="P1042" s="96"/>
      <c r="Q1042" s="111"/>
      <c r="R1042" s="111"/>
      <c r="S1042" s="97"/>
      <c r="T1042" s="102"/>
      <c r="U1042" s="102"/>
      <c r="V1042" s="102"/>
      <c r="W1042" s="94"/>
      <c r="X1042" s="98"/>
      <c r="Y1042" s="94"/>
      <c r="Z1042" s="94"/>
      <c r="AA1042" s="89"/>
      <c r="AB1042" s="89"/>
      <c r="AC1042" s="94"/>
      <c r="AD1042" s="94">
        <f>IF(AND(AC1042="",M1042=""),0,IF((AC1042=""),M1042,IF((M1042=""),AC1042,AC1042+M1042)))</f>
        <v>321300</v>
      </c>
      <c r="AE1042" s="94">
        <f>IF( (X1042=""),AD1042*1,AD1042*(X1042/100) )</f>
        <v>321300</v>
      </c>
      <c r="AF1042" s="94">
        <v>0</v>
      </c>
      <c r="AG1042" s="94">
        <f>IF((AF1042-AE1042) &gt; 1,0,IF((AF1042-AE1042)&lt;0,AE1042-AF1042,AF1042-AE1042))</f>
        <v>321300</v>
      </c>
      <c r="AH1042" s="94">
        <v>0.01</v>
      </c>
    </row>
    <row r="1043" spans="1:34" s="74" customFormat="1" x14ac:dyDescent="0.55000000000000004">
      <c r="A1043" s="108" t="s">
        <v>1446</v>
      </c>
      <c r="B1043" s="109">
        <v>509</v>
      </c>
      <c r="C1043" s="102">
        <v>4792</v>
      </c>
      <c r="D1043" s="90" t="s">
        <v>1449</v>
      </c>
      <c r="E1043" s="102" t="s">
        <v>37</v>
      </c>
      <c r="F1043" s="102">
        <v>4298</v>
      </c>
      <c r="G1043" s="102">
        <v>6</v>
      </c>
      <c r="H1043" s="102">
        <v>1</v>
      </c>
      <c r="I1043" s="98">
        <v>77</v>
      </c>
      <c r="J1043" s="102" t="s">
        <v>38</v>
      </c>
      <c r="K1043" s="94">
        <f>((G1043*400)+(H1043*100))+I1043</f>
        <v>2577</v>
      </c>
      <c r="L1043" s="94">
        <v>225</v>
      </c>
      <c r="M1043" s="94">
        <f>K1043*L1043</f>
        <v>579825</v>
      </c>
      <c r="N1043" s="102"/>
      <c r="O1043" s="111"/>
      <c r="P1043" s="96"/>
      <c r="Q1043" s="111"/>
      <c r="R1043" s="111"/>
      <c r="S1043" s="97"/>
      <c r="T1043" s="102"/>
      <c r="U1043" s="102"/>
      <c r="V1043" s="102"/>
      <c r="W1043" s="94"/>
      <c r="X1043" s="98"/>
      <c r="Y1043" s="94"/>
      <c r="Z1043" s="94"/>
      <c r="AA1043" s="89"/>
      <c r="AB1043" s="89"/>
      <c r="AC1043" s="94"/>
      <c r="AD1043" s="94">
        <f>IF(AND(AC1043="",M1043=""),0,IF((AC1043=""),M1043,IF((M1043=""),AC1043,AC1043+M1043)))</f>
        <v>579825</v>
      </c>
      <c r="AE1043" s="94">
        <f>IF( (X1043=""),AD1043*1,AD1043*(X1043/100) )</f>
        <v>579825</v>
      </c>
      <c r="AF1043" s="94">
        <v>0</v>
      </c>
      <c r="AG1043" s="94">
        <f t="shared" ref="AG1043:AG1049" si="118">IF((AF1043-AE1043) &gt; 1,0,IF((AF1043-AE1043)&lt;0,AE1043-AF1043,AF1043-AE1043))</f>
        <v>579825</v>
      </c>
      <c r="AH1043" s="94">
        <v>0.01</v>
      </c>
    </row>
    <row r="1044" spans="1:34" s="74" customFormat="1" x14ac:dyDescent="0.55000000000000004">
      <c r="A1044" s="108"/>
      <c r="B1044" s="109">
        <v>510</v>
      </c>
      <c r="C1044" s="102">
        <v>4808</v>
      </c>
      <c r="D1044" s="90" t="s">
        <v>1450</v>
      </c>
      <c r="E1044" s="102" t="s">
        <v>37</v>
      </c>
      <c r="F1044" s="102">
        <v>4320</v>
      </c>
      <c r="G1044" s="102">
        <v>17</v>
      </c>
      <c r="H1044" s="102">
        <v>1</v>
      </c>
      <c r="I1044" s="98">
        <v>65</v>
      </c>
      <c r="J1044" s="102" t="s">
        <v>38</v>
      </c>
      <c r="K1044" s="94">
        <f>((G1044*400)+(H1044*100))+I1044</f>
        <v>6965</v>
      </c>
      <c r="L1044" s="94">
        <v>225</v>
      </c>
      <c r="M1044" s="94">
        <f>K1044*L1044</f>
        <v>1567125</v>
      </c>
      <c r="N1044" s="102"/>
      <c r="O1044" s="111"/>
      <c r="P1044" s="96"/>
      <c r="Q1044" s="111"/>
      <c r="R1044" s="111"/>
      <c r="S1044" s="97"/>
      <c r="T1044" s="102"/>
      <c r="U1044" s="102"/>
      <c r="V1044" s="102"/>
      <c r="W1044" s="94"/>
      <c r="X1044" s="98"/>
      <c r="Y1044" s="94"/>
      <c r="Z1044" s="94"/>
      <c r="AA1044" s="89"/>
      <c r="AB1044" s="89"/>
      <c r="AC1044" s="94"/>
      <c r="AD1044" s="94">
        <f>IF(AND(AC1044="",M1044=""),0,IF((AC1044=""),M1044,IF((M1044=""),AC1044,AC1044+M1044)))</f>
        <v>1567125</v>
      </c>
      <c r="AE1044" s="94">
        <f>IF( (X1044=""),AD1044*1,AD1044*(X1044/100) )</f>
        <v>1567125</v>
      </c>
      <c r="AF1044" s="94">
        <v>0</v>
      </c>
      <c r="AG1044" s="94">
        <f t="shared" si="118"/>
        <v>1567125</v>
      </c>
      <c r="AH1044" s="94">
        <v>0.01</v>
      </c>
    </row>
    <row r="1045" spans="1:34" s="74" customFormat="1" x14ac:dyDescent="0.55000000000000004">
      <c r="A1045" s="108"/>
      <c r="B1045" s="109">
        <v>511</v>
      </c>
      <c r="C1045" s="102">
        <v>4813</v>
      </c>
      <c r="D1045" s="90" t="s">
        <v>1451</v>
      </c>
      <c r="E1045" s="102" t="s">
        <v>37</v>
      </c>
      <c r="F1045" s="102">
        <v>4349</v>
      </c>
      <c r="G1045" s="102">
        <v>3</v>
      </c>
      <c r="H1045" s="102">
        <v>2</v>
      </c>
      <c r="I1045" s="98">
        <v>30</v>
      </c>
      <c r="J1045" s="102" t="s">
        <v>35</v>
      </c>
      <c r="K1045" s="94">
        <f>((G1045*400)+(H1045*100))+I1045</f>
        <v>1430</v>
      </c>
      <c r="L1045" s="94">
        <v>225</v>
      </c>
      <c r="M1045" s="94">
        <f>K1045*L1045</f>
        <v>321750</v>
      </c>
      <c r="N1045" s="102">
        <v>1</v>
      </c>
      <c r="O1045" s="111" t="s">
        <v>1444</v>
      </c>
      <c r="P1045" s="96"/>
      <c r="Q1045" s="111" t="s">
        <v>1445</v>
      </c>
      <c r="R1045" s="111" t="s">
        <v>1452</v>
      </c>
      <c r="S1045" s="97" t="s">
        <v>1453</v>
      </c>
      <c r="T1045" s="102" t="s">
        <v>51</v>
      </c>
      <c r="U1045" s="102" t="s">
        <v>45</v>
      </c>
      <c r="V1045" s="102" t="s">
        <v>52</v>
      </c>
      <c r="W1045" s="94">
        <v>150.52000000000001</v>
      </c>
      <c r="X1045" s="98">
        <v>21.55</v>
      </c>
      <c r="Y1045" s="94">
        <v>6750</v>
      </c>
      <c r="Z1045" s="94">
        <f>W1045*Y1045</f>
        <v>1016010.0000000001</v>
      </c>
      <c r="AA1045" s="89">
        <v>7</v>
      </c>
      <c r="AB1045" s="89">
        <v>7</v>
      </c>
      <c r="AC1045" s="94">
        <f>(Z1045*(100-AB1045))/100</f>
        <v>944889.30000000016</v>
      </c>
      <c r="AD1045" s="94">
        <f>IF(AND(AC1045="",M1045=""),0,IF((AC1045=""),M1045, IF( (M1045=""),AC1045,AC1045+M1045)))</f>
        <v>1266639.3000000003</v>
      </c>
      <c r="AE1045" s="94">
        <f>IF( (X1045=""),AD1045*1,( M1045+(SUM(AC1045:AC1045)) )*(X1045/100) )</f>
        <v>272960.76915000007</v>
      </c>
      <c r="AF1045" s="94">
        <v>10000000</v>
      </c>
      <c r="AG1045" s="94">
        <v>321750</v>
      </c>
      <c r="AH1045" s="94">
        <v>0.02</v>
      </c>
    </row>
    <row r="1046" spans="1:34" s="74" customFormat="1" x14ac:dyDescent="0.55000000000000004">
      <c r="A1046" s="108"/>
      <c r="B1046" s="109"/>
      <c r="C1046" s="102"/>
      <c r="D1046" s="90"/>
      <c r="E1046" s="102"/>
      <c r="F1046" s="102"/>
      <c r="G1046" s="102"/>
      <c r="H1046" s="102"/>
      <c r="I1046" s="98"/>
      <c r="J1046" s="102"/>
      <c r="K1046" s="94"/>
      <c r="L1046" s="94"/>
      <c r="M1046" s="94"/>
      <c r="N1046" s="102">
        <v>2</v>
      </c>
      <c r="O1046" s="111" t="s">
        <v>1444</v>
      </c>
      <c r="P1046" s="96"/>
      <c r="Q1046" s="111" t="s">
        <v>1445</v>
      </c>
      <c r="R1046" s="111" t="s">
        <v>1452</v>
      </c>
      <c r="S1046" s="97" t="s">
        <v>1454</v>
      </c>
      <c r="T1046" s="102" t="s">
        <v>51</v>
      </c>
      <c r="U1046" s="102" t="s">
        <v>45</v>
      </c>
      <c r="V1046" s="102" t="s">
        <v>52</v>
      </c>
      <c r="W1046" s="94">
        <v>106.6</v>
      </c>
      <c r="X1046" s="98">
        <v>15.26</v>
      </c>
      <c r="Y1046" s="94">
        <v>6750</v>
      </c>
      <c r="Z1046" s="94">
        <f>W1046*Y1046</f>
        <v>719550</v>
      </c>
      <c r="AA1046" s="89">
        <v>7</v>
      </c>
      <c r="AB1046" s="89">
        <v>7</v>
      </c>
      <c r="AC1046" s="94">
        <f>(Z1046*(100-AB1046))/100</f>
        <v>669181.5</v>
      </c>
      <c r="AD1046" s="94">
        <f>IF(AND(AC1046="",M1045=""),0,IF((AC1046=""),M1045, IF( (M1045=""),AC1046,AC1046+M1045)))</f>
        <v>990931.5</v>
      </c>
      <c r="AE1046" s="94">
        <f>IF( (X1046=""),AD1046*1,( M1045+(SUM(AC1046:AC1046)) )*(X1046/100) )</f>
        <v>151216.14689999999</v>
      </c>
      <c r="AF1046" s="94">
        <v>10000000</v>
      </c>
      <c r="AG1046" s="94">
        <f t="shared" si="118"/>
        <v>0</v>
      </c>
      <c r="AH1046" s="94">
        <v>0.02</v>
      </c>
    </row>
    <row r="1047" spans="1:34" s="74" customFormat="1" x14ac:dyDescent="0.55000000000000004">
      <c r="A1047" s="108"/>
      <c r="B1047" s="109"/>
      <c r="C1047" s="102"/>
      <c r="D1047" s="90"/>
      <c r="E1047" s="102"/>
      <c r="F1047" s="102"/>
      <c r="G1047" s="102"/>
      <c r="H1047" s="102"/>
      <c r="I1047" s="98"/>
      <c r="J1047" s="102"/>
      <c r="K1047" s="94"/>
      <c r="L1047" s="94"/>
      <c r="M1047" s="94"/>
      <c r="N1047" s="102">
        <v>3</v>
      </c>
      <c r="O1047" s="111" t="s">
        <v>1444</v>
      </c>
      <c r="P1047" s="96"/>
      <c r="Q1047" s="111" t="s">
        <v>1445</v>
      </c>
      <c r="R1047" s="111" t="s">
        <v>1452</v>
      </c>
      <c r="S1047" s="97" t="s">
        <v>1455</v>
      </c>
      <c r="T1047" s="102" t="s">
        <v>51</v>
      </c>
      <c r="U1047" s="102" t="s">
        <v>45</v>
      </c>
      <c r="V1047" s="102" t="s">
        <v>52</v>
      </c>
      <c r="W1047" s="94">
        <v>385.92</v>
      </c>
      <c r="X1047" s="98">
        <v>55.26</v>
      </c>
      <c r="Y1047" s="94">
        <v>6750</v>
      </c>
      <c r="Z1047" s="94">
        <f>W1047*Y1047</f>
        <v>2604960</v>
      </c>
      <c r="AA1047" s="89">
        <v>7</v>
      </c>
      <c r="AB1047" s="89">
        <v>7</v>
      </c>
      <c r="AC1047" s="94">
        <f>(Z1047*(100-AB1047))/100</f>
        <v>2422612.7999999998</v>
      </c>
      <c r="AD1047" s="94">
        <f>IF(AND(AC1047="",M1045=""),0,IF((AC1047=""),M1045, IF( (M1045=""),AC1047,AC1047+M1045)))</f>
        <v>2744362.8</v>
      </c>
      <c r="AE1047" s="94">
        <f>IF( (X1047=""),AD1047*1,( M1045+(SUM(AC1047:AC1047)) )*(X1047/100) )</f>
        <v>1516534.88328</v>
      </c>
      <c r="AF1047" s="94">
        <v>10000000</v>
      </c>
      <c r="AG1047" s="94">
        <f>IF((AF1047-AE1047) &gt; 1,0,IF((AF1047-AE1047)&lt;0,AE1047-AF1047,AF1047-AE1047))</f>
        <v>0</v>
      </c>
      <c r="AH1047" s="94">
        <v>0.02</v>
      </c>
    </row>
    <row r="1048" spans="1:34" s="74" customFormat="1" x14ac:dyDescent="0.55000000000000004">
      <c r="A1048" s="108"/>
      <c r="B1048" s="109"/>
      <c r="C1048" s="102"/>
      <c r="D1048" s="90"/>
      <c r="E1048" s="102"/>
      <c r="F1048" s="102"/>
      <c r="G1048" s="102"/>
      <c r="H1048" s="102"/>
      <c r="I1048" s="98"/>
      <c r="J1048" s="102"/>
      <c r="K1048" s="94"/>
      <c r="L1048" s="94"/>
      <c r="M1048" s="94"/>
      <c r="N1048" s="102">
        <v>4</v>
      </c>
      <c r="O1048" s="111" t="s">
        <v>1444</v>
      </c>
      <c r="P1048" s="96"/>
      <c r="Q1048" s="111" t="s">
        <v>1445</v>
      </c>
      <c r="R1048" s="111" t="s">
        <v>1452</v>
      </c>
      <c r="S1048" s="97" t="s">
        <v>1456</v>
      </c>
      <c r="T1048" s="102" t="s">
        <v>51</v>
      </c>
      <c r="U1048" s="102" t="s">
        <v>74</v>
      </c>
      <c r="V1048" s="102" t="s">
        <v>52</v>
      </c>
      <c r="W1048" s="94">
        <v>55.29</v>
      </c>
      <c r="X1048" s="98">
        <v>7.92</v>
      </c>
      <c r="Y1048" s="94">
        <v>6750</v>
      </c>
      <c r="Z1048" s="94">
        <f>W1048*Y1048</f>
        <v>373207.5</v>
      </c>
      <c r="AA1048" s="89">
        <v>22</v>
      </c>
      <c r="AB1048" s="89">
        <v>93</v>
      </c>
      <c r="AC1048" s="94">
        <f>(Z1048*(100-AB1048))/100</f>
        <v>26124.525000000001</v>
      </c>
      <c r="AD1048" s="94">
        <f>IF(AND(AC1048="",M1045=""),0,IF((AC1048=""),M1045, IF( (M1045=""),AC1048,AC1048+M1045)))</f>
        <v>347874.52500000002</v>
      </c>
      <c r="AE1048" s="94">
        <f>IF( (X1048=""),AD1048*1,( M1045+(SUM(AC1048:AC1048)) )*(X1048/100) )</f>
        <v>27551.662379999998</v>
      </c>
      <c r="AF1048" s="94">
        <v>10000000</v>
      </c>
      <c r="AG1048" s="94">
        <f t="shared" si="118"/>
        <v>0</v>
      </c>
      <c r="AH1048" s="94">
        <v>0.02</v>
      </c>
    </row>
    <row r="1049" spans="1:34" s="74" customFormat="1" x14ac:dyDescent="0.55000000000000004">
      <c r="A1049" s="108"/>
      <c r="B1049" s="109">
        <v>512</v>
      </c>
      <c r="C1049" s="102">
        <v>9574</v>
      </c>
      <c r="D1049" s="90"/>
      <c r="E1049" s="102" t="s">
        <v>37</v>
      </c>
      <c r="F1049" s="102">
        <v>5930</v>
      </c>
      <c r="G1049" s="102">
        <v>4</v>
      </c>
      <c r="H1049" s="102">
        <v>0</v>
      </c>
      <c r="I1049" s="98">
        <v>51</v>
      </c>
      <c r="J1049" s="102" t="s">
        <v>38</v>
      </c>
      <c r="K1049" s="94">
        <f>((G1049*400)+(H1049*100))+I1049</f>
        <v>1651</v>
      </c>
      <c r="L1049" s="94">
        <v>225</v>
      </c>
      <c r="M1049" s="94">
        <f>K1049*L1049</f>
        <v>371475</v>
      </c>
      <c r="N1049" s="102"/>
      <c r="O1049" s="111"/>
      <c r="P1049" s="96"/>
      <c r="Q1049" s="111"/>
      <c r="R1049" s="111"/>
      <c r="S1049" s="97"/>
      <c r="T1049" s="102"/>
      <c r="U1049" s="102"/>
      <c r="V1049" s="102"/>
      <c r="W1049" s="94"/>
      <c r="X1049" s="98"/>
      <c r="Y1049" s="94"/>
      <c r="Z1049" s="94"/>
      <c r="AA1049" s="89"/>
      <c r="AB1049" s="89"/>
      <c r="AC1049" s="94"/>
      <c r="AD1049" s="94">
        <f>IF(AND(AC1049="",M1049=""),0,IF((AC1049=""),M1049,IF((M1049=""),AC1049,AC1049+M1049)))</f>
        <v>371475</v>
      </c>
      <c r="AE1049" s="94">
        <f>IF( (X1049=""),AD1049*1,AD1049*(X1049/100) )</f>
        <v>371475</v>
      </c>
      <c r="AF1049" s="94">
        <v>0</v>
      </c>
      <c r="AG1049" s="94">
        <f t="shared" si="118"/>
        <v>371475</v>
      </c>
      <c r="AH1049" s="94">
        <v>0.01</v>
      </c>
    </row>
    <row r="1050" spans="1:34" s="74" customFormat="1" x14ac:dyDescent="0.55000000000000004">
      <c r="A1050" s="108"/>
      <c r="B1050" s="109"/>
      <c r="C1050" s="102"/>
      <c r="D1050" s="90"/>
      <c r="E1050" s="102"/>
      <c r="F1050" s="102"/>
      <c r="G1050" s="102"/>
      <c r="H1050" s="102"/>
      <c r="I1050" s="98"/>
      <c r="J1050" s="102"/>
      <c r="K1050" s="94"/>
      <c r="L1050" s="94" t="s">
        <v>63</v>
      </c>
      <c r="M1050" s="94">
        <f>SUM(M1042:M1049)</f>
        <v>3161475</v>
      </c>
      <c r="N1050" s="102"/>
      <c r="O1050" s="111"/>
      <c r="P1050" s="96"/>
      <c r="Q1050" s="111"/>
      <c r="R1050" s="111"/>
      <c r="S1050" s="97"/>
      <c r="T1050" s="102"/>
      <c r="U1050" s="102"/>
      <c r="V1050" s="102"/>
      <c r="W1050" s="94"/>
      <c r="X1050" s="98"/>
      <c r="Y1050" s="94"/>
      <c r="Z1050" s="94"/>
      <c r="AA1050" s="89"/>
      <c r="AB1050" s="89"/>
      <c r="AC1050" s="94"/>
      <c r="AD1050" s="94">
        <f>SUM(AD1042:AD1049)</f>
        <v>8189533.1250000009</v>
      </c>
      <c r="AE1050" s="94">
        <f>SUM(AE1042:AE1049)</f>
        <v>4807988.4617099995</v>
      </c>
      <c r="AF1050" s="94"/>
      <c r="AG1050" s="94">
        <f>SUM(AG1042:AG1049)</f>
        <v>3161475</v>
      </c>
      <c r="AH1050" s="94"/>
    </row>
    <row r="1051" spans="1:34" s="74" customFormat="1" x14ac:dyDescent="0.55000000000000004">
      <c r="A1051" s="108" t="s">
        <v>1459</v>
      </c>
      <c r="B1051" s="109">
        <v>513</v>
      </c>
      <c r="C1051" s="102">
        <v>4700</v>
      </c>
      <c r="D1051" s="90" t="s">
        <v>1460</v>
      </c>
      <c r="E1051" s="102" t="s">
        <v>37</v>
      </c>
      <c r="F1051" s="102">
        <v>4193</v>
      </c>
      <c r="G1051" s="102">
        <v>3</v>
      </c>
      <c r="H1051" s="102">
        <v>3</v>
      </c>
      <c r="I1051" s="98">
        <v>51</v>
      </c>
      <c r="J1051" s="102" t="s">
        <v>38</v>
      </c>
      <c r="K1051" s="94">
        <f>((G1051*400)+(H1051*100))+I1051</f>
        <v>1551</v>
      </c>
      <c r="L1051" s="94">
        <v>225</v>
      </c>
      <c r="M1051" s="94">
        <f>K1051*L1051</f>
        <v>348975</v>
      </c>
      <c r="N1051" s="102"/>
      <c r="O1051" s="111"/>
      <c r="P1051" s="96"/>
      <c r="Q1051" s="111"/>
      <c r="R1051" s="111"/>
      <c r="S1051" s="97"/>
      <c r="T1051" s="102"/>
      <c r="U1051" s="102"/>
      <c r="V1051" s="102"/>
      <c r="W1051" s="94"/>
      <c r="X1051" s="98"/>
      <c r="Y1051" s="94"/>
      <c r="Z1051" s="94"/>
      <c r="AA1051" s="89"/>
      <c r="AB1051" s="89"/>
      <c r="AC1051" s="94"/>
      <c r="AD1051" s="94">
        <f>IF(AND(AC1051="",M1051=""),0,IF((AC1051=""),M1051,IF((M1051=""),AC1051,AC1051+M1051)))</f>
        <v>348975</v>
      </c>
      <c r="AE1051" s="94">
        <f>IF( (X1051=""),AD1051*1,AD1051*(X1051/100) )</f>
        <v>348975</v>
      </c>
      <c r="AF1051" s="94">
        <v>0</v>
      </c>
      <c r="AG1051" s="94">
        <f>IF((AF1051-AE1051) &gt; 1,0,IF((AF1051-AE1051)&lt;0,AE1051-AF1051,AF1051-AE1051))</f>
        <v>348975</v>
      </c>
      <c r="AH1051" s="94">
        <v>0.01</v>
      </c>
    </row>
    <row r="1052" spans="1:34" s="74" customFormat="1" x14ac:dyDescent="0.55000000000000004">
      <c r="A1052" s="108"/>
      <c r="B1052" s="109">
        <v>514</v>
      </c>
      <c r="C1052" s="102">
        <v>4828</v>
      </c>
      <c r="D1052" s="90" t="s">
        <v>1461</v>
      </c>
      <c r="E1052" s="102" t="s">
        <v>37</v>
      </c>
      <c r="F1052" s="102">
        <v>4331</v>
      </c>
      <c r="G1052" s="102">
        <v>4</v>
      </c>
      <c r="H1052" s="102">
        <v>3</v>
      </c>
      <c r="I1052" s="98">
        <v>21</v>
      </c>
      <c r="J1052" s="102" t="s">
        <v>38</v>
      </c>
      <c r="K1052" s="94">
        <f>((G1052*400)+(H1052*100))+I1052</f>
        <v>1921</v>
      </c>
      <c r="L1052" s="94">
        <v>225</v>
      </c>
      <c r="M1052" s="94">
        <f>K1052*L1052</f>
        <v>432225</v>
      </c>
      <c r="N1052" s="102"/>
      <c r="O1052" s="111"/>
      <c r="P1052" s="96"/>
      <c r="Q1052" s="111"/>
      <c r="R1052" s="111"/>
      <c r="S1052" s="97"/>
      <c r="T1052" s="102"/>
      <c r="U1052" s="102"/>
      <c r="V1052" s="102"/>
      <c r="W1052" s="94"/>
      <c r="X1052" s="98"/>
      <c r="Y1052" s="94"/>
      <c r="Z1052" s="94"/>
      <c r="AA1052" s="89"/>
      <c r="AB1052" s="89"/>
      <c r="AC1052" s="94"/>
      <c r="AD1052" s="94">
        <f>IF(AND(AC1052="",M1052=""),0,IF((AC1052=""),M1052,IF((M1052=""),AC1052,AC1052+M1052)))</f>
        <v>432225</v>
      </c>
      <c r="AE1052" s="94">
        <f>IF( (X1052=""),AD1052*1,AD1052*(X1052/100) )</f>
        <v>432225</v>
      </c>
      <c r="AF1052" s="94">
        <v>0</v>
      </c>
      <c r="AG1052" s="94">
        <f>IF((AF1052-AE1052) &gt; 1,0,IF((AF1052-AE1052)&lt;0,AE1052-AF1052,AF1052-AE1052))</f>
        <v>432225</v>
      </c>
      <c r="AH1052" s="94">
        <v>0.01</v>
      </c>
    </row>
    <row r="1053" spans="1:34" s="74" customFormat="1" x14ac:dyDescent="0.55000000000000004">
      <c r="A1053" s="108"/>
      <c r="B1053" s="109">
        <v>515</v>
      </c>
      <c r="C1053" s="102">
        <v>9573</v>
      </c>
      <c r="D1053" s="90" t="s">
        <v>1462</v>
      </c>
      <c r="E1053" s="102" t="s">
        <v>37</v>
      </c>
      <c r="F1053" s="102">
        <v>7004</v>
      </c>
      <c r="G1053" s="102">
        <v>0</v>
      </c>
      <c r="H1053" s="102">
        <v>2</v>
      </c>
      <c r="I1053" s="98">
        <v>27</v>
      </c>
      <c r="J1053" s="102" t="s">
        <v>35</v>
      </c>
      <c r="K1053" s="94">
        <f>((G1053*400)+(H1053*100))+I1053</f>
        <v>227</v>
      </c>
      <c r="L1053" s="94">
        <v>225</v>
      </c>
      <c r="M1053" s="94">
        <f>K1053*L1053</f>
        <v>51075</v>
      </c>
      <c r="N1053" s="102">
        <v>1</v>
      </c>
      <c r="O1053" s="111" t="s">
        <v>1457</v>
      </c>
      <c r="P1053" s="96">
        <v>3570800432614</v>
      </c>
      <c r="Q1053" s="111" t="s">
        <v>1458</v>
      </c>
      <c r="R1053" s="111" t="s">
        <v>1463</v>
      </c>
      <c r="S1053" s="97"/>
      <c r="T1053" s="102" t="s">
        <v>51</v>
      </c>
      <c r="U1053" s="102" t="s">
        <v>74</v>
      </c>
      <c r="V1053" s="102" t="s">
        <v>52</v>
      </c>
      <c r="W1053" s="94">
        <v>52</v>
      </c>
      <c r="X1053" s="98">
        <v>15.47</v>
      </c>
      <c r="Y1053" s="94">
        <v>6750</v>
      </c>
      <c r="Z1053" s="94">
        <f>W1053*Y1053</f>
        <v>351000</v>
      </c>
      <c r="AA1053" s="89">
        <v>22</v>
      </c>
      <c r="AB1053" s="89">
        <v>93</v>
      </c>
      <c r="AC1053" s="94">
        <f>(Z1053*(100-AB1053))/100</f>
        <v>24570</v>
      </c>
      <c r="AD1053" s="94">
        <f>IF(AND(AC1053="",M1053=""),0,IF((AC1053=""),M1053, IF( (M1053=""),AC1053,AC1053+M1053)))</f>
        <v>75645</v>
      </c>
      <c r="AE1053" s="94">
        <f>IF( (X1053=""),AD1053*1,( M1053+(SUM(AC1053:AC1053)) )*(X1053/100) )</f>
        <v>11702.281500000001</v>
      </c>
      <c r="AF1053" s="94">
        <v>10000000</v>
      </c>
      <c r="AG1053" s="94">
        <v>51075</v>
      </c>
      <c r="AH1053" s="94">
        <v>0.02</v>
      </c>
    </row>
    <row r="1054" spans="1:34" s="74" customFormat="1" x14ac:dyDescent="0.55000000000000004">
      <c r="A1054" s="108"/>
      <c r="B1054" s="109"/>
      <c r="C1054" s="102"/>
      <c r="D1054" s="90"/>
      <c r="E1054" s="102"/>
      <c r="F1054" s="102"/>
      <c r="G1054" s="102"/>
      <c r="H1054" s="102"/>
      <c r="I1054" s="98"/>
      <c r="J1054" s="102"/>
      <c r="K1054" s="94"/>
      <c r="L1054" s="94"/>
      <c r="M1054" s="94"/>
      <c r="N1054" s="102">
        <v>2</v>
      </c>
      <c r="O1054" s="111" t="s">
        <v>1457</v>
      </c>
      <c r="P1054" s="96">
        <v>3570800432614</v>
      </c>
      <c r="Q1054" s="111" t="s">
        <v>1458</v>
      </c>
      <c r="R1054" s="111" t="s">
        <v>1463</v>
      </c>
      <c r="S1054" s="97"/>
      <c r="T1054" s="102" t="s">
        <v>51</v>
      </c>
      <c r="U1054" s="102" t="s">
        <v>45</v>
      </c>
      <c r="V1054" s="102" t="s">
        <v>52</v>
      </c>
      <c r="W1054" s="94">
        <v>242.15</v>
      </c>
      <c r="X1054" s="98">
        <v>72.040000000000006</v>
      </c>
      <c r="Y1054" s="94">
        <v>6750</v>
      </c>
      <c r="Z1054" s="94">
        <f>W1054*Y1054</f>
        <v>1634512.5</v>
      </c>
      <c r="AA1054" s="89">
        <v>22</v>
      </c>
      <c r="AB1054" s="89">
        <v>34</v>
      </c>
      <c r="AC1054" s="94">
        <f>(Z1054*(100-AB1054))/100</f>
        <v>1078778.25</v>
      </c>
      <c r="AD1054" s="94">
        <f>IF(AND(AC1054="",M1053=""),0,IF((AC1054=""),M1053, IF( (M1053=""),AC1054,AC1054+M1053)))</f>
        <v>1129853.25</v>
      </c>
      <c r="AE1054" s="94">
        <f>IF( (X1054=""),AD1054*1,( M1053+(SUM(AC1054:AC1054)) )*(X1054/100) )</f>
        <v>813946.28130000003</v>
      </c>
      <c r="AF1054" s="94">
        <v>10000000</v>
      </c>
      <c r="AG1054" s="94">
        <f>IF((AF1054-AE1054) &gt; 1,0,IF((AF1054-AE1054)&lt;0,AE1054-AF1054,AF1054-AE1054))</f>
        <v>0</v>
      </c>
      <c r="AH1054" s="94">
        <v>0.02</v>
      </c>
    </row>
    <row r="1055" spans="1:34" s="74" customFormat="1" x14ac:dyDescent="0.55000000000000004">
      <c r="A1055" s="108"/>
      <c r="B1055" s="109"/>
      <c r="C1055" s="102"/>
      <c r="D1055" s="90"/>
      <c r="E1055" s="102"/>
      <c r="F1055" s="102"/>
      <c r="G1055" s="102"/>
      <c r="H1055" s="102"/>
      <c r="I1055" s="98"/>
      <c r="J1055" s="102"/>
      <c r="K1055" s="94"/>
      <c r="L1055" s="94"/>
      <c r="M1055" s="94"/>
      <c r="N1055" s="102">
        <v>3</v>
      </c>
      <c r="O1055" s="111" t="s">
        <v>1457</v>
      </c>
      <c r="P1055" s="96">
        <v>3570800432614</v>
      </c>
      <c r="Q1055" s="111" t="s">
        <v>1458</v>
      </c>
      <c r="R1055" s="111" t="s">
        <v>1463</v>
      </c>
      <c r="S1055" s="97"/>
      <c r="T1055" s="102" t="s">
        <v>51</v>
      </c>
      <c r="U1055" s="102" t="s">
        <v>74</v>
      </c>
      <c r="V1055" s="102" t="s">
        <v>52</v>
      </c>
      <c r="W1055" s="94">
        <v>42</v>
      </c>
      <c r="X1055" s="98">
        <v>12.49</v>
      </c>
      <c r="Y1055" s="94">
        <v>6750</v>
      </c>
      <c r="Z1055" s="94">
        <f>W1055*Y1055</f>
        <v>283500</v>
      </c>
      <c r="AA1055" s="89">
        <v>22</v>
      </c>
      <c r="AB1055" s="89">
        <v>93</v>
      </c>
      <c r="AC1055" s="94">
        <f>(Z1055*(100-AB1055))/100</f>
        <v>19845</v>
      </c>
      <c r="AD1055" s="94">
        <f>IF(AND(AC1055="",M1053=""),0,IF((AC1055=""),M1053, IF( (M1053=""),AC1055,AC1055+M1053)))</f>
        <v>70920</v>
      </c>
      <c r="AE1055" s="94">
        <f>IF( (X1055=""),AD1055*1,( M1053+(SUM(AC1055:AC1055)) )*(X1055/100) )</f>
        <v>8857.9079999999994</v>
      </c>
      <c r="AF1055" s="94">
        <v>10000000</v>
      </c>
      <c r="AG1055" s="94">
        <f>IF((AF1055-AE1055) &gt; 1,0,IF((AF1055-AE1055)&lt;0,AE1055-AF1055,AF1055-AE1055))</f>
        <v>0</v>
      </c>
      <c r="AH1055" s="94">
        <v>0.02</v>
      </c>
    </row>
    <row r="1056" spans="1:34" s="74" customFormat="1" x14ac:dyDescent="0.55000000000000004">
      <c r="A1056" s="108"/>
      <c r="B1056" s="109"/>
      <c r="C1056" s="102"/>
      <c r="D1056" s="90"/>
      <c r="E1056" s="102"/>
      <c r="F1056" s="102"/>
      <c r="G1056" s="102"/>
      <c r="H1056" s="102"/>
      <c r="I1056" s="98"/>
      <c r="J1056" s="102"/>
      <c r="K1056" s="94"/>
      <c r="L1056" s="94" t="s">
        <v>63</v>
      </c>
      <c r="M1056" s="94">
        <f>SUM(M1051:M1055)</f>
        <v>832275</v>
      </c>
      <c r="N1056" s="102"/>
      <c r="O1056" s="111"/>
      <c r="P1056" s="96"/>
      <c r="Q1056" s="111"/>
      <c r="R1056" s="111"/>
      <c r="S1056" s="97"/>
      <c r="T1056" s="102"/>
      <c r="U1056" s="102"/>
      <c r="V1056" s="102"/>
      <c r="W1056" s="94"/>
      <c r="X1056" s="98"/>
      <c r="Y1056" s="94"/>
      <c r="Z1056" s="94"/>
      <c r="AA1056" s="89"/>
      <c r="AB1056" s="89"/>
      <c r="AC1056" s="94"/>
      <c r="AD1056" s="94">
        <f>SUM(AD1051:AD1055)</f>
        <v>2057618.25</v>
      </c>
      <c r="AE1056" s="94">
        <f>SUM(AE1051:AE1055)</f>
        <v>1615706.4708</v>
      </c>
      <c r="AF1056" s="94"/>
      <c r="AG1056" s="94">
        <f>SUM(AG1051:AG1055)</f>
        <v>832275</v>
      </c>
      <c r="AH1056" s="94"/>
    </row>
    <row r="1057" spans="1:34" x14ac:dyDescent="0.55000000000000004">
      <c r="A1057" s="108" t="s">
        <v>1464</v>
      </c>
      <c r="B1057" s="109">
        <v>516</v>
      </c>
      <c r="C1057" s="102">
        <v>8903</v>
      </c>
      <c r="D1057" s="90" t="s">
        <v>1465</v>
      </c>
      <c r="E1057" s="102" t="s">
        <v>34</v>
      </c>
      <c r="F1057" s="102">
        <v>17429</v>
      </c>
      <c r="G1057" s="102">
        <v>9</v>
      </c>
      <c r="H1057" s="102">
        <v>0</v>
      </c>
      <c r="I1057" s="98">
        <v>0</v>
      </c>
      <c r="J1057" s="102" t="s">
        <v>38</v>
      </c>
      <c r="K1057" s="94">
        <f>((G1057*400)+(H1057*100))+I1057</f>
        <v>3600</v>
      </c>
      <c r="L1057" s="94">
        <v>250</v>
      </c>
      <c r="M1057" s="94">
        <f>K1057*L1057</f>
        <v>900000</v>
      </c>
      <c r="N1057" s="102"/>
      <c r="O1057" s="111"/>
      <c r="P1057" s="96"/>
      <c r="Q1057" s="111"/>
      <c r="R1057" s="111"/>
      <c r="S1057" s="97"/>
      <c r="T1057" s="102"/>
      <c r="U1057" s="102"/>
      <c r="V1057" s="102"/>
      <c r="W1057" s="94"/>
      <c r="X1057" s="98"/>
      <c r="Y1057" s="94"/>
      <c r="Z1057" s="94"/>
      <c r="AA1057" s="89"/>
      <c r="AB1057" s="89"/>
      <c r="AC1057" s="94"/>
      <c r="AD1057" s="94">
        <f>IF(AND(AC1057="",M1057=""),0,IF((AC1057=""),M1057,IF((M1057=""),AC1057,AC1057+M1057)))</f>
        <v>900000</v>
      </c>
      <c r="AE1057" s="94">
        <f>IF( (X1057=""),AD1057*1,AD1057*(X1057/100) )</f>
        <v>900000</v>
      </c>
      <c r="AF1057" s="94">
        <v>50000000</v>
      </c>
      <c r="AG1057" s="94">
        <f>IF((AF1057-AE1057) &gt; 1,0,IF((AF1057-AE1057)&lt;0,AE1057-AF1057,AF1057-AE1057))</f>
        <v>0</v>
      </c>
      <c r="AH1057" s="94">
        <v>0.01</v>
      </c>
    </row>
    <row r="1058" spans="1:34" x14ac:dyDescent="0.55000000000000004">
      <c r="B1058" s="109"/>
      <c r="C1058" s="102"/>
      <c r="D1058" s="90"/>
      <c r="E1058" s="102"/>
      <c r="F1058" s="102"/>
      <c r="G1058" s="102"/>
      <c r="H1058" s="102"/>
      <c r="I1058" s="98"/>
      <c r="J1058" s="102"/>
      <c r="K1058" s="94"/>
      <c r="L1058" s="94" t="s">
        <v>63</v>
      </c>
      <c r="M1058" s="94">
        <f>SUM(M1057:M1057)</f>
        <v>900000</v>
      </c>
      <c r="N1058" s="102"/>
      <c r="O1058" s="111"/>
      <c r="P1058" s="96"/>
      <c r="Q1058" s="111"/>
      <c r="R1058" s="111"/>
      <c r="S1058" s="97"/>
      <c r="T1058" s="102"/>
      <c r="U1058" s="102"/>
      <c r="V1058" s="102"/>
      <c r="W1058" s="94"/>
      <c r="X1058" s="98"/>
      <c r="Y1058" s="94"/>
      <c r="Z1058" s="94"/>
      <c r="AA1058" s="89"/>
      <c r="AB1058" s="89"/>
      <c r="AC1058" s="94"/>
      <c r="AD1058" s="94">
        <f>SUM(AD1057:AD1057)</f>
        <v>900000</v>
      </c>
      <c r="AE1058" s="94">
        <f>SUM(AE1057:AE1057)</f>
        <v>900000</v>
      </c>
      <c r="AF1058" s="94"/>
      <c r="AG1058" s="94">
        <f>SUM(AG1057:AG1057)</f>
        <v>0</v>
      </c>
      <c r="AH1058" s="94"/>
    </row>
    <row r="1059" spans="1:34" x14ac:dyDescent="0.55000000000000004">
      <c r="A1059" s="108" t="s">
        <v>1466</v>
      </c>
      <c r="B1059" s="109">
        <v>517</v>
      </c>
      <c r="C1059" s="102">
        <v>6198</v>
      </c>
      <c r="D1059" s="90" t="s">
        <v>1467</v>
      </c>
      <c r="E1059" s="102" t="s">
        <v>37</v>
      </c>
      <c r="F1059" s="102">
        <v>5577</v>
      </c>
      <c r="G1059" s="102">
        <v>3</v>
      </c>
      <c r="H1059" s="102">
        <v>0</v>
      </c>
      <c r="I1059" s="98">
        <v>8</v>
      </c>
      <c r="J1059" s="102" t="s">
        <v>38</v>
      </c>
      <c r="K1059" s="94">
        <f>((G1059*400)+(H1059*100))+I1059</f>
        <v>1208</v>
      </c>
      <c r="L1059" s="94">
        <v>400</v>
      </c>
      <c r="M1059" s="94">
        <f>K1059*L1059</f>
        <v>483200</v>
      </c>
      <c r="N1059" s="102"/>
      <c r="O1059" s="111"/>
      <c r="P1059" s="96"/>
      <c r="Q1059" s="111"/>
      <c r="R1059" s="111"/>
      <c r="S1059" s="97"/>
      <c r="T1059" s="102"/>
      <c r="U1059" s="102"/>
      <c r="V1059" s="102"/>
      <c r="W1059" s="94"/>
      <c r="X1059" s="98"/>
      <c r="Y1059" s="94"/>
      <c r="Z1059" s="94"/>
      <c r="AA1059" s="89"/>
      <c r="AB1059" s="89"/>
      <c r="AC1059" s="94"/>
      <c r="AD1059" s="94">
        <f>IF(AND(AC1059="",M1059=""),0,IF((AC1059=""),M1059,IF((M1059=""),AC1059,AC1059+M1059)))</f>
        <v>483200</v>
      </c>
      <c r="AE1059" s="94">
        <f>IF( (X1059=""),AD1059*1,AD1059*(X1059/100) )</f>
        <v>483200</v>
      </c>
      <c r="AF1059" s="94">
        <v>0</v>
      </c>
      <c r="AG1059" s="94">
        <f>IF((AF1059-AE1059) &gt; 1,0,IF((AF1059-AE1059)&lt;0,AE1059-AF1059,AF1059-AE1059))</f>
        <v>483200</v>
      </c>
      <c r="AH1059" s="94">
        <v>0.01</v>
      </c>
    </row>
    <row r="1060" spans="1:34" x14ac:dyDescent="0.55000000000000004">
      <c r="B1060" s="109"/>
      <c r="C1060" s="102"/>
      <c r="D1060" s="90"/>
      <c r="E1060" s="102"/>
      <c r="F1060" s="102"/>
      <c r="G1060" s="102"/>
      <c r="H1060" s="102"/>
      <c r="I1060" s="98"/>
      <c r="J1060" s="102"/>
      <c r="K1060" s="94"/>
      <c r="L1060" s="94" t="s">
        <v>63</v>
      </c>
      <c r="M1060" s="94">
        <f>SUM(M1059:M1059)</f>
        <v>483200</v>
      </c>
      <c r="N1060" s="102"/>
      <c r="O1060" s="111"/>
      <c r="P1060" s="96"/>
      <c r="Q1060" s="111"/>
      <c r="R1060" s="111"/>
      <c r="S1060" s="97"/>
      <c r="T1060" s="102"/>
      <c r="U1060" s="102"/>
      <c r="V1060" s="102"/>
      <c r="W1060" s="94"/>
      <c r="X1060" s="98"/>
      <c r="Y1060" s="94"/>
      <c r="Z1060" s="94"/>
      <c r="AA1060" s="89"/>
      <c r="AB1060" s="89"/>
      <c r="AC1060" s="94"/>
      <c r="AD1060" s="94">
        <f>SUM(AD1059:AD1059)</f>
        <v>483200</v>
      </c>
      <c r="AE1060" s="94">
        <f>SUM(AE1059:AE1059)</f>
        <v>483200</v>
      </c>
      <c r="AF1060" s="94"/>
      <c r="AG1060" s="94">
        <f>SUM(AG1059:AG1059)</f>
        <v>483200</v>
      </c>
      <c r="AH1060" s="94"/>
    </row>
    <row r="1061" spans="1:34" x14ac:dyDescent="0.55000000000000004">
      <c r="A1061" s="108" t="s">
        <v>1470</v>
      </c>
      <c r="B1061" s="109">
        <v>518</v>
      </c>
      <c r="C1061" s="102">
        <v>9742</v>
      </c>
      <c r="D1061" s="90" t="s">
        <v>1471</v>
      </c>
      <c r="E1061" s="102" t="s">
        <v>37</v>
      </c>
      <c r="F1061" s="102">
        <v>4186</v>
      </c>
      <c r="G1061" s="102">
        <v>3</v>
      </c>
      <c r="H1061" s="102">
        <v>0</v>
      </c>
      <c r="I1061" s="98">
        <v>99</v>
      </c>
      <c r="J1061" s="102" t="s">
        <v>38</v>
      </c>
      <c r="K1061" s="94">
        <f>((G1061*400)+(H1061*100))+I1061</f>
        <v>1299</v>
      </c>
      <c r="L1061" s="94">
        <v>225</v>
      </c>
      <c r="M1061" s="94">
        <f>K1061*L1061</f>
        <v>292275</v>
      </c>
      <c r="N1061" s="102"/>
      <c r="O1061" s="111"/>
      <c r="P1061" s="96"/>
      <c r="Q1061" s="111"/>
      <c r="R1061" s="111"/>
      <c r="S1061" s="97"/>
      <c r="T1061" s="102"/>
      <c r="U1061" s="102"/>
      <c r="V1061" s="102"/>
      <c r="W1061" s="94"/>
      <c r="X1061" s="98"/>
      <c r="Y1061" s="94"/>
      <c r="Z1061" s="94"/>
      <c r="AA1061" s="89"/>
      <c r="AB1061" s="89"/>
      <c r="AC1061" s="94"/>
      <c r="AD1061" s="94">
        <f>IF(AND(AC1061="",M1061=""),0,IF((AC1061=""),M1061,IF((M1061=""),AC1061,AC1061+M1061)))</f>
        <v>292275</v>
      </c>
      <c r="AE1061" s="94">
        <f>IF( (X1061=""),AD1061*1,AD1061*(X1061/100) )</f>
        <v>292275</v>
      </c>
      <c r="AF1061" s="94">
        <v>0</v>
      </c>
      <c r="AG1061" s="94">
        <f>IF((AF1061-AE1061) &gt; 1,0,IF((AF1061-AE1061)&lt;0,AE1061-AF1061,AF1061-AE1061))</f>
        <v>292275</v>
      </c>
      <c r="AH1061" s="94">
        <v>0.01</v>
      </c>
    </row>
    <row r="1062" spans="1:34" x14ac:dyDescent="0.55000000000000004">
      <c r="B1062" s="109">
        <v>519</v>
      </c>
      <c r="C1062" s="102">
        <v>9744</v>
      </c>
      <c r="D1062" s="90" t="s">
        <v>1472</v>
      </c>
      <c r="E1062" s="102" t="s">
        <v>37</v>
      </c>
      <c r="F1062" s="102">
        <v>4189</v>
      </c>
      <c r="G1062" s="102">
        <v>2</v>
      </c>
      <c r="H1062" s="102">
        <v>2</v>
      </c>
      <c r="I1062" s="98">
        <v>65</v>
      </c>
      <c r="J1062" s="102" t="s">
        <v>38</v>
      </c>
      <c r="K1062" s="94">
        <f>((G1062*400)+(H1062*100))+I1062</f>
        <v>1065</v>
      </c>
      <c r="L1062" s="94">
        <v>225</v>
      </c>
      <c r="M1062" s="94">
        <f>K1062*L1062</f>
        <v>239625</v>
      </c>
      <c r="N1062" s="102"/>
      <c r="O1062" s="111"/>
      <c r="P1062" s="96"/>
      <c r="Q1062" s="111"/>
      <c r="R1062" s="111"/>
      <c r="S1062" s="97"/>
      <c r="T1062" s="102"/>
      <c r="U1062" s="102"/>
      <c r="V1062" s="102"/>
      <c r="W1062" s="94"/>
      <c r="X1062" s="98"/>
      <c r="Y1062" s="94"/>
      <c r="Z1062" s="94"/>
      <c r="AA1062" s="89"/>
      <c r="AB1062" s="89"/>
      <c r="AC1062" s="94"/>
      <c r="AD1062" s="94">
        <f>IF(AND(AC1062="",M1062=""),0,IF((AC1062=""),M1062,IF((M1062=""),AC1062,AC1062+M1062)))</f>
        <v>239625</v>
      </c>
      <c r="AE1062" s="94">
        <f>IF( (X1062=""),AD1062*1,AD1062*(X1062/100) )</f>
        <v>239625</v>
      </c>
      <c r="AF1062" s="94">
        <v>0</v>
      </c>
      <c r="AG1062" s="94">
        <f>IF((AF1062-AE1062) &gt; 1,0,IF((AF1062-AE1062)&lt;0,AE1062-AF1062,AF1062-AE1062))</f>
        <v>239625</v>
      </c>
      <c r="AH1062" s="94">
        <v>0.01</v>
      </c>
    </row>
    <row r="1063" spans="1:34" x14ac:dyDescent="0.55000000000000004">
      <c r="B1063" s="109">
        <v>520</v>
      </c>
      <c r="C1063" s="102">
        <v>7592</v>
      </c>
      <c r="D1063" s="90" t="s">
        <v>1473</v>
      </c>
      <c r="E1063" s="102" t="s">
        <v>34</v>
      </c>
      <c r="F1063" s="102">
        <v>7396</v>
      </c>
      <c r="G1063" s="102">
        <v>1</v>
      </c>
      <c r="H1063" s="102">
        <v>1</v>
      </c>
      <c r="I1063" s="98">
        <v>37</v>
      </c>
      <c r="J1063" s="102" t="s">
        <v>35</v>
      </c>
      <c r="K1063" s="94">
        <f>((G1063*400)+(H1063*100))+I1063</f>
        <v>537</v>
      </c>
      <c r="L1063" s="94">
        <v>850</v>
      </c>
      <c r="M1063" s="94">
        <f>K1063*L1063</f>
        <v>456450</v>
      </c>
      <c r="N1063" s="102">
        <v>1</v>
      </c>
      <c r="O1063" s="111" t="s">
        <v>1468</v>
      </c>
      <c r="P1063" s="96">
        <v>3570800187466</v>
      </c>
      <c r="Q1063" s="111" t="s">
        <v>1469</v>
      </c>
      <c r="R1063" s="111" t="s">
        <v>1474</v>
      </c>
      <c r="S1063" s="97" t="s">
        <v>1475</v>
      </c>
      <c r="T1063" s="102" t="s">
        <v>51</v>
      </c>
      <c r="U1063" s="102" t="s">
        <v>45</v>
      </c>
      <c r="V1063" s="102" t="s">
        <v>52</v>
      </c>
      <c r="W1063" s="94">
        <v>44</v>
      </c>
      <c r="X1063" s="98">
        <v>100</v>
      </c>
      <c r="Y1063" s="94">
        <v>6750</v>
      </c>
      <c r="Z1063" s="94">
        <f>W1063*Y1063</f>
        <v>297000</v>
      </c>
      <c r="AA1063" s="89">
        <v>17</v>
      </c>
      <c r="AB1063" s="89">
        <v>26</v>
      </c>
      <c r="AC1063" s="94">
        <f>(Z1063*(100-AB1063))/100</f>
        <v>219780</v>
      </c>
      <c r="AD1063" s="94">
        <f>IF(AND(AC1063="",M1063=""),0,IF((AC1063=""),M1063, IF( (M1063=""),AC1063,AC1063+M1063)))</f>
        <v>676230</v>
      </c>
      <c r="AE1063" s="94">
        <f>IF( (X1063=""),AD1063*1,( M1063+(SUM(AC1063:AC1063)) )*(X1063/100) )</f>
        <v>676230</v>
      </c>
      <c r="AF1063" s="94">
        <v>50000000</v>
      </c>
      <c r="AG1063" s="94">
        <f>IF((AF1063-AE1063) &gt; 1,0,IF((AF1063-AE1063)&lt;0,AE1063-AF1063,AF1063-AE1063))</f>
        <v>0</v>
      </c>
      <c r="AH1063" s="94">
        <v>0.02</v>
      </c>
    </row>
    <row r="1064" spans="1:34" x14ac:dyDescent="0.55000000000000004">
      <c r="B1064" s="109">
        <v>521</v>
      </c>
      <c r="C1064" s="102">
        <v>9554</v>
      </c>
      <c r="D1064" s="90" t="s">
        <v>1476</v>
      </c>
      <c r="E1064" s="102" t="s">
        <v>34</v>
      </c>
      <c r="F1064" s="102">
        <v>20481</v>
      </c>
      <c r="G1064" s="102">
        <v>5</v>
      </c>
      <c r="H1064" s="102">
        <v>1</v>
      </c>
      <c r="I1064" s="98">
        <v>67</v>
      </c>
      <c r="J1064" s="102" t="s">
        <v>68</v>
      </c>
      <c r="K1064" s="94">
        <f>((G1064*400)+(H1064*100))+I1064</f>
        <v>2167</v>
      </c>
      <c r="L1064" s="94">
        <v>225</v>
      </c>
      <c r="M1064" s="94">
        <f>K1064*L1064</f>
        <v>487575</v>
      </c>
      <c r="N1064" s="102"/>
      <c r="O1064" s="111"/>
      <c r="P1064" s="96"/>
      <c r="Q1064" s="111"/>
      <c r="R1064" s="111"/>
      <c r="S1064" s="97"/>
      <c r="T1064" s="102"/>
      <c r="U1064" s="102"/>
      <c r="V1064" s="102"/>
      <c r="W1064" s="94"/>
      <c r="X1064" s="98"/>
      <c r="Y1064" s="94"/>
      <c r="Z1064" s="94"/>
      <c r="AA1064" s="89"/>
      <c r="AB1064" s="89"/>
      <c r="AC1064" s="94"/>
      <c r="AD1064" s="94">
        <f>IF(AND(AC1064="",M1064=""),0,IF((AC1064=""),M1064,IF((M1064=""),AC1064,AC1064+M1064)))</f>
        <v>487575</v>
      </c>
      <c r="AE1064" s="94">
        <f>IF( (X1064=""),AD1064*1,AD1064*(X1064/100) )</f>
        <v>487575</v>
      </c>
      <c r="AF1064" s="94">
        <v>0</v>
      </c>
      <c r="AG1064" s="94">
        <f>IF((AF1064-AE1064) &gt; 1,0,IF((AF1064-AE1064)&lt;0,AE1064-AF1064,AF1064-AE1064))</f>
        <v>487575</v>
      </c>
      <c r="AH1064" s="94">
        <v>0.3</v>
      </c>
    </row>
    <row r="1065" spans="1:34" s="73" customFormat="1" x14ac:dyDescent="0.55000000000000004">
      <c r="A1065" s="108"/>
      <c r="B1065" s="109"/>
      <c r="C1065" s="102"/>
      <c r="D1065" s="90"/>
      <c r="E1065" s="102"/>
      <c r="F1065" s="102"/>
      <c r="G1065" s="102"/>
      <c r="H1065" s="102"/>
      <c r="I1065" s="98"/>
      <c r="J1065" s="102"/>
      <c r="K1065" s="94"/>
      <c r="L1065" s="94" t="s">
        <v>63</v>
      </c>
      <c r="M1065" s="94">
        <f>SUM(M1061:M1064)</f>
        <v>1475925</v>
      </c>
      <c r="N1065" s="102"/>
      <c r="O1065" s="111"/>
      <c r="P1065" s="96"/>
      <c r="Q1065" s="111"/>
      <c r="R1065" s="111"/>
      <c r="S1065" s="97"/>
      <c r="T1065" s="102"/>
      <c r="U1065" s="102"/>
      <c r="V1065" s="102"/>
      <c r="W1065" s="94"/>
      <c r="X1065" s="98"/>
      <c r="Y1065" s="94"/>
      <c r="Z1065" s="94"/>
      <c r="AA1065" s="89"/>
      <c r="AB1065" s="89"/>
      <c r="AC1065" s="94"/>
      <c r="AD1065" s="94">
        <f>SUM(AD1061:AD1064)</f>
        <v>1695705</v>
      </c>
      <c r="AE1065" s="94">
        <f>SUM(AE1061:AE1064)</f>
        <v>1695705</v>
      </c>
      <c r="AF1065" s="94"/>
      <c r="AG1065" s="94">
        <f>SUM(AG1061:AG1064)</f>
        <v>1019475</v>
      </c>
      <c r="AH1065" s="94"/>
    </row>
    <row r="1066" spans="1:34" s="73" customFormat="1" x14ac:dyDescent="0.55000000000000004">
      <c r="A1066" s="108" t="s">
        <v>1479</v>
      </c>
      <c r="B1066" s="109">
        <v>522</v>
      </c>
      <c r="C1066" s="102">
        <v>8932</v>
      </c>
      <c r="D1066" s="90" t="s">
        <v>1480</v>
      </c>
      <c r="E1066" s="102" t="s">
        <v>34</v>
      </c>
      <c r="F1066" s="102">
        <v>2187</v>
      </c>
      <c r="G1066" s="102">
        <v>6</v>
      </c>
      <c r="H1066" s="102">
        <v>3</v>
      </c>
      <c r="I1066" s="98">
        <v>8</v>
      </c>
      <c r="J1066" s="102" t="s">
        <v>38</v>
      </c>
      <c r="K1066" s="94">
        <f>((G1066*400)+(H1066*100))+I1066</f>
        <v>2708</v>
      </c>
      <c r="L1066" s="94">
        <v>325</v>
      </c>
      <c r="M1066" s="94">
        <f>K1066*L1066</f>
        <v>880100</v>
      </c>
      <c r="N1066" s="102"/>
      <c r="O1066" s="111"/>
      <c r="P1066" s="96"/>
      <c r="Q1066" s="111"/>
      <c r="R1066" s="111"/>
      <c r="S1066" s="97"/>
      <c r="T1066" s="102"/>
      <c r="U1066" s="102"/>
      <c r="V1066" s="102"/>
      <c r="W1066" s="94"/>
      <c r="X1066" s="98"/>
      <c r="Y1066" s="94"/>
      <c r="Z1066" s="94"/>
      <c r="AA1066" s="89"/>
      <c r="AB1066" s="89"/>
      <c r="AC1066" s="94"/>
      <c r="AD1066" s="94">
        <f>IF(AND(AC1066="",M1066=""),0,IF((AC1066=""),M1066,IF((M1066=""),AC1066,AC1066+M1066)))</f>
        <v>880100</v>
      </c>
      <c r="AE1066" s="94">
        <f>IF( (X1066=""),AD1066*1,AD1066*(X1066/100) )</f>
        <v>880100</v>
      </c>
      <c r="AF1066" s="94">
        <v>50000000</v>
      </c>
      <c r="AG1066" s="94">
        <f>IF((AF1066-AE1066) &gt; 1,0,IF((AF1066-AE1066)&lt;0,AE1066-AF1066,AF1066-AE1066))</f>
        <v>0</v>
      </c>
      <c r="AH1066" s="94">
        <v>0.01</v>
      </c>
    </row>
    <row r="1067" spans="1:34" s="73" customFormat="1" x14ac:dyDescent="0.55000000000000004">
      <c r="A1067" s="108"/>
      <c r="B1067" s="109">
        <v>523</v>
      </c>
      <c r="C1067" s="102">
        <v>8451</v>
      </c>
      <c r="D1067" s="90" t="s">
        <v>1481</v>
      </c>
      <c r="E1067" s="102" t="s">
        <v>34</v>
      </c>
      <c r="F1067" s="102">
        <v>2513</v>
      </c>
      <c r="G1067" s="102">
        <v>0</v>
      </c>
      <c r="H1067" s="102">
        <v>1</v>
      </c>
      <c r="I1067" s="98">
        <v>64</v>
      </c>
      <c r="J1067" s="102" t="s">
        <v>35</v>
      </c>
      <c r="K1067" s="94">
        <f>((G1067*400)+(H1067*100))+I1067</f>
        <v>164</v>
      </c>
      <c r="L1067" s="94">
        <v>800</v>
      </c>
      <c r="M1067" s="94">
        <f>K1067*L1067</f>
        <v>131200</v>
      </c>
      <c r="N1067" s="102">
        <v>1</v>
      </c>
      <c r="O1067" s="111" t="s">
        <v>1477</v>
      </c>
      <c r="P1067" s="96">
        <v>3570800355512</v>
      </c>
      <c r="Q1067" s="111" t="s">
        <v>1478</v>
      </c>
      <c r="R1067" s="111" t="s">
        <v>1482</v>
      </c>
      <c r="S1067" s="97"/>
      <c r="T1067" s="102" t="s">
        <v>55</v>
      </c>
      <c r="U1067" s="102" t="s">
        <v>45</v>
      </c>
      <c r="V1067" s="102" t="s">
        <v>52</v>
      </c>
      <c r="W1067" s="94">
        <v>41.28</v>
      </c>
      <c r="X1067" s="98">
        <v>20.309999999999999</v>
      </c>
      <c r="Y1067" s="94">
        <v>0</v>
      </c>
      <c r="Z1067" s="94">
        <f>W1067*Y1067</f>
        <v>0</v>
      </c>
      <c r="AA1067" s="89">
        <v>11</v>
      </c>
      <c r="AB1067" s="89">
        <v>34</v>
      </c>
      <c r="AC1067" s="94">
        <f>(Z1067*(100-AB1067))/100</f>
        <v>0</v>
      </c>
      <c r="AD1067" s="94">
        <f>IF(AND(AC1067="",M1067=""),0,IF((AC1067=""),M1067, IF( (M1067=""),AC1067,AC1067+M1067)))</f>
        <v>131200</v>
      </c>
      <c r="AE1067" s="94">
        <f>IF( (X1067=""),AD1067*1,( M1067+(SUM(AC1067:AC1067)) )*(X1067/100) )</f>
        <v>26646.719999999998</v>
      </c>
      <c r="AF1067" s="94">
        <v>50000000</v>
      </c>
      <c r="AG1067" s="94">
        <f>IF((AF1067-AE1067) &gt; 1,0,IF((AF1067-AE1067)&lt;0,AE1067-AF1067,AF1067-AE1067))</f>
        <v>0</v>
      </c>
      <c r="AH1067" s="94">
        <v>0.02</v>
      </c>
    </row>
    <row r="1068" spans="1:34" s="73" customFormat="1" x14ac:dyDescent="0.55000000000000004">
      <c r="A1068" s="108"/>
      <c r="B1068" s="109"/>
      <c r="C1068" s="102"/>
      <c r="D1068" s="90"/>
      <c r="E1068" s="102"/>
      <c r="F1068" s="102"/>
      <c r="G1068" s="102"/>
      <c r="H1068" s="102"/>
      <c r="I1068" s="98"/>
      <c r="J1068" s="102"/>
      <c r="K1068" s="94"/>
      <c r="L1068" s="94"/>
      <c r="M1068" s="94"/>
      <c r="N1068" s="102">
        <v>2</v>
      </c>
      <c r="O1068" s="111" t="s">
        <v>1477</v>
      </c>
      <c r="P1068" s="96">
        <v>3570800355512</v>
      </c>
      <c r="Q1068" s="111" t="s">
        <v>1478</v>
      </c>
      <c r="R1068" s="111" t="s">
        <v>1482</v>
      </c>
      <c r="S1068" s="97" t="s">
        <v>1483</v>
      </c>
      <c r="T1068" s="102" t="s">
        <v>51</v>
      </c>
      <c r="U1068" s="102" t="s">
        <v>227</v>
      </c>
      <c r="V1068" s="102" t="s">
        <v>52</v>
      </c>
      <c r="W1068" s="94">
        <v>162</v>
      </c>
      <c r="X1068" s="98">
        <v>79.69</v>
      </c>
      <c r="Y1068" s="94">
        <v>6750</v>
      </c>
      <c r="Z1068" s="94">
        <f>W1068*Y1068</f>
        <v>1093500</v>
      </c>
      <c r="AA1068" s="89">
        <v>11</v>
      </c>
      <c r="AB1068" s="89">
        <v>34</v>
      </c>
      <c r="AC1068" s="94">
        <f>(Z1068*(100-AB1068))/100</f>
        <v>721710</v>
      </c>
      <c r="AD1068" s="94">
        <f>IF(AND(AC1068="",M1067=""),0,IF((AC1068=""),M1067, IF( (M1067=""),AC1068,AC1068+M1067)))</f>
        <v>852910</v>
      </c>
      <c r="AE1068" s="94">
        <f>IF( (X1068=""),AD1068*1,( M1067+(SUM(AC1068:AC1068)) )*(X1068/100) )</f>
        <v>679683.97899999993</v>
      </c>
      <c r="AF1068" s="94">
        <v>50000000</v>
      </c>
      <c r="AG1068" s="94">
        <f>IF((AF1068-AE1068) &gt; 1,0,IF((AF1068-AE1068)&lt;0,AE1068-AF1068,AF1068-AE1068))</f>
        <v>0</v>
      </c>
      <c r="AH1068" s="94">
        <v>0.02</v>
      </c>
    </row>
    <row r="1069" spans="1:34" s="73" customFormat="1" x14ac:dyDescent="0.55000000000000004">
      <c r="A1069" s="108"/>
      <c r="B1069" s="109"/>
      <c r="C1069" s="102"/>
      <c r="D1069" s="90"/>
      <c r="E1069" s="102"/>
      <c r="F1069" s="102"/>
      <c r="G1069" s="102"/>
      <c r="H1069" s="102"/>
      <c r="I1069" s="98"/>
      <c r="J1069" s="102"/>
      <c r="K1069" s="94"/>
      <c r="L1069" s="94" t="s">
        <v>63</v>
      </c>
      <c r="M1069" s="94">
        <f>SUM(M1066:M1068)</f>
        <v>1011300</v>
      </c>
      <c r="N1069" s="102"/>
      <c r="O1069" s="111"/>
      <c r="P1069" s="96"/>
      <c r="Q1069" s="111"/>
      <c r="R1069" s="111"/>
      <c r="S1069" s="97"/>
      <c r="T1069" s="102"/>
      <c r="U1069" s="102"/>
      <c r="V1069" s="102"/>
      <c r="W1069" s="94"/>
      <c r="X1069" s="98"/>
      <c r="Y1069" s="94"/>
      <c r="Z1069" s="94"/>
      <c r="AA1069" s="89"/>
      <c r="AB1069" s="89"/>
      <c r="AC1069" s="94"/>
      <c r="AD1069" s="94">
        <f>SUM(AD1066:AD1068)</f>
        <v>1864210</v>
      </c>
      <c r="AE1069" s="94">
        <f>SUM(AE1066:AE1068)</f>
        <v>1586430.699</v>
      </c>
      <c r="AF1069" s="94"/>
      <c r="AG1069" s="94">
        <f>SUM(AG1066:AG1068)</f>
        <v>0</v>
      </c>
      <c r="AH1069" s="94"/>
    </row>
    <row r="1070" spans="1:34" s="73" customFormat="1" x14ac:dyDescent="0.55000000000000004">
      <c r="A1070" s="108" t="s">
        <v>1489</v>
      </c>
      <c r="B1070" s="109">
        <v>524</v>
      </c>
      <c r="C1070" s="102">
        <v>7711</v>
      </c>
      <c r="D1070" s="90" t="s">
        <v>1490</v>
      </c>
      <c r="E1070" s="102" t="s">
        <v>34</v>
      </c>
      <c r="F1070" s="102">
        <v>2452</v>
      </c>
      <c r="G1070" s="102">
        <v>0</v>
      </c>
      <c r="H1070" s="102">
        <v>1</v>
      </c>
      <c r="I1070" s="98">
        <v>55</v>
      </c>
      <c r="J1070" s="102" t="s">
        <v>35</v>
      </c>
      <c r="K1070" s="94">
        <f>((G1070*400)+(H1070*100))+I1070</f>
        <v>155</v>
      </c>
      <c r="L1070" s="94">
        <v>375</v>
      </c>
      <c r="M1070" s="94">
        <f>K1070*L1070</f>
        <v>58125</v>
      </c>
      <c r="N1070" s="102">
        <v>1</v>
      </c>
      <c r="O1070" s="111" t="s">
        <v>1487</v>
      </c>
      <c r="P1070" s="96">
        <v>3570800205839</v>
      </c>
      <c r="Q1070" s="111" t="s">
        <v>1488</v>
      </c>
      <c r="R1070" s="111" t="s">
        <v>1491</v>
      </c>
      <c r="S1070" s="97" t="s">
        <v>1492</v>
      </c>
      <c r="T1070" s="102" t="s">
        <v>51</v>
      </c>
      <c r="U1070" s="102" t="s">
        <v>227</v>
      </c>
      <c r="V1070" s="102" t="s">
        <v>52</v>
      </c>
      <c r="W1070" s="94">
        <v>205.2</v>
      </c>
      <c r="X1070" s="98">
        <v>81.23</v>
      </c>
      <c r="Y1070" s="94">
        <v>6600</v>
      </c>
      <c r="Z1070" s="94">
        <f>W1070*Y1070</f>
        <v>1354320</v>
      </c>
      <c r="AA1070" s="89">
        <v>11</v>
      </c>
      <c r="AB1070" s="89">
        <v>34</v>
      </c>
      <c r="AC1070" s="94">
        <f>(Z1070*(100-AB1070))/100</f>
        <v>893851.2</v>
      </c>
      <c r="AD1070" s="94">
        <f>IF(AND(AC1070="",M1070=""),0,IF((AC1070=""),M1070, IF( (M1070=""),AC1070,AC1070+M1070)))</f>
        <v>951976.2</v>
      </c>
      <c r="AE1070" s="94">
        <f>IF( (X1070=""),AD1070*1,( M1070+(SUM(AC1070:AC1070)) )*(X1070/100) )</f>
        <v>773290.26725999999</v>
      </c>
      <c r="AF1070" s="94">
        <v>50000000</v>
      </c>
      <c r="AG1070" s="94">
        <f>IF((AF1070-AE1070) &gt; 1,0,IF((AF1070-AE1070)&lt;0,AE1070-AF1070,AF1070-AE1070))</f>
        <v>0</v>
      </c>
      <c r="AH1070" s="94">
        <v>0.02</v>
      </c>
    </row>
    <row r="1071" spans="1:34" s="73" customFormat="1" x14ac:dyDescent="0.55000000000000004">
      <c r="A1071" s="108"/>
      <c r="B1071" s="109"/>
      <c r="C1071" s="102"/>
      <c r="D1071" s="90"/>
      <c r="E1071" s="102"/>
      <c r="F1071" s="102"/>
      <c r="G1071" s="102"/>
      <c r="H1071" s="102"/>
      <c r="I1071" s="98"/>
      <c r="J1071" s="102"/>
      <c r="K1071" s="94"/>
      <c r="L1071" s="94"/>
      <c r="M1071" s="94"/>
      <c r="N1071" s="102">
        <v>2</v>
      </c>
      <c r="O1071" s="111" t="s">
        <v>1487</v>
      </c>
      <c r="P1071" s="96">
        <v>3570800205839</v>
      </c>
      <c r="Q1071" s="111" t="s">
        <v>1488</v>
      </c>
      <c r="R1071" s="111" t="s">
        <v>1491</v>
      </c>
      <c r="S1071" s="97" t="s">
        <v>1493</v>
      </c>
      <c r="T1071" s="102" t="s">
        <v>51</v>
      </c>
      <c r="U1071" s="102" t="s">
        <v>45</v>
      </c>
      <c r="V1071" s="102" t="s">
        <v>52</v>
      </c>
      <c r="W1071" s="94">
        <v>47.43</v>
      </c>
      <c r="X1071" s="98">
        <v>18.77</v>
      </c>
      <c r="Y1071" s="94">
        <v>5600</v>
      </c>
      <c r="Z1071" s="94">
        <f>W1071*Y1071</f>
        <v>265608</v>
      </c>
      <c r="AA1071" s="89">
        <v>6</v>
      </c>
      <c r="AB1071" s="89">
        <v>6</v>
      </c>
      <c r="AC1071" s="94">
        <f>(Z1071*(100-AB1071))/100</f>
        <v>249671.52</v>
      </c>
      <c r="AD1071" s="94">
        <f>IF(AND(AC1071="",M1070=""),0,IF((AC1071=""),M1070, IF( (M1070=""),AC1071,AC1071+M1070)))</f>
        <v>307796.52</v>
      </c>
      <c r="AE1071" s="94">
        <f>IF( (X1071=""),AD1071*1,( M1070+(SUM(AC1071:AC1071)) )*(X1071/100) )</f>
        <v>57773.406804000006</v>
      </c>
      <c r="AF1071" s="94">
        <v>50000000</v>
      </c>
      <c r="AG1071" s="94">
        <f>IF((AF1071-AE1071) &gt; 1,0,IF((AF1071-AE1071)&lt;0,AE1071-AF1071,AF1071-AE1071))</f>
        <v>0</v>
      </c>
      <c r="AH1071" s="94">
        <v>0.02</v>
      </c>
    </row>
    <row r="1072" spans="1:34" s="73" customFormat="1" x14ac:dyDescent="0.55000000000000004">
      <c r="A1072" s="108"/>
      <c r="B1072" s="109"/>
      <c r="C1072" s="102"/>
      <c r="D1072" s="90"/>
      <c r="E1072" s="102"/>
      <c r="F1072" s="102"/>
      <c r="G1072" s="102"/>
      <c r="H1072" s="102"/>
      <c r="I1072" s="98"/>
      <c r="J1072" s="102"/>
      <c r="K1072" s="94"/>
      <c r="L1072" s="94" t="s">
        <v>63</v>
      </c>
      <c r="M1072" s="94">
        <f>SUM(M1070:M1071)</f>
        <v>58125</v>
      </c>
      <c r="N1072" s="102"/>
      <c r="O1072" s="111"/>
      <c r="P1072" s="96"/>
      <c r="Q1072" s="111"/>
      <c r="R1072" s="111"/>
      <c r="S1072" s="97"/>
      <c r="T1072" s="102"/>
      <c r="U1072" s="102"/>
      <c r="V1072" s="102"/>
      <c r="W1072" s="94"/>
      <c r="X1072" s="98"/>
      <c r="Y1072" s="94"/>
      <c r="Z1072" s="94"/>
      <c r="AA1072" s="89"/>
      <c r="AB1072" s="89"/>
      <c r="AC1072" s="94"/>
      <c r="AD1072" s="94">
        <f>SUM(AD1070:AD1071)</f>
        <v>1259772.72</v>
      </c>
      <c r="AE1072" s="94">
        <f>SUM(AE1070:AE1071)</f>
        <v>831063.67406400002</v>
      </c>
      <c r="AF1072" s="94"/>
      <c r="AG1072" s="94">
        <f>SUM(AG1070:AG1071)</f>
        <v>0</v>
      </c>
      <c r="AH1072" s="94"/>
    </row>
    <row r="1073" spans="1:34" s="73" customFormat="1" x14ac:dyDescent="0.55000000000000004">
      <c r="A1073" s="108" t="s">
        <v>1486</v>
      </c>
      <c r="B1073" s="109">
        <v>525</v>
      </c>
      <c r="C1073" s="102">
        <v>5043</v>
      </c>
      <c r="D1073" s="90" t="s">
        <v>1494</v>
      </c>
      <c r="E1073" s="102" t="s">
        <v>34</v>
      </c>
      <c r="F1073" s="102">
        <v>7608</v>
      </c>
      <c r="G1073" s="102">
        <v>9</v>
      </c>
      <c r="H1073" s="102">
        <v>1</v>
      </c>
      <c r="I1073" s="98">
        <v>25</v>
      </c>
      <c r="J1073" s="102" t="s">
        <v>38</v>
      </c>
      <c r="K1073" s="94">
        <f>((G1073*400)+(H1073*100))+I1073</f>
        <v>3725</v>
      </c>
      <c r="L1073" s="94">
        <v>300</v>
      </c>
      <c r="M1073" s="94">
        <f>K1073*L1073</f>
        <v>1117500</v>
      </c>
      <c r="N1073" s="102"/>
      <c r="O1073" s="111"/>
      <c r="P1073" s="96"/>
      <c r="Q1073" s="111"/>
      <c r="R1073" s="111"/>
      <c r="S1073" s="97"/>
      <c r="T1073" s="102"/>
      <c r="U1073" s="102"/>
      <c r="V1073" s="102"/>
      <c r="W1073" s="94"/>
      <c r="X1073" s="98"/>
      <c r="Y1073" s="94"/>
      <c r="Z1073" s="94"/>
      <c r="AA1073" s="89"/>
      <c r="AB1073" s="89"/>
      <c r="AC1073" s="94"/>
      <c r="AD1073" s="94">
        <f>IF(AND(AC1073="",M1073=""),0,IF((AC1073=""),M1073,IF((M1073=""),AC1073,AC1073+M1073)))</f>
        <v>1117500</v>
      </c>
      <c r="AE1073" s="94">
        <f>IF( (X1073=""),AD1073*1,AD1073*(X1073/100) )</f>
        <v>1117500</v>
      </c>
      <c r="AF1073" s="94">
        <v>50000000</v>
      </c>
      <c r="AG1073" s="94">
        <f t="shared" ref="AG1073:AG1083" si="119">IF((AF1073-AE1073) &gt; 1,0,IF((AF1073-AE1073)&lt;0,AE1073-AF1073,AF1073-AE1073))</f>
        <v>0</v>
      </c>
      <c r="AH1073" s="94">
        <v>0.01</v>
      </c>
    </row>
    <row r="1074" spans="1:34" s="73" customFormat="1" x14ac:dyDescent="0.55000000000000004">
      <c r="A1074" s="108"/>
      <c r="B1074" s="109">
        <v>526</v>
      </c>
      <c r="C1074" s="102">
        <v>5321</v>
      </c>
      <c r="D1074" s="90" t="s">
        <v>1495</v>
      </c>
      <c r="E1074" s="102" t="s">
        <v>34</v>
      </c>
      <c r="F1074" s="102">
        <v>14114</v>
      </c>
      <c r="G1074" s="102">
        <v>0</v>
      </c>
      <c r="H1074" s="102">
        <v>2</v>
      </c>
      <c r="I1074" s="98">
        <v>44</v>
      </c>
      <c r="J1074" s="102" t="s">
        <v>35</v>
      </c>
      <c r="K1074" s="94">
        <f>((G1074*400)+(H1074*100))+I1074</f>
        <v>244</v>
      </c>
      <c r="L1074" s="94">
        <v>1250</v>
      </c>
      <c r="M1074" s="94">
        <f>K1074*L1074</f>
        <v>305000</v>
      </c>
      <c r="N1074" s="102">
        <v>1</v>
      </c>
      <c r="O1074" s="111" t="s">
        <v>1484</v>
      </c>
      <c r="P1074" s="96">
        <v>3570800003756</v>
      </c>
      <c r="Q1074" s="111" t="s">
        <v>1485</v>
      </c>
      <c r="R1074" s="111" t="s">
        <v>508</v>
      </c>
      <c r="S1074" s="97" t="s">
        <v>1496</v>
      </c>
      <c r="T1074" s="102" t="s">
        <v>73</v>
      </c>
      <c r="U1074" s="102" t="s">
        <v>45</v>
      </c>
      <c r="V1074" s="102" t="s">
        <v>46</v>
      </c>
      <c r="W1074" s="94">
        <v>163.19999999999999</v>
      </c>
      <c r="X1074" s="98">
        <v>54.01</v>
      </c>
      <c r="Y1074" s="94">
        <v>6600</v>
      </c>
      <c r="Z1074" s="94">
        <f t="shared" ref="Z1074:Z1083" si="120">W1074*Y1074</f>
        <v>1077120</v>
      </c>
      <c r="AA1074" s="89">
        <v>7</v>
      </c>
      <c r="AB1074" s="89">
        <v>7</v>
      </c>
      <c r="AC1074" s="94">
        <f t="shared" ref="AC1074:AC1083" si="121">(Z1074*(100-AB1074))/100</f>
        <v>1001721.6</v>
      </c>
      <c r="AD1074" s="94">
        <f>IF(AND(AC1074="",M1074=""),0,IF((AC1074=""),M1074, IF( (M1074=""),AC1074,AC1074+M1074)))</f>
        <v>1306721.6000000001</v>
      </c>
      <c r="AE1074" s="94">
        <f>IF( (X1074=""),AD1074*1,( M1074+(SUM(AC1074:AC1074)) )*(X1074/100) )</f>
        <v>705760.33616000006</v>
      </c>
      <c r="AF1074" s="94">
        <v>0</v>
      </c>
      <c r="AG1074" s="94">
        <f t="shared" si="119"/>
        <v>705760.33616000006</v>
      </c>
      <c r="AH1074" s="94">
        <v>0.3</v>
      </c>
    </row>
    <row r="1075" spans="1:34" s="73" customFormat="1" x14ac:dyDescent="0.55000000000000004">
      <c r="A1075" s="108"/>
      <c r="B1075" s="109"/>
      <c r="C1075" s="102"/>
      <c r="D1075" s="90"/>
      <c r="E1075" s="102"/>
      <c r="F1075" s="102"/>
      <c r="G1075" s="102"/>
      <c r="H1075" s="102"/>
      <c r="I1075" s="98"/>
      <c r="J1075" s="102"/>
      <c r="K1075" s="94"/>
      <c r="L1075" s="94"/>
      <c r="M1075" s="94"/>
      <c r="N1075" s="102">
        <v>2</v>
      </c>
      <c r="O1075" s="111" t="s">
        <v>1484</v>
      </c>
      <c r="P1075" s="96">
        <v>3570800003756</v>
      </c>
      <c r="Q1075" s="111" t="s">
        <v>1485</v>
      </c>
      <c r="R1075" s="111" t="s">
        <v>508</v>
      </c>
      <c r="S1075" s="97" t="s">
        <v>1497</v>
      </c>
      <c r="T1075" s="102" t="s">
        <v>51</v>
      </c>
      <c r="U1075" s="102" t="s">
        <v>45</v>
      </c>
      <c r="V1075" s="102" t="s">
        <v>46</v>
      </c>
      <c r="W1075" s="94">
        <v>46.2</v>
      </c>
      <c r="X1075" s="98">
        <v>15.29</v>
      </c>
      <c r="Y1075" s="94">
        <v>6750</v>
      </c>
      <c r="Z1075" s="94">
        <f t="shared" si="120"/>
        <v>311850</v>
      </c>
      <c r="AA1075" s="89">
        <v>7</v>
      </c>
      <c r="AB1075" s="89">
        <v>7</v>
      </c>
      <c r="AC1075" s="94">
        <f t="shared" si="121"/>
        <v>290020.5</v>
      </c>
      <c r="AD1075" s="94">
        <f>IF(AND(AC1075="",M1074=""),0,IF((AC1075=""),M1074, IF( (M1074=""),AC1075,AC1075+M1074)))</f>
        <v>595020.5</v>
      </c>
      <c r="AE1075" s="94">
        <f>IF( (X1075=""),AD1075*1,( M1074+(SUM(AC1075:AC1075)) )*(X1075/100) )</f>
        <v>90978.634449999983</v>
      </c>
      <c r="AF1075" s="94">
        <v>0</v>
      </c>
      <c r="AG1075" s="94">
        <f t="shared" si="119"/>
        <v>90978.634449999983</v>
      </c>
      <c r="AH1075" s="94">
        <v>0.3</v>
      </c>
    </row>
    <row r="1076" spans="1:34" s="73" customFormat="1" x14ac:dyDescent="0.55000000000000004">
      <c r="A1076" s="108"/>
      <c r="B1076" s="109"/>
      <c r="C1076" s="102"/>
      <c r="D1076" s="90"/>
      <c r="E1076" s="102"/>
      <c r="F1076" s="102"/>
      <c r="G1076" s="102"/>
      <c r="H1076" s="102"/>
      <c r="I1076" s="98"/>
      <c r="J1076" s="102"/>
      <c r="K1076" s="94"/>
      <c r="L1076" s="94"/>
      <c r="M1076" s="94"/>
      <c r="N1076" s="102">
        <v>3</v>
      </c>
      <c r="O1076" s="111" t="s">
        <v>1484</v>
      </c>
      <c r="P1076" s="96">
        <v>3570800003756</v>
      </c>
      <c r="Q1076" s="111" t="s">
        <v>1485</v>
      </c>
      <c r="R1076" s="111" t="s">
        <v>508</v>
      </c>
      <c r="S1076" s="97" t="s">
        <v>1498</v>
      </c>
      <c r="T1076" s="102" t="s">
        <v>51</v>
      </c>
      <c r="U1076" s="102" t="s">
        <v>45</v>
      </c>
      <c r="V1076" s="102" t="s">
        <v>46</v>
      </c>
      <c r="W1076" s="94">
        <v>46.2</v>
      </c>
      <c r="X1076" s="98">
        <v>15.29</v>
      </c>
      <c r="Y1076" s="94">
        <v>6750</v>
      </c>
      <c r="Z1076" s="94">
        <f t="shared" si="120"/>
        <v>311850</v>
      </c>
      <c r="AA1076" s="89">
        <v>7</v>
      </c>
      <c r="AB1076" s="89">
        <v>7</v>
      </c>
      <c r="AC1076" s="94">
        <f t="shared" si="121"/>
        <v>290020.5</v>
      </c>
      <c r="AD1076" s="94">
        <f>IF(AND(AC1076="",M1074=""),0,IF((AC1076=""),M1074, IF( (M1074=""),AC1076,AC1076+M1074)))</f>
        <v>595020.5</v>
      </c>
      <c r="AE1076" s="94">
        <f>IF( (X1076=""),AD1076*1,( M1074+(SUM(AC1076:AC1076)) )*(X1076/100) )</f>
        <v>90978.634449999983</v>
      </c>
      <c r="AF1076" s="94">
        <v>0</v>
      </c>
      <c r="AG1076" s="94">
        <f t="shared" si="119"/>
        <v>90978.634449999983</v>
      </c>
      <c r="AH1076" s="94">
        <v>0.3</v>
      </c>
    </row>
    <row r="1077" spans="1:34" s="73" customFormat="1" x14ac:dyDescent="0.55000000000000004">
      <c r="A1077" s="108"/>
      <c r="B1077" s="109"/>
      <c r="C1077" s="102"/>
      <c r="D1077" s="90"/>
      <c r="E1077" s="102"/>
      <c r="F1077" s="102"/>
      <c r="G1077" s="102"/>
      <c r="H1077" s="102"/>
      <c r="I1077" s="98"/>
      <c r="J1077" s="102"/>
      <c r="K1077" s="94"/>
      <c r="L1077" s="94"/>
      <c r="M1077" s="94"/>
      <c r="N1077" s="102">
        <v>4</v>
      </c>
      <c r="O1077" s="111" t="s">
        <v>1484</v>
      </c>
      <c r="P1077" s="96">
        <v>3570800003756</v>
      </c>
      <c r="Q1077" s="111" t="s">
        <v>1485</v>
      </c>
      <c r="R1077" s="111" t="s">
        <v>508</v>
      </c>
      <c r="S1077" s="97" t="s">
        <v>1499</v>
      </c>
      <c r="T1077" s="102" t="s">
        <v>51</v>
      </c>
      <c r="U1077" s="102" t="s">
        <v>74</v>
      </c>
      <c r="V1077" s="102" t="s">
        <v>46</v>
      </c>
      <c r="W1077" s="94">
        <v>15.54</v>
      </c>
      <c r="X1077" s="98">
        <v>5.14</v>
      </c>
      <c r="Y1077" s="94">
        <v>6750</v>
      </c>
      <c r="Z1077" s="94">
        <f t="shared" si="120"/>
        <v>104895</v>
      </c>
      <c r="AA1077" s="89">
        <v>22</v>
      </c>
      <c r="AB1077" s="89">
        <v>93</v>
      </c>
      <c r="AC1077" s="94">
        <f t="shared" si="121"/>
        <v>7342.65</v>
      </c>
      <c r="AD1077" s="94">
        <f>IF(AND(AC1077="",M1074=""),0,IF((AC1077=""),M1074, IF( (M1074=""),AC1077,AC1077+M1074)))</f>
        <v>312342.65000000002</v>
      </c>
      <c r="AE1077" s="94">
        <f>IF( (X1077=""),AD1077*1,( M1074+(SUM(AC1077:AC1077)) )*(X1077/100) )</f>
        <v>16054.412209999999</v>
      </c>
      <c r="AF1077" s="94">
        <v>0</v>
      </c>
      <c r="AG1077" s="94">
        <f t="shared" si="119"/>
        <v>16054.412209999999</v>
      </c>
      <c r="AH1077" s="94">
        <v>0.3</v>
      </c>
    </row>
    <row r="1078" spans="1:34" s="73" customFormat="1" x14ac:dyDescent="0.55000000000000004">
      <c r="A1078" s="108"/>
      <c r="B1078" s="109"/>
      <c r="C1078" s="102"/>
      <c r="D1078" s="90"/>
      <c r="E1078" s="102"/>
      <c r="F1078" s="102"/>
      <c r="G1078" s="102"/>
      <c r="H1078" s="102"/>
      <c r="I1078" s="98"/>
      <c r="J1078" s="102"/>
      <c r="K1078" s="94"/>
      <c r="L1078" s="94"/>
      <c r="M1078" s="94"/>
      <c r="N1078" s="102">
        <v>5</v>
      </c>
      <c r="O1078" s="111" t="s">
        <v>1484</v>
      </c>
      <c r="P1078" s="96">
        <v>3570800003756</v>
      </c>
      <c r="Q1078" s="111" t="s">
        <v>1485</v>
      </c>
      <c r="R1078" s="111" t="s">
        <v>508</v>
      </c>
      <c r="S1078" s="97" t="s">
        <v>1500</v>
      </c>
      <c r="T1078" s="102" t="s">
        <v>439</v>
      </c>
      <c r="U1078" s="102" t="s">
        <v>45</v>
      </c>
      <c r="V1078" s="102" t="s">
        <v>139</v>
      </c>
      <c r="W1078" s="94">
        <v>11.76</v>
      </c>
      <c r="X1078" s="98">
        <v>3.89</v>
      </c>
      <c r="Y1078" s="94">
        <v>6050</v>
      </c>
      <c r="Z1078" s="94">
        <f t="shared" si="120"/>
        <v>71148</v>
      </c>
      <c r="AA1078" s="89">
        <v>7</v>
      </c>
      <c r="AB1078" s="89">
        <v>7</v>
      </c>
      <c r="AC1078" s="94">
        <f t="shared" si="121"/>
        <v>66167.64</v>
      </c>
      <c r="AD1078" s="94">
        <f>IF(AND(AC1078="",M1074=""),0,IF((AC1078=""),M1074, IF( (M1074=""),AC1078,AC1078+M1074)))</f>
        <v>371167.64</v>
      </c>
      <c r="AE1078" s="94">
        <f>IF( (X1078=""),AD1078*1,( M1074+(SUM(AC1078:AC1078)) )*(X1078/100) )</f>
        <v>14438.421196000001</v>
      </c>
      <c r="AF1078" s="94">
        <v>0</v>
      </c>
      <c r="AG1078" s="94">
        <f t="shared" si="119"/>
        <v>14438.421196000001</v>
      </c>
      <c r="AH1078" s="94">
        <v>0.3</v>
      </c>
    </row>
    <row r="1079" spans="1:34" s="74" customFormat="1" x14ac:dyDescent="0.55000000000000004">
      <c r="A1079" s="108"/>
      <c r="B1079" s="109"/>
      <c r="C1079" s="102"/>
      <c r="D1079" s="90"/>
      <c r="E1079" s="102"/>
      <c r="F1079" s="102"/>
      <c r="G1079" s="102"/>
      <c r="H1079" s="102"/>
      <c r="I1079" s="98"/>
      <c r="J1079" s="102"/>
      <c r="K1079" s="94"/>
      <c r="L1079" s="94"/>
      <c r="M1079" s="94"/>
      <c r="N1079" s="102">
        <v>6</v>
      </c>
      <c r="O1079" s="111" t="s">
        <v>1484</v>
      </c>
      <c r="P1079" s="96">
        <v>3570800003756</v>
      </c>
      <c r="Q1079" s="111" t="s">
        <v>1485</v>
      </c>
      <c r="R1079" s="111" t="s">
        <v>508</v>
      </c>
      <c r="S1079" s="97" t="s">
        <v>1501</v>
      </c>
      <c r="T1079" s="102" t="s">
        <v>55</v>
      </c>
      <c r="U1079" s="102" t="s">
        <v>45</v>
      </c>
      <c r="V1079" s="102" t="s">
        <v>139</v>
      </c>
      <c r="W1079" s="94">
        <v>11.76</v>
      </c>
      <c r="X1079" s="98">
        <v>3.89</v>
      </c>
      <c r="Y1079" s="94">
        <v>0</v>
      </c>
      <c r="Z1079" s="94">
        <f t="shared" si="120"/>
        <v>0</v>
      </c>
      <c r="AA1079" s="89">
        <v>7</v>
      </c>
      <c r="AB1079" s="89">
        <v>7</v>
      </c>
      <c r="AC1079" s="94">
        <f t="shared" si="121"/>
        <v>0</v>
      </c>
      <c r="AD1079" s="94">
        <f>IF(AND(AC1079="",M1074=""),0,IF((AC1079=""),M1074, IF( (M1074=""),AC1079,AC1079+M1074)))</f>
        <v>305000</v>
      </c>
      <c r="AE1079" s="94">
        <f>IF( (X1079=""),AD1079*1,( M1074+(SUM(AC1079:AC1079)) )*(X1079/100) )</f>
        <v>11864.500000000002</v>
      </c>
      <c r="AF1079" s="94">
        <v>0</v>
      </c>
      <c r="AG1079" s="94">
        <f t="shared" si="119"/>
        <v>11864.500000000002</v>
      </c>
      <c r="AH1079" s="94">
        <v>0.3</v>
      </c>
    </row>
    <row r="1080" spans="1:34" s="74" customFormat="1" x14ac:dyDescent="0.55000000000000004">
      <c r="A1080" s="108"/>
      <c r="B1080" s="109"/>
      <c r="C1080" s="102"/>
      <c r="D1080" s="90"/>
      <c r="E1080" s="102"/>
      <c r="F1080" s="102"/>
      <c r="G1080" s="102"/>
      <c r="H1080" s="102"/>
      <c r="I1080" s="98"/>
      <c r="J1080" s="102"/>
      <c r="K1080" s="94"/>
      <c r="L1080" s="94"/>
      <c r="M1080" s="94"/>
      <c r="N1080" s="102">
        <v>7</v>
      </c>
      <c r="O1080" s="111" t="s">
        <v>1484</v>
      </c>
      <c r="P1080" s="96">
        <v>3570800003756</v>
      </c>
      <c r="Q1080" s="111" t="s">
        <v>1485</v>
      </c>
      <c r="R1080" s="111" t="s">
        <v>508</v>
      </c>
      <c r="S1080" s="97" t="s">
        <v>1502</v>
      </c>
      <c r="T1080" s="102" t="s">
        <v>51</v>
      </c>
      <c r="U1080" s="102" t="s">
        <v>45</v>
      </c>
      <c r="V1080" s="102" t="s">
        <v>75</v>
      </c>
      <c r="W1080" s="94">
        <v>7.5</v>
      </c>
      <c r="X1080" s="98">
        <v>2.48</v>
      </c>
      <c r="Y1080" s="94">
        <v>6750</v>
      </c>
      <c r="Z1080" s="94">
        <f t="shared" si="120"/>
        <v>50625</v>
      </c>
      <c r="AA1080" s="89">
        <v>22</v>
      </c>
      <c r="AB1080" s="89">
        <v>36</v>
      </c>
      <c r="AC1080" s="94">
        <f t="shared" si="121"/>
        <v>32400</v>
      </c>
      <c r="AD1080" s="94">
        <f>IF(AND(AC1080="",M1074=""),0,IF((AC1080=""),M1074, IF( (M1074=""),AC1080,AC1080+M1074)))</f>
        <v>337400</v>
      </c>
      <c r="AE1080" s="94">
        <f>IF( (X1080=""),AD1080*1,( M1074+(SUM(AC1080:AC1080)) )*(X1080/100) )</f>
        <v>8367.52</v>
      </c>
      <c r="AF1080" s="94">
        <v>0</v>
      </c>
      <c r="AG1080" s="94">
        <f t="shared" si="119"/>
        <v>8367.52</v>
      </c>
      <c r="AH1080" s="94">
        <v>0.3</v>
      </c>
    </row>
    <row r="1081" spans="1:34" s="74" customFormat="1" x14ac:dyDescent="0.55000000000000004">
      <c r="A1081" s="108"/>
      <c r="B1081" s="109">
        <v>527</v>
      </c>
      <c r="C1081" s="102">
        <v>5243</v>
      </c>
      <c r="D1081" s="90" t="s">
        <v>1503</v>
      </c>
      <c r="E1081" s="102" t="s">
        <v>34</v>
      </c>
      <c r="F1081" s="102">
        <v>19611</v>
      </c>
      <c r="G1081" s="102">
        <v>0</v>
      </c>
      <c r="H1081" s="102">
        <v>1</v>
      </c>
      <c r="I1081" s="98">
        <v>32.5</v>
      </c>
      <c r="J1081" s="102" t="s">
        <v>35</v>
      </c>
      <c r="K1081" s="94">
        <f>((G1081*400)+(H1081*100))+I1081</f>
        <v>132.5</v>
      </c>
      <c r="L1081" s="94">
        <v>1250</v>
      </c>
      <c r="M1081" s="94">
        <f>K1081*L1081</f>
        <v>165625</v>
      </c>
      <c r="N1081" s="102">
        <v>1</v>
      </c>
      <c r="O1081" s="111" t="s">
        <v>1484</v>
      </c>
      <c r="P1081" s="96">
        <v>3570800003756</v>
      </c>
      <c r="Q1081" s="111" t="s">
        <v>1485</v>
      </c>
      <c r="R1081" s="111" t="s">
        <v>508</v>
      </c>
      <c r="S1081" s="97" t="s">
        <v>1504</v>
      </c>
      <c r="T1081" s="102" t="s">
        <v>44</v>
      </c>
      <c r="U1081" s="102" t="s">
        <v>45</v>
      </c>
      <c r="V1081" s="102" t="s">
        <v>52</v>
      </c>
      <c r="W1081" s="94">
        <v>390.6</v>
      </c>
      <c r="X1081" s="98">
        <v>100</v>
      </c>
      <c r="Y1081" s="94">
        <v>7150</v>
      </c>
      <c r="Z1081" s="94">
        <f t="shared" si="120"/>
        <v>2792790</v>
      </c>
      <c r="AA1081" s="89">
        <v>7</v>
      </c>
      <c r="AB1081" s="89">
        <v>7</v>
      </c>
      <c r="AC1081" s="94">
        <f t="shared" si="121"/>
        <v>2597294.7000000002</v>
      </c>
      <c r="AD1081" s="94">
        <f>IF(AND(AC1081="",M1081=""),0,IF((AC1081=""),M1081, IF( (M1081=""),AC1081,AC1081+M1081)))</f>
        <v>2762919.7</v>
      </c>
      <c r="AE1081" s="94">
        <f>IF( (X1081=""),AD1081*1,( M1081+(SUM(AC1081:AC1081)) )*(X1081/100) )</f>
        <v>2762919.7</v>
      </c>
      <c r="AF1081" s="94">
        <v>50000000</v>
      </c>
      <c r="AG1081" s="94">
        <f>IF((AF1081-AE1081) &gt; 1,0,IF((AF1081-AE1081)&lt;0,AE1081-AF1081,AF1081-AE1081))</f>
        <v>0</v>
      </c>
      <c r="AH1081" s="94">
        <v>0.02</v>
      </c>
    </row>
    <row r="1082" spans="1:34" s="74" customFormat="1" x14ac:dyDescent="0.55000000000000004">
      <c r="A1082" s="108"/>
      <c r="B1082" s="109">
        <v>528</v>
      </c>
      <c r="C1082" s="102">
        <v>5320</v>
      </c>
      <c r="D1082" s="90" t="s">
        <v>1505</v>
      </c>
      <c r="E1082" s="102" t="s">
        <v>34</v>
      </c>
      <c r="F1082" s="102">
        <v>19616</v>
      </c>
      <c r="G1082" s="102">
        <v>0</v>
      </c>
      <c r="H1082" s="102">
        <v>1</v>
      </c>
      <c r="I1082" s="98">
        <v>16</v>
      </c>
      <c r="J1082" s="102" t="s">
        <v>35</v>
      </c>
      <c r="K1082" s="94">
        <f>((G1082*400)+(H1082*100))+I1082</f>
        <v>116</v>
      </c>
      <c r="L1082" s="94">
        <v>1250</v>
      </c>
      <c r="M1082" s="94">
        <f>K1082*L1082</f>
        <v>145000</v>
      </c>
      <c r="N1082" s="102">
        <v>1</v>
      </c>
      <c r="O1082" s="111" t="s">
        <v>1484</v>
      </c>
      <c r="P1082" s="96">
        <v>3570800003756</v>
      </c>
      <c r="Q1082" s="111" t="s">
        <v>1485</v>
      </c>
      <c r="R1082" s="111" t="s">
        <v>508</v>
      </c>
      <c r="S1082" s="97" t="s">
        <v>1506</v>
      </c>
      <c r="T1082" s="102" t="s">
        <v>51</v>
      </c>
      <c r="U1082" s="102" t="s">
        <v>45</v>
      </c>
      <c r="V1082" s="102" t="s">
        <v>46</v>
      </c>
      <c r="W1082" s="94">
        <v>24.12</v>
      </c>
      <c r="X1082" s="98">
        <v>50</v>
      </c>
      <c r="Y1082" s="94">
        <v>6750</v>
      </c>
      <c r="Z1082" s="94">
        <f t="shared" si="120"/>
        <v>162810</v>
      </c>
      <c r="AA1082" s="89">
        <v>7</v>
      </c>
      <c r="AB1082" s="89">
        <v>7</v>
      </c>
      <c r="AC1082" s="94">
        <f t="shared" si="121"/>
        <v>151413.29999999999</v>
      </c>
      <c r="AD1082" s="94">
        <f>IF(AND(AC1082="",M1082=""),0,IF((AC1082=""),M1082, IF( (M1082=""),AC1082,AC1082+M1082)))</f>
        <v>296413.3</v>
      </c>
      <c r="AE1082" s="94">
        <f>IF( (X1082=""),AD1082*1,( M1082+(SUM(AC1082:AC1082)) )*(X1082/100) )</f>
        <v>148206.65</v>
      </c>
      <c r="AF1082" s="94">
        <v>0</v>
      </c>
      <c r="AG1082" s="94">
        <f t="shared" si="119"/>
        <v>148206.65</v>
      </c>
      <c r="AH1082" s="94">
        <v>0.3</v>
      </c>
    </row>
    <row r="1083" spans="1:34" s="74" customFormat="1" x14ac:dyDescent="0.55000000000000004">
      <c r="A1083" s="108"/>
      <c r="B1083" s="109"/>
      <c r="C1083" s="102"/>
      <c r="D1083" s="90"/>
      <c r="E1083" s="102"/>
      <c r="F1083" s="102"/>
      <c r="G1083" s="102"/>
      <c r="H1083" s="102"/>
      <c r="I1083" s="98"/>
      <c r="J1083" s="102"/>
      <c r="K1083" s="94"/>
      <c r="L1083" s="94"/>
      <c r="M1083" s="94"/>
      <c r="N1083" s="102">
        <v>2</v>
      </c>
      <c r="O1083" s="111" t="s">
        <v>1484</v>
      </c>
      <c r="P1083" s="96">
        <v>3570800003756</v>
      </c>
      <c r="Q1083" s="111" t="s">
        <v>1485</v>
      </c>
      <c r="R1083" s="111" t="s">
        <v>508</v>
      </c>
      <c r="S1083" s="97" t="s">
        <v>1507</v>
      </c>
      <c r="T1083" s="102" t="s">
        <v>51</v>
      </c>
      <c r="U1083" s="102" t="s">
        <v>45</v>
      </c>
      <c r="V1083" s="102" t="s">
        <v>46</v>
      </c>
      <c r="W1083" s="94">
        <v>24.12</v>
      </c>
      <c r="X1083" s="98">
        <v>50</v>
      </c>
      <c r="Y1083" s="94">
        <v>6750</v>
      </c>
      <c r="Z1083" s="94">
        <f t="shared" si="120"/>
        <v>162810</v>
      </c>
      <c r="AA1083" s="89">
        <v>7</v>
      </c>
      <c r="AB1083" s="89">
        <v>7</v>
      </c>
      <c r="AC1083" s="94">
        <f t="shared" si="121"/>
        <v>151413.29999999999</v>
      </c>
      <c r="AD1083" s="94">
        <f>IF(AND(AC1083="",M1082=""),0,IF((AC1083=""),M1082, IF( (M1082=""),AC1083,AC1083+M1082)))</f>
        <v>296413.3</v>
      </c>
      <c r="AE1083" s="94">
        <f>IF( (X1083=""),AD1083*1,( M1082+(SUM(AC1083:AC1083)) )*(X1083/100) )</f>
        <v>148206.65</v>
      </c>
      <c r="AF1083" s="94">
        <v>0</v>
      </c>
      <c r="AG1083" s="94">
        <f t="shared" si="119"/>
        <v>148206.65</v>
      </c>
      <c r="AH1083" s="94">
        <v>0.3</v>
      </c>
    </row>
    <row r="1084" spans="1:34" s="73" customFormat="1" x14ac:dyDescent="0.55000000000000004">
      <c r="A1084" s="108" t="s">
        <v>1486</v>
      </c>
      <c r="B1084" s="109">
        <v>529</v>
      </c>
      <c r="C1084" s="102">
        <v>9814</v>
      </c>
      <c r="D1084" s="90"/>
      <c r="E1084" s="102" t="s">
        <v>37</v>
      </c>
      <c r="F1084" s="102"/>
      <c r="G1084" s="102">
        <v>2</v>
      </c>
      <c r="H1084" s="102">
        <v>3</v>
      </c>
      <c r="I1084" s="98">
        <v>62</v>
      </c>
      <c r="J1084" s="102" t="s">
        <v>38</v>
      </c>
      <c r="K1084" s="94">
        <f>((G1084*400)+(H1084*100))+I1084</f>
        <v>1162</v>
      </c>
      <c r="L1084" s="94">
        <v>255</v>
      </c>
      <c r="M1084" s="94">
        <f>K1084*L1084</f>
        <v>296310</v>
      </c>
      <c r="N1084" s="102"/>
      <c r="O1084" s="111"/>
      <c r="P1084" s="96"/>
      <c r="Q1084" s="111"/>
      <c r="R1084" s="111"/>
      <c r="S1084" s="97"/>
      <c r="T1084" s="102"/>
      <c r="U1084" s="102"/>
      <c r="V1084" s="102"/>
      <c r="W1084" s="94"/>
      <c r="X1084" s="98"/>
      <c r="Y1084" s="94"/>
      <c r="Z1084" s="94"/>
      <c r="AA1084" s="89"/>
      <c r="AB1084" s="89"/>
      <c r="AC1084" s="94"/>
      <c r="AD1084" s="94">
        <f>IF(AND(AC1084="",M1084=""),0,IF((AC1084=""),M1084,IF((M1084=""),AC1084,AC1084+M1084)))</f>
        <v>296310</v>
      </c>
      <c r="AE1084" s="94">
        <f>IF( (X1084=""),AD1084*1,AD1084*(X1084/100) )</f>
        <v>296310</v>
      </c>
      <c r="AF1084" s="94">
        <v>0</v>
      </c>
      <c r="AG1084" s="94">
        <f>IF((AF1084-AE1084) &gt; 1,0,IF((AF1084-AE1084)&lt;0,AE1084-AF1084,AF1084-AE1084))</f>
        <v>296310</v>
      </c>
      <c r="AH1084" s="94">
        <v>0.01</v>
      </c>
    </row>
    <row r="1085" spans="1:34" s="73" customFormat="1" x14ac:dyDescent="0.55000000000000004">
      <c r="A1085" s="108"/>
      <c r="B1085" s="109"/>
      <c r="C1085" s="102"/>
      <c r="D1085" s="90"/>
      <c r="E1085" s="102"/>
      <c r="F1085" s="102"/>
      <c r="G1085" s="102"/>
      <c r="H1085" s="102"/>
      <c r="I1085" s="98"/>
      <c r="J1085" s="102"/>
      <c r="K1085" s="94"/>
      <c r="L1085" s="94" t="s">
        <v>63</v>
      </c>
      <c r="M1085" s="94">
        <f>SUM(M1073:M1084)</f>
        <v>2029435</v>
      </c>
      <c r="N1085" s="102"/>
      <c r="O1085" s="111"/>
      <c r="P1085" s="96"/>
      <c r="Q1085" s="111"/>
      <c r="R1085" s="111"/>
      <c r="S1085" s="97"/>
      <c r="T1085" s="102"/>
      <c r="U1085" s="102"/>
      <c r="V1085" s="102"/>
      <c r="W1085" s="94"/>
      <c r="X1085" s="98"/>
      <c r="Y1085" s="94"/>
      <c r="Z1085" s="94"/>
      <c r="AA1085" s="89"/>
      <c r="AB1085" s="89"/>
      <c r="AC1085" s="94"/>
      <c r="AD1085" s="94">
        <f>SUM(AD1073:AD1084)</f>
        <v>8592229.1899999995</v>
      </c>
      <c r="AE1085" s="94">
        <f>SUM(AE1073:AE1084)</f>
        <v>5411585.4584660009</v>
      </c>
      <c r="AF1085" s="94"/>
      <c r="AG1085" s="94">
        <f>SUM(AG1073:AG1084)</f>
        <v>1531165.758466</v>
      </c>
      <c r="AH1085" s="94"/>
    </row>
    <row r="1086" spans="1:34" s="74" customFormat="1" x14ac:dyDescent="0.55000000000000004">
      <c r="A1086" s="108" t="s">
        <v>1489</v>
      </c>
      <c r="B1086" s="109">
        <v>530</v>
      </c>
      <c r="C1086" s="102">
        <v>9264</v>
      </c>
      <c r="D1086" s="90" t="s">
        <v>1508</v>
      </c>
      <c r="E1086" s="102" t="s">
        <v>34</v>
      </c>
      <c r="F1086" s="102">
        <v>22928</v>
      </c>
      <c r="G1086" s="102">
        <v>3</v>
      </c>
      <c r="H1086" s="102">
        <v>0</v>
      </c>
      <c r="I1086" s="98">
        <v>0</v>
      </c>
      <c r="J1086" s="102" t="s">
        <v>38</v>
      </c>
      <c r="K1086" s="94">
        <f>((G1086*400)+(H1086*100))+I1086</f>
        <v>1200</v>
      </c>
      <c r="L1086" s="94">
        <v>250</v>
      </c>
      <c r="M1086" s="94">
        <f>K1086*L1086</f>
        <v>300000</v>
      </c>
      <c r="N1086" s="102"/>
      <c r="O1086" s="111"/>
      <c r="P1086" s="96"/>
      <c r="Q1086" s="111"/>
      <c r="R1086" s="111"/>
      <c r="S1086" s="97"/>
      <c r="T1086" s="102"/>
      <c r="U1086" s="102"/>
      <c r="V1086" s="102"/>
      <c r="W1086" s="94"/>
      <c r="X1086" s="98"/>
      <c r="Y1086" s="94"/>
      <c r="Z1086" s="94"/>
      <c r="AA1086" s="89"/>
      <c r="AB1086" s="89"/>
      <c r="AC1086" s="94"/>
      <c r="AD1086" s="94">
        <f>IF(AND(AC1086="",M1086=""),0,IF((AC1086=""),M1086,IF((M1086=""),AC1086,AC1086+M1086)))</f>
        <v>300000</v>
      </c>
      <c r="AE1086" s="94">
        <f>IF( (X1086=""),AD1086*1,AD1086*(X1086/100) )</f>
        <v>300000</v>
      </c>
      <c r="AF1086" s="94">
        <v>50000000</v>
      </c>
      <c r="AG1086" s="94">
        <f>IF((AF1086-AE1086) &gt; 1,0,IF((AF1086-AE1086)&lt;0,AE1086-AF1086,AF1086-AE1086))</f>
        <v>0</v>
      </c>
      <c r="AH1086" s="94">
        <v>0.01</v>
      </c>
    </row>
    <row r="1087" spans="1:34" s="74" customFormat="1" x14ac:dyDescent="0.55000000000000004">
      <c r="A1087" s="108"/>
      <c r="B1087" s="109"/>
      <c r="C1087" s="102"/>
      <c r="D1087" s="90"/>
      <c r="E1087" s="102"/>
      <c r="F1087" s="102"/>
      <c r="G1087" s="102"/>
      <c r="H1087" s="102"/>
      <c r="I1087" s="98"/>
      <c r="J1087" s="102"/>
      <c r="K1087" s="94"/>
      <c r="L1087" s="94" t="s">
        <v>63</v>
      </c>
      <c r="M1087" s="94">
        <f>SUM(M1086:M1086)</f>
        <v>300000</v>
      </c>
      <c r="N1087" s="102"/>
      <c r="O1087" s="111"/>
      <c r="P1087" s="96"/>
      <c r="Q1087" s="111"/>
      <c r="R1087" s="111"/>
      <c r="S1087" s="97"/>
      <c r="T1087" s="102"/>
      <c r="U1087" s="102"/>
      <c r="V1087" s="102"/>
      <c r="W1087" s="94"/>
      <c r="X1087" s="98"/>
      <c r="Y1087" s="94"/>
      <c r="Z1087" s="94"/>
      <c r="AA1087" s="89"/>
      <c r="AB1087" s="89"/>
      <c r="AC1087" s="94"/>
      <c r="AD1087" s="94">
        <f>SUM(AD1086:AD1086)</f>
        <v>300000</v>
      </c>
      <c r="AE1087" s="94">
        <f>SUM(AE1086:AE1086)</f>
        <v>300000</v>
      </c>
      <c r="AF1087" s="94"/>
      <c r="AG1087" s="94">
        <f>SUM(AG1086:AG1086)</f>
        <v>0</v>
      </c>
      <c r="AH1087" s="94"/>
    </row>
    <row r="1088" spans="1:34" s="74" customFormat="1" x14ac:dyDescent="0.55000000000000004">
      <c r="A1088" s="108" t="s">
        <v>1511</v>
      </c>
      <c r="B1088" s="109">
        <v>531</v>
      </c>
      <c r="C1088" s="102">
        <v>8439</v>
      </c>
      <c r="D1088" s="90" t="s">
        <v>1512</v>
      </c>
      <c r="E1088" s="102" t="s">
        <v>34</v>
      </c>
      <c r="F1088" s="102">
        <v>22535</v>
      </c>
      <c r="G1088" s="102">
        <v>0</v>
      </c>
      <c r="H1088" s="102">
        <v>0</v>
      </c>
      <c r="I1088" s="98">
        <v>85</v>
      </c>
      <c r="J1088" s="102" t="s">
        <v>35</v>
      </c>
      <c r="K1088" s="94">
        <f>((G1088*400)+(H1088*100))+I1088</f>
        <v>85</v>
      </c>
      <c r="L1088" s="94">
        <v>800</v>
      </c>
      <c r="M1088" s="94">
        <f>K1088*L1088</f>
        <v>68000</v>
      </c>
      <c r="N1088" s="102">
        <v>1</v>
      </c>
      <c r="O1088" s="111" t="s">
        <v>1509</v>
      </c>
      <c r="P1088" s="96">
        <v>3570800351274</v>
      </c>
      <c r="Q1088" s="111" t="s">
        <v>1510</v>
      </c>
      <c r="R1088" s="111" t="s">
        <v>1513</v>
      </c>
      <c r="S1088" s="97"/>
      <c r="T1088" s="102" t="s">
        <v>51</v>
      </c>
      <c r="U1088" s="102" t="s">
        <v>45</v>
      </c>
      <c r="V1088" s="102" t="s">
        <v>52</v>
      </c>
      <c r="W1088" s="94">
        <v>23.22</v>
      </c>
      <c r="X1088" s="98">
        <v>10.69</v>
      </c>
      <c r="Y1088" s="94">
        <v>0</v>
      </c>
      <c r="Z1088" s="94">
        <f>W1088*Y1088</f>
        <v>0</v>
      </c>
      <c r="AA1088" s="89">
        <v>11</v>
      </c>
      <c r="AB1088" s="89">
        <v>34</v>
      </c>
      <c r="AC1088" s="94">
        <f>(Z1088*(100-AB1088))/100</f>
        <v>0</v>
      </c>
      <c r="AD1088" s="94">
        <f>IF(AND(AC1088="",M1088=""),0,IF((AC1088=""),M1088, IF( (M1088=""),AC1088,AC1088+M1088)))</f>
        <v>68000</v>
      </c>
      <c r="AE1088" s="94">
        <f>IF( (X1088=""),AD1088*1,( M1088+(SUM(AC1088:AC1088)) )*(X1088/100) )</f>
        <v>7269.2</v>
      </c>
      <c r="AF1088" s="94">
        <v>50000000</v>
      </c>
      <c r="AG1088" s="94">
        <f>IF((AF1088-AE1088) &gt; 1,0,IF((AF1088-AE1088)&lt;0,AE1088-AF1088,AF1088-AE1088))</f>
        <v>0</v>
      </c>
      <c r="AH1088" s="94">
        <v>0.02</v>
      </c>
    </row>
    <row r="1089" spans="1:34" s="74" customFormat="1" x14ac:dyDescent="0.55000000000000004">
      <c r="A1089" s="108"/>
      <c r="B1089" s="109"/>
      <c r="C1089" s="102"/>
      <c r="D1089" s="90"/>
      <c r="E1089" s="102"/>
      <c r="F1089" s="102"/>
      <c r="G1089" s="102"/>
      <c r="H1089" s="102"/>
      <c r="I1089" s="98"/>
      <c r="J1089" s="102"/>
      <c r="K1089" s="94"/>
      <c r="L1089" s="94"/>
      <c r="M1089" s="94"/>
      <c r="N1089" s="102">
        <v>2</v>
      </c>
      <c r="O1089" s="111" t="s">
        <v>1509</v>
      </c>
      <c r="P1089" s="96">
        <v>3570800351274</v>
      </c>
      <c r="Q1089" s="111" t="s">
        <v>1510</v>
      </c>
      <c r="R1089" s="111" t="s">
        <v>1513</v>
      </c>
      <c r="S1089" s="97" t="s">
        <v>1514</v>
      </c>
      <c r="T1089" s="102" t="s">
        <v>51</v>
      </c>
      <c r="U1089" s="102" t="s">
        <v>227</v>
      </c>
      <c r="V1089" s="102" t="s">
        <v>52</v>
      </c>
      <c r="W1089" s="94">
        <v>193.98</v>
      </c>
      <c r="X1089" s="98">
        <v>89.31</v>
      </c>
      <c r="Y1089" s="94">
        <v>6750</v>
      </c>
      <c r="Z1089" s="94">
        <f>W1089*Y1089</f>
        <v>1309365</v>
      </c>
      <c r="AA1089" s="89">
        <v>11</v>
      </c>
      <c r="AB1089" s="89">
        <v>34</v>
      </c>
      <c r="AC1089" s="94">
        <f>(Z1089*(100-AB1089))/100</f>
        <v>864180.9</v>
      </c>
      <c r="AD1089" s="94">
        <f>IF(AND(AC1089="",M1088=""),0,IF((AC1089=""),M1088, IF( (M1088=""),AC1089,AC1089+M1088)))</f>
        <v>932180.9</v>
      </c>
      <c r="AE1089" s="94">
        <f>IF( (X1089=""),AD1089*1,( M1088+(SUM(AC1089:AC1089)) )*(X1089/100) )</f>
        <v>832530.76179000002</v>
      </c>
      <c r="AF1089" s="94">
        <v>50000000</v>
      </c>
      <c r="AG1089" s="94">
        <f>IF((AF1089-AE1089) &gt; 1,0,IF((AF1089-AE1089)&lt;0,AE1089-AF1089,AF1089-AE1089))</f>
        <v>0</v>
      </c>
      <c r="AH1089" s="94">
        <v>0.02</v>
      </c>
    </row>
    <row r="1090" spans="1:34" s="74" customFormat="1" x14ac:dyDescent="0.55000000000000004">
      <c r="A1090" s="108"/>
      <c r="B1090" s="109"/>
      <c r="C1090" s="102"/>
      <c r="D1090" s="90"/>
      <c r="E1090" s="102"/>
      <c r="F1090" s="102"/>
      <c r="G1090" s="102"/>
      <c r="H1090" s="102"/>
      <c r="I1090" s="98"/>
      <c r="J1090" s="102"/>
      <c r="K1090" s="94"/>
      <c r="L1090" s="94" t="s">
        <v>63</v>
      </c>
      <c r="M1090" s="94">
        <f>SUM(M1088:M1089)</f>
        <v>68000</v>
      </c>
      <c r="N1090" s="102"/>
      <c r="O1090" s="111"/>
      <c r="P1090" s="96"/>
      <c r="Q1090" s="111"/>
      <c r="R1090" s="111"/>
      <c r="S1090" s="97"/>
      <c r="T1090" s="102"/>
      <c r="U1090" s="102"/>
      <c r="V1090" s="102"/>
      <c r="W1090" s="94"/>
      <c r="X1090" s="98"/>
      <c r="Y1090" s="94"/>
      <c r="Z1090" s="94"/>
      <c r="AA1090" s="89"/>
      <c r="AB1090" s="89"/>
      <c r="AC1090" s="94"/>
      <c r="AD1090" s="94">
        <f>SUM(AD1088:AD1089)</f>
        <v>1000180.9</v>
      </c>
      <c r="AE1090" s="94">
        <f>SUM(AE1088:AE1089)</f>
        <v>839799.96178999997</v>
      </c>
      <c r="AF1090" s="94"/>
      <c r="AG1090" s="94">
        <f>SUM(AG1088:AG1089)</f>
        <v>0</v>
      </c>
      <c r="AH1090" s="94"/>
    </row>
    <row r="1091" spans="1:34" s="74" customFormat="1" x14ac:dyDescent="0.55000000000000004">
      <c r="A1091" s="108" t="s">
        <v>1517</v>
      </c>
      <c r="B1091" s="109">
        <v>532</v>
      </c>
      <c r="C1091" s="102">
        <v>6053</v>
      </c>
      <c r="D1091" s="90" t="s">
        <v>1518</v>
      </c>
      <c r="E1091" s="102" t="s">
        <v>37</v>
      </c>
      <c r="F1091" s="102">
        <v>5282</v>
      </c>
      <c r="G1091" s="102">
        <v>2</v>
      </c>
      <c r="H1091" s="102">
        <v>0</v>
      </c>
      <c r="I1091" s="98">
        <v>19</v>
      </c>
      <c r="J1091" s="102" t="s">
        <v>38</v>
      </c>
      <c r="K1091" s="94">
        <f>((G1091*400)+(H1091*100))+I1091</f>
        <v>819</v>
      </c>
      <c r="L1091" s="94">
        <v>400</v>
      </c>
      <c r="M1091" s="94">
        <f>K1091*L1091</f>
        <v>327600</v>
      </c>
      <c r="N1091" s="102"/>
      <c r="O1091" s="111"/>
      <c r="P1091" s="96"/>
      <c r="Q1091" s="111"/>
      <c r="R1091" s="111"/>
      <c r="S1091" s="97"/>
      <c r="T1091" s="102"/>
      <c r="U1091" s="102"/>
      <c r="V1091" s="102"/>
      <c r="W1091" s="94"/>
      <c r="X1091" s="98"/>
      <c r="Y1091" s="94"/>
      <c r="Z1091" s="94"/>
      <c r="AA1091" s="89"/>
      <c r="AB1091" s="89"/>
      <c r="AC1091" s="94"/>
      <c r="AD1091" s="94">
        <f>IF(AND(AC1091="",M1091=""),0,IF((AC1091=""),M1091,IF((M1091=""),AC1091,AC1091+M1091)))</f>
        <v>327600</v>
      </c>
      <c r="AE1091" s="94">
        <f>IF( (X1091=""),AD1091*1,AD1091*(X1091/100) )</f>
        <v>327600</v>
      </c>
      <c r="AF1091" s="94">
        <v>0</v>
      </c>
      <c r="AG1091" s="94">
        <f t="shared" ref="AG1091:AG1096" si="122">IF((AF1091-AE1091) &gt; 1,0,IF((AF1091-AE1091)&lt;0,AE1091-AF1091,AF1091-AE1091))</f>
        <v>327600</v>
      </c>
      <c r="AH1091" s="94">
        <v>0.01</v>
      </c>
    </row>
    <row r="1092" spans="1:34" s="74" customFormat="1" x14ac:dyDescent="0.55000000000000004">
      <c r="A1092" s="108"/>
      <c r="B1092" s="109">
        <v>533</v>
      </c>
      <c r="C1092" s="102">
        <v>6052</v>
      </c>
      <c r="D1092" s="90" t="s">
        <v>1519</v>
      </c>
      <c r="E1092" s="102" t="s">
        <v>37</v>
      </c>
      <c r="F1092" s="102">
        <v>5283</v>
      </c>
      <c r="G1092" s="102">
        <v>7</v>
      </c>
      <c r="H1092" s="102">
        <v>0</v>
      </c>
      <c r="I1092" s="98">
        <v>0</v>
      </c>
      <c r="J1092" s="102" t="s">
        <v>38</v>
      </c>
      <c r="K1092" s="94">
        <f>((G1092*400)+(H1092*100))+I1092</f>
        <v>2800</v>
      </c>
      <c r="L1092" s="94">
        <v>400</v>
      </c>
      <c r="M1092" s="94">
        <f>K1092*L1092</f>
        <v>1120000</v>
      </c>
      <c r="N1092" s="102"/>
      <c r="O1092" s="111"/>
      <c r="P1092" s="96"/>
      <c r="Q1092" s="111"/>
      <c r="R1092" s="111"/>
      <c r="S1092" s="97"/>
      <c r="T1092" s="102"/>
      <c r="U1092" s="102"/>
      <c r="V1092" s="102"/>
      <c r="W1092" s="94"/>
      <c r="X1092" s="98"/>
      <c r="Y1092" s="94"/>
      <c r="Z1092" s="94"/>
      <c r="AA1092" s="89"/>
      <c r="AB1092" s="89"/>
      <c r="AC1092" s="94"/>
      <c r="AD1092" s="94">
        <f>IF(AND(AC1092="",M1092=""),0,IF((AC1092=""),M1092,IF((M1092=""),AC1092,AC1092+M1092)))</f>
        <v>1120000</v>
      </c>
      <c r="AE1092" s="94">
        <f>IF( (X1092=""),AD1092*1,AD1092*(X1092/100) )</f>
        <v>1120000</v>
      </c>
      <c r="AF1092" s="94">
        <v>0</v>
      </c>
      <c r="AG1092" s="94">
        <f t="shared" si="122"/>
        <v>1120000</v>
      </c>
      <c r="AH1092" s="94">
        <v>0.01</v>
      </c>
    </row>
    <row r="1093" spans="1:34" s="74" customFormat="1" x14ac:dyDescent="0.55000000000000004">
      <c r="A1093" s="108"/>
      <c r="B1093" s="109"/>
      <c r="C1093" s="102"/>
      <c r="D1093" s="90"/>
      <c r="E1093" s="102"/>
      <c r="F1093" s="102"/>
      <c r="G1093" s="102">
        <v>0</v>
      </c>
      <c r="H1093" s="102">
        <v>3</v>
      </c>
      <c r="I1093" s="98">
        <v>56</v>
      </c>
      <c r="J1093" s="102" t="s">
        <v>35</v>
      </c>
      <c r="K1093" s="94">
        <f>((G1093*400)+(H1093*100))+I1093</f>
        <v>356</v>
      </c>
      <c r="L1093" s="94">
        <v>400</v>
      </c>
      <c r="M1093" s="94">
        <f>K1093*L1093</f>
        <v>142400</v>
      </c>
      <c r="N1093" s="102">
        <v>1</v>
      </c>
      <c r="O1093" s="111" t="s">
        <v>1515</v>
      </c>
      <c r="P1093" s="96">
        <v>3570100808271</v>
      </c>
      <c r="Q1093" s="111" t="s">
        <v>1516</v>
      </c>
      <c r="R1093" s="111" t="s">
        <v>1520</v>
      </c>
      <c r="S1093" s="97"/>
      <c r="T1093" s="102" t="s">
        <v>343</v>
      </c>
      <c r="U1093" s="102" t="s">
        <v>45</v>
      </c>
      <c r="V1093" s="102" t="s">
        <v>52</v>
      </c>
      <c r="W1093" s="94">
        <v>42</v>
      </c>
      <c r="X1093" s="98">
        <v>11.76</v>
      </c>
      <c r="Y1093" s="94">
        <v>5600</v>
      </c>
      <c r="Z1093" s="94">
        <f t="shared" ref="Z1093:Z1098" si="123">W1093*Y1093</f>
        <v>235200</v>
      </c>
      <c r="AA1093" s="89">
        <v>7</v>
      </c>
      <c r="AB1093" s="89">
        <v>7</v>
      </c>
      <c r="AC1093" s="94">
        <f t="shared" ref="AC1093:AC1098" si="124">(Z1093*(100-AB1093))/100</f>
        <v>218736</v>
      </c>
      <c r="AD1093" s="94">
        <f>IF(AND(AC1093="",M1093=""),0,IF((AC1093=""),M1093, IF( (M1093=""),AC1093,AC1093+M1093)))</f>
        <v>361136</v>
      </c>
      <c r="AE1093" s="94">
        <f>IF( (X1093=""),AD1093*1,( M1093+(SUM(AC1093:AC1093)) )*(X1093/100) )</f>
        <v>42469.5936</v>
      </c>
      <c r="AF1093" s="94">
        <v>10000000</v>
      </c>
      <c r="AG1093" s="94">
        <v>142400</v>
      </c>
      <c r="AH1093" s="94">
        <v>0.02</v>
      </c>
    </row>
    <row r="1094" spans="1:34" s="74" customFormat="1" x14ac:dyDescent="0.55000000000000004">
      <c r="A1094" s="108"/>
      <c r="B1094" s="109"/>
      <c r="C1094" s="102"/>
      <c r="D1094" s="90"/>
      <c r="E1094" s="102"/>
      <c r="F1094" s="102"/>
      <c r="G1094" s="102"/>
      <c r="H1094" s="102"/>
      <c r="I1094" s="98"/>
      <c r="J1094" s="102"/>
      <c r="K1094" s="94"/>
      <c r="L1094" s="94"/>
      <c r="M1094" s="94"/>
      <c r="N1094" s="102">
        <v>2</v>
      </c>
      <c r="O1094" s="111" t="s">
        <v>1515</v>
      </c>
      <c r="P1094" s="96">
        <v>3570100808271</v>
      </c>
      <c r="Q1094" s="111" t="s">
        <v>1516</v>
      </c>
      <c r="R1094" s="111" t="s">
        <v>1520</v>
      </c>
      <c r="S1094" s="97" t="s">
        <v>1521</v>
      </c>
      <c r="T1094" s="102" t="s">
        <v>51</v>
      </c>
      <c r="U1094" s="102" t="s">
        <v>45</v>
      </c>
      <c r="V1094" s="102" t="s">
        <v>52</v>
      </c>
      <c r="W1094" s="94">
        <v>190.75</v>
      </c>
      <c r="X1094" s="98">
        <v>53.43</v>
      </c>
      <c r="Y1094" s="94">
        <v>6750</v>
      </c>
      <c r="Z1094" s="94">
        <f t="shared" si="123"/>
        <v>1287562.5</v>
      </c>
      <c r="AA1094" s="89">
        <v>7</v>
      </c>
      <c r="AB1094" s="89">
        <v>7</v>
      </c>
      <c r="AC1094" s="94">
        <f t="shared" si="124"/>
        <v>1197433.125</v>
      </c>
      <c r="AD1094" s="94">
        <f>IF(AND(AC1094="",M1093=""),0,IF((AC1094=""),M1093, IF( (M1093=""),AC1094,AC1094+M1093)))</f>
        <v>1339833.125</v>
      </c>
      <c r="AE1094" s="94">
        <f>IF( (X1094=""),AD1094*1,( M1093+(SUM(AC1094:AC1094)) )*(X1094/100) )</f>
        <v>715872.83868749999</v>
      </c>
      <c r="AF1094" s="94">
        <v>10000000</v>
      </c>
      <c r="AG1094" s="94">
        <f t="shared" si="122"/>
        <v>0</v>
      </c>
      <c r="AH1094" s="94">
        <v>0.02</v>
      </c>
    </row>
    <row r="1095" spans="1:34" s="74" customFormat="1" x14ac:dyDescent="0.55000000000000004">
      <c r="A1095" s="108"/>
      <c r="B1095" s="109"/>
      <c r="C1095" s="102"/>
      <c r="D1095" s="90"/>
      <c r="E1095" s="102"/>
      <c r="F1095" s="102"/>
      <c r="G1095" s="102"/>
      <c r="H1095" s="102"/>
      <c r="I1095" s="98"/>
      <c r="J1095" s="102"/>
      <c r="K1095" s="94"/>
      <c r="L1095" s="94"/>
      <c r="M1095" s="94"/>
      <c r="N1095" s="102">
        <v>3</v>
      </c>
      <c r="O1095" s="111" t="s">
        <v>1515</v>
      </c>
      <c r="P1095" s="96">
        <v>3570100808271</v>
      </c>
      <c r="Q1095" s="111" t="s">
        <v>1516</v>
      </c>
      <c r="R1095" s="111" t="s">
        <v>1520</v>
      </c>
      <c r="S1095" s="97" t="s">
        <v>1522</v>
      </c>
      <c r="T1095" s="102" t="s">
        <v>51</v>
      </c>
      <c r="U1095" s="102" t="s">
        <v>45</v>
      </c>
      <c r="V1095" s="102" t="s">
        <v>52</v>
      </c>
      <c r="W1095" s="94">
        <v>98</v>
      </c>
      <c r="X1095" s="98">
        <v>27.45</v>
      </c>
      <c r="Y1095" s="94">
        <v>6750</v>
      </c>
      <c r="Z1095" s="94">
        <f t="shared" si="123"/>
        <v>661500</v>
      </c>
      <c r="AA1095" s="89">
        <v>7</v>
      </c>
      <c r="AB1095" s="89">
        <v>7</v>
      </c>
      <c r="AC1095" s="94">
        <f t="shared" si="124"/>
        <v>615195</v>
      </c>
      <c r="AD1095" s="94">
        <f>IF(AND(AC1095="",M1093=""),0,IF((AC1095=""),M1093, IF( (M1093=""),AC1095,AC1095+M1093)))</f>
        <v>757595</v>
      </c>
      <c r="AE1095" s="94">
        <f>IF( (X1095=""),AD1095*1,( M1093+(SUM(AC1095:AC1095)) )*(X1095/100) )</f>
        <v>207959.82749999998</v>
      </c>
      <c r="AF1095" s="94">
        <v>10000000</v>
      </c>
      <c r="AG1095" s="94">
        <f>IF((AF1095-AE1095) &gt; 1,0,IF((AF1095-AE1095)&lt;0,AE1095-AF1095,AF1095-AE1095))</f>
        <v>0</v>
      </c>
      <c r="AH1095" s="94">
        <v>0.02</v>
      </c>
    </row>
    <row r="1096" spans="1:34" s="74" customFormat="1" x14ac:dyDescent="0.55000000000000004">
      <c r="A1096" s="108"/>
      <c r="B1096" s="109"/>
      <c r="C1096" s="102"/>
      <c r="D1096" s="90"/>
      <c r="E1096" s="102"/>
      <c r="F1096" s="102"/>
      <c r="G1096" s="102"/>
      <c r="H1096" s="102"/>
      <c r="I1096" s="98"/>
      <c r="J1096" s="102"/>
      <c r="K1096" s="94"/>
      <c r="L1096" s="94"/>
      <c r="M1096" s="94"/>
      <c r="N1096" s="102">
        <v>4</v>
      </c>
      <c r="O1096" s="111" t="s">
        <v>1515</v>
      </c>
      <c r="P1096" s="96">
        <v>3570100808271</v>
      </c>
      <c r="Q1096" s="111" t="s">
        <v>1516</v>
      </c>
      <c r="R1096" s="111" t="s">
        <v>1520</v>
      </c>
      <c r="S1096" s="97" t="s">
        <v>1523</v>
      </c>
      <c r="T1096" s="102" t="s">
        <v>343</v>
      </c>
      <c r="U1096" s="102" t="s">
        <v>45</v>
      </c>
      <c r="V1096" s="102" t="s">
        <v>52</v>
      </c>
      <c r="W1096" s="94">
        <v>26.27</v>
      </c>
      <c r="X1096" s="98">
        <v>7.36</v>
      </c>
      <c r="Y1096" s="94">
        <v>5600</v>
      </c>
      <c r="Z1096" s="94">
        <f t="shared" si="123"/>
        <v>147112</v>
      </c>
      <c r="AA1096" s="89">
        <v>7</v>
      </c>
      <c r="AB1096" s="89">
        <v>7</v>
      </c>
      <c r="AC1096" s="94">
        <f t="shared" si="124"/>
        <v>136814.16</v>
      </c>
      <c r="AD1096" s="94">
        <f>IF(AND(AC1096="",M1093=""),0,IF((AC1096=""),M1093, IF( (M1093=""),AC1096,AC1096+M1093)))</f>
        <v>279214.16000000003</v>
      </c>
      <c r="AE1096" s="94">
        <f>IF( (X1096=""),AD1096*1,( M1093+(SUM(AC1096:AC1096)) )*(X1096/100) )</f>
        <v>20550.162176000002</v>
      </c>
      <c r="AF1096" s="94">
        <v>10000000</v>
      </c>
      <c r="AG1096" s="94">
        <f t="shared" si="122"/>
        <v>0</v>
      </c>
      <c r="AH1096" s="94">
        <v>0.02</v>
      </c>
    </row>
    <row r="1097" spans="1:34" s="74" customFormat="1" x14ac:dyDescent="0.55000000000000004">
      <c r="A1097" s="108"/>
      <c r="B1097" s="109">
        <v>534</v>
      </c>
      <c r="C1097" s="102">
        <v>5507</v>
      </c>
      <c r="D1097" s="90" t="s">
        <v>1524</v>
      </c>
      <c r="E1097" s="102" t="s">
        <v>34</v>
      </c>
      <c r="F1097" s="102">
        <v>19832</v>
      </c>
      <c r="G1097" s="102">
        <v>0</v>
      </c>
      <c r="H1097" s="102">
        <v>0</v>
      </c>
      <c r="I1097" s="98">
        <v>53</v>
      </c>
      <c r="J1097" s="102" t="s">
        <v>35</v>
      </c>
      <c r="K1097" s="94">
        <f>((G1097*400)+(H1097*100))+I1097</f>
        <v>53</v>
      </c>
      <c r="L1097" s="94">
        <v>2425</v>
      </c>
      <c r="M1097" s="94">
        <f>K1097*L1097</f>
        <v>128525</v>
      </c>
      <c r="N1097" s="102">
        <v>1</v>
      </c>
      <c r="O1097" s="111" t="s">
        <v>1515</v>
      </c>
      <c r="P1097" s="96">
        <v>3570100808271</v>
      </c>
      <c r="Q1097" s="111" t="s">
        <v>1516</v>
      </c>
      <c r="R1097" s="111" t="s">
        <v>1520</v>
      </c>
      <c r="S1097" s="97" t="s">
        <v>1525</v>
      </c>
      <c r="T1097" s="102" t="s">
        <v>51</v>
      </c>
      <c r="U1097" s="102" t="s">
        <v>45</v>
      </c>
      <c r="V1097" s="102" t="s">
        <v>52</v>
      </c>
      <c r="W1097" s="94">
        <v>175.1</v>
      </c>
      <c r="X1097" s="98">
        <v>79.55</v>
      </c>
      <c r="Y1097" s="94">
        <v>6750</v>
      </c>
      <c r="Z1097" s="94">
        <f t="shared" si="123"/>
        <v>1181925</v>
      </c>
      <c r="AA1097" s="89">
        <v>22</v>
      </c>
      <c r="AB1097" s="89">
        <v>36</v>
      </c>
      <c r="AC1097" s="94">
        <f t="shared" si="124"/>
        <v>756432</v>
      </c>
      <c r="AD1097" s="94">
        <f>IF(AND(AC1097="",M1097=""),0,IF((AC1097=""),M1097, IF( (M1097=""),AC1097,AC1097+M1097)))</f>
        <v>884957</v>
      </c>
      <c r="AE1097" s="94">
        <f>IF( (X1097=""),AD1097*1,( M1097+(SUM(AC1097:AC1097)) )*(X1097/100) )</f>
        <v>703983.29350000003</v>
      </c>
      <c r="AF1097" s="94">
        <v>50000000</v>
      </c>
      <c r="AG1097" s="94">
        <f>IF((AF1097-AE1097) &gt; 1,0,IF((AF1097-AE1097)&lt;0,AE1097-AF1097,AF1097-AE1097))</f>
        <v>0</v>
      </c>
      <c r="AH1097" s="94">
        <v>0.02</v>
      </c>
    </row>
    <row r="1098" spans="1:34" s="74" customFormat="1" x14ac:dyDescent="0.55000000000000004">
      <c r="A1098" s="108"/>
      <c r="B1098" s="109"/>
      <c r="C1098" s="102"/>
      <c r="D1098" s="90"/>
      <c r="E1098" s="102"/>
      <c r="F1098" s="102"/>
      <c r="G1098" s="102"/>
      <c r="H1098" s="102"/>
      <c r="I1098" s="98"/>
      <c r="J1098" s="102"/>
      <c r="K1098" s="94"/>
      <c r="L1098" s="94"/>
      <c r="M1098" s="94"/>
      <c r="N1098" s="102">
        <v>2</v>
      </c>
      <c r="O1098" s="111" t="s">
        <v>1515</v>
      </c>
      <c r="P1098" s="96">
        <v>3570100808271</v>
      </c>
      <c r="Q1098" s="111" t="s">
        <v>1516</v>
      </c>
      <c r="R1098" s="111" t="s">
        <v>1520</v>
      </c>
      <c r="S1098" s="97" t="s">
        <v>1526</v>
      </c>
      <c r="T1098" s="102" t="s">
        <v>343</v>
      </c>
      <c r="U1098" s="102" t="s">
        <v>45</v>
      </c>
      <c r="V1098" s="102" t="s">
        <v>52</v>
      </c>
      <c r="W1098" s="94">
        <v>45</v>
      </c>
      <c r="X1098" s="98">
        <v>20.45</v>
      </c>
      <c r="Y1098" s="94">
        <v>5600</v>
      </c>
      <c r="Z1098" s="94">
        <f t="shared" si="123"/>
        <v>252000</v>
      </c>
      <c r="AA1098" s="89">
        <v>22</v>
      </c>
      <c r="AB1098" s="89">
        <v>36</v>
      </c>
      <c r="AC1098" s="94">
        <f t="shared" si="124"/>
        <v>161280</v>
      </c>
      <c r="AD1098" s="94">
        <f>IF(AND(AC1098="",M1097=""),0,IF((AC1098=""),M1097, IF( (M1097=""),AC1098,AC1098+M1097)))</f>
        <v>289805</v>
      </c>
      <c r="AE1098" s="94">
        <f>IF( (X1098=""),AD1098*1,( M1097+(SUM(AC1098:AC1098)) )*(X1098/100) )</f>
        <v>59265.122499999998</v>
      </c>
      <c r="AF1098" s="94">
        <v>50000000</v>
      </c>
      <c r="AG1098" s="94">
        <f>IF((AF1098-AE1098) &gt; 1,0,IF((AF1098-AE1098)&lt;0,AE1098-AF1098,AF1098-AE1098))</f>
        <v>0</v>
      </c>
      <c r="AH1098" s="94">
        <v>0.02</v>
      </c>
    </row>
    <row r="1099" spans="1:34" s="74" customFormat="1" x14ac:dyDescent="0.55000000000000004">
      <c r="A1099" s="108"/>
      <c r="B1099" s="109"/>
      <c r="C1099" s="102"/>
      <c r="D1099" s="90"/>
      <c r="E1099" s="102"/>
      <c r="F1099" s="102"/>
      <c r="G1099" s="102"/>
      <c r="H1099" s="102"/>
      <c r="I1099" s="98"/>
      <c r="J1099" s="102"/>
      <c r="K1099" s="94"/>
      <c r="L1099" s="94" t="s">
        <v>63</v>
      </c>
      <c r="M1099" s="94">
        <f>SUM(M1091:M1098)</f>
        <v>1718525</v>
      </c>
      <c r="N1099" s="102"/>
      <c r="O1099" s="111"/>
      <c r="P1099" s="96"/>
      <c r="Q1099" s="111"/>
      <c r="R1099" s="111"/>
      <c r="S1099" s="97"/>
      <c r="T1099" s="102"/>
      <c r="U1099" s="102"/>
      <c r="V1099" s="102"/>
      <c r="W1099" s="94"/>
      <c r="X1099" s="98"/>
      <c r="Y1099" s="94"/>
      <c r="Z1099" s="94"/>
      <c r="AA1099" s="89"/>
      <c r="AB1099" s="89"/>
      <c r="AC1099" s="94"/>
      <c r="AD1099" s="94">
        <f>SUM(AD1091:AD1098)</f>
        <v>5360140.2850000001</v>
      </c>
      <c r="AE1099" s="94">
        <f>SUM(AE1091:AE1098)</f>
        <v>3197700.8379635005</v>
      </c>
      <c r="AF1099" s="94"/>
      <c r="AG1099" s="94">
        <f>SUM(AG1091:AG1098)</f>
        <v>1590000</v>
      </c>
      <c r="AH1099" s="94"/>
    </row>
    <row r="1100" spans="1:34" s="99" customFormat="1" x14ac:dyDescent="0.55000000000000004">
      <c r="A1100" s="107" t="s">
        <v>1529</v>
      </c>
      <c r="B1100" s="102">
        <v>535</v>
      </c>
      <c r="C1100" s="102">
        <v>7724</v>
      </c>
      <c r="D1100" s="90" t="s">
        <v>1535</v>
      </c>
      <c r="E1100" s="102" t="s">
        <v>34</v>
      </c>
      <c r="F1100" s="102">
        <v>11083</v>
      </c>
      <c r="G1100" s="102">
        <v>0</v>
      </c>
      <c r="H1100" s="102">
        <v>1</v>
      </c>
      <c r="I1100" s="98">
        <v>52</v>
      </c>
      <c r="J1100" s="102" t="s">
        <v>35</v>
      </c>
      <c r="K1100" s="94">
        <f>((G1100*400)+(H1100*100))+I1100</f>
        <v>152</v>
      </c>
      <c r="L1100" s="94">
        <v>375</v>
      </c>
      <c r="M1100" s="94">
        <f>K1100*L1100</f>
        <v>57000</v>
      </c>
      <c r="N1100" s="102">
        <v>1</v>
      </c>
      <c r="O1100" s="111" t="s">
        <v>15331</v>
      </c>
      <c r="P1100" s="96">
        <v>1570800069084</v>
      </c>
      <c r="Q1100" s="111" t="s">
        <v>15332</v>
      </c>
      <c r="R1100" s="111" t="s">
        <v>15337</v>
      </c>
      <c r="S1100" s="97" t="s">
        <v>1536</v>
      </c>
      <c r="T1100" s="102" t="s">
        <v>51</v>
      </c>
      <c r="U1100" s="102" t="s">
        <v>45</v>
      </c>
      <c r="V1100" s="102" t="s">
        <v>52</v>
      </c>
      <c r="W1100" s="94">
        <v>158.4</v>
      </c>
      <c r="X1100" s="98">
        <v>65.010000000000005</v>
      </c>
      <c r="Y1100" s="94">
        <v>6750</v>
      </c>
      <c r="Z1100" s="94">
        <f>W1100*Y1100</f>
        <v>1069200</v>
      </c>
      <c r="AA1100" s="89">
        <v>22</v>
      </c>
      <c r="AB1100" s="89">
        <v>36</v>
      </c>
      <c r="AC1100" s="94">
        <f>(Z1100*(100-AB1100))/100</f>
        <v>684288</v>
      </c>
      <c r="AD1100" s="94">
        <f>IF(AND(AC1100="",M1100=""),0,IF((AC1100=""),M1100, IF( (M1100=""),AC1100,SUM(AC1100:AC1103)+M1100)))</f>
        <v>1276507.6499999999</v>
      </c>
      <c r="AE1100" s="94">
        <f>IF( (X1100=""),AD1100*1,AD1100*(X1100/100) )</f>
        <v>829857.62326499994</v>
      </c>
      <c r="AF1100" s="94">
        <v>50000000</v>
      </c>
      <c r="AG1100" s="94">
        <f>IF((AF1100-AE1100) &gt; 1,0,IF((AF1100-AE1100)&lt;0,AE1100-AF1100,AF1100-AE1100))</f>
        <v>0</v>
      </c>
      <c r="AH1100" s="94">
        <v>0.02</v>
      </c>
    </row>
    <row r="1101" spans="1:34" s="99" customFormat="1" x14ac:dyDescent="0.55000000000000004">
      <c r="A1101" s="107"/>
      <c r="B1101" s="102"/>
      <c r="C1101" s="102"/>
      <c r="D1101" s="90"/>
      <c r="E1101" s="102"/>
      <c r="F1101" s="102"/>
      <c r="G1101" s="102"/>
      <c r="H1101" s="102"/>
      <c r="I1101" s="98"/>
      <c r="J1101" s="102"/>
      <c r="K1101" s="94"/>
      <c r="L1101" s="94"/>
      <c r="M1101" s="94"/>
      <c r="N1101" s="102">
        <v>2</v>
      </c>
      <c r="O1101" s="111" t="s">
        <v>1527</v>
      </c>
      <c r="P1101" s="96"/>
      <c r="Q1101" s="111" t="s">
        <v>1528</v>
      </c>
      <c r="R1101" s="111" t="s">
        <v>1531</v>
      </c>
      <c r="S1101" s="97" t="s">
        <v>1537</v>
      </c>
      <c r="T1101" s="102" t="s">
        <v>51</v>
      </c>
      <c r="U1101" s="102" t="s">
        <v>45</v>
      </c>
      <c r="V1101" s="102" t="s">
        <v>52</v>
      </c>
      <c r="W1101" s="94">
        <v>5.72</v>
      </c>
      <c r="X1101" s="98">
        <v>2.35</v>
      </c>
      <c r="Y1101" s="94">
        <v>6750</v>
      </c>
      <c r="Z1101" s="94">
        <f>W1101*Y1101</f>
        <v>38610</v>
      </c>
      <c r="AA1101" s="89">
        <v>7</v>
      </c>
      <c r="AB1101" s="89">
        <v>7</v>
      </c>
      <c r="AC1101" s="94">
        <f>(Z1101*(100-AB1101))/100</f>
        <v>35907.300000000003</v>
      </c>
      <c r="AD1101" s="94">
        <f>IF(AND(AC1101="",M1100=""),0,IF((AC1101=""),M1100, IF( (M1100=""),AC1101,SUM(AC1100:AC1103)+M1100)))</f>
        <v>1276507.6499999999</v>
      </c>
      <c r="AE1101" s="94">
        <f>IF( (X1101=""),AD1101*1,AD1101*(X1101/100) )</f>
        <v>29997.929774999997</v>
      </c>
      <c r="AF1101" s="94">
        <v>50000000</v>
      </c>
      <c r="AG1101" s="94">
        <f>IF((AF1101-AE1101) &gt; 1,0,IF((AF1101-AE1101)&lt;0,AE1101-AF1101,AF1101-AE1101))</f>
        <v>0</v>
      </c>
      <c r="AH1101" s="94">
        <v>0.02</v>
      </c>
    </row>
    <row r="1102" spans="1:34" s="99" customFormat="1" x14ac:dyDescent="0.55000000000000004">
      <c r="A1102" s="107"/>
      <c r="B1102" s="102"/>
      <c r="C1102" s="102"/>
      <c r="D1102" s="90"/>
      <c r="E1102" s="102"/>
      <c r="F1102" s="102"/>
      <c r="G1102" s="102"/>
      <c r="H1102" s="102"/>
      <c r="I1102" s="98"/>
      <c r="J1102" s="102"/>
      <c r="K1102" s="94"/>
      <c r="L1102" s="94"/>
      <c r="M1102" s="94"/>
      <c r="N1102" s="102"/>
      <c r="O1102" s="111"/>
      <c r="P1102" s="96"/>
      <c r="Q1102" s="111"/>
      <c r="R1102" s="111"/>
      <c r="S1102" s="97"/>
      <c r="T1102" s="102" t="s">
        <v>51</v>
      </c>
      <c r="U1102" s="102"/>
      <c r="V1102" s="102" t="s">
        <v>75</v>
      </c>
      <c r="W1102" s="94">
        <v>79.540000000000006</v>
      </c>
      <c r="X1102" s="98">
        <v>32.64</v>
      </c>
      <c r="Y1102" s="94">
        <v>6750</v>
      </c>
      <c r="Z1102" s="94">
        <f>W1102*Y1102</f>
        <v>536895</v>
      </c>
      <c r="AA1102" s="89">
        <v>7</v>
      </c>
      <c r="AB1102" s="89">
        <v>7</v>
      </c>
      <c r="AC1102" s="94">
        <f>(Z1102*(100-AB1102))/100</f>
        <v>499312.35</v>
      </c>
      <c r="AD1102" s="94">
        <f>IF(AND(AC1102="",M1100=""),0,IF((AC1102=""),M1100, IF( (M1100=""),AC1102,SUM(AC1100:AC1103)+M1100)))</f>
        <v>1276507.6499999999</v>
      </c>
      <c r="AE1102" s="94">
        <f>IF( (X1102=""),AD1102*1,AD1102*(X1102/100) )</f>
        <v>416652.09696</v>
      </c>
      <c r="AF1102" s="94">
        <v>0</v>
      </c>
      <c r="AG1102" s="94">
        <f>IF((AF1102-AE1102) &gt; 1,0,IF((AF1102-AE1102)&lt;0,AE1102-AF1102,AF1102-AE1102))</f>
        <v>416652.09696</v>
      </c>
      <c r="AH1102" s="94">
        <v>0.3</v>
      </c>
    </row>
    <row r="1103" spans="1:34" s="99" customFormat="1" x14ac:dyDescent="0.55000000000000004">
      <c r="A1103" s="107"/>
      <c r="B1103" s="102"/>
      <c r="C1103" s="102"/>
      <c r="D1103" s="90"/>
      <c r="E1103" s="102"/>
      <c r="F1103" s="102"/>
      <c r="G1103" s="102"/>
      <c r="H1103" s="102"/>
      <c r="I1103" s="98"/>
      <c r="J1103" s="102"/>
      <c r="K1103" s="94"/>
      <c r="L1103" s="94" t="s">
        <v>63</v>
      </c>
      <c r="M1103" s="94">
        <f>SUM(M1100:M1102)</f>
        <v>57000</v>
      </c>
      <c r="N1103" s="102"/>
      <c r="O1103" s="111"/>
      <c r="P1103" s="96"/>
      <c r="Q1103" s="111"/>
      <c r="R1103" s="111"/>
      <c r="S1103" s="97"/>
      <c r="T1103" s="102"/>
      <c r="U1103" s="102"/>
      <c r="V1103" s="102"/>
      <c r="W1103" s="94"/>
      <c r="X1103" s="98"/>
      <c r="Y1103" s="94"/>
      <c r="Z1103" s="94"/>
      <c r="AA1103" s="89"/>
      <c r="AB1103" s="89"/>
      <c r="AC1103" s="94"/>
      <c r="AD1103" s="94"/>
      <c r="AE1103" s="94">
        <f>SUM(AE1100:AE1102)</f>
        <v>1276507.6499999999</v>
      </c>
      <c r="AF1103" s="94"/>
      <c r="AG1103" s="94">
        <f>SUM(AG1100:AG1102)</f>
        <v>416652.09696</v>
      </c>
      <c r="AH1103" s="94"/>
    </row>
    <row r="1104" spans="1:34" s="74" customFormat="1" x14ac:dyDescent="0.55000000000000004">
      <c r="A1104" s="108" t="s">
        <v>1540</v>
      </c>
      <c r="B1104" s="109">
        <v>536</v>
      </c>
      <c r="C1104" s="102">
        <v>5672</v>
      </c>
      <c r="D1104" s="90" t="s">
        <v>1541</v>
      </c>
      <c r="E1104" s="102" t="s">
        <v>34</v>
      </c>
      <c r="F1104" s="102">
        <v>22220</v>
      </c>
      <c r="G1104" s="102">
        <v>1</v>
      </c>
      <c r="H1104" s="102">
        <v>0</v>
      </c>
      <c r="I1104" s="98">
        <v>89</v>
      </c>
      <c r="J1104" s="102" t="s">
        <v>38</v>
      </c>
      <c r="K1104" s="94">
        <f>((G1104*400)+(H1104*100))+I1104</f>
        <v>489</v>
      </c>
      <c r="L1104" s="94">
        <v>450</v>
      </c>
      <c r="M1104" s="94">
        <f>K1104*L1104</f>
        <v>220050</v>
      </c>
      <c r="N1104" s="102"/>
      <c r="O1104" s="111" t="s">
        <v>1538</v>
      </c>
      <c r="P1104" s="96">
        <v>3570800003357</v>
      </c>
      <c r="Q1104" s="111" t="s">
        <v>1539</v>
      </c>
      <c r="R1104" s="111" t="s">
        <v>1542</v>
      </c>
      <c r="S1104" s="97" t="s">
        <v>1541</v>
      </c>
      <c r="T1104" s="102"/>
      <c r="U1104" s="102"/>
      <c r="V1104" s="102"/>
      <c r="W1104" s="94"/>
      <c r="X1104" s="98"/>
      <c r="Y1104" s="94"/>
      <c r="Z1104" s="94"/>
      <c r="AA1104" s="89"/>
      <c r="AB1104" s="89"/>
      <c r="AC1104" s="94"/>
      <c r="AD1104" s="94">
        <f>IF(AND(AC1104="",M1104=""),0,IF((AC1104=""),M1104,IF((M1104=""),AC1104,AC1104+M1104)))</f>
        <v>220050</v>
      </c>
      <c r="AE1104" s="94">
        <f>IF( (X1104=""),AD1104*1,AD1104*(X1104/100) )</f>
        <v>220050</v>
      </c>
      <c r="AF1104" s="94">
        <v>50000000</v>
      </c>
      <c r="AG1104" s="94">
        <f>IF((AF1104-AE1104) &gt; 1,0,IF((AF1104-AE1104)&lt;0,AE1104-AF1104,AF1104-AE1104))</f>
        <v>0</v>
      </c>
      <c r="AH1104" s="94">
        <v>0.01</v>
      </c>
    </row>
    <row r="1105" spans="1:34" s="74" customFormat="1" x14ac:dyDescent="0.55000000000000004">
      <c r="A1105" s="108"/>
      <c r="B1105" s="109"/>
      <c r="C1105" s="102"/>
      <c r="D1105" s="90"/>
      <c r="E1105" s="102"/>
      <c r="F1105" s="102"/>
      <c r="G1105" s="102"/>
      <c r="H1105" s="102"/>
      <c r="I1105" s="98"/>
      <c r="J1105" s="102"/>
      <c r="K1105" s="94"/>
      <c r="L1105" s="94" t="s">
        <v>63</v>
      </c>
      <c r="M1105" s="94">
        <f>SUM(M1104:M1104)</f>
        <v>220050</v>
      </c>
      <c r="N1105" s="102"/>
      <c r="O1105" s="111"/>
      <c r="P1105" s="96"/>
      <c r="Q1105" s="111"/>
      <c r="R1105" s="111"/>
      <c r="S1105" s="97"/>
      <c r="T1105" s="102"/>
      <c r="U1105" s="102"/>
      <c r="V1105" s="102"/>
      <c r="W1105" s="94"/>
      <c r="X1105" s="98"/>
      <c r="Y1105" s="94"/>
      <c r="Z1105" s="94"/>
      <c r="AA1105" s="89"/>
      <c r="AB1105" s="89"/>
      <c r="AC1105" s="94"/>
      <c r="AD1105" s="94">
        <f>SUM(AD1104:AD1104)</f>
        <v>220050</v>
      </c>
      <c r="AE1105" s="94">
        <f>SUM(AE1104:AE1104)</f>
        <v>220050</v>
      </c>
      <c r="AF1105" s="94"/>
      <c r="AG1105" s="94">
        <f>SUM(AG1104:AG1104)</f>
        <v>0</v>
      </c>
      <c r="AH1105" s="94"/>
    </row>
    <row r="1106" spans="1:34" s="74" customFormat="1" x14ac:dyDescent="0.55000000000000004">
      <c r="A1106" s="108" t="s">
        <v>1545</v>
      </c>
      <c r="B1106" s="109">
        <v>537</v>
      </c>
      <c r="C1106" s="102">
        <v>9071</v>
      </c>
      <c r="D1106" s="90" t="s">
        <v>1546</v>
      </c>
      <c r="E1106" s="102" t="s">
        <v>34</v>
      </c>
      <c r="F1106" s="102">
        <v>16923</v>
      </c>
      <c r="G1106" s="102">
        <v>0</v>
      </c>
      <c r="H1106" s="102">
        <v>1</v>
      </c>
      <c r="I1106" s="98">
        <v>97</v>
      </c>
      <c r="J1106" s="102" t="s">
        <v>35</v>
      </c>
      <c r="K1106" s="94">
        <f>((G1106*400)+(H1106*100))+I1106</f>
        <v>197</v>
      </c>
      <c r="L1106" s="94">
        <v>800</v>
      </c>
      <c r="M1106" s="94">
        <f>K1106*L1106</f>
        <v>157600</v>
      </c>
      <c r="N1106" s="102">
        <v>1</v>
      </c>
      <c r="O1106" s="111" t="s">
        <v>1543</v>
      </c>
      <c r="P1106" s="96">
        <v>8570785001311</v>
      </c>
      <c r="Q1106" s="111" t="s">
        <v>1544</v>
      </c>
      <c r="R1106" s="111" t="s">
        <v>1547</v>
      </c>
      <c r="S1106" s="97" t="s">
        <v>1548</v>
      </c>
      <c r="T1106" s="102" t="s">
        <v>51</v>
      </c>
      <c r="U1106" s="102" t="s">
        <v>45</v>
      </c>
      <c r="V1106" s="102" t="s">
        <v>52</v>
      </c>
      <c r="W1106" s="94">
        <v>108.64</v>
      </c>
      <c r="X1106" s="98">
        <v>53.59</v>
      </c>
      <c r="Y1106" s="94">
        <v>6750</v>
      </c>
      <c r="Z1106" s="94">
        <f>W1106*Y1106</f>
        <v>733320</v>
      </c>
      <c r="AA1106" s="89">
        <v>6</v>
      </c>
      <c r="AB1106" s="89">
        <v>6</v>
      </c>
      <c r="AC1106" s="94">
        <f>(Z1106*(100-AB1106))/100</f>
        <v>689320.8</v>
      </c>
      <c r="AD1106" s="94">
        <f>IF(AND(AC1106="",M1106=""),0,IF((AC1106=""),M1106, IF( (M1106=""),AC1106,AC1106+M1106)))</f>
        <v>846920.8</v>
      </c>
      <c r="AE1106" s="94">
        <f>IF( (X1106=""),AD1106*1,( M1106+(SUM(AC1106:AC1106)) )*(X1106/100) )</f>
        <v>453864.85672000004</v>
      </c>
      <c r="AF1106" s="94">
        <v>50000000</v>
      </c>
      <c r="AG1106" s="94">
        <f>IF((AF1106-AE1106) &gt; 1,0,IF((AF1106-AE1106)&lt;0,AE1106-AF1106,AF1106-AE1106))</f>
        <v>0</v>
      </c>
      <c r="AH1106" s="94">
        <v>0.02</v>
      </c>
    </row>
    <row r="1107" spans="1:34" s="74" customFormat="1" x14ac:dyDescent="0.55000000000000004">
      <c r="A1107" s="108"/>
      <c r="B1107" s="109"/>
      <c r="C1107" s="102"/>
      <c r="D1107" s="90"/>
      <c r="E1107" s="102"/>
      <c r="F1107" s="102"/>
      <c r="G1107" s="102"/>
      <c r="H1107" s="102"/>
      <c r="I1107" s="98"/>
      <c r="J1107" s="102"/>
      <c r="K1107" s="94"/>
      <c r="L1107" s="94"/>
      <c r="M1107" s="94"/>
      <c r="N1107" s="102">
        <v>2</v>
      </c>
      <c r="O1107" s="111" t="s">
        <v>1543</v>
      </c>
      <c r="P1107" s="96">
        <v>8570785001311</v>
      </c>
      <c r="Q1107" s="111" t="s">
        <v>1544</v>
      </c>
      <c r="R1107" s="111" t="s">
        <v>1547</v>
      </c>
      <c r="S1107" s="97" t="s">
        <v>1549</v>
      </c>
      <c r="T1107" s="102" t="s">
        <v>51</v>
      </c>
      <c r="U1107" s="102" t="s">
        <v>45</v>
      </c>
      <c r="V1107" s="102" t="s">
        <v>52</v>
      </c>
      <c r="W1107" s="94">
        <v>94.09</v>
      </c>
      <c r="X1107" s="98">
        <v>46.41</v>
      </c>
      <c r="Y1107" s="94">
        <v>6750</v>
      </c>
      <c r="Z1107" s="94">
        <f>W1107*Y1107</f>
        <v>635107.5</v>
      </c>
      <c r="AA1107" s="89">
        <v>6</v>
      </c>
      <c r="AB1107" s="89">
        <v>6</v>
      </c>
      <c r="AC1107" s="94">
        <f>(Z1107*(100-AB1107))/100</f>
        <v>597001.05000000005</v>
      </c>
      <c r="AD1107" s="94">
        <f>IF(AND(AC1107="",M1106=""),0,IF((AC1107=""),M1106, IF( (M1106=""),AC1107,AC1107+M1106)))</f>
        <v>754601.05</v>
      </c>
      <c r="AE1107" s="94">
        <f>IF( (X1107=""),AD1107*1,( M1106+(SUM(AC1107:AC1107)) )*(X1107/100) )</f>
        <v>350210.347305</v>
      </c>
      <c r="AF1107" s="94">
        <v>50000000</v>
      </c>
      <c r="AG1107" s="94">
        <f>IF((AF1107-AE1107) &gt; 1,0,IF((AF1107-AE1107)&lt;0,AE1107-AF1107,AF1107-AE1107))</f>
        <v>0</v>
      </c>
      <c r="AH1107" s="94">
        <v>0.3</v>
      </c>
    </row>
    <row r="1108" spans="1:34" s="74" customFormat="1" x14ac:dyDescent="0.55000000000000004">
      <c r="A1108" s="108"/>
      <c r="B1108" s="109"/>
      <c r="C1108" s="102"/>
      <c r="D1108" s="90"/>
      <c r="E1108" s="102"/>
      <c r="F1108" s="102"/>
      <c r="G1108" s="102"/>
      <c r="H1108" s="102"/>
      <c r="I1108" s="98"/>
      <c r="J1108" s="102"/>
      <c r="K1108" s="94"/>
      <c r="L1108" s="94" t="s">
        <v>63</v>
      </c>
      <c r="M1108" s="94">
        <f>SUM(M1106:M1107)</f>
        <v>157600</v>
      </c>
      <c r="N1108" s="102"/>
      <c r="O1108" s="111"/>
      <c r="P1108" s="96"/>
      <c r="Q1108" s="111"/>
      <c r="R1108" s="111"/>
      <c r="S1108" s="97"/>
      <c r="T1108" s="102"/>
      <c r="U1108" s="102"/>
      <c r="V1108" s="102"/>
      <c r="W1108" s="94"/>
      <c r="X1108" s="98"/>
      <c r="Y1108" s="94"/>
      <c r="Z1108" s="94"/>
      <c r="AA1108" s="89"/>
      <c r="AB1108" s="89"/>
      <c r="AC1108" s="94"/>
      <c r="AD1108" s="94">
        <f>SUM(AD1106:AD1107)</f>
        <v>1601521.85</v>
      </c>
      <c r="AE1108" s="94">
        <f>SUM(AE1106:AE1107)</f>
        <v>804075.2040250001</v>
      </c>
      <c r="AF1108" s="94"/>
      <c r="AG1108" s="94">
        <f>SUM(AG1106:AG1107)</f>
        <v>0</v>
      </c>
      <c r="AH1108" s="94"/>
    </row>
    <row r="1109" spans="1:34" s="74" customFormat="1" x14ac:dyDescent="0.55000000000000004">
      <c r="A1109" s="108" t="s">
        <v>1550</v>
      </c>
      <c r="B1109" s="109">
        <v>538</v>
      </c>
      <c r="C1109" s="102">
        <v>9559</v>
      </c>
      <c r="D1109" s="90" t="s">
        <v>1551</v>
      </c>
      <c r="E1109" s="102" t="s">
        <v>34</v>
      </c>
      <c r="F1109" s="102">
        <v>23103</v>
      </c>
      <c r="G1109" s="102">
        <v>2</v>
      </c>
      <c r="H1109" s="102">
        <v>3</v>
      </c>
      <c r="I1109" s="98">
        <v>75</v>
      </c>
      <c r="J1109" s="102" t="s">
        <v>35</v>
      </c>
      <c r="K1109" s="94">
        <f>((G1109*400)+(H1109*100))+I1109</f>
        <v>1175</v>
      </c>
      <c r="L1109" s="94">
        <v>475</v>
      </c>
      <c r="M1109" s="94">
        <f>K1109*L1109</f>
        <v>558125</v>
      </c>
      <c r="N1109" s="102">
        <v>1</v>
      </c>
      <c r="O1109" s="111" t="s">
        <v>1552</v>
      </c>
      <c r="P1109" s="96">
        <v>3570800241762</v>
      </c>
      <c r="Q1109" s="111" t="s">
        <v>1553</v>
      </c>
      <c r="R1109" s="111" t="s">
        <v>1554</v>
      </c>
      <c r="S1109" s="97"/>
      <c r="T1109" s="102" t="s">
        <v>51</v>
      </c>
      <c r="U1109" s="102" t="s">
        <v>45</v>
      </c>
      <c r="V1109" s="102" t="s">
        <v>52</v>
      </c>
      <c r="W1109" s="94">
        <v>150.1</v>
      </c>
      <c r="X1109" s="98">
        <v>13.99</v>
      </c>
      <c r="Y1109" s="94">
        <v>6750</v>
      </c>
      <c r="Z1109" s="94">
        <f t="shared" ref="Z1109:Z1117" si="125">W1109*Y1109</f>
        <v>1013175</v>
      </c>
      <c r="AA1109" s="89">
        <v>20</v>
      </c>
      <c r="AB1109" s="89">
        <v>30</v>
      </c>
      <c r="AC1109" s="94">
        <f t="shared" ref="AC1109:AC1117" si="126">(Z1109*(100-AB1109))/100</f>
        <v>709222.5</v>
      </c>
      <c r="AD1109" s="94">
        <f>IF(AND(AC1109="",M1109=""),0,IF((AC1109=""),M1109, IF( (M1109=""),AC1109,AC1109+M1109)))</f>
        <v>1267347.5</v>
      </c>
      <c r="AE1109" s="94">
        <f>IF( (X1109=""),AD1109*1,( M1109+(SUM(AC1109:AC1109)) )*(X1109/100) )</f>
        <v>177301.91524999999</v>
      </c>
      <c r="AF1109" s="94">
        <v>10000000</v>
      </c>
      <c r="AG1109" s="94">
        <v>558125</v>
      </c>
      <c r="AH1109" s="94">
        <v>0.02</v>
      </c>
    </row>
    <row r="1110" spans="1:34" s="74" customFormat="1" x14ac:dyDescent="0.55000000000000004">
      <c r="A1110" s="108"/>
      <c r="B1110" s="109"/>
      <c r="C1110" s="102"/>
      <c r="D1110" s="90"/>
      <c r="E1110" s="102"/>
      <c r="F1110" s="102"/>
      <c r="G1110" s="102"/>
      <c r="H1110" s="102"/>
      <c r="I1110" s="98"/>
      <c r="J1110" s="102"/>
      <c r="K1110" s="94"/>
      <c r="L1110" s="94"/>
      <c r="M1110" s="94"/>
      <c r="N1110" s="102">
        <v>2</v>
      </c>
      <c r="O1110" s="111" t="s">
        <v>1552</v>
      </c>
      <c r="P1110" s="96">
        <v>3570800241762</v>
      </c>
      <c r="Q1110" s="111" t="s">
        <v>1553</v>
      </c>
      <c r="R1110" s="111" t="s">
        <v>1554</v>
      </c>
      <c r="S1110" s="97"/>
      <c r="T1110" s="102" t="s">
        <v>51</v>
      </c>
      <c r="U1110" s="102" t="s">
        <v>45</v>
      </c>
      <c r="V1110" s="102" t="s">
        <v>52</v>
      </c>
      <c r="W1110" s="94">
        <v>167.7</v>
      </c>
      <c r="X1110" s="98">
        <v>15.64</v>
      </c>
      <c r="Y1110" s="94">
        <v>6750</v>
      </c>
      <c r="Z1110" s="94">
        <f t="shared" si="125"/>
        <v>1131975</v>
      </c>
      <c r="AA1110" s="89">
        <v>20</v>
      </c>
      <c r="AB1110" s="89">
        <v>30</v>
      </c>
      <c r="AC1110" s="94">
        <f t="shared" si="126"/>
        <v>792382.5</v>
      </c>
      <c r="AD1110" s="94">
        <f>IF(AND(AC1110="",M1109=""),0,IF((AC1110=""),M1109, IF( (M1109=""),AC1110,AC1110+M1109)))</f>
        <v>1350507.5</v>
      </c>
      <c r="AE1110" s="94">
        <f>IF( (X1110=""),AD1110*1,( M1109+(SUM(AC1110:AC1110)) )*(X1110/100) )</f>
        <v>211219.37300000002</v>
      </c>
      <c r="AF1110" s="94">
        <v>10000000</v>
      </c>
      <c r="AG1110" s="94">
        <f t="shared" ref="AG1110:AG1115" si="127">IF((AF1110-AE1110) &gt; 1,0,IF((AF1110-AE1110)&lt;0,AE1110-AF1110,AF1110-AE1110))</f>
        <v>0</v>
      </c>
      <c r="AH1110" s="94">
        <v>0.02</v>
      </c>
    </row>
    <row r="1111" spans="1:34" s="74" customFormat="1" x14ac:dyDescent="0.55000000000000004">
      <c r="A1111" s="108"/>
      <c r="B1111" s="109"/>
      <c r="C1111" s="102"/>
      <c r="D1111" s="90"/>
      <c r="E1111" s="102"/>
      <c r="F1111" s="102"/>
      <c r="G1111" s="102"/>
      <c r="H1111" s="102"/>
      <c r="I1111" s="98"/>
      <c r="J1111" s="102"/>
      <c r="K1111" s="94"/>
      <c r="L1111" s="94"/>
      <c r="M1111" s="94"/>
      <c r="N1111" s="102">
        <v>3</v>
      </c>
      <c r="O1111" s="111" t="s">
        <v>1552</v>
      </c>
      <c r="P1111" s="96">
        <v>3570800241762</v>
      </c>
      <c r="Q1111" s="111" t="s">
        <v>1553</v>
      </c>
      <c r="R1111" s="111" t="s">
        <v>1554</v>
      </c>
      <c r="S1111" s="97"/>
      <c r="T1111" s="102" t="s">
        <v>51</v>
      </c>
      <c r="U1111" s="102" t="s">
        <v>45</v>
      </c>
      <c r="V1111" s="102" t="s">
        <v>52</v>
      </c>
      <c r="W1111" s="94">
        <v>52.44</v>
      </c>
      <c r="X1111" s="98">
        <v>4.8899999999999997</v>
      </c>
      <c r="Y1111" s="94">
        <v>0</v>
      </c>
      <c r="Z1111" s="94">
        <f t="shared" si="125"/>
        <v>0</v>
      </c>
      <c r="AA1111" s="89">
        <v>20</v>
      </c>
      <c r="AB1111" s="89">
        <v>30</v>
      </c>
      <c r="AC1111" s="94">
        <f t="shared" si="126"/>
        <v>0</v>
      </c>
      <c r="AD1111" s="94">
        <f>IF(AND(AC1111="",M1109=""),0,IF((AC1111=""),M1109, IF( (M1109=""),AC1111,AC1111+M1109)))</f>
        <v>558125</v>
      </c>
      <c r="AE1111" s="94">
        <f>IF( (X1111=""),AD1111*1,( M1109+(SUM(AC1111:AC1111)) )*(X1111/100) )</f>
        <v>27292.3125</v>
      </c>
      <c r="AF1111" s="94">
        <v>10000000</v>
      </c>
      <c r="AG1111" s="94">
        <f t="shared" si="127"/>
        <v>0</v>
      </c>
      <c r="AH1111" s="94">
        <v>0.02</v>
      </c>
    </row>
    <row r="1112" spans="1:34" s="74" customFormat="1" x14ac:dyDescent="0.55000000000000004">
      <c r="A1112" s="108"/>
      <c r="B1112" s="109"/>
      <c r="C1112" s="102"/>
      <c r="D1112" s="90"/>
      <c r="E1112" s="102"/>
      <c r="F1112" s="102"/>
      <c r="G1112" s="102"/>
      <c r="H1112" s="102"/>
      <c r="I1112" s="98"/>
      <c r="J1112" s="102"/>
      <c r="K1112" s="94"/>
      <c r="L1112" s="94"/>
      <c r="M1112" s="94"/>
      <c r="N1112" s="102">
        <v>4</v>
      </c>
      <c r="O1112" s="111" t="s">
        <v>1552</v>
      </c>
      <c r="P1112" s="96">
        <v>3570800241762</v>
      </c>
      <c r="Q1112" s="111" t="s">
        <v>1553</v>
      </c>
      <c r="R1112" s="111" t="s">
        <v>1554</v>
      </c>
      <c r="S1112" s="97"/>
      <c r="T1112" s="102" t="s">
        <v>51</v>
      </c>
      <c r="U1112" s="102" t="s">
        <v>45</v>
      </c>
      <c r="V1112" s="102" t="s">
        <v>52</v>
      </c>
      <c r="W1112" s="94">
        <v>151.13</v>
      </c>
      <c r="X1112" s="98">
        <v>14.09</v>
      </c>
      <c r="Y1112" s="94">
        <v>6750</v>
      </c>
      <c r="Z1112" s="94">
        <f t="shared" si="125"/>
        <v>1020127.5</v>
      </c>
      <c r="AA1112" s="89">
        <v>20</v>
      </c>
      <c r="AB1112" s="89">
        <v>30</v>
      </c>
      <c r="AC1112" s="94">
        <f t="shared" si="126"/>
        <v>714089.25</v>
      </c>
      <c r="AD1112" s="94">
        <f>IF(AND(AC1112="",M1109=""),0,IF((AC1112=""),M1109, IF( (M1109=""),AC1112,AC1112+M1109)))</f>
        <v>1272214.25</v>
      </c>
      <c r="AE1112" s="94">
        <f>IF( (X1112=""),AD1112*1,( M1109+(SUM(AC1112:AC1112)) )*(X1112/100) )</f>
        <v>179254.98782499999</v>
      </c>
      <c r="AF1112" s="94">
        <v>10000000</v>
      </c>
      <c r="AG1112" s="94">
        <f t="shared" si="127"/>
        <v>0</v>
      </c>
      <c r="AH1112" s="94">
        <v>0.02</v>
      </c>
    </row>
    <row r="1113" spans="1:34" s="74" customFormat="1" x14ac:dyDescent="0.55000000000000004">
      <c r="A1113" s="108"/>
      <c r="B1113" s="109"/>
      <c r="C1113" s="102"/>
      <c r="D1113" s="90"/>
      <c r="E1113" s="102"/>
      <c r="F1113" s="102"/>
      <c r="G1113" s="102"/>
      <c r="H1113" s="102"/>
      <c r="I1113" s="98"/>
      <c r="J1113" s="102"/>
      <c r="K1113" s="94"/>
      <c r="L1113" s="94"/>
      <c r="M1113" s="94"/>
      <c r="N1113" s="102">
        <v>5</v>
      </c>
      <c r="O1113" s="111" t="s">
        <v>1552</v>
      </c>
      <c r="P1113" s="96">
        <v>3570800241762</v>
      </c>
      <c r="Q1113" s="111" t="s">
        <v>1553</v>
      </c>
      <c r="R1113" s="111" t="s">
        <v>1554</v>
      </c>
      <c r="S1113" s="97"/>
      <c r="T1113" s="102" t="s">
        <v>51</v>
      </c>
      <c r="U1113" s="102" t="s">
        <v>45</v>
      </c>
      <c r="V1113" s="102" t="s">
        <v>52</v>
      </c>
      <c r="W1113" s="94">
        <v>170</v>
      </c>
      <c r="X1113" s="98">
        <v>15.85</v>
      </c>
      <c r="Y1113" s="94">
        <v>6750</v>
      </c>
      <c r="Z1113" s="94">
        <f t="shared" si="125"/>
        <v>1147500</v>
      </c>
      <c r="AA1113" s="89">
        <v>20</v>
      </c>
      <c r="AB1113" s="89">
        <v>30</v>
      </c>
      <c r="AC1113" s="94">
        <f t="shared" si="126"/>
        <v>803250</v>
      </c>
      <c r="AD1113" s="94">
        <f>IF(AND(AC1113="",M1109=""),0,IF((AC1113=""),M1109, IF( (M1109=""),AC1113,AC1113+M1109)))</f>
        <v>1361375</v>
      </c>
      <c r="AE1113" s="94">
        <f>IF( (X1113=""),AD1113*1,( M1109+(SUM(AC1113:AC1113)) )*(X1113/100) )</f>
        <v>215777.9375</v>
      </c>
      <c r="AF1113" s="94">
        <v>10000000</v>
      </c>
      <c r="AG1113" s="94">
        <f>IF((AF1113-AE1113) &gt; 1,0,IF((AF1113-AE1113)&lt;0,AE1113-AF1113,AF1113-AE1113))</f>
        <v>0</v>
      </c>
      <c r="AH1113" s="94">
        <v>0.02</v>
      </c>
    </row>
    <row r="1114" spans="1:34" s="74" customFormat="1" x14ac:dyDescent="0.55000000000000004">
      <c r="A1114" s="108"/>
      <c r="B1114" s="109"/>
      <c r="C1114" s="102"/>
      <c r="D1114" s="90"/>
      <c r="E1114" s="102"/>
      <c r="F1114" s="102"/>
      <c r="G1114" s="102"/>
      <c r="H1114" s="102"/>
      <c r="I1114" s="98"/>
      <c r="J1114" s="102"/>
      <c r="K1114" s="94"/>
      <c r="L1114" s="94"/>
      <c r="M1114" s="94"/>
      <c r="N1114" s="102">
        <v>6</v>
      </c>
      <c r="O1114" s="111" t="s">
        <v>1552</v>
      </c>
      <c r="P1114" s="96">
        <v>3570800241762</v>
      </c>
      <c r="Q1114" s="111" t="s">
        <v>1553</v>
      </c>
      <c r="R1114" s="111" t="s">
        <v>1554</v>
      </c>
      <c r="S1114" s="97"/>
      <c r="T1114" s="102" t="s">
        <v>51</v>
      </c>
      <c r="U1114" s="102" t="s">
        <v>45</v>
      </c>
      <c r="V1114" s="102" t="s">
        <v>52</v>
      </c>
      <c r="W1114" s="94">
        <v>115.5</v>
      </c>
      <c r="X1114" s="98">
        <v>10.77</v>
      </c>
      <c r="Y1114" s="94">
        <v>6750</v>
      </c>
      <c r="Z1114" s="94">
        <f t="shared" si="125"/>
        <v>779625</v>
      </c>
      <c r="AA1114" s="89">
        <v>20</v>
      </c>
      <c r="AB1114" s="89">
        <v>30</v>
      </c>
      <c r="AC1114" s="94">
        <f t="shared" si="126"/>
        <v>545737.5</v>
      </c>
      <c r="AD1114" s="94">
        <f>IF(AND(AC1114="",M1109=""),0,IF((AC1114=""),M1109, IF( (M1109=""),AC1114,AC1114+M1109)))</f>
        <v>1103862.5</v>
      </c>
      <c r="AE1114" s="94">
        <f>IF( (X1114=""),AD1114*1,( M1109+(SUM(AC1114:AC1114)) )*(X1114/100) )</f>
        <v>118885.99124999999</v>
      </c>
      <c r="AF1114" s="94">
        <v>10000000</v>
      </c>
      <c r="AG1114" s="94">
        <f t="shared" si="127"/>
        <v>0</v>
      </c>
      <c r="AH1114" s="94">
        <v>0.02</v>
      </c>
    </row>
    <row r="1115" spans="1:34" s="74" customFormat="1" x14ac:dyDescent="0.55000000000000004">
      <c r="A1115" s="108"/>
      <c r="B1115" s="109"/>
      <c r="C1115" s="102"/>
      <c r="D1115" s="90"/>
      <c r="E1115" s="102"/>
      <c r="F1115" s="102"/>
      <c r="G1115" s="102"/>
      <c r="H1115" s="102"/>
      <c r="I1115" s="98"/>
      <c r="J1115" s="102"/>
      <c r="K1115" s="94"/>
      <c r="L1115" s="94"/>
      <c r="M1115" s="94"/>
      <c r="N1115" s="102">
        <v>7</v>
      </c>
      <c r="O1115" s="111" t="s">
        <v>1552</v>
      </c>
      <c r="P1115" s="96">
        <v>3570800241762</v>
      </c>
      <c r="Q1115" s="111" t="s">
        <v>1553</v>
      </c>
      <c r="R1115" s="111" t="s">
        <v>1554</v>
      </c>
      <c r="S1115" s="97" t="s">
        <v>1555</v>
      </c>
      <c r="T1115" s="102" t="s">
        <v>51</v>
      </c>
      <c r="U1115" s="102" t="s">
        <v>45</v>
      </c>
      <c r="V1115" s="102" t="s">
        <v>52</v>
      </c>
      <c r="W1115" s="94">
        <v>265.68</v>
      </c>
      <c r="X1115" s="98">
        <v>24.77</v>
      </c>
      <c r="Y1115" s="94">
        <v>6750</v>
      </c>
      <c r="Z1115" s="94">
        <f t="shared" si="125"/>
        <v>1793340</v>
      </c>
      <c r="AA1115" s="89">
        <v>20</v>
      </c>
      <c r="AB1115" s="89">
        <v>30</v>
      </c>
      <c r="AC1115" s="94">
        <f t="shared" si="126"/>
        <v>1255338</v>
      </c>
      <c r="AD1115" s="94">
        <f>IF(AND(AC1115="",M1109=""),0,IF((AC1115=""),M1109, IF( (M1109=""),AC1115,AC1115+M1109)))</f>
        <v>1813463</v>
      </c>
      <c r="AE1115" s="94">
        <f>IF( (X1115=""),AD1115*1,( M1109+(SUM(AC1115:AC1115)) )*(X1115/100) )</f>
        <v>449194.78509999998</v>
      </c>
      <c r="AF1115" s="94">
        <v>10000000</v>
      </c>
      <c r="AG1115" s="94">
        <f t="shared" si="127"/>
        <v>0</v>
      </c>
      <c r="AH1115" s="94">
        <v>0.02</v>
      </c>
    </row>
    <row r="1116" spans="1:34" s="74" customFormat="1" x14ac:dyDescent="0.55000000000000004">
      <c r="A1116" s="108"/>
      <c r="B1116" s="109">
        <v>539</v>
      </c>
      <c r="C1116" s="102">
        <v>9558</v>
      </c>
      <c r="D1116" s="90" t="s">
        <v>1556</v>
      </c>
      <c r="E1116" s="102" t="s">
        <v>34</v>
      </c>
      <c r="F1116" s="102">
        <v>23625</v>
      </c>
      <c r="G1116" s="102">
        <v>0</v>
      </c>
      <c r="H1116" s="102">
        <v>0</v>
      </c>
      <c r="I1116" s="98">
        <v>58</v>
      </c>
      <c r="J1116" s="102" t="s">
        <v>35</v>
      </c>
      <c r="K1116" s="94">
        <f>((G1116*400)+(H1116*100))+I1116</f>
        <v>58</v>
      </c>
      <c r="L1116" s="94">
        <v>1600</v>
      </c>
      <c r="M1116" s="94">
        <f>K1116*L1116</f>
        <v>92800</v>
      </c>
      <c r="N1116" s="102">
        <v>1</v>
      </c>
      <c r="O1116" s="111" t="s">
        <v>1557</v>
      </c>
      <c r="P1116" s="96"/>
      <c r="Q1116" s="111" t="s">
        <v>1558</v>
      </c>
      <c r="R1116" s="111" t="s">
        <v>1559</v>
      </c>
      <c r="S1116" s="97" t="s">
        <v>1560</v>
      </c>
      <c r="T1116" s="102" t="s">
        <v>51</v>
      </c>
      <c r="U1116" s="102" t="s">
        <v>45</v>
      </c>
      <c r="V1116" s="102" t="s">
        <v>52</v>
      </c>
      <c r="W1116" s="94">
        <v>68</v>
      </c>
      <c r="X1116" s="98">
        <v>67.13</v>
      </c>
      <c r="Y1116" s="94">
        <v>6750</v>
      </c>
      <c r="Z1116" s="94">
        <f t="shared" si="125"/>
        <v>459000</v>
      </c>
      <c r="AA1116" s="89">
        <v>20</v>
      </c>
      <c r="AB1116" s="89">
        <v>30</v>
      </c>
      <c r="AC1116" s="94">
        <f t="shared" si="126"/>
        <v>321300</v>
      </c>
      <c r="AD1116" s="94">
        <f>IF(AND(AC1116="",M1116=""),0,IF((AC1116=""),M1116, IF( (M1116=""),AC1116,AC1116+M1116)))</f>
        <v>414100</v>
      </c>
      <c r="AE1116" s="94">
        <f>IF( (X1116=""),AD1116*1,( M1116+(SUM(AC1116:AC1116)) )*(X1116/100) )</f>
        <v>277985.33</v>
      </c>
      <c r="AF1116" s="94">
        <v>10000000</v>
      </c>
      <c r="AG1116" s="94">
        <v>92800</v>
      </c>
      <c r="AH1116" s="94">
        <v>0.02</v>
      </c>
    </row>
    <row r="1117" spans="1:34" s="74" customFormat="1" x14ac:dyDescent="0.55000000000000004">
      <c r="A1117" s="108"/>
      <c r="B1117" s="109"/>
      <c r="C1117" s="102"/>
      <c r="D1117" s="90"/>
      <c r="E1117" s="102"/>
      <c r="F1117" s="102"/>
      <c r="G1117" s="102"/>
      <c r="H1117" s="102"/>
      <c r="I1117" s="98"/>
      <c r="J1117" s="102"/>
      <c r="K1117" s="94"/>
      <c r="L1117" s="94"/>
      <c r="M1117" s="94"/>
      <c r="N1117" s="102">
        <v>2</v>
      </c>
      <c r="O1117" s="111" t="s">
        <v>1557</v>
      </c>
      <c r="P1117" s="96"/>
      <c r="Q1117" s="111" t="s">
        <v>1558</v>
      </c>
      <c r="R1117" s="111" t="s">
        <v>1559</v>
      </c>
      <c r="S1117" s="97" t="s">
        <v>1561</v>
      </c>
      <c r="T1117" s="102" t="s">
        <v>55</v>
      </c>
      <c r="U1117" s="102" t="s">
        <v>45</v>
      </c>
      <c r="V1117" s="102" t="s">
        <v>52</v>
      </c>
      <c r="W1117" s="94">
        <v>33.299999999999997</v>
      </c>
      <c r="X1117" s="98">
        <v>32.869999999999997</v>
      </c>
      <c r="Y1117" s="94">
        <v>0</v>
      </c>
      <c r="Z1117" s="94">
        <f t="shared" si="125"/>
        <v>0</v>
      </c>
      <c r="AA1117" s="89">
        <v>7</v>
      </c>
      <c r="AB1117" s="89">
        <v>7</v>
      </c>
      <c r="AC1117" s="94">
        <f t="shared" si="126"/>
        <v>0</v>
      </c>
      <c r="AD1117" s="94">
        <f>IF(AND(AC1117="",M1116=""),0,IF((AC1117=""),M1116, IF( (M1116=""),AC1117,AC1117+M1116)))</f>
        <v>92800</v>
      </c>
      <c r="AE1117" s="94">
        <f>IF( (X1117=""),AD1117*1,( M1116+(SUM(AC1117:AC1117)) )*(X1117/100) )</f>
        <v>30503.360000000001</v>
      </c>
      <c r="AF1117" s="94">
        <v>10000000</v>
      </c>
      <c r="AG1117" s="94">
        <f>IF((AF1117-AE1117) &gt; 1,0,IF((AF1117-AE1117)&lt;0,AE1117-AF1117,AF1117-AE1117))</f>
        <v>0</v>
      </c>
      <c r="AH1117" s="94">
        <v>0.02</v>
      </c>
    </row>
    <row r="1118" spans="1:34" s="74" customFormat="1" x14ac:dyDescent="0.55000000000000004">
      <c r="A1118" s="108"/>
      <c r="B1118" s="109"/>
      <c r="C1118" s="102"/>
      <c r="D1118" s="90"/>
      <c r="E1118" s="102"/>
      <c r="F1118" s="102"/>
      <c r="G1118" s="102"/>
      <c r="H1118" s="102"/>
      <c r="I1118" s="98"/>
      <c r="J1118" s="102"/>
      <c r="K1118" s="94"/>
      <c r="L1118" s="94" t="s">
        <v>63</v>
      </c>
      <c r="M1118" s="94">
        <f>SUM(M1109:M1117)</f>
        <v>650925</v>
      </c>
      <c r="N1118" s="102"/>
      <c r="O1118" s="111"/>
      <c r="P1118" s="96"/>
      <c r="Q1118" s="111"/>
      <c r="R1118" s="111"/>
      <c r="S1118" s="97"/>
      <c r="T1118" s="102"/>
      <c r="U1118" s="102"/>
      <c r="V1118" s="102"/>
      <c r="W1118" s="94"/>
      <c r="X1118" s="98"/>
      <c r="Y1118" s="94"/>
      <c r="Z1118" s="94"/>
      <c r="AA1118" s="89"/>
      <c r="AB1118" s="89"/>
      <c r="AC1118" s="94"/>
      <c r="AD1118" s="94">
        <f>SUM(AD1109:AD1117)</f>
        <v>9233794.75</v>
      </c>
      <c r="AE1118" s="94">
        <f>SUM(AE1109:AE1117)</f>
        <v>1687415.9924250001</v>
      </c>
      <c r="AF1118" s="94">
        <v>10000000</v>
      </c>
      <c r="AG1118" s="94">
        <f>SUM(AG1109:AG1117)</f>
        <v>650925</v>
      </c>
      <c r="AH1118" s="94"/>
    </row>
    <row r="1119" spans="1:34" s="99" customFormat="1" x14ac:dyDescent="0.55000000000000004">
      <c r="A1119" s="107" t="s">
        <v>66</v>
      </c>
      <c r="B1119" s="161">
        <v>580</v>
      </c>
      <c r="C1119" s="161">
        <v>6090</v>
      </c>
      <c r="D1119" s="162" t="s">
        <v>1570</v>
      </c>
      <c r="E1119" s="161" t="s">
        <v>34</v>
      </c>
      <c r="F1119" s="161">
        <v>18412</v>
      </c>
      <c r="G1119" s="161">
        <v>1</v>
      </c>
      <c r="H1119" s="161">
        <v>3</v>
      </c>
      <c r="I1119" s="163">
        <v>46</v>
      </c>
      <c r="J1119" s="161" t="s">
        <v>68</v>
      </c>
      <c r="K1119" s="121">
        <f>((G1119*400)+(H1119*100))+I1119</f>
        <v>746</v>
      </c>
      <c r="L1119" s="121">
        <v>7250</v>
      </c>
      <c r="M1119" s="121">
        <f>K1119*L1119</f>
        <v>5408500</v>
      </c>
      <c r="N1119" s="161"/>
      <c r="O1119" s="164"/>
      <c r="P1119" s="165"/>
      <c r="Q1119" s="164"/>
      <c r="R1119" s="164"/>
      <c r="S1119" s="166"/>
      <c r="T1119" s="161"/>
      <c r="U1119" s="161"/>
      <c r="V1119" s="161"/>
      <c r="W1119" s="121"/>
      <c r="X1119" s="163"/>
      <c r="Y1119" s="121"/>
      <c r="Z1119" s="121"/>
      <c r="AA1119" s="167"/>
      <c r="AB1119" s="167"/>
      <c r="AC1119" s="121"/>
      <c r="AD1119" s="121">
        <f>IF(AND(AC1119="",M1119=""),0,IF((AC1119=""),M1119,IF((M1119=""),AC1119,AC1119+M1119)))</f>
        <v>5408500</v>
      </c>
      <c r="AE1119" s="121">
        <f>IF( (X1119=""),AD1119*1,AD1119*(X1119/100) )</f>
        <v>5408500</v>
      </c>
      <c r="AF1119" s="121">
        <v>0</v>
      </c>
      <c r="AG1119" s="121">
        <f>IF((AF1119-AE1119) &gt; 1,0,IF((AF1119-AE1119)&lt;0,AE1119-AF1119,AF1119-AE1119))</f>
        <v>5408500</v>
      </c>
      <c r="AH1119" s="121">
        <v>0.3</v>
      </c>
    </row>
    <row r="1120" spans="1:34" s="99" customFormat="1" x14ac:dyDescent="0.55000000000000004">
      <c r="A1120" s="107"/>
      <c r="B1120" s="161"/>
      <c r="C1120" s="161"/>
      <c r="D1120" s="162"/>
      <c r="E1120" s="161"/>
      <c r="F1120" s="161"/>
      <c r="G1120" s="161"/>
      <c r="H1120" s="161"/>
      <c r="I1120" s="163"/>
      <c r="J1120" s="161"/>
      <c r="K1120" s="121"/>
      <c r="L1120" s="121" t="s">
        <v>63</v>
      </c>
      <c r="M1120" s="121">
        <f>SUM(M1119:M1119)</f>
        <v>5408500</v>
      </c>
      <c r="N1120" s="161"/>
      <c r="O1120" s="164"/>
      <c r="P1120" s="165"/>
      <c r="Q1120" s="164"/>
      <c r="R1120" s="164"/>
      <c r="S1120" s="166"/>
      <c r="T1120" s="161"/>
      <c r="U1120" s="161"/>
      <c r="V1120" s="161"/>
      <c r="W1120" s="121"/>
      <c r="X1120" s="163"/>
      <c r="Y1120" s="121"/>
      <c r="Z1120" s="121"/>
      <c r="AA1120" s="167"/>
      <c r="AB1120" s="167"/>
      <c r="AC1120" s="121"/>
      <c r="AD1120" s="121"/>
      <c r="AE1120" s="121">
        <f>SUM(AE1119:AE1119)</f>
        <v>5408500</v>
      </c>
      <c r="AF1120" s="121"/>
      <c r="AG1120" s="121">
        <f>SUM(AG1119:AG1119)</f>
        <v>5408500</v>
      </c>
      <c r="AH1120" s="121"/>
    </row>
    <row r="1121" spans="1:34" s="74" customFormat="1" x14ac:dyDescent="0.55000000000000004">
      <c r="A1121" s="108" t="s">
        <v>1564</v>
      </c>
      <c r="B1121" s="109">
        <v>540</v>
      </c>
      <c r="C1121" s="102">
        <v>5937</v>
      </c>
      <c r="D1121" s="90" t="s">
        <v>1565</v>
      </c>
      <c r="E1121" s="102" t="s">
        <v>34</v>
      </c>
      <c r="F1121" s="102">
        <v>23778</v>
      </c>
      <c r="G1121" s="102">
        <v>0</v>
      </c>
      <c r="H1121" s="102">
        <v>1</v>
      </c>
      <c r="I1121" s="98">
        <v>16</v>
      </c>
      <c r="J1121" s="102" t="s">
        <v>35</v>
      </c>
      <c r="K1121" s="94">
        <f>((G1121*400)+(H1121*100))+I1121</f>
        <v>116</v>
      </c>
      <c r="L1121" s="94">
        <v>1250</v>
      </c>
      <c r="M1121" s="94">
        <f>K1121*L1121</f>
        <v>145000</v>
      </c>
      <c r="N1121" s="102">
        <v>1</v>
      </c>
      <c r="O1121" s="111" t="s">
        <v>1562</v>
      </c>
      <c r="P1121" s="96">
        <v>8570878000225</v>
      </c>
      <c r="Q1121" s="111" t="s">
        <v>1563</v>
      </c>
      <c r="R1121" s="111" t="s">
        <v>1566</v>
      </c>
      <c r="S1121" s="97" t="s">
        <v>1567</v>
      </c>
      <c r="T1121" s="102" t="s">
        <v>51</v>
      </c>
      <c r="U1121" s="102" t="s">
        <v>45</v>
      </c>
      <c r="V1121" s="102" t="s">
        <v>52</v>
      </c>
      <c r="W1121" s="94">
        <v>74.34</v>
      </c>
      <c r="X1121" s="98">
        <v>60.18</v>
      </c>
      <c r="Y1121" s="94">
        <v>6750</v>
      </c>
      <c r="Z1121" s="94">
        <f>W1121*Y1121</f>
        <v>501795</v>
      </c>
      <c r="AA1121" s="89">
        <v>6</v>
      </c>
      <c r="AB1121" s="89">
        <v>6</v>
      </c>
      <c r="AC1121" s="94">
        <f>(Z1121*(100-AB1121))/100</f>
        <v>471687.3</v>
      </c>
      <c r="AD1121" s="94">
        <f>IF(AND(AC1121="",M1121=""),0,IF((AC1121=""),M1121, IF( (M1121=""),AC1121,AC1121+M1121)))</f>
        <v>616687.30000000005</v>
      </c>
      <c r="AE1121" s="94">
        <f>IF( (X1121=""),AD1121*1,( M1121+(SUM(AC1121:AC1121)) )*(X1121/100) )</f>
        <v>371122.41714000003</v>
      </c>
      <c r="AF1121" s="94">
        <v>50000000</v>
      </c>
      <c r="AG1121" s="94">
        <f>IF((AF1121-AE1121) &gt; 1,0,IF((AF1121-AE1121)&lt;0,AE1121-AF1121,AF1121-AE1121))</f>
        <v>0</v>
      </c>
      <c r="AH1121" s="94">
        <v>0.02</v>
      </c>
    </row>
    <row r="1122" spans="1:34" s="74" customFormat="1" x14ac:dyDescent="0.55000000000000004">
      <c r="A1122" s="108"/>
      <c r="B1122" s="109"/>
      <c r="C1122" s="102"/>
      <c r="D1122" s="90"/>
      <c r="E1122" s="102"/>
      <c r="F1122" s="102"/>
      <c r="G1122" s="102"/>
      <c r="H1122" s="102"/>
      <c r="I1122" s="98"/>
      <c r="J1122" s="102"/>
      <c r="K1122" s="94"/>
      <c r="L1122" s="94"/>
      <c r="M1122" s="94"/>
      <c r="N1122" s="102">
        <v>2</v>
      </c>
      <c r="O1122" s="111" t="s">
        <v>1562</v>
      </c>
      <c r="P1122" s="96">
        <v>8570878000225</v>
      </c>
      <c r="Q1122" s="111" t="s">
        <v>1563</v>
      </c>
      <c r="R1122" s="111" t="s">
        <v>1566</v>
      </c>
      <c r="S1122" s="97" t="s">
        <v>1568</v>
      </c>
      <c r="T1122" s="102" t="s">
        <v>55</v>
      </c>
      <c r="U1122" s="102" t="s">
        <v>45</v>
      </c>
      <c r="V1122" s="102" t="s">
        <v>52</v>
      </c>
      <c r="W1122" s="94">
        <v>33.6</v>
      </c>
      <c r="X1122" s="98">
        <v>27.2</v>
      </c>
      <c r="Y1122" s="94">
        <v>0</v>
      </c>
      <c r="Z1122" s="94">
        <f>W1122*Y1122</f>
        <v>0</v>
      </c>
      <c r="AA1122" s="89">
        <v>6</v>
      </c>
      <c r="AB1122" s="89">
        <v>6</v>
      </c>
      <c r="AC1122" s="94">
        <f>(Z1122*(100-AB1122))/100</f>
        <v>0</v>
      </c>
      <c r="AD1122" s="94">
        <f>IF(AND(AC1122="",M1121=""),0,IF((AC1122=""),M1121, IF( (M1121=""),AC1122,AC1122+M1121)))</f>
        <v>145000</v>
      </c>
      <c r="AE1122" s="94">
        <f>IF( (X1122=""),AD1122*1,( M1121+(SUM(AC1122:AC1122)) )*(X1122/100) )</f>
        <v>39440</v>
      </c>
      <c r="AF1122" s="94">
        <v>50000000</v>
      </c>
      <c r="AG1122" s="94">
        <f>IF((AF1122-AE1122) &gt; 1,0,IF((AF1122-AE1122)&lt;0,AE1122-AF1122,AF1122-AE1122))</f>
        <v>0</v>
      </c>
      <c r="AH1122" s="94">
        <v>0.02</v>
      </c>
    </row>
    <row r="1123" spans="1:34" s="74" customFormat="1" x14ac:dyDescent="0.55000000000000004">
      <c r="A1123" s="108"/>
      <c r="B1123" s="109"/>
      <c r="C1123" s="102"/>
      <c r="D1123" s="90"/>
      <c r="E1123" s="102"/>
      <c r="F1123" s="102"/>
      <c r="G1123" s="102"/>
      <c r="H1123" s="102"/>
      <c r="I1123" s="98"/>
      <c r="J1123" s="102"/>
      <c r="K1123" s="94"/>
      <c r="L1123" s="94"/>
      <c r="M1123" s="94"/>
      <c r="N1123" s="102">
        <v>3</v>
      </c>
      <c r="O1123" s="111" t="s">
        <v>1562</v>
      </c>
      <c r="P1123" s="96">
        <v>8570878000225</v>
      </c>
      <c r="Q1123" s="111" t="s">
        <v>1563</v>
      </c>
      <c r="R1123" s="111" t="s">
        <v>1566</v>
      </c>
      <c r="S1123" s="97" t="s">
        <v>1569</v>
      </c>
      <c r="T1123" s="102" t="s">
        <v>343</v>
      </c>
      <c r="U1123" s="102" t="s">
        <v>45</v>
      </c>
      <c r="V1123" s="102" t="s">
        <v>52</v>
      </c>
      <c r="W1123" s="94">
        <v>15.58</v>
      </c>
      <c r="X1123" s="98">
        <v>12.61</v>
      </c>
      <c r="Y1123" s="94">
        <v>5600</v>
      </c>
      <c r="Z1123" s="94">
        <f>W1123*Y1123</f>
        <v>87248</v>
      </c>
      <c r="AA1123" s="89">
        <v>6</v>
      </c>
      <c r="AB1123" s="89">
        <v>6</v>
      </c>
      <c r="AC1123" s="94">
        <f>(Z1123*(100-AB1123))/100</f>
        <v>82013.119999999995</v>
      </c>
      <c r="AD1123" s="94">
        <f>IF(AND(AC1123="",M1121=""),0,IF((AC1123=""),M1121, IF( (M1121=""),AC1123,AC1123+M1121)))</f>
        <v>227013.12</v>
      </c>
      <c r="AE1123" s="94">
        <f>IF( (X1123=""),AD1123*1,( M1121+(SUM(AC1123:AC1123)) )*(X1123/100) )</f>
        <v>28626.354431999996</v>
      </c>
      <c r="AF1123" s="94">
        <v>50000000</v>
      </c>
      <c r="AG1123" s="94">
        <f>IF((AF1123-AE1123) &gt; 1,0,IF((AF1123-AE1123)&lt;0,AE1123-AF1123,AF1123-AE1123))</f>
        <v>0</v>
      </c>
      <c r="AH1123" s="94">
        <v>0.02</v>
      </c>
    </row>
    <row r="1124" spans="1:34" s="74" customFormat="1" x14ac:dyDescent="0.55000000000000004">
      <c r="A1124" s="108"/>
      <c r="B1124" s="109"/>
      <c r="C1124" s="102"/>
      <c r="D1124" s="90"/>
      <c r="E1124" s="102"/>
      <c r="F1124" s="102"/>
      <c r="G1124" s="102"/>
      <c r="H1124" s="102"/>
      <c r="I1124" s="98"/>
      <c r="J1124" s="102"/>
      <c r="K1124" s="94"/>
      <c r="L1124" s="94" t="s">
        <v>63</v>
      </c>
      <c r="M1124" s="94">
        <f>SUM(M1121:M1123)</f>
        <v>145000</v>
      </c>
      <c r="N1124" s="102"/>
      <c r="O1124" s="111"/>
      <c r="P1124" s="96"/>
      <c r="Q1124" s="111"/>
      <c r="R1124" s="111"/>
      <c r="S1124" s="97"/>
      <c r="T1124" s="102"/>
      <c r="U1124" s="102"/>
      <c r="V1124" s="102"/>
      <c r="W1124" s="94"/>
      <c r="X1124" s="98"/>
      <c r="Y1124" s="94"/>
      <c r="Z1124" s="94"/>
      <c r="AA1124" s="89"/>
      <c r="AB1124" s="89"/>
      <c r="AC1124" s="94"/>
      <c r="AD1124" s="94">
        <f>SUM(AD1121:AD1123)</f>
        <v>988700.42</v>
      </c>
      <c r="AE1124" s="94">
        <f>SUM(AE1121:AE1123)</f>
        <v>439188.77157200006</v>
      </c>
      <c r="AF1124" s="94"/>
      <c r="AG1124" s="94">
        <f>SUM(AG1121:AG1123)</f>
        <v>0</v>
      </c>
      <c r="AH1124" s="94"/>
    </row>
    <row r="1125" spans="1:34" s="74" customFormat="1" x14ac:dyDescent="0.55000000000000004">
      <c r="A1125" s="108" t="s">
        <v>1573</v>
      </c>
      <c r="B1125" s="109">
        <v>541</v>
      </c>
      <c r="C1125" s="102">
        <v>4708</v>
      </c>
      <c r="D1125" s="90" t="s">
        <v>1574</v>
      </c>
      <c r="E1125" s="102" t="s">
        <v>37</v>
      </c>
      <c r="F1125" s="102">
        <v>4210</v>
      </c>
      <c r="G1125" s="102">
        <v>5</v>
      </c>
      <c r="H1125" s="102">
        <v>0</v>
      </c>
      <c r="I1125" s="98">
        <v>73</v>
      </c>
      <c r="J1125" s="102" t="s">
        <v>38</v>
      </c>
      <c r="K1125" s="94">
        <f>((G1125*400)+(H1125*100))+I1125</f>
        <v>2073</v>
      </c>
      <c r="L1125" s="94">
        <v>225</v>
      </c>
      <c r="M1125" s="94">
        <f>K1125*L1125</f>
        <v>466425</v>
      </c>
      <c r="N1125" s="102"/>
      <c r="O1125" s="111"/>
      <c r="P1125" s="96"/>
      <c r="Q1125" s="111"/>
      <c r="R1125" s="111"/>
      <c r="S1125" s="97"/>
      <c r="T1125" s="102"/>
      <c r="U1125" s="102"/>
      <c r="V1125" s="102"/>
      <c r="W1125" s="94"/>
      <c r="X1125" s="98"/>
      <c r="Y1125" s="94"/>
      <c r="Z1125" s="94"/>
      <c r="AA1125" s="89"/>
      <c r="AB1125" s="89"/>
      <c r="AC1125" s="94"/>
      <c r="AD1125" s="94">
        <f>IF(AND(AC1125="",M1125=""),0,IF((AC1125=""),M1125,IF((M1125=""),AC1125,AC1125+M1125)))</f>
        <v>466425</v>
      </c>
      <c r="AE1125" s="94">
        <f>IF( (X1125=""),AD1125*1,AD1125*(X1125/100) )</f>
        <v>466425</v>
      </c>
      <c r="AF1125" s="94">
        <v>0</v>
      </c>
      <c r="AG1125" s="94">
        <f t="shared" ref="AG1125:AG1132" si="128">IF((AF1125-AE1125) &gt; 1,0,IF((AF1125-AE1125)&lt;0,AE1125-AF1125,AF1125-AE1125))</f>
        <v>466425</v>
      </c>
      <c r="AH1125" s="94">
        <v>0.01</v>
      </c>
    </row>
    <row r="1126" spans="1:34" s="74" customFormat="1" x14ac:dyDescent="0.55000000000000004">
      <c r="A1126" s="108"/>
      <c r="B1126" s="109">
        <v>542</v>
      </c>
      <c r="C1126" s="102">
        <v>9915</v>
      </c>
      <c r="D1126" s="90" t="s">
        <v>1575</v>
      </c>
      <c r="E1126" s="102" t="s">
        <v>15393</v>
      </c>
      <c r="F1126" s="102">
        <v>8712</v>
      </c>
      <c r="G1126" s="102">
        <v>0</v>
      </c>
      <c r="H1126" s="102">
        <v>1</v>
      </c>
      <c r="I1126" s="98">
        <v>95</v>
      </c>
      <c r="J1126" s="102" t="s">
        <v>35</v>
      </c>
      <c r="K1126" s="94">
        <f>((G1126*400)+(H1126*100))+I1126</f>
        <v>195</v>
      </c>
      <c r="L1126" s="94">
        <v>250</v>
      </c>
      <c r="M1126" s="94">
        <f>K1126*L1126</f>
        <v>48750</v>
      </c>
      <c r="N1126" s="102">
        <v>1</v>
      </c>
      <c r="O1126" s="111" t="s">
        <v>1571</v>
      </c>
      <c r="P1126" s="96">
        <v>8570885000049</v>
      </c>
      <c r="Q1126" s="111" t="s">
        <v>1572</v>
      </c>
      <c r="R1126" s="111" t="s">
        <v>1576</v>
      </c>
      <c r="S1126" s="97"/>
      <c r="T1126" s="102" t="s">
        <v>51</v>
      </c>
      <c r="U1126" s="102" t="s">
        <v>45</v>
      </c>
      <c r="V1126" s="102" t="s">
        <v>52</v>
      </c>
      <c r="W1126" s="94">
        <v>42</v>
      </c>
      <c r="X1126" s="98">
        <v>12.05</v>
      </c>
      <c r="Y1126" s="94">
        <v>6750</v>
      </c>
      <c r="Z1126" s="94">
        <f t="shared" ref="Z1126:Z1132" si="129">W1126*Y1126</f>
        <v>283500</v>
      </c>
      <c r="AA1126" s="89">
        <v>22</v>
      </c>
      <c r="AB1126" s="89">
        <v>93</v>
      </c>
      <c r="AC1126" s="94">
        <f t="shared" ref="AC1126:AC1132" si="130">(Z1126*(100-AB1126))/100</f>
        <v>19845</v>
      </c>
      <c r="AD1126" s="94">
        <f>IF(AND(AC1126="",M1126=""),0,IF((AC1126=""),M1126, IF( (M1126=""),AC1126,AC1126+M1126)))</f>
        <v>68595</v>
      </c>
      <c r="AE1126" s="94">
        <f>IF( (X1126=""),AD1126*1,( M1126+(SUM(AC1126:AC1126)) )*(X1126/100) )</f>
        <v>8265.6975000000002</v>
      </c>
      <c r="AF1126" s="94">
        <v>10000000</v>
      </c>
      <c r="AG1126" s="94">
        <v>48750</v>
      </c>
      <c r="AH1126" s="94">
        <v>0.02</v>
      </c>
    </row>
    <row r="1127" spans="1:34" s="74" customFormat="1" x14ac:dyDescent="0.55000000000000004">
      <c r="A1127" s="108"/>
      <c r="B1127" s="109"/>
      <c r="C1127" s="102"/>
      <c r="D1127" s="90"/>
      <c r="E1127" s="102"/>
      <c r="F1127" s="102"/>
      <c r="G1127" s="102"/>
      <c r="H1127" s="102"/>
      <c r="I1127" s="98"/>
      <c r="J1127" s="102"/>
      <c r="K1127" s="94"/>
      <c r="L1127" s="94"/>
      <c r="M1127" s="94"/>
      <c r="N1127" s="102">
        <v>2</v>
      </c>
      <c r="O1127" s="111" t="s">
        <v>1571</v>
      </c>
      <c r="P1127" s="96">
        <v>8570885000049</v>
      </c>
      <c r="Q1127" s="111" t="s">
        <v>1572</v>
      </c>
      <c r="R1127" s="111" t="s">
        <v>1576</v>
      </c>
      <c r="S1127" s="97"/>
      <c r="T1127" s="102" t="s">
        <v>51</v>
      </c>
      <c r="U1127" s="102" t="s">
        <v>45</v>
      </c>
      <c r="V1127" s="102" t="s">
        <v>52</v>
      </c>
      <c r="W1127" s="94">
        <v>254.18</v>
      </c>
      <c r="X1127" s="98">
        <v>72.900000000000006</v>
      </c>
      <c r="Y1127" s="94">
        <v>6750</v>
      </c>
      <c r="Z1127" s="94">
        <f t="shared" si="129"/>
        <v>1715715</v>
      </c>
      <c r="AA1127" s="89">
        <v>22</v>
      </c>
      <c r="AB1127" s="89">
        <v>93</v>
      </c>
      <c r="AC1127" s="94">
        <f t="shared" si="130"/>
        <v>120100.05</v>
      </c>
      <c r="AD1127" s="94">
        <f>IF(AND(AC1127="",M1126=""),0,IF((AC1127=""),M1126, IF( (M1126=""),AC1127,AC1127+M1126)))</f>
        <v>168850.05</v>
      </c>
      <c r="AE1127" s="94">
        <f>IF( (X1127=""),AD1127*1,( M1126+(SUM(AC1127:AC1127)) )*(X1127/100) )</f>
        <v>123091.68645000001</v>
      </c>
      <c r="AF1127" s="94">
        <v>10000000</v>
      </c>
      <c r="AG1127" s="94">
        <f>IF((AF1127-AE1127) &gt; 1,0,IF((AF1127-AE1127)&lt;0,AE1127-AF1127,AF1127-AE1127))</f>
        <v>0</v>
      </c>
      <c r="AH1127" s="94">
        <v>0.02</v>
      </c>
    </row>
    <row r="1128" spans="1:34" s="74" customFormat="1" x14ac:dyDescent="0.55000000000000004">
      <c r="A1128" s="108"/>
      <c r="B1128" s="109"/>
      <c r="C1128" s="102"/>
      <c r="D1128" s="90"/>
      <c r="E1128" s="102"/>
      <c r="F1128" s="102"/>
      <c r="G1128" s="102"/>
      <c r="H1128" s="102"/>
      <c r="I1128" s="98"/>
      <c r="J1128" s="102"/>
      <c r="K1128" s="94"/>
      <c r="L1128" s="94"/>
      <c r="M1128" s="94"/>
      <c r="N1128" s="102">
        <v>3</v>
      </c>
      <c r="O1128" s="111" t="s">
        <v>1571</v>
      </c>
      <c r="P1128" s="96">
        <v>8570885000049</v>
      </c>
      <c r="Q1128" s="111" t="s">
        <v>1572</v>
      </c>
      <c r="R1128" s="111" t="s">
        <v>1576</v>
      </c>
      <c r="S1128" s="97"/>
      <c r="T1128" s="102" t="s">
        <v>51</v>
      </c>
      <c r="U1128" s="102" t="s">
        <v>45</v>
      </c>
      <c r="V1128" s="102" t="s">
        <v>52</v>
      </c>
      <c r="W1128" s="94">
        <v>52.5</v>
      </c>
      <c r="X1128" s="98">
        <v>15.06</v>
      </c>
      <c r="Y1128" s="94">
        <v>0</v>
      </c>
      <c r="Z1128" s="94">
        <f t="shared" si="129"/>
        <v>0</v>
      </c>
      <c r="AA1128" s="89">
        <v>22</v>
      </c>
      <c r="AB1128" s="89">
        <v>93</v>
      </c>
      <c r="AC1128" s="94">
        <f t="shared" si="130"/>
        <v>0</v>
      </c>
      <c r="AD1128" s="94">
        <f>IF(AND(AC1128="",M1126=""),0,IF((AC1128=""),M1126, IF( (M1126=""),AC1128,AC1128+M1126)))</f>
        <v>48750</v>
      </c>
      <c r="AE1128" s="94">
        <f>IF( (X1128=""),AD1128*1,( M1126+(SUM(AC1128:AC1128)) )*(X1128/100) )</f>
        <v>7341.7500000000009</v>
      </c>
      <c r="AF1128" s="94">
        <v>10000000</v>
      </c>
      <c r="AG1128" s="94">
        <f t="shared" si="128"/>
        <v>0</v>
      </c>
      <c r="AH1128" s="94">
        <v>0.02</v>
      </c>
    </row>
    <row r="1129" spans="1:34" s="74" customFormat="1" x14ac:dyDescent="0.55000000000000004">
      <c r="A1129" s="108"/>
      <c r="B1129" s="109">
        <v>543</v>
      </c>
      <c r="C1129" s="102">
        <v>7956</v>
      </c>
      <c r="D1129" s="90" t="s">
        <v>1577</v>
      </c>
      <c r="E1129" s="102" t="s">
        <v>34</v>
      </c>
      <c r="F1129" s="102">
        <v>16265</v>
      </c>
      <c r="G1129" s="102">
        <v>0</v>
      </c>
      <c r="H1129" s="102">
        <v>3</v>
      </c>
      <c r="I1129" s="98">
        <v>86</v>
      </c>
      <c r="J1129" s="102" t="s">
        <v>35</v>
      </c>
      <c r="K1129" s="94">
        <f>((G1129*400)+(H1129*100))+I1129</f>
        <v>386</v>
      </c>
      <c r="L1129" s="94">
        <v>2175</v>
      </c>
      <c r="M1129" s="94">
        <f>K1129*L1129</f>
        <v>839550</v>
      </c>
      <c r="N1129" s="102">
        <v>1</v>
      </c>
      <c r="O1129" s="111" t="s">
        <v>1571</v>
      </c>
      <c r="P1129" s="96">
        <v>8570885000049</v>
      </c>
      <c r="Q1129" s="111" t="s">
        <v>1572</v>
      </c>
      <c r="R1129" s="111" t="s">
        <v>1576</v>
      </c>
      <c r="S1129" s="97" t="s">
        <v>1578</v>
      </c>
      <c r="T1129" s="102" t="s">
        <v>51</v>
      </c>
      <c r="U1129" s="102" t="s">
        <v>45</v>
      </c>
      <c r="V1129" s="102" t="s">
        <v>75</v>
      </c>
      <c r="W1129" s="94">
        <v>55</v>
      </c>
      <c r="X1129" s="98">
        <v>30.9</v>
      </c>
      <c r="Y1129" s="94">
        <v>6750</v>
      </c>
      <c r="Z1129" s="94">
        <f t="shared" si="129"/>
        <v>371250</v>
      </c>
      <c r="AA1129" s="89">
        <v>22</v>
      </c>
      <c r="AB1129" s="89">
        <v>93</v>
      </c>
      <c r="AC1129" s="94">
        <f t="shared" si="130"/>
        <v>25987.5</v>
      </c>
      <c r="AD1129" s="94">
        <f>IF(AND(AC1129="",M1129=""),0,IF((AC1129=""),M1129, IF( (M1129=""),AC1129,AC1129+M1129)))</f>
        <v>865537.5</v>
      </c>
      <c r="AE1129" s="94">
        <f>IF( (X1129=""),AD1129*1,( M1129+(SUM(AC1129:AC1129)) )*(X1129/100) )</f>
        <v>267451.08750000002</v>
      </c>
      <c r="AF1129" s="94">
        <v>0</v>
      </c>
      <c r="AG1129" s="94">
        <f>IF((AF1129-AE1129) &gt; 1,0,IF((AF1129-AE1129)&lt;0,AE1129-AF1129,AF1129-AE1129))</f>
        <v>267451.08750000002</v>
      </c>
      <c r="AH1129" s="94">
        <v>0.3</v>
      </c>
    </row>
    <row r="1130" spans="1:34" s="74" customFormat="1" x14ac:dyDescent="0.55000000000000004">
      <c r="A1130" s="108"/>
      <c r="B1130" s="109"/>
      <c r="C1130" s="102"/>
      <c r="D1130" s="90"/>
      <c r="E1130" s="102"/>
      <c r="F1130" s="102"/>
      <c r="G1130" s="102"/>
      <c r="H1130" s="102"/>
      <c r="I1130" s="98"/>
      <c r="J1130" s="102"/>
      <c r="K1130" s="94"/>
      <c r="L1130" s="94"/>
      <c r="M1130" s="94"/>
      <c r="N1130" s="102">
        <v>2</v>
      </c>
      <c r="O1130" s="111" t="s">
        <v>1571</v>
      </c>
      <c r="P1130" s="96">
        <v>8570885000049</v>
      </c>
      <c r="Q1130" s="111" t="s">
        <v>1572</v>
      </c>
      <c r="R1130" s="111" t="s">
        <v>1576</v>
      </c>
      <c r="S1130" s="97" t="s">
        <v>1579</v>
      </c>
      <c r="T1130" s="102" t="s">
        <v>51</v>
      </c>
      <c r="U1130" s="102" t="s">
        <v>74</v>
      </c>
      <c r="V1130" s="102" t="s">
        <v>75</v>
      </c>
      <c r="W1130" s="94">
        <v>72</v>
      </c>
      <c r="X1130" s="98">
        <v>40.450000000000003</v>
      </c>
      <c r="Y1130" s="94">
        <v>6750</v>
      </c>
      <c r="Z1130" s="94">
        <f t="shared" si="129"/>
        <v>486000</v>
      </c>
      <c r="AA1130" s="89">
        <v>22</v>
      </c>
      <c r="AB1130" s="89">
        <v>93</v>
      </c>
      <c r="AC1130" s="94">
        <f t="shared" si="130"/>
        <v>34020</v>
      </c>
      <c r="AD1130" s="94">
        <f>IF(AND(AC1130="",M1129=""),0,IF((AC1130=""),M1129, IF( (M1129=""),AC1130,AC1130+M1129)))</f>
        <v>873570</v>
      </c>
      <c r="AE1130" s="94">
        <f>IF( (X1130=""),AD1130*1,( M1129+(SUM(AC1130:AC1130)) )*(X1130/100) )</f>
        <v>353359.065</v>
      </c>
      <c r="AF1130" s="94">
        <v>0</v>
      </c>
      <c r="AG1130" s="94">
        <f t="shared" si="128"/>
        <v>353359.065</v>
      </c>
      <c r="AH1130" s="94">
        <v>0.3</v>
      </c>
    </row>
    <row r="1131" spans="1:34" s="74" customFormat="1" x14ac:dyDescent="0.55000000000000004">
      <c r="A1131" s="108"/>
      <c r="B1131" s="109"/>
      <c r="C1131" s="102"/>
      <c r="D1131" s="90"/>
      <c r="E1131" s="102"/>
      <c r="F1131" s="102"/>
      <c r="G1131" s="102"/>
      <c r="H1131" s="102"/>
      <c r="I1131" s="98"/>
      <c r="J1131" s="102"/>
      <c r="K1131" s="94"/>
      <c r="L1131" s="94"/>
      <c r="M1131" s="94"/>
      <c r="N1131" s="102">
        <v>3</v>
      </c>
      <c r="O1131" s="111" t="s">
        <v>1571</v>
      </c>
      <c r="P1131" s="96">
        <v>8570885000049</v>
      </c>
      <c r="Q1131" s="111" t="s">
        <v>1572</v>
      </c>
      <c r="R1131" s="111" t="s">
        <v>1576</v>
      </c>
      <c r="S1131" s="97" t="s">
        <v>1580</v>
      </c>
      <c r="T1131" s="102" t="s">
        <v>439</v>
      </c>
      <c r="U1131" s="102" t="s">
        <v>45</v>
      </c>
      <c r="V1131" s="102" t="s">
        <v>75</v>
      </c>
      <c r="W1131" s="94">
        <v>6</v>
      </c>
      <c r="X1131" s="98">
        <v>3.37</v>
      </c>
      <c r="Y1131" s="94">
        <v>6050</v>
      </c>
      <c r="Z1131" s="94">
        <f t="shared" si="129"/>
        <v>36300</v>
      </c>
      <c r="AA1131" s="89">
        <v>22</v>
      </c>
      <c r="AB1131" s="89">
        <v>93</v>
      </c>
      <c r="AC1131" s="94">
        <f t="shared" si="130"/>
        <v>2541</v>
      </c>
      <c r="AD1131" s="94">
        <f>IF(AND(AC1131="",M1129=""),0,IF((AC1131=""),M1129, IF( (M1129=""),AC1131,AC1131+M1129)))</f>
        <v>842091</v>
      </c>
      <c r="AE1131" s="94">
        <f>IF( (X1131=""),AD1131*1,( M1129+(SUM(AC1131:AC1131)) )*(X1131/100) )</f>
        <v>28378.466700000001</v>
      </c>
      <c r="AF1131" s="94">
        <v>0</v>
      </c>
      <c r="AG1131" s="94">
        <f>IF((AF1131-AE1131) &gt; 1,0,IF((AF1131-AE1131)&lt;0,AE1131-AF1131,AF1131-AE1131))</f>
        <v>28378.466700000001</v>
      </c>
      <c r="AH1131" s="94">
        <v>0.3</v>
      </c>
    </row>
    <row r="1132" spans="1:34" s="74" customFormat="1" x14ac:dyDescent="0.55000000000000004">
      <c r="A1132" s="108"/>
      <c r="B1132" s="109"/>
      <c r="C1132" s="102"/>
      <c r="D1132" s="90"/>
      <c r="E1132" s="102"/>
      <c r="F1132" s="102"/>
      <c r="G1132" s="102"/>
      <c r="H1132" s="102"/>
      <c r="I1132" s="98"/>
      <c r="J1132" s="102"/>
      <c r="K1132" s="94"/>
      <c r="L1132" s="94"/>
      <c r="M1132" s="94"/>
      <c r="N1132" s="102">
        <v>4</v>
      </c>
      <c r="O1132" s="111" t="s">
        <v>1571</v>
      </c>
      <c r="P1132" s="96">
        <v>8570885000049</v>
      </c>
      <c r="Q1132" s="111" t="s">
        <v>1572</v>
      </c>
      <c r="R1132" s="111" t="s">
        <v>1576</v>
      </c>
      <c r="S1132" s="97" t="s">
        <v>1581</v>
      </c>
      <c r="T1132" s="102" t="s">
        <v>51</v>
      </c>
      <c r="U1132" s="102" t="s">
        <v>74</v>
      </c>
      <c r="V1132" s="102" t="s">
        <v>75</v>
      </c>
      <c r="W1132" s="94">
        <v>45</v>
      </c>
      <c r="X1132" s="98">
        <v>25.28</v>
      </c>
      <c r="Y1132" s="94">
        <v>6750</v>
      </c>
      <c r="Z1132" s="94">
        <f t="shared" si="129"/>
        <v>303750</v>
      </c>
      <c r="AA1132" s="89">
        <v>22</v>
      </c>
      <c r="AB1132" s="89">
        <v>93</v>
      </c>
      <c r="AC1132" s="94">
        <f t="shared" si="130"/>
        <v>21262.5</v>
      </c>
      <c r="AD1132" s="94">
        <f>IF(AND(AC1132="",M1129=""),0,IF((AC1132=""),M1129, IF( (M1129=""),AC1132,AC1132+M1129)))</f>
        <v>860812.5</v>
      </c>
      <c r="AE1132" s="94">
        <f>IF( (X1132=""),AD1132*1,( M1129+(SUM(AC1132:AC1132)) )*(X1132/100) )</f>
        <v>217613.40000000002</v>
      </c>
      <c r="AF1132" s="94">
        <v>0</v>
      </c>
      <c r="AG1132" s="94">
        <f t="shared" si="128"/>
        <v>217613.40000000002</v>
      </c>
      <c r="AH1132" s="94">
        <v>0.3</v>
      </c>
    </row>
    <row r="1133" spans="1:34" s="74" customFormat="1" x14ac:dyDescent="0.55000000000000004">
      <c r="A1133" s="108"/>
      <c r="B1133" s="109"/>
      <c r="C1133" s="102"/>
      <c r="D1133" s="90"/>
      <c r="E1133" s="102"/>
      <c r="F1133" s="102"/>
      <c r="G1133" s="102"/>
      <c r="H1133" s="102"/>
      <c r="I1133" s="98"/>
      <c r="J1133" s="102"/>
      <c r="K1133" s="94"/>
      <c r="L1133" s="94" t="s">
        <v>63</v>
      </c>
      <c r="M1133" s="94">
        <f>SUM(M1125:M1132)</f>
        <v>1354725</v>
      </c>
      <c r="N1133" s="102"/>
      <c r="O1133" s="111"/>
      <c r="P1133" s="96"/>
      <c r="Q1133" s="111"/>
      <c r="R1133" s="111"/>
      <c r="S1133" s="97"/>
      <c r="T1133" s="102"/>
      <c r="U1133" s="102"/>
      <c r="V1133" s="102"/>
      <c r="W1133" s="94"/>
      <c r="X1133" s="98"/>
      <c r="Y1133" s="94"/>
      <c r="Z1133" s="94"/>
      <c r="AA1133" s="89"/>
      <c r="AB1133" s="89"/>
      <c r="AC1133" s="94"/>
      <c r="AD1133" s="94">
        <f>SUM(AD1125:AD1132)</f>
        <v>4194631.05</v>
      </c>
      <c r="AE1133" s="94">
        <f>SUM(AE1125:AE1132)</f>
        <v>1471926.1531500001</v>
      </c>
      <c r="AF1133" s="94"/>
      <c r="AG1133" s="94">
        <f>SUM(AG1125:AG1132)</f>
        <v>1381977.0192</v>
      </c>
      <c r="AH1133" s="94"/>
    </row>
    <row r="1134" spans="1:34" s="74" customFormat="1" x14ac:dyDescent="0.55000000000000004">
      <c r="A1134" s="108" t="s">
        <v>1584</v>
      </c>
      <c r="B1134" s="109">
        <v>544</v>
      </c>
      <c r="C1134" s="102">
        <v>5759</v>
      </c>
      <c r="D1134" s="90" t="s">
        <v>1585</v>
      </c>
      <c r="E1134" s="102" t="s">
        <v>34</v>
      </c>
      <c r="F1134" s="102">
        <v>18735</v>
      </c>
      <c r="G1134" s="102">
        <v>0</v>
      </c>
      <c r="H1134" s="102">
        <v>0</v>
      </c>
      <c r="I1134" s="98">
        <v>42</v>
      </c>
      <c r="J1134" s="102" t="s">
        <v>35</v>
      </c>
      <c r="K1134" s="94">
        <f>((G1134*400)+(H1134*100))+I1134</f>
        <v>42</v>
      </c>
      <c r="L1134" s="94">
        <v>2425</v>
      </c>
      <c r="M1134" s="94">
        <f>K1134*L1134</f>
        <v>101850</v>
      </c>
      <c r="N1134" s="102">
        <v>1</v>
      </c>
      <c r="O1134" s="111" t="s">
        <v>1582</v>
      </c>
      <c r="P1134" s="96"/>
      <c r="Q1134" s="111" t="s">
        <v>1583</v>
      </c>
      <c r="R1134" s="111" t="s">
        <v>1586</v>
      </c>
      <c r="S1134" s="97"/>
      <c r="T1134" s="102" t="s">
        <v>51</v>
      </c>
      <c r="U1134" s="102" t="s">
        <v>45</v>
      </c>
      <c r="V1134" s="102" t="s">
        <v>52</v>
      </c>
      <c r="W1134" s="94">
        <v>19.14</v>
      </c>
      <c r="X1134" s="98">
        <v>5.08</v>
      </c>
      <c r="Y1134" s="94">
        <v>0</v>
      </c>
      <c r="Z1134" s="94">
        <f>W1134*Y1134</f>
        <v>0</v>
      </c>
      <c r="AA1134" s="89">
        <v>6</v>
      </c>
      <c r="AB1134" s="89">
        <v>6</v>
      </c>
      <c r="AC1134" s="94">
        <f>(Z1134*(100-AB1134))/100</f>
        <v>0</v>
      </c>
      <c r="AD1134" s="94">
        <f>IF(AND(AC1134="",M1134=""),0,IF((AC1134=""),M1134, IF( (M1134=""),AC1134,AC1134+M1134)))</f>
        <v>101850</v>
      </c>
      <c r="AE1134" s="94">
        <f>IF( (X1134=""),AD1134*1,( M1134+(SUM(AC1134:AC1134)) )*(X1134/100) )</f>
        <v>5173.9799999999996</v>
      </c>
      <c r="AF1134" s="94">
        <v>50000000</v>
      </c>
      <c r="AG1134" s="94">
        <f>IF((AF1134-AE1134) &gt; 1,0,IF((AF1134-AE1134)&lt;0,AE1134-AF1134,AF1134-AE1134))</f>
        <v>0</v>
      </c>
      <c r="AH1134" s="94">
        <v>0.02</v>
      </c>
    </row>
    <row r="1135" spans="1:34" s="74" customFormat="1" x14ac:dyDescent="0.55000000000000004">
      <c r="A1135" s="108"/>
      <c r="B1135" s="109"/>
      <c r="C1135" s="102"/>
      <c r="D1135" s="90"/>
      <c r="E1135" s="102"/>
      <c r="F1135" s="102"/>
      <c r="G1135" s="102"/>
      <c r="H1135" s="102"/>
      <c r="I1135" s="98"/>
      <c r="J1135" s="102"/>
      <c r="K1135" s="94"/>
      <c r="L1135" s="94"/>
      <c r="M1135" s="94"/>
      <c r="N1135" s="102">
        <v>2</v>
      </c>
      <c r="O1135" s="111" t="s">
        <v>1582</v>
      </c>
      <c r="P1135" s="96"/>
      <c r="Q1135" s="111" t="s">
        <v>1583</v>
      </c>
      <c r="R1135" s="111" t="s">
        <v>1586</v>
      </c>
      <c r="S1135" s="97" t="s">
        <v>1587</v>
      </c>
      <c r="T1135" s="102" t="s">
        <v>51</v>
      </c>
      <c r="U1135" s="102" t="s">
        <v>45</v>
      </c>
      <c r="V1135" s="102" t="s">
        <v>52</v>
      </c>
      <c r="W1135" s="94">
        <v>357.57</v>
      </c>
      <c r="X1135" s="98">
        <v>94.92</v>
      </c>
      <c r="Y1135" s="94">
        <v>6750</v>
      </c>
      <c r="Z1135" s="94">
        <f>W1135*Y1135</f>
        <v>2413597.5</v>
      </c>
      <c r="AA1135" s="89">
        <v>6</v>
      </c>
      <c r="AB1135" s="89">
        <v>6</v>
      </c>
      <c r="AC1135" s="94">
        <f>(Z1135*(100-AB1135))/100</f>
        <v>2268781.65</v>
      </c>
      <c r="AD1135" s="94">
        <f>IF(AND(AC1135="",M1134=""),0,IF((AC1135=""),M1134, IF( (M1134=""),AC1135,AC1135+M1134)))</f>
        <v>2370631.65</v>
      </c>
      <c r="AE1135" s="94">
        <f>IF( (X1135=""),AD1135*1,( M1134+(SUM(AC1135:AC1135)) )*(X1135/100) )</f>
        <v>2250203.5621799999</v>
      </c>
      <c r="AF1135" s="94">
        <v>50000000</v>
      </c>
      <c r="AG1135" s="94">
        <f>IF((AF1135-AE1135) &gt; 1,0,IF((AF1135-AE1135)&lt;0,AE1135-AF1135,AF1135-AE1135))</f>
        <v>0</v>
      </c>
      <c r="AH1135" s="94">
        <v>0.02</v>
      </c>
    </row>
    <row r="1136" spans="1:34" s="74" customFormat="1" x14ac:dyDescent="0.55000000000000004">
      <c r="A1136" s="108"/>
      <c r="B1136" s="109">
        <v>545</v>
      </c>
      <c r="C1136" s="102">
        <v>5835</v>
      </c>
      <c r="D1136" s="90" t="s">
        <v>1588</v>
      </c>
      <c r="E1136" s="102" t="s">
        <v>34</v>
      </c>
      <c r="F1136" s="102">
        <v>21626</v>
      </c>
      <c r="G1136" s="102">
        <v>0</v>
      </c>
      <c r="H1136" s="102">
        <v>2</v>
      </c>
      <c r="I1136" s="98">
        <v>0</v>
      </c>
      <c r="J1136" s="102" t="s">
        <v>38</v>
      </c>
      <c r="K1136" s="94">
        <f>((G1136*400)+(H1136*100))+I1136</f>
        <v>200</v>
      </c>
      <c r="L1136" s="94">
        <v>450</v>
      </c>
      <c r="M1136" s="94">
        <f>K1136*L1136</f>
        <v>90000</v>
      </c>
      <c r="N1136" s="102"/>
      <c r="O1136" s="111" t="s">
        <v>1589</v>
      </c>
      <c r="P1136" s="96">
        <v>8570773025767</v>
      </c>
      <c r="Q1136" s="111" t="s">
        <v>1590</v>
      </c>
      <c r="R1136" s="111" t="s">
        <v>1591</v>
      </c>
      <c r="S1136" s="97" t="s">
        <v>1588</v>
      </c>
      <c r="T1136" s="102"/>
      <c r="U1136" s="102"/>
      <c r="V1136" s="102"/>
      <c r="W1136" s="94"/>
      <c r="X1136" s="98"/>
      <c r="Y1136" s="94"/>
      <c r="Z1136" s="94"/>
      <c r="AA1136" s="89"/>
      <c r="AB1136" s="89"/>
      <c r="AC1136" s="94"/>
      <c r="AD1136" s="94">
        <f>IF(AND(AC1136="",M1136=""),0,IF((AC1136=""),M1136,IF((M1136=""),AC1136,AC1136+M1136)))</f>
        <v>90000</v>
      </c>
      <c r="AE1136" s="94">
        <f>IF( (X1136=""),AD1136*1,AD1136*(X1136/100) )</f>
        <v>90000</v>
      </c>
      <c r="AF1136" s="94">
        <v>50000000</v>
      </c>
      <c r="AG1136" s="94">
        <f>IF((AF1136-AE1136) &gt; 1,0,IF((AF1136-AE1136)&lt;0,AE1136-AF1136,AF1136-AE1136))</f>
        <v>0</v>
      </c>
      <c r="AH1136" s="94">
        <v>0.01</v>
      </c>
    </row>
    <row r="1137" spans="1:34" s="74" customFormat="1" x14ac:dyDescent="0.55000000000000004">
      <c r="A1137" s="108"/>
      <c r="B1137" s="109"/>
      <c r="C1137" s="102"/>
      <c r="D1137" s="90"/>
      <c r="E1137" s="102"/>
      <c r="F1137" s="102"/>
      <c r="G1137" s="102"/>
      <c r="H1137" s="102"/>
      <c r="I1137" s="98"/>
      <c r="J1137" s="102"/>
      <c r="K1137" s="94"/>
      <c r="L1137" s="94" t="s">
        <v>63</v>
      </c>
      <c r="M1137" s="94">
        <f>SUM(M1134:M1136)</f>
        <v>191850</v>
      </c>
      <c r="N1137" s="102"/>
      <c r="O1137" s="111"/>
      <c r="P1137" s="96"/>
      <c r="Q1137" s="111"/>
      <c r="R1137" s="111"/>
      <c r="S1137" s="97"/>
      <c r="T1137" s="102"/>
      <c r="U1137" s="102"/>
      <c r="V1137" s="102"/>
      <c r="W1137" s="94"/>
      <c r="X1137" s="98"/>
      <c r="Y1137" s="94"/>
      <c r="Z1137" s="94"/>
      <c r="AA1137" s="89"/>
      <c r="AB1137" s="89"/>
      <c r="AC1137" s="94"/>
      <c r="AD1137" s="94">
        <f>SUM(AD1134:AD1136)</f>
        <v>2562481.65</v>
      </c>
      <c r="AE1137" s="94">
        <f>SUM(AE1134:AE1136)</f>
        <v>2345377.5421799999</v>
      </c>
      <c r="AF1137" s="94"/>
      <c r="AG1137" s="94">
        <f>SUM(AG1134:AG1136)</f>
        <v>0</v>
      </c>
      <c r="AH1137" s="94"/>
    </row>
    <row r="1138" spans="1:34" s="99" customFormat="1" x14ac:dyDescent="0.55000000000000004">
      <c r="A1138" s="107" t="s">
        <v>1594</v>
      </c>
      <c r="B1138" s="161">
        <v>586</v>
      </c>
      <c r="C1138" s="161">
        <v>6756</v>
      </c>
      <c r="D1138" s="162" t="s">
        <v>1595</v>
      </c>
      <c r="E1138" s="161" t="s">
        <v>34</v>
      </c>
      <c r="F1138" s="161">
        <v>18329</v>
      </c>
      <c r="G1138" s="161">
        <v>0</v>
      </c>
      <c r="H1138" s="161">
        <v>1</v>
      </c>
      <c r="I1138" s="163">
        <v>61</v>
      </c>
      <c r="J1138" s="161" t="s">
        <v>62</v>
      </c>
      <c r="K1138" s="121">
        <f>((G1138*400)+(H1138*100))+I1138</f>
        <v>161</v>
      </c>
      <c r="L1138" s="121">
        <v>1250</v>
      </c>
      <c r="M1138" s="121">
        <f>K1138*L1138</f>
        <v>201250</v>
      </c>
      <c r="N1138" s="161">
        <v>1</v>
      </c>
      <c r="O1138" s="164" t="s">
        <v>1592</v>
      </c>
      <c r="P1138" s="165"/>
      <c r="Q1138" s="164" t="s">
        <v>1593</v>
      </c>
      <c r="R1138" s="164" t="s">
        <v>1596</v>
      </c>
      <c r="S1138" s="166" t="s">
        <v>1597</v>
      </c>
      <c r="T1138" s="102" t="s">
        <v>73</v>
      </c>
      <c r="U1138" s="161" t="s">
        <v>45</v>
      </c>
      <c r="V1138" s="161" t="s">
        <v>62</v>
      </c>
      <c r="W1138" s="121">
        <v>90</v>
      </c>
      <c r="X1138" s="163">
        <v>100</v>
      </c>
      <c r="Y1138" s="121">
        <v>6600</v>
      </c>
      <c r="Z1138" s="121">
        <f t="shared" ref="Z1138:Z1198" si="131">W1138*Y1138</f>
        <v>594000</v>
      </c>
      <c r="AA1138" s="167">
        <v>9</v>
      </c>
      <c r="AB1138" s="167">
        <v>9</v>
      </c>
      <c r="AC1138" s="121">
        <f t="shared" ref="AC1138:AC1198" si="132">(Z1138*(100-AB1138))/100</f>
        <v>540540</v>
      </c>
      <c r="AD1138" s="121">
        <f>IF(AND(AC1138="",M1138=""),0,IF((AC1138=""),M1138, IF( (M1138=""),AC1138,SUM(AC1138:AC1139)+M1138)))</f>
        <v>840889</v>
      </c>
      <c r="AE1138" s="121">
        <f t="shared" ref="AE1138:AE1202" si="133">IF( (X1138=""),AD1138*1,AD1138*(X1138/100) )</f>
        <v>840889</v>
      </c>
      <c r="AF1138" s="121">
        <v>0</v>
      </c>
      <c r="AG1138" s="121">
        <f t="shared" ref="AG1138:AG1202" si="134">IF((AF1138-AE1138) &gt; 1,0,IF((AF1138-AE1138)&lt;0,AE1138-AF1138,AF1138-AE1138))</f>
        <v>840889</v>
      </c>
      <c r="AH1138" s="121">
        <v>0.3</v>
      </c>
    </row>
    <row r="1139" spans="1:34" s="99" customFormat="1" x14ac:dyDescent="0.55000000000000004">
      <c r="A1139" s="107"/>
      <c r="B1139" s="161">
        <v>587</v>
      </c>
      <c r="C1139" s="161">
        <v>6745</v>
      </c>
      <c r="D1139" s="162" t="s">
        <v>1598</v>
      </c>
      <c r="E1139" s="161" t="s">
        <v>34</v>
      </c>
      <c r="F1139" s="161">
        <v>24308</v>
      </c>
      <c r="G1139" s="161">
        <v>2</v>
      </c>
      <c r="H1139" s="161">
        <v>1</v>
      </c>
      <c r="I1139" s="163">
        <v>22</v>
      </c>
      <c r="J1139" s="161" t="s">
        <v>62</v>
      </c>
      <c r="K1139" s="121">
        <f>((G1139*400)+(H1139*100))+I1139</f>
        <v>922</v>
      </c>
      <c r="L1139" s="121">
        <v>8000</v>
      </c>
      <c r="M1139" s="121">
        <f>K1139*L1139</f>
        <v>7376000</v>
      </c>
      <c r="N1139" s="161">
        <v>1</v>
      </c>
      <c r="O1139" s="164" t="s">
        <v>1592</v>
      </c>
      <c r="P1139" s="165"/>
      <c r="Q1139" s="164" t="s">
        <v>1593</v>
      </c>
      <c r="R1139" s="164" t="s">
        <v>1596</v>
      </c>
      <c r="S1139" s="166" t="s">
        <v>1599</v>
      </c>
      <c r="T1139" s="161" t="s">
        <v>439</v>
      </c>
      <c r="U1139" s="161" t="s">
        <v>45</v>
      </c>
      <c r="V1139" s="161" t="s">
        <v>62</v>
      </c>
      <c r="W1139" s="121">
        <v>18</v>
      </c>
      <c r="X1139" s="163">
        <v>1.67</v>
      </c>
      <c r="Y1139" s="121">
        <v>6050</v>
      </c>
      <c r="Z1139" s="121">
        <f t="shared" si="131"/>
        <v>108900</v>
      </c>
      <c r="AA1139" s="167">
        <v>9</v>
      </c>
      <c r="AB1139" s="167">
        <v>9</v>
      </c>
      <c r="AC1139" s="121">
        <f t="shared" si="132"/>
        <v>99099</v>
      </c>
      <c r="AD1139" s="121">
        <f>IF(AND(AC1139="",M1139=""),0,IF((AC1139=""),M1139, IF( (M1139=""),AC1139,SUM(AC1139:AC1244)+M1139)))</f>
        <v>34278380.359999999</v>
      </c>
      <c r="AE1139" s="121">
        <f t="shared" si="133"/>
        <v>572448.95201200002</v>
      </c>
      <c r="AF1139" s="121">
        <v>0</v>
      </c>
      <c r="AG1139" s="121">
        <f t="shared" si="134"/>
        <v>572448.95201200002</v>
      </c>
      <c r="AH1139" s="121">
        <v>0.3</v>
      </c>
    </row>
    <row r="1140" spans="1:34" s="99" customFormat="1" x14ac:dyDescent="0.55000000000000004">
      <c r="A1140" s="107"/>
      <c r="B1140" s="161"/>
      <c r="C1140" s="161"/>
      <c r="D1140" s="162"/>
      <c r="E1140" s="161"/>
      <c r="F1140" s="161"/>
      <c r="G1140" s="161"/>
      <c r="H1140" s="161"/>
      <c r="I1140" s="163"/>
      <c r="J1140" s="161"/>
      <c r="K1140" s="121"/>
      <c r="L1140" s="121"/>
      <c r="M1140" s="121"/>
      <c r="N1140" s="161">
        <v>2</v>
      </c>
      <c r="O1140" s="164" t="s">
        <v>1592</v>
      </c>
      <c r="P1140" s="165"/>
      <c r="Q1140" s="164" t="s">
        <v>1593</v>
      </c>
      <c r="R1140" s="164" t="s">
        <v>1596</v>
      </c>
      <c r="S1140" s="166" t="s">
        <v>1600</v>
      </c>
      <c r="T1140" s="161" t="s">
        <v>73</v>
      </c>
      <c r="U1140" s="161" t="s">
        <v>45</v>
      </c>
      <c r="V1140" s="161" t="s">
        <v>62</v>
      </c>
      <c r="W1140" s="121">
        <v>18</v>
      </c>
      <c r="X1140" s="163">
        <v>1.67</v>
      </c>
      <c r="Y1140" s="121">
        <v>6600</v>
      </c>
      <c r="Z1140" s="121">
        <f t="shared" si="131"/>
        <v>118800</v>
      </c>
      <c r="AA1140" s="167">
        <v>9</v>
      </c>
      <c r="AB1140" s="167">
        <v>9</v>
      </c>
      <c r="AC1140" s="121">
        <f t="shared" si="132"/>
        <v>108108</v>
      </c>
      <c r="AD1140" s="121">
        <f>IF(AND(AC1140="",M1139=""),0,IF((AC1140=""),M1139, IF( (M1139=""),AC1140,SUM(AC1139:AC1244)+M1139)))</f>
        <v>34278380.359999999</v>
      </c>
      <c r="AE1140" s="121">
        <f t="shared" si="133"/>
        <v>572448.95201200002</v>
      </c>
      <c r="AF1140" s="121">
        <v>0</v>
      </c>
      <c r="AG1140" s="121">
        <f t="shared" si="134"/>
        <v>572448.95201200002</v>
      </c>
      <c r="AH1140" s="121">
        <v>0.3</v>
      </c>
    </row>
    <row r="1141" spans="1:34" s="99" customFormat="1" x14ac:dyDescent="0.55000000000000004">
      <c r="A1141" s="107"/>
      <c r="B1141" s="161"/>
      <c r="C1141" s="161"/>
      <c r="D1141" s="162"/>
      <c r="E1141" s="161"/>
      <c r="F1141" s="161"/>
      <c r="G1141" s="161"/>
      <c r="H1141" s="161"/>
      <c r="I1141" s="163"/>
      <c r="J1141" s="161"/>
      <c r="K1141" s="121"/>
      <c r="L1141" s="121"/>
      <c r="M1141" s="121"/>
      <c r="N1141" s="161">
        <v>3</v>
      </c>
      <c r="O1141" s="164" t="s">
        <v>1592</v>
      </c>
      <c r="P1141" s="165"/>
      <c r="Q1141" s="164" t="s">
        <v>1593</v>
      </c>
      <c r="R1141" s="164" t="s">
        <v>1596</v>
      </c>
      <c r="S1141" s="166" t="s">
        <v>1601</v>
      </c>
      <c r="T1141" s="161" t="s">
        <v>73</v>
      </c>
      <c r="U1141" s="161" t="s">
        <v>45</v>
      </c>
      <c r="V1141" s="161" t="s">
        <v>62</v>
      </c>
      <c r="W1141" s="121">
        <v>18</v>
      </c>
      <c r="X1141" s="163">
        <v>1.67</v>
      </c>
      <c r="Y1141" s="121">
        <v>6600</v>
      </c>
      <c r="Z1141" s="121">
        <f t="shared" si="131"/>
        <v>118800</v>
      </c>
      <c r="AA1141" s="167">
        <v>9</v>
      </c>
      <c r="AB1141" s="167">
        <v>9</v>
      </c>
      <c r="AC1141" s="121">
        <f t="shared" si="132"/>
        <v>108108</v>
      </c>
      <c r="AD1141" s="121">
        <f>IF(AND(AC1141="",M1139=""),0,IF((AC1141=""),M1139, IF( (M1139=""),AC1141,SUM(AC1139:AC1244)+M1139)))</f>
        <v>34278380.359999999</v>
      </c>
      <c r="AE1141" s="121">
        <f t="shared" si="133"/>
        <v>572448.95201200002</v>
      </c>
      <c r="AF1141" s="121">
        <v>0</v>
      </c>
      <c r="AG1141" s="121">
        <f t="shared" si="134"/>
        <v>572448.95201200002</v>
      </c>
      <c r="AH1141" s="121">
        <v>0.3</v>
      </c>
    </row>
    <row r="1142" spans="1:34" s="99" customFormat="1" x14ac:dyDescent="0.55000000000000004">
      <c r="A1142" s="107"/>
      <c r="B1142" s="161"/>
      <c r="C1142" s="161"/>
      <c r="D1142" s="162"/>
      <c r="E1142" s="161"/>
      <c r="F1142" s="161"/>
      <c r="G1142" s="161"/>
      <c r="H1142" s="161"/>
      <c r="I1142" s="163"/>
      <c r="J1142" s="161"/>
      <c r="K1142" s="121"/>
      <c r="L1142" s="121"/>
      <c r="M1142" s="121"/>
      <c r="N1142" s="161">
        <v>4</v>
      </c>
      <c r="O1142" s="164" t="s">
        <v>1592</v>
      </c>
      <c r="P1142" s="165"/>
      <c r="Q1142" s="164" t="s">
        <v>1593</v>
      </c>
      <c r="R1142" s="164" t="s">
        <v>1596</v>
      </c>
      <c r="S1142" s="166" t="s">
        <v>1602</v>
      </c>
      <c r="T1142" s="161" t="s">
        <v>73</v>
      </c>
      <c r="U1142" s="161" t="s">
        <v>45</v>
      </c>
      <c r="V1142" s="161" t="s">
        <v>62</v>
      </c>
      <c r="W1142" s="121">
        <v>18</v>
      </c>
      <c r="X1142" s="163">
        <v>1.67</v>
      </c>
      <c r="Y1142" s="121">
        <v>6600</v>
      </c>
      <c r="Z1142" s="121">
        <f t="shared" si="131"/>
        <v>118800</v>
      </c>
      <c r="AA1142" s="167">
        <v>9</v>
      </c>
      <c r="AB1142" s="167">
        <v>9</v>
      </c>
      <c r="AC1142" s="121">
        <f t="shared" si="132"/>
        <v>108108</v>
      </c>
      <c r="AD1142" s="121">
        <f>IF(AND(AC1142="",M1139=""),0,IF((AC1142=""),M1139, IF( (M1139=""),AC1142,SUM(AC1139:AC1244)+M1139)))</f>
        <v>34278380.359999999</v>
      </c>
      <c r="AE1142" s="121">
        <f t="shared" si="133"/>
        <v>572448.95201200002</v>
      </c>
      <c r="AF1142" s="121">
        <v>0</v>
      </c>
      <c r="AG1142" s="121">
        <f t="shared" si="134"/>
        <v>572448.95201200002</v>
      </c>
      <c r="AH1142" s="121">
        <v>0.3</v>
      </c>
    </row>
    <row r="1143" spans="1:34" s="99" customFormat="1" x14ac:dyDescent="0.55000000000000004">
      <c r="A1143" s="107"/>
      <c r="B1143" s="161"/>
      <c r="C1143" s="161"/>
      <c r="D1143" s="162"/>
      <c r="E1143" s="161"/>
      <c r="F1143" s="161"/>
      <c r="G1143" s="161"/>
      <c r="H1143" s="161"/>
      <c r="I1143" s="163"/>
      <c r="J1143" s="161"/>
      <c r="K1143" s="121"/>
      <c r="L1143" s="121"/>
      <c r="M1143" s="121"/>
      <c r="N1143" s="161">
        <v>5</v>
      </c>
      <c r="O1143" s="164" t="s">
        <v>1592</v>
      </c>
      <c r="P1143" s="165"/>
      <c r="Q1143" s="164" t="s">
        <v>1593</v>
      </c>
      <c r="R1143" s="164" t="s">
        <v>1596</v>
      </c>
      <c r="S1143" s="166" t="s">
        <v>1603</v>
      </c>
      <c r="T1143" s="161" t="s">
        <v>73</v>
      </c>
      <c r="U1143" s="161" t="s">
        <v>45</v>
      </c>
      <c r="V1143" s="161" t="s">
        <v>62</v>
      </c>
      <c r="W1143" s="121">
        <v>18</v>
      </c>
      <c r="X1143" s="163">
        <v>1.67</v>
      </c>
      <c r="Y1143" s="121">
        <v>6600</v>
      </c>
      <c r="Z1143" s="121">
        <f t="shared" si="131"/>
        <v>118800</v>
      </c>
      <c r="AA1143" s="167">
        <v>9</v>
      </c>
      <c r="AB1143" s="167">
        <v>9</v>
      </c>
      <c r="AC1143" s="121">
        <f t="shared" si="132"/>
        <v>108108</v>
      </c>
      <c r="AD1143" s="121">
        <f>IF(AND(AC1143="",M1139=""),0,IF((AC1143=""),M1139, IF( (M1139=""),AC1143,SUM(AC1139:AC1244)+M1139)))</f>
        <v>34278380.359999999</v>
      </c>
      <c r="AE1143" s="121">
        <f t="shared" si="133"/>
        <v>572448.95201200002</v>
      </c>
      <c r="AF1143" s="121">
        <v>0</v>
      </c>
      <c r="AG1143" s="121">
        <f t="shared" si="134"/>
        <v>572448.95201200002</v>
      </c>
      <c r="AH1143" s="121">
        <v>0.3</v>
      </c>
    </row>
    <row r="1144" spans="1:34" s="99" customFormat="1" x14ac:dyDescent="0.55000000000000004">
      <c r="A1144" s="107"/>
      <c r="B1144" s="161"/>
      <c r="C1144" s="161"/>
      <c r="D1144" s="162"/>
      <c r="E1144" s="161"/>
      <c r="F1144" s="161"/>
      <c r="G1144" s="161"/>
      <c r="H1144" s="161"/>
      <c r="I1144" s="163"/>
      <c r="J1144" s="161"/>
      <c r="K1144" s="121"/>
      <c r="L1144" s="121"/>
      <c r="M1144" s="121"/>
      <c r="N1144" s="161">
        <v>6</v>
      </c>
      <c r="O1144" s="164" t="s">
        <v>1592</v>
      </c>
      <c r="P1144" s="165"/>
      <c r="Q1144" s="164" t="s">
        <v>1593</v>
      </c>
      <c r="R1144" s="164" t="s">
        <v>1596</v>
      </c>
      <c r="S1144" s="166" t="s">
        <v>1604</v>
      </c>
      <c r="T1144" s="161" t="s">
        <v>73</v>
      </c>
      <c r="U1144" s="161" t="s">
        <v>45</v>
      </c>
      <c r="V1144" s="161" t="s">
        <v>62</v>
      </c>
      <c r="W1144" s="121">
        <v>18</v>
      </c>
      <c r="X1144" s="163">
        <v>1.67</v>
      </c>
      <c r="Y1144" s="121">
        <v>6600</v>
      </c>
      <c r="Z1144" s="121">
        <f t="shared" si="131"/>
        <v>118800</v>
      </c>
      <c r="AA1144" s="167">
        <v>9</v>
      </c>
      <c r="AB1144" s="167">
        <v>9</v>
      </c>
      <c r="AC1144" s="121">
        <f t="shared" si="132"/>
        <v>108108</v>
      </c>
      <c r="AD1144" s="121">
        <f>IF(AND(AC1144="",M1139=""),0,IF((AC1144=""),M1139, IF( (M1139=""),AC1144,SUM(AC1139:AC1244)+M1139)))</f>
        <v>34278380.359999999</v>
      </c>
      <c r="AE1144" s="121">
        <f t="shared" si="133"/>
        <v>572448.95201200002</v>
      </c>
      <c r="AF1144" s="121">
        <v>0</v>
      </c>
      <c r="AG1144" s="121">
        <f t="shared" si="134"/>
        <v>572448.95201200002</v>
      </c>
      <c r="AH1144" s="121">
        <v>0.3</v>
      </c>
    </row>
    <row r="1145" spans="1:34" s="99" customFormat="1" x14ac:dyDescent="0.55000000000000004">
      <c r="A1145" s="107"/>
      <c r="B1145" s="161"/>
      <c r="C1145" s="161"/>
      <c r="D1145" s="162"/>
      <c r="E1145" s="161"/>
      <c r="F1145" s="161"/>
      <c r="G1145" s="161"/>
      <c r="H1145" s="161"/>
      <c r="I1145" s="163"/>
      <c r="J1145" s="161"/>
      <c r="K1145" s="121"/>
      <c r="L1145" s="121"/>
      <c r="M1145" s="121"/>
      <c r="N1145" s="161">
        <v>7</v>
      </c>
      <c r="O1145" s="164" t="s">
        <v>1592</v>
      </c>
      <c r="P1145" s="165"/>
      <c r="Q1145" s="164" t="s">
        <v>1593</v>
      </c>
      <c r="R1145" s="164" t="s">
        <v>1596</v>
      </c>
      <c r="S1145" s="166" t="s">
        <v>1605</v>
      </c>
      <c r="T1145" s="161" t="s">
        <v>73</v>
      </c>
      <c r="U1145" s="161" t="s">
        <v>45</v>
      </c>
      <c r="V1145" s="161" t="s">
        <v>62</v>
      </c>
      <c r="W1145" s="121">
        <v>18</v>
      </c>
      <c r="X1145" s="163">
        <v>1.67</v>
      </c>
      <c r="Y1145" s="121">
        <v>6600</v>
      </c>
      <c r="Z1145" s="121">
        <f t="shared" si="131"/>
        <v>118800</v>
      </c>
      <c r="AA1145" s="167">
        <v>9</v>
      </c>
      <c r="AB1145" s="167">
        <v>9</v>
      </c>
      <c r="AC1145" s="121">
        <f t="shared" si="132"/>
        <v>108108</v>
      </c>
      <c r="AD1145" s="121">
        <f>IF(AND(AC1145="",M1139=""),0,IF((AC1145=""),M1139, IF( (M1139=""),AC1145,SUM(AC1139:AC1244)+M1139)))</f>
        <v>34278380.359999999</v>
      </c>
      <c r="AE1145" s="121">
        <f t="shared" si="133"/>
        <v>572448.95201200002</v>
      </c>
      <c r="AF1145" s="121">
        <v>0</v>
      </c>
      <c r="AG1145" s="121">
        <f t="shared" si="134"/>
        <v>572448.95201200002</v>
      </c>
      <c r="AH1145" s="121">
        <v>0.3</v>
      </c>
    </row>
    <row r="1146" spans="1:34" s="99" customFormat="1" x14ac:dyDescent="0.55000000000000004">
      <c r="A1146" s="107"/>
      <c r="B1146" s="161"/>
      <c r="C1146" s="161"/>
      <c r="D1146" s="162"/>
      <c r="E1146" s="161"/>
      <c r="F1146" s="161"/>
      <c r="G1146" s="161"/>
      <c r="H1146" s="161"/>
      <c r="I1146" s="163"/>
      <c r="J1146" s="161"/>
      <c r="K1146" s="121"/>
      <c r="L1146" s="121"/>
      <c r="M1146" s="121"/>
      <c r="N1146" s="161">
        <v>8</v>
      </c>
      <c r="O1146" s="164" t="s">
        <v>1592</v>
      </c>
      <c r="P1146" s="165"/>
      <c r="Q1146" s="164" t="s">
        <v>1593</v>
      </c>
      <c r="R1146" s="164" t="s">
        <v>1596</v>
      </c>
      <c r="S1146" s="166" t="s">
        <v>1606</v>
      </c>
      <c r="T1146" s="161" t="s">
        <v>73</v>
      </c>
      <c r="U1146" s="161" t="s">
        <v>45</v>
      </c>
      <c r="V1146" s="161" t="s">
        <v>62</v>
      </c>
      <c r="W1146" s="121">
        <v>18</v>
      </c>
      <c r="X1146" s="163">
        <v>1.67</v>
      </c>
      <c r="Y1146" s="121">
        <v>6600</v>
      </c>
      <c r="Z1146" s="121">
        <f t="shared" si="131"/>
        <v>118800</v>
      </c>
      <c r="AA1146" s="167">
        <v>9</v>
      </c>
      <c r="AB1146" s="167">
        <v>9</v>
      </c>
      <c r="AC1146" s="121">
        <f t="shared" si="132"/>
        <v>108108</v>
      </c>
      <c r="AD1146" s="121">
        <f>IF(AND(AC1146="",M1139=""),0,IF((AC1146=""),M1139, IF( (M1139=""),AC1146,SUM(AC1139:AC1244)+M1139)))</f>
        <v>34278380.359999999</v>
      </c>
      <c r="AE1146" s="121">
        <f t="shared" si="133"/>
        <v>572448.95201200002</v>
      </c>
      <c r="AF1146" s="121">
        <v>0</v>
      </c>
      <c r="AG1146" s="121">
        <f t="shared" si="134"/>
        <v>572448.95201200002</v>
      </c>
      <c r="AH1146" s="121">
        <v>0.3</v>
      </c>
    </row>
    <row r="1147" spans="1:34" s="99" customFormat="1" x14ac:dyDescent="0.55000000000000004">
      <c r="A1147" s="107"/>
      <c r="B1147" s="161"/>
      <c r="C1147" s="161"/>
      <c r="D1147" s="162"/>
      <c r="E1147" s="161"/>
      <c r="F1147" s="161"/>
      <c r="G1147" s="161"/>
      <c r="H1147" s="161"/>
      <c r="I1147" s="163"/>
      <c r="J1147" s="161"/>
      <c r="K1147" s="121"/>
      <c r="L1147" s="121"/>
      <c r="M1147" s="121"/>
      <c r="N1147" s="161">
        <v>9</v>
      </c>
      <c r="O1147" s="164" t="s">
        <v>1592</v>
      </c>
      <c r="P1147" s="165"/>
      <c r="Q1147" s="164" t="s">
        <v>1593</v>
      </c>
      <c r="R1147" s="164" t="s">
        <v>1596</v>
      </c>
      <c r="S1147" s="166" t="s">
        <v>1607</v>
      </c>
      <c r="T1147" s="161" t="s">
        <v>73</v>
      </c>
      <c r="U1147" s="161" t="s">
        <v>45</v>
      </c>
      <c r="V1147" s="161" t="s">
        <v>62</v>
      </c>
      <c r="W1147" s="121">
        <v>18</v>
      </c>
      <c r="X1147" s="163">
        <v>1.67</v>
      </c>
      <c r="Y1147" s="121">
        <v>6600</v>
      </c>
      <c r="Z1147" s="121">
        <f t="shared" si="131"/>
        <v>118800</v>
      </c>
      <c r="AA1147" s="167">
        <v>9</v>
      </c>
      <c r="AB1147" s="167">
        <v>9</v>
      </c>
      <c r="AC1147" s="121">
        <f t="shared" si="132"/>
        <v>108108</v>
      </c>
      <c r="AD1147" s="121">
        <f>IF(AND(AC1147="",M1139=""),0,IF((AC1147=""),M1139, IF( (M1139=""),AC1147,SUM(AC1139:AC1244)+M1139)))</f>
        <v>34278380.359999999</v>
      </c>
      <c r="AE1147" s="121">
        <f t="shared" si="133"/>
        <v>572448.95201200002</v>
      </c>
      <c r="AF1147" s="121">
        <v>0</v>
      </c>
      <c r="AG1147" s="121">
        <f t="shared" si="134"/>
        <v>572448.95201200002</v>
      </c>
      <c r="AH1147" s="121">
        <v>0.3</v>
      </c>
    </row>
    <row r="1148" spans="1:34" s="99" customFormat="1" x14ac:dyDescent="0.55000000000000004">
      <c r="A1148" s="107"/>
      <c r="B1148" s="161"/>
      <c r="C1148" s="161"/>
      <c r="D1148" s="162"/>
      <c r="E1148" s="161"/>
      <c r="F1148" s="161"/>
      <c r="G1148" s="161"/>
      <c r="H1148" s="161"/>
      <c r="I1148" s="163"/>
      <c r="J1148" s="161"/>
      <c r="K1148" s="121"/>
      <c r="L1148" s="121"/>
      <c r="M1148" s="121"/>
      <c r="N1148" s="161">
        <v>10</v>
      </c>
      <c r="O1148" s="164" t="s">
        <v>1592</v>
      </c>
      <c r="P1148" s="165"/>
      <c r="Q1148" s="164" t="s">
        <v>1593</v>
      </c>
      <c r="R1148" s="164" t="s">
        <v>1596</v>
      </c>
      <c r="S1148" s="166" t="s">
        <v>1608</v>
      </c>
      <c r="T1148" s="161" t="s">
        <v>73</v>
      </c>
      <c r="U1148" s="161" t="s">
        <v>45</v>
      </c>
      <c r="V1148" s="161" t="s">
        <v>62</v>
      </c>
      <c r="W1148" s="121">
        <v>18</v>
      </c>
      <c r="X1148" s="163">
        <v>1.67</v>
      </c>
      <c r="Y1148" s="121">
        <v>6600</v>
      </c>
      <c r="Z1148" s="121">
        <f t="shared" si="131"/>
        <v>118800</v>
      </c>
      <c r="AA1148" s="167">
        <v>9</v>
      </c>
      <c r="AB1148" s="167">
        <v>9</v>
      </c>
      <c r="AC1148" s="121">
        <f t="shared" si="132"/>
        <v>108108</v>
      </c>
      <c r="AD1148" s="121">
        <f>IF(AND(AC1148="",M1139=""),0,IF((AC1148=""),M1139, IF( (M1139=""),AC1148,SUM(AC1139:AC1244)+M1139)))</f>
        <v>34278380.359999999</v>
      </c>
      <c r="AE1148" s="121">
        <f t="shared" si="133"/>
        <v>572448.95201200002</v>
      </c>
      <c r="AF1148" s="121">
        <v>0</v>
      </c>
      <c r="AG1148" s="121">
        <f t="shared" si="134"/>
        <v>572448.95201200002</v>
      </c>
      <c r="AH1148" s="121">
        <v>0.3</v>
      </c>
    </row>
    <row r="1149" spans="1:34" s="99" customFormat="1" x14ac:dyDescent="0.55000000000000004">
      <c r="A1149" s="107"/>
      <c r="B1149" s="161"/>
      <c r="C1149" s="161"/>
      <c r="D1149" s="162"/>
      <c r="E1149" s="161"/>
      <c r="F1149" s="161"/>
      <c r="G1149" s="161"/>
      <c r="H1149" s="161"/>
      <c r="I1149" s="163"/>
      <c r="J1149" s="161"/>
      <c r="K1149" s="121"/>
      <c r="L1149" s="121"/>
      <c r="M1149" s="121"/>
      <c r="N1149" s="161">
        <v>11</v>
      </c>
      <c r="O1149" s="164" t="s">
        <v>1592</v>
      </c>
      <c r="P1149" s="165"/>
      <c r="Q1149" s="164" t="s">
        <v>1593</v>
      </c>
      <c r="R1149" s="164" t="s">
        <v>1596</v>
      </c>
      <c r="S1149" s="166" t="s">
        <v>1609</v>
      </c>
      <c r="T1149" s="161" t="s">
        <v>73</v>
      </c>
      <c r="U1149" s="161" t="s">
        <v>45</v>
      </c>
      <c r="V1149" s="161" t="s">
        <v>62</v>
      </c>
      <c r="W1149" s="121">
        <v>18</v>
      </c>
      <c r="X1149" s="163">
        <v>1.67</v>
      </c>
      <c r="Y1149" s="121">
        <v>6600</v>
      </c>
      <c r="Z1149" s="121">
        <f t="shared" si="131"/>
        <v>118800</v>
      </c>
      <c r="AA1149" s="167">
        <v>9</v>
      </c>
      <c r="AB1149" s="167">
        <v>9</v>
      </c>
      <c r="AC1149" s="121">
        <f t="shared" si="132"/>
        <v>108108</v>
      </c>
      <c r="AD1149" s="121">
        <f>IF(AND(AC1149="",M1139=""),0,IF((AC1149=""),M1139, IF( (M1139=""),AC1149,SUM(AC1139:AC1244)+M1139)))</f>
        <v>34278380.359999999</v>
      </c>
      <c r="AE1149" s="121">
        <f t="shared" si="133"/>
        <v>572448.95201200002</v>
      </c>
      <c r="AF1149" s="121">
        <v>0</v>
      </c>
      <c r="AG1149" s="121">
        <f t="shared" si="134"/>
        <v>572448.95201200002</v>
      </c>
      <c r="AH1149" s="121">
        <v>0.3</v>
      </c>
    </row>
    <row r="1150" spans="1:34" s="99" customFormat="1" x14ac:dyDescent="0.55000000000000004">
      <c r="A1150" s="107"/>
      <c r="B1150" s="161"/>
      <c r="C1150" s="161"/>
      <c r="D1150" s="162"/>
      <c r="E1150" s="161"/>
      <c r="F1150" s="161"/>
      <c r="G1150" s="161"/>
      <c r="H1150" s="161"/>
      <c r="I1150" s="163"/>
      <c r="J1150" s="161"/>
      <c r="K1150" s="121"/>
      <c r="L1150" s="121"/>
      <c r="M1150" s="121"/>
      <c r="N1150" s="161">
        <v>12</v>
      </c>
      <c r="O1150" s="164" t="s">
        <v>1592</v>
      </c>
      <c r="P1150" s="165"/>
      <c r="Q1150" s="164" t="s">
        <v>1593</v>
      </c>
      <c r="R1150" s="164" t="s">
        <v>1596</v>
      </c>
      <c r="S1150" s="166" t="s">
        <v>1610</v>
      </c>
      <c r="T1150" s="161" t="s">
        <v>73</v>
      </c>
      <c r="U1150" s="161" t="s">
        <v>45</v>
      </c>
      <c r="V1150" s="161" t="s">
        <v>62</v>
      </c>
      <c r="W1150" s="121">
        <v>18</v>
      </c>
      <c r="X1150" s="163">
        <v>1.67</v>
      </c>
      <c r="Y1150" s="121">
        <v>6600</v>
      </c>
      <c r="Z1150" s="121">
        <f t="shared" si="131"/>
        <v>118800</v>
      </c>
      <c r="AA1150" s="167">
        <v>9</v>
      </c>
      <c r="AB1150" s="167">
        <v>9</v>
      </c>
      <c r="AC1150" s="121">
        <f t="shared" si="132"/>
        <v>108108</v>
      </c>
      <c r="AD1150" s="121">
        <f>IF(AND(AC1150="",M1139=""),0,IF((AC1150=""),M1139, IF( (M1139=""),AC1150,SUM(AC1139:AC1244)+M1139)))</f>
        <v>34278380.359999999</v>
      </c>
      <c r="AE1150" s="121">
        <f t="shared" si="133"/>
        <v>572448.95201200002</v>
      </c>
      <c r="AF1150" s="121">
        <v>0</v>
      </c>
      <c r="AG1150" s="121">
        <f t="shared" si="134"/>
        <v>572448.95201200002</v>
      </c>
      <c r="AH1150" s="121">
        <v>0.3</v>
      </c>
    </row>
    <row r="1151" spans="1:34" s="99" customFormat="1" x14ac:dyDescent="0.55000000000000004">
      <c r="A1151" s="107"/>
      <c r="B1151" s="161"/>
      <c r="C1151" s="161"/>
      <c r="D1151" s="162"/>
      <c r="E1151" s="161"/>
      <c r="F1151" s="161"/>
      <c r="G1151" s="161"/>
      <c r="H1151" s="161"/>
      <c r="I1151" s="163"/>
      <c r="J1151" s="161"/>
      <c r="K1151" s="121"/>
      <c r="L1151" s="121"/>
      <c r="M1151" s="121"/>
      <c r="N1151" s="161">
        <v>13</v>
      </c>
      <c r="O1151" s="164" t="s">
        <v>1592</v>
      </c>
      <c r="P1151" s="165"/>
      <c r="Q1151" s="164" t="s">
        <v>1593</v>
      </c>
      <c r="R1151" s="164" t="s">
        <v>1596</v>
      </c>
      <c r="S1151" s="166" t="s">
        <v>1611</v>
      </c>
      <c r="T1151" s="161" t="s">
        <v>73</v>
      </c>
      <c r="U1151" s="161" t="s">
        <v>45</v>
      </c>
      <c r="V1151" s="161" t="s">
        <v>62</v>
      </c>
      <c r="W1151" s="121">
        <v>18</v>
      </c>
      <c r="X1151" s="163">
        <v>1.67</v>
      </c>
      <c r="Y1151" s="121">
        <v>6600</v>
      </c>
      <c r="Z1151" s="121">
        <f t="shared" si="131"/>
        <v>118800</v>
      </c>
      <c r="AA1151" s="167">
        <v>9</v>
      </c>
      <c r="AB1151" s="167">
        <v>9</v>
      </c>
      <c r="AC1151" s="121">
        <f t="shared" si="132"/>
        <v>108108</v>
      </c>
      <c r="AD1151" s="121">
        <f>IF(AND(AC1151="",M1139=""),0,IF((AC1151=""),M1139, IF( (M1139=""),AC1151,SUM(AC1139:AC1244)+M1139)))</f>
        <v>34278380.359999999</v>
      </c>
      <c r="AE1151" s="121">
        <f t="shared" si="133"/>
        <v>572448.95201200002</v>
      </c>
      <c r="AF1151" s="121">
        <v>0</v>
      </c>
      <c r="AG1151" s="121">
        <f t="shared" si="134"/>
        <v>572448.95201200002</v>
      </c>
      <c r="AH1151" s="121">
        <v>0.3</v>
      </c>
    </row>
    <row r="1152" spans="1:34" s="99" customFormat="1" x14ac:dyDescent="0.55000000000000004">
      <c r="A1152" s="107"/>
      <c r="B1152" s="161"/>
      <c r="C1152" s="161"/>
      <c r="D1152" s="162"/>
      <c r="E1152" s="161"/>
      <c r="F1152" s="161"/>
      <c r="G1152" s="161"/>
      <c r="H1152" s="161"/>
      <c r="I1152" s="163"/>
      <c r="J1152" s="161"/>
      <c r="K1152" s="121"/>
      <c r="L1152" s="121"/>
      <c r="M1152" s="121"/>
      <c r="N1152" s="161">
        <v>14</v>
      </c>
      <c r="O1152" s="164" t="s">
        <v>1592</v>
      </c>
      <c r="P1152" s="165"/>
      <c r="Q1152" s="164" t="s">
        <v>1593</v>
      </c>
      <c r="R1152" s="164" t="s">
        <v>1596</v>
      </c>
      <c r="S1152" s="166" t="s">
        <v>1612</v>
      </c>
      <c r="T1152" s="161" t="s">
        <v>73</v>
      </c>
      <c r="U1152" s="161" t="s">
        <v>45</v>
      </c>
      <c r="V1152" s="161" t="s">
        <v>62</v>
      </c>
      <c r="W1152" s="121">
        <v>18</v>
      </c>
      <c r="X1152" s="163">
        <v>1.67</v>
      </c>
      <c r="Y1152" s="121">
        <v>6600</v>
      </c>
      <c r="Z1152" s="121">
        <f t="shared" si="131"/>
        <v>118800</v>
      </c>
      <c r="AA1152" s="167">
        <v>9</v>
      </c>
      <c r="AB1152" s="167">
        <v>9</v>
      </c>
      <c r="AC1152" s="121">
        <f t="shared" si="132"/>
        <v>108108</v>
      </c>
      <c r="AD1152" s="121">
        <f>IF(AND(AC1152="",M1139=""),0,IF((AC1152=""),M1139, IF( (M1139=""),AC1152,SUM(AC1139:AC1244)+M1139)))</f>
        <v>34278380.359999999</v>
      </c>
      <c r="AE1152" s="121">
        <f t="shared" si="133"/>
        <v>572448.95201200002</v>
      </c>
      <c r="AF1152" s="121">
        <v>0</v>
      </c>
      <c r="AG1152" s="121">
        <f t="shared" si="134"/>
        <v>572448.95201200002</v>
      </c>
      <c r="AH1152" s="121">
        <v>0.3</v>
      </c>
    </row>
    <row r="1153" spans="1:34" s="99" customFormat="1" x14ac:dyDescent="0.55000000000000004">
      <c r="A1153" s="107"/>
      <c r="B1153" s="161"/>
      <c r="C1153" s="161"/>
      <c r="D1153" s="162"/>
      <c r="E1153" s="161"/>
      <c r="F1153" s="161"/>
      <c r="G1153" s="161"/>
      <c r="H1153" s="161"/>
      <c r="I1153" s="163"/>
      <c r="J1153" s="161"/>
      <c r="K1153" s="121"/>
      <c r="L1153" s="121"/>
      <c r="M1153" s="121"/>
      <c r="N1153" s="161">
        <v>15</v>
      </c>
      <c r="O1153" s="164" t="s">
        <v>1592</v>
      </c>
      <c r="P1153" s="165"/>
      <c r="Q1153" s="164" t="s">
        <v>1593</v>
      </c>
      <c r="R1153" s="164" t="s">
        <v>1596</v>
      </c>
      <c r="S1153" s="166" t="s">
        <v>1613</v>
      </c>
      <c r="T1153" s="161" t="s">
        <v>73</v>
      </c>
      <c r="U1153" s="161" t="s">
        <v>45</v>
      </c>
      <c r="V1153" s="161" t="s">
        <v>62</v>
      </c>
      <c r="W1153" s="121">
        <v>18</v>
      </c>
      <c r="X1153" s="163">
        <v>1.67</v>
      </c>
      <c r="Y1153" s="121">
        <v>6600</v>
      </c>
      <c r="Z1153" s="121">
        <f t="shared" si="131"/>
        <v>118800</v>
      </c>
      <c r="AA1153" s="167">
        <v>9</v>
      </c>
      <c r="AB1153" s="167">
        <v>9</v>
      </c>
      <c r="AC1153" s="121">
        <f t="shared" si="132"/>
        <v>108108</v>
      </c>
      <c r="AD1153" s="121">
        <f>IF(AND(AC1153="",M1139=""),0,IF((AC1153=""),M1139, IF( (M1139=""),AC1153,SUM(AC1139:AC1244)+M1139)))</f>
        <v>34278380.359999999</v>
      </c>
      <c r="AE1153" s="121">
        <f t="shared" si="133"/>
        <v>572448.95201200002</v>
      </c>
      <c r="AF1153" s="121">
        <v>0</v>
      </c>
      <c r="AG1153" s="121">
        <f t="shared" si="134"/>
        <v>572448.95201200002</v>
      </c>
      <c r="AH1153" s="121">
        <v>0.3</v>
      </c>
    </row>
    <row r="1154" spans="1:34" s="99" customFormat="1" x14ac:dyDescent="0.55000000000000004">
      <c r="A1154" s="107"/>
      <c r="B1154" s="161"/>
      <c r="C1154" s="161"/>
      <c r="D1154" s="162"/>
      <c r="E1154" s="161"/>
      <c r="F1154" s="161"/>
      <c r="G1154" s="161"/>
      <c r="H1154" s="161"/>
      <c r="I1154" s="163"/>
      <c r="J1154" s="161"/>
      <c r="K1154" s="121"/>
      <c r="L1154" s="121"/>
      <c r="M1154" s="121"/>
      <c r="N1154" s="161">
        <v>16</v>
      </c>
      <c r="O1154" s="164" t="s">
        <v>1592</v>
      </c>
      <c r="P1154" s="165"/>
      <c r="Q1154" s="164" t="s">
        <v>1593</v>
      </c>
      <c r="R1154" s="164" t="s">
        <v>1596</v>
      </c>
      <c r="S1154" s="166" t="s">
        <v>1614</v>
      </c>
      <c r="T1154" s="161" t="s">
        <v>73</v>
      </c>
      <c r="U1154" s="161" t="s">
        <v>45</v>
      </c>
      <c r="V1154" s="161" t="s">
        <v>62</v>
      </c>
      <c r="W1154" s="121">
        <v>18</v>
      </c>
      <c r="X1154" s="163">
        <v>1.67</v>
      </c>
      <c r="Y1154" s="121">
        <v>6600</v>
      </c>
      <c r="Z1154" s="121">
        <f t="shared" si="131"/>
        <v>118800</v>
      </c>
      <c r="AA1154" s="167">
        <v>9</v>
      </c>
      <c r="AB1154" s="167">
        <v>9</v>
      </c>
      <c r="AC1154" s="121">
        <f t="shared" si="132"/>
        <v>108108</v>
      </c>
      <c r="AD1154" s="121">
        <f>IF(AND(AC1154="",M1139=""),0,IF((AC1154=""),M1139, IF( (M1139=""),AC1154,SUM(AC1139:AC1244)+M1139)))</f>
        <v>34278380.359999999</v>
      </c>
      <c r="AE1154" s="121">
        <f t="shared" si="133"/>
        <v>572448.95201200002</v>
      </c>
      <c r="AF1154" s="121">
        <v>0</v>
      </c>
      <c r="AG1154" s="121">
        <f t="shared" si="134"/>
        <v>572448.95201200002</v>
      </c>
      <c r="AH1154" s="121">
        <v>0.3</v>
      </c>
    </row>
    <row r="1155" spans="1:34" s="99" customFormat="1" x14ac:dyDescent="0.55000000000000004">
      <c r="A1155" s="107"/>
      <c r="B1155" s="161"/>
      <c r="C1155" s="161"/>
      <c r="D1155" s="162"/>
      <c r="E1155" s="161"/>
      <c r="F1155" s="161"/>
      <c r="G1155" s="161"/>
      <c r="H1155" s="161"/>
      <c r="I1155" s="163"/>
      <c r="J1155" s="161"/>
      <c r="K1155" s="121"/>
      <c r="L1155" s="121"/>
      <c r="M1155" s="121"/>
      <c r="N1155" s="161">
        <v>17</v>
      </c>
      <c r="O1155" s="164" t="s">
        <v>1592</v>
      </c>
      <c r="P1155" s="165"/>
      <c r="Q1155" s="164" t="s">
        <v>1593</v>
      </c>
      <c r="R1155" s="164" t="s">
        <v>1596</v>
      </c>
      <c r="S1155" s="166" t="s">
        <v>1615</v>
      </c>
      <c r="T1155" s="161" t="s">
        <v>73</v>
      </c>
      <c r="U1155" s="161" t="s">
        <v>45</v>
      </c>
      <c r="V1155" s="161" t="s">
        <v>62</v>
      </c>
      <c r="W1155" s="121">
        <v>18</v>
      </c>
      <c r="X1155" s="163">
        <v>1.67</v>
      </c>
      <c r="Y1155" s="121">
        <v>6600</v>
      </c>
      <c r="Z1155" s="121">
        <f t="shared" si="131"/>
        <v>118800</v>
      </c>
      <c r="AA1155" s="167">
        <v>9</v>
      </c>
      <c r="AB1155" s="167">
        <v>9</v>
      </c>
      <c r="AC1155" s="121">
        <f t="shared" si="132"/>
        <v>108108</v>
      </c>
      <c r="AD1155" s="121">
        <f>IF(AND(AC1155="",M1139=""),0,IF((AC1155=""),M1139, IF( (M1139=""),AC1155,SUM(AC1139:AC1244)+M1139)))</f>
        <v>34278380.359999999</v>
      </c>
      <c r="AE1155" s="121">
        <f t="shared" si="133"/>
        <v>572448.95201200002</v>
      </c>
      <c r="AF1155" s="121">
        <v>0</v>
      </c>
      <c r="AG1155" s="121">
        <f t="shared" si="134"/>
        <v>572448.95201200002</v>
      </c>
      <c r="AH1155" s="121">
        <v>0.3</v>
      </c>
    </row>
    <row r="1156" spans="1:34" s="99" customFormat="1" x14ac:dyDescent="0.55000000000000004">
      <c r="A1156" s="107"/>
      <c r="B1156" s="161"/>
      <c r="C1156" s="161"/>
      <c r="D1156" s="162"/>
      <c r="E1156" s="161"/>
      <c r="F1156" s="161"/>
      <c r="G1156" s="161"/>
      <c r="H1156" s="161"/>
      <c r="I1156" s="163"/>
      <c r="J1156" s="161"/>
      <c r="K1156" s="121"/>
      <c r="L1156" s="121"/>
      <c r="M1156" s="121"/>
      <c r="N1156" s="161">
        <v>18</v>
      </c>
      <c r="O1156" s="164" t="s">
        <v>1592</v>
      </c>
      <c r="P1156" s="165"/>
      <c r="Q1156" s="164" t="s">
        <v>1593</v>
      </c>
      <c r="R1156" s="164" t="s">
        <v>1596</v>
      </c>
      <c r="S1156" s="166" t="s">
        <v>1616</v>
      </c>
      <c r="T1156" s="161" t="s">
        <v>73</v>
      </c>
      <c r="U1156" s="161" t="s">
        <v>45</v>
      </c>
      <c r="V1156" s="161" t="s">
        <v>62</v>
      </c>
      <c r="W1156" s="121">
        <v>18</v>
      </c>
      <c r="X1156" s="163">
        <v>1.67</v>
      </c>
      <c r="Y1156" s="121">
        <v>6600</v>
      </c>
      <c r="Z1156" s="121">
        <f t="shared" si="131"/>
        <v>118800</v>
      </c>
      <c r="AA1156" s="167">
        <v>9</v>
      </c>
      <c r="AB1156" s="167">
        <v>9</v>
      </c>
      <c r="AC1156" s="121">
        <f t="shared" si="132"/>
        <v>108108</v>
      </c>
      <c r="AD1156" s="121">
        <f>IF(AND(AC1156="",M1139=""),0,IF((AC1156=""),M1139, IF( (M1139=""),AC1156,SUM(AC1139:AC1244)+M1139)))</f>
        <v>34278380.359999999</v>
      </c>
      <c r="AE1156" s="121">
        <f t="shared" si="133"/>
        <v>572448.95201200002</v>
      </c>
      <c r="AF1156" s="121">
        <v>0</v>
      </c>
      <c r="AG1156" s="121">
        <f t="shared" si="134"/>
        <v>572448.95201200002</v>
      </c>
      <c r="AH1156" s="121">
        <v>0.3</v>
      </c>
    </row>
    <row r="1157" spans="1:34" s="99" customFormat="1" x14ac:dyDescent="0.55000000000000004">
      <c r="A1157" s="107"/>
      <c r="B1157" s="161"/>
      <c r="C1157" s="161"/>
      <c r="D1157" s="162"/>
      <c r="E1157" s="161"/>
      <c r="F1157" s="161"/>
      <c r="G1157" s="161"/>
      <c r="H1157" s="161"/>
      <c r="I1157" s="163"/>
      <c r="J1157" s="161"/>
      <c r="K1157" s="121"/>
      <c r="L1157" s="121"/>
      <c r="M1157" s="121"/>
      <c r="N1157" s="161">
        <v>19</v>
      </c>
      <c r="O1157" s="164" t="s">
        <v>1592</v>
      </c>
      <c r="P1157" s="165"/>
      <c r="Q1157" s="164" t="s">
        <v>1593</v>
      </c>
      <c r="R1157" s="164" t="s">
        <v>1596</v>
      </c>
      <c r="S1157" s="166" t="s">
        <v>1617</v>
      </c>
      <c r="T1157" s="161" t="s">
        <v>73</v>
      </c>
      <c r="U1157" s="161" t="s">
        <v>45</v>
      </c>
      <c r="V1157" s="161" t="s">
        <v>62</v>
      </c>
      <c r="W1157" s="121">
        <v>18</v>
      </c>
      <c r="X1157" s="163">
        <v>1.67</v>
      </c>
      <c r="Y1157" s="121">
        <v>6600</v>
      </c>
      <c r="Z1157" s="121">
        <f t="shared" si="131"/>
        <v>118800</v>
      </c>
      <c r="AA1157" s="167">
        <v>9</v>
      </c>
      <c r="AB1157" s="167">
        <v>9</v>
      </c>
      <c r="AC1157" s="121">
        <f t="shared" si="132"/>
        <v>108108</v>
      </c>
      <c r="AD1157" s="121">
        <f>IF(AND(AC1157="",M1139=""),0,IF((AC1157=""),M1139, IF( (M1139=""),AC1157,SUM(AC1139:AC1244)+M1139)))</f>
        <v>34278380.359999999</v>
      </c>
      <c r="AE1157" s="121">
        <f t="shared" si="133"/>
        <v>572448.95201200002</v>
      </c>
      <c r="AF1157" s="121">
        <v>0</v>
      </c>
      <c r="AG1157" s="121">
        <f t="shared" si="134"/>
        <v>572448.95201200002</v>
      </c>
      <c r="AH1157" s="121">
        <v>0.3</v>
      </c>
    </row>
    <row r="1158" spans="1:34" s="99" customFormat="1" x14ac:dyDescent="0.55000000000000004">
      <c r="A1158" s="107"/>
      <c r="B1158" s="161"/>
      <c r="C1158" s="161"/>
      <c r="D1158" s="162"/>
      <c r="E1158" s="161"/>
      <c r="F1158" s="161"/>
      <c r="G1158" s="161"/>
      <c r="H1158" s="161"/>
      <c r="I1158" s="163"/>
      <c r="J1158" s="161"/>
      <c r="K1158" s="121"/>
      <c r="L1158" s="121"/>
      <c r="M1158" s="121"/>
      <c r="N1158" s="161">
        <v>20</v>
      </c>
      <c r="O1158" s="164" t="s">
        <v>1592</v>
      </c>
      <c r="P1158" s="165"/>
      <c r="Q1158" s="164" t="s">
        <v>1593</v>
      </c>
      <c r="R1158" s="164" t="s">
        <v>1596</v>
      </c>
      <c r="S1158" s="166" t="s">
        <v>1618</v>
      </c>
      <c r="T1158" s="161" t="s">
        <v>73</v>
      </c>
      <c r="U1158" s="161" t="s">
        <v>45</v>
      </c>
      <c r="V1158" s="161" t="s">
        <v>62</v>
      </c>
      <c r="W1158" s="121">
        <v>18</v>
      </c>
      <c r="X1158" s="163">
        <v>1.67</v>
      </c>
      <c r="Y1158" s="121">
        <v>6600</v>
      </c>
      <c r="Z1158" s="121">
        <f t="shared" si="131"/>
        <v>118800</v>
      </c>
      <c r="AA1158" s="167">
        <v>9</v>
      </c>
      <c r="AB1158" s="167">
        <v>9</v>
      </c>
      <c r="AC1158" s="121">
        <f t="shared" si="132"/>
        <v>108108</v>
      </c>
      <c r="AD1158" s="121">
        <f>IF(AND(AC1158="",M1139=""),0,IF((AC1158=""),M1139, IF( (M1139=""),AC1158,SUM(AC1139:AC1244)+M1139)))</f>
        <v>34278380.359999999</v>
      </c>
      <c r="AE1158" s="121">
        <f t="shared" si="133"/>
        <v>572448.95201200002</v>
      </c>
      <c r="AF1158" s="121">
        <v>0</v>
      </c>
      <c r="AG1158" s="121">
        <f t="shared" si="134"/>
        <v>572448.95201200002</v>
      </c>
      <c r="AH1158" s="121">
        <v>0.3</v>
      </c>
    </row>
    <row r="1159" spans="1:34" s="99" customFormat="1" x14ac:dyDescent="0.55000000000000004">
      <c r="A1159" s="107"/>
      <c r="B1159" s="161"/>
      <c r="C1159" s="161"/>
      <c r="D1159" s="162"/>
      <c r="E1159" s="161"/>
      <c r="F1159" s="161"/>
      <c r="G1159" s="161"/>
      <c r="H1159" s="161"/>
      <c r="I1159" s="163"/>
      <c r="J1159" s="161"/>
      <c r="K1159" s="121"/>
      <c r="L1159" s="121"/>
      <c r="M1159" s="121"/>
      <c r="N1159" s="161">
        <v>21</v>
      </c>
      <c r="O1159" s="164" t="s">
        <v>1592</v>
      </c>
      <c r="P1159" s="165"/>
      <c r="Q1159" s="164" t="s">
        <v>1593</v>
      </c>
      <c r="R1159" s="164" t="s">
        <v>1596</v>
      </c>
      <c r="S1159" s="166" t="s">
        <v>1619</v>
      </c>
      <c r="T1159" s="161" t="s">
        <v>73</v>
      </c>
      <c r="U1159" s="161" t="s">
        <v>45</v>
      </c>
      <c r="V1159" s="161" t="s">
        <v>62</v>
      </c>
      <c r="W1159" s="121">
        <v>18</v>
      </c>
      <c r="X1159" s="163">
        <v>1.67</v>
      </c>
      <c r="Y1159" s="121">
        <v>6600</v>
      </c>
      <c r="Z1159" s="121">
        <f t="shared" si="131"/>
        <v>118800</v>
      </c>
      <c r="AA1159" s="167">
        <v>9</v>
      </c>
      <c r="AB1159" s="167">
        <v>9</v>
      </c>
      <c r="AC1159" s="121">
        <f t="shared" si="132"/>
        <v>108108</v>
      </c>
      <c r="AD1159" s="121">
        <f>IF(AND(AC1159="",M1139=""),0,IF((AC1159=""),M1139, IF( (M1139=""),AC1159,SUM(AC1139:AC1244)+M1139)))</f>
        <v>34278380.359999999</v>
      </c>
      <c r="AE1159" s="121">
        <f t="shared" si="133"/>
        <v>572448.95201200002</v>
      </c>
      <c r="AF1159" s="121">
        <v>0</v>
      </c>
      <c r="AG1159" s="121">
        <f t="shared" si="134"/>
        <v>572448.95201200002</v>
      </c>
      <c r="AH1159" s="121">
        <v>0.3</v>
      </c>
    </row>
    <row r="1160" spans="1:34" s="99" customFormat="1" x14ac:dyDescent="0.55000000000000004">
      <c r="A1160" s="107"/>
      <c r="B1160" s="161"/>
      <c r="C1160" s="161"/>
      <c r="D1160" s="162"/>
      <c r="E1160" s="161"/>
      <c r="F1160" s="161"/>
      <c r="G1160" s="161"/>
      <c r="H1160" s="161"/>
      <c r="I1160" s="163"/>
      <c r="J1160" s="161"/>
      <c r="K1160" s="121"/>
      <c r="L1160" s="121"/>
      <c r="M1160" s="121"/>
      <c r="N1160" s="161">
        <v>22</v>
      </c>
      <c r="O1160" s="164" t="s">
        <v>1592</v>
      </c>
      <c r="P1160" s="165"/>
      <c r="Q1160" s="164" t="s">
        <v>1593</v>
      </c>
      <c r="R1160" s="164" t="s">
        <v>1596</v>
      </c>
      <c r="S1160" s="166" t="s">
        <v>1620</v>
      </c>
      <c r="T1160" s="161" t="s">
        <v>73</v>
      </c>
      <c r="U1160" s="161" t="s">
        <v>45</v>
      </c>
      <c r="V1160" s="161" t="s">
        <v>62</v>
      </c>
      <c r="W1160" s="121">
        <v>18</v>
      </c>
      <c r="X1160" s="163">
        <v>1.67</v>
      </c>
      <c r="Y1160" s="121">
        <v>6600</v>
      </c>
      <c r="Z1160" s="121">
        <f t="shared" si="131"/>
        <v>118800</v>
      </c>
      <c r="AA1160" s="167">
        <v>9</v>
      </c>
      <c r="AB1160" s="167">
        <v>9</v>
      </c>
      <c r="AC1160" s="121">
        <f t="shared" si="132"/>
        <v>108108</v>
      </c>
      <c r="AD1160" s="121">
        <f>IF(AND(AC1160="",M1139=""),0,IF((AC1160=""),M1139, IF( (M1139=""),AC1160,SUM(AC1139:AC1244)+M1139)))</f>
        <v>34278380.359999999</v>
      </c>
      <c r="AE1160" s="121">
        <f t="shared" si="133"/>
        <v>572448.95201200002</v>
      </c>
      <c r="AF1160" s="121">
        <v>0</v>
      </c>
      <c r="AG1160" s="121">
        <f t="shared" si="134"/>
        <v>572448.95201200002</v>
      </c>
      <c r="AH1160" s="121">
        <v>0.3</v>
      </c>
    </row>
    <row r="1161" spans="1:34" s="99" customFormat="1" x14ac:dyDescent="0.55000000000000004">
      <c r="A1161" s="107"/>
      <c r="B1161" s="161"/>
      <c r="C1161" s="161"/>
      <c r="D1161" s="162"/>
      <c r="E1161" s="161"/>
      <c r="F1161" s="161"/>
      <c r="G1161" s="161"/>
      <c r="H1161" s="161"/>
      <c r="I1161" s="163"/>
      <c r="J1161" s="161"/>
      <c r="K1161" s="121"/>
      <c r="L1161" s="121"/>
      <c r="M1161" s="121"/>
      <c r="N1161" s="161">
        <v>23</v>
      </c>
      <c r="O1161" s="164" t="s">
        <v>1592</v>
      </c>
      <c r="P1161" s="165"/>
      <c r="Q1161" s="164" t="s">
        <v>1593</v>
      </c>
      <c r="R1161" s="164" t="s">
        <v>1596</v>
      </c>
      <c r="S1161" s="166" t="s">
        <v>1621</v>
      </c>
      <c r="T1161" s="161" t="s">
        <v>73</v>
      </c>
      <c r="U1161" s="161" t="s">
        <v>45</v>
      </c>
      <c r="V1161" s="161" t="s">
        <v>62</v>
      </c>
      <c r="W1161" s="121">
        <v>18</v>
      </c>
      <c r="X1161" s="163">
        <v>1.67</v>
      </c>
      <c r="Y1161" s="121">
        <v>6600</v>
      </c>
      <c r="Z1161" s="121">
        <f t="shared" si="131"/>
        <v>118800</v>
      </c>
      <c r="AA1161" s="167">
        <v>9</v>
      </c>
      <c r="AB1161" s="167">
        <v>9</v>
      </c>
      <c r="AC1161" s="121">
        <f t="shared" si="132"/>
        <v>108108</v>
      </c>
      <c r="AD1161" s="121">
        <f>IF(AND(AC1161="",M1139=""),0,IF((AC1161=""),M1139, IF( (M1139=""),AC1161,SUM(AC1139:AC1244)+M1139)))</f>
        <v>34278380.359999999</v>
      </c>
      <c r="AE1161" s="121">
        <f t="shared" si="133"/>
        <v>572448.95201200002</v>
      </c>
      <c r="AF1161" s="121">
        <v>0</v>
      </c>
      <c r="AG1161" s="121">
        <f t="shared" si="134"/>
        <v>572448.95201200002</v>
      </c>
      <c r="AH1161" s="121">
        <v>0.3</v>
      </c>
    </row>
    <row r="1162" spans="1:34" s="99" customFormat="1" x14ac:dyDescent="0.55000000000000004">
      <c r="A1162" s="107"/>
      <c r="B1162" s="161"/>
      <c r="C1162" s="161"/>
      <c r="D1162" s="162"/>
      <c r="E1162" s="161"/>
      <c r="F1162" s="161"/>
      <c r="G1162" s="161"/>
      <c r="H1162" s="161"/>
      <c r="I1162" s="163"/>
      <c r="J1162" s="161"/>
      <c r="K1162" s="121"/>
      <c r="L1162" s="121"/>
      <c r="M1162" s="121"/>
      <c r="N1162" s="161">
        <v>24</v>
      </c>
      <c r="O1162" s="164" t="s">
        <v>1592</v>
      </c>
      <c r="P1162" s="165"/>
      <c r="Q1162" s="164" t="s">
        <v>1593</v>
      </c>
      <c r="R1162" s="164" t="s">
        <v>1596</v>
      </c>
      <c r="S1162" s="166" t="s">
        <v>1622</v>
      </c>
      <c r="T1162" s="161" t="s">
        <v>73</v>
      </c>
      <c r="U1162" s="161" t="s">
        <v>45</v>
      </c>
      <c r="V1162" s="161" t="s">
        <v>62</v>
      </c>
      <c r="W1162" s="121">
        <v>18</v>
      </c>
      <c r="X1162" s="163">
        <v>1.67</v>
      </c>
      <c r="Y1162" s="121">
        <v>6600</v>
      </c>
      <c r="Z1162" s="121">
        <f t="shared" si="131"/>
        <v>118800</v>
      </c>
      <c r="AA1162" s="167">
        <v>9</v>
      </c>
      <c r="AB1162" s="167">
        <v>9</v>
      </c>
      <c r="AC1162" s="121">
        <f t="shared" si="132"/>
        <v>108108</v>
      </c>
      <c r="AD1162" s="121">
        <f>IF(AND(AC1162="",M1139=""),0,IF((AC1162=""),M1139, IF( (M1139=""),AC1162,SUM(AC1139:AC1244)+M1139)))</f>
        <v>34278380.359999999</v>
      </c>
      <c r="AE1162" s="121">
        <f t="shared" si="133"/>
        <v>572448.95201200002</v>
      </c>
      <c r="AF1162" s="121">
        <v>0</v>
      </c>
      <c r="AG1162" s="121">
        <f t="shared" si="134"/>
        <v>572448.95201200002</v>
      </c>
      <c r="AH1162" s="121">
        <v>0.3</v>
      </c>
    </row>
    <row r="1163" spans="1:34" s="99" customFormat="1" x14ac:dyDescent="0.55000000000000004">
      <c r="A1163" s="107"/>
      <c r="B1163" s="161"/>
      <c r="C1163" s="161"/>
      <c r="D1163" s="162"/>
      <c r="E1163" s="161"/>
      <c r="F1163" s="161"/>
      <c r="G1163" s="161"/>
      <c r="H1163" s="161"/>
      <c r="I1163" s="163"/>
      <c r="J1163" s="161"/>
      <c r="K1163" s="121"/>
      <c r="L1163" s="121"/>
      <c r="M1163" s="121"/>
      <c r="N1163" s="161">
        <v>25</v>
      </c>
      <c r="O1163" s="164" t="s">
        <v>1592</v>
      </c>
      <c r="P1163" s="165"/>
      <c r="Q1163" s="164" t="s">
        <v>1593</v>
      </c>
      <c r="R1163" s="164" t="s">
        <v>1596</v>
      </c>
      <c r="S1163" s="166" t="s">
        <v>1623</v>
      </c>
      <c r="T1163" s="161" t="s">
        <v>73</v>
      </c>
      <c r="U1163" s="161" t="s">
        <v>45</v>
      </c>
      <c r="V1163" s="161" t="s">
        <v>62</v>
      </c>
      <c r="W1163" s="121">
        <v>18</v>
      </c>
      <c r="X1163" s="163">
        <v>1.67</v>
      </c>
      <c r="Y1163" s="121">
        <v>6600</v>
      </c>
      <c r="Z1163" s="121">
        <f t="shared" si="131"/>
        <v>118800</v>
      </c>
      <c r="AA1163" s="167">
        <v>9</v>
      </c>
      <c r="AB1163" s="167">
        <v>9</v>
      </c>
      <c r="AC1163" s="121">
        <f t="shared" si="132"/>
        <v>108108</v>
      </c>
      <c r="AD1163" s="121">
        <f>IF(AND(AC1163="",M1139=""),0,IF((AC1163=""),M1139, IF( (M1139=""),AC1163,SUM(AC1139:AC1244)+M1139)))</f>
        <v>34278380.359999999</v>
      </c>
      <c r="AE1163" s="121">
        <f t="shared" si="133"/>
        <v>572448.95201200002</v>
      </c>
      <c r="AF1163" s="121">
        <v>0</v>
      </c>
      <c r="AG1163" s="121">
        <f t="shared" si="134"/>
        <v>572448.95201200002</v>
      </c>
      <c r="AH1163" s="121">
        <v>0.3</v>
      </c>
    </row>
    <row r="1164" spans="1:34" s="99" customFormat="1" x14ac:dyDescent="0.55000000000000004">
      <c r="A1164" s="107"/>
      <c r="B1164" s="161"/>
      <c r="C1164" s="161"/>
      <c r="D1164" s="162"/>
      <c r="E1164" s="161"/>
      <c r="F1164" s="161"/>
      <c r="G1164" s="161"/>
      <c r="H1164" s="161"/>
      <c r="I1164" s="163"/>
      <c r="J1164" s="161"/>
      <c r="K1164" s="121"/>
      <c r="L1164" s="121"/>
      <c r="M1164" s="121"/>
      <c r="N1164" s="161">
        <v>26</v>
      </c>
      <c r="O1164" s="164" t="s">
        <v>1592</v>
      </c>
      <c r="P1164" s="165"/>
      <c r="Q1164" s="164" t="s">
        <v>1593</v>
      </c>
      <c r="R1164" s="164" t="s">
        <v>1596</v>
      </c>
      <c r="S1164" s="166" t="s">
        <v>1624</v>
      </c>
      <c r="T1164" s="161" t="s">
        <v>73</v>
      </c>
      <c r="U1164" s="161" t="s">
        <v>45</v>
      </c>
      <c r="V1164" s="161" t="s">
        <v>62</v>
      </c>
      <c r="W1164" s="121">
        <v>18</v>
      </c>
      <c r="X1164" s="163">
        <v>1.67</v>
      </c>
      <c r="Y1164" s="121">
        <v>6600</v>
      </c>
      <c r="Z1164" s="121">
        <f t="shared" si="131"/>
        <v>118800</v>
      </c>
      <c r="AA1164" s="167">
        <v>9</v>
      </c>
      <c r="AB1164" s="167">
        <v>9</v>
      </c>
      <c r="AC1164" s="121">
        <f t="shared" si="132"/>
        <v>108108</v>
      </c>
      <c r="AD1164" s="121">
        <f>IF(AND(AC1164="",M1139=""),0,IF((AC1164=""),M1139, IF( (M1139=""),AC1164,SUM(AC1139:AC1244)+M1139)))</f>
        <v>34278380.359999999</v>
      </c>
      <c r="AE1164" s="121">
        <f t="shared" si="133"/>
        <v>572448.95201200002</v>
      </c>
      <c r="AF1164" s="121">
        <v>0</v>
      </c>
      <c r="AG1164" s="121">
        <f t="shared" si="134"/>
        <v>572448.95201200002</v>
      </c>
      <c r="AH1164" s="121">
        <v>0.3</v>
      </c>
    </row>
    <row r="1165" spans="1:34" s="99" customFormat="1" x14ac:dyDescent="0.55000000000000004">
      <c r="A1165" s="107"/>
      <c r="B1165" s="161"/>
      <c r="C1165" s="161"/>
      <c r="D1165" s="162"/>
      <c r="E1165" s="161"/>
      <c r="F1165" s="161"/>
      <c r="G1165" s="161"/>
      <c r="H1165" s="161"/>
      <c r="I1165" s="163"/>
      <c r="J1165" s="161"/>
      <c r="K1165" s="121"/>
      <c r="L1165" s="121"/>
      <c r="M1165" s="121"/>
      <c r="N1165" s="161">
        <v>27</v>
      </c>
      <c r="O1165" s="164" t="s">
        <v>1592</v>
      </c>
      <c r="P1165" s="165"/>
      <c r="Q1165" s="164" t="s">
        <v>1593</v>
      </c>
      <c r="R1165" s="164" t="s">
        <v>1596</v>
      </c>
      <c r="S1165" s="166" t="s">
        <v>1625</v>
      </c>
      <c r="T1165" s="161" t="s">
        <v>73</v>
      </c>
      <c r="U1165" s="161" t="s">
        <v>45</v>
      </c>
      <c r="V1165" s="161" t="s">
        <v>62</v>
      </c>
      <c r="W1165" s="121">
        <v>18</v>
      </c>
      <c r="X1165" s="163">
        <v>1.67</v>
      </c>
      <c r="Y1165" s="121">
        <v>6600</v>
      </c>
      <c r="Z1165" s="121">
        <f t="shared" si="131"/>
        <v>118800</v>
      </c>
      <c r="AA1165" s="167">
        <v>9</v>
      </c>
      <c r="AB1165" s="167">
        <v>9</v>
      </c>
      <c r="AC1165" s="121">
        <f t="shared" si="132"/>
        <v>108108</v>
      </c>
      <c r="AD1165" s="121">
        <f>IF(AND(AC1165="",M1139=""),0,IF((AC1165=""),M1139, IF( (M1139=""),AC1165,SUM(AC1139:AC1244)+M1139)))</f>
        <v>34278380.359999999</v>
      </c>
      <c r="AE1165" s="121">
        <f t="shared" si="133"/>
        <v>572448.95201200002</v>
      </c>
      <c r="AF1165" s="121">
        <v>0</v>
      </c>
      <c r="AG1165" s="121">
        <f t="shared" si="134"/>
        <v>572448.95201200002</v>
      </c>
      <c r="AH1165" s="121">
        <v>0.3</v>
      </c>
    </row>
    <row r="1166" spans="1:34" s="99" customFormat="1" x14ac:dyDescent="0.55000000000000004">
      <c r="A1166" s="107"/>
      <c r="B1166" s="161"/>
      <c r="C1166" s="161"/>
      <c r="D1166" s="162"/>
      <c r="E1166" s="161"/>
      <c r="F1166" s="161"/>
      <c r="G1166" s="161"/>
      <c r="H1166" s="161"/>
      <c r="I1166" s="163"/>
      <c r="J1166" s="161"/>
      <c r="K1166" s="121"/>
      <c r="L1166" s="121"/>
      <c r="M1166" s="121"/>
      <c r="N1166" s="161">
        <v>28</v>
      </c>
      <c r="O1166" s="164" t="s">
        <v>1592</v>
      </c>
      <c r="P1166" s="165"/>
      <c r="Q1166" s="164" t="s">
        <v>1593</v>
      </c>
      <c r="R1166" s="164" t="s">
        <v>1596</v>
      </c>
      <c r="S1166" s="166" t="s">
        <v>1626</v>
      </c>
      <c r="T1166" s="161" t="s">
        <v>73</v>
      </c>
      <c r="U1166" s="161" t="s">
        <v>45</v>
      </c>
      <c r="V1166" s="161" t="s">
        <v>62</v>
      </c>
      <c r="W1166" s="121">
        <v>18</v>
      </c>
      <c r="X1166" s="163">
        <v>1.67</v>
      </c>
      <c r="Y1166" s="121">
        <v>6600</v>
      </c>
      <c r="Z1166" s="121">
        <f t="shared" si="131"/>
        <v>118800</v>
      </c>
      <c r="AA1166" s="167">
        <v>9</v>
      </c>
      <c r="AB1166" s="167">
        <v>9</v>
      </c>
      <c r="AC1166" s="121">
        <f t="shared" si="132"/>
        <v>108108</v>
      </c>
      <c r="AD1166" s="121">
        <f>IF(AND(AC1166="",M1139=""),0,IF((AC1166=""),M1139, IF( (M1139=""),AC1166,SUM(AC1139:AC1244)+M1139)))</f>
        <v>34278380.359999999</v>
      </c>
      <c r="AE1166" s="121">
        <f t="shared" si="133"/>
        <v>572448.95201200002</v>
      </c>
      <c r="AF1166" s="121">
        <v>0</v>
      </c>
      <c r="AG1166" s="121">
        <f t="shared" si="134"/>
        <v>572448.95201200002</v>
      </c>
      <c r="AH1166" s="121">
        <v>0.3</v>
      </c>
    </row>
    <row r="1167" spans="1:34" s="99" customFormat="1" x14ac:dyDescent="0.55000000000000004">
      <c r="A1167" s="107"/>
      <c r="B1167" s="161"/>
      <c r="C1167" s="161"/>
      <c r="D1167" s="162"/>
      <c r="E1167" s="161"/>
      <c r="F1167" s="161"/>
      <c r="G1167" s="161"/>
      <c r="H1167" s="161"/>
      <c r="I1167" s="163"/>
      <c r="J1167" s="161"/>
      <c r="K1167" s="121"/>
      <c r="L1167" s="121"/>
      <c r="M1167" s="121"/>
      <c r="N1167" s="161">
        <v>29</v>
      </c>
      <c r="O1167" s="164" t="s">
        <v>1592</v>
      </c>
      <c r="P1167" s="165"/>
      <c r="Q1167" s="164" t="s">
        <v>1593</v>
      </c>
      <c r="R1167" s="164" t="s">
        <v>1596</v>
      </c>
      <c r="S1167" s="166" t="s">
        <v>1627</v>
      </c>
      <c r="T1167" s="161" t="s">
        <v>73</v>
      </c>
      <c r="U1167" s="161" t="s">
        <v>45</v>
      </c>
      <c r="V1167" s="161" t="s">
        <v>62</v>
      </c>
      <c r="W1167" s="121">
        <v>18</v>
      </c>
      <c r="X1167" s="163">
        <v>1.67</v>
      </c>
      <c r="Y1167" s="121">
        <v>6600</v>
      </c>
      <c r="Z1167" s="121">
        <f t="shared" si="131"/>
        <v>118800</v>
      </c>
      <c r="AA1167" s="167">
        <v>9</v>
      </c>
      <c r="AB1167" s="167">
        <v>9</v>
      </c>
      <c r="AC1167" s="121">
        <f t="shared" si="132"/>
        <v>108108</v>
      </c>
      <c r="AD1167" s="121">
        <f>IF(AND(AC1167="",M1139=""),0,IF((AC1167=""),M1139, IF( (M1139=""),AC1167,SUM(AC1139:AC1244)+M1139)))</f>
        <v>34278380.359999999</v>
      </c>
      <c r="AE1167" s="121">
        <f t="shared" si="133"/>
        <v>572448.95201200002</v>
      </c>
      <c r="AF1167" s="121">
        <v>0</v>
      </c>
      <c r="AG1167" s="121">
        <f t="shared" si="134"/>
        <v>572448.95201200002</v>
      </c>
      <c r="AH1167" s="121">
        <v>0.3</v>
      </c>
    </row>
    <row r="1168" spans="1:34" s="99" customFormat="1" x14ac:dyDescent="0.55000000000000004">
      <c r="A1168" s="107"/>
      <c r="B1168" s="161"/>
      <c r="C1168" s="161"/>
      <c r="D1168" s="162"/>
      <c r="E1168" s="161"/>
      <c r="F1168" s="161"/>
      <c r="G1168" s="161"/>
      <c r="H1168" s="161"/>
      <c r="I1168" s="163"/>
      <c r="J1168" s="161"/>
      <c r="K1168" s="121"/>
      <c r="L1168" s="121"/>
      <c r="M1168" s="121"/>
      <c r="N1168" s="161">
        <v>30</v>
      </c>
      <c r="O1168" s="164" t="s">
        <v>1592</v>
      </c>
      <c r="P1168" s="165"/>
      <c r="Q1168" s="164" t="s">
        <v>1593</v>
      </c>
      <c r="R1168" s="164" t="s">
        <v>1596</v>
      </c>
      <c r="S1168" s="166" t="s">
        <v>1628</v>
      </c>
      <c r="T1168" s="161" t="s">
        <v>73</v>
      </c>
      <c r="U1168" s="161" t="s">
        <v>45</v>
      </c>
      <c r="V1168" s="161" t="s">
        <v>62</v>
      </c>
      <c r="W1168" s="121">
        <v>18</v>
      </c>
      <c r="X1168" s="163">
        <v>1.67</v>
      </c>
      <c r="Y1168" s="121">
        <v>6600</v>
      </c>
      <c r="Z1168" s="121">
        <f t="shared" si="131"/>
        <v>118800</v>
      </c>
      <c r="AA1168" s="167">
        <v>9</v>
      </c>
      <c r="AB1168" s="167">
        <v>9</v>
      </c>
      <c r="AC1168" s="121">
        <f t="shared" si="132"/>
        <v>108108</v>
      </c>
      <c r="AD1168" s="121">
        <f>IF(AND(AC1168="",M1139=""),0,IF((AC1168=""),M1139, IF( (M1139=""),AC1168,SUM(AC1139:AC1244)+M1139)))</f>
        <v>34278380.359999999</v>
      </c>
      <c r="AE1168" s="121">
        <f t="shared" si="133"/>
        <v>572448.95201200002</v>
      </c>
      <c r="AF1168" s="121">
        <v>0</v>
      </c>
      <c r="AG1168" s="121">
        <f t="shared" si="134"/>
        <v>572448.95201200002</v>
      </c>
      <c r="AH1168" s="121">
        <v>0.3</v>
      </c>
    </row>
    <row r="1169" spans="1:34" s="99" customFormat="1" x14ac:dyDescent="0.55000000000000004">
      <c r="A1169" s="107"/>
      <c r="B1169" s="161"/>
      <c r="C1169" s="161"/>
      <c r="D1169" s="162"/>
      <c r="E1169" s="161"/>
      <c r="F1169" s="161"/>
      <c r="G1169" s="161"/>
      <c r="H1169" s="161"/>
      <c r="I1169" s="163"/>
      <c r="J1169" s="161"/>
      <c r="K1169" s="121"/>
      <c r="L1169" s="121"/>
      <c r="M1169" s="121"/>
      <c r="N1169" s="161">
        <v>31</v>
      </c>
      <c r="O1169" s="164" t="s">
        <v>1592</v>
      </c>
      <c r="P1169" s="165"/>
      <c r="Q1169" s="164" t="s">
        <v>1593</v>
      </c>
      <c r="R1169" s="164" t="s">
        <v>1596</v>
      </c>
      <c r="S1169" s="166" t="s">
        <v>1629</v>
      </c>
      <c r="T1169" s="161" t="s">
        <v>73</v>
      </c>
      <c r="U1169" s="161" t="s">
        <v>45</v>
      </c>
      <c r="V1169" s="161" t="s">
        <v>62</v>
      </c>
      <c r="W1169" s="121">
        <v>18</v>
      </c>
      <c r="X1169" s="163">
        <v>1.67</v>
      </c>
      <c r="Y1169" s="121">
        <v>6600</v>
      </c>
      <c r="Z1169" s="121">
        <f t="shared" si="131"/>
        <v>118800</v>
      </c>
      <c r="AA1169" s="167">
        <v>9</v>
      </c>
      <c r="AB1169" s="167">
        <v>9</v>
      </c>
      <c r="AC1169" s="121">
        <f t="shared" si="132"/>
        <v>108108</v>
      </c>
      <c r="AD1169" s="121">
        <f>IF(AND(AC1169="",M1139=""),0,IF((AC1169=""),M1139, IF( (M1139=""),AC1169,SUM(AC1139:AC1244)+M1139)))</f>
        <v>34278380.359999999</v>
      </c>
      <c r="AE1169" s="121">
        <f t="shared" si="133"/>
        <v>572448.95201200002</v>
      </c>
      <c r="AF1169" s="121">
        <v>0</v>
      </c>
      <c r="AG1169" s="121">
        <f t="shared" si="134"/>
        <v>572448.95201200002</v>
      </c>
      <c r="AH1169" s="121">
        <v>0.3</v>
      </c>
    </row>
    <row r="1170" spans="1:34" s="99" customFormat="1" x14ac:dyDescent="0.55000000000000004">
      <c r="A1170" s="107"/>
      <c r="B1170" s="161"/>
      <c r="C1170" s="161"/>
      <c r="D1170" s="162"/>
      <c r="E1170" s="161"/>
      <c r="F1170" s="161"/>
      <c r="G1170" s="161"/>
      <c r="H1170" s="161"/>
      <c r="I1170" s="163"/>
      <c r="J1170" s="161"/>
      <c r="K1170" s="121"/>
      <c r="L1170" s="121"/>
      <c r="M1170" s="121"/>
      <c r="N1170" s="161">
        <v>32</v>
      </c>
      <c r="O1170" s="164" t="s">
        <v>1592</v>
      </c>
      <c r="P1170" s="165"/>
      <c r="Q1170" s="164" t="s">
        <v>1593</v>
      </c>
      <c r="R1170" s="164" t="s">
        <v>1596</v>
      </c>
      <c r="S1170" s="166" t="s">
        <v>1630</v>
      </c>
      <c r="T1170" s="161" t="s">
        <v>73</v>
      </c>
      <c r="U1170" s="161" t="s">
        <v>45</v>
      </c>
      <c r="V1170" s="161" t="s">
        <v>62</v>
      </c>
      <c r="W1170" s="121">
        <v>18</v>
      </c>
      <c r="X1170" s="163">
        <v>1.67</v>
      </c>
      <c r="Y1170" s="121">
        <v>6600</v>
      </c>
      <c r="Z1170" s="121">
        <f t="shared" si="131"/>
        <v>118800</v>
      </c>
      <c r="AA1170" s="167">
        <v>9</v>
      </c>
      <c r="AB1170" s="167">
        <v>9</v>
      </c>
      <c r="AC1170" s="121">
        <f t="shared" si="132"/>
        <v>108108</v>
      </c>
      <c r="AD1170" s="121">
        <f>IF(AND(AC1170="",M1139=""),0,IF((AC1170=""),M1139, IF( (M1139=""),AC1170,SUM(AC1139:AC1244)+M1139)))</f>
        <v>34278380.359999999</v>
      </c>
      <c r="AE1170" s="121">
        <f t="shared" si="133"/>
        <v>572448.95201200002</v>
      </c>
      <c r="AF1170" s="121">
        <v>0</v>
      </c>
      <c r="AG1170" s="121">
        <f t="shared" si="134"/>
        <v>572448.95201200002</v>
      </c>
      <c r="AH1170" s="121">
        <v>0.3</v>
      </c>
    </row>
    <row r="1171" spans="1:34" s="99" customFormat="1" x14ac:dyDescent="0.55000000000000004">
      <c r="A1171" s="107"/>
      <c r="B1171" s="161"/>
      <c r="C1171" s="161"/>
      <c r="D1171" s="162"/>
      <c r="E1171" s="161"/>
      <c r="F1171" s="161"/>
      <c r="G1171" s="161"/>
      <c r="H1171" s="161"/>
      <c r="I1171" s="163"/>
      <c r="J1171" s="161"/>
      <c r="K1171" s="121"/>
      <c r="L1171" s="121"/>
      <c r="M1171" s="121"/>
      <c r="N1171" s="161">
        <v>33</v>
      </c>
      <c r="O1171" s="164" t="s">
        <v>1592</v>
      </c>
      <c r="P1171" s="165"/>
      <c r="Q1171" s="164" t="s">
        <v>1593</v>
      </c>
      <c r="R1171" s="164" t="s">
        <v>1596</v>
      </c>
      <c r="S1171" s="166" t="s">
        <v>1631</v>
      </c>
      <c r="T1171" s="161" t="s">
        <v>73</v>
      </c>
      <c r="U1171" s="161" t="s">
        <v>45</v>
      </c>
      <c r="V1171" s="161" t="s">
        <v>62</v>
      </c>
      <c r="W1171" s="121">
        <v>18</v>
      </c>
      <c r="X1171" s="163">
        <v>1.67</v>
      </c>
      <c r="Y1171" s="121">
        <v>6600</v>
      </c>
      <c r="Z1171" s="121">
        <f t="shared" si="131"/>
        <v>118800</v>
      </c>
      <c r="AA1171" s="167">
        <v>9</v>
      </c>
      <c r="AB1171" s="167">
        <v>9</v>
      </c>
      <c r="AC1171" s="121">
        <f t="shared" si="132"/>
        <v>108108</v>
      </c>
      <c r="AD1171" s="121">
        <f>IF(AND(AC1171="",M1139=""),0,IF((AC1171=""),M1139, IF( (M1139=""),AC1171,SUM(AC1139:AC1244)+M1139)))</f>
        <v>34278380.359999999</v>
      </c>
      <c r="AE1171" s="121">
        <f t="shared" si="133"/>
        <v>572448.95201200002</v>
      </c>
      <c r="AF1171" s="121">
        <v>0</v>
      </c>
      <c r="AG1171" s="121">
        <f t="shared" si="134"/>
        <v>572448.95201200002</v>
      </c>
      <c r="AH1171" s="121">
        <v>0.3</v>
      </c>
    </row>
    <row r="1172" spans="1:34" s="99" customFormat="1" x14ac:dyDescent="0.55000000000000004">
      <c r="A1172" s="107"/>
      <c r="B1172" s="161"/>
      <c r="C1172" s="161"/>
      <c r="D1172" s="162"/>
      <c r="E1172" s="161"/>
      <c r="F1172" s="161"/>
      <c r="G1172" s="161"/>
      <c r="H1172" s="161"/>
      <c r="I1172" s="163"/>
      <c r="J1172" s="161"/>
      <c r="K1172" s="121"/>
      <c r="L1172" s="121"/>
      <c r="M1172" s="121"/>
      <c r="N1172" s="161">
        <v>34</v>
      </c>
      <c r="O1172" s="164" t="s">
        <v>1592</v>
      </c>
      <c r="P1172" s="165"/>
      <c r="Q1172" s="164" t="s">
        <v>1593</v>
      </c>
      <c r="R1172" s="164" t="s">
        <v>1596</v>
      </c>
      <c r="S1172" s="166" t="s">
        <v>1632</v>
      </c>
      <c r="T1172" s="161" t="s">
        <v>73</v>
      </c>
      <c r="U1172" s="161" t="s">
        <v>45</v>
      </c>
      <c r="V1172" s="161" t="s">
        <v>62</v>
      </c>
      <c r="W1172" s="121">
        <v>18</v>
      </c>
      <c r="X1172" s="163">
        <v>1.67</v>
      </c>
      <c r="Y1172" s="121">
        <v>6600</v>
      </c>
      <c r="Z1172" s="121">
        <f t="shared" si="131"/>
        <v>118800</v>
      </c>
      <c r="AA1172" s="167">
        <v>9</v>
      </c>
      <c r="AB1172" s="167">
        <v>9</v>
      </c>
      <c r="AC1172" s="121">
        <f t="shared" si="132"/>
        <v>108108</v>
      </c>
      <c r="AD1172" s="121">
        <f>IF(AND(AC1172="",M1139=""),0,IF((AC1172=""),M1139, IF( (M1139=""),AC1172,SUM(AC1139:AC1244)+M1139)))</f>
        <v>34278380.359999999</v>
      </c>
      <c r="AE1172" s="121">
        <f t="shared" si="133"/>
        <v>572448.95201200002</v>
      </c>
      <c r="AF1172" s="121">
        <v>0</v>
      </c>
      <c r="AG1172" s="121">
        <f t="shared" si="134"/>
        <v>572448.95201200002</v>
      </c>
      <c r="AH1172" s="121">
        <v>0.3</v>
      </c>
    </row>
    <row r="1173" spans="1:34" s="99" customFormat="1" x14ac:dyDescent="0.55000000000000004">
      <c r="A1173" s="107"/>
      <c r="B1173" s="161"/>
      <c r="C1173" s="161"/>
      <c r="D1173" s="162"/>
      <c r="E1173" s="161"/>
      <c r="F1173" s="161"/>
      <c r="G1173" s="161"/>
      <c r="H1173" s="161"/>
      <c r="I1173" s="163"/>
      <c r="J1173" s="161"/>
      <c r="K1173" s="121"/>
      <c r="L1173" s="121"/>
      <c r="M1173" s="121"/>
      <c r="N1173" s="161">
        <v>35</v>
      </c>
      <c r="O1173" s="164" t="s">
        <v>1592</v>
      </c>
      <c r="P1173" s="165"/>
      <c r="Q1173" s="164" t="s">
        <v>1593</v>
      </c>
      <c r="R1173" s="164" t="s">
        <v>1596</v>
      </c>
      <c r="S1173" s="166" t="s">
        <v>1633</v>
      </c>
      <c r="T1173" s="161" t="s">
        <v>73</v>
      </c>
      <c r="U1173" s="161" t="s">
        <v>45</v>
      </c>
      <c r="V1173" s="161" t="s">
        <v>62</v>
      </c>
      <c r="W1173" s="121">
        <v>18</v>
      </c>
      <c r="X1173" s="163">
        <v>1.67</v>
      </c>
      <c r="Y1173" s="121">
        <v>6600</v>
      </c>
      <c r="Z1173" s="121">
        <f t="shared" si="131"/>
        <v>118800</v>
      </c>
      <c r="AA1173" s="167">
        <v>9</v>
      </c>
      <c r="AB1173" s="167">
        <v>9</v>
      </c>
      <c r="AC1173" s="121">
        <f t="shared" si="132"/>
        <v>108108</v>
      </c>
      <c r="AD1173" s="121">
        <f>IF(AND(AC1173="",M1139=""),0,IF((AC1173=""),M1139, IF( (M1139=""),AC1173,SUM(AC1139:AC1244)+M1139)))</f>
        <v>34278380.359999999</v>
      </c>
      <c r="AE1173" s="121">
        <f t="shared" si="133"/>
        <v>572448.95201200002</v>
      </c>
      <c r="AF1173" s="121">
        <v>0</v>
      </c>
      <c r="AG1173" s="121">
        <f t="shared" si="134"/>
        <v>572448.95201200002</v>
      </c>
      <c r="AH1173" s="121">
        <v>0.3</v>
      </c>
    </row>
    <row r="1174" spans="1:34" s="99" customFormat="1" x14ac:dyDescent="0.55000000000000004">
      <c r="A1174" s="107"/>
      <c r="B1174" s="161"/>
      <c r="C1174" s="161"/>
      <c r="D1174" s="162"/>
      <c r="E1174" s="161"/>
      <c r="F1174" s="161"/>
      <c r="G1174" s="161"/>
      <c r="H1174" s="161"/>
      <c r="I1174" s="163"/>
      <c r="J1174" s="161"/>
      <c r="K1174" s="121"/>
      <c r="L1174" s="121"/>
      <c r="M1174" s="121"/>
      <c r="N1174" s="161">
        <v>36</v>
      </c>
      <c r="O1174" s="164" t="s">
        <v>1592</v>
      </c>
      <c r="P1174" s="165"/>
      <c r="Q1174" s="164" t="s">
        <v>1593</v>
      </c>
      <c r="R1174" s="164" t="s">
        <v>1596</v>
      </c>
      <c r="S1174" s="166" t="s">
        <v>1634</v>
      </c>
      <c r="T1174" s="161" t="s">
        <v>73</v>
      </c>
      <c r="U1174" s="161" t="s">
        <v>45</v>
      </c>
      <c r="V1174" s="161" t="s">
        <v>62</v>
      </c>
      <c r="W1174" s="121">
        <v>18</v>
      </c>
      <c r="X1174" s="163">
        <v>1.67</v>
      </c>
      <c r="Y1174" s="121">
        <v>6600</v>
      </c>
      <c r="Z1174" s="121">
        <f t="shared" si="131"/>
        <v>118800</v>
      </c>
      <c r="AA1174" s="167">
        <v>9</v>
      </c>
      <c r="AB1174" s="167">
        <v>9</v>
      </c>
      <c r="AC1174" s="121">
        <f t="shared" si="132"/>
        <v>108108</v>
      </c>
      <c r="AD1174" s="121">
        <f>IF(AND(AC1174="",M1139=""),0,IF((AC1174=""),M1139, IF( (M1139=""),AC1174,SUM(AC1139:AC1244)+M1139)))</f>
        <v>34278380.359999999</v>
      </c>
      <c r="AE1174" s="121">
        <f t="shared" si="133"/>
        <v>572448.95201200002</v>
      </c>
      <c r="AF1174" s="121">
        <v>0</v>
      </c>
      <c r="AG1174" s="121">
        <f t="shared" si="134"/>
        <v>572448.95201200002</v>
      </c>
      <c r="AH1174" s="121">
        <v>0.3</v>
      </c>
    </row>
    <row r="1175" spans="1:34" s="99" customFormat="1" x14ac:dyDescent="0.55000000000000004">
      <c r="A1175" s="107"/>
      <c r="B1175" s="161"/>
      <c r="C1175" s="161"/>
      <c r="D1175" s="162"/>
      <c r="E1175" s="161"/>
      <c r="F1175" s="161"/>
      <c r="G1175" s="161"/>
      <c r="H1175" s="161"/>
      <c r="I1175" s="163"/>
      <c r="J1175" s="161"/>
      <c r="K1175" s="121"/>
      <c r="L1175" s="121"/>
      <c r="M1175" s="121"/>
      <c r="N1175" s="161">
        <v>37</v>
      </c>
      <c r="O1175" s="164" t="s">
        <v>1592</v>
      </c>
      <c r="P1175" s="165"/>
      <c r="Q1175" s="164" t="s">
        <v>1593</v>
      </c>
      <c r="R1175" s="164" t="s">
        <v>1596</v>
      </c>
      <c r="S1175" s="166" t="s">
        <v>1635</v>
      </c>
      <c r="T1175" s="161" t="s">
        <v>73</v>
      </c>
      <c r="U1175" s="161" t="s">
        <v>45</v>
      </c>
      <c r="V1175" s="161" t="s">
        <v>62</v>
      </c>
      <c r="W1175" s="121">
        <v>18</v>
      </c>
      <c r="X1175" s="163">
        <v>1.67</v>
      </c>
      <c r="Y1175" s="121">
        <v>6600</v>
      </c>
      <c r="Z1175" s="121">
        <f t="shared" si="131"/>
        <v>118800</v>
      </c>
      <c r="AA1175" s="167">
        <v>9</v>
      </c>
      <c r="AB1175" s="167">
        <v>9</v>
      </c>
      <c r="AC1175" s="121">
        <f t="shared" si="132"/>
        <v>108108</v>
      </c>
      <c r="AD1175" s="121">
        <f>IF(AND(AC1175="",M1139=""),0,IF((AC1175=""),M1139, IF( (M1139=""),AC1175,SUM(AC1139:AC1244)+M1139)))</f>
        <v>34278380.359999999</v>
      </c>
      <c r="AE1175" s="121">
        <f t="shared" si="133"/>
        <v>572448.95201200002</v>
      </c>
      <c r="AF1175" s="121">
        <v>0</v>
      </c>
      <c r="AG1175" s="121">
        <f t="shared" si="134"/>
        <v>572448.95201200002</v>
      </c>
      <c r="AH1175" s="121">
        <v>0.3</v>
      </c>
    </row>
    <row r="1176" spans="1:34" s="99" customFormat="1" x14ac:dyDescent="0.55000000000000004">
      <c r="A1176" s="107"/>
      <c r="B1176" s="161"/>
      <c r="C1176" s="161"/>
      <c r="D1176" s="162"/>
      <c r="E1176" s="161"/>
      <c r="F1176" s="161"/>
      <c r="G1176" s="161"/>
      <c r="H1176" s="161"/>
      <c r="I1176" s="163"/>
      <c r="J1176" s="161"/>
      <c r="K1176" s="121"/>
      <c r="L1176" s="121"/>
      <c r="M1176" s="121"/>
      <c r="N1176" s="161">
        <v>38</v>
      </c>
      <c r="O1176" s="164" t="s">
        <v>1592</v>
      </c>
      <c r="P1176" s="165"/>
      <c r="Q1176" s="164" t="s">
        <v>1593</v>
      </c>
      <c r="R1176" s="164" t="s">
        <v>1596</v>
      </c>
      <c r="S1176" s="166" t="s">
        <v>1636</v>
      </c>
      <c r="T1176" s="161" t="s">
        <v>73</v>
      </c>
      <c r="U1176" s="161" t="s">
        <v>45</v>
      </c>
      <c r="V1176" s="161" t="s">
        <v>62</v>
      </c>
      <c r="W1176" s="121">
        <v>18</v>
      </c>
      <c r="X1176" s="163">
        <v>1.67</v>
      </c>
      <c r="Y1176" s="121">
        <v>6600</v>
      </c>
      <c r="Z1176" s="121">
        <f t="shared" si="131"/>
        <v>118800</v>
      </c>
      <c r="AA1176" s="167">
        <v>9</v>
      </c>
      <c r="AB1176" s="167">
        <v>9</v>
      </c>
      <c r="AC1176" s="121">
        <f t="shared" si="132"/>
        <v>108108</v>
      </c>
      <c r="AD1176" s="121">
        <f>IF(AND(AC1176="",M1139=""),0,IF((AC1176=""),M1139, IF( (M1139=""),AC1176,SUM(AC1139:AC1244)+M1139)))</f>
        <v>34278380.359999999</v>
      </c>
      <c r="AE1176" s="121">
        <f t="shared" si="133"/>
        <v>572448.95201200002</v>
      </c>
      <c r="AF1176" s="121">
        <v>0</v>
      </c>
      <c r="AG1176" s="121">
        <f t="shared" si="134"/>
        <v>572448.95201200002</v>
      </c>
      <c r="AH1176" s="121">
        <v>0.3</v>
      </c>
    </row>
    <row r="1177" spans="1:34" s="99" customFormat="1" x14ac:dyDescent="0.55000000000000004">
      <c r="A1177" s="107"/>
      <c r="B1177" s="161"/>
      <c r="C1177" s="161"/>
      <c r="D1177" s="162"/>
      <c r="E1177" s="161"/>
      <c r="F1177" s="161"/>
      <c r="G1177" s="161"/>
      <c r="H1177" s="161"/>
      <c r="I1177" s="163"/>
      <c r="J1177" s="161"/>
      <c r="K1177" s="121"/>
      <c r="L1177" s="121"/>
      <c r="M1177" s="121"/>
      <c r="N1177" s="161">
        <v>39</v>
      </c>
      <c r="O1177" s="164" t="s">
        <v>1592</v>
      </c>
      <c r="P1177" s="165"/>
      <c r="Q1177" s="164" t="s">
        <v>1593</v>
      </c>
      <c r="R1177" s="164" t="s">
        <v>1596</v>
      </c>
      <c r="S1177" s="166" t="s">
        <v>1637</v>
      </c>
      <c r="T1177" s="161" t="s">
        <v>73</v>
      </c>
      <c r="U1177" s="161" t="s">
        <v>45</v>
      </c>
      <c r="V1177" s="161" t="s">
        <v>62</v>
      </c>
      <c r="W1177" s="121">
        <v>18</v>
      </c>
      <c r="X1177" s="163">
        <v>1.67</v>
      </c>
      <c r="Y1177" s="121">
        <v>6600</v>
      </c>
      <c r="Z1177" s="121">
        <f t="shared" si="131"/>
        <v>118800</v>
      </c>
      <c r="AA1177" s="167">
        <v>9</v>
      </c>
      <c r="AB1177" s="167">
        <v>9</v>
      </c>
      <c r="AC1177" s="121">
        <f t="shared" si="132"/>
        <v>108108</v>
      </c>
      <c r="AD1177" s="121">
        <f>IF(AND(AC1177="",M1139=""),0,IF((AC1177=""),M1139, IF( (M1139=""),AC1177,SUM(AC1139:AC1244)+M1139)))</f>
        <v>34278380.359999999</v>
      </c>
      <c r="AE1177" s="121">
        <f t="shared" si="133"/>
        <v>572448.95201200002</v>
      </c>
      <c r="AF1177" s="121">
        <v>0</v>
      </c>
      <c r="AG1177" s="121">
        <f t="shared" si="134"/>
        <v>572448.95201200002</v>
      </c>
      <c r="AH1177" s="121">
        <v>0.3</v>
      </c>
    </row>
    <row r="1178" spans="1:34" s="99" customFormat="1" x14ac:dyDescent="0.55000000000000004">
      <c r="A1178" s="107"/>
      <c r="B1178" s="161"/>
      <c r="C1178" s="161"/>
      <c r="D1178" s="162"/>
      <c r="E1178" s="161"/>
      <c r="F1178" s="161"/>
      <c r="G1178" s="161"/>
      <c r="H1178" s="161"/>
      <c r="I1178" s="163"/>
      <c r="J1178" s="161"/>
      <c r="K1178" s="121"/>
      <c r="L1178" s="121"/>
      <c r="M1178" s="121"/>
      <c r="N1178" s="161">
        <v>40</v>
      </c>
      <c r="O1178" s="164" t="s">
        <v>1592</v>
      </c>
      <c r="P1178" s="165"/>
      <c r="Q1178" s="164" t="s">
        <v>1593</v>
      </c>
      <c r="R1178" s="164" t="s">
        <v>1596</v>
      </c>
      <c r="S1178" s="166" t="s">
        <v>1638</v>
      </c>
      <c r="T1178" s="161" t="s">
        <v>73</v>
      </c>
      <c r="U1178" s="161" t="s">
        <v>45</v>
      </c>
      <c r="V1178" s="161" t="s">
        <v>62</v>
      </c>
      <c r="W1178" s="121">
        <v>18</v>
      </c>
      <c r="X1178" s="163">
        <v>1.67</v>
      </c>
      <c r="Y1178" s="121">
        <v>6600</v>
      </c>
      <c r="Z1178" s="121">
        <f t="shared" si="131"/>
        <v>118800</v>
      </c>
      <c r="AA1178" s="167">
        <v>9</v>
      </c>
      <c r="AB1178" s="167">
        <v>9</v>
      </c>
      <c r="AC1178" s="121">
        <f t="shared" si="132"/>
        <v>108108</v>
      </c>
      <c r="AD1178" s="121">
        <f>IF(AND(AC1178="",M1139=""),0,IF((AC1178=""),M1139, IF( (M1139=""),AC1178,SUM(AC1139:AC1244)+M1139)))</f>
        <v>34278380.359999999</v>
      </c>
      <c r="AE1178" s="121">
        <f t="shared" si="133"/>
        <v>572448.95201200002</v>
      </c>
      <c r="AF1178" s="121">
        <v>0</v>
      </c>
      <c r="AG1178" s="121">
        <f t="shared" si="134"/>
        <v>572448.95201200002</v>
      </c>
      <c r="AH1178" s="121">
        <v>0.3</v>
      </c>
    </row>
    <row r="1179" spans="1:34" s="99" customFormat="1" x14ac:dyDescent="0.55000000000000004">
      <c r="A1179" s="107"/>
      <c r="B1179" s="161"/>
      <c r="C1179" s="161"/>
      <c r="D1179" s="162"/>
      <c r="E1179" s="161"/>
      <c r="F1179" s="161"/>
      <c r="G1179" s="161"/>
      <c r="H1179" s="161"/>
      <c r="I1179" s="163"/>
      <c r="J1179" s="161"/>
      <c r="K1179" s="121"/>
      <c r="L1179" s="121"/>
      <c r="M1179" s="121"/>
      <c r="N1179" s="161">
        <v>41</v>
      </c>
      <c r="O1179" s="164" t="s">
        <v>1592</v>
      </c>
      <c r="P1179" s="165"/>
      <c r="Q1179" s="164" t="s">
        <v>1593</v>
      </c>
      <c r="R1179" s="164" t="s">
        <v>1596</v>
      </c>
      <c r="S1179" s="166" t="s">
        <v>1639</v>
      </c>
      <c r="T1179" s="161" t="s">
        <v>73</v>
      </c>
      <c r="U1179" s="161" t="s">
        <v>45</v>
      </c>
      <c r="V1179" s="161" t="s">
        <v>62</v>
      </c>
      <c r="W1179" s="121">
        <v>18</v>
      </c>
      <c r="X1179" s="163">
        <v>1.67</v>
      </c>
      <c r="Y1179" s="121">
        <v>6600</v>
      </c>
      <c r="Z1179" s="121">
        <f t="shared" si="131"/>
        <v>118800</v>
      </c>
      <c r="AA1179" s="167">
        <v>9</v>
      </c>
      <c r="AB1179" s="167">
        <v>9</v>
      </c>
      <c r="AC1179" s="121">
        <f t="shared" si="132"/>
        <v>108108</v>
      </c>
      <c r="AD1179" s="121">
        <f>IF(AND(AC1179="",M1139=""),0,IF((AC1179=""),M1139, IF( (M1139=""),AC1179,SUM(AC1139:AC1244)+M1139)))</f>
        <v>34278380.359999999</v>
      </c>
      <c r="AE1179" s="121">
        <f t="shared" si="133"/>
        <v>572448.95201200002</v>
      </c>
      <c r="AF1179" s="121">
        <v>0</v>
      </c>
      <c r="AG1179" s="121">
        <f t="shared" si="134"/>
        <v>572448.95201200002</v>
      </c>
      <c r="AH1179" s="121">
        <v>0.3</v>
      </c>
    </row>
    <row r="1180" spans="1:34" s="99" customFormat="1" x14ac:dyDescent="0.55000000000000004">
      <c r="A1180" s="107"/>
      <c r="B1180" s="161"/>
      <c r="C1180" s="161"/>
      <c r="D1180" s="162"/>
      <c r="E1180" s="161"/>
      <c r="F1180" s="161"/>
      <c r="G1180" s="161"/>
      <c r="H1180" s="161"/>
      <c r="I1180" s="163"/>
      <c r="J1180" s="161"/>
      <c r="K1180" s="121"/>
      <c r="L1180" s="121"/>
      <c r="M1180" s="121"/>
      <c r="N1180" s="161">
        <v>42</v>
      </c>
      <c r="O1180" s="164" t="s">
        <v>1592</v>
      </c>
      <c r="P1180" s="165"/>
      <c r="Q1180" s="164" t="s">
        <v>1593</v>
      </c>
      <c r="R1180" s="164" t="s">
        <v>1596</v>
      </c>
      <c r="S1180" s="166" t="s">
        <v>1640</v>
      </c>
      <c r="T1180" s="161" t="s">
        <v>73</v>
      </c>
      <c r="U1180" s="161" t="s">
        <v>45</v>
      </c>
      <c r="V1180" s="161" t="s">
        <v>62</v>
      </c>
      <c r="W1180" s="121">
        <v>18</v>
      </c>
      <c r="X1180" s="163">
        <v>1.67</v>
      </c>
      <c r="Y1180" s="121">
        <v>6600</v>
      </c>
      <c r="Z1180" s="121">
        <f t="shared" si="131"/>
        <v>118800</v>
      </c>
      <c r="AA1180" s="167">
        <v>9</v>
      </c>
      <c r="AB1180" s="167">
        <v>9</v>
      </c>
      <c r="AC1180" s="121">
        <f t="shared" si="132"/>
        <v>108108</v>
      </c>
      <c r="AD1180" s="121">
        <f>IF(AND(AC1180="",M1139=""),0,IF((AC1180=""),M1139, IF( (M1139=""),AC1180,SUM(AC1139:AC1244)+M1139)))</f>
        <v>34278380.359999999</v>
      </c>
      <c r="AE1180" s="121">
        <f t="shared" si="133"/>
        <v>572448.95201200002</v>
      </c>
      <c r="AF1180" s="121">
        <v>0</v>
      </c>
      <c r="AG1180" s="121">
        <f t="shared" si="134"/>
        <v>572448.95201200002</v>
      </c>
      <c r="AH1180" s="121">
        <v>0.3</v>
      </c>
    </row>
    <row r="1181" spans="1:34" s="99" customFormat="1" x14ac:dyDescent="0.55000000000000004">
      <c r="A1181" s="107"/>
      <c r="B1181" s="161"/>
      <c r="C1181" s="161"/>
      <c r="D1181" s="162"/>
      <c r="E1181" s="161"/>
      <c r="F1181" s="161"/>
      <c r="G1181" s="161"/>
      <c r="H1181" s="161"/>
      <c r="I1181" s="163"/>
      <c r="J1181" s="161"/>
      <c r="K1181" s="121"/>
      <c r="L1181" s="121"/>
      <c r="M1181" s="121"/>
      <c r="N1181" s="161">
        <v>43</v>
      </c>
      <c r="O1181" s="164" t="s">
        <v>1592</v>
      </c>
      <c r="P1181" s="165"/>
      <c r="Q1181" s="164" t="s">
        <v>1593</v>
      </c>
      <c r="R1181" s="164" t="s">
        <v>1596</v>
      </c>
      <c r="S1181" s="166" t="s">
        <v>1641</v>
      </c>
      <c r="T1181" s="161" t="s">
        <v>73</v>
      </c>
      <c r="U1181" s="161" t="s">
        <v>45</v>
      </c>
      <c r="V1181" s="161" t="s">
        <v>62</v>
      </c>
      <c r="W1181" s="121">
        <v>18</v>
      </c>
      <c r="X1181" s="163">
        <v>1.67</v>
      </c>
      <c r="Y1181" s="121">
        <v>6600</v>
      </c>
      <c r="Z1181" s="121">
        <f t="shared" si="131"/>
        <v>118800</v>
      </c>
      <c r="AA1181" s="167">
        <v>9</v>
      </c>
      <c r="AB1181" s="167">
        <v>9</v>
      </c>
      <c r="AC1181" s="121">
        <f t="shared" si="132"/>
        <v>108108</v>
      </c>
      <c r="AD1181" s="121">
        <f>IF(AND(AC1181="",M1139=""),0,IF((AC1181=""),M1139, IF( (M1139=""),AC1181,SUM(AC1139:AC1244)+M1139)))</f>
        <v>34278380.359999999</v>
      </c>
      <c r="AE1181" s="121">
        <f t="shared" si="133"/>
        <v>572448.95201200002</v>
      </c>
      <c r="AF1181" s="121">
        <v>0</v>
      </c>
      <c r="AG1181" s="121">
        <f t="shared" si="134"/>
        <v>572448.95201200002</v>
      </c>
      <c r="AH1181" s="121">
        <v>0.3</v>
      </c>
    </row>
    <row r="1182" spans="1:34" s="99" customFormat="1" x14ac:dyDescent="0.55000000000000004">
      <c r="A1182" s="107"/>
      <c r="B1182" s="161"/>
      <c r="C1182" s="161"/>
      <c r="D1182" s="162"/>
      <c r="E1182" s="161"/>
      <c r="F1182" s="161"/>
      <c r="G1182" s="161"/>
      <c r="H1182" s="161"/>
      <c r="I1182" s="163"/>
      <c r="J1182" s="161"/>
      <c r="K1182" s="121"/>
      <c r="L1182" s="121"/>
      <c r="M1182" s="121"/>
      <c r="N1182" s="161">
        <v>44</v>
      </c>
      <c r="O1182" s="164" t="s">
        <v>1592</v>
      </c>
      <c r="P1182" s="165"/>
      <c r="Q1182" s="164" t="s">
        <v>1593</v>
      </c>
      <c r="R1182" s="164" t="s">
        <v>1596</v>
      </c>
      <c r="S1182" s="166" t="s">
        <v>1642</v>
      </c>
      <c r="T1182" s="161" t="s">
        <v>73</v>
      </c>
      <c r="U1182" s="161" t="s">
        <v>45</v>
      </c>
      <c r="V1182" s="161" t="s">
        <v>62</v>
      </c>
      <c r="W1182" s="121">
        <v>18</v>
      </c>
      <c r="X1182" s="163">
        <v>1.67</v>
      </c>
      <c r="Y1182" s="121">
        <v>6600</v>
      </c>
      <c r="Z1182" s="121">
        <f t="shared" si="131"/>
        <v>118800</v>
      </c>
      <c r="AA1182" s="167">
        <v>9</v>
      </c>
      <c r="AB1182" s="167">
        <v>9</v>
      </c>
      <c r="AC1182" s="121">
        <f t="shared" si="132"/>
        <v>108108</v>
      </c>
      <c r="AD1182" s="121">
        <f>IF(AND(AC1182="",M1139=""),0,IF((AC1182=""),M1139, IF( (M1139=""),AC1182,SUM(AC1139:AC1244)+M1139)))</f>
        <v>34278380.359999999</v>
      </c>
      <c r="AE1182" s="121">
        <f t="shared" si="133"/>
        <v>572448.95201200002</v>
      </c>
      <c r="AF1182" s="121">
        <v>0</v>
      </c>
      <c r="AG1182" s="121">
        <f t="shared" si="134"/>
        <v>572448.95201200002</v>
      </c>
      <c r="AH1182" s="121">
        <v>0.3</v>
      </c>
    </row>
    <row r="1183" spans="1:34" s="99" customFormat="1" x14ac:dyDescent="0.55000000000000004">
      <c r="A1183" s="107"/>
      <c r="B1183" s="161"/>
      <c r="C1183" s="161"/>
      <c r="D1183" s="162"/>
      <c r="E1183" s="161"/>
      <c r="F1183" s="161"/>
      <c r="G1183" s="161"/>
      <c r="H1183" s="161"/>
      <c r="I1183" s="163"/>
      <c r="J1183" s="161"/>
      <c r="K1183" s="121"/>
      <c r="L1183" s="121"/>
      <c r="M1183" s="121"/>
      <c r="N1183" s="161">
        <v>45</v>
      </c>
      <c r="O1183" s="164" t="s">
        <v>1592</v>
      </c>
      <c r="P1183" s="165"/>
      <c r="Q1183" s="164" t="s">
        <v>1593</v>
      </c>
      <c r="R1183" s="164" t="s">
        <v>1596</v>
      </c>
      <c r="S1183" s="166" t="s">
        <v>1643</v>
      </c>
      <c r="T1183" s="161" t="s">
        <v>73</v>
      </c>
      <c r="U1183" s="161" t="s">
        <v>45</v>
      </c>
      <c r="V1183" s="161" t="s">
        <v>62</v>
      </c>
      <c r="W1183" s="121">
        <v>18</v>
      </c>
      <c r="X1183" s="163">
        <v>1.67</v>
      </c>
      <c r="Y1183" s="121">
        <v>6600</v>
      </c>
      <c r="Z1183" s="121">
        <f t="shared" si="131"/>
        <v>118800</v>
      </c>
      <c r="AA1183" s="167">
        <v>9</v>
      </c>
      <c r="AB1183" s="167">
        <v>9</v>
      </c>
      <c r="AC1183" s="121">
        <f t="shared" si="132"/>
        <v>108108</v>
      </c>
      <c r="AD1183" s="121">
        <f>IF(AND(AC1183="",M1139=""),0,IF((AC1183=""),M1139, IF( (M1139=""),AC1183,SUM(AC1139:AC1244)+M1139)))</f>
        <v>34278380.359999999</v>
      </c>
      <c r="AE1183" s="121">
        <f t="shared" si="133"/>
        <v>572448.95201200002</v>
      </c>
      <c r="AF1183" s="121">
        <v>0</v>
      </c>
      <c r="AG1183" s="121">
        <f t="shared" si="134"/>
        <v>572448.95201200002</v>
      </c>
      <c r="AH1183" s="121">
        <v>0.3</v>
      </c>
    </row>
    <row r="1184" spans="1:34" s="99" customFormat="1" x14ac:dyDescent="0.55000000000000004">
      <c r="A1184" s="107"/>
      <c r="B1184" s="161"/>
      <c r="C1184" s="161"/>
      <c r="D1184" s="162"/>
      <c r="E1184" s="161"/>
      <c r="F1184" s="161"/>
      <c r="G1184" s="161"/>
      <c r="H1184" s="161"/>
      <c r="I1184" s="163"/>
      <c r="J1184" s="161"/>
      <c r="K1184" s="121"/>
      <c r="L1184" s="121"/>
      <c r="M1184" s="121"/>
      <c r="N1184" s="161">
        <v>46</v>
      </c>
      <c r="O1184" s="164" t="s">
        <v>1592</v>
      </c>
      <c r="P1184" s="165"/>
      <c r="Q1184" s="164" t="s">
        <v>1593</v>
      </c>
      <c r="R1184" s="164" t="s">
        <v>1596</v>
      </c>
      <c r="S1184" s="166" t="s">
        <v>1644</v>
      </c>
      <c r="T1184" s="161" t="s">
        <v>73</v>
      </c>
      <c r="U1184" s="161" t="s">
        <v>45</v>
      </c>
      <c r="V1184" s="161" t="s">
        <v>62</v>
      </c>
      <c r="W1184" s="121">
        <v>18</v>
      </c>
      <c r="X1184" s="163">
        <v>1.67</v>
      </c>
      <c r="Y1184" s="121">
        <v>6600</v>
      </c>
      <c r="Z1184" s="121">
        <f t="shared" si="131"/>
        <v>118800</v>
      </c>
      <c r="AA1184" s="167">
        <v>9</v>
      </c>
      <c r="AB1184" s="167">
        <v>9</v>
      </c>
      <c r="AC1184" s="121">
        <f t="shared" si="132"/>
        <v>108108</v>
      </c>
      <c r="AD1184" s="121">
        <f>IF(AND(AC1184="",M1139=""),0,IF((AC1184=""),M1139, IF( (M1139=""),AC1184,SUM(AC1139:AC1244)+M1139)))</f>
        <v>34278380.359999999</v>
      </c>
      <c r="AE1184" s="121">
        <f t="shared" si="133"/>
        <v>572448.95201200002</v>
      </c>
      <c r="AF1184" s="121">
        <v>0</v>
      </c>
      <c r="AG1184" s="121">
        <f t="shared" si="134"/>
        <v>572448.95201200002</v>
      </c>
      <c r="AH1184" s="121">
        <v>0.3</v>
      </c>
    </row>
    <row r="1185" spans="1:34" s="99" customFormat="1" x14ac:dyDescent="0.55000000000000004">
      <c r="A1185" s="107"/>
      <c r="B1185" s="161"/>
      <c r="C1185" s="161"/>
      <c r="D1185" s="162"/>
      <c r="E1185" s="161"/>
      <c r="F1185" s="161"/>
      <c r="G1185" s="161"/>
      <c r="H1185" s="161"/>
      <c r="I1185" s="163"/>
      <c r="J1185" s="161"/>
      <c r="K1185" s="121"/>
      <c r="L1185" s="121"/>
      <c r="M1185" s="121"/>
      <c r="N1185" s="161">
        <v>47</v>
      </c>
      <c r="O1185" s="164" t="s">
        <v>1592</v>
      </c>
      <c r="P1185" s="165"/>
      <c r="Q1185" s="164" t="s">
        <v>1593</v>
      </c>
      <c r="R1185" s="164" t="s">
        <v>1596</v>
      </c>
      <c r="S1185" s="166" t="s">
        <v>1645</v>
      </c>
      <c r="T1185" s="161" t="s">
        <v>73</v>
      </c>
      <c r="U1185" s="161" t="s">
        <v>45</v>
      </c>
      <c r="V1185" s="161" t="s">
        <v>62</v>
      </c>
      <c r="W1185" s="121">
        <v>18</v>
      </c>
      <c r="X1185" s="163">
        <v>1.67</v>
      </c>
      <c r="Y1185" s="121">
        <v>6600</v>
      </c>
      <c r="Z1185" s="121">
        <f t="shared" si="131"/>
        <v>118800</v>
      </c>
      <c r="AA1185" s="167">
        <v>9</v>
      </c>
      <c r="AB1185" s="167">
        <v>9</v>
      </c>
      <c r="AC1185" s="121">
        <f t="shared" si="132"/>
        <v>108108</v>
      </c>
      <c r="AD1185" s="121">
        <f>IF(AND(AC1185="",M1139=""),0,IF((AC1185=""),M1139, IF( (M1139=""),AC1185,SUM(AC1139:AC1244)+M1139)))</f>
        <v>34278380.359999999</v>
      </c>
      <c r="AE1185" s="121">
        <f t="shared" si="133"/>
        <v>572448.95201200002</v>
      </c>
      <c r="AF1185" s="121">
        <v>0</v>
      </c>
      <c r="AG1185" s="121">
        <f t="shared" si="134"/>
        <v>572448.95201200002</v>
      </c>
      <c r="AH1185" s="121">
        <v>0.3</v>
      </c>
    </row>
    <row r="1186" spans="1:34" s="99" customFormat="1" x14ac:dyDescent="0.55000000000000004">
      <c r="A1186" s="107"/>
      <c r="B1186" s="161"/>
      <c r="C1186" s="161"/>
      <c r="D1186" s="162"/>
      <c r="E1186" s="161"/>
      <c r="F1186" s="161"/>
      <c r="G1186" s="161"/>
      <c r="H1186" s="161"/>
      <c r="I1186" s="163"/>
      <c r="J1186" s="161"/>
      <c r="K1186" s="121"/>
      <c r="L1186" s="121"/>
      <c r="M1186" s="121"/>
      <c r="N1186" s="161">
        <v>48</v>
      </c>
      <c r="O1186" s="164" t="s">
        <v>1592</v>
      </c>
      <c r="P1186" s="165"/>
      <c r="Q1186" s="164" t="s">
        <v>1593</v>
      </c>
      <c r="R1186" s="164" t="s">
        <v>1596</v>
      </c>
      <c r="S1186" s="166" t="s">
        <v>1646</v>
      </c>
      <c r="T1186" s="161" t="s">
        <v>73</v>
      </c>
      <c r="U1186" s="161" t="s">
        <v>45</v>
      </c>
      <c r="V1186" s="161" t="s">
        <v>62</v>
      </c>
      <c r="W1186" s="121">
        <v>18</v>
      </c>
      <c r="X1186" s="163">
        <v>1.67</v>
      </c>
      <c r="Y1186" s="121">
        <v>6600</v>
      </c>
      <c r="Z1186" s="121">
        <f t="shared" si="131"/>
        <v>118800</v>
      </c>
      <c r="AA1186" s="167">
        <v>9</v>
      </c>
      <c r="AB1186" s="167">
        <v>9</v>
      </c>
      <c r="AC1186" s="121">
        <f t="shared" si="132"/>
        <v>108108</v>
      </c>
      <c r="AD1186" s="121">
        <f>IF(AND(AC1186="",M1139=""),0,IF((AC1186=""),M1139, IF( (M1139=""),AC1186,SUM(AC1139:AC1244)+M1139)))</f>
        <v>34278380.359999999</v>
      </c>
      <c r="AE1186" s="121">
        <f t="shared" si="133"/>
        <v>572448.95201200002</v>
      </c>
      <c r="AF1186" s="121">
        <v>0</v>
      </c>
      <c r="AG1186" s="121">
        <f t="shared" si="134"/>
        <v>572448.95201200002</v>
      </c>
      <c r="AH1186" s="121">
        <v>0.3</v>
      </c>
    </row>
    <row r="1187" spans="1:34" s="99" customFormat="1" x14ac:dyDescent="0.55000000000000004">
      <c r="A1187" s="107"/>
      <c r="B1187" s="161"/>
      <c r="C1187" s="161"/>
      <c r="D1187" s="162"/>
      <c r="E1187" s="161"/>
      <c r="F1187" s="161"/>
      <c r="G1187" s="161"/>
      <c r="H1187" s="161"/>
      <c r="I1187" s="163"/>
      <c r="J1187" s="161"/>
      <c r="K1187" s="121"/>
      <c r="L1187" s="121"/>
      <c r="M1187" s="121"/>
      <c r="N1187" s="161">
        <v>49</v>
      </c>
      <c r="O1187" s="164" t="s">
        <v>1592</v>
      </c>
      <c r="P1187" s="165"/>
      <c r="Q1187" s="164" t="s">
        <v>1593</v>
      </c>
      <c r="R1187" s="164" t="s">
        <v>1596</v>
      </c>
      <c r="S1187" s="166" t="s">
        <v>1647</v>
      </c>
      <c r="T1187" s="161" t="s">
        <v>73</v>
      </c>
      <c r="U1187" s="161" t="s">
        <v>45</v>
      </c>
      <c r="V1187" s="161" t="s">
        <v>62</v>
      </c>
      <c r="W1187" s="121">
        <v>18</v>
      </c>
      <c r="X1187" s="163">
        <v>1.67</v>
      </c>
      <c r="Y1187" s="121">
        <v>6600</v>
      </c>
      <c r="Z1187" s="121">
        <f t="shared" si="131"/>
        <v>118800</v>
      </c>
      <c r="AA1187" s="167">
        <v>9</v>
      </c>
      <c r="AB1187" s="167">
        <v>9</v>
      </c>
      <c r="AC1187" s="121">
        <f t="shared" si="132"/>
        <v>108108</v>
      </c>
      <c r="AD1187" s="121">
        <f>IF(AND(AC1187="",M1139=""),0,IF((AC1187=""),M1139, IF( (M1139=""),AC1187,SUM(AC1139:AC1244)+M1139)))</f>
        <v>34278380.359999999</v>
      </c>
      <c r="AE1187" s="121">
        <f t="shared" si="133"/>
        <v>572448.95201200002</v>
      </c>
      <c r="AF1187" s="121">
        <v>0</v>
      </c>
      <c r="AG1187" s="121">
        <f t="shared" si="134"/>
        <v>572448.95201200002</v>
      </c>
      <c r="AH1187" s="121">
        <v>0.3</v>
      </c>
    </row>
    <row r="1188" spans="1:34" s="99" customFormat="1" x14ac:dyDescent="0.55000000000000004">
      <c r="A1188" s="107"/>
      <c r="B1188" s="161"/>
      <c r="C1188" s="161"/>
      <c r="D1188" s="162"/>
      <c r="E1188" s="161"/>
      <c r="F1188" s="161"/>
      <c r="G1188" s="161"/>
      <c r="H1188" s="161"/>
      <c r="I1188" s="163"/>
      <c r="J1188" s="161"/>
      <c r="K1188" s="121"/>
      <c r="L1188" s="121"/>
      <c r="M1188" s="121"/>
      <c r="N1188" s="161">
        <v>50</v>
      </c>
      <c r="O1188" s="164" t="s">
        <v>1592</v>
      </c>
      <c r="P1188" s="165"/>
      <c r="Q1188" s="164" t="s">
        <v>1593</v>
      </c>
      <c r="R1188" s="164" t="s">
        <v>1596</v>
      </c>
      <c r="S1188" s="166" t="s">
        <v>1648</v>
      </c>
      <c r="T1188" s="161" t="s">
        <v>73</v>
      </c>
      <c r="U1188" s="161" t="s">
        <v>45</v>
      </c>
      <c r="V1188" s="161" t="s">
        <v>62</v>
      </c>
      <c r="W1188" s="121">
        <v>18</v>
      </c>
      <c r="X1188" s="163">
        <v>1.67</v>
      </c>
      <c r="Y1188" s="121">
        <v>6600</v>
      </c>
      <c r="Z1188" s="121">
        <f t="shared" si="131"/>
        <v>118800</v>
      </c>
      <c r="AA1188" s="167">
        <v>9</v>
      </c>
      <c r="AB1188" s="167">
        <v>9</v>
      </c>
      <c r="AC1188" s="121">
        <f t="shared" si="132"/>
        <v>108108</v>
      </c>
      <c r="AD1188" s="121">
        <f>IF(AND(AC1188="",M1139=""),0,IF((AC1188=""),M1139, IF( (M1139=""),AC1188,SUM(AC1139:AC1244)+M1139)))</f>
        <v>34278380.359999999</v>
      </c>
      <c r="AE1188" s="121">
        <f t="shared" si="133"/>
        <v>572448.95201200002</v>
      </c>
      <c r="AF1188" s="121">
        <v>0</v>
      </c>
      <c r="AG1188" s="121">
        <f t="shared" si="134"/>
        <v>572448.95201200002</v>
      </c>
      <c r="AH1188" s="121">
        <v>0.3</v>
      </c>
    </row>
    <row r="1189" spans="1:34" s="99" customFormat="1" x14ac:dyDescent="0.55000000000000004">
      <c r="A1189" s="107"/>
      <c r="B1189" s="161"/>
      <c r="C1189" s="161"/>
      <c r="D1189" s="162"/>
      <c r="E1189" s="161"/>
      <c r="F1189" s="161"/>
      <c r="G1189" s="161"/>
      <c r="H1189" s="161"/>
      <c r="I1189" s="163"/>
      <c r="J1189" s="161"/>
      <c r="K1189" s="121"/>
      <c r="L1189" s="121"/>
      <c r="M1189" s="121"/>
      <c r="N1189" s="161">
        <v>51</v>
      </c>
      <c r="O1189" s="164" t="s">
        <v>1592</v>
      </c>
      <c r="P1189" s="165"/>
      <c r="Q1189" s="164" t="s">
        <v>1593</v>
      </c>
      <c r="R1189" s="164" t="s">
        <v>1596</v>
      </c>
      <c r="S1189" s="166" t="s">
        <v>1649</v>
      </c>
      <c r="T1189" s="161" t="s">
        <v>73</v>
      </c>
      <c r="U1189" s="161" t="s">
        <v>45</v>
      </c>
      <c r="V1189" s="161" t="s">
        <v>62</v>
      </c>
      <c r="W1189" s="121">
        <v>18</v>
      </c>
      <c r="X1189" s="163">
        <v>1.67</v>
      </c>
      <c r="Y1189" s="121">
        <v>6600</v>
      </c>
      <c r="Z1189" s="121">
        <f t="shared" si="131"/>
        <v>118800</v>
      </c>
      <c r="AA1189" s="167">
        <v>9</v>
      </c>
      <c r="AB1189" s="167">
        <v>9</v>
      </c>
      <c r="AC1189" s="121">
        <f t="shared" si="132"/>
        <v>108108</v>
      </c>
      <c r="AD1189" s="121">
        <f>IF(AND(AC1189="",M1139=""),0,IF((AC1189=""),M1139, IF( (M1139=""),AC1189,SUM(AC1139:AC1244)+M1139)))</f>
        <v>34278380.359999999</v>
      </c>
      <c r="AE1189" s="121">
        <f t="shared" si="133"/>
        <v>572448.95201200002</v>
      </c>
      <c r="AF1189" s="121">
        <v>0</v>
      </c>
      <c r="AG1189" s="121">
        <f t="shared" si="134"/>
        <v>572448.95201200002</v>
      </c>
      <c r="AH1189" s="121">
        <v>0.3</v>
      </c>
    </row>
    <row r="1190" spans="1:34" s="99" customFormat="1" x14ac:dyDescent="0.55000000000000004">
      <c r="A1190" s="107"/>
      <c r="B1190" s="161"/>
      <c r="C1190" s="161"/>
      <c r="D1190" s="162"/>
      <c r="E1190" s="161"/>
      <c r="F1190" s="161"/>
      <c r="G1190" s="161"/>
      <c r="H1190" s="161"/>
      <c r="I1190" s="163"/>
      <c r="J1190" s="161"/>
      <c r="K1190" s="121"/>
      <c r="L1190" s="121"/>
      <c r="M1190" s="121"/>
      <c r="N1190" s="161">
        <v>52</v>
      </c>
      <c r="O1190" s="164" t="s">
        <v>1592</v>
      </c>
      <c r="P1190" s="165"/>
      <c r="Q1190" s="164" t="s">
        <v>1593</v>
      </c>
      <c r="R1190" s="164" t="s">
        <v>1596</v>
      </c>
      <c r="S1190" s="166" t="s">
        <v>1650</v>
      </c>
      <c r="T1190" s="161" t="s">
        <v>73</v>
      </c>
      <c r="U1190" s="161" t="s">
        <v>45</v>
      </c>
      <c r="V1190" s="161" t="s">
        <v>62</v>
      </c>
      <c r="W1190" s="121">
        <v>18</v>
      </c>
      <c r="X1190" s="163">
        <v>1.67</v>
      </c>
      <c r="Y1190" s="121">
        <v>6600</v>
      </c>
      <c r="Z1190" s="121">
        <f t="shared" si="131"/>
        <v>118800</v>
      </c>
      <c r="AA1190" s="167">
        <v>9</v>
      </c>
      <c r="AB1190" s="167">
        <v>9</v>
      </c>
      <c r="AC1190" s="121">
        <f t="shared" si="132"/>
        <v>108108</v>
      </c>
      <c r="AD1190" s="121">
        <f>IF(AND(AC1190="",M1139=""),0,IF((AC1190=""),M1139, IF( (M1139=""),AC1190,SUM(AC1139:AC1244)+M1139)))</f>
        <v>34278380.359999999</v>
      </c>
      <c r="AE1190" s="121">
        <f t="shared" si="133"/>
        <v>572448.95201200002</v>
      </c>
      <c r="AF1190" s="121">
        <v>0</v>
      </c>
      <c r="AG1190" s="121">
        <f t="shared" si="134"/>
        <v>572448.95201200002</v>
      </c>
      <c r="AH1190" s="121">
        <v>0.3</v>
      </c>
    </row>
    <row r="1191" spans="1:34" s="99" customFormat="1" x14ac:dyDescent="0.55000000000000004">
      <c r="A1191" s="107"/>
      <c r="B1191" s="161"/>
      <c r="C1191" s="161"/>
      <c r="D1191" s="162"/>
      <c r="E1191" s="161"/>
      <c r="F1191" s="161"/>
      <c r="G1191" s="161"/>
      <c r="H1191" s="161"/>
      <c r="I1191" s="163"/>
      <c r="J1191" s="161"/>
      <c r="K1191" s="121"/>
      <c r="L1191" s="121"/>
      <c r="M1191" s="121"/>
      <c r="N1191" s="161">
        <v>53</v>
      </c>
      <c r="O1191" s="164" t="s">
        <v>1592</v>
      </c>
      <c r="P1191" s="165"/>
      <c r="Q1191" s="164" t="s">
        <v>1593</v>
      </c>
      <c r="R1191" s="164" t="s">
        <v>1596</v>
      </c>
      <c r="S1191" s="166" t="s">
        <v>1651</v>
      </c>
      <c r="T1191" s="161" t="s">
        <v>73</v>
      </c>
      <c r="U1191" s="161" t="s">
        <v>45</v>
      </c>
      <c r="V1191" s="161" t="s">
        <v>62</v>
      </c>
      <c r="W1191" s="121">
        <v>18</v>
      </c>
      <c r="X1191" s="163">
        <v>1.67</v>
      </c>
      <c r="Y1191" s="121">
        <v>6600</v>
      </c>
      <c r="Z1191" s="121">
        <f t="shared" si="131"/>
        <v>118800</v>
      </c>
      <c r="AA1191" s="167">
        <v>9</v>
      </c>
      <c r="AB1191" s="167">
        <v>9</v>
      </c>
      <c r="AC1191" s="121">
        <f t="shared" si="132"/>
        <v>108108</v>
      </c>
      <c r="AD1191" s="121">
        <f>IF(AND(AC1191="",M1139=""),0,IF((AC1191=""),M1139, IF( (M1139=""),AC1191,SUM(AC1139:AC1244)+M1139)))</f>
        <v>34278380.359999999</v>
      </c>
      <c r="AE1191" s="121">
        <f t="shared" si="133"/>
        <v>572448.95201200002</v>
      </c>
      <c r="AF1191" s="121">
        <v>0</v>
      </c>
      <c r="AG1191" s="121">
        <f t="shared" si="134"/>
        <v>572448.95201200002</v>
      </c>
      <c r="AH1191" s="121">
        <v>0.3</v>
      </c>
    </row>
    <row r="1192" spans="1:34" s="99" customFormat="1" x14ac:dyDescent="0.55000000000000004">
      <c r="A1192" s="107"/>
      <c r="B1192" s="161"/>
      <c r="C1192" s="161"/>
      <c r="D1192" s="162"/>
      <c r="E1192" s="161"/>
      <c r="F1192" s="161"/>
      <c r="G1192" s="161"/>
      <c r="H1192" s="161"/>
      <c r="I1192" s="163"/>
      <c r="J1192" s="161"/>
      <c r="K1192" s="121"/>
      <c r="L1192" s="121"/>
      <c r="M1192" s="121"/>
      <c r="N1192" s="161">
        <v>54</v>
      </c>
      <c r="O1192" s="164" t="s">
        <v>1592</v>
      </c>
      <c r="P1192" s="165"/>
      <c r="Q1192" s="164" t="s">
        <v>1593</v>
      </c>
      <c r="R1192" s="164" t="s">
        <v>1596</v>
      </c>
      <c r="S1192" s="166" t="s">
        <v>1652</v>
      </c>
      <c r="T1192" s="161" t="s">
        <v>73</v>
      </c>
      <c r="U1192" s="161" t="s">
        <v>45</v>
      </c>
      <c r="V1192" s="161" t="s">
        <v>62</v>
      </c>
      <c r="W1192" s="121">
        <v>18</v>
      </c>
      <c r="X1192" s="163">
        <v>1.67</v>
      </c>
      <c r="Y1192" s="121">
        <v>6600</v>
      </c>
      <c r="Z1192" s="121">
        <f t="shared" si="131"/>
        <v>118800</v>
      </c>
      <c r="AA1192" s="167">
        <v>9</v>
      </c>
      <c r="AB1192" s="167">
        <v>9</v>
      </c>
      <c r="AC1192" s="121">
        <f t="shared" si="132"/>
        <v>108108</v>
      </c>
      <c r="AD1192" s="121">
        <f>IF(AND(AC1192="",M1139=""),0,IF((AC1192=""),M1139, IF( (M1139=""),AC1192,SUM(AC1139:AC1244)+M1139)))</f>
        <v>34278380.359999999</v>
      </c>
      <c r="AE1192" s="121">
        <f t="shared" si="133"/>
        <v>572448.95201200002</v>
      </c>
      <c r="AF1192" s="121">
        <v>0</v>
      </c>
      <c r="AG1192" s="121">
        <f t="shared" si="134"/>
        <v>572448.95201200002</v>
      </c>
      <c r="AH1192" s="121">
        <v>0.3</v>
      </c>
    </row>
    <row r="1193" spans="1:34" s="99" customFormat="1" x14ac:dyDescent="0.55000000000000004">
      <c r="A1193" s="107"/>
      <c r="B1193" s="161"/>
      <c r="C1193" s="161"/>
      <c r="D1193" s="162"/>
      <c r="E1193" s="161"/>
      <c r="F1193" s="161"/>
      <c r="G1193" s="161"/>
      <c r="H1193" s="161"/>
      <c r="I1193" s="163"/>
      <c r="J1193" s="161"/>
      <c r="K1193" s="121"/>
      <c r="L1193" s="121"/>
      <c r="M1193" s="121"/>
      <c r="N1193" s="161">
        <v>55</v>
      </c>
      <c r="O1193" s="164" t="s">
        <v>1592</v>
      </c>
      <c r="P1193" s="165"/>
      <c r="Q1193" s="164" t="s">
        <v>1593</v>
      </c>
      <c r="R1193" s="164" t="s">
        <v>1596</v>
      </c>
      <c r="S1193" s="166" t="s">
        <v>1653</v>
      </c>
      <c r="T1193" s="161" t="s">
        <v>73</v>
      </c>
      <c r="U1193" s="161" t="s">
        <v>45</v>
      </c>
      <c r="V1193" s="161" t="s">
        <v>62</v>
      </c>
      <c r="W1193" s="121">
        <v>18</v>
      </c>
      <c r="X1193" s="163">
        <v>1.67</v>
      </c>
      <c r="Y1193" s="121">
        <v>6600</v>
      </c>
      <c r="Z1193" s="121">
        <f t="shared" si="131"/>
        <v>118800</v>
      </c>
      <c r="AA1193" s="167">
        <v>9</v>
      </c>
      <c r="AB1193" s="167">
        <v>9</v>
      </c>
      <c r="AC1193" s="121">
        <f t="shared" si="132"/>
        <v>108108</v>
      </c>
      <c r="AD1193" s="121">
        <f>IF(AND(AC1193="",M1139=""),0,IF((AC1193=""),M1139, IF( (M1139=""),AC1193,SUM(AC1139:AC1244)+M1139)))</f>
        <v>34278380.359999999</v>
      </c>
      <c r="AE1193" s="121">
        <f t="shared" si="133"/>
        <v>572448.95201200002</v>
      </c>
      <c r="AF1193" s="121">
        <v>0</v>
      </c>
      <c r="AG1193" s="121">
        <f t="shared" si="134"/>
        <v>572448.95201200002</v>
      </c>
      <c r="AH1193" s="121">
        <v>0.3</v>
      </c>
    </row>
    <row r="1194" spans="1:34" s="99" customFormat="1" x14ac:dyDescent="0.55000000000000004">
      <c r="A1194" s="107"/>
      <c r="B1194" s="161"/>
      <c r="C1194" s="161"/>
      <c r="D1194" s="162"/>
      <c r="E1194" s="161"/>
      <c r="F1194" s="161"/>
      <c r="G1194" s="161"/>
      <c r="H1194" s="161"/>
      <c r="I1194" s="163"/>
      <c r="J1194" s="161"/>
      <c r="K1194" s="121"/>
      <c r="L1194" s="121"/>
      <c r="M1194" s="121"/>
      <c r="N1194" s="161">
        <v>56</v>
      </c>
      <c r="O1194" s="164" t="s">
        <v>1592</v>
      </c>
      <c r="P1194" s="165"/>
      <c r="Q1194" s="164" t="s">
        <v>1593</v>
      </c>
      <c r="R1194" s="164" t="s">
        <v>1596</v>
      </c>
      <c r="S1194" s="166" t="s">
        <v>1654</v>
      </c>
      <c r="T1194" s="161" t="s">
        <v>73</v>
      </c>
      <c r="U1194" s="161" t="s">
        <v>45</v>
      </c>
      <c r="V1194" s="161" t="s">
        <v>62</v>
      </c>
      <c r="W1194" s="121">
        <v>18</v>
      </c>
      <c r="X1194" s="163">
        <v>1.67</v>
      </c>
      <c r="Y1194" s="121">
        <v>6600</v>
      </c>
      <c r="Z1194" s="121">
        <f t="shared" si="131"/>
        <v>118800</v>
      </c>
      <c r="AA1194" s="167">
        <v>9</v>
      </c>
      <c r="AB1194" s="167">
        <v>9</v>
      </c>
      <c r="AC1194" s="121">
        <f t="shared" si="132"/>
        <v>108108</v>
      </c>
      <c r="AD1194" s="121">
        <f>IF(AND(AC1194="",M1139=""),0,IF((AC1194=""),M1139, IF( (M1139=""),AC1194,SUM(AC1139:AC1244)+M1139)))</f>
        <v>34278380.359999999</v>
      </c>
      <c r="AE1194" s="121">
        <f t="shared" si="133"/>
        <v>572448.95201200002</v>
      </c>
      <c r="AF1194" s="121">
        <v>0</v>
      </c>
      <c r="AG1194" s="121">
        <f t="shared" si="134"/>
        <v>572448.95201200002</v>
      </c>
      <c r="AH1194" s="121">
        <v>0.3</v>
      </c>
    </row>
    <row r="1195" spans="1:34" s="99" customFormat="1" x14ac:dyDescent="0.55000000000000004">
      <c r="A1195" s="107"/>
      <c r="B1195" s="161"/>
      <c r="C1195" s="161"/>
      <c r="D1195" s="162"/>
      <c r="E1195" s="161"/>
      <c r="F1195" s="161"/>
      <c r="G1195" s="161"/>
      <c r="H1195" s="161"/>
      <c r="I1195" s="163"/>
      <c r="J1195" s="161"/>
      <c r="K1195" s="121"/>
      <c r="L1195" s="121"/>
      <c r="M1195" s="121"/>
      <c r="N1195" s="161">
        <v>57</v>
      </c>
      <c r="O1195" s="164" t="s">
        <v>1592</v>
      </c>
      <c r="P1195" s="165"/>
      <c r="Q1195" s="164" t="s">
        <v>1593</v>
      </c>
      <c r="R1195" s="164" t="s">
        <v>1596</v>
      </c>
      <c r="S1195" s="166" t="s">
        <v>1655</v>
      </c>
      <c r="T1195" s="161" t="s">
        <v>73</v>
      </c>
      <c r="U1195" s="161" t="s">
        <v>45</v>
      </c>
      <c r="V1195" s="161" t="s">
        <v>62</v>
      </c>
      <c r="W1195" s="121">
        <v>18</v>
      </c>
      <c r="X1195" s="163">
        <v>1.67</v>
      </c>
      <c r="Y1195" s="121">
        <v>6600</v>
      </c>
      <c r="Z1195" s="121">
        <f t="shared" si="131"/>
        <v>118800</v>
      </c>
      <c r="AA1195" s="167">
        <v>9</v>
      </c>
      <c r="AB1195" s="167">
        <v>9</v>
      </c>
      <c r="AC1195" s="121">
        <f t="shared" si="132"/>
        <v>108108</v>
      </c>
      <c r="AD1195" s="121">
        <f>IF(AND(AC1195="",M1139=""),0,IF((AC1195=""),M1139, IF( (M1139=""),AC1195,SUM(AC1139:AC1244)+M1139)))</f>
        <v>34278380.359999999</v>
      </c>
      <c r="AE1195" s="121">
        <f t="shared" si="133"/>
        <v>572448.95201200002</v>
      </c>
      <c r="AF1195" s="121">
        <v>0</v>
      </c>
      <c r="AG1195" s="121">
        <f t="shared" si="134"/>
        <v>572448.95201200002</v>
      </c>
      <c r="AH1195" s="121">
        <v>0.3</v>
      </c>
    </row>
    <row r="1196" spans="1:34" s="99" customFormat="1" x14ac:dyDescent="0.55000000000000004">
      <c r="A1196" s="107"/>
      <c r="B1196" s="161"/>
      <c r="C1196" s="161"/>
      <c r="D1196" s="162"/>
      <c r="E1196" s="161"/>
      <c r="F1196" s="161"/>
      <c r="G1196" s="161"/>
      <c r="H1196" s="161"/>
      <c r="I1196" s="163"/>
      <c r="J1196" s="161"/>
      <c r="K1196" s="121"/>
      <c r="L1196" s="121"/>
      <c r="M1196" s="121"/>
      <c r="N1196" s="161">
        <v>58</v>
      </c>
      <c r="O1196" s="164" t="s">
        <v>1592</v>
      </c>
      <c r="P1196" s="165"/>
      <c r="Q1196" s="164" t="s">
        <v>1593</v>
      </c>
      <c r="R1196" s="164" t="s">
        <v>1596</v>
      </c>
      <c r="S1196" s="166" t="s">
        <v>1656</v>
      </c>
      <c r="T1196" s="161" t="s">
        <v>73</v>
      </c>
      <c r="U1196" s="161" t="s">
        <v>45</v>
      </c>
      <c r="V1196" s="161" t="s">
        <v>62</v>
      </c>
      <c r="W1196" s="121">
        <v>18</v>
      </c>
      <c r="X1196" s="163">
        <v>1.67</v>
      </c>
      <c r="Y1196" s="121">
        <v>6600</v>
      </c>
      <c r="Z1196" s="121">
        <f t="shared" si="131"/>
        <v>118800</v>
      </c>
      <c r="AA1196" s="167">
        <v>9</v>
      </c>
      <c r="AB1196" s="167">
        <v>9</v>
      </c>
      <c r="AC1196" s="121">
        <f t="shared" si="132"/>
        <v>108108</v>
      </c>
      <c r="AD1196" s="121">
        <f>IF(AND(AC1196="",M1139=""),0,IF((AC1196=""),M1139, IF( (M1139=""),AC1196,SUM(AC1139:AC1244)+M1139)))</f>
        <v>34278380.359999999</v>
      </c>
      <c r="AE1196" s="121">
        <f t="shared" si="133"/>
        <v>572448.95201200002</v>
      </c>
      <c r="AF1196" s="121">
        <v>0</v>
      </c>
      <c r="AG1196" s="121">
        <f t="shared" si="134"/>
        <v>572448.95201200002</v>
      </c>
      <c r="AH1196" s="121">
        <v>0.3</v>
      </c>
    </row>
    <row r="1197" spans="1:34" s="99" customFormat="1" x14ac:dyDescent="0.55000000000000004">
      <c r="A1197" s="107"/>
      <c r="B1197" s="161"/>
      <c r="C1197" s="161"/>
      <c r="D1197" s="162"/>
      <c r="E1197" s="161"/>
      <c r="F1197" s="161"/>
      <c r="G1197" s="161"/>
      <c r="H1197" s="161"/>
      <c r="I1197" s="163"/>
      <c r="J1197" s="161"/>
      <c r="K1197" s="121"/>
      <c r="L1197" s="121"/>
      <c r="M1197" s="121"/>
      <c r="N1197" s="161">
        <v>59</v>
      </c>
      <c r="O1197" s="164" t="s">
        <v>1592</v>
      </c>
      <c r="P1197" s="165"/>
      <c r="Q1197" s="164" t="s">
        <v>1593</v>
      </c>
      <c r="R1197" s="164" t="s">
        <v>1596</v>
      </c>
      <c r="S1197" s="166" t="s">
        <v>1657</v>
      </c>
      <c r="T1197" s="161" t="s">
        <v>439</v>
      </c>
      <c r="U1197" s="161" t="s">
        <v>45</v>
      </c>
      <c r="V1197" s="161" t="s">
        <v>62</v>
      </c>
      <c r="W1197" s="121">
        <v>18</v>
      </c>
      <c r="X1197" s="163">
        <v>1.67</v>
      </c>
      <c r="Y1197" s="121">
        <v>6050</v>
      </c>
      <c r="Z1197" s="121">
        <f t="shared" si="131"/>
        <v>108900</v>
      </c>
      <c r="AA1197" s="167">
        <v>9</v>
      </c>
      <c r="AB1197" s="167">
        <v>9</v>
      </c>
      <c r="AC1197" s="121">
        <f t="shared" si="132"/>
        <v>99099</v>
      </c>
      <c r="AD1197" s="121">
        <f>IF(AND(AC1197="",M1139=""),0,IF((AC1197=""),M1139, IF( (M1139=""),AC1197,SUM(AC1139:AC1244)+M1139)))</f>
        <v>34278380.359999999</v>
      </c>
      <c r="AE1197" s="121">
        <f t="shared" si="133"/>
        <v>572448.95201200002</v>
      </c>
      <c r="AF1197" s="121">
        <v>0</v>
      </c>
      <c r="AG1197" s="121">
        <f t="shared" si="134"/>
        <v>572448.95201200002</v>
      </c>
      <c r="AH1197" s="121">
        <v>0.3</v>
      </c>
    </row>
    <row r="1198" spans="1:34" s="99" customFormat="1" x14ac:dyDescent="0.55000000000000004">
      <c r="A1198" s="107"/>
      <c r="B1198" s="161"/>
      <c r="C1198" s="161"/>
      <c r="D1198" s="162"/>
      <c r="E1198" s="161"/>
      <c r="F1198" s="161"/>
      <c r="G1198" s="161"/>
      <c r="H1198" s="161"/>
      <c r="I1198" s="163"/>
      <c r="J1198" s="161"/>
      <c r="K1198" s="121"/>
      <c r="L1198" s="121"/>
      <c r="M1198" s="121"/>
      <c r="N1198" s="161">
        <v>60</v>
      </c>
      <c r="O1198" s="164" t="s">
        <v>1592</v>
      </c>
      <c r="P1198" s="165"/>
      <c r="Q1198" s="164" t="s">
        <v>1593</v>
      </c>
      <c r="R1198" s="164" t="s">
        <v>1596</v>
      </c>
      <c r="S1198" s="166" t="s">
        <v>1658</v>
      </c>
      <c r="T1198" s="161" t="s">
        <v>73</v>
      </c>
      <c r="U1198" s="161" t="s">
        <v>45</v>
      </c>
      <c r="V1198" s="161" t="s">
        <v>62</v>
      </c>
      <c r="W1198" s="121">
        <v>18</v>
      </c>
      <c r="X1198" s="163">
        <v>1.67</v>
      </c>
      <c r="Y1198" s="121">
        <v>6600</v>
      </c>
      <c r="Z1198" s="121">
        <f t="shared" si="131"/>
        <v>118800</v>
      </c>
      <c r="AA1198" s="167">
        <v>9</v>
      </c>
      <c r="AB1198" s="167">
        <v>9</v>
      </c>
      <c r="AC1198" s="121">
        <f t="shared" si="132"/>
        <v>108108</v>
      </c>
      <c r="AD1198" s="121">
        <f>IF(AND(AC1198="",M1139=""),0,IF((AC1198=""),M1139, IF( (M1139=""),AC1198,SUM(AC1139:AC1244)+M1139)))</f>
        <v>34278380.359999999</v>
      </c>
      <c r="AE1198" s="121">
        <f t="shared" si="133"/>
        <v>572448.95201200002</v>
      </c>
      <c r="AF1198" s="121">
        <v>0</v>
      </c>
      <c r="AG1198" s="121">
        <f t="shared" si="134"/>
        <v>572448.95201200002</v>
      </c>
      <c r="AH1198" s="121">
        <v>0.3</v>
      </c>
    </row>
    <row r="1199" spans="1:34" s="99" customFormat="1" x14ac:dyDescent="0.55000000000000004">
      <c r="A1199" s="107"/>
      <c r="B1199" s="161"/>
      <c r="C1199" s="161"/>
      <c r="D1199" s="162"/>
      <c r="E1199" s="161"/>
      <c r="F1199" s="161"/>
      <c r="G1199" s="161"/>
      <c r="H1199" s="161"/>
      <c r="I1199" s="163"/>
      <c r="J1199" s="161"/>
      <c r="K1199" s="121"/>
      <c r="L1199" s="121" t="s">
        <v>15267</v>
      </c>
      <c r="M1199" s="121">
        <f>SUM(M1138:M1198)</f>
        <v>7577250</v>
      </c>
      <c r="N1199" s="161"/>
      <c r="O1199" s="164"/>
      <c r="P1199" s="165"/>
      <c r="Q1199" s="164"/>
      <c r="R1199" s="164"/>
      <c r="S1199" s="166"/>
      <c r="T1199" s="161"/>
      <c r="U1199" s="161"/>
      <c r="V1199" s="161"/>
      <c r="W1199" s="121"/>
      <c r="X1199" s="163"/>
      <c r="Y1199" s="121"/>
      <c r="Z1199" s="121"/>
      <c r="AA1199" s="167"/>
      <c r="AB1199" s="167"/>
      <c r="AC1199" s="121"/>
      <c r="AD1199" s="121"/>
      <c r="AE1199" s="121"/>
      <c r="AF1199" s="121"/>
      <c r="AG1199" s="121"/>
      <c r="AH1199" s="121"/>
    </row>
    <row r="1200" spans="1:34" s="99" customFormat="1" x14ac:dyDescent="0.55000000000000004">
      <c r="A1200" s="107"/>
      <c r="B1200" s="177">
        <v>588</v>
      </c>
      <c r="C1200" s="177">
        <v>6755</v>
      </c>
      <c r="D1200" s="178" t="s">
        <v>15583</v>
      </c>
      <c r="E1200" s="177" t="s">
        <v>34</v>
      </c>
      <c r="F1200" s="177">
        <v>24310</v>
      </c>
      <c r="G1200" s="177">
        <v>0</v>
      </c>
      <c r="H1200" s="177">
        <v>3</v>
      </c>
      <c r="I1200" s="179">
        <v>45</v>
      </c>
      <c r="J1200" s="177" t="s">
        <v>35</v>
      </c>
      <c r="K1200" s="150">
        <f>((G1200*400)+(H1200*100))+I1200</f>
        <v>345</v>
      </c>
      <c r="L1200" s="150">
        <v>1250</v>
      </c>
      <c r="M1200" s="150">
        <f>K1200*L1200</f>
        <v>431250</v>
      </c>
      <c r="N1200" s="177"/>
      <c r="O1200" s="180"/>
      <c r="P1200" s="181"/>
      <c r="Q1200" s="180"/>
      <c r="R1200" s="180"/>
      <c r="S1200" s="182"/>
      <c r="T1200" s="177"/>
      <c r="U1200" s="177"/>
      <c r="V1200" s="177"/>
      <c r="W1200" s="150"/>
      <c r="X1200" s="179"/>
      <c r="Y1200" s="150"/>
      <c r="Z1200" s="150"/>
      <c r="AA1200" s="183"/>
      <c r="AB1200" s="183"/>
      <c r="AC1200" s="150"/>
      <c r="AD1200" s="150">
        <f>IF(AND(AC1200="",M1200=""),0,IF((AC1200=""),M1200,IF((M1200=""),AC1200,AC1200+M1200)))</f>
        <v>431250</v>
      </c>
      <c r="AE1200" s="150">
        <f t="shared" si="133"/>
        <v>431250</v>
      </c>
      <c r="AF1200" s="150">
        <v>0</v>
      </c>
      <c r="AG1200" s="150">
        <f t="shared" si="134"/>
        <v>431250</v>
      </c>
      <c r="AH1200" s="150">
        <v>0.02</v>
      </c>
    </row>
    <row r="1201" spans="1:34" s="99" customFormat="1" x14ac:dyDescent="0.55000000000000004">
      <c r="A1201" s="107"/>
      <c r="B1201" s="177">
        <v>589</v>
      </c>
      <c r="C1201" s="177">
        <v>6757</v>
      </c>
      <c r="D1201" s="178" t="s">
        <v>1659</v>
      </c>
      <c r="E1201" s="177" t="s">
        <v>34</v>
      </c>
      <c r="F1201" s="177">
        <v>24312</v>
      </c>
      <c r="G1201" s="177">
        <v>0</v>
      </c>
      <c r="H1201" s="177">
        <v>3</v>
      </c>
      <c r="I1201" s="179">
        <v>44</v>
      </c>
      <c r="J1201" s="177" t="s">
        <v>35</v>
      </c>
      <c r="K1201" s="150">
        <f>((G1201*400)+(H1201*100))+I1201</f>
        <v>344</v>
      </c>
      <c r="L1201" s="150">
        <v>14500</v>
      </c>
      <c r="M1201" s="150">
        <f>K1201*L1201</f>
        <v>4988000</v>
      </c>
      <c r="N1201" s="177">
        <v>1</v>
      </c>
      <c r="O1201" s="180" t="s">
        <v>1592</v>
      </c>
      <c r="P1201" s="181"/>
      <c r="Q1201" s="180" t="s">
        <v>1593</v>
      </c>
      <c r="R1201" s="180" t="s">
        <v>1596</v>
      </c>
      <c r="S1201" s="182" t="s">
        <v>1660</v>
      </c>
      <c r="T1201" s="177" t="s">
        <v>44</v>
      </c>
      <c r="U1201" s="177" t="s">
        <v>45</v>
      </c>
      <c r="V1201" s="177" t="s">
        <v>62</v>
      </c>
      <c r="W1201" s="150">
        <v>48</v>
      </c>
      <c r="X1201" s="179">
        <v>6.25</v>
      </c>
      <c r="Y1201" s="150">
        <v>7150</v>
      </c>
      <c r="Z1201" s="150">
        <f t="shared" ref="Z1201:Z1216" si="135">W1201*Y1201</f>
        <v>343200</v>
      </c>
      <c r="AA1201" s="183">
        <v>8</v>
      </c>
      <c r="AB1201" s="183">
        <v>8</v>
      </c>
      <c r="AC1201" s="150">
        <f t="shared" ref="AC1201:AC1216" si="136">(Z1201*(100-AB1201))/100</f>
        <v>315744</v>
      </c>
      <c r="AD1201" s="150">
        <f>IF(AND(AC1201="",M1201=""),0,IF((AC1201=""),M1201, IF( (M1201=""),AC1201,SUM(AC1201:AC1224)+M1201)))</f>
        <v>15723296</v>
      </c>
      <c r="AE1201" s="150">
        <f t="shared" si="133"/>
        <v>982706</v>
      </c>
      <c r="AF1201" s="150">
        <v>0</v>
      </c>
      <c r="AG1201" s="150">
        <f t="shared" si="134"/>
        <v>982706</v>
      </c>
      <c r="AH1201" s="150">
        <v>0.3</v>
      </c>
    </row>
    <row r="1202" spans="1:34" s="99" customFormat="1" x14ac:dyDescent="0.55000000000000004">
      <c r="A1202" s="107"/>
      <c r="B1202" s="177"/>
      <c r="C1202" s="177"/>
      <c r="D1202" s="178"/>
      <c r="E1202" s="177"/>
      <c r="F1202" s="177"/>
      <c r="G1202" s="177"/>
      <c r="H1202" s="177"/>
      <c r="I1202" s="179"/>
      <c r="J1202" s="177"/>
      <c r="K1202" s="150"/>
      <c r="L1202" s="150"/>
      <c r="M1202" s="150"/>
      <c r="N1202" s="177">
        <v>2</v>
      </c>
      <c r="O1202" s="180" t="s">
        <v>1592</v>
      </c>
      <c r="P1202" s="181"/>
      <c r="Q1202" s="180" t="s">
        <v>1593</v>
      </c>
      <c r="R1202" s="180" t="s">
        <v>1596</v>
      </c>
      <c r="S1202" s="182" t="s">
        <v>1661</v>
      </c>
      <c r="T1202" s="177" t="s">
        <v>44</v>
      </c>
      <c r="U1202" s="177" t="s">
        <v>45</v>
      </c>
      <c r="V1202" s="177" t="s">
        <v>62</v>
      </c>
      <c r="W1202" s="150">
        <v>48</v>
      </c>
      <c r="X1202" s="179">
        <v>6.25</v>
      </c>
      <c r="Y1202" s="150">
        <v>7150</v>
      </c>
      <c r="Z1202" s="150">
        <f t="shared" si="135"/>
        <v>343200</v>
      </c>
      <c r="AA1202" s="183">
        <v>8</v>
      </c>
      <c r="AB1202" s="183">
        <v>8</v>
      </c>
      <c r="AC1202" s="150">
        <f t="shared" si="136"/>
        <v>315744</v>
      </c>
      <c r="AD1202" s="150">
        <f>IF(AND(AC1202="",M1201=""),0,IF((AC1202=""),M1201, IF( (M1201=""),AC1202,SUM(AC1201:AC1224)+M1201)))</f>
        <v>15723296</v>
      </c>
      <c r="AE1202" s="150">
        <f t="shared" si="133"/>
        <v>982706</v>
      </c>
      <c r="AF1202" s="150">
        <v>0</v>
      </c>
      <c r="AG1202" s="150">
        <f t="shared" si="134"/>
        <v>982706</v>
      </c>
      <c r="AH1202" s="150">
        <v>0.3</v>
      </c>
    </row>
    <row r="1203" spans="1:34" s="99" customFormat="1" x14ac:dyDescent="0.55000000000000004">
      <c r="A1203" s="107"/>
      <c r="B1203" s="177"/>
      <c r="C1203" s="177"/>
      <c r="D1203" s="178"/>
      <c r="E1203" s="177"/>
      <c r="F1203" s="177"/>
      <c r="G1203" s="177"/>
      <c r="H1203" s="177"/>
      <c r="I1203" s="179"/>
      <c r="J1203" s="177"/>
      <c r="K1203" s="150"/>
      <c r="L1203" s="150"/>
      <c r="M1203" s="150"/>
      <c r="N1203" s="177">
        <v>3</v>
      </c>
      <c r="O1203" s="180" t="s">
        <v>1592</v>
      </c>
      <c r="P1203" s="181"/>
      <c r="Q1203" s="180" t="s">
        <v>1593</v>
      </c>
      <c r="R1203" s="180" t="s">
        <v>1596</v>
      </c>
      <c r="S1203" s="182" t="s">
        <v>1662</v>
      </c>
      <c r="T1203" s="177" t="s">
        <v>44</v>
      </c>
      <c r="U1203" s="177" t="s">
        <v>45</v>
      </c>
      <c r="V1203" s="177" t="s">
        <v>62</v>
      </c>
      <c r="W1203" s="150">
        <v>48</v>
      </c>
      <c r="X1203" s="179">
        <v>6.25</v>
      </c>
      <c r="Y1203" s="150">
        <v>7150</v>
      </c>
      <c r="Z1203" s="150">
        <f t="shared" si="135"/>
        <v>343200</v>
      </c>
      <c r="AA1203" s="183">
        <v>8</v>
      </c>
      <c r="AB1203" s="183">
        <v>8</v>
      </c>
      <c r="AC1203" s="150">
        <f t="shared" si="136"/>
        <v>315744</v>
      </c>
      <c r="AD1203" s="150">
        <f>IF(AND(AC1203="",M1201=""),0,IF((AC1203=""),M1201, IF( (M1201=""),AC1203,SUM(AC1201:AC1224)+M1201)))</f>
        <v>15723296</v>
      </c>
      <c r="AE1203" s="150">
        <f t="shared" ref="AE1203:AE1227" si="137">IF( (X1203=""),AD1203*1,AD1203*(X1203/100) )</f>
        <v>982706</v>
      </c>
      <c r="AF1203" s="150">
        <v>0</v>
      </c>
      <c r="AG1203" s="150">
        <f t="shared" ref="AG1203:AG1227" si="138">IF((AF1203-AE1203) &gt; 1,0,IF((AF1203-AE1203)&lt;0,AE1203-AF1203,AF1203-AE1203))</f>
        <v>982706</v>
      </c>
      <c r="AH1203" s="150">
        <v>0.3</v>
      </c>
    </row>
    <row r="1204" spans="1:34" s="99" customFormat="1" x14ac:dyDescent="0.55000000000000004">
      <c r="A1204" s="107"/>
      <c r="B1204" s="177"/>
      <c r="C1204" s="177"/>
      <c r="D1204" s="178"/>
      <c r="E1204" s="177"/>
      <c r="F1204" s="177"/>
      <c r="G1204" s="177"/>
      <c r="H1204" s="177"/>
      <c r="I1204" s="179"/>
      <c r="J1204" s="177"/>
      <c r="K1204" s="150"/>
      <c r="L1204" s="150"/>
      <c r="M1204" s="150"/>
      <c r="N1204" s="177">
        <v>4</v>
      </c>
      <c r="O1204" s="180" t="s">
        <v>1592</v>
      </c>
      <c r="P1204" s="181"/>
      <c r="Q1204" s="180" t="s">
        <v>1593</v>
      </c>
      <c r="R1204" s="180" t="s">
        <v>1596</v>
      </c>
      <c r="S1204" s="182" t="s">
        <v>1663</v>
      </c>
      <c r="T1204" s="177" t="s">
        <v>44</v>
      </c>
      <c r="U1204" s="177" t="s">
        <v>45</v>
      </c>
      <c r="V1204" s="177" t="s">
        <v>62</v>
      </c>
      <c r="W1204" s="150">
        <v>48</v>
      </c>
      <c r="X1204" s="179">
        <v>6.25</v>
      </c>
      <c r="Y1204" s="150">
        <v>7150</v>
      </c>
      <c r="Z1204" s="150">
        <f t="shared" si="135"/>
        <v>343200</v>
      </c>
      <c r="AA1204" s="183">
        <v>8</v>
      </c>
      <c r="AB1204" s="183">
        <v>8</v>
      </c>
      <c r="AC1204" s="150">
        <f t="shared" si="136"/>
        <v>315744</v>
      </c>
      <c r="AD1204" s="150">
        <f>IF(AND(AC1204="",M1201=""),0,IF((AC1204=""),M1201, IF( (M1201=""),AC1204,SUM(AC1201:AC1224)+M1201)))</f>
        <v>15723296</v>
      </c>
      <c r="AE1204" s="150">
        <f t="shared" si="137"/>
        <v>982706</v>
      </c>
      <c r="AF1204" s="150">
        <v>0</v>
      </c>
      <c r="AG1204" s="150">
        <f t="shared" si="138"/>
        <v>982706</v>
      </c>
      <c r="AH1204" s="150">
        <v>0.3</v>
      </c>
    </row>
    <row r="1205" spans="1:34" s="99" customFormat="1" x14ac:dyDescent="0.55000000000000004">
      <c r="A1205" s="107"/>
      <c r="B1205" s="177"/>
      <c r="C1205" s="177"/>
      <c r="D1205" s="178"/>
      <c r="E1205" s="177"/>
      <c r="F1205" s="177"/>
      <c r="G1205" s="177"/>
      <c r="H1205" s="177"/>
      <c r="I1205" s="179"/>
      <c r="J1205" s="177"/>
      <c r="K1205" s="150"/>
      <c r="L1205" s="150"/>
      <c r="M1205" s="150"/>
      <c r="N1205" s="177">
        <v>5</v>
      </c>
      <c r="O1205" s="180" t="s">
        <v>1592</v>
      </c>
      <c r="P1205" s="181"/>
      <c r="Q1205" s="180" t="s">
        <v>1593</v>
      </c>
      <c r="R1205" s="180" t="s">
        <v>1596</v>
      </c>
      <c r="S1205" s="182" t="s">
        <v>1664</v>
      </c>
      <c r="T1205" s="177" t="s">
        <v>44</v>
      </c>
      <c r="U1205" s="177" t="s">
        <v>45</v>
      </c>
      <c r="V1205" s="177" t="s">
        <v>62</v>
      </c>
      <c r="W1205" s="150">
        <v>48</v>
      </c>
      <c r="X1205" s="179">
        <v>6.25</v>
      </c>
      <c r="Y1205" s="150">
        <v>7150</v>
      </c>
      <c r="Z1205" s="150">
        <f t="shared" si="135"/>
        <v>343200</v>
      </c>
      <c r="AA1205" s="183">
        <v>8</v>
      </c>
      <c r="AB1205" s="183">
        <v>8</v>
      </c>
      <c r="AC1205" s="150">
        <f t="shared" si="136"/>
        <v>315744</v>
      </c>
      <c r="AD1205" s="150">
        <f>IF(AND(AC1205="",M1201=""),0,IF((AC1205=""),M1201, IF( (M1201=""),AC1205,SUM(AC1201:AC1224)+M1201)))</f>
        <v>15723296</v>
      </c>
      <c r="AE1205" s="150">
        <f t="shared" si="137"/>
        <v>982706</v>
      </c>
      <c r="AF1205" s="150">
        <v>0</v>
      </c>
      <c r="AG1205" s="150">
        <f t="shared" si="138"/>
        <v>982706</v>
      </c>
      <c r="AH1205" s="150">
        <v>0.3</v>
      </c>
    </row>
    <row r="1206" spans="1:34" s="99" customFormat="1" x14ac:dyDescent="0.55000000000000004">
      <c r="A1206" s="107"/>
      <c r="B1206" s="177"/>
      <c r="C1206" s="177"/>
      <c r="D1206" s="178"/>
      <c r="E1206" s="177"/>
      <c r="F1206" s="177"/>
      <c r="G1206" s="177"/>
      <c r="H1206" s="177"/>
      <c r="I1206" s="179"/>
      <c r="J1206" s="177"/>
      <c r="K1206" s="150"/>
      <c r="L1206" s="150"/>
      <c r="M1206" s="150"/>
      <c r="N1206" s="177">
        <v>6</v>
      </c>
      <c r="O1206" s="180" t="s">
        <v>1592</v>
      </c>
      <c r="P1206" s="181"/>
      <c r="Q1206" s="180" t="s">
        <v>1593</v>
      </c>
      <c r="R1206" s="180" t="s">
        <v>1596</v>
      </c>
      <c r="S1206" s="182" t="s">
        <v>1665</v>
      </c>
      <c r="T1206" s="177" t="s">
        <v>44</v>
      </c>
      <c r="U1206" s="177" t="s">
        <v>45</v>
      </c>
      <c r="V1206" s="177" t="s">
        <v>62</v>
      </c>
      <c r="W1206" s="150">
        <v>48</v>
      </c>
      <c r="X1206" s="179">
        <v>6.25</v>
      </c>
      <c r="Y1206" s="150">
        <v>7150</v>
      </c>
      <c r="Z1206" s="150">
        <f t="shared" si="135"/>
        <v>343200</v>
      </c>
      <c r="AA1206" s="183">
        <v>8</v>
      </c>
      <c r="AB1206" s="183">
        <v>8</v>
      </c>
      <c r="AC1206" s="150">
        <f t="shared" si="136"/>
        <v>315744</v>
      </c>
      <c r="AD1206" s="150">
        <f>IF(AND(AC1206="",M1201=""),0,IF((AC1206=""),M1201, IF( (M1201=""),AC1206,SUM(AC1201:AC1224)+M1201)))</f>
        <v>15723296</v>
      </c>
      <c r="AE1206" s="150">
        <f t="shared" si="137"/>
        <v>982706</v>
      </c>
      <c r="AF1206" s="150">
        <v>0</v>
      </c>
      <c r="AG1206" s="150">
        <f t="shared" si="138"/>
        <v>982706</v>
      </c>
      <c r="AH1206" s="150">
        <v>0.3</v>
      </c>
    </row>
    <row r="1207" spans="1:34" s="99" customFormat="1" x14ac:dyDescent="0.55000000000000004">
      <c r="A1207" s="107"/>
      <c r="B1207" s="177"/>
      <c r="C1207" s="177"/>
      <c r="D1207" s="178"/>
      <c r="E1207" s="177"/>
      <c r="F1207" s="177"/>
      <c r="G1207" s="177"/>
      <c r="H1207" s="177"/>
      <c r="I1207" s="179"/>
      <c r="J1207" s="177"/>
      <c r="K1207" s="150"/>
      <c r="L1207" s="150"/>
      <c r="M1207" s="150"/>
      <c r="N1207" s="177">
        <v>7</v>
      </c>
      <c r="O1207" s="180" t="s">
        <v>1592</v>
      </c>
      <c r="P1207" s="181"/>
      <c r="Q1207" s="180" t="s">
        <v>1593</v>
      </c>
      <c r="R1207" s="180" t="s">
        <v>1596</v>
      </c>
      <c r="S1207" s="182" t="s">
        <v>1666</v>
      </c>
      <c r="T1207" s="177" t="s">
        <v>44</v>
      </c>
      <c r="U1207" s="177" t="s">
        <v>45</v>
      </c>
      <c r="V1207" s="177" t="s">
        <v>62</v>
      </c>
      <c r="W1207" s="150">
        <v>48</v>
      </c>
      <c r="X1207" s="179">
        <v>6.25</v>
      </c>
      <c r="Y1207" s="150">
        <v>7150</v>
      </c>
      <c r="Z1207" s="150">
        <f t="shared" si="135"/>
        <v>343200</v>
      </c>
      <c r="AA1207" s="183">
        <v>8</v>
      </c>
      <c r="AB1207" s="183">
        <v>8</v>
      </c>
      <c r="AC1207" s="150">
        <f t="shared" si="136"/>
        <v>315744</v>
      </c>
      <c r="AD1207" s="150">
        <f>IF(AND(AC1207="",M1201=""),0,IF((AC1207=""),M1201, IF( (M1201=""),AC1207,SUM(AC1201:AC1224)+M1201)))</f>
        <v>15723296</v>
      </c>
      <c r="AE1207" s="150">
        <f t="shared" si="137"/>
        <v>982706</v>
      </c>
      <c r="AF1207" s="150">
        <v>0</v>
      </c>
      <c r="AG1207" s="150">
        <f t="shared" si="138"/>
        <v>982706</v>
      </c>
      <c r="AH1207" s="150">
        <v>0.3</v>
      </c>
    </row>
    <row r="1208" spans="1:34" s="99" customFormat="1" x14ac:dyDescent="0.55000000000000004">
      <c r="A1208" s="107"/>
      <c r="B1208" s="177"/>
      <c r="C1208" s="177"/>
      <c r="D1208" s="178"/>
      <c r="E1208" s="177"/>
      <c r="F1208" s="177"/>
      <c r="G1208" s="177"/>
      <c r="H1208" s="177"/>
      <c r="I1208" s="179"/>
      <c r="J1208" s="177"/>
      <c r="K1208" s="150"/>
      <c r="L1208" s="150"/>
      <c r="M1208" s="150"/>
      <c r="N1208" s="177">
        <v>8</v>
      </c>
      <c r="O1208" s="180" t="s">
        <v>1592</v>
      </c>
      <c r="P1208" s="181"/>
      <c r="Q1208" s="180" t="s">
        <v>1593</v>
      </c>
      <c r="R1208" s="180" t="s">
        <v>1596</v>
      </c>
      <c r="S1208" s="182" t="s">
        <v>1667</v>
      </c>
      <c r="T1208" s="177" t="s">
        <v>44</v>
      </c>
      <c r="U1208" s="177" t="s">
        <v>45</v>
      </c>
      <c r="V1208" s="177" t="s">
        <v>62</v>
      </c>
      <c r="W1208" s="150">
        <v>48</v>
      </c>
      <c r="X1208" s="179">
        <v>6.25</v>
      </c>
      <c r="Y1208" s="150">
        <v>7150</v>
      </c>
      <c r="Z1208" s="150">
        <f t="shared" si="135"/>
        <v>343200</v>
      </c>
      <c r="AA1208" s="183">
        <v>8</v>
      </c>
      <c r="AB1208" s="183">
        <v>8</v>
      </c>
      <c r="AC1208" s="150">
        <f t="shared" si="136"/>
        <v>315744</v>
      </c>
      <c r="AD1208" s="150">
        <f>IF(AND(AC1208="",M1201=""),0,IF((AC1208=""),M1201, IF( (M1201=""),AC1208,SUM(AC1201:AC1224)+M1201)))</f>
        <v>15723296</v>
      </c>
      <c r="AE1208" s="150">
        <f t="shared" si="137"/>
        <v>982706</v>
      </c>
      <c r="AF1208" s="150">
        <v>0</v>
      </c>
      <c r="AG1208" s="150">
        <f t="shared" si="138"/>
        <v>982706</v>
      </c>
      <c r="AH1208" s="150">
        <v>0.3</v>
      </c>
    </row>
    <row r="1209" spans="1:34" s="99" customFormat="1" x14ac:dyDescent="0.55000000000000004">
      <c r="A1209" s="107"/>
      <c r="B1209" s="177"/>
      <c r="C1209" s="177"/>
      <c r="D1209" s="178"/>
      <c r="E1209" s="177"/>
      <c r="F1209" s="177"/>
      <c r="G1209" s="177"/>
      <c r="H1209" s="177"/>
      <c r="I1209" s="179"/>
      <c r="J1209" s="177"/>
      <c r="K1209" s="150"/>
      <c r="L1209" s="150"/>
      <c r="M1209" s="150"/>
      <c r="N1209" s="177">
        <v>9</v>
      </c>
      <c r="O1209" s="180" t="s">
        <v>1592</v>
      </c>
      <c r="P1209" s="181"/>
      <c r="Q1209" s="180" t="s">
        <v>1593</v>
      </c>
      <c r="R1209" s="180" t="s">
        <v>1596</v>
      </c>
      <c r="S1209" s="182" t="s">
        <v>1668</v>
      </c>
      <c r="T1209" s="177" t="s">
        <v>44</v>
      </c>
      <c r="U1209" s="177" t="s">
        <v>45</v>
      </c>
      <c r="V1209" s="177" t="s">
        <v>62</v>
      </c>
      <c r="W1209" s="150">
        <v>48</v>
      </c>
      <c r="X1209" s="179">
        <v>6.25</v>
      </c>
      <c r="Y1209" s="150">
        <v>7150</v>
      </c>
      <c r="Z1209" s="150">
        <f t="shared" si="135"/>
        <v>343200</v>
      </c>
      <c r="AA1209" s="183">
        <v>8</v>
      </c>
      <c r="AB1209" s="183">
        <v>8</v>
      </c>
      <c r="AC1209" s="150">
        <f t="shared" si="136"/>
        <v>315744</v>
      </c>
      <c r="AD1209" s="150">
        <f>IF(AND(AC1209="",M1201=""),0,IF((AC1209=""),M1201, IF( (M1201=""),AC1209,SUM(AC1201:AC1224)+M1201)))</f>
        <v>15723296</v>
      </c>
      <c r="AE1209" s="150">
        <f t="shared" si="137"/>
        <v>982706</v>
      </c>
      <c r="AF1209" s="150">
        <v>0</v>
      </c>
      <c r="AG1209" s="150">
        <f t="shared" si="138"/>
        <v>982706</v>
      </c>
      <c r="AH1209" s="150">
        <v>0.3</v>
      </c>
    </row>
    <row r="1210" spans="1:34" s="99" customFormat="1" x14ac:dyDescent="0.55000000000000004">
      <c r="A1210" s="107"/>
      <c r="B1210" s="177"/>
      <c r="C1210" s="177"/>
      <c r="D1210" s="178"/>
      <c r="E1210" s="177"/>
      <c r="F1210" s="177"/>
      <c r="G1210" s="177"/>
      <c r="H1210" s="177"/>
      <c r="I1210" s="179"/>
      <c r="J1210" s="177"/>
      <c r="K1210" s="150"/>
      <c r="L1210" s="150"/>
      <c r="M1210" s="150"/>
      <c r="N1210" s="177">
        <v>10</v>
      </c>
      <c r="O1210" s="180" t="s">
        <v>1592</v>
      </c>
      <c r="P1210" s="181"/>
      <c r="Q1210" s="180" t="s">
        <v>1593</v>
      </c>
      <c r="R1210" s="180" t="s">
        <v>1596</v>
      </c>
      <c r="S1210" s="182" t="s">
        <v>1669</v>
      </c>
      <c r="T1210" s="177" t="s">
        <v>44</v>
      </c>
      <c r="U1210" s="177" t="s">
        <v>45</v>
      </c>
      <c r="V1210" s="177" t="s">
        <v>62</v>
      </c>
      <c r="W1210" s="150">
        <v>48</v>
      </c>
      <c r="X1210" s="179">
        <v>6.25</v>
      </c>
      <c r="Y1210" s="150">
        <v>7150</v>
      </c>
      <c r="Z1210" s="150">
        <f t="shared" si="135"/>
        <v>343200</v>
      </c>
      <c r="AA1210" s="183">
        <v>8</v>
      </c>
      <c r="AB1210" s="183">
        <v>8</v>
      </c>
      <c r="AC1210" s="150">
        <f t="shared" si="136"/>
        <v>315744</v>
      </c>
      <c r="AD1210" s="150">
        <f>IF(AND(AC1210="",M1201=""),0,IF((AC1210=""),M1201, IF( (M1201=""),AC1210,SUM(AC1201:AC1224)+M1201)))</f>
        <v>15723296</v>
      </c>
      <c r="AE1210" s="150">
        <f t="shared" si="137"/>
        <v>982706</v>
      </c>
      <c r="AF1210" s="150">
        <v>0</v>
      </c>
      <c r="AG1210" s="150">
        <f t="shared" si="138"/>
        <v>982706</v>
      </c>
      <c r="AH1210" s="150">
        <v>0.3</v>
      </c>
    </row>
    <row r="1211" spans="1:34" s="99" customFormat="1" x14ac:dyDescent="0.55000000000000004">
      <c r="A1211" s="107"/>
      <c r="B1211" s="177"/>
      <c r="C1211" s="177"/>
      <c r="D1211" s="178"/>
      <c r="E1211" s="177"/>
      <c r="F1211" s="177"/>
      <c r="G1211" s="177"/>
      <c r="H1211" s="177"/>
      <c r="I1211" s="179"/>
      <c r="J1211" s="177"/>
      <c r="K1211" s="150"/>
      <c r="L1211" s="150"/>
      <c r="M1211" s="150"/>
      <c r="N1211" s="177">
        <v>11</v>
      </c>
      <c r="O1211" s="180" t="s">
        <v>1592</v>
      </c>
      <c r="P1211" s="181"/>
      <c r="Q1211" s="180" t="s">
        <v>1593</v>
      </c>
      <c r="R1211" s="180" t="s">
        <v>1596</v>
      </c>
      <c r="S1211" s="182" t="s">
        <v>1670</v>
      </c>
      <c r="T1211" s="177" t="s">
        <v>44</v>
      </c>
      <c r="U1211" s="177" t="s">
        <v>45</v>
      </c>
      <c r="V1211" s="177" t="s">
        <v>62</v>
      </c>
      <c r="W1211" s="150">
        <v>48</v>
      </c>
      <c r="X1211" s="179">
        <v>6.25</v>
      </c>
      <c r="Y1211" s="150">
        <v>7150</v>
      </c>
      <c r="Z1211" s="150">
        <f t="shared" si="135"/>
        <v>343200</v>
      </c>
      <c r="AA1211" s="183">
        <v>8</v>
      </c>
      <c r="AB1211" s="183">
        <v>8</v>
      </c>
      <c r="AC1211" s="150">
        <f t="shared" si="136"/>
        <v>315744</v>
      </c>
      <c r="AD1211" s="150">
        <f>IF(AND(AC1211="",M1201=""),0,IF((AC1211=""),M1201, IF( (M1201=""),AC1211,SUM(AC1201:AC1224)+M1201)))</f>
        <v>15723296</v>
      </c>
      <c r="AE1211" s="150">
        <f t="shared" si="137"/>
        <v>982706</v>
      </c>
      <c r="AF1211" s="150">
        <v>0</v>
      </c>
      <c r="AG1211" s="150">
        <f t="shared" si="138"/>
        <v>982706</v>
      </c>
      <c r="AH1211" s="150">
        <v>0.3</v>
      </c>
    </row>
    <row r="1212" spans="1:34" s="99" customFormat="1" x14ac:dyDescent="0.55000000000000004">
      <c r="A1212" s="107"/>
      <c r="B1212" s="177"/>
      <c r="C1212" s="177"/>
      <c r="D1212" s="178"/>
      <c r="E1212" s="177"/>
      <c r="F1212" s="177"/>
      <c r="G1212" s="177"/>
      <c r="H1212" s="177"/>
      <c r="I1212" s="179"/>
      <c r="J1212" s="177"/>
      <c r="K1212" s="150"/>
      <c r="L1212" s="150"/>
      <c r="M1212" s="150"/>
      <c r="N1212" s="177">
        <v>12</v>
      </c>
      <c r="O1212" s="180" t="s">
        <v>1592</v>
      </c>
      <c r="P1212" s="181"/>
      <c r="Q1212" s="180" t="s">
        <v>1593</v>
      </c>
      <c r="R1212" s="180" t="s">
        <v>1596</v>
      </c>
      <c r="S1212" s="182" t="s">
        <v>1671</v>
      </c>
      <c r="T1212" s="177" t="s">
        <v>44</v>
      </c>
      <c r="U1212" s="177" t="s">
        <v>45</v>
      </c>
      <c r="V1212" s="177" t="s">
        <v>62</v>
      </c>
      <c r="W1212" s="150">
        <v>48</v>
      </c>
      <c r="X1212" s="179">
        <v>6.25</v>
      </c>
      <c r="Y1212" s="150">
        <v>7150</v>
      </c>
      <c r="Z1212" s="150">
        <f t="shared" si="135"/>
        <v>343200</v>
      </c>
      <c r="AA1212" s="183">
        <v>8</v>
      </c>
      <c r="AB1212" s="183">
        <v>8</v>
      </c>
      <c r="AC1212" s="150">
        <f t="shared" si="136"/>
        <v>315744</v>
      </c>
      <c r="AD1212" s="150">
        <f>IF(AND(AC1212="",M1201=""),0,IF((AC1212=""),M1201, IF( (M1201=""),AC1212,SUM(AC1201:AC1224)+M1201)))</f>
        <v>15723296</v>
      </c>
      <c r="AE1212" s="150">
        <f t="shared" si="137"/>
        <v>982706</v>
      </c>
      <c r="AF1212" s="150">
        <v>0</v>
      </c>
      <c r="AG1212" s="150">
        <f t="shared" si="138"/>
        <v>982706</v>
      </c>
      <c r="AH1212" s="150">
        <v>0.3</v>
      </c>
    </row>
    <row r="1213" spans="1:34" s="99" customFormat="1" x14ac:dyDescent="0.55000000000000004">
      <c r="A1213" s="107"/>
      <c r="B1213" s="177"/>
      <c r="C1213" s="177"/>
      <c r="D1213" s="178"/>
      <c r="E1213" s="177"/>
      <c r="F1213" s="177"/>
      <c r="G1213" s="177"/>
      <c r="H1213" s="177"/>
      <c r="I1213" s="179"/>
      <c r="J1213" s="177"/>
      <c r="K1213" s="150"/>
      <c r="L1213" s="150"/>
      <c r="M1213" s="150"/>
      <c r="N1213" s="177">
        <v>13</v>
      </c>
      <c r="O1213" s="180" t="s">
        <v>1592</v>
      </c>
      <c r="P1213" s="181"/>
      <c r="Q1213" s="180" t="s">
        <v>1593</v>
      </c>
      <c r="R1213" s="180" t="s">
        <v>1596</v>
      </c>
      <c r="S1213" s="182" t="s">
        <v>1672</v>
      </c>
      <c r="T1213" s="177" t="s">
        <v>44</v>
      </c>
      <c r="U1213" s="177" t="s">
        <v>45</v>
      </c>
      <c r="V1213" s="177" t="s">
        <v>62</v>
      </c>
      <c r="W1213" s="150">
        <v>48</v>
      </c>
      <c r="X1213" s="179">
        <v>6.25</v>
      </c>
      <c r="Y1213" s="150">
        <v>7150</v>
      </c>
      <c r="Z1213" s="150">
        <f t="shared" si="135"/>
        <v>343200</v>
      </c>
      <c r="AA1213" s="183">
        <v>8</v>
      </c>
      <c r="AB1213" s="183">
        <v>8</v>
      </c>
      <c r="AC1213" s="150">
        <f t="shared" si="136"/>
        <v>315744</v>
      </c>
      <c r="AD1213" s="150">
        <f>IF(AND(AC1213="",M1201=""),0,IF((AC1213=""),M1201, IF( (M1201=""),AC1213,SUM(AC1201:AC1224)+M1201)))</f>
        <v>15723296</v>
      </c>
      <c r="AE1213" s="150">
        <f t="shared" si="137"/>
        <v>982706</v>
      </c>
      <c r="AF1213" s="150">
        <v>0</v>
      </c>
      <c r="AG1213" s="150">
        <f t="shared" si="138"/>
        <v>982706</v>
      </c>
      <c r="AH1213" s="150">
        <v>0.3</v>
      </c>
    </row>
    <row r="1214" spans="1:34" s="99" customFormat="1" x14ac:dyDescent="0.55000000000000004">
      <c r="A1214" s="107"/>
      <c r="B1214" s="177"/>
      <c r="C1214" s="177"/>
      <c r="D1214" s="178"/>
      <c r="E1214" s="177"/>
      <c r="F1214" s="177"/>
      <c r="G1214" s="177"/>
      <c r="H1214" s="177"/>
      <c r="I1214" s="179"/>
      <c r="J1214" s="177"/>
      <c r="K1214" s="150"/>
      <c r="L1214" s="150"/>
      <c r="M1214" s="150"/>
      <c r="N1214" s="177">
        <v>14</v>
      </c>
      <c r="O1214" s="180" t="s">
        <v>1592</v>
      </c>
      <c r="P1214" s="181"/>
      <c r="Q1214" s="180" t="s">
        <v>1593</v>
      </c>
      <c r="R1214" s="180" t="s">
        <v>1596</v>
      </c>
      <c r="S1214" s="182" t="s">
        <v>1673</v>
      </c>
      <c r="T1214" s="177" t="s">
        <v>44</v>
      </c>
      <c r="U1214" s="177" t="s">
        <v>45</v>
      </c>
      <c r="V1214" s="177" t="s">
        <v>62</v>
      </c>
      <c r="W1214" s="150">
        <v>48</v>
      </c>
      <c r="X1214" s="179">
        <v>6.25</v>
      </c>
      <c r="Y1214" s="150">
        <v>7150</v>
      </c>
      <c r="Z1214" s="150">
        <f t="shared" si="135"/>
        <v>343200</v>
      </c>
      <c r="AA1214" s="183">
        <v>8</v>
      </c>
      <c r="AB1214" s="183">
        <v>8</v>
      </c>
      <c r="AC1214" s="150">
        <f t="shared" si="136"/>
        <v>315744</v>
      </c>
      <c r="AD1214" s="150">
        <f>IF(AND(AC1214="",M1201=""),0,IF((AC1214=""),M1201, IF( (M1201=""),AC1214,SUM(AC1201:AC1224)+M1201)))</f>
        <v>15723296</v>
      </c>
      <c r="AE1214" s="150">
        <f t="shared" si="137"/>
        <v>982706</v>
      </c>
      <c r="AF1214" s="150">
        <v>0</v>
      </c>
      <c r="AG1214" s="150">
        <f t="shared" si="138"/>
        <v>982706</v>
      </c>
      <c r="AH1214" s="150">
        <v>0.3</v>
      </c>
    </row>
    <row r="1215" spans="1:34" s="99" customFormat="1" x14ac:dyDescent="0.55000000000000004">
      <c r="A1215" s="107"/>
      <c r="B1215" s="177"/>
      <c r="C1215" s="177"/>
      <c r="D1215" s="178"/>
      <c r="E1215" s="177"/>
      <c r="F1215" s="177"/>
      <c r="G1215" s="177"/>
      <c r="H1215" s="177"/>
      <c r="I1215" s="179"/>
      <c r="J1215" s="177"/>
      <c r="K1215" s="150"/>
      <c r="L1215" s="150"/>
      <c r="M1215" s="150"/>
      <c r="N1215" s="177">
        <v>15</v>
      </c>
      <c r="O1215" s="180" t="s">
        <v>1592</v>
      </c>
      <c r="P1215" s="181"/>
      <c r="Q1215" s="180" t="s">
        <v>1593</v>
      </c>
      <c r="R1215" s="180" t="s">
        <v>1596</v>
      </c>
      <c r="S1215" s="182" t="s">
        <v>1674</v>
      </c>
      <c r="T1215" s="177" t="s">
        <v>44</v>
      </c>
      <c r="U1215" s="177" t="s">
        <v>45</v>
      </c>
      <c r="V1215" s="177" t="s">
        <v>62</v>
      </c>
      <c r="W1215" s="150">
        <v>48</v>
      </c>
      <c r="X1215" s="179">
        <v>6.25</v>
      </c>
      <c r="Y1215" s="150">
        <v>7150</v>
      </c>
      <c r="Z1215" s="150">
        <f t="shared" si="135"/>
        <v>343200</v>
      </c>
      <c r="AA1215" s="183">
        <v>8</v>
      </c>
      <c r="AB1215" s="183">
        <v>8</v>
      </c>
      <c r="AC1215" s="150">
        <f t="shared" si="136"/>
        <v>315744</v>
      </c>
      <c r="AD1215" s="150">
        <f>IF(AND(AC1215="",M1201=""),0,IF((AC1215=""),M1201, IF( (M1201=""),AC1215,SUM(AC1201:AC1224)+M1201)))</f>
        <v>15723296</v>
      </c>
      <c r="AE1215" s="150">
        <f t="shared" si="137"/>
        <v>982706</v>
      </c>
      <c r="AF1215" s="150">
        <v>0</v>
      </c>
      <c r="AG1215" s="150">
        <f t="shared" si="138"/>
        <v>982706</v>
      </c>
      <c r="AH1215" s="150">
        <v>0.3</v>
      </c>
    </row>
    <row r="1216" spans="1:34" s="99" customFormat="1" x14ac:dyDescent="0.55000000000000004">
      <c r="A1216" s="107"/>
      <c r="B1216" s="177"/>
      <c r="C1216" s="177"/>
      <c r="D1216" s="178"/>
      <c r="E1216" s="177"/>
      <c r="F1216" s="177"/>
      <c r="G1216" s="177"/>
      <c r="H1216" s="177"/>
      <c r="I1216" s="179"/>
      <c r="J1216" s="177"/>
      <c r="K1216" s="150"/>
      <c r="L1216" s="150"/>
      <c r="M1216" s="150"/>
      <c r="N1216" s="177">
        <v>16</v>
      </c>
      <c r="O1216" s="180" t="s">
        <v>1592</v>
      </c>
      <c r="P1216" s="181"/>
      <c r="Q1216" s="180" t="s">
        <v>1593</v>
      </c>
      <c r="R1216" s="180" t="s">
        <v>1596</v>
      </c>
      <c r="S1216" s="182" t="s">
        <v>1675</v>
      </c>
      <c r="T1216" s="177" t="s">
        <v>44</v>
      </c>
      <c r="U1216" s="177" t="s">
        <v>45</v>
      </c>
      <c r="V1216" s="177" t="s">
        <v>62</v>
      </c>
      <c r="W1216" s="150">
        <v>48</v>
      </c>
      <c r="X1216" s="179">
        <v>6.25</v>
      </c>
      <c r="Y1216" s="150">
        <v>7150</v>
      </c>
      <c r="Z1216" s="150">
        <f t="shared" si="135"/>
        <v>343200</v>
      </c>
      <c r="AA1216" s="183">
        <v>8</v>
      </c>
      <c r="AB1216" s="183">
        <v>8</v>
      </c>
      <c r="AC1216" s="150">
        <f t="shared" si="136"/>
        <v>315744</v>
      </c>
      <c r="AD1216" s="150">
        <f>IF(AND(AC1216="",M1201=""),0,IF((AC1216=""),M1201, IF( (M1201=""),AC1216,SUM(AC1201:AC1224)+M1201)))</f>
        <v>15723296</v>
      </c>
      <c r="AE1216" s="150">
        <f t="shared" si="137"/>
        <v>982706</v>
      </c>
      <c r="AF1216" s="150">
        <v>0</v>
      </c>
      <c r="AG1216" s="150">
        <f t="shared" si="138"/>
        <v>982706</v>
      </c>
      <c r="AH1216" s="150">
        <v>0.3</v>
      </c>
    </row>
    <row r="1217" spans="1:34" s="99" customFormat="1" x14ac:dyDescent="0.55000000000000004">
      <c r="A1217" s="107"/>
      <c r="B1217" s="161">
        <v>591</v>
      </c>
      <c r="C1217" s="161">
        <v>6752</v>
      </c>
      <c r="D1217" s="162" t="s">
        <v>1676</v>
      </c>
      <c r="E1217" s="161" t="s">
        <v>34</v>
      </c>
      <c r="F1217" s="161">
        <v>24314</v>
      </c>
      <c r="G1217" s="161">
        <v>0</v>
      </c>
      <c r="H1217" s="161">
        <v>0</v>
      </c>
      <c r="I1217" s="163">
        <v>20</v>
      </c>
      <c r="J1217" s="161" t="s">
        <v>62</v>
      </c>
      <c r="K1217" s="121">
        <f t="shared" ref="K1217:K1227" si="139">((G1217*400)+(H1217*100))+I1217</f>
        <v>20</v>
      </c>
      <c r="L1217" s="121">
        <v>14500</v>
      </c>
      <c r="M1217" s="121">
        <f t="shared" ref="M1217:M1227" si="140">K1217*L1217</f>
        <v>290000</v>
      </c>
      <c r="N1217" s="161">
        <v>1</v>
      </c>
      <c r="O1217" s="164" t="s">
        <v>1592</v>
      </c>
      <c r="P1217" s="165"/>
      <c r="Q1217" s="164" t="s">
        <v>1593</v>
      </c>
      <c r="R1217" s="164" t="s">
        <v>1596</v>
      </c>
      <c r="S1217" s="166" t="s">
        <v>1677</v>
      </c>
      <c r="T1217" s="161" t="s">
        <v>44</v>
      </c>
      <c r="U1217" s="161" t="s">
        <v>45</v>
      </c>
      <c r="V1217" s="161" t="s">
        <v>62</v>
      </c>
      <c r="W1217" s="121">
        <v>108</v>
      </c>
      <c r="X1217" s="163">
        <v>100</v>
      </c>
      <c r="Y1217" s="121">
        <v>7150</v>
      </c>
      <c r="Z1217" s="121">
        <f>W1217*Y1217</f>
        <v>772200</v>
      </c>
      <c r="AA1217" s="167">
        <v>8</v>
      </c>
      <c r="AB1217" s="167">
        <v>8</v>
      </c>
      <c r="AC1217" s="121">
        <f>(Z1217*(100-AB1217))/100</f>
        <v>710424</v>
      </c>
      <c r="AD1217" s="121">
        <f>IF(AND(AC1217="",M1217=""),0,IF((AC1217=""),M1217, IF( (M1217=""),AC1217,SUM(AC1217:AC1217)+M1217)))</f>
        <v>1000424</v>
      </c>
      <c r="AE1217" s="121">
        <f t="shared" si="137"/>
        <v>1000424</v>
      </c>
      <c r="AF1217" s="121">
        <v>0</v>
      </c>
      <c r="AG1217" s="121">
        <f t="shared" si="138"/>
        <v>1000424</v>
      </c>
      <c r="AH1217" s="121">
        <v>0.3</v>
      </c>
    </row>
    <row r="1218" spans="1:34" s="99" customFormat="1" x14ac:dyDescent="0.55000000000000004">
      <c r="A1218" s="107"/>
      <c r="B1218" s="161">
        <v>592</v>
      </c>
      <c r="C1218" s="161">
        <v>10776</v>
      </c>
      <c r="D1218" s="162" t="s">
        <v>15584</v>
      </c>
      <c r="E1218" s="161" t="s">
        <v>34</v>
      </c>
      <c r="F1218" s="161">
        <v>24804</v>
      </c>
      <c r="G1218" s="161">
        <v>0</v>
      </c>
      <c r="H1218" s="161">
        <v>0</v>
      </c>
      <c r="I1218" s="163">
        <v>19</v>
      </c>
      <c r="J1218" s="161" t="s">
        <v>62</v>
      </c>
      <c r="K1218" s="121">
        <f t="shared" si="139"/>
        <v>19</v>
      </c>
      <c r="L1218" s="121">
        <v>14500</v>
      </c>
      <c r="M1218" s="121">
        <f t="shared" si="140"/>
        <v>275500</v>
      </c>
      <c r="N1218" s="161">
        <v>1</v>
      </c>
      <c r="O1218" s="164" t="s">
        <v>1592</v>
      </c>
      <c r="P1218" s="165"/>
      <c r="Q1218" s="164" t="s">
        <v>1593</v>
      </c>
      <c r="R1218" s="164" t="s">
        <v>1596</v>
      </c>
      <c r="S1218" s="166"/>
      <c r="T1218" s="161" t="s">
        <v>44</v>
      </c>
      <c r="U1218" s="161" t="s">
        <v>45</v>
      </c>
      <c r="V1218" s="161" t="s">
        <v>62</v>
      </c>
      <c r="W1218" s="121">
        <v>108</v>
      </c>
      <c r="X1218" s="163">
        <v>100</v>
      </c>
      <c r="Y1218" s="121">
        <v>7150</v>
      </c>
      <c r="Z1218" s="121">
        <f>W1218*Y1218</f>
        <v>772200</v>
      </c>
      <c r="AA1218" s="167">
        <v>8</v>
      </c>
      <c r="AB1218" s="167">
        <v>8</v>
      </c>
      <c r="AC1218" s="121">
        <f>(Z1218*(100-AB1218))/100</f>
        <v>710424</v>
      </c>
      <c r="AD1218" s="121">
        <f>IF(AND(AC1218="",M1218=""),0,IF((AC1218=""),M1218,IF((M1218=""),AC1218,AC1218+M1218)))</f>
        <v>985924</v>
      </c>
      <c r="AE1218" s="121">
        <f t="shared" si="137"/>
        <v>985924</v>
      </c>
      <c r="AF1218" s="121">
        <v>0</v>
      </c>
      <c r="AG1218" s="121">
        <f t="shared" si="138"/>
        <v>985924</v>
      </c>
      <c r="AH1218" s="121">
        <v>0.3</v>
      </c>
    </row>
    <row r="1219" spans="1:34" s="99" customFormat="1" x14ac:dyDescent="0.55000000000000004">
      <c r="A1219" s="107"/>
      <c r="B1219" s="161">
        <v>593</v>
      </c>
      <c r="C1219" s="161">
        <v>10781</v>
      </c>
      <c r="D1219" s="162" t="s">
        <v>15585</v>
      </c>
      <c r="E1219" s="161" t="s">
        <v>34</v>
      </c>
      <c r="F1219" s="161">
        <v>24809</v>
      </c>
      <c r="G1219" s="161">
        <v>0</v>
      </c>
      <c r="H1219" s="161">
        <v>0</v>
      </c>
      <c r="I1219" s="163">
        <v>19</v>
      </c>
      <c r="J1219" s="161" t="s">
        <v>62</v>
      </c>
      <c r="K1219" s="121">
        <f t="shared" si="139"/>
        <v>19</v>
      </c>
      <c r="L1219" s="121">
        <v>14500</v>
      </c>
      <c r="M1219" s="121">
        <f t="shared" si="140"/>
        <v>275500</v>
      </c>
      <c r="N1219" s="161">
        <v>1</v>
      </c>
      <c r="O1219" s="164" t="s">
        <v>1592</v>
      </c>
      <c r="P1219" s="165"/>
      <c r="Q1219" s="164" t="s">
        <v>1593</v>
      </c>
      <c r="R1219" s="164" t="s">
        <v>1596</v>
      </c>
      <c r="S1219" s="166"/>
      <c r="T1219" s="161" t="s">
        <v>44</v>
      </c>
      <c r="U1219" s="161" t="s">
        <v>45</v>
      </c>
      <c r="V1219" s="161" t="s">
        <v>62</v>
      </c>
      <c r="W1219" s="121">
        <v>108</v>
      </c>
      <c r="X1219" s="163">
        <v>100</v>
      </c>
      <c r="Y1219" s="121">
        <v>7150</v>
      </c>
      <c r="Z1219" s="121">
        <f>W1219*Y1219</f>
        <v>772200</v>
      </c>
      <c r="AA1219" s="167">
        <v>8</v>
      </c>
      <c r="AB1219" s="167">
        <v>8</v>
      </c>
      <c r="AC1219" s="121">
        <f>(Z1219*(100-AB1219))/100</f>
        <v>710424</v>
      </c>
      <c r="AD1219" s="121">
        <f>IF(AND(AC1219="",M1219=""),0,IF((AC1219=""),M1219,IF((M1219=""),AC1219,AC1219+M1219)))</f>
        <v>985924</v>
      </c>
      <c r="AE1219" s="121">
        <f t="shared" si="137"/>
        <v>985924</v>
      </c>
      <c r="AF1219" s="121">
        <v>0</v>
      </c>
      <c r="AG1219" s="121">
        <f t="shared" si="138"/>
        <v>985924</v>
      </c>
      <c r="AH1219" s="121">
        <v>0.3</v>
      </c>
    </row>
    <row r="1220" spans="1:34" s="99" customFormat="1" x14ac:dyDescent="0.55000000000000004">
      <c r="A1220" s="107"/>
      <c r="B1220" s="161">
        <v>594</v>
      </c>
      <c r="C1220" s="161">
        <v>10798</v>
      </c>
      <c r="D1220" s="162" t="s">
        <v>15586</v>
      </c>
      <c r="E1220" s="161" t="s">
        <v>34</v>
      </c>
      <c r="F1220" s="161">
        <v>25078</v>
      </c>
      <c r="G1220" s="161">
        <v>0</v>
      </c>
      <c r="H1220" s="161">
        <v>0</v>
      </c>
      <c r="I1220" s="163">
        <v>19</v>
      </c>
      <c r="J1220" s="161" t="s">
        <v>62</v>
      </c>
      <c r="K1220" s="121">
        <f t="shared" si="139"/>
        <v>19</v>
      </c>
      <c r="L1220" s="121">
        <v>14500</v>
      </c>
      <c r="M1220" s="121">
        <f t="shared" si="140"/>
        <v>275500</v>
      </c>
      <c r="N1220" s="161">
        <v>1</v>
      </c>
      <c r="O1220" s="164" t="s">
        <v>1592</v>
      </c>
      <c r="P1220" s="165"/>
      <c r="Q1220" s="164" t="s">
        <v>1593</v>
      </c>
      <c r="R1220" s="164" t="s">
        <v>1596</v>
      </c>
      <c r="S1220" s="166"/>
      <c r="T1220" s="161" t="s">
        <v>44</v>
      </c>
      <c r="U1220" s="161" t="s">
        <v>45</v>
      </c>
      <c r="V1220" s="161" t="s">
        <v>62</v>
      </c>
      <c r="W1220" s="121">
        <v>108</v>
      </c>
      <c r="X1220" s="163">
        <v>100</v>
      </c>
      <c r="Y1220" s="121">
        <v>7150</v>
      </c>
      <c r="Z1220" s="121">
        <f>W1220*Y1220</f>
        <v>772200</v>
      </c>
      <c r="AA1220" s="167">
        <v>8</v>
      </c>
      <c r="AB1220" s="167">
        <v>8</v>
      </c>
      <c r="AC1220" s="121">
        <f>(Z1220*(100-AB1220))/100</f>
        <v>710424</v>
      </c>
      <c r="AD1220" s="121">
        <f>IF(AND(AC1220="",M1220=""),0,IF((AC1220=""),M1220,IF((M1220=""),AC1220,AC1220+M1220)))</f>
        <v>985924</v>
      </c>
      <c r="AE1220" s="121">
        <f t="shared" si="137"/>
        <v>985924</v>
      </c>
      <c r="AF1220" s="121">
        <v>0</v>
      </c>
      <c r="AG1220" s="121">
        <f t="shared" si="138"/>
        <v>985924</v>
      </c>
      <c r="AH1220" s="121">
        <v>0.3</v>
      </c>
    </row>
    <row r="1221" spans="1:34" s="99" customFormat="1" x14ac:dyDescent="0.55000000000000004">
      <c r="A1221" s="107"/>
      <c r="B1221" s="161">
        <v>595</v>
      </c>
      <c r="C1221" s="161">
        <v>10724</v>
      </c>
      <c r="D1221" s="162" t="s">
        <v>15587</v>
      </c>
      <c r="E1221" s="161" t="s">
        <v>34</v>
      </c>
      <c r="F1221" s="161">
        <v>25093</v>
      </c>
      <c r="G1221" s="161">
        <v>0</v>
      </c>
      <c r="H1221" s="161">
        <v>0</v>
      </c>
      <c r="I1221" s="163">
        <v>19</v>
      </c>
      <c r="J1221" s="161" t="s">
        <v>62</v>
      </c>
      <c r="K1221" s="121">
        <f t="shared" si="139"/>
        <v>19</v>
      </c>
      <c r="L1221" s="121">
        <v>1250</v>
      </c>
      <c r="M1221" s="121">
        <f t="shared" si="140"/>
        <v>23750</v>
      </c>
      <c r="N1221" s="161">
        <v>1</v>
      </c>
      <c r="O1221" s="164" t="s">
        <v>1592</v>
      </c>
      <c r="P1221" s="165"/>
      <c r="Q1221" s="164" t="s">
        <v>1593</v>
      </c>
      <c r="R1221" s="164" t="s">
        <v>1596</v>
      </c>
      <c r="S1221" s="166"/>
      <c r="T1221" s="161" t="s">
        <v>44</v>
      </c>
      <c r="U1221" s="161" t="s">
        <v>45</v>
      </c>
      <c r="V1221" s="161" t="s">
        <v>62</v>
      </c>
      <c r="W1221" s="121">
        <v>108</v>
      </c>
      <c r="X1221" s="163">
        <v>100</v>
      </c>
      <c r="Y1221" s="121">
        <v>7150</v>
      </c>
      <c r="Z1221" s="121">
        <f t="shared" ref="Z1221:Z1227" si="141">W1221*Y1221</f>
        <v>772200</v>
      </c>
      <c r="AA1221" s="167">
        <v>8</v>
      </c>
      <c r="AB1221" s="167">
        <v>8</v>
      </c>
      <c r="AC1221" s="121">
        <f t="shared" ref="AC1221:AC1227" si="142">(Z1221*(100-AB1221))/100</f>
        <v>710424</v>
      </c>
      <c r="AD1221" s="121">
        <f>IF(AND(AC1221="",M1221=""),0,IF((AC1221=""),M1221, IF( (M1221=""),AC1221,AC1221+M1221)))</f>
        <v>734174</v>
      </c>
      <c r="AE1221" s="121">
        <f t="shared" si="137"/>
        <v>734174</v>
      </c>
      <c r="AF1221" s="121">
        <v>0</v>
      </c>
      <c r="AG1221" s="121">
        <f t="shared" si="138"/>
        <v>734174</v>
      </c>
      <c r="AH1221" s="121">
        <v>0.3</v>
      </c>
    </row>
    <row r="1222" spans="1:34" s="99" customFormat="1" x14ac:dyDescent="0.55000000000000004">
      <c r="A1222" s="107"/>
      <c r="B1222" s="161">
        <v>596</v>
      </c>
      <c r="C1222" s="161">
        <v>10726</v>
      </c>
      <c r="D1222" s="162" t="s">
        <v>15588</v>
      </c>
      <c r="E1222" s="161" t="s">
        <v>34</v>
      </c>
      <c r="F1222" s="161">
        <v>25095</v>
      </c>
      <c r="G1222" s="161">
        <v>0</v>
      </c>
      <c r="H1222" s="161">
        <v>0</v>
      </c>
      <c r="I1222" s="163">
        <v>19</v>
      </c>
      <c r="J1222" s="161" t="s">
        <v>62</v>
      </c>
      <c r="K1222" s="121">
        <f t="shared" si="139"/>
        <v>19</v>
      </c>
      <c r="L1222" s="121">
        <v>1250</v>
      </c>
      <c r="M1222" s="121">
        <f t="shared" si="140"/>
        <v>23750</v>
      </c>
      <c r="N1222" s="161">
        <v>1</v>
      </c>
      <c r="O1222" s="164" t="s">
        <v>1592</v>
      </c>
      <c r="P1222" s="165"/>
      <c r="Q1222" s="164" t="s">
        <v>1593</v>
      </c>
      <c r="R1222" s="164" t="s">
        <v>1596</v>
      </c>
      <c r="S1222" s="166"/>
      <c r="T1222" s="161" t="s">
        <v>44</v>
      </c>
      <c r="U1222" s="161" t="s">
        <v>45</v>
      </c>
      <c r="V1222" s="161" t="s">
        <v>62</v>
      </c>
      <c r="W1222" s="121">
        <v>108</v>
      </c>
      <c r="X1222" s="163">
        <v>100</v>
      </c>
      <c r="Y1222" s="121">
        <v>7150</v>
      </c>
      <c r="Z1222" s="121">
        <f t="shared" si="141"/>
        <v>772200</v>
      </c>
      <c r="AA1222" s="167">
        <v>8</v>
      </c>
      <c r="AB1222" s="167">
        <v>8</v>
      </c>
      <c r="AC1222" s="121">
        <f t="shared" si="142"/>
        <v>710424</v>
      </c>
      <c r="AD1222" s="121">
        <f t="shared" ref="AD1222:AD1227" si="143">IF(AND(AC1222="",M1222=""),0,IF((AC1222=""),M1222, IF( (M1222=""),AC1222,SUM(AC1222:AC1222)+M1222)))</f>
        <v>734174</v>
      </c>
      <c r="AE1222" s="121">
        <f t="shared" si="137"/>
        <v>734174</v>
      </c>
      <c r="AF1222" s="121">
        <v>0</v>
      </c>
      <c r="AG1222" s="121">
        <f t="shared" si="138"/>
        <v>734174</v>
      </c>
      <c r="AH1222" s="121">
        <v>0.3</v>
      </c>
    </row>
    <row r="1223" spans="1:34" s="99" customFormat="1" x14ac:dyDescent="0.55000000000000004">
      <c r="A1223" s="107"/>
      <c r="B1223" s="161">
        <v>597</v>
      </c>
      <c r="C1223" s="161">
        <v>10728</v>
      </c>
      <c r="D1223" s="162" t="s">
        <v>15589</v>
      </c>
      <c r="E1223" s="161" t="s">
        <v>34</v>
      </c>
      <c r="F1223" s="161">
        <v>25097</v>
      </c>
      <c r="G1223" s="161">
        <v>0</v>
      </c>
      <c r="H1223" s="161">
        <v>0</v>
      </c>
      <c r="I1223" s="163">
        <v>19</v>
      </c>
      <c r="J1223" s="161" t="s">
        <v>62</v>
      </c>
      <c r="K1223" s="121">
        <f t="shared" si="139"/>
        <v>19</v>
      </c>
      <c r="L1223" s="121">
        <v>1250</v>
      </c>
      <c r="M1223" s="121">
        <f t="shared" si="140"/>
        <v>23750</v>
      </c>
      <c r="N1223" s="161">
        <v>1</v>
      </c>
      <c r="O1223" s="164" t="s">
        <v>1592</v>
      </c>
      <c r="P1223" s="165"/>
      <c r="Q1223" s="164" t="s">
        <v>1593</v>
      </c>
      <c r="R1223" s="164" t="s">
        <v>1596</v>
      </c>
      <c r="S1223" s="166"/>
      <c r="T1223" s="161" t="s">
        <v>44</v>
      </c>
      <c r="U1223" s="161" t="s">
        <v>45</v>
      </c>
      <c r="V1223" s="161" t="s">
        <v>62</v>
      </c>
      <c r="W1223" s="121">
        <v>108</v>
      </c>
      <c r="X1223" s="163">
        <v>100</v>
      </c>
      <c r="Y1223" s="121">
        <v>7150</v>
      </c>
      <c r="Z1223" s="121">
        <f t="shared" si="141"/>
        <v>772200</v>
      </c>
      <c r="AA1223" s="167">
        <v>8</v>
      </c>
      <c r="AB1223" s="167">
        <v>8</v>
      </c>
      <c r="AC1223" s="121">
        <f t="shared" si="142"/>
        <v>710424</v>
      </c>
      <c r="AD1223" s="121">
        <f t="shared" si="143"/>
        <v>734174</v>
      </c>
      <c r="AE1223" s="121">
        <f t="shared" si="137"/>
        <v>734174</v>
      </c>
      <c r="AF1223" s="121">
        <v>0</v>
      </c>
      <c r="AG1223" s="121">
        <f t="shared" si="138"/>
        <v>734174</v>
      </c>
      <c r="AH1223" s="121">
        <v>0.3</v>
      </c>
    </row>
    <row r="1224" spans="1:34" s="99" customFormat="1" x14ac:dyDescent="0.55000000000000004">
      <c r="A1224" s="107"/>
      <c r="B1224" s="161">
        <v>598</v>
      </c>
      <c r="C1224" s="161">
        <v>10731</v>
      </c>
      <c r="D1224" s="162" t="s">
        <v>15590</v>
      </c>
      <c r="E1224" s="161" t="s">
        <v>34</v>
      </c>
      <c r="F1224" s="161">
        <v>25100</v>
      </c>
      <c r="G1224" s="161">
        <v>0</v>
      </c>
      <c r="H1224" s="161">
        <v>0</v>
      </c>
      <c r="I1224" s="163">
        <v>19</v>
      </c>
      <c r="J1224" s="161" t="s">
        <v>62</v>
      </c>
      <c r="K1224" s="121">
        <f t="shared" si="139"/>
        <v>19</v>
      </c>
      <c r="L1224" s="121">
        <v>1250</v>
      </c>
      <c r="M1224" s="121">
        <f t="shared" si="140"/>
        <v>23750</v>
      </c>
      <c r="N1224" s="161">
        <v>1</v>
      </c>
      <c r="O1224" s="164" t="s">
        <v>1592</v>
      </c>
      <c r="P1224" s="165"/>
      <c r="Q1224" s="164" t="s">
        <v>1593</v>
      </c>
      <c r="R1224" s="164" t="s">
        <v>1596</v>
      </c>
      <c r="S1224" s="166"/>
      <c r="T1224" s="161" t="s">
        <v>44</v>
      </c>
      <c r="U1224" s="161" t="s">
        <v>45</v>
      </c>
      <c r="V1224" s="161" t="s">
        <v>62</v>
      </c>
      <c r="W1224" s="121">
        <v>108</v>
      </c>
      <c r="X1224" s="163">
        <v>100</v>
      </c>
      <c r="Y1224" s="121">
        <v>7150</v>
      </c>
      <c r="Z1224" s="121">
        <f t="shared" si="141"/>
        <v>772200</v>
      </c>
      <c r="AA1224" s="167">
        <v>8</v>
      </c>
      <c r="AB1224" s="167">
        <v>8</v>
      </c>
      <c r="AC1224" s="121">
        <f t="shared" si="142"/>
        <v>710424</v>
      </c>
      <c r="AD1224" s="121">
        <f t="shared" si="143"/>
        <v>734174</v>
      </c>
      <c r="AE1224" s="121">
        <f t="shared" si="137"/>
        <v>734174</v>
      </c>
      <c r="AF1224" s="121">
        <v>0</v>
      </c>
      <c r="AG1224" s="121">
        <f t="shared" si="138"/>
        <v>734174</v>
      </c>
      <c r="AH1224" s="121">
        <v>0.3</v>
      </c>
    </row>
    <row r="1225" spans="1:34" s="99" customFormat="1" x14ac:dyDescent="0.55000000000000004">
      <c r="A1225" s="107"/>
      <c r="B1225" s="161">
        <v>599</v>
      </c>
      <c r="C1225" s="161">
        <v>10735</v>
      </c>
      <c r="D1225" s="162" t="s">
        <v>15591</v>
      </c>
      <c r="E1225" s="161" t="s">
        <v>34</v>
      </c>
      <c r="F1225" s="161">
        <v>25104</v>
      </c>
      <c r="G1225" s="161">
        <v>0</v>
      </c>
      <c r="H1225" s="161">
        <v>0</v>
      </c>
      <c r="I1225" s="163">
        <v>19</v>
      </c>
      <c r="J1225" s="161" t="s">
        <v>62</v>
      </c>
      <c r="K1225" s="121">
        <f t="shared" si="139"/>
        <v>19</v>
      </c>
      <c r="L1225" s="121">
        <v>1250</v>
      </c>
      <c r="M1225" s="121">
        <f t="shared" si="140"/>
        <v>23750</v>
      </c>
      <c r="N1225" s="161">
        <v>1</v>
      </c>
      <c r="O1225" s="164" t="s">
        <v>1592</v>
      </c>
      <c r="P1225" s="165"/>
      <c r="Q1225" s="164" t="s">
        <v>1593</v>
      </c>
      <c r="R1225" s="164" t="s">
        <v>1596</v>
      </c>
      <c r="S1225" s="166"/>
      <c r="T1225" s="161" t="s">
        <v>44</v>
      </c>
      <c r="U1225" s="161" t="s">
        <v>45</v>
      </c>
      <c r="V1225" s="161" t="s">
        <v>62</v>
      </c>
      <c r="W1225" s="121">
        <v>108</v>
      </c>
      <c r="X1225" s="163">
        <v>100</v>
      </c>
      <c r="Y1225" s="121">
        <v>7150</v>
      </c>
      <c r="Z1225" s="121">
        <f t="shared" si="141"/>
        <v>772200</v>
      </c>
      <c r="AA1225" s="167">
        <v>8</v>
      </c>
      <c r="AB1225" s="167">
        <v>8</v>
      </c>
      <c r="AC1225" s="121">
        <f t="shared" si="142"/>
        <v>710424</v>
      </c>
      <c r="AD1225" s="121">
        <f t="shared" si="143"/>
        <v>734174</v>
      </c>
      <c r="AE1225" s="121">
        <f t="shared" si="137"/>
        <v>734174</v>
      </c>
      <c r="AF1225" s="121">
        <v>0</v>
      </c>
      <c r="AG1225" s="121">
        <f t="shared" si="138"/>
        <v>734174</v>
      </c>
      <c r="AH1225" s="121">
        <v>0.3</v>
      </c>
    </row>
    <row r="1226" spans="1:34" s="99" customFormat="1" x14ac:dyDescent="0.55000000000000004">
      <c r="A1226" s="107"/>
      <c r="B1226" s="161">
        <v>600</v>
      </c>
      <c r="C1226" s="161">
        <v>10736</v>
      </c>
      <c r="D1226" s="162" t="s">
        <v>15592</v>
      </c>
      <c r="E1226" s="161" t="s">
        <v>34</v>
      </c>
      <c r="F1226" s="161">
        <v>25105</v>
      </c>
      <c r="G1226" s="161">
        <v>0</v>
      </c>
      <c r="H1226" s="161">
        <v>0</v>
      </c>
      <c r="I1226" s="163">
        <v>19</v>
      </c>
      <c r="J1226" s="161" t="s">
        <v>62</v>
      </c>
      <c r="K1226" s="121">
        <f t="shared" si="139"/>
        <v>19</v>
      </c>
      <c r="L1226" s="121">
        <v>1250</v>
      </c>
      <c r="M1226" s="121">
        <f t="shared" si="140"/>
        <v>23750</v>
      </c>
      <c r="N1226" s="161">
        <v>1</v>
      </c>
      <c r="O1226" s="164" t="s">
        <v>1592</v>
      </c>
      <c r="P1226" s="165"/>
      <c r="Q1226" s="164" t="s">
        <v>1593</v>
      </c>
      <c r="R1226" s="164" t="s">
        <v>1596</v>
      </c>
      <c r="S1226" s="166"/>
      <c r="T1226" s="161" t="s">
        <v>44</v>
      </c>
      <c r="U1226" s="161" t="s">
        <v>45</v>
      </c>
      <c r="V1226" s="161" t="s">
        <v>62</v>
      </c>
      <c r="W1226" s="121">
        <v>108</v>
      </c>
      <c r="X1226" s="163">
        <v>100</v>
      </c>
      <c r="Y1226" s="121">
        <v>7150</v>
      </c>
      <c r="Z1226" s="121">
        <f t="shared" si="141"/>
        <v>772200</v>
      </c>
      <c r="AA1226" s="167">
        <v>8</v>
      </c>
      <c r="AB1226" s="167">
        <v>8</v>
      </c>
      <c r="AC1226" s="121">
        <f t="shared" si="142"/>
        <v>710424</v>
      </c>
      <c r="AD1226" s="121">
        <f t="shared" si="143"/>
        <v>734174</v>
      </c>
      <c r="AE1226" s="121">
        <f t="shared" si="137"/>
        <v>734174</v>
      </c>
      <c r="AF1226" s="121">
        <v>0</v>
      </c>
      <c r="AG1226" s="121">
        <f t="shared" si="138"/>
        <v>734174</v>
      </c>
      <c r="AH1226" s="121">
        <v>0.3</v>
      </c>
    </row>
    <row r="1227" spans="1:34" s="99" customFormat="1" x14ac:dyDescent="0.55000000000000004">
      <c r="A1227" s="107"/>
      <c r="B1227" s="161">
        <v>601</v>
      </c>
      <c r="C1227" s="161">
        <v>10737</v>
      </c>
      <c r="D1227" s="162" t="s">
        <v>15593</v>
      </c>
      <c r="E1227" s="161" t="s">
        <v>34</v>
      </c>
      <c r="F1227" s="161">
        <v>25106</v>
      </c>
      <c r="G1227" s="161">
        <v>0</v>
      </c>
      <c r="H1227" s="161">
        <v>0</v>
      </c>
      <c r="I1227" s="163">
        <v>19</v>
      </c>
      <c r="J1227" s="161" t="s">
        <v>62</v>
      </c>
      <c r="K1227" s="121">
        <f t="shared" si="139"/>
        <v>19</v>
      </c>
      <c r="L1227" s="121">
        <v>1250</v>
      </c>
      <c r="M1227" s="121">
        <f t="shared" si="140"/>
        <v>23750</v>
      </c>
      <c r="N1227" s="161">
        <v>1</v>
      </c>
      <c r="O1227" s="164" t="s">
        <v>1592</v>
      </c>
      <c r="P1227" s="165"/>
      <c r="Q1227" s="164" t="s">
        <v>1593</v>
      </c>
      <c r="R1227" s="164" t="s">
        <v>1596</v>
      </c>
      <c r="S1227" s="166"/>
      <c r="T1227" s="161" t="s">
        <v>44</v>
      </c>
      <c r="U1227" s="161" t="s">
        <v>45</v>
      </c>
      <c r="V1227" s="161" t="s">
        <v>62</v>
      </c>
      <c r="W1227" s="121">
        <v>108</v>
      </c>
      <c r="X1227" s="163">
        <v>100</v>
      </c>
      <c r="Y1227" s="121">
        <v>7150</v>
      </c>
      <c r="Z1227" s="121">
        <f t="shared" si="141"/>
        <v>772200</v>
      </c>
      <c r="AA1227" s="167">
        <v>8</v>
      </c>
      <c r="AB1227" s="167">
        <v>8</v>
      </c>
      <c r="AC1227" s="121">
        <f t="shared" si="142"/>
        <v>710424</v>
      </c>
      <c r="AD1227" s="121">
        <f t="shared" si="143"/>
        <v>734174</v>
      </c>
      <c r="AE1227" s="121">
        <f t="shared" si="137"/>
        <v>734174</v>
      </c>
      <c r="AF1227" s="121">
        <v>0</v>
      </c>
      <c r="AG1227" s="121">
        <f t="shared" si="138"/>
        <v>734174</v>
      </c>
      <c r="AH1227" s="121">
        <v>0.3</v>
      </c>
    </row>
    <row r="1228" spans="1:34" s="99" customFormat="1" x14ac:dyDescent="0.55000000000000004">
      <c r="A1228" s="107"/>
      <c r="B1228" s="161"/>
      <c r="C1228" s="161"/>
      <c r="D1228" s="162"/>
      <c r="E1228" s="161"/>
      <c r="F1228" s="161"/>
      <c r="G1228" s="161"/>
      <c r="H1228" s="161"/>
      <c r="I1228" s="163"/>
      <c r="J1228" s="161"/>
      <c r="K1228" s="121"/>
      <c r="L1228" s="121" t="s">
        <v>63</v>
      </c>
      <c r="M1228" s="121">
        <f>SUM(M1217:M1227)</f>
        <v>1282750</v>
      </c>
      <c r="N1228" s="161"/>
      <c r="O1228" s="164"/>
      <c r="P1228" s="165"/>
      <c r="Q1228" s="164"/>
      <c r="R1228" s="164"/>
      <c r="S1228" s="166"/>
      <c r="T1228" s="161"/>
      <c r="U1228" s="161"/>
      <c r="V1228" s="161"/>
      <c r="W1228" s="121"/>
      <c r="X1228" s="163"/>
      <c r="Y1228" s="121"/>
      <c r="Z1228" s="121"/>
      <c r="AA1228" s="167"/>
      <c r="AB1228" s="167"/>
      <c r="AC1228" s="121"/>
      <c r="AD1228" s="121"/>
      <c r="AE1228" s="121">
        <f>SUM(AE1217:AE1227)</f>
        <v>9097414</v>
      </c>
      <c r="AF1228" s="121"/>
      <c r="AG1228" s="121">
        <f>SUM(AG1217:AG1227)</f>
        <v>9097414</v>
      </c>
      <c r="AH1228" s="121"/>
    </row>
    <row r="1229" spans="1:34" s="74" customFormat="1" x14ac:dyDescent="0.55000000000000004">
      <c r="A1229" s="108" t="s">
        <v>1680</v>
      </c>
      <c r="B1229" s="109">
        <v>546</v>
      </c>
      <c r="C1229" s="102">
        <v>6365</v>
      </c>
      <c r="D1229" s="90" t="s">
        <v>1681</v>
      </c>
      <c r="E1229" s="102" t="s">
        <v>37</v>
      </c>
      <c r="F1229" s="102">
        <v>5581</v>
      </c>
      <c r="G1229" s="102">
        <v>2</v>
      </c>
      <c r="H1229" s="102">
        <v>0</v>
      </c>
      <c r="I1229" s="98">
        <v>52</v>
      </c>
      <c r="J1229" s="102" t="s">
        <v>38</v>
      </c>
      <c r="K1229" s="94">
        <f>((G1229*400)+(H1229*100))+I1229</f>
        <v>852</v>
      </c>
      <c r="L1229" s="94">
        <v>400</v>
      </c>
      <c r="M1229" s="94">
        <f>K1229*L1229</f>
        <v>340800</v>
      </c>
      <c r="N1229" s="102"/>
      <c r="O1229" s="111"/>
      <c r="P1229" s="96"/>
      <c r="Q1229" s="111"/>
      <c r="R1229" s="111"/>
      <c r="S1229" s="97"/>
      <c r="T1229" s="102"/>
      <c r="U1229" s="102"/>
      <c r="V1229" s="102"/>
      <c r="W1229" s="94"/>
      <c r="X1229" s="98"/>
      <c r="Y1229" s="94"/>
      <c r="Z1229" s="94"/>
      <c r="AA1229" s="89"/>
      <c r="AB1229" s="89"/>
      <c r="AC1229" s="94"/>
      <c r="AD1229" s="94">
        <f>IF(AND(AC1229="",M1229=""),0,IF((AC1229=""),M1229,IF((M1229=""),AC1229,AC1229+M1229)))</f>
        <v>340800</v>
      </c>
      <c r="AE1229" s="94">
        <f>IF( (X1229=""),AD1229*1,AD1229*(X1229/100) )</f>
        <v>340800</v>
      </c>
      <c r="AF1229" s="94">
        <v>0</v>
      </c>
      <c r="AG1229" s="94">
        <f>IF((AF1229-AE1229) &gt; 1,0,IF((AF1229-AE1229)&lt;0,AE1229-AF1229,AF1229-AE1229))</f>
        <v>340800</v>
      </c>
      <c r="AH1229" s="94">
        <v>0.01</v>
      </c>
    </row>
    <row r="1230" spans="1:34" s="74" customFormat="1" x14ac:dyDescent="0.55000000000000004">
      <c r="A1230" s="108"/>
      <c r="B1230" s="109">
        <v>547</v>
      </c>
      <c r="C1230" s="102">
        <v>6855</v>
      </c>
      <c r="D1230" s="90" t="s">
        <v>1682</v>
      </c>
      <c r="E1230" s="102" t="s">
        <v>34</v>
      </c>
      <c r="F1230" s="102">
        <v>23540</v>
      </c>
      <c r="G1230" s="102">
        <v>0</v>
      </c>
      <c r="H1230" s="102">
        <v>1</v>
      </c>
      <c r="I1230" s="98">
        <v>5</v>
      </c>
      <c r="J1230" s="102" t="s">
        <v>35</v>
      </c>
      <c r="K1230" s="94">
        <f>((G1230*400)+(H1230*100))+I1230</f>
        <v>105</v>
      </c>
      <c r="L1230" s="94">
        <v>8000</v>
      </c>
      <c r="M1230" s="94">
        <f>K1230*L1230</f>
        <v>840000</v>
      </c>
      <c r="N1230" s="102">
        <v>1</v>
      </c>
      <c r="O1230" s="111" t="s">
        <v>1678</v>
      </c>
      <c r="P1230" s="96"/>
      <c r="Q1230" s="111" t="s">
        <v>1679</v>
      </c>
      <c r="R1230" s="111" t="s">
        <v>1683</v>
      </c>
      <c r="S1230" s="97" t="s">
        <v>1684</v>
      </c>
      <c r="T1230" s="102" t="s">
        <v>51</v>
      </c>
      <c r="U1230" s="102" t="s">
        <v>45</v>
      </c>
      <c r="V1230" s="102" t="s">
        <v>52</v>
      </c>
      <c r="W1230" s="94">
        <v>172.64</v>
      </c>
      <c r="X1230" s="98">
        <v>78.25</v>
      </c>
      <c r="Y1230" s="94">
        <v>6750</v>
      </c>
      <c r="Z1230" s="94">
        <f>W1230*Y1230</f>
        <v>1165320</v>
      </c>
      <c r="AA1230" s="89">
        <v>7</v>
      </c>
      <c r="AB1230" s="89">
        <v>7</v>
      </c>
      <c r="AC1230" s="94">
        <f>(Z1230*(100-AB1230))/100</f>
        <v>1083747.6000000001</v>
      </c>
      <c r="AD1230" s="94">
        <f>IF(AND(AC1230="",M1230=""),0,IF((AC1230=""),M1230, IF( (M1230=""),AC1230,AC1230+M1230)))</f>
        <v>1923747.6</v>
      </c>
      <c r="AE1230" s="94">
        <f>IF( (X1230=""),AD1230*1,( M1230+(SUM(AC1230:AC1230)) )*(X1230/100) )</f>
        <v>1505332.497</v>
      </c>
      <c r="AF1230" s="94">
        <v>50000000</v>
      </c>
      <c r="AG1230" s="94">
        <f>IF((AF1230-AE1230) &gt; 1,0,IF((AF1230-AE1230)&lt;0,AE1230-AF1230,AF1230-AE1230))</f>
        <v>0</v>
      </c>
      <c r="AH1230" s="94">
        <v>0.02</v>
      </c>
    </row>
    <row r="1231" spans="1:34" s="74" customFormat="1" x14ac:dyDescent="0.55000000000000004">
      <c r="A1231" s="108"/>
      <c r="B1231" s="109"/>
      <c r="C1231" s="102"/>
      <c r="D1231" s="90"/>
      <c r="E1231" s="102"/>
      <c r="F1231" s="102"/>
      <c r="G1231" s="102"/>
      <c r="H1231" s="102"/>
      <c r="I1231" s="98"/>
      <c r="J1231" s="102"/>
      <c r="K1231" s="94"/>
      <c r="L1231" s="94"/>
      <c r="M1231" s="94"/>
      <c r="N1231" s="102">
        <v>2</v>
      </c>
      <c r="O1231" s="111" t="s">
        <v>1678</v>
      </c>
      <c r="P1231" s="96"/>
      <c r="Q1231" s="111" t="s">
        <v>1679</v>
      </c>
      <c r="R1231" s="111" t="s">
        <v>1683</v>
      </c>
      <c r="S1231" s="97" t="s">
        <v>1685</v>
      </c>
      <c r="T1231" s="102" t="s">
        <v>55</v>
      </c>
      <c r="U1231" s="102" t="s">
        <v>45</v>
      </c>
      <c r="V1231" s="102" t="s">
        <v>52</v>
      </c>
      <c r="W1231" s="94">
        <v>48</v>
      </c>
      <c r="X1231" s="98">
        <v>21.75</v>
      </c>
      <c r="Y1231" s="94">
        <v>0</v>
      </c>
      <c r="Z1231" s="94">
        <f>W1231*Y1231</f>
        <v>0</v>
      </c>
      <c r="AA1231" s="89">
        <v>7</v>
      </c>
      <c r="AB1231" s="89">
        <v>7</v>
      </c>
      <c r="AC1231" s="94">
        <f>(Z1231*(100-AB1231))/100</f>
        <v>0</v>
      </c>
      <c r="AD1231" s="94">
        <f>IF(AND(AC1231="",M1230=""),0,IF((AC1231=""),M1230, IF( (M1230=""),AC1231,AC1231+M1230)))</f>
        <v>840000</v>
      </c>
      <c r="AE1231" s="94">
        <f>IF( (X1231=""),AD1231*1,( M1230+(SUM(AC1231:AC1231)) )*(X1231/100) )</f>
        <v>182700</v>
      </c>
      <c r="AF1231" s="94">
        <v>50000000</v>
      </c>
      <c r="AG1231" s="94">
        <f>IF((AF1231-AE1231) &gt; 1,0,IF((AF1231-AE1231)&lt;0,AE1231-AF1231,AF1231-AE1231))</f>
        <v>0</v>
      </c>
      <c r="AH1231" s="94">
        <v>0.02</v>
      </c>
    </row>
    <row r="1232" spans="1:34" s="74" customFormat="1" x14ac:dyDescent="0.55000000000000004">
      <c r="A1232" s="108"/>
      <c r="B1232" s="109"/>
      <c r="C1232" s="102"/>
      <c r="D1232" s="90"/>
      <c r="E1232" s="102"/>
      <c r="F1232" s="102"/>
      <c r="G1232" s="102"/>
      <c r="H1232" s="102"/>
      <c r="I1232" s="98"/>
      <c r="J1232" s="102"/>
      <c r="K1232" s="94"/>
      <c r="L1232" s="94" t="s">
        <v>63</v>
      </c>
      <c r="M1232" s="94">
        <f>SUM(M1229:M1231)</f>
        <v>1180800</v>
      </c>
      <c r="N1232" s="102"/>
      <c r="O1232" s="111"/>
      <c r="P1232" s="96"/>
      <c r="Q1232" s="111"/>
      <c r="R1232" s="111"/>
      <c r="S1232" s="97"/>
      <c r="T1232" s="102"/>
      <c r="U1232" s="102"/>
      <c r="V1232" s="102"/>
      <c r="W1232" s="94"/>
      <c r="X1232" s="98"/>
      <c r="Y1232" s="94"/>
      <c r="Z1232" s="94"/>
      <c r="AA1232" s="89"/>
      <c r="AB1232" s="89"/>
      <c r="AC1232" s="94"/>
      <c r="AD1232" s="94">
        <f>SUM(AD1229:AD1231)</f>
        <v>3104547.6</v>
      </c>
      <c r="AE1232" s="94">
        <f>SUM(AE1229:AE1231)</f>
        <v>2028832.497</v>
      </c>
      <c r="AF1232" s="94"/>
      <c r="AG1232" s="94">
        <f>SUM(AG1229:AG1231)</f>
        <v>340800</v>
      </c>
      <c r="AH1232" s="94"/>
    </row>
    <row r="1233" spans="1:34" s="74" customFormat="1" x14ac:dyDescent="0.55000000000000004">
      <c r="A1233" s="108" t="s">
        <v>1686</v>
      </c>
      <c r="B1233" s="109">
        <v>548</v>
      </c>
      <c r="C1233" s="102">
        <v>8368</v>
      </c>
      <c r="D1233" s="90" t="s">
        <v>1687</v>
      </c>
      <c r="E1233" s="102" t="s">
        <v>34</v>
      </c>
      <c r="F1233" s="102">
        <v>2443</v>
      </c>
      <c r="G1233" s="102">
        <v>0</v>
      </c>
      <c r="H1233" s="102">
        <v>2</v>
      </c>
      <c r="I1233" s="98">
        <v>8</v>
      </c>
      <c r="J1233" s="102" t="s">
        <v>38</v>
      </c>
      <c r="K1233" s="94">
        <f>((G1233*400)+(H1233*100))+I1233</f>
        <v>208</v>
      </c>
      <c r="L1233" s="94">
        <v>800</v>
      </c>
      <c r="M1233" s="94">
        <f>K1233*L1233</f>
        <v>166400</v>
      </c>
      <c r="N1233" s="102"/>
      <c r="O1233" s="111"/>
      <c r="P1233" s="96"/>
      <c r="Q1233" s="111"/>
      <c r="R1233" s="111"/>
      <c r="S1233" s="97"/>
      <c r="T1233" s="102"/>
      <c r="U1233" s="102"/>
      <c r="V1233" s="102"/>
      <c r="W1233" s="94"/>
      <c r="X1233" s="98"/>
      <c r="Y1233" s="94"/>
      <c r="Z1233" s="94"/>
      <c r="AA1233" s="89"/>
      <c r="AB1233" s="89"/>
      <c r="AC1233" s="94"/>
      <c r="AD1233" s="94">
        <f>IF(AND(AC1233="",M1233=""),0,IF((AC1233=""),M1233,IF((M1233=""),AC1233,AC1233+M1233)))</f>
        <v>166400</v>
      </c>
      <c r="AE1233" s="94">
        <f>IF( (X1233=""),AD1233*1,AD1233*(X1233/100) )</f>
        <v>166400</v>
      </c>
      <c r="AF1233" s="94">
        <v>50000000</v>
      </c>
      <c r="AG1233" s="94">
        <f>IF((AF1233-AE1233) &gt; 1,0,IF((AF1233-AE1233)&lt;0,AE1233-AF1233,AF1233-AE1233))</f>
        <v>0</v>
      </c>
      <c r="AH1233" s="94">
        <v>0.01</v>
      </c>
    </row>
    <row r="1234" spans="1:34" s="74" customFormat="1" x14ac:dyDescent="0.55000000000000004">
      <c r="A1234" s="108"/>
      <c r="B1234" s="109">
        <v>549</v>
      </c>
      <c r="C1234" s="102">
        <v>8394</v>
      </c>
      <c r="D1234" s="90" t="s">
        <v>1688</v>
      </c>
      <c r="E1234" s="102" t="s">
        <v>34</v>
      </c>
      <c r="F1234" s="102">
        <v>23833</v>
      </c>
      <c r="G1234" s="102">
        <v>0</v>
      </c>
      <c r="H1234" s="102">
        <v>2</v>
      </c>
      <c r="I1234" s="98">
        <v>8</v>
      </c>
      <c r="J1234" s="102" t="s">
        <v>38</v>
      </c>
      <c r="K1234" s="94">
        <f>((G1234*400)+(H1234*100))+I1234</f>
        <v>208</v>
      </c>
      <c r="L1234" s="94">
        <v>800</v>
      </c>
      <c r="M1234" s="94">
        <f>K1234*L1234</f>
        <v>166400</v>
      </c>
      <c r="N1234" s="102"/>
      <c r="O1234" s="111"/>
      <c r="P1234" s="96"/>
      <c r="Q1234" s="111"/>
      <c r="R1234" s="111"/>
      <c r="S1234" s="97"/>
      <c r="T1234" s="102"/>
      <c r="U1234" s="102"/>
      <c r="V1234" s="102"/>
      <c r="W1234" s="94"/>
      <c r="X1234" s="98"/>
      <c r="Y1234" s="94"/>
      <c r="Z1234" s="94"/>
      <c r="AA1234" s="89"/>
      <c r="AB1234" s="89"/>
      <c r="AC1234" s="94"/>
      <c r="AD1234" s="94">
        <f>IF(AND(AC1234="",M1234=""),0,IF((AC1234=""),M1234,IF((M1234=""),AC1234,AC1234+M1234)))</f>
        <v>166400</v>
      </c>
      <c r="AE1234" s="94">
        <f>IF( (X1234=""),AD1234*1,AD1234*(X1234/100) )</f>
        <v>166400</v>
      </c>
      <c r="AF1234" s="94">
        <v>50000000</v>
      </c>
      <c r="AG1234" s="94">
        <f>IF((AF1234-AE1234) &gt; 1,0,IF((AF1234-AE1234)&lt;0,AE1234-AF1234,AF1234-AE1234))</f>
        <v>0</v>
      </c>
      <c r="AH1234" s="94">
        <v>0.01</v>
      </c>
    </row>
    <row r="1235" spans="1:34" s="74" customFormat="1" x14ac:dyDescent="0.55000000000000004">
      <c r="A1235" s="108"/>
      <c r="B1235" s="109">
        <v>550</v>
      </c>
      <c r="C1235" s="102">
        <v>8395</v>
      </c>
      <c r="D1235" s="90" t="s">
        <v>1689</v>
      </c>
      <c r="E1235" s="102" t="s">
        <v>34</v>
      </c>
      <c r="F1235" s="102">
        <v>23834</v>
      </c>
      <c r="G1235" s="102">
        <v>0</v>
      </c>
      <c r="H1235" s="102">
        <v>2</v>
      </c>
      <c r="I1235" s="98">
        <v>8</v>
      </c>
      <c r="J1235" s="102" t="s">
        <v>38</v>
      </c>
      <c r="K1235" s="94">
        <f>((G1235*400)+(H1235*100))+I1235</f>
        <v>208</v>
      </c>
      <c r="L1235" s="94">
        <v>800</v>
      </c>
      <c r="M1235" s="94">
        <f>K1235*L1235</f>
        <v>166400</v>
      </c>
      <c r="N1235" s="102"/>
      <c r="O1235" s="111"/>
      <c r="P1235" s="96"/>
      <c r="Q1235" s="111"/>
      <c r="R1235" s="111"/>
      <c r="S1235" s="97"/>
      <c r="T1235" s="102"/>
      <c r="U1235" s="102"/>
      <c r="V1235" s="102"/>
      <c r="W1235" s="94"/>
      <c r="X1235" s="98"/>
      <c r="Y1235" s="94"/>
      <c r="Z1235" s="94"/>
      <c r="AA1235" s="89"/>
      <c r="AB1235" s="89"/>
      <c r="AC1235" s="94"/>
      <c r="AD1235" s="94">
        <f>IF(AND(AC1235="",M1235=""),0,IF((AC1235=""),M1235,IF((M1235=""),AC1235,AC1235+M1235)))</f>
        <v>166400</v>
      </c>
      <c r="AE1235" s="94">
        <f>IF( (X1235=""),AD1235*1,AD1235*(X1235/100) )</f>
        <v>166400</v>
      </c>
      <c r="AF1235" s="94">
        <v>50000000</v>
      </c>
      <c r="AG1235" s="94">
        <f>IF((AF1235-AE1235) &gt; 1,0,IF((AF1235-AE1235)&lt;0,AE1235-AF1235,AF1235-AE1235))</f>
        <v>0</v>
      </c>
      <c r="AH1235" s="94">
        <v>0.01</v>
      </c>
    </row>
    <row r="1236" spans="1:34" s="74" customFormat="1" x14ac:dyDescent="0.55000000000000004">
      <c r="A1236" s="108"/>
      <c r="B1236" s="109"/>
      <c r="C1236" s="102"/>
      <c r="D1236" s="90"/>
      <c r="E1236" s="102"/>
      <c r="F1236" s="102"/>
      <c r="G1236" s="102"/>
      <c r="H1236" s="102"/>
      <c r="I1236" s="98"/>
      <c r="J1236" s="102"/>
      <c r="K1236" s="94"/>
      <c r="L1236" s="94" t="s">
        <v>63</v>
      </c>
      <c r="M1236" s="94">
        <f>SUM(M1233:M1235)</f>
        <v>499200</v>
      </c>
      <c r="N1236" s="102"/>
      <c r="O1236" s="111"/>
      <c r="P1236" s="96"/>
      <c r="Q1236" s="111"/>
      <c r="R1236" s="111"/>
      <c r="S1236" s="97"/>
      <c r="T1236" s="102"/>
      <c r="U1236" s="102"/>
      <c r="V1236" s="102"/>
      <c r="W1236" s="94"/>
      <c r="X1236" s="98"/>
      <c r="Y1236" s="94"/>
      <c r="Z1236" s="94"/>
      <c r="AA1236" s="89"/>
      <c r="AB1236" s="89"/>
      <c r="AC1236" s="94"/>
      <c r="AD1236" s="94">
        <f>SUM(AD1233:AD1235)</f>
        <v>499200</v>
      </c>
      <c r="AE1236" s="94">
        <f>SUM(AE1233:AE1235)</f>
        <v>499200</v>
      </c>
      <c r="AF1236" s="94"/>
      <c r="AG1236" s="94">
        <f>SUM(AG1233:AG1235)</f>
        <v>0</v>
      </c>
      <c r="AH1236" s="94"/>
    </row>
    <row r="1237" spans="1:34" s="74" customFormat="1" x14ac:dyDescent="0.55000000000000004">
      <c r="A1237" s="108" t="s">
        <v>1692</v>
      </c>
      <c r="B1237" s="109">
        <v>551</v>
      </c>
      <c r="C1237" s="102">
        <v>8373</v>
      </c>
      <c r="D1237" s="90" t="s">
        <v>1693</v>
      </c>
      <c r="E1237" s="102" t="s">
        <v>34</v>
      </c>
      <c r="F1237" s="102">
        <v>2519</v>
      </c>
      <c r="G1237" s="102">
        <v>0</v>
      </c>
      <c r="H1237" s="102">
        <v>2</v>
      </c>
      <c r="I1237" s="98">
        <v>80</v>
      </c>
      <c r="J1237" s="102" t="s">
        <v>35</v>
      </c>
      <c r="K1237" s="94">
        <f>((G1237*400)+(H1237*100))+I1237</f>
        <v>280</v>
      </c>
      <c r="L1237" s="94">
        <v>800</v>
      </c>
      <c r="M1237" s="94">
        <f>K1237*L1237</f>
        <v>224000</v>
      </c>
      <c r="N1237" s="102">
        <v>1</v>
      </c>
      <c r="O1237" s="111" t="s">
        <v>1690</v>
      </c>
      <c r="P1237" s="96">
        <v>3570800347111</v>
      </c>
      <c r="Q1237" s="111" t="s">
        <v>1691</v>
      </c>
      <c r="R1237" s="111" t="s">
        <v>1694</v>
      </c>
      <c r="S1237" s="97" t="s">
        <v>1695</v>
      </c>
      <c r="T1237" s="102" t="s">
        <v>51</v>
      </c>
      <c r="U1237" s="102" t="s">
        <v>227</v>
      </c>
      <c r="V1237" s="102" t="s">
        <v>52</v>
      </c>
      <c r="W1237" s="94">
        <v>915.3</v>
      </c>
      <c r="X1237" s="98">
        <v>80.81</v>
      </c>
      <c r="Y1237" s="94">
        <v>6750</v>
      </c>
      <c r="Z1237" s="94">
        <f>W1237*Y1237</f>
        <v>6178275</v>
      </c>
      <c r="AA1237" s="89">
        <v>6</v>
      </c>
      <c r="AB1237" s="89">
        <v>14</v>
      </c>
      <c r="AC1237" s="94">
        <f>(Z1237*(100-AB1237))/100</f>
        <v>5313316.5</v>
      </c>
      <c r="AD1237" s="94">
        <f>IF(AND(AC1237="",M1237=""),0,IF((AC1237=""),M1237, IF( (M1237=""),AC1237,AC1237+M1237)))</f>
        <v>5537316.5</v>
      </c>
      <c r="AE1237" s="94">
        <f>IF( (X1237=""),AD1237*1,( M1237+(SUM(AC1237:AC1237)) )*(X1237/100) )</f>
        <v>4474705.4636500003</v>
      </c>
      <c r="AF1237" s="94">
        <v>50000000</v>
      </c>
      <c r="AG1237" s="94">
        <f>IF((AF1237-AE1237) &gt; 1,0,IF((AF1237-AE1237)&lt;0,AE1237-AF1237,AF1237-AE1237))</f>
        <v>0</v>
      </c>
      <c r="AH1237" s="94">
        <v>0.02</v>
      </c>
    </row>
    <row r="1238" spans="1:34" s="74" customFormat="1" x14ac:dyDescent="0.55000000000000004">
      <c r="A1238" s="108"/>
      <c r="B1238" s="109"/>
      <c r="C1238" s="102"/>
      <c r="D1238" s="90"/>
      <c r="E1238" s="102"/>
      <c r="F1238" s="102"/>
      <c r="G1238" s="102"/>
      <c r="H1238" s="102"/>
      <c r="I1238" s="98"/>
      <c r="J1238" s="102"/>
      <c r="K1238" s="94"/>
      <c r="L1238" s="94"/>
      <c r="M1238" s="94"/>
      <c r="N1238" s="102">
        <v>2</v>
      </c>
      <c r="O1238" s="111" t="s">
        <v>1690</v>
      </c>
      <c r="P1238" s="96">
        <v>3570800347111</v>
      </c>
      <c r="Q1238" s="111" t="s">
        <v>1691</v>
      </c>
      <c r="R1238" s="111" t="s">
        <v>1694</v>
      </c>
      <c r="S1238" s="97" t="s">
        <v>1696</v>
      </c>
      <c r="T1238" s="102" t="s">
        <v>51</v>
      </c>
      <c r="U1238" s="102" t="s">
        <v>74</v>
      </c>
      <c r="V1238" s="102" t="s">
        <v>52</v>
      </c>
      <c r="W1238" s="94">
        <v>145.80000000000001</v>
      </c>
      <c r="X1238" s="98">
        <v>12.87</v>
      </c>
      <c r="Y1238" s="94">
        <v>6750</v>
      </c>
      <c r="Z1238" s="94">
        <f>W1238*Y1238</f>
        <v>984150.00000000012</v>
      </c>
      <c r="AA1238" s="89">
        <v>21</v>
      </c>
      <c r="AB1238" s="89">
        <v>93</v>
      </c>
      <c r="AC1238" s="94">
        <f>(Z1238*(100-AB1238))/100</f>
        <v>68890.500000000015</v>
      </c>
      <c r="AD1238" s="94">
        <f>IF(AND(AC1238="",M1237=""),0,IF((AC1238=""),M1237, IF( (M1237=""),AC1238,AC1238+M1237)))</f>
        <v>292890.5</v>
      </c>
      <c r="AE1238" s="94">
        <f>IF( (X1238=""),AD1238*1,( M1237+(SUM(AC1238:AC1238)) )*(X1238/100) )</f>
        <v>37695.007349999993</v>
      </c>
      <c r="AF1238" s="94">
        <v>50000000</v>
      </c>
      <c r="AG1238" s="94">
        <f>IF((AF1238-AE1238) &gt; 1,0,IF((AF1238-AE1238)&lt;0,AE1238-AF1238,AF1238-AE1238))</f>
        <v>0</v>
      </c>
      <c r="AH1238" s="94">
        <v>0.02</v>
      </c>
    </row>
    <row r="1239" spans="1:34" s="74" customFormat="1" x14ac:dyDescent="0.55000000000000004">
      <c r="A1239" s="108"/>
      <c r="B1239" s="109"/>
      <c r="C1239" s="102"/>
      <c r="D1239" s="90"/>
      <c r="E1239" s="102"/>
      <c r="F1239" s="102"/>
      <c r="G1239" s="102"/>
      <c r="H1239" s="102"/>
      <c r="I1239" s="98"/>
      <c r="J1239" s="102"/>
      <c r="K1239" s="94"/>
      <c r="L1239" s="94"/>
      <c r="M1239" s="94"/>
      <c r="N1239" s="102">
        <v>3</v>
      </c>
      <c r="O1239" s="111" t="s">
        <v>1690</v>
      </c>
      <c r="P1239" s="96">
        <v>3570800347111</v>
      </c>
      <c r="Q1239" s="111" t="s">
        <v>1691</v>
      </c>
      <c r="R1239" s="111" t="s">
        <v>1694</v>
      </c>
      <c r="S1239" s="97" t="s">
        <v>1697</v>
      </c>
      <c r="T1239" s="102" t="s">
        <v>343</v>
      </c>
      <c r="U1239" s="102" t="s">
        <v>45</v>
      </c>
      <c r="V1239" s="102" t="s">
        <v>52</v>
      </c>
      <c r="W1239" s="94">
        <v>71.540000000000006</v>
      </c>
      <c r="X1239" s="98">
        <v>6.32</v>
      </c>
      <c r="Y1239" s="94">
        <v>5600</v>
      </c>
      <c r="Z1239" s="94">
        <f>W1239*Y1239</f>
        <v>400624.00000000006</v>
      </c>
      <c r="AA1239" s="89">
        <v>6</v>
      </c>
      <c r="AB1239" s="89">
        <v>6</v>
      </c>
      <c r="AC1239" s="94">
        <f>(Z1239*(100-AB1239))/100</f>
        <v>376586.56000000006</v>
      </c>
      <c r="AD1239" s="94">
        <f>IF(AND(AC1239="",M1237=""),0,IF((AC1239=""),M1237, IF( (M1237=""),AC1239,AC1239+M1237)))</f>
        <v>600586.56000000006</v>
      </c>
      <c r="AE1239" s="94">
        <f>IF( (X1239=""),AD1239*1,( M1237+(SUM(AC1239:AC1239)) )*(X1239/100) )</f>
        <v>37957.070592000004</v>
      </c>
      <c r="AF1239" s="94">
        <v>50000000</v>
      </c>
      <c r="AG1239" s="94">
        <f>IF((AF1239-AE1239) &gt; 1,0,IF((AF1239-AE1239)&lt;0,AE1239-AF1239,AF1239-AE1239))</f>
        <v>0</v>
      </c>
      <c r="AH1239" s="94">
        <v>0.02</v>
      </c>
    </row>
    <row r="1240" spans="1:34" s="74" customFormat="1" x14ac:dyDescent="0.55000000000000004">
      <c r="A1240" s="108"/>
      <c r="B1240" s="109"/>
      <c r="C1240" s="102"/>
      <c r="D1240" s="90"/>
      <c r="E1240" s="102"/>
      <c r="F1240" s="102"/>
      <c r="G1240" s="102"/>
      <c r="H1240" s="102"/>
      <c r="I1240" s="98"/>
      <c r="J1240" s="102"/>
      <c r="K1240" s="94"/>
      <c r="L1240" s="94" t="s">
        <v>63</v>
      </c>
      <c r="M1240" s="94">
        <f>SUM(M1237:M1239)</f>
        <v>224000</v>
      </c>
      <c r="N1240" s="102"/>
      <c r="O1240" s="111"/>
      <c r="P1240" s="96"/>
      <c r="Q1240" s="111"/>
      <c r="R1240" s="111"/>
      <c r="S1240" s="97"/>
      <c r="T1240" s="102"/>
      <c r="U1240" s="102"/>
      <c r="V1240" s="102"/>
      <c r="W1240" s="94"/>
      <c r="X1240" s="98"/>
      <c r="Y1240" s="94"/>
      <c r="Z1240" s="94"/>
      <c r="AA1240" s="89"/>
      <c r="AB1240" s="89"/>
      <c r="AC1240" s="94"/>
      <c r="AD1240" s="94">
        <f>SUM(AD1237:AD1239)</f>
        <v>6430793.5600000005</v>
      </c>
      <c r="AE1240" s="94">
        <f>SUM(AE1237:AE1239)</f>
        <v>4550357.5415920001</v>
      </c>
      <c r="AF1240" s="94"/>
      <c r="AG1240" s="94">
        <f>SUM(AG1237:AG1239)</f>
        <v>0</v>
      </c>
      <c r="AH1240" s="94"/>
    </row>
    <row r="1241" spans="1:34" s="73" customFormat="1" x14ac:dyDescent="0.55000000000000004">
      <c r="A1241" s="108" t="s">
        <v>1700</v>
      </c>
      <c r="B1241" s="109">
        <v>552</v>
      </c>
      <c r="C1241" s="102">
        <v>7941</v>
      </c>
      <c r="D1241" s="90" t="s">
        <v>1701</v>
      </c>
      <c r="E1241" s="102" t="s">
        <v>34</v>
      </c>
      <c r="F1241" s="102">
        <v>19630</v>
      </c>
      <c r="G1241" s="102">
        <v>0</v>
      </c>
      <c r="H1241" s="102">
        <v>0</v>
      </c>
      <c r="I1241" s="98">
        <v>61</v>
      </c>
      <c r="J1241" s="102" t="s">
        <v>35</v>
      </c>
      <c r="K1241" s="94">
        <f>((G1241*400)+(H1241*100))+I1241</f>
        <v>61</v>
      </c>
      <c r="L1241" s="94">
        <v>400</v>
      </c>
      <c r="M1241" s="94">
        <f>K1241*L1241</f>
        <v>24400</v>
      </c>
      <c r="N1241" s="102">
        <v>1</v>
      </c>
      <c r="O1241" s="111" t="s">
        <v>1698</v>
      </c>
      <c r="P1241" s="96">
        <v>3570800206991</v>
      </c>
      <c r="Q1241" s="111" t="s">
        <v>1699</v>
      </c>
      <c r="R1241" s="111" t="s">
        <v>1702</v>
      </c>
      <c r="S1241" s="97" t="s">
        <v>1703</v>
      </c>
      <c r="T1241" s="102" t="s">
        <v>51</v>
      </c>
      <c r="U1241" s="102" t="s">
        <v>227</v>
      </c>
      <c r="V1241" s="102" t="s">
        <v>52</v>
      </c>
      <c r="W1241" s="94">
        <v>126.56</v>
      </c>
      <c r="X1241" s="98">
        <v>80.37</v>
      </c>
      <c r="Y1241" s="94">
        <v>6750</v>
      </c>
      <c r="Z1241" s="94">
        <f>W1241*Y1241</f>
        <v>854280</v>
      </c>
      <c r="AA1241" s="89">
        <v>11</v>
      </c>
      <c r="AB1241" s="89">
        <v>34</v>
      </c>
      <c r="AC1241" s="94">
        <f>(Z1241*(100-AB1241))/100</f>
        <v>563824.80000000005</v>
      </c>
      <c r="AD1241" s="94">
        <f>IF(AND(AC1241="",M1241=""),0,IF((AC1241=""),M1241, IF( (M1241=""),AC1241,AC1241+M1241)))</f>
        <v>588224.80000000005</v>
      </c>
      <c r="AE1241" s="94">
        <f>IF( (X1241=""),AD1241*1,( M1241+(SUM(AC1241:AC1241)) )*(X1241/100) )</f>
        <v>472756.27176000009</v>
      </c>
      <c r="AF1241" s="94">
        <v>50000000</v>
      </c>
      <c r="AG1241" s="94">
        <f>IF((AF1241-AE1241) &gt; 1,0,IF((AF1241-AE1241)&lt;0,AE1241-AF1241,AF1241-AE1241))</f>
        <v>0</v>
      </c>
      <c r="AH1241" s="94">
        <v>0.02</v>
      </c>
    </row>
    <row r="1242" spans="1:34" s="73" customFormat="1" x14ac:dyDescent="0.55000000000000004">
      <c r="A1242" s="108"/>
      <c r="B1242" s="109"/>
      <c r="C1242" s="102"/>
      <c r="D1242" s="90"/>
      <c r="E1242" s="102"/>
      <c r="F1242" s="102"/>
      <c r="G1242" s="102"/>
      <c r="H1242" s="102"/>
      <c r="I1242" s="98"/>
      <c r="J1242" s="102"/>
      <c r="K1242" s="94"/>
      <c r="L1242" s="94"/>
      <c r="M1242" s="94"/>
      <c r="N1242" s="102">
        <v>2</v>
      </c>
      <c r="O1242" s="111" t="s">
        <v>1698</v>
      </c>
      <c r="P1242" s="96">
        <v>3570800206991</v>
      </c>
      <c r="Q1242" s="111" t="s">
        <v>1699</v>
      </c>
      <c r="R1242" s="111" t="s">
        <v>1702</v>
      </c>
      <c r="S1242" s="97" t="s">
        <v>1704</v>
      </c>
      <c r="T1242" s="102" t="s">
        <v>95</v>
      </c>
      <c r="U1242" s="102" t="s">
        <v>45</v>
      </c>
      <c r="V1242" s="102" t="s">
        <v>52</v>
      </c>
      <c r="W1242" s="94">
        <v>18.920000000000002</v>
      </c>
      <c r="X1242" s="98">
        <v>12.01</v>
      </c>
      <c r="Y1242" s="94">
        <v>5500</v>
      </c>
      <c r="Z1242" s="94">
        <f>W1242*Y1242</f>
        <v>104060.00000000001</v>
      </c>
      <c r="AA1242" s="89">
        <v>6</v>
      </c>
      <c r="AB1242" s="89">
        <v>6</v>
      </c>
      <c r="AC1242" s="94">
        <f>(Z1242*(100-AB1242))/100</f>
        <v>97816.400000000023</v>
      </c>
      <c r="AD1242" s="94">
        <f>IF(AND(AC1242="",M1241=""),0,IF((AC1242=""),M1241, IF( (M1241=""),AC1242,AC1242+M1241)))</f>
        <v>122216.40000000002</v>
      </c>
      <c r="AE1242" s="94">
        <f>IF( (X1242=""),AD1242*1,( M1241+(SUM(AC1242:AC1242)) )*(X1242/100) )</f>
        <v>14678.189640000002</v>
      </c>
      <c r="AF1242" s="94">
        <v>50000000</v>
      </c>
      <c r="AG1242" s="94">
        <f>IF((AF1242-AE1242) &gt; 1,0,IF((AF1242-AE1242)&lt;0,AE1242-AF1242,AF1242-AE1242))</f>
        <v>0</v>
      </c>
      <c r="AH1242" s="94">
        <v>0.02</v>
      </c>
    </row>
    <row r="1243" spans="1:34" s="73" customFormat="1" x14ac:dyDescent="0.55000000000000004">
      <c r="A1243" s="108"/>
      <c r="B1243" s="109"/>
      <c r="C1243" s="102"/>
      <c r="D1243" s="90"/>
      <c r="E1243" s="102"/>
      <c r="F1243" s="102"/>
      <c r="G1243" s="102"/>
      <c r="H1243" s="102"/>
      <c r="I1243" s="98"/>
      <c r="J1243" s="102"/>
      <c r="K1243" s="94"/>
      <c r="L1243" s="94"/>
      <c r="M1243" s="94"/>
      <c r="N1243" s="102">
        <v>3</v>
      </c>
      <c r="O1243" s="111" t="s">
        <v>1698</v>
      </c>
      <c r="P1243" s="96">
        <v>3570800206991</v>
      </c>
      <c r="Q1243" s="111" t="s">
        <v>1699</v>
      </c>
      <c r="R1243" s="111" t="s">
        <v>1702</v>
      </c>
      <c r="S1243" s="97" t="s">
        <v>1705</v>
      </c>
      <c r="T1243" s="102" t="s">
        <v>343</v>
      </c>
      <c r="U1243" s="102" t="s">
        <v>45</v>
      </c>
      <c r="V1243" s="102" t="s">
        <v>52</v>
      </c>
      <c r="W1243" s="94">
        <v>12</v>
      </c>
      <c r="X1243" s="98">
        <v>7.62</v>
      </c>
      <c r="Y1243" s="94">
        <v>5600</v>
      </c>
      <c r="Z1243" s="94">
        <f>W1243*Y1243</f>
        <v>67200</v>
      </c>
      <c r="AA1243" s="89">
        <v>6</v>
      </c>
      <c r="AB1243" s="89">
        <v>6</v>
      </c>
      <c r="AC1243" s="94">
        <f>(Z1243*(100-AB1243))/100</f>
        <v>63168</v>
      </c>
      <c r="AD1243" s="94">
        <f>IF(AND(AC1243="",M1241=""),0,IF((AC1243=""),M1241, IF( (M1241=""),AC1243,AC1243+M1241)))</f>
        <v>87568</v>
      </c>
      <c r="AE1243" s="94">
        <f>IF( (X1243=""),AD1243*1,( M1241+(SUM(AC1243:AC1243)) )*(X1243/100) )</f>
        <v>6672.6815999999999</v>
      </c>
      <c r="AF1243" s="94">
        <v>50000000</v>
      </c>
      <c r="AG1243" s="94">
        <f>IF((AF1243-AE1243) &gt; 1,0,IF((AF1243-AE1243)&lt;0,AE1243-AF1243,AF1243-AE1243))</f>
        <v>0</v>
      </c>
      <c r="AH1243" s="94">
        <v>0.02</v>
      </c>
    </row>
    <row r="1244" spans="1:34" s="73" customFormat="1" x14ac:dyDescent="0.55000000000000004">
      <c r="A1244" s="108"/>
      <c r="B1244" s="109"/>
      <c r="C1244" s="102"/>
      <c r="D1244" s="90"/>
      <c r="E1244" s="102"/>
      <c r="F1244" s="102"/>
      <c r="G1244" s="102"/>
      <c r="H1244" s="102"/>
      <c r="I1244" s="98"/>
      <c r="J1244" s="102"/>
      <c r="K1244" s="94"/>
      <c r="L1244" s="94" t="s">
        <v>63</v>
      </c>
      <c r="M1244" s="94">
        <f>SUM(M1241:M1243)</f>
        <v>24400</v>
      </c>
      <c r="N1244" s="102"/>
      <c r="O1244" s="111"/>
      <c r="P1244" s="96"/>
      <c r="Q1244" s="111"/>
      <c r="R1244" s="111"/>
      <c r="S1244" s="97"/>
      <c r="T1244" s="102"/>
      <c r="U1244" s="102"/>
      <c r="V1244" s="102"/>
      <c r="W1244" s="94"/>
      <c r="X1244" s="98"/>
      <c r="Y1244" s="94"/>
      <c r="Z1244" s="94"/>
      <c r="AA1244" s="89"/>
      <c r="AB1244" s="89"/>
      <c r="AC1244" s="94"/>
      <c r="AD1244" s="94">
        <f>SUM(AD1241:AD1243)</f>
        <v>798009.20000000007</v>
      </c>
      <c r="AE1244" s="94">
        <f>SUM(AE1241:AE1243)</f>
        <v>494107.1430000001</v>
      </c>
      <c r="AF1244" s="94"/>
      <c r="AG1244" s="94">
        <f>SUM(AG1241:AG1243)</f>
        <v>0</v>
      </c>
      <c r="AH1244" s="94"/>
    </row>
    <row r="1245" spans="1:34" s="73" customFormat="1" x14ac:dyDescent="0.55000000000000004">
      <c r="A1245" s="108" t="s">
        <v>1708</v>
      </c>
      <c r="B1245" s="109">
        <v>553</v>
      </c>
      <c r="C1245" s="102">
        <v>8515</v>
      </c>
      <c r="D1245" s="90" t="s">
        <v>1709</v>
      </c>
      <c r="E1245" s="102" t="s">
        <v>34</v>
      </c>
      <c r="F1245" s="102">
        <v>20441</v>
      </c>
      <c r="G1245" s="102">
        <v>0</v>
      </c>
      <c r="H1245" s="102">
        <v>1</v>
      </c>
      <c r="I1245" s="98">
        <v>70</v>
      </c>
      <c r="J1245" s="102" t="s">
        <v>35</v>
      </c>
      <c r="K1245" s="94">
        <f>((G1245*400)+(H1245*100))+I1245</f>
        <v>170</v>
      </c>
      <c r="L1245" s="94">
        <v>800</v>
      </c>
      <c r="M1245" s="94">
        <f>K1245*L1245</f>
        <v>136000</v>
      </c>
      <c r="N1245" s="102">
        <v>1</v>
      </c>
      <c r="O1245" s="111" t="s">
        <v>1706</v>
      </c>
      <c r="P1245" s="96">
        <v>3570800333080</v>
      </c>
      <c r="Q1245" s="111" t="s">
        <v>1707</v>
      </c>
      <c r="R1245" s="111" t="s">
        <v>1710</v>
      </c>
      <c r="S1245" s="97"/>
      <c r="T1245" s="102" t="s">
        <v>55</v>
      </c>
      <c r="U1245" s="102" t="s">
        <v>45</v>
      </c>
      <c r="V1245" s="102" t="s">
        <v>52</v>
      </c>
      <c r="W1245" s="94">
        <v>65.52</v>
      </c>
      <c r="X1245" s="98">
        <v>15.02</v>
      </c>
      <c r="Y1245" s="94">
        <v>0</v>
      </c>
      <c r="Z1245" s="94">
        <f>W1245*Y1245</f>
        <v>0</v>
      </c>
      <c r="AA1245" s="89">
        <v>11</v>
      </c>
      <c r="AB1245" s="89">
        <v>34</v>
      </c>
      <c r="AC1245" s="94">
        <f>(Z1245*(100-AB1245))/100</f>
        <v>0</v>
      </c>
      <c r="AD1245" s="94">
        <f>IF(AND(AC1245="",M1245=""),0,IF((AC1245=""),M1245, IF( (M1245=""),AC1245,AC1245+M1245)))</f>
        <v>136000</v>
      </c>
      <c r="AE1245" s="94">
        <f>IF( (X1245=""),AD1245*1,( M1245+(SUM(AC1245:AC1245)) )*(X1245/100) )</f>
        <v>20427.2</v>
      </c>
      <c r="AF1245" s="94">
        <v>50000000</v>
      </c>
      <c r="AG1245" s="94">
        <f>IF((AF1245-AE1245) &gt; 1,0,IF((AF1245-AE1245)&lt;0,AE1245-AF1245,AF1245-AE1245))</f>
        <v>0</v>
      </c>
      <c r="AH1245" s="94">
        <v>0.02</v>
      </c>
    </row>
    <row r="1246" spans="1:34" s="73" customFormat="1" x14ac:dyDescent="0.55000000000000004">
      <c r="A1246" s="108"/>
      <c r="B1246" s="109"/>
      <c r="C1246" s="102"/>
      <c r="D1246" s="90"/>
      <c r="E1246" s="102"/>
      <c r="F1246" s="102"/>
      <c r="G1246" s="102"/>
      <c r="H1246" s="102"/>
      <c r="I1246" s="98"/>
      <c r="J1246" s="102"/>
      <c r="K1246" s="94"/>
      <c r="L1246" s="94"/>
      <c r="M1246" s="94"/>
      <c r="N1246" s="102">
        <v>2</v>
      </c>
      <c r="O1246" s="111" t="s">
        <v>1706</v>
      </c>
      <c r="P1246" s="96">
        <v>3570800333080</v>
      </c>
      <c r="Q1246" s="111" t="s">
        <v>1707</v>
      </c>
      <c r="R1246" s="111" t="s">
        <v>1710</v>
      </c>
      <c r="S1246" s="97"/>
      <c r="T1246" s="102" t="s">
        <v>55</v>
      </c>
      <c r="U1246" s="102" t="s">
        <v>45</v>
      </c>
      <c r="V1246" s="102" t="s">
        <v>52</v>
      </c>
      <c r="W1246" s="94">
        <v>48.75</v>
      </c>
      <c r="X1246" s="98">
        <v>11.18</v>
      </c>
      <c r="Y1246" s="94">
        <v>0</v>
      </c>
      <c r="Z1246" s="94">
        <f>W1246*Y1246</f>
        <v>0</v>
      </c>
      <c r="AA1246" s="89">
        <v>11</v>
      </c>
      <c r="AB1246" s="89">
        <v>34</v>
      </c>
      <c r="AC1246" s="94">
        <f>(Z1246*(100-AB1246))/100</f>
        <v>0</v>
      </c>
      <c r="AD1246" s="94">
        <f>IF(AND(AC1246="",M1245=""),0,IF((AC1246=""),M1245, IF( (M1245=""),AC1246,AC1246+M1245)))</f>
        <v>136000</v>
      </c>
      <c r="AE1246" s="94">
        <f>IF( (X1246=""),AD1246*1,( M1245+(SUM(AC1246:AC1246)) )*(X1246/100) )</f>
        <v>15204.8</v>
      </c>
      <c r="AF1246" s="94">
        <v>50000000</v>
      </c>
      <c r="AG1246" s="94">
        <f>IF((AF1246-AE1246) &gt; 1,0,IF((AF1246-AE1246)&lt;0,AE1246-AF1246,AF1246-AE1246))</f>
        <v>0</v>
      </c>
      <c r="AH1246" s="94">
        <v>0.02</v>
      </c>
    </row>
    <row r="1247" spans="1:34" s="73" customFormat="1" x14ac:dyDescent="0.55000000000000004">
      <c r="A1247" s="108"/>
      <c r="B1247" s="109"/>
      <c r="C1247" s="102"/>
      <c r="D1247" s="90"/>
      <c r="E1247" s="102"/>
      <c r="F1247" s="102"/>
      <c r="G1247" s="102"/>
      <c r="H1247" s="102"/>
      <c r="I1247" s="98"/>
      <c r="J1247" s="102"/>
      <c r="K1247" s="94"/>
      <c r="L1247" s="94"/>
      <c r="M1247" s="94"/>
      <c r="N1247" s="102">
        <v>3</v>
      </c>
      <c r="O1247" s="111" t="s">
        <v>1706</v>
      </c>
      <c r="P1247" s="96">
        <v>3570800333080</v>
      </c>
      <c r="Q1247" s="111" t="s">
        <v>1707</v>
      </c>
      <c r="R1247" s="111" t="s">
        <v>1710</v>
      </c>
      <c r="S1247" s="97" t="s">
        <v>1711</v>
      </c>
      <c r="T1247" s="102" t="s">
        <v>51</v>
      </c>
      <c r="U1247" s="102" t="s">
        <v>227</v>
      </c>
      <c r="V1247" s="102" t="s">
        <v>52</v>
      </c>
      <c r="W1247" s="94">
        <v>171.12</v>
      </c>
      <c r="X1247" s="98">
        <v>39.229999999999997</v>
      </c>
      <c r="Y1247" s="94">
        <v>6750</v>
      </c>
      <c r="Z1247" s="94">
        <f>W1247*Y1247</f>
        <v>1155060</v>
      </c>
      <c r="AA1247" s="89">
        <v>11</v>
      </c>
      <c r="AB1247" s="89">
        <v>34</v>
      </c>
      <c r="AC1247" s="94">
        <f>(Z1247*(100-AB1247))/100</f>
        <v>762339.6</v>
      </c>
      <c r="AD1247" s="94">
        <f>IF(AND(AC1247="",M1245=""),0,IF((AC1247=""),M1245, IF( (M1245=""),AC1247,AC1247+M1245)))</f>
        <v>898339.6</v>
      </c>
      <c r="AE1247" s="94">
        <f>IF( (X1247=""),AD1247*1,( M1245+(SUM(AC1247:AC1247)) )*(X1247/100) )</f>
        <v>352418.62507999997</v>
      </c>
      <c r="AF1247" s="94">
        <v>50000000</v>
      </c>
      <c r="AG1247" s="94">
        <f>IF((AF1247-AE1247) &gt; 1,0,IF((AF1247-AE1247)&lt;0,AE1247-AF1247,AF1247-AE1247))</f>
        <v>0</v>
      </c>
      <c r="AH1247" s="94">
        <v>0.02</v>
      </c>
    </row>
    <row r="1248" spans="1:34" s="73" customFormat="1" x14ac:dyDescent="0.55000000000000004">
      <c r="A1248" s="108"/>
      <c r="B1248" s="109"/>
      <c r="C1248" s="102"/>
      <c r="D1248" s="90"/>
      <c r="E1248" s="102"/>
      <c r="F1248" s="102"/>
      <c r="G1248" s="102"/>
      <c r="H1248" s="102"/>
      <c r="I1248" s="98"/>
      <c r="J1248" s="102"/>
      <c r="K1248" s="94"/>
      <c r="L1248" s="94"/>
      <c r="M1248" s="94"/>
      <c r="N1248" s="102">
        <v>4</v>
      </c>
      <c r="O1248" s="111" t="s">
        <v>1706</v>
      </c>
      <c r="P1248" s="96">
        <v>3570800333080</v>
      </c>
      <c r="Q1248" s="111" t="s">
        <v>1707</v>
      </c>
      <c r="R1248" s="111" t="s">
        <v>1710</v>
      </c>
      <c r="S1248" s="97" t="s">
        <v>1712</v>
      </c>
      <c r="T1248" s="102" t="s">
        <v>51</v>
      </c>
      <c r="U1248" s="102" t="s">
        <v>74</v>
      </c>
      <c r="V1248" s="102" t="s">
        <v>52</v>
      </c>
      <c r="W1248" s="94">
        <v>150.80000000000001</v>
      </c>
      <c r="X1248" s="98">
        <v>34.57</v>
      </c>
      <c r="Y1248" s="94">
        <v>6750</v>
      </c>
      <c r="Z1248" s="94">
        <f>W1248*Y1248</f>
        <v>1017900.0000000001</v>
      </c>
      <c r="AA1248" s="89">
        <v>21</v>
      </c>
      <c r="AB1248" s="89">
        <v>93</v>
      </c>
      <c r="AC1248" s="94">
        <f>(Z1248*(100-AB1248))/100</f>
        <v>71253.000000000015</v>
      </c>
      <c r="AD1248" s="94">
        <f>IF(AND(AC1248="",M1245=""),0,IF((AC1248=""),M1245, IF( (M1245=""),AC1248,AC1248+M1245)))</f>
        <v>207253</v>
      </c>
      <c r="AE1248" s="94">
        <f>IF( (X1248=""),AD1248*1,( M1245+(SUM(AC1248:AC1248)) )*(X1248/100) )</f>
        <v>71647.362099999998</v>
      </c>
      <c r="AF1248" s="94">
        <v>50000000</v>
      </c>
      <c r="AG1248" s="94">
        <f>IF((AF1248-AE1248) &gt; 1,0,IF((AF1248-AE1248)&lt;0,AE1248-AF1248,AF1248-AE1248))</f>
        <v>0</v>
      </c>
      <c r="AH1248" s="94">
        <v>0.02</v>
      </c>
    </row>
    <row r="1249" spans="1:34" s="73" customFormat="1" x14ac:dyDescent="0.55000000000000004">
      <c r="A1249" s="108"/>
      <c r="B1249" s="109"/>
      <c r="C1249" s="102"/>
      <c r="D1249" s="90"/>
      <c r="E1249" s="102"/>
      <c r="F1249" s="102"/>
      <c r="G1249" s="102"/>
      <c r="H1249" s="102"/>
      <c r="I1249" s="98"/>
      <c r="J1249" s="102"/>
      <c r="K1249" s="94"/>
      <c r="L1249" s="94" t="s">
        <v>63</v>
      </c>
      <c r="M1249" s="94">
        <f>SUM(M1245:M1248)</f>
        <v>136000</v>
      </c>
      <c r="N1249" s="102"/>
      <c r="O1249" s="111"/>
      <c r="P1249" s="96"/>
      <c r="Q1249" s="111"/>
      <c r="R1249" s="111"/>
      <c r="S1249" s="97"/>
      <c r="T1249" s="102"/>
      <c r="U1249" s="102"/>
      <c r="V1249" s="102"/>
      <c r="W1249" s="94"/>
      <c r="X1249" s="98"/>
      <c r="Y1249" s="94"/>
      <c r="Z1249" s="94"/>
      <c r="AA1249" s="89"/>
      <c r="AB1249" s="89"/>
      <c r="AC1249" s="94"/>
      <c r="AD1249" s="94">
        <f>SUM(AD1245:AD1248)</f>
        <v>1377592.6</v>
      </c>
      <c r="AE1249" s="94">
        <f>SUM(AE1245:AE1248)</f>
        <v>459697.98717999994</v>
      </c>
      <c r="AF1249" s="94"/>
      <c r="AG1249" s="94">
        <f>SUM(AG1245:AG1248)</f>
        <v>0</v>
      </c>
      <c r="AH1249" s="94"/>
    </row>
    <row r="1250" spans="1:34" s="73" customFormat="1" x14ac:dyDescent="0.55000000000000004">
      <c r="A1250" s="108" t="s">
        <v>1715</v>
      </c>
      <c r="B1250" s="109">
        <v>554</v>
      </c>
      <c r="C1250" s="102">
        <v>6829</v>
      </c>
      <c r="D1250" s="90" t="s">
        <v>1716</v>
      </c>
      <c r="E1250" s="102" t="s">
        <v>34</v>
      </c>
      <c r="F1250" s="102">
        <v>23629</v>
      </c>
      <c r="G1250" s="102">
        <v>0</v>
      </c>
      <c r="H1250" s="102">
        <v>1</v>
      </c>
      <c r="I1250" s="98">
        <v>1</v>
      </c>
      <c r="J1250" s="102" t="s">
        <v>38</v>
      </c>
      <c r="K1250" s="94">
        <f>((G1250*400)+(H1250*100))+I1250</f>
        <v>101</v>
      </c>
      <c r="L1250" s="94">
        <v>850</v>
      </c>
      <c r="M1250" s="94">
        <f>K1250*L1250</f>
        <v>85850</v>
      </c>
      <c r="N1250" s="102"/>
      <c r="O1250" s="111" t="s">
        <v>1713</v>
      </c>
      <c r="P1250" s="96">
        <v>8571584188066</v>
      </c>
      <c r="Q1250" s="111" t="s">
        <v>1714</v>
      </c>
      <c r="R1250" s="111" t="s">
        <v>1717</v>
      </c>
      <c r="S1250" s="97" t="s">
        <v>1716</v>
      </c>
      <c r="T1250" s="102"/>
      <c r="U1250" s="102"/>
      <c r="V1250" s="102"/>
      <c r="W1250" s="94"/>
      <c r="X1250" s="98"/>
      <c r="Y1250" s="94"/>
      <c r="Z1250" s="94"/>
      <c r="AA1250" s="89"/>
      <c r="AB1250" s="89"/>
      <c r="AC1250" s="94"/>
      <c r="AD1250" s="94">
        <f>IF(AND(AC1250="",M1250=""),0,IF((AC1250=""),M1250,IF((M1250=""),AC1250,AC1250+M1250)))</f>
        <v>85850</v>
      </c>
      <c r="AE1250" s="94">
        <f>IF( (X1250=""),AD1250*1,AD1250*(X1250/100) )</f>
        <v>85850</v>
      </c>
      <c r="AF1250" s="94">
        <v>50000000</v>
      </c>
      <c r="AG1250" s="94">
        <f>IF((AF1250-AE1250) &gt; 1,0,IF((AF1250-AE1250)&lt;0,AE1250-AF1250,AF1250-AE1250))</f>
        <v>0</v>
      </c>
      <c r="AH1250" s="94">
        <v>0.01</v>
      </c>
    </row>
    <row r="1251" spans="1:34" s="73" customFormat="1" x14ac:dyDescent="0.55000000000000004">
      <c r="A1251" s="108"/>
      <c r="B1251" s="109"/>
      <c r="C1251" s="102"/>
      <c r="D1251" s="90"/>
      <c r="E1251" s="102"/>
      <c r="F1251" s="102"/>
      <c r="G1251" s="102"/>
      <c r="H1251" s="102"/>
      <c r="I1251" s="98"/>
      <c r="J1251" s="102"/>
      <c r="K1251" s="94"/>
      <c r="L1251" s="94" t="s">
        <v>63</v>
      </c>
      <c r="M1251" s="94">
        <f>SUM(M1250:M1250)</f>
        <v>85850</v>
      </c>
      <c r="N1251" s="102"/>
      <c r="O1251" s="111"/>
      <c r="P1251" s="96"/>
      <c r="Q1251" s="111"/>
      <c r="R1251" s="111"/>
      <c r="S1251" s="97"/>
      <c r="T1251" s="102"/>
      <c r="U1251" s="102"/>
      <c r="V1251" s="102"/>
      <c r="W1251" s="94"/>
      <c r="X1251" s="98"/>
      <c r="Y1251" s="94"/>
      <c r="Z1251" s="94"/>
      <c r="AA1251" s="89"/>
      <c r="AB1251" s="89"/>
      <c r="AC1251" s="94"/>
      <c r="AD1251" s="94">
        <f>SUM(AD1250:AD1250)</f>
        <v>85850</v>
      </c>
      <c r="AE1251" s="94">
        <f>SUM(AE1250:AE1250)</f>
        <v>85850</v>
      </c>
      <c r="AF1251" s="94"/>
      <c r="AG1251" s="94">
        <f>SUM(AG1250:AG1250)</f>
        <v>0</v>
      </c>
      <c r="AH1251" s="94"/>
    </row>
    <row r="1252" spans="1:34" s="99" customFormat="1" x14ac:dyDescent="0.55000000000000004">
      <c r="A1252" s="107" t="s">
        <v>1720</v>
      </c>
      <c r="B1252" s="102">
        <v>555</v>
      </c>
      <c r="C1252" s="102">
        <v>5631</v>
      </c>
      <c r="D1252" s="90" t="s">
        <v>1721</v>
      </c>
      <c r="E1252" s="102" t="s">
        <v>34</v>
      </c>
      <c r="F1252" s="102">
        <v>1826</v>
      </c>
      <c r="G1252" s="102">
        <v>0</v>
      </c>
      <c r="H1252" s="102">
        <v>3</v>
      </c>
      <c r="I1252" s="98">
        <v>72</v>
      </c>
      <c r="J1252" s="102" t="s">
        <v>35</v>
      </c>
      <c r="K1252" s="94">
        <f>((G1252*400)+(H1252*100))+I1252</f>
        <v>372</v>
      </c>
      <c r="L1252" s="94">
        <v>2425</v>
      </c>
      <c r="M1252" s="94">
        <f>K1252*L1252</f>
        <v>902100</v>
      </c>
      <c r="N1252" s="102">
        <v>1</v>
      </c>
      <c r="O1252" s="111" t="s">
        <v>1718</v>
      </c>
      <c r="P1252" s="96">
        <v>3569900084594</v>
      </c>
      <c r="Q1252" s="111" t="s">
        <v>1719</v>
      </c>
      <c r="R1252" s="111" t="s">
        <v>1722</v>
      </c>
      <c r="S1252" s="97"/>
      <c r="T1252" s="102" t="s">
        <v>55</v>
      </c>
      <c r="U1252" s="102" t="s">
        <v>45</v>
      </c>
      <c r="V1252" s="102" t="s">
        <v>46</v>
      </c>
      <c r="W1252" s="94">
        <v>80</v>
      </c>
      <c r="X1252" s="98">
        <v>2.37</v>
      </c>
      <c r="Y1252" s="94">
        <v>2650</v>
      </c>
      <c r="Z1252" s="94">
        <f t="shared" ref="Z1252:Z1261" si="144">W1252*Y1252</f>
        <v>212000</v>
      </c>
      <c r="AA1252" s="89">
        <v>14</v>
      </c>
      <c r="AB1252" s="89">
        <v>18</v>
      </c>
      <c r="AC1252" s="94">
        <f t="shared" ref="AC1252:AC1261" si="145">(Z1252*(100-AB1252))/100</f>
        <v>173840</v>
      </c>
      <c r="AD1252" s="94">
        <f>IF(AND(AC1252="",M1252=""),0,IF((AC1252=""),M1252, IF( (M1252=""),AC1252,SUM(AC1252:AC1262)+M1252)))</f>
        <v>19905243.919999998</v>
      </c>
      <c r="AE1252" s="94">
        <f t="shared" ref="AE1252:AE1261" si="146">IF( (X1252=""),AD1252*1,AD1252*(X1252/100) )</f>
        <v>471754.28090399998</v>
      </c>
      <c r="AF1252" s="94">
        <v>0</v>
      </c>
      <c r="AG1252" s="94">
        <f t="shared" ref="AG1252:AG1261" si="147">IF((AF1252-AE1252) &gt; 1,0,IF((AF1252-AE1252)&lt;0,AE1252-AF1252,AF1252-AE1252))</f>
        <v>471754.28090399998</v>
      </c>
      <c r="AH1252" s="94">
        <v>0.02</v>
      </c>
    </row>
    <row r="1253" spans="1:34" s="99" customFormat="1" x14ac:dyDescent="0.55000000000000004">
      <c r="A1253" s="107"/>
      <c r="B1253" s="102"/>
      <c r="C1253" s="102"/>
      <c r="D1253" s="90"/>
      <c r="E1253" s="102"/>
      <c r="F1253" s="102"/>
      <c r="G1253" s="102"/>
      <c r="H1253" s="102"/>
      <c r="I1253" s="98"/>
      <c r="J1253" s="102"/>
      <c r="K1253" s="94"/>
      <c r="L1253" s="94"/>
      <c r="M1253" s="94"/>
      <c r="N1253" s="102">
        <v>2</v>
      </c>
      <c r="O1253" s="111" t="s">
        <v>1718</v>
      </c>
      <c r="P1253" s="96">
        <v>3569900084594</v>
      </c>
      <c r="Q1253" s="111" t="s">
        <v>1719</v>
      </c>
      <c r="R1253" s="111" t="s">
        <v>1722</v>
      </c>
      <c r="S1253" s="97" t="s">
        <v>1723</v>
      </c>
      <c r="T1253" s="102" t="s">
        <v>51</v>
      </c>
      <c r="U1253" s="102" t="s">
        <v>45</v>
      </c>
      <c r="V1253" s="102" t="s">
        <v>46</v>
      </c>
      <c r="W1253" s="94">
        <v>229.4</v>
      </c>
      <c r="X1253" s="98">
        <v>6.79</v>
      </c>
      <c r="Y1253" s="94">
        <v>6750</v>
      </c>
      <c r="Z1253" s="94">
        <f t="shared" si="144"/>
        <v>1548450</v>
      </c>
      <c r="AA1253" s="89">
        <v>7</v>
      </c>
      <c r="AB1253" s="89">
        <v>7</v>
      </c>
      <c r="AC1253" s="94">
        <f t="shared" si="145"/>
        <v>1440058.5</v>
      </c>
      <c r="AD1253" s="94">
        <f>IF(AND(AC1253="",M1252=""),0,IF((AC1253=""),M1252, IF( (M1252=""),AC1253,SUM(AC1252:AC1262)+M1252)))</f>
        <v>19905243.919999998</v>
      </c>
      <c r="AE1253" s="94">
        <f t="shared" si="146"/>
        <v>1351566.0621679998</v>
      </c>
      <c r="AF1253" s="94">
        <v>0</v>
      </c>
      <c r="AG1253" s="94">
        <f t="shared" si="147"/>
        <v>1351566.0621679998</v>
      </c>
      <c r="AH1253" s="94">
        <v>0.02</v>
      </c>
    </row>
    <row r="1254" spans="1:34" s="99" customFormat="1" x14ac:dyDescent="0.55000000000000004">
      <c r="A1254" s="107"/>
      <c r="B1254" s="102"/>
      <c r="C1254" s="102"/>
      <c r="D1254" s="90"/>
      <c r="E1254" s="102"/>
      <c r="F1254" s="102"/>
      <c r="G1254" s="102"/>
      <c r="H1254" s="102"/>
      <c r="I1254" s="98"/>
      <c r="J1254" s="102"/>
      <c r="K1254" s="94"/>
      <c r="L1254" s="94"/>
      <c r="M1254" s="94"/>
      <c r="N1254" s="102"/>
      <c r="O1254" s="111"/>
      <c r="P1254" s="96"/>
      <c r="Q1254" s="111"/>
      <c r="R1254" s="111"/>
      <c r="S1254" s="97"/>
      <c r="T1254" s="102" t="s">
        <v>51</v>
      </c>
      <c r="U1254" s="102"/>
      <c r="V1254" s="102" t="s">
        <v>46</v>
      </c>
      <c r="W1254" s="94">
        <v>229.4</v>
      </c>
      <c r="X1254" s="98">
        <v>6.79</v>
      </c>
      <c r="Y1254" s="94">
        <v>6750</v>
      </c>
      <c r="Z1254" s="94">
        <f t="shared" si="144"/>
        <v>1548450</v>
      </c>
      <c r="AA1254" s="89">
        <v>7</v>
      </c>
      <c r="AB1254" s="89">
        <v>7</v>
      </c>
      <c r="AC1254" s="94">
        <f t="shared" si="145"/>
        <v>1440058.5</v>
      </c>
      <c r="AD1254" s="94">
        <f>IF(AND(AC1254="",M1252=""),0,IF((AC1254=""),M1252, IF( (M1252=""),AC1254,SUM(AC1252:AC1262)+M1252)))</f>
        <v>19905243.919999998</v>
      </c>
      <c r="AE1254" s="94">
        <f t="shared" si="146"/>
        <v>1351566.0621679998</v>
      </c>
      <c r="AF1254" s="94">
        <v>0</v>
      </c>
      <c r="AG1254" s="94">
        <f t="shared" si="147"/>
        <v>1351566.0621679998</v>
      </c>
      <c r="AH1254" s="94">
        <v>0.02</v>
      </c>
    </row>
    <row r="1255" spans="1:34" s="99" customFormat="1" x14ac:dyDescent="0.55000000000000004">
      <c r="A1255" s="107"/>
      <c r="B1255" s="102"/>
      <c r="C1255" s="102"/>
      <c r="D1255" s="90"/>
      <c r="E1255" s="102"/>
      <c r="F1255" s="102"/>
      <c r="G1255" s="102"/>
      <c r="H1255" s="102"/>
      <c r="I1255" s="98"/>
      <c r="J1255" s="102"/>
      <c r="K1255" s="94"/>
      <c r="L1255" s="94"/>
      <c r="M1255" s="94"/>
      <c r="N1255" s="102">
        <v>3</v>
      </c>
      <c r="O1255" s="111" t="s">
        <v>1718</v>
      </c>
      <c r="P1255" s="96">
        <v>3569900084594</v>
      </c>
      <c r="Q1255" s="111" t="s">
        <v>1719</v>
      </c>
      <c r="R1255" s="111" t="s">
        <v>1722</v>
      </c>
      <c r="S1255" s="97" t="s">
        <v>1724</v>
      </c>
      <c r="T1255" s="102" t="s">
        <v>51</v>
      </c>
      <c r="U1255" s="102" t="s">
        <v>45</v>
      </c>
      <c r="V1255" s="102" t="s">
        <v>46</v>
      </c>
      <c r="W1255" s="94">
        <v>194.36</v>
      </c>
      <c r="X1255" s="98">
        <v>5.76</v>
      </c>
      <c r="Y1255" s="94">
        <v>6750</v>
      </c>
      <c r="Z1255" s="94">
        <f t="shared" si="144"/>
        <v>1311930</v>
      </c>
      <c r="AA1255" s="89">
        <v>5</v>
      </c>
      <c r="AB1255" s="89">
        <v>5</v>
      </c>
      <c r="AC1255" s="94">
        <f t="shared" si="145"/>
        <v>1246333.5</v>
      </c>
      <c r="AD1255" s="94">
        <f>IF(AND(AC1255="",M1252=""),0,IF((AC1255=""),M1252, IF( (M1252=""),AC1255,SUM(AC1252:AC1262)+M1252)))</f>
        <v>19905243.919999998</v>
      </c>
      <c r="AE1255" s="94">
        <f t="shared" si="146"/>
        <v>1146542.0497919999</v>
      </c>
      <c r="AF1255" s="94">
        <v>0</v>
      </c>
      <c r="AG1255" s="94">
        <f t="shared" si="147"/>
        <v>1146542.0497919999</v>
      </c>
      <c r="AH1255" s="94">
        <v>0.02</v>
      </c>
    </row>
    <row r="1256" spans="1:34" s="99" customFormat="1" x14ac:dyDescent="0.55000000000000004">
      <c r="A1256" s="107"/>
      <c r="B1256" s="102"/>
      <c r="C1256" s="102"/>
      <c r="D1256" s="90"/>
      <c r="E1256" s="102"/>
      <c r="F1256" s="102"/>
      <c r="G1256" s="102"/>
      <c r="H1256" s="102"/>
      <c r="I1256" s="98"/>
      <c r="J1256" s="102"/>
      <c r="K1256" s="94"/>
      <c r="L1256" s="94"/>
      <c r="M1256" s="94"/>
      <c r="N1256" s="102">
        <v>4</v>
      </c>
      <c r="O1256" s="111" t="s">
        <v>1718</v>
      </c>
      <c r="P1256" s="96">
        <v>3569900084594</v>
      </c>
      <c r="Q1256" s="111" t="s">
        <v>1719</v>
      </c>
      <c r="R1256" s="111" t="s">
        <v>1722</v>
      </c>
      <c r="S1256" s="97" t="s">
        <v>1725</v>
      </c>
      <c r="T1256" s="102" t="s">
        <v>73</v>
      </c>
      <c r="U1256" s="102" t="s">
        <v>45</v>
      </c>
      <c r="V1256" s="102" t="s">
        <v>46</v>
      </c>
      <c r="W1256" s="94">
        <v>314.88</v>
      </c>
      <c r="X1256" s="98">
        <v>9.33</v>
      </c>
      <c r="Y1256" s="94">
        <v>6600</v>
      </c>
      <c r="Z1256" s="94">
        <f t="shared" si="144"/>
        <v>2078208</v>
      </c>
      <c r="AA1256" s="89">
        <v>14</v>
      </c>
      <c r="AB1256" s="89">
        <v>18</v>
      </c>
      <c r="AC1256" s="94">
        <f t="shared" si="145"/>
        <v>1704130.5600000001</v>
      </c>
      <c r="AD1256" s="94">
        <f>IF(AND(AC1256="",M1252=""),0,IF((AC1256=""),M1252, IF( (M1252=""),AC1256,SUM(AC1252:AC1262)+M1252)))</f>
        <v>19905243.919999998</v>
      </c>
      <c r="AE1256" s="94">
        <f t="shared" si="146"/>
        <v>1857159.2577359998</v>
      </c>
      <c r="AF1256" s="94">
        <v>0</v>
      </c>
      <c r="AG1256" s="94">
        <f t="shared" si="147"/>
        <v>1857159.2577359998</v>
      </c>
      <c r="AH1256" s="94">
        <v>0.02</v>
      </c>
    </row>
    <row r="1257" spans="1:34" s="99" customFormat="1" x14ac:dyDescent="0.55000000000000004">
      <c r="A1257" s="107"/>
      <c r="B1257" s="102"/>
      <c r="C1257" s="102"/>
      <c r="D1257" s="90"/>
      <c r="E1257" s="102"/>
      <c r="F1257" s="102"/>
      <c r="G1257" s="102"/>
      <c r="H1257" s="102"/>
      <c r="I1257" s="98"/>
      <c r="J1257" s="102"/>
      <c r="K1257" s="94"/>
      <c r="L1257" s="94"/>
      <c r="M1257" s="94"/>
      <c r="N1257" s="102">
        <v>5</v>
      </c>
      <c r="O1257" s="111" t="s">
        <v>1718</v>
      </c>
      <c r="P1257" s="96">
        <v>3569900084594</v>
      </c>
      <c r="Q1257" s="111" t="s">
        <v>1719</v>
      </c>
      <c r="R1257" s="111" t="s">
        <v>1722</v>
      </c>
      <c r="S1257" s="97" t="s">
        <v>1726</v>
      </c>
      <c r="T1257" s="102" t="s">
        <v>51</v>
      </c>
      <c r="U1257" s="102" t="s">
        <v>45</v>
      </c>
      <c r="V1257" s="102" t="s">
        <v>46</v>
      </c>
      <c r="W1257" s="94">
        <v>1876.4760000000001</v>
      </c>
      <c r="X1257" s="98">
        <v>55.58</v>
      </c>
      <c r="Y1257" s="94">
        <v>6750</v>
      </c>
      <c r="Z1257" s="94">
        <f t="shared" si="144"/>
        <v>12666213</v>
      </c>
      <c r="AA1257" s="89">
        <v>14</v>
      </c>
      <c r="AB1257" s="89">
        <v>18</v>
      </c>
      <c r="AC1257" s="94">
        <f t="shared" si="145"/>
        <v>10386294.66</v>
      </c>
      <c r="AD1257" s="94">
        <f>IF(AND(AC1257="",M1252=""),0,IF((AC1257=""),M1252, IF( (M1252=""),AC1257,SUM(AC1252:AC1262)+M1252)))</f>
        <v>19905243.919999998</v>
      </c>
      <c r="AE1257" s="94">
        <f t="shared" si="146"/>
        <v>11063334.570735998</v>
      </c>
      <c r="AF1257" s="94">
        <v>0</v>
      </c>
      <c r="AG1257" s="94">
        <f t="shared" si="147"/>
        <v>11063334.570735998</v>
      </c>
      <c r="AH1257" s="94">
        <v>0.02</v>
      </c>
    </row>
    <row r="1258" spans="1:34" s="99" customFormat="1" x14ac:dyDescent="0.55000000000000004">
      <c r="A1258" s="107"/>
      <c r="B1258" s="102"/>
      <c r="C1258" s="102"/>
      <c r="D1258" s="90"/>
      <c r="E1258" s="102"/>
      <c r="F1258" s="102"/>
      <c r="G1258" s="102"/>
      <c r="H1258" s="102"/>
      <c r="I1258" s="98"/>
      <c r="J1258" s="102"/>
      <c r="K1258" s="94"/>
      <c r="L1258" s="94"/>
      <c r="M1258" s="94"/>
      <c r="N1258" s="102">
        <v>6</v>
      </c>
      <c r="O1258" s="111" t="s">
        <v>1718</v>
      </c>
      <c r="P1258" s="96">
        <v>3569900084594</v>
      </c>
      <c r="Q1258" s="111" t="s">
        <v>1719</v>
      </c>
      <c r="R1258" s="111" t="s">
        <v>1722</v>
      </c>
      <c r="S1258" s="97" t="s">
        <v>1727</v>
      </c>
      <c r="T1258" s="102" t="s">
        <v>51</v>
      </c>
      <c r="U1258" s="102" t="s">
        <v>45</v>
      </c>
      <c r="V1258" s="102" t="s">
        <v>46</v>
      </c>
      <c r="W1258" s="94">
        <v>148.03</v>
      </c>
      <c r="X1258" s="98">
        <v>4.38</v>
      </c>
      <c r="Y1258" s="94">
        <v>6750</v>
      </c>
      <c r="Z1258" s="94">
        <f t="shared" si="144"/>
        <v>999202.5</v>
      </c>
      <c r="AA1258" s="89">
        <v>14</v>
      </c>
      <c r="AB1258" s="89">
        <v>18</v>
      </c>
      <c r="AC1258" s="94">
        <f t="shared" si="145"/>
        <v>819346.05</v>
      </c>
      <c r="AD1258" s="94">
        <f>IF(AND(AC1258="",M1252=""),0,IF((AC1258=""),M1252, IF( (M1252=""),AC1258,SUM(AC1252:AC1262)+M1252)))</f>
        <v>19905243.919999998</v>
      </c>
      <c r="AE1258" s="94">
        <f t="shared" si="146"/>
        <v>871849.68369599991</v>
      </c>
      <c r="AF1258" s="94">
        <v>0</v>
      </c>
      <c r="AG1258" s="94">
        <f t="shared" si="147"/>
        <v>871849.68369599991</v>
      </c>
      <c r="AH1258" s="94">
        <v>0.02</v>
      </c>
    </row>
    <row r="1259" spans="1:34" s="99" customFormat="1" x14ac:dyDescent="0.55000000000000004">
      <c r="A1259" s="107"/>
      <c r="B1259" s="102"/>
      <c r="C1259" s="102"/>
      <c r="D1259" s="90"/>
      <c r="E1259" s="102"/>
      <c r="F1259" s="102"/>
      <c r="G1259" s="102"/>
      <c r="H1259" s="102"/>
      <c r="I1259" s="98"/>
      <c r="J1259" s="102"/>
      <c r="K1259" s="94"/>
      <c r="L1259" s="94"/>
      <c r="M1259" s="94"/>
      <c r="N1259" s="102">
        <v>7</v>
      </c>
      <c r="O1259" s="111" t="s">
        <v>1718</v>
      </c>
      <c r="P1259" s="96">
        <v>3569900084594</v>
      </c>
      <c r="Q1259" s="111" t="s">
        <v>1719</v>
      </c>
      <c r="R1259" s="111" t="s">
        <v>1722</v>
      </c>
      <c r="S1259" s="97" t="s">
        <v>1728</v>
      </c>
      <c r="T1259" s="102" t="s">
        <v>51</v>
      </c>
      <c r="U1259" s="102" t="s">
        <v>45</v>
      </c>
      <c r="V1259" s="102" t="s">
        <v>46</v>
      </c>
      <c r="W1259" s="94">
        <v>97.5</v>
      </c>
      <c r="X1259" s="98">
        <v>2.89</v>
      </c>
      <c r="Y1259" s="94">
        <v>6750</v>
      </c>
      <c r="Z1259" s="94">
        <f t="shared" si="144"/>
        <v>658125</v>
      </c>
      <c r="AA1259" s="89">
        <v>1</v>
      </c>
      <c r="AB1259" s="89">
        <v>1</v>
      </c>
      <c r="AC1259" s="94">
        <f t="shared" si="145"/>
        <v>651543.75</v>
      </c>
      <c r="AD1259" s="94">
        <f>IF(AND(AC1259="",M1252=""),0,IF((AC1259=""),M1252, IF( (M1252=""),AC1259,SUM(AC1252:AC1262)+M1252)))</f>
        <v>19905243.919999998</v>
      </c>
      <c r="AE1259" s="94">
        <f t="shared" si="146"/>
        <v>575261.54928799998</v>
      </c>
      <c r="AF1259" s="94">
        <v>0</v>
      </c>
      <c r="AG1259" s="94">
        <f t="shared" si="147"/>
        <v>575261.54928799998</v>
      </c>
      <c r="AH1259" s="94">
        <v>0.02</v>
      </c>
    </row>
    <row r="1260" spans="1:34" s="99" customFormat="1" x14ac:dyDescent="0.55000000000000004">
      <c r="A1260" s="107"/>
      <c r="B1260" s="102"/>
      <c r="C1260" s="102"/>
      <c r="D1260" s="90"/>
      <c r="E1260" s="102"/>
      <c r="F1260" s="102"/>
      <c r="G1260" s="102"/>
      <c r="H1260" s="102"/>
      <c r="I1260" s="98"/>
      <c r="J1260" s="102"/>
      <c r="K1260" s="94"/>
      <c r="L1260" s="94"/>
      <c r="M1260" s="94"/>
      <c r="N1260" s="102">
        <v>8</v>
      </c>
      <c r="O1260" s="111" t="s">
        <v>1718</v>
      </c>
      <c r="P1260" s="96">
        <v>3569900084594</v>
      </c>
      <c r="Q1260" s="111" t="s">
        <v>1719</v>
      </c>
      <c r="R1260" s="111" t="s">
        <v>1722</v>
      </c>
      <c r="S1260" s="97" t="s">
        <v>1729</v>
      </c>
      <c r="T1260" s="102" t="s">
        <v>51</v>
      </c>
      <c r="U1260" s="102" t="s">
        <v>45</v>
      </c>
      <c r="V1260" s="102" t="s">
        <v>46</v>
      </c>
      <c r="W1260" s="94">
        <v>149.6</v>
      </c>
      <c r="X1260" s="98">
        <v>4.43</v>
      </c>
      <c r="Y1260" s="94">
        <v>6750</v>
      </c>
      <c r="Z1260" s="94">
        <f t="shared" si="144"/>
        <v>1009800</v>
      </c>
      <c r="AA1260" s="89">
        <v>14</v>
      </c>
      <c r="AB1260" s="89">
        <v>18</v>
      </c>
      <c r="AC1260" s="94">
        <f t="shared" si="145"/>
        <v>828036</v>
      </c>
      <c r="AD1260" s="94">
        <f>IF(AND(AC1260="",M1252=""),0,IF((AC1260=""),M1252, IF( (M1252=""),AC1260,SUM(AC1252:AC1262)+M1252)))</f>
        <v>19905243.919999998</v>
      </c>
      <c r="AE1260" s="94">
        <f t="shared" si="146"/>
        <v>881802.30565599992</v>
      </c>
      <c r="AF1260" s="94">
        <v>0</v>
      </c>
      <c r="AG1260" s="94">
        <f t="shared" si="147"/>
        <v>881802.30565599992</v>
      </c>
      <c r="AH1260" s="94">
        <v>0.02</v>
      </c>
    </row>
    <row r="1261" spans="1:34" s="99" customFormat="1" x14ac:dyDescent="0.55000000000000004">
      <c r="A1261" s="107"/>
      <c r="B1261" s="102"/>
      <c r="C1261" s="102"/>
      <c r="D1261" s="90"/>
      <c r="E1261" s="102"/>
      <c r="F1261" s="102"/>
      <c r="G1261" s="102"/>
      <c r="H1261" s="102"/>
      <c r="I1261" s="98"/>
      <c r="J1261" s="102"/>
      <c r="K1261" s="94"/>
      <c r="L1261" s="94"/>
      <c r="M1261" s="94"/>
      <c r="N1261" s="102">
        <v>9</v>
      </c>
      <c r="O1261" s="111" t="s">
        <v>1718</v>
      </c>
      <c r="P1261" s="96">
        <v>3569900084594</v>
      </c>
      <c r="Q1261" s="111" t="s">
        <v>1719</v>
      </c>
      <c r="R1261" s="111" t="s">
        <v>1722</v>
      </c>
      <c r="S1261" s="97" t="s">
        <v>1730</v>
      </c>
      <c r="T1261" s="102" t="s">
        <v>51</v>
      </c>
      <c r="U1261" s="102" t="s">
        <v>45</v>
      </c>
      <c r="V1261" s="102" t="s">
        <v>46</v>
      </c>
      <c r="W1261" s="94">
        <v>56.64</v>
      </c>
      <c r="X1261" s="98">
        <v>1.68</v>
      </c>
      <c r="Y1261" s="94">
        <v>6750</v>
      </c>
      <c r="Z1261" s="94">
        <f t="shared" si="144"/>
        <v>382320</v>
      </c>
      <c r="AA1261" s="89">
        <v>14</v>
      </c>
      <c r="AB1261" s="89">
        <v>18</v>
      </c>
      <c r="AC1261" s="94">
        <f t="shared" si="145"/>
        <v>313502.40000000002</v>
      </c>
      <c r="AD1261" s="94">
        <f>IF(AND(AC1261="",M1252=""),0,IF((AC1261=""),M1252, IF( (M1252=""),AC1261,SUM(AC1252:AC1262)+M1252)))</f>
        <v>19905243.919999998</v>
      </c>
      <c r="AE1261" s="94">
        <f t="shared" si="146"/>
        <v>334408.09785599995</v>
      </c>
      <c r="AF1261" s="94">
        <v>0</v>
      </c>
      <c r="AG1261" s="94">
        <f t="shared" si="147"/>
        <v>334408.09785599995</v>
      </c>
      <c r="AH1261" s="94">
        <v>0.02</v>
      </c>
    </row>
    <row r="1262" spans="1:34" s="99" customFormat="1" x14ac:dyDescent="0.55000000000000004">
      <c r="A1262" s="107"/>
      <c r="B1262" s="102"/>
      <c r="C1262" s="102"/>
      <c r="D1262" s="90"/>
      <c r="E1262" s="102"/>
      <c r="F1262" s="102"/>
      <c r="G1262" s="102"/>
      <c r="H1262" s="102"/>
      <c r="I1262" s="98"/>
      <c r="J1262" s="102"/>
      <c r="K1262" s="94"/>
      <c r="L1262" s="94" t="s">
        <v>63</v>
      </c>
      <c r="M1262" s="94">
        <f>SUM(M1252:M1261)</f>
        <v>902100</v>
      </c>
      <c r="N1262" s="102"/>
      <c r="O1262" s="111"/>
      <c r="P1262" s="96"/>
      <c r="Q1262" s="111"/>
      <c r="R1262" s="111"/>
      <c r="S1262" s="97"/>
      <c r="T1262" s="102"/>
      <c r="U1262" s="102"/>
      <c r="V1262" s="102"/>
      <c r="W1262" s="94"/>
      <c r="X1262" s="98"/>
      <c r="Y1262" s="94"/>
      <c r="Z1262" s="94"/>
      <c r="AA1262" s="89"/>
      <c r="AB1262" s="89"/>
      <c r="AC1262" s="94"/>
      <c r="AD1262" s="94"/>
      <c r="AE1262" s="94">
        <f>SUM(AE1252:AE1261)</f>
        <v>19905243.919999998</v>
      </c>
      <c r="AF1262" s="94"/>
      <c r="AG1262" s="94">
        <f>SUM(AG1252:AG1261)</f>
        <v>19905243.919999998</v>
      </c>
      <c r="AH1262" s="94"/>
    </row>
    <row r="1263" spans="1:34" s="73" customFormat="1" x14ac:dyDescent="0.55000000000000004">
      <c r="A1263" s="108" t="s">
        <v>1160</v>
      </c>
      <c r="B1263" s="109">
        <v>556</v>
      </c>
      <c r="C1263" s="102">
        <v>6621</v>
      </c>
      <c r="D1263" s="90" t="s">
        <v>1731</v>
      </c>
      <c r="E1263" s="102" t="s">
        <v>34</v>
      </c>
      <c r="F1263" s="102">
        <v>23175</v>
      </c>
      <c r="G1263" s="102">
        <v>0</v>
      </c>
      <c r="H1263" s="102">
        <v>1</v>
      </c>
      <c r="I1263" s="98">
        <v>28</v>
      </c>
      <c r="J1263" s="102" t="s">
        <v>38</v>
      </c>
      <c r="K1263" s="94">
        <f>((G1263*400)+(H1263*100))+I1263</f>
        <v>128</v>
      </c>
      <c r="L1263" s="94">
        <v>650</v>
      </c>
      <c r="M1263" s="94">
        <f>K1263*L1263</f>
        <v>83200</v>
      </c>
      <c r="N1263" s="102"/>
      <c r="O1263" s="111"/>
      <c r="P1263" s="96"/>
      <c r="Q1263" s="111"/>
      <c r="R1263" s="111"/>
      <c r="S1263" s="97"/>
      <c r="T1263" s="102"/>
      <c r="U1263" s="102"/>
      <c r="V1263" s="102"/>
      <c r="W1263" s="94"/>
      <c r="X1263" s="98"/>
      <c r="Y1263" s="94"/>
      <c r="Z1263" s="94"/>
      <c r="AA1263" s="89"/>
      <c r="AB1263" s="89"/>
      <c r="AC1263" s="94"/>
      <c r="AD1263" s="94">
        <f>IF(AND(AC1263="",M1263=""),0,IF((AC1263=""),M1263,IF((M1263=""),AC1263,AC1263+M1263)))</f>
        <v>83200</v>
      </c>
      <c r="AE1263" s="94">
        <f>IF( (X1263=""),AD1263*1,AD1263*(X1263/100) )</f>
        <v>83200</v>
      </c>
      <c r="AF1263" s="94">
        <v>50000000</v>
      </c>
      <c r="AG1263" s="94">
        <f>IF((AF1263-AE1263) &gt; 1,0,IF((AF1263-AE1263)&lt;0,AE1263-AF1263,AF1263-AE1263))</f>
        <v>0</v>
      </c>
      <c r="AH1263" s="94">
        <v>0.01</v>
      </c>
    </row>
    <row r="1264" spans="1:34" s="73" customFormat="1" x14ac:dyDescent="0.55000000000000004">
      <c r="A1264" s="108"/>
      <c r="B1264" s="109"/>
      <c r="C1264" s="102"/>
      <c r="D1264" s="90"/>
      <c r="E1264" s="102"/>
      <c r="F1264" s="102"/>
      <c r="G1264" s="102"/>
      <c r="H1264" s="102"/>
      <c r="I1264" s="98"/>
      <c r="J1264" s="102"/>
      <c r="K1264" s="94"/>
      <c r="L1264" s="94" t="s">
        <v>63</v>
      </c>
      <c r="M1264" s="94">
        <f>SUM(M1263:M1263)</f>
        <v>83200</v>
      </c>
      <c r="N1264" s="102"/>
      <c r="O1264" s="111"/>
      <c r="P1264" s="96"/>
      <c r="Q1264" s="111"/>
      <c r="R1264" s="111"/>
      <c r="S1264" s="97"/>
      <c r="T1264" s="102"/>
      <c r="U1264" s="102"/>
      <c r="V1264" s="102"/>
      <c r="W1264" s="94"/>
      <c r="X1264" s="98"/>
      <c r="Y1264" s="94"/>
      <c r="Z1264" s="94"/>
      <c r="AA1264" s="89"/>
      <c r="AB1264" s="89"/>
      <c r="AC1264" s="94"/>
      <c r="AD1264" s="94">
        <f>SUM(AD1263:AD1263)</f>
        <v>83200</v>
      </c>
      <c r="AE1264" s="94">
        <f>SUM(AE1263:AE1263)</f>
        <v>83200</v>
      </c>
      <c r="AF1264" s="94"/>
      <c r="AG1264" s="94">
        <f>SUM(AG1263:AG1263)</f>
        <v>0</v>
      </c>
      <c r="AH1264" s="94"/>
    </row>
    <row r="1265" spans="1:34" s="99" customFormat="1" x14ac:dyDescent="0.55000000000000004">
      <c r="A1265" s="107" t="s">
        <v>1734</v>
      </c>
      <c r="B1265" s="102">
        <v>557</v>
      </c>
      <c r="C1265" s="102">
        <v>6187</v>
      </c>
      <c r="D1265" s="90" t="s">
        <v>1735</v>
      </c>
      <c r="E1265" s="102" t="s">
        <v>37</v>
      </c>
      <c r="F1265" s="102">
        <v>8588</v>
      </c>
      <c r="G1265" s="102">
        <v>2</v>
      </c>
      <c r="H1265" s="102">
        <v>0</v>
      </c>
      <c r="I1265" s="98">
        <v>0</v>
      </c>
      <c r="J1265" s="102" t="s">
        <v>35</v>
      </c>
      <c r="K1265" s="94">
        <f>((G1265*400)+(H1265*100))+I1265</f>
        <v>800</v>
      </c>
      <c r="L1265" s="94">
        <v>400</v>
      </c>
      <c r="M1265" s="94">
        <f>K1265*L1265</f>
        <v>320000</v>
      </c>
      <c r="N1265" s="102">
        <v>1</v>
      </c>
      <c r="O1265" s="111" t="s">
        <v>1732</v>
      </c>
      <c r="P1265" s="96">
        <v>3570701046252</v>
      </c>
      <c r="Q1265" s="111" t="s">
        <v>1733</v>
      </c>
      <c r="R1265" s="111" t="s">
        <v>1736</v>
      </c>
      <c r="S1265" s="97" t="s">
        <v>1737</v>
      </c>
      <c r="T1265" s="102" t="s">
        <v>51</v>
      </c>
      <c r="U1265" s="102" t="s">
        <v>74</v>
      </c>
      <c r="V1265" s="102" t="s">
        <v>75</v>
      </c>
      <c r="W1265" s="94">
        <v>68</v>
      </c>
      <c r="X1265" s="98">
        <v>13.02</v>
      </c>
      <c r="Y1265" s="94">
        <v>6750</v>
      </c>
      <c r="Z1265" s="94">
        <f t="shared" ref="Z1265:Z1280" si="148">W1265*Y1265</f>
        <v>459000</v>
      </c>
      <c r="AA1265" s="89">
        <v>22</v>
      </c>
      <c r="AB1265" s="89">
        <v>93</v>
      </c>
      <c r="AC1265" s="94">
        <f t="shared" ref="AC1265:AC1280" si="149">(Z1265*(100-AB1265))/100</f>
        <v>32130</v>
      </c>
      <c r="AD1265" s="94">
        <f>IF(AND(AC1265="",M1265=""),0,IF((AC1265=""),M1265, IF( (M1265=""),AC1265,SUM(AC1265:AC1281)+M1265)))</f>
        <v>1006070</v>
      </c>
      <c r="AE1265" s="94">
        <f t="shared" ref="AE1265:AE1280" si="150">IF( (X1265=""),AD1265*1,AD1265*(X1265/100) )</f>
        <v>130990.31399999998</v>
      </c>
      <c r="AF1265" s="94">
        <v>0</v>
      </c>
      <c r="AG1265" s="94">
        <f t="shared" ref="AG1265:AG1280" si="151">IF((AF1265-AE1265) &gt; 1,0,IF((AF1265-AE1265)&lt;0,AE1265-AF1265,AF1265-AE1265))</f>
        <v>130990.31399999998</v>
      </c>
      <c r="AH1265" s="94">
        <v>0.3</v>
      </c>
    </row>
    <row r="1266" spans="1:34" s="99" customFormat="1" x14ac:dyDescent="0.55000000000000004">
      <c r="A1266" s="107"/>
      <c r="B1266" s="102"/>
      <c r="C1266" s="102"/>
      <c r="D1266" s="90"/>
      <c r="E1266" s="102"/>
      <c r="F1266" s="102"/>
      <c r="G1266" s="102"/>
      <c r="H1266" s="102"/>
      <c r="I1266" s="98"/>
      <c r="J1266" s="102"/>
      <c r="K1266" s="94"/>
      <c r="L1266" s="94"/>
      <c r="M1266" s="94"/>
      <c r="N1266" s="102">
        <v>2</v>
      </c>
      <c r="O1266" s="111" t="s">
        <v>1732</v>
      </c>
      <c r="P1266" s="96">
        <v>3570701046252</v>
      </c>
      <c r="Q1266" s="111" t="s">
        <v>1733</v>
      </c>
      <c r="R1266" s="111" t="s">
        <v>1736</v>
      </c>
      <c r="S1266" s="97" t="s">
        <v>1738</v>
      </c>
      <c r="T1266" s="102" t="s">
        <v>51</v>
      </c>
      <c r="U1266" s="102" t="s">
        <v>74</v>
      </c>
      <c r="V1266" s="102" t="s">
        <v>75</v>
      </c>
      <c r="W1266" s="94">
        <v>68</v>
      </c>
      <c r="X1266" s="98">
        <v>13.02</v>
      </c>
      <c r="Y1266" s="94">
        <v>6750</v>
      </c>
      <c r="Z1266" s="94">
        <f t="shared" si="148"/>
        <v>459000</v>
      </c>
      <c r="AA1266" s="89">
        <v>22</v>
      </c>
      <c r="AB1266" s="89">
        <v>93</v>
      </c>
      <c r="AC1266" s="94">
        <f t="shared" si="149"/>
        <v>32130</v>
      </c>
      <c r="AD1266" s="94">
        <f>IF(AND(AC1266="",M1265=""),0,IF((AC1266=""),M1265, IF( (M1265=""),AC1266,SUM(AC1265:AC1281)+M1265)))</f>
        <v>1006070</v>
      </c>
      <c r="AE1266" s="94">
        <f t="shared" si="150"/>
        <v>130990.31399999998</v>
      </c>
      <c r="AF1266" s="94">
        <v>0</v>
      </c>
      <c r="AG1266" s="94">
        <f t="shared" si="151"/>
        <v>130990.31399999998</v>
      </c>
      <c r="AH1266" s="94">
        <v>0.3</v>
      </c>
    </row>
    <row r="1267" spans="1:34" s="99" customFormat="1" x14ac:dyDescent="0.55000000000000004">
      <c r="A1267" s="107"/>
      <c r="B1267" s="102"/>
      <c r="C1267" s="102"/>
      <c r="D1267" s="90"/>
      <c r="E1267" s="102"/>
      <c r="F1267" s="102"/>
      <c r="G1267" s="102"/>
      <c r="H1267" s="102"/>
      <c r="I1267" s="98"/>
      <c r="J1267" s="102"/>
      <c r="K1267" s="94"/>
      <c r="L1267" s="94"/>
      <c r="M1267" s="94"/>
      <c r="N1267" s="102">
        <v>3</v>
      </c>
      <c r="O1267" s="111" t="s">
        <v>1732</v>
      </c>
      <c r="P1267" s="96">
        <v>3570701046252</v>
      </c>
      <c r="Q1267" s="111" t="s">
        <v>1733</v>
      </c>
      <c r="R1267" s="111" t="s">
        <v>1736</v>
      </c>
      <c r="S1267" s="97" t="s">
        <v>1739</v>
      </c>
      <c r="T1267" s="102" t="s">
        <v>51</v>
      </c>
      <c r="U1267" s="102" t="s">
        <v>74</v>
      </c>
      <c r="V1267" s="102" t="s">
        <v>75</v>
      </c>
      <c r="W1267" s="94">
        <v>68</v>
      </c>
      <c r="X1267" s="98">
        <v>13.02</v>
      </c>
      <c r="Y1267" s="94">
        <v>6750</v>
      </c>
      <c r="Z1267" s="94">
        <f t="shared" si="148"/>
        <v>459000</v>
      </c>
      <c r="AA1267" s="89">
        <v>22</v>
      </c>
      <c r="AB1267" s="89">
        <v>93</v>
      </c>
      <c r="AC1267" s="94">
        <f t="shared" si="149"/>
        <v>32130</v>
      </c>
      <c r="AD1267" s="94">
        <f>IF(AND(AC1267="",M1265=""),0,IF((AC1267=""),M1265, IF( (M1265=""),AC1267,SUM(AC1265:AC1281)+M1265)))</f>
        <v>1006070</v>
      </c>
      <c r="AE1267" s="94">
        <f t="shared" si="150"/>
        <v>130990.31399999998</v>
      </c>
      <c r="AF1267" s="94">
        <v>0</v>
      </c>
      <c r="AG1267" s="94">
        <f t="shared" si="151"/>
        <v>130990.31399999998</v>
      </c>
      <c r="AH1267" s="94">
        <v>0.3</v>
      </c>
    </row>
    <row r="1268" spans="1:34" s="99" customFormat="1" x14ac:dyDescent="0.55000000000000004">
      <c r="A1268" s="107"/>
      <c r="B1268" s="102"/>
      <c r="C1268" s="102"/>
      <c r="D1268" s="90"/>
      <c r="E1268" s="102"/>
      <c r="F1268" s="102"/>
      <c r="G1268" s="102"/>
      <c r="H1268" s="102"/>
      <c r="I1268" s="98"/>
      <c r="J1268" s="102"/>
      <c r="K1268" s="94"/>
      <c r="L1268" s="94"/>
      <c r="M1268" s="94"/>
      <c r="N1268" s="102">
        <v>4</v>
      </c>
      <c r="O1268" s="111" t="s">
        <v>1732</v>
      </c>
      <c r="P1268" s="96">
        <v>3570701046252</v>
      </c>
      <c r="Q1268" s="111" t="s">
        <v>1733</v>
      </c>
      <c r="R1268" s="111" t="s">
        <v>1736</v>
      </c>
      <c r="S1268" s="97" t="s">
        <v>1740</v>
      </c>
      <c r="T1268" s="102" t="s">
        <v>51</v>
      </c>
      <c r="U1268" s="102" t="s">
        <v>74</v>
      </c>
      <c r="V1268" s="102" t="s">
        <v>75</v>
      </c>
      <c r="W1268" s="94">
        <v>24</v>
      </c>
      <c r="X1268" s="98">
        <v>4.5999999999999996</v>
      </c>
      <c r="Y1268" s="94">
        <v>6750</v>
      </c>
      <c r="Z1268" s="94">
        <f t="shared" si="148"/>
        <v>162000</v>
      </c>
      <c r="AA1268" s="89">
        <v>22</v>
      </c>
      <c r="AB1268" s="89">
        <v>93</v>
      </c>
      <c r="AC1268" s="94">
        <f t="shared" si="149"/>
        <v>11340</v>
      </c>
      <c r="AD1268" s="94">
        <f>IF(AND(AC1268="",M1265=""),0,IF((AC1268=""),M1265, IF( (M1265=""),AC1268,SUM(AC1265:AC1281)+M1265)))</f>
        <v>1006070</v>
      </c>
      <c r="AE1268" s="94">
        <f t="shared" si="150"/>
        <v>46279.22</v>
      </c>
      <c r="AF1268" s="94">
        <v>0</v>
      </c>
      <c r="AG1268" s="94">
        <f t="shared" si="151"/>
        <v>46279.22</v>
      </c>
      <c r="AH1268" s="94">
        <v>0.3</v>
      </c>
    </row>
    <row r="1269" spans="1:34" s="99" customFormat="1" x14ac:dyDescent="0.55000000000000004">
      <c r="A1269" s="107"/>
      <c r="B1269" s="102"/>
      <c r="C1269" s="102"/>
      <c r="D1269" s="90"/>
      <c r="E1269" s="102"/>
      <c r="F1269" s="102"/>
      <c r="G1269" s="102"/>
      <c r="H1269" s="102"/>
      <c r="I1269" s="98"/>
      <c r="J1269" s="102"/>
      <c r="K1269" s="94"/>
      <c r="L1269" s="94"/>
      <c r="M1269" s="94"/>
      <c r="N1269" s="102">
        <v>5</v>
      </c>
      <c r="O1269" s="111" t="s">
        <v>1732</v>
      </c>
      <c r="P1269" s="96">
        <v>3570701046252</v>
      </c>
      <c r="Q1269" s="111" t="s">
        <v>1733</v>
      </c>
      <c r="R1269" s="111" t="s">
        <v>1736</v>
      </c>
      <c r="S1269" s="97" t="s">
        <v>1741</v>
      </c>
      <c r="T1269" s="102" t="s">
        <v>51</v>
      </c>
      <c r="U1269" s="102" t="s">
        <v>74</v>
      </c>
      <c r="V1269" s="102" t="s">
        <v>75</v>
      </c>
      <c r="W1269" s="94">
        <v>24</v>
      </c>
      <c r="X1269" s="98">
        <v>4.5999999999999996</v>
      </c>
      <c r="Y1269" s="94">
        <v>6750</v>
      </c>
      <c r="Z1269" s="94">
        <f t="shared" si="148"/>
        <v>162000</v>
      </c>
      <c r="AA1269" s="89">
        <v>22</v>
      </c>
      <c r="AB1269" s="89">
        <v>93</v>
      </c>
      <c r="AC1269" s="94">
        <f t="shared" si="149"/>
        <v>11340</v>
      </c>
      <c r="AD1269" s="94">
        <f>IF(AND(AC1269="",M1265=""),0,IF((AC1269=""),M1265, IF( (M1265=""),AC1269,SUM(AC1265:AC1281)+M1265)))</f>
        <v>1006070</v>
      </c>
      <c r="AE1269" s="94">
        <f t="shared" si="150"/>
        <v>46279.22</v>
      </c>
      <c r="AF1269" s="94">
        <v>0</v>
      </c>
      <c r="AG1269" s="94">
        <f t="shared" si="151"/>
        <v>46279.22</v>
      </c>
      <c r="AH1269" s="94">
        <v>0.3</v>
      </c>
    </row>
    <row r="1270" spans="1:34" s="99" customFormat="1" x14ac:dyDescent="0.55000000000000004">
      <c r="A1270" s="107"/>
      <c r="B1270" s="102"/>
      <c r="C1270" s="102"/>
      <c r="D1270" s="90"/>
      <c r="E1270" s="102"/>
      <c r="F1270" s="102"/>
      <c r="G1270" s="102"/>
      <c r="H1270" s="102"/>
      <c r="I1270" s="98"/>
      <c r="J1270" s="102"/>
      <c r="K1270" s="94"/>
      <c r="L1270" s="94"/>
      <c r="M1270" s="94"/>
      <c r="N1270" s="102">
        <v>6</v>
      </c>
      <c r="O1270" s="111" t="s">
        <v>1732</v>
      </c>
      <c r="P1270" s="96">
        <v>3570701046252</v>
      </c>
      <c r="Q1270" s="111" t="s">
        <v>1733</v>
      </c>
      <c r="R1270" s="111" t="s">
        <v>1736</v>
      </c>
      <c r="S1270" s="97" t="s">
        <v>1742</v>
      </c>
      <c r="T1270" s="102" t="s">
        <v>51</v>
      </c>
      <c r="U1270" s="102" t="s">
        <v>45</v>
      </c>
      <c r="V1270" s="102" t="s">
        <v>75</v>
      </c>
      <c r="W1270" s="94">
        <v>84</v>
      </c>
      <c r="X1270" s="98">
        <v>16.09</v>
      </c>
      <c r="Y1270" s="94">
        <v>6750</v>
      </c>
      <c r="Z1270" s="94">
        <f t="shared" si="148"/>
        <v>567000</v>
      </c>
      <c r="AA1270" s="89">
        <v>7</v>
      </c>
      <c r="AB1270" s="89">
        <v>7</v>
      </c>
      <c r="AC1270" s="94">
        <f t="shared" si="149"/>
        <v>527310</v>
      </c>
      <c r="AD1270" s="94">
        <f>IF(AND(AC1270="",M1265=""),0,IF((AC1270=""),M1265, IF( (M1265=""),AC1270,SUM(AC1265:AC1281)+M1265)))</f>
        <v>1006070</v>
      </c>
      <c r="AE1270" s="94">
        <f t="shared" si="150"/>
        <v>161876.663</v>
      </c>
      <c r="AF1270" s="94">
        <v>0</v>
      </c>
      <c r="AG1270" s="94">
        <f t="shared" si="151"/>
        <v>161876.663</v>
      </c>
      <c r="AH1270" s="94">
        <v>0.3</v>
      </c>
    </row>
    <row r="1271" spans="1:34" s="99" customFormat="1" x14ac:dyDescent="0.55000000000000004">
      <c r="A1271" s="107"/>
      <c r="B1271" s="102"/>
      <c r="C1271" s="102"/>
      <c r="D1271" s="90"/>
      <c r="E1271" s="102"/>
      <c r="F1271" s="102"/>
      <c r="G1271" s="102"/>
      <c r="H1271" s="102"/>
      <c r="I1271" s="98"/>
      <c r="J1271" s="102"/>
      <c r="K1271" s="94"/>
      <c r="L1271" s="94"/>
      <c r="M1271" s="94"/>
      <c r="N1271" s="102">
        <v>7</v>
      </c>
      <c r="O1271" s="111" t="s">
        <v>1732</v>
      </c>
      <c r="P1271" s="96">
        <v>3570701046252</v>
      </c>
      <c r="Q1271" s="111" t="s">
        <v>1733</v>
      </c>
      <c r="R1271" s="111" t="s">
        <v>1736</v>
      </c>
      <c r="S1271" s="97" t="s">
        <v>1743</v>
      </c>
      <c r="T1271" s="102" t="s">
        <v>51</v>
      </c>
      <c r="U1271" s="102" t="s">
        <v>74</v>
      </c>
      <c r="V1271" s="102" t="s">
        <v>75</v>
      </c>
      <c r="W1271" s="94">
        <v>24</v>
      </c>
      <c r="X1271" s="98">
        <v>4.5999999999999996</v>
      </c>
      <c r="Y1271" s="94">
        <v>6750</v>
      </c>
      <c r="Z1271" s="94">
        <f t="shared" si="148"/>
        <v>162000</v>
      </c>
      <c r="AA1271" s="89">
        <v>22</v>
      </c>
      <c r="AB1271" s="89">
        <v>93</v>
      </c>
      <c r="AC1271" s="94">
        <f t="shared" si="149"/>
        <v>11340</v>
      </c>
      <c r="AD1271" s="94">
        <f>IF(AND(AC1271="",M1265=""),0,IF((AC1271=""),M1265, IF( (M1265=""),AC1271,SUM(AC1265:AC1281)+M1265)))</f>
        <v>1006070</v>
      </c>
      <c r="AE1271" s="94">
        <f t="shared" si="150"/>
        <v>46279.22</v>
      </c>
      <c r="AF1271" s="94">
        <v>0</v>
      </c>
      <c r="AG1271" s="94">
        <f t="shared" si="151"/>
        <v>46279.22</v>
      </c>
      <c r="AH1271" s="94">
        <v>0.3</v>
      </c>
    </row>
    <row r="1272" spans="1:34" s="99" customFormat="1" x14ac:dyDescent="0.55000000000000004">
      <c r="A1272" s="107"/>
      <c r="B1272" s="102"/>
      <c r="C1272" s="102"/>
      <c r="D1272" s="90"/>
      <c r="E1272" s="102"/>
      <c r="F1272" s="102"/>
      <c r="G1272" s="102"/>
      <c r="H1272" s="102"/>
      <c r="I1272" s="98"/>
      <c r="J1272" s="102"/>
      <c r="K1272" s="94"/>
      <c r="L1272" s="94"/>
      <c r="M1272" s="94"/>
      <c r="N1272" s="102">
        <v>8</v>
      </c>
      <c r="O1272" s="111" t="s">
        <v>1732</v>
      </c>
      <c r="P1272" s="96">
        <v>3570701046252</v>
      </c>
      <c r="Q1272" s="111" t="s">
        <v>1733</v>
      </c>
      <c r="R1272" s="111" t="s">
        <v>1736</v>
      </c>
      <c r="S1272" s="97" t="s">
        <v>1744</v>
      </c>
      <c r="T1272" s="102" t="s">
        <v>51</v>
      </c>
      <c r="U1272" s="102" t="s">
        <v>74</v>
      </c>
      <c r="V1272" s="102" t="s">
        <v>75</v>
      </c>
      <c r="W1272" s="94">
        <v>24</v>
      </c>
      <c r="X1272" s="98">
        <v>4.5999999999999996</v>
      </c>
      <c r="Y1272" s="94">
        <v>6750</v>
      </c>
      <c r="Z1272" s="94">
        <f t="shared" si="148"/>
        <v>162000</v>
      </c>
      <c r="AA1272" s="89">
        <v>22</v>
      </c>
      <c r="AB1272" s="89">
        <v>93</v>
      </c>
      <c r="AC1272" s="94">
        <f t="shared" si="149"/>
        <v>11340</v>
      </c>
      <c r="AD1272" s="94">
        <f>IF(AND(AC1272="",M1265=""),0,IF((AC1272=""),M1265, IF( (M1265=""),AC1272,SUM(AC1265:AC1281)+M1265)))</f>
        <v>1006070</v>
      </c>
      <c r="AE1272" s="94">
        <f t="shared" si="150"/>
        <v>46279.22</v>
      </c>
      <c r="AF1272" s="94">
        <v>0</v>
      </c>
      <c r="AG1272" s="94">
        <f t="shared" si="151"/>
        <v>46279.22</v>
      </c>
      <c r="AH1272" s="94">
        <v>0.3</v>
      </c>
    </row>
    <row r="1273" spans="1:34" s="99" customFormat="1" x14ac:dyDescent="0.55000000000000004">
      <c r="A1273" s="107"/>
      <c r="B1273" s="102"/>
      <c r="C1273" s="102"/>
      <c r="D1273" s="90"/>
      <c r="E1273" s="102"/>
      <c r="F1273" s="102"/>
      <c r="G1273" s="102"/>
      <c r="H1273" s="102"/>
      <c r="I1273" s="98"/>
      <c r="J1273" s="102"/>
      <c r="K1273" s="94"/>
      <c r="L1273" s="94"/>
      <c r="M1273" s="94"/>
      <c r="N1273" s="102">
        <v>9</v>
      </c>
      <c r="O1273" s="111" t="s">
        <v>1732</v>
      </c>
      <c r="P1273" s="96">
        <v>3570701046252</v>
      </c>
      <c r="Q1273" s="111" t="s">
        <v>1733</v>
      </c>
      <c r="R1273" s="111" t="s">
        <v>1736</v>
      </c>
      <c r="S1273" s="97" t="s">
        <v>1745</v>
      </c>
      <c r="T1273" s="102" t="s">
        <v>51</v>
      </c>
      <c r="U1273" s="102" t="s">
        <v>74</v>
      </c>
      <c r="V1273" s="102" t="s">
        <v>75</v>
      </c>
      <c r="W1273" s="94">
        <v>24</v>
      </c>
      <c r="X1273" s="98">
        <v>4.5999999999999996</v>
      </c>
      <c r="Y1273" s="94">
        <v>6750</v>
      </c>
      <c r="Z1273" s="94">
        <f t="shared" si="148"/>
        <v>162000</v>
      </c>
      <c r="AA1273" s="89">
        <v>22</v>
      </c>
      <c r="AB1273" s="89">
        <v>93</v>
      </c>
      <c r="AC1273" s="94">
        <f t="shared" si="149"/>
        <v>11340</v>
      </c>
      <c r="AD1273" s="94">
        <f>IF(AND(AC1273="",M1265=""),0,IF((AC1273=""),M1265, IF( (M1265=""),AC1273,SUM(AC1265:AC1281)+M1265)))</f>
        <v>1006070</v>
      </c>
      <c r="AE1273" s="94">
        <f t="shared" si="150"/>
        <v>46279.22</v>
      </c>
      <c r="AF1273" s="94">
        <v>0</v>
      </c>
      <c r="AG1273" s="94">
        <f t="shared" si="151"/>
        <v>46279.22</v>
      </c>
      <c r="AH1273" s="94">
        <v>0.3</v>
      </c>
    </row>
    <row r="1274" spans="1:34" s="99" customFormat="1" x14ac:dyDescent="0.55000000000000004">
      <c r="A1274" s="107"/>
      <c r="B1274" s="102"/>
      <c r="C1274" s="102"/>
      <c r="D1274" s="90"/>
      <c r="E1274" s="102"/>
      <c r="F1274" s="102"/>
      <c r="G1274" s="102"/>
      <c r="H1274" s="102"/>
      <c r="I1274" s="98"/>
      <c r="J1274" s="102"/>
      <c r="K1274" s="94"/>
      <c r="L1274" s="94"/>
      <c r="M1274" s="94"/>
      <c r="N1274" s="102">
        <v>10</v>
      </c>
      <c r="O1274" s="111" t="s">
        <v>1732</v>
      </c>
      <c r="P1274" s="96">
        <v>3570701046252</v>
      </c>
      <c r="Q1274" s="111" t="s">
        <v>1733</v>
      </c>
      <c r="R1274" s="111" t="s">
        <v>1736</v>
      </c>
      <c r="S1274" s="97" t="s">
        <v>1746</v>
      </c>
      <c r="T1274" s="102" t="s">
        <v>51</v>
      </c>
      <c r="U1274" s="102" t="s">
        <v>74</v>
      </c>
      <c r="V1274" s="102" t="s">
        <v>46</v>
      </c>
      <c r="W1274" s="94">
        <v>12</v>
      </c>
      <c r="X1274" s="98">
        <v>2.2999999999999998</v>
      </c>
      <c r="Y1274" s="94">
        <v>6750</v>
      </c>
      <c r="Z1274" s="94">
        <f t="shared" si="148"/>
        <v>81000</v>
      </c>
      <c r="AA1274" s="89">
        <v>22</v>
      </c>
      <c r="AB1274" s="89">
        <v>93</v>
      </c>
      <c r="AC1274" s="94">
        <f t="shared" si="149"/>
        <v>5670</v>
      </c>
      <c r="AD1274" s="94">
        <f>IF(AND(AC1274="",M1265=""),0,IF((AC1274=""),M1265, IF( (M1265=""),AC1274,SUM(AC1265:AC1281)+M1265)))</f>
        <v>1006070</v>
      </c>
      <c r="AE1274" s="94">
        <f t="shared" si="150"/>
        <v>23139.61</v>
      </c>
      <c r="AF1274" s="94">
        <v>0</v>
      </c>
      <c r="AG1274" s="94">
        <f t="shared" si="151"/>
        <v>23139.61</v>
      </c>
      <c r="AH1274" s="94">
        <v>0.3</v>
      </c>
    </row>
    <row r="1275" spans="1:34" s="99" customFormat="1" x14ac:dyDescent="0.55000000000000004">
      <c r="A1275" s="107"/>
      <c r="B1275" s="102"/>
      <c r="C1275" s="102"/>
      <c r="D1275" s="90"/>
      <c r="E1275" s="102"/>
      <c r="F1275" s="102"/>
      <c r="G1275" s="102"/>
      <c r="H1275" s="102"/>
      <c r="I1275" s="98"/>
      <c r="J1275" s="102"/>
      <c r="K1275" s="94"/>
      <c r="L1275" s="94"/>
      <c r="M1275" s="94"/>
      <c r="N1275" s="102">
        <v>11</v>
      </c>
      <c r="O1275" s="111" t="s">
        <v>1732</v>
      </c>
      <c r="P1275" s="96">
        <v>3570701046252</v>
      </c>
      <c r="Q1275" s="111" t="s">
        <v>1733</v>
      </c>
      <c r="R1275" s="111" t="s">
        <v>1736</v>
      </c>
      <c r="S1275" s="97" t="s">
        <v>1747</v>
      </c>
      <c r="T1275" s="102" t="s">
        <v>55</v>
      </c>
      <c r="U1275" s="102" t="s">
        <v>74</v>
      </c>
      <c r="V1275" s="102" t="s">
        <v>75</v>
      </c>
      <c r="W1275" s="94">
        <v>12</v>
      </c>
      <c r="X1275" s="98">
        <v>2.2999999999999998</v>
      </c>
      <c r="Y1275" s="94">
        <v>0</v>
      </c>
      <c r="Z1275" s="94">
        <f t="shared" si="148"/>
        <v>0</v>
      </c>
      <c r="AA1275" s="89">
        <v>22</v>
      </c>
      <c r="AB1275" s="89">
        <v>93</v>
      </c>
      <c r="AC1275" s="94">
        <f t="shared" si="149"/>
        <v>0</v>
      </c>
      <c r="AD1275" s="94">
        <f>IF(AND(AC1275="",M1265=""),0,IF((AC1275=""),M1265, IF( (M1265=""),AC1275,SUM(AC1265:AC1281)+M1265)))</f>
        <v>1006070</v>
      </c>
      <c r="AE1275" s="94">
        <f t="shared" si="150"/>
        <v>23139.61</v>
      </c>
      <c r="AF1275" s="94">
        <v>0</v>
      </c>
      <c r="AG1275" s="94">
        <f t="shared" si="151"/>
        <v>23139.61</v>
      </c>
      <c r="AH1275" s="94">
        <v>0.3</v>
      </c>
    </row>
    <row r="1276" spans="1:34" s="99" customFormat="1" x14ac:dyDescent="0.55000000000000004">
      <c r="A1276" s="107"/>
      <c r="B1276" s="102"/>
      <c r="C1276" s="102"/>
      <c r="D1276" s="90"/>
      <c r="E1276" s="102"/>
      <c r="F1276" s="102"/>
      <c r="G1276" s="102"/>
      <c r="H1276" s="102"/>
      <c r="I1276" s="98"/>
      <c r="J1276" s="102"/>
      <c r="K1276" s="94"/>
      <c r="L1276" s="94"/>
      <c r="M1276" s="94"/>
      <c r="N1276" s="102">
        <v>12</v>
      </c>
      <c r="O1276" s="111" t="s">
        <v>1732</v>
      </c>
      <c r="P1276" s="96">
        <v>3570701046252</v>
      </c>
      <c r="Q1276" s="111" t="s">
        <v>1733</v>
      </c>
      <c r="R1276" s="111" t="s">
        <v>1736</v>
      </c>
      <c r="S1276" s="97" t="s">
        <v>1748</v>
      </c>
      <c r="T1276" s="102" t="s">
        <v>55</v>
      </c>
      <c r="U1276" s="102" t="s">
        <v>45</v>
      </c>
      <c r="V1276" s="102" t="s">
        <v>75</v>
      </c>
      <c r="W1276" s="94">
        <v>12</v>
      </c>
      <c r="X1276" s="98">
        <v>2.2999999999999998</v>
      </c>
      <c r="Y1276" s="94">
        <v>0</v>
      </c>
      <c r="Z1276" s="94">
        <f t="shared" si="148"/>
        <v>0</v>
      </c>
      <c r="AA1276" s="89">
        <v>7</v>
      </c>
      <c r="AB1276" s="89">
        <v>7</v>
      </c>
      <c r="AC1276" s="94">
        <f t="shared" si="149"/>
        <v>0</v>
      </c>
      <c r="AD1276" s="94">
        <f>IF(AND(AC1276="",M1265=""),0,IF((AC1276=""),M1265, IF( (M1265=""),AC1276,SUM(AC1265:AC1281)+M1265)))</f>
        <v>1006070</v>
      </c>
      <c r="AE1276" s="94">
        <f t="shared" si="150"/>
        <v>23139.61</v>
      </c>
      <c r="AF1276" s="94">
        <v>0</v>
      </c>
      <c r="AG1276" s="94">
        <f t="shared" si="151"/>
        <v>23139.61</v>
      </c>
      <c r="AH1276" s="94">
        <v>0.3</v>
      </c>
    </row>
    <row r="1277" spans="1:34" s="99" customFormat="1" x14ac:dyDescent="0.55000000000000004">
      <c r="A1277" s="107"/>
      <c r="B1277" s="102"/>
      <c r="C1277" s="102"/>
      <c r="D1277" s="90"/>
      <c r="E1277" s="102"/>
      <c r="F1277" s="102"/>
      <c r="G1277" s="102"/>
      <c r="H1277" s="102"/>
      <c r="I1277" s="98"/>
      <c r="J1277" s="102"/>
      <c r="K1277" s="94"/>
      <c r="L1277" s="94"/>
      <c r="M1277" s="94"/>
      <c r="N1277" s="102">
        <v>13</v>
      </c>
      <c r="O1277" s="111" t="s">
        <v>1732</v>
      </c>
      <c r="P1277" s="96">
        <v>3570701046252</v>
      </c>
      <c r="Q1277" s="111" t="s">
        <v>1733</v>
      </c>
      <c r="R1277" s="111" t="s">
        <v>1736</v>
      </c>
      <c r="S1277" s="97" t="s">
        <v>1749</v>
      </c>
      <c r="T1277" s="102" t="s">
        <v>55</v>
      </c>
      <c r="U1277" s="102" t="s">
        <v>74</v>
      </c>
      <c r="V1277" s="102" t="s">
        <v>75</v>
      </c>
      <c r="W1277" s="94">
        <v>27.09</v>
      </c>
      <c r="X1277" s="98">
        <v>5.19</v>
      </c>
      <c r="Y1277" s="94">
        <v>0</v>
      </c>
      <c r="Z1277" s="94">
        <f t="shared" si="148"/>
        <v>0</v>
      </c>
      <c r="AA1277" s="89">
        <v>22</v>
      </c>
      <c r="AB1277" s="89">
        <v>93</v>
      </c>
      <c r="AC1277" s="94">
        <f t="shared" si="149"/>
        <v>0</v>
      </c>
      <c r="AD1277" s="94">
        <f>IF(AND(AC1277="",M1265=""),0,IF((AC1277=""),M1265, IF( (M1265=""),AC1277,SUM(AC1265:AC1281)+M1265)))</f>
        <v>1006070</v>
      </c>
      <c r="AE1277" s="94">
        <f t="shared" si="150"/>
        <v>52215.033000000003</v>
      </c>
      <c r="AF1277" s="94">
        <v>0</v>
      </c>
      <c r="AG1277" s="94">
        <f t="shared" si="151"/>
        <v>52215.033000000003</v>
      </c>
      <c r="AH1277" s="94">
        <v>0.3</v>
      </c>
    </row>
    <row r="1278" spans="1:34" s="99" customFormat="1" x14ac:dyDescent="0.55000000000000004">
      <c r="A1278" s="107"/>
      <c r="B1278" s="102"/>
      <c r="C1278" s="102"/>
      <c r="D1278" s="90"/>
      <c r="E1278" s="102"/>
      <c r="F1278" s="102"/>
      <c r="G1278" s="102"/>
      <c r="H1278" s="102"/>
      <c r="I1278" s="98"/>
      <c r="J1278" s="102"/>
      <c r="K1278" s="94"/>
      <c r="L1278" s="94"/>
      <c r="M1278" s="94"/>
      <c r="N1278" s="102">
        <v>14</v>
      </c>
      <c r="O1278" s="111" t="s">
        <v>1732</v>
      </c>
      <c r="P1278" s="96">
        <v>3570701046252</v>
      </c>
      <c r="Q1278" s="111" t="s">
        <v>1733</v>
      </c>
      <c r="R1278" s="111" t="s">
        <v>1736</v>
      </c>
      <c r="S1278" s="97" t="s">
        <v>1750</v>
      </c>
      <c r="T1278" s="102" t="s">
        <v>55</v>
      </c>
      <c r="U1278" s="102" t="s">
        <v>74</v>
      </c>
      <c r="V1278" s="102" t="s">
        <v>75</v>
      </c>
      <c r="W1278" s="94">
        <v>27.09</v>
      </c>
      <c r="X1278" s="98">
        <v>5.19</v>
      </c>
      <c r="Y1278" s="94">
        <v>0</v>
      </c>
      <c r="Z1278" s="94">
        <f t="shared" si="148"/>
        <v>0</v>
      </c>
      <c r="AA1278" s="89">
        <v>22</v>
      </c>
      <c r="AB1278" s="89">
        <v>93</v>
      </c>
      <c r="AC1278" s="94">
        <f t="shared" si="149"/>
        <v>0</v>
      </c>
      <c r="AD1278" s="94">
        <f>IF(AND(AC1278="",M1265=""),0,IF((AC1278=""),M1265, IF( (M1265=""),AC1278,SUM(AC1265:AC1281)+M1265)))</f>
        <v>1006070</v>
      </c>
      <c r="AE1278" s="94">
        <f t="shared" si="150"/>
        <v>52215.033000000003</v>
      </c>
      <c r="AF1278" s="94">
        <v>0</v>
      </c>
      <c r="AG1278" s="94">
        <f t="shared" si="151"/>
        <v>52215.033000000003</v>
      </c>
      <c r="AH1278" s="94">
        <v>0.3</v>
      </c>
    </row>
    <row r="1279" spans="1:34" s="99" customFormat="1" x14ac:dyDescent="0.55000000000000004">
      <c r="A1279" s="107"/>
      <c r="B1279" s="102"/>
      <c r="C1279" s="102"/>
      <c r="D1279" s="90"/>
      <c r="E1279" s="102"/>
      <c r="F1279" s="102"/>
      <c r="G1279" s="102"/>
      <c r="H1279" s="102"/>
      <c r="I1279" s="98"/>
      <c r="J1279" s="102"/>
      <c r="K1279" s="94"/>
      <c r="L1279" s="94"/>
      <c r="M1279" s="94"/>
      <c r="N1279" s="102">
        <v>15</v>
      </c>
      <c r="O1279" s="111" t="s">
        <v>1732</v>
      </c>
      <c r="P1279" s="96">
        <v>3570701046252</v>
      </c>
      <c r="Q1279" s="111" t="s">
        <v>1733</v>
      </c>
      <c r="R1279" s="111" t="s">
        <v>1736</v>
      </c>
      <c r="S1279" s="97" t="s">
        <v>1751</v>
      </c>
      <c r="T1279" s="102" t="s">
        <v>55</v>
      </c>
      <c r="U1279" s="102" t="s">
        <v>74</v>
      </c>
      <c r="V1279" s="102" t="s">
        <v>75</v>
      </c>
      <c r="W1279" s="94">
        <v>12</v>
      </c>
      <c r="X1279" s="98">
        <v>2.2999999999999998</v>
      </c>
      <c r="Y1279" s="94">
        <v>0</v>
      </c>
      <c r="Z1279" s="94">
        <f t="shared" si="148"/>
        <v>0</v>
      </c>
      <c r="AA1279" s="89">
        <v>22</v>
      </c>
      <c r="AB1279" s="89">
        <v>93</v>
      </c>
      <c r="AC1279" s="94">
        <f t="shared" si="149"/>
        <v>0</v>
      </c>
      <c r="AD1279" s="94">
        <f>IF(AND(AC1279="",M1265=""),0,IF((AC1279=""),M1265, IF( (M1265=""),AC1279,SUM(AC1265:AC1281)+M1265)))</f>
        <v>1006070</v>
      </c>
      <c r="AE1279" s="94">
        <f t="shared" si="150"/>
        <v>23139.61</v>
      </c>
      <c r="AF1279" s="94">
        <v>0</v>
      </c>
      <c r="AG1279" s="94">
        <f t="shared" si="151"/>
        <v>23139.61</v>
      </c>
      <c r="AH1279" s="94">
        <v>0.3</v>
      </c>
    </row>
    <row r="1280" spans="1:34" s="99" customFormat="1" x14ac:dyDescent="0.55000000000000004">
      <c r="A1280" s="107"/>
      <c r="B1280" s="102"/>
      <c r="C1280" s="102"/>
      <c r="D1280" s="90"/>
      <c r="E1280" s="102"/>
      <c r="F1280" s="102"/>
      <c r="G1280" s="102"/>
      <c r="H1280" s="102"/>
      <c r="I1280" s="98"/>
      <c r="J1280" s="102"/>
      <c r="K1280" s="94"/>
      <c r="L1280" s="94"/>
      <c r="M1280" s="94"/>
      <c r="N1280" s="102">
        <v>16</v>
      </c>
      <c r="O1280" s="111" t="s">
        <v>1732</v>
      </c>
      <c r="P1280" s="96">
        <v>3570701046252</v>
      </c>
      <c r="Q1280" s="111" t="s">
        <v>1733</v>
      </c>
      <c r="R1280" s="111" t="s">
        <v>1736</v>
      </c>
      <c r="S1280" s="97" t="s">
        <v>1752</v>
      </c>
      <c r="T1280" s="102" t="s">
        <v>55</v>
      </c>
      <c r="U1280" s="102" t="s">
        <v>74</v>
      </c>
      <c r="V1280" s="102" t="s">
        <v>75</v>
      </c>
      <c r="W1280" s="94">
        <v>12</v>
      </c>
      <c r="X1280" s="98">
        <v>2.2999999999999998</v>
      </c>
      <c r="Y1280" s="94">
        <v>0</v>
      </c>
      <c r="Z1280" s="94">
        <f t="shared" si="148"/>
        <v>0</v>
      </c>
      <c r="AA1280" s="89">
        <v>22</v>
      </c>
      <c r="AB1280" s="89">
        <v>93</v>
      </c>
      <c r="AC1280" s="94">
        <f t="shared" si="149"/>
        <v>0</v>
      </c>
      <c r="AD1280" s="94">
        <f>IF(AND(AC1280="",M1265=""),0,IF((AC1280=""),M1265, IF( (M1265=""),AC1280,SUM(AC1265:AC1281)+M1265)))</f>
        <v>1006070</v>
      </c>
      <c r="AE1280" s="94">
        <f t="shared" si="150"/>
        <v>23139.61</v>
      </c>
      <c r="AF1280" s="94">
        <v>0</v>
      </c>
      <c r="AG1280" s="94">
        <f t="shared" si="151"/>
        <v>23139.61</v>
      </c>
      <c r="AH1280" s="94">
        <v>0.3</v>
      </c>
    </row>
    <row r="1281" spans="1:34" s="99" customFormat="1" x14ac:dyDescent="0.55000000000000004">
      <c r="A1281" s="107"/>
      <c r="B1281" s="102"/>
      <c r="C1281" s="102"/>
      <c r="D1281" s="90"/>
      <c r="E1281" s="102"/>
      <c r="F1281" s="102"/>
      <c r="G1281" s="102"/>
      <c r="H1281" s="102"/>
      <c r="I1281" s="98"/>
      <c r="J1281" s="102"/>
      <c r="K1281" s="94"/>
      <c r="L1281" s="94" t="s">
        <v>63</v>
      </c>
      <c r="M1281" s="94">
        <f>SUM(M1265:M1280)</f>
        <v>320000</v>
      </c>
      <c r="N1281" s="102"/>
      <c r="O1281" s="111"/>
      <c r="P1281" s="96"/>
      <c r="Q1281" s="111"/>
      <c r="R1281" s="111"/>
      <c r="S1281" s="97"/>
      <c r="T1281" s="102"/>
      <c r="U1281" s="102"/>
      <c r="V1281" s="102"/>
      <c r="W1281" s="94"/>
      <c r="X1281" s="98"/>
      <c r="Y1281" s="94"/>
      <c r="Z1281" s="94"/>
      <c r="AA1281" s="89"/>
      <c r="AB1281" s="89"/>
      <c r="AC1281" s="94"/>
      <c r="AD1281" s="94"/>
      <c r="AE1281" s="94">
        <f>SUM(AE1265:AE1280)</f>
        <v>1006371.8209999999</v>
      </c>
      <c r="AF1281" s="94"/>
      <c r="AG1281" s="94">
        <f>SUM(AG1265:AG1280)</f>
        <v>1006371.8209999999</v>
      </c>
      <c r="AH1281" s="94"/>
    </row>
    <row r="1282" spans="1:34" s="73" customFormat="1" x14ac:dyDescent="0.55000000000000004">
      <c r="A1282" s="108" t="s">
        <v>1755</v>
      </c>
      <c r="B1282" s="109">
        <v>558</v>
      </c>
      <c r="C1282" s="102">
        <v>7361</v>
      </c>
      <c r="D1282" s="90" t="s">
        <v>1756</v>
      </c>
      <c r="E1282" s="102" t="s">
        <v>34</v>
      </c>
      <c r="F1282" s="102">
        <v>21894</v>
      </c>
      <c r="G1282" s="102">
        <v>0</v>
      </c>
      <c r="H1282" s="102">
        <v>2</v>
      </c>
      <c r="I1282" s="98">
        <v>37</v>
      </c>
      <c r="J1282" s="102" t="s">
        <v>38</v>
      </c>
      <c r="K1282" s="94">
        <f>((G1282*400)+(H1282*100))+I1282</f>
        <v>237</v>
      </c>
      <c r="L1282" s="94">
        <v>225</v>
      </c>
      <c r="M1282" s="94">
        <f>K1282*L1282</f>
        <v>53325</v>
      </c>
      <c r="N1282" s="102"/>
      <c r="O1282" s="111" t="s">
        <v>1753</v>
      </c>
      <c r="P1282" s="96"/>
      <c r="Q1282" s="111" t="s">
        <v>1754</v>
      </c>
      <c r="R1282" s="111" t="s">
        <v>1757</v>
      </c>
      <c r="S1282" s="97" t="s">
        <v>1756</v>
      </c>
      <c r="T1282" s="102"/>
      <c r="U1282" s="102"/>
      <c r="V1282" s="102"/>
      <c r="W1282" s="94"/>
      <c r="X1282" s="98"/>
      <c r="Y1282" s="94"/>
      <c r="Z1282" s="94"/>
      <c r="AA1282" s="89"/>
      <c r="AB1282" s="89"/>
      <c r="AC1282" s="94"/>
      <c r="AD1282" s="94">
        <f>IF(AND(AC1282="",M1282=""),0,IF((AC1282=""),M1282,IF((M1282=""),AC1282,AC1282+M1282)))</f>
        <v>53325</v>
      </c>
      <c r="AE1282" s="94">
        <f>IF( (X1282=""),AD1282*1,AD1282*(X1282/100) )</f>
        <v>53325</v>
      </c>
      <c r="AF1282" s="94">
        <v>50000000</v>
      </c>
      <c r="AG1282" s="94">
        <f>IF((AF1282-AE1282) &gt; 1,0,IF((AF1282-AE1282)&lt;0,AE1282-AF1282,AF1282-AE1282))</f>
        <v>0</v>
      </c>
      <c r="AH1282" s="94">
        <v>0.01</v>
      </c>
    </row>
    <row r="1283" spans="1:34" s="73" customFormat="1" x14ac:dyDescent="0.55000000000000004">
      <c r="A1283" s="108"/>
      <c r="B1283" s="109"/>
      <c r="C1283" s="102"/>
      <c r="D1283" s="90"/>
      <c r="E1283" s="102"/>
      <c r="F1283" s="102"/>
      <c r="G1283" s="102"/>
      <c r="H1283" s="102"/>
      <c r="I1283" s="98"/>
      <c r="J1283" s="102"/>
      <c r="K1283" s="94"/>
      <c r="L1283" s="94" t="s">
        <v>63</v>
      </c>
      <c r="M1283" s="94">
        <f>SUM(M1282:M1282)</f>
        <v>53325</v>
      </c>
      <c r="N1283" s="102"/>
      <c r="O1283" s="111"/>
      <c r="P1283" s="96"/>
      <c r="Q1283" s="111"/>
      <c r="R1283" s="111"/>
      <c r="S1283" s="97"/>
      <c r="T1283" s="102"/>
      <c r="U1283" s="102"/>
      <c r="V1283" s="102"/>
      <c r="W1283" s="94"/>
      <c r="X1283" s="98"/>
      <c r="Y1283" s="94"/>
      <c r="Z1283" s="94"/>
      <c r="AA1283" s="89"/>
      <c r="AB1283" s="89"/>
      <c r="AC1283" s="94"/>
      <c r="AD1283" s="94">
        <f>SUM(AD1282:AD1282)</f>
        <v>53325</v>
      </c>
      <c r="AE1283" s="94">
        <f>SUM(AE1282:AE1282)</f>
        <v>53325</v>
      </c>
      <c r="AF1283" s="94"/>
      <c r="AG1283" s="94">
        <f>SUM(AG1282:AG1282)</f>
        <v>0</v>
      </c>
      <c r="AH1283" s="94"/>
    </row>
    <row r="1284" spans="1:34" s="99" customFormat="1" x14ac:dyDescent="0.55000000000000004">
      <c r="A1284" s="107"/>
      <c r="B1284" s="102"/>
      <c r="C1284" s="102"/>
      <c r="D1284" s="90"/>
      <c r="E1284" s="102"/>
      <c r="F1284" s="102"/>
      <c r="G1284" s="102"/>
      <c r="H1284" s="102"/>
      <c r="I1284" s="98"/>
      <c r="J1284" s="102"/>
      <c r="K1284" s="94"/>
      <c r="L1284" s="94"/>
      <c r="M1284" s="94"/>
      <c r="N1284" s="102"/>
      <c r="O1284" s="111"/>
      <c r="P1284" s="96"/>
      <c r="Q1284" s="111"/>
      <c r="R1284" s="111"/>
      <c r="S1284" s="97"/>
      <c r="T1284" s="102"/>
      <c r="U1284" s="102"/>
      <c r="V1284" s="102"/>
      <c r="W1284" s="94"/>
      <c r="X1284" s="98"/>
      <c r="Y1284" s="94"/>
      <c r="Z1284" s="94"/>
      <c r="AA1284" s="89"/>
      <c r="AB1284" s="89"/>
      <c r="AC1284" s="94"/>
      <c r="AD1284" s="94">
        <f>IF(AND(AC1284="",M1284=""),0,IF((AC1284=""),M1284,IF((M1284=""),AC1284,AC1284+M1284)))</f>
        <v>0</v>
      </c>
      <c r="AE1284" s="94">
        <f>IF( (X1284=""),AD1284*1,AD1284*(X1284/100) )</f>
        <v>0</v>
      </c>
      <c r="AF1284" s="94">
        <v>0</v>
      </c>
      <c r="AG1284" s="94">
        <f>IF((AF1284-AE1284) &gt; 1,0,IF((AF1284-AE1284)&lt;0,AE1284-AF1284,AF1284-AE1284))</f>
        <v>0</v>
      </c>
      <c r="AH1284" s="94">
        <v>0.01</v>
      </c>
    </row>
    <row r="1285" spans="1:34" s="99" customFormat="1" x14ac:dyDescent="0.55000000000000004">
      <c r="A1285" s="107" t="s">
        <v>15169</v>
      </c>
      <c r="B1285" s="102">
        <v>615</v>
      </c>
      <c r="C1285" s="102">
        <v>4771</v>
      </c>
      <c r="D1285" s="90" t="s">
        <v>1760</v>
      </c>
      <c r="E1285" s="102" t="s">
        <v>37</v>
      </c>
      <c r="F1285" s="102">
        <v>4271</v>
      </c>
      <c r="G1285" s="102">
        <v>7</v>
      </c>
      <c r="H1285" s="102">
        <v>3</v>
      </c>
      <c r="I1285" s="98">
        <v>26</v>
      </c>
      <c r="J1285" s="102" t="s">
        <v>38</v>
      </c>
      <c r="K1285" s="94">
        <f>((G1285*400)+(H1285*100))+I1285</f>
        <v>3126</v>
      </c>
      <c r="L1285" s="94">
        <v>225</v>
      </c>
      <c r="M1285" s="94">
        <f>K1285*L1285</f>
        <v>703350</v>
      </c>
      <c r="N1285" s="102"/>
      <c r="O1285" s="111"/>
      <c r="P1285" s="96"/>
      <c r="Q1285" s="111"/>
      <c r="R1285" s="111"/>
      <c r="S1285" s="97"/>
      <c r="T1285" s="102"/>
      <c r="U1285" s="102"/>
      <c r="V1285" s="102"/>
      <c r="W1285" s="94"/>
      <c r="X1285" s="98"/>
      <c r="Y1285" s="94"/>
      <c r="Z1285" s="94"/>
      <c r="AA1285" s="89"/>
      <c r="AB1285" s="89"/>
      <c r="AC1285" s="94"/>
      <c r="AD1285" s="94">
        <f>IF(AND(AC1285="",M1285=""),0,IF((AC1285=""),M1285,IF((M1285=""),AC1285,AC1285+M1285)))</f>
        <v>703350</v>
      </c>
      <c r="AE1285" s="94">
        <f>IF( (X1285=""),AD1285*1,AD1285*(X1285/100) )</f>
        <v>703350</v>
      </c>
      <c r="AF1285" s="94">
        <v>0</v>
      </c>
      <c r="AG1285" s="94">
        <f>IF((AF1285-AE1285) &gt; 1,0,IF((AF1285-AE1285)&lt;0,AE1285-AF1285,AF1285-AE1285))</f>
        <v>703350</v>
      </c>
      <c r="AH1285" s="94">
        <v>0.01</v>
      </c>
    </row>
    <row r="1286" spans="1:34" s="99" customFormat="1" x14ac:dyDescent="0.55000000000000004">
      <c r="A1286" s="107"/>
      <c r="B1286" s="102">
        <v>616</v>
      </c>
      <c r="C1286" s="102">
        <v>7111</v>
      </c>
      <c r="D1286" s="90" t="s">
        <v>1761</v>
      </c>
      <c r="E1286" s="102" t="s">
        <v>34</v>
      </c>
      <c r="F1286" s="102">
        <v>18693</v>
      </c>
      <c r="G1286" s="102">
        <v>1</v>
      </c>
      <c r="H1286" s="102">
        <v>0</v>
      </c>
      <c r="I1286" s="98">
        <v>13</v>
      </c>
      <c r="J1286" s="102" t="s">
        <v>35</v>
      </c>
      <c r="K1286" s="94">
        <f>((G1286*400)+(H1286*100))+I1286</f>
        <v>413</v>
      </c>
      <c r="L1286" s="94">
        <v>850</v>
      </c>
      <c r="M1286" s="94">
        <f>K1286*L1286</f>
        <v>351050</v>
      </c>
      <c r="N1286" s="102">
        <v>1</v>
      </c>
      <c r="O1286" s="111" t="s">
        <v>1758</v>
      </c>
      <c r="P1286" s="96">
        <v>3130600307810</v>
      </c>
      <c r="Q1286" s="111" t="s">
        <v>1759</v>
      </c>
      <c r="R1286" s="111" t="s">
        <v>15170</v>
      </c>
      <c r="S1286" s="97"/>
      <c r="T1286" s="102" t="s">
        <v>51</v>
      </c>
      <c r="U1286" s="102" t="s">
        <v>45</v>
      </c>
      <c r="V1286" s="102" t="s">
        <v>52</v>
      </c>
      <c r="W1286" s="94">
        <v>250.5</v>
      </c>
      <c r="X1286" s="98">
        <v>74.209999999999994</v>
      </c>
      <c r="Y1286" s="94">
        <v>6750</v>
      </c>
      <c r="Z1286" s="94">
        <f>W1286*Y1286</f>
        <v>1690875</v>
      </c>
      <c r="AA1286" s="89">
        <v>21</v>
      </c>
      <c r="AB1286" s="89">
        <v>32</v>
      </c>
      <c r="AC1286" s="94">
        <f>(Z1286*(100-AB1286))/100</f>
        <v>1149795</v>
      </c>
      <c r="AD1286" s="94">
        <f>IF(AND(AC1286="",M1286=""),0,IF((AC1286=""),M1286, IF( (M1286=""),AC1286,SUM(AC1286:AC1288)+M1286)))</f>
        <v>1978520.52</v>
      </c>
      <c r="AE1286" s="94">
        <f>IF( (X1286=""),AD1286*1,AD1286*(X1286/100) )</f>
        <v>1468260.0778920001</v>
      </c>
      <c r="AF1286" s="94">
        <v>50000000</v>
      </c>
      <c r="AG1286" s="94">
        <f>IF((AF1286-AE1286) &gt; 1,0,IF((AF1286-AE1286)&lt;0,AE1286-AF1286,AF1286-AE1286))</f>
        <v>0</v>
      </c>
      <c r="AH1286" s="94">
        <v>0.02</v>
      </c>
    </row>
    <row r="1287" spans="1:34" s="99" customFormat="1" x14ac:dyDescent="0.55000000000000004">
      <c r="A1287" s="107"/>
      <c r="B1287" s="102"/>
      <c r="C1287" s="102"/>
      <c r="D1287" s="90"/>
      <c r="E1287" s="102"/>
      <c r="F1287" s="102"/>
      <c r="G1287" s="102"/>
      <c r="H1287" s="102"/>
      <c r="I1287" s="98"/>
      <c r="J1287" s="102"/>
      <c r="K1287" s="94"/>
      <c r="L1287" s="94"/>
      <c r="M1287" s="94"/>
      <c r="N1287" s="102">
        <v>2</v>
      </c>
      <c r="O1287" s="111" t="s">
        <v>1758</v>
      </c>
      <c r="P1287" s="96">
        <v>3130600307810</v>
      </c>
      <c r="Q1287" s="111" t="s">
        <v>1759</v>
      </c>
      <c r="R1287" s="111" t="s">
        <v>15170</v>
      </c>
      <c r="S1287" s="97"/>
      <c r="T1287" s="102" t="s">
        <v>343</v>
      </c>
      <c r="U1287" s="102" t="s">
        <v>45</v>
      </c>
      <c r="V1287" s="102" t="s">
        <v>52</v>
      </c>
      <c r="W1287" s="94">
        <v>87.04</v>
      </c>
      <c r="X1287" s="98">
        <v>25.79</v>
      </c>
      <c r="Y1287" s="94">
        <v>5600</v>
      </c>
      <c r="Z1287" s="94">
        <f>W1287*Y1287</f>
        <v>487424.00000000006</v>
      </c>
      <c r="AA1287" s="89">
        <v>2</v>
      </c>
      <c r="AB1287" s="89">
        <v>2</v>
      </c>
      <c r="AC1287" s="94">
        <f>(Z1287*(100-AB1287))/100</f>
        <v>477675.52000000008</v>
      </c>
      <c r="AD1287" s="94">
        <f>IF(AND(AC1287="",M1286=""),0,IF((AC1287=""),M1286, IF( (M1286=""),AC1287,SUM(AC1286:AC1288)+M1286)))</f>
        <v>1978520.52</v>
      </c>
      <c r="AE1287" s="94">
        <f>IF( (X1287=""),AD1287*1,AD1287*(X1287/100) )</f>
        <v>510260.44210800005</v>
      </c>
      <c r="AF1287" s="94">
        <v>50000000</v>
      </c>
      <c r="AG1287" s="94">
        <f>IF((AF1287-AE1287) &gt; 1,0,IF((AF1287-AE1287)&lt;0,AE1287-AF1287,AF1287-AE1287))</f>
        <v>0</v>
      </c>
      <c r="AH1287" s="94">
        <v>0.02</v>
      </c>
    </row>
    <row r="1288" spans="1:34" s="99" customFormat="1" x14ac:dyDescent="0.55000000000000004">
      <c r="A1288" s="107"/>
      <c r="B1288" s="102"/>
      <c r="C1288" s="102"/>
      <c r="D1288" s="90"/>
      <c r="E1288" s="102"/>
      <c r="F1288" s="102"/>
      <c r="G1288" s="102"/>
      <c r="H1288" s="102"/>
      <c r="I1288" s="98"/>
      <c r="J1288" s="102"/>
      <c r="K1288" s="94"/>
      <c r="L1288" s="94" t="s">
        <v>63</v>
      </c>
      <c r="M1288" s="94">
        <f>SUM(M1285:M1287)</f>
        <v>1054400</v>
      </c>
      <c r="N1288" s="102"/>
      <c r="O1288" s="111"/>
      <c r="P1288" s="96"/>
      <c r="Q1288" s="111"/>
      <c r="R1288" s="111"/>
      <c r="S1288" s="97"/>
      <c r="T1288" s="102"/>
      <c r="U1288" s="102"/>
      <c r="V1288" s="102"/>
      <c r="W1288" s="94"/>
      <c r="X1288" s="98"/>
      <c r="Y1288" s="94"/>
      <c r="Z1288" s="94"/>
      <c r="AA1288" s="89"/>
      <c r="AB1288" s="89"/>
      <c r="AC1288" s="94"/>
      <c r="AD1288" s="94"/>
      <c r="AE1288" s="94">
        <f>SUM(AE1285:AE1287)</f>
        <v>2681870.52</v>
      </c>
      <c r="AF1288" s="94"/>
      <c r="AG1288" s="94">
        <f>SUM(AG1285:AG1287)</f>
        <v>703350</v>
      </c>
      <c r="AH1288" s="94"/>
    </row>
    <row r="1289" spans="1:34" s="99" customFormat="1" x14ac:dyDescent="0.55000000000000004">
      <c r="A1289" s="107" t="s">
        <v>1938</v>
      </c>
      <c r="B1289" s="102">
        <v>641</v>
      </c>
      <c r="C1289" s="102">
        <v>4733</v>
      </c>
      <c r="D1289" s="90" t="s">
        <v>1939</v>
      </c>
      <c r="E1289" s="102" t="s">
        <v>37</v>
      </c>
      <c r="F1289" s="102">
        <v>4234</v>
      </c>
      <c r="G1289" s="102">
        <v>5</v>
      </c>
      <c r="H1289" s="102">
        <v>1</v>
      </c>
      <c r="I1289" s="98">
        <v>31</v>
      </c>
      <c r="J1289" s="102" t="s">
        <v>38</v>
      </c>
      <c r="K1289" s="94">
        <f>((G1289*400)+(H1289*100))+I1289</f>
        <v>2131</v>
      </c>
      <c r="L1289" s="94">
        <v>225</v>
      </c>
      <c r="M1289" s="94">
        <f>K1289*L1289</f>
        <v>479475</v>
      </c>
      <c r="N1289" s="102"/>
      <c r="O1289" s="111"/>
      <c r="P1289" s="96"/>
      <c r="Q1289" s="111"/>
      <c r="R1289" s="111"/>
      <c r="S1289" s="97"/>
      <c r="T1289" s="102"/>
      <c r="U1289" s="102"/>
      <c r="V1289" s="102"/>
      <c r="W1289" s="94"/>
      <c r="X1289" s="98"/>
      <c r="Y1289" s="94"/>
      <c r="Z1289" s="94"/>
      <c r="AA1289" s="89"/>
      <c r="AB1289" s="89"/>
      <c r="AC1289" s="94"/>
      <c r="AD1289" s="94">
        <f>IF(AND(AC1289="",M1289=""),0,IF((AC1289=""),M1289,IF((M1289=""),AC1289,AC1289+M1289)))</f>
        <v>479475</v>
      </c>
      <c r="AE1289" s="94">
        <f>IF( (X1289=""),AD1289*1,AD1289*(X1289/100) )</f>
        <v>479475</v>
      </c>
      <c r="AF1289" s="94">
        <v>0</v>
      </c>
      <c r="AG1289" s="94">
        <f>IF((AF1289-AE1289) &gt; 1,0,IF((AF1289-AE1289)&lt;0,AE1289-AF1289,AF1289-AE1289))</f>
        <v>479475</v>
      </c>
      <c r="AH1289" s="94">
        <v>0.01</v>
      </c>
    </row>
    <row r="1290" spans="1:34" s="99" customFormat="1" x14ac:dyDescent="0.55000000000000004">
      <c r="A1290" s="107"/>
      <c r="B1290" s="102"/>
      <c r="C1290" s="102"/>
      <c r="D1290" s="90"/>
      <c r="E1290" s="102"/>
      <c r="F1290" s="102"/>
      <c r="G1290" s="102"/>
      <c r="H1290" s="102"/>
      <c r="I1290" s="98"/>
      <c r="J1290" s="102"/>
      <c r="K1290" s="94"/>
      <c r="L1290" s="94" t="s">
        <v>63</v>
      </c>
      <c r="M1290" s="94">
        <f>SUM(M1289:M1289)</f>
        <v>479475</v>
      </c>
      <c r="N1290" s="102"/>
      <c r="O1290" s="111"/>
      <c r="P1290" s="96"/>
      <c r="Q1290" s="111"/>
      <c r="R1290" s="111"/>
      <c r="S1290" s="97"/>
      <c r="T1290" s="102"/>
      <c r="U1290" s="102"/>
      <c r="V1290" s="102"/>
      <c r="W1290" s="94"/>
      <c r="X1290" s="98"/>
      <c r="Y1290" s="94"/>
      <c r="Z1290" s="94"/>
      <c r="AA1290" s="89"/>
      <c r="AB1290" s="89"/>
      <c r="AC1290" s="94"/>
      <c r="AD1290" s="94">
        <f>SUM(AD1289:AD1289)</f>
        <v>479475</v>
      </c>
      <c r="AE1290" s="94">
        <f>SUM(AE1289:AE1289)</f>
        <v>479475</v>
      </c>
      <c r="AF1290" s="94"/>
      <c r="AG1290" s="94">
        <f>SUM(AG1289:AG1289)</f>
        <v>479475</v>
      </c>
      <c r="AH1290" s="94"/>
    </row>
    <row r="1291" spans="1:34" s="73" customFormat="1" x14ac:dyDescent="0.55000000000000004">
      <c r="A1291" s="108" t="s">
        <v>1764</v>
      </c>
      <c r="B1291" s="109">
        <v>560</v>
      </c>
      <c r="C1291" s="102">
        <v>7423</v>
      </c>
      <c r="D1291" s="90" t="s">
        <v>1765</v>
      </c>
      <c r="E1291" s="102" t="s">
        <v>34</v>
      </c>
      <c r="F1291" s="102">
        <v>20313</v>
      </c>
      <c r="G1291" s="102">
        <v>0</v>
      </c>
      <c r="H1291" s="102">
        <v>0</v>
      </c>
      <c r="I1291" s="98">
        <v>88</v>
      </c>
      <c r="J1291" s="102" t="s">
        <v>35</v>
      </c>
      <c r="K1291" s="94">
        <f>((G1291*400)+(H1291*100))+I1291</f>
        <v>88</v>
      </c>
      <c r="L1291" s="94">
        <v>1200</v>
      </c>
      <c r="M1291" s="94">
        <f>K1291*L1291</f>
        <v>105600</v>
      </c>
      <c r="N1291" s="102">
        <v>1</v>
      </c>
      <c r="O1291" s="111" t="s">
        <v>1762</v>
      </c>
      <c r="P1291" s="96"/>
      <c r="Q1291" s="111" t="s">
        <v>1763</v>
      </c>
      <c r="R1291" s="111" t="s">
        <v>1766</v>
      </c>
      <c r="S1291" s="97" t="s">
        <v>1767</v>
      </c>
      <c r="T1291" s="102" t="s">
        <v>51</v>
      </c>
      <c r="U1291" s="102" t="s">
        <v>74</v>
      </c>
      <c r="V1291" s="102" t="s">
        <v>52</v>
      </c>
      <c r="W1291" s="94">
        <v>173.4</v>
      </c>
      <c r="X1291" s="98">
        <v>81.45</v>
      </c>
      <c r="Y1291" s="94">
        <v>6750</v>
      </c>
      <c r="Z1291" s="94">
        <f>W1291*Y1291</f>
        <v>1170450</v>
      </c>
      <c r="AA1291" s="89">
        <v>21</v>
      </c>
      <c r="AB1291" s="89">
        <v>93</v>
      </c>
      <c r="AC1291" s="94">
        <f>(Z1291*(100-AB1291))/100</f>
        <v>81931.5</v>
      </c>
      <c r="AD1291" s="94">
        <f>IF(AND(AC1291="",M1291=""),0,IF((AC1291=""),M1291, IF( (M1291=""),AC1291,AC1291+M1291)))</f>
        <v>187531.5</v>
      </c>
      <c r="AE1291" s="94">
        <f>IF( (X1291=""),AD1291*1,( M1291+(SUM(AC1291:AC1291)) )*(X1291/100) )</f>
        <v>152744.40674999999</v>
      </c>
      <c r="AF1291" s="94">
        <v>50000000</v>
      </c>
      <c r="AG1291" s="94">
        <f>IF((AF1291-AE1291) &gt; 1,0,IF((AF1291-AE1291)&lt;0,AE1291-AF1291,AF1291-AE1291))</f>
        <v>0</v>
      </c>
      <c r="AH1291" s="94">
        <v>0.02</v>
      </c>
    </row>
    <row r="1292" spans="1:34" s="73" customFormat="1" x14ac:dyDescent="0.55000000000000004">
      <c r="A1292" s="108"/>
      <c r="B1292" s="109"/>
      <c r="C1292" s="102"/>
      <c r="D1292" s="90"/>
      <c r="E1292" s="102"/>
      <c r="F1292" s="102"/>
      <c r="G1292" s="102"/>
      <c r="H1292" s="102"/>
      <c r="I1292" s="98"/>
      <c r="J1292" s="102"/>
      <c r="K1292" s="94"/>
      <c r="L1292" s="94"/>
      <c r="M1292" s="94"/>
      <c r="N1292" s="102">
        <v>2</v>
      </c>
      <c r="O1292" s="111" t="s">
        <v>1762</v>
      </c>
      <c r="P1292" s="96"/>
      <c r="Q1292" s="111" t="s">
        <v>1763</v>
      </c>
      <c r="R1292" s="111" t="s">
        <v>1766</v>
      </c>
      <c r="S1292" s="97" t="s">
        <v>1768</v>
      </c>
      <c r="T1292" s="102" t="s">
        <v>73</v>
      </c>
      <c r="U1292" s="102" t="s">
        <v>45</v>
      </c>
      <c r="V1292" s="102" t="s">
        <v>52</v>
      </c>
      <c r="W1292" s="94">
        <v>39.479999999999997</v>
      </c>
      <c r="X1292" s="98">
        <v>18.55</v>
      </c>
      <c r="Y1292" s="94">
        <v>6750</v>
      </c>
      <c r="Z1292" s="94">
        <f>W1292*Y1292</f>
        <v>266490</v>
      </c>
      <c r="AA1292" s="89">
        <v>6</v>
      </c>
      <c r="AB1292" s="89">
        <v>6</v>
      </c>
      <c r="AC1292" s="94">
        <f>(Z1292*(100-AB1292))/100</f>
        <v>250500.6</v>
      </c>
      <c r="AD1292" s="94">
        <f>IF(AND(AC1292="",M1291=""),0,IF((AC1292=""),M1291, IF( (M1291=""),AC1292,AC1292+M1291)))</f>
        <v>356100.6</v>
      </c>
      <c r="AE1292" s="94">
        <f>IF( (X1292=""),AD1292*1,( M1291+(SUM(AC1292:AC1292)) )*(X1292/100) )</f>
        <v>66056.661299999992</v>
      </c>
      <c r="AF1292" s="94">
        <v>50000000</v>
      </c>
      <c r="AG1292" s="94">
        <f>IF((AF1292-AE1292) &gt; 1,0,IF((AF1292-AE1292)&lt;0,AE1292-AF1292,AF1292-AE1292))</f>
        <v>0</v>
      </c>
      <c r="AH1292" s="94">
        <v>0.02</v>
      </c>
    </row>
    <row r="1293" spans="1:34" s="73" customFormat="1" x14ac:dyDescent="0.55000000000000004">
      <c r="A1293" s="108"/>
      <c r="B1293" s="109"/>
      <c r="C1293" s="102"/>
      <c r="D1293" s="90"/>
      <c r="E1293" s="102"/>
      <c r="F1293" s="102"/>
      <c r="G1293" s="102"/>
      <c r="H1293" s="102"/>
      <c r="I1293" s="98"/>
      <c r="J1293" s="102"/>
      <c r="K1293" s="94"/>
      <c r="L1293" s="94" t="s">
        <v>63</v>
      </c>
      <c r="M1293" s="94">
        <f>SUM(M1291:M1292)</f>
        <v>105600</v>
      </c>
      <c r="N1293" s="102"/>
      <c r="O1293" s="111"/>
      <c r="P1293" s="96"/>
      <c r="Q1293" s="111"/>
      <c r="R1293" s="111"/>
      <c r="S1293" s="97"/>
      <c r="T1293" s="102"/>
      <c r="U1293" s="102"/>
      <c r="V1293" s="102"/>
      <c r="W1293" s="94"/>
      <c r="X1293" s="98"/>
      <c r="Y1293" s="94"/>
      <c r="Z1293" s="94"/>
      <c r="AA1293" s="89"/>
      <c r="AB1293" s="89"/>
      <c r="AC1293" s="94"/>
      <c r="AD1293" s="94">
        <f>SUM(AD1291:AD1292)</f>
        <v>543632.1</v>
      </c>
      <c r="AE1293" s="94">
        <f>SUM(AE1291:AE1292)</f>
        <v>218801.06805</v>
      </c>
      <c r="AF1293" s="94"/>
      <c r="AG1293" s="94">
        <f>SUM(AG1291:AG1292)</f>
        <v>0</v>
      </c>
      <c r="AH1293" s="94"/>
    </row>
    <row r="1294" spans="1:34" s="73" customFormat="1" x14ac:dyDescent="0.55000000000000004">
      <c r="A1294" s="108" t="s">
        <v>1769</v>
      </c>
      <c r="B1294" s="109">
        <v>561</v>
      </c>
      <c r="C1294" s="102">
        <v>4685</v>
      </c>
      <c r="D1294" s="90" t="s">
        <v>1770</v>
      </c>
      <c r="E1294" s="102" t="s">
        <v>37</v>
      </c>
      <c r="F1294" s="102">
        <v>4182</v>
      </c>
      <c r="G1294" s="102">
        <v>1</v>
      </c>
      <c r="H1294" s="102">
        <v>3</v>
      </c>
      <c r="I1294" s="98">
        <v>70</v>
      </c>
      <c r="J1294" s="102" t="s">
        <v>38</v>
      </c>
      <c r="K1294" s="94">
        <f>((G1294*400)+(H1294*100))+I1294</f>
        <v>770</v>
      </c>
      <c r="L1294" s="94">
        <v>225</v>
      </c>
      <c r="M1294" s="94">
        <f>K1294*L1294</f>
        <v>173250</v>
      </c>
      <c r="N1294" s="102"/>
      <c r="O1294" s="111"/>
      <c r="P1294" s="96"/>
      <c r="Q1294" s="111"/>
      <c r="R1294" s="111"/>
      <c r="S1294" s="97"/>
      <c r="T1294" s="102"/>
      <c r="U1294" s="102"/>
      <c r="V1294" s="102"/>
      <c r="W1294" s="94"/>
      <c r="X1294" s="98"/>
      <c r="Y1294" s="94"/>
      <c r="Z1294" s="94"/>
      <c r="AA1294" s="89"/>
      <c r="AB1294" s="89"/>
      <c r="AC1294" s="94"/>
      <c r="AD1294" s="94">
        <f>IF(AND(AC1294="",M1294=""),0,IF((AC1294=""),M1294,IF((M1294=""),AC1294,AC1294+M1294)))</f>
        <v>173250</v>
      </c>
      <c r="AE1294" s="94">
        <f>IF( (X1294=""),AD1294*1,AD1294*(X1294/100) )</f>
        <v>173250</v>
      </c>
      <c r="AF1294" s="94">
        <v>0</v>
      </c>
      <c r="AG1294" s="94">
        <f>IF((AF1294-AE1294) &gt; 1,0,IF((AF1294-AE1294)&lt;0,AE1294-AF1294,AF1294-AE1294))</f>
        <v>173250</v>
      </c>
      <c r="AH1294" s="94">
        <v>0.01</v>
      </c>
    </row>
    <row r="1295" spans="1:34" s="73" customFormat="1" x14ac:dyDescent="0.55000000000000004">
      <c r="A1295" s="108"/>
      <c r="B1295" s="109">
        <v>562</v>
      </c>
      <c r="C1295" s="102">
        <v>4787</v>
      </c>
      <c r="D1295" s="90" t="s">
        <v>1771</v>
      </c>
      <c r="E1295" s="102" t="s">
        <v>37</v>
      </c>
      <c r="F1295" s="102">
        <v>4293</v>
      </c>
      <c r="G1295" s="102">
        <v>6</v>
      </c>
      <c r="H1295" s="102">
        <v>1</v>
      </c>
      <c r="I1295" s="98">
        <v>46</v>
      </c>
      <c r="J1295" s="102" t="s">
        <v>38</v>
      </c>
      <c r="K1295" s="94">
        <f>((G1295*400)+(H1295*100))+I1295</f>
        <v>2546</v>
      </c>
      <c r="L1295" s="94">
        <v>225</v>
      </c>
      <c r="M1295" s="94">
        <f>K1295*L1295</f>
        <v>572850</v>
      </c>
      <c r="N1295" s="102"/>
      <c r="O1295" s="111"/>
      <c r="P1295" s="96"/>
      <c r="Q1295" s="111"/>
      <c r="R1295" s="111"/>
      <c r="S1295" s="97"/>
      <c r="T1295" s="102"/>
      <c r="U1295" s="102"/>
      <c r="V1295" s="102"/>
      <c r="W1295" s="94"/>
      <c r="X1295" s="98"/>
      <c r="Y1295" s="94"/>
      <c r="Z1295" s="94"/>
      <c r="AA1295" s="89"/>
      <c r="AB1295" s="89"/>
      <c r="AC1295" s="94"/>
      <c r="AD1295" s="94">
        <f>IF(AND(AC1295="",M1295=""),0,IF((AC1295=""),M1295,IF((M1295=""),AC1295,AC1295+M1295)))</f>
        <v>572850</v>
      </c>
      <c r="AE1295" s="94">
        <f>IF( (X1295=""),AD1295*1,AD1295*(X1295/100) )</f>
        <v>572850</v>
      </c>
      <c r="AF1295" s="94">
        <v>0</v>
      </c>
      <c r="AG1295" s="94">
        <f>IF((AF1295-AE1295) &gt; 1,0,IF((AF1295-AE1295)&lt;0,AE1295-AF1295,AF1295-AE1295))</f>
        <v>572850</v>
      </c>
      <c r="AH1295" s="94">
        <v>0.01</v>
      </c>
    </row>
    <row r="1296" spans="1:34" s="73" customFormat="1" x14ac:dyDescent="0.55000000000000004">
      <c r="A1296" s="108"/>
      <c r="B1296" s="109">
        <v>563</v>
      </c>
      <c r="C1296" s="102">
        <v>4791</v>
      </c>
      <c r="D1296" s="90" t="s">
        <v>1772</v>
      </c>
      <c r="E1296" s="102" t="s">
        <v>37</v>
      </c>
      <c r="F1296" s="102">
        <v>4297</v>
      </c>
      <c r="G1296" s="102">
        <v>18</v>
      </c>
      <c r="H1296" s="102">
        <v>2</v>
      </c>
      <c r="I1296" s="98">
        <v>31</v>
      </c>
      <c r="J1296" s="102" t="s">
        <v>38</v>
      </c>
      <c r="K1296" s="94">
        <f>((G1296*400)+(H1296*100))+I1296</f>
        <v>7431</v>
      </c>
      <c r="L1296" s="94">
        <v>225</v>
      </c>
      <c r="M1296" s="94">
        <f>K1296*L1296</f>
        <v>1671975</v>
      </c>
      <c r="N1296" s="102"/>
      <c r="O1296" s="111"/>
      <c r="P1296" s="96"/>
      <c r="Q1296" s="111"/>
      <c r="R1296" s="111"/>
      <c r="S1296" s="97"/>
      <c r="T1296" s="102"/>
      <c r="U1296" s="102"/>
      <c r="V1296" s="102"/>
      <c r="W1296" s="94"/>
      <c r="X1296" s="98"/>
      <c r="Y1296" s="94"/>
      <c r="Z1296" s="94"/>
      <c r="AA1296" s="89"/>
      <c r="AB1296" s="89"/>
      <c r="AC1296" s="94"/>
      <c r="AD1296" s="94">
        <f>IF(AND(AC1296="",M1296=""),0,IF((AC1296=""),M1296,IF((M1296=""),AC1296,AC1296+M1296)))</f>
        <v>1671975</v>
      </c>
      <c r="AE1296" s="94">
        <f>IF( (X1296=""),AD1296*1,AD1296*(X1296/100) )</f>
        <v>1671975</v>
      </c>
      <c r="AF1296" s="94">
        <v>0</v>
      </c>
      <c r="AG1296" s="94">
        <f>IF((AF1296-AE1296) &gt; 1,0,IF((AF1296-AE1296)&lt;0,AE1296-AF1296,AF1296-AE1296))</f>
        <v>1671975</v>
      </c>
      <c r="AH1296" s="94">
        <v>0.01</v>
      </c>
    </row>
    <row r="1297" spans="1:34" s="73" customFormat="1" x14ac:dyDescent="0.55000000000000004">
      <c r="A1297" s="108"/>
      <c r="B1297" s="109"/>
      <c r="C1297" s="102"/>
      <c r="D1297" s="90"/>
      <c r="E1297" s="102"/>
      <c r="F1297" s="102"/>
      <c r="G1297" s="102"/>
      <c r="H1297" s="102"/>
      <c r="I1297" s="98"/>
      <c r="J1297" s="102"/>
      <c r="K1297" s="94"/>
      <c r="L1297" s="94" t="s">
        <v>63</v>
      </c>
      <c r="M1297" s="94">
        <f>SUM(M1294:M1296)</f>
        <v>2418075</v>
      </c>
      <c r="N1297" s="102"/>
      <c r="O1297" s="111"/>
      <c r="P1297" s="96"/>
      <c r="Q1297" s="111"/>
      <c r="R1297" s="111"/>
      <c r="S1297" s="97"/>
      <c r="T1297" s="102"/>
      <c r="U1297" s="102"/>
      <c r="V1297" s="102"/>
      <c r="W1297" s="94"/>
      <c r="X1297" s="98"/>
      <c r="Y1297" s="94"/>
      <c r="Z1297" s="94"/>
      <c r="AA1297" s="89"/>
      <c r="AB1297" s="89"/>
      <c r="AC1297" s="94"/>
      <c r="AD1297" s="94">
        <f>SUM(AD1294:AD1296)</f>
        <v>2418075</v>
      </c>
      <c r="AE1297" s="94">
        <f>SUM(AE1294:AE1296)</f>
        <v>2418075</v>
      </c>
      <c r="AF1297" s="94"/>
      <c r="AG1297" s="94">
        <f>SUM(AG1294:AG1296)</f>
        <v>2418075</v>
      </c>
      <c r="AH1297" s="94"/>
    </row>
    <row r="1298" spans="1:34" s="73" customFormat="1" x14ac:dyDescent="0.55000000000000004">
      <c r="A1298" s="108" t="s">
        <v>1773</v>
      </c>
      <c r="B1298" s="109">
        <v>564</v>
      </c>
      <c r="C1298" s="102">
        <v>6166</v>
      </c>
      <c r="D1298" s="90" t="s">
        <v>1774</v>
      </c>
      <c r="E1298" s="102" t="s">
        <v>37</v>
      </c>
      <c r="F1298" s="102">
        <v>5409</v>
      </c>
      <c r="G1298" s="102">
        <v>5</v>
      </c>
      <c r="H1298" s="102">
        <v>1</v>
      </c>
      <c r="I1298" s="98">
        <v>71</v>
      </c>
      <c r="J1298" s="102" t="s">
        <v>38</v>
      </c>
      <c r="K1298" s="94">
        <f>((G1298*400)+(H1298*100))+I1298</f>
        <v>2171</v>
      </c>
      <c r="L1298" s="94">
        <v>400</v>
      </c>
      <c r="M1298" s="94">
        <f>K1298*L1298</f>
        <v>868400</v>
      </c>
      <c r="N1298" s="102"/>
      <c r="O1298" s="111"/>
      <c r="P1298" s="96"/>
      <c r="Q1298" s="111"/>
      <c r="R1298" s="111"/>
      <c r="S1298" s="97"/>
      <c r="T1298" s="102"/>
      <c r="U1298" s="102"/>
      <c r="V1298" s="102"/>
      <c r="W1298" s="94"/>
      <c r="X1298" s="98"/>
      <c r="Y1298" s="94"/>
      <c r="Z1298" s="94"/>
      <c r="AA1298" s="89"/>
      <c r="AB1298" s="89"/>
      <c r="AC1298" s="94"/>
      <c r="AD1298" s="94">
        <f>IF(AND(AC1298="",M1298=""),0,IF((AC1298=""),M1298,IF((M1298=""),AC1298,AC1298+M1298)))</f>
        <v>868400</v>
      </c>
      <c r="AE1298" s="94">
        <f>IF( (X1298=""),AD1298*1,AD1298*(X1298/100) )</f>
        <v>868400</v>
      </c>
      <c r="AF1298" s="94">
        <v>0</v>
      </c>
      <c r="AG1298" s="94">
        <f>IF((AF1298-AE1298) &gt; 1,0,IF((AF1298-AE1298)&lt;0,AE1298-AF1298,AF1298-AE1298))</f>
        <v>868400</v>
      </c>
      <c r="AH1298" s="94">
        <v>0.01</v>
      </c>
    </row>
    <row r="1299" spans="1:34" s="73" customFormat="1" x14ac:dyDescent="0.55000000000000004">
      <c r="A1299" s="108"/>
      <c r="B1299" s="109"/>
      <c r="C1299" s="102"/>
      <c r="D1299" s="90"/>
      <c r="E1299" s="102"/>
      <c r="F1299" s="102"/>
      <c r="G1299" s="102"/>
      <c r="H1299" s="102"/>
      <c r="I1299" s="98"/>
      <c r="J1299" s="102"/>
      <c r="K1299" s="94"/>
      <c r="L1299" s="94" t="s">
        <v>63</v>
      </c>
      <c r="M1299" s="94">
        <f>SUM(M1298:M1298)</f>
        <v>868400</v>
      </c>
      <c r="N1299" s="102"/>
      <c r="O1299" s="111"/>
      <c r="P1299" s="96"/>
      <c r="Q1299" s="111"/>
      <c r="R1299" s="111"/>
      <c r="S1299" s="97"/>
      <c r="T1299" s="102"/>
      <c r="U1299" s="102"/>
      <c r="V1299" s="102"/>
      <c r="W1299" s="94"/>
      <c r="X1299" s="98"/>
      <c r="Y1299" s="94"/>
      <c r="Z1299" s="94"/>
      <c r="AA1299" s="89"/>
      <c r="AB1299" s="89"/>
      <c r="AC1299" s="94"/>
      <c r="AD1299" s="94">
        <f>SUM(AD1298:AD1298)</f>
        <v>868400</v>
      </c>
      <c r="AE1299" s="94">
        <f>SUM(AE1298:AE1298)</f>
        <v>868400</v>
      </c>
      <c r="AF1299" s="94"/>
      <c r="AG1299" s="94">
        <f>SUM(AG1298:AG1298)</f>
        <v>868400</v>
      </c>
      <c r="AH1299" s="94"/>
    </row>
    <row r="1300" spans="1:34" s="73" customFormat="1" x14ac:dyDescent="0.55000000000000004">
      <c r="A1300" s="108" t="s">
        <v>1775</v>
      </c>
      <c r="B1300" s="109">
        <v>565</v>
      </c>
      <c r="C1300" s="102">
        <v>6126</v>
      </c>
      <c r="D1300" s="90" t="s">
        <v>1776</v>
      </c>
      <c r="E1300" s="102" t="s">
        <v>37</v>
      </c>
      <c r="F1300" s="102">
        <v>5471</v>
      </c>
      <c r="G1300" s="102">
        <v>6</v>
      </c>
      <c r="H1300" s="102">
        <v>0</v>
      </c>
      <c r="I1300" s="98">
        <v>42</v>
      </c>
      <c r="J1300" s="102" t="s">
        <v>38</v>
      </c>
      <c r="K1300" s="94">
        <f>((G1300*400)+(H1300*100))+I1300</f>
        <v>2442</v>
      </c>
      <c r="L1300" s="94">
        <v>400</v>
      </c>
      <c r="M1300" s="94">
        <f>K1300*L1300</f>
        <v>976800</v>
      </c>
      <c r="N1300" s="102"/>
      <c r="O1300" s="111"/>
      <c r="P1300" s="96"/>
      <c r="Q1300" s="111"/>
      <c r="R1300" s="111"/>
      <c r="S1300" s="97"/>
      <c r="T1300" s="102"/>
      <c r="U1300" s="102"/>
      <c r="V1300" s="102"/>
      <c r="W1300" s="94"/>
      <c r="X1300" s="98"/>
      <c r="Y1300" s="94"/>
      <c r="Z1300" s="94"/>
      <c r="AA1300" s="89"/>
      <c r="AB1300" s="89"/>
      <c r="AC1300" s="94"/>
      <c r="AD1300" s="94">
        <f>IF(AND(AC1300="",M1300=""),0,IF((AC1300=""),M1300,IF((M1300=""),AC1300,AC1300+M1300)))</f>
        <v>976800</v>
      </c>
      <c r="AE1300" s="94">
        <f>IF( (X1300=""),AD1300*1,AD1300*(X1300/100) )</f>
        <v>976800</v>
      </c>
      <c r="AF1300" s="94">
        <v>0</v>
      </c>
      <c r="AG1300" s="94">
        <f>IF((AF1300-AE1300) &gt; 1,0,IF((AF1300-AE1300)&lt;0,AE1300-AF1300,AF1300-AE1300))</f>
        <v>976800</v>
      </c>
      <c r="AH1300" s="94">
        <v>0.01</v>
      </c>
    </row>
    <row r="1301" spans="1:34" s="73" customFormat="1" x14ac:dyDescent="0.55000000000000004">
      <c r="A1301" s="108"/>
      <c r="B1301" s="109">
        <v>566</v>
      </c>
      <c r="C1301" s="102">
        <v>6128</v>
      </c>
      <c r="D1301" s="90" t="s">
        <v>1777</v>
      </c>
      <c r="E1301" s="102" t="s">
        <v>37</v>
      </c>
      <c r="F1301" s="102">
        <v>5472</v>
      </c>
      <c r="G1301" s="102">
        <v>2</v>
      </c>
      <c r="H1301" s="102">
        <v>0</v>
      </c>
      <c r="I1301" s="98">
        <v>64</v>
      </c>
      <c r="J1301" s="102" t="s">
        <v>38</v>
      </c>
      <c r="K1301" s="94">
        <f>((G1301*400)+(H1301*100))+I1301</f>
        <v>864</v>
      </c>
      <c r="L1301" s="94">
        <v>400</v>
      </c>
      <c r="M1301" s="94">
        <f>K1301*L1301</f>
        <v>345600</v>
      </c>
      <c r="N1301" s="102"/>
      <c r="O1301" s="111"/>
      <c r="P1301" s="96"/>
      <c r="Q1301" s="111"/>
      <c r="R1301" s="111"/>
      <c r="S1301" s="97"/>
      <c r="T1301" s="102"/>
      <c r="U1301" s="102"/>
      <c r="V1301" s="102"/>
      <c r="W1301" s="94"/>
      <c r="X1301" s="98"/>
      <c r="Y1301" s="94"/>
      <c r="Z1301" s="94"/>
      <c r="AA1301" s="89"/>
      <c r="AB1301" s="89"/>
      <c r="AC1301" s="94"/>
      <c r="AD1301" s="94">
        <f>IF(AND(AC1301="",M1301=""),0,IF((AC1301=""),M1301,IF((M1301=""),AC1301,AC1301+M1301)))</f>
        <v>345600</v>
      </c>
      <c r="AE1301" s="94">
        <f>IF( (X1301=""),AD1301*1,AD1301*(X1301/100) )</f>
        <v>345600</v>
      </c>
      <c r="AF1301" s="94">
        <v>0</v>
      </c>
      <c r="AG1301" s="94">
        <f>IF((AF1301-AE1301) &gt; 1,0,IF((AF1301-AE1301)&lt;0,AE1301-AF1301,AF1301-AE1301))</f>
        <v>345600</v>
      </c>
      <c r="AH1301" s="94">
        <v>0.01</v>
      </c>
    </row>
    <row r="1302" spans="1:34" s="73" customFormat="1" x14ac:dyDescent="0.55000000000000004">
      <c r="A1302" s="108"/>
      <c r="B1302" s="109"/>
      <c r="C1302" s="102"/>
      <c r="D1302" s="90"/>
      <c r="E1302" s="102"/>
      <c r="F1302" s="102"/>
      <c r="G1302" s="102"/>
      <c r="H1302" s="102"/>
      <c r="I1302" s="98"/>
      <c r="J1302" s="102"/>
      <c r="K1302" s="94"/>
      <c r="L1302" s="94" t="s">
        <v>63</v>
      </c>
      <c r="M1302" s="94">
        <f>SUM(M1300:M1301)</f>
        <v>1322400</v>
      </c>
      <c r="N1302" s="102"/>
      <c r="O1302" s="111"/>
      <c r="P1302" s="96"/>
      <c r="Q1302" s="111"/>
      <c r="R1302" s="111"/>
      <c r="S1302" s="97"/>
      <c r="T1302" s="102"/>
      <c r="U1302" s="102"/>
      <c r="V1302" s="102"/>
      <c r="W1302" s="94"/>
      <c r="X1302" s="98"/>
      <c r="Y1302" s="94"/>
      <c r="Z1302" s="94"/>
      <c r="AA1302" s="89"/>
      <c r="AB1302" s="89"/>
      <c r="AC1302" s="94"/>
      <c r="AD1302" s="94">
        <f>SUM(AD1300:AD1301)</f>
        <v>1322400</v>
      </c>
      <c r="AE1302" s="94">
        <f>SUM(AE1300:AE1301)</f>
        <v>1322400</v>
      </c>
      <c r="AF1302" s="94"/>
      <c r="AG1302" s="94">
        <f>SUM(AG1300:AG1301)</f>
        <v>1322400</v>
      </c>
      <c r="AH1302" s="94"/>
    </row>
    <row r="1303" spans="1:34" s="73" customFormat="1" x14ac:dyDescent="0.55000000000000004">
      <c r="A1303" s="108" t="s">
        <v>1778</v>
      </c>
      <c r="B1303" s="109">
        <v>567</v>
      </c>
      <c r="C1303" s="102">
        <v>8890</v>
      </c>
      <c r="D1303" s="90" t="s">
        <v>1779</v>
      </c>
      <c r="E1303" s="102" t="s">
        <v>34</v>
      </c>
      <c r="F1303" s="102">
        <v>5854</v>
      </c>
      <c r="G1303" s="102">
        <v>20</v>
      </c>
      <c r="H1303" s="102">
        <v>3</v>
      </c>
      <c r="I1303" s="98">
        <v>78</v>
      </c>
      <c r="J1303" s="102" t="s">
        <v>38</v>
      </c>
      <c r="K1303" s="94">
        <f>((G1303*400)+(H1303*100))+I1303</f>
        <v>8378</v>
      </c>
      <c r="L1303" s="94">
        <v>350</v>
      </c>
      <c r="M1303" s="94">
        <f>K1303*L1303</f>
        <v>2932300</v>
      </c>
      <c r="N1303" s="102"/>
      <c r="O1303" s="111"/>
      <c r="P1303" s="96"/>
      <c r="Q1303" s="111"/>
      <c r="R1303" s="111"/>
      <c r="S1303" s="97"/>
      <c r="T1303" s="102"/>
      <c r="U1303" s="102"/>
      <c r="V1303" s="102"/>
      <c r="W1303" s="94"/>
      <c r="X1303" s="98"/>
      <c r="Y1303" s="94"/>
      <c r="Z1303" s="94"/>
      <c r="AA1303" s="89"/>
      <c r="AB1303" s="89"/>
      <c r="AC1303" s="94"/>
      <c r="AD1303" s="94">
        <f>IF(AND(AC1303="",M1303=""),0,IF((AC1303=""),M1303,IF((M1303=""),AC1303,AC1303+M1303)))</f>
        <v>2932300</v>
      </c>
      <c r="AE1303" s="94">
        <f>IF( (X1303=""),AD1303*1,AD1303*(X1303/100) )</f>
        <v>2932300</v>
      </c>
      <c r="AF1303" s="94">
        <v>50000000</v>
      </c>
      <c r="AG1303" s="94">
        <f>IF((AF1303-AE1303) &gt; 1,0,IF((AF1303-AE1303)&lt;0,AE1303-AF1303,AF1303-AE1303))</f>
        <v>0</v>
      </c>
      <c r="AH1303" s="94">
        <v>0.01</v>
      </c>
    </row>
    <row r="1304" spans="1:34" s="73" customFormat="1" x14ac:dyDescent="0.55000000000000004">
      <c r="A1304" s="108"/>
      <c r="B1304" s="109"/>
      <c r="C1304" s="102"/>
      <c r="D1304" s="90"/>
      <c r="E1304" s="102"/>
      <c r="F1304" s="102"/>
      <c r="G1304" s="102"/>
      <c r="H1304" s="102"/>
      <c r="I1304" s="98"/>
      <c r="J1304" s="102"/>
      <c r="K1304" s="94"/>
      <c r="L1304" s="94" t="s">
        <v>63</v>
      </c>
      <c r="M1304" s="94">
        <f ca="1">SUM(M1303:M4550)</f>
        <v>3092300</v>
      </c>
      <c r="N1304" s="102"/>
      <c r="O1304" s="111"/>
      <c r="P1304" s="96"/>
      <c r="Q1304" s="111"/>
      <c r="R1304" s="111"/>
      <c r="S1304" s="97"/>
      <c r="T1304" s="102"/>
      <c r="U1304" s="102"/>
      <c r="V1304" s="102"/>
      <c r="W1304" s="94"/>
      <c r="X1304" s="98"/>
      <c r="Y1304" s="94"/>
      <c r="Z1304" s="94"/>
      <c r="AA1304" s="89"/>
      <c r="AB1304" s="89"/>
      <c r="AC1304" s="94"/>
      <c r="AD1304" s="94">
        <f ca="1">SUM(AD1303:AD4550)</f>
        <v>3092300</v>
      </c>
      <c r="AE1304" s="94">
        <f ca="1">SUM(AE1303:AE4550)</f>
        <v>3092300</v>
      </c>
      <c r="AF1304" s="94"/>
      <c r="AG1304" s="94">
        <f ca="1">SUM(AG1303:AG4550)</f>
        <v>0</v>
      </c>
      <c r="AH1304" s="94"/>
    </row>
    <row r="1305" spans="1:34" s="73" customFormat="1" x14ac:dyDescent="0.55000000000000004">
      <c r="A1305" s="108" t="s">
        <v>1783</v>
      </c>
      <c r="B1305" s="109">
        <v>569</v>
      </c>
      <c r="C1305" s="102">
        <v>6647</v>
      </c>
      <c r="D1305" s="90" t="s">
        <v>1784</v>
      </c>
      <c r="E1305" s="102" t="s">
        <v>34</v>
      </c>
      <c r="F1305" s="102">
        <v>23224</v>
      </c>
      <c r="G1305" s="102">
        <v>0</v>
      </c>
      <c r="H1305" s="102">
        <v>1</v>
      </c>
      <c r="I1305" s="98">
        <v>88</v>
      </c>
      <c r="J1305" s="102" t="s">
        <v>35</v>
      </c>
      <c r="K1305" s="94">
        <f>((G1305*400)+(H1305*100))+I1305</f>
        <v>188</v>
      </c>
      <c r="L1305" s="94">
        <v>850</v>
      </c>
      <c r="M1305" s="94">
        <f>K1305*L1305</f>
        <v>159800</v>
      </c>
      <c r="N1305" s="102">
        <v>1</v>
      </c>
      <c r="O1305" s="111" t="s">
        <v>1781</v>
      </c>
      <c r="P1305" s="96">
        <v>3571000049132</v>
      </c>
      <c r="Q1305" s="111" t="s">
        <v>1782</v>
      </c>
      <c r="R1305" s="111" t="s">
        <v>1785</v>
      </c>
      <c r="S1305" s="97" t="s">
        <v>1786</v>
      </c>
      <c r="T1305" s="102" t="s">
        <v>51</v>
      </c>
      <c r="U1305" s="102" t="s">
        <v>227</v>
      </c>
      <c r="V1305" s="102" t="s">
        <v>52</v>
      </c>
      <c r="W1305" s="94">
        <v>323.39999999999998</v>
      </c>
      <c r="X1305" s="98">
        <v>84.24</v>
      </c>
      <c r="Y1305" s="94">
        <v>6750</v>
      </c>
      <c r="Z1305" s="94">
        <f>W1305*Y1305</f>
        <v>2182950</v>
      </c>
      <c r="AA1305" s="89">
        <v>11</v>
      </c>
      <c r="AB1305" s="89">
        <v>34</v>
      </c>
      <c r="AC1305" s="94">
        <f>(Z1305*(100-AB1305))/100</f>
        <v>1440747</v>
      </c>
      <c r="AD1305" s="94">
        <f>IF(AND(AC1305="",M1305=""),0,IF((AC1305=""),M1305, IF( (M1305=""),AC1305,AC1305+M1305)))</f>
        <v>1600547</v>
      </c>
      <c r="AE1305" s="94">
        <f>IF( (X1305=""),AD1305*1,( M1305+(SUM(AC1305:AC1305)) )*(X1305/100) )</f>
        <v>1348300.7927999999</v>
      </c>
      <c r="AF1305" s="94">
        <v>50000000</v>
      </c>
      <c r="AG1305" s="94">
        <f>IF((AF1305-AE1305) &gt; 1,0,IF((AF1305-AE1305)&lt;0,AE1305-AF1305,AF1305-AE1305))</f>
        <v>0</v>
      </c>
      <c r="AH1305" s="94">
        <v>0.02</v>
      </c>
    </row>
    <row r="1306" spans="1:34" s="73" customFormat="1" x14ac:dyDescent="0.55000000000000004">
      <c r="A1306" s="108"/>
      <c r="B1306" s="109"/>
      <c r="C1306" s="102"/>
      <c r="D1306" s="90"/>
      <c r="E1306" s="102"/>
      <c r="F1306" s="102"/>
      <c r="G1306" s="102"/>
      <c r="H1306" s="102"/>
      <c r="I1306" s="98"/>
      <c r="J1306" s="102"/>
      <c r="K1306" s="94"/>
      <c r="L1306" s="94"/>
      <c r="M1306" s="94"/>
      <c r="N1306" s="102">
        <v>2</v>
      </c>
      <c r="O1306" s="111" t="s">
        <v>1781</v>
      </c>
      <c r="P1306" s="96">
        <v>3571000049132</v>
      </c>
      <c r="Q1306" s="111" t="s">
        <v>1782</v>
      </c>
      <c r="R1306" s="111" t="s">
        <v>1785</v>
      </c>
      <c r="S1306" s="97" t="s">
        <v>1787</v>
      </c>
      <c r="T1306" s="102" t="s">
        <v>343</v>
      </c>
      <c r="U1306" s="102" t="s">
        <v>45</v>
      </c>
      <c r="V1306" s="102" t="s">
        <v>52</v>
      </c>
      <c r="W1306" s="94">
        <v>17.68</v>
      </c>
      <c r="X1306" s="98">
        <v>4.6100000000000003</v>
      </c>
      <c r="Y1306" s="94">
        <v>5600</v>
      </c>
      <c r="Z1306" s="94">
        <f>W1306*Y1306</f>
        <v>99008</v>
      </c>
      <c r="AA1306" s="89">
        <v>6</v>
      </c>
      <c r="AB1306" s="89">
        <v>6</v>
      </c>
      <c r="AC1306" s="94">
        <f>(Z1306*(100-AB1306))/100</f>
        <v>93067.520000000004</v>
      </c>
      <c r="AD1306" s="94">
        <f>IF(AND(AC1306="",M1305=""),0,IF((AC1306=""),M1305, IF( (M1305=""),AC1306,AC1306+M1305)))</f>
        <v>252867.52000000002</v>
      </c>
      <c r="AE1306" s="94">
        <f>IF( (X1306=""),AD1306*1,( M1305+(SUM(AC1306:AC1306)) )*(X1306/100) )</f>
        <v>11657.192672000001</v>
      </c>
      <c r="AF1306" s="94">
        <v>50000000</v>
      </c>
      <c r="AG1306" s="94">
        <f>IF((AF1306-AE1306) &gt; 1,0,IF((AF1306-AE1306)&lt;0,AE1306-AF1306,AF1306-AE1306))</f>
        <v>0</v>
      </c>
      <c r="AH1306" s="94">
        <v>0.02</v>
      </c>
    </row>
    <row r="1307" spans="1:34" s="73" customFormat="1" x14ac:dyDescent="0.55000000000000004">
      <c r="A1307" s="108"/>
      <c r="B1307" s="109"/>
      <c r="C1307" s="102"/>
      <c r="D1307" s="90"/>
      <c r="E1307" s="102"/>
      <c r="F1307" s="102"/>
      <c r="G1307" s="102"/>
      <c r="H1307" s="102"/>
      <c r="I1307" s="98"/>
      <c r="J1307" s="102"/>
      <c r="K1307" s="94"/>
      <c r="L1307" s="94"/>
      <c r="M1307" s="94"/>
      <c r="N1307" s="102">
        <v>3</v>
      </c>
      <c r="O1307" s="111" t="s">
        <v>1781</v>
      </c>
      <c r="P1307" s="96">
        <v>3571000049132</v>
      </c>
      <c r="Q1307" s="111" t="s">
        <v>1782</v>
      </c>
      <c r="R1307" s="111" t="s">
        <v>1785</v>
      </c>
      <c r="S1307" s="97" t="s">
        <v>1788</v>
      </c>
      <c r="T1307" s="102" t="s">
        <v>55</v>
      </c>
      <c r="U1307" s="102" t="s">
        <v>45</v>
      </c>
      <c r="V1307" s="102" t="s">
        <v>52</v>
      </c>
      <c r="W1307" s="94">
        <v>42.84</v>
      </c>
      <c r="X1307" s="98">
        <v>11.16</v>
      </c>
      <c r="Y1307" s="94">
        <v>0</v>
      </c>
      <c r="Z1307" s="94">
        <f>W1307*Y1307</f>
        <v>0</v>
      </c>
      <c r="AA1307" s="89">
        <v>6</v>
      </c>
      <c r="AB1307" s="89">
        <v>6</v>
      </c>
      <c r="AC1307" s="94">
        <f>(Z1307*(100-AB1307))/100</f>
        <v>0</v>
      </c>
      <c r="AD1307" s="94">
        <f>IF(AND(AC1307="",M1305=""),0,IF((AC1307=""),M1305, IF( (M1305=""),AC1307,AC1307+M1305)))</f>
        <v>159800</v>
      </c>
      <c r="AE1307" s="94">
        <f>IF( (X1307=""),AD1307*1,( M1305+(SUM(AC1307:AC1307)) )*(X1307/100) )</f>
        <v>17833.68</v>
      </c>
      <c r="AF1307" s="94">
        <v>50000000</v>
      </c>
      <c r="AG1307" s="94">
        <f>IF((AF1307-AE1307) &gt; 1,0,IF((AF1307-AE1307)&lt;0,AE1307-AF1307,AF1307-AE1307))</f>
        <v>0</v>
      </c>
      <c r="AH1307" s="94">
        <v>0.02</v>
      </c>
    </row>
    <row r="1308" spans="1:34" s="74" customFormat="1" x14ac:dyDescent="0.55000000000000004">
      <c r="A1308" s="108"/>
      <c r="B1308" s="109"/>
      <c r="C1308" s="102"/>
      <c r="D1308" s="90"/>
      <c r="E1308" s="102"/>
      <c r="F1308" s="102"/>
      <c r="G1308" s="102"/>
      <c r="H1308" s="102"/>
      <c r="I1308" s="98"/>
      <c r="J1308" s="102"/>
      <c r="K1308" s="94"/>
      <c r="L1308" s="94" t="s">
        <v>63</v>
      </c>
      <c r="M1308" s="94">
        <f>SUM(M1305:M1307)</f>
        <v>159800</v>
      </c>
      <c r="N1308" s="102"/>
      <c r="O1308" s="111"/>
      <c r="P1308" s="96"/>
      <c r="Q1308" s="111"/>
      <c r="R1308" s="111"/>
      <c r="S1308" s="97"/>
      <c r="T1308" s="102"/>
      <c r="U1308" s="102"/>
      <c r="V1308" s="102"/>
      <c r="W1308" s="94"/>
      <c r="X1308" s="98"/>
      <c r="Y1308" s="94"/>
      <c r="Z1308" s="94"/>
      <c r="AA1308" s="89"/>
      <c r="AB1308" s="89"/>
      <c r="AC1308" s="94"/>
      <c r="AD1308" s="94">
        <f>SUM(AD1305:AD1307)</f>
        <v>2013214.52</v>
      </c>
      <c r="AE1308" s="94">
        <f>SUM(AE1305:AE1307)</f>
        <v>1377791.6654719999</v>
      </c>
      <c r="AF1308" s="94"/>
      <c r="AG1308" s="94">
        <f>SUM(AG1305:AG1307)</f>
        <v>0</v>
      </c>
      <c r="AH1308" s="94"/>
    </row>
    <row r="1309" spans="1:34" s="99" customFormat="1" x14ac:dyDescent="0.55000000000000004">
      <c r="A1309" s="107" t="s">
        <v>1791</v>
      </c>
      <c r="B1309" s="102">
        <v>570</v>
      </c>
      <c r="C1309" s="102">
        <v>7600</v>
      </c>
      <c r="D1309" s="90" t="s">
        <v>1792</v>
      </c>
      <c r="E1309" s="207" t="s">
        <v>67</v>
      </c>
      <c r="F1309" s="102">
        <v>3341</v>
      </c>
      <c r="G1309" s="102">
        <v>0</v>
      </c>
      <c r="H1309" s="102">
        <v>1</v>
      </c>
      <c r="I1309" s="98">
        <v>22</v>
      </c>
      <c r="J1309" s="102" t="s">
        <v>35</v>
      </c>
      <c r="K1309" s="94">
        <f>((G1309*400)+(H1309*100))+I1309</f>
        <v>122</v>
      </c>
      <c r="L1309" s="94">
        <v>3700</v>
      </c>
      <c r="M1309" s="94">
        <f>K1309*L1309</f>
        <v>451400</v>
      </c>
      <c r="N1309" s="102">
        <v>1</v>
      </c>
      <c r="O1309" s="111" t="s">
        <v>1789</v>
      </c>
      <c r="P1309" s="96"/>
      <c r="Q1309" s="111" t="s">
        <v>1790</v>
      </c>
      <c r="R1309" s="111" t="s">
        <v>1793</v>
      </c>
      <c r="S1309" s="97"/>
      <c r="T1309" s="102" t="s">
        <v>51</v>
      </c>
      <c r="U1309" s="102" t="s">
        <v>45</v>
      </c>
      <c r="V1309" s="102" t="s">
        <v>52</v>
      </c>
      <c r="W1309" s="94">
        <v>130.24</v>
      </c>
      <c r="X1309" s="98">
        <v>45.5</v>
      </c>
      <c r="Y1309" s="94">
        <v>6750</v>
      </c>
      <c r="Z1309" s="94">
        <f>W1309*Y1309</f>
        <v>879120.00000000012</v>
      </c>
      <c r="AA1309" s="89">
        <v>7</v>
      </c>
      <c r="AB1309" s="89">
        <v>7</v>
      </c>
      <c r="AC1309" s="94">
        <f>(Z1309*(100-AB1309))/100</f>
        <v>817581.60000000009</v>
      </c>
      <c r="AD1309" s="94">
        <f>IF(AND(AC1309="",M1309=""),0,IF((AC1309=""),M1309, IF( (M1309=""),AC1309,SUM(AC1309:AC1313)+M1309)))</f>
        <v>2306303.6</v>
      </c>
      <c r="AE1309" s="94">
        <f>IF( (X1309=""),AD1309*1,AD1309*(X1309/100) )</f>
        <v>1049368.138</v>
      </c>
      <c r="AF1309" s="94">
        <v>10000000</v>
      </c>
      <c r="AG1309" s="94">
        <v>205387</v>
      </c>
      <c r="AH1309" s="94">
        <v>0.02</v>
      </c>
    </row>
    <row r="1310" spans="1:34" s="99" customFormat="1" x14ac:dyDescent="0.55000000000000004">
      <c r="A1310" s="107"/>
      <c r="B1310" s="102"/>
      <c r="C1310" s="102"/>
      <c r="D1310" s="90"/>
      <c r="E1310" s="102"/>
      <c r="F1310" s="102"/>
      <c r="G1310" s="102"/>
      <c r="H1310" s="102"/>
      <c r="I1310" s="98"/>
      <c r="J1310" s="102"/>
      <c r="K1310" s="94"/>
      <c r="L1310" s="94"/>
      <c r="M1310" s="94"/>
      <c r="N1310" s="102">
        <v>2</v>
      </c>
      <c r="O1310" s="111" t="s">
        <v>1789</v>
      </c>
      <c r="P1310" s="96"/>
      <c r="Q1310" s="111" t="s">
        <v>1790</v>
      </c>
      <c r="R1310" s="111" t="s">
        <v>1793</v>
      </c>
      <c r="S1310" s="97" t="s">
        <v>1794</v>
      </c>
      <c r="T1310" s="102" t="s">
        <v>44</v>
      </c>
      <c r="U1310" s="102" t="s">
        <v>45</v>
      </c>
      <c r="V1310" s="102" t="s">
        <v>46</v>
      </c>
      <c r="W1310" s="94">
        <v>52</v>
      </c>
      <c r="X1310" s="98">
        <v>18.170000000000002</v>
      </c>
      <c r="Y1310" s="94">
        <v>7150</v>
      </c>
      <c r="Z1310" s="94">
        <f>W1310*Y1310</f>
        <v>371800</v>
      </c>
      <c r="AA1310" s="89">
        <v>7</v>
      </c>
      <c r="AB1310" s="89">
        <v>7</v>
      </c>
      <c r="AC1310" s="94">
        <f>(Z1310*(100-AB1310))/100</f>
        <v>345774</v>
      </c>
      <c r="AD1310" s="94">
        <f>IF(AND(AC1310="",M1309=""),0,IF((AC1310=""),M1309, IF( (M1309=""),AC1310,SUM(AC1309:AC1313)+M1309)))</f>
        <v>2306303.6</v>
      </c>
      <c r="AE1310" s="94">
        <f>IF( (X1310=""),AD1310*1,AD1310*(X1310/100) )</f>
        <v>419055.3641200001</v>
      </c>
      <c r="AF1310" s="94">
        <v>0</v>
      </c>
      <c r="AG1310" s="94">
        <f>IF((AF1310-AE1310) &gt; 1,0,IF((AF1310-AE1310)&lt;0,AE1310-AF1310,AF1310-AE1310))</f>
        <v>419055.3641200001</v>
      </c>
      <c r="AH1310" s="94">
        <v>0.3</v>
      </c>
    </row>
    <row r="1311" spans="1:34" s="99" customFormat="1" x14ac:dyDescent="0.55000000000000004">
      <c r="A1311" s="107"/>
      <c r="B1311" s="102"/>
      <c r="C1311" s="102"/>
      <c r="D1311" s="90"/>
      <c r="E1311" s="102"/>
      <c r="F1311" s="102"/>
      <c r="G1311" s="102"/>
      <c r="H1311" s="102"/>
      <c r="I1311" s="98"/>
      <c r="J1311" s="102"/>
      <c r="K1311" s="94"/>
      <c r="L1311" s="94"/>
      <c r="M1311" s="94"/>
      <c r="N1311" s="102">
        <v>3</v>
      </c>
      <c r="O1311" s="111" t="s">
        <v>1789</v>
      </c>
      <c r="P1311" s="96"/>
      <c r="Q1311" s="111" t="s">
        <v>1790</v>
      </c>
      <c r="R1311" s="111" t="s">
        <v>1793</v>
      </c>
      <c r="S1311" s="97" t="s">
        <v>1795</v>
      </c>
      <c r="T1311" s="102" t="s">
        <v>44</v>
      </c>
      <c r="U1311" s="102" t="s">
        <v>45</v>
      </c>
      <c r="V1311" s="102" t="s">
        <v>46</v>
      </c>
      <c r="W1311" s="94">
        <v>52</v>
      </c>
      <c r="X1311" s="98">
        <v>18.170000000000002</v>
      </c>
      <c r="Y1311" s="94">
        <v>7150</v>
      </c>
      <c r="Z1311" s="94">
        <f>W1311*Y1311</f>
        <v>371800</v>
      </c>
      <c r="AA1311" s="89">
        <v>7</v>
      </c>
      <c r="AB1311" s="89">
        <v>7</v>
      </c>
      <c r="AC1311" s="94">
        <f>(Z1311*(100-AB1311))/100</f>
        <v>345774</v>
      </c>
      <c r="AD1311" s="94">
        <f>IF(AND(AC1311="",M1309=""),0,IF((AC1311=""),M1309, IF( (M1309=""),AC1311,SUM(AC1309:AC1313)+M1309)))</f>
        <v>2306303.6</v>
      </c>
      <c r="AE1311" s="94">
        <f>IF( (X1311=""),AD1311*1,AD1311*(X1311/100) )</f>
        <v>419055.3641200001</v>
      </c>
      <c r="AF1311" s="94">
        <v>0</v>
      </c>
      <c r="AG1311" s="94">
        <f>IF((AF1311-AE1311) &gt; 1,0,IF((AF1311-AE1311)&lt;0,AE1311-AF1311,AF1311-AE1311))</f>
        <v>419055.3641200001</v>
      </c>
      <c r="AH1311" s="94">
        <v>0.3</v>
      </c>
    </row>
    <row r="1312" spans="1:34" s="99" customFormat="1" x14ac:dyDescent="0.55000000000000004">
      <c r="A1312" s="107"/>
      <c r="B1312" s="102"/>
      <c r="C1312" s="102"/>
      <c r="D1312" s="90"/>
      <c r="E1312" s="102"/>
      <c r="F1312" s="102"/>
      <c r="G1312" s="102"/>
      <c r="H1312" s="102"/>
      <c r="I1312" s="98"/>
      <c r="J1312" s="102"/>
      <c r="K1312" s="94"/>
      <c r="L1312" s="94"/>
      <c r="M1312" s="94"/>
      <c r="N1312" s="102">
        <v>4</v>
      </c>
      <c r="O1312" s="111" t="s">
        <v>1789</v>
      </c>
      <c r="P1312" s="96"/>
      <c r="Q1312" s="111" t="s">
        <v>1790</v>
      </c>
      <c r="R1312" s="111" t="s">
        <v>1793</v>
      </c>
      <c r="S1312" s="97" t="s">
        <v>1796</v>
      </c>
      <c r="T1312" s="102" t="s">
        <v>44</v>
      </c>
      <c r="U1312" s="102" t="s">
        <v>45</v>
      </c>
      <c r="V1312" s="102" t="s">
        <v>46</v>
      </c>
      <c r="W1312" s="94">
        <v>52</v>
      </c>
      <c r="X1312" s="98">
        <v>18.170000000000002</v>
      </c>
      <c r="Y1312" s="94">
        <v>7150</v>
      </c>
      <c r="Z1312" s="94">
        <f>W1312*Y1312</f>
        <v>371800</v>
      </c>
      <c r="AA1312" s="89">
        <v>7</v>
      </c>
      <c r="AB1312" s="89">
        <v>7</v>
      </c>
      <c r="AC1312" s="94">
        <f>(Z1312*(100-AB1312))/100</f>
        <v>345774</v>
      </c>
      <c r="AD1312" s="94">
        <f>IF(AND(AC1312="",M1309=""),0,IF((AC1312=""),M1309, IF( (M1309=""),AC1312,SUM(AC1309:AC1313)+M1309)))</f>
        <v>2306303.6</v>
      </c>
      <c r="AE1312" s="94">
        <f>IF( (X1312=""),AD1312*1,AD1312*(X1312/100) )</f>
        <v>419055.3641200001</v>
      </c>
      <c r="AF1312" s="94">
        <v>0</v>
      </c>
      <c r="AG1312" s="94">
        <f>IF((AF1312-AE1312) &gt; 1,0,IF((AF1312-AE1312)&lt;0,AE1312-AF1312,AF1312-AE1312))</f>
        <v>419055.3641200001</v>
      </c>
      <c r="AH1312" s="94">
        <v>0.3</v>
      </c>
    </row>
    <row r="1313" spans="1:34" s="99" customFormat="1" x14ac:dyDescent="0.55000000000000004">
      <c r="A1313" s="107"/>
      <c r="B1313" s="102"/>
      <c r="C1313" s="102"/>
      <c r="D1313" s="90"/>
      <c r="E1313" s="102"/>
      <c r="F1313" s="102"/>
      <c r="G1313" s="102"/>
      <c r="H1313" s="102"/>
      <c r="I1313" s="98"/>
      <c r="J1313" s="102"/>
      <c r="K1313" s="94"/>
      <c r="L1313" s="94" t="s">
        <v>63</v>
      </c>
      <c r="M1313" s="94">
        <f>SUM(M1309:M1312)</f>
        <v>451400</v>
      </c>
      <c r="N1313" s="102"/>
      <c r="O1313" s="111"/>
      <c r="P1313" s="96"/>
      <c r="Q1313" s="111"/>
      <c r="R1313" s="111"/>
      <c r="S1313" s="97"/>
      <c r="T1313" s="102"/>
      <c r="U1313" s="102"/>
      <c r="V1313" s="102"/>
      <c r="W1313" s="94"/>
      <c r="X1313" s="98"/>
      <c r="Y1313" s="94"/>
      <c r="Z1313" s="94"/>
      <c r="AA1313" s="89"/>
      <c r="AB1313" s="89"/>
      <c r="AC1313" s="94"/>
      <c r="AD1313" s="94"/>
      <c r="AE1313" s="94">
        <f>SUM(AE1309:AE1312)</f>
        <v>2306534.2303600004</v>
      </c>
      <c r="AF1313" s="94"/>
      <c r="AG1313" s="94">
        <f>SUM(AG1309:AG1312)</f>
        <v>1462553.0923600001</v>
      </c>
      <c r="AH1313" s="94"/>
    </row>
    <row r="1314" spans="1:34" s="74" customFormat="1" x14ac:dyDescent="0.55000000000000004">
      <c r="A1314" s="108" t="s">
        <v>1797</v>
      </c>
      <c r="B1314" s="109">
        <v>571</v>
      </c>
      <c r="C1314" s="102">
        <v>10297</v>
      </c>
      <c r="D1314" s="90" t="s">
        <v>1798</v>
      </c>
      <c r="E1314" s="102" t="s">
        <v>37</v>
      </c>
      <c r="F1314" s="102">
        <v>5284</v>
      </c>
      <c r="G1314" s="102">
        <v>5</v>
      </c>
      <c r="H1314" s="102">
        <v>2</v>
      </c>
      <c r="I1314" s="98">
        <v>57</v>
      </c>
      <c r="J1314" s="102" t="s">
        <v>38</v>
      </c>
      <c r="K1314" s="94">
        <f>((G1314*400)+(H1314*100))+I1314</f>
        <v>2257</v>
      </c>
      <c r="L1314" s="94">
        <v>400</v>
      </c>
      <c r="M1314" s="94">
        <f>K1314*L1314</f>
        <v>902800</v>
      </c>
      <c r="N1314" s="102"/>
      <c r="O1314" s="111"/>
      <c r="P1314" s="96"/>
      <c r="Q1314" s="111"/>
      <c r="R1314" s="111"/>
      <c r="S1314" s="97"/>
      <c r="T1314" s="102"/>
      <c r="U1314" s="102"/>
      <c r="V1314" s="102"/>
      <c r="W1314" s="94"/>
      <c r="X1314" s="98"/>
      <c r="Y1314" s="94"/>
      <c r="Z1314" s="94"/>
      <c r="AA1314" s="89"/>
      <c r="AB1314" s="89"/>
      <c r="AC1314" s="94"/>
      <c r="AD1314" s="94">
        <f>IF(AND(AC1314="",M1314=""),0,IF((AC1314=""),M1314,IF((M1314=""),AC1314,AC1314+M1314)))</f>
        <v>902800</v>
      </c>
      <c r="AE1314" s="94">
        <f>IF( (X1314=""),AD1314*1,AD1314*(X1314/100) )</f>
        <v>902800</v>
      </c>
      <c r="AF1314" s="94">
        <v>0</v>
      </c>
      <c r="AG1314" s="94">
        <f>IF((AF1314-AE1314) &gt; 1,0,IF((AF1314-AE1314)&lt;0,AE1314-AF1314,AF1314-AE1314))</f>
        <v>902800</v>
      </c>
      <c r="AH1314" s="94">
        <v>0.01</v>
      </c>
    </row>
    <row r="1315" spans="1:34" s="74" customFormat="1" x14ac:dyDescent="0.55000000000000004">
      <c r="A1315" s="108"/>
      <c r="B1315" s="109">
        <v>572</v>
      </c>
      <c r="C1315" s="102">
        <v>6614</v>
      </c>
      <c r="D1315" s="90" t="s">
        <v>1799</v>
      </c>
      <c r="E1315" s="102" t="s">
        <v>34</v>
      </c>
      <c r="F1315" s="102">
        <v>23172</v>
      </c>
      <c r="G1315" s="102">
        <v>0</v>
      </c>
      <c r="H1315" s="102">
        <v>1</v>
      </c>
      <c r="I1315" s="98">
        <v>35</v>
      </c>
      <c r="J1315" s="102" t="s">
        <v>38</v>
      </c>
      <c r="K1315" s="94">
        <f>((G1315*400)+(H1315*100))+I1315</f>
        <v>135</v>
      </c>
      <c r="L1315" s="94">
        <v>650</v>
      </c>
      <c r="M1315" s="94">
        <f>K1315*L1315</f>
        <v>87750</v>
      </c>
      <c r="N1315" s="102"/>
      <c r="O1315" s="111"/>
      <c r="P1315" s="96"/>
      <c r="Q1315" s="111"/>
      <c r="R1315" s="111"/>
      <c r="S1315" s="97"/>
      <c r="T1315" s="102"/>
      <c r="U1315" s="102"/>
      <c r="V1315" s="102"/>
      <c r="W1315" s="94"/>
      <c r="X1315" s="98"/>
      <c r="Y1315" s="94"/>
      <c r="Z1315" s="94"/>
      <c r="AA1315" s="89"/>
      <c r="AB1315" s="89"/>
      <c r="AC1315" s="94"/>
      <c r="AD1315" s="94">
        <f>IF(AND(AC1315="",M1315=""),0,IF((AC1315=""),M1315,IF((M1315=""),AC1315,AC1315+M1315)))</f>
        <v>87750</v>
      </c>
      <c r="AE1315" s="94">
        <f>IF( (X1315=""),AD1315*1,AD1315*(X1315/100) )</f>
        <v>87750</v>
      </c>
      <c r="AF1315" s="94">
        <v>50000000</v>
      </c>
      <c r="AG1315" s="94">
        <f>IF((AF1315-AE1315) &gt; 1,0,IF((AF1315-AE1315)&lt;0,AE1315-AF1315,AF1315-AE1315))</f>
        <v>0</v>
      </c>
      <c r="AH1315" s="94">
        <v>0.01</v>
      </c>
    </row>
    <row r="1316" spans="1:34" s="74" customFormat="1" x14ac:dyDescent="0.55000000000000004">
      <c r="A1316" s="108"/>
      <c r="B1316" s="109"/>
      <c r="C1316" s="102"/>
      <c r="D1316" s="90"/>
      <c r="E1316" s="102"/>
      <c r="F1316" s="102"/>
      <c r="G1316" s="102"/>
      <c r="H1316" s="102"/>
      <c r="I1316" s="98"/>
      <c r="J1316" s="102"/>
      <c r="K1316" s="94"/>
      <c r="L1316" s="94" t="s">
        <v>63</v>
      </c>
      <c r="M1316" s="94">
        <f>SUM(M1314:M1315)</f>
        <v>990550</v>
      </c>
      <c r="N1316" s="102"/>
      <c r="O1316" s="111"/>
      <c r="P1316" s="96"/>
      <c r="Q1316" s="111"/>
      <c r="R1316" s="111"/>
      <c r="S1316" s="97"/>
      <c r="T1316" s="102"/>
      <c r="U1316" s="102"/>
      <c r="V1316" s="102"/>
      <c r="W1316" s="94"/>
      <c r="X1316" s="98"/>
      <c r="Y1316" s="94"/>
      <c r="Z1316" s="94"/>
      <c r="AA1316" s="89"/>
      <c r="AB1316" s="89"/>
      <c r="AC1316" s="94"/>
      <c r="AD1316" s="94">
        <f>SUM(AD1314:AD1315)</f>
        <v>990550</v>
      </c>
      <c r="AE1316" s="94">
        <f>SUM(AE1314:AE1315)</f>
        <v>990550</v>
      </c>
      <c r="AF1316" s="94"/>
      <c r="AG1316" s="94">
        <f>SUM(AG1314:AG1315)</f>
        <v>902800</v>
      </c>
      <c r="AH1316" s="94"/>
    </row>
    <row r="1317" spans="1:34" s="99" customFormat="1" x14ac:dyDescent="0.55000000000000004">
      <c r="A1317" s="107" t="s">
        <v>1802</v>
      </c>
      <c r="B1317" s="102">
        <v>573</v>
      </c>
      <c r="C1317" s="102">
        <v>8632</v>
      </c>
      <c r="D1317" s="90" t="s">
        <v>1803</v>
      </c>
      <c r="E1317" s="102" t="s">
        <v>34</v>
      </c>
      <c r="F1317" s="102">
        <v>955</v>
      </c>
      <c r="G1317" s="102">
        <v>0</v>
      </c>
      <c r="H1317" s="102">
        <v>1</v>
      </c>
      <c r="I1317" s="98">
        <v>32</v>
      </c>
      <c r="J1317" s="102" t="s">
        <v>35</v>
      </c>
      <c r="K1317" s="94">
        <f>((G1317*400)+(H1317*100))+I1317</f>
        <v>132</v>
      </c>
      <c r="L1317" s="94">
        <v>1350</v>
      </c>
      <c r="M1317" s="94">
        <f>K1317*L1317</f>
        <v>178200</v>
      </c>
      <c r="N1317" s="102">
        <v>1</v>
      </c>
      <c r="O1317" s="111" t="s">
        <v>1800</v>
      </c>
      <c r="P1317" s="96">
        <v>3570800353978</v>
      </c>
      <c r="Q1317" s="111" t="s">
        <v>1801</v>
      </c>
      <c r="R1317" s="111" t="s">
        <v>1804</v>
      </c>
      <c r="S1317" s="97" t="s">
        <v>1805</v>
      </c>
      <c r="T1317" s="102" t="s">
        <v>51</v>
      </c>
      <c r="U1317" s="102" t="s">
        <v>45</v>
      </c>
      <c r="V1317" s="102" t="s">
        <v>52</v>
      </c>
      <c r="W1317" s="94">
        <v>63</v>
      </c>
      <c r="X1317" s="98">
        <v>11.57</v>
      </c>
      <c r="Y1317" s="94">
        <v>6750</v>
      </c>
      <c r="Z1317" s="94">
        <f>W1317*Y1317</f>
        <v>425250</v>
      </c>
      <c r="AA1317" s="89">
        <v>22</v>
      </c>
      <c r="AB1317" s="89">
        <v>34</v>
      </c>
      <c r="AC1317" s="94">
        <f>(Z1317*(100-AB1317))/100</f>
        <v>280665</v>
      </c>
      <c r="AD1317" s="94">
        <f>IF(AND(AC1317="",M1317=""),0,IF((AC1317=""),M1317, IF( (M1317=""),AC1317,SUM(AC1317:AC1323)+M1317)))</f>
        <v>2472070.59</v>
      </c>
      <c r="AE1317" s="94">
        <f t="shared" ref="AE1317:AE1322" si="152">IF( (X1317=""),AD1317*1,AD1317*(X1317/100) )</f>
        <v>286018.567263</v>
      </c>
      <c r="AF1317" s="94">
        <v>50000000</v>
      </c>
      <c r="AG1317" s="94">
        <f t="shared" ref="AG1317:AG1322" si="153">IF((AF1317-AE1317) &gt; 1,0,IF((AF1317-AE1317)&lt;0,AE1317-AF1317,AF1317-AE1317))</f>
        <v>0</v>
      </c>
      <c r="AH1317" s="94">
        <v>0.02</v>
      </c>
    </row>
    <row r="1318" spans="1:34" s="99" customFormat="1" x14ac:dyDescent="0.55000000000000004">
      <c r="A1318" s="107"/>
      <c r="B1318" s="102"/>
      <c r="C1318" s="102"/>
      <c r="D1318" s="90"/>
      <c r="E1318" s="102"/>
      <c r="F1318" s="102"/>
      <c r="G1318" s="102"/>
      <c r="H1318" s="102"/>
      <c r="I1318" s="98"/>
      <c r="J1318" s="102"/>
      <c r="K1318" s="94"/>
      <c r="L1318" s="94"/>
      <c r="M1318" s="94"/>
      <c r="N1318" s="102"/>
      <c r="O1318" s="111"/>
      <c r="P1318" s="96"/>
      <c r="Q1318" s="111"/>
      <c r="R1318" s="111"/>
      <c r="S1318" s="97"/>
      <c r="T1318" s="102" t="s">
        <v>51</v>
      </c>
      <c r="U1318" s="102"/>
      <c r="V1318" s="102" t="s">
        <v>52</v>
      </c>
      <c r="W1318" s="94">
        <v>161.1</v>
      </c>
      <c r="X1318" s="98">
        <v>29.59</v>
      </c>
      <c r="Y1318" s="94">
        <v>6750</v>
      </c>
      <c r="Z1318" s="94">
        <f>W1318*Y1318</f>
        <v>1087425</v>
      </c>
      <c r="AA1318" s="89">
        <v>22</v>
      </c>
      <c r="AB1318" s="89">
        <v>34</v>
      </c>
      <c r="AC1318" s="94">
        <f>(Z1318*(100-AB1318))/100</f>
        <v>717700.5</v>
      </c>
      <c r="AD1318" s="94">
        <f>IF(AND(AC1318="",M1317=""),0,IF((AC1318=""),M1317, IF( (M1317=""),AC1318,SUM(AC1317:AC1323)+M1317)))</f>
        <v>2472070.59</v>
      </c>
      <c r="AE1318" s="94">
        <f t="shared" si="152"/>
        <v>731485.68758099992</v>
      </c>
      <c r="AF1318" s="94">
        <v>50000000</v>
      </c>
      <c r="AG1318" s="94">
        <f t="shared" si="153"/>
        <v>0</v>
      </c>
      <c r="AH1318" s="94">
        <v>0.02</v>
      </c>
    </row>
    <row r="1319" spans="1:34" s="99" customFormat="1" x14ac:dyDescent="0.55000000000000004">
      <c r="A1319" s="107"/>
      <c r="B1319" s="102"/>
      <c r="C1319" s="102"/>
      <c r="D1319" s="90"/>
      <c r="E1319" s="102"/>
      <c r="F1319" s="102"/>
      <c r="G1319" s="102"/>
      <c r="H1319" s="102"/>
      <c r="I1319" s="98"/>
      <c r="J1319" s="102"/>
      <c r="K1319" s="94"/>
      <c r="L1319" s="94"/>
      <c r="M1319" s="94"/>
      <c r="N1319" s="102">
        <v>2</v>
      </c>
      <c r="O1319" s="111" t="s">
        <v>1800</v>
      </c>
      <c r="P1319" s="96">
        <v>3570800353978</v>
      </c>
      <c r="Q1319" s="111" t="s">
        <v>1801</v>
      </c>
      <c r="R1319" s="111" t="s">
        <v>1804</v>
      </c>
      <c r="S1319" s="97" t="s">
        <v>1806</v>
      </c>
      <c r="T1319" s="102" t="s">
        <v>51</v>
      </c>
      <c r="U1319" s="102" t="s">
        <v>45</v>
      </c>
      <c r="V1319" s="102" t="s">
        <v>52</v>
      </c>
      <c r="W1319" s="94">
        <v>257.07</v>
      </c>
      <c r="X1319" s="98">
        <v>47.22</v>
      </c>
      <c r="Y1319" s="94">
        <v>6750</v>
      </c>
      <c r="Z1319" s="94">
        <f>W1319*Y1319</f>
        <v>1735222.5</v>
      </c>
      <c r="AA1319" s="89">
        <v>22</v>
      </c>
      <c r="AB1319" s="89">
        <v>34</v>
      </c>
      <c r="AC1319" s="94">
        <f>(Z1319*(100-AB1319))/100</f>
        <v>1145246.8500000001</v>
      </c>
      <c r="AD1319" s="94">
        <f>IF(AND(AC1319="",M1317=""),0,IF((AC1319=""),M1317, IF( (M1317=""),AC1319,SUM(AC1317:AC1323)+M1317)))</f>
        <v>2472070.59</v>
      </c>
      <c r="AE1319" s="94">
        <f t="shared" si="152"/>
        <v>1167311.732598</v>
      </c>
      <c r="AF1319" s="94">
        <v>50000000</v>
      </c>
      <c r="AG1319" s="94">
        <f t="shared" si="153"/>
        <v>0</v>
      </c>
      <c r="AH1319" s="94">
        <v>0.02</v>
      </c>
    </row>
    <row r="1320" spans="1:34" s="99" customFormat="1" x14ac:dyDescent="0.55000000000000004">
      <c r="A1320" s="107"/>
      <c r="B1320" s="102"/>
      <c r="C1320" s="102"/>
      <c r="D1320" s="90"/>
      <c r="E1320" s="102"/>
      <c r="F1320" s="102"/>
      <c r="G1320" s="102"/>
      <c r="H1320" s="102"/>
      <c r="I1320" s="98"/>
      <c r="J1320" s="102"/>
      <c r="K1320" s="94"/>
      <c r="L1320" s="94"/>
      <c r="M1320" s="94"/>
      <c r="N1320" s="102">
        <v>3</v>
      </c>
      <c r="O1320" s="111" t="s">
        <v>1800</v>
      </c>
      <c r="P1320" s="96">
        <v>3570800353978</v>
      </c>
      <c r="Q1320" s="111" t="s">
        <v>1801</v>
      </c>
      <c r="R1320" s="111" t="s">
        <v>1804</v>
      </c>
      <c r="S1320" s="97" t="s">
        <v>1807</v>
      </c>
      <c r="T1320" s="102" t="s">
        <v>15168</v>
      </c>
      <c r="U1320" s="102" t="s">
        <v>45</v>
      </c>
      <c r="V1320" s="102" t="s">
        <v>75</v>
      </c>
      <c r="W1320" s="94">
        <v>63.24</v>
      </c>
      <c r="X1320" s="98">
        <v>11.62</v>
      </c>
      <c r="Y1320" s="94">
        <v>3600</v>
      </c>
      <c r="Z1320" s="94">
        <f>W1320*Y1320</f>
        <v>227664</v>
      </c>
      <c r="AA1320" s="89">
        <v>22</v>
      </c>
      <c r="AB1320" s="89">
        <v>34</v>
      </c>
      <c r="AC1320" s="94">
        <f>(Z1320*(100-AB1320))/100</f>
        <v>150258.23999999999</v>
      </c>
      <c r="AD1320" s="94">
        <f>IF(AND(AC1320="",M1317=""),0,IF((AC1320=""),M1317, IF( (M1317=""),AC1320,SUM(AC1317:AC1323)+M1317)))</f>
        <v>2472070.59</v>
      </c>
      <c r="AE1320" s="94">
        <f t="shared" si="152"/>
        <v>287254.60255799996</v>
      </c>
      <c r="AF1320" s="94">
        <v>0</v>
      </c>
      <c r="AG1320" s="94">
        <f t="shared" si="153"/>
        <v>287254.60255799996</v>
      </c>
      <c r="AH1320" s="94">
        <v>0.3</v>
      </c>
    </row>
    <row r="1321" spans="1:34" s="99" customFormat="1" x14ac:dyDescent="0.55000000000000004">
      <c r="A1321" s="107"/>
      <c r="B1321" s="102">
        <v>574</v>
      </c>
      <c r="C1321" s="102">
        <v>8862</v>
      </c>
      <c r="D1321" s="90" t="s">
        <v>1808</v>
      </c>
      <c r="E1321" s="102" t="s">
        <v>34</v>
      </c>
      <c r="F1321" s="102">
        <v>24454</v>
      </c>
      <c r="G1321" s="102">
        <v>1</v>
      </c>
      <c r="H1321" s="102">
        <v>3</v>
      </c>
      <c r="I1321" s="98">
        <v>0</v>
      </c>
      <c r="J1321" s="102" t="s">
        <v>38</v>
      </c>
      <c r="K1321" s="94">
        <f>((G1321*400)+(H1321*100))+I1321</f>
        <v>700</v>
      </c>
      <c r="L1321" s="94">
        <v>325</v>
      </c>
      <c r="M1321" s="94">
        <f>K1321*L1321</f>
        <v>227500</v>
      </c>
      <c r="N1321" s="102"/>
      <c r="O1321" s="111"/>
      <c r="P1321" s="96"/>
      <c r="Q1321" s="111"/>
      <c r="R1321" s="111"/>
      <c r="S1321" s="97"/>
      <c r="T1321" s="102"/>
      <c r="U1321" s="102"/>
      <c r="V1321" s="102"/>
      <c r="W1321" s="94"/>
      <c r="X1321" s="98"/>
      <c r="Y1321" s="94"/>
      <c r="Z1321" s="94"/>
      <c r="AA1321" s="89"/>
      <c r="AB1321" s="89"/>
      <c r="AC1321" s="94"/>
      <c r="AD1321" s="94">
        <f>IF(AND(AC1321="",M1321=""),0,IF((AC1321=""),M1321,IF((M1321=""),AC1321,AC1321+M1321)))</f>
        <v>227500</v>
      </c>
      <c r="AE1321" s="94">
        <f t="shared" si="152"/>
        <v>227500</v>
      </c>
      <c r="AF1321" s="94">
        <v>50000000</v>
      </c>
      <c r="AG1321" s="94">
        <f t="shared" si="153"/>
        <v>0</v>
      </c>
      <c r="AH1321" s="94">
        <v>0.01</v>
      </c>
    </row>
    <row r="1322" spans="1:34" s="99" customFormat="1" x14ac:dyDescent="0.55000000000000004">
      <c r="A1322" s="107"/>
      <c r="B1322" s="102">
        <v>575</v>
      </c>
      <c r="C1322" s="102">
        <v>8962</v>
      </c>
      <c r="D1322" s="90" t="s">
        <v>1809</v>
      </c>
      <c r="E1322" s="102" t="s">
        <v>34</v>
      </c>
      <c r="F1322" s="102">
        <v>25004</v>
      </c>
      <c r="G1322" s="102">
        <v>1</v>
      </c>
      <c r="H1322" s="102">
        <v>0</v>
      </c>
      <c r="I1322" s="98">
        <v>16</v>
      </c>
      <c r="J1322" s="102" t="s">
        <v>38</v>
      </c>
      <c r="K1322" s="94">
        <f>((G1322*400)+(H1322*100))+I1322</f>
        <v>416</v>
      </c>
      <c r="L1322" s="94">
        <v>325</v>
      </c>
      <c r="M1322" s="94">
        <f>K1322*L1322</f>
        <v>135200</v>
      </c>
      <c r="N1322" s="102"/>
      <c r="O1322" s="111"/>
      <c r="P1322" s="96"/>
      <c r="Q1322" s="111"/>
      <c r="R1322" s="111"/>
      <c r="S1322" s="97"/>
      <c r="T1322" s="102"/>
      <c r="U1322" s="102"/>
      <c r="V1322" s="102"/>
      <c r="W1322" s="94"/>
      <c r="X1322" s="98"/>
      <c r="Y1322" s="94"/>
      <c r="Z1322" s="94"/>
      <c r="AA1322" s="89"/>
      <c r="AB1322" s="89"/>
      <c r="AC1322" s="94"/>
      <c r="AD1322" s="94">
        <f>IF(AND(AC1322="",M1322=""),0,IF((AC1322=""),M1322,IF((M1322=""),AC1322,AC1322+M1322)))</f>
        <v>135200</v>
      </c>
      <c r="AE1322" s="94">
        <f t="shared" si="152"/>
        <v>135200</v>
      </c>
      <c r="AF1322" s="94">
        <v>50000000</v>
      </c>
      <c r="AG1322" s="94">
        <f t="shared" si="153"/>
        <v>0</v>
      </c>
      <c r="AH1322" s="94">
        <v>0.01</v>
      </c>
    </row>
    <row r="1323" spans="1:34" s="99" customFormat="1" x14ac:dyDescent="0.55000000000000004">
      <c r="A1323" s="107"/>
      <c r="B1323" s="102"/>
      <c r="C1323" s="102"/>
      <c r="D1323" s="90"/>
      <c r="E1323" s="102"/>
      <c r="F1323" s="102"/>
      <c r="G1323" s="102"/>
      <c r="H1323" s="102"/>
      <c r="I1323" s="98"/>
      <c r="J1323" s="102"/>
      <c r="K1323" s="94"/>
      <c r="L1323" s="94" t="s">
        <v>63</v>
      </c>
      <c r="M1323" s="94">
        <f>SUM(M1317:M1322)</f>
        <v>540900</v>
      </c>
      <c r="N1323" s="102"/>
      <c r="O1323" s="111"/>
      <c r="P1323" s="96"/>
      <c r="Q1323" s="111"/>
      <c r="R1323" s="111"/>
      <c r="S1323" s="97"/>
      <c r="T1323" s="102"/>
      <c r="U1323" s="102"/>
      <c r="V1323" s="102"/>
      <c r="W1323" s="94"/>
      <c r="X1323" s="98"/>
      <c r="Y1323" s="94"/>
      <c r="Z1323" s="94"/>
      <c r="AA1323" s="89"/>
      <c r="AB1323" s="89"/>
      <c r="AC1323" s="94"/>
      <c r="AD1323" s="94"/>
      <c r="AE1323" s="94">
        <f>SUM(AE1317:AE1322)</f>
        <v>2834770.59</v>
      </c>
      <c r="AF1323" s="94"/>
      <c r="AG1323" s="94">
        <f>SUM(AG1317:AG1322)</f>
        <v>287254.60255799996</v>
      </c>
      <c r="AH1323" s="94"/>
    </row>
    <row r="1324" spans="1:34" s="74" customFormat="1" x14ac:dyDescent="0.55000000000000004">
      <c r="A1324" s="108" t="s">
        <v>1812</v>
      </c>
      <c r="B1324" s="109">
        <v>576</v>
      </c>
      <c r="C1324" s="102">
        <v>7067</v>
      </c>
      <c r="D1324" s="90" t="s">
        <v>1813</v>
      </c>
      <c r="E1324" s="102" t="s">
        <v>34</v>
      </c>
      <c r="F1324" s="102">
        <v>5879</v>
      </c>
      <c r="G1324" s="102">
        <v>0</v>
      </c>
      <c r="H1324" s="102">
        <v>1</v>
      </c>
      <c r="I1324" s="98">
        <v>78</v>
      </c>
      <c r="J1324" s="102" t="s">
        <v>35</v>
      </c>
      <c r="K1324" s="94">
        <f>((G1324*400)+(H1324*100))+I1324</f>
        <v>178</v>
      </c>
      <c r="L1324" s="94">
        <v>850</v>
      </c>
      <c r="M1324" s="94">
        <f>K1324*L1324</f>
        <v>151300</v>
      </c>
      <c r="N1324" s="102">
        <v>1</v>
      </c>
      <c r="O1324" s="111" t="s">
        <v>1810</v>
      </c>
      <c r="P1324" s="96"/>
      <c r="Q1324" s="111" t="s">
        <v>1811</v>
      </c>
      <c r="R1324" s="111" t="s">
        <v>1814</v>
      </c>
      <c r="S1324" s="97" t="s">
        <v>1815</v>
      </c>
      <c r="T1324" s="102" t="s">
        <v>51</v>
      </c>
      <c r="U1324" s="102" t="s">
        <v>227</v>
      </c>
      <c r="V1324" s="102" t="s">
        <v>52</v>
      </c>
      <c r="W1324" s="94">
        <v>324.89999999999998</v>
      </c>
      <c r="X1324" s="98">
        <v>83.29</v>
      </c>
      <c r="Y1324" s="94">
        <v>6750</v>
      </c>
      <c r="Z1324" s="94">
        <f>W1324*Y1324</f>
        <v>2193075</v>
      </c>
      <c r="AA1324" s="89">
        <v>11</v>
      </c>
      <c r="AB1324" s="89">
        <v>34</v>
      </c>
      <c r="AC1324" s="94">
        <f>(Z1324*(100-AB1324))/100</f>
        <v>1447429.5</v>
      </c>
      <c r="AD1324" s="94">
        <f>IF(AND(AC1324="",M1324=""),0,IF((AC1324=""),M1324, IF( (M1324=""),AC1324,AC1324+M1324)))</f>
        <v>1598729.5</v>
      </c>
      <c r="AE1324" s="94">
        <f>IF( (X1324=""),AD1324*1,( M1324+(SUM(AC1324:AC1324)) )*(X1324/100) )</f>
        <v>1331581.80055</v>
      </c>
      <c r="AF1324" s="94">
        <v>50000000</v>
      </c>
      <c r="AG1324" s="94">
        <f>IF((AF1324-AE1324) &gt; 1,0,IF((AF1324-AE1324)&lt;0,AE1324-AF1324,AF1324-AE1324))</f>
        <v>0</v>
      </c>
      <c r="AH1324" s="94">
        <v>0.02</v>
      </c>
    </row>
    <row r="1325" spans="1:34" s="74" customFormat="1" x14ac:dyDescent="0.55000000000000004">
      <c r="A1325" s="108"/>
      <c r="B1325" s="109"/>
      <c r="C1325" s="102"/>
      <c r="D1325" s="90"/>
      <c r="E1325" s="102"/>
      <c r="F1325" s="102"/>
      <c r="G1325" s="102"/>
      <c r="H1325" s="102"/>
      <c r="I1325" s="98"/>
      <c r="J1325" s="102"/>
      <c r="K1325" s="94"/>
      <c r="L1325" s="94"/>
      <c r="M1325" s="94"/>
      <c r="N1325" s="102">
        <v>2</v>
      </c>
      <c r="O1325" s="111" t="s">
        <v>1810</v>
      </c>
      <c r="P1325" s="96"/>
      <c r="Q1325" s="111" t="s">
        <v>1811</v>
      </c>
      <c r="R1325" s="111" t="s">
        <v>1814</v>
      </c>
      <c r="S1325" s="97" t="s">
        <v>1816</v>
      </c>
      <c r="T1325" s="102" t="s">
        <v>55</v>
      </c>
      <c r="U1325" s="102" t="s">
        <v>45</v>
      </c>
      <c r="V1325" s="102" t="s">
        <v>52</v>
      </c>
      <c r="W1325" s="94">
        <v>42.4</v>
      </c>
      <c r="X1325" s="98">
        <v>10.87</v>
      </c>
      <c r="Y1325" s="94">
        <v>0</v>
      </c>
      <c r="Z1325" s="94">
        <f>W1325*Y1325</f>
        <v>0</v>
      </c>
      <c r="AA1325" s="89">
        <v>6</v>
      </c>
      <c r="AB1325" s="89">
        <v>6</v>
      </c>
      <c r="AC1325" s="94">
        <f>(Z1325*(100-AB1325))/100</f>
        <v>0</v>
      </c>
      <c r="AD1325" s="94">
        <f>IF(AND(AC1325="",M1324=""),0,IF((AC1325=""),M1324, IF( (M1324=""),AC1325,AC1325+M1324)))</f>
        <v>151300</v>
      </c>
      <c r="AE1325" s="94">
        <f>IF( (X1325=""),AD1325*1,( M1324+(SUM(AC1325:AC1325)) )*(X1325/100) )</f>
        <v>16446.309999999998</v>
      </c>
      <c r="AF1325" s="94">
        <v>50000000</v>
      </c>
      <c r="AG1325" s="94">
        <f>IF((AF1325-AE1325) &gt; 1,0,IF((AF1325-AE1325)&lt;0,AE1325-AF1325,AF1325-AE1325))</f>
        <v>0</v>
      </c>
      <c r="AH1325" s="94">
        <v>0.02</v>
      </c>
    </row>
    <row r="1326" spans="1:34" s="73" customFormat="1" x14ac:dyDescent="0.55000000000000004">
      <c r="A1326" s="108"/>
      <c r="B1326" s="109"/>
      <c r="C1326" s="102"/>
      <c r="D1326" s="90"/>
      <c r="E1326" s="102"/>
      <c r="F1326" s="102"/>
      <c r="G1326" s="102"/>
      <c r="H1326" s="102"/>
      <c r="I1326" s="98"/>
      <c r="J1326" s="102"/>
      <c r="K1326" s="94"/>
      <c r="L1326" s="94"/>
      <c r="M1326" s="94"/>
      <c r="N1326" s="102">
        <v>3</v>
      </c>
      <c r="O1326" s="111" t="s">
        <v>1810</v>
      </c>
      <c r="P1326" s="96"/>
      <c r="Q1326" s="111" t="s">
        <v>1811</v>
      </c>
      <c r="R1326" s="111" t="s">
        <v>1814</v>
      </c>
      <c r="S1326" s="97" t="s">
        <v>1817</v>
      </c>
      <c r="T1326" s="102" t="s">
        <v>55</v>
      </c>
      <c r="U1326" s="102" t="s">
        <v>45</v>
      </c>
      <c r="V1326" s="102" t="s">
        <v>52</v>
      </c>
      <c r="W1326" s="94">
        <v>22.8</v>
      </c>
      <c r="X1326" s="98">
        <v>5.84</v>
      </c>
      <c r="Y1326" s="94">
        <v>0</v>
      </c>
      <c r="Z1326" s="94">
        <f>W1326*Y1326</f>
        <v>0</v>
      </c>
      <c r="AA1326" s="89">
        <v>6</v>
      </c>
      <c r="AB1326" s="89">
        <v>6</v>
      </c>
      <c r="AC1326" s="94">
        <f>(Z1326*(100-AB1326))/100</f>
        <v>0</v>
      </c>
      <c r="AD1326" s="94">
        <f>IF(AND(AC1326="",M1324=""),0,IF((AC1326=""),M1324, IF( (M1324=""),AC1326,AC1326+M1324)))</f>
        <v>151300</v>
      </c>
      <c r="AE1326" s="94">
        <f>IF( (X1326=""),AD1326*1,( M1324+(SUM(AC1326:AC1326)) )*(X1326/100) )</f>
        <v>8835.92</v>
      </c>
      <c r="AF1326" s="94">
        <v>50000000</v>
      </c>
      <c r="AG1326" s="94">
        <f>IF((AF1326-AE1326) &gt; 1,0,IF((AF1326-AE1326)&lt;0,AE1326-AF1326,AF1326-AE1326))</f>
        <v>0</v>
      </c>
      <c r="AH1326" s="94">
        <v>0.02</v>
      </c>
    </row>
    <row r="1327" spans="1:34" s="73" customFormat="1" x14ac:dyDescent="0.55000000000000004">
      <c r="A1327" s="108"/>
      <c r="B1327" s="109"/>
      <c r="C1327" s="102"/>
      <c r="D1327" s="90"/>
      <c r="E1327" s="102"/>
      <c r="F1327" s="102"/>
      <c r="G1327" s="102"/>
      <c r="H1327" s="102"/>
      <c r="I1327" s="98"/>
      <c r="J1327" s="102"/>
      <c r="K1327" s="94"/>
      <c r="L1327" s="94" t="s">
        <v>63</v>
      </c>
      <c r="M1327" s="94">
        <f>SUM(M1324:M1326)</f>
        <v>151300</v>
      </c>
      <c r="N1327" s="102"/>
      <c r="O1327" s="111"/>
      <c r="P1327" s="96"/>
      <c r="Q1327" s="111"/>
      <c r="R1327" s="111"/>
      <c r="S1327" s="97"/>
      <c r="T1327" s="102"/>
      <c r="U1327" s="102"/>
      <c r="V1327" s="102"/>
      <c r="W1327" s="94"/>
      <c r="X1327" s="98"/>
      <c r="Y1327" s="94"/>
      <c r="Z1327" s="94"/>
      <c r="AA1327" s="89"/>
      <c r="AB1327" s="89"/>
      <c r="AC1327" s="94"/>
      <c r="AD1327" s="94">
        <f>SUM(AD1324:AD1326)</f>
        <v>1901329.5</v>
      </c>
      <c r="AE1327" s="94">
        <f>SUM(AE1324:AE1326)</f>
        <v>1356864.03055</v>
      </c>
      <c r="AF1327" s="94"/>
      <c r="AG1327" s="94">
        <f>SUM(AG1324:AG1326)</f>
        <v>0</v>
      </c>
      <c r="AH1327" s="94"/>
    </row>
    <row r="1328" spans="1:34" s="73" customFormat="1" x14ac:dyDescent="0.55000000000000004">
      <c r="A1328" s="108" t="s">
        <v>1820</v>
      </c>
      <c r="B1328" s="109">
        <v>577</v>
      </c>
      <c r="C1328" s="102">
        <v>7140</v>
      </c>
      <c r="D1328" s="90" t="s">
        <v>1821</v>
      </c>
      <c r="E1328" s="102" t="s">
        <v>34</v>
      </c>
      <c r="F1328" s="102">
        <v>14009</v>
      </c>
      <c r="G1328" s="102">
        <v>35</v>
      </c>
      <c r="H1328" s="102">
        <v>1</v>
      </c>
      <c r="I1328" s="98">
        <v>40</v>
      </c>
      <c r="J1328" s="102" t="s">
        <v>38</v>
      </c>
      <c r="K1328" s="94">
        <f>((G1328*400)+(H1328*100))+I1328</f>
        <v>14140</v>
      </c>
      <c r="L1328" s="94">
        <v>275</v>
      </c>
      <c r="M1328" s="94">
        <f>K1328*L1328</f>
        <v>3888500</v>
      </c>
      <c r="N1328" s="102"/>
      <c r="O1328" s="111" t="s">
        <v>1818</v>
      </c>
      <c r="P1328" s="96">
        <v>5720500023055</v>
      </c>
      <c r="Q1328" s="111" t="s">
        <v>1819</v>
      </c>
      <c r="R1328" s="111" t="s">
        <v>1822</v>
      </c>
      <c r="S1328" s="97" t="s">
        <v>1821</v>
      </c>
      <c r="T1328" s="102"/>
      <c r="U1328" s="102"/>
      <c r="V1328" s="102"/>
      <c r="W1328" s="94"/>
      <c r="X1328" s="98"/>
      <c r="Y1328" s="94"/>
      <c r="Z1328" s="94"/>
      <c r="AA1328" s="89"/>
      <c r="AB1328" s="89"/>
      <c r="AC1328" s="94"/>
      <c r="AD1328" s="94">
        <f>IF(AND(AC1328="",M1328=""),0,IF((AC1328=""),M1328,IF((M1328=""),AC1328,AC1328+M1328)))</f>
        <v>3888500</v>
      </c>
      <c r="AE1328" s="94">
        <f>IF( (X1328=""),AD1328*1,AD1328*(X1328/100) )</f>
        <v>3888500</v>
      </c>
      <c r="AF1328" s="94">
        <v>50000000</v>
      </c>
      <c r="AG1328" s="94">
        <f>IF((AF1328-AE1328) &gt; 1,0,IF((AF1328-AE1328)&lt;0,AE1328-AF1328,AF1328-AE1328))</f>
        <v>0</v>
      </c>
      <c r="AH1328" s="94">
        <v>0.01</v>
      </c>
    </row>
    <row r="1329" spans="1:34" s="73" customFormat="1" x14ac:dyDescent="0.55000000000000004">
      <c r="A1329" s="108"/>
      <c r="B1329" s="109"/>
      <c r="C1329" s="102"/>
      <c r="D1329" s="90"/>
      <c r="E1329" s="102"/>
      <c r="F1329" s="102"/>
      <c r="G1329" s="102"/>
      <c r="H1329" s="102"/>
      <c r="I1329" s="98"/>
      <c r="J1329" s="102"/>
      <c r="K1329" s="94"/>
      <c r="L1329" s="94" t="s">
        <v>63</v>
      </c>
      <c r="M1329" s="94">
        <f>SUM(M1328:M1328)</f>
        <v>3888500</v>
      </c>
      <c r="N1329" s="102"/>
      <c r="O1329" s="111"/>
      <c r="P1329" s="96"/>
      <c r="Q1329" s="111"/>
      <c r="R1329" s="111"/>
      <c r="S1329" s="97"/>
      <c r="T1329" s="102"/>
      <c r="U1329" s="102"/>
      <c r="V1329" s="102"/>
      <c r="W1329" s="94"/>
      <c r="X1329" s="98"/>
      <c r="Y1329" s="94"/>
      <c r="Z1329" s="94"/>
      <c r="AA1329" s="89"/>
      <c r="AB1329" s="89"/>
      <c r="AC1329" s="94"/>
      <c r="AD1329" s="94">
        <f>SUM(AD1328:AD1328)</f>
        <v>3888500</v>
      </c>
      <c r="AE1329" s="94">
        <f>SUM(AE1328:AE1328)</f>
        <v>3888500</v>
      </c>
      <c r="AF1329" s="94"/>
      <c r="AG1329" s="94">
        <f>SUM(AG1328:AG1328)</f>
        <v>0</v>
      </c>
      <c r="AH1329" s="94"/>
    </row>
    <row r="1330" spans="1:34" s="73" customFormat="1" x14ac:dyDescent="0.55000000000000004">
      <c r="A1330" s="108" t="s">
        <v>1825</v>
      </c>
      <c r="B1330" s="109">
        <v>578</v>
      </c>
      <c r="C1330" s="102">
        <v>6957</v>
      </c>
      <c r="D1330" s="90" t="s">
        <v>1826</v>
      </c>
      <c r="E1330" s="102" t="s">
        <v>34</v>
      </c>
      <c r="F1330" s="102">
        <v>23287</v>
      </c>
      <c r="G1330" s="102">
        <v>0</v>
      </c>
      <c r="H1330" s="102">
        <v>0</v>
      </c>
      <c r="I1330" s="98">
        <v>33</v>
      </c>
      <c r="J1330" s="102" t="s">
        <v>35</v>
      </c>
      <c r="K1330" s="94">
        <f>((G1330*400)+(H1330*100))+I1330</f>
        <v>33</v>
      </c>
      <c r="L1330" s="94">
        <v>300</v>
      </c>
      <c r="M1330" s="94">
        <f>K1330*L1330</f>
        <v>9900</v>
      </c>
      <c r="N1330" s="102">
        <v>1</v>
      </c>
      <c r="O1330" s="111" t="s">
        <v>1823</v>
      </c>
      <c r="P1330" s="96"/>
      <c r="Q1330" s="111" t="s">
        <v>1824</v>
      </c>
      <c r="R1330" s="111" t="s">
        <v>1827</v>
      </c>
      <c r="S1330" s="97" t="s">
        <v>1828</v>
      </c>
      <c r="T1330" s="102" t="s">
        <v>51</v>
      </c>
      <c r="U1330" s="102" t="s">
        <v>45</v>
      </c>
      <c r="V1330" s="102" t="s">
        <v>52</v>
      </c>
      <c r="W1330" s="94">
        <v>29.11</v>
      </c>
      <c r="X1330" s="98">
        <v>100</v>
      </c>
      <c r="Y1330" s="94">
        <v>6750</v>
      </c>
      <c r="Z1330" s="94">
        <f>W1330*Y1330</f>
        <v>196492.5</v>
      </c>
      <c r="AA1330" s="89">
        <v>6</v>
      </c>
      <c r="AB1330" s="89">
        <v>6</v>
      </c>
      <c r="AC1330" s="94">
        <f>(Z1330*(100-AB1330))/100</f>
        <v>184702.95</v>
      </c>
      <c r="AD1330" s="94">
        <f>IF(AND(AC1330="",M1330=""),0,IF((AC1330=""),M1330, IF( (M1330=""),AC1330,AC1330+M1330)))</f>
        <v>194602.95</v>
      </c>
      <c r="AE1330" s="94">
        <f>IF( (X1330=""),AD1330*1,( M1330+(SUM(AC1330:AC1330)) )*(X1330/100) )</f>
        <v>194602.95</v>
      </c>
      <c r="AF1330" s="94">
        <v>50000000</v>
      </c>
      <c r="AG1330" s="94">
        <f>IF((AF1330-AE1330) &gt; 1,0,IF((AF1330-AE1330)&lt;0,AE1330-AF1330,AF1330-AE1330))</f>
        <v>0</v>
      </c>
      <c r="AH1330" s="94">
        <v>0.02</v>
      </c>
    </row>
    <row r="1331" spans="1:34" s="73" customFormat="1" x14ac:dyDescent="0.55000000000000004">
      <c r="A1331" s="108"/>
      <c r="B1331" s="109"/>
      <c r="C1331" s="102"/>
      <c r="D1331" s="90"/>
      <c r="E1331" s="102"/>
      <c r="F1331" s="102"/>
      <c r="G1331" s="102"/>
      <c r="H1331" s="102"/>
      <c r="I1331" s="98"/>
      <c r="J1331" s="102"/>
      <c r="K1331" s="94"/>
      <c r="L1331" s="94" t="s">
        <v>63</v>
      </c>
      <c r="M1331" s="94">
        <f>SUM(M1330:M1330)</f>
        <v>9900</v>
      </c>
      <c r="N1331" s="102"/>
      <c r="O1331" s="111"/>
      <c r="P1331" s="96"/>
      <c r="Q1331" s="111"/>
      <c r="R1331" s="111"/>
      <c r="S1331" s="97"/>
      <c r="T1331" s="102"/>
      <c r="U1331" s="102"/>
      <c r="V1331" s="102"/>
      <c r="W1331" s="94"/>
      <c r="X1331" s="98"/>
      <c r="Y1331" s="94"/>
      <c r="Z1331" s="94"/>
      <c r="AA1331" s="89"/>
      <c r="AB1331" s="89"/>
      <c r="AC1331" s="94"/>
      <c r="AD1331" s="94">
        <f>SUM(AD1330:AD1330)</f>
        <v>194602.95</v>
      </c>
      <c r="AE1331" s="94">
        <f>SUM(AE1330:AE1330)</f>
        <v>194602.95</v>
      </c>
      <c r="AF1331" s="94"/>
      <c r="AG1331" s="94">
        <f>SUM(AG1330:AG1330)</f>
        <v>0</v>
      </c>
      <c r="AH1331" s="94"/>
    </row>
    <row r="1332" spans="1:34" s="73" customFormat="1" x14ac:dyDescent="0.55000000000000004">
      <c r="A1332" s="108" t="s">
        <v>1831</v>
      </c>
      <c r="B1332" s="109">
        <v>579</v>
      </c>
      <c r="C1332" s="102">
        <v>6883</v>
      </c>
      <c r="D1332" s="90" t="s">
        <v>1832</v>
      </c>
      <c r="E1332" s="102" t="s">
        <v>34</v>
      </c>
      <c r="F1332" s="102">
        <v>23578</v>
      </c>
      <c r="G1332" s="102">
        <v>0</v>
      </c>
      <c r="H1332" s="102">
        <v>1</v>
      </c>
      <c r="I1332" s="98">
        <v>34</v>
      </c>
      <c r="J1332" s="102" t="s">
        <v>35</v>
      </c>
      <c r="K1332" s="94">
        <f>((G1332*400)+(H1332*100))+I1332</f>
        <v>134</v>
      </c>
      <c r="L1332" s="94">
        <v>850</v>
      </c>
      <c r="M1332" s="94">
        <f>K1332*L1332</f>
        <v>113900</v>
      </c>
      <c r="N1332" s="102">
        <v>1</v>
      </c>
      <c r="O1332" s="111" t="s">
        <v>1829</v>
      </c>
      <c r="P1332" s="96"/>
      <c r="Q1332" s="111" t="s">
        <v>1830</v>
      </c>
      <c r="R1332" s="111" t="s">
        <v>1833</v>
      </c>
      <c r="S1332" s="97" t="s">
        <v>1834</v>
      </c>
      <c r="T1332" s="102" t="s">
        <v>51</v>
      </c>
      <c r="U1332" s="102" t="s">
        <v>45</v>
      </c>
      <c r="V1332" s="102" t="s">
        <v>52</v>
      </c>
      <c r="W1332" s="94">
        <v>140</v>
      </c>
      <c r="X1332" s="98">
        <v>73.680000000000007</v>
      </c>
      <c r="Y1332" s="94">
        <v>6750</v>
      </c>
      <c r="Z1332" s="94">
        <f>W1332*Y1332</f>
        <v>945000</v>
      </c>
      <c r="AA1332" s="89">
        <v>6</v>
      </c>
      <c r="AB1332" s="89">
        <v>6</v>
      </c>
      <c r="AC1332" s="94">
        <f>(Z1332*(100-AB1332))/100</f>
        <v>888300</v>
      </c>
      <c r="AD1332" s="94">
        <f>IF(AND(AC1332="",M1332=""),0,IF((AC1332=""),M1332, IF( (M1332=""),AC1332,AC1332+M1332)))</f>
        <v>1002200</v>
      </c>
      <c r="AE1332" s="94">
        <f>IF( (X1332=""),AD1332*1,( M1332+(SUM(AC1332:AC1332)) )*(X1332/100) )</f>
        <v>738420.96000000008</v>
      </c>
      <c r="AF1332" s="94">
        <v>50000000</v>
      </c>
      <c r="AG1332" s="94">
        <f>IF((AF1332-AE1332) &gt; 1,0,IF((AF1332-AE1332)&lt;0,AE1332-AF1332,AF1332-AE1332))</f>
        <v>0</v>
      </c>
      <c r="AH1332" s="94">
        <v>0.02</v>
      </c>
    </row>
    <row r="1333" spans="1:34" s="73" customFormat="1" x14ac:dyDescent="0.55000000000000004">
      <c r="A1333" s="108"/>
      <c r="B1333" s="109"/>
      <c r="C1333" s="102"/>
      <c r="D1333" s="90"/>
      <c r="E1333" s="102"/>
      <c r="F1333" s="102"/>
      <c r="G1333" s="102"/>
      <c r="H1333" s="102"/>
      <c r="I1333" s="98"/>
      <c r="J1333" s="102"/>
      <c r="K1333" s="94"/>
      <c r="L1333" s="94"/>
      <c r="M1333" s="94"/>
      <c r="N1333" s="102">
        <v>2</v>
      </c>
      <c r="O1333" s="111" t="s">
        <v>1829</v>
      </c>
      <c r="P1333" s="96"/>
      <c r="Q1333" s="111" t="s">
        <v>1830</v>
      </c>
      <c r="R1333" s="111" t="s">
        <v>1833</v>
      </c>
      <c r="S1333" s="97" t="s">
        <v>1835</v>
      </c>
      <c r="T1333" s="102" t="s">
        <v>55</v>
      </c>
      <c r="U1333" s="102" t="s">
        <v>45</v>
      </c>
      <c r="V1333" s="102" t="s">
        <v>52</v>
      </c>
      <c r="W1333" s="94">
        <v>45</v>
      </c>
      <c r="X1333" s="98">
        <v>23.68</v>
      </c>
      <c r="Y1333" s="94">
        <v>0</v>
      </c>
      <c r="Z1333" s="94">
        <f>W1333*Y1333</f>
        <v>0</v>
      </c>
      <c r="AA1333" s="89">
        <v>6</v>
      </c>
      <c r="AB1333" s="89">
        <v>6</v>
      </c>
      <c r="AC1333" s="94">
        <f>(Z1333*(100-AB1333))/100</f>
        <v>0</v>
      </c>
      <c r="AD1333" s="94">
        <f>IF(AND(AC1333="",M1332=""),0,IF((AC1333=""),M1332, IF( (M1332=""),AC1333,AC1333+M1332)))</f>
        <v>113900</v>
      </c>
      <c r="AE1333" s="94">
        <f>IF( (X1333=""),AD1333*1,( M1332+(SUM(AC1333:AC1333)) )*(X1333/100) )</f>
        <v>26971.52</v>
      </c>
      <c r="AF1333" s="94">
        <v>50000000</v>
      </c>
      <c r="AG1333" s="94">
        <f>IF((AF1333-AE1333) &gt; 1,0,IF((AF1333-AE1333)&lt;0,AE1333-AF1333,AF1333-AE1333))</f>
        <v>0</v>
      </c>
      <c r="AH1333" s="94">
        <v>0.02</v>
      </c>
    </row>
    <row r="1334" spans="1:34" s="73" customFormat="1" x14ac:dyDescent="0.55000000000000004">
      <c r="A1334" s="108"/>
      <c r="B1334" s="109"/>
      <c r="C1334" s="102"/>
      <c r="D1334" s="90"/>
      <c r="E1334" s="102"/>
      <c r="F1334" s="102"/>
      <c r="G1334" s="102"/>
      <c r="H1334" s="102"/>
      <c r="I1334" s="98"/>
      <c r="J1334" s="102"/>
      <c r="K1334" s="94"/>
      <c r="L1334" s="94"/>
      <c r="M1334" s="94"/>
      <c r="N1334" s="102">
        <v>3</v>
      </c>
      <c r="O1334" s="111" t="s">
        <v>1829</v>
      </c>
      <c r="P1334" s="96"/>
      <c r="Q1334" s="111" t="s">
        <v>1830</v>
      </c>
      <c r="R1334" s="111" t="s">
        <v>1833</v>
      </c>
      <c r="S1334" s="97" t="s">
        <v>1836</v>
      </c>
      <c r="T1334" s="102" t="s">
        <v>439</v>
      </c>
      <c r="U1334" s="102" t="s">
        <v>45</v>
      </c>
      <c r="V1334" s="102" t="s">
        <v>52</v>
      </c>
      <c r="W1334" s="94">
        <v>5</v>
      </c>
      <c r="X1334" s="98">
        <v>2.63</v>
      </c>
      <c r="Y1334" s="94">
        <v>6750</v>
      </c>
      <c r="Z1334" s="94">
        <f>W1334*Y1334</f>
        <v>33750</v>
      </c>
      <c r="AA1334" s="89">
        <v>6</v>
      </c>
      <c r="AB1334" s="89">
        <v>6</v>
      </c>
      <c r="AC1334" s="94">
        <f>(Z1334*(100-AB1334))/100</f>
        <v>31725</v>
      </c>
      <c r="AD1334" s="94">
        <f>IF(AND(AC1334="",M1332=""),0,IF((AC1334=""),M1332, IF( (M1332=""),AC1334,AC1334+M1332)))</f>
        <v>145625</v>
      </c>
      <c r="AE1334" s="94">
        <f>IF( (X1334=""),AD1334*1,( M1332+(SUM(AC1334:AC1334)) )*(X1334/100) )</f>
        <v>3829.9375</v>
      </c>
      <c r="AF1334" s="94">
        <v>50000000</v>
      </c>
      <c r="AG1334" s="94">
        <f>IF((AF1334-AE1334) &gt; 1,0,IF((AF1334-AE1334)&lt;0,AE1334-AF1334,AF1334-AE1334))</f>
        <v>0</v>
      </c>
      <c r="AH1334" s="94">
        <v>0.02</v>
      </c>
    </row>
    <row r="1335" spans="1:34" s="73" customFormat="1" x14ac:dyDescent="0.55000000000000004">
      <c r="A1335" s="108"/>
      <c r="B1335" s="109"/>
      <c r="C1335" s="102"/>
      <c r="D1335" s="90"/>
      <c r="E1335" s="102"/>
      <c r="F1335" s="102"/>
      <c r="G1335" s="102"/>
      <c r="H1335" s="102"/>
      <c r="I1335" s="98"/>
      <c r="J1335" s="102"/>
      <c r="K1335" s="94"/>
      <c r="L1335" s="94" t="s">
        <v>63</v>
      </c>
      <c r="M1335" s="94">
        <f>SUM(M1332:M1334)</f>
        <v>113900</v>
      </c>
      <c r="N1335" s="102"/>
      <c r="O1335" s="111"/>
      <c r="P1335" s="96"/>
      <c r="Q1335" s="111"/>
      <c r="R1335" s="111"/>
      <c r="S1335" s="97"/>
      <c r="T1335" s="102"/>
      <c r="U1335" s="102"/>
      <c r="V1335" s="102"/>
      <c r="W1335" s="94"/>
      <c r="X1335" s="98"/>
      <c r="Y1335" s="94"/>
      <c r="Z1335" s="94"/>
      <c r="AA1335" s="89"/>
      <c r="AB1335" s="89"/>
      <c r="AC1335" s="94"/>
      <c r="AD1335" s="94">
        <f>SUM(AD1332:AD1334)</f>
        <v>1261725</v>
      </c>
      <c r="AE1335" s="94">
        <f>SUM(AE1332:AE1334)</f>
        <v>769222.4175000001</v>
      </c>
      <c r="AF1335" s="94"/>
      <c r="AG1335" s="94">
        <f>SUM(AG1332:AG1334)</f>
        <v>0</v>
      </c>
      <c r="AH1335" s="94"/>
    </row>
    <row r="1336" spans="1:34" s="73" customFormat="1" x14ac:dyDescent="0.55000000000000004">
      <c r="A1336" s="108" t="s">
        <v>1114</v>
      </c>
      <c r="B1336" s="109">
        <v>580</v>
      </c>
      <c r="C1336" s="102">
        <v>9330</v>
      </c>
      <c r="D1336" s="90" t="s">
        <v>1837</v>
      </c>
      <c r="E1336" s="102" t="s">
        <v>34</v>
      </c>
      <c r="F1336" s="102">
        <v>8198</v>
      </c>
      <c r="G1336" s="102">
        <v>1</v>
      </c>
      <c r="H1336" s="102">
        <v>2</v>
      </c>
      <c r="I1336" s="98">
        <v>81</v>
      </c>
      <c r="J1336" s="102" t="s">
        <v>38</v>
      </c>
      <c r="K1336" s="94">
        <f>((G1336*400)+(H1336*100))+I1336</f>
        <v>681</v>
      </c>
      <c r="L1336" s="94">
        <v>1000</v>
      </c>
      <c r="M1336" s="94">
        <f>K1336*L1336</f>
        <v>681000</v>
      </c>
      <c r="N1336" s="102"/>
      <c r="O1336" s="111"/>
      <c r="P1336" s="96"/>
      <c r="Q1336" s="111"/>
      <c r="R1336" s="111"/>
      <c r="S1336" s="97"/>
      <c r="T1336" s="102"/>
      <c r="U1336" s="102"/>
      <c r="V1336" s="102"/>
      <c r="W1336" s="94"/>
      <c r="X1336" s="98"/>
      <c r="Y1336" s="94"/>
      <c r="Z1336" s="94"/>
      <c r="AA1336" s="89"/>
      <c r="AB1336" s="89"/>
      <c r="AC1336" s="94"/>
      <c r="AD1336" s="94">
        <f>IF(AND(AC1336="",M1336=""),0,IF((AC1336=""),M1336,IF((M1336=""),AC1336,AC1336+M1336)))</f>
        <v>681000</v>
      </c>
      <c r="AE1336" s="94">
        <f>IF( (X1336=""),AD1336*1,AD1336*(X1336/100) )</f>
        <v>681000</v>
      </c>
      <c r="AF1336" s="94">
        <v>50000000</v>
      </c>
      <c r="AG1336" s="94">
        <f>IF((AF1336-AE1336) &gt; 1,0,IF((AF1336-AE1336)&lt;0,AE1336-AF1336,AF1336-AE1336))</f>
        <v>0</v>
      </c>
      <c r="AH1336" s="94">
        <v>0.01</v>
      </c>
    </row>
    <row r="1337" spans="1:34" s="73" customFormat="1" x14ac:dyDescent="0.55000000000000004">
      <c r="A1337" s="108"/>
      <c r="B1337" s="109">
        <v>581</v>
      </c>
      <c r="C1337" s="102">
        <v>8938</v>
      </c>
      <c r="D1337" s="90" t="s">
        <v>1838</v>
      </c>
      <c r="E1337" s="102" t="s">
        <v>34</v>
      </c>
      <c r="F1337" s="102">
        <v>17385</v>
      </c>
      <c r="G1337" s="102">
        <v>3</v>
      </c>
      <c r="H1337" s="102">
        <v>1</v>
      </c>
      <c r="I1337" s="98">
        <v>57</v>
      </c>
      <c r="J1337" s="102" t="s">
        <v>38</v>
      </c>
      <c r="K1337" s="94">
        <f>((G1337*400)+(H1337*100))+I1337</f>
        <v>1357</v>
      </c>
      <c r="L1337" s="94">
        <v>250</v>
      </c>
      <c r="M1337" s="94">
        <f>K1337*L1337</f>
        <v>339250</v>
      </c>
      <c r="N1337" s="102"/>
      <c r="O1337" s="111"/>
      <c r="P1337" s="96"/>
      <c r="Q1337" s="111"/>
      <c r="R1337" s="111"/>
      <c r="S1337" s="97"/>
      <c r="T1337" s="102"/>
      <c r="U1337" s="102"/>
      <c r="V1337" s="102"/>
      <c r="W1337" s="94"/>
      <c r="X1337" s="98"/>
      <c r="Y1337" s="94"/>
      <c r="Z1337" s="94"/>
      <c r="AA1337" s="89"/>
      <c r="AB1337" s="89"/>
      <c r="AC1337" s="94"/>
      <c r="AD1337" s="94">
        <f>IF(AND(AC1337="",M1337=""),0,IF((AC1337=""),M1337,IF((M1337=""),AC1337,AC1337+M1337)))</f>
        <v>339250</v>
      </c>
      <c r="AE1337" s="94">
        <f>IF( (X1337=""),AD1337*1,AD1337*(X1337/100) )</f>
        <v>339250</v>
      </c>
      <c r="AF1337" s="94">
        <v>50000000</v>
      </c>
      <c r="AG1337" s="94">
        <f>IF((AF1337-AE1337) &gt; 1,0,IF((AF1337-AE1337)&lt;0,AE1337-AF1337,AF1337-AE1337))</f>
        <v>0</v>
      </c>
      <c r="AH1337" s="94">
        <v>0.01</v>
      </c>
    </row>
    <row r="1338" spans="1:34" s="73" customFormat="1" x14ac:dyDescent="0.55000000000000004">
      <c r="A1338" s="108"/>
      <c r="B1338" s="109">
        <v>582</v>
      </c>
      <c r="C1338" s="102">
        <v>9211</v>
      </c>
      <c r="D1338" s="90" t="s">
        <v>1839</v>
      </c>
      <c r="E1338" s="102" t="s">
        <v>34</v>
      </c>
      <c r="F1338" s="102">
        <v>22875</v>
      </c>
      <c r="G1338" s="102">
        <v>0</v>
      </c>
      <c r="H1338" s="102">
        <v>2</v>
      </c>
      <c r="I1338" s="98">
        <v>0</v>
      </c>
      <c r="J1338" s="102" t="s">
        <v>38</v>
      </c>
      <c r="K1338" s="94">
        <f>((G1338*400)+(H1338*100))+I1338</f>
        <v>200</v>
      </c>
      <c r="L1338" s="94">
        <v>400</v>
      </c>
      <c r="M1338" s="94">
        <f>K1338*L1338</f>
        <v>80000</v>
      </c>
      <c r="N1338" s="102"/>
      <c r="O1338" s="111"/>
      <c r="P1338" s="96"/>
      <c r="Q1338" s="111"/>
      <c r="R1338" s="111"/>
      <c r="S1338" s="97"/>
      <c r="T1338" s="102"/>
      <c r="U1338" s="102"/>
      <c r="V1338" s="102"/>
      <c r="W1338" s="94"/>
      <c r="X1338" s="98"/>
      <c r="Y1338" s="94"/>
      <c r="Z1338" s="94"/>
      <c r="AA1338" s="89"/>
      <c r="AB1338" s="89"/>
      <c r="AC1338" s="94"/>
      <c r="AD1338" s="94">
        <f>IF(AND(AC1338="",M1338=""),0,IF((AC1338=""),M1338,IF((M1338=""),AC1338,AC1338+M1338)))</f>
        <v>80000</v>
      </c>
      <c r="AE1338" s="94">
        <f>IF( (X1338=""),AD1338*1,AD1338*(X1338/100) )</f>
        <v>80000</v>
      </c>
      <c r="AF1338" s="94">
        <v>50000000</v>
      </c>
      <c r="AG1338" s="94">
        <f>IF((AF1338-AE1338) &gt; 1,0,IF((AF1338-AE1338)&lt;0,AE1338-AF1338,AF1338-AE1338))</f>
        <v>0</v>
      </c>
      <c r="AH1338" s="94">
        <v>0.01</v>
      </c>
    </row>
    <row r="1339" spans="1:34" s="73" customFormat="1" x14ac:dyDescent="0.55000000000000004">
      <c r="A1339" s="108"/>
      <c r="B1339" s="109"/>
      <c r="C1339" s="102"/>
      <c r="D1339" s="90"/>
      <c r="E1339" s="102"/>
      <c r="F1339" s="102"/>
      <c r="G1339" s="102"/>
      <c r="H1339" s="102"/>
      <c r="I1339" s="98"/>
      <c r="J1339" s="102"/>
      <c r="K1339" s="94"/>
      <c r="L1339" s="94" t="s">
        <v>63</v>
      </c>
      <c r="M1339" s="94">
        <f>SUM(M1336:M1338)</f>
        <v>1100250</v>
      </c>
      <c r="N1339" s="102"/>
      <c r="O1339" s="111"/>
      <c r="P1339" s="96"/>
      <c r="Q1339" s="111"/>
      <c r="R1339" s="111"/>
      <c r="S1339" s="97"/>
      <c r="T1339" s="102"/>
      <c r="U1339" s="102"/>
      <c r="V1339" s="102"/>
      <c r="W1339" s="94"/>
      <c r="X1339" s="98"/>
      <c r="Y1339" s="94"/>
      <c r="Z1339" s="94"/>
      <c r="AA1339" s="89"/>
      <c r="AB1339" s="89"/>
      <c r="AC1339" s="94"/>
      <c r="AD1339" s="94">
        <f>SUM(AD1336:AD1338)</f>
        <v>1100250</v>
      </c>
      <c r="AE1339" s="94">
        <f>SUM(AE1336:AE1338)</f>
        <v>1100250</v>
      </c>
      <c r="AF1339" s="94"/>
      <c r="AG1339" s="94">
        <f>SUM(AG1336:AG1338)</f>
        <v>0</v>
      </c>
      <c r="AH1339" s="94"/>
    </row>
    <row r="1340" spans="1:34" s="73" customFormat="1" x14ac:dyDescent="0.55000000000000004">
      <c r="A1340" s="108" t="s">
        <v>1842</v>
      </c>
      <c r="B1340" s="109">
        <v>583</v>
      </c>
      <c r="C1340" s="102">
        <v>6693</v>
      </c>
      <c r="D1340" s="90" t="s">
        <v>1843</v>
      </c>
      <c r="E1340" s="102" t="s">
        <v>34</v>
      </c>
      <c r="F1340" s="102">
        <v>23206</v>
      </c>
      <c r="G1340" s="102">
        <v>0</v>
      </c>
      <c r="H1340" s="102">
        <v>1</v>
      </c>
      <c r="I1340" s="98">
        <v>8</v>
      </c>
      <c r="J1340" s="102" t="s">
        <v>35</v>
      </c>
      <c r="K1340" s="94">
        <f>((G1340*400)+(H1340*100))+I1340</f>
        <v>108</v>
      </c>
      <c r="L1340" s="94">
        <v>300</v>
      </c>
      <c r="M1340" s="94">
        <f>K1340*L1340</f>
        <v>32400</v>
      </c>
      <c r="N1340" s="102">
        <v>1</v>
      </c>
      <c r="O1340" s="111" t="s">
        <v>1840</v>
      </c>
      <c r="P1340" s="96"/>
      <c r="Q1340" s="111" t="s">
        <v>1841</v>
      </c>
      <c r="R1340" s="111" t="s">
        <v>1844</v>
      </c>
      <c r="S1340" s="97" t="s">
        <v>1845</v>
      </c>
      <c r="T1340" s="102" t="s">
        <v>51</v>
      </c>
      <c r="U1340" s="102" t="s">
        <v>45</v>
      </c>
      <c r="V1340" s="102" t="s">
        <v>52</v>
      </c>
      <c r="W1340" s="94">
        <v>151.5</v>
      </c>
      <c r="X1340" s="98">
        <v>100</v>
      </c>
      <c r="Y1340" s="94">
        <v>6750</v>
      </c>
      <c r="Z1340" s="94">
        <f>W1340*Y1340</f>
        <v>1022625</v>
      </c>
      <c r="AA1340" s="89">
        <v>6</v>
      </c>
      <c r="AB1340" s="89">
        <v>6</v>
      </c>
      <c r="AC1340" s="94">
        <f>(Z1340*(100-AB1340))/100</f>
        <v>961267.5</v>
      </c>
      <c r="AD1340" s="94">
        <f>IF(AND(AC1340="",M1340=""),0,IF((AC1340=""),M1340, IF( (M1340=""),AC1340,AC1340+M1340)))</f>
        <v>993667.5</v>
      </c>
      <c r="AE1340" s="94">
        <f>IF( (X1340=""),AD1340*1,( M1340+(SUM(AC1340:AC1340)) )*(X1340/100) )</f>
        <v>993667.5</v>
      </c>
      <c r="AF1340" s="94">
        <v>50000000</v>
      </c>
      <c r="AG1340" s="94">
        <f>IF((AF1340-AE1340) &gt; 1,0,IF((AF1340-AE1340)&lt;0,AE1340-AF1340,AF1340-AE1340))</f>
        <v>0</v>
      </c>
      <c r="AH1340" s="94">
        <v>0.02</v>
      </c>
    </row>
    <row r="1341" spans="1:34" s="73" customFormat="1" x14ac:dyDescent="0.55000000000000004">
      <c r="A1341" s="108"/>
      <c r="B1341" s="109"/>
      <c r="C1341" s="102"/>
      <c r="D1341" s="90"/>
      <c r="E1341" s="102"/>
      <c r="F1341" s="102"/>
      <c r="G1341" s="102"/>
      <c r="H1341" s="102"/>
      <c r="I1341" s="98"/>
      <c r="J1341" s="102"/>
      <c r="K1341" s="94"/>
      <c r="L1341" s="94" t="s">
        <v>63</v>
      </c>
      <c r="M1341" s="94">
        <f>SUM(M1340:M1340)</f>
        <v>32400</v>
      </c>
      <c r="N1341" s="102"/>
      <c r="O1341" s="111"/>
      <c r="P1341" s="96"/>
      <c r="Q1341" s="111"/>
      <c r="R1341" s="111"/>
      <c r="S1341" s="97"/>
      <c r="T1341" s="102"/>
      <c r="U1341" s="102"/>
      <c r="V1341" s="102"/>
      <c r="W1341" s="94"/>
      <c r="X1341" s="98"/>
      <c r="Y1341" s="94"/>
      <c r="Z1341" s="94"/>
      <c r="AA1341" s="89"/>
      <c r="AB1341" s="89"/>
      <c r="AC1341" s="94"/>
      <c r="AD1341" s="94">
        <f>SUM(AD1340:AD1340)</f>
        <v>993667.5</v>
      </c>
      <c r="AE1341" s="94">
        <f>SUM(AE1340:AE1340)</f>
        <v>993667.5</v>
      </c>
      <c r="AF1341" s="94"/>
      <c r="AG1341" s="94">
        <f>SUM(AG1340:AG1340)</f>
        <v>0</v>
      </c>
      <c r="AH1341" s="94"/>
    </row>
    <row r="1342" spans="1:34" s="73" customFormat="1" x14ac:dyDescent="0.55000000000000004">
      <c r="A1342" s="108" t="s">
        <v>1848</v>
      </c>
      <c r="B1342" s="109">
        <v>584</v>
      </c>
      <c r="C1342" s="102">
        <v>7469</v>
      </c>
      <c r="D1342" s="90" t="s">
        <v>1849</v>
      </c>
      <c r="E1342" s="102" t="s">
        <v>34</v>
      </c>
      <c r="F1342" s="102">
        <v>17438</v>
      </c>
      <c r="G1342" s="102">
        <v>0</v>
      </c>
      <c r="H1342" s="102">
        <v>1</v>
      </c>
      <c r="I1342" s="98">
        <v>0</v>
      </c>
      <c r="J1342" s="102" t="s">
        <v>35</v>
      </c>
      <c r="K1342" s="94">
        <f>((G1342*400)+(H1342*100))+I1342</f>
        <v>100</v>
      </c>
      <c r="L1342" s="94">
        <v>850</v>
      </c>
      <c r="M1342" s="94">
        <f>K1342*L1342</f>
        <v>85000</v>
      </c>
      <c r="N1342" s="102">
        <v>1</v>
      </c>
      <c r="O1342" s="111" t="s">
        <v>1846</v>
      </c>
      <c r="P1342" s="96">
        <v>3570800025547</v>
      </c>
      <c r="Q1342" s="111" t="s">
        <v>1847</v>
      </c>
      <c r="R1342" s="111" t="s">
        <v>1850</v>
      </c>
      <c r="S1342" s="97" t="s">
        <v>1851</v>
      </c>
      <c r="T1342" s="102" t="s">
        <v>51</v>
      </c>
      <c r="U1342" s="102" t="s">
        <v>45</v>
      </c>
      <c r="V1342" s="102" t="s">
        <v>52</v>
      </c>
      <c r="W1342" s="94">
        <v>24</v>
      </c>
      <c r="X1342" s="98">
        <v>100</v>
      </c>
      <c r="Y1342" s="94">
        <v>6750</v>
      </c>
      <c r="Z1342" s="94">
        <f>W1342*Y1342</f>
        <v>162000</v>
      </c>
      <c r="AA1342" s="89">
        <v>6</v>
      </c>
      <c r="AB1342" s="89">
        <v>6</v>
      </c>
      <c r="AC1342" s="94">
        <f>(Z1342*(100-AB1342))/100</f>
        <v>152280</v>
      </c>
      <c r="AD1342" s="94">
        <f>IF(AND(AC1342="",M1342=""),0,IF((AC1342=""),M1342, IF( (M1342=""),AC1342,AC1342+M1342)))</f>
        <v>237280</v>
      </c>
      <c r="AE1342" s="94">
        <f>IF( (X1342=""),AD1342*1,( M1342+(SUM(AC1342:AC1342)) )*(X1342/100) )</f>
        <v>237280</v>
      </c>
      <c r="AF1342" s="94">
        <v>50000000</v>
      </c>
      <c r="AG1342" s="94">
        <f>IF((AF1342-AE1342) &gt; 1,0,IF((AF1342-AE1342)&lt;0,AE1342-AF1342,AF1342-AE1342))</f>
        <v>0</v>
      </c>
      <c r="AH1342" s="94">
        <v>0.02</v>
      </c>
    </row>
    <row r="1343" spans="1:34" s="73" customFormat="1" x14ac:dyDescent="0.55000000000000004">
      <c r="A1343" s="108"/>
      <c r="B1343" s="109"/>
      <c r="C1343" s="102"/>
      <c r="D1343" s="90"/>
      <c r="E1343" s="102"/>
      <c r="F1343" s="102"/>
      <c r="G1343" s="102">
        <v>2</v>
      </c>
      <c r="H1343" s="102">
        <v>3</v>
      </c>
      <c r="I1343" s="98">
        <v>3</v>
      </c>
      <c r="J1343" s="102" t="s">
        <v>38</v>
      </c>
      <c r="K1343" s="94">
        <f>((G1343*400)+(H1343*100))+I1343</f>
        <v>1103</v>
      </c>
      <c r="L1343" s="94" t="s">
        <v>63</v>
      </c>
      <c r="M1343" s="94">
        <f>SUM(M1342:M1342)</f>
        <v>85000</v>
      </c>
      <c r="N1343" s="102"/>
      <c r="O1343" s="111"/>
      <c r="P1343" s="96"/>
      <c r="Q1343" s="111"/>
      <c r="R1343" s="111"/>
      <c r="S1343" s="97"/>
      <c r="T1343" s="102"/>
      <c r="U1343" s="102"/>
      <c r="V1343" s="102"/>
      <c r="W1343" s="94"/>
      <c r="X1343" s="98"/>
      <c r="Y1343" s="94"/>
      <c r="Z1343" s="94"/>
      <c r="AA1343" s="89"/>
      <c r="AB1343" s="89"/>
      <c r="AC1343" s="94"/>
      <c r="AD1343" s="94">
        <f>SUM(AD1342:AD1342)</f>
        <v>237280</v>
      </c>
      <c r="AE1343" s="94">
        <f>SUM(AE1342:AE1342)</f>
        <v>237280</v>
      </c>
      <c r="AF1343" s="94">
        <v>0</v>
      </c>
      <c r="AG1343" s="94">
        <f>SUM(AG1342:AG1342)</f>
        <v>0</v>
      </c>
      <c r="AH1343" s="94">
        <v>0.01</v>
      </c>
    </row>
    <row r="1344" spans="1:34" s="73" customFormat="1" x14ac:dyDescent="0.55000000000000004">
      <c r="A1344" s="108" t="s">
        <v>1854</v>
      </c>
      <c r="B1344" s="109">
        <v>585</v>
      </c>
      <c r="C1344" s="102">
        <v>7403</v>
      </c>
      <c r="D1344" s="90" t="s">
        <v>1855</v>
      </c>
      <c r="E1344" s="102" t="s">
        <v>34</v>
      </c>
      <c r="F1344" s="102">
        <v>18408</v>
      </c>
      <c r="G1344" s="102">
        <v>2</v>
      </c>
      <c r="H1344" s="102">
        <v>1</v>
      </c>
      <c r="I1344" s="98">
        <v>18</v>
      </c>
      <c r="J1344" s="102" t="s">
        <v>35</v>
      </c>
      <c r="K1344" s="94">
        <f>((G1344*400)+(H1344*100))+I1344</f>
        <v>918</v>
      </c>
      <c r="L1344" s="94">
        <v>625</v>
      </c>
      <c r="M1344" s="94">
        <f>K1344*L1344</f>
        <v>573750</v>
      </c>
      <c r="N1344" s="102">
        <v>1</v>
      </c>
      <c r="O1344" s="111" t="s">
        <v>1852</v>
      </c>
      <c r="P1344" s="96">
        <v>3570800009436</v>
      </c>
      <c r="Q1344" s="111" t="s">
        <v>1853</v>
      </c>
      <c r="R1344" s="111" t="s">
        <v>1856</v>
      </c>
      <c r="S1344" s="97" t="s">
        <v>1857</v>
      </c>
      <c r="T1344" s="102" t="s">
        <v>51</v>
      </c>
      <c r="U1344" s="102" t="s">
        <v>74</v>
      </c>
      <c r="V1344" s="102" t="s">
        <v>52</v>
      </c>
      <c r="W1344" s="94">
        <v>223.2</v>
      </c>
      <c r="X1344" s="98">
        <v>93.02</v>
      </c>
      <c r="Y1344" s="94">
        <v>6750</v>
      </c>
      <c r="Z1344" s="94">
        <f>W1344*Y1344</f>
        <v>1506600</v>
      </c>
      <c r="AA1344" s="89">
        <v>21</v>
      </c>
      <c r="AB1344" s="89">
        <v>93</v>
      </c>
      <c r="AC1344" s="94">
        <f>(Z1344*(100-AB1344))/100</f>
        <v>105462</v>
      </c>
      <c r="AD1344" s="94">
        <f>IF(AND(AC1344="",M1344=""),0,IF((AC1344=""),M1344, IF( (M1344=""),AC1344,AC1344+M1344)))</f>
        <v>679212</v>
      </c>
      <c r="AE1344" s="94">
        <f>IF( (X1344=""),AD1344*1,( M1344+(SUM(AC1344:AC1344)) )*(X1344/100) )</f>
        <v>631803.0024</v>
      </c>
      <c r="AF1344" s="94">
        <v>50000000</v>
      </c>
      <c r="AG1344" s="94">
        <f>IF((AF1344-AE1344) &gt; 1,0,IF((AF1344-AE1344)&lt;0,AE1344-AF1344,AF1344-AE1344))</f>
        <v>0</v>
      </c>
      <c r="AH1344" s="94">
        <v>0.02</v>
      </c>
    </row>
    <row r="1345" spans="1:34" s="73" customFormat="1" x14ac:dyDescent="0.55000000000000004">
      <c r="A1345" s="108"/>
      <c r="B1345" s="109"/>
      <c r="C1345" s="102"/>
      <c r="D1345" s="90"/>
      <c r="E1345" s="102"/>
      <c r="F1345" s="102"/>
      <c r="G1345" s="102"/>
      <c r="H1345" s="102"/>
      <c r="I1345" s="98"/>
      <c r="J1345" s="102"/>
      <c r="K1345" s="94"/>
      <c r="L1345" s="94"/>
      <c r="M1345" s="94"/>
      <c r="N1345" s="102">
        <v>2</v>
      </c>
      <c r="O1345" s="111" t="s">
        <v>1852</v>
      </c>
      <c r="P1345" s="96">
        <v>3570800009436</v>
      </c>
      <c r="Q1345" s="111" t="s">
        <v>1853</v>
      </c>
      <c r="R1345" s="111" t="s">
        <v>1856</v>
      </c>
      <c r="S1345" s="97" t="s">
        <v>1858</v>
      </c>
      <c r="T1345" s="102" t="s">
        <v>51</v>
      </c>
      <c r="U1345" s="102" t="s">
        <v>74</v>
      </c>
      <c r="V1345" s="102" t="s">
        <v>52</v>
      </c>
      <c r="W1345" s="94">
        <v>9.3000000000000007</v>
      </c>
      <c r="X1345" s="98">
        <v>3.88</v>
      </c>
      <c r="Y1345" s="94">
        <v>6050</v>
      </c>
      <c r="Z1345" s="94">
        <f>W1345*Y1345</f>
        <v>56265.000000000007</v>
      </c>
      <c r="AA1345" s="89">
        <v>21</v>
      </c>
      <c r="AB1345" s="89">
        <v>93</v>
      </c>
      <c r="AC1345" s="94">
        <f>(Z1345*(100-AB1345))/100</f>
        <v>3938.5500000000006</v>
      </c>
      <c r="AD1345" s="94">
        <f>IF(AND(AC1345="",M1344=""),0,IF((AC1345=""),M1344, IF( (M1344=""),AC1345,AC1345+M1344)))</f>
        <v>577688.55000000005</v>
      </c>
      <c r="AE1345" s="94">
        <f>IF( (X1345=""),AD1345*1,( M1344+(SUM(AC1345:AC1345)) )*(X1345/100) )</f>
        <v>22414.315740000002</v>
      </c>
      <c r="AF1345" s="94">
        <v>50000000</v>
      </c>
      <c r="AG1345" s="94">
        <f>IF((AF1345-AE1345) &gt; 1,0,IF((AF1345-AE1345)&lt;0,AE1345-AF1345,AF1345-AE1345))</f>
        <v>0</v>
      </c>
      <c r="AH1345" s="94">
        <v>0.02</v>
      </c>
    </row>
    <row r="1346" spans="1:34" s="73" customFormat="1" x14ac:dyDescent="0.55000000000000004">
      <c r="A1346" s="108"/>
      <c r="B1346" s="109"/>
      <c r="C1346" s="102"/>
      <c r="D1346" s="90"/>
      <c r="E1346" s="102"/>
      <c r="F1346" s="102"/>
      <c r="G1346" s="102"/>
      <c r="H1346" s="102"/>
      <c r="I1346" s="98"/>
      <c r="J1346" s="102"/>
      <c r="K1346" s="94"/>
      <c r="L1346" s="94"/>
      <c r="M1346" s="94"/>
      <c r="N1346" s="102">
        <v>3</v>
      </c>
      <c r="O1346" s="111" t="s">
        <v>1852</v>
      </c>
      <c r="P1346" s="96">
        <v>3570800009436</v>
      </c>
      <c r="Q1346" s="111" t="s">
        <v>1853</v>
      </c>
      <c r="R1346" s="111" t="s">
        <v>1856</v>
      </c>
      <c r="S1346" s="97" t="s">
        <v>1859</v>
      </c>
      <c r="T1346" s="102" t="s">
        <v>55</v>
      </c>
      <c r="U1346" s="102" t="s">
        <v>45</v>
      </c>
      <c r="V1346" s="102" t="s">
        <v>52</v>
      </c>
      <c r="W1346" s="94">
        <v>7.44</v>
      </c>
      <c r="X1346" s="98">
        <v>3.1</v>
      </c>
      <c r="Y1346" s="94">
        <v>0</v>
      </c>
      <c r="Z1346" s="94">
        <f>W1346*Y1346</f>
        <v>0</v>
      </c>
      <c r="AA1346" s="89">
        <v>6</v>
      </c>
      <c r="AB1346" s="89">
        <v>6</v>
      </c>
      <c r="AC1346" s="94">
        <f>(Z1346*(100-AB1346))/100</f>
        <v>0</v>
      </c>
      <c r="AD1346" s="94">
        <f>IF(AND(AC1346="",M1344=""),0,IF((AC1346=""),M1344, IF( (M1344=""),AC1346,AC1346+M1344)))</f>
        <v>573750</v>
      </c>
      <c r="AE1346" s="94">
        <f>IF( (X1346=""),AD1346*1,( M1344+(SUM(AC1346:AC1346)) )*(X1346/100) )</f>
        <v>17786.25</v>
      </c>
      <c r="AF1346" s="94">
        <v>50000000</v>
      </c>
      <c r="AG1346" s="94">
        <f>IF((AF1346-AE1346) &gt; 1,0,IF((AF1346-AE1346)&lt;0,AE1346-AF1346,AF1346-AE1346))</f>
        <v>0</v>
      </c>
      <c r="AH1346" s="94">
        <v>0.02</v>
      </c>
    </row>
    <row r="1347" spans="1:34" s="73" customFormat="1" x14ac:dyDescent="0.55000000000000004">
      <c r="A1347" s="108"/>
      <c r="B1347" s="109"/>
      <c r="C1347" s="102"/>
      <c r="D1347" s="90"/>
      <c r="E1347" s="102"/>
      <c r="F1347" s="102"/>
      <c r="G1347" s="102"/>
      <c r="H1347" s="102"/>
      <c r="I1347" s="98"/>
      <c r="J1347" s="102"/>
      <c r="K1347" s="94"/>
      <c r="L1347" s="94" t="s">
        <v>63</v>
      </c>
      <c r="M1347" s="94">
        <f>SUM(M1344:M1346)</f>
        <v>573750</v>
      </c>
      <c r="N1347" s="102"/>
      <c r="O1347" s="111"/>
      <c r="P1347" s="96"/>
      <c r="Q1347" s="111"/>
      <c r="R1347" s="111"/>
      <c r="S1347" s="97"/>
      <c r="T1347" s="102"/>
      <c r="U1347" s="102"/>
      <c r="V1347" s="102"/>
      <c r="W1347" s="94"/>
      <c r="X1347" s="98"/>
      <c r="Y1347" s="94"/>
      <c r="Z1347" s="94"/>
      <c r="AA1347" s="89"/>
      <c r="AB1347" s="89"/>
      <c r="AC1347" s="94"/>
      <c r="AD1347" s="94">
        <f>SUM(AD1344:AD1346)</f>
        <v>1830650.55</v>
      </c>
      <c r="AE1347" s="94">
        <f>SUM(AE1344:AE1346)</f>
        <v>672003.56813999999</v>
      </c>
      <c r="AF1347" s="94"/>
      <c r="AG1347" s="94">
        <f>SUM(AG1344:AG1346)</f>
        <v>0</v>
      </c>
      <c r="AH1347" s="94"/>
    </row>
    <row r="1348" spans="1:34" s="194" customFormat="1" x14ac:dyDescent="0.55000000000000004">
      <c r="A1348" s="184" t="s">
        <v>1860</v>
      </c>
      <c r="B1348" s="185">
        <v>586</v>
      </c>
      <c r="C1348" s="186">
        <v>5193</v>
      </c>
      <c r="D1348" s="187" t="s">
        <v>1861</v>
      </c>
      <c r="E1348" s="186" t="s">
        <v>34</v>
      </c>
      <c r="F1348" s="186">
        <v>21690</v>
      </c>
      <c r="G1348" s="186">
        <v>4</v>
      </c>
      <c r="H1348" s="186">
        <v>3</v>
      </c>
      <c r="I1348" s="188">
        <v>17</v>
      </c>
      <c r="J1348" s="186" t="s">
        <v>38</v>
      </c>
      <c r="K1348" s="189">
        <f>((G1348*400)+(H1348*100))+I1348</f>
        <v>1917</v>
      </c>
      <c r="L1348" s="189">
        <v>800</v>
      </c>
      <c r="M1348" s="189">
        <f>K1348*L1348</f>
        <v>1533600</v>
      </c>
      <c r="N1348" s="186"/>
      <c r="O1348" s="190"/>
      <c r="P1348" s="191"/>
      <c r="Q1348" s="190"/>
      <c r="R1348" s="190"/>
      <c r="S1348" s="192"/>
      <c r="T1348" s="186"/>
      <c r="U1348" s="186"/>
      <c r="V1348" s="186"/>
      <c r="W1348" s="189"/>
      <c r="X1348" s="188"/>
      <c r="Y1348" s="189"/>
      <c r="Z1348" s="189"/>
      <c r="AA1348" s="193"/>
      <c r="AB1348" s="193"/>
      <c r="AC1348" s="189"/>
      <c r="AD1348" s="189">
        <f>IF(AND(AC1348="",M1348=""),0,IF((AC1348=""),M1348,IF((M1348=""),AC1348,AC1348+M1348)))</f>
        <v>1533600</v>
      </c>
      <c r="AE1348" s="189">
        <f>IF( (X1348=""),AD1348*1,AD1348*(X1348/100) )</f>
        <v>1533600</v>
      </c>
      <c r="AF1348" s="189">
        <v>50000000</v>
      </c>
      <c r="AG1348" s="189">
        <f>IF((AF1348-AE1348) &gt; 1,0,IF((AF1348-AE1348)&lt;0,AE1348-AF1348,AF1348-AE1348))</f>
        <v>0</v>
      </c>
      <c r="AH1348" s="189">
        <v>0.01</v>
      </c>
    </row>
    <row r="1349" spans="1:34" s="73" customFormat="1" x14ac:dyDescent="0.55000000000000004">
      <c r="A1349" s="108"/>
      <c r="B1349" s="109"/>
      <c r="C1349" s="102"/>
      <c r="D1349" s="90"/>
      <c r="E1349" s="102"/>
      <c r="F1349" s="102"/>
      <c r="G1349" s="102"/>
      <c r="H1349" s="102"/>
      <c r="I1349" s="98"/>
      <c r="J1349" s="102"/>
      <c r="K1349" s="94"/>
      <c r="L1349" s="94" t="s">
        <v>63</v>
      </c>
      <c r="M1349" s="94">
        <f>SUM(M1348:M1348)</f>
        <v>1533600</v>
      </c>
      <c r="N1349" s="102"/>
      <c r="O1349" s="111"/>
      <c r="P1349" s="96"/>
      <c r="Q1349" s="111"/>
      <c r="R1349" s="111"/>
      <c r="S1349" s="97"/>
      <c r="T1349" s="102"/>
      <c r="U1349" s="102"/>
      <c r="V1349" s="102"/>
      <c r="W1349" s="94"/>
      <c r="X1349" s="98"/>
      <c r="Y1349" s="94"/>
      <c r="Z1349" s="94"/>
      <c r="AA1349" s="89"/>
      <c r="AB1349" s="89"/>
      <c r="AC1349" s="94"/>
      <c r="AD1349" s="94">
        <f>SUM(AD1348:AD1348)</f>
        <v>1533600</v>
      </c>
      <c r="AE1349" s="94">
        <f>SUM(AE1348:AE1348)</f>
        <v>1533600</v>
      </c>
      <c r="AF1349" s="94"/>
      <c r="AG1349" s="94">
        <f>SUM(AG1348:AG1348)</f>
        <v>0</v>
      </c>
      <c r="AH1349" s="94"/>
    </row>
    <row r="1350" spans="1:34" s="73" customFormat="1" x14ac:dyDescent="0.55000000000000004">
      <c r="A1350" s="108" t="s">
        <v>1862</v>
      </c>
      <c r="B1350" s="109">
        <v>587</v>
      </c>
      <c r="C1350" s="102">
        <v>9586</v>
      </c>
      <c r="D1350" s="90" t="s">
        <v>1863</v>
      </c>
      <c r="E1350" s="102" t="s">
        <v>34</v>
      </c>
      <c r="F1350" s="102">
        <v>16015</v>
      </c>
      <c r="G1350" s="102">
        <v>1</v>
      </c>
      <c r="H1350" s="102">
        <v>3</v>
      </c>
      <c r="I1350" s="98">
        <v>63</v>
      </c>
      <c r="J1350" s="102" t="s">
        <v>35</v>
      </c>
      <c r="K1350" s="94">
        <f>((G1350*400)+(H1350*100))+I1350</f>
        <v>763</v>
      </c>
      <c r="L1350" s="94">
        <v>1250</v>
      </c>
      <c r="M1350" s="94">
        <f>K1350*L1350</f>
        <v>953750</v>
      </c>
      <c r="N1350" s="102">
        <v>1</v>
      </c>
      <c r="O1350" s="111" t="s">
        <v>1864</v>
      </c>
      <c r="P1350" s="96">
        <v>3570800003977</v>
      </c>
      <c r="Q1350" s="111" t="s">
        <v>1865</v>
      </c>
      <c r="R1350" s="111" t="s">
        <v>1866</v>
      </c>
      <c r="S1350" s="97" t="s">
        <v>1867</v>
      </c>
      <c r="T1350" s="102" t="s">
        <v>55</v>
      </c>
      <c r="U1350" s="102" t="s">
        <v>45</v>
      </c>
      <c r="V1350" s="102" t="s">
        <v>52</v>
      </c>
      <c r="W1350" s="94">
        <v>41.58</v>
      </c>
      <c r="X1350" s="98">
        <v>49.04</v>
      </c>
      <c r="Y1350" s="94">
        <v>0</v>
      </c>
      <c r="Z1350" s="94">
        <f>W1350*Y1350</f>
        <v>0</v>
      </c>
      <c r="AA1350" s="89">
        <v>11</v>
      </c>
      <c r="AB1350" s="89">
        <v>34</v>
      </c>
      <c r="AC1350" s="94">
        <f>(Z1350*(100-AB1350))/100</f>
        <v>0</v>
      </c>
      <c r="AD1350" s="94">
        <f>IF(AND(AC1350="",M1350=""),0,IF((AC1350=""),M1350, IF( (M1350=""),AC1350,AC1350+M1350)))</f>
        <v>953750</v>
      </c>
      <c r="AE1350" s="94">
        <f>IF( (X1350=""),AD1350*1,( M1350+(SUM(AC1350:AC1350)) )*(X1350/100) )</f>
        <v>467719</v>
      </c>
      <c r="AF1350" s="94">
        <v>10000000</v>
      </c>
      <c r="AG1350" s="94">
        <f>IF((AF1350-AE1350) &gt; 1,0,IF((AF1350-AE1350)&lt;0,AE1350-AF1350,AF1350-AE1350))</f>
        <v>0</v>
      </c>
      <c r="AH1350" s="94">
        <v>0.02</v>
      </c>
    </row>
    <row r="1351" spans="1:34" s="73" customFormat="1" x14ac:dyDescent="0.55000000000000004">
      <c r="A1351" s="108"/>
      <c r="B1351" s="109"/>
      <c r="C1351" s="102"/>
      <c r="D1351" s="90"/>
      <c r="E1351" s="102"/>
      <c r="F1351" s="102"/>
      <c r="G1351" s="102"/>
      <c r="H1351" s="102"/>
      <c r="I1351" s="98"/>
      <c r="J1351" s="102"/>
      <c r="K1351" s="94"/>
      <c r="L1351" s="94"/>
      <c r="M1351" s="94"/>
      <c r="N1351" s="102">
        <v>2</v>
      </c>
      <c r="O1351" s="111" t="s">
        <v>1864</v>
      </c>
      <c r="P1351" s="96">
        <v>3570800003977</v>
      </c>
      <c r="Q1351" s="111" t="s">
        <v>1865</v>
      </c>
      <c r="R1351" s="111" t="s">
        <v>1866</v>
      </c>
      <c r="S1351" s="97" t="s">
        <v>1867</v>
      </c>
      <c r="T1351" s="102" t="s">
        <v>51</v>
      </c>
      <c r="U1351" s="102" t="s">
        <v>45</v>
      </c>
      <c r="V1351" s="102" t="s">
        <v>52</v>
      </c>
      <c r="W1351" s="94">
        <v>43.2</v>
      </c>
      <c r="X1351" s="98">
        <v>50.96</v>
      </c>
      <c r="Y1351" s="94">
        <v>6750</v>
      </c>
      <c r="Z1351" s="94">
        <f>W1351*Y1351</f>
        <v>291600</v>
      </c>
      <c r="AA1351" s="89">
        <v>11</v>
      </c>
      <c r="AB1351" s="89">
        <v>34</v>
      </c>
      <c r="AC1351" s="94">
        <f>(Z1351*(100-AB1351))/100</f>
        <v>192456</v>
      </c>
      <c r="AD1351" s="94">
        <f>IF(AND(AC1351="",M1350=""),0,IF((AC1351=""),M1350, IF( (M1350=""),AC1351,AC1351+M1350)))</f>
        <v>1146206</v>
      </c>
      <c r="AE1351" s="94">
        <f>IF( (X1351=""),AD1351*1,( M1350+(SUM(AC1351:AC1351)) )*(X1351/100) )</f>
        <v>584106.57760000008</v>
      </c>
      <c r="AF1351" s="94">
        <v>10000000</v>
      </c>
      <c r="AG1351" s="94">
        <f>IF((AF1351-AE1351) &gt; 1,0,IF((AF1351-AE1351)&lt;0,AE1351-AF1351,AF1351-AE1351))</f>
        <v>0</v>
      </c>
      <c r="AH1351" s="94">
        <v>0.02</v>
      </c>
    </row>
    <row r="1352" spans="1:34" s="73" customFormat="1" x14ac:dyDescent="0.55000000000000004">
      <c r="A1352" s="108"/>
      <c r="B1352" s="109"/>
      <c r="C1352" s="102"/>
      <c r="D1352" s="90"/>
      <c r="E1352" s="102"/>
      <c r="F1352" s="102"/>
      <c r="G1352" s="102"/>
      <c r="H1352" s="102"/>
      <c r="I1352" s="98"/>
      <c r="J1352" s="102"/>
      <c r="K1352" s="94"/>
      <c r="L1352" s="94" t="s">
        <v>63</v>
      </c>
      <c r="M1352" s="94">
        <f>SUM(M1350:M1351)</f>
        <v>953750</v>
      </c>
      <c r="N1352" s="102"/>
      <c r="O1352" s="111"/>
      <c r="P1352" s="96"/>
      <c r="Q1352" s="111"/>
      <c r="R1352" s="111"/>
      <c r="S1352" s="97"/>
      <c r="T1352" s="102"/>
      <c r="U1352" s="102"/>
      <c r="V1352" s="102"/>
      <c r="W1352" s="94"/>
      <c r="X1352" s="98"/>
      <c r="Y1352" s="94"/>
      <c r="Z1352" s="94"/>
      <c r="AA1352" s="89"/>
      <c r="AB1352" s="89"/>
      <c r="AC1352" s="94"/>
      <c r="AD1352" s="94">
        <f>SUM(AD1350:AD1351)</f>
        <v>2099956</v>
      </c>
      <c r="AE1352" s="94">
        <f>SUM(AE1350:AE1351)</f>
        <v>1051825.5776</v>
      </c>
      <c r="AF1352" s="94"/>
      <c r="AG1352" s="94">
        <f>SUM(AG1350:AG1351)</f>
        <v>0</v>
      </c>
      <c r="AH1352" s="94"/>
    </row>
    <row r="1353" spans="1:34" s="73" customFormat="1" x14ac:dyDescent="0.55000000000000004">
      <c r="A1353" s="108" t="s">
        <v>1870</v>
      </c>
      <c r="B1353" s="109">
        <v>588</v>
      </c>
      <c r="C1353" s="102">
        <v>6846</v>
      </c>
      <c r="D1353" s="90" t="s">
        <v>1871</v>
      </c>
      <c r="E1353" s="102" t="s">
        <v>34</v>
      </c>
      <c r="F1353" s="102">
        <v>23565</v>
      </c>
      <c r="G1353" s="102">
        <v>0</v>
      </c>
      <c r="H1353" s="102">
        <v>0</v>
      </c>
      <c r="I1353" s="98">
        <v>97</v>
      </c>
      <c r="J1353" s="102" t="s">
        <v>35</v>
      </c>
      <c r="K1353" s="94">
        <f>((G1353*400)+(H1353*100))+I1353</f>
        <v>97</v>
      </c>
      <c r="L1353" s="94">
        <v>1600</v>
      </c>
      <c r="M1353" s="94">
        <f>K1353*L1353</f>
        <v>155200</v>
      </c>
      <c r="N1353" s="102">
        <v>1</v>
      </c>
      <c r="O1353" s="111" t="s">
        <v>1868</v>
      </c>
      <c r="P1353" s="96"/>
      <c r="Q1353" s="111" t="s">
        <v>1869</v>
      </c>
      <c r="R1353" s="111" t="s">
        <v>1872</v>
      </c>
      <c r="S1353" s="97" t="s">
        <v>1873</v>
      </c>
      <c r="T1353" s="102" t="s">
        <v>51</v>
      </c>
      <c r="U1353" s="102" t="s">
        <v>227</v>
      </c>
      <c r="V1353" s="102" t="s">
        <v>52</v>
      </c>
      <c r="W1353" s="94">
        <v>161.82</v>
      </c>
      <c r="X1353" s="98">
        <v>100</v>
      </c>
      <c r="Y1353" s="94">
        <v>6750</v>
      </c>
      <c r="Z1353" s="94">
        <f>W1353*Y1353</f>
        <v>1092285</v>
      </c>
      <c r="AA1353" s="89">
        <v>11</v>
      </c>
      <c r="AB1353" s="89">
        <v>34</v>
      </c>
      <c r="AC1353" s="94">
        <f>(Z1353*(100-AB1353))/100</f>
        <v>720908.1</v>
      </c>
      <c r="AD1353" s="94">
        <f>IF(AND(AC1353="",M1353=""),0,IF((AC1353=""),M1353, IF( (M1353=""),AC1353,AC1353+M1353)))</f>
        <v>876108.1</v>
      </c>
      <c r="AE1353" s="94">
        <f>IF( (X1353=""),AD1353*1,( M1353+(SUM(AC1353:AC1353)) )*(X1353/100) )</f>
        <v>876108.1</v>
      </c>
      <c r="AF1353" s="94">
        <v>50000000</v>
      </c>
      <c r="AG1353" s="94">
        <f>IF((AF1353-AE1353) &gt; 1,0,IF((AF1353-AE1353)&lt;0,AE1353-AF1353,AF1353-AE1353))</f>
        <v>0</v>
      </c>
      <c r="AH1353" s="94">
        <v>0.02</v>
      </c>
    </row>
    <row r="1354" spans="1:34" s="73" customFormat="1" x14ac:dyDescent="0.55000000000000004">
      <c r="A1354" s="108"/>
      <c r="B1354" s="109"/>
      <c r="C1354" s="102"/>
      <c r="D1354" s="90"/>
      <c r="E1354" s="102"/>
      <c r="F1354" s="102"/>
      <c r="G1354" s="102"/>
      <c r="H1354" s="102"/>
      <c r="I1354" s="98"/>
      <c r="J1354" s="102"/>
      <c r="K1354" s="94"/>
      <c r="L1354" s="94" t="s">
        <v>63</v>
      </c>
      <c r="M1354" s="94">
        <f>SUM(M1353:M1353)</f>
        <v>155200</v>
      </c>
      <c r="N1354" s="102"/>
      <c r="O1354" s="111"/>
      <c r="P1354" s="96"/>
      <c r="Q1354" s="111"/>
      <c r="R1354" s="111"/>
      <c r="S1354" s="97"/>
      <c r="T1354" s="102"/>
      <c r="U1354" s="102"/>
      <c r="V1354" s="102"/>
      <c r="W1354" s="94"/>
      <c r="X1354" s="98"/>
      <c r="Y1354" s="94"/>
      <c r="Z1354" s="94"/>
      <c r="AA1354" s="89"/>
      <c r="AB1354" s="89"/>
      <c r="AC1354" s="94"/>
      <c r="AD1354" s="94">
        <f>SUM(AD1353:AD1353)</f>
        <v>876108.1</v>
      </c>
      <c r="AE1354" s="94">
        <f>SUM(AE1353:AE1353)</f>
        <v>876108.1</v>
      </c>
      <c r="AF1354" s="94"/>
      <c r="AG1354" s="94">
        <f>SUM(AG1353:AG1353)</f>
        <v>0</v>
      </c>
      <c r="AH1354" s="94"/>
    </row>
    <row r="1355" spans="1:34" s="73" customFormat="1" x14ac:dyDescent="0.55000000000000004">
      <c r="A1355" s="108" t="s">
        <v>1876</v>
      </c>
      <c r="B1355" s="109">
        <v>589</v>
      </c>
      <c r="C1355" s="102">
        <v>6476</v>
      </c>
      <c r="D1355" s="90" t="s">
        <v>1877</v>
      </c>
      <c r="E1355" s="102" t="s">
        <v>34</v>
      </c>
      <c r="F1355" s="102">
        <v>26439</v>
      </c>
      <c r="G1355" s="102">
        <v>3</v>
      </c>
      <c r="H1355" s="102">
        <v>0</v>
      </c>
      <c r="I1355" s="98">
        <v>0</v>
      </c>
      <c r="J1355" s="102" t="s">
        <v>38</v>
      </c>
      <c r="K1355" s="94">
        <f>((G1355*400)+(H1355*100))+I1355</f>
        <v>1200</v>
      </c>
      <c r="L1355" s="94">
        <v>225</v>
      </c>
      <c r="M1355" s="94">
        <f>K1355*L1355</f>
        <v>270000</v>
      </c>
      <c r="N1355" s="102"/>
      <c r="O1355" s="111" t="s">
        <v>1874</v>
      </c>
      <c r="P1355" s="96"/>
      <c r="Q1355" s="111" t="s">
        <v>1875</v>
      </c>
      <c r="R1355" s="111" t="s">
        <v>1878</v>
      </c>
      <c r="S1355" s="97" t="s">
        <v>1877</v>
      </c>
      <c r="T1355" s="102"/>
      <c r="U1355" s="102"/>
      <c r="V1355" s="102"/>
      <c r="W1355" s="94"/>
      <c r="X1355" s="98"/>
      <c r="Y1355" s="94"/>
      <c r="Z1355" s="94"/>
      <c r="AA1355" s="89"/>
      <c r="AB1355" s="89"/>
      <c r="AC1355" s="94"/>
      <c r="AD1355" s="94">
        <f>IF(AND(AC1355="",M1355=""),0,IF((AC1355=""),M1355,IF((M1355=""),AC1355,AC1355+M1355)))</f>
        <v>270000</v>
      </c>
      <c r="AE1355" s="94">
        <f>IF( (X1355=""),AD1355*1,AD1355*(X1355/100) )</f>
        <v>270000</v>
      </c>
      <c r="AF1355" s="94">
        <v>50000000</v>
      </c>
      <c r="AG1355" s="94">
        <f>IF((AF1355-AE1355) &gt; 1,0,IF((AF1355-AE1355)&lt;0,AE1355-AF1355,AF1355-AE1355))</f>
        <v>0</v>
      </c>
      <c r="AH1355" s="94">
        <v>0.01</v>
      </c>
    </row>
    <row r="1356" spans="1:34" s="73" customFormat="1" x14ac:dyDescent="0.55000000000000004">
      <c r="A1356" s="108"/>
      <c r="B1356" s="109"/>
      <c r="C1356" s="102"/>
      <c r="D1356" s="90"/>
      <c r="E1356" s="102"/>
      <c r="F1356" s="102"/>
      <c r="G1356" s="102"/>
      <c r="H1356" s="102"/>
      <c r="I1356" s="98"/>
      <c r="J1356" s="102"/>
      <c r="K1356" s="94"/>
      <c r="L1356" s="94" t="s">
        <v>63</v>
      </c>
      <c r="M1356" s="94">
        <f>SUM(M1355:M1355)</f>
        <v>270000</v>
      </c>
      <c r="N1356" s="102"/>
      <c r="O1356" s="111"/>
      <c r="P1356" s="96"/>
      <c r="Q1356" s="111"/>
      <c r="R1356" s="111"/>
      <c r="S1356" s="97"/>
      <c r="T1356" s="102"/>
      <c r="U1356" s="102"/>
      <c r="V1356" s="102"/>
      <c r="W1356" s="94"/>
      <c r="X1356" s="98"/>
      <c r="Y1356" s="94"/>
      <c r="Z1356" s="94"/>
      <c r="AA1356" s="89"/>
      <c r="AB1356" s="89"/>
      <c r="AC1356" s="94"/>
      <c r="AD1356" s="94">
        <f>SUM(AD1355:AD1355)</f>
        <v>270000</v>
      </c>
      <c r="AE1356" s="94">
        <f>SUM(AE1355:AE1355)</f>
        <v>270000</v>
      </c>
      <c r="AF1356" s="94"/>
      <c r="AG1356" s="94">
        <f>SUM(AG1355:AG1355)</f>
        <v>0</v>
      </c>
      <c r="AH1356" s="94"/>
    </row>
    <row r="1357" spans="1:34" s="73" customFormat="1" x14ac:dyDescent="0.55000000000000004">
      <c r="A1357" s="108" t="s">
        <v>1879</v>
      </c>
      <c r="B1357" s="109">
        <v>590</v>
      </c>
      <c r="C1357" s="102">
        <v>6417</v>
      </c>
      <c r="D1357" s="90" t="s">
        <v>1880</v>
      </c>
      <c r="E1357" s="102" t="s">
        <v>37</v>
      </c>
      <c r="F1357" s="102">
        <v>5376</v>
      </c>
      <c r="G1357" s="102">
        <v>2</v>
      </c>
      <c r="H1357" s="102">
        <v>1</v>
      </c>
      <c r="I1357" s="98">
        <v>49</v>
      </c>
      <c r="J1357" s="102" t="s">
        <v>38</v>
      </c>
      <c r="K1357" s="94">
        <f>((G1357*400)+(H1357*100))+I1357</f>
        <v>949</v>
      </c>
      <c r="L1357" s="94">
        <v>400</v>
      </c>
      <c r="M1357" s="94">
        <f>K1357*L1357</f>
        <v>379600</v>
      </c>
      <c r="N1357" s="102"/>
      <c r="O1357" s="111"/>
      <c r="P1357" s="96"/>
      <c r="Q1357" s="111"/>
      <c r="R1357" s="111"/>
      <c r="S1357" s="97"/>
      <c r="T1357" s="102"/>
      <c r="U1357" s="102"/>
      <c r="V1357" s="102"/>
      <c r="W1357" s="94"/>
      <c r="X1357" s="98"/>
      <c r="Y1357" s="94"/>
      <c r="Z1357" s="94"/>
      <c r="AA1357" s="89"/>
      <c r="AB1357" s="89"/>
      <c r="AC1357" s="94"/>
      <c r="AD1357" s="94">
        <f>IF(AND(AC1357="",M1357=""),0,IF((AC1357=""),M1357,IF((M1357=""),AC1357,AC1357+M1357)))</f>
        <v>379600</v>
      </c>
      <c r="AE1357" s="94">
        <f>IF( (X1357=""),AD1357*1,AD1357*(X1357/100) )</f>
        <v>379600</v>
      </c>
      <c r="AF1357" s="94">
        <v>0</v>
      </c>
      <c r="AG1357" s="94">
        <f>IF((AF1357-AE1357) &gt; 1,0,IF((AF1357-AE1357)&lt;0,AE1357-AF1357,AF1357-AE1357))</f>
        <v>379600</v>
      </c>
      <c r="AH1357" s="94">
        <v>0.01</v>
      </c>
    </row>
    <row r="1358" spans="1:34" s="73" customFormat="1" x14ac:dyDescent="0.55000000000000004">
      <c r="A1358" s="108"/>
      <c r="B1358" s="109"/>
      <c r="C1358" s="102"/>
      <c r="D1358" s="90"/>
      <c r="E1358" s="102"/>
      <c r="F1358" s="102"/>
      <c r="G1358" s="102"/>
      <c r="H1358" s="102"/>
      <c r="I1358" s="98"/>
      <c r="J1358" s="102"/>
      <c r="K1358" s="94"/>
      <c r="L1358" s="94" t="s">
        <v>63</v>
      </c>
      <c r="M1358" s="94">
        <f>SUM(M1357:M1357)</f>
        <v>379600</v>
      </c>
      <c r="N1358" s="102"/>
      <c r="O1358" s="111"/>
      <c r="P1358" s="96"/>
      <c r="Q1358" s="111"/>
      <c r="R1358" s="111"/>
      <c r="S1358" s="97"/>
      <c r="T1358" s="102"/>
      <c r="U1358" s="102"/>
      <c r="V1358" s="102"/>
      <c r="W1358" s="94"/>
      <c r="X1358" s="98"/>
      <c r="Y1358" s="94"/>
      <c r="Z1358" s="94"/>
      <c r="AA1358" s="89"/>
      <c r="AB1358" s="89"/>
      <c r="AC1358" s="94"/>
      <c r="AD1358" s="94">
        <f>SUM(AD1357:AD1357)</f>
        <v>379600</v>
      </c>
      <c r="AE1358" s="94">
        <f>SUM(AE1357:AE1357)</f>
        <v>379600</v>
      </c>
      <c r="AF1358" s="94"/>
      <c r="AG1358" s="94">
        <f>SUM(AG1357:AG1357)</f>
        <v>379600</v>
      </c>
      <c r="AH1358" s="94"/>
    </row>
    <row r="1359" spans="1:34" s="73" customFormat="1" x14ac:dyDescent="0.55000000000000004">
      <c r="A1359" s="108" t="s">
        <v>1881</v>
      </c>
      <c r="B1359" s="109">
        <v>591</v>
      </c>
      <c r="C1359" s="102">
        <v>7369</v>
      </c>
      <c r="D1359" s="90" t="s">
        <v>1882</v>
      </c>
      <c r="E1359" s="102" t="s">
        <v>34</v>
      </c>
      <c r="F1359" s="102">
        <v>19825</v>
      </c>
      <c r="G1359" s="102">
        <v>1</v>
      </c>
      <c r="H1359" s="102">
        <v>2</v>
      </c>
      <c r="I1359" s="98">
        <v>33</v>
      </c>
      <c r="J1359" s="102" t="s">
        <v>38</v>
      </c>
      <c r="K1359" s="94">
        <f>((G1359*400)+(H1359*100))+I1359</f>
        <v>633</v>
      </c>
      <c r="L1359" s="94">
        <v>750</v>
      </c>
      <c r="M1359" s="94">
        <f>K1359*L1359</f>
        <v>474750</v>
      </c>
      <c r="N1359" s="102"/>
      <c r="O1359" s="111"/>
      <c r="P1359" s="96"/>
      <c r="Q1359" s="111"/>
      <c r="R1359" s="111"/>
      <c r="S1359" s="97"/>
      <c r="T1359" s="102"/>
      <c r="U1359" s="102"/>
      <c r="V1359" s="102"/>
      <c r="W1359" s="94"/>
      <c r="X1359" s="98"/>
      <c r="Y1359" s="94"/>
      <c r="Z1359" s="94"/>
      <c r="AA1359" s="89"/>
      <c r="AB1359" s="89"/>
      <c r="AC1359" s="94"/>
      <c r="AD1359" s="94">
        <f>IF(AND(AC1359="",M1359=""),0,IF((AC1359=""),M1359,IF((M1359=""),AC1359,AC1359+M1359)))</f>
        <v>474750</v>
      </c>
      <c r="AE1359" s="94">
        <f>IF( (X1359=""),AD1359*1,AD1359*(X1359/100) )</f>
        <v>474750</v>
      </c>
      <c r="AF1359" s="94">
        <v>50000000</v>
      </c>
      <c r="AG1359" s="94">
        <f t="shared" ref="AG1359:AG1364" si="154">IF((AF1359-AE1359) &gt; 1,0,IF((AF1359-AE1359)&lt;0,AE1359-AF1359,AF1359-AE1359))</f>
        <v>0</v>
      </c>
      <c r="AH1359" s="94">
        <v>0.01</v>
      </c>
    </row>
    <row r="1360" spans="1:34" s="73" customFormat="1" x14ac:dyDescent="0.55000000000000004">
      <c r="A1360" s="108"/>
      <c r="B1360" s="109">
        <v>592</v>
      </c>
      <c r="C1360" s="102">
        <v>9223</v>
      </c>
      <c r="D1360" s="90" t="s">
        <v>1883</v>
      </c>
      <c r="E1360" s="102" t="s">
        <v>34</v>
      </c>
      <c r="F1360" s="102">
        <v>20647</v>
      </c>
      <c r="G1360" s="102">
        <v>1</v>
      </c>
      <c r="H1360" s="102">
        <v>0</v>
      </c>
      <c r="I1360" s="98">
        <v>20</v>
      </c>
      <c r="J1360" s="102" t="s">
        <v>35</v>
      </c>
      <c r="K1360" s="94">
        <f>((G1360*400)+(H1360*100))+I1360</f>
        <v>420</v>
      </c>
      <c r="L1360" s="94">
        <v>1000</v>
      </c>
      <c r="M1360" s="94">
        <f>K1360*L1360</f>
        <v>420000</v>
      </c>
      <c r="N1360" s="102">
        <v>1</v>
      </c>
      <c r="O1360" s="111" t="s">
        <v>1884</v>
      </c>
      <c r="P1360" s="96"/>
      <c r="Q1360" s="111" t="s">
        <v>1885</v>
      </c>
      <c r="R1360" s="111" t="s">
        <v>1886</v>
      </c>
      <c r="S1360" s="97"/>
      <c r="T1360" s="102" t="s">
        <v>439</v>
      </c>
      <c r="U1360" s="102" t="s">
        <v>45</v>
      </c>
      <c r="V1360" s="102" t="s">
        <v>52</v>
      </c>
      <c r="W1360" s="94">
        <v>7.2</v>
      </c>
      <c r="X1360" s="98">
        <v>2.04</v>
      </c>
      <c r="Y1360" s="94">
        <v>6050</v>
      </c>
      <c r="Z1360" s="94">
        <f>W1360*Y1360</f>
        <v>43560</v>
      </c>
      <c r="AA1360" s="89">
        <v>11</v>
      </c>
      <c r="AB1360" s="89">
        <v>34</v>
      </c>
      <c r="AC1360" s="94">
        <f>(Z1360*(100-AB1360))/100</f>
        <v>28749.599999999999</v>
      </c>
      <c r="AD1360" s="94">
        <f>IF(AND(AC1360="",M1360=""),0,IF((AC1360=""),M1360, IF( (M1360=""),AC1360,AC1360+M1360)))</f>
        <v>448749.6</v>
      </c>
      <c r="AE1360" s="94">
        <f>IF( (X1360=""),AD1360*1,( M1360+(SUM(AC1360:AC1360)) )*(X1360/100) )</f>
        <v>9154.4918400000006</v>
      </c>
      <c r="AF1360" s="94">
        <v>50000000</v>
      </c>
      <c r="AG1360" s="94">
        <f t="shared" si="154"/>
        <v>0</v>
      </c>
      <c r="AH1360" s="94">
        <v>0.02</v>
      </c>
    </row>
    <row r="1361" spans="1:34" s="73" customFormat="1" x14ac:dyDescent="0.55000000000000004">
      <c r="A1361" s="108"/>
      <c r="B1361" s="109"/>
      <c r="C1361" s="102"/>
      <c r="D1361" s="90"/>
      <c r="E1361" s="102"/>
      <c r="F1361" s="102"/>
      <c r="G1361" s="102"/>
      <c r="H1361" s="102"/>
      <c r="I1361" s="98"/>
      <c r="J1361" s="102"/>
      <c r="K1361" s="94"/>
      <c r="L1361" s="94"/>
      <c r="M1361" s="94"/>
      <c r="N1361" s="102">
        <v>2</v>
      </c>
      <c r="O1361" s="111" t="s">
        <v>1884</v>
      </c>
      <c r="P1361" s="96"/>
      <c r="Q1361" s="111" t="s">
        <v>1885</v>
      </c>
      <c r="R1361" s="111" t="s">
        <v>1886</v>
      </c>
      <c r="S1361" s="97"/>
      <c r="T1361" s="102" t="s">
        <v>439</v>
      </c>
      <c r="U1361" s="102" t="s">
        <v>45</v>
      </c>
      <c r="V1361" s="102" t="s">
        <v>52</v>
      </c>
      <c r="W1361" s="94">
        <v>6.44</v>
      </c>
      <c r="X1361" s="98">
        <v>1.82</v>
      </c>
      <c r="Y1361" s="94">
        <v>6050</v>
      </c>
      <c r="Z1361" s="94">
        <f>W1361*Y1361</f>
        <v>38962</v>
      </c>
      <c r="AA1361" s="89">
        <v>11</v>
      </c>
      <c r="AB1361" s="89">
        <v>34</v>
      </c>
      <c r="AC1361" s="94">
        <f>(Z1361*(100-AB1361))/100</f>
        <v>25714.92</v>
      </c>
      <c r="AD1361" s="94">
        <f>IF(AND(AC1361="",M1360=""),0,IF((AC1361=""),M1360, IF( (M1360=""),AC1361,AC1361+M1360)))</f>
        <v>445714.92</v>
      </c>
      <c r="AE1361" s="94">
        <f>IF( (X1361=""),AD1361*1,( M1360+(SUM(AC1361:AC1361)) )*(X1361/100) )</f>
        <v>8112.011544</v>
      </c>
      <c r="AF1361" s="94">
        <v>50000000</v>
      </c>
      <c r="AG1361" s="94">
        <f t="shared" si="154"/>
        <v>0</v>
      </c>
      <c r="AH1361" s="94">
        <v>0.02</v>
      </c>
    </row>
    <row r="1362" spans="1:34" s="73" customFormat="1" x14ac:dyDescent="0.55000000000000004">
      <c r="A1362" s="108"/>
      <c r="B1362" s="109"/>
      <c r="C1362" s="102"/>
      <c r="D1362" s="90"/>
      <c r="E1362" s="102"/>
      <c r="F1362" s="102"/>
      <c r="G1362" s="102"/>
      <c r="H1362" s="102"/>
      <c r="I1362" s="98"/>
      <c r="J1362" s="102"/>
      <c r="K1362" s="94"/>
      <c r="L1362" s="94"/>
      <c r="M1362" s="94"/>
      <c r="N1362" s="102">
        <v>3</v>
      </c>
      <c r="O1362" s="111" t="s">
        <v>1884</v>
      </c>
      <c r="P1362" s="96"/>
      <c r="Q1362" s="111" t="s">
        <v>1885</v>
      </c>
      <c r="R1362" s="111" t="s">
        <v>1886</v>
      </c>
      <c r="S1362" s="97" t="s">
        <v>1887</v>
      </c>
      <c r="T1362" s="102" t="s">
        <v>51</v>
      </c>
      <c r="U1362" s="102" t="s">
        <v>74</v>
      </c>
      <c r="V1362" s="102" t="s">
        <v>52</v>
      </c>
      <c r="W1362" s="94">
        <v>153.6</v>
      </c>
      <c r="X1362" s="98">
        <v>43.45</v>
      </c>
      <c r="Y1362" s="94">
        <v>6750</v>
      </c>
      <c r="Z1362" s="94">
        <f>W1362*Y1362</f>
        <v>1036800</v>
      </c>
      <c r="AA1362" s="89">
        <v>11</v>
      </c>
      <c r="AB1362" s="89">
        <v>34</v>
      </c>
      <c r="AC1362" s="94">
        <f>(Z1362*(100-AB1362))/100</f>
        <v>684288</v>
      </c>
      <c r="AD1362" s="94">
        <f>IF(AND(AC1362="",M1360=""),0,IF((AC1362=""),M1360, IF( (M1360=""),AC1362,AC1362+M1360)))</f>
        <v>1104288</v>
      </c>
      <c r="AE1362" s="94">
        <f>IF( (X1362=""),AD1362*1,( M1360+(SUM(AC1362:AC1362)) )*(X1362/100) )</f>
        <v>479813.13600000006</v>
      </c>
      <c r="AF1362" s="94">
        <v>50000000</v>
      </c>
      <c r="AG1362" s="94">
        <f t="shared" si="154"/>
        <v>0</v>
      </c>
      <c r="AH1362" s="94">
        <v>0.02</v>
      </c>
    </row>
    <row r="1363" spans="1:34" s="73" customFormat="1" x14ac:dyDescent="0.55000000000000004">
      <c r="A1363" s="108"/>
      <c r="B1363" s="109"/>
      <c r="C1363" s="102"/>
      <c r="D1363" s="90"/>
      <c r="E1363" s="102"/>
      <c r="F1363" s="102"/>
      <c r="G1363" s="102"/>
      <c r="H1363" s="102"/>
      <c r="I1363" s="98"/>
      <c r="J1363" s="102"/>
      <c r="K1363" s="94"/>
      <c r="L1363" s="94"/>
      <c r="M1363" s="94"/>
      <c r="N1363" s="102">
        <v>4</v>
      </c>
      <c r="O1363" s="111" t="s">
        <v>1884</v>
      </c>
      <c r="P1363" s="96"/>
      <c r="Q1363" s="111" t="s">
        <v>1885</v>
      </c>
      <c r="R1363" s="111" t="s">
        <v>1886</v>
      </c>
      <c r="S1363" s="97" t="s">
        <v>1888</v>
      </c>
      <c r="T1363" s="102" t="s">
        <v>51</v>
      </c>
      <c r="U1363" s="102" t="s">
        <v>227</v>
      </c>
      <c r="V1363" s="102" t="s">
        <v>52</v>
      </c>
      <c r="W1363" s="94">
        <v>166.4</v>
      </c>
      <c r="X1363" s="98">
        <v>47.07</v>
      </c>
      <c r="Y1363" s="94">
        <v>6750</v>
      </c>
      <c r="Z1363" s="94">
        <f>W1363*Y1363</f>
        <v>1123200</v>
      </c>
      <c r="AA1363" s="89">
        <v>11</v>
      </c>
      <c r="AB1363" s="89">
        <v>34</v>
      </c>
      <c r="AC1363" s="94">
        <f>(Z1363*(100-AB1363))/100</f>
        <v>741312</v>
      </c>
      <c r="AD1363" s="94">
        <f>IF(AND(AC1363="",M1360=""),0,IF((AC1363=""),M1360, IF( (M1360=""),AC1363,AC1363+M1360)))</f>
        <v>1161312</v>
      </c>
      <c r="AE1363" s="94">
        <f>IF( (X1363=""),AD1363*1,( M1360+(SUM(AC1363:AC1363)) )*(X1363/100) )</f>
        <v>546629.55839999998</v>
      </c>
      <c r="AF1363" s="94">
        <v>50000000</v>
      </c>
      <c r="AG1363" s="94">
        <f t="shared" si="154"/>
        <v>0</v>
      </c>
      <c r="AH1363" s="94">
        <v>0.02</v>
      </c>
    </row>
    <row r="1364" spans="1:34" s="73" customFormat="1" x14ac:dyDescent="0.55000000000000004">
      <c r="A1364" s="108"/>
      <c r="B1364" s="109"/>
      <c r="C1364" s="102"/>
      <c r="D1364" s="90"/>
      <c r="E1364" s="102"/>
      <c r="F1364" s="102"/>
      <c r="G1364" s="102"/>
      <c r="H1364" s="102"/>
      <c r="I1364" s="98"/>
      <c r="J1364" s="102"/>
      <c r="K1364" s="94"/>
      <c r="L1364" s="94"/>
      <c r="M1364" s="94"/>
      <c r="N1364" s="102">
        <v>5</v>
      </c>
      <c r="O1364" s="111" t="s">
        <v>1884</v>
      </c>
      <c r="P1364" s="96"/>
      <c r="Q1364" s="111" t="s">
        <v>1885</v>
      </c>
      <c r="R1364" s="111" t="s">
        <v>1886</v>
      </c>
      <c r="S1364" s="97" t="s">
        <v>1889</v>
      </c>
      <c r="T1364" s="102" t="s">
        <v>51</v>
      </c>
      <c r="U1364" s="102" t="s">
        <v>74</v>
      </c>
      <c r="V1364" s="102" t="s">
        <v>52</v>
      </c>
      <c r="W1364" s="94">
        <v>19.89</v>
      </c>
      <c r="X1364" s="98">
        <v>5.63</v>
      </c>
      <c r="Y1364" s="94">
        <v>6750</v>
      </c>
      <c r="Z1364" s="94">
        <f>W1364*Y1364</f>
        <v>134257.5</v>
      </c>
      <c r="AA1364" s="89">
        <v>21</v>
      </c>
      <c r="AB1364" s="89">
        <v>93</v>
      </c>
      <c r="AC1364" s="94">
        <f>(Z1364*(100-AB1364))/100</f>
        <v>9398.0249999999996</v>
      </c>
      <c r="AD1364" s="94">
        <f>IF(AND(AC1364="",M1360=""),0,IF((AC1364=""),M1360, IF( (M1360=""),AC1364,AC1364+M1360)))</f>
        <v>429398.02500000002</v>
      </c>
      <c r="AE1364" s="94">
        <f>IF( (X1364=""),AD1364*1,( M1360+(SUM(AC1364:AC1364)) )*(X1364/100) )</f>
        <v>24175.108807500001</v>
      </c>
      <c r="AF1364" s="94">
        <v>50000000</v>
      </c>
      <c r="AG1364" s="94">
        <f t="shared" si="154"/>
        <v>0</v>
      </c>
      <c r="AH1364" s="94">
        <v>0.02</v>
      </c>
    </row>
    <row r="1365" spans="1:34" s="73" customFormat="1" x14ac:dyDescent="0.55000000000000004">
      <c r="A1365" s="108"/>
      <c r="B1365" s="109"/>
      <c r="C1365" s="102"/>
      <c r="D1365" s="90"/>
      <c r="E1365" s="102"/>
      <c r="F1365" s="102"/>
      <c r="G1365" s="102"/>
      <c r="H1365" s="102"/>
      <c r="I1365" s="98"/>
      <c r="J1365" s="102"/>
      <c r="K1365" s="94"/>
      <c r="L1365" s="94" t="s">
        <v>63</v>
      </c>
      <c r="M1365" s="94">
        <f>SUM(M1359:M1364)</f>
        <v>894750</v>
      </c>
      <c r="N1365" s="102"/>
      <c r="O1365" s="111"/>
      <c r="P1365" s="96"/>
      <c r="Q1365" s="111"/>
      <c r="R1365" s="111"/>
      <c r="S1365" s="97"/>
      <c r="T1365" s="102"/>
      <c r="U1365" s="102"/>
      <c r="V1365" s="102"/>
      <c r="W1365" s="94"/>
      <c r="X1365" s="98"/>
      <c r="Y1365" s="94"/>
      <c r="Z1365" s="94"/>
      <c r="AA1365" s="89"/>
      <c r="AB1365" s="89"/>
      <c r="AC1365" s="94"/>
      <c r="AD1365" s="94">
        <f>SUM(AD1359:AD1364)</f>
        <v>4064212.5449999999</v>
      </c>
      <c r="AE1365" s="94">
        <f>SUM(AE1359:AE1364)</f>
        <v>1542634.3065915001</v>
      </c>
      <c r="AF1365" s="94"/>
      <c r="AG1365" s="94">
        <f>SUM(AG1359:AG1364)</f>
        <v>0</v>
      </c>
      <c r="AH1365" s="94"/>
    </row>
    <row r="1366" spans="1:34" s="99" customFormat="1" x14ac:dyDescent="0.55000000000000004">
      <c r="A1366" s="107" t="s">
        <v>15568</v>
      </c>
      <c r="B1366" s="161">
        <v>651</v>
      </c>
      <c r="C1366" s="161">
        <v>10775</v>
      </c>
      <c r="D1366" s="162" t="s">
        <v>15569</v>
      </c>
      <c r="E1366" s="161" t="s">
        <v>34</v>
      </c>
      <c r="F1366" s="161">
        <v>24803</v>
      </c>
      <c r="G1366" s="161">
        <v>0</v>
      </c>
      <c r="H1366" s="161">
        <v>0</v>
      </c>
      <c r="I1366" s="163">
        <v>19</v>
      </c>
      <c r="J1366" s="161" t="s">
        <v>35</v>
      </c>
      <c r="K1366" s="121">
        <f>((G1366*400)+(H1366*100))+I1366</f>
        <v>19</v>
      </c>
      <c r="L1366" s="121">
        <v>14500</v>
      </c>
      <c r="M1366" s="121">
        <f>K1366*L1366</f>
        <v>275500</v>
      </c>
      <c r="N1366" s="161">
        <v>1</v>
      </c>
      <c r="O1366" s="164" t="s">
        <v>15566</v>
      </c>
      <c r="P1366" s="165">
        <v>3570500490422</v>
      </c>
      <c r="Q1366" s="164" t="s">
        <v>15567</v>
      </c>
      <c r="R1366" s="164" t="s">
        <v>15570</v>
      </c>
      <c r="S1366" s="166"/>
      <c r="T1366" s="161" t="s">
        <v>44</v>
      </c>
      <c r="U1366" s="161" t="s">
        <v>45</v>
      </c>
      <c r="V1366" s="102" t="s">
        <v>52</v>
      </c>
      <c r="W1366" s="94">
        <v>108</v>
      </c>
      <c r="X1366" s="98">
        <v>100</v>
      </c>
      <c r="Y1366" s="94">
        <v>7150</v>
      </c>
      <c r="Z1366" s="94">
        <f>W1366*Y1366</f>
        <v>772200</v>
      </c>
      <c r="AA1366" s="89">
        <v>9</v>
      </c>
      <c r="AB1366" s="89">
        <v>9</v>
      </c>
      <c r="AC1366" s="94">
        <f>(Z1366*(100-AB1366))/100</f>
        <v>702702</v>
      </c>
      <c r="AD1366" s="121">
        <f>IF(AND(AC1366="",M1366=""),0,IF((AC1366=""),M1366,IF((M1366=""),AC1366,AC1366+M1366)))</f>
        <v>978202</v>
      </c>
      <c r="AE1366" s="121">
        <f>IF( (X1366=""),AD1366*1,AD1366*(X1366/100) )</f>
        <v>978202</v>
      </c>
      <c r="AF1366" s="121">
        <v>0</v>
      </c>
      <c r="AG1366" s="121">
        <f>IF((AF1366-AE1366) &gt; 1,0,IF((AF1366-AE1366)&lt;0,AE1366-AF1366,AF1366-AE1366))</f>
        <v>978202</v>
      </c>
      <c r="AH1366" s="121">
        <v>0.02</v>
      </c>
    </row>
    <row r="1367" spans="1:34" s="99" customFormat="1" x14ac:dyDescent="0.55000000000000004">
      <c r="A1367" s="107"/>
      <c r="B1367" s="161"/>
      <c r="C1367" s="161"/>
      <c r="D1367" s="162"/>
      <c r="E1367" s="161"/>
      <c r="F1367" s="161"/>
      <c r="G1367" s="161"/>
      <c r="H1367" s="161"/>
      <c r="I1367" s="163"/>
      <c r="J1367" s="161"/>
      <c r="K1367" s="121"/>
      <c r="L1367" s="121" t="s">
        <v>63</v>
      </c>
      <c r="M1367" s="121">
        <f>SUM(M1366:M1366)</f>
        <v>275500</v>
      </c>
      <c r="N1367" s="161"/>
      <c r="O1367" s="164"/>
      <c r="P1367" s="165"/>
      <c r="Q1367" s="164"/>
      <c r="R1367" s="164"/>
      <c r="S1367" s="166"/>
      <c r="T1367" s="161"/>
      <c r="U1367" s="161"/>
      <c r="V1367" s="161"/>
      <c r="W1367" s="121"/>
      <c r="X1367" s="163"/>
      <c r="Y1367" s="121"/>
      <c r="Z1367" s="121"/>
      <c r="AA1367" s="167"/>
      <c r="AB1367" s="167"/>
      <c r="AC1367" s="121"/>
      <c r="AD1367" s="121"/>
      <c r="AE1367" s="121">
        <f>SUM(AE1366:AE1366)</f>
        <v>978202</v>
      </c>
      <c r="AF1367" s="121"/>
      <c r="AG1367" s="121">
        <f>SUM(AG1366:AG1366)</f>
        <v>978202</v>
      </c>
      <c r="AH1367" s="121"/>
    </row>
    <row r="1368" spans="1:34" s="73" customFormat="1" x14ac:dyDescent="0.55000000000000004">
      <c r="A1368" s="108" t="s">
        <v>1892</v>
      </c>
      <c r="B1368" s="109">
        <v>594</v>
      </c>
      <c r="C1368" s="102">
        <v>6423</v>
      </c>
      <c r="D1368" s="90" t="s">
        <v>1893</v>
      </c>
      <c r="E1368" s="102" t="s">
        <v>37</v>
      </c>
      <c r="F1368" s="102">
        <v>5466</v>
      </c>
      <c r="G1368" s="102">
        <v>0</v>
      </c>
      <c r="H1368" s="102">
        <v>2</v>
      </c>
      <c r="I1368" s="98">
        <v>81</v>
      </c>
      <c r="J1368" s="102" t="s">
        <v>38</v>
      </c>
      <c r="K1368" s="94">
        <f>((G1368*400)+(H1368*100))+I1368</f>
        <v>281</v>
      </c>
      <c r="L1368" s="94">
        <v>400</v>
      </c>
      <c r="M1368" s="94">
        <f>K1368*L1368</f>
        <v>112400</v>
      </c>
      <c r="N1368" s="102"/>
      <c r="O1368" s="111"/>
      <c r="P1368" s="96"/>
      <c r="Q1368" s="111"/>
      <c r="R1368" s="111"/>
      <c r="S1368" s="97"/>
      <c r="T1368" s="102"/>
      <c r="U1368" s="102"/>
      <c r="V1368" s="102"/>
      <c r="W1368" s="94"/>
      <c r="X1368" s="98"/>
      <c r="Y1368" s="94"/>
      <c r="Z1368" s="94"/>
      <c r="AA1368" s="89"/>
      <c r="AB1368" s="89"/>
      <c r="AC1368" s="94"/>
      <c r="AD1368" s="94">
        <f>IF(AND(AC1368="",M1368=""),0,IF((AC1368=""),M1368,IF((M1368=""),AC1368,AC1368+M1368)))</f>
        <v>112400</v>
      </c>
      <c r="AE1368" s="94">
        <f>IF( (X1368=""),AD1368*1,AD1368*(X1368/100) )</f>
        <v>112400</v>
      </c>
      <c r="AF1368" s="94">
        <v>0</v>
      </c>
      <c r="AG1368" s="94">
        <f>IF((AF1368-AE1368) &gt; 1,0,IF((AF1368-AE1368)&lt;0,AE1368-AF1368,AF1368-AE1368))</f>
        <v>112400</v>
      </c>
      <c r="AH1368" s="94">
        <v>0.01</v>
      </c>
    </row>
    <row r="1369" spans="1:34" s="73" customFormat="1" x14ac:dyDescent="0.55000000000000004">
      <c r="A1369" s="108"/>
      <c r="B1369" s="109">
        <v>595</v>
      </c>
      <c r="C1369" s="102">
        <v>6899</v>
      </c>
      <c r="D1369" s="90" t="s">
        <v>1894</v>
      </c>
      <c r="E1369" s="102" t="s">
        <v>34</v>
      </c>
      <c r="F1369" s="102">
        <v>23567</v>
      </c>
      <c r="G1369" s="102">
        <v>0</v>
      </c>
      <c r="H1369" s="102">
        <v>2</v>
      </c>
      <c r="I1369" s="98">
        <v>2</v>
      </c>
      <c r="J1369" s="102" t="s">
        <v>35</v>
      </c>
      <c r="K1369" s="94">
        <f>((G1369*400)+(H1369*100))+I1369</f>
        <v>202</v>
      </c>
      <c r="L1369" s="94">
        <v>1600</v>
      </c>
      <c r="M1369" s="94">
        <f>K1369*L1369</f>
        <v>323200</v>
      </c>
      <c r="N1369" s="102">
        <v>1</v>
      </c>
      <c r="O1369" s="111" t="s">
        <v>1890</v>
      </c>
      <c r="P1369" s="96">
        <v>3570800012143</v>
      </c>
      <c r="Q1369" s="111" t="s">
        <v>1891</v>
      </c>
      <c r="R1369" s="111" t="s">
        <v>1895</v>
      </c>
      <c r="S1369" s="97" t="s">
        <v>1896</v>
      </c>
      <c r="T1369" s="102" t="s">
        <v>51</v>
      </c>
      <c r="U1369" s="102" t="s">
        <v>45</v>
      </c>
      <c r="V1369" s="102" t="s">
        <v>52</v>
      </c>
      <c r="W1369" s="94">
        <v>241.12</v>
      </c>
      <c r="X1369" s="98">
        <v>73.489999999999995</v>
      </c>
      <c r="Y1369" s="94">
        <v>6750</v>
      </c>
      <c r="Z1369" s="94">
        <f>W1369*Y1369</f>
        <v>1627560</v>
      </c>
      <c r="AA1369" s="89">
        <v>7</v>
      </c>
      <c r="AB1369" s="89">
        <v>7</v>
      </c>
      <c r="AC1369" s="94">
        <f>(Z1369*(100-AB1369))/100</f>
        <v>1513630.8</v>
      </c>
      <c r="AD1369" s="94">
        <f>IF(AND(AC1369="",M1369=""),0,IF((AC1369=""),M1369, IF( (M1369=""),AC1369,AC1369+M1369)))</f>
        <v>1836830.8</v>
      </c>
      <c r="AE1369" s="94">
        <f>IF( (X1369=""),AD1369*1,( M1369+(SUM(AC1369:AC1369)) )*(X1369/100) )</f>
        <v>1349886.9549199999</v>
      </c>
      <c r="AF1369" s="94">
        <v>50000000</v>
      </c>
      <c r="AG1369" s="94">
        <f>IF((AF1369-AE1369) &gt; 1,0,IF((AF1369-AE1369)&lt;0,AE1369-AF1369,AF1369-AE1369))</f>
        <v>0</v>
      </c>
      <c r="AH1369" s="94">
        <v>0.02</v>
      </c>
    </row>
    <row r="1370" spans="1:34" s="73" customFormat="1" x14ac:dyDescent="0.55000000000000004">
      <c r="A1370" s="108"/>
      <c r="B1370" s="109"/>
      <c r="C1370" s="102"/>
      <c r="D1370" s="90"/>
      <c r="E1370" s="102"/>
      <c r="F1370" s="102"/>
      <c r="G1370" s="102"/>
      <c r="H1370" s="102"/>
      <c r="I1370" s="98"/>
      <c r="J1370" s="102"/>
      <c r="K1370" s="94"/>
      <c r="L1370" s="94"/>
      <c r="M1370" s="94"/>
      <c r="N1370" s="102">
        <v>2</v>
      </c>
      <c r="O1370" s="111" t="s">
        <v>1890</v>
      </c>
      <c r="P1370" s="96">
        <v>3570800012143</v>
      </c>
      <c r="Q1370" s="111" t="s">
        <v>1891</v>
      </c>
      <c r="R1370" s="111" t="s">
        <v>1895</v>
      </c>
      <c r="S1370" s="97" t="s">
        <v>1897</v>
      </c>
      <c r="T1370" s="102" t="s">
        <v>55</v>
      </c>
      <c r="U1370" s="102" t="s">
        <v>45</v>
      </c>
      <c r="V1370" s="102" t="s">
        <v>52</v>
      </c>
      <c r="W1370" s="94">
        <v>37.799999999999997</v>
      </c>
      <c r="X1370" s="98">
        <v>11.52</v>
      </c>
      <c r="Y1370" s="94">
        <v>0</v>
      </c>
      <c r="Z1370" s="94">
        <f>W1370*Y1370</f>
        <v>0</v>
      </c>
      <c r="AA1370" s="89">
        <v>7</v>
      </c>
      <c r="AB1370" s="89">
        <v>7</v>
      </c>
      <c r="AC1370" s="94">
        <f>(Z1370*(100-AB1370))/100</f>
        <v>0</v>
      </c>
      <c r="AD1370" s="94">
        <f>IF(AND(AC1370="",M1369=""),0,IF((AC1370=""),M1369, IF( (M1369=""),AC1370,AC1370+M1369)))</f>
        <v>323200</v>
      </c>
      <c r="AE1370" s="94">
        <f>IF( (X1370=""),AD1370*1,( M1369+(SUM(AC1370:AC1370)) )*(X1370/100) )</f>
        <v>37232.639999999999</v>
      </c>
      <c r="AF1370" s="94">
        <v>50000000</v>
      </c>
      <c r="AG1370" s="94">
        <f>IF((AF1370-AE1370) &gt; 1,0,IF((AF1370-AE1370)&lt;0,AE1370-AF1370,AF1370-AE1370))</f>
        <v>0</v>
      </c>
      <c r="AH1370" s="94">
        <v>0.02</v>
      </c>
    </row>
    <row r="1371" spans="1:34" s="73" customFormat="1" x14ac:dyDescent="0.55000000000000004">
      <c r="A1371" s="108"/>
      <c r="B1371" s="109"/>
      <c r="C1371" s="102"/>
      <c r="D1371" s="90"/>
      <c r="E1371" s="102"/>
      <c r="F1371" s="102"/>
      <c r="G1371" s="102"/>
      <c r="H1371" s="102"/>
      <c r="I1371" s="98"/>
      <c r="J1371" s="102"/>
      <c r="K1371" s="94"/>
      <c r="L1371" s="94"/>
      <c r="M1371" s="94"/>
      <c r="N1371" s="102">
        <v>3</v>
      </c>
      <c r="O1371" s="111" t="s">
        <v>1890</v>
      </c>
      <c r="P1371" s="96">
        <v>3570800012143</v>
      </c>
      <c r="Q1371" s="111" t="s">
        <v>1891</v>
      </c>
      <c r="R1371" s="111" t="s">
        <v>1895</v>
      </c>
      <c r="S1371" s="97" t="s">
        <v>1898</v>
      </c>
      <c r="T1371" s="102" t="s">
        <v>343</v>
      </c>
      <c r="U1371" s="102" t="s">
        <v>45</v>
      </c>
      <c r="V1371" s="102" t="s">
        <v>52</v>
      </c>
      <c r="W1371" s="94">
        <v>49.2</v>
      </c>
      <c r="X1371" s="98">
        <v>14.99</v>
      </c>
      <c r="Y1371" s="94">
        <v>5600</v>
      </c>
      <c r="Z1371" s="94">
        <f>W1371*Y1371</f>
        <v>275520</v>
      </c>
      <c r="AA1371" s="89">
        <v>7</v>
      </c>
      <c r="AB1371" s="89">
        <v>7</v>
      </c>
      <c r="AC1371" s="94">
        <f>(Z1371*(100-AB1371))/100</f>
        <v>256233.60000000001</v>
      </c>
      <c r="AD1371" s="94">
        <f>IF(AND(AC1371="",M1369=""),0,IF((AC1371=""),M1369, IF( (M1369=""),AC1371,AC1371+M1369)))</f>
        <v>579433.6</v>
      </c>
      <c r="AE1371" s="94">
        <f>IF( (X1371=""),AD1371*1,( M1369+(SUM(AC1371:AC1371)) )*(X1371/100) )</f>
        <v>86857.096640000003</v>
      </c>
      <c r="AF1371" s="94">
        <v>50000000</v>
      </c>
      <c r="AG1371" s="94">
        <f>IF((AF1371-AE1371) &gt; 1,0,IF((AF1371-AE1371)&lt;0,AE1371-AF1371,AF1371-AE1371))</f>
        <v>0</v>
      </c>
      <c r="AH1371" s="94">
        <v>0.02</v>
      </c>
    </row>
    <row r="1372" spans="1:34" s="73" customFormat="1" x14ac:dyDescent="0.55000000000000004">
      <c r="A1372" s="108"/>
      <c r="B1372" s="109"/>
      <c r="C1372" s="102"/>
      <c r="D1372" s="90"/>
      <c r="E1372" s="102"/>
      <c r="F1372" s="102"/>
      <c r="G1372" s="102"/>
      <c r="H1372" s="102"/>
      <c r="I1372" s="98"/>
      <c r="J1372" s="102"/>
      <c r="K1372" s="94"/>
      <c r="L1372" s="94" t="s">
        <v>63</v>
      </c>
      <c r="M1372" s="94">
        <f>SUM(M1368:M1371)</f>
        <v>435600</v>
      </c>
      <c r="N1372" s="102"/>
      <c r="O1372" s="111"/>
      <c r="P1372" s="96"/>
      <c r="Q1372" s="111"/>
      <c r="R1372" s="111"/>
      <c r="S1372" s="97"/>
      <c r="T1372" s="102"/>
      <c r="U1372" s="102"/>
      <c r="V1372" s="102"/>
      <c r="W1372" s="94"/>
      <c r="X1372" s="98"/>
      <c r="Y1372" s="94"/>
      <c r="Z1372" s="94"/>
      <c r="AA1372" s="89"/>
      <c r="AB1372" s="89"/>
      <c r="AC1372" s="94"/>
      <c r="AD1372" s="94">
        <f>SUM(AD1368:AD1371)</f>
        <v>2851864.4</v>
      </c>
      <c r="AE1372" s="94">
        <f>SUM(AE1368:AE1371)</f>
        <v>1586376.6915599997</v>
      </c>
      <c r="AF1372" s="94"/>
      <c r="AG1372" s="94">
        <f>SUM(AG1368:AG1371)</f>
        <v>112400</v>
      </c>
      <c r="AH1372" s="94"/>
    </row>
    <row r="1373" spans="1:34" s="99" customFormat="1" x14ac:dyDescent="0.55000000000000004">
      <c r="A1373" s="107" t="s">
        <v>1901</v>
      </c>
      <c r="B1373" s="102">
        <v>655</v>
      </c>
      <c r="C1373" s="102">
        <v>8626</v>
      </c>
      <c r="D1373" s="90" t="s">
        <v>1902</v>
      </c>
      <c r="E1373" s="102" t="s">
        <v>34</v>
      </c>
      <c r="F1373" s="102">
        <v>1795</v>
      </c>
      <c r="G1373" s="102">
        <v>0</v>
      </c>
      <c r="H1373" s="102">
        <v>2</v>
      </c>
      <c r="I1373" s="98">
        <v>88</v>
      </c>
      <c r="J1373" s="102" t="s">
        <v>62</v>
      </c>
      <c r="K1373" s="94">
        <f>((G1373*400)+(H1373*100))+I1373</f>
        <v>288</v>
      </c>
      <c r="L1373" s="94">
        <v>800</v>
      </c>
      <c r="M1373" s="94">
        <f>K1373*L1373</f>
        <v>230400</v>
      </c>
      <c r="N1373" s="102">
        <v>1</v>
      </c>
      <c r="O1373" s="111" t="s">
        <v>1899</v>
      </c>
      <c r="P1373" s="96">
        <v>3570800350405</v>
      </c>
      <c r="Q1373" s="111" t="s">
        <v>1900</v>
      </c>
      <c r="R1373" s="111" t="s">
        <v>1903</v>
      </c>
      <c r="S1373" s="97" t="s">
        <v>1904</v>
      </c>
      <c r="T1373" s="102" t="s">
        <v>51</v>
      </c>
      <c r="U1373" s="102" t="s">
        <v>45</v>
      </c>
      <c r="V1373" s="102" t="s">
        <v>52</v>
      </c>
      <c r="W1373" s="94">
        <v>899.6</v>
      </c>
      <c r="X1373" s="98">
        <v>91.61</v>
      </c>
      <c r="Y1373" s="94">
        <v>6750</v>
      </c>
      <c r="Z1373" s="94">
        <f>W1373*Y1373</f>
        <v>6072300</v>
      </c>
      <c r="AA1373" s="89">
        <v>7</v>
      </c>
      <c r="AB1373" s="89">
        <v>7</v>
      </c>
      <c r="AC1373" s="94">
        <f>(Z1373*(100-AB1373))/100</f>
        <v>5647239</v>
      </c>
      <c r="AD1373" s="94">
        <f>IF(AND(AC1373="",M1373=""),0,IF((AC1373=""),M1373, IF( (M1373=""),AC1373,SUM(AC1373:AC1376)+M1373)))</f>
        <v>6381289.7999999998</v>
      </c>
      <c r="AE1373" s="94">
        <f>IF( (X1373=""),AD1373*1,AD1373*(X1373/100) )</f>
        <v>5845899.5857800003</v>
      </c>
      <c r="AF1373" s="94">
        <v>50000000</v>
      </c>
      <c r="AG1373" s="94">
        <f>IF((AF1373-AE1373) &gt; 1,0,IF((AF1373-AE1373)&lt;0,AE1373-AF1373,AF1373-AE1373))</f>
        <v>0</v>
      </c>
      <c r="AH1373" s="94">
        <v>0.02</v>
      </c>
    </row>
    <row r="1374" spans="1:34" s="99" customFormat="1" x14ac:dyDescent="0.55000000000000004">
      <c r="A1374" s="107"/>
      <c r="B1374" s="102"/>
      <c r="C1374" s="102"/>
      <c r="D1374" s="90"/>
      <c r="E1374" s="102"/>
      <c r="F1374" s="102"/>
      <c r="G1374" s="102"/>
      <c r="H1374" s="102"/>
      <c r="I1374" s="98"/>
      <c r="J1374" s="102"/>
      <c r="K1374" s="94"/>
      <c r="L1374" s="94"/>
      <c r="M1374" s="94"/>
      <c r="N1374" s="102">
        <v>2</v>
      </c>
      <c r="O1374" s="111" t="s">
        <v>1899</v>
      </c>
      <c r="P1374" s="96">
        <v>3570800350405</v>
      </c>
      <c r="Q1374" s="111" t="s">
        <v>1900</v>
      </c>
      <c r="R1374" s="111" t="s">
        <v>1903</v>
      </c>
      <c r="S1374" s="97" t="s">
        <v>1905</v>
      </c>
      <c r="T1374" s="102" t="s">
        <v>73</v>
      </c>
      <c r="U1374" s="102" t="s">
        <v>45</v>
      </c>
      <c r="V1374" s="102" t="s">
        <v>75</v>
      </c>
      <c r="W1374" s="94">
        <v>80</v>
      </c>
      <c r="X1374" s="98">
        <v>8.15</v>
      </c>
      <c r="Y1374" s="94">
        <v>6600</v>
      </c>
      <c r="Z1374" s="94">
        <f>W1374*Y1374</f>
        <v>528000</v>
      </c>
      <c r="AA1374" s="89">
        <v>7</v>
      </c>
      <c r="AB1374" s="89">
        <v>7</v>
      </c>
      <c r="AC1374" s="94">
        <f>(Z1374*(100-AB1374))/100</f>
        <v>491040</v>
      </c>
      <c r="AD1374" s="94">
        <f>IF(AND(AC1374="",M1373=""),0,IF((AC1374=""),M1373, IF( (M1373=""),AC1374,SUM(AC1373:AC1376)+M1373)))</f>
        <v>6381289.7999999998</v>
      </c>
      <c r="AE1374" s="94">
        <f>IF( (X1374=""),AD1374*1,AD1374*(X1374/100) )</f>
        <v>520075.11869999999</v>
      </c>
      <c r="AF1374" s="94">
        <v>0</v>
      </c>
      <c r="AG1374" s="94">
        <f>IF((AF1374-AE1374) &gt; 1,0,IF((AF1374-AE1374)&lt;0,AE1374-AF1374,AF1374-AE1374))</f>
        <v>520075.11869999999</v>
      </c>
      <c r="AH1374" s="94">
        <v>0.3</v>
      </c>
    </row>
    <row r="1375" spans="1:34" s="99" customFormat="1" x14ac:dyDescent="0.55000000000000004">
      <c r="A1375" s="107"/>
      <c r="B1375" s="102"/>
      <c r="C1375" s="102"/>
      <c r="D1375" s="90"/>
      <c r="E1375" s="102"/>
      <c r="F1375" s="102"/>
      <c r="G1375" s="102"/>
      <c r="H1375" s="102"/>
      <c r="I1375" s="98"/>
      <c r="J1375" s="102"/>
      <c r="K1375" s="94"/>
      <c r="L1375" s="94"/>
      <c r="M1375" s="94"/>
      <c r="N1375" s="102">
        <v>3</v>
      </c>
      <c r="O1375" s="111" t="s">
        <v>1899</v>
      </c>
      <c r="P1375" s="96">
        <v>3570800350405</v>
      </c>
      <c r="Q1375" s="111" t="s">
        <v>1900</v>
      </c>
      <c r="R1375" s="111" t="s">
        <v>1903</v>
      </c>
      <c r="S1375" s="97" t="s">
        <v>1906</v>
      </c>
      <c r="T1375" s="102" t="s">
        <v>1907</v>
      </c>
      <c r="U1375" s="102" t="s">
        <v>45</v>
      </c>
      <c r="V1375" s="102" t="s">
        <v>75</v>
      </c>
      <c r="W1375" s="94">
        <v>2.4</v>
      </c>
      <c r="X1375" s="98">
        <v>0.24</v>
      </c>
      <c r="Y1375" s="94">
        <v>5650</v>
      </c>
      <c r="Z1375" s="94">
        <f>W1375*Y1375</f>
        <v>13560</v>
      </c>
      <c r="AA1375" s="89">
        <v>7</v>
      </c>
      <c r="AB1375" s="89">
        <v>7</v>
      </c>
      <c r="AC1375" s="94">
        <f>(Z1375*(100-AB1375))/100</f>
        <v>12610.8</v>
      </c>
      <c r="AD1375" s="94">
        <f>IF(AND(AC1375="",M1373=""),0,IF((AC1375=""),M1373, IF( (M1373=""),AC1375,SUM(AC1373:AC1376)+M1373)))</f>
        <v>6381289.7999999998</v>
      </c>
      <c r="AE1375" s="94">
        <f>IF( (X1375=""),AD1375*1,AD1375*(X1375/100) )</f>
        <v>15315.095519999999</v>
      </c>
      <c r="AF1375" s="94">
        <v>0</v>
      </c>
      <c r="AG1375" s="94">
        <f>IF((AF1375-AE1375) &gt; 1,0,IF((AF1375-AE1375)&lt;0,AE1375-AF1375,AF1375-AE1375))</f>
        <v>15315.095519999999</v>
      </c>
      <c r="AH1375" s="94">
        <v>0.3</v>
      </c>
    </row>
    <row r="1376" spans="1:34" s="99" customFormat="1" x14ac:dyDescent="0.55000000000000004">
      <c r="A1376" s="107"/>
      <c r="B1376" s="102">
        <v>656</v>
      </c>
      <c r="C1376" s="102">
        <v>8930</v>
      </c>
      <c r="D1376" s="90" t="s">
        <v>1908</v>
      </c>
      <c r="E1376" s="102" t="s">
        <v>34</v>
      </c>
      <c r="F1376" s="102">
        <v>19026</v>
      </c>
      <c r="G1376" s="102">
        <v>6</v>
      </c>
      <c r="H1376" s="102">
        <v>2</v>
      </c>
      <c r="I1376" s="98">
        <v>50</v>
      </c>
      <c r="J1376" s="102" t="s">
        <v>38</v>
      </c>
      <c r="K1376" s="94">
        <f>((G1376*400)+(H1376*100))+I1376</f>
        <v>2650</v>
      </c>
      <c r="L1376" s="94">
        <v>400</v>
      </c>
      <c r="M1376" s="94">
        <f>K1376*L1376</f>
        <v>1060000</v>
      </c>
      <c r="N1376" s="102"/>
      <c r="O1376" s="111"/>
      <c r="P1376" s="96"/>
      <c r="Q1376" s="111"/>
      <c r="R1376" s="111"/>
      <c r="S1376" s="97"/>
      <c r="T1376" s="102"/>
      <c r="U1376" s="102"/>
      <c r="V1376" s="102"/>
      <c r="W1376" s="94"/>
      <c r="X1376" s="98"/>
      <c r="Y1376" s="94"/>
      <c r="Z1376" s="94"/>
      <c r="AA1376" s="89"/>
      <c r="AB1376" s="89"/>
      <c r="AC1376" s="94"/>
      <c r="AD1376" s="94">
        <f>IF(AND(AC1376="",M1376=""),0,IF((AC1376=""),M1376,IF((M1376=""),AC1376,AC1376+M1376)))</f>
        <v>1060000</v>
      </c>
      <c r="AE1376" s="94">
        <f>IF( (X1376=""),AD1376*1,AD1376*(X1376/100) )</f>
        <v>1060000</v>
      </c>
      <c r="AF1376" s="94">
        <v>50000000</v>
      </c>
      <c r="AG1376" s="94">
        <f>IF((AF1376-AE1376) &gt; 1,0,IF((AF1376-AE1376)&lt;0,AE1376-AF1376,AF1376-AE1376))</f>
        <v>0</v>
      </c>
      <c r="AH1376" s="94">
        <v>0.01</v>
      </c>
    </row>
    <row r="1377" spans="1:34" s="99" customFormat="1" x14ac:dyDescent="0.55000000000000004">
      <c r="A1377" s="107"/>
      <c r="B1377" s="102"/>
      <c r="C1377" s="102"/>
      <c r="D1377" s="90"/>
      <c r="E1377" s="102"/>
      <c r="F1377" s="102"/>
      <c r="G1377" s="102"/>
      <c r="H1377" s="102"/>
      <c r="I1377" s="98"/>
      <c r="J1377" s="102"/>
      <c r="K1377" s="94"/>
      <c r="L1377" s="94" t="s">
        <v>63</v>
      </c>
      <c r="M1377" s="94">
        <f>SUM(M1373:M1376)</f>
        <v>1290400</v>
      </c>
      <c r="N1377" s="102"/>
      <c r="O1377" s="111"/>
      <c r="P1377" s="96"/>
      <c r="Q1377" s="111"/>
      <c r="R1377" s="111"/>
      <c r="S1377" s="97"/>
      <c r="T1377" s="102"/>
      <c r="U1377" s="102"/>
      <c r="V1377" s="102"/>
      <c r="W1377" s="94"/>
      <c r="X1377" s="98"/>
      <c r="Y1377" s="94"/>
      <c r="Z1377" s="94"/>
      <c r="AA1377" s="89"/>
      <c r="AB1377" s="89"/>
      <c r="AC1377" s="94"/>
      <c r="AD1377" s="94"/>
      <c r="AE1377" s="94">
        <f>SUM(AE1373:AE1376)</f>
        <v>7441289.7999999998</v>
      </c>
      <c r="AF1377" s="94"/>
      <c r="AG1377" s="94">
        <f>SUM(AG1373:AG1376)</f>
        <v>535390.21421999997</v>
      </c>
      <c r="AH1377" s="94"/>
    </row>
    <row r="1378" spans="1:34" s="74" customFormat="1" x14ac:dyDescent="0.55000000000000004">
      <c r="A1378" s="108" t="s">
        <v>1909</v>
      </c>
      <c r="B1378" s="109">
        <v>598</v>
      </c>
      <c r="C1378" s="102">
        <v>4923</v>
      </c>
      <c r="D1378" s="90" t="s">
        <v>1910</v>
      </c>
      <c r="E1378" s="102" t="s">
        <v>34</v>
      </c>
      <c r="F1378" s="102">
        <v>17578</v>
      </c>
      <c r="G1378" s="102">
        <v>0</v>
      </c>
      <c r="H1378" s="102">
        <v>2</v>
      </c>
      <c r="I1378" s="98">
        <v>87</v>
      </c>
      <c r="J1378" s="102" t="s">
        <v>38</v>
      </c>
      <c r="K1378" s="94">
        <f>((G1378*400)+(H1378*100))+I1378</f>
        <v>287</v>
      </c>
      <c r="L1378" s="94">
        <v>625</v>
      </c>
      <c r="M1378" s="94">
        <f>K1378*L1378</f>
        <v>179375</v>
      </c>
      <c r="N1378" s="102"/>
      <c r="O1378" s="111"/>
      <c r="P1378" s="96"/>
      <c r="Q1378" s="111"/>
      <c r="R1378" s="111"/>
      <c r="S1378" s="97"/>
      <c r="T1378" s="102"/>
      <c r="U1378" s="102"/>
      <c r="V1378" s="102"/>
      <c r="W1378" s="94"/>
      <c r="X1378" s="98"/>
      <c r="Y1378" s="94"/>
      <c r="Z1378" s="94"/>
      <c r="AA1378" s="89"/>
      <c r="AB1378" s="89"/>
      <c r="AC1378" s="94"/>
      <c r="AD1378" s="94">
        <f>IF(AND(AC1378="",M1378=""),0,IF((AC1378=""),M1378,IF((M1378=""),AC1378,AC1378+M1378)))</f>
        <v>179375</v>
      </c>
      <c r="AE1378" s="94">
        <f>IF( (X1378=""),AD1378*1,AD1378*(X1378/100) )</f>
        <v>179375</v>
      </c>
      <c r="AF1378" s="94">
        <v>50000000</v>
      </c>
      <c r="AG1378" s="94">
        <f>IF((AF1378-AE1378) &gt; 1,0,IF((AF1378-AE1378)&lt;0,AE1378-AF1378,AF1378-AE1378))</f>
        <v>0</v>
      </c>
      <c r="AH1378" s="94">
        <v>0.01</v>
      </c>
    </row>
    <row r="1379" spans="1:34" s="74" customFormat="1" x14ac:dyDescent="0.55000000000000004">
      <c r="A1379" s="108"/>
      <c r="B1379" s="109"/>
      <c r="C1379" s="102"/>
      <c r="D1379" s="90"/>
      <c r="E1379" s="102"/>
      <c r="F1379" s="102"/>
      <c r="G1379" s="102"/>
      <c r="H1379" s="102"/>
      <c r="I1379" s="98"/>
      <c r="J1379" s="102"/>
      <c r="K1379" s="94"/>
      <c r="L1379" s="94" t="s">
        <v>63</v>
      </c>
      <c r="M1379" s="94">
        <f>SUM(M1378:M1378)</f>
        <v>179375</v>
      </c>
      <c r="N1379" s="102"/>
      <c r="O1379" s="111"/>
      <c r="P1379" s="96"/>
      <c r="Q1379" s="111"/>
      <c r="R1379" s="111"/>
      <c r="S1379" s="97"/>
      <c r="T1379" s="102"/>
      <c r="U1379" s="102"/>
      <c r="V1379" s="102"/>
      <c r="W1379" s="94"/>
      <c r="X1379" s="98"/>
      <c r="Y1379" s="94"/>
      <c r="Z1379" s="94"/>
      <c r="AA1379" s="89"/>
      <c r="AB1379" s="89"/>
      <c r="AC1379" s="94"/>
      <c r="AD1379" s="94">
        <f>SUM(AD1378:AD1378)</f>
        <v>179375</v>
      </c>
      <c r="AE1379" s="94">
        <f>SUM(AE1378:AE1378)</f>
        <v>179375</v>
      </c>
      <c r="AF1379" s="94"/>
      <c r="AG1379" s="94">
        <f>SUM(AG1378:AG1378)</f>
        <v>0</v>
      </c>
      <c r="AH1379" s="94"/>
    </row>
    <row r="1380" spans="1:34" s="74" customFormat="1" x14ac:dyDescent="0.55000000000000004">
      <c r="A1380" s="108" t="s">
        <v>1913</v>
      </c>
      <c r="B1380" s="109">
        <v>599</v>
      </c>
      <c r="C1380" s="102">
        <v>7054</v>
      </c>
      <c r="D1380" s="90" t="s">
        <v>1914</v>
      </c>
      <c r="E1380" s="102" t="s">
        <v>34</v>
      </c>
      <c r="F1380" s="102">
        <v>20407</v>
      </c>
      <c r="G1380" s="102">
        <v>0</v>
      </c>
      <c r="H1380" s="102">
        <v>0</v>
      </c>
      <c r="I1380" s="98">
        <v>30</v>
      </c>
      <c r="J1380" s="102" t="s">
        <v>35</v>
      </c>
      <c r="K1380" s="94">
        <f>((G1380*400)+(H1380*100))+I1380</f>
        <v>30</v>
      </c>
      <c r="L1380" s="94">
        <v>850</v>
      </c>
      <c r="M1380" s="94">
        <f>K1380*L1380</f>
        <v>25500</v>
      </c>
      <c r="N1380" s="102">
        <v>1</v>
      </c>
      <c r="O1380" s="111" t="s">
        <v>1911</v>
      </c>
      <c r="P1380" s="96">
        <v>3570800336900</v>
      </c>
      <c r="Q1380" s="111" t="s">
        <v>1912</v>
      </c>
      <c r="R1380" s="111" t="s">
        <v>49</v>
      </c>
      <c r="S1380" s="97" t="s">
        <v>1915</v>
      </c>
      <c r="T1380" s="102" t="s">
        <v>51</v>
      </c>
      <c r="U1380" s="102" t="s">
        <v>45</v>
      </c>
      <c r="V1380" s="102" t="s">
        <v>52</v>
      </c>
      <c r="W1380" s="94">
        <v>95.4</v>
      </c>
      <c r="X1380" s="98">
        <v>83.72</v>
      </c>
      <c r="Y1380" s="94">
        <v>6750</v>
      </c>
      <c r="Z1380" s="94">
        <f>W1380*Y1380</f>
        <v>643950</v>
      </c>
      <c r="AA1380" s="89">
        <v>6</v>
      </c>
      <c r="AB1380" s="89">
        <v>6</v>
      </c>
      <c r="AC1380" s="94">
        <f>(Z1380*(100-AB1380))/100</f>
        <v>605313</v>
      </c>
      <c r="AD1380" s="94">
        <f>IF(AND(AC1380="",M1380=""),0,IF((AC1380=""),M1380, IF( (M1380=""),AC1380,AC1380+M1380)))</f>
        <v>630813</v>
      </c>
      <c r="AE1380" s="94">
        <f>IF( (X1380=""),AD1380*1,( M1380+(SUM(AC1380:AC1380)) )*(X1380/100) )</f>
        <v>528116.64359999995</v>
      </c>
      <c r="AF1380" s="94">
        <v>50000000</v>
      </c>
      <c r="AG1380" s="94">
        <f>IF((AF1380-AE1380) &gt; 1,0,IF((AF1380-AE1380)&lt;0,AE1380-AF1380,AF1380-AE1380))</f>
        <v>0</v>
      </c>
      <c r="AH1380" s="94">
        <v>0.02</v>
      </c>
    </row>
    <row r="1381" spans="1:34" s="74" customFormat="1" x14ac:dyDescent="0.55000000000000004">
      <c r="A1381" s="108"/>
      <c r="B1381" s="109"/>
      <c r="C1381" s="102"/>
      <c r="D1381" s="90"/>
      <c r="E1381" s="102"/>
      <c r="F1381" s="102"/>
      <c r="G1381" s="102"/>
      <c r="H1381" s="102"/>
      <c r="I1381" s="98"/>
      <c r="J1381" s="102"/>
      <c r="K1381" s="94"/>
      <c r="L1381" s="94"/>
      <c r="M1381" s="94"/>
      <c r="N1381" s="102">
        <v>2</v>
      </c>
      <c r="O1381" s="111" t="s">
        <v>1911</v>
      </c>
      <c r="P1381" s="96">
        <v>3570800336900</v>
      </c>
      <c r="Q1381" s="111" t="s">
        <v>1912</v>
      </c>
      <c r="R1381" s="111" t="s">
        <v>49</v>
      </c>
      <c r="S1381" s="97" t="s">
        <v>1916</v>
      </c>
      <c r="T1381" s="102" t="s">
        <v>55</v>
      </c>
      <c r="U1381" s="102" t="s">
        <v>74</v>
      </c>
      <c r="V1381" s="102" t="s">
        <v>52</v>
      </c>
      <c r="W1381" s="94">
        <v>18.55</v>
      </c>
      <c r="X1381" s="98">
        <v>16.28</v>
      </c>
      <c r="Y1381" s="94">
        <v>0</v>
      </c>
      <c r="Z1381" s="94">
        <f>W1381*Y1381</f>
        <v>0</v>
      </c>
      <c r="AA1381" s="89">
        <v>21</v>
      </c>
      <c r="AB1381" s="89">
        <v>93</v>
      </c>
      <c r="AC1381" s="94">
        <f>(Z1381*(100-AB1381))/100</f>
        <v>0</v>
      </c>
      <c r="AD1381" s="94">
        <f>IF(AND(AC1381="",M1380=""),0,IF((AC1381=""),M1380, IF( (M1380=""),AC1381,AC1381+M1380)))</f>
        <v>25500</v>
      </c>
      <c r="AE1381" s="94">
        <f>IF( (X1381=""),AD1381*1,( M1380+(SUM(AC1381:AC1381)) )*(X1381/100) )</f>
        <v>4151.3999999999996</v>
      </c>
      <c r="AF1381" s="94">
        <v>50000000</v>
      </c>
      <c r="AG1381" s="94">
        <f>IF((AF1381-AE1381) &gt; 1,0,IF((AF1381-AE1381)&lt;0,AE1381-AF1381,AF1381-AE1381))</f>
        <v>0</v>
      </c>
      <c r="AH1381" s="94">
        <v>0.02</v>
      </c>
    </row>
    <row r="1382" spans="1:34" s="74" customFormat="1" x14ac:dyDescent="0.55000000000000004">
      <c r="A1382" s="108"/>
      <c r="B1382" s="109"/>
      <c r="C1382" s="102"/>
      <c r="D1382" s="90"/>
      <c r="E1382" s="102"/>
      <c r="F1382" s="102"/>
      <c r="G1382" s="102"/>
      <c r="H1382" s="102"/>
      <c r="I1382" s="98"/>
      <c r="J1382" s="102"/>
      <c r="K1382" s="94"/>
      <c r="L1382" s="94" t="s">
        <v>63</v>
      </c>
      <c r="M1382" s="94">
        <f>SUM(M1380:M1381)</f>
        <v>25500</v>
      </c>
      <c r="N1382" s="102"/>
      <c r="O1382" s="111"/>
      <c r="P1382" s="96"/>
      <c r="Q1382" s="111"/>
      <c r="R1382" s="111"/>
      <c r="S1382" s="97"/>
      <c r="T1382" s="102"/>
      <c r="U1382" s="102"/>
      <c r="V1382" s="102"/>
      <c r="W1382" s="94"/>
      <c r="X1382" s="98"/>
      <c r="Y1382" s="94"/>
      <c r="Z1382" s="94"/>
      <c r="AA1382" s="89"/>
      <c r="AB1382" s="89"/>
      <c r="AC1382" s="94"/>
      <c r="AD1382" s="94">
        <f>SUM(AD1380:AD1381)</f>
        <v>656313</v>
      </c>
      <c r="AE1382" s="94">
        <f>SUM(AE1380:AE1381)</f>
        <v>532268.04359999998</v>
      </c>
      <c r="AF1382" s="94"/>
      <c r="AG1382" s="94">
        <f>SUM(AG1380:AG1381)</f>
        <v>0</v>
      </c>
      <c r="AH1382" s="94"/>
    </row>
    <row r="1383" spans="1:34" s="99" customFormat="1" x14ac:dyDescent="0.55000000000000004">
      <c r="A1383" s="107" t="s">
        <v>1919</v>
      </c>
      <c r="B1383" s="102">
        <v>600</v>
      </c>
      <c r="C1383" s="102">
        <v>5377</v>
      </c>
      <c r="D1383" s="90" t="s">
        <v>1920</v>
      </c>
      <c r="E1383" s="102" t="s">
        <v>34</v>
      </c>
      <c r="F1383" s="102">
        <v>2436</v>
      </c>
      <c r="G1383" s="102">
        <v>0</v>
      </c>
      <c r="H1383" s="102">
        <v>3</v>
      </c>
      <c r="I1383" s="98">
        <v>63</v>
      </c>
      <c r="J1383" s="102" t="s">
        <v>35</v>
      </c>
      <c r="K1383" s="94">
        <f>((G1383*400)+(H1383*100))+I1383</f>
        <v>363</v>
      </c>
      <c r="L1383" s="94">
        <v>1800</v>
      </c>
      <c r="M1383" s="94">
        <f>K1383*L1383</f>
        <v>653400</v>
      </c>
      <c r="N1383" s="102">
        <v>1</v>
      </c>
      <c r="O1383" s="111" t="s">
        <v>1917</v>
      </c>
      <c r="P1383" s="96">
        <v>3570800008080</v>
      </c>
      <c r="Q1383" s="111" t="s">
        <v>1918</v>
      </c>
      <c r="R1383" s="111" t="s">
        <v>1921</v>
      </c>
      <c r="S1383" s="97"/>
      <c r="T1383" s="102" t="s">
        <v>51</v>
      </c>
      <c r="U1383" s="102" t="s">
        <v>45</v>
      </c>
      <c r="V1383" s="102" t="s">
        <v>52</v>
      </c>
      <c r="W1383" s="94">
        <v>41.4</v>
      </c>
      <c r="X1383" s="98">
        <v>7.58</v>
      </c>
      <c r="Y1383" s="94">
        <v>6750</v>
      </c>
      <c r="Z1383" s="94">
        <f>W1383*Y1383</f>
        <v>279450</v>
      </c>
      <c r="AA1383" s="89">
        <v>29</v>
      </c>
      <c r="AB1383" s="89">
        <v>48</v>
      </c>
      <c r="AC1383" s="94">
        <f>(Z1383*(100-AB1383))/100</f>
        <v>145314</v>
      </c>
      <c r="AD1383" s="94">
        <f>IF(AND(AC1383="",M1383=""),0,IF((AC1383=""),M1383, IF( (M1383=""),AC1383,AC1383+M1383)))</f>
        <v>798714</v>
      </c>
      <c r="AE1383" s="94">
        <f>IF( (X1383=""),AD1383*1,( M1383+(SUM(AC1383:AC1383)) )*(X1383/100) )</f>
        <v>60542.521200000003</v>
      </c>
      <c r="AF1383" s="94">
        <v>50000000</v>
      </c>
      <c r="AG1383" s="94">
        <f>IF((AF1383-AE1383) &gt; 1,0,IF((AF1383-AE1383)&lt;0,AE1383-AF1383,AF1383-AE1383))</f>
        <v>0</v>
      </c>
      <c r="AH1383" s="94">
        <v>0.02</v>
      </c>
    </row>
    <row r="1384" spans="1:34" s="99" customFormat="1" x14ac:dyDescent="0.55000000000000004">
      <c r="A1384" s="107"/>
      <c r="B1384" s="102"/>
      <c r="C1384" s="102"/>
      <c r="D1384" s="90"/>
      <c r="E1384" s="102"/>
      <c r="F1384" s="102"/>
      <c r="G1384" s="102"/>
      <c r="H1384" s="102"/>
      <c r="I1384" s="98"/>
      <c r="J1384" s="102"/>
      <c r="K1384" s="94"/>
      <c r="L1384" s="94"/>
      <c r="M1384" s="94"/>
      <c r="N1384" s="102">
        <v>2</v>
      </c>
      <c r="O1384" s="111" t="s">
        <v>1917</v>
      </c>
      <c r="P1384" s="96">
        <v>3570800008080</v>
      </c>
      <c r="Q1384" s="111" t="s">
        <v>1918</v>
      </c>
      <c r="R1384" s="111" t="s">
        <v>1921</v>
      </c>
      <c r="S1384" s="97"/>
      <c r="T1384" s="102" t="s">
        <v>55</v>
      </c>
      <c r="U1384" s="102" t="s">
        <v>45</v>
      </c>
      <c r="V1384" s="102" t="s">
        <v>52</v>
      </c>
      <c r="W1384" s="94">
        <v>24.36</v>
      </c>
      <c r="X1384" s="98">
        <v>4.46</v>
      </c>
      <c r="Y1384" s="94">
        <v>0</v>
      </c>
      <c r="Z1384" s="94">
        <f>W1384*Y1384</f>
        <v>0</v>
      </c>
      <c r="AA1384" s="89">
        <v>29</v>
      </c>
      <c r="AB1384" s="89">
        <v>48</v>
      </c>
      <c r="AC1384" s="94">
        <f>(Z1384*(100-AB1384))/100</f>
        <v>0</v>
      </c>
      <c r="AD1384" s="94">
        <f>IF(AND(AC1384="",M1383=""),0,IF((AC1384=""),M1383, IF( (M1383=""),AC1384,AC1384+M1383)))</f>
        <v>653400</v>
      </c>
      <c r="AE1384" s="94">
        <f>IF( (X1384=""),AD1384*1,( M1383+(SUM(AC1384:AC1384)) )*(X1384/100) )</f>
        <v>29141.64</v>
      </c>
      <c r="AF1384" s="94">
        <v>50000000</v>
      </c>
      <c r="AG1384" s="94">
        <f>IF((AF1384-AE1384) &gt; 1,0,IF((AF1384-AE1384)&lt;0,AE1384-AF1384,AF1384-AE1384))</f>
        <v>0</v>
      </c>
      <c r="AH1384" s="94">
        <v>0.02</v>
      </c>
    </row>
    <row r="1385" spans="1:34" s="99" customFormat="1" x14ac:dyDescent="0.55000000000000004">
      <c r="A1385" s="107"/>
      <c r="B1385" s="102"/>
      <c r="C1385" s="102"/>
      <c r="D1385" s="90"/>
      <c r="E1385" s="102"/>
      <c r="F1385" s="102"/>
      <c r="G1385" s="102"/>
      <c r="H1385" s="102"/>
      <c r="I1385" s="98"/>
      <c r="J1385" s="102"/>
      <c r="K1385" s="94"/>
      <c r="L1385" s="94"/>
      <c r="M1385" s="94"/>
      <c r="N1385" s="102">
        <v>3</v>
      </c>
      <c r="O1385" s="111" t="s">
        <v>1917</v>
      </c>
      <c r="P1385" s="96">
        <v>3570800008080</v>
      </c>
      <c r="Q1385" s="111" t="s">
        <v>1918</v>
      </c>
      <c r="R1385" s="111" t="s">
        <v>1921</v>
      </c>
      <c r="S1385" s="97"/>
      <c r="T1385" s="102" t="s">
        <v>55</v>
      </c>
      <c r="U1385" s="102" t="s">
        <v>45</v>
      </c>
      <c r="V1385" s="102" t="s">
        <v>52</v>
      </c>
      <c r="W1385" s="94">
        <v>41.4</v>
      </c>
      <c r="X1385" s="98">
        <v>7.58</v>
      </c>
      <c r="Y1385" s="94">
        <v>0</v>
      </c>
      <c r="Z1385" s="94">
        <f>W1385*Y1385</f>
        <v>0</v>
      </c>
      <c r="AA1385" s="89">
        <v>29</v>
      </c>
      <c r="AB1385" s="89">
        <v>48</v>
      </c>
      <c r="AC1385" s="94">
        <f>(Z1385*(100-AB1385))/100</f>
        <v>0</v>
      </c>
      <c r="AD1385" s="94">
        <f>IF(AND(AC1385="",M1383=""),0,IF((AC1385=""),M1383, IF( (M1383=""),AC1385,AC1385+M1383)))</f>
        <v>653400</v>
      </c>
      <c r="AE1385" s="94">
        <f>IF( (X1385=""),AD1385*1,( M1383+(SUM(AC1385:AC1385)) )*(X1385/100) )</f>
        <v>49527.72</v>
      </c>
      <c r="AF1385" s="94">
        <v>50000000</v>
      </c>
      <c r="AG1385" s="94">
        <f>IF((AF1385-AE1385) &gt; 1,0,IF((AF1385-AE1385)&lt;0,AE1385-AF1385,AF1385-AE1385))</f>
        <v>0</v>
      </c>
      <c r="AH1385" s="94">
        <v>0.02</v>
      </c>
    </row>
    <row r="1386" spans="1:34" s="99" customFormat="1" x14ac:dyDescent="0.55000000000000004">
      <c r="A1386" s="107"/>
      <c r="B1386" s="102"/>
      <c r="C1386" s="102"/>
      <c r="D1386" s="90"/>
      <c r="E1386" s="102"/>
      <c r="F1386" s="102"/>
      <c r="G1386" s="102"/>
      <c r="H1386" s="102"/>
      <c r="I1386" s="98"/>
      <c r="J1386" s="102"/>
      <c r="K1386" s="94"/>
      <c r="L1386" s="94"/>
      <c r="M1386" s="94"/>
      <c r="N1386" s="102">
        <v>4</v>
      </c>
      <c r="O1386" s="111" t="s">
        <v>1917</v>
      </c>
      <c r="P1386" s="96">
        <v>3570800008080</v>
      </c>
      <c r="Q1386" s="111" t="s">
        <v>1918</v>
      </c>
      <c r="R1386" s="111" t="s">
        <v>1921</v>
      </c>
      <c r="S1386" s="97" t="s">
        <v>1922</v>
      </c>
      <c r="T1386" s="102" t="s">
        <v>51</v>
      </c>
      <c r="U1386" s="102" t="s">
        <v>45</v>
      </c>
      <c r="V1386" s="102" t="s">
        <v>52</v>
      </c>
      <c r="W1386" s="94">
        <v>275.52</v>
      </c>
      <c r="X1386" s="98">
        <v>50.42</v>
      </c>
      <c r="Y1386" s="94">
        <v>6750</v>
      </c>
      <c r="Z1386" s="94">
        <f>W1386*Y1386</f>
        <v>1859759.9999999998</v>
      </c>
      <c r="AA1386" s="89">
        <v>29</v>
      </c>
      <c r="AB1386" s="89">
        <v>48</v>
      </c>
      <c r="AC1386" s="94">
        <f>(Z1386*(100-AB1386))/100</f>
        <v>967075.19999999984</v>
      </c>
      <c r="AD1386" s="94">
        <f>IF(AND(AC1386="",M1383=""),0,IF((AC1386=""),M1383, IF( (M1383=""),AC1386,AC1386+M1383)))</f>
        <v>1620475.1999999997</v>
      </c>
      <c r="AE1386" s="94">
        <f>IF( (X1386=""),AD1386*1,( M1383+(SUM(AC1386:AC1386)) )*(X1386/100) )</f>
        <v>817043.59583999985</v>
      </c>
      <c r="AF1386" s="94">
        <v>50000000</v>
      </c>
      <c r="AG1386" s="94">
        <f>IF((AF1386-AE1386) &gt; 1,0,IF((AF1386-AE1386)&lt;0,AE1386-AF1386,AF1386-AE1386))</f>
        <v>0</v>
      </c>
      <c r="AH1386" s="94">
        <v>0.02</v>
      </c>
    </row>
    <row r="1387" spans="1:34" s="99" customFormat="1" x14ac:dyDescent="0.55000000000000004">
      <c r="A1387" s="107"/>
      <c r="B1387" s="102"/>
      <c r="C1387" s="102"/>
      <c r="D1387" s="90"/>
      <c r="E1387" s="102"/>
      <c r="F1387" s="102"/>
      <c r="G1387" s="102"/>
      <c r="H1387" s="102"/>
      <c r="I1387" s="98"/>
      <c r="J1387" s="102"/>
      <c r="K1387" s="94"/>
      <c r="L1387" s="94"/>
      <c r="M1387" s="94"/>
      <c r="N1387" s="102">
        <v>5</v>
      </c>
      <c r="O1387" s="111" t="s">
        <v>1917</v>
      </c>
      <c r="P1387" s="96">
        <v>3570800008080</v>
      </c>
      <c r="Q1387" s="111" t="s">
        <v>1918</v>
      </c>
      <c r="R1387" s="111" t="s">
        <v>1921</v>
      </c>
      <c r="S1387" s="97" t="s">
        <v>1923</v>
      </c>
      <c r="T1387" s="102" t="s">
        <v>343</v>
      </c>
      <c r="U1387" s="102" t="s">
        <v>45</v>
      </c>
      <c r="V1387" s="102" t="s">
        <v>52</v>
      </c>
      <c r="W1387" s="94">
        <v>163.80000000000001</v>
      </c>
      <c r="X1387" s="98">
        <v>29.97</v>
      </c>
      <c r="Y1387" s="94">
        <v>5600</v>
      </c>
      <c r="Z1387" s="94">
        <f>W1387*Y1387</f>
        <v>917280.00000000012</v>
      </c>
      <c r="AA1387" s="89">
        <v>21</v>
      </c>
      <c r="AB1387" s="89">
        <v>32</v>
      </c>
      <c r="AC1387" s="94">
        <f>(Z1387*(100-AB1387))/100</f>
        <v>623750.40000000002</v>
      </c>
      <c r="AD1387" s="94">
        <f>IF(AND(AC1387="",M1383=""),0,IF((AC1387=""),M1383, IF( (M1383=""),AC1387,AC1387+M1383)))</f>
        <v>1277150.3999999999</v>
      </c>
      <c r="AE1387" s="94">
        <f>IF( (X1387=""),AD1387*1,( M1383+(SUM(AC1387:AC1387)) )*(X1387/100) )</f>
        <v>382761.97487999994</v>
      </c>
      <c r="AF1387" s="94">
        <v>50000000</v>
      </c>
      <c r="AG1387" s="94">
        <f>IF((AF1387-AE1387) &gt; 1,0,IF((AF1387-AE1387)&lt;0,AE1387-AF1387,AF1387-AE1387))</f>
        <v>0</v>
      </c>
      <c r="AH1387" s="94">
        <v>0.02</v>
      </c>
    </row>
    <row r="1388" spans="1:34" s="74" customFormat="1" x14ac:dyDescent="0.55000000000000004">
      <c r="A1388" s="108"/>
      <c r="B1388" s="109"/>
      <c r="C1388" s="102"/>
      <c r="D1388" s="90"/>
      <c r="E1388" s="102"/>
      <c r="F1388" s="102"/>
      <c r="G1388" s="102"/>
      <c r="H1388" s="102"/>
      <c r="I1388" s="98"/>
      <c r="J1388" s="102"/>
      <c r="K1388" s="94"/>
      <c r="L1388" s="94" t="s">
        <v>63</v>
      </c>
      <c r="M1388" s="94">
        <f>SUM(M1383:M1387)</f>
        <v>653400</v>
      </c>
      <c r="N1388" s="102"/>
      <c r="O1388" s="111"/>
      <c r="P1388" s="96"/>
      <c r="Q1388" s="111"/>
      <c r="R1388" s="111"/>
      <c r="S1388" s="97"/>
      <c r="T1388" s="102"/>
      <c r="U1388" s="102"/>
      <c r="V1388" s="102"/>
      <c r="W1388" s="94"/>
      <c r="X1388" s="98"/>
      <c r="Y1388" s="94"/>
      <c r="Z1388" s="94"/>
      <c r="AA1388" s="89"/>
      <c r="AB1388" s="89"/>
      <c r="AC1388" s="94"/>
      <c r="AD1388" s="94">
        <f>SUM(AD1383:AD1387)</f>
        <v>5003139.5999999996</v>
      </c>
      <c r="AE1388" s="94">
        <f>SUM(AE1383:AE1387)</f>
        <v>1339017.4519199997</v>
      </c>
      <c r="AF1388" s="94"/>
      <c r="AG1388" s="94">
        <f>SUM(AG1383:AG1387)</f>
        <v>0</v>
      </c>
      <c r="AH1388" s="94"/>
    </row>
    <row r="1389" spans="1:34" s="74" customFormat="1" x14ac:dyDescent="0.55000000000000004">
      <c r="A1389" s="108" t="s">
        <v>1919</v>
      </c>
      <c r="B1389" s="109">
        <v>601</v>
      </c>
      <c r="C1389" s="102">
        <v>4950</v>
      </c>
      <c r="D1389" s="90" t="s">
        <v>1924</v>
      </c>
      <c r="E1389" s="102" t="s">
        <v>34</v>
      </c>
      <c r="F1389" s="102">
        <v>5861</v>
      </c>
      <c r="G1389" s="102">
        <v>7</v>
      </c>
      <c r="H1389" s="102">
        <v>3</v>
      </c>
      <c r="I1389" s="98">
        <v>91</v>
      </c>
      <c r="J1389" s="102" t="s">
        <v>38</v>
      </c>
      <c r="K1389" s="94">
        <f>((G1389*400)+(H1389*100))+I1389</f>
        <v>3191</v>
      </c>
      <c r="L1389" s="94">
        <v>225</v>
      </c>
      <c r="M1389" s="94">
        <f>K1389*L1389</f>
        <v>717975</v>
      </c>
      <c r="N1389" s="102"/>
      <c r="O1389" s="111"/>
      <c r="P1389" s="96"/>
      <c r="Q1389" s="111"/>
      <c r="R1389" s="111"/>
      <c r="S1389" s="97"/>
      <c r="T1389" s="102"/>
      <c r="U1389" s="102"/>
      <c r="V1389" s="102"/>
      <c r="W1389" s="94"/>
      <c r="X1389" s="98"/>
      <c r="Y1389" s="94"/>
      <c r="Z1389" s="94"/>
      <c r="AA1389" s="89"/>
      <c r="AB1389" s="89"/>
      <c r="AC1389" s="94"/>
      <c r="AD1389" s="94">
        <f>IF(AND(AC1389="",M1389=""),0,IF((AC1389=""),M1389,IF((M1389=""),AC1389,AC1389+M1389)))</f>
        <v>717975</v>
      </c>
      <c r="AE1389" s="94">
        <f>IF( (X1389=""),AD1389*1,AD1389*(X1389/100) )</f>
        <v>717975</v>
      </c>
      <c r="AF1389" s="94">
        <v>50000000</v>
      </c>
      <c r="AG1389" s="94">
        <f>IF((AF1389-AE1389) &gt; 1,0,IF((AF1389-AE1389)&lt;0,AE1389-AF1389,AF1389-AE1389))</f>
        <v>0</v>
      </c>
      <c r="AH1389" s="94">
        <v>0.01</v>
      </c>
    </row>
    <row r="1390" spans="1:34" s="73" customFormat="1" x14ac:dyDescent="0.55000000000000004">
      <c r="A1390" s="108"/>
      <c r="B1390" s="109">
        <v>602</v>
      </c>
      <c r="C1390" s="102">
        <v>4951</v>
      </c>
      <c r="D1390" s="90" t="s">
        <v>1925</v>
      </c>
      <c r="E1390" s="102" t="s">
        <v>34</v>
      </c>
      <c r="F1390" s="102">
        <v>6820</v>
      </c>
      <c r="G1390" s="102">
        <v>7</v>
      </c>
      <c r="H1390" s="102">
        <v>3</v>
      </c>
      <c r="I1390" s="98">
        <v>7</v>
      </c>
      <c r="J1390" s="102" t="s">
        <v>38</v>
      </c>
      <c r="K1390" s="94">
        <f>((G1390*400)+(H1390*100))+I1390</f>
        <v>3107</v>
      </c>
      <c r="L1390" s="94">
        <v>225</v>
      </c>
      <c r="M1390" s="94">
        <f>K1390*L1390</f>
        <v>699075</v>
      </c>
      <c r="N1390" s="102"/>
      <c r="O1390" s="111"/>
      <c r="P1390" s="96"/>
      <c r="Q1390" s="111"/>
      <c r="R1390" s="111"/>
      <c r="S1390" s="97"/>
      <c r="T1390" s="102"/>
      <c r="U1390" s="102"/>
      <c r="V1390" s="102"/>
      <c r="W1390" s="94"/>
      <c r="X1390" s="98"/>
      <c r="Y1390" s="94"/>
      <c r="Z1390" s="94"/>
      <c r="AA1390" s="89"/>
      <c r="AB1390" s="89"/>
      <c r="AC1390" s="94"/>
      <c r="AD1390" s="94">
        <f>IF(AND(AC1390="",M1390=""),0,IF((AC1390=""),M1390,IF((M1390=""),AC1390,AC1390+M1390)))</f>
        <v>699075</v>
      </c>
      <c r="AE1390" s="94">
        <f>IF( (X1390=""),AD1390*1,AD1390*(X1390/100) )</f>
        <v>699075</v>
      </c>
      <c r="AF1390" s="94">
        <v>50000000</v>
      </c>
      <c r="AG1390" s="94">
        <f>IF((AF1390-AE1390) &gt; 1,0,IF((AF1390-AE1390)&lt;0,AE1390-AF1390,AF1390-AE1390))</f>
        <v>0</v>
      </c>
      <c r="AH1390" s="94">
        <v>0.01</v>
      </c>
    </row>
    <row r="1391" spans="1:34" s="73" customFormat="1" x14ac:dyDescent="0.55000000000000004">
      <c r="A1391" s="108"/>
      <c r="B1391" s="109"/>
      <c r="C1391" s="102"/>
      <c r="D1391" s="90"/>
      <c r="E1391" s="102"/>
      <c r="F1391" s="102"/>
      <c r="G1391" s="102"/>
      <c r="H1391" s="102"/>
      <c r="I1391" s="98"/>
      <c r="J1391" s="102"/>
      <c r="K1391" s="94"/>
      <c r="L1391" s="94" t="s">
        <v>63</v>
      </c>
      <c r="M1391" s="94">
        <f>SUM(M1389:M1390)</f>
        <v>1417050</v>
      </c>
      <c r="N1391" s="102"/>
      <c r="O1391" s="111"/>
      <c r="P1391" s="96"/>
      <c r="Q1391" s="111"/>
      <c r="R1391" s="111"/>
      <c r="S1391" s="97"/>
      <c r="T1391" s="102"/>
      <c r="U1391" s="102"/>
      <c r="V1391" s="102"/>
      <c r="W1391" s="94"/>
      <c r="X1391" s="98"/>
      <c r="Y1391" s="94"/>
      <c r="Z1391" s="94"/>
      <c r="AA1391" s="89"/>
      <c r="AB1391" s="89"/>
      <c r="AC1391" s="94"/>
      <c r="AD1391" s="94">
        <f>SUM(AD1389:AD1390)</f>
        <v>1417050</v>
      </c>
      <c r="AE1391" s="94">
        <f>SUM(AE1389:AE1390)</f>
        <v>1417050</v>
      </c>
      <c r="AF1391" s="94"/>
      <c r="AG1391" s="94">
        <f>SUM(AG1389:AG1390)</f>
        <v>0</v>
      </c>
      <c r="AH1391" s="94"/>
    </row>
    <row r="1392" spans="1:34" s="73" customFormat="1" x14ac:dyDescent="0.55000000000000004">
      <c r="A1392" s="108" t="s">
        <v>1928</v>
      </c>
      <c r="B1392" s="109">
        <v>603</v>
      </c>
      <c r="C1392" s="102">
        <v>7555</v>
      </c>
      <c r="D1392" s="90" t="s">
        <v>1929</v>
      </c>
      <c r="E1392" s="102" t="s">
        <v>34</v>
      </c>
      <c r="F1392" s="102">
        <v>12402</v>
      </c>
      <c r="G1392" s="102">
        <v>3</v>
      </c>
      <c r="H1392" s="102">
        <v>3</v>
      </c>
      <c r="I1392" s="98">
        <v>13</v>
      </c>
      <c r="J1392" s="102" t="s">
        <v>35</v>
      </c>
      <c r="K1392" s="94">
        <f>((G1392*400)+(H1392*100))+I1392</f>
        <v>1513</v>
      </c>
      <c r="L1392" s="94">
        <v>2175</v>
      </c>
      <c r="M1392" s="94">
        <f>K1392*L1392</f>
        <v>3290775</v>
      </c>
      <c r="N1392" s="102">
        <v>1</v>
      </c>
      <c r="O1392" s="111" t="s">
        <v>1926</v>
      </c>
      <c r="P1392" s="96">
        <v>3570800056582</v>
      </c>
      <c r="Q1392" s="111" t="s">
        <v>1927</v>
      </c>
      <c r="R1392" s="111" t="s">
        <v>1930</v>
      </c>
      <c r="S1392" s="97" t="s">
        <v>1931</v>
      </c>
      <c r="T1392" s="102" t="s">
        <v>51</v>
      </c>
      <c r="U1392" s="102" t="s">
        <v>45</v>
      </c>
      <c r="V1392" s="102" t="s">
        <v>52</v>
      </c>
      <c r="W1392" s="94">
        <v>128</v>
      </c>
      <c r="X1392" s="98">
        <v>40</v>
      </c>
      <c r="Y1392" s="94">
        <v>6750</v>
      </c>
      <c r="Z1392" s="94">
        <f>W1392*Y1392</f>
        <v>864000</v>
      </c>
      <c r="AA1392" s="89">
        <v>6</v>
      </c>
      <c r="AB1392" s="89">
        <v>6</v>
      </c>
      <c r="AC1392" s="94">
        <f>(Z1392*(100-AB1392))/100</f>
        <v>812160</v>
      </c>
      <c r="AD1392" s="94">
        <f>IF(AND(AC1392="",M1392=""),0,IF((AC1392=""),M1392, IF( (M1392=""),AC1392,AC1392+M1392)))</f>
        <v>4102935</v>
      </c>
      <c r="AE1392" s="94">
        <f>IF( (X1392=""),AD1392*1,( M1392+(SUM(AC1392:AC1392)) )*(X1392/100) )</f>
        <v>1641174</v>
      </c>
      <c r="AF1392" s="94">
        <v>50000000</v>
      </c>
      <c r="AG1392" s="94">
        <f>IF((AF1392-AE1392) &gt; 1,0,IF((AF1392-AE1392)&lt;0,AE1392-AF1392,AF1392-AE1392))</f>
        <v>0</v>
      </c>
      <c r="AH1392" s="94">
        <v>0.02</v>
      </c>
    </row>
    <row r="1393" spans="1:34" s="73" customFormat="1" x14ac:dyDescent="0.55000000000000004">
      <c r="A1393" s="108"/>
      <c r="B1393" s="109"/>
      <c r="C1393" s="102"/>
      <c r="D1393" s="90"/>
      <c r="E1393" s="102"/>
      <c r="F1393" s="102"/>
      <c r="G1393" s="102"/>
      <c r="H1393" s="102"/>
      <c r="I1393" s="98"/>
      <c r="J1393" s="102"/>
      <c r="K1393" s="94"/>
      <c r="L1393" s="94"/>
      <c r="M1393" s="94"/>
      <c r="N1393" s="102">
        <v>2</v>
      </c>
      <c r="O1393" s="111" t="s">
        <v>1926</v>
      </c>
      <c r="P1393" s="96">
        <v>3570800056582</v>
      </c>
      <c r="Q1393" s="111" t="s">
        <v>1927</v>
      </c>
      <c r="R1393" s="111" t="s">
        <v>1930</v>
      </c>
      <c r="S1393" s="97" t="s">
        <v>1932</v>
      </c>
      <c r="T1393" s="102" t="s">
        <v>51</v>
      </c>
      <c r="U1393" s="102" t="s">
        <v>45</v>
      </c>
      <c r="V1393" s="102" t="s">
        <v>52</v>
      </c>
      <c r="W1393" s="94">
        <v>192</v>
      </c>
      <c r="X1393" s="98">
        <v>60</v>
      </c>
      <c r="Y1393" s="94">
        <v>6750</v>
      </c>
      <c r="Z1393" s="94">
        <f>W1393*Y1393</f>
        <v>1296000</v>
      </c>
      <c r="AA1393" s="89">
        <v>6</v>
      </c>
      <c r="AB1393" s="89">
        <v>6</v>
      </c>
      <c r="AC1393" s="94">
        <f>(Z1393*(100-AB1393))/100</f>
        <v>1218240</v>
      </c>
      <c r="AD1393" s="94">
        <f>IF(AND(AC1393="",M1392=""),0,IF((AC1393=""),M1392, IF( (M1392=""),AC1393,AC1393+M1392)))</f>
        <v>4509015</v>
      </c>
      <c r="AE1393" s="94">
        <f>IF( (X1393=""),AD1393*1,( M1392+(SUM(AC1393:AC1393)) )*(X1393/100) )</f>
        <v>2705409</v>
      </c>
      <c r="AF1393" s="94">
        <v>50000000</v>
      </c>
      <c r="AG1393" s="94">
        <f>IF((AF1393-AE1393) &gt; 1,0,IF((AF1393-AE1393)&lt;0,AE1393-AF1393,AF1393-AE1393))</f>
        <v>0</v>
      </c>
      <c r="AH1393" s="94">
        <v>0.02</v>
      </c>
    </row>
    <row r="1394" spans="1:34" s="73" customFormat="1" x14ac:dyDescent="0.55000000000000004">
      <c r="A1394" s="108"/>
      <c r="B1394" s="109"/>
      <c r="C1394" s="102"/>
      <c r="D1394" s="90"/>
      <c r="E1394" s="102"/>
      <c r="F1394" s="102"/>
      <c r="G1394" s="102"/>
      <c r="H1394" s="102"/>
      <c r="I1394" s="98"/>
      <c r="J1394" s="102"/>
      <c r="K1394" s="94"/>
      <c r="L1394" s="94" t="s">
        <v>63</v>
      </c>
      <c r="M1394" s="94">
        <f>SUM(M1392:M1393)</f>
        <v>3290775</v>
      </c>
      <c r="N1394" s="102"/>
      <c r="O1394" s="111"/>
      <c r="P1394" s="96"/>
      <c r="Q1394" s="111"/>
      <c r="R1394" s="111"/>
      <c r="S1394" s="97"/>
      <c r="T1394" s="102"/>
      <c r="U1394" s="102"/>
      <c r="V1394" s="102"/>
      <c r="W1394" s="94"/>
      <c r="X1394" s="98"/>
      <c r="Y1394" s="94"/>
      <c r="Z1394" s="94"/>
      <c r="AA1394" s="89"/>
      <c r="AB1394" s="89"/>
      <c r="AC1394" s="94"/>
      <c r="AD1394" s="94">
        <f>SUM(AD1392:AD1393)</f>
        <v>8611950</v>
      </c>
      <c r="AE1394" s="94">
        <f>SUM(AE1392:AE1393)</f>
        <v>4346583</v>
      </c>
      <c r="AF1394" s="94"/>
      <c r="AG1394" s="94">
        <f>SUM(AG1392:AG1393)</f>
        <v>0</v>
      </c>
      <c r="AH1394" s="94"/>
    </row>
    <row r="1395" spans="1:34" s="73" customFormat="1" x14ac:dyDescent="0.55000000000000004">
      <c r="A1395" s="108" t="s">
        <v>1919</v>
      </c>
      <c r="B1395" s="109">
        <v>604</v>
      </c>
      <c r="C1395" s="102">
        <v>4953</v>
      </c>
      <c r="D1395" s="90" t="s">
        <v>1933</v>
      </c>
      <c r="E1395" s="102" t="s">
        <v>34</v>
      </c>
      <c r="F1395" s="102">
        <v>15876</v>
      </c>
      <c r="G1395" s="102">
        <v>9</v>
      </c>
      <c r="H1395" s="102">
        <v>3</v>
      </c>
      <c r="I1395" s="98">
        <v>61</v>
      </c>
      <c r="J1395" s="102" t="s">
        <v>38</v>
      </c>
      <c r="K1395" s="94">
        <f>((G1395*400)+(H1395*100))+I1395</f>
        <v>3961</v>
      </c>
      <c r="L1395" s="94">
        <v>225</v>
      </c>
      <c r="M1395" s="94">
        <f>K1395*L1395</f>
        <v>891225</v>
      </c>
      <c r="N1395" s="102"/>
      <c r="O1395" s="111"/>
      <c r="P1395" s="96"/>
      <c r="Q1395" s="111"/>
      <c r="R1395" s="111"/>
      <c r="S1395" s="97"/>
      <c r="T1395" s="102"/>
      <c r="U1395" s="102"/>
      <c r="V1395" s="102"/>
      <c r="W1395" s="94"/>
      <c r="X1395" s="98"/>
      <c r="Y1395" s="94"/>
      <c r="Z1395" s="94"/>
      <c r="AA1395" s="89"/>
      <c r="AB1395" s="89"/>
      <c r="AC1395" s="94"/>
      <c r="AD1395" s="94">
        <f>IF(AND(AC1395="",M1395=""),0,IF((AC1395=""),M1395,IF((M1395=""),AC1395,AC1395+M1395)))</f>
        <v>891225</v>
      </c>
      <c r="AE1395" s="94">
        <f>IF( (X1395=""),AD1395*1,AD1395*(X1395/100) )</f>
        <v>891225</v>
      </c>
      <c r="AF1395" s="94">
        <v>50000000</v>
      </c>
      <c r="AG1395" s="94">
        <f>IF((AF1395-AE1395) &gt; 1,0,IF((AF1395-AE1395)&lt;0,AE1395-AF1395,AF1395-AE1395))</f>
        <v>0</v>
      </c>
      <c r="AH1395" s="94">
        <v>0.01</v>
      </c>
    </row>
    <row r="1396" spans="1:34" s="73" customFormat="1" x14ac:dyDescent="0.55000000000000004">
      <c r="A1396" s="108"/>
      <c r="B1396" s="109">
        <v>605</v>
      </c>
      <c r="C1396" s="102">
        <v>4980</v>
      </c>
      <c r="D1396" s="90" t="s">
        <v>1934</v>
      </c>
      <c r="E1396" s="102" t="s">
        <v>34</v>
      </c>
      <c r="F1396" s="102">
        <v>22075</v>
      </c>
      <c r="G1396" s="102">
        <v>1</v>
      </c>
      <c r="H1396" s="102">
        <v>0</v>
      </c>
      <c r="I1396" s="98">
        <v>39</v>
      </c>
      <c r="J1396" s="102" t="s">
        <v>38</v>
      </c>
      <c r="K1396" s="94">
        <f>((G1396*400)+(H1396*100))+I1396</f>
        <v>439</v>
      </c>
      <c r="L1396" s="94">
        <v>450</v>
      </c>
      <c r="M1396" s="94">
        <f>K1396*L1396</f>
        <v>197550</v>
      </c>
      <c r="N1396" s="102"/>
      <c r="O1396" s="111"/>
      <c r="P1396" s="96"/>
      <c r="Q1396" s="111"/>
      <c r="R1396" s="111"/>
      <c r="S1396" s="97"/>
      <c r="T1396" s="102"/>
      <c r="U1396" s="102"/>
      <c r="V1396" s="102"/>
      <c r="W1396" s="94"/>
      <c r="X1396" s="98"/>
      <c r="Y1396" s="94"/>
      <c r="Z1396" s="94"/>
      <c r="AA1396" s="89"/>
      <c r="AB1396" s="89"/>
      <c r="AC1396" s="94"/>
      <c r="AD1396" s="94">
        <f>IF(AND(AC1396="",M1396=""),0,IF((AC1396=""),M1396,IF((M1396=""),AC1396,AC1396+M1396)))</f>
        <v>197550</v>
      </c>
      <c r="AE1396" s="94">
        <f>IF( (X1396=""),AD1396*1,AD1396*(X1396/100) )</f>
        <v>197550</v>
      </c>
      <c r="AF1396" s="94">
        <v>50000000</v>
      </c>
      <c r="AG1396" s="94">
        <f>IF((AF1396-AE1396) &gt; 1,0,IF((AF1396-AE1396)&lt;0,AE1396-AF1396,AF1396-AE1396))</f>
        <v>0</v>
      </c>
      <c r="AH1396" s="94">
        <v>0.01</v>
      </c>
    </row>
    <row r="1397" spans="1:34" s="73" customFormat="1" x14ac:dyDescent="0.55000000000000004">
      <c r="A1397" s="108"/>
      <c r="B1397" s="109"/>
      <c r="C1397" s="102"/>
      <c r="D1397" s="90"/>
      <c r="E1397" s="102"/>
      <c r="F1397" s="102"/>
      <c r="G1397" s="102"/>
      <c r="H1397" s="102"/>
      <c r="I1397" s="98"/>
      <c r="J1397" s="102"/>
      <c r="K1397" s="94"/>
      <c r="L1397" s="94" t="s">
        <v>63</v>
      </c>
      <c r="M1397" s="94">
        <f>SUM(M1395:M1396)</f>
        <v>1088775</v>
      </c>
      <c r="N1397" s="102"/>
      <c r="O1397" s="111"/>
      <c r="P1397" s="96"/>
      <c r="Q1397" s="111"/>
      <c r="R1397" s="111"/>
      <c r="S1397" s="97"/>
      <c r="T1397" s="102"/>
      <c r="U1397" s="102"/>
      <c r="V1397" s="102"/>
      <c r="W1397" s="94"/>
      <c r="X1397" s="98"/>
      <c r="Y1397" s="94"/>
      <c r="Z1397" s="94"/>
      <c r="AA1397" s="89"/>
      <c r="AB1397" s="89"/>
      <c r="AC1397" s="94"/>
      <c r="AD1397" s="94">
        <f>SUM(AD1395:AD1396)</f>
        <v>1088775</v>
      </c>
      <c r="AE1397" s="94">
        <f>SUM(AE1395:AE1396)</f>
        <v>1088775</v>
      </c>
      <c r="AF1397" s="94"/>
      <c r="AG1397" s="94">
        <f>SUM(AG1395:AG1396)</f>
        <v>0</v>
      </c>
      <c r="AH1397" s="94"/>
    </row>
    <row r="1398" spans="1:34" s="73" customFormat="1" x14ac:dyDescent="0.55000000000000004">
      <c r="A1398" s="108" t="s">
        <v>1935</v>
      </c>
      <c r="B1398" s="109">
        <v>606</v>
      </c>
      <c r="C1398" s="102">
        <v>8920</v>
      </c>
      <c r="D1398" s="90" t="s">
        <v>1936</v>
      </c>
      <c r="E1398" s="102" t="s">
        <v>34</v>
      </c>
      <c r="F1398" s="102">
        <v>2191</v>
      </c>
      <c r="G1398" s="102">
        <v>7</v>
      </c>
      <c r="H1398" s="102">
        <v>0</v>
      </c>
      <c r="I1398" s="98">
        <v>65</v>
      </c>
      <c r="J1398" s="102" t="s">
        <v>38</v>
      </c>
      <c r="K1398" s="94">
        <f>((G1398*400)+(H1398*100))+I1398</f>
        <v>2865</v>
      </c>
      <c r="L1398" s="94">
        <v>225</v>
      </c>
      <c r="M1398" s="94">
        <f>K1398*L1398</f>
        <v>644625</v>
      </c>
      <c r="N1398" s="102"/>
      <c r="O1398" s="111"/>
      <c r="P1398" s="96"/>
      <c r="Q1398" s="111"/>
      <c r="R1398" s="111"/>
      <c r="S1398" s="97"/>
      <c r="T1398" s="102"/>
      <c r="U1398" s="102"/>
      <c r="V1398" s="102"/>
      <c r="W1398" s="94"/>
      <c r="X1398" s="98"/>
      <c r="Y1398" s="94"/>
      <c r="Z1398" s="94"/>
      <c r="AA1398" s="89"/>
      <c r="AB1398" s="89"/>
      <c r="AC1398" s="94"/>
      <c r="AD1398" s="94">
        <f>IF(AND(AC1398="",M1398=""),0,IF((AC1398=""),M1398,IF((M1398=""),AC1398,AC1398+M1398)))</f>
        <v>644625</v>
      </c>
      <c r="AE1398" s="94">
        <f>IF( (X1398=""),AD1398*1,AD1398*(X1398/100) )</f>
        <v>644625</v>
      </c>
      <c r="AF1398" s="94">
        <v>50000000</v>
      </c>
      <c r="AG1398" s="94">
        <f>IF((AF1398-AE1398) &gt; 1,0,IF((AF1398-AE1398)&lt;0,AE1398-AF1398,AF1398-AE1398))</f>
        <v>0</v>
      </c>
      <c r="AH1398" s="94">
        <v>0.01</v>
      </c>
    </row>
    <row r="1399" spans="1:34" s="73" customFormat="1" x14ac:dyDescent="0.55000000000000004">
      <c r="A1399" s="108"/>
      <c r="B1399" s="109">
        <v>607</v>
      </c>
      <c r="C1399" s="102">
        <v>8450</v>
      </c>
      <c r="D1399" s="90" t="s">
        <v>1937</v>
      </c>
      <c r="E1399" s="102" t="s">
        <v>34</v>
      </c>
      <c r="F1399" s="102">
        <v>2522</v>
      </c>
      <c r="G1399" s="102">
        <v>0</v>
      </c>
      <c r="H1399" s="102">
        <v>1</v>
      </c>
      <c r="I1399" s="98">
        <v>58</v>
      </c>
      <c r="J1399" s="102" t="s">
        <v>38</v>
      </c>
      <c r="K1399" s="94">
        <f>((G1399*400)+(H1399*100))+I1399</f>
        <v>158</v>
      </c>
      <c r="L1399" s="94">
        <v>800</v>
      </c>
      <c r="M1399" s="94">
        <f>K1399*L1399</f>
        <v>126400</v>
      </c>
      <c r="N1399" s="102"/>
      <c r="O1399" s="111"/>
      <c r="P1399" s="96"/>
      <c r="Q1399" s="111"/>
      <c r="R1399" s="111"/>
      <c r="S1399" s="97"/>
      <c r="T1399" s="102"/>
      <c r="U1399" s="102"/>
      <c r="V1399" s="102"/>
      <c r="W1399" s="94"/>
      <c r="X1399" s="98"/>
      <c r="Y1399" s="94"/>
      <c r="Z1399" s="94"/>
      <c r="AA1399" s="89"/>
      <c r="AB1399" s="89"/>
      <c r="AC1399" s="94"/>
      <c r="AD1399" s="94">
        <f>IF(AND(AC1399="",M1399=""),0,IF((AC1399=""),M1399,IF((M1399=""),AC1399,AC1399+M1399)))</f>
        <v>126400</v>
      </c>
      <c r="AE1399" s="94">
        <f>IF( (X1399=""),AD1399*1,AD1399*(X1399/100) )</f>
        <v>126400</v>
      </c>
      <c r="AF1399" s="94">
        <v>50000000</v>
      </c>
      <c r="AG1399" s="94">
        <f>IF((AF1399-AE1399) &gt; 1,0,IF((AF1399-AE1399)&lt;0,AE1399-AF1399,AF1399-AE1399))</f>
        <v>0</v>
      </c>
      <c r="AH1399" s="94">
        <v>0.01</v>
      </c>
    </row>
    <row r="1400" spans="1:34" s="73" customFormat="1" x14ac:dyDescent="0.55000000000000004">
      <c r="A1400" s="108"/>
      <c r="B1400" s="109"/>
      <c r="C1400" s="102"/>
      <c r="D1400" s="90"/>
      <c r="E1400" s="102"/>
      <c r="F1400" s="102"/>
      <c r="G1400" s="102"/>
      <c r="H1400" s="102"/>
      <c r="I1400" s="98"/>
      <c r="J1400" s="102"/>
      <c r="K1400" s="94"/>
      <c r="L1400" s="94" t="s">
        <v>63</v>
      </c>
      <c r="M1400" s="94">
        <f>SUM(M1398:M1399)</f>
        <v>771025</v>
      </c>
      <c r="N1400" s="102"/>
      <c r="O1400" s="111"/>
      <c r="P1400" s="96"/>
      <c r="Q1400" s="111"/>
      <c r="R1400" s="111"/>
      <c r="S1400" s="97"/>
      <c r="T1400" s="102"/>
      <c r="U1400" s="102"/>
      <c r="V1400" s="102"/>
      <c r="W1400" s="94"/>
      <c r="X1400" s="98"/>
      <c r="Y1400" s="94"/>
      <c r="Z1400" s="94"/>
      <c r="AA1400" s="89"/>
      <c r="AB1400" s="89"/>
      <c r="AC1400" s="94"/>
      <c r="AD1400" s="94">
        <f>SUM(AD1398:AD1399)</f>
        <v>771025</v>
      </c>
      <c r="AE1400" s="94">
        <f>SUM(AE1398:AE1399)</f>
        <v>771025</v>
      </c>
      <c r="AF1400" s="94"/>
      <c r="AG1400" s="94">
        <f>SUM(AG1398:AG1399)</f>
        <v>0</v>
      </c>
      <c r="AH1400" s="94"/>
    </row>
    <row r="1401" spans="1:34" s="99" customFormat="1" x14ac:dyDescent="0.55000000000000004">
      <c r="A1401" s="107" t="s">
        <v>15493</v>
      </c>
      <c r="B1401" s="161">
        <v>847</v>
      </c>
      <c r="C1401" s="161">
        <v>10752</v>
      </c>
      <c r="D1401" s="162" t="s">
        <v>15494</v>
      </c>
      <c r="E1401" s="161" t="s">
        <v>34</v>
      </c>
      <c r="F1401" s="161">
        <v>25121</v>
      </c>
      <c r="G1401" s="161">
        <v>0</v>
      </c>
      <c r="H1401" s="161">
        <v>0</v>
      </c>
      <c r="I1401" s="163">
        <v>19</v>
      </c>
      <c r="J1401" s="161" t="s">
        <v>35</v>
      </c>
      <c r="K1401" s="121">
        <f>((G1401*400)+(H1401*100))+I1401</f>
        <v>19</v>
      </c>
      <c r="L1401" s="121">
        <v>14500</v>
      </c>
      <c r="M1401" s="121">
        <f>K1401*L1401</f>
        <v>275500</v>
      </c>
      <c r="N1401" s="161">
        <v>1</v>
      </c>
      <c r="O1401" s="164" t="s">
        <v>15491</v>
      </c>
      <c r="P1401" s="165"/>
      <c r="Q1401" s="164" t="s">
        <v>15492</v>
      </c>
      <c r="R1401" s="164" t="s">
        <v>15495</v>
      </c>
      <c r="S1401" s="166"/>
      <c r="T1401" s="161" t="s">
        <v>44</v>
      </c>
      <c r="U1401" s="161" t="s">
        <v>45</v>
      </c>
      <c r="V1401" s="102" t="s">
        <v>52</v>
      </c>
      <c r="W1401" s="94">
        <v>108</v>
      </c>
      <c r="X1401" s="98">
        <v>100</v>
      </c>
      <c r="Y1401" s="94">
        <v>7150</v>
      </c>
      <c r="Z1401" s="94">
        <f>W1401*Y1401</f>
        <v>772200</v>
      </c>
      <c r="AA1401" s="89">
        <v>9</v>
      </c>
      <c r="AB1401" s="89">
        <v>9</v>
      </c>
      <c r="AC1401" s="94">
        <f>(Z1401*(100-AB1401))/100</f>
        <v>702702</v>
      </c>
      <c r="AD1401" s="121">
        <f>IF(AND(AC1401="",M1401=""),0,IF((AC1401=""),M1401,IF((M1401=""),AC1401,AC1401+M1401)))</f>
        <v>978202</v>
      </c>
      <c r="AE1401" s="121">
        <f>IF( (X1401=""),AD1401*1,AD1401*(X1401/100) )</f>
        <v>978202</v>
      </c>
      <c r="AF1401" s="121">
        <v>0</v>
      </c>
      <c r="AG1401" s="121">
        <f>IF((AF1401-AE1401) &gt; 1,0,IF((AF1401-AE1401)&lt;0,AE1401-AF1401,AF1401-AE1401))</f>
        <v>978202</v>
      </c>
      <c r="AH1401" s="121">
        <v>0.02</v>
      </c>
    </row>
    <row r="1402" spans="1:34" s="99" customFormat="1" x14ac:dyDescent="0.55000000000000004">
      <c r="A1402" s="107"/>
      <c r="B1402" s="161"/>
      <c r="C1402" s="161"/>
      <c r="D1402" s="162"/>
      <c r="E1402" s="161"/>
      <c r="F1402" s="161"/>
      <c r="G1402" s="161"/>
      <c r="H1402" s="161"/>
      <c r="I1402" s="163"/>
      <c r="J1402" s="161"/>
      <c r="K1402" s="121"/>
      <c r="L1402" s="121" t="s">
        <v>63</v>
      </c>
      <c r="M1402" s="121">
        <f>SUM(M1401:M1401)</f>
        <v>275500</v>
      </c>
      <c r="N1402" s="161"/>
      <c r="O1402" s="164"/>
      <c r="P1402" s="165"/>
      <c r="Q1402" s="164"/>
      <c r="R1402" s="164"/>
      <c r="S1402" s="166"/>
      <c r="T1402" s="161"/>
      <c r="U1402" s="161"/>
      <c r="V1402" s="161"/>
      <c r="W1402" s="121"/>
      <c r="X1402" s="163"/>
      <c r="Y1402" s="121"/>
      <c r="Z1402" s="121"/>
      <c r="AA1402" s="167"/>
      <c r="AB1402" s="167"/>
      <c r="AC1402" s="121"/>
      <c r="AD1402" s="121"/>
      <c r="AE1402" s="121">
        <f>SUM(AE1401:AE1401)</f>
        <v>978202</v>
      </c>
      <c r="AF1402" s="121"/>
      <c r="AG1402" s="121">
        <f>SUM(AG1401:AG1401)</f>
        <v>978202</v>
      </c>
      <c r="AH1402" s="121"/>
    </row>
    <row r="1403" spans="1:34" s="99" customFormat="1" x14ac:dyDescent="0.55000000000000004">
      <c r="A1403" s="107" t="s">
        <v>1940</v>
      </c>
      <c r="B1403" s="102">
        <v>608</v>
      </c>
      <c r="C1403" s="102">
        <v>4759</v>
      </c>
      <c r="D1403" s="90" t="s">
        <v>1941</v>
      </c>
      <c r="E1403" s="102" t="s">
        <v>37</v>
      </c>
      <c r="F1403" s="102">
        <v>4259</v>
      </c>
      <c r="G1403" s="102">
        <v>3</v>
      </c>
      <c r="H1403" s="102">
        <v>1</v>
      </c>
      <c r="I1403" s="98">
        <v>78</v>
      </c>
      <c r="J1403" s="102" t="s">
        <v>38</v>
      </c>
      <c r="K1403" s="94">
        <f>((G1403*400)+(H1403*100))+I1403</f>
        <v>1378</v>
      </c>
      <c r="L1403" s="94">
        <v>225</v>
      </c>
      <c r="M1403" s="94">
        <f>K1403*L1403</f>
        <v>310050</v>
      </c>
      <c r="N1403" s="102"/>
      <c r="O1403" s="111"/>
      <c r="P1403" s="96"/>
      <c r="Q1403" s="111"/>
      <c r="R1403" s="111"/>
      <c r="S1403" s="97"/>
      <c r="T1403" s="102"/>
      <c r="U1403" s="102"/>
      <c r="V1403" s="102"/>
      <c r="W1403" s="94"/>
      <c r="X1403" s="98"/>
      <c r="Y1403" s="94"/>
      <c r="Z1403" s="94"/>
      <c r="AA1403" s="89"/>
      <c r="AB1403" s="89"/>
      <c r="AC1403" s="94"/>
      <c r="AD1403" s="94">
        <f>IF(AND(AC1403="",M1403=""),0,IF((AC1403=""),M1403,IF((M1403=""),AC1403,AC1403+M1403)))</f>
        <v>310050</v>
      </c>
      <c r="AE1403" s="94">
        <f>IF( (X1403=""),AD1403*1,AD1403*(X1403/100) )</f>
        <v>310050</v>
      </c>
      <c r="AF1403" s="94">
        <v>0</v>
      </c>
      <c r="AG1403" s="94">
        <f>IF((AF1403-AE1403) &gt; 1,0,IF((AF1403-AE1403)&lt;0,AE1403-AF1403,AF1403-AE1403))</f>
        <v>310050</v>
      </c>
      <c r="AH1403" s="94">
        <v>0.01</v>
      </c>
    </row>
    <row r="1404" spans="1:34" s="99" customFormat="1" x14ac:dyDescent="0.55000000000000004">
      <c r="A1404" s="107"/>
      <c r="B1404" s="102"/>
      <c r="C1404" s="102"/>
      <c r="D1404" s="90"/>
      <c r="E1404" s="102"/>
      <c r="F1404" s="102"/>
      <c r="G1404" s="102"/>
      <c r="H1404" s="102"/>
      <c r="I1404" s="98"/>
      <c r="J1404" s="102"/>
      <c r="K1404" s="94"/>
      <c r="L1404" s="94" t="s">
        <v>63</v>
      </c>
      <c r="M1404" s="94">
        <f>SUM(M1403:M1403)</f>
        <v>310050</v>
      </c>
      <c r="N1404" s="102"/>
      <c r="O1404" s="111"/>
      <c r="P1404" s="96"/>
      <c r="Q1404" s="111"/>
      <c r="R1404" s="111"/>
      <c r="S1404" s="97"/>
      <c r="T1404" s="102"/>
      <c r="U1404" s="102"/>
      <c r="V1404" s="102"/>
      <c r="W1404" s="94"/>
      <c r="X1404" s="98"/>
      <c r="Y1404" s="94"/>
      <c r="Z1404" s="94"/>
      <c r="AA1404" s="89"/>
      <c r="AB1404" s="89"/>
      <c r="AC1404" s="94"/>
      <c r="AD1404" s="94"/>
      <c r="AE1404" s="94">
        <f>SUM(AE1403:AE1403)</f>
        <v>310050</v>
      </c>
      <c r="AF1404" s="94"/>
      <c r="AG1404" s="94">
        <f>SUM(AG1403:AG1403)</f>
        <v>310050</v>
      </c>
      <c r="AH1404" s="94"/>
    </row>
    <row r="1405" spans="1:34" s="74" customFormat="1" x14ac:dyDescent="0.55000000000000004">
      <c r="A1405" s="108" t="s">
        <v>1944</v>
      </c>
      <c r="B1405" s="109">
        <v>609</v>
      </c>
      <c r="C1405" s="102">
        <v>6878</v>
      </c>
      <c r="D1405" s="90" t="s">
        <v>1945</v>
      </c>
      <c r="E1405" s="102" t="s">
        <v>34</v>
      </c>
      <c r="F1405" s="102">
        <v>23573</v>
      </c>
      <c r="G1405" s="102">
        <v>0</v>
      </c>
      <c r="H1405" s="102">
        <v>1</v>
      </c>
      <c r="I1405" s="98">
        <v>94</v>
      </c>
      <c r="J1405" s="102" t="s">
        <v>52</v>
      </c>
      <c r="K1405" s="94">
        <f>((G1405*400)+(H1405*100))+I1405</f>
        <v>194</v>
      </c>
      <c r="L1405" s="94">
        <v>850</v>
      </c>
      <c r="M1405" s="94">
        <f>K1405*L1405</f>
        <v>164900</v>
      </c>
      <c r="N1405" s="102">
        <v>1</v>
      </c>
      <c r="O1405" s="111" t="s">
        <v>1942</v>
      </c>
      <c r="P1405" s="96"/>
      <c r="Q1405" s="111" t="s">
        <v>1943</v>
      </c>
      <c r="R1405" s="111" t="s">
        <v>1946</v>
      </c>
      <c r="S1405" s="97"/>
      <c r="T1405" s="102" t="s">
        <v>51</v>
      </c>
      <c r="U1405" s="102" t="s">
        <v>45</v>
      </c>
      <c r="V1405" s="102" t="s">
        <v>52</v>
      </c>
      <c r="W1405" s="94">
        <v>38.25</v>
      </c>
      <c r="X1405" s="98">
        <v>21.58</v>
      </c>
      <c r="Y1405" s="94">
        <v>0</v>
      </c>
      <c r="Z1405" s="94">
        <f>W1405*Y1405</f>
        <v>0</v>
      </c>
      <c r="AA1405" s="89">
        <v>2</v>
      </c>
      <c r="AB1405" s="89">
        <v>2</v>
      </c>
      <c r="AC1405" s="94">
        <f>(Z1405*(100-AB1405))/100</f>
        <v>0</v>
      </c>
      <c r="AD1405" s="94">
        <f>IF(AND(AC1405="",M1392=""),0,IF((AC1405=""),M1392, IF( (M1392=""),AC1405,AC1405+M1392)))</f>
        <v>3290775</v>
      </c>
      <c r="AE1405" s="94">
        <f>IF( (X1405=""),AD1405*1,( M1392+(SUM(AC1405:AC1405)) )*(X1405/100) )</f>
        <v>710149.245</v>
      </c>
      <c r="AF1405" s="94">
        <v>50000000</v>
      </c>
      <c r="AG1405" s="94">
        <f>IF((AF1405-AE1405) &gt; 1,0,IF((AF1405-AE1405)&lt;0,AE1405-AF1405,AF1405-AE1405))</f>
        <v>0</v>
      </c>
      <c r="AH1405" s="94">
        <v>0.02</v>
      </c>
    </row>
    <row r="1406" spans="1:34" s="74" customFormat="1" x14ac:dyDescent="0.55000000000000004">
      <c r="A1406" s="108"/>
      <c r="B1406" s="109"/>
      <c r="C1406" s="102"/>
      <c r="D1406" s="90"/>
      <c r="E1406" s="102"/>
      <c r="F1406" s="102"/>
      <c r="G1406" s="102"/>
      <c r="H1406" s="102"/>
      <c r="I1406" s="98"/>
      <c r="J1406" s="102"/>
      <c r="K1406" s="94"/>
      <c r="L1406" s="94"/>
      <c r="M1406" s="94"/>
      <c r="N1406" s="102">
        <v>2</v>
      </c>
      <c r="O1406" s="111" t="s">
        <v>1942</v>
      </c>
      <c r="P1406" s="96"/>
      <c r="Q1406" s="111" t="s">
        <v>1943</v>
      </c>
      <c r="R1406" s="111" t="s">
        <v>1946</v>
      </c>
      <c r="S1406" s="97" t="s">
        <v>1945</v>
      </c>
      <c r="T1406" s="102" t="s">
        <v>51</v>
      </c>
      <c r="U1406" s="102" t="s">
        <v>62</v>
      </c>
      <c r="V1406" s="102" t="s">
        <v>52</v>
      </c>
      <c r="W1406" s="94">
        <v>138.99</v>
      </c>
      <c r="X1406" s="98">
        <v>78.42</v>
      </c>
      <c r="Y1406" s="94">
        <v>6750</v>
      </c>
      <c r="Z1406" s="94">
        <f>W1406*Y1406</f>
        <v>938182.50000000012</v>
      </c>
      <c r="AA1406" s="89">
        <v>6</v>
      </c>
      <c r="AB1406" s="89">
        <v>6</v>
      </c>
      <c r="AC1406" s="94">
        <f>(Z1406*(100-AB1406))/100</f>
        <v>881891.55000000016</v>
      </c>
      <c r="AD1406" s="94">
        <f>IF(AND(AC1406="",M1392=""),0,IF((AC1406=""),M1392, IF( (M1392=""),AC1406,AC1406+M1392)))</f>
        <v>4172666.5500000003</v>
      </c>
      <c r="AE1406" s="94">
        <f>IF( (X1406=""),AD1406*1,( M1392+(SUM(AC1406:AC1406)) )*(X1406/100) )</f>
        <v>3272205.1085100002</v>
      </c>
      <c r="AF1406" s="94">
        <v>50000000</v>
      </c>
      <c r="AG1406" s="94">
        <f>IF((AF1406-AE1406) &gt; 1,0,IF((AF1406-AE1406)&lt;0,AE1406-AF1406,AF1406-AE1406))</f>
        <v>0</v>
      </c>
      <c r="AH1406" s="94">
        <v>0.02</v>
      </c>
    </row>
    <row r="1407" spans="1:34" s="74" customFormat="1" x14ac:dyDescent="0.55000000000000004">
      <c r="A1407" s="108"/>
      <c r="B1407" s="109"/>
      <c r="C1407" s="102"/>
      <c r="D1407" s="90"/>
      <c r="E1407" s="102"/>
      <c r="F1407" s="102"/>
      <c r="G1407" s="102"/>
      <c r="H1407" s="102"/>
      <c r="I1407" s="98"/>
      <c r="J1407" s="102"/>
      <c r="K1407" s="94"/>
      <c r="L1407" s="94" t="s">
        <v>63</v>
      </c>
      <c r="M1407" s="94">
        <f>SUM(M1405:M1406)</f>
        <v>164900</v>
      </c>
      <c r="N1407" s="102"/>
      <c r="O1407" s="111"/>
      <c r="P1407" s="96"/>
      <c r="Q1407" s="111"/>
      <c r="R1407" s="111"/>
      <c r="S1407" s="97"/>
      <c r="T1407" s="102"/>
      <c r="U1407" s="102"/>
      <c r="V1407" s="102"/>
      <c r="W1407" s="94"/>
      <c r="X1407" s="98"/>
      <c r="Y1407" s="94"/>
      <c r="Z1407" s="94"/>
      <c r="AA1407" s="89"/>
      <c r="AB1407" s="89"/>
      <c r="AC1407" s="94"/>
      <c r="AD1407" s="94">
        <f>SUM(AD1405:AD1406)</f>
        <v>7463441.5500000007</v>
      </c>
      <c r="AE1407" s="94">
        <f>SUM(AE1405:AE1406)</f>
        <v>3982354.3535100003</v>
      </c>
      <c r="AF1407" s="94"/>
      <c r="AG1407" s="94">
        <f>SUM(AG1405:AG1406)</f>
        <v>0</v>
      </c>
      <c r="AH1407" s="94"/>
    </row>
    <row r="1408" spans="1:34" s="99" customFormat="1" x14ac:dyDescent="0.55000000000000004">
      <c r="A1408" s="107" t="s">
        <v>1949</v>
      </c>
      <c r="B1408" s="102">
        <v>610</v>
      </c>
      <c r="C1408" s="102">
        <v>10231</v>
      </c>
      <c r="D1408" s="90" t="s">
        <v>1950</v>
      </c>
      <c r="E1408" s="102" t="s">
        <v>34</v>
      </c>
      <c r="F1408" s="102">
        <v>938</v>
      </c>
      <c r="G1408" s="102">
        <v>0</v>
      </c>
      <c r="H1408" s="102">
        <v>3</v>
      </c>
      <c r="I1408" s="98">
        <v>94</v>
      </c>
      <c r="J1408" s="102" t="s">
        <v>62</v>
      </c>
      <c r="K1408" s="94">
        <f>((G1408*400)+(H1408*100))+I1408</f>
        <v>394</v>
      </c>
      <c r="L1408" s="94">
        <v>800</v>
      </c>
      <c r="M1408" s="94">
        <f>K1408*L1408</f>
        <v>315200</v>
      </c>
      <c r="N1408" s="102">
        <v>1</v>
      </c>
      <c r="O1408" s="111" t="s">
        <v>1947</v>
      </c>
      <c r="P1408" s="96"/>
      <c r="Q1408" s="111" t="s">
        <v>1948</v>
      </c>
      <c r="R1408" s="111" t="s">
        <v>1951</v>
      </c>
      <c r="S1408" s="97" t="s">
        <v>1952</v>
      </c>
      <c r="T1408" s="102" t="s">
        <v>51</v>
      </c>
      <c r="U1408" s="102" t="s">
        <v>227</v>
      </c>
      <c r="V1408" s="102" t="s">
        <v>52</v>
      </c>
      <c r="W1408" s="94">
        <v>432</v>
      </c>
      <c r="X1408" s="98">
        <v>49.78</v>
      </c>
      <c r="Y1408" s="94">
        <v>6750</v>
      </c>
      <c r="Z1408" s="94">
        <f t="shared" ref="Z1408:Z1413" si="155">W1408*Y1408</f>
        <v>2916000</v>
      </c>
      <c r="AA1408" s="89">
        <v>12</v>
      </c>
      <c r="AB1408" s="89">
        <v>38</v>
      </c>
      <c r="AC1408" s="94">
        <f t="shared" ref="AC1408:AC1413" si="156">(Z1408*(100-AB1408))/100</f>
        <v>1807920</v>
      </c>
      <c r="AD1408" s="94">
        <f>IF(AND(AC1408="",M1408=""),0,IF((AC1408=""),M1408, IF( (M1408=""),AC1408,SUM(AC1408:AC1419)+M1408)))</f>
        <v>4442821.2</v>
      </c>
      <c r="AE1408" s="94">
        <f t="shared" ref="AE1408:AE1433" si="157">IF( (X1408=""),AD1408*1,AD1408*(X1408/100) )</f>
        <v>2211636.3933600001</v>
      </c>
      <c r="AF1408" s="94">
        <v>10000000</v>
      </c>
      <c r="AG1408" s="94">
        <v>156906.56</v>
      </c>
      <c r="AH1408" s="94">
        <v>0.02</v>
      </c>
    </row>
    <row r="1409" spans="1:34" s="99" customFormat="1" x14ac:dyDescent="0.55000000000000004">
      <c r="A1409" s="107"/>
      <c r="B1409" s="102"/>
      <c r="C1409" s="102"/>
      <c r="D1409" s="90"/>
      <c r="E1409" s="102"/>
      <c r="F1409" s="102"/>
      <c r="G1409" s="102"/>
      <c r="H1409" s="102"/>
      <c r="I1409" s="98"/>
      <c r="J1409" s="102"/>
      <c r="K1409" s="94"/>
      <c r="L1409" s="94"/>
      <c r="M1409" s="94"/>
      <c r="N1409" s="102">
        <v>2</v>
      </c>
      <c r="O1409" s="111" t="s">
        <v>1947</v>
      </c>
      <c r="P1409" s="96"/>
      <c r="Q1409" s="111" t="s">
        <v>1948</v>
      </c>
      <c r="R1409" s="111" t="s">
        <v>1951</v>
      </c>
      <c r="S1409" s="97" t="s">
        <v>1953</v>
      </c>
      <c r="T1409" s="102" t="s">
        <v>51</v>
      </c>
      <c r="U1409" s="102" t="s">
        <v>45</v>
      </c>
      <c r="V1409" s="102" t="s">
        <v>46</v>
      </c>
      <c r="W1409" s="94">
        <v>132.84</v>
      </c>
      <c r="X1409" s="98">
        <v>15.31</v>
      </c>
      <c r="Y1409" s="94">
        <v>6750</v>
      </c>
      <c r="Z1409" s="94">
        <f t="shared" si="155"/>
        <v>896670</v>
      </c>
      <c r="AA1409" s="89">
        <v>12</v>
      </c>
      <c r="AB1409" s="89">
        <v>14</v>
      </c>
      <c r="AC1409" s="94">
        <f t="shared" si="156"/>
        <v>771136.2</v>
      </c>
      <c r="AD1409" s="94">
        <f>IF(AND(AC1409="",M1408=""),0,IF((AC1409=""),M1408, IF( (M1408=""),AC1409,SUM(AC1408:AC1419)+M1408)))</f>
        <v>4442821.2</v>
      </c>
      <c r="AE1409" s="94">
        <f t="shared" si="157"/>
        <v>680195.92572000006</v>
      </c>
      <c r="AF1409" s="94">
        <v>0</v>
      </c>
      <c r="AG1409" s="94">
        <f t="shared" ref="AG1409:AG1433" si="158">IF((AF1409-AE1409) &gt; 1,0,IF((AF1409-AE1409)&lt;0,AE1409-AF1409,AF1409-AE1409))</f>
        <v>680195.92572000006</v>
      </c>
      <c r="AH1409" s="94">
        <v>0.02</v>
      </c>
    </row>
    <row r="1410" spans="1:34" s="99" customFormat="1" x14ac:dyDescent="0.55000000000000004">
      <c r="A1410" s="107"/>
      <c r="B1410" s="102"/>
      <c r="C1410" s="102"/>
      <c r="D1410" s="90"/>
      <c r="E1410" s="102"/>
      <c r="F1410" s="102"/>
      <c r="G1410" s="102"/>
      <c r="H1410" s="102"/>
      <c r="I1410" s="98"/>
      <c r="J1410" s="102"/>
      <c r="K1410" s="94"/>
      <c r="L1410" s="94"/>
      <c r="M1410" s="94"/>
      <c r="N1410" s="102">
        <v>3</v>
      </c>
      <c r="O1410" s="111" t="s">
        <v>1947</v>
      </c>
      <c r="P1410" s="96"/>
      <c r="Q1410" s="111" t="s">
        <v>1948</v>
      </c>
      <c r="R1410" s="111" t="s">
        <v>1951</v>
      </c>
      <c r="S1410" s="97" t="s">
        <v>1954</v>
      </c>
      <c r="T1410" s="102" t="s">
        <v>343</v>
      </c>
      <c r="U1410" s="102" t="s">
        <v>74</v>
      </c>
      <c r="V1410" s="102" t="s">
        <v>52</v>
      </c>
      <c r="W1410" s="94">
        <v>70</v>
      </c>
      <c r="X1410" s="98">
        <v>8.07</v>
      </c>
      <c r="Y1410" s="94">
        <v>5600</v>
      </c>
      <c r="Z1410" s="94">
        <f t="shared" si="155"/>
        <v>392000</v>
      </c>
      <c r="AA1410" s="89">
        <v>12</v>
      </c>
      <c r="AB1410" s="89">
        <v>50</v>
      </c>
      <c r="AC1410" s="94">
        <f t="shared" si="156"/>
        <v>196000</v>
      </c>
      <c r="AD1410" s="94">
        <f>IF(AND(AC1410="",M1408=""),0,IF((AC1410=""),M1408, IF( (M1408=""),AC1410,SUM(AC1408:AC1419)+M1408)))</f>
        <v>4442821.2</v>
      </c>
      <c r="AE1410" s="94">
        <f t="shared" si="157"/>
        <v>358535.67084000004</v>
      </c>
      <c r="AF1410" s="94">
        <v>10000000</v>
      </c>
      <c r="AG1410" s="94">
        <v>25436.639999999999</v>
      </c>
      <c r="AH1410" s="94">
        <v>0.02</v>
      </c>
    </row>
    <row r="1411" spans="1:34" s="99" customFormat="1" x14ac:dyDescent="0.55000000000000004">
      <c r="A1411" s="107"/>
      <c r="B1411" s="102"/>
      <c r="C1411" s="102"/>
      <c r="D1411" s="90"/>
      <c r="E1411" s="102"/>
      <c r="F1411" s="102"/>
      <c r="G1411" s="102"/>
      <c r="H1411" s="102"/>
      <c r="I1411" s="98"/>
      <c r="J1411" s="102"/>
      <c r="K1411" s="94"/>
      <c r="L1411" s="94"/>
      <c r="M1411" s="94"/>
      <c r="N1411" s="102">
        <v>4</v>
      </c>
      <c r="O1411" s="111" t="s">
        <v>1947</v>
      </c>
      <c r="P1411" s="96"/>
      <c r="Q1411" s="111" t="s">
        <v>1948</v>
      </c>
      <c r="R1411" s="111" t="s">
        <v>1951</v>
      </c>
      <c r="S1411" s="97" t="s">
        <v>1955</v>
      </c>
      <c r="T1411" s="102" t="s">
        <v>51</v>
      </c>
      <c r="U1411" s="102" t="s">
        <v>45</v>
      </c>
      <c r="V1411" s="102" t="s">
        <v>46</v>
      </c>
      <c r="W1411" s="94">
        <v>56</v>
      </c>
      <c r="X1411" s="98">
        <v>6.45</v>
      </c>
      <c r="Y1411" s="94">
        <v>6750</v>
      </c>
      <c r="Z1411" s="94">
        <f t="shared" si="155"/>
        <v>378000</v>
      </c>
      <c r="AA1411" s="89">
        <v>12</v>
      </c>
      <c r="AB1411" s="89">
        <v>14</v>
      </c>
      <c r="AC1411" s="94">
        <f t="shared" si="156"/>
        <v>325080</v>
      </c>
      <c r="AD1411" s="94">
        <f>IF(AND(AC1411="",M1408=""),0,IF((AC1411=""),M1408, IF( (M1408=""),AC1411,SUM(AC1408:AC1419)+M1408)))</f>
        <v>4442821.2</v>
      </c>
      <c r="AE1411" s="94">
        <f t="shared" si="157"/>
        <v>286561.96740000002</v>
      </c>
      <c r="AF1411" s="94">
        <v>0</v>
      </c>
      <c r="AG1411" s="94">
        <f t="shared" si="158"/>
        <v>286561.96740000002</v>
      </c>
      <c r="AH1411" s="94">
        <v>0.02</v>
      </c>
    </row>
    <row r="1412" spans="1:34" s="99" customFormat="1" x14ac:dyDescent="0.55000000000000004">
      <c r="A1412" s="107"/>
      <c r="B1412" s="102"/>
      <c r="C1412" s="102"/>
      <c r="D1412" s="90"/>
      <c r="E1412" s="102"/>
      <c r="F1412" s="102"/>
      <c r="G1412" s="102"/>
      <c r="H1412" s="102"/>
      <c r="I1412" s="98"/>
      <c r="J1412" s="102"/>
      <c r="K1412" s="94"/>
      <c r="L1412" s="94"/>
      <c r="M1412" s="94"/>
      <c r="N1412" s="102">
        <v>5</v>
      </c>
      <c r="O1412" s="111" t="s">
        <v>1947</v>
      </c>
      <c r="P1412" s="96"/>
      <c r="Q1412" s="111" t="s">
        <v>1948</v>
      </c>
      <c r="R1412" s="111" t="s">
        <v>1951</v>
      </c>
      <c r="S1412" s="97" t="s">
        <v>1956</v>
      </c>
      <c r="T1412" s="102" t="s">
        <v>51</v>
      </c>
      <c r="U1412" s="102" t="s">
        <v>45</v>
      </c>
      <c r="V1412" s="102" t="s">
        <v>46</v>
      </c>
      <c r="W1412" s="94">
        <v>128</v>
      </c>
      <c r="X1412" s="98">
        <v>14.75</v>
      </c>
      <c r="Y1412" s="94">
        <v>6750</v>
      </c>
      <c r="Z1412" s="94">
        <f t="shared" si="155"/>
        <v>864000</v>
      </c>
      <c r="AA1412" s="89">
        <v>12</v>
      </c>
      <c r="AB1412" s="89">
        <v>14</v>
      </c>
      <c r="AC1412" s="94">
        <f t="shared" si="156"/>
        <v>743040</v>
      </c>
      <c r="AD1412" s="94">
        <f>IF(AND(AC1412="",M1408=""),0,IF((AC1412=""),M1408, IF( (M1408=""),AC1412,SUM(AC1408:AC1419)+M1408)))</f>
        <v>4442821.2</v>
      </c>
      <c r="AE1412" s="94">
        <f t="shared" si="157"/>
        <v>655316.12699999998</v>
      </c>
      <c r="AF1412" s="94">
        <v>0</v>
      </c>
      <c r="AG1412" s="94">
        <f t="shared" si="158"/>
        <v>655316.12699999998</v>
      </c>
      <c r="AH1412" s="94">
        <v>0.02</v>
      </c>
    </row>
    <row r="1413" spans="1:34" s="99" customFormat="1" x14ac:dyDescent="0.55000000000000004">
      <c r="A1413" s="107"/>
      <c r="B1413" s="102"/>
      <c r="C1413" s="102"/>
      <c r="D1413" s="90"/>
      <c r="E1413" s="102"/>
      <c r="F1413" s="102"/>
      <c r="G1413" s="102"/>
      <c r="H1413" s="102"/>
      <c r="I1413" s="98"/>
      <c r="J1413" s="102"/>
      <c r="K1413" s="94"/>
      <c r="L1413" s="94"/>
      <c r="M1413" s="94"/>
      <c r="N1413" s="102">
        <v>6</v>
      </c>
      <c r="O1413" s="111" t="s">
        <v>1947</v>
      </c>
      <c r="P1413" s="96"/>
      <c r="Q1413" s="111" t="s">
        <v>1948</v>
      </c>
      <c r="R1413" s="111" t="s">
        <v>1951</v>
      </c>
      <c r="S1413" s="97" t="s">
        <v>1957</v>
      </c>
      <c r="T1413" s="102" t="s">
        <v>51</v>
      </c>
      <c r="U1413" s="102" t="s">
        <v>45</v>
      </c>
      <c r="V1413" s="102" t="s">
        <v>46</v>
      </c>
      <c r="W1413" s="94">
        <v>49</v>
      </c>
      <c r="X1413" s="98">
        <v>5.65</v>
      </c>
      <c r="Y1413" s="94">
        <v>6750</v>
      </c>
      <c r="Z1413" s="94">
        <f t="shared" si="155"/>
        <v>330750</v>
      </c>
      <c r="AA1413" s="89">
        <v>12</v>
      </c>
      <c r="AB1413" s="89">
        <v>14</v>
      </c>
      <c r="AC1413" s="94">
        <f t="shared" si="156"/>
        <v>284445</v>
      </c>
      <c r="AD1413" s="94">
        <f>IF(AND(AC1413="",M1408=""),0,IF((AC1413=""),M1408, IF( (M1408=""),AC1413,SUM(AC1408:AC1419)+M1408)))</f>
        <v>4442821.2</v>
      </c>
      <c r="AE1413" s="94">
        <f t="shared" si="157"/>
        <v>251019.39780000001</v>
      </c>
      <c r="AF1413" s="94">
        <v>0</v>
      </c>
      <c r="AG1413" s="94">
        <f t="shared" si="158"/>
        <v>251019.39780000001</v>
      </c>
      <c r="AH1413" s="94">
        <v>0.02</v>
      </c>
    </row>
    <row r="1414" spans="1:34" s="99" customFormat="1" x14ac:dyDescent="0.55000000000000004">
      <c r="A1414" s="107"/>
      <c r="B1414" s="102">
        <v>611</v>
      </c>
      <c r="C1414" s="102">
        <v>10158</v>
      </c>
      <c r="D1414" s="90" t="s">
        <v>1958</v>
      </c>
      <c r="E1414" s="102" t="s">
        <v>34</v>
      </c>
      <c r="F1414" s="102">
        <v>5321</v>
      </c>
      <c r="G1414" s="102">
        <v>6</v>
      </c>
      <c r="H1414" s="102">
        <v>2</v>
      </c>
      <c r="I1414" s="98">
        <v>10</v>
      </c>
      <c r="J1414" s="102" t="s">
        <v>38</v>
      </c>
      <c r="K1414" s="94">
        <f t="shared" ref="K1414:K1420" si="159">((G1414*400)+(H1414*100))+I1414</f>
        <v>2610</v>
      </c>
      <c r="L1414" s="94">
        <v>250</v>
      </c>
      <c r="M1414" s="94">
        <f t="shared" ref="M1414:M1420" si="160">K1414*L1414</f>
        <v>652500</v>
      </c>
      <c r="N1414" s="102"/>
      <c r="O1414" s="111"/>
      <c r="P1414" s="96"/>
      <c r="Q1414" s="111"/>
      <c r="R1414" s="111"/>
      <c r="S1414" s="97"/>
      <c r="T1414" s="102"/>
      <c r="U1414" s="102"/>
      <c r="V1414" s="102"/>
      <c r="W1414" s="94"/>
      <c r="X1414" s="98"/>
      <c r="Y1414" s="94"/>
      <c r="Z1414" s="94"/>
      <c r="AA1414" s="89"/>
      <c r="AB1414" s="89"/>
      <c r="AC1414" s="94"/>
      <c r="AD1414" s="94">
        <f t="shared" ref="AD1414:AD1419" si="161">IF(AND(AC1414="",M1414=""),0,IF((AC1414=""),M1414,IF((M1414=""),AC1414,AC1414+M1414)))</f>
        <v>652500</v>
      </c>
      <c r="AE1414" s="94">
        <f t="shared" si="157"/>
        <v>652500</v>
      </c>
      <c r="AF1414" s="94">
        <v>50000000</v>
      </c>
      <c r="AG1414" s="94">
        <f t="shared" si="158"/>
        <v>0</v>
      </c>
      <c r="AH1414" s="94">
        <v>0.01</v>
      </c>
    </row>
    <row r="1415" spans="1:34" s="99" customFormat="1" x14ac:dyDescent="0.55000000000000004">
      <c r="A1415" s="107"/>
      <c r="B1415" s="102">
        <v>612</v>
      </c>
      <c r="C1415" s="102">
        <v>8999</v>
      </c>
      <c r="D1415" s="90" t="s">
        <v>1959</v>
      </c>
      <c r="E1415" s="102" t="s">
        <v>37</v>
      </c>
      <c r="F1415" s="102">
        <v>8204</v>
      </c>
      <c r="G1415" s="102">
        <v>3</v>
      </c>
      <c r="H1415" s="102">
        <v>0</v>
      </c>
      <c r="I1415" s="98">
        <v>63</v>
      </c>
      <c r="J1415" s="102" t="s">
        <v>38</v>
      </c>
      <c r="K1415" s="94">
        <f t="shared" si="159"/>
        <v>1263</v>
      </c>
      <c r="L1415" s="94">
        <v>225</v>
      </c>
      <c r="M1415" s="94">
        <f t="shared" si="160"/>
        <v>284175</v>
      </c>
      <c r="N1415" s="102"/>
      <c r="O1415" s="111"/>
      <c r="P1415" s="96"/>
      <c r="Q1415" s="111"/>
      <c r="R1415" s="111"/>
      <c r="S1415" s="97"/>
      <c r="T1415" s="102"/>
      <c r="U1415" s="102"/>
      <c r="V1415" s="102"/>
      <c r="W1415" s="94"/>
      <c r="X1415" s="98"/>
      <c r="Y1415" s="94"/>
      <c r="Z1415" s="94"/>
      <c r="AA1415" s="89"/>
      <c r="AB1415" s="89"/>
      <c r="AC1415" s="94"/>
      <c r="AD1415" s="94">
        <f t="shared" si="161"/>
        <v>284175</v>
      </c>
      <c r="AE1415" s="94">
        <f t="shared" si="157"/>
        <v>284175</v>
      </c>
      <c r="AF1415" s="94">
        <v>0</v>
      </c>
      <c r="AG1415" s="94">
        <f t="shared" si="158"/>
        <v>284175</v>
      </c>
      <c r="AH1415" s="94">
        <v>0.01</v>
      </c>
    </row>
    <row r="1416" spans="1:34" s="99" customFormat="1" x14ac:dyDescent="0.55000000000000004">
      <c r="A1416" s="107"/>
      <c r="B1416" s="102">
        <v>613</v>
      </c>
      <c r="C1416" s="102">
        <v>8995</v>
      </c>
      <c r="D1416" s="90" t="s">
        <v>1960</v>
      </c>
      <c r="E1416" s="102" t="s">
        <v>37</v>
      </c>
      <c r="F1416" s="102">
        <v>8206</v>
      </c>
      <c r="G1416" s="102">
        <v>2</v>
      </c>
      <c r="H1416" s="102">
        <v>1</v>
      </c>
      <c r="I1416" s="98">
        <v>40</v>
      </c>
      <c r="J1416" s="102" t="s">
        <v>38</v>
      </c>
      <c r="K1416" s="94">
        <f t="shared" si="159"/>
        <v>940</v>
      </c>
      <c r="L1416" s="94">
        <v>225</v>
      </c>
      <c r="M1416" s="94">
        <f t="shared" si="160"/>
        <v>211500</v>
      </c>
      <c r="N1416" s="102"/>
      <c r="O1416" s="111"/>
      <c r="P1416" s="96"/>
      <c r="Q1416" s="111"/>
      <c r="R1416" s="111"/>
      <c r="S1416" s="97"/>
      <c r="T1416" s="102"/>
      <c r="U1416" s="102"/>
      <c r="V1416" s="102"/>
      <c r="W1416" s="94"/>
      <c r="X1416" s="98"/>
      <c r="Y1416" s="94"/>
      <c r="Z1416" s="94"/>
      <c r="AA1416" s="89"/>
      <c r="AB1416" s="89"/>
      <c r="AC1416" s="94"/>
      <c r="AD1416" s="94">
        <f t="shared" si="161"/>
        <v>211500</v>
      </c>
      <c r="AE1416" s="94">
        <f t="shared" si="157"/>
        <v>211500</v>
      </c>
      <c r="AF1416" s="94">
        <v>0</v>
      </c>
      <c r="AG1416" s="94">
        <f t="shared" si="158"/>
        <v>211500</v>
      </c>
      <c r="AH1416" s="94">
        <v>0.01</v>
      </c>
    </row>
    <row r="1417" spans="1:34" s="99" customFormat="1" x14ac:dyDescent="0.55000000000000004">
      <c r="A1417" s="107"/>
      <c r="B1417" s="102">
        <v>614</v>
      </c>
      <c r="C1417" s="102">
        <v>8991</v>
      </c>
      <c r="D1417" s="90" t="s">
        <v>1961</v>
      </c>
      <c r="E1417" s="102" t="s">
        <v>37</v>
      </c>
      <c r="F1417" s="102">
        <v>8213</v>
      </c>
      <c r="G1417" s="102">
        <v>1</v>
      </c>
      <c r="H1417" s="102">
        <v>3</v>
      </c>
      <c r="I1417" s="98">
        <v>84</v>
      </c>
      <c r="J1417" s="102" t="s">
        <v>38</v>
      </c>
      <c r="K1417" s="94">
        <f t="shared" si="159"/>
        <v>784</v>
      </c>
      <c r="L1417" s="94">
        <v>400</v>
      </c>
      <c r="M1417" s="94">
        <f t="shared" si="160"/>
        <v>313600</v>
      </c>
      <c r="N1417" s="102"/>
      <c r="O1417" s="111"/>
      <c r="P1417" s="96"/>
      <c r="Q1417" s="111"/>
      <c r="R1417" s="111"/>
      <c r="S1417" s="97"/>
      <c r="T1417" s="102"/>
      <c r="U1417" s="102"/>
      <c r="V1417" s="102"/>
      <c r="W1417" s="94"/>
      <c r="X1417" s="98"/>
      <c r="Y1417" s="94"/>
      <c r="Z1417" s="94"/>
      <c r="AA1417" s="89"/>
      <c r="AB1417" s="89"/>
      <c r="AC1417" s="94"/>
      <c r="AD1417" s="94">
        <f t="shared" si="161"/>
        <v>313600</v>
      </c>
      <c r="AE1417" s="94">
        <f t="shared" si="157"/>
        <v>313600</v>
      </c>
      <c r="AF1417" s="94">
        <v>0</v>
      </c>
      <c r="AG1417" s="94">
        <f t="shared" si="158"/>
        <v>313600</v>
      </c>
      <c r="AH1417" s="94">
        <v>0.01</v>
      </c>
    </row>
    <row r="1418" spans="1:34" s="99" customFormat="1" x14ac:dyDescent="0.55000000000000004">
      <c r="A1418" s="107"/>
      <c r="B1418" s="102">
        <v>615</v>
      </c>
      <c r="C1418" s="102">
        <v>8989</v>
      </c>
      <c r="D1418" s="90" t="s">
        <v>1962</v>
      </c>
      <c r="E1418" s="102" t="s">
        <v>37</v>
      </c>
      <c r="F1418" s="102">
        <v>8222</v>
      </c>
      <c r="G1418" s="102">
        <v>1</v>
      </c>
      <c r="H1418" s="102">
        <v>2</v>
      </c>
      <c r="I1418" s="98">
        <v>76</v>
      </c>
      <c r="J1418" s="102" t="s">
        <v>38</v>
      </c>
      <c r="K1418" s="94">
        <f t="shared" si="159"/>
        <v>676</v>
      </c>
      <c r="L1418" s="94">
        <v>225</v>
      </c>
      <c r="M1418" s="94">
        <f t="shared" si="160"/>
        <v>152100</v>
      </c>
      <c r="N1418" s="102"/>
      <c r="O1418" s="111"/>
      <c r="P1418" s="96"/>
      <c r="Q1418" s="111"/>
      <c r="R1418" s="111"/>
      <c r="S1418" s="97"/>
      <c r="T1418" s="102"/>
      <c r="U1418" s="102"/>
      <c r="V1418" s="102"/>
      <c r="W1418" s="94"/>
      <c r="X1418" s="98"/>
      <c r="Y1418" s="94"/>
      <c r="Z1418" s="94"/>
      <c r="AA1418" s="89"/>
      <c r="AB1418" s="89"/>
      <c r="AC1418" s="94"/>
      <c r="AD1418" s="94">
        <f t="shared" si="161"/>
        <v>152100</v>
      </c>
      <c r="AE1418" s="94">
        <f t="shared" si="157"/>
        <v>152100</v>
      </c>
      <c r="AF1418" s="94">
        <v>0</v>
      </c>
      <c r="AG1418" s="94">
        <f t="shared" si="158"/>
        <v>152100</v>
      </c>
      <c r="AH1418" s="94">
        <v>0.01</v>
      </c>
    </row>
    <row r="1419" spans="1:34" s="99" customFormat="1" x14ac:dyDescent="0.55000000000000004">
      <c r="A1419" s="107"/>
      <c r="B1419" s="102">
        <v>616</v>
      </c>
      <c r="C1419" s="102">
        <v>9316</v>
      </c>
      <c r="D1419" s="90" t="s">
        <v>1963</v>
      </c>
      <c r="E1419" s="102" t="s">
        <v>37</v>
      </c>
      <c r="F1419" s="102">
        <v>8223</v>
      </c>
      <c r="G1419" s="102">
        <v>7</v>
      </c>
      <c r="H1419" s="102">
        <v>0</v>
      </c>
      <c r="I1419" s="98">
        <v>70</v>
      </c>
      <c r="J1419" s="102" t="s">
        <v>38</v>
      </c>
      <c r="K1419" s="94">
        <f t="shared" si="159"/>
        <v>2870</v>
      </c>
      <c r="L1419" s="94">
        <v>225</v>
      </c>
      <c r="M1419" s="94">
        <f t="shared" si="160"/>
        <v>645750</v>
      </c>
      <c r="N1419" s="102"/>
      <c r="O1419" s="111"/>
      <c r="P1419" s="96"/>
      <c r="Q1419" s="111"/>
      <c r="R1419" s="111"/>
      <c r="S1419" s="97"/>
      <c r="T1419" s="102"/>
      <c r="U1419" s="102"/>
      <c r="V1419" s="102"/>
      <c r="W1419" s="94"/>
      <c r="X1419" s="98"/>
      <c r="Y1419" s="94"/>
      <c r="Z1419" s="94"/>
      <c r="AA1419" s="89"/>
      <c r="AB1419" s="89"/>
      <c r="AC1419" s="94"/>
      <c r="AD1419" s="94">
        <f t="shared" si="161"/>
        <v>645750</v>
      </c>
      <c r="AE1419" s="94">
        <f t="shared" si="157"/>
        <v>645750</v>
      </c>
      <c r="AF1419" s="94">
        <v>0</v>
      </c>
      <c r="AG1419" s="94">
        <f t="shared" si="158"/>
        <v>645750</v>
      </c>
      <c r="AH1419" s="94">
        <v>0.01</v>
      </c>
    </row>
    <row r="1420" spans="1:34" s="99" customFormat="1" x14ac:dyDescent="0.55000000000000004">
      <c r="A1420" s="107"/>
      <c r="B1420" s="102">
        <v>617</v>
      </c>
      <c r="C1420" s="102">
        <v>10167</v>
      </c>
      <c r="D1420" s="90" t="s">
        <v>1964</v>
      </c>
      <c r="E1420" s="102" t="s">
        <v>34</v>
      </c>
      <c r="F1420" s="102">
        <v>17108</v>
      </c>
      <c r="G1420" s="102">
        <v>0</v>
      </c>
      <c r="H1420" s="102">
        <v>2</v>
      </c>
      <c r="I1420" s="98">
        <v>42</v>
      </c>
      <c r="J1420" s="102" t="s">
        <v>35</v>
      </c>
      <c r="K1420" s="94">
        <f t="shared" si="159"/>
        <v>242</v>
      </c>
      <c r="L1420" s="94">
        <v>1000</v>
      </c>
      <c r="M1420" s="94">
        <f t="shared" si="160"/>
        <v>242000</v>
      </c>
      <c r="N1420" s="102">
        <v>1</v>
      </c>
      <c r="O1420" s="111" t="s">
        <v>1947</v>
      </c>
      <c r="P1420" s="96"/>
      <c r="Q1420" s="111" t="s">
        <v>1948</v>
      </c>
      <c r="R1420" s="111" t="s">
        <v>1951</v>
      </c>
      <c r="S1420" s="97" t="s">
        <v>1965</v>
      </c>
      <c r="T1420" s="102" t="s">
        <v>51</v>
      </c>
      <c r="U1420" s="102" t="s">
        <v>227</v>
      </c>
      <c r="V1420" s="102" t="s">
        <v>52</v>
      </c>
      <c r="W1420" s="94">
        <v>96</v>
      </c>
      <c r="X1420" s="98">
        <v>21.28</v>
      </c>
      <c r="Y1420" s="94">
        <v>6750</v>
      </c>
      <c r="Z1420" s="94">
        <f t="shared" ref="Z1420:Z1425" si="162">W1420*Y1420</f>
        <v>648000</v>
      </c>
      <c r="AA1420" s="89">
        <v>7</v>
      </c>
      <c r="AB1420" s="89">
        <v>18</v>
      </c>
      <c r="AC1420" s="94">
        <f t="shared" ref="AC1420:AC1425" si="163">(Z1420*(100-AB1420))/100</f>
        <v>531360</v>
      </c>
      <c r="AD1420" s="94">
        <f>IF(AND(AC1420="",M1420=""),0,IF((AC1420=""),M1420, IF( (M1420=""),AC1420,SUM(AC1420:AC1429)+M1420)))</f>
        <v>1703132.08</v>
      </c>
      <c r="AE1420" s="94">
        <f t="shared" si="157"/>
        <v>362426.50662400003</v>
      </c>
      <c r="AF1420" s="94">
        <v>10000000</v>
      </c>
      <c r="AG1420" s="94">
        <v>242000</v>
      </c>
      <c r="AH1420" s="94">
        <v>0.02</v>
      </c>
    </row>
    <row r="1421" spans="1:34" s="99" customFormat="1" x14ac:dyDescent="0.55000000000000004">
      <c r="A1421" s="107"/>
      <c r="B1421" s="102"/>
      <c r="C1421" s="102"/>
      <c r="D1421" s="90"/>
      <c r="E1421" s="102"/>
      <c r="F1421" s="102"/>
      <c r="G1421" s="102"/>
      <c r="H1421" s="102"/>
      <c r="I1421" s="98"/>
      <c r="J1421" s="102"/>
      <c r="K1421" s="94"/>
      <c r="L1421" s="94"/>
      <c r="M1421" s="94"/>
      <c r="N1421" s="102">
        <v>2</v>
      </c>
      <c r="O1421" s="111" t="s">
        <v>1947</v>
      </c>
      <c r="P1421" s="96"/>
      <c r="Q1421" s="111" t="s">
        <v>1948</v>
      </c>
      <c r="R1421" s="111" t="s">
        <v>1951</v>
      </c>
      <c r="S1421" s="97" t="s">
        <v>1966</v>
      </c>
      <c r="T1421" s="102" t="s">
        <v>51</v>
      </c>
      <c r="U1421" s="102" t="s">
        <v>74</v>
      </c>
      <c r="V1421" s="102" t="s">
        <v>52</v>
      </c>
      <c r="W1421" s="94">
        <v>201</v>
      </c>
      <c r="X1421" s="98">
        <v>44.56</v>
      </c>
      <c r="Y1421" s="94">
        <v>6750</v>
      </c>
      <c r="Z1421" s="94">
        <f t="shared" si="162"/>
        <v>1356750</v>
      </c>
      <c r="AA1421" s="89">
        <v>22</v>
      </c>
      <c r="AB1421" s="89">
        <v>93</v>
      </c>
      <c r="AC1421" s="94">
        <f t="shared" si="163"/>
        <v>94972.5</v>
      </c>
      <c r="AD1421" s="94">
        <f>IF(AND(AC1421="",M1420=""),0,IF((AC1421=""),M1420, IF( (M1420=""),AC1421,SUM(AC1420:AC1429)+M1420)))</f>
        <v>1703132.08</v>
      </c>
      <c r="AE1421" s="94">
        <f t="shared" si="157"/>
        <v>758915.65484800003</v>
      </c>
      <c r="AF1421" s="94">
        <v>10000000</v>
      </c>
      <c r="AG1421" s="94">
        <f t="shared" si="158"/>
        <v>0</v>
      </c>
      <c r="AH1421" s="94">
        <v>0.02</v>
      </c>
    </row>
    <row r="1422" spans="1:34" s="99" customFormat="1" x14ac:dyDescent="0.55000000000000004">
      <c r="A1422" s="107"/>
      <c r="B1422" s="102"/>
      <c r="C1422" s="102"/>
      <c r="D1422" s="90"/>
      <c r="E1422" s="102"/>
      <c r="F1422" s="102"/>
      <c r="G1422" s="102"/>
      <c r="H1422" s="102"/>
      <c r="I1422" s="98"/>
      <c r="J1422" s="102"/>
      <c r="K1422" s="94"/>
      <c r="L1422" s="94"/>
      <c r="M1422" s="94"/>
      <c r="N1422" s="102">
        <v>3</v>
      </c>
      <c r="O1422" s="111" t="s">
        <v>1947</v>
      </c>
      <c r="P1422" s="96"/>
      <c r="Q1422" s="111" t="s">
        <v>1948</v>
      </c>
      <c r="R1422" s="111" t="s">
        <v>1951</v>
      </c>
      <c r="S1422" s="97" t="s">
        <v>1967</v>
      </c>
      <c r="T1422" s="102" t="s">
        <v>55</v>
      </c>
      <c r="U1422" s="102" t="s">
        <v>45</v>
      </c>
      <c r="V1422" s="102" t="s">
        <v>52</v>
      </c>
      <c r="W1422" s="94">
        <v>26.04</v>
      </c>
      <c r="X1422" s="98">
        <v>5.77</v>
      </c>
      <c r="Y1422" s="94">
        <v>2650</v>
      </c>
      <c r="Z1422" s="94">
        <f t="shared" si="162"/>
        <v>69006</v>
      </c>
      <c r="AA1422" s="89">
        <v>7</v>
      </c>
      <c r="AB1422" s="89">
        <v>7</v>
      </c>
      <c r="AC1422" s="94">
        <f t="shared" si="163"/>
        <v>64175.58</v>
      </c>
      <c r="AD1422" s="94">
        <f>IF(AND(AC1422="",M1420=""),0,IF((AC1422=""),M1420, IF( (M1420=""),AC1422,SUM(AC1420:AC1429)+M1420)))</f>
        <v>1703132.08</v>
      </c>
      <c r="AE1422" s="94">
        <f t="shared" si="157"/>
        <v>98270.721015999996</v>
      </c>
      <c r="AF1422" s="94">
        <v>10000000</v>
      </c>
      <c r="AG1422" s="94">
        <f t="shared" si="158"/>
        <v>0</v>
      </c>
      <c r="AH1422" s="94">
        <v>0.02</v>
      </c>
    </row>
    <row r="1423" spans="1:34" s="99" customFormat="1" x14ac:dyDescent="0.55000000000000004">
      <c r="A1423" s="107"/>
      <c r="B1423" s="102"/>
      <c r="C1423" s="102"/>
      <c r="D1423" s="90"/>
      <c r="E1423" s="102"/>
      <c r="F1423" s="102"/>
      <c r="G1423" s="102"/>
      <c r="H1423" s="102"/>
      <c r="I1423" s="98"/>
      <c r="J1423" s="102"/>
      <c r="K1423" s="94"/>
      <c r="L1423" s="94"/>
      <c r="M1423" s="94"/>
      <c r="N1423" s="102">
        <v>4</v>
      </c>
      <c r="O1423" s="111" t="s">
        <v>1947</v>
      </c>
      <c r="P1423" s="96"/>
      <c r="Q1423" s="111" t="s">
        <v>1948</v>
      </c>
      <c r="R1423" s="111" t="s">
        <v>1951</v>
      </c>
      <c r="S1423" s="97" t="s">
        <v>1968</v>
      </c>
      <c r="T1423" s="102" t="s">
        <v>95</v>
      </c>
      <c r="U1423" s="102" t="s">
        <v>74</v>
      </c>
      <c r="V1423" s="102" t="s">
        <v>75</v>
      </c>
      <c r="W1423" s="94">
        <v>12</v>
      </c>
      <c r="X1423" s="98">
        <v>2.66</v>
      </c>
      <c r="Y1423" s="94">
        <v>5500</v>
      </c>
      <c r="Z1423" s="94">
        <f t="shared" si="162"/>
        <v>66000</v>
      </c>
      <c r="AA1423" s="89">
        <v>22</v>
      </c>
      <c r="AB1423" s="89">
        <v>93</v>
      </c>
      <c r="AC1423" s="94">
        <f t="shared" si="163"/>
        <v>4620</v>
      </c>
      <c r="AD1423" s="94">
        <f>IF(AND(AC1423="",M1420=""),0,IF((AC1423=""),M1420, IF( (M1420=""),AC1423,SUM(AC1420:AC1429)+M1420)))</f>
        <v>1703132.08</v>
      </c>
      <c r="AE1423" s="94">
        <f t="shared" si="157"/>
        <v>45303.313328000004</v>
      </c>
      <c r="AF1423" s="94">
        <v>0</v>
      </c>
      <c r="AG1423" s="94">
        <f t="shared" si="158"/>
        <v>45303.313328000004</v>
      </c>
      <c r="AH1423" s="94">
        <v>0.3</v>
      </c>
    </row>
    <row r="1424" spans="1:34" s="99" customFormat="1" x14ac:dyDescent="0.55000000000000004">
      <c r="A1424" s="107"/>
      <c r="B1424" s="102"/>
      <c r="C1424" s="102"/>
      <c r="D1424" s="90"/>
      <c r="E1424" s="102"/>
      <c r="F1424" s="102"/>
      <c r="G1424" s="102"/>
      <c r="H1424" s="102"/>
      <c r="I1424" s="98"/>
      <c r="J1424" s="102"/>
      <c r="K1424" s="94"/>
      <c r="L1424" s="94"/>
      <c r="M1424" s="94"/>
      <c r="N1424" s="102">
        <v>5</v>
      </c>
      <c r="O1424" s="111" t="s">
        <v>1947</v>
      </c>
      <c r="P1424" s="96"/>
      <c r="Q1424" s="111" t="s">
        <v>1948</v>
      </c>
      <c r="R1424" s="111" t="s">
        <v>1951</v>
      </c>
      <c r="S1424" s="97" t="s">
        <v>1969</v>
      </c>
      <c r="T1424" s="102" t="s">
        <v>51</v>
      </c>
      <c r="U1424" s="102" t="s">
        <v>45</v>
      </c>
      <c r="V1424" s="102" t="s">
        <v>52</v>
      </c>
      <c r="W1424" s="94">
        <v>18</v>
      </c>
      <c r="X1424" s="98">
        <v>3.99</v>
      </c>
      <c r="Y1424" s="94">
        <v>6750</v>
      </c>
      <c r="Z1424" s="94">
        <f t="shared" si="162"/>
        <v>121500</v>
      </c>
      <c r="AA1424" s="89">
        <v>7</v>
      </c>
      <c r="AB1424" s="89">
        <v>7</v>
      </c>
      <c r="AC1424" s="94">
        <f t="shared" si="163"/>
        <v>112995</v>
      </c>
      <c r="AD1424" s="94">
        <f>IF(AND(AC1424="",M1420=""),0,IF((AC1424=""),M1420, IF( (M1420=""),AC1424,SUM(AC1420:AC1429)+M1420)))</f>
        <v>1703132.08</v>
      </c>
      <c r="AE1424" s="94">
        <f t="shared" si="157"/>
        <v>67954.969992000013</v>
      </c>
      <c r="AF1424" s="94">
        <v>10000000</v>
      </c>
      <c r="AG1424" s="94">
        <f t="shared" si="158"/>
        <v>0</v>
      </c>
      <c r="AH1424" s="94">
        <v>0.02</v>
      </c>
    </row>
    <row r="1425" spans="1:34" s="99" customFormat="1" x14ac:dyDescent="0.55000000000000004">
      <c r="A1425" s="107"/>
      <c r="B1425" s="102"/>
      <c r="C1425" s="102"/>
      <c r="D1425" s="90"/>
      <c r="E1425" s="102"/>
      <c r="F1425" s="102"/>
      <c r="G1425" s="102"/>
      <c r="H1425" s="102"/>
      <c r="I1425" s="98"/>
      <c r="J1425" s="102"/>
      <c r="K1425" s="94"/>
      <c r="L1425" s="94"/>
      <c r="M1425" s="94"/>
      <c r="N1425" s="102">
        <v>6</v>
      </c>
      <c r="O1425" s="111" t="s">
        <v>1947</v>
      </c>
      <c r="P1425" s="96"/>
      <c r="Q1425" s="111" t="s">
        <v>1948</v>
      </c>
      <c r="R1425" s="111" t="s">
        <v>1951</v>
      </c>
      <c r="S1425" s="97" t="s">
        <v>1970</v>
      </c>
      <c r="T1425" s="102" t="s">
        <v>51</v>
      </c>
      <c r="U1425" s="102" t="s">
        <v>74</v>
      </c>
      <c r="V1425" s="102" t="s">
        <v>52</v>
      </c>
      <c r="W1425" s="94">
        <v>98</v>
      </c>
      <c r="X1425" s="98">
        <v>21.73</v>
      </c>
      <c r="Y1425" s="94">
        <v>6750</v>
      </c>
      <c r="Z1425" s="94">
        <f t="shared" si="162"/>
        <v>661500</v>
      </c>
      <c r="AA1425" s="89">
        <v>7</v>
      </c>
      <c r="AB1425" s="89">
        <v>7</v>
      </c>
      <c r="AC1425" s="94">
        <f t="shared" si="163"/>
        <v>615195</v>
      </c>
      <c r="AD1425" s="94">
        <f>IF(AND(AC1425="",M1420=""),0,IF((AC1425=""),M1420, IF( (M1420=""),AC1425,SUM(AC1420:AC1429)+M1420)))</f>
        <v>1703132.08</v>
      </c>
      <c r="AE1425" s="94">
        <f t="shared" si="157"/>
        <v>370090.60098400002</v>
      </c>
      <c r="AF1425" s="94">
        <v>10000000</v>
      </c>
      <c r="AG1425" s="94">
        <f t="shared" si="158"/>
        <v>0</v>
      </c>
      <c r="AH1425" s="94">
        <v>0.02</v>
      </c>
    </row>
    <row r="1426" spans="1:34" s="99" customFormat="1" x14ac:dyDescent="0.55000000000000004">
      <c r="A1426" s="107"/>
      <c r="B1426" s="102">
        <v>618</v>
      </c>
      <c r="C1426" s="102">
        <v>10202</v>
      </c>
      <c r="D1426" s="90" t="s">
        <v>1971</v>
      </c>
      <c r="E1426" s="102" t="s">
        <v>34</v>
      </c>
      <c r="F1426" s="102">
        <v>17424</v>
      </c>
      <c r="G1426" s="102">
        <v>4</v>
      </c>
      <c r="H1426" s="102">
        <v>1</v>
      </c>
      <c r="I1426" s="98">
        <v>86</v>
      </c>
      <c r="J1426" s="102" t="s">
        <v>38</v>
      </c>
      <c r="K1426" s="94">
        <f>((G1426*400)+(H1426*100))+I1426</f>
        <v>1786</v>
      </c>
      <c r="L1426" s="94">
        <v>250</v>
      </c>
      <c r="M1426" s="94">
        <f>K1426*L1426</f>
        <v>446500</v>
      </c>
      <c r="N1426" s="102"/>
      <c r="O1426" s="111"/>
      <c r="P1426" s="96"/>
      <c r="Q1426" s="111"/>
      <c r="R1426" s="111"/>
      <c r="S1426" s="97"/>
      <c r="T1426" s="102"/>
      <c r="U1426" s="102"/>
      <c r="V1426" s="102"/>
      <c r="W1426" s="94"/>
      <c r="X1426" s="98"/>
      <c r="Y1426" s="94"/>
      <c r="Z1426" s="94"/>
      <c r="AA1426" s="89"/>
      <c r="AB1426" s="89"/>
      <c r="AC1426" s="94"/>
      <c r="AD1426" s="94">
        <f>IF(AND(AC1426="",M1426=""),0,IF((AC1426=""),M1426,IF((M1426=""),AC1426,AC1426+M1426)))</f>
        <v>446500</v>
      </c>
      <c r="AE1426" s="94">
        <f t="shared" si="157"/>
        <v>446500</v>
      </c>
      <c r="AF1426" s="94">
        <v>0</v>
      </c>
      <c r="AG1426" s="94">
        <f t="shared" si="158"/>
        <v>446500</v>
      </c>
      <c r="AH1426" s="94">
        <v>0.01</v>
      </c>
    </row>
    <row r="1427" spans="1:34" s="99" customFormat="1" x14ac:dyDescent="0.55000000000000004">
      <c r="A1427" s="107"/>
      <c r="B1427" s="102">
        <v>619</v>
      </c>
      <c r="C1427" s="102">
        <v>10169</v>
      </c>
      <c r="D1427" s="90" t="s">
        <v>1972</v>
      </c>
      <c r="E1427" s="102" t="s">
        <v>34</v>
      </c>
      <c r="F1427" s="102">
        <v>18815</v>
      </c>
      <c r="G1427" s="102">
        <v>2</v>
      </c>
      <c r="H1427" s="102">
        <v>0</v>
      </c>
      <c r="I1427" s="98">
        <v>0</v>
      </c>
      <c r="J1427" s="102" t="s">
        <v>38</v>
      </c>
      <c r="K1427" s="94">
        <f>((G1427*400)+(H1427*100))+I1427</f>
        <v>800</v>
      </c>
      <c r="L1427" s="94">
        <v>325</v>
      </c>
      <c r="M1427" s="94">
        <f>K1427*L1427</f>
        <v>260000</v>
      </c>
      <c r="N1427" s="102"/>
      <c r="O1427" s="111"/>
      <c r="P1427" s="96"/>
      <c r="Q1427" s="111"/>
      <c r="R1427" s="111"/>
      <c r="S1427" s="97"/>
      <c r="T1427" s="102"/>
      <c r="U1427" s="102"/>
      <c r="V1427" s="102"/>
      <c r="W1427" s="94"/>
      <c r="X1427" s="98"/>
      <c r="Y1427" s="94"/>
      <c r="Z1427" s="94"/>
      <c r="AA1427" s="89"/>
      <c r="AB1427" s="89"/>
      <c r="AC1427" s="94"/>
      <c r="AD1427" s="94">
        <f>IF(AND(AC1427="",M1427=""),0,IF((AC1427=""),M1427,IF((M1427=""),AC1427,AC1427+M1427)))</f>
        <v>260000</v>
      </c>
      <c r="AE1427" s="94">
        <f t="shared" si="157"/>
        <v>260000</v>
      </c>
      <c r="AF1427" s="94">
        <v>0</v>
      </c>
      <c r="AG1427" s="94">
        <f t="shared" si="158"/>
        <v>260000</v>
      </c>
      <c r="AH1427" s="94">
        <v>0.01</v>
      </c>
    </row>
    <row r="1428" spans="1:34" s="99" customFormat="1" x14ac:dyDescent="0.55000000000000004">
      <c r="A1428" s="107"/>
      <c r="B1428" s="102"/>
      <c r="C1428" s="102"/>
      <c r="D1428" s="90"/>
      <c r="E1428" s="102"/>
      <c r="F1428" s="102"/>
      <c r="G1428" s="102">
        <v>0</v>
      </c>
      <c r="H1428" s="102">
        <v>2</v>
      </c>
      <c r="I1428" s="98">
        <v>96</v>
      </c>
      <c r="J1428" s="102" t="s">
        <v>35</v>
      </c>
      <c r="K1428" s="94">
        <f>((G1428*400)+(H1428*100))+I1428</f>
        <v>296</v>
      </c>
      <c r="L1428" s="94">
        <v>325</v>
      </c>
      <c r="M1428" s="94">
        <f>K1428*L1428</f>
        <v>96200</v>
      </c>
      <c r="N1428" s="102">
        <v>1</v>
      </c>
      <c r="O1428" s="111" t="s">
        <v>1947</v>
      </c>
      <c r="P1428" s="96"/>
      <c r="Q1428" s="111" t="s">
        <v>1948</v>
      </c>
      <c r="R1428" s="111" t="s">
        <v>1951</v>
      </c>
      <c r="S1428" s="97" t="s">
        <v>1973</v>
      </c>
      <c r="T1428" s="102" t="s">
        <v>51</v>
      </c>
      <c r="U1428" s="102" t="s">
        <v>74</v>
      </c>
      <c r="V1428" s="102" t="s">
        <v>52</v>
      </c>
      <c r="W1428" s="94">
        <v>40</v>
      </c>
      <c r="X1428" s="98">
        <v>45.33</v>
      </c>
      <c r="Y1428" s="94">
        <v>6750</v>
      </c>
      <c r="Z1428" s="94">
        <f>W1428*Y1428</f>
        <v>270000</v>
      </c>
      <c r="AA1428" s="89">
        <v>22</v>
      </c>
      <c r="AB1428" s="89">
        <v>93</v>
      </c>
      <c r="AC1428" s="94">
        <f>(Z1428*(100-AB1428))/100</f>
        <v>18900</v>
      </c>
      <c r="AD1428" s="94">
        <f>IF(AND(AC1428="",M1428=""),0,IF((AC1428=""),M1428, IF( (M1428=""),AC1428,SUM(AC1428:AC1431)+M1428)))</f>
        <v>531334</v>
      </c>
      <c r="AE1428" s="94">
        <f t="shared" si="157"/>
        <v>240853.7022</v>
      </c>
      <c r="AF1428" s="94">
        <v>50000000</v>
      </c>
      <c r="AG1428" s="94">
        <f t="shared" si="158"/>
        <v>0</v>
      </c>
      <c r="AH1428" s="94">
        <v>0.02</v>
      </c>
    </row>
    <row r="1429" spans="1:34" s="99" customFormat="1" x14ac:dyDescent="0.55000000000000004">
      <c r="A1429" s="107"/>
      <c r="B1429" s="102"/>
      <c r="C1429" s="102"/>
      <c r="D1429" s="90"/>
      <c r="E1429" s="102"/>
      <c r="F1429" s="102"/>
      <c r="G1429" s="102"/>
      <c r="H1429" s="102"/>
      <c r="I1429" s="98"/>
      <c r="J1429" s="102"/>
      <c r="K1429" s="94"/>
      <c r="L1429" s="94"/>
      <c r="M1429" s="94"/>
      <c r="N1429" s="102">
        <v>2</v>
      </c>
      <c r="O1429" s="111" t="s">
        <v>1947</v>
      </c>
      <c r="P1429" s="96"/>
      <c r="Q1429" s="111" t="s">
        <v>1948</v>
      </c>
      <c r="R1429" s="111" t="s">
        <v>1951</v>
      </c>
      <c r="S1429" s="97" t="s">
        <v>1974</v>
      </c>
      <c r="T1429" s="102" t="s">
        <v>343</v>
      </c>
      <c r="U1429" s="102" t="s">
        <v>74</v>
      </c>
      <c r="V1429" s="102" t="s">
        <v>52</v>
      </c>
      <c r="W1429" s="94">
        <v>48.25</v>
      </c>
      <c r="X1429" s="98">
        <v>54.67</v>
      </c>
      <c r="Y1429" s="94">
        <v>5600</v>
      </c>
      <c r="Z1429" s="94">
        <f>W1429*Y1429</f>
        <v>270200</v>
      </c>
      <c r="AA1429" s="89">
        <v>22</v>
      </c>
      <c r="AB1429" s="89">
        <v>93</v>
      </c>
      <c r="AC1429" s="94">
        <f>(Z1429*(100-AB1429))/100</f>
        <v>18914</v>
      </c>
      <c r="AD1429" s="94">
        <f>IF(AND(AC1429="",M1428=""),0,IF((AC1429=""),M1428, IF( (M1428=""),AC1429,SUM(AC1428:AC1431)+M1428)))</f>
        <v>531334</v>
      </c>
      <c r="AE1429" s="94">
        <f t="shared" si="157"/>
        <v>290480.2978</v>
      </c>
      <c r="AF1429" s="94">
        <v>50000000</v>
      </c>
      <c r="AG1429" s="94">
        <f t="shared" si="158"/>
        <v>0</v>
      </c>
      <c r="AH1429" s="94">
        <v>0.02</v>
      </c>
    </row>
    <row r="1430" spans="1:34" s="99" customFormat="1" x14ac:dyDescent="0.55000000000000004">
      <c r="A1430" s="107"/>
      <c r="B1430" s="102">
        <v>620</v>
      </c>
      <c r="C1430" s="102">
        <v>10170</v>
      </c>
      <c r="D1430" s="90" t="s">
        <v>1975</v>
      </c>
      <c r="E1430" s="102" t="s">
        <v>34</v>
      </c>
      <c r="F1430" s="102">
        <v>18816</v>
      </c>
      <c r="G1430" s="102">
        <v>2</v>
      </c>
      <c r="H1430" s="102">
        <v>2</v>
      </c>
      <c r="I1430" s="98">
        <v>96</v>
      </c>
      <c r="J1430" s="102" t="s">
        <v>38</v>
      </c>
      <c r="K1430" s="94">
        <f>((G1430*400)+(H1430*100))+I1430</f>
        <v>1096</v>
      </c>
      <c r="L1430" s="94">
        <v>325</v>
      </c>
      <c r="M1430" s="94">
        <f>K1430*L1430</f>
        <v>356200</v>
      </c>
      <c r="N1430" s="102"/>
      <c r="O1430" s="111"/>
      <c r="P1430" s="96"/>
      <c r="Q1430" s="111"/>
      <c r="R1430" s="111"/>
      <c r="S1430" s="97"/>
      <c r="T1430" s="102"/>
      <c r="U1430" s="102"/>
      <c r="V1430" s="102"/>
      <c r="W1430" s="94"/>
      <c r="X1430" s="98"/>
      <c r="Y1430" s="94"/>
      <c r="Z1430" s="94"/>
      <c r="AA1430" s="89"/>
      <c r="AB1430" s="89"/>
      <c r="AC1430" s="94"/>
      <c r="AD1430" s="94">
        <f>IF(AND(AC1430="",M1430=""),0,IF((AC1430=""),M1430,IF((M1430=""),AC1430,AC1430+M1430)))</f>
        <v>356200</v>
      </c>
      <c r="AE1430" s="94">
        <f t="shared" si="157"/>
        <v>356200</v>
      </c>
      <c r="AF1430" s="94">
        <v>50000000</v>
      </c>
      <c r="AG1430" s="94">
        <f t="shared" si="158"/>
        <v>0</v>
      </c>
      <c r="AH1430" s="94">
        <v>0.01</v>
      </c>
    </row>
    <row r="1431" spans="1:34" s="99" customFormat="1" x14ac:dyDescent="0.55000000000000004">
      <c r="A1431" s="107"/>
      <c r="B1431" s="102">
        <v>621</v>
      </c>
      <c r="C1431" s="102">
        <v>10168</v>
      </c>
      <c r="D1431" s="90" t="s">
        <v>1976</v>
      </c>
      <c r="E1431" s="102" t="s">
        <v>34</v>
      </c>
      <c r="F1431" s="102">
        <v>20189</v>
      </c>
      <c r="G1431" s="102">
        <v>0</v>
      </c>
      <c r="H1431" s="102">
        <v>1</v>
      </c>
      <c r="I1431" s="98">
        <v>0</v>
      </c>
      <c r="J1431" s="102" t="s">
        <v>62</v>
      </c>
      <c r="K1431" s="94">
        <f>((G1431*400)+(H1431*100))+I1431</f>
        <v>100</v>
      </c>
      <c r="L1431" s="94">
        <v>1000</v>
      </c>
      <c r="M1431" s="94">
        <f>K1431*L1431</f>
        <v>100000</v>
      </c>
      <c r="N1431" s="102">
        <v>1</v>
      </c>
      <c r="O1431" s="111" t="s">
        <v>1947</v>
      </c>
      <c r="P1431" s="96"/>
      <c r="Q1431" s="111" t="s">
        <v>1948</v>
      </c>
      <c r="R1431" s="111" t="s">
        <v>1951</v>
      </c>
      <c r="S1431" s="97" t="s">
        <v>1977</v>
      </c>
      <c r="T1431" s="102" t="s">
        <v>95</v>
      </c>
      <c r="U1431" s="102" t="s">
        <v>45</v>
      </c>
      <c r="V1431" s="102" t="s">
        <v>779</v>
      </c>
      <c r="W1431" s="94">
        <v>84</v>
      </c>
      <c r="X1431" s="98">
        <v>77.78</v>
      </c>
      <c r="Y1431" s="94">
        <v>5500</v>
      </c>
      <c r="Z1431" s="94">
        <f>W1431*Y1431</f>
        <v>462000</v>
      </c>
      <c r="AA1431" s="89">
        <v>12</v>
      </c>
      <c r="AB1431" s="89">
        <v>14</v>
      </c>
      <c r="AC1431" s="94">
        <f>(Z1431*(100-AB1431))/100</f>
        <v>397320</v>
      </c>
      <c r="AD1431" s="94">
        <f>IF(AND(AC1431="",M1431=""),0,IF((AC1431=""),M1431, IF( (M1431=""),AC1431,SUM(AC1431:AC1434)+M1431)))</f>
        <v>563320</v>
      </c>
      <c r="AE1431" s="94">
        <f t="shared" si="157"/>
        <v>438150.29600000003</v>
      </c>
      <c r="AF1431" s="94">
        <v>0</v>
      </c>
      <c r="AG1431" s="94">
        <f t="shared" si="158"/>
        <v>438150.29600000003</v>
      </c>
      <c r="AH1431" s="94">
        <v>0.3</v>
      </c>
    </row>
    <row r="1432" spans="1:34" s="99" customFormat="1" x14ac:dyDescent="0.55000000000000004">
      <c r="A1432" s="107"/>
      <c r="B1432" s="102"/>
      <c r="C1432" s="102"/>
      <c r="D1432" s="90"/>
      <c r="E1432" s="102"/>
      <c r="F1432" s="102"/>
      <c r="G1432" s="102"/>
      <c r="H1432" s="102"/>
      <c r="I1432" s="98"/>
      <c r="J1432" s="102"/>
      <c r="K1432" s="94"/>
      <c r="L1432" s="94"/>
      <c r="M1432" s="94"/>
      <c r="N1432" s="102">
        <v>2</v>
      </c>
      <c r="O1432" s="111" t="s">
        <v>1947</v>
      </c>
      <c r="P1432" s="96"/>
      <c r="Q1432" s="111" t="s">
        <v>1948</v>
      </c>
      <c r="R1432" s="111" t="s">
        <v>1951</v>
      </c>
      <c r="S1432" s="97" t="s">
        <v>1978</v>
      </c>
      <c r="T1432" s="102" t="s">
        <v>95</v>
      </c>
      <c r="U1432" s="102" t="s">
        <v>74</v>
      </c>
      <c r="V1432" s="102" t="s">
        <v>779</v>
      </c>
      <c r="W1432" s="94">
        <v>24</v>
      </c>
      <c r="X1432" s="98">
        <v>22.22</v>
      </c>
      <c r="Y1432" s="94">
        <v>5500</v>
      </c>
      <c r="Z1432" s="94">
        <f>W1432*Y1432</f>
        <v>132000</v>
      </c>
      <c r="AA1432" s="89">
        <v>12</v>
      </c>
      <c r="AB1432" s="89">
        <v>50</v>
      </c>
      <c r="AC1432" s="94">
        <f>(Z1432*(100-AB1432))/100</f>
        <v>66000</v>
      </c>
      <c r="AD1432" s="94">
        <f>IF(AND(AC1432="",M1431=""),0,IF((AC1432=""),M1431, IF( (M1431=""),AC1432,SUM(AC1431:AC1434)+M1431)))</f>
        <v>563320</v>
      </c>
      <c r="AE1432" s="94">
        <f t="shared" si="157"/>
        <v>125169.70399999998</v>
      </c>
      <c r="AF1432" s="94">
        <v>0</v>
      </c>
      <c r="AG1432" s="94">
        <f t="shared" si="158"/>
        <v>125169.70399999998</v>
      </c>
      <c r="AH1432" s="94">
        <v>0.3</v>
      </c>
    </row>
    <row r="1433" spans="1:34" s="99" customFormat="1" x14ac:dyDescent="0.55000000000000004">
      <c r="A1433" s="107"/>
      <c r="B1433" s="102">
        <v>622</v>
      </c>
      <c r="C1433" s="102">
        <v>8589</v>
      </c>
      <c r="D1433" s="90" t="s">
        <v>1979</v>
      </c>
      <c r="E1433" s="102" t="s">
        <v>34</v>
      </c>
      <c r="F1433" s="102">
        <v>21277</v>
      </c>
      <c r="G1433" s="102">
        <v>6</v>
      </c>
      <c r="H1433" s="102">
        <v>3</v>
      </c>
      <c r="I1433" s="98">
        <v>50</v>
      </c>
      <c r="J1433" s="102" t="s">
        <v>38</v>
      </c>
      <c r="K1433" s="94">
        <f>((G1433*400)+(H1433*100))+I1433</f>
        <v>2750</v>
      </c>
      <c r="L1433" s="94">
        <v>250</v>
      </c>
      <c r="M1433" s="94">
        <f>K1433*L1433</f>
        <v>687500</v>
      </c>
      <c r="N1433" s="102"/>
      <c r="O1433" s="111"/>
      <c r="P1433" s="96"/>
      <c r="Q1433" s="111"/>
      <c r="R1433" s="111"/>
      <c r="S1433" s="97"/>
      <c r="T1433" s="102"/>
      <c r="U1433" s="102"/>
      <c r="V1433" s="102"/>
      <c r="W1433" s="94"/>
      <c r="X1433" s="98"/>
      <c r="Y1433" s="94"/>
      <c r="Z1433" s="94"/>
      <c r="AA1433" s="89"/>
      <c r="AB1433" s="89"/>
      <c r="AC1433" s="94"/>
      <c r="AD1433" s="94">
        <f>IF(AND(AC1433="",M1433=""),0,IF((AC1433=""),M1433,IF((M1433=""),AC1433,AC1433+M1433)))</f>
        <v>687500</v>
      </c>
      <c r="AE1433" s="94">
        <f t="shared" si="157"/>
        <v>687500</v>
      </c>
      <c r="AF1433" s="94">
        <v>50000000</v>
      </c>
      <c r="AG1433" s="94">
        <f t="shared" si="158"/>
        <v>0</v>
      </c>
      <c r="AH1433" s="94">
        <v>0.01</v>
      </c>
    </row>
    <row r="1434" spans="1:34" s="99" customFormat="1" x14ac:dyDescent="0.55000000000000004">
      <c r="A1434" s="107"/>
      <c r="B1434" s="102"/>
      <c r="C1434" s="102"/>
      <c r="D1434" s="90"/>
      <c r="E1434" s="102"/>
      <c r="F1434" s="102"/>
      <c r="G1434" s="102"/>
      <c r="H1434" s="102"/>
      <c r="I1434" s="98"/>
      <c r="J1434" s="102"/>
      <c r="K1434" s="94"/>
      <c r="L1434" s="94" t="s">
        <v>63</v>
      </c>
      <c r="M1434" s="94">
        <f>SUM(M1408:M1433)</f>
        <v>4763225</v>
      </c>
      <c r="N1434" s="102"/>
      <c r="O1434" s="111"/>
      <c r="P1434" s="96"/>
      <c r="Q1434" s="111"/>
      <c r="R1434" s="111"/>
      <c r="S1434" s="97"/>
      <c r="T1434" s="102"/>
      <c r="U1434" s="102"/>
      <c r="V1434" s="102"/>
      <c r="W1434" s="94"/>
      <c r="X1434" s="98"/>
      <c r="Y1434" s="94"/>
      <c r="Z1434" s="94"/>
      <c r="AA1434" s="89"/>
      <c r="AB1434" s="89"/>
      <c r="AC1434" s="94"/>
      <c r="AD1434" s="94"/>
      <c r="AE1434" s="94">
        <f>SUM(AE1408:AE1433)</f>
        <v>11250706.248912001</v>
      </c>
      <c r="AF1434" s="94"/>
      <c r="AG1434" s="94">
        <f>SUM(AG1408:AG1433)</f>
        <v>5219684.9312479999</v>
      </c>
      <c r="AH1434" s="94"/>
    </row>
    <row r="1435" spans="1:34" s="99" customFormat="1" x14ac:dyDescent="0.55000000000000004">
      <c r="A1435" s="107" t="s">
        <v>1982</v>
      </c>
      <c r="B1435" s="102">
        <v>623</v>
      </c>
      <c r="C1435" s="102">
        <v>5516</v>
      </c>
      <c r="D1435" s="90" t="s">
        <v>1983</v>
      </c>
      <c r="E1435" s="102" t="s">
        <v>34</v>
      </c>
      <c r="F1435" s="102">
        <v>2292</v>
      </c>
      <c r="G1435" s="102">
        <v>0</v>
      </c>
      <c r="H1435" s="102">
        <v>1</v>
      </c>
      <c r="I1435" s="98">
        <v>98</v>
      </c>
      <c r="J1435" s="102" t="s">
        <v>35</v>
      </c>
      <c r="K1435" s="94">
        <f>((G1435*400)+(H1435*100))+I1435</f>
        <v>198</v>
      </c>
      <c r="L1435" s="94">
        <v>2425</v>
      </c>
      <c r="M1435" s="94">
        <f>K1435*L1435</f>
        <v>480150</v>
      </c>
      <c r="N1435" s="102">
        <v>1</v>
      </c>
      <c r="O1435" s="111" t="s">
        <v>1980</v>
      </c>
      <c r="P1435" s="96">
        <v>3570800006933</v>
      </c>
      <c r="Q1435" s="111" t="s">
        <v>1981</v>
      </c>
      <c r="R1435" s="111" t="s">
        <v>1984</v>
      </c>
      <c r="S1435" s="97" t="s">
        <v>1985</v>
      </c>
      <c r="T1435" s="102" t="s">
        <v>51</v>
      </c>
      <c r="U1435" s="102" t="s">
        <v>227</v>
      </c>
      <c r="V1435" s="102" t="s">
        <v>52</v>
      </c>
      <c r="W1435" s="94">
        <v>365.49</v>
      </c>
      <c r="X1435" s="98">
        <v>17.079999999999998</v>
      </c>
      <c r="Y1435" s="94">
        <v>6750</v>
      </c>
      <c r="Z1435" s="94">
        <f>W1435*Y1435</f>
        <v>2467057.5</v>
      </c>
      <c r="AA1435" s="89">
        <v>22</v>
      </c>
      <c r="AB1435" s="89">
        <v>85</v>
      </c>
      <c r="AC1435" s="94">
        <f>(Z1435*(100-AB1435))/100</f>
        <v>370058.625</v>
      </c>
      <c r="AD1435" s="94">
        <f>IF(AND(AC1435="",M1435=""),0,IF((AC1435=""),M1435, IF( (M1435=""),AC1435,AC1435+M1435)))</f>
        <v>850208.625</v>
      </c>
      <c r="AE1435" s="94">
        <f>IF( (X1435=""),AD1435*1,( M1435+(SUM(AC1435:AC1435)) )*(X1435/100) )</f>
        <v>145215.63314999998</v>
      </c>
      <c r="AF1435" s="94">
        <v>50000000</v>
      </c>
      <c r="AG1435" s="94">
        <f>IF((AF1435-AE1435) &gt; 1,0,IF((AF1435-AE1435)&lt;0,AE1435-AF1435,AF1435-AE1435))</f>
        <v>0</v>
      </c>
      <c r="AH1435" s="94">
        <v>0.02</v>
      </c>
    </row>
    <row r="1436" spans="1:34" s="99" customFormat="1" x14ac:dyDescent="0.55000000000000004">
      <c r="A1436" s="107"/>
      <c r="B1436" s="102"/>
      <c r="C1436" s="102"/>
      <c r="D1436" s="90"/>
      <c r="E1436" s="102"/>
      <c r="F1436" s="102"/>
      <c r="G1436" s="102"/>
      <c r="H1436" s="102"/>
      <c r="I1436" s="98"/>
      <c r="J1436" s="102"/>
      <c r="K1436" s="94"/>
      <c r="L1436" s="94"/>
      <c r="M1436" s="94"/>
      <c r="N1436" s="102">
        <v>2</v>
      </c>
      <c r="O1436" s="111" t="s">
        <v>1980</v>
      </c>
      <c r="P1436" s="96">
        <v>3570800006933</v>
      </c>
      <c r="Q1436" s="111" t="s">
        <v>1981</v>
      </c>
      <c r="R1436" s="111" t="s">
        <v>1984</v>
      </c>
      <c r="S1436" s="97" t="s">
        <v>1986</v>
      </c>
      <c r="T1436" s="102" t="s">
        <v>73</v>
      </c>
      <c r="U1436" s="102" t="s">
        <v>45</v>
      </c>
      <c r="V1436" s="102" t="s">
        <v>46</v>
      </c>
      <c r="W1436" s="94">
        <v>1674.4</v>
      </c>
      <c r="X1436" s="98">
        <v>78.25</v>
      </c>
      <c r="Y1436" s="94">
        <v>6600</v>
      </c>
      <c r="Z1436" s="94">
        <f>W1436*Y1436</f>
        <v>11051040</v>
      </c>
      <c r="AA1436" s="89">
        <v>12</v>
      </c>
      <c r="AB1436" s="89">
        <v>14</v>
      </c>
      <c r="AC1436" s="94">
        <f>(Z1436*(100-AB1436))/100</f>
        <v>9503894.4000000004</v>
      </c>
      <c r="AD1436" s="94">
        <f>IF(AND(AC1436="",M1435=""),0,IF((AC1436=""),M1435, IF( (M1435=""),AC1436,AC1436+M1435)))</f>
        <v>9984044.4000000004</v>
      </c>
      <c r="AE1436" s="94">
        <f>IF( (X1436=""),AD1436*1,( M1435+(SUM(AC1436:AC1436)) )*(X1436/100) )</f>
        <v>7812514.7429999998</v>
      </c>
      <c r="AF1436" s="94">
        <v>0</v>
      </c>
      <c r="AG1436" s="94">
        <f>IF((AF1436-AE1436) &gt; 1,0,IF((AF1436-AE1436)&lt;0,AE1436-AF1436,AF1436-AE1436))</f>
        <v>7812514.7429999998</v>
      </c>
      <c r="AH1436" s="94">
        <v>0.02</v>
      </c>
    </row>
    <row r="1437" spans="1:34" s="99" customFormat="1" x14ac:dyDescent="0.55000000000000004">
      <c r="A1437" s="107"/>
      <c r="B1437" s="102"/>
      <c r="C1437" s="102"/>
      <c r="D1437" s="90"/>
      <c r="E1437" s="102"/>
      <c r="F1437" s="102"/>
      <c r="G1437" s="102"/>
      <c r="H1437" s="102"/>
      <c r="I1437" s="98"/>
      <c r="J1437" s="102"/>
      <c r="K1437" s="94"/>
      <c r="L1437" s="94"/>
      <c r="M1437" s="94"/>
      <c r="N1437" s="102">
        <v>3</v>
      </c>
      <c r="O1437" s="111" t="s">
        <v>1980</v>
      </c>
      <c r="P1437" s="96">
        <v>3570800006933</v>
      </c>
      <c r="Q1437" s="111" t="s">
        <v>1981</v>
      </c>
      <c r="R1437" s="111" t="s">
        <v>1984</v>
      </c>
      <c r="S1437" s="97" t="s">
        <v>1987</v>
      </c>
      <c r="T1437" s="102" t="s">
        <v>51</v>
      </c>
      <c r="U1437" s="102" t="s">
        <v>45</v>
      </c>
      <c r="V1437" s="102" t="s">
        <v>52</v>
      </c>
      <c r="W1437" s="94">
        <v>99.91</v>
      </c>
      <c r="X1437" s="98">
        <v>4.67</v>
      </c>
      <c r="Y1437" s="94">
        <v>6750</v>
      </c>
      <c r="Z1437" s="94">
        <f>W1437*Y1437</f>
        <v>674392.5</v>
      </c>
      <c r="AA1437" s="89">
        <v>12</v>
      </c>
      <c r="AB1437" s="89">
        <v>14</v>
      </c>
      <c r="AC1437" s="94">
        <f>(Z1437*(100-AB1437))/100</f>
        <v>579977.55000000005</v>
      </c>
      <c r="AD1437" s="94">
        <f>IF(AND(AC1437="",M1435=""),0,IF((AC1437=""),M1435, IF( (M1435=""),AC1437,AC1437+M1435)))</f>
        <v>1060127.55</v>
      </c>
      <c r="AE1437" s="94">
        <f>IF( (X1437=""),AD1437*1,( M1435+(SUM(AC1437:AC1437)) )*(X1437/100) )</f>
        <v>49507.956585</v>
      </c>
      <c r="AF1437" s="94">
        <v>0</v>
      </c>
      <c r="AG1437" s="94">
        <f>IF((AF1437-AE1437) &gt; 1,0,IF((AF1437-AE1437)&lt;0,AE1437-AF1437,AF1437-AE1437))</f>
        <v>49507.956585</v>
      </c>
      <c r="AH1437" s="94">
        <v>0.02</v>
      </c>
    </row>
    <row r="1438" spans="1:34" s="74" customFormat="1" x14ac:dyDescent="0.55000000000000004">
      <c r="A1438" s="108"/>
      <c r="B1438" s="109">
        <v>624</v>
      </c>
      <c r="C1438" s="102">
        <v>4918</v>
      </c>
      <c r="D1438" s="90" t="s">
        <v>1988</v>
      </c>
      <c r="E1438" s="102" t="s">
        <v>34</v>
      </c>
      <c r="F1438" s="102">
        <v>7993</v>
      </c>
      <c r="G1438" s="102">
        <v>1</v>
      </c>
      <c r="H1438" s="102">
        <v>1</v>
      </c>
      <c r="I1438" s="98">
        <v>73</v>
      </c>
      <c r="J1438" s="102" t="s">
        <v>38</v>
      </c>
      <c r="K1438" s="94">
        <f>((G1438*400)+(H1438*100))+I1438</f>
        <v>573</v>
      </c>
      <c r="L1438" s="94">
        <v>850</v>
      </c>
      <c r="M1438" s="94">
        <f>K1438*L1438</f>
        <v>487050</v>
      </c>
      <c r="N1438" s="102"/>
      <c r="O1438" s="111"/>
      <c r="P1438" s="96"/>
      <c r="Q1438" s="111"/>
      <c r="R1438" s="111"/>
      <c r="S1438" s="97"/>
      <c r="T1438" s="102"/>
      <c r="U1438" s="102"/>
      <c r="V1438" s="102"/>
      <c r="W1438" s="94"/>
      <c r="X1438" s="98"/>
      <c r="Y1438" s="94"/>
      <c r="Z1438" s="94"/>
      <c r="AA1438" s="89"/>
      <c r="AB1438" s="89"/>
      <c r="AC1438" s="94"/>
      <c r="AD1438" s="94">
        <f>IF(AND(AC1438="",M1438=""),0,IF((AC1438=""),M1438,IF((M1438=""),AC1438,AC1438+M1438)))</f>
        <v>487050</v>
      </c>
      <c r="AE1438" s="94">
        <f>IF( (X1438=""),AD1438*1,AD1438*(X1438/100) )</f>
        <v>487050</v>
      </c>
      <c r="AF1438" s="94">
        <v>50000000</v>
      </c>
      <c r="AG1438" s="94">
        <f>IF((AF1438-AE1438) &gt; 1,0,IF((AF1438-AE1438)&lt;0,AE1438-AF1438,AF1438-AE1438))</f>
        <v>0</v>
      </c>
      <c r="AH1438" s="94">
        <v>0.01</v>
      </c>
    </row>
    <row r="1439" spans="1:34" s="74" customFormat="1" x14ac:dyDescent="0.55000000000000004">
      <c r="A1439" s="108"/>
      <c r="B1439" s="109"/>
      <c r="C1439" s="102"/>
      <c r="D1439" s="90"/>
      <c r="E1439" s="102"/>
      <c r="F1439" s="102"/>
      <c r="G1439" s="102"/>
      <c r="H1439" s="102"/>
      <c r="I1439" s="98"/>
      <c r="J1439" s="102"/>
      <c r="K1439" s="94"/>
      <c r="L1439" s="94" t="s">
        <v>63</v>
      </c>
      <c r="M1439" s="94">
        <f>SUM(M1435:M1438)</f>
        <v>967200</v>
      </c>
      <c r="N1439" s="102"/>
      <c r="O1439" s="111"/>
      <c r="P1439" s="96"/>
      <c r="Q1439" s="111"/>
      <c r="R1439" s="111"/>
      <c r="S1439" s="97"/>
      <c r="T1439" s="102"/>
      <c r="U1439" s="102"/>
      <c r="V1439" s="102"/>
      <c r="W1439" s="94"/>
      <c r="X1439" s="98"/>
      <c r="Y1439" s="94"/>
      <c r="Z1439" s="94"/>
      <c r="AA1439" s="89"/>
      <c r="AB1439" s="89"/>
      <c r="AC1439" s="94"/>
      <c r="AD1439" s="94">
        <f>SUM(AD1435:AD1438)</f>
        <v>12381430.575000001</v>
      </c>
      <c r="AE1439" s="94">
        <f>SUM(AE1435:AE1438)</f>
        <v>8494288.3327350002</v>
      </c>
      <c r="AF1439" s="94"/>
      <c r="AG1439" s="94">
        <f>SUM(AG1435:AG1438)</f>
        <v>7862022.6995850001</v>
      </c>
      <c r="AH1439" s="94"/>
    </row>
    <row r="1440" spans="1:34" s="74" customFormat="1" x14ac:dyDescent="0.55000000000000004">
      <c r="A1440" s="108" t="s">
        <v>1989</v>
      </c>
      <c r="B1440" s="109">
        <v>625</v>
      </c>
      <c r="C1440" s="102">
        <v>8355</v>
      </c>
      <c r="D1440" s="90" t="s">
        <v>1990</v>
      </c>
      <c r="E1440" s="102" t="s">
        <v>34</v>
      </c>
      <c r="F1440" s="102">
        <v>11642</v>
      </c>
      <c r="G1440" s="102">
        <v>0</v>
      </c>
      <c r="H1440" s="102">
        <v>1</v>
      </c>
      <c r="I1440" s="98">
        <v>68</v>
      </c>
      <c r="J1440" s="102" t="s">
        <v>38</v>
      </c>
      <c r="K1440" s="94">
        <f>((G1440*400)+(H1440*100))+I1440</f>
        <v>168</v>
      </c>
      <c r="L1440" s="94">
        <v>500</v>
      </c>
      <c r="M1440" s="94">
        <f>K1440*L1440</f>
        <v>84000</v>
      </c>
      <c r="N1440" s="102"/>
      <c r="O1440" s="111"/>
      <c r="P1440" s="96"/>
      <c r="Q1440" s="111"/>
      <c r="R1440" s="111"/>
      <c r="S1440" s="97"/>
      <c r="T1440" s="102"/>
      <c r="U1440" s="102"/>
      <c r="V1440" s="102"/>
      <c r="W1440" s="94"/>
      <c r="X1440" s="98"/>
      <c r="Y1440" s="94"/>
      <c r="Z1440" s="94"/>
      <c r="AA1440" s="89"/>
      <c r="AB1440" s="89"/>
      <c r="AC1440" s="94"/>
      <c r="AD1440" s="94">
        <f>IF(AND(AC1440="",M1440=""),0,IF((AC1440=""),M1440,IF((M1440=""),AC1440,AC1440+M1440)))</f>
        <v>84000</v>
      </c>
      <c r="AE1440" s="94">
        <f>IF( (X1440=""),AD1440*1,AD1440*(X1440/100) )</f>
        <v>84000</v>
      </c>
      <c r="AF1440" s="94">
        <v>50000000</v>
      </c>
      <c r="AG1440" s="94">
        <f>IF((AF1440-AE1440) &gt; 1,0,IF((AF1440-AE1440)&lt;0,AE1440-AF1440,AF1440-AE1440))</f>
        <v>0</v>
      </c>
      <c r="AH1440" s="94">
        <v>0.01</v>
      </c>
    </row>
    <row r="1441" spans="1:34" s="74" customFormat="1" x14ac:dyDescent="0.55000000000000004">
      <c r="A1441" s="108"/>
      <c r="B1441" s="109"/>
      <c r="C1441" s="102"/>
      <c r="D1441" s="90"/>
      <c r="E1441" s="102"/>
      <c r="F1441" s="102"/>
      <c r="G1441" s="102"/>
      <c r="H1441" s="102"/>
      <c r="I1441" s="98"/>
      <c r="J1441" s="102"/>
      <c r="K1441" s="94"/>
      <c r="L1441" s="94" t="s">
        <v>63</v>
      </c>
      <c r="M1441" s="94">
        <f>SUM(M1440:M1440)</f>
        <v>84000</v>
      </c>
      <c r="N1441" s="102"/>
      <c r="O1441" s="111"/>
      <c r="P1441" s="96"/>
      <c r="Q1441" s="111"/>
      <c r="R1441" s="111"/>
      <c r="S1441" s="97"/>
      <c r="T1441" s="102"/>
      <c r="U1441" s="102"/>
      <c r="V1441" s="102"/>
      <c r="W1441" s="94"/>
      <c r="X1441" s="98"/>
      <c r="Y1441" s="94"/>
      <c r="Z1441" s="94"/>
      <c r="AA1441" s="89"/>
      <c r="AB1441" s="89"/>
      <c r="AC1441" s="94"/>
      <c r="AD1441" s="94">
        <f>SUM(AD1440:AD1440)</f>
        <v>84000</v>
      </c>
      <c r="AE1441" s="94">
        <f>SUM(AE1440:AE1440)</f>
        <v>84000</v>
      </c>
      <c r="AF1441" s="94"/>
      <c r="AG1441" s="94">
        <f>SUM(AG1440:AG1440)</f>
        <v>0</v>
      </c>
      <c r="AH1441" s="94"/>
    </row>
    <row r="1442" spans="1:34" s="74" customFormat="1" x14ac:dyDescent="0.55000000000000004">
      <c r="A1442" s="108" t="s">
        <v>1994</v>
      </c>
      <c r="B1442" s="109">
        <v>626</v>
      </c>
      <c r="C1442" s="102">
        <v>9018</v>
      </c>
      <c r="D1442" s="90" t="s">
        <v>1995</v>
      </c>
      <c r="E1442" s="102" t="s">
        <v>34</v>
      </c>
      <c r="F1442" s="102">
        <v>14023</v>
      </c>
      <c r="G1442" s="102">
        <v>0</v>
      </c>
      <c r="H1442" s="102">
        <v>3</v>
      </c>
      <c r="I1442" s="98">
        <v>9</v>
      </c>
      <c r="J1442" s="102" t="s">
        <v>35</v>
      </c>
      <c r="K1442" s="94">
        <f>((G1442*400)+(H1442*100))+I1442</f>
        <v>309</v>
      </c>
      <c r="L1442" s="94">
        <v>800</v>
      </c>
      <c r="M1442" s="94">
        <f>K1442*L1442</f>
        <v>247200</v>
      </c>
      <c r="N1442" s="102">
        <v>1</v>
      </c>
      <c r="O1442" s="111" t="s">
        <v>1992</v>
      </c>
      <c r="P1442" s="96">
        <v>3570800348290</v>
      </c>
      <c r="Q1442" s="111" t="s">
        <v>1993</v>
      </c>
      <c r="R1442" s="111" t="s">
        <v>1996</v>
      </c>
      <c r="S1442" s="97" t="s">
        <v>1997</v>
      </c>
      <c r="T1442" s="102" t="s">
        <v>51</v>
      </c>
      <c r="U1442" s="102" t="s">
        <v>74</v>
      </c>
      <c r="V1442" s="102" t="s">
        <v>52</v>
      </c>
      <c r="W1442" s="94">
        <v>226.2</v>
      </c>
      <c r="X1442" s="98">
        <v>100</v>
      </c>
      <c r="Y1442" s="94">
        <v>6750</v>
      </c>
      <c r="Z1442" s="94">
        <f>W1442*Y1442</f>
        <v>1526850</v>
      </c>
      <c r="AA1442" s="89">
        <v>11</v>
      </c>
      <c r="AB1442" s="89">
        <v>45</v>
      </c>
      <c r="AC1442" s="94">
        <f>(Z1442*(100-AB1442))/100</f>
        <v>839767.5</v>
      </c>
      <c r="AD1442" s="94">
        <f>IF(AND(AC1442="",M1442=""),0,IF((AC1442=""),M1442, IF( (M1442=""),AC1442,AC1442+M1442)))</f>
        <v>1086967.5</v>
      </c>
      <c r="AE1442" s="94">
        <f>IF( (X1442=""),AD1442*1,( M1442+(SUM(AC1442:AC1442)) )*(X1442/100) )</f>
        <v>1086967.5</v>
      </c>
      <c r="AF1442" s="94">
        <v>50000000</v>
      </c>
      <c r="AG1442" s="94">
        <f>IF((AF1442-AE1442) &gt; 1,0,IF((AF1442-AE1442)&lt;0,AE1442-AF1442,AF1442-AE1442))</f>
        <v>0</v>
      </c>
      <c r="AH1442" s="94">
        <v>0.02</v>
      </c>
    </row>
    <row r="1443" spans="1:34" s="74" customFormat="1" x14ac:dyDescent="0.55000000000000004">
      <c r="A1443" s="108"/>
      <c r="B1443" s="109">
        <v>627</v>
      </c>
      <c r="C1443" s="102">
        <v>9238</v>
      </c>
      <c r="D1443" s="90" t="s">
        <v>1998</v>
      </c>
      <c r="E1443" s="102" t="s">
        <v>34</v>
      </c>
      <c r="F1443" s="102">
        <v>17549</v>
      </c>
      <c r="G1443" s="102">
        <v>1</v>
      </c>
      <c r="H1443" s="102">
        <v>0</v>
      </c>
      <c r="I1443" s="98">
        <v>83</v>
      </c>
      <c r="J1443" s="102" t="s">
        <v>38</v>
      </c>
      <c r="K1443" s="94">
        <f>((G1443*400)+(H1443*100))+I1443</f>
        <v>483</v>
      </c>
      <c r="L1443" s="94">
        <v>400</v>
      </c>
      <c r="M1443" s="94">
        <f>K1443*L1443</f>
        <v>193200</v>
      </c>
      <c r="N1443" s="102"/>
      <c r="O1443" s="111" t="s">
        <v>1992</v>
      </c>
      <c r="P1443" s="96">
        <v>3570800348290</v>
      </c>
      <c r="Q1443" s="111" t="s">
        <v>1993</v>
      </c>
      <c r="R1443" s="111" t="s">
        <v>1996</v>
      </c>
      <c r="S1443" s="97" t="s">
        <v>1998</v>
      </c>
      <c r="T1443" s="102"/>
      <c r="U1443" s="102"/>
      <c r="V1443" s="102"/>
      <c r="W1443" s="94"/>
      <c r="X1443" s="98"/>
      <c r="Y1443" s="94"/>
      <c r="Z1443" s="94"/>
      <c r="AA1443" s="89"/>
      <c r="AB1443" s="89"/>
      <c r="AC1443" s="94"/>
      <c r="AD1443" s="94">
        <f>IF(AND(AC1443="",M1443=""),0,IF((AC1443=""),M1443,IF((M1443=""),AC1443,AC1443+M1443)))</f>
        <v>193200</v>
      </c>
      <c r="AE1443" s="94">
        <f>IF( (X1443=""),AD1443*1,AD1443*(X1443/100) )</f>
        <v>193200</v>
      </c>
      <c r="AF1443" s="94">
        <v>50000000</v>
      </c>
      <c r="AG1443" s="94">
        <f>IF((AF1443-AE1443) &gt; 1,0,IF((AF1443-AE1443)&lt;0,AE1443-AF1443,AF1443-AE1443))</f>
        <v>0</v>
      </c>
      <c r="AH1443" s="94">
        <v>0.01</v>
      </c>
    </row>
    <row r="1444" spans="1:34" s="74" customFormat="1" x14ac:dyDescent="0.55000000000000004">
      <c r="A1444" s="108"/>
      <c r="B1444" s="109"/>
      <c r="C1444" s="102"/>
      <c r="D1444" s="90"/>
      <c r="E1444" s="102"/>
      <c r="F1444" s="102"/>
      <c r="G1444" s="102"/>
      <c r="H1444" s="102"/>
      <c r="I1444" s="98"/>
      <c r="J1444" s="102"/>
      <c r="K1444" s="94"/>
      <c r="L1444" s="94" t="s">
        <v>63</v>
      </c>
      <c r="M1444" s="94">
        <f>SUM(M1442:M1443)</f>
        <v>440400</v>
      </c>
      <c r="N1444" s="102"/>
      <c r="O1444" s="111"/>
      <c r="P1444" s="96"/>
      <c r="Q1444" s="111"/>
      <c r="R1444" s="111"/>
      <c r="S1444" s="97"/>
      <c r="T1444" s="102"/>
      <c r="U1444" s="102"/>
      <c r="V1444" s="102"/>
      <c r="W1444" s="94"/>
      <c r="X1444" s="98"/>
      <c r="Y1444" s="94"/>
      <c r="Z1444" s="94"/>
      <c r="AA1444" s="89"/>
      <c r="AB1444" s="89"/>
      <c r="AC1444" s="94"/>
      <c r="AD1444" s="94">
        <f>SUM(AD1442:AD1443)</f>
        <v>1280167.5</v>
      </c>
      <c r="AE1444" s="94">
        <f>SUM(AE1442:AE1443)</f>
        <v>1280167.5</v>
      </c>
      <c r="AF1444" s="94"/>
      <c r="AG1444" s="94">
        <f>SUM(AG1442:AG1443)</f>
        <v>0</v>
      </c>
      <c r="AH1444" s="94"/>
    </row>
    <row r="1445" spans="1:34" s="74" customFormat="1" x14ac:dyDescent="0.55000000000000004">
      <c r="A1445" s="108" t="s">
        <v>1999</v>
      </c>
      <c r="B1445" s="109">
        <v>628</v>
      </c>
      <c r="C1445" s="102">
        <v>8333</v>
      </c>
      <c r="D1445" s="90" t="s">
        <v>2000</v>
      </c>
      <c r="E1445" s="102" t="s">
        <v>34</v>
      </c>
      <c r="F1445" s="102">
        <v>22443</v>
      </c>
      <c r="G1445" s="102">
        <v>0</v>
      </c>
      <c r="H1445" s="102">
        <v>2</v>
      </c>
      <c r="I1445" s="98">
        <v>28</v>
      </c>
      <c r="J1445" s="102" t="s">
        <v>38</v>
      </c>
      <c r="K1445" s="94">
        <f>((G1445*400)+(H1445*100))+I1445</f>
        <v>228</v>
      </c>
      <c r="L1445" s="94">
        <v>250</v>
      </c>
      <c r="M1445" s="94">
        <f>K1445*L1445</f>
        <v>57000</v>
      </c>
      <c r="N1445" s="102"/>
      <c r="O1445" s="111"/>
      <c r="P1445" s="96"/>
      <c r="Q1445" s="111"/>
      <c r="R1445" s="111"/>
      <c r="S1445" s="97"/>
      <c r="T1445" s="102"/>
      <c r="U1445" s="102"/>
      <c r="V1445" s="102"/>
      <c r="W1445" s="94"/>
      <c r="X1445" s="98"/>
      <c r="Y1445" s="94"/>
      <c r="Z1445" s="94"/>
      <c r="AA1445" s="89"/>
      <c r="AB1445" s="89"/>
      <c r="AC1445" s="94"/>
      <c r="AD1445" s="94">
        <f>IF(AND(AC1445="",M1445=""),0,IF((AC1445=""),M1445,IF((M1445=""),AC1445,AC1445+M1445)))</f>
        <v>57000</v>
      </c>
      <c r="AE1445" s="94">
        <f>IF( (X1445=""),AD1445*1,AD1445*(X1445/100) )</f>
        <v>57000</v>
      </c>
      <c r="AF1445" s="94">
        <v>50000000</v>
      </c>
      <c r="AG1445" s="94">
        <f>IF((AF1445-AE1445) &gt; 1,0,IF((AF1445-AE1445)&lt;0,AE1445-AF1445,AF1445-AE1445))</f>
        <v>0</v>
      </c>
      <c r="AH1445" s="94">
        <v>0.01</v>
      </c>
    </row>
    <row r="1446" spans="1:34" s="74" customFormat="1" x14ac:dyDescent="0.55000000000000004">
      <c r="A1446" s="108"/>
      <c r="B1446" s="109">
        <v>629</v>
      </c>
      <c r="C1446" s="102">
        <v>9755</v>
      </c>
      <c r="D1446" s="90" t="s">
        <v>2001</v>
      </c>
      <c r="E1446" s="102" t="s">
        <v>34</v>
      </c>
      <c r="F1446" s="102">
        <v>24911</v>
      </c>
      <c r="G1446" s="102">
        <v>5</v>
      </c>
      <c r="H1446" s="102">
        <v>2</v>
      </c>
      <c r="I1446" s="98">
        <v>4</v>
      </c>
      <c r="J1446" s="102" t="s">
        <v>38</v>
      </c>
      <c r="K1446" s="94">
        <f>((G1446*400)+(H1446*100))+I1446</f>
        <v>2204</v>
      </c>
      <c r="L1446" s="94">
        <v>250</v>
      </c>
      <c r="M1446" s="94">
        <f>K1446*L1446</f>
        <v>551000</v>
      </c>
      <c r="N1446" s="102"/>
      <c r="O1446" s="111"/>
      <c r="P1446" s="96"/>
      <c r="Q1446" s="111"/>
      <c r="R1446" s="111"/>
      <c r="S1446" s="97"/>
      <c r="T1446" s="102"/>
      <c r="U1446" s="102"/>
      <c r="V1446" s="102"/>
      <c r="W1446" s="94"/>
      <c r="X1446" s="98"/>
      <c r="Y1446" s="94"/>
      <c r="Z1446" s="94"/>
      <c r="AA1446" s="89"/>
      <c r="AB1446" s="89"/>
      <c r="AC1446" s="94"/>
      <c r="AD1446" s="94">
        <f>IF(AND(AC1446="",M1446=""),0,IF((AC1446=""),M1446,IF((M1446=""),AC1446,AC1446+M1446)))</f>
        <v>551000</v>
      </c>
      <c r="AE1446" s="94">
        <f>IF( (X1446=""),AD1446*1,AD1446*(X1446/100) )</f>
        <v>551000</v>
      </c>
      <c r="AF1446" s="94">
        <v>50000000</v>
      </c>
      <c r="AG1446" s="94">
        <f>IF((AF1446-AE1446) &gt; 1,0,IF((AF1446-AE1446)&lt;0,AE1446-AF1446,AF1446-AE1446))</f>
        <v>0</v>
      </c>
      <c r="AH1446" s="94">
        <v>0.01</v>
      </c>
    </row>
    <row r="1447" spans="1:34" s="74" customFormat="1" x14ac:dyDescent="0.55000000000000004">
      <c r="A1447" s="108"/>
      <c r="B1447" s="109"/>
      <c r="C1447" s="102"/>
      <c r="D1447" s="90"/>
      <c r="E1447" s="102"/>
      <c r="F1447" s="102"/>
      <c r="G1447" s="102"/>
      <c r="H1447" s="102"/>
      <c r="I1447" s="98"/>
      <c r="J1447" s="102"/>
      <c r="K1447" s="94"/>
      <c r="L1447" s="94" t="s">
        <v>63</v>
      </c>
      <c r="M1447" s="94">
        <f>SUM(M1445:M1446)</f>
        <v>608000</v>
      </c>
      <c r="N1447" s="102"/>
      <c r="O1447" s="111"/>
      <c r="P1447" s="96"/>
      <c r="Q1447" s="111"/>
      <c r="R1447" s="111"/>
      <c r="S1447" s="97"/>
      <c r="T1447" s="102"/>
      <c r="U1447" s="102"/>
      <c r="V1447" s="102"/>
      <c r="W1447" s="94"/>
      <c r="X1447" s="98"/>
      <c r="Y1447" s="94"/>
      <c r="Z1447" s="94"/>
      <c r="AA1447" s="89"/>
      <c r="AB1447" s="89"/>
      <c r="AC1447" s="94"/>
      <c r="AD1447" s="94">
        <f>SUM(AD1445:AD1446)</f>
        <v>608000</v>
      </c>
      <c r="AE1447" s="94">
        <f>SUM(AE1445:AE1446)</f>
        <v>608000</v>
      </c>
      <c r="AF1447" s="94"/>
      <c r="AG1447" s="94">
        <f>SUM(AG1445:AG1446)</f>
        <v>0</v>
      </c>
      <c r="AH1447" s="94"/>
    </row>
    <row r="1448" spans="1:34" s="99" customFormat="1" x14ac:dyDescent="0.55000000000000004">
      <c r="A1448" s="107" t="s">
        <v>2004</v>
      </c>
      <c r="B1448" s="161">
        <v>689</v>
      </c>
      <c r="C1448" s="161">
        <v>5405</v>
      </c>
      <c r="D1448" s="162" t="s">
        <v>2005</v>
      </c>
      <c r="E1448" s="161" t="s">
        <v>34</v>
      </c>
      <c r="F1448" s="161">
        <v>643</v>
      </c>
      <c r="G1448" s="161">
        <v>0</v>
      </c>
      <c r="H1448" s="161">
        <v>1</v>
      </c>
      <c r="I1448" s="163">
        <v>33</v>
      </c>
      <c r="J1448" s="161" t="s">
        <v>62</v>
      </c>
      <c r="K1448" s="121">
        <f>((G1448*400)+(H1448*100))+I1448</f>
        <v>133</v>
      </c>
      <c r="L1448" s="121">
        <v>18500</v>
      </c>
      <c r="M1448" s="121">
        <f>K1448*L1448</f>
        <v>2460500</v>
      </c>
      <c r="N1448" s="161">
        <v>1</v>
      </c>
      <c r="O1448" s="164" t="s">
        <v>2002</v>
      </c>
      <c r="P1448" s="165">
        <v>3570900154942</v>
      </c>
      <c r="Q1448" s="164" t="s">
        <v>2003</v>
      </c>
      <c r="R1448" s="164" t="s">
        <v>2006</v>
      </c>
      <c r="S1448" s="166"/>
      <c r="T1448" s="161" t="s">
        <v>51</v>
      </c>
      <c r="U1448" s="161" t="s">
        <v>45</v>
      </c>
      <c r="V1448" s="161" t="s">
        <v>52</v>
      </c>
      <c r="W1448" s="121">
        <v>66</v>
      </c>
      <c r="X1448" s="163">
        <v>29.46</v>
      </c>
      <c r="Y1448" s="121">
        <v>6750</v>
      </c>
      <c r="Z1448" s="121">
        <f t="shared" ref="Z1448:Z1455" si="164">W1448*Y1448</f>
        <v>445500</v>
      </c>
      <c r="AA1448" s="167">
        <v>18</v>
      </c>
      <c r="AB1448" s="167">
        <v>26</v>
      </c>
      <c r="AC1448" s="121">
        <f t="shared" ref="AC1448:AC1455" si="165">(Z1448*(100-AB1448))/100</f>
        <v>329670</v>
      </c>
      <c r="AD1448" s="121">
        <f>IF(AND(AC1448="",M1448=""),0,IF((AC1448=""),M1448, IF( (M1448=""),AC1448,SUM(AC1448:AC1451)+M1448)))</f>
        <v>7695519</v>
      </c>
      <c r="AE1448" s="121">
        <f t="shared" ref="AE1448:AE1456" si="166">IF( (X1448=""),AD1448*1,AD1448*(X1448/100) )</f>
        <v>2267099.8974000001</v>
      </c>
      <c r="AF1448" s="121">
        <v>50000000</v>
      </c>
      <c r="AG1448" s="121">
        <f t="shared" ref="AG1448:AG1456" si="167">IF((AF1448-AE1448) &gt; 1,0,IF((AF1448-AE1448)&lt;0,AE1448-AF1448,AF1448-AE1448))</f>
        <v>0</v>
      </c>
      <c r="AH1448" s="121">
        <v>0.02</v>
      </c>
    </row>
    <row r="1449" spans="1:34" s="99" customFormat="1" x14ac:dyDescent="0.55000000000000004">
      <c r="A1449" s="107"/>
      <c r="B1449" s="161"/>
      <c r="C1449" s="161"/>
      <c r="D1449" s="162"/>
      <c r="E1449" s="161"/>
      <c r="F1449" s="161"/>
      <c r="G1449" s="161"/>
      <c r="H1449" s="161"/>
      <c r="I1449" s="163"/>
      <c r="J1449" s="161"/>
      <c r="K1449" s="121"/>
      <c r="L1449" s="121"/>
      <c r="M1449" s="121"/>
      <c r="N1449" s="161">
        <v>2</v>
      </c>
      <c r="O1449" s="164" t="s">
        <v>2002</v>
      </c>
      <c r="P1449" s="165">
        <v>3570900154942</v>
      </c>
      <c r="Q1449" s="164" t="s">
        <v>2003</v>
      </c>
      <c r="R1449" s="164" t="s">
        <v>2006</v>
      </c>
      <c r="S1449" s="166"/>
      <c r="T1449" s="161" t="s">
        <v>51</v>
      </c>
      <c r="U1449" s="161" t="s">
        <v>45</v>
      </c>
      <c r="V1449" s="161" t="s">
        <v>75</v>
      </c>
      <c r="W1449" s="121">
        <v>30</v>
      </c>
      <c r="X1449" s="163">
        <v>13.39</v>
      </c>
      <c r="Y1449" s="121">
        <v>6750</v>
      </c>
      <c r="Z1449" s="121">
        <f t="shared" si="164"/>
        <v>202500</v>
      </c>
      <c r="AA1449" s="167">
        <v>18</v>
      </c>
      <c r="AB1449" s="167">
        <v>26</v>
      </c>
      <c r="AC1449" s="121">
        <f t="shared" si="165"/>
        <v>149850</v>
      </c>
      <c r="AD1449" s="121">
        <f>IF(AND(AC1449="",M1448=""),0,IF((AC1449=""),M1448, IF( (M1448=""),AC1449,SUM(AC1448:AC1451)+M1448)))</f>
        <v>7695519</v>
      </c>
      <c r="AE1449" s="121">
        <f t="shared" si="166"/>
        <v>1030429.9941000001</v>
      </c>
      <c r="AF1449" s="121">
        <v>0</v>
      </c>
      <c r="AG1449" s="121">
        <f t="shared" si="167"/>
        <v>1030429.9941000001</v>
      </c>
      <c r="AH1449" s="121">
        <v>0.3</v>
      </c>
    </row>
    <row r="1450" spans="1:34" s="99" customFormat="1" x14ac:dyDescent="0.55000000000000004">
      <c r="A1450" s="107"/>
      <c r="B1450" s="161"/>
      <c r="C1450" s="161"/>
      <c r="D1450" s="162"/>
      <c r="E1450" s="161"/>
      <c r="F1450" s="161"/>
      <c r="G1450" s="161"/>
      <c r="H1450" s="161"/>
      <c r="I1450" s="163"/>
      <c r="J1450" s="161"/>
      <c r="K1450" s="121"/>
      <c r="L1450" s="121"/>
      <c r="M1450" s="121"/>
      <c r="N1450" s="161">
        <v>3</v>
      </c>
      <c r="O1450" s="164" t="s">
        <v>2002</v>
      </c>
      <c r="P1450" s="165">
        <v>3570900154942</v>
      </c>
      <c r="Q1450" s="164" t="s">
        <v>2003</v>
      </c>
      <c r="R1450" s="164" t="s">
        <v>2006</v>
      </c>
      <c r="S1450" s="166" t="s">
        <v>2005</v>
      </c>
      <c r="T1450" s="161" t="s">
        <v>15158</v>
      </c>
      <c r="U1450" s="161" t="s">
        <v>45</v>
      </c>
      <c r="V1450" s="161" t="s">
        <v>52</v>
      </c>
      <c r="W1450" s="121">
        <v>128</v>
      </c>
      <c r="X1450" s="163">
        <v>57.14</v>
      </c>
      <c r="Y1450" s="121">
        <v>2650</v>
      </c>
      <c r="Z1450" s="121">
        <f t="shared" si="164"/>
        <v>339200</v>
      </c>
      <c r="AA1450" s="167">
        <v>18</v>
      </c>
      <c r="AB1450" s="167">
        <v>26</v>
      </c>
      <c r="AC1450" s="121">
        <f t="shared" si="165"/>
        <v>251008</v>
      </c>
      <c r="AD1450" s="121">
        <f>IF(AND(AC1450="",M1448=""),0,IF((AC1450=""),M1448, IF( (M1448=""),AC1450,SUM(AC1448:AC1451)+M1448)))</f>
        <v>7695519</v>
      </c>
      <c r="AE1450" s="121">
        <f t="shared" si="166"/>
        <v>4397219.5565999998</v>
      </c>
      <c r="AF1450" s="121">
        <v>0</v>
      </c>
      <c r="AG1450" s="121">
        <f t="shared" si="167"/>
        <v>4397219.5565999998</v>
      </c>
      <c r="AH1450" s="121">
        <v>0.02</v>
      </c>
    </row>
    <row r="1451" spans="1:34" s="99" customFormat="1" x14ac:dyDescent="0.55000000000000004">
      <c r="A1451" s="107"/>
      <c r="B1451" s="161">
        <v>690</v>
      </c>
      <c r="C1451" s="161">
        <v>5348</v>
      </c>
      <c r="D1451" s="162" t="s">
        <v>2007</v>
      </c>
      <c r="E1451" s="161" t="s">
        <v>34</v>
      </c>
      <c r="F1451" s="161">
        <v>875</v>
      </c>
      <c r="G1451" s="161">
        <v>0</v>
      </c>
      <c r="H1451" s="161">
        <v>1</v>
      </c>
      <c r="I1451" s="163">
        <v>73</v>
      </c>
      <c r="J1451" s="161" t="s">
        <v>52</v>
      </c>
      <c r="K1451" s="121">
        <f>((G1451*400)+(H1451*100))+I1451</f>
        <v>173</v>
      </c>
      <c r="L1451" s="121">
        <v>25000</v>
      </c>
      <c r="M1451" s="121">
        <f>K1451*L1451</f>
        <v>4325000</v>
      </c>
      <c r="N1451" s="161">
        <v>1</v>
      </c>
      <c r="O1451" s="164" t="s">
        <v>2002</v>
      </c>
      <c r="P1451" s="165">
        <v>3570900154942</v>
      </c>
      <c r="Q1451" s="164" t="s">
        <v>2003</v>
      </c>
      <c r="R1451" s="164" t="s">
        <v>2006</v>
      </c>
      <c r="S1451" s="166" t="s">
        <v>2008</v>
      </c>
      <c r="T1451" s="161" t="s">
        <v>51</v>
      </c>
      <c r="U1451" s="161" t="s">
        <v>45</v>
      </c>
      <c r="V1451" s="161" t="s">
        <v>52</v>
      </c>
      <c r="W1451" s="121">
        <v>901.8</v>
      </c>
      <c r="X1451" s="163">
        <v>20</v>
      </c>
      <c r="Y1451" s="121">
        <v>6750</v>
      </c>
      <c r="Z1451" s="121">
        <f t="shared" si="164"/>
        <v>6087150</v>
      </c>
      <c r="AA1451" s="167">
        <v>18</v>
      </c>
      <c r="AB1451" s="167">
        <v>26</v>
      </c>
      <c r="AC1451" s="121">
        <f t="shared" si="165"/>
        <v>4504491</v>
      </c>
      <c r="AD1451" s="121">
        <f>IF(AND(AC1451="",M1451=""),0,IF((AC1451=""),M1451, IF( (M1451=""),AC1451,SUM(AC1451:AC1455)+M1451)))</f>
        <v>26847455</v>
      </c>
      <c r="AE1451" s="121">
        <f t="shared" si="166"/>
        <v>5369491</v>
      </c>
      <c r="AF1451" s="121">
        <v>0</v>
      </c>
      <c r="AG1451" s="121">
        <f t="shared" si="167"/>
        <v>5369491</v>
      </c>
      <c r="AH1451" s="121">
        <v>0.02</v>
      </c>
    </row>
    <row r="1452" spans="1:34" s="99" customFormat="1" x14ac:dyDescent="0.55000000000000004">
      <c r="A1452" s="107"/>
      <c r="B1452" s="161"/>
      <c r="C1452" s="161"/>
      <c r="D1452" s="162"/>
      <c r="E1452" s="161"/>
      <c r="F1452" s="161"/>
      <c r="G1452" s="161"/>
      <c r="H1452" s="161"/>
      <c r="I1452" s="163"/>
      <c r="J1452" s="161"/>
      <c r="K1452" s="121"/>
      <c r="L1452" s="121"/>
      <c r="M1452" s="121"/>
      <c r="N1452" s="161"/>
      <c r="O1452" s="164"/>
      <c r="P1452" s="165"/>
      <c r="Q1452" s="164"/>
      <c r="R1452" s="164"/>
      <c r="S1452" s="166"/>
      <c r="T1452" s="161" t="s">
        <v>51</v>
      </c>
      <c r="U1452" s="161"/>
      <c r="V1452" s="161" t="s">
        <v>52</v>
      </c>
      <c r="W1452" s="121">
        <v>901.8</v>
      </c>
      <c r="X1452" s="163">
        <v>20</v>
      </c>
      <c r="Y1452" s="121">
        <v>6750</v>
      </c>
      <c r="Z1452" s="121">
        <f t="shared" si="164"/>
        <v>6087150</v>
      </c>
      <c r="AA1452" s="167">
        <v>18</v>
      </c>
      <c r="AB1452" s="167">
        <v>26</v>
      </c>
      <c r="AC1452" s="121">
        <f t="shared" si="165"/>
        <v>4504491</v>
      </c>
      <c r="AD1452" s="121">
        <f>IF(AND(AC1452="",M1451=""),0,IF((AC1452=""),M1451, IF( (M1451=""),AC1452,SUM(AC1451:AC1455)+M1451)))</f>
        <v>26847455</v>
      </c>
      <c r="AE1452" s="121">
        <f t="shared" si="166"/>
        <v>5369491</v>
      </c>
      <c r="AF1452" s="121">
        <v>0</v>
      </c>
      <c r="AG1452" s="121">
        <f t="shared" si="167"/>
        <v>5369491</v>
      </c>
      <c r="AH1452" s="121">
        <v>0.02</v>
      </c>
    </row>
    <row r="1453" spans="1:34" s="99" customFormat="1" x14ac:dyDescent="0.55000000000000004">
      <c r="A1453" s="107"/>
      <c r="B1453" s="161"/>
      <c r="C1453" s="161"/>
      <c r="D1453" s="162"/>
      <c r="E1453" s="161"/>
      <c r="F1453" s="161"/>
      <c r="G1453" s="161"/>
      <c r="H1453" s="161"/>
      <c r="I1453" s="163"/>
      <c r="J1453" s="161"/>
      <c r="K1453" s="121"/>
      <c r="L1453" s="121"/>
      <c r="M1453" s="121"/>
      <c r="N1453" s="161"/>
      <c r="O1453" s="164"/>
      <c r="P1453" s="165"/>
      <c r="Q1453" s="164"/>
      <c r="R1453" s="164"/>
      <c r="S1453" s="166"/>
      <c r="T1453" s="161" t="s">
        <v>51</v>
      </c>
      <c r="U1453" s="161"/>
      <c r="V1453" s="161" t="s">
        <v>52</v>
      </c>
      <c r="W1453" s="121">
        <v>901.8</v>
      </c>
      <c r="X1453" s="163">
        <v>20</v>
      </c>
      <c r="Y1453" s="121">
        <v>6750</v>
      </c>
      <c r="Z1453" s="121">
        <f t="shared" si="164"/>
        <v>6087150</v>
      </c>
      <c r="AA1453" s="167">
        <v>18</v>
      </c>
      <c r="AB1453" s="167">
        <v>26</v>
      </c>
      <c r="AC1453" s="121">
        <f t="shared" si="165"/>
        <v>4504491</v>
      </c>
      <c r="AD1453" s="121">
        <f>IF(AND(AC1453="",M1451=""),0,IF((AC1453=""),M1451, IF( (M1451=""),AC1453,SUM(AC1451:AC1455)+M1451)))</f>
        <v>26847455</v>
      </c>
      <c r="AE1453" s="121">
        <f t="shared" si="166"/>
        <v>5369491</v>
      </c>
      <c r="AF1453" s="121">
        <v>0</v>
      </c>
      <c r="AG1453" s="121">
        <f t="shared" si="167"/>
        <v>5369491</v>
      </c>
      <c r="AH1453" s="121">
        <v>0.02</v>
      </c>
    </row>
    <row r="1454" spans="1:34" s="99" customFormat="1" x14ac:dyDescent="0.55000000000000004">
      <c r="A1454" s="107"/>
      <c r="B1454" s="161"/>
      <c r="C1454" s="161"/>
      <c r="D1454" s="162"/>
      <c r="E1454" s="161"/>
      <c r="F1454" s="161"/>
      <c r="G1454" s="161"/>
      <c r="H1454" s="161"/>
      <c r="I1454" s="163"/>
      <c r="J1454" s="161"/>
      <c r="K1454" s="121"/>
      <c r="L1454" s="121"/>
      <c r="M1454" s="121"/>
      <c r="N1454" s="161"/>
      <c r="O1454" s="164"/>
      <c r="P1454" s="165"/>
      <c r="Q1454" s="164"/>
      <c r="R1454" s="164"/>
      <c r="S1454" s="166"/>
      <c r="T1454" s="161" t="s">
        <v>51</v>
      </c>
      <c r="U1454" s="161"/>
      <c r="V1454" s="161" t="s">
        <v>52</v>
      </c>
      <c r="W1454" s="121">
        <v>901.8</v>
      </c>
      <c r="X1454" s="163">
        <v>20</v>
      </c>
      <c r="Y1454" s="121">
        <v>6750</v>
      </c>
      <c r="Z1454" s="121">
        <f t="shared" si="164"/>
        <v>6087150</v>
      </c>
      <c r="AA1454" s="167">
        <v>18</v>
      </c>
      <c r="AB1454" s="167">
        <v>26</v>
      </c>
      <c r="AC1454" s="121">
        <f t="shared" si="165"/>
        <v>4504491</v>
      </c>
      <c r="AD1454" s="121">
        <f>IF(AND(AC1454="",M1451=""),0,IF((AC1454=""),M1451, IF( (M1451=""),AC1454,SUM(AC1451:AC1455)+M1451)))</f>
        <v>26847455</v>
      </c>
      <c r="AE1454" s="121">
        <f t="shared" si="166"/>
        <v>5369491</v>
      </c>
      <c r="AF1454" s="121">
        <v>0</v>
      </c>
      <c r="AG1454" s="121">
        <f t="shared" si="167"/>
        <v>5369491</v>
      </c>
      <c r="AH1454" s="121">
        <v>0.02</v>
      </c>
    </row>
    <row r="1455" spans="1:34" s="99" customFormat="1" x14ac:dyDescent="0.55000000000000004">
      <c r="A1455" s="107"/>
      <c r="B1455" s="161"/>
      <c r="C1455" s="161"/>
      <c r="D1455" s="162"/>
      <c r="E1455" s="161"/>
      <c r="F1455" s="161"/>
      <c r="G1455" s="161"/>
      <c r="H1455" s="161"/>
      <c r="I1455" s="163"/>
      <c r="J1455" s="161"/>
      <c r="K1455" s="121"/>
      <c r="L1455" s="121"/>
      <c r="M1455" s="121"/>
      <c r="N1455" s="161"/>
      <c r="O1455" s="164"/>
      <c r="P1455" s="165"/>
      <c r="Q1455" s="164"/>
      <c r="R1455" s="164"/>
      <c r="S1455" s="166"/>
      <c r="T1455" s="161" t="s">
        <v>51</v>
      </c>
      <c r="U1455" s="161"/>
      <c r="V1455" s="161" t="s">
        <v>52</v>
      </c>
      <c r="W1455" s="121">
        <v>901.8</v>
      </c>
      <c r="X1455" s="163">
        <v>20</v>
      </c>
      <c r="Y1455" s="121">
        <v>6750</v>
      </c>
      <c r="Z1455" s="121">
        <f t="shared" si="164"/>
        <v>6087150</v>
      </c>
      <c r="AA1455" s="167">
        <v>18</v>
      </c>
      <c r="AB1455" s="167">
        <v>26</v>
      </c>
      <c r="AC1455" s="121">
        <f t="shared" si="165"/>
        <v>4504491</v>
      </c>
      <c r="AD1455" s="121">
        <f>IF(AND(AC1455="",M1451=""),0,IF((AC1455=""),M1451, IF( (M1451=""),AC1455,SUM(AC1451:AC1455)+M1451)))</f>
        <v>26847455</v>
      </c>
      <c r="AE1455" s="121">
        <f t="shared" si="166"/>
        <v>5369491</v>
      </c>
      <c r="AF1455" s="121">
        <v>0</v>
      </c>
      <c r="AG1455" s="121">
        <f t="shared" si="167"/>
        <v>5369491</v>
      </c>
      <c r="AH1455" s="121">
        <v>0.02</v>
      </c>
    </row>
    <row r="1456" spans="1:34" s="99" customFormat="1" x14ac:dyDescent="0.55000000000000004">
      <c r="A1456" s="107"/>
      <c r="B1456" s="161">
        <v>691</v>
      </c>
      <c r="C1456" s="161">
        <v>5355</v>
      </c>
      <c r="D1456" s="162" t="s">
        <v>2010</v>
      </c>
      <c r="E1456" s="161" t="s">
        <v>34</v>
      </c>
      <c r="F1456" s="161">
        <v>877</v>
      </c>
      <c r="G1456" s="161">
        <v>0</v>
      </c>
      <c r="H1456" s="161">
        <v>0</v>
      </c>
      <c r="I1456" s="163">
        <v>34</v>
      </c>
      <c r="J1456" s="161" t="s">
        <v>52</v>
      </c>
      <c r="K1456" s="121">
        <f>((G1456*400)+(H1456*100))+I1456</f>
        <v>34</v>
      </c>
      <c r="L1456" s="121">
        <v>25000</v>
      </c>
      <c r="M1456" s="121">
        <f>K1456*L1456</f>
        <v>850000</v>
      </c>
      <c r="N1456" s="161"/>
      <c r="O1456" s="164"/>
      <c r="P1456" s="165"/>
      <c r="Q1456" s="164"/>
      <c r="R1456" s="164"/>
      <c r="S1456" s="166"/>
      <c r="T1456" s="161"/>
      <c r="U1456" s="161"/>
      <c r="V1456" s="161"/>
      <c r="W1456" s="121"/>
      <c r="X1456" s="163"/>
      <c r="Y1456" s="121"/>
      <c r="Z1456" s="121"/>
      <c r="AA1456" s="167"/>
      <c r="AB1456" s="167"/>
      <c r="AC1456" s="121"/>
      <c r="AD1456" s="121">
        <f>IF(AND(AC1456="",M1456=""),0,IF((AC1456=""),M1456,IF((M1456=""),AC1456,AC1456+M1456)))</f>
        <v>850000</v>
      </c>
      <c r="AE1456" s="121">
        <f t="shared" si="166"/>
        <v>850000</v>
      </c>
      <c r="AF1456" s="121">
        <v>0</v>
      </c>
      <c r="AG1456" s="121">
        <f t="shared" si="167"/>
        <v>850000</v>
      </c>
      <c r="AH1456" s="121">
        <v>0.02</v>
      </c>
    </row>
    <row r="1457" spans="1:34" s="99" customFormat="1" x14ac:dyDescent="0.55000000000000004">
      <c r="A1457" s="107"/>
      <c r="B1457" s="161"/>
      <c r="C1457" s="161"/>
      <c r="D1457" s="162"/>
      <c r="E1457" s="161"/>
      <c r="F1457" s="161"/>
      <c r="G1457" s="161"/>
      <c r="H1457" s="161"/>
      <c r="I1457" s="163"/>
      <c r="J1457" s="161"/>
      <c r="K1457" s="121"/>
      <c r="L1457" s="121" t="s">
        <v>63</v>
      </c>
      <c r="M1457" s="121">
        <f>SUM(M1448:M1456)</f>
        <v>7635500</v>
      </c>
      <c r="N1457" s="161"/>
      <c r="O1457" s="164"/>
      <c r="P1457" s="165"/>
      <c r="Q1457" s="164"/>
      <c r="R1457" s="164"/>
      <c r="S1457" s="166"/>
      <c r="T1457" s="161"/>
      <c r="U1457" s="161"/>
      <c r="V1457" s="161"/>
      <c r="W1457" s="121"/>
      <c r="X1457" s="163"/>
      <c r="Y1457" s="121"/>
      <c r="Z1457" s="121"/>
      <c r="AA1457" s="167"/>
      <c r="AB1457" s="167"/>
      <c r="AC1457" s="121"/>
      <c r="AD1457" s="121"/>
      <c r="AE1457" s="121">
        <f>SUM(AE1448:AE1456)</f>
        <v>35392204.448100001</v>
      </c>
      <c r="AF1457" s="121"/>
      <c r="AG1457" s="121">
        <f>SUM(AG1448:AG1456)</f>
        <v>33125104.550700001</v>
      </c>
      <c r="AH1457" s="121"/>
    </row>
    <row r="1458" spans="1:34" s="73" customFormat="1" x14ac:dyDescent="0.55000000000000004">
      <c r="A1458" s="108" t="s">
        <v>2011</v>
      </c>
      <c r="B1458" s="109">
        <v>630</v>
      </c>
      <c r="C1458" s="102">
        <v>9084</v>
      </c>
      <c r="D1458" s="90" t="s">
        <v>2012</v>
      </c>
      <c r="E1458" s="102" t="s">
        <v>34</v>
      </c>
      <c r="F1458" s="102">
        <v>943</v>
      </c>
      <c r="G1458" s="102">
        <v>0</v>
      </c>
      <c r="H1458" s="102">
        <v>2</v>
      </c>
      <c r="I1458" s="98">
        <v>5</v>
      </c>
      <c r="J1458" s="102" t="s">
        <v>38</v>
      </c>
      <c r="K1458" s="94">
        <f>((G1458*400)+(H1458*100))+I1458</f>
        <v>205</v>
      </c>
      <c r="L1458" s="94">
        <v>1350</v>
      </c>
      <c r="M1458" s="94">
        <f>K1458*L1458</f>
        <v>276750</v>
      </c>
      <c r="N1458" s="102"/>
      <c r="O1458" s="111"/>
      <c r="P1458" s="96"/>
      <c r="Q1458" s="111"/>
      <c r="R1458" s="111"/>
      <c r="S1458" s="97"/>
      <c r="T1458" s="102"/>
      <c r="U1458" s="102"/>
      <c r="V1458" s="102"/>
      <c r="W1458" s="94"/>
      <c r="X1458" s="98"/>
      <c r="Y1458" s="94"/>
      <c r="Z1458" s="94"/>
      <c r="AA1458" s="89"/>
      <c r="AB1458" s="89"/>
      <c r="AC1458" s="94"/>
      <c r="AD1458" s="94">
        <f>IF(AND(AC1458="",M1458=""),0,IF((AC1458=""),M1458,IF((M1458=""),AC1458,AC1458+M1458)))</f>
        <v>276750</v>
      </c>
      <c r="AE1458" s="94">
        <f>IF( (X1458=""),AD1458*1,AD1458*(X1458/100) )</f>
        <v>276750</v>
      </c>
      <c r="AF1458" s="94">
        <v>50000000</v>
      </c>
      <c r="AG1458" s="94">
        <f>IF((AF1458-AE1458) &gt; 1,0,IF((AF1458-AE1458)&lt;0,AE1458-AF1458,AF1458-AE1458))</f>
        <v>0</v>
      </c>
      <c r="AH1458" s="94">
        <v>0.01</v>
      </c>
    </row>
    <row r="1459" spans="1:34" s="73" customFormat="1" x14ac:dyDescent="0.55000000000000004">
      <c r="A1459" s="108"/>
      <c r="B1459" s="109"/>
      <c r="C1459" s="102"/>
      <c r="D1459" s="90"/>
      <c r="E1459" s="102"/>
      <c r="F1459" s="102"/>
      <c r="G1459" s="102"/>
      <c r="H1459" s="102"/>
      <c r="I1459" s="98"/>
      <c r="J1459" s="102"/>
      <c r="K1459" s="94"/>
      <c r="L1459" s="94" t="s">
        <v>63</v>
      </c>
      <c r="M1459" s="94">
        <f>SUM(M1458:M1458)</f>
        <v>276750</v>
      </c>
      <c r="N1459" s="102"/>
      <c r="O1459" s="111"/>
      <c r="P1459" s="96"/>
      <c r="Q1459" s="111"/>
      <c r="R1459" s="111"/>
      <c r="S1459" s="97"/>
      <c r="T1459" s="102"/>
      <c r="U1459" s="102"/>
      <c r="V1459" s="102"/>
      <c r="W1459" s="94"/>
      <c r="X1459" s="98"/>
      <c r="Y1459" s="94"/>
      <c r="Z1459" s="94"/>
      <c r="AA1459" s="89"/>
      <c r="AB1459" s="89"/>
      <c r="AC1459" s="94"/>
      <c r="AD1459" s="94">
        <f>SUM(AD1458:AD1458)</f>
        <v>276750</v>
      </c>
      <c r="AE1459" s="94">
        <f>SUM(AE1458:AE1458)</f>
        <v>276750</v>
      </c>
      <c r="AF1459" s="94"/>
      <c r="AG1459" s="94">
        <f>SUM(AG1458:AG1458)</f>
        <v>0</v>
      </c>
      <c r="AH1459" s="94"/>
    </row>
    <row r="1460" spans="1:34" s="73" customFormat="1" x14ac:dyDescent="0.55000000000000004">
      <c r="A1460" s="108" t="s">
        <v>2015</v>
      </c>
      <c r="B1460" s="109">
        <v>631</v>
      </c>
      <c r="C1460" s="102">
        <v>6303</v>
      </c>
      <c r="D1460" s="90" t="s">
        <v>2016</v>
      </c>
      <c r="E1460" s="102" t="s">
        <v>37</v>
      </c>
      <c r="F1460" s="102">
        <v>5573</v>
      </c>
      <c r="G1460" s="102">
        <v>2</v>
      </c>
      <c r="H1460" s="102">
        <v>3</v>
      </c>
      <c r="I1460" s="98">
        <v>57</v>
      </c>
      <c r="J1460" s="102" t="s">
        <v>38</v>
      </c>
      <c r="K1460" s="94">
        <f>((G1460*400)+(H1460*100))+I1460</f>
        <v>1157</v>
      </c>
      <c r="L1460" s="94">
        <v>600</v>
      </c>
      <c r="M1460" s="94">
        <f>K1460*L1460</f>
        <v>694200</v>
      </c>
      <c r="N1460" s="102"/>
      <c r="O1460" s="111"/>
      <c r="P1460" s="96"/>
      <c r="Q1460" s="111"/>
      <c r="R1460" s="111"/>
      <c r="S1460" s="97"/>
      <c r="T1460" s="102"/>
      <c r="U1460" s="102"/>
      <c r="V1460" s="102"/>
      <c r="W1460" s="94"/>
      <c r="X1460" s="98"/>
      <c r="Y1460" s="94"/>
      <c r="Z1460" s="94"/>
      <c r="AA1460" s="89"/>
      <c r="AB1460" s="89"/>
      <c r="AC1460" s="94"/>
      <c r="AD1460" s="94">
        <f>IF(AND(AC1460="",M1460=""),0,IF((AC1460=""),M1460,IF((M1460=""),AC1460,AC1460+M1460)))</f>
        <v>694200</v>
      </c>
      <c r="AE1460" s="94">
        <f>IF( (X1460=""),AD1460*1,AD1460*(X1460/100) )</f>
        <v>694200</v>
      </c>
      <c r="AF1460" s="94">
        <v>0</v>
      </c>
      <c r="AG1460" s="94">
        <f>IF((AF1460-AE1460) &gt; 1,0,IF((AF1460-AE1460)&lt;0,AE1460-AF1460,AF1460-AE1460))</f>
        <v>694200</v>
      </c>
      <c r="AH1460" s="94">
        <v>0.01</v>
      </c>
    </row>
    <row r="1461" spans="1:34" s="73" customFormat="1" x14ac:dyDescent="0.55000000000000004">
      <c r="A1461" s="108"/>
      <c r="B1461" s="109"/>
      <c r="C1461" s="102"/>
      <c r="D1461" s="90"/>
      <c r="E1461" s="102"/>
      <c r="F1461" s="102"/>
      <c r="G1461" s="102"/>
      <c r="H1461" s="102"/>
      <c r="I1461" s="98"/>
      <c r="J1461" s="102"/>
      <c r="K1461" s="94"/>
      <c r="L1461" s="94" t="s">
        <v>63</v>
      </c>
      <c r="M1461" s="94">
        <f>SUM(M1460:M1460)</f>
        <v>694200</v>
      </c>
      <c r="N1461" s="102"/>
      <c r="O1461" s="111"/>
      <c r="P1461" s="96"/>
      <c r="Q1461" s="111"/>
      <c r="R1461" s="111"/>
      <c r="S1461" s="97"/>
      <c r="T1461" s="102"/>
      <c r="U1461" s="102"/>
      <c r="V1461" s="102"/>
      <c r="W1461" s="94"/>
      <c r="X1461" s="98"/>
      <c r="Y1461" s="94"/>
      <c r="Z1461" s="94"/>
      <c r="AA1461" s="89"/>
      <c r="AB1461" s="89"/>
      <c r="AC1461" s="94"/>
      <c r="AD1461" s="94">
        <f>SUM(AD1460:AD1460)</f>
        <v>694200</v>
      </c>
      <c r="AE1461" s="94">
        <f>SUM(AE1460:AE1460)</f>
        <v>694200</v>
      </c>
      <c r="AF1461" s="94"/>
      <c r="AG1461" s="94">
        <f>SUM(AG1460:AG1460)</f>
        <v>694200</v>
      </c>
      <c r="AH1461" s="94"/>
    </row>
    <row r="1462" spans="1:34" s="73" customFormat="1" x14ac:dyDescent="0.55000000000000004">
      <c r="A1462" s="108" t="s">
        <v>2019</v>
      </c>
      <c r="B1462" s="109">
        <v>632</v>
      </c>
      <c r="C1462" s="102">
        <v>7334</v>
      </c>
      <c r="D1462" s="90" t="s">
        <v>2020</v>
      </c>
      <c r="E1462" s="102" t="s">
        <v>34</v>
      </c>
      <c r="F1462" s="102">
        <v>6339</v>
      </c>
      <c r="G1462" s="102">
        <v>2</v>
      </c>
      <c r="H1462" s="102">
        <v>0</v>
      </c>
      <c r="I1462" s="98">
        <v>78</v>
      </c>
      <c r="J1462" s="102" t="s">
        <v>38</v>
      </c>
      <c r="K1462" s="94">
        <f>((G1462*400)+(H1462*100))+I1462</f>
        <v>878</v>
      </c>
      <c r="L1462" s="94">
        <v>1000</v>
      </c>
      <c r="M1462" s="94">
        <f>K1462*L1462</f>
        <v>878000</v>
      </c>
      <c r="N1462" s="102"/>
      <c r="O1462" s="111" t="s">
        <v>2017</v>
      </c>
      <c r="P1462" s="96"/>
      <c r="Q1462" s="111" t="s">
        <v>2018</v>
      </c>
      <c r="R1462" s="111" t="s">
        <v>2021</v>
      </c>
      <c r="S1462" s="97" t="s">
        <v>2020</v>
      </c>
      <c r="T1462" s="102"/>
      <c r="U1462" s="102"/>
      <c r="V1462" s="102"/>
      <c r="W1462" s="94"/>
      <c r="X1462" s="98"/>
      <c r="Y1462" s="94"/>
      <c r="Z1462" s="94"/>
      <c r="AA1462" s="89"/>
      <c r="AB1462" s="89"/>
      <c r="AC1462" s="94"/>
      <c r="AD1462" s="94">
        <f>IF(AND(AC1462="",M1462=""),0,IF((AC1462=""),M1462,IF((M1462=""),AC1462,AC1462+M1462)))</f>
        <v>878000</v>
      </c>
      <c r="AE1462" s="94">
        <f>IF( (X1462=""),AD1462*1,AD1462*(X1462/100) )</f>
        <v>878000</v>
      </c>
      <c r="AF1462" s="94">
        <v>50000000</v>
      </c>
      <c r="AG1462" s="94">
        <f>IF((AF1462-AE1462) &gt; 1,0,IF((AF1462-AE1462)&lt;0,AE1462-AF1462,AF1462-AE1462))</f>
        <v>0</v>
      </c>
      <c r="AH1462" s="94">
        <v>0.01</v>
      </c>
    </row>
    <row r="1463" spans="1:34" s="73" customFormat="1" x14ac:dyDescent="0.55000000000000004">
      <c r="A1463" s="108"/>
      <c r="B1463" s="109"/>
      <c r="C1463" s="102"/>
      <c r="D1463" s="90"/>
      <c r="E1463" s="102"/>
      <c r="F1463" s="102"/>
      <c r="G1463" s="102"/>
      <c r="H1463" s="102"/>
      <c r="I1463" s="98"/>
      <c r="J1463" s="102"/>
      <c r="K1463" s="94"/>
      <c r="L1463" s="94" t="s">
        <v>63</v>
      </c>
      <c r="M1463" s="94">
        <f>SUM(M1462:M1462)</f>
        <v>878000</v>
      </c>
      <c r="N1463" s="102"/>
      <c r="O1463" s="111"/>
      <c r="P1463" s="96"/>
      <c r="Q1463" s="111"/>
      <c r="R1463" s="111"/>
      <c r="S1463" s="97"/>
      <c r="T1463" s="102"/>
      <c r="U1463" s="102"/>
      <c r="V1463" s="102"/>
      <c r="W1463" s="94"/>
      <c r="X1463" s="98"/>
      <c r="Y1463" s="94"/>
      <c r="Z1463" s="94"/>
      <c r="AA1463" s="89"/>
      <c r="AB1463" s="89"/>
      <c r="AC1463" s="94"/>
      <c r="AD1463" s="94">
        <f>SUM(AD1462:AD1462)</f>
        <v>878000</v>
      </c>
      <c r="AE1463" s="94">
        <f>SUM(AE1462:AE1462)</f>
        <v>878000</v>
      </c>
      <c r="AF1463" s="94"/>
      <c r="AG1463" s="94">
        <f>SUM(AG1462:AG1462)</f>
        <v>0</v>
      </c>
      <c r="AH1463" s="94"/>
    </row>
    <row r="1464" spans="1:34" s="73" customFormat="1" x14ac:dyDescent="0.55000000000000004">
      <c r="A1464" s="108" t="s">
        <v>2024</v>
      </c>
      <c r="B1464" s="109">
        <v>633</v>
      </c>
      <c r="C1464" s="102">
        <v>5105</v>
      </c>
      <c r="D1464" s="90" t="s">
        <v>2025</v>
      </c>
      <c r="E1464" s="102" t="s">
        <v>34</v>
      </c>
      <c r="F1464" s="102">
        <v>7486</v>
      </c>
      <c r="G1464" s="102">
        <v>1</v>
      </c>
      <c r="H1464" s="102">
        <v>2</v>
      </c>
      <c r="I1464" s="98">
        <v>58.3</v>
      </c>
      <c r="J1464" s="102" t="s">
        <v>38</v>
      </c>
      <c r="K1464" s="94">
        <f>((G1464*400)+(H1464*100))+I1464</f>
        <v>658.3</v>
      </c>
      <c r="L1464" s="94">
        <v>625</v>
      </c>
      <c r="M1464" s="94">
        <f>K1464*L1464</f>
        <v>411437.5</v>
      </c>
      <c r="N1464" s="102"/>
      <c r="O1464" s="111"/>
      <c r="P1464" s="96"/>
      <c r="Q1464" s="111"/>
      <c r="R1464" s="111"/>
      <c r="S1464" s="97"/>
      <c r="T1464" s="102"/>
      <c r="U1464" s="102"/>
      <c r="V1464" s="102"/>
      <c r="W1464" s="94"/>
      <c r="X1464" s="98"/>
      <c r="Y1464" s="94"/>
      <c r="Z1464" s="94"/>
      <c r="AA1464" s="89"/>
      <c r="AB1464" s="89"/>
      <c r="AC1464" s="94"/>
      <c r="AD1464" s="94">
        <f>IF(AND(AC1464="",M1464=""),0,IF((AC1464=""),M1464,IF((M1464=""),AC1464,AC1464+M1464)))</f>
        <v>411437.5</v>
      </c>
      <c r="AE1464" s="94">
        <f>IF( (X1464=""),AD1464*1,AD1464*(X1464/100) )</f>
        <v>411437.5</v>
      </c>
      <c r="AF1464" s="94">
        <v>50000000</v>
      </c>
      <c r="AG1464" s="94">
        <f>IF((AF1464-AE1464) &gt; 1,0,IF((AF1464-AE1464)&lt;0,AE1464-AF1464,AF1464-AE1464))</f>
        <v>0</v>
      </c>
      <c r="AH1464" s="94">
        <v>0.01</v>
      </c>
    </row>
    <row r="1465" spans="1:34" s="73" customFormat="1" x14ac:dyDescent="0.55000000000000004">
      <c r="A1465" s="108"/>
      <c r="B1465" s="109"/>
      <c r="C1465" s="102"/>
      <c r="D1465" s="90"/>
      <c r="E1465" s="102"/>
      <c r="F1465" s="102"/>
      <c r="G1465" s="102"/>
      <c r="H1465" s="102"/>
      <c r="I1465" s="98"/>
      <c r="J1465" s="102"/>
      <c r="K1465" s="94"/>
      <c r="L1465" s="94" t="s">
        <v>63</v>
      </c>
      <c r="M1465" s="94">
        <f>SUM(M1464:M1464)</f>
        <v>411437.5</v>
      </c>
      <c r="N1465" s="102"/>
      <c r="O1465" s="111"/>
      <c r="P1465" s="96"/>
      <c r="Q1465" s="111"/>
      <c r="R1465" s="111"/>
      <c r="S1465" s="97"/>
      <c r="T1465" s="102"/>
      <c r="U1465" s="102"/>
      <c r="V1465" s="102"/>
      <c r="W1465" s="94"/>
      <c r="X1465" s="98"/>
      <c r="Y1465" s="94"/>
      <c r="Z1465" s="94"/>
      <c r="AA1465" s="89"/>
      <c r="AB1465" s="89"/>
      <c r="AC1465" s="94"/>
      <c r="AD1465" s="94">
        <f>SUM(AD1464:AD1464)</f>
        <v>411437.5</v>
      </c>
      <c r="AE1465" s="94">
        <f>SUM(AE1464:AE1464)</f>
        <v>411437.5</v>
      </c>
      <c r="AF1465" s="94"/>
      <c r="AG1465" s="94">
        <f>SUM(AG1464:AG1464)</f>
        <v>0</v>
      </c>
      <c r="AH1465" s="94"/>
    </row>
    <row r="1466" spans="1:34" s="73" customFormat="1" x14ac:dyDescent="0.55000000000000004">
      <c r="A1466" s="108" t="s">
        <v>2024</v>
      </c>
      <c r="B1466" s="109">
        <v>634</v>
      </c>
      <c r="C1466" s="102">
        <v>5821</v>
      </c>
      <c r="D1466" s="90" t="s">
        <v>2035</v>
      </c>
      <c r="E1466" s="102" t="s">
        <v>34</v>
      </c>
      <c r="F1466" s="102">
        <v>20975</v>
      </c>
      <c r="G1466" s="102">
        <v>0</v>
      </c>
      <c r="H1466" s="102">
        <v>1</v>
      </c>
      <c r="I1466" s="98">
        <v>43</v>
      </c>
      <c r="J1466" s="102" t="s">
        <v>35</v>
      </c>
      <c r="K1466" s="94">
        <f>((G1466*400)+(H1466*100))+I1466</f>
        <v>143</v>
      </c>
      <c r="L1466" s="94">
        <v>1250</v>
      </c>
      <c r="M1466" s="94">
        <f>K1466*L1466</f>
        <v>178750</v>
      </c>
      <c r="N1466" s="102">
        <v>1</v>
      </c>
      <c r="O1466" s="111" t="s">
        <v>2022</v>
      </c>
      <c r="P1466" s="96">
        <v>3570800006216</v>
      </c>
      <c r="Q1466" s="111" t="s">
        <v>2023</v>
      </c>
      <c r="R1466" s="111" t="s">
        <v>2036</v>
      </c>
      <c r="S1466" s="97" t="s">
        <v>2037</v>
      </c>
      <c r="T1466" s="102" t="s">
        <v>51</v>
      </c>
      <c r="U1466" s="102" t="s">
        <v>45</v>
      </c>
      <c r="V1466" s="102" t="s">
        <v>52</v>
      </c>
      <c r="W1466" s="94">
        <v>195.04</v>
      </c>
      <c r="X1466" s="98">
        <v>100</v>
      </c>
      <c r="Y1466" s="94">
        <v>6750</v>
      </c>
      <c r="Z1466" s="94">
        <f>W1466*Y1466</f>
        <v>1316520</v>
      </c>
      <c r="AA1466" s="89">
        <v>6</v>
      </c>
      <c r="AB1466" s="89">
        <v>6</v>
      </c>
      <c r="AC1466" s="94">
        <f>(Z1466*(100-AB1466))/100</f>
        <v>1237528.8</v>
      </c>
      <c r="AD1466" s="94">
        <f>IF(AND(AC1466="",M1466=""),0,IF((AC1466=""),M1466, IF( (M1466=""),AC1466,AC1466+M1466)))</f>
        <v>1416278.8</v>
      </c>
      <c r="AE1466" s="94">
        <f>IF( (X1466=""),AD1466*1,( M1466+(SUM(AC1466:AC1466)) )*(X1466/100) )</f>
        <v>1416278.8</v>
      </c>
      <c r="AF1466" s="94">
        <v>50000000</v>
      </c>
      <c r="AG1466" s="94">
        <f>IF((AF1466-AE1466) &gt; 1,0,IF((AF1466-AE1466)&lt;0,AE1466-AF1466,AF1466-AE1466))</f>
        <v>0</v>
      </c>
      <c r="AH1466" s="94">
        <v>0.02</v>
      </c>
    </row>
    <row r="1467" spans="1:34" s="73" customFormat="1" x14ac:dyDescent="0.55000000000000004">
      <c r="A1467" s="108"/>
      <c r="B1467" s="109"/>
      <c r="C1467" s="102"/>
      <c r="D1467" s="90"/>
      <c r="E1467" s="102"/>
      <c r="F1467" s="102"/>
      <c r="G1467" s="102"/>
      <c r="H1467" s="102"/>
      <c r="I1467" s="98"/>
      <c r="J1467" s="102"/>
      <c r="K1467" s="94"/>
      <c r="L1467" s="94"/>
      <c r="M1467" s="94"/>
      <c r="N1467" s="102">
        <v>2</v>
      </c>
      <c r="O1467" s="111" t="s">
        <v>2022</v>
      </c>
      <c r="P1467" s="96">
        <v>3570800006216</v>
      </c>
      <c r="Q1467" s="111" t="s">
        <v>2023</v>
      </c>
      <c r="R1467" s="111" t="s">
        <v>2036</v>
      </c>
      <c r="S1467" s="97" t="s">
        <v>2038</v>
      </c>
      <c r="T1467" s="102" t="s">
        <v>55</v>
      </c>
      <c r="U1467" s="102" t="s">
        <v>45</v>
      </c>
      <c r="V1467" s="102"/>
      <c r="W1467" s="94"/>
      <c r="X1467" s="98"/>
      <c r="Y1467" s="94"/>
      <c r="Z1467" s="94"/>
      <c r="AA1467" s="89"/>
      <c r="AB1467" s="89"/>
      <c r="AC1467" s="94"/>
      <c r="AD1467" s="94"/>
      <c r="AE1467" s="94"/>
      <c r="AF1467" s="94"/>
      <c r="AG1467" s="94"/>
      <c r="AH1467" s="94"/>
    </row>
    <row r="1468" spans="1:34" s="73" customFormat="1" x14ac:dyDescent="0.55000000000000004">
      <c r="A1468" s="108"/>
      <c r="B1468" s="109"/>
      <c r="C1468" s="102"/>
      <c r="D1468" s="90"/>
      <c r="E1468" s="102"/>
      <c r="F1468" s="102"/>
      <c r="G1468" s="102"/>
      <c r="H1468" s="102"/>
      <c r="I1468" s="98"/>
      <c r="J1468" s="102"/>
      <c r="K1468" s="94"/>
      <c r="L1468" s="94" t="s">
        <v>63</v>
      </c>
      <c r="M1468" s="94">
        <f>SUM(M1466:M1467)</f>
        <v>178750</v>
      </c>
      <c r="N1468" s="102"/>
      <c r="O1468" s="111"/>
      <c r="P1468" s="96"/>
      <c r="Q1468" s="111"/>
      <c r="R1468" s="111"/>
      <c r="S1468" s="97"/>
      <c r="T1468" s="102"/>
      <c r="U1468" s="102"/>
      <c r="V1468" s="102"/>
      <c r="W1468" s="94"/>
      <c r="X1468" s="98"/>
      <c r="Y1468" s="94"/>
      <c r="Z1468" s="94"/>
      <c r="AA1468" s="89"/>
      <c r="AB1468" s="89"/>
      <c r="AC1468" s="94"/>
      <c r="AD1468" s="94">
        <f>SUM(AD1466:AD1467)</f>
        <v>1416278.8</v>
      </c>
      <c r="AE1468" s="94">
        <f>SUM(AE1466:AE1467)</f>
        <v>1416278.8</v>
      </c>
      <c r="AF1468" s="94"/>
      <c r="AG1468" s="94">
        <f>SUM(AG1466:AG1467)</f>
        <v>0</v>
      </c>
      <c r="AH1468" s="94"/>
    </row>
    <row r="1469" spans="1:34" s="74" customFormat="1" x14ac:dyDescent="0.55000000000000004">
      <c r="A1469" s="108" t="s">
        <v>2031</v>
      </c>
      <c r="B1469" s="109">
        <v>635</v>
      </c>
      <c r="C1469" s="102">
        <v>5732</v>
      </c>
      <c r="D1469" s="90" t="s">
        <v>2039</v>
      </c>
      <c r="E1469" s="102" t="s">
        <v>34</v>
      </c>
      <c r="F1469" s="102">
        <v>21718</v>
      </c>
      <c r="G1469" s="102">
        <v>0</v>
      </c>
      <c r="H1469" s="102">
        <v>0</v>
      </c>
      <c r="I1469" s="98">
        <v>92</v>
      </c>
      <c r="J1469" s="102" t="s">
        <v>35</v>
      </c>
      <c r="K1469" s="94">
        <f>((G1469*400)+(H1469*100))+I1469</f>
        <v>92</v>
      </c>
      <c r="L1469" s="94">
        <v>2425</v>
      </c>
      <c r="M1469" s="94">
        <f>K1469*L1469</f>
        <v>223100</v>
      </c>
      <c r="N1469" s="102">
        <v>1</v>
      </c>
      <c r="O1469" s="111" t="s">
        <v>2029</v>
      </c>
      <c r="P1469" s="96">
        <v>3570800005937</v>
      </c>
      <c r="Q1469" s="111" t="s">
        <v>2030</v>
      </c>
      <c r="R1469" s="111" t="s">
        <v>2033</v>
      </c>
      <c r="S1469" s="97" t="s">
        <v>2040</v>
      </c>
      <c r="T1469" s="102" t="s">
        <v>51</v>
      </c>
      <c r="U1469" s="102" t="s">
        <v>45</v>
      </c>
      <c r="V1469" s="102" t="s">
        <v>52</v>
      </c>
      <c r="W1469" s="94">
        <v>513</v>
      </c>
      <c r="X1469" s="98">
        <v>90.16</v>
      </c>
      <c r="Y1469" s="94">
        <v>6750</v>
      </c>
      <c r="Z1469" s="94">
        <f>W1469*Y1469</f>
        <v>3462750</v>
      </c>
      <c r="AA1469" s="89">
        <v>7</v>
      </c>
      <c r="AB1469" s="89">
        <v>7</v>
      </c>
      <c r="AC1469" s="94">
        <f>(Z1469*(100-AB1469))/100</f>
        <v>3220357.5</v>
      </c>
      <c r="AD1469" s="94">
        <f>IF(AND(AC1469="",M1469=""),0,IF((AC1469=""),M1469, IF( (M1469=""),AC1469,AC1469+M1469)))</f>
        <v>3443457.5</v>
      </c>
      <c r="AE1469" s="94">
        <f>IF( (X1469=""),AD1469*1,( M1469+(SUM(AC1469:AC1469)) )*(X1469/100) )</f>
        <v>3104621.2819999997</v>
      </c>
      <c r="AF1469" s="94">
        <v>50000000</v>
      </c>
      <c r="AG1469" s="94">
        <f>IF((AF1469-AE1469) &gt; 1,0,IF((AF1469-AE1469)&lt;0,AE1469-AF1469,AF1469-AE1469))</f>
        <v>0</v>
      </c>
      <c r="AH1469" s="94">
        <v>0.02</v>
      </c>
    </row>
    <row r="1470" spans="1:34" s="74" customFormat="1" x14ac:dyDescent="0.55000000000000004">
      <c r="A1470" s="108"/>
      <c r="B1470" s="109"/>
      <c r="C1470" s="102"/>
      <c r="D1470" s="90"/>
      <c r="E1470" s="102"/>
      <c r="F1470" s="102"/>
      <c r="G1470" s="102"/>
      <c r="H1470" s="102"/>
      <c r="I1470" s="98"/>
      <c r="J1470" s="102"/>
      <c r="K1470" s="94"/>
      <c r="L1470" s="94"/>
      <c r="M1470" s="94"/>
      <c r="N1470" s="102">
        <v>2</v>
      </c>
      <c r="O1470" s="111" t="s">
        <v>2029</v>
      </c>
      <c r="P1470" s="96">
        <v>3570800005937</v>
      </c>
      <c r="Q1470" s="111" t="s">
        <v>2030</v>
      </c>
      <c r="R1470" s="111" t="s">
        <v>2033</v>
      </c>
      <c r="S1470" s="97" t="s">
        <v>2041</v>
      </c>
      <c r="T1470" s="102" t="s">
        <v>55</v>
      </c>
      <c r="U1470" s="102" t="s">
        <v>45</v>
      </c>
      <c r="V1470" s="102" t="s">
        <v>52</v>
      </c>
      <c r="W1470" s="94">
        <v>56</v>
      </c>
      <c r="X1470" s="98">
        <v>9.84</v>
      </c>
      <c r="Y1470" s="94">
        <v>0</v>
      </c>
      <c r="Z1470" s="94">
        <f>W1470*Y1470</f>
        <v>0</v>
      </c>
      <c r="AA1470" s="89">
        <v>7</v>
      </c>
      <c r="AB1470" s="89">
        <v>7</v>
      </c>
      <c r="AC1470" s="94">
        <f>(Z1470*(100-AB1470))/100</f>
        <v>0</v>
      </c>
      <c r="AD1470" s="94">
        <f>IF(AND(AC1470="",M1469=""),0,IF((AC1470=""),M1469, IF( (M1469=""),AC1470,AC1470+M1469)))</f>
        <v>223100</v>
      </c>
      <c r="AE1470" s="94">
        <f>IF( (X1470=""),AD1470*1,( M1469+(SUM(AC1470:AC1470)) )*(X1470/100) )</f>
        <v>21953.040000000001</v>
      </c>
      <c r="AF1470" s="94">
        <v>50000000</v>
      </c>
      <c r="AG1470" s="94">
        <f>IF((AF1470-AE1470) &gt; 1,0,IF((AF1470-AE1470)&lt;0,AE1470-AF1470,AF1470-AE1470))</f>
        <v>0</v>
      </c>
      <c r="AH1470" s="94">
        <v>0.02</v>
      </c>
    </row>
    <row r="1471" spans="1:34" s="99" customFormat="1" x14ac:dyDescent="0.55000000000000004">
      <c r="A1471" s="107" t="s">
        <v>2031</v>
      </c>
      <c r="B1471" s="102">
        <v>698</v>
      </c>
      <c r="C1471" s="102">
        <v>5731</v>
      </c>
      <c r="D1471" s="90" t="s">
        <v>2032</v>
      </c>
      <c r="E1471" s="102" t="s">
        <v>34</v>
      </c>
      <c r="F1471" s="102">
        <v>17672</v>
      </c>
      <c r="G1471" s="102">
        <v>0</v>
      </c>
      <c r="H1471" s="102">
        <v>0</v>
      </c>
      <c r="I1471" s="98">
        <v>75</v>
      </c>
      <c r="J1471" s="102" t="s">
        <v>35</v>
      </c>
      <c r="K1471" s="94">
        <f>((G1471*400)+(H1471*100))+I1471</f>
        <v>75</v>
      </c>
      <c r="L1471" s="94">
        <v>2425</v>
      </c>
      <c r="M1471" s="94">
        <f>K1471*L1471</f>
        <v>181875</v>
      </c>
      <c r="N1471" s="102">
        <v>1</v>
      </c>
      <c r="O1471" s="111" t="s">
        <v>2029</v>
      </c>
      <c r="P1471" s="96">
        <v>3570800005937</v>
      </c>
      <c r="Q1471" s="111" t="s">
        <v>2030</v>
      </c>
      <c r="R1471" s="111" t="s">
        <v>2033</v>
      </c>
      <c r="S1471" s="97" t="s">
        <v>2034</v>
      </c>
      <c r="T1471" s="102" t="s">
        <v>73</v>
      </c>
      <c r="U1471" s="102" t="s">
        <v>45</v>
      </c>
      <c r="V1471" s="102" t="s">
        <v>46</v>
      </c>
      <c r="W1471" s="94">
        <v>640</v>
      </c>
      <c r="X1471" s="98">
        <v>90.91</v>
      </c>
      <c r="Y1471" s="94">
        <v>6600</v>
      </c>
      <c r="Z1471" s="94">
        <f>W1471*Y1471</f>
        <v>4224000</v>
      </c>
      <c r="AA1471" s="89">
        <v>7</v>
      </c>
      <c r="AB1471" s="89">
        <v>7</v>
      </c>
      <c r="AC1471" s="94">
        <f>(Z1471*(100-AB1471))/100</f>
        <v>3928320</v>
      </c>
      <c r="AD1471" s="94">
        <f>IF(AND(AC1471="",M1471=""),0,IF((AC1471=""),M1471, IF( (M1471=""),AC1471,SUM(AC1471:AC1472)+M1471)))</f>
        <v>4110195</v>
      </c>
      <c r="AE1471" s="94">
        <f>IF( (X1471=""),AD1471*1,AD1471*(X1471/100) )</f>
        <v>3736578.2745000003</v>
      </c>
      <c r="AF1471" s="94">
        <v>0</v>
      </c>
      <c r="AG1471" s="94">
        <f>IF((AF1471-AE1471) &gt; 1,0,IF((AF1471-AE1471)&lt;0,AE1471-AF1471,AF1471-AE1471))</f>
        <v>3736578.2745000003</v>
      </c>
      <c r="AH1471" s="94">
        <v>0.02</v>
      </c>
    </row>
    <row r="1472" spans="1:34" s="99" customFormat="1" x14ac:dyDescent="0.55000000000000004">
      <c r="A1472" s="107"/>
      <c r="B1472" s="102"/>
      <c r="C1472" s="102"/>
      <c r="D1472" s="90"/>
      <c r="E1472" s="102"/>
      <c r="F1472" s="102"/>
      <c r="G1472" s="102"/>
      <c r="H1472" s="102"/>
      <c r="I1472" s="98"/>
      <c r="J1472" s="102"/>
      <c r="K1472" s="94"/>
      <c r="L1472" s="94"/>
      <c r="M1472" s="94"/>
      <c r="N1472" s="102"/>
      <c r="O1472" s="111"/>
      <c r="P1472" s="96"/>
      <c r="Q1472" s="111"/>
      <c r="R1472" s="111"/>
      <c r="S1472" s="97"/>
      <c r="T1472" s="102" t="s">
        <v>55</v>
      </c>
      <c r="U1472" s="102"/>
      <c r="V1472" s="102" t="s">
        <v>46</v>
      </c>
      <c r="W1472" s="94">
        <v>64</v>
      </c>
      <c r="X1472" s="98">
        <v>9.09</v>
      </c>
      <c r="Y1472" s="94">
        <v>0</v>
      </c>
      <c r="Z1472" s="94">
        <f>W1472*Y1472</f>
        <v>0</v>
      </c>
      <c r="AA1472" s="89">
        <v>7</v>
      </c>
      <c r="AB1472" s="89">
        <v>7</v>
      </c>
      <c r="AC1472" s="94">
        <f>(Z1472*(100-AB1472))/100</f>
        <v>0</v>
      </c>
      <c r="AD1472" s="94">
        <f>IF(AND(AC1472="",M1471=""),0,IF((AC1472=""),M1471, IF( (M1471=""),AC1472,SUM(AC1471:AC1472)+M1471)))</f>
        <v>4110195</v>
      </c>
      <c r="AE1472" s="94">
        <f>IF( (X1472=""),AD1472*1,AD1472*(X1472/100) )</f>
        <v>373616.7255</v>
      </c>
      <c r="AF1472" s="94">
        <v>0</v>
      </c>
      <c r="AG1472" s="94">
        <f>IF((AF1472-AE1472) &gt; 1,0,IF((AF1472-AE1472)&lt;0,AE1472-AF1472,AF1472-AE1472))</f>
        <v>373616.7255</v>
      </c>
      <c r="AH1472" s="94">
        <v>0.02</v>
      </c>
    </row>
    <row r="1473" spans="1:34" s="74" customFormat="1" x14ac:dyDescent="0.55000000000000004">
      <c r="A1473" s="108"/>
      <c r="B1473" s="109"/>
      <c r="C1473" s="102"/>
      <c r="D1473" s="90"/>
      <c r="E1473" s="102"/>
      <c r="F1473" s="102"/>
      <c r="G1473" s="102"/>
      <c r="H1473" s="102"/>
      <c r="I1473" s="98"/>
      <c r="J1473" s="102"/>
      <c r="K1473" s="94"/>
      <c r="L1473" s="94" t="s">
        <v>63</v>
      </c>
      <c r="M1473" s="94">
        <f>SUM(M1469:M1472)</f>
        <v>404975</v>
      </c>
      <c r="N1473" s="102"/>
      <c r="O1473" s="111"/>
      <c r="P1473" s="96"/>
      <c r="Q1473" s="111"/>
      <c r="R1473" s="111"/>
      <c r="S1473" s="97"/>
      <c r="T1473" s="102"/>
      <c r="U1473" s="102"/>
      <c r="V1473" s="102"/>
      <c r="W1473" s="94"/>
      <c r="X1473" s="98"/>
      <c r="Y1473" s="94"/>
      <c r="Z1473" s="94"/>
      <c r="AA1473" s="89"/>
      <c r="AB1473" s="89"/>
      <c r="AC1473" s="94"/>
      <c r="AD1473" s="94">
        <f>SUM(AD1469:AD1472)</f>
        <v>11886947.5</v>
      </c>
      <c r="AE1473" s="94">
        <f>SUM(AE1469:AE1472)</f>
        <v>7236769.3219999997</v>
      </c>
      <c r="AF1473" s="94"/>
      <c r="AG1473" s="94">
        <f>SUM(AG1469:AG1472)</f>
        <v>4110195.0000000005</v>
      </c>
      <c r="AH1473" s="94"/>
    </row>
    <row r="1474" spans="1:34" s="74" customFormat="1" x14ac:dyDescent="0.55000000000000004">
      <c r="A1474" s="108" t="s">
        <v>2015</v>
      </c>
      <c r="B1474" s="109">
        <v>636</v>
      </c>
      <c r="C1474" s="102">
        <v>6991</v>
      </c>
      <c r="D1474" s="90" t="s">
        <v>2042</v>
      </c>
      <c r="E1474" s="102" t="s">
        <v>34</v>
      </c>
      <c r="F1474" s="102">
        <v>23689</v>
      </c>
      <c r="G1474" s="102">
        <v>0</v>
      </c>
      <c r="H1474" s="102">
        <v>2</v>
      </c>
      <c r="I1474" s="98">
        <v>16</v>
      </c>
      <c r="J1474" s="102" t="s">
        <v>35</v>
      </c>
      <c r="K1474" s="94">
        <f>((G1474*400)+(H1474*100))+I1474</f>
        <v>216</v>
      </c>
      <c r="L1474" s="94">
        <v>850</v>
      </c>
      <c r="M1474" s="94">
        <f>K1474*L1474</f>
        <v>183600</v>
      </c>
      <c r="N1474" s="102">
        <v>1</v>
      </c>
      <c r="O1474" s="111" t="s">
        <v>2013</v>
      </c>
      <c r="P1474" s="96">
        <v>3570800404491</v>
      </c>
      <c r="Q1474" s="111" t="s">
        <v>2014</v>
      </c>
      <c r="R1474" s="111" t="s">
        <v>2043</v>
      </c>
      <c r="S1474" s="97" t="s">
        <v>2044</v>
      </c>
      <c r="T1474" s="102" t="s">
        <v>51</v>
      </c>
      <c r="U1474" s="102" t="s">
        <v>45</v>
      </c>
      <c r="V1474" s="102" t="s">
        <v>52</v>
      </c>
      <c r="W1474" s="94">
        <v>205.2</v>
      </c>
      <c r="X1474" s="98">
        <v>100</v>
      </c>
      <c r="Y1474" s="94">
        <v>6750</v>
      </c>
      <c r="Z1474" s="94">
        <f>W1474*Y1474</f>
        <v>1385100</v>
      </c>
      <c r="AA1474" s="89">
        <v>18</v>
      </c>
      <c r="AB1474" s="89">
        <v>26</v>
      </c>
      <c r="AC1474" s="94">
        <f>(Z1474*(100-AB1474))/100</f>
        <v>1024974</v>
      </c>
      <c r="AD1474" s="94">
        <f>IF(AND(AC1474="",M1474=""),0,IF((AC1474=""),M1474, IF( (M1474=""),AC1474,AC1474+M1474)))</f>
        <v>1208574</v>
      </c>
      <c r="AE1474" s="94">
        <f>IF( (X1474=""),AD1474*1,( M1474+(SUM(AC1474:AC1474)) )*(X1474/100) )</f>
        <v>1208574</v>
      </c>
      <c r="AF1474" s="94">
        <v>50000000</v>
      </c>
      <c r="AG1474" s="94">
        <f>IF((AF1474-AE1474) &gt; 1,0,IF((AF1474-AE1474)&lt;0,AE1474-AF1474,AF1474-AE1474))</f>
        <v>0</v>
      </c>
      <c r="AH1474" s="94">
        <v>0.02</v>
      </c>
    </row>
    <row r="1475" spans="1:34" s="74" customFormat="1" x14ac:dyDescent="0.55000000000000004">
      <c r="A1475" s="108"/>
      <c r="B1475" s="109"/>
      <c r="C1475" s="102"/>
      <c r="D1475" s="90"/>
      <c r="E1475" s="102"/>
      <c r="F1475" s="102"/>
      <c r="G1475" s="102"/>
      <c r="H1475" s="102"/>
      <c r="I1475" s="98"/>
      <c r="J1475" s="102"/>
      <c r="K1475" s="94"/>
      <c r="L1475" s="94" t="s">
        <v>63</v>
      </c>
      <c r="M1475" s="94">
        <f>SUM(M1474:M1474)</f>
        <v>183600</v>
      </c>
      <c r="N1475" s="102"/>
      <c r="O1475" s="111"/>
      <c r="P1475" s="96"/>
      <c r="Q1475" s="111"/>
      <c r="R1475" s="111"/>
      <c r="S1475" s="97"/>
      <c r="T1475" s="102"/>
      <c r="U1475" s="102"/>
      <c r="V1475" s="102"/>
      <c r="W1475" s="94"/>
      <c r="X1475" s="98"/>
      <c r="Y1475" s="94"/>
      <c r="Z1475" s="94"/>
      <c r="AA1475" s="89"/>
      <c r="AB1475" s="89"/>
      <c r="AC1475" s="94"/>
      <c r="AD1475" s="94">
        <f>SUM(AD1474:AD1474)</f>
        <v>1208574</v>
      </c>
      <c r="AE1475" s="94">
        <f>SUM(AE1474:AE1474)</f>
        <v>1208574</v>
      </c>
      <c r="AF1475" s="94"/>
      <c r="AG1475" s="94">
        <f>SUM(AG1474:AG1474)</f>
        <v>0</v>
      </c>
      <c r="AH1475" s="94"/>
    </row>
    <row r="1476" spans="1:34" s="74" customFormat="1" x14ac:dyDescent="0.55000000000000004">
      <c r="A1476" s="108" t="s">
        <v>2024</v>
      </c>
      <c r="B1476" s="109">
        <v>637</v>
      </c>
      <c r="C1476" s="102">
        <v>5904</v>
      </c>
      <c r="D1476" s="90" t="s">
        <v>2045</v>
      </c>
      <c r="E1476" s="102" t="s">
        <v>34</v>
      </c>
      <c r="F1476" s="102">
        <v>23710</v>
      </c>
      <c r="G1476" s="102">
        <v>2</v>
      </c>
      <c r="H1476" s="102">
        <v>0</v>
      </c>
      <c r="I1476" s="98">
        <v>9</v>
      </c>
      <c r="J1476" s="102" t="s">
        <v>38</v>
      </c>
      <c r="K1476" s="94">
        <f>((G1476*400)+(H1476*100))+I1476</f>
        <v>809</v>
      </c>
      <c r="L1476" s="94">
        <v>625</v>
      </c>
      <c r="M1476" s="94">
        <f>K1476*L1476</f>
        <v>505625</v>
      </c>
      <c r="N1476" s="102"/>
      <c r="O1476" s="111"/>
      <c r="P1476" s="96"/>
      <c r="Q1476" s="111"/>
      <c r="R1476" s="111"/>
      <c r="S1476" s="97"/>
      <c r="T1476" s="102"/>
      <c r="U1476" s="102"/>
      <c r="V1476" s="102"/>
      <c r="W1476" s="94"/>
      <c r="X1476" s="98"/>
      <c r="Y1476" s="94"/>
      <c r="Z1476" s="94"/>
      <c r="AA1476" s="89"/>
      <c r="AB1476" s="89"/>
      <c r="AC1476" s="94"/>
      <c r="AD1476" s="94">
        <f>IF(AND(AC1476="",M1476=""),0,IF((AC1476=""),M1476,IF((M1476=""),AC1476,AC1476+M1476)))</f>
        <v>505625</v>
      </c>
      <c r="AE1476" s="94">
        <f>IF( (X1476=""),AD1476*1,AD1476*(X1476/100) )</f>
        <v>505625</v>
      </c>
      <c r="AF1476" s="94">
        <v>50000000</v>
      </c>
      <c r="AG1476" s="94">
        <f>IF((AF1476-AE1476) &gt; 1,0,IF((AF1476-AE1476)&lt;0,AE1476-AF1476,AF1476-AE1476))</f>
        <v>0</v>
      </c>
      <c r="AH1476" s="94">
        <v>0.01</v>
      </c>
    </row>
    <row r="1477" spans="1:34" s="74" customFormat="1" x14ac:dyDescent="0.55000000000000004">
      <c r="A1477" s="108"/>
      <c r="B1477" s="109"/>
      <c r="C1477" s="102"/>
      <c r="D1477" s="90"/>
      <c r="E1477" s="102"/>
      <c r="F1477" s="102"/>
      <c r="G1477" s="102"/>
      <c r="H1477" s="102"/>
      <c r="I1477" s="98"/>
      <c r="J1477" s="102"/>
      <c r="K1477" s="94"/>
      <c r="L1477" s="94" t="s">
        <v>63</v>
      </c>
      <c r="M1477" s="94">
        <f>SUM(M1476:M1476)</f>
        <v>505625</v>
      </c>
      <c r="N1477" s="102"/>
      <c r="O1477" s="111"/>
      <c r="P1477" s="96"/>
      <c r="Q1477" s="111"/>
      <c r="R1477" s="111"/>
      <c r="S1477" s="97"/>
      <c r="T1477" s="102"/>
      <c r="U1477" s="102"/>
      <c r="V1477" s="102"/>
      <c r="W1477" s="94"/>
      <c r="X1477" s="98"/>
      <c r="Y1477" s="94"/>
      <c r="Z1477" s="94"/>
      <c r="AA1477" s="89"/>
      <c r="AB1477" s="89"/>
      <c r="AC1477" s="94"/>
      <c r="AD1477" s="94">
        <f>SUM(AD1476:AD1476)</f>
        <v>505625</v>
      </c>
      <c r="AE1477" s="94">
        <f>SUM(AE1476:AE1476)</f>
        <v>505625</v>
      </c>
      <c r="AF1477" s="94"/>
      <c r="AG1477" s="94">
        <f>SUM(AG1476:AG1476)</f>
        <v>0</v>
      </c>
      <c r="AH1477" s="94"/>
    </row>
    <row r="1478" spans="1:34" s="195" customFormat="1" x14ac:dyDescent="0.55000000000000004">
      <c r="A1478" s="107" t="s">
        <v>2048</v>
      </c>
      <c r="B1478" s="102">
        <v>703</v>
      </c>
      <c r="C1478" s="102">
        <v>5524</v>
      </c>
      <c r="D1478" s="90" t="s">
        <v>2049</v>
      </c>
      <c r="E1478" s="102" t="s">
        <v>34</v>
      </c>
      <c r="F1478" s="102">
        <v>888</v>
      </c>
      <c r="G1478" s="102">
        <v>0</v>
      </c>
      <c r="H1478" s="102">
        <v>2</v>
      </c>
      <c r="I1478" s="98">
        <v>27</v>
      </c>
      <c r="J1478" s="102" t="s">
        <v>35</v>
      </c>
      <c r="K1478" s="94">
        <f>((G1478*400)+(H1478*100))+I1478</f>
        <v>227</v>
      </c>
      <c r="L1478" s="94">
        <v>2425</v>
      </c>
      <c r="M1478" s="94">
        <f>K1478*L1478</f>
        <v>550475</v>
      </c>
      <c r="N1478" s="102">
        <v>1</v>
      </c>
      <c r="O1478" s="111" t="s">
        <v>2046</v>
      </c>
      <c r="P1478" s="96">
        <v>3570800003292</v>
      </c>
      <c r="Q1478" s="111" t="s">
        <v>2047</v>
      </c>
      <c r="R1478" s="111" t="s">
        <v>2050</v>
      </c>
      <c r="S1478" s="97" t="s">
        <v>2051</v>
      </c>
      <c r="T1478" s="102" t="s">
        <v>51</v>
      </c>
      <c r="U1478" s="102" t="s">
        <v>45</v>
      </c>
      <c r="V1478" s="102" t="s">
        <v>52</v>
      </c>
      <c r="W1478" s="94">
        <v>240</v>
      </c>
      <c r="X1478" s="98">
        <v>49.85</v>
      </c>
      <c r="Y1478" s="94">
        <v>6750</v>
      </c>
      <c r="Z1478" s="94">
        <f>W1478*Y1478</f>
        <v>1620000</v>
      </c>
      <c r="AA1478" s="89">
        <v>21</v>
      </c>
      <c r="AB1478" s="89">
        <v>32</v>
      </c>
      <c r="AC1478" s="94">
        <f>(Z1478*(100-AB1478))/100</f>
        <v>1101600</v>
      </c>
      <c r="AD1478" s="94">
        <f>IF(AND(AC1478="",M1478=""),0,IF((AC1478=""),M1478, IF( (M1478=""),AC1478,SUM(AC1478:AC1481)+M1478)))</f>
        <v>2711792.7800000003</v>
      </c>
      <c r="AE1478" s="94">
        <f>IF( (X1478=""),AD1478*1,AD1478*(X1478/100) )</f>
        <v>1351828.7008300002</v>
      </c>
      <c r="AF1478" s="94">
        <v>50000000</v>
      </c>
      <c r="AG1478" s="94">
        <f>IF((AF1478-AE1478) &gt; 1,0,IF((AF1478-AE1478)&lt;0,AE1478-AF1478,AF1478-AE1478))</f>
        <v>0</v>
      </c>
      <c r="AH1478" s="94">
        <v>0.02</v>
      </c>
    </row>
    <row r="1479" spans="1:34" s="195" customFormat="1" x14ac:dyDescent="0.55000000000000004">
      <c r="A1479" s="107"/>
      <c r="B1479" s="102"/>
      <c r="C1479" s="102"/>
      <c r="D1479" s="90"/>
      <c r="E1479" s="102"/>
      <c r="F1479" s="102"/>
      <c r="G1479" s="102"/>
      <c r="H1479" s="102"/>
      <c r="I1479" s="98"/>
      <c r="J1479" s="102"/>
      <c r="K1479" s="94"/>
      <c r="L1479" s="94"/>
      <c r="M1479" s="94"/>
      <c r="N1479" s="102">
        <v>2</v>
      </c>
      <c r="O1479" s="111" t="s">
        <v>2046</v>
      </c>
      <c r="P1479" s="96">
        <v>3570800003292</v>
      </c>
      <c r="Q1479" s="111" t="s">
        <v>2047</v>
      </c>
      <c r="R1479" s="111" t="s">
        <v>2050</v>
      </c>
      <c r="S1479" s="97" t="s">
        <v>2052</v>
      </c>
      <c r="T1479" s="102" t="s">
        <v>343</v>
      </c>
      <c r="U1479" s="102" t="s">
        <v>45</v>
      </c>
      <c r="V1479" s="102" t="s">
        <v>52</v>
      </c>
      <c r="W1479" s="94">
        <v>62.01</v>
      </c>
      <c r="X1479" s="98">
        <v>12.88</v>
      </c>
      <c r="Y1479" s="94">
        <v>5600</v>
      </c>
      <c r="Z1479" s="94">
        <f>W1479*Y1479</f>
        <v>347256</v>
      </c>
      <c r="AA1479" s="89">
        <v>21</v>
      </c>
      <c r="AB1479" s="89">
        <v>32</v>
      </c>
      <c r="AC1479" s="94">
        <f>(Z1479*(100-AB1479))/100</f>
        <v>236134.08</v>
      </c>
      <c r="AD1479" s="94">
        <f>IF(AND(AC1479="",M1478=""),0,IF((AC1479=""),M1478, IF( (M1478=""),AC1479,SUM(AC1478:AC1481)+M1478)))</f>
        <v>2711792.7800000003</v>
      </c>
      <c r="AE1479" s="94">
        <f>IF( (X1479=""),AD1479*1,AD1479*(X1479/100) )</f>
        <v>349278.91006400005</v>
      </c>
      <c r="AF1479" s="94">
        <v>50000000</v>
      </c>
      <c r="AG1479" s="94">
        <f>IF((AF1479-AE1479) &gt; 1,0,IF((AF1479-AE1479)&lt;0,AE1479-AF1479,AF1479-AE1479))</f>
        <v>0</v>
      </c>
      <c r="AH1479" s="94">
        <v>0.02</v>
      </c>
    </row>
    <row r="1480" spans="1:34" s="195" customFormat="1" x14ac:dyDescent="0.55000000000000004">
      <c r="A1480" s="107"/>
      <c r="B1480" s="102"/>
      <c r="C1480" s="102"/>
      <c r="D1480" s="90"/>
      <c r="E1480" s="102"/>
      <c r="F1480" s="102"/>
      <c r="G1480" s="102"/>
      <c r="H1480" s="102"/>
      <c r="I1480" s="98"/>
      <c r="J1480" s="102"/>
      <c r="K1480" s="94"/>
      <c r="L1480" s="94"/>
      <c r="M1480" s="94"/>
      <c r="N1480" s="102">
        <v>3</v>
      </c>
      <c r="O1480" s="111" t="s">
        <v>2046</v>
      </c>
      <c r="P1480" s="96">
        <v>3570800003292</v>
      </c>
      <c r="Q1480" s="111" t="s">
        <v>2047</v>
      </c>
      <c r="R1480" s="111" t="s">
        <v>2050</v>
      </c>
      <c r="S1480" s="97" t="s">
        <v>2053</v>
      </c>
      <c r="T1480" s="102" t="s">
        <v>51</v>
      </c>
      <c r="U1480" s="102" t="s">
        <v>45</v>
      </c>
      <c r="V1480" s="102" t="s">
        <v>96</v>
      </c>
      <c r="W1480" s="94">
        <v>79.8</v>
      </c>
      <c r="X1480" s="98">
        <v>16.579999999999998</v>
      </c>
      <c r="Y1480" s="94">
        <v>6750</v>
      </c>
      <c r="Z1480" s="94">
        <f>W1480*Y1480</f>
        <v>538650</v>
      </c>
      <c r="AA1480" s="89">
        <v>21</v>
      </c>
      <c r="AB1480" s="89">
        <v>32</v>
      </c>
      <c r="AC1480" s="94">
        <f>(Z1480*(100-AB1480))/100</f>
        <v>366282</v>
      </c>
      <c r="AD1480" s="94">
        <f>IF(AND(AC1480="",M1478=""),0,IF((AC1480=""),M1478, IF( (M1478=""),AC1480,SUM(AC1478:AC1481)+M1478)))</f>
        <v>2711792.7800000003</v>
      </c>
      <c r="AE1480" s="94">
        <f>IF( (X1480=""),AD1480*1,AD1480*(X1480/100) )</f>
        <v>449615.24292399996</v>
      </c>
      <c r="AF1480" s="94">
        <v>0</v>
      </c>
      <c r="AG1480" s="94">
        <f>IF((AF1480-AE1480) &gt; 1,0,IF((AF1480-AE1480)&lt;0,AE1480-AF1480,AF1480-AE1480))</f>
        <v>449615.24292399996</v>
      </c>
      <c r="AH1480" s="94">
        <v>0.3</v>
      </c>
    </row>
    <row r="1481" spans="1:34" s="195" customFormat="1" x14ac:dyDescent="0.55000000000000004">
      <c r="A1481" s="107"/>
      <c r="B1481" s="102"/>
      <c r="C1481" s="102"/>
      <c r="D1481" s="90"/>
      <c r="E1481" s="102"/>
      <c r="F1481" s="102"/>
      <c r="G1481" s="102"/>
      <c r="H1481" s="102"/>
      <c r="I1481" s="98"/>
      <c r="J1481" s="102"/>
      <c r="K1481" s="94"/>
      <c r="L1481" s="94"/>
      <c r="M1481" s="94"/>
      <c r="N1481" s="102">
        <v>4</v>
      </c>
      <c r="O1481" s="111" t="s">
        <v>2046</v>
      </c>
      <c r="P1481" s="96">
        <v>3570800003292</v>
      </c>
      <c r="Q1481" s="111" t="s">
        <v>2047</v>
      </c>
      <c r="R1481" s="111" t="s">
        <v>2050</v>
      </c>
      <c r="S1481" s="97" t="s">
        <v>2054</v>
      </c>
      <c r="T1481" s="102" t="s">
        <v>51</v>
      </c>
      <c r="U1481" s="102" t="s">
        <v>45</v>
      </c>
      <c r="V1481" s="102" t="s">
        <v>52</v>
      </c>
      <c r="W1481" s="94">
        <v>99.63</v>
      </c>
      <c r="X1481" s="98">
        <v>20.69</v>
      </c>
      <c r="Y1481" s="94">
        <v>6750</v>
      </c>
      <c r="Z1481" s="94">
        <f>W1481*Y1481</f>
        <v>672502.5</v>
      </c>
      <c r="AA1481" s="89">
        <v>21</v>
      </c>
      <c r="AB1481" s="89">
        <v>32</v>
      </c>
      <c r="AC1481" s="94">
        <f>(Z1481*(100-AB1481))/100</f>
        <v>457301.7</v>
      </c>
      <c r="AD1481" s="94">
        <f>IF(AND(AC1481="",M1478=""),0,IF((AC1481=""),M1478, IF( (M1478=""),AC1481,SUM(AC1478:AC1481)+M1478)))</f>
        <v>2711792.7800000003</v>
      </c>
      <c r="AE1481" s="94">
        <f>IF( (X1481=""),AD1481*1,AD1481*(X1481/100) )</f>
        <v>561069.92618200008</v>
      </c>
      <c r="AF1481" s="94">
        <v>50000000</v>
      </c>
      <c r="AG1481" s="94">
        <f>IF((AF1481-AE1481) &gt; 1,0,IF((AF1481-AE1481)&lt;0,AE1481-AF1481,AF1481-AE1481))</f>
        <v>0</v>
      </c>
      <c r="AH1481" s="94">
        <v>0.02</v>
      </c>
    </row>
    <row r="1482" spans="1:34" s="195" customFormat="1" x14ac:dyDescent="0.55000000000000004">
      <c r="A1482" s="107"/>
      <c r="B1482" s="102"/>
      <c r="C1482" s="102"/>
      <c r="D1482" s="90"/>
      <c r="E1482" s="102"/>
      <c r="F1482" s="102"/>
      <c r="G1482" s="102"/>
      <c r="H1482" s="102"/>
      <c r="I1482" s="98"/>
      <c r="J1482" s="102"/>
      <c r="K1482" s="94"/>
      <c r="L1482" s="94" t="s">
        <v>63</v>
      </c>
      <c r="M1482" s="94">
        <f>SUM(M1478:M1481)</f>
        <v>550475</v>
      </c>
      <c r="N1482" s="102"/>
      <c r="O1482" s="111"/>
      <c r="P1482" s="96"/>
      <c r="Q1482" s="111"/>
      <c r="R1482" s="111"/>
      <c r="S1482" s="97"/>
      <c r="T1482" s="102"/>
      <c r="U1482" s="102"/>
      <c r="V1482" s="102"/>
      <c r="W1482" s="94"/>
      <c r="X1482" s="98"/>
      <c r="Y1482" s="94"/>
      <c r="Z1482" s="94"/>
      <c r="AA1482" s="89"/>
      <c r="AB1482" s="89"/>
      <c r="AC1482" s="94"/>
      <c r="AD1482" s="94"/>
      <c r="AE1482" s="94">
        <f>SUM(AE1478:AE1481)</f>
        <v>2711792.7800000003</v>
      </c>
      <c r="AF1482" s="94"/>
      <c r="AG1482" s="94">
        <f>SUM(AG1478:AG1481)</f>
        <v>449615.24292399996</v>
      </c>
      <c r="AH1482" s="94"/>
    </row>
    <row r="1483" spans="1:34" s="74" customFormat="1" x14ac:dyDescent="0.55000000000000004">
      <c r="A1483" s="108" t="s">
        <v>2055</v>
      </c>
      <c r="B1483" s="109">
        <v>639</v>
      </c>
      <c r="C1483" s="102">
        <v>6483</v>
      </c>
      <c r="D1483" s="90" t="s">
        <v>2056</v>
      </c>
      <c r="E1483" s="102" t="s">
        <v>34</v>
      </c>
      <c r="F1483" s="102">
        <v>15649</v>
      </c>
      <c r="G1483" s="102">
        <v>7</v>
      </c>
      <c r="H1483" s="102">
        <v>1</v>
      </c>
      <c r="I1483" s="98">
        <v>32</v>
      </c>
      <c r="J1483" s="102" t="s">
        <v>38</v>
      </c>
      <c r="K1483" s="94">
        <f>((G1483*400)+(H1483*100))+I1483</f>
        <v>2932</v>
      </c>
      <c r="L1483" s="94">
        <v>225</v>
      </c>
      <c r="M1483" s="94">
        <f>K1483*L1483</f>
        <v>659700</v>
      </c>
      <c r="N1483" s="102"/>
      <c r="O1483" s="111"/>
      <c r="P1483" s="96"/>
      <c r="Q1483" s="111"/>
      <c r="R1483" s="111"/>
      <c r="S1483" s="97"/>
      <c r="T1483" s="102"/>
      <c r="U1483" s="102"/>
      <c r="V1483" s="102"/>
      <c r="W1483" s="94"/>
      <c r="X1483" s="98"/>
      <c r="Y1483" s="94"/>
      <c r="Z1483" s="94"/>
      <c r="AA1483" s="89"/>
      <c r="AB1483" s="89"/>
      <c r="AC1483" s="94"/>
      <c r="AD1483" s="94">
        <f>IF(AND(AC1483="",M1483=""),0,IF((AC1483=""),M1483,IF((M1483=""),AC1483,AC1483+M1483)))</f>
        <v>659700</v>
      </c>
      <c r="AE1483" s="94">
        <f>IF( (X1483=""),AD1483*1,AD1483*(X1483/100) )</f>
        <v>659700</v>
      </c>
      <c r="AF1483" s="94">
        <v>50000000</v>
      </c>
      <c r="AG1483" s="94">
        <f>IF((AF1483-AE1483) &gt; 1,0,IF((AF1483-AE1483)&lt;0,AE1483-AF1483,AF1483-AE1483))</f>
        <v>0</v>
      </c>
      <c r="AH1483" s="94">
        <v>0.01</v>
      </c>
    </row>
    <row r="1484" spans="1:34" s="74" customFormat="1" x14ac:dyDescent="0.55000000000000004">
      <c r="A1484" s="108"/>
      <c r="B1484" s="109">
        <v>640</v>
      </c>
      <c r="C1484" s="102">
        <v>6490</v>
      </c>
      <c r="D1484" s="90" t="s">
        <v>2057</v>
      </c>
      <c r="E1484" s="102" t="s">
        <v>34</v>
      </c>
      <c r="F1484" s="102">
        <v>15650</v>
      </c>
      <c r="G1484" s="102">
        <v>3</v>
      </c>
      <c r="H1484" s="102">
        <v>2</v>
      </c>
      <c r="I1484" s="98">
        <v>60</v>
      </c>
      <c r="J1484" s="102" t="s">
        <v>38</v>
      </c>
      <c r="K1484" s="94">
        <f>((G1484*400)+(H1484*100))+I1484</f>
        <v>1460</v>
      </c>
      <c r="L1484" s="94">
        <v>225</v>
      </c>
      <c r="M1484" s="94">
        <f>K1484*L1484</f>
        <v>328500</v>
      </c>
      <c r="N1484" s="102"/>
      <c r="O1484" s="111"/>
      <c r="P1484" s="96"/>
      <c r="Q1484" s="111"/>
      <c r="R1484" s="111"/>
      <c r="S1484" s="97"/>
      <c r="T1484" s="102"/>
      <c r="U1484" s="102"/>
      <c r="V1484" s="102"/>
      <c r="W1484" s="94"/>
      <c r="X1484" s="98"/>
      <c r="Y1484" s="94"/>
      <c r="Z1484" s="94"/>
      <c r="AA1484" s="89"/>
      <c r="AB1484" s="89"/>
      <c r="AC1484" s="94"/>
      <c r="AD1484" s="94">
        <f>IF(AND(AC1484="",M1484=""),0,IF((AC1484=""),M1484,IF((M1484=""),AC1484,AC1484+M1484)))</f>
        <v>328500</v>
      </c>
      <c r="AE1484" s="94">
        <f>IF( (X1484=""),AD1484*1,AD1484*(X1484/100) )</f>
        <v>328500</v>
      </c>
      <c r="AF1484" s="94">
        <v>50000000</v>
      </c>
      <c r="AG1484" s="94">
        <f>IF((AF1484-AE1484) &gt; 1,0,IF((AF1484-AE1484)&lt;0,AE1484-AF1484,AF1484-AE1484))</f>
        <v>0</v>
      </c>
      <c r="AH1484" s="94">
        <v>0.01</v>
      </c>
    </row>
    <row r="1485" spans="1:34" s="74" customFormat="1" x14ac:dyDescent="0.55000000000000004">
      <c r="A1485" s="108"/>
      <c r="B1485" s="109">
        <v>641</v>
      </c>
      <c r="C1485" s="102">
        <v>6501</v>
      </c>
      <c r="D1485" s="90" t="s">
        <v>2058</v>
      </c>
      <c r="E1485" s="102" t="s">
        <v>34</v>
      </c>
      <c r="F1485" s="102">
        <v>15651</v>
      </c>
      <c r="G1485" s="102">
        <v>0</v>
      </c>
      <c r="H1485" s="102">
        <v>3</v>
      </c>
      <c r="I1485" s="98">
        <v>90</v>
      </c>
      <c r="J1485" s="102" t="s">
        <v>38</v>
      </c>
      <c r="K1485" s="94">
        <f>((G1485*400)+(H1485*100))+I1485</f>
        <v>390</v>
      </c>
      <c r="L1485" s="94">
        <v>225</v>
      </c>
      <c r="M1485" s="94">
        <f>K1485*L1485</f>
        <v>87750</v>
      </c>
      <c r="N1485" s="102"/>
      <c r="O1485" s="111"/>
      <c r="P1485" s="96"/>
      <c r="Q1485" s="111"/>
      <c r="R1485" s="111"/>
      <c r="S1485" s="97"/>
      <c r="T1485" s="102"/>
      <c r="U1485" s="102"/>
      <c r="V1485" s="102"/>
      <c r="W1485" s="94"/>
      <c r="X1485" s="98"/>
      <c r="Y1485" s="94"/>
      <c r="Z1485" s="94"/>
      <c r="AA1485" s="89"/>
      <c r="AB1485" s="89"/>
      <c r="AC1485" s="94"/>
      <c r="AD1485" s="94">
        <f>IF(AND(AC1485="",M1485=""),0,IF((AC1485=""),M1485,IF((M1485=""),AC1485,AC1485+M1485)))</f>
        <v>87750</v>
      </c>
      <c r="AE1485" s="94">
        <f>IF( (X1485=""),AD1485*1,AD1485*(X1485/100) )</f>
        <v>87750</v>
      </c>
      <c r="AF1485" s="94">
        <v>50000000</v>
      </c>
      <c r="AG1485" s="94">
        <f>IF((AF1485-AE1485) &gt; 1,0,IF((AF1485-AE1485)&lt;0,AE1485-AF1485,AF1485-AE1485))</f>
        <v>0</v>
      </c>
      <c r="AH1485" s="94">
        <v>0.01</v>
      </c>
    </row>
    <row r="1486" spans="1:34" s="74" customFormat="1" x14ac:dyDescent="0.55000000000000004">
      <c r="A1486" s="108"/>
      <c r="B1486" s="109"/>
      <c r="C1486" s="102"/>
      <c r="D1486" s="90"/>
      <c r="E1486" s="102"/>
      <c r="F1486" s="102"/>
      <c r="G1486" s="102"/>
      <c r="H1486" s="102"/>
      <c r="I1486" s="98"/>
      <c r="J1486" s="102"/>
      <c r="K1486" s="94"/>
      <c r="L1486" s="94" t="s">
        <v>63</v>
      </c>
      <c r="M1486" s="94">
        <f>SUM(M1483:M1485)</f>
        <v>1075950</v>
      </c>
      <c r="N1486" s="102"/>
      <c r="O1486" s="111"/>
      <c r="P1486" s="96"/>
      <c r="Q1486" s="111"/>
      <c r="R1486" s="111"/>
      <c r="S1486" s="97"/>
      <c r="T1486" s="102"/>
      <c r="U1486" s="102"/>
      <c r="V1486" s="102"/>
      <c r="W1486" s="94"/>
      <c r="X1486" s="98"/>
      <c r="Y1486" s="94"/>
      <c r="Z1486" s="94"/>
      <c r="AA1486" s="89"/>
      <c r="AB1486" s="89"/>
      <c r="AC1486" s="94"/>
      <c r="AD1486" s="94">
        <f>SUM(AD1483:AD1485)</f>
        <v>1075950</v>
      </c>
      <c r="AE1486" s="94">
        <f>SUM(AE1483:AE1485)</f>
        <v>1075950</v>
      </c>
      <c r="AF1486" s="94"/>
      <c r="AG1486" s="94">
        <f>SUM(AG1483:AG1485)</f>
        <v>0</v>
      </c>
      <c r="AH1486" s="94"/>
    </row>
    <row r="1487" spans="1:34" s="74" customFormat="1" x14ac:dyDescent="0.55000000000000004">
      <c r="A1487" s="108" t="s">
        <v>2011</v>
      </c>
      <c r="B1487" s="109">
        <v>642</v>
      </c>
      <c r="C1487" s="102">
        <v>8763</v>
      </c>
      <c r="D1487" s="90" t="s">
        <v>2059</v>
      </c>
      <c r="E1487" s="102" t="s">
        <v>34</v>
      </c>
      <c r="F1487" s="102">
        <v>17109</v>
      </c>
      <c r="G1487" s="102">
        <v>3</v>
      </c>
      <c r="H1487" s="102">
        <v>2</v>
      </c>
      <c r="I1487" s="98">
        <v>95</v>
      </c>
      <c r="J1487" s="102" t="s">
        <v>38</v>
      </c>
      <c r="K1487" s="94">
        <f>((G1487*400)+(H1487*100))+I1487</f>
        <v>1495</v>
      </c>
      <c r="L1487" s="94">
        <v>400</v>
      </c>
      <c r="M1487" s="94">
        <f>K1487*L1487</f>
        <v>598000</v>
      </c>
      <c r="N1487" s="102"/>
      <c r="O1487" s="111"/>
      <c r="P1487" s="96"/>
      <c r="Q1487" s="111"/>
      <c r="R1487" s="111"/>
      <c r="S1487" s="97"/>
      <c r="T1487" s="102"/>
      <c r="U1487" s="102"/>
      <c r="V1487" s="102"/>
      <c r="W1487" s="94"/>
      <c r="X1487" s="98"/>
      <c r="Y1487" s="94"/>
      <c r="Z1487" s="94"/>
      <c r="AA1487" s="89"/>
      <c r="AB1487" s="89"/>
      <c r="AC1487" s="94"/>
      <c r="AD1487" s="94">
        <f>IF(AND(AC1487="",M1487=""),0,IF((AC1487=""),M1487,IF((M1487=""),AC1487,AC1487+M1487)))</f>
        <v>598000</v>
      </c>
      <c r="AE1487" s="94">
        <f>IF( (X1487=""),AD1487*1,AD1487*(X1487/100) )</f>
        <v>598000</v>
      </c>
      <c r="AF1487" s="94">
        <v>50000000</v>
      </c>
      <c r="AG1487" s="94">
        <f>IF((AF1487-AE1487) &gt; 1,0,IF((AF1487-AE1487)&lt;0,AE1487-AF1487,AF1487-AE1487))</f>
        <v>0</v>
      </c>
      <c r="AH1487" s="94">
        <v>0.01</v>
      </c>
    </row>
    <row r="1488" spans="1:34" s="74" customFormat="1" x14ac:dyDescent="0.55000000000000004">
      <c r="A1488" s="108"/>
      <c r="B1488" s="109">
        <v>643</v>
      </c>
      <c r="C1488" s="102">
        <v>8402</v>
      </c>
      <c r="D1488" s="90" t="s">
        <v>2060</v>
      </c>
      <c r="E1488" s="102" t="s">
        <v>34</v>
      </c>
      <c r="F1488" s="102">
        <v>26686</v>
      </c>
      <c r="G1488" s="102">
        <v>0</v>
      </c>
      <c r="H1488" s="102">
        <v>0</v>
      </c>
      <c r="I1488" s="98">
        <v>83</v>
      </c>
      <c r="J1488" s="102" t="s">
        <v>35</v>
      </c>
      <c r="K1488" s="94">
        <f>((G1488*400)+(H1488*100))+I1488</f>
        <v>83</v>
      </c>
      <c r="L1488" s="94">
        <v>1350</v>
      </c>
      <c r="M1488" s="94">
        <f>K1488*L1488</f>
        <v>112050</v>
      </c>
      <c r="N1488" s="102">
        <v>1</v>
      </c>
      <c r="O1488" s="111" t="s">
        <v>680</v>
      </c>
      <c r="P1488" s="96">
        <v>3570800332954</v>
      </c>
      <c r="Q1488" s="111" t="s">
        <v>681</v>
      </c>
      <c r="R1488" s="111" t="s">
        <v>682</v>
      </c>
      <c r="S1488" s="97" t="s">
        <v>2061</v>
      </c>
      <c r="T1488" s="102" t="s">
        <v>51</v>
      </c>
      <c r="U1488" s="102" t="s">
        <v>45</v>
      </c>
      <c r="V1488" s="102" t="s">
        <v>52</v>
      </c>
      <c r="W1488" s="94">
        <v>154</v>
      </c>
      <c r="X1488" s="98">
        <v>86.52</v>
      </c>
      <c r="Y1488" s="94">
        <v>6750</v>
      </c>
      <c r="Z1488" s="94">
        <f>W1488*Y1488</f>
        <v>1039500</v>
      </c>
      <c r="AA1488" s="89">
        <v>7</v>
      </c>
      <c r="AB1488" s="89">
        <v>7</v>
      </c>
      <c r="AC1488" s="94">
        <f>(Z1488*(100-AB1488))/100</f>
        <v>966735</v>
      </c>
      <c r="AD1488" s="94">
        <f>IF(AND(AC1488="",M1488=""),0,IF((AC1488=""),M1488, IF( (M1488=""),AC1488,AC1488+M1488)))</f>
        <v>1078785</v>
      </c>
      <c r="AE1488" s="94">
        <f>IF( (X1488=""),AD1488*1,( M1488+(SUM(AC1488:AC1488)) )*(X1488/100) )</f>
        <v>933364.78200000001</v>
      </c>
      <c r="AF1488" s="94">
        <v>50000000</v>
      </c>
      <c r="AG1488" s="94">
        <f>IF((AF1488-AE1488) &gt; 1,0,IF((AF1488-AE1488)&lt;0,AE1488-AF1488,AF1488-AE1488))</f>
        <v>0</v>
      </c>
      <c r="AH1488" s="94">
        <v>0.02</v>
      </c>
    </row>
    <row r="1489" spans="1:34" s="74" customFormat="1" x14ac:dyDescent="0.55000000000000004">
      <c r="A1489" s="108"/>
      <c r="B1489" s="109"/>
      <c r="C1489" s="102"/>
      <c r="D1489" s="90"/>
      <c r="E1489" s="102"/>
      <c r="F1489" s="102"/>
      <c r="G1489" s="102"/>
      <c r="H1489" s="102"/>
      <c r="I1489" s="98"/>
      <c r="J1489" s="102"/>
      <c r="K1489" s="94"/>
      <c r="L1489" s="94"/>
      <c r="M1489" s="94"/>
      <c r="N1489" s="102">
        <v>2</v>
      </c>
      <c r="O1489" s="111" t="s">
        <v>680</v>
      </c>
      <c r="P1489" s="96">
        <v>3570800332954</v>
      </c>
      <c r="Q1489" s="111" t="s">
        <v>681</v>
      </c>
      <c r="R1489" s="111" t="s">
        <v>682</v>
      </c>
      <c r="S1489" s="97" t="s">
        <v>2062</v>
      </c>
      <c r="T1489" s="102" t="s">
        <v>73</v>
      </c>
      <c r="U1489" s="102" t="s">
        <v>45</v>
      </c>
      <c r="V1489" s="102" t="s">
        <v>75</v>
      </c>
      <c r="W1489" s="94">
        <v>24</v>
      </c>
      <c r="X1489" s="98">
        <v>13.48</v>
      </c>
      <c r="Y1489" s="94">
        <v>6750</v>
      </c>
      <c r="Z1489" s="94">
        <f>W1489*Y1489</f>
        <v>162000</v>
      </c>
      <c r="AA1489" s="89">
        <v>7</v>
      </c>
      <c r="AB1489" s="89">
        <v>7</v>
      </c>
      <c r="AC1489" s="94">
        <f>(Z1489*(100-AB1489))/100</f>
        <v>150660</v>
      </c>
      <c r="AD1489" s="94">
        <f>IF(AND(AC1489="",M1488=""),0,IF((AC1489=""),M1488, IF( (M1488=""),AC1489,AC1489+M1488)))</f>
        <v>262710</v>
      </c>
      <c r="AE1489" s="94">
        <f>IF( (X1489=""),AD1489*1,( M1488+(SUM(AC1489:AC1489)) )*(X1489/100) )</f>
        <v>35413.307999999997</v>
      </c>
      <c r="AF1489" s="94">
        <v>0</v>
      </c>
      <c r="AG1489" s="94">
        <f>IF((AF1489-AE1489) &gt; 1,0,IF((AF1489-AE1489)&lt;0,AE1489-AF1489,AF1489-AE1489))</f>
        <v>35413.307999999997</v>
      </c>
      <c r="AH1489" s="94">
        <v>0.3</v>
      </c>
    </row>
    <row r="1490" spans="1:34" s="74" customFormat="1" x14ac:dyDescent="0.55000000000000004">
      <c r="A1490" s="108"/>
      <c r="B1490" s="109"/>
      <c r="C1490" s="102"/>
      <c r="D1490" s="90"/>
      <c r="E1490" s="102"/>
      <c r="F1490" s="102"/>
      <c r="G1490" s="102"/>
      <c r="H1490" s="102"/>
      <c r="I1490" s="98"/>
      <c r="J1490" s="102"/>
      <c r="K1490" s="94"/>
      <c r="L1490" s="94" t="s">
        <v>63</v>
      </c>
      <c r="M1490" s="94">
        <f>SUM(M1487:M1489)</f>
        <v>710050</v>
      </c>
      <c r="N1490" s="102"/>
      <c r="O1490" s="111"/>
      <c r="P1490" s="96"/>
      <c r="Q1490" s="111"/>
      <c r="R1490" s="111"/>
      <c r="S1490" s="97"/>
      <c r="T1490" s="102"/>
      <c r="U1490" s="102"/>
      <c r="V1490" s="102"/>
      <c r="W1490" s="94"/>
      <c r="X1490" s="98"/>
      <c r="Y1490" s="94"/>
      <c r="Z1490" s="94"/>
      <c r="AA1490" s="89"/>
      <c r="AB1490" s="89"/>
      <c r="AC1490" s="94"/>
      <c r="AD1490" s="94">
        <f>SUM(AD1487:AD1489)</f>
        <v>1939495</v>
      </c>
      <c r="AE1490" s="94">
        <f>SUM(AE1487:AE1489)</f>
        <v>1566778.09</v>
      </c>
      <c r="AF1490" s="94"/>
      <c r="AG1490" s="94">
        <f>SUM(AG1487:AG1489)</f>
        <v>35413.307999999997</v>
      </c>
      <c r="AH1490" s="94"/>
    </row>
    <row r="1491" spans="1:34" s="74" customFormat="1" x14ac:dyDescent="0.55000000000000004">
      <c r="A1491" s="108" t="s">
        <v>2063</v>
      </c>
      <c r="B1491" s="109">
        <v>644</v>
      </c>
      <c r="C1491" s="102">
        <v>6308</v>
      </c>
      <c r="D1491" s="90" t="s">
        <v>2064</v>
      </c>
      <c r="E1491" s="102" t="s">
        <v>37</v>
      </c>
      <c r="F1491" s="102">
        <v>5465</v>
      </c>
      <c r="G1491" s="102">
        <v>3</v>
      </c>
      <c r="H1491" s="102">
        <v>0</v>
      </c>
      <c r="I1491" s="98">
        <v>46</v>
      </c>
      <c r="J1491" s="102" t="s">
        <v>38</v>
      </c>
      <c r="K1491" s="94">
        <f>((G1491*400)+(H1491*100))+I1491</f>
        <v>1246</v>
      </c>
      <c r="L1491" s="94">
        <v>400</v>
      </c>
      <c r="M1491" s="94">
        <f>K1491*L1491</f>
        <v>498400</v>
      </c>
      <c r="N1491" s="102"/>
      <c r="O1491" s="111"/>
      <c r="P1491" s="96"/>
      <c r="Q1491" s="111"/>
      <c r="R1491" s="111"/>
      <c r="S1491" s="97"/>
      <c r="T1491" s="102"/>
      <c r="U1491" s="102"/>
      <c r="V1491" s="102"/>
      <c r="W1491" s="94"/>
      <c r="X1491" s="98"/>
      <c r="Y1491" s="94"/>
      <c r="Z1491" s="94"/>
      <c r="AA1491" s="89"/>
      <c r="AB1491" s="89"/>
      <c r="AC1491" s="94"/>
      <c r="AD1491" s="94">
        <f>IF(AND(AC1491="",M1491=""),0,IF((AC1491=""),M1491,IF((M1491=""),AC1491,AC1491+M1491)))</f>
        <v>498400</v>
      </c>
      <c r="AE1491" s="94">
        <f>IF( (X1491=""),AD1491*1,AD1491*(X1491/100) )</f>
        <v>498400</v>
      </c>
      <c r="AF1491" s="94">
        <v>0</v>
      </c>
      <c r="AG1491" s="94">
        <f>IF((AF1491-AE1491) &gt; 1,0,IF((AF1491-AE1491)&lt;0,AE1491-AF1491,AF1491-AE1491))</f>
        <v>498400</v>
      </c>
      <c r="AH1491" s="94">
        <v>0.01</v>
      </c>
    </row>
    <row r="1492" spans="1:34" s="74" customFormat="1" x14ac:dyDescent="0.55000000000000004">
      <c r="A1492" s="108"/>
      <c r="B1492" s="109"/>
      <c r="C1492" s="102"/>
      <c r="D1492" s="90"/>
      <c r="E1492" s="102"/>
      <c r="F1492" s="102"/>
      <c r="G1492" s="102"/>
      <c r="H1492" s="102"/>
      <c r="I1492" s="98"/>
      <c r="J1492" s="102"/>
      <c r="K1492" s="94"/>
      <c r="L1492" s="94" t="s">
        <v>63</v>
      </c>
      <c r="M1492" s="94">
        <f>SUM(M1491:M1491)</f>
        <v>498400</v>
      </c>
      <c r="N1492" s="102"/>
      <c r="O1492" s="111"/>
      <c r="P1492" s="96"/>
      <c r="Q1492" s="111"/>
      <c r="R1492" s="111"/>
      <c r="S1492" s="97"/>
      <c r="T1492" s="102"/>
      <c r="U1492" s="102"/>
      <c r="V1492" s="102"/>
      <c r="W1492" s="94"/>
      <c r="X1492" s="98"/>
      <c r="Y1492" s="94"/>
      <c r="Z1492" s="94"/>
      <c r="AA1492" s="89"/>
      <c r="AB1492" s="89"/>
      <c r="AC1492" s="94"/>
      <c r="AD1492" s="94">
        <f>SUM(AD1491:AD1491)</f>
        <v>498400</v>
      </c>
      <c r="AE1492" s="94">
        <f>SUM(AE1491:AE1491)</f>
        <v>498400</v>
      </c>
      <c r="AF1492" s="94"/>
      <c r="AG1492" s="94">
        <f>SUM(AG1491:AG1491)</f>
        <v>498400</v>
      </c>
      <c r="AH1492" s="94"/>
    </row>
    <row r="1493" spans="1:34" s="74" customFormat="1" x14ac:dyDescent="0.55000000000000004">
      <c r="A1493" s="108" t="s">
        <v>2065</v>
      </c>
      <c r="B1493" s="109">
        <v>645</v>
      </c>
      <c r="C1493" s="102">
        <v>6313</v>
      </c>
      <c r="D1493" s="90" t="s">
        <v>2066</v>
      </c>
      <c r="E1493" s="102" t="s">
        <v>37</v>
      </c>
      <c r="F1493" s="102">
        <v>5480</v>
      </c>
      <c r="G1493" s="102">
        <v>10</v>
      </c>
      <c r="H1493" s="102">
        <v>0</v>
      </c>
      <c r="I1493" s="98">
        <v>66</v>
      </c>
      <c r="J1493" s="102" t="s">
        <v>38</v>
      </c>
      <c r="K1493" s="94">
        <f>((G1493*400)+(H1493*100))+I1493</f>
        <v>4066</v>
      </c>
      <c r="L1493" s="94">
        <v>400</v>
      </c>
      <c r="M1493" s="94">
        <f>K1493*L1493</f>
        <v>1626400</v>
      </c>
      <c r="N1493" s="102"/>
      <c r="O1493" s="111"/>
      <c r="P1493" s="96"/>
      <c r="Q1493" s="111"/>
      <c r="R1493" s="111"/>
      <c r="S1493" s="97"/>
      <c r="T1493" s="102"/>
      <c r="U1493" s="102"/>
      <c r="V1493" s="102"/>
      <c r="W1493" s="94"/>
      <c r="X1493" s="98"/>
      <c r="Y1493" s="94"/>
      <c r="Z1493" s="94"/>
      <c r="AA1493" s="89"/>
      <c r="AB1493" s="89"/>
      <c r="AC1493" s="94"/>
      <c r="AD1493" s="94">
        <f>IF(AND(AC1493="",M1493=""),0,IF((AC1493=""),M1493,IF((M1493=""),AC1493,AC1493+M1493)))</f>
        <v>1626400</v>
      </c>
      <c r="AE1493" s="94">
        <f>IF( (X1493=""),AD1493*1,AD1493*(X1493/100) )</f>
        <v>1626400</v>
      </c>
      <c r="AF1493" s="94">
        <v>0</v>
      </c>
      <c r="AG1493" s="94">
        <f>IF((AF1493-AE1493) &gt; 1,0,IF((AF1493-AE1493)&lt;0,AE1493-AF1493,AF1493-AE1493))</f>
        <v>1626400</v>
      </c>
      <c r="AH1493" s="94">
        <v>0.01</v>
      </c>
    </row>
    <row r="1494" spans="1:34" s="74" customFormat="1" x14ac:dyDescent="0.55000000000000004">
      <c r="A1494" s="108"/>
      <c r="B1494" s="109"/>
      <c r="C1494" s="102"/>
      <c r="D1494" s="90"/>
      <c r="E1494" s="102"/>
      <c r="F1494" s="102"/>
      <c r="G1494" s="102"/>
      <c r="H1494" s="102"/>
      <c r="I1494" s="98"/>
      <c r="J1494" s="102"/>
      <c r="K1494" s="94"/>
      <c r="L1494" s="94" t="s">
        <v>63</v>
      </c>
      <c r="M1494" s="94">
        <f>SUM(M1493:M1493)</f>
        <v>1626400</v>
      </c>
      <c r="N1494" s="102"/>
      <c r="O1494" s="111"/>
      <c r="P1494" s="96"/>
      <c r="Q1494" s="111"/>
      <c r="R1494" s="111"/>
      <c r="S1494" s="97"/>
      <c r="T1494" s="102"/>
      <c r="U1494" s="102"/>
      <c r="V1494" s="102"/>
      <c r="W1494" s="94"/>
      <c r="X1494" s="98"/>
      <c r="Y1494" s="94"/>
      <c r="Z1494" s="94"/>
      <c r="AA1494" s="89"/>
      <c r="AB1494" s="89"/>
      <c r="AC1494" s="94"/>
      <c r="AD1494" s="94">
        <f>SUM(AD1493:AD1493)</f>
        <v>1626400</v>
      </c>
      <c r="AE1494" s="94">
        <f>SUM(AE1493:AE1493)</f>
        <v>1626400</v>
      </c>
      <c r="AF1494" s="94"/>
      <c r="AG1494" s="94">
        <f>SUM(AG1493:AG1493)</f>
        <v>1626400</v>
      </c>
      <c r="AH1494" s="94"/>
    </row>
    <row r="1495" spans="1:34" s="74" customFormat="1" x14ac:dyDescent="0.55000000000000004">
      <c r="A1495" s="108" t="s">
        <v>2069</v>
      </c>
      <c r="B1495" s="109">
        <v>646</v>
      </c>
      <c r="C1495" s="102">
        <v>8873</v>
      </c>
      <c r="D1495" s="90" t="s">
        <v>2070</v>
      </c>
      <c r="E1495" s="102" t="s">
        <v>34</v>
      </c>
      <c r="F1495" s="102">
        <v>5849</v>
      </c>
      <c r="G1495" s="102">
        <v>9</v>
      </c>
      <c r="H1495" s="102">
        <v>1</v>
      </c>
      <c r="I1495" s="98">
        <v>63</v>
      </c>
      <c r="J1495" s="102" t="s">
        <v>38</v>
      </c>
      <c r="K1495" s="94">
        <f>((G1495*400)+(H1495*100))+I1495</f>
        <v>3763</v>
      </c>
      <c r="L1495" s="94">
        <v>325</v>
      </c>
      <c r="M1495" s="94">
        <f>K1495*L1495</f>
        <v>1222975</v>
      </c>
      <c r="N1495" s="102"/>
      <c r="O1495" s="111" t="s">
        <v>2067</v>
      </c>
      <c r="P1495" s="96">
        <v>3570800353307</v>
      </c>
      <c r="Q1495" s="111" t="s">
        <v>2068</v>
      </c>
      <c r="R1495" s="111" t="s">
        <v>2071</v>
      </c>
      <c r="S1495" s="97" t="s">
        <v>2070</v>
      </c>
      <c r="T1495" s="102"/>
      <c r="U1495" s="102"/>
      <c r="V1495" s="102"/>
      <c r="W1495" s="94"/>
      <c r="X1495" s="98"/>
      <c r="Y1495" s="94"/>
      <c r="Z1495" s="94"/>
      <c r="AA1495" s="89"/>
      <c r="AB1495" s="89"/>
      <c r="AC1495" s="94"/>
      <c r="AD1495" s="94">
        <f>IF(AND(AC1495="",M1495=""),0,IF((AC1495=""),M1495,IF((M1495=""),AC1495,AC1495+M1495)))</f>
        <v>1222975</v>
      </c>
      <c r="AE1495" s="94">
        <f>IF( (X1495=""),AD1495*1,AD1495*(X1495/100) )</f>
        <v>1222975</v>
      </c>
      <c r="AF1495" s="94">
        <v>50000000</v>
      </c>
      <c r="AG1495" s="94">
        <f>IF((AF1495-AE1495) &gt; 1,0,IF((AF1495-AE1495)&lt;0,AE1495-AF1495,AF1495-AE1495))</f>
        <v>0</v>
      </c>
      <c r="AH1495" s="94">
        <v>0.01</v>
      </c>
    </row>
    <row r="1496" spans="1:34" s="74" customFormat="1" x14ac:dyDescent="0.55000000000000004">
      <c r="A1496" s="108"/>
      <c r="B1496" s="109">
        <v>647</v>
      </c>
      <c r="C1496" s="102">
        <v>8540</v>
      </c>
      <c r="D1496" s="90" t="s">
        <v>2072</v>
      </c>
      <c r="E1496" s="102" t="s">
        <v>34</v>
      </c>
      <c r="F1496" s="102">
        <v>13987</v>
      </c>
      <c r="G1496" s="102">
        <v>0</v>
      </c>
      <c r="H1496" s="102">
        <v>1</v>
      </c>
      <c r="I1496" s="98">
        <v>43</v>
      </c>
      <c r="J1496" s="102" t="s">
        <v>35</v>
      </c>
      <c r="K1496" s="94">
        <f>((G1496*400)+(H1496*100))+I1496</f>
        <v>143</v>
      </c>
      <c r="L1496" s="94">
        <v>500</v>
      </c>
      <c r="M1496" s="94">
        <f>K1496*L1496</f>
        <v>71500</v>
      </c>
      <c r="N1496" s="102"/>
      <c r="O1496" s="111" t="s">
        <v>2067</v>
      </c>
      <c r="P1496" s="96">
        <v>3570800353307</v>
      </c>
      <c r="Q1496" s="111" t="s">
        <v>2068</v>
      </c>
      <c r="R1496" s="111" t="s">
        <v>2071</v>
      </c>
      <c r="S1496" s="97" t="s">
        <v>2072</v>
      </c>
      <c r="T1496" s="102"/>
      <c r="U1496" s="102"/>
      <c r="V1496" s="102"/>
      <c r="W1496" s="94"/>
      <c r="X1496" s="98"/>
      <c r="Y1496" s="94"/>
      <c r="Z1496" s="94"/>
      <c r="AA1496" s="89"/>
      <c r="AB1496" s="89"/>
      <c r="AC1496" s="94"/>
      <c r="AD1496" s="94">
        <f>IF(AND(AC1496="",M1496=""),0,IF((AC1496=""),M1496,IF((M1496=""),AC1496,AC1496+M1496)))</f>
        <v>71500</v>
      </c>
      <c r="AE1496" s="94">
        <f>IF( (X1496=""),AD1496*1,AD1496*(X1496/100) )</f>
        <v>71500</v>
      </c>
      <c r="AF1496" s="94">
        <v>50000000</v>
      </c>
      <c r="AG1496" s="94">
        <f>IF((AF1496-AE1496) &gt; 1,0,IF((AF1496-AE1496)&lt;0,AE1496-AF1496,AF1496-AE1496))</f>
        <v>0</v>
      </c>
      <c r="AH1496" s="94">
        <v>0.02</v>
      </c>
    </row>
    <row r="1497" spans="1:34" s="74" customFormat="1" x14ac:dyDescent="0.55000000000000004">
      <c r="A1497" s="108"/>
      <c r="B1497" s="109"/>
      <c r="C1497" s="102"/>
      <c r="D1497" s="90"/>
      <c r="E1497" s="102"/>
      <c r="F1497" s="102"/>
      <c r="G1497" s="102"/>
      <c r="H1497" s="102"/>
      <c r="I1497" s="98"/>
      <c r="J1497" s="102"/>
      <c r="K1497" s="94"/>
      <c r="L1497" s="94" t="s">
        <v>63</v>
      </c>
      <c r="M1497" s="94">
        <f>SUM(M1495:M1496)</f>
        <v>1294475</v>
      </c>
      <c r="N1497" s="102"/>
      <c r="O1497" s="111"/>
      <c r="P1497" s="96"/>
      <c r="Q1497" s="111"/>
      <c r="R1497" s="111"/>
      <c r="S1497" s="97"/>
      <c r="T1497" s="102"/>
      <c r="U1497" s="102"/>
      <c r="V1497" s="102"/>
      <c r="W1497" s="94"/>
      <c r="X1497" s="98"/>
      <c r="Y1497" s="94"/>
      <c r="Z1497" s="94"/>
      <c r="AA1497" s="89"/>
      <c r="AB1497" s="89"/>
      <c r="AC1497" s="94"/>
      <c r="AD1497" s="94">
        <f>SUM(AD1495:AD1496)</f>
        <v>1294475</v>
      </c>
      <c r="AE1497" s="94">
        <f>SUM(AE1495:AE1496)</f>
        <v>1294475</v>
      </c>
      <c r="AF1497" s="94"/>
      <c r="AG1497" s="94">
        <f>SUM(AG1495:AG1496)</f>
        <v>0</v>
      </c>
      <c r="AH1497" s="94"/>
    </row>
    <row r="1498" spans="1:34" s="74" customFormat="1" x14ac:dyDescent="0.55000000000000004">
      <c r="A1498" s="108" t="s">
        <v>2073</v>
      </c>
      <c r="B1498" s="109">
        <v>648</v>
      </c>
      <c r="C1498" s="102">
        <v>5425</v>
      </c>
      <c r="D1498" s="90" t="s">
        <v>2074</v>
      </c>
      <c r="E1498" s="102" t="s">
        <v>34</v>
      </c>
      <c r="F1498" s="102">
        <v>14959</v>
      </c>
      <c r="G1498" s="102">
        <v>2</v>
      </c>
      <c r="H1498" s="102">
        <v>2</v>
      </c>
      <c r="I1498" s="98">
        <v>42</v>
      </c>
      <c r="J1498" s="102" t="s">
        <v>38</v>
      </c>
      <c r="K1498" s="94">
        <f>((G1498*400)+(H1498*100))+I1498</f>
        <v>1042</v>
      </c>
      <c r="L1498" s="94">
        <v>1250</v>
      </c>
      <c r="M1498" s="94">
        <f>K1498*L1498</f>
        <v>1302500</v>
      </c>
      <c r="N1498" s="102"/>
      <c r="O1498" s="111" t="s">
        <v>2075</v>
      </c>
      <c r="P1498" s="96"/>
      <c r="Q1498" s="111" t="s">
        <v>2076</v>
      </c>
      <c r="R1498" s="111" t="s">
        <v>2077</v>
      </c>
      <c r="S1498" s="97" t="s">
        <v>2074</v>
      </c>
      <c r="T1498" s="102"/>
      <c r="U1498" s="102"/>
      <c r="V1498" s="102"/>
      <c r="W1498" s="94"/>
      <c r="X1498" s="98"/>
      <c r="Y1498" s="94"/>
      <c r="Z1498" s="94"/>
      <c r="AA1498" s="89"/>
      <c r="AB1498" s="89"/>
      <c r="AC1498" s="94"/>
      <c r="AD1498" s="94">
        <f>IF(AND(AC1498="",M1498=""),0,IF((AC1498=""),M1498,IF((M1498=""),AC1498,AC1498+M1498)))</f>
        <v>1302500</v>
      </c>
      <c r="AE1498" s="94">
        <f>IF( (X1498=""),AD1498*1,AD1498*(X1498/100) )</f>
        <v>1302500</v>
      </c>
      <c r="AF1498" s="94">
        <v>50000000</v>
      </c>
      <c r="AG1498" s="94">
        <f>IF((AF1498-AE1498) &gt; 1,0,IF((AF1498-AE1498)&lt;0,AE1498-AF1498,AF1498-AE1498))</f>
        <v>0</v>
      </c>
      <c r="AH1498" s="94">
        <v>0.01</v>
      </c>
    </row>
    <row r="1499" spans="1:34" s="74" customFormat="1" x14ac:dyDescent="0.55000000000000004">
      <c r="A1499" s="108"/>
      <c r="B1499" s="109"/>
      <c r="C1499" s="102"/>
      <c r="D1499" s="90"/>
      <c r="E1499" s="102"/>
      <c r="F1499" s="102"/>
      <c r="G1499" s="102"/>
      <c r="H1499" s="102"/>
      <c r="I1499" s="98"/>
      <c r="J1499" s="102"/>
      <c r="K1499" s="94"/>
      <c r="L1499" s="94" t="s">
        <v>63</v>
      </c>
      <c r="M1499" s="94">
        <f>SUM(M1498:M1498)</f>
        <v>1302500</v>
      </c>
      <c r="N1499" s="102"/>
      <c r="O1499" s="111"/>
      <c r="P1499" s="96"/>
      <c r="Q1499" s="111"/>
      <c r="R1499" s="111"/>
      <c r="S1499" s="97"/>
      <c r="T1499" s="102"/>
      <c r="U1499" s="102"/>
      <c r="V1499" s="102"/>
      <c r="W1499" s="94"/>
      <c r="X1499" s="98"/>
      <c r="Y1499" s="94"/>
      <c r="Z1499" s="94"/>
      <c r="AA1499" s="89"/>
      <c r="AB1499" s="89"/>
      <c r="AC1499" s="94"/>
      <c r="AD1499" s="94">
        <f>SUM(AD1498:AD1498)</f>
        <v>1302500</v>
      </c>
      <c r="AE1499" s="94">
        <f>SUM(AE1498:AE1498)</f>
        <v>1302500</v>
      </c>
      <c r="AF1499" s="94"/>
      <c r="AG1499" s="94">
        <f>SUM(AG1498:AG1498)</f>
        <v>0</v>
      </c>
      <c r="AH1499" s="94"/>
    </row>
    <row r="1500" spans="1:34" s="99" customFormat="1" x14ac:dyDescent="0.55000000000000004">
      <c r="A1500" s="107" t="s">
        <v>2080</v>
      </c>
      <c r="B1500" s="102">
        <v>714</v>
      </c>
      <c r="C1500" s="102">
        <v>8622</v>
      </c>
      <c r="D1500" s="90" t="s">
        <v>2081</v>
      </c>
      <c r="E1500" s="102" t="s">
        <v>34</v>
      </c>
      <c r="F1500" s="102">
        <v>937</v>
      </c>
      <c r="G1500" s="102">
        <v>0</v>
      </c>
      <c r="H1500" s="102">
        <v>1</v>
      </c>
      <c r="I1500" s="98">
        <v>39</v>
      </c>
      <c r="J1500" s="102" t="s">
        <v>35</v>
      </c>
      <c r="K1500" s="94">
        <f>((G1500*400)+(H1500*100))+I1500</f>
        <v>139</v>
      </c>
      <c r="L1500" s="94">
        <v>1350</v>
      </c>
      <c r="M1500" s="94">
        <f>K1500*L1500</f>
        <v>187650</v>
      </c>
      <c r="N1500" s="102">
        <v>1</v>
      </c>
      <c r="O1500" s="111" t="s">
        <v>2078</v>
      </c>
      <c r="P1500" s="96">
        <v>3570800347960</v>
      </c>
      <c r="Q1500" s="111" t="s">
        <v>2079</v>
      </c>
      <c r="R1500" s="111" t="s">
        <v>2082</v>
      </c>
      <c r="S1500" s="97" t="s">
        <v>2083</v>
      </c>
      <c r="T1500" s="102" t="s">
        <v>51</v>
      </c>
      <c r="U1500" s="102" t="s">
        <v>45</v>
      </c>
      <c r="V1500" s="102" t="s">
        <v>52</v>
      </c>
      <c r="W1500" s="94">
        <v>227.52</v>
      </c>
      <c r="X1500" s="98">
        <v>52.75</v>
      </c>
      <c r="Y1500" s="94">
        <v>6750</v>
      </c>
      <c r="Z1500" s="94">
        <f t="shared" ref="Z1500:Z1505" si="168">W1500*Y1500</f>
        <v>1535760</v>
      </c>
      <c r="AA1500" s="89">
        <v>20</v>
      </c>
      <c r="AB1500" s="89">
        <v>30</v>
      </c>
      <c r="AC1500" s="94">
        <f t="shared" ref="AC1500:AC1505" si="169">(Z1500*(100-AB1500))/100</f>
        <v>1075032</v>
      </c>
      <c r="AD1500" s="94">
        <f>IF(AND(AC1500="",M1500=""),0,IF((AC1500=""),M1500, IF( (M1500=""),AC1500,SUM(AC1500:AC1506)+M1500)))</f>
        <v>2133552</v>
      </c>
      <c r="AE1500" s="94">
        <f t="shared" ref="AE1500:AE1505" si="170">IF( (X1500=""),AD1500*1,AD1500*(X1500/100) )</f>
        <v>1125448.68</v>
      </c>
      <c r="AF1500" s="94">
        <v>50000000</v>
      </c>
      <c r="AG1500" s="94">
        <f t="shared" ref="AG1500:AG1505" si="171">IF((AF1500-AE1500) &gt; 1,0,IF((AF1500-AE1500)&lt;0,AE1500-AF1500,AF1500-AE1500))</f>
        <v>0</v>
      </c>
      <c r="AH1500" s="94">
        <v>0.02</v>
      </c>
    </row>
    <row r="1501" spans="1:34" s="99" customFormat="1" x14ac:dyDescent="0.55000000000000004">
      <c r="A1501" s="107"/>
      <c r="B1501" s="102"/>
      <c r="C1501" s="102"/>
      <c r="D1501" s="90"/>
      <c r="E1501" s="102"/>
      <c r="F1501" s="102"/>
      <c r="G1501" s="102"/>
      <c r="H1501" s="102"/>
      <c r="I1501" s="98"/>
      <c r="J1501" s="102"/>
      <c r="K1501" s="94"/>
      <c r="L1501" s="94"/>
      <c r="M1501" s="94"/>
      <c r="N1501" s="102">
        <v>2</v>
      </c>
      <c r="O1501" s="111" t="s">
        <v>2078</v>
      </c>
      <c r="P1501" s="96">
        <v>3570800347960</v>
      </c>
      <c r="Q1501" s="111" t="s">
        <v>2079</v>
      </c>
      <c r="R1501" s="111" t="s">
        <v>2082</v>
      </c>
      <c r="S1501" s="97" t="s">
        <v>2084</v>
      </c>
      <c r="T1501" s="102" t="s">
        <v>492</v>
      </c>
      <c r="U1501" s="102" t="s">
        <v>45</v>
      </c>
      <c r="V1501" s="102" t="s">
        <v>75</v>
      </c>
      <c r="W1501" s="94">
        <v>33</v>
      </c>
      <c r="X1501" s="98">
        <v>7.65</v>
      </c>
      <c r="Y1501" s="94">
        <v>3400</v>
      </c>
      <c r="Z1501" s="94">
        <f t="shared" si="168"/>
        <v>112200</v>
      </c>
      <c r="AA1501" s="89">
        <v>20</v>
      </c>
      <c r="AB1501" s="89">
        <v>30</v>
      </c>
      <c r="AC1501" s="94">
        <f t="shared" si="169"/>
        <v>78540</v>
      </c>
      <c r="AD1501" s="94">
        <f>IF(AND(AC1501="",M1500=""),0,IF((AC1501=""),M1500, IF( (M1500=""),AC1501,SUM(AC1500:AC1506)+M1500)))</f>
        <v>2133552</v>
      </c>
      <c r="AE1501" s="94">
        <f t="shared" si="170"/>
        <v>163216.728</v>
      </c>
      <c r="AF1501" s="94">
        <v>0</v>
      </c>
      <c r="AG1501" s="94">
        <f t="shared" si="171"/>
        <v>163216.728</v>
      </c>
      <c r="AH1501" s="94">
        <v>0.3</v>
      </c>
    </row>
    <row r="1502" spans="1:34" s="99" customFormat="1" x14ac:dyDescent="0.55000000000000004">
      <c r="A1502" s="107"/>
      <c r="B1502" s="102"/>
      <c r="C1502" s="102"/>
      <c r="D1502" s="90"/>
      <c r="E1502" s="102"/>
      <c r="F1502" s="102"/>
      <c r="G1502" s="102"/>
      <c r="H1502" s="102"/>
      <c r="I1502" s="98"/>
      <c r="J1502" s="102"/>
      <c r="K1502" s="94"/>
      <c r="L1502" s="94"/>
      <c r="M1502" s="94"/>
      <c r="N1502" s="102">
        <v>3</v>
      </c>
      <c r="O1502" s="111" t="s">
        <v>2078</v>
      </c>
      <c r="P1502" s="96">
        <v>3570800347960</v>
      </c>
      <c r="Q1502" s="111" t="s">
        <v>2079</v>
      </c>
      <c r="R1502" s="111" t="s">
        <v>2082</v>
      </c>
      <c r="S1502" s="97" t="s">
        <v>2085</v>
      </c>
      <c r="T1502" s="102" t="s">
        <v>95</v>
      </c>
      <c r="U1502" s="102" t="s">
        <v>45</v>
      </c>
      <c r="V1502" s="102" t="s">
        <v>52</v>
      </c>
      <c r="W1502" s="94">
        <v>16.8</v>
      </c>
      <c r="X1502" s="98">
        <v>3.9</v>
      </c>
      <c r="Y1502" s="94">
        <v>5500</v>
      </c>
      <c r="Z1502" s="94">
        <f t="shared" si="168"/>
        <v>92400</v>
      </c>
      <c r="AA1502" s="89">
        <v>20</v>
      </c>
      <c r="AB1502" s="89">
        <v>30</v>
      </c>
      <c r="AC1502" s="94">
        <f t="shared" si="169"/>
        <v>64680</v>
      </c>
      <c r="AD1502" s="94">
        <f>IF(AND(AC1502="",M1500=""),0,IF((AC1502=""),M1500, IF( (M1500=""),AC1502,SUM(AC1500:AC1506)+M1500)))</f>
        <v>2133552</v>
      </c>
      <c r="AE1502" s="94">
        <f t="shared" si="170"/>
        <v>83208.528000000006</v>
      </c>
      <c r="AF1502" s="94">
        <v>50000000</v>
      </c>
      <c r="AG1502" s="94">
        <f t="shared" si="171"/>
        <v>0</v>
      </c>
      <c r="AH1502" s="94">
        <v>0.02</v>
      </c>
    </row>
    <row r="1503" spans="1:34" s="99" customFormat="1" x14ac:dyDescent="0.55000000000000004">
      <c r="A1503" s="107"/>
      <c r="B1503" s="102"/>
      <c r="C1503" s="102"/>
      <c r="D1503" s="90"/>
      <c r="E1503" s="102"/>
      <c r="F1503" s="102"/>
      <c r="G1503" s="102"/>
      <c r="H1503" s="102"/>
      <c r="I1503" s="98"/>
      <c r="J1503" s="102"/>
      <c r="K1503" s="94"/>
      <c r="L1503" s="94"/>
      <c r="M1503" s="94"/>
      <c r="N1503" s="102">
        <v>4</v>
      </c>
      <c r="O1503" s="111" t="s">
        <v>2078</v>
      </c>
      <c r="P1503" s="96">
        <v>3570800347960</v>
      </c>
      <c r="Q1503" s="111" t="s">
        <v>2079</v>
      </c>
      <c r="R1503" s="111" t="s">
        <v>2082</v>
      </c>
      <c r="S1503" s="97" t="s">
        <v>2086</v>
      </c>
      <c r="T1503" s="102" t="s">
        <v>51</v>
      </c>
      <c r="U1503" s="102" t="s">
        <v>45</v>
      </c>
      <c r="V1503" s="102" t="s">
        <v>52</v>
      </c>
      <c r="W1503" s="94">
        <v>98</v>
      </c>
      <c r="X1503" s="98">
        <v>22.72</v>
      </c>
      <c r="Y1503" s="94">
        <v>6750</v>
      </c>
      <c r="Z1503" s="94">
        <f t="shared" si="168"/>
        <v>661500</v>
      </c>
      <c r="AA1503" s="89">
        <v>20</v>
      </c>
      <c r="AB1503" s="89">
        <v>30</v>
      </c>
      <c r="AC1503" s="94">
        <f t="shared" si="169"/>
        <v>463050</v>
      </c>
      <c r="AD1503" s="94">
        <f>IF(AND(AC1503="",M1500=""),0,IF((AC1503=""),M1500, IF( (M1500=""),AC1503,SUM(AC1500:AC1506)+M1500)))</f>
        <v>2133552</v>
      </c>
      <c r="AE1503" s="94">
        <f t="shared" si="170"/>
        <v>484743.01439999999</v>
      </c>
      <c r="AF1503" s="94">
        <v>50000000</v>
      </c>
      <c r="AG1503" s="94">
        <f t="shared" si="171"/>
        <v>0</v>
      </c>
      <c r="AH1503" s="94">
        <v>0.02</v>
      </c>
    </row>
    <row r="1504" spans="1:34" s="99" customFormat="1" x14ac:dyDescent="0.55000000000000004">
      <c r="A1504" s="107"/>
      <c r="B1504" s="102"/>
      <c r="C1504" s="102"/>
      <c r="D1504" s="90"/>
      <c r="E1504" s="102"/>
      <c r="F1504" s="102"/>
      <c r="G1504" s="102"/>
      <c r="H1504" s="102"/>
      <c r="I1504" s="98"/>
      <c r="J1504" s="102"/>
      <c r="K1504" s="94"/>
      <c r="L1504" s="94"/>
      <c r="M1504" s="94"/>
      <c r="N1504" s="102">
        <v>5</v>
      </c>
      <c r="O1504" s="111" t="s">
        <v>2078</v>
      </c>
      <c r="P1504" s="96">
        <v>3570800347960</v>
      </c>
      <c r="Q1504" s="111" t="s">
        <v>2079</v>
      </c>
      <c r="R1504" s="111" t="s">
        <v>2082</v>
      </c>
      <c r="S1504" s="97" t="s">
        <v>2087</v>
      </c>
      <c r="T1504" s="102" t="s">
        <v>51</v>
      </c>
      <c r="U1504" s="102" t="s">
        <v>45</v>
      </c>
      <c r="V1504" s="102" t="s">
        <v>75</v>
      </c>
      <c r="W1504" s="94">
        <v>42</v>
      </c>
      <c r="X1504" s="98">
        <v>9.74</v>
      </c>
      <c r="Y1504" s="94">
        <v>6750</v>
      </c>
      <c r="Z1504" s="94">
        <f t="shared" si="168"/>
        <v>283500</v>
      </c>
      <c r="AA1504" s="89">
        <v>20</v>
      </c>
      <c r="AB1504" s="89">
        <v>30</v>
      </c>
      <c r="AC1504" s="94">
        <f t="shared" si="169"/>
        <v>198450</v>
      </c>
      <c r="AD1504" s="94">
        <f>IF(AND(AC1504="",M1500=""),0,IF((AC1504=""),M1500, IF( (M1500=""),AC1504,SUM(AC1500:AC1506)+M1500)))</f>
        <v>2133552</v>
      </c>
      <c r="AE1504" s="94">
        <f t="shared" si="170"/>
        <v>207807.96479999999</v>
      </c>
      <c r="AF1504" s="94">
        <v>0</v>
      </c>
      <c r="AG1504" s="94">
        <f t="shared" si="171"/>
        <v>207807.96479999999</v>
      </c>
      <c r="AH1504" s="94">
        <v>0.3</v>
      </c>
    </row>
    <row r="1505" spans="1:34" s="99" customFormat="1" x14ac:dyDescent="0.55000000000000004">
      <c r="A1505" s="107"/>
      <c r="B1505" s="102"/>
      <c r="C1505" s="102"/>
      <c r="D1505" s="90"/>
      <c r="E1505" s="102"/>
      <c r="F1505" s="102"/>
      <c r="G1505" s="102"/>
      <c r="H1505" s="102"/>
      <c r="I1505" s="98"/>
      <c r="J1505" s="102"/>
      <c r="K1505" s="94"/>
      <c r="L1505" s="94"/>
      <c r="M1505" s="94"/>
      <c r="N1505" s="102">
        <v>6</v>
      </c>
      <c r="O1505" s="111" t="s">
        <v>2078</v>
      </c>
      <c r="P1505" s="96">
        <v>3570800347960</v>
      </c>
      <c r="Q1505" s="111" t="s">
        <v>2079</v>
      </c>
      <c r="R1505" s="111" t="s">
        <v>2082</v>
      </c>
      <c r="S1505" s="97" t="s">
        <v>2088</v>
      </c>
      <c r="T1505" s="102" t="s">
        <v>51</v>
      </c>
      <c r="U1505" s="102" t="s">
        <v>45</v>
      </c>
      <c r="V1505" s="102" t="s">
        <v>52</v>
      </c>
      <c r="W1505" s="94">
        <v>14</v>
      </c>
      <c r="X1505" s="98">
        <v>3.25</v>
      </c>
      <c r="Y1505" s="94">
        <v>6750</v>
      </c>
      <c r="Z1505" s="94">
        <f t="shared" si="168"/>
        <v>94500</v>
      </c>
      <c r="AA1505" s="89">
        <v>20</v>
      </c>
      <c r="AB1505" s="89">
        <v>30</v>
      </c>
      <c r="AC1505" s="94">
        <f t="shared" si="169"/>
        <v>66150</v>
      </c>
      <c r="AD1505" s="94">
        <f>IF(AND(AC1505="",M1500=""),0,IF((AC1505=""),M1500, IF( (M1500=""),AC1505,SUM(AC1500:AC1506)+M1500)))</f>
        <v>2133552</v>
      </c>
      <c r="AE1505" s="94">
        <f t="shared" si="170"/>
        <v>69340.44</v>
      </c>
      <c r="AF1505" s="94">
        <v>50000000</v>
      </c>
      <c r="AG1505" s="94">
        <f t="shared" si="171"/>
        <v>0</v>
      </c>
      <c r="AH1505" s="94">
        <v>0.02</v>
      </c>
    </row>
    <row r="1506" spans="1:34" s="99" customFormat="1" x14ac:dyDescent="0.55000000000000004">
      <c r="A1506" s="107"/>
      <c r="B1506" s="102"/>
      <c r="C1506" s="102"/>
      <c r="D1506" s="90"/>
      <c r="E1506" s="102"/>
      <c r="F1506" s="102"/>
      <c r="G1506" s="102"/>
      <c r="H1506" s="102"/>
      <c r="I1506" s="98"/>
      <c r="J1506" s="102"/>
      <c r="K1506" s="94"/>
      <c r="L1506" s="94" t="s">
        <v>63</v>
      </c>
      <c r="M1506" s="94">
        <f>SUM(M1500:M1505)</f>
        <v>187650</v>
      </c>
      <c r="N1506" s="102"/>
      <c r="O1506" s="111"/>
      <c r="P1506" s="96"/>
      <c r="Q1506" s="111"/>
      <c r="R1506" s="111"/>
      <c r="S1506" s="97"/>
      <c r="T1506" s="102"/>
      <c r="U1506" s="102"/>
      <c r="V1506" s="102"/>
      <c r="W1506" s="94"/>
      <c r="X1506" s="98"/>
      <c r="Y1506" s="94"/>
      <c r="Z1506" s="94"/>
      <c r="AA1506" s="89"/>
      <c r="AB1506" s="89"/>
      <c r="AC1506" s="94"/>
      <c r="AD1506" s="94"/>
      <c r="AE1506" s="94">
        <f>SUM(AE1500:AE1505)</f>
        <v>2133765.3551999996</v>
      </c>
      <c r="AF1506" s="94"/>
      <c r="AG1506" s="94">
        <f>SUM(AG1500:AG1505)</f>
        <v>371024.69279999996</v>
      </c>
      <c r="AH1506" s="94"/>
    </row>
    <row r="1507" spans="1:34" s="74" customFormat="1" x14ac:dyDescent="0.55000000000000004">
      <c r="A1507" s="196" t="s">
        <v>2091</v>
      </c>
      <c r="B1507" s="109">
        <v>650</v>
      </c>
      <c r="C1507" s="102">
        <v>7648</v>
      </c>
      <c r="D1507" s="90" t="s">
        <v>2092</v>
      </c>
      <c r="E1507" s="102" t="s">
        <v>34</v>
      </c>
      <c r="F1507" s="102">
        <v>10977</v>
      </c>
      <c r="G1507" s="102">
        <v>0</v>
      </c>
      <c r="H1507" s="102">
        <v>1</v>
      </c>
      <c r="I1507" s="98">
        <v>51</v>
      </c>
      <c r="J1507" s="102" t="s">
        <v>35</v>
      </c>
      <c r="K1507" s="94">
        <f>((G1507*400)+(H1507*100))+I1507</f>
        <v>151</v>
      </c>
      <c r="L1507" s="94">
        <v>850</v>
      </c>
      <c r="M1507" s="94">
        <f>K1507*L1507</f>
        <v>128350</v>
      </c>
      <c r="N1507" s="102">
        <v>1</v>
      </c>
      <c r="O1507" s="111" t="s">
        <v>2089</v>
      </c>
      <c r="P1507" s="96"/>
      <c r="Q1507" s="111" t="s">
        <v>2090</v>
      </c>
      <c r="R1507" s="111" t="s">
        <v>2093</v>
      </c>
      <c r="S1507" s="97" t="s">
        <v>2094</v>
      </c>
      <c r="T1507" s="102" t="s">
        <v>73</v>
      </c>
      <c r="U1507" s="102" t="s">
        <v>227</v>
      </c>
      <c r="V1507" s="102" t="s">
        <v>52</v>
      </c>
      <c r="W1507" s="94">
        <v>181.5</v>
      </c>
      <c r="X1507" s="98">
        <v>88.95</v>
      </c>
      <c r="Y1507" s="94">
        <v>6750</v>
      </c>
      <c r="Z1507" s="94">
        <f>W1507*Y1507</f>
        <v>1225125</v>
      </c>
      <c r="AA1507" s="89">
        <v>13</v>
      </c>
      <c r="AB1507" s="89">
        <v>42</v>
      </c>
      <c r="AC1507" s="94">
        <f>(Z1507*(100-AB1507))/100</f>
        <v>710572.5</v>
      </c>
      <c r="AD1507" s="94">
        <f>IF(AND(AC1507="",M1507=""),0,IF((AC1507=""),M1507, IF( (M1507=""),AC1507,AC1507+M1507)))</f>
        <v>838922.5</v>
      </c>
      <c r="AE1507" s="94">
        <f>IF( (X1507=""),AD1507*1,( M1507+(SUM(AC1507:AC1507)) )*(X1507/100) )</f>
        <v>746221.56375000009</v>
      </c>
      <c r="AF1507" s="94">
        <v>50000000</v>
      </c>
      <c r="AG1507" s="94">
        <f>IF((AF1507-AE1507) &gt; 1,0,IF((AF1507-AE1507)&lt;0,AE1507-AF1507,AF1507-AE1507))</f>
        <v>0</v>
      </c>
      <c r="AH1507" s="94">
        <v>0.02</v>
      </c>
    </row>
    <row r="1508" spans="1:34" s="74" customFormat="1" x14ac:dyDescent="0.55000000000000004">
      <c r="A1508" s="108"/>
      <c r="B1508" s="109"/>
      <c r="C1508" s="102"/>
      <c r="D1508" s="90"/>
      <c r="E1508" s="102"/>
      <c r="F1508" s="102"/>
      <c r="G1508" s="102"/>
      <c r="H1508" s="102"/>
      <c r="I1508" s="98"/>
      <c r="J1508" s="102"/>
      <c r="K1508" s="94"/>
      <c r="L1508" s="94"/>
      <c r="M1508" s="94"/>
      <c r="N1508" s="102">
        <v>2</v>
      </c>
      <c r="O1508" s="111" t="s">
        <v>2089</v>
      </c>
      <c r="P1508" s="96"/>
      <c r="Q1508" s="111" t="s">
        <v>2090</v>
      </c>
      <c r="R1508" s="111" t="s">
        <v>2093</v>
      </c>
      <c r="S1508" s="97" t="s">
        <v>2095</v>
      </c>
      <c r="T1508" s="102" t="s">
        <v>51</v>
      </c>
      <c r="U1508" s="102" t="s">
        <v>45</v>
      </c>
      <c r="V1508" s="102" t="s">
        <v>75</v>
      </c>
      <c r="W1508" s="94">
        <v>22.55</v>
      </c>
      <c r="X1508" s="98">
        <v>11.05</v>
      </c>
      <c r="Y1508" s="94">
        <v>6750</v>
      </c>
      <c r="Z1508" s="94">
        <f>W1508*Y1508</f>
        <v>152212.5</v>
      </c>
      <c r="AA1508" s="176">
        <v>8</v>
      </c>
      <c r="AB1508" s="176">
        <v>8</v>
      </c>
      <c r="AC1508" s="94">
        <f>(Z1508*(100-AB1508))/100</f>
        <v>140035.5</v>
      </c>
      <c r="AD1508" s="94">
        <f>IF(AND(AC1508="",M1507=""),0,IF((AC1508=""),M1507, IF( (M1507=""),AC1508,AC1508+M1507)))</f>
        <v>268385.5</v>
      </c>
      <c r="AE1508" s="94">
        <f>IF( (X1508=""),AD1508*1,( M1507+(SUM(AC1508:AC1508)) )*(X1508/100) )</f>
        <v>29656.597750000001</v>
      </c>
      <c r="AF1508" s="94">
        <v>0</v>
      </c>
      <c r="AG1508" s="94">
        <f>IF((AF1508-AE1508) &gt; 1,0,IF((AF1508-AE1508)&lt;0,AE1508-AF1508,AF1508-AE1508))</f>
        <v>29656.597750000001</v>
      </c>
      <c r="AH1508" s="94">
        <v>0.3</v>
      </c>
    </row>
    <row r="1509" spans="1:34" s="74" customFormat="1" x14ac:dyDescent="0.55000000000000004">
      <c r="A1509" s="108"/>
      <c r="B1509" s="109"/>
      <c r="C1509" s="102"/>
      <c r="D1509" s="90"/>
      <c r="E1509" s="102"/>
      <c r="F1509" s="102"/>
      <c r="G1509" s="102"/>
      <c r="H1509" s="102"/>
      <c r="I1509" s="98"/>
      <c r="J1509" s="102"/>
      <c r="K1509" s="94"/>
      <c r="L1509" s="94"/>
      <c r="M1509" s="94"/>
      <c r="N1509" s="102"/>
      <c r="O1509" s="111" t="s">
        <v>2089</v>
      </c>
      <c r="P1509" s="96"/>
      <c r="Q1509" s="111" t="s">
        <v>2090</v>
      </c>
      <c r="R1509" s="111" t="s">
        <v>2093</v>
      </c>
      <c r="S1509" s="97" t="s">
        <v>2096</v>
      </c>
      <c r="T1509" s="102"/>
      <c r="U1509" s="102"/>
      <c r="V1509" s="102"/>
      <c r="W1509" s="94"/>
      <c r="X1509" s="98"/>
      <c r="Y1509" s="94"/>
      <c r="Z1509" s="94"/>
      <c r="AA1509" s="89"/>
      <c r="AB1509" s="89"/>
      <c r="AC1509" s="94"/>
      <c r="AD1509" s="94"/>
      <c r="AE1509" s="94"/>
      <c r="AF1509" s="94"/>
      <c r="AG1509" s="94"/>
      <c r="AH1509" s="94"/>
    </row>
    <row r="1510" spans="1:34" s="74" customFormat="1" x14ac:dyDescent="0.55000000000000004">
      <c r="A1510" s="108"/>
      <c r="B1510" s="109"/>
      <c r="C1510" s="102"/>
      <c r="D1510" s="90"/>
      <c r="E1510" s="102"/>
      <c r="F1510" s="102"/>
      <c r="G1510" s="102"/>
      <c r="H1510" s="102"/>
      <c r="I1510" s="98"/>
      <c r="J1510" s="102"/>
      <c r="K1510" s="94"/>
      <c r="L1510" s="94" t="s">
        <v>63</v>
      </c>
      <c r="M1510" s="94">
        <f>SUM(M1507:M1509)</f>
        <v>128350</v>
      </c>
      <c r="N1510" s="102"/>
      <c r="O1510" s="111"/>
      <c r="P1510" s="96"/>
      <c r="Q1510" s="111"/>
      <c r="R1510" s="111"/>
      <c r="S1510" s="97"/>
      <c r="T1510" s="102"/>
      <c r="U1510" s="102"/>
      <c r="V1510" s="102"/>
      <c r="W1510" s="94"/>
      <c r="X1510" s="98"/>
      <c r="Y1510" s="94"/>
      <c r="Z1510" s="94"/>
      <c r="AA1510" s="89"/>
      <c r="AB1510" s="89"/>
      <c r="AC1510" s="94"/>
      <c r="AD1510" s="94">
        <f>SUM(AD1507:AD1509)</f>
        <v>1107308</v>
      </c>
      <c r="AE1510" s="94">
        <f>SUM(AE1507:AE1509)</f>
        <v>775878.16150000005</v>
      </c>
      <c r="AF1510" s="94"/>
      <c r="AG1510" s="94">
        <f>SUM(AG1507:AG1509)</f>
        <v>29656.597750000001</v>
      </c>
      <c r="AH1510" s="94"/>
    </row>
    <row r="1511" spans="1:34" s="74" customFormat="1" x14ac:dyDescent="0.55000000000000004">
      <c r="A1511" s="108" t="s">
        <v>2103</v>
      </c>
      <c r="B1511" s="109">
        <v>651</v>
      </c>
      <c r="C1511" s="102">
        <v>4963</v>
      </c>
      <c r="D1511" s="90" t="s">
        <v>2104</v>
      </c>
      <c r="E1511" s="102" t="s">
        <v>34</v>
      </c>
      <c r="F1511" s="102">
        <v>3404</v>
      </c>
      <c r="G1511" s="102">
        <v>2</v>
      </c>
      <c r="H1511" s="102">
        <v>1</v>
      </c>
      <c r="I1511" s="98">
        <v>89</v>
      </c>
      <c r="J1511" s="102" t="s">
        <v>68</v>
      </c>
      <c r="K1511" s="94">
        <f>((G1511*400)+(H1511*100))+I1511</f>
        <v>989</v>
      </c>
      <c r="L1511" s="94">
        <v>625</v>
      </c>
      <c r="M1511" s="94">
        <f>K1511*L1511</f>
        <v>618125</v>
      </c>
      <c r="N1511" s="102"/>
      <c r="O1511" s="111"/>
      <c r="P1511" s="96"/>
      <c r="Q1511" s="111"/>
      <c r="R1511" s="111"/>
      <c r="S1511" s="97"/>
      <c r="T1511" s="102"/>
      <c r="U1511" s="102"/>
      <c r="V1511" s="102"/>
      <c r="W1511" s="94"/>
      <c r="X1511" s="98"/>
      <c r="Y1511" s="94"/>
      <c r="Z1511" s="94"/>
      <c r="AA1511" s="89"/>
      <c r="AB1511" s="89"/>
      <c r="AC1511" s="94"/>
      <c r="AD1511" s="94">
        <f>IF(AND(AC1511="",M1511=""),0,IF((AC1511=""),M1511,IF((M1511=""),AC1511,AC1511+M1511)))</f>
        <v>618125</v>
      </c>
      <c r="AE1511" s="94">
        <f>IF( (X1511=""),AD1511*1,AD1511*(X1511/100) )</f>
        <v>618125</v>
      </c>
      <c r="AF1511" s="94">
        <v>0</v>
      </c>
      <c r="AG1511" s="94">
        <f>IF((AF1511-AE1511) &gt; 1,0,IF((AF1511-AE1511)&lt;0,AE1511-AF1511,AF1511-AE1511))</f>
        <v>618125</v>
      </c>
      <c r="AH1511" s="94">
        <v>0.3</v>
      </c>
    </row>
    <row r="1512" spans="1:34" s="74" customFormat="1" x14ac:dyDescent="0.55000000000000004">
      <c r="A1512" s="108"/>
      <c r="B1512" s="109"/>
      <c r="C1512" s="102"/>
      <c r="D1512" s="90"/>
      <c r="E1512" s="102"/>
      <c r="F1512" s="102"/>
      <c r="G1512" s="102"/>
      <c r="H1512" s="102"/>
      <c r="I1512" s="98"/>
      <c r="J1512" s="102"/>
      <c r="K1512" s="94"/>
      <c r="L1512" s="94" t="s">
        <v>63</v>
      </c>
      <c r="M1512" s="94">
        <f>SUM(M1511:M1511)</f>
        <v>618125</v>
      </c>
      <c r="N1512" s="102"/>
      <c r="O1512" s="111"/>
      <c r="P1512" s="96"/>
      <c r="Q1512" s="111"/>
      <c r="R1512" s="111"/>
      <c r="S1512" s="97"/>
      <c r="T1512" s="102"/>
      <c r="U1512" s="102"/>
      <c r="V1512" s="102"/>
      <c r="W1512" s="94"/>
      <c r="X1512" s="98"/>
      <c r="Y1512" s="94"/>
      <c r="Z1512" s="94"/>
      <c r="AA1512" s="89"/>
      <c r="AB1512" s="89"/>
      <c r="AC1512" s="94"/>
      <c r="AD1512" s="94">
        <f>SUM(AD1511:AD1511)</f>
        <v>618125</v>
      </c>
      <c r="AE1512" s="94">
        <f>SUM(AE1511:AE1511)</f>
        <v>618125</v>
      </c>
      <c r="AF1512" s="94"/>
      <c r="AG1512" s="94">
        <f>SUM(AG1511:AG1511)</f>
        <v>618125</v>
      </c>
      <c r="AH1512" s="94"/>
    </row>
    <row r="1513" spans="1:34" s="74" customFormat="1" x14ac:dyDescent="0.55000000000000004">
      <c r="A1513" s="108" t="s">
        <v>2107</v>
      </c>
      <c r="B1513" s="109">
        <v>652</v>
      </c>
      <c r="C1513" s="102">
        <v>8913</v>
      </c>
      <c r="D1513" s="90" t="s">
        <v>2108</v>
      </c>
      <c r="E1513" s="102" t="s">
        <v>34</v>
      </c>
      <c r="F1513" s="102">
        <v>5840</v>
      </c>
      <c r="G1513" s="102">
        <v>0</v>
      </c>
      <c r="H1513" s="102">
        <v>1</v>
      </c>
      <c r="I1513" s="98">
        <v>44</v>
      </c>
      <c r="J1513" s="102" t="s">
        <v>38</v>
      </c>
      <c r="K1513" s="94">
        <f>((G1513*400)+(H1513*100))+I1513</f>
        <v>144</v>
      </c>
      <c r="L1513" s="94">
        <v>350</v>
      </c>
      <c r="M1513" s="94">
        <f>K1513*L1513</f>
        <v>50400</v>
      </c>
      <c r="N1513" s="102"/>
      <c r="O1513" s="111" t="s">
        <v>2105</v>
      </c>
      <c r="P1513" s="96"/>
      <c r="Q1513" s="111" t="s">
        <v>2106</v>
      </c>
      <c r="R1513" s="111" t="s">
        <v>2109</v>
      </c>
      <c r="S1513" s="97" t="s">
        <v>2108</v>
      </c>
      <c r="T1513" s="102"/>
      <c r="U1513" s="102"/>
      <c r="V1513" s="102"/>
      <c r="W1513" s="94"/>
      <c r="X1513" s="98"/>
      <c r="Y1513" s="94"/>
      <c r="Z1513" s="94"/>
      <c r="AA1513" s="89"/>
      <c r="AB1513" s="89"/>
      <c r="AC1513" s="94"/>
      <c r="AD1513" s="94">
        <f>IF(AND(AC1513="",M1513=""),0,IF((AC1513=""),M1513,IF((M1513=""),AC1513,AC1513+M1513)))</f>
        <v>50400</v>
      </c>
      <c r="AE1513" s="94">
        <f>IF( (X1513=""),AD1513*1,AD1513*(X1513/100) )</f>
        <v>50400</v>
      </c>
      <c r="AF1513" s="94">
        <v>50000000</v>
      </c>
      <c r="AG1513" s="94">
        <f>IF((AF1513-AE1513) &gt; 1,0,IF((AF1513-AE1513)&lt;0,AE1513-AF1513,AF1513-AE1513))</f>
        <v>0</v>
      </c>
      <c r="AH1513" s="94">
        <v>0.01</v>
      </c>
    </row>
    <row r="1514" spans="1:34" s="74" customFormat="1" x14ac:dyDescent="0.55000000000000004">
      <c r="A1514" s="108"/>
      <c r="B1514" s="109"/>
      <c r="C1514" s="102"/>
      <c r="D1514" s="90"/>
      <c r="E1514" s="102"/>
      <c r="F1514" s="102"/>
      <c r="G1514" s="102"/>
      <c r="H1514" s="102"/>
      <c r="I1514" s="98"/>
      <c r="J1514" s="102"/>
      <c r="K1514" s="94"/>
      <c r="L1514" s="94" t="s">
        <v>63</v>
      </c>
      <c r="M1514" s="94">
        <f>SUM(M1513:M1513)</f>
        <v>50400</v>
      </c>
      <c r="N1514" s="102"/>
      <c r="O1514" s="111"/>
      <c r="P1514" s="96"/>
      <c r="Q1514" s="111"/>
      <c r="R1514" s="111"/>
      <c r="S1514" s="97"/>
      <c r="T1514" s="102"/>
      <c r="U1514" s="102"/>
      <c r="V1514" s="102"/>
      <c r="W1514" s="94"/>
      <c r="X1514" s="98"/>
      <c r="Y1514" s="94"/>
      <c r="Z1514" s="94"/>
      <c r="AA1514" s="89"/>
      <c r="AB1514" s="89"/>
      <c r="AC1514" s="94"/>
      <c r="AD1514" s="94">
        <f>SUM(AD1513:AD1513)</f>
        <v>50400</v>
      </c>
      <c r="AE1514" s="94">
        <f>SUM(AE1513:AE1513)</f>
        <v>50400</v>
      </c>
      <c r="AF1514" s="94"/>
      <c r="AG1514" s="94">
        <f>SUM(AG1513:AG1513)</f>
        <v>0</v>
      </c>
      <c r="AH1514" s="94"/>
    </row>
    <row r="1515" spans="1:34" s="74" customFormat="1" x14ac:dyDescent="0.55000000000000004">
      <c r="A1515" s="108"/>
      <c r="B1515" s="109">
        <v>653</v>
      </c>
      <c r="C1515" s="102">
        <v>4879</v>
      </c>
      <c r="D1515" s="90" t="s">
        <v>2111</v>
      </c>
      <c r="E1515" s="102" t="s">
        <v>34</v>
      </c>
      <c r="F1515" s="102">
        <v>14330</v>
      </c>
      <c r="G1515" s="102">
        <v>0</v>
      </c>
      <c r="H1515" s="102">
        <v>1</v>
      </c>
      <c r="I1515" s="98">
        <v>32</v>
      </c>
      <c r="J1515" s="102" t="s">
        <v>38</v>
      </c>
      <c r="K1515" s="94">
        <f>((G1515*400)+(H1515*100))+I1515</f>
        <v>132</v>
      </c>
      <c r="L1515" s="94">
        <v>625</v>
      </c>
      <c r="M1515" s="94">
        <f>K1515*L1515</f>
        <v>82500</v>
      </c>
      <c r="N1515" s="102"/>
      <c r="O1515" s="111" t="s">
        <v>2097</v>
      </c>
      <c r="P1515" s="96">
        <v>3570800004183</v>
      </c>
      <c r="Q1515" s="111" t="s">
        <v>2098</v>
      </c>
      <c r="R1515" s="111" t="s">
        <v>2101</v>
      </c>
      <c r="S1515" s="97" t="s">
        <v>2111</v>
      </c>
      <c r="T1515" s="102"/>
      <c r="U1515" s="102"/>
      <c r="V1515" s="102"/>
      <c r="W1515" s="94"/>
      <c r="X1515" s="98"/>
      <c r="Y1515" s="94"/>
      <c r="Z1515" s="94"/>
      <c r="AA1515" s="89"/>
      <c r="AB1515" s="89"/>
      <c r="AC1515" s="94"/>
      <c r="AD1515" s="94">
        <f>IF(AND(AC1515="",M1515=""),0,IF((AC1515=""),M1515,IF((M1515=""),AC1515,AC1515+M1515)))</f>
        <v>82500</v>
      </c>
      <c r="AE1515" s="94">
        <f>IF( (X1515=""),AD1515*1,AD1515*(X1515/100) )</f>
        <v>82500</v>
      </c>
      <c r="AF1515" s="94">
        <v>50000000</v>
      </c>
      <c r="AG1515" s="94">
        <f>IF((AF1515-AE1515) &gt; 1,0,IF((AF1515-AE1515)&lt;0,AE1515-AF1515,AF1515-AE1515))</f>
        <v>0</v>
      </c>
      <c r="AH1515" s="94">
        <v>0.01</v>
      </c>
    </row>
    <row r="1516" spans="1:34" s="74" customFormat="1" x14ac:dyDescent="0.55000000000000004">
      <c r="A1516" s="108"/>
      <c r="B1516" s="109">
        <v>654</v>
      </c>
      <c r="C1516" s="102">
        <v>4878</v>
      </c>
      <c r="D1516" s="90" t="s">
        <v>2112</v>
      </c>
      <c r="E1516" s="102" t="s">
        <v>34</v>
      </c>
      <c r="F1516" s="102">
        <v>22228</v>
      </c>
      <c r="G1516" s="102">
        <v>0</v>
      </c>
      <c r="H1516" s="102">
        <v>3</v>
      </c>
      <c r="I1516" s="98">
        <v>16</v>
      </c>
      <c r="J1516" s="102" t="s">
        <v>38</v>
      </c>
      <c r="K1516" s="94">
        <f>((G1516*400)+(H1516*100))+I1516</f>
        <v>316</v>
      </c>
      <c r="L1516" s="94">
        <v>625</v>
      </c>
      <c r="M1516" s="94">
        <f>K1516*L1516</f>
        <v>197500</v>
      </c>
      <c r="N1516" s="102"/>
      <c r="O1516" s="111"/>
      <c r="P1516" s="96"/>
      <c r="Q1516" s="111"/>
      <c r="R1516" s="111"/>
      <c r="S1516" s="97"/>
      <c r="T1516" s="102"/>
      <c r="U1516" s="102"/>
      <c r="V1516" s="102"/>
      <c r="W1516" s="94"/>
      <c r="X1516" s="98"/>
      <c r="Y1516" s="94"/>
      <c r="Z1516" s="94"/>
      <c r="AA1516" s="89"/>
      <c r="AB1516" s="89"/>
      <c r="AC1516" s="94"/>
      <c r="AD1516" s="94">
        <f>IF(AND(AC1516="",M1516=""),0,IF((AC1516=""),M1516,IF((M1516=""),AC1516,AC1516+M1516)))</f>
        <v>197500</v>
      </c>
      <c r="AE1516" s="94">
        <f>IF( (X1516=""),AD1516*1,AD1516*(X1516/100) )</f>
        <v>197500</v>
      </c>
      <c r="AF1516" s="94">
        <v>50000000</v>
      </c>
      <c r="AG1516" s="94">
        <f>IF((AF1516-AE1516) &gt; 1,0,IF((AF1516-AE1516)&lt;0,AE1516-AF1516,AF1516-AE1516))</f>
        <v>0</v>
      </c>
      <c r="AH1516" s="94">
        <v>0.01</v>
      </c>
    </row>
    <row r="1517" spans="1:34" s="74" customFormat="1" x14ac:dyDescent="0.55000000000000004">
      <c r="A1517" s="108"/>
      <c r="B1517" s="109">
        <v>655</v>
      </c>
      <c r="C1517" s="102">
        <v>4877</v>
      </c>
      <c r="D1517" s="90" t="s">
        <v>2113</v>
      </c>
      <c r="E1517" s="102" t="s">
        <v>34</v>
      </c>
      <c r="F1517" s="102">
        <v>22459</v>
      </c>
      <c r="G1517" s="102">
        <v>1</v>
      </c>
      <c r="H1517" s="102">
        <v>3</v>
      </c>
      <c r="I1517" s="98">
        <v>74</v>
      </c>
      <c r="J1517" s="102" t="s">
        <v>38</v>
      </c>
      <c r="K1517" s="94">
        <f>((G1517*400)+(H1517*100))+I1517</f>
        <v>774</v>
      </c>
      <c r="L1517" s="94">
        <v>450</v>
      </c>
      <c r="M1517" s="94">
        <f>K1517*L1517</f>
        <v>348300</v>
      </c>
      <c r="N1517" s="102"/>
      <c r="O1517" s="111"/>
      <c r="P1517" s="96"/>
      <c r="Q1517" s="111"/>
      <c r="R1517" s="111"/>
      <c r="S1517" s="97"/>
      <c r="T1517" s="102"/>
      <c r="U1517" s="102"/>
      <c r="V1517" s="102"/>
      <c r="W1517" s="94"/>
      <c r="X1517" s="98"/>
      <c r="Y1517" s="94"/>
      <c r="Z1517" s="94"/>
      <c r="AA1517" s="89"/>
      <c r="AB1517" s="89"/>
      <c r="AC1517" s="94"/>
      <c r="AD1517" s="94">
        <f>IF(AND(AC1517="",M1517=""),0,IF((AC1517=""),M1517,IF((M1517=""),AC1517,AC1517+M1517)))</f>
        <v>348300</v>
      </c>
      <c r="AE1517" s="94">
        <f>IF( (X1517=""),AD1517*1,AD1517*(X1517/100) )</f>
        <v>348300</v>
      </c>
      <c r="AF1517" s="94">
        <v>50000000</v>
      </c>
      <c r="AG1517" s="94">
        <f>IF((AF1517-AE1517) &gt; 1,0,IF((AF1517-AE1517)&lt;0,AE1517-AF1517,AF1517-AE1517))</f>
        <v>0</v>
      </c>
      <c r="AH1517" s="94">
        <v>0.01</v>
      </c>
    </row>
    <row r="1518" spans="1:34" s="74" customFormat="1" x14ac:dyDescent="0.55000000000000004">
      <c r="A1518" s="108" t="s">
        <v>2099</v>
      </c>
      <c r="B1518" s="109">
        <v>656</v>
      </c>
      <c r="C1518" s="102">
        <v>5523</v>
      </c>
      <c r="D1518" s="90" t="s">
        <v>2100</v>
      </c>
      <c r="E1518" s="102" t="s">
        <v>34</v>
      </c>
      <c r="F1518" s="102">
        <v>2302</v>
      </c>
      <c r="G1518" s="102">
        <v>0</v>
      </c>
      <c r="H1518" s="102">
        <v>1</v>
      </c>
      <c r="I1518" s="98">
        <v>82</v>
      </c>
      <c r="J1518" s="102" t="s">
        <v>35</v>
      </c>
      <c r="K1518" s="94">
        <f>((G1518*400)+(H1518*100))+I1518</f>
        <v>182</v>
      </c>
      <c r="L1518" s="94">
        <v>2425</v>
      </c>
      <c r="M1518" s="94">
        <f>K1518*L1518</f>
        <v>441350</v>
      </c>
      <c r="N1518" s="102">
        <v>1</v>
      </c>
      <c r="O1518" s="111" t="s">
        <v>2097</v>
      </c>
      <c r="P1518" s="96">
        <v>3570800004183</v>
      </c>
      <c r="Q1518" s="111" t="s">
        <v>2098</v>
      </c>
      <c r="R1518" s="111" t="s">
        <v>2101</v>
      </c>
      <c r="S1518" s="97" t="s">
        <v>2102</v>
      </c>
      <c r="T1518" s="102" t="s">
        <v>51</v>
      </c>
      <c r="U1518" s="102" t="s">
        <v>45</v>
      </c>
      <c r="V1518" s="102" t="s">
        <v>52</v>
      </c>
      <c r="W1518" s="94">
        <v>460.08</v>
      </c>
      <c r="X1518" s="98">
        <v>100</v>
      </c>
      <c r="Y1518" s="94">
        <v>6750</v>
      </c>
      <c r="Z1518" s="94">
        <f>W1518*Y1518</f>
        <v>3105540</v>
      </c>
      <c r="AA1518" s="89">
        <v>6</v>
      </c>
      <c r="AB1518" s="89">
        <v>6</v>
      </c>
      <c r="AC1518" s="94">
        <f>(Z1518*(100-AB1518))/100</f>
        <v>2919207.6</v>
      </c>
      <c r="AD1518" s="94">
        <f>IF(AND(AC1518="",M1518=""),0,IF((AC1518=""),M1518, IF( (M1518=""),AC1518,AC1518+M1518)))</f>
        <v>3360557.6</v>
      </c>
      <c r="AE1518" s="94">
        <f>IF( (X1518=""),AD1518*1,( M1518+(SUM(AC1518:AC1518)) )*(X1518/100) )</f>
        <v>3360557.6</v>
      </c>
      <c r="AF1518" s="94">
        <v>50000000</v>
      </c>
      <c r="AG1518" s="94">
        <f>IF((AF1518-AE1518) &gt; 1,0,IF((AF1518-AE1518)&lt;0,AE1518-AF1518,AF1518-AE1518))</f>
        <v>0</v>
      </c>
      <c r="AH1518" s="94">
        <v>0.02</v>
      </c>
    </row>
    <row r="1519" spans="1:34" s="74" customFormat="1" x14ac:dyDescent="0.55000000000000004">
      <c r="A1519" s="108"/>
      <c r="B1519" s="109"/>
      <c r="C1519" s="102"/>
      <c r="D1519" s="90"/>
      <c r="E1519" s="102"/>
      <c r="F1519" s="102"/>
      <c r="G1519" s="102"/>
      <c r="H1519" s="102"/>
      <c r="I1519" s="98"/>
      <c r="J1519" s="102"/>
      <c r="K1519" s="94"/>
      <c r="L1519" s="94" t="s">
        <v>63</v>
      </c>
      <c r="M1519" s="94">
        <f>SUM(M1515:M1518)</f>
        <v>1069650</v>
      </c>
      <c r="N1519" s="102"/>
      <c r="O1519" s="111"/>
      <c r="P1519" s="96"/>
      <c r="Q1519" s="111"/>
      <c r="R1519" s="111"/>
      <c r="S1519" s="97"/>
      <c r="T1519" s="102"/>
      <c r="U1519" s="102"/>
      <c r="V1519" s="102"/>
      <c r="W1519" s="94"/>
      <c r="X1519" s="98"/>
      <c r="Y1519" s="94"/>
      <c r="Z1519" s="94"/>
      <c r="AA1519" s="89"/>
      <c r="AB1519" s="89"/>
      <c r="AC1519" s="94"/>
      <c r="AD1519" s="94">
        <f>SUM(AD1515:AD1518)</f>
        <v>3988857.6</v>
      </c>
      <c r="AE1519" s="94">
        <f>SUM(AE1515:AE1518)</f>
        <v>3988857.6</v>
      </c>
      <c r="AF1519" s="94"/>
      <c r="AG1519" s="94">
        <f>SUM(AG1515:AG1518)</f>
        <v>0</v>
      </c>
      <c r="AH1519" s="94"/>
    </row>
    <row r="1520" spans="1:34" s="74" customFormat="1" x14ac:dyDescent="0.55000000000000004">
      <c r="A1520" s="108" t="s">
        <v>2116</v>
      </c>
      <c r="B1520" s="109">
        <v>657</v>
      </c>
      <c r="C1520" s="102">
        <v>5925</v>
      </c>
      <c r="D1520" s="90" t="s">
        <v>2117</v>
      </c>
      <c r="E1520" s="102" t="s">
        <v>34</v>
      </c>
      <c r="F1520" s="102">
        <v>23796</v>
      </c>
      <c r="G1520" s="102">
        <v>0</v>
      </c>
      <c r="H1520" s="102">
        <v>2</v>
      </c>
      <c r="I1520" s="98">
        <v>1</v>
      </c>
      <c r="J1520" s="102" t="s">
        <v>35</v>
      </c>
      <c r="K1520" s="94">
        <f>((G1520*400)+(H1520*100))+I1520</f>
        <v>201</v>
      </c>
      <c r="L1520" s="94">
        <v>450</v>
      </c>
      <c r="M1520" s="94">
        <f>K1520*L1520</f>
        <v>90450</v>
      </c>
      <c r="N1520" s="102">
        <v>1</v>
      </c>
      <c r="O1520" s="111" t="s">
        <v>2114</v>
      </c>
      <c r="P1520" s="96">
        <v>8570885003102</v>
      </c>
      <c r="Q1520" s="111" t="s">
        <v>2115</v>
      </c>
      <c r="R1520" s="111" t="s">
        <v>2118</v>
      </c>
      <c r="S1520" s="97" t="s">
        <v>2119</v>
      </c>
      <c r="T1520" s="102" t="s">
        <v>51</v>
      </c>
      <c r="U1520" s="102" t="s">
        <v>45</v>
      </c>
      <c r="V1520" s="102" t="s">
        <v>52</v>
      </c>
      <c r="W1520" s="94">
        <v>268.92</v>
      </c>
      <c r="X1520" s="98">
        <v>100</v>
      </c>
      <c r="Y1520" s="94">
        <v>6750</v>
      </c>
      <c r="Z1520" s="94">
        <f>W1520*Y1520</f>
        <v>1815210</v>
      </c>
      <c r="AA1520" s="89">
        <v>5</v>
      </c>
      <c r="AB1520" s="89">
        <v>6</v>
      </c>
      <c r="AC1520" s="94">
        <f>(Z1520*(100-AB1520))/100</f>
        <v>1706297.4</v>
      </c>
      <c r="AD1520" s="94">
        <f>IF(AND(AC1520="",M1520=""),0,IF((AC1520=""),M1520, IF( (M1520=""),AC1520,AC1520+M1520)))</f>
        <v>1796747.4</v>
      </c>
      <c r="AE1520" s="94">
        <f>IF( (X1520=""),AD1520*1,( M1520+(SUM(AC1520:AC1520)) )*(X1520/100) )</f>
        <v>1796747.4</v>
      </c>
      <c r="AF1520" s="94">
        <v>50000000</v>
      </c>
      <c r="AG1520" s="94">
        <f>IF((AF1520-AE1520) &gt; 1,0,IF((AF1520-AE1520)&lt;0,AE1520-AF1520,AF1520-AE1520))</f>
        <v>0</v>
      </c>
      <c r="AH1520" s="94">
        <v>0.02</v>
      </c>
    </row>
    <row r="1521" spans="1:34" s="74" customFormat="1" x14ac:dyDescent="0.55000000000000004">
      <c r="A1521" s="108"/>
      <c r="B1521" s="109"/>
      <c r="C1521" s="102"/>
      <c r="D1521" s="90"/>
      <c r="E1521" s="102"/>
      <c r="F1521" s="102"/>
      <c r="G1521" s="102"/>
      <c r="H1521" s="102"/>
      <c r="I1521" s="98"/>
      <c r="J1521" s="102"/>
      <c r="K1521" s="94"/>
      <c r="L1521" s="94" t="s">
        <v>63</v>
      </c>
      <c r="M1521" s="94">
        <f>SUM(M1520:M1520)</f>
        <v>90450</v>
      </c>
      <c r="N1521" s="102"/>
      <c r="O1521" s="111"/>
      <c r="P1521" s="96"/>
      <c r="Q1521" s="111"/>
      <c r="R1521" s="111"/>
      <c r="S1521" s="97"/>
      <c r="T1521" s="102"/>
      <c r="U1521" s="102"/>
      <c r="V1521" s="102"/>
      <c r="W1521" s="94"/>
      <c r="X1521" s="98"/>
      <c r="Y1521" s="94"/>
      <c r="Z1521" s="94"/>
      <c r="AA1521" s="89"/>
      <c r="AB1521" s="89"/>
      <c r="AC1521" s="94"/>
      <c r="AD1521" s="94">
        <f>SUM(AD1520:AD1520)</f>
        <v>1796747.4</v>
      </c>
      <c r="AE1521" s="94">
        <f>SUM(AE1520:AE1520)</f>
        <v>1796747.4</v>
      </c>
      <c r="AF1521" s="94"/>
      <c r="AG1521" s="94">
        <f>SUM(AG1520:AG1520)</f>
        <v>0</v>
      </c>
      <c r="AH1521" s="94"/>
    </row>
    <row r="1522" spans="1:34" s="74" customFormat="1" x14ac:dyDescent="0.55000000000000004">
      <c r="A1522" s="108" t="s">
        <v>2122</v>
      </c>
      <c r="B1522" s="109">
        <v>658</v>
      </c>
      <c r="C1522" s="102">
        <v>9395</v>
      </c>
      <c r="D1522" s="90" t="s">
        <v>2123</v>
      </c>
      <c r="E1522" s="102" t="s">
        <v>34</v>
      </c>
      <c r="F1522" s="102">
        <v>15097</v>
      </c>
      <c r="G1522" s="102">
        <v>0</v>
      </c>
      <c r="H1522" s="102">
        <v>3</v>
      </c>
      <c r="I1522" s="98">
        <v>33</v>
      </c>
      <c r="J1522" s="102" t="s">
        <v>35</v>
      </c>
      <c r="K1522" s="94">
        <f>((G1522*400)+(H1522*100))+I1522</f>
        <v>333</v>
      </c>
      <c r="L1522" s="94">
        <v>1200</v>
      </c>
      <c r="M1522" s="94">
        <f>K1522*L1522</f>
        <v>399600</v>
      </c>
      <c r="N1522" s="102">
        <v>1</v>
      </c>
      <c r="O1522" s="111" t="s">
        <v>2120</v>
      </c>
      <c r="P1522" s="96"/>
      <c r="Q1522" s="111" t="s">
        <v>2121</v>
      </c>
      <c r="R1522" s="111" t="s">
        <v>2124</v>
      </c>
      <c r="S1522" s="97"/>
      <c r="T1522" s="102" t="s">
        <v>343</v>
      </c>
      <c r="U1522" s="102" t="s">
        <v>74</v>
      </c>
      <c r="V1522" s="102" t="s">
        <v>75</v>
      </c>
      <c r="W1522" s="94">
        <v>96</v>
      </c>
      <c r="X1522" s="98">
        <v>25.67</v>
      </c>
      <c r="Y1522" s="94">
        <v>5600</v>
      </c>
      <c r="Z1522" s="94">
        <f>W1522*Y1522</f>
        <v>537600</v>
      </c>
      <c r="AA1522" s="89">
        <v>12</v>
      </c>
      <c r="AB1522" s="89">
        <v>50</v>
      </c>
      <c r="AC1522" s="94">
        <f>(Z1522*(100-AB1522))/100</f>
        <v>268800</v>
      </c>
      <c r="AD1522" s="94">
        <f>IF(AND(AC1522="",M1522=""),0,IF((AC1522=""),M1522, IF( (M1522=""),AC1522,AC1522+M1522)))</f>
        <v>668400</v>
      </c>
      <c r="AE1522" s="94">
        <f>IF( (X1522=""),AD1522*1,( M1522+(SUM(AC1522:AC1522)) )*(X1522/100) )</f>
        <v>171578.28000000003</v>
      </c>
      <c r="AF1522" s="94">
        <v>0</v>
      </c>
      <c r="AG1522" s="94">
        <f>IF((AF1522-AE1522) &gt; 1,0,IF((AF1522-AE1522)&lt;0,AE1522-AF1522,AF1522-AE1522))</f>
        <v>171578.28000000003</v>
      </c>
      <c r="AH1522" s="94">
        <v>0.3</v>
      </c>
    </row>
    <row r="1523" spans="1:34" s="74" customFormat="1" x14ac:dyDescent="0.55000000000000004">
      <c r="A1523" s="108"/>
      <c r="B1523" s="109"/>
      <c r="C1523" s="102"/>
      <c r="D1523" s="90"/>
      <c r="E1523" s="102"/>
      <c r="F1523" s="102"/>
      <c r="G1523" s="102"/>
      <c r="H1523" s="102"/>
      <c r="I1523" s="98"/>
      <c r="J1523" s="102"/>
      <c r="K1523" s="94"/>
      <c r="L1523" s="94"/>
      <c r="M1523" s="94"/>
      <c r="N1523" s="102">
        <v>2</v>
      </c>
      <c r="O1523" s="111" t="s">
        <v>2120</v>
      </c>
      <c r="P1523" s="96"/>
      <c r="Q1523" s="111" t="s">
        <v>2121</v>
      </c>
      <c r="R1523" s="111" t="s">
        <v>2124</v>
      </c>
      <c r="S1523" s="97"/>
      <c r="T1523" s="102" t="s">
        <v>343</v>
      </c>
      <c r="U1523" s="102" t="s">
        <v>45</v>
      </c>
      <c r="V1523" s="102" t="s">
        <v>75</v>
      </c>
      <c r="W1523" s="94">
        <v>48</v>
      </c>
      <c r="X1523" s="98">
        <v>12.83</v>
      </c>
      <c r="Y1523" s="94">
        <v>5600</v>
      </c>
      <c r="Z1523" s="94">
        <f>W1523*Y1523</f>
        <v>268800</v>
      </c>
      <c r="AA1523" s="89">
        <v>12</v>
      </c>
      <c r="AB1523" s="89">
        <v>14</v>
      </c>
      <c r="AC1523" s="94">
        <f>(Z1523*(100-AB1523))/100</f>
        <v>231168</v>
      </c>
      <c r="AD1523" s="94">
        <f>IF(AND(AC1523="",M1522=""),0,IF((AC1523=""),M1522, IF( (M1522=""),AC1523,AC1523+M1522)))</f>
        <v>630768</v>
      </c>
      <c r="AE1523" s="94">
        <f>IF( (X1523=""),AD1523*1,( M1522+(SUM(AC1523:AC1523)) )*(X1523/100) )</f>
        <v>80927.534400000004</v>
      </c>
      <c r="AF1523" s="94">
        <v>0</v>
      </c>
      <c r="AG1523" s="94">
        <f>IF((AF1523-AE1523) &gt; 1,0,IF((AF1523-AE1523)&lt;0,AE1523-AF1523,AF1523-AE1523))</f>
        <v>80927.534400000004</v>
      </c>
      <c r="AH1523" s="94">
        <v>0.3</v>
      </c>
    </row>
    <row r="1524" spans="1:34" s="74" customFormat="1" x14ac:dyDescent="0.55000000000000004">
      <c r="A1524" s="108"/>
      <c r="B1524" s="109"/>
      <c r="C1524" s="102"/>
      <c r="D1524" s="90"/>
      <c r="E1524" s="102"/>
      <c r="F1524" s="102"/>
      <c r="G1524" s="102"/>
      <c r="H1524" s="102"/>
      <c r="I1524" s="98"/>
      <c r="J1524" s="102"/>
      <c r="K1524" s="94"/>
      <c r="L1524" s="94"/>
      <c r="M1524" s="94"/>
      <c r="N1524" s="102">
        <v>3</v>
      </c>
      <c r="O1524" s="111" t="s">
        <v>2120</v>
      </c>
      <c r="P1524" s="96"/>
      <c r="Q1524" s="111" t="s">
        <v>2121</v>
      </c>
      <c r="R1524" s="111" t="s">
        <v>2124</v>
      </c>
      <c r="S1524" s="97"/>
      <c r="T1524" s="102" t="s">
        <v>51</v>
      </c>
      <c r="U1524" s="102" t="s">
        <v>45</v>
      </c>
      <c r="V1524" s="102" t="s">
        <v>52</v>
      </c>
      <c r="W1524" s="94">
        <v>126</v>
      </c>
      <c r="X1524" s="98">
        <v>33.69</v>
      </c>
      <c r="Y1524" s="94">
        <v>6750</v>
      </c>
      <c r="Z1524" s="94">
        <f>W1524*Y1524</f>
        <v>850500</v>
      </c>
      <c r="AA1524" s="89">
        <v>12</v>
      </c>
      <c r="AB1524" s="89">
        <v>14</v>
      </c>
      <c r="AC1524" s="94">
        <f>(Z1524*(100-AB1524))/100</f>
        <v>731430</v>
      </c>
      <c r="AD1524" s="94">
        <f>IF(AND(AC1524="",M1522=""),0,IF((AC1524=""),M1522, IF( (M1522=""),AC1524,AC1524+M1522)))</f>
        <v>1131030</v>
      </c>
      <c r="AE1524" s="94">
        <f>IF( (X1524=""),AD1524*1,( M1522+(SUM(AC1524:AC1524)) )*(X1524/100) )</f>
        <v>381044.00699999998</v>
      </c>
      <c r="AF1524" s="94">
        <v>10000000</v>
      </c>
      <c r="AG1524" s="94">
        <f>IF((AF1524-AE1524) &gt; 1,0,IF((AF1524-AE1524)&lt;0,AE1524-AF1524,AF1524-AE1524))</f>
        <v>0</v>
      </c>
      <c r="AH1524" s="94">
        <v>0.02</v>
      </c>
    </row>
    <row r="1525" spans="1:34" s="74" customFormat="1" x14ac:dyDescent="0.55000000000000004">
      <c r="A1525" s="108"/>
      <c r="B1525" s="109"/>
      <c r="C1525" s="102"/>
      <c r="D1525" s="90"/>
      <c r="E1525" s="102"/>
      <c r="F1525" s="102"/>
      <c r="G1525" s="102"/>
      <c r="H1525" s="102"/>
      <c r="I1525" s="98"/>
      <c r="J1525" s="102"/>
      <c r="K1525" s="94"/>
      <c r="L1525" s="94"/>
      <c r="M1525" s="94"/>
      <c r="N1525" s="102">
        <v>4</v>
      </c>
      <c r="O1525" s="111" t="s">
        <v>2120</v>
      </c>
      <c r="P1525" s="96"/>
      <c r="Q1525" s="111" t="s">
        <v>2121</v>
      </c>
      <c r="R1525" s="111" t="s">
        <v>2124</v>
      </c>
      <c r="S1525" s="97"/>
      <c r="T1525" s="102" t="s">
        <v>51</v>
      </c>
      <c r="U1525" s="102" t="s">
        <v>45</v>
      </c>
      <c r="V1525" s="102" t="s">
        <v>75</v>
      </c>
      <c r="W1525" s="94">
        <v>104</v>
      </c>
      <c r="X1525" s="98">
        <v>27.81</v>
      </c>
      <c r="Y1525" s="94">
        <v>6750</v>
      </c>
      <c r="Z1525" s="94">
        <f>W1525*Y1525</f>
        <v>702000</v>
      </c>
      <c r="AA1525" s="89">
        <v>12</v>
      </c>
      <c r="AB1525" s="89">
        <v>14</v>
      </c>
      <c r="AC1525" s="94">
        <f>(Z1525*(100-AB1525))/100</f>
        <v>603720</v>
      </c>
      <c r="AD1525" s="94">
        <f>IF(AND(AC1525="",M1522=""),0,IF((AC1525=""),M1522, IF( (M1522=""),AC1525,AC1525+M1522)))</f>
        <v>1003320</v>
      </c>
      <c r="AE1525" s="94">
        <f>IF( (X1525=""),AD1525*1,( M1522+(SUM(AC1525:AC1525)) )*(X1525/100) )</f>
        <v>279023.29200000002</v>
      </c>
      <c r="AF1525" s="94">
        <v>0</v>
      </c>
      <c r="AG1525" s="94">
        <f>IF((AF1525-AE1525) &gt; 1,0,IF((AF1525-AE1525)&lt;0,AE1525-AF1525,AF1525-AE1525))</f>
        <v>279023.29200000002</v>
      </c>
      <c r="AH1525" s="94">
        <v>0.3</v>
      </c>
    </row>
    <row r="1526" spans="1:34" s="74" customFormat="1" x14ac:dyDescent="0.55000000000000004">
      <c r="A1526" s="108"/>
      <c r="B1526" s="109"/>
      <c r="C1526" s="102"/>
      <c r="D1526" s="90"/>
      <c r="E1526" s="102"/>
      <c r="F1526" s="102"/>
      <c r="G1526" s="102"/>
      <c r="H1526" s="102"/>
      <c r="I1526" s="98"/>
      <c r="J1526" s="102"/>
      <c r="K1526" s="94"/>
      <c r="L1526" s="94" t="s">
        <v>63</v>
      </c>
      <c r="M1526" s="94">
        <f>SUM(M1522:M1525)</f>
        <v>399600</v>
      </c>
      <c r="N1526" s="102"/>
      <c r="O1526" s="111"/>
      <c r="P1526" s="96"/>
      <c r="Q1526" s="111"/>
      <c r="R1526" s="111"/>
      <c r="S1526" s="97"/>
      <c r="T1526" s="102"/>
      <c r="U1526" s="102"/>
      <c r="V1526" s="102"/>
      <c r="W1526" s="94"/>
      <c r="X1526" s="98"/>
      <c r="Y1526" s="94"/>
      <c r="Z1526" s="94"/>
      <c r="AA1526" s="89"/>
      <c r="AB1526" s="89"/>
      <c r="AC1526" s="94"/>
      <c r="AD1526" s="94">
        <f>SUM(AD1522:AD1525)</f>
        <v>3433518</v>
      </c>
      <c r="AE1526" s="94">
        <f>SUM(AE1522:AE1525)</f>
        <v>912573.11340000003</v>
      </c>
      <c r="AF1526" s="94"/>
      <c r="AG1526" s="94">
        <f>SUM(AG1522:AG1525)</f>
        <v>531529.10640000005</v>
      </c>
      <c r="AH1526" s="94"/>
    </row>
    <row r="1527" spans="1:34" s="74" customFormat="1" x14ac:dyDescent="0.55000000000000004">
      <c r="A1527" s="108" t="s">
        <v>2125</v>
      </c>
      <c r="B1527" s="109">
        <v>659</v>
      </c>
      <c r="C1527" s="102">
        <v>6460</v>
      </c>
      <c r="D1527" s="90" t="s">
        <v>2126</v>
      </c>
      <c r="E1527" s="102" t="s">
        <v>34</v>
      </c>
      <c r="F1527" s="102">
        <v>15655</v>
      </c>
      <c r="G1527" s="102">
        <v>16</v>
      </c>
      <c r="H1527" s="102">
        <v>2</v>
      </c>
      <c r="I1527" s="98">
        <v>93</v>
      </c>
      <c r="J1527" s="102" t="s">
        <v>38</v>
      </c>
      <c r="K1527" s="94">
        <f>((G1527*400)+(H1527*100))+I1527</f>
        <v>6693</v>
      </c>
      <c r="L1527" s="94">
        <v>225</v>
      </c>
      <c r="M1527" s="94">
        <f>K1527*L1527</f>
        <v>1505925</v>
      </c>
      <c r="N1527" s="102"/>
      <c r="O1527" s="111"/>
      <c r="P1527" s="96"/>
      <c r="Q1527" s="111"/>
      <c r="R1527" s="111"/>
      <c r="S1527" s="97"/>
      <c r="T1527" s="102"/>
      <c r="U1527" s="102"/>
      <c r="V1527" s="102"/>
      <c r="W1527" s="94"/>
      <c r="X1527" s="98"/>
      <c r="Y1527" s="94"/>
      <c r="Z1527" s="94"/>
      <c r="AA1527" s="89"/>
      <c r="AB1527" s="89"/>
      <c r="AC1527" s="94"/>
      <c r="AD1527" s="94">
        <f>IF(AND(AC1527="",M1527=""),0,IF((AC1527=""),M1527,IF((M1527=""),AC1527,AC1527+M1527)))</f>
        <v>1505925</v>
      </c>
      <c r="AE1527" s="94">
        <f>IF( (X1527=""),AD1527*1,AD1527*(X1527/100) )</f>
        <v>1505925</v>
      </c>
      <c r="AF1527" s="94">
        <v>50000000</v>
      </c>
      <c r="AG1527" s="94">
        <f>IF((AF1527-AE1527) &gt; 1,0,IF((AF1527-AE1527)&lt;0,AE1527-AF1527,AF1527-AE1527))</f>
        <v>0</v>
      </c>
      <c r="AH1527" s="94">
        <v>0.01</v>
      </c>
    </row>
    <row r="1528" spans="1:34" s="74" customFormat="1" x14ac:dyDescent="0.55000000000000004">
      <c r="A1528" s="108"/>
      <c r="B1528" s="109"/>
      <c r="C1528" s="102"/>
      <c r="D1528" s="90"/>
      <c r="E1528" s="102"/>
      <c r="F1528" s="102"/>
      <c r="G1528" s="102"/>
      <c r="H1528" s="102"/>
      <c r="I1528" s="98"/>
      <c r="J1528" s="102"/>
      <c r="K1528" s="94"/>
      <c r="L1528" s="94" t="s">
        <v>63</v>
      </c>
      <c r="M1528" s="94">
        <f>SUM(M1527:M1527)</f>
        <v>1505925</v>
      </c>
      <c r="N1528" s="102"/>
      <c r="O1528" s="111"/>
      <c r="P1528" s="96"/>
      <c r="Q1528" s="111"/>
      <c r="R1528" s="111"/>
      <c r="S1528" s="97"/>
      <c r="T1528" s="102"/>
      <c r="U1528" s="102"/>
      <c r="V1528" s="102"/>
      <c r="W1528" s="94"/>
      <c r="X1528" s="98"/>
      <c r="Y1528" s="94"/>
      <c r="Z1528" s="94"/>
      <c r="AA1528" s="89"/>
      <c r="AB1528" s="89"/>
      <c r="AC1528" s="94"/>
      <c r="AD1528" s="94">
        <f>SUM(AD1527:AD1527)</f>
        <v>1505925</v>
      </c>
      <c r="AE1528" s="94">
        <f>SUM(AE1527:AE1527)</f>
        <v>1505925</v>
      </c>
      <c r="AF1528" s="94"/>
      <c r="AG1528" s="94">
        <f>SUM(AG1527:AG1527)</f>
        <v>0</v>
      </c>
      <c r="AH1528" s="94"/>
    </row>
    <row r="1529" spans="1:34" s="74" customFormat="1" x14ac:dyDescent="0.55000000000000004">
      <c r="A1529" s="108" t="s">
        <v>2129</v>
      </c>
      <c r="B1529" s="109">
        <v>660</v>
      </c>
      <c r="C1529" s="102">
        <v>7508</v>
      </c>
      <c r="D1529" s="90" t="s">
        <v>2130</v>
      </c>
      <c r="E1529" s="102" t="s">
        <v>34</v>
      </c>
      <c r="F1529" s="102">
        <v>15836</v>
      </c>
      <c r="G1529" s="102">
        <v>1</v>
      </c>
      <c r="H1529" s="102">
        <v>2</v>
      </c>
      <c r="I1529" s="98">
        <v>74</v>
      </c>
      <c r="J1529" s="102" t="s">
        <v>38</v>
      </c>
      <c r="K1529" s="94">
        <f>((G1529*400)+(H1529*100))+I1529</f>
        <v>674</v>
      </c>
      <c r="L1529" s="94">
        <v>850</v>
      </c>
      <c r="M1529" s="94">
        <f>K1529*L1529</f>
        <v>572900</v>
      </c>
      <c r="N1529" s="102"/>
      <c r="O1529" s="111" t="s">
        <v>2127</v>
      </c>
      <c r="P1529" s="96"/>
      <c r="Q1529" s="111" t="s">
        <v>2128</v>
      </c>
      <c r="R1529" s="111" t="s">
        <v>2131</v>
      </c>
      <c r="S1529" s="97" t="s">
        <v>2130</v>
      </c>
      <c r="T1529" s="102"/>
      <c r="U1529" s="102"/>
      <c r="V1529" s="102"/>
      <c r="W1529" s="94"/>
      <c r="X1529" s="98"/>
      <c r="Y1529" s="94"/>
      <c r="Z1529" s="94"/>
      <c r="AA1529" s="89"/>
      <c r="AB1529" s="89"/>
      <c r="AC1529" s="94"/>
      <c r="AD1529" s="94">
        <f>IF(AND(AC1529="",M1529=""),0,IF((AC1529=""),M1529,IF((M1529=""),AC1529,AC1529+M1529)))</f>
        <v>572900</v>
      </c>
      <c r="AE1529" s="94">
        <f>IF( (X1529=""),AD1529*1,AD1529*(X1529/100) )</f>
        <v>572900</v>
      </c>
      <c r="AF1529" s="94">
        <v>50000000</v>
      </c>
      <c r="AG1529" s="94">
        <f>IF((AF1529-AE1529) &gt; 1,0,IF((AF1529-AE1529)&lt;0,AE1529-AF1529,AF1529-AE1529))</f>
        <v>0</v>
      </c>
      <c r="AH1529" s="94">
        <v>0.01</v>
      </c>
    </row>
    <row r="1530" spans="1:34" s="74" customFormat="1" x14ac:dyDescent="0.55000000000000004">
      <c r="A1530" s="108"/>
      <c r="B1530" s="109"/>
      <c r="C1530" s="102"/>
      <c r="D1530" s="90"/>
      <c r="E1530" s="102"/>
      <c r="F1530" s="102"/>
      <c r="G1530" s="102"/>
      <c r="H1530" s="102"/>
      <c r="I1530" s="98"/>
      <c r="J1530" s="102"/>
      <c r="K1530" s="94"/>
      <c r="L1530" s="94" t="s">
        <v>63</v>
      </c>
      <c r="M1530" s="94">
        <f>SUM(M1529:M1529)</f>
        <v>572900</v>
      </c>
      <c r="N1530" s="102"/>
      <c r="O1530" s="111"/>
      <c r="P1530" s="96"/>
      <c r="Q1530" s="111"/>
      <c r="R1530" s="111"/>
      <c r="S1530" s="97"/>
      <c r="T1530" s="102"/>
      <c r="U1530" s="102"/>
      <c r="V1530" s="102"/>
      <c r="W1530" s="94"/>
      <c r="X1530" s="98"/>
      <c r="Y1530" s="94"/>
      <c r="Z1530" s="94"/>
      <c r="AA1530" s="89"/>
      <c r="AB1530" s="89"/>
      <c r="AC1530" s="94"/>
      <c r="AD1530" s="94">
        <f>SUM(AD1529:AD1529)</f>
        <v>572900</v>
      </c>
      <c r="AE1530" s="94">
        <f>SUM(AE1529:AE1529)</f>
        <v>572900</v>
      </c>
      <c r="AF1530" s="94"/>
      <c r="AG1530" s="94">
        <f>SUM(AG1529:AG1529)</f>
        <v>0</v>
      </c>
      <c r="AH1530" s="94"/>
    </row>
    <row r="1531" spans="1:34" s="74" customFormat="1" x14ac:dyDescent="0.55000000000000004">
      <c r="A1531" s="108" t="s">
        <v>2134</v>
      </c>
      <c r="B1531" s="109">
        <v>661</v>
      </c>
      <c r="C1531" s="102">
        <v>5798</v>
      </c>
      <c r="D1531" s="90" t="s">
        <v>2135</v>
      </c>
      <c r="E1531" s="102" t="s">
        <v>34</v>
      </c>
      <c r="F1531" s="102">
        <v>18334</v>
      </c>
      <c r="G1531" s="102">
        <v>0</v>
      </c>
      <c r="H1531" s="102">
        <v>2</v>
      </c>
      <c r="I1531" s="98">
        <v>15</v>
      </c>
      <c r="J1531" s="102" t="s">
        <v>35</v>
      </c>
      <c r="K1531" s="94">
        <f>((G1531*400)+(H1531*100))+I1531</f>
        <v>215</v>
      </c>
      <c r="L1531" s="94">
        <v>2425</v>
      </c>
      <c r="M1531" s="94">
        <f>K1531*L1531</f>
        <v>521375</v>
      </c>
      <c r="N1531" s="102">
        <v>1</v>
      </c>
      <c r="O1531" s="111" t="s">
        <v>2132</v>
      </c>
      <c r="P1531" s="96"/>
      <c r="Q1531" s="111" t="s">
        <v>2133</v>
      </c>
      <c r="R1531" s="111" t="s">
        <v>2136</v>
      </c>
      <c r="S1531" s="97" t="s">
        <v>2137</v>
      </c>
      <c r="T1531" s="102" t="s">
        <v>51</v>
      </c>
      <c r="U1531" s="102" t="s">
        <v>45</v>
      </c>
      <c r="V1531" s="102" t="s">
        <v>52</v>
      </c>
      <c r="W1531" s="94">
        <v>136.80000000000001</v>
      </c>
      <c r="X1531" s="98">
        <v>100</v>
      </c>
      <c r="Y1531" s="94">
        <v>6750</v>
      </c>
      <c r="Z1531" s="94">
        <f>W1531*Y1531</f>
        <v>923400.00000000012</v>
      </c>
      <c r="AA1531" s="89">
        <v>6</v>
      </c>
      <c r="AB1531" s="89">
        <v>6</v>
      </c>
      <c r="AC1531" s="94">
        <f>(Z1531*(100-AB1531))/100</f>
        <v>867996.00000000012</v>
      </c>
      <c r="AD1531" s="94">
        <f>IF(AND(AC1531="",M1531=""),0,IF((AC1531=""),M1531, IF( (M1531=""),AC1531,AC1531+M1531)))</f>
        <v>1389371</v>
      </c>
      <c r="AE1531" s="94">
        <f>IF( (X1531=""),AD1531*1,( M1531+(SUM(AC1531:AC1531)) )*(X1531/100) )</f>
        <v>1389371</v>
      </c>
      <c r="AF1531" s="94">
        <v>50000000</v>
      </c>
      <c r="AG1531" s="94">
        <f>IF((AF1531-AE1531) &gt; 1,0,IF((AF1531-AE1531)&lt;0,AE1531-AF1531,AF1531-AE1531))</f>
        <v>0</v>
      </c>
      <c r="AH1531" s="94">
        <v>0.02</v>
      </c>
    </row>
    <row r="1532" spans="1:34" s="73" customFormat="1" x14ac:dyDescent="0.55000000000000004">
      <c r="A1532" s="108"/>
      <c r="B1532" s="109"/>
      <c r="C1532" s="102"/>
      <c r="D1532" s="90"/>
      <c r="E1532" s="102"/>
      <c r="F1532" s="102"/>
      <c r="G1532" s="102"/>
      <c r="H1532" s="102"/>
      <c r="I1532" s="98"/>
      <c r="J1532" s="102"/>
      <c r="K1532" s="94"/>
      <c r="L1532" s="94" t="s">
        <v>63</v>
      </c>
      <c r="M1532" s="94">
        <f>SUM(M1531:M1531)</f>
        <v>521375</v>
      </c>
      <c r="N1532" s="102"/>
      <c r="O1532" s="111"/>
      <c r="P1532" s="96"/>
      <c r="Q1532" s="111"/>
      <c r="R1532" s="111"/>
      <c r="S1532" s="97"/>
      <c r="T1532" s="102"/>
      <c r="U1532" s="102"/>
      <c r="V1532" s="102"/>
      <c r="W1532" s="94"/>
      <c r="X1532" s="98"/>
      <c r="Y1532" s="94"/>
      <c r="Z1532" s="94"/>
      <c r="AA1532" s="89"/>
      <c r="AB1532" s="89"/>
      <c r="AC1532" s="94"/>
      <c r="AD1532" s="94">
        <f>SUM(AD1531:AD1531)</f>
        <v>1389371</v>
      </c>
      <c r="AE1532" s="94">
        <f>SUM(AE1531:AE1531)</f>
        <v>1389371</v>
      </c>
      <c r="AF1532" s="94"/>
      <c r="AG1532" s="94">
        <f>SUM(AG1531:AG1531)</f>
        <v>0</v>
      </c>
      <c r="AH1532" s="94"/>
    </row>
    <row r="1533" spans="1:34" s="73" customFormat="1" x14ac:dyDescent="0.55000000000000004">
      <c r="A1533" s="108" t="s">
        <v>2138</v>
      </c>
      <c r="B1533" s="109">
        <v>662</v>
      </c>
      <c r="C1533" s="102">
        <v>8002</v>
      </c>
      <c r="D1533" s="90" t="s">
        <v>2139</v>
      </c>
      <c r="E1533" s="102" t="s">
        <v>34</v>
      </c>
      <c r="F1533" s="102">
        <v>19734</v>
      </c>
      <c r="G1533" s="102">
        <v>6</v>
      </c>
      <c r="H1533" s="102">
        <v>1</v>
      </c>
      <c r="I1533" s="98">
        <v>11</v>
      </c>
      <c r="J1533" s="102" t="s">
        <v>38</v>
      </c>
      <c r="K1533" s="94">
        <f>((G1533*400)+(H1533*100))+I1533</f>
        <v>2511</v>
      </c>
      <c r="L1533" s="94">
        <v>1900</v>
      </c>
      <c r="M1533" s="94">
        <f>K1533*L1533</f>
        <v>4770900</v>
      </c>
      <c r="N1533" s="102"/>
      <c r="O1533" s="111"/>
      <c r="P1533" s="96"/>
      <c r="Q1533" s="111"/>
      <c r="R1533" s="111"/>
      <c r="S1533" s="97"/>
      <c r="T1533" s="102"/>
      <c r="U1533" s="102"/>
      <c r="V1533" s="102"/>
      <c r="W1533" s="94"/>
      <c r="X1533" s="98"/>
      <c r="Y1533" s="94"/>
      <c r="Z1533" s="94"/>
      <c r="AA1533" s="89"/>
      <c r="AB1533" s="89"/>
      <c r="AC1533" s="94"/>
      <c r="AD1533" s="94">
        <f>IF(AND(AC1533="",M1533=""),0,IF((AC1533=""),M1533,IF((M1533=""),AC1533,AC1533+M1533)))</f>
        <v>4770900</v>
      </c>
      <c r="AE1533" s="94">
        <f>IF( (X1533=""),AD1533*1,AD1533*(X1533/100) )</f>
        <v>4770900</v>
      </c>
      <c r="AF1533" s="94">
        <v>50000000</v>
      </c>
      <c r="AG1533" s="94">
        <f>IF((AF1533-AE1533) &gt; 1,0,IF((AF1533-AE1533)&lt;0,AE1533-AF1533,AF1533-AE1533))</f>
        <v>0</v>
      </c>
      <c r="AH1533" s="94">
        <v>0.3</v>
      </c>
    </row>
    <row r="1534" spans="1:34" s="73" customFormat="1" x14ac:dyDescent="0.55000000000000004">
      <c r="A1534" s="108"/>
      <c r="B1534" s="109"/>
      <c r="C1534" s="102"/>
      <c r="D1534" s="90"/>
      <c r="E1534" s="102"/>
      <c r="F1534" s="102"/>
      <c r="G1534" s="102"/>
      <c r="H1534" s="102"/>
      <c r="I1534" s="98"/>
      <c r="J1534" s="102"/>
      <c r="K1534" s="94"/>
      <c r="L1534" s="94" t="s">
        <v>63</v>
      </c>
      <c r="M1534" s="94">
        <f>SUM(M1533:M1533)</f>
        <v>4770900</v>
      </c>
      <c r="N1534" s="102"/>
      <c r="O1534" s="111"/>
      <c r="P1534" s="96"/>
      <c r="Q1534" s="111"/>
      <c r="R1534" s="111"/>
      <c r="S1534" s="97"/>
      <c r="T1534" s="102"/>
      <c r="U1534" s="102"/>
      <c r="V1534" s="102"/>
      <c r="W1534" s="94"/>
      <c r="X1534" s="98"/>
      <c r="Y1534" s="94"/>
      <c r="Z1534" s="94"/>
      <c r="AA1534" s="89"/>
      <c r="AB1534" s="89"/>
      <c r="AC1534" s="94"/>
      <c r="AD1534" s="94">
        <f>SUM(AD1533:AD1533)</f>
        <v>4770900</v>
      </c>
      <c r="AE1534" s="94">
        <f>SUM(AE1533:AE1533)</f>
        <v>4770900</v>
      </c>
      <c r="AF1534" s="94"/>
      <c r="AG1534" s="94">
        <f>SUM(AG1533:AG1533)</f>
        <v>0</v>
      </c>
      <c r="AH1534" s="94"/>
    </row>
    <row r="1535" spans="1:34" s="73" customFormat="1" x14ac:dyDescent="0.55000000000000004">
      <c r="A1535" s="108" t="s">
        <v>2122</v>
      </c>
      <c r="B1535" s="109">
        <v>663</v>
      </c>
      <c r="C1535" s="102">
        <v>9394</v>
      </c>
      <c r="D1535" s="90" t="s">
        <v>2140</v>
      </c>
      <c r="E1535" s="102" t="s">
        <v>34</v>
      </c>
      <c r="F1535" s="102">
        <v>23379</v>
      </c>
      <c r="G1535" s="102">
        <v>0</v>
      </c>
      <c r="H1535" s="102">
        <v>0</v>
      </c>
      <c r="I1535" s="98">
        <v>20</v>
      </c>
      <c r="J1535" s="102" t="s">
        <v>35</v>
      </c>
      <c r="K1535" s="94">
        <f>((G1535*400)+(H1535*100))+I1535</f>
        <v>20</v>
      </c>
      <c r="L1535" s="94">
        <v>550</v>
      </c>
      <c r="M1535" s="94">
        <f>K1535*L1535</f>
        <v>11000</v>
      </c>
      <c r="N1535" s="102"/>
      <c r="O1535" s="111"/>
      <c r="P1535" s="96"/>
      <c r="Q1535" s="111"/>
      <c r="R1535" s="111"/>
      <c r="S1535" s="97"/>
      <c r="T1535" s="102"/>
      <c r="U1535" s="102"/>
      <c r="V1535" s="102"/>
      <c r="W1535" s="94"/>
      <c r="X1535" s="98"/>
      <c r="Y1535" s="94"/>
      <c r="Z1535" s="94"/>
      <c r="AA1535" s="89"/>
      <c r="AB1535" s="89"/>
      <c r="AC1535" s="94"/>
      <c r="AD1535" s="94">
        <f>IF(AND(AC1535="",M1535=""),0,IF((AC1535=""),M1535,IF((M1535=""),AC1535,AC1535+M1535)))</f>
        <v>11000</v>
      </c>
      <c r="AE1535" s="94">
        <f>IF( (X1535=""),AD1535*1,AD1535*(X1535/100) )</f>
        <v>11000</v>
      </c>
      <c r="AF1535" s="94">
        <v>50000000</v>
      </c>
      <c r="AG1535" s="94">
        <f>IF((AF1535-AE1535) &gt; 1,0,IF((AF1535-AE1535)&lt;0,AE1535-AF1535,AF1535-AE1535))</f>
        <v>0</v>
      </c>
      <c r="AH1535" s="94">
        <v>0.02</v>
      </c>
    </row>
    <row r="1536" spans="1:34" s="73" customFormat="1" x14ac:dyDescent="0.55000000000000004">
      <c r="A1536" s="108"/>
      <c r="B1536" s="109"/>
      <c r="C1536" s="102"/>
      <c r="D1536" s="90"/>
      <c r="E1536" s="102"/>
      <c r="F1536" s="102"/>
      <c r="G1536" s="102"/>
      <c r="H1536" s="102"/>
      <c r="I1536" s="98"/>
      <c r="J1536" s="102"/>
      <c r="K1536" s="94"/>
      <c r="L1536" s="94" t="s">
        <v>63</v>
      </c>
      <c r="M1536" s="94">
        <f>SUM(M1535:M1535)</f>
        <v>11000</v>
      </c>
      <c r="N1536" s="102"/>
      <c r="O1536" s="111"/>
      <c r="P1536" s="96"/>
      <c r="Q1536" s="111"/>
      <c r="R1536" s="111"/>
      <c r="S1536" s="97"/>
      <c r="T1536" s="102"/>
      <c r="U1536" s="102"/>
      <c r="V1536" s="102"/>
      <c r="W1536" s="94"/>
      <c r="X1536" s="98"/>
      <c r="Y1536" s="94"/>
      <c r="Z1536" s="94"/>
      <c r="AA1536" s="89"/>
      <c r="AB1536" s="89"/>
      <c r="AC1536" s="94"/>
      <c r="AD1536" s="94">
        <f>SUM(AD1535:AD1535)</f>
        <v>11000</v>
      </c>
      <c r="AE1536" s="94">
        <f>SUM(AE1535:AE1535)</f>
        <v>11000</v>
      </c>
      <c r="AF1536" s="94"/>
      <c r="AG1536" s="94">
        <f>SUM(AG1535:AG1535)</f>
        <v>0</v>
      </c>
      <c r="AH1536" s="94"/>
    </row>
    <row r="1537" spans="1:34" s="73" customFormat="1" x14ac:dyDescent="0.55000000000000004">
      <c r="A1537" s="108" t="s">
        <v>2145</v>
      </c>
      <c r="B1537" s="109">
        <v>665</v>
      </c>
      <c r="C1537" s="102">
        <v>5793</v>
      </c>
      <c r="D1537" s="90" t="s">
        <v>2146</v>
      </c>
      <c r="E1537" s="340" t="s">
        <v>67</v>
      </c>
      <c r="F1537" s="102">
        <v>1760</v>
      </c>
      <c r="G1537" s="102">
        <v>0</v>
      </c>
      <c r="H1537" s="102">
        <v>1</v>
      </c>
      <c r="I1537" s="98">
        <v>15</v>
      </c>
      <c r="J1537" s="102" t="s">
        <v>35</v>
      </c>
      <c r="K1537" s="94">
        <f>((G1537*400)+(H1537*100))+I1537</f>
        <v>115</v>
      </c>
      <c r="L1537" s="94">
        <v>2425</v>
      </c>
      <c r="M1537" s="94">
        <f>K1537*L1537</f>
        <v>278875</v>
      </c>
      <c r="N1537" s="102">
        <v>1</v>
      </c>
      <c r="O1537" s="111" t="s">
        <v>2143</v>
      </c>
      <c r="P1537" s="96"/>
      <c r="Q1537" s="111" t="s">
        <v>2144</v>
      </c>
      <c r="R1537" s="111" t="s">
        <v>2147</v>
      </c>
      <c r="S1537" s="97"/>
      <c r="T1537" s="102" t="s">
        <v>55</v>
      </c>
      <c r="U1537" s="102" t="s">
        <v>45</v>
      </c>
      <c r="V1537" s="102" t="s">
        <v>52</v>
      </c>
      <c r="W1537" s="94">
        <v>36.299999999999997</v>
      </c>
      <c r="X1537" s="98">
        <v>12.55</v>
      </c>
      <c r="Y1537" s="94">
        <v>0</v>
      </c>
      <c r="Z1537" s="94">
        <f>W1537*Y1537</f>
        <v>0</v>
      </c>
      <c r="AA1537" s="89">
        <v>12</v>
      </c>
      <c r="AB1537" s="89">
        <v>14</v>
      </c>
      <c r="AC1537" s="94">
        <f>(Z1537*(100-AB1537))/100</f>
        <v>0</v>
      </c>
      <c r="AD1537" s="94">
        <f>IF(AND(AC1537="",M1537=""),0,IF((AC1537=""),M1537, IF( (M1537=""),AC1537,AC1537+M1537)))</f>
        <v>278875</v>
      </c>
      <c r="AE1537" s="94">
        <f>IF( (X1537=""),AD1537*1,( M1537+(SUM(AC1537:AC1537)) )*(X1537/100) )</f>
        <v>34998.8125</v>
      </c>
      <c r="AF1537" s="94">
        <v>10000000</v>
      </c>
      <c r="AG1537" s="94">
        <v>278875</v>
      </c>
      <c r="AH1537" s="94">
        <v>0.02</v>
      </c>
    </row>
    <row r="1538" spans="1:34" s="73" customFormat="1" x14ac:dyDescent="0.55000000000000004">
      <c r="A1538" s="108"/>
      <c r="B1538" s="109"/>
      <c r="C1538" s="102"/>
      <c r="D1538" s="90"/>
      <c r="E1538" s="102"/>
      <c r="F1538" s="102"/>
      <c r="G1538" s="102"/>
      <c r="H1538" s="102"/>
      <c r="I1538" s="98"/>
      <c r="J1538" s="102"/>
      <c r="K1538" s="94"/>
      <c r="L1538" s="94"/>
      <c r="M1538" s="94"/>
      <c r="N1538" s="102">
        <v>2</v>
      </c>
      <c r="O1538" s="111" t="s">
        <v>2143</v>
      </c>
      <c r="P1538" s="96"/>
      <c r="Q1538" s="111" t="s">
        <v>2144</v>
      </c>
      <c r="R1538" s="111" t="s">
        <v>2147</v>
      </c>
      <c r="S1538" s="97" t="s">
        <v>2148</v>
      </c>
      <c r="T1538" s="102" t="s">
        <v>51</v>
      </c>
      <c r="U1538" s="102" t="s">
        <v>45</v>
      </c>
      <c r="V1538" s="102" t="s">
        <v>52</v>
      </c>
      <c r="W1538" s="94">
        <v>60</v>
      </c>
      <c r="X1538" s="98">
        <v>20.74</v>
      </c>
      <c r="Y1538" s="94">
        <v>6750</v>
      </c>
      <c r="Z1538" s="94">
        <f>W1538*Y1538</f>
        <v>405000</v>
      </c>
      <c r="AA1538" s="89">
        <v>7</v>
      </c>
      <c r="AB1538" s="89">
        <v>7</v>
      </c>
      <c r="AC1538" s="94">
        <f>(Z1538*(100-AB1538))/100</f>
        <v>376650</v>
      </c>
      <c r="AD1538" s="94">
        <f>IF(AND(AC1538="",M1537=""),0,IF((AC1538=""),M1537, IF( (M1537=""),AC1538,AC1538+M1537)))</f>
        <v>655525</v>
      </c>
      <c r="AE1538" s="94">
        <f>IF( (X1538=""),AD1538*1,( M1537+(SUM(AC1538:AC1538)) )*(X1538/100) )</f>
        <v>135955.88499999998</v>
      </c>
      <c r="AF1538" s="94">
        <v>10000000</v>
      </c>
      <c r="AG1538" s="94">
        <f>IF((AF1538-AE1538) &gt; 1,0,IF((AF1538-AE1538)&lt;0,AE1538-AF1538,AF1538-AE1538))</f>
        <v>0</v>
      </c>
      <c r="AH1538" s="94">
        <v>0.02</v>
      </c>
    </row>
    <row r="1539" spans="1:34" s="73" customFormat="1" x14ac:dyDescent="0.55000000000000004">
      <c r="A1539" s="108"/>
      <c r="B1539" s="109"/>
      <c r="C1539" s="102"/>
      <c r="D1539" s="90"/>
      <c r="E1539" s="102"/>
      <c r="F1539" s="102"/>
      <c r="G1539" s="102"/>
      <c r="H1539" s="102"/>
      <c r="I1539" s="98"/>
      <c r="J1539" s="102"/>
      <c r="K1539" s="94"/>
      <c r="L1539" s="94"/>
      <c r="M1539" s="94"/>
      <c r="N1539" s="102">
        <v>3</v>
      </c>
      <c r="O1539" s="111" t="s">
        <v>2143</v>
      </c>
      <c r="P1539" s="96"/>
      <c r="Q1539" s="111" t="s">
        <v>2144</v>
      </c>
      <c r="R1539" s="111" t="s">
        <v>2147</v>
      </c>
      <c r="S1539" s="97" t="s">
        <v>2149</v>
      </c>
      <c r="T1539" s="102" t="s">
        <v>51</v>
      </c>
      <c r="U1539" s="102" t="s">
        <v>227</v>
      </c>
      <c r="V1539" s="102" t="s">
        <v>52</v>
      </c>
      <c r="W1539" s="94">
        <v>180</v>
      </c>
      <c r="X1539" s="98">
        <v>62.22</v>
      </c>
      <c r="Y1539" s="94">
        <v>6750</v>
      </c>
      <c r="Z1539" s="94">
        <f>W1539*Y1539</f>
        <v>1215000</v>
      </c>
      <c r="AA1539" s="89">
        <v>12</v>
      </c>
      <c r="AB1539" s="89">
        <v>38</v>
      </c>
      <c r="AC1539" s="94">
        <f>(Z1539*(100-AB1539))/100</f>
        <v>753300</v>
      </c>
      <c r="AD1539" s="94">
        <f>IF(AND(AC1539="",M1537=""),0,IF((AC1539=""),M1537, IF( (M1537=""),AC1539,AC1539+M1537)))</f>
        <v>1032175</v>
      </c>
      <c r="AE1539" s="94">
        <f>IF( (X1539=""),AD1539*1,( M1537+(SUM(AC1539:AC1539)) )*(X1539/100) )</f>
        <v>642219.28500000003</v>
      </c>
      <c r="AF1539" s="94">
        <v>10000000</v>
      </c>
      <c r="AG1539" s="94">
        <f>IF((AF1539-AE1539) &gt; 1,0,IF((AF1539-AE1539)&lt;0,AE1539-AF1539,AF1539-AE1539))</f>
        <v>0</v>
      </c>
      <c r="AH1539" s="94">
        <v>0.02</v>
      </c>
    </row>
    <row r="1540" spans="1:34" s="73" customFormat="1" x14ac:dyDescent="0.55000000000000004">
      <c r="A1540" s="108"/>
      <c r="B1540" s="109"/>
      <c r="C1540" s="102"/>
      <c r="D1540" s="90"/>
      <c r="E1540" s="102"/>
      <c r="F1540" s="102"/>
      <c r="G1540" s="102"/>
      <c r="H1540" s="102"/>
      <c r="I1540" s="98"/>
      <c r="J1540" s="102"/>
      <c r="K1540" s="94"/>
      <c r="L1540" s="94"/>
      <c r="M1540" s="94"/>
      <c r="N1540" s="102">
        <v>4</v>
      </c>
      <c r="O1540" s="111" t="s">
        <v>2143</v>
      </c>
      <c r="P1540" s="96"/>
      <c r="Q1540" s="111" t="s">
        <v>2144</v>
      </c>
      <c r="R1540" s="111" t="s">
        <v>2147</v>
      </c>
      <c r="S1540" s="97" t="s">
        <v>2150</v>
      </c>
      <c r="T1540" s="102" t="s">
        <v>51</v>
      </c>
      <c r="U1540" s="102" t="s">
        <v>45</v>
      </c>
      <c r="V1540" s="102" t="s">
        <v>52</v>
      </c>
      <c r="W1540" s="94">
        <v>13</v>
      </c>
      <c r="X1540" s="98">
        <v>4.49</v>
      </c>
      <c r="Y1540" s="94">
        <v>6750</v>
      </c>
      <c r="Z1540" s="94">
        <f>W1540*Y1540</f>
        <v>87750</v>
      </c>
      <c r="AA1540" s="89">
        <v>7</v>
      </c>
      <c r="AB1540" s="89">
        <v>7</v>
      </c>
      <c r="AC1540" s="94">
        <f>(Z1540*(100-AB1540))/100</f>
        <v>81607.5</v>
      </c>
      <c r="AD1540" s="94">
        <f>IF(AND(AC1540="",M1537=""),0,IF((AC1540=""),M1537, IF( (M1537=""),AC1540,AC1540+M1537)))</f>
        <v>360482.5</v>
      </c>
      <c r="AE1540" s="94">
        <f>IF( (X1540=""),AD1540*1,( M1537+(SUM(AC1540:AC1540)) )*(X1540/100) )</f>
        <v>16185.664250000002</v>
      </c>
      <c r="AF1540" s="94">
        <v>10000000</v>
      </c>
      <c r="AG1540" s="94">
        <f>IF((AF1540-AE1540) &gt; 1,0,IF((AF1540-AE1540)&lt;0,AE1540-AF1540,AF1540-AE1540))</f>
        <v>0</v>
      </c>
      <c r="AH1540" s="94">
        <v>0.02</v>
      </c>
    </row>
    <row r="1541" spans="1:34" s="73" customFormat="1" x14ac:dyDescent="0.55000000000000004">
      <c r="A1541" s="108"/>
      <c r="B1541" s="109"/>
      <c r="C1541" s="102"/>
      <c r="D1541" s="90"/>
      <c r="E1541" s="102"/>
      <c r="F1541" s="102"/>
      <c r="G1541" s="102"/>
      <c r="H1541" s="102"/>
      <c r="I1541" s="98"/>
      <c r="J1541" s="102"/>
      <c r="K1541" s="94"/>
      <c r="L1541" s="94" t="s">
        <v>63</v>
      </c>
      <c r="M1541" s="94">
        <f>SUM(M1537:M1540)</f>
        <v>278875</v>
      </c>
      <c r="N1541" s="102"/>
      <c r="O1541" s="111"/>
      <c r="P1541" s="96"/>
      <c r="Q1541" s="111"/>
      <c r="R1541" s="111"/>
      <c r="S1541" s="97"/>
      <c r="T1541" s="102"/>
      <c r="U1541" s="102"/>
      <c r="V1541" s="102"/>
      <c r="W1541" s="94"/>
      <c r="X1541" s="98"/>
      <c r="Y1541" s="94"/>
      <c r="Z1541" s="94"/>
      <c r="AA1541" s="89"/>
      <c r="AB1541" s="89"/>
      <c r="AC1541" s="94"/>
      <c r="AD1541" s="94">
        <f>SUM(AD1537:AD1540)</f>
        <v>2327057.5</v>
      </c>
      <c r="AE1541" s="94">
        <f>SUM(AE1537:AE1540)</f>
        <v>829359.64675000007</v>
      </c>
      <c r="AF1541" s="94"/>
      <c r="AG1541" s="94">
        <f>SUM(AG1537:AG1540)</f>
        <v>278875</v>
      </c>
      <c r="AH1541" s="94"/>
    </row>
    <row r="1542" spans="1:34" s="73" customFormat="1" x14ac:dyDescent="0.55000000000000004">
      <c r="A1542" s="108" t="s">
        <v>2153</v>
      </c>
      <c r="B1542" s="109">
        <v>666</v>
      </c>
      <c r="C1542" s="102">
        <v>7716</v>
      </c>
      <c r="D1542" s="90" t="s">
        <v>2154</v>
      </c>
      <c r="E1542" s="102" t="s">
        <v>34</v>
      </c>
      <c r="F1542" s="102">
        <v>2447</v>
      </c>
      <c r="G1542" s="102">
        <v>0</v>
      </c>
      <c r="H1542" s="102">
        <v>2</v>
      </c>
      <c r="I1542" s="98">
        <v>84</v>
      </c>
      <c r="J1542" s="102" t="s">
        <v>35</v>
      </c>
      <c r="K1542" s="94">
        <f>((G1542*400)+(H1542*100))+I1542</f>
        <v>284</v>
      </c>
      <c r="L1542" s="94">
        <v>375</v>
      </c>
      <c r="M1542" s="94">
        <f>K1542*L1542</f>
        <v>106500</v>
      </c>
      <c r="N1542" s="102">
        <v>1</v>
      </c>
      <c r="O1542" s="111" t="s">
        <v>2151</v>
      </c>
      <c r="P1542" s="96">
        <v>3570800333900</v>
      </c>
      <c r="Q1542" s="111" t="s">
        <v>2152</v>
      </c>
      <c r="R1542" s="111" t="s">
        <v>2155</v>
      </c>
      <c r="S1542" s="97" t="s">
        <v>2156</v>
      </c>
      <c r="T1542" s="102" t="s">
        <v>51</v>
      </c>
      <c r="U1542" s="102" t="s">
        <v>227</v>
      </c>
      <c r="V1542" s="102" t="s">
        <v>52</v>
      </c>
      <c r="W1542" s="94">
        <v>186.48</v>
      </c>
      <c r="X1542" s="98">
        <v>48.22</v>
      </c>
      <c r="Y1542" s="94">
        <v>6750</v>
      </c>
      <c r="Z1542" s="94">
        <f>W1542*Y1542</f>
        <v>1258740</v>
      </c>
      <c r="AA1542" s="89">
        <v>11</v>
      </c>
      <c r="AB1542" s="89">
        <v>34</v>
      </c>
      <c r="AC1542" s="94">
        <f>(Z1542*(100-AB1542))/100</f>
        <v>830768.4</v>
      </c>
      <c r="AD1542" s="94">
        <f>IF(AND(AC1542="",M1542=""),0,IF((AC1542=""),M1542, IF( (M1542=""),AC1542,AC1542+M1542)))</f>
        <v>937268.4</v>
      </c>
      <c r="AE1542" s="94">
        <f>IF( (X1542=""),AD1542*1,( M1542+(SUM(AC1542:AC1542)) )*(X1542/100) )</f>
        <v>451950.82247999997</v>
      </c>
      <c r="AF1542" s="94">
        <v>50000000</v>
      </c>
      <c r="AG1542" s="94">
        <f>IF((AF1542-AE1542) &gt; 1,0,IF((AF1542-AE1542)&lt;0,AE1542-AF1542,AF1542-AE1542))</f>
        <v>0</v>
      </c>
      <c r="AH1542" s="94">
        <v>0.02</v>
      </c>
    </row>
    <row r="1543" spans="1:34" s="73" customFormat="1" x14ac:dyDescent="0.55000000000000004">
      <c r="A1543" s="108"/>
      <c r="B1543" s="109"/>
      <c r="C1543" s="102"/>
      <c r="D1543" s="90"/>
      <c r="E1543" s="102"/>
      <c r="F1543" s="102"/>
      <c r="G1543" s="102"/>
      <c r="H1543" s="102"/>
      <c r="I1543" s="98"/>
      <c r="J1543" s="102"/>
      <c r="K1543" s="94"/>
      <c r="L1543" s="94"/>
      <c r="M1543" s="94"/>
      <c r="N1543" s="102">
        <v>2</v>
      </c>
      <c r="O1543" s="111" t="s">
        <v>2151</v>
      </c>
      <c r="P1543" s="96">
        <v>3570800333900</v>
      </c>
      <c r="Q1543" s="111" t="s">
        <v>2152</v>
      </c>
      <c r="R1543" s="111" t="s">
        <v>2155</v>
      </c>
      <c r="S1543" s="97" t="s">
        <v>2157</v>
      </c>
      <c r="T1543" s="102" t="s">
        <v>51</v>
      </c>
      <c r="U1543" s="102" t="s">
        <v>45</v>
      </c>
      <c r="V1543" s="102" t="s">
        <v>52</v>
      </c>
      <c r="W1543" s="94">
        <v>165</v>
      </c>
      <c r="X1543" s="98">
        <v>42.66</v>
      </c>
      <c r="Y1543" s="94">
        <v>6750</v>
      </c>
      <c r="Z1543" s="94">
        <f>W1543*Y1543</f>
        <v>1113750</v>
      </c>
      <c r="AA1543" s="89">
        <v>6</v>
      </c>
      <c r="AB1543" s="89">
        <v>6</v>
      </c>
      <c r="AC1543" s="94">
        <f>(Z1543*(100-AB1543))/100</f>
        <v>1046925</v>
      </c>
      <c r="AD1543" s="94">
        <f>IF(AND(AC1543="",M1542=""),0,IF((AC1543=""),M1542, IF( (M1542=""),AC1543,AC1543+M1542)))</f>
        <v>1153425</v>
      </c>
      <c r="AE1543" s="94">
        <f>IF( (X1543=""),AD1543*1,( M1542+(SUM(AC1543:AC1543)) )*(X1543/100) )</f>
        <v>492051.10499999998</v>
      </c>
      <c r="AF1543" s="94">
        <v>50000000</v>
      </c>
      <c r="AG1543" s="94">
        <f>IF((AF1543-AE1543) &gt; 1,0,IF((AF1543-AE1543)&lt;0,AE1543-AF1543,AF1543-AE1543))</f>
        <v>0</v>
      </c>
      <c r="AH1543" s="94">
        <v>0.02</v>
      </c>
    </row>
    <row r="1544" spans="1:34" s="73" customFormat="1" x14ac:dyDescent="0.55000000000000004">
      <c r="A1544" s="108"/>
      <c r="B1544" s="109"/>
      <c r="C1544" s="102"/>
      <c r="D1544" s="90"/>
      <c r="E1544" s="102"/>
      <c r="F1544" s="102"/>
      <c r="G1544" s="102"/>
      <c r="H1544" s="102"/>
      <c r="I1544" s="98"/>
      <c r="J1544" s="102"/>
      <c r="K1544" s="94"/>
      <c r="L1544" s="94"/>
      <c r="M1544" s="94"/>
      <c r="N1544" s="102">
        <v>3</v>
      </c>
      <c r="O1544" s="111" t="s">
        <v>2151</v>
      </c>
      <c r="P1544" s="96">
        <v>3570800333900</v>
      </c>
      <c r="Q1544" s="111" t="s">
        <v>2152</v>
      </c>
      <c r="R1544" s="111" t="s">
        <v>2155</v>
      </c>
      <c r="S1544" s="97" t="s">
        <v>2158</v>
      </c>
      <c r="T1544" s="102" t="s">
        <v>73</v>
      </c>
      <c r="U1544" s="102" t="s">
        <v>45</v>
      </c>
      <c r="V1544" s="102" t="s">
        <v>52</v>
      </c>
      <c r="W1544" s="94">
        <v>35.26</v>
      </c>
      <c r="X1544" s="98">
        <v>9.1199999999999992</v>
      </c>
      <c r="Y1544" s="94">
        <v>6600</v>
      </c>
      <c r="Z1544" s="94">
        <f>W1544*Y1544</f>
        <v>232716</v>
      </c>
      <c r="AA1544" s="89">
        <v>6</v>
      </c>
      <c r="AB1544" s="89">
        <v>6</v>
      </c>
      <c r="AC1544" s="94">
        <f>(Z1544*(100-AB1544))/100</f>
        <v>218753.04</v>
      </c>
      <c r="AD1544" s="94">
        <f>IF(AND(AC1544="",M1542=""),0,IF((AC1544=""),M1542, IF( (M1542=""),AC1544,AC1544+M1542)))</f>
        <v>325253.04000000004</v>
      </c>
      <c r="AE1544" s="94">
        <f>IF( (X1544=""),AD1544*1,( M1542+(SUM(AC1544:AC1544)) )*(X1544/100) )</f>
        <v>29663.077248000001</v>
      </c>
      <c r="AF1544" s="94">
        <v>50000000</v>
      </c>
      <c r="AG1544" s="94">
        <f>IF((AF1544-AE1544) &gt; 1,0,IF((AF1544-AE1544)&lt;0,AE1544-AF1544,AF1544-AE1544))</f>
        <v>0</v>
      </c>
      <c r="AH1544" s="94">
        <v>0.02</v>
      </c>
    </row>
    <row r="1545" spans="1:34" s="73" customFormat="1" x14ac:dyDescent="0.55000000000000004">
      <c r="A1545" s="108"/>
      <c r="B1545" s="109"/>
      <c r="C1545" s="102"/>
      <c r="D1545" s="90"/>
      <c r="E1545" s="102"/>
      <c r="F1545" s="102"/>
      <c r="G1545" s="102"/>
      <c r="H1545" s="102"/>
      <c r="I1545" s="98"/>
      <c r="J1545" s="102"/>
      <c r="K1545" s="94"/>
      <c r="L1545" s="94" t="s">
        <v>63</v>
      </c>
      <c r="M1545" s="94">
        <f>SUM(M1542:M1544)</f>
        <v>106500</v>
      </c>
      <c r="N1545" s="102"/>
      <c r="O1545" s="111"/>
      <c r="P1545" s="96"/>
      <c r="Q1545" s="111"/>
      <c r="R1545" s="111"/>
      <c r="S1545" s="97"/>
      <c r="T1545" s="102"/>
      <c r="U1545" s="102"/>
      <c r="V1545" s="102"/>
      <c r="W1545" s="94"/>
      <c r="X1545" s="98"/>
      <c r="Y1545" s="94"/>
      <c r="Z1545" s="94"/>
      <c r="AA1545" s="89"/>
      <c r="AB1545" s="89"/>
      <c r="AC1545" s="94"/>
      <c r="AD1545" s="94">
        <f>SUM(AD1542:AD1544)</f>
        <v>2415946.44</v>
      </c>
      <c r="AE1545" s="94">
        <f>SUM(AE1542:AE1544)</f>
        <v>973665.00472799991</v>
      </c>
      <c r="AF1545" s="94"/>
      <c r="AG1545" s="94">
        <f>SUM(AG1542:AG1544)</f>
        <v>0</v>
      </c>
      <c r="AH1545" s="94"/>
    </row>
    <row r="1546" spans="1:34" s="73" customFormat="1" x14ac:dyDescent="0.55000000000000004">
      <c r="A1546" s="108" t="s">
        <v>2159</v>
      </c>
      <c r="B1546" s="109">
        <v>667</v>
      </c>
      <c r="C1546" s="102">
        <v>4698</v>
      </c>
      <c r="D1546" s="90" t="s">
        <v>2160</v>
      </c>
      <c r="E1546" s="102" t="s">
        <v>37</v>
      </c>
      <c r="F1546" s="102">
        <v>4199</v>
      </c>
      <c r="G1546" s="102">
        <v>5</v>
      </c>
      <c r="H1546" s="102">
        <v>1</v>
      </c>
      <c r="I1546" s="98">
        <v>84</v>
      </c>
      <c r="J1546" s="102" t="s">
        <v>38</v>
      </c>
      <c r="K1546" s="94">
        <f>((G1546*400)+(H1546*100))+I1546</f>
        <v>2184</v>
      </c>
      <c r="L1546" s="94">
        <v>225</v>
      </c>
      <c r="M1546" s="94">
        <f>K1546*L1546</f>
        <v>491400</v>
      </c>
      <c r="N1546" s="102"/>
      <c r="O1546" s="111"/>
      <c r="P1546" s="96"/>
      <c r="Q1546" s="111"/>
      <c r="R1546" s="111"/>
      <c r="S1546" s="97"/>
      <c r="T1546" s="102"/>
      <c r="U1546" s="102"/>
      <c r="V1546" s="102"/>
      <c r="W1546" s="94"/>
      <c r="X1546" s="98"/>
      <c r="Y1546" s="94"/>
      <c r="Z1546" s="94"/>
      <c r="AA1546" s="89"/>
      <c r="AB1546" s="89"/>
      <c r="AC1546" s="94"/>
      <c r="AD1546" s="94">
        <f>IF(AND(AC1546="",M1546=""),0,IF((AC1546=""),M1546,IF((M1546=""),AC1546,AC1546+M1546)))</f>
        <v>491400</v>
      </c>
      <c r="AE1546" s="94">
        <f>IF( (X1546=""),AD1546*1,AD1546*(X1546/100) )</f>
        <v>491400</v>
      </c>
      <c r="AF1546" s="94">
        <v>0</v>
      </c>
      <c r="AG1546" s="94">
        <f>IF((AF1546-AE1546) &gt; 1,0,IF((AF1546-AE1546)&lt;0,AE1546-AF1546,AF1546-AE1546))</f>
        <v>491400</v>
      </c>
      <c r="AH1546" s="94">
        <v>0.01</v>
      </c>
    </row>
    <row r="1547" spans="1:34" s="73" customFormat="1" x14ac:dyDescent="0.55000000000000004">
      <c r="A1547" s="108" t="s">
        <v>2159</v>
      </c>
      <c r="B1547" s="109">
        <v>668</v>
      </c>
      <c r="C1547" s="102">
        <v>9578</v>
      </c>
      <c r="D1547" s="90"/>
      <c r="E1547" s="102" t="s">
        <v>37</v>
      </c>
      <c r="F1547" s="102">
        <v>7054</v>
      </c>
      <c r="G1547" s="102">
        <v>0</v>
      </c>
      <c r="H1547" s="102">
        <v>1</v>
      </c>
      <c r="I1547" s="98">
        <v>37</v>
      </c>
      <c r="J1547" s="102" t="s">
        <v>35</v>
      </c>
      <c r="K1547" s="94">
        <f>((G1547*400)+(H1547*100))+I1547</f>
        <v>137</v>
      </c>
      <c r="L1547" s="94">
        <v>225</v>
      </c>
      <c r="M1547" s="94">
        <f>K1547*L1547</f>
        <v>30825</v>
      </c>
      <c r="N1547" s="102"/>
      <c r="O1547" s="111"/>
      <c r="P1547" s="96"/>
      <c r="Q1547" s="111"/>
      <c r="R1547" s="111"/>
      <c r="S1547" s="97"/>
      <c r="T1547" s="102"/>
      <c r="U1547" s="102"/>
      <c r="V1547" s="102"/>
      <c r="W1547" s="94"/>
      <c r="X1547" s="98"/>
      <c r="Y1547" s="94"/>
      <c r="Z1547" s="94"/>
      <c r="AA1547" s="89"/>
      <c r="AB1547" s="89"/>
      <c r="AC1547" s="94"/>
      <c r="AD1547" s="94">
        <f>IF(AND(AC1547="",M1547=""),0,IF((AC1547=""),M1547,IF((M1547=""),AC1547,AC1547+M1547)))</f>
        <v>30825</v>
      </c>
      <c r="AE1547" s="94">
        <f>IF( (X1547=""),AD1547*1,AD1547*(X1547/100) )</f>
        <v>30825</v>
      </c>
      <c r="AF1547" s="94">
        <v>0</v>
      </c>
      <c r="AG1547" s="94">
        <f>IF((AF1547-AE1547) &gt; 1,0,IF((AF1547-AE1547)&lt;0,AE1547-AF1547,AF1547-AE1547))</f>
        <v>30825</v>
      </c>
      <c r="AH1547" s="94">
        <v>0.02</v>
      </c>
    </row>
    <row r="1548" spans="1:34" s="73" customFormat="1" x14ac:dyDescent="0.55000000000000004">
      <c r="A1548" s="108"/>
      <c r="B1548" s="109"/>
      <c r="C1548" s="102"/>
      <c r="D1548" s="90"/>
      <c r="E1548" s="102"/>
      <c r="F1548" s="102"/>
      <c r="G1548" s="102"/>
      <c r="H1548" s="102"/>
      <c r="I1548" s="98"/>
      <c r="J1548" s="102"/>
      <c r="K1548" s="94"/>
      <c r="L1548" s="94" t="s">
        <v>63</v>
      </c>
      <c r="M1548" s="94">
        <f>SUM(M1546:M1547)</f>
        <v>522225</v>
      </c>
      <c r="N1548" s="102"/>
      <c r="O1548" s="111"/>
      <c r="P1548" s="96"/>
      <c r="Q1548" s="111"/>
      <c r="R1548" s="111"/>
      <c r="S1548" s="97"/>
      <c r="T1548" s="102"/>
      <c r="U1548" s="102"/>
      <c r="V1548" s="102"/>
      <c r="W1548" s="94"/>
      <c r="X1548" s="98"/>
      <c r="Y1548" s="94"/>
      <c r="Z1548" s="94"/>
      <c r="AA1548" s="89"/>
      <c r="AB1548" s="89"/>
      <c r="AC1548" s="94"/>
      <c r="AD1548" s="94">
        <f>SUM(AD1546:AD1547)</f>
        <v>522225</v>
      </c>
      <c r="AE1548" s="94">
        <f>SUM(AE1546:AE1547)</f>
        <v>522225</v>
      </c>
      <c r="AF1548" s="94"/>
      <c r="AG1548" s="94">
        <f>SUM(AG1546:AG1547)</f>
        <v>522225</v>
      </c>
      <c r="AH1548" s="94"/>
    </row>
    <row r="1549" spans="1:34" s="73" customFormat="1" x14ac:dyDescent="0.55000000000000004">
      <c r="A1549" s="108" t="s">
        <v>2161</v>
      </c>
      <c r="B1549" s="109">
        <v>669</v>
      </c>
      <c r="C1549" s="102">
        <v>8587</v>
      </c>
      <c r="D1549" s="90" t="s">
        <v>2162</v>
      </c>
      <c r="E1549" s="102" t="s">
        <v>34</v>
      </c>
      <c r="F1549" s="102">
        <v>5328</v>
      </c>
      <c r="G1549" s="102">
        <v>7</v>
      </c>
      <c r="H1549" s="102">
        <v>2</v>
      </c>
      <c r="I1549" s="98">
        <v>60</v>
      </c>
      <c r="J1549" s="102" t="s">
        <v>38</v>
      </c>
      <c r="K1549" s="94">
        <f>((G1549*400)+(H1549*100))+I1549</f>
        <v>3060</v>
      </c>
      <c r="L1549" s="94">
        <v>250</v>
      </c>
      <c r="M1549" s="94">
        <f>K1549*L1549</f>
        <v>765000</v>
      </c>
      <c r="N1549" s="102"/>
      <c r="O1549" s="111"/>
      <c r="P1549" s="96"/>
      <c r="Q1549" s="111"/>
      <c r="R1549" s="111"/>
      <c r="S1549" s="97"/>
      <c r="T1549" s="102"/>
      <c r="U1549" s="102"/>
      <c r="V1549" s="102"/>
      <c r="W1549" s="94"/>
      <c r="X1549" s="98"/>
      <c r="Y1549" s="94"/>
      <c r="Z1549" s="94"/>
      <c r="AA1549" s="89"/>
      <c r="AB1549" s="89"/>
      <c r="AC1549" s="94"/>
      <c r="AD1549" s="94">
        <f>IF(AND(AC1549="",M1549=""),0,IF((AC1549=""),M1549,IF((M1549=""),AC1549,AC1549+M1549)))</f>
        <v>765000</v>
      </c>
      <c r="AE1549" s="94">
        <f>IF( (X1549=""),AD1549*1,AD1549*(X1549/100) )</f>
        <v>765000</v>
      </c>
      <c r="AF1549" s="94">
        <v>50000000</v>
      </c>
      <c r="AG1549" s="94">
        <f>IF((AF1549-AE1549) &gt; 1,0,IF((AF1549-AE1549)&lt;0,AE1549-AF1549,AF1549-AE1549))</f>
        <v>0</v>
      </c>
      <c r="AH1549" s="94">
        <v>0.01</v>
      </c>
    </row>
    <row r="1550" spans="1:34" s="73" customFormat="1" x14ac:dyDescent="0.55000000000000004">
      <c r="A1550" s="108"/>
      <c r="B1550" s="109"/>
      <c r="C1550" s="102"/>
      <c r="D1550" s="90"/>
      <c r="E1550" s="102"/>
      <c r="F1550" s="102"/>
      <c r="G1550" s="102"/>
      <c r="H1550" s="102"/>
      <c r="I1550" s="98"/>
      <c r="J1550" s="102"/>
      <c r="K1550" s="94"/>
      <c r="L1550" s="94" t="s">
        <v>63</v>
      </c>
      <c r="M1550" s="94">
        <f>SUM(M1549:M1549)</f>
        <v>765000</v>
      </c>
      <c r="N1550" s="102"/>
      <c r="O1550" s="111"/>
      <c r="P1550" s="96"/>
      <c r="Q1550" s="111"/>
      <c r="R1550" s="111"/>
      <c r="S1550" s="97"/>
      <c r="T1550" s="102"/>
      <c r="U1550" s="102"/>
      <c r="V1550" s="102"/>
      <c r="W1550" s="94"/>
      <c r="X1550" s="98"/>
      <c r="Y1550" s="94"/>
      <c r="Z1550" s="94"/>
      <c r="AA1550" s="89"/>
      <c r="AB1550" s="89"/>
      <c r="AC1550" s="94"/>
      <c r="AD1550" s="94">
        <f>SUM(AD1549:AD1549)</f>
        <v>765000</v>
      </c>
      <c r="AE1550" s="94">
        <f>SUM(AE1549:AE1549)</f>
        <v>765000</v>
      </c>
      <c r="AF1550" s="94"/>
      <c r="AG1550" s="94">
        <f>SUM(AG1549:AG1549)</f>
        <v>0</v>
      </c>
      <c r="AH1550" s="94"/>
    </row>
    <row r="1551" spans="1:34" s="73" customFormat="1" x14ac:dyDescent="0.55000000000000004">
      <c r="A1551" s="108" t="s">
        <v>1399</v>
      </c>
      <c r="B1551" s="109">
        <v>670</v>
      </c>
      <c r="C1551" s="102">
        <v>9593</v>
      </c>
      <c r="D1551" s="90"/>
      <c r="E1551" s="102" t="s">
        <v>37</v>
      </c>
      <c r="F1551" s="102">
        <v>7020</v>
      </c>
      <c r="G1551" s="102">
        <v>0</v>
      </c>
      <c r="H1551" s="102">
        <v>1</v>
      </c>
      <c r="I1551" s="98">
        <v>25</v>
      </c>
      <c r="J1551" s="102" t="s">
        <v>35</v>
      </c>
      <c r="K1551" s="94">
        <f>((G1551*400)+(H1551*100))+I1551</f>
        <v>125</v>
      </c>
      <c r="L1551" s="94">
        <v>225</v>
      </c>
      <c r="M1551" s="94">
        <f>K1551*L1551</f>
        <v>28125</v>
      </c>
      <c r="N1551" s="102"/>
      <c r="O1551" s="111"/>
      <c r="P1551" s="96"/>
      <c r="Q1551" s="111"/>
      <c r="R1551" s="111"/>
      <c r="S1551" s="97"/>
      <c r="T1551" s="102"/>
      <c r="U1551" s="102"/>
      <c r="V1551" s="102"/>
      <c r="W1551" s="94"/>
      <c r="X1551" s="98"/>
      <c r="Y1551" s="94"/>
      <c r="Z1551" s="94"/>
      <c r="AA1551" s="89"/>
      <c r="AB1551" s="89"/>
      <c r="AC1551" s="94"/>
      <c r="AD1551" s="94">
        <f>IF(AND(AC1551="",M1551=""),0,IF((AC1551=""),M1551,IF((M1551=""),AC1551,AC1551+M1551)))</f>
        <v>28125</v>
      </c>
      <c r="AE1551" s="94">
        <f>IF( (X1551=""),AD1551*1,AD1551*(X1551/100) )</f>
        <v>28125</v>
      </c>
      <c r="AF1551" s="94">
        <v>0</v>
      </c>
      <c r="AG1551" s="94">
        <f>IF((AF1551-AE1551) &gt; 1,0,IF((AF1551-AE1551)&lt;0,AE1551-AF1551,AF1551-AE1551))</f>
        <v>28125</v>
      </c>
      <c r="AH1551" s="94">
        <v>0.02</v>
      </c>
    </row>
    <row r="1552" spans="1:34" s="73" customFormat="1" x14ac:dyDescent="0.55000000000000004">
      <c r="A1552" s="108"/>
      <c r="B1552" s="109">
        <v>671</v>
      </c>
      <c r="C1552" s="102">
        <v>9594</v>
      </c>
      <c r="D1552" s="90"/>
      <c r="E1552" s="102" t="s">
        <v>37</v>
      </c>
      <c r="F1552" s="102">
        <v>7039</v>
      </c>
      <c r="G1552" s="102">
        <v>0</v>
      </c>
      <c r="H1552" s="102">
        <v>0</v>
      </c>
      <c r="I1552" s="98">
        <v>48</v>
      </c>
      <c r="J1552" s="102" t="s">
        <v>35</v>
      </c>
      <c r="K1552" s="94">
        <f>((G1552*400)+(H1552*100))+I1552</f>
        <v>48</v>
      </c>
      <c r="L1552" s="94">
        <v>225</v>
      </c>
      <c r="M1552" s="94">
        <f>K1552*L1552</f>
        <v>10800</v>
      </c>
      <c r="N1552" s="102"/>
      <c r="O1552" s="111"/>
      <c r="P1552" s="96"/>
      <c r="Q1552" s="111"/>
      <c r="R1552" s="111"/>
      <c r="S1552" s="97"/>
      <c r="T1552" s="102"/>
      <c r="U1552" s="102"/>
      <c r="V1552" s="102"/>
      <c r="W1552" s="94"/>
      <c r="X1552" s="98"/>
      <c r="Y1552" s="94"/>
      <c r="Z1552" s="94"/>
      <c r="AA1552" s="89"/>
      <c r="AB1552" s="89"/>
      <c r="AC1552" s="94"/>
      <c r="AD1552" s="94">
        <f>IF(AND(AC1552="",M1552=""),0,IF((AC1552=""),M1552,IF((M1552=""),AC1552,AC1552+M1552)))</f>
        <v>10800</v>
      </c>
      <c r="AE1552" s="94">
        <f>IF( (X1552=""),AD1552*1,AD1552*(X1552/100) )</f>
        <v>10800</v>
      </c>
      <c r="AF1552" s="94">
        <v>0</v>
      </c>
      <c r="AG1552" s="94">
        <f>IF((AF1552-AE1552) &gt; 1,0,IF((AF1552-AE1552)&lt;0,AE1552-AF1552,AF1552-AE1552))</f>
        <v>10800</v>
      </c>
      <c r="AH1552" s="94">
        <v>0.02</v>
      </c>
    </row>
    <row r="1553" spans="1:34" s="73" customFormat="1" x14ac:dyDescent="0.55000000000000004">
      <c r="A1553" s="108"/>
      <c r="B1553" s="109"/>
      <c r="C1553" s="102"/>
      <c r="D1553" s="90"/>
      <c r="E1553" s="102"/>
      <c r="F1553" s="102"/>
      <c r="G1553" s="102"/>
      <c r="H1553" s="102"/>
      <c r="I1553" s="98"/>
      <c r="J1553" s="102"/>
      <c r="K1553" s="94"/>
      <c r="L1553" s="94" t="s">
        <v>63</v>
      </c>
      <c r="M1553" s="94">
        <f>SUM(M1551:M1552)</f>
        <v>38925</v>
      </c>
      <c r="N1553" s="102"/>
      <c r="O1553" s="111"/>
      <c r="P1553" s="96"/>
      <c r="Q1553" s="111"/>
      <c r="R1553" s="111"/>
      <c r="S1553" s="97"/>
      <c r="T1553" s="102"/>
      <c r="U1553" s="102"/>
      <c r="V1553" s="102"/>
      <c r="W1553" s="94"/>
      <c r="X1553" s="98"/>
      <c r="Y1553" s="94"/>
      <c r="Z1553" s="94"/>
      <c r="AA1553" s="89"/>
      <c r="AB1553" s="89"/>
      <c r="AC1553" s="94"/>
      <c r="AD1553" s="94">
        <f>SUM(AD1551:AD1552)</f>
        <v>38925</v>
      </c>
      <c r="AE1553" s="94">
        <f>SUM(AE1551:AE1552)</f>
        <v>38925</v>
      </c>
      <c r="AF1553" s="94"/>
      <c r="AG1553" s="94">
        <f>SUM(AG1551:AG1552)</f>
        <v>38925</v>
      </c>
      <c r="AH1553" s="94"/>
    </row>
    <row r="1554" spans="1:34" s="99" customFormat="1" x14ac:dyDescent="0.55000000000000004">
      <c r="A1554" s="107" t="s">
        <v>2165</v>
      </c>
      <c r="B1554" s="102">
        <v>672</v>
      </c>
      <c r="C1554" s="102">
        <v>7433</v>
      </c>
      <c r="D1554" s="90" t="s">
        <v>2166</v>
      </c>
      <c r="E1554" s="102" t="s">
        <v>34</v>
      </c>
      <c r="F1554" s="102">
        <v>7188</v>
      </c>
      <c r="G1554" s="102">
        <v>0</v>
      </c>
      <c r="H1554" s="102">
        <v>1</v>
      </c>
      <c r="I1554" s="98">
        <v>63</v>
      </c>
      <c r="J1554" s="102" t="s">
        <v>35</v>
      </c>
      <c r="K1554" s="94">
        <f>((G1554*400)+(H1554*100))+I1554</f>
        <v>163</v>
      </c>
      <c r="L1554" s="94">
        <v>1650</v>
      </c>
      <c r="M1554" s="94">
        <f>K1554*L1554</f>
        <v>268950</v>
      </c>
      <c r="N1554" s="102">
        <v>1</v>
      </c>
      <c r="O1554" s="111" t="s">
        <v>2163</v>
      </c>
      <c r="P1554" s="96">
        <v>3570800357825</v>
      </c>
      <c r="Q1554" s="111" t="s">
        <v>2164</v>
      </c>
      <c r="R1554" s="111" t="s">
        <v>2167</v>
      </c>
      <c r="S1554" s="97"/>
      <c r="T1554" s="102" t="s">
        <v>51</v>
      </c>
      <c r="U1554" s="102" t="s">
        <v>45</v>
      </c>
      <c r="V1554" s="102" t="s">
        <v>52</v>
      </c>
      <c r="W1554" s="94">
        <v>86</v>
      </c>
      <c r="X1554" s="98">
        <v>48.2</v>
      </c>
      <c r="Y1554" s="94">
        <v>6750</v>
      </c>
      <c r="Z1554" s="94">
        <f>W1554*Y1554</f>
        <v>580500</v>
      </c>
      <c r="AA1554" s="89">
        <v>21</v>
      </c>
      <c r="AB1554" s="89">
        <v>32</v>
      </c>
      <c r="AC1554" s="94">
        <f>(Z1554*(100-AB1554))/100</f>
        <v>394740</v>
      </c>
      <c r="AD1554" s="94">
        <f>IF(AND(AC1554="",M1554=""),0,IF((AC1554=""),M1554, IF( (M1554=""),AC1554,AC1554+M1554)))</f>
        <v>663690</v>
      </c>
      <c r="AE1554" s="94">
        <f>IF( (X1554=""),AD1554*1,( M1554+(SUM(AC1554:AC1554)) )*(X1554/100) )</f>
        <v>319898.58</v>
      </c>
      <c r="AF1554" s="94">
        <v>50000000</v>
      </c>
      <c r="AG1554" s="94">
        <f>IF((AF1554-AE1554) &gt; 1,0,IF((AF1554-AE1554)&lt;0,AE1554-AF1554,AF1554-AE1554))</f>
        <v>0</v>
      </c>
      <c r="AH1554" s="94">
        <v>0.02</v>
      </c>
    </row>
    <row r="1555" spans="1:34" s="99" customFormat="1" x14ac:dyDescent="0.55000000000000004">
      <c r="A1555" s="107"/>
      <c r="B1555" s="102"/>
      <c r="C1555" s="102"/>
      <c r="D1555" s="90"/>
      <c r="E1555" s="102"/>
      <c r="F1555" s="102"/>
      <c r="G1555" s="102"/>
      <c r="H1555" s="102"/>
      <c r="I1555" s="98"/>
      <c r="J1555" s="102"/>
      <c r="K1555" s="94"/>
      <c r="L1555" s="94"/>
      <c r="M1555" s="94"/>
      <c r="N1555" s="102">
        <v>2</v>
      </c>
      <c r="O1555" s="111" t="s">
        <v>2163</v>
      </c>
      <c r="P1555" s="96">
        <v>3570800357825</v>
      </c>
      <c r="Q1555" s="111" t="s">
        <v>2164</v>
      </c>
      <c r="R1555" s="111" t="s">
        <v>2167</v>
      </c>
      <c r="S1555" s="97"/>
      <c r="T1555" s="102" t="s">
        <v>51</v>
      </c>
      <c r="U1555" s="102" t="s">
        <v>45</v>
      </c>
      <c r="V1555" s="102" t="s">
        <v>52</v>
      </c>
      <c r="W1555" s="94">
        <v>72.2</v>
      </c>
      <c r="X1555" s="98">
        <v>40.47</v>
      </c>
      <c r="Y1555" s="94">
        <v>6750</v>
      </c>
      <c r="Z1555" s="94">
        <f>W1555*Y1555</f>
        <v>487350</v>
      </c>
      <c r="AA1555" s="89">
        <v>21</v>
      </c>
      <c r="AB1555" s="89">
        <v>32</v>
      </c>
      <c r="AC1555" s="94">
        <f>(Z1555*(100-AB1555))/100</f>
        <v>331398</v>
      </c>
      <c r="AD1555" s="94">
        <f>IF(AND(AC1555="",M1554=""),0,IF((AC1555=""),M1554, IF( (M1554=""),AC1555,AC1555+M1554)))</f>
        <v>600348</v>
      </c>
      <c r="AE1555" s="94">
        <f>IF( (X1555=""),AD1555*1,( M1554+(SUM(AC1555:AC1555)) )*(X1555/100) )</f>
        <v>242960.83559999999</v>
      </c>
      <c r="AF1555" s="94">
        <v>50000000</v>
      </c>
      <c r="AG1555" s="94">
        <f>IF((AF1555-AE1555) &gt; 1,0,IF((AF1555-AE1555)&lt;0,AE1555-AF1555,AF1555-AE1555))</f>
        <v>0</v>
      </c>
      <c r="AH1555" s="94">
        <v>0.02</v>
      </c>
    </row>
    <row r="1556" spans="1:34" s="99" customFormat="1" x14ac:dyDescent="0.55000000000000004">
      <c r="A1556" s="107"/>
      <c r="B1556" s="102"/>
      <c r="C1556" s="102"/>
      <c r="D1556" s="90"/>
      <c r="E1556" s="102"/>
      <c r="F1556" s="102"/>
      <c r="G1556" s="102"/>
      <c r="H1556" s="102"/>
      <c r="I1556" s="98"/>
      <c r="J1556" s="102"/>
      <c r="K1556" s="94"/>
      <c r="L1556" s="94"/>
      <c r="M1556" s="94"/>
      <c r="N1556" s="102">
        <v>3</v>
      </c>
      <c r="O1556" s="111" t="s">
        <v>2163</v>
      </c>
      <c r="P1556" s="96">
        <v>3570800357825</v>
      </c>
      <c r="Q1556" s="111" t="s">
        <v>2164</v>
      </c>
      <c r="R1556" s="111" t="s">
        <v>2167</v>
      </c>
      <c r="S1556" s="97"/>
      <c r="T1556" s="102" t="s">
        <v>51</v>
      </c>
      <c r="U1556" s="102" t="s">
        <v>45</v>
      </c>
      <c r="V1556" s="102" t="s">
        <v>52</v>
      </c>
      <c r="W1556" s="94">
        <v>11.9</v>
      </c>
      <c r="X1556" s="98">
        <v>6.67</v>
      </c>
      <c r="Y1556" s="94">
        <v>6750</v>
      </c>
      <c r="Z1556" s="94">
        <f>W1556*Y1556</f>
        <v>80325</v>
      </c>
      <c r="AA1556" s="89">
        <v>21</v>
      </c>
      <c r="AB1556" s="89">
        <v>32</v>
      </c>
      <c r="AC1556" s="94">
        <f>(Z1556*(100-AB1556))/100</f>
        <v>54621</v>
      </c>
      <c r="AD1556" s="94">
        <f>IF(AND(AC1556="",M1554=""),0,IF((AC1556=""),M1554, IF( (M1554=""),AC1556,AC1556+M1554)))</f>
        <v>323571</v>
      </c>
      <c r="AE1556" s="94">
        <f>IF( (X1556=""),AD1556*1,( M1554+(SUM(AC1556:AC1556)) )*(X1556/100) )</f>
        <v>21582.185699999998</v>
      </c>
      <c r="AF1556" s="94">
        <v>50000000</v>
      </c>
      <c r="AG1556" s="94">
        <f>IF((AF1556-AE1556) &gt; 1,0,IF((AF1556-AE1556)&lt;0,AE1556-AF1556,AF1556-AE1556))</f>
        <v>0</v>
      </c>
      <c r="AH1556" s="94">
        <v>0.02</v>
      </c>
    </row>
    <row r="1557" spans="1:34" s="99" customFormat="1" x14ac:dyDescent="0.55000000000000004">
      <c r="A1557" s="107"/>
      <c r="B1557" s="102"/>
      <c r="C1557" s="102"/>
      <c r="D1557" s="90"/>
      <c r="E1557" s="102"/>
      <c r="F1557" s="102"/>
      <c r="G1557" s="102"/>
      <c r="H1557" s="102"/>
      <c r="I1557" s="98"/>
      <c r="J1557" s="102"/>
      <c r="K1557" s="94"/>
      <c r="L1557" s="94"/>
      <c r="M1557" s="94"/>
      <c r="N1557" s="102">
        <v>4</v>
      </c>
      <c r="O1557" s="111" t="s">
        <v>2163</v>
      </c>
      <c r="P1557" s="96">
        <v>3570800357825</v>
      </c>
      <c r="Q1557" s="111" t="s">
        <v>2164</v>
      </c>
      <c r="R1557" s="111" t="s">
        <v>2167</v>
      </c>
      <c r="S1557" s="97"/>
      <c r="T1557" s="102" t="s">
        <v>439</v>
      </c>
      <c r="U1557" s="102" t="s">
        <v>45</v>
      </c>
      <c r="V1557" s="102" t="s">
        <v>52</v>
      </c>
      <c r="W1557" s="94">
        <v>8.32</v>
      </c>
      <c r="X1557" s="98">
        <v>4.66</v>
      </c>
      <c r="Y1557" s="94">
        <v>6050</v>
      </c>
      <c r="Z1557" s="94">
        <f>W1557*Y1557</f>
        <v>50336</v>
      </c>
      <c r="AA1557" s="89">
        <v>21</v>
      </c>
      <c r="AB1557" s="89">
        <v>32</v>
      </c>
      <c r="AC1557" s="94">
        <f>(Z1557*(100-AB1557))/100</f>
        <v>34228.480000000003</v>
      </c>
      <c r="AD1557" s="94">
        <f>IF(AND(AC1557="",M1554=""),0,IF((AC1557=""),M1554, IF( (M1554=""),AC1557,AC1557+M1554)))</f>
        <v>303178.48</v>
      </c>
      <c r="AE1557" s="94">
        <f>IF( (X1557=""),AD1557*1,( M1554+(SUM(AC1557:AC1557)) )*(X1557/100) )</f>
        <v>14128.117168000001</v>
      </c>
      <c r="AF1557" s="94">
        <v>50000000</v>
      </c>
      <c r="AG1557" s="94">
        <f>IF((AF1557-AE1557) &gt; 1,0,IF((AF1557-AE1557)&lt;0,AE1557-AF1557,AF1557-AE1557))</f>
        <v>0</v>
      </c>
      <c r="AH1557" s="94">
        <v>0.02</v>
      </c>
    </row>
    <row r="1558" spans="1:34" s="73" customFormat="1" x14ac:dyDescent="0.55000000000000004">
      <c r="A1558" s="108"/>
      <c r="B1558" s="109"/>
      <c r="C1558" s="102"/>
      <c r="D1558" s="90"/>
      <c r="E1558" s="102"/>
      <c r="F1558" s="102"/>
      <c r="G1558" s="102"/>
      <c r="H1558" s="102"/>
      <c r="I1558" s="98"/>
      <c r="J1558" s="102"/>
      <c r="K1558" s="94"/>
      <c r="L1558" s="94" t="s">
        <v>63</v>
      </c>
      <c r="M1558" s="94">
        <f>SUM(M1554:M1557)</f>
        <v>268950</v>
      </c>
      <c r="N1558" s="102"/>
      <c r="O1558" s="111"/>
      <c r="P1558" s="96"/>
      <c r="Q1558" s="111"/>
      <c r="R1558" s="111"/>
      <c r="S1558" s="97"/>
      <c r="T1558" s="102"/>
      <c r="U1558" s="102"/>
      <c r="V1558" s="102"/>
      <c r="W1558" s="94"/>
      <c r="X1558" s="98"/>
      <c r="Y1558" s="94"/>
      <c r="Z1558" s="94"/>
      <c r="AA1558" s="89"/>
      <c r="AB1558" s="89"/>
      <c r="AC1558" s="94"/>
      <c r="AD1558" s="94">
        <f>SUM(AD1554:AD1557)</f>
        <v>1890787.48</v>
      </c>
      <c r="AE1558" s="94">
        <f>SUM(AE1554:AE1557)</f>
        <v>598569.71846799995</v>
      </c>
      <c r="AF1558" s="94"/>
      <c r="AG1558" s="94">
        <f>SUM(AG1554:AG1557)</f>
        <v>0</v>
      </c>
      <c r="AH1558" s="94"/>
    </row>
    <row r="1559" spans="1:34" s="73" customFormat="1" x14ac:dyDescent="0.55000000000000004">
      <c r="A1559" s="108" t="s">
        <v>2170</v>
      </c>
      <c r="B1559" s="109">
        <v>673</v>
      </c>
      <c r="C1559" s="102">
        <v>7713</v>
      </c>
      <c r="D1559" s="90" t="s">
        <v>2171</v>
      </c>
      <c r="E1559" s="102" t="s">
        <v>34</v>
      </c>
      <c r="F1559" s="102">
        <v>9326</v>
      </c>
      <c r="G1559" s="102">
        <v>0</v>
      </c>
      <c r="H1559" s="102">
        <v>0</v>
      </c>
      <c r="I1559" s="98">
        <v>98</v>
      </c>
      <c r="J1559" s="102" t="s">
        <v>35</v>
      </c>
      <c r="K1559" s="94">
        <f>((G1559*400)+(H1559*100))+I1559</f>
        <v>98</v>
      </c>
      <c r="L1559" s="94">
        <v>375</v>
      </c>
      <c r="M1559" s="94">
        <f>K1559*L1559</f>
        <v>36750</v>
      </c>
      <c r="N1559" s="102">
        <v>1</v>
      </c>
      <c r="O1559" s="111" t="s">
        <v>2168</v>
      </c>
      <c r="P1559" s="96">
        <v>3570800203976</v>
      </c>
      <c r="Q1559" s="111" t="s">
        <v>2169</v>
      </c>
      <c r="R1559" s="111" t="s">
        <v>2172</v>
      </c>
      <c r="S1559" s="97" t="s">
        <v>2173</v>
      </c>
      <c r="T1559" s="102" t="s">
        <v>73</v>
      </c>
      <c r="U1559" s="102" t="s">
        <v>227</v>
      </c>
      <c r="V1559" s="102" t="s">
        <v>52</v>
      </c>
      <c r="W1559" s="94">
        <v>141.44</v>
      </c>
      <c r="X1559" s="98">
        <v>100</v>
      </c>
      <c r="Y1559" s="94">
        <v>6600</v>
      </c>
      <c r="Z1559" s="94">
        <f>W1559*Y1559</f>
        <v>933504</v>
      </c>
      <c r="AA1559" s="89">
        <v>11</v>
      </c>
      <c r="AB1559" s="89">
        <v>34</v>
      </c>
      <c r="AC1559" s="94">
        <f>(Z1559*(100-AB1559))/100</f>
        <v>616112.64000000001</v>
      </c>
      <c r="AD1559" s="94">
        <f>IF(AND(AC1559="",M1559=""),0,IF((AC1559=""),M1559, IF( (M1559=""),AC1559,AC1559+M1559)))</f>
        <v>652862.64</v>
      </c>
      <c r="AE1559" s="94">
        <f>IF( (X1559=""),AD1559*1,( M1559+(SUM(AC1559:AC1559)) )*(X1559/100) )</f>
        <v>652862.64</v>
      </c>
      <c r="AF1559" s="94">
        <v>50000000</v>
      </c>
      <c r="AG1559" s="94">
        <f>IF((AF1559-AE1559) &gt; 1,0,IF((AF1559-AE1559)&lt;0,AE1559-AF1559,AF1559-AE1559))</f>
        <v>0</v>
      </c>
      <c r="AH1559" s="94">
        <v>0.02</v>
      </c>
    </row>
    <row r="1560" spans="1:34" s="73" customFormat="1" x14ac:dyDescent="0.55000000000000004">
      <c r="A1560" s="108"/>
      <c r="B1560" s="109"/>
      <c r="C1560" s="102"/>
      <c r="D1560" s="90"/>
      <c r="E1560" s="102"/>
      <c r="F1560" s="102"/>
      <c r="G1560" s="102"/>
      <c r="H1560" s="102"/>
      <c r="I1560" s="98"/>
      <c r="J1560" s="102"/>
      <c r="K1560" s="94"/>
      <c r="L1560" s="94" t="s">
        <v>63</v>
      </c>
      <c r="M1560" s="94">
        <f>SUM(M1559:M1559)</f>
        <v>36750</v>
      </c>
      <c r="N1560" s="102"/>
      <c r="O1560" s="111"/>
      <c r="P1560" s="96"/>
      <c r="Q1560" s="111"/>
      <c r="R1560" s="111"/>
      <c r="S1560" s="97"/>
      <c r="T1560" s="102"/>
      <c r="U1560" s="102"/>
      <c r="V1560" s="102"/>
      <c r="W1560" s="94"/>
      <c r="X1560" s="98"/>
      <c r="Y1560" s="94"/>
      <c r="Z1560" s="94"/>
      <c r="AA1560" s="89"/>
      <c r="AB1560" s="89"/>
      <c r="AC1560" s="94"/>
      <c r="AD1560" s="94">
        <f>SUM(AD1559:AD1559)</f>
        <v>652862.64</v>
      </c>
      <c r="AE1560" s="94">
        <f>SUM(AE1559:AE1559)</f>
        <v>652862.64</v>
      </c>
      <c r="AF1560" s="94"/>
      <c r="AG1560" s="94">
        <f>SUM(AG1559:AG1559)</f>
        <v>0</v>
      </c>
      <c r="AH1560" s="94"/>
    </row>
    <row r="1561" spans="1:34" s="73" customFormat="1" x14ac:dyDescent="0.55000000000000004">
      <c r="A1561" s="108" t="s">
        <v>2176</v>
      </c>
      <c r="B1561" s="109">
        <v>674</v>
      </c>
      <c r="C1561" s="102">
        <v>8377</v>
      </c>
      <c r="D1561" s="90" t="s">
        <v>2177</v>
      </c>
      <c r="E1561" s="102" t="s">
        <v>34</v>
      </c>
      <c r="F1561" s="102">
        <v>11277</v>
      </c>
      <c r="G1561" s="102">
        <v>0</v>
      </c>
      <c r="H1561" s="102">
        <v>1</v>
      </c>
      <c r="I1561" s="98">
        <v>20</v>
      </c>
      <c r="J1561" s="102" t="s">
        <v>35</v>
      </c>
      <c r="K1561" s="94">
        <f>((G1561*400)+(H1561*100))+I1561</f>
        <v>120</v>
      </c>
      <c r="L1561" s="94">
        <v>800</v>
      </c>
      <c r="M1561" s="94">
        <f>K1561*L1561</f>
        <v>96000</v>
      </c>
      <c r="N1561" s="102">
        <v>1</v>
      </c>
      <c r="O1561" s="111" t="s">
        <v>2174</v>
      </c>
      <c r="P1561" s="96">
        <v>3570800355644</v>
      </c>
      <c r="Q1561" s="111" t="s">
        <v>2175</v>
      </c>
      <c r="R1561" s="111" t="s">
        <v>2178</v>
      </c>
      <c r="S1561" s="97" t="s">
        <v>2179</v>
      </c>
      <c r="T1561" s="102" t="s">
        <v>51</v>
      </c>
      <c r="U1561" s="102" t="s">
        <v>227</v>
      </c>
      <c r="V1561" s="102" t="s">
        <v>52</v>
      </c>
      <c r="W1561" s="94">
        <v>27.9</v>
      </c>
      <c r="X1561" s="98">
        <v>100</v>
      </c>
      <c r="Y1561" s="94">
        <v>6750</v>
      </c>
      <c r="Z1561" s="94">
        <f>W1561*Y1561</f>
        <v>188325</v>
      </c>
      <c r="AA1561" s="89">
        <v>11</v>
      </c>
      <c r="AB1561" s="89">
        <v>34</v>
      </c>
      <c r="AC1561" s="94">
        <f>(Z1561*(100-AB1561))/100</f>
        <v>124294.5</v>
      </c>
      <c r="AD1561" s="94">
        <f>IF(AND(AC1561="",M1561=""),0,IF((AC1561=""),M1561, IF( (M1561=""),AC1561,AC1561+M1561)))</f>
        <v>220294.5</v>
      </c>
      <c r="AE1561" s="94">
        <f>IF( (X1561=""),AD1561*1,( M1561+(SUM(AC1561:AC1561)) )*(X1561/100) )</f>
        <v>220294.5</v>
      </c>
      <c r="AF1561" s="94">
        <v>50000000</v>
      </c>
      <c r="AG1561" s="94">
        <f>IF((AF1561-AE1561) &gt; 1,0,IF((AF1561-AE1561)&lt;0,AE1561-AF1561,AF1561-AE1561))</f>
        <v>0</v>
      </c>
      <c r="AH1561" s="94">
        <v>0.02</v>
      </c>
    </row>
    <row r="1562" spans="1:34" s="73" customFormat="1" x14ac:dyDescent="0.55000000000000004">
      <c r="A1562" s="108"/>
      <c r="B1562" s="109">
        <v>675</v>
      </c>
      <c r="C1562" s="102">
        <v>10244</v>
      </c>
      <c r="D1562" s="90" t="s">
        <v>2180</v>
      </c>
      <c r="E1562" s="102" t="s">
        <v>34</v>
      </c>
      <c r="F1562" s="102">
        <v>13812</v>
      </c>
      <c r="G1562" s="102">
        <v>6</v>
      </c>
      <c r="H1562" s="102">
        <v>1</v>
      </c>
      <c r="I1562" s="98">
        <v>20</v>
      </c>
      <c r="J1562" s="102" t="s">
        <v>38</v>
      </c>
      <c r="K1562" s="94">
        <f>((G1562*400)+(H1562*100))+I1562</f>
        <v>2520</v>
      </c>
      <c r="L1562" s="94">
        <v>250</v>
      </c>
      <c r="M1562" s="94">
        <f>K1562*L1562</f>
        <v>630000</v>
      </c>
      <c r="N1562" s="102"/>
      <c r="O1562" s="111"/>
      <c r="P1562" s="96"/>
      <c r="Q1562" s="111"/>
      <c r="R1562" s="111"/>
      <c r="S1562" s="97"/>
      <c r="T1562" s="102"/>
      <c r="U1562" s="102"/>
      <c r="V1562" s="102"/>
      <c r="W1562" s="94"/>
      <c r="X1562" s="98"/>
      <c r="Y1562" s="94"/>
      <c r="Z1562" s="94"/>
      <c r="AA1562" s="89"/>
      <c r="AB1562" s="89"/>
      <c r="AC1562" s="94"/>
      <c r="AD1562" s="94">
        <f>IF(AND(AC1562="",M1562=""),0,IF((AC1562=""),M1562,IF((M1562=""),AC1562,AC1562+M1562)))</f>
        <v>630000</v>
      </c>
      <c r="AE1562" s="94">
        <f>IF( (X1562=""),AD1562*1,AD1562*(X1562/100) )</f>
        <v>630000</v>
      </c>
      <c r="AF1562" s="94">
        <v>50000000</v>
      </c>
      <c r="AG1562" s="94">
        <f>IF((AF1562-AE1562) &gt; 1,0,IF((AF1562-AE1562)&lt;0,AE1562-AF1562,AF1562-AE1562))</f>
        <v>0</v>
      </c>
      <c r="AH1562" s="94">
        <v>0.3</v>
      </c>
    </row>
    <row r="1563" spans="1:34" s="73" customFormat="1" x14ac:dyDescent="0.55000000000000004">
      <c r="A1563" s="108"/>
      <c r="B1563" s="109"/>
      <c r="C1563" s="102"/>
      <c r="D1563" s="90"/>
      <c r="E1563" s="102"/>
      <c r="F1563" s="102"/>
      <c r="G1563" s="102"/>
      <c r="H1563" s="102"/>
      <c r="I1563" s="98"/>
      <c r="J1563" s="102"/>
      <c r="K1563" s="94"/>
      <c r="L1563" s="94" t="s">
        <v>63</v>
      </c>
      <c r="M1563" s="94">
        <f>SUM(M1561:M1562)</f>
        <v>726000</v>
      </c>
      <c r="N1563" s="102"/>
      <c r="O1563" s="111"/>
      <c r="P1563" s="96"/>
      <c r="Q1563" s="111"/>
      <c r="R1563" s="111"/>
      <c r="S1563" s="97"/>
      <c r="T1563" s="102"/>
      <c r="U1563" s="102"/>
      <c r="V1563" s="102"/>
      <c r="W1563" s="94"/>
      <c r="X1563" s="98"/>
      <c r="Y1563" s="94"/>
      <c r="Z1563" s="94"/>
      <c r="AA1563" s="89"/>
      <c r="AB1563" s="89"/>
      <c r="AC1563" s="94"/>
      <c r="AD1563" s="94">
        <f>SUM(AD1561:AD1562)</f>
        <v>850294.5</v>
      </c>
      <c r="AE1563" s="94">
        <f>SUM(AE1561:AE1562)</f>
        <v>850294.5</v>
      </c>
      <c r="AF1563" s="94"/>
      <c r="AG1563" s="94">
        <f>SUM(AG1561:AG1562)</f>
        <v>0</v>
      </c>
      <c r="AH1563" s="94"/>
    </row>
    <row r="1564" spans="1:34" s="73" customFormat="1" x14ac:dyDescent="0.55000000000000004">
      <c r="A1564" s="108" t="s">
        <v>2183</v>
      </c>
      <c r="B1564" s="109">
        <v>676</v>
      </c>
      <c r="C1564" s="102">
        <v>5256</v>
      </c>
      <c r="D1564" s="90" t="s">
        <v>2184</v>
      </c>
      <c r="E1564" s="102" t="s">
        <v>34</v>
      </c>
      <c r="F1564" s="102">
        <v>15928</v>
      </c>
      <c r="G1564" s="102">
        <v>0</v>
      </c>
      <c r="H1564" s="102">
        <v>1</v>
      </c>
      <c r="I1564" s="98">
        <v>25</v>
      </c>
      <c r="J1564" s="102" t="s">
        <v>35</v>
      </c>
      <c r="K1564" s="94">
        <f>((G1564*400)+(H1564*100))+I1564</f>
        <v>125</v>
      </c>
      <c r="L1564" s="94">
        <v>2425</v>
      </c>
      <c r="M1564" s="94">
        <f>K1564*L1564</f>
        <v>303125</v>
      </c>
      <c r="N1564" s="102">
        <v>1</v>
      </c>
      <c r="O1564" s="111" t="s">
        <v>2181</v>
      </c>
      <c r="P1564" s="96">
        <v>3570800008031</v>
      </c>
      <c r="Q1564" s="111" t="s">
        <v>2182</v>
      </c>
      <c r="R1564" s="111" t="s">
        <v>2185</v>
      </c>
      <c r="S1564" s="97" t="s">
        <v>2186</v>
      </c>
      <c r="T1564" s="102" t="s">
        <v>51</v>
      </c>
      <c r="U1564" s="102" t="s">
        <v>227</v>
      </c>
      <c r="V1564" s="102" t="s">
        <v>52</v>
      </c>
      <c r="W1564" s="94">
        <v>118.8</v>
      </c>
      <c r="X1564" s="98">
        <v>43.09</v>
      </c>
      <c r="Y1564" s="94">
        <v>6750</v>
      </c>
      <c r="Z1564" s="94">
        <f>W1564*Y1564</f>
        <v>801900</v>
      </c>
      <c r="AA1564" s="89">
        <v>11</v>
      </c>
      <c r="AB1564" s="89">
        <v>34</v>
      </c>
      <c r="AC1564" s="94">
        <f>(Z1564*(100-AB1564))/100</f>
        <v>529254</v>
      </c>
      <c r="AD1564" s="94">
        <f>IF(AND(AC1564="",M1564=""),0,IF((AC1564=""),M1564, IF( (M1564=""),AC1564,AC1564+M1564)))</f>
        <v>832379</v>
      </c>
      <c r="AE1564" s="94">
        <f>IF( (X1564=""),AD1564*1,( M1564+(SUM(AC1564:AC1564)) )*(X1564/100) )</f>
        <v>358672.11110000004</v>
      </c>
      <c r="AF1564" s="94">
        <v>50000000</v>
      </c>
      <c r="AG1564" s="94">
        <f>IF((AF1564-AE1564) &gt; 1,0,IF((AF1564-AE1564)&lt;0,AE1564-AF1564,AF1564-AE1564))</f>
        <v>0</v>
      </c>
      <c r="AH1564" s="94">
        <v>0.02</v>
      </c>
    </row>
    <row r="1565" spans="1:34" s="73" customFormat="1" x14ac:dyDescent="0.55000000000000004">
      <c r="A1565" s="108"/>
      <c r="B1565" s="109"/>
      <c r="C1565" s="102"/>
      <c r="D1565" s="90"/>
      <c r="E1565" s="102"/>
      <c r="F1565" s="102"/>
      <c r="G1565" s="102"/>
      <c r="H1565" s="102"/>
      <c r="I1565" s="98"/>
      <c r="J1565" s="102"/>
      <c r="K1565" s="94"/>
      <c r="L1565" s="94"/>
      <c r="M1565" s="94"/>
      <c r="N1565" s="102">
        <v>2</v>
      </c>
      <c r="O1565" s="111" t="s">
        <v>2181</v>
      </c>
      <c r="P1565" s="96">
        <v>3570800008031</v>
      </c>
      <c r="Q1565" s="111" t="s">
        <v>2182</v>
      </c>
      <c r="R1565" s="111" t="s">
        <v>2185</v>
      </c>
      <c r="S1565" s="97" t="s">
        <v>2187</v>
      </c>
      <c r="T1565" s="102" t="s">
        <v>51</v>
      </c>
      <c r="U1565" s="102" t="s">
        <v>45</v>
      </c>
      <c r="V1565" s="102" t="s">
        <v>52</v>
      </c>
      <c r="W1565" s="94">
        <v>150.91999999999999</v>
      </c>
      <c r="X1565" s="98">
        <v>54.74</v>
      </c>
      <c r="Y1565" s="94">
        <v>0</v>
      </c>
      <c r="Z1565" s="94">
        <f>W1565*Y1565</f>
        <v>0</v>
      </c>
      <c r="AA1565" s="89">
        <v>6</v>
      </c>
      <c r="AB1565" s="89">
        <v>6</v>
      </c>
      <c r="AC1565" s="94">
        <f>(Z1565*(100-AB1565))/100</f>
        <v>0</v>
      </c>
      <c r="AD1565" s="94">
        <f>IF(AND(AC1565="",M1564=""),0,IF((AC1565=""),M1564, IF( (M1564=""),AC1565,AC1565+M1564)))</f>
        <v>303125</v>
      </c>
      <c r="AE1565" s="94">
        <f>IF( (X1565=""),AD1565*1,( M1564+(SUM(AC1565:AC1565)) )*(X1565/100) )</f>
        <v>165930.625</v>
      </c>
      <c r="AF1565" s="94">
        <v>50000000</v>
      </c>
      <c r="AG1565" s="94">
        <f>IF((AF1565-AE1565) &gt; 1,0,IF((AF1565-AE1565)&lt;0,AE1565-AF1565,AF1565-AE1565))</f>
        <v>0</v>
      </c>
      <c r="AH1565" s="94">
        <v>0.02</v>
      </c>
    </row>
    <row r="1566" spans="1:34" s="73" customFormat="1" x14ac:dyDescent="0.55000000000000004">
      <c r="A1566" s="108"/>
      <c r="B1566" s="109"/>
      <c r="C1566" s="102"/>
      <c r="D1566" s="90"/>
      <c r="E1566" s="102"/>
      <c r="F1566" s="102"/>
      <c r="G1566" s="102"/>
      <c r="H1566" s="102"/>
      <c r="I1566" s="98"/>
      <c r="J1566" s="102"/>
      <c r="K1566" s="94"/>
      <c r="L1566" s="94"/>
      <c r="M1566" s="94"/>
      <c r="N1566" s="102">
        <v>3</v>
      </c>
      <c r="O1566" s="111" t="s">
        <v>2181</v>
      </c>
      <c r="P1566" s="96">
        <v>3570800008031</v>
      </c>
      <c r="Q1566" s="111" t="s">
        <v>2182</v>
      </c>
      <c r="R1566" s="111" t="s">
        <v>2185</v>
      </c>
      <c r="S1566" s="97" t="s">
        <v>2188</v>
      </c>
      <c r="T1566" s="102" t="s">
        <v>51</v>
      </c>
      <c r="U1566" s="102" t="s">
        <v>74</v>
      </c>
      <c r="V1566" s="102" t="s">
        <v>52</v>
      </c>
      <c r="W1566" s="94">
        <v>5.98</v>
      </c>
      <c r="X1566" s="98">
        <v>2.17</v>
      </c>
      <c r="Y1566" s="94">
        <v>6750</v>
      </c>
      <c r="Z1566" s="94">
        <f>W1566*Y1566</f>
        <v>40365</v>
      </c>
      <c r="AA1566" s="89">
        <v>21</v>
      </c>
      <c r="AB1566" s="89">
        <v>93</v>
      </c>
      <c r="AC1566" s="94">
        <f>(Z1566*(100-AB1566))/100</f>
        <v>2825.55</v>
      </c>
      <c r="AD1566" s="94">
        <f>IF(AND(AC1566="",M1564=""),0,IF((AC1566=""),M1564, IF( (M1564=""),AC1566,AC1566+M1564)))</f>
        <v>305950.55</v>
      </c>
      <c r="AE1566" s="94">
        <f>IF( (X1566=""),AD1566*1,( M1564+(SUM(AC1566:AC1566)) )*(X1566/100) )</f>
        <v>6639.1269350000002</v>
      </c>
      <c r="AF1566" s="94">
        <v>50000000</v>
      </c>
      <c r="AG1566" s="94">
        <f>IF((AF1566-AE1566) &gt; 1,0,IF((AF1566-AE1566)&lt;0,AE1566-AF1566,AF1566-AE1566))</f>
        <v>0</v>
      </c>
      <c r="AH1566" s="94">
        <v>0.02</v>
      </c>
    </row>
    <row r="1567" spans="1:34" s="73" customFormat="1" x14ac:dyDescent="0.55000000000000004">
      <c r="A1567" s="108"/>
      <c r="B1567" s="109"/>
      <c r="C1567" s="102"/>
      <c r="D1567" s="90"/>
      <c r="E1567" s="102"/>
      <c r="F1567" s="102"/>
      <c r="G1567" s="102"/>
      <c r="H1567" s="102"/>
      <c r="I1567" s="98"/>
      <c r="J1567" s="102"/>
      <c r="K1567" s="94"/>
      <c r="L1567" s="94" t="s">
        <v>63</v>
      </c>
      <c r="M1567" s="94">
        <f>SUM(M1564:M1566)</f>
        <v>303125</v>
      </c>
      <c r="N1567" s="102"/>
      <c r="O1567" s="111"/>
      <c r="P1567" s="96"/>
      <c r="Q1567" s="111"/>
      <c r="R1567" s="111"/>
      <c r="S1567" s="97"/>
      <c r="T1567" s="102"/>
      <c r="U1567" s="102"/>
      <c r="V1567" s="102"/>
      <c r="W1567" s="94"/>
      <c r="X1567" s="98"/>
      <c r="Y1567" s="94"/>
      <c r="Z1567" s="94"/>
      <c r="AA1567" s="89"/>
      <c r="AB1567" s="89"/>
      <c r="AC1567" s="94"/>
      <c r="AD1567" s="94">
        <f>SUM(AD1564:AD1566)</f>
        <v>1441454.55</v>
      </c>
      <c r="AE1567" s="94">
        <f>SUM(AE1564:AE1566)</f>
        <v>531241.86303500005</v>
      </c>
      <c r="AF1567" s="94"/>
      <c r="AG1567" s="94">
        <f>SUM(AG1564:AG1566)</f>
        <v>0</v>
      </c>
      <c r="AH1567" s="94"/>
    </row>
    <row r="1568" spans="1:34" s="73" customFormat="1" x14ac:dyDescent="0.55000000000000004">
      <c r="A1568" s="108" t="s">
        <v>2191</v>
      </c>
      <c r="B1568" s="109">
        <v>677</v>
      </c>
      <c r="C1568" s="102">
        <v>9282</v>
      </c>
      <c r="D1568" s="90" t="s">
        <v>2192</v>
      </c>
      <c r="E1568" s="102" t="s">
        <v>34</v>
      </c>
      <c r="F1568" s="102">
        <v>16354</v>
      </c>
      <c r="G1568" s="102">
        <v>0</v>
      </c>
      <c r="H1568" s="102">
        <v>0</v>
      </c>
      <c r="I1568" s="98">
        <v>42</v>
      </c>
      <c r="J1568" s="102" t="s">
        <v>68</v>
      </c>
      <c r="K1568" s="94">
        <f>((G1568*400)+(H1568*100))+I1568</f>
        <v>42</v>
      </c>
      <c r="L1568" s="94">
        <v>875</v>
      </c>
      <c r="M1568" s="94">
        <f>K1568*L1568</f>
        <v>36750</v>
      </c>
      <c r="N1568" s="102"/>
      <c r="O1568" s="111" t="s">
        <v>2189</v>
      </c>
      <c r="P1568" s="96"/>
      <c r="Q1568" s="111" t="s">
        <v>2190</v>
      </c>
      <c r="R1568" s="111" t="s">
        <v>2193</v>
      </c>
      <c r="S1568" s="97" t="s">
        <v>2192</v>
      </c>
      <c r="T1568" s="102"/>
      <c r="U1568" s="102"/>
      <c r="V1568" s="102"/>
      <c r="W1568" s="94"/>
      <c r="X1568" s="98"/>
      <c r="Y1568" s="94"/>
      <c r="Z1568" s="94"/>
      <c r="AA1568" s="89"/>
      <c r="AB1568" s="89"/>
      <c r="AC1568" s="94"/>
      <c r="AD1568" s="94">
        <f>IF(AND(AC1568="",M1568=""),0,IF((AC1568=""),M1568,IF((M1568=""),AC1568,AC1568+M1568)))</f>
        <v>36750</v>
      </c>
      <c r="AE1568" s="94">
        <f>IF( (X1568=""),AD1568*1,AD1568*(X1568/100) )</f>
        <v>36750</v>
      </c>
      <c r="AF1568" s="94">
        <v>0</v>
      </c>
      <c r="AG1568" s="94">
        <f>IF((AF1568-AE1568) &gt; 1,0,IF((AF1568-AE1568)&lt;0,AE1568-AF1568,AF1568-AE1568))</f>
        <v>36750</v>
      </c>
      <c r="AH1568" s="94">
        <v>0.3</v>
      </c>
    </row>
    <row r="1569" spans="1:34" s="73" customFormat="1" x14ac:dyDescent="0.55000000000000004">
      <c r="A1569" s="108"/>
      <c r="B1569" s="109"/>
      <c r="C1569" s="102"/>
      <c r="D1569" s="90"/>
      <c r="E1569" s="102"/>
      <c r="F1569" s="102"/>
      <c r="G1569" s="102"/>
      <c r="H1569" s="102"/>
      <c r="I1569" s="98"/>
      <c r="J1569" s="102"/>
      <c r="K1569" s="94"/>
      <c r="L1569" s="94" t="s">
        <v>63</v>
      </c>
      <c r="M1569" s="94">
        <f>SUM(M1568:M1568)</f>
        <v>36750</v>
      </c>
      <c r="N1569" s="102"/>
      <c r="O1569" s="111"/>
      <c r="P1569" s="96"/>
      <c r="Q1569" s="111"/>
      <c r="R1569" s="111"/>
      <c r="S1569" s="97"/>
      <c r="T1569" s="102"/>
      <c r="U1569" s="102"/>
      <c r="V1569" s="102"/>
      <c r="W1569" s="94"/>
      <c r="X1569" s="98"/>
      <c r="Y1569" s="94"/>
      <c r="Z1569" s="94"/>
      <c r="AA1569" s="89"/>
      <c r="AB1569" s="89"/>
      <c r="AC1569" s="94"/>
      <c r="AD1569" s="94">
        <f>SUM(AD1568:AD1568)</f>
        <v>36750</v>
      </c>
      <c r="AE1569" s="94">
        <f>SUM(AE1568:AE1568)</f>
        <v>36750</v>
      </c>
      <c r="AF1569" s="94"/>
      <c r="AG1569" s="94">
        <f>SUM(AG1568:AG1568)</f>
        <v>36750</v>
      </c>
      <c r="AH1569" s="94"/>
    </row>
    <row r="1570" spans="1:34" s="73" customFormat="1" x14ac:dyDescent="0.55000000000000004">
      <c r="A1570" s="108" t="s">
        <v>2194</v>
      </c>
      <c r="B1570" s="109">
        <v>678</v>
      </c>
      <c r="C1570" s="102">
        <v>8822</v>
      </c>
      <c r="D1570" s="90" t="s">
        <v>2195</v>
      </c>
      <c r="E1570" s="102" t="s">
        <v>34</v>
      </c>
      <c r="F1570" s="102">
        <v>17412</v>
      </c>
      <c r="G1570" s="102">
        <v>7</v>
      </c>
      <c r="H1570" s="102">
        <v>2</v>
      </c>
      <c r="I1570" s="98">
        <v>90</v>
      </c>
      <c r="J1570" s="102" t="s">
        <v>38</v>
      </c>
      <c r="K1570" s="94">
        <f>((G1570*400)+(H1570*100))+I1570</f>
        <v>3090</v>
      </c>
      <c r="L1570" s="94">
        <v>325</v>
      </c>
      <c r="M1570" s="94">
        <f>K1570*L1570</f>
        <v>1004250</v>
      </c>
      <c r="N1570" s="102"/>
      <c r="O1570" s="111"/>
      <c r="P1570" s="96"/>
      <c r="Q1570" s="111"/>
      <c r="R1570" s="111"/>
      <c r="S1570" s="97"/>
      <c r="T1570" s="102"/>
      <c r="U1570" s="102"/>
      <c r="V1570" s="102"/>
      <c r="W1570" s="94"/>
      <c r="X1570" s="98"/>
      <c r="Y1570" s="94"/>
      <c r="Z1570" s="94"/>
      <c r="AA1570" s="89"/>
      <c r="AB1570" s="89"/>
      <c r="AC1570" s="94"/>
      <c r="AD1570" s="94">
        <f>IF(AND(AC1570="",M1570=""),0,IF((AC1570=""),M1570,IF((M1570=""),AC1570,AC1570+M1570)))</f>
        <v>1004250</v>
      </c>
      <c r="AE1570" s="94">
        <f>IF( (X1570=""),AD1570*1,AD1570*(X1570/100) )</f>
        <v>1004250</v>
      </c>
      <c r="AF1570" s="94">
        <v>50000000</v>
      </c>
      <c r="AG1570" s="94">
        <f>IF((AF1570-AE1570) &gt; 1,0,IF((AF1570-AE1570)&lt;0,AE1570-AF1570,AF1570-AE1570))</f>
        <v>0</v>
      </c>
      <c r="AH1570" s="94">
        <v>0.01</v>
      </c>
    </row>
    <row r="1571" spans="1:34" s="73" customFormat="1" x14ac:dyDescent="0.55000000000000004">
      <c r="A1571" s="108"/>
      <c r="B1571" s="109">
        <v>679</v>
      </c>
      <c r="C1571" s="102">
        <v>8581</v>
      </c>
      <c r="D1571" s="90" t="s">
        <v>2196</v>
      </c>
      <c r="E1571" s="102" t="s">
        <v>34</v>
      </c>
      <c r="F1571" s="102">
        <v>17413</v>
      </c>
      <c r="G1571" s="102">
        <v>11</v>
      </c>
      <c r="H1571" s="102">
        <v>2</v>
      </c>
      <c r="I1571" s="98">
        <v>10</v>
      </c>
      <c r="J1571" s="102" t="s">
        <v>38</v>
      </c>
      <c r="K1571" s="94">
        <f>((G1571*400)+(H1571*100))+I1571</f>
        <v>4610</v>
      </c>
      <c r="L1571" s="94">
        <v>325</v>
      </c>
      <c r="M1571" s="94">
        <f>K1571*L1571</f>
        <v>1498250</v>
      </c>
      <c r="N1571" s="102"/>
      <c r="O1571" s="111"/>
      <c r="P1571" s="96"/>
      <c r="Q1571" s="111"/>
      <c r="R1571" s="111"/>
      <c r="S1571" s="97"/>
      <c r="T1571" s="102"/>
      <c r="U1571" s="102"/>
      <c r="V1571" s="102"/>
      <c r="W1571" s="94"/>
      <c r="X1571" s="98"/>
      <c r="Y1571" s="94"/>
      <c r="Z1571" s="94"/>
      <c r="AA1571" s="89"/>
      <c r="AB1571" s="89"/>
      <c r="AC1571" s="94"/>
      <c r="AD1571" s="94">
        <f>IF(AND(AC1571="",M1571=""),0,IF((AC1571=""),M1571,IF((M1571=""),AC1571,AC1571+M1571)))</f>
        <v>1498250</v>
      </c>
      <c r="AE1571" s="94">
        <f>IF( (X1571=""),AD1571*1,AD1571*(X1571/100) )</f>
        <v>1498250</v>
      </c>
      <c r="AF1571" s="94">
        <v>50000000</v>
      </c>
      <c r="AG1571" s="94">
        <f>IF((AF1571-AE1571) &gt; 1,0,IF((AF1571-AE1571)&lt;0,AE1571-AF1571,AF1571-AE1571))</f>
        <v>0</v>
      </c>
      <c r="AH1571" s="94">
        <v>0.01</v>
      </c>
    </row>
    <row r="1572" spans="1:34" s="73" customFormat="1" x14ac:dyDescent="0.55000000000000004">
      <c r="A1572" s="108"/>
      <c r="B1572" s="109"/>
      <c r="C1572" s="102"/>
      <c r="D1572" s="90"/>
      <c r="E1572" s="102"/>
      <c r="F1572" s="102"/>
      <c r="G1572" s="102"/>
      <c r="H1572" s="102"/>
      <c r="I1572" s="98"/>
      <c r="J1572" s="102"/>
      <c r="K1572" s="94"/>
      <c r="L1572" s="94" t="s">
        <v>63</v>
      </c>
      <c r="M1572" s="94">
        <f>SUM(M1570:M1571)</f>
        <v>2502500</v>
      </c>
      <c r="N1572" s="102"/>
      <c r="O1572" s="111"/>
      <c r="P1572" s="96"/>
      <c r="Q1572" s="111"/>
      <c r="R1572" s="111"/>
      <c r="S1572" s="97"/>
      <c r="T1572" s="102"/>
      <c r="U1572" s="102"/>
      <c r="V1572" s="102"/>
      <c r="W1572" s="94"/>
      <c r="X1572" s="98"/>
      <c r="Y1572" s="94"/>
      <c r="Z1572" s="94"/>
      <c r="AA1572" s="89"/>
      <c r="AB1572" s="89"/>
      <c r="AC1572" s="94"/>
      <c r="AD1572" s="94">
        <f>SUM(AD1570:AD1571)</f>
        <v>2502500</v>
      </c>
      <c r="AE1572" s="94">
        <f>SUM(AE1570:AE1571)</f>
        <v>2502500</v>
      </c>
      <c r="AF1572" s="94"/>
      <c r="AG1572" s="94">
        <f>SUM(AG1570:AG1571)</f>
        <v>0</v>
      </c>
      <c r="AH1572" s="94"/>
    </row>
    <row r="1573" spans="1:34" s="73" customFormat="1" x14ac:dyDescent="0.55000000000000004">
      <c r="A1573" s="108" t="s">
        <v>2199</v>
      </c>
      <c r="B1573" s="109">
        <v>680</v>
      </c>
      <c r="C1573" s="102">
        <v>8738</v>
      </c>
      <c r="D1573" s="90" t="s">
        <v>2200</v>
      </c>
      <c r="E1573" s="102" t="s">
        <v>34</v>
      </c>
      <c r="F1573" s="102">
        <v>17531</v>
      </c>
      <c r="G1573" s="102">
        <v>2</v>
      </c>
      <c r="H1573" s="102">
        <v>0</v>
      </c>
      <c r="I1573" s="98">
        <v>54</v>
      </c>
      <c r="J1573" s="102" t="s">
        <v>38</v>
      </c>
      <c r="K1573" s="94">
        <f>((G1573*400)+(H1573*100))+I1573</f>
        <v>854</v>
      </c>
      <c r="L1573" s="94">
        <v>250</v>
      </c>
      <c r="M1573" s="94">
        <f>K1573*L1573</f>
        <v>213500</v>
      </c>
      <c r="N1573" s="102"/>
      <c r="O1573" s="111" t="s">
        <v>2197</v>
      </c>
      <c r="P1573" s="96"/>
      <c r="Q1573" s="111" t="s">
        <v>2198</v>
      </c>
      <c r="R1573" s="111" t="s">
        <v>2201</v>
      </c>
      <c r="S1573" s="97" t="s">
        <v>2200</v>
      </c>
      <c r="T1573" s="102"/>
      <c r="U1573" s="102"/>
      <c r="V1573" s="102"/>
      <c r="W1573" s="94"/>
      <c r="X1573" s="98"/>
      <c r="Y1573" s="94"/>
      <c r="Z1573" s="94"/>
      <c r="AA1573" s="89"/>
      <c r="AB1573" s="89"/>
      <c r="AC1573" s="94"/>
      <c r="AD1573" s="94">
        <f>IF(AND(AC1573="",M1573=""),0,IF((AC1573=""),M1573,IF((M1573=""),AC1573,AC1573+M1573)))</f>
        <v>213500</v>
      </c>
      <c r="AE1573" s="94">
        <f>IF( (X1573=""),AD1573*1,AD1573*(X1573/100) )</f>
        <v>213500</v>
      </c>
      <c r="AF1573" s="94">
        <v>50000000</v>
      </c>
      <c r="AG1573" s="94">
        <f>IF((AF1573-AE1573) &gt; 1,0,IF((AF1573-AE1573)&lt;0,AE1573-AF1573,AF1573-AE1573))</f>
        <v>0</v>
      </c>
      <c r="AH1573" s="94">
        <v>0.01</v>
      </c>
    </row>
    <row r="1574" spans="1:34" s="73" customFormat="1" x14ac:dyDescent="0.55000000000000004">
      <c r="A1574" s="108"/>
      <c r="B1574" s="109"/>
      <c r="C1574" s="102"/>
      <c r="D1574" s="90"/>
      <c r="E1574" s="102"/>
      <c r="F1574" s="102"/>
      <c r="G1574" s="102"/>
      <c r="H1574" s="102"/>
      <c r="I1574" s="98"/>
      <c r="J1574" s="102"/>
      <c r="K1574" s="94"/>
      <c r="L1574" s="94" t="s">
        <v>63</v>
      </c>
      <c r="M1574" s="94">
        <f>SUM(M1573:M1573)</f>
        <v>213500</v>
      </c>
      <c r="N1574" s="102"/>
      <c r="O1574" s="111"/>
      <c r="P1574" s="96"/>
      <c r="Q1574" s="111"/>
      <c r="R1574" s="111"/>
      <c r="S1574" s="97"/>
      <c r="T1574" s="102"/>
      <c r="U1574" s="102"/>
      <c r="V1574" s="102"/>
      <c r="W1574" s="94"/>
      <c r="X1574" s="98"/>
      <c r="Y1574" s="94"/>
      <c r="Z1574" s="94"/>
      <c r="AA1574" s="89"/>
      <c r="AB1574" s="89"/>
      <c r="AC1574" s="94"/>
      <c r="AD1574" s="94">
        <f>SUM(AD1573:AD1573)</f>
        <v>213500</v>
      </c>
      <c r="AE1574" s="94">
        <f>SUM(AE1573:AE1573)</f>
        <v>213500</v>
      </c>
      <c r="AF1574" s="94"/>
      <c r="AG1574" s="94">
        <f>SUM(AG1573:AG1573)</f>
        <v>0</v>
      </c>
      <c r="AH1574" s="94"/>
    </row>
    <row r="1575" spans="1:34" s="73" customFormat="1" x14ac:dyDescent="0.55000000000000004">
      <c r="A1575" s="108" t="s">
        <v>2204</v>
      </c>
      <c r="B1575" s="109">
        <v>681</v>
      </c>
      <c r="C1575" s="102">
        <v>9291</v>
      </c>
      <c r="D1575" s="90" t="s">
        <v>2205</v>
      </c>
      <c r="E1575" s="102" t="s">
        <v>34</v>
      </c>
      <c r="F1575" s="102">
        <v>20467</v>
      </c>
      <c r="G1575" s="102">
        <v>0</v>
      </c>
      <c r="H1575" s="102">
        <v>0</v>
      </c>
      <c r="I1575" s="98">
        <v>46</v>
      </c>
      <c r="J1575" s="102" t="s">
        <v>35</v>
      </c>
      <c r="K1575" s="94">
        <f>((G1575*400)+(H1575*100))+I1575</f>
        <v>46</v>
      </c>
      <c r="L1575" s="94">
        <v>1350</v>
      </c>
      <c r="M1575" s="94">
        <f>K1575*L1575</f>
        <v>62100</v>
      </c>
      <c r="N1575" s="102">
        <v>1</v>
      </c>
      <c r="O1575" s="111" t="s">
        <v>2202</v>
      </c>
      <c r="P1575" s="96"/>
      <c r="Q1575" s="111" t="s">
        <v>2203</v>
      </c>
      <c r="R1575" s="111" t="s">
        <v>2206</v>
      </c>
      <c r="S1575" s="97" t="s">
        <v>2207</v>
      </c>
      <c r="T1575" s="102" t="s">
        <v>51</v>
      </c>
      <c r="U1575" s="102" t="s">
        <v>45</v>
      </c>
      <c r="V1575" s="102" t="s">
        <v>52</v>
      </c>
      <c r="W1575" s="94">
        <v>110.11</v>
      </c>
      <c r="X1575" s="98">
        <v>100</v>
      </c>
      <c r="Y1575" s="94">
        <v>6750</v>
      </c>
      <c r="Z1575" s="94">
        <f>W1575*Y1575</f>
        <v>743242.5</v>
      </c>
      <c r="AA1575" s="89">
        <v>6</v>
      </c>
      <c r="AB1575" s="89">
        <v>6</v>
      </c>
      <c r="AC1575" s="94">
        <f>(Z1575*(100-AB1575))/100</f>
        <v>698647.95</v>
      </c>
      <c r="AD1575" s="94">
        <f>IF(AND(AC1575="",M1575=""),0,IF((AC1575=""),M1575, IF( (M1575=""),AC1575,AC1575+M1575)))</f>
        <v>760747.95</v>
      </c>
      <c r="AE1575" s="94">
        <f>IF( (X1575=""),AD1575*1,( M1575+(SUM(AC1575:AC1575)) )*(X1575/100) )</f>
        <v>760747.95</v>
      </c>
      <c r="AF1575" s="94">
        <v>50000000</v>
      </c>
      <c r="AG1575" s="94">
        <f>IF((AF1575-AE1575) &gt; 1,0,IF((AF1575-AE1575)&lt;0,AE1575-AF1575,AF1575-AE1575))</f>
        <v>0</v>
      </c>
      <c r="AH1575" s="94">
        <v>0.02</v>
      </c>
    </row>
    <row r="1576" spans="1:34" s="73" customFormat="1" x14ac:dyDescent="0.55000000000000004">
      <c r="A1576" s="108"/>
      <c r="B1576" s="109"/>
      <c r="C1576" s="102"/>
      <c r="D1576" s="90"/>
      <c r="E1576" s="102"/>
      <c r="F1576" s="102"/>
      <c r="G1576" s="102"/>
      <c r="H1576" s="102"/>
      <c r="I1576" s="98"/>
      <c r="J1576" s="102"/>
      <c r="K1576" s="94"/>
      <c r="L1576" s="94" t="s">
        <v>63</v>
      </c>
      <c r="M1576" s="94">
        <f>SUM(M1575:M1575)</f>
        <v>62100</v>
      </c>
      <c r="N1576" s="102"/>
      <c r="O1576" s="111"/>
      <c r="P1576" s="96"/>
      <c r="Q1576" s="111"/>
      <c r="R1576" s="111"/>
      <c r="S1576" s="97"/>
      <c r="T1576" s="102"/>
      <c r="U1576" s="102"/>
      <c r="V1576" s="102"/>
      <c r="W1576" s="94"/>
      <c r="X1576" s="98"/>
      <c r="Y1576" s="94"/>
      <c r="Z1576" s="94"/>
      <c r="AA1576" s="89"/>
      <c r="AB1576" s="89"/>
      <c r="AC1576" s="94"/>
      <c r="AD1576" s="94">
        <f>SUM(AD1575:AD1575)</f>
        <v>760747.95</v>
      </c>
      <c r="AE1576" s="94">
        <f>SUM(AE1575:AE1575)</f>
        <v>760747.95</v>
      </c>
      <c r="AF1576" s="94"/>
      <c r="AG1576" s="94">
        <f>SUM(AG1575:AG1575)</f>
        <v>0</v>
      </c>
      <c r="AH1576" s="94"/>
    </row>
    <row r="1577" spans="1:34" s="73" customFormat="1" x14ac:dyDescent="0.55000000000000004">
      <c r="A1577" s="108" t="s">
        <v>2176</v>
      </c>
      <c r="B1577" s="109">
        <v>682</v>
      </c>
      <c r="C1577" s="102">
        <v>10243</v>
      </c>
      <c r="D1577" s="90" t="s">
        <v>2208</v>
      </c>
      <c r="E1577" s="102" t="s">
        <v>34</v>
      </c>
      <c r="F1577" s="102">
        <v>20469</v>
      </c>
      <c r="G1577" s="102">
        <v>3</v>
      </c>
      <c r="H1577" s="102">
        <v>1</v>
      </c>
      <c r="I1577" s="98">
        <v>62</v>
      </c>
      <c r="J1577" s="102" t="s">
        <v>38</v>
      </c>
      <c r="K1577" s="94">
        <f>((G1577*400)+(H1577*100))+I1577</f>
        <v>1362</v>
      </c>
      <c r="L1577" s="94">
        <v>250</v>
      </c>
      <c r="M1577" s="94">
        <f>K1577*L1577</f>
        <v>340500</v>
      </c>
      <c r="N1577" s="102"/>
      <c r="O1577" s="111"/>
      <c r="P1577" s="96"/>
      <c r="Q1577" s="111"/>
      <c r="R1577" s="111"/>
      <c r="S1577" s="97"/>
      <c r="T1577" s="102"/>
      <c r="U1577" s="102"/>
      <c r="V1577" s="102"/>
      <c r="W1577" s="94"/>
      <c r="X1577" s="98"/>
      <c r="Y1577" s="94"/>
      <c r="Z1577" s="94"/>
      <c r="AA1577" s="89"/>
      <c r="AB1577" s="89"/>
      <c r="AC1577" s="94"/>
      <c r="AD1577" s="94">
        <f>IF(AND(AC1577="",M1577=""),0,IF((AC1577=""),M1577,IF((M1577=""),AC1577,AC1577+M1577)))</f>
        <v>340500</v>
      </c>
      <c r="AE1577" s="94">
        <f>IF( (X1577=""),AD1577*1,AD1577*(X1577/100) )</f>
        <v>340500</v>
      </c>
      <c r="AF1577" s="94">
        <v>50000000</v>
      </c>
      <c r="AG1577" s="94">
        <f>IF((AF1577-AE1577) &gt; 1,0,IF((AF1577-AE1577)&lt;0,AE1577-AF1577,AF1577-AE1577))</f>
        <v>0</v>
      </c>
      <c r="AH1577" s="94">
        <v>0.01</v>
      </c>
    </row>
    <row r="1578" spans="1:34" s="73" customFormat="1" x14ac:dyDescent="0.55000000000000004">
      <c r="A1578" s="108"/>
      <c r="B1578" s="109"/>
      <c r="C1578" s="102"/>
      <c r="D1578" s="90"/>
      <c r="E1578" s="102"/>
      <c r="F1578" s="102"/>
      <c r="G1578" s="102"/>
      <c r="H1578" s="102"/>
      <c r="I1578" s="98"/>
      <c r="J1578" s="102"/>
      <c r="K1578" s="94"/>
      <c r="L1578" s="94" t="s">
        <v>63</v>
      </c>
      <c r="M1578" s="94">
        <f>SUM(M1577:M1577)</f>
        <v>340500</v>
      </c>
      <c r="N1578" s="102"/>
      <c r="O1578" s="111"/>
      <c r="P1578" s="96"/>
      <c r="Q1578" s="111"/>
      <c r="R1578" s="111"/>
      <c r="S1578" s="97"/>
      <c r="T1578" s="102"/>
      <c r="U1578" s="102"/>
      <c r="V1578" s="102"/>
      <c r="W1578" s="94"/>
      <c r="X1578" s="98"/>
      <c r="Y1578" s="94"/>
      <c r="Z1578" s="94"/>
      <c r="AA1578" s="89"/>
      <c r="AB1578" s="89"/>
      <c r="AC1578" s="94"/>
      <c r="AD1578" s="94">
        <f>SUM(AD1577:AD1577)</f>
        <v>340500</v>
      </c>
      <c r="AE1578" s="94">
        <f>SUM(AE1577:AE1577)</f>
        <v>340500</v>
      </c>
      <c r="AF1578" s="94"/>
      <c r="AG1578" s="94">
        <f>SUM(AG1577:AG1577)</f>
        <v>0</v>
      </c>
      <c r="AH1578" s="94"/>
    </row>
    <row r="1579" spans="1:34" s="73" customFormat="1" x14ac:dyDescent="0.55000000000000004">
      <c r="A1579" s="108" t="s">
        <v>2183</v>
      </c>
      <c r="B1579" s="109">
        <v>683</v>
      </c>
      <c r="C1579" s="102">
        <v>4873</v>
      </c>
      <c r="D1579" s="90" t="s">
        <v>2209</v>
      </c>
      <c r="E1579" s="102" t="s">
        <v>34</v>
      </c>
      <c r="F1579" s="102">
        <v>23015</v>
      </c>
      <c r="G1579" s="102">
        <v>1</v>
      </c>
      <c r="H1579" s="102">
        <v>0</v>
      </c>
      <c r="I1579" s="98">
        <v>0</v>
      </c>
      <c r="J1579" s="102" t="s">
        <v>35</v>
      </c>
      <c r="K1579" s="94">
        <f>((G1579*400)+(H1579*100))+I1579</f>
        <v>400</v>
      </c>
      <c r="L1579" s="94">
        <v>625</v>
      </c>
      <c r="M1579" s="94">
        <f>K1579*L1579</f>
        <v>250000</v>
      </c>
      <c r="N1579" s="102">
        <v>1</v>
      </c>
      <c r="O1579" s="111" t="s">
        <v>2181</v>
      </c>
      <c r="P1579" s="96">
        <v>3570800008031</v>
      </c>
      <c r="Q1579" s="111" t="s">
        <v>2182</v>
      </c>
      <c r="R1579" s="111" t="s">
        <v>2185</v>
      </c>
      <c r="S1579" s="97" t="s">
        <v>2210</v>
      </c>
      <c r="T1579" s="102" t="s">
        <v>51</v>
      </c>
      <c r="U1579" s="102" t="s">
        <v>45</v>
      </c>
      <c r="V1579" s="102" t="s">
        <v>52</v>
      </c>
      <c r="W1579" s="94">
        <v>179.22</v>
      </c>
      <c r="X1579" s="98">
        <v>59.87</v>
      </c>
      <c r="Y1579" s="94">
        <v>6750</v>
      </c>
      <c r="Z1579" s="94">
        <f>W1579*Y1579</f>
        <v>1209735</v>
      </c>
      <c r="AA1579" s="89">
        <v>6</v>
      </c>
      <c r="AB1579" s="89">
        <v>6</v>
      </c>
      <c r="AC1579" s="94">
        <f>(Z1579*(100-AB1579))/100</f>
        <v>1137150.8999999999</v>
      </c>
      <c r="AD1579" s="94">
        <f>IF(AND(AC1579="",M1579=""),0,IF((AC1579=""),M1579, IF( (M1579=""),AC1579,AC1579+M1579)))</f>
        <v>1387150.9</v>
      </c>
      <c r="AE1579" s="94">
        <f>IF( (X1579=""),AD1579*1,( M1579+(SUM(AC1579:AC1579)) )*(X1579/100) )</f>
        <v>830487.24382999993</v>
      </c>
      <c r="AF1579" s="94">
        <v>50000000</v>
      </c>
      <c r="AG1579" s="94">
        <f>IF((AF1579-AE1579) &gt; 1,0,IF((AF1579-AE1579)&lt;0,AE1579-AF1579,AF1579-AE1579))</f>
        <v>0</v>
      </c>
      <c r="AH1579" s="94">
        <v>0.02</v>
      </c>
    </row>
    <row r="1580" spans="1:34" s="73" customFormat="1" x14ac:dyDescent="0.55000000000000004">
      <c r="A1580" s="108"/>
      <c r="B1580" s="109"/>
      <c r="C1580" s="102"/>
      <c r="D1580" s="90"/>
      <c r="E1580" s="102"/>
      <c r="F1580" s="102"/>
      <c r="G1580" s="102"/>
      <c r="H1580" s="102"/>
      <c r="I1580" s="98"/>
      <c r="J1580" s="102"/>
      <c r="K1580" s="94"/>
      <c r="L1580" s="94"/>
      <c r="M1580" s="94"/>
      <c r="N1580" s="102">
        <v>2</v>
      </c>
      <c r="O1580" s="111" t="s">
        <v>2181</v>
      </c>
      <c r="P1580" s="96">
        <v>3570800008031</v>
      </c>
      <c r="Q1580" s="111" t="s">
        <v>2182</v>
      </c>
      <c r="R1580" s="111" t="s">
        <v>2185</v>
      </c>
      <c r="S1580" s="97" t="s">
        <v>2211</v>
      </c>
      <c r="T1580" s="102" t="s">
        <v>51</v>
      </c>
      <c r="U1580" s="102" t="s">
        <v>74</v>
      </c>
      <c r="V1580" s="102" t="s">
        <v>52</v>
      </c>
      <c r="W1580" s="94">
        <v>69</v>
      </c>
      <c r="X1580" s="98">
        <v>23.05</v>
      </c>
      <c r="Y1580" s="94">
        <v>6750</v>
      </c>
      <c r="Z1580" s="94">
        <f>W1580*Y1580</f>
        <v>465750</v>
      </c>
      <c r="AA1580" s="89">
        <v>21</v>
      </c>
      <c r="AB1580" s="89">
        <v>93</v>
      </c>
      <c r="AC1580" s="94">
        <f>(Z1580*(100-AB1580))/100</f>
        <v>32602.5</v>
      </c>
      <c r="AD1580" s="94">
        <f>IF(AND(AC1580="",M1579=""),0,IF((AC1580=""),M1579, IF( (M1579=""),AC1580,AC1580+M1579)))</f>
        <v>282602.5</v>
      </c>
      <c r="AE1580" s="94">
        <f>IF( (X1580=""),AD1580*1,( M1579+(SUM(AC1580:AC1580)) )*(X1580/100) )</f>
        <v>65139.876250000001</v>
      </c>
      <c r="AF1580" s="94">
        <v>50000000</v>
      </c>
      <c r="AG1580" s="94">
        <f>IF((AF1580-AE1580) &gt; 1,0,IF((AF1580-AE1580)&lt;0,AE1580-AF1580,AF1580-AE1580))</f>
        <v>0</v>
      </c>
      <c r="AH1580" s="94">
        <v>0.02</v>
      </c>
    </row>
    <row r="1581" spans="1:34" s="73" customFormat="1" x14ac:dyDescent="0.55000000000000004">
      <c r="A1581" s="108"/>
      <c r="B1581" s="109"/>
      <c r="C1581" s="102"/>
      <c r="D1581" s="90"/>
      <c r="E1581" s="102"/>
      <c r="F1581" s="102"/>
      <c r="G1581" s="102"/>
      <c r="H1581" s="102"/>
      <c r="I1581" s="98"/>
      <c r="J1581" s="102"/>
      <c r="K1581" s="94"/>
      <c r="L1581" s="94"/>
      <c r="M1581" s="94"/>
      <c r="N1581" s="102">
        <v>3</v>
      </c>
      <c r="O1581" s="111" t="s">
        <v>2181</v>
      </c>
      <c r="P1581" s="96">
        <v>3570800008031</v>
      </c>
      <c r="Q1581" s="111" t="s">
        <v>2182</v>
      </c>
      <c r="R1581" s="111" t="s">
        <v>2185</v>
      </c>
      <c r="S1581" s="97" t="s">
        <v>2212</v>
      </c>
      <c r="T1581" s="102" t="s">
        <v>51</v>
      </c>
      <c r="U1581" s="102" t="s">
        <v>45</v>
      </c>
      <c r="V1581" s="102" t="s">
        <v>52</v>
      </c>
      <c r="W1581" s="94">
        <v>51.12</v>
      </c>
      <c r="X1581" s="98">
        <v>17.079999999999998</v>
      </c>
      <c r="Y1581" s="94">
        <v>6750</v>
      </c>
      <c r="Z1581" s="94">
        <f>W1581*Y1581</f>
        <v>345060</v>
      </c>
      <c r="AA1581" s="89">
        <v>6</v>
      </c>
      <c r="AB1581" s="89">
        <v>6</v>
      </c>
      <c r="AC1581" s="94">
        <f>(Z1581*(100-AB1581))/100</f>
        <v>324356.40000000002</v>
      </c>
      <c r="AD1581" s="94">
        <f>IF(AND(AC1581="",M1579=""),0,IF((AC1581=""),M1579, IF( (M1579=""),AC1581,AC1581+M1579)))</f>
        <v>574356.4</v>
      </c>
      <c r="AE1581" s="94">
        <f>IF( (X1581=""),AD1581*1,( M1579+(SUM(AC1581:AC1581)) )*(X1581/100) )</f>
        <v>98100.073119999986</v>
      </c>
      <c r="AF1581" s="94">
        <v>50000000</v>
      </c>
      <c r="AG1581" s="94">
        <f>IF((AF1581-AE1581) &gt; 1,0,IF((AF1581-AE1581)&lt;0,AE1581-AF1581,AF1581-AE1581))</f>
        <v>0</v>
      </c>
      <c r="AH1581" s="94">
        <v>0.02</v>
      </c>
    </row>
    <row r="1582" spans="1:34" s="73" customFormat="1" x14ac:dyDescent="0.55000000000000004">
      <c r="A1582" s="108"/>
      <c r="B1582" s="109"/>
      <c r="C1582" s="102"/>
      <c r="D1582" s="90"/>
      <c r="E1582" s="102"/>
      <c r="F1582" s="102"/>
      <c r="G1582" s="102"/>
      <c r="H1582" s="102"/>
      <c r="I1582" s="98"/>
      <c r="J1582" s="102"/>
      <c r="K1582" s="94"/>
      <c r="L1582" s="94" t="s">
        <v>63</v>
      </c>
      <c r="M1582" s="94">
        <f>SUM(M1579:M1581)</f>
        <v>250000</v>
      </c>
      <c r="N1582" s="102"/>
      <c r="O1582" s="111"/>
      <c r="P1582" s="96"/>
      <c r="Q1582" s="111"/>
      <c r="R1582" s="111"/>
      <c r="S1582" s="97"/>
      <c r="T1582" s="102"/>
      <c r="U1582" s="102"/>
      <c r="V1582" s="102"/>
      <c r="W1582" s="94"/>
      <c r="X1582" s="98"/>
      <c r="Y1582" s="94"/>
      <c r="Z1582" s="94"/>
      <c r="AA1582" s="89"/>
      <c r="AB1582" s="89"/>
      <c r="AC1582" s="94"/>
      <c r="AD1582" s="94">
        <f>SUM(AD1579:AD1581)</f>
        <v>2244109.7999999998</v>
      </c>
      <c r="AE1582" s="94">
        <f>SUM(AE1579:AE1581)</f>
        <v>993727.19319999986</v>
      </c>
      <c r="AF1582" s="94"/>
      <c r="AG1582" s="94">
        <f>SUM(AG1579:AG1581)</f>
        <v>0</v>
      </c>
      <c r="AH1582" s="94"/>
    </row>
    <row r="1583" spans="1:34" s="73" customFormat="1" x14ac:dyDescent="0.55000000000000004">
      <c r="A1583" s="108" t="s">
        <v>2215</v>
      </c>
      <c r="B1583" s="109">
        <v>684</v>
      </c>
      <c r="C1583" s="102">
        <v>6561</v>
      </c>
      <c r="D1583" s="90" t="s">
        <v>2216</v>
      </c>
      <c r="E1583" s="102" t="s">
        <v>34</v>
      </c>
      <c r="F1583" s="102">
        <v>23123</v>
      </c>
      <c r="G1583" s="102">
        <v>0</v>
      </c>
      <c r="H1583" s="102">
        <v>0</v>
      </c>
      <c r="I1583" s="98">
        <v>51</v>
      </c>
      <c r="J1583" s="102" t="s">
        <v>35</v>
      </c>
      <c r="K1583" s="94">
        <f>((G1583*400)+(H1583*100))+I1583</f>
        <v>51</v>
      </c>
      <c r="L1583" s="94">
        <v>650</v>
      </c>
      <c r="M1583" s="94">
        <f>K1583*L1583</f>
        <v>33150</v>
      </c>
      <c r="N1583" s="102">
        <v>1</v>
      </c>
      <c r="O1583" s="111" t="s">
        <v>2213</v>
      </c>
      <c r="P1583" s="96">
        <v>3570800360061</v>
      </c>
      <c r="Q1583" s="111" t="s">
        <v>2214</v>
      </c>
      <c r="R1583" s="111" t="s">
        <v>2217</v>
      </c>
      <c r="S1583" s="97" t="s">
        <v>2218</v>
      </c>
      <c r="T1583" s="102" t="s">
        <v>51</v>
      </c>
      <c r="U1583" s="102" t="s">
        <v>45</v>
      </c>
      <c r="V1583" s="102" t="s">
        <v>52</v>
      </c>
      <c r="W1583" s="94">
        <v>92.4</v>
      </c>
      <c r="X1583" s="98">
        <v>95.45</v>
      </c>
      <c r="Y1583" s="94">
        <v>6750</v>
      </c>
      <c r="Z1583" s="94">
        <f>W1583*Y1583</f>
        <v>623700</v>
      </c>
      <c r="AA1583" s="89">
        <v>6</v>
      </c>
      <c r="AB1583" s="89">
        <v>6</v>
      </c>
      <c r="AC1583" s="94">
        <f>(Z1583*(100-AB1583))/100</f>
        <v>586278</v>
      </c>
      <c r="AD1583" s="94">
        <f>IF(AND(AC1583="",M1583=""),0,IF((AC1583=""),M1583, IF( (M1583=""),AC1583,AC1583+M1583)))</f>
        <v>619428</v>
      </c>
      <c r="AE1583" s="94">
        <f>IF( (X1583=""),AD1583*1,( M1583+(SUM(AC1583:AC1583)) )*(X1583/100) )</f>
        <v>591244.02599999995</v>
      </c>
      <c r="AF1583" s="94">
        <v>50000000</v>
      </c>
      <c r="AG1583" s="94">
        <f>IF((AF1583-AE1583) &gt; 1,0,IF((AF1583-AE1583)&lt;0,AE1583-AF1583,AF1583-AE1583))</f>
        <v>0</v>
      </c>
      <c r="AH1583" s="94">
        <v>0.02</v>
      </c>
    </row>
    <row r="1584" spans="1:34" s="73" customFormat="1" x14ac:dyDescent="0.55000000000000004">
      <c r="A1584" s="108"/>
      <c r="B1584" s="109"/>
      <c r="C1584" s="102"/>
      <c r="D1584" s="90"/>
      <c r="E1584" s="102"/>
      <c r="F1584" s="102"/>
      <c r="G1584" s="102"/>
      <c r="H1584" s="102"/>
      <c r="I1584" s="98"/>
      <c r="J1584" s="102"/>
      <c r="K1584" s="94"/>
      <c r="L1584" s="94"/>
      <c r="M1584" s="94"/>
      <c r="N1584" s="102">
        <v>2</v>
      </c>
      <c r="O1584" s="111" t="s">
        <v>2213</v>
      </c>
      <c r="P1584" s="96">
        <v>3570800360061</v>
      </c>
      <c r="Q1584" s="111" t="s">
        <v>2214</v>
      </c>
      <c r="R1584" s="111" t="s">
        <v>2217</v>
      </c>
      <c r="S1584" s="97" t="s">
        <v>2219</v>
      </c>
      <c r="T1584" s="102" t="s">
        <v>439</v>
      </c>
      <c r="U1584" s="102" t="s">
        <v>45</v>
      </c>
      <c r="V1584" s="102" t="s">
        <v>52</v>
      </c>
      <c r="W1584" s="94">
        <v>4.4000000000000004</v>
      </c>
      <c r="X1584" s="98">
        <v>4.55</v>
      </c>
      <c r="Y1584" s="94">
        <v>6050</v>
      </c>
      <c r="Z1584" s="94">
        <f>W1584*Y1584</f>
        <v>26620.000000000004</v>
      </c>
      <c r="AA1584" s="89">
        <v>6</v>
      </c>
      <c r="AB1584" s="89">
        <v>6</v>
      </c>
      <c r="AC1584" s="94">
        <f>(Z1584*(100-AB1584))/100</f>
        <v>25022.800000000003</v>
      </c>
      <c r="AD1584" s="94">
        <f>IF(AND(AC1584="",M1583=""),0,IF((AC1584=""),M1583, IF( (M1583=""),AC1584,AC1584+M1583)))</f>
        <v>58172.800000000003</v>
      </c>
      <c r="AE1584" s="94">
        <f>IF( (X1584=""),AD1584*1,( M1583+(SUM(AC1584:AC1584)) )*(X1584/100) )</f>
        <v>2646.8624</v>
      </c>
      <c r="AF1584" s="94">
        <v>50000000</v>
      </c>
      <c r="AG1584" s="94">
        <f>IF((AF1584-AE1584) &gt; 1,0,IF((AF1584-AE1584)&lt;0,AE1584-AF1584,AF1584-AE1584))</f>
        <v>0</v>
      </c>
      <c r="AH1584" s="94">
        <v>0.02</v>
      </c>
    </row>
    <row r="1585" spans="1:34" s="73" customFormat="1" x14ac:dyDescent="0.55000000000000004">
      <c r="A1585" s="108"/>
      <c r="B1585" s="109"/>
      <c r="C1585" s="102"/>
      <c r="D1585" s="90"/>
      <c r="E1585" s="102"/>
      <c r="F1585" s="102"/>
      <c r="G1585" s="102"/>
      <c r="H1585" s="102"/>
      <c r="I1585" s="98"/>
      <c r="J1585" s="102"/>
      <c r="K1585" s="94"/>
      <c r="L1585" s="94" t="s">
        <v>63</v>
      </c>
      <c r="M1585" s="94">
        <f>SUM(M1583:M1584)</f>
        <v>33150</v>
      </c>
      <c r="N1585" s="102"/>
      <c r="O1585" s="111"/>
      <c r="P1585" s="96"/>
      <c r="Q1585" s="111"/>
      <c r="R1585" s="111"/>
      <c r="S1585" s="97"/>
      <c r="T1585" s="102"/>
      <c r="U1585" s="102"/>
      <c r="V1585" s="102"/>
      <c r="W1585" s="94"/>
      <c r="X1585" s="98"/>
      <c r="Y1585" s="94"/>
      <c r="Z1585" s="94"/>
      <c r="AA1585" s="89"/>
      <c r="AB1585" s="89"/>
      <c r="AC1585" s="94"/>
      <c r="AD1585" s="94">
        <f>SUM(AD1583:AD1584)</f>
        <v>677600.8</v>
      </c>
      <c r="AE1585" s="94">
        <f>SUM(AE1583:AE1584)</f>
        <v>593890.88839999994</v>
      </c>
      <c r="AF1585" s="94"/>
      <c r="AG1585" s="94">
        <f>SUM(AG1583:AG1584)</f>
        <v>0</v>
      </c>
      <c r="AH1585" s="94"/>
    </row>
    <row r="1586" spans="1:34" s="73" customFormat="1" x14ac:dyDescent="0.55000000000000004">
      <c r="A1586" s="108" t="s">
        <v>2222</v>
      </c>
      <c r="B1586" s="109">
        <v>685</v>
      </c>
      <c r="C1586" s="102">
        <v>6785</v>
      </c>
      <c r="D1586" s="90" t="s">
        <v>2223</v>
      </c>
      <c r="E1586" s="102" t="s">
        <v>34</v>
      </c>
      <c r="F1586" s="102">
        <v>23507</v>
      </c>
      <c r="G1586" s="102">
        <v>0</v>
      </c>
      <c r="H1586" s="102">
        <v>3</v>
      </c>
      <c r="I1586" s="98">
        <v>38</v>
      </c>
      <c r="J1586" s="102" t="s">
        <v>35</v>
      </c>
      <c r="K1586" s="94">
        <f>((G1586*400)+(H1586*100))+I1586</f>
        <v>338</v>
      </c>
      <c r="L1586" s="94">
        <v>625</v>
      </c>
      <c r="M1586" s="94">
        <f>K1586*L1586</f>
        <v>211250</v>
      </c>
      <c r="N1586" s="102">
        <v>1</v>
      </c>
      <c r="O1586" s="111" t="s">
        <v>2220</v>
      </c>
      <c r="P1586" s="96">
        <v>5570800035557</v>
      </c>
      <c r="Q1586" s="111" t="s">
        <v>2221</v>
      </c>
      <c r="R1586" s="111" t="s">
        <v>2224</v>
      </c>
      <c r="S1586" s="97" t="s">
        <v>2225</v>
      </c>
      <c r="T1586" s="102" t="s">
        <v>51</v>
      </c>
      <c r="U1586" s="102" t="s">
        <v>227</v>
      </c>
      <c r="V1586" s="102" t="s">
        <v>52</v>
      </c>
      <c r="W1586" s="94">
        <v>630</v>
      </c>
      <c r="X1586" s="98">
        <v>77.430000000000007</v>
      </c>
      <c r="Y1586" s="94">
        <v>6750</v>
      </c>
      <c r="Z1586" s="94">
        <f>W1586*Y1586</f>
        <v>4252500</v>
      </c>
      <c r="AA1586" s="89">
        <v>11</v>
      </c>
      <c r="AB1586" s="89">
        <v>34</v>
      </c>
      <c r="AC1586" s="94">
        <f>(Z1586*(100-AB1586))/100</f>
        <v>2806650</v>
      </c>
      <c r="AD1586" s="94">
        <f>IF(AND(AC1586="",M1586=""),0,IF((AC1586=""),M1586, IF( (M1586=""),AC1586,AC1586+M1586)))</f>
        <v>3017900</v>
      </c>
      <c r="AE1586" s="94">
        <f>IF( (X1586=""),AD1586*1,( M1586+(SUM(AC1586:AC1586)) )*(X1586/100) )</f>
        <v>2336759.9700000002</v>
      </c>
      <c r="AF1586" s="94">
        <v>50000000</v>
      </c>
      <c r="AG1586" s="94">
        <f>IF((AF1586-AE1586) &gt; 1,0,IF((AF1586-AE1586)&lt;0,AE1586-AF1586,AF1586-AE1586))</f>
        <v>0</v>
      </c>
      <c r="AH1586" s="94">
        <v>0.02</v>
      </c>
    </row>
    <row r="1587" spans="1:34" s="73" customFormat="1" x14ac:dyDescent="0.55000000000000004">
      <c r="A1587" s="108"/>
      <c r="B1587" s="109"/>
      <c r="C1587" s="102"/>
      <c r="D1587" s="90"/>
      <c r="E1587" s="102"/>
      <c r="F1587" s="102"/>
      <c r="G1587" s="102"/>
      <c r="H1587" s="102"/>
      <c r="I1587" s="98"/>
      <c r="J1587" s="102"/>
      <c r="K1587" s="94"/>
      <c r="L1587" s="94"/>
      <c r="M1587" s="94"/>
      <c r="N1587" s="102">
        <v>2</v>
      </c>
      <c r="O1587" s="111" t="s">
        <v>2220</v>
      </c>
      <c r="P1587" s="96">
        <v>5570800035557</v>
      </c>
      <c r="Q1587" s="111" t="s">
        <v>2221</v>
      </c>
      <c r="R1587" s="111" t="s">
        <v>2224</v>
      </c>
      <c r="S1587" s="97" t="s">
        <v>2226</v>
      </c>
      <c r="T1587" s="102" t="s">
        <v>51</v>
      </c>
      <c r="U1587" s="102" t="s">
        <v>227</v>
      </c>
      <c r="V1587" s="102" t="s">
        <v>52</v>
      </c>
      <c r="W1587" s="94">
        <v>148.80000000000001</v>
      </c>
      <c r="X1587" s="98">
        <v>18.29</v>
      </c>
      <c r="Y1587" s="94">
        <v>6750</v>
      </c>
      <c r="Z1587" s="94">
        <f>W1587*Y1587</f>
        <v>1004400.0000000001</v>
      </c>
      <c r="AA1587" s="89">
        <v>21</v>
      </c>
      <c r="AB1587" s="89">
        <v>80</v>
      </c>
      <c r="AC1587" s="94">
        <f>(Z1587*(100-AB1587))/100</f>
        <v>200880.00000000003</v>
      </c>
      <c r="AD1587" s="94">
        <f>IF(AND(AC1587="",M1586=""),0,IF((AC1587=""),M1586, IF( (M1586=""),AC1587,AC1587+M1586)))</f>
        <v>412130</v>
      </c>
      <c r="AE1587" s="94">
        <f>IF( (X1587=""),AD1587*1,( M1586+(SUM(AC1587:AC1587)) )*(X1587/100) )</f>
        <v>75378.57699999999</v>
      </c>
      <c r="AF1587" s="94">
        <v>50000000</v>
      </c>
      <c r="AG1587" s="94">
        <f>IF((AF1587-AE1587) &gt; 1,0,IF((AF1587-AE1587)&lt;0,AE1587-AF1587,AF1587-AE1587))</f>
        <v>0</v>
      </c>
      <c r="AH1587" s="94">
        <v>0.02</v>
      </c>
    </row>
    <row r="1588" spans="1:34" s="73" customFormat="1" x14ac:dyDescent="0.55000000000000004">
      <c r="A1588" s="108"/>
      <c r="B1588" s="109"/>
      <c r="C1588" s="102"/>
      <c r="D1588" s="90"/>
      <c r="E1588" s="102"/>
      <c r="F1588" s="102"/>
      <c r="G1588" s="102"/>
      <c r="H1588" s="102"/>
      <c r="I1588" s="98"/>
      <c r="J1588" s="102"/>
      <c r="K1588" s="94"/>
      <c r="L1588" s="94"/>
      <c r="M1588" s="94"/>
      <c r="N1588" s="102">
        <v>3</v>
      </c>
      <c r="O1588" s="111" t="s">
        <v>2220</v>
      </c>
      <c r="P1588" s="96">
        <v>5570800035557</v>
      </c>
      <c r="Q1588" s="111" t="s">
        <v>2221</v>
      </c>
      <c r="R1588" s="111" t="s">
        <v>2224</v>
      </c>
      <c r="S1588" s="97" t="s">
        <v>2227</v>
      </c>
      <c r="T1588" s="102" t="s">
        <v>55</v>
      </c>
      <c r="U1588" s="102" t="s">
        <v>45</v>
      </c>
      <c r="V1588" s="102" t="s">
        <v>52</v>
      </c>
      <c r="W1588" s="94">
        <v>34.799999999999997</v>
      </c>
      <c r="X1588" s="98">
        <v>4.28</v>
      </c>
      <c r="Y1588" s="94">
        <v>0</v>
      </c>
      <c r="Z1588" s="94">
        <f>W1588*Y1588</f>
        <v>0</v>
      </c>
      <c r="AA1588" s="89">
        <v>6</v>
      </c>
      <c r="AB1588" s="89">
        <v>6</v>
      </c>
      <c r="AC1588" s="94">
        <f>(Z1588*(100-AB1588))/100</f>
        <v>0</v>
      </c>
      <c r="AD1588" s="94">
        <f>IF(AND(AC1588="",M1586=""),0,IF((AC1588=""),M1586, IF( (M1586=""),AC1588,AC1588+M1586)))</f>
        <v>211250</v>
      </c>
      <c r="AE1588" s="94">
        <f>IF( (X1588=""),AD1588*1,( M1586+(SUM(AC1588:AC1588)) )*(X1588/100) )</f>
        <v>9041.5000000000018</v>
      </c>
      <c r="AF1588" s="94">
        <v>50000000</v>
      </c>
      <c r="AG1588" s="94">
        <f>IF((AF1588-AE1588) &gt; 1,0,IF((AF1588-AE1588)&lt;0,AE1588-AF1588,AF1588-AE1588))</f>
        <v>0</v>
      </c>
      <c r="AH1588" s="94">
        <v>0.02</v>
      </c>
    </row>
    <row r="1589" spans="1:34" s="73" customFormat="1" x14ac:dyDescent="0.55000000000000004">
      <c r="A1589" s="108"/>
      <c r="B1589" s="109"/>
      <c r="C1589" s="102"/>
      <c r="D1589" s="90"/>
      <c r="E1589" s="102"/>
      <c r="F1589" s="102"/>
      <c r="G1589" s="102"/>
      <c r="H1589" s="102"/>
      <c r="I1589" s="98"/>
      <c r="J1589" s="102"/>
      <c r="K1589" s="94"/>
      <c r="L1589" s="94" t="s">
        <v>63</v>
      </c>
      <c r="M1589" s="94">
        <f>SUM(M1586:M1588)</f>
        <v>211250</v>
      </c>
      <c r="N1589" s="102"/>
      <c r="O1589" s="111"/>
      <c r="P1589" s="96"/>
      <c r="Q1589" s="111"/>
      <c r="R1589" s="111"/>
      <c r="S1589" s="97"/>
      <c r="T1589" s="102"/>
      <c r="U1589" s="102"/>
      <c r="V1589" s="102"/>
      <c r="W1589" s="94"/>
      <c r="X1589" s="98"/>
      <c r="Y1589" s="94"/>
      <c r="Z1589" s="94"/>
      <c r="AA1589" s="89"/>
      <c r="AB1589" s="89"/>
      <c r="AC1589" s="94"/>
      <c r="AD1589" s="94">
        <f>SUM(AD1586:AD1588)</f>
        <v>3641280</v>
      </c>
      <c r="AE1589" s="94">
        <f>SUM(AE1586:AE1588)</f>
        <v>2421180.0470000003</v>
      </c>
      <c r="AF1589" s="94"/>
      <c r="AG1589" s="94">
        <f>SUM(AG1586:AG1588)</f>
        <v>0</v>
      </c>
      <c r="AH1589" s="94"/>
    </row>
    <row r="1590" spans="1:34" s="73" customFormat="1" x14ac:dyDescent="0.55000000000000004">
      <c r="A1590" s="108" t="s">
        <v>2228</v>
      </c>
      <c r="B1590" s="109">
        <v>686</v>
      </c>
      <c r="C1590" s="102">
        <v>6792</v>
      </c>
      <c r="D1590" s="90" t="s">
        <v>2229</v>
      </c>
      <c r="E1590" s="102" t="s">
        <v>34</v>
      </c>
      <c r="F1590" s="102">
        <v>23518</v>
      </c>
      <c r="G1590" s="102">
        <v>0</v>
      </c>
      <c r="H1590" s="102">
        <v>0</v>
      </c>
      <c r="I1590" s="98">
        <v>52</v>
      </c>
      <c r="J1590" s="102" t="s">
        <v>38</v>
      </c>
      <c r="K1590" s="94">
        <f>((G1590*400)+(H1590*100))+I1590</f>
        <v>52</v>
      </c>
      <c r="L1590" s="94">
        <v>850</v>
      </c>
      <c r="M1590" s="94">
        <f>K1590*L1590</f>
        <v>44200</v>
      </c>
      <c r="N1590" s="102"/>
      <c r="O1590" s="111"/>
      <c r="P1590" s="96"/>
      <c r="Q1590" s="111"/>
      <c r="R1590" s="111"/>
      <c r="S1590" s="97"/>
      <c r="T1590" s="102"/>
      <c r="U1590" s="102"/>
      <c r="V1590" s="102"/>
      <c r="W1590" s="94"/>
      <c r="X1590" s="98"/>
      <c r="Y1590" s="94"/>
      <c r="Z1590" s="94"/>
      <c r="AA1590" s="89"/>
      <c r="AB1590" s="89"/>
      <c r="AC1590" s="94"/>
      <c r="AD1590" s="94">
        <f>IF(AND(AC1590="",M1590=""),0,IF((AC1590=""),M1590,IF((M1590=""),AC1590,AC1590+M1590)))</f>
        <v>44200</v>
      </c>
      <c r="AE1590" s="94">
        <f>IF( (X1590=""),AD1590*1,AD1590*(X1590/100) )</f>
        <v>44200</v>
      </c>
      <c r="AF1590" s="94">
        <v>50000000</v>
      </c>
      <c r="AG1590" s="94">
        <f>IF((AF1590-AE1590) &gt; 1,0,IF((AF1590-AE1590)&lt;0,AE1590-AF1590,AF1590-AE1590))</f>
        <v>0</v>
      </c>
      <c r="AH1590" s="94">
        <v>0.01</v>
      </c>
    </row>
    <row r="1591" spans="1:34" s="73" customFormat="1" x14ac:dyDescent="0.55000000000000004">
      <c r="A1591" s="108"/>
      <c r="B1591" s="109"/>
      <c r="C1591" s="102"/>
      <c r="D1591" s="90"/>
      <c r="E1591" s="102"/>
      <c r="F1591" s="102"/>
      <c r="G1591" s="102"/>
      <c r="H1591" s="102"/>
      <c r="I1591" s="98"/>
      <c r="J1591" s="102"/>
      <c r="K1591" s="94"/>
      <c r="L1591" s="94" t="s">
        <v>63</v>
      </c>
      <c r="M1591" s="94">
        <f>SUM(M1590:M1590)</f>
        <v>44200</v>
      </c>
      <c r="N1591" s="102"/>
      <c r="O1591" s="111"/>
      <c r="P1591" s="96"/>
      <c r="Q1591" s="111"/>
      <c r="R1591" s="111"/>
      <c r="S1591" s="97"/>
      <c r="T1591" s="102"/>
      <c r="U1591" s="102"/>
      <c r="V1591" s="102"/>
      <c r="W1591" s="94"/>
      <c r="X1591" s="98"/>
      <c r="Y1591" s="94"/>
      <c r="Z1591" s="94"/>
      <c r="AA1591" s="89"/>
      <c r="AB1591" s="89"/>
      <c r="AC1591" s="94"/>
      <c r="AD1591" s="94">
        <f>SUM(AD1590:AD1590)</f>
        <v>44200</v>
      </c>
      <c r="AE1591" s="94">
        <f>SUM(AE1590:AE1590)</f>
        <v>44200</v>
      </c>
      <c r="AF1591" s="94"/>
      <c r="AG1591" s="94">
        <f>SUM(AG1590:AG1590)</f>
        <v>0</v>
      </c>
      <c r="AH1591" s="94"/>
    </row>
    <row r="1592" spans="1:34" s="73" customFormat="1" x14ac:dyDescent="0.55000000000000004">
      <c r="A1592" s="108" t="s">
        <v>2232</v>
      </c>
      <c r="B1592" s="109">
        <v>687</v>
      </c>
      <c r="C1592" s="102">
        <v>6888</v>
      </c>
      <c r="D1592" s="90" t="s">
        <v>2233</v>
      </c>
      <c r="E1592" s="102" t="s">
        <v>34</v>
      </c>
      <c r="F1592" s="102">
        <v>23583</v>
      </c>
      <c r="G1592" s="102">
        <v>0</v>
      </c>
      <c r="H1592" s="102">
        <v>1</v>
      </c>
      <c r="I1592" s="98">
        <v>83</v>
      </c>
      <c r="J1592" s="102" t="s">
        <v>35</v>
      </c>
      <c r="K1592" s="94">
        <f>((G1592*400)+(H1592*100))+I1592</f>
        <v>183</v>
      </c>
      <c r="L1592" s="94">
        <v>6000</v>
      </c>
      <c r="M1592" s="94">
        <f>K1592*L1592</f>
        <v>1098000</v>
      </c>
      <c r="N1592" s="102">
        <v>1</v>
      </c>
      <c r="O1592" s="111" t="s">
        <v>2230</v>
      </c>
      <c r="P1592" s="96"/>
      <c r="Q1592" s="111" t="s">
        <v>2231</v>
      </c>
      <c r="R1592" s="111" t="s">
        <v>2234</v>
      </c>
      <c r="S1592" s="97" t="s">
        <v>2235</v>
      </c>
      <c r="T1592" s="102" t="s">
        <v>51</v>
      </c>
      <c r="U1592" s="102" t="s">
        <v>227</v>
      </c>
      <c r="V1592" s="102" t="s">
        <v>52</v>
      </c>
      <c r="W1592" s="94">
        <v>364.8</v>
      </c>
      <c r="X1592" s="98">
        <v>100</v>
      </c>
      <c r="Y1592" s="94">
        <v>6750</v>
      </c>
      <c r="Z1592" s="94">
        <f>W1592*Y1592</f>
        <v>2462400</v>
      </c>
      <c r="AA1592" s="89">
        <v>11</v>
      </c>
      <c r="AB1592" s="89">
        <v>34</v>
      </c>
      <c r="AC1592" s="94">
        <f>(Z1592*(100-AB1592))/100</f>
        <v>1625184</v>
      </c>
      <c r="AD1592" s="94">
        <f>IF(AND(AC1592="",M1592=""),0,IF((AC1592=""),M1592, IF( (M1592=""),AC1592,AC1592+M1592)))</f>
        <v>2723184</v>
      </c>
      <c r="AE1592" s="94">
        <f>IF( (X1592=""),AD1592*1,( M1592+(SUM(AC1592:AC1592)) )*(X1592/100) )</f>
        <v>2723184</v>
      </c>
      <c r="AF1592" s="94">
        <v>50000000</v>
      </c>
      <c r="AG1592" s="94">
        <f>IF((AF1592-AE1592) &gt; 1,0,IF((AF1592-AE1592)&lt;0,AE1592-AF1592,AF1592-AE1592))</f>
        <v>0</v>
      </c>
      <c r="AH1592" s="94">
        <v>0.02</v>
      </c>
    </row>
    <row r="1593" spans="1:34" s="73" customFormat="1" x14ac:dyDescent="0.55000000000000004">
      <c r="A1593" s="108"/>
      <c r="B1593" s="109"/>
      <c r="C1593" s="102"/>
      <c r="D1593" s="90"/>
      <c r="E1593" s="102"/>
      <c r="F1593" s="102"/>
      <c r="G1593" s="102"/>
      <c r="H1593" s="102"/>
      <c r="I1593" s="98"/>
      <c r="J1593" s="102"/>
      <c r="K1593" s="94"/>
      <c r="L1593" s="94" t="s">
        <v>63</v>
      </c>
      <c r="M1593" s="94">
        <f>SUM(M1592:M1592)</f>
        <v>1098000</v>
      </c>
      <c r="N1593" s="102"/>
      <c r="O1593" s="111"/>
      <c r="P1593" s="96"/>
      <c r="Q1593" s="111"/>
      <c r="R1593" s="111"/>
      <c r="S1593" s="97"/>
      <c r="T1593" s="102"/>
      <c r="U1593" s="102"/>
      <c r="V1593" s="102"/>
      <c r="W1593" s="94"/>
      <c r="X1593" s="98"/>
      <c r="Y1593" s="94"/>
      <c r="Z1593" s="94"/>
      <c r="AA1593" s="89"/>
      <c r="AB1593" s="89"/>
      <c r="AC1593" s="94"/>
      <c r="AD1593" s="94">
        <f>SUM(AD1592:AD1592)</f>
        <v>2723184</v>
      </c>
      <c r="AE1593" s="94">
        <f>SUM(AE1592:AE1592)</f>
        <v>2723184</v>
      </c>
      <c r="AF1593" s="94"/>
      <c r="AG1593" s="94">
        <f>SUM(AG1592:AG1592)</f>
        <v>0</v>
      </c>
      <c r="AH1593" s="94"/>
    </row>
    <row r="1594" spans="1:34" s="73" customFormat="1" x14ac:dyDescent="0.55000000000000004">
      <c r="A1594" s="108" t="s">
        <v>2165</v>
      </c>
      <c r="B1594" s="109">
        <v>688</v>
      </c>
      <c r="C1594" s="102">
        <v>7457</v>
      </c>
      <c r="D1594" s="90" t="s">
        <v>2236</v>
      </c>
      <c r="E1594" s="102" t="s">
        <v>34</v>
      </c>
      <c r="F1594" s="102">
        <v>24599</v>
      </c>
      <c r="G1594" s="102">
        <v>0</v>
      </c>
      <c r="H1594" s="102">
        <v>0</v>
      </c>
      <c r="I1594" s="98">
        <v>78.599999999999994</v>
      </c>
      <c r="J1594" s="102" t="s">
        <v>35</v>
      </c>
      <c r="K1594" s="94">
        <f>((G1594*400)+(H1594*100))+I1594</f>
        <v>78.599999999999994</v>
      </c>
      <c r="L1594" s="94">
        <v>1650</v>
      </c>
      <c r="M1594" s="94">
        <f>K1594*L1594</f>
        <v>129689.99999999999</v>
      </c>
      <c r="N1594" s="102">
        <v>1</v>
      </c>
      <c r="O1594" s="111" t="s">
        <v>2237</v>
      </c>
      <c r="P1594" s="96">
        <v>3570800359607</v>
      </c>
      <c r="Q1594" s="111" t="s">
        <v>2238</v>
      </c>
      <c r="R1594" s="111" t="s">
        <v>2239</v>
      </c>
      <c r="S1594" s="97" t="s">
        <v>2240</v>
      </c>
      <c r="T1594" s="102" t="s">
        <v>51</v>
      </c>
      <c r="U1594" s="102" t="s">
        <v>74</v>
      </c>
      <c r="V1594" s="102" t="s">
        <v>52</v>
      </c>
      <c r="W1594" s="94">
        <v>117</v>
      </c>
      <c r="X1594" s="98">
        <v>100</v>
      </c>
      <c r="Y1594" s="94">
        <v>6750</v>
      </c>
      <c r="Z1594" s="94">
        <f>W1594*Y1594</f>
        <v>789750</v>
      </c>
      <c r="AA1594" s="89">
        <v>21</v>
      </c>
      <c r="AB1594" s="89">
        <v>93</v>
      </c>
      <c r="AC1594" s="94">
        <f>(Z1594*(100-AB1594))/100</f>
        <v>55282.5</v>
      </c>
      <c r="AD1594" s="94">
        <f>IF(AND(AC1594="",M1594=""),0,IF((AC1594=""),M1594, IF( (M1594=""),AC1594,AC1594+M1594)))</f>
        <v>184972.5</v>
      </c>
      <c r="AE1594" s="94">
        <f>IF( (X1594=""),AD1594*1,( M1594+(SUM(AC1594:AC1594)) )*(X1594/100) )</f>
        <v>184972.5</v>
      </c>
      <c r="AF1594" s="94">
        <v>10000000</v>
      </c>
      <c r="AG1594" s="94">
        <f>IF((AF1594-AE1594) &gt; 1,0,IF((AF1594-AE1594)&lt;0,AE1594-AF1594,AF1594-AE1594))</f>
        <v>0</v>
      </c>
      <c r="AH1594" s="94">
        <v>0.02</v>
      </c>
    </row>
    <row r="1595" spans="1:34" s="73" customFormat="1" x14ac:dyDescent="0.55000000000000004">
      <c r="A1595" s="108"/>
      <c r="B1595" s="109"/>
      <c r="C1595" s="102"/>
      <c r="D1595" s="90"/>
      <c r="E1595" s="102"/>
      <c r="F1595" s="102"/>
      <c r="G1595" s="102"/>
      <c r="H1595" s="102"/>
      <c r="I1595" s="98"/>
      <c r="J1595" s="102"/>
      <c r="K1595" s="94"/>
      <c r="L1595" s="94" t="s">
        <v>63</v>
      </c>
      <c r="M1595" s="94">
        <f>SUM(M1594:M1594)</f>
        <v>129689.99999999999</v>
      </c>
      <c r="N1595" s="102"/>
      <c r="O1595" s="111"/>
      <c r="P1595" s="96"/>
      <c r="Q1595" s="111"/>
      <c r="R1595" s="111"/>
      <c r="S1595" s="97"/>
      <c r="T1595" s="102"/>
      <c r="U1595" s="102"/>
      <c r="V1595" s="102"/>
      <c r="W1595" s="94"/>
      <c r="X1595" s="98"/>
      <c r="Y1595" s="94"/>
      <c r="Z1595" s="94"/>
      <c r="AA1595" s="89"/>
      <c r="AB1595" s="89"/>
      <c r="AC1595" s="94"/>
      <c r="AD1595" s="94">
        <f>SUM(AD1594:AD1594)</f>
        <v>184972.5</v>
      </c>
      <c r="AE1595" s="94">
        <f>SUM(AE1594:AE1594)</f>
        <v>184972.5</v>
      </c>
      <c r="AF1595" s="94"/>
      <c r="AG1595" s="94">
        <f>SUM(AG1594:AG1594)</f>
        <v>0</v>
      </c>
      <c r="AH1595" s="94"/>
    </row>
    <row r="1596" spans="1:34" s="73" customFormat="1" x14ac:dyDescent="0.55000000000000004">
      <c r="A1596" s="108" t="s">
        <v>2241</v>
      </c>
      <c r="B1596" s="109">
        <v>689</v>
      </c>
      <c r="C1596" s="102">
        <v>8470</v>
      </c>
      <c r="D1596" s="90" t="s">
        <v>2242</v>
      </c>
      <c r="E1596" s="102" t="s">
        <v>34</v>
      </c>
      <c r="F1596" s="102">
        <v>2505</v>
      </c>
      <c r="G1596" s="102">
        <v>0</v>
      </c>
      <c r="H1596" s="102">
        <v>1</v>
      </c>
      <c r="I1596" s="98">
        <v>67</v>
      </c>
      <c r="J1596" s="102" t="s">
        <v>35</v>
      </c>
      <c r="K1596" s="94">
        <f>((G1596*400)+(H1596*100))+I1596</f>
        <v>167</v>
      </c>
      <c r="L1596" s="94">
        <v>800</v>
      </c>
      <c r="M1596" s="94">
        <f>K1596*L1596</f>
        <v>133600</v>
      </c>
      <c r="N1596" s="102">
        <v>1</v>
      </c>
      <c r="O1596" s="111" t="s">
        <v>2243</v>
      </c>
      <c r="P1596" s="96">
        <v>3570800351100</v>
      </c>
      <c r="Q1596" s="111" t="s">
        <v>2244</v>
      </c>
      <c r="R1596" s="111" t="s">
        <v>2245</v>
      </c>
      <c r="S1596" s="97"/>
      <c r="T1596" s="102" t="s">
        <v>55</v>
      </c>
      <c r="U1596" s="102" t="s">
        <v>45</v>
      </c>
      <c r="V1596" s="102" t="s">
        <v>52</v>
      </c>
      <c r="W1596" s="94">
        <v>34.799999999999997</v>
      </c>
      <c r="X1596" s="98">
        <v>4.79</v>
      </c>
      <c r="Y1596" s="94">
        <v>0</v>
      </c>
      <c r="Z1596" s="94">
        <f>W1596*Y1596</f>
        <v>0</v>
      </c>
      <c r="AA1596" s="89">
        <v>6</v>
      </c>
      <c r="AB1596" s="89">
        <v>6</v>
      </c>
      <c r="AC1596" s="94">
        <f>(Z1596*(100-AB1596))/100</f>
        <v>0</v>
      </c>
      <c r="AD1596" s="94">
        <f>IF(AND(AC1596="",M1596=""),0,IF((AC1596=""),M1596, IF( (M1596=""),AC1596,AC1596+M1596)))</f>
        <v>133600</v>
      </c>
      <c r="AE1596" s="94">
        <f>IF( (X1596=""),AD1596*1,( M1596+(SUM(AC1596:AC1596)) )*(X1596/100) )</f>
        <v>6399.44</v>
      </c>
      <c r="AF1596" s="94">
        <v>10000000</v>
      </c>
      <c r="AG1596" s="94">
        <f>IF((AF1596-AE1596) &gt; 1,0,IF((AF1596-AE1596)&lt;0,AE1596-AF1596,AF1596-AE1596))</f>
        <v>0</v>
      </c>
      <c r="AH1596" s="94">
        <v>0.02</v>
      </c>
    </row>
    <row r="1597" spans="1:34" s="73" customFormat="1" x14ac:dyDescent="0.55000000000000004">
      <c r="A1597" s="108"/>
      <c r="B1597" s="109"/>
      <c r="C1597" s="102"/>
      <c r="D1597" s="90"/>
      <c r="E1597" s="102"/>
      <c r="F1597" s="102"/>
      <c r="G1597" s="102"/>
      <c r="H1597" s="102"/>
      <c r="I1597" s="98"/>
      <c r="J1597" s="102"/>
      <c r="K1597" s="94"/>
      <c r="L1597" s="94"/>
      <c r="M1597" s="94"/>
      <c r="N1597" s="102">
        <v>2</v>
      </c>
      <c r="O1597" s="111" t="s">
        <v>2243</v>
      </c>
      <c r="P1597" s="96">
        <v>3570800351100</v>
      </c>
      <c r="Q1597" s="111" t="s">
        <v>2244</v>
      </c>
      <c r="R1597" s="111" t="s">
        <v>2245</v>
      </c>
      <c r="S1597" s="97" t="s">
        <v>2246</v>
      </c>
      <c r="T1597" s="102" t="s">
        <v>51</v>
      </c>
      <c r="U1597" s="102" t="s">
        <v>45</v>
      </c>
      <c r="V1597" s="102" t="s">
        <v>52</v>
      </c>
      <c r="W1597" s="94">
        <v>408.48</v>
      </c>
      <c r="X1597" s="98">
        <v>56.24</v>
      </c>
      <c r="Y1597" s="94">
        <v>6750</v>
      </c>
      <c r="Z1597" s="94">
        <f>W1597*Y1597</f>
        <v>2757240</v>
      </c>
      <c r="AA1597" s="89">
        <v>6</v>
      </c>
      <c r="AB1597" s="89">
        <v>6</v>
      </c>
      <c r="AC1597" s="94">
        <f>(Z1597*(100-AB1597))/100</f>
        <v>2591805.6</v>
      </c>
      <c r="AD1597" s="94">
        <f>IF(AND(AC1597="",M1596=""),0,IF((AC1597=""),M1596, IF( (M1596=""),AC1597,AC1597+M1596)))</f>
        <v>2725405.6</v>
      </c>
      <c r="AE1597" s="94">
        <f>IF( (X1597=""),AD1597*1,( M1596+(SUM(AC1597:AC1597)) )*(X1597/100) )</f>
        <v>1532768.10944</v>
      </c>
      <c r="AF1597" s="94">
        <v>10000000</v>
      </c>
      <c r="AG1597" s="94">
        <f>IF((AF1597-AE1597) &gt; 1,0,IF((AF1597-AE1597)&lt;0,AE1597-AF1597,AF1597-AE1597))</f>
        <v>0</v>
      </c>
      <c r="AH1597" s="94">
        <v>0.02</v>
      </c>
    </row>
    <row r="1598" spans="1:34" s="73" customFormat="1" x14ac:dyDescent="0.55000000000000004">
      <c r="A1598" s="108"/>
      <c r="B1598" s="109"/>
      <c r="C1598" s="102"/>
      <c r="D1598" s="90"/>
      <c r="E1598" s="102"/>
      <c r="F1598" s="102"/>
      <c r="G1598" s="102"/>
      <c r="H1598" s="102"/>
      <c r="I1598" s="98"/>
      <c r="J1598" s="102"/>
      <c r="K1598" s="94"/>
      <c r="L1598" s="94"/>
      <c r="M1598" s="94"/>
      <c r="N1598" s="102">
        <v>3</v>
      </c>
      <c r="O1598" s="111" t="s">
        <v>2243</v>
      </c>
      <c r="P1598" s="96">
        <v>3570800351100</v>
      </c>
      <c r="Q1598" s="111" t="s">
        <v>2244</v>
      </c>
      <c r="R1598" s="111" t="s">
        <v>2245</v>
      </c>
      <c r="S1598" s="97" t="s">
        <v>2247</v>
      </c>
      <c r="T1598" s="102" t="s">
        <v>51</v>
      </c>
      <c r="U1598" s="102" t="s">
        <v>45</v>
      </c>
      <c r="V1598" s="102" t="s">
        <v>52</v>
      </c>
      <c r="W1598" s="94">
        <v>198.36</v>
      </c>
      <c r="X1598" s="98">
        <v>27.31</v>
      </c>
      <c r="Y1598" s="94">
        <v>6750</v>
      </c>
      <c r="Z1598" s="94">
        <f>W1598*Y1598</f>
        <v>1338930</v>
      </c>
      <c r="AA1598" s="89">
        <v>6</v>
      </c>
      <c r="AB1598" s="89">
        <v>6</v>
      </c>
      <c r="AC1598" s="94">
        <f>(Z1598*(100-AB1598))/100</f>
        <v>1258594.2</v>
      </c>
      <c r="AD1598" s="94">
        <f>IF(AND(AC1598="",M1596=""),0,IF((AC1598=""),M1596, IF( (M1596=""),AC1598,AC1598+M1596)))</f>
        <v>1392194.2</v>
      </c>
      <c r="AE1598" s="94">
        <f>IF( (X1598=""),AD1598*1,( M1596+(SUM(AC1598:AC1598)) )*(X1598/100) )</f>
        <v>380208.23602000001</v>
      </c>
      <c r="AF1598" s="94">
        <v>10000000</v>
      </c>
      <c r="AG1598" s="94">
        <f>IF((AF1598-AE1598) &gt; 1,0,IF((AF1598-AE1598)&lt;0,AE1598-AF1598,AF1598-AE1598))</f>
        <v>0</v>
      </c>
      <c r="AH1598" s="94">
        <v>0.02</v>
      </c>
    </row>
    <row r="1599" spans="1:34" s="73" customFormat="1" x14ac:dyDescent="0.55000000000000004">
      <c r="A1599" s="108"/>
      <c r="B1599" s="109"/>
      <c r="C1599" s="102"/>
      <c r="D1599" s="90"/>
      <c r="E1599" s="102"/>
      <c r="F1599" s="102"/>
      <c r="G1599" s="102"/>
      <c r="H1599" s="102"/>
      <c r="I1599" s="98"/>
      <c r="J1599" s="102"/>
      <c r="K1599" s="94"/>
      <c r="L1599" s="94"/>
      <c r="M1599" s="94"/>
      <c r="N1599" s="102">
        <v>4</v>
      </c>
      <c r="O1599" s="111" t="s">
        <v>2243</v>
      </c>
      <c r="P1599" s="96">
        <v>3570800351100</v>
      </c>
      <c r="Q1599" s="111" t="s">
        <v>2244</v>
      </c>
      <c r="R1599" s="111" t="s">
        <v>2245</v>
      </c>
      <c r="S1599" s="97" t="s">
        <v>2248</v>
      </c>
      <c r="T1599" s="102" t="s">
        <v>55</v>
      </c>
      <c r="U1599" s="102" t="s">
        <v>45</v>
      </c>
      <c r="V1599" s="102" t="s">
        <v>52</v>
      </c>
      <c r="W1599" s="94">
        <v>84.66</v>
      </c>
      <c r="X1599" s="98">
        <v>11.66</v>
      </c>
      <c r="Y1599" s="94">
        <v>0</v>
      </c>
      <c r="Z1599" s="94">
        <f>W1599*Y1599</f>
        <v>0</v>
      </c>
      <c r="AA1599" s="89">
        <v>6</v>
      </c>
      <c r="AB1599" s="89">
        <v>6</v>
      </c>
      <c r="AC1599" s="94">
        <f>(Z1599*(100-AB1599))/100</f>
        <v>0</v>
      </c>
      <c r="AD1599" s="94">
        <f>IF(AND(AC1599="",M1596=""),0,IF((AC1599=""),M1596, IF( (M1596=""),AC1599,AC1599+M1596)))</f>
        <v>133600</v>
      </c>
      <c r="AE1599" s="94">
        <f>IF( (X1599=""),AD1599*1,( M1596+(SUM(AC1599:AC1599)) )*(X1599/100) )</f>
        <v>15577.76</v>
      </c>
      <c r="AF1599" s="94">
        <v>10000000</v>
      </c>
      <c r="AG1599" s="94">
        <f>IF((AF1599-AE1599) &gt; 1,0,IF((AF1599-AE1599)&lt;0,AE1599-AF1599,AF1599-AE1599))</f>
        <v>0</v>
      </c>
      <c r="AH1599" s="94">
        <v>0.02</v>
      </c>
    </row>
    <row r="1600" spans="1:34" s="73" customFormat="1" x14ac:dyDescent="0.55000000000000004">
      <c r="A1600" s="108"/>
      <c r="B1600" s="109"/>
      <c r="C1600" s="102"/>
      <c r="D1600" s="90"/>
      <c r="E1600" s="102"/>
      <c r="F1600" s="102"/>
      <c r="G1600" s="102"/>
      <c r="H1600" s="102"/>
      <c r="I1600" s="98"/>
      <c r="J1600" s="102"/>
      <c r="K1600" s="94"/>
      <c r="L1600" s="94" t="s">
        <v>63</v>
      </c>
      <c r="M1600" s="94">
        <f>SUM(M1596:M1599)</f>
        <v>133600</v>
      </c>
      <c r="N1600" s="102"/>
      <c r="O1600" s="111"/>
      <c r="P1600" s="96"/>
      <c r="Q1600" s="111"/>
      <c r="R1600" s="111"/>
      <c r="S1600" s="97"/>
      <c r="T1600" s="102"/>
      <c r="U1600" s="102"/>
      <c r="V1600" s="102"/>
      <c r="W1600" s="94"/>
      <c r="X1600" s="98"/>
      <c r="Y1600" s="94"/>
      <c r="Z1600" s="94"/>
      <c r="AA1600" s="89"/>
      <c r="AB1600" s="89"/>
      <c r="AC1600" s="94"/>
      <c r="AD1600" s="94">
        <f>SUM(AD1596:AD1599)</f>
        <v>4384799.8</v>
      </c>
      <c r="AE1600" s="94">
        <f>SUM(AE1596:AE1599)</f>
        <v>1934953.5454599999</v>
      </c>
      <c r="AF1600" s="94"/>
      <c r="AG1600" s="94">
        <f>SUM(AG1596:AG1599)</f>
        <v>0</v>
      </c>
      <c r="AH1600" s="94"/>
    </row>
    <row r="1601" spans="1:34" s="73" customFormat="1" x14ac:dyDescent="0.55000000000000004">
      <c r="A1601" s="108" t="s">
        <v>2249</v>
      </c>
      <c r="B1601" s="109">
        <v>690</v>
      </c>
      <c r="C1601" s="102">
        <v>8986</v>
      </c>
      <c r="D1601" s="90" t="s">
        <v>2250</v>
      </c>
      <c r="E1601" s="102" t="s">
        <v>37</v>
      </c>
      <c r="F1601" s="102">
        <v>8208</v>
      </c>
      <c r="G1601" s="102">
        <v>1</v>
      </c>
      <c r="H1601" s="102">
        <v>2</v>
      </c>
      <c r="I1601" s="98">
        <v>55</v>
      </c>
      <c r="J1601" s="102" t="s">
        <v>38</v>
      </c>
      <c r="K1601" s="94">
        <f>((G1601*400)+(H1601*100))+I1601</f>
        <v>655</v>
      </c>
      <c r="L1601" s="94">
        <v>225</v>
      </c>
      <c r="M1601" s="94">
        <f>K1601*L1601</f>
        <v>147375</v>
      </c>
      <c r="N1601" s="102"/>
      <c r="O1601" s="111"/>
      <c r="P1601" s="96"/>
      <c r="Q1601" s="111"/>
      <c r="R1601" s="111"/>
      <c r="S1601" s="97"/>
      <c r="T1601" s="102"/>
      <c r="U1601" s="102"/>
      <c r="V1601" s="102"/>
      <c r="W1601" s="94"/>
      <c r="X1601" s="98"/>
      <c r="Y1601" s="94"/>
      <c r="Z1601" s="94"/>
      <c r="AA1601" s="89"/>
      <c r="AB1601" s="89"/>
      <c r="AC1601" s="94"/>
      <c r="AD1601" s="94">
        <f>IF(AND(AC1601="",M1601=""),0,IF((AC1601=""),M1601,IF((M1601=""),AC1601,AC1601+M1601)))</f>
        <v>147375</v>
      </c>
      <c r="AE1601" s="94">
        <f>IF( (X1601=""),AD1601*1,AD1601*(X1601/100) )</f>
        <v>147375</v>
      </c>
      <c r="AF1601" s="94">
        <v>0</v>
      </c>
      <c r="AG1601" s="94">
        <f>IF((AF1601-AE1601) &gt; 1,0,IF((AF1601-AE1601)&lt;0,AE1601-AF1601,AF1601-AE1601))</f>
        <v>147375</v>
      </c>
      <c r="AH1601" s="94">
        <v>0.01</v>
      </c>
    </row>
    <row r="1602" spans="1:34" s="73" customFormat="1" x14ac:dyDescent="0.55000000000000004">
      <c r="A1602" s="108"/>
      <c r="B1602" s="109"/>
      <c r="C1602" s="102"/>
      <c r="D1602" s="90"/>
      <c r="E1602" s="102"/>
      <c r="F1602" s="102"/>
      <c r="G1602" s="102"/>
      <c r="H1602" s="102"/>
      <c r="I1602" s="98"/>
      <c r="J1602" s="102"/>
      <c r="K1602" s="94"/>
      <c r="L1602" s="94" t="s">
        <v>63</v>
      </c>
      <c r="M1602" s="94">
        <f>SUM(M1601:M1601)</f>
        <v>147375</v>
      </c>
      <c r="N1602" s="102"/>
      <c r="O1602" s="111"/>
      <c r="P1602" s="96"/>
      <c r="Q1602" s="111"/>
      <c r="R1602" s="111"/>
      <c r="S1602" s="97"/>
      <c r="T1602" s="102"/>
      <c r="U1602" s="102"/>
      <c r="V1602" s="102"/>
      <c r="W1602" s="94"/>
      <c r="X1602" s="98"/>
      <c r="Y1602" s="94"/>
      <c r="Z1602" s="94"/>
      <c r="AA1602" s="89"/>
      <c r="AB1602" s="89"/>
      <c r="AC1602" s="94"/>
      <c r="AD1602" s="94">
        <f>SUM(AD1601:AD1601)</f>
        <v>147375</v>
      </c>
      <c r="AE1602" s="94">
        <f>SUM(AE1601:AE1601)</f>
        <v>147375</v>
      </c>
      <c r="AF1602" s="94"/>
      <c r="AG1602" s="94">
        <f>SUM(AG1601:AG1601)</f>
        <v>147375</v>
      </c>
      <c r="AH1602" s="94"/>
    </row>
    <row r="1603" spans="1:34" s="99" customFormat="1" x14ac:dyDescent="0.55000000000000004">
      <c r="A1603" s="107" t="s">
        <v>2253</v>
      </c>
      <c r="B1603" s="102">
        <v>691</v>
      </c>
      <c r="C1603" s="102">
        <v>4939</v>
      </c>
      <c r="D1603" s="90" t="s">
        <v>2254</v>
      </c>
      <c r="E1603" s="102" t="s">
        <v>34</v>
      </c>
      <c r="F1603" s="102">
        <v>546</v>
      </c>
      <c r="G1603" s="102">
        <v>2</v>
      </c>
      <c r="H1603" s="102">
        <v>0</v>
      </c>
      <c r="I1603" s="98">
        <v>38</v>
      </c>
      <c r="J1603" s="102" t="s">
        <v>38</v>
      </c>
      <c r="K1603" s="94">
        <f>((G1603*400)+(H1603*100))+I1603</f>
        <v>838</v>
      </c>
      <c r="L1603" s="94">
        <v>225</v>
      </c>
      <c r="M1603" s="94">
        <f>K1603*L1603</f>
        <v>188550</v>
      </c>
      <c r="N1603" s="102"/>
      <c r="O1603" s="111"/>
      <c r="P1603" s="96"/>
      <c r="Q1603" s="111"/>
      <c r="R1603" s="111"/>
      <c r="S1603" s="97"/>
      <c r="T1603" s="102"/>
      <c r="U1603" s="102"/>
      <c r="V1603" s="102"/>
      <c r="W1603" s="94"/>
      <c r="X1603" s="98"/>
      <c r="Y1603" s="94"/>
      <c r="Z1603" s="94"/>
      <c r="AA1603" s="89"/>
      <c r="AB1603" s="89"/>
      <c r="AC1603" s="94"/>
      <c r="AD1603" s="94">
        <f>IF(AND(AC1603="",M1603=""),0,IF((AC1603=""),M1603,IF((M1603=""),AC1603,AC1603+M1603)))</f>
        <v>188550</v>
      </c>
      <c r="AE1603" s="94">
        <f>IF( (X1603=""),AD1603*1,AD1603*(X1603/100) )</f>
        <v>188550</v>
      </c>
      <c r="AF1603" s="94">
        <v>50000000</v>
      </c>
      <c r="AG1603" s="94">
        <f>IF((AF1603-AE1603) &gt; 1,0,IF((AF1603-AE1603)&lt;0,AE1603-AF1603,AF1603-AE1603))</f>
        <v>0</v>
      </c>
      <c r="AH1603" s="94">
        <v>0.01</v>
      </c>
    </row>
    <row r="1604" spans="1:34" s="99" customFormat="1" x14ac:dyDescent="0.55000000000000004">
      <c r="A1604" s="107"/>
      <c r="B1604" s="102">
        <v>692</v>
      </c>
      <c r="C1604" s="102">
        <v>10617</v>
      </c>
      <c r="D1604" s="90" t="s">
        <v>6065</v>
      </c>
      <c r="E1604" s="102" t="s">
        <v>34</v>
      </c>
      <c r="F1604" s="102">
        <v>10644</v>
      </c>
      <c r="G1604" s="102">
        <v>0</v>
      </c>
      <c r="H1604" s="102">
        <v>0</v>
      </c>
      <c r="I1604" s="98">
        <v>79</v>
      </c>
      <c r="J1604" s="102" t="s">
        <v>62</v>
      </c>
      <c r="K1604" s="94">
        <f>((G1604*400)+(H1604*100))+I1604</f>
        <v>79</v>
      </c>
      <c r="L1604" s="94">
        <v>2425</v>
      </c>
      <c r="M1604" s="94">
        <f>K1604*L1604</f>
        <v>191575</v>
      </c>
      <c r="N1604" s="102">
        <v>1</v>
      </c>
      <c r="O1604" s="111" t="s">
        <v>2251</v>
      </c>
      <c r="P1604" s="96">
        <v>3570800007107</v>
      </c>
      <c r="Q1604" s="111" t="s">
        <v>2252</v>
      </c>
      <c r="R1604" s="111" t="s">
        <v>2255</v>
      </c>
      <c r="S1604" s="97" t="s">
        <v>6066</v>
      </c>
      <c r="T1604" s="102" t="s">
        <v>73</v>
      </c>
      <c r="U1604" s="102" t="s">
        <v>45</v>
      </c>
      <c r="V1604" s="102" t="s">
        <v>46</v>
      </c>
      <c r="W1604" s="94">
        <v>85.86</v>
      </c>
      <c r="X1604" s="98">
        <v>44.84</v>
      </c>
      <c r="Y1604" s="94">
        <v>7150</v>
      </c>
      <c r="Z1604" s="94">
        <f>W1604*Y1604</f>
        <v>613899</v>
      </c>
      <c r="AA1604" s="89">
        <v>27</v>
      </c>
      <c r="AB1604" s="89">
        <v>44</v>
      </c>
      <c r="AC1604" s="94">
        <f>(Z1604*(100-AB1604))/100</f>
        <v>343783.44</v>
      </c>
      <c r="AD1604" s="94">
        <f>IF(AND(AC1604="",M1604=""),0,IF((AC1604=""),M1604, IF( (M1604=""),AC1604,SUM(AC1604:AC1605)+M1604)))</f>
        <v>925803.88</v>
      </c>
      <c r="AE1604" s="94">
        <f>IF( (X1604=""),AD1604*1,AD1604*(X1604/100) )</f>
        <v>415130.45979200001</v>
      </c>
      <c r="AF1604" s="94">
        <v>0</v>
      </c>
      <c r="AG1604" s="94">
        <f>IF((AF1604-AE1604) &gt; 1,0,IF((AF1604-AE1604)&lt;0,AE1604-AF1604,AF1604-AE1604))</f>
        <v>415130.45979200001</v>
      </c>
      <c r="AH1604" s="94">
        <v>0.02</v>
      </c>
    </row>
    <row r="1605" spans="1:34" s="99" customFormat="1" x14ac:dyDescent="0.55000000000000004">
      <c r="A1605" s="107"/>
      <c r="B1605" s="102"/>
      <c r="C1605" s="102"/>
      <c r="D1605" s="90"/>
      <c r="E1605" s="102"/>
      <c r="F1605" s="102"/>
      <c r="G1605" s="102"/>
      <c r="H1605" s="102"/>
      <c r="I1605" s="98"/>
      <c r="J1605" s="102"/>
      <c r="K1605" s="94"/>
      <c r="L1605" s="94"/>
      <c r="M1605" s="94"/>
      <c r="N1605" s="102">
        <v>2</v>
      </c>
      <c r="O1605" s="111" t="s">
        <v>2251</v>
      </c>
      <c r="P1605" s="96">
        <v>3570800007107</v>
      </c>
      <c r="Q1605" s="111" t="s">
        <v>2252</v>
      </c>
      <c r="R1605" s="111" t="s">
        <v>2255</v>
      </c>
      <c r="S1605" s="97" t="s">
        <v>6067</v>
      </c>
      <c r="T1605" s="102" t="s">
        <v>73</v>
      </c>
      <c r="U1605" s="102" t="s">
        <v>45</v>
      </c>
      <c r="V1605" s="102" t="s">
        <v>46</v>
      </c>
      <c r="W1605" s="94">
        <v>105.64</v>
      </c>
      <c r="X1605" s="98">
        <v>55.16</v>
      </c>
      <c r="Y1605" s="94">
        <v>6600</v>
      </c>
      <c r="Z1605" s="94">
        <f>W1605*Y1605</f>
        <v>697224</v>
      </c>
      <c r="AA1605" s="89">
        <v>27</v>
      </c>
      <c r="AB1605" s="89">
        <v>44</v>
      </c>
      <c r="AC1605" s="94">
        <f>(Z1605*(100-AB1605))/100</f>
        <v>390445.44</v>
      </c>
      <c r="AD1605" s="94">
        <f>IF(AND(AC1605="",M1604=""),0,IF((AC1605=""),M1604, IF( (M1604=""),AC1605,SUM(AC1604:AC1605)+M1604)))</f>
        <v>925803.88</v>
      </c>
      <c r="AE1605" s="94">
        <f>IF( (X1605=""),AD1605*1,AD1605*(X1605/100) )</f>
        <v>510673.420208</v>
      </c>
      <c r="AF1605" s="94">
        <v>0</v>
      </c>
      <c r="AG1605" s="94">
        <f>IF((AF1605-AE1605) &gt; 1,0,IF((AF1605-AE1605)&lt;0,AE1605-AF1605,AF1605-AE1605))</f>
        <v>510673.420208</v>
      </c>
      <c r="AH1605" s="94">
        <v>0.02</v>
      </c>
    </row>
    <row r="1606" spans="1:34" s="99" customFormat="1" x14ac:dyDescent="0.55000000000000004">
      <c r="A1606" s="107"/>
      <c r="B1606" s="102">
        <v>693</v>
      </c>
      <c r="C1606" s="102">
        <v>4957</v>
      </c>
      <c r="D1606" s="90" t="s">
        <v>2256</v>
      </c>
      <c r="E1606" s="102" t="s">
        <v>34</v>
      </c>
      <c r="F1606" s="102">
        <v>23927</v>
      </c>
      <c r="G1606" s="102">
        <v>0</v>
      </c>
      <c r="H1606" s="102">
        <v>2</v>
      </c>
      <c r="I1606" s="98">
        <v>12</v>
      </c>
      <c r="J1606" s="102" t="s">
        <v>38</v>
      </c>
      <c r="K1606" s="94">
        <f>((G1606*400)+(H1606*100))+I1606</f>
        <v>212</v>
      </c>
      <c r="L1606" s="94">
        <v>850</v>
      </c>
      <c r="M1606" s="94">
        <f>K1606*L1606</f>
        <v>180200</v>
      </c>
      <c r="N1606" s="102"/>
      <c r="O1606" s="111"/>
      <c r="P1606" s="96"/>
      <c r="Q1606" s="111"/>
      <c r="R1606" s="111"/>
      <c r="S1606" s="97"/>
      <c r="T1606" s="102"/>
      <c r="U1606" s="102"/>
      <c r="V1606" s="102"/>
      <c r="W1606" s="94"/>
      <c r="X1606" s="98"/>
      <c r="Y1606" s="94"/>
      <c r="Z1606" s="94"/>
      <c r="AA1606" s="89"/>
      <c r="AB1606" s="89"/>
      <c r="AC1606" s="94"/>
      <c r="AD1606" s="94">
        <f>IF(AND(AC1606="",M1606=""),0,IF((AC1606=""),M1606,IF((M1606=""),AC1606,AC1606+M1606)))</f>
        <v>180200</v>
      </c>
      <c r="AE1606" s="94">
        <f>IF( (X1606=""),AD1606*1,AD1606*(X1606/100) )</f>
        <v>180200</v>
      </c>
      <c r="AF1606" s="94">
        <v>50000000</v>
      </c>
      <c r="AG1606" s="94">
        <f>IF((AF1606-AE1606) &gt; 1,0,IF((AF1606-AE1606)&lt;0,AE1606-AF1606,AF1606-AE1606))</f>
        <v>0</v>
      </c>
      <c r="AH1606" s="94">
        <v>0.01</v>
      </c>
    </row>
    <row r="1607" spans="1:34" s="99" customFormat="1" x14ac:dyDescent="0.55000000000000004">
      <c r="A1607" s="107"/>
      <c r="B1607" s="102">
        <v>694</v>
      </c>
      <c r="C1607" s="102">
        <v>10463</v>
      </c>
      <c r="D1607" s="90" t="s">
        <v>15309</v>
      </c>
      <c r="E1607" s="102" t="s">
        <v>34</v>
      </c>
      <c r="F1607" s="102">
        <v>25006</v>
      </c>
      <c r="G1607" s="102">
        <v>2</v>
      </c>
      <c r="H1607" s="102">
        <v>2</v>
      </c>
      <c r="I1607" s="98">
        <v>65.2</v>
      </c>
      <c r="J1607" s="102" t="s">
        <v>38</v>
      </c>
      <c r="K1607" s="94">
        <f>((G1607*400)+(H1607*100))+I1607</f>
        <v>1065.2</v>
      </c>
      <c r="L1607" s="94">
        <v>450</v>
      </c>
      <c r="M1607" s="94">
        <f>K1607*L1607</f>
        <v>479340</v>
      </c>
      <c r="N1607" s="102"/>
      <c r="O1607" s="111"/>
      <c r="P1607" s="96"/>
      <c r="Q1607" s="111"/>
      <c r="R1607" s="111"/>
      <c r="S1607" s="97"/>
      <c r="T1607" s="102"/>
      <c r="U1607" s="102"/>
      <c r="V1607" s="102"/>
      <c r="W1607" s="94"/>
      <c r="X1607" s="98"/>
      <c r="Y1607" s="94"/>
      <c r="Z1607" s="94"/>
      <c r="AA1607" s="89"/>
      <c r="AB1607" s="89"/>
      <c r="AC1607" s="94"/>
      <c r="AD1607" s="94">
        <f>IF(AND(AC1607="",M1607=""),0,IF((AC1607=""),M1607,IF((M1607=""),AC1607,AC1607+M1607)))</f>
        <v>479340</v>
      </c>
      <c r="AE1607" s="94">
        <f>IF( (X1607=""),AD1607*1,AD1607*(X1607/100) )</f>
        <v>479340</v>
      </c>
      <c r="AF1607" s="94">
        <v>50000000</v>
      </c>
      <c r="AG1607" s="94">
        <f>IF((AF1607-AE1607) &gt; 1,0,IF((AF1607-AE1607)&lt;0,AE1607-AF1607,AF1607-AE1607))</f>
        <v>0</v>
      </c>
      <c r="AH1607" s="94">
        <v>0.01</v>
      </c>
    </row>
    <row r="1608" spans="1:34" s="99" customFormat="1" x14ac:dyDescent="0.55000000000000004">
      <c r="A1608" s="107"/>
      <c r="B1608" s="102"/>
      <c r="C1608" s="102"/>
      <c r="D1608" s="90"/>
      <c r="E1608" s="102"/>
      <c r="F1608" s="102"/>
      <c r="G1608" s="102"/>
      <c r="H1608" s="102"/>
      <c r="I1608" s="98"/>
      <c r="J1608" s="102"/>
      <c r="K1608" s="94"/>
      <c r="L1608" s="94" t="s">
        <v>63</v>
      </c>
      <c r="M1608" s="94">
        <f>SUM(M1603:M1607)</f>
        <v>1039665</v>
      </c>
      <c r="N1608" s="102"/>
      <c r="O1608" s="111"/>
      <c r="P1608" s="96"/>
      <c r="Q1608" s="111"/>
      <c r="R1608" s="111"/>
      <c r="S1608" s="97"/>
      <c r="T1608" s="102"/>
      <c r="U1608" s="102"/>
      <c r="V1608" s="102"/>
      <c r="W1608" s="94"/>
      <c r="X1608" s="98"/>
      <c r="Y1608" s="94"/>
      <c r="Z1608" s="94"/>
      <c r="AA1608" s="89"/>
      <c r="AB1608" s="89"/>
      <c r="AC1608" s="94"/>
      <c r="AD1608" s="94"/>
      <c r="AE1608" s="94">
        <f>SUM(AE1603:AE1607)</f>
        <v>1773893.88</v>
      </c>
      <c r="AF1608" s="94"/>
      <c r="AG1608" s="94">
        <f>SUM(AG1603:AG1607)</f>
        <v>925803.88</v>
      </c>
      <c r="AH1608" s="94"/>
    </row>
    <row r="1609" spans="1:34" s="73" customFormat="1" x14ac:dyDescent="0.55000000000000004">
      <c r="A1609" s="108" t="s">
        <v>2257</v>
      </c>
      <c r="B1609" s="109">
        <v>695</v>
      </c>
      <c r="C1609" s="102">
        <v>6129</v>
      </c>
      <c r="D1609" s="90" t="s">
        <v>2258</v>
      </c>
      <c r="E1609" s="102" t="s">
        <v>37</v>
      </c>
      <c r="F1609" s="102">
        <v>5474</v>
      </c>
      <c r="G1609" s="102">
        <v>1</v>
      </c>
      <c r="H1609" s="102">
        <v>3</v>
      </c>
      <c r="I1609" s="98">
        <v>43</v>
      </c>
      <c r="J1609" s="102" t="s">
        <v>38</v>
      </c>
      <c r="K1609" s="94">
        <f>((G1609*400)+(H1609*100))+I1609</f>
        <v>743</v>
      </c>
      <c r="L1609" s="94">
        <v>400</v>
      </c>
      <c r="M1609" s="94">
        <f>K1609*L1609</f>
        <v>297200</v>
      </c>
      <c r="N1609" s="102"/>
      <c r="O1609" s="111"/>
      <c r="P1609" s="96"/>
      <c r="Q1609" s="111"/>
      <c r="R1609" s="111"/>
      <c r="S1609" s="97"/>
      <c r="T1609" s="102"/>
      <c r="U1609" s="102"/>
      <c r="V1609" s="102"/>
      <c r="W1609" s="94"/>
      <c r="X1609" s="98"/>
      <c r="Y1609" s="94"/>
      <c r="Z1609" s="94"/>
      <c r="AA1609" s="89"/>
      <c r="AB1609" s="89"/>
      <c r="AC1609" s="94"/>
      <c r="AD1609" s="94">
        <f>IF(AND(AC1609="",M1609=""),0,IF((AC1609=""),M1609,IF((M1609=""),AC1609,AC1609+M1609)))</f>
        <v>297200</v>
      </c>
      <c r="AE1609" s="94">
        <f>IF( (X1609=""),AD1609*1,AD1609*(X1609/100) )</f>
        <v>297200</v>
      </c>
      <c r="AF1609" s="94">
        <v>0</v>
      </c>
      <c r="AG1609" s="94">
        <f>IF((AF1609-AE1609) &gt; 1,0,IF((AF1609-AE1609)&lt;0,AE1609-AF1609,AF1609-AE1609))</f>
        <v>297200</v>
      </c>
      <c r="AH1609" s="94">
        <v>0.01</v>
      </c>
    </row>
    <row r="1610" spans="1:34" s="73" customFormat="1" x14ac:dyDescent="0.55000000000000004">
      <c r="A1610" s="108"/>
      <c r="B1610" s="109"/>
      <c r="C1610" s="102"/>
      <c r="D1610" s="90"/>
      <c r="E1610" s="102"/>
      <c r="F1610" s="102"/>
      <c r="G1610" s="102"/>
      <c r="H1610" s="102"/>
      <c r="I1610" s="98"/>
      <c r="J1610" s="102"/>
      <c r="K1610" s="94"/>
      <c r="L1610" s="94" t="s">
        <v>63</v>
      </c>
      <c r="M1610" s="94">
        <f>SUM(M1609:M1609)</f>
        <v>297200</v>
      </c>
      <c r="N1610" s="102"/>
      <c r="O1610" s="111"/>
      <c r="P1610" s="96"/>
      <c r="Q1610" s="111"/>
      <c r="R1610" s="111"/>
      <c r="S1610" s="97"/>
      <c r="T1610" s="102"/>
      <c r="U1610" s="102"/>
      <c r="V1610" s="102"/>
      <c r="W1610" s="94"/>
      <c r="X1610" s="98"/>
      <c r="Y1610" s="94"/>
      <c r="Z1610" s="94"/>
      <c r="AA1610" s="89"/>
      <c r="AB1610" s="89"/>
      <c r="AC1610" s="94"/>
      <c r="AD1610" s="94">
        <f>SUM(AD1609:AD1609)</f>
        <v>297200</v>
      </c>
      <c r="AE1610" s="94">
        <f>SUM(AE1609:AE1609)</f>
        <v>297200</v>
      </c>
      <c r="AF1610" s="94"/>
      <c r="AG1610" s="94">
        <f>SUM(AG1609:AG1609)</f>
        <v>297200</v>
      </c>
      <c r="AH1610" s="94"/>
    </row>
    <row r="1611" spans="1:34" s="73" customFormat="1" x14ac:dyDescent="0.55000000000000004">
      <c r="A1611" s="108" t="s">
        <v>2261</v>
      </c>
      <c r="B1611" s="109">
        <v>696</v>
      </c>
      <c r="C1611" s="102">
        <v>8674</v>
      </c>
      <c r="D1611" s="90" t="s">
        <v>2262</v>
      </c>
      <c r="E1611" s="102" t="s">
        <v>34</v>
      </c>
      <c r="F1611" s="102">
        <v>21713</v>
      </c>
      <c r="G1611" s="102">
        <v>0</v>
      </c>
      <c r="H1611" s="102">
        <v>1</v>
      </c>
      <c r="I1611" s="98">
        <v>13</v>
      </c>
      <c r="J1611" s="102" t="s">
        <v>35</v>
      </c>
      <c r="K1611" s="94">
        <f>((G1611*400)+(H1611*100))+I1611</f>
        <v>113</v>
      </c>
      <c r="L1611" s="94">
        <v>800</v>
      </c>
      <c r="M1611" s="94">
        <f>K1611*L1611</f>
        <v>90400</v>
      </c>
      <c r="N1611" s="102">
        <v>1</v>
      </c>
      <c r="O1611" s="111" t="s">
        <v>2259</v>
      </c>
      <c r="P1611" s="96">
        <v>3570800349849</v>
      </c>
      <c r="Q1611" s="111" t="s">
        <v>2260</v>
      </c>
      <c r="R1611" s="111" t="s">
        <v>2263</v>
      </c>
      <c r="S1611" s="97"/>
      <c r="T1611" s="102" t="s">
        <v>51</v>
      </c>
      <c r="U1611" s="102" t="s">
        <v>45</v>
      </c>
      <c r="V1611" s="102" t="s">
        <v>52</v>
      </c>
      <c r="W1611" s="94">
        <v>55</v>
      </c>
      <c r="X1611" s="98">
        <v>16.5</v>
      </c>
      <c r="Y1611" s="94">
        <v>6750</v>
      </c>
      <c r="Z1611" s="94">
        <f>W1611*Y1611</f>
        <v>371250</v>
      </c>
      <c r="AA1611" s="89">
        <v>7</v>
      </c>
      <c r="AB1611" s="89">
        <v>7</v>
      </c>
      <c r="AC1611" s="94">
        <f>(Z1611*(100-AB1611))/100</f>
        <v>345262.5</v>
      </c>
      <c r="AD1611" s="94">
        <f>IF(AND(AC1611="",M1611=""),0,IF((AC1611=""),M1611, IF( (M1611=""),AC1611,AC1611+M1611)))</f>
        <v>435662.5</v>
      </c>
      <c r="AE1611" s="94">
        <f>IF( (X1611=""),AD1611*1,( M1611+(SUM(AC1611:AC1611)) )*(X1611/100) )</f>
        <v>71884.3125</v>
      </c>
      <c r="AF1611" s="94">
        <v>50000000</v>
      </c>
      <c r="AG1611" s="94">
        <f>IF((AF1611-AE1611) &gt; 1,0,IF((AF1611-AE1611)&lt;0,AE1611-AF1611,AF1611-AE1611))</f>
        <v>0</v>
      </c>
      <c r="AH1611" s="94">
        <v>0.02</v>
      </c>
    </row>
    <row r="1612" spans="1:34" s="73" customFormat="1" x14ac:dyDescent="0.55000000000000004">
      <c r="A1612" s="108"/>
      <c r="B1612" s="109"/>
      <c r="C1612" s="102"/>
      <c r="D1612" s="90"/>
      <c r="E1612" s="102"/>
      <c r="F1612" s="102"/>
      <c r="G1612" s="102"/>
      <c r="H1612" s="102"/>
      <c r="I1612" s="98"/>
      <c r="J1612" s="102"/>
      <c r="K1612" s="94"/>
      <c r="L1612" s="94"/>
      <c r="M1612" s="94"/>
      <c r="N1612" s="102">
        <v>2</v>
      </c>
      <c r="O1612" s="111" t="s">
        <v>2259</v>
      </c>
      <c r="P1612" s="96">
        <v>3570800349849</v>
      </c>
      <c r="Q1612" s="111" t="s">
        <v>2260</v>
      </c>
      <c r="R1612" s="111" t="s">
        <v>2263</v>
      </c>
      <c r="S1612" s="97"/>
      <c r="T1612" s="102" t="s">
        <v>51</v>
      </c>
      <c r="U1612" s="102" t="s">
        <v>45</v>
      </c>
      <c r="V1612" s="102" t="s">
        <v>46</v>
      </c>
      <c r="W1612" s="94">
        <v>160</v>
      </c>
      <c r="X1612" s="98">
        <v>48</v>
      </c>
      <c r="Y1612" s="94">
        <v>6600</v>
      </c>
      <c r="Z1612" s="94">
        <f>W1612*Y1612</f>
        <v>1056000</v>
      </c>
      <c r="AA1612" s="89">
        <v>7</v>
      </c>
      <c r="AB1612" s="89">
        <v>7</v>
      </c>
      <c r="AC1612" s="94">
        <f>(Z1612*(100-AB1612))/100</f>
        <v>982080</v>
      </c>
      <c r="AD1612" s="94">
        <f>IF(AND(AC1612="",M1611=""),0,IF((AC1612=""),M1611, IF( (M1611=""),AC1612,AC1612+M1611)))</f>
        <v>1072480</v>
      </c>
      <c r="AE1612" s="94">
        <f>IF( (X1612=""),AD1612*1,( M1611+(SUM(AC1612:AC1612)) )*(X1612/100) )</f>
        <v>514790.39999999997</v>
      </c>
      <c r="AF1612" s="94">
        <v>0</v>
      </c>
      <c r="AG1612" s="94">
        <f>IF((AF1612-AE1612) &gt; 1,0,IF((AF1612-AE1612)&lt;0,AE1612-AF1612,AF1612-AE1612))</f>
        <v>514790.39999999997</v>
      </c>
      <c r="AH1612" s="94">
        <v>0.02</v>
      </c>
    </row>
    <row r="1613" spans="1:34" s="73" customFormat="1" x14ac:dyDescent="0.55000000000000004">
      <c r="A1613" s="108"/>
      <c r="B1613" s="109"/>
      <c r="C1613" s="102"/>
      <c r="D1613" s="90"/>
      <c r="E1613" s="102"/>
      <c r="F1613" s="102"/>
      <c r="G1613" s="102"/>
      <c r="H1613" s="102"/>
      <c r="I1613" s="98"/>
      <c r="J1613" s="102"/>
      <c r="K1613" s="94"/>
      <c r="L1613" s="94"/>
      <c r="M1613" s="94"/>
      <c r="N1613" s="102">
        <v>3</v>
      </c>
      <c r="O1613" s="111" t="s">
        <v>2259</v>
      </c>
      <c r="P1613" s="96">
        <v>3570800349849</v>
      </c>
      <c r="Q1613" s="111" t="s">
        <v>2260</v>
      </c>
      <c r="R1613" s="111" t="s">
        <v>2263</v>
      </c>
      <c r="S1613" s="97" t="s">
        <v>2265</v>
      </c>
      <c r="T1613" s="102" t="s">
        <v>51</v>
      </c>
      <c r="U1613" s="102" t="s">
        <v>45</v>
      </c>
      <c r="V1613" s="102" t="s">
        <v>52</v>
      </c>
      <c r="W1613" s="94">
        <v>118.32</v>
      </c>
      <c r="X1613" s="98">
        <v>35.5</v>
      </c>
      <c r="Y1613" s="94">
        <v>6750</v>
      </c>
      <c r="Z1613" s="94">
        <f>W1613*Y1613</f>
        <v>798660</v>
      </c>
      <c r="AA1613" s="89">
        <v>7</v>
      </c>
      <c r="AB1613" s="89">
        <v>7</v>
      </c>
      <c r="AC1613" s="94">
        <f>(Z1613*(100-AB1613))/100</f>
        <v>742753.8</v>
      </c>
      <c r="AD1613" s="94">
        <f>IF(AND(AC1613="",M1611=""),0,IF((AC1613=""),M1611, IF( (M1611=""),AC1613,AC1613+M1611)))</f>
        <v>833153.8</v>
      </c>
      <c r="AE1613" s="94">
        <f>IF( (X1613=""),AD1613*1,( M1611+(SUM(AC1613:AC1613)) )*(X1613/100) )</f>
        <v>295769.59899999999</v>
      </c>
      <c r="AF1613" s="94">
        <v>50000000</v>
      </c>
      <c r="AG1613" s="94">
        <f>IF((AF1613-AE1613) &gt; 1,0,IF((AF1613-AE1613)&lt;0,AE1613-AF1613,AF1613-AE1613))</f>
        <v>0</v>
      </c>
      <c r="AH1613" s="94">
        <v>0.02</v>
      </c>
    </row>
    <row r="1614" spans="1:34" s="73" customFormat="1" x14ac:dyDescent="0.55000000000000004">
      <c r="A1614" s="108"/>
      <c r="B1614" s="109"/>
      <c r="C1614" s="102"/>
      <c r="D1614" s="90"/>
      <c r="E1614" s="102"/>
      <c r="F1614" s="102"/>
      <c r="G1614" s="102"/>
      <c r="H1614" s="102"/>
      <c r="I1614" s="98"/>
      <c r="J1614" s="102"/>
      <c r="K1614" s="94"/>
      <c r="L1614" s="94" t="s">
        <v>63</v>
      </c>
      <c r="M1614" s="94">
        <f>SUM(M1611:M1613)</f>
        <v>90400</v>
      </c>
      <c r="N1614" s="102"/>
      <c r="O1614" s="111"/>
      <c r="P1614" s="96"/>
      <c r="Q1614" s="111"/>
      <c r="R1614" s="111"/>
      <c r="S1614" s="97"/>
      <c r="T1614" s="102"/>
      <c r="U1614" s="102"/>
      <c r="V1614" s="102"/>
      <c r="W1614" s="94"/>
      <c r="X1614" s="98"/>
      <c r="Y1614" s="94"/>
      <c r="Z1614" s="94"/>
      <c r="AA1614" s="89"/>
      <c r="AB1614" s="89"/>
      <c r="AC1614" s="94"/>
      <c r="AD1614" s="94">
        <f>SUM(AD1611:AD1613)</f>
        <v>2341296.2999999998</v>
      </c>
      <c r="AE1614" s="94">
        <f>SUM(AE1611:AE1613)</f>
        <v>882444.31149999984</v>
      </c>
      <c r="AF1614" s="94"/>
      <c r="AG1614" s="94">
        <f>SUM(AG1611:AG1613)</f>
        <v>514790.39999999997</v>
      </c>
      <c r="AH1614" s="94"/>
    </row>
    <row r="1615" spans="1:34" s="73" customFormat="1" x14ac:dyDescent="0.55000000000000004">
      <c r="A1615" s="108" t="s">
        <v>2266</v>
      </c>
      <c r="B1615" s="109">
        <v>697</v>
      </c>
      <c r="C1615" s="102">
        <v>10361</v>
      </c>
      <c r="D1615" s="90" t="s">
        <v>2267</v>
      </c>
      <c r="E1615" s="102" t="s">
        <v>34</v>
      </c>
      <c r="F1615" s="102">
        <v>15712</v>
      </c>
      <c r="G1615" s="102">
        <v>3</v>
      </c>
      <c r="H1615" s="102">
        <v>2</v>
      </c>
      <c r="I1615" s="98">
        <v>91</v>
      </c>
      <c r="J1615" s="102" t="s">
        <v>38</v>
      </c>
      <c r="K1615" s="94">
        <f>((G1615*400)+(H1615*100))+I1615</f>
        <v>1491</v>
      </c>
      <c r="L1615" s="94">
        <v>475</v>
      </c>
      <c r="M1615" s="94">
        <f>K1615*L1615</f>
        <v>708225</v>
      </c>
      <c r="N1615" s="102"/>
      <c r="O1615" s="111"/>
      <c r="P1615" s="96"/>
      <c r="Q1615" s="111"/>
      <c r="R1615" s="111"/>
      <c r="S1615" s="97"/>
      <c r="T1615" s="102"/>
      <c r="U1615" s="102"/>
      <c r="V1615" s="102"/>
      <c r="W1615" s="94"/>
      <c r="X1615" s="98"/>
      <c r="Y1615" s="94"/>
      <c r="Z1615" s="94"/>
      <c r="AA1615" s="89"/>
      <c r="AB1615" s="89"/>
      <c r="AC1615" s="94"/>
      <c r="AD1615" s="94">
        <f>IF(AND(AC1615="",M1615=""),0,IF((AC1615=""),M1615,IF((M1615=""),AC1615,AC1615+M1615)))</f>
        <v>708225</v>
      </c>
      <c r="AE1615" s="94">
        <f>IF( (X1615=""),AD1615*1,AD1615*(X1615/100) )</f>
        <v>708225</v>
      </c>
      <c r="AF1615" s="94">
        <v>50000000</v>
      </c>
      <c r="AG1615" s="94">
        <f>IF((AF1615-AE1615) &gt; 1,0,IF((AF1615-AE1615)&lt;0,AE1615-AF1615,AF1615-AE1615))</f>
        <v>0</v>
      </c>
      <c r="AH1615" s="94">
        <v>0.01</v>
      </c>
    </row>
    <row r="1616" spans="1:34" s="73" customFormat="1" x14ac:dyDescent="0.55000000000000004">
      <c r="A1616" s="108"/>
      <c r="B1616" s="109"/>
      <c r="C1616" s="102"/>
      <c r="D1616" s="90"/>
      <c r="E1616" s="102"/>
      <c r="F1616" s="102"/>
      <c r="G1616" s="102"/>
      <c r="H1616" s="102"/>
      <c r="I1616" s="98"/>
      <c r="J1616" s="102"/>
      <c r="K1616" s="94"/>
      <c r="L1616" s="94" t="s">
        <v>63</v>
      </c>
      <c r="M1616" s="94">
        <f>SUM(M1615:M1615)</f>
        <v>708225</v>
      </c>
      <c r="N1616" s="102"/>
      <c r="O1616" s="111"/>
      <c r="P1616" s="96"/>
      <c r="Q1616" s="111"/>
      <c r="R1616" s="111"/>
      <c r="S1616" s="97"/>
      <c r="T1616" s="102"/>
      <c r="U1616" s="102"/>
      <c r="V1616" s="102"/>
      <c r="W1616" s="94"/>
      <c r="X1616" s="98"/>
      <c r="Y1616" s="94"/>
      <c r="Z1616" s="94"/>
      <c r="AA1616" s="89"/>
      <c r="AB1616" s="89"/>
      <c r="AC1616" s="94"/>
      <c r="AD1616" s="94">
        <f>SUM(AD1615:AD1615)</f>
        <v>708225</v>
      </c>
      <c r="AE1616" s="94">
        <f>SUM(AE1615:AE1615)</f>
        <v>708225</v>
      </c>
      <c r="AF1616" s="94"/>
      <c r="AG1616" s="94">
        <f>SUM(AG1615:AG1615)</f>
        <v>0</v>
      </c>
      <c r="AH1616" s="94"/>
    </row>
    <row r="1617" spans="1:34" s="99" customFormat="1" x14ac:dyDescent="0.55000000000000004">
      <c r="A1617" s="107" t="s">
        <v>2270</v>
      </c>
      <c r="B1617" s="102">
        <v>698</v>
      </c>
      <c r="C1617" s="102">
        <v>5296</v>
      </c>
      <c r="D1617" s="90" t="s">
        <v>2271</v>
      </c>
      <c r="E1617" s="102" t="s">
        <v>34</v>
      </c>
      <c r="F1617" s="102">
        <v>3669</v>
      </c>
      <c r="G1617" s="102">
        <v>0</v>
      </c>
      <c r="H1617" s="102">
        <v>2</v>
      </c>
      <c r="I1617" s="98">
        <v>1</v>
      </c>
      <c r="J1617" s="102" t="s">
        <v>35</v>
      </c>
      <c r="K1617" s="94">
        <f>((G1617*400)+(H1617*100))+I1617</f>
        <v>201</v>
      </c>
      <c r="L1617" s="94">
        <v>18500</v>
      </c>
      <c r="M1617" s="94">
        <f>K1617*L1617</f>
        <v>3718500</v>
      </c>
      <c r="N1617" s="102">
        <v>1</v>
      </c>
      <c r="O1617" s="111" t="s">
        <v>2268</v>
      </c>
      <c r="P1617" s="96"/>
      <c r="Q1617" s="111" t="s">
        <v>2269</v>
      </c>
      <c r="R1617" s="111" t="s">
        <v>2272</v>
      </c>
      <c r="S1617" s="97" t="s">
        <v>2273</v>
      </c>
      <c r="T1617" s="102" t="s">
        <v>44</v>
      </c>
      <c r="U1617" s="102" t="s">
        <v>74</v>
      </c>
      <c r="V1617" s="102" t="s">
        <v>52</v>
      </c>
      <c r="W1617" s="94">
        <v>480</v>
      </c>
      <c r="X1617" s="98">
        <v>88.24</v>
      </c>
      <c r="Y1617" s="94">
        <v>7150</v>
      </c>
      <c r="Z1617" s="94">
        <f>W1617*Y1617</f>
        <v>3432000</v>
      </c>
      <c r="AA1617" s="89">
        <v>22</v>
      </c>
      <c r="AB1617" s="89">
        <v>93</v>
      </c>
      <c r="AC1617" s="94">
        <f>(Z1617*(100-AB1617))/100</f>
        <v>240240</v>
      </c>
      <c r="AD1617" s="94">
        <f>IF(AND(AC1617="",M1617=""),0,IF((AC1617=""),M1617, IF( (M1617=""),AC1617,SUM(AC1617:AC1620)+M1617)))</f>
        <v>4260756</v>
      </c>
      <c r="AE1617" s="94">
        <f t="shared" ref="AE1617:AE1623" si="172">IF( (X1617=""),AD1617*1,AD1617*(X1617/100) )</f>
        <v>3759691.0943999998</v>
      </c>
      <c r="AF1617" s="94">
        <v>50000000</v>
      </c>
      <c r="AG1617" s="94">
        <f t="shared" ref="AG1617:AG1623" si="173">IF((AF1617-AE1617) &gt; 1,0,IF((AF1617-AE1617)&lt;0,AE1617-AF1617,AF1617-AE1617))</f>
        <v>0</v>
      </c>
      <c r="AH1617" s="94">
        <v>0.02</v>
      </c>
    </row>
    <row r="1618" spans="1:34" s="99" customFormat="1" x14ac:dyDescent="0.55000000000000004">
      <c r="A1618" s="107"/>
      <c r="B1618" s="102"/>
      <c r="C1618" s="102"/>
      <c r="D1618" s="90"/>
      <c r="E1618" s="102"/>
      <c r="F1618" s="102"/>
      <c r="G1618" s="102"/>
      <c r="H1618" s="102"/>
      <c r="I1618" s="98"/>
      <c r="J1618" s="102"/>
      <c r="K1618" s="94"/>
      <c r="L1618" s="94"/>
      <c r="M1618" s="94"/>
      <c r="N1618" s="102">
        <v>2</v>
      </c>
      <c r="O1618" s="111" t="s">
        <v>2268</v>
      </c>
      <c r="P1618" s="96"/>
      <c r="Q1618" s="111" t="s">
        <v>2269</v>
      </c>
      <c r="R1618" s="111" t="s">
        <v>2272</v>
      </c>
      <c r="S1618" s="97" t="s">
        <v>2274</v>
      </c>
      <c r="T1618" s="102" t="s">
        <v>44</v>
      </c>
      <c r="U1618" s="102" t="s">
        <v>45</v>
      </c>
      <c r="V1618" s="102" t="s">
        <v>52</v>
      </c>
      <c r="W1618" s="94">
        <v>32</v>
      </c>
      <c r="X1618" s="98">
        <v>5.88</v>
      </c>
      <c r="Y1618" s="94">
        <v>7150</v>
      </c>
      <c r="Z1618" s="94">
        <f>W1618*Y1618</f>
        <v>228800</v>
      </c>
      <c r="AA1618" s="89">
        <v>22</v>
      </c>
      <c r="AB1618" s="89">
        <v>34</v>
      </c>
      <c r="AC1618" s="94">
        <f>(Z1618*(100-AB1618))/100</f>
        <v>151008</v>
      </c>
      <c r="AD1618" s="94">
        <f>IF(AND(AC1618="",M1617=""),0,IF((AC1618=""),M1617, IF( (M1617=""),AC1618,SUM(AC1617:AC1620)+M1617)))</f>
        <v>4260756</v>
      </c>
      <c r="AE1618" s="94">
        <f t="shared" si="172"/>
        <v>250532.4528</v>
      </c>
      <c r="AF1618" s="94">
        <v>50000000</v>
      </c>
      <c r="AG1618" s="94">
        <f t="shared" si="173"/>
        <v>0</v>
      </c>
      <c r="AH1618" s="94">
        <v>0.02</v>
      </c>
    </row>
    <row r="1619" spans="1:34" s="99" customFormat="1" x14ac:dyDescent="0.55000000000000004">
      <c r="A1619" s="107"/>
      <c r="B1619" s="102"/>
      <c r="C1619" s="102"/>
      <c r="D1619" s="90"/>
      <c r="E1619" s="102"/>
      <c r="F1619" s="102"/>
      <c r="G1619" s="102"/>
      <c r="H1619" s="102"/>
      <c r="I1619" s="98"/>
      <c r="J1619" s="102"/>
      <c r="K1619" s="94"/>
      <c r="L1619" s="94"/>
      <c r="M1619" s="94"/>
      <c r="N1619" s="102">
        <v>3</v>
      </c>
      <c r="O1619" s="111" t="s">
        <v>2268</v>
      </c>
      <c r="P1619" s="96"/>
      <c r="Q1619" s="111" t="s">
        <v>2269</v>
      </c>
      <c r="R1619" s="111" t="s">
        <v>2272</v>
      </c>
      <c r="S1619" s="97" t="s">
        <v>2275</v>
      </c>
      <c r="T1619" s="102" t="s">
        <v>44</v>
      </c>
      <c r="U1619" s="102" t="s">
        <v>45</v>
      </c>
      <c r="V1619" s="102" t="s">
        <v>52</v>
      </c>
      <c r="W1619" s="94">
        <v>32</v>
      </c>
      <c r="X1619" s="98">
        <v>5.88</v>
      </c>
      <c r="Y1619" s="94">
        <v>7150</v>
      </c>
      <c r="Z1619" s="94">
        <f>W1619*Y1619</f>
        <v>228800</v>
      </c>
      <c r="AA1619" s="89">
        <v>22</v>
      </c>
      <c r="AB1619" s="89">
        <v>34</v>
      </c>
      <c r="AC1619" s="94">
        <f>(Z1619*(100-AB1619))/100</f>
        <v>151008</v>
      </c>
      <c r="AD1619" s="94">
        <f>IF(AND(AC1619="",M1617=""),0,IF((AC1619=""),M1617, IF( (M1617=""),AC1619,SUM(AC1617:AC1620)+M1617)))</f>
        <v>4260756</v>
      </c>
      <c r="AE1619" s="94">
        <f t="shared" si="172"/>
        <v>250532.4528</v>
      </c>
      <c r="AF1619" s="94">
        <v>50000000</v>
      </c>
      <c r="AG1619" s="94">
        <f t="shared" si="173"/>
        <v>0</v>
      </c>
      <c r="AH1619" s="94">
        <v>0.02</v>
      </c>
    </row>
    <row r="1620" spans="1:34" s="73" customFormat="1" x14ac:dyDescent="0.55000000000000004">
      <c r="A1620" s="113"/>
      <c r="B1620" s="114">
        <v>699</v>
      </c>
      <c r="C1620" s="127">
        <v>5297</v>
      </c>
      <c r="D1620" s="128" t="s">
        <v>2276</v>
      </c>
      <c r="E1620" s="127" t="s">
        <v>34</v>
      </c>
      <c r="F1620" s="127">
        <v>3680</v>
      </c>
      <c r="G1620" s="127">
        <v>0</v>
      </c>
      <c r="H1620" s="127">
        <v>3</v>
      </c>
      <c r="I1620" s="129">
        <v>90</v>
      </c>
      <c r="J1620" s="127" t="s">
        <v>35</v>
      </c>
      <c r="K1620" s="130">
        <f>((G1620*400)+(H1620*100))+I1620</f>
        <v>390</v>
      </c>
      <c r="L1620" s="130">
        <v>18500</v>
      </c>
      <c r="M1620" s="130">
        <f>K1620*L1620</f>
        <v>7215000</v>
      </c>
      <c r="N1620" s="127"/>
      <c r="O1620" s="131"/>
      <c r="P1620" s="132"/>
      <c r="Q1620" s="131"/>
      <c r="R1620" s="131"/>
      <c r="S1620" s="133"/>
      <c r="T1620" s="127"/>
      <c r="U1620" s="127"/>
      <c r="V1620" s="127"/>
      <c r="W1620" s="130"/>
      <c r="X1620" s="129"/>
      <c r="Y1620" s="130"/>
      <c r="Z1620" s="130"/>
      <c r="AA1620" s="134"/>
      <c r="AB1620" s="134"/>
      <c r="AC1620" s="130"/>
      <c r="AD1620" s="130">
        <f>IF(AND(AC1620="",M1620=""),0,IF((AC1620=""),M1620,IF((M1620=""),AC1620,AC1620+M1620)))</f>
        <v>7215000</v>
      </c>
      <c r="AE1620" s="130">
        <f t="shared" si="172"/>
        <v>7215000</v>
      </c>
      <c r="AF1620" s="130">
        <v>50000000</v>
      </c>
      <c r="AG1620" s="130">
        <f t="shared" si="173"/>
        <v>0</v>
      </c>
      <c r="AH1620" s="130">
        <v>0.02</v>
      </c>
    </row>
    <row r="1621" spans="1:34" s="173" customFormat="1" x14ac:dyDescent="0.55000000000000004">
      <c r="A1621" s="122"/>
      <c r="B1621" s="197">
        <v>765</v>
      </c>
      <c r="C1621" s="197">
        <v>5582</v>
      </c>
      <c r="D1621" s="198" t="s">
        <v>2277</v>
      </c>
      <c r="E1621" s="197" t="s">
        <v>34</v>
      </c>
      <c r="F1621" s="197">
        <v>11042</v>
      </c>
      <c r="G1621" s="197">
        <v>0</v>
      </c>
      <c r="H1621" s="197">
        <v>0</v>
      </c>
      <c r="I1621" s="199">
        <v>9</v>
      </c>
      <c r="J1621" s="197" t="s">
        <v>35</v>
      </c>
      <c r="K1621" s="171">
        <f>((G1621*400)+(H1621*100))+I1621</f>
        <v>9</v>
      </c>
      <c r="L1621" s="171">
        <v>25000</v>
      </c>
      <c r="M1621" s="171">
        <f>K1621*L1621</f>
        <v>225000</v>
      </c>
      <c r="N1621" s="197">
        <v>1</v>
      </c>
      <c r="O1621" s="122" t="s">
        <v>2268</v>
      </c>
      <c r="P1621" s="200"/>
      <c r="Q1621" s="122" t="s">
        <v>2269</v>
      </c>
      <c r="R1621" s="122" t="s">
        <v>15620</v>
      </c>
      <c r="S1621" s="170" t="s">
        <v>2278</v>
      </c>
      <c r="T1621" s="197" t="s">
        <v>44</v>
      </c>
      <c r="U1621" s="197" t="s">
        <v>45</v>
      </c>
      <c r="V1621" s="102" t="s">
        <v>52</v>
      </c>
      <c r="W1621" s="171">
        <v>144</v>
      </c>
      <c r="X1621" s="199">
        <v>100</v>
      </c>
      <c r="Y1621" s="171">
        <v>7150</v>
      </c>
      <c r="Z1621" s="171">
        <f>W1621*Y1621</f>
        <v>1029600</v>
      </c>
      <c r="AA1621" s="89">
        <v>22</v>
      </c>
      <c r="AB1621" s="89">
        <v>34</v>
      </c>
      <c r="AC1621" s="171">
        <f>(Z1621*(100-AB1621))/100</f>
        <v>679536</v>
      </c>
      <c r="AD1621" s="171">
        <f>IF(AND(AC1621="",M1621=""),0,IF((AC1621=""),M1621, IF( (M1621=""),AC1621,SUM(AC1621:AC1621)+M1621)))</f>
        <v>904536</v>
      </c>
      <c r="AE1621" s="171">
        <f t="shared" si="172"/>
        <v>904536</v>
      </c>
      <c r="AF1621" s="171">
        <v>0</v>
      </c>
      <c r="AG1621" s="171">
        <f t="shared" si="173"/>
        <v>904536</v>
      </c>
      <c r="AH1621" s="171">
        <v>0.02</v>
      </c>
    </row>
    <row r="1622" spans="1:34" s="173" customFormat="1" x14ac:dyDescent="0.55000000000000004">
      <c r="A1622" s="122"/>
      <c r="B1622" s="197">
        <v>766</v>
      </c>
      <c r="C1622" s="197">
        <v>5388</v>
      </c>
      <c r="D1622" s="198" t="s">
        <v>2279</v>
      </c>
      <c r="E1622" s="197" t="s">
        <v>34</v>
      </c>
      <c r="F1622" s="197">
        <v>11419</v>
      </c>
      <c r="G1622" s="197">
        <v>0</v>
      </c>
      <c r="H1622" s="197">
        <v>0</v>
      </c>
      <c r="I1622" s="199">
        <v>33</v>
      </c>
      <c r="J1622" s="197" t="s">
        <v>35</v>
      </c>
      <c r="K1622" s="171">
        <f>((G1622*400)+(H1622*100))+I1622</f>
        <v>33</v>
      </c>
      <c r="L1622" s="171">
        <v>25000</v>
      </c>
      <c r="M1622" s="171">
        <f>K1622*L1622</f>
        <v>825000</v>
      </c>
      <c r="N1622" s="197">
        <v>1</v>
      </c>
      <c r="O1622" s="122" t="s">
        <v>2268</v>
      </c>
      <c r="P1622" s="200"/>
      <c r="Q1622" s="122" t="s">
        <v>2269</v>
      </c>
      <c r="R1622" s="122" t="s">
        <v>15620</v>
      </c>
      <c r="S1622" s="170" t="s">
        <v>2280</v>
      </c>
      <c r="T1622" s="197" t="s">
        <v>44</v>
      </c>
      <c r="U1622" s="197" t="s">
        <v>45</v>
      </c>
      <c r="V1622" s="102" t="s">
        <v>52</v>
      </c>
      <c r="W1622" s="171">
        <v>416</v>
      </c>
      <c r="X1622" s="199">
        <v>100</v>
      </c>
      <c r="Y1622" s="171">
        <v>7150</v>
      </c>
      <c r="Z1622" s="171">
        <f>W1622*Y1622</f>
        <v>2974400</v>
      </c>
      <c r="AA1622" s="89">
        <v>22</v>
      </c>
      <c r="AB1622" s="89">
        <v>34</v>
      </c>
      <c r="AC1622" s="171">
        <f>(Z1622*(100-AB1622))/100</f>
        <v>1963104</v>
      </c>
      <c r="AD1622" s="171">
        <f>IF(AND(AC1622="",M1622=""),0,IF((AC1622=""),M1622, IF( (M1622=""),AC1622,SUM(AC1622:AC1622)+M1622)))</f>
        <v>2788104</v>
      </c>
      <c r="AE1622" s="171">
        <f t="shared" si="172"/>
        <v>2788104</v>
      </c>
      <c r="AF1622" s="171">
        <v>0</v>
      </c>
      <c r="AG1622" s="171">
        <f t="shared" si="173"/>
        <v>2788104</v>
      </c>
      <c r="AH1622" s="171">
        <v>0.02</v>
      </c>
    </row>
    <row r="1623" spans="1:34" s="173" customFormat="1" x14ac:dyDescent="0.55000000000000004">
      <c r="A1623" s="122"/>
      <c r="B1623" s="197">
        <v>767</v>
      </c>
      <c r="C1623" s="197">
        <v>5389</v>
      </c>
      <c r="D1623" s="198" t="s">
        <v>2281</v>
      </c>
      <c r="E1623" s="197" t="s">
        <v>34</v>
      </c>
      <c r="F1623" s="197">
        <v>11420</v>
      </c>
      <c r="G1623" s="197">
        <v>0</v>
      </c>
      <c r="H1623" s="197">
        <v>0</v>
      </c>
      <c r="I1623" s="199">
        <v>17</v>
      </c>
      <c r="J1623" s="197" t="s">
        <v>35</v>
      </c>
      <c r="K1623" s="171">
        <f>((G1623*400)+(H1623*100))+I1623</f>
        <v>17</v>
      </c>
      <c r="L1623" s="171">
        <v>25000</v>
      </c>
      <c r="M1623" s="171">
        <f>K1623*L1623</f>
        <v>425000</v>
      </c>
      <c r="N1623" s="197">
        <v>1</v>
      </c>
      <c r="O1623" s="122" t="s">
        <v>2268</v>
      </c>
      <c r="P1623" s="200"/>
      <c r="Q1623" s="122" t="s">
        <v>2269</v>
      </c>
      <c r="R1623" s="122" t="s">
        <v>15620</v>
      </c>
      <c r="S1623" s="170" t="s">
        <v>2282</v>
      </c>
      <c r="T1623" s="197" t="s">
        <v>44</v>
      </c>
      <c r="U1623" s="197" t="s">
        <v>45</v>
      </c>
      <c r="V1623" s="102" t="s">
        <v>52</v>
      </c>
      <c r="W1623" s="171">
        <v>416</v>
      </c>
      <c r="X1623" s="199">
        <v>100</v>
      </c>
      <c r="Y1623" s="171">
        <v>7150</v>
      </c>
      <c r="Z1623" s="171">
        <f>W1623*Y1623</f>
        <v>2974400</v>
      </c>
      <c r="AA1623" s="89">
        <v>22</v>
      </c>
      <c r="AB1623" s="89">
        <v>34</v>
      </c>
      <c r="AC1623" s="171">
        <f>(Z1623*(100-AB1623))/100</f>
        <v>1963104</v>
      </c>
      <c r="AD1623" s="171">
        <f>IF(AND(AC1623="",M1623=""),0,IF((AC1623=""),M1623, IF( (M1623=""),AC1623,SUM(AC1623:AC1624)+M1623)))</f>
        <v>2388104</v>
      </c>
      <c r="AE1623" s="171">
        <f t="shared" si="172"/>
        <v>2388104</v>
      </c>
      <c r="AF1623" s="171">
        <v>0</v>
      </c>
      <c r="AG1623" s="171">
        <f t="shared" si="173"/>
        <v>2388104</v>
      </c>
      <c r="AH1623" s="171">
        <v>0.02</v>
      </c>
    </row>
    <row r="1624" spans="1:34" s="173" customFormat="1" x14ac:dyDescent="0.55000000000000004">
      <c r="A1624" s="122"/>
      <c r="B1624" s="197"/>
      <c r="C1624" s="197"/>
      <c r="D1624" s="198"/>
      <c r="E1624" s="197"/>
      <c r="F1624" s="197"/>
      <c r="G1624" s="197"/>
      <c r="H1624" s="197"/>
      <c r="I1624" s="199"/>
      <c r="J1624" s="197"/>
      <c r="K1624" s="171"/>
      <c r="L1624" s="171" t="s">
        <v>63</v>
      </c>
      <c r="M1624" s="171">
        <f>SUM(M1617:M1623)</f>
        <v>12408500</v>
      </c>
      <c r="N1624" s="197"/>
      <c r="O1624" s="122"/>
      <c r="P1624" s="200"/>
      <c r="Q1624" s="122"/>
      <c r="R1624" s="122"/>
      <c r="S1624" s="170"/>
      <c r="T1624" s="197"/>
      <c r="U1624" s="197"/>
      <c r="V1624" s="197"/>
      <c r="W1624" s="171"/>
      <c r="X1624" s="199"/>
      <c r="Y1624" s="171"/>
      <c r="Z1624" s="171"/>
      <c r="AA1624" s="201"/>
      <c r="AB1624" s="201"/>
      <c r="AC1624" s="171"/>
      <c r="AD1624" s="171"/>
      <c r="AE1624" s="171">
        <f>SUM(AE1617:AE1623)</f>
        <v>17556500</v>
      </c>
      <c r="AF1624" s="171"/>
      <c r="AG1624" s="171">
        <f>SUM(AG1617:AG1623)</f>
        <v>6080744</v>
      </c>
      <c r="AH1624" s="171"/>
    </row>
    <row r="1625" spans="1:34" s="73" customFormat="1" x14ac:dyDescent="0.55000000000000004">
      <c r="A1625" s="108" t="s">
        <v>2285</v>
      </c>
      <c r="B1625" s="109">
        <v>700</v>
      </c>
      <c r="C1625" s="102">
        <v>8430</v>
      </c>
      <c r="D1625" s="90" t="s">
        <v>2286</v>
      </c>
      <c r="E1625" s="102" t="s">
        <v>34</v>
      </c>
      <c r="F1625" s="102">
        <v>257</v>
      </c>
      <c r="G1625" s="102">
        <v>0</v>
      </c>
      <c r="H1625" s="102">
        <v>0</v>
      </c>
      <c r="I1625" s="98">
        <v>30</v>
      </c>
      <c r="J1625" s="102" t="s">
        <v>35</v>
      </c>
      <c r="K1625" s="94">
        <f>((G1625*400)+(H1625*100))+I1625</f>
        <v>30</v>
      </c>
      <c r="L1625" s="94">
        <v>800</v>
      </c>
      <c r="M1625" s="94">
        <f>K1625*L1625</f>
        <v>24000</v>
      </c>
      <c r="N1625" s="102">
        <v>1</v>
      </c>
      <c r="O1625" s="111" t="s">
        <v>2283</v>
      </c>
      <c r="P1625" s="96">
        <v>1570800063850</v>
      </c>
      <c r="Q1625" s="111" t="s">
        <v>2284</v>
      </c>
      <c r="R1625" s="111" t="s">
        <v>2287</v>
      </c>
      <c r="S1625" s="97"/>
      <c r="T1625" s="102" t="s">
        <v>51</v>
      </c>
      <c r="U1625" s="102" t="s">
        <v>45</v>
      </c>
      <c r="V1625" s="102" t="s">
        <v>52</v>
      </c>
      <c r="W1625" s="94">
        <v>21.24</v>
      </c>
      <c r="X1625" s="98">
        <v>14.77</v>
      </c>
      <c r="Y1625" s="94">
        <v>0</v>
      </c>
      <c r="Z1625" s="94">
        <f>W1625*Y1625</f>
        <v>0</v>
      </c>
      <c r="AA1625" s="89">
        <v>12</v>
      </c>
      <c r="AB1625" s="89">
        <v>14</v>
      </c>
      <c r="AC1625" s="94">
        <f>(Z1625*(100-AB1625))/100</f>
        <v>0</v>
      </c>
      <c r="AD1625" s="94">
        <f>IF(AND(AC1625="",M1625=""),0,IF((AC1625=""),M1625, IF( (M1625=""),AC1625,AC1625+M1625)))</f>
        <v>24000</v>
      </c>
      <c r="AE1625" s="94">
        <f>IF( (X1625=""),AD1625*1,( M1625+(SUM(AC1625:AC1625)) )*(X1625/100) )</f>
        <v>3544.7999999999997</v>
      </c>
      <c r="AF1625" s="94">
        <v>50000000</v>
      </c>
      <c r="AG1625" s="94">
        <f>IF((AF1625-AE1625) &gt; 1,0,IF((AF1625-AE1625)&lt;0,AE1625-AF1625,AF1625-AE1625))</f>
        <v>0</v>
      </c>
      <c r="AH1625" s="94">
        <v>0.02</v>
      </c>
    </row>
    <row r="1626" spans="1:34" s="73" customFormat="1" x14ac:dyDescent="0.55000000000000004">
      <c r="A1626" s="108"/>
      <c r="B1626" s="109"/>
      <c r="C1626" s="102"/>
      <c r="D1626" s="90"/>
      <c r="E1626" s="102"/>
      <c r="F1626" s="102"/>
      <c r="G1626" s="102"/>
      <c r="H1626" s="102"/>
      <c r="I1626" s="98"/>
      <c r="J1626" s="102"/>
      <c r="K1626" s="94"/>
      <c r="L1626" s="94"/>
      <c r="M1626" s="94"/>
      <c r="N1626" s="102">
        <v>2</v>
      </c>
      <c r="O1626" s="111" t="s">
        <v>2283</v>
      </c>
      <c r="P1626" s="96">
        <v>1570800063850</v>
      </c>
      <c r="Q1626" s="111" t="s">
        <v>2284</v>
      </c>
      <c r="R1626" s="111" t="s">
        <v>2287</v>
      </c>
      <c r="S1626" s="97" t="s">
        <v>2288</v>
      </c>
      <c r="T1626" s="102" t="s">
        <v>51</v>
      </c>
      <c r="U1626" s="102" t="s">
        <v>227</v>
      </c>
      <c r="V1626" s="102" t="s">
        <v>52</v>
      </c>
      <c r="W1626" s="94">
        <v>94.4</v>
      </c>
      <c r="X1626" s="98">
        <v>65.63</v>
      </c>
      <c r="Y1626" s="94">
        <v>6750</v>
      </c>
      <c r="Z1626" s="94">
        <f>W1626*Y1626</f>
        <v>637200</v>
      </c>
      <c r="AA1626" s="89">
        <v>12</v>
      </c>
      <c r="AB1626" s="89">
        <v>38</v>
      </c>
      <c r="AC1626" s="94">
        <f>(Z1626*(100-AB1626))/100</f>
        <v>395064</v>
      </c>
      <c r="AD1626" s="94">
        <f>IF(AND(AC1626="",M1625=""),0,IF((AC1626=""),M1625, IF( (M1625=""),AC1626,AC1626+M1625)))</f>
        <v>419064</v>
      </c>
      <c r="AE1626" s="94">
        <f>IF( (X1626=""),AD1626*1,( M1625+(SUM(AC1626:AC1626)) )*(X1626/100) )</f>
        <v>275031.70319999999</v>
      </c>
      <c r="AF1626" s="94">
        <v>50000000</v>
      </c>
      <c r="AG1626" s="94">
        <f>IF((AF1626-AE1626) &gt; 1,0,IF((AF1626-AE1626)&lt;0,AE1626-AF1626,AF1626-AE1626))</f>
        <v>0</v>
      </c>
      <c r="AH1626" s="94">
        <v>0.02</v>
      </c>
    </row>
    <row r="1627" spans="1:34" s="73" customFormat="1" x14ac:dyDescent="0.55000000000000004">
      <c r="A1627" s="108"/>
      <c r="B1627" s="109"/>
      <c r="C1627" s="102"/>
      <c r="D1627" s="90"/>
      <c r="E1627" s="102"/>
      <c r="F1627" s="102"/>
      <c r="G1627" s="102"/>
      <c r="H1627" s="102"/>
      <c r="I1627" s="98"/>
      <c r="J1627" s="102"/>
      <c r="K1627" s="94"/>
      <c r="L1627" s="94"/>
      <c r="M1627" s="94"/>
      <c r="N1627" s="102">
        <v>3</v>
      </c>
      <c r="O1627" s="111" t="s">
        <v>2283</v>
      </c>
      <c r="P1627" s="96">
        <v>1570800063850</v>
      </c>
      <c r="Q1627" s="111" t="s">
        <v>2284</v>
      </c>
      <c r="R1627" s="111" t="s">
        <v>2287</v>
      </c>
      <c r="S1627" s="97" t="s">
        <v>2289</v>
      </c>
      <c r="T1627" s="102" t="s">
        <v>51</v>
      </c>
      <c r="U1627" s="102" t="s">
        <v>45</v>
      </c>
      <c r="V1627" s="102" t="s">
        <v>52</v>
      </c>
      <c r="W1627" s="94">
        <v>28.2</v>
      </c>
      <c r="X1627" s="98">
        <v>19.61</v>
      </c>
      <c r="Y1627" s="94">
        <v>6750</v>
      </c>
      <c r="Z1627" s="94">
        <f>W1627*Y1627</f>
        <v>190350</v>
      </c>
      <c r="AA1627" s="89">
        <v>7</v>
      </c>
      <c r="AB1627" s="89">
        <v>7</v>
      </c>
      <c r="AC1627" s="94">
        <f>(Z1627*(100-AB1627))/100</f>
        <v>177025.5</v>
      </c>
      <c r="AD1627" s="94">
        <f>IF(AND(AC1627="",M1625=""),0,IF((AC1627=""),M1625, IF( (M1625=""),AC1627,AC1627+M1625)))</f>
        <v>201025.5</v>
      </c>
      <c r="AE1627" s="94">
        <f>IF( (X1627=""),AD1627*1,( M1625+(SUM(AC1627:AC1627)) )*(X1627/100) )</f>
        <v>39421.100550000003</v>
      </c>
      <c r="AF1627" s="94">
        <v>50000000</v>
      </c>
      <c r="AG1627" s="94">
        <f>IF((AF1627-AE1627) &gt; 1,0,IF((AF1627-AE1627)&lt;0,AE1627-AF1627,AF1627-AE1627))</f>
        <v>0</v>
      </c>
      <c r="AH1627" s="94">
        <v>0.02</v>
      </c>
    </row>
    <row r="1628" spans="1:34" s="73" customFormat="1" x14ac:dyDescent="0.55000000000000004">
      <c r="A1628" s="108"/>
      <c r="B1628" s="109"/>
      <c r="C1628" s="102"/>
      <c r="D1628" s="90"/>
      <c r="E1628" s="102"/>
      <c r="F1628" s="102"/>
      <c r="G1628" s="102"/>
      <c r="H1628" s="102"/>
      <c r="I1628" s="98"/>
      <c r="J1628" s="102"/>
      <c r="K1628" s="94"/>
      <c r="L1628" s="94" t="s">
        <v>63</v>
      </c>
      <c r="M1628" s="94">
        <f>SUM(M1625:M1627)</f>
        <v>24000</v>
      </c>
      <c r="N1628" s="102"/>
      <c r="O1628" s="111"/>
      <c r="P1628" s="96"/>
      <c r="Q1628" s="111"/>
      <c r="R1628" s="111"/>
      <c r="S1628" s="97"/>
      <c r="T1628" s="102"/>
      <c r="U1628" s="102"/>
      <c r="V1628" s="102"/>
      <c r="W1628" s="94"/>
      <c r="X1628" s="98"/>
      <c r="Y1628" s="94"/>
      <c r="Z1628" s="94"/>
      <c r="AA1628" s="89"/>
      <c r="AB1628" s="89"/>
      <c r="AC1628" s="94"/>
      <c r="AD1628" s="94">
        <f>SUM(AD1625:AD1627)</f>
        <v>644089.5</v>
      </c>
      <c r="AE1628" s="94">
        <f>SUM(AE1625:AE1627)</f>
        <v>317997.60375000001</v>
      </c>
      <c r="AF1628" s="94"/>
      <c r="AG1628" s="94">
        <f>SUM(AG1625:AG1627)</f>
        <v>0</v>
      </c>
      <c r="AH1628" s="94"/>
    </row>
    <row r="1629" spans="1:34" s="73" customFormat="1" x14ac:dyDescent="0.55000000000000004">
      <c r="A1629" s="108" t="s">
        <v>2290</v>
      </c>
      <c r="B1629" s="109">
        <v>701</v>
      </c>
      <c r="C1629" s="102">
        <v>5134</v>
      </c>
      <c r="D1629" s="90" t="s">
        <v>2291</v>
      </c>
      <c r="E1629" s="102" t="s">
        <v>34</v>
      </c>
      <c r="F1629" s="102">
        <v>7428</v>
      </c>
      <c r="G1629" s="102">
        <v>18</v>
      </c>
      <c r="H1629" s="102">
        <v>2</v>
      </c>
      <c r="I1629" s="98">
        <v>61</v>
      </c>
      <c r="J1629" s="102" t="s">
        <v>38</v>
      </c>
      <c r="K1629" s="94">
        <f>((G1629*400)+(H1629*100))+I1629</f>
        <v>7461</v>
      </c>
      <c r="L1629" s="94">
        <v>300</v>
      </c>
      <c r="M1629" s="94">
        <f>K1629*L1629</f>
        <v>2238300</v>
      </c>
      <c r="N1629" s="102"/>
      <c r="O1629" s="111"/>
      <c r="P1629" s="96"/>
      <c r="Q1629" s="111"/>
      <c r="R1629" s="111"/>
      <c r="S1629" s="97"/>
      <c r="T1629" s="102"/>
      <c r="U1629" s="102"/>
      <c r="V1629" s="102"/>
      <c r="W1629" s="94"/>
      <c r="X1629" s="98"/>
      <c r="Y1629" s="94"/>
      <c r="Z1629" s="94"/>
      <c r="AA1629" s="89"/>
      <c r="AB1629" s="89"/>
      <c r="AC1629" s="94"/>
      <c r="AD1629" s="94">
        <f>IF(AND(AC1629="",M1629=""),0,IF((AC1629=""),M1629,IF((M1629=""),AC1629,AC1629+M1629)))</f>
        <v>2238300</v>
      </c>
      <c r="AE1629" s="94">
        <f>IF( (X1629=""),AD1629*1,AD1629*(X1629/100) )</f>
        <v>2238300</v>
      </c>
      <c r="AF1629" s="94">
        <v>50000000</v>
      </c>
      <c r="AG1629" s="94">
        <f>IF((AF1629-AE1629) &gt; 1,0,IF((AF1629-AE1629)&lt;0,AE1629-AF1629,AF1629-AE1629))</f>
        <v>0</v>
      </c>
      <c r="AH1629" s="94">
        <v>0.01</v>
      </c>
    </row>
    <row r="1630" spans="1:34" s="73" customFormat="1" x14ac:dyDescent="0.55000000000000004">
      <c r="A1630" s="108"/>
      <c r="B1630" s="109"/>
      <c r="C1630" s="102"/>
      <c r="D1630" s="90"/>
      <c r="E1630" s="102"/>
      <c r="F1630" s="102"/>
      <c r="G1630" s="102"/>
      <c r="H1630" s="102"/>
      <c r="I1630" s="98"/>
      <c r="J1630" s="102"/>
      <c r="K1630" s="94"/>
      <c r="L1630" s="94" t="s">
        <v>63</v>
      </c>
      <c r="M1630" s="94">
        <f>SUM(M1629:M1629)</f>
        <v>2238300</v>
      </c>
      <c r="N1630" s="102"/>
      <c r="O1630" s="111"/>
      <c r="P1630" s="96"/>
      <c r="Q1630" s="111"/>
      <c r="R1630" s="111"/>
      <c r="S1630" s="97"/>
      <c r="T1630" s="102"/>
      <c r="U1630" s="102"/>
      <c r="V1630" s="102"/>
      <c r="W1630" s="94"/>
      <c r="X1630" s="98"/>
      <c r="Y1630" s="94"/>
      <c r="Z1630" s="94"/>
      <c r="AA1630" s="89"/>
      <c r="AB1630" s="89"/>
      <c r="AC1630" s="94"/>
      <c r="AD1630" s="94">
        <f>SUM(AD1629:AD1629)</f>
        <v>2238300</v>
      </c>
      <c r="AE1630" s="94">
        <f>SUM(AE1629:AE1629)</f>
        <v>2238300</v>
      </c>
      <c r="AF1630" s="94"/>
      <c r="AG1630" s="94">
        <f>SUM(AG1629:AG1629)</f>
        <v>0</v>
      </c>
      <c r="AH1630" s="94"/>
    </row>
    <row r="1631" spans="1:34" s="73" customFormat="1" x14ac:dyDescent="0.55000000000000004">
      <c r="A1631" s="108" t="s">
        <v>2294</v>
      </c>
      <c r="B1631" s="109">
        <v>702</v>
      </c>
      <c r="C1631" s="102">
        <v>5459</v>
      </c>
      <c r="D1631" s="90" t="s">
        <v>2295</v>
      </c>
      <c r="E1631" s="102" t="s">
        <v>34</v>
      </c>
      <c r="F1631" s="102">
        <v>14132</v>
      </c>
      <c r="G1631" s="102">
        <v>0</v>
      </c>
      <c r="H1631" s="102">
        <v>3</v>
      </c>
      <c r="I1631" s="98">
        <v>45</v>
      </c>
      <c r="J1631" s="102" t="s">
        <v>35</v>
      </c>
      <c r="K1631" s="94">
        <f>((G1631*400)+(H1631*100))+I1631</f>
        <v>345</v>
      </c>
      <c r="L1631" s="94">
        <v>1800</v>
      </c>
      <c r="M1631" s="94">
        <f>K1631*L1631</f>
        <v>621000</v>
      </c>
      <c r="N1631" s="102"/>
      <c r="O1631" s="111"/>
      <c r="P1631" s="96"/>
      <c r="Q1631" s="111"/>
      <c r="R1631" s="111"/>
      <c r="S1631" s="97"/>
      <c r="T1631" s="102"/>
      <c r="U1631" s="102"/>
      <c r="V1631" s="102"/>
      <c r="W1631" s="94"/>
      <c r="X1631" s="98"/>
      <c r="Y1631" s="94"/>
      <c r="Z1631" s="94"/>
      <c r="AA1631" s="89"/>
      <c r="AB1631" s="89"/>
      <c r="AC1631" s="94"/>
      <c r="AD1631" s="94"/>
      <c r="AE1631" s="94"/>
      <c r="AF1631" s="94"/>
      <c r="AG1631" s="94"/>
      <c r="AH1631" s="94"/>
    </row>
    <row r="1632" spans="1:34" s="73" customFormat="1" x14ac:dyDescent="0.55000000000000004">
      <c r="A1632" s="108"/>
      <c r="B1632" s="109"/>
      <c r="C1632" s="102"/>
      <c r="D1632" s="90"/>
      <c r="E1632" s="102"/>
      <c r="F1632" s="102"/>
      <c r="G1632" s="102"/>
      <c r="H1632" s="102"/>
      <c r="I1632" s="98"/>
      <c r="J1632" s="102"/>
      <c r="K1632" s="94"/>
      <c r="L1632" s="94"/>
      <c r="M1632" s="94"/>
      <c r="N1632" s="102">
        <v>1</v>
      </c>
      <c r="O1632" s="111" t="s">
        <v>2292</v>
      </c>
      <c r="P1632" s="96">
        <v>3570800003446</v>
      </c>
      <c r="Q1632" s="111" t="s">
        <v>2293</v>
      </c>
      <c r="R1632" s="111" t="s">
        <v>2296</v>
      </c>
      <c r="S1632" s="97" t="s">
        <v>2297</v>
      </c>
      <c r="T1632" s="102" t="s">
        <v>51</v>
      </c>
      <c r="U1632" s="102" t="s">
        <v>45</v>
      </c>
      <c r="V1632" s="102" t="s">
        <v>52</v>
      </c>
      <c r="W1632" s="94">
        <v>185.9</v>
      </c>
      <c r="X1632" s="98">
        <v>34.15</v>
      </c>
      <c r="Y1632" s="94">
        <v>6750</v>
      </c>
      <c r="Z1632" s="94">
        <f>W1632*Y1632</f>
        <v>1254825</v>
      </c>
      <c r="AA1632" s="89">
        <v>6</v>
      </c>
      <c r="AB1632" s="89">
        <v>6</v>
      </c>
      <c r="AC1632" s="94">
        <f>(Z1632*(100-AB1632))/100</f>
        <v>1179535.5</v>
      </c>
      <c r="AD1632" s="94">
        <f>IF(AND(AC1632="",M1631=""),0,IF((AC1632=""),M1631, IF( (M1631=""),AC1632,AC1632+M1631)))</f>
        <v>1800535.5</v>
      </c>
      <c r="AE1632" s="94">
        <f>IF( (X1632=""),AD1632*1,( M1631+(SUM(AC1632:AC1632)) )*(X1632/100) )</f>
        <v>614882.87324999995</v>
      </c>
      <c r="AF1632" s="94">
        <v>50000000</v>
      </c>
      <c r="AG1632" s="94">
        <f>IF((AF1632-AE1632) &gt; 1,0,IF((AF1632-AE1632)&lt;0,AE1632-AF1632,AF1632-AE1632))</f>
        <v>0</v>
      </c>
      <c r="AH1632" s="94">
        <v>0.02</v>
      </c>
    </row>
    <row r="1633" spans="1:34" s="73" customFormat="1" x14ac:dyDescent="0.55000000000000004">
      <c r="A1633" s="108"/>
      <c r="B1633" s="109"/>
      <c r="C1633" s="102"/>
      <c r="D1633" s="90"/>
      <c r="E1633" s="102"/>
      <c r="F1633" s="102"/>
      <c r="G1633" s="102"/>
      <c r="H1633" s="102"/>
      <c r="I1633" s="98"/>
      <c r="J1633" s="102"/>
      <c r="K1633" s="94"/>
      <c r="L1633" s="94"/>
      <c r="M1633" s="94"/>
      <c r="N1633" s="102">
        <v>2</v>
      </c>
      <c r="O1633" s="111" t="s">
        <v>2292</v>
      </c>
      <c r="P1633" s="96">
        <v>3570800003446</v>
      </c>
      <c r="Q1633" s="111" t="s">
        <v>2293</v>
      </c>
      <c r="R1633" s="111" t="s">
        <v>2296</v>
      </c>
      <c r="S1633" s="97" t="s">
        <v>2298</v>
      </c>
      <c r="T1633" s="102" t="s">
        <v>51</v>
      </c>
      <c r="U1633" s="102" t="s">
        <v>45</v>
      </c>
      <c r="V1633" s="102" t="s">
        <v>52</v>
      </c>
      <c r="W1633" s="94">
        <v>358.4</v>
      </c>
      <c r="X1633" s="98">
        <v>65.849999999999994</v>
      </c>
      <c r="Y1633" s="94">
        <v>6750</v>
      </c>
      <c r="Z1633" s="94">
        <f>W1633*Y1633</f>
        <v>2419200</v>
      </c>
      <c r="AA1633" s="89">
        <v>6</v>
      </c>
      <c r="AB1633" s="89">
        <v>6</v>
      </c>
      <c r="AC1633" s="94">
        <f>(Z1633*(100-AB1633))/100</f>
        <v>2274048</v>
      </c>
      <c r="AD1633" s="94">
        <f>IF(AND(AC1633="",M1631=""),0,IF((AC1633=""),M1631, IF( (M1631=""),AC1633,AC1633+M1631)))</f>
        <v>2895048</v>
      </c>
      <c r="AE1633" s="94">
        <f>IF( (X1633=""),AD1633*1,( M1631+(SUM(AC1633:AC1633)) )*(X1633/100) )</f>
        <v>1906389.108</v>
      </c>
      <c r="AF1633" s="94">
        <v>50000000</v>
      </c>
      <c r="AG1633" s="94">
        <f>IF((AF1633-AE1633) &gt; 1,0,IF((AF1633-AE1633)&lt;0,AE1633-AF1633,AF1633-AE1633))</f>
        <v>0</v>
      </c>
      <c r="AH1633" s="94">
        <v>0.02</v>
      </c>
    </row>
    <row r="1634" spans="1:34" s="73" customFormat="1" x14ac:dyDescent="0.55000000000000004">
      <c r="A1634" s="108"/>
      <c r="B1634" s="109"/>
      <c r="C1634" s="102"/>
      <c r="D1634" s="90"/>
      <c r="E1634" s="102"/>
      <c r="F1634" s="102"/>
      <c r="G1634" s="102"/>
      <c r="H1634" s="102"/>
      <c r="I1634" s="98"/>
      <c r="J1634" s="102"/>
      <c r="K1634" s="94"/>
      <c r="L1634" s="94" t="s">
        <v>63</v>
      </c>
      <c r="M1634" s="94">
        <f>SUM(M1631:M1633)</f>
        <v>621000</v>
      </c>
      <c r="N1634" s="102"/>
      <c r="O1634" s="111"/>
      <c r="P1634" s="96"/>
      <c r="Q1634" s="111"/>
      <c r="R1634" s="111"/>
      <c r="S1634" s="97"/>
      <c r="T1634" s="102"/>
      <c r="U1634" s="102"/>
      <c r="V1634" s="102"/>
      <c r="W1634" s="94"/>
      <c r="X1634" s="98"/>
      <c r="Y1634" s="94"/>
      <c r="Z1634" s="94"/>
      <c r="AA1634" s="89"/>
      <c r="AB1634" s="89"/>
      <c r="AC1634" s="94"/>
      <c r="AD1634" s="94">
        <f>SUM(AD1631:AD1633)</f>
        <v>4695583.5</v>
      </c>
      <c r="AE1634" s="94">
        <f>SUM(AE1631:AE1633)</f>
        <v>2521271.9812500002</v>
      </c>
      <c r="AF1634" s="94"/>
      <c r="AG1634" s="94">
        <f>SUM(AG1631:AG1633)</f>
        <v>0</v>
      </c>
      <c r="AH1634" s="94"/>
    </row>
    <row r="1635" spans="1:34" s="73" customFormat="1" x14ac:dyDescent="0.55000000000000004">
      <c r="A1635" s="108" t="s">
        <v>2301</v>
      </c>
      <c r="B1635" s="109">
        <v>703</v>
      </c>
      <c r="C1635" s="102">
        <v>8711</v>
      </c>
      <c r="D1635" s="90" t="s">
        <v>2302</v>
      </c>
      <c r="E1635" s="340" t="s">
        <v>67</v>
      </c>
      <c r="F1635" s="102">
        <v>377</v>
      </c>
      <c r="G1635" s="102">
        <v>0</v>
      </c>
      <c r="H1635" s="102">
        <v>3</v>
      </c>
      <c r="I1635" s="98">
        <v>36</v>
      </c>
      <c r="J1635" s="102" t="s">
        <v>35</v>
      </c>
      <c r="K1635" s="94">
        <f>((G1635*400)+(H1635*100))+I1635</f>
        <v>336</v>
      </c>
      <c r="L1635" s="94">
        <v>800</v>
      </c>
      <c r="M1635" s="94">
        <f>K1635*L1635</f>
        <v>268800</v>
      </c>
      <c r="N1635" s="102">
        <v>1</v>
      </c>
      <c r="O1635" s="111" t="s">
        <v>2299</v>
      </c>
      <c r="P1635" s="96">
        <v>1570800044006</v>
      </c>
      <c r="Q1635" s="111" t="s">
        <v>2300</v>
      </c>
      <c r="R1635" s="111" t="s">
        <v>2303</v>
      </c>
      <c r="S1635" s="97"/>
      <c r="T1635" s="102" t="s">
        <v>51</v>
      </c>
      <c r="U1635" s="102" t="s">
        <v>45</v>
      </c>
      <c r="V1635" s="102" t="s">
        <v>52</v>
      </c>
      <c r="W1635" s="94">
        <v>41.18</v>
      </c>
      <c r="X1635" s="98">
        <v>13.99</v>
      </c>
      <c r="Y1635" s="94">
        <v>0</v>
      </c>
      <c r="Z1635" s="94">
        <f>W1635*Y1635</f>
        <v>0</v>
      </c>
      <c r="AA1635" s="89">
        <v>12</v>
      </c>
      <c r="AB1635" s="89">
        <v>14</v>
      </c>
      <c r="AC1635" s="94">
        <f>(Z1635*(100-AB1635))/100</f>
        <v>0</v>
      </c>
      <c r="AD1635" s="94">
        <f>IF(AND(AC1635="",M1635=""),0,IF((AC1635=""),M1635, IF( (M1635=""),AC1635,AC1635+M1635)))</f>
        <v>268800</v>
      </c>
      <c r="AE1635" s="94">
        <f>IF( (X1635=""),AD1635*1,( M1635+(SUM(AC1635:AC1635)) )*(X1635/100) )</f>
        <v>37605.120000000003</v>
      </c>
      <c r="AF1635" s="94">
        <v>10000000</v>
      </c>
      <c r="AG1635" s="94">
        <v>268800</v>
      </c>
      <c r="AH1635" s="94">
        <v>0.02</v>
      </c>
    </row>
    <row r="1636" spans="1:34" s="73" customFormat="1" x14ac:dyDescent="0.55000000000000004">
      <c r="A1636" s="108"/>
      <c r="B1636" s="109"/>
      <c r="C1636" s="102"/>
      <c r="D1636" s="90"/>
      <c r="E1636" s="102"/>
      <c r="F1636" s="102"/>
      <c r="G1636" s="102"/>
      <c r="H1636" s="102"/>
      <c r="I1636" s="98"/>
      <c r="J1636" s="102"/>
      <c r="K1636" s="94"/>
      <c r="L1636" s="94"/>
      <c r="M1636" s="94"/>
      <c r="N1636" s="102">
        <v>2</v>
      </c>
      <c r="O1636" s="111" t="s">
        <v>2299</v>
      </c>
      <c r="P1636" s="96">
        <v>1570800044006</v>
      </c>
      <c r="Q1636" s="111" t="s">
        <v>2300</v>
      </c>
      <c r="R1636" s="111" t="s">
        <v>2303</v>
      </c>
      <c r="S1636" s="97" t="s">
        <v>2304</v>
      </c>
      <c r="T1636" s="102" t="s">
        <v>51</v>
      </c>
      <c r="U1636" s="102" t="s">
        <v>227</v>
      </c>
      <c r="V1636" s="102" t="s">
        <v>52</v>
      </c>
      <c r="W1636" s="94">
        <v>93.72</v>
      </c>
      <c r="X1636" s="98">
        <v>31.85</v>
      </c>
      <c r="Y1636" s="94">
        <v>6750</v>
      </c>
      <c r="Z1636" s="94">
        <f>W1636*Y1636</f>
        <v>632610</v>
      </c>
      <c r="AA1636" s="89">
        <v>12</v>
      </c>
      <c r="AB1636" s="89">
        <v>38</v>
      </c>
      <c r="AC1636" s="94">
        <f>(Z1636*(100-AB1636))/100</f>
        <v>392218.2</v>
      </c>
      <c r="AD1636" s="94">
        <f>IF(AND(AC1636="",M1635=""),0,IF((AC1636=""),M1635, IF( (M1635=""),AC1636,AC1636+M1635)))</f>
        <v>661018.19999999995</v>
      </c>
      <c r="AE1636" s="94">
        <f>IF( (X1636=""),AD1636*1,( M1635+(SUM(AC1636:AC1636)) )*(X1636/100) )</f>
        <v>210534.29669999998</v>
      </c>
      <c r="AF1636" s="94">
        <v>10000000</v>
      </c>
      <c r="AG1636" s="94">
        <f>IF((AF1636-AE1636) &gt; 1,0,IF((AF1636-AE1636)&lt;0,AE1636-AF1636,AF1636-AE1636))</f>
        <v>0</v>
      </c>
      <c r="AH1636" s="94">
        <v>0.02</v>
      </c>
    </row>
    <row r="1637" spans="1:34" s="73" customFormat="1" x14ac:dyDescent="0.55000000000000004">
      <c r="A1637" s="108"/>
      <c r="B1637" s="109"/>
      <c r="C1637" s="102"/>
      <c r="D1637" s="90"/>
      <c r="E1637" s="102"/>
      <c r="F1637" s="102"/>
      <c r="G1637" s="102"/>
      <c r="H1637" s="102"/>
      <c r="I1637" s="98"/>
      <c r="J1637" s="102"/>
      <c r="K1637" s="94"/>
      <c r="L1637" s="94"/>
      <c r="M1637" s="94"/>
      <c r="N1637" s="102">
        <v>3</v>
      </c>
      <c r="O1637" s="111" t="s">
        <v>2299</v>
      </c>
      <c r="P1637" s="96">
        <v>1570800044006</v>
      </c>
      <c r="Q1637" s="111" t="s">
        <v>2300</v>
      </c>
      <c r="R1637" s="111" t="s">
        <v>2303</v>
      </c>
      <c r="S1637" s="97" t="s">
        <v>2305</v>
      </c>
      <c r="T1637" s="102" t="s">
        <v>51</v>
      </c>
      <c r="U1637" s="102" t="s">
        <v>227</v>
      </c>
      <c r="V1637" s="102" t="s">
        <v>52</v>
      </c>
      <c r="W1637" s="94">
        <v>159.36000000000001</v>
      </c>
      <c r="X1637" s="98">
        <v>54.16</v>
      </c>
      <c r="Y1637" s="94">
        <v>6750</v>
      </c>
      <c r="Z1637" s="94">
        <f>W1637*Y1637</f>
        <v>1075680</v>
      </c>
      <c r="AA1637" s="89">
        <v>12</v>
      </c>
      <c r="AB1637" s="89">
        <v>38</v>
      </c>
      <c r="AC1637" s="94">
        <f>(Z1637*(100-AB1637))/100</f>
        <v>666921.6</v>
      </c>
      <c r="AD1637" s="94">
        <f>IF(AND(AC1637="",M1635=""),0,IF((AC1637=""),M1635, IF( (M1635=""),AC1637,AC1637+M1635)))</f>
        <v>935721.6</v>
      </c>
      <c r="AE1637" s="94">
        <f>IF( (X1637=""),AD1637*1,( M1635+(SUM(AC1637:AC1637)) )*(X1637/100) )</f>
        <v>506786.81855999999</v>
      </c>
      <c r="AF1637" s="94">
        <v>10000000</v>
      </c>
      <c r="AG1637" s="94">
        <f>IF((AF1637-AE1637) &gt; 1,0,IF((AF1637-AE1637)&lt;0,AE1637-AF1637,AF1637-AE1637))</f>
        <v>0</v>
      </c>
      <c r="AH1637" s="94">
        <v>0.02</v>
      </c>
    </row>
    <row r="1638" spans="1:34" s="73" customFormat="1" x14ac:dyDescent="0.55000000000000004">
      <c r="A1638" s="108"/>
      <c r="B1638" s="109"/>
      <c r="C1638" s="102"/>
      <c r="D1638" s="90"/>
      <c r="E1638" s="102"/>
      <c r="F1638" s="102"/>
      <c r="G1638" s="102"/>
      <c r="H1638" s="102"/>
      <c r="I1638" s="98"/>
      <c r="J1638" s="102"/>
      <c r="K1638" s="94"/>
      <c r="L1638" s="94" t="s">
        <v>63</v>
      </c>
      <c r="M1638" s="94">
        <f>SUM(M1635:M1637)</f>
        <v>268800</v>
      </c>
      <c r="N1638" s="102"/>
      <c r="O1638" s="111"/>
      <c r="P1638" s="96"/>
      <c r="Q1638" s="111"/>
      <c r="R1638" s="111"/>
      <c r="S1638" s="97"/>
      <c r="T1638" s="102"/>
      <c r="U1638" s="102"/>
      <c r="V1638" s="102"/>
      <c r="W1638" s="94"/>
      <c r="X1638" s="98"/>
      <c r="Y1638" s="94"/>
      <c r="Z1638" s="94"/>
      <c r="AA1638" s="89"/>
      <c r="AB1638" s="89"/>
      <c r="AC1638" s="94"/>
      <c r="AD1638" s="94">
        <f>SUM(AD1635:AD1637)</f>
        <v>1865539.7999999998</v>
      </c>
      <c r="AE1638" s="94">
        <f>SUM(AE1635:AE1637)</f>
        <v>754926.23525999999</v>
      </c>
      <c r="AF1638" s="94"/>
      <c r="AG1638" s="94">
        <f>SUM(AG1635:AG1637)</f>
        <v>268800</v>
      </c>
      <c r="AH1638" s="94"/>
    </row>
    <row r="1639" spans="1:34" s="99" customFormat="1" x14ac:dyDescent="0.55000000000000004">
      <c r="A1639" s="107" t="s">
        <v>15729</v>
      </c>
      <c r="B1639" s="102">
        <v>704</v>
      </c>
      <c r="C1639" s="102">
        <v>5584</v>
      </c>
      <c r="D1639" s="90" t="s">
        <v>2309</v>
      </c>
      <c r="E1639" s="102" t="s">
        <v>34</v>
      </c>
      <c r="F1639" s="102">
        <v>11193</v>
      </c>
      <c r="G1639" s="102">
        <v>0</v>
      </c>
      <c r="H1639" s="102">
        <v>0</v>
      </c>
      <c r="I1639" s="98">
        <v>8</v>
      </c>
      <c r="J1639" s="102" t="s">
        <v>62</v>
      </c>
      <c r="K1639" s="94">
        <f>((G1639*400)+(H1639*100))+I1639</f>
        <v>8</v>
      </c>
      <c r="L1639" s="94">
        <v>25000</v>
      </c>
      <c r="M1639" s="94">
        <f>K1639*L1639</f>
        <v>200000</v>
      </c>
      <c r="N1639" s="102">
        <v>1</v>
      </c>
      <c r="O1639" s="111" t="s">
        <v>15293</v>
      </c>
      <c r="P1639" s="96">
        <v>3570800184254</v>
      </c>
      <c r="Q1639" s="111" t="s">
        <v>15294</v>
      </c>
      <c r="R1639" s="111" t="s">
        <v>2310</v>
      </c>
      <c r="S1639" s="97" t="s">
        <v>2311</v>
      </c>
      <c r="T1639" s="102" t="s">
        <v>44</v>
      </c>
      <c r="U1639" s="102" t="s">
        <v>45</v>
      </c>
      <c r="V1639" s="102" t="s">
        <v>52</v>
      </c>
      <c r="W1639" s="94">
        <v>30</v>
      </c>
      <c r="X1639" s="98">
        <v>33.340000000000003</v>
      </c>
      <c r="Y1639" s="94">
        <v>7150</v>
      </c>
      <c r="Z1639" s="94">
        <f>W1639*Y1639</f>
        <v>214500</v>
      </c>
      <c r="AA1639" s="89">
        <v>23</v>
      </c>
      <c r="AB1639" s="89">
        <v>36</v>
      </c>
      <c r="AC1639" s="94">
        <f>(Z1639*(100-AB1639))/100</f>
        <v>137280</v>
      </c>
      <c r="AD1639" s="94">
        <f>IF(AND(AC1639="",M1639=""),0,IF((AC1639=""),M1639, IF( (M1639=""),AC1639,SUM(AC1639:AC1641)+M1639)))</f>
        <v>611840</v>
      </c>
      <c r="AE1639" s="94">
        <f>IF( (X1639=""),AD1639*1,AD1639*(X1639/100) )</f>
        <v>203987.45600000001</v>
      </c>
      <c r="AF1639" s="94">
        <v>50000000</v>
      </c>
      <c r="AG1639" s="94">
        <f>IF((AF1639-AE1639) &gt; 1,0,IF((AF1639-AE1639)&lt;0,AE1639-AF1639,AF1639-AE1639))</f>
        <v>0</v>
      </c>
      <c r="AH1639" s="94">
        <v>0.02</v>
      </c>
    </row>
    <row r="1640" spans="1:34" s="99" customFormat="1" x14ac:dyDescent="0.55000000000000004">
      <c r="A1640" s="107"/>
      <c r="B1640" s="102"/>
      <c r="C1640" s="102"/>
      <c r="D1640" s="90"/>
      <c r="E1640" s="102"/>
      <c r="F1640" s="102"/>
      <c r="G1640" s="102"/>
      <c r="H1640" s="102"/>
      <c r="I1640" s="98"/>
      <c r="J1640" s="102"/>
      <c r="K1640" s="94"/>
      <c r="L1640" s="94"/>
      <c r="M1640" s="94"/>
      <c r="N1640" s="102"/>
      <c r="O1640" s="111"/>
      <c r="P1640" s="96"/>
      <c r="Q1640" s="111"/>
      <c r="R1640" s="111"/>
      <c r="S1640" s="97"/>
      <c r="T1640" s="102" t="s">
        <v>44</v>
      </c>
      <c r="U1640" s="102"/>
      <c r="V1640" s="102" t="s">
        <v>52</v>
      </c>
      <c r="W1640" s="94">
        <v>30</v>
      </c>
      <c r="X1640" s="98">
        <v>33.33</v>
      </c>
      <c r="Y1640" s="94">
        <v>7150</v>
      </c>
      <c r="Z1640" s="94">
        <f>W1640*Y1640</f>
        <v>214500</v>
      </c>
      <c r="AA1640" s="89">
        <v>23</v>
      </c>
      <c r="AB1640" s="89">
        <v>36</v>
      </c>
      <c r="AC1640" s="94">
        <f>(Z1640*(100-AB1640))/100</f>
        <v>137280</v>
      </c>
      <c r="AD1640" s="94">
        <f>IF(AND(AC1640="",M1639=""),0,IF((AC1640=""),M1639, IF( (M1639=""),AC1640,SUM(AC1639:AC1641)+M1639)))</f>
        <v>611840</v>
      </c>
      <c r="AE1640" s="94">
        <f>IF( (X1640=""),AD1640*1,AD1640*(X1640/100) )</f>
        <v>203926.272</v>
      </c>
      <c r="AF1640" s="94">
        <v>50000000</v>
      </c>
      <c r="AG1640" s="94">
        <f>IF((AF1640-AE1640) &gt; 1,0,IF((AF1640-AE1640)&lt;0,AE1640-AF1640,AF1640-AE1640))</f>
        <v>0</v>
      </c>
      <c r="AH1640" s="94">
        <v>0.02</v>
      </c>
    </row>
    <row r="1641" spans="1:34" s="99" customFormat="1" x14ac:dyDescent="0.55000000000000004">
      <c r="A1641" s="107"/>
      <c r="B1641" s="102"/>
      <c r="C1641" s="102"/>
      <c r="D1641" s="90"/>
      <c r="E1641" s="102"/>
      <c r="F1641" s="102"/>
      <c r="G1641" s="102"/>
      <c r="H1641" s="102"/>
      <c r="I1641" s="98"/>
      <c r="J1641" s="102"/>
      <c r="K1641" s="94"/>
      <c r="L1641" s="94"/>
      <c r="M1641" s="94"/>
      <c r="N1641" s="102"/>
      <c r="O1641" s="111"/>
      <c r="P1641" s="96"/>
      <c r="Q1641" s="111"/>
      <c r="R1641" s="111"/>
      <c r="S1641" s="97"/>
      <c r="T1641" s="102" t="s">
        <v>44</v>
      </c>
      <c r="U1641" s="102"/>
      <c r="V1641" s="102" t="s">
        <v>52</v>
      </c>
      <c r="W1641" s="94">
        <v>30</v>
      </c>
      <c r="X1641" s="98">
        <v>33.33</v>
      </c>
      <c r="Y1641" s="94">
        <v>7150</v>
      </c>
      <c r="Z1641" s="94">
        <f>W1641*Y1641</f>
        <v>214500</v>
      </c>
      <c r="AA1641" s="89">
        <v>23</v>
      </c>
      <c r="AB1641" s="89">
        <v>36</v>
      </c>
      <c r="AC1641" s="94">
        <f>(Z1641*(100-AB1641))/100</f>
        <v>137280</v>
      </c>
      <c r="AD1641" s="94">
        <f>IF(AND(AC1641="",M1639=""),0,IF((AC1641=""),M1639, IF( (M1639=""),AC1641,SUM(AC1639:AC1641)+M1639)))</f>
        <v>611840</v>
      </c>
      <c r="AE1641" s="94">
        <f>IF( (X1641=""),AD1641*1,AD1641*(X1641/100) )</f>
        <v>203926.272</v>
      </c>
      <c r="AF1641" s="94">
        <v>50000000</v>
      </c>
      <c r="AG1641" s="94">
        <f>IF((AF1641-AE1641) &gt; 1,0,IF((AF1641-AE1641)&lt;0,AE1641-AF1641,AF1641-AE1641))</f>
        <v>0</v>
      </c>
      <c r="AH1641" s="94">
        <v>0.02</v>
      </c>
    </row>
    <row r="1642" spans="1:34" s="99" customFormat="1" x14ac:dyDescent="0.55000000000000004">
      <c r="A1642" s="107"/>
      <c r="B1642" s="127"/>
      <c r="C1642" s="127"/>
      <c r="D1642" s="128"/>
      <c r="E1642" s="127"/>
      <c r="F1642" s="127"/>
      <c r="G1642" s="127"/>
      <c r="H1642" s="127"/>
      <c r="I1642" s="129"/>
      <c r="J1642" s="127"/>
      <c r="K1642" s="130"/>
      <c r="L1642" s="130" t="s">
        <v>63</v>
      </c>
      <c r="M1642" s="130">
        <f>SUM(M1639:M1641)</f>
        <v>200000</v>
      </c>
      <c r="N1642" s="127"/>
      <c r="O1642" s="131"/>
      <c r="P1642" s="132"/>
      <c r="Q1642" s="131"/>
      <c r="R1642" s="131"/>
      <c r="S1642" s="133"/>
      <c r="T1642" s="127"/>
      <c r="U1642" s="127"/>
      <c r="V1642" s="127"/>
      <c r="W1642" s="130"/>
      <c r="X1642" s="129"/>
      <c r="Y1642" s="130"/>
      <c r="Z1642" s="130"/>
      <c r="AA1642" s="134"/>
      <c r="AB1642" s="134"/>
      <c r="AC1642" s="130"/>
      <c r="AD1642" s="130"/>
      <c r="AE1642" s="130">
        <f>SUM(AE1639:AE1641)</f>
        <v>611840</v>
      </c>
      <c r="AF1642" s="130"/>
      <c r="AG1642" s="130">
        <f>SUM(AG1639:AG1641)</f>
        <v>0</v>
      </c>
      <c r="AH1642" s="130"/>
    </row>
    <row r="1643" spans="1:34" s="173" customFormat="1" x14ac:dyDescent="0.55000000000000004">
      <c r="A1643" s="122" t="s">
        <v>15320</v>
      </c>
      <c r="B1643" s="123">
        <v>705</v>
      </c>
      <c r="C1643" s="123">
        <v>10640</v>
      </c>
      <c r="D1643" s="135" t="s">
        <v>2312</v>
      </c>
      <c r="E1643" s="123" t="s">
        <v>34</v>
      </c>
      <c r="F1643" s="123">
        <v>16242</v>
      </c>
      <c r="G1643" s="123">
        <v>0</v>
      </c>
      <c r="H1643" s="123">
        <v>3</v>
      </c>
      <c r="I1643" s="136">
        <v>22</v>
      </c>
      <c r="J1643" s="123" t="s">
        <v>38</v>
      </c>
      <c r="K1643" s="137">
        <f>((G1643*400)+(H1643*100))+I1643</f>
        <v>322</v>
      </c>
      <c r="L1643" s="137">
        <v>1050</v>
      </c>
      <c r="M1643" s="137">
        <f>K1643*L1643</f>
        <v>338100</v>
      </c>
      <c r="N1643" s="123"/>
      <c r="O1643" s="108"/>
      <c r="P1643" s="138"/>
      <c r="Q1643" s="108"/>
      <c r="R1643" s="108"/>
      <c r="S1643" s="139"/>
      <c r="T1643" s="123"/>
      <c r="U1643" s="123"/>
      <c r="V1643" s="123"/>
      <c r="W1643" s="137"/>
      <c r="X1643" s="136"/>
      <c r="Y1643" s="137"/>
      <c r="Z1643" s="137"/>
      <c r="AA1643" s="119"/>
      <c r="AB1643" s="119"/>
      <c r="AC1643" s="137"/>
      <c r="AD1643" s="137">
        <f>IF(AND(AC1643="",M1643=""),0,IF((AC1643=""),M1643,IF((M1643=""),AC1643,AC1643+M1643)))</f>
        <v>338100</v>
      </c>
      <c r="AE1643" s="137">
        <f>IF( (X1643=""),AD1643*1,AD1643*(X1643/100) )</f>
        <v>338100</v>
      </c>
      <c r="AF1643" s="137">
        <v>50000000</v>
      </c>
      <c r="AG1643" s="137">
        <f>IF((AF1643-AE1643) &gt; 1,0,IF((AF1643-AE1643)&lt;0,AE1643-AF1643,AF1643-AE1643))</f>
        <v>0</v>
      </c>
      <c r="AH1643" s="137">
        <v>0.01</v>
      </c>
    </row>
    <row r="1644" spans="1:34" s="173" customFormat="1" x14ac:dyDescent="0.55000000000000004">
      <c r="A1644" s="122"/>
      <c r="B1644" s="123"/>
      <c r="C1644" s="123"/>
      <c r="D1644" s="135"/>
      <c r="E1644" s="123"/>
      <c r="F1644" s="123"/>
      <c r="G1644" s="123"/>
      <c r="H1644" s="123"/>
      <c r="I1644" s="136"/>
      <c r="J1644" s="123"/>
      <c r="K1644" s="137"/>
      <c r="L1644" s="137" t="s">
        <v>63</v>
      </c>
      <c r="M1644" s="137">
        <f>SUM(M1643:M1643)</f>
        <v>338100</v>
      </c>
      <c r="N1644" s="123"/>
      <c r="O1644" s="108"/>
      <c r="P1644" s="138"/>
      <c r="Q1644" s="108"/>
      <c r="R1644" s="108"/>
      <c r="S1644" s="139"/>
      <c r="T1644" s="123"/>
      <c r="U1644" s="123"/>
      <c r="V1644" s="123"/>
      <c r="W1644" s="137"/>
      <c r="X1644" s="136"/>
      <c r="Y1644" s="137"/>
      <c r="Z1644" s="137"/>
      <c r="AA1644" s="119"/>
      <c r="AB1644" s="119"/>
      <c r="AC1644" s="137"/>
      <c r="AD1644" s="137"/>
      <c r="AE1644" s="137">
        <f>SUM(AE1643:AE1643)</f>
        <v>338100</v>
      </c>
      <c r="AF1644" s="137"/>
      <c r="AG1644" s="137">
        <f>SUM(AG1643:AG1643)</f>
        <v>0</v>
      </c>
      <c r="AH1644" s="137"/>
    </row>
    <row r="1645" spans="1:34" s="73" customFormat="1" x14ac:dyDescent="0.55000000000000004">
      <c r="A1645" s="174" t="s">
        <v>2308</v>
      </c>
      <c r="B1645" s="141">
        <v>706</v>
      </c>
      <c r="C1645" s="124">
        <v>5584</v>
      </c>
      <c r="D1645" s="142" t="s">
        <v>2309</v>
      </c>
      <c r="E1645" s="124" t="s">
        <v>34</v>
      </c>
      <c r="F1645" s="124">
        <v>11193</v>
      </c>
      <c r="G1645" s="124">
        <v>0</v>
      </c>
      <c r="H1645" s="124">
        <v>0</v>
      </c>
      <c r="I1645" s="143">
        <v>8</v>
      </c>
      <c r="J1645" s="124" t="s">
        <v>35</v>
      </c>
      <c r="K1645" s="144">
        <f>((G1645*400)+(H1645*100))+I1645</f>
        <v>8</v>
      </c>
      <c r="L1645" s="144">
        <v>25000</v>
      </c>
      <c r="M1645" s="144">
        <f>K1645*L1645</f>
        <v>200000</v>
      </c>
      <c r="N1645" s="124">
        <v>1</v>
      </c>
      <c r="O1645" s="145" t="s">
        <v>2306</v>
      </c>
      <c r="P1645" s="146">
        <v>3570800184254</v>
      </c>
      <c r="Q1645" s="145" t="s">
        <v>2307</v>
      </c>
      <c r="R1645" s="145" t="s">
        <v>2310</v>
      </c>
      <c r="S1645" s="147" t="s">
        <v>2311</v>
      </c>
      <c r="T1645" s="124" t="s">
        <v>44</v>
      </c>
      <c r="U1645" s="124" t="s">
        <v>45</v>
      </c>
      <c r="V1645" s="124" t="s">
        <v>46</v>
      </c>
      <c r="W1645" s="144">
        <v>48</v>
      </c>
      <c r="X1645" s="143">
        <v>100</v>
      </c>
      <c r="Y1645" s="144">
        <v>7150</v>
      </c>
      <c r="Z1645" s="144">
        <f>W1645*Y1645</f>
        <v>343200</v>
      </c>
      <c r="AA1645" s="148">
        <v>6</v>
      </c>
      <c r="AB1645" s="148">
        <v>6</v>
      </c>
      <c r="AC1645" s="144">
        <f>(Z1645*(100-AB1645))/100</f>
        <v>322608</v>
      </c>
      <c r="AD1645" s="144">
        <f>IF(AND(AC1645="",M1645=""),0,IF((AC1645=""),M1645, IF( (M1645=""),AC1645,AC1645+M1645)))</f>
        <v>522608</v>
      </c>
      <c r="AE1645" s="144">
        <f>IF( (X1645=""),AD1645*1,( M1645+(SUM(AC1645:AC1645)) )*(X1645/100) )</f>
        <v>522608</v>
      </c>
      <c r="AF1645" s="144">
        <v>50000000</v>
      </c>
      <c r="AG1645" s="144">
        <f>IF((AF1645-AE1645) &gt; 1,0,IF((AF1645-AE1645)&lt;0,AE1645-AF1645,AF1645-AE1645))</f>
        <v>0</v>
      </c>
      <c r="AH1645" s="144">
        <v>0.02</v>
      </c>
    </row>
    <row r="1646" spans="1:34" s="73" customFormat="1" x14ac:dyDescent="0.55000000000000004">
      <c r="A1646" s="108"/>
      <c r="B1646" s="109"/>
      <c r="C1646" s="102"/>
      <c r="D1646" s="90"/>
      <c r="E1646" s="102"/>
      <c r="F1646" s="102"/>
      <c r="G1646" s="102"/>
      <c r="H1646" s="102"/>
      <c r="I1646" s="98"/>
      <c r="J1646" s="102"/>
      <c r="K1646" s="94"/>
      <c r="L1646" s="94" t="s">
        <v>63</v>
      </c>
      <c r="M1646" s="94">
        <f>SUM(M1645:M1645)</f>
        <v>200000</v>
      </c>
      <c r="N1646" s="102"/>
      <c r="O1646" s="111"/>
      <c r="P1646" s="96"/>
      <c r="Q1646" s="111"/>
      <c r="R1646" s="111"/>
      <c r="S1646" s="97"/>
      <c r="T1646" s="102"/>
      <c r="U1646" s="102"/>
      <c r="V1646" s="102"/>
      <c r="W1646" s="94"/>
      <c r="X1646" s="98"/>
      <c r="Y1646" s="94"/>
      <c r="Z1646" s="94"/>
      <c r="AA1646" s="89"/>
      <c r="AB1646" s="89"/>
      <c r="AC1646" s="94"/>
      <c r="AD1646" s="94">
        <f>SUM(AD1645:AD1645)</f>
        <v>522608</v>
      </c>
      <c r="AE1646" s="94">
        <f>SUM(AE1645:AE1645)</f>
        <v>522608</v>
      </c>
      <c r="AF1646" s="94"/>
      <c r="AG1646" s="94">
        <f>SUM(AG1645:AG1645)</f>
        <v>0</v>
      </c>
      <c r="AH1646" s="94"/>
    </row>
    <row r="1647" spans="1:34" s="73" customFormat="1" x14ac:dyDescent="0.55000000000000004">
      <c r="A1647" s="108" t="s">
        <v>2313</v>
      </c>
      <c r="B1647" s="109">
        <v>707</v>
      </c>
      <c r="C1647" s="102">
        <v>10152</v>
      </c>
      <c r="D1647" s="90" t="s">
        <v>2314</v>
      </c>
      <c r="E1647" s="102" t="s">
        <v>34</v>
      </c>
      <c r="F1647" s="102">
        <v>15776</v>
      </c>
      <c r="G1647" s="102">
        <v>2</v>
      </c>
      <c r="H1647" s="102">
        <v>1</v>
      </c>
      <c r="I1647" s="98">
        <v>80</v>
      </c>
      <c r="J1647" s="102" t="s">
        <v>38</v>
      </c>
      <c r="K1647" s="94">
        <f>((G1647*400)+(H1647*100))+I1647</f>
        <v>980</v>
      </c>
      <c r="L1647" s="94">
        <v>625</v>
      </c>
      <c r="M1647" s="94">
        <f>K1647*L1647</f>
        <v>612500</v>
      </c>
      <c r="N1647" s="102"/>
      <c r="O1647" s="111"/>
      <c r="P1647" s="96"/>
      <c r="Q1647" s="111"/>
      <c r="R1647" s="111"/>
      <c r="S1647" s="97"/>
      <c r="T1647" s="102"/>
      <c r="U1647" s="102"/>
      <c r="V1647" s="102"/>
      <c r="W1647" s="94"/>
      <c r="X1647" s="98"/>
      <c r="Y1647" s="94"/>
      <c r="Z1647" s="94"/>
      <c r="AA1647" s="89"/>
      <c r="AB1647" s="89"/>
      <c r="AC1647" s="94"/>
      <c r="AD1647" s="94">
        <f>IF(AND(AC1647="",M1647=""),0,IF((AC1647=""),M1647,IF((M1647=""),AC1647,AC1647+M1647)))</f>
        <v>612500</v>
      </c>
      <c r="AE1647" s="94">
        <f>IF( (X1647=""),AD1647*1,AD1647*(X1647/100) )</f>
        <v>612500</v>
      </c>
      <c r="AF1647" s="94">
        <v>50000000</v>
      </c>
      <c r="AG1647" s="94">
        <f>IF((AF1647-AE1647) &gt; 1,0,IF((AF1647-AE1647)&lt;0,AE1647-AF1647,AF1647-AE1647))</f>
        <v>0</v>
      </c>
      <c r="AH1647" s="94">
        <v>0.01</v>
      </c>
    </row>
    <row r="1648" spans="1:34" s="73" customFormat="1" x14ac:dyDescent="0.55000000000000004">
      <c r="A1648" s="108"/>
      <c r="B1648" s="109"/>
      <c r="C1648" s="102"/>
      <c r="D1648" s="90"/>
      <c r="E1648" s="102"/>
      <c r="F1648" s="102"/>
      <c r="G1648" s="102"/>
      <c r="H1648" s="102"/>
      <c r="I1648" s="98"/>
      <c r="J1648" s="102"/>
      <c r="K1648" s="94"/>
      <c r="L1648" s="94" t="s">
        <v>63</v>
      </c>
      <c r="M1648" s="94">
        <f>SUM(M1647:M1647)</f>
        <v>612500</v>
      </c>
      <c r="N1648" s="102"/>
      <c r="O1648" s="111"/>
      <c r="P1648" s="96"/>
      <c r="Q1648" s="111"/>
      <c r="R1648" s="111"/>
      <c r="S1648" s="97"/>
      <c r="T1648" s="102"/>
      <c r="U1648" s="102"/>
      <c r="V1648" s="102"/>
      <c r="W1648" s="94"/>
      <c r="X1648" s="98"/>
      <c r="Y1648" s="94"/>
      <c r="Z1648" s="94"/>
      <c r="AA1648" s="89"/>
      <c r="AB1648" s="89"/>
      <c r="AC1648" s="94"/>
      <c r="AD1648" s="94">
        <f>SUM(AD1647:AD1647)</f>
        <v>612500</v>
      </c>
      <c r="AE1648" s="94">
        <f>SUM(AE1647:AE1647)</f>
        <v>612500</v>
      </c>
      <c r="AF1648" s="94"/>
      <c r="AG1648" s="94">
        <f>SUM(AG1647:AG1647)</f>
        <v>0</v>
      </c>
      <c r="AH1648" s="94"/>
    </row>
    <row r="1649" spans="1:34" s="73" customFormat="1" x14ac:dyDescent="0.55000000000000004">
      <c r="A1649" s="108" t="s">
        <v>2317</v>
      </c>
      <c r="B1649" s="109">
        <v>708</v>
      </c>
      <c r="C1649" s="102">
        <v>7866</v>
      </c>
      <c r="D1649" s="90" t="s">
        <v>2318</v>
      </c>
      <c r="E1649" s="102" t="s">
        <v>34</v>
      </c>
      <c r="F1649" s="102">
        <v>567</v>
      </c>
      <c r="G1649" s="102">
        <v>0</v>
      </c>
      <c r="H1649" s="102">
        <v>1</v>
      </c>
      <c r="I1649" s="98">
        <v>8</v>
      </c>
      <c r="J1649" s="102" t="s">
        <v>35</v>
      </c>
      <c r="K1649" s="94">
        <f>((G1649*400)+(H1649*100))+I1649</f>
        <v>108</v>
      </c>
      <c r="L1649" s="94">
        <v>400</v>
      </c>
      <c r="M1649" s="94">
        <f>K1649*L1649</f>
        <v>43200</v>
      </c>
      <c r="N1649" s="102">
        <v>1</v>
      </c>
      <c r="O1649" s="111" t="s">
        <v>2315</v>
      </c>
      <c r="P1649" s="96">
        <v>2570800022159</v>
      </c>
      <c r="Q1649" s="111" t="s">
        <v>2316</v>
      </c>
      <c r="R1649" s="111" t="s">
        <v>2319</v>
      </c>
      <c r="S1649" s="97" t="s">
        <v>2320</v>
      </c>
      <c r="T1649" s="102" t="s">
        <v>51</v>
      </c>
      <c r="U1649" s="102" t="s">
        <v>45</v>
      </c>
      <c r="V1649" s="102" t="s">
        <v>52</v>
      </c>
      <c r="W1649" s="94">
        <v>204.4</v>
      </c>
      <c r="X1649" s="98">
        <v>100</v>
      </c>
      <c r="Y1649" s="94">
        <v>6750</v>
      </c>
      <c r="Z1649" s="94">
        <f>W1649*Y1649</f>
        <v>1379700</v>
      </c>
      <c r="AA1649" s="89">
        <v>6</v>
      </c>
      <c r="AB1649" s="89">
        <v>6</v>
      </c>
      <c r="AC1649" s="94">
        <f>(Z1649*(100-AB1649))/100</f>
        <v>1296918</v>
      </c>
      <c r="AD1649" s="94">
        <f>IF(AND(AC1649="",M1649=""),0,IF((AC1649=""),M1649, IF( (M1649=""),AC1649,AC1649+M1649)))</f>
        <v>1340118</v>
      </c>
      <c r="AE1649" s="94">
        <f>IF( (X1649=""),AD1649*1,( M1649+(SUM(AC1649:AC1649)) )*(X1649/100) )</f>
        <v>1340118</v>
      </c>
      <c r="AF1649" s="94">
        <v>50000000</v>
      </c>
      <c r="AG1649" s="94">
        <f>IF((AF1649-AE1649) &gt; 1,0,IF((AF1649-AE1649)&lt;0,AE1649-AF1649,AF1649-AE1649))</f>
        <v>0</v>
      </c>
      <c r="AH1649" s="94">
        <v>0.02</v>
      </c>
    </row>
    <row r="1650" spans="1:34" s="73" customFormat="1" x14ac:dyDescent="0.55000000000000004">
      <c r="A1650" s="108"/>
      <c r="B1650" s="109"/>
      <c r="C1650" s="102"/>
      <c r="D1650" s="90"/>
      <c r="E1650" s="102"/>
      <c r="F1650" s="102"/>
      <c r="G1650" s="102"/>
      <c r="H1650" s="102"/>
      <c r="I1650" s="98"/>
      <c r="J1650" s="102"/>
      <c r="K1650" s="94"/>
      <c r="L1650" s="94" t="s">
        <v>63</v>
      </c>
      <c r="M1650" s="94">
        <f>SUM(M1649:M1649)</f>
        <v>43200</v>
      </c>
      <c r="N1650" s="102"/>
      <c r="O1650" s="111"/>
      <c r="P1650" s="96"/>
      <c r="Q1650" s="111"/>
      <c r="R1650" s="111"/>
      <c r="S1650" s="97"/>
      <c r="T1650" s="102"/>
      <c r="U1650" s="102"/>
      <c r="V1650" s="102"/>
      <c r="W1650" s="94"/>
      <c r="X1650" s="98"/>
      <c r="Y1650" s="94"/>
      <c r="Z1650" s="94"/>
      <c r="AA1650" s="89"/>
      <c r="AB1650" s="89"/>
      <c r="AC1650" s="94"/>
      <c r="AD1650" s="94">
        <f>SUM(AD1649:AD1649)</f>
        <v>1340118</v>
      </c>
      <c r="AE1650" s="94">
        <f>SUM(AE1649:AE1649)</f>
        <v>1340118</v>
      </c>
      <c r="AF1650" s="94"/>
      <c r="AG1650" s="94">
        <f>SUM(AG1649:AG1649)</f>
        <v>0</v>
      </c>
      <c r="AH1650" s="94"/>
    </row>
    <row r="1651" spans="1:34" s="99" customFormat="1" x14ac:dyDescent="0.55000000000000004">
      <c r="A1651" s="107" t="s">
        <v>2321</v>
      </c>
      <c r="B1651" s="102">
        <v>752</v>
      </c>
      <c r="C1651" s="102">
        <v>8985</v>
      </c>
      <c r="D1651" s="90" t="s">
        <v>2322</v>
      </c>
      <c r="E1651" s="102" t="s">
        <v>37</v>
      </c>
      <c r="F1651" s="102">
        <v>8215</v>
      </c>
      <c r="G1651" s="102">
        <v>4</v>
      </c>
      <c r="H1651" s="102">
        <v>1</v>
      </c>
      <c r="I1651" s="98">
        <v>95</v>
      </c>
      <c r="J1651" s="102" t="s">
        <v>38</v>
      </c>
      <c r="K1651" s="94">
        <f>((G1651*400)+(H1651*100))+I1651</f>
        <v>1795</v>
      </c>
      <c r="L1651" s="94">
        <v>400</v>
      </c>
      <c r="M1651" s="94">
        <f>K1651*L1651</f>
        <v>718000</v>
      </c>
      <c r="N1651" s="102"/>
      <c r="O1651" s="111"/>
      <c r="P1651" s="96"/>
      <c r="Q1651" s="111"/>
      <c r="R1651" s="111"/>
      <c r="S1651" s="97"/>
      <c r="T1651" s="102"/>
      <c r="U1651" s="102"/>
      <c r="V1651" s="102"/>
      <c r="W1651" s="94"/>
      <c r="X1651" s="98"/>
      <c r="Y1651" s="94"/>
      <c r="Z1651" s="94"/>
      <c r="AA1651" s="89"/>
      <c r="AB1651" s="89"/>
      <c r="AC1651" s="94"/>
      <c r="AD1651" s="94">
        <f>IF(AND(AC1651="",M1651=""),0,IF((AC1651=""),M1651,IF((M1651=""),AC1651,AC1651+M1651)))</f>
        <v>718000</v>
      </c>
      <c r="AE1651" s="94">
        <f>IF( (X1651=""),AD1651*1,AD1651*(X1651/100) )</f>
        <v>718000</v>
      </c>
      <c r="AF1651" s="94">
        <v>0</v>
      </c>
      <c r="AG1651" s="94">
        <f>IF((AF1651-AE1651) &gt; 1,0,IF((AF1651-AE1651)&lt;0,AE1651-AF1651,AF1651-AE1651))</f>
        <v>718000</v>
      </c>
      <c r="AH1651" s="94">
        <v>0.01</v>
      </c>
    </row>
    <row r="1652" spans="1:34" s="99" customFormat="1" x14ac:dyDescent="0.55000000000000004">
      <c r="A1652" s="107"/>
      <c r="B1652" s="102">
        <v>753</v>
      </c>
      <c r="C1652" s="102">
        <v>8976</v>
      </c>
      <c r="D1652" s="90" t="s">
        <v>2323</v>
      </c>
      <c r="E1652" s="102" t="s">
        <v>34</v>
      </c>
      <c r="F1652" s="102">
        <v>24384</v>
      </c>
      <c r="G1652" s="102">
        <v>1</v>
      </c>
      <c r="H1652" s="102">
        <v>0</v>
      </c>
      <c r="I1652" s="98">
        <v>0</v>
      </c>
      <c r="J1652" s="102" t="s">
        <v>38</v>
      </c>
      <c r="K1652" s="94">
        <f>((G1652*400)+(H1652*100))+I1652</f>
        <v>400</v>
      </c>
      <c r="L1652" s="94">
        <v>600</v>
      </c>
      <c r="M1652" s="94">
        <f>K1652*L1652</f>
        <v>240000</v>
      </c>
      <c r="N1652" s="102"/>
      <c r="O1652" s="111"/>
      <c r="P1652" s="96"/>
      <c r="Q1652" s="111"/>
      <c r="R1652" s="111"/>
      <c r="S1652" s="97"/>
      <c r="T1652" s="102"/>
      <c r="U1652" s="102"/>
      <c r="V1652" s="102"/>
      <c r="W1652" s="94"/>
      <c r="X1652" s="98"/>
      <c r="Y1652" s="94"/>
      <c r="Z1652" s="94"/>
      <c r="AA1652" s="89"/>
      <c r="AB1652" s="89"/>
      <c r="AC1652" s="94"/>
      <c r="AD1652" s="94">
        <f>IF(AND(AC1652="",M1652=""),0,IF((AC1652=""),M1652,IF((M1652=""),AC1652,AC1652+M1652)))</f>
        <v>240000</v>
      </c>
      <c r="AE1652" s="94">
        <f>IF( (X1652=""),AD1652*1,AD1652*(X1652/100) )</f>
        <v>240000</v>
      </c>
      <c r="AF1652" s="94">
        <v>50000000</v>
      </c>
      <c r="AG1652" s="94">
        <f>IF((AF1652-AE1652) &gt; 1,0,IF((AF1652-AE1652)&lt;0,AE1652-AF1652,AF1652-AE1652))</f>
        <v>0</v>
      </c>
      <c r="AH1652" s="94">
        <v>0.01</v>
      </c>
    </row>
    <row r="1653" spans="1:34" s="99" customFormat="1" x14ac:dyDescent="0.55000000000000004">
      <c r="A1653" s="107"/>
      <c r="B1653" s="102"/>
      <c r="C1653" s="102"/>
      <c r="D1653" s="90"/>
      <c r="E1653" s="102"/>
      <c r="F1653" s="102"/>
      <c r="G1653" s="102"/>
      <c r="H1653" s="102"/>
      <c r="I1653" s="98"/>
      <c r="J1653" s="102"/>
      <c r="K1653" s="94"/>
      <c r="L1653" s="94" t="s">
        <v>63</v>
      </c>
      <c r="M1653" s="94">
        <f>SUM(M1651:M1652)</f>
        <v>958000</v>
      </c>
      <c r="N1653" s="102"/>
      <c r="O1653" s="111"/>
      <c r="P1653" s="96"/>
      <c r="Q1653" s="111"/>
      <c r="R1653" s="111"/>
      <c r="S1653" s="97"/>
      <c r="T1653" s="102"/>
      <c r="U1653" s="102"/>
      <c r="V1653" s="102"/>
      <c r="W1653" s="94"/>
      <c r="X1653" s="98"/>
      <c r="Y1653" s="94"/>
      <c r="Z1653" s="94"/>
      <c r="AA1653" s="89"/>
      <c r="AB1653" s="89"/>
      <c r="AC1653" s="94"/>
      <c r="AD1653" s="94">
        <f>SUM(AD1651:AD1652)</f>
        <v>958000</v>
      </c>
      <c r="AE1653" s="94">
        <f>SUM(AE1651:AE1652)</f>
        <v>958000</v>
      </c>
      <c r="AF1653" s="94"/>
      <c r="AG1653" s="94">
        <f>SUM(AG1651:AG1652)</f>
        <v>718000</v>
      </c>
      <c r="AH1653" s="94"/>
    </row>
    <row r="1654" spans="1:34" s="73" customFormat="1" x14ac:dyDescent="0.55000000000000004">
      <c r="A1654" s="108" t="s">
        <v>2324</v>
      </c>
      <c r="B1654" s="109">
        <v>710</v>
      </c>
      <c r="C1654" s="102">
        <v>6489</v>
      </c>
      <c r="D1654" s="90" t="s">
        <v>2325</v>
      </c>
      <c r="E1654" s="102" t="s">
        <v>34</v>
      </c>
      <c r="F1654" s="102">
        <v>15614</v>
      </c>
      <c r="G1654" s="102">
        <v>7</v>
      </c>
      <c r="H1654" s="102">
        <v>0</v>
      </c>
      <c r="I1654" s="98">
        <v>63</v>
      </c>
      <c r="J1654" s="102" t="s">
        <v>38</v>
      </c>
      <c r="K1654" s="94">
        <f>((G1654*400)+(H1654*100))+I1654</f>
        <v>2863</v>
      </c>
      <c r="L1654" s="94">
        <v>225</v>
      </c>
      <c r="M1654" s="94">
        <f>K1654*L1654</f>
        <v>644175</v>
      </c>
      <c r="N1654" s="102"/>
      <c r="O1654" s="111"/>
      <c r="P1654" s="96"/>
      <c r="Q1654" s="111"/>
      <c r="R1654" s="111"/>
      <c r="S1654" s="97"/>
      <c r="T1654" s="102"/>
      <c r="U1654" s="102"/>
      <c r="V1654" s="102"/>
      <c r="W1654" s="94"/>
      <c r="X1654" s="98"/>
      <c r="Y1654" s="94"/>
      <c r="Z1654" s="94"/>
      <c r="AA1654" s="89"/>
      <c r="AB1654" s="89"/>
      <c r="AC1654" s="94"/>
      <c r="AD1654" s="94">
        <f>IF(AND(AC1654="",M1654=""),0,IF((AC1654=""),M1654,IF((M1654=""),AC1654,AC1654+M1654)))</f>
        <v>644175</v>
      </c>
      <c r="AE1654" s="94">
        <f>IF( (X1654=""),AD1654*1,AD1654*(X1654/100) )</f>
        <v>644175</v>
      </c>
      <c r="AF1654" s="94">
        <v>50000000</v>
      </c>
      <c r="AG1654" s="94">
        <f>IF((AF1654-AE1654) &gt; 1,0,IF((AF1654-AE1654)&lt;0,AE1654-AF1654,AF1654-AE1654))</f>
        <v>0</v>
      </c>
      <c r="AH1654" s="94">
        <v>0.01</v>
      </c>
    </row>
    <row r="1655" spans="1:34" s="73" customFormat="1" x14ac:dyDescent="0.55000000000000004">
      <c r="A1655" s="108"/>
      <c r="B1655" s="109"/>
      <c r="C1655" s="102"/>
      <c r="D1655" s="90"/>
      <c r="E1655" s="102"/>
      <c r="F1655" s="102"/>
      <c r="G1655" s="102"/>
      <c r="H1655" s="102"/>
      <c r="I1655" s="98"/>
      <c r="J1655" s="102"/>
      <c r="K1655" s="94"/>
      <c r="L1655" s="94" t="s">
        <v>63</v>
      </c>
      <c r="M1655" s="94">
        <f>SUM(M1654:M1654)</f>
        <v>644175</v>
      </c>
      <c r="N1655" s="102"/>
      <c r="O1655" s="111"/>
      <c r="P1655" s="96"/>
      <c r="Q1655" s="111"/>
      <c r="R1655" s="111"/>
      <c r="S1655" s="97"/>
      <c r="T1655" s="102"/>
      <c r="U1655" s="102"/>
      <c r="V1655" s="102"/>
      <c r="W1655" s="94"/>
      <c r="X1655" s="98"/>
      <c r="Y1655" s="94"/>
      <c r="Z1655" s="94"/>
      <c r="AA1655" s="89"/>
      <c r="AB1655" s="89"/>
      <c r="AC1655" s="94"/>
      <c r="AD1655" s="94">
        <f>SUM(AD1654:AD1654)</f>
        <v>644175</v>
      </c>
      <c r="AE1655" s="94">
        <f>SUM(AE1654:AE1654)</f>
        <v>644175</v>
      </c>
      <c r="AF1655" s="94"/>
      <c r="AG1655" s="94">
        <f>SUM(AG1654:AG1654)</f>
        <v>0</v>
      </c>
      <c r="AH1655" s="94"/>
    </row>
    <row r="1656" spans="1:34" s="73" customFormat="1" x14ac:dyDescent="0.55000000000000004">
      <c r="A1656" s="108" t="s">
        <v>1989</v>
      </c>
      <c r="B1656" s="109">
        <v>711</v>
      </c>
      <c r="C1656" s="102">
        <v>8354</v>
      </c>
      <c r="D1656" s="90" t="s">
        <v>2328</v>
      </c>
      <c r="E1656" s="102" t="s">
        <v>34</v>
      </c>
      <c r="F1656" s="102">
        <v>11641</v>
      </c>
      <c r="G1656" s="102">
        <v>0</v>
      </c>
      <c r="H1656" s="102">
        <v>1</v>
      </c>
      <c r="I1656" s="98">
        <v>65</v>
      </c>
      <c r="J1656" s="102" t="s">
        <v>38</v>
      </c>
      <c r="K1656" s="94">
        <f>((G1656*400)+(H1656*100))+I1656</f>
        <v>165</v>
      </c>
      <c r="L1656" s="94">
        <v>800</v>
      </c>
      <c r="M1656" s="94">
        <f>K1656*L1656</f>
        <v>132000</v>
      </c>
      <c r="N1656" s="102">
        <v>1</v>
      </c>
      <c r="O1656" s="111" t="s">
        <v>2326</v>
      </c>
      <c r="P1656" s="96">
        <v>1570800078211</v>
      </c>
      <c r="Q1656" s="111" t="s">
        <v>2327</v>
      </c>
      <c r="R1656" s="111" t="s">
        <v>1991</v>
      </c>
      <c r="S1656" s="97" t="s">
        <v>2328</v>
      </c>
      <c r="T1656" s="102" t="s">
        <v>51</v>
      </c>
      <c r="U1656" s="102" t="s">
        <v>45</v>
      </c>
      <c r="V1656" s="102" t="s">
        <v>52</v>
      </c>
      <c r="W1656" s="94">
        <v>81.37</v>
      </c>
      <c r="X1656" s="98">
        <v>100</v>
      </c>
      <c r="Y1656" s="94">
        <v>6750</v>
      </c>
      <c r="Z1656" s="94">
        <f>W1656*Y1656</f>
        <v>549247.5</v>
      </c>
      <c r="AA1656" s="89">
        <v>6</v>
      </c>
      <c r="AB1656" s="89">
        <v>6</v>
      </c>
      <c r="AC1656" s="94">
        <f>(Z1656*(100-AB1656))/100</f>
        <v>516292.65</v>
      </c>
      <c r="AD1656" s="94">
        <f>IF(AND(AC1656="",M1649=""),0,IF((AC1656=""),M1649, IF( (M1649=""),AC1656,AC1656+M1649)))</f>
        <v>559492.65</v>
      </c>
      <c r="AE1656" s="94">
        <f>IF( (X1656=""),AD1656*1,( M1649+(SUM(AC1656:AC1656)) )*(X1656/100) )</f>
        <v>559492.65</v>
      </c>
      <c r="AF1656" s="94">
        <v>50000000</v>
      </c>
      <c r="AG1656" s="94">
        <f>IF((AF1656-AE1656) &gt; 1,0,IF((AF1656-AE1656)&lt;0,AE1656-AF1656,AF1656-AE1656))</f>
        <v>0</v>
      </c>
      <c r="AH1656" s="94">
        <v>0.02</v>
      </c>
    </row>
    <row r="1657" spans="1:34" s="73" customFormat="1" x14ac:dyDescent="0.55000000000000004">
      <c r="A1657" s="108"/>
      <c r="B1657" s="109"/>
      <c r="C1657" s="102"/>
      <c r="D1657" s="90"/>
      <c r="E1657" s="102"/>
      <c r="F1657" s="102"/>
      <c r="G1657" s="102"/>
      <c r="H1657" s="102"/>
      <c r="I1657" s="98"/>
      <c r="J1657" s="102"/>
      <c r="K1657" s="94"/>
      <c r="L1657" s="94" t="s">
        <v>63</v>
      </c>
      <c r="M1657" s="94">
        <f>SUM(M1656:M1656)</f>
        <v>132000</v>
      </c>
      <c r="N1657" s="102"/>
      <c r="O1657" s="111"/>
      <c r="P1657" s="96"/>
      <c r="Q1657" s="111"/>
      <c r="R1657" s="111"/>
      <c r="S1657" s="97"/>
      <c r="T1657" s="102"/>
      <c r="U1657" s="102"/>
      <c r="V1657" s="102"/>
      <c r="W1657" s="94"/>
      <c r="X1657" s="98"/>
      <c r="Y1657" s="94"/>
      <c r="Z1657" s="94"/>
      <c r="AA1657" s="89"/>
      <c r="AB1657" s="89"/>
      <c r="AC1657" s="94"/>
      <c r="AD1657" s="94">
        <f>SUM(AD1656:AD1656)</f>
        <v>559492.65</v>
      </c>
      <c r="AE1657" s="94">
        <f>SUM(AE1656:AE1656)</f>
        <v>559492.65</v>
      </c>
      <c r="AF1657" s="94"/>
      <c r="AG1657" s="94">
        <f>SUM(AG1656:AG1656)</f>
        <v>0</v>
      </c>
      <c r="AH1657" s="94"/>
    </row>
    <row r="1658" spans="1:34" s="73" customFormat="1" x14ac:dyDescent="0.55000000000000004">
      <c r="A1658" s="108" t="s">
        <v>2331</v>
      </c>
      <c r="B1658" s="109">
        <v>712</v>
      </c>
      <c r="C1658" s="102">
        <v>7728</v>
      </c>
      <c r="D1658" s="90" t="s">
        <v>2332</v>
      </c>
      <c r="E1658" s="102" t="s">
        <v>34</v>
      </c>
      <c r="F1658" s="102">
        <v>2476</v>
      </c>
      <c r="G1658" s="102">
        <v>0</v>
      </c>
      <c r="H1658" s="102">
        <v>0</v>
      </c>
      <c r="I1658" s="98">
        <v>81</v>
      </c>
      <c r="J1658" s="102" t="s">
        <v>35</v>
      </c>
      <c r="K1658" s="94">
        <f>((G1658*400)+(H1658*100))+I1658</f>
        <v>81</v>
      </c>
      <c r="L1658" s="94">
        <v>375</v>
      </c>
      <c r="M1658" s="94">
        <f>K1658*L1658</f>
        <v>30375</v>
      </c>
      <c r="N1658" s="102">
        <v>1</v>
      </c>
      <c r="O1658" s="111" t="s">
        <v>2329</v>
      </c>
      <c r="P1658" s="96">
        <v>3570800204131</v>
      </c>
      <c r="Q1658" s="111" t="s">
        <v>2330</v>
      </c>
      <c r="R1658" s="111" t="s">
        <v>2333</v>
      </c>
      <c r="S1658" s="97"/>
      <c r="T1658" s="102" t="s">
        <v>51</v>
      </c>
      <c r="U1658" s="102" t="s">
        <v>45</v>
      </c>
      <c r="V1658" s="102" t="s">
        <v>52</v>
      </c>
      <c r="W1658" s="94">
        <v>120.75</v>
      </c>
      <c r="X1658" s="98">
        <v>53.45</v>
      </c>
      <c r="Y1658" s="94">
        <v>6750</v>
      </c>
      <c r="Z1658" s="94">
        <f t="shared" ref="Z1658:Z1663" si="174">W1658*Y1658</f>
        <v>815062.5</v>
      </c>
      <c r="AA1658" s="89">
        <v>11</v>
      </c>
      <c r="AB1658" s="89">
        <v>34</v>
      </c>
      <c r="AC1658" s="94">
        <f t="shared" ref="AC1658:AC1663" si="175">(Z1658*(100-AB1658))/100</f>
        <v>537941.25</v>
      </c>
      <c r="AD1658" s="94">
        <f>IF(AND(AC1658="",M1658=""),0,IF((AC1658=""),M1658, IF( (M1658=""),AC1658,AC1658+M1658)))</f>
        <v>568316.25</v>
      </c>
      <c r="AE1658" s="94">
        <f>IF( (X1658=""),AD1658*1,( M1658+(SUM(AC1658:AC1658)) )*(X1658/100) )</f>
        <v>303765.03562499996</v>
      </c>
      <c r="AF1658" s="94">
        <v>50000000</v>
      </c>
      <c r="AG1658" s="94">
        <f t="shared" ref="AG1658:AG1664" si="176">IF((AF1658-AE1658) &gt; 1,0,IF((AF1658-AE1658)&lt;0,AE1658-AF1658,AF1658-AE1658))</f>
        <v>0</v>
      </c>
      <c r="AH1658" s="94">
        <v>0.02</v>
      </c>
    </row>
    <row r="1659" spans="1:34" s="73" customFormat="1" x14ac:dyDescent="0.55000000000000004">
      <c r="A1659" s="108"/>
      <c r="B1659" s="109"/>
      <c r="C1659" s="102"/>
      <c r="D1659" s="90"/>
      <c r="E1659" s="102"/>
      <c r="F1659" s="102"/>
      <c r="G1659" s="102"/>
      <c r="H1659" s="102"/>
      <c r="I1659" s="98"/>
      <c r="J1659" s="102"/>
      <c r="K1659" s="94"/>
      <c r="L1659" s="94"/>
      <c r="M1659" s="94"/>
      <c r="N1659" s="102">
        <v>2</v>
      </c>
      <c r="O1659" s="111" t="s">
        <v>2329</v>
      </c>
      <c r="P1659" s="96">
        <v>3570800204131</v>
      </c>
      <c r="Q1659" s="111" t="s">
        <v>2330</v>
      </c>
      <c r="R1659" s="111" t="s">
        <v>2333</v>
      </c>
      <c r="S1659" s="97"/>
      <c r="T1659" s="102" t="s">
        <v>51</v>
      </c>
      <c r="U1659" s="102" t="s">
        <v>45</v>
      </c>
      <c r="V1659" s="102" t="s">
        <v>52</v>
      </c>
      <c r="W1659" s="94">
        <v>51.84</v>
      </c>
      <c r="X1659" s="98">
        <v>22.95</v>
      </c>
      <c r="Y1659" s="94">
        <v>5600</v>
      </c>
      <c r="Z1659" s="94">
        <f t="shared" si="174"/>
        <v>290304</v>
      </c>
      <c r="AA1659" s="89">
        <v>11</v>
      </c>
      <c r="AB1659" s="89">
        <v>34</v>
      </c>
      <c r="AC1659" s="94">
        <f t="shared" si="175"/>
        <v>191600.64000000001</v>
      </c>
      <c r="AD1659" s="94">
        <f>IF(AND(AC1659="",M1658=""),0,IF((AC1659=""),M1658, IF( (M1658=""),AC1659,AC1659+M1658)))</f>
        <v>221975.64</v>
      </c>
      <c r="AE1659" s="94">
        <f>IF( (X1659=""),AD1659*1,( M1658+(SUM(AC1659:AC1659)) )*(X1659/100) )</f>
        <v>50943.409379999997</v>
      </c>
      <c r="AF1659" s="94">
        <v>50000000</v>
      </c>
      <c r="AG1659" s="94">
        <f t="shared" si="176"/>
        <v>0</v>
      </c>
      <c r="AH1659" s="94">
        <v>0.02</v>
      </c>
    </row>
    <row r="1660" spans="1:34" s="73" customFormat="1" x14ac:dyDescent="0.55000000000000004">
      <c r="A1660" s="108"/>
      <c r="B1660" s="109"/>
      <c r="C1660" s="102"/>
      <c r="D1660" s="90"/>
      <c r="E1660" s="102"/>
      <c r="F1660" s="102"/>
      <c r="G1660" s="102"/>
      <c r="H1660" s="102"/>
      <c r="I1660" s="98"/>
      <c r="J1660" s="102"/>
      <c r="K1660" s="94"/>
      <c r="L1660" s="94"/>
      <c r="M1660" s="94"/>
      <c r="N1660" s="102">
        <v>3</v>
      </c>
      <c r="O1660" s="111" t="s">
        <v>2329</v>
      </c>
      <c r="P1660" s="96">
        <v>3570800204131</v>
      </c>
      <c r="Q1660" s="111" t="s">
        <v>2330</v>
      </c>
      <c r="R1660" s="111" t="s">
        <v>2333</v>
      </c>
      <c r="S1660" s="97"/>
      <c r="T1660" s="102" t="s">
        <v>51</v>
      </c>
      <c r="U1660" s="102" t="s">
        <v>45</v>
      </c>
      <c r="V1660" s="102" t="s">
        <v>52</v>
      </c>
      <c r="W1660" s="94">
        <v>53.32</v>
      </c>
      <c r="X1660" s="98">
        <v>23.6</v>
      </c>
      <c r="Y1660" s="94">
        <v>6750</v>
      </c>
      <c r="Z1660" s="94">
        <f t="shared" si="174"/>
        <v>359910</v>
      </c>
      <c r="AA1660" s="89">
        <v>11</v>
      </c>
      <c r="AB1660" s="89">
        <v>34</v>
      </c>
      <c r="AC1660" s="94">
        <f t="shared" si="175"/>
        <v>237540.6</v>
      </c>
      <c r="AD1660" s="94">
        <f>IF(AND(AC1660="",M1658=""),0,IF((AC1660=""),M1658, IF( (M1658=""),AC1660,AC1660+M1658)))</f>
        <v>267915.59999999998</v>
      </c>
      <c r="AE1660" s="94">
        <f>IF( (X1660=""),AD1660*1,( M1658+(SUM(AC1660:AC1660)) )*(X1660/100) )</f>
        <v>63228.081599999998</v>
      </c>
      <c r="AF1660" s="94">
        <v>50000000</v>
      </c>
      <c r="AG1660" s="94">
        <f t="shared" si="176"/>
        <v>0</v>
      </c>
      <c r="AH1660" s="94">
        <v>0.02</v>
      </c>
    </row>
    <row r="1661" spans="1:34" s="73" customFormat="1" x14ac:dyDescent="0.55000000000000004">
      <c r="A1661" s="108"/>
      <c r="B1661" s="109">
        <v>713</v>
      </c>
      <c r="C1661" s="102">
        <v>7729</v>
      </c>
      <c r="D1661" s="90" t="s">
        <v>2334</v>
      </c>
      <c r="E1661" s="102" t="s">
        <v>34</v>
      </c>
      <c r="F1661" s="102">
        <v>2481</v>
      </c>
      <c r="G1661" s="102">
        <v>0</v>
      </c>
      <c r="H1661" s="102">
        <v>0</v>
      </c>
      <c r="I1661" s="98">
        <v>94</v>
      </c>
      <c r="J1661" s="102" t="s">
        <v>35</v>
      </c>
      <c r="K1661" s="94">
        <f>((G1661*400)+(H1661*100))+I1661</f>
        <v>94</v>
      </c>
      <c r="L1661" s="94">
        <v>375</v>
      </c>
      <c r="M1661" s="94">
        <f>K1661*L1661</f>
        <v>35250</v>
      </c>
      <c r="N1661" s="102">
        <v>1</v>
      </c>
      <c r="O1661" s="111" t="s">
        <v>2329</v>
      </c>
      <c r="P1661" s="96">
        <v>3570800204131</v>
      </c>
      <c r="Q1661" s="111" t="s">
        <v>2330</v>
      </c>
      <c r="R1661" s="111" t="s">
        <v>2333</v>
      </c>
      <c r="S1661" s="97" t="s">
        <v>2335</v>
      </c>
      <c r="T1661" s="102" t="s">
        <v>73</v>
      </c>
      <c r="U1661" s="102" t="s">
        <v>227</v>
      </c>
      <c r="V1661" s="102" t="s">
        <v>52</v>
      </c>
      <c r="W1661" s="94">
        <v>206.4</v>
      </c>
      <c r="X1661" s="98">
        <v>86.18</v>
      </c>
      <c r="Y1661" s="94">
        <v>6600</v>
      </c>
      <c r="Z1661" s="94">
        <f t="shared" si="174"/>
        <v>1362240</v>
      </c>
      <c r="AA1661" s="89">
        <v>11</v>
      </c>
      <c r="AB1661" s="89">
        <v>34</v>
      </c>
      <c r="AC1661" s="94">
        <f t="shared" si="175"/>
        <v>899078.4</v>
      </c>
      <c r="AD1661" s="94">
        <f>IF(AND(AC1661="",M1661=""),0,IF((AC1661=""),M1661, IF( (M1661=""),AC1661,AC1661+M1661)))</f>
        <v>934328.4</v>
      </c>
      <c r="AE1661" s="94">
        <f>IF( (X1661=""),AD1661*1,( M1661+(SUM(AC1661:AC1661)) )*(X1661/100) )</f>
        <v>805204.21512000018</v>
      </c>
      <c r="AF1661" s="94">
        <v>50000000</v>
      </c>
      <c r="AG1661" s="94">
        <f t="shared" si="176"/>
        <v>0</v>
      </c>
      <c r="AH1661" s="94">
        <v>0.02</v>
      </c>
    </row>
    <row r="1662" spans="1:34" s="73" customFormat="1" x14ac:dyDescent="0.55000000000000004">
      <c r="A1662" s="108"/>
      <c r="B1662" s="109"/>
      <c r="C1662" s="102"/>
      <c r="D1662" s="90"/>
      <c r="E1662" s="102"/>
      <c r="F1662" s="102"/>
      <c r="G1662" s="102"/>
      <c r="H1662" s="102"/>
      <c r="I1662" s="98"/>
      <c r="J1662" s="102"/>
      <c r="K1662" s="94"/>
      <c r="L1662" s="94"/>
      <c r="M1662" s="94"/>
      <c r="N1662" s="102">
        <v>2</v>
      </c>
      <c r="O1662" s="111" t="s">
        <v>2329</v>
      </c>
      <c r="P1662" s="96">
        <v>3570800204131</v>
      </c>
      <c r="Q1662" s="111" t="s">
        <v>2330</v>
      </c>
      <c r="R1662" s="111" t="s">
        <v>2333</v>
      </c>
      <c r="S1662" s="97" t="s">
        <v>2336</v>
      </c>
      <c r="T1662" s="102" t="s">
        <v>343</v>
      </c>
      <c r="U1662" s="102" t="s">
        <v>45</v>
      </c>
      <c r="V1662" s="102" t="s">
        <v>52</v>
      </c>
      <c r="W1662" s="94">
        <v>28.5</v>
      </c>
      <c r="X1662" s="98">
        <v>11.9</v>
      </c>
      <c r="Y1662" s="94">
        <v>5600</v>
      </c>
      <c r="Z1662" s="94">
        <f t="shared" si="174"/>
        <v>159600</v>
      </c>
      <c r="AA1662" s="89">
        <v>6</v>
      </c>
      <c r="AB1662" s="89">
        <v>6</v>
      </c>
      <c r="AC1662" s="94">
        <f t="shared" si="175"/>
        <v>150024</v>
      </c>
      <c r="AD1662" s="94">
        <f>IF(AND(AC1662="",M1661=""),0,IF((AC1662=""),M1661, IF( (M1661=""),AC1662,AC1662+M1661)))</f>
        <v>185274</v>
      </c>
      <c r="AE1662" s="94">
        <f>IF( (X1662=""),AD1662*1,( M1661+(SUM(AC1662:AC1662)) )*(X1662/100) )</f>
        <v>22047.606</v>
      </c>
      <c r="AF1662" s="94">
        <v>50000000</v>
      </c>
      <c r="AG1662" s="94">
        <f t="shared" si="176"/>
        <v>0</v>
      </c>
      <c r="AH1662" s="94">
        <v>0.02</v>
      </c>
    </row>
    <row r="1663" spans="1:34" s="73" customFormat="1" x14ac:dyDescent="0.55000000000000004">
      <c r="A1663" s="108"/>
      <c r="B1663" s="109"/>
      <c r="C1663" s="102"/>
      <c r="D1663" s="90"/>
      <c r="E1663" s="102"/>
      <c r="F1663" s="102"/>
      <c r="G1663" s="102"/>
      <c r="H1663" s="102"/>
      <c r="I1663" s="98"/>
      <c r="J1663" s="102"/>
      <c r="K1663" s="94"/>
      <c r="L1663" s="94"/>
      <c r="M1663" s="94"/>
      <c r="N1663" s="102">
        <v>3</v>
      </c>
      <c r="O1663" s="111" t="s">
        <v>2329</v>
      </c>
      <c r="P1663" s="96">
        <v>3570800204131</v>
      </c>
      <c r="Q1663" s="111" t="s">
        <v>2330</v>
      </c>
      <c r="R1663" s="111" t="s">
        <v>2333</v>
      </c>
      <c r="S1663" s="97" t="s">
        <v>2337</v>
      </c>
      <c r="T1663" s="102" t="s">
        <v>439</v>
      </c>
      <c r="U1663" s="102" t="s">
        <v>45</v>
      </c>
      <c r="V1663" s="102" t="s">
        <v>52</v>
      </c>
      <c r="W1663" s="94">
        <v>4.5999999999999996</v>
      </c>
      <c r="X1663" s="98">
        <v>1.92</v>
      </c>
      <c r="Y1663" s="94">
        <v>6050</v>
      </c>
      <c r="Z1663" s="94">
        <f t="shared" si="174"/>
        <v>27829.999999999996</v>
      </c>
      <c r="AA1663" s="89">
        <v>6</v>
      </c>
      <c r="AB1663" s="89">
        <v>6</v>
      </c>
      <c r="AC1663" s="94">
        <f t="shared" si="175"/>
        <v>26160.199999999997</v>
      </c>
      <c r="AD1663" s="94">
        <f>IF(AND(AC1663="",M1661=""),0,IF((AC1663=""),M1661, IF( (M1661=""),AC1663,AC1663+M1661)))</f>
        <v>61410.2</v>
      </c>
      <c r="AE1663" s="94">
        <f>IF( (X1663=""),AD1663*1,( M1661+(SUM(AC1663:AC1663)) )*(X1663/100) )</f>
        <v>1179.0758399999997</v>
      </c>
      <c r="AF1663" s="94">
        <v>50000000</v>
      </c>
      <c r="AG1663" s="94">
        <f t="shared" si="176"/>
        <v>0</v>
      </c>
      <c r="AH1663" s="94">
        <v>0.02</v>
      </c>
    </row>
    <row r="1664" spans="1:34" s="73" customFormat="1" x14ac:dyDescent="0.55000000000000004">
      <c r="A1664" s="108"/>
      <c r="B1664" s="109">
        <v>714</v>
      </c>
      <c r="C1664" s="102">
        <v>8075</v>
      </c>
      <c r="D1664" s="90" t="s">
        <v>2338</v>
      </c>
      <c r="E1664" s="102" t="s">
        <v>34</v>
      </c>
      <c r="F1664" s="102">
        <v>5300</v>
      </c>
      <c r="G1664" s="102">
        <v>5</v>
      </c>
      <c r="H1664" s="102">
        <v>0</v>
      </c>
      <c r="I1664" s="98">
        <v>76</v>
      </c>
      <c r="J1664" s="102" t="s">
        <v>38</v>
      </c>
      <c r="K1664" s="94">
        <f>((G1664*400)+(H1664*100))+I1664</f>
        <v>2076</v>
      </c>
      <c r="L1664" s="94">
        <v>850</v>
      </c>
      <c r="M1664" s="94">
        <f>K1664*L1664</f>
        <v>1764600</v>
      </c>
      <c r="N1664" s="102"/>
      <c r="O1664" s="111"/>
      <c r="P1664" s="96"/>
      <c r="Q1664" s="111"/>
      <c r="R1664" s="111"/>
      <c r="S1664" s="97"/>
      <c r="T1664" s="102"/>
      <c r="U1664" s="102"/>
      <c r="V1664" s="102"/>
      <c r="W1664" s="94"/>
      <c r="X1664" s="98"/>
      <c r="Y1664" s="94"/>
      <c r="Z1664" s="94"/>
      <c r="AA1664" s="89"/>
      <c r="AB1664" s="89"/>
      <c r="AC1664" s="94"/>
      <c r="AD1664" s="94">
        <f>IF(AND(AC1664="",M1664=""),0,IF((AC1664=""),M1664,IF((M1664=""),AC1664,AC1664+M1664)))</f>
        <v>1764600</v>
      </c>
      <c r="AE1664" s="94">
        <f>IF( (X1664=""),AD1664*1,AD1664*(X1664/100) )</f>
        <v>1764600</v>
      </c>
      <c r="AF1664" s="94">
        <v>50000000</v>
      </c>
      <c r="AG1664" s="94">
        <f t="shared" si="176"/>
        <v>0</v>
      </c>
      <c r="AH1664" s="94">
        <v>0.01</v>
      </c>
    </row>
    <row r="1665" spans="1:34" s="73" customFormat="1" x14ac:dyDescent="0.55000000000000004">
      <c r="A1665" s="108"/>
      <c r="B1665" s="109"/>
      <c r="C1665" s="102"/>
      <c r="D1665" s="90"/>
      <c r="E1665" s="102"/>
      <c r="F1665" s="102"/>
      <c r="G1665" s="102"/>
      <c r="H1665" s="102"/>
      <c r="I1665" s="98"/>
      <c r="J1665" s="102"/>
      <c r="K1665" s="94"/>
      <c r="L1665" s="94"/>
      <c r="M1665" s="94"/>
      <c r="N1665" s="102"/>
      <c r="O1665" s="111"/>
      <c r="P1665" s="96"/>
      <c r="Q1665" s="111"/>
      <c r="R1665" s="111"/>
      <c r="S1665" s="97"/>
      <c r="T1665" s="102"/>
      <c r="U1665" s="102"/>
      <c r="V1665" s="102"/>
      <c r="W1665" s="94"/>
      <c r="X1665" s="98"/>
      <c r="Y1665" s="94"/>
      <c r="Z1665" s="94"/>
      <c r="AA1665" s="89"/>
      <c r="AB1665" s="89"/>
      <c r="AC1665" s="94"/>
      <c r="AD1665" s="94"/>
      <c r="AE1665" s="94"/>
      <c r="AF1665" s="94"/>
      <c r="AG1665" s="94"/>
      <c r="AH1665" s="94"/>
    </row>
    <row r="1666" spans="1:34" s="73" customFormat="1" x14ac:dyDescent="0.55000000000000004">
      <c r="A1666" s="108"/>
      <c r="B1666" s="109"/>
      <c r="C1666" s="102"/>
      <c r="D1666" s="90"/>
      <c r="E1666" s="102"/>
      <c r="F1666" s="102"/>
      <c r="G1666" s="102"/>
      <c r="H1666" s="102"/>
      <c r="I1666" s="98"/>
      <c r="J1666" s="102"/>
      <c r="K1666" s="94"/>
      <c r="L1666" s="94" t="s">
        <v>63</v>
      </c>
      <c r="M1666" s="94">
        <f>SUM(M1658:M1665)</f>
        <v>1830225</v>
      </c>
      <c r="N1666" s="102"/>
      <c r="O1666" s="111"/>
      <c r="P1666" s="96"/>
      <c r="Q1666" s="111"/>
      <c r="R1666" s="111"/>
      <c r="S1666" s="97"/>
      <c r="T1666" s="102"/>
      <c r="U1666" s="102"/>
      <c r="V1666" s="102"/>
      <c r="W1666" s="94"/>
      <c r="X1666" s="98"/>
      <c r="Y1666" s="94"/>
      <c r="Z1666" s="94"/>
      <c r="AA1666" s="89"/>
      <c r="AB1666" s="89"/>
      <c r="AC1666" s="94"/>
      <c r="AD1666" s="94">
        <f>SUM(AD1658:AD1665)</f>
        <v>4003820.0900000003</v>
      </c>
      <c r="AE1666" s="94">
        <f>SUM(AE1658:AE1665)</f>
        <v>3010967.4235650003</v>
      </c>
      <c r="AF1666" s="94"/>
      <c r="AG1666" s="94">
        <f>SUM(AG1658:AG1665)</f>
        <v>0</v>
      </c>
      <c r="AH1666" s="94"/>
    </row>
    <row r="1667" spans="1:34" s="73" customFormat="1" x14ac:dyDescent="0.55000000000000004">
      <c r="A1667" s="108" t="s">
        <v>2339</v>
      </c>
      <c r="B1667" s="109">
        <v>715</v>
      </c>
      <c r="C1667" s="102">
        <v>6139</v>
      </c>
      <c r="D1667" s="90" t="s">
        <v>2340</v>
      </c>
      <c r="E1667" s="102" t="s">
        <v>37</v>
      </c>
      <c r="F1667" s="102">
        <v>5380</v>
      </c>
      <c r="G1667" s="102">
        <v>3</v>
      </c>
      <c r="H1667" s="102">
        <v>0</v>
      </c>
      <c r="I1667" s="98">
        <v>5</v>
      </c>
      <c r="J1667" s="102" t="s">
        <v>38</v>
      </c>
      <c r="K1667" s="94">
        <f>((G1667*400)+(H1667*100))+I1667</f>
        <v>1205</v>
      </c>
      <c r="L1667" s="94">
        <v>400</v>
      </c>
      <c r="M1667" s="94">
        <f>K1667*L1667</f>
        <v>482000</v>
      </c>
      <c r="N1667" s="102"/>
      <c r="O1667" s="111"/>
      <c r="P1667" s="96"/>
      <c r="Q1667" s="111"/>
      <c r="R1667" s="111"/>
      <c r="S1667" s="97"/>
      <c r="T1667" s="102"/>
      <c r="U1667" s="102"/>
      <c r="V1667" s="102"/>
      <c r="W1667" s="94"/>
      <c r="X1667" s="98"/>
      <c r="Y1667" s="94"/>
      <c r="Z1667" s="94"/>
      <c r="AA1667" s="89"/>
      <c r="AB1667" s="89"/>
      <c r="AC1667" s="94"/>
      <c r="AD1667" s="94">
        <f>IF(AND(AC1667="",M1667=""),0,IF((AC1667=""),M1667,IF((M1667=""),AC1667,AC1667+M1667)))</f>
        <v>482000</v>
      </c>
      <c r="AE1667" s="94">
        <f>IF( (X1667=""),AD1667*1,AD1667*(X1667/100) )</f>
        <v>482000</v>
      </c>
      <c r="AF1667" s="94">
        <v>0</v>
      </c>
      <c r="AG1667" s="94">
        <f>IF((AF1667-AE1667) &gt; 1,0,IF((AF1667-AE1667)&lt;0,AE1667-AF1667,AF1667-AE1667))</f>
        <v>482000</v>
      </c>
      <c r="AH1667" s="94">
        <v>0.01</v>
      </c>
    </row>
    <row r="1668" spans="1:34" s="73" customFormat="1" x14ac:dyDescent="0.55000000000000004">
      <c r="A1668" s="108"/>
      <c r="B1668" s="109"/>
      <c r="C1668" s="102"/>
      <c r="D1668" s="90"/>
      <c r="E1668" s="102"/>
      <c r="F1668" s="102"/>
      <c r="G1668" s="102"/>
      <c r="H1668" s="102"/>
      <c r="I1668" s="98"/>
      <c r="J1668" s="102"/>
      <c r="K1668" s="94"/>
      <c r="L1668" s="94" t="s">
        <v>63</v>
      </c>
      <c r="M1668" s="94">
        <f>SUM(M1667:M1667)</f>
        <v>482000</v>
      </c>
      <c r="N1668" s="102"/>
      <c r="O1668" s="111"/>
      <c r="P1668" s="96"/>
      <c r="Q1668" s="111"/>
      <c r="R1668" s="111"/>
      <c r="S1668" s="97"/>
      <c r="T1668" s="102"/>
      <c r="U1668" s="102"/>
      <c r="V1668" s="102"/>
      <c r="W1668" s="94"/>
      <c r="X1668" s="98"/>
      <c r="Y1668" s="94"/>
      <c r="Z1668" s="94"/>
      <c r="AA1668" s="89"/>
      <c r="AB1668" s="89"/>
      <c r="AC1668" s="94"/>
      <c r="AD1668" s="94">
        <f>SUM(AD1667:AD1667)</f>
        <v>482000</v>
      </c>
      <c r="AE1668" s="94">
        <f>SUM(AE1667:AE1667)</f>
        <v>482000</v>
      </c>
      <c r="AF1668" s="94"/>
      <c r="AG1668" s="94">
        <f>SUM(AG1667:AG1667)</f>
        <v>482000</v>
      </c>
      <c r="AH1668" s="94"/>
    </row>
    <row r="1669" spans="1:34" s="73" customFormat="1" x14ac:dyDescent="0.55000000000000004">
      <c r="A1669" s="108" t="s">
        <v>2343</v>
      </c>
      <c r="B1669" s="109">
        <v>716</v>
      </c>
      <c r="C1669" s="102">
        <v>9361</v>
      </c>
      <c r="D1669" s="90" t="s">
        <v>2344</v>
      </c>
      <c r="E1669" s="102" t="s">
        <v>34</v>
      </c>
      <c r="F1669" s="102">
        <v>14045</v>
      </c>
      <c r="G1669" s="102">
        <v>1</v>
      </c>
      <c r="H1669" s="102">
        <v>2</v>
      </c>
      <c r="I1669" s="98">
        <v>0</v>
      </c>
      <c r="J1669" s="102" t="s">
        <v>35</v>
      </c>
      <c r="K1669" s="94">
        <f>((G1669*400)+(H1669*100))+I1669</f>
        <v>600</v>
      </c>
      <c r="L1669" s="94">
        <v>1600</v>
      </c>
      <c r="M1669" s="94">
        <f>K1669*L1669</f>
        <v>960000</v>
      </c>
      <c r="N1669" s="102">
        <v>1</v>
      </c>
      <c r="O1669" s="111" t="s">
        <v>2341</v>
      </c>
      <c r="P1669" s="96">
        <v>3120101300976</v>
      </c>
      <c r="Q1669" s="111" t="s">
        <v>2342</v>
      </c>
      <c r="R1669" s="111" t="s">
        <v>2345</v>
      </c>
      <c r="S1669" s="97" t="s">
        <v>2346</v>
      </c>
      <c r="T1669" s="102" t="s">
        <v>51</v>
      </c>
      <c r="U1669" s="102" t="s">
        <v>45</v>
      </c>
      <c r="V1669" s="102" t="s">
        <v>52</v>
      </c>
      <c r="W1669" s="94">
        <v>252.5</v>
      </c>
      <c r="X1669" s="98">
        <v>48.87</v>
      </c>
      <c r="Y1669" s="94">
        <v>6750</v>
      </c>
      <c r="Z1669" s="94">
        <f>W1669*Y1669</f>
        <v>1704375</v>
      </c>
      <c r="AA1669" s="89">
        <v>6</v>
      </c>
      <c r="AB1669" s="89">
        <v>6</v>
      </c>
      <c r="AC1669" s="94">
        <f>(Z1669*(100-AB1669))/100</f>
        <v>1602112.5</v>
      </c>
      <c r="AD1669" s="94">
        <f>IF(AND(AC1669="",M1669=""),0,IF((AC1669=""),M1669, IF( (M1669=""),AC1669,AC1669+M1669)))</f>
        <v>2562112.5</v>
      </c>
      <c r="AE1669" s="94">
        <f>IF( (X1669=""),AD1669*1,( M1669+(SUM(AC1669:AC1669)) )*(X1669/100) )</f>
        <v>1252104.3787499999</v>
      </c>
      <c r="AF1669" s="94">
        <v>50000000</v>
      </c>
      <c r="AG1669" s="94">
        <f>IF((AF1669-AE1669) &gt; 1,0,IF((AF1669-AE1669)&lt;0,AE1669-AF1669,AF1669-AE1669))</f>
        <v>0</v>
      </c>
      <c r="AH1669" s="94">
        <v>0.02</v>
      </c>
    </row>
    <row r="1670" spans="1:34" s="73" customFormat="1" x14ac:dyDescent="0.55000000000000004">
      <c r="A1670" s="108"/>
      <c r="B1670" s="109"/>
      <c r="C1670" s="102"/>
      <c r="D1670" s="90"/>
      <c r="E1670" s="102"/>
      <c r="F1670" s="102"/>
      <c r="G1670" s="102"/>
      <c r="H1670" s="102"/>
      <c r="I1670" s="98"/>
      <c r="J1670" s="102"/>
      <c r="K1670" s="94"/>
      <c r="L1670" s="94"/>
      <c r="M1670" s="94"/>
      <c r="N1670" s="102">
        <v>2</v>
      </c>
      <c r="O1670" s="111" t="s">
        <v>2341</v>
      </c>
      <c r="P1670" s="96">
        <v>3120101300976</v>
      </c>
      <c r="Q1670" s="111" t="s">
        <v>2342</v>
      </c>
      <c r="R1670" s="111" t="s">
        <v>2345</v>
      </c>
      <c r="S1670" s="97" t="s">
        <v>2347</v>
      </c>
      <c r="T1670" s="102" t="s">
        <v>51</v>
      </c>
      <c r="U1670" s="102" t="s">
        <v>45</v>
      </c>
      <c r="V1670" s="102" t="s">
        <v>52</v>
      </c>
      <c r="W1670" s="94">
        <v>188.49</v>
      </c>
      <c r="X1670" s="98">
        <v>36.479999999999997</v>
      </c>
      <c r="Y1670" s="94">
        <v>6750</v>
      </c>
      <c r="Z1670" s="94">
        <f>W1670*Y1670</f>
        <v>1272307.5</v>
      </c>
      <c r="AA1670" s="89">
        <v>6</v>
      </c>
      <c r="AB1670" s="89">
        <v>6</v>
      </c>
      <c r="AC1670" s="94">
        <f>(Z1670*(100-AB1670))/100</f>
        <v>1195969.05</v>
      </c>
      <c r="AD1670" s="94">
        <f>IF(AND(AC1670="",M1669=""),0,IF((AC1670=""),M1669, IF( (M1669=""),AC1670,AC1670+M1669)))</f>
        <v>2155969.0499999998</v>
      </c>
      <c r="AE1670" s="94">
        <f>IF( (X1670=""),AD1670*1,( M1669+(SUM(AC1670:AC1670)) )*(X1670/100) )</f>
        <v>786497.50943999982</v>
      </c>
      <c r="AF1670" s="94">
        <v>50000000</v>
      </c>
      <c r="AG1670" s="94">
        <f>IF((AF1670-AE1670) &gt; 1,0,IF((AF1670-AE1670)&lt;0,AE1670-AF1670,AF1670-AE1670))</f>
        <v>0</v>
      </c>
      <c r="AH1670" s="94">
        <v>0.02</v>
      </c>
    </row>
    <row r="1671" spans="1:34" s="73" customFormat="1" x14ac:dyDescent="0.55000000000000004">
      <c r="A1671" s="108"/>
      <c r="B1671" s="109"/>
      <c r="C1671" s="102"/>
      <c r="D1671" s="90"/>
      <c r="E1671" s="102"/>
      <c r="F1671" s="102"/>
      <c r="G1671" s="102"/>
      <c r="H1671" s="102"/>
      <c r="I1671" s="98"/>
      <c r="J1671" s="102"/>
      <c r="K1671" s="94"/>
      <c r="L1671" s="94"/>
      <c r="M1671" s="94"/>
      <c r="N1671" s="102">
        <v>3</v>
      </c>
      <c r="O1671" s="111" t="s">
        <v>2341</v>
      </c>
      <c r="P1671" s="96">
        <v>3120101300976</v>
      </c>
      <c r="Q1671" s="111" t="s">
        <v>2342</v>
      </c>
      <c r="R1671" s="111" t="s">
        <v>2345</v>
      </c>
      <c r="S1671" s="97" t="s">
        <v>2348</v>
      </c>
      <c r="T1671" s="102" t="s">
        <v>343</v>
      </c>
      <c r="U1671" s="102" t="s">
        <v>2349</v>
      </c>
      <c r="V1671" s="102" t="s">
        <v>52</v>
      </c>
      <c r="W1671" s="94">
        <v>50.84</v>
      </c>
      <c r="X1671" s="98">
        <v>9.84</v>
      </c>
      <c r="Y1671" s="94">
        <v>5600</v>
      </c>
      <c r="Z1671" s="94">
        <f>W1671*Y1671</f>
        <v>284704</v>
      </c>
      <c r="AA1671" s="89">
        <v>6</v>
      </c>
      <c r="AB1671" s="89">
        <v>6</v>
      </c>
      <c r="AC1671" s="94">
        <f>(Z1671*(100-AB1671))/100</f>
        <v>267621.76000000001</v>
      </c>
      <c r="AD1671" s="94">
        <f>IF(AND(AC1671="",M1669=""),0,IF((AC1671=""),M1669, IF( (M1669=""),AC1671,AC1671+M1669)))</f>
        <v>1227621.76</v>
      </c>
      <c r="AE1671" s="94">
        <f>IF( (X1671=""),AD1671*1,( M1669+(SUM(AC1671:AC1671)) )*(X1671/100) )</f>
        <v>120797.981184</v>
      </c>
      <c r="AF1671" s="94">
        <v>50000000</v>
      </c>
      <c r="AG1671" s="94">
        <f>IF((AF1671-AE1671) &gt; 1,0,IF((AF1671-AE1671)&lt;0,AE1671-AF1671,AF1671-AE1671))</f>
        <v>0</v>
      </c>
      <c r="AH1671" s="94">
        <v>0.02</v>
      </c>
    </row>
    <row r="1672" spans="1:34" s="73" customFormat="1" x14ac:dyDescent="0.55000000000000004">
      <c r="A1672" s="108"/>
      <c r="B1672" s="109"/>
      <c r="C1672" s="102"/>
      <c r="D1672" s="90"/>
      <c r="E1672" s="102"/>
      <c r="F1672" s="102"/>
      <c r="G1672" s="102"/>
      <c r="H1672" s="102"/>
      <c r="I1672" s="98"/>
      <c r="J1672" s="102"/>
      <c r="K1672" s="94"/>
      <c r="L1672" s="94"/>
      <c r="M1672" s="94"/>
      <c r="N1672" s="102">
        <v>4</v>
      </c>
      <c r="O1672" s="111" t="s">
        <v>2341</v>
      </c>
      <c r="P1672" s="96">
        <v>3120101300976</v>
      </c>
      <c r="Q1672" s="111" t="s">
        <v>2342</v>
      </c>
      <c r="R1672" s="111" t="s">
        <v>2345</v>
      </c>
      <c r="S1672" s="97" t="s">
        <v>2350</v>
      </c>
      <c r="T1672" s="102" t="s">
        <v>51</v>
      </c>
      <c r="U1672" s="102" t="s">
        <v>45</v>
      </c>
      <c r="V1672" s="102" t="s">
        <v>52</v>
      </c>
      <c r="W1672" s="94">
        <v>24.84</v>
      </c>
      <c r="X1672" s="98">
        <v>4.8099999999999996</v>
      </c>
      <c r="Y1672" s="94">
        <v>6750</v>
      </c>
      <c r="Z1672" s="94">
        <f>W1672*Y1672</f>
        <v>167670</v>
      </c>
      <c r="AA1672" s="89">
        <v>6</v>
      </c>
      <c r="AB1672" s="89">
        <v>6</v>
      </c>
      <c r="AC1672" s="94">
        <f>(Z1672*(100-AB1672))/100</f>
        <v>157609.79999999999</v>
      </c>
      <c r="AD1672" s="94">
        <f>IF(AND(AC1672="",M1669=""),0,IF((AC1672=""),M1669, IF( (M1669=""),AC1672,AC1672+M1669)))</f>
        <v>1117609.8</v>
      </c>
      <c r="AE1672" s="94">
        <f>IF( (X1672=""),AD1672*1,( M1669+(SUM(AC1672:AC1672)) )*(X1672/100) )</f>
        <v>53757.03138</v>
      </c>
      <c r="AF1672" s="94">
        <v>50000000</v>
      </c>
      <c r="AG1672" s="94">
        <f>IF((AF1672-AE1672) &gt; 1,0,IF((AF1672-AE1672)&lt;0,AE1672-AF1672,AF1672-AE1672))</f>
        <v>0</v>
      </c>
      <c r="AH1672" s="94">
        <v>0.02</v>
      </c>
    </row>
    <row r="1673" spans="1:34" s="73" customFormat="1" x14ac:dyDescent="0.55000000000000004">
      <c r="A1673" s="108"/>
      <c r="B1673" s="109"/>
      <c r="C1673" s="102"/>
      <c r="D1673" s="90"/>
      <c r="E1673" s="102"/>
      <c r="F1673" s="102"/>
      <c r="G1673" s="102"/>
      <c r="H1673" s="102"/>
      <c r="I1673" s="98"/>
      <c r="J1673" s="102"/>
      <c r="K1673" s="94"/>
      <c r="L1673" s="94" t="s">
        <v>63</v>
      </c>
      <c r="M1673" s="94">
        <f>SUM(M1669:M1672)</f>
        <v>960000</v>
      </c>
      <c r="N1673" s="102"/>
      <c r="O1673" s="111"/>
      <c r="P1673" s="96"/>
      <c r="Q1673" s="111"/>
      <c r="R1673" s="111"/>
      <c r="S1673" s="97"/>
      <c r="T1673" s="102"/>
      <c r="U1673" s="102"/>
      <c r="V1673" s="102"/>
      <c r="W1673" s="94"/>
      <c r="X1673" s="98"/>
      <c r="Y1673" s="94"/>
      <c r="Z1673" s="94"/>
      <c r="AA1673" s="89"/>
      <c r="AB1673" s="89"/>
      <c r="AC1673" s="94"/>
      <c r="AD1673" s="94">
        <f>SUM(AD1669:AD1672)</f>
        <v>7063313.1099999994</v>
      </c>
      <c r="AE1673" s="94">
        <f>SUM(AE1669:AE1672)</f>
        <v>2213156.9007540001</v>
      </c>
      <c r="AF1673" s="94"/>
      <c r="AG1673" s="94">
        <f>SUM(AG1669:AG1672)</f>
        <v>0</v>
      </c>
      <c r="AH1673" s="94"/>
    </row>
    <row r="1674" spans="1:34" s="73" customFormat="1" x14ac:dyDescent="0.55000000000000004">
      <c r="A1674" s="108" t="s">
        <v>2353</v>
      </c>
      <c r="B1674" s="109">
        <v>717</v>
      </c>
      <c r="C1674" s="102">
        <v>6726</v>
      </c>
      <c r="D1674" s="90" t="s">
        <v>2354</v>
      </c>
      <c r="E1674" s="102" t="s">
        <v>34</v>
      </c>
      <c r="F1674" s="102">
        <v>14724</v>
      </c>
      <c r="G1674" s="102">
        <v>0</v>
      </c>
      <c r="H1674" s="102">
        <v>2</v>
      </c>
      <c r="I1674" s="98">
        <v>97</v>
      </c>
      <c r="J1674" s="102" t="s">
        <v>38</v>
      </c>
      <c r="K1674" s="94">
        <f>((G1674*400)+(H1674*100))+I1674</f>
        <v>297</v>
      </c>
      <c r="L1674" s="94">
        <v>625</v>
      </c>
      <c r="M1674" s="94">
        <f>K1674*L1674</f>
        <v>185625</v>
      </c>
      <c r="N1674" s="102"/>
      <c r="O1674" s="111"/>
      <c r="P1674" s="96"/>
      <c r="Q1674" s="111"/>
      <c r="R1674" s="111"/>
      <c r="S1674" s="97"/>
      <c r="T1674" s="102"/>
      <c r="U1674" s="102"/>
      <c r="V1674" s="102"/>
      <c r="W1674" s="94"/>
      <c r="X1674" s="98"/>
      <c r="Y1674" s="94"/>
      <c r="Z1674" s="94"/>
      <c r="AA1674" s="89"/>
      <c r="AB1674" s="89"/>
      <c r="AC1674" s="94"/>
      <c r="AD1674" s="94">
        <f>IF(AND(AC1674="",M1674=""),0,IF((AC1674=""),M1674,IF((M1674=""),AC1674,AC1674+M1674)))</f>
        <v>185625</v>
      </c>
      <c r="AE1674" s="94">
        <f>IF( (X1674=""),AD1674*1,AD1674*(X1674/100) )</f>
        <v>185625</v>
      </c>
      <c r="AF1674" s="94">
        <v>50000000</v>
      </c>
      <c r="AG1674" s="94">
        <f>IF((AF1674-AE1674) &gt; 1,0,IF((AF1674-AE1674)&lt;0,AE1674-AF1674,AF1674-AE1674))</f>
        <v>0</v>
      </c>
      <c r="AH1674" s="94">
        <v>0.01</v>
      </c>
    </row>
    <row r="1675" spans="1:34" s="73" customFormat="1" x14ac:dyDescent="0.55000000000000004">
      <c r="A1675" s="108"/>
      <c r="B1675" s="109">
        <v>718</v>
      </c>
      <c r="C1675" s="102">
        <v>7096</v>
      </c>
      <c r="D1675" s="90" t="s">
        <v>2356</v>
      </c>
      <c r="E1675" s="102" t="s">
        <v>34</v>
      </c>
      <c r="F1675" s="102">
        <v>20409</v>
      </c>
      <c r="G1675" s="102">
        <v>0</v>
      </c>
      <c r="H1675" s="102">
        <v>0</v>
      </c>
      <c r="I1675" s="98">
        <v>30</v>
      </c>
      <c r="J1675" s="102" t="s">
        <v>35</v>
      </c>
      <c r="K1675" s="94">
        <f>((G1675*400)+(H1675*100))+I1675</f>
        <v>30</v>
      </c>
      <c r="L1675" s="94">
        <v>850</v>
      </c>
      <c r="M1675" s="94">
        <f>K1675*L1675</f>
        <v>25500</v>
      </c>
      <c r="N1675" s="102">
        <v>1</v>
      </c>
      <c r="O1675" s="111" t="s">
        <v>2351</v>
      </c>
      <c r="P1675" s="96">
        <v>3570800357060</v>
      </c>
      <c r="Q1675" s="111" t="s">
        <v>2352</v>
      </c>
      <c r="R1675" s="111" t="s">
        <v>2355</v>
      </c>
      <c r="S1675" s="97" t="s">
        <v>2357</v>
      </c>
      <c r="T1675" s="102" t="s">
        <v>51</v>
      </c>
      <c r="U1675" s="102" t="s">
        <v>45</v>
      </c>
      <c r="V1675" s="102" t="s">
        <v>52</v>
      </c>
      <c r="W1675" s="94">
        <v>360</v>
      </c>
      <c r="X1675" s="98">
        <v>100</v>
      </c>
      <c r="Y1675" s="94">
        <v>6750</v>
      </c>
      <c r="Z1675" s="94">
        <f>W1675*Y1675</f>
        <v>2430000</v>
      </c>
      <c r="AA1675" s="89">
        <v>6</v>
      </c>
      <c r="AB1675" s="89">
        <v>6</v>
      </c>
      <c r="AC1675" s="94">
        <f>(Z1675*(100-AB1675))/100</f>
        <v>2284200</v>
      </c>
      <c r="AD1675" s="94">
        <f>IF(AND(AC1675="",M1675=""),0,IF((AC1675=""),M1675, IF( (M1675=""),AC1675,AC1675+M1675)))</f>
        <v>2309700</v>
      </c>
      <c r="AE1675" s="94">
        <f>IF( (X1675=""),AD1675*1,( M1675+(SUM(AC1675:AC1675)) )*(X1675/100) )</f>
        <v>2309700</v>
      </c>
      <c r="AF1675" s="94">
        <v>50000000</v>
      </c>
      <c r="AG1675" s="94">
        <f>IF((AF1675-AE1675) &gt; 1,0,IF((AF1675-AE1675)&lt;0,AE1675-AF1675,AF1675-AE1675))</f>
        <v>0</v>
      </c>
      <c r="AH1675" s="94">
        <v>0.02</v>
      </c>
    </row>
    <row r="1676" spans="1:34" s="73" customFormat="1" x14ac:dyDescent="0.55000000000000004">
      <c r="A1676" s="108"/>
      <c r="B1676" s="109"/>
      <c r="C1676" s="102"/>
      <c r="D1676" s="90"/>
      <c r="E1676" s="102"/>
      <c r="F1676" s="102"/>
      <c r="G1676" s="102"/>
      <c r="H1676" s="102"/>
      <c r="I1676" s="98"/>
      <c r="J1676" s="102"/>
      <c r="K1676" s="94"/>
      <c r="L1676" s="94" t="s">
        <v>63</v>
      </c>
      <c r="M1676" s="94">
        <f>SUM(M1674:M1675)</f>
        <v>211125</v>
      </c>
      <c r="N1676" s="102"/>
      <c r="O1676" s="111"/>
      <c r="P1676" s="96"/>
      <c r="Q1676" s="111"/>
      <c r="R1676" s="111"/>
      <c r="S1676" s="97"/>
      <c r="T1676" s="102"/>
      <c r="U1676" s="102"/>
      <c r="V1676" s="102"/>
      <c r="W1676" s="94"/>
      <c r="X1676" s="98"/>
      <c r="Y1676" s="94"/>
      <c r="Z1676" s="94"/>
      <c r="AA1676" s="89"/>
      <c r="AB1676" s="89"/>
      <c r="AC1676" s="94"/>
      <c r="AD1676" s="94">
        <f>SUM(AD1674:AD1675)</f>
        <v>2495325</v>
      </c>
      <c r="AE1676" s="94">
        <f>SUM(AE1674:AE1675)</f>
        <v>2495325</v>
      </c>
      <c r="AF1676" s="94"/>
      <c r="AG1676" s="94">
        <f>SUM(AG1674:AG1675)</f>
        <v>0</v>
      </c>
      <c r="AH1676" s="94"/>
    </row>
    <row r="1677" spans="1:34" s="73" customFormat="1" x14ac:dyDescent="0.55000000000000004">
      <c r="A1677" s="108" t="s">
        <v>2358</v>
      </c>
      <c r="B1677" s="109">
        <v>719</v>
      </c>
      <c r="C1677" s="102">
        <v>7006</v>
      </c>
      <c r="D1677" s="90" t="s">
        <v>2359</v>
      </c>
      <c r="E1677" s="102" t="s">
        <v>34</v>
      </c>
      <c r="F1677" s="102">
        <v>23706</v>
      </c>
      <c r="G1677" s="102">
        <v>0</v>
      </c>
      <c r="H1677" s="102">
        <v>0</v>
      </c>
      <c r="I1677" s="98">
        <v>36</v>
      </c>
      <c r="J1677" s="102" t="s">
        <v>35</v>
      </c>
      <c r="K1677" s="94">
        <f>((G1677*400)+(H1677*100))+I1677</f>
        <v>36</v>
      </c>
      <c r="L1677" s="94">
        <v>300</v>
      </c>
      <c r="M1677" s="94">
        <f>K1677*L1677</f>
        <v>10800</v>
      </c>
      <c r="N1677" s="102">
        <v>1</v>
      </c>
      <c r="O1677" s="111" t="s">
        <v>2360</v>
      </c>
      <c r="P1677" s="96"/>
      <c r="Q1677" s="111" t="s">
        <v>2361</v>
      </c>
      <c r="R1677" s="111" t="s">
        <v>2362</v>
      </c>
      <c r="S1677" s="97" t="s">
        <v>2363</v>
      </c>
      <c r="T1677" s="102" t="s">
        <v>55</v>
      </c>
      <c r="U1677" s="102" t="s">
        <v>45</v>
      </c>
      <c r="V1677" s="102" t="s">
        <v>52</v>
      </c>
      <c r="W1677" s="94">
        <v>30</v>
      </c>
      <c r="X1677" s="98">
        <v>100</v>
      </c>
      <c r="Y1677" s="94">
        <v>6750</v>
      </c>
      <c r="Z1677" s="94">
        <f>W1677*Y1677</f>
        <v>202500</v>
      </c>
      <c r="AA1677" s="89">
        <v>6</v>
      </c>
      <c r="AB1677" s="89">
        <v>6</v>
      </c>
      <c r="AC1677" s="94">
        <f>(Z1677*(100-AB1677))/100</f>
        <v>190350</v>
      </c>
      <c r="AD1677" s="94">
        <f>IF(AND(AC1677="",M1677=""),0,IF((AC1677=""),M1677, IF( (M1677=""),AC1677,AC1677+M1677)))</f>
        <v>201150</v>
      </c>
      <c r="AE1677" s="94">
        <f>IF( (X1677=""),AD1677*1,( M1677+(SUM(AC1677:AC1677)) )*(X1677/100) )</f>
        <v>201150</v>
      </c>
      <c r="AF1677" s="94">
        <v>10000000</v>
      </c>
      <c r="AG1677" s="94">
        <f>IF((AF1677-AE1677) &gt; 1,0,IF((AF1677-AE1677)&lt;0,AE1677-AF1677,AF1677-AE1677))</f>
        <v>0</v>
      </c>
      <c r="AH1677" s="94">
        <v>0.02</v>
      </c>
    </row>
    <row r="1678" spans="1:34" s="73" customFormat="1" x14ac:dyDescent="0.55000000000000004">
      <c r="A1678" s="108"/>
      <c r="B1678" s="109"/>
      <c r="C1678" s="102"/>
      <c r="D1678" s="90"/>
      <c r="E1678" s="102"/>
      <c r="F1678" s="102"/>
      <c r="G1678" s="102"/>
      <c r="H1678" s="102"/>
      <c r="I1678" s="98"/>
      <c r="J1678" s="102"/>
      <c r="K1678" s="94"/>
      <c r="L1678" s="94" t="s">
        <v>63</v>
      </c>
      <c r="M1678" s="94">
        <f>SUM(M1677:M1677)</f>
        <v>10800</v>
      </c>
      <c r="N1678" s="102"/>
      <c r="O1678" s="111"/>
      <c r="P1678" s="96"/>
      <c r="Q1678" s="111"/>
      <c r="R1678" s="111"/>
      <c r="S1678" s="97"/>
      <c r="T1678" s="102"/>
      <c r="U1678" s="102"/>
      <c r="V1678" s="102"/>
      <c r="W1678" s="94"/>
      <c r="X1678" s="98"/>
      <c r="Y1678" s="94"/>
      <c r="Z1678" s="94"/>
      <c r="AA1678" s="89"/>
      <c r="AB1678" s="89"/>
      <c r="AC1678" s="94"/>
      <c r="AD1678" s="94">
        <f>SUM(AD1677:AD1677)</f>
        <v>201150</v>
      </c>
      <c r="AE1678" s="94">
        <f>SUM(AE1677:AE1677)</f>
        <v>201150</v>
      </c>
      <c r="AF1678" s="94"/>
      <c r="AG1678" s="94">
        <f>SUM(AG1677:AG1677)</f>
        <v>0</v>
      </c>
      <c r="AH1678" s="94"/>
    </row>
    <row r="1679" spans="1:34" s="73" customFormat="1" x14ac:dyDescent="0.55000000000000004">
      <c r="A1679" s="108" t="s">
        <v>2261</v>
      </c>
      <c r="B1679" s="109">
        <v>720</v>
      </c>
      <c r="C1679" s="102">
        <v>8687</v>
      </c>
      <c r="D1679" s="90" t="s">
        <v>2366</v>
      </c>
      <c r="E1679" s="102" t="s">
        <v>34</v>
      </c>
      <c r="F1679" s="102">
        <v>15727</v>
      </c>
      <c r="G1679" s="102">
        <v>0</v>
      </c>
      <c r="H1679" s="102">
        <v>2</v>
      </c>
      <c r="I1679" s="98">
        <v>90</v>
      </c>
      <c r="J1679" s="102" t="s">
        <v>35</v>
      </c>
      <c r="K1679" s="94">
        <f>((G1679*400)+(H1679*100))+I1679</f>
        <v>290</v>
      </c>
      <c r="L1679" s="94">
        <v>800</v>
      </c>
      <c r="M1679" s="94">
        <f>K1679*L1679</f>
        <v>232000</v>
      </c>
      <c r="N1679" s="102">
        <v>1</v>
      </c>
      <c r="O1679" s="111" t="s">
        <v>2364</v>
      </c>
      <c r="P1679" s="96">
        <v>3570800349814</v>
      </c>
      <c r="Q1679" s="111" t="s">
        <v>2365</v>
      </c>
      <c r="R1679" s="111" t="s">
        <v>2263</v>
      </c>
      <c r="S1679" s="97" t="s">
        <v>2367</v>
      </c>
      <c r="T1679" s="102" t="s">
        <v>51</v>
      </c>
      <c r="U1679" s="102" t="s">
        <v>227</v>
      </c>
      <c r="V1679" s="102" t="s">
        <v>52</v>
      </c>
      <c r="W1679" s="94">
        <v>344.25</v>
      </c>
      <c r="X1679" s="98">
        <v>100</v>
      </c>
      <c r="Y1679" s="94">
        <v>6750</v>
      </c>
      <c r="Z1679" s="94">
        <f>W1679*Y1679</f>
        <v>2323687.5</v>
      </c>
      <c r="AA1679" s="89">
        <v>11</v>
      </c>
      <c r="AB1679" s="89">
        <v>34</v>
      </c>
      <c r="AC1679" s="94">
        <f>(Z1679*(100-AB1679))/100</f>
        <v>1533633.75</v>
      </c>
      <c r="AD1679" s="94">
        <f>IF(AND(AC1679="",M1679=""),0,IF((AC1679=""),M1679, IF( (M1679=""),AC1679,AC1679+M1679)))</f>
        <v>1765633.75</v>
      </c>
      <c r="AE1679" s="94">
        <f>IF( (X1679=""),AD1679*1,( M1679+(SUM(AC1679:AC1679)) )*(X1679/100) )</f>
        <v>1765633.75</v>
      </c>
      <c r="AF1679" s="94">
        <v>50000000</v>
      </c>
      <c r="AG1679" s="94">
        <f>IF((AF1679-AE1679) &gt; 1,0,IF((AF1679-AE1679)&lt;0,AE1679-AF1679,AF1679-AE1679))</f>
        <v>0</v>
      </c>
      <c r="AH1679" s="94">
        <v>0.02</v>
      </c>
    </row>
    <row r="1680" spans="1:34" s="73" customFormat="1" x14ac:dyDescent="0.55000000000000004">
      <c r="A1680" s="108"/>
      <c r="B1680" s="109">
        <v>721</v>
      </c>
      <c r="C1680" s="102">
        <v>8751</v>
      </c>
      <c r="D1680" s="90" t="s">
        <v>2368</v>
      </c>
      <c r="E1680" s="102" t="s">
        <v>34</v>
      </c>
      <c r="F1680" s="102">
        <v>17380</v>
      </c>
      <c r="G1680" s="102">
        <v>1</v>
      </c>
      <c r="H1680" s="102">
        <v>0</v>
      </c>
      <c r="I1680" s="98">
        <v>16</v>
      </c>
      <c r="J1680" s="102" t="s">
        <v>38</v>
      </c>
      <c r="K1680" s="94">
        <f>((G1680*400)+(H1680*100))+I1680</f>
        <v>416</v>
      </c>
      <c r="L1680" s="94">
        <v>325</v>
      </c>
      <c r="M1680" s="94">
        <f>K1680*L1680</f>
        <v>135200</v>
      </c>
      <c r="N1680" s="102"/>
      <c r="O1680" s="111" t="s">
        <v>2364</v>
      </c>
      <c r="P1680" s="96">
        <v>3570800349814</v>
      </c>
      <c r="Q1680" s="111" t="s">
        <v>2365</v>
      </c>
      <c r="R1680" s="111" t="s">
        <v>2263</v>
      </c>
      <c r="S1680" s="97" t="s">
        <v>2368</v>
      </c>
      <c r="T1680" s="102"/>
      <c r="U1680" s="102"/>
      <c r="V1680" s="102"/>
      <c r="W1680" s="94"/>
      <c r="X1680" s="98"/>
      <c r="Y1680" s="94"/>
      <c r="Z1680" s="94"/>
      <c r="AA1680" s="89"/>
      <c r="AB1680" s="89"/>
      <c r="AC1680" s="94"/>
      <c r="AD1680" s="94">
        <f>IF(AND(AC1680="",M1680=""),0,IF((AC1680=""),M1680,IF((M1680=""),AC1680,AC1680+M1680)))</f>
        <v>135200</v>
      </c>
      <c r="AE1680" s="94">
        <f>IF( (X1680=""),AD1680*1,AD1680*(X1680/100) )</f>
        <v>135200</v>
      </c>
      <c r="AF1680" s="94">
        <v>50000000</v>
      </c>
      <c r="AG1680" s="94">
        <f>IF((AF1680-AE1680) &gt; 1,0,IF((AF1680-AE1680)&lt;0,AE1680-AF1680,AF1680-AE1680))</f>
        <v>0</v>
      </c>
      <c r="AH1680" s="94">
        <v>0.01</v>
      </c>
    </row>
    <row r="1681" spans="1:34" s="73" customFormat="1" x14ac:dyDescent="0.55000000000000004">
      <c r="A1681" s="108"/>
      <c r="B1681" s="109">
        <v>722</v>
      </c>
      <c r="C1681" s="102">
        <v>8749</v>
      </c>
      <c r="D1681" s="90" t="s">
        <v>2369</v>
      </c>
      <c r="E1681" s="102" t="s">
        <v>34</v>
      </c>
      <c r="F1681" s="102">
        <v>17655</v>
      </c>
      <c r="G1681" s="102">
        <v>6</v>
      </c>
      <c r="H1681" s="102">
        <v>0</v>
      </c>
      <c r="I1681" s="98">
        <v>16</v>
      </c>
      <c r="J1681" s="102" t="s">
        <v>38</v>
      </c>
      <c r="K1681" s="94">
        <f>((G1681*400)+(H1681*100))+I1681</f>
        <v>2416</v>
      </c>
      <c r="L1681" s="94">
        <v>250</v>
      </c>
      <c r="M1681" s="94">
        <f>K1681*L1681</f>
        <v>604000</v>
      </c>
      <c r="N1681" s="102"/>
      <c r="O1681" s="111" t="s">
        <v>2364</v>
      </c>
      <c r="P1681" s="96">
        <v>3570800349814</v>
      </c>
      <c r="Q1681" s="111" t="s">
        <v>2365</v>
      </c>
      <c r="R1681" s="111" t="s">
        <v>2263</v>
      </c>
      <c r="S1681" s="97" t="s">
        <v>2369</v>
      </c>
      <c r="T1681" s="102"/>
      <c r="U1681" s="102"/>
      <c r="V1681" s="102"/>
      <c r="W1681" s="94"/>
      <c r="X1681" s="98"/>
      <c r="Y1681" s="94"/>
      <c r="Z1681" s="94"/>
      <c r="AA1681" s="89"/>
      <c r="AB1681" s="89"/>
      <c r="AC1681" s="94"/>
      <c r="AD1681" s="94">
        <f>IF(AND(AC1681="",M1681=""),0,IF((AC1681=""),M1681,IF((M1681=""),AC1681,AC1681+M1681)))</f>
        <v>604000</v>
      </c>
      <c r="AE1681" s="94">
        <f>IF( (X1681=""),AD1681*1,AD1681*(X1681/100) )</f>
        <v>604000</v>
      </c>
      <c r="AF1681" s="94">
        <v>50000000</v>
      </c>
      <c r="AG1681" s="94">
        <f>IF((AF1681-AE1681) &gt; 1,0,IF((AF1681-AE1681)&lt;0,AE1681-AF1681,AF1681-AE1681))</f>
        <v>0</v>
      </c>
      <c r="AH1681" s="94">
        <v>0.01</v>
      </c>
    </row>
    <row r="1682" spans="1:34" s="73" customFormat="1" x14ac:dyDescent="0.55000000000000004">
      <c r="A1682" s="108"/>
      <c r="B1682" s="109"/>
      <c r="C1682" s="102"/>
      <c r="D1682" s="90"/>
      <c r="E1682" s="102"/>
      <c r="F1682" s="102"/>
      <c r="G1682" s="102"/>
      <c r="H1682" s="102"/>
      <c r="I1682" s="98"/>
      <c r="J1682" s="102"/>
      <c r="K1682" s="94"/>
      <c r="L1682" s="94" t="s">
        <v>63</v>
      </c>
      <c r="M1682" s="94">
        <f>SUM(M1679:M1681)</f>
        <v>971200</v>
      </c>
      <c r="N1682" s="102"/>
      <c r="O1682" s="111"/>
      <c r="P1682" s="96"/>
      <c r="Q1682" s="111"/>
      <c r="R1682" s="111"/>
      <c r="S1682" s="97"/>
      <c r="T1682" s="102"/>
      <c r="U1682" s="102"/>
      <c r="V1682" s="102"/>
      <c r="W1682" s="94"/>
      <c r="X1682" s="98"/>
      <c r="Y1682" s="94"/>
      <c r="Z1682" s="94"/>
      <c r="AA1682" s="89"/>
      <c r="AB1682" s="89"/>
      <c r="AC1682" s="94"/>
      <c r="AD1682" s="94">
        <f>SUM(AD1679:AD1681)</f>
        <v>2504833.75</v>
      </c>
      <c r="AE1682" s="94">
        <f>SUM(AE1679:AE1681)</f>
        <v>2504833.75</v>
      </c>
      <c r="AF1682" s="94"/>
      <c r="AG1682" s="94">
        <f>SUM(AG1679:AG1681)</f>
        <v>0</v>
      </c>
      <c r="AH1682" s="94"/>
    </row>
    <row r="1683" spans="1:34" s="73" customFormat="1" x14ac:dyDescent="0.55000000000000004">
      <c r="A1683" s="108" t="s">
        <v>2370</v>
      </c>
      <c r="B1683" s="109">
        <v>723</v>
      </c>
      <c r="C1683" s="102">
        <v>4975</v>
      </c>
      <c r="D1683" s="90" t="s">
        <v>2371</v>
      </c>
      <c r="E1683" s="102" t="s">
        <v>34</v>
      </c>
      <c r="F1683" s="102">
        <v>22127</v>
      </c>
      <c r="G1683" s="102">
        <v>1</v>
      </c>
      <c r="H1683" s="102">
        <v>3</v>
      </c>
      <c r="I1683" s="98">
        <v>18</v>
      </c>
      <c r="J1683" s="102" t="s">
        <v>38</v>
      </c>
      <c r="K1683" s="94">
        <f>((G1683*400)+(H1683*100))+I1683</f>
        <v>718</v>
      </c>
      <c r="L1683" s="94">
        <v>450</v>
      </c>
      <c r="M1683" s="94">
        <f>K1683*L1683</f>
        <v>323100</v>
      </c>
      <c r="N1683" s="102"/>
      <c r="O1683" s="111"/>
      <c r="P1683" s="96"/>
      <c r="Q1683" s="111"/>
      <c r="R1683" s="111"/>
      <c r="S1683" s="97"/>
      <c r="T1683" s="102"/>
      <c r="U1683" s="102"/>
      <c r="V1683" s="102"/>
      <c r="W1683" s="94"/>
      <c r="X1683" s="98"/>
      <c r="Y1683" s="94"/>
      <c r="Z1683" s="94"/>
      <c r="AA1683" s="89"/>
      <c r="AB1683" s="89"/>
      <c r="AC1683" s="94"/>
      <c r="AD1683" s="94">
        <f>IF(AND(AC1683="",M1683=""),0,IF((AC1683=""),M1683,IF((M1683=""),AC1683,AC1683+M1683)))</f>
        <v>323100</v>
      </c>
      <c r="AE1683" s="94">
        <f>IF( (X1683=""),AD1683*1,AD1683*(X1683/100) )</f>
        <v>323100</v>
      </c>
      <c r="AF1683" s="94">
        <v>50000000</v>
      </c>
      <c r="AG1683" s="94">
        <f>IF((AF1683-AE1683) &gt; 1,0,IF((AF1683-AE1683)&lt;0,AE1683-AF1683,AF1683-AE1683))</f>
        <v>0</v>
      </c>
      <c r="AH1683" s="94">
        <v>0.01</v>
      </c>
    </row>
    <row r="1684" spans="1:34" s="73" customFormat="1" x14ac:dyDescent="0.55000000000000004">
      <c r="A1684" s="108"/>
      <c r="B1684" s="109"/>
      <c r="C1684" s="102"/>
      <c r="D1684" s="90"/>
      <c r="E1684" s="102"/>
      <c r="F1684" s="102"/>
      <c r="G1684" s="102"/>
      <c r="H1684" s="102"/>
      <c r="I1684" s="98"/>
      <c r="J1684" s="102"/>
      <c r="K1684" s="94"/>
      <c r="L1684" s="94" t="s">
        <v>63</v>
      </c>
      <c r="M1684" s="94">
        <f>SUM(M1683:M1683)</f>
        <v>323100</v>
      </c>
      <c r="N1684" s="102"/>
      <c r="O1684" s="111"/>
      <c r="P1684" s="96"/>
      <c r="Q1684" s="111"/>
      <c r="R1684" s="111"/>
      <c r="S1684" s="97"/>
      <c r="T1684" s="102"/>
      <c r="U1684" s="102"/>
      <c r="V1684" s="102"/>
      <c r="W1684" s="94"/>
      <c r="X1684" s="98"/>
      <c r="Y1684" s="94"/>
      <c r="Z1684" s="94"/>
      <c r="AA1684" s="89"/>
      <c r="AB1684" s="89"/>
      <c r="AC1684" s="94"/>
      <c r="AD1684" s="94">
        <f>SUM(AD1683:AD1683)</f>
        <v>323100</v>
      </c>
      <c r="AE1684" s="94">
        <f>SUM(AE1683:AE1683)</f>
        <v>323100</v>
      </c>
      <c r="AF1684" s="94"/>
      <c r="AG1684" s="94">
        <f>SUM(AG1683:AG1683)</f>
        <v>0</v>
      </c>
      <c r="AH1684" s="94"/>
    </row>
    <row r="1685" spans="1:34" s="73" customFormat="1" x14ac:dyDescent="0.55000000000000004">
      <c r="A1685" s="108" t="s">
        <v>2372</v>
      </c>
      <c r="B1685" s="109">
        <v>724</v>
      </c>
      <c r="C1685" s="102">
        <v>8410</v>
      </c>
      <c r="D1685" s="90" t="s">
        <v>2373</v>
      </c>
      <c r="E1685" s="102" t="s">
        <v>34</v>
      </c>
      <c r="F1685" s="102">
        <v>17110</v>
      </c>
      <c r="G1685" s="102">
        <v>0</v>
      </c>
      <c r="H1685" s="102">
        <v>1</v>
      </c>
      <c r="I1685" s="98">
        <v>47</v>
      </c>
      <c r="J1685" s="102" t="s">
        <v>38</v>
      </c>
      <c r="K1685" s="94">
        <f>((G1685*400)+(H1685*100))+I1685</f>
        <v>147</v>
      </c>
      <c r="L1685" s="94">
        <v>800</v>
      </c>
      <c r="M1685" s="94">
        <f>K1685*L1685</f>
        <v>117600</v>
      </c>
      <c r="N1685" s="102"/>
      <c r="O1685" s="111"/>
      <c r="P1685" s="96"/>
      <c r="Q1685" s="111"/>
      <c r="R1685" s="111"/>
      <c r="S1685" s="97"/>
      <c r="T1685" s="102"/>
      <c r="U1685" s="102"/>
      <c r="V1685" s="102"/>
      <c r="W1685" s="94"/>
      <c r="X1685" s="98"/>
      <c r="Y1685" s="94"/>
      <c r="Z1685" s="94"/>
      <c r="AA1685" s="89"/>
      <c r="AB1685" s="89"/>
      <c r="AC1685" s="94"/>
      <c r="AD1685" s="94">
        <f>IF(AND(AC1685="",M1685=""),0,IF((AC1685=""),M1685,IF((M1685=""),AC1685,AC1685+M1685)))</f>
        <v>117600</v>
      </c>
      <c r="AE1685" s="94">
        <f>IF( (X1685=""),AD1685*1,AD1685*(X1685/100) )</f>
        <v>117600</v>
      </c>
      <c r="AF1685" s="94">
        <v>50000000</v>
      </c>
      <c r="AG1685" s="94">
        <f>IF((AF1685-AE1685) &gt; 1,0,IF((AF1685-AE1685)&lt;0,AE1685-AF1685,AF1685-AE1685))</f>
        <v>0</v>
      </c>
      <c r="AH1685" s="94">
        <v>0.01</v>
      </c>
    </row>
    <row r="1686" spans="1:34" s="73" customFormat="1" x14ac:dyDescent="0.55000000000000004">
      <c r="A1686" s="108"/>
      <c r="B1686" s="109">
        <v>725</v>
      </c>
      <c r="C1686" s="102">
        <v>8412</v>
      </c>
      <c r="D1686" s="90" t="s">
        <v>2374</v>
      </c>
      <c r="E1686" s="102" t="s">
        <v>34</v>
      </c>
      <c r="F1686" s="102">
        <v>17111</v>
      </c>
      <c r="G1686" s="102">
        <v>0</v>
      </c>
      <c r="H1686" s="102">
        <v>1</v>
      </c>
      <c r="I1686" s="98">
        <v>47</v>
      </c>
      <c r="J1686" s="102" t="s">
        <v>38</v>
      </c>
      <c r="K1686" s="94">
        <f>((G1686*400)+(H1686*100))+I1686</f>
        <v>147</v>
      </c>
      <c r="L1686" s="94">
        <v>800</v>
      </c>
      <c r="M1686" s="94">
        <f>K1686*L1686</f>
        <v>117600</v>
      </c>
      <c r="N1686" s="102"/>
      <c r="O1686" s="111"/>
      <c r="P1686" s="96"/>
      <c r="Q1686" s="111"/>
      <c r="R1686" s="111"/>
      <c r="S1686" s="97"/>
      <c r="T1686" s="102"/>
      <c r="U1686" s="102"/>
      <c r="V1686" s="102"/>
      <c r="W1686" s="94"/>
      <c r="X1686" s="98"/>
      <c r="Y1686" s="94"/>
      <c r="Z1686" s="94"/>
      <c r="AA1686" s="89"/>
      <c r="AB1686" s="89"/>
      <c r="AC1686" s="94"/>
      <c r="AD1686" s="94">
        <f>IF(AND(AC1686="",M1686=""),0,IF((AC1686=""),M1686,IF((M1686=""),AC1686,AC1686+M1686)))</f>
        <v>117600</v>
      </c>
      <c r="AE1686" s="94">
        <f>IF( (X1686=""),AD1686*1,AD1686*(X1686/100) )</f>
        <v>117600</v>
      </c>
      <c r="AF1686" s="94">
        <v>50000000</v>
      </c>
      <c r="AG1686" s="94">
        <f>IF((AF1686-AE1686) &gt; 1,0,IF((AF1686-AE1686)&lt;0,AE1686-AF1686,AF1686-AE1686))</f>
        <v>0</v>
      </c>
      <c r="AH1686" s="94">
        <v>0.01</v>
      </c>
    </row>
    <row r="1687" spans="1:34" s="73" customFormat="1" x14ac:dyDescent="0.55000000000000004">
      <c r="A1687" s="108"/>
      <c r="B1687" s="109"/>
      <c r="C1687" s="102"/>
      <c r="D1687" s="90"/>
      <c r="E1687" s="102"/>
      <c r="F1687" s="102"/>
      <c r="G1687" s="102"/>
      <c r="H1687" s="102"/>
      <c r="I1687" s="98"/>
      <c r="J1687" s="102"/>
      <c r="K1687" s="94"/>
      <c r="L1687" s="94" t="s">
        <v>63</v>
      </c>
      <c r="M1687" s="94">
        <f>SUM(M1685:M1686)</f>
        <v>235200</v>
      </c>
      <c r="N1687" s="102"/>
      <c r="O1687" s="111"/>
      <c r="P1687" s="96"/>
      <c r="Q1687" s="111"/>
      <c r="R1687" s="111"/>
      <c r="S1687" s="97"/>
      <c r="T1687" s="102"/>
      <c r="U1687" s="102"/>
      <c r="V1687" s="102"/>
      <c r="W1687" s="94"/>
      <c r="X1687" s="98"/>
      <c r="Y1687" s="94"/>
      <c r="Z1687" s="94"/>
      <c r="AA1687" s="89"/>
      <c r="AB1687" s="89"/>
      <c r="AC1687" s="94"/>
      <c r="AD1687" s="94">
        <f>SUM(AD1685:AD1686)</f>
        <v>235200</v>
      </c>
      <c r="AE1687" s="94">
        <f>SUM(AE1685:AE1686)</f>
        <v>235200</v>
      </c>
      <c r="AF1687" s="94"/>
      <c r="AG1687" s="94">
        <f>SUM(AG1685:AG1686)</f>
        <v>0</v>
      </c>
      <c r="AH1687" s="94"/>
    </row>
    <row r="1688" spans="1:34" s="73" customFormat="1" x14ac:dyDescent="0.55000000000000004">
      <c r="A1688" s="108" t="s">
        <v>2375</v>
      </c>
      <c r="B1688" s="109">
        <v>726</v>
      </c>
      <c r="C1688" s="102">
        <v>4906</v>
      </c>
      <c r="D1688" s="90" t="s">
        <v>2376</v>
      </c>
      <c r="E1688" s="102" t="s">
        <v>34</v>
      </c>
      <c r="F1688" s="102">
        <v>3668</v>
      </c>
      <c r="G1688" s="102">
        <v>6</v>
      </c>
      <c r="H1688" s="102">
        <v>1</v>
      </c>
      <c r="I1688" s="98">
        <v>50</v>
      </c>
      <c r="J1688" s="102" t="s">
        <v>38</v>
      </c>
      <c r="K1688" s="94">
        <f>((G1688*400)+(H1688*100))+I1688</f>
        <v>2550</v>
      </c>
      <c r="L1688" s="94">
        <v>425</v>
      </c>
      <c r="M1688" s="94">
        <f>K1688*L1688</f>
        <v>1083750</v>
      </c>
      <c r="N1688" s="102"/>
      <c r="O1688" s="111"/>
      <c r="P1688" s="96"/>
      <c r="Q1688" s="111"/>
      <c r="R1688" s="111"/>
      <c r="S1688" s="97"/>
      <c r="T1688" s="102"/>
      <c r="U1688" s="102"/>
      <c r="V1688" s="102"/>
      <c r="W1688" s="94"/>
      <c r="X1688" s="98"/>
      <c r="Y1688" s="94"/>
      <c r="Z1688" s="94"/>
      <c r="AA1688" s="89"/>
      <c r="AB1688" s="89"/>
      <c r="AC1688" s="94"/>
      <c r="AD1688" s="94">
        <f>IF(AND(AC1688="",M1688=""),0,IF((AC1688=""),M1688,IF((M1688=""),AC1688,AC1688+M1688)))</f>
        <v>1083750</v>
      </c>
      <c r="AE1688" s="94">
        <f>IF( (X1688=""),AD1688*1,AD1688*(X1688/100) )</f>
        <v>1083750</v>
      </c>
      <c r="AF1688" s="94">
        <v>50000000</v>
      </c>
      <c r="AG1688" s="94">
        <f>IF((AF1688-AE1688) &gt; 1,0,IF((AF1688-AE1688)&lt;0,AE1688-AF1688,AF1688-AE1688))</f>
        <v>0</v>
      </c>
      <c r="AH1688" s="94">
        <v>0.01</v>
      </c>
    </row>
    <row r="1689" spans="1:34" s="73" customFormat="1" x14ac:dyDescent="0.55000000000000004">
      <c r="A1689" s="108"/>
      <c r="B1689" s="109"/>
      <c r="C1689" s="102"/>
      <c r="D1689" s="90"/>
      <c r="E1689" s="102"/>
      <c r="F1689" s="102"/>
      <c r="G1689" s="102"/>
      <c r="H1689" s="102"/>
      <c r="I1689" s="98"/>
      <c r="J1689" s="102"/>
      <c r="K1689" s="94"/>
      <c r="L1689" s="94" t="s">
        <v>63</v>
      </c>
      <c r="M1689" s="94">
        <f>SUM(M1688:M1688)</f>
        <v>1083750</v>
      </c>
      <c r="N1689" s="102"/>
      <c r="O1689" s="111"/>
      <c r="P1689" s="96"/>
      <c r="Q1689" s="111"/>
      <c r="R1689" s="111"/>
      <c r="S1689" s="97"/>
      <c r="T1689" s="102"/>
      <c r="U1689" s="102"/>
      <c r="V1689" s="102"/>
      <c r="W1689" s="94"/>
      <c r="X1689" s="98"/>
      <c r="Y1689" s="94"/>
      <c r="Z1689" s="94"/>
      <c r="AA1689" s="89"/>
      <c r="AB1689" s="89"/>
      <c r="AC1689" s="94"/>
      <c r="AD1689" s="94">
        <f>SUM(AD1688:AD1688)</f>
        <v>1083750</v>
      </c>
      <c r="AE1689" s="94">
        <f>SUM(AE1688:AE1688)</f>
        <v>1083750</v>
      </c>
      <c r="AF1689" s="94"/>
      <c r="AG1689" s="94">
        <f>SUM(AG1688:AG1688)</f>
        <v>0</v>
      </c>
      <c r="AH1689" s="94"/>
    </row>
    <row r="1690" spans="1:34" s="73" customFormat="1" x14ac:dyDescent="0.55000000000000004">
      <c r="A1690" s="108" t="s">
        <v>2379</v>
      </c>
      <c r="B1690" s="109">
        <v>727</v>
      </c>
      <c r="C1690" s="102">
        <v>4794</v>
      </c>
      <c r="D1690" s="90" t="s">
        <v>2380</v>
      </c>
      <c r="E1690" s="102" t="s">
        <v>37</v>
      </c>
      <c r="F1690" s="102">
        <v>4300</v>
      </c>
      <c r="G1690" s="102">
        <v>0</v>
      </c>
      <c r="H1690" s="102">
        <v>2</v>
      </c>
      <c r="I1690" s="98">
        <v>94</v>
      </c>
      <c r="J1690" s="102" t="s">
        <v>38</v>
      </c>
      <c r="K1690" s="94">
        <f>((G1690*400)+(H1690*100))+I1690</f>
        <v>294</v>
      </c>
      <c r="L1690" s="94">
        <v>225</v>
      </c>
      <c r="M1690" s="94">
        <f>K1690*L1690</f>
        <v>66150</v>
      </c>
      <c r="N1690" s="102"/>
      <c r="O1690" s="111"/>
      <c r="P1690" s="96"/>
      <c r="Q1690" s="111"/>
      <c r="R1690" s="111"/>
      <c r="S1690" s="97"/>
      <c r="T1690" s="102"/>
      <c r="U1690" s="102"/>
      <c r="V1690" s="102"/>
      <c r="W1690" s="94"/>
      <c r="X1690" s="98"/>
      <c r="Y1690" s="94"/>
      <c r="Z1690" s="94"/>
      <c r="AA1690" s="89"/>
      <c r="AB1690" s="89"/>
      <c r="AC1690" s="94"/>
      <c r="AD1690" s="94">
        <f>IF(AND(AC1690="",M1690=""),0,IF((AC1690=""),M1690,IF((M1690=""),AC1690,AC1690+M1690)))</f>
        <v>66150</v>
      </c>
      <c r="AE1690" s="94">
        <f>IF( (X1690=""),AD1690*1,AD1690*(X1690/100) )</f>
        <v>66150</v>
      </c>
      <c r="AF1690" s="94">
        <v>50000000</v>
      </c>
      <c r="AG1690" s="94">
        <f>IF((AF1690-AE1690) &gt; 1,0,IF((AF1690-AE1690)&lt;0,AE1690-AF1690,AF1690-AE1690))</f>
        <v>0</v>
      </c>
      <c r="AH1690" s="94">
        <v>0.01</v>
      </c>
    </row>
    <row r="1691" spans="1:34" s="73" customFormat="1" x14ac:dyDescent="0.55000000000000004">
      <c r="A1691" s="108"/>
      <c r="B1691" s="109"/>
      <c r="C1691" s="102"/>
      <c r="D1691" s="90"/>
      <c r="E1691" s="102"/>
      <c r="F1691" s="102"/>
      <c r="G1691" s="102"/>
      <c r="H1691" s="102"/>
      <c r="I1691" s="98"/>
      <c r="J1691" s="102"/>
      <c r="K1691" s="94"/>
      <c r="L1691" s="94" t="s">
        <v>63</v>
      </c>
      <c r="M1691" s="94">
        <f>SUM(M1690:M1690)</f>
        <v>66150</v>
      </c>
      <c r="N1691" s="102"/>
      <c r="O1691" s="111"/>
      <c r="P1691" s="96"/>
      <c r="Q1691" s="111"/>
      <c r="R1691" s="111"/>
      <c r="S1691" s="97"/>
      <c r="T1691" s="102"/>
      <c r="U1691" s="102"/>
      <c r="V1691" s="102"/>
      <c r="W1691" s="94"/>
      <c r="X1691" s="98"/>
      <c r="Y1691" s="94"/>
      <c r="Z1691" s="94"/>
      <c r="AA1691" s="89"/>
      <c r="AB1691" s="89"/>
      <c r="AC1691" s="94"/>
      <c r="AD1691" s="94">
        <f>SUM(AD1690:AD1690)</f>
        <v>66150</v>
      </c>
      <c r="AE1691" s="94">
        <f>SUM(AE1690:AE1690)</f>
        <v>66150</v>
      </c>
      <c r="AF1691" s="94"/>
      <c r="AG1691" s="94">
        <f>SUM(AG1690:AG1690)</f>
        <v>0</v>
      </c>
      <c r="AH1691" s="94"/>
    </row>
    <row r="1692" spans="1:34" s="73" customFormat="1" x14ac:dyDescent="0.55000000000000004">
      <c r="A1692" s="108" t="s">
        <v>2383</v>
      </c>
      <c r="B1692" s="109">
        <v>728</v>
      </c>
      <c r="C1692" s="102">
        <v>7655</v>
      </c>
      <c r="D1692" s="90" t="s">
        <v>2384</v>
      </c>
      <c r="E1692" s="102" t="s">
        <v>34</v>
      </c>
      <c r="F1692" s="102">
        <v>10969</v>
      </c>
      <c r="G1692" s="102">
        <v>0</v>
      </c>
      <c r="H1692" s="102">
        <v>0</v>
      </c>
      <c r="I1692" s="98">
        <v>94</v>
      </c>
      <c r="J1692" s="102" t="s">
        <v>35</v>
      </c>
      <c r="K1692" s="94">
        <f>((G1692*400)+(H1692*100))+I1692</f>
        <v>94</v>
      </c>
      <c r="L1692" s="94">
        <v>850</v>
      </c>
      <c r="M1692" s="94">
        <f>K1692*L1692</f>
        <v>79900</v>
      </c>
      <c r="N1692" s="102">
        <v>1</v>
      </c>
      <c r="O1692" s="111" t="s">
        <v>2381</v>
      </c>
      <c r="P1692" s="96"/>
      <c r="Q1692" s="111" t="s">
        <v>2382</v>
      </c>
      <c r="R1692" s="111" t="s">
        <v>2385</v>
      </c>
      <c r="S1692" s="97" t="s">
        <v>2386</v>
      </c>
      <c r="T1692" s="102" t="s">
        <v>51</v>
      </c>
      <c r="U1692" s="102" t="s">
        <v>45</v>
      </c>
      <c r="V1692" s="102" t="s">
        <v>52</v>
      </c>
      <c r="W1692" s="94">
        <v>205.02</v>
      </c>
      <c r="X1692" s="98">
        <v>85.27</v>
      </c>
      <c r="Y1692" s="94">
        <v>6750</v>
      </c>
      <c r="Z1692" s="94">
        <f>W1692*Y1692</f>
        <v>1383885</v>
      </c>
      <c r="AA1692" s="89">
        <v>6</v>
      </c>
      <c r="AB1692" s="89">
        <v>6</v>
      </c>
      <c r="AC1692" s="94">
        <f>(Z1692*(100-AB1692))/100</f>
        <v>1300851.8999999999</v>
      </c>
      <c r="AD1692" s="94">
        <f>IF(AND(AC1692="",M1692=""),0,IF((AC1692=""),M1692, IF( (M1692=""),AC1692,AC1692+M1692)))</f>
        <v>1380751.9</v>
      </c>
      <c r="AE1692" s="94">
        <f>IF( (X1692=""),AD1692*1,( M1692+(SUM(AC1692:AC1692)) )*(X1692/100) )</f>
        <v>1177367.1451299998</v>
      </c>
      <c r="AF1692" s="94">
        <v>50000000</v>
      </c>
      <c r="AG1692" s="94">
        <f>IF((AF1692-AE1692) &gt; 1,0,IF((AF1692-AE1692)&lt;0,AE1692-AF1692,AF1692-AE1692))</f>
        <v>0</v>
      </c>
      <c r="AH1692" s="94">
        <v>0.02</v>
      </c>
    </row>
    <row r="1693" spans="1:34" s="73" customFormat="1" x14ac:dyDescent="0.55000000000000004">
      <c r="A1693" s="108"/>
      <c r="B1693" s="109"/>
      <c r="C1693" s="102"/>
      <c r="D1693" s="90"/>
      <c r="E1693" s="102"/>
      <c r="F1693" s="102"/>
      <c r="G1693" s="102"/>
      <c r="H1693" s="102"/>
      <c r="I1693" s="98"/>
      <c r="J1693" s="102"/>
      <c r="K1693" s="94"/>
      <c r="L1693" s="94"/>
      <c r="M1693" s="94"/>
      <c r="N1693" s="102">
        <v>2</v>
      </c>
      <c r="O1693" s="111" t="s">
        <v>2381</v>
      </c>
      <c r="P1693" s="96"/>
      <c r="Q1693" s="111" t="s">
        <v>2382</v>
      </c>
      <c r="R1693" s="111" t="s">
        <v>2385</v>
      </c>
      <c r="S1693" s="97" t="s">
        <v>2387</v>
      </c>
      <c r="T1693" s="102" t="s">
        <v>51</v>
      </c>
      <c r="U1693" s="102" t="s">
        <v>74</v>
      </c>
      <c r="V1693" s="102" t="s">
        <v>52</v>
      </c>
      <c r="W1693" s="94">
        <v>35.42</v>
      </c>
      <c r="X1693" s="98">
        <v>14.73</v>
      </c>
      <c r="Y1693" s="94">
        <v>6750</v>
      </c>
      <c r="Z1693" s="94">
        <f>W1693*Y1693</f>
        <v>239085</v>
      </c>
      <c r="AA1693" s="89">
        <v>21</v>
      </c>
      <c r="AB1693" s="89">
        <v>93</v>
      </c>
      <c r="AC1693" s="94">
        <f>(Z1693*(100-AB1693))/100</f>
        <v>16735.95</v>
      </c>
      <c r="AD1693" s="94">
        <f>IF(AND(AC1693="",M1692=""),0,IF((AC1693=""),M1692, IF( (M1692=""),AC1693,AC1693+M1692)))</f>
        <v>96635.95</v>
      </c>
      <c r="AE1693" s="94">
        <f>IF( (X1693=""),AD1693*1,( M1692+(SUM(AC1693:AC1693)) )*(X1693/100) )</f>
        <v>14234.475435</v>
      </c>
      <c r="AF1693" s="94">
        <v>50000000</v>
      </c>
      <c r="AG1693" s="94">
        <f>IF((AF1693-AE1693) &gt; 1,0,IF((AF1693-AE1693)&lt;0,AE1693-AF1693,AF1693-AE1693))</f>
        <v>0</v>
      </c>
      <c r="AH1693" s="94">
        <v>0.02</v>
      </c>
    </row>
    <row r="1694" spans="1:34" s="73" customFormat="1" x14ac:dyDescent="0.55000000000000004">
      <c r="A1694" s="108"/>
      <c r="B1694" s="109"/>
      <c r="C1694" s="102"/>
      <c r="D1694" s="90"/>
      <c r="E1694" s="102"/>
      <c r="F1694" s="102"/>
      <c r="G1694" s="102"/>
      <c r="H1694" s="102"/>
      <c r="I1694" s="98"/>
      <c r="J1694" s="102"/>
      <c r="K1694" s="94"/>
      <c r="L1694" s="94" t="s">
        <v>63</v>
      </c>
      <c r="M1694" s="94">
        <f>SUM(M1692:M1693)</f>
        <v>79900</v>
      </c>
      <c r="N1694" s="102"/>
      <c r="O1694" s="111"/>
      <c r="P1694" s="96"/>
      <c r="Q1694" s="111"/>
      <c r="R1694" s="111"/>
      <c r="S1694" s="97"/>
      <c r="T1694" s="102"/>
      <c r="U1694" s="102"/>
      <c r="V1694" s="102"/>
      <c r="W1694" s="94"/>
      <c r="X1694" s="98"/>
      <c r="Y1694" s="94"/>
      <c r="Z1694" s="94"/>
      <c r="AA1694" s="89"/>
      <c r="AB1694" s="89"/>
      <c r="AC1694" s="94"/>
      <c r="AD1694" s="94">
        <f>SUM(AD1692:AD1693)</f>
        <v>1477387.8499999999</v>
      </c>
      <c r="AE1694" s="94">
        <f>SUM(AE1692:AE1693)</f>
        <v>1191601.6205649998</v>
      </c>
      <c r="AF1694" s="94"/>
      <c r="AG1694" s="94">
        <f>SUM(AG1692:AG1693)</f>
        <v>0</v>
      </c>
      <c r="AH1694" s="94"/>
    </row>
    <row r="1695" spans="1:34" x14ac:dyDescent="0.55000000000000004">
      <c r="A1695" s="108" t="s">
        <v>2388</v>
      </c>
      <c r="B1695" s="109">
        <v>729</v>
      </c>
      <c r="C1695" s="102">
        <v>7933</v>
      </c>
      <c r="D1695" s="90" t="s">
        <v>2389</v>
      </c>
      <c r="E1695" s="102" t="s">
        <v>34</v>
      </c>
      <c r="F1695" s="102">
        <v>21682</v>
      </c>
      <c r="G1695" s="102">
        <v>1</v>
      </c>
      <c r="H1695" s="102">
        <v>0</v>
      </c>
      <c r="I1695" s="98">
        <v>63</v>
      </c>
      <c r="J1695" s="102" t="s">
        <v>38</v>
      </c>
      <c r="K1695" s="94">
        <f>((G1695*400)+(H1695*100))+I1695</f>
        <v>463</v>
      </c>
      <c r="L1695" s="94">
        <v>850</v>
      </c>
      <c r="M1695" s="94">
        <f>K1695*L1695</f>
        <v>393550</v>
      </c>
      <c r="N1695" s="102"/>
      <c r="O1695" s="111"/>
      <c r="P1695" s="96"/>
      <c r="Q1695" s="111"/>
      <c r="R1695" s="111"/>
      <c r="S1695" s="97"/>
      <c r="T1695" s="102"/>
      <c r="U1695" s="102"/>
      <c r="V1695" s="102"/>
      <c r="W1695" s="94"/>
      <c r="X1695" s="98"/>
      <c r="Y1695" s="94"/>
      <c r="Z1695" s="94"/>
      <c r="AA1695" s="89"/>
      <c r="AB1695" s="89"/>
      <c r="AC1695" s="94"/>
      <c r="AD1695" s="94">
        <f>IF(AND(AC1695="",M1695=""),0,IF((AC1695=""),M1695,IF((M1695=""),AC1695,AC1695+M1695)))</f>
        <v>393550</v>
      </c>
      <c r="AE1695" s="94">
        <f>IF( (X1695=""),AD1695*1,AD1695*(X1695/100) )</f>
        <v>393550</v>
      </c>
      <c r="AF1695" s="94">
        <v>50000000</v>
      </c>
      <c r="AG1695" s="94">
        <f>IF((AF1695-AE1695) &gt; 1,0,IF((AF1695-AE1695)&lt;0,AE1695-AF1695,AF1695-AE1695))</f>
        <v>0</v>
      </c>
      <c r="AH1695" s="94">
        <v>0.01</v>
      </c>
    </row>
    <row r="1696" spans="1:34" x14ac:dyDescent="0.55000000000000004">
      <c r="B1696" s="109"/>
      <c r="C1696" s="102"/>
      <c r="D1696" s="90"/>
      <c r="E1696" s="102"/>
      <c r="F1696" s="102"/>
      <c r="G1696" s="102"/>
      <c r="H1696" s="102"/>
      <c r="I1696" s="98"/>
      <c r="J1696" s="102"/>
      <c r="K1696" s="94"/>
      <c r="L1696" s="94" t="s">
        <v>63</v>
      </c>
      <c r="M1696" s="94">
        <f>SUM(M1695:M1695)</f>
        <v>393550</v>
      </c>
      <c r="N1696" s="102"/>
      <c r="O1696" s="111"/>
      <c r="P1696" s="96"/>
      <c r="Q1696" s="111"/>
      <c r="R1696" s="111"/>
      <c r="S1696" s="97"/>
      <c r="T1696" s="102"/>
      <c r="U1696" s="102"/>
      <c r="V1696" s="102"/>
      <c r="W1696" s="94"/>
      <c r="X1696" s="98"/>
      <c r="Y1696" s="94"/>
      <c r="Z1696" s="94"/>
      <c r="AA1696" s="89"/>
      <c r="AB1696" s="89"/>
      <c r="AC1696" s="94"/>
      <c r="AD1696" s="94">
        <f>SUM(AD1695:AD1695)</f>
        <v>393550</v>
      </c>
      <c r="AE1696" s="94">
        <f>SUM(AE1695:AE1695)</f>
        <v>393550</v>
      </c>
      <c r="AF1696" s="94"/>
      <c r="AG1696" s="94">
        <f>SUM(AG1695:AG1695)</f>
        <v>0</v>
      </c>
      <c r="AH1696" s="94"/>
    </row>
    <row r="1697" spans="1:34" s="99" customFormat="1" x14ac:dyDescent="0.55000000000000004">
      <c r="A1697" s="107" t="s">
        <v>15162</v>
      </c>
      <c r="B1697" s="102">
        <v>730</v>
      </c>
      <c r="C1697" s="102">
        <v>5293</v>
      </c>
      <c r="D1697" s="90" t="s">
        <v>2392</v>
      </c>
      <c r="E1697" s="102" t="s">
        <v>34</v>
      </c>
      <c r="F1697" s="102">
        <v>597</v>
      </c>
      <c r="G1697" s="102">
        <v>0</v>
      </c>
      <c r="H1697" s="102">
        <v>1</v>
      </c>
      <c r="I1697" s="98">
        <v>87</v>
      </c>
      <c r="J1697" s="102" t="s">
        <v>35</v>
      </c>
      <c r="K1697" s="94">
        <f>((G1697*400)+(H1697*100))+I1697</f>
        <v>187</v>
      </c>
      <c r="L1697" s="94">
        <v>2425</v>
      </c>
      <c r="M1697" s="94">
        <f>K1697*L1697</f>
        <v>453475</v>
      </c>
      <c r="N1697" s="102">
        <v>1</v>
      </c>
      <c r="O1697" s="111" t="s">
        <v>2390</v>
      </c>
      <c r="P1697" s="96"/>
      <c r="Q1697" s="111" t="s">
        <v>2391</v>
      </c>
      <c r="R1697" s="111" t="s">
        <v>15163</v>
      </c>
      <c r="S1697" s="97" t="s">
        <v>2394</v>
      </c>
      <c r="T1697" s="102" t="s">
        <v>439</v>
      </c>
      <c r="U1697" s="102" t="s">
        <v>45</v>
      </c>
      <c r="V1697" s="102" t="s">
        <v>75</v>
      </c>
      <c r="W1697" s="94">
        <v>48</v>
      </c>
      <c r="X1697" s="98">
        <v>100</v>
      </c>
      <c r="Y1697" s="94">
        <v>6050</v>
      </c>
      <c r="Z1697" s="94">
        <f t="shared" ref="Z1697:Z1704" si="177">W1697*Y1697</f>
        <v>290400</v>
      </c>
      <c r="AA1697" s="89">
        <v>8</v>
      </c>
      <c r="AB1697" s="89">
        <v>8</v>
      </c>
      <c r="AC1697" s="94">
        <f t="shared" ref="AC1697:AC1704" si="178">(Z1697*(100-AB1697))/100</f>
        <v>267168</v>
      </c>
      <c r="AD1697" s="94">
        <f>IF(AND(AC1697="",M1697=""),0,IF((AC1697=""),M1697, IF( (M1697=""),AC1697,SUM(AC1697:AC1697)+M1697)))</f>
        <v>720643</v>
      </c>
      <c r="AE1697" s="94">
        <f t="shared" ref="AE1697:AE1704" si="179">IF( (X1697=""),AD1697*1,AD1697*(X1697/100) )</f>
        <v>720643</v>
      </c>
      <c r="AF1697" s="94">
        <v>0</v>
      </c>
      <c r="AG1697" s="94">
        <f t="shared" ref="AG1697:AG1704" si="180">IF((AF1697-AE1697) &gt; 1,0,IF((AF1697-AE1697)&lt;0,AE1697-AF1697,AF1697-AE1697))</f>
        <v>720643</v>
      </c>
      <c r="AH1697" s="94">
        <v>0.3</v>
      </c>
    </row>
    <row r="1698" spans="1:34" s="99" customFormat="1" x14ac:dyDescent="0.55000000000000004">
      <c r="A1698" s="107"/>
      <c r="B1698" s="102">
        <v>731</v>
      </c>
      <c r="C1698" s="102">
        <v>5292</v>
      </c>
      <c r="D1698" s="90" t="s">
        <v>2395</v>
      </c>
      <c r="E1698" s="102" t="s">
        <v>34</v>
      </c>
      <c r="F1698" s="102">
        <v>598</v>
      </c>
      <c r="G1698" s="102">
        <v>0</v>
      </c>
      <c r="H1698" s="102">
        <v>3</v>
      </c>
      <c r="I1698" s="98">
        <v>59</v>
      </c>
      <c r="J1698" s="102" t="s">
        <v>35</v>
      </c>
      <c r="K1698" s="94">
        <f>((G1698*400)+(H1698*100))+I1698</f>
        <v>359</v>
      </c>
      <c r="L1698" s="94">
        <v>18500</v>
      </c>
      <c r="M1698" s="94">
        <f>K1698*L1698</f>
        <v>6641500</v>
      </c>
      <c r="N1698" s="102">
        <v>1</v>
      </c>
      <c r="O1698" s="111" t="s">
        <v>2390</v>
      </c>
      <c r="P1698" s="96"/>
      <c r="Q1698" s="111" t="s">
        <v>2391</v>
      </c>
      <c r="R1698" s="111" t="s">
        <v>15163</v>
      </c>
      <c r="S1698" s="97" t="s">
        <v>2396</v>
      </c>
      <c r="T1698" s="102" t="s">
        <v>73</v>
      </c>
      <c r="U1698" s="102" t="s">
        <v>45</v>
      </c>
      <c r="V1698" s="102" t="s">
        <v>96</v>
      </c>
      <c r="W1698" s="94">
        <v>528</v>
      </c>
      <c r="X1698" s="98">
        <v>50</v>
      </c>
      <c r="Y1698" s="94">
        <v>6600</v>
      </c>
      <c r="Z1698" s="94">
        <f t="shared" si="177"/>
        <v>3484800</v>
      </c>
      <c r="AA1698" s="89">
        <v>8</v>
      </c>
      <c r="AB1698" s="89">
        <v>8</v>
      </c>
      <c r="AC1698" s="94">
        <f t="shared" si="178"/>
        <v>3206016</v>
      </c>
      <c r="AD1698" s="94">
        <f>IF(AND(AC1698="",M1698=""),0,IF((AC1698=""),M1698, IF( (M1698=""),AC1698,SUM(AC1698:AC1699)+M1698)))</f>
        <v>13053532</v>
      </c>
      <c r="AE1698" s="94">
        <f t="shared" si="179"/>
        <v>6526766</v>
      </c>
      <c r="AF1698" s="94">
        <v>0</v>
      </c>
      <c r="AG1698" s="94">
        <f t="shared" si="180"/>
        <v>6526766</v>
      </c>
      <c r="AH1698" s="94">
        <v>0.3</v>
      </c>
    </row>
    <row r="1699" spans="1:34" s="99" customFormat="1" x14ac:dyDescent="0.55000000000000004">
      <c r="A1699" s="107"/>
      <c r="B1699" s="102"/>
      <c r="C1699" s="102"/>
      <c r="D1699" s="90"/>
      <c r="E1699" s="102"/>
      <c r="F1699" s="102"/>
      <c r="G1699" s="102"/>
      <c r="H1699" s="102"/>
      <c r="I1699" s="98"/>
      <c r="J1699" s="102"/>
      <c r="K1699" s="94"/>
      <c r="L1699" s="94"/>
      <c r="M1699" s="94"/>
      <c r="N1699" s="102"/>
      <c r="O1699" s="111"/>
      <c r="P1699" s="96"/>
      <c r="Q1699" s="111"/>
      <c r="R1699" s="111"/>
      <c r="S1699" s="97"/>
      <c r="T1699" s="102" t="s">
        <v>73</v>
      </c>
      <c r="U1699" s="102"/>
      <c r="V1699" s="102" t="s">
        <v>96</v>
      </c>
      <c r="W1699" s="94">
        <v>528</v>
      </c>
      <c r="X1699" s="98">
        <v>50</v>
      </c>
      <c r="Y1699" s="94">
        <v>6600</v>
      </c>
      <c r="Z1699" s="94">
        <f t="shared" si="177"/>
        <v>3484800</v>
      </c>
      <c r="AA1699" s="89">
        <v>8</v>
      </c>
      <c r="AB1699" s="89">
        <v>8</v>
      </c>
      <c r="AC1699" s="94">
        <f t="shared" si="178"/>
        <v>3206016</v>
      </c>
      <c r="AD1699" s="94">
        <f>IF(AND(AC1699="",M1698=""),0,IF((AC1699=""),M1698, IF( (M1698=""),AC1699,SUM(AC1698:AC1699)+M1698)))</f>
        <v>13053532</v>
      </c>
      <c r="AE1699" s="94">
        <f t="shared" si="179"/>
        <v>6526766</v>
      </c>
      <c r="AF1699" s="94">
        <v>0</v>
      </c>
      <c r="AG1699" s="94">
        <f t="shared" si="180"/>
        <v>6526766</v>
      </c>
      <c r="AH1699" s="94">
        <v>0.3</v>
      </c>
    </row>
    <row r="1700" spans="1:34" s="99" customFormat="1" x14ac:dyDescent="0.55000000000000004">
      <c r="A1700" s="107"/>
      <c r="B1700" s="102">
        <v>732</v>
      </c>
      <c r="C1700" s="102">
        <v>5291</v>
      </c>
      <c r="D1700" s="90" t="s">
        <v>2397</v>
      </c>
      <c r="E1700" s="102" t="s">
        <v>34</v>
      </c>
      <c r="F1700" s="102">
        <v>599</v>
      </c>
      <c r="G1700" s="102">
        <v>0</v>
      </c>
      <c r="H1700" s="102">
        <v>3</v>
      </c>
      <c r="I1700" s="98">
        <v>73</v>
      </c>
      <c r="J1700" s="102" t="s">
        <v>35</v>
      </c>
      <c r="K1700" s="94">
        <f>((G1700*400)+(H1700*100))+I1700</f>
        <v>373</v>
      </c>
      <c r="L1700" s="94">
        <v>12500</v>
      </c>
      <c r="M1700" s="94">
        <f>K1700*L1700</f>
        <v>4662500</v>
      </c>
      <c r="N1700" s="102">
        <v>1</v>
      </c>
      <c r="O1700" s="111" t="s">
        <v>2390</v>
      </c>
      <c r="P1700" s="96"/>
      <c r="Q1700" s="111" t="s">
        <v>2391</v>
      </c>
      <c r="R1700" s="111" t="s">
        <v>15163</v>
      </c>
      <c r="S1700" s="97" t="s">
        <v>2398</v>
      </c>
      <c r="T1700" s="102" t="s">
        <v>97</v>
      </c>
      <c r="U1700" s="102"/>
      <c r="V1700" s="102"/>
      <c r="W1700" s="94"/>
      <c r="X1700" s="98"/>
      <c r="Y1700" s="94"/>
      <c r="Z1700" s="94"/>
      <c r="AA1700" s="89"/>
      <c r="AB1700" s="89"/>
      <c r="AC1700" s="94"/>
      <c r="AD1700" s="94">
        <f>IF(AND(AC1700="",M1700=""),0,IF((AC1700=""),M1700, IF( (M1700=""),AC1700,SUM(AC1700:AC1700)+M1700)))</f>
        <v>4662500</v>
      </c>
      <c r="AE1700" s="94">
        <f t="shared" si="179"/>
        <v>4662500</v>
      </c>
      <c r="AF1700" s="94">
        <v>0</v>
      </c>
      <c r="AG1700" s="94">
        <f t="shared" si="180"/>
        <v>4662500</v>
      </c>
      <c r="AH1700" s="94">
        <v>0.3</v>
      </c>
    </row>
    <row r="1701" spans="1:34" s="99" customFormat="1" x14ac:dyDescent="0.55000000000000004">
      <c r="A1701" s="107"/>
      <c r="B1701" s="102">
        <v>733</v>
      </c>
      <c r="C1701" s="102">
        <v>5290</v>
      </c>
      <c r="D1701" s="90" t="s">
        <v>2399</v>
      </c>
      <c r="E1701" s="102" t="s">
        <v>34</v>
      </c>
      <c r="F1701" s="102">
        <v>600</v>
      </c>
      <c r="G1701" s="102">
        <v>0</v>
      </c>
      <c r="H1701" s="102">
        <v>2</v>
      </c>
      <c r="I1701" s="98">
        <v>60</v>
      </c>
      <c r="J1701" s="102" t="s">
        <v>35</v>
      </c>
      <c r="K1701" s="94">
        <f>((G1701*400)+(H1701*100))+I1701</f>
        <v>260</v>
      </c>
      <c r="L1701" s="94">
        <v>18500</v>
      </c>
      <c r="M1701" s="94">
        <f>K1701*L1701</f>
        <v>4810000</v>
      </c>
      <c r="N1701" s="102">
        <v>1</v>
      </c>
      <c r="O1701" s="111" t="s">
        <v>2390</v>
      </c>
      <c r="P1701" s="96"/>
      <c r="Q1701" s="111" t="s">
        <v>2391</v>
      </c>
      <c r="R1701" s="111" t="s">
        <v>15163</v>
      </c>
      <c r="S1701" s="97" t="s">
        <v>2400</v>
      </c>
      <c r="T1701" s="102" t="s">
        <v>51</v>
      </c>
      <c r="U1701" s="102" t="s">
        <v>45</v>
      </c>
      <c r="V1701" s="102" t="s">
        <v>75</v>
      </c>
      <c r="W1701" s="94">
        <v>390.4</v>
      </c>
      <c r="X1701" s="98">
        <v>15.8</v>
      </c>
      <c r="Y1701" s="94">
        <v>6750</v>
      </c>
      <c r="Z1701" s="94">
        <f t="shared" si="177"/>
        <v>2635200</v>
      </c>
      <c r="AA1701" s="89">
        <v>8</v>
      </c>
      <c r="AB1701" s="89">
        <v>8</v>
      </c>
      <c r="AC1701" s="94">
        <f t="shared" si="178"/>
        <v>2424384</v>
      </c>
      <c r="AD1701" s="94">
        <f>IF(AND(AC1701="",M1701=""),0,IF((AC1701=""),M1701, IF( (M1701=""),AC1701,SUM(AC1701:AC1704)+M1701)))</f>
        <v>19878979</v>
      </c>
      <c r="AE1701" s="94">
        <f t="shared" si="179"/>
        <v>3140878.682</v>
      </c>
      <c r="AF1701" s="94">
        <v>0</v>
      </c>
      <c r="AG1701" s="94">
        <f t="shared" si="180"/>
        <v>3140878.682</v>
      </c>
      <c r="AH1701" s="94">
        <v>0.3</v>
      </c>
    </row>
    <row r="1702" spans="1:34" s="99" customFormat="1" x14ac:dyDescent="0.55000000000000004">
      <c r="A1702" s="107"/>
      <c r="B1702" s="102"/>
      <c r="C1702" s="102"/>
      <c r="D1702" s="90"/>
      <c r="E1702" s="102"/>
      <c r="F1702" s="102"/>
      <c r="G1702" s="102"/>
      <c r="H1702" s="102"/>
      <c r="I1702" s="98"/>
      <c r="J1702" s="102"/>
      <c r="K1702" s="94"/>
      <c r="L1702" s="94"/>
      <c r="M1702" s="94"/>
      <c r="N1702" s="102">
        <v>2</v>
      </c>
      <c r="O1702" s="111" t="s">
        <v>2390</v>
      </c>
      <c r="P1702" s="96"/>
      <c r="Q1702" s="111" t="s">
        <v>2391</v>
      </c>
      <c r="R1702" s="111" t="s">
        <v>15163</v>
      </c>
      <c r="S1702" s="97" t="s">
        <v>2401</v>
      </c>
      <c r="T1702" s="102" t="s">
        <v>51</v>
      </c>
      <c r="U1702" s="102" t="s">
        <v>45</v>
      </c>
      <c r="V1702" s="102" t="s">
        <v>75</v>
      </c>
      <c r="W1702" s="94">
        <v>85.5</v>
      </c>
      <c r="X1702" s="98">
        <v>3.46</v>
      </c>
      <c r="Y1702" s="94">
        <v>6750</v>
      </c>
      <c r="Z1702" s="94">
        <f t="shared" si="177"/>
        <v>577125</v>
      </c>
      <c r="AA1702" s="89">
        <v>8</v>
      </c>
      <c r="AB1702" s="89">
        <v>8</v>
      </c>
      <c r="AC1702" s="94">
        <f t="shared" si="178"/>
        <v>530955</v>
      </c>
      <c r="AD1702" s="94">
        <f>IF(AND(AC1702="",M1701=""),0,IF((AC1702=""),M1701, IF( (M1701=""),AC1702,SUM(AC1701:AC1709)+M1701)))</f>
        <v>20164225</v>
      </c>
      <c r="AE1702" s="94">
        <f t="shared" si="179"/>
        <v>697682.18499999994</v>
      </c>
      <c r="AF1702" s="94">
        <v>0</v>
      </c>
      <c r="AG1702" s="94">
        <f t="shared" si="180"/>
        <v>697682.18499999994</v>
      </c>
      <c r="AH1702" s="94">
        <v>0.3</v>
      </c>
    </row>
    <row r="1703" spans="1:34" s="99" customFormat="1" x14ac:dyDescent="0.55000000000000004">
      <c r="A1703" s="107"/>
      <c r="B1703" s="102"/>
      <c r="C1703" s="102"/>
      <c r="D1703" s="90"/>
      <c r="E1703" s="102"/>
      <c r="F1703" s="102"/>
      <c r="G1703" s="102"/>
      <c r="H1703" s="102"/>
      <c r="I1703" s="98"/>
      <c r="J1703" s="102"/>
      <c r="K1703" s="94"/>
      <c r="L1703" s="94"/>
      <c r="M1703" s="94"/>
      <c r="N1703" s="102">
        <v>3</v>
      </c>
      <c r="O1703" s="111" t="s">
        <v>2390</v>
      </c>
      <c r="P1703" s="96"/>
      <c r="Q1703" s="111" t="s">
        <v>2391</v>
      </c>
      <c r="R1703" s="111" t="s">
        <v>15163</v>
      </c>
      <c r="S1703" s="97" t="s">
        <v>2402</v>
      </c>
      <c r="T1703" s="102" t="s">
        <v>73</v>
      </c>
      <c r="U1703" s="102" t="s">
        <v>45</v>
      </c>
      <c r="V1703" s="102" t="s">
        <v>96</v>
      </c>
      <c r="W1703" s="94">
        <v>997.5</v>
      </c>
      <c r="X1703" s="98">
        <v>40.369999999999997</v>
      </c>
      <c r="Y1703" s="94">
        <v>6600</v>
      </c>
      <c r="Z1703" s="94">
        <f t="shared" si="177"/>
        <v>6583500</v>
      </c>
      <c r="AA1703" s="89">
        <v>8</v>
      </c>
      <c r="AB1703" s="89">
        <v>8</v>
      </c>
      <c r="AC1703" s="94">
        <f t="shared" si="178"/>
        <v>6056820</v>
      </c>
      <c r="AD1703" s="94">
        <f>IF(AND(AC1703="",M1701=""),0,IF((AC1703=""),M1701, IF( (M1701=""),AC1703,SUM(AC1701:AC1709)+M1701)))</f>
        <v>20164225</v>
      </c>
      <c r="AE1703" s="94">
        <f t="shared" si="179"/>
        <v>8140297.6324999994</v>
      </c>
      <c r="AF1703" s="94">
        <v>0</v>
      </c>
      <c r="AG1703" s="94">
        <f t="shared" si="180"/>
        <v>8140297.6324999994</v>
      </c>
      <c r="AH1703" s="94">
        <v>0.3</v>
      </c>
    </row>
    <row r="1704" spans="1:34" s="99" customFormat="1" x14ac:dyDescent="0.55000000000000004">
      <c r="A1704" s="107"/>
      <c r="B1704" s="102"/>
      <c r="C1704" s="102"/>
      <c r="D1704" s="90"/>
      <c r="E1704" s="102"/>
      <c r="F1704" s="102"/>
      <c r="G1704" s="102"/>
      <c r="H1704" s="102"/>
      <c r="I1704" s="98"/>
      <c r="J1704" s="102"/>
      <c r="K1704" s="94"/>
      <c r="L1704" s="94"/>
      <c r="M1704" s="94"/>
      <c r="N1704" s="102"/>
      <c r="O1704" s="111"/>
      <c r="P1704" s="96"/>
      <c r="Q1704" s="111"/>
      <c r="R1704" s="111"/>
      <c r="S1704" s="97"/>
      <c r="T1704" s="102" t="s">
        <v>73</v>
      </c>
      <c r="U1704" s="102"/>
      <c r="V1704" s="102" t="s">
        <v>96</v>
      </c>
      <c r="W1704" s="94">
        <v>997.5</v>
      </c>
      <c r="X1704" s="98">
        <v>40.369999999999997</v>
      </c>
      <c r="Y1704" s="94">
        <v>6600</v>
      </c>
      <c r="Z1704" s="94">
        <f t="shared" si="177"/>
        <v>6583500</v>
      </c>
      <c r="AA1704" s="89">
        <v>8</v>
      </c>
      <c r="AB1704" s="89">
        <v>8</v>
      </c>
      <c r="AC1704" s="94">
        <f t="shared" si="178"/>
        <v>6056820</v>
      </c>
      <c r="AD1704" s="94">
        <f>IF(AND(AC1704="",M1701=""),0,IF((AC1704=""),M1701, IF( (M1701=""),AC1704,SUM(AC1701:AC1709)+M1701)))</f>
        <v>20164225</v>
      </c>
      <c r="AE1704" s="94">
        <f t="shared" si="179"/>
        <v>8140297.6324999994</v>
      </c>
      <c r="AF1704" s="94">
        <v>0</v>
      </c>
      <c r="AG1704" s="94">
        <f t="shared" si="180"/>
        <v>8140297.6324999994</v>
      </c>
      <c r="AH1704" s="94">
        <v>0.3</v>
      </c>
    </row>
    <row r="1705" spans="1:34" x14ac:dyDescent="0.55000000000000004">
      <c r="B1705" s="109">
        <v>734</v>
      </c>
      <c r="C1705" s="102">
        <v>5260</v>
      </c>
      <c r="D1705" s="90" t="s">
        <v>2403</v>
      </c>
      <c r="E1705" s="102" t="s">
        <v>34</v>
      </c>
      <c r="F1705" s="102">
        <v>601</v>
      </c>
      <c r="G1705" s="102">
        <v>0</v>
      </c>
      <c r="H1705" s="102">
        <v>3</v>
      </c>
      <c r="I1705" s="98">
        <v>17</v>
      </c>
      <c r="J1705" s="102" t="s">
        <v>35</v>
      </c>
      <c r="K1705" s="94">
        <f>((G1705*400)+(H1705*100))+I1705</f>
        <v>317</v>
      </c>
      <c r="L1705" s="94">
        <v>18500</v>
      </c>
      <c r="M1705" s="94">
        <f>K1705*L1705</f>
        <v>5864500</v>
      </c>
      <c r="N1705" s="102">
        <v>1</v>
      </c>
      <c r="O1705" s="111" t="s">
        <v>2390</v>
      </c>
      <c r="P1705" s="96"/>
      <c r="Q1705" s="111" t="s">
        <v>2391</v>
      </c>
      <c r="R1705" s="111" t="s">
        <v>2393</v>
      </c>
      <c r="S1705" s="97"/>
      <c r="T1705" s="102" t="s">
        <v>97</v>
      </c>
      <c r="U1705" s="102" t="s">
        <v>45</v>
      </c>
      <c r="V1705" s="102" t="s">
        <v>75</v>
      </c>
      <c r="W1705" s="94">
        <v>989</v>
      </c>
      <c r="X1705" s="98">
        <v>89.42</v>
      </c>
      <c r="Y1705" s="94">
        <v>0</v>
      </c>
      <c r="Z1705" s="94">
        <f>W1705*Y1705</f>
        <v>0</v>
      </c>
      <c r="AA1705" s="89">
        <v>8</v>
      </c>
      <c r="AB1705" s="89">
        <v>8</v>
      </c>
      <c r="AC1705" s="94">
        <f>(Z1705*(100-AB1705))/100</f>
        <v>0</v>
      </c>
      <c r="AD1705" s="94">
        <f>IF(AND(AC1705="",M1705=""),0,IF((AC1705=""),M1705, IF( (M1705=""),AC1705,AC1705+M1705)))</f>
        <v>5864500</v>
      </c>
      <c r="AE1705" s="94">
        <f>IF( (X1705=""),AD1705*1,( M1705+(SUM(AC1705:AC1705)) )*(X1705/100) )</f>
        <v>5244035.9000000004</v>
      </c>
      <c r="AF1705" s="94">
        <v>0</v>
      </c>
      <c r="AG1705" s="94">
        <f>IF((AF1705-AE1705) &gt; 1,0,IF((AF1705-AE1705)&lt;0,AE1705-AF1705,AF1705-AE1705))</f>
        <v>5244035.9000000004</v>
      </c>
      <c r="AH1705" s="94">
        <v>0.3</v>
      </c>
    </row>
    <row r="1706" spans="1:34" x14ac:dyDescent="0.55000000000000004">
      <c r="B1706" s="109"/>
      <c r="C1706" s="102"/>
      <c r="D1706" s="90"/>
      <c r="E1706" s="102"/>
      <c r="F1706" s="102"/>
      <c r="G1706" s="102"/>
      <c r="H1706" s="102"/>
      <c r="I1706" s="98"/>
      <c r="J1706" s="102"/>
      <c r="K1706" s="94"/>
      <c r="L1706" s="94"/>
      <c r="M1706" s="94"/>
      <c r="N1706" s="102">
        <v>2</v>
      </c>
      <c r="O1706" s="111" t="s">
        <v>2390</v>
      </c>
      <c r="P1706" s="96"/>
      <c r="Q1706" s="111" t="s">
        <v>2391</v>
      </c>
      <c r="R1706" s="111" t="s">
        <v>2393</v>
      </c>
      <c r="S1706" s="97"/>
      <c r="T1706" s="102" t="s">
        <v>55</v>
      </c>
      <c r="U1706" s="102" t="s">
        <v>45</v>
      </c>
      <c r="V1706" s="102" t="s">
        <v>75</v>
      </c>
      <c r="W1706" s="94">
        <v>60</v>
      </c>
      <c r="X1706" s="98">
        <v>5.42</v>
      </c>
      <c r="Y1706" s="94">
        <v>2650</v>
      </c>
      <c r="Z1706" s="94">
        <f>W1706*Y1706</f>
        <v>159000</v>
      </c>
      <c r="AA1706" s="89">
        <v>8</v>
      </c>
      <c r="AB1706" s="89">
        <v>8</v>
      </c>
      <c r="AC1706" s="94">
        <f>(Z1706*(100-AB1706))/100</f>
        <v>146280</v>
      </c>
      <c r="AD1706" s="94">
        <f>IF(AND(AC1706="",M1705=""),0,IF((AC1706=""),M1705, IF( (M1705=""),AC1706,AC1706+M1705)))</f>
        <v>6010780</v>
      </c>
      <c r="AE1706" s="94">
        <f>IF( (X1706=""),AD1706*1,( M1705+(SUM(AC1706:AC1706)) )*(X1706/100) )</f>
        <v>325784.27600000001</v>
      </c>
      <c r="AF1706" s="94">
        <v>0</v>
      </c>
      <c r="AG1706" s="94">
        <f>IF((AF1706-AE1706) &gt; 1,0,IF((AF1706-AE1706)&lt;0,AE1706-AF1706,AF1706-AE1706))</f>
        <v>325784.27600000001</v>
      </c>
      <c r="AH1706" s="94">
        <v>0.3</v>
      </c>
    </row>
    <row r="1707" spans="1:34" x14ac:dyDescent="0.55000000000000004">
      <c r="B1707" s="109"/>
      <c r="C1707" s="102"/>
      <c r="D1707" s="90"/>
      <c r="E1707" s="102"/>
      <c r="F1707" s="102"/>
      <c r="G1707" s="102"/>
      <c r="H1707" s="102"/>
      <c r="I1707" s="98"/>
      <c r="J1707" s="102"/>
      <c r="K1707" s="94"/>
      <c r="L1707" s="94"/>
      <c r="M1707" s="94"/>
      <c r="N1707" s="102">
        <v>3</v>
      </c>
      <c r="O1707" s="111" t="s">
        <v>2390</v>
      </c>
      <c r="P1707" s="96"/>
      <c r="Q1707" s="111" t="s">
        <v>2391</v>
      </c>
      <c r="R1707" s="111" t="s">
        <v>2393</v>
      </c>
      <c r="S1707" s="97" t="s">
        <v>2404</v>
      </c>
      <c r="T1707" s="102" t="s">
        <v>55</v>
      </c>
      <c r="U1707" s="102" t="s">
        <v>45</v>
      </c>
      <c r="V1707" s="102" t="s">
        <v>75</v>
      </c>
      <c r="W1707" s="94">
        <v>57</v>
      </c>
      <c r="X1707" s="98">
        <v>5.15</v>
      </c>
      <c r="Y1707" s="94">
        <v>2650</v>
      </c>
      <c r="Z1707" s="94">
        <f>W1707*Y1707</f>
        <v>151050</v>
      </c>
      <c r="AA1707" s="89">
        <v>8</v>
      </c>
      <c r="AB1707" s="89">
        <v>8</v>
      </c>
      <c r="AC1707" s="94">
        <f>(Z1707*(100-AB1707))/100</f>
        <v>138966</v>
      </c>
      <c r="AD1707" s="94">
        <f>IF(AND(AC1707="",M1705=""),0,IF((AC1707=""),M1705, IF( (M1705=""),AC1707,AC1707+M1705)))</f>
        <v>6003466</v>
      </c>
      <c r="AE1707" s="94">
        <f>IF( (X1707=""),AD1707*1,( M1705+(SUM(AC1707:AC1707)) )*(X1707/100) )</f>
        <v>309178.49900000001</v>
      </c>
      <c r="AF1707" s="94">
        <v>0</v>
      </c>
      <c r="AG1707" s="94">
        <f>IF((AF1707-AE1707) &gt; 1,0,IF((AF1707-AE1707)&lt;0,AE1707-AF1707,AF1707-AE1707))</f>
        <v>309178.49900000001</v>
      </c>
      <c r="AH1707" s="94">
        <v>0.3</v>
      </c>
    </row>
    <row r="1708" spans="1:34" x14ac:dyDescent="0.55000000000000004">
      <c r="B1708" s="109"/>
      <c r="C1708" s="102"/>
      <c r="D1708" s="90"/>
      <c r="E1708" s="102"/>
      <c r="F1708" s="102"/>
      <c r="G1708" s="102"/>
      <c r="H1708" s="102"/>
      <c r="I1708" s="98"/>
      <c r="J1708" s="102"/>
      <c r="K1708" s="94"/>
      <c r="L1708" s="94"/>
      <c r="M1708" s="94"/>
      <c r="N1708" s="102"/>
      <c r="O1708" s="111"/>
      <c r="P1708" s="96"/>
      <c r="Q1708" s="111"/>
      <c r="R1708" s="111"/>
      <c r="S1708" s="97"/>
      <c r="T1708" s="102"/>
      <c r="U1708" s="102"/>
      <c r="V1708" s="102"/>
      <c r="W1708" s="94"/>
      <c r="X1708" s="98"/>
      <c r="Y1708" s="94"/>
      <c r="Z1708" s="94"/>
      <c r="AA1708" s="89"/>
      <c r="AB1708" s="89"/>
      <c r="AC1708" s="94"/>
      <c r="AD1708" s="94"/>
      <c r="AE1708" s="94"/>
      <c r="AF1708" s="94"/>
      <c r="AG1708" s="94"/>
      <c r="AH1708" s="94"/>
    </row>
    <row r="1709" spans="1:34" x14ac:dyDescent="0.55000000000000004">
      <c r="B1709" s="109"/>
      <c r="C1709" s="102"/>
      <c r="D1709" s="90"/>
      <c r="E1709" s="102"/>
      <c r="F1709" s="102"/>
      <c r="G1709" s="102"/>
      <c r="H1709" s="102"/>
      <c r="I1709" s="98"/>
      <c r="J1709" s="102"/>
      <c r="K1709" s="94"/>
      <c r="L1709" s="94" t="s">
        <v>63</v>
      </c>
      <c r="M1709" s="94">
        <f>SUM(M1697:M1708)</f>
        <v>22431975</v>
      </c>
      <c r="N1709" s="102"/>
      <c r="O1709" s="111"/>
      <c r="P1709" s="96"/>
      <c r="Q1709" s="111"/>
      <c r="R1709" s="111"/>
      <c r="S1709" s="97"/>
      <c r="T1709" s="102"/>
      <c r="U1709" s="102"/>
      <c r="V1709" s="102"/>
      <c r="W1709" s="94"/>
      <c r="X1709" s="98"/>
      <c r="Y1709" s="94"/>
      <c r="Z1709" s="94"/>
      <c r="AA1709" s="89"/>
      <c r="AB1709" s="89"/>
      <c r="AC1709" s="94"/>
      <c r="AD1709" s="94">
        <f>SUM(AD1697:AD1708)</f>
        <v>129740607</v>
      </c>
      <c r="AE1709" s="94">
        <f>SUM(AE1697:AE1708)</f>
        <v>44434829.806999996</v>
      </c>
      <c r="AF1709" s="94"/>
      <c r="AG1709" s="94">
        <f>SUM(AG1697:AG1708)</f>
        <v>44434829.806999996</v>
      </c>
      <c r="AH1709" s="94"/>
    </row>
    <row r="1710" spans="1:34" s="74" customFormat="1" x14ac:dyDescent="0.55000000000000004">
      <c r="A1710" s="108" t="s">
        <v>2407</v>
      </c>
      <c r="B1710" s="109">
        <v>735</v>
      </c>
      <c r="C1710" s="102">
        <v>10416</v>
      </c>
      <c r="D1710" s="90" t="s">
        <v>2408</v>
      </c>
      <c r="E1710" s="102" t="s">
        <v>34</v>
      </c>
      <c r="F1710" s="102">
        <v>23437</v>
      </c>
      <c r="G1710" s="102">
        <v>2</v>
      </c>
      <c r="H1710" s="102">
        <v>0</v>
      </c>
      <c r="I1710" s="98">
        <v>0</v>
      </c>
      <c r="J1710" s="102" t="s">
        <v>38</v>
      </c>
      <c r="K1710" s="94">
        <f>((G1710*400)+(H1710*100))+I1710</f>
        <v>800</v>
      </c>
      <c r="L1710" s="94">
        <v>7250</v>
      </c>
      <c r="M1710" s="94">
        <f>K1710*L1710</f>
        <v>5800000</v>
      </c>
      <c r="N1710" s="102"/>
      <c r="O1710" s="111"/>
      <c r="P1710" s="96"/>
      <c r="Q1710" s="111"/>
      <c r="R1710" s="111"/>
      <c r="S1710" s="97"/>
      <c r="T1710" s="102"/>
      <c r="U1710" s="102"/>
      <c r="V1710" s="102"/>
      <c r="W1710" s="94"/>
      <c r="X1710" s="98"/>
      <c r="Y1710" s="94"/>
      <c r="Z1710" s="94"/>
      <c r="AA1710" s="89"/>
      <c r="AB1710" s="89"/>
      <c r="AC1710" s="94"/>
      <c r="AD1710" s="94">
        <f>IF(AND(AC1710="",M1710=""),0,IF((AC1710=""),M1710,IF((M1710=""),AC1710,AC1710+M1710)))</f>
        <v>5800000</v>
      </c>
      <c r="AE1710" s="94">
        <f>IF( (X1710=""),AD1710*1,AD1710*(X1710/100) )</f>
        <v>5800000</v>
      </c>
      <c r="AF1710" s="94">
        <v>50000000</v>
      </c>
      <c r="AG1710" s="94">
        <f>IF((AF1710-AE1710) &gt; 1,0,IF((AF1710-AE1710)&lt;0,AE1710-AF1710,AF1710-AE1710))</f>
        <v>0</v>
      </c>
      <c r="AH1710" s="94">
        <v>0.3</v>
      </c>
    </row>
    <row r="1711" spans="1:34" s="74" customFormat="1" x14ac:dyDescent="0.55000000000000004">
      <c r="A1711" s="108"/>
      <c r="B1711" s="109"/>
      <c r="C1711" s="102"/>
      <c r="D1711" s="90"/>
      <c r="E1711" s="102"/>
      <c r="F1711" s="102"/>
      <c r="G1711" s="102"/>
      <c r="H1711" s="102"/>
      <c r="I1711" s="98"/>
      <c r="J1711" s="102"/>
      <c r="K1711" s="94"/>
      <c r="L1711" s="94" t="s">
        <v>63</v>
      </c>
      <c r="M1711" s="94">
        <f>SUM(M1710:M1710)</f>
        <v>5800000</v>
      </c>
      <c r="N1711" s="102"/>
      <c r="O1711" s="111"/>
      <c r="P1711" s="96"/>
      <c r="Q1711" s="111"/>
      <c r="R1711" s="111"/>
      <c r="S1711" s="97"/>
      <c r="T1711" s="102"/>
      <c r="U1711" s="102"/>
      <c r="V1711" s="102"/>
      <c r="W1711" s="94"/>
      <c r="X1711" s="98"/>
      <c r="Y1711" s="94"/>
      <c r="Z1711" s="94"/>
      <c r="AA1711" s="89"/>
      <c r="AB1711" s="89"/>
      <c r="AC1711" s="94"/>
      <c r="AD1711" s="94">
        <f>SUM(AD1710:AD1710)</f>
        <v>5800000</v>
      </c>
      <c r="AE1711" s="94">
        <f>SUM(AE1710:AE1710)</f>
        <v>5800000</v>
      </c>
      <c r="AF1711" s="94"/>
      <c r="AG1711" s="94">
        <f>SUM(AG1710:AG1710)</f>
        <v>0</v>
      </c>
      <c r="AH1711" s="94"/>
    </row>
    <row r="1712" spans="1:34" s="99" customFormat="1" x14ac:dyDescent="0.55000000000000004">
      <c r="A1712" s="107" t="s">
        <v>2405</v>
      </c>
      <c r="B1712" s="102">
        <v>779</v>
      </c>
      <c r="C1712" s="102">
        <v>4816</v>
      </c>
      <c r="D1712" s="90" t="s">
        <v>2406</v>
      </c>
      <c r="E1712" s="102" t="s">
        <v>37</v>
      </c>
      <c r="F1712" s="102">
        <v>4353</v>
      </c>
      <c r="G1712" s="102">
        <v>0</v>
      </c>
      <c r="H1712" s="102">
        <v>0</v>
      </c>
      <c r="I1712" s="98">
        <v>95</v>
      </c>
      <c r="J1712" s="102" t="s">
        <v>38</v>
      </c>
      <c r="K1712" s="94">
        <f>((G1712*400)+(H1712*100))+I1712</f>
        <v>95</v>
      </c>
      <c r="L1712" s="94">
        <v>225</v>
      </c>
      <c r="M1712" s="94">
        <f>K1712*L1712</f>
        <v>21375</v>
      </c>
      <c r="N1712" s="102"/>
      <c r="O1712" s="111"/>
      <c r="P1712" s="96"/>
      <c r="Q1712" s="111"/>
      <c r="R1712" s="111"/>
      <c r="S1712" s="97"/>
      <c r="T1712" s="102"/>
      <c r="U1712" s="102"/>
      <c r="V1712" s="102"/>
      <c r="W1712" s="94"/>
      <c r="X1712" s="98"/>
      <c r="Y1712" s="94"/>
      <c r="Z1712" s="94"/>
      <c r="AA1712" s="89"/>
      <c r="AB1712" s="89"/>
      <c r="AC1712" s="94"/>
      <c r="AD1712" s="94">
        <f>IF(AND(AC1712="",M1712=""),0,IF((AC1712=""),M1712,IF((M1712=""),AC1712,AC1712+M1712)))</f>
        <v>21375</v>
      </c>
      <c r="AE1712" s="94">
        <f>IF( (X1712=""),AD1712*1,AD1712*(X1712/100) )</f>
        <v>21375</v>
      </c>
      <c r="AF1712" s="94">
        <v>0</v>
      </c>
      <c r="AG1712" s="94">
        <f>IF((AF1712-AE1712) &gt; 1,0,IF((AF1712-AE1712)&lt;0,AE1712-AF1712,AF1712-AE1712))</f>
        <v>21375</v>
      </c>
      <c r="AH1712" s="94">
        <v>0.01</v>
      </c>
    </row>
    <row r="1713" spans="1:34" s="99" customFormat="1" x14ac:dyDescent="0.55000000000000004">
      <c r="A1713" s="107"/>
      <c r="B1713" s="102"/>
      <c r="C1713" s="102"/>
      <c r="D1713" s="90"/>
      <c r="E1713" s="102"/>
      <c r="F1713" s="102"/>
      <c r="G1713" s="102"/>
      <c r="H1713" s="102"/>
      <c r="I1713" s="98"/>
      <c r="J1713" s="102"/>
      <c r="K1713" s="94"/>
      <c r="L1713" s="94" t="s">
        <v>63</v>
      </c>
      <c r="M1713" s="94">
        <f>SUM(M1712:M1712)</f>
        <v>21375</v>
      </c>
      <c r="N1713" s="102"/>
      <c r="O1713" s="111"/>
      <c r="P1713" s="96"/>
      <c r="Q1713" s="111"/>
      <c r="R1713" s="111"/>
      <c r="S1713" s="97"/>
      <c r="T1713" s="102"/>
      <c r="U1713" s="102"/>
      <c r="V1713" s="102"/>
      <c r="W1713" s="94"/>
      <c r="X1713" s="98"/>
      <c r="Y1713" s="94"/>
      <c r="Z1713" s="94"/>
      <c r="AA1713" s="89"/>
      <c r="AB1713" s="89"/>
      <c r="AC1713" s="94"/>
      <c r="AD1713" s="94">
        <f>SUM(AD1712:AD1712)</f>
        <v>21375</v>
      </c>
      <c r="AE1713" s="94">
        <f>SUM(AE1712:AE1712)</f>
        <v>21375</v>
      </c>
      <c r="AF1713" s="94"/>
      <c r="AG1713" s="94">
        <f>SUM(AG1712:AG1712)</f>
        <v>21375</v>
      </c>
      <c r="AH1713" s="94"/>
    </row>
    <row r="1714" spans="1:34" s="99" customFormat="1" x14ac:dyDescent="0.55000000000000004">
      <c r="A1714" s="107" t="s">
        <v>2411</v>
      </c>
      <c r="B1714" s="102">
        <v>806</v>
      </c>
      <c r="C1714" s="102">
        <v>5478</v>
      </c>
      <c r="D1714" s="90" t="s">
        <v>2412</v>
      </c>
      <c r="E1714" s="102" t="s">
        <v>34</v>
      </c>
      <c r="F1714" s="102">
        <v>14317</v>
      </c>
      <c r="G1714" s="102">
        <v>0</v>
      </c>
      <c r="H1714" s="102">
        <v>1</v>
      </c>
      <c r="I1714" s="98">
        <v>49</v>
      </c>
      <c r="J1714" s="102" t="s">
        <v>35</v>
      </c>
      <c r="K1714" s="94">
        <f>((G1714*400)+(H1714*100))+I1714</f>
        <v>149</v>
      </c>
      <c r="L1714" s="94">
        <v>2425</v>
      </c>
      <c r="M1714" s="94">
        <f>K1714*L1714</f>
        <v>361325</v>
      </c>
      <c r="N1714" s="102">
        <v>1</v>
      </c>
      <c r="O1714" s="111" t="s">
        <v>2409</v>
      </c>
      <c r="P1714" s="96">
        <v>3570500322694</v>
      </c>
      <c r="Q1714" s="111" t="s">
        <v>2410</v>
      </c>
      <c r="R1714" s="111" t="s">
        <v>2413</v>
      </c>
      <c r="S1714" s="97" t="s">
        <v>2414</v>
      </c>
      <c r="T1714" s="102" t="s">
        <v>51</v>
      </c>
      <c r="U1714" s="102" t="s">
        <v>45</v>
      </c>
      <c r="V1714" s="102" t="s">
        <v>52</v>
      </c>
      <c r="W1714" s="94">
        <v>165.3</v>
      </c>
      <c r="X1714" s="98">
        <v>76.2</v>
      </c>
      <c r="Y1714" s="94">
        <v>6750</v>
      </c>
      <c r="Z1714" s="94">
        <f>W1714*Y1714</f>
        <v>1115775</v>
      </c>
      <c r="AA1714" s="89">
        <v>11</v>
      </c>
      <c r="AB1714" s="89">
        <v>12</v>
      </c>
      <c r="AC1714" s="94">
        <f>(Z1714*(100-AB1714))/100</f>
        <v>981882</v>
      </c>
      <c r="AD1714" s="94">
        <f>IF(AND(AC1714="",M1714=""),0,IF((AC1714=""),M1714, IF( (M1714=""),AC1714,SUM(AC1714:AC1716)+M1714)))</f>
        <v>1640789.5599999998</v>
      </c>
      <c r="AE1714" s="94">
        <f>IF( (X1714=""),AD1714*1,AD1714*(X1714/100) )</f>
        <v>1250281.64472</v>
      </c>
      <c r="AF1714" s="94">
        <v>50000000</v>
      </c>
      <c r="AG1714" s="94">
        <f>IF((AF1714-AE1714) &gt; 1,0,IF((AF1714-AE1714)&lt;0,AE1714-AF1714,AF1714-AE1714))</f>
        <v>0</v>
      </c>
      <c r="AH1714" s="94">
        <v>0.02</v>
      </c>
    </row>
    <row r="1715" spans="1:34" s="99" customFormat="1" x14ac:dyDescent="0.55000000000000004">
      <c r="A1715" s="107"/>
      <c r="B1715" s="102"/>
      <c r="C1715" s="102"/>
      <c r="D1715" s="90"/>
      <c r="E1715" s="102"/>
      <c r="F1715" s="102"/>
      <c r="G1715" s="102"/>
      <c r="H1715" s="102"/>
      <c r="I1715" s="98"/>
      <c r="J1715" s="102"/>
      <c r="K1715" s="94"/>
      <c r="L1715" s="94"/>
      <c r="M1715" s="94"/>
      <c r="N1715" s="102">
        <v>2</v>
      </c>
      <c r="O1715" s="111" t="s">
        <v>2409</v>
      </c>
      <c r="P1715" s="96">
        <v>3570500322694</v>
      </c>
      <c r="Q1715" s="111" t="s">
        <v>2410</v>
      </c>
      <c r="R1715" s="111" t="s">
        <v>2413</v>
      </c>
      <c r="S1715" s="97" t="s">
        <v>2415</v>
      </c>
      <c r="T1715" s="102" t="s">
        <v>73</v>
      </c>
      <c r="U1715" s="102" t="s">
        <v>45</v>
      </c>
      <c r="V1715" s="102" t="s">
        <v>75</v>
      </c>
      <c r="W1715" s="94">
        <v>46.8</v>
      </c>
      <c r="X1715" s="98">
        <v>21.57</v>
      </c>
      <c r="Y1715" s="94">
        <v>6600</v>
      </c>
      <c r="Z1715" s="94">
        <f>W1715*Y1715</f>
        <v>308880</v>
      </c>
      <c r="AA1715" s="89">
        <v>11</v>
      </c>
      <c r="AB1715" s="89">
        <v>12</v>
      </c>
      <c r="AC1715" s="94">
        <f>(Z1715*(100-AB1715))/100</f>
        <v>271814.40000000002</v>
      </c>
      <c r="AD1715" s="94">
        <f>IF(AND(AC1715="",M1714=""),0,IF((AC1715=""),M1714, IF( (M1714=""),AC1715,SUM(AC1714:AC1716)+M1714)))</f>
        <v>1640789.5599999998</v>
      </c>
      <c r="AE1715" s="94">
        <f>IF( (X1715=""),AD1715*1,AD1715*(X1715/100) )</f>
        <v>353918.30809199996</v>
      </c>
      <c r="AF1715" s="94">
        <v>0</v>
      </c>
      <c r="AG1715" s="94">
        <f>IF((AF1715-AE1715) &gt; 1,0,IF((AF1715-AE1715)&lt;0,AE1715-AF1715,AF1715-AE1715))</f>
        <v>353918.30809199996</v>
      </c>
      <c r="AH1715" s="94">
        <v>0.3</v>
      </c>
    </row>
    <row r="1716" spans="1:34" s="99" customFormat="1" x14ac:dyDescent="0.55000000000000004">
      <c r="A1716" s="107"/>
      <c r="B1716" s="102"/>
      <c r="C1716" s="102"/>
      <c r="D1716" s="90"/>
      <c r="E1716" s="102"/>
      <c r="F1716" s="102"/>
      <c r="G1716" s="102"/>
      <c r="H1716" s="102"/>
      <c r="I1716" s="98"/>
      <c r="J1716" s="102"/>
      <c r="K1716" s="94"/>
      <c r="L1716" s="94"/>
      <c r="M1716" s="94"/>
      <c r="N1716" s="102">
        <v>3</v>
      </c>
      <c r="O1716" s="111" t="s">
        <v>2409</v>
      </c>
      <c r="P1716" s="96">
        <v>3570500322694</v>
      </c>
      <c r="Q1716" s="111" t="s">
        <v>2410</v>
      </c>
      <c r="R1716" s="111" t="s">
        <v>2413</v>
      </c>
      <c r="S1716" s="97" t="s">
        <v>2416</v>
      </c>
      <c r="T1716" s="102" t="s">
        <v>439</v>
      </c>
      <c r="U1716" s="102" t="s">
        <v>45</v>
      </c>
      <c r="V1716" s="102" t="s">
        <v>52</v>
      </c>
      <c r="W1716" s="94">
        <v>4.84</v>
      </c>
      <c r="X1716" s="98">
        <v>2.23</v>
      </c>
      <c r="Y1716" s="94">
        <v>6050</v>
      </c>
      <c r="Z1716" s="94">
        <f>W1716*Y1716</f>
        <v>29282</v>
      </c>
      <c r="AA1716" s="89">
        <v>11</v>
      </c>
      <c r="AB1716" s="89">
        <v>12</v>
      </c>
      <c r="AC1716" s="94">
        <f>(Z1716*(100-AB1716))/100</f>
        <v>25768.16</v>
      </c>
      <c r="AD1716" s="94">
        <f>IF(AND(AC1716="",M1714=""),0,IF((AC1716=""),M1714, IF( (M1714=""),AC1716,SUM(AC1714:AC1716)+M1714)))</f>
        <v>1640789.5599999998</v>
      </c>
      <c r="AE1716" s="94">
        <f>IF( (X1716=""),AD1716*1,AD1716*(X1716/100) )</f>
        <v>36589.607187999994</v>
      </c>
      <c r="AF1716" s="94">
        <v>50000000</v>
      </c>
      <c r="AG1716" s="94">
        <f>IF((AF1716-AE1716) &gt; 1,0,IF((AF1716-AE1716)&lt;0,AE1716-AF1716,AF1716-AE1716))</f>
        <v>0</v>
      </c>
      <c r="AH1716" s="94">
        <v>0.02</v>
      </c>
    </row>
    <row r="1717" spans="1:34" s="99" customFormat="1" x14ac:dyDescent="0.55000000000000004">
      <c r="A1717" s="107"/>
      <c r="B1717" s="102"/>
      <c r="C1717" s="102"/>
      <c r="D1717" s="90"/>
      <c r="E1717" s="102"/>
      <c r="F1717" s="102"/>
      <c r="G1717" s="102"/>
      <c r="H1717" s="102"/>
      <c r="I1717" s="98"/>
      <c r="J1717" s="102"/>
      <c r="K1717" s="94"/>
      <c r="L1717" s="94" t="s">
        <v>63</v>
      </c>
      <c r="M1717" s="94">
        <f>SUM(M1714:M1716)</f>
        <v>361325</v>
      </c>
      <c r="N1717" s="102"/>
      <c r="O1717" s="111"/>
      <c r="P1717" s="96"/>
      <c r="Q1717" s="111"/>
      <c r="R1717" s="111"/>
      <c r="S1717" s="97"/>
      <c r="T1717" s="102"/>
      <c r="U1717" s="102"/>
      <c r="V1717" s="102"/>
      <c r="W1717" s="94"/>
      <c r="X1717" s="98"/>
      <c r="Y1717" s="94"/>
      <c r="Z1717" s="94"/>
      <c r="AA1717" s="89"/>
      <c r="AB1717" s="89"/>
      <c r="AC1717" s="94"/>
      <c r="AD1717" s="94"/>
      <c r="AE1717" s="94">
        <f>SUM(AE1714:AE1716)</f>
        <v>1640789.56</v>
      </c>
      <c r="AF1717" s="94"/>
      <c r="AG1717" s="94">
        <f>SUM(AG1714:AG1716)</f>
        <v>353918.30809199996</v>
      </c>
      <c r="AH1717" s="94"/>
    </row>
    <row r="1718" spans="1:34" s="74" customFormat="1" x14ac:dyDescent="0.55000000000000004">
      <c r="A1718" s="108" t="s">
        <v>2419</v>
      </c>
      <c r="B1718" s="109">
        <v>737</v>
      </c>
      <c r="C1718" s="102">
        <v>9116</v>
      </c>
      <c r="D1718" s="90" t="s">
        <v>2420</v>
      </c>
      <c r="E1718" s="102" t="s">
        <v>34</v>
      </c>
      <c r="F1718" s="102">
        <v>18438</v>
      </c>
      <c r="G1718" s="102">
        <v>0</v>
      </c>
      <c r="H1718" s="102">
        <v>0</v>
      </c>
      <c r="I1718" s="98">
        <v>99</v>
      </c>
      <c r="J1718" s="102" t="s">
        <v>35</v>
      </c>
      <c r="K1718" s="94">
        <f>((G1718*400)+(H1718*100))+I1718</f>
        <v>99</v>
      </c>
      <c r="L1718" s="94">
        <v>800</v>
      </c>
      <c r="M1718" s="94">
        <f>K1718*L1718</f>
        <v>79200</v>
      </c>
      <c r="N1718" s="102">
        <v>1</v>
      </c>
      <c r="O1718" s="111" t="s">
        <v>2417</v>
      </c>
      <c r="P1718" s="96"/>
      <c r="Q1718" s="111" t="s">
        <v>2418</v>
      </c>
      <c r="R1718" s="111" t="s">
        <v>2421</v>
      </c>
      <c r="S1718" s="97" t="s">
        <v>2422</v>
      </c>
      <c r="T1718" s="102" t="s">
        <v>51</v>
      </c>
      <c r="U1718" s="102" t="s">
        <v>74</v>
      </c>
      <c r="V1718" s="102" t="s">
        <v>52</v>
      </c>
      <c r="W1718" s="94">
        <v>270.83999999999997</v>
      </c>
      <c r="X1718" s="98">
        <v>87</v>
      </c>
      <c r="Y1718" s="94">
        <v>6750</v>
      </c>
      <c r="Z1718" s="94">
        <f>W1718*Y1718</f>
        <v>1828169.9999999998</v>
      </c>
      <c r="AA1718" s="89">
        <v>21</v>
      </c>
      <c r="AB1718" s="89">
        <v>93</v>
      </c>
      <c r="AC1718" s="94">
        <f>(Z1718*(100-AB1718))/100</f>
        <v>127971.89999999998</v>
      </c>
      <c r="AD1718" s="94">
        <f>IF(AND(AC1718="",M1718=""),0,IF((AC1718=""),M1718, IF( (M1718=""),AC1718,AC1718+M1718)))</f>
        <v>207171.89999999997</v>
      </c>
      <c r="AE1718" s="94">
        <f>IF( (X1718=""),AD1718*1,( M1718+(SUM(AC1718:AC1718)) )*(X1718/100) )</f>
        <v>180239.55299999996</v>
      </c>
      <c r="AF1718" s="94">
        <v>50000000</v>
      </c>
      <c r="AG1718" s="94">
        <f>IF((AF1718-AE1718) &gt; 1,0,IF((AF1718-AE1718)&lt;0,AE1718-AF1718,AF1718-AE1718))</f>
        <v>0</v>
      </c>
      <c r="AH1718" s="94">
        <v>0.02</v>
      </c>
    </row>
    <row r="1719" spans="1:34" s="74" customFormat="1" x14ac:dyDescent="0.55000000000000004">
      <c r="A1719" s="108"/>
      <c r="B1719" s="109"/>
      <c r="C1719" s="102"/>
      <c r="D1719" s="90"/>
      <c r="E1719" s="102"/>
      <c r="F1719" s="102"/>
      <c r="G1719" s="102"/>
      <c r="H1719" s="102"/>
      <c r="I1719" s="98"/>
      <c r="J1719" s="102"/>
      <c r="K1719" s="94"/>
      <c r="L1719" s="94"/>
      <c r="M1719" s="94"/>
      <c r="N1719" s="102">
        <v>2</v>
      </c>
      <c r="O1719" s="111" t="s">
        <v>2417</v>
      </c>
      <c r="P1719" s="96"/>
      <c r="Q1719" s="111" t="s">
        <v>2418</v>
      </c>
      <c r="R1719" s="111" t="s">
        <v>2421</v>
      </c>
      <c r="S1719" s="97" t="s">
        <v>2423</v>
      </c>
      <c r="T1719" s="102" t="s">
        <v>51</v>
      </c>
      <c r="U1719" s="102" t="s">
        <v>45</v>
      </c>
      <c r="V1719" s="102" t="s">
        <v>52</v>
      </c>
      <c r="W1719" s="94">
        <v>40.479999999999997</v>
      </c>
      <c r="X1719" s="98">
        <v>13</v>
      </c>
      <c r="Y1719" s="94">
        <v>6750</v>
      </c>
      <c r="Z1719" s="94">
        <f>W1719*Y1719</f>
        <v>273240</v>
      </c>
      <c r="AA1719" s="89">
        <v>6</v>
      </c>
      <c r="AB1719" s="89">
        <v>6</v>
      </c>
      <c r="AC1719" s="94">
        <f>(Z1719*(100-AB1719))/100</f>
        <v>256845.6</v>
      </c>
      <c r="AD1719" s="94">
        <f>IF(AND(AC1719="",M1718=""),0,IF((AC1719=""),M1718, IF( (M1718=""),AC1719,AC1719+M1718)))</f>
        <v>336045.6</v>
      </c>
      <c r="AE1719" s="94">
        <f>IF( (X1719=""),AD1719*1,( M1718+(SUM(AC1719:AC1719)) )*(X1719/100) )</f>
        <v>43685.928</v>
      </c>
      <c r="AF1719" s="94">
        <v>50000000</v>
      </c>
      <c r="AG1719" s="94">
        <f>IF((AF1719-AE1719) &gt; 1,0,IF((AF1719-AE1719)&lt;0,AE1719-AF1719,AF1719-AE1719))</f>
        <v>0</v>
      </c>
      <c r="AH1719" s="94">
        <v>0.02</v>
      </c>
    </row>
    <row r="1720" spans="1:34" s="74" customFormat="1" x14ac:dyDescent="0.55000000000000004">
      <c r="A1720" s="108"/>
      <c r="B1720" s="109"/>
      <c r="C1720" s="102"/>
      <c r="D1720" s="90"/>
      <c r="E1720" s="102"/>
      <c r="F1720" s="102"/>
      <c r="G1720" s="102"/>
      <c r="H1720" s="102"/>
      <c r="I1720" s="98"/>
      <c r="J1720" s="102"/>
      <c r="K1720" s="94"/>
      <c r="L1720" s="94" t="s">
        <v>63</v>
      </c>
      <c r="M1720" s="94">
        <f>SUM(M1718:M1719)</f>
        <v>79200</v>
      </c>
      <c r="N1720" s="102"/>
      <c r="O1720" s="111"/>
      <c r="P1720" s="96"/>
      <c r="Q1720" s="111"/>
      <c r="R1720" s="111"/>
      <c r="S1720" s="97"/>
      <c r="T1720" s="102"/>
      <c r="U1720" s="102"/>
      <c r="V1720" s="102"/>
      <c r="W1720" s="94"/>
      <c r="X1720" s="98"/>
      <c r="Y1720" s="94"/>
      <c r="Z1720" s="94"/>
      <c r="AA1720" s="89"/>
      <c r="AB1720" s="89"/>
      <c r="AC1720" s="94"/>
      <c r="AD1720" s="94">
        <f>SUM(AD1718:AD1719)</f>
        <v>543217.5</v>
      </c>
      <c r="AE1720" s="94">
        <f>SUM(AE1718:AE1719)</f>
        <v>223925.48099999997</v>
      </c>
      <c r="AF1720" s="94"/>
      <c r="AG1720" s="94">
        <f>SUM(AG1718:AG1719)</f>
        <v>0</v>
      </c>
      <c r="AH1720" s="94"/>
    </row>
    <row r="1721" spans="1:34" s="74" customFormat="1" x14ac:dyDescent="0.55000000000000004">
      <c r="A1721" s="108" t="s">
        <v>2426</v>
      </c>
      <c r="B1721" s="109">
        <v>738</v>
      </c>
      <c r="C1721" s="102">
        <v>6622</v>
      </c>
      <c r="D1721" s="90" t="s">
        <v>2427</v>
      </c>
      <c r="E1721" s="102" t="s">
        <v>34</v>
      </c>
      <c r="F1721" s="102">
        <v>23176</v>
      </c>
      <c r="G1721" s="102">
        <v>0</v>
      </c>
      <c r="H1721" s="102">
        <v>0</v>
      </c>
      <c r="I1721" s="98">
        <v>70</v>
      </c>
      <c r="J1721" s="102" t="s">
        <v>35</v>
      </c>
      <c r="K1721" s="94">
        <f>((G1721*400)+(H1721*100))+I1721</f>
        <v>70</v>
      </c>
      <c r="L1721" s="94">
        <v>650</v>
      </c>
      <c r="M1721" s="94">
        <f>K1721*L1721</f>
        <v>45500</v>
      </c>
      <c r="N1721" s="102">
        <v>1</v>
      </c>
      <c r="O1721" s="111" t="s">
        <v>2424</v>
      </c>
      <c r="P1721" s="96"/>
      <c r="Q1721" s="111" t="s">
        <v>2425</v>
      </c>
      <c r="R1721" s="111" t="s">
        <v>1559</v>
      </c>
      <c r="S1721" s="97" t="s">
        <v>2428</v>
      </c>
      <c r="T1721" s="102" t="s">
        <v>51</v>
      </c>
      <c r="U1721" s="102" t="s">
        <v>45</v>
      </c>
      <c r="V1721" s="102" t="s">
        <v>52</v>
      </c>
      <c r="W1721" s="94">
        <v>142.74</v>
      </c>
      <c r="X1721" s="98">
        <v>100</v>
      </c>
      <c r="Y1721" s="94">
        <v>6750</v>
      </c>
      <c r="Z1721" s="94">
        <f>W1721*Y1721</f>
        <v>963495.00000000012</v>
      </c>
      <c r="AA1721" s="89">
        <v>6</v>
      </c>
      <c r="AB1721" s="89">
        <v>6</v>
      </c>
      <c r="AC1721" s="94">
        <f>(Z1721*(100-AB1721))/100</f>
        <v>905685.30000000016</v>
      </c>
      <c r="AD1721" s="94">
        <f>IF(AND(AC1721="",M1721=""),0,IF((AC1721=""),M1721, IF( (M1721=""),AC1721,AC1721+M1721)))</f>
        <v>951185.30000000016</v>
      </c>
      <c r="AE1721" s="94">
        <f>IF( (X1721=""),AD1721*1,( M1721+(SUM(AC1721:AC1721)) )*(X1721/100) )</f>
        <v>951185.30000000016</v>
      </c>
      <c r="AF1721" s="94">
        <v>50000000</v>
      </c>
      <c r="AG1721" s="94">
        <f>IF((AF1721-AE1721) &gt; 1,0,IF((AF1721-AE1721)&lt;0,AE1721-AF1721,AF1721-AE1721))</f>
        <v>0</v>
      </c>
      <c r="AH1721" s="94">
        <v>0.02</v>
      </c>
    </row>
    <row r="1722" spans="1:34" s="74" customFormat="1" x14ac:dyDescent="0.55000000000000004">
      <c r="A1722" s="108"/>
      <c r="B1722" s="109"/>
      <c r="C1722" s="102"/>
      <c r="D1722" s="90"/>
      <c r="E1722" s="102"/>
      <c r="F1722" s="102"/>
      <c r="G1722" s="102"/>
      <c r="H1722" s="102"/>
      <c r="I1722" s="98"/>
      <c r="J1722" s="102"/>
      <c r="K1722" s="94"/>
      <c r="L1722" s="94" t="s">
        <v>63</v>
      </c>
      <c r="M1722" s="94">
        <f>SUM(M1721:M1721)</f>
        <v>45500</v>
      </c>
      <c r="N1722" s="102"/>
      <c r="O1722" s="111"/>
      <c r="P1722" s="96"/>
      <c r="Q1722" s="111"/>
      <c r="R1722" s="111"/>
      <c r="S1722" s="97"/>
      <c r="T1722" s="102"/>
      <c r="U1722" s="102"/>
      <c r="V1722" s="102"/>
      <c r="W1722" s="94"/>
      <c r="X1722" s="98"/>
      <c r="Y1722" s="94"/>
      <c r="Z1722" s="94"/>
      <c r="AA1722" s="89"/>
      <c r="AB1722" s="89"/>
      <c r="AC1722" s="94"/>
      <c r="AD1722" s="94">
        <f>SUM(AD1721:AD1721)</f>
        <v>951185.30000000016</v>
      </c>
      <c r="AE1722" s="94">
        <f>SUM(AE1721:AE1721)</f>
        <v>951185.30000000016</v>
      </c>
      <c r="AF1722" s="94"/>
      <c r="AG1722" s="94">
        <f>SUM(AG1721:AG1721)</f>
        <v>0</v>
      </c>
      <c r="AH1722" s="94"/>
    </row>
    <row r="1723" spans="1:34" s="74" customFormat="1" x14ac:dyDescent="0.55000000000000004">
      <c r="A1723" s="108" t="s">
        <v>2431</v>
      </c>
      <c r="B1723" s="109">
        <v>739</v>
      </c>
      <c r="C1723" s="102">
        <v>8645</v>
      </c>
      <c r="D1723" s="90" t="s">
        <v>2432</v>
      </c>
      <c r="E1723" s="102" t="s">
        <v>34</v>
      </c>
      <c r="F1723" s="102">
        <v>953</v>
      </c>
      <c r="G1723" s="102">
        <v>0</v>
      </c>
      <c r="H1723" s="102">
        <v>2</v>
      </c>
      <c r="I1723" s="98">
        <v>16</v>
      </c>
      <c r="J1723" s="102" t="s">
        <v>35</v>
      </c>
      <c r="K1723" s="94">
        <f>((G1723*400)+(H1723*100))+I1723</f>
        <v>216</v>
      </c>
      <c r="L1723" s="94">
        <v>1350</v>
      </c>
      <c r="M1723" s="94">
        <f>K1723*L1723</f>
        <v>291600</v>
      </c>
      <c r="N1723" s="102">
        <v>1</v>
      </c>
      <c r="O1723" s="111" t="s">
        <v>2429</v>
      </c>
      <c r="P1723" s="96">
        <v>3570800353374</v>
      </c>
      <c r="Q1723" s="111" t="s">
        <v>2430</v>
      </c>
      <c r="R1723" s="111" t="s">
        <v>2433</v>
      </c>
      <c r="S1723" s="97" t="s">
        <v>2434</v>
      </c>
      <c r="T1723" s="102" t="s">
        <v>73</v>
      </c>
      <c r="U1723" s="102" t="s">
        <v>227</v>
      </c>
      <c r="V1723" s="102" t="s">
        <v>52</v>
      </c>
      <c r="W1723" s="94">
        <v>252.96</v>
      </c>
      <c r="X1723" s="98">
        <v>84.35</v>
      </c>
      <c r="Y1723" s="94">
        <v>6600</v>
      </c>
      <c r="Z1723" s="94">
        <f>W1723*Y1723</f>
        <v>1669536</v>
      </c>
      <c r="AA1723" s="89">
        <v>11</v>
      </c>
      <c r="AB1723" s="89">
        <v>34</v>
      </c>
      <c r="AC1723" s="94">
        <f>(Z1723*(100-AB1723))/100</f>
        <v>1101893.76</v>
      </c>
      <c r="AD1723" s="94">
        <f>IF(AND(AC1723="",M1723=""),0,IF((AC1723=""),M1723, IF( (M1723=""),AC1723,AC1723+M1723)))</f>
        <v>1393493.76</v>
      </c>
      <c r="AE1723" s="94">
        <f>IF( (X1723=""),AD1723*1,( M1723+(SUM(AC1723:AC1723)) )*(X1723/100) )</f>
        <v>1175411.9865599999</v>
      </c>
      <c r="AF1723" s="94">
        <v>50000000</v>
      </c>
      <c r="AG1723" s="94">
        <f>IF((AF1723-AE1723) &gt; 1,0,IF((AF1723-AE1723)&lt;0,AE1723-AF1723,AF1723-AE1723))</f>
        <v>0</v>
      </c>
      <c r="AH1723" s="94">
        <v>0.02</v>
      </c>
    </row>
    <row r="1724" spans="1:34" s="74" customFormat="1" x14ac:dyDescent="0.55000000000000004">
      <c r="A1724" s="108"/>
      <c r="B1724" s="109"/>
      <c r="C1724" s="102"/>
      <c r="D1724" s="90"/>
      <c r="E1724" s="102"/>
      <c r="F1724" s="102"/>
      <c r="G1724" s="102"/>
      <c r="H1724" s="102"/>
      <c r="I1724" s="98"/>
      <c r="J1724" s="102"/>
      <c r="K1724" s="94"/>
      <c r="L1724" s="94"/>
      <c r="M1724" s="94"/>
      <c r="N1724" s="102">
        <v>2</v>
      </c>
      <c r="O1724" s="111" t="s">
        <v>2429</v>
      </c>
      <c r="P1724" s="96">
        <v>3570800353374</v>
      </c>
      <c r="Q1724" s="111" t="s">
        <v>2430</v>
      </c>
      <c r="R1724" s="111" t="s">
        <v>2433</v>
      </c>
      <c r="S1724" s="97" t="s">
        <v>2435</v>
      </c>
      <c r="T1724" s="102" t="s">
        <v>55</v>
      </c>
      <c r="U1724" s="102" t="s">
        <v>45</v>
      </c>
      <c r="V1724" s="102" t="s">
        <v>52</v>
      </c>
      <c r="W1724" s="94">
        <v>46.92</v>
      </c>
      <c r="X1724" s="98">
        <v>15.65</v>
      </c>
      <c r="Y1724" s="94">
        <v>0</v>
      </c>
      <c r="Z1724" s="94">
        <f>W1724*Y1724</f>
        <v>0</v>
      </c>
      <c r="AA1724" s="89">
        <v>6</v>
      </c>
      <c r="AB1724" s="89">
        <v>6</v>
      </c>
      <c r="AC1724" s="94">
        <f>(Z1724*(100-AB1724))/100</f>
        <v>0</v>
      </c>
      <c r="AD1724" s="94">
        <f>IF(AND(AC1724="",M1723=""),0,IF((AC1724=""),M1723, IF( (M1723=""),AC1724,AC1724+M1723)))</f>
        <v>291600</v>
      </c>
      <c r="AE1724" s="94">
        <f>IF( (X1724=""),AD1724*1,( M1723+(SUM(AC1724:AC1724)) )*(X1724/100) )</f>
        <v>45635.4</v>
      </c>
      <c r="AF1724" s="94">
        <v>50000000</v>
      </c>
      <c r="AG1724" s="94">
        <f>IF((AF1724-AE1724) &gt; 1,0,IF((AF1724-AE1724)&lt;0,AE1724-AF1724,AF1724-AE1724))</f>
        <v>0</v>
      </c>
      <c r="AH1724" s="94">
        <v>0.02</v>
      </c>
    </row>
    <row r="1725" spans="1:34" s="74" customFormat="1" x14ac:dyDescent="0.55000000000000004">
      <c r="A1725" s="108"/>
      <c r="B1725" s="109"/>
      <c r="C1725" s="102"/>
      <c r="D1725" s="90"/>
      <c r="E1725" s="102"/>
      <c r="F1725" s="102"/>
      <c r="G1725" s="102"/>
      <c r="H1725" s="102"/>
      <c r="I1725" s="98"/>
      <c r="J1725" s="102"/>
      <c r="K1725" s="94"/>
      <c r="L1725" s="94" t="s">
        <v>63</v>
      </c>
      <c r="M1725" s="94">
        <f>SUM(M1723:M1724)</f>
        <v>291600</v>
      </c>
      <c r="N1725" s="102"/>
      <c r="O1725" s="111"/>
      <c r="P1725" s="96"/>
      <c r="Q1725" s="111"/>
      <c r="R1725" s="111"/>
      <c r="S1725" s="97"/>
      <c r="T1725" s="102"/>
      <c r="U1725" s="102"/>
      <c r="V1725" s="102"/>
      <c r="W1725" s="94"/>
      <c r="X1725" s="98"/>
      <c r="Y1725" s="94"/>
      <c r="Z1725" s="94"/>
      <c r="AA1725" s="89"/>
      <c r="AB1725" s="89"/>
      <c r="AC1725" s="94"/>
      <c r="AD1725" s="94">
        <f>SUM(AD1723:AD1724)</f>
        <v>1685093.76</v>
      </c>
      <c r="AE1725" s="94">
        <f>SUM(AE1723:AE1724)</f>
        <v>1221047.3865599998</v>
      </c>
      <c r="AF1725" s="94"/>
      <c r="AG1725" s="94">
        <f>SUM(AG1723:AG1724)</f>
        <v>0</v>
      </c>
      <c r="AH1725" s="94"/>
    </row>
    <row r="1726" spans="1:34" s="74" customFormat="1" x14ac:dyDescent="0.55000000000000004">
      <c r="A1726" s="108" t="s">
        <v>2436</v>
      </c>
      <c r="B1726" s="109">
        <v>740</v>
      </c>
      <c r="C1726" s="102">
        <v>8423</v>
      </c>
      <c r="D1726" s="90" t="s">
        <v>2437</v>
      </c>
      <c r="E1726" s="102" t="s">
        <v>34</v>
      </c>
      <c r="F1726" s="102">
        <v>2518</v>
      </c>
      <c r="G1726" s="102">
        <v>0</v>
      </c>
      <c r="H1726" s="102">
        <v>0</v>
      </c>
      <c r="I1726" s="98">
        <v>85</v>
      </c>
      <c r="J1726" s="102" t="s">
        <v>38</v>
      </c>
      <c r="K1726" s="94">
        <f>((G1726*400)+(H1726*100))+I1726</f>
        <v>85</v>
      </c>
      <c r="L1726" s="94">
        <v>800</v>
      </c>
      <c r="M1726" s="94">
        <f>K1726*L1726</f>
        <v>68000</v>
      </c>
      <c r="N1726" s="102"/>
      <c r="O1726" s="111"/>
      <c r="P1726" s="96"/>
      <c r="Q1726" s="111"/>
      <c r="R1726" s="111"/>
      <c r="S1726" s="97"/>
      <c r="T1726" s="102"/>
      <c r="U1726" s="102"/>
      <c r="V1726" s="102"/>
      <c r="W1726" s="94"/>
      <c r="X1726" s="98"/>
      <c r="Y1726" s="94"/>
      <c r="Z1726" s="94"/>
      <c r="AA1726" s="89"/>
      <c r="AB1726" s="89"/>
      <c r="AC1726" s="94"/>
      <c r="AD1726" s="94">
        <f>IF(AND(AC1726="",M1726=""),0,IF((AC1726=""),M1726,IF((M1726=""),AC1726,AC1726+M1726)))</f>
        <v>68000</v>
      </c>
      <c r="AE1726" s="94">
        <f>IF( (X1726=""),AD1726*1,AD1726*(X1726/100) )</f>
        <v>68000</v>
      </c>
      <c r="AF1726" s="94">
        <v>50000000</v>
      </c>
      <c r="AG1726" s="94">
        <f>IF((AF1726-AE1726) &gt; 1,0,IF((AF1726-AE1726)&lt;0,AE1726-AF1726,AF1726-AE1726))</f>
        <v>0</v>
      </c>
      <c r="AH1726" s="94">
        <v>0.01</v>
      </c>
    </row>
    <row r="1727" spans="1:34" s="73" customFormat="1" x14ac:dyDescent="0.55000000000000004">
      <c r="A1727" s="108"/>
      <c r="B1727" s="109"/>
      <c r="C1727" s="102"/>
      <c r="D1727" s="90"/>
      <c r="E1727" s="102"/>
      <c r="F1727" s="102"/>
      <c r="G1727" s="102"/>
      <c r="H1727" s="102"/>
      <c r="I1727" s="98"/>
      <c r="J1727" s="102"/>
      <c r="K1727" s="94"/>
      <c r="L1727" s="94" t="s">
        <v>63</v>
      </c>
      <c r="M1727" s="94">
        <f>SUM(M1726:M1726)</f>
        <v>68000</v>
      </c>
      <c r="N1727" s="102"/>
      <c r="O1727" s="111"/>
      <c r="P1727" s="96"/>
      <c r="Q1727" s="111"/>
      <c r="R1727" s="111"/>
      <c r="S1727" s="97"/>
      <c r="T1727" s="102"/>
      <c r="U1727" s="102"/>
      <c r="V1727" s="102"/>
      <c r="W1727" s="94"/>
      <c r="X1727" s="98"/>
      <c r="Y1727" s="94"/>
      <c r="Z1727" s="94"/>
      <c r="AA1727" s="89"/>
      <c r="AB1727" s="89"/>
      <c r="AC1727" s="94"/>
      <c r="AD1727" s="94">
        <f>SUM(AD1726:AD1726)</f>
        <v>68000</v>
      </c>
      <c r="AE1727" s="94">
        <f>SUM(AE1726:AE1726)</f>
        <v>68000</v>
      </c>
      <c r="AF1727" s="94"/>
      <c r="AG1727" s="94">
        <f>SUM(AG1726:AG1726)</f>
        <v>0</v>
      </c>
      <c r="AH1727" s="94"/>
    </row>
    <row r="1728" spans="1:34" s="73" customFormat="1" x14ac:dyDescent="0.55000000000000004">
      <c r="A1728" s="108" t="s">
        <v>2438</v>
      </c>
      <c r="B1728" s="109">
        <v>741</v>
      </c>
      <c r="C1728" s="102">
        <v>7251</v>
      </c>
      <c r="D1728" s="90" t="s">
        <v>2439</v>
      </c>
      <c r="E1728" s="102" t="s">
        <v>34</v>
      </c>
      <c r="F1728" s="102">
        <v>26595</v>
      </c>
      <c r="G1728" s="102">
        <v>1</v>
      </c>
      <c r="H1728" s="102">
        <v>0</v>
      </c>
      <c r="I1728" s="98">
        <v>0</v>
      </c>
      <c r="J1728" s="102" t="s">
        <v>38</v>
      </c>
      <c r="K1728" s="94">
        <f>((G1728*400)+(H1728*100))+I1728</f>
        <v>400</v>
      </c>
      <c r="L1728" s="94">
        <v>650</v>
      </c>
      <c r="M1728" s="94">
        <f>K1728*L1728</f>
        <v>260000</v>
      </c>
      <c r="N1728" s="102"/>
      <c r="O1728" s="111"/>
      <c r="P1728" s="96"/>
      <c r="Q1728" s="111"/>
      <c r="R1728" s="111"/>
      <c r="S1728" s="97"/>
      <c r="T1728" s="102"/>
      <c r="U1728" s="102"/>
      <c r="V1728" s="102"/>
      <c r="W1728" s="94"/>
      <c r="X1728" s="98"/>
      <c r="Y1728" s="94"/>
      <c r="Z1728" s="94"/>
      <c r="AA1728" s="89"/>
      <c r="AB1728" s="89"/>
      <c r="AC1728" s="94"/>
      <c r="AD1728" s="94">
        <f>IF(AND(AC1728="",M1728=""),0,IF((AC1728=""),M1728,IF((M1728=""),AC1728,AC1728+M1728)))</f>
        <v>260000</v>
      </c>
      <c r="AE1728" s="94">
        <f>IF( (X1728=""),AD1728*1,AD1728*(X1728/100) )</f>
        <v>260000</v>
      </c>
      <c r="AF1728" s="94">
        <v>50000000</v>
      </c>
      <c r="AG1728" s="94">
        <f>IF((AF1728-AE1728) &gt; 1,0,IF((AF1728-AE1728)&lt;0,AE1728-AF1728,AF1728-AE1728))</f>
        <v>0</v>
      </c>
      <c r="AH1728" s="94">
        <v>0.01</v>
      </c>
    </row>
    <row r="1729" spans="1:34" s="73" customFormat="1" x14ac:dyDescent="0.55000000000000004">
      <c r="A1729" s="108"/>
      <c r="B1729" s="109"/>
      <c r="C1729" s="102"/>
      <c r="D1729" s="90"/>
      <c r="E1729" s="102"/>
      <c r="F1729" s="102"/>
      <c r="G1729" s="102"/>
      <c r="H1729" s="102"/>
      <c r="I1729" s="98"/>
      <c r="J1729" s="102"/>
      <c r="K1729" s="94"/>
      <c r="L1729" s="94" t="s">
        <v>63</v>
      </c>
      <c r="M1729" s="94">
        <f>SUM(M1728:M1728)</f>
        <v>260000</v>
      </c>
      <c r="N1729" s="102"/>
      <c r="O1729" s="111"/>
      <c r="P1729" s="96"/>
      <c r="Q1729" s="111"/>
      <c r="R1729" s="111"/>
      <c r="S1729" s="97"/>
      <c r="T1729" s="102"/>
      <c r="U1729" s="102"/>
      <c r="V1729" s="102"/>
      <c r="W1729" s="94"/>
      <c r="X1729" s="98"/>
      <c r="Y1729" s="94"/>
      <c r="Z1729" s="94"/>
      <c r="AA1729" s="89"/>
      <c r="AB1729" s="89"/>
      <c r="AC1729" s="94"/>
      <c r="AD1729" s="94">
        <f>SUM(AD1728:AD1728)</f>
        <v>260000</v>
      </c>
      <c r="AE1729" s="94">
        <f>SUM(AE1728:AE1728)</f>
        <v>260000</v>
      </c>
      <c r="AF1729" s="94"/>
      <c r="AG1729" s="94">
        <f>SUM(AG1728:AG1728)</f>
        <v>0</v>
      </c>
      <c r="AH1729" s="94"/>
    </row>
    <row r="1730" spans="1:34" s="73" customFormat="1" x14ac:dyDescent="0.55000000000000004">
      <c r="A1730" s="108" t="s">
        <v>2440</v>
      </c>
      <c r="B1730" s="109">
        <v>742</v>
      </c>
      <c r="C1730" s="102">
        <v>9997</v>
      </c>
      <c r="D1730" s="90" t="s">
        <v>894</v>
      </c>
      <c r="E1730" s="340" t="s">
        <v>67</v>
      </c>
      <c r="F1730" s="102">
        <v>2606</v>
      </c>
      <c r="G1730" s="102">
        <v>1</v>
      </c>
      <c r="H1730" s="102">
        <v>3</v>
      </c>
      <c r="I1730" s="98">
        <v>98</v>
      </c>
      <c r="J1730" s="102" t="s">
        <v>38</v>
      </c>
      <c r="K1730" s="94">
        <f>((G1730*400)+(H1730*100))+I1730</f>
        <v>798</v>
      </c>
      <c r="L1730" s="94">
        <v>325</v>
      </c>
      <c r="M1730" s="94">
        <f>K1730*L1730</f>
        <v>259350</v>
      </c>
      <c r="N1730" s="102"/>
      <c r="O1730" s="111"/>
      <c r="P1730" s="96"/>
      <c r="Q1730" s="111"/>
      <c r="R1730" s="111"/>
      <c r="S1730" s="97"/>
      <c r="T1730" s="102"/>
      <c r="U1730" s="102"/>
      <c r="V1730" s="102"/>
      <c r="W1730" s="94"/>
      <c r="X1730" s="98"/>
      <c r="Y1730" s="94"/>
      <c r="Z1730" s="94"/>
      <c r="AA1730" s="89"/>
      <c r="AB1730" s="89"/>
      <c r="AC1730" s="94"/>
      <c r="AD1730" s="94">
        <f>IF(AND(AC1730="",M1730=""),0,IF((AC1730=""),M1730,IF((M1730=""),AC1730,AC1730+M1730)))</f>
        <v>259350</v>
      </c>
      <c r="AE1730" s="94">
        <f>IF( (X1730=""),AD1730*1,AD1730*(X1730/100) )</f>
        <v>259350</v>
      </c>
      <c r="AF1730" s="94">
        <v>0</v>
      </c>
      <c r="AG1730" s="94">
        <f>IF((AF1730-AE1730) &gt; 1,0,IF((AF1730-AE1730)&lt;0,AE1730-AF1730,AF1730-AE1730))</f>
        <v>259350</v>
      </c>
      <c r="AH1730" s="94">
        <v>0.3</v>
      </c>
    </row>
    <row r="1731" spans="1:34" s="73" customFormat="1" x14ac:dyDescent="0.55000000000000004">
      <c r="A1731" s="108"/>
      <c r="B1731" s="109"/>
      <c r="C1731" s="102"/>
      <c r="D1731" s="90"/>
      <c r="E1731" s="102"/>
      <c r="F1731" s="102"/>
      <c r="G1731" s="102"/>
      <c r="H1731" s="102"/>
      <c r="I1731" s="98"/>
      <c r="J1731" s="102"/>
      <c r="K1731" s="94"/>
      <c r="L1731" s="94" t="s">
        <v>63</v>
      </c>
      <c r="M1731" s="94">
        <f>SUM(M1730:M1730)</f>
        <v>259350</v>
      </c>
      <c r="N1731" s="102"/>
      <c r="O1731" s="111"/>
      <c r="P1731" s="96"/>
      <c r="Q1731" s="111"/>
      <c r="R1731" s="111"/>
      <c r="S1731" s="97"/>
      <c r="T1731" s="102"/>
      <c r="U1731" s="102"/>
      <c r="V1731" s="102"/>
      <c r="W1731" s="94"/>
      <c r="X1731" s="98"/>
      <c r="Y1731" s="94"/>
      <c r="Z1731" s="94"/>
      <c r="AA1731" s="89"/>
      <c r="AB1731" s="89"/>
      <c r="AC1731" s="94"/>
      <c r="AD1731" s="94">
        <f>SUM(AD1730:AD1730)</f>
        <v>259350</v>
      </c>
      <c r="AE1731" s="94">
        <f>SUM(AE1730:AE1730)</f>
        <v>259350</v>
      </c>
      <c r="AF1731" s="94"/>
      <c r="AG1731" s="94">
        <f>SUM(AG1730:AG1730)</f>
        <v>259350</v>
      </c>
      <c r="AH1731" s="94"/>
    </row>
    <row r="1732" spans="1:34" s="73" customFormat="1" x14ac:dyDescent="0.55000000000000004">
      <c r="A1732" s="108" t="s">
        <v>2441</v>
      </c>
      <c r="B1732" s="109">
        <v>743</v>
      </c>
      <c r="C1732" s="102">
        <v>6711</v>
      </c>
      <c r="D1732" s="90" t="s">
        <v>2442</v>
      </c>
      <c r="E1732" s="102" t="s">
        <v>34</v>
      </c>
      <c r="F1732" s="102">
        <v>18551</v>
      </c>
      <c r="G1732" s="102">
        <v>3</v>
      </c>
      <c r="H1732" s="102">
        <v>2</v>
      </c>
      <c r="I1732" s="98">
        <v>71</v>
      </c>
      <c r="J1732" s="102" t="s">
        <v>38</v>
      </c>
      <c r="K1732" s="94">
        <f>((G1732*400)+(H1732*100))+I1732</f>
        <v>1471</v>
      </c>
      <c r="L1732" s="94">
        <v>475</v>
      </c>
      <c r="M1732" s="94">
        <f>K1732*L1732</f>
        <v>698725</v>
      </c>
      <c r="N1732" s="102"/>
      <c r="O1732" s="111"/>
      <c r="P1732" s="96"/>
      <c r="Q1732" s="111"/>
      <c r="R1732" s="111"/>
      <c r="S1732" s="97"/>
      <c r="T1732" s="102"/>
      <c r="U1732" s="102"/>
      <c r="V1732" s="102"/>
      <c r="W1732" s="94"/>
      <c r="X1732" s="98"/>
      <c r="Y1732" s="94"/>
      <c r="Z1732" s="94"/>
      <c r="AA1732" s="89"/>
      <c r="AB1732" s="89"/>
      <c r="AC1732" s="94"/>
      <c r="AD1732" s="94">
        <f>IF(AND(AC1732="",M1732=""),0,IF((AC1732=""),M1732,IF((M1732=""),AC1732,AC1732+M1732)))</f>
        <v>698725</v>
      </c>
      <c r="AE1732" s="94">
        <f>IF( (X1732=""),AD1732*1,AD1732*(X1732/100) )</f>
        <v>698725</v>
      </c>
      <c r="AF1732" s="94">
        <v>50000000</v>
      </c>
      <c r="AG1732" s="94">
        <f>IF((AF1732-AE1732) &gt; 1,0,IF((AF1732-AE1732)&lt;0,AE1732-AF1732,AF1732-AE1732))</f>
        <v>0</v>
      </c>
      <c r="AH1732" s="94">
        <v>0.01</v>
      </c>
    </row>
    <row r="1733" spans="1:34" s="73" customFormat="1" x14ac:dyDescent="0.55000000000000004">
      <c r="A1733" s="108"/>
      <c r="B1733" s="109"/>
      <c r="C1733" s="102"/>
      <c r="D1733" s="90"/>
      <c r="E1733" s="102"/>
      <c r="F1733" s="102"/>
      <c r="G1733" s="102"/>
      <c r="H1733" s="102"/>
      <c r="I1733" s="98"/>
      <c r="J1733" s="102"/>
      <c r="K1733" s="94"/>
      <c r="L1733" s="94" t="s">
        <v>63</v>
      </c>
      <c r="M1733" s="94">
        <f>SUM(M1732:M1732)</f>
        <v>698725</v>
      </c>
      <c r="N1733" s="102"/>
      <c r="O1733" s="111"/>
      <c r="P1733" s="96"/>
      <c r="Q1733" s="111"/>
      <c r="R1733" s="111"/>
      <c r="S1733" s="97"/>
      <c r="T1733" s="102"/>
      <c r="U1733" s="102"/>
      <c r="V1733" s="102"/>
      <c r="W1733" s="94"/>
      <c r="X1733" s="98"/>
      <c r="Y1733" s="94"/>
      <c r="Z1733" s="94"/>
      <c r="AA1733" s="89"/>
      <c r="AB1733" s="89"/>
      <c r="AC1733" s="94"/>
      <c r="AD1733" s="94">
        <f>SUM(AD1732:AD1732)</f>
        <v>698725</v>
      </c>
      <c r="AE1733" s="94">
        <f>SUM(AE1732:AE1732)</f>
        <v>698725</v>
      </c>
      <c r="AF1733" s="94"/>
      <c r="AG1733" s="94">
        <f>SUM(AG1732:AG1732)</f>
        <v>0</v>
      </c>
      <c r="AH1733" s="94"/>
    </row>
    <row r="1734" spans="1:34" s="73" customFormat="1" x14ac:dyDescent="0.55000000000000004">
      <c r="A1734" s="108" t="s">
        <v>887</v>
      </c>
      <c r="B1734" s="109">
        <v>744</v>
      </c>
      <c r="C1734" s="102">
        <v>9272</v>
      </c>
      <c r="D1734" s="90" t="s">
        <v>2445</v>
      </c>
      <c r="E1734" s="102" t="s">
        <v>34</v>
      </c>
      <c r="F1734" s="102">
        <v>22829</v>
      </c>
      <c r="G1734" s="102">
        <v>2</v>
      </c>
      <c r="H1734" s="102">
        <v>1</v>
      </c>
      <c r="I1734" s="98">
        <v>30</v>
      </c>
      <c r="J1734" s="102" t="s">
        <v>35</v>
      </c>
      <c r="K1734" s="94">
        <f>((G1734*400)+(H1734*100))+I1734</f>
        <v>930</v>
      </c>
      <c r="L1734" s="94">
        <v>250</v>
      </c>
      <c r="M1734" s="94">
        <f>K1734*L1734</f>
        <v>232500</v>
      </c>
      <c r="N1734" s="102">
        <v>1</v>
      </c>
      <c r="O1734" s="111" t="s">
        <v>2443</v>
      </c>
      <c r="P1734" s="96">
        <v>3570800269381</v>
      </c>
      <c r="Q1734" s="111" t="s">
        <v>2444</v>
      </c>
      <c r="R1734" s="111" t="s">
        <v>2446</v>
      </c>
      <c r="S1734" s="97"/>
      <c r="T1734" s="102" t="s">
        <v>51</v>
      </c>
      <c r="U1734" s="102" t="s">
        <v>45</v>
      </c>
      <c r="V1734" s="102" t="s">
        <v>52</v>
      </c>
      <c r="W1734" s="94">
        <v>26.4</v>
      </c>
      <c r="X1734" s="98">
        <v>5.36</v>
      </c>
      <c r="Y1734" s="94">
        <v>6750</v>
      </c>
      <c r="Z1734" s="94">
        <f>W1734*Y1734</f>
        <v>178200</v>
      </c>
      <c r="AA1734" s="89">
        <v>31</v>
      </c>
      <c r="AB1734" s="89">
        <v>52</v>
      </c>
      <c r="AC1734" s="94">
        <f>(Z1734*(100-AB1734))/100</f>
        <v>85536</v>
      </c>
      <c r="AD1734" s="94">
        <f>IF(AND(AC1734="",M1734=""),0,IF((AC1734=""),M1734, IF( (M1734=""),AC1734,AC1734+M1734)))</f>
        <v>318036</v>
      </c>
      <c r="AE1734" s="94">
        <f>IF( (X1734=""),AD1734*1,( M1734+(SUM(AC1734:AC1734)) )*(X1734/100) )</f>
        <v>17046.729600000002</v>
      </c>
      <c r="AF1734" s="94">
        <v>50000000</v>
      </c>
      <c r="AG1734" s="94">
        <f>IF((AF1734-AE1734) &gt; 1,0,IF((AF1734-AE1734)&lt;0,AE1734-AF1734,AF1734-AE1734))</f>
        <v>0</v>
      </c>
      <c r="AH1734" s="94">
        <v>0.02</v>
      </c>
    </row>
    <row r="1735" spans="1:34" s="73" customFormat="1" x14ac:dyDescent="0.55000000000000004">
      <c r="A1735" s="108"/>
      <c r="B1735" s="109"/>
      <c r="C1735" s="102"/>
      <c r="D1735" s="90"/>
      <c r="E1735" s="102"/>
      <c r="F1735" s="102"/>
      <c r="G1735" s="102"/>
      <c r="H1735" s="102"/>
      <c r="I1735" s="98"/>
      <c r="J1735" s="102"/>
      <c r="K1735" s="94"/>
      <c r="L1735" s="94"/>
      <c r="M1735" s="94"/>
      <c r="N1735" s="102">
        <v>2</v>
      </c>
      <c r="O1735" s="111" t="s">
        <v>2443</v>
      </c>
      <c r="P1735" s="96">
        <v>3570800269381</v>
      </c>
      <c r="Q1735" s="111" t="s">
        <v>2444</v>
      </c>
      <c r="R1735" s="111" t="s">
        <v>2446</v>
      </c>
      <c r="S1735" s="97"/>
      <c r="T1735" s="102" t="s">
        <v>51</v>
      </c>
      <c r="U1735" s="102" t="s">
        <v>45</v>
      </c>
      <c r="V1735" s="102" t="s">
        <v>52</v>
      </c>
      <c r="W1735" s="94">
        <v>31.28</v>
      </c>
      <c r="X1735" s="98">
        <v>6.35</v>
      </c>
      <c r="Y1735" s="94">
        <v>6750</v>
      </c>
      <c r="Z1735" s="94">
        <f>W1735*Y1735</f>
        <v>211140</v>
      </c>
      <c r="AA1735" s="89">
        <v>31</v>
      </c>
      <c r="AB1735" s="89">
        <v>52</v>
      </c>
      <c r="AC1735" s="94">
        <f>(Z1735*(100-AB1735))/100</f>
        <v>101347.2</v>
      </c>
      <c r="AD1735" s="94">
        <f>IF(AND(AC1735="",M1734=""),0,IF((AC1735=""),M1734, IF( (M1734=""),AC1735,AC1735+M1734)))</f>
        <v>333847.2</v>
      </c>
      <c r="AE1735" s="94">
        <f>IF( (X1735=""),AD1735*1,( M1734+(SUM(AC1735:AC1735)) )*(X1735/100) )</f>
        <v>21199.297200000001</v>
      </c>
      <c r="AF1735" s="94">
        <v>50000000</v>
      </c>
      <c r="AG1735" s="94">
        <f>IF((AF1735-AE1735) &gt; 1,0,IF((AF1735-AE1735)&lt;0,AE1735-AF1735,AF1735-AE1735))</f>
        <v>0</v>
      </c>
      <c r="AH1735" s="94">
        <v>0.02</v>
      </c>
    </row>
    <row r="1736" spans="1:34" s="73" customFormat="1" x14ac:dyDescent="0.55000000000000004">
      <c r="A1736" s="108"/>
      <c r="B1736" s="109"/>
      <c r="C1736" s="102"/>
      <c r="D1736" s="90"/>
      <c r="E1736" s="102"/>
      <c r="F1736" s="102"/>
      <c r="G1736" s="102"/>
      <c r="H1736" s="102"/>
      <c r="I1736" s="98"/>
      <c r="J1736" s="102"/>
      <c r="K1736" s="94"/>
      <c r="L1736" s="94"/>
      <c r="M1736" s="94"/>
      <c r="N1736" s="102">
        <v>3</v>
      </c>
      <c r="O1736" s="111" t="s">
        <v>2443</v>
      </c>
      <c r="P1736" s="96">
        <v>3570800269381</v>
      </c>
      <c r="Q1736" s="111" t="s">
        <v>2444</v>
      </c>
      <c r="R1736" s="111" t="s">
        <v>2446</v>
      </c>
      <c r="S1736" s="97"/>
      <c r="T1736" s="102" t="s">
        <v>51</v>
      </c>
      <c r="U1736" s="102" t="s">
        <v>45</v>
      </c>
      <c r="V1736" s="102" t="s">
        <v>52</v>
      </c>
      <c r="W1736" s="94">
        <v>207.58</v>
      </c>
      <c r="X1736" s="98">
        <v>42.12</v>
      </c>
      <c r="Y1736" s="94">
        <v>6750</v>
      </c>
      <c r="Z1736" s="94">
        <f>W1736*Y1736</f>
        <v>1401165</v>
      </c>
      <c r="AA1736" s="89">
        <v>31</v>
      </c>
      <c r="AB1736" s="89">
        <v>52</v>
      </c>
      <c r="AC1736" s="94">
        <f>(Z1736*(100-AB1736))/100</f>
        <v>672559.2</v>
      </c>
      <c r="AD1736" s="94">
        <f>IF(AND(AC1736="",M1734=""),0,IF((AC1736=""),M1734, IF( (M1734=""),AC1736,AC1736+M1734)))</f>
        <v>905059.2</v>
      </c>
      <c r="AE1736" s="94">
        <f>IF( (X1736=""),AD1736*1,( M1734+(SUM(AC1736:AC1736)) )*(X1736/100) )</f>
        <v>381210.93503999995</v>
      </c>
      <c r="AF1736" s="94">
        <v>50000000</v>
      </c>
      <c r="AG1736" s="94">
        <f>IF((AF1736-AE1736) &gt; 1,0,IF((AF1736-AE1736)&lt;0,AE1736-AF1736,AF1736-AE1736))</f>
        <v>0</v>
      </c>
      <c r="AH1736" s="94">
        <v>0.02</v>
      </c>
    </row>
    <row r="1737" spans="1:34" s="73" customFormat="1" x14ac:dyDescent="0.55000000000000004">
      <c r="A1737" s="108"/>
      <c r="B1737" s="109"/>
      <c r="C1737" s="102"/>
      <c r="D1737" s="90"/>
      <c r="E1737" s="102"/>
      <c r="F1737" s="102"/>
      <c r="G1737" s="102"/>
      <c r="H1737" s="102"/>
      <c r="I1737" s="98"/>
      <c r="J1737" s="102"/>
      <c r="K1737" s="94"/>
      <c r="L1737" s="94"/>
      <c r="M1737" s="94"/>
      <c r="N1737" s="102">
        <v>4</v>
      </c>
      <c r="O1737" s="111" t="s">
        <v>2443</v>
      </c>
      <c r="P1737" s="96">
        <v>3570800269381</v>
      </c>
      <c r="Q1737" s="111" t="s">
        <v>2444</v>
      </c>
      <c r="R1737" s="111" t="s">
        <v>2446</v>
      </c>
      <c r="S1737" s="97"/>
      <c r="T1737" s="102" t="s">
        <v>51</v>
      </c>
      <c r="U1737" s="102" t="s">
        <v>45</v>
      </c>
      <c r="V1737" s="102" t="s">
        <v>52</v>
      </c>
      <c r="W1737" s="94">
        <v>30</v>
      </c>
      <c r="X1737" s="98">
        <v>6.09</v>
      </c>
      <c r="Y1737" s="94">
        <v>6750</v>
      </c>
      <c r="Z1737" s="94">
        <f>W1737*Y1737</f>
        <v>202500</v>
      </c>
      <c r="AA1737" s="89">
        <v>31</v>
      </c>
      <c r="AB1737" s="89">
        <v>52</v>
      </c>
      <c r="AC1737" s="94">
        <f>(Z1737*(100-AB1737))/100</f>
        <v>97200</v>
      </c>
      <c r="AD1737" s="94">
        <f>IF(AND(AC1737="",M1734=""),0,IF((AC1737=""),M1734, IF( (M1734=""),AC1737,AC1737+M1734)))</f>
        <v>329700</v>
      </c>
      <c r="AE1737" s="94">
        <f>IF( (X1737=""),AD1737*1,( M1734+(SUM(AC1737:AC1737)) )*(X1737/100) )</f>
        <v>20078.73</v>
      </c>
      <c r="AF1737" s="94">
        <v>50000000</v>
      </c>
      <c r="AG1737" s="94">
        <f>IF((AF1737-AE1737) &gt; 1,0,IF((AF1737-AE1737)&lt;0,AE1737-AF1737,AF1737-AE1737))</f>
        <v>0</v>
      </c>
      <c r="AH1737" s="94">
        <v>0.02</v>
      </c>
    </row>
    <row r="1738" spans="1:34" s="73" customFormat="1" x14ac:dyDescent="0.55000000000000004">
      <c r="A1738" s="108"/>
      <c r="B1738" s="109"/>
      <c r="C1738" s="102"/>
      <c r="D1738" s="90"/>
      <c r="E1738" s="102"/>
      <c r="F1738" s="102"/>
      <c r="G1738" s="102"/>
      <c r="H1738" s="102"/>
      <c r="I1738" s="98"/>
      <c r="J1738" s="102"/>
      <c r="K1738" s="94"/>
      <c r="L1738" s="94"/>
      <c r="M1738" s="94"/>
      <c r="N1738" s="102">
        <v>5</v>
      </c>
      <c r="O1738" s="111" t="s">
        <v>2443</v>
      </c>
      <c r="P1738" s="96">
        <v>3570800269381</v>
      </c>
      <c r="Q1738" s="111" t="s">
        <v>2444</v>
      </c>
      <c r="R1738" s="111" t="s">
        <v>2446</v>
      </c>
      <c r="S1738" s="97"/>
      <c r="T1738" s="102" t="s">
        <v>51</v>
      </c>
      <c r="U1738" s="102" t="s">
        <v>45</v>
      </c>
      <c r="V1738" s="102" t="s">
        <v>52</v>
      </c>
      <c r="W1738" s="94">
        <v>197.6</v>
      </c>
      <c r="X1738" s="98">
        <v>40.090000000000003</v>
      </c>
      <c r="Y1738" s="94">
        <v>6750</v>
      </c>
      <c r="Z1738" s="94">
        <f>W1738*Y1738</f>
        <v>1333800</v>
      </c>
      <c r="AA1738" s="89">
        <v>31</v>
      </c>
      <c r="AB1738" s="89">
        <v>52</v>
      </c>
      <c r="AC1738" s="94">
        <f>(Z1738*(100-AB1738))/100</f>
        <v>640224</v>
      </c>
      <c r="AD1738" s="94">
        <f>IF(AND(AC1738="",M1734=""),0,IF((AC1738=""),M1734, IF( (M1734=""),AC1738,AC1738+M1734)))</f>
        <v>872724</v>
      </c>
      <c r="AE1738" s="94">
        <f>IF( (X1738=""),AD1738*1,( M1734+(SUM(AC1738:AC1738)) )*(X1738/100) )</f>
        <v>349875.05160000001</v>
      </c>
      <c r="AF1738" s="94">
        <v>50000000</v>
      </c>
      <c r="AG1738" s="94">
        <f>IF((AF1738-AE1738) &gt; 1,0,IF((AF1738-AE1738)&lt;0,AE1738-AF1738,AF1738-AE1738))</f>
        <v>0</v>
      </c>
      <c r="AH1738" s="94">
        <v>0.02</v>
      </c>
    </row>
    <row r="1739" spans="1:34" s="73" customFormat="1" x14ac:dyDescent="0.55000000000000004">
      <c r="A1739" s="108"/>
      <c r="B1739" s="109"/>
      <c r="C1739" s="102"/>
      <c r="D1739" s="90"/>
      <c r="E1739" s="102"/>
      <c r="F1739" s="102"/>
      <c r="G1739" s="102"/>
      <c r="H1739" s="102"/>
      <c r="I1739" s="98"/>
      <c r="J1739" s="102"/>
      <c r="K1739" s="94"/>
      <c r="L1739" s="94" t="s">
        <v>63</v>
      </c>
      <c r="M1739" s="94">
        <f>SUM(M1734:M1738)</f>
        <v>232500</v>
      </c>
      <c r="N1739" s="102"/>
      <c r="O1739" s="111"/>
      <c r="P1739" s="96"/>
      <c r="Q1739" s="111"/>
      <c r="R1739" s="111"/>
      <c r="S1739" s="97"/>
      <c r="T1739" s="102"/>
      <c r="U1739" s="102"/>
      <c r="V1739" s="102"/>
      <c r="W1739" s="94"/>
      <c r="X1739" s="98"/>
      <c r="Y1739" s="94"/>
      <c r="Z1739" s="94"/>
      <c r="AA1739" s="89"/>
      <c r="AB1739" s="89"/>
      <c r="AC1739" s="94"/>
      <c r="AD1739" s="94">
        <f>SUM(AD1734:AD1738)</f>
        <v>2759366.4</v>
      </c>
      <c r="AE1739" s="94">
        <f>SUM(AE1734:AE1738)</f>
        <v>789410.74343999987</v>
      </c>
      <c r="AF1739" s="94"/>
      <c r="AG1739" s="94">
        <f>SUM(AG1734:AG1738)</f>
        <v>0</v>
      </c>
      <c r="AH1739" s="94"/>
    </row>
    <row r="1740" spans="1:34" s="73" customFormat="1" x14ac:dyDescent="0.55000000000000004">
      <c r="A1740" s="108" t="s">
        <v>2447</v>
      </c>
      <c r="B1740" s="109">
        <v>745</v>
      </c>
      <c r="C1740" s="102">
        <v>5082</v>
      </c>
      <c r="D1740" s="90" t="s">
        <v>2448</v>
      </c>
      <c r="E1740" s="102" t="s">
        <v>34</v>
      </c>
      <c r="F1740" s="102">
        <v>16676</v>
      </c>
      <c r="G1740" s="102">
        <v>29</v>
      </c>
      <c r="H1740" s="102">
        <v>3</v>
      </c>
      <c r="I1740" s="98">
        <v>89</v>
      </c>
      <c r="J1740" s="102" t="s">
        <v>38</v>
      </c>
      <c r="K1740" s="94">
        <f>((G1740*400)+(H1740*100))+I1740</f>
        <v>11989</v>
      </c>
      <c r="L1740" s="94">
        <v>275</v>
      </c>
      <c r="M1740" s="94">
        <f>K1740*L1740</f>
        <v>3296975</v>
      </c>
      <c r="N1740" s="102"/>
      <c r="O1740" s="111" t="s">
        <v>2449</v>
      </c>
      <c r="P1740" s="96"/>
      <c r="Q1740" s="111" t="s">
        <v>2450</v>
      </c>
      <c r="R1740" s="111" t="s">
        <v>2451</v>
      </c>
      <c r="S1740" s="97" t="s">
        <v>2448</v>
      </c>
      <c r="T1740" s="102"/>
      <c r="U1740" s="102"/>
      <c r="V1740" s="102"/>
      <c r="W1740" s="94"/>
      <c r="X1740" s="98"/>
      <c r="Y1740" s="94"/>
      <c r="Z1740" s="94"/>
      <c r="AA1740" s="89"/>
      <c r="AB1740" s="89"/>
      <c r="AC1740" s="94"/>
      <c r="AD1740" s="94">
        <f>IF(AND(AC1740="",M1740=""),0,IF((AC1740=""),M1740,IF((M1740=""),AC1740,AC1740+M1740)))</f>
        <v>3296975</v>
      </c>
      <c r="AE1740" s="94">
        <f>IF( (X1740=""),AD1740*1,AD1740*(X1740/100) )</f>
        <v>3296975</v>
      </c>
      <c r="AF1740" s="94">
        <v>50000000</v>
      </c>
      <c r="AG1740" s="94">
        <f>IF((AF1740-AE1740) &gt; 1,0,IF((AF1740-AE1740)&lt;0,AE1740-AF1740,AF1740-AE1740))</f>
        <v>0</v>
      </c>
      <c r="AH1740" s="94">
        <v>0.3</v>
      </c>
    </row>
    <row r="1741" spans="1:34" s="73" customFormat="1" x14ac:dyDescent="0.55000000000000004">
      <c r="A1741" s="108"/>
      <c r="B1741" s="109">
        <v>746</v>
      </c>
      <c r="C1741" s="102">
        <v>5081</v>
      </c>
      <c r="D1741" s="90" t="s">
        <v>2452</v>
      </c>
      <c r="E1741" s="102" t="s">
        <v>34</v>
      </c>
      <c r="F1741" s="102">
        <v>16677</v>
      </c>
      <c r="G1741" s="102">
        <v>31</v>
      </c>
      <c r="H1741" s="102">
        <v>1</v>
      </c>
      <c r="I1741" s="98">
        <v>85</v>
      </c>
      <c r="J1741" s="102" t="s">
        <v>38</v>
      </c>
      <c r="K1741" s="94">
        <f>((G1741*400)+(H1741*100))+I1741</f>
        <v>12585</v>
      </c>
      <c r="L1741" s="94">
        <v>275</v>
      </c>
      <c r="M1741" s="94">
        <f>K1741*L1741</f>
        <v>3460875</v>
      </c>
      <c r="N1741" s="102"/>
      <c r="O1741" s="111" t="s">
        <v>2453</v>
      </c>
      <c r="P1741" s="96"/>
      <c r="Q1741" s="111" t="s">
        <v>2454</v>
      </c>
      <c r="R1741" s="111" t="s">
        <v>2455</v>
      </c>
      <c r="S1741" s="97" t="s">
        <v>2452</v>
      </c>
      <c r="T1741" s="102"/>
      <c r="U1741" s="102"/>
      <c r="V1741" s="102"/>
      <c r="W1741" s="94"/>
      <c r="X1741" s="98"/>
      <c r="Y1741" s="94"/>
      <c r="Z1741" s="94"/>
      <c r="AA1741" s="89"/>
      <c r="AB1741" s="89"/>
      <c r="AC1741" s="94"/>
      <c r="AD1741" s="94">
        <f>IF(AND(AC1741="",M1741=""),0,IF((AC1741=""),M1741,IF((M1741=""),AC1741,AC1741+M1741)))</f>
        <v>3460875</v>
      </c>
      <c r="AE1741" s="94">
        <f>IF( (X1741=""),AD1741*1,AD1741*(X1741/100) )</f>
        <v>3460875</v>
      </c>
      <c r="AF1741" s="94">
        <v>50000000</v>
      </c>
      <c r="AG1741" s="94">
        <f>IF((AF1741-AE1741) &gt; 1,0,IF((AF1741-AE1741)&lt;0,AE1741-AF1741,AF1741-AE1741))</f>
        <v>0</v>
      </c>
      <c r="AH1741" s="94">
        <v>0.3</v>
      </c>
    </row>
    <row r="1742" spans="1:34" s="73" customFormat="1" x14ac:dyDescent="0.55000000000000004">
      <c r="A1742" s="108"/>
      <c r="B1742" s="109"/>
      <c r="C1742" s="102"/>
      <c r="D1742" s="90"/>
      <c r="E1742" s="102"/>
      <c r="F1742" s="102"/>
      <c r="G1742" s="102"/>
      <c r="H1742" s="102"/>
      <c r="I1742" s="98"/>
      <c r="J1742" s="102"/>
      <c r="K1742" s="94"/>
      <c r="L1742" s="94" t="s">
        <v>63</v>
      </c>
      <c r="M1742" s="94">
        <f>SUM(M1740:M1741)</f>
        <v>6757850</v>
      </c>
      <c r="N1742" s="102"/>
      <c r="O1742" s="111"/>
      <c r="P1742" s="96"/>
      <c r="Q1742" s="111"/>
      <c r="R1742" s="111"/>
      <c r="S1742" s="97"/>
      <c r="T1742" s="102"/>
      <c r="U1742" s="102"/>
      <c r="V1742" s="102"/>
      <c r="W1742" s="94"/>
      <c r="X1742" s="98"/>
      <c r="Y1742" s="94"/>
      <c r="Z1742" s="94"/>
      <c r="AA1742" s="89"/>
      <c r="AB1742" s="89"/>
      <c r="AC1742" s="94"/>
      <c r="AD1742" s="94">
        <f>SUM(AD1740:AD1741)</f>
        <v>6757850</v>
      </c>
      <c r="AE1742" s="94">
        <f>SUM(AE1740:AE1741)</f>
        <v>6757850</v>
      </c>
      <c r="AF1742" s="94"/>
      <c r="AG1742" s="94">
        <f>SUM(AG1740:AG1741)</f>
        <v>0</v>
      </c>
      <c r="AH1742" s="94"/>
    </row>
    <row r="1743" spans="1:34" s="73" customFormat="1" x14ac:dyDescent="0.55000000000000004">
      <c r="A1743" s="108" t="s">
        <v>2458</v>
      </c>
      <c r="B1743" s="109">
        <v>747</v>
      </c>
      <c r="C1743" s="102">
        <v>7060</v>
      </c>
      <c r="D1743" s="90" t="s">
        <v>2459</v>
      </c>
      <c r="E1743" s="102" t="s">
        <v>34</v>
      </c>
      <c r="F1743" s="102">
        <v>14629</v>
      </c>
      <c r="G1743" s="102">
        <v>0</v>
      </c>
      <c r="H1743" s="102">
        <v>1</v>
      </c>
      <c r="I1743" s="98">
        <v>16</v>
      </c>
      <c r="J1743" s="102" t="s">
        <v>35</v>
      </c>
      <c r="K1743" s="94">
        <f>((G1743*400)+(H1743*100))+I1743</f>
        <v>116</v>
      </c>
      <c r="L1743" s="94">
        <v>1650</v>
      </c>
      <c r="M1743" s="94">
        <f>K1743*L1743</f>
        <v>191400</v>
      </c>
      <c r="N1743" s="102">
        <v>1</v>
      </c>
      <c r="O1743" s="111" t="s">
        <v>2456</v>
      </c>
      <c r="P1743" s="96"/>
      <c r="Q1743" s="111" t="s">
        <v>2457</v>
      </c>
      <c r="R1743" s="111" t="s">
        <v>2460</v>
      </c>
      <c r="S1743" s="97" t="s">
        <v>2461</v>
      </c>
      <c r="T1743" s="102" t="s">
        <v>51</v>
      </c>
      <c r="U1743" s="102" t="s">
        <v>45</v>
      </c>
      <c r="V1743" s="102" t="s">
        <v>52</v>
      </c>
      <c r="W1743" s="94">
        <v>209.76</v>
      </c>
      <c r="X1743" s="98">
        <v>89.76</v>
      </c>
      <c r="Y1743" s="94">
        <v>6750</v>
      </c>
      <c r="Z1743" s="94">
        <f>W1743*Y1743</f>
        <v>1415880</v>
      </c>
      <c r="AA1743" s="89">
        <v>31</v>
      </c>
      <c r="AB1743" s="89">
        <v>52</v>
      </c>
      <c r="AC1743" s="94">
        <f>(Z1743*(100-AB1743))/100</f>
        <v>679622.4</v>
      </c>
      <c r="AD1743" s="94">
        <f>IF(AND(AC1743="",M1743=""),0,IF((AC1743=""),M1743, IF( (M1743=""),AC1743,AC1743+M1743)))</f>
        <v>871022.4</v>
      </c>
      <c r="AE1743" s="94">
        <f>IF( (X1743=""),AD1743*1,( M1743+(SUM(AC1743:AC1743)) )*(X1743/100) )</f>
        <v>781829.70624000009</v>
      </c>
      <c r="AF1743" s="94">
        <v>50000000</v>
      </c>
      <c r="AG1743" s="94">
        <f>IF((AF1743-AE1743) &gt; 1,0,IF((AF1743-AE1743)&lt;0,AE1743-AF1743,AF1743-AE1743))</f>
        <v>0</v>
      </c>
      <c r="AH1743" s="94">
        <v>0.02</v>
      </c>
    </row>
    <row r="1744" spans="1:34" s="73" customFormat="1" x14ac:dyDescent="0.55000000000000004">
      <c r="A1744" s="108"/>
      <c r="B1744" s="109"/>
      <c r="C1744" s="102"/>
      <c r="D1744" s="90"/>
      <c r="E1744" s="102"/>
      <c r="F1744" s="102"/>
      <c r="G1744" s="102"/>
      <c r="H1744" s="102"/>
      <c r="I1744" s="98"/>
      <c r="J1744" s="102"/>
      <c r="K1744" s="94"/>
      <c r="L1744" s="94"/>
      <c r="M1744" s="94"/>
      <c r="N1744" s="102">
        <v>2</v>
      </c>
      <c r="O1744" s="111" t="s">
        <v>2456</v>
      </c>
      <c r="P1744" s="96"/>
      <c r="Q1744" s="111" t="s">
        <v>2457</v>
      </c>
      <c r="R1744" s="111" t="s">
        <v>2460</v>
      </c>
      <c r="S1744" s="97" t="s">
        <v>2462</v>
      </c>
      <c r="T1744" s="102" t="s">
        <v>51</v>
      </c>
      <c r="U1744" s="102" t="s">
        <v>45</v>
      </c>
      <c r="V1744" s="102" t="s">
        <v>52</v>
      </c>
      <c r="W1744" s="94">
        <v>23.92</v>
      </c>
      <c r="X1744" s="98">
        <v>10.24</v>
      </c>
      <c r="Y1744" s="94">
        <v>5500</v>
      </c>
      <c r="Z1744" s="94">
        <f>W1744*Y1744</f>
        <v>131560</v>
      </c>
      <c r="AA1744" s="89">
        <v>6</v>
      </c>
      <c r="AB1744" s="89">
        <v>6</v>
      </c>
      <c r="AC1744" s="94">
        <f>(Z1744*(100-AB1744))/100</f>
        <v>123666.4</v>
      </c>
      <c r="AD1744" s="94">
        <f>IF(AND(AC1744="",M1743=""),0,IF((AC1744=""),M1743, IF( (M1743=""),AC1744,AC1744+M1743)))</f>
        <v>315066.40000000002</v>
      </c>
      <c r="AE1744" s="94">
        <f>IF( (X1744=""),AD1744*1,( M1743+(SUM(AC1744:AC1744)) )*(X1744/100) )</f>
        <v>32262.799360000005</v>
      </c>
      <c r="AF1744" s="94">
        <v>50000000</v>
      </c>
      <c r="AG1744" s="94">
        <f>IF((AF1744-AE1744) &gt; 1,0,IF((AF1744-AE1744)&lt;0,AE1744-AF1744,AF1744-AE1744))</f>
        <v>0</v>
      </c>
      <c r="AH1744" s="94">
        <v>0.02</v>
      </c>
    </row>
    <row r="1745" spans="1:34" s="73" customFormat="1" x14ac:dyDescent="0.55000000000000004">
      <c r="A1745" s="108"/>
      <c r="B1745" s="109"/>
      <c r="C1745" s="102"/>
      <c r="D1745" s="90"/>
      <c r="E1745" s="102"/>
      <c r="F1745" s="102"/>
      <c r="G1745" s="102"/>
      <c r="H1745" s="102"/>
      <c r="I1745" s="98"/>
      <c r="J1745" s="102"/>
      <c r="K1745" s="94"/>
      <c r="L1745" s="94" t="s">
        <v>63</v>
      </c>
      <c r="M1745" s="94">
        <f>SUM(M1743:M1744)</f>
        <v>191400</v>
      </c>
      <c r="N1745" s="102"/>
      <c r="O1745" s="111"/>
      <c r="P1745" s="96"/>
      <c r="Q1745" s="111"/>
      <c r="R1745" s="111"/>
      <c r="S1745" s="97"/>
      <c r="T1745" s="102"/>
      <c r="U1745" s="102"/>
      <c r="V1745" s="102"/>
      <c r="W1745" s="94"/>
      <c r="X1745" s="98"/>
      <c r="Y1745" s="94"/>
      <c r="Z1745" s="94"/>
      <c r="AA1745" s="89"/>
      <c r="AB1745" s="89"/>
      <c r="AC1745" s="94"/>
      <c r="AD1745" s="94">
        <f>SUM(AD1743:AD1744)</f>
        <v>1186088.8</v>
      </c>
      <c r="AE1745" s="94">
        <f>SUM(AE1743:AE1744)</f>
        <v>814092.50560000003</v>
      </c>
      <c r="AF1745" s="94"/>
      <c r="AG1745" s="94">
        <f>SUM(AG1743:AG1744)</f>
        <v>0</v>
      </c>
      <c r="AH1745" s="94"/>
    </row>
    <row r="1746" spans="1:34" s="73" customFormat="1" x14ac:dyDescent="0.55000000000000004">
      <c r="A1746" s="108" t="s">
        <v>2465</v>
      </c>
      <c r="B1746" s="109">
        <v>748</v>
      </c>
      <c r="C1746" s="102">
        <v>6732</v>
      </c>
      <c r="D1746" s="90" t="s">
        <v>2466</v>
      </c>
      <c r="E1746" s="102" t="s">
        <v>34</v>
      </c>
      <c r="F1746" s="102">
        <v>15818</v>
      </c>
      <c r="G1746" s="102">
        <v>2</v>
      </c>
      <c r="H1746" s="102">
        <v>2</v>
      </c>
      <c r="I1746" s="98">
        <v>53</v>
      </c>
      <c r="J1746" s="102" t="s">
        <v>35</v>
      </c>
      <c r="K1746" s="94">
        <f>((G1746*400)+(H1746*100))+I1746</f>
        <v>1053</v>
      </c>
      <c r="L1746" s="94">
        <v>425</v>
      </c>
      <c r="M1746" s="94">
        <f>K1746*L1746</f>
        <v>447525</v>
      </c>
      <c r="N1746" s="102">
        <v>1</v>
      </c>
      <c r="O1746" s="111" t="s">
        <v>2463</v>
      </c>
      <c r="P1746" s="96"/>
      <c r="Q1746" s="111" t="s">
        <v>2464</v>
      </c>
      <c r="R1746" s="111" t="s">
        <v>2467</v>
      </c>
      <c r="S1746" s="97" t="s">
        <v>2468</v>
      </c>
      <c r="T1746" s="102" t="s">
        <v>51</v>
      </c>
      <c r="U1746" s="102" t="s">
        <v>45</v>
      </c>
      <c r="V1746" s="102" t="s">
        <v>52</v>
      </c>
      <c r="W1746" s="94">
        <v>700.9</v>
      </c>
      <c r="X1746" s="98">
        <v>41.62</v>
      </c>
      <c r="Y1746" s="94">
        <v>6750</v>
      </c>
      <c r="Z1746" s="94">
        <f>W1746*Y1746</f>
        <v>4731075</v>
      </c>
      <c r="AA1746" s="89">
        <v>6</v>
      </c>
      <c r="AB1746" s="89">
        <v>6</v>
      </c>
      <c r="AC1746" s="94">
        <f>(Z1746*(100-AB1746))/100</f>
        <v>4447210.5</v>
      </c>
      <c r="AD1746" s="94">
        <f>IF(AND(AC1746="",M1746=""),0,IF((AC1746=""),M1746, IF( (M1746=""),AC1746,AC1746+M1746)))</f>
        <v>4894735.5</v>
      </c>
      <c r="AE1746" s="94">
        <f>IF( (X1746=""),AD1746*1,( M1746+(SUM(AC1746:AC1746)) )*(X1746/100) )</f>
        <v>2037188.9150999999</v>
      </c>
      <c r="AF1746" s="94">
        <v>50000000</v>
      </c>
      <c r="AG1746" s="94">
        <f>IF((AF1746-AE1746) &gt; 1,0,IF((AF1746-AE1746)&lt;0,AE1746-AF1746,AF1746-AE1746))</f>
        <v>0</v>
      </c>
      <c r="AH1746" s="94">
        <v>0.02</v>
      </c>
    </row>
    <row r="1747" spans="1:34" s="73" customFormat="1" x14ac:dyDescent="0.55000000000000004">
      <c r="A1747" s="108"/>
      <c r="B1747" s="109"/>
      <c r="C1747" s="102"/>
      <c r="D1747" s="90"/>
      <c r="E1747" s="102"/>
      <c r="F1747" s="102"/>
      <c r="G1747" s="102"/>
      <c r="H1747" s="102"/>
      <c r="I1747" s="98"/>
      <c r="J1747" s="102"/>
      <c r="K1747" s="94"/>
      <c r="L1747" s="94"/>
      <c r="M1747" s="94"/>
      <c r="N1747" s="102">
        <v>2</v>
      </c>
      <c r="O1747" s="111" t="s">
        <v>2463</v>
      </c>
      <c r="P1747" s="96"/>
      <c r="Q1747" s="111" t="s">
        <v>2464</v>
      </c>
      <c r="R1747" s="111" t="s">
        <v>2467</v>
      </c>
      <c r="S1747" s="97" t="s">
        <v>2469</v>
      </c>
      <c r="T1747" s="102" t="s">
        <v>51</v>
      </c>
      <c r="U1747" s="102" t="s">
        <v>45</v>
      </c>
      <c r="V1747" s="102" t="s">
        <v>52</v>
      </c>
      <c r="W1747" s="94">
        <v>910</v>
      </c>
      <c r="X1747" s="98">
        <v>54.03</v>
      </c>
      <c r="Y1747" s="94">
        <v>6750</v>
      </c>
      <c r="Z1747" s="94">
        <f>W1747*Y1747</f>
        <v>6142500</v>
      </c>
      <c r="AA1747" s="89">
        <v>6</v>
      </c>
      <c r="AB1747" s="89">
        <v>6</v>
      </c>
      <c r="AC1747" s="94">
        <f>(Z1747*(100-AB1747))/100</f>
        <v>5773950</v>
      </c>
      <c r="AD1747" s="94">
        <f>IF(AND(AC1747="",M1746=""),0,IF((AC1747=""),M1746, IF( (M1746=""),AC1747,AC1747+M1746)))</f>
        <v>6221475</v>
      </c>
      <c r="AE1747" s="94">
        <f>IF( (X1747=""),AD1747*1,( M1746+(SUM(AC1747:AC1747)) )*(X1747/100) )</f>
        <v>3361462.9424999999</v>
      </c>
      <c r="AF1747" s="94">
        <v>50000000</v>
      </c>
      <c r="AG1747" s="94">
        <f>IF((AF1747-AE1747) &gt; 1,0,IF((AF1747-AE1747)&lt;0,AE1747-AF1747,AF1747-AE1747))</f>
        <v>0</v>
      </c>
      <c r="AH1747" s="94">
        <v>0.02</v>
      </c>
    </row>
    <row r="1748" spans="1:34" s="73" customFormat="1" x14ac:dyDescent="0.55000000000000004">
      <c r="A1748" s="108"/>
      <c r="B1748" s="109"/>
      <c r="C1748" s="102"/>
      <c r="D1748" s="90"/>
      <c r="E1748" s="102"/>
      <c r="F1748" s="102"/>
      <c r="G1748" s="102"/>
      <c r="H1748" s="102"/>
      <c r="I1748" s="98"/>
      <c r="J1748" s="102"/>
      <c r="K1748" s="94"/>
      <c r="L1748" s="94"/>
      <c r="M1748" s="94"/>
      <c r="N1748" s="102">
        <v>3</v>
      </c>
      <c r="O1748" s="111" t="s">
        <v>2463</v>
      </c>
      <c r="P1748" s="96"/>
      <c r="Q1748" s="111" t="s">
        <v>2464</v>
      </c>
      <c r="R1748" s="111" t="s">
        <v>2467</v>
      </c>
      <c r="S1748" s="97" t="s">
        <v>2470</v>
      </c>
      <c r="T1748" s="102" t="s">
        <v>55</v>
      </c>
      <c r="U1748" s="102" t="s">
        <v>45</v>
      </c>
      <c r="V1748" s="102" t="s">
        <v>52</v>
      </c>
      <c r="W1748" s="94">
        <v>73.2</v>
      </c>
      <c r="X1748" s="98">
        <v>4.3499999999999996</v>
      </c>
      <c r="Y1748" s="94">
        <v>6050</v>
      </c>
      <c r="Z1748" s="94">
        <f>W1748*Y1748</f>
        <v>442860</v>
      </c>
      <c r="AA1748" s="89">
        <v>6</v>
      </c>
      <c r="AB1748" s="89">
        <v>6</v>
      </c>
      <c r="AC1748" s="94">
        <f>(Z1748*(100-AB1748))/100</f>
        <v>416288.4</v>
      </c>
      <c r="AD1748" s="94">
        <f>IF(AND(AC1748="",M1746=""),0,IF((AC1748=""),M1746, IF( (M1746=""),AC1748,AC1748+M1746)))</f>
        <v>863813.4</v>
      </c>
      <c r="AE1748" s="94">
        <f>IF( (X1748=""),AD1748*1,( M1746+(SUM(AC1748:AC1748)) )*(X1748/100) )</f>
        <v>37575.882899999997</v>
      </c>
      <c r="AF1748" s="94">
        <v>50000000</v>
      </c>
      <c r="AG1748" s="94">
        <f>IF((AF1748-AE1748) &gt; 1,0,IF((AF1748-AE1748)&lt;0,AE1748-AF1748,AF1748-AE1748))</f>
        <v>0</v>
      </c>
      <c r="AH1748" s="94">
        <v>0.02</v>
      </c>
    </row>
    <row r="1749" spans="1:34" s="73" customFormat="1" x14ac:dyDescent="0.55000000000000004">
      <c r="A1749" s="108"/>
      <c r="B1749" s="109"/>
      <c r="C1749" s="102"/>
      <c r="D1749" s="90"/>
      <c r="E1749" s="102"/>
      <c r="F1749" s="102"/>
      <c r="G1749" s="102"/>
      <c r="H1749" s="102"/>
      <c r="I1749" s="98"/>
      <c r="J1749" s="102"/>
      <c r="K1749" s="94"/>
      <c r="L1749" s="94" t="s">
        <v>63</v>
      </c>
      <c r="M1749" s="94">
        <f>SUM(M1746:M1748)</f>
        <v>447525</v>
      </c>
      <c r="N1749" s="102"/>
      <c r="O1749" s="111"/>
      <c r="P1749" s="96"/>
      <c r="Q1749" s="111"/>
      <c r="R1749" s="111"/>
      <c r="S1749" s="97"/>
      <c r="T1749" s="102"/>
      <c r="U1749" s="102"/>
      <c r="V1749" s="102"/>
      <c r="W1749" s="94"/>
      <c r="X1749" s="98"/>
      <c r="Y1749" s="94"/>
      <c r="Z1749" s="94"/>
      <c r="AA1749" s="89"/>
      <c r="AB1749" s="89"/>
      <c r="AC1749" s="94"/>
      <c r="AD1749" s="94">
        <f>SUM(AD1746:AD1748)</f>
        <v>11980023.9</v>
      </c>
      <c r="AE1749" s="94">
        <f>SUM(AE1746:AE1748)</f>
        <v>5436227.7404999994</v>
      </c>
      <c r="AF1749" s="94"/>
      <c r="AG1749" s="94">
        <f>SUM(AG1746:AG1748)</f>
        <v>0</v>
      </c>
      <c r="AH1749" s="94"/>
    </row>
    <row r="1750" spans="1:34" s="73" customFormat="1" x14ac:dyDescent="0.55000000000000004">
      <c r="A1750" s="108" t="s">
        <v>2471</v>
      </c>
      <c r="B1750" s="109">
        <v>749</v>
      </c>
      <c r="C1750" s="102">
        <v>8022</v>
      </c>
      <c r="D1750" s="90" t="s">
        <v>2472</v>
      </c>
      <c r="E1750" s="102" t="s">
        <v>34</v>
      </c>
      <c r="F1750" s="102">
        <v>24180</v>
      </c>
      <c r="G1750" s="102">
        <v>0</v>
      </c>
      <c r="H1750" s="102">
        <v>3</v>
      </c>
      <c r="I1750" s="98">
        <v>0</v>
      </c>
      <c r="J1750" s="102" t="s">
        <v>38</v>
      </c>
      <c r="K1750" s="94">
        <f>((G1750*400)+(H1750*100))+I1750</f>
        <v>300</v>
      </c>
      <c r="L1750" s="94">
        <v>375</v>
      </c>
      <c r="M1750" s="94">
        <f>K1750*L1750</f>
        <v>112500</v>
      </c>
      <c r="N1750" s="102"/>
      <c r="O1750" s="111"/>
      <c r="P1750" s="96"/>
      <c r="Q1750" s="111"/>
      <c r="R1750" s="111"/>
      <c r="S1750" s="97"/>
      <c r="T1750" s="102"/>
      <c r="U1750" s="102"/>
      <c r="V1750" s="102"/>
      <c r="W1750" s="94"/>
      <c r="X1750" s="98"/>
      <c r="Y1750" s="94"/>
      <c r="Z1750" s="94"/>
      <c r="AA1750" s="89"/>
      <c r="AB1750" s="89"/>
      <c r="AC1750" s="94"/>
      <c r="AD1750" s="94">
        <f>IF(AND(AC1750="",M1750=""),0,IF((AC1750=""),M1750,IF((M1750=""),AC1750,AC1750+M1750)))</f>
        <v>112500</v>
      </c>
      <c r="AE1750" s="94">
        <f>IF( (X1750=""),AD1750*1,AD1750*(X1750/100) )</f>
        <v>112500</v>
      </c>
      <c r="AF1750" s="94">
        <v>50000000</v>
      </c>
      <c r="AG1750" s="94">
        <f>IF((AF1750-AE1750) &gt; 1,0,IF((AF1750-AE1750)&lt;0,AE1750-AF1750,AF1750-AE1750))</f>
        <v>0</v>
      </c>
      <c r="AH1750" s="94">
        <v>0.01</v>
      </c>
    </row>
    <row r="1751" spans="1:34" s="73" customFormat="1" x14ac:dyDescent="0.55000000000000004">
      <c r="A1751" s="108"/>
      <c r="B1751" s="109"/>
      <c r="C1751" s="102"/>
      <c r="D1751" s="90"/>
      <c r="E1751" s="102"/>
      <c r="F1751" s="102"/>
      <c r="G1751" s="102"/>
      <c r="H1751" s="102"/>
      <c r="I1751" s="98"/>
      <c r="J1751" s="102"/>
      <c r="K1751" s="94"/>
      <c r="L1751" s="94" t="s">
        <v>63</v>
      </c>
      <c r="M1751" s="94">
        <f>SUM(M1750:M1750)</f>
        <v>112500</v>
      </c>
      <c r="N1751" s="102"/>
      <c r="O1751" s="111"/>
      <c r="P1751" s="96"/>
      <c r="Q1751" s="111"/>
      <c r="R1751" s="111"/>
      <c r="S1751" s="97"/>
      <c r="T1751" s="102"/>
      <c r="U1751" s="102"/>
      <c r="V1751" s="102"/>
      <c r="W1751" s="94"/>
      <c r="X1751" s="98"/>
      <c r="Y1751" s="94"/>
      <c r="Z1751" s="94"/>
      <c r="AA1751" s="89"/>
      <c r="AB1751" s="89"/>
      <c r="AC1751" s="94"/>
      <c r="AD1751" s="94">
        <f>SUM(AD1750:AD1750)</f>
        <v>112500</v>
      </c>
      <c r="AE1751" s="94">
        <f>SUM(AE1750:AE1750)</f>
        <v>112500</v>
      </c>
      <c r="AF1751" s="94"/>
      <c r="AG1751" s="94">
        <f>SUM(AG1750:AG1750)</f>
        <v>0</v>
      </c>
      <c r="AH1751" s="94"/>
    </row>
    <row r="1752" spans="1:34" s="73" customFormat="1" x14ac:dyDescent="0.55000000000000004">
      <c r="A1752" s="108" t="s">
        <v>2473</v>
      </c>
      <c r="B1752" s="109">
        <v>750</v>
      </c>
      <c r="C1752" s="102">
        <v>7747</v>
      </c>
      <c r="D1752" s="90" t="s">
        <v>2474</v>
      </c>
      <c r="E1752" s="102" t="s">
        <v>34</v>
      </c>
      <c r="F1752" s="102">
        <v>970</v>
      </c>
      <c r="G1752" s="102">
        <v>0</v>
      </c>
      <c r="H1752" s="102">
        <v>1</v>
      </c>
      <c r="I1752" s="98">
        <v>40.1</v>
      </c>
      <c r="J1752" s="102" t="s">
        <v>68</v>
      </c>
      <c r="K1752" s="94">
        <f>((G1752*400)+(H1752*100))+I1752</f>
        <v>140.1</v>
      </c>
      <c r="L1752" s="94">
        <v>1900</v>
      </c>
      <c r="M1752" s="94">
        <f>K1752*L1752</f>
        <v>266190</v>
      </c>
      <c r="N1752" s="102"/>
      <c r="O1752" s="111"/>
      <c r="P1752" s="96"/>
      <c r="Q1752" s="111"/>
      <c r="R1752" s="111"/>
      <c r="S1752" s="97"/>
      <c r="T1752" s="102"/>
      <c r="U1752" s="102"/>
      <c r="V1752" s="102"/>
      <c r="W1752" s="94"/>
      <c r="X1752" s="98"/>
      <c r="Y1752" s="94"/>
      <c r="Z1752" s="94"/>
      <c r="AA1752" s="89"/>
      <c r="AB1752" s="89"/>
      <c r="AC1752" s="94"/>
      <c r="AD1752" s="94">
        <f>IF(AND(AC1752="",M1752=""),0,IF((AC1752=""),M1752,IF((M1752=""),AC1752,AC1752+M1752)))</f>
        <v>266190</v>
      </c>
      <c r="AE1752" s="94">
        <f>IF( (X1752=""),AD1752*1,AD1752*(X1752/100) )</f>
        <v>266190</v>
      </c>
      <c r="AF1752" s="94">
        <v>0</v>
      </c>
      <c r="AG1752" s="94">
        <f>IF((AF1752-AE1752) &gt; 1,0,IF((AF1752-AE1752)&lt;0,AE1752-AF1752,AF1752-AE1752))</f>
        <v>266190</v>
      </c>
      <c r="AH1752" s="94">
        <v>0.3</v>
      </c>
    </row>
    <row r="1753" spans="1:34" s="73" customFormat="1" x14ac:dyDescent="0.55000000000000004">
      <c r="A1753" s="108"/>
      <c r="B1753" s="109">
        <v>751</v>
      </c>
      <c r="C1753" s="102">
        <v>7814</v>
      </c>
      <c r="D1753" s="90" t="s">
        <v>2475</v>
      </c>
      <c r="E1753" s="102" t="s">
        <v>34</v>
      </c>
      <c r="F1753" s="102">
        <v>2455</v>
      </c>
      <c r="G1753" s="102">
        <v>0</v>
      </c>
      <c r="H1753" s="102">
        <v>0</v>
      </c>
      <c r="I1753" s="98">
        <v>84</v>
      </c>
      <c r="J1753" s="102" t="s">
        <v>68</v>
      </c>
      <c r="K1753" s="94">
        <f>((G1753*400)+(H1753*100))+I1753</f>
        <v>84</v>
      </c>
      <c r="L1753" s="94">
        <v>375</v>
      </c>
      <c r="M1753" s="94">
        <f>K1753*L1753</f>
        <v>31500</v>
      </c>
      <c r="N1753" s="102"/>
      <c r="O1753" s="111"/>
      <c r="P1753" s="96"/>
      <c r="Q1753" s="111"/>
      <c r="R1753" s="111"/>
      <c r="S1753" s="97"/>
      <c r="T1753" s="102"/>
      <c r="U1753" s="102"/>
      <c r="V1753" s="102"/>
      <c r="W1753" s="94"/>
      <c r="X1753" s="98"/>
      <c r="Y1753" s="94"/>
      <c r="Z1753" s="94"/>
      <c r="AA1753" s="89"/>
      <c r="AB1753" s="89"/>
      <c r="AC1753" s="94"/>
      <c r="AD1753" s="94">
        <f>IF(AND(AC1753="",M1753=""),0,IF((AC1753=""),M1753,IF((M1753=""),AC1753,AC1753+M1753)))</f>
        <v>31500</v>
      </c>
      <c r="AE1753" s="94">
        <f>IF( (X1753=""),AD1753*1,AD1753*(X1753/100) )</f>
        <v>31500</v>
      </c>
      <c r="AF1753" s="94">
        <v>0</v>
      </c>
      <c r="AG1753" s="94">
        <f>IF((AF1753-AE1753) &gt; 1,0,IF((AF1753-AE1753)&lt;0,AE1753-AF1753,AF1753-AE1753))</f>
        <v>31500</v>
      </c>
      <c r="AH1753" s="94">
        <v>0.3</v>
      </c>
    </row>
    <row r="1754" spans="1:34" s="73" customFormat="1" x14ac:dyDescent="0.55000000000000004">
      <c r="A1754" s="108"/>
      <c r="B1754" s="109"/>
      <c r="C1754" s="102"/>
      <c r="D1754" s="90"/>
      <c r="E1754" s="102"/>
      <c r="F1754" s="102"/>
      <c r="G1754" s="102"/>
      <c r="H1754" s="102"/>
      <c r="I1754" s="98"/>
      <c r="J1754" s="102"/>
      <c r="K1754" s="94"/>
      <c r="L1754" s="94" t="s">
        <v>63</v>
      </c>
      <c r="M1754" s="94">
        <f>SUM(M1752:M1753)</f>
        <v>297690</v>
      </c>
      <c r="N1754" s="102"/>
      <c r="O1754" s="111"/>
      <c r="P1754" s="96"/>
      <c r="Q1754" s="111"/>
      <c r="R1754" s="111"/>
      <c r="S1754" s="97"/>
      <c r="T1754" s="102"/>
      <c r="U1754" s="102"/>
      <c r="V1754" s="102"/>
      <c r="W1754" s="94"/>
      <c r="X1754" s="98"/>
      <c r="Y1754" s="94"/>
      <c r="Z1754" s="94"/>
      <c r="AA1754" s="89"/>
      <c r="AB1754" s="89"/>
      <c r="AC1754" s="94"/>
      <c r="AD1754" s="94">
        <f>SUM(AD1752:AD1753)</f>
        <v>297690</v>
      </c>
      <c r="AE1754" s="94">
        <f>SUM(AE1752:AE1753)</f>
        <v>297690</v>
      </c>
      <c r="AF1754" s="94"/>
      <c r="AG1754" s="94">
        <f>SUM(AG1752:AG1753)</f>
        <v>297690</v>
      </c>
      <c r="AH1754" s="94"/>
    </row>
    <row r="1755" spans="1:34" s="73" customFormat="1" x14ac:dyDescent="0.55000000000000004">
      <c r="A1755" s="108" t="s">
        <v>2482</v>
      </c>
      <c r="B1755" s="109">
        <v>752</v>
      </c>
      <c r="C1755" s="102">
        <v>10295</v>
      </c>
      <c r="D1755" s="90" t="s">
        <v>2483</v>
      </c>
      <c r="E1755" s="102" t="s">
        <v>34</v>
      </c>
      <c r="F1755" s="102">
        <v>6292</v>
      </c>
      <c r="G1755" s="102">
        <v>7</v>
      </c>
      <c r="H1755" s="102">
        <v>1</v>
      </c>
      <c r="I1755" s="98">
        <v>4</v>
      </c>
      <c r="J1755" s="102" t="s">
        <v>38</v>
      </c>
      <c r="K1755" s="94">
        <f>((G1755*400)+(H1755*100))+I1755</f>
        <v>2904</v>
      </c>
      <c r="L1755" s="94">
        <v>225</v>
      </c>
      <c r="M1755" s="94">
        <f>K1755*L1755</f>
        <v>653400</v>
      </c>
      <c r="N1755" s="102"/>
      <c r="O1755" s="111"/>
      <c r="P1755" s="96"/>
      <c r="Q1755" s="111"/>
      <c r="R1755" s="111"/>
      <c r="S1755" s="97"/>
      <c r="T1755" s="102"/>
      <c r="U1755" s="102"/>
      <c r="V1755" s="102"/>
      <c r="W1755" s="94"/>
      <c r="X1755" s="98"/>
      <c r="Y1755" s="94"/>
      <c r="Z1755" s="94"/>
      <c r="AA1755" s="89"/>
      <c r="AB1755" s="89"/>
      <c r="AC1755" s="94"/>
      <c r="AD1755" s="94">
        <f>IF(AND(AC1755="",M1755=""),0,IF((AC1755=""),M1755,IF((M1755=""),AC1755,AC1755+M1755)))</f>
        <v>653400</v>
      </c>
      <c r="AE1755" s="94">
        <f>IF( (X1755=""),AD1755*1,AD1755*(X1755/100) )</f>
        <v>653400</v>
      </c>
      <c r="AF1755" s="94">
        <v>50000000</v>
      </c>
      <c r="AG1755" s="94">
        <f>IF((AF1755-AE1755) &gt; 1,0,IF((AF1755-AE1755)&lt;0,AE1755-AF1755,AF1755-AE1755))</f>
        <v>0</v>
      </c>
      <c r="AH1755" s="94">
        <v>0.01</v>
      </c>
    </row>
    <row r="1756" spans="1:34" s="73" customFormat="1" x14ac:dyDescent="0.55000000000000004">
      <c r="A1756" s="108"/>
      <c r="B1756" s="109"/>
      <c r="C1756" s="102"/>
      <c r="D1756" s="90"/>
      <c r="E1756" s="102"/>
      <c r="F1756" s="102"/>
      <c r="G1756" s="102"/>
      <c r="H1756" s="102"/>
      <c r="I1756" s="98"/>
      <c r="J1756" s="102"/>
      <c r="K1756" s="94"/>
      <c r="L1756" s="94" t="s">
        <v>63</v>
      </c>
      <c r="M1756" s="94">
        <f>SUM(M1755:M1755)</f>
        <v>653400</v>
      </c>
      <c r="N1756" s="102"/>
      <c r="O1756" s="111"/>
      <c r="P1756" s="96"/>
      <c r="Q1756" s="111"/>
      <c r="R1756" s="111"/>
      <c r="S1756" s="97"/>
      <c r="T1756" s="102"/>
      <c r="U1756" s="102"/>
      <c r="V1756" s="102"/>
      <c r="W1756" s="94"/>
      <c r="X1756" s="98"/>
      <c r="Y1756" s="94"/>
      <c r="Z1756" s="94"/>
      <c r="AA1756" s="89"/>
      <c r="AB1756" s="89"/>
      <c r="AC1756" s="94"/>
      <c r="AD1756" s="94">
        <f>SUM(AD1755:AD1755)</f>
        <v>653400</v>
      </c>
      <c r="AE1756" s="94">
        <f>SUM(AE1755:AE1755)</f>
        <v>653400</v>
      </c>
      <c r="AF1756" s="94"/>
      <c r="AG1756" s="94">
        <f>SUM(AG1755:AG1755)</f>
        <v>0</v>
      </c>
      <c r="AH1756" s="94"/>
    </row>
    <row r="1757" spans="1:34" s="73" customFormat="1" x14ac:dyDescent="0.55000000000000004">
      <c r="A1757" s="108" t="s">
        <v>2473</v>
      </c>
      <c r="B1757" s="109">
        <v>753</v>
      </c>
      <c r="C1757" s="102">
        <v>7965</v>
      </c>
      <c r="D1757" s="90" t="s">
        <v>2484</v>
      </c>
      <c r="E1757" s="102" t="s">
        <v>34</v>
      </c>
      <c r="F1757" s="102">
        <v>6400</v>
      </c>
      <c r="G1757" s="102">
        <v>2</v>
      </c>
      <c r="H1757" s="102">
        <v>1</v>
      </c>
      <c r="I1757" s="98">
        <v>85</v>
      </c>
      <c r="J1757" s="102" t="s">
        <v>38</v>
      </c>
      <c r="K1757" s="94">
        <f>((G1757*400)+(H1757*100))+I1757</f>
        <v>985</v>
      </c>
      <c r="L1757" s="94">
        <v>850</v>
      </c>
      <c r="M1757" s="94">
        <f>K1757*L1757</f>
        <v>837250</v>
      </c>
      <c r="N1757" s="102"/>
      <c r="O1757" s="111"/>
      <c r="P1757" s="96"/>
      <c r="Q1757" s="111"/>
      <c r="R1757" s="111"/>
      <c r="S1757" s="97"/>
      <c r="T1757" s="102"/>
      <c r="U1757" s="102"/>
      <c r="V1757" s="102"/>
      <c r="W1757" s="94"/>
      <c r="X1757" s="98"/>
      <c r="Y1757" s="94"/>
      <c r="Z1757" s="94"/>
      <c r="AA1757" s="89"/>
      <c r="AB1757" s="89"/>
      <c r="AC1757" s="94"/>
      <c r="AD1757" s="94">
        <f>IF(AND(AC1757="",M1757=""),0,IF((AC1757=""),M1757,IF((M1757=""),AC1757,AC1757+M1757)))</f>
        <v>837250</v>
      </c>
      <c r="AE1757" s="94">
        <f>IF( (X1757=""),AD1757*1,AD1757*(X1757/100) )</f>
        <v>837250</v>
      </c>
      <c r="AF1757" s="94">
        <v>50000000</v>
      </c>
      <c r="AG1757" s="94">
        <f>IF((AF1757-AE1757) &gt; 1,0,IF((AF1757-AE1757)&lt;0,AE1757-AF1757,AF1757-AE1757))</f>
        <v>0</v>
      </c>
      <c r="AH1757" s="94">
        <v>0.01</v>
      </c>
    </row>
    <row r="1758" spans="1:34" s="73" customFormat="1" x14ac:dyDescent="0.55000000000000004">
      <c r="A1758" s="108"/>
      <c r="B1758" s="109">
        <v>754</v>
      </c>
      <c r="C1758" s="102">
        <v>7977</v>
      </c>
      <c r="D1758" s="90" t="s">
        <v>2485</v>
      </c>
      <c r="E1758" s="102" t="s">
        <v>34</v>
      </c>
      <c r="F1758" s="102">
        <v>7389</v>
      </c>
      <c r="G1758" s="102">
        <v>12</v>
      </c>
      <c r="H1758" s="102">
        <v>0</v>
      </c>
      <c r="I1758" s="98">
        <v>57</v>
      </c>
      <c r="J1758" s="102" t="s">
        <v>38</v>
      </c>
      <c r="K1758" s="94">
        <f>((G1758*400)+(H1758*100))+I1758</f>
        <v>4857</v>
      </c>
      <c r="L1758" s="94">
        <v>375</v>
      </c>
      <c r="M1758" s="94">
        <f>K1758*L1758</f>
        <v>1821375</v>
      </c>
      <c r="N1758" s="102"/>
      <c r="O1758" s="111"/>
      <c r="P1758" s="96"/>
      <c r="Q1758" s="111"/>
      <c r="R1758" s="111"/>
      <c r="S1758" s="97"/>
      <c r="T1758" s="102"/>
      <c r="U1758" s="102"/>
      <c r="V1758" s="102"/>
      <c r="W1758" s="94"/>
      <c r="X1758" s="98"/>
      <c r="Y1758" s="94"/>
      <c r="Z1758" s="94"/>
      <c r="AA1758" s="89"/>
      <c r="AB1758" s="89"/>
      <c r="AC1758" s="94"/>
      <c r="AD1758" s="94">
        <f>IF(AND(AC1758="",M1758=""),0,IF((AC1758=""),M1758,IF((M1758=""),AC1758,AC1758+M1758)))</f>
        <v>1821375</v>
      </c>
      <c r="AE1758" s="94">
        <f>IF( (X1758=""),AD1758*1,AD1758*(X1758/100) )</f>
        <v>1821375</v>
      </c>
      <c r="AF1758" s="94">
        <v>50000000</v>
      </c>
      <c r="AG1758" s="94">
        <f>IF((AF1758-AE1758) &gt; 1,0,IF((AF1758-AE1758)&lt;0,AE1758-AF1758,AF1758-AE1758))</f>
        <v>0</v>
      </c>
      <c r="AH1758" s="94">
        <v>0.01</v>
      </c>
    </row>
    <row r="1759" spans="1:34" s="73" customFormat="1" x14ac:dyDescent="0.55000000000000004">
      <c r="A1759" s="108"/>
      <c r="B1759" s="109"/>
      <c r="C1759" s="102"/>
      <c r="D1759" s="90"/>
      <c r="E1759" s="102"/>
      <c r="F1759" s="102"/>
      <c r="G1759" s="102"/>
      <c r="H1759" s="102"/>
      <c r="I1759" s="98"/>
      <c r="J1759" s="102"/>
      <c r="K1759" s="94"/>
      <c r="L1759" s="94" t="s">
        <v>63</v>
      </c>
      <c r="M1759" s="94">
        <f>SUM(M1757:M1758)</f>
        <v>2658625</v>
      </c>
      <c r="N1759" s="102"/>
      <c r="O1759" s="111"/>
      <c r="P1759" s="96"/>
      <c r="Q1759" s="111"/>
      <c r="R1759" s="111"/>
      <c r="S1759" s="97"/>
      <c r="T1759" s="102"/>
      <c r="U1759" s="102"/>
      <c r="V1759" s="102"/>
      <c r="W1759" s="94"/>
      <c r="X1759" s="98"/>
      <c r="Y1759" s="94"/>
      <c r="Z1759" s="94"/>
      <c r="AA1759" s="89"/>
      <c r="AB1759" s="89"/>
      <c r="AC1759" s="94"/>
      <c r="AD1759" s="94">
        <f>SUM(AD1757:AD1758)</f>
        <v>2658625</v>
      </c>
      <c r="AE1759" s="94">
        <f>SUM(AE1757:AE1758)</f>
        <v>2658625</v>
      </c>
      <c r="AF1759" s="94"/>
      <c r="AG1759" s="94">
        <f>SUM(AG1757:AG1758)</f>
        <v>0</v>
      </c>
      <c r="AH1759" s="94"/>
    </row>
    <row r="1760" spans="1:34" s="73" customFormat="1" x14ac:dyDescent="0.55000000000000004">
      <c r="A1760" s="108" t="s">
        <v>2482</v>
      </c>
      <c r="B1760" s="109">
        <v>755</v>
      </c>
      <c r="C1760" s="102">
        <v>10294</v>
      </c>
      <c r="D1760" s="90" t="s">
        <v>2486</v>
      </c>
      <c r="E1760" s="102" t="s">
        <v>34</v>
      </c>
      <c r="F1760" s="102">
        <v>7392</v>
      </c>
      <c r="G1760" s="102">
        <v>1</v>
      </c>
      <c r="H1760" s="102">
        <v>3</v>
      </c>
      <c r="I1760" s="98">
        <v>68</v>
      </c>
      <c r="J1760" s="102" t="s">
        <v>38</v>
      </c>
      <c r="K1760" s="94">
        <f>((G1760*400)+(H1760*100))+I1760</f>
        <v>768</v>
      </c>
      <c r="L1760" s="94">
        <v>300</v>
      </c>
      <c r="M1760" s="94">
        <f>K1760*L1760</f>
        <v>230400</v>
      </c>
      <c r="N1760" s="102"/>
      <c r="O1760" s="111"/>
      <c r="P1760" s="96"/>
      <c r="Q1760" s="111"/>
      <c r="R1760" s="111"/>
      <c r="S1760" s="97"/>
      <c r="T1760" s="102"/>
      <c r="U1760" s="102"/>
      <c r="V1760" s="102"/>
      <c r="W1760" s="94"/>
      <c r="X1760" s="98"/>
      <c r="Y1760" s="94"/>
      <c r="Z1760" s="94"/>
      <c r="AA1760" s="89"/>
      <c r="AB1760" s="89"/>
      <c r="AC1760" s="94"/>
      <c r="AD1760" s="94">
        <f>IF(AND(AC1760="",M1760=""),0,IF((AC1760=""),M1760,IF((M1760=""),AC1760,AC1760+M1760)))</f>
        <v>230400</v>
      </c>
      <c r="AE1760" s="94">
        <f>IF( (X1760=""),AD1760*1,AD1760*(X1760/100) )</f>
        <v>230400</v>
      </c>
      <c r="AF1760" s="94">
        <v>50000000</v>
      </c>
      <c r="AG1760" s="94">
        <f>IF((AF1760-AE1760) &gt; 1,0,IF((AF1760-AE1760)&lt;0,AE1760-AF1760,AF1760-AE1760))</f>
        <v>0</v>
      </c>
      <c r="AH1760" s="94">
        <v>0.01</v>
      </c>
    </row>
    <row r="1761" spans="1:34" s="73" customFormat="1" x14ac:dyDescent="0.55000000000000004">
      <c r="A1761" s="108"/>
      <c r="B1761" s="109"/>
      <c r="C1761" s="102"/>
      <c r="D1761" s="90"/>
      <c r="E1761" s="102"/>
      <c r="F1761" s="102"/>
      <c r="G1761" s="102"/>
      <c r="H1761" s="102"/>
      <c r="I1761" s="98"/>
      <c r="J1761" s="102"/>
      <c r="K1761" s="94"/>
      <c r="L1761" s="94" t="s">
        <v>63</v>
      </c>
      <c r="M1761" s="94">
        <f>SUM(M1760:M1760)</f>
        <v>230400</v>
      </c>
      <c r="N1761" s="102"/>
      <c r="O1761" s="111"/>
      <c r="P1761" s="96"/>
      <c r="Q1761" s="111"/>
      <c r="R1761" s="111"/>
      <c r="S1761" s="97"/>
      <c r="T1761" s="102"/>
      <c r="U1761" s="102"/>
      <c r="V1761" s="102"/>
      <c r="W1761" s="94"/>
      <c r="X1761" s="98"/>
      <c r="Y1761" s="94"/>
      <c r="Z1761" s="94"/>
      <c r="AA1761" s="89"/>
      <c r="AB1761" s="89"/>
      <c r="AC1761" s="94"/>
      <c r="AD1761" s="94">
        <f>SUM(AD1760:AD1760)</f>
        <v>230400</v>
      </c>
      <c r="AE1761" s="94">
        <f>SUM(AE1760:AE1760)</f>
        <v>230400</v>
      </c>
      <c r="AF1761" s="94"/>
      <c r="AG1761" s="94">
        <f>SUM(AG1760:AG1760)</f>
        <v>0</v>
      </c>
      <c r="AH1761" s="94"/>
    </row>
    <row r="1762" spans="1:34" s="73" customFormat="1" x14ac:dyDescent="0.55000000000000004">
      <c r="A1762" s="108" t="s">
        <v>2476</v>
      </c>
      <c r="B1762" s="109">
        <v>756</v>
      </c>
      <c r="C1762" s="102">
        <v>4909</v>
      </c>
      <c r="D1762" s="90" t="s">
        <v>2487</v>
      </c>
      <c r="E1762" s="102" t="s">
        <v>34</v>
      </c>
      <c r="F1762" s="102">
        <v>7429</v>
      </c>
      <c r="G1762" s="102">
        <v>12</v>
      </c>
      <c r="H1762" s="102">
        <v>0</v>
      </c>
      <c r="I1762" s="98">
        <v>34</v>
      </c>
      <c r="J1762" s="102" t="s">
        <v>38</v>
      </c>
      <c r="K1762" s="94">
        <f t="shared" ref="K1762:K1768" si="181">((G1762*400)+(H1762*100))+I1762</f>
        <v>4834</v>
      </c>
      <c r="L1762" s="94">
        <v>225</v>
      </c>
      <c r="M1762" s="94">
        <f t="shared" ref="M1762:M1768" si="182">K1762*L1762</f>
        <v>1087650</v>
      </c>
      <c r="N1762" s="102"/>
      <c r="O1762" s="111"/>
      <c r="P1762" s="96"/>
      <c r="Q1762" s="111"/>
      <c r="R1762" s="111"/>
      <c r="S1762" s="97"/>
      <c r="T1762" s="102"/>
      <c r="U1762" s="102"/>
      <c r="V1762" s="102"/>
      <c r="W1762" s="94"/>
      <c r="X1762" s="98"/>
      <c r="Y1762" s="94"/>
      <c r="Z1762" s="94"/>
      <c r="AA1762" s="89"/>
      <c r="AB1762" s="89"/>
      <c r="AC1762" s="94"/>
      <c r="AD1762" s="94">
        <f t="shared" ref="AD1762:AD1768" si="183">IF(AND(AC1762="",M1762=""),0,IF((AC1762=""),M1762,IF((M1762=""),AC1762,AC1762+M1762)))</f>
        <v>1087650</v>
      </c>
      <c r="AE1762" s="94">
        <f t="shared" ref="AE1762:AE1768" si="184">IF( (X1762=""),AD1762*1,AD1762*(X1762/100) )</f>
        <v>1087650</v>
      </c>
      <c r="AF1762" s="94">
        <v>50000000</v>
      </c>
      <c r="AG1762" s="94">
        <f t="shared" ref="AG1762:AG1768" si="185">IF((AF1762-AE1762) &gt; 1,0,IF((AF1762-AE1762)&lt;0,AE1762-AF1762,AF1762-AE1762))</f>
        <v>0</v>
      </c>
      <c r="AH1762" s="94">
        <v>0.01</v>
      </c>
    </row>
    <row r="1763" spans="1:34" s="73" customFormat="1" x14ac:dyDescent="0.55000000000000004">
      <c r="A1763" s="108"/>
      <c r="B1763" s="109">
        <v>757</v>
      </c>
      <c r="C1763" s="102">
        <v>4916</v>
      </c>
      <c r="D1763" s="90" t="s">
        <v>2488</v>
      </c>
      <c r="E1763" s="102" t="s">
        <v>34</v>
      </c>
      <c r="F1763" s="102">
        <v>7443</v>
      </c>
      <c r="G1763" s="102">
        <v>18</v>
      </c>
      <c r="H1763" s="102">
        <v>2</v>
      </c>
      <c r="I1763" s="98">
        <v>75</v>
      </c>
      <c r="J1763" s="102" t="s">
        <v>38</v>
      </c>
      <c r="K1763" s="94">
        <f t="shared" si="181"/>
        <v>7475</v>
      </c>
      <c r="L1763" s="94">
        <v>275</v>
      </c>
      <c r="M1763" s="94">
        <f t="shared" si="182"/>
        <v>2055625</v>
      </c>
      <c r="N1763" s="102"/>
      <c r="O1763" s="111"/>
      <c r="P1763" s="96"/>
      <c r="Q1763" s="111"/>
      <c r="R1763" s="111"/>
      <c r="S1763" s="97"/>
      <c r="T1763" s="102"/>
      <c r="U1763" s="102"/>
      <c r="V1763" s="102"/>
      <c r="W1763" s="94"/>
      <c r="X1763" s="98"/>
      <c r="Y1763" s="94"/>
      <c r="Z1763" s="94"/>
      <c r="AA1763" s="89"/>
      <c r="AB1763" s="89"/>
      <c r="AC1763" s="94"/>
      <c r="AD1763" s="94">
        <f t="shared" si="183"/>
        <v>2055625</v>
      </c>
      <c r="AE1763" s="94">
        <f t="shared" si="184"/>
        <v>2055625</v>
      </c>
      <c r="AF1763" s="94">
        <v>50000000</v>
      </c>
      <c r="AG1763" s="94">
        <f t="shared" si="185"/>
        <v>0</v>
      </c>
      <c r="AH1763" s="94">
        <v>0.01</v>
      </c>
    </row>
    <row r="1764" spans="1:34" s="73" customFormat="1" x14ac:dyDescent="0.55000000000000004">
      <c r="A1764" s="108"/>
      <c r="B1764" s="109">
        <v>758</v>
      </c>
      <c r="C1764" s="102">
        <v>4911</v>
      </c>
      <c r="D1764" s="90" t="s">
        <v>2489</v>
      </c>
      <c r="E1764" s="102" t="s">
        <v>34</v>
      </c>
      <c r="F1764" s="102">
        <v>7444</v>
      </c>
      <c r="G1764" s="102">
        <v>4</v>
      </c>
      <c r="H1764" s="102">
        <v>1</v>
      </c>
      <c r="I1764" s="98">
        <v>94</v>
      </c>
      <c r="J1764" s="102" t="s">
        <v>38</v>
      </c>
      <c r="K1764" s="94">
        <f t="shared" si="181"/>
        <v>1794</v>
      </c>
      <c r="L1764" s="94">
        <v>225</v>
      </c>
      <c r="M1764" s="94">
        <f t="shared" si="182"/>
        <v>403650</v>
      </c>
      <c r="N1764" s="102"/>
      <c r="O1764" s="111"/>
      <c r="P1764" s="96"/>
      <c r="Q1764" s="111"/>
      <c r="R1764" s="111"/>
      <c r="S1764" s="97"/>
      <c r="T1764" s="102"/>
      <c r="U1764" s="102"/>
      <c r="V1764" s="102"/>
      <c r="W1764" s="94"/>
      <c r="X1764" s="98"/>
      <c r="Y1764" s="94"/>
      <c r="Z1764" s="94"/>
      <c r="AA1764" s="89"/>
      <c r="AB1764" s="89"/>
      <c r="AC1764" s="94"/>
      <c r="AD1764" s="94">
        <f t="shared" si="183"/>
        <v>403650</v>
      </c>
      <c r="AE1764" s="94">
        <f t="shared" si="184"/>
        <v>403650</v>
      </c>
      <c r="AF1764" s="94">
        <v>50000000</v>
      </c>
      <c r="AG1764" s="94">
        <f t="shared" si="185"/>
        <v>0</v>
      </c>
      <c r="AH1764" s="94">
        <v>0.01</v>
      </c>
    </row>
    <row r="1765" spans="1:34" s="99" customFormat="1" x14ac:dyDescent="0.55000000000000004">
      <c r="A1765" s="122"/>
      <c r="B1765" s="202">
        <v>824</v>
      </c>
      <c r="C1765" s="161">
        <v>4999</v>
      </c>
      <c r="D1765" s="162" t="s">
        <v>2477</v>
      </c>
      <c r="E1765" s="161" t="s">
        <v>67</v>
      </c>
      <c r="F1765" s="341" t="s">
        <v>2478</v>
      </c>
      <c r="G1765" s="161">
        <v>37</v>
      </c>
      <c r="H1765" s="161">
        <v>1</v>
      </c>
      <c r="I1765" s="163">
        <v>29</v>
      </c>
      <c r="J1765" s="161" t="s">
        <v>38</v>
      </c>
      <c r="K1765" s="121">
        <f t="shared" si="181"/>
        <v>14929</v>
      </c>
      <c r="L1765" s="121">
        <v>275</v>
      </c>
      <c r="M1765" s="121">
        <f t="shared" si="182"/>
        <v>4105475</v>
      </c>
      <c r="N1765" s="161"/>
      <c r="O1765" s="164"/>
      <c r="P1765" s="165"/>
      <c r="Q1765" s="164"/>
      <c r="R1765" s="164"/>
      <c r="S1765" s="166"/>
      <c r="T1765" s="161"/>
      <c r="U1765" s="161"/>
      <c r="V1765" s="161"/>
      <c r="W1765" s="121"/>
      <c r="X1765" s="163"/>
      <c r="Y1765" s="121"/>
      <c r="Z1765" s="121"/>
      <c r="AA1765" s="167"/>
      <c r="AB1765" s="167"/>
      <c r="AC1765" s="121"/>
      <c r="AD1765" s="121">
        <f t="shared" si="183"/>
        <v>4105475</v>
      </c>
      <c r="AE1765" s="121">
        <f t="shared" si="184"/>
        <v>4105475</v>
      </c>
      <c r="AF1765" s="121">
        <v>0</v>
      </c>
      <c r="AG1765" s="121">
        <f t="shared" si="185"/>
        <v>4105475</v>
      </c>
      <c r="AH1765" s="121">
        <v>0.01</v>
      </c>
    </row>
    <row r="1766" spans="1:34" s="99" customFormat="1" x14ac:dyDescent="0.55000000000000004">
      <c r="A1766" s="122"/>
      <c r="B1766" s="202">
        <v>825</v>
      </c>
      <c r="C1766" s="161">
        <v>5000</v>
      </c>
      <c r="D1766" s="162" t="s">
        <v>2479</v>
      </c>
      <c r="E1766" s="161" t="s">
        <v>67</v>
      </c>
      <c r="F1766" s="341">
        <v>3799</v>
      </c>
      <c r="G1766" s="161">
        <v>58</v>
      </c>
      <c r="H1766" s="161">
        <v>2</v>
      </c>
      <c r="I1766" s="163">
        <v>30</v>
      </c>
      <c r="J1766" s="161" t="s">
        <v>38</v>
      </c>
      <c r="K1766" s="121">
        <f t="shared" si="181"/>
        <v>23430</v>
      </c>
      <c r="L1766" s="121">
        <v>275</v>
      </c>
      <c r="M1766" s="121">
        <f t="shared" si="182"/>
        <v>6443250</v>
      </c>
      <c r="N1766" s="161"/>
      <c r="O1766" s="164"/>
      <c r="P1766" s="165"/>
      <c r="Q1766" s="164"/>
      <c r="R1766" s="164"/>
      <c r="S1766" s="166"/>
      <c r="T1766" s="161"/>
      <c r="U1766" s="161"/>
      <c r="V1766" s="161"/>
      <c r="W1766" s="121"/>
      <c r="X1766" s="163"/>
      <c r="Y1766" s="121"/>
      <c r="Z1766" s="121"/>
      <c r="AA1766" s="167"/>
      <c r="AB1766" s="167"/>
      <c r="AC1766" s="121"/>
      <c r="AD1766" s="121">
        <f t="shared" si="183"/>
        <v>6443250</v>
      </c>
      <c r="AE1766" s="121">
        <f t="shared" si="184"/>
        <v>6443250</v>
      </c>
      <c r="AF1766" s="121">
        <v>0</v>
      </c>
      <c r="AG1766" s="121">
        <f t="shared" si="185"/>
        <v>6443250</v>
      </c>
      <c r="AH1766" s="121">
        <v>0.01</v>
      </c>
    </row>
    <row r="1767" spans="1:34" s="99" customFormat="1" x14ac:dyDescent="0.55000000000000004">
      <c r="A1767" s="122"/>
      <c r="B1767" s="202">
        <v>826</v>
      </c>
      <c r="C1767" s="161">
        <v>5001</v>
      </c>
      <c r="D1767" s="162" t="s">
        <v>2480</v>
      </c>
      <c r="E1767" s="161" t="s">
        <v>67</v>
      </c>
      <c r="F1767" s="341">
        <v>3800</v>
      </c>
      <c r="G1767" s="161">
        <v>52</v>
      </c>
      <c r="H1767" s="161">
        <v>3</v>
      </c>
      <c r="I1767" s="163">
        <v>54</v>
      </c>
      <c r="J1767" s="161" t="s">
        <v>38</v>
      </c>
      <c r="K1767" s="121">
        <f t="shared" si="181"/>
        <v>21154</v>
      </c>
      <c r="L1767" s="121">
        <v>450</v>
      </c>
      <c r="M1767" s="121">
        <f t="shared" si="182"/>
        <v>9519300</v>
      </c>
      <c r="N1767" s="161"/>
      <c r="O1767" s="164"/>
      <c r="P1767" s="165"/>
      <c r="Q1767" s="164"/>
      <c r="R1767" s="164"/>
      <c r="S1767" s="166"/>
      <c r="T1767" s="161"/>
      <c r="U1767" s="161"/>
      <c r="V1767" s="161"/>
      <c r="W1767" s="121"/>
      <c r="X1767" s="163"/>
      <c r="Y1767" s="121"/>
      <c r="Z1767" s="121"/>
      <c r="AA1767" s="167"/>
      <c r="AB1767" s="167"/>
      <c r="AC1767" s="121"/>
      <c r="AD1767" s="121">
        <f t="shared" si="183"/>
        <v>9519300</v>
      </c>
      <c r="AE1767" s="121">
        <f t="shared" si="184"/>
        <v>9519300</v>
      </c>
      <c r="AF1767" s="121">
        <v>0</v>
      </c>
      <c r="AG1767" s="121">
        <f t="shared" si="185"/>
        <v>9519300</v>
      </c>
      <c r="AH1767" s="121">
        <v>0.01</v>
      </c>
    </row>
    <row r="1768" spans="1:34" s="99" customFormat="1" x14ac:dyDescent="0.55000000000000004">
      <c r="A1768" s="122"/>
      <c r="B1768" s="202">
        <v>827</v>
      </c>
      <c r="C1768" s="161">
        <v>5002</v>
      </c>
      <c r="D1768" s="162" t="s">
        <v>2481</v>
      </c>
      <c r="E1768" s="161" t="s">
        <v>67</v>
      </c>
      <c r="F1768" s="341">
        <v>3806</v>
      </c>
      <c r="G1768" s="161">
        <v>36</v>
      </c>
      <c r="H1768" s="161">
        <v>0</v>
      </c>
      <c r="I1768" s="163">
        <v>93</v>
      </c>
      <c r="J1768" s="161" t="s">
        <v>38</v>
      </c>
      <c r="K1768" s="121">
        <f t="shared" si="181"/>
        <v>14493</v>
      </c>
      <c r="L1768" s="121">
        <v>450</v>
      </c>
      <c r="M1768" s="121">
        <f t="shared" si="182"/>
        <v>6521850</v>
      </c>
      <c r="N1768" s="161"/>
      <c r="O1768" s="164"/>
      <c r="P1768" s="165"/>
      <c r="Q1768" s="164"/>
      <c r="R1768" s="164"/>
      <c r="S1768" s="166"/>
      <c r="T1768" s="161"/>
      <c r="U1768" s="161"/>
      <c r="V1768" s="161"/>
      <c r="W1768" s="121"/>
      <c r="X1768" s="163"/>
      <c r="Y1768" s="121"/>
      <c r="Z1768" s="121"/>
      <c r="AA1768" s="167"/>
      <c r="AB1768" s="167"/>
      <c r="AC1768" s="121"/>
      <c r="AD1768" s="121">
        <f t="shared" si="183"/>
        <v>6521850</v>
      </c>
      <c r="AE1768" s="121">
        <f t="shared" si="184"/>
        <v>6521850</v>
      </c>
      <c r="AF1768" s="121">
        <v>0</v>
      </c>
      <c r="AG1768" s="121">
        <f t="shared" si="185"/>
        <v>6521850</v>
      </c>
      <c r="AH1768" s="121">
        <v>0.01</v>
      </c>
    </row>
    <row r="1769" spans="1:34" s="73" customFormat="1" x14ac:dyDescent="0.55000000000000004">
      <c r="A1769" s="108"/>
      <c r="B1769" s="109"/>
      <c r="C1769" s="102"/>
      <c r="D1769" s="90"/>
      <c r="E1769" s="102"/>
      <c r="F1769" s="102"/>
      <c r="G1769" s="102"/>
      <c r="H1769" s="102"/>
      <c r="I1769" s="98"/>
      <c r="J1769" s="102"/>
      <c r="K1769" s="94"/>
      <c r="L1769" s="94" t="s">
        <v>63</v>
      </c>
      <c r="M1769" s="94">
        <f>SUM(M1762:M1768)</f>
        <v>30136800</v>
      </c>
      <c r="N1769" s="102"/>
      <c r="O1769" s="111"/>
      <c r="P1769" s="96"/>
      <c r="Q1769" s="111"/>
      <c r="R1769" s="111"/>
      <c r="S1769" s="97"/>
      <c r="T1769" s="102"/>
      <c r="U1769" s="102"/>
      <c r="V1769" s="102"/>
      <c r="W1769" s="94"/>
      <c r="X1769" s="98"/>
      <c r="Y1769" s="94"/>
      <c r="Z1769" s="94"/>
      <c r="AA1769" s="89"/>
      <c r="AB1769" s="89"/>
      <c r="AC1769" s="94"/>
      <c r="AD1769" s="94">
        <f>SUM(AD1762:AD1768)</f>
        <v>30136800</v>
      </c>
      <c r="AE1769" s="94">
        <f>SUM(AE1762:AE1768)</f>
        <v>30136800</v>
      </c>
      <c r="AF1769" s="94"/>
      <c r="AG1769" s="94">
        <f>SUM(AG1762:AG1768)</f>
        <v>26589875</v>
      </c>
      <c r="AH1769" s="94"/>
    </row>
    <row r="1770" spans="1:34" s="74" customFormat="1" x14ac:dyDescent="0.55000000000000004">
      <c r="A1770" s="108" t="s">
        <v>2482</v>
      </c>
      <c r="B1770" s="109">
        <v>759</v>
      </c>
      <c r="C1770" s="102">
        <v>10296</v>
      </c>
      <c r="D1770" s="90" t="s">
        <v>2490</v>
      </c>
      <c r="E1770" s="102" t="s">
        <v>34</v>
      </c>
      <c r="F1770" s="102">
        <v>9508</v>
      </c>
      <c r="G1770" s="102">
        <v>3</v>
      </c>
      <c r="H1770" s="102">
        <v>0</v>
      </c>
      <c r="I1770" s="98">
        <v>29</v>
      </c>
      <c r="J1770" s="102" t="s">
        <v>38</v>
      </c>
      <c r="K1770" s="94">
        <f>((G1770*400)+(H1770*100))+I1770</f>
        <v>1229</v>
      </c>
      <c r="L1770" s="94">
        <v>300</v>
      </c>
      <c r="M1770" s="94">
        <f>K1770*L1770</f>
        <v>368700</v>
      </c>
      <c r="N1770" s="102"/>
      <c r="O1770" s="111"/>
      <c r="P1770" s="96"/>
      <c r="Q1770" s="111"/>
      <c r="R1770" s="111"/>
      <c r="S1770" s="97"/>
      <c r="T1770" s="102"/>
      <c r="U1770" s="102"/>
      <c r="V1770" s="102"/>
      <c r="W1770" s="94"/>
      <c r="X1770" s="98"/>
      <c r="Y1770" s="94"/>
      <c r="Z1770" s="94"/>
      <c r="AA1770" s="89"/>
      <c r="AB1770" s="89"/>
      <c r="AC1770" s="94"/>
      <c r="AD1770" s="94">
        <f>IF(AND(AC1770="",M1770=""),0,IF((AC1770=""),M1770,IF((M1770=""),AC1770,AC1770+M1770)))</f>
        <v>368700</v>
      </c>
      <c r="AE1770" s="94">
        <f>IF( (X1770=""),AD1770*1,AD1770*(X1770/100) )</f>
        <v>368700</v>
      </c>
      <c r="AF1770" s="94">
        <v>50000000</v>
      </c>
      <c r="AG1770" s="94">
        <f>IF((AF1770-AE1770) &gt; 1,0,IF((AF1770-AE1770)&lt;0,AE1770-AF1770,AF1770-AE1770))</f>
        <v>0</v>
      </c>
      <c r="AH1770" s="94">
        <v>0.01</v>
      </c>
    </row>
    <row r="1771" spans="1:34" s="74" customFormat="1" x14ac:dyDescent="0.55000000000000004">
      <c r="A1771" s="108"/>
      <c r="B1771" s="109"/>
      <c r="C1771" s="102"/>
      <c r="D1771" s="90"/>
      <c r="E1771" s="102"/>
      <c r="F1771" s="102"/>
      <c r="G1771" s="102"/>
      <c r="H1771" s="102"/>
      <c r="I1771" s="98"/>
      <c r="J1771" s="102"/>
      <c r="K1771" s="94"/>
      <c r="L1771" s="94" t="s">
        <v>63</v>
      </c>
      <c r="M1771" s="94">
        <f>SUM(M1770:M1770)</f>
        <v>368700</v>
      </c>
      <c r="N1771" s="102"/>
      <c r="O1771" s="111"/>
      <c r="P1771" s="96"/>
      <c r="Q1771" s="111"/>
      <c r="R1771" s="111"/>
      <c r="S1771" s="97"/>
      <c r="T1771" s="102"/>
      <c r="U1771" s="102"/>
      <c r="V1771" s="102"/>
      <c r="W1771" s="94"/>
      <c r="X1771" s="98"/>
      <c r="Y1771" s="94"/>
      <c r="Z1771" s="94"/>
      <c r="AA1771" s="89"/>
      <c r="AB1771" s="89"/>
      <c r="AC1771" s="94"/>
      <c r="AD1771" s="94">
        <f>SUM(AD1770:AD1770)</f>
        <v>368700</v>
      </c>
      <c r="AE1771" s="94">
        <f>SUM(AE1770:AE1770)</f>
        <v>368700</v>
      </c>
      <c r="AF1771" s="94"/>
      <c r="AG1771" s="94">
        <f>SUM(AG1770:AG1770)</f>
        <v>0</v>
      </c>
      <c r="AH1771" s="94"/>
    </row>
    <row r="1772" spans="1:34" s="74" customFormat="1" x14ac:dyDescent="0.55000000000000004">
      <c r="A1772" s="108" t="s">
        <v>2491</v>
      </c>
      <c r="B1772" s="109">
        <v>760</v>
      </c>
      <c r="C1772" s="102">
        <v>5196</v>
      </c>
      <c r="D1772" s="90" t="s">
        <v>2492</v>
      </c>
      <c r="E1772" s="102" t="s">
        <v>34</v>
      </c>
      <c r="F1772" s="102">
        <v>21699</v>
      </c>
      <c r="G1772" s="102">
        <v>49</v>
      </c>
      <c r="H1772" s="102">
        <v>3</v>
      </c>
      <c r="I1772" s="98">
        <v>41</v>
      </c>
      <c r="J1772" s="102" t="s">
        <v>38</v>
      </c>
      <c r="K1772" s="94">
        <f>((G1772*400)+(H1772*100))+I1772</f>
        <v>19941</v>
      </c>
      <c r="L1772" s="94">
        <v>375</v>
      </c>
      <c r="M1772" s="94">
        <f>K1772*L1772</f>
        <v>7477875</v>
      </c>
      <c r="N1772" s="102"/>
      <c r="O1772" s="111"/>
      <c r="P1772" s="96"/>
      <c r="Q1772" s="111"/>
      <c r="R1772" s="111"/>
      <c r="S1772" s="97"/>
      <c r="T1772" s="102"/>
      <c r="U1772" s="102"/>
      <c r="V1772" s="102"/>
      <c r="W1772" s="94"/>
      <c r="X1772" s="98"/>
      <c r="Y1772" s="94"/>
      <c r="Z1772" s="94"/>
      <c r="AA1772" s="89"/>
      <c r="AB1772" s="89"/>
      <c r="AC1772" s="94"/>
      <c r="AD1772" s="94">
        <f>IF(AND(AC1772="",M1772=""),0,IF((AC1772=""),M1772,IF((M1772=""),AC1772,AC1772+M1772)))</f>
        <v>7477875</v>
      </c>
      <c r="AE1772" s="94">
        <f>IF( (X1772=""),AD1772*1,AD1772*(X1772/100) )</f>
        <v>7477875</v>
      </c>
      <c r="AF1772" s="94">
        <v>50000000</v>
      </c>
      <c r="AG1772" s="94">
        <f>IF((AF1772-AE1772) &gt; 1,0,IF((AF1772-AE1772)&lt;0,AE1772-AF1772,AF1772-AE1772))</f>
        <v>0</v>
      </c>
      <c r="AH1772" s="94">
        <v>0.01</v>
      </c>
    </row>
    <row r="1773" spans="1:34" s="74" customFormat="1" x14ac:dyDescent="0.55000000000000004">
      <c r="A1773" s="108"/>
      <c r="B1773" s="109"/>
      <c r="C1773" s="102"/>
      <c r="D1773" s="90"/>
      <c r="E1773" s="102"/>
      <c r="F1773" s="102"/>
      <c r="G1773" s="102"/>
      <c r="H1773" s="102"/>
      <c r="I1773" s="98"/>
      <c r="J1773" s="102"/>
      <c r="K1773" s="94"/>
      <c r="L1773" s="94" t="s">
        <v>63</v>
      </c>
      <c r="M1773" s="94">
        <f>SUM(M1772:M1772)</f>
        <v>7477875</v>
      </c>
      <c r="N1773" s="102"/>
      <c r="O1773" s="111"/>
      <c r="P1773" s="96"/>
      <c r="Q1773" s="111"/>
      <c r="R1773" s="111"/>
      <c r="S1773" s="97"/>
      <c r="T1773" s="102"/>
      <c r="U1773" s="102"/>
      <c r="V1773" s="102"/>
      <c r="W1773" s="94"/>
      <c r="X1773" s="98"/>
      <c r="Y1773" s="94"/>
      <c r="Z1773" s="94"/>
      <c r="AA1773" s="89"/>
      <c r="AB1773" s="89"/>
      <c r="AC1773" s="94"/>
      <c r="AD1773" s="94">
        <f>SUM(AD1772:AD1772)</f>
        <v>7477875</v>
      </c>
      <c r="AE1773" s="94">
        <f>SUM(AE1772:AE1772)</f>
        <v>7477875</v>
      </c>
      <c r="AF1773" s="94"/>
      <c r="AG1773" s="94">
        <f>SUM(AG1772:AG1772)</f>
        <v>0</v>
      </c>
      <c r="AH1773" s="94"/>
    </row>
    <row r="1774" spans="1:34" s="74" customFormat="1" x14ac:dyDescent="0.55000000000000004">
      <c r="A1774" s="108" t="s">
        <v>2495</v>
      </c>
      <c r="B1774" s="109">
        <v>761</v>
      </c>
      <c r="C1774" s="102">
        <v>7577</v>
      </c>
      <c r="D1774" s="90" t="s">
        <v>2496</v>
      </c>
      <c r="E1774" s="102" t="s">
        <v>34</v>
      </c>
      <c r="F1774" s="102">
        <v>6523</v>
      </c>
      <c r="G1774" s="102">
        <v>0</v>
      </c>
      <c r="H1774" s="102">
        <v>1</v>
      </c>
      <c r="I1774" s="98">
        <v>10</v>
      </c>
      <c r="J1774" s="102" t="s">
        <v>35</v>
      </c>
      <c r="K1774" s="94">
        <f>((G1774*400)+(H1774*100))+I1774</f>
        <v>110</v>
      </c>
      <c r="L1774" s="94">
        <v>2750</v>
      </c>
      <c r="M1774" s="94">
        <f>K1774*L1774</f>
        <v>302500</v>
      </c>
      <c r="N1774" s="102">
        <v>1</v>
      </c>
      <c r="O1774" s="111" t="s">
        <v>2493</v>
      </c>
      <c r="P1774" s="96">
        <v>3730200141099</v>
      </c>
      <c r="Q1774" s="111" t="s">
        <v>2494</v>
      </c>
      <c r="R1774" s="111" t="s">
        <v>2497</v>
      </c>
      <c r="S1774" s="97" t="s">
        <v>2498</v>
      </c>
      <c r="T1774" s="102" t="s">
        <v>44</v>
      </c>
      <c r="U1774" s="102" t="s">
        <v>45</v>
      </c>
      <c r="V1774" s="102" t="s">
        <v>96</v>
      </c>
      <c r="W1774" s="94">
        <v>56</v>
      </c>
      <c r="X1774" s="98">
        <v>15.47</v>
      </c>
      <c r="Y1774" s="94">
        <v>7150</v>
      </c>
      <c r="Z1774" s="94">
        <f>W1774*Y1774</f>
        <v>400400</v>
      </c>
      <c r="AA1774" s="89">
        <v>7</v>
      </c>
      <c r="AB1774" s="89">
        <v>7</v>
      </c>
      <c r="AC1774" s="94">
        <f>(Z1774*(100-AB1774))/100</f>
        <v>372372</v>
      </c>
      <c r="AD1774" s="94">
        <f>IF(AND(AC1774="",M1774=""),0,IF((AC1774=""),M1774, IF( (M1774=""),AC1774,AC1774+M1774)))</f>
        <v>674872</v>
      </c>
      <c r="AE1774" s="94">
        <f>IF( (X1774=""),AD1774*1,( M1774+(SUM(AC1774:AC1775)) )*(X1774/100) )</f>
        <v>378030.95329999999</v>
      </c>
      <c r="AF1774" s="94">
        <v>0</v>
      </c>
      <c r="AG1774" s="94">
        <f>IF((AF1774-AE1774) &gt; 1,0,IF((AF1774-AE1774)&lt;0,AE1774-AF1774,AF1774-AE1774))</f>
        <v>378030.95329999999</v>
      </c>
      <c r="AH1774" s="94">
        <v>0.3</v>
      </c>
    </row>
    <row r="1775" spans="1:34" s="74" customFormat="1" x14ac:dyDescent="0.55000000000000004">
      <c r="A1775" s="108"/>
      <c r="B1775" s="109"/>
      <c r="C1775" s="102"/>
      <c r="D1775" s="90"/>
      <c r="E1775" s="102"/>
      <c r="F1775" s="102"/>
      <c r="G1775" s="102"/>
      <c r="H1775" s="102"/>
      <c r="I1775" s="98"/>
      <c r="J1775" s="102"/>
      <c r="K1775" s="94"/>
      <c r="L1775" s="94"/>
      <c r="M1775" s="94"/>
      <c r="N1775" s="102"/>
      <c r="O1775" s="111"/>
      <c r="P1775" s="96"/>
      <c r="Q1775" s="111"/>
      <c r="R1775" s="111"/>
      <c r="S1775" s="97"/>
      <c r="T1775" s="102" t="s">
        <v>44</v>
      </c>
      <c r="U1775" s="102"/>
      <c r="V1775" s="102" t="s">
        <v>52</v>
      </c>
      <c r="W1775" s="94">
        <v>266</v>
      </c>
      <c r="X1775" s="98">
        <v>73.48</v>
      </c>
      <c r="Y1775" s="94">
        <v>7150</v>
      </c>
      <c r="Z1775" s="94">
        <f>W1775*Y1775</f>
        <v>1901900</v>
      </c>
      <c r="AA1775" s="89">
        <v>7</v>
      </c>
      <c r="AB1775" s="89">
        <v>7</v>
      </c>
      <c r="AC1775" s="94">
        <f>(Z1775*(100-AB1775))/100</f>
        <v>1768767</v>
      </c>
      <c r="AD1775" s="94">
        <f>IF(AND(AC1775="",M1774=""),0,IF((AC1775=""),M1774, IF( (M1774=""),AC1775,AC1775+M1774)))</f>
        <v>2071267</v>
      </c>
      <c r="AE1775" s="94">
        <f>IF( (X1775=""),AD1775*1,( M1774+(SUM(AC1774:AC1775)) )*(X1775/100) )</f>
        <v>1795585.9372</v>
      </c>
      <c r="AF1775" s="94">
        <v>50000000</v>
      </c>
      <c r="AG1775" s="94">
        <f>IF((AF1775-AE1775) &gt; 1,0,IF((AF1775-AE1775)&lt;0,AE1775-AF1775,AF1775-AE1775))</f>
        <v>0</v>
      </c>
      <c r="AH1775" s="94">
        <v>0.02</v>
      </c>
    </row>
    <row r="1776" spans="1:34" s="74" customFormat="1" x14ac:dyDescent="0.55000000000000004">
      <c r="A1776" s="108"/>
      <c r="B1776" s="109"/>
      <c r="C1776" s="102"/>
      <c r="D1776" s="90"/>
      <c r="E1776" s="102"/>
      <c r="F1776" s="102"/>
      <c r="G1776" s="102"/>
      <c r="H1776" s="102"/>
      <c r="I1776" s="98"/>
      <c r="J1776" s="102"/>
      <c r="K1776" s="94"/>
      <c r="L1776" s="94"/>
      <c r="M1776" s="94"/>
      <c r="N1776" s="102">
        <v>2</v>
      </c>
      <c r="O1776" s="111" t="s">
        <v>2493</v>
      </c>
      <c r="P1776" s="96">
        <v>3730200141099</v>
      </c>
      <c r="Q1776" s="111" t="s">
        <v>2494</v>
      </c>
      <c r="R1776" s="111" t="s">
        <v>2497</v>
      </c>
      <c r="S1776" s="97" t="s">
        <v>2499</v>
      </c>
      <c r="T1776" s="102" t="s">
        <v>55</v>
      </c>
      <c r="U1776" s="102" t="s">
        <v>45</v>
      </c>
      <c r="V1776" s="102" t="s">
        <v>52</v>
      </c>
      <c r="W1776" s="94">
        <v>40</v>
      </c>
      <c r="X1776" s="98">
        <v>11.05</v>
      </c>
      <c r="Y1776" s="94">
        <v>0</v>
      </c>
      <c r="Z1776" s="94">
        <f>W1776*Y1776</f>
        <v>0</v>
      </c>
      <c r="AA1776" s="89">
        <v>7</v>
      </c>
      <c r="AB1776" s="89">
        <v>7</v>
      </c>
      <c r="AC1776" s="94">
        <f>(Z1776*(100-AB1776))/100</f>
        <v>0</v>
      </c>
      <c r="AD1776" s="94">
        <f>IF(AND(AC1776="",M1774=""),0,IF((AC1776=""),M1774, IF( (M1774=""),AC1776,AC1776+M1774)))</f>
        <v>302500</v>
      </c>
      <c r="AE1776" s="94">
        <f>IF( (X1776=""),AD1776*1,( M1774+(SUM(AC1776:AC1776)) )*(X1776/100) )</f>
        <v>33426.25</v>
      </c>
      <c r="AF1776" s="94">
        <v>50000000</v>
      </c>
      <c r="AG1776" s="94">
        <f>IF((AF1776-AE1776) &gt; 1,0,IF((AF1776-AE1776)&lt;0,AE1776-AF1776,AF1776-AE1776))</f>
        <v>0</v>
      </c>
      <c r="AH1776" s="94">
        <v>0.02</v>
      </c>
    </row>
    <row r="1777" spans="1:34" s="74" customFormat="1" x14ac:dyDescent="0.55000000000000004">
      <c r="A1777" s="108"/>
      <c r="B1777" s="109"/>
      <c r="C1777" s="102"/>
      <c r="D1777" s="90"/>
      <c r="E1777" s="102"/>
      <c r="F1777" s="102"/>
      <c r="G1777" s="102"/>
      <c r="H1777" s="102"/>
      <c r="I1777" s="98"/>
      <c r="J1777" s="102"/>
      <c r="K1777" s="94"/>
      <c r="L1777" s="94" t="s">
        <v>63</v>
      </c>
      <c r="M1777" s="94">
        <f>SUM(M1774:M1776)</f>
        <v>302500</v>
      </c>
      <c r="N1777" s="102"/>
      <c r="O1777" s="111"/>
      <c r="P1777" s="96"/>
      <c r="Q1777" s="111"/>
      <c r="R1777" s="111"/>
      <c r="S1777" s="97"/>
      <c r="T1777" s="102"/>
      <c r="U1777" s="102"/>
      <c r="V1777" s="102"/>
      <c r="W1777" s="94"/>
      <c r="X1777" s="98"/>
      <c r="Y1777" s="94"/>
      <c r="Z1777" s="94"/>
      <c r="AA1777" s="89"/>
      <c r="AB1777" s="89"/>
      <c r="AC1777" s="94"/>
      <c r="AD1777" s="94">
        <f>SUM(AD1774:AD1776)</f>
        <v>3048639</v>
      </c>
      <c r="AE1777" s="94">
        <f>SUM(AE1774:AE1776)</f>
        <v>2207043.1405000002</v>
      </c>
      <c r="AF1777" s="94"/>
      <c r="AG1777" s="94">
        <f>SUM(AG1774:AG1776)</f>
        <v>378030.95329999999</v>
      </c>
      <c r="AH1777" s="94"/>
    </row>
    <row r="1778" spans="1:34" s="74" customFormat="1" x14ac:dyDescent="0.55000000000000004">
      <c r="A1778" s="108" t="s">
        <v>2502</v>
      </c>
      <c r="B1778" s="109">
        <v>762</v>
      </c>
      <c r="C1778" s="102">
        <v>9589</v>
      </c>
      <c r="D1778" s="90" t="s">
        <v>2503</v>
      </c>
      <c r="E1778" s="102" t="s">
        <v>34</v>
      </c>
      <c r="F1778" s="102">
        <v>14131</v>
      </c>
      <c r="G1778" s="102">
        <v>0</v>
      </c>
      <c r="H1778" s="102">
        <v>2</v>
      </c>
      <c r="I1778" s="98">
        <v>23</v>
      </c>
      <c r="J1778" s="102" t="s">
        <v>35</v>
      </c>
      <c r="K1778" s="94">
        <f>((G1778*400)+(H1778*100))+I1778</f>
        <v>223</v>
      </c>
      <c r="L1778" s="94">
        <v>2425</v>
      </c>
      <c r="M1778" s="94">
        <f>K1778*L1778</f>
        <v>540775</v>
      </c>
      <c r="N1778" s="102">
        <v>1</v>
      </c>
      <c r="O1778" s="111" t="s">
        <v>2504</v>
      </c>
      <c r="P1778" s="96">
        <v>8570848006752</v>
      </c>
      <c r="Q1778" s="111" t="s">
        <v>2505</v>
      </c>
      <c r="R1778" s="111" t="s">
        <v>2506</v>
      </c>
      <c r="S1778" s="97" t="s">
        <v>2503</v>
      </c>
      <c r="T1778" s="102" t="s">
        <v>51</v>
      </c>
      <c r="U1778" s="102" t="s">
        <v>45</v>
      </c>
      <c r="V1778" s="102" t="s">
        <v>52</v>
      </c>
      <c r="W1778" s="94">
        <v>96.38</v>
      </c>
      <c r="X1778" s="98">
        <v>100</v>
      </c>
      <c r="Y1778" s="94">
        <v>6750</v>
      </c>
      <c r="Z1778" s="94">
        <f>W1778*Y1778</f>
        <v>650565</v>
      </c>
      <c r="AA1778" s="89">
        <v>7</v>
      </c>
      <c r="AB1778" s="89">
        <v>7</v>
      </c>
      <c r="AC1778" s="94">
        <f>(Z1778*(100-AB1778))/100</f>
        <v>605025.44999999995</v>
      </c>
      <c r="AD1778" s="94">
        <f>IF(AND(AC1778="",M1774=""),0,IF((AC1778=""),M1774, IF( (M1774=""),AC1778,AC1778+M1774)))</f>
        <v>907525.45</v>
      </c>
      <c r="AE1778" s="94">
        <f>IF( (X1778=""),AD1778*1,( M1774+(SUM(AC1778:AC1778)) )*(X1778/100) )</f>
        <v>907525.45</v>
      </c>
      <c r="AF1778" s="94">
        <v>10000000</v>
      </c>
      <c r="AG1778" s="94">
        <v>540775</v>
      </c>
      <c r="AH1778" s="94">
        <v>0.02</v>
      </c>
    </row>
    <row r="1779" spans="1:34" s="74" customFormat="1" x14ac:dyDescent="0.55000000000000004">
      <c r="A1779" s="108"/>
      <c r="B1779" s="109">
        <v>763</v>
      </c>
      <c r="C1779" s="102">
        <v>5977</v>
      </c>
      <c r="D1779" s="90" t="s">
        <v>2507</v>
      </c>
      <c r="E1779" s="102" t="s">
        <v>34</v>
      </c>
      <c r="F1779" s="102">
        <v>23856</v>
      </c>
      <c r="G1779" s="102">
        <v>0</v>
      </c>
      <c r="H1779" s="102">
        <v>0</v>
      </c>
      <c r="I1779" s="98">
        <v>53</v>
      </c>
      <c r="J1779" s="102" t="s">
        <v>35</v>
      </c>
      <c r="K1779" s="94">
        <f>((G1779*400)+(H1779*100))+I1779</f>
        <v>53</v>
      </c>
      <c r="L1779" s="94">
        <v>1250</v>
      </c>
      <c r="M1779" s="94">
        <f>K1779*L1779</f>
        <v>66250</v>
      </c>
      <c r="N1779" s="102">
        <v>1</v>
      </c>
      <c r="O1779" s="111" t="s">
        <v>2500</v>
      </c>
      <c r="P1779" s="96">
        <v>8570884006752</v>
      </c>
      <c r="Q1779" s="111" t="s">
        <v>2501</v>
      </c>
      <c r="R1779" s="111" t="s">
        <v>2508</v>
      </c>
      <c r="S1779" s="97" t="s">
        <v>2509</v>
      </c>
      <c r="T1779" s="102" t="s">
        <v>51</v>
      </c>
      <c r="U1779" s="102" t="s">
        <v>45</v>
      </c>
      <c r="V1779" s="102" t="s">
        <v>52</v>
      </c>
      <c r="W1779" s="94">
        <v>154.38</v>
      </c>
      <c r="X1779" s="98">
        <v>100</v>
      </c>
      <c r="Y1779" s="94">
        <v>6750</v>
      </c>
      <c r="Z1779" s="94">
        <f>W1779*Y1779</f>
        <v>1042065</v>
      </c>
      <c r="AA1779" s="89">
        <v>32</v>
      </c>
      <c r="AB1779" s="89">
        <v>54</v>
      </c>
      <c r="AC1779" s="94">
        <f>(Z1779*(100-AB1779))/100</f>
        <v>479349.9</v>
      </c>
      <c r="AD1779" s="94">
        <f>IF(AND(AC1779="",M1779=""),0,IF((AC1779=""),M1779, IF( (M1779=""),AC1779,AC1779+M1779)))</f>
        <v>545599.9</v>
      </c>
      <c r="AE1779" s="94">
        <f>IF( (X1779=""),AD1779*1,( M1779+(SUM(AC1779:AC1779)) )*(X1779/100) )</f>
        <v>545599.9</v>
      </c>
      <c r="AF1779" s="94">
        <v>10000000</v>
      </c>
      <c r="AG1779" s="94">
        <f>IF((AF1779-AE1779) &gt; 1,0,IF((AF1779-AE1779)&lt;0,AE1779-AF1779,AF1779-AE1779))</f>
        <v>0</v>
      </c>
      <c r="AH1779" s="94">
        <v>0.02</v>
      </c>
    </row>
    <row r="1780" spans="1:34" s="74" customFormat="1" x14ac:dyDescent="0.55000000000000004">
      <c r="A1780" s="108"/>
      <c r="B1780" s="109">
        <v>764</v>
      </c>
      <c r="C1780" s="102">
        <v>5979</v>
      </c>
      <c r="D1780" s="90" t="s">
        <v>2510</v>
      </c>
      <c r="E1780" s="102" t="s">
        <v>34</v>
      </c>
      <c r="F1780" s="102">
        <v>23858</v>
      </c>
      <c r="G1780" s="102">
        <v>0</v>
      </c>
      <c r="H1780" s="102">
        <v>2</v>
      </c>
      <c r="I1780" s="98">
        <v>20</v>
      </c>
      <c r="J1780" s="102" t="s">
        <v>35</v>
      </c>
      <c r="K1780" s="94">
        <f>((G1780*400)+(H1780*100))+I1780</f>
        <v>220</v>
      </c>
      <c r="L1780" s="94">
        <v>1250</v>
      </c>
      <c r="M1780" s="94">
        <f>K1780*L1780</f>
        <v>275000</v>
      </c>
      <c r="N1780" s="102">
        <v>1</v>
      </c>
      <c r="O1780" s="111" t="s">
        <v>2500</v>
      </c>
      <c r="P1780" s="96">
        <v>8570884006752</v>
      </c>
      <c r="Q1780" s="111" t="s">
        <v>2501</v>
      </c>
      <c r="R1780" s="111" t="s">
        <v>2508</v>
      </c>
      <c r="S1780" s="97"/>
      <c r="T1780" s="102" t="s">
        <v>55</v>
      </c>
      <c r="U1780" s="102" t="s">
        <v>45</v>
      </c>
      <c r="V1780" s="102" t="s">
        <v>52</v>
      </c>
      <c r="W1780" s="94">
        <v>44.8</v>
      </c>
      <c r="X1780" s="98">
        <v>12.56</v>
      </c>
      <c r="Y1780" s="94">
        <v>0</v>
      </c>
      <c r="Z1780" s="94">
        <f>W1780*Y1780</f>
        <v>0</v>
      </c>
      <c r="AA1780" s="89">
        <v>3</v>
      </c>
      <c r="AB1780" s="89">
        <v>3</v>
      </c>
      <c r="AC1780" s="94">
        <f>(Z1780*(100-AB1780))/100</f>
        <v>0</v>
      </c>
      <c r="AD1780" s="94">
        <f>IF(AND(AC1780="",M1780=""),0,IF((AC1780=""),M1780, IF( (M1780=""),AC1780,AC1780+M1780)))</f>
        <v>275000</v>
      </c>
      <c r="AE1780" s="94">
        <f>IF( (X1780=""),AD1780*1,( M1780+(SUM(AC1780:AC1780)) )*(X1780/100) )</f>
        <v>34540.000000000007</v>
      </c>
      <c r="AF1780" s="94">
        <v>10000000</v>
      </c>
      <c r="AG1780" s="94">
        <f>IF((AF1780-AE1780) &gt; 1,0,IF((AF1780-AE1780)&lt;0,AE1780-AF1780,AF1780-AE1780))</f>
        <v>0</v>
      </c>
      <c r="AH1780" s="94">
        <v>0.02</v>
      </c>
    </row>
    <row r="1781" spans="1:34" s="74" customFormat="1" x14ac:dyDescent="0.55000000000000004">
      <c r="A1781" s="108"/>
      <c r="B1781" s="109"/>
      <c r="C1781" s="102"/>
      <c r="D1781" s="90"/>
      <c r="E1781" s="102"/>
      <c r="F1781" s="102"/>
      <c r="G1781" s="102"/>
      <c r="H1781" s="102"/>
      <c r="I1781" s="98"/>
      <c r="J1781" s="102"/>
      <c r="K1781" s="94"/>
      <c r="L1781" s="94"/>
      <c r="M1781" s="94"/>
      <c r="N1781" s="102">
        <v>2</v>
      </c>
      <c r="O1781" s="111" t="s">
        <v>2500</v>
      </c>
      <c r="P1781" s="96">
        <v>8570884006752</v>
      </c>
      <c r="Q1781" s="111" t="s">
        <v>2501</v>
      </c>
      <c r="R1781" s="111" t="s">
        <v>2508</v>
      </c>
      <c r="S1781" s="97" t="s">
        <v>2511</v>
      </c>
      <c r="T1781" s="102" t="s">
        <v>51</v>
      </c>
      <c r="U1781" s="102" t="s">
        <v>45</v>
      </c>
      <c r="V1781" s="102" t="s">
        <v>52</v>
      </c>
      <c r="W1781" s="94">
        <v>312</v>
      </c>
      <c r="X1781" s="98">
        <v>87.44</v>
      </c>
      <c r="Y1781" s="94">
        <v>6750</v>
      </c>
      <c r="Z1781" s="94">
        <f>W1781*Y1781</f>
        <v>2106000</v>
      </c>
      <c r="AA1781" s="89">
        <v>7</v>
      </c>
      <c r="AB1781" s="89">
        <v>7</v>
      </c>
      <c r="AC1781" s="94">
        <f>(Z1781*(100-AB1781))/100</f>
        <v>1958580</v>
      </c>
      <c r="AD1781" s="94">
        <f>IF(AND(AC1781="",M1780=""),0,IF((AC1781=""),M1780, IF( (M1780=""),AC1781,AC1781+M1780)))</f>
        <v>2233580</v>
      </c>
      <c r="AE1781" s="94">
        <f>IF( (X1781=""),AD1781*1,( M1780+(SUM(AC1781:AC1781)) )*(X1781/100) )</f>
        <v>1953042.352</v>
      </c>
      <c r="AF1781" s="94">
        <v>10000000</v>
      </c>
      <c r="AG1781" s="94">
        <v>275000</v>
      </c>
      <c r="AH1781" s="94">
        <v>0.02</v>
      </c>
    </row>
    <row r="1782" spans="1:34" s="74" customFormat="1" x14ac:dyDescent="0.55000000000000004">
      <c r="A1782" s="108"/>
      <c r="B1782" s="109"/>
      <c r="C1782" s="102"/>
      <c r="D1782" s="90"/>
      <c r="E1782" s="102"/>
      <c r="F1782" s="102"/>
      <c r="G1782" s="102"/>
      <c r="H1782" s="102"/>
      <c r="I1782" s="98"/>
      <c r="J1782" s="102"/>
      <c r="K1782" s="94"/>
      <c r="L1782" s="94" t="s">
        <v>63</v>
      </c>
      <c r="M1782" s="94">
        <f>SUM(M1778:M1781)</f>
        <v>882025</v>
      </c>
      <c r="N1782" s="102"/>
      <c r="O1782" s="111"/>
      <c r="P1782" s="96"/>
      <c r="Q1782" s="111"/>
      <c r="R1782" s="111"/>
      <c r="S1782" s="97"/>
      <c r="T1782" s="102"/>
      <c r="U1782" s="102"/>
      <c r="V1782" s="102"/>
      <c r="W1782" s="94"/>
      <c r="X1782" s="98"/>
      <c r="Y1782" s="94"/>
      <c r="Z1782" s="94"/>
      <c r="AA1782" s="89"/>
      <c r="AB1782" s="89"/>
      <c r="AC1782" s="94"/>
      <c r="AD1782" s="94">
        <f>SUM(AD1778:AD1781)</f>
        <v>3961705.35</v>
      </c>
      <c r="AE1782" s="94">
        <f>SUM(AE1778:AE1781)</f>
        <v>3440707.702</v>
      </c>
      <c r="AF1782" s="94"/>
      <c r="AG1782" s="94">
        <f>SUM(AG1778:AG1781)</f>
        <v>815775</v>
      </c>
      <c r="AH1782" s="94"/>
    </row>
    <row r="1783" spans="1:34" s="74" customFormat="1" x14ac:dyDescent="0.55000000000000004">
      <c r="A1783" s="108" t="s">
        <v>2514</v>
      </c>
      <c r="B1783" s="109">
        <v>765</v>
      </c>
      <c r="C1783" s="102">
        <v>6985</v>
      </c>
      <c r="D1783" s="90" t="s">
        <v>2515</v>
      </c>
      <c r="E1783" s="102" t="s">
        <v>34</v>
      </c>
      <c r="F1783" s="102">
        <v>23683</v>
      </c>
      <c r="G1783" s="102">
        <v>0</v>
      </c>
      <c r="H1783" s="102">
        <v>1</v>
      </c>
      <c r="I1783" s="98">
        <v>4</v>
      </c>
      <c r="J1783" s="102" t="s">
        <v>35</v>
      </c>
      <c r="K1783" s="94">
        <f>((G1783*400)+(H1783*100))+I1783</f>
        <v>104</v>
      </c>
      <c r="L1783" s="94">
        <v>850</v>
      </c>
      <c r="M1783" s="94">
        <f>K1783*L1783</f>
        <v>88400</v>
      </c>
      <c r="N1783" s="102">
        <v>1</v>
      </c>
      <c r="O1783" s="111" t="s">
        <v>2512</v>
      </c>
      <c r="P1783" s="96"/>
      <c r="Q1783" s="111" t="s">
        <v>2513</v>
      </c>
      <c r="R1783" s="111" t="s">
        <v>2516</v>
      </c>
      <c r="S1783" s="97" t="s">
        <v>2517</v>
      </c>
      <c r="T1783" s="102" t="s">
        <v>51</v>
      </c>
      <c r="U1783" s="102" t="s">
        <v>45</v>
      </c>
      <c r="V1783" s="102" t="s">
        <v>52</v>
      </c>
      <c r="W1783" s="94">
        <v>1200</v>
      </c>
      <c r="X1783" s="98">
        <v>100</v>
      </c>
      <c r="Y1783" s="94">
        <v>6750</v>
      </c>
      <c r="Z1783" s="94">
        <f>W1783*Y1783</f>
        <v>8100000</v>
      </c>
      <c r="AA1783" s="89">
        <v>6</v>
      </c>
      <c r="AB1783" s="89">
        <v>6</v>
      </c>
      <c r="AC1783" s="94">
        <f>(Z1783*(100-AB1783))/100</f>
        <v>7614000</v>
      </c>
      <c r="AD1783" s="94">
        <f>IF(AND(AC1783="",M1783=""),0,IF((AC1783=""),M1783, IF( (M1783=""),AC1783,AC1783+M1783)))</f>
        <v>7702400</v>
      </c>
      <c r="AE1783" s="94">
        <f>IF( (X1783=""),AD1783*1,( M1783+(SUM(AC1783:AC1783)) )*(X1783/100) )</f>
        <v>7702400</v>
      </c>
      <c r="AF1783" s="94">
        <v>50000000</v>
      </c>
      <c r="AG1783" s="94">
        <f>IF((AF1783-AE1783) &gt; 1,0,IF((AF1783-AE1783)&lt;0,AE1783-AF1783,AF1783-AE1783))</f>
        <v>0</v>
      </c>
      <c r="AH1783" s="94">
        <v>0.02</v>
      </c>
    </row>
    <row r="1784" spans="1:34" s="74" customFormat="1" x14ac:dyDescent="0.55000000000000004">
      <c r="A1784" s="108"/>
      <c r="B1784" s="109"/>
      <c r="C1784" s="102"/>
      <c r="D1784" s="90"/>
      <c r="E1784" s="102"/>
      <c r="F1784" s="102"/>
      <c r="G1784" s="102"/>
      <c r="H1784" s="102"/>
      <c r="I1784" s="98"/>
      <c r="J1784" s="102"/>
      <c r="K1784" s="94"/>
      <c r="L1784" s="94" t="s">
        <v>63</v>
      </c>
      <c r="M1784" s="94">
        <f>SUM(M1783:M1783)</f>
        <v>88400</v>
      </c>
      <c r="N1784" s="102"/>
      <c r="O1784" s="111"/>
      <c r="P1784" s="96"/>
      <c r="Q1784" s="111"/>
      <c r="R1784" s="111"/>
      <c r="S1784" s="97"/>
      <c r="T1784" s="102"/>
      <c r="U1784" s="102"/>
      <c r="V1784" s="102"/>
      <c r="W1784" s="94"/>
      <c r="X1784" s="98"/>
      <c r="Y1784" s="94"/>
      <c r="Z1784" s="94"/>
      <c r="AA1784" s="89"/>
      <c r="AB1784" s="89"/>
      <c r="AC1784" s="94"/>
      <c r="AD1784" s="94">
        <f>SUM(AD1783:AD1783)</f>
        <v>7702400</v>
      </c>
      <c r="AE1784" s="94">
        <f>SUM(AE1783:AE1783)</f>
        <v>7702400</v>
      </c>
      <c r="AF1784" s="94"/>
      <c r="AG1784" s="94">
        <f>SUM(AG1783:AG1783)</f>
        <v>0</v>
      </c>
      <c r="AH1784" s="94"/>
    </row>
    <row r="1785" spans="1:34" s="74" customFormat="1" x14ac:dyDescent="0.55000000000000004">
      <c r="A1785" s="108" t="s">
        <v>2533</v>
      </c>
      <c r="B1785" s="109">
        <v>766</v>
      </c>
      <c r="C1785" s="102">
        <v>5806</v>
      </c>
      <c r="D1785" s="90" t="s">
        <v>2534</v>
      </c>
      <c r="E1785" s="102" t="s">
        <v>34</v>
      </c>
      <c r="F1785" s="102">
        <v>21779</v>
      </c>
      <c r="G1785" s="102">
        <v>0</v>
      </c>
      <c r="H1785" s="102">
        <v>1</v>
      </c>
      <c r="I1785" s="98">
        <v>50</v>
      </c>
      <c r="J1785" s="102" t="s">
        <v>35</v>
      </c>
      <c r="K1785" s="94">
        <f>((G1785*400)+(H1785*100))+I1785</f>
        <v>150</v>
      </c>
      <c r="L1785" s="94">
        <v>450</v>
      </c>
      <c r="M1785" s="94">
        <f>K1785*L1785</f>
        <v>67500</v>
      </c>
      <c r="N1785" s="102">
        <v>1</v>
      </c>
      <c r="O1785" s="111" t="s">
        <v>2531</v>
      </c>
      <c r="P1785" s="96">
        <v>3100400132641</v>
      </c>
      <c r="Q1785" s="111" t="s">
        <v>2532</v>
      </c>
      <c r="R1785" s="111" t="s">
        <v>2535</v>
      </c>
      <c r="S1785" s="97" t="s">
        <v>2536</v>
      </c>
      <c r="T1785" s="102" t="s">
        <v>51</v>
      </c>
      <c r="U1785" s="102" t="s">
        <v>45</v>
      </c>
      <c r="V1785" s="102" t="s">
        <v>52</v>
      </c>
      <c r="W1785" s="94">
        <v>243.82</v>
      </c>
      <c r="X1785" s="98">
        <v>100</v>
      </c>
      <c r="Y1785" s="94">
        <v>6750</v>
      </c>
      <c r="Z1785" s="94">
        <f>W1785*Y1785</f>
        <v>1645785</v>
      </c>
      <c r="AA1785" s="89">
        <v>6</v>
      </c>
      <c r="AB1785" s="89">
        <v>6</v>
      </c>
      <c r="AC1785" s="94">
        <f>(Z1785*(100-AB1785))/100</f>
        <v>1547037.9</v>
      </c>
      <c r="AD1785" s="94">
        <f>IF(AND(AC1785="",M1785=""),0,IF((AC1785=""),M1785, IF( (M1785=""),AC1785,AC1785+M1785)))</f>
        <v>1614537.9</v>
      </c>
      <c r="AE1785" s="94">
        <f>IF( (X1785=""),AD1785*1,( M1785+(SUM(AC1785:AC1785)) )*(X1785/100) )</f>
        <v>1614537.9</v>
      </c>
      <c r="AF1785" s="94">
        <v>50000000</v>
      </c>
      <c r="AG1785" s="94">
        <f>IF((AF1785-AE1785) &gt; 1,0,IF((AF1785-AE1785)&lt;0,AE1785-AF1785,AF1785-AE1785))</f>
        <v>0</v>
      </c>
      <c r="AH1785" s="94">
        <v>0.02</v>
      </c>
    </row>
    <row r="1786" spans="1:34" s="74" customFormat="1" x14ac:dyDescent="0.55000000000000004">
      <c r="A1786" s="108"/>
      <c r="B1786" s="109"/>
      <c r="C1786" s="102"/>
      <c r="D1786" s="90"/>
      <c r="E1786" s="102"/>
      <c r="F1786" s="102"/>
      <c r="G1786" s="102"/>
      <c r="H1786" s="102"/>
      <c r="I1786" s="98"/>
      <c r="J1786" s="102"/>
      <c r="K1786" s="94"/>
      <c r="L1786" s="94" t="s">
        <v>63</v>
      </c>
      <c r="M1786" s="94">
        <f>SUM(M1785:M1785)</f>
        <v>67500</v>
      </c>
      <c r="N1786" s="102"/>
      <c r="O1786" s="111"/>
      <c r="P1786" s="96"/>
      <c r="Q1786" s="111"/>
      <c r="R1786" s="111"/>
      <c r="S1786" s="97"/>
      <c r="T1786" s="102"/>
      <c r="U1786" s="102"/>
      <c r="V1786" s="102"/>
      <c r="W1786" s="94"/>
      <c r="X1786" s="98"/>
      <c r="Y1786" s="94"/>
      <c r="Z1786" s="94"/>
      <c r="AA1786" s="89"/>
      <c r="AB1786" s="89"/>
      <c r="AC1786" s="94"/>
      <c r="AD1786" s="94">
        <f>SUM(AD1785:AD1785)</f>
        <v>1614537.9</v>
      </c>
      <c r="AE1786" s="94">
        <f>SUM(AE1785:AE1785)</f>
        <v>1614537.9</v>
      </c>
      <c r="AF1786" s="94"/>
      <c r="AG1786" s="94">
        <f>SUM(AG1785:AG1785)</f>
        <v>0</v>
      </c>
      <c r="AH1786" s="94"/>
    </row>
    <row r="1787" spans="1:34" s="74" customFormat="1" x14ac:dyDescent="0.55000000000000004">
      <c r="A1787" s="108" t="s">
        <v>2539</v>
      </c>
      <c r="B1787" s="109">
        <v>767</v>
      </c>
      <c r="C1787" s="102">
        <v>6859</v>
      </c>
      <c r="D1787" s="90" t="s">
        <v>2540</v>
      </c>
      <c r="E1787" s="102" t="s">
        <v>34</v>
      </c>
      <c r="F1787" s="102">
        <v>23554</v>
      </c>
      <c r="G1787" s="102">
        <v>0</v>
      </c>
      <c r="H1787" s="102">
        <v>1</v>
      </c>
      <c r="I1787" s="98">
        <v>60</v>
      </c>
      <c r="J1787" s="102" t="s">
        <v>35</v>
      </c>
      <c r="K1787" s="94">
        <f>((G1787*400)+(H1787*100))+I1787</f>
        <v>160</v>
      </c>
      <c r="L1787" s="94">
        <v>850</v>
      </c>
      <c r="M1787" s="94">
        <f>K1787*L1787</f>
        <v>136000</v>
      </c>
      <c r="N1787" s="102">
        <v>1</v>
      </c>
      <c r="O1787" s="111" t="s">
        <v>2537</v>
      </c>
      <c r="P1787" s="96">
        <v>1579900368804</v>
      </c>
      <c r="Q1787" s="111" t="s">
        <v>2538</v>
      </c>
      <c r="R1787" s="111" t="s">
        <v>2541</v>
      </c>
      <c r="S1787" s="97" t="s">
        <v>2542</v>
      </c>
      <c r="T1787" s="102" t="s">
        <v>51</v>
      </c>
      <c r="U1787" s="102" t="s">
        <v>227</v>
      </c>
      <c r="V1787" s="102" t="s">
        <v>52</v>
      </c>
      <c r="W1787" s="94">
        <v>285</v>
      </c>
      <c r="X1787" s="98">
        <v>95</v>
      </c>
      <c r="Y1787" s="94">
        <v>6750</v>
      </c>
      <c r="Z1787" s="94">
        <f>W1787*Y1787</f>
        <v>1923750</v>
      </c>
      <c r="AA1787" s="89">
        <v>11</v>
      </c>
      <c r="AB1787" s="89">
        <v>34</v>
      </c>
      <c r="AC1787" s="94">
        <f>(Z1787*(100-AB1787))/100</f>
        <v>1269675</v>
      </c>
      <c r="AD1787" s="94">
        <f>IF(AND(AC1787="",M1787=""),0,IF((AC1787=""),M1787, IF( (M1787=""),AC1787,AC1787+M1787)))</f>
        <v>1405675</v>
      </c>
      <c r="AE1787" s="94">
        <f>IF( (X1787=""),AD1787*1,( M1787+(SUM(AC1787:AC1787)) )*(X1787/100) )</f>
        <v>1335391.25</v>
      </c>
      <c r="AF1787" s="94">
        <v>50000000</v>
      </c>
      <c r="AG1787" s="94">
        <f>IF((AF1787-AE1787) &gt; 1,0,IF((AF1787-AE1787)&lt;0,AE1787-AF1787,AF1787-AE1787))</f>
        <v>0</v>
      </c>
      <c r="AH1787" s="94">
        <v>0.02</v>
      </c>
    </row>
    <row r="1788" spans="1:34" s="74" customFormat="1" x14ac:dyDescent="0.55000000000000004">
      <c r="A1788" s="108"/>
      <c r="B1788" s="109"/>
      <c r="C1788" s="102"/>
      <c r="D1788" s="90"/>
      <c r="E1788" s="102"/>
      <c r="F1788" s="102"/>
      <c r="G1788" s="102"/>
      <c r="H1788" s="102"/>
      <c r="I1788" s="98"/>
      <c r="J1788" s="102"/>
      <c r="K1788" s="94"/>
      <c r="L1788" s="94"/>
      <c r="M1788" s="94"/>
      <c r="N1788" s="102">
        <v>2</v>
      </c>
      <c r="O1788" s="111" t="s">
        <v>2537</v>
      </c>
      <c r="P1788" s="96">
        <v>1579900368804</v>
      </c>
      <c r="Q1788" s="111" t="s">
        <v>2538</v>
      </c>
      <c r="R1788" s="111" t="s">
        <v>2541</v>
      </c>
      <c r="S1788" s="97" t="s">
        <v>2543</v>
      </c>
      <c r="T1788" s="102" t="s">
        <v>73</v>
      </c>
      <c r="U1788" s="102" t="s">
        <v>45</v>
      </c>
      <c r="V1788" s="102" t="s">
        <v>52</v>
      </c>
      <c r="W1788" s="94">
        <v>15</v>
      </c>
      <c r="X1788" s="98">
        <v>5</v>
      </c>
      <c r="Y1788" s="94">
        <v>0</v>
      </c>
      <c r="Z1788" s="94">
        <f>W1788*Y1788</f>
        <v>0</v>
      </c>
      <c r="AA1788" s="89">
        <v>6</v>
      </c>
      <c r="AB1788" s="89">
        <v>6</v>
      </c>
      <c r="AC1788" s="94">
        <f>(Z1788*(100-AB1788))/100</f>
        <v>0</v>
      </c>
      <c r="AD1788" s="94">
        <f>IF(AND(AC1788="",M1787=""),0,IF((AC1788=""),M1787, IF( (M1787=""),AC1788,AC1788+M1787)))</f>
        <v>136000</v>
      </c>
      <c r="AE1788" s="94">
        <f>IF( (X1788=""),AD1788*1,( M1787+(SUM(AC1788:AC1788)) )*(X1788/100) )</f>
        <v>6800</v>
      </c>
      <c r="AF1788" s="94">
        <v>50000000</v>
      </c>
      <c r="AG1788" s="94">
        <f>IF((AF1788-AE1788) &gt; 1,0,IF((AF1788-AE1788)&lt;0,AE1788-AF1788,AF1788-AE1788))</f>
        <v>0</v>
      </c>
      <c r="AH1788" s="94">
        <v>0.02</v>
      </c>
    </row>
    <row r="1789" spans="1:34" s="74" customFormat="1" x14ac:dyDescent="0.55000000000000004">
      <c r="A1789" s="108"/>
      <c r="B1789" s="109"/>
      <c r="C1789" s="102"/>
      <c r="D1789" s="90"/>
      <c r="E1789" s="102"/>
      <c r="F1789" s="102"/>
      <c r="G1789" s="102"/>
      <c r="H1789" s="102"/>
      <c r="I1789" s="98"/>
      <c r="J1789" s="102"/>
      <c r="K1789" s="94"/>
      <c r="L1789" s="94" t="s">
        <v>63</v>
      </c>
      <c r="M1789" s="94">
        <f>SUM(M1787:M1788)</f>
        <v>136000</v>
      </c>
      <c r="N1789" s="102"/>
      <c r="O1789" s="111"/>
      <c r="P1789" s="96"/>
      <c r="Q1789" s="111"/>
      <c r="R1789" s="111"/>
      <c r="S1789" s="97"/>
      <c r="T1789" s="102"/>
      <c r="U1789" s="102"/>
      <c r="V1789" s="102"/>
      <c r="W1789" s="94"/>
      <c r="X1789" s="98"/>
      <c r="Y1789" s="94"/>
      <c r="Z1789" s="94"/>
      <c r="AA1789" s="89"/>
      <c r="AB1789" s="89"/>
      <c r="AC1789" s="94"/>
      <c r="AD1789" s="94">
        <f>SUM(AD1787:AD1788)</f>
        <v>1541675</v>
      </c>
      <c r="AE1789" s="94">
        <f>SUM(AE1787:AE1788)</f>
        <v>1342191.25</v>
      </c>
      <c r="AF1789" s="94"/>
      <c r="AG1789" s="94">
        <f>SUM(AG1787:AG1788)</f>
        <v>0</v>
      </c>
      <c r="AH1789" s="94"/>
    </row>
    <row r="1790" spans="1:34" s="74" customFormat="1" x14ac:dyDescent="0.55000000000000004">
      <c r="A1790" s="108" t="s">
        <v>2544</v>
      </c>
      <c r="B1790" s="109">
        <v>768</v>
      </c>
      <c r="C1790" s="102">
        <v>6416</v>
      </c>
      <c r="D1790" s="90" t="s">
        <v>2545</v>
      </c>
      <c r="E1790" s="102" t="s">
        <v>37</v>
      </c>
      <c r="F1790" s="102">
        <v>5378</v>
      </c>
      <c r="G1790" s="102">
        <v>2</v>
      </c>
      <c r="H1790" s="102">
        <v>1</v>
      </c>
      <c r="I1790" s="98">
        <v>52</v>
      </c>
      <c r="J1790" s="102" t="s">
        <v>38</v>
      </c>
      <c r="K1790" s="94">
        <f>((G1790*400)+(H1790*100))+I1790</f>
        <v>952</v>
      </c>
      <c r="L1790" s="94">
        <v>400</v>
      </c>
      <c r="M1790" s="94">
        <f>K1790*L1790</f>
        <v>380800</v>
      </c>
      <c r="N1790" s="102"/>
      <c r="O1790" s="111"/>
      <c r="P1790" s="96"/>
      <c r="Q1790" s="111"/>
      <c r="R1790" s="111"/>
      <c r="S1790" s="97"/>
      <c r="T1790" s="102"/>
      <c r="U1790" s="102"/>
      <c r="V1790" s="102"/>
      <c r="W1790" s="94"/>
      <c r="X1790" s="98"/>
      <c r="Y1790" s="94"/>
      <c r="Z1790" s="94"/>
      <c r="AA1790" s="89"/>
      <c r="AB1790" s="89"/>
      <c r="AC1790" s="94"/>
      <c r="AD1790" s="94">
        <f>IF(AND(AC1790="",M1790=""),0,IF((AC1790=""),M1790,IF((M1790=""),AC1790,AC1790+M1790)))</f>
        <v>380800</v>
      </c>
      <c r="AE1790" s="94">
        <f>IF( (X1790=""),AD1790*1,AD1790*(X1790/100) )</f>
        <v>380800</v>
      </c>
      <c r="AF1790" s="94">
        <v>0</v>
      </c>
      <c r="AG1790" s="94">
        <f>IF((AF1790-AE1790) &gt; 1,0,IF((AF1790-AE1790)&lt;0,AE1790-AF1790,AF1790-AE1790))</f>
        <v>380800</v>
      </c>
      <c r="AH1790" s="94">
        <v>0.01</v>
      </c>
    </row>
    <row r="1791" spans="1:34" s="74" customFormat="1" x14ac:dyDescent="0.55000000000000004">
      <c r="A1791" s="108"/>
      <c r="B1791" s="109"/>
      <c r="C1791" s="102"/>
      <c r="D1791" s="90"/>
      <c r="E1791" s="102"/>
      <c r="F1791" s="102"/>
      <c r="G1791" s="102"/>
      <c r="H1791" s="102"/>
      <c r="I1791" s="98"/>
      <c r="J1791" s="102"/>
      <c r="K1791" s="94"/>
      <c r="L1791" s="94" t="s">
        <v>63</v>
      </c>
      <c r="M1791" s="94">
        <f>SUM(M1790:M1790)</f>
        <v>380800</v>
      </c>
      <c r="N1791" s="102"/>
      <c r="O1791" s="111"/>
      <c r="P1791" s="96"/>
      <c r="Q1791" s="111"/>
      <c r="R1791" s="111"/>
      <c r="S1791" s="97"/>
      <c r="T1791" s="102"/>
      <c r="U1791" s="102"/>
      <c r="V1791" s="102"/>
      <c r="W1791" s="94"/>
      <c r="X1791" s="98"/>
      <c r="Y1791" s="94"/>
      <c r="Z1791" s="94"/>
      <c r="AA1791" s="89"/>
      <c r="AB1791" s="89"/>
      <c r="AC1791" s="94"/>
      <c r="AD1791" s="94">
        <f>SUM(AD1790:AD1790)</f>
        <v>380800</v>
      </c>
      <c r="AE1791" s="94">
        <f>SUM(AE1790:AE1790)</f>
        <v>380800</v>
      </c>
      <c r="AF1791" s="94"/>
      <c r="AG1791" s="94">
        <f>SUM(AG1790:AG1790)</f>
        <v>380800</v>
      </c>
      <c r="AH1791" s="94"/>
    </row>
    <row r="1792" spans="1:34" s="74" customFormat="1" x14ac:dyDescent="0.55000000000000004">
      <c r="A1792" s="108" t="s">
        <v>2546</v>
      </c>
      <c r="B1792" s="109">
        <v>769</v>
      </c>
      <c r="C1792" s="102">
        <v>9143</v>
      </c>
      <c r="D1792" s="90" t="s">
        <v>2547</v>
      </c>
      <c r="E1792" s="102" t="s">
        <v>34</v>
      </c>
      <c r="F1792" s="102">
        <v>21864</v>
      </c>
      <c r="G1792" s="102">
        <v>3</v>
      </c>
      <c r="H1792" s="102">
        <v>0</v>
      </c>
      <c r="I1792" s="98">
        <v>30</v>
      </c>
      <c r="J1792" s="102" t="s">
        <v>38</v>
      </c>
      <c r="K1792" s="94">
        <f>((G1792*400)+(H1792*100))+I1792</f>
        <v>1230</v>
      </c>
      <c r="L1792" s="94">
        <v>250</v>
      </c>
      <c r="M1792" s="94">
        <f>K1792*L1792</f>
        <v>307500</v>
      </c>
      <c r="N1792" s="102"/>
      <c r="O1792" s="111"/>
      <c r="P1792" s="96"/>
      <c r="Q1792" s="111"/>
      <c r="R1792" s="111"/>
      <c r="S1792" s="97"/>
      <c r="T1792" s="102"/>
      <c r="U1792" s="102"/>
      <c r="V1792" s="102"/>
      <c r="W1792" s="94"/>
      <c r="X1792" s="98"/>
      <c r="Y1792" s="94"/>
      <c r="Z1792" s="94"/>
      <c r="AA1792" s="89"/>
      <c r="AB1792" s="89"/>
      <c r="AC1792" s="94"/>
      <c r="AD1792" s="94">
        <f>IF(AND(AC1792="",M1792=""),0,IF((AC1792=""),M1792,IF((M1792=""),AC1792,AC1792+M1792)))</f>
        <v>307500</v>
      </c>
      <c r="AE1792" s="94">
        <f>IF( (X1792=""),AD1792*1,AD1792*(X1792/100) )</f>
        <v>307500</v>
      </c>
      <c r="AF1792" s="94">
        <v>50000000</v>
      </c>
      <c r="AG1792" s="94">
        <f>IF((AF1792-AE1792) &gt; 1,0,IF((AF1792-AE1792)&lt;0,AE1792-AF1792,AF1792-AE1792))</f>
        <v>0</v>
      </c>
      <c r="AH1792" s="94">
        <v>0.01</v>
      </c>
    </row>
    <row r="1793" spans="1:34" s="74" customFormat="1" x14ac:dyDescent="0.55000000000000004">
      <c r="A1793" s="108"/>
      <c r="B1793" s="109">
        <v>770</v>
      </c>
      <c r="C1793" s="102">
        <v>9149</v>
      </c>
      <c r="D1793" s="90" t="s">
        <v>2548</v>
      </c>
      <c r="E1793" s="102" t="s">
        <v>34</v>
      </c>
      <c r="F1793" s="102">
        <v>21865</v>
      </c>
      <c r="G1793" s="102">
        <v>12</v>
      </c>
      <c r="H1793" s="102">
        <v>1</v>
      </c>
      <c r="I1793" s="98">
        <v>17</v>
      </c>
      <c r="J1793" s="102" t="s">
        <v>38</v>
      </c>
      <c r="K1793" s="94">
        <f>((G1793*400)+(H1793*100))+I1793</f>
        <v>4917</v>
      </c>
      <c r="L1793" s="94">
        <v>250</v>
      </c>
      <c r="M1793" s="94">
        <f>K1793*L1793</f>
        <v>1229250</v>
      </c>
      <c r="N1793" s="102"/>
      <c r="O1793" s="111"/>
      <c r="P1793" s="96"/>
      <c r="Q1793" s="111"/>
      <c r="R1793" s="111"/>
      <c r="S1793" s="97"/>
      <c r="T1793" s="102"/>
      <c r="U1793" s="102"/>
      <c r="V1793" s="102"/>
      <c r="W1793" s="94"/>
      <c r="X1793" s="98"/>
      <c r="Y1793" s="94"/>
      <c r="Z1793" s="94"/>
      <c r="AA1793" s="89"/>
      <c r="AB1793" s="89"/>
      <c r="AC1793" s="94"/>
      <c r="AD1793" s="94">
        <f>IF(AND(AC1793="",M1793=""),0,IF((AC1793=""),M1793,IF((M1793=""),AC1793,AC1793+M1793)))</f>
        <v>1229250</v>
      </c>
      <c r="AE1793" s="94">
        <f>IF( (X1793=""),AD1793*1,AD1793*(X1793/100) )</f>
        <v>1229250</v>
      </c>
      <c r="AF1793" s="94">
        <v>50000000</v>
      </c>
      <c r="AG1793" s="94">
        <f>IF((AF1793-AE1793) &gt; 1,0,IF((AF1793-AE1793)&lt;0,AE1793-AF1793,AF1793-AE1793))</f>
        <v>0</v>
      </c>
      <c r="AH1793" s="94">
        <v>0.01</v>
      </c>
    </row>
    <row r="1794" spans="1:34" s="74" customFormat="1" x14ac:dyDescent="0.55000000000000004">
      <c r="A1794" s="108"/>
      <c r="B1794" s="109"/>
      <c r="C1794" s="102"/>
      <c r="D1794" s="90"/>
      <c r="E1794" s="102"/>
      <c r="F1794" s="102"/>
      <c r="G1794" s="102"/>
      <c r="H1794" s="102"/>
      <c r="I1794" s="98"/>
      <c r="J1794" s="102"/>
      <c r="K1794" s="94"/>
      <c r="L1794" s="94" t="s">
        <v>63</v>
      </c>
      <c r="M1794" s="94">
        <f>SUM(M1792:M1793)</f>
        <v>1536750</v>
      </c>
      <c r="N1794" s="102"/>
      <c r="O1794" s="111"/>
      <c r="P1794" s="96"/>
      <c r="Q1794" s="111"/>
      <c r="R1794" s="111"/>
      <c r="S1794" s="97"/>
      <c r="T1794" s="102"/>
      <c r="U1794" s="102"/>
      <c r="V1794" s="102"/>
      <c r="W1794" s="94"/>
      <c r="X1794" s="98"/>
      <c r="Y1794" s="94"/>
      <c r="Z1794" s="94"/>
      <c r="AA1794" s="89"/>
      <c r="AB1794" s="89"/>
      <c r="AC1794" s="94"/>
      <c r="AD1794" s="94">
        <f>SUM(AD1792:AD1793)</f>
        <v>1536750</v>
      </c>
      <c r="AE1794" s="94">
        <f>SUM(AE1792:AE1793)</f>
        <v>1536750</v>
      </c>
      <c r="AF1794" s="94"/>
      <c r="AG1794" s="94">
        <f>SUM(AG1792:AG1793)</f>
        <v>0</v>
      </c>
      <c r="AH1794" s="94"/>
    </row>
    <row r="1795" spans="1:34" s="74" customFormat="1" x14ac:dyDescent="0.55000000000000004">
      <c r="A1795" s="108" t="s">
        <v>2551</v>
      </c>
      <c r="B1795" s="109">
        <v>771</v>
      </c>
      <c r="C1795" s="102">
        <v>7859</v>
      </c>
      <c r="D1795" s="90" t="s">
        <v>2552</v>
      </c>
      <c r="E1795" s="102" t="s">
        <v>34</v>
      </c>
      <c r="F1795" s="102">
        <v>2470</v>
      </c>
      <c r="G1795" s="102">
        <v>0</v>
      </c>
      <c r="H1795" s="102">
        <v>1</v>
      </c>
      <c r="I1795" s="98">
        <v>31</v>
      </c>
      <c r="J1795" s="102" t="s">
        <v>35</v>
      </c>
      <c r="K1795" s="94">
        <f>((G1795*400)+(H1795*100))+I1795</f>
        <v>131</v>
      </c>
      <c r="L1795" s="94">
        <v>400</v>
      </c>
      <c r="M1795" s="94">
        <f>K1795*L1795</f>
        <v>52400</v>
      </c>
      <c r="N1795" s="102">
        <v>1</v>
      </c>
      <c r="O1795" s="111" t="s">
        <v>2549</v>
      </c>
      <c r="P1795" s="96">
        <v>3570800207165</v>
      </c>
      <c r="Q1795" s="111" t="s">
        <v>2550</v>
      </c>
      <c r="R1795" s="111" t="s">
        <v>2553</v>
      </c>
      <c r="S1795" s="97" t="s">
        <v>2554</v>
      </c>
      <c r="T1795" s="102" t="s">
        <v>51</v>
      </c>
      <c r="U1795" s="102" t="s">
        <v>45</v>
      </c>
      <c r="V1795" s="102" t="s">
        <v>52</v>
      </c>
      <c r="W1795" s="94">
        <v>736.56</v>
      </c>
      <c r="X1795" s="98">
        <v>100</v>
      </c>
      <c r="Y1795" s="94">
        <v>6750</v>
      </c>
      <c r="Z1795" s="94">
        <f>W1795*Y1795</f>
        <v>4971780</v>
      </c>
      <c r="AA1795" s="89">
        <v>11</v>
      </c>
      <c r="AB1795" s="89">
        <v>12</v>
      </c>
      <c r="AC1795" s="94">
        <f>(Z1795*(100-AB1795))/100</f>
        <v>4375166.4000000004</v>
      </c>
      <c r="AD1795" s="94">
        <f>IF(AND(AC1795="",M1795=""),0,IF((AC1795=""),M1795, IF( (M1795=""),AC1795,AC1795+M1795)))</f>
        <v>4427566.4000000004</v>
      </c>
      <c r="AE1795" s="94">
        <f>IF( (X1795=""),AD1795*1,( M1795+(SUM(AC1795:AC1795)) )*(X1795/100) )</f>
        <v>4427566.4000000004</v>
      </c>
      <c r="AF1795" s="94">
        <v>50000000</v>
      </c>
      <c r="AG1795" s="94">
        <f>IF((AF1795-AE1795) &gt; 1,0,IF((AF1795-AE1795)&lt;0,AE1795-AF1795,AF1795-AE1795))</f>
        <v>0</v>
      </c>
      <c r="AH1795" s="94">
        <v>0.02</v>
      </c>
    </row>
    <row r="1796" spans="1:34" s="74" customFormat="1" x14ac:dyDescent="0.55000000000000004">
      <c r="A1796" s="108"/>
      <c r="B1796" s="109"/>
      <c r="C1796" s="102"/>
      <c r="D1796" s="90"/>
      <c r="E1796" s="102"/>
      <c r="F1796" s="102"/>
      <c r="G1796" s="102"/>
      <c r="H1796" s="102"/>
      <c r="I1796" s="98"/>
      <c r="J1796" s="102"/>
      <c r="K1796" s="94"/>
      <c r="L1796" s="94" t="s">
        <v>63</v>
      </c>
      <c r="M1796" s="94">
        <f>SUM(M1795:M1795)</f>
        <v>52400</v>
      </c>
      <c r="N1796" s="102"/>
      <c r="O1796" s="111"/>
      <c r="P1796" s="96"/>
      <c r="Q1796" s="111"/>
      <c r="R1796" s="111"/>
      <c r="S1796" s="97"/>
      <c r="T1796" s="102"/>
      <c r="U1796" s="102"/>
      <c r="V1796" s="102"/>
      <c r="W1796" s="94"/>
      <c r="X1796" s="98"/>
      <c r="Y1796" s="94"/>
      <c r="Z1796" s="94"/>
      <c r="AA1796" s="89"/>
      <c r="AB1796" s="89"/>
      <c r="AC1796" s="94"/>
      <c r="AD1796" s="94">
        <f>SUM(AD1795:AD1795)</f>
        <v>4427566.4000000004</v>
      </c>
      <c r="AE1796" s="94">
        <f>SUM(AE1795:AE1795)</f>
        <v>4427566.4000000004</v>
      </c>
      <c r="AF1796" s="94"/>
      <c r="AG1796" s="94">
        <f>SUM(AG1795:AG1795)</f>
        <v>0</v>
      </c>
      <c r="AH1796" s="94"/>
    </row>
    <row r="1797" spans="1:34" s="74" customFormat="1" x14ac:dyDescent="0.55000000000000004">
      <c r="A1797" s="108" t="s">
        <v>2555</v>
      </c>
      <c r="B1797" s="109">
        <v>772</v>
      </c>
      <c r="C1797" s="102">
        <v>7275</v>
      </c>
      <c r="D1797" s="90" t="s">
        <v>2556</v>
      </c>
      <c r="E1797" s="102" t="s">
        <v>34</v>
      </c>
      <c r="F1797" s="102">
        <v>16224</v>
      </c>
      <c r="G1797" s="102">
        <v>11</v>
      </c>
      <c r="H1797" s="102">
        <v>0</v>
      </c>
      <c r="I1797" s="98">
        <v>51</v>
      </c>
      <c r="J1797" s="102" t="s">
        <v>38</v>
      </c>
      <c r="K1797" s="94">
        <f>((G1797*400)+(H1797*100))+I1797</f>
        <v>4451</v>
      </c>
      <c r="L1797" s="94">
        <v>625</v>
      </c>
      <c r="M1797" s="94">
        <f>K1797*L1797</f>
        <v>2781875</v>
      </c>
      <c r="N1797" s="102"/>
      <c r="O1797" s="111"/>
      <c r="P1797" s="96"/>
      <c r="Q1797" s="111"/>
      <c r="R1797" s="111"/>
      <c r="S1797" s="97"/>
      <c r="T1797" s="102"/>
      <c r="U1797" s="102"/>
      <c r="V1797" s="102"/>
      <c r="W1797" s="94"/>
      <c r="X1797" s="98"/>
      <c r="Y1797" s="94"/>
      <c r="Z1797" s="94"/>
      <c r="AA1797" s="89"/>
      <c r="AB1797" s="89"/>
      <c r="AC1797" s="94"/>
      <c r="AD1797" s="94">
        <f>IF(AND(AC1797="",M1797=""),0,IF((AC1797=""),M1797,IF((M1797=""),AC1797,AC1797+M1797)))</f>
        <v>2781875</v>
      </c>
      <c r="AE1797" s="94">
        <f>IF( (X1797=""),AD1797*1,AD1797*(X1797/100) )</f>
        <v>2781875</v>
      </c>
      <c r="AF1797" s="94">
        <v>50000000</v>
      </c>
      <c r="AG1797" s="94">
        <f>IF((AF1797-AE1797) &gt; 1,0,IF((AF1797-AE1797)&lt;0,AE1797-AF1797,AF1797-AE1797))</f>
        <v>0</v>
      </c>
      <c r="AH1797" s="94">
        <v>0.01</v>
      </c>
    </row>
    <row r="1798" spans="1:34" s="74" customFormat="1" x14ac:dyDescent="0.55000000000000004">
      <c r="A1798" s="108"/>
      <c r="B1798" s="109"/>
      <c r="C1798" s="102"/>
      <c r="D1798" s="90"/>
      <c r="E1798" s="102"/>
      <c r="F1798" s="102"/>
      <c r="G1798" s="102"/>
      <c r="H1798" s="102"/>
      <c r="I1798" s="98"/>
      <c r="J1798" s="102"/>
      <c r="K1798" s="94"/>
      <c r="L1798" s="94" t="s">
        <v>63</v>
      </c>
      <c r="M1798" s="94">
        <f>SUM(M1797:M1797)</f>
        <v>2781875</v>
      </c>
      <c r="N1798" s="102"/>
      <c r="O1798" s="111"/>
      <c r="P1798" s="96"/>
      <c r="Q1798" s="111"/>
      <c r="R1798" s="111"/>
      <c r="S1798" s="97"/>
      <c r="T1798" s="102"/>
      <c r="U1798" s="102"/>
      <c r="V1798" s="102"/>
      <c r="W1798" s="94"/>
      <c r="X1798" s="98"/>
      <c r="Y1798" s="94"/>
      <c r="Z1798" s="94"/>
      <c r="AA1798" s="89"/>
      <c r="AB1798" s="89"/>
      <c r="AC1798" s="94"/>
      <c r="AD1798" s="94">
        <f>SUM(AD1797:AD1797)</f>
        <v>2781875</v>
      </c>
      <c r="AE1798" s="94">
        <f>SUM(AE1797:AE1797)</f>
        <v>2781875</v>
      </c>
      <c r="AF1798" s="94"/>
      <c r="AG1798" s="94">
        <f>SUM(AG1797:AG1797)</f>
        <v>0</v>
      </c>
      <c r="AH1798" s="94"/>
    </row>
    <row r="1799" spans="1:34" s="99" customFormat="1" x14ac:dyDescent="0.55000000000000004">
      <c r="A1799" s="107" t="s">
        <v>2559</v>
      </c>
      <c r="B1799" s="102">
        <v>773</v>
      </c>
      <c r="C1799" s="102">
        <v>5387</v>
      </c>
      <c r="D1799" s="90" t="s">
        <v>2560</v>
      </c>
      <c r="E1799" s="102" t="s">
        <v>34</v>
      </c>
      <c r="F1799" s="102">
        <v>879</v>
      </c>
      <c r="G1799" s="102">
        <v>0</v>
      </c>
      <c r="H1799" s="102">
        <v>1</v>
      </c>
      <c r="I1799" s="98">
        <v>25.5</v>
      </c>
      <c r="J1799" s="102" t="s">
        <v>35</v>
      </c>
      <c r="K1799" s="94">
        <f>((G1799*400)+(H1799*100))+I1799</f>
        <v>125.5</v>
      </c>
      <c r="L1799" s="94">
        <v>18500</v>
      </c>
      <c r="M1799" s="94">
        <f>K1799*L1799</f>
        <v>2321750</v>
      </c>
      <c r="N1799" s="102"/>
      <c r="O1799" s="111"/>
      <c r="P1799" s="96"/>
      <c r="Q1799" s="111"/>
      <c r="R1799" s="111"/>
      <c r="S1799" s="97"/>
      <c r="T1799" s="102"/>
      <c r="U1799" s="102"/>
      <c r="V1799" s="102"/>
      <c r="W1799" s="94"/>
      <c r="X1799" s="98"/>
      <c r="Y1799" s="94"/>
      <c r="Z1799" s="94"/>
      <c r="AA1799" s="89"/>
      <c r="AB1799" s="89"/>
      <c r="AC1799" s="94"/>
      <c r="AD1799" s="94">
        <f>IF(AND(AC1799="",M1799=""),0,IF((AC1799=""),M1799,IF((M1799=""),AC1799,AC1799+M1799)))</f>
        <v>2321750</v>
      </c>
      <c r="AE1799" s="94">
        <f>IF( (X1799=""),AD1799*1,AD1799*(X1799/100) )</f>
        <v>2321750</v>
      </c>
      <c r="AF1799" s="94">
        <v>0</v>
      </c>
      <c r="AG1799" s="94">
        <f>IF((AF1799-AE1799) &gt; 1,0,IF((AF1799-AE1799)&lt;0,AE1799-AF1799,AF1799-AE1799))</f>
        <v>2321750</v>
      </c>
      <c r="AH1799" s="94">
        <v>0.02</v>
      </c>
    </row>
    <row r="1800" spans="1:34" s="99" customFormat="1" x14ac:dyDescent="0.55000000000000004">
      <c r="A1800" s="107"/>
      <c r="B1800" s="102">
        <v>774</v>
      </c>
      <c r="C1800" s="102">
        <v>7627</v>
      </c>
      <c r="D1800" s="90" t="s">
        <v>2562</v>
      </c>
      <c r="E1800" s="102" t="s">
        <v>34</v>
      </c>
      <c r="F1800" s="102">
        <v>10340</v>
      </c>
      <c r="G1800" s="102">
        <v>0</v>
      </c>
      <c r="H1800" s="102">
        <v>3</v>
      </c>
      <c r="I1800" s="98">
        <v>10</v>
      </c>
      <c r="J1800" s="102" t="s">
        <v>68</v>
      </c>
      <c r="K1800" s="94">
        <f>((G1800*400)+(H1800*100))+I1800</f>
        <v>310</v>
      </c>
      <c r="L1800" s="94">
        <v>850</v>
      </c>
      <c r="M1800" s="94">
        <f>K1800*L1800</f>
        <v>263500</v>
      </c>
      <c r="N1800" s="102"/>
      <c r="O1800" s="111"/>
      <c r="P1800" s="96"/>
      <c r="Q1800" s="111"/>
      <c r="R1800" s="111"/>
      <c r="S1800" s="97"/>
      <c r="T1800" s="102"/>
      <c r="U1800" s="102"/>
      <c r="V1800" s="102"/>
      <c r="W1800" s="94"/>
      <c r="X1800" s="98"/>
      <c r="Y1800" s="94"/>
      <c r="Z1800" s="94"/>
      <c r="AA1800" s="89"/>
      <c r="AB1800" s="89"/>
      <c r="AC1800" s="94"/>
      <c r="AD1800" s="94">
        <f>IF(AND(AC1800="",M1800=""),0,IF((AC1800=""),M1800,IF((M1800=""),AC1800,AC1800+M1800)))</f>
        <v>263500</v>
      </c>
      <c r="AE1800" s="94">
        <f>IF( (X1800=""),AD1800*1,AD1800*(X1800/100) )</f>
        <v>263500</v>
      </c>
      <c r="AF1800" s="94">
        <v>0</v>
      </c>
      <c r="AG1800" s="94">
        <f>IF((AF1800-AE1800) &gt; 1,0,IF((AF1800-AE1800)&lt;0,AE1800-AF1800,AF1800-AE1800))</f>
        <v>263500</v>
      </c>
      <c r="AH1800" s="94">
        <v>0.3</v>
      </c>
    </row>
    <row r="1801" spans="1:34" s="99" customFormat="1" x14ac:dyDescent="0.55000000000000004">
      <c r="A1801" s="107"/>
      <c r="B1801" s="102">
        <v>775</v>
      </c>
      <c r="C1801" s="102">
        <v>10366</v>
      </c>
      <c r="D1801" s="90" t="s">
        <v>2563</v>
      </c>
      <c r="E1801" s="102" t="s">
        <v>34</v>
      </c>
      <c r="F1801" s="102">
        <v>27681</v>
      </c>
      <c r="G1801" s="102">
        <v>0</v>
      </c>
      <c r="H1801" s="102">
        <v>0</v>
      </c>
      <c r="I1801" s="98">
        <v>23.5</v>
      </c>
      <c r="J1801" s="102" t="s">
        <v>35</v>
      </c>
      <c r="K1801" s="94">
        <f>((G1801*400)+(H1801*100))+I1801</f>
        <v>23.5</v>
      </c>
      <c r="L1801" s="94">
        <v>18500</v>
      </c>
      <c r="M1801" s="94">
        <f>K1801*L1801</f>
        <v>434750</v>
      </c>
      <c r="N1801" s="102">
        <v>1</v>
      </c>
      <c r="O1801" s="111" t="s">
        <v>2557</v>
      </c>
      <c r="P1801" s="96">
        <v>4570800001417</v>
      </c>
      <c r="Q1801" s="111" t="s">
        <v>2558</v>
      </c>
      <c r="R1801" s="111" t="s">
        <v>2561</v>
      </c>
      <c r="S1801" s="97"/>
      <c r="T1801" s="102" t="s">
        <v>44</v>
      </c>
      <c r="U1801" s="102" t="s">
        <v>45</v>
      </c>
      <c r="V1801" s="102" t="s">
        <v>46</v>
      </c>
      <c r="W1801" s="94">
        <v>44</v>
      </c>
      <c r="X1801" s="98">
        <v>25</v>
      </c>
      <c r="Y1801" s="94">
        <v>7150</v>
      </c>
      <c r="Z1801" s="94">
        <f>W1801*Y1801</f>
        <v>314600</v>
      </c>
      <c r="AA1801" s="89">
        <v>7</v>
      </c>
      <c r="AB1801" s="89">
        <v>7</v>
      </c>
      <c r="AC1801" s="94">
        <f>(Z1801*(100-AB1801))/100</f>
        <v>292578</v>
      </c>
      <c r="AD1801" s="94">
        <f>IF(AND(AC1801="",M1801=""),0,IF((AC1801=""),M1801, IF( (M1801=""),AC1801,SUM(AC1801:AC1802)+M1801)))</f>
        <v>1555958</v>
      </c>
      <c r="AE1801" s="94">
        <f>IF( (X1801=""),AD1801*1,AD1801*(X1801/100) )</f>
        <v>388989.5</v>
      </c>
      <c r="AF1801" s="94">
        <v>0</v>
      </c>
      <c r="AG1801" s="94">
        <f>IF((AF1801-AE1801) &gt; 1,0,IF((AF1801-AE1801)&lt;0,AE1801-AF1801,AF1801-AE1801))</f>
        <v>388989.5</v>
      </c>
      <c r="AH1801" s="94">
        <v>0.3</v>
      </c>
    </row>
    <row r="1802" spans="1:34" s="99" customFormat="1" x14ac:dyDescent="0.55000000000000004">
      <c r="A1802" s="107"/>
      <c r="B1802" s="102"/>
      <c r="C1802" s="102"/>
      <c r="D1802" s="90"/>
      <c r="E1802" s="102"/>
      <c r="F1802" s="102"/>
      <c r="G1802" s="102"/>
      <c r="H1802" s="102"/>
      <c r="I1802" s="98"/>
      <c r="J1802" s="102"/>
      <c r="K1802" s="94"/>
      <c r="L1802" s="94"/>
      <c r="M1802" s="94"/>
      <c r="N1802" s="102"/>
      <c r="O1802" s="111"/>
      <c r="P1802" s="96"/>
      <c r="Q1802" s="111"/>
      <c r="R1802" s="111"/>
      <c r="S1802" s="97"/>
      <c r="T1802" s="102" t="s">
        <v>51</v>
      </c>
      <c r="U1802" s="102"/>
      <c r="V1802" s="102" t="s">
        <v>52</v>
      </c>
      <c r="W1802" s="94">
        <v>132</v>
      </c>
      <c r="X1802" s="98">
        <v>75</v>
      </c>
      <c r="Y1802" s="94">
        <v>6750</v>
      </c>
      <c r="Z1802" s="94">
        <f>W1802*Y1802</f>
        <v>891000</v>
      </c>
      <c r="AA1802" s="89">
        <v>7</v>
      </c>
      <c r="AB1802" s="89">
        <v>7</v>
      </c>
      <c r="AC1802" s="94">
        <f>(Z1802*(100-AB1802))/100</f>
        <v>828630</v>
      </c>
      <c r="AD1802" s="94">
        <f>IF(AND(AC1802="",M1801=""),0,IF((AC1802=""),M1801, IF( (M1801=""),AC1802,SUM(AC1801:AC1802)+M1801)))</f>
        <v>1555958</v>
      </c>
      <c r="AE1802" s="94">
        <f>IF( (X1802=""),AD1802*1,AD1802*(X1802/100) )</f>
        <v>1166968.5</v>
      </c>
      <c r="AF1802" s="94">
        <v>0</v>
      </c>
      <c r="AG1802" s="94">
        <f>IF((AF1802-AE1802) &gt; 1,0,IF((AF1802-AE1802)&lt;0,AE1802-AF1802,AF1802-AE1802))</f>
        <v>1166968.5</v>
      </c>
      <c r="AH1802" s="94">
        <v>0.02</v>
      </c>
    </row>
    <row r="1803" spans="1:34" s="99" customFormat="1" x14ac:dyDescent="0.55000000000000004">
      <c r="A1803" s="107"/>
      <c r="B1803" s="102"/>
      <c r="C1803" s="102"/>
      <c r="D1803" s="90"/>
      <c r="E1803" s="102"/>
      <c r="F1803" s="102"/>
      <c r="G1803" s="102"/>
      <c r="H1803" s="102"/>
      <c r="I1803" s="98"/>
      <c r="J1803" s="102"/>
      <c r="K1803" s="94"/>
      <c r="L1803" s="94" t="s">
        <v>63</v>
      </c>
      <c r="M1803" s="94">
        <f>SUM(M1799:M1802)</f>
        <v>3020000</v>
      </c>
      <c r="N1803" s="102"/>
      <c r="O1803" s="111"/>
      <c r="P1803" s="96"/>
      <c r="Q1803" s="111"/>
      <c r="R1803" s="111"/>
      <c r="S1803" s="97"/>
      <c r="T1803" s="102"/>
      <c r="U1803" s="102"/>
      <c r="V1803" s="102"/>
      <c r="W1803" s="94"/>
      <c r="X1803" s="98"/>
      <c r="Y1803" s="94"/>
      <c r="Z1803" s="94"/>
      <c r="AA1803" s="89"/>
      <c r="AB1803" s="89"/>
      <c r="AC1803" s="94"/>
      <c r="AD1803" s="94"/>
      <c r="AE1803" s="94">
        <f>SUM(AE1799:AE1802)</f>
        <v>4141208</v>
      </c>
      <c r="AF1803" s="94"/>
      <c r="AG1803" s="94">
        <f>SUM(AG1799:AG1802)</f>
        <v>4141208</v>
      </c>
      <c r="AH1803" s="94"/>
    </row>
    <row r="1804" spans="1:34" s="74" customFormat="1" x14ac:dyDescent="0.55000000000000004">
      <c r="A1804" s="108" t="s">
        <v>2566</v>
      </c>
      <c r="B1804" s="109">
        <v>776</v>
      </c>
      <c r="C1804" s="102">
        <v>6027</v>
      </c>
      <c r="D1804" s="90" t="s">
        <v>2567</v>
      </c>
      <c r="E1804" s="102" t="s">
        <v>34</v>
      </c>
      <c r="F1804" s="102">
        <v>23878</v>
      </c>
      <c r="G1804" s="102">
        <v>0</v>
      </c>
      <c r="H1804" s="102">
        <v>0</v>
      </c>
      <c r="I1804" s="98">
        <v>60</v>
      </c>
      <c r="J1804" s="102" t="s">
        <v>35</v>
      </c>
      <c r="K1804" s="94">
        <f>((G1804*400)+(H1804*100))+I1804</f>
        <v>60</v>
      </c>
      <c r="L1804" s="94">
        <v>625</v>
      </c>
      <c r="M1804" s="94">
        <f>K1804*L1804</f>
        <v>37500</v>
      </c>
      <c r="N1804" s="102">
        <v>1</v>
      </c>
      <c r="O1804" s="111" t="s">
        <v>2564</v>
      </c>
      <c r="P1804" s="96">
        <v>3570900515732</v>
      </c>
      <c r="Q1804" s="111" t="s">
        <v>2565</v>
      </c>
      <c r="R1804" s="111" t="s">
        <v>2568</v>
      </c>
      <c r="S1804" s="97" t="s">
        <v>2569</v>
      </c>
      <c r="T1804" s="102" t="s">
        <v>55</v>
      </c>
      <c r="U1804" s="102" t="s">
        <v>45</v>
      </c>
      <c r="V1804" s="102" t="s">
        <v>52</v>
      </c>
      <c r="W1804" s="94">
        <v>67.5</v>
      </c>
      <c r="X1804" s="98">
        <v>100</v>
      </c>
      <c r="Y1804" s="94">
        <v>6750</v>
      </c>
      <c r="Z1804" s="94">
        <f>W1804*Y1804</f>
        <v>455625</v>
      </c>
      <c r="AA1804" s="89">
        <v>6</v>
      </c>
      <c r="AB1804" s="89">
        <v>6</v>
      </c>
      <c r="AC1804" s="94">
        <f>(Z1804*(100-AB1804))/100</f>
        <v>428287.5</v>
      </c>
      <c r="AD1804" s="94">
        <f>IF(AND(AC1804="",M1804=""),0,IF((AC1804=""),M1804, IF( (M1804=""),AC1804,AC1804+M1804)))</f>
        <v>465787.5</v>
      </c>
      <c r="AE1804" s="94">
        <f>IF( (X1804=""),AD1804*1,( M1804+(SUM(AC1804:AC1804)) )*(X1804/100) )</f>
        <v>465787.5</v>
      </c>
      <c r="AF1804" s="94">
        <v>50000000</v>
      </c>
      <c r="AG1804" s="94">
        <f>IF((AF1804-AE1804) &gt; 1,0,IF((AF1804-AE1804)&lt;0,AE1804-AF1804,AF1804-AE1804))</f>
        <v>0</v>
      </c>
      <c r="AH1804" s="94">
        <v>0.02</v>
      </c>
    </row>
    <row r="1805" spans="1:34" s="74" customFormat="1" x14ac:dyDescent="0.55000000000000004">
      <c r="A1805" s="108"/>
      <c r="B1805" s="109"/>
      <c r="C1805" s="102"/>
      <c r="D1805" s="90"/>
      <c r="E1805" s="102"/>
      <c r="F1805" s="102"/>
      <c r="G1805" s="102"/>
      <c r="H1805" s="102"/>
      <c r="I1805" s="98"/>
      <c r="J1805" s="102"/>
      <c r="K1805" s="94"/>
      <c r="L1805" s="94" t="s">
        <v>63</v>
      </c>
      <c r="M1805" s="94">
        <f>SUM(M1804:M1804)</f>
        <v>37500</v>
      </c>
      <c r="N1805" s="102"/>
      <c r="O1805" s="111"/>
      <c r="P1805" s="96"/>
      <c r="Q1805" s="111"/>
      <c r="R1805" s="111"/>
      <c r="S1805" s="97"/>
      <c r="T1805" s="102"/>
      <c r="U1805" s="102"/>
      <c r="V1805" s="102"/>
      <c r="W1805" s="94"/>
      <c r="X1805" s="98"/>
      <c r="Y1805" s="94"/>
      <c r="Z1805" s="94"/>
      <c r="AA1805" s="89"/>
      <c r="AB1805" s="89"/>
      <c r="AC1805" s="94"/>
      <c r="AD1805" s="94">
        <f>SUM(AD1804:AD1804)</f>
        <v>465787.5</v>
      </c>
      <c r="AE1805" s="94">
        <f>SUM(AE1804:AE1804)</f>
        <v>465787.5</v>
      </c>
      <c r="AF1805" s="94"/>
      <c r="AG1805" s="94">
        <f>SUM(AG1804:AG1804)</f>
        <v>0</v>
      </c>
      <c r="AH1805" s="94"/>
    </row>
    <row r="1806" spans="1:34" s="73" customFormat="1" x14ac:dyDescent="0.55000000000000004">
      <c r="A1806" s="108" t="s">
        <v>2572</v>
      </c>
      <c r="B1806" s="109">
        <v>777</v>
      </c>
      <c r="C1806" s="102">
        <v>8728</v>
      </c>
      <c r="D1806" s="90" t="s">
        <v>2573</v>
      </c>
      <c r="E1806" s="102" t="s">
        <v>34</v>
      </c>
      <c r="F1806" s="102">
        <v>26665</v>
      </c>
      <c r="G1806" s="102">
        <v>0</v>
      </c>
      <c r="H1806" s="102">
        <v>1</v>
      </c>
      <c r="I1806" s="98">
        <v>12</v>
      </c>
      <c r="J1806" s="102" t="s">
        <v>68</v>
      </c>
      <c r="K1806" s="94">
        <f>((G1806*400)+(H1806*100))+I1806</f>
        <v>112</v>
      </c>
      <c r="L1806" s="94">
        <v>800</v>
      </c>
      <c r="M1806" s="94">
        <f>K1806*L1806</f>
        <v>89600</v>
      </c>
      <c r="N1806" s="102"/>
      <c r="O1806" s="111"/>
      <c r="P1806" s="96"/>
      <c r="Q1806" s="111"/>
      <c r="R1806" s="111"/>
      <c r="S1806" s="97"/>
      <c r="T1806" s="102"/>
      <c r="U1806" s="102"/>
      <c r="V1806" s="102"/>
      <c r="W1806" s="94"/>
      <c r="X1806" s="98"/>
      <c r="Y1806" s="94"/>
      <c r="Z1806" s="94"/>
      <c r="AA1806" s="89"/>
      <c r="AB1806" s="89"/>
      <c r="AC1806" s="94"/>
      <c r="AD1806" s="94">
        <f>IF(AND(AC1806="",M1806=""),0,IF((AC1806=""),M1806,IF((M1806=""),AC1806,AC1806+M1806)))</f>
        <v>89600</v>
      </c>
      <c r="AE1806" s="94">
        <f>IF( (X1806=""),AD1806*1,AD1806*(X1806/100) )</f>
        <v>89600</v>
      </c>
      <c r="AF1806" s="94">
        <v>0</v>
      </c>
      <c r="AG1806" s="94">
        <f>IF((AF1806-AE1806) &gt; 1,0,IF((AF1806-AE1806)&lt;0,AE1806-AF1806,AF1806-AE1806))</f>
        <v>89600</v>
      </c>
      <c r="AH1806" s="94">
        <v>0.3</v>
      </c>
    </row>
    <row r="1807" spans="1:34" s="73" customFormat="1" x14ac:dyDescent="0.55000000000000004">
      <c r="A1807" s="108"/>
      <c r="B1807" s="109"/>
      <c r="C1807" s="102"/>
      <c r="D1807" s="90"/>
      <c r="E1807" s="102"/>
      <c r="F1807" s="102"/>
      <c r="G1807" s="102"/>
      <c r="H1807" s="102"/>
      <c r="I1807" s="98"/>
      <c r="J1807" s="102"/>
      <c r="K1807" s="94"/>
      <c r="L1807" s="94" t="s">
        <v>63</v>
      </c>
      <c r="M1807" s="94">
        <f>SUM(M1806:M1806)</f>
        <v>89600</v>
      </c>
      <c r="N1807" s="102"/>
      <c r="O1807" s="111"/>
      <c r="P1807" s="96"/>
      <c r="Q1807" s="111"/>
      <c r="R1807" s="111"/>
      <c r="S1807" s="97"/>
      <c r="T1807" s="102"/>
      <c r="U1807" s="102"/>
      <c r="V1807" s="102"/>
      <c r="W1807" s="94"/>
      <c r="X1807" s="98"/>
      <c r="Y1807" s="94"/>
      <c r="Z1807" s="94"/>
      <c r="AA1807" s="89"/>
      <c r="AB1807" s="89"/>
      <c r="AC1807" s="94"/>
      <c r="AD1807" s="94">
        <f>SUM(AD1806:AD1806)</f>
        <v>89600</v>
      </c>
      <c r="AE1807" s="94">
        <f>SUM(AE1806:AE1806)</f>
        <v>89600</v>
      </c>
      <c r="AF1807" s="94"/>
      <c r="AG1807" s="94">
        <f>SUM(AG1806:AG1806)</f>
        <v>89600</v>
      </c>
      <c r="AH1807" s="94"/>
    </row>
    <row r="1808" spans="1:34" s="73" customFormat="1" x14ac:dyDescent="0.55000000000000004">
      <c r="A1808" s="108" t="s">
        <v>2574</v>
      </c>
      <c r="B1808" s="109">
        <v>778</v>
      </c>
      <c r="C1808" s="102">
        <v>6798</v>
      </c>
      <c r="D1808" s="90" t="s">
        <v>2575</v>
      </c>
      <c r="E1808" s="102" t="s">
        <v>34</v>
      </c>
      <c r="F1808" s="102">
        <v>23521</v>
      </c>
      <c r="G1808" s="102">
        <v>0</v>
      </c>
      <c r="H1808" s="102">
        <v>1</v>
      </c>
      <c r="I1808" s="98">
        <v>23</v>
      </c>
      <c r="J1808" s="102" t="s">
        <v>68</v>
      </c>
      <c r="K1808" s="94">
        <f>((G1808*400)+(H1808*100))+I1808</f>
        <v>123</v>
      </c>
      <c r="L1808" s="94">
        <v>1600</v>
      </c>
      <c r="M1808" s="94">
        <f>K1808*L1808</f>
        <v>196800</v>
      </c>
      <c r="N1808" s="102"/>
      <c r="O1808" s="111"/>
      <c r="P1808" s="96"/>
      <c r="Q1808" s="111"/>
      <c r="R1808" s="111"/>
      <c r="S1808" s="97"/>
      <c r="T1808" s="102"/>
      <c r="U1808" s="102"/>
      <c r="V1808" s="102"/>
      <c r="W1808" s="94"/>
      <c r="X1808" s="98"/>
      <c r="Y1808" s="94"/>
      <c r="Z1808" s="94"/>
      <c r="AA1808" s="89"/>
      <c r="AB1808" s="89"/>
      <c r="AC1808" s="94"/>
      <c r="AD1808" s="94">
        <f>IF(AND(AC1808="",M1808=""),0,IF((AC1808=""),M1808,IF((M1808=""),AC1808,AC1808+M1808)))</f>
        <v>196800</v>
      </c>
      <c r="AE1808" s="94">
        <f>IF( (X1808=""),AD1808*1,AD1808*(X1808/100) )</f>
        <v>196800</v>
      </c>
      <c r="AF1808" s="94">
        <v>0</v>
      </c>
      <c r="AG1808" s="94">
        <f>IF((AF1808-AE1808) &gt; 1,0,IF((AF1808-AE1808)&lt;0,AE1808-AF1808,AF1808-AE1808))</f>
        <v>196800</v>
      </c>
      <c r="AH1808" s="94">
        <v>0.3</v>
      </c>
    </row>
    <row r="1809" spans="1:34" s="73" customFormat="1" x14ac:dyDescent="0.55000000000000004">
      <c r="A1809" s="108"/>
      <c r="B1809" s="109"/>
      <c r="C1809" s="102"/>
      <c r="D1809" s="90"/>
      <c r="E1809" s="102"/>
      <c r="F1809" s="102"/>
      <c r="G1809" s="102"/>
      <c r="H1809" s="102"/>
      <c r="I1809" s="98"/>
      <c r="J1809" s="102"/>
      <c r="K1809" s="94"/>
      <c r="L1809" s="94" t="s">
        <v>63</v>
      </c>
      <c r="M1809" s="94">
        <f>SUM(M1808:M1808)</f>
        <v>196800</v>
      </c>
      <c r="N1809" s="102"/>
      <c r="O1809" s="111"/>
      <c r="P1809" s="96"/>
      <c r="Q1809" s="111"/>
      <c r="R1809" s="111"/>
      <c r="S1809" s="97"/>
      <c r="T1809" s="102"/>
      <c r="U1809" s="102"/>
      <c r="V1809" s="102"/>
      <c r="W1809" s="94"/>
      <c r="X1809" s="98"/>
      <c r="Y1809" s="94"/>
      <c r="Z1809" s="94"/>
      <c r="AA1809" s="89"/>
      <c r="AB1809" s="89"/>
      <c r="AC1809" s="94"/>
      <c r="AD1809" s="94">
        <f>SUM(AD1808:AD1808)</f>
        <v>196800</v>
      </c>
      <c r="AE1809" s="94">
        <f>SUM(AE1808:AE1808)</f>
        <v>196800</v>
      </c>
      <c r="AF1809" s="94"/>
      <c r="AG1809" s="94">
        <f>SUM(AG1808:AG1808)</f>
        <v>196800</v>
      </c>
      <c r="AH1809" s="94"/>
    </row>
    <row r="1810" spans="1:34" s="73" customFormat="1" x14ac:dyDescent="0.55000000000000004">
      <c r="A1810" s="108" t="s">
        <v>2578</v>
      </c>
      <c r="B1810" s="109">
        <v>779</v>
      </c>
      <c r="C1810" s="102">
        <v>5552</v>
      </c>
      <c r="D1810" s="90" t="s">
        <v>2579</v>
      </c>
      <c r="E1810" s="102" t="s">
        <v>34</v>
      </c>
      <c r="F1810" s="102">
        <v>22285</v>
      </c>
      <c r="G1810" s="102">
        <v>0</v>
      </c>
      <c r="H1810" s="102">
        <v>3</v>
      </c>
      <c r="I1810" s="98">
        <v>87</v>
      </c>
      <c r="J1810" s="102" t="s">
        <v>35</v>
      </c>
      <c r="K1810" s="94">
        <f>((G1810*400)+(H1810*100))+I1810</f>
        <v>387</v>
      </c>
      <c r="L1810" s="94">
        <v>2425</v>
      </c>
      <c r="M1810" s="94">
        <f>K1810*L1810</f>
        <v>938475</v>
      </c>
      <c r="N1810" s="102"/>
      <c r="O1810" s="111" t="s">
        <v>2576</v>
      </c>
      <c r="P1810" s="96">
        <v>3101600432704</v>
      </c>
      <c r="Q1810" s="111" t="s">
        <v>2577</v>
      </c>
      <c r="R1810" s="111" t="s">
        <v>2580</v>
      </c>
      <c r="S1810" s="97" t="s">
        <v>2581</v>
      </c>
      <c r="T1810" s="102"/>
      <c r="U1810" s="102"/>
      <c r="V1810" s="102"/>
      <c r="W1810" s="94"/>
      <c r="X1810" s="98"/>
      <c r="Y1810" s="94"/>
      <c r="Z1810" s="94"/>
      <c r="AA1810" s="89"/>
      <c r="AB1810" s="89"/>
      <c r="AC1810" s="94"/>
      <c r="AD1810" s="94">
        <f>IF(AND(AC1810="",M1810=""),0,IF((AC1810=""),M1810,IF((M1810=""),AC1810,AC1810+M1810)))</f>
        <v>938475</v>
      </c>
      <c r="AE1810" s="94">
        <f>IF( (X1810=""),AD1810*1,AD1810*(X1810/100) )</f>
        <v>938475</v>
      </c>
      <c r="AF1810" s="94">
        <v>50000000</v>
      </c>
      <c r="AG1810" s="94">
        <f>IF((AF1810-AE1810) &gt; 1,0,IF((AF1810-AE1810)&lt;0,AE1810-AF1810,AF1810-AE1810))</f>
        <v>0</v>
      </c>
      <c r="AH1810" s="94">
        <v>0.02</v>
      </c>
    </row>
    <row r="1811" spans="1:34" s="73" customFormat="1" x14ac:dyDescent="0.55000000000000004">
      <c r="A1811" s="108"/>
      <c r="B1811" s="109"/>
      <c r="C1811" s="102"/>
      <c r="D1811" s="90"/>
      <c r="E1811" s="102"/>
      <c r="F1811" s="102"/>
      <c r="G1811" s="102"/>
      <c r="H1811" s="102"/>
      <c r="I1811" s="98"/>
      <c r="J1811" s="102"/>
      <c r="K1811" s="94"/>
      <c r="L1811" s="94"/>
      <c r="M1811" s="94"/>
      <c r="N1811" s="102">
        <v>1</v>
      </c>
      <c r="O1811" s="111" t="s">
        <v>2576</v>
      </c>
      <c r="P1811" s="96">
        <v>3101600432704</v>
      </c>
      <c r="Q1811" s="111" t="s">
        <v>2577</v>
      </c>
      <c r="R1811" s="111" t="s">
        <v>2580</v>
      </c>
      <c r="S1811" s="97" t="s">
        <v>2581</v>
      </c>
      <c r="T1811" s="102" t="s">
        <v>51</v>
      </c>
      <c r="U1811" s="102" t="s">
        <v>45</v>
      </c>
      <c r="V1811" s="102" t="s">
        <v>52</v>
      </c>
      <c r="W1811" s="94">
        <v>128</v>
      </c>
      <c r="X1811" s="98">
        <v>65.84</v>
      </c>
      <c r="Y1811" s="94">
        <v>6750</v>
      </c>
      <c r="Z1811" s="94">
        <f>W1811*Y1811</f>
        <v>864000</v>
      </c>
      <c r="AA1811" s="89">
        <v>6</v>
      </c>
      <c r="AB1811" s="89">
        <v>6</v>
      </c>
      <c r="AC1811" s="94">
        <f>(Z1811*(100-AB1811))/100</f>
        <v>812160</v>
      </c>
      <c r="AD1811" s="94">
        <f>IF(AND(AC1811="",M1810=""),0,IF((AC1811=""),M1810, IF( (M1810=""),AC1811,AC1811+M1810)))</f>
        <v>1750635</v>
      </c>
      <c r="AE1811" s="94">
        <f>IF( (X1811=""),AD1811*1,( M1810+(SUM(AC1811:AC1811)) )*(X1811/100) )</f>
        <v>1152618.084</v>
      </c>
      <c r="AF1811" s="94">
        <v>50000000</v>
      </c>
      <c r="AG1811" s="94">
        <f>IF((AF1811-AE1811) &gt; 1,0,IF((AF1811-AE1811)&lt;0,AE1811-AF1811,AF1811-AE1811))</f>
        <v>0</v>
      </c>
      <c r="AH1811" s="94">
        <v>0.02</v>
      </c>
    </row>
    <row r="1812" spans="1:34" s="73" customFormat="1" x14ac:dyDescent="0.55000000000000004">
      <c r="A1812" s="108"/>
      <c r="B1812" s="109"/>
      <c r="C1812" s="102"/>
      <c r="D1812" s="90"/>
      <c r="E1812" s="102"/>
      <c r="F1812" s="102"/>
      <c r="G1812" s="102"/>
      <c r="H1812" s="102"/>
      <c r="I1812" s="98"/>
      <c r="J1812" s="102"/>
      <c r="K1812" s="94"/>
      <c r="L1812" s="94"/>
      <c r="M1812" s="94"/>
      <c r="N1812" s="102">
        <v>2</v>
      </c>
      <c r="O1812" s="111" t="s">
        <v>2576</v>
      </c>
      <c r="P1812" s="96">
        <v>3101600432704</v>
      </c>
      <c r="Q1812" s="111" t="s">
        <v>2577</v>
      </c>
      <c r="R1812" s="111" t="s">
        <v>2580</v>
      </c>
      <c r="S1812" s="97" t="s">
        <v>2582</v>
      </c>
      <c r="T1812" s="102" t="s">
        <v>51</v>
      </c>
      <c r="U1812" s="102" t="s">
        <v>45</v>
      </c>
      <c r="V1812" s="102" t="s">
        <v>52</v>
      </c>
      <c r="W1812" s="94">
        <v>66.42</v>
      </c>
      <c r="X1812" s="98">
        <v>34.159999999999997</v>
      </c>
      <c r="Y1812" s="94">
        <v>6750</v>
      </c>
      <c r="Z1812" s="94">
        <f>W1812*Y1812</f>
        <v>448335</v>
      </c>
      <c r="AA1812" s="89">
        <v>6</v>
      </c>
      <c r="AB1812" s="89">
        <v>6</v>
      </c>
      <c r="AC1812" s="94">
        <f>(Z1812*(100-AB1812))/100</f>
        <v>421434.9</v>
      </c>
      <c r="AD1812" s="94">
        <f>IF(AND(AC1812="",M1810=""),0,IF((AC1812=""),M1810, IF( (M1810=""),AC1812,AC1812+M1810)))</f>
        <v>1359909.9</v>
      </c>
      <c r="AE1812" s="94">
        <f>IF( (X1812=""),AD1812*1,( M1810+(SUM(AC1812:AC1812)) )*(X1812/100) )</f>
        <v>464545.2218399999</v>
      </c>
      <c r="AF1812" s="94">
        <v>50000000</v>
      </c>
      <c r="AG1812" s="94">
        <f>IF((AF1812-AE1812) &gt; 1,0,IF((AF1812-AE1812)&lt;0,AE1812-AF1812,AF1812-AE1812))</f>
        <v>0</v>
      </c>
      <c r="AH1812" s="94">
        <v>0.02</v>
      </c>
    </row>
    <row r="1813" spans="1:34" s="73" customFormat="1" x14ac:dyDescent="0.55000000000000004">
      <c r="A1813" s="108"/>
      <c r="B1813" s="109"/>
      <c r="C1813" s="102"/>
      <c r="D1813" s="90"/>
      <c r="E1813" s="102"/>
      <c r="F1813" s="102"/>
      <c r="G1813" s="102"/>
      <c r="H1813" s="102"/>
      <c r="I1813" s="98"/>
      <c r="J1813" s="102"/>
      <c r="K1813" s="94"/>
      <c r="L1813" s="94" t="s">
        <v>63</v>
      </c>
      <c r="M1813" s="94">
        <f>SUM(M1810:M1812)</f>
        <v>938475</v>
      </c>
      <c r="N1813" s="102"/>
      <c r="O1813" s="111"/>
      <c r="P1813" s="96"/>
      <c r="Q1813" s="111"/>
      <c r="R1813" s="111"/>
      <c r="S1813" s="97"/>
      <c r="T1813" s="102"/>
      <c r="U1813" s="102"/>
      <c r="V1813" s="102"/>
      <c r="W1813" s="94"/>
      <c r="X1813" s="98"/>
      <c r="Y1813" s="94"/>
      <c r="Z1813" s="94"/>
      <c r="AA1813" s="89"/>
      <c r="AB1813" s="89"/>
      <c r="AC1813" s="94"/>
      <c r="AD1813" s="94">
        <f>SUM(AD1810:AD1812)</f>
        <v>4049019.9</v>
      </c>
      <c r="AE1813" s="94">
        <f>SUM(AE1810:AE1812)</f>
        <v>2555638.30584</v>
      </c>
      <c r="AF1813" s="94"/>
      <c r="AG1813" s="94">
        <f>SUM(AG1810:AG1812)</f>
        <v>0</v>
      </c>
      <c r="AH1813" s="94"/>
    </row>
    <row r="1814" spans="1:34" s="99" customFormat="1" x14ac:dyDescent="0.55000000000000004">
      <c r="A1814" s="107" t="s">
        <v>15388</v>
      </c>
      <c r="B1814" s="102">
        <v>843</v>
      </c>
      <c r="C1814" s="102">
        <v>5629</v>
      </c>
      <c r="D1814" s="90" t="s">
        <v>2520</v>
      </c>
      <c r="E1814" s="102" t="s">
        <v>34</v>
      </c>
      <c r="F1814" s="102">
        <v>12468</v>
      </c>
      <c r="G1814" s="102">
        <v>1</v>
      </c>
      <c r="H1814" s="102">
        <v>0</v>
      </c>
      <c r="I1814" s="98">
        <v>0</v>
      </c>
      <c r="J1814" s="102" t="s">
        <v>62</v>
      </c>
      <c r="K1814" s="94">
        <f>((G1814*400)+(H1814*100))+I1814</f>
        <v>400</v>
      </c>
      <c r="L1814" s="94">
        <v>450</v>
      </c>
      <c r="M1814" s="94">
        <f>K1814*L1814</f>
        <v>180000</v>
      </c>
      <c r="N1814" s="102">
        <v>1</v>
      </c>
      <c r="O1814" s="111" t="s">
        <v>2518</v>
      </c>
      <c r="P1814" s="96">
        <v>3100400132668</v>
      </c>
      <c r="Q1814" s="111" t="s">
        <v>2519</v>
      </c>
      <c r="R1814" s="111" t="s">
        <v>15389</v>
      </c>
      <c r="S1814" s="97" t="s">
        <v>2521</v>
      </c>
      <c r="T1814" s="102" t="s">
        <v>95</v>
      </c>
      <c r="U1814" s="102" t="s">
        <v>45</v>
      </c>
      <c r="V1814" s="102" t="s">
        <v>75</v>
      </c>
      <c r="W1814" s="94">
        <v>225</v>
      </c>
      <c r="X1814" s="98">
        <v>54.72</v>
      </c>
      <c r="Y1814" s="94">
        <v>5500</v>
      </c>
      <c r="Z1814" s="94">
        <f t="shared" ref="Z1814:Z1820" si="186">W1814*Y1814</f>
        <v>1237500</v>
      </c>
      <c r="AA1814" s="89">
        <v>21</v>
      </c>
      <c r="AB1814" s="89">
        <v>32</v>
      </c>
      <c r="AC1814" s="94">
        <f t="shared" ref="AC1814:AC1820" si="187">(Z1814*(100-AB1814))/100</f>
        <v>841500</v>
      </c>
      <c r="AD1814" s="94">
        <f>IF(AND(AC1814="",M1814=""),0,IF((AC1814=""),M1814, IF( (M1814=""),AC1814,SUM(AC1814:AC1816)+M1814)))</f>
        <v>1302408</v>
      </c>
      <c r="AE1814" s="94">
        <f t="shared" ref="AE1814:AE1821" si="188">IF( (X1814=""),AD1814*1,AD1814*(X1814/100) )</f>
        <v>712677.65760000004</v>
      </c>
      <c r="AF1814" s="94">
        <v>0</v>
      </c>
      <c r="AG1814" s="94">
        <f t="shared" ref="AG1814:AG1821" si="189">IF((AF1814-AE1814) &gt; 1,0,IF((AF1814-AE1814)&lt;0,AE1814-AF1814,AF1814-AE1814))</f>
        <v>712677.65760000004</v>
      </c>
      <c r="AH1814" s="94">
        <v>0.3</v>
      </c>
    </row>
    <row r="1815" spans="1:34" s="99" customFormat="1" x14ac:dyDescent="0.55000000000000004">
      <c r="A1815" s="107"/>
      <c r="B1815" s="102"/>
      <c r="C1815" s="102"/>
      <c r="D1815" s="90"/>
      <c r="E1815" s="102"/>
      <c r="F1815" s="102"/>
      <c r="G1815" s="102"/>
      <c r="H1815" s="102"/>
      <c r="I1815" s="98"/>
      <c r="J1815" s="102"/>
      <c r="K1815" s="94"/>
      <c r="L1815" s="94"/>
      <c r="M1815" s="94"/>
      <c r="N1815" s="102">
        <v>2</v>
      </c>
      <c r="O1815" s="111" t="s">
        <v>2518</v>
      </c>
      <c r="P1815" s="96">
        <v>3100400132668</v>
      </c>
      <c r="Q1815" s="111" t="s">
        <v>2519</v>
      </c>
      <c r="R1815" s="111" t="s">
        <v>15389</v>
      </c>
      <c r="S1815" s="97" t="s">
        <v>2522</v>
      </c>
      <c r="T1815" s="102" t="s">
        <v>51</v>
      </c>
      <c r="U1815" s="102" t="s">
        <v>45</v>
      </c>
      <c r="V1815" s="102" t="s">
        <v>52</v>
      </c>
      <c r="W1815" s="94">
        <v>61.2</v>
      </c>
      <c r="X1815" s="98">
        <v>14.88</v>
      </c>
      <c r="Y1815" s="94">
        <v>6750</v>
      </c>
      <c r="Z1815" s="94">
        <f t="shared" si="186"/>
        <v>413100</v>
      </c>
      <c r="AA1815" s="89">
        <v>21</v>
      </c>
      <c r="AB1815" s="89">
        <v>32</v>
      </c>
      <c r="AC1815" s="94">
        <f t="shared" si="187"/>
        <v>280908</v>
      </c>
      <c r="AD1815" s="94">
        <f>IF(AND(AC1815="",M1814=""),0,IF((AC1815=""),M1814, IF( (M1814=""),AC1815,SUM(AC1814:AC1816)+M1814)))</f>
        <v>1302408</v>
      </c>
      <c r="AE1815" s="94">
        <f t="shared" si="188"/>
        <v>193798.31040000002</v>
      </c>
      <c r="AF1815" s="94">
        <v>0</v>
      </c>
      <c r="AG1815" s="94">
        <f t="shared" si="189"/>
        <v>193798.31040000002</v>
      </c>
      <c r="AH1815" s="94">
        <v>0.02</v>
      </c>
    </row>
    <row r="1816" spans="1:34" s="99" customFormat="1" x14ac:dyDescent="0.55000000000000004">
      <c r="A1816" s="107"/>
      <c r="B1816" s="102"/>
      <c r="C1816" s="102"/>
      <c r="D1816" s="90"/>
      <c r="E1816" s="102"/>
      <c r="F1816" s="102"/>
      <c r="G1816" s="102"/>
      <c r="H1816" s="102"/>
      <c r="I1816" s="98"/>
      <c r="J1816" s="102"/>
      <c r="K1816" s="94"/>
      <c r="L1816" s="94"/>
      <c r="M1816" s="94"/>
      <c r="N1816" s="102">
        <v>3</v>
      </c>
      <c r="O1816" s="111" t="s">
        <v>2518</v>
      </c>
      <c r="P1816" s="96">
        <v>3100400132668</v>
      </c>
      <c r="Q1816" s="111" t="s">
        <v>2519</v>
      </c>
      <c r="R1816" s="111" t="s">
        <v>15389</v>
      </c>
      <c r="S1816" s="97" t="s">
        <v>2523</v>
      </c>
      <c r="T1816" s="102" t="s">
        <v>55</v>
      </c>
      <c r="U1816" s="102" t="s">
        <v>74</v>
      </c>
      <c r="V1816" s="102" t="s">
        <v>52</v>
      </c>
      <c r="W1816" s="94">
        <v>125</v>
      </c>
      <c r="X1816" s="98">
        <v>30.4</v>
      </c>
      <c r="Y1816" s="94">
        <v>0</v>
      </c>
      <c r="Z1816" s="94">
        <f t="shared" si="186"/>
        <v>0</v>
      </c>
      <c r="AA1816" s="89">
        <v>21</v>
      </c>
      <c r="AB1816" s="89">
        <v>32</v>
      </c>
      <c r="AC1816" s="94">
        <f t="shared" si="187"/>
        <v>0</v>
      </c>
      <c r="AD1816" s="94">
        <f>IF(AND(AC1816="",M1814=""),0,IF((AC1816=""),M1814, IF( (M1814=""),AC1816,SUM(AC1814:AC1816)+M1814)))</f>
        <v>1302408</v>
      </c>
      <c r="AE1816" s="94">
        <f t="shared" si="188"/>
        <v>395932.03200000001</v>
      </c>
      <c r="AF1816" s="94">
        <v>0</v>
      </c>
      <c r="AG1816" s="94">
        <f t="shared" si="189"/>
        <v>395932.03200000001</v>
      </c>
      <c r="AH1816" s="94">
        <v>0.02</v>
      </c>
    </row>
    <row r="1817" spans="1:34" s="99" customFormat="1" x14ac:dyDescent="0.55000000000000004">
      <c r="A1817" s="107"/>
      <c r="B1817" s="102">
        <v>844</v>
      </c>
      <c r="C1817" s="102">
        <v>5626</v>
      </c>
      <c r="D1817" s="90" t="s">
        <v>2524</v>
      </c>
      <c r="E1817" s="102" t="s">
        <v>34</v>
      </c>
      <c r="F1817" s="102">
        <v>12749</v>
      </c>
      <c r="G1817" s="102">
        <v>0</v>
      </c>
      <c r="H1817" s="102">
        <v>1</v>
      </c>
      <c r="I1817" s="98">
        <v>21</v>
      </c>
      <c r="J1817" s="102" t="s">
        <v>35</v>
      </c>
      <c r="K1817" s="94">
        <f>((G1817*400)+(H1817*100))+I1817</f>
        <v>121</v>
      </c>
      <c r="L1817" s="94">
        <v>450</v>
      </c>
      <c r="M1817" s="94">
        <f>K1817*L1817</f>
        <v>54450</v>
      </c>
      <c r="N1817" s="102">
        <v>1</v>
      </c>
      <c r="O1817" s="111" t="s">
        <v>2518</v>
      </c>
      <c r="P1817" s="96">
        <v>3100400132668</v>
      </c>
      <c r="Q1817" s="111" t="s">
        <v>2519</v>
      </c>
      <c r="R1817" s="111" t="s">
        <v>15389</v>
      </c>
      <c r="S1817" s="97" t="s">
        <v>2525</v>
      </c>
      <c r="T1817" s="102" t="s">
        <v>55</v>
      </c>
      <c r="U1817" s="102" t="s">
        <v>45</v>
      </c>
      <c r="V1817" s="102" t="s">
        <v>52</v>
      </c>
      <c r="W1817" s="94">
        <v>60</v>
      </c>
      <c r="X1817" s="98">
        <v>100</v>
      </c>
      <c r="Y1817" s="94">
        <v>2650</v>
      </c>
      <c r="Z1817" s="94">
        <f t="shared" si="186"/>
        <v>159000</v>
      </c>
      <c r="AA1817" s="89">
        <v>21</v>
      </c>
      <c r="AB1817" s="89">
        <v>32</v>
      </c>
      <c r="AC1817" s="94">
        <f t="shared" si="187"/>
        <v>108120</v>
      </c>
      <c r="AD1817" s="94">
        <f>IF(AND(AC1817="",M1817=""),0,IF((AC1817=""),M1817, IF( (M1817=""),AC1817,SUM(AC1817:AC1817)+M1817)))</f>
        <v>162570</v>
      </c>
      <c r="AE1817" s="94">
        <f t="shared" si="188"/>
        <v>162570</v>
      </c>
      <c r="AF1817" s="94">
        <v>0</v>
      </c>
      <c r="AG1817" s="94">
        <f t="shared" si="189"/>
        <v>162570</v>
      </c>
      <c r="AH1817" s="94">
        <v>0.02</v>
      </c>
    </row>
    <row r="1818" spans="1:34" s="99" customFormat="1" x14ac:dyDescent="0.55000000000000004">
      <c r="A1818" s="107"/>
      <c r="B1818" s="102">
        <v>845</v>
      </c>
      <c r="C1818" s="102">
        <v>5625</v>
      </c>
      <c r="D1818" s="90" t="s">
        <v>2526</v>
      </c>
      <c r="E1818" s="102" t="s">
        <v>34</v>
      </c>
      <c r="F1818" s="102">
        <v>12750</v>
      </c>
      <c r="G1818" s="102">
        <v>0</v>
      </c>
      <c r="H1818" s="102">
        <v>3</v>
      </c>
      <c r="I1818" s="98">
        <v>31</v>
      </c>
      <c r="J1818" s="102" t="s">
        <v>35</v>
      </c>
      <c r="K1818" s="94">
        <f>((G1818*400)+(H1818*100))+I1818</f>
        <v>331</v>
      </c>
      <c r="L1818" s="94">
        <v>450</v>
      </c>
      <c r="M1818" s="94">
        <f>K1818*L1818</f>
        <v>148950</v>
      </c>
      <c r="N1818" s="102">
        <v>1</v>
      </c>
      <c r="O1818" s="111" t="s">
        <v>2518</v>
      </c>
      <c r="P1818" s="96">
        <v>3100400132668</v>
      </c>
      <c r="Q1818" s="111" t="s">
        <v>2519</v>
      </c>
      <c r="R1818" s="111" t="s">
        <v>15389</v>
      </c>
      <c r="S1818" s="97" t="s">
        <v>2527</v>
      </c>
      <c r="T1818" s="102" t="s">
        <v>73</v>
      </c>
      <c r="U1818" s="102" t="s">
        <v>45</v>
      </c>
      <c r="V1818" s="102" t="s">
        <v>52</v>
      </c>
      <c r="W1818" s="94">
        <v>72</v>
      </c>
      <c r="X1818" s="98">
        <v>20.440000000000001</v>
      </c>
      <c r="Y1818" s="94">
        <v>6600</v>
      </c>
      <c r="Z1818" s="94">
        <f t="shared" si="186"/>
        <v>475200</v>
      </c>
      <c r="AA1818" s="89">
        <v>21</v>
      </c>
      <c r="AB1818" s="89">
        <v>32</v>
      </c>
      <c r="AC1818" s="94">
        <f t="shared" si="187"/>
        <v>323136</v>
      </c>
      <c r="AD1818" s="94">
        <f>IF(AND(AC1818="",M1818=""),0,IF((AC1818=""),M1818, IF( (M1818=""),AC1818,SUM(AC1818:AC1820)+M1818)))</f>
        <v>1080903.6000000001</v>
      </c>
      <c r="AE1818" s="94">
        <f t="shared" si="188"/>
        <v>220936.69584000006</v>
      </c>
      <c r="AF1818" s="94">
        <v>50000000</v>
      </c>
      <c r="AG1818" s="94">
        <f t="shared" si="189"/>
        <v>0</v>
      </c>
      <c r="AH1818" s="94">
        <v>0.02</v>
      </c>
    </row>
    <row r="1819" spans="1:34" s="99" customFormat="1" x14ac:dyDescent="0.55000000000000004">
      <c r="A1819" s="107"/>
      <c r="B1819" s="102"/>
      <c r="C1819" s="102"/>
      <c r="D1819" s="90"/>
      <c r="E1819" s="102"/>
      <c r="F1819" s="102"/>
      <c r="G1819" s="102"/>
      <c r="H1819" s="102"/>
      <c r="I1819" s="98"/>
      <c r="J1819" s="102"/>
      <c r="K1819" s="94"/>
      <c r="L1819" s="94"/>
      <c r="M1819" s="94"/>
      <c r="N1819" s="102">
        <v>2</v>
      </c>
      <c r="O1819" s="111" t="s">
        <v>2518</v>
      </c>
      <c r="P1819" s="96">
        <v>3100400132668</v>
      </c>
      <c r="Q1819" s="111" t="s">
        <v>2519</v>
      </c>
      <c r="R1819" s="111" t="s">
        <v>15389</v>
      </c>
      <c r="S1819" s="97" t="s">
        <v>2528</v>
      </c>
      <c r="T1819" s="102" t="s">
        <v>51</v>
      </c>
      <c r="U1819" s="102" t="s">
        <v>45</v>
      </c>
      <c r="V1819" s="102" t="s">
        <v>52</v>
      </c>
      <c r="W1819" s="94">
        <v>37.24</v>
      </c>
      <c r="X1819" s="98">
        <v>10.57</v>
      </c>
      <c r="Y1819" s="94">
        <v>6750</v>
      </c>
      <c r="Z1819" s="94">
        <f t="shared" si="186"/>
        <v>251370</v>
      </c>
      <c r="AA1819" s="89">
        <v>21</v>
      </c>
      <c r="AB1819" s="89">
        <v>32</v>
      </c>
      <c r="AC1819" s="94">
        <f t="shared" si="187"/>
        <v>170931.6</v>
      </c>
      <c r="AD1819" s="94">
        <f>IF(AND(AC1819="",M1818=""),0,IF((AC1819=""),M1818, IF( (M1818=""),AC1819,SUM(AC1818:AC1823)+M1818)))</f>
        <v>1080903.6000000001</v>
      </c>
      <c r="AE1819" s="94">
        <f t="shared" si="188"/>
        <v>114251.51052000001</v>
      </c>
      <c r="AF1819" s="94">
        <v>50000000</v>
      </c>
      <c r="AG1819" s="94">
        <f t="shared" si="189"/>
        <v>0</v>
      </c>
      <c r="AH1819" s="94">
        <v>0.02</v>
      </c>
    </row>
    <row r="1820" spans="1:34" s="99" customFormat="1" x14ac:dyDescent="0.55000000000000004">
      <c r="A1820" s="107"/>
      <c r="B1820" s="102"/>
      <c r="C1820" s="102"/>
      <c r="D1820" s="90"/>
      <c r="E1820" s="102"/>
      <c r="F1820" s="102"/>
      <c r="G1820" s="102"/>
      <c r="H1820" s="102"/>
      <c r="I1820" s="98"/>
      <c r="J1820" s="102"/>
      <c r="K1820" s="94"/>
      <c r="L1820" s="94"/>
      <c r="M1820" s="94"/>
      <c r="N1820" s="102">
        <v>3</v>
      </c>
      <c r="O1820" s="111" t="s">
        <v>2518</v>
      </c>
      <c r="P1820" s="96">
        <v>3100400132668</v>
      </c>
      <c r="Q1820" s="111" t="s">
        <v>2519</v>
      </c>
      <c r="R1820" s="111" t="s">
        <v>15389</v>
      </c>
      <c r="S1820" s="97" t="s">
        <v>2529</v>
      </c>
      <c r="T1820" s="102" t="s">
        <v>55</v>
      </c>
      <c r="U1820" s="102" t="s">
        <v>45</v>
      </c>
      <c r="V1820" s="102" t="s">
        <v>52</v>
      </c>
      <c r="W1820" s="94">
        <v>243</v>
      </c>
      <c r="X1820" s="98">
        <v>68.989999999999995</v>
      </c>
      <c r="Y1820" s="94">
        <v>2650</v>
      </c>
      <c r="Z1820" s="94">
        <f t="shared" si="186"/>
        <v>643950</v>
      </c>
      <c r="AA1820" s="89">
        <v>21</v>
      </c>
      <c r="AB1820" s="89">
        <v>32</v>
      </c>
      <c r="AC1820" s="94">
        <f t="shared" si="187"/>
        <v>437886</v>
      </c>
      <c r="AD1820" s="94">
        <f>IF(AND(AC1820="",M1818=""),0,IF((AC1820=""),M1818, IF( (M1818=""),AC1820,SUM(AC1818:AC1823)+M1818)))</f>
        <v>1080903.6000000001</v>
      </c>
      <c r="AE1820" s="94">
        <f t="shared" si="188"/>
        <v>745715.39364000002</v>
      </c>
      <c r="AF1820" s="94">
        <v>50000000</v>
      </c>
      <c r="AG1820" s="94">
        <f t="shared" si="189"/>
        <v>0</v>
      </c>
      <c r="AH1820" s="94">
        <v>0.02</v>
      </c>
    </row>
    <row r="1821" spans="1:34" s="99" customFormat="1" x14ac:dyDescent="0.55000000000000004">
      <c r="A1821" s="107"/>
      <c r="B1821" s="102">
        <v>846</v>
      </c>
      <c r="C1821" s="102">
        <v>5195</v>
      </c>
      <c r="D1821" s="90" t="s">
        <v>2530</v>
      </c>
      <c r="E1821" s="102" t="s">
        <v>34</v>
      </c>
      <c r="F1821" s="102">
        <v>15810</v>
      </c>
      <c r="G1821" s="102">
        <v>12</v>
      </c>
      <c r="H1821" s="102">
        <v>1</v>
      </c>
      <c r="I1821" s="98">
        <v>88</v>
      </c>
      <c r="J1821" s="102" t="s">
        <v>38</v>
      </c>
      <c r="K1821" s="94">
        <f>((G1821*400)+(H1821*100))+I1821</f>
        <v>4988</v>
      </c>
      <c r="L1821" s="94">
        <v>600</v>
      </c>
      <c r="M1821" s="94">
        <f>K1821*L1821</f>
        <v>2992800</v>
      </c>
      <c r="N1821" s="102"/>
      <c r="O1821" s="111"/>
      <c r="P1821" s="96"/>
      <c r="Q1821" s="111"/>
      <c r="R1821" s="111"/>
      <c r="S1821" s="97"/>
      <c r="T1821" s="102"/>
      <c r="U1821" s="102"/>
      <c r="V1821" s="102"/>
      <c r="W1821" s="94"/>
      <c r="X1821" s="98"/>
      <c r="Y1821" s="94"/>
      <c r="Z1821" s="94"/>
      <c r="AA1821" s="89"/>
      <c r="AB1821" s="89"/>
      <c r="AC1821" s="94"/>
      <c r="AD1821" s="94">
        <f>IF(AND(AC1821="",M1821=""),0,IF((AC1821=""),M1821,IF((M1821=""),AC1821,AC1821+M1821)))</f>
        <v>2992800</v>
      </c>
      <c r="AE1821" s="94">
        <f t="shared" si="188"/>
        <v>2992800</v>
      </c>
      <c r="AF1821" s="94">
        <v>50000000</v>
      </c>
      <c r="AG1821" s="94">
        <f t="shared" si="189"/>
        <v>0</v>
      </c>
      <c r="AH1821" s="94">
        <v>0.01</v>
      </c>
    </row>
    <row r="1822" spans="1:34" s="99" customFormat="1" x14ac:dyDescent="0.55000000000000004">
      <c r="A1822" s="107"/>
      <c r="B1822" s="102"/>
      <c r="C1822" s="102"/>
      <c r="D1822" s="90"/>
      <c r="E1822" s="102"/>
      <c r="F1822" s="102"/>
      <c r="G1822" s="102"/>
      <c r="H1822" s="102"/>
      <c r="I1822" s="98"/>
      <c r="J1822" s="102"/>
      <c r="K1822" s="94"/>
      <c r="L1822" s="94" t="s">
        <v>63</v>
      </c>
      <c r="M1822" s="94">
        <f>SUM(M1814:M1821)</f>
        <v>3376200</v>
      </c>
      <c r="N1822" s="102"/>
      <c r="O1822" s="111"/>
      <c r="P1822" s="96"/>
      <c r="Q1822" s="111"/>
      <c r="R1822" s="111"/>
      <c r="S1822" s="97"/>
      <c r="T1822" s="102"/>
      <c r="U1822" s="102"/>
      <c r="V1822" s="102"/>
      <c r="W1822" s="94"/>
      <c r="X1822" s="98"/>
      <c r="Y1822" s="94"/>
      <c r="Z1822" s="94"/>
      <c r="AA1822" s="89"/>
      <c r="AB1822" s="89"/>
      <c r="AC1822" s="94"/>
      <c r="AD1822" s="94"/>
      <c r="AE1822" s="94">
        <f>SUM(AE1814:AE1821)</f>
        <v>5538681.5999999996</v>
      </c>
      <c r="AF1822" s="94"/>
      <c r="AG1822" s="94">
        <f>SUM(AG1814:AG1821)</f>
        <v>1464978</v>
      </c>
      <c r="AH1822" s="94"/>
    </row>
    <row r="1823" spans="1:34" s="73" customFormat="1" x14ac:dyDescent="0.55000000000000004">
      <c r="A1823" s="108" t="s">
        <v>2583</v>
      </c>
      <c r="B1823" s="109">
        <v>780</v>
      </c>
      <c r="C1823" s="102">
        <v>6795</v>
      </c>
      <c r="D1823" s="90" t="s">
        <v>2584</v>
      </c>
      <c r="E1823" s="102" t="s">
        <v>34</v>
      </c>
      <c r="F1823" s="102">
        <v>23515</v>
      </c>
      <c r="G1823" s="102">
        <v>1</v>
      </c>
      <c r="H1823" s="102">
        <v>0</v>
      </c>
      <c r="I1823" s="98">
        <v>29</v>
      </c>
      <c r="J1823" s="102" t="s">
        <v>68</v>
      </c>
      <c r="K1823" s="94">
        <f>((G1823*400)+(H1823*100))+I1823</f>
        <v>429</v>
      </c>
      <c r="L1823" s="94">
        <v>300</v>
      </c>
      <c r="M1823" s="94">
        <f>K1823*L1823</f>
        <v>128700</v>
      </c>
      <c r="N1823" s="102"/>
      <c r="O1823" s="111"/>
      <c r="P1823" s="96"/>
      <c r="Q1823" s="111"/>
      <c r="R1823" s="111"/>
      <c r="S1823" s="97"/>
      <c r="T1823" s="102"/>
      <c r="U1823" s="102"/>
      <c r="V1823" s="102"/>
      <c r="W1823" s="94"/>
      <c r="X1823" s="98"/>
      <c r="Y1823" s="94"/>
      <c r="Z1823" s="94"/>
      <c r="AA1823" s="89"/>
      <c r="AB1823" s="89"/>
      <c r="AC1823" s="94"/>
      <c r="AD1823" s="94">
        <f>IF(AND(AC1823="",M1823=""),0,IF((AC1823=""),M1823,IF((M1823=""),AC1823,AC1823+M1823)))</f>
        <v>128700</v>
      </c>
      <c r="AE1823" s="94">
        <f>IF( (X1823=""),AD1823*1,AD1823*(X1823/100) )</f>
        <v>128700</v>
      </c>
      <c r="AF1823" s="94">
        <v>0</v>
      </c>
      <c r="AG1823" s="94">
        <f>IF((AF1823-AE1823) &gt; 1,0,IF((AF1823-AE1823)&lt;0,AE1823-AF1823,AF1823-AE1823))</f>
        <v>128700</v>
      </c>
      <c r="AH1823" s="94">
        <v>0.3</v>
      </c>
    </row>
    <row r="1824" spans="1:34" s="73" customFormat="1" x14ac:dyDescent="0.55000000000000004">
      <c r="A1824" s="108"/>
      <c r="B1824" s="109"/>
      <c r="C1824" s="102"/>
      <c r="D1824" s="90"/>
      <c r="E1824" s="102"/>
      <c r="F1824" s="102"/>
      <c r="G1824" s="102"/>
      <c r="H1824" s="102"/>
      <c r="I1824" s="98"/>
      <c r="J1824" s="102"/>
      <c r="K1824" s="94"/>
      <c r="L1824" s="94" t="s">
        <v>63</v>
      </c>
      <c r="M1824" s="94">
        <f>SUM(M1823:M1823)</f>
        <v>128700</v>
      </c>
      <c r="N1824" s="102"/>
      <c r="O1824" s="111"/>
      <c r="P1824" s="96"/>
      <c r="Q1824" s="111"/>
      <c r="R1824" s="111"/>
      <c r="S1824" s="97"/>
      <c r="T1824" s="102"/>
      <c r="U1824" s="102"/>
      <c r="V1824" s="102"/>
      <c r="W1824" s="94"/>
      <c r="X1824" s="98"/>
      <c r="Y1824" s="94"/>
      <c r="Z1824" s="94"/>
      <c r="AA1824" s="89"/>
      <c r="AB1824" s="89"/>
      <c r="AC1824" s="94"/>
      <c r="AD1824" s="94">
        <f>SUM(AD1823:AD1823)</f>
        <v>128700</v>
      </c>
      <c r="AE1824" s="94">
        <f>SUM(AE1823:AE1823)</f>
        <v>128700</v>
      </c>
      <c r="AF1824" s="94"/>
      <c r="AG1824" s="94">
        <f>SUM(AG1823:AG1823)</f>
        <v>128700</v>
      </c>
      <c r="AH1824" s="94"/>
    </row>
    <row r="1825" spans="1:34" s="73" customFormat="1" x14ac:dyDescent="0.55000000000000004">
      <c r="A1825" s="108" t="s">
        <v>2587</v>
      </c>
      <c r="B1825" s="109">
        <v>781</v>
      </c>
      <c r="C1825" s="102">
        <v>8417</v>
      </c>
      <c r="D1825" s="90" t="s">
        <v>2588</v>
      </c>
      <c r="E1825" s="102" t="s">
        <v>34</v>
      </c>
      <c r="F1825" s="102">
        <v>2491</v>
      </c>
      <c r="G1825" s="102">
        <v>0</v>
      </c>
      <c r="H1825" s="102">
        <v>1</v>
      </c>
      <c r="I1825" s="98">
        <v>9</v>
      </c>
      <c r="J1825" s="102" t="s">
        <v>35</v>
      </c>
      <c r="K1825" s="94">
        <f>((G1825*400)+(H1825*100))+I1825</f>
        <v>109</v>
      </c>
      <c r="L1825" s="94">
        <v>800</v>
      </c>
      <c r="M1825" s="94">
        <f>K1825*L1825</f>
        <v>87200</v>
      </c>
      <c r="N1825" s="102">
        <v>1</v>
      </c>
      <c r="O1825" s="111" t="s">
        <v>2585</v>
      </c>
      <c r="P1825" s="96">
        <v>3570800349571</v>
      </c>
      <c r="Q1825" s="111" t="s">
        <v>2586</v>
      </c>
      <c r="R1825" s="111" t="s">
        <v>2589</v>
      </c>
      <c r="S1825" s="97" t="s">
        <v>2590</v>
      </c>
      <c r="T1825" s="102" t="s">
        <v>73</v>
      </c>
      <c r="U1825" s="102" t="s">
        <v>227</v>
      </c>
      <c r="V1825" s="102" t="s">
        <v>52</v>
      </c>
      <c r="W1825" s="94">
        <v>144</v>
      </c>
      <c r="X1825" s="98">
        <v>88.59</v>
      </c>
      <c r="Y1825" s="94">
        <v>6600</v>
      </c>
      <c r="Z1825" s="94">
        <f>W1825*Y1825</f>
        <v>950400</v>
      </c>
      <c r="AA1825" s="89">
        <v>11</v>
      </c>
      <c r="AB1825" s="89">
        <v>34</v>
      </c>
      <c r="AC1825" s="94">
        <f>(Z1825*(100-AB1825))/100</f>
        <v>627264</v>
      </c>
      <c r="AD1825" s="94">
        <f>IF(AND(AC1825="",M1825=""),0,IF((AC1825=""),M1825, IF( (M1825=""),AC1825,AC1825+M1825)))</f>
        <v>714464</v>
      </c>
      <c r="AE1825" s="94">
        <f>IF( (X1825=""),AD1825*1,( M1825+(SUM(AC1825:AC1825)) )*(X1825/100) )</f>
        <v>632943.65760000004</v>
      </c>
      <c r="AF1825" s="94">
        <v>50000000</v>
      </c>
      <c r="AG1825" s="94">
        <f>IF((AF1825-AE1825) &gt; 1,0,IF((AF1825-AE1825)&lt;0,AE1825-AF1825,AF1825-AE1825))</f>
        <v>0</v>
      </c>
      <c r="AH1825" s="94">
        <v>0.02</v>
      </c>
    </row>
    <row r="1826" spans="1:34" s="73" customFormat="1" x14ac:dyDescent="0.55000000000000004">
      <c r="A1826" s="108"/>
      <c r="B1826" s="109"/>
      <c r="C1826" s="102"/>
      <c r="D1826" s="90"/>
      <c r="E1826" s="102"/>
      <c r="F1826" s="102"/>
      <c r="G1826" s="102"/>
      <c r="H1826" s="102"/>
      <c r="I1826" s="98"/>
      <c r="J1826" s="102"/>
      <c r="K1826" s="94"/>
      <c r="L1826" s="94"/>
      <c r="M1826" s="94"/>
      <c r="N1826" s="102">
        <v>2</v>
      </c>
      <c r="O1826" s="111" t="s">
        <v>2585</v>
      </c>
      <c r="P1826" s="96">
        <v>3570800349571</v>
      </c>
      <c r="Q1826" s="111" t="s">
        <v>2586</v>
      </c>
      <c r="R1826" s="111" t="s">
        <v>2589</v>
      </c>
      <c r="S1826" s="97" t="s">
        <v>2591</v>
      </c>
      <c r="T1826" s="102" t="s">
        <v>343</v>
      </c>
      <c r="U1826" s="102" t="s">
        <v>45</v>
      </c>
      <c r="V1826" s="102" t="s">
        <v>52</v>
      </c>
      <c r="W1826" s="94">
        <v>18.55</v>
      </c>
      <c r="X1826" s="98">
        <v>11.41</v>
      </c>
      <c r="Y1826" s="94">
        <v>5600</v>
      </c>
      <c r="Z1826" s="94">
        <f>W1826*Y1826</f>
        <v>103880</v>
      </c>
      <c r="AA1826" s="89">
        <v>6</v>
      </c>
      <c r="AB1826" s="89">
        <v>6</v>
      </c>
      <c r="AC1826" s="94">
        <f>(Z1826*(100-AB1826))/100</f>
        <v>97647.2</v>
      </c>
      <c r="AD1826" s="94">
        <f>IF(AND(AC1826="",M1825=""),0,IF((AC1826=""),M1825, IF( (M1825=""),AC1826,AC1826+M1825)))</f>
        <v>184847.2</v>
      </c>
      <c r="AE1826" s="94">
        <f>IF( (X1826=""),AD1826*1,( M1825+(SUM(AC1826:AC1826)) )*(X1826/100) )</f>
        <v>21091.065520000004</v>
      </c>
      <c r="AF1826" s="94">
        <v>50000000</v>
      </c>
      <c r="AG1826" s="94">
        <f>IF((AF1826-AE1826) &gt; 1,0,IF((AF1826-AE1826)&lt;0,AE1826-AF1826,AF1826-AE1826))</f>
        <v>0</v>
      </c>
      <c r="AH1826" s="94">
        <v>0.02</v>
      </c>
    </row>
    <row r="1827" spans="1:34" s="73" customFormat="1" x14ac:dyDescent="0.55000000000000004">
      <c r="A1827" s="108"/>
      <c r="B1827" s="109"/>
      <c r="C1827" s="102"/>
      <c r="D1827" s="90"/>
      <c r="E1827" s="102"/>
      <c r="F1827" s="102"/>
      <c r="G1827" s="102"/>
      <c r="H1827" s="102"/>
      <c r="I1827" s="98"/>
      <c r="J1827" s="102"/>
      <c r="K1827" s="94"/>
      <c r="L1827" s="94" t="s">
        <v>63</v>
      </c>
      <c r="M1827" s="94">
        <f>SUM(M1825:M1826)</f>
        <v>87200</v>
      </c>
      <c r="N1827" s="102"/>
      <c r="O1827" s="111"/>
      <c r="P1827" s="96"/>
      <c r="Q1827" s="111"/>
      <c r="R1827" s="111"/>
      <c r="S1827" s="97"/>
      <c r="T1827" s="102"/>
      <c r="U1827" s="102"/>
      <c r="V1827" s="102"/>
      <c r="W1827" s="94"/>
      <c r="X1827" s="98"/>
      <c r="Y1827" s="94"/>
      <c r="Z1827" s="94"/>
      <c r="AA1827" s="89"/>
      <c r="AB1827" s="89"/>
      <c r="AC1827" s="94"/>
      <c r="AD1827" s="94">
        <f>SUM(AD1825:AD1826)</f>
        <v>899311.2</v>
      </c>
      <c r="AE1827" s="94">
        <f>SUM(AE1825:AE1826)</f>
        <v>654034.72311999998</v>
      </c>
      <c r="AF1827" s="94"/>
      <c r="AG1827" s="94">
        <f>SUM(AG1825:AG1826)</f>
        <v>0</v>
      </c>
      <c r="AH1827" s="94"/>
    </row>
    <row r="1828" spans="1:34" s="73" customFormat="1" x14ac:dyDescent="0.55000000000000004">
      <c r="A1828" s="108" t="s">
        <v>2592</v>
      </c>
      <c r="B1828" s="109">
        <v>782</v>
      </c>
      <c r="C1828" s="102">
        <v>5917</v>
      </c>
      <c r="D1828" s="90" t="s">
        <v>2593</v>
      </c>
      <c r="E1828" s="102" t="s">
        <v>34</v>
      </c>
      <c r="F1828" s="102">
        <v>23740</v>
      </c>
      <c r="G1828" s="102">
        <v>0</v>
      </c>
      <c r="H1828" s="102">
        <v>3</v>
      </c>
      <c r="I1828" s="98">
        <v>72</v>
      </c>
      <c r="J1828" s="102" t="s">
        <v>38</v>
      </c>
      <c r="K1828" s="94">
        <f>((G1828*400)+(H1828*100))+I1828</f>
        <v>372</v>
      </c>
      <c r="L1828" s="94">
        <v>450</v>
      </c>
      <c r="M1828" s="94">
        <f>K1828*L1828</f>
        <v>167400</v>
      </c>
      <c r="N1828" s="102"/>
      <c r="O1828" s="111"/>
      <c r="P1828" s="96"/>
      <c r="Q1828" s="111"/>
      <c r="R1828" s="111"/>
      <c r="S1828" s="97"/>
      <c r="T1828" s="102"/>
      <c r="U1828" s="102"/>
      <c r="V1828" s="102"/>
      <c r="W1828" s="94"/>
      <c r="X1828" s="98"/>
      <c r="Y1828" s="94"/>
      <c r="Z1828" s="94"/>
      <c r="AA1828" s="89"/>
      <c r="AB1828" s="89"/>
      <c r="AC1828" s="94"/>
      <c r="AD1828" s="94">
        <f>IF(AND(AC1828="",M1828=""),0,IF((AC1828=""),M1828,IF((M1828=""),AC1828,AC1828+M1828)))</f>
        <v>167400</v>
      </c>
      <c r="AE1828" s="94">
        <f>IF( (X1828=""),AD1828*1,AD1828*(X1828/100) )</f>
        <v>167400</v>
      </c>
      <c r="AF1828" s="94">
        <v>50000000</v>
      </c>
      <c r="AG1828" s="94">
        <f>IF((AF1828-AE1828) &gt; 1,0,IF((AF1828-AE1828)&lt;0,AE1828-AF1828,AF1828-AE1828))</f>
        <v>0</v>
      </c>
      <c r="AH1828" s="94">
        <v>0.01</v>
      </c>
    </row>
    <row r="1829" spans="1:34" s="73" customFormat="1" x14ac:dyDescent="0.55000000000000004">
      <c r="A1829" s="108"/>
      <c r="B1829" s="109">
        <v>783</v>
      </c>
      <c r="C1829" s="102">
        <v>5702</v>
      </c>
      <c r="D1829" s="90" t="s">
        <v>2594</v>
      </c>
      <c r="E1829" s="102" t="s">
        <v>34</v>
      </c>
      <c r="F1829" s="102">
        <v>26459</v>
      </c>
      <c r="G1829" s="102">
        <v>1</v>
      </c>
      <c r="H1829" s="102">
        <v>0</v>
      </c>
      <c r="I1829" s="98">
        <v>29</v>
      </c>
      <c r="J1829" s="102" t="s">
        <v>38</v>
      </c>
      <c r="K1829" s="94">
        <f>((G1829*400)+(H1829*100))+I1829</f>
        <v>429</v>
      </c>
      <c r="L1829" s="94">
        <v>1250</v>
      </c>
      <c r="M1829" s="94">
        <f>K1829*L1829</f>
        <v>536250</v>
      </c>
      <c r="N1829" s="102"/>
      <c r="O1829" s="111"/>
      <c r="P1829" s="96"/>
      <c r="Q1829" s="111"/>
      <c r="R1829" s="111"/>
      <c r="S1829" s="97"/>
      <c r="T1829" s="102"/>
      <c r="U1829" s="102"/>
      <c r="V1829" s="102"/>
      <c r="W1829" s="94"/>
      <c r="X1829" s="98"/>
      <c r="Y1829" s="94"/>
      <c r="Z1829" s="94"/>
      <c r="AA1829" s="89"/>
      <c r="AB1829" s="89"/>
      <c r="AC1829" s="94"/>
      <c r="AD1829" s="94">
        <f>IF(AND(AC1829="",M1829=""),0,IF((AC1829=""),M1829,IF((M1829=""),AC1829,AC1829+M1829)))</f>
        <v>536250</v>
      </c>
      <c r="AE1829" s="94">
        <f>IF( (X1829=""),AD1829*1,AD1829*(X1829/100) )</f>
        <v>536250</v>
      </c>
      <c r="AF1829" s="94">
        <v>50000000</v>
      </c>
      <c r="AG1829" s="94">
        <f>IF((AF1829-AE1829) &gt; 1,0,IF((AF1829-AE1829)&lt;0,AE1829-AF1829,AF1829-AE1829))</f>
        <v>0</v>
      </c>
      <c r="AH1829" s="94">
        <v>0.3</v>
      </c>
    </row>
    <row r="1830" spans="1:34" s="73" customFormat="1" x14ac:dyDescent="0.55000000000000004">
      <c r="A1830" s="108"/>
      <c r="B1830" s="109"/>
      <c r="C1830" s="102"/>
      <c r="D1830" s="90"/>
      <c r="E1830" s="102"/>
      <c r="F1830" s="102"/>
      <c r="G1830" s="102"/>
      <c r="H1830" s="102"/>
      <c r="I1830" s="98"/>
      <c r="J1830" s="102"/>
      <c r="K1830" s="94"/>
      <c r="L1830" s="94" t="s">
        <v>63</v>
      </c>
      <c r="M1830" s="94">
        <f>SUM(M1828:M1829)</f>
        <v>703650</v>
      </c>
      <c r="N1830" s="102"/>
      <c r="O1830" s="111"/>
      <c r="P1830" s="96"/>
      <c r="Q1830" s="111"/>
      <c r="R1830" s="111"/>
      <c r="S1830" s="97"/>
      <c r="T1830" s="102"/>
      <c r="U1830" s="102"/>
      <c r="V1830" s="102"/>
      <c r="W1830" s="94"/>
      <c r="X1830" s="98"/>
      <c r="Y1830" s="94"/>
      <c r="Z1830" s="94"/>
      <c r="AA1830" s="89"/>
      <c r="AB1830" s="89"/>
      <c r="AC1830" s="94"/>
      <c r="AD1830" s="94">
        <f>SUM(AD1828:AD1829)</f>
        <v>703650</v>
      </c>
      <c r="AE1830" s="94">
        <f>SUM(AE1828:AE1829)</f>
        <v>703650</v>
      </c>
      <c r="AF1830" s="94"/>
      <c r="AG1830" s="94">
        <f>SUM(AG1828:AG1829)</f>
        <v>0</v>
      </c>
      <c r="AH1830" s="94"/>
    </row>
    <row r="1831" spans="1:34" s="73" customFormat="1" x14ac:dyDescent="0.55000000000000004">
      <c r="A1831" s="108" t="s">
        <v>2595</v>
      </c>
      <c r="B1831" s="109">
        <v>784</v>
      </c>
      <c r="C1831" s="102">
        <v>8772</v>
      </c>
      <c r="D1831" s="90" t="s">
        <v>2596</v>
      </c>
      <c r="E1831" s="102" t="s">
        <v>34</v>
      </c>
      <c r="F1831" s="102">
        <v>22069</v>
      </c>
      <c r="G1831" s="102">
        <v>0</v>
      </c>
      <c r="H1831" s="102">
        <v>1</v>
      </c>
      <c r="I1831" s="98">
        <v>65</v>
      </c>
      <c r="J1831" s="102" t="s">
        <v>38</v>
      </c>
      <c r="K1831" s="94">
        <f>((G1831*400)+(H1831*100))+I1831</f>
        <v>165</v>
      </c>
      <c r="L1831" s="94">
        <v>325</v>
      </c>
      <c r="M1831" s="94">
        <f>K1831*L1831</f>
        <v>53625</v>
      </c>
      <c r="N1831" s="102"/>
      <c r="O1831" s="111"/>
      <c r="P1831" s="96"/>
      <c r="Q1831" s="111"/>
      <c r="R1831" s="111"/>
      <c r="S1831" s="97"/>
      <c r="T1831" s="102"/>
      <c r="U1831" s="102"/>
      <c r="V1831" s="102"/>
      <c r="W1831" s="94"/>
      <c r="X1831" s="98"/>
      <c r="Y1831" s="94"/>
      <c r="Z1831" s="94"/>
      <c r="AA1831" s="89"/>
      <c r="AB1831" s="89"/>
      <c r="AC1831" s="94"/>
      <c r="AD1831" s="94">
        <f>IF(AND(AC1831="",M1831=""),0,IF((AC1831=""),M1831,IF((M1831=""),AC1831,AC1831+M1831)))</f>
        <v>53625</v>
      </c>
      <c r="AE1831" s="94">
        <f>IF( (X1831=""),AD1831*1,AD1831*(X1831/100) )</f>
        <v>53625</v>
      </c>
      <c r="AF1831" s="94">
        <v>50000000</v>
      </c>
      <c r="AG1831" s="94">
        <f>IF((AF1831-AE1831) &gt; 1,0,IF((AF1831-AE1831)&lt;0,AE1831-AF1831,AF1831-AE1831))</f>
        <v>0</v>
      </c>
      <c r="AH1831" s="94">
        <v>0.01</v>
      </c>
    </row>
    <row r="1832" spans="1:34" s="73" customFormat="1" x14ac:dyDescent="0.55000000000000004">
      <c r="A1832" s="108"/>
      <c r="B1832" s="109"/>
      <c r="C1832" s="102"/>
      <c r="D1832" s="90"/>
      <c r="E1832" s="102"/>
      <c r="F1832" s="102"/>
      <c r="G1832" s="102"/>
      <c r="H1832" s="102"/>
      <c r="I1832" s="98"/>
      <c r="J1832" s="102"/>
      <c r="K1832" s="94"/>
      <c r="L1832" s="94" t="s">
        <v>63</v>
      </c>
      <c r="M1832" s="94">
        <f>SUM(M1831:M1831)</f>
        <v>53625</v>
      </c>
      <c r="N1832" s="102"/>
      <c r="O1832" s="111"/>
      <c r="P1832" s="96"/>
      <c r="Q1832" s="111"/>
      <c r="R1832" s="111"/>
      <c r="S1832" s="97"/>
      <c r="T1832" s="102"/>
      <c r="U1832" s="102"/>
      <c r="V1832" s="102"/>
      <c r="W1832" s="94"/>
      <c r="X1832" s="98"/>
      <c r="Y1832" s="94"/>
      <c r="Z1832" s="94"/>
      <c r="AA1832" s="89"/>
      <c r="AB1832" s="89"/>
      <c r="AC1832" s="94"/>
      <c r="AD1832" s="94">
        <f>SUM(AD1831:AD1831)</f>
        <v>53625</v>
      </c>
      <c r="AE1832" s="94">
        <f>SUM(AE1831:AE1831)</f>
        <v>53625</v>
      </c>
      <c r="AF1832" s="94"/>
      <c r="AG1832" s="94">
        <f>SUM(AG1831:AG1831)</f>
        <v>0</v>
      </c>
      <c r="AH1832" s="94"/>
    </row>
    <row r="1833" spans="1:34" s="73" customFormat="1" x14ac:dyDescent="0.55000000000000004">
      <c r="A1833" s="108" t="s">
        <v>2599</v>
      </c>
      <c r="B1833" s="109">
        <v>785</v>
      </c>
      <c r="C1833" s="102">
        <v>6116</v>
      </c>
      <c r="D1833" s="90" t="s">
        <v>2600</v>
      </c>
      <c r="E1833" s="102" t="s">
        <v>34</v>
      </c>
      <c r="F1833" s="102">
        <v>25255</v>
      </c>
      <c r="G1833" s="102">
        <v>0</v>
      </c>
      <c r="H1833" s="102">
        <v>0</v>
      </c>
      <c r="I1833" s="98">
        <v>24.3</v>
      </c>
      <c r="J1833" s="102" t="s">
        <v>35</v>
      </c>
      <c r="K1833" s="94">
        <f>((G1833*400)+(H1833*100))+I1833</f>
        <v>24.3</v>
      </c>
      <c r="L1833" s="94">
        <v>7250</v>
      </c>
      <c r="M1833" s="94">
        <f>K1833*L1833</f>
        <v>176175</v>
      </c>
      <c r="N1833" s="102">
        <v>1</v>
      </c>
      <c r="O1833" s="111" t="s">
        <v>2597</v>
      </c>
      <c r="P1833" s="96">
        <v>3570900183390</v>
      </c>
      <c r="Q1833" s="111" t="s">
        <v>2598</v>
      </c>
      <c r="R1833" s="111" t="s">
        <v>2601</v>
      </c>
      <c r="S1833" s="97" t="s">
        <v>2602</v>
      </c>
      <c r="T1833" s="102" t="s">
        <v>51</v>
      </c>
      <c r="U1833" s="102" t="s">
        <v>45</v>
      </c>
      <c r="V1833" s="102" t="s">
        <v>52</v>
      </c>
      <c r="W1833" s="94">
        <v>104</v>
      </c>
      <c r="X1833" s="98">
        <v>100</v>
      </c>
      <c r="Y1833" s="94">
        <v>6750</v>
      </c>
      <c r="Z1833" s="94">
        <f>W1833*Y1833</f>
        <v>702000</v>
      </c>
      <c r="AA1833" s="89">
        <v>6</v>
      </c>
      <c r="AB1833" s="89">
        <v>6</v>
      </c>
      <c r="AC1833" s="94">
        <f>(Z1833*(100-AB1833))/100</f>
        <v>659880</v>
      </c>
      <c r="AD1833" s="94">
        <f>IF(AND(AC1833="",M1833=""),0,IF((AC1833=""),M1833, IF( (M1833=""),AC1833,AC1833+M1833)))</f>
        <v>836055</v>
      </c>
      <c r="AE1833" s="94">
        <f>IF( (X1833=""),AD1833*1,( M1833+(SUM(AC1833:AC1833)) )*(X1833/100) )</f>
        <v>836055</v>
      </c>
      <c r="AF1833" s="94">
        <v>50000000</v>
      </c>
      <c r="AG1833" s="94">
        <f>IF((AF1833-AE1833) &gt; 1,0,IF((AF1833-AE1833)&lt;0,AE1833-AF1833,AF1833-AE1833))</f>
        <v>0</v>
      </c>
      <c r="AH1833" s="94">
        <v>0.02</v>
      </c>
    </row>
    <row r="1834" spans="1:34" s="73" customFormat="1" x14ac:dyDescent="0.55000000000000004">
      <c r="A1834" s="108"/>
      <c r="B1834" s="109"/>
      <c r="C1834" s="102"/>
      <c r="D1834" s="90"/>
      <c r="E1834" s="102"/>
      <c r="F1834" s="102"/>
      <c r="G1834" s="102"/>
      <c r="H1834" s="102"/>
      <c r="I1834" s="98"/>
      <c r="J1834" s="102"/>
      <c r="K1834" s="94"/>
      <c r="L1834" s="94" t="s">
        <v>63</v>
      </c>
      <c r="M1834" s="94">
        <f>SUM(M1833:M1833)</f>
        <v>176175</v>
      </c>
      <c r="N1834" s="102"/>
      <c r="O1834" s="111"/>
      <c r="P1834" s="96"/>
      <c r="Q1834" s="111"/>
      <c r="R1834" s="111"/>
      <c r="S1834" s="97"/>
      <c r="T1834" s="102"/>
      <c r="U1834" s="102"/>
      <c r="V1834" s="102"/>
      <c r="W1834" s="94"/>
      <c r="X1834" s="98"/>
      <c r="Y1834" s="94"/>
      <c r="Z1834" s="94"/>
      <c r="AA1834" s="89"/>
      <c r="AB1834" s="89"/>
      <c r="AC1834" s="94"/>
      <c r="AD1834" s="94">
        <f>SUM(AD1833:AD1833)</f>
        <v>836055</v>
      </c>
      <c r="AE1834" s="94">
        <f>SUM(AE1833:AE1833)</f>
        <v>836055</v>
      </c>
      <c r="AF1834" s="94"/>
      <c r="AG1834" s="94">
        <f>SUM(AG1833:AG1833)</f>
        <v>0</v>
      </c>
      <c r="AH1834" s="94"/>
    </row>
    <row r="1835" spans="1:34" s="73" customFormat="1" x14ac:dyDescent="0.55000000000000004">
      <c r="A1835" s="108" t="s">
        <v>2605</v>
      </c>
      <c r="B1835" s="109">
        <v>786</v>
      </c>
      <c r="C1835" s="102">
        <v>6182</v>
      </c>
      <c r="D1835" s="90" t="s">
        <v>2606</v>
      </c>
      <c r="E1835" s="102" t="s">
        <v>37</v>
      </c>
      <c r="F1835" s="102">
        <v>5477</v>
      </c>
      <c r="G1835" s="102">
        <v>4</v>
      </c>
      <c r="H1835" s="102">
        <v>1</v>
      </c>
      <c r="I1835" s="98">
        <v>61</v>
      </c>
      <c r="J1835" s="102" t="s">
        <v>38</v>
      </c>
      <c r="K1835" s="94">
        <f>((G1835*400)+(H1835*100))+I1835</f>
        <v>1761</v>
      </c>
      <c r="L1835" s="94">
        <v>800</v>
      </c>
      <c r="M1835" s="94">
        <f>K1835*L1835</f>
        <v>1408800</v>
      </c>
      <c r="N1835" s="102"/>
      <c r="O1835" s="111"/>
      <c r="P1835" s="96"/>
      <c r="Q1835" s="111"/>
      <c r="R1835" s="111"/>
      <c r="S1835" s="97"/>
      <c r="T1835" s="102"/>
      <c r="U1835" s="102"/>
      <c r="V1835" s="102"/>
      <c r="W1835" s="94"/>
      <c r="X1835" s="98"/>
      <c r="Y1835" s="94"/>
      <c r="Z1835" s="94"/>
      <c r="AA1835" s="89"/>
      <c r="AB1835" s="89"/>
      <c r="AC1835" s="94"/>
      <c r="AD1835" s="94">
        <f>IF(AND(AC1835="",M1835=""),0,IF((AC1835=""),M1835,IF((M1835=""),AC1835,AC1835+M1835)))</f>
        <v>1408800</v>
      </c>
      <c r="AE1835" s="94">
        <f>IF( (X1835=""),AD1835*1,AD1835*(X1835/100) )</f>
        <v>1408800</v>
      </c>
      <c r="AF1835" s="94">
        <v>0</v>
      </c>
      <c r="AG1835" s="94">
        <f>IF((AF1835-AE1835) &gt; 1,0,IF((AF1835-AE1835)&lt;0,AE1835-AF1835,AF1835-AE1835))</f>
        <v>1408800</v>
      </c>
      <c r="AH1835" s="94">
        <v>0.01</v>
      </c>
    </row>
    <row r="1836" spans="1:34" s="73" customFormat="1" x14ac:dyDescent="0.55000000000000004">
      <c r="A1836" s="108"/>
      <c r="B1836" s="109">
        <v>787</v>
      </c>
      <c r="C1836" s="102">
        <v>6183</v>
      </c>
      <c r="D1836" s="90" t="s">
        <v>2607</v>
      </c>
      <c r="E1836" s="102" t="s">
        <v>37</v>
      </c>
      <c r="F1836" s="102">
        <v>5478</v>
      </c>
      <c r="G1836" s="102">
        <v>5</v>
      </c>
      <c r="H1836" s="102">
        <v>0</v>
      </c>
      <c r="I1836" s="98">
        <v>5</v>
      </c>
      <c r="J1836" s="102" t="s">
        <v>38</v>
      </c>
      <c r="K1836" s="94">
        <f>((G1836*400)+(H1836*100))+I1836</f>
        <v>2005</v>
      </c>
      <c r="L1836" s="94">
        <v>400</v>
      </c>
      <c r="M1836" s="94">
        <f>K1836*L1836</f>
        <v>802000</v>
      </c>
      <c r="N1836" s="102"/>
      <c r="O1836" s="111"/>
      <c r="P1836" s="96"/>
      <c r="Q1836" s="111"/>
      <c r="R1836" s="111"/>
      <c r="S1836" s="97"/>
      <c r="T1836" s="102"/>
      <c r="U1836" s="102"/>
      <c r="V1836" s="102"/>
      <c r="W1836" s="94"/>
      <c r="X1836" s="98"/>
      <c r="Y1836" s="94"/>
      <c r="Z1836" s="94"/>
      <c r="AA1836" s="89"/>
      <c r="AB1836" s="89"/>
      <c r="AC1836" s="94"/>
      <c r="AD1836" s="94">
        <f>IF(AND(AC1836="",M1836=""),0,IF((AC1836=""),M1836,IF((M1836=""),AC1836,AC1836+M1836)))</f>
        <v>802000</v>
      </c>
      <c r="AE1836" s="94">
        <f>IF( (X1836=""),AD1836*1,AD1836*(X1836/100) )</f>
        <v>802000</v>
      </c>
      <c r="AF1836" s="94">
        <v>0</v>
      </c>
      <c r="AG1836" s="94">
        <f>IF((AF1836-AE1836) &gt; 1,0,IF((AF1836-AE1836)&lt;0,AE1836-AF1836,AF1836-AE1836))</f>
        <v>802000</v>
      </c>
      <c r="AH1836" s="94">
        <v>0.01</v>
      </c>
    </row>
    <row r="1837" spans="1:34" s="73" customFormat="1" x14ac:dyDescent="0.55000000000000004">
      <c r="A1837" s="108"/>
      <c r="B1837" s="109"/>
      <c r="C1837" s="102"/>
      <c r="D1837" s="90"/>
      <c r="E1837" s="102"/>
      <c r="F1837" s="102"/>
      <c r="G1837" s="102"/>
      <c r="H1837" s="102"/>
      <c r="I1837" s="98"/>
      <c r="J1837" s="102"/>
      <c r="K1837" s="94"/>
      <c r="L1837" s="94" t="s">
        <v>63</v>
      </c>
      <c r="M1837" s="94">
        <f>SUM(M1835:M1836)</f>
        <v>2210800</v>
      </c>
      <c r="N1837" s="102"/>
      <c r="O1837" s="111"/>
      <c r="P1837" s="96"/>
      <c r="Q1837" s="111"/>
      <c r="R1837" s="111"/>
      <c r="S1837" s="97"/>
      <c r="T1837" s="102"/>
      <c r="U1837" s="102"/>
      <c r="V1837" s="102"/>
      <c r="W1837" s="94"/>
      <c r="X1837" s="98"/>
      <c r="Y1837" s="94"/>
      <c r="Z1837" s="94"/>
      <c r="AA1837" s="89"/>
      <c r="AB1837" s="89"/>
      <c r="AC1837" s="94"/>
      <c r="AD1837" s="94">
        <f>SUM(AD1835:AD1836)</f>
        <v>2210800</v>
      </c>
      <c r="AE1837" s="94">
        <f>SUM(AE1835:AE1836)</f>
        <v>2210800</v>
      </c>
      <c r="AF1837" s="94"/>
      <c r="AG1837" s="94">
        <f>SUM(AG1835:AG1836)</f>
        <v>2210800</v>
      </c>
      <c r="AH1837" s="94"/>
    </row>
    <row r="1838" spans="1:34" s="73" customFormat="1" x14ac:dyDescent="0.55000000000000004">
      <c r="A1838" s="108" t="s">
        <v>2610</v>
      </c>
      <c r="B1838" s="109">
        <v>788</v>
      </c>
      <c r="C1838" s="102">
        <v>7657</v>
      </c>
      <c r="D1838" s="90" t="s">
        <v>2611</v>
      </c>
      <c r="E1838" s="102" t="s">
        <v>34</v>
      </c>
      <c r="F1838" s="102">
        <v>10967</v>
      </c>
      <c r="G1838" s="102">
        <v>0</v>
      </c>
      <c r="H1838" s="102">
        <v>1</v>
      </c>
      <c r="I1838" s="98">
        <v>2</v>
      </c>
      <c r="J1838" s="102" t="s">
        <v>35</v>
      </c>
      <c r="K1838" s="94">
        <f>((G1838*400)+(H1838*100))+I1838</f>
        <v>102</v>
      </c>
      <c r="L1838" s="94">
        <v>850</v>
      </c>
      <c r="M1838" s="94">
        <f>K1838*L1838</f>
        <v>86700</v>
      </c>
      <c r="N1838" s="102">
        <v>1</v>
      </c>
      <c r="O1838" s="111" t="s">
        <v>2608</v>
      </c>
      <c r="P1838" s="96"/>
      <c r="Q1838" s="111" t="s">
        <v>2609</v>
      </c>
      <c r="R1838" s="111" t="s">
        <v>2612</v>
      </c>
      <c r="S1838" s="97" t="s">
        <v>2613</v>
      </c>
      <c r="T1838" s="102" t="s">
        <v>51</v>
      </c>
      <c r="U1838" s="102" t="s">
        <v>227</v>
      </c>
      <c r="V1838" s="102" t="s">
        <v>52</v>
      </c>
      <c r="W1838" s="94">
        <v>117.66</v>
      </c>
      <c r="X1838" s="98">
        <v>74.7</v>
      </c>
      <c r="Y1838" s="94">
        <v>6750</v>
      </c>
      <c r="Z1838" s="94">
        <f>W1838*Y1838</f>
        <v>794205</v>
      </c>
      <c r="AA1838" s="89">
        <v>11</v>
      </c>
      <c r="AB1838" s="89">
        <v>34</v>
      </c>
      <c r="AC1838" s="94">
        <f>(Z1838*(100-AB1838))/100</f>
        <v>524175.3</v>
      </c>
      <c r="AD1838" s="94">
        <f>IF(AND(AC1838="",M1838=""),0,IF((AC1838=""),M1838, IF( (M1838=""),AC1838,AC1838+M1838)))</f>
        <v>610875.30000000005</v>
      </c>
      <c r="AE1838" s="94">
        <f>IF( (X1838=""),AD1838*1,( M1838+(SUM(AC1838:AC1838)) )*(X1838/100) )</f>
        <v>456323.84910000005</v>
      </c>
      <c r="AF1838" s="94">
        <v>50000000</v>
      </c>
      <c r="AG1838" s="94">
        <f>IF((AF1838-AE1838) &gt; 1,0,IF((AF1838-AE1838)&lt;0,AE1838-AF1838,AF1838-AE1838))</f>
        <v>0</v>
      </c>
      <c r="AH1838" s="94">
        <v>0.02</v>
      </c>
    </row>
    <row r="1839" spans="1:34" s="73" customFormat="1" x14ac:dyDescent="0.55000000000000004">
      <c r="A1839" s="108"/>
      <c r="B1839" s="109"/>
      <c r="C1839" s="102"/>
      <c r="D1839" s="90"/>
      <c r="E1839" s="102"/>
      <c r="F1839" s="102"/>
      <c r="G1839" s="102"/>
      <c r="H1839" s="102"/>
      <c r="I1839" s="98"/>
      <c r="J1839" s="102"/>
      <c r="K1839" s="94"/>
      <c r="L1839" s="94"/>
      <c r="M1839" s="94"/>
      <c r="N1839" s="102">
        <v>2</v>
      </c>
      <c r="O1839" s="111" t="s">
        <v>2608</v>
      </c>
      <c r="P1839" s="96"/>
      <c r="Q1839" s="111" t="s">
        <v>2609</v>
      </c>
      <c r="R1839" s="111" t="s">
        <v>2612</v>
      </c>
      <c r="S1839" s="97" t="s">
        <v>2614</v>
      </c>
      <c r="T1839" s="102" t="s">
        <v>51</v>
      </c>
      <c r="U1839" s="102" t="s">
        <v>74</v>
      </c>
      <c r="V1839" s="102" t="s">
        <v>52</v>
      </c>
      <c r="W1839" s="94">
        <v>33.6</v>
      </c>
      <c r="X1839" s="98">
        <v>21.33</v>
      </c>
      <c r="Y1839" s="94">
        <v>6750</v>
      </c>
      <c r="Z1839" s="94">
        <f>W1839*Y1839</f>
        <v>226800</v>
      </c>
      <c r="AA1839" s="89">
        <v>21</v>
      </c>
      <c r="AB1839" s="89">
        <v>93</v>
      </c>
      <c r="AC1839" s="94">
        <f>(Z1839*(100-AB1839))/100</f>
        <v>15876</v>
      </c>
      <c r="AD1839" s="94">
        <f>IF(AND(AC1839="",M1838=""),0,IF((AC1839=""),M1838, IF( (M1838=""),AC1839,AC1839+M1838)))</f>
        <v>102576</v>
      </c>
      <c r="AE1839" s="94">
        <f>IF( (X1839=""),AD1839*1,( M1838+(SUM(AC1839:AC1839)) )*(X1839/100) )</f>
        <v>21879.460800000001</v>
      </c>
      <c r="AF1839" s="94">
        <v>50000000</v>
      </c>
      <c r="AG1839" s="94">
        <f>IF((AF1839-AE1839) &gt; 1,0,IF((AF1839-AE1839)&lt;0,AE1839-AF1839,AF1839-AE1839))</f>
        <v>0</v>
      </c>
      <c r="AH1839" s="94">
        <v>0.02</v>
      </c>
    </row>
    <row r="1840" spans="1:34" s="73" customFormat="1" x14ac:dyDescent="0.55000000000000004">
      <c r="A1840" s="108"/>
      <c r="B1840" s="109"/>
      <c r="C1840" s="102"/>
      <c r="D1840" s="90"/>
      <c r="E1840" s="102"/>
      <c r="F1840" s="102"/>
      <c r="G1840" s="102"/>
      <c r="H1840" s="102"/>
      <c r="I1840" s="98"/>
      <c r="J1840" s="102"/>
      <c r="K1840" s="94"/>
      <c r="L1840" s="94"/>
      <c r="M1840" s="94"/>
      <c r="N1840" s="102">
        <v>3</v>
      </c>
      <c r="O1840" s="111" t="s">
        <v>2608</v>
      </c>
      <c r="P1840" s="96"/>
      <c r="Q1840" s="111" t="s">
        <v>2609</v>
      </c>
      <c r="R1840" s="111" t="s">
        <v>2612</v>
      </c>
      <c r="S1840" s="97" t="s">
        <v>2615</v>
      </c>
      <c r="T1840" s="102" t="s">
        <v>343</v>
      </c>
      <c r="U1840" s="102" t="s">
        <v>74</v>
      </c>
      <c r="V1840" s="102" t="s">
        <v>52</v>
      </c>
      <c r="W1840" s="94">
        <v>6.25</v>
      </c>
      <c r="X1840" s="98">
        <v>3.97</v>
      </c>
      <c r="Y1840" s="94">
        <v>6750</v>
      </c>
      <c r="Z1840" s="94">
        <f>W1840*Y1840</f>
        <v>42187.5</v>
      </c>
      <c r="AA1840" s="89">
        <v>6</v>
      </c>
      <c r="AB1840" s="89">
        <v>20</v>
      </c>
      <c r="AC1840" s="94">
        <f>(Z1840*(100-AB1840))/100</f>
        <v>33750</v>
      </c>
      <c r="AD1840" s="94">
        <f>IF(AND(AC1840="",M1838=""),0,IF((AC1840=""),M1838, IF( (M1838=""),AC1840,AC1840+M1838)))</f>
        <v>120450</v>
      </c>
      <c r="AE1840" s="94">
        <f>IF( (X1840=""),AD1840*1,( M1838+(SUM(AC1840:AC1840)) )*(X1840/100) )</f>
        <v>4781.8649999999998</v>
      </c>
      <c r="AF1840" s="94">
        <v>50000000</v>
      </c>
      <c r="AG1840" s="94">
        <f>IF((AF1840-AE1840) &gt; 1,0,IF((AF1840-AE1840)&lt;0,AE1840-AF1840,AF1840-AE1840))</f>
        <v>0</v>
      </c>
      <c r="AH1840" s="94">
        <v>0.02</v>
      </c>
    </row>
    <row r="1841" spans="1:34" s="73" customFormat="1" x14ac:dyDescent="0.55000000000000004">
      <c r="A1841" s="108"/>
      <c r="B1841" s="109"/>
      <c r="C1841" s="102"/>
      <c r="D1841" s="90"/>
      <c r="E1841" s="102"/>
      <c r="F1841" s="102"/>
      <c r="G1841" s="102"/>
      <c r="H1841" s="102"/>
      <c r="I1841" s="98"/>
      <c r="J1841" s="102"/>
      <c r="K1841" s="94"/>
      <c r="L1841" s="94" t="s">
        <v>63</v>
      </c>
      <c r="M1841" s="94">
        <f>SUM(M1838:M1840)</f>
        <v>86700</v>
      </c>
      <c r="N1841" s="102"/>
      <c r="O1841" s="111"/>
      <c r="P1841" s="96"/>
      <c r="Q1841" s="111"/>
      <c r="R1841" s="111"/>
      <c r="S1841" s="97"/>
      <c r="T1841" s="102"/>
      <c r="U1841" s="102"/>
      <c r="V1841" s="102"/>
      <c r="W1841" s="94"/>
      <c r="X1841" s="98"/>
      <c r="Y1841" s="94"/>
      <c r="Z1841" s="94"/>
      <c r="AA1841" s="89"/>
      <c r="AB1841" s="89"/>
      <c r="AC1841" s="94"/>
      <c r="AD1841" s="94">
        <f>SUM(AD1838:AD1840)</f>
        <v>833901.3</v>
      </c>
      <c r="AE1841" s="94">
        <f>SUM(AE1838:AE1840)</f>
        <v>482985.17490000004</v>
      </c>
      <c r="AF1841" s="94"/>
      <c r="AG1841" s="94">
        <f>SUM(AG1838:AG1840)</f>
        <v>0</v>
      </c>
      <c r="AH1841" s="94"/>
    </row>
    <row r="1842" spans="1:34" s="73" customFormat="1" x14ac:dyDescent="0.55000000000000004">
      <c r="A1842" s="108" t="s">
        <v>2603</v>
      </c>
      <c r="B1842" s="109">
        <v>789</v>
      </c>
      <c r="C1842" s="102">
        <v>6357</v>
      </c>
      <c r="D1842" s="90" t="s">
        <v>2616</v>
      </c>
      <c r="E1842" s="102" t="s">
        <v>34</v>
      </c>
      <c r="F1842" s="102">
        <v>16516</v>
      </c>
      <c r="G1842" s="102">
        <v>3</v>
      </c>
      <c r="H1842" s="102">
        <v>1</v>
      </c>
      <c r="I1842" s="98">
        <v>83</v>
      </c>
      <c r="J1842" s="102" t="s">
        <v>38</v>
      </c>
      <c r="K1842" s="94">
        <f>((G1842*400)+(H1842*100))+I1842</f>
        <v>1383</v>
      </c>
      <c r="L1842" s="94">
        <v>5400</v>
      </c>
      <c r="M1842" s="94">
        <f>K1842*L1842</f>
        <v>7468200</v>
      </c>
      <c r="N1842" s="102"/>
      <c r="O1842" s="111"/>
      <c r="P1842" s="96"/>
      <c r="Q1842" s="111"/>
      <c r="R1842" s="111"/>
      <c r="S1842" s="97"/>
      <c r="T1842" s="102"/>
      <c r="U1842" s="102"/>
      <c r="V1842" s="102"/>
      <c r="W1842" s="94"/>
      <c r="X1842" s="98"/>
      <c r="Y1842" s="94"/>
      <c r="Z1842" s="94"/>
      <c r="AA1842" s="89"/>
      <c r="AB1842" s="89"/>
      <c r="AC1842" s="94"/>
      <c r="AD1842" s="94">
        <f>IF(AND(AC1842="",M1842=""),0,IF((AC1842=""),M1842,IF((M1842=""),AC1842,AC1842+M1842)))</f>
        <v>7468200</v>
      </c>
      <c r="AE1842" s="94">
        <f>IF( (X1842=""),AD1842*1,AD1842*(X1842/100) )</f>
        <v>7468200</v>
      </c>
      <c r="AF1842" s="94">
        <v>50000000</v>
      </c>
      <c r="AG1842" s="94">
        <f>IF((AF1842-AE1842) &gt; 1,0,IF((AF1842-AE1842)&lt;0,AE1842-AF1842,AF1842-AE1842))</f>
        <v>0</v>
      </c>
      <c r="AH1842" s="94">
        <v>0.01</v>
      </c>
    </row>
    <row r="1843" spans="1:34" s="73" customFormat="1" x14ac:dyDescent="0.55000000000000004">
      <c r="A1843" s="108"/>
      <c r="B1843" s="109">
        <v>790</v>
      </c>
      <c r="C1843" s="102">
        <v>6358</v>
      </c>
      <c r="D1843" s="90" t="s">
        <v>2617</v>
      </c>
      <c r="E1843" s="102" t="s">
        <v>34</v>
      </c>
      <c r="F1843" s="102">
        <v>18455</v>
      </c>
      <c r="G1843" s="102">
        <v>2</v>
      </c>
      <c r="H1843" s="102">
        <v>0</v>
      </c>
      <c r="I1843" s="98">
        <v>81</v>
      </c>
      <c r="J1843" s="102" t="s">
        <v>38</v>
      </c>
      <c r="K1843" s="94">
        <f>((G1843*400)+(H1843*100))+I1843</f>
        <v>881</v>
      </c>
      <c r="L1843" s="94">
        <v>7250</v>
      </c>
      <c r="M1843" s="94">
        <f>K1843*L1843</f>
        <v>6387250</v>
      </c>
      <c r="N1843" s="102"/>
      <c r="O1843" s="111"/>
      <c r="P1843" s="96"/>
      <c r="Q1843" s="111"/>
      <c r="R1843" s="111"/>
      <c r="S1843" s="97"/>
      <c r="T1843" s="102"/>
      <c r="U1843" s="102"/>
      <c r="V1843" s="102"/>
      <c r="W1843" s="94"/>
      <c r="X1843" s="98"/>
      <c r="Y1843" s="94"/>
      <c r="Z1843" s="94"/>
      <c r="AA1843" s="89"/>
      <c r="AB1843" s="89"/>
      <c r="AC1843" s="94"/>
      <c r="AD1843" s="94">
        <f>IF(AND(AC1843="",M1843=""),0,IF((AC1843=""),M1843,IF((M1843=""),AC1843,AC1843+M1843)))</f>
        <v>6387250</v>
      </c>
      <c r="AE1843" s="94">
        <f>IF( (X1843=""),AD1843*1,AD1843*(X1843/100) )</f>
        <v>6387250</v>
      </c>
      <c r="AF1843" s="94">
        <v>50000000</v>
      </c>
      <c r="AG1843" s="94">
        <f>IF((AF1843-AE1843) &gt; 1,0,IF((AF1843-AE1843)&lt;0,AE1843-AF1843,AF1843-AE1843))</f>
        <v>0</v>
      </c>
      <c r="AH1843" s="94">
        <v>0.01</v>
      </c>
    </row>
    <row r="1844" spans="1:34" s="73" customFormat="1" x14ac:dyDescent="0.55000000000000004">
      <c r="A1844" s="108" t="s">
        <v>2603</v>
      </c>
      <c r="B1844" s="109">
        <v>791</v>
      </c>
      <c r="C1844" s="102">
        <v>6259</v>
      </c>
      <c r="D1844" s="90" t="s">
        <v>2604</v>
      </c>
      <c r="E1844" s="102" t="s">
        <v>37</v>
      </c>
      <c r="F1844" s="102">
        <v>5377</v>
      </c>
      <c r="G1844" s="102">
        <v>7</v>
      </c>
      <c r="H1844" s="102">
        <v>1</v>
      </c>
      <c r="I1844" s="98">
        <v>70</v>
      </c>
      <c r="J1844" s="102" t="s">
        <v>38</v>
      </c>
      <c r="K1844" s="94">
        <f>((G1844*400)+(H1844*100))+I1844</f>
        <v>2970</v>
      </c>
      <c r="L1844" s="94">
        <v>400</v>
      </c>
      <c r="M1844" s="94">
        <f>K1844*L1844</f>
        <v>1188000</v>
      </c>
      <c r="N1844" s="102"/>
      <c r="O1844" s="111"/>
      <c r="P1844" s="96"/>
      <c r="Q1844" s="111"/>
      <c r="R1844" s="111"/>
      <c r="S1844" s="97"/>
      <c r="T1844" s="102"/>
      <c r="U1844" s="102"/>
      <c r="V1844" s="102"/>
      <c r="W1844" s="94"/>
      <c r="X1844" s="98"/>
      <c r="Y1844" s="94"/>
      <c r="Z1844" s="94"/>
      <c r="AA1844" s="89"/>
      <c r="AB1844" s="89"/>
      <c r="AC1844" s="94"/>
      <c r="AD1844" s="94">
        <f>IF(AND(AC1844="",M1844=""),0,IF((AC1844=""),M1844,IF((M1844=""),AC1844,AC1844+M1844)))</f>
        <v>1188000</v>
      </c>
      <c r="AE1844" s="94">
        <f>IF( (X1844=""),AD1844*1,AD1844*(X1844/100) )</f>
        <v>1188000</v>
      </c>
      <c r="AF1844" s="94">
        <v>0</v>
      </c>
      <c r="AG1844" s="94">
        <f>IF((AF1844-AE1844) &gt; 1,0,IF((AF1844-AE1844)&lt;0,AE1844-AF1844,AF1844-AE1844))</f>
        <v>1188000</v>
      </c>
      <c r="AH1844" s="94">
        <v>0.01</v>
      </c>
    </row>
    <row r="1845" spans="1:34" s="73" customFormat="1" x14ac:dyDescent="0.55000000000000004">
      <c r="A1845" s="108"/>
      <c r="B1845" s="109"/>
      <c r="C1845" s="102"/>
      <c r="D1845" s="90"/>
      <c r="E1845" s="102"/>
      <c r="F1845" s="102"/>
      <c r="G1845" s="102"/>
      <c r="H1845" s="102"/>
      <c r="I1845" s="98"/>
      <c r="J1845" s="102"/>
      <c r="K1845" s="94"/>
      <c r="L1845" s="94" t="s">
        <v>63</v>
      </c>
      <c r="M1845" s="94">
        <f>SUM(M1842:M1844)</f>
        <v>15043450</v>
      </c>
      <c r="N1845" s="102"/>
      <c r="O1845" s="111"/>
      <c r="P1845" s="96"/>
      <c r="Q1845" s="111"/>
      <c r="R1845" s="111"/>
      <c r="S1845" s="97"/>
      <c r="T1845" s="102"/>
      <c r="U1845" s="102"/>
      <c r="V1845" s="102"/>
      <c r="W1845" s="94"/>
      <c r="X1845" s="98"/>
      <c r="Y1845" s="94"/>
      <c r="Z1845" s="94"/>
      <c r="AA1845" s="89"/>
      <c r="AB1845" s="89"/>
      <c r="AC1845" s="94"/>
      <c r="AD1845" s="94">
        <f>SUM(AD1842:AD1844)</f>
        <v>15043450</v>
      </c>
      <c r="AE1845" s="94">
        <f>SUM(AE1842:AE1844)</f>
        <v>15043450</v>
      </c>
      <c r="AF1845" s="94"/>
      <c r="AG1845" s="94">
        <f>SUM(AG1842:AG1844)</f>
        <v>1188000</v>
      </c>
      <c r="AH1845" s="94"/>
    </row>
    <row r="1846" spans="1:34" s="73" customFormat="1" x14ac:dyDescent="0.55000000000000004">
      <c r="A1846" s="108" t="s">
        <v>2618</v>
      </c>
      <c r="B1846" s="109">
        <v>792</v>
      </c>
      <c r="C1846" s="102">
        <v>9126</v>
      </c>
      <c r="D1846" s="90" t="s">
        <v>2619</v>
      </c>
      <c r="E1846" s="102" t="s">
        <v>34</v>
      </c>
      <c r="F1846" s="102">
        <v>22468</v>
      </c>
      <c r="G1846" s="102">
        <v>7</v>
      </c>
      <c r="H1846" s="102">
        <v>0</v>
      </c>
      <c r="I1846" s="98">
        <v>16</v>
      </c>
      <c r="J1846" s="102" t="s">
        <v>38</v>
      </c>
      <c r="K1846" s="94">
        <f>((G1846*400)+(H1846*100))+I1846</f>
        <v>2816</v>
      </c>
      <c r="L1846" s="94">
        <v>325</v>
      </c>
      <c r="M1846" s="94">
        <f>K1846*L1846</f>
        <v>915200</v>
      </c>
      <c r="N1846" s="102"/>
      <c r="O1846" s="111"/>
      <c r="P1846" s="96"/>
      <c r="Q1846" s="111"/>
      <c r="R1846" s="111"/>
      <c r="S1846" s="97"/>
      <c r="T1846" s="102"/>
      <c r="U1846" s="102"/>
      <c r="V1846" s="102"/>
      <c r="W1846" s="94"/>
      <c r="X1846" s="98"/>
      <c r="Y1846" s="94"/>
      <c r="Z1846" s="94"/>
      <c r="AA1846" s="89"/>
      <c r="AB1846" s="89"/>
      <c r="AC1846" s="94"/>
      <c r="AD1846" s="94">
        <f>IF(AND(AC1846="",M1846=""),0,IF((AC1846=""),M1846,IF((M1846=""),AC1846,AC1846+M1846)))</f>
        <v>915200</v>
      </c>
      <c r="AE1846" s="94">
        <f>IF( (X1846=""),AD1846*1,AD1846*(X1846/100) )</f>
        <v>915200</v>
      </c>
      <c r="AF1846" s="94">
        <v>0</v>
      </c>
      <c r="AG1846" s="94">
        <f>IF((AF1846-AE1846) &gt; 1,0,IF((AF1846-AE1846)&lt;0,AE1846-AF1846,AF1846-AE1846))</f>
        <v>915200</v>
      </c>
      <c r="AH1846" s="94">
        <v>0.01</v>
      </c>
    </row>
    <row r="1847" spans="1:34" s="73" customFormat="1" x14ac:dyDescent="0.55000000000000004">
      <c r="A1847" s="108"/>
      <c r="B1847" s="109">
        <v>793</v>
      </c>
      <c r="C1847" s="102">
        <v>10191</v>
      </c>
      <c r="D1847" s="90" t="s">
        <v>2620</v>
      </c>
      <c r="E1847" s="102" t="s">
        <v>34</v>
      </c>
      <c r="F1847" s="102">
        <v>22654</v>
      </c>
      <c r="G1847" s="102">
        <v>1</v>
      </c>
      <c r="H1847" s="102">
        <v>3</v>
      </c>
      <c r="I1847" s="98">
        <v>55</v>
      </c>
      <c r="J1847" s="102" t="s">
        <v>38</v>
      </c>
      <c r="K1847" s="94">
        <f>((G1847*400)+(H1847*100))+I1847</f>
        <v>755</v>
      </c>
      <c r="L1847" s="94">
        <v>250</v>
      </c>
      <c r="M1847" s="94">
        <f>K1847*L1847</f>
        <v>188750</v>
      </c>
      <c r="N1847" s="102"/>
      <c r="O1847" s="111"/>
      <c r="P1847" s="96"/>
      <c r="Q1847" s="111"/>
      <c r="R1847" s="111"/>
      <c r="S1847" s="97"/>
      <c r="T1847" s="102"/>
      <c r="U1847" s="102"/>
      <c r="V1847" s="102"/>
      <c r="W1847" s="94"/>
      <c r="X1847" s="98"/>
      <c r="Y1847" s="94"/>
      <c r="Z1847" s="94"/>
      <c r="AA1847" s="89"/>
      <c r="AB1847" s="89"/>
      <c r="AC1847" s="94"/>
      <c r="AD1847" s="94">
        <f>IF(AND(AC1847="",M1847=""),0,IF((AC1847=""),M1847,IF((M1847=""),AC1847,AC1847+M1847)))</f>
        <v>188750</v>
      </c>
      <c r="AE1847" s="94">
        <f>IF( (X1847=""),AD1847*1,AD1847*(X1847/100) )</f>
        <v>188750</v>
      </c>
      <c r="AF1847" s="94">
        <v>0</v>
      </c>
      <c r="AG1847" s="94">
        <f>IF((AF1847-AE1847) &gt; 1,0,IF((AF1847-AE1847)&lt;0,AE1847-AF1847,AF1847-AE1847))</f>
        <v>188750</v>
      </c>
      <c r="AH1847" s="94">
        <v>0.01</v>
      </c>
    </row>
    <row r="1848" spans="1:34" s="73" customFormat="1" x14ac:dyDescent="0.55000000000000004">
      <c r="A1848" s="108" t="s">
        <v>2621</v>
      </c>
      <c r="B1848" s="109">
        <v>794</v>
      </c>
      <c r="C1848" s="102">
        <v>9196</v>
      </c>
      <c r="D1848" s="90" t="s">
        <v>2622</v>
      </c>
      <c r="E1848" s="340" t="s">
        <v>67</v>
      </c>
      <c r="F1848" s="102">
        <v>2428</v>
      </c>
      <c r="G1848" s="102">
        <v>4</v>
      </c>
      <c r="H1848" s="102">
        <v>0</v>
      </c>
      <c r="I1848" s="98">
        <v>60</v>
      </c>
      <c r="J1848" s="102" t="s">
        <v>38</v>
      </c>
      <c r="K1848" s="94">
        <f>((G1848*400)+(H1848*100))+I1848</f>
        <v>1660</v>
      </c>
      <c r="L1848" s="94">
        <v>325</v>
      </c>
      <c r="M1848" s="94">
        <f>K1848*L1848</f>
        <v>539500</v>
      </c>
      <c r="N1848" s="102"/>
      <c r="O1848" s="111"/>
      <c r="P1848" s="96"/>
      <c r="Q1848" s="111"/>
      <c r="R1848" s="111"/>
      <c r="S1848" s="97"/>
      <c r="T1848" s="102"/>
      <c r="U1848" s="102"/>
      <c r="V1848" s="102"/>
      <c r="W1848" s="94"/>
      <c r="X1848" s="98"/>
      <c r="Y1848" s="94"/>
      <c r="Z1848" s="94"/>
      <c r="AA1848" s="89"/>
      <c r="AB1848" s="89"/>
      <c r="AC1848" s="94"/>
      <c r="AD1848" s="94">
        <f>IF(AND(AC1848="",M1848=""),0,IF((AC1848=""),M1848,IF((M1848=""),AC1848,AC1848+M1848)))</f>
        <v>539500</v>
      </c>
      <c r="AE1848" s="94">
        <f>IF( (X1848=""),AD1848*1,AD1848*(X1848/100) )</f>
        <v>539500</v>
      </c>
      <c r="AF1848" s="94">
        <v>0</v>
      </c>
      <c r="AG1848" s="94">
        <f>IF((AF1848-AE1848) &gt; 1,0,IF((AF1848-AE1848)&lt;0,AE1848-AF1848,AF1848-AE1848))</f>
        <v>539500</v>
      </c>
      <c r="AH1848" s="94">
        <v>0.01</v>
      </c>
    </row>
    <row r="1849" spans="1:34" s="73" customFormat="1" x14ac:dyDescent="0.55000000000000004">
      <c r="A1849" s="108"/>
      <c r="B1849" s="109">
        <v>795</v>
      </c>
      <c r="C1849" s="102">
        <v>9194</v>
      </c>
      <c r="D1849" s="90" t="s">
        <v>2623</v>
      </c>
      <c r="E1849" s="340" t="s">
        <v>67</v>
      </c>
      <c r="F1849" s="102">
        <v>2429</v>
      </c>
      <c r="G1849" s="102">
        <v>3</v>
      </c>
      <c r="H1849" s="102">
        <v>3</v>
      </c>
      <c r="I1849" s="98">
        <v>93</v>
      </c>
      <c r="J1849" s="102" t="s">
        <v>38</v>
      </c>
      <c r="K1849" s="94">
        <f>((G1849*400)+(H1849*100))+I1849</f>
        <v>1593</v>
      </c>
      <c r="L1849" s="94">
        <v>325</v>
      </c>
      <c r="M1849" s="94">
        <f>K1849*L1849</f>
        <v>517725</v>
      </c>
      <c r="N1849" s="102"/>
      <c r="O1849" s="111"/>
      <c r="P1849" s="96"/>
      <c r="Q1849" s="111"/>
      <c r="R1849" s="111"/>
      <c r="S1849" s="97"/>
      <c r="T1849" s="102"/>
      <c r="U1849" s="102"/>
      <c r="V1849" s="102"/>
      <c r="W1849" s="94"/>
      <c r="X1849" s="98"/>
      <c r="Y1849" s="94"/>
      <c r="Z1849" s="94"/>
      <c r="AA1849" s="89"/>
      <c r="AB1849" s="89"/>
      <c r="AC1849" s="94"/>
      <c r="AD1849" s="94">
        <f>IF(AND(AC1849="",M1849=""),0,IF((AC1849=""),M1849,IF((M1849=""),AC1849,AC1849+M1849)))</f>
        <v>517725</v>
      </c>
      <c r="AE1849" s="94">
        <f>IF( (X1849=""),AD1849*1,AD1849*(X1849/100) )</f>
        <v>517725</v>
      </c>
      <c r="AF1849" s="94">
        <v>0</v>
      </c>
      <c r="AG1849" s="94">
        <f>IF((AF1849-AE1849) &gt; 1,0,IF((AF1849-AE1849)&lt;0,AE1849-AF1849,AF1849-AE1849))</f>
        <v>517725</v>
      </c>
      <c r="AH1849" s="94">
        <v>0.01</v>
      </c>
    </row>
    <row r="1850" spans="1:34" s="73" customFormat="1" x14ac:dyDescent="0.55000000000000004">
      <c r="A1850" s="108"/>
      <c r="B1850" s="109"/>
      <c r="C1850" s="102"/>
      <c r="D1850" s="90"/>
      <c r="E1850" s="102"/>
      <c r="F1850" s="102"/>
      <c r="G1850" s="102"/>
      <c r="H1850" s="102"/>
      <c r="I1850" s="98"/>
      <c r="J1850" s="102"/>
      <c r="K1850" s="94"/>
      <c r="L1850" s="94" t="s">
        <v>63</v>
      </c>
      <c r="M1850" s="94">
        <f>SUM(M1846:M1849)</f>
        <v>2161175</v>
      </c>
      <c r="N1850" s="102"/>
      <c r="O1850" s="111"/>
      <c r="P1850" s="96"/>
      <c r="Q1850" s="111"/>
      <c r="R1850" s="111"/>
      <c r="S1850" s="97"/>
      <c r="T1850" s="102"/>
      <c r="U1850" s="102"/>
      <c r="V1850" s="102"/>
      <c r="W1850" s="94"/>
      <c r="X1850" s="98"/>
      <c r="Y1850" s="94"/>
      <c r="Z1850" s="94"/>
      <c r="AA1850" s="89"/>
      <c r="AB1850" s="89"/>
      <c r="AC1850" s="94"/>
      <c r="AD1850" s="94">
        <f>SUM(AD1846:AD1849)</f>
        <v>2161175</v>
      </c>
      <c r="AE1850" s="94">
        <f>SUM(AE1846:AE1849)</f>
        <v>2161175</v>
      </c>
      <c r="AF1850" s="94"/>
      <c r="AG1850" s="94">
        <f>SUM(AG1846:AG1849)</f>
        <v>2161175</v>
      </c>
      <c r="AH1850" s="94"/>
    </row>
    <row r="1851" spans="1:34" s="73" customFormat="1" x14ac:dyDescent="0.55000000000000004">
      <c r="A1851" s="108" t="s">
        <v>2624</v>
      </c>
      <c r="B1851" s="109">
        <v>796</v>
      </c>
      <c r="C1851" s="102">
        <v>5030</v>
      </c>
      <c r="D1851" s="90" t="s">
        <v>2625</v>
      </c>
      <c r="E1851" s="102" t="s">
        <v>34</v>
      </c>
      <c r="F1851" s="102">
        <v>23929</v>
      </c>
      <c r="G1851" s="102">
        <v>0</v>
      </c>
      <c r="H1851" s="102">
        <v>1</v>
      </c>
      <c r="I1851" s="98">
        <v>94</v>
      </c>
      <c r="J1851" s="102" t="s">
        <v>38</v>
      </c>
      <c r="K1851" s="94">
        <f>((G1851*400)+(H1851*100))+I1851</f>
        <v>194</v>
      </c>
      <c r="L1851" s="94">
        <v>850</v>
      </c>
      <c r="M1851" s="94">
        <f>K1851*L1851</f>
        <v>164900</v>
      </c>
      <c r="N1851" s="102"/>
      <c r="O1851" s="111"/>
      <c r="P1851" s="96"/>
      <c r="Q1851" s="111"/>
      <c r="R1851" s="111"/>
      <c r="S1851" s="97"/>
      <c r="T1851" s="102"/>
      <c r="U1851" s="102"/>
      <c r="V1851" s="102"/>
      <c r="W1851" s="94"/>
      <c r="X1851" s="98"/>
      <c r="Y1851" s="94"/>
      <c r="Z1851" s="94"/>
      <c r="AA1851" s="89"/>
      <c r="AB1851" s="89"/>
      <c r="AC1851" s="94"/>
      <c r="AD1851" s="94">
        <f>IF(AND(AC1851="",M1851=""),0,IF((AC1851=""),M1851,IF((M1851=""),AC1851,AC1851+M1851)))</f>
        <v>164900</v>
      </c>
      <c r="AE1851" s="94">
        <f>IF( (X1851=""),AD1851*1,AD1851*(X1851/100) )</f>
        <v>164900</v>
      </c>
      <c r="AF1851" s="94">
        <v>50000000</v>
      </c>
      <c r="AG1851" s="94">
        <f>IF((AF1851-AE1851) &gt; 1,0,IF((AF1851-AE1851)&lt;0,AE1851-AF1851,AF1851-AE1851))</f>
        <v>0</v>
      </c>
      <c r="AH1851" s="94">
        <v>0.01</v>
      </c>
    </row>
    <row r="1852" spans="1:34" s="73" customFormat="1" x14ac:dyDescent="0.55000000000000004">
      <c r="A1852" s="108"/>
      <c r="B1852" s="109"/>
      <c r="C1852" s="102"/>
      <c r="D1852" s="90"/>
      <c r="E1852" s="102"/>
      <c r="F1852" s="102"/>
      <c r="G1852" s="102"/>
      <c r="H1852" s="102"/>
      <c r="I1852" s="98"/>
      <c r="J1852" s="102"/>
      <c r="K1852" s="94"/>
      <c r="L1852" s="94" t="s">
        <v>63</v>
      </c>
      <c r="M1852" s="94">
        <f>SUM(M1851:M1851)</f>
        <v>164900</v>
      </c>
      <c r="N1852" s="102"/>
      <c r="O1852" s="111"/>
      <c r="P1852" s="96"/>
      <c r="Q1852" s="111"/>
      <c r="R1852" s="111"/>
      <c r="S1852" s="97"/>
      <c r="T1852" s="102"/>
      <c r="U1852" s="102"/>
      <c r="V1852" s="102"/>
      <c r="W1852" s="94"/>
      <c r="X1852" s="98"/>
      <c r="Y1852" s="94"/>
      <c r="Z1852" s="94"/>
      <c r="AA1852" s="89"/>
      <c r="AB1852" s="89"/>
      <c r="AC1852" s="94"/>
      <c r="AD1852" s="94">
        <f>SUM(AD1851:AD1851)</f>
        <v>164900</v>
      </c>
      <c r="AE1852" s="94">
        <f>SUM(AE1851:AE1851)</f>
        <v>164900</v>
      </c>
      <c r="AF1852" s="94"/>
      <c r="AG1852" s="94">
        <f>SUM(AG1851:AG1851)</f>
        <v>0</v>
      </c>
      <c r="AH1852" s="94"/>
    </row>
    <row r="1853" spans="1:34" s="73" customFormat="1" x14ac:dyDescent="0.55000000000000004">
      <c r="A1853" s="108" t="s">
        <v>2626</v>
      </c>
      <c r="B1853" s="109">
        <v>797</v>
      </c>
      <c r="C1853" s="102">
        <v>5209</v>
      </c>
      <c r="D1853" s="90" t="s">
        <v>2627</v>
      </c>
      <c r="E1853" s="102" t="s">
        <v>34</v>
      </c>
      <c r="F1853" s="102">
        <v>21695</v>
      </c>
      <c r="G1853" s="102">
        <v>49</v>
      </c>
      <c r="H1853" s="102">
        <v>3</v>
      </c>
      <c r="I1853" s="98">
        <v>8</v>
      </c>
      <c r="J1853" s="102" t="s">
        <v>38</v>
      </c>
      <c r="K1853" s="94">
        <f>((G1853*400)+(H1853*100))+I1853</f>
        <v>19908</v>
      </c>
      <c r="L1853" s="94">
        <v>275</v>
      </c>
      <c r="M1853" s="94">
        <f>K1853*L1853</f>
        <v>5474700</v>
      </c>
      <c r="N1853" s="102"/>
      <c r="O1853" s="111"/>
      <c r="P1853" s="96"/>
      <c r="Q1853" s="111"/>
      <c r="R1853" s="111"/>
      <c r="S1853" s="97"/>
      <c r="T1853" s="102"/>
      <c r="U1853" s="102"/>
      <c r="V1853" s="102"/>
      <c r="W1853" s="94"/>
      <c r="X1853" s="98"/>
      <c r="Y1853" s="94"/>
      <c r="Z1853" s="94"/>
      <c r="AA1853" s="89"/>
      <c r="AB1853" s="89"/>
      <c r="AC1853" s="94"/>
      <c r="AD1853" s="94">
        <f>IF(AND(AC1853="",M1853=""),0,IF((AC1853=""),M1853,IF((M1853=""),AC1853,AC1853+M1853)))</f>
        <v>5474700</v>
      </c>
      <c r="AE1853" s="94">
        <f>IF( (X1853=""),AD1853*1,AD1853*(X1853/100) )</f>
        <v>5474700</v>
      </c>
      <c r="AF1853" s="94">
        <v>50000000</v>
      </c>
      <c r="AG1853" s="94">
        <f>IF((AF1853-AE1853) &gt; 1,0,IF((AF1853-AE1853)&lt;0,AE1853-AF1853,AF1853-AE1853))</f>
        <v>0</v>
      </c>
      <c r="AH1853" s="94">
        <v>0.01</v>
      </c>
    </row>
    <row r="1854" spans="1:34" s="73" customFormat="1" x14ac:dyDescent="0.55000000000000004">
      <c r="A1854" s="108"/>
      <c r="B1854" s="109"/>
      <c r="C1854" s="102"/>
      <c r="D1854" s="90"/>
      <c r="E1854" s="102"/>
      <c r="F1854" s="102"/>
      <c r="G1854" s="102"/>
      <c r="H1854" s="102"/>
      <c r="I1854" s="98"/>
      <c r="J1854" s="102"/>
      <c r="K1854" s="94"/>
      <c r="L1854" s="94" t="s">
        <v>63</v>
      </c>
      <c r="M1854" s="94">
        <f>SUM(M1853:M1853)</f>
        <v>5474700</v>
      </c>
      <c r="N1854" s="102"/>
      <c r="O1854" s="111"/>
      <c r="P1854" s="96"/>
      <c r="Q1854" s="111"/>
      <c r="R1854" s="111"/>
      <c r="S1854" s="97"/>
      <c r="T1854" s="102"/>
      <c r="U1854" s="102"/>
      <c r="V1854" s="102"/>
      <c r="W1854" s="94"/>
      <c r="X1854" s="98"/>
      <c r="Y1854" s="94"/>
      <c r="Z1854" s="94"/>
      <c r="AA1854" s="89"/>
      <c r="AB1854" s="89"/>
      <c r="AC1854" s="94"/>
      <c r="AD1854" s="94">
        <f>SUM(AD1853:AD1853)</f>
        <v>5474700</v>
      </c>
      <c r="AE1854" s="94">
        <f>SUM(AE1853:AE1853)</f>
        <v>5474700</v>
      </c>
      <c r="AF1854" s="94"/>
      <c r="AG1854" s="94">
        <f>SUM(AG1853:AG1853)</f>
        <v>0</v>
      </c>
      <c r="AH1854" s="94"/>
    </row>
    <row r="1855" spans="1:34" s="99" customFormat="1" x14ac:dyDescent="0.55000000000000004">
      <c r="A1855" s="107" t="s">
        <v>2630</v>
      </c>
      <c r="B1855" s="102">
        <v>798</v>
      </c>
      <c r="C1855" s="102">
        <v>9821</v>
      </c>
      <c r="D1855" s="90"/>
      <c r="E1855" s="102" t="s">
        <v>37</v>
      </c>
      <c r="F1855" s="102"/>
      <c r="G1855" s="102">
        <v>3</v>
      </c>
      <c r="H1855" s="102">
        <v>1</v>
      </c>
      <c r="I1855" s="98">
        <v>47</v>
      </c>
      <c r="J1855" s="102" t="s">
        <v>38</v>
      </c>
      <c r="K1855" s="94">
        <f>((G1855*400)+(H1855*100))+I1855</f>
        <v>1347</v>
      </c>
      <c r="L1855" s="94">
        <v>255</v>
      </c>
      <c r="M1855" s="94">
        <f>K1855*L1855</f>
        <v>343485</v>
      </c>
      <c r="N1855" s="102"/>
      <c r="O1855" s="111"/>
      <c r="P1855" s="96"/>
      <c r="Q1855" s="111"/>
      <c r="R1855" s="111"/>
      <c r="S1855" s="97"/>
      <c r="T1855" s="102"/>
      <c r="U1855" s="102"/>
      <c r="V1855" s="102"/>
      <c r="W1855" s="94"/>
      <c r="X1855" s="98"/>
      <c r="Y1855" s="94"/>
      <c r="Z1855" s="94"/>
      <c r="AA1855" s="89"/>
      <c r="AB1855" s="89"/>
      <c r="AC1855" s="94"/>
      <c r="AD1855" s="94">
        <f>IF(AND(AC1855="",M1855=""),0,IF((AC1855=""),M1855,IF((M1855=""),AC1855,AC1855+M1855)))</f>
        <v>343485</v>
      </c>
      <c r="AE1855" s="94">
        <f t="shared" ref="AE1855:AE1865" si="190">IF( (X1855=""),AD1855*1,AD1855*(X1855/100) )</f>
        <v>343485</v>
      </c>
      <c r="AF1855" s="94">
        <v>0</v>
      </c>
      <c r="AG1855" s="94">
        <f t="shared" ref="AG1855:AG1865" si="191">IF((AF1855-AE1855) &gt; 1,0,IF((AF1855-AE1855)&lt;0,AE1855-AF1855,AF1855-AE1855))</f>
        <v>343485</v>
      </c>
      <c r="AH1855" s="94">
        <v>0.01</v>
      </c>
    </row>
    <row r="1856" spans="1:34" s="99" customFormat="1" x14ac:dyDescent="0.55000000000000004">
      <c r="A1856" s="107"/>
      <c r="B1856" s="102">
        <v>799</v>
      </c>
      <c r="C1856" s="102">
        <v>10497</v>
      </c>
      <c r="D1856" s="90" t="s">
        <v>3249</v>
      </c>
      <c r="E1856" s="102" t="s">
        <v>34</v>
      </c>
      <c r="F1856" s="102">
        <v>2325</v>
      </c>
      <c r="G1856" s="102">
        <v>0</v>
      </c>
      <c r="H1856" s="102">
        <v>2</v>
      </c>
      <c r="I1856" s="98">
        <v>80</v>
      </c>
      <c r="J1856" s="102" t="s">
        <v>35</v>
      </c>
      <c r="K1856" s="94">
        <f>((G1856*400)+(H1856*100))+I1856</f>
        <v>280</v>
      </c>
      <c r="L1856" s="94">
        <v>2425</v>
      </c>
      <c r="M1856" s="94">
        <f>K1856*L1856</f>
        <v>679000</v>
      </c>
      <c r="N1856" s="102">
        <v>1</v>
      </c>
      <c r="O1856" s="111" t="s">
        <v>2628</v>
      </c>
      <c r="P1856" s="96">
        <v>3570800003659</v>
      </c>
      <c r="Q1856" s="111" t="s">
        <v>2629</v>
      </c>
      <c r="R1856" s="111" t="s">
        <v>2632</v>
      </c>
      <c r="S1856" s="97" t="s">
        <v>3250</v>
      </c>
      <c r="T1856" s="102" t="s">
        <v>51</v>
      </c>
      <c r="U1856" s="102" t="s">
        <v>45</v>
      </c>
      <c r="V1856" s="102" t="s">
        <v>52</v>
      </c>
      <c r="W1856" s="94">
        <v>142.80000000000001</v>
      </c>
      <c r="X1856" s="98">
        <v>33.86</v>
      </c>
      <c r="Y1856" s="94">
        <v>6750</v>
      </c>
      <c r="Z1856" s="94">
        <f t="shared" ref="Z1856:Z1863" si="192">W1856*Y1856</f>
        <v>963900.00000000012</v>
      </c>
      <c r="AA1856" s="89">
        <v>11</v>
      </c>
      <c r="AB1856" s="89">
        <v>12</v>
      </c>
      <c r="AC1856" s="94">
        <f t="shared" ref="AC1856:AC1863" si="193">(Z1856*(100-AB1856))/100</f>
        <v>848232.00000000012</v>
      </c>
      <c r="AD1856" s="94">
        <f>IF(AND(AC1856="",M1856=""),0,IF((AC1856=""),M1856, IF( (M1856=""),AC1856,SUM(AC1856:AC1863)+M1856)))</f>
        <v>3184254.4</v>
      </c>
      <c r="AE1856" s="94">
        <f t="shared" si="190"/>
        <v>1078188.53984</v>
      </c>
      <c r="AF1856" s="94">
        <v>50000000</v>
      </c>
      <c r="AG1856" s="94">
        <f t="shared" si="191"/>
        <v>0</v>
      </c>
      <c r="AH1856" s="94">
        <v>0.02</v>
      </c>
    </row>
    <row r="1857" spans="1:34" s="99" customFormat="1" x14ac:dyDescent="0.55000000000000004">
      <c r="A1857" s="107"/>
      <c r="B1857" s="102"/>
      <c r="C1857" s="102"/>
      <c r="D1857" s="90"/>
      <c r="E1857" s="102"/>
      <c r="F1857" s="102"/>
      <c r="G1857" s="102"/>
      <c r="H1857" s="102"/>
      <c r="I1857" s="98"/>
      <c r="J1857" s="102"/>
      <c r="K1857" s="94"/>
      <c r="L1857" s="94"/>
      <c r="M1857" s="94"/>
      <c r="N1857" s="102">
        <v>2</v>
      </c>
      <c r="O1857" s="111" t="s">
        <v>2628</v>
      </c>
      <c r="P1857" s="96">
        <v>3570800003659</v>
      </c>
      <c r="Q1857" s="111" t="s">
        <v>2629</v>
      </c>
      <c r="R1857" s="111" t="s">
        <v>2632</v>
      </c>
      <c r="S1857" s="97" t="s">
        <v>3251</v>
      </c>
      <c r="T1857" s="102" t="s">
        <v>51</v>
      </c>
      <c r="U1857" s="102" t="s">
        <v>45</v>
      </c>
      <c r="V1857" s="102" t="s">
        <v>46</v>
      </c>
      <c r="W1857" s="94">
        <v>56</v>
      </c>
      <c r="X1857" s="98">
        <v>13.28</v>
      </c>
      <c r="Y1857" s="94">
        <v>6750</v>
      </c>
      <c r="Z1857" s="94">
        <f t="shared" si="192"/>
        <v>378000</v>
      </c>
      <c r="AA1857" s="89">
        <v>11</v>
      </c>
      <c r="AB1857" s="89">
        <v>12</v>
      </c>
      <c r="AC1857" s="94">
        <f t="shared" si="193"/>
        <v>332640</v>
      </c>
      <c r="AD1857" s="94">
        <f>IF(AND(AC1857="",M1856=""),0,IF((AC1857=""),M1856, IF( (M1856=""),AC1857,SUM(AC1856:AC1863)+M1856)))</f>
        <v>3184254.4</v>
      </c>
      <c r="AE1857" s="94">
        <f t="shared" si="190"/>
        <v>422868.98431999999</v>
      </c>
      <c r="AF1857" s="94">
        <v>0</v>
      </c>
      <c r="AG1857" s="94">
        <f t="shared" si="191"/>
        <v>422868.98431999999</v>
      </c>
      <c r="AH1857" s="94">
        <v>0.02</v>
      </c>
    </row>
    <row r="1858" spans="1:34" s="99" customFormat="1" x14ac:dyDescent="0.55000000000000004">
      <c r="A1858" s="107"/>
      <c r="B1858" s="102"/>
      <c r="C1858" s="102"/>
      <c r="D1858" s="90"/>
      <c r="E1858" s="102"/>
      <c r="F1858" s="102"/>
      <c r="G1858" s="102"/>
      <c r="H1858" s="102"/>
      <c r="I1858" s="98"/>
      <c r="J1858" s="102"/>
      <c r="K1858" s="94"/>
      <c r="L1858" s="94"/>
      <c r="M1858" s="94"/>
      <c r="N1858" s="102">
        <v>3</v>
      </c>
      <c r="O1858" s="111" t="s">
        <v>2628</v>
      </c>
      <c r="P1858" s="96">
        <v>3570800003659</v>
      </c>
      <c r="Q1858" s="111" t="s">
        <v>2629</v>
      </c>
      <c r="R1858" s="111" t="s">
        <v>2632</v>
      </c>
      <c r="S1858" s="97" t="s">
        <v>3252</v>
      </c>
      <c r="T1858" s="102" t="s">
        <v>51</v>
      </c>
      <c r="U1858" s="102" t="s">
        <v>45</v>
      </c>
      <c r="V1858" s="102" t="s">
        <v>46</v>
      </c>
      <c r="W1858" s="94">
        <v>82.96</v>
      </c>
      <c r="X1858" s="98">
        <v>19.670000000000002</v>
      </c>
      <c r="Y1858" s="94">
        <v>6750</v>
      </c>
      <c r="Z1858" s="94">
        <f t="shared" si="192"/>
        <v>559980</v>
      </c>
      <c r="AA1858" s="89">
        <v>11</v>
      </c>
      <c r="AB1858" s="89">
        <v>12</v>
      </c>
      <c r="AC1858" s="94">
        <f t="shared" si="193"/>
        <v>492782.4</v>
      </c>
      <c r="AD1858" s="94">
        <f>IF(AND(AC1858="",M1856=""),0,IF((AC1858=""),M1856, IF( (M1856=""),AC1858,SUM(AC1856:AC1863)+M1856)))</f>
        <v>3184254.4</v>
      </c>
      <c r="AE1858" s="94">
        <f t="shared" si="190"/>
        <v>626342.84048000001</v>
      </c>
      <c r="AF1858" s="94">
        <v>0</v>
      </c>
      <c r="AG1858" s="94">
        <f t="shared" si="191"/>
        <v>626342.84048000001</v>
      </c>
      <c r="AH1858" s="94">
        <v>0.02</v>
      </c>
    </row>
    <row r="1859" spans="1:34" s="99" customFormat="1" x14ac:dyDescent="0.55000000000000004">
      <c r="A1859" s="107"/>
      <c r="B1859" s="102"/>
      <c r="C1859" s="102"/>
      <c r="D1859" s="90"/>
      <c r="E1859" s="102"/>
      <c r="F1859" s="102"/>
      <c r="G1859" s="102"/>
      <c r="H1859" s="102"/>
      <c r="I1859" s="98"/>
      <c r="J1859" s="102"/>
      <c r="K1859" s="94"/>
      <c r="L1859" s="94"/>
      <c r="M1859" s="94"/>
      <c r="N1859" s="102">
        <v>4</v>
      </c>
      <c r="O1859" s="111" t="s">
        <v>2628</v>
      </c>
      <c r="P1859" s="96">
        <v>3570800003659</v>
      </c>
      <c r="Q1859" s="111" t="s">
        <v>2629</v>
      </c>
      <c r="R1859" s="111" t="s">
        <v>2632</v>
      </c>
      <c r="S1859" s="97" t="s">
        <v>3253</v>
      </c>
      <c r="T1859" s="102" t="s">
        <v>51</v>
      </c>
      <c r="U1859" s="102" t="s">
        <v>45</v>
      </c>
      <c r="V1859" s="102" t="s">
        <v>46</v>
      </c>
      <c r="W1859" s="94">
        <v>28</v>
      </c>
      <c r="X1859" s="98">
        <v>6.64</v>
      </c>
      <c r="Y1859" s="94">
        <v>6750</v>
      </c>
      <c r="Z1859" s="94">
        <f t="shared" si="192"/>
        <v>189000</v>
      </c>
      <c r="AA1859" s="89">
        <v>11</v>
      </c>
      <c r="AB1859" s="89">
        <v>12</v>
      </c>
      <c r="AC1859" s="94">
        <f t="shared" si="193"/>
        <v>166320</v>
      </c>
      <c r="AD1859" s="94">
        <f>IF(AND(AC1859="",M1856=""),0,IF((AC1859=""),M1856, IF( (M1856=""),AC1859,SUM(AC1856:AC1863)+M1856)))</f>
        <v>3184254.4</v>
      </c>
      <c r="AE1859" s="94">
        <f t="shared" si="190"/>
        <v>211434.49215999999</v>
      </c>
      <c r="AF1859" s="94">
        <v>0</v>
      </c>
      <c r="AG1859" s="94">
        <f t="shared" si="191"/>
        <v>211434.49215999999</v>
      </c>
      <c r="AH1859" s="94">
        <v>0.02</v>
      </c>
    </row>
    <row r="1860" spans="1:34" s="99" customFormat="1" x14ac:dyDescent="0.55000000000000004">
      <c r="A1860" s="107"/>
      <c r="B1860" s="102"/>
      <c r="C1860" s="102"/>
      <c r="D1860" s="90"/>
      <c r="E1860" s="102"/>
      <c r="F1860" s="102"/>
      <c r="G1860" s="102"/>
      <c r="H1860" s="102"/>
      <c r="I1860" s="98"/>
      <c r="J1860" s="102"/>
      <c r="K1860" s="94"/>
      <c r="L1860" s="94"/>
      <c r="M1860" s="94"/>
      <c r="N1860" s="102">
        <v>5</v>
      </c>
      <c r="O1860" s="111" t="s">
        <v>2628</v>
      </c>
      <c r="P1860" s="96">
        <v>3570800003659</v>
      </c>
      <c r="Q1860" s="111" t="s">
        <v>2629</v>
      </c>
      <c r="R1860" s="111" t="s">
        <v>2632</v>
      </c>
      <c r="S1860" s="97" t="s">
        <v>3254</v>
      </c>
      <c r="T1860" s="102" t="s">
        <v>51</v>
      </c>
      <c r="U1860" s="102" t="s">
        <v>45</v>
      </c>
      <c r="V1860" s="102" t="s">
        <v>46</v>
      </c>
      <c r="W1860" s="94">
        <v>28</v>
      </c>
      <c r="X1860" s="98">
        <v>6.64</v>
      </c>
      <c r="Y1860" s="94">
        <v>6750</v>
      </c>
      <c r="Z1860" s="94">
        <f t="shared" si="192"/>
        <v>189000</v>
      </c>
      <c r="AA1860" s="89">
        <v>11</v>
      </c>
      <c r="AB1860" s="89">
        <v>12</v>
      </c>
      <c r="AC1860" s="94">
        <f t="shared" si="193"/>
        <v>166320</v>
      </c>
      <c r="AD1860" s="94">
        <f>IF(AND(AC1860="",M1856=""),0,IF((AC1860=""),M1856, IF( (M1856=""),AC1860,SUM(AC1856:AC1863)+M1856)))</f>
        <v>3184254.4</v>
      </c>
      <c r="AE1860" s="94">
        <f t="shared" si="190"/>
        <v>211434.49215999999</v>
      </c>
      <c r="AF1860" s="94">
        <v>0</v>
      </c>
      <c r="AG1860" s="94">
        <f t="shared" si="191"/>
        <v>211434.49215999999</v>
      </c>
      <c r="AH1860" s="94">
        <v>0.02</v>
      </c>
    </row>
    <row r="1861" spans="1:34" s="99" customFormat="1" x14ac:dyDescent="0.55000000000000004">
      <c r="A1861" s="107"/>
      <c r="B1861" s="102"/>
      <c r="C1861" s="102"/>
      <c r="D1861" s="90"/>
      <c r="E1861" s="102"/>
      <c r="F1861" s="102"/>
      <c r="G1861" s="102"/>
      <c r="H1861" s="102"/>
      <c r="I1861" s="98"/>
      <c r="J1861" s="102"/>
      <c r="K1861" s="94"/>
      <c r="L1861" s="94"/>
      <c r="M1861" s="94"/>
      <c r="N1861" s="102">
        <v>6</v>
      </c>
      <c r="O1861" s="111" t="s">
        <v>2628</v>
      </c>
      <c r="P1861" s="96">
        <v>3570800003659</v>
      </c>
      <c r="Q1861" s="111" t="s">
        <v>2629</v>
      </c>
      <c r="R1861" s="111" t="s">
        <v>2632</v>
      </c>
      <c r="S1861" s="97" t="s">
        <v>3255</v>
      </c>
      <c r="T1861" s="102" t="s">
        <v>51</v>
      </c>
      <c r="U1861" s="102" t="s">
        <v>45</v>
      </c>
      <c r="V1861" s="102" t="s">
        <v>46</v>
      </c>
      <c r="W1861" s="94">
        <v>28</v>
      </c>
      <c r="X1861" s="98">
        <v>6.64</v>
      </c>
      <c r="Y1861" s="94">
        <v>6750</v>
      </c>
      <c r="Z1861" s="94">
        <f t="shared" si="192"/>
        <v>189000</v>
      </c>
      <c r="AA1861" s="89">
        <v>11</v>
      </c>
      <c r="AB1861" s="89">
        <v>12</v>
      </c>
      <c r="AC1861" s="94">
        <f t="shared" si="193"/>
        <v>166320</v>
      </c>
      <c r="AD1861" s="94">
        <f>IF(AND(AC1861="",M1856=""),0,IF((AC1861=""),M1856, IF( (M1856=""),AC1861,SUM(AC1856:AC1863)+M1856)))</f>
        <v>3184254.4</v>
      </c>
      <c r="AE1861" s="94">
        <f t="shared" si="190"/>
        <v>211434.49215999999</v>
      </c>
      <c r="AF1861" s="94">
        <v>0</v>
      </c>
      <c r="AG1861" s="94">
        <f t="shared" si="191"/>
        <v>211434.49215999999</v>
      </c>
      <c r="AH1861" s="94">
        <v>0.02</v>
      </c>
    </row>
    <row r="1862" spans="1:34" s="99" customFormat="1" x14ac:dyDescent="0.55000000000000004">
      <c r="A1862" s="107"/>
      <c r="B1862" s="102"/>
      <c r="C1862" s="102"/>
      <c r="D1862" s="90"/>
      <c r="E1862" s="102"/>
      <c r="F1862" s="102"/>
      <c r="G1862" s="102"/>
      <c r="H1862" s="102"/>
      <c r="I1862" s="98"/>
      <c r="J1862" s="102"/>
      <c r="K1862" s="94"/>
      <c r="L1862" s="94"/>
      <c r="M1862" s="94"/>
      <c r="N1862" s="102">
        <v>7</v>
      </c>
      <c r="O1862" s="111" t="s">
        <v>2628</v>
      </c>
      <c r="P1862" s="96">
        <v>3570800003659</v>
      </c>
      <c r="Q1862" s="111" t="s">
        <v>2629</v>
      </c>
      <c r="R1862" s="111" t="s">
        <v>2632</v>
      </c>
      <c r="S1862" s="97" t="s">
        <v>3256</v>
      </c>
      <c r="T1862" s="102" t="s">
        <v>51</v>
      </c>
      <c r="U1862" s="102" t="s">
        <v>45</v>
      </c>
      <c r="V1862" s="102" t="s">
        <v>46</v>
      </c>
      <c r="W1862" s="94">
        <v>28</v>
      </c>
      <c r="X1862" s="98">
        <v>6.64</v>
      </c>
      <c r="Y1862" s="94">
        <v>6750</v>
      </c>
      <c r="Z1862" s="94">
        <f t="shared" si="192"/>
        <v>189000</v>
      </c>
      <c r="AA1862" s="89">
        <v>11</v>
      </c>
      <c r="AB1862" s="89">
        <v>12</v>
      </c>
      <c r="AC1862" s="94">
        <f t="shared" si="193"/>
        <v>166320</v>
      </c>
      <c r="AD1862" s="94">
        <f>IF(AND(AC1862="",M1856=""),0,IF((AC1862=""),M1856, IF( (M1856=""),AC1862,SUM(AC1856:AC1863)+M1856)))</f>
        <v>3184254.4</v>
      </c>
      <c r="AE1862" s="94">
        <f t="shared" si="190"/>
        <v>211434.49215999999</v>
      </c>
      <c r="AF1862" s="94">
        <v>0</v>
      </c>
      <c r="AG1862" s="94">
        <f t="shared" si="191"/>
        <v>211434.49215999999</v>
      </c>
      <c r="AH1862" s="94">
        <v>0.02</v>
      </c>
    </row>
    <row r="1863" spans="1:34" s="99" customFormat="1" x14ac:dyDescent="0.55000000000000004">
      <c r="A1863" s="107"/>
      <c r="B1863" s="102"/>
      <c r="C1863" s="102"/>
      <c r="D1863" s="90"/>
      <c r="E1863" s="102"/>
      <c r="F1863" s="102"/>
      <c r="G1863" s="102"/>
      <c r="H1863" s="102"/>
      <c r="I1863" s="98"/>
      <c r="J1863" s="102"/>
      <c r="K1863" s="94"/>
      <c r="L1863" s="94"/>
      <c r="M1863" s="94"/>
      <c r="N1863" s="102">
        <v>8</v>
      </c>
      <c r="O1863" s="111" t="s">
        <v>2628</v>
      </c>
      <c r="P1863" s="96">
        <v>3570800003659</v>
      </c>
      <c r="Q1863" s="111" t="s">
        <v>2629</v>
      </c>
      <c r="R1863" s="111" t="s">
        <v>2632</v>
      </c>
      <c r="S1863" s="97" t="s">
        <v>3257</v>
      </c>
      <c r="T1863" s="102" t="s">
        <v>51</v>
      </c>
      <c r="U1863" s="102" t="s">
        <v>45</v>
      </c>
      <c r="V1863" s="102" t="s">
        <v>46</v>
      </c>
      <c r="W1863" s="94">
        <v>28</v>
      </c>
      <c r="X1863" s="98">
        <v>6.64</v>
      </c>
      <c r="Y1863" s="94">
        <v>6750</v>
      </c>
      <c r="Z1863" s="94">
        <f t="shared" si="192"/>
        <v>189000</v>
      </c>
      <c r="AA1863" s="89">
        <v>11</v>
      </c>
      <c r="AB1863" s="89">
        <v>12</v>
      </c>
      <c r="AC1863" s="94">
        <f t="shared" si="193"/>
        <v>166320</v>
      </c>
      <c r="AD1863" s="94">
        <f>IF(AND(AC1863="",M1856=""),0,IF((AC1863=""),M1856, IF( (M1856=""),AC1863,SUM(AC1856:AC1863)+M1856)))</f>
        <v>3184254.4</v>
      </c>
      <c r="AE1863" s="94">
        <f t="shared" si="190"/>
        <v>211434.49215999999</v>
      </c>
      <c r="AF1863" s="94">
        <v>0</v>
      </c>
      <c r="AG1863" s="94">
        <f t="shared" si="191"/>
        <v>211434.49215999999</v>
      </c>
      <c r="AH1863" s="94">
        <v>0.02</v>
      </c>
    </row>
    <row r="1864" spans="1:34" s="99" customFormat="1" x14ac:dyDescent="0.55000000000000004">
      <c r="A1864" s="107"/>
      <c r="B1864" s="102">
        <v>800</v>
      </c>
      <c r="C1864" s="102">
        <v>5319</v>
      </c>
      <c r="D1864" s="90" t="s">
        <v>2631</v>
      </c>
      <c r="E1864" s="102" t="s">
        <v>34</v>
      </c>
      <c r="F1864" s="102">
        <v>14958</v>
      </c>
      <c r="G1864" s="102">
        <v>0</v>
      </c>
      <c r="H1864" s="102">
        <v>3</v>
      </c>
      <c r="I1864" s="98">
        <v>39</v>
      </c>
      <c r="J1864" s="102" t="s">
        <v>38</v>
      </c>
      <c r="K1864" s="94">
        <f>((G1864*400)+(H1864*100))+I1864</f>
        <v>339</v>
      </c>
      <c r="L1864" s="94">
        <v>1250</v>
      </c>
      <c r="M1864" s="94">
        <f>K1864*L1864</f>
        <v>423750</v>
      </c>
      <c r="N1864" s="102"/>
      <c r="O1864" s="111"/>
      <c r="P1864" s="96"/>
      <c r="Q1864" s="111"/>
      <c r="R1864" s="111"/>
      <c r="S1864" s="97"/>
      <c r="T1864" s="102"/>
      <c r="U1864" s="102"/>
      <c r="V1864" s="102"/>
      <c r="W1864" s="94"/>
      <c r="X1864" s="98"/>
      <c r="Y1864" s="94"/>
      <c r="Z1864" s="94"/>
      <c r="AA1864" s="89"/>
      <c r="AB1864" s="89"/>
      <c r="AC1864" s="94"/>
      <c r="AD1864" s="94">
        <f>IF(AND(AC1864="",M1864=""),0,IF((AC1864=""),M1864,IF((M1864=""),AC1864,AC1864+M1864)))</f>
        <v>423750</v>
      </c>
      <c r="AE1864" s="94">
        <f t="shared" si="190"/>
        <v>423750</v>
      </c>
      <c r="AF1864" s="94">
        <v>50000000</v>
      </c>
      <c r="AG1864" s="94">
        <f t="shared" si="191"/>
        <v>0</v>
      </c>
      <c r="AH1864" s="94">
        <v>0.01</v>
      </c>
    </row>
    <row r="1865" spans="1:34" s="99" customFormat="1" x14ac:dyDescent="0.55000000000000004">
      <c r="A1865" s="107"/>
      <c r="B1865" s="102">
        <v>801</v>
      </c>
      <c r="C1865" s="102">
        <v>6560</v>
      </c>
      <c r="D1865" s="90" t="s">
        <v>2633</v>
      </c>
      <c r="E1865" s="102" t="s">
        <v>34</v>
      </c>
      <c r="F1865" s="102">
        <v>23122</v>
      </c>
      <c r="G1865" s="102">
        <v>0</v>
      </c>
      <c r="H1865" s="102">
        <v>0</v>
      </c>
      <c r="I1865" s="98">
        <v>51</v>
      </c>
      <c r="J1865" s="102" t="s">
        <v>38</v>
      </c>
      <c r="K1865" s="94">
        <f>((G1865*400)+(H1865*100))+I1865</f>
        <v>51</v>
      </c>
      <c r="L1865" s="94">
        <v>650</v>
      </c>
      <c r="M1865" s="94">
        <f>K1865*L1865</f>
        <v>33150</v>
      </c>
      <c r="N1865" s="102"/>
      <c r="O1865" s="111"/>
      <c r="P1865" s="96"/>
      <c r="Q1865" s="111"/>
      <c r="R1865" s="111"/>
      <c r="S1865" s="97"/>
      <c r="T1865" s="102"/>
      <c r="U1865" s="102"/>
      <c r="V1865" s="102"/>
      <c r="W1865" s="94"/>
      <c r="X1865" s="98"/>
      <c r="Y1865" s="94"/>
      <c r="Z1865" s="94"/>
      <c r="AA1865" s="89"/>
      <c r="AB1865" s="89"/>
      <c r="AC1865" s="94"/>
      <c r="AD1865" s="94">
        <f>IF(AND(AC1865="",M1865=""),0,IF((AC1865=""),M1865,IF((M1865=""),AC1865,AC1865+M1865)))</f>
        <v>33150</v>
      </c>
      <c r="AE1865" s="94">
        <f t="shared" si="190"/>
        <v>33150</v>
      </c>
      <c r="AF1865" s="94">
        <v>50000000</v>
      </c>
      <c r="AG1865" s="94">
        <f t="shared" si="191"/>
        <v>0</v>
      </c>
      <c r="AH1865" s="94">
        <v>0.01</v>
      </c>
    </row>
    <row r="1866" spans="1:34" s="99" customFormat="1" x14ac:dyDescent="0.55000000000000004">
      <c r="A1866" s="107"/>
      <c r="B1866" s="102"/>
      <c r="C1866" s="102"/>
      <c r="D1866" s="90"/>
      <c r="E1866" s="102"/>
      <c r="F1866" s="102"/>
      <c r="G1866" s="102"/>
      <c r="H1866" s="102"/>
      <c r="I1866" s="98"/>
      <c r="J1866" s="102"/>
      <c r="K1866" s="94"/>
      <c r="L1866" s="94" t="s">
        <v>63</v>
      </c>
      <c r="M1866" s="94">
        <f>SUM(M1855:M1865)</f>
        <v>1479385</v>
      </c>
      <c r="N1866" s="102"/>
      <c r="O1866" s="111"/>
      <c r="P1866" s="96"/>
      <c r="Q1866" s="111"/>
      <c r="R1866" s="111"/>
      <c r="S1866" s="97"/>
      <c r="T1866" s="102"/>
      <c r="U1866" s="102"/>
      <c r="V1866" s="102"/>
      <c r="W1866" s="94"/>
      <c r="X1866" s="98"/>
      <c r="Y1866" s="94"/>
      <c r="Z1866" s="94"/>
      <c r="AA1866" s="89"/>
      <c r="AB1866" s="89"/>
      <c r="AC1866" s="94"/>
      <c r="AD1866" s="94"/>
      <c r="AE1866" s="94">
        <f>SUM(AE1855:AE1865)</f>
        <v>3984957.8254399998</v>
      </c>
      <c r="AF1866" s="94"/>
      <c r="AG1866" s="94">
        <f>SUM(AG1855:AG1865)</f>
        <v>2449869.2855999996</v>
      </c>
      <c r="AH1866" s="94"/>
    </row>
    <row r="1867" spans="1:34" s="74" customFormat="1" x14ac:dyDescent="0.55000000000000004">
      <c r="A1867" s="108" t="s">
        <v>2636</v>
      </c>
      <c r="B1867" s="109">
        <v>802</v>
      </c>
      <c r="C1867" s="102">
        <v>6884</v>
      </c>
      <c r="D1867" s="90" t="s">
        <v>2637</v>
      </c>
      <c r="E1867" s="102" t="s">
        <v>34</v>
      </c>
      <c r="F1867" s="102">
        <v>23579</v>
      </c>
      <c r="G1867" s="102">
        <v>0</v>
      </c>
      <c r="H1867" s="102">
        <v>0</v>
      </c>
      <c r="I1867" s="98">
        <v>31</v>
      </c>
      <c r="J1867" s="102" t="s">
        <v>35</v>
      </c>
      <c r="K1867" s="94">
        <f>((G1867*400)+(H1867*100))+I1867</f>
        <v>31</v>
      </c>
      <c r="L1867" s="94">
        <v>850</v>
      </c>
      <c r="M1867" s="94">
        <f>K1867*L1867</f>
        <v>26350</v>
      </c>
      <c r="N1867" s="102">
        <v>1</v>
      </c>
      <c r="O1867" s="111" t="s">
        <v>2634</v>
      </c>
      <c r="P1867" s="96"/>
      <c r="Q1867" s="111" t="s">
        <v>2635</v>
      </c>
      <c r="R1867" s="111" t="s">
        <v>2638</v>
      </c>
      <c r="S1867" s="97" t="s">
        <v>2639</v>
      </c>
      <c r="T1867" s="102" t="s">
        <v>51</v>
      </c>
      <c r="U1867" s="102" t="s">
        <v>45</v>
      </c>
      <c r="V1867" s="102" t="s">
        <v>52</v>
      </c>
      <c r="W1867" s="94">
        <v>108</v>
      </c>
      <c r="X1867" s="98">
        <v>22.98</v>
      </c>
      <c r="Y1867" s="94">
        <v>6750</v>
      </c>
      <c r="Z1867" s="94">
        <f>W1867*Y1867</f>
        <v>729000</v>
      </c>
      <c r="AA1867" s="89">
        <v>6</v>
      </c>
      <c r="AB1867" s="89">
        <v>6</v>
      </c>
      <c r="AC1867" s="94">
        <f>(Z1867*(100-AB1867))/100</f>
        <v>685260</v>
      </c>
      <c r="AD1867" s="94">
        <f>IF(AND(AC1867="",M1867=""),0,IF((AC1867=""),M1867, IF( (M1867=""),AC1867,AC1867+M1867)))</f>
        <v>711610</v>
      </c>
      <c r="AE1867" s="94">
        <f>IF( (X1867=""),AD1867*1,( M1867+(SUM(AC1867:AC1867)) )*(X1867/100) )</f>
        <v>163527.978</v>
      </c>
      <c r="AF1867" s="94">
        <v>50000000</v>
      </c>
      <c r="AG1867" s="94">
        <f>IF((AF1867-AE1867) &gt; 1,0,IF((AF1867-AE1867)&lt;0,AE1867-AF1867,AF1867-AE1867))</f>
        <v>0</v>
      </c>
      <c r="AH1867" s="94">
        <v>0.02</v>
      </c>
    </row>
    <row r="1868" spans="1:34" s="74" customFormat="1" x14ac:dyDescent="0.55000000000000004">
      <c r="A1868" s="108"/>
      <c r="B1868" s="109"/>
      <c r="C1868" s="102"/>
      <c r="D1868" s="90"/>
      <c r="E1868" s="102"/>
      <c r="F1868" s="102"/>
      <c r="G1868" s="102"/>
      <c r="H1868" s="102"/>
      <c r="I1868" s="98"/>
      <c r="J1868" s="102"/>
      <c r="K1868" s="94"/>
      <c r="L1868" s="94"/>
      <c r="M1868" s="94"/>
      <c r="N1868" s="102">
        <v>2</v>
      </c>
      <c r="O1868" s="111" t="s">
        <v>1829</v>
      </c>
      <c r="P1868" s="96"/>
      <c r="Q1868" s="111" t="s">
        <v>1830</v>
      </c>
      <c r="R1868" s="111" t="s">
        <v>1833</v>
      </c>
      <c r="S1868" s="97" t="s">
        <v>2640</v>
      </c>
      <c r="T1868" s="102" t="s">
        <v>51</v>
      </c>
      <c r="U1868" s="102" t="s">
        <v>227</v>
      </c>
      <c r="V1868" s="102" t="s">
        <v>52</v>
      </c>
      <c r="W1868" s="94">
        <v>361.92</v>
      </c>
      <c r="X1868" s="98">
        <v>77.02</v>
      </c>
      <c r="Y1868" s="94">
        <v>6750</v>
      </c>
      <c r="Z1868" s="94">
        <f>W1868*Y1868</f>
        <v>2442960</v>
      </c>
      <c r="AA1868" s="89">
        <v>11</v>
      </c>
      <c r="AB1868" s="89">
        <v>34</v>
      </c>
      <c r="AC1868" s="94">
        <f>(Z1868*(100-AB1868))/100</f>
        <v>1612353.6</v>
      </c>
      <c r="AD1868" s="94">
        <f>IF(AND(AC1868="",M1867=""),0,IF((AC1868=""),M1867, IF( (M1867=""),AC1868,AC1868+M1867)))</f>
        <v>1638703.6</v>
      </c>
      <c r="AE1868" s="94">
        <f>IF( (X1868=""),AD1868*1,( M1867+(SUM(AC1868:AC1868)) )*(X1868/100) )</f>
        <v>1262129.51272</v>
      </c>
      <c r="AF1868" s="94">
        <v>50000000</v>
      </c>
      <c r="AG1868" s="94">
        <f>IF((AF1868-AE1868) &gt; 1,0,IF((AF1868-AE1868)&lt;0,AE1868-AF1868,AF1868-AE1868))</f>
        <v>0</v>
      </c>
      <c r="AH1868" s="94">
        <v>0.02</v>
      </c>
    </row>
    <row r="1869" spans="1:34" s="74" customFormat="1" x14ac:dyDescent="0.55000000000000004">
      <c r="A1869" s="108"/>
      <c r="B1869" s="109"/>
      <c r="C1869" s="102"/>
      <c r="D1869" s="90"/>
      <c r="E1869" s="102"/>
      <c r="F1869" s="102"/>
      <c r="G1869" s="102"/>
      <c r="H1869" s="102"/>
      <c r="I1869" s="98"/>
      <c r="J1869" s="102"/>
      <c r="K1869" s="94"/>
      <c r="L1869" s="94" t="s">
        <v>63</v>
      </c>
      <c r="M1869" s="94">
        <f>SUM(M1867:M1868)</f>
        <v>26350</v>
      </c>
      <c r="N1869" s="102"/>
      <c r="O1869" s="111"/>
      <c r="P1869" s="96"/>
      <c r="Q1869" s="111"/>
      <c r="R1869" s="111"/>
      <c r="S1869" s="97"/>
      <c r="T1869" s="102"/>
      <c r="U1869" s="102"/>
      <c r="V1869" s="102"/>
      <c r="W1869" s="94"/>
      <c r="X1869" s="98"/>
      <c r="Y1869" s="94"/>
      <c r="Z1869" s="94"/>
      <c r="AA1869" s="89"/>
      <c r="AB1869" s="89"/>
      <c r="AC1869" s="94"/>
      <c r="AD1869" s="94">
        <f>SUM(AD1867:AD1868)</f>
        <v>2350313.6</v>
      </c>
      <c r="AE1869" s="94">
        <f>SUM(AE1867:AE1868)</f>
        <v>1425657.4907200001</v>
      </c>
      <c r="AF1869" s="94"/>
      <c r="AG1869" s="94">
        <f>SUM(AG1867:AG1868)</f>
        <v>0</v>
      </c>
      <c r="AH1869" s="94"/>
    </row>
    <row r="1870" spans="1:34" s="74" customFormat="1" x14ac:dyDescent="0.55000000000000004">
      <c r="A1870" s="108" t="s">
        <v>2643</v>
      </c>
      <c r="B1870" s="109">
        <v>803</v>
      </c>
      <c r="C1870" s="102">
        <v>6086</v>
      </c>
      <c r="D1870" s="90" t="s">
        <v>2644</v>
      </c>
      <c r="E1870" s="102" t="s">
        <v>37</v>
      </c>
      <c r="F1870" s="102">
        <v>8201</v>
      </c>
      <c r="G1870" s="102">
        <v>8</v>
      </c>
      <c r="H1870" s="102">
        <v>2</v>
      </c>
      <c r="I1870" s="98">
        <v>21</v>
      </c>
      <c r="J1870" s="102" t="s">
        <v>38</v>
      </c>
      <c r="K1870" s="94">
        <f>((G1870*400)+(H1870*100))+I1870</f>
        <v>3421</v>
      </c>
      <c r="L1870" s="94">
        <v>225</v>
      </c>
      <c r="M1870" s="94">
        <f>K1870*L1870</f>
        <v>769725</v>
      </c>
      <c r="N1870" s="102"/>
      <c r="O1870" s="111"/>
      <c r="P1870" s="96"/>
      <c r="Q1870" s="111"/>
      <c r="R1870" s="111"/>
      <c r="S1870" s="97"/>
      <c r="T1870" s="102"/>
      <c r="U1870" s="102"/>
      <c r="V1870" s="102"/>
      <c r="W1870" s="94"/>
      <c r="X1870" s="98"/>
      <c r="Y1870" s="94"/>
      <c r="Z1870" s="94"/>
      <c r="AA1870" s="89"/>
      <c r="AB1870" s="89"/>
      <c r="AC1870" s="94"/>
      <c r="AD1870" s="94">
        <f>IF(AND(AC1870="",M1870=""),0,IF((AC1870=""),M1870,IF((M1870=""),AC1870,AC1870+M1870)))</f>
        <v>769725</v>
      </c>
      <c r="AE1870" s="94">
        <f>IF( (X1870=""),AD1870*1,AD1870*(X1870/100) )</f>
        <v>769725</v>
      </c>
      <c r="AF1870" s="94">
        <v>0</v>
      </c>
      <c r="AG1870" s="94">
        <f>IF((AF1870-AE1870) &gt; 1,0,IF((AF1870-AE1870)&lt;0,AE1870-AF1870,AF1870-AE1870))</f>
        <v>769725</v>
      </c>
      <c r="AH1870" s="94">
        <v>0.01</v>
      </c>
    </row>
    <row r="1871" spans="1:34" s="74" customFormat="1" x14ac:dyDescent="0.55000000000000004">
      <c r="A1871" s="108"/>
      <c r="B1871" s="109">
        <v>804</v>
      </c>
      <c r="C1871" s="102">
        <v>5445</v>
      </c>
      <c r="D1871" s="90" t="s">
        <v>2645</v>
      </c>
      <c r="E1871" s="102" t="s">
        <v>34</v>
      </c>
      <c r="F1871" s="102">
        <v>14119</v>
      </c>
      <c r="G1871" s="102">
        <v>0</v>
      </c>
      <c r="H1871" s="102">
        <v>1</v>
      </c>
      <c r="I1871" s="98">
        <v>26</v>
      </c>
      <c r="J1871" s="102" t="s">
        <v>35</v>
      </c>
      <c r="K1871" s="94">
        <f>((G1871*400)+(H1871*100))+I1871</f>
        <v>126</v>
      </c>
      <c r="L1871" s="94">
        <v>2425</v>
      </c>
      <c r="M1871" s="94">
        <f>K1871*L1871</f>
        <v>305550</v>
      </c>
      <c r="N1871" s="102">
        <v>1</v>
      </c>
      <c r="O1871" s="111" t="s">
        <v>2641</v>
      </c>
      <c r="P1871" s="96">
        <v>3570800001273</v>
      </c>
      <c r="Q1871" s="111" t="s">
        <v>2642</v>
      </c>
      <c r="R1871" s="111" t="s">
        <v>2646</v>
      </c>
      <c r="S1871" s="97" t="s">
        <v>2647</v>
      </c>
      <c r="T1871" s="102" t="s">
        <v>51</v>
      </c>
      <c r="U1871" s="102" t="s">
        <v>227</v>
      </c>
      <c r="V1871" s="102" t="s">
        <v>52</v>
      </c>
      <c r="W1871" s="94">
        <v>374</v>
      </c>
      <c r="X1871" s="98">
        <v>91.55</v>
      </c>
      <c r="Y1871" s="94">
        <v>6750</v>
      </c>
      <c r="Z1871" s="94">
        <f>W1871*Y1871</f>
        <v>2524500</v>
      </c>
      <c r="AA1871" s="89">
        <v>7</v>
      </c>
      <c r="AB1871" s="89">
        <v>18</v>
      </c>
      <c r="AC1871" s="94">
        <f>(Z1871*(100-AB1871))/100</f>
        <v>2070090</v>
      </c>
      <c r="AD1871" s="94">
        <f>IF(AND(AC1871="",M1871=""),0,IF((AC1871=""),M1871, IF( (M1871=""),AC1871,AC1871+M1871)))</f>
        <v>2375640</v>
      </c>
      <c r="AE1871" s="94">
        <f>IF( (X1871=""),AD1871*1,( M1871+(SUM(AC1871:AC1871)) )*(X1871/100) )</f>
        <v>2174898.42</v>
      </c>
      <c r="AF1871" s="94">
        <v>50000000</v>
      </c>
      <c r="AG1871" s="94">
        <f>IF((AF1871-AE1871) &gt; 1,0,IF((AF1871-AE1871)&lt;0,AE1871-AF1871,AF1871-AE1871))</f>
        <v>0</v>
      </c>
      <c r="AH1871" s="94">
        <v>0.02</v>
      </c>
    </row>
    <row r="1872" spans="1:34" s="74" customFormat="1" x14ac:dyDescent="0.55000000000000004">
      <c r="A1872" s="108"/>
      <c r="B1872" s="109"/>
      <c r="C1872" s="102"/>
      <c r="D1872" s="90"/>
      <c r="E1872" s="102"/>
      <c r="F1872" s="102"/>
      <c r="G1872" s="102"/>
      <c r="H1872" s="102"/>
      <c r="I1872" s="98"/>
      <c r="J1872" s="102"/>
      <c r="K1872" s="94"/>
      <c r="L1872" s="94"/>
      <c r="M1872" s="94"/>
      <c r="N1872" s="102">
        <v>2</v>
      </c>
      <c r="O1872" s="111" t="s">
        <v>2641</v>
      </c>
      <c r="P1872" s="96">
        <v>3570800001273</v>
      </c>
      <c r="Q1872" s="111" t="s">
        <v>2642</v>
      </c>
      <c r="R1872" s="111" t="s">
        <v>2646</v>
      </c>
      <c r="S1872" s="97" t="s">
        <v>2648</v>
      </c>
      <c r="T1872" s="102" t="s">
        <v>343</v>
      </c>
      <c r="U1872" s="102" t="s">
        <v>45</v>
      </c>
      <c r="V1872" s="102" t="s">
        <v>52</v>
      </c>
      <c r="W1872" s="94">
        <v>34.5</v>
      </c>
      <c r="X1872" s="98">
        <v>8.4499999999999993</v>
      </c>
      <c r="Y1872" s="94">
        <v>6750</v>
      </c>
      <c r="Z1872" s="94">
        <f>W1872*Y1872</f>
        <v>232875</v>
      </c>
      <c r="AA1872" s="89">
        <v>7</v>
      </c>
      <c r="AB1872" s="89">
        <v>7</v>
      </c>
      <c r="AC1872" s="94">
        <f>(Z1872*(100-AB1872))/100</f>
        <v>216573.75</v>
      </c>
      <c r="AD1872" s="94">
        <f>IF(AND(AC1872="",M1871=""),0,IF((AC1872=""),M1871, IF( (M1871=""),AC1872,AC1872+M1871)))</f>
        <v>522123.75</v>
      </c>
      <c r="AE1872" s="94">
        <f>IF( (X1872=""),AD1872*1,( M1871+(SUM(AC1872:AC1872)) )*(X1872/100) )</f>
        <v>44119.456874999996</v>
      </c>
      <c r="AF1872" s="94">
        <v>50000000</v>
      </c>
      <c r="AG1872" s="94">
        <f>IF((AF1872-AE1872) &gt; 1,0,IF((AF1872-AE1872)&lt;0,AE1872-AF1872,AF1872-AE1872))</f>
        <v>0</v>
      </c>
      <c r="AH1872" s="94">
        <v>0.02</v>
      </c>
    </row>
    <row r="1873" spans="1:34" s="74" customFormat="1" x14ac:dyDescent="0.55000000000000004">
      <c r="A1873" s="108"/>
      <c r="B1873" s="109"/>
      <c r="C1873" s="102"/>
      <c r="D1873" s="90"/>
      <c r="E1873" s="102"/>
      <c r="F1873" s="102"/>
      <c r="G1873" s="102"/>
      <c r="H1873" s="102"/>
      <c r="I1873" s="98"/>
      <c r="J1873" s="102"/>
      <c r="K1873" s="94"/>
      <c r="L1873" s="94" t="s">
        <v>63</v>
      </c>
      <c r="M1873" s="94">
        <f>SUM(M1870:M1872)</f>
        <v>1075275</v>
      </c>
      <c r="N1873" s="102"/>
      <c r="O1873" s="111"/>
      <c r="P1873" s="96"/>
      <c r="Q1873" s="111"/>
      <c r="R1873" s="111"/>
      <c r="S1873" s="97"/>
      <c r="T1873" s="102"/>
      <c r="U1873" s="102"/>
      <c r="V1873" s="102"/>
      <c r="W1873" s="94"/>
      <c r="X1873" s="98"/>
      <c r="Y1873" s="94"/>
      <c r="Z1873" s="94"/>
      <c r="AA1873" s="89"/>
      <c r="AB1873" s="89"/>
      <c r="AC1873" s="94"/>
      <c r="AD1873" s="94">
        <f>SUM(AD1870:AD1872)</f>
        <v>3667488.75</v>
      </c>
      <c r="AE1873" s="94">
        <f>SUM(AE1870:AE1872)</f>
        <v>2988742.8768750001</v>
      </c>
      <c r="AF1873" s="94"/>
      <c r="AG1873" s="94">
        <f>SUM(AG1870:AG1872)</f>
        <v>769725</v>
      </c>
      <c r="AH1873" s="94"/>
    </row>
    <row r="1874" spans="1:34" s="74" customFormat="1" x14ac:dyDescent="0.55000000000000004">
      <c r="A1874" s="108" t="s">
        <v>2651</v>
      </c>
      <c r="B1874" s="109">
        <v>805</v>
      </c>
      <c r="C1874" s="102">
        <v>8673</v>
      </c>
      <c r="D1874" s="90" t="s">
        <v>2652</v>
      </c>
      <c r="E1874" s="102" t="s">
        <v>34</v>
      </c>
      <c r="F1874" s="102">
        <v>909</v>
      </c>
      <c r="G1874" s="102">
        <v>0</v>
      </c>
      <c r="H1874" s="102">
        <v>3</v>
      </c>
      <c r="I1874" s="98">
        <v>88</v>
      </c>
      <c r="J1874" s="102" t="s">
        <v>35</v>
      </c>
      <c r="K1874" s="94">
        <f>((G1874*400)+(H1874*100))+I1874</f>
        <v>388</v>
      </c>
      <c r="L1874" s="94">
        <v>600</v>
      </c>
      <c r="M1874" s="94">
        <f>K1874*L1874</f>
        <v>232800</v>
      </c>
      <c r="N1874" s="102">
        <v>1</v>
      </c>
      <c r="O1874" s="111" t="s">
        <v>2649</v>
      </c>
      <c r="P1874" s="96">
        <v>3570800354001</v>
      </c>
      <c r="Q1874" s="111" t="s">
        <v>2650</v>
      </c>
      <c r="R1874" s="111" t="s">
        <v>2653</v>
      </c>
      <c r="S1874" s="97" t="s">
        <v>2654</v>
      </c>
      <c r="T1874" s="102" t="s">
        <v>51</v>
      </c>
      <c r="U1874" s="102" t="s">
        <v>45</v>
      </c>
      <c r="V1874" s="102" t="s">
        <v>52</v>
      </c>
      <c r="W1874" s="94">
        <v>157.85</v>
      </c>
      <c r="X1874" s="98">
        <v>83.06</v>
      </c>
      <c r="Y1874" s="94">
        <v>6750</v>
      </c>
      <c r="Z1874" s="94">
        <f>W1874*Y1874</f>
        <v>1065487.5</v>
      </c>
      <c r="AA1874" s="89">
        <v>6</v>
      </c>
      <c r="AB1874" s="89">
        <v>6</v>
      </c>
      <c r="AC1874" s="94">
        <f>(Z1874*(100-AB1874))/100</f>
        <v>1001558.25</v>
      </c>
      <c r="AD1874" s="94">
        <f>IF(AND(AC1874="",M1874=""),0,IF((AC1874=""),M1874, IF( (M1874=""),AC1874,AC1874+M1874)))</f>
        <v>1234358.25</v>
      </c>
      <c r="AE1874" s="94">
        <f>IF( (X1874=""),AD1874*1,( M1874+(SUM(AC1874:AC1874)) )*(X1874/100) )</f>
        <v>1025257.96245</v>
      </c>
      <c r="AF1874" s="94">
        <v>50000000</v>
      </c>
      <c r="AG1874" s="94">
        <f>IF((AF1874-AE1874) &gt; 1,0,IF((AF1874-AE1874)&lt;0,AE1874-AF1874,AF1874-AE1874))</f>
        <v>0</v>
      </c>
      <c r="AH1874" s="94">
        <v>0.02</v>
      </c>
    </row>
    <row r="1875" spans="1:34" s="74" customFormat="1" x14ac:dyDescent="0.55000000000000004">
      <c r="A1875" s="108"/>
      <c r="B1875" s="109"/>
      <c r="C1875" s="102"/>
      <c r="D1875" s="90"/>
      <c r="E1875" s="102"/>
      <c r="F1875" s="102"/>
      <c r="G1875" s="102"/>
      <c r="H1875" s="102"/>
      <c r="I1875" s="98"/>
      <c r="J1875" s="102"/>
      <c r="K1875" s="94"/>
      <c r="L1875" s="94"/>
      <c r="M1875" s="94"/>
      <c r="N1875" s="102">
        <v>2</v>
      </c>
      <c r="O1875" s="111" t="s">
        <v>2649</v>
      </c>
      <c r="P1875" s="96">
        <v>3570800354001</v>
      </c>
      <c r="Q1875" s="111" t="s">
        <v>2650</v>
      </c>
      <c r="R1875" s="111" t="s">
        <v>2653</v>
      </c>
      <c r="S1875" s="97" t="s">
        <v>2655</v>
      </c>
      <c r="T1875" s="102" t="s">
        <v>51</v>
      </c>
      <c r="U1875" s="102" t="s">
        <v>45</v>
      </c>
      <c r="V1875" s="102" t="s">
        <v>52</v>
      </c>
      <c r="W1875" s="94">
        <v>32.200000000000003</v>
      </c>
      <c r="X1875" s="98">
        <v>16.940000000000001</v>
      </c>
      <c r="Y1875" s="94">
        <v>0</v>
      </c>
      <c r="Z1875" s="94">
        <f>W1875*Y1875</f>
        <v>0</v>
      </c>
      <c r="AA1875" s="89">
        <v>6</v>
      </c>
      <c r="AB1875" s="89">
        <v>6</v>
      </c>
      <c r="AC1875" s="94">
        <f>(Z1875*(100-AB1875))/100</f>
        <v>0</v>
      </c>
      <c r="AD1875" s="94">
        <f>IF(AND(AC1875="",M1874=""),0,IF((AC1875=""),M1874, IF( (M1874=""),AC1875,AC1875+M1874)))</f>
        <v>232800</v>
      </c>
      <c r="AE1875" s="94">
        <f>IF( (X1875=""),AD1875*1,( M1874+(SUM(AC1875:AC1875)) )*(X1875/100) )</f>
        <v>39436.320000000007</v>
      </c>
      <c r="AF1875" s="94">
        <v>50000000</v>
      </c>
      <c r="AG1875" s="94">
        <f>IF((AF1875-AE1875) &gt; 1,0,IF((AF1875-AE1875)&lt;0,AE1875-AF1875,AF1875-AE1875))</f>
        <v>0</v>
      </c>
      <c r="AH1875" s="94">
        <v>0.02</v>
      </c>
    </row>
    <row r="1876" spans="1:34" s="74" customFormat="1" x14ac:dyDescent="0.55000000000000004">
      <c r="A1876" s="108"/>
      <c r="B1876" s="109">
        <v>806</v>
      </c>
      <c r="C1876" s="102">
        <v>8548</v>
      </c>
      <c r="D1876" s="90" t="s">
        <v>2656</v>
      </c>
      <c r="E1876" s="102" t="s">
        <v>34</v>
      </c>
      <c r="F1876" s="102">
        <v>1841</v>
      </c>
      <c r="G1876" s="102">
        <v>0</v>
      </c>
      <c r="H1876" s="102">
        <v>3</v>
      </c>
      <c r="I1876" s="98">
        <v>4</v>
      </c>
      <c r="J1876" s="102" t="s">
        <v>35</v>
      </c>
      <c r="K1876" s="94">
        <f>((G1876*400)+(H1876*100))+I1876</f>
        <v>304</v>
      </c>
      <c r="L1876" s="94">
        <v>600</v>
      </c>
      <c r="M1876" s="94">
        <f>K1876*L1876</f>
        <v>182400</v>
      </c>
      <c r="N1876" s="102"/>
      <c r="O1876" s="111"/>
      <c r="P1876" s="96"/>
      <c r="Q1876" s="111"/>
      <c r="R1876" s="111"/>
      <c r="S1876" s="97"/>
      <c r="T1876" s="102"/>
      <c r="U1876" s="102"/>
      <c r="V1876" s="102"/>
      <c r="W1876" s="94"/>
      <c r="X1876" s="98"/>
      <c r="Y1876" s="94"/>
      <c r="Z1876" s="94"/>
      <c r="AA1876" s="89"/>
      <c r="AB1876" s="89"/>
      <c r="AC1876" s="94"/>
      <c r="AD1876" s="94">
        <f>IF(AND(AC1876="",M1876=""),0,IF((AC1876=""),M1876,IF((M1876=""),AC1876,AC1876+M1876)))</f>
        <v>182400</v>
      </c>
      <c r="AE1876" s="94">
        <f>IF( (X1876=""),AD1876*1,AD1876*(X1876/100) )</f>
        <v>182400</v>
      </c>
      <c r="AF1876" s="94">
        <v>50000000</v>
      </c>
      <c r="AG1876" s="94">
        <f>IF((AF1876-AE1876) &gt; 1,0,IF((AF1876-AE1876)&lt;0,AE1876-AF1876,AF1876-AE1876))</f>
        <v>0</v>
      </c>
      <c r="AH1876" s="94">
        <v>0.02</v>
      </c>
    </row>
    <row r="1877" spans="1:34" s="74" customFormat="1" x14ac:dyDescent="0.55000000000000004">
      <c r="A1877" s="108"/>
      <c r="B1877" s="109"/>
      <c r="C1877" s="102"/>
      <c r="D1877" s="90"/>
      <c r="E1877" s="102"/>
      <c r="F1877" s="102"/>
      <c r="G1877" s="102"/>
      <c r="H1877" s="102"/>
      <c r="I1877" s="98"/>
      <c r="J1877" s="102"/>
      <c r="K1877" s="94"/>
      <c r="L1877" s="94" t="s">
        <v>63</v>
      </c>
      <c r="M1877" s="94">
        <f>SUM(M1874:M1876)</f>
        <v>415200</v>
      </c>
      <c r="N1877" s="102"/>
      <c r="O1877" s="111"/>
      <c r="P1877" s="96"/>
      <c r="Q1877" s="111"/>
      <c r="R1877" s="111"/>
      <c r="S1877" s="97"/>
      <c r="T1877" s="102"/>
      <c r="U1877" s="102"/>
      <c r="V1877" s="102"/>
      <c r="W1877" s="94"/>
      <c r="X1877" s="98"/>
      <c r="Y1877" s="94"/>
      <c r="Z1877" s="94"/>
      <c r="AA1877" s="89"/>
      <c r="AB1877" s="89"/>
      <c r="AC1877" s="94"/>
      <c r="AD1877" s="94">
        <f>SUM(AD1874:AD1876)</f>
        <v>1649558.25</v>
      </c>
      <c r="AE1877" s="94">
        <f>SUM(AE1874:AE1876)</f>
        <v>1247094.2824500001</v>
      </c>
      <c r="AF1877" s="94"/>
      <c r="AG1877" s="94">
        <f>SUM(AG1874:AG1876)</f>
        <v>0</v>
      </c>
      <c r="AH1877" s="94"/>
    </row>
    <row r="1878" spans="1:34" s="73" customFormat="1" x14ac:dyDescent="0.55000000000000004">
      <c r="A1878" s="108" t="s">
        <v>2651</v>
      </c>
      <c r="B1878" s="109">
        <v>807</v>
      </c>
      <c r="C1878" s="102">
        <v>8851</v>
      </c>
      <c r="D1878" s="90" t="s">
        <v>2662</v>
      </c>
      <c r="E1878" s="102" t="s">
        <v>34</v>
      </c>
      <c r="F1878" s="102">
        <v>5325</v>
      </c>
      <c r="G1878" s="102">
        <v>10</v>
      </c>
      <c r="H1878" s="102">
        <v>2</v>
      </c>
      <c r="I1878" s="98">
        <v>93</v>
      </c>
      <c r="J1878" s="102" t="s">
        <v>38</v>
      </c>
      <c r="K1878" s="94">
        <f>((G1878*400)+(H1878*100))+I1878</f>
        <v>4293</v>
      </c>
      <c r="L1878" s="94">
        <v>250</v>
      </c>
      <c r="M1878" s="94">
        <f>K1878*L1878</f>
        <v>1073250</v>
      </c>
      <c r="N1878" s="102"/>
      <c r="O1878" s="111"/>
      <c r="P1878" s="96"/>
      <c r="Q1878" s="111"/>
      <c r="R1878" s="111"/>
      <c r="S1878" s="97"/>
      <c r="T1878" s="102"/>
      <c r="U1878" s="102"/>
      <c r="V1878" s="102"/>
      <c r="W1878" s="94"/>
      <c r="X1878" s="98"/>
      <c r="Y1878" s="94"/>
      <c r="Z1878" s="94"/>
      <c r="AA1878" s="89"/>
      <c r="AB1878" s="89"/>
      <c r="AC1878" s="94"/>
      <c r="AD1878" s="94">
        <f>IF(AND(AC1878="",M1878=""),0,IF((AC1878=""),M1878,IF((M1878=""),AC1878,AC1878+M1878)))</f>
        <v>1073250</v>
      </c>
      <c r="AE1878" s="94">
        <f>IF( (X1878=""),AD1878*1,AD1878*(X1878/100) )</f>
        <v>1073250</v>
      </c>
      <c r="AF1878" s="94">
        <v>50000000</v>
      </c>
      <c r="AG1878" s="94">
        <f>IF((AF1878-AE1878) &gt; 1,0,IF((AF1878-AE1878)&lt;0,AE1878-AF1878,AF1878-AE1878))</f>
        <v>0</v>
      </c>
      <c r="AH1878" s="94">
        <v>0.01</v>
      </c>
    </row>
    <row r="1879" spans="1:34" s="73" customFormat="1" x14ac:dyDescent="0.55000000000000004">
      <c r="A1879" s="108"/>
      <c r="B1879" s="109"/>
      <c r="C1879" s="102"/>
      <c r="D1879" s="90"/>
      <c r="E1879" s="102"/>
      <c r="F1879" s="102"/>
      <c r="G1879" s="102"/>
      <c r="H1879" s="102"/>
      <c r="I1879" s="98"/>
      <c r="J1879" s="102"/>
      <c r="K1879" s="94"/>
      <c r="L1879" s="94" t="s">
        <v>63</v>
      </c>
      <c r="M1879" s="94">
        <f>SUM(M1878:M1878)</f>
        <v>1073250</v>
      </c>
      <c r="N1879" s="102"/>
      <c r="O1879" s="111"/>
      <c r="P1879" s="96"/>
      <c r="Q1879" s="111"/>
      <c r="R1879" s="111"/>
      <c r="S1879" s="97"/>
      <c r="T1879" s="102"/>
      <c r="U1879" s="102"/>
      <c r="V1879" s="102"/>
      <c r="W1879" s="94"/>
      <c r="X1879" s="98"/>
      <c r="Y1879" s="94"/>
      <c r="Z1879" s="94"/>
      <c r="AA1879" s="89"/>
      <c r="AB1879" s="89"/>
      <c r="AC1879" s="94"/>
      <c r="AD1879" s="94">
        <f>SUM(AD1878:AD1878)</f>
        <v>1073250</v>
      </c>
      <c r="AE1879" s="94">
        <f>SUM(AE1878:AE1878)</f>
        <v>1073250</v>
      </c>
      <c r="AF1879" s="94"/>
      <c r="AG1879" s="94">
        <f>SUM(AG1878:AG1878)</f>
        <v>0</v>
      </c>
      <c r="AH1879" s="94"/>
    </row>
    <row r="1880" spans="1:34" s="73" customFormat="1" x14ac:dyDescent="0.55000000000000004">
      <c r="A1880" s="108" t="s">
        <v>2663</v>
      </c>
      <c r="B1880" s="109">
        <v>808</v>
      </c>
      <c r="C1880" s="102">
        <v>6441</v>
      </c>
      <c r="D1880" s="90" t="s">
        <v>2664</v>
      </c>
      <c r="E1880" s="102" t="s">
        <v>37</v>
      </c>
      <c r="F1880" s="102">
        <v>5485</v>
      </c>
      <c r="G1880" s="102">
        <v>0</v>
      </c>
      <c r="H1880" s="102">
        <v>2</v>
      </c>
      <c r="I1880" s="98">
        <v>80</v>
      </c>
      <c r="J1880" s="102" t="s">
        <v>38</v>
      </c>
      <c r="K1880" s="94">
        <f>((G1880*400)+(H1880*100))+I1880</f>
        <v>280</v>
      </c>
      <c r="L1880" s="94">
        <v>400</v>
      </c>
      <c r="M1880" s="94">
        <f>K1880*L1880</f>
        <v>112000</v>
      </c>
      <c r="N1880" s="102"/>
      <c r="O1880" s="111"/>
      <c r="P1880" s="96"/>
      <c r="Q1880" s="111"/>
      <c r="R1880" s="111"/>
      <c r="S1880" s="97"/>
      <c r="T1880" s="102"/>
      <c r="U1880" s="102"/>
      <c r="V1880" s="102"/>
      <c r="W1880" s="94"/>
      <c r="X1880" s="98"/>
      <c r="Y1880" s="94"/>
      <c r="Z1880" s="94"/>
      <c r="AA1880" s="89"/>
      <c r="AB1880" s="89"/>
      <c r="AC1880" s="94"/>
      <c r="AD1880" s="94">
        <f>IF(AND(AC1880="",M1880=""),0,IF((AC1880=""),M1880,IF((M1880=""),AC1880,AC1880+M1880)))</f>
        <v>112000</v>
      </c>
      <c r="AE1880" s="94">
        <f>IF( (X1880=""),AD1880*1,AD1880*(X1880/100) )</f>
        <v>112000</v>
      </c>
      <c r="AF1880" s="94">
        <v>0</v>
      </c>
      <c r="AG1880" s="94">
        <f>IF((AF1880-AE1880) &gt; 1,0,IF((AF1880-AE1880)&lt;0,AE1880-AF1880,AF1880-AE1880))</f>
        <v>112000</v>
      </c>
      <c r="AH1880" s="94">
        <v>0.01</v>
      </c>
    </row>
    <row r="1881" spans="1:34" s="73" customFormat="1" x14ac:dyDescent="0.55000000000000004">
      <c r="A1881" s="108"/>
      <c r="B1881" s="109"/>
      <c r="C1881" s="102"/>
      <c r="D1881" s="90"/>
      <c r="E1881" s="102"/>
      <c r="F1881" s="102"/>
      <c r="G1881" s="102"/>
      <c r="H1881" s="102"/>
      <c r="I1881" s="98"/>
      <c r="J1881" s="102"/>
      <c r="K1881" s="94"/>
      <c r="L1881" s="94" t="s">
        <v>63</v>
      </c>
      <c r="M1881" s="94">
        <f>SUM(M1880:M1880)</f>
        <v>112000</v>
      </c>
      <c r="N1881" s="102"/>
      <c r="O1881" s="111"/>
      <c r="P1881" s="96"/>
      <c r="Q1881" s="111"/>
      <c r="R1881" s="111"/>
      <c r="S1881" s="97"/>
      <c r="T1881" s="102"/>
      <c r="U1881" s="102"/>
      <c r="V1881" s="102"/>
      <c r="W1881" s="94"/>
      <c r="X1881" s="98"/>
      <c r="Y1881" s="94"/>
      <c r="Z1881" s="94"/>
      <c r="AA1881" s="89"/>
      <c r="AB1881" s="89"/>
      <c r="AC1881" s="94"/>
      <c r="AD1881" s="94">
        <f>SUM(AD1880:AD1880)</f>
        <v>112000</v>
      </c>
      <c r="AE1881" s="94">
        <f>SUM(AE1880:AE1880)</f>
        <v>112000</v>
      </c>
      <c r="AF1881" s="94"/>
      <c r="AG1881" s="94">
        <f>SUM(AG1880:AG1880)</f>
        <v>112000</v>
      </c>
      <c r="AH1881" s="94"/>
    </row>
    <row r="1882" spans="1:34" s="73" customFormat="1" x14ac:dyDescent="0.55000000000000004">
      <c r="A1882" s="108" t="s">
        <v>2667</v>
      </c>
      <c r="B1882" s="109">
        <v>809</v>
      </c>
      <c r="C1882" s="102">
        <v>9651</v>
      </c>
      <c r="D1882" s="90" t="s">
        <v>2668</v>
      </c>
      <c r="E1882" s="102" t="s">
        <v>34</v>
      </c>
      <c r="F1882" s="102">
        <v>10966</v>
      </c>
      <c r="G1882" s="102">
        <v>0</v>
      </c>
      <c r="H1882" s="102">
        <v>1</v>
      </c>
      <c r="I1882" s="98">
        <v>4</v>
      </c>
      <c r="J1882" s="102" t="s">
        <v>35</v>
      </c>
      <c r="K1882" s="94">
        <f>((G1882*400)+(H1882*100))+I1882</f>
        <v>104</v>
      </c>
      <c r="L1882" s="94">
        <v>850</v>
      </c>
      <c r="M1882" s="94">
        <f>K1882*L1882</f>
        <v>88400</v>
      </c>
      <c r="N1882" s="102">
        <v>1</v>
      </c>
      <c r="O1882" s="111" t="s">
        <v>2665</v>
      </c>
      <c r="P1882" s="96"/>
      <c r="Q1882" s="111" t="s">
        <v>2666</v>
      </c>
      <c r="R1882" s="111" t="s">
        <v>2669</v>
      </c>
      <c r="S1882" s="97"/>
      <c r="T1882" s="102" t="s">
        <v>51</v>
      </c>
      <c r="U1882" s="102" t="s">
        <v>45</v>
      </c>
      <c r="V1882" s="102" t="s">
        <v>52</v>
      </c>
      <c r="W1882" s="94">
        <v>101.08</v>
      </c>
      <c r="X1882" s="98">
        <v>41.08</v>
      </c>
      <c r="Y1882" s="94">
        <v>6750</v>
      </c>
      <c r="Z1882" s="94">
        <f>W1882*Y1882</f>
        <v>682290</v>
      </c>
      <c r="AA1882" s="89">
        <v>6</v>
      </c>
      <c r="AB1882" s="89">
        <v>6</v>
      </c>
      <c r="AC1882" s="94">
        <f>(Z1882*(100-AB1882))/100</f>
        <v>641352.6</v>
      </c>
      <c r="AD1882" s="94">
        <f>IF(AND(AC1882="",M1882=""),0,IF((AC1882=""),M1882, IF( (M1882=""),AC1882,AC1882+M1882)))</f>
        <v>729752.6</v>
      </c>
      <c r="AE1882" s="94">
        <f>IF( (X1882=""),AD1882*1,( M1882+(SUM(AC1882:AC1882)) )*(X1882/100) )</f>
        <v>299782.36807999999</v>
      </c>
      <c r="AF1882" s="94">
        <v>50000000</v>
      </c>
      <c r="AG1882" s="94">
        <f>IF((AF1882-AE1882) &gt; 1,0,IF((AF1882-AE1882)&lt;0,AE1882-AF1882,AF1882-AE1882))</f>
        <v>0</v>
      </c>
      <c r="AH1882" s="94">
        <v>0.02</v>
      </c>
    </row>
    <row r="1883" spans="1:34" s="73" customFormat="1" x14ac:dyDescent="0.55000000000000004">
      <c r="A1883" s="108"/>
      <c r="B1883" s="109"/>
      <c r="C1883" s="102"/>
      <c r="D1883" s="90"/>
      <c r="E1883" s="102"/>
      <c r="F1883" s="102"/>
      <c r="G1883" s="102"/>
      <c r="H1883" s="102"/>
      <c r="I1883" s="98"/>
      <c r="J1883" s="102"/>
      <c r="K1883" s="94"/>
      <c r="L1883" s="94"/>
      <c r="M1883" s="94"/>
      <c r="N1883" s="102">
        <v>2</v>
      </c>
      <c r="O1883" s="111" t="s">
        <v>2665</v>
      </c>
      <c r="P1883" s="96"/>
      <c r="Q1883" s="111" t="s">
        <v>2666</v>
      </c>
      <c r="R1883" s="111" t="s">
        <v>2669</v>
      </c>
      <c r="S1883" s="97"/>
      <c r="T1883" s="102" t="s">
        <v>343</v>
      </c>
      <c r="U1883" s="102" t="s">
        <v>45</v>
      </c>
      <c r="V1883" s="102" t="s">
        <v>52</v>
      </c>
      <c r="W1883" s="94">
        <v>144.97</v>
      </c>
      <c r="X1883" s="98">
        <v>58.92</v>
      </c>
      <c r="Y1883" s="94">
        <v>5600</v>
      </c>
      <c r="Z1883" s="94">
        <f>W1883*Y1883</f>
        <v>811832</v>
      </c>
      <c r="AA1883" s="89">
        <v>6</v>
      </c>
      <c r="AB1883" s="89">
        <v>6</v>
      </c>
      <c r="AC1883" s="94">
        <f>(Z1883*(100-AB1883))/100</f>
        <v>763122.08</v>
      </c>
      <c r="AD1883" s="94">
        <f>IF(AND(AC1883="",M1882=""),0,IF((AC1883=""),M1882, IF( (M1882=""),AC1883,AC1883+M1882)))</f>
        <v>851522.08</v>
      </c>
      <c r="AE1883" s="94">
        <f>IF( (X1883=""),AD1883*1,( M1882+(SUM(AC1883:AC1883)) )*(X1883/100) )</f>
        <v>501716.80953600002</v>
      </c>
      <c r="AF1883" s="94">
        <v>50000000</v>
      </c>
      <c r="AG1883" s="94">
        <f>IF((AF1883-AE1883) &gt; 1,0,IF((AF1883-AE1883)&lt;0,AE1883-AF1883,AF1883-AE1883))</f>
        <v>0</v>
      </c>
      <c r="AH1883" s="94">
        <v>0.02</v>
      </c>
    </row>
    <row r="1884" spans="1:34" s="73" customFormat="1" x14ac:dyDescent="0.55000000000000004">
      <c r="A1884" s="108"/>
      <c r="B1884" s="109"/>
      <c r="C1884" s="102"/>
      <c r="D1884" s="90"/>
      <c r="E1884" s="102"/>
      <c r="F1884" s="102"/>
      <c r="G1884" s="102"/>
      <c r="H1884" s="102"/>
      <c r="I1884" s="98"/>
      <c r="J1884" s="102"/>
      <c r="K1884" s="94"/>
      <c r="L1884" s="94" t="s">
        <v>63</v>
      </c>
      <c r="M1884" s="94">
        <f>SUM(M1882:M1883)</f>
        <v>88400</v>
      </c>
      <c r="N1884" s="102"/>
      <c r="O1884" s="111"/>
      <c r="P1884" s="96"/>
      <c r="Q1884" s="111"/>
      <c r="R1884" s="111"/>
      <c r="S1884" s="97"/>
      <c r="T1884" s="102"/>
      <c r="U1884" s="102"/>
      <c r="V1884" s="102"/>
      <c r="W1884" s="94"/>
      <c r="X1884" s="98"/>
      <c r="Y1884" s="94"/>
      <c r="Z1884" s="94"/>
      <c r="AA1884" s="89"/>
      <c r="AB1884" s="89"/>
      <c r="AC1884" s="94"/>
      <c r="AD1884" s="94">
        <f>SUM(AD1882:AD1883)</f>
        <v>1581274.68</v>
      </c>
      <c r="AE1884" s="94">
        <f>SUM(AE1882:AE1883)</f>
        <v>801499.17761599994</v>
      </c>
      <c r="AF1884" s="94"/>
      <c r="AG1884" s="94">
        <f>SUM(AG1882:AG1883)</f>
        <v>0</v>
      </c>
      <c r="AH1884" s="94"/>
    </row>
    <row r="1885" spans="1:34" s="73" customFormat="1" x14ac:dyDescent="0.55000000000000004">
      <c r="A1885" s="108" t="s">
        <v>2176</v>
      </c>
      <c r="B1885" s="109">
        <v>810</v>
      </c>
      <c r="C1885" s="102">
        <v>9502</v>
      </c>
      <c r="D1885" s="90" t="s">
        <v>2670</v>
      </c>
      <c r="E1885" s="102" t="s">
        <v>34</v>
      </c>
      <c r="F1885" s="102">
        <v>11411</v>
      </c>
      <c r="G1885" s="102">
        <v>0</v>
      </c>
      <c r="H1885" s="102">
        <v>1</v>
      </c>
      <c r="I1885" s="98">
        <v>10</v>
      </c>
      <c r="J1885" s="102" t="s">
        <v>35</v>
      </c>
      <c r="K1885" s="94">
        <f>((G1885*400)+(H1885*100))+I1885</f>
        <v>110</v>
      </c>
      <c r="L1885" s="94">
        <v>800</v>
      </c>
      <c r="M1885" s="94">
        <f>K1885*L1885</f>
        <v>88000</v>
      </c>
      <c r="N1885" s="102">
        <v>1</v>
      </c>
      <c r="O1885" s="111" t="s">
        <v>2657</v>
      </c>
      <c r="P1885" s="96"/>
      <c r="Q1885" s="111" t="s">
        <v>2658</v>
      </c>
      <c r="R1885" s="111" t="s">
        <v>2178</v>
      </c>
      <c r="S1885" s="97" t="s">
        <v>2670</v>
      </c>
      <c r="T1885" s="102" t="s">
        <v>51</v>
      </c>
      <c r="U1885" s="102" t="s">
        <v>45</v>
      </c>
      <c r="V1885" s="102" t="s">
        <v>52</v>
      </c>
      <c r="W1885" s="94">
        <v>2357.5</v>
      </c>
      <c r="X1885" s="98">
        <v>100</v>
      </c>
      <c r="Y1885" s="94">
        <v>6750</v>
      </c>
      <c r="Z1885" s="94">
        <f>W1885*Y1885</f>
        <v>15913125</v>
      </c>
      <c r="AA1885" s="89">
        <v>6</v>
      </c>
      <c r="AB1885" s="89">
        <v>6</v>
      </c>
      <c r="AC1885" s="94">
        <f>(Z1885*(100-AB1885))/100</f>
        <v>14958337.5</v>
      </c>
      <c r="AD1885" s="94">
        <f>IF(AND(AC1885="",M1885=""),0,IF((AC1885=""),M1885, IF( (M1885=""),AC1885,AC1885+M1885)))</f>
        <v>15046337.5</v>
      </c>
      <c r="AE1885" s="94">
        <f>IF( (X1885=""),AD1885*1,( M1885+(SUM(AC1885:AC1885)) )*(X1885/100) )</f>
        <v>15046337.5</v>
      </c>
      <c r="AF1885" s="94">
        <v>50000000</v>
      </c>
      <c r="AG1885" s="94">
        <f t="shared" ref="AG1885:AG1890" si="194">IF((AF1885-AE1885) &gt; 1,0,IF((AF1885-AE1885)&lt;0,AE1885-AF1885,AF1885-AE1885))</f>
        <v>0</v>
      </c>
      <c r="AH1885" s="94">
        <v>0.02</v>
      </c>
    </row>
    <row r="1886" spans="1:34" s="73" customFormat="1" x14ac:dyDescent="0.55000000000000004">
      <c r="A1886" s="108"/>
      <c r="B1886" s="109">
        <v>811</v>
      </c>
      <c r="C1886" s="102">
        <v>9227</v>
      </c>
      <c r="D1886" s="90" t="s">
        <v>2671</v>
      </c>
      <c r="E1886" s="102" t="s">
        <v>34</v>
      </c>
      <c r="F1886" s="102">
        <v>17651</v>
      </c>
      <c r="G1886" s="102">
        <v>2</v>
      </c>
      <c r="H1886" s="102">
        <v>0</v>
      </c>
      <c r="I1886" s="98">
        <v>41</v>
      </c>
      <c r="J1886" s="102" t="s">
        <v>38</v>
      </c>
      <c r="K1886" s="94">
        <f>((G1886*400)+(H1886*100))+I1886</f>
        <v>841</v>
      </c>
      <c r="L1886" s="94">
        <v>250</v>
      </c>
      <c r="M1886" s="94">
        <f>K1886*L1886</f>
        <v>210250</v>
      </c>
      <c r="N1886" s="102"/>
      <c r="O1886" s="111"/>
      <c r="P1886" s="96"/>
      <c r="Q1886" s="111"/>
      <c r="R1886" s="111"/>
      <c r="S1886" s="97"/>
      <c r="T1886" s="102"/>
      <c r="U1886" s="102"/>
      <c r="V1886" s="102"/>
      <c r="W1886" s="94"/>
      <c r="X1886" s="98"/>
      <c r="Y1886" s="94"/>
      <c r="Z1886" s="94"/>
      <c r="AA1886" s="89"/>
      <c r="AB1886" s="89"/>
      <c r="AC1886" s="94"/>
      <c r="AD1886" s="94">
        <f>IF(AND(AC1886="",M1886=""),0,IF((AC1886=""),M1886,IF((M1886=""),AC1886,AC1886+M1886)))</f>
        <v>210250</v>
      </c>
      <c r="AE1886" s="94">
        <f>IF( (X1886=""),AD1886*1,AD1886*(X1886/100) )</f>
        <v>210250</v>
      </c>
      <c r="AF1886" s="94">
        <v>50000000</v>
      </c>
      <c r="AG1886" s="94">
        <f t="shared" si="194"/>
        <v>0</v>
      </c>
      <c r="AH1886" s="94">
        <v>0.01</v>
      </c>
    </row>
    <row r="1887" spans="1:34" s="73" customFormat="1" x14ac:dyDescent="0.55000000000000004">
      <c r="A1887" s="108"/>
      <c r="B1887" s="109">
        <v>812</v>
      </c>
      <c r="C1887" s="102">
        <v>9263</v>
      </c>
      <c r="D1887" s="90" t="s">
        <v>2672</v>
      </c>
      <c r="E1887" s="102" t="s">
        <v>34</v>
      </c>
      <c r="F1887" s="102">
        <v>17652</v>
      </c>
      <c r="G1887" s="102">
        <v>0</v>
      </c>
      <c r="H1887" s="102">
        <v>1</v>
      </c>
      <c r="I1887" s="98">
        <v>14</v>
      </c>
      <c r="J1887" s="102" t="s">
        <v>38</v>
      </c>
      <c r="K1887" s="94">
        <f>((G1887*400)+(H1887*100))+I1887</f>
        <v>114</v>
      </c>
      <c r="L1887" s="94">
        <v>250</v>
      </c>
      <c r="M1887" s="94">
        <f>K1887*L1887</f>
        <v>28500</v>
      </c>
      <c r="N1887" s="102"/>
      <c r="O1887" s="111"/>
      <c r="P1887" s="96"/>
      <c r="Q1887" s="111"/>
      <c r="R1887" s="111"/>
      <c r="S1887" s="97"/>
      <c r="T1887" s="102"/>
      <c r="U1887" s="102"/>
      <c r="V1887" s="102"/>
      <c r="W1887" s="94"/>
      <c r="X1887" s="98"/>
      <c r="Y1887" s="94"/>
      <c r="Z1887" s="94"/>
      <c r="AA1887" s="89"/>
      <c r="AB1887" s="89"/>
      <c r="AC1887" s="94"/>
      <c r="AD1887" s="94">
        <f>IF(AND(AC1887="",M1887=""),0,IF((AC1887=""),M1887,IF((M1887=""),AC1887,AC1887+M1887)))</f>
        <v>28500</v>
      </c>
      <c r="AE1887" s="94">
        <f>IF( (X1887=""),AD1887*1,AD1887*(X1887/100) )</f>
        <v>28500</v>
      </c>
      <c r="AF1887" s="94">
        <v>50000000</v>
      </c>
      <c r="AG1887" s="94">
        <f t="shared" si="194"/>
        <v>0</v>
      </c>
      <c r="AH1887" s="94">
        <v>0.01</v>
      </c>
    </row>
    <row r="1888" spans="1:34" s="73" customFormat="1" x14ac:dyDescent="0.55000000000000004">
      <c r="A1888" s="108"/>
      <c r="B1888" s="109">
        <v>813</v>
      </c>
      <c r="C1888" s="102">
        <v>9273</v>
      </c>
      <c r="D1888" s="90" t="s">
        <v>2673</v>
      </c>
      <c r="E1888" s="102" t="s">
        <v>34</v>
      </c>
      <c r="F1888" s="102">
        <v>18351</v>
      </c>
      <c r="G1888" s="102">
        <v>4</v>
      </c>
      <c r="H1888" s="102">
        <v>1</v>
      </c>
      <c r="I1888" s="98">
        <v>80</v>
      </c>
      <c r="J1888" s="102" t="s">
        <v>38</v>
      </c>
      <c r="K1888" s="94">
        <f>((G1888*400)+(H1888*100))+I1888</f>
        <v>1780</v>
      </c>
      <c r="L1888" s="94">
        <v>250</v>
      </c>
      <c r="M1888" s="94">
        <f>K1888*L1888</f>
        <v>445000</v>
      </c>
      <c r="N1888" s="102"/>
      <c r="O1888" s="111"/>
      <c r="P1888" s="96"/>
      <c r="Q1888" s="111"/>
      <c r="R1888" s="111"/>
      <c r="S1888" s="97"/>
      <c r="T1888" s="102"/>
      <c r="U1888" s="102"/>
      <c r="V1888" s="102"/>
      <c r="W1888" s="94"/>
      <c r="X1888" s="98"/>
      <c r="Y1888" s="94"/>
      <c r="Z1888" s="94"/>
      <c r="AA1888" s="89"/>
      <c r="AB1888" s="89"/>
      <c r="AC1888" s="94"/>
      <c r="AD1888" s="94">
        <f>IF(AND(AC1888="",M1888=""),0,IF((AC1888=""),M1888,IF((M1888=""),AC1888,AC1888+M1888)))</f>
        <v>445000</v>
      </c>
      <c r="AE1888" s="94">
        <f>IF( (X1888=""),AD1888*1,AD1888*(X1888/100) )</f>
        <v>445000</v>
      </c>
      <c r="AF1888" s="94">
        <v>50000000</v>
      </c>
      <c r="AG1888" s="94">
        <f t="shared" si="194"/>
        <v>0</v>
      </c>
      <c r="AH1888" s="94">
        <v>0.01</v>
      </c>
    </row>
    <row r="1889" spans="1:34" s="74" customFormat="1" x14ac:dyDescent="0.55000000000000004">
      <c r="A1889" s="108" t="s">
        <v>2176</v>
      </c>
      <c r="B1889" s="109">
        <v>814</v>
      </c>
      <c r="C1889" s="102">
        <v>8376</v>
      </c>
      <c r="D1889" s="90" t="s">
        <v>2659</v>
      </c>
      <c r="E1889" s="102" t="s">
        <v>34</v>
      </c>
      <c r="F1889" s="102">
        <v>2527</v>
      </c>
      <c r="G1889" s="102">
        <v>0</v>
      </c>
      <c r="H1889" s="102">
        <v>1</v>
      </c>
      <c r="I1889" s="98">
        <v>51</v>
      </c>
      <c r="J1889" s="102" t="s">
        <v>35</v>
      </c>
      <c r="K1889" s="94">
        <f>((G1889*400)+(H1889*100))+I1889</f>
        <v>151</v>
      </c>
      <c r="L1889" s="94">
        <v>800</v>
      </c>
      <c r="M1889" s="94">
        <f>K1889*L1889</f>
        <v>120800</v>
      </c>
      <c r="N1889" s="102">
        <v>1</v>
      </c>
      <c r="O1889" s="111" t="s">
        <v>2657</v>
      </c>
      <c r="P1889" s="96"/>
      <c r="Q1889" s="111" t="s">
        <v>2658</v>
      </c>
      <c r="R1889" s="111" t="s">
        <v>2178</v>
      </c>
      <c r="S1889" s="97" t="s">
        <v>2660</v>
      </c>
      <c r="T1889" s="102" t="s">
        <v>51</v>
      </c>
      <c r="U1889" s="102" t="s">
        <v>45</v>
      </c>
      <c r="V1889" s="102" t="s">
        <v>52</v>
      </c>
      <c r="W1889" s="94">
        <v>115.7</v>
      </c>
      <c r="X1889" s="98">
        <v>69.06</v>
      </c>
      <c r="Y1889" s="94">
        <v>6750</v>
      </c>
      <c r="Z1889" s="94">
        <f>W1889*Y1889</f>
        <v>780975</v>
      </c>
      <c r="AA1889" s="89">
        <v>21</v>
      </c>
      <c r="AB1889" s="89">
        <v>30</v>
      </c>
      <c r="AC1889" s="94">
        <f>(Z1889*(100-AB1889))/100</f>
        <v>546682.5</v>
      </c>
      <c r="AD1889" s="94">
        <f>IF(AND(AC1889="",M1889=""),0,IF((AC1889=""),M1889, IF( (M1889=""),AC1889,AC1889+M1889)))</f>
        <v>667482.5</v>
      </c>
      <c r="AE1889" s="94">
        <f>IF( (X1889=""),AD1889*1,( M1889+(SUM(AC1889:AC1889)) )*(X1889/100) )</f>
        <v>460963.41450000001</v>
      </c>
      <c r="AF1889" s="94">
        <v>50000000</v>
      </c>
      <c r="AG1889" s="94">
        <f t="shared" si="194"/>
        <v>0</v>
      </c>
      <c r="AH1889" s="94">
        <v>0.02</v>
      </c>
    </row>
    <row r="1890" spans="1:34" s="74" customFormat="1" x14ac:dyDescent="0.55000000000000004">
      <c r="A1890" s="108"/>
      <c r="B1890" s="109"/>
      <c r="C1890" s="102"/>
      <c r="D1890" s="90"/>
      <c r="E1890" s="102"/>
      <c r="F1890" s="102"/>
      <c r="G1890" s="102"/>
      <c r="H1890" s="102"/>
      <c r="I1890" s="98"/>
      <c r="J1890" s="102"/>
      <c r="K1890" s="94"/>
      <c r="L1890" s="94"/>
      <c r="M1890" s="94"/>
      <c r="N1890" s="102">
        <v>2</v>
      </c>
      <c r="O1890" s="111" t="s">
        <v>2657</v>
      </c>
      <c r="P1890" s="96"/>
      <c r="Q1890" s="111" t="s">
        <v>2658</v>
      </c>
      <c r="R1890" s="111" t="s">
        <v>2178</v>
      </c>
      <c r="S1890" s="97" t="s">
        <v>2661</v>
      </c>
      <c r="T1890" s="102" t="s">
        <v>15159</v>
      </c>
      <c r="U1890" s="102" t="s">
        <v>74</v>
      </c>
      <c r="V1890" s="102" t="s">
        <v>52</v>
      </c>
      <c r="W1890" s="94">
        <v>51.84</v>
      </c>
      <c r="X1890" s="98">
        <v>30.94</v>
      </c>
      <c r="Y1890" s="94">
        <v>0</v>
      </c>
      <c r="Z1890" s="94">
        <f>W1890*Y1890</f>
        <v>0</v>
      </c>
      <c r="AA1890" s="89">
        <v>21</v>
      </c>
      <c r="AB1890" s="89">
        <v>93</v>
      </c>
      <c r="AC1890" s="94">
        <f>(Z1890*(100-AB1890))/100</f>
        <v>0</v>
      </c>
      <c r="AD1890" s="94">
        <f>IF(AND(AC1890="",M1889=""),0,IF((AC1890=""),M1889, IF( (M1889=""),AC1890,AC1890+M1889)))</f>
        <v>120800</v>
      </c>
      <c r="AE1890" s="94">
        <f>IF( (X1890=""),AD1890*1,( M1889+(SUM(AC1890:AC1890)) )*(X1890/100) )</f>
        <v>37375.520000000004</v>
      </c>
      <c r="AF1890" s="94">
        <v>50000000</v>
      </c>
      <c r="AG1890" s="94">
        <f t="shared" si="194"/>
        <v>0</v>
      </c>
      <c r="AH1890" s="94">
        <v>0.02</v>
      </c>
    </row>
    <row r="1891" spans="1:34" s="73" customFormat="1" x14ac:dyDescent="0.55000000000000004">
      <c r="A1891" s="108"/>
      <c r="B1891" s="109"/>
      <c r="C1891" s="102"/>
      <c r="D1891" s="90"/>
      <c r="E1891" s="102"/>
      <c r="F1891" s="102"/>
      <c r="G1891" s="102"/>
      <c r="H1891" s="102"/>
      <c r="I1891" s="98"/>
      <c r="J1891" s="102"/>
      <c r="K1891" s="94"/>
      <c r="L1891" s="94" t="s">
        <v>63</v>
      </c>
      <c r="M1891" s="94">
        <f>SUM(M1885:M1889)</f>
        <v>892550</v>
      </c>
      <c r="N1891" s="102"/>
      <c r="O1891" s="111"/>
      <c r="P1891" s="96"/>
      <c r="Q1891" s="111"/>
      <c r="R1891" s="111"/>
      <c r="S1891" s="97"/>
      <c r="T1891" s="102"/>
      <c r="U1891" s="102"/>
      <c r="V1891" s="102"/>
      <c r="W1891" s="94"/>
      <c r="X1891" s="98"/>
      <c r="Y1891" s="94"/>
      <c r="Z1891" s="94"/>
      <c r="AA1891" s="89"/>
      <c r="AB1891" s="89"/>
      <c r="AC1891" s="94"/>
      <c r="AD1891" s="94">
        <f>SUM(AD1885:AD1889)</f>
        <v>16397570</v>
      </c>
      <c r="AE1891" s="94">
        <f>SUM(AE1885:AE1889)</f>
        <v>16191050.9145</v>
      </c>
      <c r="AF1891" s="94"/>
      <c r="AG1891" s="94">
        <f>SUM(AG1885:AG1889)</f>
        <v>0</v>
      </c>
      <c r="AH1891" s="94"/>
    </row>
    <row r="1892" spans="1:34" s="73" customFormat="1" x14ac:dyDescent="0.55000000000000004">
      <c r="A1892" s="108" t="s">
        <v>2676</v>
      </c>
      <c r="B1892" s="109">
        <v>815</v>
      </c>
      <c r="C1892" s="102">
        <v>6906</v>
      </c>
      <c r="D1892" s="90" t="s">
        <v>2677</v>
      </c>
      <c r="E1892" s="102" t="s">
        <v>34</v>
      </c>
      <c r="F1892" s="102">
        <v>23272</v>
      </c>
      <c r="G1892" s="102">
        <v>0</v>
      </c>
      <c r="H1892" s="102">
        <v>0</v>
      </c>
      <c r="I1892" s="98">
        <v>70</v>
      </c>
      <c r="J1892" s="102" t="s">
        <v>35</v>
      </c>
      <c r="K1892" s="94">
        <f>((G1892*400)+(H1892*100))+I1892</f>
        <v>70</v>
      </c>
      <c r="L1892" s="94">
        <v>1600</v>
      </c>
      <c r="M1892" s="94">
        <f>K1892*L1892</f>
        <v>112000</v>
      </c>
      <c r="N1892" s="102">
        <v>1</v>
      </c>
      <c r="O1892" s="111" t="s">
        <v>2674</v>
      </c>
      <c r="P1892" s="96">
        <v>3560100646328</v>
      </c>
      <c r="Q1892" s="111" t="s">
        <v>2675</v>
      </c>
      <c r="R1892" s="111" t="s">
        <v>2678</v>
      </c>
      <c r="S1892" s="97" t="s">
        <v>2679</v>
      </c>
      <c r="T1892" s="102" t="s">
        <v>51</v>
      </c>
      <c r="U1892" s="102" t="s">
        <v>45</v>
      </c>
      <c r="V1892" s="102" t="s">
        <v>52</v>
      </c>
      <c r="W1892" s="94">
        <v>300</v>
      </c>
      <c r="X1892" s="98">
        <v>100</v>
      </c>
      <c r="Y1892" s="94">
        <v>6750</v>
      </c>
      <c r="Z1892" s="94">
        <f>W1892*Y1892</f>
        <v>2025000</v>
      </c>
      <c r="AA1892" s="89">
        <v>6</v>
      </c>
      <c r="AB1892" s="89">
        <v>6</v>
      </c>
      <c r="AC1892" s="94">
        <f>(Z1892*(100-AB1892))/100</f>
        <v>1903500</v>
      </c>
      <c r="AD1892" s="94">
        <f>IF(AND(AC1892="",M1892=""),0,IF((AC1892=""),M1892, IF( (M1892=""),AC1892,AC1892+M1892)))</f>
        <v>2015500</v>
      </c>
      <c r="AE1892" s="94">
        <f>IF( (X1892=""),AD1892*1,( M1892+(SUM(AC1892:AC1892)) )*(X1892/100) )</f>
        <v>2015500</v>
      </c>
      <c r="AF1892" s="94">
        <v>50000000</v>
      </c>
      <c r="AG1892" s="94">
        <f>IF((AF1892-AE1892) &gt; 1,0,IF((AF1892-AE1892)&lt;0,AE1892-AF1892,AF1892-AE1892))</f>
        <v>0</v>
      </c>
      <c r="AH1892" s="94">
        <v>0.02</v>
      </c>
    </row>
    <row r="1893" spans="1:34" s="73" customFormat="1" x14ac:dyDescent="0.55000000000000004">
      <c r="A1893" s="108"/>
      <c r="B1893" s="109"/>
      <c r="C1893" s="102"/>
      <c r="D1893" s="90"/>
      <c r="E1893" s="102"/>
      <c r="F1893" s="102"/>
      <c r="G1893" s="102"/>
      <c r="H1893" s="102"/>
      <c r="I1893" s="98"/>
      <c r="J1893" s="102"/>
      <c r="K1893" s="94"/>
      <c r="L1893" s="94" t="s">
        <v>63</v>
      </c>
      <c r="M1893" s="94">
        <f>SUM(M1892:M1892)</f>
        <v>112000</v>
      </c>
      <c r="N1893" s="102"/>
      <c r="O1893" s="111"/>
      <c r="P1893" s="96"/>
      <c r="Q1893" s="111"/>
      <c r="R1893" s="111"/>
      <c r="S1893" s="97"/>
      <c r="T1893" s="102"/>
      <c r="U1893" s="102"/>
      <c r="V1893" s="102"/>
      <c r="W1893" s="94"/>
      <c r="X1893" s="98"/>
      <c r="Y1893" s="94"/>
      <c r="Z1893" s="94"/>
      <c r="AA1893" s="89"/>
      <c r="AB1893" s="89"/>
      <c r="AC1893" s="94"/>
      <c r="AD1893" s="94">
        <f>SUM(AD1892:AD1892)</f>
        <v>2015500</v>
      </c>
      <c r="AE1893" s="94">
        <f>SUM(AE1892:AE1892)</f>
        <v>2015500</v>
      </c>
      <c r="AF1893" s="94"/>
      <c r="AG1893" s="94">
        <f>SUM(AG1892:AG1892)</f>
        <v>0</v>
      </c>
      <c r="AH1893" s="94"/>
    </row>
    <row r="1894" spans="1:34" s="73" customFormat="1" x14ac:dyDescent="0.55000000000000004">
      <c r="A1894" s="108" t="s">
        <v>2682</v>
      </c>
      <c r="B1894" s="109">
        <v>816</v>
      </c>
      <c r="C1894" s="102">
        <v>7798</v>
      </c>
      <c r="D1894" s="90" t="s">
        <v>2683</v>
      </c>
      <c r="E1894" s="102" t="s">
        <v>34</v>
      </c>
      <c r="F1894" s="102">
        <v>26055</v>
      </c>
      <c r="G1894" s="102">
        <v>0</v>
      </c>
      <c r="H1894" s="102">
        <v>1</v>
      </c>
      <c r="I1894" s="98">
        <v>0</v>
      </c>
      <c r="J1894" s="102" t="s">
        <v>35</v>
      </c>
      <c r="K1894" s="94">
        <f>((G1894*400)+(H1894*100))+I1894</f>
        <v>100</v>
      </c>
      <c r="L1894" s="94">
        <v>850</v>
      </c>
      <c r="M1894" s="94">
        <f>K1894*L1894</f>
        <v>85000</v>
      </c>
      <c r="N1894" s="102">
        <v>1</v>
      </c>
      <c r="O1894" s="111" t="s">
        <v>2680</v>
      </c>
      <c r="P1894" s="96">
        <v>1579900934991</v>
      </c>
      <c r="Q1894" s="111" t="s">
        <v>2681</v>
      </c>
      <c r="R1894" s="111" t="s">
        <v>2684</v>
      </c>
      <c r="S1894" s="97"/>
      <c r="T1894" s="102" t="s">
        <v>51</v>
      </c>
      <c r="U1894" s="102" t="s">
        <v>45</v>
      </c>
      <c r="V1894" s="102" t="s">
        <v>52</v>
      </c>
      <c r="W1894" s="94">
        <v>91.06</v>
      </c>
      <c r="X1894" s="98">
        <v>100</v>
      </c>
      <c r="Y1894" s="94">
        <v>6750</v>
      </c>
      <c r="Z1894" s="94">
        <f>W1894*Y1894</f>
        <v>614655</v>
      </c>
      <c r="AA1894" s="89">
        <v>6</v>
      </c>
      <c r="AB1894" s="89">
        <v>6</v>
      </c>
      <c r="AC1894" s="94">
        <f>(Z1894*(100-AB1894))/100</f>
        <v>577775.69999999995</v>
      </c>
      <c r="AD1894" s="94">
        <f>IF(AND(AC1894="",M1892=""),0,IF((AC1894=""),M1892, IF( (M1892=""),AC1894,AC1894+M1892)))</f>
        <v>689775.7</v>
      </c>
      <c r="AE1894" s="94">
        <f>IF( (X1894=""),AD1894*1,( M1892+(SUM(AC1894:AC1894)) )*(X1894/100) )</f>
        <v>689775.7</v>
      </c>
      <c r="AF1894" s="94">
        <v>50000000</v>
      </c>
      <c r="AG1894" s="94">
        <f>IF((AF1894-AE1894) &gt; 1,0,IF((AF1894-AE1894)&lt;0,AE1894-AF1894,AF1894-AE1894))</f>
        <v>0</v>
      </c>
      <c r="AH1894" s="94">
        <v>0.02</v>
      </c>
    </row>
    <row r="1895" spans="1:34" s="73" customFormat="1" x14ac:dyDescent="0.55000000000000004">
      <c r="A1895" s="108"/>
      <c r="B1895" s="109"/>
      <c r="C1895" s="102"/>
      <c r="D1895" s="90"/>
      <c r="E1895" s="102"/>
      <c r="F1895" s="102"/>
      <c r="G1895" s="102"/>
      <c r="H1895" s="102"/>
      <c r="I1895" s="98"/>
      <c r="J1895" s="102"/>
      <c r="K1895" s="94"/>
      <c r="L1895" s="94" t="s">
        <v>63</v>
      </c>
      <c r="M1895" s="94">
        <f>SUM(M1894:M1894)</f>
        <v>85000</v>
      </c>
      <c r="N1895" s="102"/>
      <c r="O1895" s="111"/>
      <c r="P1895" s="96"/>
      <c r="Q1895" s="111"/>
      <c r="R1895" s="111"/>
      <c r="S1895" s="97"/>
      <c r="T1895" s="102"/>
      <c r="U1895" s="102"/>
      <c r="V1895" s="102"/>
      <c r="W1895" s="94"/>
      <c r="X1895" s="98"/>
      <c r="Y1895" s="94"/>
      <c r="Z1895" s="94"/>
      <c r="AA1895" s="89"/>
      <c r="AB1895" s="89"/>
      <c r="AC1895" s="94"/>
      <c r="AD1895" s="94">
        <f>SUM(AD1894:AD1894)</f>
        <v>689775.7</v>
      </c>
      <c r="AE1895" s="94">
        <f>SUM(AE1894:AE1894)</f>
        <v>689775.7</v>
      </c>
      <c r="AF1895" s="94"/>
      <c r="AG1895" s="94">
        <f>SUM(AG1894:AG1894)</f>
        <v>0</v>
      </c>
      <c r="AH1895" s="94"/>
    </row>
    <row r="1896" spans="1:34" s="74" customFormat="1" x14ac:dyDescent="0.55000000000000004">
      <c r="A1896" s="108" t="s">
        <v>2687</v>
      </c>
      <c r="B1896" s="109">
        <v>817</v>
      </c>
      <c r="C1896" s="102">
        <v>6980</v>
      </c>
      <c r="D1896" s="90" t="s">
        <v>2688</v>
      </c>
      <c r="E1896" s="102" t="s">
        <v>34</v>
      </c>
      <c r="F1896" s="102">
        <v>23675</v>
      </c>
      <c r="G1896" s="102">
        <v>0</v>
      </c>
      <c r="H1896" s="102">
        <v>0</v>
      </c>
      <c r="I1896" s="98">
        <v>87</v>
      </c>
      <c r="J1896" s="102" t="s">
        <v>35</v>
      </c>
      <c r="K1896" s="94">
        <f>((G1896*400)+(H1896*100))+I1896</f>
        <v>87</v>
      </c>
      <c r="L1896" s="94">
        <v>850</v>
      </c>
      <c r="M1896" s="94">
        <f>K1896*L1896</f>
        <v>73950</v>
      </c>
      <c r="N1896" s="102">
        <v>1</v>
      </c>
      <c r="O1896" s="111" t="s">
        <v>2685</v>
      </c>
      <c r="P1896" s="96"/>
      <c r="Q1896" s="111" t="s">
        <v>2686</v>
      </c>
      <c r="R1896" s="111" t="s">
        <v>2689</v>
      </c>
      <c r="S1896" s="97" t="s">
        <v>2690</v>
      </c>
      <c r="T1896" s="102" t="s">
        <v>51</v>
      </c>
      <c r="U1896" s="102" t="s">
        <v>45</v>
      </c>
      <c r="V1896" s="102" t="s">
        <v>52</v>
      </c>
      <c r="W1896" s="94">
        <v>80.400000000000006</v>
      </c>
      <c r="X1896" s="98">
        <v>100</v>
      </c>
      <c r="Y1896" s="94">
        <v>6750</v>
      </c>
      <c r="Z1896" s="94">
        <f>W1896*Y1896</f>
        <v>542700</v>
      </c>
      <c r="AA1896" s="89">
        <v>21</v>
      </c>
      <c r="AB1896" s="89">
        <v>30</v>
      </c>
      <c r="AC1896" s="94">
        <f>(Z1896*(100-AB1896))/100</f>
        <v>379890</v>
      </c>
      <c r="AD1896" s="94">
        <f>IF(AND(AC1896="",M1896=""),0,IF((AC1896=""),M1896, IF( (M1896=""),AC1896,AC1896+M1896)))</f>
        <v>453840</v>
      </c>
      <c r="AE1896" s="94">
        <f>IF( (X1896=""),AD1896*1,( M1896+(SUM(AC1896:AC1896)) )*(X1896/100) )</f>
        <v>453840</v>
      </c>
      <c r="AF1896" s="94">
        <v>50000000</v>
      </c>
      <c r="AG1896" s="94">
        <f>IF((AF1896-AE1896) &gt; 1,0,IF((AF1896-AE1896)&lt;0,AE1896-AF1896,AF1896-AE1896))</f>
        <v>0</v>
      </c>
      <c r="AH1896" s="94">
        <v>0.02</v>
      </c>
    </row>
    <row r="1897" spans="1:34" s="74" customFormat="1" x14ac:dyDescent="0.55000000000000004">
      <c r="A1897" s="108"/>
      <c r="B1897" s="109"/>
      <c r="C1897" s="102"/>
      <c r="D1897" s="90"/>
      <c r="E1897" s="102"/>
      <c r="F1897" s="102"/>
      <c r="G1897" s="102"/>
      <c r="H1897" s="102"/>
      <c r="I1897" s="98"/>
      <c r="J1897" s="102"/>
      <c r="K1897" s="94"/>
      <c r="L1897" s="94" t="s">
        <v>63</v>
      </c>
      <c r="M1897" s="94">
        <f>SUM(M1896:M1896)</f>
        <v>73950</v>
      </c>
      <c r="N1897" s="102"/>
      <c r="O1897" s="111"/>
      <c r="P1897" s="96"/>
      <c r="Q1897" s="111"/>
      <c r="R1897" s="111"/>
      <c r="S1897" s="97"/>
      <c r="T1897" s="102"/>
      <c r="U1897" s="102"/>
      <c r="V1897" s="102"/>
      <c r="W1897" s="94"/>
      <c r="X1897" s="98"/>
      <c r="Y1897" s="94"/>
      <c r="Z1897" s="94"/>
      <c r="AA1897" s="89"/>
      <c r="AB1897" s="89"/>
      <c r="AC1897" s="94"/>
      <c r="AD1897" s="94">
        <f>SUM(AD1896:AD1896)</f>
        <v>453840</v>
      </c>
      <c r="AE1897" s="94">
        <f>SUM(AE1896:AE1896)</f>
        <v>453840</v>
      </c>
      <c r="AF1897" s="94"/>
      <c r="AG1897" s="94">
        <f>SUM(AG1896:AG1896)</f>
        <v>0</v>
      </c>
      <c r="AH1897" s="94"/>
    </row>
    <row r="1898" spans="1:34" s="74" customFormat="1" x14ac:dyDescent="0.55000000000000004">
      <c r="A1898" s="108" t="s">
        <v>2693</v>
      </c>
      <c r="B1898" s="109">
        <v>818</v>
      </c>
      <c r="C1898" s="102">
        <v>6806</v>
      </c>
      <c r="D1898" s="90" t="s">
        <v>2694</v>
      </c>
      <c r="E1898" s="102" t="s">
        <v>34</v>
      </c>
      <c r="F1898" s="102">
        <v>23529</v>
      </c>
      <c r="G1898" s="102">
        <v>0</v>
      </c>
      <c r="H1898" s="102">
        <v>2</v>
      </c>
      <c r="I1898" s="98">
        <v>27</v>
      </c>
      <c r="J1898" s="102" t="s">
        <v>35</v>
      </c>
      <c r="K1898" s="94">
        <f>((G1898*400)+(H1898*100))+I1898</f>
        <v>227</v>
      </c>
      <c r="L1898" s="94">
        <v>625</v>
      </c>
      <c r="M1898" s="94">
        <f>K1898*L1898</f>
        <v>141875</v>
      </c>
      <c r="N1898" s="102">
        <v>1</v>
      </c>
      <c r="O1898" s="111" t="s">
        <v>2691</v>
      </c>
      <c r="P1898" s="96">
        <v>3560400100606</v>
      </c>
      <c r="Q1898" s="111" t="s">
        <v>2692</v>
      </c>
      <c r="R1898" s="111" t="s">
        <v>2695</v>
      </c>
      <c r="S1898" s="97" t="s">
        <v>2696</v>
      </c>
      <c r="T1898" s="102" t="s">
        <v>51</v>
      </c>
      <c r="U1898" s="102" t="s">
        <v>45</v>
      </c>
      <c r="V1898" s="102" t="s">
        <v>52</v>
      </c>
      <c r="W1898" s="94">
        <v>936</v>
      </c>
      <c r="X1898" s="98">
        <v>92.86</v>
      </c>
      <c r="Y1898" s="94">
        <v>6750</v>
      </c>
      <c r="Z1898" s="94">
        <f>W1898*Y1898</f>
        <v>6318000</v>
      </c>
      <c r="AA1898" s="89">
        <v>6</v>
      </c>
      <c r="AB1898" s="89">
        <v>6</v>
      </c>
      <c r="AC1898" s="94">
        <f>(Z1898*(100-AB1898))/100</f>
        <v>5938920</v>
      </c>
      <c r="AD1898" s="94">
        <f>IF(AND(AC1898="",M1898=""),0,IF((AC1898=""),M1898, IF( (M1898=""),AC1898,AC1898+M1898)))</f>
        <v>6080795</v>
      </c>
      <c r="AE1898" s="94">
        <f>IF( (X1898=""),AD1898*1,( M1898+(SUM(AC1898:AC1899)) )*(X1898/100) )</f>
        <v>6070494.3429799993</v>
      </c>
      <c r="AF1898" s="94">
        <v>50000000</v>
      </c>
      <c r="AG1898" s="94">
        <f>IF((AF1898-AE1898) &gt; 1,0,IF((AF1898-AE1898)&lt;0,AE1898-AF1898,AF1898-AE1898))</f>
        <v>0</v>
      </c>
      <c r="AH1898" s="94">
        <v>0.02</v>
      </c>
    </row>
    <row r="1899" spans="1:34" s="74" customFormat="1" x14ac:dyDescent="0.55000000000000004">
      <c r="A1899" s="108"/>
      <c r="B1899" s="109"/>
      <c r="C1899" s="102"/>
      <c r="D1899" s="90"/>
      <c r="E1899" s="102"/>
      <c r="F1899" s="102"/>
      <c r="G1899" s="102"/>
      <c r="H1899" s="102"/>
      <c r="I1899" s="98"/>
      <c r="J1899" s="102"/>
      <c r="K1899" s="94"/>
      <c r="L1899" s="94"/>
      <c r="M1899" s="94"/>
      <c r="N1899" s="102"/>
      <c r="O1899" s="111"/>
      <c r="P1899" s="96"/>
      <c r="Q1899" s="111"/>
      <c r="R1899" s="111"/>
      <c r="S1899" s="97"/>
      <c r="T1899" s="102" t="s">
        <v>55</v>
      </c>
      <c r="U1899" s="102"/>
      <c r="V1899" s="102" t="s">
        <v>52</v>
      </c>
      <c r="W1899" s="94">
        <v>71.94</v>
      </c>
      <c r="X1899" s="98">
        <v>7.14</v>
      </c>
      <c r="Y1899" s="94">
        <v>6750</v>
      </c>
      <c r="Z1899" s="94">
        <f>W1899*Y1899</f>
        <v>485595</v>
      </c>
      <c r="AA1899" s="89">
        <v>6</v>
      </c>
      <c r="AB1899" s="89">
        <v>6</v>
      </c>
      <c r="AC1899" s="94">
        <f>(Z1899*(100-AB1899))/100</f>
        <v>456459.3</v>
      </c>
      <c r="AD1899" s="94">
        <f>IF(AND(AC1899="",M1898=""),0,IF((AC1899=""),M1898, IF( (M1898=""),AC1899,AC1899+M1898)))</f>
        <v>598334.30000000005</v>
      </c>
      <c r="AE1899" s="94">
        <f>IF( (X1899=""),AD1899*1,( M1898+(SUM(AC1898:AC1899)) )*(X1899/100) )</f>
        <v>466759.95701999991</v>
      </c>
      <c r="AF1899" s="94">
        <v>50000000</v>
      </c>
      <c r="AG1899" s="94">
        <f>IF((AF1899-AE1899) &gt; 1,0,IF((AF1899-AE1899)&lt;0,AE1899-AF1899,AF1899-AE1899))</f>
        <v>0</v>
      </c>
      <c r="AH1899" s="94">
        <v>0.02</v>
      </c>
    </row>
    <row r="1900" spans="1:34" s="74" customFormat="1" x14ac:dyDescent="0.55000000000000004">
      <c r="A1900" s="108"/>
      <c r="B1900" s="109"/>
      <c r="C1900" s="102"/>
      <c r="D1900" s="90"/>
      <c r="E1900" s="102"/>
      <c r="F1900" s="102"/>
      <c r="G1900" s="102"/>
      <c r="H1900" s="102"/>
      <c r="I1900" s="98"/>
      <c r="J1900" s="102"/>
      <c r="K1900" s="94"/>
      <c r="L1900" s="94" t="s">
        <v>63</v>
      </c>
      <c r="M1900" s="94">
        <f>SUM(M1898:M1899)</f>
        <v>141875</v>
      </c>
      <c r="N1900" s="102"/>
      <c r="O1900" s="111"/>
      <c r="P1900" s="96"/>
      <c r="Q1900" s="111"/>
      <c r="R1900" s="111"/>
      <c r="S1900" s="97"/>
      <c r="T1900" s="102"/>
      <c r="U1900" s="102"/>
      <c r="V1900" s="102"/>
      <c r="W1900" s="94"/>
      <c r="X1900" s="98"/>
      <c r="Y1900" s="94"/>
      <c r="Z1900" s="94"/>
      <c r="AA1900" s="89"/>
      <c r="AB1900" s="89"/>
      <c r="AC1900" s="94"/>
      <c r="AD1900" s="94">
        <f>SUM(AD1898:AD1899)</f>
        <v>6679129.2999999998</v>
      </c>
      <c r="AE1900" s="94">
        <f>SUM(AE1898:AE1899)</f>
        <v>6537254.2999999989</v>
      </c>
      <c r="AF1900" s="94"/>
      <c r="AG1900" s="94">
        <f>SUM(AG1898:AG1899)</f>
        <v>0</v>
      </c>
      <c r="AH1900" s="94"/>
    </row>
    <row r="1901" spans="1:34" s="74" customFormat="1" x14ac:dyDescent="0.55000000000000004">
      <c r="A1901" s="108" t="s">
        <v>2697</v>
      </c>
      <c r="B1901" s="109">
        <v>819</v>
      </c>
      <c r="C1901" s="102">
        <v>5280</v>
      </c>
      <c r="D1901" s="90" t="s">
        <v>2698</v>
      </c>
      <c r="E1901" s="102" t="s">
        <v>34</v>
      </c>
      <c r="F1901" s="102">
        <v>25759</v>
      </c>
      <c r="G1901" s="102">
        <v>0</v>
      </c>
      <c r="H1901" s="102">
        <v>0</v>
      </c>
      <c r="I1901" s="98">
        <v>70</v>
      </c>
      <c r="J1901" s="102" t="s">
        <v>35</v>
      </c>
      <c r="K1901" s="94">
        <v>70</v>
      </c>
      <c r="L1901" s="94">
        <v>2425</v>
      </c>
      <c r="M1901" s="94">
        <f>K1901*L1901</f>
        <v>169750</v>
      </c>
      <c r="N1901" s="102">
        <v>1</v>
      </c>
      <c r="O1901" s="111" t="s">
        <v>699</v>
      </c>
      <c r="P1901" s="96">
        <v>3570800004451</v>
      </c>
      <c r="Q1901" s="111" t="s">
        <v>700</v>
      </c>
      <c r="R1901" s="111" t="s">
        <v>701</v>
      </c>
      <c r="S1901" s="97"/>
      <c r="T1901" s="102" t="s">
        <v>51</v>
      </c>
      <c r="U1901" s="102" t="s">
        <v>45</v>
      </c>
      <c r="V1901" s="102" t="s">
        <v>52</v>
      </c>
      <c r="W1901" s="94">
        <v>246.4</v>
      </c>
      <c r="X1901" s="98">
        <v>88</v>
      </c>
      <c r="Y1901" s="94">
        <v>6750</v>
      </c>
      <c r="Z1901" s="94">
        <f>W1901*Y1901</f>
        <v>1663200</v>
      </c>
      <c r="AA1901" s="89">
        <v>6</v>
      </c>
      <c r="AB1901" s="89">
        <v>6</v>
      </c>
      <c r="AC1901" s="94">
        <f>(Z1901*(100-AB1901))/100</f>
        <v>1563408</v>
      </c>
      <c r="AD1901" s="94">
        <f>IF(AND(AC1901="",M1898=""),0,IF((AC1901=""),M1898, IF( (M1898=""),AC1901,AC1901+M1898)))</f>
        <v>1705283</v>
      </c>
      <c r="AE1901" s="94">
        <f>IF( (X1901=""),AD1901*1,( M1898+(SUM(AC1901:AC1901)) )*(X1901/100) )</f>
        <v>1500649.04</v>
      </c>
      <c r="AF1901" s="94">
        <v>50000000</v>
      </c>
      <c r="AG1901" s="94">
        <f>IF((AF1901-AE1901) &gt; 1,0,IF((AF1901-AE1901)&lt;0,AE1901-AF1901,AF1901-AE1901))</f>
        <v>0</v>
      </c>
      <c r="AH1901" s="94">
        <v>0.02</v>
      </c>
    </row>
    <row r="1902" spans="1:34" s="74" customFormat="1" x14ac:dyDescent="0.55000000000000004">
      <c r="A1902" s="108"/>
      <c r="B1902" s="109"/>
      <c r="C1902" s="102"/>
      <c r="D1902" s="90"/>
      <c r="E1902" s="102"/>
      <c r="F1902" s="102"/>
      <c r="G1902" s="102"/>
      <c r="H1902" s="102"/>
      <c r="I1902" s="98"/>
      <c r="J1902" s="102"/>
      <c r="K1902" s="94"/>
      <c r="L1902" s="94"/>
      <c r="M1902" s="94"/>
      <c r="N1902" s="102">
        <v>2</v>
      </c>
      <c r="O1902" s="111" t="s">
        <v>699</v>
      </c>
      <c r="P1902" s="96">
        <v>3570800004451</v>
      </c>
      <c r="Q1902" s="111" t="s">
        <v>700</v>
      </c>
      <c r="R1902" s="111" t="s">
        <v>701</v>
      </c>
      <c r="S1902" s="97"/>
      <c r="T1902" s="102" t="s">
        <v>51</v>
      </c>
      <c r="U1902" s="102" t="s">
        <v>45</v>
      </c>
      <c r="V1902" s="102" t="s">
        <v>52</v>
      </c>
      <c r="W1902" s="94">
        <v>33.6</v>
      </c>
      <c r="X1902" s="98">
        <v>12</v>
      </c>
      <c r="Y1902" s="94">
        <v>0</v>
      </c>
      <c r="Z1902" s="94">
        <f>W1902*Y1902</f>
        <v>0</v>
      </c>
      <c r="AA1902" s="89">
        <v>6</v>
      </c>
      <c r="AB1902" s="89">
        <v>6</v>
      </c>
      <c r="AC1902" s="94">
        <f>(Z1902*(100-AB1902))/100</f>
        <v>0</v>
      </c>
      <c r="AD1902" s="94">
        <f>IF(AND(AC1902="",M1898=""),0,IF((AC1902=""),M1898, IF( (M1898=""),AC1902,AC1902+M1898)))</f>
        <v>141875</v>
      </c>
      <c r="AE1902" s="94">
        <f>IF( (X1902=""),AD1902*1,( M1898+(SUM(AC1902:AC1902)) )*(X1902/100) )</f>
        <v>17025</v>
      </c>
      <c r="AF1902" s="94">
        <v>50000000</v>
      </c>
      <c r="AG1902" s="94">
        <f>IF((AF1902-AE1902) &gt; 1,0,IF((AF1902-AE1902)&lt;0,AE1902-AF1902,AF1902-AE1902))</f>
        <v>0</v>
      </c>
      <c r="AH1902" s="94">
        <v>0.02</v>
      </c>
    </row>
    <row r="1903" spans="1:34" s="74" customFormat="1" x14ac:dyDescent="0.55000000000000004">
      <c r="A1903" s="108"/>
      <c r="B1903" s="109"/>
      <c r="C1903" s="102"/>
      <c r="D1903" s="90"/>
      <c r="E1903" s="102"/>
      <c r="F1903" s="102"/>
      <c r="G1903" s="102"/>
      <c r="H1903" s="102"/>
      <c r="I1903" s="98"/>
      <c r="J1903" s="102"/>
      <c r="K1903" s="94"/>
      <c r="L1903" s="94" t="s">
        <v>63</v>
      </c>
      <c r="M1903" s="94">
        <f>SUM(M1901:M1902)</f>
        <v>169750</v>
      </c>
      <c r="N1903" s="102"/>
      <c r="O1903" s="111"/>
      <c r="P1903" s="96"/>
      <c r="Q1903" s="111"/>
      <c r="R1903" s="111"/>
      <c r="S1903" s="97"/>
      <c r="T1903" s="102"/>
      <c r="U1903" s="102"/>
      <c r="V1903" s="102"/>
      <c r="W1903" s="94"/>
      <c r="X1903" s="98"/>
      <c r="Y1903" s="94"/>
      <c r="Z1903" s="94"/>
      <c r="AA1903" s="89"/>
      <c r="AB1903" s="89"/>
      <c r="AC1903" s="94"/>
      <c r="AD1903" s="94">
        <f>SUM(AD1901:AD1902)</f>
        <v>1847158</v>
      </c>
      <c r="AE1903" s="94">
        <f>SUM(AE1901:AE1902)</f>
        <v>1517674.04</v>
      </c>
      <c r="AF1903" s="94"/>
      <c r="AG1903" s="94">
        <f>SUM(AG1901:AG1902)</f>
        <v>0</v>
      </c>
      <c r="AH1903" s="94"/>
    </row>
    <row r="1904" spans="1:34" s="99" customFormat="1" x14ac:dyDescent="0.55000000000000004">
      <c r="A1904" s="107" t="s">
        <v>2701</v>
      </c>
      <c r="B1904" s="102">
        <v>903</v>
      </c>
      <c r="C1904" s="102">
        <v>6761</v>
      </c>
      <c r="D1904" s="90" t="s">
        <v>2702</v>
      </c>
      <c r="E1904" s="102" t="s">
        <v>34</v>
      </c>
      <c r="F1904" s="102">
        <v>23594</v>
      </c>
      <c r="G1904" s="102">
        <v>0</v>
      </c>
      <c r="H1904" s="102">
        <v>1</v>
      </c>
      <c r="I1904" s="98">
        <v>48</v>
      </c>
      <c r="J1904" s="102" t="s">
        <v>35</v>
      </c>
      <c r="K1904" s="94">
        <f>((G1904*400)+(H1904*100))+I1904</f>
        <v>148</v>
      </c>
      <c r="L1904" s="94">
        <v>850</v>
      </c>
      <c r="M1904" s="94">
        <f>K1904*L1904</f>
        <v>125800</v>
      </c>
      <c r="N1904" s="102">
        <v>1</v>
      </c>
      <c r="O1904" s="111" t="s">
        <v>2699</v>
      </c>
      <c r="P1904" s="96"/>
      <c r="Q1904" s="111" t="s">
        <v>2700</v>
      </c>
      <c r="R1904" s="111" t="s">
        <v>2703</v>
      </c>
      <c r="S1904" s="97" t="s">
        <v>2704</v>
      </c>
      <c r="T1904" s="102" t="s">
        <v>51</v>
      </c>
      <c r="U1904" s="102" t="s">
        <v>45</v>
      </c>
      <c r="V1904" s="102" t="s">
        <v>52</v>
      </c>
      <c r="W1904" s="94">
        <v>441</v>
      </c>
      <c r="X1904" s="98">
        <v>75.510000000000005</v>
      </c>
      <c r="Y1904" s="94">
        <v>6750</v>
      </c>
      <c r="Z1904" s="94">
        <f>W1904*Y1904</f>
        <v>2976750</v>
      </c>
      <c r="AA1904" s="89">
        <v>11</v>
      </c>
      <c r="AB1904" s="89">
        <v>12</v>
      </c>
      <c r="AC1904" s="94">
        <f>(Z1904*(100-AB1904))/100</f>
        <v>2619540</v>
      </c>
      <c r="AD1904" s="94">
        <f>IF(AND(AC1904="",M1904=""),0,IF((AC1904=""),M1904, IF( (M1904=""),AC1904,SUM(AC1904:AC1907)+M1904)))</f>
        <v>3381888</v>
      </c>
      <c r="AE1904" s="94">
        <f>IF( (X1904=""),AD1904*1,AD1904*(X1904/100) )</f>
        <v>2553663.6288000005</v>
      </c>
      <c r="AF1904" s="94">
        <v>50000000</v>
      </c>
      <c r="AG1904" s="94">
        <f>IF((AF1904-AE1904) &gt; 1,0,IF((AF1904-AE1904)&lt;0,AE1904-AF1904,AF1904-AE1904))</f>
        <v>0</v>
      </c>
      <c r="AH1904" s="94">
        <v>0.02</v>
      </c>
    </row>
    <row r="1905" spans="1:34" s="99" customFormat="1" x14ac:dyDescent="0.55000000000000004">
      <c r="A1905" s="107"/>
      <c r="B1905" s="102"/>
      <c r="C1905" s="102"/>
      <c r="D1905" s="90"/>
      <c r="E1905" s="102"/>
      <c r="F1905" s="102"/>
      <c r="G1905" s="102"/>
      <c r="H1905" s="102"/>
      <c r="I1905" s="98"/>
      <c r="J1905" s="102"/>
      <c r="K1905" s="94"/>
      <c r="L1905" s="94"/>
      <c r="M1905" s="94"/>
      <c r="N1905" s="102">
        <v>2</v>
      </c>
      <c r="O1905" s="111" t="s">
        <v>2699</v>
      </c>
      <c r="P1905" s="96"/>
      <c r="Q1905" s="111" t="s">
        <v>2700</v>
      </c>
      <c r="R1905" s="111" t="s">
        <v>2703</v>
      </c>
      <c r="S1905" s="97" t="s">
        <v>2705</v>
      </c>
      <c r="T1905" s="102" t="s">
        <v>51</v>
      </c>
      <c r="U1905" s="102" t="s">
        <v>45</v>
      </c>
      <c r="V1905" s="102" t="s">
        <v>75</v>
      </c>
      <c r="W1905" s="94">
        <v>84</v>
      </c>
      <c r="X1905" s="98">
        <v>14.38</v>
      </c>
      <c r="Y1905" s="94">
        <v>6750</v>
      </c>
      <c r="Z1905" s="94">
        <f>W1905*Y1905</f>
        <v>567000</v>
      </c>
      <c r="AA1905" s="89">
        <v>11</v>
      </c>
      <c r="AB1905" s="89">
        <v>12</v>
      </c>
      <c r="AC1905" s="94">
        <f>(Z1905*(100-AB1905))/100</f>
        <v>498960</v>
      </c>
      <c r="AD1905" s="94">
        <f>IF(AND(AC1905="",M1904=""),0,IF((AC1905=""),M1904, IF( (M1904=""),AC1905,SUM(AC1904:AC1907)+M1904)))</f>
        <v>3381888</v>
      </c>
      <c r="AE1905" s="94">
        <f>IF( (X1905=""),AD1905*1,AD1905*(X1905/100) )</f>
        <v>486315.49440000003</v>
      </c>
      <c r="AF1905" s="94">
        <v>0</v>
      </c>
      <c r="AG1905" s="94">
        <f>IF((AF1905-AE1905) &gt; 1,0,IF((AF1905-AE1905)&lt;0,AE1905-AF1905,AF1905-AE1905))</f>
        <v>486315.49440000003</v>
      </c>
      <c r="AH1905" s="94">
        <v>0.3</v>
      </c>
    </row>
    <row r="1906" spans="1:34" s="99" customFormat="1" x14ac:dyDescent="0.55000000000000004">
      <c r="A1906" s="107"/>
      <c r="B1906" s="102"/>
      <c r="C1906" s="102"/>
      <c r="D1906" s="90"/>
      <c r="E1906" s="102"/>
      <c r="F1906" s="102"/>
      <c r="G1906" s="102"/>
      <c r="H1906" s="102"/>
      <c r="I1906" s="98"/>
      <c r="J1906" s="102"/>
      <c r="K1906" s="94"/>
      <c r="L1906" s="94"/>
      <c r="M1906" s="94"/>
      <c r="N1906" s="102">
        <v>3</v>
      </c>
      <c r="O1906" s="111" t="s">
        <v>2699</v>
      </c>
      <c r="P1906" s="96"/>
      <c r="Q1906" s="111" t="s">
        <v>2700</v>
      </c>
      <c r="R1906" s="111" t="s">
        <v>2703</v>
      </c>
      <c r="S1906" s="97" t="s">
        <v>2706</v>
      </c>
      <c r="T1906" s="102" t="s">
        <v>55</v>
      </c>
      <c r="U1906" s="102" t="s">
        <v>45</v>
      </c>
      <c r="V1906" s="102" t="s">
        <v>52</v>
      </c>
      <c r="W1906" s="94">
        <v>49</v>
      </c>
      <c r="X1906" s="98">
        <v>8.39</v>
      </c>
      <c r="Y1906" s="94">
        <v>2650</v>
      </c>
      <c r="Z1906" s="94">
        <f>W1906*Y1906</f>
        <v>129850</v>
      </c>
      <c r="AA1906" s="89">
        <v>11</v>
      </c>
      <c r="AB1906" s="89">
        <v>12</v>
      </c>
      <c r="AC1906" s="94">
        <f>(Z1906*(100-AB1906))/100</f>
        <v>114268</v>
      </c>
      <c r="AD1906" s="94">
        <f>IF(AND(AC1906="",M1904=""),0,IF((AC1906=""),M1904, IF( (M1904=""),AC1906,SUM(AC1904:AC1907)+M1904)))</f>
        <v>3381888</v>
      </c>
      <c r="AE1906" s="94">
        <f>IF( (X1906=""),AD1906*1,AD1906*(X1906/100) )</f>
        <v>283740.4032</v>
      </c>
      <c r="AF1906" s="94">
        <v>50000000</v>
      </c>
      <c r="AG1906" s="94">
        <f>IF((AF1906-AE1906) &gt; 1,0,IF((AF1906-AE1906)&lt;0,AE1906-AF1906,AF1906-AE1906))</f>
        <v>0</v>
      </c>
      <c r="AH1906" s="94">
        <v>0.02</v>
      </c>
    </row>
    <row r="1907" spans="1:34" s="99" customFormat="1" x14ac:dyDescent="0.55000000000000004">
      <c r="A1907" s="107"/>
      <c r="B1907" s="102"/>
      <c r="C1907" s="102"/>
      <c r="D1907" s="90"/>
      <c r="E1907" s="102"/>
      <c r="F1907" s="102"/>
      <c r="G1907" s="102"/>
      <c r="H1907" s="102"/>
      <c r="I1907" s="98"/>
      <c r="J1907" s="102"/>
      <c r="K1907" s="94"/>
      <c r="L1907" s="94"/>
      <c r="M1907" s="94"/>
      <c r="N1907" s="102">
        <v>4</v>
      </c>
      <c r="O1907" s="111" t="s">
        <v>2699</v>
      </c>
      <c r="P1907" s="96"/>
      <c r="Q1907" s="111" t="s">
        <v>2700</v>
      </c>
      <c r="R1907" s="111" t="s">
        <v>2703</v>
      </c>
      <c r="S1907" s="97" t="s">
        <v>2706</v>
      </c>
      <c r="T1907" s="102" t="s">
        <v>55</v>
      </c>
      <c r="U1907" s="102" t="s">
        <v>45</v>
      </c>
      <c r="V1907" s="102" t="s">
        <v>52</v>
      </c>
      <c r="W1907" s="94">
        <v>10</v>
      </c>
      <c r="X1907" s="98">
        <v>1.71</v>
      </c>
      <c r="Y1907" s="94">
        <v>2650</v>
      </c>
      <c r="Z1907" s="94">
        <f>W1907*Y1907</f>
        <v>26500</v>
      </c>
      <c r="AA1907" s="89">
        <v>11</v>
      </c>
      <c r="AB1907" s="89">
        <v>12</v>
      </c>
      <c r="AC1907" s="94">
        <f>(Z1907*(100-AB1907))/100</f>
        <v>23320</v>
      </c>
      <c r="AD1907" s="94">
        <f>IF(AND(AC1907="",M1904=""),0,IF((AC1907=""),M1904, IF( (M1904=""),AC1907,SUM(AC1904:AC1907)+M1904)))</f>
        <v>3381888</v>
      </c>
      <c r="AE1907" s="94">
        <f>IF( (X1907=""),AD1907*1,AD1907*(X1907/100) )</f>
        <v>57830.284800000001</v>
      </c>
      <c r="AF1907" s="94">
        <v>50000000</v>
      </c>
      <c r="AG1907" s="94">
        <f>IF((AF1907-AE1907) &gt; 1,0,IF((AF1907-AE1907)&lt;0,AE1907-AF1907,AF1907-AE1907))</f>
        <v>0</v>
      </c>
      <c r="AH1907" s="94">
        <v>0.02</v>
      </c>
    </row>
    <row r="1908" spans="1:34" s="99" customFormat="1" x14ac:dyDescent="0.55000000000000004">
      <c r="A1908" s="107"/>
      <c r="B1908" s="102"/>
      <c r="C1908" s="102"/>
      <c r="D1908" s="90"/>
      <c r="E1908" s="102"/>
      <c r="F1908" s="102"/>
      <c r="G1908" s="102"/>
      <c r="H1908" s="102"/>
      <c r="I1908" s="98"/>
      <c r="J1908" s="102"/>
      <c r="K1908" s="94"/>
      <c r="L1908" s="94" t="s">
        <v>63</v>
      </c>
      <c r="M1908" s="94">
        <f>SUM(M1904:M1907)</f>
        <v>125800</v>
      </c>
      <c r="N1908" s="102"/>
      <c r="O1908" s="111"/>
      <c r="P1908" s="96"/>
      <c r="Q1908" s="111"/>
      <c r="R1908" s="111"/>
      <c r="S1908" s="97"/>
      <c r="T1908" s="102"/>
      <c r="U1908" s="102"/>
      <c r="V1908" s="102"/>
      <c r="W1908" s="94"/>
      <c r="X1908" s="98"/>
      <c r="Y1908" s="94"/>
      <c r="Z1908" s="94"/>
      <c r="AA1908" s="89"/>
      <c r="AB1908" s="89"/>
      <c r="AC1908" s="94"/>
      <c r="AD1908" s="94"/>
      <c r="AE1908" s="94">
        <f>SUM(AE1904:AE1907)</f>
        <v>3381549.8112000008</v>
      </c>
      <c r="AF1908" s="94"/>
      <c r="AG1908" s="94">
        <f>SUM(AG1904:AG1907)</f>
        <v>486315.49440000003</v>
      </c>
      <c r="AH1908" s="94"/>
    </row>
    <row r="1909" spans="1:34" s="74" customFormat="1" x14ac:dyDescent="0.55000000000000004">
      <c r="A1909" s="108" t="s">
        <v>2709</v>
      </c>
      <c r="B1909" s="109">
        <v>820</v>
      </c>
      <c r="C1909" s="102">
        <v>5780</v>
      </c>
      <c r="D1909" s="90" t="s">
        <v>2710</v>
      </c>
      <c r="E1909" s="102" t="s">
        <v>34</v>
      </c>
      <c r="F1909" s="102">
        <v>10551</v>
      </c>
      <c r="G1909" s="102">
        <v>0</v>
      </c>
      <c r="H1909" s="102">
        <v>1</v>
      </c>
      <c r="I1909" s="98">
        <v>34</v>
      </c>
      <c r="J1909" s="102" t="s">
        <v>35</v>
      </c>
      <c r="K1909" s="94">
        <f>((G1909*400)+(H1909*100))+I1909</f>
        <v>134</v>
      </c>
      <c r="L1909" s="94">
        <v>2425</v>
      </c>
      <c r="M1909" s="94">
        <f>K1909*L1909</f>
        <v>324950</v>
      </c>
      <c r="N1909" s="102">
        <v>1</v>
      </c>
      <c r="O1909" s="111" t="s">
        <v>2707</v>
      </c>
      <c r="P1909" s="96"/>
      <c r="Q1909" s="111" t="s">
        <v>2708</v>
      </c>
      <c r="R1909" s="111" t="s">
        <v>2711</v>
      </c>
      <c r="S1909" s="97" t="s">
        <v>2712</v>
      </c>
      <c r="T1909" s="102" t="s">
        <v>51</v>
      </c>
      <c r="U1909" s="102" t="s">
        <v>74</v>
      </c>
      <c r="V1909" s="102" t="s">
        <v>52</v>
      </c>
      <c r="W1909" s="94">
        <v>84</v>
      </c>
      <c r="X1909" s="98">
        <v>77.06</v>
      </c>
      <c r="Y1909" s="94">
        <v>6750</v>
      </c>
      <c r="Z1909" s="94">
        <f>W1909*Y1909</f>
        <v>567000</v>
      </c>
      <c r="AA1909" s="89">
        <v>31</v>
      </c>
      <c r="AB1909" s="89">
        <v>93</v>
      </c>
      <c r="AC1909" s="94">
        <f>(Z1909*(100-AB1909))/100</f>
        <v>39690</v>
      </c>
      <c r="AD1909" s="94">
        <f>IF(AND(AC1909="",M1909=""),0,IF((AC1909=""),M1909, IF( (M1909=""),AC1909,AC1909+M1909)))</f>
        <v>364640</v>
      </c>
      <c r="AE1909" s="94">
        <f>IF( (X1909=""),AD1909*1,( M1909+(SUM(AC1909:AC1909)) )*(X1909/100) )</f>
        <v>280991.58400000003</v>
      </c>
      <c r="AF1909" s="94">
        <v>50000000</v>
      </c>
      <c r="AG1909" s="94">
        <f>IF((AF1909-AE1909) &gt; 1,0,IF((AF1909-AE1909)&lt;0,AE1909-AF1909,AF1909-AE1909))</f>
        <v>0</v>
      </c>
      <c r="AH1909" s="94">
        <v>0.02</v>
      </c>
    </row>
    <row r="1910" spans="1:34" s="74" customFormat="1" x14ac:dyDescent="0.55000000000000004">
      <c r="A1910" s="108"/>
      <c r="B1910" s="109"/>
      <c r="C1910" s="102"/>
      <c r="D1910" s="90"/>
      <c r="E1910" s="102"/>
      <c r="F1910" s="102"/>
      <c r="G1910" s="102"/>
      <c r="H1910" s="102"/>
      <c r="I1910" s="98"/>
      <c r="J1910" s="102"/>
      <c r="K1910" s="94"/>
      <c r="L1910" s="94"/>
      <c r="M1910" s="94"/>
      <c r="N1910" s="102">
        <v>2</v>
      </c>
      <c r="O1910" s="111" t="s">
        <v>2707</v>
      </c>
      <c r="P1910" s="96"/>
      <c r="Q1910" s="111" t="s">
        <v>2708</v>
      </c>
      <c r="R1910" s="111" t="s">
        <v>2711</v>
      </c>
      <c r="S1910" s="97" t="s">
        <v>2713</v>
      </c>
      <c r="T1910" s="102" t="s">
        <v>55</v>
      </c>
      <c r="U1910" s="102" t="s">
        <v>45</v>
      </c>
      <c r="V1910" s="102" t="s">
        <v>52</v>
      </c>
      <c r="W1910" s="94">
        <v>25</v>
      </c>
      <c r="X1910" s="98">
        <v>22.94</v>
      </c>
      <c r="Y1910" s="94">
        <v>0</v>
      </c>
      <c r="Z1910" s="94">
        <f>W1910*Y1910</f>
        <v>0</v>
      </c>
      <c r="AA1910" s="89">
        <v>30</v>
      </c>
      <c r="AB1910" s="89">
        <v>50</v>
      </c>
      <c r="AC1910" s="94">
        <f>(Z1910*(100-AB1910))/100</f>
        <v>0</v>
      </c>
      <c r="AD1910" s="94">
        <f>IF(AND(AC1910="",M1909=""),0,IF((AC1910=""),M1909, IF( (M1909=""),AC1910,AC1910+M1909)))</f>
        <v>324950</v>
      </c>
      <c r="AE1910" s="94">
        <f>IF( (X1910=""),AD1910*1,( M1909+(SUM(AC1910:AC1910)) )*(X1910/100) )</f>
        <v>74543.530000000013</v>
      </c>
      <c r="AF1910" s="94">
        <v>50000000</v>
      </c>
      <c r="AG1910" s="94">
        <f>IF((AF1910-AE1910) &gt; 1,0,IF((AF1910-AE1910)&lt;0,AE1910-AF1910,AF1910-AE1910))</f>
        <v>0</v>
      </c>
      <c r="AH1910" s="94">
        <v>0.02</v>
      </c>
    </row>
    <row r="1911" spans="1:34" s="74" customFormat="1" x14ac:dyDescent="0.55000000000000004">
      <c r="A1911" s="108"/>
      <c r="B1911" s="109"/>
      <c r="C1911" s="102"/>
      <c r="D1911" s="90"/>
      <c r="E1911" s="102"/>
      <c r="F1911" s="102"/>
      <c r="G1911" s="102"/>
      <c r="H1911" s="102"/>
      <c r="I1911" s="98"/>
      <c r="J1911" s="102"/>
      <c r="K1911" s="94"/>
      <c r="L1911" s="94" t="s">
        <v>63</v>
      </c>
      <c r="M1911" s="94">
        <f>SUM(M1909:M1910)</f>
        <v>324950</v>
      </c>
      <c r="N1911" s="102"/>
      <c r="O1911" s="111"/>
      <c r="P1911" s="96"/>
      <c r="Q1911" s="111"/>
      <c r="R1911" s="111"/>
      <c r="S1911" s="97"/>
      <c r="T1911" s="102"/>
      <c r="U1911" s="102"/>
      <c r="V1911" s="102"/>
      <c r="W1911" s="94"/>
      <c r="X1911" s="98"/>
      <c r="Y1911" s="94"/>
      <c r="Z1911" s="94"/>
      <c r="AA1911" s="89"/>
      <c r="AB1911" s="89"/>
      <c r="AC1911" s="94"/>
      <c r="AD1911" s="94">
        <f>SUM(AD1909:AD1910)</f>
        <v>689590</v>
      </c>
      <c r="AE1911" s="94">
        <f>SUM(AE1909:AE1910)</f>
        <v>355535.11400000006</v>
      </c>
      <c r="AF1911" s="94"/>
      <c r="AG1911" s="94">
        <f>SUM(AG1909:AG1910)</f>
        <v>0</v>
      </c>
      <c r="AH1911" s="94"/>
    </row>
    <row r="1912" spans="1:34" s="73" customFormat="1" x14ac:dyDescent="0.55000000000000004">
      <c r="A1912" s="108" t="s">
        <v>2714</v>
      </c>
      <c r="B1912" s="109">
        <v>821</v>
      </c>
      <c r="C1912" s="102">
        <v>6496</v>
      </c>
      <c r="D1912" s="90" t="s">
        <v>2715</v>
      </c>
      <c r="E1912" s="102" t="s">
        <v>34</v>
      </c>
      <c r="F1912" s="102">
        <v>15602</v>
      </c>
      <c r="G1912" s="102">
        <v>0</v>
      </c>
      <c r="H1912" s="102">
        <v>1</v>
      </c>
      <c r="I1912" s="98">
        <v>73</v>
      </c>
      <c r="J1912" s="102" t="s">
        <v>38</v>
      </c>
      <c r="K1912" s="94">
        <f>((G1912*400)+(H1912*100))+I1912</f>
        <v>173</v>
      </c>
      <c r="L1912" s="94">
        <v>325</v>
      </c>
      <c r="M1912" s="94">
        <f>K1912*L1912</f>
        <v>56225</v>
      </c>
      <c r="N1912" s="102"/>
      <c r="O1912" s="111"/>
      <c r="P1912" s="96"/>
      <c r="Q1912" s="111"/>
      <c r="R1912" s="111"/>
      <c r="S1912" s="97"/>
      <c r="T1912" s="102"/>
      <c r="U1912" s="102"/>
      <c r="V1912" s="102"/>
      <c r="W1912" s="94"/>
      <c r="X1912" s="98"/>
      <c r="Y1912" s="94"/>
      <c r="Z1912" s="94"/>
      <c r="AA1912" s="89"/>
      <c r="AB1912" s="89"/>
      <c r="AC1912" s="94"/>
      <c r="AD1912" s="94">
        <f>IF(AND(AC1912="",M1912=""),0,IF((AC1912=""),M1912,IF((M1912=""),AC1912,AC1912+M1912)))</f>
        <v>56225</v>
      </c>
      <c r="AE1912" s="94">
        <f>IF( (X1912=""),AD1912*1,AD1912*(X1912/100) )</f>
        <v>56225</v>
      </c>
      <c r="AF1912" s="94">
        <v>50000000</v>
      </c>
      <c r="AG1912" s="94">
        <f>IF((AF1912-AE1912) &gt; 1,0,IF((AF1912-AE1912)&lt;0,AE1912-AF1912,AF1912-AE1912))</f>
        <v>0</v>
      </c>
      <c r="AH1912" s="94">
        <v>0.01</v>
      </c>
    </row>
    <row r="1913" spans="1:34" s="73" customFormat="1" x14ac:dyDescent="0.55000000000000004">
      <c r="A1913" s="108"/>
      <c r="B1913" s="109">
        <v>822</v>
      </c>
      <c r="C1913" s="102">
        <v>6500</v>
      </c>
      <c r="D1913" s="90" t="s">
        <v>2716</v>
      </c>
      <c r="E1913" s="102" t="s">
        <v>34</v>
      </c>
      <c r="F1913" s="102">
        <v>15605</v>
      </c>
      <c r="G1913" s="102">
        <v>7</v>
      </c>
      <c r="H1913" s="102">
        <v>2</v>
      </c>
      <c r="I1913" s="98">
        <v>73</v>
      </c>
      <c r="J1913" s="102" t="s">
        <v>38</v>
      </c>
      <c r="K1913" s="94">
        <f>((G1913*400)+(H1913*100))+I1913</f>
        <v>3073</v>
      </c>
      <c r="L1913" s="94">
        <v>225</v>
      </c>
      <c r="M1913" s="94">
        <f>K1913*L1913</f>
        <v>691425</v>
      </c>
      <c r="N1913" s="102"/>
      <c r="O1913" s="111"/>
      <c r="P1913" s="96"/>
      <c r="Q1913" s="111"/>
      <c r="R1913" s="111"/>
      <c r="S1913" s="97"/>
      <c r="T1913" s="102"/>
      <c r="U1913" s="102"/>
      <c r="V1913" s="102"/>
      <c r="W1913" s="94"/>
      <c r="X1913" s="98"/>
      <c r="Y1913" s="94"/>
      <c r="Z1913" s="94"/>
      <c r="AA1913" s="89"/>
      <c r="AB1913" s="89"/>
      <c r="AC1913" s="94"/>
      <c r="AD1913" s="94">
        <f>IF(AND(AC1913="",M1913=""),0,IF((AC1913=""),M1913,IF((M1913=""),AC1913,AC1913+M1913)))</f>
        <v>691425</v>
      </c>
      <c r="AE1913" s="94">
        <f>IF( (X1913=""),AD1913*1,AD1913*(X1913/100) )</f>
        <v>691425</v>
      </c>
      <c r="AF1913" s="94">
        <v>50000000</v>
      </c>
      <c r="AG1913" s="94">
        <f>IF((AF1913-AE1913) &gt; 1,0,IF((AF1913-AE1913)&lt;0,AE1913-AF1913,AF1913-AE1913))</f>
        <v>0</v>
      </c>
      <c r="AH1913" s="94">
        <v>0.01</v>
      </c>
    </row>
    <row r="1914" spans="1:34" s="73" customFormat="1" x14ac:dyDescent="0.55000000000000004">
      <c r="A1914" s="108"/>
      <c r="B1914" s="109">
        <v>823</v>
      </c>
      <c r="C1914" s="102">
        <v>6503</v>
      </c>
      <c r="D1914" s="90" t="s">
        <v>2717</v>
      </c>
      <c r="E1914" s="102" t="s">
        <v>34</v>
      </c>
      <c r="F1914" s="102">
        <v>15606</v>
      </c>
      <c r="G1914" s="102">
        <v>3</v>
      </c>
      <c r="H1914" s="102">
        <v>2</v>
      </c>
      <c r="I1914" s="98">
        <v>67</v>
      </c>
      <c r="J1914" s="102" t="s">
        <v>38</v>
      </c>
      <c r="K1914" s="94">
        <f>((G1914*400)+(H1914*100))+I1914</f>
        <v>1467</v>
      </c>
      <c r="L1914" s="94">
        <v>225</v>
      </c>
      <c r="M1914" s="94">
        <f>K1914*L1914</f>
        <v>330075</v>
      </c>
      <c r="N1914" s="102"/>
      <c r="O1914" s="111"/>
      <c r="P1914" s="96"/>
      <c r="Q1914" s="111"/>
      <c r="R1914" s="111"/>
      <c r="S1914" s="97"/>
      <c r="T1914" s="102"/>
      <c r="U1914" s="102"/>
      <c r="V1914" s="102"/>
      <c r="W1914" s="94"/>
      <c r="X1914" s="98"/>
      <c r="Y1914" s="94"/>
      <c r="Z1914" s="94"/>
      <c r="AA1914" s="89"/>
      <c r="AB1914" s="89"/>
      <c r="AC1914" s="94"/>
      <c r="AD1914" s="94">
        <f>IF(AND(AC1914="",M1914=""),0,IF((AC1914=""),M1914,IF((M1914=""),AC1914,AC1914+M1914)))</f>
        <v>330075</v>
      </c>
      <c r="AE1914" s="94">
        <f>IF( (X1914=""),AD1914*1,AD1914*(X1914/100) )</f>
        <v>330075</v>
      </c>
      <c r="AF1914" s="94">
        <v>50000000</v>
      </c>
      <c r="AG1914" s="94">
        <f>IF((AF1914-AE1914) &gt; 1,0,IF((AF1914-AE1914)&lt;0,AE1914-AF1914,AF1914-AE1914))</f>
        <v>0</v>
      </c>
      <c r="AH1914" s="94">
        <v>0.01</v>
      </c>
    </row>
    <row r="1915" spans="1:34" s="73" customFormat="1" x14ac:dyDescent="0.55000000000000004">
      <c r="A1915" s="108"/>
      <c r="B1915" s="109"/>
      <c r="C1915" s="102"/>
      <c r="D1915" s="90"/>
      <c r="E1915" s="102"/>
      <c r="F1915" s="102"/>
      <c r="G1915" s="102"/>
      <c r="H1915" s="102"/>
      <c r="I1915" s="98"/>
      <c r="J1915" s="102"/>
      <c r="K1915" s="94"/>
      <c r="L1915" s="94" t="s">
        <v>63</v>
      </c>
      <c r="M1915" s="94">
        <f>SUM(M1912:M1914)</f>
        <v>1077725</v>
      </c>
      <c r="N1915" s="102"/>
      <c r="O1915" s="111"/>
      <c r="P1915" s="96"/>
      <c r="Q1915" s="111"/>
      <c r="R1915" s="111"/>
      <c r="S1915" s="97"/>
      <c r="T1915" s="102"/>
      <c r="U1915" s="102"/>
      <c r="V1915" s="102"/>
      <c r="W1915" s="94"/>
      <c r="X1915" s="98"/>
      <c r="Y1915" s="94"/>
      <c r="Z1915" s="94"/>
      <c r="AA1915" s="89"/>
      <c r="AB1915" s="89"/>
      <c r="AC1915" s="94"/>
      <c r="AD1915" s="94">
        <f>SUM(AD1912:AD1914)</f>
        <v>1077725</v>
      </c>
      <c r="AE1915" s="94">
        <f>SUM(AE1912:AE1914)</f>
        <v>1077725</v>
      </c>
      <c r="AF1915" s="94"/>
      <c r="AG1915" s="94">
        <f>SUM(AG1912:AG1914)</f>
        <v>0</v>
      </c>
      <c r="AH1915" s="94"/>
    </row>
    <row r="1916" spans="1:34" s="73" customFormat="1" x14ac:dyDescent="0.55000000000000004">
      <c r="A1916" s="108" t="s">
        <v>2720</v>
      </c>
      <c r="B1916" s="109">
        <v>824</v>
      </c>
      <c r="C1916" s="102">
        <v>7391</v>
      </c>
      <c r="D1916" s="90" t="s">
        <v>2721</v>
      </c>
      <c r="E1916" s="102" t="s">
        <v>34</v>
      </c>
      <c r="F1916" s="102">
        <v>26110</v>
      </c>
      <c r="G1916" s="102">
        <v>0</v>
      </c>
      <c r="H1916" s="102">
        <v>3</v>
      </c>
      <c r="I1916" s="98">
        <v>35.700000000000003</v>
      </c>
      <c r="J1916" s="102" t="s">
        <v>38</v>
      </c>
      <c r="K1916" s="94">
        <f>((G1916*400)+(H1916*100))+I1916</f>
        <v>335.7</v>
      </c>
      <c r="L1916" s="94">
        <v>500</v>
      </c>
      <c r="M1916" s="94">
        <f>K1916*L1916</f>
        <v>167850</v>
      </c>
      <c r="N1916" s="102">
        <v>1</v>
      </c>
      <c r="O1916" s="111" t="s">
        <v>2718</v>
      </c>
      <c r="P1916" s="96"/>
      <c r="Q1916" s="111" t="s">
        <v>2719</v>
      </c>
      <c r="R1916" s="111" t="s">
        <v>938</v>
      </c>
      <c r="S1916" s="97" t="s">
        <v>2721</v>
      </c>
      <c r="T1916" s="102"/>
      <c r="U1916" s="102"/>
      <c r="V1916" s="102"/>
      <c r="W1916" s="94"/>
      <c r="X1916" s="98"/>
      <c r="Y1916" s="94"/>
      <c r="Z1916" s="94"/>
      <c r="AA1916" s="89"/>
      <c r="AB1916" s="89"/>
      <c r="AC1916" s="94"/>
      <c r="AD1916" s="94">
        <f>IF(AND(AC1916="",M1916=""),0,IF((AC1916=""),M1916,IF((M1916=""),AC1916,AC1916+M1916)))</f>
        <v>167850</v>
      </c>
      <c r="AE1916" s="94">
        <f>IF( (X1916=""),AD1916*1,AD1916*(X1916/100) )</f>
        <v>167850</v>
      </c>
      <c r="AF1916" s="94">
        <v>50000000</v>
      </c>
      <c r="AG1916" s="94">
        <f>IF((AF1916-AE1916) &gt; 1,0,IF((AF1916-AE1916)&lt;0,AE1916-AF1916,AF1916-AE1916))</f>
        <v>0</v>
      </c>
      <c r="AH1916" s="94">
        <v>0.01</v>
      </c>
    </row>
    <row r="1917" spans="1:34" s="73" customFormat="1" x14ac:dyDescent="0.55000000000000004">
      <c r="A1917" s="108"/>
      <c r="B1917" s="109"/>
      <c r="C1917" s="102"/>
      <c r="D1917" s="90"/>
      <c r="E1917" s="102"/>
      <c r="F1917" s="102"/>
      <c r="G1917" s="102"/>
      <c r="H1917" s="102"/>
      <c r="I1917" s="98"/>
      <c r="J1917" s="102"/>
      <c r="K1917" s="94"/>
      <c r="L1917" s="94" t="s">
        <v>63</v>
      </c>
      <c r="M1917" s="94">
        <f>SUM(M1916:M1916)</f>
        <v>167850</v>
      </c>
      <c r="N1917" s="102"/>
      <c r="O1917" s="111"/>
      <c r="P1917" s="96"/>
      <c r="Q1917" s="111"/>
      <c r="R1917" s="111"/>
      <c r="S1917" s="97"/>
      <c r="T1917" s="102"/>
      <c r="U1917" s="102"/>
      <c r="V1917" s="102"/>
      <c r="W1917" s="94"/>
      <c r="X1917" s="98"/>
      <c r="Y1917" s="94"/>
      <c r="Z1917" s="94"/>
      <c r="AA1917" s="89"/>
      <c r="AB1917" s="89"/>
      <c r="AC1917" s="94"/>
      <c r="AD1917" s="94">
        <f>SUM(AD1916:AD1916)</f>
        <v>167850</v>
      </c>
      <c r="AE1917" s="94">
        <f>SUM(AE1916:AE1916)</f>
        <v>167850</v>
      </c>
      <c r="AF1917" s="94"/>
      <c r="AG1917" s="94">
        <f>SUM(AG1916:AG1916)</f>
        <v>0</v>
      </c>
      <c r="AH1917" s="94"/>
    </row>
    <row r="1918" spans="1:34" s="73" customFormat="1" x14ac:dyDescent="0.55000000000000004">
      <c r="A1918" s="108" t="s">
        <v>2724</v>
      </c>
      <c r="B1918" s="109">
        <v>825</v>
      </c>
      <c r="C1918" s="102">
        <v>8065</v>
      </c>
      <c r="D1918" s="90" t="s">
        <v>2725</v>
      </c>
      <c r="E1918" s="102" t="s">
        <v>34</v>
      </c>
      <c r="F1918" s="102">
        <v>9391</v>
      </c>
      <c r="G1918" s="102">
        <v>3</v>
      </c>
      <c r="H1918" s="102">
        <v>3</v>
      </c>
      <c r="I1918" s="98">
        <v>50</v>
      </c>
      <c r="J1918" s="102" t="s">
        <v>38</v>
      </c>
      <c r="K1918" s="94">
        <f>((G1918*400)+(H1918*100))+I1918</f>
        <v>1550</v>
      </c>
      <c r="L1918" s="94">
        <v>300</v>
      </c>
      <c r="M1918" s="94">
        <f>K1918*L1918</f>
        <v>465000</v>
      </c>
      <c r="N1918" s="102">
        <v>1</v>
      </c>
      <c r="O1918" s="111" t="s">
        <v>2722</v>
      </c>
      <c r="P1918" s="96"/>
      <c r="Q1918" s="111" t="s">
        <v>2723</v>
      </c>
      <c r="R1918" s="111" t="s">
        <v>2726</v>
      </c>
      <c r="S1918" s="97" t="s">
        <v>2725</v>
      </c>
      <c r="T1918" s="102"/>
      <c r="U1918" s="102"/>
      <c r="V1918" s="102"/>
      <c r="W1918" s="94"/>
      <c r="X1918" s="98"/>
      <c r="Y1918" s="94"/>
      <c r="Z1918" s="94"/>
      <c r="AA1918" s="89"/>
      <c r="AB1918" s="89"/>
      <c r="AC1918" s="94"/>
      <c r="AD1918" s="94">
        <f>IF(AND(AC1918="",M1918=""),0,IF((AC1918=""),M1918,IF((M1918=""),AC1918,AC1918+M1918)))</f>
        <v>465000</v>
      </c>
      <c r="AE1918" s="94">
        <f>IF( (X1918=""),AD1918*1,AD1918*(X1918/100) )</f>
        <v>465000</v>
      </c>
      <c r="AF1918" s="94">
        <v>50000000</v>
      </c>
      <c r="AG1918" s="94">
        <f>IF((AF1918-AE1918) &gt; 1,0,IF((AF1918-AE1918)&lt;0,AE1918-AF1918,AF1918-AE1918))</f>
        <v>0</v>
      </c>
      <c r="AH1918" s="94">
        <v>0.01</v>
      </c>
    </row>
    <row r="1919" spans="1:34" s="73" customFormat="1" x14ac:dyDescent="0.55000000000000004">
      <c r="A1919" s="108"/>
      <c r="B1919" s="109"/>
      <c r="C1919" s="102"/>
      <c r="D1919" s="90"/>
      <c r="E1919" s="102"/>
      <c r="F1919" s="102"/>
      <c r="G1919" s="102"/>
      <c r="H1919" s="102"/>
      <c r="I1919" s="98"/>
      <c r="J1919" s="102"/>
      <c r="K1919" s="94"/>
      <c r="L1919" s="94" t="s">
        <v>63</v>
      </c>
      <c r="M1919" s="94">
        <f>SUM(M1918:M1918)</f>
        <v>465000</v>
      </c>
      <c r="N1919" s="102"/>
      <c r="O1919" s="111"/>
      <c r="P1919" s="96"/>
      <c r="Q1919" s="111"/>
      <c r="R1919" s="111"/>
      <c r="S1919" s="97"/>
      <c r="T1919" s="102"/>
      <c r="U1919" s="102"/>
      <c r="V1919" s="102"/>
      <c r="W1919" s="94"/>
      <c r="X1919" s="98"/>
      <c r="Y1919" s="94"/>
      <c r="Z1919" s="94"/>
      <c r="AA1919" s="89"/>
      <c r="AB1919" s="89"/>
      <c r="AC1919" s="94"/>
      <c r="AD1919" s="94">
        <f>SUM(AD1918:AD1918)</f>
        <v>465000</v>
      </c>
      <c r="AE1919" s="94">
        <f>SUM(AE1918:AE1918)</f>
        <v>465000</v>
      </c>
      <c r="AF1919" s="94"/>
      <c r="AG1919" s="94">
        <f>SUM(AG1918:AG1918)</f>
        <v>0</v>
      </c>
      <c r="AH1919" s="94"/>
    </row>
    <row r="1920" spans="1:34" s="73" customFormat="1" x14ac:dyDescent="0.55000000000000004">
      <c r="A1920" s="108" t="s">
        <v>2729</v>
      </c>
      <c r="B1920" s="109">
        <v>826</v>
      </c>
      <c r="C1920" s="102">
        <v>9935</v>
      </c>
      <c r="D1920" s="90" t="s">
        <v>2730</v>
      </c>
      <c r="E1920" s="102" t="s">
        <v>37</v>
      </c>
      <c r="F1920" s="102"/>
      <c r="G1920" s="102">
        <v>0</v>
      </c>
      <c r="H1920" s="102">
        <v>0</v>
      </c>
      <c r="I1920" s="98">
        <v>89</v>
      </c>
      <c r="J1920" s="102" t="s">
        <v>35</v>
      </c>
      <c r="K1920" s="94">
        <f>((G1920*400)+(H1920*100))+I1920</f>
        <v>89</v>
      </c>
      <c r="L1920" s="94">
        <v>225</v>
      </c>
      <c r="M1920" s="94">
        <f>K1920*L1920</f>
        <v>20025</v>
      </c>
      <c r="N1920" s="102">
        <v>1</v>
      </c>
      <c r="O1920" s="111" t="s">
        <v>2727</v>
      </c>
      <c r="P1920" s="96">
        <v>5570800038211</v>
      </c>
      <c r="Q1920" s="111" t="s">
        <v>2728</v>
      </c>
      <c r="R1920" s="111" t="s">
        <v>2731</v>
      </c>
      <c r="S1920" s="97"/>
      <c r="T1920" s="102" t="s">
        <v>51</v>
      </c>
      <c r="U1920" s="102" t="s">
        <v>227</v>
      </c>
      <c r="V1920" s="102" t="s">
        <v>52</v>
      </c>
      <c r="W1920" s="94">
        <v>53.04</v>
      </c>
      <c r="X1920" s="98">
        <v>47.12</v>
      </c>
      <c r="Y1920" s="94">
        <v>6750</v>
      </c>
      <c r="Z1920" s="94">
        <f>W1920*Y1920</f>
        <v>358020</v>
      </c>
      <c r="AA1920" s="89">
        <v>7</v>
      </c>
      <c r="AB1920" s="89">
        <v>7</v>
      </c>
      <c r="AC1920" s="94">
        <f>(Z1920*(100-AB1920))/100</f>
        <v>332958.59999999998</v>
      </c>
      <c r="AD1920" s="94">
        <f>IF(AND(AC1920="",M1920=""),0,IF((AC1920=""),M1920, IF( (M1920=""),AC1920,AC1920+M1920)))</f>
        <v>352983.6</v>
      </c>
      <c r="AE1920" s="94">
        <f>IF( (X1920=""),AD1920*1,( M1920+(SUM(AC1920:AC1920)) )*(X1920/100) )</f>
        <v>166325.87231999997</v>
      </c>
      <c r="AF1920" s="94">
        <v>10000000</v>
      </c>
      <c r="AG1920" s="94">
        <v>171675</v>
      </c>
      <c r="AH1920" s="94">
        <v>0.02</v>
      </c>
    </row>
    <row r="1921" spans="1:34" s="73" customFormat="1" x14ac:dyDescent="0.55000000000000004">
      <c r="A1921" s="108"/>
      <c r="B1921" s="109"/>
      <c r="C1921" s="102"/>
      <c r="D1921" s="90"/>
      <c r="E1921" s="102"/>
      <c r="F1921" s="102"/>
      <c r="G1921" s="102"/>
      <c r="H1921" s="102"/>
      <c r="I1921" s="98"/>
      <c r="J1921" s="102"/>
      <c r="K1921" s="94"/>
      <c r="L1921" s="94"/>
      <c r="M1921" s="94"/>
      <c r="N1921" s="102">
        <v>2</v>
      </c>
      <c r="O1921" s="111" t="s">
        <v>2727</v>
      </c>
      <c r="P1921" s="96">
        <v>5570800038211</v>
      </c>
      <c r="Q1921" s="111" t="s">
        <v>2728</v>
      </c>
      <c r="R1921" s="111" t="s">
        <v>2731</v>
      </c>
      <c r="S1921" s="97"/>
      <c r="T1921" s="102" t="s">
        <v>55</v>
      </c>
      <c r="U1921" s="102" t="s">
        <v>74</v>
      </c>
      <c r="V1921" s="102" t="s">
        <v>52</v>
      </c>
      <c r="W1921" s="94">
        <v>59.52</v>
      </c>
      <c r="X1921" s="98">
        <v>52.88</v>
      </c>
      <c r="Y1921" s="94">
        <v>0</v>
      </c>
      <c r="Z1921" s="94">
        <f>W1921*Y1921</f>
        <v>0</v>
      </c>
      <c r="AA1921" s="89">
        <v>7</v>
      </c>
      <c r="AB1921" s="89">
        <v>7</v>
      </c>
      <c r="AC1921" s="94">
        <f>(Z1921*(100-AB1921))/100</f>
        <v>0</v>
      </c>
      <c r="AD1921" s="94">
        <f>IF(AND(AC1921="",M1920=""),0,IF((AC1921=""),M1920, IF( (M1920=""),AC1921,AC1921+M1920)))</f>
        <v>20025</v>
      </c>
      <c r="AE1921" s="94">
        <f>IF( (X1921=""),AD1921*1,( M1920+(SUM(AC1921:AC1921)) )*(X1921/100) )</f>
        <v>10589.220000000001</v>
      </c>
      <c r="AF1921" s="94">
        <v>10000000</v>
      </c>
      <c r="AG1921" s="94">
        <f>IF((AF1921-AE1921) &gt; 1,0,IF((AF1921-AE1921)&lt;0,AE1921-AF1921,AF1921-AE1921))</f>
        <v>0</v>
      </c>
      <c r="AH1921" s="94">
        <v>0.02</v>
      </c>
    </row>
    <row r="1922" spans="1:34" s="73" customFormat="1" x14ac:dyDescent="0.55000000000000004">
      <c r="A1922" s="108"/>
      <c r="B1922" s="109">
        <v>828</v>
      </c>
      <c r="C1922" s="102">
        <v>4709</v>
      </c>
      <c r="D1922" s="90" t="s">
        <v>2732</v>
      </c>
      <c r="E1922" s="102" t="s">
        <v>37</v>
      </c>
      <c r="F1922" s="102">
        <v>5819</v>
      </c>
      <c r="G1922" s="102">
        <v>1</v>
      </c>
      <c r="H1922" s="102">
        <v>3</v>
      </c>
      <c r="I1922" s="98">
        <v>63</v>
      </c>
      <c r="J1922" s="102" t="s">
        <v>38</v>
      </c>
      <c r="K1922" s="94">
        <f>((G1922*400)+(H1922*100))+I1922</f>
        <v>763</v>
      </c>
      <c r="L1922" s="94">
        <v>400</v>
      </c>
      <c r="M1922" s="94">
        <f>K1922*L1922</f>
        <v>305200</v>
      </c>
      <c r="N1922" s="102"/>
      <c r="O1922" s="111"/>
      <c r="P1922" s="96"/>
      <c r="Q1922" s="111"/>
      <c r="R1922" s="111"/>
      <c r="S1922" s="97"/>
      <c r="T1922" s="102"/>
      <c r="U1922" s="102"/>
      <c r="V1922" s="102"/>
      <c r="W1922" s="94"/>
      <c r="X1922" s="98"/>
      <c r="Y1922" s="94"/>
      <c r="Z1922" s="94"/>
      <c r="AA1922" s="89"/>
      <c r="AB1922" s="89"/>
      <c r="AC1922" s="94"/>
      <c r="AD1922" s="94">
        <f>IF(AND(AC1922="",M1922=""),0,IF((AC1922=""),M1922,IF((M1922=""),AC1922,AC1922+M1922)))</f>
        <v>305200</v>
      </c>
      <c r="AE1922" s="94">
        <f>IF( (X1922=""),AD1922*1,AD1922*(X1922/100) )</f>
        <v>305200</v>
      </c>
      <c r="AF1922" s="94">
        <v>0</v>
      </c>
      <c r="AG1922" s="94">
        <f>IF((AF1922-AE1922) &gt; 1,0,IF((AF1922-AE1922)&lt;0,AE1922-AF1922,AF1922-AE1922))</f>
        <v>305200</v>
      </c>
      <c r="AH1922" s="94">
        <v>0.01</v>
      </c>
    </row>
    <row r="1923" spans="1:34" s="73" customFormat="1" x14ac:dyDescent="0.55000000000000004">
      <c r="A1923" s="108"/>
      <c r="B1923" s="109"/>
      <c r="C1923" s="102"/>
      <c r="D1923" s="90"/>
      <c r="E1923" s="102" t="s">
        <v>37</v>
      </c>
      <c r="F1923" s="102"/>
      <c r="G1923" s="102">
        <v>0</v>
      </c>
      <c r="H1923" s="102">
        <v>0</v>
      </c>
      <c r="I1923" s="98">
        <v>48</v>
      </c>
      <c r="J1923" s="102" t="s">
        <v>35</v>
      </c>
      <c r="K1923" s="94">
        <f>((G1923*400)+(H1923*100))+I1923</f>
        <v>48</v>
      </c>
      <c r="L1923" s="94">
        <v>400</v>
      </c>
      <c r="M1923" s="94">
        <f>K1923*L1923</f>
        <v>19200</v>
      </c>
      <c r="N1923" s="102"/>
      <c r="O1923" s="111"/>
      <c r="P1923" s="96"/>
      <c r="Q1923" s="111"/>
      <c r="R1923" s="111"/>
      <c r="S1923" s="97"/>
      <c r="T1923" s="102"/>
      <c r="U1923" s="102"/>
      <c r="V1923" s="102"/>
      <c r="W1923" s="94"/>
      <c r="X1923" s="98"/>
      <c r="Y1923" s="94"/>
      <c r="Z1923" s="94"/>
      <c r="AA1923" s="89"/>
      <c r="AB1923" s="89"/>
      <c r="AC1923" s="94"/>
      <c r="AD1923" s="94">
        <f>IF(AND(AC1923="",M1923=""),0,IF((AC1923=""),M1923,IF((M1923=""),AC1923,AC1923+M1923)))</f>
        <v>19200</v>
      </c>
      <c r="AE1923" s="94">
        <f>IF( (X1923=""),AD1923*1,AD1923*(X1923/100) )</f>
        <v>19200</v>
      </c>
      <c r="AF1923" s="94">
        <v>0</v>
      </c>
      <c r="AG1923" s="94">
        <f>IF((AF1923-AE1923) &gt; 1,0,IF((AF1923-AE1923)&lt;0,AE1923-AF1923,AF1923-AE1923))</f>
        <v>19200</v>
      </c>
      <c r="AH1923" s="94">
        <v>0.02</v>
      </c>
    </row>
    <row r="1924" spans="1:34" s="73" customFormat="1" x14ac:dyDescent="0.55000000000000004">
      <c r="A1924" s="108"/>
      <c r="B1924" s="109"/>
      <c r="C1924" s="102"/>
      <c r="D1924" s="90"/>
      <c r="E1924" s="102"/>
      <c r="F1924" s="102"/>
      <c r="G1924" s="102"/>
      <c r="H1924" s="102"/>
      <c r="I1924" s="98"/>
      <c r="J1924" s="102"/>
      <c r="K1924" s="94"/>
      <c r="L1924" s="94" t="s">
        <v>63</v>
      </c>
      <c r="M1924" s="94">
        <f>SUM(M1920:M1922)</f>
        <v>325225</v>
      </c>
      <c r="N1924" s="102"/>
      <c r="O1924" s="111"/>
      <c r="P1924" s="96"/>
      <c r="Q1924" s="111"/>
      <c r="R1924" s="111"/>
      <c r="S1924" s="97"/>
      <c r="T1924" s="102"/>
      <c r="U1924" s="102"/>
      <c r="V1924" s="102"/>
      <c r="W1924" s="94"/>
      <c r="X1924" s="98"/>
      <c r="Y1924" s="94"/>
      <c r="Z1924" s="94"/>
      <c r="AA1924" s="89"/>
      <c r="AB1924" s="89"/>
      <c r="AC1924" s="94"/>
      <c r="AD1924" s="94">
        <f>SUM(AD1920:AD1922)</f>
        <v>678208.6</v>
      </c>
      <c r="AE1924" s="94">
        <f>SUM(AE1920:AE1922)</f>
        <v>482115.09231999994</v>
      </c>
      <c r="AF1924" s="94"/>
      <c r="AG1924" s="94">
        <f>SUM(AG1920:AG1922)</f>
        <v>476875</v>
      </c>
      <c r="AH1924" s="94"/>
    </row>
    <row r="1925" spans="1:34" s="73" customFormat="1" x14ac:dyDescent="0.55000000000000004">
      <c r="A1925" s="108" t="s">
        <v>2735</v>
      </c>
      <c r="B1925" s="109">
        <v>829</v>
      </c>
      <c r="C1925" s="102">
        <v>9653</v>
      </c>
      <c r="D1925" s="90" t="s">
        <v>2736</v>
      </c>
      <c r="E1925" s="102" t="s">
        <v>34</v>
      </c>
      <c r="F1925" s="102">
        <v>17488</v>
      </c>
      <c r="G1925" s="102">
        <v>0</v>
      </c>
      <c r="H1925" s="102">
        <v>0</v>
      </c>
      <c r="I1925" s="98">
        <v>80</v>
      </c>
      <c r="J1925" s="102" t="s">
        <v>35</v>
      </c>
      <c r="K1925" s="94">
        <f>((G1925*400)+(H1925*100))+I1925</f>
        <v>80</v>
      </c>
      <c r="L1925" s="94">
        <v>1650</v>
      </c>
      <c r="M1925" s="94">
        <f>K1925*L1925</f>
        <v>132000</v>
      </c>
      <c r="N1925" s="102">
        <v>1</v>
      </c>
      <c r="O1925" s="111" t="s">
        <v>2733</v>
      </c>
      <c r="P1925" s="96"/>
      <c r="Q1925" s="111" t="s">
        <v>2734</v>
      </c>
      <c r="R1925" s="111" t="s">
        <v>2737</v>
      </c>
      <c r="S1925" s="97"/>
      <c r="T1925" s="102" t="s">
        <v>51</v>
      </c>
      <c r="U1925" s="102" t="s">
        <v>45</v>
      </c>
      <c r="V1925" s="102" t="s">
        <v>52</v>
      </c>
      <c r="W1925" s="94">
        <v>91.5</v>
      </c>
      <c r="X1925" s="98">
        <v>79.16</v>
      </c>
      <c r="Y1925" s="94">
        <v>6750</v>
      </c>
      <c r="Z1925" s="94">
        <f>W1925*Y1925</f>
        <v>617625</v>
      </c>
      <c r="AA1925" s="89">
        <v>6</v>
      </c>
      <c r="AB1925" s="89">
        <v>6</v>
      </c>
      <c r="AC1925" s="94">
        <f>(Z1925*(100-AB1925))/100</f>
        <v>580567.5</v>
      </c>
      <c r="AD1925" s="94">
        <f>IF(AND(AC1925="",M1925=""),0,IF((AC1925=""),M1925, IF( (M1925=""),AC1925,AC1925+M1925)))</f>
        <v>712567.5</v>
      </c>
      <c r="AE1925" s="94">
        <f>IF( (X1925=""),AD1925*1,( M1925+(SUM(AC1925:AC1925)) )*(X1925/100) )</f>
        <v>564068.43299999996</v>
      </c>
      <c r="AF1925" s="94">
        <v>50000000</v>
      </c>
      <c r="AG1925" s="94">
        <f>IF((AF1925-AE1925) &gt; 1,0,IF((AF1925-AE1925)&lt;0,AE1925-AF1925,AF1925-AE1925))</f>
        <v>0</v>
      </c>
      <c r="AH1925" s="94">
        <v>0.02</v>
      </c>
    </row>
    <row r="1926" spans="1:34" s="73" customFormat="1" x14ac:dyDescent="0.55000000000000004">
      <c r="A1926" s="108"/>
      <c r="B1926" s="109"/>
      <c r="C1926" s="102"/>
      <c r="D1926" s="90"/>
      <c r="E1926" s="102"/>
      <c r="F1926" s="102"/>
      <c r="G1926" s="102"/>
      <c r="H1926" s="102"/>
      <c r="I1926" s="98"/>
      <c r="J1926" s="102"/>
      <c r="K1926" s="94"/>
      <c r="L1926" s="94"/>
      <c r="M1926" s="94"/>
      <c r="N1926" s="102">
        <v>2</v>
      </c>
      <c r="O1926" s="111" t="s">
        <v>2733</v>
      </c>
      <c r="P1926" s="96"/>
      <c r="Q1926" s="111" t="s">
        <v>2734</v>
      </c>
      <c r="R1926" s="111" t="s">
        <v>2737</v>
      </c>
      <c r="S1926" s="97"/>
      <c r="T1926" s="102" t="s">
        <v>55</v>
      </c>
      <c r="U1926" s="102" t="s">
        <v>45</v>
      </c>
      <c r="V1926" s="102" t="s">
        <v>52</v>
      </c>
      <c r="W1926" s="94">
        <v>24.09</v>
      </c>
      <c r="X1926" s="98">
        <v>20.84</v>
      </c>
      <c r="Y1926" s="94">
        <v>6750</v>
      </c>
      <c r="Z1926" s="94">
        <f>W1926*Y1926</f>
        <v>162607.5</v>
      </c>
      <c r="AA1926" s="89">
        <v>6</v>
      </c>
      <c r="AB1926" s="89">
        <v>6</v>
      </c>
      <c r="AC1926" s="94">
        <f>(Z1926*(100-AB1926))/100</f>
        <v>152851.04999999999</v>
      </c>
      <c r="AD1926" s="94">
        <f>IF(AND(AC1926="",M1925=""),0,IF((AC1926=""),M1925, IF( (M1925=""),AC1926,AC1926+M1925)))</f>
        <v>284851.05</v>
      </c>
      <c r="AE1926" s="94">
        <f>IF( (X1926=""),AD1926*1,( M1925+(SUM(AC1926:AC1926)) )*(X1926/100) )</f>
        <v>59362.95882</v>
      </c>
      <c r="AF1926" s="94">
        <v>50000000</v>
      </c>
      <c r="AG1926" s="94">
        <f>IF((AF1926-AE1926) &gt; 1,0,IF((AF1926-AE1926)&lt;0,AE1926-AF1926,AF1926-AE1926))</f>
        <v>0</v>
      </c>
      <c r="AH1926" s="94">
        <v>0.02</v>
      </c>
    </row>
    <row r="1927" spans="1:34" s="73" customFormat="1" x14ac:dyDescent="0.55000000000000004">
      <c r="A1927" s="108"/>
      <c r="B1927" s="109"/>
      <c r="C1927" s="102"/>
      <c r="D1927" s="90"/>
      <c r="E1927" s="102"/>
      <c r="F1927" s="102"/>
      <c r="G1927" s="102"/>
      <c r="H1927" s="102"/>
      <c r="I1927" s="98"/>
      <c r="J1927" s="102"/>
      <c r="K1927" s="94"/>
      <c r="L1927" s="94" t="s">
        <v>63</v>
      </c>
      <c r="M1927" s="94">
        <f>SUM(M1925:M1926)</f>
        <v>132000</v>
      </c>
      <c r="N1927" s="102"/>
      <c r="O1927" s="111"/>
      <c r="P1927" s="96"/>
      <c r="Q1927" s="111"/>
      <c r="R1927" s="111"/>
      <c r="S1927" s="97"/>
      <c r="T1927" s="102"/>
      <c r="U1927" s="102"/>
      <c r="V1927" s="102"/>
      <c r="W1927" s="94"/>
      <c r="X1927" s="98"/>
      <c r="Y1927" s="94"/>
      <c r="Z1927" s="94"/>
      <c r="AA1927" s="89"/>
      <c r="AB1927" s="89"/>
      <c r="AC1927" s="94"/>
      <c r="AD1927" s="94">
        <f>SUM(AD1925:AD1926)</f>
        <v>997418.55</v>
      </c>
      <c r="AE1927" s="94">
        <f>SUM(AE1925:AE1926)</f>
        <v>623431.39182000002</v>
      </c>
      <c r="AF1927" s="94"/>
      <c r="AG1927" s="94">
        <f>SUM(AG1925:AG1926)</f>
        <v>0</v>
      </c>
      <c r="AH1927" s="94"/>
    </row>
    <row r="1928" spans="1:34" s="99" customFormat="1" x14ac:dyDescent="0.55000000000000004">
      <c r="A1928" s="107" t="s">
        <v>2740</v>
      </c>
      <c r="B1928" s="102">
        <v>830</v>
      </c>
      <c r="C1928" s="102">
        <v>9464</v>
      </c>
      <c r="D1928" s="90" t="s">
        <v>2741</v>
      </c>
      <c r="E1928" s="102" t="s">
        <v>34</v>
      </c>
      <c r="F1928" s="102">
        <v>9916</v>
      </c>
      <c r="G1928" s="102">
        <v>0</v>
      </c>
      <c r="H1928" s="102">
        <v>3</v>
      </c>
      <c r="I1928" s="98">
        <v>33</v>
      </c>
      <c r="J1928" s="102" t="s">
        <v>35</v>
      </c>
      <c r="K1928" s="94">
        <f>((G1928*400)+(H1928*100))+I1928</f>
        <v>333</v>
      </c>
      <c r="L1928" s="94">
        <v>1200</v>
      </c>
      <c r="M1928" s="94">
        <f>K1928*L1928</f>
        <v>399600</v>
      </c>
      <c r="N1928" s="102">
        <v>1</v>
      </c>
      <c r="O1928" s="111" t="s">
        <v>2738</v>
      </c>
      <c r="P1928" s="96"/>
      <c r="Q1928" s="111" t="s">
        <v>2739</v>
      </c>
      <c r="R1928" s="111" t="s">
        <v>15164</v>
      </c>
      <c r="S1928" s="97"/>
      <c r="T1928" s="102" t="s">
        <v>51</v>
      </c>
      <c r="U1928" s="102" t="s">
        <v>45</v>
      </c>
      <c r="V1928" s="102" t="s">
        <v>52</v>
      </c>
      <c r="W1928" s="94">
        <v>255.51</v>
      </c>
      <c r="X1928" s="98">
        <v>100</v>
      </c>
      <c r="Y1928" s="94">
        <v>6750</v>
      </c>
      <c r="Z1928" s="94">
        <f>W1928*Y1928</f>
        <v>1724692.5</v>
      </c>
      <c r="AA1928" s="89">
        <v>6</v>
      </c>
      <c r="AB1928" s="89">
        <v>6</v>
      </c>
      <c r="AC1928" s="94">
        <f>(Z1928*(100-AB1928))/100</f>
        <v>1621210.95</v>
      </c>
      <c r="AD1928" s="94">
        <f>IF(AND(AC1928="",M1928=""),0,IF((AC1928=""),M1928, IF( (M1928=""),AC1928,AC1928+M1928)))</f>
        <v>2020810.95</v>
      </c>
      <c r="AE1928" s="94">
        <f>IF( (X1928=""),AD1928*1,AD1928*(X1928/100) )</f>
        <v>2020810.95</v>
      </c>
      <c r="AF1928" s="94">
        <v>50000000</v>
      </c>
      <c r="AG1928" s="94">
        <f>IF((AF1928-AE1928) &gt; 1,0,IF((AF1928-AE1928)&lt;0,AE1928-AF1928,AF1928-AE1928))</f>
        <v>0</v>
      </c>
      <c r="AH1928" s="94">
        <v>0.02</v>
      </c>
    </row>
    <row r="1929" spans="1:34" s="99" customFormat="1" x14ac:dyDescent="0.55000000000000004">
      <c r="A1929" s="107"/>
      <c r="B1929" s="102">
        <v>831</v>
      </c>
      <c r="C1929" s="102">
        <v>9582</v>
      </c>
      <c r="D1929" s="90" t="s">
        <v>15165</v>
      </c>
      <c r="E1929" s="102" t="s">
        <v>34</v>
      </c>
      <c r="F1929" s="102">
        <v>22574</v>
      </c>
      <c r="G1929" s="102">
        <v>1</v>
      </c>
      <c r="H1929" s="102">
        <v>0</v>
      </c>
      <c r="I1929" s="98">
        <v>13</v>
      </c>
      <c r="J1929" s="102" t="s">
        <v>38</v>
      </c>
      <c r="K1929" s="94">
        <f>((G1929*400)+(H1929*100))+I1929</f>
        <v>413</v>
      </c>
      <c r="L1929" s="94">
        <v>1200</v>
      </c>
      <c r="M1929" s="94">
        <f>K1929*L1929</f>
        <v>495600</v>
      </c>
      <c r="N1929" s="102"/>
      <c r="O1929" s="111"/>
      <c r="P1929" s="96"/>
      <c r="Q1929" s="111"/>
      <c r="R1929" s="111"/>
      <c r="S1929" s="97"/>
      <c r="T1929" s="102"/>
      <c r="U1929" s="102"/>
      <c r="V1929" s="102"/>
      <c r="W1929" s="94"/>
      <c r="X1929" s="98"/>
      <c r="Y1929" s="94"/>
      <c r="Z1929" s="94"/>
      <c r="AA1929" s="89"/>
      <c r="AB1929" s="89"/>
      <c r="AC1929" s="94"/>
      <c r="AD1929" s="94">
        <f>IF(AND(AC1929="",M1929=""),0,IF((AC1929=""),M1929,IF((M1929=""),AC1929,AC1929+M1929)))</f>
        <v>495600</v>
      </c>
      <c r="AE1929" s="94">
        <f>IF( (X1929=""),AD1929*1,AD1929*(X1929/100) )</f>
        <v>495600</v>
      </c>
      <c r="AF1929" s="94">
        <v>50000000</v>
      </c>
      <c r="AG1929" s="94">
        <f>IF((AF1929-AE1929) &gt; 1,0,IF((AF1929-AE1929)&lt;0,AE1929-AF1929,AF1929-AE1929))</f>
        <v>0</v>
      </c>
      <c r="AH1929" s="94">
        <v>0.01</v>
      </c>
    </row>
    <row r="1930" spans="1:34" s="73" customFormat="1" x14ac:dyDescent="0.55000000000000004">
      <c r="A1930" s="108"/>
      <c r="B1930" s="109"/>
      <c r="C1930" s="102"/>
      <c r="D1930" s="90"/>
      <c r="E1930" s="102"/>
      <c r="F1930" s="102"/>
      <c r="G1930" s="102"/>
      <c r="H1930" s="102"/>
      <c r="I1930" s="98"/>
      <c r="J1930" s="102"/>
      <c r="K1930" s="94"/>
      <c r="L1930" s="94" t="s">
        <v>63</v>
      </c>
      <c r="M1930" s="94">
        <f>SUM(M1928:M1929)</f>
        <v>895200</v>
      </c>
      <c r="N1930" s="102"/>
      <c r="O1930" s="111"/>
      <c r="P1930" s="96"/>
      <c r="Q1930" s="111"/>
      <c r="R1930" s="111"/>
      <c r="S1930" s="97"/>
      <c r="T1930" s="102"/>
      <c r="U1930" s="102"/>
      <c r="V1930" s="102"/>
      <c r="W1930" s="94"/>
      <c r="X1930" s="98"/>
      <c r="Y1930" s="94"/>
      <c r="Z1930" s="94"/>
      <c r="AA1930" s="89"/>
      <c r="AB1930" s="89"/>
      <c r="AC1930" s="94"/>
      <c r="AD1930" s="94">
        <f>SUM(AD1928:AD1929)</f>
        <v>2516410.9500000002</v>
      </c>
      <c r="AE1930" s="94">
        <f>SUM(AE1928:AE1929)</f>
        <v>2516410.9500000002</v>
      </c>
      <c r="AF1930" s="94"/>
      <c r="AG1930" s="94">
        <f>SUM(AG1928:AG1929)</f>
        <v>0</v>
      </c>
      <c r="AH1930" s="94"/>
    </row>
    <row r="1931" spans="1:34" s="99" customFormat="1" x14ac:dyDescent="0.55000000000000004">
      <c r="A1931" s="107" t="s">
        <v>15300</v>
      </c>
      <c r="B1931" s="102">
        <v>832</v>
      </c>
      <c r="C1931" s="102">
        <v>10601</v>
      </c>
      <c r="D1931" s="90" t="s">
        <v>11714</v>
      </c>
      <c r="E1931" s="102" t="s">
        <v>34</v>
      </c>
      <c r="F1931" s="102">
        <v>604</v>
      </c>
      <c r="G1931" s="102">
        <v>0</v>
      </c>
      <c r="H1931" s="102">
        <v>0</v>
      </c>
      <c r="I1931" s="98">
        <v>23</v>
      </c>
      <c r="J1931" s="102" t="s">
        <v>62</v>
      </c>
      <c r="K1931" s="94">
        <f>((G1931*400)+(H1931*100))+I1931</f>
        <v>23</v>
      </c>
      <c r="L1931" s="94">
        <v>25000</v>
      </c>
      <c r="M1931" s="94">
        <f>K1931*L1931</f>
        <v>575000</v>
      </c>
      <c r="N1931" s="102">
        <v>1</v>
      </c>
      <c r="O1931" s="111" t="s">
        <v>15298</v>
      </c>
      <c r="P1931" s="96">
        <v>3100400070</v>
      </c>
      <c r="Q1931" s="111" t="s">
        <v>15299</v>
      </c>
      <c r="R1931" s="111" t="s">
        <v>15301</v>
      </c>
      <c r="S1931" s="97" t="s">
        <v>11715</v>
      </c>
      <c r="T1931" s="102" t="s">
        <v>44</v>
      </c>
      <c r="U1931" s="102" t="s">
        <v>45</v>
      </c>
      <c r="V1931" s="102" t="s">
        <v>35</v>
      </c>
      <c r="W1931" s="94">
        <v>723.2</v>
      </c>
      <c r="X1931" s="98">
        <v>50</v>
      </c>
      <c r="Y1931" s="94">
        <v>7150</v>
      </c>
      <c r="Z1931" s="94">
        <f>W1931*Y1931</f>
        <v>5170880</v>
      </c>
      <c r="AA1931" s="89">
        <v>20</v>
      </c>
      <c r="AB1931" s="89">
        <v>30</v>
      </c>
      <c r="AC1931" s="94">
        <f>(Z1931*(100-AB1931))/100</f>
        <v>3619616</v>
      </c>
      <c r="AD1931" s="94">
        <f>IF(AND(AC1931="",M1931=""),0,IF((AC1931=""),M1931, IF( (M1931=""),AC1931,SUM(AC1931:AC1932)+M1931)))</f>
        <v>7814232</v>
      </c>
      <c r="AE1931" s="94">
        <f>IF( (X1931=""),AD1931*1,AD1931*(X1931/100) )</f>
        <v>3907116</v>
      </c>
      <c r="AF1931" s="94">
        <v>0</v>
      </c>
      <c r="AG1931" s="94">
        <f>IF((AF1931-AE1931) &gt; 1,0,IF((AF1931-AE1931)&lt;0,AE1931-AF1931,AF1931-AE1931))</f>
        <v>3907116</v>
      </c>
      <c r="AH1931" s="94">
        <v>0.02</v>
      </c>
    </row>
    <row r="1932" spans="1:34" s="99" customFormat="1" x14ac:dyDescent="0.55000000000000004">
      <c r="A1932" s="107"/>
      <c r="B1932" s="102"/>
      <c r="C1932" s="102"/>
      <c r="D1932" s="90"/>
      <c r="E1932" s="102"/>
      <c r="F1932" s="102"/>
      <c r="G1932" s="102"/>
      <c r="H1932" s="102"/>
      <c r="I1932" s="98"/>
      <c r="J1932" s="102"/>
      <c r="K1932" s="94"/>
      <c r="L1932" s="94"/>
      <c r="M1932" s="94"/>
      <c r="N1932" s="102"/>
      <c r="O1932" s="111"/>
      <c r="P1932" s="96"/>
      <c r="Q1932" s="111"/>
      <c r="R1932" s="111"/>
      <c r="S1932" s="97"/>
      <c r="T1932" s="102" t="s">
        <v>44</v>
      </c>
      <c r="U1932" s="102"/>
      <c r="V1932" s="102" t="s">
        <v>35</v>
      </c>
      <c r="W1932" s="94">
        <v>723.2</v>
      </c>
      <c r="X1932" s="98">
        <v>50</v>
      </c>
      <c r="Y1932" s="94">
        <v>7150</v>
      </c>
      <c r="Z1932" s="94">
        <f>W1932*Y1932</f>
        <v>5170880</v>
      </c>
      <c r="AA1932" s="89">
        <v>20</v>
      </c>
      <c r="AB1932" s="89">
        <v>30</v>
      </c>
      <c r="AC1932" s="94">
        <f>(Z1932*(100-AB1932))/100</f>
        <v>3619616</v>
      </c>
      <c r="AD1932" s="94">
        <f>IF(AND(AC1932="",M1931=""),0,IF((AC1932=""),M1931, IF( (M1931=""),AC1932,SUM(AC1931:AC1932)+M1931)))</f>
        <v>7814232</v>
      </c>
      <c r="AE1932" s="94">
        <f>IF( (X1932=""),AD1932*1,AD1932*(X1932/100) )</f>
        <v>3907116</v>
      </c>
      <c r="AF1932" s="94">
        <v>0</v>
      </c>
      <c r="AG1932" s="94">
        <f>IF((AF1932-AE1932) &gt; 1,0,IF((AF1932-AE1932)&lt;0,AE1932-AF1932,AF1932-AE1932))</f>
        <v>3907116</v>
      </c>
      <c r="AH1932" s="94">
        <v>0.02</v>
      </c>
    </row>
    <row r="1933" spans="1:34" s="99" customFormat="1" x14ac:dyDescent="0.55000000000000004">
      <c r="A1933" s="107"/>
      <c r="B1933" s="102">
        <v>833</v>
      </c>
      <c r="C1933" s="102">
        <v>10602</v>
      </c>
      <c r="D1933" s="90" t="s">
        <v>11716</v>
      </c>
      <c r="E1933" s="102" t="s">
        <v>34</v>
      </c>
      <c r="F1933" s="102">
        <v>631</v>
      </c>
      <c r="G1933" s="102">
        <v>0</v>
      </c>
      <c r="H1933" s="102">
        <v>1</v>
      </c>
      <c r="I1933" s="98">
        <v>32</v>
      </c>
      <c r="J1933" s="102" t="s">
        <v>35</v>
      </c>
      <c r="K1933" s="94">
        <f>((G1933*400)+(H1933*100))+I1933</f>
        <v>132</v>
      </c>
      <c r="L1933" s="94">
        <v>25000</v>
      </c>
      <c r="M1933" s="94">
        <f>K1933*L1933</f>
        <v>3300000</v>
      </c>
      <c r="N1933" s="102">
        <v>1</v>
      </c>
      <c r="O1933" s="111" t="s">
        <v>15298</v>
      </c>
      <c r="P1933" s="96">
        <v>3100400070</v>
      </c>
      <c r="Q1933" s="111" t="s">
        <v>15299</v>
      </c>
      <c r="R1933" s="111" t="s">
        <v>15301</v>
      </c>
      <c r="S1933" s="97" t="s">
        <v>11716</v>
      </c>
      <c r="T1933" s="102" t="s">
        <v>73</v>
      </c>
      <c r="U1933" s="102" t="s">
        <v>45</v>
      </c>
      <c r="V1933" s="102" t="s">
        <v>35</v>
      </c>
      <c r="W1933" s="94">
        <v>153</v>
      </c>
      <c r="X1933" s="98">
        <v>50</v>
      </c>
      <c r="Y1933" s="94">
        <v>6600</v>
      </c>
      <c r="Z1933" s="94">
        <f>W1933*Y1933</f>
        <v>1009800</v>
      </c>
      <c r="AA1933" s="89">
        <v>20</v>
      </c>
      <c r="AB1933" s="89">
        <v>30</v>
      </c>
      <c r="AC1933" s="94">
        <f>(Z1933*(100-AB1933))/100</f>
        <v>706860</v>
      </c>
      <c r="AD1933" s="94">
        <f>IF(AND(AC1933="",M1933=""),0,IF((AC1933=""),M1933, IF( (M1933=""),AC1933,SUM(AC1933:AC1934)+M1933)))</f>
        <v>4713720</v>
      </c>
      <c r="AE1933" s="94">
        <f>IF( (X1933=""),AD1933*1,AD1933*(X1933/100) )</f>
        <v>2356860</v>
      </c>
      <c r="AF1933" s="94">
        <v>0</v>
      </c>
      <c r="AG1933" s="94">
        <f>IF((AF1933-AE1933) &gt; 1,0,IF((AF1933-AE1933)&lt;0,AE1933-AF1933,AF1933-AE1933))</f>
        <v>2356860</v>
      </c>
      <c r="AH1933" s="94">
        <v>0.02</v>
      </c>
    </row>
    <row r="1934" spans="1:34" s="99" customFormat="1" x14ac:dyDescent="0.55000000000000004">
      <c r="A1934" s="107"/>
      <c r="B1934" s="102"/>
      <c r="C1934" s="102"/>
      <c r="D1934" s="90"/>
      <c r="E1934" s="102"/>
      <c r="F1934" s="102"/>
      <c r="G1934" s="102"/>
      <c r="H1934" s="102"/>
      <c r="I1934" s="98"/>
      <c r="J1934" s="102"/>
      <c r="K1934" s="94"/>
      <c r="L1934" s="94"/>
      <c r="M1934" s="94"/>
      <c r="N1934" s="102"/>
      <c r="O1934" s="111"/>
      <c r="P1934" s="96"/>
      <c r="Q1934" s="111"/>
      <c r="R1934" s="111"/>
      <c r="S1934" s="97"/>
      <c r="T1934" s="102" t="s">
        <v>73</v>
      </c>
      <c r="U1934" s="102"/>
      <c r="V1934" s="102" t="s">
        <v>35</v>
      </c>
      <c r="W1934" s="94">
        <v>153</v>
      </c>
      <c r="X1934" s="98">
        <v>50</v>
      </c>
      <c r="Y1934" s="94">
        <v>6600</v>
      </c>
      <c r="Z1934" s="94">
        <f>W1934*Y1934</f>
        <v>1009800</v>
      </c>
      <c r="AA1934" s="89">
        <v>20</v>
      </c>
      <c r="AB1934" s="89">
        <v>30</v>
      </c>
      <c r="AC1934" s="94">
        <f>(Z1934*(100-AB1934))/100</f>
        <v>706860</v>
      </c>
      <c r="AD1934" s="94">
        <f>IF(AND(AC1934="",M1933=""),0,IF((AC1934=""),M1933, IF( (M1933=""),AC1934,SUM(AC1933:AC1934)+M1933)))</f>
        <v>4713720</v>
      </c>
      <c r="AE1934" s="94">
        <f>IF( (X1934=""),AD1934*1,AD1934*(X1934/100) )</f>
        <v>2356860</v>
      </c>
      <c r="AF1934" s="94">
        <v>0</v>
      </c>
      <c r="AG1934" s="94">
        <f>IF((AF1934-AE1934) &gt; 1,0,IF((AF1934-AE1934)&lt;0,AE1934-AF1934,AF1934-AE1934))</f>
        <v>2356860</v>
      </c>
      <c r="AH1934" s="94">
        <v>0.02</v>
      </c>
    </row>
    <row r="1935" spans="1:34" s="99" customFormat="1" x14ac:dyDescent="0.55000000000000004">
      <c r="A1935" s="107"/>
      <c r="B1935" s="102"/>
      <c r="C1935" s="102"/>
      <c r="D1935" s="90"/>
      <c r="E1935" s="102"/>
      <c r="F1935" s="102"/>
      <c r="G1935" s="102"/>
      <c r="H1935" s="102"/>
      <c r="I1935" s="98"/>
      <c r="J1935" s="102"/>
      <c r="K1935" s="94"/>
      <c r="L1935" s="94" t="s">
        <v>63</v>
      </c>
      <c r="M1935" s="94">
        <f>SUM(M1931:M1934)</f>
        <v>3875000</v>
      </c>
      <c r="N1935" s="102"/>
      <c r="O1935" s="111"/>
      <c r="P1935" s="96"/>
      <c r="Q1935" s="111"/>
      <c r="R1935" s="111"/>
      <c r="S1935" s="97"/>
      <c r="T1935" s="102"/>
      <c r="U1935" s="102"/>
      <c r="V1935" s="102"/>
      <c r="W1935" s="94"/>
      <c r="X1935" s="98"/>
      <c r="Y1935" s="94"/>
      <c r="Z1935" s="94"/>
      <c r="AA1935" s="89"/>
      <c r="AB1935" s="89"/>
      <c r="AC1935" s="94"/>
      <c r="AD1935" s="94"/>
      <c r="AE1935" s="94">
        <f>SUM(AE1931:AE1934)</f>
        <v>12527952</v>
      </c>
      <c r="AF1935" s="94"/>
      <c r="AG1935" s="94">
        <f>SUM(AG1931:AG1934)</f>
        <v>12527952</v>
      </c>
      <c r="AH1935" s="94"/>
    </row>
    <row r="1936" spans="1:34" s="73" customFormat="1" x14ac:dyDescent="0.55000000000000004">
      <c r="A1936" s="108" t="s">
        <v>2742</v>
      </c>
      <c r="B1936" s="109">
        <v>834</v>
      </c>
      <c r="C1936" s="102">
        <v>8327</v>
      </c>
      <c r="D1936" s="90" t="s">
        <v>2743</v>
      </c>
      <c r="E1936" s="102" t="s">
        <v>34</v>
      </c>
      <c r="F1936" s="102">
        <v>23900</v>
      </c>
      <c r="G1936" s="102">
        <v>1</v>
      </c>
      <c r="H1936" s="102">
        <v>0</v>
      </c>
      <c r="I1936" s="98">
        <v>45</v>
      </c>
      <c r="J1936" s="102" t="s">
        <v>38</v>
      </c>
      <c r="K1936" s="94">
        <f>((G1936*400)+(H1936*100))+I1936</f>
        <v>445</v>
      </c>
      <c r="L1936" s="94">
        <v>250</v>
      </c>
      <c r="M1936" s="94">
        <f>K1936*L1936</f>
        <v>111250</v>
      </c>
      <c r="N1936" s="102"/>
      <c r="O1936" s="111"/>
      <c r="P1936" s="96"/>
      <c r="Q1936" s="111"/>
      <c r="R1936" s="111"/>
      <c r="S1936" s="97"/>
      <c r="T1936" s="102"/>
      <c r="U1936" s="102"/>
      <c r="V1936" s="102"/>
      <c r="W1936" s="94"/>
      <c r="X1936" s="98"/>
      <c r="Y1936" s="94"/>
      <c r="Z1936" s="94"/>
      <c r="AA1936" s="89"/>
      <c r="AB1936" s="89"/>
      <c r="AC1936" s="94"/>
      <c r="AD1936" s="94">
        <f>IF(AND(AC1936="",M1936=""),0,IF((AC1936=""),M1936,IF((M1936=""),AC1936,AC1936+M1936)))</f>
        <v>111250</v>
      </c>
      <c r="AE1936" s="94">
        <f>IF( (X1936=""),AD1936*1,AD1936*(X1936/100) )</f>
        <v>111250</v>
      </c>
      <c r="AF1936" s="94">
        <v>50000000</v>
      </c>
      <c r="AG1936" s="94">
        <f>IF((AF1936-AE1936) &gt; 1,0,IF((AF1936-AE1936)&lt;0,AE1936-AF1936,AF1936-AE1936))</f>
        <v>0</v>
      </c>
      <c r="AH1936" s="94">
        <v>0.01</v>
      </c>
    </row>
    <row r="1937" spans="1:34" s="73" customFormat="1" x14ac:dyDescent="0.55000000000000004">
      <c r="A1937" s="108"/>
      <c r="B1937" s="109"/>
      <c r="C1937" s="102"/>
      <c r="D1937" s="90"/>
      <c r="E1937" s="102"/>
      <c r="F1937" s="102"/>
      <c r="G1937" s="102"/>
      <c r="H1937" s="102"/>
      <c r="I1937" s="98"/>
      <c r="J1937" s="102"/>
      <c r="K1937" s="94"/>
      <c r="L1937" s="94" t="s">
        <v>63</v>
      </c>
      <c r="M1937" s="94">
        <f>SUM(M1936:M1936)</f>
        <v>111250</v>
      </c>
      <c r="N1937" s="102"/>
      <c r="O1937" s="111"/>
      <c r="P1937" s="96"/>
      <c r="Q1937" s="111"/>
      <c r="R1937" s="111"/>
      <c r="S1937" s="97"/>
      <c r="T1937" s="102"/>
      <c r="U1937" s="102"/>
      <c r="V1937" s="102"/>
      <c r="W1937" s="94"/>
      <c r="X1937" s="98"/>
      <c r="Y1937" s="94"/>
      <c r="Z1937" s="94"/>
      <c r="AA1937" s="89"/>
      <c r="AB1937" s="89"/>
      <c r="AC1937" s="94"/>
      <c r="AD1937" s="94">
        <f>SUM(AD1936:AD1936)</f>
        <v>111250</v>
      </c>
      <c r="AE1937" s="94">
        <f>SUM(AE1936:AE1936)</f>
        <v>111250</v>
      </c>
      <c r="AF1937" s="94"/>
      <c r="AG1937" s="94">
        <f>SUM(AG1936:AG1936)</f>
        <v>0</v>
      </c>
      <c r="AH1937" s="94"/>
    </row>
    <row r="1938" spans="1:34" s="73" customFormat="1" x14ac:dyDescent="0.55000000000000004">
      <c r="A1938" s="108" t="s">
        <v>2744</v>
      </c>
      <c r="B1938" s="109">
        <v>835</v>
      </c>
      <c r="C1938" s="102">
        <v>8620</v>
      </c>
      <c r="D1938" s="90" t="s">
        <v>2745</v>
      </c>
      <c r="E1938" s="102" t="s">
        <v>34</v>
      </c>
      <c r="F1938" s="102">
        <v>8293</v>
      </c>
      <c r="G1938" s="102">
        <v>1</v>
      </c>
      <c r="H1938" s="102">
        <v>3</v>
      </c>
      <c r="I1938" s="98">
        <v>40</v>
      </c>
      <c r="J1938" s="102" t="s">
        <v>38</v>
      </c>
      <c r="K1938" s="94">
        <f>((G1938*400)+(H1938*100))+I1938</f>
        <v>740</v>
      </c>
      <c r="L1938" s="94">
        <v>400</v>
      </c>
      <c r="M1938" s="94">
        <f>K1938*L1938</f>
        <v>296000</v>
      </c>
      <c r="N1938" s="102"/>
      <c r="O1938" s="111"/>
      <c r="P1938" s="96"/>
      <c r="Q1938" s="111"/>
      <c r="R1938" s="111"/>
      <c r="S1938" s="97"/>
      <c r="T1938" s="102"/>
      <c r="U1938" s="102"/>
      <c r="V1938" s="102"/>
      <c r="W1938" s="94"/>
      <c r="X1938" s="98"/>
      <c r="Y1938" s="94"/>
      <c r="Z1938" s="94"/>
      <c r="AA1938" s="89"/>
      <c r="AB1938" s="89"/>
      <c r="AC1938" s="94"/>
      <c r="AD1938" s="94">
        <f>IF(AND(AC1938="",M1938=""),0,IF((AC1938=""),M1938,IF((M1938=""),AC1938,AC1938+M1938)))</f>
        <v>296000</v>
      </c>
      <c r="AE1938" s="94">
        <f>IF( (X1938=""),AD1938*1,AD1938*(X1938/100) )</f>
        <v>296000</v>
      </c>
      <c r="AF1938" s="94">
        <v>50000000</v>
      </c>
      <c r="AG1938" s="94">
        <f>IF((AF1938-AE1938) &gt; 1,0,IF((AF1938-AE1938)&lt;0,AE1938-AF1938,AF1938-AE1938))</f>
        <v>0</v>
      </c>
      <c r="AH1938" s="94">
        <v>0.01</v>
      </c>
    </row>
    <row r="1939" spans="1:34" s="73" customFormat="1" x14ac:dyDescent="0.55000000000000004">
      <c r="A1939" s="108"/>
      <c r="B1939" s="109"/>
      <c r="C1939" s="102"/>
      <c r="D1939" s="90"/>
      <c r="E1939" s="102"/>
      <c r="F1939" s="102"/>
      <c r="G1939" s="102"/>
      <c r="H1939" s="102"/>
      <c r="I1939" s="98"/>
      <c r="J1939" s="102"/>
      <c r="K1939" s="94"/>
      <c r="L1939" s="94" t="s">
        <v>63</v>
      </c>
      <c r="M1939" s="94">
        <f>SUM(M1938:M1938)</f>
        <v>296000</v>
      </c>
      <c r="N1939" s="102"/>
      <c r="O1939" s="111"/>
      <c r="P1939" s="96"/>
      <c r="Q1939" s="111"/>
      <c r="R1939" s="111"/>
      <c r="S1939" s="97"/>
      <c r="T1939" s="102"/>
      <c r="U1939" s="102"/>
      <c r="V1939" s="102"/>
      <c r="W1939" s="94"/>
      <c r="X1939" s="98"/>
      <c r="Y1939" s="94"/>
      <c r="Z1939" s="94"/>
      <c r="AA1939" s="89"/>
      <c r="AB1939" s="89"/>
      <c r="AC1939" s="94"/>
      <c r="AD1939" s="94">
        <f>SUM(AD1938:AD1938)</f>
        <v>296000</v>
      </c>
      <c r="AE1939" s="94">
        <f>SUM(AE1938:AE1938)</f>
        <v>296000</v>
      </c>
      <c r="AF1939" s="94"/>
      <c r="AG1939" s="94">
        <f>SUM(AG1938:AG1938)</f>
        <v>0</v>
      </c>
      <c r="AH1939" s="94"/>
    </row>
    <row r="1940" spans="1:34" s="73" customFormat="1" x14ac:dyDescent="0.55000000000000004">
      <c r="A1940" s="108" t="s">
        <v>2746</v>
      </c>
      <c r="B1940" s="109">
        <v>836</v>
      </c>
      <c r="C1940" s="102">
        <v>4933</v>
      </c>
      <c r="D1940" s="90" t="s">
        <v>2747</v>
      </c>
      <c r="E1940" s="102" t="s">
        <v>34</v>
      </c>
      <c r="F1940" s="102">
        <v>7440</v>
      </c>
      <c r="G1940" s="102">
        <v>11</v>
      </c>
      <c r="H1940" s="102">
        <v>3</v>
      </c>
      <c r="I1940" s="98">
        <v>31</v>
      </c>
      <c r="J1940" s="102" t="s">
        <v>38</v>
      </c>
      <c r="K1940" s="94">
        <f>((G1940*400)+(H1940*100))+I1940</f>
        <v>4731</v>
      </c>
      <c r="L1940" s="94">
        <v>300</v>
      </c>
      <c r="M1940" s="94">
        <f>K1940*L1940</f>
        <v>1419300</v>
      </c>
      <c r="N1940" s="102"/>
      <c r="O1940" s="111"/>
      <c r="P1940" s="96"/>
      <c r="Q1940" s="111"/>
      <c r="R1940" s="111"/>
      <c r="S1940" s="97"/>
      <c r="T1940" s="102"/>
      <c r="U1940" s="102"/>
      <c r="V1940" s="102"/>
      <c r="W1940" s="94"/>
      <c r="X1940" s="98"/>
      <c r="Y1940" s="94"/>
      <c r="Z1940" s="94"/>
      <c r="AA1940" s="89"/>
      <c r="AB1940" s="89"/>
      <c r="AC1940" s="94"/>
      <c r="AD1940" s="94">
        <f>IF(AND(AC1940="",M1940=""),0,IF((AC1940=""),M1940,IF((M1940=""),AC1940,AC1940+M1940)))</f>
        <v>1419300</v>
      </c>
      <c r="AE1940" s="94">
        <f>IF( (X1940=""),AD1940*1,AD1940*(X1940/100) )</f>
        <v>1419300</v>
      </c>
      <c r="AF1940" s="94">
        <v>50000000</v>
      </c>
      <c r="AG1940" s="94">
        <f>IF((AF1940-AE1940) &gt; 1,0,IF((AF1940-AE1940)&lt;0,AE1940-AF1940,AF1940-AE1940))</f>
        <v>0</v>
      </c>
      <c r="AH1940" s="94">
        <v>0.01</v>
      </c>
    </row>
    <row r="1941" spans="1:34" s="73" customFormat="1" x14ac:dyDescent="0.55000000000000004">
      <c r="A1941" s="108"/>
      <c r="B1941" s="109">
        <v>837</v>
      </c>
      <c r="C1941" s="102">
        <v>4932</v>
      </c>
      <c r="D1941" s="90" t="s">
        <v>2748</v>
      </c>
      <c r="E1941" s="102" t="s">
        <v>34</v>
      </c>
      <c r="F1941" s="102">
        <v>17583</v>
      </c>
      <c r="G1941" s="102">
        <v>1</v>
      </c>
      <c r="H1941" s="102">
        <v>1</v>
      </c>
      <c r="I1941" s="98">
        <v>10</v>
      </c>
      <c r="J1941" s="102" t="s">
        <v>38</v>
      </c>
      <c r="K1941" s="94">
        <f>((G1941*400)+(H1941*100))+I1941</f>
        <v>510</v>
      </c>
      <c r="L1941" s="94">
        <v>850</v>
      </c>
      <c r="M1941" s="94">
        <f>K1941*L1941</f>
        <v>433500</v>
      </c>
      <c r="N1941" s="102"/>
      <c r="O1941" s="111"/>
      <c r="P1941" s="96"/>
      <c r="Q1941" s="111"/>
      <c r="R1941" s="111"/>
      <c r="S1941" s="97"/>
      <c r="T1941" s="102"/>
      <c r="U1941" s="102"/>
      <c r="V1941" s="102"/>
      <c r="W1941" s="94"/>
      <c r="X1941" s="98"/>
      <c r="Y1941" s="94"/>
      <c r="Z1941" s="94"/>
      <c r="AA1941" s="89"/>
      <c r="AB1941" s="89"/>
      <c r="AC1941" s="94"/>
      <c r="AD1941" s="94">
        <f>IF(AND(AC1941="",M1941=""),0,IF((AC1941=""),M1941,IF((M1941=""),AC1941,AC1941+M1941)))</f>
        <v>433500</v>
      </c>
      <c r="AE1941" s="94">
        <f>IF( (X1941=""),AD1941*1,AD1941*(X1941/100) )</f>
        <v>433500</v>
      </c>
      <c r="AF1941" s="94">
        <v>50000000</v>
      </c>
      <c r="AG1941" s="94">
        <f>IF((AF1941-AE1941) &gt; 1,0,IF((AF1941-AE1941)&lt;0,AE1941-AF1941,AF1941-AE1941))</f>
        <v>0</v>
      </c>
      <c r="AH1941" s="94">
        <v>0.01</v>
      </c>
    </row>
    <row r="1942" spans="1:34" s="73" customFormat="1" x14ac:dyDescent="0.55000000000000004">
      <c r="A1942" s="108"/>
      <c r="B1942" s="109"/>
      <c r="C1942" s="102"/>
      <c r="D1942" s="90"/>
      <c r="E1942" s="102"/>
      <c r="F1942" s="102"/>
      <c r="G1942" s="102"/>
      <c r="H1942" s="102"/>
      <c r="I1942" s="98"/>
      <c r="J1942" s="102"/>
      <c r="K1942" s="94"/>
      <c r="L1942" s="94" t="s">
        <v>63</v>
      </c>
      <c r="M1942" s="94">
        <f>SUM(M1940:M1941)</f>
        <v>1852800</v>
      </c>
      <c r="N1942" s="102"/>
      <c r="O1942" s="111"/>
      <c r="P1942" s="96"/>
      <c r="Q1942" s="111"/>
      <c r="R1942" s="111"/>
      <c r="S1942" s="97"/>
      <c r="T1942" s="102"/>
      <c r="U1942" s="102"/>
      <c r="V1942" s="102"/>
      <c r="W1942" s="94"/>
      <c r="X1942" s="98"/>
      <c r="Y1942" s="94"/>
      <c r="Z1942" s="94"/>
      <c r="AA1942" s="89"/>
      <c r="AB1942" s="89"/>
      <c r="AC1942" s="94"/>
      <c r="AD1942" s="94">
        <f>SUM(AD1940:AD1941)</f>
        <v>1852800</v>
      </c>
      <c r="AE1942" s="94">
        <f>SUM(AE1940:AE1941)</f>
        <v>1852800</v>
      </c>
      <c r="AF1942" s="94"/>
      <c r="AG1942" s="94">
        <f>SUM(AG1940:AG1941)</f>
        <v>0</v>
      </c>
      <c r="AH1942" s="94"/>
    </row>
    <row r="1943" spans="1:34" s="73" customFormat="1" x14ac:dyDescent="0.55000000000000004">
      <c r="A1943" s="108" t="s">
        <v>2749</v>
      </c>
      <c r="B1943" s="109">
        <v>838</v>
      </c>
      <c r="C1943" s="102">
        <v>8418</v>
      </c>
      <c r="D1943" s="90" t="s">
        <v>2750</v>
      </c>
      <c r="E1943" s="102" t="s">
        <v>34</v>
      </c>
      <c r="F1943" s="102">
        <v>2511</v>
      </c>
      <c r="G1943" s="102">
        <v>0</v>
      </c>
      <c r="H1943" s="102">
        <v>1</v>
      </c>
      <c r="I1943" s="98">
        <v>34</v>
      </c>
      <c r="J1943" s="102" t="s">
        <v>38</v>
      </c>
      <c r="K1943" s="94">
        <f>((G1943*400)+(H1943*100))+I1943</f>
        <v>134</v>
      </c>
      <c r="L1943" s="94">
        <v>800</v>
      </c>
      <c r="M1943" s="94">
        <f>K1943*L1943</f>
        <v>107200</v>
      </c>
      <c r="N1943" s="102"/>
      <c r="O1943" s="111"/>
      <c r="P1943" s="96"/>
      <c r="Q1943" s="111"/>
      <c r="R1943" s="111"/>
      <c r="S1943" s="97"/>
      <c r="T1943" s="102"/>
      <c r="U1943" s="102"/>
      <c r="V1943" s="102"/>
      <c r="W1943" s="94"/>
      <c r="X1943" s="98"/>
      <c r="Y1943" s="94"/>
      <c r="Z1943" s="94"/>
      <c r="AA1943" s="89"/>
      <c r="AB1943" s="89"/>
      <c r="AC1943" s="94"/>
      <c r="AD1943" s="94">
        <f>IF(AND(AC1943="",M1943=""),0,IF((AC1943=""),M1943,IF((M1943=""),AC1943,AC1943+M1943)))</f>
        <v>107200</v>
      </c>
      <c r="AE1943" s="94">
        <f>IF( (X1943=""),AD1943*1,AD1943*(X1943/100) )</f>
        <v>107200</v>
      </c>
      <c r="AF1943" s="94">
        <v>50000000</v>
      </c>
      <c r="AG1943" s="94">
        <f>IF((AF1943-AE1943) &gt; 1,0,IF((AF1943-AE1943)&lt;0,AE1943-AF1943,AF1943-AE1943))</f>
        <v>0</v>
      </c>
      <c r="AH1943" s="94">
        <v>0.3</v>
      </c>
    </row>
    <row r="1944" spans="1:34" s="73" customFormat="1" x14ac:dyDescent="0.55000000000000004">
      <c r="A1944" s="108"/>
      <c r="B1944" s="109"/>
      <c r="C1944" s="102"/>
      <c r="D1944" s="90"/>
      <c r="E1944" s="102"/>
      <c r="F1944" s="102"/>
      <c r="G1944" s="102"/>
      <c r="H1944" s="102"/>
      <c r="I1944" s="98"/>
      <c r="J1944" s="102"/>
      <c r="K1944" s="94"/>
      <c r="L1944" s="94" t="s">
        <v>63</v>
      </c>
      <c r="M1944" s="94">
        <f>SUM(M1943:M1943)</f>
        <v>107200</v>
      </c>
      <c r="N1944" s="102"/>
      <c r="O1944" s="111"/>
      <c r="P1944" s="96"/>
      <c r="Q1944" s="111"/>
      <c r="R1944" s="111"/>
      <c r="S1944" s="97"/>
      <c r="T1944" s="102"/>
      <c r="U1944" s="102"/>
      <c r="V1944" s="102"/>
      <c r="W1944" s="94"/>
      <c r="X1944" s="98"/>
      <c r="Y1944" s="94"/>
      <c r="Z1944" s="94"/>
      <c r="AA1944" s="89"/>
      <c r="AB1944" s="89"/>
      <c r="AC1944" s="94"/>
      <c r="AD1944" s="94">
        <f>SUM(AD1943:AD1943)</f>
        <v>107200</v>
      </c>
      <c r="AE1944" s="94">
        <f>SUM(AE1943:AE1943)</f>
        <v>107200</v>
      </c>
      <c r="AF1944" s="94"/>
      <c r="AG1944" s="94">
        <f>SUM(AG1943:AG1943)</f>
        <v>0</v>
      </c>
      <c r="AH1944" s="94"/>
    </row>
    <row r="1945" spans="1:34" s="73" customFormat="1" x14ac:dyDescent="0.55000000000000004">
      <c r="A1945" s="108" t="s">
        <v>2753</v>
      </c>
      <c r="B1945" s="109">
        <v>839</v>
      </c>
      <c r="C1945" s="102">
        <v>9073</v>
      </c>
      <c r="D1945" s="90" t="s">
        <v>2754</v>
      </c>
      <c r="E1945" s="102" t="s">
        <v>34</v>
      </c>
      <c r="F1945" s="102">
        <v>892</v>
      </c>
      <c r="G1945" s="102">
        <v>0</v>
      </c>
      <c r="H1945" s="102">
        <v>1</v>
      </c>
      <c r="I1945" s="98">
        <v>11</v>
      </c>
      <c r="J1945" s="102" t="s">
        <v>35</v>
      </c>
      <c r="K1945" s="94">
        <f>((G1945*400)+(H1945*100))+I1945</f>
        <v>111</v>
      </c>
      <c r="L1945" s="94">
        <v>800</v>
      </c>
      <c r="M1945" s="94">
        <f>K1945*L1945</f>
        <v>88800</v>
      </c>
      <c r="N1945" s="102">
        <v>1</v>
      </c>
      <c r="O1945" s="111" t="s">
        <v>2751</v>
      </c>
      <c r="P1945" s="96">
        <v>3570800270274</v>
      </c>
      <c r="Q1945" s="111" t="s">
        <v>2752</v>
      </c>
      <c r="R1945" s="111" t="s">
        <v>2755</v>
      </c>
      <c r="S1945" s="97" t="s">
        <v>2756</v>
      </c>
      <c r="T1945" s="102" t="s">
        <v>73</v>
      </c>
      <c r="U1945" s="102" t="s">
        <v>227</v>
      </c>
      <c r="V1945" s="102" t="s">
        <v>52</v>
      </c>
      <c r="W1945" s="94">
        <v>174.9</v>
      </c>
      <c r="X1945" s="98">
        <v>100</v>
      </c>
      <c r="Y1945" s="94">
        <v>6600</v>
      </c>
      <c r="Z1945" s="94">
        <f>W1945*Y1945</f>
        <v>1154340</v>
      </c>
      <c r="AA1945" s="89">
        <v>11</v>
      </c>
      <c r="AB1945" s="89">
        <v>34</v>
      </c>
      <c r="AC1945" s="94">
        <f>(Z1945*(100-AB1945))/100</f>
        <v>761864.4</v>
      </c>
      <c r="AD1945" s="94">
        <f>IF(AND(AC1945="",M1945=""),0,IF((AC1945=""),M1945, IF( (M1945=""),AC1945,AC1945+M1945)))</f>
        <v>850664.4</v>
      </c>
      <c r="AE1945" s="94">
        <f>IF( (X1945=""),AD1945*1,( M1945+(SUM(AC1945:AC1945)) )*(X1945/100) )</f>
        <v>850664.4</v>
      </c>
      <c r="AF1945" s="94">
        <v>50000000</v>
      </c>
      <c r="AG1945" s="94">
        <f>IF((AF1945-AE1945) &gt; 1,0,IF((AF1945-AE1945)&lt;0,AE1945-AF1945,AF1945-AE1945))</f>
        <v>0</v>
      </c>
      <c r="AH1945" s="94">
        <v>0.02</v>
      </c>
    </row>
    <row r="1946" spans="1:34" s="73" customFormat="1" x14ac:dyDescent="0.55000000000000004">
      <c r="A1946" s="108"/>
      <c r="B1946" s="109"/>
      <c r="C1946" s="102"/>
      <c r="D1946" s="90"/>
      <c r="E1946" s="102"/>
      <c r="F1946" s="102"/>
      <c r="G1946" s="102"/>
      <c r="H1946" s="102"/>
      <c r="I1946" s="98"/>
      <c r="J1946" s="102"/>
      <c r="K1946" s="94"/>
      <c r="L1946" s="94" t="s">
        <v>63</v>
      </c>
      <c r="M1946" s="94">
        <f>SUM(M1945:M1945)</f>
        <v>88800</v>
      </c>
      <c r="N1946" s="102"/>
      <c r="O1946" s="111"/>
      <c r="P1946" s="96"/>
      <c r="Q1946" s="111"/>
      <c r="R1946" s="111"/>
      <c r="S1946" s="97"/>
      <c r="T1946" s="102"/>
      <c r="U1946" s="102"/>
      <c r="V1946" s="102"/>
      <c r="W1946" s="94"/>
      <c r="X1946" s="98"/>
      <c r="Y1946" s="94"/>
      <c r="Z1946" s="94"/>
      <c r="AA1946" s="89"/>
      <c r="AB1946" s="89"/>
      <c r="AC1946" s="94"/>
      <c r="AD1946" s="94">
        <f>SUM(AD1945:AD1945)</f>
        <v>850664.4</v>
      </c>
      <c r="AE1946" s="94">
        <f>SUM(AE1945:AE1945)</f>
        <v>850664.4</v>
      </c>
      <c r="AF1946" s="94"/>
      <c r="AG1946" s="94">
        <f>SUM(AG1945:AG1945)</f>
        <v>0</v>
      </c>
      <c r="AH1946" s="94"/>
    </row>
    <row r="1947" spans="1:34" s="73" customFormat="1" x14ac:dyDescent="0.55000000000000004">
      <c r="A1947" s="108" t="s">
        <v>2759</v>
      </c>
      <c r="B1947" s="109">
        <v>840</v>
      </c>
      <c r="C1947" s="102">
        <v>8762</v>
      </c>
      <c r="D1947" s="90" t="s">
        <v>2760</v>
      </c>
      <c r="E1947" s="102" t="s">
        <v>34</v>
      </c>
      <c r="F1947" s="102">
        <v>21890</v>
      </c>
      <c r="G1947" s="102">
        <v>0</v>
      </c>
      <c r="H1947" s="102">
        <v>2</v>
      </c>
      <c r="I1947" s="98">
        <v>60</v>
      </c>
      <c r="J1947" s="102" t="s">
        <v>38</v>
      </c>
      <c r="K1947" s="94">
        <f>((G1947*400)+(H1947*100))+I1947</f>
        <v>260</v>
      </c>
      <c r="L1947" s="94">
        <v>400</v>
      </c>
      <c r="M1947" s="94">
        <f>K1947*L1947</f>
        <v>104000</v>
      </c>
      <c r="N1947" s="102"/>
      <c r="O1947" s="111" t="s">
        <v>2757</v>
      </c>
      <c r="P1947" s="96">
        <v>3329900230843</v>
      </c>
      <c r="Q1947" s="111" t="s">
        <v>2758</v>
      </c>
      <c r="R1947" s="111" t="s">
        <v>2761</v>
      </c>
      <c r="S1947" s="97" t="s">
        <v>2760</v>
      </c>
      <c r="T1947" s="102"/>
      <c r="U1947" s="102"/>
      <c r="V1947" s="102"/>
      <c r="W1947" s="94"/>
      <c r="X1947" s="98"/>
      <c r="Y1947" s="94"/>
      <c r="Z1947" s="94"/>
      <c r="AA1947" s="89"/>
      <c r="AB1947" s="89"/>
      <c r="AC1947" s="94"/>
      <c r="AD1947" s="94">
        <f>IF(AND(AC1947="",M1947=""),0,IF((AC1947=""),M1947,IF((M1947=""),AC1947,AC1947+M1947)))</f>
        <v>104000</v>
      </c>
      <c r="AE1947" s="94">
        <f>IF( (X1947=""),AD1947*1,AD1947*(X1947/100) )</f>
        <v>104000</v>
      </c>
      <c r="AF1947" s="94">
        <v>50000000</v>
      </c>
      <c r="AG1947" s="94">
        <f>IF((AF1947-AE1947) &gt; 1,0,IF((AF1947-AE1947)&lt;0,AE1947-AF1947,AF1947-AE1947))</f>
        <v>0</v>
      </c>
      <c r="AH1947" s="94">
        <v>0.01</v>
      </c>
    </row>
    <row r="1948" spans="1:34" s="73" customFormat="1" x14ac:dyDescent="0.55000000000000004">
      <c r="A1948" s="108"/>
      <c r="B1948" s="109">
        <v>841</v>
      </c>
      <c r="C1948" s="102">
        <v>8753</v>
      </c>
      <c r="D1948" s="90" t="s">
        <v>2762</v>
      </c>
      <c r="E1948" s="102" t="s">
        <v>34</v>
      </c>
      <c r="F1948" s="102">
        <v>21891</v>
      </c>
      <c r="G1948" s="102">
        <v>2</v>
      </c>
      <c r="H1948" s="102">
        <v>3</v>
      </c>
      <c r="I1948" s="98">
        <v>17</v>
      </c>
      <c r="J1948" s="102" t="s">
        <v>38</v>
      </c>
      <c r="K1948" s="94">
        <f>((G1948*400)+(H1948*100))+I1948</f>
        <v>1117</v>
      </c>
      <c r="L1948" s="94">
        <v>400</v>
      </c>
      <c r="M1948" s="94">
        <f>K1948*L1948</f>
        <v>446800</v>
      </c>
      <c r="N1948" s="102"/>
      <c r="O1948" s="111" t="s">
        <v>2757</v>
      </c>
      <c r="P1948" s="96">
        <v>3329900230843</v>
      </c>
      <c r="Q1948" s="111" t="s">
        <v>2758</v>
      </c>
      <c r="R1948" s="111" t="s">
        <v>2761</v>
      </c>
      <c r="S1948" s="97" t="s">
        <v>2762</v>
      </c>
      <c r="T1948" s="102"/>
      <c r="U1948" s="102"/>
      <c r="V1948" s="102"/>
      <c r="W1948" s="94"/>
      <c r="X1948" s="98"/>
      <c r="Y1948" s="94"/>
      <c r="Z1948" s="94"/>
      <c r="AA1948" s="89"/>
      <c r="AB1948" s="89"/>
      <c r="AC1948" s="94"/>
      <c r="AD1948" s="94">
        <f>IF(AND(AC1948="",M1948=""),0,IF((AC1948=""),M1948,IF((M1948=""),AC1948,AC1948+M1948)))</f>
        <v>446800</v>
      </c>
      <c r="AE1948" s="94">
        <f>IF( (X1948=""),AD1948*1,AD1948*(X1948/100) )</f>
        <v>446800</v>
      </c>
      <c r="AF1948" s="94">
        <v>50000000</v>
      </c>
      <c r="AG1948" s="94">
        <f>IF((AF1948-AE1948) &gt; 1,0,IF((AF1948-AE1948)&lt;0,AE1948-AF1948,AF1948-AE1948))</f>
        <v>0</v>
      </c>
      <c r="AH1948" s="94">
        <v>0.01</v>
      </c>
    </row>
    <row r="1949" spans="1:34" s="74" customFormat="1" x14ac:dyDescent="0.55000000000000004">
      <c r="A1949" s="108"/>
      <c r="B1949" s="109"/>
      <c r="C1949" s="102"/>
      <c r="D1949" s="90"/>
      <c r="E1949" s="102"/>
      <c r="F1949" s="102"/>
      <c r="G1949" s="102"/>
      <c r="H1949" s="102"/>
      <c r="I1949" s="98"/>
      <c r="J1949" s="102"/>
      <c r="K1949" s="94"/>
      <c r="L1949" s="94" t="s">
        <v>63</v>
      </c>
      <c r="M1949" s="94">
        <f>SUM(M1947:M1948)</f>
        <v>550800</v>
      </c>
      <c r="N1949" s="102"/>
      <c r="O1949" s="111"/>
      <c r="P1949" s="96"/>
      <c r="Q1949" s="111"/>
      <c r="R1949" s="111"/>
      <c r="S1949" s="97"/>
      <c r="T1949" s="102"/>
      <c r="U1949" s="102"/>
      <c r="V1949" s="102"/>
      <c r="W1949" s="94"/>
      <c r="X1949" s="98"/>
      <c r="Y1949" s="94"/>
      <c r="Z1949" s="94"/>
      <c r="AA1949" s="89"/>
      <c r="AB1949" s="89"/>
      <c r="AC1949" s="94"/>
      <c r="AD1949" s="94">
        <f>SUM(AD1947:AD1948)</f>
        <v>550800</v>
      </c>
      <c r="AE1949" s="94">
        <f>SUM(AE1947:AE1948)</f>
        <v>550800</v>
      </c>
      <c r="AF1949" s="94"/>
      <c r="AG1949" s="94">
        <f>SUM(AG1947:AG1948)</f>
        <v>0</v>
      </c>
      <c r="AH1949" s="94"/>
    </row>
    <row r="1950" spans="1:34" s="74" customFormat="1" x14ac:dyDescent="0.55000000000000004">
      <c r="A1950" s="108" t="s">
        <v>2765</v>
      </c>
      <c r="B1950" s="109">
        <v>842</v>
      </c>
      <c r="C1950" s="102">
        <v>7586</v>
      </c>
      <c r="D1950" s="90" t="s">
        <v>2766</v>
      </c>
      <c r="E1950" s="102" t="s">
        <v>34</v>
      </c>
      <c r="F1950" s="102">
        <v>24435</v>
      </c>
      <c r="G1950" s="102">
        <v>0</v>
      </c>
      <c r="H1950" s="102">
        <v>0</v>
      </c>
      <c r="I1950" s="98">
        <v>55</v>
      </c>
      <c r="J1950" s="102" t="s">
        <v>35</v>
      </c>
      <c r="K1950" s="94">
        <f>((G1950*400)+(H1950*100))+I1950</f>
        <v>55</v>
      </c>
      <c r="L1950" s="94">
        <v>3700</v>
      </c>
      <c r="M1950" s="94">
        <f>K1950*L1950</f>
        <v>203500</v>
      </c>
      <c r="N1950" s="102">
        <v>1</v>
      </c>
      <c r="O1950" s="111" t="s">
        <v>2763</v>
      </c>
      <c r="P1950" s="96">
        <v>3190200393760</v>
      </c>
      <c r="Q1950" s="111" t="s">
        <v>2764</v>
      </c>
      <c r="R1950" s="111" t="s">
        <v>2767</v>
      </c>
      <c r="S1950" s="97" t="s">
        <v>2768</v>
      </c>
      <c r="T1950" s="102" t="s">
        <v>51</v>
      </c>
      <c r="U1950" s="102" t="s">
        <v>45</v>
      </c>
      <c r="V1950" s="102" t="s">
        <v>75</v>
      </c>
      <c r="W1950" s="94">
        <v>154</v>
      </c>
      <c r="X1950" s="98">
        <v>33.33</v>
      </c>
      <c r="Y1950" s="94">
        <v>7150</v>
      </c>
      <c r="Z1950" s="94">
        <f>W1950*Y1950</f>
        <v>1101100</v>
      </c>
      <c r="AA1950" s="89">
        <v>7</v>
      </c>
      <c r="AB1950" s="89">
        <v>7</v>
      </c>
      <c r="AC1950" s="94">
        <f>(Z1950*(100-AB1950))/100</f>
        <v>1024023</v>
      </c>
      <c r="AD1950" s="94">
        <f>IF(AND(AC1950="",M1950=""),0,IF((AC1950=""),M1950, IF( (M1950=""),AC1950,AC1950+M1950)))</f>
        <v>1227523</v>
      </c>
      <c r="AE1950" s="94">
        <f>IF( (X1950=""),AD1950*1,( M1950+(SUM(AC1950:AC1951)) )*(X1950/100) )</f>
        <v>1091747.1476999999</v>
      </c>
      <c r="AF1950" s="94">
        <v>0</v>
      </c>
      <c r="AG1950" s="94">
        <f>IF((AF1950-AE1950) &gt; 1,0,IF((AF1950-AE1950)&lt;0,AE1950-AF1950,AF1950-AE1950))</f>
        <v>1091747.1476999999</v>
      </c>
      <c r="AH1950" s="94">
        <v>0.3</v>
      </c>
    </row>
    <row r="1951" spans="1:34" s="74" customFormat="1" x14ac:dyDescent="0.55000000000000004">
      <c r="A1951" s="108"/>
      <c r="B1951" s="109"/>
      <c r="C1951" s="102"/>
      <c r="D1951" s="90"/>
      <c r="E1951" s="102"/>
      <c r="F1951" s="102"/>
      <c r="G1951" s="102"/>
      <c r="H1951" s="102"/>
      <c r="I1951" s="98"/>
      <c r="J1951" s="102"/>
      <c r="K1951" s="94"/>
      <c r="L1951" s="94"/>
      <c r="M1951" s="94"/>
      <c r="N1951" s="102"/>
      <c r="O1951" s="111"/>
      <c r="P1951" s="96"/>
      <c r="Q1951" s="111"/>
      <c r="R1951" s="111"/>
      <c r="S1951" s="97"/>
      <c r="T1951" s="102" t="s">
        <v>51</v>
      </c>
      <c r="U1951" s="102"/>
      <c r="V1951" s="102" t="s">
        <v>52</v>
      </c>
      <c r="W1951" s="94">
        <v>308</v>
      </c>
      <c r="X1951" s="98">
        <v>66.67</v>
      </c>
      <c r="Y1951" s="94">
        <v>7150</v>
      </c>
      <c r="Z1951" s="94">
        <f>W1951*Y1951</f>
        <v>2202200</v>
      </c>
      <c r="AA1951" s="89">
        <v>7</v>
      </c>
      <c r="AB1951" s="89">
        <v>7</v>
      </c>
      <c r="AC1951" s="94">
        <f>(Z1951*(100-AB1951))/100</f>
        <v>2048046</v>
      </c>
      <c r="AD1951" s="94">
        <f>IF(AND(AC1951="",M1950=""),0,IF((AC1951=""),M1950, IF( (M1950=""),AC1951,AC1951+M1950)))</f>
        <v>2251546</v>
      </c>
      <c r="AE1951" s="94">
        <f>IF( (X1951=""),AD1951*1,( M1950+(SUM(AC1950:AC1951)) )*(X1951/100) )</f>
        <v>2183821.8523000004</v>
      </c>
      <c r="AF1951" s="94">
        <v>50000000</v>
      </c>
      <c r="AG1951" s="94">
        <f>IF((AF1951-AE1951) &gt; 1,0,IF((AF1951-AE1951)&lt;0,AE1951-AF1951,AF1951-AE1951))</f>
        <v>0</v>
      </c>
      <c r="AH1951" s="94">
        <v>0.02</v>
      </c>
    </row>
    <row r="1952" spans="1:34" s="74" customFormat="1" x14ac:dyDescent="0.55000000000000004">
      <c r="A1952" s="108"/>
      <c r="B1952" s="109">
        <v>843</v>
      </c>
      <c r="C1952" s="102">
        <v>7599</v>
      </c>
      <c r="D1952" s="90" t="s">
        <v>2769</v>
      </c>
      <c r="E1952" s="102" t="s">
        <v>34</v>
      </c>
      <c r="F1952" s="102">
        <v>25021</v>
      </c>
      <c r="G1952" s="102">
        <v>0</v>
      </c>
      <c r="H1952" s="102">
        <v>0</v>
      </c>
      <c r="I1952" s="98">
        <v>23</v>
      </c>
      <c r="J1952" s="102" t="s">
        <v>35</v>
      </c>
      <c r="K1952" s="94">
        <f>((G1952*400)+(H1952*100))+I1952</f>
        <v>23</v>
      </c>
      <c r="L1952" s="94">
        <v>575</v>
      </c>
      <c r="M1952" s="94">
        <f>K1952*L1952</f>
        <v>13225</v>
      </c>
      <c r="N1952" s="102">
        <v>1</v>
      </c>
      <c r="O1952" s="111" t="s">
        <v>2763</v>
      </c>
      <c r="P1952" s="96">
        <v>3190200393760</v>
      </c>
      <c r="Q1952" s="111" t="s">
        <v>2764</v>
      </c>
      <c r="R1952" s="111" t="s">
        <v>2767</v>
      </c>
      <c r="S1952" s="97" t="s">
        <v>2770</v>
      </c>
      <c r="T1952" s="102" t="s">
        <v>44</v>
      </c>
      <c r="U1952" s="102" t="s">
        <v>45</v>
      </c>
      <c r="V1952" s="102" t="s">
        <v>52</v>
      </c>
      <c r="W1952" s="94">
        <v>210</v>
      </c>
      <c r="X1952" s="98">
        <v>100</v>
      </c>
      <c r="Y1952" s="94">
        <v>7150</v>
      </c>
      <c r="Z1952" s="94">
        <f>W1952*Y1952</f>
        <v>1501500</v>
      </c>
      <c r="AA1952" s="89">
        <v>7</v>
      </c>
      <c r="AB1952" s="89">
        <v>7</v>
      </c>
      <c r="AC1952" s="94">
        <f>(Z1952*(100-AB1952))/100</f>
        <v>1396395</v>
      </c>
      <c r="AD1952" s="94">
        <f>IF(AND(AC1952="",M1952=""),0,IF((AC1952=""),M1952, IF( (M1952=""),AC1952,AC1952+M1952)))</f>
        <v>1409620</v>
      </c>
      <c r="AE1952" s="94">
        <f>IF( (X1952=""),AD1952*1,( M1952+(SUM(AC1952:AC1952)) )*(X1952/100) )</f>
        <v>1409620</v>
      </c>
      <c r="AF1952" s="94">
        <v>0</v>
      </c>
      <c r="AG1952" s="94">
        <f>IF((AF1952-AE1952) &gt; 1,0,IF((AF1952-AE1952)&lt;0,AE1952-AF1952,AF1952-AE1952))</f>
        <v>1409620</v>
      </c>
      <c r="AH1952" s="94">
        <v>0.02</v>
      </c>
    </row>
    <row r="1953" spans="1:34" s="74" customFormat="1" x14ac:dyDescent="0.55000000000000004">
      <c r="A1953" s="108"/>
      <c r="B1953" s="109"/>
      <c r="C1953" s="102"/>
      <c r="D1953" s="90"/>
      <c r="E1953" s="102"/>
      <c r="F1953" s="102"/>
      <c r="G1953" s="102"/>
      <c r="H1953" s="102"/>
      <c r="I1953" s="98"/>
      <c r="J1953" s="102"/>
      <c r="K1953" s="94"/>
      <c r="L1953" s="94" t="s">
        <v>63</v>
      </c>
      <c r="M1953" s="94">
        <f>SUM(M1950:M1952)</f>
        <v>216725</v>
      </c>
      <c r="N1953" s="102"/>
      <c r="O1953" s="111"/>
      <c r="P1953" s="96"/>
      <c r="Q1953" s="111"/>
      <c r="R1953" s="111"/>
      <c r="S1953" s="97"/>
      <c r="T1953" s="102"/>
      <c r="U1953" s="102"/>
      <c r="V1953" s="102"/>
      <c r="W1953" s="94"/>
      <c r="X1953" s="98"/>
      <c r="Y1953" s="94"/>
      <c r="Z1953" s="94"/>
      <c r="AA1953" s="89"/>
      <c r="AB1953" s="89"/>
      <c r="AC1953" s="94"/>
      <c r="AD1953" s="94">
        <f>SUM(AD1950:AD1952)</f>
        <v>4888689</v>
      </c>
      <c r="AE1953" s="94">
        <f>SUM(AE1950:AE1952)</f>
        <v>4685189</v>
      </c>
      <c r="AF1953" s="94"/>
      <c r="AG1953" s="94">
        <f>SUM(AG1950:AG1952)</f>
        <v>2501367.1476999996</v>
      </c>
      <c r="AH1953" s="94"/>
    </row>
    <row r="1954" spans="1:34" s="74" customFormat="1" x14ac:dyDescent="0.55000000000000004">
      <c r="A1954" s="108" t="s">
        <v>2773</v>
      </c>
      <c r="B1954" s="109">
        <v>844</v>
      </c>
      <c r="C1954" s="102">
        <v>7566</v>
      </c>
      <c r="D1954" s="90" t="s">
        <v>2774</v>
      </c>
      <c r="E1954" s="102" t="s">
        <v>34</v>
      </c>
      <c r="F1954" s="102">
        <v>14895</v>
      </c>
      <c r="G1954" s="102">
        <v>9</v>
      </c>
      <c r="H1954" s="102">
        <v>1</v>
      </c>
      <c r="I1954" s="98">
        <v>3</v>
      </c>
      <c r="J1954" s="102" t="s">
        <v>38</v>
      </c>
      <c r="K1954" s="94">
        <f>((G1954*400)+(H1954*100))+I1954</f>
        <v>3703</v>
      </c>
      <c r="L1954" s="94">
        <v>300</v>
      </c>
      <c r="M1954" s="94">
        <f>K1954*L1954</f>
        <v>1110900</v>
      </c>
      <c r="N1954" s="102"/>
      <c r="O1954" s="111"/>
      <c r="P1954" s="96"/>
      <c r="Q1954" s="111"/>
      <c r="R1954" s="111"/>
      <c r="S1954" s="97"/>
      <c r="T1954" s="102"/>
      <c r="U1954" s="102"/>
      <c r="V1954" s="102"/>
      <c r="W1954" s="94"/>
      <c r="X1954" s="98"/>
      <c r="Y1954" s="94"/>
      <c r="Z1954" s="94"/>
      <c r="AA1954" s="89"/>
      <c r="AB1954" s="89"/>
      <c r="AC1954" s="94"/>
      <c r="AD1954" s="94">
        <f>IF(AND(AC1954="",M1954=""),0,IF((AC1954=""),M1954,IF((M1954=""),AC1954,AC1954+M1954)))</f>
        <v>1110900</v>
      </c>
      <c r="AE1954" s="94">
        <f>IF( (X1954=""),AD1954*1,AD1954*(X1954/100) )</f>
        <v>1110900</v>
      </c>
      <c r="AF1954" s="94">
        <v>50000000</v>
      </c>
      <c r="AG1954" s="94">
        <f t="shared" ref="AG1954:AG1970" si="195">IF((AF1954-AE1954) &gt; 1,0,IF((AF1954-AE1954)&lt;0,AE1954-AF1954,AF1954-AE1954))</f>
        <v>0</v>
      </c>
      <c r="AH1954" s="94">
        <v>0.01</v>
      </c>
    </row>
    <row r="1955" spans="1:34" s="74" customFormat="1" x14ac:dyDescent="0.55000000000000004">
      <c r="A1955" s="108"/>
      <c r="B1955" s="109">
        <v>845</v>
      </c>
      <c r="C1955" s="102">
        <v>8621</v>
      </c>
      <c r="D1955" s="90" t="s">
        <v>2775</v>
      </c>
      <c r="E1955" s="102" t="s">
        <v>34</v>
      </c>
      <c r="F1955" s="102">
        <v>18395</v>
      </c>
      <c r="G1955" s="102">
        <v>0</v>
      </c>
      <c r="H1955" s="102">
        <v>3</v>
      </c>
      <c r="I1955" s="98">
        <v>64</v>
      </c>
      <c r="J1955" s="102" t="s">
        <v>35</v>
      </c>
      <c r="K1955" s="94">
        <f>((G1955*400)+(H1955*100))+I1955</f>
        <v>364</v>
      </c>
      <c r="L1955" s="94">
        <v>1350</v>
      </c>
      <c r="M1955" s="94">
        <f>K1955*L1955</f>
        <v>491400</v>
      </c>
      <c r="N1955" s="102">
        <v>1</v>
      </c>
      <c r="O1955" s="111" t="s">
        <v>2771</v>
      </c>
      <c r="P1955" s="96">
        <v>3570800246977</v>
      </c>
      <c r="Q1955" s="111" t="s">
        <v>2772</v>
      </c>
      <c r="R1955" s="111" t="s">
        <v>2776</v>
      </c>
      <c r="S1955" s="97" t="s">
        <v>2777</v>
      </c>
      <c r="T1955" s="102" t="s">
        <v>51</v>
      </c>
      <c r="U1955" s="102" t="s">
        <v>45</v>
      </c>
      <c r="V1955" s="102" t="s">
        <v>46</v>
      </c>
      <c r="W1955" s="94">
        <v>94</v>
      </c>
      <c r="X1955" s="98">
        <v>21.16</v>
      </c>
      <c r="Y1955" s="94">
        <v>6750</v>
      </c>
      <c r="Z1955" s="94">
        <f t="shared" ref="Z1955:Z1970" si="196">W1955*Y1955</f>
        <v>634500</v>
      </c>
      <c r="AA1955" s="89">
        <v>7</v>
      </c>
      <c r="AB1955" s="89">
        <v>7</v>
      </c>
      <c r="AC1955" s="94">
        <f t="shared" ref="AC1955:AC1970" si="197">(Z1955*(100-AB1955))/100</f>
        <v>590085</v>
      </c>
      <c r="AD1955" s="94">
        <f>IF(AND(AC1955="",M1955=""),0,IF((AC1955=""),M1955, IF( (M1955=""),AC1955,AC1955+M1955)))</f>
        <v>1081485</v>
      </c>
      <c r="AE1955" s="94">
        <f>IF( (X1955=""),AD1955*1,( M1955+(SUM(AC1955:AC1955)) )*(X1955/100) )</f>
        <v>228842.22600000002</v>
      </c>
      <c r="AF1955" s="94">
        <v>0</v>
      </c>
      <c r="AG1955" s="94">
        <f t="shared" si="195"/>
        <v>228842.22600000002</v>
      </c>
      <c r="AH1955" s="94">
        <v>0.3</v>
      </c>
    </row>
    <row r="1956" spans="1:34" s="74" customFormat="1" x14ac:dyDescent="0.55000000000000004">
      <c r="A1956" s="108"/>
      <c r="B1956" s="109"/>
      <c r="C1956" s="102"/>
      <c r="D1956" s="90"/>
      <c r="E1956" s="102"/>
      <c r="F1956" s="102"/>
      <c r="G1956" s="102"/>
      <c r="H1956" s="102"/>
      <c r="I1956" s="98"/>
      <c r="J1956" s="102"/>
      <c r="K1956" s="94"/>
      <c r="L1956" s="94"/>
      <c r="M1956" s="94"/>
      <c r="N1956" s="102">
        <v>2</v>
      </c>
      <c r="O1956" s="111" t="s">
        <v>2771</v>
      </c>
      <c r="P1956" s="96">
        <v>3570800246977</v>
      </c>
      <c r="Q1956" s="111" t="s">
        <v>2772</v>
      </c>
      <c r="R1956" s="111" t="s">
        <v>2776</v>
      </c>
      <c r="S1956" s="97" t="s">
        <v>2778</v>
      </c>
      <c r="T1956" s="102" t="s">
        <v>51</v>
      </c>
      <c r="U1956" s="102" t="s">
        <v>45</v>
      </c>
      <c r="V1956" s="102" t="s">
        <v>46</v>
      </c>
      <c r="W1956" s="94">
        <v>62.98</v>
      </c>
      <c r="X1956" s="98">
        <v>14.18</v>
      </c>
      <c r="Y1956" s="94">
        <v>6750</v>
      </c>
      <c r="Z1956" s="94">
        <f t="shared" si="196"/>
        <v>425115</v>
      </c>
      <c r="AA1956" s="89">
        <v>7</v>
      </c>
      <c r="AB1956" s="89">
        <v>7</v>
      </c>
      <c r="AC1956" s="94">
        <f t="shared" si="197"/>
        <v>395356.95</v>
      </c>
      <c r="AD1956" s="94">
        <f>IF(AND(AC1956="",M1955=""),0,IF((AC1956=""),M1955, IF( (M1955=""),AC1956,AC1956+M1955)))</f>
        <v>886756.95</v>
      </c>
      <c r="AE1956" s="94">
        <f>IF( (X1956=""),AD1956*1,( M1955+(SUM(AC1956:AC1956)) )*(X1956/100) )</f>
        <v>125742.13551000001</v>
      </c>
      <c r="AF1956" s="94">
        <v>0</v>
      </c>
      <c r="AG1956" s="94">
        <f t="shared" si="195"/>
        <v>125742.13551000001</v>
      </c>
      <c r="AH1956" s="94">
        <v>0.3</v>
      </c>
    </row>
    <row r="1957" spans="1:34" s="74" customFormat="1" x14ac:dyDescent="0.55000000000000004">
      <c r="A1957" s="108"/>
      <c r="B1957" s="109"/>
      <c r="C1957" s="102"/>
      <c r="D1957" s="90"/>
      <c r="E1957" s="102"/>
      <c r="F1957" s="102"/>
      <c r="G1957" s="102"/>
      <c r="H1957" s="102"/>
      <c r="I1957" s="98"/>
      <c r="J1957" s="102"/>
      <c r="K1957" s="94"/>
      <c r="L1957" s="94"/>
      <c r="M1957" s="94"/>
      <c r="N1957" s="102">
        <v>3</v>
      </c>
      <c r="O1957" s="111" t="s">
        <v>2771</v>
      </c>
      <c r="P1957" s="96">
        <v>3570800246977</v>
      </c>
      <c r="Q1957" s="111" t="s">
        <v>2772</v>
      </c>
      <c r="R1957" s="111" t="s">
        <v>2776</v>
      </c>
      <c r="S1957" s="97" t="s">
        <v>2779</v>
      </c>
      <c r="T1957" s="102" t="s">
        <v>51</v>
      </c>
      <c r="U1957" s="102" t="s">
        <v>45</v>
      </c>
      <c r="V1957" s="102" t="s">
        <v>46</v>
      </c>
      <c r="W1957" s="94">
        <v>31.92</v>
      </c>
      <c r="X1957" s="98">
        <v>7.18</v>
      </c>
      <c r="Y1957" s="94">
        <v>6750</v>
      </c>
      <c r="Z1957" s="94">
        <f t="shared" si="196"/>
        <v>215460</v>
      </c>
      <c r="AA1957" s="89">
        <v>7</v>
      </c>
      <c r="AB1957" s="89">
        <v>7</v>
      </c>
      <c r="AC1957" s="94">
        <f t="shared" si="197"/>
        <v>200377.8</v>
      </c>
      <c r="AD1957" s="94">
        <f>IF(AND(AC1957="",M1955=""),0,IF((AC1957=""),M1955, IF( (M1955=""),AC1957,AC1957+M1955)))</f>
        <v>691777.8</v>
      </c>
      <c r="AE1957" s="94">
        <f>IF( (X1957=""),AD1957*1,( M1955+(SUM(AC1957:AC1957)) )*(X1957/100) )</f>
        <v>49669.646040000007</v>
      </c>
      <c r="AF1957" s="94">
        <v>0</v>
      </c>
      <c r="AG1957" s="94">
        <f t="shared" si="195"/>
        <v>49669.646040000007</v>
      </c>
      <c r="AH1957" s="94">
        <v>0.3</v>
      </c>
    </row>
    <row r="1958" spans="1:34" s="74" customFormat="1" x14ac:dyDescent="0.55000000000000004">
      <c r="A1958" s="108"/>
      <c r="B1958" s="109"/>
      <c r="C1958" s="102"/>
      <c r="D1958" s="90"/>
      <c r="E1958" s="102"/>
      <c r="F1958" s="102"/>
      <c r="G1958" s="102"/>
      <c r="H1958" s="102"/>
      <c r="I1958" s="98"/>
      <c r="J1958" s="102"/>
      <c r="K1958" s="94"/>
      <c r="L1958" s="94"/>
      <c r="M1958" s="94"/>
      <c r="N1958" s="102">
        <v>4</v>
      </c>
      <c r="O1958" s="111" t="s">
        <v>2771</v>
      </c>
      <c r="P1958" s="96">
        <v>3570800246977</v>
      </c>
      <c r="Q1958" s="111" t="s">
        <v>2772</v>
      </c>
      <c r="R1958" s="111" t="s">
        <v>2776</v>
      </c>
      <c r="S1958" s="97" t="s">
        <v>2780</v>
      </c>
      <c r="T1958" s="102" t="s">
        <v>51</v>
      </c>
      <c r="U1958" s="102" t="s">
        <v>45</v>
      </c>
      <c r="V1958" s="102" t="s">
        <v>46</v>
      </c>
      <c r="W1958" s="94">
        <v>31.92</v>
      </c>
      <c r="X1958" s="98">
        <v>7.18</v>
      </c>
      <c r="Y1958" s="94">
        <v>6750</v>
      </c>
      <c r="Z1958" s="94">
        <f t="shared" si="196"/>
        <v>215460</v>
      </c>
      <c r="AA1958" s="89">
        <v>7</v>
      </c>
      <c r="AB1958" s="89">
        <v>7</v>
      </c>
      <c r="AC1958" s="94">
        <f t="shared" si="197"/>
        <v>200377.8</v>
      </c>
      <c r="AD1958" s="94">
        <f>IF(AND(AC1958="",M1955=""),0,IF((AC1958=""),M1955, IF( (M1955=""),AC1958,AC1958+M1955)))</f>
        <v>691777.8</v>
      </c>
      <c r="AE1958" s="94">
        <f>IF( (X1958=""),AD1958*1,( M1955+(SUM(AC1958:AC1958)) )*(X1958/100) )</f>
        <v>49669.646040000007</v>
      </c>
      <c r="AF1958" s="94">
        <v>0</v>
      </c>
      <c r="AG1958" s="94">
        <f t="shared" si="195"/>
        <v>49669.646040000007</v>
      </c>
      <c r="AH1958" s="94">
        <v>0.3</v>
      </c>
    </row>
    <row r="1959" spans="1:34" s="74" customFormat="1" x14ac:dyDescent="0.55000000000000004">
      <c r="A1959" s="108"/>
      <c r="B1959" s="109"/>
      <c r="C1959" s="102"/>
      <c r="D1959" s="90"/>
      <c r="E1959" s="102"/>
      <c r="F1959" s="102"/>
      <c r="G1959" s="102"/>
      <c r="H1959" s="102"/>
      <c r="I1959" s="98"/>
      <c r="J1959" s="102"/>
      <c r="K1959" s="94"/>
      <c r="L1959" s="94"/>
      <c r="M1959" s="94"/>
      <c r="N1959" s="102">
        <v>5</v>
      </c>
      <c r="O1959" s="111" t="s">
        <v>2771</v>
      </c>
      <c r="P1959" s="96">
        <v>3570800246977</v>
      </c>
      <c r="Q1959" s="111" t="s">
        <v>2772</v>
      </c>
      <c r="R1959" s="111" t="s">
        <v>2776</v>
      </c>
      <c r="S1959" s="97" t="s">
        <v>2781</v>
      </c>
      <c r="T1959" s="102" t="s">
        <v>51</v>
      </c>
      <c r="U1959" s="102" t="s">
        <v>45</v>
      </c>
      <c r="V1959" s="102" t="s">
        <v>46</v>
      </c>
      <c r="W1959" s="94">
        <v>31.92</v>
      </c>
      <c r="X1959" s="98">
        <v>7.18</v>
      </c>
      <c r="Y1959" s="94">
        <v>6750</v>
      </c>
      <c r="Z1959" s="94">
        <f t="shared" si="196"/>
        <v>215460</v>
      </c>
      <c r="AA1959" s="89">
        <v>7</v>
      </c>
      <c r="AB1959" s="89">
        <v>7</v>
      </c>
      <c r="AC1959" s="94">
        <f t="shared" si="197"/>
        <v>200377.8</v>
      </c>
      <c r="AD1959" s="94">
        <f>IF(AND(AC1959="",M1955=""),0,IF((AC1959=""),M1955, IF( (M1955=""),AC1959,AC1959+M1955)))</f>
        <v>691777.8</v>
      </c>
      <c r="AE1959" s="94">
        <f>IF( (X1959=""),AD1959*1,( M1955+(SUM(AC1959:AC1959)) )*(X1959/100) )</f>
        <v>49669.646040000007</v>
      </c>
      <c r="AF1959" s="94">
        <v>0</v>
      </c>
      <c r="AG1959" s="94">
        <f t="shared" si="195"/>
        <v>49669.646040000007</v>
      </c>
      <c r="AH1959" s="94">
        <v>0.3</v>
      </c>
    </row>
    <row r="1960" spans="1:34" s="74" customFormat="1" x14ac:dyDescent="0.55000000000000004">
      <c r="A1960" s="108"/>
      <c r="B1960" s="109"/>
      <c r="C1960" s="102"/>
      <c r="D1960" s="90"/>
      <c r="E1960" s="102"/>
      <c r="F1960" s="102"/>
      <c r="G1960" s="102"/>
      <c r="H1960" s="102"/>
      <c r="I1960" s="98"/>
      <c r="J1960" s="102"/>
      <c r="K1960" s="94"/>
      <c r="L1960" s="94"/>
      <c r="M1960" s="94"/>
      <c r="N1960" s="102">
        <v>6</v>
      </c>
      <c r="O1960" s="111" t="s">
        <v>2771</v>
      </c>
      <c r="P1960" s="96">
        <v>3570800246977</v>
      </c>
      <c r="Q1960" s="111" t="s">
        <v>2772</v>
      </c>
      <c r="R1960" s="111" t="s">
        <v>2776</v>
      </c>
      <c r="S1960" s="97" t="s">
        <v>2782</v>
      </c>
      <c r="T1960" s="102" t="s">
        <v>51</v>
      </c>
      <c r="U1960" s="102" t="s">
        <v>45</v>
      </c>
      <c r="V1960" s="102" t="s">
        <v>46</v>
      </c>
      <c r="W1960" s="94">
        <v>31.92</v>
      </c>
      <c r="X1960" s="98">
        <v>7.18</v>
      </c>
      <c r="Y1960" s="94">
        <v>6750</v>
      </c>
      <c r="Z1960" s="94">
        <f t="shared" si="196"/>
        <v>215460</v>
      </c>
      <c r="AA1960" s="89">
        <v>7</v>
      </c>
      <c r="AB1960" s="89">
        <v>7</v>
      </c>
      <c r="AC1960" s="94">
        <f t="shared" si="197"/>
        <v>200377.8</v>
      </c>
      <c r="AD1960" s="94">
        <f>IF(AND(AC1960="",M1955=""),0,IF((AC1960=""),M1955, IF( (M1955=""),AC1960,AC1960+M1955)))</f>
        <v>691777.8</v>
      </c>
      <c r="AE1960" s="94">
        <f>IF( (X1960=""),AD1960*1,( M1955+(SUM(AC1960:AC1960)) )*(X1960/100) )</f>
        <v>49669.646040000007</v>
      </c>
      <c r="AF1960" s="94">
        <v>0</v>
      </c>
      <c r="AG1960" s="94">
        <f t="shared" si="195"/>
        <v>49669.646040000007</v>
      </c>
      <c r="AH1960" s="94">
        <v>0.3</v>
      </c>
    </row>
    <row r="1961" spans="1:34" s="74" customFormat="1" x14ac:dyDescent="0.55000000000000004">
      <c r="A1961" s="108"/>
      <c r="B1961" s="109"/>
      <c r="C1961" s="102"/>
      <c r="D1961" s="90"/>
      <c r="E1961" s="102"/>
      <c r="F1961" s="102"/>
      <c r="G1961" s="102"/>
      <c r="H1961" s="102"/>
      <c r="I1961" s="98"/>
      <c r="J1961" s="102"/>
      <c r="K1961" s="94"/>
      <c r="L1961" s="94"/>
      <c r="M1961" s="94"/>
      <c r="N1961" s="102">
        <v>7</v>
      </c>
      <c r="O1961" s="111" t="s">
        <v>2771</v>
      </c>
      <c r="P1961" s="96">
        <v>3570800246977</v>
      </c>
      <c r="Q1961" s="111" t="s">
        <v>2772</v>
      </c>
      <c r="R1961" s="111" t="s">
        <v>2776</v>
      </c>
      <c r="S1961" s="97" t="s">
        <v>2783</v>
      </c>
      <c r="T1961" s="102" t="s">
        <v>51</v>
      </c>
      <c r="U1961" s="102" t="s">
        <v>45</v>
      </c>
      <c r="V1961" s="102" t="s">
        <v>46</v>
      </c>
      <c r="W1961" s="94">
        <v>31.92</v>
      </c>
      <c r="X1961" s="98">
        <v>7.18</v>
      </c>
      <c r="Y1961" s="94">
        <v>6750</v>
      </c>
      <c r="Z1961" s="94">
        <f t="shared" si="196"/>
        <v>215460</v>
      </c>
      <c r="AA1961" s="89">
        <v>7</v>
      </c>
      <c r="AB1961" s="89">
        <v>7</v>
      </c>
      <c r="AC1961" s="94">
        <f t="shared" si="197"/>
        <v>200377.8</v>
      </c>
      <c r="AD1961" s="94">
        <f>IF(AND(AC1961="",M1955=""),0,IF((AC1961=""),M1955, IF( (M1955=""),AC1961,AC1961+M1955)))</f>
        <v>691777.8</v>
      </c>
      <c r="AE1961" s="94">
        <f>IF( (X1961=""),AD1961*1,( M1955+(SUM(AC1961:AC1961)) )*(X1961/100) )</f>
        <v>49669.646040000007</v>
      </c>
      <c r="AF1961" s="94">
        <v>0</v>
      </c>
      <c r="AG1961" s="94">
        <f t="shared" si="195"/>
        <v>49669.646040000007</v>
      </c>
      <c r="AH1961" s="94">
        <v>0.3</v>
      </c>
    </row>
    <row r="1962" spans="1:34" s="74" customFormat="1" x14ac:dyDescent="0.55000000000000004">
      <c r="A1962" s="108"/>
      <c r="B1962" s="109"/>
      <c r="C1962" s="102"/>
      <c r="D1962" s="90"/>
      <c r="E1962" s="102"/>
      <c r="F1962" s="102"/>
      <c r="G1962" s="102"/>
      <c r="H1962" s="102"/>
      <c r="I1962" s="98"/>
      <c r="J1962" s="102"/>
      <c r="K1962" s="94"/>
      <c r="L1962" s="94"/>
      <c r="M1962" s="94"/>
      <c r="N1962" s="102">
        <v>8</v>
      </c>
      <c r="O1962" s="111" t="s">
        <v>2771</v>
      </c>
      <c r="P1962" s="96">
        <v>3570800246977</v>
      </c>
      <c r="Q1962" s="111" t="s">
        <v>2772</v>
      </c>
      <c r="R1962" s="111" t="s">
        <v>2776</v>
      </c>
      <c r="S1962" s="97" t="s">
        <v>2784</v>
      </c>
      <c r="T1962" s="102" t="s">
        <v>51</v>
      </c>
      <c r="U1962" s="102" t="s">
        <v>45</v>
      </c>
      <c r="V1962" s="102" t="s">
        <v>46</v>
      </c>
      <c r="W1962" s="94">
        <v>31.92</v>
      </c>
      <c r="X1962" s="98">
        <v>7.18</v>
      </c>
      <c r="Y1962" s="94">
        <v>6750</v>
      </c>
      <c r="Z1962" s="94">
        <f t="shared" si="196"/>
        <v>215460</v>
      </c>
      <c r="AA1962" s="89">
        <v>7</v>
      </c>
      <c r="AB1962" s="89">
        <v>7</v>
      </c>
      <c r="AC1962" s="94">
        <f t="shared" si="197"/>
        <v>200377.8</v>
      </c>
      <c r="AD1962" s="94">
        <f>IF(AND(AC1962="",M1955=""),0,IF((AC1962=""),M1955, IF( (M1955=""),AC1962,AC1962+M1955)))</f>
        <v>691777.8</v>
      </c>
      <c r="AE1962" s="94">
        <f>IF( (X1962=""),AD1962*1,( M1955+(SUM(AC1962:AC1962)) )*(X1962/100) )</f>
        <v>49669.646040000007</v>
      </c>
      <c r="AF1962" s="94">
        <v>0</v>
      </c>
      <c r="AG1962" s="94">
        <f t="shared" si="195"/>
        <v>49669.646040000007</v>
      </c>
      <c r="AH1962" s="94">
        <v>0.3</v>
      </c>
    </row>
    <row r="1963" spans="1:34" s="74" customFormat="1" x14ac:dyDescent="0.55000000000000004">
      <c r="A1963" s="108"/>
      <c r="B1963" s="109"/>
      <c r="C1963" s="102"/>
      <c r="D1963" s="90"/>
      <c r="E1963" s="102"/>
      <c r="F1963" s="102"/>
      <c r="G1963" s="102"/>
      <c r="H1963" s="102"/>
      <c r="I1963" s="98"/>
      <c r="J1963" s="102"/>
      <c r="K1963" s="94"/>
      <c r="L1963" s="94"/>
      <c r="M1963" s="94"/>
      <c r="N1963" s="102">
        <v>9</v>
      </c>
      <c r="O1963" s="111" t="s">
        <v>2771</v>
      </c>
      <c r="P1963" s="96">
        <v>3570800246977</v>
      </c>
      <c r="Q1963" s="111" t="s">
        <v>2772</v>
      </c>
      <c r="R1963" s="111" t="s">
        <v>2776</v>
      </c>
      <c r="S1963" s="97" t="s">
        <v>2785</v>
      </c>
      <c r="T1963" s="102" t="s">
        <v>51</v>
      </c>
      <c r="U1963" s="102" t="s">
        <v>45</v>
      </c>
      <c r="V1963" s="102" t="s">
        <v>46</v>
      </c>
      <c r="W1963" s="94">
        <v>31.92</v>
      </c>
      <c r="X1963" s="98">
        <v>7.18</v>
      </c>
      <c r="Y1963" s="94">
        <v>6750</v>
      </c>
      <c r="Z1963" s="94">
        <f t="shared" si="196"/>
        <v>215460</v>
      </c>
      <c r="AA1963" s="89">
        <v>7</v>
      </c>
      <c r="AB1963" s="89">
        <v>7</v>
      </c>
      <c r="AC1963" s="94">
        <f t="shared" si="197"/>
        <v>200377.8</v>
      </c>
      <c r="AD1963" s="94">
        <f>IF(AND(AC1963="",M1955=""),0,IF((AC1963=""),M1955, IF( (M1955=""),AC1963,AC1963+M1955)))</f>
        <v>691777.8</v>
      </c>
      <c r="AE1963" s="94">
        <f>IF( (X1963=""),AD1963*1,( M1955+(SUM(AC1963:AC1963)) )*(X1963/100) )</f>
        <v>49669.646040000007</v>
      </c>
      <c r="AF1963" s="94">
        <v>0</v>
      </c>
      <c r="AG1963" s="94">
        <f t="shared" si="195"/>
        <v>49669.646040000007</v>
      </c>
      <c r="AH1963" s="94">
        <v>0.3</v>
      </c>
    </row>
    <row r="1964" spans="1:34" s="74" customFormat="1" x14ac:dyDescent="0.55000000000000004">
      <c r="A1964" s="108"/>
      <c r="B1964" s="109"/>
      <c r="C1964" s="102"/>
      <c r="D1964" s="90"/>
      <c r="E1964" s="102"/>
      <c r="F1964" s="102"/>
      <c r="G1964" s="102"/>
      <c r="H1964" s="102"/>
      <c r="I1964" s="98"/>
      <c r="J1964" s="102"/>
      <c r="K1964" s="94"/>
      <c r="L1964" s="94"/>
      <c r="M1964" s="94"/>
      <c r="N1964" s="102">
        <v>10</v>
      </c>
      <c r="O1964" s="111" t="s">
        <v>2771</v>
      </c>
      <c r="P1964" s="96">
        <v>3570800246977</v>
      </c>
      <c r="Q1964" s="111" t="s">
        <v>2772</v>
      </c>
      <c r="R1964" s="111" t="s">
        <v>2776</v>
      </c>
      <c r="S1964" s="97" t="s">
        <v>2786</v>
      </c>
      <c r="T1964" s="102" t="s">
        <v>51</v>
      </c>
      <c r="U1964" s="102" t="s">
        <v>45</v>
      </c>
      <c r="V1964" s="102" t="s">
        <v>46</v>
      </c>
      <c r="W1964" s="94">
        <v>31.92</v>
      </c>
      <c r="X1964" s="98">
        <v>7.18</v>
      </c>
      <c r="Y1964" s="94">
        <v>6750</v>
      </c>
      <c r="Z1964" s="94">
        <f t="shared" si="196"/>
        <v>215460</v>
      </c>
      <c r="AA1964" s="89">
        <v>7</v>
      </c>
      <c r="AB1964" s="89">
        <v>7</v>
      </c>
      <c r="AC1964" s="94">
        <f t="shared" si="197"/>
        <v>200377.8</v>
      </c>
      <c r="AD1964" s="94">
        <f>IF(AND(AC1964="",M1955=""),0,IF((AC1964=""),M1955, IF( (M1955=""),AC1964,AC1964+M1955)))</f>
        <v>691777.8</v>
      </c>
      <c r="AE1964" s="94">
        <f>IF( (X1964=""),AD1964*1,( M1955+(SUM(AC1964:AC1964)) )*(X1964/100) )</f>
        <v>49669.646040000007</v>
      </c>
      <c r="AF1964" s="94">
        <v>0</v>
      </c>
      <c r="AG1964" s="94">
        <f t="shared" si="195"/>
        <v>49669.646040000007</v>
      </c>
      <c r="AH1964" s="94">
        <v>0.3</v>
      </c>
    </row>
    <row r="1965" spans="1:34" s="74" customFormat="1" x14ac:dyDescent="0.55000000000000004">
      <c r="A1965" s="108"/>
      <c r="B1965" s="109"/>
      <c r="C1965" s="102"/>
      <c r="D1965" s="90"/>
      <c r="E1965" s="102"/>
      <c r="F1965" s="102"/>
      <c r="G1965" s="102"/>
      <c r="H1965" s="102"/>
      <c r="I1965" s="98"/>
      <c r="J1965" s="102"/>
      <c r="K1965" s="94"/>
      <c r="L1965" s="94"/>
      <c r="M1965" s="94"/>
      <c r="N1965" s="102">
        <v>11</v>
      </c>
      <c r="O1965" s="111" t="s">
        <v>2771</v>
      </c>
      <c r="P1965" s="96">
        <v>3570800246977</v>
      </c>
      <c r="Q1965" s="111" t="s">
        <v>2772</v>
      </c>
      <c r="R1965" s="111" t="s">
        <v>2776</v>
      </c>
      <c r="S1965" s="97" t="s">
        <v>2787</v>
      </c>
      <c r="T1965" s="102" t="s">
        <v>51</v>
      </c>
      <c r="U1965" s="102" t="s">
        <v>45</v>
      </c>
      <c r="V1965" s="102" t="s">
        <v>46</v>
      </c>
      <c r="W1965" s="94">
        <v>31.92</v>
      </c>
      <c r="X1965" s="98">
        <v>7.18</v>
      </c>
      <c r="Y1965" s="94">
        <v>6750</v>
      </c>
      <c r="Z1965" s="94">
        <f t="shared" si="196"/>
        <v>215460</v>
      </c>
      <c r="AA1965" s="89">
        <v>7</v>
      </c>
      <c r="AB1965" s="89">
        <v>7</v>
      </c>
      <c r="AC1965" s="94">
        <f t="shared" si="197"/>
        <v>200377.8</v>
      </c>
      <c r="AD1965" s="94">
        <f>IF(AND(AC1965="",M1955=""),0,IF((AC1965=""),M1955, IF( (M1955=""),AC1965,AC1965+M1955)))</f>
        <v>691777.8</v>
      </c>
      <c r="AE1965" s="94">
        <f>IF( (X1965=""),AD1965*1,( M1955+(SUM(AC1965:AC1965)) )*(X1965/100) )</f>
        <v>49669.646040000007</v>
      </c>
      <c r="AF1965" s="94">
        <v>0</v>
      </c>
      <c r="AG1965" s="94">
        <f t="shared" si="195"/>
        <v>49669.646040000007</v>
      </c>
      <c r="AH1965" s="94">
        <v>0.3</v>
      </c>
    </row>
    <row r="1966" spans="1:34" s="74" customFormat="1" x14ac:dyDescent="0.55000000000000004">
      <c r="A1966" s="108"/>
      <c r="B1966" s="109">
        <v>846</v>
      </c>
      <c r="C1966" s="102">
        <v>6654</v>
      </c>
      <c r="D1966" s="90" t="s">
        <v>2788</v>
      </c>
      <c r="E1966" s="102" t="s">
        <v>34</v>
      </c>
      <c r="F1966" s="102">
        <v>23194</v>
      </c>
      <c r="G1966" s="102">
        <v>1</v>
      </c>
      <c r="H1966" s="102">
        <v>0</v>
      </c>
      <c r="I1966" s="98">
        <v>0</v>
      </c>
      <c r="J1966" s="102" t="s">
        <v>35</v>
      </c>
      <c r="K1966" s="94">
        <f>((G1966*400)+(H1966*100))+I1966</f>
        <v>400</v>
      </c>
      <c r="L1966" s="94">
        <v>4000</v>
      </c>
      <c r="M1966" s="94">
        <f>K1966*L1966</f>
        <v>1600000</v>
      </c>
      <c r="N1966" s="102">
        <v>1</v>
      </c>
      <c r="O1966" s="111" t="s">
        <v>2789</v>
      </c>
      <c r="P1966" s="96"/>
      <c r="Q1966" s="111" t="s">
        <v>2790</v>
      </c>
      <c r="R1966" s="111" t="s">
        <v>2791</v>
      </c>
      <c r="S1966" s="97" t="s">
        <v>2792</v>
      </c>
      <c r="T1966" s="102" t="s">
        <v>51</v>
      </c>
      <c r="U1966" s="102" t="s">
        <v>45</v>
      </c>
      <c r="V1966" s="102" t="s">
        <v>52</v>
      </c>
      <c r="W1966" s="94">
        <v>160</v>
      </c>
      <c r="X1966" s="98">
        <v>43.86</v>
      </c>
      <c r="Y1966" s="94">
        <v>6750</v>
      </c>
      <c r="Z1966" s="94">
        <f t="shared" si="196"/>
        <v>1080000</v>
      </c>
      <c r="AA1966" s="89">
        <v>7</v>
      </c>
      <c r="AB1966" s="89">
        <v>7</v>
      </c>
      <c r="AC1966" s="94">
        <f t="shared" si="197"/>
        <v>1004400</v>
      </c>
      <c r="AD1966" s="94">
        <f>IF(AND(AC1966="",M1966=""),0,IF((AC1966=""),M1966, IF( (M1966=""),AC1966,AC1966+M1966)))</f>
        <v>2604400</v>
      </c>
      <c r="AE1966" s="94">
        <f>IF( (X1966=""),AD1966*1,( M1966+(SUM(AC1966:AC1966)) )*(X1966/100) )</f>
        <v>1142289.8400000001</v>
      </c>
      <c r="AF1966" s="94">
        <v>50000000</v>
      </c>
      <c r="AG1966" s="94">
        <f t="shared" si="195"/>
        <v>0</v>
      </c>
      <c r="AH1966" s="94">
        <v>0.3</v>
      </c>
    </row>
    <row r="1967" spans="1:34" s="74" customFormat="1" x14ac:dyDescent="0.55000000000000004">
      <c r="A1967" s="108"/>
      <c r="B1967" s="109"/>
      <c r="C1967" s="102"/>
      <c r="D1967" s="90"/>
      <c r="E1967" s="102"/>
      <c r="F1967" s="102"/>
      <c r="G1967" s="102">
        <v>4</v>
      </c>
      <c r="H1967" s="102">
        <v>2</v>
      </c>
      <c r="I1967" s="98">
        <v>91</v>
      </c>
      <c r="J1967" s="102" t="s">
        <v>38</v>
      </c>
      <c r="K1967" s="94">
        <f>((G1967*400)+(H1967*100))+I1967</f>
        <v>1891</v>
      </c>
      <c r="L1967" s="94">
        <v>4000</v>
      </c>
      <c r="M1967" s="94">
        <f>K1967*L1967</f>
        <v>7564000</v>
      </c>
      <c r="N1967" s="102">
        <v>2</v>
      </c>
      <c r="O1967" s="111" t="s">
        <v>2789</v>
      </c>
      <c r="P1967" s="96"/>
      <c r="Q1967" s="111" t="s">
        <v>2790</v>
      </c>
      <c r="R1967" s="111" t="s">
        <v>2791</v>
      </c>
      <c r="S1967" s="97" t="s">
        <v>2793</v>
      </c>
      <c r="T1967" s="102" t="s">
        <v>51</v>
      </c>
      <c r="U1967" s="102" t="s">
        <v>45</v>
      </c>
      <c r="V1967" s="102" t="s">
        <v>52</v>
      </c>
      <c r="W1967" s="94">
        <v>56</v>
      </c>
      <c r="X1967" s="98">
        <v>15.35</v>
      </c>
      <c r="Y1967" s="94">
        <v>6750</v>
      </c>
      <c r="Z1967" s="94">
        <f t="shared" si="196"/>
        <v>378000</v>
      </c>
      <c r="AA1967" s="89">
        <v>7</v>
      </c>
      <c r="AB1967" s="89">
        <v>7</v>
      </c>
      <c r="AC1967" s="94">
        <f t="shared" si="197"/>
        <v>351540</v>
      </c>
      <c r="AD1967" s="94">
        <f>IF(AND(AC1967="",M1966=""),0,IF((AC1967=""),M1966, IF( (M1966=""),AC1967,AC1967+M1966)))</f>
        <v>1951540</v>
      </c>
      <c r="AE1967" s="94">
        <f>IF( (X1967=""),AD1967*1,( M1966+(SUM(AC1967:AC1967)) )*(X1967/100) )</f>
        <v>299561.39</v>
      </c>
      <c r="AF1967" s="94">
        <v>50000000</v>
      </c>
      <c r="AG1967" s="94">
        <f t="shared" si="195"/>
        <v>0</v>
      </c>
      <c r="AH1967" s="94">
        <v>0.02</v>
      </c>
    </row>
    <row r="1968" spans="1:34" s="74" customFormat="1" x14ac:dyDescent="0.55000000000000004">
      <c r="A1968" s="108"/>
      <c r="B1968" s="109"/>
      <c r="C1968" s="102"/>
      <c r="D1968" s="90"/>
      <c r="E1968" s="102"/>
      <c r="F1968" s="102"/>
      <c r="G1968" s="102"/>
      <c r="H1968" s="102"/>
      <c r="I1968" s="98"/>
      <c r="J1968" s="102"/>
      <c r="K1968" s="94"/>
      <c r="L1968" s="94"/>
      <c r="M1968" s="94"/>
      <c r="N1968" s="102">
        <v>3</v>
      </c>
      <c r="O1968" s="111" t="s">
        <v>2789</v>
      </c>
      <c r="P1968" s="96"/>
      <c r="Q1968" s="111" t="s">
        <v>2790</v>
      </c>
      <c r="R1968" s="111" t="s">
        <v>2791</v>
      </c>
      <c r="S1968" s="97" t="s">
        <v>2794</v>
      </c>
      <c r="T1968" s="102" t="s">
        <v>51</v>
      </c>
      <c r="U1968" s="102" t="s">
        <v>45</v>
      </c>
      <c r="V1968" s="102" t="s">
        <v>52</v>
      </c>
      <c r="W1968" s="94">
        <v>35</v>
      </c>
      <c r="X1968" s="98">
        <v>9.59</v>
      </c>
      <c r="Y1968" s="94">
        <v>6750</v>
      </c>
      <c r="Z1968" s="94">
        <f t="shared" si="196"/>
        <v>236250</v>
      </c>
      <c r="AA1968" s="89">
        <v>7</v>
      </c>
      <c r="AB1968" s="89">
        <v>7</v>
      </c>
      <c r="AC1968" s="94">
        <f t="shared" si="197"/>
        <v>219712.5</v>
      </c>
      <c r="AD1968" s="94">
        <f>IF(AND(AC1968="",M1966=""),0,IF((AC1968=""),M1966, IF( (M1966=""),AC1968,AC1968+M1966)))</f>
        <v>1819712.5</v>
      </c>
      <c r="AE1968" s="94">
        <f>IF( (X1968=""),AD1968*1,( M1966+(SUM(AC1968:AC1968)) )*(X1968/100) )</f>
        <v>174510.42874999999</v>
      </c>
      <c r="AF1968" s="94">
        <v>50000000</v>
      </c>
      <c r="AG1968" s="94">
        <f t="shared" si="195"/>
        <v>0</v>
      </c>
      <c r="AH1968" s="94">
        <v>0.02</v>
      </c>
    </row>
    <row r="1969" spans="1:34" s="74" customFormat="1" x14ac:dyDescent="0.55000000000000004">
      <c r="A1969" s="108"/>
      <c r="B1969" s="109"/>
      <c r="C1969" s="102"/>
      <c r="D1969" s="90"/>
      <c r="E1969" s="102"/>
      <c r="F1969" s="102"/>
      <c r="G1969" s="102"/>
      <c r="H1969" s="102"/>
      <c r="I1969" s="98"/>
      <c r="J1969" s="102"/>
      <c r="K1969" s="94"/>
      <c r="L1969" s="94"/>
      <c r="M1969" s="94"/>
      <c r="N1969" s="102">
        <v>4</v>
      </c>
      <c r="O1969" s="111" t="s">
        <v>2789</v>
      </c>
      <c r="P1969" s="96"/>
      <c r="Q1969" s="111" t="s">
        <v>2790</v>
      </c>
      <c r="R1969" s="111" t="s">
        <v>2791</v>
      </c>
      <c r="S1969" s="97" t="s">
        <v>2795</v>
      </c>
      <c r="T1969" s="102" t="s">
        <v>51</v>
      </c>
      <c r="U1969" s="102" t="s">
        <v>45</v>
      </c>
      <c r="V1969" s="102" t="s">
        <v>52</v>
      </c>
      <c r="W1969" s="94">
        <v>31.5</v>
      </c>
      <c r="X1969" s="98">
        <v>8.64</v>
      </c>
      <c r="Y1969" s="94">
        <v>6750</v>
      </c>
      <c r="Z1969" s="94">
        <f t="shared" si="196"/>
        <v>212625</v>
      </c>
      <c r="AA1969" s="89">
        <v>7</v>
      </c>
      <c r="AB1969" s="89">
        <v>7</v>
      </c>
      <c r="AC1969" s="94">
        <f t="shared" si="197"/>
        <v>197741.25</v>
      </c>
      <c r="AD1969" s="94">
        <f>IF(AND(AC1969="",M1966=""),0,IF((AC1969=""),M1966, IF( (M1966=""),AC1969,AC1969+M1966)))</f>
        <v>1797741.25</v>
      </c>
      <c r="AE1969" s="94">
        <f>IF( (X1969=""),AD1969*1,( M1966+(SUM(AC1969:AC1969)) )*(X1969/100) )</f>
        <v>155324.84400000001</v>
      </c>
      <c r="AF1969" s="94">
        <v>50000000</v>
      </c>
      <c r="AG1969" s="94">
        <f t="shared" si="195"/>
        <v>0</v>
      </c>
      <c r="AH1969" s="94">
        <v>0.02</v>
      </c>
    </row>
    <row r="1970" spans="1:34" s="74" customFormat="1" x14ac:dyDescent="0.55000000000000004">
      <c r="A1970" s="108"/>
      <c r="B1970" s="109"/>
      <c r="C1970" s="102"/>
      <c r="D1970" s="90"/>
      <c r="E1970" s="102"/>
      <c r="F1970" s="102"/>
      <c r="G1970" s="102"/>
      <c r="H1970" s="102"/>
      <c r="I1970" s="98"/>
      <c r="J1970" s="102"/>
      <c r="K1970" s="94"/>
      <c r="L1970" s="94"/>
      <c r="M1970" s="94"/>
      <c r="N1970" s="102">
        <v>5</v>
      </c>
      <c r="O1970" s="111" t="s">
        <v>2789</v>
      </c>
      <c r="P1970" s="96"/>
      <c r="Q1970" s="111" t="s">
        <v>2790</v>
      </c>
      <c r="R1970" s="111" t="s">
        <v>2791</v>
      </c>
      <c r="S1970" s="97" t="s">
        <v>2796</v>
      </c>
      <c r="T1970" s="102" t="s">
        <v>439</v>
      </c>
      <c r="U1970" s="102" t="s">
        <v>45</v>
      </c>
      <c r="V1970" s="102" t="s">
        <v>52</v>
      </c>
      <c r="W1970" s="94">
        <v>82.28</v>
      </c>
      <c r="X1970" s="98">
        <v>22.56</v>
      </c>
      <c r="Y1970" s="94">
        <v>6050</v>
      </c>
      <c r="Z1970" s="94">
        <f t="shared" si="196"/>
        <v>497794</v>
      </c>
      <c r="AA1970" s="89">
        <v>7</v>
      </c>
      <c r="AB1970" s="89">
        <v>7</v>
      </c>
      <c r="AC1970" s="94">
        <f t="shared" si="197"/>
        <v>462948.42</v>
      </c>
      <c r="AD1970" s="94">
        <f>IF(AND(AC1970="",M1966=""),0,IF((AC1970=""),M1966, IF( (M1966=""),AC1970,AC1970+M1966)))</f>
        <v>2062948.42</v>
      </c>
      <c r="AE1970" s="94">
        <f>IF( (X1970=""),AD1970*1,( M1966+(SUM(AC1970:AC1970)) )*(X1970/100) )</f>
        <v>465401.16355199995</v>
      </c>
      <c r="AF1970" s="94">
        <v>50000000</v>
      </c>
      <c r="AG1970" s="94">
        <f t="shared" si="195"/>
        <v>0</v>
      </c>
      <c r="AH1970" s="94">
        <v>0.02</v>
      </c>
    </row>
    <row r="1971" spans="1:34" s="74" customFormat="1" x14ac:dyDescent="0.55000000000000004">
      <c r="A1971" s="108"/>
      <c r="B1971" s="109"/>
      <c r="C1971" s="102"/>
      <c r="D1971" s="90"/>
      <c r="E1971" s="102"/>
      <c r="F1971" s="102"/>
      <c r="G1971" s="102"/>
      <c r="H1971" s="102"/>
      <c r="I1971" s="98"/>
      <c r="J1971" s="102"/>
      <c r="K1971" s="94"/>
      <c r="L1971" s="94" t="s">
        <v>63</v>
      </c>
      <c r="M1971" s="94">
        <f>SUM(M1954:M1970)</f>
        <v>10766300</v>
      </c>
      <c r="N1971" s="102"/>
      <c r="O1971" s="111"/>
      <c r="P1971" s="96"/>
      <c r="Q1971" s="111"/>
      <c r="R1971" s="111"/>
      <c r="S1971" s="97"/>
      <c r="T1971" s="102"/>
      <c r="U1971" s="102"/>
      <c r="V1971" s="102"/>
      <c r="W1971" s="94"/>
      <c r="X1971" s="98"/>
      <c r="Y1971" s="94"/>
      <c r="Z1971" s="94"/>
      <c r="AA1971" s="89"/>
      <c r="AB1971" s="89"/>
      <c r="AC1971" s="94"/>
      <c r="AD1971" s="94">
        <f>SUM(AD1954:AD1970)</f>
        <v>19541484.32</v>
      </c>
      <c r="AE1971" s="94">
        <f>SUM(AE1954:AE1970)</f>
        <v>4149598.8421720006</v>
      </c>
      <c r="AF1971" s="94"/>
      <c r="AG1971" s="94">
        <f>SUM(AG1954:AG1970)</f>
        <v>801611.17587000015</v>
      </c>
      <c r="AH1971" s="94"/>
    </row>
    <row r="1972" spans="1:34" s="74" customFormat="1" x14ac:dyDescent="0.55000000000000004">
      <c r="A1972" s="108" t="s">
        <v>2799</v>
      </c>
      <c r="B1972" s="109">
        <v>847</v>
      </c>
      <c r="C1972" s="102">
        <v>5455</v>
      </c>
      <c r="D1972" s="90" t="s">
        <v>2800</v>
      </c>
      <c r="E1972" s="102" t="s">
        <v>34</v>
      </c>
      <c r="F1972" s="102">
        <v>24241</v>
      </c>
      <c r="G1972" s="102">
        <v>0</v>
      </c>
      <c r="H1972" s="102">
        <v>1</v>
      </c>
      <c r="I1972" s="98">
        <v>17</v>
      </c>
      <c r="J1972" s="102" t="s">
        <v>35</v>
      </c>
      <c r="K1972" s="94">
        <f>((G1972*400)+(H1972*100))+I1972</f>
        <v>117</v>
      </c>
      <c r="L1972" s="94">
        <v>2425</v>
      </c>
      <c r="M1972" s="94">
        <f>K1972*L1972</f>
        <v>283725</v>
      </c>
      <c r="N1972" s="102">
        <v>1</v>
      </c>
      <c r="O1972" s="111" t="s">
        <v>2797</v>
      </c>
      <c r="P1972" s="96">
        <v>3570800005848</v>
      </c>
      <c r="Q1972" s="111" t="s">
        <v>2798</v>
      </c>
      <c r="R1972" s="111" t="s">
        <v>2801</v>
      </c>
      <c r="S1972" s="97" t="s">
        <v>2802</v>
      </c>
      <c r="T1972" s="102" t="s">
        <v>51</v>
      </c>
      <c r="U1972" s="102" t="s">
        <v>45</v>
      </c>
      <c r="V1972" s="102" t="s">
        <v>52</v>
      </c>
      <c r="W1972" s="94">
        <v>228</v>
      </c>
      <c r="X1972" s="98">
        <v>100</v>
      </c>
      <c r="Y1972" s="94">
        <v>6750</v>
      </c>
      <c r="Z1972" s="94">
        <f>W1972*Y1972</f>
        <v>1539000</v>
      </c>
      <c r="AA1972" s="89">
        <v>7</v>
      </c>
      <c r="AB1972" s="89">
        <v>7</v>
      </c>
      <c r="AC1972" s="94">
        <f>(Z1972*(100-AB1972))/100</f>
        <v>1431270</v>
      </c>
      <c r="AD1972" s="94">
        <f>IF(AND(AC1972="",M1972=""),0,IF((AC1972=""),M1972, IF( (M1972=""),AC1972,AC1972+M1972)))</f>
        <v>1714995</v>
      </c>
      <c r="AE1972" s="94">
        <f>IF( (X1972=""),AD1972*1,( M1972+(SUM(AC1972:AC1972)) )*(X1972/100) )</f>
        <v>1714995</v>
      </c>
      <c r="AF1972" s="94">
        <v>50000000</v>
      </c>
      <c r="AG1972" s="94">
        <f>IF((AF1972-AE1972) &gt; 1,0,IF((AF1972-AE1972)&lt;0,AE1972-AF1972,AF1972-AE1972))</f>
        <v>0</v>
      </c>
      <c r="AH1972" s="94">
        <v>0.02</v>
      </c>
    </row>
    <row r="1973" spans="1:34" s="74" customFormat="1" x14ac:dyDescent="0.55000000000000004">
      <c r="A1973" s="108"/>
      <c r="B1973" s="109">
        <v>848</v>
      </c>
      <c r="C1973" s="102">
        <v>5279</v>
      </c>
      <c r="D1973" s="90" t="s">
        <v>2803</v>
      </c>
      <c r="E1973" s="102" t="s">
        <v>34</v>
      </c>
      <c r="F1973" s="102">
        <v>26100</v>
      </c>
      <c r="G1973" s="102">
        <v>0</v>
      </c>
      <c r="H1973" s="102">
        <v>0</v>
      </c>
      <c r="I1973" s="98">
        <v>26</v>
      </c>
      <c r="J1973" s="102" t="s">
        <v>35</v>
      </c>
      <c r="K1973" s="94">
        <f>((G1973*400)+(H1973*100))+I1973</f>
        <v>26</v>
      </c>
      <c r="L1973" s="94">
        <v>1250</v>
      </c>
      <c r="M1973" s="94">
        <f>K1973*L1973</f>
        <v>32500</v>
      </c>
      <c r="N1973" s="102">
        <v>1</v>
      </c>
      <c r="O1973" s="111" t="s">
        <v>2804</v>
      </c>
      <c r="P1973" s="96">
        <v>1570800045282</v>
      </c>
      <c r="Q1973" s="111" t="s">
        <v>2805</v>
      </c>
      <c r="R1973" s="111" t="s">
        <v>2806</v>
      </c>
      <c r="S1973" s="97"/>
      <c r="T1973" s="102" t="s">
        <v>343</v>
      </c>
      <c r="U1973" s="102" t="s">
        <v>74</v>
      </c>
      <c r="V1973" s="102" t="s">
        <v>52</v>
      </c>
      <c r="W1973" s="94">
        <v>30.15</v>
      </c>
      <c r="X1973" s="98">
        <v>46.28</v>
      </c>
      <c r="Y1973" s="94">
        <v>5600</v>
      </c>
      <c r="Z1973" s="94">
        <f>W1973*Y1973</f>
        <v>168840</v>
      </c>
      <c r="AA1973" s="89">
        <v>7</v>
      </c>
      <c r="AB1973" s="89">
        <v>7</v>
      </c>
      <c r="AC1973" s="94">
        <f>(Z1973*(100-AB1973))/100</f>
        <v>157021.20000000001</v>
      </c>
      <c r="AD1973" s="94">
        <f>IF(AND(AC1973="",M1973=""),0,IF((AC1973=""),M1973, IF( (M1973=""),AC1973,AC1973+M1973)))</f>
        <v>189521.2</v>
      </c>
      <c r="AE1973" s="94">
        <f>IF( (X1973=""),AD1973*1,( M1973+(SUM(AC1973:AC1973)) )*(X1973/100) )</f>
        <v>87710.411359999998</v>
      </c>
      <c r="AF1973" s="94">
        <v>10000000</v>
      </c>
      <c r="AG1973" s="94">
        <v>32500</v>
      </c>
      <c r="AH1973" s="94">
        <v>0.02</v>
      </c>
    </row>
    <row r="1974" spans="1:34" s="74" customFormat="1" x14ac:dyDescent="0.55000000000000004">
      <c r="A1974" s="108"/>
      <c r="B1974" s="109"/>
      <c r="C1974" s="102"/>
      <c r="D1974" s="90"/>
      <c r="E1974" s="102"/>
      <c r="F1974" s="102"/>
      <c r="G1974" s="102"/>
      <c r="H1974" s="102"/>
      <c r="I1974" s="98"/>
      <c r="J1974" s="102"/>
      <c r="K1974" s="94"/>
      <c r="L1974" s="94"/>
      <c r="M1974" s="94"/>
      <c r="N1974" s="102">
        <v>2</v>
      </c>
      <c r="O1974" s="111" t="s">
        <v>2807</v>
      </c>
      <c r="P1974" s="96">
        <v>3570800005805</v>
      </c>
      <c r="Q1974" s="111" t="s">
        <v>2808</v>
      </c>
      <c r="R1974" s="111" t="s">
        <v>2801</v>
      </c>
      <c r="S1974" s="97" t="s">
        <v>2809</v>
      </c>
      <c r="T1974" s="102" t="s">
        <v>51</v>
      </c>
      <c r="U1974" s="102" t="s">
        <v>74</v>
      </c>
      <c r="V1974" s="102" t="s">
        <v>52</v>
      </c>
      <c r="W1974" s="94">
        <v>35</v>
      </c>
      <c r="X1974" s="98">
        <v>53.72</v>
      </c>
      <c r="Y1974" s="94">
        <v>6750</v>
      </c>
      <c r="Z1974" s="94">
        <f>W1974*Y1974</f>
        <v>236250</v>
      </c>
      <c r="AA1974" s="89">
        <v>22</v>
      </c>
      <c r="AB1974" s="89">
        <v>93</v>
      </c>
      <c r="AC1974" s="94">
        <f>(Z1974*(100-AB1974))/100</f>
        <v>16537.5</v>
      </c>
      <c r="AD1974" s="94">
        <f>IF(AND(AC1974="",M1973=""),0,IF((AC1974=""),M1973, IF( (M1973=""),AC1974,AC1974+M1973)))</f>
        <v>49037.5</v>
      </c>
      <c r="AE1974" s="94">
        <f>IF( (X1974=""),AD1974*1,( M1973+(SUM(AC1974:AC1974)) )*(X1974/100) )</f>
        <v>26342.945</v>
      </c>
      <c r="AF1974" s="94">
        <v>10000000</v>
      </c>
      <c r="AG1974" s="94">
        <f>IF((AF1974-AE1974) &gt; 1,0,IF((AF1974-AE1974)&lt;0,AE1974-AF1974,AF1974-AE1974))</f>
        <v>0</v>
      </c>
      <c r="AH1974" s="94">
        <v>0.02</v>
      </c>
    </row>
    <row r="1975" spans="1:34" s="74" customFormat="1" x14ac:dyDescent="0.55000000000000004">
      <c r="A1975" s="108"/>
      <c r="B1975" s="109"/>
      <c r="C1975" s="102"/>
      <c r="D1975" s="90"/>
      <c r="E1975" s="102"/>
      <c r="F1975" s="102"/>
      <c r="G1975" s="102"/>
      <c r="H1975" s="102"/>
      <c r="I1975" s="98"/>
      <c r="J1975" s="102"/>
      <c r="K1975" s="94"/>
      <c r="L1975" s="94" t="s">
        <v>63</v>
      </c>
      <c r="M1975" s="94">
        <f>SUM(M1972:M1974)</f>
        <v>316225</v>
      </c>
      <c r="N1975" s="102"/>
      <c r="O1975" s="111"/>
      <c r="P1975" s="96"/>
      <c r="Q1975" s="111"/>
      <c r="R1975" s="111"/>
      <c r="S1975" s="97"/>
      <c r="T1975" s="102"/>
      <c r="U1975" s="102"/>
      <c r="V1975" s="102"/>
      <c r="W1975" s="94"/>
      <c r="X1975" s="98"/>
      <c r="Y1975" s="94"/>
      <c r="Z1975" s="94"/>
      <c r="AA1975" s="89"/>
      <c r="AB1975" s="89"/>
      <c r="AC1975" s="94"/>
      <c r="AD1975" s="94">
        <f>SUM(AD1972:AD1974)</f>
        <v>1953553.7</v>
      </c>
      <c r="AE1975" s="94">
        <f>SUM(AE1972:AE1974)</f>
        <v>1829048.3563600001</v>
      </c>
      <c r="AF1975" s="94"/>
      <c r="AG1975" s="94">
        <f>SUM(AG1972:AG1974)</f>
        <v>32500</v>
      </c>
      <c r="AH1975" s="94"/>
    </row>
    <row r="1976" spans="1:34" s="74" customFormat="1" x14ac:dyDescent="0.55000000000000004">
      <c r="A1976" s="108" t="s">
        <v>2810</v>
      </c>
      <c r="B1976" s="109">
        <v>849</v>
      </c>
      <c r="C1976" s="102">
        <v>9836</v>
      </c>
      <c r="D1976" s="90"/>
      <c r="E1976" s="102" t="s">
        <v>37</v>
      </c>
      <c r="F1976" s="102"/>
      <c r="G1976" s="102">
        <v>1</v>
      </c>
      <c r="H1976" s="102">
        <v>1</v>
      </c>
      <c r="I1976" s="98">
        <v>71</v>
      </c>
      <c r="J1976" s="102" t="s">
        <v>38</v>
      </c>
      <c r="K1976" s="94">
        <f>((G1976*400)+(H1976*100))+I1976</f>
        <v>571</v>
      </c>
      <c r="L1976" s="94">
        <v>255</v>
      </c>
      <c r="M1976" s="94">
        <f>K1976*L1976</f>
        <v>145605</v>
      </c>
      <c r="N1976" s="102"/>
      <c r="O1976" s="111"/>
      <c r="P1976" s="96"/>
      <c r="Q1976" s="111"/>
      <c r="R1976" s="111"/>
      <c r="S1976" s="97"/>
      <c r="T1976" s="102"/>
      <c r="U1976" s="102"/>
      <c r="V1976" s="102"/>
      <c r="W1976" s="94"/>
      <c r="X1976" s="98"/>
      <c r="Y1976" s="94"/>
      <c r="Z1976" s="94"/>
      <c r="AA1976" s="89"/>
      <c r="AB1976" s="89"/>
      <c r="AC1976" s="94"/>
      <c r="AD1976" s="94">
        <f>IF(AND(AC1976="",M1976=""),0,IF((AC1976=""),M1976,IF((M1976=""),AC1976,AC1976+M1976)))</f>
        <v>145605</v>
      </c>
      <c r="AE1976" s="94">
        <f>IF( (X1976=""),AD1976*1,AD1976*(X1976/100) )</f>
        <v>145605</v>
      </c>
      <c r="AF1976" s="94">
        <v>0</v>
      </c>
      <c r="AG1976" s="94">
        <f>IF((AF1976-AE1976) &gt; 1,0,IF((AF1976-AE1976)&lt;0,AE1976-AF1976,AF1976-AE1976))</f>
        <v>145605</v>
      </c>
      <c r="AH1976" s="94">
        <v>0.01</v>
      </c>
    </row>
    <row r="1977" spans="1:34" s="74" customFormat="1" x14ac:dyDescent="0.55000000000000004">
      <c r="A1977" s="108"/>
      <c r="B1977" s="109"/>
      <c r="C1977" s="102"/>
      <c r="D1977" s="90"/>
      <c r="E1977" s="102"/>
      <c r="F1977" s="102"/>
      <c r="G1977" s="102"/>
      <c r="H1977" s="102"/>
      <c r="I1977" s="98"/>
      <c r="J1977" s="102"/>
      <c r="K1977" s="94"/>
      <c r="L1977" s="94" t="s">
        <v>63</v>
      </c>
      <c r="M1977" s="94">
        <f>SUM(M1976:M1976)</f>
        <v>145605</v>
      </c>
      <c r="N1977" s="102"/>
      <c r="O1977" s="111"/>
      <c r="P1977" s="96"/>
      <c r="Q1977" s="111"/>
      <c r="R1977" s="111"/>
      <c r="S1977" s="97"/>
      <c r="T1977" s="102"/>
      <c r="U1977" s="102"/>
      <c r="V1977" s="102"/>
      <c r="W1977" s="94"/>
      <c r="X1977" s="98"/>
      <c r="Y1977" s="94"/>
      <c r="Z1977" s="94"/>
      <c r="AA1977" s="89"/>
      <c r="AB1977" s="89"/>
      <c r="AC1977" s="94"/>
      <c r="AD1977" s="94">
        <f>SUM(AD1976:AD1976)</f>
        <v>145605</v>
      </c>
      <c r="AE1977" s="94">
        <f>SUM(AE1976:AE1976)</f>
        <v>145605</v>
      </c>
      <c r="AF1977" s="94"/>
      <c r="AG1977" s="94">
        <f>SUM(AG1976:AG1976)</f>
        <v>145605</v>
      </c>
      <c r="AH1977" s="94"/>
    </row>
    <row r="1978" spans="1:34" s="74" customFormat="1" x14ac:dyDescent="0.55000000000000004">
      <c r="A1978" s="108" t="s">
        <v>2813</v>
      </c>
      <c r="B1978" s="109">
        <v>850</v>
      </c>
      <c r="C1978" s="102">
        <v>4727</v>
      </c>
      <c r="D1978" s="90" t="s">
        <v>2814</v>
      </c>
      <c r="E1978" s="102" t="s">
        <v>37</v>
      </c>
      <c r="F1978" s="102">
        <v>4223</v>
      </c>
      <c r="G1978" s="102">
        <v>3</v>
      </c>
      <c r="H1978" s="102">
        <v>3</v>
      </c>
      <c r="I1978" s="98">
        <v>78</v>
      </c>
      <c r="J1978" s="102" t="s">
        <v>38</v>
      </c>
      <c r="K1978" s="94">
        <f>((G1978*400)+(H1978*100))+I1978</f>
        <v>1578</v>
      </c>
      <c r="L1978" s="94">
        <v>225</v>
      </c>
      <c r="M1978" s="94">
        <f>K1978*L1978</f>
        <v>355050</v>
      </c>
      <c r="N1978" s="102"/>
      <c r="O1978" s="111"/>
      <c r="P1978" s="96"/>
      <c r="Q1978" s="111"/>
      <c r="R1978" s="111"/>
      <c r="S1978" s="97"/>
      <c r="T1978" s="102"/>
      <c r="U1978" s="102"/>
      <c r="V1978" s="102"/>
      <c r="W1978" s="94"/>
      <c r="X1978" s="98"/>
      <c r="Y1978" s="94"/>
      <c r="Z1978" s="94"/>
      <c r="AA1978" s="89"/>
      <c r="AB1978" s="89"/>
      <c r="AC1978" s="94"/>
      <c r="AD1978" s="94">
        <f>IF(AND(AC1978="",M1978=""),0,IF((AC1978=""),M1978,IF((M1978=""),AC1978,AC1978+M1978)))</f>
        <v>355050</v>
      </c>
      <c r="AE1978" s="94">
        <f>IF( (X1978=""),AD1978*1,AD1978*(X1978/100) )</f>
        <v>355050</v>
      </c>
      <c r="AF1978" s="94">
        <v>0</v>
      </c>
      <c r="AG1978" s="94">
        <f>IF((AF1978-AE1978) &gt; 1,0,IF((AF1978-AE1978)&lt;0,AE1978-AF1978,AF1978-AE1978))</f>
        <v>355050</v>
      </c>
      <c r="AH1978" s="94">
        <v>0.01</v>
      </c>
    </row>
    <row r="1979" spans="1:34" x14ac:dyDescent="0.55000000000000004">
      <c r="B1979" s="109">
        <v>851</v>
      </c>
      <c r="C1979" s="102">
        <v>9592</v>
      </c>
      <c r="D1979" s="90" t="s">
        <v>2815</v>
      </c>
      <c r="E1979" s="102" t="s">
        <v>37</v>
      </c>
      <c r="F1979" s="102">
        <v>8705</v>
      </c>
      <c r="G1979" s="102">
        <v>0</v>
      </c>
      <c r="H1979" s="102">
        <v>0</v>
      </c>
      <c r="I1979" s="98">
        <v>34</v>
      </c>
      <c r="J1979" s="102" t="s">
        <v>35</v>
      </c>
      <c r="K1979" s="94">
        <f>((G1979*400)+(H1979*100))+I1979</f>
        <v>34</v>
      </c>
      <c r="L1979" s="94">
        <v>225</v>
      </c>
      <c r="M1979" s="94">
        <f>K1979*L1979</f>
        <v>7650</v>
      </c>
      <c r="N1979" s="102">
        <v>1</v>
      </c>
      <c r="O1979" s="111" t="s">
        <v>2811</v>
      </c>
      <c r="P1979" s="96"/>
      <c r="Q1979" s="111" t="s">
        <v>2812</v>
      </c>
      <c r="R1979" s="111" t="s">
        <v>2816</v>
      </c>
      <c r="S1979" s="97"/>
      <c r="T1979" s="102" t="s">
        <v>51</v>
      </c>
      <c r="U1979" s="102" t="s">
        <v>45</v>
      </c>
      <c r="V1979" s="102" t="s">
        <v>52</v>
      </c>
      <c r="W1979" s="94">
        <v>57.62</v>
      </c>
      <c r="X1979" s="98">
        <v>42.92</v>
      </c>
      <c r="Y1979" s="94">
        <v>6750</v>
      </c>
      <c r="Z1979" s="94">
        <f>W1979*Y1979</f>
        <v>388935</v>
      </c>
      <c r="AA1979" s="89">
        <v>7</v>
      </c>
      <c r="AB1979" s="89">
        <v>7</v>
      </c>
      <c r="AC1979" s="94">
        <f>(Z1979*(100-AB1979))/100</f>
        <v>361709.55</v>
      </c>
      <c r="AD1979" s="94">
        <f>IF(AND(AC1979="",M1979=""),0,IF((AC1979=""),M1979, IF( (M1979=""),AC1979,AC1979+M1979)))</f>
        <v>369359.55</v>
      </c>
      <c r="AE1979" s="94">
        <f>IF( (X1979=""),AD1979*1,( M1979+(SUM(AC1979:AC1979)) )*(X1979/100) )</f>
        <v>158529.11886000002</v>
      </c>
      <c r="AF1979" s="94">
        <v>50000000</v>
      </c>
      <c r="AG1979" s="94">
        <f>IF((AF1979-AE1979) &gt; 1,0,IF((AF1979-AE1979)&lt;0,AE1979-AF1979,AF1979-AE1979))</f>
        <v>0</v>
      </c>
      <c r="AH1979" s="94">
        <v>0.02</v>
      </c>
    </row>
    <row r="1980" spans="1:34" x14ac:dyDescent="0.55000000000000004">
      <c r="B1980" s="109"/>
      <c r="C1980" s="102"/>
      <c r="D1980" s="90"/>
      <c r="E1980" s="102"/>
      <c r="F1980" s="102"/>
      <c r="G1980" s="102"/>
      <c r="H1980" s="102"/>
      <c r="I1980" s="98"/>
      <c r="J1980" s="102"/>
      <c r="K1980" s="94"/>
      <c r="L1980" s="94"/>
      <c r="M1980" s="94"/>
      <c r="N1980" s="102">
        <v>2</v>
      </c>
      <c r="O1980" s="111" t="s">
        <v>2811</v>
      </c>
      <c r="P1980" s="96"/>
      <c r="Q1980" s="111" t="s">
        <v>2812</v>
      </c>
      <c r="R1980" s="111" t="s">
        <v>2816</v>
      </c>
      <c r="S1980" s="97"/>
      <c r="T1980" s="102" t="s">
        <v>51</v>
      </c>
      <c r="U1980" s="102" t="s">
        <v>227</v>
      </c>
      <c r="V1980" s="102" t="s">
        <v>52</v>
      </c>
      <c r="W1980" s="94">
        <v>53.1</v>
      </c>
      <c r="X1980" s="98">
        <v>39.56</v>
      </c>
      <c r="Y1980" s="94">
        <v>6750</v>
      </c>
      <c r="Z1980" s="94">
        <f>W1980*Y1980</f>
        <v>358425</v>
      </c>
      <c r="AA1980" s="89">
        <v>7</v>
      </c>
      <c r="AB1980" s="89">
        <v>7</v>
      </c>
      <c r="AC1980" s="94">
        <f>(Z1980*(100-AB1980))/100</f>
        <v>333335.25</v>
      </c>
      <c r="AD1980" s="94">
        <f>IF(AND(AC1980="",M1979=""),0,IF((AC1980=""),M1979, IF( (M1979=""),AC1980,AC1980+M1979)))</f>
        <v>340985.25</v>
      </c>
      <c r="AE1980" s="94">
        <f>IF( (X1980=""),AD1980*1,( M1979+(SUM(AC1980:AC1980)) )*(X1980/100) )</f>
        <v>134893.76490000001</v>
      </c>
      <c r="AF1980" s="94">
        <v>50000000</v>
      </c>
      <c r="AG1980" s="94">
        <f>IF((AF1980-AE1980) &gt; 1,0,IF((AF1980-AE1980)&lt;0,AE1980-AF1980,AF1980-AE1980))</f>
        <v>0</v>
      </c>
      <c r="AH1980" s="94">
        <v>0.02</v>
      </c>
    </row>
    <row r="1981" spans="1:34" x14ac:dyDescent="0.55000000000000004">
      <c r="B1981" s="109"/>
      <c r="C1981" s="102"/>
      <c r="D1981" s="90"/>
      <c r="E1981" s="102"/>
      <c r="F1981" s="102"/>
      <c r="G1981" s="102"/>
      <c r="H1981" s="102"/>
      <c r="I1981" s="98"/>
      <c r="J1981" s="102"/>
      <c r="K1981" s="94"/>
      <c r="L1981" s="94"/>
      <c r="M1981" s="94"/>
      <c r="N1981" s="102">
        <v>3</v>
      </c>
      <c r="O1981" s="111" t="s">
        <v>2811</v>
      </c>
      <c r="P1981" s="96"/>
      <c r="Q1981" s="111" t="s">
        <v>2812</v>
      </c>
      <c r="R1981" s="111" t="s">
        <v>2816</v>
      </c>
      <c r="S1981" s="97"/>
      <c r="T1981" s="102" t="s">
        <v>55</v>
      </c>
      <c r="U1981" s="102" t="s">
        <v>45</v>
      </c>
      <c r="V1981" s="102" t="s">
        <v>52</v>
      </c>
      <c r="W1981" s="94">
        <v>23.52</v>
      </c>
      <c r="X1981" s="98">
        <v>17.52</v>
      </c>
      <c r="Y1981" s="94">
        <v>0</v>
      </c>
      <c r="Z1981" s="94">
        <f>W1981*Y1981</f>
        <v>0</v>
      </c>
      <c r="AA1981" s="89">
        <v>7</v>
      </c>
      <c r="AB1981" s="89">
        <v>7</v>
      </c>
      <c r="AC1981" s="94">
        <f>(Z1981*(100-AB1981))/100</f>
        <v>0</v>
      </c>
      <c r="AD1981" s="94">
        <f>IF(AND(AC1981="",M1979=""),0,IF((AC1981=""),M1979, IF( (M1979=""),AC1981,AC1981+M1979)))</f>
        <v>7650</v>
      </c>
      <c r="AE1981" s="94">
        <f>IF( (X1981=""),AD1981*1,( M1979+(SUM(AC1981:AC1981)) )*(X1981/100) )</f>
        <v>1340.28</v>
      </c>
      <c r="AF1981" s="94">
        <v>50000000</v>
      </c>
      <c r="AG1981" s="94">
        <f>IF((AF1981-AE1981) &gt; 1,0,IF((AF1981-AE1981)&lt;0,AE1981-AF1981,AF1981-AE1981))</f>
        <v>0</v>
      </c>
      <c r="AH1981" s="94">
        <v>0.02</v>
      </c>
    </row>
    <row r="1982" spans="1:34" x14ac:dyDescent="0.55000000000000004">
      <c r="B1982" s="109"/>
      <c r="C1982" s="102"/>
      <c r="D1982" s="90"/>
      <c r="E1982" s="102"/>
      <c r="F1982" s="102"/>
      <c r="G1982" s="102"/>
      <c r="H1982" s="102"/>
      <c r="I1982" s="98"/>
      <c r="J1982" s="102"/>
      <c r="K1982" s="94"/>
      <c r="L1982" s="94" t="s">
        <v>63</v>
      </c>
      <c r="M1982" s="94">
        <f>SUM(M1978:M1981)</f>
        <v>362700</v>
      </c>
      <c r="N1982" s="102"/>
      <c r="O1982" s="111"/>
      <c r="P1982" s="96"/>
      <c r="Q1982" s="111"/>
      <c r="R1982" s="111"/>
      <c r="S1982" s="97"/>
      <c r="T1982" s="102"/>
      <c r="U1982" s="102"/>
      <c r="V1982" s="102"/>
      <c r="W1982" s="94"/>
      <c r="X1982" s="98"/>
      <c r="Y1982" s="94"/>
      <c r="Z1982" s="94"/>
      <c r="AA1982" s="89"/>
      <c r="AB1982" s="89"/>
      <c r="AC1982" s="94"/>
      <c r="AD1982" s="94">
        <f>SUM(AD1978:AD1981)</f>
        <v>1073044.8</v>
      </c>
      <c r="AE1982" s="94">
        <f>SUM(AE1978:AE1981)</f>
        <v>649813.16376000014</v>
      </c>
      <c r="AF1982" s="94"/>
      <c r="AG1982" s="94">
        <f>SUM(AG1978:AG1981)</f>
        <v>355050</v>
      </c>
      <c r="AH1982" s="94"/>
    </row>
    <row r="1983" spans="1:34" s="99" customFormat="1" x14ac:dyDescent="0.55000000000000004">
      <c r="A1983" s="107" t="s">
        <v>2819</v>
      </c>
      <c r="B1983" s="102">
        <v>936</v>
      </c>
      <c r="C1983" s="102">
        <v>5380</v>
      </c>
      <c r="D1983" s="90" t="s">
        <v>2820</v>
      </c>
      <c r="E1983" s="102" t="s">
        <v>34</v>
      </c>
      <c r="F1983" s="102">
        <v>1840</v>
      </c>
      <c r="G1983" s="102">
        <v>0</v>
      </c>
      <c r="H1983" s="102">
        <v>1</v>
      </c>
      <c r="I1983" s="98">
        <v>15</v>
      </c>
      <c r="J1983" s="102" t="s">
        <v>62</v>
      </c>
      <c r="K1983" s="94">
        <f>((G1983*400)+(H1983*100))+I1983</f>
        <v>115</v>
      </c>
      <c r="L1983" s="94">
        <v>2425</v>
      </c>
      <c r="M1983" s="94">
        <f>K1983*L1983</f>
        <v>278875</v>
      </c>
      <c r="N1983" s="102">
        <v>1</v>
      </c>
      <c r="O1983" s="111" t="s">
        <v>2817</v>
      </c>
      <c r="P1983" s="96">
        <v>3570800431901</v>
      </c>
      <c r="Q1983" s="111" t="s">
        <v>2818</v>
      </c>
      <c r="R1983" s="111" t="s">
        <v>2821</v>
      </c>
      <c r="S1983" s="97" t="s">
        <v>2822</v>
      </c>
      <c r="T1983" s="102" t="s">
        <v>51</v>
      </c>
      <c r="U1983" s="102" t="s">
        <v>45</v>
      </c>
      <c r="V1983" s="102" t="s">
        <v>46</v>
      </c>
      <c r="W1983" s="94">
        <v>26.04</v>
      </c>
      <c r="X1983" s="98">
        <v>32.96</v>
      </c>
      <c r="Y1983" s="94">
        <v>6750</v>
      </c>
      <c r="Z1983" s="94">
        <f>W1983*Y1983</f>
        <v>175770</v>
      </c>
      <c r="AA1983" s="89">
        <v>3</v>
      </c>
      <c r="AB1983" s="89">
        <v>3</v>
      </c>
      <c r="AC1983" s="94">
        <f>(Z1983*(100-AB1983))/100</f>
        <v>170496.9</v>
      </c>
      <c r="AD1983" s="94">
        <f>IF(AND(AC1983="",M1983=""),0,IF((AC1983=""),M1983, IF( (M1983=""),AC1983,SUM(AC1983:AC1984)+M1983)))</f>
        <v>816398.55999999994</v>
      </c>
      <c r="AE1983" s="94">
        <f>IF( (X1983=""),AD1983*1,AD1983*(X1983/100) )</f>
        <v>269084.96537599998</v>
      </c>
      <c r="AF1983" s="94">
        <v>0</v>
      </c>
      <c r="AG1983" s="94">
        <f>IF((AF1983-AE1983) &gt; 1,0,IF((AF1983-AE1983)&lt;0,AE1983-AF1983,AF1983-AE1983))</f>
        <v>269084.96537599998</v>
      </c>
      <c r="AH1983" s="94">
        <v>0.02</v>
      </c>
    </row>
    <row r="1984" spans="1:34" s="99" customFormat="1" x14ac:dyDescent="0.55000000000000004">
      <c r="A1984" s="107"/>
      <c r="B1984" s="102"/>
      <c r="C1984" s="102"/>
      <c r="D1984" s="90"/>
      <c r="E1984" s="102"/>
      <c r="F1984" s="102"/>
      <c r="G1984" s="102"/>
      <c r="H1984" s="102"/>
      <c r="I1984" s="98"/>
      <c r="J1984" s="102"/>
      <c r="K1984" s="94"/>
      <c r="L1984" s="94"/>
      <c r="M1984" s="94"/>
      <c r="N1984" s="102">
        <v>2</v>
      </c>
      <c r="O1984" s="111" t="s">
        <v>2817</v>
      </c>
      <c r="P1984" s="96">
        <v>3570800431901</v>
      </c>
      <c r="Q1984" s="111" t="s">
        <v>2818</v>
      </c>
      <c r="R1984" s="111" t="s">
        <v>2821</v>
      </c>
      <c r="S1984" s="97" t="s">
        <v>2823</v>
      </c>
      <c r="T1984" s="102" t="s">
        <v>44</v>
      </c>
      <c r="U1984" s="102" t="s">
        <v>45</v>
      </c>
      <c r="V1984" s="102" t="s">
        <v>46</v>
      </c>
      <c r="W1984" s="94">
        <v>52.92</v>
      </c>
      <c r="X1984" s="98">
        <v>67.040000000000006</v>
      </c>
      <c r="Y1984" s="94">
        <v>7150</v>
      </c>
      <c r="Z1984" s="94">
        <f>W1984*Y1984</f>
        <v>378378</v>
      </c>
      <c r="AA1984" s="89">
        <v>3</v>
      </c>
      <c r="AB1984" s="89">
        <v>3</v>
      </c>
      <c r="AC1984" s="94">
        <f>(Z1984*(100-AB1984))/100</f>
        <v>367026.66</v>
      </c>
      <c r="AD1984" s="94">
        <f>IF(AND(AC1984="",M1983=""),0,IF((AC1984=""),M1983, IF( (M1983=""),AC1984,SUM(AC1983:AC1984)+M1983)))</f>
        <v>816398.55999999994</v>
      </c>
      <c r="AE1984" s="94">
        <f>IF( (X1984=""),AD1984*1,AD1984*(X1984/100) )</f>
        <v>547313.59462400002</v>
      </c>
      <c r="AF1984" s="94">
        <v>0</v>
      </c>
      <c r="AG1984" s="94">
        <f>IF((AF1984-AE1984) &gt; 1,0,IF((AF1984-AE1984)&lt;0,AE1984-AF1984,AF1984-AE1984))</f>
        <v>547313.59462400002</v>
      </c>
      <c r="AH1984" s="94">
        <v>0.02</v>
      </c>
    </row>
    <row r="1985" spans="1:34" s="99" customFormat="1" x14ac:dyDescent="0.55000000000000004">
      <c r="A1985" s="107"/>
      <c r="B1985" s="102">
        <v>937</v>
      </c>
      <c r="C1985" s="102">
        <v>5381</v>
      </c>
      <c r="D1985" s="90" t="s">
        <v>2824</v>
      </c>
      <c r="E1985" s="102" t="s">
        <v>34</v>
      </c>
      <c r="F1985" s="102">
        <v>2437</v>
      </c>
      <c r="G1985" s="102">
        <v>0</v>
      </c>
      <c r="H1985" s="102">
        <v>2</v>
      </c>
      <c r="I1985" s="98">
        <v>41</v>
      </c>
      <c r="J1985" s="102" t="s">
        <v>62</v>
      </c>
      <c r="K1985" s="94">
        <f>((G1985*400)+(H1985*100))+I1985</f>
        <v>241</v>
      </c>
      <c r="L1985" s="94">
        <v>2425</v>
      </c>
      <c r="M1985" s="94">
        <f>K1985*L1985</f>
        <v>584425</v>
      </c>
      <c r="N1985" s="102">
        <v>1</v>
      </c>
      <c r="O1985" s="111" t="s">
        <v>2817</v>
      </c>
      <c r="P1985" s="96">
        <v>3570800431901</v>
      </c>
      <c r="Q1985" s="111" t="s">
        <v>2818</v>
      </c>
      <c r="R1985" s="111" t="s">
        <v>2821</v>
      </c>
      <c r="S1985" s="97" t="s">
        <v>2825</v>
      </c>
      <c r="T1985" s="102" t="s">
        <v>44</v>
      </c>
      <c r="U1985" s="102" t="s">
        <v>45</v>
      </c>
      <c r="V1985" s="102" t="s">
        <v>46</v>
      </c>
      <c r="W1985" s="94">
        <v>820.38</v>
      </c>
      <c r="X1985" s="98">
        <v>85.07</v>
      </c>
      <c r="Y1985" s="94">
        <v>7150</v>
      </c>
      <c r="Z1985" s="94">
        <f>W1985*Y1985</f>
        <v>5865717</v>
      </c>
      <c r="AA1985" s="89">
        <v>7</v>
      </c>
      <c r="AB1985" s="89">
        <v>7</v>
      </c>
      <c r="AC1985" s="94">
        <f>(Z1985*(100-AB1985))/100</f>
        <v>5455116.8099999996</v>
      </c>
      <c r="AD1985" s="94">
        <f>IF(AND(AC1985="",M1985=""),0,IF((AC1985=""),M1985, IF( (M1985=""),AC1985,SUM(AC1985:AC1986)+M1985)))</f>
        <v>6997069.8099999996</v>
      </c>
      <c r="AE1985" s="94">
        <f>IF( (X1985=""),AD1985*1,AD1985*(X1985/100) )</f>
        <v>5952407.2873669993</v>
      </c>
      <c r="AF1985" s="94">
        <v>0</v>
      </c>
      <c r="AG1985" s="94">
        <f>IF((AF1985-AE1985) &gt; 1,0,IF((AF1985-AE1985)&lt;0,AE1985-AF1985,AF1985-AE1985))</f>
        <v>5952407.2873669993</v>
      </c>
      <c r="AH1985" s="94">
        <v>0.02</v>
      </c>
    </row>
    <row r="1986" spans="1:34" s="99" customFormat="1" x14ac:dyDescent="0.55000000000000004">
      <c r="A1986" s="107"/>
      <c r="B1986" s="102"/>
      <c r="C1986" s="102"/>
      <c r="D1986" s="90"/>
      <c r="E1986" s="102"/>
      <c r="F1986" s="102"/>
      <c r="G1986" s="102"/>
      <c r="H1986" s="102"/>
      <c r="I1986" s="98"/>
      <c r="J1986" s="102"/>
      <c r="K1986" s="94"/>
      <c r="L1986" s="94"/>
      <c r="M1986" s="94"/>
      <c r="N1986" s="102">
        <v>2</v>
      </c>
      <c r="O1986" s="111" t="s">
        <v>2817</v>
      </c>
      <c r="P1986" s="96">
        <v>3570800431901</v>
      </c>
      <c r="Q1986" s="111" t="s">
        <v>2818</v>
      </c>
      <c r="R1986" s="111" t="s">
        <v>2821</v>
      </c>
      <c r="S1986" s="97" t="s">
        <v>2826</v>
      </c>
      <c r="T1986" s="102" t="s">
        <v>44</v>
      </c>
      <c r="U1986" s="102" t="s">
        <v>45</v>
      </c>
      <c r="V1986" s="102" t="s">
        <v>46</v>
      </c>
      <c r="W1986" s="94">
        <v>144</v>
      </c>
      <c r="X1986" s="98">
        <v>14.93</v>
      </c>
      <c r="Y1986" s="94">
        <v>7150</v>
      </c>
      <c r="Z1986" s="94">
        <f>W1986*Y1986</f>
        <v>1029600</v>
      </c>
      <c r="AA1986" s="89">
        <v>7</v>
      </c>
      <c r="AB1986" s="89">
        <v>7</v>
      </c>
      <c r="AC1986" s="94">
        <f>(Z1986*(100-AB1986))/100</f>
        <v>957528</v>
      </c>
      <c r="AD1986" s="94">
        <f>IF(AND(AC1986="",M1985=""),0,IF((AC1986=""),M1985, IF( (M1985=""),AC1986,SUM(AC1985:AC1986)+M1985)))</f>
        <v>6997069.8099999996</v>
      </c>
      <c r="AE1986" s="94">
        <f>IF( (X1986=""),AD1986*1,AD1986*(X1986/100) )</f>
        <v>1044662.5226329998</v>
      </c>
      <c r="AF1986" s="94">
        <v>0</v>
      </c>
      <c r="AG1986" s="94">
        <f>IF((AF1986-AE1986) &gt; 1,0,IF((AF1986-AE1986)&lt;0,AE1986-AF1986,AF1986-AE1986))</f>
        <v>1044662.5226329998</v>
      </c>
      <c r="AH1986" s="94">
        <v>0.02</v>
      </c>
    </row>
    <row r="1987" spans="1:34" s="99" customFormat="1" x14ac:dyDescent="0.55000000000000004">
      <c r="A1987" s="107"/>
      <c r="B1987" s="102"/>
      <c r="C1987" s="102"/>
      <c r="D1987" s="90"/>
      <c r="E1987" s="102"/>
      <c r="F1987" s="102"/>
      <c r="G1987" s="102"/>
      <c r="H1987" s="102"/>
      <c r="I1987" s="98"/>
      <c r="J1987" s="102"/>
      <c r="K1987" s="94"/>
      <c r="L1987" s="94" t="s">
        <v>63</v>
      </c>
      <c r="M1987" s="94">
        <f>SUM(M1983:M1986)</f>
        <v>863300</v>
      </c>
      <c r="N1987" s="102"/>
      <c r="O1987" s="111"/>
      <c r="P1987" s="96"/>
      <c r="Q1987" s="111"/>
      <c r="R1987" s="111"/>
      <c r="S1987" s="97"/>
      <c r="T1987" s="102"/>
      <c r="U1987" s="102"/>
      <c r="V1987" s="102"/>
      <c r="W1987" s="94"/>
      <c r="X1987" s="98"/>
      <c r="Y1987" s="94"/>
      <c r="Z1987" s="94"/>
      <c r="AA1987" s="89"/>
      <c r="AB1987" s="89"/>
      <c r="AC1987" s="94"/>
      <c r="AD1987" s="94"/>
      <c r="AE1987" s="94">
        <f>SUM(AE1983:AE1986)</f>
        <v>7813468.3699999992</v>
      </c>
      <c r="AF1987" s="94"/>
      <c r="AG1987" s="94">
        <f>SUM(AG1983:AG1986)</f>
        <v>7813468.3699999992</v>
      </c>
      <c r="AH1987" s="94"/>
    </row>
    <row r="1988" spans="1:34" x14ac:dyDescent="0.55000000000000004">
      <c r="A1988" s="108" t="s">
        <v>2107</v>
      </c>
      <c r="B1988" s="109">
        <v>854</v>
      </c>
      <c r="C1988" s="102">
        <v>10193</v>
      </c>
      <c r="D1988" s="90" t="s">
        <v>2827</v>
      </c>
      <c r="E1988" s="102" t="s">
        <v>34</v>
      </c>
      <c r="F1988" s="102">
        <v>7489</v>
      </c>
      <c r="G1988" s="102">
        <v>6</v>
      </c>
      <c r="H1988" s="102">
        <v>1</v>
      </c>
      <c r="I1988" s="98">
        <v>80</v>
      </c>
      <c r="J1988" s="102" t="s">
        <v>38</v>
      </c>
      <c r="K1988" s="94">
        <f>((G1988*400)+(H1988*100))+I1988</f>
        <v>2580</v>
      </c>
      <c r="L1988" s="94">
        <v>250</v>
      </c>
      <c r="M1988" s="94">
        <f>K1988*L1988</f>
        <v>645000</v>
      </c>
      <c r="N1988" s="102"/>
      <c r="O1988" s="111"/>
      <c r="P1988" s="96"/>
      <c r="Q1988" s="111"/>
      <c r="R1988" s="111"/>
      <c r="S1988" s="97"/>
      <c r="T1988" s="102"/>
      <c r="U1988" s="102"/>
      <c r="V1988" s="102"/>
      <c r="W1988" s="94"/>
      <c r="X1988" s="98"/>
      <c r="Y1988" s="94"/>
      <c r="Z1988" s="94"/>
      <c r="AA1988" s="89"/>
      <c r="AB1988" s="89"/>
      <c r="AC1988" s="94"/>
      <c r="AD1988" s="94">
        <f>IF(AND(AC1988="",M1988=""),0,IF((AC1988=""),M1988,IF((M1988=""),AC1988,AC1988+M1988)))</f>
        <v>645000</v>
      </c>
      <c r="AE1988" s="94">
        <f>IF( (X1988=""),AD1988*1,AD1988*(X1988/100) )</f>
        <v>645000</v>
      </c>
      <c r="AF1988" s="94">
        <v>50000000</v>
      </c>
      <c r="AG1988" s="94">
        <f>IF((AF1988-AE1988) &gt; 1,0,IF((AF1988-AE1988)&lt;0,AE1988-AF1988,AF1988-AE1988))</f>
        <v>0</v>
      </c>
      <c r="AH1988" s="94">
        <v>0.01</v>
      </c>
    </row>
    <row r="1989" spans="1:34" x14ac:dyDescent="0.55000000000000004">
      <c r="B1989" s="109">
        <v>855</v>
      </c>
      <c r="C1989" s="102">
        <v>10194</v>
      </c>
      <c r="D1989" s="90" t="s">
        <v>2828</v>
      </c>
      <c r="E1989" s="102" t="s">
        <v>34</v>
      </c>
      <c r="F1989" s="102">
        <v>8612</v>
      </c>
      <c r="G1989" s="102">
        <v>4</v>
      </c>
      <c r="H1989" s="102">
        <v>0</v>
      </c>
      <c r="I1989" s="98">
        <v>0</v>
      </c>
      <c r="J1989" s="102" t="s">
        <v>38</v>
      </c>
      <c r="K1989" s="94">
        <f>((G1989*400)+(H1989*100))+I1989</f>
        <v>1600</v>
      </c>
      <c r="L1989" s="94">
        <v>1000</v>
      </c>
      <c r="M1989" s="94">
        <f>K1989*L1989</f>
        <v>1600000</v>
      </c>
      <c r="N1989" s="102"/>
      <c r="O1989" s="111"/>
      <c r="P1989" s="96"/>
      <c r="Q1989" s="111"/>
      <c r="R1989" s="111"/>
      <c r="S1989" s="97"/>
      <c r="T1989" s="102"/>
      <c r="U1989" s="102"/>
      <c r="V1989" s="102"/>
      <c r="W1989" s="94"/>
      <c r="X1989" s="98"/>
      <c r="Y1989" s="94"/>
      <c r="Z1989" s="94"/>
      <c r="AA1989" s="89"/>
      <c r="AB1989" s="89"/>
      <c r="AC1989" s="94"/>
      <c r="AD1989" s="94">
        <f>IF(AND(AC1989="",M1989=""),0,IF((AC1989=""),M1989,IF((M1989=""),AC1989,AC1989+M1989)))</f>
        <v>1600000</v>
      </c>
      <c r="AE1989" s="94">
        <f>IF( (X1989=""),AD1989*1,AD1989*(X1989/100) )</f>
        <v>1600000</v>
      </c>
      <c r="AF1989" s="94">
        <v>50000000</v>
      </c>
      <c r="AG1989" s="94">
        <f>IF((AF1989-AE1989) &gt; 1,0,IF((AF1989-AE1989)&lt;0,AE1989-AF1989,AF1989-AE1989))</f>
        <v>0</v>
      </c>
      <c r="AH1989" s="94">
        <v>0.01</v>
      </c>
    </row>
    <row r="1990" spans="1:34" x14ac:dyDescent="0.55000000000000004">
      <c r="B1990" s="109"/>
      <c r="C1990" s="102"/>
      <c r="D1990" s="90"/>
      <c r="E1990" s="102"/>
      <c r="F1990" s="102"/>
      <c r="G1990" s="102"/>
      <c r="H1990" s="102"/>
      <c r="I1990" s="98"/>
      <c r="J1990" s="102"/>
      <c r="K1990" s="94"/>
      <c r="L1990" s="94" t="s">
        <v>63</v>
      </c>
      <c r="M1990" s="94">
        <f>SUM(M1988:M1989)</f>
        <v>2245000</v>
      </c>
      <c r="N1990" s="102"/>
      <c r="O1990" s="111"/>
      <c r="P1990" s="96"/>
      <c r="Q1990" s="111"/>
      <c r="R1990" s="111"/>
      <c r="S1990" s="97"/>
      <c r="T1990" s="102"/>
      <c r="U1990" s="102"/>
      <c r="V1990" s="102"/>
      <c r="W1990" s="94"/>
      <c r="X1990" s="98"/>
      <c r="Y1990" s="94"/>
      <c r="Z1990" s="94"/>
      <c r="AA1990" s="89"/>
      <c r="AB1990" s="89"/>
      <c r="AC1990" s="94"/>
      <c r="AD1990" s="94">
        <f>SUM(AD1988:AD1989)</f>
        <v>2245000</v>
      </c>
      <c r="AE1990" s="94">
        <f>SUM(AE1988:AE1989)</f>
        <v>2245000</v>
      </c>
      <c r="AF1990" s="94"/>
      <c r="AG1990" s="94">
        <f>SUM(AG1988:AG1989)</f>
        <v>0</v>
      </c>
      <c r="AH1990" s="94"/>
    </row>
    <row r="1991" spans="1:34" x14ac:dyDescent="0.55000000000000004">
      <c r="A1991" s="108" t="s">
        <v>2107</v>
      </c>
      <c r="B1991" s="109">
        <v>856</v>
      </c>
      <c r="C1991" s="102">
        <v>8514</v>
      </c>
      <c r="D1991" s="90" t="s">
        <v>2831</v>
      </c>
      <c r="E1991" s="102" t="s">
        <v>34</v>
      </c>
      <c r="F1991" s="102">
        <v>2509</v>
      </c>
      <c r="G1991" s="102">
        <v>1</v>
      </c>
      <c r="H1991" s="102">
        <v>1</v>
      </c>
      <c r="I1991" s="98">
        <v>66</v>
      </c>
      <c r="J1991" s="102" t="s">
        <v>35</v>
      </c>
      <c r="K1991" s="94">
        <f>((G1991*400)+(H1991*100))+I1991</f>
        <v>566</v>
      </c>
      <c r="L1991" s="94">
        <v>600</v>
      </c>
      <c r="M1991" s="94">
        <f>K1991*L1991</f>
        <v>339600</v>
      </c>
      <c r="N1991" s="102">
        <v>1</v>
      </c>
      <c r="O1991" s="111" t="s">
        <v>2829</v>
      </c>
      <c r="P1991" s="96">
        <v>3570890000693</v>
      </c>
      <c r="Q1991" s="111" t="s">
        <v>2830</v>
      </c>
      <c r="R1991" s="111" t="s">
        <v>2109</v>
      </c>
      <c r="S1991" s="97" t="s">
        <v>2832</v>
      </c>
      <c r="T1991" s="102" t="s">
        <v>51</v>
      </c>
      <c r="U1991" s="102" t="s">
        <v>227</v>
      </c>
      <c r="V1991" s="102" t="s">
        <v>52</v>
      </c>
      <c r="W1991" s="94">
        <v>1710.8</v>
      </c>
      <c r="X1991" s="98">
        <v>82.99</v>
      </c>
      <c r="Y1991" s="94">
        <v>6750</v>
      </c>
      <c r="Z1991" s="94">
        <f>W1991*Y1991</f>
        <v>11547900</v>
      </c>
      <c r="AA1991" s="89">
        <v>11</v>
      </c>
      <c r="AB1991" s="89">
        <v>34</v>
      </c>
      <c r="AC1991" s="94">
        <f>(Z1991*(100-AB1991))/100</f>
        <v>7621614</v>
      </c>
      <c r="AD1991" s="94">
        <f>IF(AND(AC1991="",M1991=""),0,IF((AC1991=""),M1991, IF( (M1991=""),AC1991,AC1991+M1991)))</f>
        <v>7961214</v>
      </c>
      <c r="AE1991" s="94">
        <f>IF( (X1991=""),AD1991*1,( M1991+(SUM(AC1991:AC1991)) )*(X1991/100) )</f>
        <v>6607011.4985999996</v>
      </c>
      <c r="AF1991" s="94">
        <v>50000000</v>
      </c>
      <c r="AG1991" s="94">
        <f t="shared" ref="AG1991:AG1996" si="198">IF((AF1991-AE1991) &gt; 1,0,IF((AF1991-AE1991)&lt;0,AE1991-AF1991,AF1991-AE1991))</f>
        <v>0</v>
      </c>
      <c r="AH1991" s="94">
        <v>0.02</v>
      </c>
    </row>
    <row r="1992" spans="1:34" x14ac:dyDescent="0.55000000000000004">
      <c r="B1992" s="109"/>
      <c r="C1992" s="102"/>
      <c r="D1992" s="90"/>
      <c r="E1992" s="102"/>
      <c r="F1992" s="102"/>
      <c r="G1992" s="102"/>
      <c r="H1992" s="102"/>
      <c r="I1992" s="98"/>
      <c r="J1992" s="102"/>
      <c r="K1992" s="94"/>
      <c r="L1992" s="94"/>
      <c r="M1992" s="94"/>
      <c r="N1992" s="102">
        <v>2</v>
      </c>
      <c r="O1992" s="111" t="s">
        <v>2829</v>
      </c>
      <c r="P1992" s="96">
        <v>3570890000693</v>
      </c>
      <c r="Q1992" s="111" t="s">
        <v>2830</v>
      </c>
      <c r="R1992" s="111" t="s">
        <v>2109</v>
      </c>
      <c r="S1992" s="97" t="s">
        <v>2833</v>
      </c>
      <c r="T1992" s="102" t="s">
        <v>51</v>
      </c>
      <c r="U1992" s="102" t="s">
        <v>45</v>
      </c>
      <c r="V1992" s="102" t="s">
        <v>52</v>
      </c>
      <c r="W1992" s="94">
        <v>162.13999999999999</v>
      </c>
      <c r="X1992" s="98">
        <v>7.87</v>
      </c>
      <c r="Y1992" s="94">
        <v>6750</v>
      </c>
      <c r="Z1992" s="94">
        <f>W1992*Y1992</f>
        <v>1094445</v>
      </c>
      <c r="AA1992" s="89">
        <v>6</v>
      </c>
      <c r="AB1992" s="89">
        <v>6</v>
      </c>
      <c r="AC1992" s="94">
        <f>(Z1992*(100-AB1992))/100</f>
        <v>1028778.3</v>
      </c>
      <c r="AD1992" s="94">
        <f>IF(AND(AC1992="",M1991=""),0,IF((AC1992=""),M1991, IF( (M1991=""),AC1992,AC1992+M1991)))</f>
        <v>1368378.3</v>
      </c>
      <c r="AE1992" s="94">
        <f>IF( (X1992=""),AD1992*1,( M1991+(SUM(AC1992:AC1992)) )*(X1992/100) )</f>
        <v>107691.37221000002</v>
      </c>
      <c r="AF1992" s="94">
        <v>50000000</v>
      </c>
      <c r="AG1992" s="94">
        <f t="shared" si="198"/>
        <v>0</v>
      </c>
      <c r="AH1992" s="94">
        <v>0.02</v>
      </c>
    </row>
    <row r="1993" spans="1:34" x14ac:dyDescent="0.55000000000000004">
      <c r="B1993" s="109"/>
      <c r="C1993" s="102"/>
      <c r="D1993" s="90"/>
      <c r="E1993" s="102"/>
      <c r="F1993" s="102"/>
      <c r="G1993" s="102"/>
      <c r="H1993" s="102"/>
      <c r="I1993" s="98"/>
      <c r="J1993" s="102"/>
      <c r="K1993" s="94"/>
      <c r="L1993" s="94"/>
      <c r="M1993" s="94"/>
      <c r="N1993" s="102">
        <v>3</v>
      </c>
      <c r="O1993" s="111" t="s">
        <v>2829</v>
      </c>
      <c r="P1993" s="96">
        <v>3570890000693</v>
      </c>
      <c r="Q1993" s="111" t="s">
        <v>2830</v>
      </c>
      <c r="R1993" s="111" t="s">
        <v>2109</v>
      </c>
      <c r="S1993" s="97" t="s">
        <v>2834</v>
      </c>
      <c r="T1993" s="102" t="s">
        <v>55</v>
      </c>
      <c r="U1993" s="102" t="s">
        <v>74</v>
      </c>
      <c r="V1993" s="102" t="s">
        <v>52</v>
      </c>
      <c r="W1993" s="94">
        <v>114.68</v>
      </c>
      <c r="X1993" s="98">
        <v>5.56</v>
      </c>
      <c r="Y1993" s="94">
        <v>0</v>
      </c>
      <c r="Z1993" s="94">
        <f>W1993*Y1993</f>
        <v>0</v>
      </c>
      <c r="AA1993" s="89">
        <v>21</v>
      </c>
      <c r="AB1993" s="89">
        <v>93</v>
      </c>
      <c r="AC1993" s="94">
        <f>(Z1993*(100-AB1993))/100</f>
        <v>0</v>
      </c>
      <c r="AD1993" s="94">
        <f>IF(AND(AC1993="",M1991=""),0,IF((AC1993=""),M1991, IF( (M1991=""),AC1993,AC1993+M1991)))</f>
        <v>339600</v>
      </c>
      <c r="AE1993" s="94">
        <f>IF( (X1993=""),AD1993*1,( M1991+(SUM(AC1993:AC1993)) )*(X1993/100) )</f>
        <v>18881.759999999998</v>
      </c>
      <c r="AF1993" s="94">
        <v>50000000</v>
      </c>
      <c r="AG1993" s="94">
        <f t="shared" si="198"/>
        <v>0</v>
      </c>
      <c r="AH1993" s="94">
        <v>0.02</v>
      </c>
    </row>
    <row r="1994" spans="1:34" s="73" customFormat="1" x14ac:dyDescent="0.55000000000000004">
      <c r="A1994" s="108"/>
      <c r="B1994" s="109"/>
      <c r="C1994" s="102"/>
      <c r="D1994" s="90"/>
      <c r="E1994" s="102"/>
      <c r="F1994" s="102"/>
      <c r="G1994" s="102"/>
      <c r="H1994" s="102"/>
      <c r="I1994" s="98"/>
      <c r="J1994" s="102"/>
      <c r="K1994" s="94"/>
      <c r="L1994" s="94"/>
      <c r="M1994" s="94"/>
      <c r="N1994" s="102">
        <v>4</v>
      </c>
      <c r="O1994" s="111" t="s">
        <v>2829</v>
      </c>
      <c r="P1994" s="96">
        <v>3570890000693</v>
      </c>
      <c r="Q1994" s="111" t="s">
        <v>2830</v>
      </c>
      <c r="R1994" s="111" t="s">
        <v>2109</v>
      </c>
      <c r="S1994" s="97" t="s">
        <v>2835</v>
      </c>
      <c r="T1994" s="102" t="s">
        <v>51</v>
      </c>
      <c r="U1994" s="102" t="s">
        <v>45</v>
      </c>
      <c r="V1994" s="102" t="s">
        <v>52</v>
      </c>
      <c r="W1994" s="94">
        <v>34.5</v>
      </c>
      <c r="X1994" s="98">
        <v>1.67</v>
      </c>
      <c r="Y1994" s="94">
        <v>6750</v>
      </c>
      <c r="Z1994" s="94">
        <f>W1994*Y1994</f>
        <v>232875</v>
      </c>
      <c r="AA1994" s="89">
        <v>6</v>
      </c>
      <c r="AB1994" s="89">
        <v>6</v>
      </c>
      <c r="AC1994" s="94">
        <f>(Z1994*(100-AB1994))/100</f>
        <v>218902.5</v>
      </c>
      <c r="AD1994" s="94">
        <f>IF(AND(AC1994="",M1991=""),0,IF((AC1994=""),M1991, IF( (M1991=""),AC1994,AC1994+M1991)))</f>
        <v>558502.5</v>
      </c>
      <c r="AE1994" s="94">
        <f>IF( (X1994=""),AD1994*1,( M1991+(SUM(AC1994:AC1994)) )*(X1994/100) )</f>
        <v>9326.9917499999992</v>
      </c>
      <c r="AF1994" s="94">
        <v>50000000</v>
      </c>
      <c r="AG1994" s="94">
        <f t="shared" si="198"/>
        <v>0</v>
      </c>
      <c r="AH1994" s="94">
        <v>0.02</v>
      </c>
    </row>
    <row r="1995" spans="1:34" s="73" customFormat="1" x14ac:dyDescent="0.55000000000000004">
      <c r="A1995" s="108"/>
      <c r="B1995" s="109"/>
      <c r="C1995" s="102"/>
      <c r="D1995" s="90"/>
      <c r="E1995" s="102"/>
      <c r="F1995" s="102"/>
      <c r="G1995" s="102"/>
      <c r="H1995" s="102"/>
      <c r="I1995" s="98"/>
      <c r="J1995" s="102"/>
      <c r="K1995" s="94"/>
      <c r="L1995" s="94"/>
      <c r="M1995" s="94"/>
      <c r="N1995" s="102">
        <v>5</v>
      </c>
      <c r="O1995" s="111" t="s">
        <v>2829</v>
      </c>
      <c r="P1995" s="96">
        <v>3570890000693</v>
      </c>
      <c r="Q1995" s="111" t="s">
        <v>2830</v>
      </c>
      <c r="R1995" s="111" t="s">
        <v>2109</v>
      </c>
      <c r="S1995" s="97" t="s">
        <v>2836</v>
      </c>
      <c r="T1995" s="102" t="s">
        <v>439</v>
      </c>
      <c r="U1995" s="102" t="s">
        <v>62</v>
      </c>
      <c r="V1995" s="102" t="s">
        <v>52</v>
      </c>
      <c r="W1995" s="94">
        <v>39.33</v>
      </c>
      <c r="X1995" s="98">
        <v>1.91</v>
      </c>
      <c r="Y1995" s="94">
        <v>6050</v>
      </c>
      <c r="Z1995" s="94">
        <f>W1995*Y1995</f>
        <v>237946.5</v>
      </c>
      <c r="AA1995" s="89">
        <v>6</v>
      </c>
      <c r="AB1995" s="89">
        <v>6</v>
      </c>
      <c r="AC1995" s="94">
        <f>(Z1995*(100-AB1995))/100</f>
        <v>223669.71</v>
      </c>
      <c r="AD1995" s="94">
        <f>IF(AND(AC1995="",M1991=""),0,IF((AC1995=""),M1991, IF( (M1991=""),AC1995,AC1995+M1991)))</f>
        <v>563269.71</v>
      </c>
      <c r="AE1995" s="94">
        <f>IF( (X1995=""),AD1995*1,( M1991+(SUM(AC1995:AC1995)) )*(X1995/100) )</f>
        <v>10758.451460999999</v>
      </c>
      <c r="AF1995" s="94">
        <v>50000000</v>
      </c>
      <c r="AG1995" s="94">
        <f t="shared" si="198"/>
        <v>0</v>
      </c>
      <c r="AH1995" s="94">
        <v>0.02</v>
      </c>
    </row>
    <row r="1996" spans="1:34" s="73" customFormat="1" x14ac:dyDescent="0.55000000000000004">
      <c r="A1996" s="108"/>
      <c r="B1996" s="109">
        <v>857</v>
      </c>
      <c r="C1996" s="102">
        <v>9332</v>
      </c>
      <c r="D1996" s="90" t="s">
        <v>2837</v>
      </c>
      <c r="E1996" s="102" t="s">
        <v>34</v>
      </c>
      <c r="F1996" s="102">
        <v>8613</v>
      </c>
      <c r="G1996" s="102">
        <v>3</v>
      </c>
      <c r="H1996" s="102">
        <v>0</v>
      </c>
      <c r="I1996" s="98">
        <v>21</v>
      </c>
      <c r="J1996" s="102" t="s">
        <v>38</v>
      </c>
      <c r="K1996" s="94">
        <f>((G1996*400)+(H1996*100))+I1996</f>
        <v>1221</v>
      </c>
      <c r="L1996" s="94">
        <v>1000</v>
      </c>
      <c r="M1996" s="94">
        <f>K1996*L1996</f>
        <v>1221000</v>
      </c>
      <c r="N1996" s="102"/>
      <c r="O1996" s="111"/>
      <c r="P1996" s="96"/>
      <c r="Q1996" s="111"/>
      <c r="R1996" s="111"/>
      <c r="S1996" s="97"/>
      <c r="T1996" s="102"/>
      <c r="U1996" s="102"/>
      <c r="V1996" s="102"/>
      <c r="W1996" s="94"/>
      <c r="X1996" s="98"/>
      <c r="Y1996" s="94"/>
      <c r="Z1996" s="94"/>
      <c r="AA1996" s="89"/>
      <c r="AB1996" s="89"/>
      <c r="AC1996" s="94"/>
      <c r="AD1996" s="94">
        <f>IF(AND(AC1996="",M1996=""),0,IF((AC1996=""),M1996,IF((M1996=""),AC1996,AC1996+M1996)))</f>
        <v>1221000</v>
      </c>
      <c r="AE1996" s="94">
        <f>IF( (X1996=""),AD1996*1,AD1996*(X1996/100) )</f>
        <v>1221000</v>
      </c>
      <c r="AF1996" s="94">
        <v>50000000</v>
      </c>
      <c r="AG1996" s="94">
        <f t="shared" si="198"/>
        <v>0</v>
      </c>
      <c r="AH1996" s="94">
        <v>0.01</v>
      </c>
    </row>
    <row r="1997" spans="1:34" s="73" customFormat="1" x14ac:dyDescent="0.55000000000000004">
      <c r="A1997" s="108"/>
      <c r="B1997" s="109"/>
      <c r="C1997" s="102"/>
      <c r="D1997" s="90"/>
      <c r="E1997" s="102"/>
      <c r="F1997" s="102"/>
      <c r="G1997" s="102"/>
      <c r="H1997" s="102"/>
      <c r="I1997" s="98"/>
      <c r="J1997" s="102"/>
      <c r="K1997" s="94"/>
      <c r="L1997" s="94" t="s">
        <v>63</v>
      </c>
      <c r="M1997" s="94">
        <f>SUM(M1991:M1996)</f>
        <v>1560600</v>
      </c>
      <c r="N1997" s="102"/>
      <c r="O1997" s="111"/>
      <c r="P1997" s="96"/>
      <c r="Q1997" s="111"/>
      <c r="R1997" s="111"/>
      <c r="S1997" s="97"/>
      <c r="T1997" s="102"/>
      <c r="U1997" s="102"/>
      <c r="V1997" s="102"/>
      <c r="W1997" s="94"/>
      <c r="X1997" s="98"/>
      <c r="Y1997" s="94"/>
      <c r="Z1997" s="94"/>
      <c r="AA1997" s="89"/>
      <c r="AB1997" s="89"/>
      <c r="AC1997" s="94"/>
      <c r="AD1997" s="94">
        <f>SUM(AD1991:AD1996)</f>
        <v>12011964.510000002</v>
      </c>
      <c r="AE1997" s="94">
        <f>SUM(AE1991:AE1996)</f>
        <v>7974670.0740209995</v>
      </c>
      <c r="AF1997" s="94"/>
      <c r="AG1997" s="94">
        <f>SUM(AG1991:AG1996)</f>
        <v>0</v>
      </c>
      <c r="AH1997" s="94"/>
    </row>
    <row r="1998" spans="1:34" s="73" customFormat="1" x14ac:dyDescent="0.55000000000000004">
      <c r="A1998" s="108" t="s">
        <v>1989</v>
      </c>
      <c r="B1998" s="109">
        <v>858</v>
      </c>
      <c r="C1998" s="102">
        <v>8357</v>
      </c>
      <c r="D1998" s="90" t="s">
        <v>2838</v>
      </c>
      <c r="E1998" s="102" t="s">
        <v>34</v>
      </c>
      <c r="F1998" s="102">
        <v>11643</v>
      </c>
      <c r="G1998" s="102">
        <v>0</v>
      </c>
      <c r="H1998" s="102">
        <v>1</v>
      </c>
      <c r="I1998" s="98">
        <v>56</v>
      </c>
      <c r="J1998" s="102" t="s">
        <v>38</v>
      </c>
      <c r="K1998" s="94">
        <f>((G1998*400)+(H1998*100))+I1998</f>
        <v>156</v>
      </c>
      <c r="L1998" s="94">
        <v>500</v>
      </c>
      <c r="M1998" s="94">
        <f>K1998*L1998</f>
        <v>78000</v>
      </c>
      <c r="N1998" s="102"/>
      <c r="O1998" s="111"/>
      <c r="P1998" s="96"/>
      <c r="Q1998" s="111"/>
      <c r="R1998" s="111"/>
      <c r="S1998" s="97"/>
      <c r="T1998" s="102"/>
      <c r="U1998" s="102"/>
      <c r="V1998" s="102"/>
      <c r="W1998" s="94"/>
      <c r="X1998" s="98"/>
      <c r="Y1998" s="94"/>
      <c r="Z1998" s="94"/>
      <c r="AA1998" s="89"/>
      <c r="AB1998" s="89"/>
      <c r="AC1998" s="94"/>
      <c r="AD1998" s="94">
        <f>IF(AND(AC1998="",M1998=""),0,IF((AC1998=""),M1998,IF((M1998=""),AC1998,AC1998+M1998)))</f>
        <v>78000</v>
      </c>
      <c r="AE1998" s="94">
        <f>IF( (X1998=""),AD1998*1,AD1998*(X1998/100) )</f>
        <v>78000</v>
      </c>
      <c r="AF1998" s="94">
        <v>50000000</v>
      </c>
      <c r="AG1998" s="94">
        <f>IF((AF1998-AE1998) &gt; 1,0,IF((AF1998-AE1998)&lt;0,AE1998-AF1998,AF1998-AE1998))</f>
        <v>0</v>
      </c>
      <c r="AH1998" s="94">
        <v>0.01</v>
      </c>
    </row>
    <row r="1999" spans="1:34" s="73" customFormat="1" x14ac:dyDescent="0.55000000000000004">
      <c r="A1999" s="108"/>
      <c r="B1999" s="109"/>
      <c r="C1999" s="102"/>
      <c r="D1999" s="90"/>
      <c r="E1999" s="102"/>
      <c r="F1999" s="102"/>
      <c r="G1999" s="102"/>
      <c r="H1999" s="102"/>
      <c r="I1999" s="98"/>
      <c r="J1999" s="102"/>
      <c r="K1999" s="94"/>
      <c r="L1999" s="94" t="s">
        <v>63</v>
      </c>
      <c r="M1999" s="94">
        <f>SUM(M1998:M1998)</f>
        <v>78000</v>
      </c>
      <c r="N1999" s="102"/>
      <c r="O1999" s="111"/>
      <c r="P1999" s="96"/>
      <c r="Q1999" s="111"/>
      <c r="R1999" s="111"/>
      <c r="S1999" s="97"/>
      <c r="T1999" s="102"/>
      <c r="U1999" s="102"/>
      <c r="V1999" s="102"/>
      <c r="W1999" s="94"/>
      <c r="X1999" s="98"/>
      <c r="Y1999" s="94"/>
      <c r="Z1999" s="94"/>
      <c r="AA1999" s="89"/>
      <c r="AB1999" s="89"/>
      <c r="AC1999" s="94"/>
      <c r="AD1999" s="94">
        <f>SUM(AD1998:AD1998)</f>
        <v>78000</v>
      </c>
      <c r="AE1999" s="94">
        <f>SUM(AE1998:AE1998)</f>
        <v>78000</v>
      </c>
      <c r="AF1999" s="94"/>
      <c r="AG1999" s="94">
        <f>SUM(AG1998:AG1998)</f>
        <v>0</v>
      </c>
      <c r="AH1999" s="94"/>
    </row>
    <row r="2000" spans="1:34" s="73" customFormat="1" x14ac:dyDescent="0.55000000000000004">
      <c r="A2000" s="108" t="s">
        <v>1989</v>
      </c>
      <c r="B2000" s="109">
        <v>859</v>
      </c>
      <c r="C2000" s="102">
        <v>8362</v>
      </c>
      <c r="D2000" s="90" t="s">
        <v>2841</v>
      </c>
      <c r="E2000" s="102" t="s">
        <v>34</v>
      </c>
      <c r="F2000" s="102">
        <v>2442</v>
      </c>
      <c r="G2000" s="102">
        <v>0</v>
      </c>
      <c r="H2000" s="102">
        <v>2</v>
      </c>
      <c r="I2000" s="98">
        <v>6</v>
      </c>
      <c r="J2000" s="102" t="s">
        <v>35</v>
      </c>
      <c r="K2000" s="94">
        <f>((G2000*400)+(H2000*100))+I2000</f>
        <v>206</v>
      </c>
      <c r="L2000" s="94">
        <v>800</v>
      </c>
      <c r="M2000" s="94">
        <f>K2000*L2000</f>
        <v>164800</v>
      </c>
      <c r="N2000" s="102">
        <v>1</v>
      </c>
      <c r="O2000" s="111" t="s">
        <v>2839</v>
      </c>
      <c r="P2000" s="96">
        <v>3570800349458</v>
      </c>
      <c r="Q2000" s="111" t="s">
        <v>2840</v>
      </c>
      <c r="R2000" s="111" t="s">
        <v>1991</v>
      </c>
      <c r="S2000" s="97" t="s">
        <v>2842</v>
      </c>
      <c r="T2000" s="102" t="s">
        <v>51</v>
      </c>
      <c r="U2000" s="102" t="s">
        <v>45</v>
      </c>
      <c r="V2000" s="102" t="s">
        <v>52</v>
      </c>
      <c r="W2000" s="94">
        <v>253.45</v>
      </c>
      <c r="X2000" s="98">
        <v>100</v>
      </c>
      <c r="Y2000" s="94">
        <v>6750</v>
      </c>
      <c r="Z2000" s="94">
        <f>W2000*Y2000</f>
        <v>1710787.5</v>
      </c>
      <c r="AA2000" s="89">
        <v>6</v>
      </c>
      <c r="AB2000" s="89">
        <v>6</v>
      </c>
      <c r="AC2000" s="94">
        <f>(Z2000*(100-AB2000))/100</f>
        <v>1608140.25</v>
      </c>
      <c r="AD2000" s="94">
        <f>IF(AND(AC2000="",M2000=""),0,IF((AC2000=""),M2000, IF( (M2000=""),AC2000,AC2000+M2000)))</f>
        <v>1772940.25</v>
      </c>
      <c r="AE2000" s="94">
        <f>IF( (X2000=""),AD2000*1,( M2000+(SUM(AC2000:AC2000)) )*(X2000/100) )</f>
        <v>1772940.25</v>
      </c>
      <c r="AF2000" s="94">
        <v>50000000</v>
      </c>
      <c r="AG2000" s="94">
        <f>IF((AF2000-AE2000) &gt; 1,0,IF((AF2000-AE2000)&lt;0,AE2000-AF2000,AF2000-AE2000))</f>
        <v>0</v>
      </c>
      <c r="AH2000" s="94">
        <v>0.02</v>
      </c>
    </row>
    <row r="2001" spans="1:34" s="73" customFormat="1" x14ac:dyDescent="0.55000000000000004">
      <c r="A2001" s="108"/>
      <c r="B2001" s="109"/>
      <c r="C2001" s="102"/>
      <c r="D2001" s="90"/>
      <c r="E2001" s="102"/>
      <c r="F2001" s="102"/>
      <c r="G2001" s="102"/>
      <c r="H2001" s="102"/>
      <c r="I2001" s="98"/>
      <c r="J2001" s="102"/>
      <c r="K2001" s="94"/>
      <c r="L2001" s="94" t="s">
        <v>63</v>
      </c>
      <c r="M2001" s="94">
        <f>SUM(M2000:M2000)</f>
        <v>164800</v>
      </c>
      <c r="N2001" s="102"/>
      <c r="O2001" s="111"/>
      <c r="P2001" s="96"/>
      <c r="Q2001" s="111"/>
      <c r="R2001" s="111"/>
      <c r="S2001" s="97"/>
      <c r="T2001" s="102"/>
      <c r="U2001" s="102"/>
      <c r="V2001" s="102"/>
      <c r="W2001" s="94"/>
      <c r="X2001" s="98"/>
      <c r="Y2001" s="94"/>
      <c r="Z2001" s="94"/>
      <c r="AA2001" s="89"/>
      <c r="AB2001" s="89"/>
      <c r="AC2001" s="94"/>
      <c r="AD2001" s="94">
        <f>SUM(AD2000:AD2000)</f>
        <v>1772940.25</v>
      </c>
      <c r="AE2001" s="94">
        <f>SUM(AE2000:AE2000)</f>
        <v>1772940.25</v>
      </c>
      <c r="AF2001" s="94"/>
      <c r="AG2001" s="94">
        <f>SUM(AG2000:AG2000)</f>
        <v>0</v>
      </c>
      <c r="AH2001" s="94"/>
    </row>
    <row r="2002" spans="1:34" s="73" customFormat="1" ht="25.5" customHeight="1" x14ac:dyDescent="0.55000000000000004">
      <c r="A2002" s="108" t="s">
        <v>2843</v>
      </c>
      <c r="B2002" s="109">
        <v>860</v>
      </c>
      <c r="C2002" s="102">
        <v>4717</v>
      </c>
      <c r="D2002" s="90" t="s">
        <v>2844</v>
      </c>
      <c r="E2002" s="102" t="s">
        <v>37</v>
      </c>
      <c r="F2002" s="102">
        <v>4218</v>
      </c>
      <c r="G2002" s="102">
        <v>5</v>
      </c>
      <c r="H2002" s="102">
        <v>1</v>
      </c>
      <c r="I2002" s="98">
        <v>21</v>
      </c>
      <c r="J2002" s="102" t="s">
        <v>38</v>
      </c>
      <c r="K2002" s="94">
        <f>((G2002*400)+(H2002*100))+I2002</f>
        <v>2121</v>
      </c>
      <c r="L2002" s="94">
        <v>225</v>
      </c>
      <c r="M2002" s="94">
        <f>K2002*L2002</f>
        <v>477225</v>
      </c>
      <c r="N2002" s="102"/>
      <c r="O2002" s="111"/>
      <c r="P2002" s="96"/>
      <c r="Q2002" s="111"/>
      <c r="R2002" s="111"/>
      <c r="S2002" s="97"/>
      <c r="T2002" s="102"/>
      <c r="U2002" s="102"/>
      <c r="V2002" s="102"/>
      <c r="W2002" s="94"/>
      <c r="X2002" s="98"/>
      <c r="Y2002" s="94"/>
      <c r="Z2002" s="94"/>
      <c r="AA2002" s="89"/>
      <c r="AB2002" s="89"/>
      <c r="AC2002" s="94"/>
      <c r="AD2002" s="94">
        <f>IF(AND(AC2002="",M2002=""),0,IF((AC2002=""),M2002,IF((M2002=""),AC2002,AC2002+M2002)))</f>
        <v>477225</v>
      </c>
      <c r="AE2002" s="94">
        <f>IF( (X2002=""),AD2002*1,AD2002*(X2002/100) )</f>
        <v>477225</v>
      </c>
      <c r="AF2002" s="94">
        <v>50000000</v>
      </c>
      <c r="AG2002" s="94">
        <f>IF((AF2002-AE2002) &gt; 1,0,IF((AF2002-AE2002)&lt;0,AE2002-AF2002,AF2002-AE2002))</f>
        <v>0</v>
      </c>
      <c r="AH2002" s="94">
        <v>0.01</v>
      </c>
    </row>
    <row r="2003" spans="1:34" s="73" customFormat="1" x14ac:dyDescent="0.55000000000000004">
      <c r="A2003" s="108"/>
      <c r="B2003" s="109"/>
      <c r="C2003" s="102"/>
      <c r="D2003" s="90"/>
      <c r="E2003" s="102"/>
      <c r="F2003" s="102"/>
      <c r="G2003" s="102"/>
      <c r="H2003" s="102"/>
      <c r="I2003" s="98"/>
      <c r="J2003" s="102"/>
      <c r="K2003" s="94"/>
      <c r="L2003" s="94" t="s">
        <v>63</v>
      </c>
      <c r="M2003" s="94">
        <f>SUM(M2002:M2002)</f>
        <v>477225</v>
      </c>
      <c r="N2003" s="102"/>
      <c r="O2003" s="111"/>
      <c r="P2003" s="96"/>
      <c r="Q2003" s="111"/>
      <c r="R2003" s="111"/>
      <c r="S2003" s="97"/>
      <c r="T2003" s="102"/>
      <c r="U2003" s="102"/>
      <c r="V2003" s="102"/>
      <c r="W2003" s="94"/>
      <c r="X2003" s="98"/>
      <c r="Y2003" s="94"/>
      <c r="Z2003" s="94"/>
      <c r="AA2003" s="89"/>
      <c r="AB2003" s="89"/>
      <c r="AC2003" s="94"/>
      <c r="AD2003" s="94">
        <f>SUM(AD2002:AD2002)</f>
        <v>477225</v>
      </c>
      <c r="AE2003" s="94">
        <f>SUM(AE2002:AE2002)</f>
        <v>477225</v>
      </c>
      <c r="AF2003" s="94"/>
      <c r="AG2003" s="94">
        <f>SUM(AG2002:AG2002)</f>
        <v>0</v>
      </c>
      <c r="AH2003" s="94"/>
    </row>
    <row r="2004" spans="1:34" s="73" customFormat="1" x14ac:dyDescent="0.55000000000000004">
      <c r="A2004" s="108" t="s">
        <v>2847</v>
      </c>
      <c r="B2004" s="109">
        <v>861</v>
      </c>
      <c r="C2004" s="102">
        <v>8019</v>
      </c>
      <c r="D2004" s="90" t="s">
        <v>2848</v>
      </c>
      <c r="E2004" s="102" t="s">
        <v>34</v>
      </c>
      <c r="F2004" s="102">
        <v>7598</v>
      </c>
      <c r="G2004" s="102">
        <v>1</v>
      </c>
      <c r="H2004" s="102">
        <v>0</v>
      </c>
      <c r="I2004" s="98">
        <v>93</v>
      </c>
      <c r="J2004" s="102" t="s">
        <v>38</v>
      </c>
      <c r="K2004" s="94">
        <f>((G2004*400)+(H2004*100))+I2004</f>
        <v>493</v>
      </c>
      <c r="L2004" s="94">
        <v>800</v>
      </c>
      <c r="M2004" s="94">
        <f>K2004*L2004</f>
        <v>394400</v>
      </c>
      <c r="N2004" s="102"/>
      <c r="O2004" s="111" t="s">
        <v>2845</v>
      </c>
      <c r="P2004" s="96">
        <v>5720900033236</v>
      </c>
      <c r="Q2004" s="111" t="s">
        <v>2846</v>
      </c>
      <c r="R2004" s="111" t="s">
        <v>2849</v>
      </c>
      <c r="S2004" s="97" t="s">
        <v>2848</v>
      </c>
      <c r="T2004" s="102"/>
      <c r="U2004" s="102"/>
      <c r="V2004" s="102"/>
      <c r="W2004" s="94"/>
      <c r="X2004" s="98"/>
      <c r="Y2004" s="94"/>
      <c r="Z2004" s="94"/>
      <c r="AA2004" s="89"/>
      <c r="AB2004" s="89"/>
      <c r="AC2004" s="94"/>
      <c r="AD2004" s="94">
        <f>IF(AND(AC2004="",M2004=""),0,IF((AC2004=""),M2004,IF((M2004=""),AC2004,AC2004+M2004)))</f>
        <v>394400</v>
      </c>
      <c r="AE2004" s="94">
        <f>IF( (X2004=""),AD2004*1,AD2004*(X2004/100) )</f>
        <v>394400</v>
      </c>
      <c r="AF2004" s="94">
        <v>50000000</v>
      </c>
      <c r="AG2004" s="94">
        <f>IF((AF2004-AE2004) &gt; 1,0,IF((AF2004-AE2004)&lt;0,AE2004-AF2004,AF2004-AE2004))</f>
        <v>0</v>
      </c>
      <c r="AH2004" s="94">
        <v>0.01</v>
      </c>
    </row>
    <row r="2005" spans="1:34" s="73" customFormat="1" x14ac:dyDescent="0.55000000000000004">
      <c r="A2005" s="108"/>
      <c r="B2005" s="109"/>
      <c r="C2005" s="102"/>
      <c r="D2005" s="90"/>
      <c r="E2005" s="102"/>
      <c r="F2005" s="102"/>
      <c r="G2005" s="102"/>
      <c r="H2005" s="102"/>
      <c r="I2005" s="98"/>
      <c r="J2005" s="102"/>
      <c r="K2005" s="94"/>
      <c r="L2005" s="94" t="s">
        <v>63</v>
      </c>
      <c r="M2005" s="94">
        <f>SUM(M2004:M2004)</f>
        <v>394400</v>
      </c>
      <c r="N2005" s="102"/>
      <c r="O2005" s="111"/>
      <c r="P2005" s="96"/>
      <c r="Q2005" s="111"/>
      <c r="R2005" s="111"/>
      <c r="S2005" s="97"/>
      <c r="T2005" s="102"/>
      <c r="U2005" s="102"/>
      <c r="V2005" s="102"/>
      <c r="W2005" s="94"/>
      <c r="X2005" s="98"/>
      <c r="Y2005" s="94"/>
      <c r="Z2005" s="94"/>
      <c r="AA2005" s="89"/>
      <c r="AB2005" s="89"/>
      <c r="AC2005" s="94"/>
      <c r="AD2005" s="94">
        <f>SUM(AD2004:AD2004)</f>
        <v>394400</v>
      </c>
      <c r="AE2005" s="94">
        <f>SUM(AE2004:AE2004)</f>
        <v>394400</v>
      </c>
      <c r="AF2005" s="94"/>
      <c r="AG2005" s="94">
        <f>SUM(AG2004:AG2004)</f>
        <v>0</v>
      </c>
      <c r="AH2005" s="94"/>
    </row>
    <row r="2006" spans="1:34" s="73" customFormat="1" x14ac:dyDescent="0.55000000000000004">
      <c r="A2006" s="108" t="s">
        <v>2852</v>
      </c>
      <c r="B2006" s="109">
        <v>862</v>
      </c>
      <c r="C2006" s="102">
        <v>7931</v>
      </c>
      <c r="D2006" s="90" t="s">
        <v>2853</v>
      </c>
      <c r="E2006" s="102" t="s">
        <v>34</v>
      </c>
      <c r="F2006" s="102">
        <v>7381</v>
      </c>
      <c r="G2006" s="102">
        <v>4</v>
      </c>
      <c r="H2006" s="102">
        <v>2</v>
      </c>
      <c r="I2006" s="98">
        <v>95</v>
      </c>
      <c r="J2006" s="102" t="s">
        <v>38</v>
      </c>
      <c r="K2006" s="94">
        <f>((G2006*400)+(H2006*100))+I2006</f>
        <v>1895</v>
      </c>
      <c r="L2006" s="94">
        <v>425</v>
      </c>
      <c r="M2006" s="94">
        <f>K2006*L2006</f>
        <v>805375</v>
      </c>
      <c r="N2006" s="102"/>
      <c r="O2006" s="111" t="s">
        <v>2850</v>
      </c>
      <c r="P2006" s="96">
        <v>3570900406127</v>
      </c>
      <c r="Q2006" s="111" t="s">
        <v>2851</v>
      </c>
      <c r="R2006" s="111" t="s">
        <v>2854</v>
      </c>
      <c r="S2006" s="97" t="s">
        <v>2853</v>
      </c>
      <c r="T2006" s="102"/>
      <c r="U2006" s="102"/>
      <c r="V2006" s="102"/>
      <c r="W2006" s="94"/>
      <c r="X2006" s="98"/>
      <c r="Y2006" s="94"/>
      <c r="Z2006" s="94"/>
      <c r="AA2006" s="89"/>
      <c r="AB2006" s="89"/>
      <c r="AC2006" s="94"/>
      <c r="AD2006" s="94">
        <f>IF(AND(AC2006="",M2006=""),0,IF((AC2006=""),M2006,IF((M2006=""),AC2006,AC2006+M2006)))</f>
        <v>805375</v>
      </c>
      <c r="AE2006" s="94">
        <f>IF( (X2006=""),AD2006*1,AD2006*(X2006/100) )</f>
        <v>805375</v>
      </c>
      <c r="AF2006" s="94">
        <v>50000000</v>
      </c>
      <c r="AG2006" s="94">
        <f>IF((AF2006-AE2006) &gt; 1,0,IF((AF2006-AE2006)&lt;0,AE2006-AF2006,AF2006-AE2006))</f>
        <v>0</v>
      </c>
      <c r="AH2006" s="94">
        <v>0.01</v>
      </c>
    </row>
    <row r="2007" spans="1:34" s="73" customFormat="1" x14ac:dyDescent="0.55000000000000004">
      <c r="A2007" s="108"/>
      <c r="B2007" s="109"/>
      <c r="C2007" s="102"/>
      <c r="D2007" s="90"/>
      <c r="E2007" s="102"/>
      <c r="F2007" s="102"/>
      <c r="G2007" s="102"/>
      <c r="H2007" s="102"/>
      <c r="I2007" s="98"/>
      <c r="J2007" s="102"/>
      <c r="K2007" s="94"/>
      <c r="L2007" s="94" t="s">
        <v>63</v>
      </c>
      <c r="M2007" s="94">
        <f>SUM(M2006:M2006)</f>
        <v>805375</v>
      </c>
      <c r="N2007" s="102"/>
      <c r="O2007" s="111"/>
      <c r="P2007" s="96"/>
      <c r="Q2007" s="111"/>
      <c r="R2007" s="111"/>
      <c r="S2007" s="97"/>
      <c r="T2007" s="102"/>
      <c r="U2007" s="102"/>
      <c r="V2007" s="102"/>
      <c r="W2007" s="94"/>
      <c r="X2007" s="98"/>
      <c r="Y2007" s="94"/>
      <c r="Z2007" s="94"/>
      <c r="AA2007" s="89"/>
      <c r="AB2007" s="89"/>
      <c r="AC2007" s="94"/>
      <c r="AD2007" s="94">
        <f>SUM(AD2006:AD2006)</f>
        <v>805375</v>
      </c>
      <c r="AE2007" s="94">
        <f>SUM(AE2006:AE2006)</f>
        <v>805375</v>
      </c>
      <c r="AF2007" s="94"/>
      <c r="AG2007" s="94">
        <f>SUM(AG2006:AG2006)</f>
        <v>0</v>
      </c>
      <c r="AH2007" s="94"/>
    </row>
    <row r="2008" spans="1:34" s="74" customFormat="1" x14ac:dyDescent="0.55000000000000004">
      <c r="A2008" s="108" t="s">
        <v>2858</v>
      </c>
      <c r="B2008" s="109">
        <v>863</v>
      </c>
      <c r="C2008" s="102">
        <v>9900</v>
      </c>
      <c r="D2008" s="90" t="s">
        <v>2859</v>
      </c>
      <c r="E2008" s="102" t="s">
        <v>37</v>
      </c>
      <c r="F2008" s="102">
        <v>7065</v>
      </c>
      <c r="G2008" s="102">
        <v>0</v>
      </c>
      <c r="H2008" s="102">
        <v>2</v>
      </c>
      <c r="I2008" s="98">
        <v>36</v>
      </c>
      <c r="J2008" s="102" t="s">
        <v>35</v>
      </c>
      <c r="K2008" s="94">
        <f>((G2008*400)+(H2008*100))+I2008</f>
        <v>236</v>
      </c>
      <c r="L2008" s="94">
        <v>225</v>
      </c>
      <c r="M2008" s="94">
        <f>K2008*L2008</f>
        <v>53100</v>
      </c>
      <c r="N2008" s="102">
        <v>1</v>
      </c>
      <c r="O2008" s="111" t="s">
        <v>2856</v>
      </c>
      <c r="P2008" s="96">
        <v>8570885001061</v>
      </c>
      <c r="Q2008" s="111" t="s">
        <v>2857</v>
      </c>
      <c r="R2008" s="111" t="s">
        <v>2860</v>
      </c>
      <c r="S2008" s="97"/>
      <c r="T2008" s="102" t="s">
        <v>51</v>
      </c>
      <c r="U2008" s="102" t="s">
        <v>45</v>
      </c>
      <c r="V2008" s="102" t="s">
        <v>52</v>
      </c>
      <c r="W2008" s="94">
        <v>75.239999999999995</v>
      </c>
      <c r="X2008" s="98">
        <v>26.37</v>
      </c>
      <c r="Y2008" s="94">
        <v>6750</v>
      </c>
      <c r="Z2008" s="94">
        <f>W2008*Y2008</f>
        <v>507869.99999999994</v>
      </c>
      <c r="AA2008" s="89">
        <v>7</v>
      </c>
      <c r="AB2008" s="89">
        <v>7</v>
      </c>
      <c r="AC2008" s="94">
        <f>(Z2008*(100-AB2008))/100</f>
        <v>472319.09999999992</v>
      </c>
      <c r="AD2008" s="94">
        <f>IF(AND(AC2008="",M2008=""),0,IF((AC2008=""),M2008, IF( (M2008=""),AC2008,AC2008+M2008)))</f>
        <v>525419.09999999986</v>
      </c>
      <c r="AE2008" s="94">
        <f>IF( (X2008=""),AD2008*1,( M2008+(SUM(AC2008:AC2008)) )*(X2008/100) )</f>
        <v>138553.01666999995</v>
      </c>
      <c r="AF2008" s="94">
        <v>10000000</v>
      </c>
      <c r="AG2008" s="94">
        <v>53100</v>
      </c>
      <c r="AH2008" s="94">
        <v>0.02</v>
      </c>
    </row>
    <row r="2009" spans="1:34" s="74" customFormat="1" x14ac:dyDescent="0.55000000000000004">
      <c r="A2009" s="108"/>
      <c r="B2009" s="109"/>
      <c r="C2009" s="102"/>
      <c r="D2009" s="90"/>
      <c r="E2009" s="102"/>
      <c r="F2009" s="102"/>
      <c r="G2009" s="102"/>
      <c r="H2009" s="102"/>
      <c r="I2009" s="98"/>
      <c r="J2009" s="102"/>
      <c r="K2009" s="94"/>
      <c r="L2009" s="94"/>
      <c r="M2009" s="94"/>
      <c r="N2009" s="102">
        <v>2</v>
      </c>
      <c r="O2009" s="111" t="s">
        <v>2856</v>
      </c>
      <c r="P2009" s="96">
        <v>8570885001061</v>
      </c>
      <c r="Q2009" s="111" t="s">
        <v>2857</v>
      </c>
      <c r="R2009" s="111" t="s">
        <v>2860</v>
      </c>
      <c r="S2009" s="97"/>
      <c r="T2009" s="102" t="s">
        <v>15159</v>
      </c>
      <c r="U2009" s="102" t="s">
        <v>45</v>
      </c>
      <c r="V2009" s="102" t="s">
        <v>52</v>
      </c>
      <c r="W2009" s="94">
        <v>36.340000000000003</v>
      </c>
      <c r="X2009" s="98">
        <v>12.74</v>
      </c>
      <c r="Y2009" s="94">
        <v>0</v>
      </c>
      <c r="Z2009" s="94">
        <f>W2009*Y2009</f>
        <v>0</v>
      </c>
      <c r="AA2009" s="89">
        <v>7</v>
      </c>
      <c r="AB2009" s="89">
        <v>7</v>
      </c>
      <c r="AC2009" s="94">
        <f>(Z2009*(100-AB2009))/100</f>
        <v>0</v>
      </c>
      <c r="AD2009" s="94">
        <f>IF(AND(AC2009="",M2008=""),0,IF((AC2009=""),M2008, IF( (M2008=""),AC2009,AC2009+M2008)))</f>
        <v>53100</v>
      </c>
      <c r="AE2009" s="94">
        <f>IF( (X2009=""),AD2009*1,( M2008+(SUM(AC2009:AC2009)) )*(X2009/100) )</f>
        <v>6764.9400000000005</v>
      </c>
      <c r="AF2009" s="94">
        <v>10000000</v>
      </c>
      <c r="AG2009" s="94">
        <f>IF((AF2009-AE2009) &gt; 1,0,IF((AF2009-AE2009)&lt;0,AE2009-AF2009,AF2009-AE2009))</f>
        <v>0</v>
      </c>
      <c r="AH2009" s="94">
        <v>0.02</v>
      </c>
    </row>
    <row r="2010" spans="1:34" s="74" customFormat="1" x14ac:dyDescent="0.55000000000000004">
      <c r="A2010" s="108"/>
      <c r="B2010" s="109"/>
      <c r="C2010" s="102"/>
      <c r="D2010" s="90"/>
      <c r="E2010" s="102"/>
      <c r="F2010" s="102"/>
      <c r="G2010" s="102"/>
      <c r="H2010" s="102"/>
      <c r="I2010" s="98"/>
      <c r="J2010" s="102"/>
      <c r="K2010" s="94"/>
      <c r="L2010" s="94"/>
      <c r="M2010" s="94"/>
      <c r="N2010" s="102">
        <v>3</v>
      </c>
      <c r="O2010" s="111" t="s">
        <v>2856</v>
      </c>
      <c r="P2010" s="96">
        <v>8570885001061</v>
      </c>
      <c r="Q2010" s="111" t="s">
        <v>2857</v>
      </c>
      <c r="R2010" s="111" t="s">
        <v>2860</v>
      </c>
      <c r="S2010" s="97"/>
      <c r="T2010" s="102" t="s">
        <v>51</v>
      </c>
      <c r="U2010" s="102" t="s">
        <v>45</v>
      </c>
      <c r="V2010" s="102" t="s">
        <v>52</v>
      </c>
      <c r="W2010" s="94">
        <v>72.16</v>
      </c>
      <c r="X2010" s="98">
        <v>25.29</v>
      </c>
      <c r="Y2010" s="94">
        <v>6750</v>
      </c>
      <c r="Z2010" s="94">
        <f>W2010*Y2010</f>
        <v>487080</v>
      </c>
      <c r="AA2010" s="89">
        <v>7</v>
      </c>
      <c r="AB2010" s="89">
        <v>7</v>
      </c>
      <c r="AC2010" s="94">
        <f>(Z2010*(100-AB2010))/100</f>
        <v>452984.4</v>
      </c>
      <c r="AD2010" s="94">
        <f>IF(AND(AC2010="",M2008=""),0,IF((AC2010=""),M2008, IF( (M2008=""),AC2010,AC2010+M2008)))</f>
        <v>506084.4</v>
      </c>
      <c r="AE2010" s="94">
        <f>IF( (X2010=""),AD2010*1,( M2008+(SUM(AC2010:AC2010)) )*(X2010/100) )</f>
        <v>127988.74476000002</v>
      </c>
      <c r="AF2010" s="94">
        <v>10000000</v>
      </c>
      <c r="AG2010" s="94">
        <f>IF((AF2010-AE2010) &gt; 1,0,IF((AF2010-AE2010)&lt;0,AE2010-AF2010,AF2010-AE2010))</f>
        <v>0</v>
      </c>
      <c r="AH2010" s="94">
        <v>0.02</v>
      </c>
    </row>
    <row r="2011" spans="1:34" s="74" customFormat="1" x14ac:dyDescent="0.55000000000000004">
      <c r="A2011" s="108"/>
      <c r="B2011" s="109"/>
      <c r="C2011" s="102"/>
      <c r="D2011" s="90"/>
      <c r="E2011" s="102"/>
      <c r="F2011" s="102"/>
      <c r="G2011" s="102"/>
      <c r="H2011" s="102"/>
      <c r="I2011" s="98"/>
      <c r="J2011" s="102"/>
      <c r="K2011" s="94"/>
      <c r="L2011" s="94"/>
      <c r="M2011" s="94"/>
      <c r="N2011" s="102">
        <v>4</v>
      </c>
      <c r="O2011" s="111" t="s">
        <v>2856</v>
      </c>
      <c r="P2011" s="96">
        <v>8570885001061</v>
      </c>
      <c r="Q2011" s="111" t="s">
        <v>2857</v>
      </c>
      <c r="R2011" s="111" t="s">
        <v>2860</v>
      </c>
      <c r="S2011" s="97"/>
      <c r="T2011" s="102" t="s">
        <v>15159</v>
      </c>
      <c r="U2011" s="102" t="s">
        <v>45</v>
      </c>
      <c r="V2011" s="102" t="s">
        <v>52</v>
      </c>
      <c r="W2011" s="94">
        <v>27.6</v>
      </c>
      <c r="X2011" s="98">
        <v>9.67</v>
      </c>
      <c r="Y2011" s="94">
        <v>0</v>
      </c>
      <c r="Z2011" s="94">
        <f>W2011*Y2011</f>
        <v>0</v>
      </c>
      <c r="AA2011" s="89">
        <v>7</v>
      </c>
      <c r="AB2011" s="89">
        <v>7</v>
      </c>
      <c r="AC2011" s="94">
        <f>(Z2011*(100-AB2011))/100</f>
        <v>0</v>
      </c>
      <c r="AD2011" s="94">
        <f>IF(AND(AC2011="",M2008=""),0,IF((AC2011=""),M2008, IF( (M2008=""),AC2011,AC2011+M2008)))</f>
        <v>53100</v>
      </c>
      <c r="AE2011" s="94">
        <f>IF( (X2011=""),AD2011*1,( M2008+(SUM(AC2011:AC2011)) )*(X2011/100) )</f>
        <v>5134.7699999999995</v>
      </c>
      <c r="AF2011" s="94">
        <v>10000000</v>
      </c>
      <c r="AG2011" s="94">
        <f>IF((AF2011-AE2011) &gt; 1,0,IF((AF2011-AE2011)&lt;0,AE2011-AF2011,AF2011-AE2011))</f>
        <v>0</v>
      </c>
      <c r="AH2011" s="94">
        <v>0.02</v>
      </c>
    </row>
    <row r="2012" spans="1:34" s="74" customFormat="1" x14ac:dyDescent="0.55000000000000004">
      <c r="A2012" s="108"/>
      <c r="B2012" s="109"/>
      <c r="C2012" s="102"/>
      <c r="D2012" s="90"/>
      <c r="E2012" s="102"/>
      <c r="F2012" s="102"/>
      <c r="G2012" s="102"/>
      <c r="H2012" s="102"/>
      <c r="I2012" s="98"/>
      <c r="J2012" s="102"/>
      <c r="K2012" s="94"/>
      <c r="L2012" s="94"/>
      <c r="M2012" s="94"/>
      <c r="N2012" s="102">
        <v>5</v>
      </c>
      <c r="O2012" s="111" t="s">
        <v>2856</v>
      </c>
      <c r="P2012" s="96">
        <v>8570885001061</v>
      </c>
      <c r="Q2012" s="111" t="s">
        <v>2857</v>
      </c>
      <c r="R2012" s="111" t="s">
        <v>2860</v>
      </c>
      <c r="S2012" s="97"/>
      <c r="T2012" s="102" t="s">
        <v>51</v>
      </c>
      <c r="U2012" s="102" t="s">
        <v>45</v>
      </c>
      <c r="V2012" s="102" t="s">
        <v>52</v>
      </c>
      <c r="W2012" s="94">
        <v>73.95</v>
      </c>
      <c r="X2012" s="98">
        <v>25.92</v>
      </c>
      <c r="Y2012" s="94">
        <v>6750</v>
      </c>
      <c r="Z2012" s="94">
        <f>W2012*Y2012</f>
        <v>499162.5</v>
      </c>
      <c r="AA2012" s="89">
        <v>7</v>
      </c>
      <c r="AB2012" s="89">
        <v>7</v>
      </c>
      <c r="AC2012" s="94">
        <f>(Z2012*(100-AB2012))/100</f>
        <v>464221.125</v>
      </c>
      <c r="AD2012" s="94">
        <f>IF(AND(AC2012="",M2008=""),0,IF((AC2012=""),M2008, IF( (M2008=""),AC2012,AC2012+M2008)))</f>
        <v>517321.125</v>
      </c>
      <c r="AE2012" s="94">
        <f>IF( (X2012=""),AD2012*1,( M2008+(SUM(AC2012:AC2012)) )*(X2012/100) )</f>
        <v>134089.63560000001</v>
      </c>
      <c r="AF2012" s="94">
        <v>10000000</v>
      </c>
      <c r="AG2012" s="94">
        <f>IF((AF2012-AE2012) &gt; 1,0,IF((AF2012-AE2012)&lt;0,AE2012-AF2012,AF2012-AE2012))</f>
        <v>0</v>
      </c>
      <c r="AH2012" s="94">
        <v>0.02</v>
      </c>
    </row>
    <row r="2013" spans="1:34" s="74" customFormat="1" x14ac:dyDescent="0.55000000000000004">
      <c r="A2013" s="108"/>
      <c r="B2013" s="109"/>
      <c r="C2013" s="102"/>
      <c r="D2013" s="90"/>
      <c r="E2013" s="102"/>
      <c r="F2013" s="102"/>
      <c r="G2013" s="102"/>
      <c r="H2013" s="102"/>
      <c r="I2013" s="98"/>
      <c r="J2013" s="102"/>
      <c r="K2013" s="94"/>
      <c r="L2013" s="94" t="s">
        <v>63</v>
      </c>
      <c r="M2013" s="94">
        <f>SUM(M2008:M2012)</f>
        <v>53100</v>
      </c>
      <c r="N2013" s="102"/>
      <c r="O2013" s="111"/>
      <c r="P2013" s="96"/>
      <c r="Q2013" s="111"/>
      <c r="R2013" s="111"/>
      <c r="S2013" s="97"/>
      <c r="T2013" s="102"/>
      <c r="U2013" s="102"/>
      <c r="V2013" s="102"/>
      <c r="W2013" s="94"/>
      <c r="X2013" s="98"/>
      <c r="Y2013" s="94"/>
      <c r="Z2013" s="94"/>
      <c r="AA2013" s="89"/>
      <c r="AB2013" s="89"/>
      <c r="AC2013" s="94"/>
      <c r="AD2013" s="94">
        <f>SUM(AD2008:AD2012)</f>
        <v>1655024.625</v>
      </c>
      <c r="AE2013" s="94">
        <f>SUM(AE2008:AE2012)</f>
        <v>412531.10702999996</v>
      </c>
      <c r="AF2013" s="94"/>
      <c r="AG2013" s="94">
        <f>SUM(AG2008:AG2012)</f>
        <v>53100</v>
      </c>
      <c r="AH2013" s="94"/>
    </row>
    <row r="2014" spans="1:34" s="74" customFormat="1" x14ac:dyDescent="0.55000000000000004">
      <c r="A2014" s="108" t="s">
        <v>749</v>
      </c>
      <c r="B2014" s="109">
        <v>864</v>
      </c>
      <c r="C2014" s="102">
        <v>9369</v>
      </c>
      <c r="D2014" s="90" t="s">
        <v>2861</v>
      </c>
      <c r="E2014" s="102" t="s">
        <v>34</v>
      </c>
      <c r="F2014" s="102">
        <v>9020</v>
      </c>
      <c r="G2014" s="102">
        <v>8</v>
      </c>
      <c r="H2014" s="102">
        <v>3</v>
      </c>
      <c r="I2014" s="98">
        <v>87</v>
      </c>
      <c r="J2014" s="102" t="s">
        <v>38</v>
      </c>
      <c r="K2014" s="94">
        <f>((G2014*400)+(H2014*100))+I2014</f>
        <v>3587</v>
      </c>
      <c r="L2014" s="94">
        <v>250</v>
      </c>
      <c r="M2014" s="94">
        <f>K2014*L2014</f>
        <v>896750</v>
      </c>
      <c r="N2014" s="102"/>
      <c r="O2014" s="111"/>
      <c r="P2014" s="96"/>
      <c r="Q2014" s="111"/>
      <c r="R2014" s="111"/>
      <c r="S2014" s="97"/>
      <c r="T2014" s="102"/>
      <c r="U2014" s="102"/>
      <c r="V2014" s="102"/>
      <c r="W2014" s="94"/>
      <c r="X2014" s="98"/>
      <c r="Y2014" s="94"/>
      <c r="Z2014" s="94"/>
      <c r="AA2014" s="89"/>
      <c r="AB2014" s="89"/>
      <c r="AC2014" s="94"/>
      <c r="AD2014" s="94">
        <f>IF(AND(AC2014="",M2014=""),0,IF((AC2014=""),M2014,IF((M2014=""),AC2014,AC2014+M2014)))</f>
        <v>896750</v>
      </c>
      <c r="AE2014" s="94">
        <f>IF( (X2014=""),AD2014*1,AD2014*(X2014/100) )</f>
        <v>896750</v>
      </c>
      <c r="AF2014" s="94">
        <v>50000000</v>
      </c>
      <c r="AG2014" s="94">
        <f t="shared" ref="AG2014:AG2019" si="199">IF((AF2014-AE2014) &gt; 1,0,IF((AF2014-AE2014)&lt;0,AE2014-AF2014,AF2014-AE2014))</f>
        <v>0</v>
      </c>
      <c r="AH2014" s="94">
        <v>0.01</v>
      </c>
    </row>
    <row r="2015" spans="1:34" s="74" customFormat="1" x14ac:dyDescent="0.55000000000000004">
      <c r="A2015" s="108"/>
      <c r="B2015" s="109">
        <v>865</v>
      </c>
      <c r="C2015" s="102">
        <v>10418</v>
      </c>
      <c r="D2015" s="90" t="s">
        <v>2862</v>
      </c>
      <c r="E2015" s="102" t="s">
        <v>34</v>
      </c>
      <c r="F2015" s="102">
        <v>17433</v>
      </c>
      <c r="G2015" s="102">
        <v>1</v>
      </c>
      <c r="H2015" s="102">
        <v>0</v>
      </c>
      <c r="I2015" s="98">
        <v>88</v>
      </c>
      <c r="J2015" s="102" t="s">
        <v>38</v>
      </c>
      <c r="K2015" s="94">
        <f>((G2015*400)+(H2015*100))+I2015</f>
        <v>488</v>
      </c>
      <c r="L2015" s="94">
        <v>1350</v>
      </c>
      <c r="M2015" s="94">
        <f>K2015*L2015</f>
        <v>658800</v>
      </c>
      <c r="N2015" s="102"/>
      <c r="O2015" s="111"/>
      <c r="P2015" s="96"/>
      <c r="Q2015" s="111"/>
      <c r="R2015" s="111"/>
      <c r="S2015" s="97"/>
      <c r="T2015" s="102"/>
      <c r="U2015" s="102"/>
      <c r="V2015" s="102"/>
      <c r="W2015" s="94"/>
      <c r="X2015" s="98"/>
      <c r="Y2015" s="94"/>
      <c r="Z2015" s="94"/>
      <c r="AA2015" s="89"/>
      <c r="AB2015" s="89"/>
      <c r="AC2015" s="94"/>
      <c r="AD2015" s="94">
        <f>IF(AND(AC2015="",M2015=""),0,IF((AC2015=""),M2015,IF((M2015=""),AC2015,AC2015+M2015)))</f>
        <v>658800</v>
      </c>
      <c r="AE2015" s="94">
        <f>IF( (X2015=""),AD2015*1,AD2015*(X2015/100) )</f>
        <v>658800</v>
      </c>
      <c r="AF2015" s="94">
        <v>50000000</v>
      </c>
      <c r="AG2015" s="94">
        <f t="shared" si="199"/>
        <v>0</v>
      </c>
      <c r="AH2015" s="94">
        <v>0.01</v>
      </c>
    </row>
    <row r="2016" spans="1:34" s="74" customFormat="1" x14ac:dyDescent="0.55000000000000004">
      <c r="A2016" s="108"/>
      <c r="B2016" s="109">
        <v>866</v>
      </c>
      <c r="C2016" s="102">
        <v>8836</v>
      </c>
      <c r="D2016" s="90" t="s">
        <v>2863</v>
      </c>
      <c r="E2016" s="102" t="s">
        <v>34</v>
      </c>
      <c r="F2016" s="102">
        <v>18813</v>
      </c>
      <c r="G2016" s="102">
        <v>3</v>
      </c>
      <c r="H2016" s="102">
        <v>3</v>
      </c>
      <c r="I2016" s="98">
        <v>87</v>
      </c>
      <c r="J2016" s="102" t="s">
        <v>75</v>
      </c>
      <c r="K2016" s="94">
        <f>((G2016*400)+(H2016*100))+I2016</f>
        <v>1587</v>
      </c>
      <c r="L2016" s="94">
        <v>325</v>
      </c>
      <c r="M2016" s="94">
        <f>K2016*L2016</f>
        <v>515775</v>
      </c>
      <c r="N2016" s="102">
        <v>1</v>
      </c>
      <c r="O2016" s="111" t="s">
        <v>2864</v>
      </c>
      <c r="P2016" s="96"/>
      <c r="Q2016" s="111" t="s">
        <v>2865</v>
      </c>
      <c r="R2016" s="111" t="s">
        <v>2866</v>
      </c>
      <c r="S2016" s="97" t="s">
        <v>2863</v>
      </c>
      <c r="T2016" s="102" t="s">
        <v>426</v>
      </c>
      <c r="U2016" s="102" t="s">
        <v>45</v>
      </c>
      <c r="V2016" s="102" t="s">
        <v>75</v>
      </c>
      <c r="W2016" s="94">
        <v>144</v>
      </c>
      <c r="X2016" s="98">
        <v>6.6</v>
      </c>
      <c r="Y2016" s="94">
        <v>6100</v>
      </c>
      <c r="Z2016" s="94">
        <f>W2016*Y2016</f>
        <v>878400</v>
      </c>
      <c r="AA2016" s="89">
        <v>7</v>
      </c>
      <c r="AB2016" s="89">
        <v>7</v>
      </c>
      <c r="AC2016" s="94">
        <f>(Z2016*(100-AB2016))/100</f>
        <v>816912</v>
      </c>
      <c r="AD2016" s="94">
        <f>IF(AND(AC2016="",M2008=""),0,IF((AC2016=""),M2008, IF( (M2008=""),AC2016,AC2016+M2008)))</f>
        <v>870012</v>
      </c>
      <c r="AE2016" s="94">
        <f>IF( (X2016=""),AD2016*1,( M2008+(SUM(AC2016:AC2016)) )*(X2016/100) )</f>
        <v>57420.792000000001</v>
      </c>
      <c r="AF2016" s="94">
        <v>0</v>
      </c>
      <c r="AG2016" s="94">
        <f t="shared" si="199"/>
        <v>57420.792000000001</v>
      </c>
      <c r="AH2016" s="94">
        <v>0.3</v>
      </c>
    </row>
    <row r="2017" spans="1:34" s="74" customFormat="1" x14ac:dyDescent="0.55000000000000004">
      <c r="A2017" s="108"/>
      <c r="B2017" s="109"/>
      <c r="C2017" s="102"/>
      <c r="D2017" s="90"/>
      <c r="E2017" s="102"/>
      <c r="F2017" s="102"/>
      <c r="G2017" s="102"/>
      <c r="H2017" s="102"/>
      <c r="I2017" s="98"/>
      <c r="J2017" s="102"/>
      <c r="K2017" s="94"/>
      <c r="L2017" s="94"/>
      <c r="M2017" s="94"/>
      <c r="N2017" s="102">
        <v>2</v>
      </c>
      <c r="O2017" s="111" t="s">
        <v>2864</v>
      </c>
      <c r="P2017" s="96"/>
      <c r="Q2017" s="111" t="s">
        <v>2865</v>
      </c>
      <c r="R2017" s="111" t="s">
        <v>2866</v>
      </c>
      <c r="S2017" s="97" t="s">
        <v>2863</v>
      </c>
      <c r="T2017" s="102" t="s">
        <v>426</v>
      </c>
      <c r="U2017" s="102" t="s">
        <v>45</v>
      </c>
      <c r="V2017" s="102" t="s">
        <v>75</v>
      </c>
      <c r="W2017" s="94">
        <v>490</v>
      </c>
      <c r="X2017" s="98">
        <v>22.46</v>
      </c>
      <c r="Y2017" s="94">
        <v>6100</v>
      </c>
      <c r="Z2017" s="94">
        <f>W2017*Y2017</f>
        <v>2989000</v>
      </c>
      <c r="AA2017" s="89">
        <v>7</v>
      </c>
      <c r="AB2017" s="89">
        <v>7</v>
      </c>
      <c r="AC2017" s="94">
        <f>(Z2017*(100-AB2017))/100</f>
        <v>2779770</v>
      </c>
      <c r="AD2017" s="94">
        <f>IF(AND(AC2017="",M2008=""),0,IF((AC2017=""),M2008, IF( (M2008=""),AC2017,AC2017+M2008)))</f>
        <v>2832870</v>
      </c>
      <c r="AE2017" s="94">
        <f>IF( (X2017=""),AD2017*1,( M2008+(SUM(AC2017:AC2017)) )*(X2017/100) )</f>
        <v>636262.60200000007</v>
      </c>
      <c r="AF2017" s="94">
        <v>0</v>
      </c>
      <c r="AG2017" s="94">
        <f t="shared" si="199"/>
        <v>636262.60200000007</v>
      </c>
      <c r="AH2017" s="94">
        <v>0.3</v>
      </c>
    </row>
    <row r="2018" spans="1:34" s="74" customFormat="1" x14ac:dyDescent="0.55000000000000004">
      <c r="A2018" s="108"/>
      <c r="B2018" s="109"/>
      <c r="C2018" s="102"/>
      <c r="D2018" s="90"/>
      <c r="E2018" s="102"/>
      <c r="F2018" s="102"/>
      <c r="G2018" s="102"/>
      <c r="H2018" s="102"/>
      <c r="I2018" s="98"/>
      <c r="J2018" s="102"/>
      <c r="K2018" s="94"/>
      <c r="L2018" s="94"/>
      <c r="M2018" s="94"/>
      <c r="N2018" s="102">
        <v>3</v>
      </c>
      <c r="O2018" s="111" t="s">
        <v>2864</v>
      </c>
      <c r="P2018" s="96"/>
      <c r="Q2018" s="111" t="s">
        <v>2865</v>
      </c>
      <c r="R2018" s="111" t="s">
        <v>2866</v>
      </c>
      <c r="S2018" s="97" t="s">
        <v>2867</v>
      </c>
      <c r="T2018" s="102" t="s">
        <v>15158</v>
      </c>
      <c r="U2018" s="102" t="s">
        <v>45</v>
      </c>
      <c r="V2018" s="102" t="s">
        <v>75</v>
      </c>
      <c r="W2018" s="94">
        <v>198</v>
      </c>
      <c r="X2018" s="98">
        <v>9.07</v>
      </c>
      <c r="Y2018" s="94">
        <v>2650</v>
      </c>
      <c r="Z2018" s="94">
        <f>W2018*Y2018</f>
        <v>524700</v>
      </c>
      <c r="AA2018" s="89">
        <v>7</v>
      </c>
      <c r="AB2018" s="89">
        <v>7</v>
      </c>
      <c r="AC2018" s="94">
        <f>(Z2018*(100-AB2018))/100</f>
        <v>487971</v>
      </c>
      <c r="AD2018" s="94">
        <f>IF(AND(AC2018="",M2008=""),0,IF((AC2018=""),M2008, IF( (M2008=""),AC2018,AC2018+M2008)))</f>
        <v>541071</v>
      </c>
      <c r="AE2018" s="94">
        <f>IF( (X2018=""),AD2018*1,( M2008+(SUM(AC2018:AC2018)) )*(X2018/100) )</f>
        <v>49075.1397</v>
      </c>
      <c r="AF2018" s="94">
        <v>0</v>
      </c>
      <c r="AG2018" s="94">
        <f t="shared" si="199"/>
        <v>49075.1397</v>
      </c>
      <c r="AH2018" s="94">
        <v>0.3</v>
      </c>
    </row>
    <row r="2019" spans="1:34" s="74" customFormat="1" x14ac:dyDescent="0.55000000000000004">
      <c r="A2019" s="108"/>
      <c r="B2019" s="109"/>
      <c r="C2019" s="102"/>
      <c r="D2019" s="90"/>
      <c r="E2019" s="102"/>
      <c r="F2019" s="102"/>
      <c r="G2019" s="102"/>
      <c r="H2019" s="102"/>
      <c r="I2019" s="98"/>
      <c r="J2019" s="102"/>
      <c r="K2019" s="94"/>
      <c r="L2019" s="94"/>
      <c r="M2019" s="94"/>
      <c r="N2019" s="102">
        <v>4</v>
      </c>
      <c r="O2019" s="111" t="s">
        <v>2864</v>
      </c>
      <c r="P2019" s="96"/>
      <c r="Q2019" s="111" t="s">
        <v>2865</v>
      </c>
      <c r="R2019" s="111" t="s">
        <v>2866</v>
      </c>
      <c r="S2019" s="97" t="s">
        <v>2868</v>
      </c>
      <c r="T2019" s="102" t="s">
        <v>15158</v>
      </c>
      <c r="U2019" s="102" t="s">
        <v>45</v>
      </c>
      <c r="V2019" s="102" t="s">
        <v>75</v>
      </c>
      <c r="W2019" s="94">
        <v>1350</v>
      </c>
      <c r="X2019" s="98">
        <v>61.87</v>
      </c>
      <c r="Y2019" s="94">
        <v>2650</v>
      </c>
      <c r="Z2019" s="94">
        <f>W2019*Y2019</f>
        <v>3577500</v>
      </c>
      <c r="AA2019" s="89">
        <v>7</v>
      </c>
      <c r="AB2019" s="89">
        <v>7</v>
      </c>
      <c r="AC2019" s="94">
        <f>(Z2019*(100-AB2019))/100</f>
        <v>3327075</v>
      </c>
      <c r="AD2019" s="94">
        <f>IF(AND(AC2019="",M2008=""),0,IF((AC2019=""),M2008, IF( (M2008=""),AC2019,AC2019+M2008)))</f>
        <v>3380175</v>
      </c>
      <c r="AE2019" s="94">
        <f>IF( (X2019=""),AD2019*1,( M2008+(SUM(AC2019:AC2019)) )*(X2019/100) )</f>
        <v>2091314.2725000002</v>
      </c>
      <c r="AF2019" s="94">
        <v>0</v>
      </c>
      <c r="AG2019" s="94">
        <f t="shared" si="199"/>
        <v>2091314.2725000002</v>
      </c>
      <c r="AH2019" s="94">
        <v>0.3</v>
      </c>
    </row>
    <row r="2020" spans="1:34" s="74" customFormat="1" x14ac:dyDescent="0.55000000000000004">
      <c r="A2020" s="108" t="s">
        <v>749</v>
      </c>
      <c r="B2020" s="109">
        <v>867</v>
      </c>
      <c r="C2020" s="102">
        <v>8497</v>
      </c>
      <c r="D2020" s="90" t="s">
        <v>2874</v>
      </c>
      <c r="E2020" s="102" t="s">
        <v>34</v>
      </c>
      <c r="F2020" s="102">
        <v>22985</v>
      </c>
      <c r="G2020" s="102">
        <v>0</v>
      </c>
      <c r="H2020" s="102">
        <v>0</v>
      </c>
      <c r="I2020" s="98">
        <v>6</v>
      </c>
      <c r="J2020" s="102" t="s">
        <v>38</v>
      </c>
      <c r="K2020" s="94">
        <f t="shared" ref="K2020:K2028" si="200">((G2020*400)+(H2020*100))+I2020</f>
        <v>6</v>
      </c>
      <c r="L2020" s="94">
        <v>350</v>
      </c>
      <c r="M2020" s="94">
        <f t="shared" ref="M2020:M2028" si="201">K2020*L2020</f>
        <v>2100</v>
      </c>
      <c r="N2020" s="102"/>
      <c r="O2020" s="111"/>
      <c r="P2020" s="96"/>
      <c r="Q2020" s="111"/>
      <c r="R2020" s="111"/>
      <c r="S2020" s="97"/>
      <c r="T2020" s="102" t="s">
        <v>15697</v>
      </c>
      <c r="U2020" s="102"/>
      <c r="V2020" s="102"/>
      <c r="W2020" s="94"/>
      <c r="X2020" s="98"/>
      <c r="Y2020" s="94"/>
      <c r="Z2020" s="94"/>
      <c r="AA2020" s="89"/>
      <c r="AB2020" s="89"/>
      <c r="AC2020" s="94"/>
      <c r="AD2020" s="94">
        <f t="shared" ref="AD2020:AD2028" si="202">IF(AND(AC2020="",M2020=""),0,IF((AC2020=""),M2020,IF((M2020=""),AC2020,AC2020+M2020)))</f>
        <v>2100</v>
      </c>
      <c r="AE2020" s="94">
        <f t="shared" ref="AE2020:AE2028" si="203">IF( (X2020=""),AD2020*1,AD2020*(X2020/100) )</f>
        <v>2100</v>
      </c>
      <c r="AF2020" s="94">
        <v>50000000</v>
      </c>
      <c r="AG2020" s="94">
        <f t="shared" ref="AG2020:AG2028" si="204">IF((AF2020-AE2020) &gt; 1,0,IF((AF2020-AE2020)&lt;0,AE2020-AF2020,AF2020-AE2020))</f>
        <v>0</v>
      </c>
      <c r="AH2020" s="94">
        <v>0.01</v>
      </c>
    </row>
    <row r="2021" spans="1:34" s="73" customFormat="1" x14ac:dyDescent="0.55000000000000004">
      <c r="A2021" s="108" t="s">
        <v>749</v>
      </c>
      <c r="B2021" s="109">
        <v>868</v>
      </c>
      <c r="C2021" s="102">
        <v>8480</v>
      </c>
      <c r="D2021" s="90" t="s">
        <v>2855</v>
      </c>
      <c r="E2021" s="102" t="s">
        <v>34</v>
      </c>
      <c r="F2021" s="102">
        <v>2498</v>
      </c>
      <c r="G2021" s="102">
        <v>1</v>
      </c>
      <c r="H2021" s="102">
        <v>0</v>
      </c>
      <c r="I2021" s="98">
        <v>18</v>
      </c>
      <c r="J2021" s="102" t="s">
        <v>38</v>
      </c>
      <c r="K2021" s="94">
        <f t="shared" si="200"/>
        <v>418</v>
      </c>
      <c r="L2021" s="94">
        <v>600</v>
      </c>
      <c r="M2021" s="94">
        <f t="shared" si="201"/>
        <v>250800</v>
      </c>
      <c r="N2021" s="102"/>
      <c r="O2021" s="111"/>
      <c r="P2021" s="96"/>
      <c r="Q2021" s="111"/>
      <c r="R2021" s="111"/>
      <c r="S2021" s="97"/>
      <c r="T2021" s="102"/>
      <c r="U2021" s="102"/>
      <c r="V2021" s="102"/>
      <c r="W2021" s="94"/>
      <c r="X2021" s="98"/>
      <c r="Y2021" s="94"/>
      <c r="Z2021" s="94"/>
      <c r="AA2021" s="89"/>
      <c r="AB2021" s="89"/>
      <c r="AC2021" s="94"/>
      <c r="AD2021" s="94">
        <f t="shared" si="202"/>
        <v>250800</v>
      </c>
      <c r="AE2021" s="94">
        <f t="shared" si="203"/>
        <v>250800</v>
      </c>
      <c r="AF2021" s="94">
        <v>50000000</v>
      </c>
      <c r="AG2021" s="94">
        <f t="shared" si="204"/>
        <v>0</v>
      </c>
      <c r="AH2021" s="94">
        <v>0.01</v>
      </c>
    </row>
    <row r="2022" spans="1:34" s="99" customFormat="1" x14ac:dyDescent="0.55000000000000004">
      <c r="A2022" s="169"/>
      <c r="B2022" s="102">
        <v>253</v>
      </c>
      <c r="C2022" s="102">
        <v>8967</v>
      </c>
      <c r="D2022" s="90" t="s">
        <v>688</v>
      </c>
      <c r="E2022" s="102" t="s">
        <v>34</v>
      </c>
      <c r="F2022" s="102">
        <v>22462</v>
      </c>
      <c r="G2022" s="102">
        <v>0</v>
      </c>
      <c r="H2022" s="102">
        <v>0</v>
      </c>
      <c r="I2022" s="98">
        <v>92</v>
      </c>
      <c r="J2022" s="102" t="s">
        <v>38</v>
      </c>
      <c r="K2022" s="94">
        <f t="shared" si="200"/>
        <v>92</v>
      </c>
      <c r="L2022" s="94">
        <v>250</v>
      </c>
      <c r="M2022" s="94">
        <f t="shared" si="201"/>
        <v>23000</v>
      </c>
      <c r="N2022" s="102"/>
      <c r="O2022" s="111"/>
      <c r="P2022" s="96"/>
      <c r="Q2022" s="111"/>
      <c r="R2022" s="111"/>
      <c r="S2022" s="97"/>
      <c r="T2022" s="102"/>
      <c r="U2022" s="102"/>
      <c r="V2022" s="102"/>
      <c r="W2022" s="94"/>
      <c r="X2022" s="98"/>
      <c r="Y2022" s="94"/>
      <c r="Z2022" s="94"/>
      <c r="AA2022" s="89"/>
      <c r="AB2022" s="89"/>
      <c r="AC2022" s="94"/>
      <c r="AD2022" s="94">
        <f t="shared" si="202"/>
        <v>23000</v>
      </c>
      <c r="AE2022" s="94">
        <f t="shared" si="203"/>
        <v>23000</v>
      </c>
      <c r="AF2022" s="94">
        <v>50000000</v>
      </c>
      <c r="AG2022" s="94">
        <f t="shared" si="204"/>
        <v>0</v>
      </c>
      <c r="AH2022" s="94">
        <v>0.01</v>
      </c>
    </row>
    <row r="2023" spans="1:34" s="73" customFormat="1" x14ac:dyDescent="0.55000000000000004">
      <c r="A2023" s="108" t="s">
        <v>2141</v>
      </c>
      <c r="B2023" s="109">
        <v>664</v>
      </c>
      <c r="C2023" s="102">
        <v>8921</v>
      </c>
      <c r="D2023" s="90" t="s">
        <v>2142</v>
      </c>
      <c r="E2023" s="102" t="s">
        <v>34</v>
      </c>
      <c r="F2023" s="102">
        <v>24132</v>
      </c>
      <c r="G2023" s="102">
        <v>3</v>
      </c>
      <c r="H2023" s="102">
        <v>0</v>
      </c>
      <c r="I2023" s="98">
        <v>0</v>
      </c>
      <c r="J2023" s="102" t="s">
        <v>38</v>
      </c>
      <c r="K2023" s="94">
        <f t="shared" si="200"/>
        <v>1200</v>
      </c>
      <c r="L2023" s="94">
        <v>275</v>
      </c>
      <c r="M2023" s="94">
        <f t="shared" si="201"/>
        <v>330000</v>
      </c>
      <c r="N2023" s="102"/>
      <c r="O2023" s="111"/>
      <c r="P2023" s="96"/>
      <c r="Q2023" s="111"/>
      <c r="R2023" s="111"/>
      <c r="S2023" s="97"/>
      <c r="T2023" s="102"/>
      <c r="U2023" s="102"/>
      <c r="V2023" s="102"/>
      <c r="W2023" s="94"/>
      <c r="X2023" s="98"/>
      <c r="Y2023" s="94"/>
      <c r="Z2023" s="94"/>
      <c r="AA2023" s="89"/>
      <c r="AB2023" s="89"/>
      <c r="AC2023" s="94"/>
      <c r="AD2023" s="94">
        <f t="shared" si="202"/>
        <v>330000</v>
      </c>
      <c r="AE2023" s="94">
        <f t="shared" si="203"/>
        <v>330000</v>
      </c>
      <c r="AF2023" s="94">
        <v>50000000</v>
      </c>
      <c r="AG2023" s="94">
        <f t="shared" si="204"/>
        <v>0</v>
      </c>
      <c r="AH2023" s="94">
        <v>0.01</v>
      </c>
    </row>
    <row r="2024" spans="1:34" s="73" customFormat="1" x14ac:dyDescent="0.55000000000000004">
      <c r="A2024" s="286"/>
      <c r="B2024" s="109"/>
      <c r="C2024" s="102"/>
      <c r="D2024" s="90"/>
      <c r="E2024" s="102" t="s">
        <v>34</v>
      </c>
      <c r="F2024" s="102">
        <v>25169</v>
      </c>
      <c r="G2024" s="102">
        <v>3</v>
      </c>
      <c r="H2024" s="102">
        <v>0</v>
      </c>
      <c r="I2024" s="98">
        <v>0</v>
      </c>
      <c r="J2024" s="102" t="s">
        <v>38</v>
      </c>
      <c r="K2024" s="94">
        <f t="shared" si="200"/>
        <v>1200</v>
      </c>
      <c r="L2024" s="94">
        <v>225</v>
      </c>
      <c r="M2024" s="94">
        <f t="shared" si="201"/>
        <v>270000</v>
      </c>
      <c r="N2024" s="102"/>
      <c r="O2024" s="111"/>
      <c r="P2024" s="96"/>
      <c r="Q2024" s="111"/>
      <c r="R2024" s="111"/>
      <c r="S2024" s="97"/>
      <c r="T2024" s="102"/>
      <c r="U2024" s="102"/>
      <c r="V2024" s="102"/>
      <c r="W2024" s="94"/>
      <c r="X2024" s="98"/>
      <c r="Y2024" s="94"/>
      <c r="Z2024" s="94"/>
      <c r="AA2024" s="89"/>
      <c r="AB2024" s="89"/>
      <c r="AC2024" s="94"/>
      <c r="AD2024" s="94">
        <f t="shared" si="202"/>
        <v>270000</v>
      </c>
      <c r="AE2024" s="94">
        <f t="shared" si="203"/>
        <v>270000</v>
      </c>
      <c r="AF2024" s="94">
        <v>50000000</v>
      </c>
      <c r="AG2024" s="94">
        <f t="shared" si="204"/>
        <v>0</v>
      </c>
      <c r="AH2024" s="94">
        <v>0.01</v>
      </c>
    </row>
    <row r="2025" spans="1:34" s="73" customFormat="1" x14ac:dyDescent="0.55000000000000004">
      <c r="A2025" s="108"/>
      <c r="B2025" s="109">
        <v>1665</v>
      </c>
      <c r="C2025" s="102">
        <v>8964</v>
      </c>
      <c r="D2025" s="90" t="s">
        <v>5479</v>
      </c>
      <c r="E2025" s="102" t="s">
        <v>34</v>
      </c>
      <c r="F2025" s="102">
        <v>15139</v>
      </c>
      <c r="G2025" s="102">
        <v>2</v>
      </c>
      <c r="H2025" s="102">
        <v>0</v>
      </c>
      <c r="I2025" s="98">
        <v>30</v>
      </c>
      <c r="J2025" s="102" t="s">
        <v>38</v>
      </c>
      <c r="K2025" s="94">
        <f t="shared" si="200"/>
        <v>830</v>
      </c>
      <c r="L2025" s="94">
        <v>400</v>
      </c>
      <c r="M2025" s="94">
        <f t="shared" si="201"/>
        <v>332000</v>
      </c>
      <c r="N2025" s="102"/>
      <c r="O2025" s="111" t="s">
        <v>5472</v>
      </c>
      <c r="P2025" s="96">
        <v>3570800348851</v>
      </c>
      <c r="Q2025" s="111" t="s">
        <v>5473</v>
      </c>
      <c r="R2025" s="111" t="s">
        <v>5475</v>
      </c>
      <c r="S2025" s="97" t="s">
        <v>5479</v>
      </c>
      <c r="T2025" s="102"/>
      <c r="U2025" s="102"/>
      <c r="V2025" s="102"/>
      <c r="W2025" s="94"/>
      <c r="X2025" s="98"/>
      <c r="Y2025" s="94"/>
      <c r="Z2025" s="94"/>
      <c r="AA2025" s="89"/>
      <c r="AB2025" s="89"/>
      <c r="AC2025" s="94"/>
      <c r="AD2025" s="94">
        <f t="shared" si="202"/>
        <v>332000</v>
      </c>
      <c r="AE2025" s="94">
        <f t="shared" si="203"/>
        <v>332000</v>
      </c>
      <c r="AF2025" s="94">
        <v>50000000</v>
      </c>
      <c r="AG2025" s="94">
        <f t="shared" si="204"/>
        <v>0</v>
      </c>
      <c r="AH2025" s="94">
        <v>0.01</v>
      </c>
    </row>
    <row r="2026" spans="1:34" s="73" customFormat="1" x14ac:dyDescent="0.55000000000000004">
      <c r="A2026" s="108"/>
      <c r="B2026" s="109">
        <v>1664</v>
      </c>
      <c r="C2026" s="102">
        <v>8965</v>
      </c>
      <c r="D2026" s="90" t="s">
        <v>5478</v>
      </c>
      <c r="E2026" s="102" t="s">
        <v>34</v>
      </c>
      <c r="F2026" s="102">
        <v>8882</v>
      </c>
      <c r="G2026" s="102">
        <v>5</v>
      </c>
      <c r="H2026" s="102">
        <v>3</v>
      </c>
      <c r="I2026" s="98">
        <v>32</v>
      </c>
      <c r="J2026" s="102" t="s">
        <v>38</v>
      </c>
      <c r="K2026" s="94">
        <f t="shared" si="200"/>
        <v>2332</v>
      </c>
      <c r="L2026" s="94">
        <v>325</v>
      </c>
      <c r="M2026" s="94">
        <f t="shared" si="201"/>
        <v>757900</v>
      </c>
      <c r="N2026" s="102"/>
      <c r="O2026" s="111" t="s">
        <v>5472</v>
      </c>
      <c r="P2026" s="96">
        <v>3570800348851</v>
      </c>
      <c r="Q2026" s="111" t="s">
        <v>5473</v>
      </c>
      <c r="R2026" s="111" t="s">
        <v>5475</v>
      </c>
      <c r="S2026" s="97" t="s">
        <v>5478</v>
      </c>
      <c r="T2026" s="102"/>
      <c r="U2026" s="102"/>
      <c r="V2026" s="102"/>
      <c r="W2026" s="94"/>
      <c r="X2026" s="98"/>
      <c r="Y2026" s="94"/>
      <c r="Z2026" s="94"/>
      <c r="AA2026" s="89"/>
      <c r="AB2026" s="89"/>
      <c r="AC2026" s="94"/>
      <c r="AD2026" s="94">
        <f t="shared" si="202"/>
        <v>757900</v>
      </c>
      <c r="AE2026" s="94">
        <f t="shared" si="203"/>
        <v>757900</v>
      </c>
      <c r="AF2026" s="94">
        <v>50000000</v>
      </c>
      <c r="AG2026" s="94">
        <f t="shared" si="204"/>
        <v>0</v>
      </c>
      <c r="AH2026" s="94">
        <v>0.01</v>
      </c>
    </row>
    <row r="2027" spans="1:34" s="73" customFormat="1" x14ac:dyDescent="0.55000000000000004">
      <c r="A2027" s="108"/>
      <c r="B2027" s="109">
        <v>1667</v>
      </c>
      <c r="C2027" s="102">
        <v>9002</v>
      </c>
      <c r="D2027" s="90" t="s">
        <v>5481</v>
      </c>
      <c r="E2027" s="102" t="s">
        <v>34</v>
      </c>
      <c r="F2027" s="102">
        <v>22426</v>
      </c>
      <c r="G2027" s="102">
        <v>0</v>
      </c>
      <c r="H2027" s="102">
        <v>1</v>
      </c>
      <c r="I2027" s="98">
        <v>93</v>
      </c>
      <c r="J2027" s="102" t="s">
        <v>38</v>
      </c>
      <c r="K2027" s="94">
        <f t="shared" si="200"/>
        <v>193</v>
      </c>
      <c r="L2027" s="94">
        <v>400</v>
      </c>
      <c r="M2027" s="94">
        <f t="shared" si="201"/>
        <v>77200</v>
      </c>
      <c r="N2027" s="102"/>
      <c r="O2027" s="111" t="s">
        <v>5472</v>
      </c>
      <c r="P2027" s="96">
        <v>3570800348851</v>
      </c>
      <c r="Q2027" s="111" t="s">
        <v>5473</v>
      </c>
      <c r="R2027" s="111" t="s">
        <v>5475</v>
      </c>
      <c r="S2027" s="97" t="s">
        <v>5481</v>
      </c>
      <c r="T2027" s="102"/>
      <c r="U2027" s="102"/>
      <c r="V2027" s="102"/>
      <c r="W2027" s="94"/>
      <c r="X2027" s="98"/>
      <c r="Y2027" s="94"/>
      <c r="Z2027" s="94"/>
      <c r="AA2027" s="89"/>
      <c r="AB2027" s="89"/>
      <c r="AC2027" s="94"/>
      <c r="AD2027" s="94">
        <f t="shared" si="202"/>
        <v>77200</v>
      </c>
      <c r="AE2027" s="94">
        <f t="shared" si="203"/>
        <v>77200</v>
      </c>
      <c r="AF2027" s="94">
        <v>50000000</v>
      </c>
      <c r="AG2027" s="94">
        <f t="shared" si="204"/>
        <v>0</v>
      </c>
      <c r="AH2027" s="94">
        <v>0.01</v>
      </c>
    </row>
    <row r="2028" spans="1:34" s="73" customFormat="1" x14ac:dyDescent="0.55000000000000004">
      <c r="A2028" s="286"/>
      <c r="B2028" s="109"/>
      <c r="C2028" s="102"/>
      <c r="D2028" s="90"/>
      <c r="E2028" s="102" t="s">
        <v>34</v>
      </c>
      <c r="F2028" s="102">
        <v>8893</v>
      </c>
      <c r="G2028" s="102">
        <v>6</v>
      </c>
      <c r="H2028" s="102">
        <v>1</v>
      </c>
      <c r="I2028" s="98">
        <v>75</v>
      </c>
      <c r="J2028" s="102" t="s">
        <v>38</v>
      </c>
      <c r="K2028" s="94">
        <f t="shared" si="200"/>
        <v>2575</v>
      </c>
      <c r="L2028" s="94">
        <v>250</v>
      </c>
      <c r="M2028" s="94">
        <f t="shared" si="201"/>
        <v>643750</v>
      </c>
      <c r="N2028" s="102"/>
      <c r="O2028" s="111" t="s">
        <v>5472</v>
      </c>
      <c r="P2028" s="96">
        <v>3570800348851</v>
      </c>
      <c r="Q2028" s="111" t="s">
        <v>5473</v>
      </c>
      <c r="R2028" s="111" t="s">
        <v>5475</v>
      </c>
      <c r="S2028" s="97" t="s">
        <v>5481</v>
      </c>
      <c r="T2028" s="102"/>
      <c r="U2028" s="102"/>
      <c r="V2028" s="102"/>
      <c r="W2028" s="94"/>
      <c r="X2028" s="98"/>
      <c r="Y2028" s="94"/>
      <c r="Z2028" s="94"/>
      <c r="AA2028" s="89"/>
      <c r="AB2028" s="89"/>
      <c r="AC2028" s="94"/>
      <c r="AD2028" s="94">
        <f t="shared" si="202"/>
        <v>643750</v>
      </c>
      <c r="AE2028" s="94">
        <f t="shared" si="203"/>
        <v>643750</v>
      </c>
      <c r="AF2028" s="94">
        <v>50000000</v>
      </c>
      <c r="AG2028" s="94">
        <f t="shared" si="204"/>
        <v>0</v>
      </c>
      <c r="AH2028" s="94">
        <v>0.01</v>
      </c>
    </row>
    <row r="2029" spans="1:34" s="99" customFormat="1" x14ac:dyDescent="0.55000000000000004">
      <c r="A2029" s="107"/>
      <c r="B2029" s="109"/>
      <c r="C2029" s="102"/>
      <c r="D2029" s="90"/>
      <c r="E2029" s="102"/>
      <c r="F2029" s="102"/>
      <c r="G2029" s="102"/>
      <c r="H2029" s="102"/>
      <c r="I2029" s="98"/>
      <c r="J2029" s="102"/>
      <c r="K2029" s="94"/>
      <c r="L2029" s="94" t="s">
        <v>63</v>
      </c>
      <c r="M2029" s="94">
        <f>SUM(M2014:M2028)</f>
        <v>4758075</v>
      </c>
      <c r="N2029" s="102"/>
      <c r="O2029" s="111"/>
      <c r="P2029" s="96"/>
      <c r="Q2029" s="111"/>
      <c r="R2029" s="111"/>
      <c r="S2029" s="97"/>
      <c r="T2029" s="102"/>
      <c r="U2029" s="102"/>
      <c r="V2029" s="102"/>
      <c r="W2029" s="94"/>
      <c r="X2029" s="98"/>
      <c r="Y2029" s="94"/>
      <c r="Z2029" s="94"/>
      <c r="AA2029" s="89"/>
      <c r="AB2029" s="89"/>
      <c r="AC2029" s="94"/>
      <c r="AD2029" s="94">
        <f>SUM(AD2014:AD2028)</f>
        <v>11866428</v>
      </c>
      <c r="AE2029" s="94">
        <f>SUM(AE2014:AE2028)</f>
        <v>7076372.8062000005</v>
      </c>
      <c r="AF2029" s="94"/>
      <c r="AG2029" s="94">
        <f>SUM(AG2014:AG2028)</f>
        <v>2834072.8062000005</v>
      </c>
      <c r="AH2029" s="94"/>
    </row>
    <row r="2030" spans="1:34" s="74" customFormat="1" x14ac:dyDescent="0.55000000000000004">
      <c r="A2030" s="108" t="s">
        <v>2871</v>
      </c>
      <c r="B2030" s="109">
        <v>869</v>
      </c>
      <c r="C2030" s="102">
        <v>7050</v>
      </c>
      <c r="D2030" s="90" t="s">
        <v>2872</v>
      </c>
      <c r="E2030" s="102" t="s">
        <v>34</v>
      </c>
      <c r="F2030" s="102">
        <v>20405</v>
      </c>
      <c r="G2030" s="102">
        <v>0</v>
      </c>
      <c r="H2030" s="102">
        <v>0</v>
      </c>
      <c r="I2030" s="98">
        <v>62</v>
      </c>
      <c r="J2030" s="102" t="s">
        <v>68</v>
      </c>
      <c r="K2030" s="94">
        <f>((G2030*400)+(H2030*100))+I2030</f>
        <v>62</v>
      </c>
      <c r="L2030" s="94">
        <v>850</v>
      </c>
      <c r="M2030" s="94">
        <f>K2030*L2030</f>
        <v>52700</v>
      </c>
      <c r="N2030" s="102"/>
      <c r="O2030" s="111" t="s">
        <v>2869</v>
      </c>
      <c r="P2030" s="96">
        <v>3570100230023</v>
      </c>
      <c r="Q2030" s="111" t="s">
        <v>2870</v>
      </c>
      <c r="R2030" s="111" t="s">
        <v>2873</v>
      </c>
      <c r="S2030" s="97" t="s">
        <v>2872</v>
      </c>
      <c r="T2030" s="102"/>
      <c r="U2030" s="102"/>
      <c r="V2030" s="102"/>
      <c r="W2030" s="94"/>
      <c r="X2030" s="98"/>
      <c r="Y2030" s="94"/>
      <c r="Z2030" s="94"/>
      <c r="AA2030" s="89"/>
      <c r="AB2030" s="89"/>
      <c r="AC2030" s="94"/>
      <c r="AD2030" s="94">
        <f>IF(AND(AC2030="",M2030=""),0,IF((AC2030=""),M2030,IF((M2030=""),AC2030,AC2030+M2030)))</f>
        <v>52700</v>
      </c>
      <c r="AE2030" s="94">
        <f>IF( (X2030=""),AD2030*1,AD2030*(X2030/100) )</f>
        <v>52700</v>
      </c>
      <c r="AF2030" s="94">
        <v>0</v>
      </c>
      <c r="AG2030" s="94">
        <f>IF((AF2030-AE2030) &gt; 1,0,IF((AF2030-AE2030)&lt;0,AE2030-AF2030,AF2030-AE2030))</f>
        <v>52700</v>
      </c>
      <c r="AH2030" s="94">
        <v>0.3</v>
      </c>
    </row>
    <row r="2031" spans="1:34" s="74" customFormat="1" x14ac:dyDescent="0.55000000000000004">
      <c r="A2031" s="108"/>
      <c r="B2031" s="109"/>
      <c r="C2031" s="102"/>
      <c r="D2031" s="90"/>
      <c r="E2031" s="102"/>
      <c r="F2031" s="102"/>
      <c r="G2031" s="102"/>
      <c r="H2031" s="102"/>
      <c r="I2031" s="98"/>
      <c r="J2031" s="102"/>
      <c r="K2031" s="94"/>
      <c r="L2031" s="94" t="s">
        <v>63</v>
      </c>
      <c r="M2031" s="94">
        <f>SUM(M2030:M2030)</f>
        <v>52700</v>
      </c>
      <c r="N2031" s="102"/>
      <c r="O2031" s="111"/>
      <c r="P2031" s="96"/>
      <c r="Q2031" s="111"/>
      <c r="R2031" s="111"/>
      <c r="S2031" s="97"/>
      <c r="T2031" s="102"/>
      <c r="U2031" s="102"/>
      <c r="V2031" s="102"/>
      <c r="W2031" s="94"/>
      <c r="X2031" s="98"/>
      <c r="Y2031" s="94"/>
      <c r="Z2031" s="94"/>
      <c r="AA2031" s="89"/>
      <c r="AB2031" s="89"/>
      <c r="AC2031" s="94"/>
      <c r="AD2031" s="94">
        <f>SUM(AD2030:AD2030)</f>
        <v>52700</v>
      </c>
      <c r="AE2031" s="94">
        <f>SUM(AE2030:AE2030)</f>
        <v>52700</v>
      </c>
      <c r="AF2031" s="94"/>
      <c r="AG2031" s="94">
        <f>SUM(AG2030:AG2030)</f>
        <v>52700</v>
      </c>
      <c r="AH2031" s="94"/>
    </row>
    <row r="2032" spans="1:34" s="73" customFormat="1" x14ac:dyDescent="0.55000000000000004">
      <c r="A2032" s="108" t="s">
        <v>2875</v>
      </c>
      <c r="B2032" s="109">
        <v>870</v>
      </c>
      <c r="C2032" s="102">
        <v>9253</v>
      </c>
      <c r="D2032" s="90" t="s">
        <v>2876</v>
      </c>
      <c r="E2032" s="102" t="s">
        <v>34</v>
      </c>
      <c r="F2032" s="102">
        <v>17546</v>
      </c>
      <c r="G2032" s="102">
        <v>5</v>
      </c>
      <c r="H2032" s="102">
        <v>0</v>
      </c>
      <c r="I2032" s="98">
        <v>90</v>
      </c>
      <c r="J2032" s="102" t="s">
        <v>38</v>
      </c>
      <c r="K2032" s="94">
        <f>((G2032*400)+(H2032*100))+I2032</f>
        <v>2090</v>
      </c>
      <c r="L2032" s="94">
        <v>250</v>
      </c>
      <c r="M2032" s="94">
        <f>K2032*L2032</f>
        <v>522500</v>
      </c>
      <c r="N2032" s="102"/>
      <c r="O2032" s="111"/>
      <c r="P2032" s="96"/>
      <c r="Q2032" s="111"/>
      <c r="R2032" s="111"/>
      <c r="S2032" s="97"/>
      <c r="T2032" s="102"/>
      <c r="U2032" s="102"/>
      <c r="V2032" s="102"/>
      <c r="W2032" s="94"/>
      <c r="X2032" s="98"/>
      <c r="Y2032" s="94"/>
      <c r="Z2032" s="94"/>
      <c r="AA2032" s="89"/>
      <c r="AB2032" s="89"/>
      <c r="AC2032" s="94"/>
      <c r="AD2032" s="94">
        <f>IF(AND(AC2032="",M2032=""),0,IF((AC2032=""),M2032,IF((M2032=""),AC2032,AC2032+M2032)))</f>
        <v>522500</v>
      </c>
      <c r="AE2032" s="94">
        <f>IF( (X2032=""),AD2032*1,AD2032*(X2032/100) )</f>
        <v>522500</v>
      </c>
      <c r="AF2032" s="94">
        <v>50000000</v>
      </c>
      <c r="AG2032" s="94">
        <f>IF((AF2032-AE2032) &gt; 1,0,IF((AF2032-AE2032)&lt;0,AE2032-AF2032,AF2032-AE2032))</f>
        <v>0</v>
      </c>
      <c r="AH2032" s="94">
        <v>0.01</v>
      </c>
    </row>
    <row r="2033" spans="1:34" s="73" customFormat="1" x14ac:dyDescent="0.55000000000000004">
      <c r="A2033" s="108"/>
      <c r="B2033" s="109"/>
      <c r="C2033" s="102"/>
      <c r="D2033" s="90"/>
      <c r="E2033" s="102"/>
      <c r="F2033" s="102"/>
      <c r="G2033" s="102"/>
      <c r="H2033" s="102"/>
      <c r="I2033" s="98"/>
      <c r="J2033" s="102"/>
      <c r="K2033" s="94"/>
      <c r="L2033" s="94" t="s">
        <v>63</v>
      </c>
      <c r="M2033" s="94">
        <f>SUM(M2032:M2032)</f>
        <v>522500</v>
      </c>
      <c r="N2033" s="102"/>
      <c r="O2033" s="111"/>
      <c r="P2033" s="96"/>
      <c r="Q2033" s="111"/>
      <c r="R2033" s="111"/>
      <c r="S2033" s="97"/>
      <c r="T2033" s="102"/>
      <c r="U2033" s="102"/>
      <c r="V2033" s="102"/>
      <c r="W2033" s="94"/>
      <c r="X2033" s="98"/>
      <c r="Y2033" s="94"/>
      <c r="Z2033" s="94"/>
      <c r="AA2033" s="89"/>
      <c r="AB2033" s="89"/>
      <c r="AC2033" s="94"/>
      <c r="AD2033" s="94">
        <f>SUM(AD2032:AD2032)</f>
        <v>522500</v>
      </c>
      <c r="AE2033" s="94">
        <f>SUM(AE2032:AE2032)</f>
        <v>522500</v>
      </c>
      <c r="AF2033" s="94"/>
      <c r="AG2033" s="94">
        <f>SUM(AG2032:AG2032)</f>
        <v>0</v>
      </c>
      <c r="AH2033" s="94"/>
    </row>
    <row r="2034" spans="1:34" s="73" customFormat="1" x14ac:dyDescent="0.55000000000000004">
      <c r="A2034" s="108" t="s">
        <v>2879</v>
      </c>
      <c r="B2034" s="109">
        <v>871</v>
      </c>
      <c r="C2034" s="102">
        <v>7656</v>
      </c>
      <c r="D2034" s="90" t="s">
        <v>2880</v>
      </c>
      <c r="E2034" s="102" t="s">
        <v>34</v>
      </c>
      <c r="F2034" s="102">
        <v>10968</v>
      </c>
      <c r="G2034" s="102">
        <v>0</v>
      </c>
      <c r="H2034" s="102">
        <v>0</v>
      </c>
      <c r="I2034" s="98">
        <v>52</v>
      </c>
      <c r="J2034" s="102" t="s">
        <v>35</v>
      </c>
      <c r="K2034" s="94">
        <f>((G2034*400)+(H2034*100))+I2034</f>
        <v>52</v>
      </c>
      <c r="L2034" s="94">
        <v>850</v>
      </c>
      <c r="M2034" s="94">
        <f>K2034*L2034</f>
        <v>44200</v>
      </c>
      <c r="N2034" s="102">
        <v>1</v>
      </c>
      <c r="O2034" s="111" t="s">
        <v>2877</v>
      </c>
      <c r="P2034" s="96"/>
      <c r="Q2034" s="111" t="s">
        <v>2878</v>
      </c>
      <c r="R2034" s="111" t="s">
        <v>2881</v>
      </c>
      <c r="S2034" s="97" t="s">
        <v>2882</v>
      </c>
      <c r="T2034" s="102" t="s">
        <v>51</v>
      </c>
      <c r="U2034" s="102" t="s">
        <v>45</v>
      </c>
      <c r="V2034" s="102" t="s">
        <v>52</v>
      </c>
      <c r="W2034" s="94">
        <v>107.3</v>
      </c>
      <c r="X2034" s="98">
        <v>100</v>
      </c>
      <c r="Y2034" s="94">
        <v>6750</v>
      </c>
      <c r="Z2034" s="94">
        <f>W2034*Y2034</f>
        <v>724275</v>
      </c>
      <c r="AA2034" s="89">
        <v>21</v>
      </c>
      <c r="AB2034" s="89">
        <v>32</v>
      </c>
      <c r="AC2034" s="94">
        <f>(Z2034*(100-AB2034))/100</f>
        <v>492507</v>
      </c>
      <c r="AD2034" s="94">
        <f>IF(AND(AC2034="",M2034=""),0,IF((AC2034=""),M2034, IF( (M2034=""),AC2034,AC2034+M2034)))</f>
        <v>536707</v>
      </c>
      <c r="AE2034" s="94">
        <f>IF( (X2034=""),AD2034*1,( M2034+(SUM(AC2034:AC2034)) )*(X2034/100) )</f>
        <v>536707</v>
      </c>
      <c r="AF2034" s="94">
        <v>50000000</v>
      </c>
      <c r="AG2034" s="94">
        <f>IF((AF2034-AE2034) &gt; 1,0,IF((AF2034-AE2034)&lt;0,AE2034-AF2034,AF2034-AE2034))</f>
        <v>0</v>
      </c>
      <c r="AH2034" s="94">
        <v>0.02</v>
      </c>
    </row>
    <row r="2035" spans="1:34" s="73" customFormat="1" x14ac:dyDescent="0.55000000000000004">
      <c r="A2035" s="108"/>
      <c r="B2035" s="109"/>
      <c r="C2035" s="102"/>
      <c r="D2035" s="90"/>
      <c r="E2035" s="102"/>
      <c r="F2035" s="102"/>
      <c r="G2035" s="102"/>
      <c r="H2035" s="102"/>
      <c r="I2035" s="98"/>
      <c r="J2035" s="102"/>
      <c r="K2035" s="94"/>
      <c r="L2035" s="94" t="s">
        <v>63</v>
      </c>
      <c r="M2035" s="94">
        <f>SUM(M2034:M2034)</f>
        <v>44200</v>
      </c>
      <c r="N2035" s="102"/>
      <c r="O2035" s="111"/>
      <c r="P2035" s="96"/>
      <c r="Q2035" s="111"/>
      <c r="R2035" s="111"/>
      <c r="S2035" s="97"/>
      <c r="T2035" s="102"/>
      <c r="U2035" s="102"/>
      <c r="V2035" s="102"/>
      <c r="W2035" s="94"/>
      <c r="X2035" s="98"/>
      <c r="Y2035" s="94"/>
      <c r="Z2035" s="94"/>
      <c r="AA2035" s="89"/>
      <c r="AB2035" s="89"/>
      <c r="AC2035" s="94"/>
      <c r="AD2035" s="94">
        <f>SUM(AD2034:AD2034)</f>
        <v>536707</v>
      </c>
      <c r="AE2035" s="94">
        <f>SUM(AE2034:AE2034)</f>
        <v>536707</v>
      </c>
      <c r="AF2035" s="94"/>
      <c r="AG2035" s="94">
        <f>SUM(AG2034:AG2034)</f>
        <v>0</v>
      </c>
      <c r="AH2035" s="94"/>
    </row>
    <row r="2036" spans="1:34" s="73" customFormat="1" x14ac:dyDescent="0.55000000000000004">
      <c r="A2036" s="108" t="s">
        <v>2885</v>
      </c>
      <c r="B2036" s="109">
        <v>872</v>
      </c>
      <c r="C2036" s="102">
        <v>6979</v>
      </c>
      <c r="D2036" s="90" t="s">
        <v>2886</v>
      </c>
      <c r="E2036" s="102" t="s">
        <v>34</v>
      </c>
      <c r="F2036" s="102">
        <v>23676</v>
      </c>
      <c r="G2036" s="102">
        <v>0</v>
      </c>
      <c r="H2036" s="102">
        <v>1</v>
      </c>
      <c r="I2036" s="98">
        <v>22</v>
      </c>
      <c r="J2036" s="102" t="s">
        <v>35</v>
      </c>
      <c r="K2036" s="94">
        <f>((G2036*400)+(H2036*100))+I2036</f>
        <v>122</v>
      </c>
      <c r="L2036" s="94">
        <v>850</v>
      </c>
      <c r="M2036" s="94">
        <f>K2036*L2036</f>
        <v>103700</v>
      </c>
      <c r="N2036" s="102">
        <v>1</v>
      </c>
      <c r="O2036" s="111" t="s">
        <v>2883</v>
      </c>
      <c r="P2036" s="96"/>
      <c r="Q2036" s="111" t="s">
        <v>2884</v>
      </c>
      <c r="R2036" s="111" t="s">
        <v>2887</v>
      </c>
      <c r="S2036" s="97" t="s">
        <v>2888</v>
      </c>
      <c r="T2036" s="102" t="s">
        <v>51</v>
      </c>
      <c r="U2036" s="102" t="s">
        <v>45</v>
      </c>
      <c r="V2036" s="102" t="s">
        <v>52</v>
      </c>
      <c r="W2036" s="94">
        <v>417.36</v>
      </c>
      <c r="X2036" s="98">
        <v>80.92</v>
      </c>
      <c r="Y2036" s="94">
        <v>6750</v>
      </c>
      <c r="Z2036" s="94">
        <f>W2036*Y2036</f>
        <v>2817180</v>
      </c>
      <c r="AA2036" s="89">
        <v>31</v>
      </c>
      <c r="AB2036" s="89">
        <v>52</v>
      </c>
      <c r="AC2036" s="94">
        <f>(Z2036*(100-AB2036))/100</f>
        <v>1352246.4</v>
      </c>
      <c r="AD2036" s="94">
        <f>IF(AND(AC2036="",M2036=""),0,IF((AC2036=""),M2036, IF( (M2036=""),AC2036,AC2036+M2036)))</f>
        <v>1455946.4</v>
      </c>
      <c r="AE2036" s="94">
        <f>IF( (X2036=""),AD2036*1,( M2036+(SUM(AC2036:AC2036)) )*(X2036/100) )</f>
        <v>1178151.8268800001</v>
      </c>
      <c r="AF2036" s="94">
        <v>50000000</v>
      </c>
      <c r="AG2036" s="94">
        <f>IF((AF2036-AE2036) &gt; 1,0,IF((AF2036-AE2036)&lt;0,AE2036-AF2036,AF2036-AE2036))</f>
        <v>0</v>
      </c>
      <c r="AH2036" s="94">
        <v>0.02</v>
      </c>
    </row>
    <row r="2037" spans="1:34" s="73" customFormat="1" x14ac:dyDescent="0.55000000000000004">
      <c r="A2037" s="108"/>
      <c r="B2037" s="109"/>
      <c r="C2037" s="102"/>
      <c r="D2037" s="90"/>
      <c r="E2037" s="102"/>
      <c r="F2037" s="102"/>
      <c r="G2037" s="102"/>
      <c r="H2037" s="102"/>
      <c r="I2037" s="98"/>
      <c r="J2037" s="102"/>
      <c r="K2037" s="94"/>
      <c r="L2037" s="94"/>
      <c r="M2037" s="94"/>
      <c r="N2037" s="102">
        <v>2</v>
      </c>
      <c r="O2037" s="111" t="s">
        <v>2883</v>
      </c>
      <c r="P2037" s="96"/>
      <c r="Q2037" s="111" t="s">
        <v>2884</v>
      </c>
      <c r="R2037" s="111" t="s">
        <v>2887</v>
      </c>
      <c r="S2037" s="97" t="s">
        <v>2889</v>
      </c>
      <c r="T2037" s="102" t="s">
        <v>55</v>
      </c>
      <c r="U2037" s="102" t="s">
        <v>45</v>
      </c>
      <c r="V2037" s="102" t="s">
        <v>52</v>
      </c>
      <c r="W2037" s="94">
        <v>98.4</v>
      </c>
      <c r="X2037" s="98">
        <v>19.079999999999998</v>
      </c>
      <c r="Y2037" s="94">
        <v>0</v>
      </c>
      <c r="Z2037" s="94">
        <f>W2037*Y2037</f>
        <v>0</v>
      </c>
      <c r="AA2037" s="89">
        <v>6</v>
      </c>
      <c r="AB2037" s="89">
        <v>6</v>
      </c>
      <c r="AC2037" s="94">
        <f>(Z2037*(100-AB2037))/100</f>
        <v>0</v>
      </c>
      <c r="AD2037" s="94">
        <f>IF(AND(AC2037="",M2036=""),0,IF((AC2037=""),M2036, IF( (M2036=""),AC2037,AC2037+M2036)))</f>
        <v>103700</v>
      </c>
      <c r="AE2037" s="94">
        <f>IF( (X2037=""),AD2037*1,( M2036+(SUM(AC2037:AC2037)) )*(X2037/100) )</f>
        <v>19785.959999999995</v>
      </c>
      <c r="AF2037" s="94">
        <v>50000000</v>
      </c>
      <c r="AG2037" s="94">
        <f>IF((AF2037-AE2037) &gt; 1,0,IF((AF2037-AE2037)&lt;0,AE2037-AF2037,AF2037-AE2037))</f>
        <v>0</v>
      </c>
      <c r="AH2037" s="94">
        <v>0.02</v>
      </c>
    </row>
    <row r="2038" spans="1:34" s="73" customFormat="1" x14ac:dyDescent="0.55000000000000004">
      <c r="A2038" s="108"/>
      <c r="B2038" s="109"/>
      <c r="C2038" s="102"/>
      <c r="D2038" s="90"/>
      <c r="E2038" s="102"/>
      <c r="F2038" s="102"/>
      <c r="G2038" s="102"/>
      <c r="H2038" s="102"/>
      <c r="I2038" s="98"/>
      <c r="J2038" s="102"/>
      <c r="K2038" s="94"/>
      <c r="L2038" s="94" t="s">
        <v>63</v>
      </c>
      <c r="M2038" s="94">
        <f>SUM(M2036:M2037)</f>
        <v>103700</v>
      </c>
      <c r="N2038" s="102"/>
      <c r="O2038" s="111"/>
      <c r="P2038" s="96"/>
      <c r="Q2038" s="111"/>
      <c r="R2038" s="111"/>
      <c r="S2038" s="97"/>
      <c r="T2038" s="102"/>
      <c r="U2038" s="102"/>
      <c r="V2038" s="102"/>
      <c r="W2038" s="94"/>
      <c r="X2038" s="98"/>
      <c r="Y2038" s="94"/>
      <c r="Z2038" s="94"/>
      <c r="AA2038" s="89"/>
      <c r="AB2038" s="89"/>
      <c r="AC2038" s="94"/>
      <c r="AD2038" s="94">
        <f>SUM(AD2036:AD2037)</f>
        <v>1559646.4</v>
      </c>
      <c r="AE2038" s="94">
        <f>SUM(AE2036:AE2037)</f>
        <v>1197937.78688</v>
      </c>
      <c r="AF2038" s="94"/>
      <c r="AG2038" s="94">
        <f>SUM(AG2036:AG2037)</f>
        <v>0</v>
      </c>
      <c r="AH2038" s="94"/>
    </row>
    <row r="2039" spans="1:34" s="73" customFormat="1" x14ac:dyDescent="0.55000000000000004">
      <c r="A2039" s="108" t="s">
        <v>2892</v>
      </c>
      <c r="B2039" s="109"/>
      <c r="C2039" s="102"/>
      <c r="D2039" s="90"/>
      <c r="E2039" s="102"/>
      <c r="F2039" s="102"/>
      <c r="G2039" s="102"/>
      <c r="H2039" s="102"/>
      <c r="I2039" s="98"/>
      <c r="J2039" s="102"/>
      <c r="K2039" s="94"/>
      <c r="L2039" s="94"/>
      <c r="M2039" s="94"/>
      <c r="N2039" s="102"/>
      <c r="O2039" s="111"/>
      <c r="P2039" s="96"/>
      <c r="Q2039" s="111"/>
      <c r="R2039" s="111"/>
      <c r="S2039" s="97"/>
      <c r="T2039" s="102"/>
      <c r="U2039" s="102"/>
      <c r="V2039" s="102"/>
      <c r="W2039" s="94"/>
      <c r="X2039" s="98"/>
      <c r="Y2039" s="94"/>
      <c r="Z2039" s="94"/>
      <c r="AA2039" s="89"/>
      <c r="AB2039" s="89"/>
      <c r="AC2039" s="94"/>
      <c r="AD2039" s="94"/>
      <c r="AE2039" s="94"/>
      <c r="AF2039" s="94"/>
      <c r="AG2039" s="94"/>
      <c r="AH2039" s="94"/>
    </row>
    <row r="2040" spans="1:34" s="73" customFormat="1" x14ac:dyDescent="0.55000000000000004">
      <c r="A2040" s="108"/>
      <c r="B2040" s="109">
        <v>873</v>
      </c>
      <c r="C2040" s="102">
        <v>10004</v>
      </c>
      <c r="D2040" s="90" t="s">
        <v>2893</v>
      </c>
      <c r="E2040" s="102" t="s">
        <v>37</v>
      </c>
      <c r="F2040" s="102">
        <v>7040</v>
      </c>
      <c r="G2040" s="102">
        <v>0</v>
      </c>
      <c r="H2040" s="102">
        <v>1</v>
      </c>
      <c r="I2040" s="98">
        <v>41</v>
      </c>
      <c r="J2040" s="102" t="s">
        <v>35</v>
      </c>
      <c r="K2040" s="94">
        <f>((G2040*400)+(H2040*100))+I2040</f>
        <v>141</v>
      </c>
      <c r="L2040" s="94">
        <v>225</v>
      </c>
      <c r="M2040" s="94">
        <f>K2040*L2040</f>
        <v>31725</v>
      </c>
      <c r="N2040" s="102">
        <v>1</v>
      </c>
      <c r="O2040" s="111" t="s">
        <v>2890</v>
      </c>
      <c r="P2040" s="96">
        <v>8570885000472</v>
      </c>
      <c r="Q2040" s="111" t="s">
        <v>2891</v>
      </c>
      <c r="R2040" s="111" t="s">
        <v>2894</v>
      </c>
      <c r="S2040" s="97"/>
      <c r="T2040" s="102" t="s">
        <v>51</v>
      </c>
      <c r="U2040" s="102" t="s">
        <v>45</v>
      </c>
      <c r="V2040" s="102" t="s">
        <v>52</v>
      </c>
      <c r="W2040" s="94">
        <v>91.7</v>
      </c>
      <c r="X2040" s="98">
        <v>59.26</v>
      </c>
      <c r="Y2040" s="94">
        <v>6750</v>
      </c>
      <c r="Z2040" s="94">
        <f>W2040*Y2040</f>
        <v>618975</v>
      </c>
      <c r="AA2040" s="89">
        <v>7</v>
      </c>
      <c r="AB2040" s="89">
        <v>7</v>
      </c>
      <c r="AC2040" s="94">
        <f>(Z2040*(100-AB2040))/100</f>
        <v>575646.75</v>
      </c>
      <c r="AD2040" s="94">
        <f>IF(AND(AC2040="",M2040=""),0,IF((AC2040=""),M2040, IF( (M2040=""),AC2040,AC2040+M2040)))</f>
        <v>607371.75</v>
      </c>
      <c r="AE2040" s="94">
        <f>IF( (X2040=""),AD2040*1,( M2040+(SUM(AC2040:AC2041)) )*(X2040/100) )</f>
        <v>594477.43087499996</v>
      </c>
      <c r="AF2040" s="94">
        <v>10000000</v>
      </c>
      <c r="AG2040" s="94">
        <v>31725</v>
      </c>
      <c r="AH2040" s="94">
        <v>0.02</v>
      </c>
    </row>
    <row r="2041" spans="1:34" s="73" customFormat="1" x14ac:dyDescent="0.55000000000000004">
      <c r="A2041" s="108"/>
      <c r="B2041" s="109"/>
      <c r="C2041" s="102"/>
      <c r="D2041" s="90"/>
      <c r="E2041" s="102"/>
      <c r="F2041" s="102"/>
      <c r="G2041" s="102"/>
      <c r="H2041" s="102"/>
      <c r="I2041" s="98"/>
      <c r="J2041" s="102"/>
      <c r="K2041" s="94"/>
      <c r="L2041" s="94"/>
      <c r="M2041" s="94"/>
      <c r="N2041" s="102"/>
      <c r="O2041" s="111"/>
      <c r="P2041" s="96"/>
      <c r="Q2041" s="111"/>
      <c r="R2041" s="111"/>
      <c r="S2041" s="97"/>
      <c r="T2041" s="102" t="s">
        <v>343</v>
      </c>
      <c r="U2041" s="102"/>
      <c r="V2041" s="102" t="s">
        <v>52</v>
      </c>
      <c r="W2041" s="94">
        <v>63.05</v>
      </c>
      <c r="X2041" s="98">
        <v>40.74</v>
      </c>
      <c r="Y2041" s="94">
        <v>6750</v>
      </c>
      <c r="Z2041" s="94">
        <f>W2041*Y2041</f>
        <v>425587.5</v>
      </c>
      <c r="AA2041" s="89">
        <v>7</v>
      </c>
      <c r="AB2041" s="89">
        <v>7</v>
      </c>
      <c r="AC2041" s="94">
        <f>(Z2041*(100-AB2041))/100</f>
        <v>395796.375</v>
      </c>
      <c r="AD2041" s="94">
        <f>IF(AND(AC2041="",M2040=""),0,IF((AC2041=""),M2040, IF( (M2040=""),AC2041,AC2041+M2040)))</f>
        <v>427521.375</v>
      </c>
      <c r="AE2041" s="94">
        <f>IF( (X2041=""),AD2041*1,( M2040+(SUM(AC2040:AC2041)) )*(X2041/100) )</f>
        <v>408690.69412500004</v>
      </c>
      <c r="AF2041" s="94">
        <v>10000000</v>
      </c>
      <c r="AG2041" s="94">
        <f>IF((AF2041-AE2041) &gt; 1,0,IF((AF2041-AE2041)&lt;0,AE2041-AF2041,AF2041-AE2041))</f>
        <v>0</v>
      </c>
      <c r="AH2041" s="94">
        <v>0.02</v>
      </c>
    </row>
    <row r="2042" spans="1:34" s="73" customFormat="1" x14ac:dyDescent="0.55000000000000004">
      <c r="A2042" s="108"/>
      <c r="B2042" s="109"/>
      <c r="C2042" s="102"/>
      <c r="D2042" s="90"/>
      <c r="E2042" s="25" t="s">
        <v>37</v>
      </c>
      <c r="F2042" s="25"/>
      <c r="G2042" s="25">
        <v>0</v>
      </c>
      <c r="H2042" s="25">
        <v>2</v>
      </c>
      <c r="I2042" s="26">
        <v>50</v>
      </c>
      <c r="J2042" s="25" t="s">
        <v>35</v>
      </c>
      <c r="K2042" s="24">
        <f>((G2042*400)+(H2042*100))+I2042</f>
        <v>250</v>
      </c>
      <c r="L2042" s="24">
        <v>225</v>
      </c>
      <c r="M2042" s="24">
        <f>K2042*L2042</f>
        <v>56250</v>
      </c>
      <c r="N2042" s="25"/>
      <c r="O2042" s="27"/>
      <c r="P2042" s="28"/>
      <c r="Q2042" s="27"/>
      <c r="R2042" s="27"/>
      <c r="S2042" s="29"/>
      <c r="T2042" s="25"/>
      <c r="U2042" s="25"/>
      <c r="V2042" s="25"/>
      <c r="W2042" s="24"/>
      <c r="X2042" s="26"/>
      <c r="Y2042" s="24"/>
      <c r="Z2042" s="24"/>
      <c r="AA2042" s="30"/>
      <c r="AB2042" s="30"/>
      <c r="AC2042" s="24"/>
      <c r="AD2042" s="24">
        <f>IF(AND(AC2042="",M2042=""),0,IF((AC2042=""),M2042,IF((M2042=""),AC2042,AC2042+M2042)))</f>
        <v>56250</v>
      </c>
      <c r="AE2042" s="24">
        <f>IF( (X2042=""),AD2042*1,AD2042*(X2042/100) )</f>
        <v>56250</v>
      </c>
      <c r="AF2042" s="24">
        <v>0</v>
      </c>
      <c r="AG2042" s="24">
        <f>IF((AF2042-AE2042) &gt; 1,0,IF((AF2042-AE2042)&lt;0,AE2042-AF2042,AF2042-AE2042))</f>
        <v>56250</v>
      </c>
      <c r="AH2042" s="24">
        <v>0.02</v>
      </c>
    </row>
    <row r="2043" spans="1:34" s="73" customFormat="1" x14ac:dyDescent="0.55000000000000004">
      <c r="A2043" s="108"/>
      <c r="B2043" s="109"/>
      <c r="C2043" s="102"/>
      <c r="D2043" s="90"/>
      <c r="E2043" s="102"/>
      <c r="F2043" s="102"/>
      <c r="G2043" s="102"/>
      <c r="H2043" s="102"/>
      <c r="I2043" s="98"/>
      <c r="J2043" s="102"/>
      <c r="K2043" s="94"/>
      <c r="L2043" s="94" t="s">
        <v>63</v>
      </c>
      <c r="M2043" s="94">
        <f>SUM(M2040:M2042)</f>
        <v>87975</v>
      </c>
      <c r="N2043" s="102"/>
      <c r="O2043" s="111"/>
      <c r="P2043" s="96"/>
      <c r="Q2043" s="111"/>
      <c r="R2043" s="111"/>
      <c r="S2043" s="97"/>
      <c r="T2043" s="102"/>
      <c r="U2043" s="102"/>
      <c r="V2043" s="102"/>
      <c r="W2043" s="94"/>
      <c r="X2043" s="98"/>
      <c r="Y2043" s="94"/>
      <c r="Z2043" s="94"/>
      <c r="AA2043" s="89"/>
      <c r="AB2043" s="89"/>
      <c r="AC2043" s="94"/>
      <c r="AD2043" s="94">
        <f>SUM(AD2040:AD2042)</f>
        <v>1091143.125</v>
      </c>
      <c r="AE2043" s="94">
        <f>SUM(AE2040:AE2042)</f>
        <v>1059418.125</v>
      </c>
      <c r="AF2043" s="94"/>
      <c r="AG2043" s="94">
        <f>SUM(AG2040:AG2042)</f>
        <v>87975</v>
      </c>
      <c r="AH2043" s="94"/>
    </row>
    <row r="2044" spans="1:34" s="73" customFormat="1" x14ac:dyDescent="0.55000000000000004">
      <c r="A2044" s="108"/>
      <c r="B2044" s="109"/>
      <c r="C2044" s="102"/>
      <c r="D2044" s="90"/>
      <c r="E2044" s="102"/>
      <c r="F2044" s="102"/>
      <c r="G2044" s="102"/>
      <c r="H2044" s="102"/>
      <c r="I2044" s="98"/>
      <c r="J2044" s="102"/>
      <c r="K2044" s="94"/>
      <c r="L2044" s="94"/>
      <c r="M2044" s="94"/>
      <c r="N2044" s="102"/>
      <c r="O2044" s="111"/>
      <c r="P2044" s="96"/>
      <c r="Q2044" s="111"/>
      <c r="R2044" s="111"/>
      <c r="S2044" s="97"/>
      <c r="T2044" s="102"/>
      <c r="U2044" s="102"/>
      <c r="V2044" s="102"/>
      <c r="W2044" s="94"/>
      <c r="X2044" s="98"/>
      <c r="Y2044" s="94"/>
      <c r="Z2044" s="94"/>
      <c r="AA2044" s="89"/>
      <c r="AB2044" s="89"/>
      <c r="AC2044" s="94"/>
      <c r="AD2044" s="94"/>
      <c r="AE2044" s="94"/>
      <c r="AF2044" s="94"/>
      <c r="AG2044" s="94"/>
      <c r="AH2044" s="94"/>
    </row>
    <row r="2045" spans="1:34" s="73" customFormat="1" x14ac:dyDescent="0.55000000000000004">
      <c r="A2045" s="108"/>
      <c r="B2045" s="109"/>
      <c r="C2045" s="102"/>
      <c r="D2045" s="90"/>
      <c r="E2045" s="102"/>
      <c r="F2045" s="102"/>
      <c r="G2045" s="102"/>
      <c r="H2045" s="102"/>
      <c r="I2045" s="98"/>
      <c r="J2045" s="102"/>
      <c r="K2045" s="94"/>
      <c r="L2045" s="94"/>
      <c r="M2045" s="94"/>
      <c r="N2045" s="102"/>
      <c r="O2045" s="111"/>
      <c r="P2045" s="96"/>
      <c r="Q2045" s="111"/>
      <c r="R2045" s="111"/>
      <c r="S2045" s="97"/>
      <c r="T2045" s="102"/>
      <c r="U2045" s="102"/>
      <c r="V2045" s="102"/>
      <c r="W2045" s="94"/>
      <c r="X2045" s="98"/>
      <c r="Y2045" s="94"/>
      <c r="Z2045" s="94"/>
      <c r="AA2045" s="89"/>
      <c r="AB2045" s="89"/>
      <c r="AC2045" s="94"/>
      <c r="AD2045" s="94"/>
      <c r="AE2045" s="94"/>
      <c r="AF2045" s="94"/>
      <c r="AG2045" s="94"/>
      <c r="AH2045" s="94"/>
    </row>
    <row r="2046" spans="1:34" s="73" customFormat="1" x14ac:dyDescent="0.55000000000000004">
      <c r="A2046" s="108" t="s">
        <v>2897</v>
      </c>
      <c r="B2046" s="109">
        <v>874</v>
      </c>
      <c r="C2046" s="102">
        <v>9611</v>
      </c>
      <c r="D2046" s="90"/>
      <c r="E2046" s="102" t="s">
        <v>34</v>
      </c>
      <c r="F2046" s="102">
        <v>26684</v>
      </c>
      <c r="G2046" s="102">
        <v>1</v>
      </c>
      <c r="H2046" s="102">
        <v>0</v>
      </c>
      <c r="I2046" s="98">
        <v>55</v>
      </c>
      <c r="J2046" s="102" t="s">
        <v>38</v>
      </c>
      <c r="K2046" s="94">
        <f>((G2046*400)+(H2046*100))+I2046</f>
        <v>455</v>
      </c>
      <c r="L2046" s="94">
        <v>625</v>
      </c>
      <c r="M2046" s="94">
        <f>K2046*L2046</f>
        <v>284375</v>
      </c>
      <c r="N2046" s="102"/>
      <c r="O2046" s="111"/>
      <c r="P2046" s="96"/>
      <c r="Q2046" s="111"/>
      <c r="R2046" s="111"/>
      <c r="S2046" s="97"/>
      <c r="T2046" s="102"/>
      <c r="U2046" s="102"/>
      <c r="V2046" s="102"/>
      <c r="W2046" s="94"/>
      <c r="X2046" s="98"/>
      <c r="Y2046" s="94"/>
      <c r="Z2046" s="94"/>
      <c r="AA2046" s="89"/>
      <c r="AB2046" s="89"/>
      <c r="AC2046" s="94"/>
      <c r="AD2046" s="94">
        <f>IF(AND(AC2046="",M2046=""),0,IF((AC2046=""),M2046,IF((M2046=""),AC2046,AC2046+M2046)))</f>
        <v>284375</v>
      </c>
      <c r="AE2046" s="94">
        <f>IF( (X2046=""),AD2046*1,AD2046*(X2046/100) )</f>
        <v>284375</v>
      </c>
      <c r="AF2046" s="94">
        <v>50000000</v>
      </c>
      <c r="AG2046" s="94">
        <f>IF((AF2046-AE2046) &gt; 1,0,IF((AF2046-AE2046)&lt;0,AE2046-AF2046,AF2046-AE2046))</f>
        <v>0</v>
      </c>
      <c r="AH2046" s="94">
        <v>0.01</v>
      </c>
    </row>
    <row r="2047" spans="1:34" s="73" customFormat="1" x14ac:dyDescent="0.55000000000000004">
      <c r="A2047" s="108"/>
      <c r="B2047" s="109"/>
      <c r="C2047" s="102"/>
      <c r="D2047" s="90"/>
      <c r="E2047" s="102"/>
      <c r="F2047" s="102"/>
      <c r="G2047" s="102"/>
      <c r="H2047" s="102"/>
      <c r="I2047" s="98"/>
      <c r="J2047" s="102"/>
      <c r="K2047" s="94"/>
      <c r="L2047" s="94"/>
      <c r="M2047" s="94"/>
      <c r="N2047" s="102"/>
      <c r="O2047" s="111" t="s">
        <v>2895</v>
      </c>
      <c r="P2047" s="96"/>
      <c r="Q2047" s="111" t="s">
        <v>2896</v>
      </c>
      <c r="R2047" s="111" t="s">
        <v>2898</v>
      </c>
      <c r="S2047" s="97" t="s">
        <v>2899</v>
      </c>
      <c r="T2047" s="102"/>
      <c r="U2047" s="102"/>
      <c r="V2047" s="102"/>
      <c r="W2047" s="94"/>
      <c r="X2047" s="98"/>
      <c r="Y2047" s="94"/>
      <c r="Z2047" s="94"/>
      <c r="AA2047" s="89"/>
      <c r="AB2047" s="89"/>
      <c r="AC2047" s="94"/>
      <c r="AD2047" s="94"/>
      <c r="AE2047" s="94"/>
      <c r="AF2047" s="94"/>
      <c r="AG2047" s="94"/>
      <c r="AH2047" s="94"/>
    </row>
    <row r="2048" spans="1:34" s="73" customFormat="1" x14ac:dyDescent="0.55000000000000004">
      <c r="A2048" s="108"/>
      <c r="B2048" s="109"/>
      <c r="C2048" s="102"/>
      <c r="D2048" s="90"/>
      <c r="E2048" s="102"/>
      <c r="F2048" s="102"/>
      <c r="G2048" s="102"/>
      <c r="H2048" s="102"/>
      <c r="I2048" s="98"/>
      <c r="J2048" s="102"/>
      <c r="K2048" s="94"/>
      <c r="L2048" s="94" t="s">
        <v>63</v>
      </c>
      <c r="M2048" s="94">
        <f>SUM(M2046:M2047)</f>
        <v>284375</v>
      </c>
      <c r="N2048" s="102"/>
      <c r="O2048" s="111"/>
      <c r="P2048" s="96"/>
      <c r="Q2048" s="111"/>
      <c r="R2048" s="111"/>
      <c r="S2048" s="97"/>
      <c r="T2048" s="102"/>
      <c r="U2048" s="102"/>
      <c r="V2048" s="102"/>
      <c r="W2048" s="94"/>
      <c r="X2048" s="98"/>
      <c r="Y2048" s="94"/>
      <c r="Z2048" s="94"/>
      <c r="AA2048" s="89"/>
      <c r="AB2048" s="89"/>
      <c r="AC2048" s="94"/>
      <c r="AD2048" s="94">
        <f>SUM(AD2046:AD2047)</f>
        <v>284375</v>
      </c>
      <c r="AE2048" s="94">
        <f>SUM(AE2046:AE2047)</f>
        <v>284375</v>
      </c>
      <c r="AF2048" s="94"/>
      <c r="AG2048" s="94">
        <f>SUM(AG2046:AG2047)</f>
        <v>0</v>
      </c>
      <c r="AH2048" s="94"/>
    </row>
    <row r="2049" spans="1:34" s="73" customFormat="1" x14ac:dyDescent="0.55000000000000004">
      <c r="A2049" s="108" t="s">
        <v>2900</v>
      </c>
      <c r="B2049" s="109">
        <v>875</v>
      </c>
      <c r="C2049" s="102">
        <v>10305</v>
      </c>
      <c r="D2049" s="90" t="s">
        <v>2901</v>
      </c>
      <c r="E2049" s="102" t="s">
        <v>34</v>
      </c>
      <c r="F2049" s="102">
        <v>19579</v>
      </c>
      <c r="G2049" s="102">
        <v>0</v>
      </c>
      <c r="H2049" s="102">
        <v>0</v>
      </c>
      <c r="I2049" s="98">
        <v>86.7</v>
      </c>
      <c r="J2049" s="102" t="s">
        <v>35</v>
      </c>
      <c r="K2049" s="94">
        <f>((G2049*400)+(H2049*100))+I2049</f>
        <v>86.7</v>
      </c>
      <c r="L2049" s="94">
        <v>400</v>
      </c>
      <c r="M2049" s="94">
        <f>K2049*L2049</f>
        <v>34680</v>
      </c>
      <c r="N2049" s="102">
        <v>1</v>
      </c>
      <c r="O2049" s="111" t="s">
        <v>2902</v>
      </c>
      <c r="P2049" s="96"/>
      <c r="Q2049" s="111" t="s">
        <v>2903</v>
      </c>
      <c r="R2049" s="111" t="s">
        <v>2904</v>
      </c>
      <c r="S2049" s="97" t="s">
        <v>2905</v>
      </c>
      <c r="T2049" s="102" t="s">
        <v>51</v>
      </c>
      <c r="U2049" s="102" t="s">
        <v>45</v>
      </c>
      <c r="V2049" s="102" t="s">
        <v>52</v>
      </c>
      <c r="W2049" s="94">
        <v>275.52</v>
      </c>
      <c r="X2049" s="98">
        <v>100</v>
      </c>
      <c r="Y2049" s="94">
        <v>6750</v>
      </c>
      <c r="Z2049" s="94">
        <f>W2049*Y2049</f>
        <v>1859759.9999999998</v>
      </c>
      <c r="AA2049" s="89">
        <v>6</v>
      </c>
      <c r="AB2049" s="89">
        <v>6</v>
      </c>
      <c r="AC2049" s="94">
        <f>(Z2049*(100-AB2049))/100</f>
        <v>1748174.3999999997</v>
      </c>
      <c r="AD2049" s="94">
        <f>IF(AND(AC2049="",M2049=""),0,IF((AC2049=""),M2049, IF( (M2049=""),AC2049,AC2049+M2049)))</f>
        <v>1782854.3999999997</v>
      </c>
      <c r="AE2049" s="94">
        <f>IF( (X2049=""),AD2049*1,( M2049+(SUM(AC2049:AC2049)) )*(X2049/100) )</f>
        <v>1782854.3999999997</v>
      </c>
      <c r="AF2049" s="94">
        <v>10000000</v>
      </c>
      <c r="AG2049" s="94">
        <f>IF((AF2049-AE2049) &gt; 1,0,IF((AF2049-AE2049)&lt;0,AE2049-AF2049,AF2049-AE2049))</f>
        <v>0</v>
      </c>
      <c r="AH2049" s="94">
        <v>0.02</v>
      </c>
    </row>
    <row r="2050" spans="1:34" s="73" customFormat="1" x14ac:dyDescent="0.55000000000000004">
      <c r="A2050" s="108"/>
      <c r="B2050" s="109"/>
      <c r="C2050" s="102"/>
      <c r="D2050" s="90"/>
      <c r="E2050" s="102"/>
      <c r="F2050" s="102"/>
      <c r="G2050" s="102"/>
      <c r="H2050" s="102"/>
      <c r="I2050" s="98"/>
      <c r="J2050" s="102"/>
      <c r="K2050" s="94"/>
      <c r="L2050" s="94" t="s">
        <v>63</v>
      </c>
      <c r="M2050" s="94">
        <f>SUM(M2049:M2049)</f>
        <v>34680</v>
      </c>
      <c r="N2050" s="102"/>
      <c r="O2050" s="111"/>
      <c r="P2050" s="96"/>
      <c r="Q2050" s="111"/>
      <c r="R2050" s="111"/>
      <c r="S2050" s="97"/>
      <c r="T2050" s="102"/>
      <c r="U2050" s="102"/>
      <c r="V2050" s="102"/>
      <c r="W2050" s="94"/>
      <c r="X2050" s="98"/>
      <c r="Y2050" s="94"/>
      <c r="Z2050" s="94"/>
      <c r="AA2050" s="89"/>
      <c r="AB2050" s="89"/>
      <c r="AC2050" s="94"/>
      <c r="AD2050" s="94">
        <f>SUM(AD2049:AD2049)</f>
        <v>1782854.3999999997</v>
      </c>
      <c r="AE2050" s="94">
        <f>SUM(AE2049:AE2049)</f>
        <v>1782854.3999999997</v>
      </c>
      <c r="AF2050" s="94"/>
      <c r="AG2050" s="94">
        <f>SUM(AG2049:AG2049)</f>
        <v>0</v>
      </c>
      <c r="AH2050" s="94"/>
    </row>
    <row r="2051" spans="1:34" s="73" customFormat="1" x14ac:dyDescent="0.55000000000000004">
      <c r="A2051" s="108" t="s">
        <v>2906</v>
      </c>
      <c r="B2051" s="109">
        <v>876</v>
      </c>
      <c r="C2051" s="102">
        <v>10242</v>
      </c>
      <c r="D2051" s="90" t="s">
        <v>2907</v>
      </c>
      <c r="E2051" s="102" t="s">
        <v>34</v>
      </c>
      <c r="F2051" s="102">
        <v>17004</v>
      </c>
      <c r="G2051" s="102">
        <v>0</v>
      </c>
      <c r="H2051" s="102">
        <v>0</v>
      </c>
      <c r="I2051" s="98">
        <v>99</v>
      </c>
      <c r="J2051" s="102" t="s">
        <v>38</v>
      </c>
      <c r="K2051" s="94">
        <f>((G2051*400)+(H2051*100))+I2051</f>
        <v>99</v>
      </c>
      <c r="L2051" s="94">
        <v>475</v>
      </c>
      <c r="M2051" s="94">
        <f>K2051*L2051</f>
        <v>47025</v>
      </c>
      <c r="N2051" s="102"/>
      <c r="O2051" s="111"/>
      <c r="P2051" s="96"/>
      <c r="Q2051" s="111"/>
      <c r="R2051" s="111"/>
      <c r="S2051" s="97"/>
      <c r="T2051" s="102"/>
      <c r="U2051" s="102"/>
      <c r="V2051" s="102"/>
      <c r="W2051" s="94"/>
      <c r="X2051" s="98"/>
      <c r="Y2051" s="94"/>
      <c r="Z2051" s="94"/>
      <c r="AA2051" s="89"/>
      <c r="AB2051" s="89"/>
      <c r="AC2051" s="94"/>
      <c r="AD2051" s="94">
        <f>IF(AND(AC2051="",M2051=""),0,IF((AC2051=""),M2051,IF((M2051=""),AC2051,AC2051+M2051)))</f>
        <v>47025</v>
      </c>
      <c r="AE2051" s="94">
        <f>IF( (X2051=""),AD2051*1,AD2051*(X2051/100) )</f>
        <v>47025</v>
      </c>
      <c r="AF2051" s="94">
        <v>50000000</v>
      </c>
      <c r="AG2051" s="94">
        <f>IF((AF2051-AE2051) &gt; 1,0,IF((AF2051-AE2051)&lt;0,AE2051-AF2051,AF2051-AE2051))</f>
        <v>0</v>
      </c>
      <c r="AH2051" s="94">
        <v>0.01</v>
      </c>
    </row>
    <row r="2052" spans="1:34" s="73" customFormat="1" x14ac:dyDescent="0.55000000000000004">
      <c r="A2052" s="108"/>
      <c r="B2052" s="109"/>
      <c r="C2052" s="102"/>
      <c r="D2052" s="90"/>
      <c r="E2052" s="102"/>
      <c r="F2052" s="102"/>
      <c r="G2052" s="102"/>
      <c r="H2052" s="102"/>
      <c r="I2052" s="98"/>
      <c r="J2052" s="102"/>
      <c r="K2052" s="94"/>
      <c r="L2052" s="94" t="s">
        <v>63</v>
      </c>
      <c r="M2052" s="94">
        <f>SUM(M2051:M2051)</f>
        <v>47025</v>
      </c>
      <c r="N2052" s="102"/>
      <c r="O2052" s="111"/>
      <c r="P2052" s="96"/>
      <c r="Q2052" s="111"/>
      <c r="R2052" s="111"/>
      <c r="S2052" s="97"/>
      <c r="T2052" s="102"/>
      <c r="U2052" s="102"/>
      <c r="V2052" s="102"/>
      <c r="W2052" s="94"/>
      <c r="X2052" s="98"/>
      <c r="Y2052" s="94"/>
      <c r="Z2052" s="94"/>
      <c r="AA2052" s="89"/>
      <c r="AB2052" s="89"/>
      <c r="AC2052" s="94"/>
      <c r="AD2052" s="94">
        <f>SUM(AD2051:AD2051)</f>
        <v>47025</v>
      </c>
      <c r="AE2052" s="94">
        <f>SUM(AE2051:AE2051)</f>
        <v>47025</v>
      </c>
      <c r="AF2052" s="94"/>
      <c r="AG2052" s="94">
        <f>SUM(AG2051:AG2051)</f>
        <v>0</v>
      </c>
      <c r="AH2052" s="94"/>
    </row>
    <row r="2053" spans="1:34" s="99" customFormat="1" x14ac:dyDescent="0.55000000000000004">
      <c r="A2053" s="107" t="s">
        <v>2910</v>
      </c>
      <c r="B2053" s="161">
        <v>962</v>
      </c>
      <c r="C2053" s="161">
        <v>10762</v>
      </c>
      <c r="D2053" s="162" t="s">
        <v>15510</v>
      </c>
      <c r="E2053" s="161" t="s">
        <v>34</v>
      </c>
      <c r="F2053" s="161">
        <v>24783</v>
      </c>
      <c r="G2053" s="161">
        <v>0</v>
      </c>
      <c r="H2053" s="161">
        <v>0</v>
      </c>
      <c r="I2053" s="163">
        <v>19</v>
      </c>
      <c r="J2053" s="161" t="s">
        <v>35</v>
      </c>
      <c r="K2053" s="121">
        <f>((G2053*400)+(H2053*100))+I2053</f>
        <v>19</v>
      </c>
      <c r="L2053" s="121">
        <v>14500</v>
      </c>
      <c r="M2053" s="121">
        <f>K2053*L2053</f>
        <v>275500</v>
      </c>
      <c r="N2053" s="161">
        <v>1</v>
      </c>
      <c r="O2053" s="164" t="s">
        <v>2908</v>
      </c>
      <c r="P2053" s="165">
        <v>3560700141405</v>
      </c>
      <c r="Q2053" s="164" t="s">
        <v>2909</v>
      </c>
      <c r="R2053" s="164" t="s">
        <v>2912</v>
      </c>
      <c r="S2053" s="166"/>
      <c r="T2053" s="161" t="s">
        <v>44</v>
      </c>
      <c r="U2053" s="161" t="s">
        <v>45</v>
      </c>
      <c r="V2053" s="102" t="s">
        <v>52</v>
      </c>
      <c r="W2053" s="94">
        <v>108</v>
      </c>
      <c r="X2053" s="98">
        <v>100</v>
      </c>
      <c r="Y2053" s="94">
        <v>7150</v>
      </c>
      <c r="Z2053" s="94">
        <f>W2053*Y2053</f>
        <v>772200</v>
      </c>
      <c r="AA2053" s="89">
        <v>9</v>
      </c>
      <c r="AB2053" s="89">
        <v>9</v>
      </c>
      <c r="AC2053" s="94">
        <f>(Z2053*(100-AB2053))/100</f>
        <v>702702</v>
      </c>
      <c r="AD2053" s="121">
        <f>IF(AND(AC2053="",M2053=""),0,IF((AC2053=""),M2053,IF((M2053=""),AC2053,AC2053+M2053)))</f>
        <v>978202</v>
      </c>
      <c r="AE2053" s="121">
        <f>IF( (X2053=""),AD2053*1,AD2053*(X2053/100) )</f>
        <v>978202</v>
      </c>
      <c r="AF2053" s="121">
        <v>0</v>
      </c>
      <c r="AG2053" s="121">
        <f>IF((AF2053-AE2053) &gt; 1,0,IF((AF2053-AE2053)&lt;0,AE2053-AF2053,AF2053-AE2053))</f>
        <v>978202</v>
      </c>
      <c r="AH2053" s="121">
        <v>0.02</v>
      </c>
    </row>
    <row r="2054" spans="1:34" s="99" customFormat="1" x14ac:dyDescent="0.55000000000000004">
      <c r="A2054" s="107"/>
      <c r="B2054" s="161">
        <v>963</v>
      </c>
      <c r="C2054" s="161">
        <v>10153</v>
      </c>
      <c r="D2054" s="162" t="s">
        <v>2911</v>
      </c>
      <c r="E2054" s="161" t="s">
        <v>34</v>
      </c>
      <c r="F2054" s="161">
        <v>24798</v>
      </c>
      <c r="G2054" s="161">
        <v>0</v>
      </c>
      <c r="H2054" s="161">
        <v>0</v>
      </c>
      <c r="I2054" s="163">
        <v>19</v>
      </c>
      <c r="J2054" s="161" t="s">
        <v>35</v>
      </c>
      <c r="K2054" s="121">
        <f>((G2054*400)+(H2054*100))+I2054</f>
        <v>19</v>
      </c>
      <c r="L2054" s="121">
        <v>14500</v>
      </c>
      <c r="M2054" s="121">
        <f>K2054*L2054</f>
        <v>275500</v>
      </c>
      <c r="N2054" s="161">
        <v>1</v>
      </c>
      <c r="O2054" s="164" t="s">
        <v>2908</v>
      </c>
      <c r="P2054" s="165">
        <v>3560700141405</v>
      </c>
      <c r="Q2054" s="164" t="s">
        <v>2909</v>
      </c>
      <c r="R2054" s="164" t="s">
        <v>2912</v>
      </c>
      <c r="S2054" s="166"/>
      <c r="T2054" s="161" t="s">
        <v>44</v>
      </c>
      <c r="U2054" s="161" t="s">
        <v>45</v>
      </c>
      <c r="V2054" s="102" t="s">
        <v>52</v>
      </c>
      <c r="W2054" s="94">
        <v>108</v>
      </c>
      <c r="X2054" s="98">
        <v>100</v>
      </c>
      <c r="Y2054" s="94">
        <v>7150</v>
      </c>
      <c r="Z2054" s="94">
        <f>W2054*Y2054</f>
        <v>772200</v>
      </c>
      <c r="AA2054" s="89">
        <v>9</v>
      </c>
      <c r="AB2054" s="89">
        <v>9</v>
      </c>
      <c r="AC2054" s="94">
        <f>(Z2054*(100-AB2054))/100</f>
        <v>702702</v>
      </c>
      <c r="AD2054" s="121">
        <f>IF(AND(AC2054="",M2054=""),0,IF((AC2054=""),M2054,IF((M2054=""),AC2054,AC2054+M2054)))</f>
        <v>978202</v>
      </c>
      <c r="AE2054" s="121">
        <f>IF( (X2054=""),AD2054*1,AD2054*(X2054/100) )</f>
        <v>978202</v>
      </c>
      <c r="AF2054" s="121">
        <v>0</v>
      </c>
      <c r="AG2054" s="121">
        <f>IF((AF2054-AE2054) &gt; 1,0,IF((AF2054-AE2054)&lt;0,AE2054-AF2054,AF2054-AE2054))</f>
        <v>978202</v>
      </c>
      <c r="AH2054" s="121">
        <v>0.02</v>
      </c>
    </row>
    <row r="2055" spans="1:34" s="99" customFormat="1" x14ac:dyDescent="0.55000000000000004">
      <c r="A2055" s="107"/>
      <c r="B2055" s="161">
        <v>964</v>
      </c>
      <c r="C2055" s="161">
        <v>10840</v>
      </c>
      <c r="D2055" s="162" t="s">
        <v>15511</v>
      </c>
      <c r="E2055" s="161" t="s">
        <v>34</v>
      </c>
      <c r="F2055" s="161">
        <v>25110</v>
      </c>
      <c r="G2055" s="161">
        <v>0</v>
      </c>
      <c r="H2055" s="161">
        <v>0</v>
      </c>
      <c r="I2055" s="163">
        <v>19</v>
      </c>
      <c r="J2055" s="161" t="s">
        <v>35</v>
      </c>
      <c r="K2055" s="121">
        <f>((G2055*400)+(H2055*100))+I2055</f>
        <v>19</v>
      </c>
      <c r="L2055" s="121">
        <v>14500</v>
      </c>
      <c r="M2055" s="121">
        <f>K2055*L2055</f>
        <v>275500</v>
      </c>
      <c r="N2055" s="161">
        <v>1</v>
      </c>
      <c r="O2055" s="164" t="s">
        <v>2908</v>
      </c>
      <c r="P2055" s="165">
        <v>3560700141405</v>
      </c>
      <c r="Q2055" s="164" t="s">
        <v>2909</v>
      </c>
      <c r="R2055" s="164" t="s">
        <v>2912</v>
      </c>
      <c r="S2055" s="166"/>
      <c r="T2055" s="161" t="s">
        <v>44</v>
      </c>
      <c r="U2055" s="161" t="s">
        <v>45</v>
      </c>
      <c r="V2055" s="102" t="s">
        <v>52</v>
      </c>
      <c r="W2055" s="94">
        <v>108</v>
      </c>
      <c r="X2055" s="98">
        <v>100</v>
      </c>
      <c r="Y2055" s="94">
        <v>7150</v>
      </c>
      <c r="Z2055" s="94">
        <f>W2055*Y2055</f>
        <v>772200</v>
      </c>
      <c r="AA2055" s="89">
        <v>9</v>
      </c>
      <c r="AB2055" s="89">
        <v>9</v>
      </c>
      <c r="AC2055" s="94">
        <f>(Z2055*(100-AB2055))/100</f>
        <v>702702</v>
      </c>
      <c r="AD2055" s="121">
        <f>IF(AND(AC2055="",M2055=""),0,IF((AC2055=""),M2055,IF((M2055=""),AC2055,AC2055+M2055)))</f>
        <v>978202</v>
      </c>
      <c r="AE2055" s="121">
        <f>IF( (X2055=""),AD2055*1,AD2055*(X2055/100) )</f>
        <v>978202</v>
      </c>
      <c r="AF2055" s="121">
        <v>0</v>
      </c>
      <c r="AG2055" s="121">
        <f>IF((AF2055-AE2055) &gt; 1,0,IF((AF2055-AE2055)&lt;0,AE2055-AF2055,AF2055-AE2055))</f>
        <v>978202</v>
      </c>
      <c r="AH2055" s="121">
        <v>0.02</v>
      </c>
    </row>
    <row r="2056" spans="1:34" s="99" customFormat="1" x14ac:dyDescent="0.55000000000000004">
      <c r="A2056" s="107"/>
      <c r="B2056" s="161"/>
      <c r="C2056" s="161"/>
      <c r="D2056" s="162"/>
      <c r="E2056" s="161"/>
      <c r="F2056" s="161"/>
      <c r="G2056" s="161"/>
      <c r="H2056" s="161"/>
      <c r="I2056" s="163"/>
      <c r="J2056" s="161"/>
      <c r="K2056" s="121"/>
      <c r="L2056" s="121" t="s">
        <v>63</v>
      </c>
      <c r="M2056" s="121">
        <f>SUM(M2053:M2055)</f>
        <v>826500</v>
      </c>
      <c r="N2056" s="161"/>
      <c r="O2056" s="164"/>
      <c r="P2056" s="165"/>
      <c r="Q2056" s="164"/>
      <c r="R2056" s="164"/>
      <c r="S2056" s="166"/>
      <c r="T2056" s="161"/>
      <c r="U2056" s="161"/>
      <c r="V2056" s="161"/>
      <c r="W2056" s="121"/>
      <c r="X2056" s="163"/>
      <c r="Y2056" s="121"/>
      <c r="Z2056" s="121"/>
      <c r="AA2056" s="167"/>
      <c r="AB2056" s="167"/>
      <c r="AC2056" s="121"/>
      <c r="AD2056" s="121"/>
      <c r="AE2056" s="121">
        <f>SUM(AE2053:AE2055)</f>
        <v>2934606</v>
      </c>
      <c r="AF2056" s="121"/>
      <c r="AG2056" s="121">
        <f>SUM(AG2053:AG2055)</f>
        <v>2934606</v>
      </c>
      <c r="AH2056" s="121"/>
    </row>
    <row r="2057" spans="1:34" s="73" customFormat="1" x14ac:dyDescent="0.55000000000000004">
      <c r="A2057" s="108" t="s">
        <v>2910</v>
      </c>
      <c r="B2057" s="109">
        <v>877</v>
      </c>
      <c r="C2057" s="102">
        <v>10153</v>
      </c>
      <c r="D2057" s="90" t="s">
        <v>2911</v>
      </c>
      <c r="E2057" s="102" t="s">
        <v>34</v>
      </c>
      <c r="F2057" s="102">
        <v>24798</v>
      </c>
      <c r="G2057" s="102">
        <v>0</v>
      </c>
      <c r="H2057" s="102">
        <v>0</v>
      </c>
      <c r="I2057" s="98">
        <v>19</v>
      </c>
      <c r="J2057" s="102" t="s">
        <v>35</v>
      </c>
      <c r="K2057" s="94">
        <f>((G2057*400)+(H2057*100))+I2057</f>
        <v>19</v>
      </c>
      <c r="L2057" s="94">
        <v>14500</v>
      </c>
      <c r="M2057" s="94">
        <f>K2057*L2057</f>
        <v>275500</v>
      </c>
      <c r="N2057" s="102"/>
      <c r="O2057" s="111"/>
      <c r="P2057" s="96"/>
      <c r="Q2057" s="111"/>
      <c r="R2057" s="111"/>
      <c r="S2057" s="97"/>
      <c r="T2057" s="102"/>
      <c r="U2057" s="102"/>
      <c r="V2057" s="102"/>
      <c r="W2057" s="94"/>
      <c r="X2057" s="98"/>
      <c r="Y2057" s="94"/>
      <c r="Z2057" s="94"/>
      <c r="AA2057" s="89"/>
      <c r="AB2057" s="89"/>
      <c r="AC2057" s="94"/>
      <c r="AD2057" s="94">
        <f>IF(AND(AC2057="",M2057=""),0,IF((AC2057=""),M2057,IF((M2057=""),AC2057,AC2057+M2057)))</f>
        <v>275500</v>
      </c>
      <c r="AE2057" s="94">
        <f>IF( (X2057=""),AD2057*1,AD2057*(X2057/100) )</f>
        <v>275500</v>
      </c>
      <c r="AF2057" s="94">
        <v>10000000</v>
      </c>
      <c r="AG2057" s="94">
        <v>0</v>
      </c>
      <c r="AH2057" s="94">
        <v>0.02</v>
      </c>
    </row>
    <row r="2058" spans="1:34" s="73" customFormat="1" x14ac:dyDescent="0.55000000000000004">
      <c r="A2058" s="108"/>
      <c r="B2058" s="109"/>
      <c r="C2058" s="102"/>
      <c r="D2058" s="90"/>
      <c r="E2058" s="102"/>
      <c r="F2058" s="102"/>
      <c r="G2058" s="102"/>
      <c r="H2058" s="102"/>
      <c r="I2058" s="98"/>
      <c r="J2058" s="102"/>
      <c r="K2058" s="94"/>
      <c r="L2058" s="94"/>
      <c r="M2058" s="94"/>
      <c r="N2058" s="102">
        <v>1</v>
      </c>
      <c r="O2058" s="111" t="s">
        <v>2908</v>
      </c>
      <c r="P2058" s="96">
        <v>3560700141405</v>
      </c>
      <c r="Q2058" s="111" t="s">
        <v>2909</v>
      </c>
      <c r="R2058" s="111" t="s">
        <v>2912</v>
      </c>
      <c r="S2058" s="97"/>
      <c r="T2058" s="102" t="s">
        <v>44</v>
      </c>
      <c r="U2058" s="102" t="s">
        <v>45</v>
      </c>
      <c r="V2058" s="102" t="s">
        <v>52</v>
      </c>
      <c r="W2058" s="94">
        <v>48</v>
      </c>
      <c r="X2058" s="98">
        <v>100</v>
      </c>
      <c r="Y2058" s="94">
        <v>7150</v>
      </c>
      <c r="Z2058" s="94">
        <f>W2058*Y2058</f>
        <v>343200</v>
      </c>
      <c r="AA2058" s="89">
        <v>6</v>
      </c>
      <c r="AB2058" s="89">
        <v>6</v>
      </c>
      <c r="AC2058" s="94">
        <f>(Z2058*(100-AB2058))/100</f>
        <v>322608</v>
      </c>
      <c r="AD2058" s="94">
        <f>IF(AND(AC2058="",M2058=""),0,IF((AC2058=""),M2058, IF( (M2058=""),AC2058,AC2058+M2058)))</f>
        <v>322608</v>
      </c>
      <c r="AE2058" s="94">
        <f>IF( (X2058=""),AD2058*1,( M2058+(SUM(AC2058:AC2058)) )*(X2058/100) )</f>
        <v>322608</v>
      </c>
      <c r="AF2058" s="94">
        <v>10000000</v>
      </c>
      <c r="AG2058" s="94">
        <v>0</v>
      </c>
      <c r="AH2058" s="94">
        <v>0.02</v>
      </c>
    </row>
    <row r="2059" spans="1:34" s="73" customFormat="1" x14ac:dyDescent="0.55000000000000004">
      <c r="A2059" s="108"/>
      <c r="B2059" s="109"/>
      <c r="C2059" s="102"/>
      <c r="D2059" s="90"/>
      <c r="E2059" s="102"/>
      <c r="F2059" s="102"/>
      <c r="G2059" s="102"/>
      <c r="H2059" s="102"/>
      <c r="I2059" s="98"/>
      <c r="J2059" s="102"/>
      <c r="K2059" s="94"/>
      <c r="L2059" s="94" t="s">
        <v>63</v>
      </c>
      <c r="M2059" s="94">
        <f>SUM(M2057:M2058)</f>
        <v>275500</v>
      </c>
      <c r="N2059" s="102"/>
      <c r="O2059" s="111"/>
      <c r="P2059" s="96"/>
      <c r="Q2059" s="111"/>
      <c r="R2059" s="111"/>
      <c r="S2059" s="97"/>
      <c r="T2059" s="102"/>
      <c r="U2059" s="102"/>
      <c r="V2059" s="102"/>
      <c r="W2059" s="94"/>
      <c r="X2059" s="98"/>
      <c r="Y2059" s="94"/>
      <c r="Z2059" s="94"/>
      <c r="AA2059" s="89"/>
      <c r="AB2059" s="89"/>
      <c r="AC2059" s="94"/>
      <c r="AD2059" s="94">
        <f>SUM(AD2057:AD2058)</f>
        <v>598108</v>
      </c>
      <c r="AE2059" s="94">
        <f>SUM(AE2057:AE2058)</f>
        <v>598108</v>
      </c>
      <c r="AF2059" s="94"/>
      <c r="AG2059" s="94">
        <f>SUM(AG2057:AG2058)</f>
        <v>0</v>
      </c>
      <c r="AH2059" s="94"/>
    </row>
    <row r="2060" spans="1:34" s="73" customFormat="1" x14ac:dyDescent="0.55000000000000004">
      <c r="A2060" s="108" t="s">
        <v>2913</v>
      </c>
      <c r="B2060" s="109">
        <v>878</v>
      </c>
      <c r="C2060" s="102">
        <v>5310</v>
      </c>
      <c r="D2060" s="90" t="s">
        <v>2914</v>
      </c>
      <c r="E2060" s="102" t="s">
        <v>34</v>
      </c>
      <c r="F2060" s="102">
        <v>19962</v>
      </c>
      <c r="G2060" s="102">
        <v>10</v>
      </c>
      <c r="H2060" s="102">
        <v>1</v>
      </c>
      <c r="I2060" s="98">
        <v>97.1</v>
      </c>
      <c r="J2060" s="102" t="s">
        <v>38</v>
      </c>
      <c r="K2060" s="94">
        <f>((G2060*400)+(H2060*100))+I2060</f>
        <v>4197.1000000000004</v>
      </c>
      <c r="L2060" s="94">
        <v>575</v>
      </c>
      <c r="M2060" s="94">
        <f>K2060*L2060</f>
        <v>2413332.5</v>
      </c>
      <c r="N2060" s="102"/>
      <c r="O2060" s="111" t="s">
        <v>2915</v>
      </c>
      <c r="P2060" s="96">
        <v>3570701076852</v>
      </c>
      <c r="Q2060" s="111" t="s">
        <v>2916</v>
      </c>
      <c r="R2060" s="111" t="s">
        <v>2917</v>
      </c>
      <c r="S2060" s="97" t="s">
        <v>2914</v>
      </c>
      <c r="T2060" s="102"/>
      <c r="U2060" s="102"/>
      <c r="V2060" s="102"/>
      <c r="W2060" s="94"/>
      <c r="X2060" s="98"/>
      <c r="Y2060" s="94"/>
      <c r="Z2060" s="94"/>
      <c r="AA2060" s="89"/>
      <c r="AB2060" s="89"/>
      <c r="AC2060" s="94"/>
      <c r="AD2060" s="94">
        <f>IF(AND(AC2060="",M2060=""),0,IF((AC2060=""),M2060,IF((M2060=""),AC2060,AC2060+M2060)))</f>
        <v>2413332.5</v>
      </c>
      <c r="AE2060" s="94">
        <f>IF( (X2060=""),AD2060*1,AD2060*(X2060/100) )</f>
        <v>2413332.5</v>
      </c>
      <c r="AF2060" s="94">
        <v>50000000</v>
      </c>
      <c r="AG2060" s="94">
        <f>IF((AF2060-AE2060) &gt; 1,0,IF((AF2060-AE2060)&lt;0,AE2060-AF2060,AF2060-AE2060))</f>
        <v>0</v>
      </c>
      <c r="AH2060" s="94">
        <v>0.01</v>
      </c>
    </row>
    <row r="2061" spans="1:34" s="73" customFormat="1" x14ac:dyDescent="0.55000000000000004">
      <c r="A2061" s="108"/>
      <c r="B2061" s="109">
        <v>879</v>
      </c>
      <c r="C2061" s="102">
        <v>10277</v>
      </c>
      <c r="D2061" s="90" t="s">
        <v>2918</v>
      </c>
      <c r="E2061" s="102" t="s">
        <v>34</v>
      </c>
      <c r="F2061" s="102">
        <v>19998</v>
      </c>
      <c r="G2061" s="102">
        <v>3</v>
      </c>
      <c r="H2061" s="102">
        <v>2</v>
      </c>
      <c r="I2061" s="98">
        <v>30</v>
      </c>
      <c r="J2061" s="102" t="s">
        <v>38</v>
      </c>
      <c r="K2061" s="94">
        <f>((G2061*400)+(H2061*100))+I2061</f>
        <v>1430</v>
      </c>
      <c r="L2061" s="94">
        <v>1250</v>
      </c>
      <c r="M2061" s="94">
        <f>K2061*L2061</f>
        <v>1787500</v>
      </c>
      <c r="N2061" s="102"/>
      <c r="O2061" s="111"/>
      <c r="P2061" s="96"/>
      <c r="Q2061" s="111"/>
      <c r="R2061" s="111"/>
      <c r="S2061" s="97"/>
      <c r="T2061" s="102"/>
      <c r="U2061" s="102"/>
      <c r="V2061" s="102"/>
      <c r="W2061" s="94"/>
      <c r="X2061" s="98"/>
      <c r="Y2061" s="94"/>
      <c r="Z2061" s="94"/>
      <c r="AA2061" s="89"/>
      <c r="AB2061" s="89"/>
      <c r="AC2061" s="94"/>
      <c r="AD2061" s="94">
        <f>IF(AND(AC2061="",M2061=""),0,IF((AC2061=""),M2061,IF((M2061=""),AC2061,AC2061+M2061)))</f>
        <v>1787500</v>
      </c>
      <c r="AE2061" s="94">
        <f>IF( (X2061=""),AD2061*1,AD2061*(X2061/100) )</f>
        <v>1787500</v>
      </c>
      <c r="AF2061" s="94">
        <v>50000000</v>
      </c>
      <c r="AG2061" s="94">
        <f>IF((AF2061-AE2061) &gt; 1,0,IF((AF2061-AE2061)&lt;0,AE2061-AF2061,AF2061-AE2061))</f>
        <v>0</v>
      </c>
      <c r="AH2061" s="94">
        <v>0.01</v>
      </c>
    </row>
    <row r="2062" spans="1:34" s="73" customFormat="1" x14ac:dyDescent="0.55000000000000004">
      <c r="A2062" s="108"/>
      <c r="B2062" s="109"/>
      <c r="C2062" s="102"/>
      <c r="D2062" s="90"/>
      <c r="E2062" s="102"/>
      <c r="F2062" s="102"/>
      <c r="G2062" s="102"/>
      <c r="H2062" s="102"/>
      <c r="I2062" s="98"/>
      <c r="J2062" s="102"/>
      <c r="K2062" s="94"/>
      <c r="L2062" s="94" t="s">
        <v>63</v>
      </c>
      <c r="M2062" s="94">
        <f>SUM(M2060:M2061)</f>
        <v>4200832.5</v>
      </c>
      <c r="N2062" s="102"/>
      <c r="O2062" s="111"/>
      <c r="P2062" s="96"/>
      <c r="Q2062" s="111"/>
      <c r="R2062" s="111"/>
      <c r="S2062" s="97"/>
      <c r="T2062" s="102"/>
      <c r="U2062" s="102"/>
      <c r="V2062" s="102"/>
      <c r="W2062" s="94"/>
      <c r="X2062" s="98"/>
      <c r="Y2062" s="94"/>
      <c r="Z2062" s="94"/>
      <c r="AA2062" s="89"/>
      <c r="AB2062" s="89"/>
      <c r="AC2062" s="94"/>
      <c r="AD2062" s="94">
        <f>SUM(AD2060:AD2061)</f>
        <v>4200832.5</v>
      </c>
      <c r="AE2062" s="94">
        <f>SUM(AE2060:AE2061)</f>
        <v>4200832.5</v>
      </c>
      <c r="AF2062" s="94"/>
      <c r="AG2062" s="94">
        <f>SUM(AG2060:AG2061)</f>
        <v>0</v>
      </c>
      <c r="AH2062" s="94"/>
    </row>
    <row r="2063" spans="1:34" s="73" customFormat="1" x14ac:dyDescent="0.55000000000000004">
      <c r="A2063" s="108" t="s">
        <v>2921</v>
      </c>
      <c r="B2063" s="109">
        <v>880</v>
      </c>
      <c r="C2063" s="102">
        <v>9097</v>
      </c>
      <c r="D2063" s="90" t="s">
        <v>2922</v>
      </c>
      <c r="E2063" s="102" t="s">
        <v>34</v>
      </c>
      <c r="F2063" s="102">
        <v>18434</v>
      </c>
      <c r="G2063" s="102">
        <v>0</v>
      </c>
      <c r="H2063" s="102">
        <v>1</v>
      </c>
      <c r="I2063" s="98">
        <v>18</v>
      </c>
      <c r="J2063" s="102" t="s">
        <v>35</v>
      </c>
      <c r="K2063" s="94">
        <f>((G2063*400)+(H2063*100))+I2063</f>
        <v>118</v>
      </c>
      <c r="L2063" s="94">
        <v>1350</v>
      </c>
      <c r="M2063" s="94">
        <f>K2063*L2063</f>
        <v>159300</v>
      </c>
      <c r="N2063" s="102">
        <v>1</v>
      </c>
      <c r="O2063" s="111" t="s">
        <v>2919</v>
      </c>
      <c r="P2063" s="96"/>
      <c r="Q2063" s="111" t="s">
        <v>2920</v>
      </c>
      <c r="R2063" s="111" t="s">
        <v>2923</v>
      </c>
      <c r="S2063" s="97" t="s">
        <v>2924</v>
      </c>
      <c r="T2063" s="102" t="s">
        <v>51</v>
      </c>
      <c r="U2063" s="102" t="s">
        <v>45</v>
      </c>
      <c r="V2063" s="102" t="s">
        <v>52</v>
      </c>
      <c r="W2063" s="94">
        <v>195.6</v>
      </c>
      <c r="X2063" s="98">
        <v>100</v>
      </c>
      <c r="Y2063" s="94">
        <v>6750</v>
      </c>
      <c r="Z2063" s="94">
        <f>W2063*Y2063</f>
        <v>1320300</v>
      </c>
      <c r="AA2063" s="89">
        <v>6</v>
      </c>
      <c r="AB2063" s="89">
        <v>6</v>
      </c>
      <c r="AC2063" s="94">
        <f>(Z2063*(100-AB2063))/100</f>
        <v>1241082</v>
      </c>
      <c r="AD2063" s="94">
        <f>IF(AND(AC2063="",M2063=""),0,IF((AC2063=""),M2063, IF( (M2063=""),AC2063,AC2063+M2063)))</f>
        <v>1400382</v>
      </c>
      <c r="AE2063" s="94">
        <f>IF( (X2063=""),AD2063*1,( M2063+(SUM(AC2063:AC2063)) )*(X2063/100) )</f>
        <v>1400382</v>
      </c>
      <c r="AF2063" s="94">
        <v>50000000</v>
      </c>
      <c r="AG2063" s="94">
        <f>IF((AF2063-AE2063) &gt; 1,0,IF((AF2063-AE2063)&lt;0,AE2063-AF2063,AF2063-AE2063))</f>
        <v>0</v>
      </c>
      <c r="AH2063" s="94">
        <v>0.02</v>
      </c>
    </row>
    <row r="2064" spans="1:34" s="73" customFormat="1" x14ac:dyDescent="0.55000000000000004">
      <c r="A2064" s="108"/>
      <c r="B2064" s="109">
        <v>881</v>
      </c>
      <c r="C2064" s="102">
        <v>9275</v>
      </c>
      <c r="D2064" s="90" t="s">
        <v>2925</v>
      </c>
      <c r="E2064" s="102" t="s">
        <v>34</v>
      </c>
      <c r="F2064" s="102">
        <v>18637</v>
      </c>
      <c r="G2064" s="102">
        <v>1</v>
      </c>
      <c r="H2064" s="102">
        <v>2</v>
      </c>
      <c r="I2064" s="98">
        <v>77</v>
      </c>
      <c r="J2064" s="102" t="s">
        <v>38</v>
      </c>
      <c r="K2064" s="94">
        <f>((G2064*400)+(H2064*100))+I2064</f>
        <v>677</v>
      </c>
      <c r="L2064" s="94">
        <v>250</v>
      </c>
      <c r="M2064" s="94">
        <f>K2064*L2064</f>
        <v>169250</v>
      </c>
      <c r="N2064" s="102"/>
      <c r="O2064" s="111"/>
      <c r="P2064" s="96"/>
      <c r="Q2064" s="111"/>
      <c r="R2064" s="111"/>
      <c r="S2064" s="97"/>
      <c r="T2064" s="102"/>
      <c r="U2064" s="102"/>
      <c r="V2064" s="102"/>
      <c r="W2064" s="94"/>
      <c r="X2064" s="98"/>
      <c r="Y2064" s="94"/>
      <c r="Z2064" s="94"/>
      <c r="AA2064" s="89"/>
      <c r="AB2064" s="89"/>
      <c r="AC2064" s="94"/>
      <c r="AD2064" s="94">
        <f>IF(AND(AC2064="",M2064=""),0,IF((AC2064=""),M2064,IF((M2064=""),AC2064,AC2064+M2064)))</f>
        <v>169250</v>
      </c>
      <c r="AE2064" s="94">
        <f>IF( (X2064=""),AD2064*1,AD2064*(X2064/100) )</f>
        <v>169250</v>
      </c>
      <c r="AF2064" s="94">
        <v>50000000</v>
      </c>
      <c r="AG2064" s="94">
        <f>IF((AF2064-AE2064) &gt; 1,0,IF((AF2064-AE2064)&lt;0,AE2064-AF2064,AF2064-AE2064))</f>
        <v>0</v>
      </c>
      <c r="AH2064" s="94">
        <v>0.3</v>
      </c>
    </row>
    <row r="2065" spans="1:34" s="73" customFormat="1" x14ac:dyDescent="0.55000000000000004">
      <c r="A2065" s="108"/>
      <c r="B2065" s="109">
        <v>882</v>
      </c>
      <c r="C2065" s="102">
        <v>9096</v>
      </c>
      <c r="D2065" s="90" t="s">
        <v>2926</v>
      </c>
      <c r="E2065" s="102" t="s">
        <v>34</v>
      </c>
      <c r="F2065" s="102">
        <v>21521</v>
      </c>
      <c r="G2065" s="102">
        <v>0</v>
      </c>
      <c r="H2065" s="102">
        <v>1</v>
      </c>
      <c r="I2065" s="98">
        <v>19</v>
      </c>
      <c r="J2065" s="102" t="s">
        <v>35</v>
      </c>
      <c r="K2065" s="94">
        <f>((G2065*400)+(H2065*100))+I2065</f>
        <v>119</v>
      </c>
      <c r="L2065" s="94">
        <v>1250</v>
      </c>
      <c r="M2065" s="94">
        <f>K2065*L2065</f>
        <v>148750</v>
      </c>
      <c r="N2065" s="102">
        <v>1</v>
      </c>
      <c r="O2065" s="111" t="s">
        <v>2919</v>
      </c>
      <c r="P2065" s="96"/>
      <c r="Q2065" s="111" t="s">
        <v>2920</v>
      </c>
      <c r="R2065" s="111" t="s">
        <v>2923</v>
      </c>
      <c r="S2065" s="97" t="s">
        <v>2927</v>
      </c>
      <c r="T2065" s="102" t="s">
        <v>51</v>
      </c>
      <c r="U2065" s="102" t="s">
        <v>45</v>
      </c>
      <c r="V2065" s="102" t="s">
        <v>52</v>
      </c>
      <c r="W2065" s="94">
        <v>216</v>
      </c>
      <c r="X2065" s="98">
        <v>86.06</v>
      </c>
      <c r="Y2065" s="94">
        <v>6750</v>
      </c>
      <c r="Z2065" s="94">
        <f>W2065*Y2065</f>
        <v>1458000</v>
      </c>
      <c r="AA2065" s="89">
        <v>6</v>
      </c>
      <c r="AB2065" s="89">
        <v>6</v>
      </c>
      <c r="AC2065" s="94">
        <f>(Z2065*(100-AB2065))/100</f>
        <v>1370520</v>
      </c>
      <c r="AD2065" s="94">
        <f>IF(AND(AC2065="",M2065=""),0,IF((AC2065=""),M2065, IF( (M2065=""),AC2065,AC2065+M2065)))</f>
        <v>1519270</v>
      </c>
      <c r="AE2065" s="94">
        <f>IF( (X2065=""),AD2065*1,( M2065+(SUM(AC2065:AC2065)) )*(X2065/100) )</f>
        <v>1307483.7620000001</v>
      </c>
      <c r="AF2065" s="94">
        <v>50000000</v>
      </c>
      <c r="AG2065" s="94">
        <f>IF((AF2065-AE2065) &gt; 1,0,IF((AF2065-AE2065)&lt;0,AE2065-AF2065,AF2065-AE2065))</f>
        <v>0</v>
      </c>
      <c r="AH2065" s="94">
        <v>0.02</v>
      </c>
    </row>
    <row r="2066" spans="1:34" s="73" customFormat="1" x14ac:dyDescent="0.55000000000000004">
      <c r="A2066" s="108"/>
      <c r="B2066" s="109"/>
      <c r="C2066" s="102"/>
      <c r="D2066" s="90"/>
      <c r="E2066" s="102"/>
      <c r="F2066" s="102"/>
      <c r="G2066" s="102"/>
      <c r="H2066" s="102"/>
      <c r="I2066" s="98"/>
      <c r="J2066" s="102"/>
      <c r="K2066" s="94"/>
      <c r="L2066" s="94"/>
      <c r="M2066" s="94"/>
      <c r="N2066" s="102">
        <v>2</v>
      </c>
      <c r="O2066" s="111" t="s">
        <v>2919</v>
      </c>
      <c r="P2066" s="96"/>
      <c r="Q2066" s="111" t="s">
        <v>2920</v>
      </c>
      <c r="R2066" s="111" t="s">
        <v>2923</v>
      </c>
      <c r="S2066" s="97" t="s">
        <v>2928</v>
      </c>
      <c r="T2066" s="102" t="s">
        <v>55</v>
      </c>
      <c r="U2066" s="102" t="s">
        <v>45</v>
      </c>
      <c r="V2066" s="102" t="s">
        <v>52</v>
      </c>
      <c r="W2066" s="94">
        <v>35</v>
      </c>
      <c r="X2066" s="98">
        <v>13.94</v>
      </c>
      <c r="Y2066" s="94">
        <v>0</v>
      </c>
      <c r="Z2066" s="94">
        <f>W2066*Y2066</f>
        <v>0</v>
      </c>
      <c r="AA2066" s="89">
        <v>6</v>
      </c>
      <c r="AB2066" s="89">
        <v>6</v>
      </c>
      <c r="AC2066" s="94">
        <f>(Z2066*(100-AB2066))/100</f>
        <v>0</v>
      </c>
      <c r="AD2066" s="94">
        <f>IF(AND(AC2066="",M2065=""),0,IF((AC2066=""),M2065, IF( (M2065=""),AC2066,AC2066+M2065)))</f>
        <v>148750</v>
      </c>
      <c r="AE2066" s="94">
        <f>IF( (X2066=""),AD2066*1,( M2065+(SUM(AC2066:AC2066)) )*(X2066/100) )</f>
        <v>20735.75</v>
      </c>
      <c r="AF2066" s="94">
        <v>50000000</v>
      </c>
      <c r="AG2066" s="94">
        <f>IF((AF2066-AE2066) &gt; 1,0,IF((AF2066-AE2066)&lt;0,AE2066-AF2066,AF2066-AE2066))</f>
        <v>0</v>
      </c>
      <c r="AH2066" s="94">
        <v>0.02</v>
      </c>
    </row>
    <row r="2067" spans="1:34" s="74" customFormat="1" x14ac:dyDescent="0.55000000000000004">
      <c r="A2067" s="108"/>
      <c r="B2067" s="109"/>
      <c r="C2067" s="102"/>
      <c r="D2067" s="90"/>
      <c r="E2067" s="102"/>
      <c r="F2067" s="102"/>
      <c r="G2067" s="102"/>
      <c r="H2067" s="102"/>
      <c r="I2067" s="98"/>
      <c r="J2067" s="102"/>
      <c r="K2067" s="94"/>
      <c r="L2067" s="94"/>
      <c r="M2067" s="94"/>
      <c r="N2067" s="102"/>
      <c r="O2067" s="111"/>
      <c r="P2067" s="96"/>
      <c r="Q2067" s="111"/>
      <c r="R2067" s="111"/>
      <c r="S2067" s="97"/>
      <c r="T2067" s="102"/>
      <c r="U2067" s="102"/>
      <c r="V2067" s="102"/>
      <c r="W2067" s="94"/>
      <c r="X2067" s="98"/>
      <c r="Y2067" s="94"/>
      <c r="Z2067" s="94"/>
      <c r="AA2067" s="89"/>
      <c r="AB2067" s="89"/>
      <c r="AC2067" s="94"/>
      <c r="AD2067" s="94"/>
      <c r="AE2067" s="94"/>
      <c r="AF2067" s="94"/>
      <c r="AG2067" s="94"/>
      <c r="AH2067" s="94"/>
    </row>
    <row r="2068" spans="1:34" s="74" customFormat="1" x14ac:dyDescent="0.55000000000000004">
      <c r="A2068" s="108"/>
      <c r="B2068" s="109"/>
      <c r="C2068" s="102"/>
      <c r="D2068" s="90"/>
      <c r="E2068" s="102"/>
      <c r="F2068" s="102"/>
      <c r="G2068" s="102"/>
      <c r="H2068" s="102"/>
      <c r="I2068" s="98"/>
      <c r="J2068" s="102"/>
      <c r="K2068" s="94"/>
      <c r="L2068" s="94" t="s">
        <v>63</v>
      </c>
      <c r="M2068" s="94">
        <f>SUM(M2063:M2067)</f>
        <v>477300</v>
      </c>
      <c r="N2068" s="102"/>
      <c r="O2068" s="111"/>
      <c r="P2068" s="96"/>
      <c r="Q2068" s="111"/>
      <c r="R2068" s="111"/>
      <c r="S2068" s="97"/>
      <c r="T2068" s="102"/>
      <c r="U2068" s="102"/>
      <c r="V2068" s="102"/>
      <c r="W2068" s="94"/>
      <c r="X2068" s="98"/>
      <c r="Y2068" s="94"/>
      <c r="Z2068" s="94"/>
      <c r="AA2068" s="89"/>
      <c r="AB2068" s="89"/>
      <c r="AC2068" s="94"/>
      <c r="AD2068" s="94">
        <f>SUM(AD2063:AD2067)</f>
        <v>3237652</v>
      </c>
      <c r="AE2068" s="94">
        <f>SUM(AE2063:AE2067)</f>
        <v>2897851.5120000001</v>
      </c>
      <c r="AF2068" s="94"/>
      <c r="AG2068" s="94">
        <f>SUM(AG2063:AG2067)</f>
        <v>0</v>
      </c>
      <c r="AH2068" s="94"/>
    </row>
    <row r="2069" spans="1:34" s="74" customFormat="1" x14ac:dyDescent="0.55000000000000004">
      <c r="A2069" s="108" t="s">
        <v>2929</v>
      </c>
      <c r="B2069" s="109">
        <v>883</v>
      </c>
      <c r="C2069" s="102">
        <v>6314</v>
      </c>
      <c r="D2069" s="90" t="s">
        <v>2930</v>
      </c>
      <c r="E2069" s="102" t="s">
        <v>37</v>
      </c>
      <c r="F2069" s="102">
        <v>58470</v>
      </c>
      <c r="G2069" s="102">
        <v>1</v>
      </c>
      <c r="H2069" s="102">
        <v>3</v>
      </c>
      <c r="I2069" s="98">
        <v>79</v>
      </c>
      <c r="J2069" s="102" t="s">
        <v>38</v>
      </c>
      <c r="K2069" s="94">
        <f>((G2069*400)+(H2069*100))+I2069</f>
        <v>779</v>
      </c>
      <c r="L2069" s="94">
        <v>600</v>
      </c>
      <c r="M2069" s="94">
        <f>K2069*L2069</f>
        <v>467400</v>
      </c>
      <c r="N2069" s="102"/>
      <c r="O2069" s="111"/>
      <c r="P2069" s="96"/>
      <c r="Q2069" s="111"/>
      <c r="R2069" s="111"/>
      <c r="S2069" s="97"/>
      <c r="T2069" s="102"/>
      <c r="U2069" s="102"/>
      <c r="V2069" s="102"/>
      <c r="W2069" s="94"/>
      <c r="X2069" s="98"/>
      <c r="Y2069" s="94"/>
      <c r="Z2069" s="94"/>
      <c r="AA2069" s="89"/>
      <c r="AB2069" s="89"/>
      <c r="AC2069" s="94"/>
      <c r="AD2069" s="94">
        <f>IF(AND(AC2069="",M2069=""),0,IF((AC2069=""),M2069,IF((M2069=""),AC2069,AC2069+M2069)))</f>
        <v>467400</v>
      </c>
      <c r="AE2069" s="94">
        <f>IF( (X2069=""),AD2069*1,AD2069*(X2069/100) )</f>
        <v>467400</v>
      </c>
      <c r="AF2069" s="94">
        <v>0</v>
      </c>
      <c r="AG2069" s="94">
        <f>IF((AF2069-AE2069) &gt; 1,0,IF((AF2069-AE2069)&lt;0,AE2069-AF2069,AF2069-AE2069))</f>
        <v>467400</v>
      </c>
      <c r="AH2069" s="94">
        <v>0.01</v>
      </c>
    </row>
    <row r="2070" spans="1:34" s="74" customFormat="1" x14ac:dyDescent="0.55000000000000004">
      <c r="A2070" s="108"/>
      <c r="B2070" s="109"/>
      <c r="C2070" s="102"/>
      <c r="D2070" s="90"/>
      <c r="E2070" s="102"/>
      <c r="F2070" s="102"/>
      <c r="G2070" s="102"/>
      <c r="H2070" s="102"/>
      <c r="I2070" s="98"/>
      <c r="J2070" s="102"/>
      <c r="K2070" s="94"/>
      <c r="L2070" s="94" t="s">
        <v>63</v>
      </c>
      <c r="M2070" s="94">
        <f>SUM(M2069:M2069)</f>
        <v>467400</v>
      </c>
      <c r="N2070" s="102"/>
      <c r="O2070" s="111"/>
      <c r="P2070" s="96"/>
      <c r="Q2070" s="111"/>
      <c r="R2070" s="111"/>
      <c r="S2070" s="97"/>
      <c r="T2070" s="102"/>
      <c r="U2070" s="102"/>
      <c r="V2070" s="102"/>
      <c r="W2070" s="94"/>
      <c r="X2070" s="98"/>
      <c r="Y2070" s="94"/>
      <c r="Z2070" s="94"/>
      <c r="AA2070" s="89"/>
      <c r="AB2070" s="89"/>
      <c r="AC2070" s="94"/>
      <c r="AD2070" s="94">
        <f>SUM(AD2069:AD2069)</f>
        <v>467400</v>
      </c>
      <c r="AE2070" s="94">
        <f>SUM(AE2069:AE2069)</f>
        <v>467400</v>
      </c>
      <c r="AF2070" s="94"/>
      <c r="AG2070" s="94">
        <f>SUM(AG2069:AG2069)</f>
        <v>467400</v>
      </c>
      <c r="AH2070" s="94"/>
    </row>
    <row r="2071" spans="1:34" s="74" customFormat="1" x14ac:dyDescent="0.55000000000000004">
      <c r="A2071" s="108" t="s">
        <v>2931</v>
      </c>
      <c r="B2071" s="109">
        <v>884</v>
      </c>
      <c r="C2071" s="102">
        <v>9946</v>
      </c>
      <c r="D2071" s="90" t="s">
        <v>894</v>
      </c>
      <c r="E2071" s="102" t="s">
        <v>37</v>
      </c>
      <c r="F2071" s="102"/>
      <c r="G2071" s="102">
        <v>5</v>
      </c>
      <c r="H2071" s="102">
        <v>3</v>
      </c>
      <c r="I2071" s="98">
        <v>51</v>
      </c>
      <c r="J2071" s="102" t="s">
        <v>38</v>
      </c>
      <c r="K2071" s="94">
        <f>((G2071*400)+(H2071*100))+I2071</f>
        <v>2351</v>
      </c>
      <c r="L2071" s="94">
        <v>225</v>
      </c>
      <c r="M2071" s="94">
        <f>K2071*L2071</f>
        <v>528975</v>
      </c>
      <c r="N2071" s="102"/>
      <c r="O2071" s="111"/>
      <c r="P2071" s="96"/>
      <c r="Q2071" s="111"/>
      <c r="R2071" s="111"/>
      <c r="S2071" s="97"/>
      <c r="T2071" s="102"/>
      <c r="U2071" s="102"/>
      <c r="V2071" s="102"/>
      <c r="W2071" s="94"/>
      <c r="X2071" s="98"/>
      <c r="Y2071" s="94"/>
      <c r="Z2071" s="94"/>
      <c r="AA2071" s="89"/>
      <c r="AB2071" s="89"/>
      <c r="AC2071" s="94"/>
      <c r="AD2071" s="94">
        <f>IF(AND(AC2071="",M2071=""),0,IF((AC2071=""),M2071,IF((M2071=""),AC2071,AC2071+M2071)))</f>
        <v>528975</v>
      </c>
      <c r="AE2071" s="94">
        <f>IF( (X2071=""),AD2071*1,AD2071*(X2071/100) )</f>
        <v>528975</v>
      </c>
      <c r="AF2071" s="94">
        <v>0</v>
      </c>
      <c r="AG2071" s="94">
        <f>IF((AF2071-AE2071) &gt; 1,0,IF((AF2071-AE2071)&lt;0,AE2071-AF2071,AF2071-AE2071))</f>
        <v>528975</v>
      </c>
      <c r="AH2071" s="94">
        <v>0.01</v>
      </c>
    </row>
    <row r="2072" spans="1:34" s="74" customFormat="1" x14ac:dyDescent="0.55000000000000004">
      <c r="A2072" s="108"/>
      <c r="B2072" s="109"/>
      <c r="C2072" s="102"/>
      <c r="D2072" s="90"/>
      <c r="E2072" s="102"/>
      <c r="F2072" s="102"/>
      <c r="G2072" s="102"/>
      <c r="H2072" s="102"/>
      <c r="I2072" s="98"/>
      <c r="J2072" s="102"/>
      <c r="K2072" s="94"/>
      <c r="L2072" s="94" t="s">
        <v>63</v>
      </c>
      <c r="M2072" s="94">
        <f>SUM(M2071:M2071)</f>
        <v>528975</v>
      </c>
      <c r="N2072" s="102"/>
      <c r="O2072" s="111"/>
      <c r="P2072" s="96"/>
      <c r="Q2072" s="111"/>
      <c r="R2072" s="111"/>
      <c r="S2072" s="97"/>
      <c r="T2072" s="102"/>
      <c r="U2072" s="102"/>
      <c r="V2072" s="102"/>
      <c r="W2072" s="94"/>
      <c r="X2072" s="98"/>
      <c r="Y2072" s="94"/>
      <c r="Z2072" s="94"/>
      <c r="AA2072" s="89"/>
      <c r="AB2072" s="89"/>
      <c r="AC2072" s="94"/>
      <c r="AD2072" s="94">
        <f>SUM(AD2071:AD2071)</f>
        <v>528975</v>
      </c>
      <c r="AE2072" s="94">
        <f>SUM(AE2071:AE2071)</f>
        <v>528975</v>
      </c>
      <c r="AF2072" s="94"/>
      <c r="AG2072" s="94">
        <f>SUM(AG2071:AG2071)</f>
        <v>528975</v>
      </c>
      <c r="AH2072" s="94"/>
    </row>
    <row r="2073" spans="1:34" s="74" customFormat="1" x14ac:dyDescent="0.55000000000000004">
      <c r="A2073" s="108" t="s">
        <v>2934</v>
      </c>
      <c r="B2073" s="109">
        <v>885</v>
      </c>
      <c r="C2073" s="102">
        <v>6799</v>
      </c>
      <c r="D2073" s="90" t="s">
        <v>2935</v>
      </c>
      <c r="E2073" s="102" t="s">
        <v>34</v>
      </c>
      <c r="F2073" s="102">
        <v>23522</v>
      </c>
      <c r="G2073" s="102">
        <v>0</v>
      </c>
      <c r="H2073" s="102">
        <v>0</v>
      </c>
      <c r="I2073" s="98">
        <v>30</v>
      </c>
      <c r="J2073" s="102" t="s">
        <v>35</v>
      </c>
      <c r="K2073" s="94">
        <f>((G2073*400)+(H2073*100))+I2073</f>
        <v>30</v>
      </c>
      <c r="L2073" s="94">
        <v>1600</v>
      </c>
      <c r="M2073" s="94">
        <f>K2073*L2073</f>
        <v>48000</v>
      </c>
      <c r="N2073" s="102">
        <v>1</v>
      </c>
      <c r="O2073" s="111" t="s">
        <v>2932</v>
      </c>
      <c r="P2073" s="96"/>
      <c r="Q2073" s="111" t="s">
        <v>2933</v>
      </c>
      <c r="R2073" s="111" t="s">
        <v>2936</v>
      </c>
      <c r="S2073" s="97" t="s">
        <v>2937</v>
      </c>
      <c r="T2073" s="102" t="s">
        <v>51</v>
      </c>
      <c r="U2073" s="102" t="s">
        <v>45</v>
      </c>
      <c r="V2073" s="102" t="s">
        <v>52</v>
      </c>
      <c r="W2073" s="94">
        <v>266.39999999999998</v>
      </c>
      <c r="X2073" s="98">
        <v>89.52</v>
      </c>
      <c r="Y2073" s="94">
        <v>6750</v>
      </c>
      <c r="Z2073" s="94">
        <f>W2073*Y2073</f>
        <v>1798199.9999999998</v>
      </c>
      <c r="AA2073" s="89">
        <v>7</v>
      </c>
      <c r="AB2073" s="89">
        <v>7</v>
      </c>
      <c r="AC2073" s="94">
        <f>(Z2073*(100-AB2073))/100</f>
        <v>1672325.9999999998</v>
      </c>
      <c r="AD2073" s="94">
        <f>IF(AND(AC2073="",M2073=""),0,IF((AC2073=""),M2073, IF( (M2073=""),AC2073,AC2073+M2073)))</f>
        <v>1720325.9999999998</v>
      </c>
      <c r="AE2073" s="94">
        <f>IF( (X2073=""),AD2073*1,( M2073+(SUM(AC2073:AC2073)) )*(X2073/100) )</f>
        <v>1540035.8351999999</v>
      </c>
      <c r="AF2073" s="94">
        <v>50000000</v>
      </c>
      <c r="AG2073" s="94">
        <f>IF((AF2073-AE2073) &gt; 1,0,IF((AF2073-AE2073)&lt;0,AE2073-AF2073,AF2073-AE2073))</f>
        <v>0</v>
      </c>
      <c r="AH2073" s="94">
        <v>0.02</v>
      </c>
    </row>
    <row r="2074" spans="1:34" s="74" customFormat="1" x14ac:dyDescent="0.55000000000000004">
      <c r="A2074" s="108"/>
      <c r="B2074" s="109"/>
      <c r="C2074" s="102"/>
      <c r="D2074" s="90"/>
      <c r="E2074" s="102"/>
      <c r="F2074" s="102"/>
      <c r="G2074" s="102"/>
      <c r="H2074" s="102"/>
      <c r="I2074" s="98"/>
      <c r="J2074" s="102"/>
      <c r="K2074" s="94"/>
      <c r="L2074" s="94"/>
      <c r="M2074" s="94"/>
      <c r="N2074" s="102">
        <v>2</v>
      </c>
      <c r="O2074" s="111" t="s">
        <v>2932</v>
      </c>
      <c r="P2074" s="96"/>
      <c r="Q2074" s="111" t="s">
        <v>2933</v>
      </c>
      <c r="R2074" s="111" t="s">
        <v>2936</v>
      </c>
      <c r="S2074" s="97" t="s">
        <v>2938</v>
      </c>
      <c r="T2074" s="102" t="s">
        <v>51</v>
      </c>
      <c r="U2074" s="102" t="s">
        <v>45</v>
      </c>
      <c r="V2074" s="102" t="s">
        <v>779</v>
      </c>
      <c r="W2074" s="94">
        <v>31.2</v>
      </c>
      <c r="X2074" s="98">
        <v>10.48</v>
      </c>
      <c r="Y2074" s="94">
        <v>6750</v>
      </c>
      <c r="Z2074" s="94">
        <f>W2074*Y2074</f>
        <v>210600</v>
      </c>
      <c r="AA2074" s="89">
        <v>7</v>
      </c>
      <c r="AB2074" s="89">
        <v>7</v>
      </c>
      <c r="AC2074" s="94">
        <f>(Z2074*(100-AB2074))/100</f>
        <v>195858</v>
      </c>
      <c r="AD2074" s="94">
        <f>IF(AND(AC2074="",M2073=""),0,IF((AC2074=""),M2073, IF( (M2073=""),AC2074,AC2074+M2073)))</f>
        <v>243858</v>
      </c>
      <c r="AE2074" s="94">
        <f>IF( (X2074=""),AD2074*1,( M2073+(SUM(AC2074:AC2074)) )*(X2074/100) )</f>
        <v>25556.3184</v>
      </c>
      <c r="AF2074" s="94">
        <v>0</v>
      </c>
      <c r="AG2074" s="94">
        <f>IF((AF2074-AE2074) &gt; 1,0,IF((AF2074-AE2074)&lt;0,AE2074-AF2074,AF2074-AE2074))</f>
        <v>25556.3184</v>
      </c>
      <c r="AH2074" s="94">
        <v>0.3</v>
      </c>
    </row>
    <row r="2075" spans="1:34" s="74" customFormat="1" x14ac:dyDescent="0.55000000000000004">
      <c r="A2075" s="108"/>
      <c r="B2075" s="109"/>
      <c r="C2075" s="102"/>
      <c r="D2075" s="90"/>
      <c r="E2075" s="102"/>
      <c r="F2075" s="102"/>
      <c r="G2075" s="102"/>
      <c r="H2075" s="102"/>
      <c r="I2075" s="98"/>
      <c r="J2075" s="102"/>
      <c r="K2075" s="94"/>
      <c r="L2075" s="94" t="s">
        <v>63</v>
      </c>
      <c r="M2075" s="94">
        <f>SUM(M2073:M2074)</f>
        <v>48000</v>
      </c>
      <c r="N2075" s="102"/>
      <c r="O2075" s="111"/>
      <c r="P2075" s="96"/>
      <c r="Q2075" s="111"/>
      <c r="R2075" s="111"/>
      <c r="S2075" s="97"/>
      <c r="T2075" s="102"/>
      <c r="U2075" s="102"/>
      <c r="V2075" s="102"/>
      <c r="W2075" s="94"/>
      <c r="X2075" s="98"/>
      <c r="Y2075" s="94"/>
      <c r="Z2075" s="94"/>
      <c r="AA2075" s="89"/>
      <c r="AB2075" s="89"/>
      <c r="AC2075" s="94"/>
      <c r="AD2075" s="94">
        <f>SUM(AD2073:AD2074)</f>
        <v>1964183.9999999998</v>
      </c>
      <c r="AE2075" s="94">
        <f>SUM(AE2073:AE2074)</f>
        <v>1565592.1535999998</v>
      </c>
      <c r="AF2075" s="94"/>
      <c r="AG2075" s="94">
        <f>SUM(AG2073:AG2074)</f>
        <v>25556.3184</v>
      </c>
      <c r="AH2075" s="94"/>
    </row>
    <row r="2076" spans="1:34" s="74" customFormat="1" x14ac:dyDescent="0.55000000000000004">
      <c r="A2076" s="108" t="s">
        <v>2941</v>
      </c>
      <c r="B2076" s="109">
        <v>886</v>
      </c>
      <c r="C2076" s="102">
        <v>8023</v>
      </c>
      <c r="D2076" s="90" t="s">
        <v>2942</v>
      </c>
      <c r="E2076" s="102" t="s">
        <v>34</v>
      </c>
      <c r="F2076" s="102">
        <v>24181</v>
      </c>
      <c r="G2076" s="102">
        <v>2</v>
      </c>
      <c r="H2076" s="102">
        <v>0</v>
      </c>
      <c r="I2076" s="98">
        <v>0</v>
      </c>
      <c r="J2076" s="102" t="s">
        <v>35</v>
      </c>
      <c r="K2076" s="94">
        <f>((G2076*400)+(H2076*100))+I2076</f>
        <v>800</v>
      </c>
      <c r="L2076" s="94">
        <v>375</v>
      </c>
      <c r="M2076" s="94">
        <f>K2076*L2076</f>
        <v>300000</v>
      </c>
      <c r="N2076" s="102">
        <v>1</v>
      </c>
      <c r="O2076" s="111" t="s">
        <v>2939</v>
      </c>
      <c r="P2076" s="96"/>
      <c r="Q2076" s="111" t="s">
        <v>2940</v>
      </c>
      <c r="R2076" s="111" t="s">
        <v>2943</v>
      </c>
      <c r="S2076" s="97" t="s">
        <v>2944</v>
      </c>
      <c r="T2076" s="102" t="s">
        <v>51</v>
      </c>
      <c r="U2076" s="102" t="s">
        <v>45</v>
      </c>
      <c r="V2076" s="102" t="s">
        <v>52</v>
      </c>
      <c r="W2076" s="94">
        <v>671.55</v>
      </c>
      <c r="X2076" s="98">
        <v>100</v>
      </c>
      <c r="Y2076" s="94">
        <v>6750</v>
      </c>
      <c r="Z2076" s="94">
        <f>W2076*Y2076</f>
        <v>4532962.5</v>
      </c>
      <c r="AA2076" s="89">
        <v>6</v>
      </c>
      <c r="AB2076" s="89">
        <v>6</v>
      </c>
      <c r="AC2076" s="94">
        <f>(Z2076*(100-AB2076))/100</f>
        <v>4260984.75</v>
      </c>
      <c r="AD2076" s="94">
        <f>IF(AND(AC2076="",M2076=""),0,IF((AC2076=""),M2076, IF( (M2076=""),AC2076,AC2076+M2076)))</f>
        <v>4560984.75</v>
      </c>
      <c r="AE2076" s="94">
        <f>IF( (X2076=""),AD2076*1,( M2076+(SUM(AC2076:AC2076)) )*(X2076/100) )</f>
        <v>4560984.75</v>
      </c>
      <c r="AF2076" s="94">
        <v>50000000</v>
      </c>
      <c r="AG2076" s="94">
        <f>IF((AF2076-AE2076) &gt; 1,0,IF((AF2076-AE2076)&lt;0,AE2076-AF2076,AF2076-AE2076))</f>
        <v>0</v>
      </c>
      <c r="AH2076" s="94">
        <v>0.02</v>
      </c>
    </row>
    <row r="2077" spans="1:34" s="74" customFormat="1" x14ac:dyDescent="0.55000000000000004">
      <c r="A2077" s="108"/>
      <c r="B2077" s="109"/>
      <c r="C2077" s="102"/>
      <c r="D2077" s="90"/>
      <c r="E2077" s="102"/>
      <c r="F2077" s="102"/>
      <c r="G2077" s="102"/>
      <c r="H2077" s="102"/>
      <c r="I2077" s="98"/>
      <c r="J2077" s="102"/>
      <c r="K2077" s="94"/>
      <c r="L2077" s="94" t="s">
        <v>63</v>
      </c>
      <c r="M2077" s="94">
        <f>SUM(M2076:M2076)</f>
        <v>300000</v>
      </c>
      <c r="N2077" s="102"/>
      <c r="O2077" s="111"/>
      <c r="P2077" s="96"/>
      <c r="Q2077" s="111"/>
      <c r="R2077" s="111"/>
      <c r="S2077" s="97"/>
      <c r="T2077" s="102"/>
      <c r="U2077" s="102"/>
      <c r="V2077" s="102"/>
      <c r="W2077" s="94"/>
      <c r="X2077" s="98"/>
      <c r="Y2077" s="94"/>
      <c r="Z2077" s="94"/>
      <c r="AA2077" s="89"/>
      <c r="AB2077" s="89"/>
      <c r="AC2077" s="94"/>
      <c r="AD2077" s="94">
        <f>SUM(AD2076:AD2076)</f>
        <v>4560984.75</v>
      </c>
      <c r="AE2077" s="94">
        <f>SUM(AE2076:AE2076)</f>
        <v>4560984.75</v>
      </c>
      <c r="AF2077" s="94"/>
      <c r="AG2077" s="94">
        <f>SUM(AG2076:AG2076)</f>
        <v>0</v>
      </c>
      <c r="AH2077" s="94"/>
    </row>
    <row r="2078" spans="1:34" s="74" customFormat="1" x14ac:dyDescent="0.55000000000000004">
      <c r="A2078" s="108" t="s">
        <v>2945</v>
      </c>
      <c r="B2078" s="109">
        <v>887</v>
      </c>
      <c r="C2078" s="102">
        <v>8308</v>
      </c>
      <c r="D2078" s="90" t="s">
        <v>2946</v>
      </c>
      <c r="E2078" s="102" t="s">
        <v>34</v>
      </c>
      <c r="F2078" s="102">
        <v>3610</v>
      </c>
      <c r="G2078" s="102">
        <v>1</v>
      </c>
      <c r="H2078" s="102">
        <v>2</v>
      </c>
      <c r="I2078" s="98">
        <v>21</v>
      </c>
      <c r="J2078" s="102" t="s">
        <v>68</v>
      </c>
      <c r="K2078" s="94">
        <f t="shared" ref="K2078:K2100" si="205">((G2078*400)+(H2078*100))+I2078</f>
        <v>621</v>
      </c>
      <c r="L2078" s="94">
        <v>250</v>
      </c>
      <c r="M2078" s="94">
        <f t="shared" ref="M2078:M2100" si="206">K2078*L2078</f>
        <v>155250</v>
      </c>
      <c r="N2078" s="102"/>
      <c r="O2078" s="111"/>
      <c r="P2078" s="96"/>
      <c r="Q2078" s="111"/>
      <c r="R2078" s="111"/>
      <c r="S2078" s="97"/>
      <c r="T2078" s="102"/>
      <c r="U2078" s="102"/>
      <c r="V2078" s="102"/>
      <c r="W2078" s="94"/>
      <c r="X2078" s="98"/>
      <c r="Y2078" s="94"/>
      <c r="Z2078" s="94"/>
      <c r="AA2078" s="89"/>
      <c r="AB2078" s="89"/>
      <c r="AC2078" s="94"/>
      <c r="AD2078" s="94">
        <f t="shared" ref="AD2078:AD2100" si="207">IF(AND(AC2078="",M2078=""),0,IF((AC2078=""),M2078,IF((M2078=""),AC2078,AC2078+M2078)))</f>
        <v>155250</v>
      </c>
      <c r="AE2078" s="94">
        <f t="shared" ref="AE2078:AE2100" si="208">IF( (X2078=""),AD2078*1,AD2078*(X2078/100) )</f>
        <v>155250</v>
      </c>
      <c r="AF2078" s="94">
        <v>0</v>
      </c>
      <c r="AG2078" s="94">
        <f t="shared" ref="AG2078:AG2100" si="209">IF((AF2078-AE2078) &gt; 1,0,IF((AF2078-AE2078)&lt;0,AE2078-AF2078,AF2078-AE2078))</f>
        <v>155250</v>
      </c>
      <c r="AH2078" s="94">
        <v>0.3</v>
      </c>
    </row>
    <row r="2079" spans="1:34" s="74" customFormat="1" x14ac:dyDescent="0.55000000000000004">
      <c r="A2079" s="108"/>
      <c r="B2079" s="109">
        <v>888</v>
      </c>
      <c r="C2079" s="102">
        <v>8319</v>
      </c>
      <c r="D2079" s="90" t="s">
        <v>2947</v>
      </c>
      <c r="E2079" s="102" t="s">
        <v>34</v>
      </c>
      <c r="F2079" s="102">
        <v>3758</v>
      </c>
      <c r="G2079" s="102">
        <v>1</v>
      </c>
      <c r="H2079" s="102">
        <v>3</v>
      </c>
      <c r="I2079" s="98">
        <v>85</v>
      </c>
      <c r="J2079" s="102" t="s">
        <v>68</v>
      </c>
      <c r="K2079" s="94">
        <f t="shared" si="205"/>
        <v>785</v>
      </c>
      <c r="L2079" s="94">
        <v>400</v>
      </c>
      <c r="M2079" s="94">
        <f t="shared" si="206"/>
        <v>314000</v>
      </c>
      <c r="N2079" s="102"/>
      <c r="O2079" s="111"/>
      <c r="P2079" s="96"/>
      <c r="Q2079" s="111"/>
      <c r="R2079" s="111"/>
      <c r="S2079" s="97"/>
      <c r="T2079" s="102"/>
      <c r="U2079" s="102"/>
      <c r="V2079" s="102"/>
      <c r="W2079" s="94"/>
      <c r="X2079" s="98"/>
      <c r="Y2079" s="94"/>
      <c r="Z2079" s="94"/>
      <c r="AA2079" s="89"/>
      <c r="AB2079" s="89"/>
      <c r="AC2079" s="94"/>
      <c r="AD2079" s="94">
        <f t="shared" si="207"/>
        <v>314000</v>
      </c>
      <c r="AE2079" s="94">
        <f t="shared" si="208"/>
        <v>314000</v>
      </c>
      <c r="AF2079" s="94">
        <v>0</v>
      </c>
      <c r="AG2079" s="94">
        <f t="shared" si="209"/>
        <v>314000</v>
      </c>
      <c r="AH2079" s="94">
        <v>0.3</v>
      </c>
    </row>
    <row r="2080" spans="1:34" s="74" customFormat="1" x14ac:dyDescent="0.55000000000000004">
      <c r="A2080" s="108"/>
      <c r="B2080" s="109">
        <v>889</v>
      </c>
      <c r="C2080" s="102">
        <v>8310</v>
      </c>
      <c r="D2080" s="90" t="s">
        <v>2948</v>
      </c>
      <c r="E2080" s="102" t="s">
        <v>34</v>
      </c>
      <c r="F2080" s="102">
        <v>3759</v>
      </c>
      <c r="G2080" s="102">
        <v>1</v>
      </c>
      <c r="H2080" s="102">
        <v>1</v>
      </c>
      <c r="I2080" s="98">
        <v>86</v>
      </c>
      <c r="J2080" s="102" t="s">
        <v>68</v>
      </c>
      <c r="K2080" s="94">
        <f t="shared" si="205"/>
        <v>586</v>
      </c>
      <c r="L2080" s="94">
        <v>250</v>
      </c>
      <c r="M2080" s="94">
        <f t="shared" si="206"/>
        <v>146500</v>
      </c>
      <c r="N2080" s="102"/>
      <c r="O2080" s="111"/>
      <c r="P2080" s="96"/>
      <c r="Q2080" s="111"/>
      <c r="R2080" s="111"/>
      <c r="S2080" s="97"/>
      <c r="T2080" s="102"/>
      <c r="U2080" s="102"/>
      <c r="V2080" s="102"/>
      <c r="W2080" s="94"/>
      <c r="X2080" s="98"/>
      <c r="Y2080" s="94"/>
      <c r="Z2080" s="94"/>
      <c r="AA2080" s="89"/>
      <c r="AB2080" s="89"/>
      <c r="AC2080" s="94"/>
      <c r="AD2080" s="94">
        <f t="shared" si="207"/>
        <v>146500</v>
      </c>
      <c r="AE2080" s="94">
        <f t="shared" si="208"/>
        <v>146500</v>
      </c>
      <c r="AF2080" s="94">
        <v>0</v>
      </c>
      <c r="AG2080" s="94">
        <f t="shared" si="209"/>
        <v>146500</v>
      </c>
      <c r="AH2080" s="94">
        <v>0.3</v>
      </c>
    </row>
    <row r="2081" spans="1:34" s="74" customFormat="1" x14ac:dyDescent="0.55000000000000004">
      <c r="A2081" s="108"/>
      <c r="B2081" s="109">
        <v>890</v>
      </c>
      <c r="C2081" s="102">
        <v>8309</v>
      </c>
      <c r="D2081" s="90" t="s">
        <v>2949</v>
      </c>
      <c r="E2081" s="102" t="s">
        <v>34</v>
      </c>
      <c r="F2081" s="102">
        <v>3760</v>
      </c>
      <c r="G2081" s="102">
        <v>1</v>
      </c>
      <c r="H2081" s="102">
        <v>2</v>
      </c>
      <c r="I2081" s="98">
        <v>54</v>
      </c>
      <c r="J2081" s="102" t="s">
        <v>68</v>
      </c>
      <c r="K2081" s="94">
        <f t="shared" si="205"/>
        <v>654</v>
      </c>
      <c r="L2081" s="94">
        <v>250</v>
      </c>
      <c r="M2081" s="94">
        <f t="shared" si="206"/>
        <v>163500</v>
      </c>
      <c r="N2081" s="102"/>
      <c r="O2081" s="111"/>
      <c r="P2081" s="96"/>
      <c r="Q2081" s="111"/>
      <c r="R2081" s="111"/>
      <c r="S2081" s="97"/>
      <c r="T2081" s="102"/>
      <c r="U2081" s="102"/>
      <c r="V2081" s="102"/>
      <c r="W2081" s="94"/>
      <c r="X2081" s="98"/>
      <c r="Y2081" s="94"/>
      <c r="Z2081" s="94"/>
      <c r="AA2081" s="89"/>
      <c r="AB2081" s="89"/>
      <c r="AC2081" s="94"/>
      <c r="AD2081" s="94">
        <f t="shared" si="207"/>
        <v>163500</v>
      </c>
      <c r="AE2081" s="94">
        <f t="shared" si="208"/>
        <v>163500</v>
      </c>
      <c r="AF2081" s="94">
        <v>0</v>
      </c>
      <c r="AG2081" s="94">
        <f t="shared" si="209"/>
        <v>163500</v>
      </c>
      <c r="AH2081" s="94">
        <v>0.3</v>
      </c>
    </row>
    <row r="2082" spans="1:34" s="74" customFormat="1" x14ac:dyDescent="0.55000000000000004">
      <c r="A2082" s="108"/>
      <c r="B2082" s="109">
        <v>891</v>
      </c>
      <c r="C2082" s="102">
        <v>8311</v>
      </c>
      <c r="D2082" s="90" t="s">
        <v>2950</v>
      </c>
      <c r="E2082" s="102" t="s">
        <v>34</v>
      </c>
      <c r="F2082" s="102">
        <v>3761</v>
      </c>
      <c r="G2082" s="102">
        <v>2</v>
      </c>
      <c r="H2082" s="102">
        <v>1</v>
      </c>
      <c r="I2082" s="98">
        <v>76</v>
      </c>
      <c r="J2082" s="102" t="s">
        <v>68</v>
      </c>
      <c r="K2082" s="94">
        <f t="shared" si="205"/>
        <v>976</v>
      </c>
      <c r="L2082" s="94">
        <v>250</v>
      </c>
      <c r="M2082" s="94">
        <f t="shared" si="206"/>
        <v>244000</v>
      </c>
      <c r="N2082" s="102"/>
      <c r="O2082" s="111"/>
      <c r="P2082" s="96"/>
      <c r="Q2082" s="111"/>
      <c r="R2082" s="111"/>
      <c r="S2082" s="97"/>
      <c r="T2082" s="102"/>
      <c r="U2082" s="102"/>
      <c r="V2082" s="102"/>
      <c r="W2082" s="94"/>
      <c r="X2082" s="98"/>
      <c r="Y2082" s="94"/>
      <c r="Z2082" s="94"/>
      <c r="AA2082" s="89"/>
      <c r="AB2082" s="89"/>
      <c r="AC2082" s="94"/>
      <c r="AD2082" s="94">
        <f t="shared" si="207"/>
        <v>244000</v>
      </c>
      <c r="AE2082" s="94">
        <f t="shared" si="208"/>
        <v>244000</v>
      </c>
      <c r="AF2082" s="94">
        <v>0</v>
      </c>
      <c r="AG2082" s="94">
        <f t="shared" si="209"/>
        <v>244000</v>
      </c>
      <c r="AH2082" s="94">
        <v>0.3</v>
      </c>
    </row>
    <row r="2083" spans="1:34" s="73" customFormat="1" x14ac:dyDescent="0.55000000000000004">
      <c r="A2083" s="108"/>
      <c r="B2083" s="109">
        <v>892</v>
      </c>
      <c r="C2083" s="102">
        <v>8400</v>
      </c>
      <c r="D2083" s="90" t="s">
        <v>2951</v>
      </c>
      <c r="E2083" s="102" t="s">
        <v>34</v>
      </c>
      <c r="F2083" s="102">
        <v>5660</v>
      </c>
      <c r="G2083" s="102">
        <v>4</v>
      </c>
      <c r="H2083" s="102">
        <v>3</v>
      </c>
      <c r="I2083" s="98">
        <v>86</v>
      </c>
      <c r="J2083" s="102" t="s">
        <v>68</v>
      </c>
      <c r="K2083" s="94">
        <f t="shared" si="205"/>
        <v>1986</v>
      </c>
      <c r="L2083" s="94">
        <v>250</v>
      </c>
      <c r="M2083" s="94">
        <f t="shared" si="206"/>
        <v>496500</v>
      </c>
      <c r="N2083" s="102"/>
      <c r="O2083" s="111"/>
      <c r="P2083" s="96"/>
      <c r="Q2083" s="111"/>
      <c r="R2083" s="111"/>
      <c r="S2083" s="97"/>
      <c r="T2083" s="102"/>
      <c r="U2083" s="102"/>
      <c r="V2083" s="102"/>
      <c r="W2083" s="94"/>
      <c r="X2083" s="98"/>
      <c r="Y2083" s="94"/>
      <c r="Z2083" s="94"/>
      <c r="AA2083" s="89"/>
      <c r="AB2083" s="89"/>
      <c r="AC2083" s="94"/>
      <c r="AD2083" s="94">
        <f t="shared" si="207"/>
        <v>496500</v>
      </c>
      <c r="AE2083" s="94">
        <f t="shared" si="208"/>
        <v>496500</v>
      </c>
      <c r="AF2083" s="94">
        <v>0</v>
      </c>
      <c r="AG2083" s="94">
        <f t="shared" si="209"/>
        <v>496500</v>
      </c>
      <c r="AH2083" s="94">
        <v>0.3</v>
      </c>
    </row>
    <row r="2084" spans="1:34" s="73" customFormat="1" x14ac:dyDescent="0.55000000000000004">
      <c r="A2084" s="108"/>
      <c r="B2084" s="109">
        <v>893</v>
      </c>
      <c r="C2084" s="102">
        <v>8325</v>
      </c>
      <c r="D2084" s="90" t="s">
        <v>2952</v>
      </c>
      <c r="E2084" s="102" t="s">
        <v>34</v>
      </c>
      <c r="F2084" s="102">
        <v>5661</v>
      </c>
      <c r="G2084" s="102">
        <v>2</v>
      </c>
      <c r="H2084" s="102">
        <v>3</v>
      </c>
      <c r="I2084" s="98">
        <v>73</v>
      </c>
      <c r="J2084" s="102" t="s">
        <v>68</v>
      </c>
      <c r="K2084" s="94">
        <f t="shared" si="205"/>
        <v>1173</v>
      </c>
      <c r="L2084" s="94">
        <v>250</v>
      </c>
      <c r="M2084" s="94">
        <f t="shared" si="206"/>
        <v>293250</v>
      </c>
      <c r="N2084" s="102"/>
      <c r="O2084" s="111"/>
      <c r="P2084" s="96"/>
      <c r="Q2084" s="111"/>
      <c r="R2084" s="111"/>
      <c r="S2084" s="97"/>
      <c r="T2084" s="102"/>
      <c r="U2084" s="102"/>
      <c r="V2084" s="102"/>
      <c r="W2084" s="94"/>
      <c r="X2084" s="98"/>
      <c r="Y2084" s="94"/>
      <c r="Z2084" s="94"/>
      <c r="AA2084" s="89"/>
      <c r="AB2084" s="89"/>
      <c r="AC2084" s="94"/>
      <c r="AD2084" s="94">
        <f t="shared" si="207"/>
        <v>293250</v>
      </c>
      <c r="AE2084" s="94">
        <f t="shared" si="208"/>
        <v>293250</v>
      </c>
      <c r="AF2084" s="94">
        <v>0</v>
      </c>
      <c r="AG2084" s="94">
        <f t="shared" si="209"/>
        <v>293250</v>
      </c>
      <c r="AH2084" s="94">
        <v>0.3</v>
      </c>
    </row>
    <row r="2085" spans="1:34" s="73" customFormat="1" x14ac:dyDescent="0.55000000000000004">
      <c r="A2085" s="108"/>
      <c r="B2085" s="109">
        <v>894</v>
      </c>
      <c r="C2085" s="102">
        <v>8324</v>
      </c>
      <c r="D2085" s="90" t="s">
        <v>2953</v>
      </c>
      <c r="E2085" s="102" t="s">
        <v>34</v>
      </c>
      <c r="F2085" s="102">
        <v>5662</v>
      </c>
      <c r="G2085" s="102">
        <v>3</v>
      </c>
      <c r="H2085" s="102">
        <v>2</v>
      </c>
      <c r="I2085" s="98">
        <v>13</v>
      </c>
      <c r="J2085" s="102" t="s">
        <v>68</v>
      </c>
      <c r="K2085" s="94">
        <f t="shared" si="205"/>
        <v>1413</v>
      </c>
      <c r="L2085" s="94">
        <v>250</v>
      </c>
      <c r="M2085" s="94">
        <f t="shared" si="206"/>
        <v>353250</v>
      </c>
      <c r="N2085" s="102"/>
      <c r="O2085" s="111"/>
      <c r="P2085" s="96"/>
      <c r="Q2085" s="111"/>
      <c r="R2085" s="111"/>
      <c r="S2085" s="97"/>
      <c r="T2085" s="102"/>
      <c r="U2085" s="102"/>
      <c r="V2085" s="102"/>
      <c r="W2085" s="94"/>
      <c r="X2085" s="98"/>
      <c r="Y2085" s="94"/>
      <c r="Z2085" s="94"/>
      <c r="AA2085" s="89"/>
      <c r="AB2085" s="89"/>
      <c r="AC2085" s="94"/>
      <c r="AD2085" s="94">
        <f t="shared" si="207"/>
        <v>353250</v>
      </c>
      <c r="AE2085" s="94">
        <f t="shared" si="208"/>
        <v>353250</v>
      </c>
      <c r="AF2085" s="94">
        <v>0</v>
      </c>
      <c r="AG2085" s="94">
        <f t="shared" si="209"/>
        <v>353250</v>
      </c>
      <c r="AH2085" s="94">
        <v>0.3</v>
      </c>
    </row>
    <row r="2086" spans="1:34" s="73" customFormat="1" x14ac:dyDescent="0.55000000000000004">
      <c r="A2086" s="108"/>
      <c r="B2086" s="109">
        <v>895</v>
      </c>
      <c r="C2086" s="102">
        <v>8317</v>
      </c>
      <c r="D2086" s="90" t="s">
        <v>2954</v>
      </c>
      <c r="E2086" s="102" t="s">
        <v>34</v>
      </c>
      <c r="F2086" s="102">
        <v>5663</v>
      </c>
      <c r="G2086" s="102">
        <v>2</v>
      </c>
      <c r="H2086" s="102">
        <v>3</v>
      </c>
      <c r="I2086" s="98">
        <v>36</v>
      </c>
      <c r="J2086" s="102" t="s">
        <v>68</v>
      </c>
      <c r="K2086" s="94">
        <f t="shared" si="205"/>
        <v>1136</v>
      </c>
      <c r="L2086" s="94">
        <v>450</v>
      </c>
      <c r="M2086" s="94">
        <f t="shared" si="206"/>
        <v>511200</v>
      </c>
      <c r="N2086" s="102"/>
      <c r="O2086" s="111"/>
      <c r="P2086" s="96"/>
      <c r="Q2086" s="111"/>
      <c r="R2086" s="111"/>
      <c r="S2086" s="97"/>
      <c r="T2086" s="102"/>
      <c r="U2086" s="102"/>
      <c r="V2086" s="102"/>
      <c r="W2086" s="94"/>
      <c r="X2086" s="98"/>
      <c r="Y2086" s="94"/>
      <c r="Z2086" s="94"/>
      <c r="AA2086" s="89"/>
      <c r="AB2086" s="89"/>
      <c r="AC2086" s="94"/>
      <c r="AD2086" s="94">
        <f t="shared" si="207"/>
        <v>511200</v>
      </c>
      <c r="AE2086" s="94">
        <f t="shared" si="208"/>
        <v>511200</v>
      </c>
      <c r="AF2086" s="94">
        <v>0</v>
      </c>
      <c r="AG2086" s="94">
        <f t="shared" si="209"/>
        <v>511200</v>
      </c>
      <c r="AH2086" s="94">
        <v>0.3</v>
      </c>
    </row>
    <row r="2087" spans="1:34" s="73" customFormat="1" x14ac:dyDescent="0.55000000000000004">
      <c r="A2087" s="108"/>
      <c r="B2087" s="109">
        <v>896</v>
      </c>
      <c r="C2087" s="102">
        <v>8315</v>
      </c>
      <c r="D2087" s="90" t="s">
        <v>2955</v>
      </c>
      <c r="E2087" s="102" t="s">
        <v>34</v>
      </c>
      <c r="F2087" s="102">
        <v>5664</v>
      </c>
      <c r="G2087" s="102">
        <v>3</v>
      </c>
      <c r="H2087" s="102">
        <v>0</v>
      </c>
      <c r="I2087" s="98">
        <v>15</v>
      </c>
      <c r="J2087" s="102" t="s">
        <v>68</v>
      </c>
      <c r="K2087" s="94">
        <f t="shared" si="205"/>
        <v>1215</v>
      </c>
      <c r="L2087" s="94">
        <v>250</v>
      </c>
      <c r="M2087" s="94">
        <f t="shared" si="206"/>
        <v>303750</v>
      </c>
      <c r="N2087" s="102"/>
      <c r="O2087" s="111"/>
      <c r="P2087" s="96"/>
      <c r="Q2087" s="111"/>
      <c r="R2087" s="111"/>
      <c r="S2087" s="97"/>
      <c r="T2087" s="102"/>
      <c r="U2087" s="102"/>
      <c r="V2087" s="102"/>
      <c r="W2087" s="94"/>
      <c r="X2087" s="98"/>
      <c r="Y2087" s="94"/>
      <c r="Z2087" s="94"/>
      <c r="AA2087" s="89"/>
      <c r="AB2087" s="89"/>
      <c r="AC2087" s="94"/>
      <c r="AD2087" s="94">
        <f t="shared" si="207"/>
        <v>303750</v>
      </c>
      <c r="AE2087" s="94">
        <f t="shared" si="208"/>
        <v>303750</v>
      </c>
      <c r="AF2087" s="94">
        <v>0</v>
      </c>
      <c r="AG2087" s="94">
        <f t="shared" si="209"/>
        <v>303750</v>
      </c>
      <c r="AH2087" s="94">
        <v>0.3</v>
      </c>
    </row>
    <row r="2088" spans="1:34" s="73" customFormat="1" x14ac:dyDescent="0.55000000000000004">
      <c r="A2088" s="108"/>
      <c r="B2088" s="109">
        <v>897</v>
      </c>
      <c r="C2088" s="102">
        <v>8314</v>
      </c>
      <c r="D2088" s="90" t="s">
        <v>2956</v>
      </c>
      <c r="E2088" s="102" t="s">
        <v>34</v>
      </c>
      <c r="F2088" s="102">
        <v>5665</v>
      </c>
      <c r="G2088" s="102">
        <v>2</v>
      </c>
      <c r="H2088" s="102">
        <v>0</v>
      </c>
      <c r="I2088" s="98">
        <v>64</v>
      </c>
      <c r="J2088" s="102" t="s">
        <v>68</v>
      </c>
      <c r="K2088" s="94">
        <f t="shared" si="205"/>
        <v>864</v>
      </c>
      <c r="L2088" s="94">
        <v>250</v>
      </c>
      <c r="M2088" s="94">
        <f t="shared" si="206"/>
        <v>216000</v>
      </c>
      <c r="N2088" s="102"/>
      <c r="O2088" s="111"/>
      <c r="P2088" s="96"/>
      <c r="Q2088" s="111"/>
      <c r="R2088" s="111"/>
      <c r="S2088" s="97"/>
      <c r="T2088" s="102"/>
      <c r="U2088" s="102"/>
      <c r="V2088" s="102"/>
      <c r="W2088" s="94"/>
      <c r="X2088" s="98"/>
      <c r="Y2088" s="94"/>
      <c r="Z2088" s="94"/>
      <c r="AA2088" s="89"/>
      <c r="AB2088" s="89"/>
      <c r="AC2088" s="94"/>
      <c r="AD2088" s="94">
        <f t="shared" si="207"/>
        <v>216000</v>
      </c>
      <c r="AE2088" s="94">
        <f t="shared" si="208"/>
        <v>216000</v>
      </c>
      <c r="AF2088" s="94">
        <v>0</v>
      </c>
      <c r="AG2088" s="94">
        <f t="shared" si="209"/>
        <v>216000</v>
      </c>
      <c r="AH2088" s="94">
        <v>0.3</v>
      </c>
    </row>
    <row r="2089" spans="1:34" s="73" customFormat="1" x14ac:dyDescent="0.55000000000000004">
      <c r="A2089" s="108"/>
      <c r="B2089" s="109">
        <v>898</v>
      </c>
      <c r="C2089" s="102">
        <v>8313</v>
      </c>
      <c r="D2089" s="90" t="s">
        <v>2957</v>
      </c>
      <c r="E2089" s="102" t="s">
        <v>34</v>
      </c>
      <c r="F2089" s="102">
        <v>5666</v>
      </c>
      <c r="G2089" s="102">
        <v>2</v>
      </c>
      <c r="H2089" s="102">
        <v>0</v>
      </c>
      <c r="I2089" s="98">
        <v>83</v>
      </c>
      <c r="J2089" s="102" t="s">
        <v>68</v>
      </c>
      <c r="K2089" s="94">
        <f t="shared" si="205"/>
        <v>883</v>
      </c>
      <c r="L2089" s="94">
        <v>250</v>
      </c>
      <c r="M2089" s="94">
        <f t="shared" si="206"/>
        <v>220750</v>
      </c>
      <c r="N2089" s="102"/>
      <c r="O2089" s="111"/>
      <c r="P2089" s="96"/>
      <c r="Q2089" s="111"/>
      <c r="R2089" s="111"/>
      <c r="S2089" s="97"/>
      <c r="T2089" s="102"/>
      <c r="U2089" s="102"/>
      <c r="V2089" s="102"/>
      <c r="W2089" s="94"/>
      <c r="X2089" s="98"/>
      <c r="Y2089" s="94"/>
      <c r="Z2089" s="94"/>
      <c r="AA2089" s="89"/>
      <c r="AB2089" s="89"/>
      <c r="AC2089" s="94"/>
      <c r="AD2089" s="94">
        <f t="shared" si="207"/>
        <v>220750</v>
      </c>
      <c r="AE2089" s="94">
        <f t="shared" si="208"/>
        <v>220750</v>
      </c>
      <c r="AF2089" s="94">
        <v>0</v>
      </c>
      <c r="AG2089" s="94">
        <f t="shared" si="209"/>
        <v>220750</v>
      </c>
      <c r="AH2089" s="94">
        <v>0.3</v>
      </c>
    </row>
    <row r="2090" spans="1:34" s="73" customFormat="1" x14ac:dyDescent="0.55000000000000004">
      <c r="A2090" s="108"/>
      <c r="B2090" s="109">
        <v>899</v>
      </c>
      <c r="C2090" s="102">
        <v>8316</v>
      </c>
      <c r="D2090" s="90" t="s">
        <v>2958</v>
      </c>
      <c r="E2090" s="102" t="s">
        <v>34</v>
      </c>
      <c r="F2090" s="102">
        <v>7267</v>
      </c>
      <c r="G2090" s="102">
        <v>2</v>
      </c>
      <c r="H2090" s="102">
        <v>2</v>
      </c>
      <c r="I2090" s="98">
        <v>83</v>
      </c>
      <c r="J2090" s="102" t="s">
        <v>68</v>
      </c>
      <c r="K2090" s="94">
        <f t="shared" si="205"/>
        <v>1083</v>
      </c>
      <c r="L2090" s="94">
        <v>250</v>
      </c>
      <c r="M2090" s="94">
        <f t="shared" si="206"/>
        <v>270750</v>
      </c>
      <c r="N2090" s="102"/>
      <c r="O2090" s="111"/>
      <c r="P2090" s="96"/>
      <c r="Q2090" s="111"/>
      <c r="R2090" s="111"/>
      <c r="S2090" s="97"/>
      <c r="T2090" s="102"/>
      <c r="U2090" s="102"/>
      <c r="V2090" s="102"/>
      <c r="W2090" s="94"/>
      <c r="X2090" s="98"/>
      <c r="Y2090" s="94"/>
      <c r="Z2090" s="94"/>
      <c r="AA2090" s="89"/>
      <c r="AB2090" s="89"/>
      <c r="AC2090" s="94"/>
      <c r="AD2090" s="94">
        <f t="shared" si="207"/>
        <v>270750</v>
      </c>
      <c r="AE2090" s="94">
        <f t="shared" si="208"/>
        <v>270750</v>
      </c>
      <c r="AF2090" s="94">
        <v>0</v>
      </c>
      <c r="AG2090" s="94">
        <f t="shared" si="209"/>
        <v>270750</v>
      </c>
      <c r="AH2090" s="94">
        <v>0.3</v>
      </c>
    </row>
    <row r="2091" spans="1:34" s="73" customFormat="1" x14ac:dyDescent="0.55000000000000004">
      <c r="A2091" s="108"/>
      <c r="B2091" s="109">
        <v>900</v>
      </c>
      <c r="C2091" s="102">
        <v>8320</v>
      </c>
      <c r="D2091" s="90" t="s">
        <v>2959</v>
      </c>
      <c r="E2091" s="102" t="s">
        <v>34</v>
      </c>
      <c r="F2091" s="102">
        <v>7620</v>
      </c>
      <c r="G2091" s="102">
        <v>2</v>
      </c>
      <c r="H2091" s="102">
        <v>2</v>
      </c>
      <c r="I2091" s="98">
        <v>37</v>
      </c>
      <c r="J2091" s="102" t="s">
        <v>68</v>
      </c>
      <c r="K2091" s="94">
        <f t="shared" si="205"/>
        <v>1037</v>
      </c>
      <c r="L2091" s="94">
        <v>250</v>
      </c>
      <c r="M2091" s="94">
        <f t="shared" si="206"/>
        <v>259250</v>
      </c>
      <c r="N2091" s="102"/>
      <c r="O2091" s="111"/>
      <c r="P2091" s="96"/>
      <c r="Q2091" s="111"/>
      <c r="R2091" s="111"/>
      <c r="S2091" s="97"/>
      <c r="T2091" s="102"/>
      <c r="U2091" s="102"/>
      <c r="V2091" s="102"/>
      <c r="W2091" s="94"/>
      <c r="X2091" s="98"/>
      <c r="Y2091" s="94"/>
      <c r="Z2091" s="94"/>
      <c r="AA2091" s="89"/>
      <c r="AB2091" s="89"/>
      <c r="AC2091" s="94"/>
      <c r="AD2091" s="94">
        <f t="shared" si="207"/>
        <v>259250</v>
      </c>
      <c r="AE2091" s="94">
        <f t="shared" si="208"/>
        <v>259250</v>
      </c>
      <c r="AF2091" s="94">
        <v>0</v>
      </c>
      <c r="AG2091" s="94">
        <f t="shared" si="209"/>
        <v>259250</v>
      </c>
      <c r="AH2091" s="94">
        <v>0.3</v>
      </c>
    </row>
    <row r="2092" spans="1:34" s="73" customFormat="1" x14ac:dyDescent="0.55000000000000004">
      <c r="A2092" s="108"/>
      <c r="B2092" s="109">
        <v>901</v>
      </c>
      <c r="C2092" s="102">
        <v>8323</v>
      </c>
      <c r="D2092" s="90" t="s">
        <v>2960</v>
      </c>
      <c r="E2092" s="102" t="s">
        <v>34</v>
      </c>
      <c r="F2092" s="102">
        <v>21002</v>
      </c>
      <c r="G2092" s="102">
        <v>6</v>
      </c>
      <c r="H2092" s="102">
        <v>3</v>
      </c>
      <c r="I2092" s="98">
        <v>1</v>
      </c>
      <c r="J2092" s="102" t="s">
        <v>68</v>
      </c>
      <c r="K2092" s="94">
        <f t="shared" si="205"/>
        <v>2701</v>
      </c>
      <c r="L2092" s="94">
        <v>250</v>
      </c>
      <c r="M2092" s="94">
        <f t="shared" si="206"/>
        <v>675250</v>
      </c>
      <c r="N2092" s="102"/>
      <c r="O2092" s="111"/>
      <c r="P2092" s="96"/>
      <c r="Q2092" s="111"/>
      <c r="R2092" s="111"/>
      <c r="S2092" s="97"/>
      <c r="T2092" s="102"/>
      <c r="U2092" s="102"/>
      <c r="V2092" s="102"/>
      <c r="W2092" s="94"/>
      <c r="X2092" s="98"/>
      <c r="Y2092" s="94"/>
      <c r="Z2092" s="94"/>
      <c r="AA2092" s="89"/>
      <c r="AB2092" s="89"/>
      <c r="AC2092" s="94"/>
      <c r="AD2092" s="94">
        <f t="shared" si="207"/>
        <v>675250</v>
      </c>
      <c r="AE2092" s="94">
        <f t="shared" si="208"/>
        <v>675250</v>
      </c>
      <c r="AF2092" s="94">
        <v>0</v>
      </c>
      <c r="AG2092" s="94">
        <f t="shared" si="209"/>
        <v>675250</v>
      </c>
      <c r="AH2092" s="94">
        <v>0.3</v>
      </c>
    </row>
    <row r="2093" spans="1:34" s="73" customFormat="1" x14ac:dyDescent="0.55000000000000004">
      <c r="A2093" s="108"/>
      <c r="B2093" s="109">
        <v>902</v>
      </c>
      <c r="C2093" s="102">
        <v>9436</v>
      </c>
      <c r="D2093" s="90" t="s">
        <v>2961</v>
      </c>
      <c r="E2093" s="102" t="s">
        <v>34</v>
      </c>
      <c r="F2093" s="102">
        <v>23922</v>
      </c>
      <c r="G2093" s="102">
        <v>1</v>
      </c>
      <c r="H2093" s="102">
        <v>2</v>
      </c>
      <c r="I2093" s="98">
        <v>1</v>
      </c>
      <c r="J2093" s="102" t="s">
        <v>68</v>
      </c>
      <c r="K2093" s="94">
        <f t="shared" si="205"/>
        <v>601</v>
      </c>
      <c r="L2093" s="94">
        <v>250</v>
      </c>
      <c r="M2093" s="94">
        <f t="shared" si="206"/>
        <v>150250</v>
      </c>
      <c r="N2093" s="102"/>
      <c r="O2093" s="111"/>
      <c r="P2093" s="96"/>
      <c r="Q2093" s="111"/>
      <c r="R2093" s="111"/>
      <c r="S2093" s="97"/>
      <c r="T2093" s="102"/>
      <c r="U2093" s="102"/>
      <c r="V2093" s="102"/>
      <c r="W2093" s="94"/>
      <c r="X2093" s="98"/>
      <c r="Y2093" s="94"/>
      <c r="Z2093" s="94"/>
      <c r="AA2093" s="89"/>
      <c r="AB2093" s="89"/>
      <c r="AC2093" s="94"/>
      <c r="AD2093" s="94">
        <f t="shared" si="207"/>
        <v>150250</v>
      </c>
      <c r="AE2093" s="94">
        <f t="shared" si="208"/>
        <v>150250</v>
      </c>
      <c r="AF2093" s="94">
        <v>0</v>
      </c>
      <c r="AG2093" s="94">
        <f t="shared" si="209"/>
        <v>150250</v>
      </c>
      <c r="AH2093" s="94">
        <v>0.3</v>
      </c>
    </row>
    <row r="2094" spans="1:34" s="73" customFormat="1" x14ac:dyDescent="0.55000000000000004">
      <c r="A2094" s="108"/>
      <c r="B2094" s="109">
        <v>903</v>
      </c>
      <c r="C2094" s="102">
        <v>9435</v>
      </c>
      <c r="D2094" s="90" t="s">
        <v>2962</v>
      </c>
      <c r="E2094" s="102" t="s">
        <v>34</v>
      </c>
      <c r="F2094" s="102">
        <v>23923</v>
      </c>
      <c r="G2094" s="102">
        <v>3</v>
      </c>
      <c r="H2094" s="102">
        <v>2</v>
      </c>
      <c r="I2094" s="98">
        <v>18</v>
      </c>
      <c r="J2094" s="102" t="s">
        <v>68</v>
      </c>
      <c r="K2094" s="94">
        <f t="shared" si="205"/>
        <v>1418</v>
      </c>
      <c r="L2094" s="94">
        <v>1350</v>
      </c>
      <c r="M2094" s="94">
        <f t="shared" si="206"/>
        <v>1914300</v>
      </c>
      <c r="N2094" s="102"/>
      <c r="O2094" s="111"/>
      <c r="P2094" s="96"/>
      <c r="Q2094" s="111"/>
      <c r="R2094" s="111"/>
      <c r="S2094" s="97"/>
      <c r="T2094" s="102"/>
      <c r="U2094" s="102"/>
      <c r="V2094" s="102"/>
      <c r="W2094" s="94"/>
      <c r="X2094" s="98"/>
      <c r="Y2094" s="94"/>
      <c r="Z2094" s="94"/>
      <c r="AA2094" s="89"/>
      <c r="AB2094" s="89"/>
      <c r="AC2094" s="94"/>
      <c r="AD2094" s="94">
        <f t="shared" si="207"/>
        <v>1914300</v>
      </c>
      <c r="AE2094" s="94">
        <f t="shared" si="208"/>
        <v>1914300</v>
      </c>
      <c r="AF2094" s="94">
        <v>0</v>
      </c>
      <c r="AG2094" s="94">
        <f t="shared" si="209"/>
        <v>1914300</v>
      </c>
      <c r="AH2094" s="94">
        <v>0.3</v>
      </c>
    </row>
    <row r="2095" spans="1:34" s="73" customFormat="1" x14ac:dyDescent="0.55000000000000004">
      <c r="A2095" s="108"/>
      <c r="B2095" s="109">
        <v>904</v>
      </c>
      <c r="C2095" s="102">
        <v>8312</v>
      </c>
      <c r="D2095" s="90" t="s">
        <v>2963</v>
      </c>
      <c r="E2095" s="102" t="s">
        <v>34</v>
      </c>
      <c r="F2095" s="102">
        <v>24357</v>
      </c>
      <c r="G2095" s="102">
        <v>2</v>
      </c>
      <c r="H2095" s="102">
        <v>1</v>
      </c>
      <c r="I2095" s="98">
        <v>13</v>
      </c>
      <c r="J2095" s="102" t="s">
        <v>68</v>
      </c>
      <c r="K2095" s="94">
        <f t="shared" si="205"/>
        <v>913</v>
      </c>
      <c r="L2095" s="94">
        <v>250</v>
      </c>
      <c r="M2095" s="94">
        <f t="shared" si="206"/>
        <v>228250</v>
      </c>
      <c r="N2095" s="102"/>
      <c r="O2095" s="111"/>
      <c r="P2095" s="96"/>
      <c r="Q2095" s="111"/>
      <c r="R2095" s="111"/>
      <c r="S2095" s="97"/>
      <c r="T2095" s="102"/>
      <c r="U2095" s="102"/>
      <c r="V2095" s="102"/>
      <c r="W2095" s="94"/>
      <c r="X2095" s="98"/>
      <c r="Y2095" s="94"/>
      <c r="Z2095" s="94"/>
      <c r="AA2095" s="89"/>
      <c r="AB2095" s="89"/>
      <c r="AC2095" s="94"/>
      <c r="AD2095" s="94">
        <f t="shared" si="207"/>
        <v>228250</v>
      </c>
      <c r="AE2095" s="94">
        <f t="shared" si="208"/>
        <v>228250</v>
      </c>
      <c r="AF2095" s="94">
        <v>0</v>
      </c>
      <c r="AG2095" s="94">
        <f t="shared" si="209"/>
        <v>228250</v>
      </c>
      <c r="AH2095" s="94">
        <v>0.3</v>
      </c>
    </row>
    <row r="2096" spans="1:34" s="73" customFormat="1" x14ac:dyDescent="0.55000000000000004">
      <c r="A2096" s="108"/>
      <c r="B2096" s="109">
        <v>905</v>
      </c>
      <c r="C2096" s="102">
        <v>9437</v>
      </c>
      <c r="D2096" s="90" t="s">
        <v>2964</v>
      </c>
      <c r="E2096" s="102" t="s">
        <v>34</v>
      </c>
      <c r="F2096" s="102">
        <v>24358</v>
      </c>
      <c r="G2096" s="102">
        <v>1</v>
      </c>
      <c r="H2096" s="102">
        <v>0</v>
      </c>
      <c r="I2096" s="98">
        <v>38</v>
      </c>
      <c r="J2096" s="102" t="s">
        <v>68</v>
      </c>
      <c r="K2096" s="94">
        <f t="shared" si="205"/>
        <v>438</v>
      </c>
      <c r="L2096" s="94">
        <v>250</v>
      </c>
      <c r="M2096" s="94">
        <f t="shared" si="206"/>
        <v>109500</v>
      </c>
      <c r="N2096" s="102"/>
      <c r="O2096" s="111"/>
      <c r="P2096" s="96"/>
      <c r="Q2096" s="111"/>
      <c r="R2096" s="111"/>
      <c r="S2096" s="97"/>
      <c r="T2096" s="102"/>
      <c r="U2096" s="102"/>
      <c r="V2096" s="102"/>
      <c r="W2096" s="94"/>
      <c r="X2096" s="98"/>
      <c r="Y2096" s="94"/>
      <c r="Z2096" s="94"/>
      <c r="AA2096" s="89"/>
      <c r="AB2096" s="89"/>
      <c r="AC2096" s="94"/>
      <c r="AD2096" s="94">
        <f t="shared" si="207"/>
        <v>109500</v>
      </c>
      <c r="AE2096" s="94">
        <f t="shared" si="208"/>
        <v>109500</v>
      </c>
      <c r="AF2096" s="94">
        <v>0</v>
      </c>
      <c r="AG2096" s="94">
        <f t="shared" si="209"/>
        <v>109500</v>
      </c>
      <c r="AH2096" s="94">
        <v>0.3</v>
      </c>
    </row>
    <row r="2097" spans="1:34" s="99" customFormat="1" x14ac:dyDescent="0.55000000000000004">
      <c r="A2097" s="122" t="s">
        <v>2945</v>
      </c>
      <c r="B2097" s="109">
        <v>906</v>
      </c>
      <c r="C2097" s="102">
        <v>10605</v>
      </c>
      <c r="D2097" s="90" t="s">
        <v>15327</v>
      </c>
      <c r="E2097" s="207" t="s">
        <v>67</v>
      </c>
      <c r="F2097" s="102">
        <v>1296</v>
      </c>
      <c r="G2097" s="102">
        <v>1</v>
      </c>
      <c r="H2097" s="102">
        <v>2</v>
      </c>
      <c r="I2097" s="98">
        <v>65</v>
      </c>
      <c r="J2097" s="102" t="s">
        <v>68</v>
      </c>
      <c r="K2097" s="94">
        <f t="shared" si="205"/>
        <v>665</v>
      </c>
      <c r="L2097" s="94">
        <v>250</v>
      </c>
      <c r="M2097" s="94">
        <f t="shared" si="206"/>
        <v>166250</v>
      </c>
      <c r="N2097" s="102"/>
      <c r="O2097" s="111"/>
      <c r="P2097" s="96"/>
      <c r="Q2097" s="111"/>
      <c r="R2097" s="111"/>
      <c r="S2097" s="97"/>
      <c r="T2097" s="102"/>
      <c r="U2097" s="102"/>
      <c r="V2097" s="102"/>
      <c r="W2097" s="94"/>
      <c r="X2097" s="98"/>
      <c r="Y2097" s="94"/>
      <c r="Z2097" s="94"/>
      <c r="AA2097" s="89"/>
      <c r="AB2097" s="89"/>
      <c r="AC2097" s="94"/>
      <c r="AD2097" s="94">
        <f t="shared" si="207"/>
        <v>166250</v>
      </c>
      <c r="AE2097" s="94">
        <f t="shared" si="208"/>
        <v>166250</v>
      </c>
      <c r="AF2097" s="94">
        <v>0</v>
      </c>
      <c r="AG2097" s="94">
        <f t="shared" si="209"/>
        <v>166250</v>
      </c>
      <c r="AH2097" s="94">
        <v>0.3</v>
      </c>
    </row>
    <row r="2098" spans="1:34" s="99" customFormat="1" x14ac:dyDescent="0.55000000000000004">
      <c r="A2098" s="122"/>
      <c r="B2098" s="109">
        <v>907</v>
      </c>
      <c r="C2098" s="102">
        <v>10606</v>
      </c>
      <c r="D2098" s="90" t="s">
        <v>15328</v>
      </c>
      <c r="E2098" s="207" t="s">
        <v>67</v>
      </c>
      <c r="F2098" s="102">
        <v>2166</v>
      </c>
      <c r="G2098" s="102">
        <v>0</v>
      </c>
      <c r="H2098" s="102">
        <v>3</v>
      </c>
      <c r="I2098" s="98">
        <v>20</v>
      </c>
      <c r="J2098" s="102" t="s">
        <v>68</v>
      </c>
      <c r="K2098" s="94">
        <f t="shared" si="205"/>
        <v>320</v>
      </c>
      <c r="L2098" s="94">
        <v>250</v>
      </c>
      <c r="M2098" s="94">
        <f t="shared" si="206"/>
        <v>80000</v>
      </c>
      <c r="N2098" s="102"/>
      <c r="O2098" s="111"/>
      <c r="P2098" s="96"/>
      <c r="Q2098" s="111"/>
      <c r="R2098" s="111"/>
      <c r="S2098" s="97"/>
      <c r="T2098" s="102"/>
      <c r="U2098" s="102"/>
      <c r="V2098" s="102"/>
      <c r="W2098" s="94"/>
      <c r="X2098" s="98"/>
      <c r="Y2098" s="94"/>
      <c r="Z2098" s="94"/>
      <c r="AA2098" s="89"/>
      <c r="AB2098" s="89"/>
      <c r="AC2098" s="94"/>
      <c r="AD2098" s="94">
        <f t="shared" si="207"/>
        <v>80000</v>
      </c>
      <c r="AE2098" s="94">
        <f t="shared" si="208"/>
        <v>80000</v>
      </c>
      <c r="AF2098" s="94">
        <v>0</v>
      </c>
      <c r="AG2098" s="94">
        <f t="shared" si="209"/>
        <v>80000</v>
      </c>
      <c r="AH2098" s="94">
        <v>0.3</v>
      </c>
    </row>
    <row r="2099" spans="1:34" s="99" customFormat="1" x14ac:dyDescent="0.55000000000000004">
      <c r="A2099" s="122"/>
      <c r="B2099" s="109">
        <v>908</v>
      </c>
      <c r="C2099" s="102">
        <v>10608</v>
      </c>
      <c r="D2099" s="90" t="s">
        <v>15329</v>
      </c>
      <c r="E2099" s="207" t="s">
        <v>67</v>
      </c>
      <c r="F2099" s="102">
        <v>2209</v>
      </c>
      <c r="G2099" s="102">
        <v>2</v>
      </c>
      <c r="H2099" s="102">
        <v>2</v>
      </c>
      <c r="I2099" s="98">
        <v>73</v>
      </c>
      <c r="J2099" s="102" t="s">
        <v>68</v>
      </c>
      <c r="K2099" s="94">
        <f t="shared" si="205"/>
        <v>1073</v>
      </c>
      <c r="L2099" s="94">
        <v>250</v>
      </c>
      <c r="M2099" s="94">
        <f t="shared" si="206"/>
        <v>268250</v>
      </c>
      <c r="N2099" s="102"/>
      <c r="O2099" s="111"/>
      <c r="P2099" s="96"/>
      <c r="Q2099" s="111"/>
      <c r="R2099" s="111"/>
      <c r="S2099" s="97"/>
      <c r="T2099" s="102"/>
      <c r="U2099" s="102"/>
      <c r="V2099" s="102"/>
      <c r="W2099" s="94"/>
      <c r="X2099" s="98"/>
      <c r="Y2099" s="94"/>
      <c r="Z2099" s="94"/>
      <c r="AA2099" s="89"/>
      <c r="AB2099" s="89"/>
      <c r="AC2099" s="94"/>
      <c r="AD2099" s="94">
        <f t="shared" si="207"/>
        <v>268250</v>
      </c>
      <c r="AE2099" s="94">
        <f t="shared" si="208"/>
        <v>268250</v>
      </c>
      <c r="AF2099" s="94">
        <v>0</v>
      </c>
      <c r="AG2099" s="94">
        <f t="shared" si="209"/>
        <v>268250</v>
      </c>
      <c r="AH2099" s="94">
        <v>0.3</v>
      </c>
    </row>
    <row r="2100" spans="1:34" s="99" customFormat="1" x14ac:dyDescent="0.55000000000000004">
      <c r="A2100" s="122"/>
      <c r="B2100" s="109">
        <v>909</v>
      </c>
      <c r="C2100" s="102">
        <v>10607</v>
      </c>
      <c r="D2100" s="90" t="s">
        <v>15330</v>
      </c>
      <c r="E2100" s="207" t="s">
        <v>67</v>
      </c>
      <c r="F2100" s="102">
        <v>2210</v>
      </c>
      <c r="G2100" s="102">
        <v>6</v>
      </c>
      <c r="H2100" s="102">
        <v>2</v>
      </c>
      <c r="I2100" s="98">
        <v>33</v>
      </c>
      <c r="J2100" s="102" t="s">
        <v>68</v>
      </c>
      <c r="K2100" s="94">
        <f t="shared" si="205"/>
        <v>2633</v>
      </c>
      <c r="L2100" s="94">
        <v>250</v>
      </c>
      <c r="M2100" s="94">
        <f t="shared" si="206"/>
        <v>658250</v>
      </c>
      <c r="N2100" s="102"/>
      <c r="O2100" s="111"/>
      <c r="P2100" s="96"/>
      <c r="Q2100" s="111"/>
      <c r="R2100" s="111"/>
      <c r="S2100" s="97"/>
      <c r="T2100" s="102"/>
      <c r="U2100" s="102"/>
      <c r="V2100" s="102"/>
      <c r="W2100" s="94"/>
      <c r="X2100" s="98"/>
      <c r="Y2100" s="94"/>
      <c r="Z2100" s="94"/>
      <c r="AA2100" s="89"/>
      <c r="AB2100" s="89"/>
      <c r="AC2100" s="94"/>
      <c r="AD2100" s="94">
        <f t="shared" si="207"/>
        <v>658250</v>
      </c>
      <c r="AE2100" s="94">
        <f t="shared" si="208"/>
        <v>658250</v>
      </c>
      <c r="AF2100" s="94">
        <v>0</v>
      </c>
      <c r="AG2100" s="94">
        <f t="shared" si="209"/>
        <v>658250</v>
      </c>
      <c r="AH2100" s="94">
        <v>0.3</v>
      </c>
    </row>
    <row r="2101" spans="1:34" s="73" customFormat="1" x14ac:dyDescent="0.55000000000000004">
      <c r="A2101" s="108"/>
      <c r="B2101" s="109"/>
      <c r="C2101" s="102"/>
      <c r="D2101" s="90"/>
      <c r="E2101" s="102"/>
      <c r="F2101" s="102"/>
      <c r="G2101" s="102"/>
      <c r="H2101" s="102"/>
      <c r="I2101" s="98"/>
      <c r="J2101" s="102"/>
      <c r="K2101" s="94"/>
      <c r="L2101" s="94" t="s">
        <v>63</v>
      </c>
      <c r="M2101" s="94">
        <f>SUM(M2078:M2100)</f>
        <v>8198250</v>
      </c>
      <c r="N2101" s="102"/>
      <c r="O2101" s="111"/>
      <c r="P2101" s="96"/>
      <c r="Q2101" s="111"/>
      <c r="R2101" s="111"/>
      <c r="S2101" s="97"/>
      <c r="T2101" s="102"/>
      <c r="U2101" s="102"/>
      <c r="V2101" s="102"/>
      <c r="W2101" s="94"/>
      <c r="X2101" s="98"/>
      <c r="Y2101" s="94"/>
      <c r="Z2101" s="94"/>
      <c r="AA2101" s="89"/>
      <c r="AB2101" s="89"/>
      <c r="AC2101" s="94"/>
      <c r="AD2101" s="94">
        <f>SUM(AD2078:AD2100)</f>
        <v>8198250</v>
      </c>
      <c r="AE2101" s="94">
        <f>SUM(AE2078:AE2100)</f>
        <v>8198250</v>
      </c>
      <c r="AF2101" s="94"/>
      <c r="AG2101" s="94">
        <f>SUM(AG2078:AG2100)</f>
        <v>8198250</v>
      </c>
      <c r="AH2101" s="94"/>
    </row>
    <row r="2102" spans="1:34" s="73" customFormat="1" x14ac:dyDescent="0.55000000000000004">
      <c r="A2102" s="108" t="s">
        <v>2965</v>
      </c>
      <c r="B2102" s="109">
        <v>962</v>
      </c>
      <c r="C2102" s="102">
        <v>9831</v>
      </c>
      <c r="D2102" s="90"/>
      <c r="E2102" s="102" t="s">
        <v>37</v>
      </c>
      <c r="F2102" s="102"/>
      <c r="G2102" s="102">
        <v>2</v>
      </c>
      <c r="H2102" s="102">
        <v>3</v>
      </c>
      <c r="I2102" s="98">
        <v>44</v>
      </c>
      <c r="J2102" s="102" t="s">
        <v>38</v>
      </c>
      <c r="K2102" s="94">
        <f>((G2102*400)+(H2102*100))+I2102</f>
        <v>1144</v>
      </c>
      <c r="L2102" s="94">
        <v>255</v>
      </c>
      <c r="M2102" s="94">
        <f>K2102*L2102</f>
        <v>291720</v>
      </c>
      <c r="N2102" s="102"/>
      <c r="O2102" s="111"/>
      <c r="P2102" s="96"/>
      <c r="Q2102" s="111"/>
      <c r="R2102" s="111"/>
      <c r="S2102" s="97"/>
      <c r="T2102" s="102"/>
      <c r="U2102" s="102"/>
      <c r="V2102" s="102"/>
      <c r="W2102" s="94"/>
      <c r="X2102" s="98"/>
      <c r="Y2102" s="94"/>
      <c r="Z2102" s="94"/>
      <c r="AA2102" s="89"/>
      <c r="AB2102" s="89"/>
      <c r="AC2102" s="94"/>
      <c r="AD2102" s="94">
        <f>IF(AND(AC2102="",M2102=""),0,IF((AC2102=""),M2102,IF((M2102=""),AC2102,AC2102+M2102)))</f>
        <v>291720</v>
      </c>
      <c r="AE2102" s="94">
        <f>IF( (X2102=""),AD2102*1,AD2102*(X2102/100) )</f>
        <v>291720</v>
      </c>
      <c r="AF2102" s="94">
        <v>0</v>
      </c>
      <c r="AG2102" s="94">
        <f>IF((AF2102-AE2102) &gt; 1,0,IF((AF2102-AE2102)&lt;0,AE2102-AF2102,AF2102-AE2102))</f>
        <v>291720</v>
      </c>
      <c r="AH2102" s="94">
        <v>0.01</v>
      </c>
    </row>
    <row r="2103" spans="1:34" s="73" customFormat="1" x14ac:dyDescent="0.55000000000000004">
      <c r="A2103" s="108"/>
      <c r="B2103" s="109"/>
      <c r="C2103" s="102"/>
      <c r="D2103" s="90"/>
      <c r="E2103" s="102"/>
      <c r="F2103" s="102"/>
      <c r="G2103" s="102"/>
      <c r="H2103" s="102"/>
      <c r="I2103" s="98"/>
      <c r="J2103" s="102"/>
      <c r="K2103" s="94"/>
      <c r="L2103" s="94" t="s">
        <v>63</v>
      </c>
      <c r="M2103" s="94">
        <f>SUM(M2102:M2102)</f>
        <v>291720</v>
      </c>
      <c r="N2103" s="102"/>
      <c r="O2103" s="111"/>
      <c r="P2103" s="96"/>
      <c r="Q2103" s="111"/>
      <c r="R2103" s="111"/>
      <c r="S2103" s="97"/>
      <c r="T2103" s="102"/>
      <c r="U2103" s="102"/>
      <c r="V2103" s="102"/>
      <c r="W2103" s="94"/>
      <c r="X2103" s="98"/>
      <c r="Y2103" s="94"/>
      <c r="Z2103" s="94"/>
      <c r="AA2103" s="89"/>
      <c r="AB2103" s="89"/>
      <c r="AC2103" s="94"/>
      <c r="AD2103" s="94">
        <f>SUM(AD2102:AD2102)</f>
        <v>291720</v>
      </c>
      <c r="AE2103" s="94">
        <f>SUM(AE2102:AE2102)</f>
        <v>291720</v>
      </c>
      <c r="AF2103" s="94"/>
      <c r="AG2103" s="94">
        <f>SUM(AG2102:AG2102)</f>
        <v>291720</v>
      </c>
      <c r="AH2103" s="94"/>
    </row>
    <row r="2104" spans="1:34" s="73" customFormat="1" x14ac:dyDescent="0.55000000000000004">
      <c r="A2104" s="108" t="s">
        <v>2968</v>
      </c>
      <c r="B2104" s="109">
        <v>910</v>
      </c>
      <c r="C2104" s="102">
        <v>7083</v>
      </c>
      <c r="D2104" s="90" t="s">
        <v>2969</v>
      </c>
      <c r="E2104" s="102" t="s">
        <v>34</v>
      </c>
      <c r="F2104" s="102">
        <v>5275</v>
      </c>
      <c r="G2104" s="102">
        <v>2</v>
      </c>
      <c r="H2104" s="102">
        <v>0</v>
      </c>
      <c r="I2104" s="98">
        <v>42</v>
      </c>
      <c r="J2104" s="102" t="s">
        <v>68</v>
      </c>
      <c r="K2104" s="94">
        <f>((G2104*400)+(H2104*100))+I2104</f>
        <v>842</v>
      </c>
      <c r="L2104" s="94">
        <v>625</v>
      </c>
      <c r="M2104" s="94">
        <f>K2104*L2104</f>
        <v>526250</v>
      </c>
      <c r="N2104" s="102">
        <v>1</v>
      </c>
      <c r="O2104" s="111" t="s">
        <v>2966</v>
      </c>
      <c r="P2104" s="96">
        <v>3570800009371</v>
      </c>
      <c r="Q2104" s="111" t="s">
        <v>2967</v>
      </c>
      <c r="R2104" s="111" t="s">
        <v>2970</v>
      </c>
      <c r="S2104" s="97" t="s">
        <v>2969</v>
      </c>
      <c r="T2104" s="102"/>
      <c r="U2104" s="102"/>
      <c r="V2104" s="102"/>
      <c r="W2104" s="94"/>
      <c r="X2104" s="98"/>
      <c r="Y2104" s="94"/>
      <c r="Z2104" s="94"/>
      <c r="AA2104" s="89"/>
      <c r="AB2104" s="89"/>
      <c r="AC2104" s="94"/>
      <c r="AD2104" s="94">
        <f>IF(AND(AC2104="",M2104=""),0,IF((AC2104=""),M2104,IF((M2104=""),AC2104,AC2104+M2104)))</f>
        <v>526250</v>
      </c>
      <c r="AE2104" s="94">
        <f>IF( (X2104=""),AD2104*1,AD2104*(X2104/100) )</f>
        <v>526250</v>
      </c>
      <c r="AF2104" s="94">
        <v>0</v>
      </c>
      <c r="AG2104" s="94">
        <f>IF((AF2104-AE2104) &gt; 1,0,IF((AF2104-AE2104)&lt;0,AE2104-AF2104,AF2104-AE2104))</f>
        <v>526250</v>
      </c>
      <c r="AH2104" s="94">
        <v>0.3</v>
      </c>
    </row>
    <row r="2105" spans="1:34" s="73" customFormat="1" x14ac:dyDescent="0.55000000000000004">
      <c r="A2105" s="108"/>
      <c r="B2105" s="109"/>
      <c r="C2105" s="102"/>
      <c r="D2105" s="90"/>
      <c r="E2105" s="102"/>
      <c r="F2105" s="102"/>
      <c r="G2105" s="102"/>
      <c r="H2105" s="102"/>
      <c r="I2105" s="98"/>
      <c r="J2105" s="102"/>
      <c r="K2105" s="94"/>
      <c r="L2105" s="94" t="s">
        <v>63</v>
      </c>
      <c r="M2105" s="94">
        <f>SUM(M2104:M2104)</f>
        <v>526250</v>
      </c>
      <c r="N2105" s="102"/>
      <c r="O2105" s="111"/>
      <c r="P2105" s="96"/>
      <c r="Q2105" s="111"/>
      <c r="R2105" s="111"/>
      <c r="S2105" s="97"/>
      <c r="T2105" s="102"/>
      <c r="U2105" s="102"/>
      <c r="V2105" s="102"/>
      <c r="W2105" s="94"/>
      <c r="X2105" s="98"/>
      <c r="Y2105" s="94"/>
      <c r="Z2105" s="94"/>
      <c r="AA2105" s="89"/>
      <c r="AB2105" s="89"/>
      <c r="AC2105" s="94"/>
      <c r="AD2105" s="94">
        <f>SUM(AD2104:AD2104)</f>
        <v>526250</v>
      </c>
      <c r="AE2105" s="94">
        <f>SUM(AE2104:AE2104)</f>
        <v>526250</v>
      </c>
      <c r="AF2105" s="94"/>
      <c r="AG2105" s="94">
        <f>SUM(AG2104:AG2104)</f>
        <v>526250</v>
      </c>
      <c r="AH2105" s="94"/>
    </row>
    <row r="2106" spans="1:34" s="73" customFormat="1" x14ac:dyDescent="0.55000000000000004">
      <c r="A2106" s="108" t="s">
        <v>2971</v>
      </c>
      <c r="B2106" s="109">
        <v>911</v>
      </c>
      <c r="C2106" s="102">
        <v>7419</v>
      </c>
      <c r="D2106" s="90" t="s">
        <v>57</v>
      </c>
      <c r="E2106" s="102" t="s">
        <v>34</v>
      </c>
      <c r="F2106" s="102">
        <v>16630</v>
      </c>
      <c r="G2106" s="102">
        <v>0</v>
      </c>
      <c r="H2106" s="102">
        <v>1</v>
      </c>
      <c r="I2106" s="98">
        <v>16</v>
      </c>
      <c r="J2106" s="102" t="s">
        <v>35</v>
      </c>
      <c r="K2106" s="94">
        <f>((G2106*400)+(H2106*100))+I2106</f>
        <v>116</v>
      </c>
      <c r="L2106" s="94">
        <v>850</v>
      </c>
      <c r="M2106" s="94">
        <f>K2106*L2106</f>
        <v>98600</v>
      </c>
      <c r="N2106" s="102">
        <v>1</v>
      </c>
      <c r="O2106" s="111" t="s">
        <v>58</v>
      </c>
      <c r="P2106" s="96"/>
      <c r="Q2106" s="111" t="s">
        <v>59</v>
      </c>
      <c r="R2106" s="111" t="s">
        <v>60</v>
      </c>
      <c r="S2106" s="97" t="s">
        <v>61</v>
      </c>
      <c r="T2106" s="102" t="s">
        <v>51</v>
      </c>
      <c r="U2106" s="102" t="s">
        <v>45</v>
      </c>
      <c r="V2106" s="102" t="s">
        <v>52</v>
      </c>
      <c r="W2106" s="94">
        <v>153</v>
      </c>
      <c r="X2106" s="98">
        <v>81.3</v>
      </c>
      <c r="Y2106" s="94">
        <v>6750</v>
      </c>
      <c r="Z2106" s="94">
        <f>W2106*Y2106</f>
        <v>1032750</v>
      </c>
      <c r="AA2106" s="89">
        <v>21</v>
      </c>
      <c r="AB2106" s="89">
        <v>32</v>
      </c>
      <c r="AC2106" s="94">
        <f>(Z2106*(100-AB2106))/100</f>
        <v>702270</v>
      </c>
      <c r="AD2106" s="94">
        <f>IF(AND(AC2106="",M2106=""),0,IF((AC2106=""),M2106, IF( (M2106=""),AC2106,AC2106+M2106)))</f>
        <v>800870</v>
      </c>
      <c r="AE2106" s="94">
        <f>IF( (X2106=""),AD2106*1,( M2106+(SUM(AC2106:AC2107)) )*(X2106/100) )</f>
        <v>782424.77729999996</v>
      </c>
      <c r="AF2106" s="94">
        <v>50000000</v>
      </c>
      <c r="AG2106" s="94">
        <f>IF((AF2106-AE2106) &gt; 1,0,IF((AF2106-AE2106)&lt;0,AE2106-AF2106,AF2106-AE2106))</f>
        <v>0</v>
      </c>
      <c r="AH2106" s="94">
        <v>0.02</v>
      </c>
    </row>
    <row r="2107" spans="1:34" s="73" customFormat="1" x14ac:dyDescent="0.55000000000000004">
      <c r="A2107" s="108"/>
      <c r="B2107" s="109"/>
      <c r="C2107" s="102"/>
      <c r="D2107" s="90"/>
      <c r="E2107" s="102"/>
      <c r="F2107" s="102"/>
      <c r="G2107" s="102"/>
      <c r="H2107" s="102"/>
      <c r="I2107" s="98"/>
      <c r="J2107" s="102"/>
      <c r="K2107" s="94"/>
      <c r="L2107" s="94"/>
      <c r="M2107" s="94"/>
      <c r="N2107" s="102"/>
      <c r="O2107" s="111"/>
      <c r="P2107" s="96"/>
      <c r="Q2107" s="111"/>
      <c r="R2107" s="111"/>
      <c r="S2107" s="97"/>
      <c r="T2107" s="102" t="s">
        <v>55</v>
      </c>
      <c r="U2107" s="102"/>
      <c r="V2107" s="102" t="s">
        <v>52</v>
      </c>
      <c r="W2107" s="94">
        <v>35.19</v>
      </c>
      <c r="X2107" s="98">
        <v>18.7</v>
      </c>
      <c r="Y2107" s="94">
        <v>6750</v>
      </c>
      <c r="Z2107" s="94">
        <f>W2107*Y2107</f>
        <v>237532.49999999997</v>
      </c>
      <c r="AA2107" s="89">
        <v>21</v>
      </c>
      <c r="AB2107" s="89">
        <v>32</v>
      </c>
      <c r="AC2107" s="94">
        <f>(Z2107*(100-AB2107))/100</f>
        <v>161522.09999999998</v>
      </c>
      <c r="AD2107" s="94">
        <f>IF(AND(AC2107="",M2106=""),0,IF((AC2107=""),M2106, IF( (M2106=""),AC2107,AC2107+M2106)))</f>
        <v>260122.09999999998</v>
      </c>
      <c r="AE2107" s="94">
        <f>IF( (X2107=""),AD2107*1,( M2106+(SUM(AC2106:AC2107)) )*(X2107/100) )</f>
        <v>179967.32269999999</v>
      </c>
      <c r="AF2107" s="94">
        <v>50000000</v>
      </c>
      <c r="AG2107" s="94">
        <f>IF((AF2107-AE2107) &gt; 1,0,IF((AF2107-AE2107)&lt;0,AE2107-AF2107,AF2107-AE2107))</f>
        <v>0</v>
      </c>
      <c r="AH2107" s="94">
        <v>0.02</v>
      </c>
    </row>
    <row r="2108" spans="1:34" s="73" customFormat="1" x14ac:dyDescent="0.55000000000000004">
      <c r="A2108" s="108"/>
      <c r="B2108" s="109"/>
      <c r="C2108" s="102"/>
      <c r="D2108" s="90"/>
      <c r="E2108" s="102"/>
      <c r="F2108" s="102"/>
      <c r="G2108" s="102"/>
      <c r="H2108" s="102"/>
      <c r="I2108" s="98"/>
      <c r="J2108" s="102"/>
      <c r="K2108" s="94"/>
      <c r="L2108" s="94" t="s">
        <v>63</v>
      </c>
      <c r="M2108" s="94">
        <f>SUM(M2106:M2107)</f>
        <v>98600</v>
      </c>
      <c r="N2108" s="102"/>
      <c r="O2108" s="111"/>
      <c r="P2108" s="96"/>
      <c r="Q2108" s="111"/>
      <c r="R2108" s="111"/>
      <c r="S2108" s="97"/>
      <c r="T2108" s="102"/>
      <c r="U2108" s="102"/>
      <c r="V2108" s="102"/>
      <c r="W2108" s="94"/>
      <c r="X2108" s="98"/>
      <c r="Y2108" s="94"/>
      <c r="Z2108" s="94"/>
      <c r="AA2108" s="89"/>
      <c r="AB2108" s="89"/>
      <c r="AC2108" s="94"/>
      <c r="AD2108" s="94">
        <f>SUM(AD2106:AD2107)</f>
        <v>1060992.1000000001</v>
      </c>
      <c r="AE2108" s="94">
        <f>SUM(AE2106:AE2107)</f>
        <v>962392.1</v>
      </c>
      <c r="AF2108" s="94"/>
      <c r="AG2108" s="94">
        <f>SUM(AG2106:AG2107)</f>
        <v>0</v>
      </c>
      <c r="AH2108" s="94"/>
    </row>
    <row r="2109" spans="1:34" s="73" customFormat="1" x14ac:dyDescent="0.55000000000000004">
      <c r="A2109" s="108" t="s">
        <v>2974</v>
      </c>
      <c r="B2109" s="109">
        <v>912</v>
      </c>
      <c r="C2109" s="102">
        <v>5513</v>
      </c>
      <c r="D2109" s="90" t="s">
        <v>2975</v>
      </c>
      <c r="E2109" s="102" t="s">
        <v>34</v>
      </c>
      <c r="F2109" s="102">
        <v>16796</v>
      </c>
      <c r="G2109" s="102">
        <v>0</v>
      </c>
      <c r="H2109" s="102">
        <v>1</v>
      </c>
      <c r="I2109" s="98">
        <v>42</v>
      </c>
      <c r="J2109" s="102" t="s">
        <v>35</v>
      </c>
      <c r="K2109" s="94">
        <f>((G2109*400)+(H2109*100))+I2109</f>
        <v>142</v>
      </c>
      <c r="L2109" s="94">
        <v>450</v>
      </c>
      <c r="M2109" s="94">
        <f>K2109*L2109</f>
        <v>63900</v>
      </c>
      <c r="N2109" s="102">
        <v>1</v>
      </c>
      <c r="O2109" s="111" t="s">
        <v>2972</v>
      </c>
      <c r="P2109" s="96">
        <v>3570800007760</v>
      </c>
      <c r="Q2109" s="111" t="s">
        <v>2973</v>
      </c>
      <c r="R2109" s="111" t="s">
        <v>2976</v>
      </c>
      <c r="S2109" s="97" t="s">
        <v>2977</v>
      </c>
      <c r="T2109" s="102" t="s">
        <v>51</v>
      </c>
      <c r="U2109" s="102" t="s">
        <v>45</v>
      </c>
      <c r="V2109" s="102" t="s">
        <v>52</v>
      </c>
      <c r="W2109" s="94">
        <v>40.42</v>
      </c>
      <c r="X2109" s="98">
        <v>68.25</v>
      </c>
      <c r="Y2109" s="94">
        <v>6750</v>
      </c>
      <c r="Z2109" s="94">
        <f>W2109*Y2109</f>
        <v>272835</v>
      </c>
      <c r="AA2109" s="89">
        <v>6</v>
      </c>
      <c r="AB2109" s="89">
        <v>6</v>
      </c>
      <c r="AC2109" s="94">
        <f>(Z2109*(100-AB2109))/100</f>
        <v>256464.9</v>
      </c>
      <c r="AD2109" s="94">
        <f>IF(AND(AC2109="",M2109=""),0,IF((AC2109=""),M2109, IF( (M2109=""),AC2109,AC2109+M2109)))</f>
        <v>320364.90000000002</v>
      </c>
      <c r="AE2109" s="94">
        <f>IF( (X2109=""),AD2109*1,( M2109+(SUM(AC2109:AC2109)) )*(X2109/100) )</f>
        <v>218649.04425000001</v>
      </c>
      <c r="AF2109" s="94">
        <v>50000000</v>
      </c>
      <c r="AG2109" s="94">
        <f>IF((AF2109-AE2109) &gt; 1,0,IF((AF2109-AE2109)&lt;0,AE2109-AF2109,AF2109-AE2109))</f>
        <v>0</v>
      </c>
      <c r="AH2109" s="94">
        <v>0.02</v>
      </c>
    </row>
    <row r="2110" spans="1:34" s="73" customFormat="1" x14ac:dyDescent="0.55000000000000004">
      <c r="A2110" s="108"/>
      <c r="B2110" s="109"/>
      <c r="C2110" s="102"/>
      <c r="D2110" s="90"/>
      <c r="E2110" s="102"/>
      <c r="F2110" s="102"/>
      <c r="G2110" s="102"/>
      <c r="H2110" s="102"/>
      <c r="I2110" s="98"/>
      <c r="J2110" s="102"/>
      <c r="K2110" s="94"/>
      <c r="L2110" s="94"/>
      <c r="M2110" s="94"/>
      <c r="N2110" s="102">
        <v>2</v>
      </c>
      <c r="O2110" s="111" t="s">
        <v>2972</v>
      </c>
      <c r="P2110" s="96">
        <v>3570800007760</v>
      </c>
      <c r="Q2110" s="111" t="s">
        <v>2973</v>
      </c>
      <c r="R2110" s="111" t="s">
        <v>2976</v>
      </c>
      <c r="S2110" s="97" t="s">
        <v>2978</v>
      </c>
      <c r="T2110" s="102" t="s">
        <v>55</v>
      </c>
      <c r="U2110" s="102" t="s">
        <v>45</v>
      </c>
      <c r="V2110" s="102" t="s">
        <v>52</v>
      </c>
      <c r="W2110" s="94">
        <v>18.8</v>
      </c>
      <c r="X2110" s="98">
        <v>31.75</v>
      </c>
      <c r="Y2110" s="94">
        <v>0</v>
      </c>
      <c r="Z2110" s="94">
        <f>W2110*Y2110</f>
        <v>0</v>
      </c>
      <c r="AA2110" s="89">
        <v>6</v>
      </c>
      <c r="AB2110" s="89">
        <v>6</v>
      </c>
      <c r="AC2110" s="94">
        <f>(Z2110*(100-AB2110))/100</f>
        <v>0</v>
      </c>
      <c r="AD2110" s="94">
        <f>IF(AND(AC2110="",M2109=""),0,IF((AC2110=""),M2109, IF( (M2109=""),AC2110,AC2110+M2109)))</f>
        <v>63900</v>
      </c>
      <c r="AE2110" s="94">
        <f>IF( (X2110=""),AD2110*1,( M2109+(SUM(AC2110:AC2110)) )*(X2110/100) )</f>
        <v>20288.25</v>
      </c>
      <c r="AF2110" s="94">
        <v>50000000</v>
      </c>
      <c r="AG2110" s="94">
        <f>IF((AF2110-AE2110) &gt; 1,0,IF((AF2110-AE2110)&lt;0,AE2110-AF2110,AF2110-AE2110))</f>
        <v>0</v>
      </c>
      <c r="AH2110" s="94">
        <v>0.02</v>
      </c>
    </row>
    <row r="2111" spans="1:34" s="73" customFormat="1" x14ac:dyDescent="0.55000000000000004">
      <c r="A2111" s="108"/>
      <c r="B2111" s="109"/>
      <c r="C2111" s="102"/>
      <c r="D2111" s="90"/>
      <c r="E2111" s="102"/>
      <c r="F2111" s="102"/>
      <c r="G2111" s="102"/>
      <c r="H2111" s="102"/>
      <c r="I2111" s="98"/>
      <c r="J2111" s="102"/>
      <c r="K2111" s="94"/>
      <c r="L2111" s="94" t="s">
        <v>63</v>
      </c>
      <c r="M2111" s="94">
        <f>SUM(M2109:M2110)</f>
        <v>63900</v>
      </c>
      <c r="N2111" s="102"/>
      <c r="O2111" s="111"/>
      <c r="P2111" s="96"/>
      <c r="Q2111" s="111"/>
      <c r="R2111" s="111"/>
      <c r="S2111" s="97"/>
      <c r="T2111" s="102"/>
      <c r="U2111" s="102"/>
      <c r="V2111" s="102"/>
      <c r="W2111" s="94"/>
      <c r="X2111" s="98"/>
      <c r="Y2111" s="94"/>
      <c r="Z2111" s="94"/>
      <c r="AA2111" s="89"/>
      <c r="AB2111" s="89"/>
      <c r="AC2111" s="94"/>
      <c r="AD2111" s="94">
        <f>SUM(AD2109:AD2110)</f>
        <v>384264.9</v>
      </c>
      <c r="AE2111" s="94">
        <f>SUM(AE2109:AE2110)</f>
        <v>238937.29425000001</v>
      </c>
      <c r="AF2111" s="94"/>
      <c r="AG2111" s="94">
        <f>SUM(AG2109:AG2110)</f>
        <v>0</v>
      </c>
      <c r="AH2111" s="94"/>
    </row>
    <row r="2112" spans="1:34" s="73" customFormat="1" x14ac:dyDescent="0.55000000000000004">
      <c r="A2112" s="108" t="s">
        <v>2979</v>
      </c>
      <c r="B2112" s="109">
        <v>913</v>
      </c>
      <c r="C2112" s="102">
        <v>6319</v>
      </c>
      <c r="D2112" s="90" t="s">
        <v>2980</v>
      </c>
      <c r="E2112" s="102" t="s">
        <v>37</v>
      </c>
      <c r="F2112" s="102">
        <v>5489</v>
      </c>
      <c r="G2112" s="102">
        <v>8</v>
      </c>
      <c r="H2112" s="102">
        <v>1</v>
      </c>
      <c r="I2112" s="98">
        <v>77</v>
      </c>
      <c r="J2112" s="102" t="s">
        <v>38</v>
      </c>
      <c r="K2112" s="94">
        <f>((G2112*400)+(H2112*100))+I2112</f>
        <v>3377</v>
      </c>
      <c r="L2112" s="94">
        <v>400</v>
      </c>
      <c r="M2112" s="94">
        <f>K2112*L2112</f>
        <v>1350800</v>
      </c>
      <c r="N2112" s="102"/>
      <c r="O2112" s="111"/>
      <c r="P2112" s="96"/>
      <c r="Q2112" s="111"/>
      <c r="R2112" s="111"/>
      <c r="S2112" s="97"/>
      <c r="T2112" s="102"/>
      <c r="U2112" s="102"/>
      <c r="V2112" s="102"/>
      <c r="W2112" s="94"/>
      <c r="X2112" s="98"/>
      <c r="Y2112" s="94"/>
      <c r="Z2112" s="94"/>
      <c r="AA2112" s="89"/>
      <c r="AB2112" s="89"/>
      <c r="AC2112" s="94"/>
      <c r="AD2112" s="94">
        <f>IF(AND(AC2112="",M2112=""),0,IF((AC2112=""),M2112,IF((M2112=""),AC2112,AC2112+M2112)))</f>
        <v>1350800</v>
      </c>
      <c r="AE2112" s="94">
        <f>IF( (X2112=""),AD2112*1,AD2112*(X2112/100) )</f>
        <v>1350800</v>
      </c>
      <c r="AF2112" s="94">
        <v>0</v>
      </c>
      <c r="AG2112" s="94">
        <f>IF((AF2112-AE2112) &gt; 1,0,IF((AF2112-AE2112)&lt;0,AE2112-AF2112,AF2112-AE2112))</f>
        <v>1350800</v>
      </c>
      <c r="AH2112" s="94">
        <v>0.01</v>
      </c>
    </row>
    <row r="2113" spans="1:34" s="73" customFormat="1" x14ac:dyDescent="0.55000000000000004">
      <c r="A2113" s="108"/>
      <c r="B2113" s="109"/>
      <c r="C2113" s="102"/>
      <c r="D2113" s="90"/>
      <c r="E2113" s="102"/>
      <c r="F2113" s="102"/>
      <c r="G2113" s="102"/>
      <c r="H2113" s="102"/>
      <c r="I2113" s="98"/>
      <c r="J2113" s="102"/>
      <c r="K2113" s="94"/>
      <c r="L2113" s="94" t="s">
        <v>63</v>
      </c>
      <c r="M2113" s="94">
        <f>SUM(M2112:M2112)</f>
        <v>1350800</v>
      </c>
      <c r="N2113" s="102"/>
      <c r="O2113" s="111"/>
      <c r="P2113" s="96"/>
      <c r="Q2113" s="111"/>
      <c r="R2113" s="111"/>
      <c r="S2113" s="97"/>
      <c r="T2113" s="102"/>
      <c r="U2113" s="102"/>
      <c r="V2113" s="102"/>
      <c r="W2113" s="94"/>
      <c r="X2113" s="98"/>
      <c r="Y2113" s="94"/>
      <c r="Z2113" s="94"/>
      <c r="AA2113" s="89"/>
      <c r="AB2113" s="89"/>
      <c r="AC2113" s="94"/>
      <c r="AD2113" s="94">
        <f>SUM(AD2112:AD2112)</f>
        <v>1350800</v>
      </c>
      <c r="AE2113" s="94">
        <f>SUM(AE2112:AE2112)</f>
        <v>1350800</v>
      </c>
      <c r="AF2113" s="94"/>
      <c r="AG2113" s="94">
        <f>SUM(AG2112:AG2112)</f>
        <v>1350800</v>
      </c>
      <c r="AH2113" s="94"/>
    </row>
    <row r="2114" spans="1:34" s="73" customFormat="1" x14ac:dyDescent="0.55000000000000004">
      <c r="A2114" s="108" t="s">
        <v>2107</v>
      </c>
      <c r="B2114" s="109">
        <v>914</v>
      </c>
      <c r="C2114" s="102">
        <v>9261</v>
      </c>
      <c r="D2114" s="90" t="s">
        <v>2981</v>
      </c>
      <c r="E2114" s="102" t="s">
        <v>34</v>
      </c>
      <c r="F2114" s="102">
        <v>18830</v>
      </c>
      <c r="G2114" s="102">
        <v>0</v>
      </c>
      <c r="H2114" s="102">
        <v>0</v>
      </c>
      <c r="I2114" s="98">
        <v>47</v>
      </c>
      <c r="J2114" s="102" t="s">
        <v>68</v>
      </c>
      <c r="K2114" s="94">
        <f>((G2114*400)+(H2114*100))+I2114</f>
        <v>47</v>
      </c>
      <c r="L2114" s="94">
        <v>200</v>
      </c>
      <c r="M2114" s="94">
        <f>K2114*L2114</f>
        <v>9400</v>
      </c>
      <c r="N2114" s="102"/>
      <c r="O2114" s="111"/>
      <c r="P2114" s="96"/>
      <c r="Q2114" s="111"/>
      <c r="R2114" s="111"/>
      <c r="S2114" s="97"/>
      <c r="T2114" s="102"/>
      <c r="U2114" s="102"/>
      <c r="V2114" s="102"/>
      <c r="W2114" s="94"/>
      <c r="X2114" s="98"/>
      <c r="Y2114" s="94"/>
      <c r="Z2114" s="94"/>
      <c r="AA2114" s="89"/>
      <c r="AB2114" s="89"/>
      <c r="AC2114" s="94"/>
      <c r="AD2114" s="94">
        <f>IF(AND(AC2114="",M2114=""),0,IF((AC2114=""),M2114,IF((M2114=""),AC2114,AC2114+M2114)))</f>
        <v>9400</v>
      </c>
      <c r="AE2114" s="94">
        <f>IF( (X2114=""),AD2114*1,AD2114*(X2114/100) )</f>
        <v>9400</v>
      </c>
      <c r="AF2114" s="94">
        <v>0</v>
      </c>
      <c r="AG2114" s="94">
        <f>IF((AF2114-AE2114) &gt; 1,0,IF((AF2114-AE2114)&lt;0,AE2114-AF2114,AF2114-AE2114))</f>
        <v>9400</v>
      </c>
      <c r="AH2114" s="94">
        <v>0.3</v>
      </c>
    </row>
    <row r="2115" spans="1:34" s="73" customFormat="1" x14ac:dyDescent="0.55000000000000004">
      <c r="A2115" s="108"/>
      <c r="B2115" s="109"/>
      <c r="C2115" s="102"/>
      <c r="D2115" s="90"/>
      <c r="E2115" s="102"/>
      <c r="F2115" s="102"/>
      <c r="G2115" s="102"/>
      <c r="H2115" s="102"/>
      <c r="I2115" s="98"/>
      <c r="J2115" s="102"/>
      <c r="K2115" s="94"/>
      <c r="L2115" s="94" t="s">
        <v>63</v>
      </c>
      <c r="M2115" s="94">
        <f>SUM(M2114:M2114)</f>
        <v>9400</v>
      </c>
      <c r="N2115" s="102"/>
      <c r="O2115" s="111"/>
      <c r="P2115" s="96"/>
      <c r="Q2115" s="111"/>
      <c r="R2115" s="111"/>
      <c r="S2115" s="97"/>
      <c r="T2115" s="102"/>
      <c r="U2115" s="102"/>
      <c r="V2115" s="102"/>
      <c r="W2115" s="94"/>
      <c r="X2115" s="98"/>
      <c r="Y2115" s="94"/>
      <c r="Z2115" s="94"/>
      <c r="AA2115" s="89"/>
      <c r="AB2115" s="89"/>
      <c r="AC2115" s="94"/>
      <c r="AD2115" s="94">
        <f>SUM(AD2114:AD2114)</f>
        <v>9400</v>
      </c>
      <c r="AE2115" s="94">
        <f>SUM(AE2114:AE2114)</f>
        <v>9400</v>
      </c>
      <c r="AF2115" s="94"/>
      <c r="AG2115" s="94">
        <f>SUM(AG2114:AG2114)</f>
        <v>9400</v>
      </c>
      <c r="AH2115" s="94"/>
    </row>
    <row r="2116" spans="1:34" s="73" customFormat="1" x14ac:dyDescent="0.55000000000000004">
      <c r="A2116" s="108" t="s">
        <v>2984</v>
      </c>
      <c r="B2116" s="109">
        <v>915</v>
      </c>
      <c r="C2116" s="102">
        <v>6815</v>
      </c>
      <c r="D2116" s="90" t="s">
        <v>2985</v>
      </c>
      <c r="E2116" s="102" t="s">
        <v>34</v>
      </c>
      <c r="F2116" s="102">
        <v>23607</v>
      </c>
      <c r="G2116" s="102">
        <v>0</v>
      </c>
      <c r="H2116" s="102">
        <v>1</v>
      </c>
      <c r="I2116" s="98">
        <v>90</v>
      </c>
      <c r="J2116" s="102" t="s">
        <v>35</v>
      </c>
      <c r="K2116" s="94">
        <f>((G2116*400)+(H2116*100))+I2116</f>
        <v>190</v>
      </c>
      <c r="L2116" s="94">
        <v>300</v>
      </c>
      <c r="M2116" s="94">
        <f>K2116*L2116</f>
        <v>57000</v>
      </c>
      <c r="N2116" s="102">
        <v>1</v>
      </c>
      <c r="O2116" s="111" t="s">
        <v>2982</v>
      </c>
      <c r="P2116" s="96"/>
      <c r="Q2116" s="111" t="s">
        <v>2983</v>
      </c>
      <c r="R2116" s="111" t="s">
        <v>2986</v>
      </c>
      <c r="S2116" s="97" t="s">
        <v>2987</v>
      </c>
      <c r="T2116" s="102" t="s">
        <v>51</v>
      </c>
      <c r="U2116" s="102" t="s">
        <v>45</v>
      </c>
      <c r="V2116" s="102" t="s">
        <v>52</v>
      </c>
      <c r="W2116" s="94">
        <v>324</v>
      </c>
      <c r="X2116" s="98">
        <v>100</v>
      </c>
      <c r="Y2116" s="94">
        <v>6750</v>
      </c>
      <c r="Z2116" s="94">
        <f>W2116*Y2116</f>
        <v>2187000</v>
      </c>
      <c r="AA2116" s="89">
        <v>6</v>
      </c>
      <c r="AB2116" s="89">
        <v>6</v>
      </c>
      <c r="AC2116" s="94">
        <f>(Z2116*(100-AB2116))/100</f>
        <v>2055780</v>
      </c>
      <c r="AD2116" s="94">
        <f>IF(AND(AC2116="",M2116=""),0,IF((AC2116=""),M2116, IF( (M2116=""),AC2116,AC2116+M2116)))</f>
        <v>2112780</v>
      </c>
      <c r="AE2116" s="94">
        <f>IF( (X2116=""),AD2116*1,( M2116+(SUM(AC2116:AC2116)) )*(X2116/100) )</f>
        <v>2112780</v>
      </c>
      <c r="AF2116" s="94">
        <v>50000000</v>
      </c>
      <c r="AG2116" s="94">
        <f>IF((AF2116-AE2116) &gt; 1,0,IF((AF2116-AE2116)&lt;0,AE2116-AF2116,AF2116-AE2116))</f>
        <v>0</v>
      </c>
      <c r="AH2116" s="94">
        <v>0.02</v>
      </c>
    </row>
    <row r="2117" spans="1:34" s="73" customFormat="1" x14ac:dyDescent="0.55000000000000004">
      <c r="A2117" s="108"/>
      <c r="B2117" s="109"/>
      <c r="C2117" s="102"/>
      <c r="D2117" s="90"/>
      <c r="E2117" s="102"/>
      <c r="F2117" s="102"/>
      <c r="G2117" s="102"/>
      <c r="H2117" s="102"/>
      <c r="I2117" s="98"/>
      <c r="J2117" s="102"/>
      <c r="K2117" s="94"/>
      <c r="L2117" s="94" t="s">
        <v>63</v>
      </c>
      <c r="M2117" s="94">
        <f>SUM(M2116:M2116)</f>
        <v>57000</v>
      </c>
      <c r="N2117" s="102"/>
      <c r="O2117" s="111"/>
      <c r="P2117" s="96"/>
      <c r="Q2117" s="111"/>
      <c r="R2117" s="111"/>
      <c r="S2117" s="97"/>
      <c r="T2117" s="102"/>
      <c r="U2117" s="102"/>
      <c r="V2117" s="102"/>
      <c r="W2117" s="94"/>
      <c r="X2117" s="98"/>
      <c r="Y2117" s="94"/>
      <c r="Z2117" s="94"/>
      <c r="AA2117" s="89"/>
      <c r="AB2117" s="89"/>
      <c r="AC2117" s="94"/>
      <c r="AD2117" s="94">
        <f>SUM(AD2116:AD2116)</f>
        <v>2112780</v>
      </c>
      <c r="AE2117" s="94">
        <f>SUM(AE2116:AE2116)</f>
        <v>2112780</v>
      </c>
      <c r="AF2117" s="94"/>
      <c r="AG2117" s="94">
        <f>SUM(AG2116:AG2116)</f>
        <v>0</v>
      </c>
      <c r="AH2117" s="94"/>
    </row>
    <row r="2118" spans="1:34" s="99" customFormat="1" x14ac:dyDescent="0.55000000000000004">
      <c r="A2118" s="107" t="s">
        <v>15541</v>
      </c>
      <c r="B2118" s="161">
        <v>1004</v>
      </c>
      <c r="C2118" s="161">
        <v>10767</v>
      </c>
      <c r="D2118" s="162" t="s">
        <v>15542</v>
      </c>
      <c r="E2118" s="161" t="s">
        <v>34</v>
      </c>
      <c r="F2118" s="161">
        <v>24788</v>
      </c>
      <c r="G2118" s="161">
        <v>0</v>
      </c>
      <c r="H2118" s="161">
        <v>0</v>
      </c>
      <c r="I2118" s="163">
        <v>19.5</v>
      </c>
      <c r="J2118" s="161" t="s">
        <v>35</v>
      </c>
      <c r="K2118" s="121">
        <f>((G2118*400)+(H2118*100))+I2118</f>
        <v>19.5</v>
      </c>
      <c r="L2118" s="121">
        <v>14500</v>
      </c>
      <c r="M2118" s="121">
        <f>K2118*L2118</f>
        <v>282750</v>
      </c>
      <c r="N2118" s="161">
        <v>1</v>
      </c>
      <c r="O2118" s="164" t="s">
        <v>15539</v>
      </c>
      <c r="P2118" s="165">
        <v>3920600344980</v>
      </c>
      <c r="Q2118" s="164" t="s">
        <v>15540</v>
      </c>
      <c r="R2118" s="164" t="s">
        <v>15543</v>
      </c>
      <c r="S2118" s="166"/>
      <c r="T2118" s="161" t="s">
        <v>44</v>
      </c>
      <c r="U2118" s="161" t="s">
        <v>45</v>
      </c>
      <c r="V2118" s="161" t="s">
        <v>52</v>
      </c>
      <c r="W2118" s="121">
        <v>108</v>
      </c>
      <c r="X2118" s="163">
        <v>100</v>
      </c>
      <c r="Y2118" s="121">
        <v>7150</v>
      </c>
      <c r="Z2118" s="121">
        <f>W2118*Y2118</f>
        <v>772200</v>
      </c>
      <c r="AA2118" s="167">
        <v>9</v>
      </c>
      <c r="AB2118" s="167">
        <v>9</v>
      </c>
      <c r="AC2118" s="121">
        <f>(Z2118*(100-AB2118))/100</f>
        <v>702702</v>
      </c>
      <c r="AD2118" s="121">
        <f>IF(AND(AC2118="",M2118=""),0,IF((AC2118=""),M2118, IF( (M2118=""),AC2118,SUM(AC2118:AC2118)+M2118)))</f>
        <v>985452</v>
      </c>
      <c r="AE2118" s="121">
        <f>IF( (X2118=""),AD2118*1,AD2118*(X2118/100) )</f>
        <v>985452</v>
      </c>
      <c r="AF2118" s="121">
        <v>0</v>
      </c>
      <c r="AG2118" s="121">
        <f>IF((AF2118-AE2118) &gt; 1,0,IF((AF2118-AE2118)&lt;0,AE2118-AF2118,AF2118-AE2118))</f>
        <v>985452</v>
      </c>
      <c r="AH2118" s="121">
        <v>0.02</v>
      </c>
    </row>
    <row r="2119" spans="1:34" s="99" customFormat="1" x14ac:dyDescent="0.55000000000000004">
      <c r="A2119" s="107"/>
      <c r="B2119" s="161">
        <v>1005</v>
      </c>
      <c r="C2119" s="161">
        <v>10768</v>
      </c>
      <c r="D2119" s="162" t="s">
        <v>15544</v>
      </c>
      <c r="E2119" s="161" t="s">
        <v>34</v>
      </c>
      <c r="F2119" s="161">
        <v>24789</v>
      </c>
      <c r="G2119" s="161">
        <v>0</v>
      </c>
      <c r="H2119" s="161">
        <v>0</v>
      </c>
      <c r="I2119" s="163">
        <v>19</v>
      </c>
      <c r="J2119" s="161" t="s">
        <v>35</v>
      </c>
      <c r="K2119" s="121">
        <f>((G2119*400)+(H2119*100))+I2119</f>
        <v>19</v>
      </c>
      <c r="L2119" s="121">
        <v>14500</v>
      </c>
      <c r="M2119" s="121">
        <f>K2119*L2119</f>
        <v>275500</v>
      </c>
      <c r="N2119" s="161">
        <v>1</v>
      </c>
      <c r="O2119" s="164" t="s">
        <v>15539</v>
      </c>
      <c r="P2119" s="165">
        <v>3920600344980</v>
      </c>
      <c r="Q2119" s="164" t="s">
        <v>15540</v>
      </c>
      <c r="R2119" s="164" t="s">
        <v>15543</v>
      </c>
      <c r="S2119" s="166"/>
      <c r="T2119" s="161" t="s">
        <v>44</v>
      </c>
      <c r="U2119" s="161" t="s">
        <v>45</v>
      </c>
      <c r="V2119" s="161" t="s">
        <v>52</v>
      </c>
      <c r="W2119" s="121">
        <v>108</v>
      </c>
      <c r="X2119" s="163">
        <v>100</v>
      </c>
      <c r="Y2119" s="121">
        <v>7150</v>
      </c>
      <c r="Z2119" s="121">
        <f>W2119*Y2119</f>
        <v>772200</v>
      </c>
      <c r="AA2119" s="167">
        <v>9</v>
      </c>
      <c r="AB2119" s="167">
        <v>9</v>
      </c>
      <c r="AC2119" s="121">
        <f>(Z2119*(100-AB2119))/100</f>
        <v>702702</v>
      </c>
      <c r="AD2119" s="121">
        <f>IF(AND(AC2119="",M2119=""),0,IF((AC2119=""),M2119, IF( (M2119=""),AC2119,SUM(AC2119:AC2119)+M2119)))</f>
        <v>978202</v>
      </c>
      <c r="AE2119" s="121">
        <f>IF( (X2119=""),AD2119*1,AD2119*(X2119/100) )</f>
        <v>978202</v>
      </c>
      <c r="AF2119" s="121">
        <v>0</v>
      </c>
      <c r="AG2119" s="121">
        <f>IF((AF2119-AE2119) &gt; 1,0,IF((AF2119-AE2119)&lt;0,AE2119-AF2119,AF2119-AE2119))</f>
        <v>978202</v>
      </c>
      <c r="AH2119" s="121">
        <v>0.02</v>
      </c>
    </row>
    <row r="2120" spans="1:34" s="99" customFormat="1" x14ac:dyDescent="0.55000000000000004">
      <c r="A2120" s="107"/>
      <c r="B2120" s="161"/>
      <c r="C2120" s="161"/>
      <c r="D2120" s="162"/>
      <c r="E2120" s="161"/>
      <c r="F2120" s="161"/>
      <c r="G2120" s="161"/>
      <c r="H2120" s="161"/>
      <c r="I2120" s="163"/>
      <c r="J2120" s="161"/>
      <c r="K2120" s="121"/>
      <c r="L2120" s="121" t="s">
        <v>63</v>
      </c>
      <c r="M2120" s="121">
        <f>SUM(M2118:M2119)</f>
        <v>558250</v>
      </c>
      <c r="N2120" s="161"/>
      <c r="O2120" s="164"/>
      <c r="P2120" s="165"/>
      <c r="Q2120" s="164"/>
      <c r="R2120" s="164"/>
      <c r="S2120" s="166"/>
      <c r="T2120" s="161"/>
      <c r="U2120" s="161"/>
      <c r="V2120" s="161"/>
      <c r="W2120" s="121"/>
      <c r="X2120" s="163"/>
      <c r="Y2120" s="121"/>
      <c r="Z2120" s="121"/>
      <c r="AA2120" s="167"/>
      <c r="AB2120" s="167"/>
      <c r="AC2120" s="121"/>
      <c r="AD2120" s="121"/>
      <c r="AE2120" s="121">
        <f>SUM(AE2118:AE2119)</f>
        <v>1963654</v>
      </c>
      <c r="AF2120" s="121"/>
      <c r="AG2120" s="121">
        <f>SUM(AG2118:AG2119)</f>
        <v>1963654</v>
      </c>
      <c r="AH2120" s="121"/>
    </row>
    <row r="2121" spans="1:34" s="73" customFormat="1" x14ac:dyDescent="0.55000000000000004">
      <c r="A2121" s="108" t="s">
        <v>2988</v>
      </c>
      <c r="B2121" s="109">
        <v>916</v>
      </c>
      <c r="C2121" s="102">
        <v>6096</v>
      </c>
      <c r="D2121" s="90" t="s">
        <v>2989</v>
      </c>
      <c r="E2121" s="102" t="s">
        <v>34</v>
      </c>
      <c r="F2121" s="102">
        <v>16140</v>
      </c>
      <c r="G2121" s="102">
        <v>0</v>
      </c>
      <c r="H2121" s="102">
        <v>2</v>
      </c>
      <c r="I2121" s="98">
        <v>51</v>
      </c>
      <c r="J2121" s="102" t="s">
        <v>68</v>
      </c>
      <c r="K2121" s="94">
        <f>((G2121*400)+(H2121*100))+I2121</f>
        <v>251</v>
      </c>
      <c r="L2121" s="94">
        <v>7250</v>
      </c>
      <c r="M2121" s="94">
        <f>K2121*L2121</f>
        <v>1819750</v>
      </c>
      <c r="N2121" s="102"/>
      <c r="O2121" s="111"/>
      <c r="P2121" s="96"/>
      <c r="Q2121" s="111"/>
      <c r="R2121" s="111"/>
      <c r="S2121" s="97"/>
      <c r="T2121" s="102"/>
      <c r="U2121" s="102"/>
      <c r="V2121" s="102"/>
      <c r="W2121" s="94"/>
      <c r="X2121" s="98"/>
      <c r="Y2121" s="94"/>
      <c r="Z2121" s="94"/>
      <c r="AA2121" s="89"/>
      <c r="AB2121" s="89"/>
      <c r="AC2121" s="94"/>
      <c r="AD2121" s="94">
        <f>IF(AND(AC2121="",M2121=""),0,IF((AC2121=""),M2121,IF((M2121=""),AC2121,AC2121+M2121)))</f>
        <v>1819750</v>
      </c>
      <c r="AE2121" s="94">
        <f>IF( (X2121=""),AD2121*1,AD2121*(X2121/100) )</f>
        <v>1819750</v>
      </c>
      <c r="AF2121" s="94">
        <v>0</v>
      </c>
      <c r="AG2121" s="94">
        <f>IF((AF2121-AE2121) &gt; 1,0,IF((AF2121-AE2121)&lt;0,AE2121-AF2121,AF2121-AE2121))</f>
        <v>1819750</v>
      </c>
      <c r="AH2121" s="94">
        <v>0.3</v>
      </c>
    </row>
    <row r="2122" spans="1:34" s="73" customFormat="1" x14ac:dyDescent="0.55000000000000004">
      <c r="A2122" s="108"/>
      <c r="B2122" s="109">
        <v>917</v>
      </c>
      <c r="C2122" s="102">
        <v>6094</v>
      </c>
      <c r="D2122" s="90" t="s">
        <v>2990</v>
      </c>
      <c r="E2122" s="102" t="s">
        <v>34</v>
      </c>
      <c r="F2122" s="102">
        <v>21047</v>
      </c>
      <c r="G2122" s="102">
        <v>0</v>
      </c>
      <c r="H2122" s="102">
        <v>2</v>
      </c>
      <c r="I2122" s="98">
        <v>40</v>
      </c>
      <c r="J2122" s="102" t="s">
        <v>68</v>
      </c>
      <c r="K2122" s="94">
        <f>((G2122*400)+(H2122*100))+I2122</f>
        <v>240</v>
      </c>
      <c r="L2122" s="94">
        <v>7250</v>
      </c>
      <c r="M2122" s="94">
        <f>K2122*L2122</f>
        <v>1740000</v>
      </c>
      <c r="N2122" s="102"/>
      <c r="O2122" s="111"/>
      <c r="P2122" s="96"/>
      <c r="Q2122" s="111"/>
      <c r="R2122" s="111"/>
      <c r="S2122" s="97"/>
      <c r="T2122" s="102"/>
      <c r="U2122" s="102"/>
      <c r="V2122" s="102"/>
      <c r="W2122" s="94"/>
      <c r="X2122" s="98"/>
      <c r="Y2122" s="94"/>
      <c r="Z2122" s="94"/>
      <c r="AA2122" s="89"/>
      <c r="AB2122" s="89"/>
      <c r="AC2122" s="94"/>
      <c r="AD2122" s="94">
        <f>IF(AND(AC2122="",M2122=""),0,IF((AC2122=""),M2122,IF((M2122=""),AC2122,AC2122+M2122)))</f>
        <v>1740000</v>
      </c>
      <c r="AE2122" s="94">
        <f>IF( (X2122=""),AD2122*1,AD2122*(X2122/100) )</f>
        <v>1740000</v>
      </c>
      <c r="AF2122" s="94">
        <v>0</v>
      </c>
      <c r="AG2122" s="94">
        <f>IF((AF2122-AE2122) &gt; 1,0,IF((AF2122-AE2122)&lt;0,AE2122-AF2122,AF2122-AE2122))</f>
        <v>1740000</v>
      </c>
      <c r="AH2122" s="94">
        <v>0.3</v>
      </c>
    </row>
    <row r="2123" spans="1:34" s="73" customFormat="1" x14ac:dyDescent="0.55000000000000004">
      <c r="A2123" s="108"/>
      <c r="B2123" s="109">
        <v>918</v>
      </c>
      <c r="C2123" s="102">
        <v>6095</v>
      </c>
      <c r="D2123" s="90" t="s">
        <v>2991</v>
      </c>
      <c r="E2123" s="102" t="s">
        <v>34</v>
      </c>
      <c r="F2123" s="102">
        <v>21048</v>
      </c>
      <c r="G2123" s="102">
        <v>0</v>
      </c>
      <c r="H2123" s="102">
        <v>2</v>
      </c>
      <c r="I2123" s="98">
        <v>40</v>
      </c>
      <c r="J2123" s="102" t="s">
        <v>68</v>
      </c>
      <c r="K2123" s="94">
        <f>((G2123*400)+(H2123*100))+I2123</f>
        <v>240</v>
      </c>
      <c r="L2123" s="94">
        <v>7250</v>
      </c>
      <c r="M2123" s="94">
        <f>K2123*L2123</f>
        <v>1740000</v>
      </c>
      <c r="N2123" s="102"/>
      <c r="O2123" s="111"/>
      <c r="P2123" s="96"/>
      <c r="Q2123" s="111"/>
      <c r="R2123" s="111"/>
      <c r="S2123" s="97"/>
      <c r="T2123" s="102"/>
      <c r="U2123" s="102"/>
      <c r="V2123" s="102"/>
      <c r="W2123" s="94"/>
      <c r="X2123" s="98"/>
      <c r="Y2123" s="94"/>
      <c r="Z2123" s="94"/>
      <c r="AA2123" s="89"/>
      <c r="AB2123" s="89"/>
      <c r="AC2123" s="94"/>
      <c r="AD2123" s="94">
        <f>IF(AND(AC2123="",M2123=""),0,IF((AC2123=""),M2123,IF((M2123=""),AC2123,AC2123+M2123)))</f>
        <v>1740000</v>
      </c>
      <c r="AE2123" s="94">
        <f>IF( (X2123=""),AD2123*1,AD2123*(X2123/100) )</f>
        <v>1740000</v>
      </c>
      <c r="AF2123" s="94">
        <v>0</v>
      </c>
      <c r="AG2123" s="94">
        <f>IF((AF2123-AE2123) &gt; 1,0,IF((AF2123-AE2123)&lt;0,AE2123-AF2123,AF2123-AE2123))</f>
        <v>1740000</v>
      </c>
      <c r="AH2123" s="94">
        <v>0.3</v>
      </c>
    </row>
    <row r="2124" spans="1:34" s="73" customFormat="1" x14ac:dyDescent="0.55000000000000004">
      <c r="A2124" s="108"/>
      <c r="B2124" s="109"/>
      <c r="C2124" s="102"/>
      <c r="D2124" s="90"/>
      <c r="E2124" s="102"/>
      <c r="F2124" s="102"/>
      <c r="G2124" s="102"/>
      <c r="H2124" s="102"/>
      <c r="I2124" s="98"/>
      <c r="J2124" s="102"/>
      <c r="K2124" s="94"/>
      <c r="L2124" s="94" t="s">
        <v>63</v>
      </c>
      <c r="M2124" s="94">
        <f>SUM(M2121:M2123)</f>
        <v>5299750</v>
      </c>
      <c r="N2124" s="102"/>
      <c r="O2124" s="111"/>
      <c r="P2124" s="96"/>
      <c r="Q2124" s="111"/>
      <c r="R2124" s="111"/>
      <c r="S2124" s="97"/>
      <c r="T2124" s="102"/>
      <c r="U2124" s="102"/>
      <c r="V2124" s="102"/>
      <c r="W2124" s="94"/>
      <c r="X2124" s="98"/>
      <c r="Y2124" s="94"/>
      <c r="Z2124" s="94"/>
      <c r="AA2124" s="89"/>
      <c r="AB2124" s="89"/>
      <c r="AC2124" s="94"/>
      <c r="AD2124" s="94">
        <f>SUM(AD2121:AD2123)</f>
        <v>5299750</v>
      </c>
      <c r="AE2124" s="94">
        <f>SUM(AE2121:AE2123)</f>
        <v>5299750</v>
      </c>
      <c r="AF2124" s="94"/>
      <c r="AG2124" s="94">
        <f>SUM(AG2121:AG2123)</f>
        <v>5299750</v>
      </c>
      <c r="AH2124" s="94"/>
    </row>
    <row r="2125" spans="1:34" s="73" customFormat="1" x14ac:dyDescent="0.55000000000000004">
      <c r="A2125" s="108" t="s">
        <v>3064</v>
      </c>
      <c r="B2125" s="109">
        <v>1001</v>
      </c>
      <c r="C2125" s="102">
        <v>5407</v>
      </c>
      <c r="D2125" s="90" t="s">
        <v>3065</v>
      </c>
      <c r="E2125" s="102" t="s">
        <v>34</v>
      </c>
      <c r="F2125" s="102">
        <v>2421</v>
      </c>
      <c r="G2125" s="102">
        <v>0</v>
      </c>
      <c r="H2125" s="102">
        <v>1</v>
      </c>
      <c r="I2125" s="98">
        <v>9</v>
      </c>
      <c r="J2125" s="102" t="s">
        <v>35</v>
      </c>
      <c r="K2125" s="94">
        <f>((G2125*400)+(H2125*100))+I2125</f>
        <v>109</v>
      </c>
      <c r="L2125" s="94">
        <v>2425</v>
      </c>
      <c r="M2125" s="94">
        <f>K2125*L2125</f>
        <v>264325</v>
      </c>
      <c r="N2125" s="102">
        <v>1</v>
      </c>
      <c r="O2125" s="111" t="s">
        <v>3062</v>
      </c>
      <c r="P2125" s="96">
        <v>3570900062932</v>
      </c>
      <c r="Q2125" s="111" t="s">
        <v>3063</v>
      </c>
      <c r="R2125" s="111" t="s">
        <v>3066</v>
      </c>
      <c r="S2125" s="97" t="s">
        <v>3067</v>
      </c>
      <c r="T2125" s="102" t="s">
        <v>51</v>
      </c>
      <c r="U2125" s="102" t="s">
        <v>45</v>
      </c>
      <c r="V2125" s="102" t="s">
        <v>52</v>
      </c>
      <c r="W2125" s="94">
        <v>231</v>
      </c>
      <c r="X2125" s="98">
        <v>46.67</v>
      </c>
      <c r="Y2125" s="94">
        <v>6750</v>
      </c>
      <c r="Z2125" s="94">
        <f>W2125*Y2125</f>
        <v>1559250</v>
      </c>
      <c r="AA2125" s="89">
        <v>12</v>
      </c>
      <c r="AB2125" s="89">
        <v>14</v>
      </c>
      <c r="AC2125" s="94">
        <f>(Z2125*(100-AB2125))/100</f>
        <v>1340955</v>
      </c>
      <c r="AD2125" s="94">
        <f>IF(AND(AC2125="",M2125=""),0,IF((AC2125=""),M2125, IF( (M2125=""),AC2125,AC2125+M2125)))</f>
        <v>1605280</v>
      </c>
      <c r="AE2125" s="94">
        <f>IF( (X2125=""),AD2125*1,( M2125+(SUM(AC2125:AC2125)) )*(X2125/100) )</f>
        <v>749184.17599999998</v>
      </c>
      <c r="AF2125" s="94">
        <v>50000000</v>
      </c>
      <c r="AG2125" s="94">
        <f>IF((AF2125-AE2125) &gt; 1,0,IF((AF2125-AE2125)&lt;0,AE2125-AF2125,AF2125-AE2125))</f>
        <v>0</v>
      </c>
      <c r="AH2125" s="94">
        <v>0.02</v>
      </c>
    </row>
    <row r="2126" spans="1:34" s="73" customFormat="1" x14ac:dyDescent="0.55000000000000004">
      <c r="A2126" s="108"/>
      <c r="B2126" s="109"/>
      <c r="C2126" s="102"/>
      <c r="D2126" s="90"/>
      <c r="E2126" s="102"/>
      <c r="F2126" s="102"/>
      <c r="G2126" s="102"/>
      <c r="H2126" s="102"/>
      <c r="I2126" s="98"/>
      <c r="J2126" s="102"/>
      <c r="K2126" s="94"/>
      <c r="L2126" s="94"/>
      <c r="M2126" s="94"/>
      <c r="N2126" s="102">
        <v>2</v>
      </c>
      <c r="O2126" s="111" t="s">
        <v>3062</v>
      </c>
      <c r="P2126" s="96">
        <v>3570900062932</v>
      </c>
      <c r="Q2126" s="111" t="s">
        <v>3063</v>
      </c>
      <c r="R2126" s="111" t="s">
        <v>3066</v>
      </c>
      <c r="S2126" s="97" t="s">
        <v>3068</v>
      </c>
      <c r="T2126" s="102" t="s">
        <v>44</v>
      </c>
      <c r="U2126" s="102" t="s">
        <v>45</v>
      </c>
      <c r="V2126" s="102" t="s">
        <v>46</v>
      </c>
      <c r="W2126" s="94">
        <v>264</v>
      </c>
      <c r="X2126" s="98">
        <v>53.33</v>
      </c>
      <c r="Y2126" s="94">
        <v>7150</v>
      </c>
      <c r="Z2126" s="94">
        <f>W2126*Y2126</f>
        <v>1887600</v>
      </c>
      <c r="AA2126" s="89">
        <v>12</v>
      </c>
      <c r="AB2126" s="89">
        <v>14</v>
      </c>
      <c r="AC2126" s="94">
        <f>(Z2126*(100-AB2126))/100</f>
        <v>1623336</v>
      </c>
      <c r="AD2126" s="94">
        <f>IF(AND(AC2126="",M2125=""),0,IF((AC2126=""),M2125, IF( (M2125=""),AC2126,AC2126+M2125)))</f>
        <v>1887661</v>
      </c>
      <c r="AE2126" s="94">
        <f>IF( (X2126=""),AD2126*1,( M2125+(SUM(AC2126:AC2126)) )*(X2126/100) )</f>
        <v>1006689.6113</v>
      </c>
      <c r="AF2126" s="94">
        <v>0</v>
      </c>
      <c r="AG2126" s="94">
        <f>IF((AF2126-AE2126) &gt; 1,0,IF((AF2126-AE2126)&lt;0,AE2126-AF2126,AF2126-AE2126))</f>
        <v>1006689.6113</v>
      </c>
      <c r="AH2126" s="94">
        <v>0.3</v>
      </c>
    </row>
    <row r="2127" spans="1:34" s="73" customFormat="1" x14ac:dyDescent="0.55000000000000004">
      <c r="A2127" s="108"/>
      <c r="B2127" s="109"/>
      <c r="C2127" s="102"/>
      <c r="D2127" s="90"/>
      <c r="E2127" s="102"/>
      <c r="F2127" s="102"/>
      <c r="G2127" s="102"/>
      <c r="H2127" s="102"/>
      <c r="I2127" s="98"/>
      <c r="J2127" s="102"/>
      <c r="K2127" s="94"/>
      <c r="L2127" s="94" t="s">
        <v>63</v>
      </c>
      <c r="M2127" s="94">
        <f>SUM(M2125:M2126)</f>
        <v>264325</v>
      </c>
      <c r="N2127" s="102"/>
      <c r="O2127" s="111"/>
      <c r="P2127" s="96"/>
      <c r="Q2127" s="111"/>
      <c r="R2127" s="111"/>
      <c r="S2127" s="97"/>
      <c r="T2127" s="102"/>
      <c r="U2127" s="102"/>
      <c r="V2127" s="102"/>
      <c r="W2127" s="94"/>
      <c r="X2127" s="98"/>
      <c r="Y2127" s="94"/>
      <c r="Z2127" s="94"/>
      <c r="AA2127" s="89"/>
      <c r="AB2127" s="89"/>
      <c r="AC2127" s="94"/>
      <c r="AD2127" s="94">
        <f>SUM(AD2125:AD2126)</f>
        <v>3492941</v>
      </c>
      <c r="AE2127" s="94">
        <f>SUM(AE2125:AE2126)</f>
        <v>1755873.7873</v>
      </c>
      <c r="AF2127" s="94"/>
      <c r="AG2127" s="94">
        <f>SUM(AG2125:AG2126)</f>
        <v>1006689.6113</v>
      </c>
      <c r="AH2127" s="94"/>
    </row>
    <row r="2128" spans="1:34" s="73" customFormat="1" x14ac:dyDescent="0.55000000000000004">
      <c r="A2128" s="108" t="s">
        <v>2994</v>
      </c>
      <c r="B2128" s="109">
        <v>919</v>
      </c>
      <c r="C2128" s="102">
        <v>7233</v>
      </c>
      <c r="D2128" s="90" t="s">
        <v>2995</v>
      </c>
      <c r="E2128" s="102" t="s">
        <v>34</v>
      </c>
      <c r="F2128" s="102">
        <v>22999</v>
      </c>
      <c r="G2128" s="102">
        <v>1</v>
      </c>
      <c r="H2128" s="102">
        <v>3</v>
      </c>
      <c r="I2128" s="98">
        <v>81</v>
      </c>
      <c r="J2128" s="102" t="s">
        <v>38</v>
      </c>
      <c r="K2128" s="94">
        <f>((G2128*400)+(H2128*100))+I2128</f>
        <v>781</v>
      </c>
      <c r="L2128" s="94">
        <v>650</v>
      </c>
      <c r="M2128" s="94">
        <f>K2128*L2128</f>
        <v>507650</v>
      </c>
      <c r="N2128" s="102"/>
      <c r="O2128" s="111" t="s">
        <v>2992</v>
      </c>
      <c r="P2128" s="96">
        <v>3570700332634</v>
      </c>
      <c r="Q2128" s="111" t="s">
        <v>2993</v>
      </c>
      <c r="R2128" s="111" t="s">
        <v>2996</v>
      </c>
      <c r="S2128" s="97" t="s">
        <v>2995</v>
      </c>
      <c r="T2128" s="102"/>
      <c r="U2128" s="102"/>
      <c r="V2128" s="102"/>
      <c r="W2128" s="94"/>
      <c r="X2128" s="98"/>
      <c r="Y2128" s="94"/>
      <c r="Z2128" s="94"/>
      <c r="AA2128" s="89"/>
      <c r="AB2128" s="89"/>
      <c r="AC2128" s="94"/>
      <c r="AD2128" s="94">
        <f>IF(AND(AC2128="",M2128=""),0,IF((AC2128=""),M2128,IF((M2128=""),AC2128,AC2128+M2128)))</f>
        <v>507650</v>
      </c>
      <c r="AE2128" s="94">
        <f>IF( (X2128=""),AD2128*1,AD2128*(X2128/100) )</f>
        <v>507650</v>
      </c>
      <c r="AF2128" s="94">
        <v>50000000</v>
      </c>
      <c r="AG2128" s="94">
        <f>IF((AF2128-AE2128) &gt; 1,0,IF((AF2128-AE2128)&lt;0,AE2128-AF2128,AF2128-AE2128))</f>
        <v>0</v>
      </c>
      <c r="AH2128" s="94">
        <v>0.01</v>
      </c>
    </row>
    <row r="2129" spans="1:34" s="73" customFormat="1" x14ac:dyDescent="0.55000000000000004">
      <c r="A2129" s="108"/>
      <c r="B2129" s="109"/>
      <c r="C2129" s="102"/>
      <c r="D2129" s="90"/>
      <c r="E2129" s="102"/>
      <c r="F2129" s="102"/>
      <c r="G2129" s="102"/>
      <c r="H2129" s="102"/>
      <c r="I2129" s="98"/>
      <c r="J2129" s="102"/>
      <c r="K2129" s="94"/>
      <c r="L2129" s="94" t="s">
        <v>63</v>
      </c>
      <c r="M2129" s="94">
        <f>SUM(M2128:M2128)</f>
        <v>507650</v>
      </c>
      <c r="N2129" s="102"/>
      <c r="O2129" s="111"/>
      <c r="P2129" s="96"/>
      <c r="Q2129" s="111"/>
      <c r="R2129" s="111"/>
      <c r="S2129" s="97"/>
      <c r="T2129" s="102"/>
      <c r="U2129" s="102"/>
      <c r="V2129" s="102"/>
      <c r="W2129" s="94"/>
      <c r="X2129" s="98"/>
      <c r="Y2129" s="94"/>
      <c r="Z2129" s="94"/>
      <c r="AA2129" s="89"/>
      <c r="AB2129" s="89"/>
      <c r="AC2129" s="94"/>
      <c r="AD2129" s="94">
        <f>SUM(AD2128:AD2128)</f>
        <v>507650</v>
      </c>
      <c r="AE2129" s="94">
        <f>SUM(AE2128:AE2128)</f>
        <v>507650</v>
      </c>
      <c r="AF2129" s="94"/>
      <c r="AG2129" s="94">
        <f>SUM(AG2128:AG2128)</f>
        <v>0</v>
      </c>
      <c r="AH2129" s="94"/>
    </row>
    <row r="2130" spans="1:34" s="73" customFormat="1" x14ac:dyDescent="0.55000000000000004">
      <c r="A2130" s="108" t="s">
        <v>2997</v>
      </c>
      <c r="B2130" s="109">
        <v>920</v>
      </c>
      <c r="C2130" s="102">
        <v>9584</v>
      </c>
      <c r="D2130" s="90" t="s">
        <v>894</v>
      </c>
      <c r="E2130" s="102" t="s">
        <v>34</v>
      </c>
      <c r="F2130" s="102">
        <v>25742</v>
      </c>
      <c r="G2130" s="102">
        <v>2</v>
      </c>
      <c r="H2130" s="102">
        <v>0</v>
      </c>
      <c r="I2130" s="98">
        <v>17.5</v>
      </c>
      <c r="J2130" s="102" t="s">
        <v>38</v>
      </c>
      <c r="K2130" s="94">
        <f>((G2130*400)+(H2130*100))+I2130</f>
        <v>817.5</v>
      </c>
      <c r="L2130" s="94">
        <v>625</v>
      </c>
      <c r="M2130" s="94">
        <f>K2130*L2130</f>
        <v>510937.5</v>
      </c>
      <c r="N2130" s="102"/>
      <c r="O2130" s="111"/>
      <c r="P2130" s="96"/>
      <c r="Q2130" s="111"/>
      <c r="R2130" s="111"/>
      <c r="S2130" s="97"/>
      <c r="T2130" s="102"/>
      <c r="U2130" s="102"/>
      <c r="V2130" s="102"/>
      <c r="W2130" s="94"/>
      <c r="X2130" s="98"/>
      <c r="Y2130" s="94"/>
      <c r="Z2130" s="94"/>
      <c r="AA2130" s="89"/>
      <c r="AB2130" s="89"/>
      <c r="AC2130" s="94"/>
      <c r="AD2130" s="94">
        <f>IF(AND(AC2130="",M2130=""),0,IF((AC2130=""),M2130,IF((M2130=""),AC2130,AC2130+M2130)))</f>
        <v>510937.5</v>
      </c>
      <c r="AE2130" s="94">
        <f>IF( (X2130=""),AD2130*1,AD2130*(X2130/100) )</f>
        <v>510937.5</v>
      </c>
      <c r="AF2130" s="94">
        <v>50000000</v>
      </c>
      <c r="AG2130" s="94">
        <f>IF((AF2130-AE2130) &gt; 1,0,IF((AF2130-AE2130)&lt;0,AE2130-AF2130,AF2130-AE2130))</f>
        <v>0</v>
      </c>
      <c r="AH2130" s="94">
        <v>0.01</v>
      </c>
    </row>
    <row r="2131" spans="1:34" s="73" customFormat="1" x14ac:dyDescent="0.55000000000000004">
      <c r="A2131" s="108"/>
      <c r="B2131" s="109"/>
      <c r="C2131" s="102"/>
      <c r="D2131" s="90"/>
      <c r="E2131" s="102"/>
      <c r="F2131" s="102"/>
      <c r="G2131" s="102"/>
      <c r="H2131" s="102"/>
      <c r="I2131" s="98"/>
      <c r="J2131" s="102"/>
      <c r="K2131" s="94"/>
      <c r="L2131" s="94" t="s">
        <v>63</v>
      </c>
      <c r="M2131" s="94">
        <f>SUM(M2130:M2130)</f>
        <v>510937.5</v>
      </c>
      <c r="N2131" s="102"/>
      <c r="O2131" s="111"/>
      <c r="P2131" s="96"/>
      <c r="Q2131" s="111"/>
      <c r="R2131" s="111"/>
      <c r="S2131" s="97"/>
      <c r="T2131" s="102"/>
      <c r="U2131" s="102"/>
      <c r="V2131" s="102"/>
      <c r="W2131" s="94"/>
      <c r="X2131" s="98"/>
      <c r="Y2131" s="94"/>
      <c r="Z2131" s="94"/>
      <c r="AA2131" s="89"/>
      <c r="AB2131" s="89"/>
      <c r="AC2131" s="94"/>
      <c r="AD2131" s="94">
        <f>SUM(AD2130:AD2130)</f>
        <v>510937.5</v>
      </c>
      <c r="AE2131" s="94">
        <f>SUM(AE2130:AE2130)</f>
        <v>510937.5</v>
      </c>
      <c r="AF2131" s="94"/>
      <c r="AG2131" s="94">
        <f>SUM(AG2130:AG2130)</f>
        <v>0</v>
      </c>
      <c r="AH2131" s="94"/>
    </row>
    <row r="2132" spans="1:34" s="73" customFormat="1" x14ac:dyDescent="0.55000000000000004">
      <c r="A2132" s="108" t="s">
        <v>2998</v>
      </c>
      <c r="B2132" s="109">
        <v>921</v>
      </c>
      <c r="C2132" s="102">
        <v>8232</v>
      </c>
      <c r="D2132" s="90" t="s">
        <v>2999</v>
      </c>
      <c r="E2132" s="102" t="s">
        <v>34</v>
      </c>
      <c r="F2132" s="102">
        <v>6294</v>
      </c>
      <c r="G2132" s="102">
        <v>4</v>
      </c>
      <c r="H2132" s="102">
        <v>2</v>
      </c>
      <c r="I2132" s="98">
        <v>77</v>
      </c>
      <c r="J2132" s="102" t="s">
        <v>38</v>
      </c>
      <c r="K2132" s="94">
        <f>((G2132*400)+(H2132*100))+I2132</f>
        <v>1877</v>
      </c>
      <c r="L2132" s="94">
        <v>400</v>
      </c>
      <c r="M2132" s="94">
        <f>K2132*L2132</f>
        <v>750800</v>
      </c>
      <c r="N2132" s="102"/>
      <c r="O2132" s="111"/>
      <c r="P2132" s="96"/>
      <c r="Q2132" s="111"/>
      <c r="R2132" s="111"/>
      <c r="S2132" s="97"/>
      <c r="T2132" s="102"/>
      <c r="U2132" s="102"/>
      <c r="V2132" s="102"/>
      <c r="W2132" s="94"/>
      <c r="X2132" s="98"/>
      <c r="Y2132" s="94"/>
      <c r="Z2132" s="94"/>
      <c r="AA2132" s="89"/>
      <c r="AB2132" s="89"/>
      <c r="AC2132" s="94"/>
      <c r="AD2132" s="94">
        <f>IF(AND(AC2132="",M2132=""),0,IF((AC2132=""),M2132,IF((M2132=""),AC2132,AC2132+M2132)))</f>
        <v>750800</v>
      </c>
      <c r="AE2132" s="94">
        <f>IF( (X2132=""),AD2132*1,AD2132*(X2132/100) )</f>
        <v>750800</v>
      </c>
      <c r="AF2132" s="94">
        <v>50000000</v>
      </c>
      <c r="AG2132" s="94">
        <f>IF((AF2132-AE2132) &gt; 1,0,IF((AF2132-AE2132)&lt;0,AE2132-AF2132,AF2132-AE2132))</f>
        <v>0</v>
      </c>
      <c r="AH2132" s="94">
        <v>0.01</v>
      </c>
    </row>
    <row r="2133" spans="1:34" s="73" customFormat="1" x14ac:dyDescent="0.55000000000000004">
      <c r="A2133" s="108"/>
      <c r="B2133" s="109">
        <v>922</v>
      </c>
      <c r="C2133" s="102">
        <v>8225</v>
      </c>
      <c r="D2133" s="90" t="s">
        <v>3000</v>
      </c>
      <c r="E2133" s="102" t="s">
        <v>34</v>
      </c>
      <c r="F2133" s="102">
        <v>7593</v>
      </c>
      <c r="G2133" s="102">
        <v>8</v>
      </c>
      <c r="H2133" s="102">
        <v>0</v>
      </c>
      <c r="I2133" s="98">
        <v>39</v>
      </c>
      <c r="J2133" s="102" t="s">
        <v>38</v>
      </c>
      <c r="K2133" s="94">
        <f>((G2133*400)+(H2133*100))+I2133</f>
        <v>3239</v>
      </c>
      <c r="L2133" s="94">
        <v>250</v>
      </c>
      <c r="M2133" s="94">
        <f>K2133*L2133</f>
        <v>809750</v>
      </c>
      <c r="N2133" s="102"/>
      <c r="O2133" s="111"/>
      <c r="P2133" s="96"/>
      <c r="Q2133" s="111"/>
      <c r="R2133" s="111"/>
      <c r="S2133" s="97"/>
      <c r="T2133" s="102"/>
      <c r="U2133" s="102"/>
      <c r="V2133" s="102"/>
      <c r="W2133" s="94"/>
      <c r="X2133" s="98"/>
      <c r="Y2133" s="94"/>
      <c r="Z2133" s="94"/>
      <c r="AA2133" s="89"/>
      <c r="AB2133" s="89"/>
      <c r="AC2133" s="94"/>
      <c r="AD2133" s="94">
        <f>IF(AND(AC2133="",M2133=""),0,IF((AC2133=""),M2133,IF((M2133=""),AC2133,AC2133+M2133)))</f>
        <v>809750</v>
      </c>
      <c r="AE2133" s="94">
        <f>IF( (X2133=""),AD2133*1,AD2133*(X2133/100) )</f>
        <v>809750</v>
      </c>
      <c r="AF2133" s="94">
        <v>50000000</v>
      </c>
      <c r="AG2133" s="94">
        <f>IF((AF2133-AE2133) &gt; 1,0,IF((AF2133-AE2133)&lt;0,AE2133-AF2133,AF2133-AE2133))</f>
        <v>0</v>
      </c>
      <c r="AH2133" s="94">
        <v>0.01</v>
      </c>
    </row>
    <row r="2134" spans="1:34" s="73" customFormat="1" x14ac:dyDescent="0.55000000000000004">
      <c r="A2134" s="108"/>
      <c r="B2134" s="109">
        <v>923</v>
      </c>
      <c r="C2134" s="102">
        <v>8224</v>
      </c>
      <c r="D2134" s="90" t="s">
        <v>3001</v>
      </c>
      <c r="E2134" s="102" t="s">
        <v>34</v>
      </c>
      <c r="F2134" s="102">
        <v>7601</v>
      </c>
      <c r="G2134" s="102">
        <v>2</v>
      </c>
      <c r="H2134" s="102">
        <v>2</v>
      </c>
      <c r="I2134" s="98">
        <v>16</v>
      </c>
      <c r="J2134" s="102" t="s">
        <v>38</v>
      </c>
      <c r="K2134" s="94">
        <f>((G2134*400)+(H2134*100))+I2134</f>
        <v>1016</v>
      </c>
      <c r="L2134" s="94">
        <v>250</v>
      </c>
      <c r="M2134" s="94">
        <f>K2134*L2134</f>
        <v>254000</v>
      </c>
      <c r="N2134" s="102"/>
      <c r="O2134" s="111"/>
      <c r="P2134" s="96"/>
      <c r="Q2134" s="111"/>
      <c r="R2134" s="111"/>
      <c r="S2134" s="97"/>
      <c r="T2134" s="102"/>
      <c r="U2134" s="102"/>
      <c r="V2134" s="102"/>
      <c r="W2134" s="94"/>
      <c r="X2134" s="98"/>
      <c r="Y2134" s="94"/>
      <c r="Z2134" s="94"/>
      <c r="AA2134" s="89"/>
      <c r="AB2134" s="89"/>
      <c r="AC2134" s="94"/>
      <c r="AD2134" s="94">
        <f>IF(AND(AC2134="",M2134=""),0,IF((AC2134=""),M2134,IF((M2134=""),AC2134,AC2134+M2134)))</f>
        <v>254000</v>
      </c>
      <c r="AE2134" s="94">
        <f>IF( (X2134=""),AD2134*1,AD2134*(X2134/100) )</f>
        <v>254000</v>
      </c>
      <c r="AF2134" s="94">
        <v>50000000</v>
      </c>
      <c r="AG2134" s="94">
        <f>IF((AF2134-AE2134) &gt; 1,0,IF((AF2134-AE2134)&lt;0,AE2134-AF2134,AF2134-AE2134))</f>
        <v>0</v>
      </c>
      <c r="AH2134" s="94">
        <v>0.01</v>
      </c>
    </row>
    <row r="2135" spans="1:34" s="73" customFormat="1" x14ac:dyDescent="0.55000000000000004">
      <c r="A2135" s="108"/>
      <c r="B2135" s="109">
        <v>924</v>
      </c>
      <c r="C2135" s="102">
        <v>9603</v>
      </c>
      <c r="D2135" s="90" t="s">
        <v>3002</v>
      </c>
      <c r="E2135" s="102" t="s">
        <v>34</v>
      </c>
      <c r="F2135" s="102">
        <v>12294</v>
      </c>
      <c r="G2135" s="102">
        <v>4</v>
      </c>
      <c r="H2135" s="102">
        <v>0</v>
      </c>
      <c r="I2135" s="98">
        <v>40</v>
      </c>
      <c r="J2135" s="102" t="s">
        <v>38</v>
      </c>
      <c r="K2135" s="94">
        <f>((G2135*400)+(H2135*100))+I2135</f>
        <v>1640</v>
      </c>
      <c r="L2135" s="94">
        <v>325</v>
      </c>
      <c r="M2135" s="94">
        <f>K2135*L2135</f>
        <v>533000</v>
      </c>
      <c r="N2135" s="102"/>
      <c r="O2135" s="111"/>
      <c r="P2135" s="96"/>
      <c r="Q2135" s="111"/>
      <c r="R2135" s="111"/>
      <c r="S2135" s="97"/>
      <c r="T2135" s="102"/>
      <c r="U2135" s="102"/>
      <c r="V2135" s="102"/>
      <c r="W2135" s="94"/>
      <c r="X2135" s="98"/>
      <c r="Y2135" s="94"/>
      <c r="Z2135" s="94"/>
      <c r="AA2135" s="89"/>
      <c r="AB2135" s="89"/>
      <c r="AC2135" s="94"/>
      <c r="AD2135" s="94">
        <f>IF(AND(AC2135="",M2135=""),0,IF((AC2135=""),M2135,IF((M2135=""),AC2135,AC2135+M2135)))</f>
        <v>533000</v>
      </c>
      <c r="AE2135" s="94">
        <f>IF( (X2135=""),AD2135*1,AD2135*(X2135/100) )</f>
        <v>533000</v>
      </c>
      <c r="AF2135" s="94">
        <v>50000000</v>
      </c>
      <c r="AG2135" s="94">
        <f>IF((AF2135-AE2135) &gt; 1,0,IF((AF2135-AE2135)&lt;0,AE2135-AF2135,AF2135-AE2135))</f>
        <v>0</v>
      </c>
      <c r="AH2135" s="94">
        <v>0.01</v>
      </c>
    </row>
    <row r="2136" spans="1:34" s="73" customFormat="1" x14ac:dyDescent="0.55000000000000004">
      <c r="A2136" s="108"/>
      <c r="B2136" s="109">
        <v>925</v>
      </c>
      <c r="C2136" s="102">
        <v>9601</v>
      </c>
      <c r="D2136" s="90" t="s">
        <v>3003</v>
      </c>
      <c r="E2136" s="102" t="s">
        <v>34</v>
      </c>
      <c r="F2136" s="102">
        <v>24918</v>
      </c>
      <c r="G2136" s="102">
        <v>9</v>
      </c>
      <c r="H2136" s="102">
        <v>3</v>
      </c>
      <c r="I2136" s="98">
        <v>35</v>
      </c>
      <c r="J2136" s="102" t="s">
        <v>38</v>
      </c>
      <c r="K2136" s="94">
        <f>((G2136*400)+(H2136*100))+I2136</f>
        <v>3935</v>
      </c>
      <c r="L2136" s="94">
        <v>250</v>
      </c>
      <c r="M2136" s="94">
        <f>K2136*L2136</f>
        <v>983750</v>
      </c>
      <c r="N2136" s="102"/>
      <c r="O2136" s="111"/>
      <c r="P2136" s="96"/>
      <c r="Q2136" s="111"/>
      <c r="R2136" s="111"/>
      <c r="S2136" s="97"/>
      <c r="T2136" s="102"/>
      <c r="U2136" s="102"/>
      <c r="V2136" s="102"/>
      <c r="W2136" s="94"/>
      <c r="X2136" s="98"/>
      <c r="Y2136" s="94"/>
      <c r="Z2136" s="94"/>
      <c r="AA2136" s="89"/>
      <c r="AB2136" s="89"/>
      <c r="AC2136" s="94"/>
      <c r="AD2136" s="94">
        <f>IF(AND(AC2136="",M2136=""),0,IF((AC2136=""),M2136,IF((M2136=""),AC2136,AC2136+M2136)))</f>
        <v>983750</v>
      </c>
      <c r="AE2136" s="94">
        <f>IF( (X2136=""),AD2136*1,AD2136*(X2136/100) )</f>
        <v>983750</v>
      </c>
      <c r="AF2136" s="94">
        <v>50000000</v>
      </c>
      <c r="AG2136" s="94">
        <f>IF((AF2136-AE2136) &gt; 1,0,IF((AF2136-AE2136)&lt;0,AE2136-AF2136,AF2136-AE2136))</f>
        <v>0</v>
      </c>
      <c r="AH2136" s="94">
        <v>0.01</v>
      </c>
    </row>
    <row r="2137" spans="1:34" s="73" customFormat="1" x14ac:dyDescent="0.55000000000000004">
      <c r="A2137" s="108"/>
      <c r="B2137" s="109"/>
      <c r="C2137" s="102"/>
      <c r="D2137" s="90"/>
      <c r="E2137" s="102"/>
      <c r="F2137" s="102"/>
      <c r="G2137" s="102"/>
      <c r="H2137" s="102"/>
      <c r="I2137" s="98"/>
      <c r="J2137" s="102"/>
      <c r="K2137" s="94"/>
      <c r="L2137" s="94" t="s">
        <v>63</v>
      </c>
      <c r="M2137" s="94">
        <f>SUM(M2132:M2136)</f>
        <v>3331300</v>
      </c>
      <c r="N2137" s="102"/>
      <c r="O2137" s="111"/>
      <c r="P2137" s="96"/>
      <c r="Q2137" s="111"/>
      <c r="R2137" s="111"/>
      <c r="S2137" s="97"/>
      <c r="T2137" s="102"/>
      <c r="U2137" s="102"/>
      <c r="V2137" s="102"/>
      <c r="W2137" s="94"/>
      <c r="X2137" s="98"/>
      <c r="Y2137" s="94"/>
      <c r="Z2137" s="94"/>
      <c r="AA2137" s="89"/>
      <c r="AB2137" s="89"/>
      <c r="AC2137" s="94"/>
      <c r="AD2137" s="94">
        <f>SUM(AD2132:AD2136)</f>
        <v>3331300</v>
      </c>
      <c r="AE2137" s="94">
        <f>SUM(AE2132:AE2136)</f>
        <v>3331300</v>
      </c>
      <c r="AF2137" s="94"/>
      <c r="AG2137" s="94">
        <f>SUM(AG2132:AG2136)</f>
        <v>0</v>
      </c>
      <c r="AH2137" s="94"/>
    </row>
    <row r="2138" spans="1:34" s="73" customFormat="1" x14ac:dyDescent="0.55000000000000004">
      <c r="A2138" s="108" t="s">
        <v>3004</v>
      </c>
      <c r="B2138" s="109">
        <v>926</v>
      </c>
      <c r="C2138" s="102">
        <v>6112</v>
      </c>
      <c r="D2138" s="90" t="s">
        <v>3005</v>
      </c>
      <c r="E2138" s="102" t="s">
        <v>37</v>
      </c>
      <c r="F2138" s="102">
        <v>5931</v>
      </c>
      <c r="G2138" s="102">
        <v>10</v>
      </c>
      <c r="H2138" s="102">
        <v>2</v>
      </c>
      <c r="I2138" s="98">
        <v>69</v>
      </c>
      <c r="J2138" s="102" t="s">
        <v>38</v>
      </c>
      <c r="K2138" s="94">
        <f>((G2138*400)+(H2138*100))+I2138</f>
        <v>4269</v>
      </c>
      <c r="L2138" s="94">
        <v>400</v>
      </c>
      <c r="M2138" s="94">
        <f>K2138*L2138</f>
        <v>1707600</v>
      </c>
      <c r="N2138" s="102"/>
      <c r="O2138" s="111"/>
      <c r="P2138" s="96"/>
      <c r="Q2138" s="111"/>
      <c r="R2138" s="111"/>
      <c r="S2138" s="97"/>
      <c r="T2138" s="102"/>
      <c r="U2138" s="102"/>
      <c r="V2138" s="102"/>
      <c r="W2138" s="94"/>
      <c r="X2138" s="98"/>
      <c r="Y2138" s="94"/>
      <c r="Z2138" s="94"/>
      <c r="AA2138" s="89"/>
      <c r="AB2138" s="89"/>
      <c r="AC2138" s="94"/>
      <c r="AD2138" s="94">
        <f>IF(AND(AC2138="",M2138=""),0,IF((AC2138=""),M2138,IF((M2138=""),AC2138,AC2138+M2138)))</f>
        <v>1707600</v>
      </c>
      <c r="AE2138" s="94">
        <f>IF( (X2138=""),AD2138*1,AD2138*(X2138/100) )</f>
        <v>1707600</v>
      </c>
      <c r="AF2138" s="94">
        <v>50000000</v>
      </c>
      <c r="AG2138" s="94">
        <f>IF((AF2138-AE2138) &gt; 1,0,IF((AF2138-AE2138)&lt;0,AE2138-AF2138,AF2138-AE2138))</f>
        <v>0</v>
      </c>
      <c r="AH2138" s="94">
        <v>0.01</v>
      </c>
    </row>
    <row r="2139" spans="1:34" s="73" customFormat="1" x14ac:dyDescent="0.55000000000000004">
      <c r="A2139" s="108"/>
      <c r="B2139" s="109"/>
      <c r="C2139" s="102"/>
      <c r="D2139" s="90"/>
      <c r="E2139" s="102"/>
      <c r="F2139" s="102"/>
      <c r="G2139" s="102"/>
      <c r="H2139" s="102"/>
      <c r="I2139" s="98"/>
      <c r="J2139" s="102"/>
      <c r="K2139" s="94"/>
      <c r="L2139" s="94" t="s">
        <v>63</v>
      </c>
      <c r="M2139" s="94">
        <f>SUM(M2138:M2138)</f>
        <v>1707600</v>
      </c>
      <c r="N2139" s="102"/>
      <c r="O2139" s="111"/>
      <c r="P2139" s="96"/>
      <c r="Q2139" s="111"/>
      <c r="R2139" s="111"/>
      <c r="S2139" s="97"/>
      <c r="T2139" s="102"/>
      <c r="U2139" s="102"/>
      <c r="V2139" s="102"/>
      <c r="W2139" s="94"/>
      <c r="X2139" s="98"/>
      <c r="Y2139" s="94"/>
      <c r="Z2139" s="94"/>
      <c r="AA2139" s="89"/>
      <c r="AB2139" s="89"/>
      <c r="AC2139" s="94"/>
      <c r="AD2139" s="94">
        <f>SUM(AD2138:AD2138)</f>
        <v>1707600</v>
      </c>
      <c r="AE2139" s="94">
        <f>SUM(AE2138:AE2138)</f>
        <v>1707600</v>
      </c>
      <c r="AF2139" s="94"/>
      <c r="AG2139" s="94">
        <f>SUM(AG2138:AG2138)</f>
        <v>0</v>
      </c>
      <c r="AH2139" s="94"/>
    </row>
    <row r="2140" spans="1:34" s="73" customFormat="1" x14ac:dyDescent="0.55000000000000004">
      <c r="A2140" s="108" t="s">
        <v>3006</v>
      </c>
      <c r="B2140" s="109">
        <v>927</v>
      </c>
      <c r="C2140" s="102">
        <v>8302</v>
      </c>
      <c r="D2140" s="90" t="s">
        <v>3007</v>
      </c>
      <c r="E2140" s="102" t="s">
        <v>34</v>
      </c>
      <c r="F2140" s="102">
        <v>4866</v>
      </c>
      <c r="G2140" s="102">
        <v>0</v>
      </c>
      <c r="H2140" s="102">
        <v>3</v>
      </c>
      <c r="I2140" s="98">
        <v>26</v>
      </c>
      <c r="J2140" s="102" t="s">
        <v>38</v>
      </c>
      <c r="K2140" s="94">
        <f t="shared" ref="K2140:K2145" si="210">((G2140*400)+(H2140*100))+I2140</f>
        <v>326</v>
      </c>
      <c r="L2140" s="94">
        <v>7675</v>
      </c>
      <c r="M2140" s="94">
        <f t="shared" ref="M2140:M2145" si="211">K2140*L2140</f>
        <v>2502050</v>
      </c>
      <c r="N2140" s="102"/>
      <c r="O2140" s="111" t="s">
        <v>3008</v>
      </c>
      <c r="P2140" s="96">
        <v>3509901194580</v>
      </c>
      <c r="Q2140" s="111" t="s">
        <v>3009</v>
      </c>
      <c r="R2140" s="111" t="s">
        <v>3010</v>
      </c>
      <c r="S2140" s="97" t="s">
        <v>3007</v>
      </c>
      <c r="T2140" s="102"/>
      <c r="U2140" s="102"/>
      <c r="V2140" s="102"/>
      <c r="W2140" s="94"/>
      <c r="X2140" s="98"/>
      <c r="Y2140" s="94"/>
      <c r="Z2140" s="94"/>
      <c r="AA2140" s="89"/>
      <c r="AB2140" s="89"/>
      <c r="AC2140" s="94"/>
      <c r="AD2140" s="94">
        <f t="shared" ref="AD2140:AD2145" si="212">IF(AND(AC2140="",M2140=""),0,IF((AC2140=""),M2140,IF((M2140=""),AC2140,AC2140+M2140)))</f>
        <v>2502050</v>
      </c>
      <c r="AE2140" s="94">
        <f t="shared" ref="AE2140:AE2145" si="213">IF( (X2140=""),AD2140*1,AD2140*(X2140/100) )</f>
        <v>2502050</v>
      </c>
      <c r="AF2140" s="94">
        <v>50000000</v>
      </c>
      <c r="AG2140" s="94">
        <f t="shared" ref="AG2140:AG2145" si="214">IF((AF2140-AE2140) &gt; 1,0,IF((AF2140-AE2140)&lt;0,AE2140-AF2140,AF2140-AE2140))</f>
        <v>0</v>
      </c>
      <c r="AH2140" s="94">
        <v>0.01</v>
      </c>
    </row>
    <row r="2141" spans="1:34" s="73" customFormat="1" x14ac:dyDescent="0.55000000000000004">
      <c r="A2141" s="108"/>
      <c r="B2141" s="109">
        <v>928</v>
      </c>
      <c r="C2141" s="102">
        <v>8297</v>
      </c>
      <c r="D2141" s="90" t="s">
        <v>3011</v>
      </c>
      <c r="E2141" s="102" t="s">
        <v>34</v>
      </c>
      <c r="F2141" s="102">
        <v>6281</v>
      </c>
      <c r="G2141" s="102">
        <v>0</v>
      </c>
      <c r="H2141" s="102">
        <v>2</v>
      </c>
      <c r="I2141" s="98">
        <v>61</v>
      </c>
      <c r="J2141" s="102" t="s">
        <v>38</v>
      </c>
      <c r="K2141" s="94">
        <f t="shared" si="210"/>
        <v>261</v>
      </c>
      <c r="L2141" s="94">
        <v>5750</v>
      </c>
      <c r="M2141" s="94">
        <f t="shared" si="211"/>
        <v>1500750</v>
      </c>
      <c r="N2141" s="102"/>
      <c r="O2141" s="111" t="s">
        <v>3008</v>
      </c>
      <c r="P2141" s="96">
        <v>3509901194580</v>
      </c>
      <c r="Q2141" s="111" t="s">
        <v>3009</v>
      </c>
      <c r="R2141" s="111" t="s">
        <v>3010</v>
      </c>
      <c r="S2141" s="97" t="s">
        <v>3011</v>
      </c>
      <c r="T2141" s="102"/>
      <c r="U2141" s="102"/>
      <c r="V2141" s="102"/>
      <c r="W2141" s="94"/>
      <c r="X2141" s="98"/>
      <c r="Y2141" s="94"/>
      <c r="Z2141" s="94"/>
      <c r="AA2141" s="89"/>
      <c r="AB2141" s="89"/>
      <c r="AC2141" s="94"/>
      <c r="AD2141" s="94">
        <f t="shared" si="212"/>
        <v>1500750</v>
      </c>
      <c r="AE2141" s="94">
        <f t="shared" si="213"/>
        <v>1500750</v>
      </c>
      <c r="AF2141" s="94">
        <v>50000000</v>
      </c>
      <c r="AG2141" s="94">
        <f t="shared" si="214"/>
        <v>0</v>
      </c>
      <c r="AH2141" s="94">
        <v>0.01</v>
      </c>
    </row>
    <row r="2142" spans="1:34" s="73" customFormat="1" x14ac:dyDescent="0.55000000000000004">
      <c r="A2142" s="108"/>
      <c r="B2142" s="109">
        <v>929</v>
      </c>
      <c r="C2142" s="102">
        <v>8298</v>
      </c>
      <c r="D2142" s="90" t="s">
        <v>3012</v>
      </c>
      <c r="E2142" s="102" t="s">
        <v>34</v>
      </c>
      <c r="F2142" s="102">
        <v>11225</v>
      </c>
      <c r="G2142" s="102">
        <v>0</v>
      </c>
      <c r="H2142" s="102">
        <v>1</v>
      </c>
      <c r="I2142" s="98">
        <v>38</v>
      </c>
      <c r="J2142" s="102" t="s">
        <v>38</v>
      </c>
      <c r="K2142" s="94">
        <f t="shared" si="210"/>
        <v>138</v>
      </c>
      <c r="L2142" s="94">
        <v>5750</v>
      </c>
      <c r="M2142" s="94">
        <f t="shared" si="211"/>
        <v>793500</v>
      </c>
      <c r="N2142" s="102"/>
      <c r="O2142" s="111" t="s">
        <v>3008</v>
      </c>
      <c r="P2142" s="96">
        <v>3509901194580</v>
      </c>
      <c r="Q2142" s="111" t="s">
        <v>3009</v>
      </c>
      <c r="R2142" s="111" t="s">
        <v>3010</v>
      </c>
      <c r="S2142" s="97" t="s">
        <v>3012</v>
      </c>
      <c r="T2142" s="102"/>
      <c r="U2142" s="102"/>
      <c r="V2142" s="102"/>
      <c r="W2142" s="94"/>
      <c r="X2142" s="98"/>
      <c r="Y2142" s="94"/>
      <c r="Z2142" s="94"/>
      <c r="AA2142" s="89"/>
      <c r="AB2142" s="89"/>
      <c r="AC2142" s="94"/>
      <c r="AD2142" s="94">
        <f t="shared" si="212"/>
        <v>793500</v>
      </c>
      <c r="AE2142" s="94">
        <f t="shared" si="213"/>
        <v>793500</v>
      </c>
      <c r="AF2142" s="94">
        <v>50000000</v>
      </c>
      <c r="AG2142" s="94">
        <f t="shared" si="214"/>
        <v>0</v>
      </c>
      <c r="AH2142" s="94">
        <v>0.01</v>
      </c>
    </row>
    <row r="2143" spans="1:34" s="73" customFormat="1" x14ac:dyDescent="0.55000000000000004">
      <c r="A2143" s="108"/>
      <c r="B2143" s="109">
        <v>930</v>
      </c>
      <c r="C2143" s="102">
        <v>8299</v>
      </c>
      <c r="D2143" s="90" t="s">
        <v>3013</v>
      </c>
      <c r="E2143" s="102" t="s">
        <v>34</v>
      </c>
      <c r="F2143" s="102">
        <v>11226</v>
      </c>
      <c r="G2143" s="102">
        <v>1</v>
      </c>
      <c r="H2143" s="102">
        <v>0</v>
      </c>
      <c r="I2143" s="98">
        <v>0</v>
      </c>
      <c r="J2143" s="102" t="s">
        <v>38</v>
      </c>
      <c r="K2143" s="94">
        <f t="shared" si="210"/>
        <v>400</v>
      </c>
      <c r="L2143" s="94">
        <v>5750</v>
      </c>
      <c r="M2143" s="94">
        <f t="shared" si="211"/>
        <v>2300000</v>
      </c>
      <c r="N2143" s="102"/>
      <c r="O2143" s="111" t="s">
        <v>3008</v>
      </c>
      <c r="P2143" s="96">
        <v>3509901194580</v>
      </c>
      <c r="Q2143" s="111" t="s">
        <v>3009</v>
      </c>
      <c r="R2143" s="111" t="s">
        <v>3010</v>
      </c>
      <c r="S2143" s="97" t="s">
        <v>3013</v>
      </c>
      <c r="T2143" s="102"/>
      <c r="U2143" s="102"/>
      <c r="V2143" s="102"/>
      <c r="W2143" s="94"/>
      <c r="X2143" s="98"/>
      <c r="Y2143" s="94"/>
      <c r="Z2143" s="94"/>
      <c r="AA2143" s="89"/>
      <c r="AB2143" s="89"/>
      <c r="AC2143" s="94"/>
      <c r="AD2143" s="94">
        <f t="shared" si="212"/>
        <v>2300000</v>
      </c>
      <c r="AE2143" s="94">
        <f t="shared" si="213"/>
        <v>2300000</v>
      </c>
      <c r="AF2143" s="94">
        <v>50000000</v>
      </c>
      <c r="AG2143" s="94">
        <f t="shared" si="214"/>
        <v>0</v>
      </c>
      <c r="AH2143" s="94">
        <v>0.01</v>
      </c>
    </row>
    <row r="2144" spans="1:34" s="73" customFormat="1" x14ac:dyDescent="0.55000000000000004">
      <c r="A2144" s="108"/>
      <c r="B2144" s="109">
        <v>931</v>
      </c>
      <c r="C2144" s="102">
        <v>8300</v>
      </c>
      <c r="D2144" s="90" t="s">
        <v>3014</v>
      </c>
      <c r="E2144" s="102" t="s">
        <v>34</v>
      </c>
      <c r="F2144" s="102">
        <v>11227</v>
      </c>
      <c r="G2144" s="102">
        <v>1</v>
      </c>
      <c r="H2144" s="102">
        <v>0</v>
      </c>
      <c r="I2144" s="98">
        <v>0</v>
      </c>
      <c r="J2144" s="102" t="s">
        <v>38</v>
      </c>
      <c r="K2144" s="94">
        <f t="shared" si="210"/>
        <v>400</v>
      </c>
      <c r="L2144" s="94">
        <v>5750</v>
      </c>
      <c r="M2144" s="94">
        <f t="shared" si="211"/>
        <v>2300000</v>
      </c>
      <c r="N2144" s="102"/>
      <c r="O2144" s="111" t="s">
        <v>3008</v>
      </c>
      <c r="P2144" s="96">
        <v>3509901194580</v>
      </c>
      <c r="Q2144" s="111" t="s">
        <v>3009</v>
      </c>
      <c r="R2144" s="111" t="s">
        <v>3010</v>
      </c>
      <c r="S2144" s="97" t="s">
        <v>3014</v>
      </c>
      <c r="T2144" s="102"/>
      <c r="U2144" s="102"/>
      <c r="V2144" s="102"/>
      <c r="W2144" s="94"/>
      <c r="X2144" s="98"/>
      <c r="Y2144" s="94"/>
      <c r="Z2144" s="94"/>
      <c r="AA2144" s="89"/>
      <c r="AB2144" s="89"/>
      <c r="AC2144" s="94"/>
      <c r="AD2144" s="94">
        <f t="shared" si="212"/>
        <v>2300000</v>
      </c>
      <c r="AE2144" s="94">
        <f t="shared" si="213"/>
        <v>2300000</v>
      </c>
      <c r="AF2144" s="94">
        <v>50000000</v>
      </c>
      <c r="AG2144" s="94">
        <f t="shared" si="214"/>
        <v>0</v>
      </c>
      <c r="AH2144" s="94">
        <v>0.01</v>
      </c>
    </row>
    <row r="2145" spans="1:34" s="73" customFormat="1" x14ac:dyDescent="0.55000000000000004">
      <c r="A2145" s="108"/>
      <c r="B2145" s="109">
        <v>932</v>
      </c>
      <c r="C2145" s="102">
        <v>8301</v>
      </c>
      <c r="D2145" s="90" t="s">
        <v>3015</v>
      </c>
      <c r="E2145" s="102" t="s">
        <v>34</v>
      </c>
      <c r="F2145" s="102">
        <v>11229</v>
      </c>
      <c r="G2145" s="102">
        <v>1</v>
      </c>
      <c r="H2145" s="102">
        <v>0</v>
      </c>
      <c r="I2145" s="98">
        <v>0</v>
      </c>
      <c r="J2145" s="102" t="s">
        <v>38</v>
      </c>
      <c r="K2145" s="94">
        <f t="shared" si="210"/>
        <v>400</v>
      </c>
      <c r="L2145" s="94">
        <v>7675</v>
      </c>
      <c r="M2145" s="94">
        <f t="shared" si="211"/>
        <v>3070000</v>
      </c>
      <c r="N2145" s="102"/>
      <c r="O2145" s="111" t="s">
        <v>3008</v>
      </c>
      <c r="P2145" s="96">
        <v>3509901194580</v>
      </c>
      <c r="Q2145" s="111" t="s">
        <v>3009</v>
      </c>
      <c r="R2145" s="111" t="s">
        <v>3010</v>
      </c>
      <c r="S2145" s="97" t="s">
        <v>3015</v>
      </c>
      <c r="T2145" s="102"/>
      <c r="U2145" s="102"/>
      <c r="V2145" s="102"/>
      <c r="W2145" s="94"/>
      <c r="X2145" s="98"/>
      <c r="Y2145" s="94"/>
      <c r="Z2145" s="94"/>
      <c r="AA2145" s="89"/>
      <c r="AB2145" s="89"/>
      <c r="AC2145" s="94"/>
      <c r="AD2145" s="94">
        <f t="shared" si="212"/>
        <v>3070000</v>
      </c>
      <c r="AE2145" s="94">
        <f t="shared" si="213"/>
        <v>3070000</v>
      </c>
      <c r="AF2145" s="94">
        <v>50000000</v>
      </c>
      <c r="AG2145" s="94">
        <f t="shared" si="214"/>
        <v>0</v>
      </c>
      <c r="AH2145" s="94">
        <v>0.01</v>
      </c>
    </row>
    <row r="2146" spans="1:34" s="73" customFormat="1" x14ac:dyDescent="0.55000000000000004">
      <c r="A2146" s="108"/>
      <c r="B2146" s="109"/>
      <c r="C2146" s="102"/>
      <c r="D2146" s="90"/>
      <c r="E2146" s="102"/>
      <c r="F2146" s="102"/>
      <c r="G2146" s="102"/>
      <c r="H2146" s="102"/>
      <c r="I2146" s="98"/>
      <c r="J2146" s="102"/>
      <c r="K2146" s="94"/>
      <c r="L2146" s="94" t="s">
        <v>63</v>
      </c>
      <c r="M2146" s="94">
        <f>SUM(M2140:M2145)</f>
        <v>12466300</v>
      </c>
      <c r="N2146" s="102"/>
      <c r="O2146" s="111"/>
      <c r="P2146" s="96"/>
      <c r="Q2146" s="111"/>
      <c r="R2146" s="111"/>
      <c r="S2146" s="97"/>
      <c r="T2146" s="102"/>
      <c r="U2146" s="102"/>
      <c r="V2146" s="102"/>
      <c r="W2146" s="94"/>
      <c r="X2146" s="98"/>
      <c r="Y2146" s="94"/>
      <c r="Z2146" s="94"/>
      <c r="AA2146" s="89"/>
      <c r="AB2146" s="89"/>
      <c r="AC2146" s="94"/>
      <c r="AD2146" s="94">
        <f>SUM(AD2140:AD2145)</f>
        <v>12466300</v>
      </c>
      <c r="AE2146" s="94">
        <f>SUM(AE2140:AE2145)</f>
        <v>12466300</v>
      </c>
      <c r="AF2146" s="94"/>
      <c r="AG2146" s="94">
        <f>SUM(AG2140:AG2145)</f>
        <v>0</v>
      </c>
      <c r="AH2146" s="94"/>
    </row>
    <row r="2147" spans="1:34" s="73" customFormat="1" x14ac:dyDescent="0.55000000000000004">
      <c r="A2147" s="108" t="s">
        <v>3016</v>
      </c>
      <c r="B2147" s="109">
        <v>933</v>
      </c>
      <c r="C2147" s="102">
        <v>9016</v>
      </c>
      <c r="D2147" s="90" t="s">
        <v>3017</v>
      </c>
      <c r="E2147" s="207" t="s">
        <v>67</v>
      </c>
      <c r="F2147" s="102">
        <v>2350</v>
      </c>
      <c r="G2147" s="102">
        <v>0</v>
      </c>
      <c r="H2147" s="102">
        <v>1</v>
      </c>
      <c r="I2147" s="98">
        <v>25</v>
      </c>
      <c r="J2147" s="102" t="s">
        <v>38</v>
      </c>
      <c r="K2147" s="94">
        <f>((G2147*400)+(H2147*100))+I2147</f>
        <v>125</v>
      </c>
      <c r="L2147" s="94">
        <v>500</v>
      </c>
      <c r="M2147" s="94">
        <f>K2147*L2147</f>
        <v>62500</v>
      </c>
      <c r="N2147" s="102"/>
      <c r="O2147" s="111"/>
      <c r="P2147" s="96"/>
      <c r="Q2147" s="111"/>
      <c r="R2147" s="111"/>
      <c r="S2147" s="97"/>
      <c r="T2147" s="102"/>
      <c r="U2147" s="102"/>
      <c r="V2147" s="102"/>
      <c r="W2147" s="94"/>
      <c r="X2147" s="98"/>
      <c r="Y2147" s="94"/>
      <c r="Z2147" s="94"/>
      <c r="AA2147" s="89"/>
      <c r="AB2147" s="89"/>
      <c r="AC2147" s="94"/>
      <c r="AD2147" s="94">
        <f>IF(AND(AC2147="",M2147=""),0,IF((AC2147=""),M2147,IF((M2147=""),AC2147,AC2147+M2147)))</f>
        <v>62500</v>
      </c>
      <c r="AE2147" s="94">
        <f>IF( (X2147=""),AD2147*1,AD2147*(X2147/100) )</f>
        <v>62500</v>
      </c>
      <c r="AF2147" s="94">
        <v>0</v>
      </c>
      <c r="AG2147" s="94">
        <f>IF((AF2147-AE2147) &gt; 1,0,IF((AF2147-AE2147)&lt;0,AE2147-AF2147,AF2147-AE2147))</f>
        <v>62500</v>
      </c>
      <c r="AH2147" s="94">
        <v>0.01</v>
      </c>
    </row>
    <row r="2148" spans="1:34" s="73" customFormat="1" x14ac:dyDescent="0.55000000000000004">
      <c r="A2148" s="108"/>
      <c r="B2148" s="109"/>
      <c r="C2148" s="102"/>
      <c r="D2148" s="90"/>
      <c r="E2148" s="102"/>
      <c r="F2148" s="102"/>
      <c r="G2148" s="102"/>
      <c r="H2148" s="102"/>
      <c r="I2148" s="98"/>
      <c r="J2148" s="102"/>
      <c r="K2148" s="94"/>
      <c r="L2148" s="94" t="s">
        <v>63</v>
      </c>
      <c r="M2148" s="94">
        <f>SUM(M2147:M2147)</f>
        <v>62500</v>
      </c>
      <c r="N2148" s="102"/>
      <c r="O2148" s="111"/>
      <c r="P2148" s="96"/>
      <c r="Q2148" s="111"/>
      <c r="R2148" s="111"/>
      <c r="S2148" s="97"/>
      <c r="T2148" s="102"/>
      <c r="U2148" s="102"/>
      <c r="V2148" s="102"/>
      <c r="W2148" s="94"/>
      <c r="X2148" s="98"/>
      <c r="Y2148" s="94"/>
      <c r="Z2148" s="94"/>
      <c r="AA2148" s="89"/>
      <c r="AB2148" s="89"/>
      <c r="AC2148" s="94"/>
      <c r="AD2148" s="94">
        <f>SUM(AD2147:AD2147)</f>
        <v>62500</v>
      </c>
      <c r="AE2148" s="94">
        <f>SUM(AE2147:AE2147)</f>
        <v>62500</v>
      </c>
      <c r="AF2148" s="94"/>
      <c r="AG2148" s="94">
        <f>SUM(AG2147:AG2147)</f>
        <v>62500</v>
      </c>
      <c r="AH2148" s="94"/>
    </row>
    <row r="2149" spans="1:34" s="73" customFormat="1" x14ac:dyDescent="0.55000000000000004">
      <c r="A2149" s="108" t="s">
        <v>3020</v>
      </c>
      <c r="B2149" s="109">
        <v>934</v>
      </c>
      <c r="C2149" s="102">
        <v>8381</v>
      </c>
      <c r="D2149" s="90" t="s">
        <v>3021</v>
      </c>
      <c r="E2149" s="102" t="s">
        <v>34</v>
      </c>
      <c r="F2149" s="102">
        <v>930</v>
      </c>
      <c r="G2149" s="102">
        <v>0</v>
      </c>
      <c r="H2149" s="102">
        <v>0</v>
      </c>
      <c r="I2149" s="98">
        <v>99</v>
      </c>
      <c r="J2149" s="102" t="s">
        <v>35</v>
      </c>
      <c r="K2149" s="94">
        <f>((G2149*400)+(H2149*100))+I2149</f>
        <v>99</v>
      </c>
      <c r="L2149" s="94">
        <v>400</v>
      </c>
      <c r="M2149" s="94">
        <f>K2149*L2149</f>
        <v>39600</v>
      </c>
      <c r="N2149" s="102">
        <v>1</v>
      </c>
      <c r="O2149" s="111" t="s">
        <v>3018</v>
      </c>
      <c r="P2149" s="96"/>
      <c r="Q2149" s="111" t="s">
        <v>3019</v>
      </c>
      <c r="R2149" s="111" t="s">
        <v>3022</v>
      </c>
      <c r="S2149" s="97" t="s">
        <v>3023</v>
      </c>
      <c r="T2149" s="102" t="s">
        <v>51</v>
      </c>
      <c r="U2149" s="102" t="s">
        <v>74</v>
      </c>
      <c r="V2149" s="102" t="s">
        <v>52</v>
      </c>
      <c r="W2149" s="94">
        <v>74.88</v>
      </c>
      <c r="X2149" s="98">
        <v>100</v>
      </c>
      <c r="Y2149" s="94">
        <v>6750</v>
      </c>
      <c r="Z2149" s="94">
        <f>W2149*Y2149</f>
        <v>505439.99999999994</v>
      </c>
      <c r="AA2149" s="89">
        <v>21</v>
      </c>
      <c r="AB2149" s="89">
        <v>93</v>
      </c>
      <c r="AC2149" s="94">
        <f>(Z2149*(100-AB2149))/100</f>
        <v>35380.799999999996</v>
      </c>
      <c r="AD2149" s="94">
        <f>IF(AND(AC2149="",M2149=""),0,IF((AC2149=""),M2149, IF( (M2149=""),AC2149,AC2149+M2149)))</f>
        <v>74980.799999999988</v>
      </c>
      <c r="AE2149" s="94">
        <f>IF( (X2149=""),AD2149*1,( M2149+(SUM(AC2149:AC2149)) )*(X2149/100) )</f>
        <v>74980.799999999988</v>
      </c>
      <c r="AF2149" s="94">
        <v>50000000</v>
      </c>
      <c r="AG2149" s="94">
        <f>IF((AF2149-AE2149) &gt; 1,0,IF((AF2149-AE2149)&lt;0,AE2149-AF2149,AF2149-AE2149))</f>
        <v>0</v>
      </c>
      <c r="AH2149" s="94">
        <v>0.02</v>
      </c>
    </row>
    <row r="2150" spans="1:34" s="73" customFormat="1" x14ac:dyDescent="0.55000000000000004">
      <c r="A2150" s="108"/>
      <c r="B2150" s="109">
        <v>935</v>
      </c>
      <c r="C2150" s="102">
        <v>8246</v>
      </c>
      <c r="D2150" s="90" t="s">
        <v>3024</v>
      </c>
      <c r="E2150" s="102" t="s">
        <v>34</v>
      </c>
      <c r="F2150" s="102">
        <v>17396</v>
      </c>
      <c r="G2150" s="102">
        <v>2</v>
      </c>
      <c r="H2150" s="102">
        <v>0</v>
      </c>
      <c r="I2150" s="98">
        <v>98</v>
      </c>
      <c r="J2150" s="102" t="s">
        <v>38</v>
      </c>
      <c r="K2150" s="94">
        <f>((G2150*400)+(H2150*100))+I2150</f>
        <v>898</v>
      </c>
      <c r="L2150" s="94">
        <v>225</v>
      </c>
      <c r="M2150" s="94">
        <f>K2150*L2150</f>
        <v>202050</v>
      </c>
      <c r="N2150" s="102"/>
      <c r="O2150" s="111"/>
      <c r="P2150" s="96"/>
      <c r="Q2150" s="111"/>
      <c r="R2150" s="111"/>
      <c r="S2150" s="97"/>
      <c r="T2150" s="102"/>
      <c r="U2150" s="102"/>
      <c r="V2150" s="102"/>
      <c r="W2150" s="94"/>
      <c r="X2150" s="98"/>
      <c r="Y2150" s="94"/>
      <c r="Z2150" s="94"/>
      <c r="AA2150" s="89"/>
      <c r="AB2150" s="89"/>
      <c r="AC2150" s="94"/>
      <c r="AD2150" s="94">
        <f>IF(AND(AC2150="",M2150=""),0,IF((AC2150=""),M2150,IF((M2150=""),AC2150,AC2150+M2150)))</f>
        <v>202050</v>
      </c>
      <c r="AE2150" s="94">
        <f>IF( (X2150=""),AD2150*1,AD2150*(X2150/100) )</f>
        <v>202050</v>
      </c>
      <c r="AF2150" s="94">
        <v>50000000</v>
      </c>
      <c r="AG2150" s="94">
        <f>IF((AF2150-AE2150) &gt; 1,0,IF((AF2150-AE2150)&lt;0,AE2150-AF2150,AF2150-AE2150))</f>
        <v>0</v>
      </c>
      <c r="AH2150" s="94">
        <v>0.01</v>
      </c>
    </row>
    <row r="2151" spans="1:34" s="73" customFormat="1" x14ac:dyDescent="0.55000000000000004">
      <c r="A2151" s="108"/>
      <c r="B2151" s="109">
        <v>936</v>
      </c>
      <c r="C2151" s="102">
        <v>8244</v>
      </c>
      <c r="D2151" s="90" t="s">
        <v>3025</v>
      </c>
      <c r="E2151" s="102" t="s">
        <v>34</v>
      </c>
      <c r="F2151" s="102">
        <v>17399</v>
      </c>
      <c r="G2151" s="102">
        <v>0</v>
      </c>
      <c r="H2151" s="102">
        <v>3</v>
      </c>
      <c r="I2151" s="98">
        <v>37</v>
      </c>
      <c r="J2151" s="102" t="s">
        <v>38</v>
      </c>
      <c r="K2151" s="94">
        <f>((G2151*400)+(H2151*100))+I2151</f>
        <v>337</v>
      </c>
      <c r="L2151" s="94">
        <v>275</v>
      </c>
      <c r="M2151" s="94">
        <f>K2151*L2151</f>
        <v>92675</v>
      </c>
      <c r="N2151" s="102"/>
      <c r="O2151" s="111"/>
      <c r="P2151" s="96"/>
      <c r="Q2151" s="111"/>
      <c r="R2151" s="111"/>
      <c r="S2151" s="97"/>
      <c r="T2151" s="102"/>
      <c r="U2151" s="102"/>
      <c r="V2151" s="102"/>
      <c r="W2151" s="94"/>
      <c r="X2151" s="98"/>
      <c r="Y2151" s="94"/>
      <c r="Z2151" s="94"/>
      <c r="AA2151" s="89"/>
      <c r="AB2151" s="89"/>
      <c r="AC2151" s="94"/>
      <c r="AD2151" s="94">
        <f>IF(AND(AC2151="",M2151=""),0,IF((AC2151=""),M2151,IF((M2151=""),AC2151,AC2151+M2151)))</f>
        <v>92675</v>
      </c>
      <c r="AE2151" s="94">
        <f>IF( (X2151=""),AD2151*1,AD2151*(X2151/100) )</f>
        <v>92675</v>
      </c>
      <c r="AF2151" s="94">
        <v>50000000</v>
      </c>
      <c r="AG2151" s="94">
        <f>IF((AF2151-AE2151) &gt; 1,0,IF((AF2151-AE2151)&lt;0,AE2151-AF2151,AF2151-AE2151))</f>
        <v>0</v>
      </c>
      <c r="AH2151" s="94">
        <v>0.01</v>
      </c>
    </row>
    <row r="2152" spans="1:34" s="73" customFormat="1" x14ac:dyDescent="0.55000000000000004">
      <c r="A2152" s="108"/>
      <c r="B2152" s="109"/>
      <c r="C2152" s="102"/>
      <c r="D2152" s="90"/>
      <c r="E2152" s="102"/>
      <c r="F2152" s="102"/>
      <c r="G2152" s="102"/>
      <c r="H2152" s="102"/>
      <c r="I2152" s="98"/>
      <c r="J2152" s="102"/>
      <c r="K2152" s="94"/>
      <c r="L2152" s="94" t="s">
        <v>63</v>
      </c>
      <c r="M2152" s="94">
        <f>SUM(M2149:M2151)</f>
        <v>334325</v>
      </c>
      <c r="N2152" s="102"/>
      <c r="O2152" s="111"/>
      <c r="P2152" s="96"/>
      <c r="Q2152" s="111"/>
      <c r="R2152" s="111"/>
      <c r="S2152" s="97"/>
      <c r="T2152" s="102"/>
      <c r="U2152" s="102"/>
      <c r="V2152" s="102"/>
      <c r="W2152" s="94"/>
      <c r="X2152" s="98"/>
      <c r="Y2152" s="94"/>
      <c r="Z2152" s="94"/>
      <c r="AA2152" s="89"/>
      <c r="AB2152" s="89"/>
      <c r="AC2152" s="94"/>
      <c r="AD2152" s="94">
        <f>SUM(AD2149:AD2151)</f>
        <v>369705.8</v>
      </c>
      <c r="AE2152" s="94">
        <f>SUM(AE2149:AE2151)</f>
        <v>369705.8</v>
      </c>
      <c r="AF2152" s="94"/>
      <c r="AG2152" s="94">
        <f>SUM(AG2149:AG2151)</f>
        <v>0</v>
      </c>
      <c r="AH2152" s="94"/>
    </row>
    <row r="2153" spans="1:34" s="73" customFormat="1" x14ac:dyDescent="0.55000000000000004">
      <c r="A2153" s="108" t="s">
        <v>3028</v>
      </c>
      <c r="B2153" s="109">
        <v>937</v>
      </c>
      <c r="C2153" s="102">
        <v>8353</v>
      </c>
      <c r="D2153" s="90" t="s">
        <v>3029</v>
      </c>
      <c r="E2153" s="102" t="s">
        <v>34</v>
      </c>
      <c r="F2153" s="102">
        <v>1827</v>
      </c>
      <c r="G2153" s="102">
        <v>0</v>
      </c>
      <c r="H2153" s="102">
        <v>1</v>
      </c>
      <c r="I2153" s="98">
        <v>86</v>
      </c>
      <c r="J2153" s="102" t="s">
        <v>35</v>
      </c>
      <c r="K2153" s="94">
        <f>((G2153*400)+(H2153*100))+I2153</f>
        <v>186</v>
      </c>
      <c r="L2153" s="94">
        <v>800</v>
      </c>
      <c r="M2153" s="94">
        <f>K2153*L2153</f>
        <v>148800</v>
      </c>
      <c r="N2153" s="102">
        <v>1</v>
      </c>
      <c r="O2153" s="111" t="s">
        <v>3026</v>
      </c>
      <c r="P2153" s="96">
        <v>3570800354681</v>
      </c>
      <c r="Q2153" s="111" t="s">
        <v>3027</v>
      </c>
      <c r="R2153" s="111" t="s">
        <v>3030</v>
      </c>
      <c r="S2153" s="97"/>
      <c r="T2153" s="102" t="s">
        <v>51</v>
      </c>
      <c r="U2153" s="102" t="s">
        <v>45</v>
      </c>
      <c r="V2153" s="102" t="s">
        <v>52</v>
      </c>
      <c r="W2153" s="94">
        <v>97.6</v>
      </c>
      <c r="X2153" s="98">
        <v>24.81</v>
      </c>
      <c r="Y2153" s="94">
        <v>6750</v>
      </c>
      <c r="Z2153" s="94">
        <f>W2153*Y2153</f>
        <v>658800</v>
      </c>
      <c r="AA2153" s="89">
        <v>21</v>
      </c>
      <c r="AB2153" s="89">
        <v>93</v>
      </c>
      <c r="AC2153" s="94">
        <f>(Z2153*(100-AB2153))/100</f>
        <v>46116</v>
      </c>
      <c r="AD2153" s="94">
        <f>IF(AND(AC2153="",M2153=""),0,IF((AC2153=""),M2153, IF( (M2153=""),AC2153,AC2153+M2153)))</f>
        <v>194916</v>
      </c>
      <c r="AE2153" s="94">
        <f>IF( (X2153=""),AD2153*1,( M2153+(SUM(AC2153:AC2153)) )*(X2153/100) )</f>
        <v>48358.659599999999</v>
      </c>
      <c r="AF2153" s="94">
        <v>50000000</v>
      </c>
      <c r="AG2153" s="94">
        <f>IF((AF2153-AE2153) &gt; 1,0,IF((AF2153-AE2153)&lt;0,AE2153-AF2153,AF2153-AE2153))</f>
        <v>0</v>
      </c>
      <c r="AH2153" s="94">
        <v>0.02</v>
      </c>
    </row>
    <row r="2154" spans="1:34" s="73" customFormat="1" x14ac:dyDescent="0.55000000000000004">
      <c r="A2154" s="108"/>
      <c r="B2154" s="109"/>
      <c r="C2154" s="102"/>
      <c r="D2154" s="90"/>
      <c r="E2154" s="102"/>
      <c r="F2154" s="102"/>
      <c r="G2154" s="102"/>
      <c r="H2154" s="102"/>
      <c r="I2154" s="98"/>
      <c r="J2154" s="102"/>
      <c r="K2154" s="94"/>
      <c r="L2154" s="94"/>
      <c r="M2154" s="94"/>
      <c r="N2154" s="102">
        <v>2</v>
      </c>
      <c r="O2154" s="111" t="s">
        <v>3026</v>
      </c>
      <c r="P2154" s="96">
        <v>3570800354681</v>
      </c>
      <c r="Q2154" s="111" t="s">
        <v>3027</v>
      </c>
      <c r="R2154" s="111" t="s">
        <v>3030</v>
      </c>
      <c r="S2154" s="97" t="s">
        <v>3031</v>
      </c>
      <c r="T2154" s="102" t="s">
        <v>51</v>
      </c>
      <c r="U2154" s="102" t="s">
        <v>45</v>
      </c>
      <c r="V2154" s="102" t="s">
        <v>52</v>
      </c>
      <c r="W2154" s="94">
        <v>100.7</v>
      </c>
      <c r="X2154" s="98">
        <v>25.59</v>
      </c>
      <c r="Y2154" s="94">
        <v>6750</v>
      </c>
      <c r="Z2154" s="94">
        <f>W2154*Y2154</f>
        <v>679725</v>
      </c>
      <c r="AA2154" s="89">
        <v>21</v>
      </c>
      <c r="AB2154" s="89">
        <v>93</v>
      </c>
      <c r="AC2154" s="94">
        <f>(Z2154*(100-AB2154))/100</f>
        <v>47580.75</v>
      </c>
      <c r="AD2154" s="94">
        <f>IF(AND(AC2154="",M2153=""),0,IF((AC2154=""),M2153, IF( (M2153=""),AC2154,AC2154+M2153)))</f>
        <v>196380.75</v>
      </c>
      <c r="AE2154" s="94">
        <f>IF( (X2154=""),AD2154*1,( M2153+(SUM(AC2154:AC2155)) )*(X2154/100) )</f>
        <v>73851.166215000005</v>
      </c>
      <c r="AF2154" s="94">
        <v>50000000</v>
      </c>
      <c r="AG2154" s="94">
        <f>IF((AF2154-AE2154) &gt; 1,0,IF((AF2154-AE2154)&lt;0,AE2154-AF2154,AF2154-AE2154))</f>
        <v>0</v>
      </c>
      <c r="AH2154" s="94">
        <v>0.02</v>
      </c>
    </row>
    <row r="2155" spans="1:34" s="73" customFormat="1" x14ac:dyDescent="0.55000000000000004">
      <c r="A2155" s="108"/>
      <c r="B2155" s="109"/>
      <c r="C2155" s="102"/>
      <c r="D2155" s="90"/>
      <c r="E2155" s="102"/>
      <c r="F2155" s="102"/>
      <c r="G2155" s="102"/>
      <c r="H2155" s="102"/>
      <c r="I2155" s="98"/>
      <c r="J2155" s="102"/>
      <c r="K2155" s="94"/>
      <c r="L2155" s="94"/>
      <c r="M2155" s="94"/>
      <c r="N2155" s="102"/>
      <c r="O2155" s="111"/>
      <c r="P2155" s="96"/>
      <c r="Q2155" s="111"/>
      <c r="R2155" s="111"/>
      <c r="S2155" s="97"/>
      <c r="T2155" s="102" t="s">
        <v>51</v>
      </c>
      <c r="U2155" s="102"/>
      <c r="V2155" s="102" t="s">
        <v>52</v>
      </c>
      <c r="W2155" s="94">
        <v>195.16</v>
      </c>
      <c r="X2155" s="98">
        <v>49.6</v>
      </c>
      <c r="Y2155" s="94">
        <v>6750</v>
      </c>
      <c r="Z2155" s="94">
        <f>W2155*Y2155</f>
        <v>1317330</v>
      </c>
      <c r="AA2155" s="89">
        <v>21</v>
      </c>
      <c r="AB2155" s="89">
        <v>93</v>
      </c>
      <c r="AC2155" s="94">
        <f>(Z2155*(100-AB2155))/100</f>
        <v>92213.1</v>
      </c>
      <c r="AD2155" s="94">
        <f>IF(AND(AC2155="",M2153=""),0,IF((AC2155=""),M2153, IF( (M2153=""),AC2155,AC2155+M2153)))</f>
        <v>241013.1</v>
      </c>
      <c r="AE2155" s="94">
        <f>IF( (X2155=""),AD2155*1,( M2153+(SUM(AC2154:AC2155)) )*(X2155/100) )</f>
        <v>143142.5496</v>
      </c>
      <c r="AF2155" s="94">
        <v>50000000</v>
      </c>
      <c r="AG2155" s="94">
        <f>IF((AF2155-AE2155) &gt; 1,0,IF((AF2155-AE2155)&lt;0,AE2155-AF2155,AF2155-AE2155))</f>
        <v>0</v>
      </c>
      <c r="AH2155" s="94">
        <v>0.02</v>
      </c>
    </row>
    <row r="2156" spans="1:34" s="73" customFormat="1" x14ac:dyDescent="0.55000000000000004">
      <c r="A2156" s="108"/>
      <c r="B2156" s="109">
        <v>938</v>
      </c>
      <c r="C2156" s="102">
        <v>9320</v>
      </c>
      <c r="D2156" s="90" t="s">
        <v>3032</v>
      </c>
      <c r="E2156" s="102" t="s">
        <v>37</v>
      </c>
      <c r="F2156" s="102">
        <v>5373</v>
      </c>
      <c r="G2156" s="102">
        <v>3</v>
      </c>
      <c r="H2156" s="102">
        <v>0</v>
      </c>
      <c r="I2156" s="98">
        <v>99</v>
      </c>
      <c r="J2156" s="102" t="s">
        <v>38</v>
      </c>
      <c r="K2156" s="94">
        <f>((G2156*400)+(H2156*100))+I2156</f>
        <v>1299</v>
      </c>
      <c r="L2156" s="94">
        <v>225</v>
      </c>
      <c r="M2156" s="94">
        <f>K2156*L2156</f>
        <v>292275</v>
      </c>
      <c r="N2156" s="102"/>
      <c r="O2156" s="111"/>
      <c r="P2156" s="96"/>
      <c r="Q2156" s="111"/>
      <c r="R2156" s="111"/>
      <c r="S2156" s="97"/>
      <c r="T2156" s="102"/>
      <c r="U2156" s="102"/>
      <c r="V2156" s="102"/>
      <c r="W2156" s="94"/>
      <c r="X2156" s="98"/>
      <c r="Y2156" s="94"/>
      <c r="Z2156" s="94"/>
      <c r="AA2156" s="89"/>
      <c r="AB2156" s="89"/>
      <c r="AC2156" s="94"/>
      <c r="AD2156" s="94">
        <f>IF(AND(AC2156="",M2156=""),0,IF((AC2156=""),M2156,IF((M2156=""),AC2156,AC2156+M2156)))</f>
        <v>292275</v>
      </c>
      <c r="AE2156" s="94">
        <f>IF( (X2156=""),AD2156*1,AD2156*(X2156/100) )</f>
        <v>292275</v>
      </c>
      <c r="AF2156" s="94">
        <v>0</v>
      </c>
      <c r="AG2156" s="94">
        <f>IF((AF2156-AE2156) &gt; 1,0,IF((AF2156-AE2156)&lt;0,AE2156-AF2156,AF2156-AE2156))</f>
        <v>292275</v>
      </c>
      <c r="AH2156" s="94">
        <v>0.01</v>
      </c>
    </row>
    <row r="2157" spans="1:34" s="74" customFormat="1" x14ac:dyDescent="0.55000000000000004">
      <c r="A2157" s="108"/>
      <c r="B2157" s="109"/>
      <c r="C2157" s="102"/>
      <c r="D2157" s="90"/>
      <c r="E2157" s="102"/>
      <c r="F2157" s="102"/>
      <c r="G2157" s="102"/>
      <c r="H2157" s="102"/>
      <c r="I2157" s="98"/>
      <c r="J2157" s="102"/>
      <c r="K2157" s="94"/>
      <c r="L2157" s="94" t="s">
        <v>63</v>
      </c>
      <c r="M2157" s="94">
        <f>SUM(M2153:M2156)</f>
        <v>441075</v>
      </c>
      <c r="N2157" s="102"/>
      <c r="O2157" s="111"/>
      <c r="P2157" s="96"/>
      <c r="Q2157" s="111"/>
      <c r="R2157" s="111"/>
      <c r="S2157" s="97"/>
      <c r="T2157" s="102"/>
      <c r="U2157" s="102"/>
      <c r="V2157" s="102"/>
      <c r="W2157" s="94"/>
      <c r="X2157" s="98"/>
      <c r="Y2157" s="94"/>
      <c r="Z2157" s="94"/>
      <c r="AA2157" s="89"/>
      <c r="AB2157" s="89"/>
      <c r="AC2157" s="94"/>
      <c r="AD2157" s="94">
        <f>SUM(AD2153:AD2156)</f>
        <v>924584.85</v>
      </c>
      <c r="AE2157" s="94">
        <f>SUM(AE2153:AE2156)</f>
        <v>557627.37541500002</v>
      </c>
      <c r="AF2157" s="94"/>
      <c r="AG2157" s="94">
        <f>SUM(AG2153:AG2156)</f>
        <v>292275</v>
      </c>
      <c r="AH2157" s="94"/>
    </row>
    <row r="2158" spans="1:34" s="74" customFormat="1" x14ac:dyDescent="0.55000000000000004">
      <c r="A2158" s="108" t="s">
        <v>3047</v>
      </c>
      <c r="B2158" s="109">
        <v>943</v>
      </c>
      <c r="C2158" s="102">
        <v>6819</v>
      </c>
      <c r="D2158" s="90" t="s">
        <v>3048</v>
      </c>
      <c r="E2158" s="102" t="s">
        <v>15644</v>
      </c>
      <c r="F2158" s="102">
        <v>259</v>
      </c>
      <c r="G2158" s="102">
        <v>0</v>
      </c>
      <c r="H2158" s="102">
        <v>0</v>
      </c>
      <c r="I2158" s="98">
        <v>73.599999999999994</v>
      </c>
      <c r="J2158" s="102" t="s">
        <v>35</v>
      </c>
      <c r="K2158" s="94">
        <v>92</v>
      </c>
      <c r="L2158" s="94">
        <v>1900</v>
      </c>
      <c r="M2158" s="94">
        <f>K2158*L2158</f>
        <v>174800</v>
      </c>
      <c r="N2158" s="102">
        <v>1</v>
      </c>
      <c r="O2158" s="111" t="s">
        <v>2972</v>
      </c>
      <c r="P2158" s="96">
        <v>3570800007760</v>
      </c>
      <c r="Q2158" s="111" t="s">
        <v>2973</v>
      </c>
      <c r="R2158" s="111" t="s">
        <v>2976</v>
      </c>
      <c r="S2158" s="97" t="s">
        <v>2977</v>
      </c>
      <c r="T2158" s="102" t="s">
        <v>51</v>
      </c>
      <c r="U2158" s="102" t="s">
        <v>45</v>
      </c>
      <c r="V2158" s="102" t="s">
        <v>52</v>
      </c>
      <c r="W2158" s="94">
        <v>24</v>
      </c>
      <c r="X2158" s="98">
        <v>80</v>
      </c>
      <c r="Y2158" s="94">
        <v>6750</v>
      </c>
      <c r="Z2158" s="94">
        <f>W2158*Y2158</f>
        <v>162000</v>
      </c>
      <c r="AA2158" s="89">
        <v>22</v>
      </c>
      <c r="AB2158" s="89">
        <v>24</v>
      </c>
      <c r="AC2158" s="94">
        <f>(Z2158*(100-AB2158))/100</f>
        <v>123120</v>
      </c>
      <c r="AD2158" s="94">
        <f>IF(AND(AC2158="",M2158=""),0,IF((AC2158=""),M2158, IF( (M2158=""),AC2158,AC2158+M2158)))</f>
        <v>297920</v>
      </c>
      <c r="AE2158" s="94">
        <f>IF( (X2158=""),AD2158*1,( M2158+(SUM(AC2158:AC2158)) )*(X2158/100) )</f>
        <v>238336</v>
      </c>
      <c r="AF2158" s="94">
        <v>10000000</v>
      </c>
      <c r="AG2158" s="94">
        <v>174800</v>
      </c>
      <c r="AH2158" s="94">
        <v>0.02</v>
      </c>
    </row>
    <row r="2159" spans="1:34" s="74" customFormat="1" x14ac:dyDescent="0.55000000000000004">
      <c r="A2159" s="108"/>
      <c r="B2159" s="109"/>
      <c r="C2159" s="102"/>
      <c r="D2159" s="90"/>
      <c r="E2159" s="102"/>
      <c r="F2159" s="102"/>
      <c r="G2159" s="102"/>
      <c r="H2159" s="102"/>
      <c r="I2159" s="98"/>
      <c r="J2159" s="102"/>
      <c r="K2159" s="94"/>
      <c r="L2159" s="94"/>
      <c r="M2159" s="94"/>
      <c r="N2159" s="102">
        <v>2</v>
      </c>
      <c r="O2159" s="111" t="s">
        <v>2972</v>
      </c>
      <c r="P2159" s="96">
        <v>3570800007760</v>
      </c>
      <c r="Q2159" s="111" t="s">
        <v>2973</v>
      </c>
      <c r="R2159" s="111" t="s">
        <v>2976</v>
      </c>
      <c r="S2159" s="97" t="s">
        <v>2978</v>
      </c>
      <c r="T2159" s="102" t="s">
        <v>95</v>
      </c>
      <c r="U2159" s="102" t="s">
        <v>227</v>
      </c>
      <c r="V2159" s="102" t="s">
        <v>62</v>
      </c>
      <c r="W2159" s="94">
        <v>6</v>
      </c>
      <c r="X2159" s="98">
        <v>20</v>
      </c>
      <c r="Y2159" s="94">
        <v>5500</v>
      </c>
      <c r="Z2159" s="94">
        <f>W2159*Y2159</f>
        <v>33000</v>
      </c>
      <c r="AA2159" s="89">
        <v>2</v>
      </c>
      <c r="AB2159" s="89">
        <v>4</v>
      </c>
      <c r="AC2159" s="94">
        <f>(Z2159*(100-AB2159))/100</f>
        <v>31680</v>
      </c>
      <c r="AD2159" s="94">
        <f>IF(AND(AC2159="",M2158=""),0,IF((AC2159=""),M2158, IF( (M2158=""),AC2159,AC2159+M2158)))</f>
        <v>206480</v>
      </c>
      <c r="AE2159" s="94">
        <f>IF( (X2159=""),AD2159*1,( M2158+(SUM(AC2159:AC2159)) )*(X2159/100) )</f>
        <v>41296</v>
      </c>
      <c r="AF2159" s="94">
        <v>0</v>
      </c>
      <c r="AG2159" s="94">
        <v>41296</v>
      </c>
      <c r="AH2159" s="94">
        <v>0.3</v>
      </c>
    </row>
    <row r="2160" spans="1:34" s="74" customFormat="1" x14ac:dyDescent="0.55000000000000004">
      <c r="A2160" s="108"/>
      <c r="B2160" s="109"/>
      <c r="C2160" s="102"/>
      <c r="D2160" s="90"/>
      <c r="E2160" s="102"/>
      <c r="F2160" s="102"/>
      <c r="G2160" s="102"/>
      <c r="H2160" s="102"/>
      <c r="I2160" s="98"/>
      <c r="J2160" s="102"/>
      <c r="K2160" s="94"/>
      <c r="L2160" s="94" t="s">
        <v>15267</v>
      </c>
      <c r="M2160" s="94">
        <f>SUM(M2158:M2159)</f>
        <v>174800</v>
      </c>
      <c r="N2160" s="102"/>
      <c r="O2160" s="111"/>
      <c r="P2160" s="96"/>
      <c r="Q2160" s="111"/>
      <c r="R2160" s="111"/>
      <c r="S2160" s="97"/>
      <c r="T2160" s="102"/>
      <c r="U2160" s="102"/>
      <c r="V2160" s="102"/>
      <c r="W2160" s="94"/>
      <c r="X2160" s="98"/>
      <c r="Y2160" s="94"/>
      <c r="Z2160" s="94"/>
      <c r="AA2160" s="89"/>
      <c r="AB2160" s="89"/>
      <c r="AC2160" s="94"/>
      <c r="AD2160" s="94">
        <f>SUM(AD2158:AD2159)</f>
        <v>504400</v>
      </c>
      <c r="AE2160" s="94">
        <f>SUM(AE2158:AE2159)</f>
        <v>279632</v>
      </c>
      <c r="AF2160" s="94"/>
      <c r="AG2160" s="94">
        <f>SUM(AG2158:AG2159)</f>
        <v>216096</v>
      </c>
      <c r="AH2160" s="94"/>
    </row>
    <row r="2161" spans="1:34" s="74" customFormat="1" x14ac:dyDescent="0.55000000000000004">
      <c r="A2161" s="108" t="s">
        <v>3033</v>
      </c>
      <c r="B2161" s="109">
        <v>939</v>
      </c>
      <c r="C2161" s="102">
        <v>5610</v>
      </c>
      <c r="D2161" s="90" t="s">
        <v>3034</v>
      </c>
      <c r="E2161" s="102" t="s">
        <v>34</v>
      </c>
      <c r="F2161" s="102">
        <v>640</v>
      </c>
      <c r="G2161" s="102">
        <v>0</v>
      </c>
      <c r="H2161" s="102">
        <v>1</v>
      </c>
      <c r="I2161" s="98">
        <v>6</v>
      </c>
      <c r="J2161" s="102" t="s">
        <v>68</v>
      </c>
      <c r="K2161" s="94">
        <f>((G2161*400)+(H2161*100))+I2161</f>
        <v>106</v>
      </c>
      <c r="L2161" s="94">
        <v>2425</v>
      </c>
      <c r="M2161" s="94">
        <f>K2161*L2161</f>
        <v>257050</v>
      </c>
      <c r="N2161" s="102"/>
      <c r="O2161" s="111"/>
      <c r="P2161" s="96"/>
      <c r="Q2161" s="111"/>
      <c r="R2161" s="111"/>
      <c r="S2161" s="97"/>
      <c r="T2161" s="102"/>
      <c r="U2161" s="102"/>
      <c r="V2161" s="102"/>
      <c r="W2161" s="94"/>
      <c r="X2161" s="98"/>
      <c r="Y2161" s="94"/>
      <c r="Z2161" s="94"/>
      <c r="AA2161" s="89"/>
      <c r="AB2161" s="89"/>
      <c r="AC2161" s="94"/>
      <c r="AD2161" s="94">
        <f>IF(AND(AC2161="",M2161=""),0,IF((AC2161=""),M2161,IF((M2161=""),AC2161,AC2161+M2161)))</f>
        <v>257050</v>
      </c>
      <c r="AE2161" s="94">
        <f>IF( (X2161=""),AD2161*1,AD2161*(X2161/100) )</f>
        <v>257050</v>
      </c>
      <c r="AF2161" s="94">
        <v>0</v>
      </c>
      <c r="AG2161" s="94">
        <f>IF((AF2161-AE2161) &gt; 1,0,IF((AF2161-AE2161)&lt;0,AE2161-AF2161,AF2161-AE2161))</f>
        <v>257050</v>
      </c>
      <c r="AH2161" s="94">
        <v>0.3</v>
      </c>
    </row>
    <row r="2162" spans="1:34" s="74" customFormat="1" x14ac:dyDescent="0.55000000000000004">
      <c r="A2162" s="108"/>
      <c r="B2162" s="109">
        <v>940</v>
      </c>
      <c r="C2162" s="102">
        <v>5608</v>
      </c>
      <c r="D2162" s="90" t="s">
        <v>3035</v>
      </c>
      <c r="E2162" s="102" t="s">
        <v>34</v>
      </c>
      <c r="F2162" s="102">
        <v>2296</v>
      </c>
      <c r="G2162" s="102">
        <v>0</v>
      </c>
      <c r="H2162" s="102">
        <v>0</v>
      </c>
      <c r="I2162" s="98">
        <v>77</v>
      </c>
      <c r="J2162" s="102" t="s">
        <v>68</v>
      </c>
      <c r="K2162" s="94">
        <f>((G2162*400)+(H2162*100))+I2162</f>
        <v>77</v>
      </c>
      <c r="L2162" s="94">
        <v>2425</v>
      </c>
      <c r="M2162" s="94">
        <f>K2162*L2162</f>
        <v>186725</v>
      </c>
      <c r="N2162" s="102"/>
      <c r="O2162" s="111"/>
      <c r="P2162" s="96"/>
      <c r="Q2162" s="111"/>
      <c r="R2162" s="111"/>
      <c r="S2162" s="97"/>
      <c r="T2162" s="102"/>
      <c r="U2162" s="102"/>
      <c r="V2162" s="102"/>
      <c r="W2162" s="94"/>
      <c r="X2162" s="98"/>
      <c r="Y2162" s="94"/>
      <c r="Z2162" s="94"/>
      <c r="AA2162" s="89"/>
      <c r="AB2162" s="89"/>
      <c r="AC2162" s="94"/>
      <c r="AD2162" s="94">
        <f>IF(AND(AC2162="",M2162=""),0,IF((AC2162=""),M2162,IF((M2162=""),AC2162,AC2162+M2162)))</f>
        <v>186725</v>
      </c>
      <c r="AE2162" s="94">
        <f>IF( (X2162=""),AD2162*1,AD2162*(X2162/100) )</f>
        <v>186725</v>
      </c>
      <c r="AF2162" s="94">
        <v>0</v>
      </c>
      <c r="AG2162" s="94">
        <f>IF((AF2162-AE2162) &gt; 1,0,IF((AF2162-AE2162)&lt;0,AE2162-AF2162,AF2162-AE2162))</f>
        <v>186725</v>
      </c>
      <c r="AH2162" s="94">
        <v>0.3</v>
      </c>
    </row>
    <row r="2163" spans="1:34" s="74" customFormat="1" x14ac:dyDescent="0.55000000000000004">
      <c r="A2163" s="108"/>
      <c r="B2163" s="109">
        <v>941</v>
      </c>
      <c r="C2163" s="102">
        <v>5609</v>
      </c>
      <c r="D2163" s="90" t="s">
        <v>3036</v>
      </c>
      <c r="E2163" s="102" t="s">
        <v>34</v>
      </c>
      <c r="F2163" s="102">
        <v>2297</v>
      </c>
      <c r="G2163" s="102">
        <v>0</v>
      </c>
      <c r="H2163" s="102">
        <v>1</v>
      </c>
      <c r="I2163" s="98">
        <v>22</v>
      </c>
      <c r="J2163" s="102" t="s">
        <v>68</v>
      </c>
      <c r="K2163" s="94">
        <f>((G2163*400)+(H2163*100))+I2163</f>
        <v>122</v>
      </c>
      <c r="L2163" s="94">
        <v>2425</v>
      </c>
      <c r="M2163" s="94">
        <f>K2163*L2163</f>
        <v>295850</v>
      </c>
      <c r="N2163" s="102"/>
      <c r="O2163" s="111"/>
      <c r="P2163" s="96"/>
      <c r="Q2163" s="111"/>
      <c r="R2163" s="111"/>
      <c r="S2163" s="97"/>
      <c r="T2163" s="102"/>
      <c r="U2163" s="102"/>
      <c r="V2163" s="102"/>
      <c r="W2163" s="94"/>
      <c r="X2163" s="98"/>
      <c r="Y2163" s="94"/>
      <c r="Z2163" s="94"/>
      <c r="AA2163" s="89"/>
      <c r="AB2163" s="89"/>
      <c r="AC2163" s="94"/>
      <c r="AD2163" s="94">
        <f>IF(AND(AC2163="",M2163=""),0,IF((AC2163=""),M2163,IF((M2163=""),AC2163,AC2163+M2163)))</f>
        <v>295850</v>
      </c>
      <c r="AE2163" s="94">
        <f>IF( (X2163=""),AD2163*1,AD2163*(X2163/100) )</f>
        <v>295850</v>
      </c>
      <c r="AF2163" s="94">
        <v>0</v>
      </c>
      <c r="AG2163" s="94">
        <f>IF((AF2163-AE2163) &gt; 1,0,IF((AF2163-AE2163)&lt;0,AE2163-AF2163,AF2163-AE2163))</f>
        <v>295850</v>
      </c>
      <c r="AH2163" s="94">
        <v>0.3</v>
      </c>
    </row>
    <row r="2164" spans="1:34" s="74" customFormat="1" x14ac:dyDescent="0.55000000000000004">
      <c r="A2164" s="108"/>
      <c r="B2164" s="109">
        <v>942</v>
      </c>
      <c r="C2164" s="102">
        <v>5607</v>
      </c>
      <c r="D2164" s="90" t="s">
        <v>3037</v>
      </c>
      <c r="E2164" s="102" t="s">
        <v>34</v>
      </c>
      <c r="F2164" s="102">
        <v>2490</v>
      </c>
      <c r="G2164" s="102">
        <v>0</v>
      </c>
      <c r="H2164" s="102">
        <v>0</v>
      </c>
      <c r="I2164" s="98">
        <v>73</v>
      </c>
      <c r="J2164" s="102" t="s">
        <v>68</v>
      </c>
      <c r="K2164" s="94">
        <f>((G2164*400)+(H2164*100))+I2164</f>
        <v>73</v>
      </c>
      <c r="L2164" s="94">
        <v>25000</v>
      </c>
      <c r="M2164" s="94">
        <f>K2164*L2164</f>
        <v>1825000</v>
      </c>
      <c r="N2164" s="102"/>
      <c r="O2164" s="111"/>
      <c r="P2164" s="96"/>
      <c r="Q2164" s="111"/>
      <c r="R2164" s="111"/>
      <c r="S2164" s="97"/>
      <c r="T2164" s="102"/>
      <c r="U2164" s="102"/>
      <c r="V2164" s="102"/>
      <c r="W2164" s="94"/>
      <c r="X2164" s="98"/>
      <c r="Y2164" s="94"/>
      <c r="Z2164" s="94"/>
      <c r="AA2164" s="89"/>
      <c r="AB2164" s="89"/>
      <c r="AC2164" s="94"/>
      <c r="AD2164" s="94">
        <f>IF(AND(AC2164="",M2164=""),0,IF((AC2164=""),M2164,IF((M2164=""),AC2164,AC2164+M2164)))</f>
        <v>1825000</v>
      </c>
      <c r="AE2164" s="94">
        <f>IF( (X2164=""),AD2164*1,AD2164*(X2164/100) )</f>
        <v>1825000</v>
      </c>
      <c r="AF2164" s="94">
        <v>0</v>
      </c>
      <c r="AG2164" s="94">
        <f>IF((AF2164-AE2164) &gt; 1,0,IF((AF2164-AE2164)&lt;0,AE2164-AF2164,AF2164-AE2164))</f>
        <v>1825000</v>
      </c>
      <c r="AH2164" s="94">
        <v>0.3</v>
      </c>
    </row>
    <row r="2165" spans="1:34" s="74" customFormat="1" x14ac:dyDescent="0.55000000000000004">
      <c r="A2165" s="108"/>
      <c r="B2165" s="109"/>
      <c r="C2165" s="102"/>
      <c r="D2165" s="90"/>
      <c r="E2165" s="102"/>
      <c r="F2165" s="102"/>
      <c r="G2165" s="102"/>
      <c r="H2165" s="102"/>
      <c r="I2165" s="98"/>
      <c r="J2165" s="102"/>
      <c r="K2165" s="94"/>
      <c r="L2165" s="94" t="s">
        <v>63</v>
      </c>
      <c r="M2165" s="94">
        <f>SUM(M2161:M2164)</f>
        <v>2564625</v>
      </c>
      <c r="N2165" s="102"/>
      <c r="O2165" s="111"/>
      <c r="P2165" s="96"/>
      <c r="Q2165" s="111"/>
      <c r="R2165" s="111"/>
      <c r="S2165" s="97"/>
      <c r="T2165" s="102"/>
      <c r="U2165" s="102"/>
      <c r="V2165" s="102"/>
      <c r="W2165" s="94"/>
      <c r="X2165" s="98"/>
      <c r="Y2165" s="94"/>
      <c r="Z2165" s="94"/>
      <c r="AA2165" s="89"/>
      <c r="AB2165" s="89"/>
      <c r="AC2165" s="94"/>
      <c r="AD2165" s="94">
        <f>SUM(AD2161:AD2164)</f>
        <v>2564625</v>
      </c>
      <c r="AE2165" s="94">
        <f>SUM(AE2161:AE2164)</f>
        <v>2564625</v>
      </c>
      <c r="AF2165" s="94"/>
      <c r="AG2165" s="94">
        <f>SUM(AG2161:AG2164)</f>
        <v>2564625</v>
      </c>
      <c r="AH2165" s="94"/>
    </row>
    <row r="2166" spans="1:34" s="74" customFormat="1" x14ac:dyDescent="0.55000000000000004">
      <c r="A2166" s="108" t="s">
        <v>3040</v>
      </c>
      <c r="B2166" s="109">
        <v>996</v>
      </c>
      <c r="C2166" s="102">
        <v>7584</v>
      </c>
      <c r="D2166" s="90" t="s">
        <v>3041</v>
      </c>
      <c r="E2166" s="102" t="s">
        <v>34</v>
      </c>
      <c r="F2166" s="102">
        <v>16440</v>
      </c>
      <c r="G2166" s="102">
        <v>0</v>
      </c>
      <c r="H2166" s="102">
        <v>0</v>
      </c>
      <c r="I2166" s="98">
        <v>21</v>
      </c>
      <c r="J2166" s="102" t="s">
        <v>62</v>
      </c>
      <c r="K2166" s="94">
        <f>((G2166*400)+(H2166*100))+I2166</f>
        <v>21</v>
      </c>
      <c r="L2166" s="94">
        <v>2750</v>
      </c>
      <c r="M2166" s="94">
        <f>K2166*L2166</f>
        <v>57750</v>
      </c>
      <c r="N2166" s="102">
        <v>1</v>
      </c>
      <c r="O2166" s="111" t="s">
        <v>3038</v>
      </c>
      <c r="P2166" s="96">
        <v>3100400061761</v>
      </c>
      <c r="Q2166" s="111" t="s">
        <v>3039</v>
      </c>
      <c r="R2166" s="111" t="s">
        <v>3042</v>
      </c>
      <c r="S2166" s="97" t="s">
        <v>3043</v>
      </c>
      <c r="T2166" s="102" t="s">
        <v>55</v>
      </c>
      <c r="U2166" s="102" t="s">
        <v>45</v>
      </c>
      <c r="V2166" s="102" t="s">
        <v>75</v>
      </c>
      <c r="W2166" s="94">
        <v>84</v>
      </c>
      <c r="X2166" s="98">
        <v>100</v>
      </c>
      <c r="Y2166" s="94">
        <v>2650</v>
      </c>
      <c r="Z2166" s="94">
        <f>W2166*Y2166</f>
        <v>222600</v>
      </c>
      <c r="AA2166" s="89">
        <v>6</v>
      </c>
      <c r="AB2166" s="89">
        <v>6</v>
      </c>
      <c r="AC2166" s="94">
        <f>(Z2166*(100-AB2166))/100</f>
        <v>209244</v>
      </c>
      <c r="AD2166" s="94">
        <f>IF(AND(AC2166="",M2166=""),0,IF((AC2166=""),M2166, IF( (M2166=""),AC2166,AC2166+M2166)))</f>
        <v>266994</v>
      </c>
      <c r="AE2166" s="94">
        <f>IF( (X2166=""),AD2166*1,( M2166+(SUM(AC2166:AC2166)) )*(X2166/100) )</f>
        <v>266994</v>
      </c>
      <c r="AF2166" s="94">
        <v>0</v>
      </c>
      <c r="AG2166" s="94">
        <f>IF((AF2166-AE2166) &gt; 1,0,IF((AF2166-AE2166)&lt;0,AE2166-AF2166,AF2166-AE2166))</f>
        <v>266994</v>
      </c>
      <c r="AH2166" s="94">
        <v>0.3</v>
      </c>
    </row>
    <row r="2167" spans="1:34" s="74" customFormat="1" x14ac:dyDescent="0.55000000000000004">
      <c r="A2167" s="108"/>
      <c r="B2167" s="109"/>
      <c r="C2167" s="102"/>
      <c r="D2167" s="90"/>
      <c r="E2167" s="102"/>
      <c r="F2167" s="102"/>
      <c r="G2167" s="102">
        <v>0</v>
      </c>
      <c r="H2167" s="102">
        <v>0</v>
      </c>
      <c r="I2167" s="98">
        <v>14</v>
      </c>
      <c r="J2167" s="102" t="s">
        <v>62</v>
      </c>
      <c r="K2167" s="94">
        <f>((G2167*400)+(H2167*100))+I2167</f>
        <v>14</v>
      </c>
      <c r="L2167" s="94">
        <v>2750</v>
      </c>
      <c r="M2167" s="94">
        <f>K2167*L2167</f>
        <v>38500</v>
      </c>
      <c r="N2167" s="102">
        <v>2</v>
      </c>
      <c r="O2167" s="111" t="s">
        <v>3038</v>
      </c>
      <c r="P2167" s="96">
        <v>3100400061761</v>
      </c>
      <c r="Q2167" s="111" t="s">
        <v>3039</v>
      </c>
      <c r="R2167" s="111" t="s">
        <v>3042</v>
      </c>
      <c r="S2167" s="97" t="s">
        <v>3044</v>
      </c>
      <c r="T2167" s="102" t="s">
        <v>55</v>
      </c>
      <c r="U2167" s="102" t="s">
        <v>45</v>
      </c>
      <c r="V2167" s="102" t="s">
        <v>75</v>
      </c>
      <c r="W2167" s="94">
        <v>56</v>
      </c>
      <c r="X2167" s="98">
        <v>100</v>
      </c>
      <c r="Y2167" s="94">
        <v>2650</v>
      </c>
      <c r="Z2167" s="94">
        <f>W2167*Y2167</f>
        <v>148400</v>
      </c>
      <c r="AA2167" s="89">
        <v>6</v>
      </c>
      <c r="AB2167" s="89">
        <v>6</v>
      </c>
      <c r="AC2167" s="94">
        <f>(Z2167*(100-AB2167))/100</f>
        <v>139496</v>
      </c>
      <c r="AD2167" s="94">
        <f>IF(AND(AC2167="",M2167=""),0,IF((AC2167=""),M2167, IF( (M2167=""),AC2167,AC2167+M2167)))</f>
        <v>177996</v>
      </c>
      <c r="AE2167" s="94">
        <f>IF( (X2167=""),AD2167*1,( M2167+(SUM(AC2167:AC2167)) )*(X2167/100) )</f>
        <v>177996</v>
      </c>
      <c r="AF2167" s="94">
        <v>0</v>
      </c>
      <c r="AG2167" s="94">
        <f>IF((AF2167-AE2167) &gt; 1,0,IF((AF2167-AE2167)&lt;0,AE2167-AF2167,AF2167-AE2167))</f>
        <v>177996</v>
      </c>
      <c r="AH2167" s="94">
        <v>0.3</v>
      </c>
    </row>
    <row r="2168" spans="1:34" s="74" customFormat="1" x14ac:dyDescent="0.55000000000000004">
      <c r="A2168" s="108"/>
      <c r="B2168" s="109"/>
      <c r="C2168" s="102"/>
      <c r="D2168" s="90"/>
      <c r="E2168" s="102"/>
      <c r="F2168" s="102"/>
      <c r="G2168" s="102">
        <v>2</v>
      </c>
      <c r="H2168" s="102">
        <v>3</v>
      </c>
      <c r="I2168" s="98">
        <v>94</v>
      </c>
      <c r="J2168" s="102" t="s">
        <v>38</v>
      </c>
      <c r="K2168" s="94">
        <f>((G2168*400)+(H2168*100))+I2168</f>
        <v>1194</v>
      </c>
      <c r="L2168" s="94">
        <v>2751</v>
      </c>
      <c r="M2168" s="94">
        <f>K2168*L2168</f>
        <v>3284694</v>
      </c>
      <c r="N2168" s="102"/>
      <c r="O2168" s="111"/>
      <c r="P2168" s="96"/>
      <c r="Q2168" s="111"/>
      <c r="R2168" s="111"/>
      <c r="S2168" s="97"/>
      <c r="T2168" s="102"/>
      <c r="U2168" s="102"/>
      <c r="V2168" s="102"/>
      <c r="W2168" s="94"/>
      <c r="X2168" s="98"/>
      <c r="Y2168" s="94"/>
      <c r="Z2168" s="94"/>
      <c r="AA2168" s="89"/>
      <c r="AB2168" s="89"/>
      <c r="AC2168" s="94"/>
      <c r="AD2168" s="94">
        <f>IF(AND(AC2168="",M2168=""),0,IF((AC2168=""),M2168,IF((M2168=""),AC2168,AC2168+M2168)))</f>
        <v>3284694</v>
      </c>
      <c r="AE2168" s="94">
        <f>IF( (X2168=""),AD2168*1,AD2168*(X2168/100) )</f>
        <v>3284694</v>
      </c>
      <c r="AF2168" s="94">
        <v>50000000</v>
      </c>
      <c r="AG2168" s="94">
        <f>IF((AF2168-AE2168) &gt; 1,0,IF((AF2168-AE2168)&lt;0,AE2168-AF2168,AF2168-AE2168))</f>
        <v>0</v>
      </c>
      <c r="AH2168" s="94">
        <v>0.01</v>
      </c>
    </row>
    <row r="2169" spans="1:34" s="74" customFormat="1" x14ac:dyDescent="0.55000000000000004">
      <c r="A2169" s="108"/>
      <c r="B2169" s="109"/>
      <c r="C2169" s="102"/>
      <c r="D2169" s="90"/>
      <c r="E2169" s="102"/>
      <c r="F2169" s="102"/>
      <c r="G2169" s="102"/>
      <c r="H2169" s="102"/>
      <c r="I2169" s="98"/>
      <c r="J2169" s="102"/>
      <c r="K2169" s="94"/>
      <c r="L2169" s="94" t="s">
        <v>63</v>
      </c>
      <c r="M2169" s="94">
        <f>SUM(M2166:M2167)</f>
        <v>96250</v>
      </c>
      <c r="N2169" s="102"/>
      <c r="O2169" s="111"/>
      <c r="P2169" s="96"/>
      <c r="Q2169" s="111"/>
      <c r="R2169" s="111"/>
      <c r="S2169" s="97"/>
      <c r="T2169" s="102"/>
      <c r="U2169" s="102"/>
      <c r="V2169" s="102"/>
      <c r="W2169" s="94"/>
      <c r="X2169" s="98"/>
      <c r="Y2169" s="94"/>
      <c r="Z2169" s="94"/>
      <c r="AA2169" s="89"/>
      <c r="AB2169" s="89"/>
      <c r="AC2169" s="94"/>
      <c r="AD2169" s="94">
        <f>SUM(AD2166:AD2167)</f>
        <v>444990</v>
      </c>
      <c r="AE2169" s="94">
        <f>SUM(AE2166:AE2167)</f>
        <v>444990</v>
      </c>
      <c r="AF2169" s="94"/>
      <c r="AG2169" s="94">
        <f>SUM(AG2166:AG2167)</f>
        <v>444990</v>
      </c>
      <c r="AH2169" s="94"/>
    </row>
    <row r="2170" spans="1:34" s="74" customFormat="1" x14ac:dyDescent="0.55000000000000004">
      <c r="A2170" s="108" t="s">
        <v>3047</v>
      </c>
      <c r="B2170" s="109">
        <v>943</v>
      </c>
      <c r="C2170" s="102">
        <v>6819</v>
      </c>
      <c r="D2170" s="90" t="s">
        <v>3048</v>
      </c>
      <c r="E2170" s="102" t="s">
        <v>34</v>
      </c>
      <c r="F2170" s="102">
        <v>23616</v>
      </c>
      <c r="G2170" s="102">
        <v>0</v>
      </c>
      <c r="H2170" s="102">
        <v>0</v>
      </c>
      <c r="I2170" s="98">
        <v>51</v>
      </c>
      <c r="J2170" s="102" t="s">
        <v>35</v>
      </c>
      <c r="K2170" s="94">
        <f>((G2170*400)+(H2170*100))+I2170</f>
        <v>51</v>
      </c>
      <c r="L2170" s="94">
        <v>850</v>
      </c>
      <c r="M2170" s="94">
        <f>K2170*L2170</f>
        <v>43350</v>
      </c>
      <c r="N2170" s="102">
        <v>1</v>
      </c>
      <c r="O2170" s="111" t="s">
        <v>3045</v>
      </c>
      <c r="P2170" s="96"/>
      <c r="Q2170" s="111" t="s">
        <v>3046</v>
      </c>
      <c r="R2170" s="111" t="s">
        <v>3049</v>
      </c>
      <c r="S2170" s="97" t="s">
        <v>3050</v>
      </c>
      <c r="T2170" s="102" t="s">
        <v>51</v>
      </c>
      <c r="U2170" s="102" t="s">
        <v>45</v>
      </c>
      <c r="V2170" s="102" t="s">
        <v>52</v>
      </c>
      <c r="W2170" s="94">
        <v>103.2</v>
      </c>
      <c r="X2170" s="98">
        <v>100</v>
      </c>
      <c r="Y2170" s="94">
        <v>6750</v>
      </c>
      <c r="Z2170" s="94">
        <f>W2170*Y2170</f>
        <v>696600</v>
      </c>
      <c r="AA2170" s="89">
        <v>6</v>
      </c>
      <c r="AB2170" s="89">
        <v>6</v>
      </c>
      <c r="AC2170" s="94">
        <f>(Z2170*(100-AB2170))/100</f>
        <v>654804</v>
      </c>
      <c r="AD2170" s="94">
        <f>IF(AND(AC2170="",M2170=""),0,IF((AC2170=""),M2170, IF( (M2170=""),AC2170,AC2170+M2170)))</f>
        <v>698154</v>
      </c>
      <c r="AE2170" s="94">
        <f>IF( (X2170=""),AD2170*1,( M2170+(SUM(AC2170:AC2170)) )*(X2170/100) )</f>
        <v>698154</v>
      </c>
      <c r="AF2170" s="94">
        <v>50000000</v>
      </c>
      <c r="AG2170" s="94">
        <f>IF((AF2170-AE2170) &gt; 1,0,IF((AF2170-AE2170)&lt;0,AE2170-AF2170,AF2170-AE2170))</f>
        <v>0</v>
      </c>
      <c r="AH2170" s="94">
        <v>0.02</v>
      </c>
    </row>
    <row r="2171" spans="1:34" s="74" customFormat="1" x14ac:dyDescent="0.55000000000000004">
      <c r="A2171" s="108"/>
      <c r="B2171" s="109"/>
      <c r="C2171" s="102"/>
      <c r="D2171" s="90"/>
      <c r="E2171" s="102"/>
      <c r="F2171" s="102"/>
      <c r="G2171" s="102"/>
      <c r="H2171" s="102"/>
      <c r="I2171" s="98"/>
      <c r="J2171" s="102"/>
      <c r="K2171" s="94"/>
      <c r="L2171" s="94" t="s">
        <v>63</v>
      </c>
      <c r="M2171" s="94">
        <f>SUM(M2170:M2170)</f>
        <v>43350</v>
      </c>
      <c r="N2171" s="102"/>
      <c r="O2171" s="111"/>
      <c r="P2171" s="96"/>
      <c r="Q2171" s="111"/>
      <c r="R2171" s="111"/>
      <c r="S2171" s="97"/>
      <c r="T2171" s="102"/>
      <c r="U2171" s="102"/>
      <c r="V2171" s="102"/>
      <c r="W2171" s="94"/>
      <c r="X2171" s="98"/>
      <c r="Y2171" s="94"/>
      <c r="Z2171" s="94"/>
      <c r="AA2171" s="89"/>
      <c r="AB2171" s="89"/>
      <c r="AC2171" s="94"/>
      <c r="AD2171" s="94">
        <f>SUM(AD2170:AD2170)</f>
        <v>698154</v>
      </c>
      <c r="AE2171" s="94">
        <f>SUM(AE2170:AE2170)</f>
        <v>698154</v>
      </c>
      <c r="AF2171" s="94"/>
      <c r="AG2171" s="94">
        <f>SUM(AG2170:AG2170)</f>
        <v>0</v>
      </c>
      <c r="AH2171" s="94"/>
    </row>
    <row r="2172" spans="1:34" s="74" customFormat="1" x14ac:dyDescent="0.55000000000000004">
      <c r="A2172" s="108" t="s">
        <v>3051</v>
      </c>
      <c r="B2172" s="109">
        <v>944</v>
      </c>
      <c r="C2172" s="102">
        <v>6835</v>
      </c>
      <c r="D2172" s="90" t="s">
        <v>3052</v>
      </c>
      <c r="E2172" s="102" t="s">
        <v>34</v>
      </c>
      <c r="F2172" s="102">
        <v>23633</v>
      </c>
      <c r="G2172" s="102">
        <v>0</v>
      </c>
      <c r="H2172" s="102">
        <v>1</v>
      </c>
      <c r="I2172" s="98">
        <v>0</v>
      </c>
      <c r="J2172" s="102" t="s">
        <v>35</v>
      </c>
      <c r="K2172" s="94">
        <f>((G2172*400)+(H2172*100))+I2172</f>
        <v>100</v>
      </c>
      <c r="L2172" s="94">
        <v>850</v>
      </c>
      <c r="M2172" s="94">
        <f>K2172*L2172</f>
        <v>85000</v>
      </c>
      <c r="N2172" s="102"/>
      <c r="O2172" s="111"/>
      <c r="P2172" s="96"/>
      <c r="Q2172" s="111"/>
      <c r="R2172" s="111"/>
      <c r="S2172" s="97"/>
      <c r="T2172" s="102"/>
      <c r="U2172" s="102"/>
      <c r="V2172" s="102"/>
      <c r="W2172" s="94"/>
      <c r="X2172" s="98"/>
      <c r="Y2172" s="94"/>
      <c r="Z2172" s="94"/>
      <c r="AA2172" s="89"/>
      <c r="AB2172" s="89"/>
      <c r="AC2172" s="94"/>
      <c r="AD2172" s="94">
        <f>IF(AND(AC2172="",M2172=""),0,IF((AC2172=""),M2172,IF((M2172=""),AC2172,AC2172+M2172)))</f>
        <v>85000</v>
      </c>
      <c r="AE2172" s="94">
        <f>IF( (X2172=""),AD2172*1,AD2172*(X2172/100) )</f>
        <v>85000</v>
      </c>
      <c r="AF2172" s="94">
        <v>0</v>
      </c>
      <c r="AG2172" s="94">
        <f>IF((AF2172-AE2172) &gt; 1,0,IF((AF2172-AE2172)&lt;0,AE2172-AF2172,AF2172-AE2172))</f>
        <v>85000</v>
      </c>
      <c r="AH2172" s="94">
        <v>0.02</v>
      </c>
    </row>
    <row r="2173" spans="1:34" s="74" customFormat="1" x14ac:dyDescent="0.55000000000000004">
      <c r="A2173" s="108"/>
      <c r="B2173" s="109"/>
      <c r="C2173" s="102"/>
      <c r="D2173" s="90"/>
      <c r="E2173" s="102"/>
      <c r="F2173" s="102"/>
      <c r="G2173" s="102"/>
      <c r="H2173" s="102"/>
      <c r="I2173" s="98"/>
      <c r="J2173" s="102"/>
      <c r="K2173" s="94"/>
      <c r="L2173" s="94" t="s">
        <v>63</v>
      </c>
      <c r="M2173" s="94">
        <f>SUM(M2172:M2172)</f>
        <v>85000</v>
      </c>
      <c r="N2173" s="102"/>
      <c r="O2173" s="111"/>
      <c r="P2173" s="96"/>
      <c r="Q2173" s="111"/>
      <c r="R2173" s="111"/>
      <c r="S2173" s="97"/>
      <c r="T2173" s="102"/>
      <c r="U2173" s="102"/>
      <c r="V2173" s="102"/>
      <c r="W2173" s="94"/>
      <c r="X2173" s="98"/>
      <c r="Y2173" s="94"/>
      <c r="Z2173" s="94"/>
      <c r="AA2173" s="89"/>
      <c r="AB2173" s="89"/>
      <c r="AC2173" s="94"/>
      <c r="AD2173" s="94">
        <f>SUM(AD2172:AD2172)</f>
        <v>85000</v>
      </c>
      <c r="AE2173" s="94">
        <f>SUM(AE2172:AE2172)</f>
        <v>85000</v>
      </c>
      <c r="AF2173" s="94"/>
      <c r="AG2173" s="94">
        <f>SUM(AG2172:AG2172)</f>
        <v>85000</v>
      </c>
      <c r="AH2173" s="94"/>
    </row>
    <row r="2174" spans="1:34" s="74" customFormat="1" x14ac:dyDescent="0.55000000000000004">
      <c r="A2174" s="108" t="s">
        <v>823</v>
      </c>
      <c r="B2174" s="109">
        <v>945</v>
      </c>
      <c r="C2174" s="102">
        <v>7885</v>
      </c>
      <c r="D2174" s="90" t="s">
        <v>3055</v>
      </c>
      <c r="E2174" s="102" t="s">
        <v>34</v>
      </c>
      <c r="F2174" s="102">
        <v>275</v>
      </c>
      <c r="G2174" s="102">
        <v>0</v>
      </c>
      <c r="H2174" s="102">
        <v>0</v>
      </c>
      <c r="I2174" s="98">
        <v>45.5</v>
      </c>
      <c r="J2174" s="102" t="s">
        <v>35</v>
      </c>
      <c r="K2174" s="94">
        <f>((G2174*400)+(H2174*100))+I2174</f>
        <v>45.5</v>
      </c>
      <c r="L2174" s="94">
        <v>400</v>
      </c>
      <c r="M2174" s="94">
        <f>K2174*L2174</f>
        <v>18200</v>
      </c>
      <c r="N2174" s="102">
        <v>1</v>
      </c>
      <c r="O2174" s="111" t="s">
        <v>3053</v>
      </c>
      <c r="P2174" s="96"/>
      <c r="Q2174" s="111" t="s">
        <v>3054</v>
      </c>
      <c r="R2174" s="111" t="s">
        <v>825</v>
      </c>
      <c r="S2174" s="97" t="s">
        <v>3056</v>
      </c>
      <c r="T2174" s="102" t="s">
        <v>51</v>
      </c>
      <c r="U2174" s="102" t="s">
        <v>74</v>
      </c>
      <c r="V2174" s="102" t="s">
        <v>52</v>
      </c>
      <c r="W2174" s="94">
        <v>36</v>
      </c>
      <c r="X2174" s="98">
        <v>100</v>
      </c>
      <c r="Y2174" s="94">
        <v>6750</v>
      </c>
      <c r="Z2174" s="94">
        <f>W2174*Y2174</f>
        <v>243000</v>
      </c>
      <c r="AA2174" s="89">
        <v>21</v>
      </c>
      <c r="AB2174" s="89">
        <v>93</v>
      </c>
      <c r="AC2174" s="94">
        <f>(Z2174*(100-AB2174))/100</f>
        <v>17010</v>
      </c>
      <c r="AD2174" s="94">
        <f>IF(AND(AC2174="",M2174=""),0,IF((AC2174=""),M2174, IF( (M2174=""),AC2174,AC2174+M2174)))</f>
        <v>35210</v>
      </c>
      <c r="AE2174" s="94">
        <f>IF( (X2174=""),AD2174*1,( M2174+(SUM(AC2174:AC2174)) )*(X2174/100) )</f>
        <v>35210</v>
      </c>
      <c r="AF2174" s="94">
        <v>50000000</v>
      </c>
      <c r="AG2174" s="94">
        <f>IF((AF2174-AE2174) &gt; 1,0,IF((AF2174-AE2174)&lt;0,AE2174-AF2174,AF2174-AE2174))</f>
        <v>0</v>
      </c>
      <c r="AH2174" s="94">
        <v>0.02</v>
      </c>
    </row>
    <row r="2175" spans="1:34" s="74" customFormat="1" x14ac:dyDescent="0.55000000000000004">
      <c r="A2175" s="108"/>
      <c r="B2175" s="109"/>
      <c r="C2175" s="102"/>
      <c r="D2175" s="90"/>
      <c r="E2175" s="102"/>
      <c r="F2175" s="102"/>
      <c r="G2175" s="102"/>
      <c r="H2175" s="102"/>
      <c r="I2175" s="98"/>
      <c r="J2175" s="102"/>
      <c r="K2175" s="94"/>
      <c r="L2175" s="94" t="s">
        <v>63</v>
      </c>
      <c r="M2175" s="94">
        <f>SUM(M2174:M2174)</f>
        <v>18200</v>
      </c>
      <c r="N2175" s="102"/>
      <c r="O2175" s="111"/>
      <c r="P2175" s="96"/>
      <c r="Q2175" s="111"/>
      <c r="R2175" s="111"/>
      <c r="S2175" s="97"/>
      <c r="T2175" s="102"/>
      <c r="U2175" s="102"/>
      <c r="V2175" s="102"/>
      <c r="W2175" s="94"/>
      <c r="X2175" s="98"/>
      <c r="Y2175" s="94"/>
      <c r="Z2175" s="94"/>
      <c r="AA2175" s="89"/>
      <c r="AB2175" s="89"/>
      <c r="AC2175" s="94"/>
      <c r="AD2175" s="94">
        <f>SUM(AD2174:AD2174)</f>
        <v>35210</v>
      </c>
      <c r="AE2175" s="94">
        <f>SUM(AE2174:AE2174)</f>
        <v>35210</v>
      </c>
      <c r="AF2175" s="94"/>
      <c r="AG2175" s="94">
        <f>SUM(AG2174:AG2174)</f>
        <v>0</v>
      </c>
      <c r="AH2175" s="94"/>
    </row>
    <row r="2176" spans="1:34" s="73" customFormat="1" x14ac:dyDescent="0.55000000000000004">
      <c r="A2176" s="108" t="s">
        <v>3059</v>
      </c>
      <c r="B2176" s="109">
        <v>946</v>
      </c>
      <c r="C2176" s="102">
        <v>9453</v>
      </c>
      <c r="D2176" s="90" t="s">
        <v>3060</v>
      </c>
      <c r="E2176" s="102" t="s">
        <v>34</v>
      </c>
      <c r="F2176" s="102">
        <v>21115</v>
      </c>
      <c r="G2176" s="102">
        <v>0</v>
      </c>
      <c r="H2176" s="102">
        <v>1</v>
      </c>
      <c r="I2176" s="98">
        <v>15</v>
      </c>
      <c r="J2176" s="102" t="s">
        <v>38</v>
      </c>
      <c r="K2176" s="94">
        <f>((G2176*400)+(H2176*100))+I2176</f>
        <v>115</v>
      </c>
      <c r="L2176" s="94">
        <v>1250</v>
      </c>
      <c r="M2176" s="94">
        <f>K2176*L2176</f>
        <v>143750</v>
      </c>
      <c r="N2176" s="102">
        <v>1</v>
      </c>
      <c r="O2176" s="111" t="s">
        <v>3057</v>
      </c>
      <c r="P2176" s="96"/>
      <c r="Q2176" s="111" t="s">
        <v>3058</v>
      </c>
      <c r="R2176" s="111" t="s">
        <v>3061</v>
      </c>
      <c r="S2176" s="97"/>
      <c r="T2176" s="102"/>
      <c r="U2176" s="102"/>
      <c r="V2176" s="102"/>
      <c r="W2176" s="94"/>
      <c r="X2176" s="98"/>
      <c r="Y2176" s="94"/>
      <c r="Z2176" s="94"/>
      <c r="AA2176" s="89"/>
      <c r="AB2176" s="89"/>
      <c r="AC2176" s="94"/>
      <c r="AD2176" s="94">
        <f>IF(AND(AC2176="",M2176=""),0,IF((AC2176=""),M2176,IF((M2176=""),AC2176,AC2176+M2176)))</f>
        <v>143750</v>
      </c>
      <c r="AE2176" s="94">
        <f>IF( (X2176=""),AD2176*1,AD2176*(X2176/100) )</f>
        <v>143750</v>
      </c>
      <c r="AF2176" s="94">
        <v>50000000</v>
      </c>
      <c r="AG2176" s="94">
        <f>IF((AF2176-AE2176) &gt; 1,0,IF((AF2176-AE2176)&lt;0,AE2176-AF2176,AF2176-AE2176))</f>
        <v>0</v>
      </c>
      <c r="AH2176" s="94">
        <v>0.01</v>
      </c>
    </row>
    <row r="2177" spans="1:34" s="73" customFormat="1" x14ac:dyDescent="0.55000000000000004">
      <c r="A2177" s="108" t="s">
        <v>3071</v>
      </c>
      <c r="B2177" s="109">
        <v>947</v>
      </c>
      <c r="C2177" s="102">
        <v>5598</v>
      </c>
      <c r="D2177" s="90" t="s">
        <v>3072</v>
      </c>
      <c r="E2177" s="102" t="s">
        <v>34</v>
      </c>
      <c r="F2177" s="102">
        <v>12610</v>
      </c>
      <c r="G2177" s="102">
        <v>0</v>
      </c>
      <c r="H2177" s="102">
        <v>0</v>
      </c>
      <c r="I2177" s="98">
        <v>15.5</v>
      </c>
      <c r="J2177" s="102" t="s">
        <v>35</v>
      </c>
      <c r="K2177" s="94">
        <f>((G2177*400)+(H2177*100))+I2177</f>
        <v>15.5</v>
      </c>
      <c r="L2177" s="94">
        <v>450</v>
      </c>
      <c r="M2177" s="94">
        <f>K2177*L2177</f>
        <v>6975</v>
      </c>
      <c r="N2177" s="102">
        <v>1</v>
      </c>
      <c r="O2177" s="111" t="s">
        <v>3069</v>
      </c>
      <c r="P2177" s="96">
        <v>3101401877439</v>
      </c>
      <c r="Q2177" s="111" t="s">
        <v>3070</v>
      </c>
      <c r="R2177" s="111" t="s">
        <v>3073</v>
      </c>
      <c r="S2177" s="97" t="s">
        <v>3074</v>
      </c>
      <c r="T2177" s="102" t="s">
        <v>44</v>
      </c>
      <c r="U2177" s="102" t="s">
        <v>45</v>
      </c>
      <c r="V2177" s="102" t="s">
        <v>46</v>
      </c>
      <c r="W2177" s="94">
        <v>224</v>
      </c>
      <c r="X2177" s="98">
        <v>100</v>
      </c>
      <c r="Y2177" s="94">
        <v>7150</v>
      </c>
      <c r="Z2177" s="94">
        <f>W2177*Y2177</f>
        <v>1601600</v>
      </c>
      <c r="AA2177" s="89">
        <v>20</v>
      </c>
      <c r="AB2177" s="89">
        <v>30</v>
      </c>
      <c r="AC2177" s="94">
        <f>(Z2177*(100-AB2177))/100</f>
        <v>1121120</v>
      </c>
      <c r="AD2177" s="94">
        <f>IF(AND(AC2177="",M2177=""),0,IF((AC2177=""),M2177, IF( (M2177=""),AC2177,AC2177+M2177)))</f>
        <v>1128095</v>
      </c>
      <c r="AE2177" s="94">
        <f>IF( (X2177=""),AD2177*1,( M2177+(SUM(AC2177:AC2177)) )*(X2177/100) )</f>
        <v>1128095</v>
      </c>
      <c r="AF2177" s="94">
        <v>0</v>
      </c>
      <c r="AG2177" s="94">
        <f>IF((AF2177-AE2177) &gt; 1,0,IF((AF2177-AE2177)&lt;0,AE2177-AF2177,AF2177-AE2177))</f>
        <v>1128095</v>
      </c>
      <c r="AH2177" s="94">
        <v>0.02</v>
      </c>
    </row>
    <row r="2178" spans="1:34" s="73" customFormat="1" x14ac:dyDescent="0.55000000000000004">
      <c r="A2178" s="108"/>
      <c r="B2178" s="109"/>
      <c r="C2178" s="102"/>
      <c r="D2178" s="90"/>
      <c r="E2178" s="102"/>
      <c r="F2178" s="102"/>
      <c r="G2178" s="102"/>
      <c r="H2178" s="102"/>
      <c r="I2178" s="98"/>
      <c r="J2178" s="102"/>
      <c r="K2178" s="94"/>
      <c r="L2178" s="94" t="s">
        <v>63</v>
      </c>
      <c r="M2178" s="94">
        <f>SUM(M2177:M2177)</f>
        <v>6975</v>
      </c>
      <c r="N2178" s="102"/>
      <c r="O2178" s="111"/>
      <c r="P2178" s="96"/>
      <c r="Q2178" s="111"/>
      <c r="R2178" s="111"/>
      <c r="S2178" s="97"/>
      <c r="T2178" s="102"/>
      <c r="U2178" s="102"/>
      <c r="V2178" s="102"/>
      <c r="W2178" s="94"/>
      <c r="X2178" s="98"/>
      <c r="Y2178" s="94"/>
      <c r="Z2178" s="94"/>
      <c r="AA2178" s="89"/>
      <c r="AB2178" s="89"/>
      <c r="AC2178" s="94"/>
      <c r="AD2178" s="94">
        <f>SUM(AD2177:AD2177)</f>
        <v>1128095</v>
      </c>
      <c r="AE2178" s="94">
        <f>SUM(AE2177:AE2177)</f>
        <v>1128095</v>
      </c>
      <c r="AF2178" s="94"/>
      <c r="AG2178" s="94">
        <f>SUM(AG2177:AG2177)</f>
        <v>1128095</v>
      </c>
      <c r="AH2178" s="94"/>
    </row>
    <row r="2179" spans="1:34" s="73" customFormat="1" x14ac:dyDescent="0.55000000000000004">
      <c r="A2179" s="108" t="s">
        <v>3077</v>
      </c>
      <c r="B2179" s="109">
        <v>948</v>
      </c>
      <c r="C2179" s="102">
        <v>5401</v>
      </c>
      <c r="D2179" s="90" t="s">
        <v>3078</v>
      </c>
      <c r="E2179" s="102" t="s">
        <v>34</v>
      </c>
      <c r="F2179" s="102">
        <v>652</v>
      </c>
      <c r="G2179" s="102">
        <v>0</v>
      </c>
      <c r="H2179" s="102">
        <v>2</v>
      </c>
      <c r="I2179" s="98">
        <v>79</v>
      </c>
      <c r="J2179" s="102" t="s">
        <v>35</v>
      </c>
      <c r="K2179" s="94">
        <f>((G2179*400)+(H2179*100))+I2179</f>
        <v>279</v>
      </c>
      <c r="L2179" s="94">
        <v>1800</v>
      </c>
      <c r="M2179" s="94">
        <f>K2179*L2179</f>
        <v>502200</v>
      </c>
      <c r="N2179" s="102">
        <v>1</v>
      </c>
      <c r="O2179" s="111" t="s">
        <v>3075</v>
      </c>
      <c r="P2179" s="96">
        <v>3570800001451</v>
      </c>
      <c r="Q2179" s="111" t="s">
        <v>3076</v>
      </c>
      <c r="R2179" s="111" t="s">
        <v>3079</v>
      </c>
      <c r="S2179" s="97"/>
      <c r="T2179" s="102" t="s">
        <v>51</v>
      </c>
      <c r="U2179" s="102" t="s">
        <v>45</v>
      </c>
      <c r="V2179" s="102" t="s">
        <v>52</v>
      </c>
      <c r="W2179" s="94">
        <v>63.24</v>
      </c>
      <c r="X2179" s="98">
        <v>31.73</v>
      </c>
      <c r="Y2179" s="94">
        <v>6750</v>
      </c>
      <c r="Z2179" s="94">
        <f>W2179*Y2179</f>
        <v>426870</v>
      </c>
      <c r="AA2179" s="89">
        <v>3</v>
      </c>
      <c r="AB2179" s="89">
        <v>3</v>
      </c>
      <c r="AC2179" s="94">
        <f>(Z2179*(100-AB2179))/100</f>
        <v>414063.9</v>
      </c>
      <c r="AD2179" s="94">
        <f>IF(AND(AC2179="",M2179=""),0,IF((AC2179=""),M2179, IF( (M2179=""),AC2179,AC2179+M2179)))</f>
        <v>916263.9</v>
      </c>
      <c r="AE2179" s="94">
        <f>IF( (X2179=""),AD2179*1,( M2179+(SUM(AC2179:AC2179)) )*(X2179/100) )</f>
        <v>290730.53547</v>
      </c>
      <c r="AF2179" s="94">
        <v>0</v>
      </c>
      <c r="AG2179" s="94">
        <f t="shared" ref="AG2179:AG2191" si="215">IF((AF2179-AE2179) &gt; 1,0,IF((AF2179-AE2179)&lt;0,AE2179-AF2179,AF2179-AE2179))</f>
        <v>290730.53547</v>
      </c>
      <c r="AH2179" s="94">
        <v>0.02</v>
      </c>
    </row>
    <row r="2180" spans="1:34" s="73" customFormat="1" x14ac:dyDescent="0.55000000000000004">
      <c r="A2180" s="108"/>
      <c r="B2180" s="109"/>
      <c r="C2180" s="102"/>
      <c r="D2180" s="90"/>
      <c r="E2180" s="102"/>
      <c r="F2180" s="102"/>
      <c r="G2180" s="102"/>
      <c r="H2180" s="102"/>
      <c r="I2180" s="98"/>
      <c r="J2180" s="102"/>
      <c r="K2180" s="94"/>
      <c r="L2180" s="94"/>
      <c r="M2180" s="94"/>
      <c r="N2180" s="102">
        <v>2</v>
      </c>
      <c r="O2180" s="111" t="s">
        <v>3075</v>
      </c>
      <c r="P2180" s="96">
        <v>3570800001451</v>
      </c>
      <c r="Q2180" s="111" t="s">
        <v>3076</v>
      </c>
      <c r="R2180" s="111" t="s">
        <v>3079</v>
      </c>
      <c r="S2180" s="97" t="s">
        <v>3080</v>
      </c>
      <c r="T2180" s="102" t="s">
        <v>51</v>
      </c>
      <c r="U2180" s="102" t="s">
        <v>74</v>
      </c>
      <c r="V2180" s="102" t="s">
        <v>52</v>
      </c>
      <c r="W2180" s="94">
        <v>36.54</v>
      </c>
      <c r="X2180" s="98">
        <v>18.329999999999998</v>
      </c>
      <c r="Y2180" s="94">
        <v>5600</v>
      </c>
      <c r="Z2180" s="94">
        <f>W2180*Y2180</f>
        <v>204624</v>
      </c>
      <c r="AA2180" s="89">
        <v>22</v>
      </c>
      <c r="AB2180" s="89">
        <v>93</v>
      </c>
      <c r="AC2180" s="94">
        <f>(Z2180*(100-AB2180))/100</f>
        <v>14323.68</v>
      </c>
      <c r="AD2180" s="94">
        <f>IF(AND(AC2180="",M2179=""),0,IF((AC2180=""),M2179, IF( (M2179=""),AC2180,AC2180+M2179)))</f>
        <v>516523.68</v>
      </c>
      <c r="AE2180" s="94">
        <f>IF( (X2180=""),AD2180*1,( M2179+(SUM(AC2180:AC2180)) )*(X2180/100) )</f>
        <v>94678.790543999989</v>
      </c>
      <c r="AF2180" s="94">
        <v>0</v>
      </c>
      <c r="AG2180" s="94">
        <f t="shared" si="215"/>
        <v>94678.790543999989</v>
      </c>
      <c r="AH2180" s="94">
        <v>0.02</v>
      </c>
    </row>
    <row r="2181" spans="1:34" s="73" customFormat="1" x14ac:dyDescent="0.55000000000000004">
      <c r="A2181" s="108"/>
      <c r="B2181" s="109"/>
      <c r="C2181" s="102"/>
      <c r="D2181" s="90"/>
      <c r="E2181" s="102"/>
      <c r="F2181" s="102"/>
      <c r="G2181" s="102"/>
      <c r="H2181" s="102"/>
      <c r="I2181" s="98"/>
      <c r="J2181" s="102"/>
      <c r="K2181" s="94"/>
      <c r="L2181" s="94"/>
      <c r="M2181" s="94"/>
      <c r="N2181" s="102">
        <v>3</v>
      </c>
      <c r="O2181" s="111" t="s">
        <v>3075</v>
      </c>
      <c r="P2181" s="96">
        <v>3570800001451</v>
      </c>
      <c r="Q2181" s="111" t="s">
        <v>3076</v>
      </c>
      <c r="R2181" s="111" t="s">
        <v>3079</v>
      </c>
      <c r="S2181" s="97" t="s">
        <v>3081</v>
      </c>
      <c r="T2181" s="102" t="s">
        <v>55</v>
      </c>
      <c r="U2181" s="102" t="s">
        <v>45</v>
      </c>
      <c r="V2181" s="102" t="s">
        <v>52</v>
      </c>
      <c r="W2181" s="94">
        <v>99.54</v>
      </c>
      <c r="X2181" s="98">
        <v>49.94</v>
      </c>
      <c r="Y2181" s="94">
        <v>0</v>
      </c>
      <c r="Z2181" s="94">
        <f>W2181*Y2181</f>
        <v>0</v>
      </c>
      <c r="AA2181" s="89">
        <v>7</v>
      </c>
      <c r="AB2181" s="89">
        <v>6</v>
      </c>
      <c r="AC2181" s="94">
        <v>7</v>
      </c>
      <c r="AD2181" s="94">
        <f>IF(AND(AC2181="",M2179=""),0,IF((AC2181=""),M2179, IF( (M2179=""),AC2181,AC2181+M2179)))</f>
        <v>502207</v>
      </c>
      <c r="AE2181" s="94">
        <f>IF( (X2181=""),AD2181*1,( M2179+(SUM(AC2181:AC2181)) )*(X2181/100) )</f>
        <v>250802.17579999997</v>
      </c>
      <c r="AF2181" s="94">
        <v>0</v>
      </c>
      <c r="AG2181" s="94">
        <f t="shared" si="215"/>
        <v>250802.17579999997</v>
      </c>
      <c r="AH2181" s="94">
        <v>0.02</v>
      </c>
    </row>
    <row r="2182" spans="1:34" s="73" customFormat="1" x14ac:dyDescent="0.55000000000000004">
      <c r="A2182" s="108"/>
      <c r="B2182" s="109">
        <v>948</v>
      </c>
      <c r="C2182" s="102">
        <v>5018</v>
      </c>
      <c r="D2182" s="90" t="s">
        <v>3082</v>
      </c>
      <c r="E2182" s="102" t="s">
        <v>34</v>
      </c>
      <c r="F2182" s="102">
        <v>7433</v>
      </c>
      <c r="G2182" s="102">
        <v>1</v>
      </c>
      <c r="H2182" s="102">
        <v>1</v>
      </c>
      <c r="I2182" s="98">
        <v>8</v>
      </c>
      <c r="J2182" s="102" t="s">
        <v>38</v>
      </c>
      <c r="K2182" s="94">
        <f>((G2182*400)+(H2182*100))+I2182</f>
        <v>508</v>
      </c>
      <c r="L2182" s="94">
        <v>1350</v>
      </c>
      <c r="M2182" s="94">
        <f>K2182*L2182</f>
        <v>685800</v>
      </c>
      <c r="N2182" s="102"/>
      <c r="O2182" s="111"/>
      <c r="P2182" s="96"/>
      <c r="Q2182" s="111"/>
      <c r="R2182" s="111"/>
      <c r="S2182" s="97"/>
      <c r="T2182" s="102"/>
      <c r="U2182" s="102"/>
      <c r="V2182" s="102"/>
      <c r="W2182" s="94"/>
      <c r="X2182" s="98"/>
      <c r="Y2182" s="94"/>
      <c r="Z2182" s="94"/>
      <c r="AA2182" s="89"/>
      <c r="AB2182" s="89"/>
      <c r="AC2182" s="94"/>
      <c r="AD2182" s="94">
        <f>IF(AND(AC2182="",M2182=""),0,IF((AC2182=""),M2182,IF((M2182=""),AC2182,AC2182+M2182)))</f>
        <v>685800</v>
      </c>
      <c r="AE2182" s="94">
        <f>IF( (X2182=""),AD2182*1,AD2182*(X2182/100) )</f>
        <v>685800</v>
      </c>
      <c r="AF2182" s="94">
        <v>50000000</v>
      </c>
      <c r="AG2182" s="94">
        <f t="shared" si="215"/>
        <v>0</v>
      </c>
      <c r="AH2182" s="94">
        <v>0.01</v>
      </c>
    </row>
    <row r="2183" spans="1:34" s="73" customFormat="1" x14ac:dyDescent="0.55000000000000004">
      <c r="A2183" s="108"/>
      <c r="B2183" s="109">
        <v>950</v>
      </c>
      <c r="C2183" s="102">
        <v>5015</v>
      </c>
      <c r="D2183" s="90" t="s">
        <v>3083</v>
      </c>
      <c r="E2183" s="102" t="s">
        <v>34</v>
      </c>
      <c r="F2183" s="102">
        <v>7434</v>
      </c>
      <c r="G2183" s="102">
        <v>3</v>
      </c>
      <c r="H2183" s="102">
        <v>1</v>
      </c>
      <c r="I2183" s="98">
        <v>85</v>
      </c>
      <c r="J2183" s="102" t="s">
        <v>38</v>
      </c>
      <c r="K2183" s="94">
        <f>((G2183*400)+(H2183*100))+I2183</f>
        <v>1385</v>
      </c>
      <c r="L2183" s="94">
        <v>1350</v>
      </c>
      <c r="M2183" s="94">
        <f>K2183*L2183</f>
        <v>1869750</v>
      </c>
      <c r="N2183" s="102"/>
      <c r="O2183" s="111"/>
      <c r="P2183" s="96"/>
      <c r="Q2183" s="111"/>
      <c r="R2183" s="111"/>
      <c r="S2183" s="97"/>
      <c r="T2183" s="102"/>
      <c r="U2183" s="102"/>
      <c r="V2183" s="102"/>
      <c r="W2183" s="94"/>
      <c r="X2183" s="98"/>
      <c r="Y2183" s="94"/>
      <c r="Z2183" s="94"/>
      <c r="AA2183" s="89"/>
      <c r="AB2183" s="89"/>
      <c r="AC2183" s="94"/>
      <c r="AD2183" s="94">
        <f>IF(AND(AC2183="",M2183=""),0,IF((AC2183=""),M2183,IF((M2183=""),AC2183,AC2183+M2183)))</f>
        <v>1869750</v>
      </c>
      <c r="AE2183" s="94">
        <f>IF( (X2183=""),AD2183*1,AD2183*(X2183/100) )</f>
        <v>1869750</v>
      </c>
      <c r="AF2183" s="94">
        <v>50000000</v>
      </c>
      <c r="AG2183" s="94">
        <f t="shared" si="215"/>
        <v>0</v>
      </c>
      <c r="AH2183" s="94">
        <v>0.01</v>
      </c>
    </row>
    <row r="2184" spans="1:34" s="73" customFormat="1" x14ac:dyDescent="0.55000000000000004">
      <c r="A2184" s="108"/>
      <c r="B2184" s="109">
        <v>952</v>
      </c>
      <c r="C2184" s="102">
        <v>5012</v>
      </c>
      <c r="D2184" s="90" t="s">
        <v>3084</v>
      </c>
      <c r="E2184" s="102" t="s">
        <v>34</v>
      </c>
      <c r="F2184" s="102">
        <v>7435</v>
      </c>
      <c r="G2184" s="102">
        <v>7</v>
      </c>
      <c r="H2184" s="102">
        <v>2</v>
      </c>
      <c r="I2184" s="98">
        <v>12</v>
      </c>
      <c r="J2184" s="102" t="s">
        <v>38</v>
      </c>
      <c r="K2184" s="94">
        <f>((G2184*400)+(H2184*100))+I2184</f>
        <v>3012</v>
      </c>
      <c r="L2184" s="94">
        <v>1350</v>
      </c>
      <c r="M2184" s="94">
        <f>K2184*L2184</f>
        <v>4066200</v>
      </c>
      <c r="N2184" s="102"/>
      <c r="O2184" s="111"/>
      <c r="P2184" s="96"/>
      <c r="Q2184" s="111"/>
      <c r="R2184" s="111"/>
      <c r="S2184" s="97"/>
      <c r="T2184" s="102"/>
      <c r="U2184" s="102"/>
      <c r="V2184" s="102"/>
      <c r="W2184" s="94"/>
      <c r="X2184" s="98"/>
      <c r="Y2184" s="94"/>
      <c r="Z2184" s="94"/>
      <c r="AA2184" s="89"/>
      <c r="AB2184" s="89"/>
      <c r="AC2184" s="94"/>
      <c r="AD2184" s="94">
        <f>IF(AND(AC2184="",M2184=""),0,IF((AC2184=""),M2184,IF((M2184=""),AC2184,AC2184+M2184)))</f>
        <v>4066200</v>
      </c>
      <c r="AE2184" s="94">
        <f>IF( (X2184=""),AD2184*1,AD2184*(X2184/100) )</f>
        <v>4066200</v>
      </c>
      <c r="AF2184" s="94">
        <v>50000000</v>
      </c>
      <c r="AG2184" s="94">
        <f t="shared" si="215"/>
        <v>0</v>
      </c>
      <c r="AH2184" s="94">
        <v>0.01</v>
      </c>
    </row>
    <row r="2185" spans="1:34" s="73" customFormat="1" x14ac:dyDescent="0.55000000000000004">
      <c r="A2185" s="108"/>
      <c r="B2185" s="109">
        <v>954</v>
      </c>
      <c r="C2185" s="102">
        <v>5019</v>
      </c>
      <c r="D2185" s="90" t="s">
        <v>3085</v>
      </c>
      <c r="E2185" s="102" t="s">
        <v>34</v>
      </c>
      <c r="F2185" s="102">
        <v>8315</v>
      </c>
      <c r="G2185" s="102">
        <v>0</v>
      </c>
      <c r="H2185" s="102">
        <v>1</v>
      </c>
      <c r="I2185" s="98">
        <v>66</v>
      </c>
      <c r="J2185" s="102" t="s">
        <v>35</v>
      </c>
      <c r="K2185" s="94">
        <f>((G2185*400)+(H2185*100))+I2185</f>
        <v>166</v>
      </c>
      <c r="L2185" s="94">
        <v>225</v>
      </c>
      <c r="M2185" s="94">
        <f>K2185*L2185</f>
        <v>37350</v>
      </c>
      <c r="N2185" s="102">
        <v>1</v>
      </c>
      <c r="O2185" s="111" t="s">
        <v>3086</v>
      </c>
      <c r="P2185" s="96"/>
      <c r="Q2185" s="111" t="s">
        <v>3087</v>
      </c>
      <c r="R2185" s="111" t="s">
        <v>959</v>
      </c>
      <c r="S2185" s="97" t="s">
        <v>3085</v>
      </c>
      <c r="T2185" s="102" t="s">
        <v>51</v>
      </c>
      <c r="U2185" s="102" t="s">
        <v>74</v>
      </c>
      <c r="V2185" s="102" t="s">
        <v>52</v>
      </c>
      <c r="W2185" s="94">
        <v>36.4</v>
      </c>
      <c r="X2185" s="98">
        <v>100</v>
      </c>
      <c r="Y2185" s="94">
        <v>6750</v>
      </c>
      <c r="Z2185" s="94">
        <f>W2185*Y2185</f>
        <v>245700</v>
      </c>
      <c r="AA2185" s="89">
        <v>22</v>
      </c>
      <c r="AB2185" s="89">
        <v>93</v>
      </c>
      <c r="AC2185" s="94">
        <f>(Z2185*(100-AB2185))/100</f>
        <v>17199</v>
      </c>
      <c r="AD2185" s="94">
        <f>IF(AND(AC2185="",M2185=""),0,IF((AC2185=""),M2185, IF( (M2185=""),AC2185,AC2185+M2185)))</f>
        <v>54549</v>
      </c>
      <c r="AE2185" s="94">
        <f>IF( (X2185=""),AD2185*1,( M2185+(SUM(AC2185:AC2185)) )*(X2185/100) )</f>
        <v>54549</v>
      </c>
      <c r="AF2185" s="94">
        <v>0</v>
      </c>
      <c r="AG2185" s="94">
        <f t="shared" si="215"/>
        <v>54549</v>
      </c>
      <c r="AH2185" s="94">
        <v>0.02</v>
      </c>
    </row>
    <row r="2186" spans="1:34" s="73" customFormat="1" x14ac:dyDescent="0.55000000000000004">
      <c r="A2186" s="108"/>
      <c r="B2186" s="109">
        <v>956</v>
      </c>
      <c r="C2186" s="102">
        <v>5511</v>
      </c>
      <c r="D2186" s="90" t="s">
        <v>3088</v>
      </c>
      <c r="E2186" s="102" t="s">
        <v>34</v>
      </c>
      <c r="F2186" s="102">
        <v>10950</v>
      </c>
      <c r="G2186" s="102">
        <v>0</v>
      </c>
      <c r="H2186" s="102">
        <v>1</v>
      </c>
      <c r="I2186" s="98">
        <v>38</v>
      </c>
      <c r="J2186" s="102" t="s">
        <v>35</v>
      </c>
      <c r="K2186" s="94">
        <f>((G2186*400)+(H2186*100))+I2186</f>
        <v>138</v>
      </c>
      <c r="L2186" s="94">
        <v>450</v>
      </c>
      <c r="M2186" s="94">
        <f>K2186*L2186</f>
        <v>62100</v>
      </c>
      <c r="N2186" s="102">
        <v>1</v>
      </c>
      <c r="O2186" s="111" t="s">
        <v>3075</v>
      </c>
      <c r="P2186" s="96">
        <v>3570800001451</v>
      </c>
      <c r="Q2186" s="111" t="s">
        <v>3076</v>
      </c>
      <c r="R2186" s="111" t="s">
        <v>3079</v>
      </c>
      <c r="S2186" s="97" t="s">
        <v>3089</v>
      </c>
      <c r="T2186" s="102" t="s">
        <v>51</v>
      </c>
      <c r="U2186" s="102" t="s">
        <v>74</v>
      </c>
      <c r="V2186" s="102" t="s">
        <v>52</v>
      </c>
      <c r="W2186" s="94">
        <v>52.5</v>
      </c>
      <c r="X2186" s="98">
        <v>81.709999999999994</v>
      </c>
      <c r="Y2186" s="94">
        <v>6750</v>
      </c>
      <c r="Z2186" s="94">
        <f>W2186*Y2186</f>
        <v>354375</v>
      </c>
      <c r="AA2186" s="89">
        <v>18</v>
      </c>
      <c r="AB2186" s="89">
        <v>86</v>
      </c>
      <c r="AC2186" s="94">
        <f>(Z2186*(100-AB2186))/100</f>
        <v>49612.5</v>
      </c>
      <c r="AD2186" s="94">
        <f>IF(AND(AC2186="",M2186=""),0,IF((AC2186=""),M2186, IF( (M2186=""),AC2186,AC2186+M2186)))</f>
        <v>111712.5</v>
      </c>
      <c r="AE2186" s="94">
        <f>IF( (X2186=""),AD2186*1,( M2186+(SUM(AC2186:AC2186)) )*(X2186/100) )</f>
        <v>91280.283749999988</v>
      </c>
      <c r="AF2186" s="94">
        <v>0</v>
      </c>
      <c r="AG2186" s="94">
        <f t="shared" si="215"/>
        <v>91280.283749999988</v>
      </c>
      <c r="AH2186" s="94">
        <v>0.02</v>
      </c>
    </row>
    <row r="2187" spans="1:34" s="73" customFormat="1" x14ac:dyDescent="0.55000000000000004">
      <c r="A2187" s="108"/>
      <c r="B2187" s="109"/>
      <c r="C2187" s="102"/>
      <c r="D2187" s="90"/>
      <c r="E2187" s="102"/>
      <c r="F2187" s="102"/>
      <c r="G2187" s="102"/>
      <c r="H2187" s="102"/>
      <c r="I2187" s="98"/>
      <c r="J2187" s="102"/>
      <c r="K2187" s="94"/>
      <c r="L2187" s="94"/>
      <c r="M2187" s="94"/>
      <c r="N2187" s="102">
        <v>2</v>
      </c>
      <c r="O2187" s="111" t="s">
        <v>3075</v>
      </c>
      <c r="P2187" s="96">
        <v>3570800001451</v>
      </c>
      <c r="Q2187" s="111" t="s">
        <v>3076</v>
      </c>
      <c r="R2187" s="111" t="s">
        <v>3079</v>
      </c>
      <c r="S2187" s="97" t="s">
        <v>3090</v>
      </c>
      <c r="T2187" s="102" t="s">
        <v>343</v>
      </c>
      <c r="U2187" s="102" t="s">
        <v>74</v>
      </c>
      <c r="V2187" s="102" t="s">
        <v>52</v>
      </c>
      <c r="W2187" s="94">
        <v>11.75</v>
      </c>
      <c r="X2187" s="98">
        <v>18.29</v>
      </c>
      <c r="Y2187" s="94">
        <v>6750</v>
      </c>
      <c r="Z2187" s="94">
        <f>W2187*Y2187</f>
        <v>79312.5</v>
      </c>
      <c r="AA2187" s="89">
        <v>7</v>
      </c>
      <c r="AB2187" s="89">
        <v>25</v>
      </c>
      <c r="AC2187" s="94">
        <f>(Z2187*(100-AB2187))/100</f>
        <v>59484.375</v>
      </c>
      <c r="AD2187" s="94">
        <f>IF(AND(AC2187="",M2186=""),0,IF((AC2187=""),M2186, IF( (M2186=""),AC2187,AC2187+M2186)))</f>
        <v>121584.375</v>
      </c>
      <c r="AE2187" s="94">
        <f>IF( (X2187=""),AD2187*1,( M2186+(SUM(AC2187:AC2187)) )*(X2187/100) )</f>
        <v>22237.782187499997</v>
      </c>
      <c r="AF2187" s="94">
        <v>0</v>
      </c>
      <c r="AG2187" s="94">
        <f t="shared" si="215"/>
        <v>22237.782187499997</v>
      </c>
      <c r="AH2187" s="94">
        <v>0.02</v>
      </c>
    </row>
    <row r="2188" spans="1:34" x14ac:dyDescent="0.55000000000000004">
      <c r="B2188" s="109">
        <v>957</v>
      </c>
      <c r="C2188" s="102">
        <v>5395</v>
      </c>
      <c r="D2188" s="90" t="s">
        <v>3091</v>
      </c>
      <c r="E2188" s="102" t="s">
        <v>34</v>
      </c>
      <c r="F2188" s="102">
        <v>11130</v>
      </c>
      <c r="G2188" s="102">
        <v>0</v>
      </c>
      <c r="H2188" s="102">
        <v>0</v>
      </c>
      <c r="I2188" s="98">
        <v>29</v>
      </c>
      <c r="J2188" s="102" t="s">
        <v>35</v>
      </c>
      <c r="K2188" s="94">
        <f>((G2188*400)+(H2188*100))+I2188</f>
        <v>29</v>
      </c>
      <c r="L2188" s="94">
        <v>25000</v>
      </c>
      <c r="M2188" s="94">
        <f>K2188*L2188</f>
        <v>725000</v>
      </c>
      <c r="N2188" s="102">
        <v>1</v>
      </c>
      <c r="O2188" s="111" t="s">
        <v>3075</v>
      </c>
      <c r="P2188" s="96">
        <v>3570800001451</v>
      </c>
      <c r="Q2188" s="111" t="s">
        <v>3076</v>
      </c>
      <c r="R2188" s="111" t="s">
        <v>3079</v>
      </c>
      <c r="S2188" s="97" t="s">
        <v>3092</v>
      </c>
      <c r="T2188" s="102" t="s">
        <v>44</v>
      </c>
      <c r="U2188" s="102" t="s">
        <v>45</v>
      </c>
      <c r="V2188" s="102" t="s">
        <v>52</v>
      </c>
      <c r="W2188" s="94">
        <v>100</v>
      </c>
      <c r="X2188" s="98">
        <v>83.33</v>
      </c>
      <c r="Y2188" s="94">
        <v>7150</v>
      </c>
      <c r="Z2188" s="94">
        <f>W2188*Y2188</f>
        <v>715000</v>
      </c>
      <c r="AA2188" s="89">
        <v>7</v>
      </c>
      <c r="AB2188" s="89">
        <v>7</v>
      </c>
      <c r="AC2188" s="94">
        <f>(Z2188*(100-AB2188))/100</f>
        <v>664950</v>
      </c>
      <c r="AD2188" s="94">
        <f>IF(AND(AC2188="",M2188=""),0,IF((AC2188=""),M2188, IF( (M2188=""),AC2188,AC2188+M2188)))</f>
        <v>1389950</v>
      </c>
      <c r="AE2188" s="94">
        <f>IF( (X2188=""),AD2188*1,( M2188+(SUM(AC2188:AC2188)) )*(X2188/100) )</f>
        <v>1158245.335</v>
      </c>
      <c r="AF2188" s="94">
        <v>50000000</v>
      </c>
      <c r="AG2188" s="94">
        <f t="shared" si="215"/>
        <v>0</v>
      </c>
      <c r="AH2188" s="94">
        <v>0.3</v>
      </c>
    </row>
    <row r="2189" spans="1:34" x14ac:dyDescent="0.55000000000000004">
      <c r="B2189" s="109"/>
      <c r="C2189" s="102"/>
      <c r="D2189" s="90"/>
      <c r="E2189" s="102"/>
      <c r="F2189" s="102"/>
      <c r="G2189" s="102"/>
      <c r="H2189" s="102"/>
      <c r="I2189" s="98"/>
      <c r="J2189" s="102"/>
      <c r="K2189" s="94"/>
      <c r="L2189" s="94"/>
      <c r="M2189" s="94"/>
      <c r="N2189" s="102">
        <v>2</v>
      </c>
      <c r="O2189" s="111" t="s">
        <v>3075</v>
      </c>
      <c r="P2189" s="96">
        <v>3570800001451</v>
      </c>
      <c r="Q2189" s="111" t="s">
        <v>3076</v>
      </c>
      <c r="R2189" s="111" t="s">
        <v>3079</v>
      </c>
      <c r="S2189" s="97" t="s">
        <v>3093</v>
      </c>
      <c r="T2189" s="102" t="s">
        <v>51</v>
      </c>
      <c r="U2189" s="102" t="s">
        <v>45</v>
      </c>
      <c r="V2189" s="102" t="s">
        <v>52</v>
      </c>
      <c r="W2189" s="94">
        <v>20</v>
      </c>
      <c r="X2189" s="98">
        <v>16.670000000000002</v>
      </c>
      <c r="Y2189" s="94">
        <v>5600</v>
      </c>
      <c r="Z2189" s="94">
        <f>W2189*Y2189</f>
        <v>112000</v>
      </c>
      <c r="AA2189" s="89">
        <v>7</v>
      </c>
      <c r="AB2189" s="89">
        <v>7</v>
      </c>
      <c r="AC2189" s="94">
        <f>(Z2189*(100-AB2189))/100</f>
        <v>104160</v>
      </c>
      <c r="AD2189" s="94">
        <f>IF(AND(AC2189="",M2188=""),0,IF((AC2189=""),M2188, IF( (M2188=""),AC2189,AC2189+M2188)))</f>
        <v>829160</v>
      </c>
      <c r="AE2189" s="94">
        <f>IF( (X2189=""),AD2189*1,( M2188+(SUM(AC2189:AC2189)) )*(X2189/100) )</f>
        <v>138220.97200000001</v>
      </c>
      <c r="AF2189" s="94">
        <v>50000000</v>
      </c>
      <c r="AG2189" s="94">
        <f t="shared" si="215"/>
        <v>0</v>
      </c>
      <c r="AH2189" s="94">
        <v>0.02</v>
      </c>
    </row>
    <row r="2190" spans="1:34" x14ac:dyDescent="0.55000000000000004">
      <c r="B2190" s="109">
        <v>958</v>
      </c>
      <c r="C2190" s="102">
        <v>5008</v>
      </c>
      <c r="D2190" s="90" t="s">
        <v>3094</v>
      </c>
      <c r="E2190" s="102" t="s">
        <v>34</v>
      </c>
      <c r="F2190" s="102">
        <v>17587</v>
      </c>
      <c r="G2190" s="102">
        <v>0</v>
      </c>
      <c r="H2190" s="102">
        <v>2</v>
      </c>
      <c r="I2190" s="98">
        <v>88</v>
      </c>
      <c r="J2190" s="102" t="s">
        <v>38</v>
      </c>
      <c r="K2190" s="94">
        <f>((G2190*400)+(H2190*100))+I2190</f>
        <v>288</v>
      </c>
      <c r="L2190" s="94">
        <v>625</v>
      </c>
      <c r="M2190" s="94">
        <f>K2190*L2190</f>
        <v>180000</v>
      </c>
      <c r="N2190" s="102"/>
      <c r="O2190" s="111"/>
      <c r="P2190" s="96"/>
      <c r="Q2190" s="111"/>
      <c r="R2190" s="111"/>
      <c r="S2190" s="97"/>
      <c r="T2190" s="102"/>
      <c r="U2190" s="102"/>
      <c r="V2190" s="102"/>
      <c r="W2190" s="94"/>
      <c r="X2190" s="98"/>
      <c r="Y2190" s="94"/>
      <c r="Z2190" s="94"/>
      <c r="AA2190" s="89"/>
      <c r="AB2190" s="89"/>
      <c r="AC2190" s="94"/>
      <c r="AD2190" s="94">
        <f>IF(AND(AC2190="",M2190=""),0,IF((AC2190=""),M2190,IF((M2190=""),AC2190,AC2190+M2190)))</f>
        <v>180000</v>
      </c>
      <c r="AE2190" s="94">
        <f>IF( (X2190=""),AD2190*1,AD2190*(X2190/100) )</f>
        <v>180000</v>
      </c>
      <c r="AF2190" s="94">
        <v>50000000</v>
      </c>
      <c r="AG2190" s="94">
        <f t="shared" si="215"/>
        <v>0</v>
      </c>
      <c r="AH2190" s="94">
        <v>0.01</v>
      </c>
    </row>
    <row r="2191" spans="1:34" x14ac:dyDescent="0.55000000000000004">
      <c r="B2191" s="109">
        <v>959</v>
      </c>
      <c r="C2191" s="102">
        <v>5995</v>
      </c>
      <c r="D2191" s="90" t="s">
        <v>3095</v>
      </c>
      <c r="E2191" s="102" t="s">
        <v>34</v>
      </c>
      <c r="F2191" s="102">
        <v>23736</v>
      </c>
      <c r="G2191" s="102">
        <v>1</v>
      </c>
      <c r="H2191" s="102">
        <v>2</v>
      </c>
      <c r="I2191" s="98">
        <v>55</v>
      </c>
      <c r="J2191" s="102" t="s">
        <v>38</v>
      </c>
      <c r="K2191" s="94">
        <f>((G2191*400)+(H2191*100))+I2191</f>
        <v>655</v>
      </c>
      <c r="L2191" s="94">
        <v>225</v>
      </c>
      <c r="M2191" s="94">
        <f>K2191*L2191</f>
        <v>147375</v>
      </c>
      <c r="N2191" s="102"/>
      <c r="O2191" s="111"/>
      <c r="P2191" s="96"/>
      <c r="Q2191" s="111"/>
      <c r="R2191" s="111"/>
      <c r="S2191" s="97"/>
      <c r="T2191" s="102"/>
      <c r="U2191" s="102"/>
      <c r="V2191" s="102"/>
      <c r="W2191" s="94"/>
      <c r="X2191" s="98"/>
      <c r="Y2191" s="94"/>
      <c r="Z2191" s="94"/>
      <c r="AA2191" s="89"/>
      <c r="AB2191" s="89"/>
      <c r="AC2191" s="94"/>
      <c r="AD2191" s="94">
        <f>IF(AND(AC2191="",M2191=""),0,IF((AC2191=""),M2191,IF((M2191=""),AC2191,AC2191+M2191)))</f>
        <v>147375</v>
      </c>
      <c r="AE2191" s="94">
        <f>IF( (X2191=""),AD2191*1,AD2191*(X2191/100) )</f>
        <v>147375</v>
      </c>
      <c r="AF2191" s="94">
        <v>50000000</v>
      </c>
      <c r="AG2191" s="94">
        <f t="shared" si="215"/>
        <v>0</v>
      </c>
      <c r="AH2191" s="94">
        <v>0.01</v>
      </c>
    </row>
    <row r="2192" spans="1:34" x14ac:dyDescent="0.55000000000000004">
      <c r="B2192" s="109"/>
      <c r="C2192" s="102"/>
      <c r="D2192" s="90"/>
      <c r="E2192" s="102"/>
      <c r="F2192" s="102"/>
      <c r="G2192" s="102"/>
      <c r="H2192" s="102"/>
      <c r="I2192" s="98"/>
      <c r="J2192" s="102"/>
      <c r="K2192" s="94"/>
      <c r="L2192" s="94"/>
      <c r="M2192" s="94"/>
      <c r="N2192" s="102"/>
      <c r="O2192" s="111" t="s">
        <v>3075</v>
      </c>
      <c r="P2192" s="96">
        <v>3570800001451</v>
      </c>
      <c r="Q2192" s="111" t="s">
        <v>3076</v>
      </c>
      <c r="R2192" s="111" t="s">
        <v>3079</v>
      </c>
      <c r="S2192" s="97"/>
      <c r="T2192" s="102"/>
      <c r="U2192" s="102"/>
      <c r="V2192" s="102"/>
      <c r="W2192" s="94"/>
      <c r="X2192" s="98"/>
      <c r="Y2192" s="94"/>
      <c r="Z2192" s="94"/>
      <c r="AA2192" s="89"/>
      <c r="AB2192" s="89"/>
      <c r="AC2192" s="94"/>
      <c r="AD2192" s="94"/>
      <c r="AE2192" s="94"/>
      <c r="AF2192" s="94"/>
      <c r="AG2192" s="94"/>
      <c r="AH2192" s="94"/>
    </row>
    <row r="2193" spans="1:34" x14ac:dyDescent="0.55000000000000004">
      <c r="B2193" s="109"/>
      <c r="C2193" s="102"/>
      <c r="D2193" s="90"/>
      <c r="E2193" s="102"/>
      <c r="F2193" s="102"/>
      <c r="G2193" s="102"/>
      <c r="H2193" s="102"/>
      <c r="I2193" s="98"/>
      <c r="J2193" s="102"/>
      <c r="K2193" s="94"/>
      <c r="L2193" s="94" t="s">
        <v>63</v>
      </c>
      <c r="M2193" s="94">
        <f>SUM(M2179:M2192)</f>
        <v>8275775</v>
      </c>
      <c r="N2193" s="102"/>
      <c r="O2193" s="111"/>
      <c r="P2193" s="96"/>
      <c r="Q2193" s="111"/>
      <c r="R2193" s="111"/>
      <c r="S2193" s="97"/>
      <c r="T2193" s="102"/>
      <c r="U2193" s="102"/>
      <c r="V2193" s="102"/>
      <c r="W2193" s="94"/>
      <c r="X2193" s="98"/>
      <c r="Y2193" s="94"/>
      <c r="Z2193" s="94"/>
      <c r="AA2193" s="89"/>
      <c r="AB2193" s="89"/>
      <c r="AC2193" s="94"/>
      <c r="AD2193" s="94">
        <f>SUM(AD2179:AD2192)</f>
        <v>11391075.455</v>
      </c>
      <c r="AE2193" s="94">
        <f>SUM(AE2179:AE2192)</f>
        <v>9049869.8747515008</v>
      </c>
      <c r="AF2193" s="94"/>
      <c r="AG2193" s="94">
        <f>SUM(AG2179:AG2192)</f>
        <v>804278.56775149994</v>
      </c>
      <c r="AH2193" s="94"/>
    </row>
    <row r="2194" spans="1:34" s="73" customFormat="1" x14ac:dyDescent="0.55000000000000004">
      <c r="A2194" s="108" t="s">
        <v>3114</v>
      </c>
      <c r="B2194" s="109">
        <v>960</v>
      </c>
      <c r="C2194" s="102">
        <v>8268</v>
      </c>
      <c r="D2194" s="90" t="s">
        <v>3115</v>
      </c>
      <c r="E2194" s="102" t="s">
        <v>34</v>
      </c>
      <c r="F2194" s="102">
        <v>9021</v>
      </c>
      <c r="G2194" s="102">
        <v>7</v>
      </c>
      <c r="H2194" s="102">
        <v>1</v>
      </c>
      <c r="I2194" s="98">
        <v>49</v>
      </c>
      <c r="J2194" s="102" t="s">
        <v>38</v>
      </c>
      <c r="K2194" s="94">
        <f>((G2194*400)+(H2194*100))+I2194</f>
        <v>2949</v>
      </c>
      <c r="L2194" s="94">
        <v>3600</v>
      </c>
      <c r="M2194" s="94">
        <f>K2194*L2194</f>
        <v>10616400</v>
      </c>
      <c r="N2194" s="102"/>
      <c r="O2194" s="111"/>
      <c r="P2194" s="96"/>
      <c r="Q2194" s="111"/>
      <c r="R2194" s="111"/>
      <c r="S2194" s="97"/>
      <c r="T2194" s="102"/>
      <c r="U2194" s="102"/>
      <c r="V2194" s="102"/>
      <c r="W2194" s="94"/>
      <c r="X2194" s="98"/>
      <c r="Y2194" s="94"/>
      <c r="Z2194" s="94"/>
      <c r="AA2194" s="89"/>
      <c r="AB2194" s="89"/>
      <c r="AC2194" s="94"/>
      <c r="AD2194" s="94">
        <f>IF(AND(AC2194="",M2194=""),0,IF((AC2194=""),M2194,IF((M2194=""),AC2194,AC2194+M2194)))</f>
        <v>10616400</v>
      </c>
      <c r="AE2194" s="94">
        <f>IF( (X2194=""),AD2194*1,AD2194*(X2194/100) )</f>
        <v>10616400</v>
      </c>
      <c r="AF2194" s="94">
        <v>50000000</v>
      </c>
      <c r="AG2194" s="94">
        <f>IF((AF2194-AE2194) &gt; 1,0,IF((AF2194-AE2194)&lt;0,AE2194-AF2194,AF2194-AE2194))</f>
        <v>0</v>
      </c>
      <c r="AH2194" s="94">
        <v>0.01</v>
      </c>
    </row>
    <row r="2195" spans="1:34" s="73" customFormat="1" x14ac:dyDescent="0.55000000000000004">
      <c r="A2195" s="108"/>
      <c r="B2195" s="109"/>
      <c r="C2195" s="102"/>
      <c r="D2195" s="90"/>
      <c r="E2195" s="102"/>
      <c r="F2195" s="102"/>
      <c r="G2195" s="102"/>
      <c r="H2195" s="102"/>
      <c r="I2195" s="98"/>
      <c r="J2195" s="102"/>
      <c r="K2195" s="94"/>
      <c r="L2195" s="94" t="s">
        <v>63</v>
      </c>
      <c r="M2195" s="94">
        <f>SUM(M2194:M2194)</f>
        <v>10616400</v>
      </c>
      <c r="N2195" s="102"/>
      <c r="O2195" s="111"/>
      <c r="P2195" s="96"/>
      <c r="Q2195" s="111"/>
      <c r="R2195" s="111"/>
      <c r="S2195" s="97"/>
      <c r="T2195" s="102"/>
      <c r="U2195" s="102"/>
      <c r="V2195" s="102"/>
      <c r="W2195" s="94"/>
      <c r="X2195" s="98"/>
      <c r="Y2195" s="94"/>
      <c r="Z2195" s="94"/>
      <c r="AA2195" s="89"/>
      <c r="AB2195" s="89"/>
      <c r="AC2195" s="94"/>
      <c r="AD2195" s="94">
        <f>SUM(AD2194:AD2194)</f>
        <v>10616400</v>
      </c>
      <c r="AE2195" s="94">
        <f>SUM(AE2194:AE2194)</f>
        <v>10616400</v>
      </c>
      <c r="AF2195" s="94"/>
      <c r="AG2195" s="94">
        <f>SUM(AG2194:AG2194)</f>
        <v>0</v>
      </c>
      <c r="AH2195" s="94"/>
    </row>
    <row r="2196" spans="1:34" s="73" customFormat="1" x14ac:dyDescent="0.55000000000000004">
      <c r="A2196" s="108" t="s">
        <v>3116</v>
      </c>
      <c r="B2196" s="109">
        <v>961</v>
      </c>
      <c r="C2196" s="102">
        <v>7993</v>
      </c>
      <c r="D2196" s="90" t="s">
        <v>3117</v>
      </c>
      <c r="E2196" s="102" t="s">
        <v>34</v>
      </c>
      <c r="F2196" s="102">
        <v>16685</v>
      </c>
      <c r="G2196" s="102">
        <v>0</v>
      </c>
      <c r="H2196" s="102">
        <v>0</v>
      </c>
      <c r="I2196" s="98">
        <v>94.5</v>
      </c>
      <c r="J2196" s="102" t="s">
        <v>68</v>
      </c>
      <c r="K2196" s="94">
        <f>((G2196*400)+(H2196*100))+I2196</f>
        <v>94.5</v>
      </c>
      <c r="L2196" s="94">
        <v>1900</v>
      </c>
      <c r="M2196" s="94">
        <f>K2196*L2196</f>
        <v>179550</v>
      </c>
      <c r="N2196" s="102"/>
      <c r="O2196" s="111" t="s">
        <v>3118</v>
      </c>
      <c r="P2196" s="96"/>
      <c r="Q2196" s="111" t="s">
        <v>3119</v>
      </c>
      <c r="R2196" s="111" t="s">
        <v>3120</v>
      </c>
      <c r="S2196" s="97" t="s">
        <v>3117</v>
      </c>
      <c r="T2196" s="102"/>
      <c r="U2196" s="102"/>
      <c r="V2196" s="102"/>
      <c r="W2196" s="94"/>
      <c r="X2196" s="98"/>
      <c r="Y2196" s="94"/>
      <c r="Z2196" s="94"/>
      <c r="AA2196" s="89"/>
      <c r="AB2196" s="89"/>
      <c r="AC2196" s="94"/>
      <c r="AD2196" s="94">
        <f>IF(AND(AC2196="",M2196=""),0,IF((AC2196=""),M2196,IF((M2196=""),AC2196,AC2196+M2196)))</f>
        <v>179550</v>
      </c>
      <c r="AE2196" s="94">
        <f>IF( (X2196=""),AD2196*1,AD2196*(X2196/100) )</f>
        <v>179550</v>
      </c>
      <c r="AF2196" s="94">
        <v>0</v>
      </c>
      <c r="AG2196" s="94">
        <f>IF((AF2196-AE2196) &gt; 1,0,IF((AF2196-AE2196)&lt;0,AE2196-AF2196,AF2196-AE2196))</f>
        <v>179550</v>
      </c>
      <c r="AH2196" s="94">
        <v>0.3</v>
      </c>
    </row>
    <row r="2197" spans="1:34" s="73" customFormat="1" x14ac:dyDescent="0.55000000000000004">
      <c r="A2197" s="108"/>
      <c r="B2197" s="109"/>
      <c r="C2197" s="102"/>
      <c r="D2197" s="90"/>
      <c r="E2197" s="102"/>
      <c r="F2197" s="102"/>
      <c r="G2197" s="102"/>
      <c r="H2197" s="102"/>
      <c r="I2197" s="98"/>
      <c r="J2197" s="102"/>
      <c r="K2197" s="94"/>
      <c r="L2197" s="94" t="s">
        <v>63</v>
      </c>
      <c r="M2197" s="94">
        <f>SUM(M2196:M2196)</f>
        <v>179550</v>
      </c>
      <c r="N2197" s="102"/>
      <c r="O2197" s="111"/>
      <c r="P2197" s="96"/>
      <c r="Q2197" s="111"/>
      <c r="R2197" s="111"/>
      <c r="S2197" s="97"/>
      <c r="T2197" s="102"/>
      <c r="U2197" s="102"/>
      <c r="V2197" s="102"/>
      <c r="W2197" s="94"/>
      <c r="X2197" s="98"/>
      <c r="Y2197" s="94"/>
      <c r="Z2197" s="94"/>
      <c r="AA2197" s="89"/>
      <c r="AB2197" s="89"/>
      <c r="AC2197" s="94"/>
      <c r="AD2197" s="94">
        <f>SUM(AD2196:AD2196)</f>
        <v>179550</v>
      </c>
      <c r="AE2197" s="94">
        <f>SUM(AE2196:AE2196)</f>
        <v>179550</v>
      </c>
      <c r="AF2197" s="94"/>
      <c r="AG2197" s="94">
        <f>SUM(AG2196:AG2196)</f>
        <v>179550</v>
      </c>
      <c r="AH2197" s="94"/>
    </row>
    <row r="2198" spans="1:34" s="73" customFormat="1" x14ac:dyDescent="0.55000000000000004">
      <c r="A2198" s="108" t="s">
        <v>3123</v>
      </c>
      <c r="B2198" s="109">
        <v>962</v>
      </c>
      <c r="C2198" s="102">
        <v>7414</v>
      </c>
      <c r="D2198" s="90" t="s">
        <v>3124</v>
      </c>
      <c r="E2198" s="102" t="s">
        <v>34</v>
      </c>
      <c r="F2198" s="102">
        <v>10251</v>
      </c>
      <c r="G2198" s="102">
        <v>0</v>
      </c>
      <c r="H2198" s="102">
        <v>1</v>
      </c>
      <c r="I2198" s="98">
        <v>73</v>
      </c>
      <c r="J2198" s="102" t="s">
        <v>35</v>
      </c>
      <c r="K2198" s="94">
        <f>((G2198*400)+(H2198*100))+I2198</f>
        <v>173</v>
      </c>
      <c r="L2198" s="94">
        <v>1650</v>
      </c>
      <c r="M2198" s="94">
        <f>K2198*L2198</f>
        <v>285450</v>
      </c>
      <c r="N2198" s="102">
        <v>1</v>
      </c>
      <c r="O2198" s="111" t="s">
        <v>3121</v>
      </c>
      <c r="P2198" s="96">
        <v>3560700325131</v>
      </c>
      <c r="Q2198" s="111" t="s">
        <v>3122</v>
      </c>
      <c r="R2198" s="111" t="s">
        <v>3125</v>
      </c>
      <c r="S2198" s="97" t="s">
        <v>3126</v>
      </c>
      <c r="T2198" s="102" t="s">
        <v>51</v>
      </c>
      <c r="U2198" s="102" t="s">
        <v>45</v>
      </c>
      <c r="V2198" s="102" t="s">
        <v>52</v>
      </c>
      <c r="W2198" s="94">
        <v>180</v>
      </c>
      <c r="X2198" s="98">
        <v>80.36</v>
      </c>
      <c r="Y2198" s="94">
        <v>6750</v>
      </c>
      <c r="Z2198" s="94">
        <f>W2198*Y2198</f>
        <v>1215000</v>
      </c>
      <c r="AA2198" s="89">
        <v>23</v>
      </c>
      <c r="AB2198" s="89">
        <v>36</v>
      </c>
      <c r="AC2198" s="94">
        <f>(Z2198*(100-AB2198))/100</f>
        <v>777600</v>
      </c>
      <c r="AD2198" s="94">
        <f>IF(AND(AC2198="",M2198=""),0,IF((AC2198=""),M2198, IF( (M2198=""),AC2198,AC2198+M2198)))</f>
        <v>1063050</v>
      </c>
      <c r="AE2198" s="94">
        <f>IF( (X2198=""),AD2198*1,( M2198+(SUM(AC2198:AC2198)) )*(X2198/100) )</f>
        <v>854266.98</v>
      </c>
      <c r="AF2198" s="94">
        <v>50000000</v>
      </c>
      <c r="AG2198" s="94">
        <f>IF((AF2198-AE2198) &gt; 1,0,IF((AF2198-AE2198)&lt;0,AE2198-AF2198,AF2198-AE2198))</f>
        <v>0</v>
      </c>
      <c r="AH2198" s="94">
        <v>0.02</v>
      </c>
    </row>
    <row r="2199" spans="1:34" s="73" customFormat="1" x14ac:dyDescent="0.55000000000000004">
      <c r="A2199" s="108"/>
      <c r="B2199" s="109"/>
      <c r="C2199" s="102"/>
      <c r="D2199" s="90"/>
      <c r="E2199" s="102"/>
      <c r="F2199" s="102"/>
      <c r="G2199" s="102"/>
      <c r="H2199" s="102"/>
      <c r="I2199" s="98"/>
      <c r="J2199" s="102"/>
      <c r="K2199" s="94"/>
      <c r="L2199" s="94"/>
      <c r="M2199" s="94"/>
      <c r="N2199" s="102">
        <v>2</v>
      </c>
      <c r="O2199" s="111" t="s">
        <v>3121</v>
      </c>
      <c r="P2199" s="96">
        <v>3560700325131</v>
      </c>
      <c r="Q2199" s="111" t="s">
        <v>3122</v>
      </c>
      <c r="R2199" s="111" t="s">
        <v>3125</v>
      </c>
      <c r="S2199" s="97" t="s">
        <v>3127</v>
      </c>
      <c r="T2199" s="102" t="s">
        <v>55</v>
      </c>
      <c r="U2199" s="102" t="s">
        <v>45</v>
      </c>
      <c r="V2199" s="102" t="s">
        <v>52</v>
      </c>
      <c r="W2199" s="94">
        <v>16</v>
      </c>
      <c r="X2199" s="98">
        <v>7.14</v>
      </c>
      <c r="Y2199" s="94">
        <v>0</v>
      </c>
      <c r="Z2199" s="94">
        <f>W2199*Y2199</f>
        <v>0</v>
      </c>
      <c r="AA2199" s="89">
        <v>6</v>
      </c>
      <c r="AB2199" s="89">
        <v>6</v>
      </c>
      <c r="AC2199" s="94">
        <f>(Z2199*(100-AB2199))/100</f>
        <v>0</v>
      </c>
      <c r="AD2199" s="94">
        <f>IF(AND(AC2199="",M2198=""),0,IF((AC2199=""),M2198, IF( (M2198=""),AC2199,AC2199+M2198)))</f>
        <v>285450</v>
      </c>
      <c r="AE2199" s="94">
        <f>IF( (X2199=""),AD2199*1,( M2198+(SUM(AC2199:AC2199)) )*(X2199/100) )</f>
        <v>20381.129999999997</v>
      </c>
      <c r="AF2199" s="94">
        <v>50000000</v>
      </c>
      <c r="AG2199" s="94">
        <f>IF((AF2199-AE2199) &gt; 1,0,IF((AF2199-AE2199)&lt;0,AE2199-AF2199,AF2199-AE2199))</f>
        <v>0</v>
      </c>
      <c r="AH2199" s="94">
        <v>0.02</v>
      </c>
    </row>
    <row r="2200" spans="1:34" s="73" customFormat="1" x14ac:dyDescent="0.55000000000000004">
      <c r="A2200" s="108"/>
      <c r="B2200" s="109"/>
      <c r="C2200" s="102"/>
      <c r="D2200" s="90"/>
      <c r="E2200" s="102"/>
      <c r="F2200" s="102"/>
      <c r="G2200" s="102"/>
      <c r="H2200" s="102"/>
      <c r="I2200" s="98"/>
      <c r="J2200" s="102"/>
      <c r="K2200" s="94"/>
      <c r="L2200" s="94"/>
      <c r="M2200" s="94"/>
      <c r="N2200" s="102">
        <v>3</v>
      </c>
      <c r="O2200" s="111" t="s">
        <v>3121</v>
      </c>
      <c r="P2200" s="96">
        <v>3560700325131</v>
      </c>
      <c r="Q2200" s="111" t="s">
        <v>3122</v>
      </c>
      <c r="R2200" s="111" t="s">
        <v>3125</v>
      </c>
      <c r="S2200" s="97" t="s">
        <v>3128</v>
      </c>
      <c r="T2200" s="102" t="s">
        <v>55</v>
      </c>
      <c r="U2200" s="102" t="s">
        <v>45</v>
      </c>
      <c r="V2200" s="102" t="s">
        <v>52</v>
      </c>
      <c r="W2200" s="94">
        <v>28</v>
      </c>
      <c r="X2200" s="98">
        <v>12.5</v>
      </c>
      <c r="Y2200" s="94">
        <v>0</v>
      </c>
      <c r="Z2200" s="94">
        <f>W2200*Y2200</f>
        <v>0</v>
      </c>
      <c r="AA2200" s="89">
        <v>6</v>
      </c>
      <c r="AB2200" s="89">
        <v>6</v>
      </c>
      <c r="AC2200" s="94">
        <f>(Z2200*(100-AB2200))/100</f>
        <v>0</v>
      </c>
      <c r="AD2200" s="94">
        <f>IF(AND(AC2200="",M2198=""),0,IF((AC2200=""),M2198, IF( (M2198=""),AC2200,AC2200+M2198)))</f>
        <v>285450</v>
      </c>
      <c r="AE2200" s="94">
        <f>IF( (X2200=""),AD2200*1,( M2198+(SUM(AC2200:AC2200)) )*(X2200/100) )</f>
        <v>35681.25</v>
      </c>
      <c r="AF2200" s="94">
        <v>50000000</v>
      </c>
      <c r="AG2200" s="94">
        <f>IF((AF2200-AE2200) &gt; 1,0,IF((AF2200-AE2200)&lt;0,AE2200-AF2200,AF2200-AE2200))</f>
        <v>0</v>
      </c>
      <c r="AH2200" s="94">
        <v>0.02</v>
      </c>
    </row>
    <row r="2201" spans="1:34" s="73" customFormat="1" x14ac:dyDescent="0.55000000000000004">
      <c r="A2201" s="108"/>
      <c r="B2201" s="109"/>
      <c r="C2201" s="102"/>
      <c r="D2201" s="90"/>
      <c r="E2201" s="102"/>
      <c r="F2201" s="102"/>
      <c r="G2201" s="102"/>
      <c r="H2201" s="102"/>
      <c r="I2201" s="98"/>
      <c r="J2201" s="102"/>
      <c r="K2201" s="94"/>
      <c r="L2201" s="94" t="s">
        <v>63</v>
      </c>
      <c r="M2201" s="94">
        <f>SUM(M2198:M2200)</f>
        <v>285450</v>
      </c>
      <c r="N2201" s="102"/>
      <c r="O2201" s="111"/>
      <c r="P2201" s="96"/>
      <c r="Q2201" s="111"/>
      <c r="R2201" s="111"/>
      <c r="S2201" s="97"/>
      <c r="T2201" s="102"/>
      <c r="U2201" s="102"/>
      <c r="V2201" s="102"/>
      <c r="W2201" s="94"/>
      <c r="X2201" s="98"/>
      <c r="Y2201" s="94"/>
      <c r="Z2201" s="94"/>
      <c r="AA2201" s="89"/>
      <c r="AB2201" s="89"/>
      <c r="AC2201" s="94"/>
      <c r="AD2201" s="94">
        <f>SUM(AD2198:AD2200)</f>
        <v>1633950</v>
      </c>
      <c r="AE2201" s="94">
        <f>SUM(AE2198:AE2200)</f>
        <v>910329.36</v>
      </c>
      <c r="AF2201" s="94"/>
      <c r="AG2201" s="94">
        <f>SUM(AG2198:AG2200)</f>
        <v>0</v>
      </c>
      <c r="AH2201" s="94"/>
    </row>
    <row r="2202" spans="1:34" s="99" customFormat="1" x14ac:dyDescent="0.55000000000000004">
      <c r="A2202" s="107" t="s">
        <v>15652</v>
      </c>
      <c r="B2202" s="161">
        <v>1065</v>
      </c>
      <c r="C2202" s="161">
        <v>10754</v>
      </c>
      <c r="D2202" s="162" t="s">
        <v>15498</v>
      </c>
      <c r="E2202" s="161" t="s">
        <v>34</v>
      </c>
      <c r="F2202" s="161">
        <v>25123</v>
      </c>
      <c r="G2202" s="161">
        <v>0</v>
      </c>
      <c r="H2202" s="161">
        <v>0</v>
      </c>
      <c r="I2202" s="163">
        <v>19</v>
      </c>
      <c r="J2202" s="161" t="s">
        <v>35</v>
      </c>
      <c r="K2202" s="121">
        <f>((G2202*400)+(H2202*100))+I2202</f>
        <v>19</v>
      </c>
      <c r="L2202" s="121">
        <v>14500</v>
      </c>
      <c r="M2202" s="121">
        <f>K2202*L2202</f>
        <v>275500</v>
      </c>
      <c r="N2202" s="161">
        <v>1</v>
      </c>
      <c r="O2202" s="164" t="s">
        <v>15496</v>
      </c>
      <c r="P2202" s="165"/>
      <c r="Q2202" s="164" t="s">
        <v>15497</v>
      </c>
      <c r="R2202" s="164" t="s">
        <v>15499</v>
      </c>
      <c r="S2202" s="166"/>
      <c r="T2202" s="161" t="s">
        <v>44</v>
      </c>
      <c r="U2202" s="161" t="s">
        <v>45</v>
      </c>
      <c r="V2202" s="102" t="s">
        <v>52</v>
      </c>
      <c r="W2202" s="94">
        <v>108</v>
      </c>
      <c r="X2202" s="98">
        <v>100</v>
      </c>
      <c r="Y2202" s="94">
        <v>7150</v>
      </c>
      <c r="Z2202" s="94">
        <f>W2202*Y2202</f>
        <v>772200</v>
      </c>
      <c r="AA2202" s="89">
        <v>9</v>
      </c>
      <c r="AB2202" s="89">
        <v>9</v>
      </c>
      <c r="AC2202" s="94">
        <f>(Z2202*(100-AB2202))/100</f>
        <v>702702</v>
      </c>
      <c r="AD2202" s="121">
        <f>IF(AND(AC2202="",M2202=""),0,IF((AC2202=""),M2202,IF((M2202=""),AC2202,AC2202+M2202)))</f>
        <v>978202</v>
      </c>
      <c r="AE2202" s="121">
        <f>IF( (X2202=""),AD2202*1,AD2202*(X2202/100) )</f>
        <v>978202</v>
      </c>
      <c r="AF2202" s="121">
        <v>0</v>
      </c>
      <c r="AG2202" s="121">
        <f>IF((AF2202-AE2202) &gt; 1,0,IF((AF2202-AE2202)&lt;0,AE2202-AF2202,AF2202-AE2202))</f>
        <v>978202</v>
      </c>
      <c r="AH2202" s="121">
        <v>0.02</v>
      </c>
    </row>
    <row r="2203" spans="1:34" s="99" customFormat="1" x14ac:dyDescent="0.55000000000000004">
      <c r="A2203" s="107"/>
      <c r="B2203" s="161">
        <v>1066</v>
      </c>
      <c r="C2203" s="161">
        <v>10755</v>
      </c>
      <c r="D2203" s="162" t="s">
        <v>15500</v>
      </c>
      <c r="E2203" s="161" t="s">
        <v>34</v>
      </c>
      <c r="F2203" s="161">
        <v>25124</v>
      </c>
      <c r="G2203" s="161">
        <v>0</v>
      </c>
      <c r="H2203" s="161">
        <v>0</v>
      </c>
      <c r="I2203" s="163">
        <v>19</v>
      </c>
      <c r="J2203" s="161" t="s">
        <v>35</v>
      </c>
      <c r="K2203" s="121">
        <f>((G2203*400)+(H2203*100))+I2203</f>
        <v>19</v>
      </c>
      <c r="L2203" s="121">
        <v>14500</v>
      </c>
      <c r="M2203" s="121">
        <f>K2203*L2203</f>
        <v>275500</v>
      </c>
      <c r="N2203" s="161">
        <v>1</v>
      </c>
      <c r="O2203" s="164" t="s">
        <v>15496</v>
      </c>
      <c r="P2203" s="165"/>
      <c r="Q2203" s="164" t="s">
        <v>15497</v>
      </c>
      <c r="R2203" s="164" t="s">
        <v>15499</v>
      </c>
      <c r="S2203" s="166"/>
      <c r="T2203" s="161" t="s">
        <v>44</v>
      </c>
      <c r="U2203" s="161" t="s">
        <v>45</v>
      </c>
      <c r="V2203" s="102" t="s">
        <v>52</v>
      </c>
      <c r="W2203" s="94">
        <v>108</v>
      </c>
      <c r="X2203" s="98">
        <v>100</v>
      </c>
      <c r="Y2203" s="94">
        <v>7150</v>
      </c>
      <c r="Z2203" s="94">
        <f>W2203*Y2203</f>
        <v>772200</v>
      </c>
      <c r="AA2203" s="89">
        <v>9</v>
      </c>
      <c r="AB2203" s="89">
        <v>9</v>
      </c>
      <c r="AC2203" s="94">
        <f>(Z2203*(100-AB2203))/100</f>
        <v>702702</v>
      </c>
      <c r="AD2203" s="121">
        <f>IF(AND(AC2203="",M2203=""),0,IF((AC2203=""),M2203,IF((M2203=""),AC2203,AC2203+M2203)))</f>
        <v>978202</v>
      </c>
      <c r="AE2203" s="121">
        <f>IF( (X2203=""),AD2203*1,AD2203*(X2203/100) )</f>
        <v>978202</v>
      </c>
      <c r="AF2203" s="121">
        <v>0</v>
      </c>
      <c r="AG2203" s="121">
        <f>IF((AF2203-AE2203) &gt; 1,0,IF((AF2203-AE2203)&lt;0,AE2203-AF2203,AF2203-AE2203))</f>
        <v>978202</v>
      </c>
      <c r="AH2203" s="121">
        <v>0.02</v>
      </c>
    </row>
    <row r="2204" spans="1:34" s="99" customFormat="1" x14ac:dyDescent="0.55000000000000004">
      <c r="A2204" s="107"/>
      <c r="B2204" s="161">
        <v>1067</v>
      </c>
      <c r="C2204" s="161">
        <v>10756</v>
      </c>
      <c r="D2204" s="162" t="s">
        <v>15501</v>
      </c>
      <c r="E2204" s="161" t="s">
        <v>34</v>
      </c>
      <c r="F2204" s="161">
        <v>25125</v>
      </c>
      <c r="G2204" s="161">
        <v>0</v>
      </c>
      <c r="H2204" s="161">
        <v>0</v>
      </c>
      <c r="I2204" s="163">
        <v>19</v>
      </c>
      <c r="J2204" s="161" t="s">
        <v>35</v>
      </c>
      <c r="K2204" s="121">
        <f>((G2204*400)+(H2204*100))+I2204</f>
        <v>19</v>
      </c>
      <c r="L2204" s="121">
        <v>14500</v>
      </c>
      <c r="M2204" s="121">
        <f>K2204*L2204</f>
        <v>275500</v>
      </c>
      <c r="N2204" s="161">
        <v>1</v>
      </c>
      <c r="O2204" s="164" t="s">
        <v>15502</v>
      </c>
      <c r="P2204" s="165"/>
      <c r="Q2204" s="164" t="s">
        <v>15497</v>
      </c>
      <c r="R2204" s="164" t="s">
        <v>15499</v>
      </c>
      <c r="S2204" s="166"/>
      <c r="T2204" s="161" t="s">
        <v>44</v>
      </c>
      <c r="U2204" s="161" t="s">
        <v>45</v>
      </c>
      <c r="V2204" s="102" t="s">
        <v>52</v>
      </c>
      <c r="W2204" s="94">
        <v>108</v>
      </c>
      <c r="X2204" s="98">
        <v>100</v>
      </c>
      <c r="Y2204" s="94">
        <v>7150</v>
      </c>
      <c r="Z2204" s="94">
        <f>W2204*Y2204</f>
        <v>772200</v>
      </c>
      <c r="AA2204" s="89">
        <v>9</v>
      </c>
      <c r="AB2204" s="89">
        <v>9</v>
      </c>
      <c r="AC2204" s="94">
        <f>(Z2204*(100-AB2204))/100</f>
        <v>702702</v>
      </c>
      <c r="AD2204" s="121">
        <f>IF(AND(AC2204="",M2204=""),0,IF((AC2204=""),M2204,IF((M2204=""),AC2204,AC2204+M2204)))</f>
        <v>978202</v>
      </c>
      <c r="AE2204" s="121">
        <f>IF( (X2204=""),AD2204*1,AD2204*(X2204/100) )</f>
        <v>978202</v>
      </c>
      <c r="AF2204" s="121">
        <v>0</v>
      </c>
      <c r="AG2204" s="121">
        <f>IF((AF2204-AE2204) &gt; 1,0,IF((AF2204-AE2204)&lt;0,AE2204-AF2204,AF2204-AE2204))</f>
        <v>978202</v>
      </c>
      <c r="AH2204" s="121">
        <v>0.02</v>
      </c>
    </row>
    <row r="2205" spans="1:34" s="99" customFormat="1" x14ac:dyDescent="0.55000000000000004">
      <c r="A2205" s="107"/>
      <c r="B2205" s="161"/>
      <c r="C2205" s="161"/>
      <c r="D2205" s="162"/>
      <c r="E2205" s="161"/>
      <c r="F2205" s="161"/>
      <c r="G2205" s="161"/>
      <c r="H2205" s="161"/>
      <c r="I2205" s="163"/>
      <c r="J2205" s="161"/>
      <c r="K2205" s="121"/>
      <c r="L2205" s="121" t="s">
        <v>63</v>
      </c>
      <c r="M2205" s="121">
        <f>SUM(M2202:M2204)</f>
        <v>826500</v>
      </c>
      <c r="N2205" s="161"/>
      <c r="O2205" s="164"/>
      <c r="P2205" s="165"/>
      <c r="Q2205" s="164"/>
      <c r="R2205" s="164"/>
      <c r="S2205" s="166"/>
      <c r="T2205" s="161"/>
      <c r="U2205" s="161"/>
      <c r="V2205" s="161"/>
      <c r="W2205" s="121"/>
      <c r="X2205" s="163"/>
      <c r="Y2205" s="121"/>
      <c r="Z2205" s="121"/>
      <c r="AA2205" s="167"/>
      <c r="AB2205" s="167"/>
      <c r="AC2205" s="121"/>
      <c r="AD2205" s="121"/>
      <c r="AE2205" s="121">
        <f>SUM(AE2202:AE2204)</f>
        <v>2934606</v>
      </c>
      <c r="AF2205" s="121"/>
      <c r="AG2205" s="121">
        <f>SUM(AG2202:AG2204)</f>
        <v>2934606</v>
      </c>
      <c r="AH2205" s="121"/>
    </row>
    <row r="2206" spans="1:34" s="73" customFormat="1" x14ac:dyDescent="0.55000000000000004">
      <c r="A2206" s="108" t="s">
        <v>3131</v>
      </c>
      <c r="B2206" s="109">
        <v>963</v>
      </c>
      <c r="C2206" s="102">
        <v>6937</v>
      </c>
      <c r="D2206" s="90" t="s">
        <v>3132</v>
      </c>
      <c r="E2206" s="102" t="s">
        <v>34</v>
      </c>
      <c r="F2206" s="102">
        <v>23647</v>
      </c>
      <c r="G2206" s="102">
        <v>0</v>
      </c>
      <c r="H2206" s="102">
        <v>0</v>
      </c>
      <c r="I2206" s="98">
        <v>72</v>
      </c>
      <c r="J2206" s="102" t="s">
        <v>35</v>
      </c>
      <c r="K2206" s="94">
        <f>((G2206*400)+(H2206*100))+I2206</f>
        <v>72</v>
      </c>
      <c r="L2206" s="94">
        <v>850</v>
      </c>
      <c r="M2206" s="94">
        <f>K2206*L2206</f>
        <v>61200</v>
      </c>
      <c r="N2206" s="102">
        <v>1</v>
      </c>
      <c r="O2206" s="111" t="s">
        <v>3129</v>
      </c>
      <c r="P2206" s="96"/>
      <c r="Q2206" s="111" t="s">
        <v>3130</v>
      </c>
      <c r="R2206" s="111" t="s">
        <v>3133</v>
      </c>
      <c r="S2206" s="97" t="s">
        <v>3134</v>
      </c>
      <c r="T2206" s="102" t="s">
        <v>51</v>
      </c>
      <c r="U2206" s="102" t="s">
        <v>45</v>
      </c>
      <c r="V2206" s="102" t="s">
        <v>52</v>
      </c>
      <c r="W2206" s="94">
        <v>125.84</v>
      </c>
      <c r="X2206" s="98">
        <v>74.66</v>
      </c>
      <c r="Y2206" s="94">
        <v>6750</v>
      </c>
      <c r="Z2206" s="94">
        <f>W2206*Y2206</f>
        <v>849420</v>
      </c>
      <c r="AA2206" s="89">
        <v>6</v>
      </c>
      <c r="AB2206" s="89">
        <v>6</v>
      </c>
      <c r="AC2206" s="94">
        <f>(Z2206*(100-AB2206))/100</f>
        <v>798454.8</v>
      </c>
      <c r="AD2206" s="94">
        <f>IF(AND(AC2206="",M2206=""),0,IF((AC2206=""),M2206, IF( (M2206=""),AC2206,AC2206+M2206)))</f>
        <v>859654.8</v>
      </c>
      <c r="AE2206" s="94">
        <f>IF( (X2206=""),AD2206*1,( M2206+(SUM(AC2206:AC2206)) )*(X2206/100) )</f>
        <v>641818.27367999998</v>
      </c>
      <c r="AF2206" s="94">
        <v>50000000</v>
      </c>
      <c r="AG2206" s="94">
        <f>IF((AF2206-AE2206) &gt; 1,0,IF((AF2206-AE2206)&lt;0,AE2206-AF2206,AF2206-AE2206))</f>
        <v>0</v>
      </c>
      <c r="AH2206" s="94">
        <v>0.02</v>
      </c>
    </row>
    <row r="2207" spans="1:34" s="73" customFormat="1" x14ac:dyDescent="0.55000000000000004">
      <c r="A2207" s="108"/>
      <c r="B2207" s="109"/>
      <c r="C2207" s="102"/>
      <c r="D2207" s="90"/>
      <c r="E2207" s="102"/>
      <c r="F2207" s="102"/>
      <c r="G2207" s="102"/>
      <c r="H2207" s="102"/>
      <c r="I2207" s="98"/>
      <c r="J2207" s="102"/>
      <c r="K2207" s="94"/>
      <c r="L2207" s="94"/>
      <c r="M2207" s="94"/>
      <c r="N2207" s="102">
        <v>2</v>
      </c>
      <c r="O2207" s="111" t="s">
        <v>3129</v>
      </c>
      <c r="P2207" s="96"/>
      <c r="Q2207" s="111" t="s">
        <v>3130</v>
      </c>
      <c r="R2207" s="111" t="s">
        <v>3133</v>
      </c>
      <c r="S2207" s="97" t="s">
        <v>3135</v>
      </c>
      <c r="T2207" s="102" t="s">
        <v>55</v>
      </c>
      <c r="U2207" s="102" t="s">
        <v>45</v>
      </c>
      <c r="V2207" s="102" t="s">
        <v>52</v>
      </c>
      <c r="W2207" s="94">
        <v>42.7</v>
      </c>
      <c r="X2207" s="98">
        <v>25.34</v>
      </c>
      <c r="Y2207" s="94">
        <v>0</v>
      </c>
      <c r="Z2207" s="94">
        <f>W2207*Y2207</f>
        <v>0</v>
      </c>
      <c r="AA2207" s="89">
        <v>6</v>
      </c>
      <c r="AB2207" s="89">
        <v>6</v>
      </c>
      <c r="AC2207" s="94">
        <f>(Z2207*(100-AB2207))/100</f>
        <v>0</v>
      </c>
      <c r="AD2207" s="94">
        <f>IF(AND(AC2207="",M2206=""),0,IF((AC2207=""),M2206, IF( (M2206=""),AC2207,AC2207+M2206)))</f>
        <v>61200</v>
      </c>
      <c r="AE2207" s="94">
        <f>IF( (X2207=""),AD2207*1,( M2206+(SUM(AC2207:AC2207)) )*(X2207/100) )</f>
        <v>15508.080000000002</v>
      </c>
      <c r="AF2207" s="94">
        <v>50000000</v>
      </c>
      <c r="AG2207" s="94">
        <f>IF((AF2207-AE2207) &gt; 1,0,IF((AF2207-AE2207)&lt;0,AE2207-AF2207,AF2207-AE2207))</f>
        <v>0</v>
      </c>
      <c r="AH2207" s="94">
        <v>0.02</v>
      </c>
    </row>
    <row r="2208" spans="1:34" s="73" customFormat="1" x14ac:dyDescent="0.55000000000000004">
      <c r="A2208" s="108"/>
      <c r="B2208" s="109"/>
      <c r="C2208" s="102"/>
      <c r="D2208" s="90"/>
      <c r="E2208" s="102"/>
      <c r="F2208" s="102"/>
      <c r="G2208" s="102"/>
      <c r="H2208" s="102"/>
      <c r="I2208" s="98"/>
      <c r="J2208" s="102"/>
      <c r="K2208" s="94"/>
      <c r="L2208" s="94" t="s">
        <v>63</v>
      </c>
      <c r="M2208" s="94">
        <f>SUM(M2206:M2207)</f>
        <v>61200</v>
      </c>
      <c r="N2208" s="102"/>
      <c r="O2208" s="111"/>
      <c r="P2208" s="96"/>
      <c r="Q2208" s="111"/>
      <c r="R2208" s="111"/>
      <c r="S2208" s="97"/>
      <c r="T2208" s="102"/>
      <c r="U2208" s="102"/>
      <c r="V2208" s="102"/>
      <c r="W2208" s="94"/>
      <c r="X2208" s="98"/>
      <c r="Y2208" s="94"/>
      <c r="Z2208" s="94"/>
      <c r="AA2208" s="89"/>
      <c r="AB2208" s="89"/>
      <c r="AC2208" s="94"/>
      <c r="AD2208" s="94">
        <f>SUM(AD2206:AD2207)</f>
        <v>920854.8</v>
      </c>
      <c r="AE2208" s="94">
        <f>SUM(AE2206:AE2207)</f>
        <v>657326.35367999994</v>
      </c>
      <c r="AF2208" s="94"/>
      <c r="AG2208" s="94">
        <f>SUM(AG2206:AG2207)</f>
        <v>0</v>
      </c>
      <c r="AH2208" s="94"/>
    </row>
    <row r="2209" spans="1:34" s="73" customFormat="1" x14ac:dyDescent="0.55000000000000004">
      <c r="A2209" s="108" t="s">
        <v>3136</v>
      </c>
      <c r="B2209" s="109">
        <v>964</v>
      </c>
      <c r="C2209" s="102">
        <v>9447</v>
      </c>
      <c r="D2209" s="90" t="s">
        <v>3137</v>
      </c>
      <c r="E2209" s="102" t="s">
        <v>34</v>
      </c>
      <c r="F2209" s="102">
        <v>2183</v>
      </c>
      <c r="G2209" s="102">
        <v>0</v>
      </c>
      <c r="H2209" s="102">
        <v>1</v>
      </c>
      <c r="I2209" s="98">
        <v>89</v>
      </c>
      <c r="J2209" s="102" t="s">
        <v>35</v>
      </c>
      <c r="K2209" s="94">
        <f>((G2209*400)+(H2209*100))+I2209</f>
        <v>189</v>
      </c>
      <c r="L2209" s="94">
        <v>450</v>
      </c>
      <c r="M2209" s="94">
        <f>K2209*L2209</f>
        <v>85050</v>
      </c>
      <c r="N2209" s="102">
        <v>1</v>
      </c>
      <c r="O2209" s="111" t="s">
        <v>2026</v>
      </c>
      <c r="P2209" s="96">
        <v>5570800036855</v>
      </c>
      <c r="Q2209" s="111" t="s">
        <v>2027</v>
      </c>
      <c r="R2209" s="111" t="s">
        <v>2028</v>
      </c>
      <c r="S2209" s="97" t="s">
        <v>3138</v>
      </c>
      <c r="T2209" s="102" t="s">
        <v>51</v>
      </c>
      <c r="U2209" s="102" t="s">
        <v>45</v>
      </c>
      <c r="V2209" s="102" t="s">
        <v>52</v>
      </c>
      <c r="W2209" s="94">
        <v>75</v>
      </c>
      <c r="X2209" s="98">
        <v>81.7</v>
      </c>
      <c r="Y2209" s="94">
        <v>6750</v>
      </c>
      <c r="Z2209" s="94">
        <f t="shared" ref="Z2209:Z2214" si="216">W2209*Y2209</f>
        <v>506250</v>
      </c>
      <c r="AA2209" s="89">
        <v>6</v>
      </c>
      <c r="AB2209" s="89">
        <v>6</v>
      </c>
      <c r="AC2209" s="94">
        <f t="shared" ref="AC2209:AC2214" si="217">(Z2209*(100-AB2209))/100</f>
        <v>475875</v>
      </c>
      <c r="AD2209" s="94">
        <f>IF(AND(AC2209="",M2209=""),0,IF((AC2209=""),M2209, IF( (M2209=""),AC2209,AC2209+M2209)))</f>
        <v>560925</v>
      </c>
      <c r="AE2209" s="94">
        <f>IF( (X2209=""),AD2209*1,( M2209+(SUM(AC2209:AC2209)) )*(X2209/100) )</f>
        <v>458275.72500000003</v>
      </c>
      <c r="AF2209" s="94">
        <v>50000000</v>
      </c>
      <c r="AG2209" s="94">
        <f t="shared" ref="AG2209:AG2214" si="218">IF((AF2209-AE2209) &gt; 1,0,IF((AF2209-AE2209)&lt;0,AE2209-AF2209,AF2209-AE2209))</f>
        <v>0</v>
      </c>
      <c r="AH2209" s="94">
        <v>0.02</v>
      </c>
    </row>
    <row r="2210" spans="1:34" s="73" customFormat="1" x14ac:dyDescent="0.55000000000000004">
      <c r="A2210" s="108"/>
      <c r="B2210" s="109"/>
      <c r="C2210" s="102"/>
      <c r="D2210" s="90"/>
      <c r="E2210" s="102"/>
      <c r="F2210" s="102"/>
      <c r="G2210" s="102"/>
      <c r="H2210" s="102"/>
      <c r="I2210" s="98"/>
      <c r="J2210" s="102"/>
      <c r="K2210" s="94"/>
      <c r="L2210" s="94"/>
      <c r="M2210" s="94"/>
      <c r="N2210" s="102">
        <v>2</v>
      </c>
      <c r="O2210" s="111" t="s">
        <v>2026</v>
      </c>
      <c r="P2210" s="96">
        <v>5570800036855</v>
      </c>
      <c r="Q2210" s="111" t="s">
        <v>2027</v>
      </c>
      <c r="R2210" s="111" t="s">
        <v>2028</v>
      </c>
      <c r="S2210" s="97" t="s">
        <v>3139</v>
      </c>
      <c r="T2210" s="102" t="s">
        <v>55</v>
      </c>
      <c r="U2210" s="102" t="s">
        <v>45</v>
      </c>
      <c r="V2210" s="102" t="s">
        <v>52</v>
      </c>
      <c r="W2210" s="94">
        <v>16.8</v>
      </c>
      <c r="X2210" s="98">
        <v>18.3</v>
      </c>
      <c r="Y2210" s="94">
        <v>0</v>
      </c>
      <c r="Z2210" s="94">
        <f t="shared" si="216"/>
        <v>0</v>
      </c>
      <c r="AA2210" s="89">
        <v>6</v>
      </c>
      <c r="AB2210" s="89">
        <v>6</v>
      </c>
      <c r="AC2210" s="94">
        <f t="shared" si="217"/>
        <v>0</v>
      </c>
      <c r="AD2210" s="94">
        <f>IF(AND(AC2210="",M2209=""),0,IF((AC2210=""),M2209, IF( (M2209=""),AC2210,AC2210+M2209)))</f>
        <v>85050</v>
      </c>
      <c r="AE2210" s="94">
        <f>IF( (X2210=""),AD2210*1,( M2209+(SUM(AC2210:AC2210)) )*(X2210/100) )</f>
        <v>15564.15</v>
      </c>
      <c r="AF2210" s="94">
        <v>50000000</v>
      </c>
      <c r="AG2210" s="94">
        <f t="shared" si="218"/>
        <v>0</v>
      </c>
      <c r="AH2210" s="94">
        <v>0.02</v>
      </c>
    </row>
    <row r="2211" spans="1:34" s="73" customFormat="1" x14ac:dyDescent="0.55000000000000004">
      <c r="A2211" s="108"/>
      <c r="B2211" s="109">
        <v>965</v>
      </c>
      <c r="C2211" s="102">
        <v>5427</v>
      </c>
      <c r="D2211" s="90" t="s">
        <v>3140</v>
      </c>
      <c r="E2211" s="102" t="s">
        <v>34</v>
      </c>
      <c r="F2211" s="102">
        <v>15454</v>
      </c>
      <c r="G2211" s="102">
        <v>0</v>
      </c>
      <c r="H2211" s="102">
        <v>1</v>
      </c>
      <c r="I2211" s="98">
        <v>0</v>
      </c>
      <c r="J2211" s="102" t="s">
        <v>35</v>
      </c>
      <c r="K2211" s="94">
        <f>((G2211*400)+(H2211*100))+I2211</f>
        <v>100</v>
      </c>
      <c r="L2211" s="94">
        <v>2425</v>
      </c>
      <c r="M2211" s="94">
        <f>K2211*L2211</f>
        <v>242500</v>
      </c>
      <c r="N2211" s="102">
        <v>1</v>
      </c>
      <c r="O2211" s="111" t="s">
        <v>2026</v>
      </c>
      <c r="P2211" s="96">
        <v>5570800036855</v>
      </c>
      <c r="Q2211" s="111" t="s">
        <v>2027</v>
      </c>
      <c r="R2211" s="111" t="s">
        <v>2028</v>
      </c>
      <c r="S2211" s="97"/>
      <c r="T2211" s="102" t="s">
        <v>343</v>
      </c>
      <c r="U2211" s="102" t="s">
        <v>45</v>
      </c>
      <c r="V2211" s="102" t="s">
        <v>52</v>
      </c>
      <c r="W2211" s="94">
        <v>14</v>
      </c>
      <c r="X2211" s="98">
        <v>7.33</v>
      </c>
      <c r="Y2211" s="94">
        <v>5600</v>
      </c>
      <c r="Z2211" s="94">
        <f t="shared" si="216"/>
        <v>78400</v>
      </c>
      <c r="AA2211" s="89">
        <v>6</v>
      </c>
      <c r="AB2211" s="89">
        <v>6</v>
      </c>
      <c r="AC2211" s="94">
        <f t="shared" si="217"/>
        <v>73696</v>
      </c>
      <c r="AD2211" s="94">
        <f>IF(AND(AC2211="",M2211=""),0,IF((AC2211=""),M2211, IF( (M2211=""),AC2211,AC2211+M2211)))</f>
        <v>316196</v>
      </c>
      <c r="AE2211" s="94">
        <f>IF( (X2211=""),AD2211*1,( M2211+(SUM(AC2211:AC2211)) )*(X2211/100) )</f>
        <v>23177.166800000003</v>
      </c>
      <c r="AF2211" s="94">
        <v>50000000</v>
      </c>
      <c r="AG2211" s="94">
        <f t="shared" si="218"/>
        <v>0</v>
      </c>
      <c r="AH2211" s="94">
        <v>0.02</v>
      </c>
    </row>
    <row r="2212" spans="1:34" s="73" customFormat="1" x14ac:dyDescent="0.55000000000000004">
      <c r="A2212" s="108"/>
      <c r="B2212" s="109"/>
      <c r="C2212" s="102"/>
      <c r="D2212" s="90"/>
      <c r="E2212" s="102"/>
      <c r="F2212" s="102"/>
      <c r="G2212" s="102"/>
      <c r="H2212" s="102"/>
      <c r="I2212" s="98"/>
      <c r="J2212" s="102"/>
      <c r="K2212" s="94"/>
      <c r="L2212" s="94"/>
      <c r="M2212" s="94"/>
      <c r="N2212" s="102">
        <v>2</v>
      </c>
      <c r="O2212" s="111" t="s">
        <v>2026</v>
      </c>
      <c r="P2212" s="96">
        <v>5570800036855</v>
      </c>
      <c r="Q2212" s="111" t="s">
        <v>2027</v>
      </c>
      <c r="R2212" s="111" t="s">
        <v>2028</v>
      </c>
      <c r="S2212" s="97" t="s">
        <v>3141</v>
      </c>
      <c r="T2212" s="102" t="s">
        <v>51</v>
      </c>
      <c r="U2212" s="102" t="s">
        <v>45</v>
      </c>
      <c r="V2212" s="102" t="s">
        <v>52</v>
      </c>
      <c r="W2212" s="94">
        <v>135.96</v>
      </c>
      <c r="X2212" s="98">
        <v>71.23</v>
      </c>
      <c r="Y2212" s="94">
        <v>6750</v>
      </c>
      <c r="Z2212" s="94">
        <f t="shared" si="216"/>
        <v>917730</v>
      </c>
      <c r="AA2212" s="89">
        <v>6</v>
      </c>
      <c r="AB2212" s="89">
        <v>6</v>
      </c>
      <c r="AC2212" s="94">
        <f t="shared" si="217"/>
        <v>862666.2</v>
      </c>
      <c r="AD2212" s="94">
        <f>IF(AND(AC2212="",M2211=""),0,IF((AC2212=""),M2211, IF( (M2211=""),AC2212,AC2212+M2211)))</f>
        <v>1105166.2</v>
      </c>
      <c r="AE2212" s="94">
        <f>IF( (X2212=""),AD2212*1,( M2211+(SUM(AC2212:AC2212)) )*(X2212/100) )</f>
        <v>787209.88425999996</v>
      </c>
      <c r="AF2212" s="94">
        <v>50000000</v>
      </c>
      <c r="AG2212" s="94">
        <f t="shared" si="218"/>
        <v>0</v>
      </c>
      <c r="AH2212" s="94">
        <v>0.02</v>
      </c>
    </row>
    <row r="2213" spans="1:34" s="73" customFormat="1" x14ac:dyDescent="0.55000000000000004">
      <c r="A2213" s="108"/>
      <c r="B2213" s="109"/>
      <c r="C2213" s="102"/>
      <c r="D2213" s="90"/>
      <c r="E2213" s="102"/>
      <c r="F2213" s="102"/>
      <c r="G2213" s="102"/>
      <c r="H2213" s="102"/>
      <c r="I2213" s="98"/>
      <c r="J2213" s="102"/>
      <c r="K2213" s="94"/>
      <c r="L2213" s="94"/>
      <c r="M2213" s="94"/>
      <c r="N2213" s="102">
        <v>3</v>
      </c>
      <c r="O2213" s="111" t="s">
        <v>2026</v>
      </c>
      <c r="P2213" s="96">
        <v>5570800036855</v>
      </c>
      <c r="Q2213" s="111" t="s">
        <v>2027</v>
      </c>
      <c r="R2213" s="111" t="s">
        <v>2028</v>
      </c>
      <c r="S2213" s="97" t="s">
        <v>3142</v>
      </c>
      <c r="T2213" s="102" t="s">
        <v>55</v>
      </c>
      <c r="U2213" s="102" t="s">
        <v>45</v>
      </c>
      <c r="V2213" s="102" t="s">
        <v>52</v>
      </c>
      <c r="W2213" s="94">
        <v>23.76</v>
      </c>
      <c r="X2213" s="98">
        <v>12.45</v>
      </c>
      <c r="Y2213" s="94">
        <v>0</v>
      </c>
      <c r="Z2213" s="94">
        <f t="shared" si="216"/>
        <v>0</v>
      </c>
      <c r="AA2213" s="89">
        <v>6</v>
      </c>
      <c r="AB2213" s="89">
        <v>6</v>
      </c>
      <c r="AC2213" s="94">
        <f t="shared" si="217"/>
        <v>0</v>
      </c>
      <c r="AD2213" s="94">
        <f>IF(AND(AC2213="",M2211=""),0,IF((AC2213=""),M2211, IF( (M2211=""),AC2213,AC2213+M2211)))</f>
        <v>242500</v>
      </c>
      <c r="AE2213" s="94">
        <f>IF( (X2213=""),AD2213*1,( M2211+(SUM(AC2213:AC2213)) )*(X2213/100) )</f>
        <v>30191.25</v>
      </c>
      <c r="AF2213" s="94">
        <v>50000000</v>
      </c>
      <c r="AG2213" s="94">
        <f t="shared" si="218"/>
        <v>0</v>
      </c>
      <c r="AH2213" s="94">
        <v>0.02</v>
      </c>
    </row>
    <row r="2214" spans="1:34" s="73" customFormat="1" x14ac:dyDescent="0.55000000000000004">
      <c r="A2214" s="108"/>
      <c r="B2214" s="109"/>
      <c r="C2214" s="102"/>
      <c r="D2214" s="90"/>
      <c r="E2214" s="102"/>
      <c r="F2214" s="102"/>
      <c r="G2214" s="102"/>
      <c r="H2214" s="102"/>
      <c r="I2214" s="98"/>
      <c r="J2214" s="102"/>
      <c r="K2214" s="94"/>
      <c r="L2214" s="94"/>
      <c r="M2214" s="94"/>
      <c r="N2214" s="102">
        <v>4</v>
      </c>
      <c r="O2214" s="111" t="s">
        <v>2026</v>
      </c>
      <c r="P2214" s="96">
        <v>5570800036855</v>
      </c>
      <c r="Q2214" s="111" t="s">
        <v>2027</v>
      </c>
      <c r="R2214" s="111" t="s">
        <v>2028</v>
      </c>
      <c r="S2214" s="97" t="s">
        <v>3143</v>
      </c>
      <c r="T2214" s="102" t="s">
        <v>95</v>
      </c>
      <c r="U2214" s="102" t="s">
        <v>74</v>
      </c>
      <c r="V2214" s="102" t="s">
        <v>52</v>
      </c>
      <c r="W2214" s="94">
        <v>17.16</v>
      </c>
      <c r="X2214" s="98">
        <v>8.99</v>
      </c>
      <c r="Y2214" s="94">
        <v>5600</v>
      </c>
      <c r="Z2214" s="94">
        <f t="shared" si="216"/>
        <v>96096</v>
      </c>
      <c r="AA2214" s="89">
        <v>21</v>
      </c>
      <c r="AB2214" s="89">
        <v>93</v>
      </c>
      <c r="AC2214" s="94">
        <f t="shared" si="217"/>
        <v>6726.72</v>
      </c>
      <c r="AD2214" s="94">
        <f>IF(AND(AC2214="",M2211=""),0,IF((AC2214=""),M2211, IF( (M2211=""),AC2214,AC2214+M2211)))</f>
        <v>249226.72</v>
      </c>
      <c r="AE2214" s="94">
        <f>IF( (X2214=""),AD2214*1,( M2211+(SUM(AC2214:AC2214)) )*(X2214/100) )</f>
        <v>22405.482128000003</v>
      </c>
      <c r="AF2214" s="94">
        <v>50000000</v>
      </c>
      <c r="AG2214" s="94">
        <f t="shared" si="218"/>
        <v>0</v>
      </c>
      <c r="AH2214" s="94">
        <v>0.02</v>
      </c>
    </row>
    <row r="2215" spans="1:34" s="73" customFormat="1" x14ac:dyDescent="0.55000000000000004">
      <c r="A2215" s="108"/>
      <c r="B2215" s="109"/>
      <c r="C2215" s="102"/>
      <c r="D2215" s="90"/>
      <c r="E2215" s="102"/>
      <c r="F2215" s="102"/>
      <c r="G2215" s="102"/>
      <c r="H2215" s="102"/>
      <c r="I2215" s="98"/>
      <c r="J2215" s="102"/>
      <c r="K2215" s="94"/>
      <c r="L2215" s="94" t="s">
        <v>63</v>
      </c>
      <c r="M2215" s="94">
        <f>SUM(M2209:M2214)</f>
        <v>327550</v>
      </c>
      <c r="N2215" s="102"/>
      <c r="O2215" s="111"/>
      <c r="P2215" s="96"/>
      <c r="Q2215" s="111"/>
      <c r="R2215" s="111"/>
      <c r="S2215" s="97"/>
      <c r="T2215" s="102"/>
      <c r="U2215" s="102"/>
      <c r="V2215" s="102"/>
      <c r="W2215" s="94"/>
      <c r="X2215" s="98"/>
      <c r="Y2215" s="94"/>
      <c r="Z2215" s="94"/>
      <c r="AA2215" s="89"/>
      <c r="AB2215" s="89"/>
      <c r="AC2215" s="94"/>
      <c r="AD2215" s="94">
        <f>SUM(AD2209:AD2214)</f>
        <v>2559063.9200000004</v>
      </c>
      <c r="AE2215" s="94">
        <f>SUM(AE2209:AE2214)</f>
        <v>1336823.6581879999</v>
      </c>
      <c r="AF2215" s="94"/>
      <c r="AG2215" s="94">
        <f>SUM(AG2209:AG2214)</f>
        <v>0</v>
      </c>
      <c r="AH2215" s="94"/>
    </row>
    <row r="2216" spans="1:34" s="73" customFormat="1" x14ac:dyDescent="0.55000000000000004">
      <c r="A2216" s="108" t="s">
        <v>3146</v>
      </c>
      <c r="B2216" s="109">
        <v>966</v>
      </c>
      <c r="C2216" s="102">
        <v>5479</v>
      </c>
      <c r="D2216" s="90" t="s">
        <v>3147</v>
      </c>
      <c r="E2216" s="102" t="s">
        <v>34</v>
      </c>
      <c r="F2216" s="102">
        <v>17585</v>
      </c>
      <c r="G2216" s="102">
        <v>0</v>
      </c>
      <c r="H2216" s="102">
        <v>0</v>
      </c>
      <c r="I2216" s="98">
        <v>48</v>
      </c>
      <c r="J2216" s="102" t="s">
        <v>35</v>
      </c>
      <c r="K2216" s="94">
        <f>((G2216*400)+(H2216*100))+I2216</f>
        <v>48</v>
      </c>
      <c r="L2216" s="94">
        <v>2425</v>
      </c>
      <c r="M2216" s="94">
        <f>K2216*L2216</f>
        <v>116400</v>
      </c>
      <c r="N2216" s="102">
        <v>1</v>
      </c>
      <c r="O2216" s="111" t="s">
        <v>3144</v>
      </c>
      <c r="P2216" s="96">
        <v>3570800436016</v>
      </c>
      <c r="Q2216" s="111" t="s">
        <v>3145</v>
      </c>
      <c r="R2216" s="111" t="s">
        <v>3148</v>
      </c>
      <c r="S2216" s="97" t="s">
        <v>3149</v>
      </c>
      <c r="T2216" s="102" t="s">
        <v>51</v>
      </c>
      <c r="U2216" s="102" t="s">
        <v>45</v>
      </c>
      <c r="V2216" s="102" t="s">
        <v>52</v>
      </c>
      <c r="W2216" s="94">
        <v>280</v>
      </c>
      <c r="X2216" s="98">
        <v>81.93</v>
      </c>
      <c r="Y2216" s="94">
        <v>6750</v>
      </c>
      <c r="Z2216" s="94">
        <f>W2216*Y2216</f>
        <v>1890000</v>
      </c>
      <c r="AA2216" s="89">
        <v>6</v>
      </c>
      <c r="AB2216" s="89">
        <v>6</v>
      </c>
      <c r="AC2216" s="94">
        <f>(Z2216*(100-AB2216))/100</f>
        <v>1776600</v>
      </c>
      <c r="AD2216" s="94">
        <f>IF(AND(AC2216="",M2216=""),0,IF((AC2216=""),M2216, IF( (M2216=""),AC2216,AC2216+M2216)))</f>
        <v>1893000</v>
      </c>
      <c r="AE2216" s="94">
        <f>IF( (X2216=""),AD2216*1,( M2216+(SUM(AC2216:AC2216)) )*(X2216/100) )</f>
        <v>1550934.9000000001</v>
      </c>
      <c r="AF2216" s="94">
        <v>50000000</v>
      </c>
      <c r="AG2216" s="94">
        <f>IF((AF2216-AE2216) &gt; 1,0,IF((AF2216-AE2216)&lt;0,AE2216-AF2216,AF2216-AE2216))</f>
        <v>0</v>
      </c>
      <c r="AH2216" s="94">
        <v>0.02</v>
      </c>
    </row>
    <row r="2217" spans="1:34" s="73" customFormat="1" x14ac:dyDescent="0.55000000000000004">
      <c r="A2217" s="108"/>
      <c r="B2217" s="109"/>
      <c r="C2217" s="102"/>
      <c r="D2217" s="90"/>
      <c r="E2217" s="102"/>
      <c r="F2217" s="102"/>
      <c r="G2217" s="102"/>
      <c r="H2217" s="102"/>
      <c r="I2217" s="98"/>
      <c r="J2217" s="102"/>
      <c r="K2217" s="94"/>
      <c r="L2217" s="94"/>
      <c r="M2217" s="94"/>
      <c r="N2217" s="102">
        <v>2</v>
      </c>
      <c r="O2217" s="111" t="s">
        <v>3144</v>
      </c>
      <c r="P2217" s="96">
        <v>3570800436016</v>
      </c>
      <c r="Q2217" s="111" t="s">
        <v>3145</v>
      </c>
      <c r="R2217" s="111" t="s">
        <v>3148</v>
      </c>
      <c r="S2217" s="97" t="s">
        <v>3150</v>
      </c>
      <c r="T2217" s="102" t="s">
        <v>55</v>
      </c>
      <c r="U2217" s="102" t="s">
        <v>45</v>
      </c>
      <c r="V2217" s="102" t="s">
        <v>52</v>
      </c>
      <c r="W2217" s="94">
        <v>61.75</v>
      </c>
      <c r="X2217" s="98">
        <v>18.07</v>
      </c>
      <c r="Y2217" s="94">
        <v>0</v>
      </c>
      <c r="Z2217" s="94">
        <f>W2217*Y2217</f>
        <v>0</v>
      </c>
      <c r="AA2217" s="89">
        <v>6</v>
      </c>
      <c r="AB2217" s="89">
        <v>6</v>
      </c>
      <c r="AC2217" s="94">
        <f>(Z2217*(100-AB2217))/100</f>
        <v>0</v>
      </c>
      <c r="AD2217" s="94">
        <f>IF(AND(AC2217="",M2216=""),0,IF((AC2217=""),M2216, IF( (M2216=""),AC2217,AC2217+M2216)))</f>
        <v>116400</v>
      </c>
      <c r="AE2217" s="94">
        <f>IF( (X2217=""),AD2217*1,( M2216+(SUM(AC2217:AC2217)) )*(X2217/100) )</f>
        <v>21033.48</v>
      </c>
      <c r="AF2217" s="94">
        <v>50000000</v>
      </c>
      <c r="AG2217" s="94">
        <f>IF((AF2217-AE2217) &gt; 1,0,IF((AF2217-AE2217)&lt;0,AE2217-AF2217,AF2217-AE2217))</f>
        <v>0</v>
      </c>
      <c r="AH2217" s="94">
        <v>0.02</v>
      </c>
    </row>
    <row r="2218" spans="1:34" s="73" customFormat="1" x14ac:dyDescent="0.55000000000000004">
      <c r="A2218" s="108"/>
      <c r="B2218" s="109">
        <v>967</v>
      </c>
      <c r="C2218" s="102">
        <v>5694</v>
      </c>
      <c r="D2218" s="90" t="s">
        <v>3151</v>
      </c>
      <c r="E2218" s="102" t="s">
        <v>34</v>
      </c>
      <c r="F2218" s="102">
        <v>24585</v>
      </c>
      <c r="G2218" s="102">
        <v>0</v>
      </c>
      <c r="H2218" s="102">
        <v>1</v>
      </c>
      <c r="I2218" s="98">
        <v>0</v>
      </c>
      <c r="J2218" s="102" t="s">
        <v>38</v>
      </c>
      <c r="K2218" s="94">
        <f>((G2218*400)+(H2218*100))+I2218</f>
        <v>100</v>
      </c>
      <c r="L2218" s="94">
        <v>1250</v>
      </c>
      <c r="M2218" s="94">
        <f>K2218*L2218</f>
        <v>125000</v>
      </c>
      <c r="N2218" s="102"/>
      <c r="O2218" s="111"/>
      <c r="P2218" s="96"/>
      <c r="Q2218" s="111"/>
      <c r="R2218" s="111"/>
      <c r="S2218" s="97"/>
      <c r="T2218" s="102"/>
      <c r="U2218" s="102"/>
      <c r="V2218" s="102"/>
      <c r="W2218" s="94"/>
      <c r="X2218" s="98"/>
      <c r="Y2218" s="94"/>
      <c r="Z2218" s="94"/>
      <c r="AA2218" s="89"/>
      <c r="AB2218" s="89"/>
      <c r="AC2218" s="94"/>
      <c r="AD2218" s="94">
        <f>IF(AND(AC2218="",M2218=""),0,IF((AC2218=""),M2218,IF((M2218=""),AC2218,AC2218+M2218)))</f>
        <v>125000</v>
      </c>
      <c r="AE2218" s="94">
        <f>IF( (X2218=""),AD2218*1,AD2218*(X2218/100) )</f>
        <v>125000</v>
      </c>
      <c r="AF2218" s="94">
        <v>50000000</v>
      </c>
      <c r="AG2218" s="94">
        <f>IF((AF2218-AE2218) &gt; 1,0,IF((AF2218-AE2218)&lt;0,AE2218-AF2218,AF2218-AE2218))</f>
        <v>0</v>
      </c>
      <c r="AH2218" s="94">
        <v>0.01</v>
      </c>
    </row>
    <row r="2219" spans="1:34" s="73" customFormat="1" x14ac:dyDescent="0.55000000000000004">
      <c r="A2219" s="108"/>
      <c r="B2219" s="109"/>
      <c r="C2219" s="102"/>
      <c r="D2219" s="90"/>
      <c r="E2219" s="102"/>
      <c r="F2219" s="102"/>
      <c r="G2219" s="102"/>
      <c r="H2219" s="102"/>
      <c r="I2219" s="98"/>
      <c r="J2219" s="102"/>
      <c r="K2219" s="94"/>
      <c r="L2219" s="94" t="s">
        <v>63</v>
      </c>
      <c r="M2219" s="94">
        <f>SUM(M2216:M2218)</f>
        <v>241400</v>
      </c>
      <c r="N2219" s="102"/>
      <c r="O2219" s="111"/>
      <c r="P2219" s="96"/>
      <c r="Q2219" s="111"/>
      <c r="R2219" s="111"/>
      <c r="S2219" s="97"/>
      <c r="T2219" s="102"/>
      <c r="U2219" s="102"/>
      <c r="V2219" s="102"/>
      <c r="W2219" s="94"/>
      <c r="X2219" s="98"/>
      <c r="Y2219" s="94"/>
      <c r="Z2219" s="94"/>
      <c r="AA2219" s="89"/>
      <c r="AB2219" s="89"/>
      <c r="AC2219" s="94"/>
      <c r="AD2219" s="94">
        <f>SUM(AD2216:AD2218)</f>
        <v>2134400</v>
      </c>
      <c r="AE2219" s="94">
        <f>SUM(AE2216:AE2218)</f>
        <v>1696968.3800000001</v>
      </c>
      <c r="AF2219" s="94"/>
      <c r="AG2219" s="94">
        <f>SUM(AG2216:AG2218)</f>
        <v>0</v>
      </c>
      <c r="AH2219" s="94"/>
    </row>
    <row r="2220" spans="1:34" s="73" customFormat="1" x14ac:dyDescent="0.55000000000000004">
      <c r="A2220" s="108" t="s">
        <v>3152</v>
      </c>
      <c r="B2220" s="109">
        <v>968</v>
      </c>
      <c r="C2220" s="102">
        <v>8963</v>
      </c>
      <c r="D2220" s="90" t="s">
        <v>3153</v>
      </c>
      <c r="E2220" s="102" t="s">
        <v>34</v>
      </c>
      <c r="F2220" s="102">
        <v>24396</v>
      </c>
      <c r="G2220" s="102">
        <v>6</v>
      </c>
      <c r="H2220" s="102">
        <v>0</v>
      </c>
      <c r="I2220" s="98">
        <v>0</v>
      </c>
      <c r="J2220" s="102" t="s">
        <v>38</v>
      </c>
      <c r="K2220" s="94">
        <f>((G2220*400)+(H2220*100))+I2220</f>
        <v>2400</v>
      </c>
      <c r="L2220" s="94">
        <v>250</v>
      </c>
      <c r="M2220" s="94">
        <f>K2220*L2220</f>
        <v>600000</v>
      </c>
      <c r="N2220" s="102"/>
      <c r="O2220" s="111"/>
      <c r="P2220" s="96"/>
      <c r="Q2220" s="111"/>
      <c r="R2220" s="111"/>
      <c r="S2220" s="97"/>
      <c r="T2220" s="102"/>
      <c r="U2220" s="102"/>
      <c r="V2220" s="102"/>
      <c r="W2220" s="94"/>
      <c r="X2220" s="98"/>
      <c r="Y2220" s="94"/>
      <c r="Z2220" s="94"/>
      <c r="AA2220" s="89"/>
      <c r="AB2220" s="89"/>
      <c r="AC2220" s="94"/>
      <c r="AD2220" s="94">
        <f>IF(AND(AC2220="",M2220=""),0,IF((AC2220=""),M2220,IF((M2220=""),AC2220,AC2220+M2220)))</f>
        <v>600000</v>
      </c>
      <c r="AE2220" s="94">
        <f>IF( (X2220=""),AD2220*1,AD2220*(X2220/100) )</f>
        <v>600000</v>
      </c>
      <c r="AF2220" s="94">
        <v>50000000</v>
      </c>
      <c r="AG2220" s="94">
        <f>IF((AF2220-AE2220) &gt; 1,0,IF((AF2220-AE2220)&lt;0,AE2220-AF2220,AF2220-AE2220))</f>
        <v>0</v>
      </c>
      <c r="AH2220" s="94">
        <v>0.01</v>
      </c>
    </row>
    <row r="2221" spans="1:34" s="73" customFormat="1" x14ac:dyDescent="0.55000000000000004">
      <c r="A2221" s="108"/>
      <c r="B2221" s="109"/>
      <c r="C2221" s="102"/>
      <c r="D2221" s="90"/>
      <c r="E2221" s="102"/>
      <c r="F2221" s="102"/>
      <c r="G2221" s="102"/>
      <c r="H2221" s="102"/>
      <c r="I2221" s="98"/>
      <c r="J2221" s="102"/>
      <c r="K2221" s="94"/>
      <c r="L2221" s="94" t="s">
        <v>63</v>
      </c>
      <c r="M2221" s="94">
        <f>SUM(M2220:M2220)</f>
        <v>600000</v>
      </c>
      <c r="N2221" s="102"/>
      <c r="O2221" s="111"/>
      <c r="P2221" s="96"/>
      <c r="Q2221" s="111"/>
      <c r="R2221" s="111"/>
      <c r="S2221" s="97"/>
      <c r="T2221" s="102"/>
      <c r="U2221" s="102"/>
      <c r="V2221" s="102"/>
      <c r="W2221" s="94"/>
      <c r="X2221" s="98"/>
      <c r="Y2221" s="94"/>
      <c r="Z2221" s="94"/>
      <c r="AA2221" s="89"/>
      <c r="AB2221" s="89"/>
      <c r="AC2221" s="94"/>
      <c r="AD2221" s="94">
        <f>SUM(AD2220:AD2220)</f>
        <v>600000</v>
      </c>
      <c r="AE2221" s="94">
        <f>SUM(AE2220:AE2220)</f>
        <v>600000</v>
      </c>
      <c r="AF2221" s="94"/>
      <c r="AG2221" s="94">
        <f>SUM(AG2220:AG2220)</f>
        <v>0</v>
      </c>
      <c r="AH2221" s="94"/>
    </row>
    <row r="2222" spans="1:34" s="73" customFormat="1" x14ac:dyDescent="0.55000000000000004">
      <c r="A2222" s="108" t="s">
        <v>3154</v>
      </c>
      <c r="B2222" s="109">
        <v>969</v>
      </c>
      <c r="C2222" s="102">
        <v>7882</v>
      </c>
      <c r="D2222" s="90" t="s">
        <v>3155</v>
      </c>
      <c r="E2222" s="102" t="s">
        <v>34</v>
      </c>
      <c r="F2222" s="102">
        <v>16506</v>
      </c>
      <c r="G2222" s="102">
        <v>0</v>
      </c>
      <c r="H2222" s="102">
        <v>0</v>
      </c>
      <c r="I2222" s="98">
        <v>66</v>
      </c>
      <c r="J2222" s="102" t="s">
        <v>35</v>
      </c>
      <c r="K2222" s="94">
        <f>((G2222*400)+(H2222*100))+I2222</f>
        <v>66</v>
      </c>
      <c r="L2222" s="94">
        <v>400</v>
      </c>
      <c r="M2222" s="94">
        <f>K2222*L2222</f>
        <v>26400</v>
      </c>
      <c r="N2222" s="102">
        <v>1</v>
      </c>
      <c r="O2222" s="111" t="s">
        <v>3156</v>
      </c>
      <c r="P2222" s="96">
        <v>3570800020445</v>
      </c>
      <c r="Q2222" s="111" t="s">
        <v>3157</v>
      </c>
      <c r="R2222" s="111" t="s">
        <v>3158</v>
      </c>
      <c r="S2222" s="97" t="s">
        <v>3159</v>
      </c>
      <c r="T2222" s="102" t="s">
        <v>51</v>
      </c>
      <c r="U2222" s="102" t="s">
        <v>45</v>
      </c>
      <c r="V2222" s="102" t="s">
        <v>46</v>
      </c>
      <c r="W2222" s="94">
        <v>48.45</v>
      </c>
      <c r="X2222" s="98">
        <v>50</v>
      </c>
      <c r="Y2222" s="94">
        <v>6750</v>
      </c>
      <c r="Z2222" s="94">
        <f>W2222*Y2222</f>
        <v>327037.5</v>
      </c>
      <c r="AA2222" s="89">
        <v>7</v>
      </c>
      <c r="AB2222" s="89">
        <v>7</v>
      </c>
      <c r="AC2222" s="94">
        <f>(Z2222*(100-AB2222))/100</f>
        <v>304144.875</v>
      </c>
      <c r="AD2222" s="94">
        <f>IF(AND(AC2222="",M2222=""),0,IF((AC2222=""),M2222, IF( (M2222=""),AC2222,AC2222+M2222)))</f>
        <v>330544.875</v>
      </c>
      <c r="AE2222" s="94">
        <f>IF( (X2222=""),AD2222*1,( M2222+(SUM(AC2222:AC2222)) )*(X2222/100) )</f>
        <v>165272.4375</v>
      </c>
      <c r="AF2222" s="94">
        <v>0</v>
      </c>
      <c r="AG2222" s="94">
        <f>IF((AF2222-AE2222) &gt; 1,0,IF((AF2222-AE2222)&lt;0,AE2222-AF2222,AF2222-AE2222))</f>
        <v>165272.4375</v>
      </c>
      <c r="AH2222" s="94">
        <v>0.02</v>
      </c>
    </row>
    <row r="2223" spans="1:34" s="73" customFormat="1" x14ac:dyDescent="0.55000000000000004">
      <c r="A2223" s="108"/>
      <c r="B2223" s="109"/>
      <c r="C2223" s="102"/>
      <c r="D2223" s="90"/>
      <c r="E2223" s="102"/>
      <c r="F2223" s="102"/>
      <c r="G2223" s="102"/>
      <c r="H2223" s="102"/>
      <c r="I2223" s="98"/>
      <c r="J2223" s="102"/>
      <c r="K2223" s="94"/>
      <c r="L2223" s="94"/>
      <c r="M2223" s="94"/>
      <c r="N2223" s="102">
        <v>2</v>
      </c>
      <c r="O2223" s="111" t="s">
        <v>3156</v>
      </c>
      <c r="P2223" s="96">
        <v>3570800020445</v>
      </c>
      <c r="Q2223" s="111" t="s">
        <v>3157</v>
      </c>
      <c r="R2223" s="111" t="s">
        <v>3158</v>
      </c>
      <c r="S2223" s="97" t="s">
        <v>3160</v>
      </c>
      <c r="T2223" s="102" t="s">
        <v>51</v>
      </c>
      <c r="U2223" s="102" t="s">
        <v>45</v>
      </c>
      <c r="V2223" s="102" t="s">
        <v>52</v>
      </c>
      <c r="W2223" s="94">
        <v>48.45</v>
      </c>
      <c r="X2223" s="98">
        <v>50</v>
      </c>
      <c r="Y2223" s="94">
        <v>6750</v>
      </c>
      <c r="Z2223" s="94">
        <f>W2223*Y2223</f>
        <v>327037.5</v>
      </c>
      <c r="AA2223" s="89">
        <v>7</v>
      </c>
      <c r="AB2223" s="89">
        <v>7</v>
      </c>
      <c r="AC2223" s="94">
        <f>(Z2223*(100-AB2223))/100</f>
        <v>304144.875</v>
      </c>
      <c r="AD2223" s="94">
        <f>IF(AND(AC2223="",M2222=""),0,IF((AC2223=""),M2222, IF( (M2222=""),AC2223,AC2223+M2222)))</f>
        <v>330544.875</v>
      </c>
      <c r="AE2223" s="94">
        <f>IF( (X2223=""),AD2223*1,( M2222+(SUM(AC2223:AC2223)) )*(X2223/100) )</f>
        <v>165272.4375</v>
      </c>
      <c r="AF2223" s="94">
        <v>50000000</v>
      </c>
      <c r="AG2223" s="94">
        <f>IF((AF2223-AE2223) &gt; 1,0,IF((AF2223-AE2223)&lt;0,AE2223-AF2223,AF2223-AE2223))</f>
        <v>0</v>
      </c>
      <c r="AH2223" s="94">
        <v>0.02</v>
      </c>
    </row>
    <row r="2224" spans="1:34" s="74" customFormat="1" x14ac:dyDescent="0.55000000000000004">
      <c r="A2224" s="108"/>
      <c r="B2224" s="109">
        <v>970</v>
      </c>
      <c r="C2224" s="102">
        <v>10108</v>
      </c>
      <c r="D2224" s="90" t="s">
        <v>3161</v>
      </c>
      <c r="E2224" s="102" t="s">
        <v>34</v>
      </c>
      <c r="F2224" s="102">
        <v>16507</v>
      </c>
      <c r="G2224" s="102">
        <v>0</v>
      </c>
      <c r="H2224" s="102">
        <v>1</v>
      </c>
      <c r="I2224" s="98">
        <v>80</v>
      </c>
      <c r="J2224" s="102" t="s">
        <v>38</v>
      </c>
      <c r="K2224" s="94">
        <f>((G2224*400)+(H2224*100))+I2224</f>
        <v>180</v>
      </c>
      <c r="L2224" s="94">
        <v>375</v>
      </c>
      <c r="M2224" s="94">
        <f>K2224*L2224</f>
        <v>67500</v>
      </c>
      <c r="N2224" s="102"/>
      <c r="O2224" s="111"/>
      <c r="P2224" s="96"/>
      <c r="Q2224" s="111"/>
      <c r="R2224" s="111"/>
      <c r="S2224" s="97"/>
      <c r="T2224" s="102"/>
      <c r="U2224" s="102"/>
      <c r="V2224" s="102"/>
      <c r="W2224" s="94"/>
      <c r="X2224" s="98"/>
      <c r="Y2224" s="94"/>
      <c r="Z2224" s="94"/>
      <c r="AA2224" s="89"/>
      <c r="AB2224" s="89"/>
      <c r="AC2224" s="94"/>
      <c r="AD2224" s="94">
        <f>IF(AND(AC2224="",M2224=""),0,IF((AC2224=""),M2224,IF((M2224=""),AC2224,AC2224+M2224)))</f>
        <v>67500</v>
      </c>
      <c r="AE2224" s="94">
        <f>IF( (X2224=""),AD2224*1,AD2224*(X2224/100) )</f>
        <v>67500</v>
      </c>
      <c r="AF2224" s="94">
        <v>50000000</v>
      </c>
      <c r="AG2224" s="94">
        <f>IF((AF2224-AE2224) &gt; 1,0,IF((AF2224-AE2224)&lt;0,AE2224-AF2224,AF2224-AE2224))</f>
        <v>0</v>
      </c>
      <c r="AH2224" s="94">
        <v>0.01</v>
      </c>
    </row>
    <row r="2225" spans="1:34" s="74" customFormat="1" x14ac:dyDescent="0.55000000000000004">
      <c r="A2225" s="108"/>
      <c r="B2225" s="109"/>
      <c r="C2225" s="102"/>
      <c r="D2225" s="90"/>
      <c r="E2225" s="102"/>
      <c r="F2225" s="102"/>
      <c r="G2225" s="102"/>
      <c r="H2225" s="102"/>
      <c r="I2225" s="98"/>
      <c r="J2225" s="102"/>
      <c r="K2225" s="94"/>
      <c r="L2225" s="94" t="s">
        <v>63</v>
      </c>
      <c r="M2225" s="94">
        <f>SUM(M2222:M2224)</f>
        <v>93900</v>
      </c>
      <c r="N2225" s="102"/>
      <c r="O2225" s="111"/>
      <c r="P2225" s="96"/>
      <c r="Q2225" s="111"/>
      <c r="R2225" s="111"/>
      <c r="S2225" s="97"/>
      <c r="T2225" s="102"/>
      <c r="U2225" s="102"/>
      <c r="V2225" s="102"/>
      <c r="W2225" s="94"/>
      <c r="X2225" s="98"/>
      <c r="Y2225" s="94"/>
      <c r="Z2225" s="94"/>
      <c r="AA2225" s="89"/>
      <c r="AB2225" s="89"/>
      <c r="AC2225" s="94"/>
      <c r="AD2225" s="94">
        <f>SUM(AD2222:AD2224)</f>
        <v>728589.75</v>
      </c>
      <c r="AE2225" s="94">
        <f>SUM(AE2222:AE2224)</f>
        <v>398044.875</v>
      </c>
      <c r="AF2225" s="94"/>
      <c r="AG2225" s="94">
        <f>SUM(AG2222:AG2224)</f>
        <v>165272.4375</v>
      </c>
      <c r="AH2225" s="94"/>
    </row>
    <row r="2226" spans="1:34" s="74" customFormat="1" x14ac:dyDescent="0.55000000000000004">
      <c r="A2226" s="108" t="s">
        <v>3162</v>
      </c>
      <c r="B2226" s="109">
        <v>971</v>
      </c>
      <c r="C2226" s="102">
        <v>9949</v>
      </c>
      <c r="D2226" s="90"/>
      <c r="E2226" s="102" t="s">
        <v>37</v>
      </c>
      <c r="F2226" s="102"/>
      <c r="G2226" s="102">
        <v>0</v>
      </c>
      <c r="H2226" s="102">
        <v>0</v>
      </c>
      <c r="I2226" s="98">
        <v>83</v>
      </c>
      <c r="J2226" s="102" t="s">
        <v>35</v>
      </c>
      <c r="K2226" s="94">
        <f>((G2226*400)+(H2226*100))+I2226</f>
        <v>83</v>
      </c>
      <c r="L2226" s="94">
        <v>225</v>
      </c>
      <c r="M2226" s="94">
        <f>K2226*L2226</f>
        <v>18675</v>
      </c>
      <c r="N2226" s="102"/>
      <c r="O2226" s="111"/>
      <c r="P2226" s="96"/>
      <c r="Q2226" s="111"/>
      <c r="R2226" s="111"/>
      <c r="S2226" s="97"/>
      <c r="T2226" s="102"/>
      <c r="U2226" s="102"/>
      <c r="V2226" s="102"/>
      <c r="W2226" s="94"/>
      <c r="X2226" s="98"/>
      <c r="Y2226" s="94"/>
      <c r="Z2226" s="94"/>
      <c r="AA2226" s="89"/>
      <c r="AB2226" s="89"/>
      <c r="AC2226" s="94"/>
      <c r="AD2226" s="94">
        <f>IF(AND(AC2226="",M2226=""),0,IF((AC2226=""),M2226,IF((M2226=""),AC2226,AC2226+M2226)))</f>
        <v>18675</v>
      </c>
      <c r="AE2226" s="94">
        <f>IF( (X2226=""),AD2226*1,AD2226*(X2226/100) )</f>
        <v>18675</v>
      </c>
      <c r="AF2226" s="94">
        <v>0</v>
      </c>
      <c r="AG2226" s="94">
        <f>IF((AF2226-AE2226) &gt; 1,0,IF((AF2226-AE2226)&lt;0,AE2226-AF2226,AF2226-AE2226))</f>
        <v>18675</v>
      </c>
      <c r="AH2226" s="94">
        <v>0.02</v>
      </c>
    </row>
    <row r="2227" spans="1:34" s="74" customFormat="1" x14ac:dyDescent="0.55000000000000004">
      <c r="A2227" s="108"/>
      <c r="B2227" s="109"/>
      <c r="C2227" s="102"/>
      <c r="D2227" s="90"/>
      <c r="E2227" s="102"/>
      <c r="F2227" s="102"/>
      <c r="G2227" s="102"/>
      <c r="H2227" s="102"/>
      <c r="I2227" s="98"/>
      <c r="J2227" s="102"/>
      <c r="K2227" s="94"/>
      <c r="L2227" s="94" t="s">
        <v>63</v>
      </c>
      <c r="M2227" s="94">
        <f>SUM(M2226:M2226)</f>
        <v>18675</v>
      </c>
      <c r="N2227" s="102"/>
      <c r="O2227" s="111"/>
      <c r="P2227" s="96"/>
      <c r="Q2227" s="111"/>
      <c r="R2227" s="111"/>
      <c r="S2227" s="97"/>
      <c r="T2227" s="102"/>
      <c r="U2227" s="102"/>
      <c r="V2227" s="102"/>
      <c r="W2227" s="94"/>
      <c r="X2227" s="98"/>
      <c r="Y2227" s="94"/>
      <c r="Z2227" s="94"/>
      <c r="AA2227" s="89"/>
      <c r="AB2227" s="89"/>
      <c r="AC2227" s="94"/>
      <c r="AD2227" s="94">
        <f>SUM(AD2226:AD2226)</f>
        <v>18675</v>
      </c>
      <c r="AE2227" s="94">
        <f>SUM(AE2226:AE2226)</f>
        <v>18675</v>
      </c>
      <c r="AF2227" s="94"/>
      <c r="AG2227" s="94">
        <f>SUM(AG2226:AG2226)</f>
        <v>18675</v>
      </c>
      <c r="AH2227" s="94"/>
    </row>
    <row r="2228" spans="1:34" s="74" customFormat="1" x14ac:dyDescent="0.55000000000000004">
      <c r="A2228" s="108" t="s">
        <v>3165</v>
      </c>
      <c r="B2228" s="109">
        <v>972</v>
      </c>
      <c r="C2228" s="102">
        <v>8702</v>
      </c>
      <c r="D2228" s="90" t="s">
        <v>3166</v>
      </c>
      <c r="E2228" s="102" t="s">
        <v>34</v>
      </c>
      <c r="F2228" s="102">
        <v>14064</v>
      </c>
      <c r="G2228" s="102">
        <v>0</v>
      </c>
      <c r="H2228" s="102">
        <v>2</v>
      </c>
      <c r="I2228" s="98">
        <v>87</v>
      </c>
      <c r="J2228" s="102" t="s">
        <v>35</v>
      </c>
      <c r="K2228" s="94">
        <f>((G2228*400)+(H2228*100))+I2228</f>
        <v>287</v>
      </c>
      <c r="L2228" s="94">
        <v>800</v>
      </c>
      <c r="M2228" s="94">
        <f>K2228*L2228</f>
        <v>229600</v>
      </c>
      <c r="N2228" s="102">
        <v>1</v>
      </c>
      <c r="O2228" s="111" t="s">
        <v>3163</v>
      </c>
      <c r="P2228" s="96">
        <v>3570800355326</v>
      </c>
      <c r="Q2228" s="111" t="s">
        <v>3164</v>
      </c>
      <c r="R2228" s="111" t="s">
        <v>3167</v>
      </c>
      <c r="S2228" s="97" t="s">
        <v>3168</v>
      </c>
      <c r="T2228" s="102" t="s">
        <v>51</v>
      </c>
      <c r="U2228" s="102" t="s">
        <v>45</v>
      </c>
      <c r="V2228" s="102" t="s">
        <v>52</v>
      </c>
      <c r="W2228" s="94">
        <v>107.12</v>
      </c>
      <c r="X2228" s="98">
        <v>49.41</v>
      </c>
      <c r="Y2228" s="94">
        <v>6750</v>
      </c>
      <c r="Z2228" s="94">
        <f>W2228*Y2228</f>
        <v>723060</v>
      </c>
      <c r="AA2228" s="203">
        <v>6</v>
      </c>
      <c r="AB2228" s="203">
        <v>6</v>
      </c>
      <c r="AC2228" s="94">
        <f>(Z2228*(100-AB2228))/100</f>
        <v>679676.4</v>
      </c>
      <c r="AD2228" s="94">
        <f>IF(AND(AC2228="",M2228=""),0,IF((AC2228=""),M2228, IF( (M2228=""),AC2228,AC2228+M2228)))</f>
        <v>909276.4</v>
      </c>
      <c r="AE2228" s="94">
        <f>IF( (X2228=""),AD2228*1,( M2228+(SUM(AC2228:AC2228)) )*(X2228/100) )</f>
        <v>449273.46924000001</v>
      </c>
      <c r="AF2228" s="94">
        <v>50000000</v>
      </c>
      <c r="AG2228" s="94">
        <f>IF((AF2228-AE2228) &gt; 1,0,IF((AF2228-AE2228)&lt;0,AE2228-AF2228,AF2228-AE2228))</f>
        <v>0</v>
      </c>
      <c r="AH2228" s="94">
        <v>0.02</v>
      </c>
    </row>
    <row r="2229" spans="1:34" s="74" customFormat="1" x14ac:dyDescent="0.55000000000000004">
      <c r="A2229" s="108"/>
      <c r="B2229" s="109"/>
      <c r="C2229" s="102"/>
      <c r="D2229" s="90"/>
      <c r="E2229" s="102"/>
      <c r="F2229" s="102"/>
      <c r="G2229" s="102"/>
      <c r="H2229" s="102"/>
      <c r="I2229" s="98"/>
      <c r="J2229" s="102"/>
      <c r="K2229" s="94"/>
      <c r="L2229" s="94"/>
      <c r="M2229" s="94"/>
      <c r="N2229" s="102">
        <v>2</v>
      </c>
      <c r="O2229" s="111" t="s">
        <v>3163</v>
      </c>
      <c r="P2229" s="96">
        <v>3570800355326</v>
      </c>
      <c r="Q2229" s="111" t="s">
        <v>3164</v>
      </c>
      <c r="R2229" s="111" t="s">
        <v>3167</v>
      </c>
      <c r="S2229" s="97" t="s">
        <v>3169</v>
      </c>
      <c r="T2229" s="102" t="s">
        <v>51</v>
      </c>
      <c r="U2229" s="102" t="s">
        <v>74</v>
      </c>
      <c r="V2229" s="102" t="s">
        <v>52</v>
      </c>
      <c r="W2229" s="94">
        <v>84.32</v>
      </c>
      <c r="X2229" s="98">
        <v>38.89</v>
      </c>
      <c r="Y2229" s="94">
        <v>6750</v>
      </c>
      <c r="Z2229" s="94">
        <f>W2229*Y2229</f>
        <v>569160</v>
      </c>
      <c r="AA2229" s="89">
        <v>21</v>
      </c>
      <c r="AB2229" s="89">
        <v>93</v>
      </c>
      <c r="AC2229" s="94">
        <f>(Z2229*(100-AB2229))/100</f>
        <v>39841.199999999997</v>
      </c>
      <c r="AD2229" s="94">
        <f>IF(AND(AC2229="",M2228=""),0,IF((AC2229=""),M2228, IF( (M2228=""),AC2229,AC2229+M2228)))</f>
        <v>269441.2</v>
      </c>
      <c r="AE2229" s="94">
        <f>IF( (X2229=""),AD2229*1,( M2228+(SUM(AC2229:AC2229)) )*(X2229/100) )</f>
        <v>104785.68268000001</v>
      </c>
      <c r="AF2229" s="94">
        <v>50000000</v>
      </c>
      <c r="AG2229" s="94">
        <f>IF((AF2229-AE2229) &gt; 1,0,IF((AF2229-AE2229)&lt;0,AE2229-AF2229,AF2229-AE2229))</f>
        <v>0</v>
      </c>
      <c r="AH2229" s="94">
        <v>0.02</v>
      </c>
    </row>
    <row r="2230" spans="1:34" s="74" customFormat="1" x14ac:dyDescent="0.55000000000000004">
      <c r="A2230" s="108"/>
      <c r="B2230" s="109"/>
      <c r="C2230" s="102"/>
      <c r="D2230" s="90"/>
      <c r="E2230" s="102"/>
      <c r="F2230" s="102"/>
      <c r="G2230" s="102"/>
      <c r="H2230" s="102"/>
      <c r="I2230" s="98"/>
      <c r="J2230" s="102"/>
      <c r="K2230" s="94"/>
      <c r="L2230" s="94"/>
      <c r="M2230" s="94"/>
      <c r="N2230" s="102">
        <v>3</v>
      </c>
      <c r="O2230" s="111" t="s">
        <v>3163</v>
      </c>
      <c r="P2230" s="96">
        <v>3570800355326</v>
      </c>
      <c r="Q2230" s="111" t="s">
        <v>3164</v>
      </c>
      <c r="R2230" s="111" t="s">
        <v>3167</v>
      </c>
      <c r="S2230" s="97" t="s">
        <v>3170</v>
      </c>
      <c r="T2230" s="102" t="s">
        <v>51</v>
      </c>
      <c r="U2230" s="102" t="s">
        <v>74</v>
      </c>
      <c r="V2230" s="102" t="s">
        <v>52</v>
      </c>
      <c r="W2230" s="94">
        <v>25.38</v>
      </c>
      <c r="X2230" s="98">
        <v>11.71</v>
      </c>
      <c r="Y2230" s="94">
        <v>6750</v>
      </c>
      <c r="Z2230" s="94">
        <f>W2230*Y2230</f>
        <v>171315</v>
      </c>
      <c r="AA2230" s="89">
        <v>21</v>
      </c>
      <c r="AB2230" s="89">
        <v>93</v>
      </c>
      <c r="AC2230" s="94">
        <f>(Z2230*(100-AB2230))/100</f>
        <v>11992.05</v>
      </c>
      <c r="AD2230" s="94">
        <f>IF(AND(AC2230="",M2228=""),0,IF((AC2230=""),M2228, IF( (M2228=""),AC2230,AC2230+M2228)))</f>
        <v>241592.05</v>
      </c>
      <c r="AE2230" s="94">
        <f>IF( (X2230=""),AD2230*1,( M2228+(SUM(AC2230:AC2230)) )*(X2230/100) )</f>
        <v>28290.429055000001</v>
      </c>
      <c r="AF2230" s="94">
        <v>50000000</v>
      </c>
      <c r="AG2230" s="94">
        <f>IF((AF2230-AE2230) &gt; 1,0,IF((AF2230-AE2230)&lt;0,AE2230-AF2230,AF2230-AE2230))</f>
        <v>0</v>
      </c>
      <c r="AH2230" s="94">
        <v>0.02</v>
      </c>
    </row>
    <row r="2231" spans="1:34" s="74" customFormat="1" x14ac:dyDescent="0.55000000000000004">
      <c r="A2231" s="108"/>
      <c r="B2231" s="109"/>
      <c r="C2231" s="102"/>
      <c r="D2231" s="90"/>
      <c r="E2231" s="102"/>
      <c r="F2231" s="102"/>
      <c r="G2231" s="102"/>
      <c r="H2231" s="102"/>
      <c r="I2231" s="98"/>
      <c r="J2231" s="102"/>
      <c r="K2231" s="94"/>
      <c r="L2231" s="94" t="s">
        <v>63</v>
      </c>
      <c r="M2231" s="94">
        <f>SUM(M2228:M2230)</f>
        <v>229600</v>
      </c>
      <c r="N2231" s="102"/>
      <c r="O2231" s="111"/>
      <c r="P2231" s="96"/>
      <c r="Q2231" s="111"/>
      <c r="R2231" s="111"/>
      <c r="S2231" s="97"/>
      <c r="T2231" s="102"/>
      <c r="U2231" s="102"/>
      <c r="V2231" s="102"/>
      <c r="W2231" s="94"/>
      <c r="X2231" s="98"/>
      <c r="Y2231" s="94"/>
      <c r="Z2231" s="94"/>
      <c r="AA2231" s="89"/>
      <c r="AB2231" s="89"/>
      <c r="AC2231" s="94"/>
      <c r="AD2231" s="94">
        <f>SUM(AD2228:AD2230)</f>
        <v>1420309.6500000001</v>
      </c>
      <c r="AE2231" s="94">
        <f>SUM(AE2228:AE2230)</f>
        <v>582349.58097499993</v>
      </c>
      <c r="AF2231" s="94"/>
      <c r="AG2231" s="94">
        <f>SUM(AG2228:AG2230)</f>
        <v>0</v>
      </c>
      <c r="AH2231" s="94"/>
    </row>
    <row r="2232" spans="1:34" s="74" customFormat="1" x14ac:dyDescent="0.55000000000000004">
      <c r="A2232" s="108" t="s">
        <v>3173</v>
      </c>
      <c r="B2232" s="109">
        <v>973</v>
      </c>
      <c r="C2232" s="102">
        <v>7086</v>
      </c>
      <c r="D2232" s="90" t="s">
        <v>3174</v>
      </c>
      <c r="E2232" s="102" t="s">
        <v>34</v>
      </c>
      <c r="F2232" s="102">
        <v>18403</v>
      </c>
      <c r="G2232" s="102">
        <v>0</v>
      </c>
      <c r="H2232" s="102">
        <v>0</v>
      </c>
      <c r="I2232" s="98">
        <v>63</v>
      </c>
      <c r="J2232" s="102" t="s">
        <v>35</v>
      </c>
      <c r="K2232" s="94">
        <f>((G2232*400)+(H2232*100))+I2232</f>
        <v>63</v>
      </c>
      <c r="L2232" s="94">
        <v>850</v>
      </c>
      <c r="M2232" s="94">
        <f>K2232*L2232</f>
        <v>53550</v>
      </c>
      <c r="N2232" s="102">
        <v>1</v>
      </c>
      <c r="O2232" s="111" t="s">
        <v>3171</v>
      </c>
      <c r="P2232" s="96">
        <v>3570800202490</v>
      </c>
      <c r="Q2232" s="111" t="s">
        <v>3172</v>
      </c>
      <c r="R2232" s="111" t="s">
        <v>3175</v>
      </c>
      <c r="S2232" s="97" t="s">
        <v>3176</v>
      </c>
      <c r="T2232" s="102" t="s">
        <v>51</v>
      </c>
      <c r="U2232" s="102" t="s">
        <v>45</v>
      </c>
      <c r="V2232" s="102" t="s">
        <v>52</v>
      </c>
      <c r="W2232" s="94">
        <v>74</v>
      </c>
      <c r="X2232" s="98">
        <v>100</v>
      </c>
      <c r="Y2232" s="94">
        <v>6750</v>
      </c>
      <c r="Z2232" s="94">
        <f>W2232*Y2232</f>
        <v>499500</v>
      </c>
      <c r="AA2232" s="89">
        <v>18</v>
      </c>
      <c r="AB2232" s="89">
        <v>26</v>
      </c>
      <c r="AC2232" s="94">
        <f>(Z2232*(100-AB2232))/100</f>
        <v>369630</v>
      </c>
      <c r="AD2232" s="94">
        <f>IF(AND(AC2232="",M2232=""),0,IF((AC2232=""),M2232, IF( (M2232=""),AC2232,AC2232+M2232)))</f>
        <v>423180</v>
      </c>
      <c r="AE2232" s="94">
        <f>IF( (X2232=""),AD2232*1,( M2232+(SUM(AC2232:AC2232)) )*(X2232/100) )</f>
        <v>423180</v>
      </c>
      <c r="AF2232" s="94">
        <v>50000000</v>
      </c>
      <c r="AG2232" s="94">
        <f>IF((AF2232-AE2232) &gt; 1,0,IF((AF2232-AE2232)&lt;0,AE2232-AF2232,AF2232-AE2232))</f>
        <v>0</v>
      </c>
      <c r="AH2232" s="94">
        <v>0.02</v>
      </c>
    </row>
    <row r="2233" spans="1:34" s="74" customFormat="1" x14ac:dyDescent="0.55000000000000004">
      <c r="A2233" s="108"/>
      <c r="B2233" s="109"/>
      <c r="C2233" s="102"/>
      <c r="D2233" s="90"/>
      <c r="E2233" s="102"/>
      <c r="F2233" s="102"/>
      <c r="G2233" s="102"/>
      <c r="H2233" s="102"/>
      <c r="I2233" s="98"/>
      <c r="J2233" s="102"/>
      <c r="K2233" s="94"/>
      <c r="L2233" s="94" t="s">
        <v>63</v>
      </c>
      <c r="M2233" s="94">
        <f>SUM(M2232:M2232)</f>
        <v>53550</v>
      </c>
      <c r="N2233" s="102"/>
      <c r="O2233" s="111"/>
      <c r="P2233" s="96"/>
      <c r="Q2233" s="111"/>
      <c r="R2233" s="111"/>
      <c r="S2233" s="97"/>
      <c r="T2233" s="102"/>
      <c r="U2233" s="102"/>
      <c r="V2233" s="102"/>
      <c r="W2233" s="94"/>
      <c r="X2233" s="98"/>
      <c r="Y2233" s="94"/>
      <c r="Z2233" s="94"/>
      <c r="AA2233" s="89"/>
      <c r="AB2233" s="89"/>
      <c r="AC2233" s="94"/>
      <c r="AD2233" s="94">
        <f>SUM(AD2232:AD2232)</f>
        <v>423180</v>
      </c>
      <c r="AE2233" s="94">
        <f>SUM(AE2232:AE2232)</f>
        <v>423180</v>
      </c>
      <c r="AF2233" s="94"/>
      <c r="AG2233" s="94">
        <f>SUM(AG2232:AG2232)</f>
        <v>0</v>
      </c>
      <c r="AH2233" s="94"/>
    </row>
    <row r="2234" spans="1:34" s="74" customFormat="1" x14ac:dyDescent="0.55000000000000004">
      <c r="A2234" s="108" t="s">
        <v>3179</v>
      </c>
      <c r="B2234" s="109">
        <v>974</v>
      </c>
      <c r="C2234" s="102">
        <v>8096</v>
      </c>
      <c r="D2234" s="90" t="s">
        <v>3180</v>
      </c>
      <c r="E2234" s="102" t="s">
        <v>34</v>
      </c>
      <c r="F2234" s="102">
        <v>16570</v>
      </c>
      <c r="G2234" s="102">
        <v>2</v>
      </c>
      <c r="H2234" s="102">
        <v>1</v>
      </c>
      <c r="I2234" s="98">
        <v>87</v>
      </c>
      <c r="J2234" s="102" t="s">
        <v>62</v>
      </c>
      <c r="K2234" s="94">
        <f>((G2234*400)+(H2234*100))+I2234</f>
        <v>987</v>
      </c>
      <c r="L2234" s="94">
        <v>1900</v>
      </c>
      <c r="M2234" s="94">
        <f>K2234*L2234</f>
        <v>1875300</v>
      </c>
      <c r="N2234" s="102">
        <v>1</v>
      </c>
      <c r="O2234" s="111" t="s">
        <v>3177</v>
      </c>
      <c r="P2234" s="96">
        <v>1579900061601</v>
      </c>
      <c r="Q2234" s="111" t="s">
        <v>3178</v>
      </c>
      <c r="R2234" s="111" t="s">
        <v>3181</v>
      </c>
      <c r="S2234" s="97" t="s">
        <v>3182</v>
      </c>
      <c r="T2234" s="102" t="s">
        <v>51</v>
      </c>
      <c r="U2234" s="102" t="s">
        <v>45</v>
      </c>
      <c r="V2234" s="102" t="s">
        <v>75</v>
      </c>
      <c r="W2234" s="94">
        <v>110.4</v>
      </c>
      <c r="X2234" s="98">
        <v>15.08</v>
      </c>
      <c r="Y2234" s="94">
        <v>6750</v>
      </c>
      <c r="Z2234" s="94">
        <f t="shared" ref="Z2234:Z2240" si="219">W2234*Y2234</f>
        <v>745200</v>
      </c>
      <c r="AA2234" s="89">
        <v>7</v>
      </c>
      <c r="AB2234" s="89">
        <v>7</v>
      </c>
      <c r="AC2234" s="94">
        <f t="shared" ref="AC2234:AC2240" si="220">(Z2234*(100-AB2234))/100</f>
        <v>693036</v>
      </c>
      <c r="AD2234" s="94">
        <f>IF(AND(AC2234="",M2234=""),0,IF((AC2234=""),M2234, IF( (M2234=""),AC2234,AC2234+M2234)))</f>
        <v>2568336</v>
      </c>
      <c r="AE2234" s="94">
        <f>IF( (X2234=""),AD2234*1,( M2234+(SUM(AC2234:AC2234)) )*(X2234/100) )</f>
        <v>387305.06879999995</v>
      </c>
      <c r="AF2234" s="94">
        <v>0</v>
      </c>
      <c r="AG2234" s="94">
        <f t="shared" ref="AG2234:AG2240" si="221">IF((AF2234-AE2234) &gt; 1,0,IF((AF2234-AE2234)&lt;0,AE2234-AF2234,AF2234-AE2234))</f>
        <v>387305.06879999995</v>
      </c>
      <c r="AH2234" s="94">
        <v>0.3</v>
      </c>
    </row>
    <row r="2235" spans="1:34" s="74" customFormat="1" x14ac:dyDescent="0.55000000000000004">
      <c r="A2235" s="108"/>
      <c r="B2235" s="109"/>
      <c r="C2235" s="102"/>
      <c r="D2235" s="90"/>
      <c r="E2235" s="102"/>
      <c r="F2235" s="102"/>
      <c r="G2235" s="102"/>
      <c r="H2235" s="102"/>
      <c r="I2235" s="98"/>
      <c r="J2235" s="102"/>
      <c r="K2235" s="94"/>
      <c r="L2235" s="94"/>
      <c r="M2235" s="94"/>
      <c r="N2235" s="102">
        <v>2</v>
      </c>
      <c r="O2235" s="111" t="s">
        <v>3177</v>
      </c>
      <c r="P2235" s="96">
        <v>1579900061601</v>
      </c>
      <c r="Q2235" s="111" t="s">
        <v>3178</v>
      </c>
      <c r="R2235" s="111" t="s">
        <v>3181</v>
      </c>
      <c r="S2235" s="97" t="s">
        <v>3183</v>
      </c>
      <c r="T2235" s="102" t="s">
        <v>51</v>
      </c>
      <c r="U2235" s="102" t="s">
        <v>45</v>
      </c>
      <c r="V2235" s="102" t="s">
        <v>75</v>
      </c>
      <c r="W2235" s="94">
        <v>37.799999999999997</v>
      </c>
      <c r="X2235" s="98">
        <v>5.16</v>
      </c>
      <c r="Y2235" s="94">
        <v>6750</v>
      </c>
      <c r="Z2235" s="94">
        <f t="shared" si="219"/>
        <v>255149.99999999997</v>
      </c>
      <c r="AA2235" s="89">
        <v>7</v>
      </c>
      <c r="AB2235" s="89">
        <v>7</v>
      </c>
      <c r="AC2235" s="94">
        <f t="shared" si="220"/>
        <v>237289.49999999997</v>
      </c>
      <c r="AD2235" s="94">
        <f>IF(AND(AC2235="",M2234=""),0,IF((AC2235=""),M2234, IF( (M2234=""),AC2235,AC2235+M2234)))</f>
        <v>2112589.5</v>
      </c>
      <c r="AE2235" s="94">
        <f>IF( (X2235=""),AD2235*1,( M2234+(SUM(AC2235:AC2235)) )*(X2235/100) )</f>
        <v>109009.6182</v>
      </c>
      <c r="AF2235" s="94">
        <v>0</v>
      </c>
      <c r="AG2235" s="94">
        <f t="shared" si="221"/>
        <v>109009.6182</v>
      </c>
      <c r="AH2235" s="94">
        <v>0.3</v>
      </c>
    </row>
    <row r="2236" spans="1:34" s="74" customFormat="1" x14ac:dyDescent="0.55000000000000004">
      <c r="A2236" s="108"/>
      <c r="B2236" s="109"/>
      <c r="C2236" s="102"/>
      <c r="D2236" s="90"/>
      <c r="E2236" s="102"/>
      <c r="F2236" s="102"/>
      <c r="G2236" s="102"/>
      <c r="H2236" s="102"/>
      <c r="I2236" s="98"/>
      <c r="J2236" s="102"/>
      <c r="K2236" s="94"/>
      <c r="L2236" s="94"/>
      <c r="M2236" s="94"/>
      <c r="N2236" s="102">
        <v>3</v>
      </c>
      <c r="O2236" s="111" t="s">
        <v>3177</v>
      </c>
      <c r="P2236" s="96">
        <v>1579900061601</v>
      </c>
      <c r="Q2236" s="111" t="s">
        <v>3178</v>
      </c>
      <c r="R2236" s="111" t="s">
        <v>3181</v>
      </c>
      <c r="S2236" s="97" t="s">
        <v>3184</v>
      </c>
      <c r="T2236" s="102" t="s">
        <v>55</v>
      </c>
      <c r="U2236" s="102" t="s">
        <v>45</v>
      </c>
      <c r="V2236" s="102" t="s">
        <v>75</v>
      </c>
      <c r="W2236" s="94">
        <v>27</v>
      </c>
      <c r="X2236" s="98">
        <v>3.69</v>
      </c>
      <c r="Y2236" s="94">
        <v>0</v>
      </c>
      <c r="Z2236" s="94">
        <f t="shared" si="219"/>
        <v>0</v>
      </c>
      <c r="AA2236" s="89">
        <v>7</v>
      </c>
      <c r="AB2236" s="89">
        <v>7</v>
      </c>
      <c r="AC2236" s="94">
        <f t="shared" si="220"/>
        <v>0</v>
      </c>
      <c r="AD2236" s="94">
        <f>IF(AND(AC2236="",M2234=""),0,IF((AC2236=""),M2234, IF( (M2234=""),AC2236,AC2236+M2234)))</f>
        <v>1875300</v>
      </c>
      <c r="AE2236" s="94">
        <f>IF( (X2236=""),AD2236*1,( M2234+(SUM(AC2236:AC2236)) )*(X2236/100) )</f>
        <v>69198.570000000007</v>
      </c>
      <c r="AF2236" s="94">
        <v>0</v>
      </c>
      <c r="AG2236" s="94">
        <f t="shared" si="221"/>
        <v>69198.570000000007</v>
      </c>
      <c r="AH2236" s="94">
        <v>0.3</v>
      </c>
    </row>
    <row r="2237" spans="1:34" s="74" customFormat="1" x14ac:dyDescent="0.55000000000000004">
      <c r="A2237" s="108"/>
      <c r="B2237" s="109"/>
      <c r="C2237" s="102"/>
      <c r="D2237" s="90"/>
      <c r="E2237" s="102"/>
      <c r="F2237" s="102"/>
      <c r="G2237" s="102"/>
      <c r="H2237" s="102"/>
      <c r="I2237" s="98"/>
      <c r="J2237" s="102"/>
      <c r="K2237" s="94"/>
      <c r="L2237" s="94"/>
      <c r="M2237" s="94"/>
      <c r="N2237" s="102">
        <v>4</v>
      </c>
      <c r="O2237" s="111" t="s">
        <v>3177</v>
      </c>
      <c r="P2237" s="96">
        <v>1579900061601</v>
      </c>
      <c r="Q2237" s="111" t="s">
        <v>3178</v>
      </c>
      <c r="R2237" s="111" t="s">
        <v>3181</v>
      </c>
      <c r="S2237" s="97" t="s">
        <v>3185</v>
      </c>
      <c r="T2237" s="102" t="s">
        <v>51</v>
      </c>
      <c r="U2237" s="102" t="s">
        <v>45</v>
      </c>
      <c r="V2237" s="102" t="s">
        <v>75</v>
      </c>
      <c r="W2237" s="94">
        <v>14.52</v>
      </c>
      <c r="X2237" s="98">
        <v>1.98</v>
      </c>
      <c r="Y2237" s="94">
        <v>6750</v>
      </c>
      <c r="Z2237" s="94">
        <f t="shared" si="219"/>
        <v>98010</v>
      </c>
      <c r="AA2237" s="89">
        <v>7</v>
      </c>
      <c r="AB2237" s="89">
        <v>7</v>
      </c>
      <c r="AC2237" s="94">
        <f t="shared" si="220"/>
        <v>91149.3</v>
      </c>
      <c r="AD2237" s="94">
        <f>IF(AND(AC2237="",M2234=""),0,IF((AC2237=""),M2234, IF( (M2234=""),AC2237,AC2237+M2234)))</f>
        <v>1966449.3</v>
      </c>
      <c r="AE2237" s="94">
        <f>IF( (X2237=""),AD2237*1,( M2234+(SUM(AC2237:AC2237)) )*(X2237/100) )</f>
        <v>38935.69614</v>
      </c>
      <c r="AF2237" s="94">
        <v>0</v>
      </c>
      <c r="AG2237" s="94">
        <f t="shared" si="221"/>
        <v>38935.69614</v>
      </c>
      <c r="AH2237" s="94">
        <v>0.3</v>
      </c>
    </row>
    <row r="2238" spans="1:34" s="74" customFormat="1" x14ac:dyDescent="0.55000000000000004">
      <c r="A2238" s="108"/>
      <c r="B2238" s="109"/>
      <c r="C2238" s="102"/>
      <c r="D2238" s="90"/>
      <c r="E2238" s="102"/>
      <c r="F2238" s="102"/>
      <c r="G2238" s="102"/>
      <c r="H2238" s="102"/>
      <c r="I2238" s="98"/>
      <c r="J2238" s="102"/>
      <c r="K2238" s="94"/>
      <c r="L2238" s="94"/>
      <c r="M2238" s="94"/>
      <c r="N2238" s="102">
        <v>5</v>
      </c>
      <c r="O2238" s="111" t="s">
        <v>3177</v>
      </c>
      <c r="P2238" s="96">
        <v>1579900061601</v>
      </c>
      <c r="Q2238" s="111" t="s">
        <v>3178</v>
      </c>
      <c r="R2238" s="111" t="s">
        <v>3181</v>
      </c>
      <c r="S2238" s="97" t="s">
        <v>3186</v>
      </c>
      <c r="T2238" s="102" t="s">
        <v>51</v>
      </c>
      <c r="U2238" s="102" t="s">
        <v>45</v>
      </c>
      <c r="V2238" s="102" t="s">
        <v>75</v>
      </c>
      <c r="W2238" s="94">
        <v>14.52</v>
      </c>
      <c r="X2238" s="98">
        <v>1.98</v>
      </c>
      <c r="Y2238" s="94">
        <v>6750</v>
      </c>
      <c r="Z2238" s="94">
        <f t="shared" si="219"/>
        <v>98010</v>
      </c>
      <c r="AA2238" s="89">
        <v>7</v>
      </c>
      <c r="AB2238" s="89">
        <v>7</v>
      </c>
      <c r="AC2238" s="94">
        <f t="shared" si="220"/>
        <v>91149.3</v>
      </c>
      <c r="AD2238" s="94">
        <f>IF(AND(AC2238="",M2234=""),0,IF((AC2238=""),M2234, IF( (M2234=""),AC2238,AC2238+M2234)))</f>
        <v>1966449.3</v>
      </c>
      <c r="AE2238" s="94">
        <f>IF( (X2238=""),AD2238*1,( M2234+(SUM(AC2238:AC2238)) )*(X2238/100) )</f>
        <v>38935.69614</v>
      </c>
      <c r="AF2238" s="94">
        <v>0</v>
      </c>
      <c r="AG2238" s="94">
        <f t="shared" si="221"/>
        <v>38935.69614</v>
      </c>
      <c r="AH2238" s="94">
        <v>0.3</v>
      </c>
    </row>
    <row r="2239" spans="1:34" s="74" customFormat="1" x14ac:dyDescent="0.55000000000000004">
      <c r="A2239" s="108"/>
      <c r="B2239" s="109"/>
      <c r="C2239" s="102"/>
      <c r="D2239" s="90"/>
      <c r="E2239" s="102"/>
      <c r="F2239" s="102"/>
      <c r="G2239" s="102"/>
      <c r="H2239" s="102"/>
      <c r="I2239" s="98"/>
      <c r="J2239" s="102"/>
      <c r="K2239" s="94"/>
      <c r="L2239" s="94"/>
      <c r="M2239" s="94"/>
      <c r="N2239" s="102">
        <v>6</v>
      </c>
      <c r="O2239" s="111" t="s">
        <v>3177</v>
      </c>
      <c r="P2239" s="96">
        <v>1579900061601</v>
      </c>
      <c r="Q2239" s="111" t="s">
        <v>3178</v>
      </c>
      <c r="R2239" s="111" t="s">
        <v>3181</v>
      </c>
      <c r="S2239" s="97" t="s">
        <v>3187</v>
      </c>
      <c r="T2239" s="102" t="s">
        <v>3188</v>
      </c>
      <c r="U2239" s="102" t="s">
        <v>45</v>
      </c>
      <c r="V2239" s="102" t="s">
        <v>75</v>
      </c>
      <c r="W2239" s="94">
        <v>480</v>
      </c>
      <c r="X2239" s="98">
        <v>65.55</v>
      </c>
      <c r="Y2239" s="94">
        <v>5600</v>
      </c>
      <c r="Z2239" s="94">
        <f t="shared" si="219"/>
        <v>2688000</v>
      </c>
      <c r="AA2239" s="89">
        <v>7</v>
      </c>
      <c r="AB2239" s="89">
        <v>7</v>
      </c>
      <c r="AC2239" s="94">
        <f t="shared" si="220"/>
        <v>2499840</v>
      </c>
      <c r="AD2239" s="94">
        <f>IF(AND(AC2239="",M2234=""),0,IF((AC2239=""),M2234, IF( (M2234=""),AC2239,AC2239+M2234)))</f>
        <v>4375140</v>
      </c>
      <c r="AE2239" s="94">
        <f>IF( (X2239=""),AD2239*1,( M2234+(SUM(AC2239:AC2239)) )*(X2239/100) )</f>
        <v>2867904.27</v>
      </c>
      <c r="AF2239" s="94">
        <v>0</v>
      </c>
      <c r="AG2239" s="94">
        <f t="shared" si="221"/>
        <v>2867904.27</v>
      </c>
      <c r="AH2239" s="94">
        <v>0.3</v>
      </c>
    </row>
    <row r="2240" spans="1:34" s="74" customFormat="1" x14ac:dyDescent="0.55000000000000004">
      <c r="A2240" s="108"/>
      <c r="B2240" s="109"/>
      <c r="C2240" s="102"/>
      <c r="D2240" s="90"/>
      <c r="E2240" s="102"/>
      <c r="F2240" s="102"/>
      <c r="G2240" s="102"/>
      <c r="H2240" s="102"/>
      <c r="I2240" s="98"/>
      <c r="J2240" s="102"/>
      <c r="K2240" s="94"/>
      <c r="L2240" s="94"/>
      <c r="M2240" s="94"/>
      <c r="N2240" s="102">
        <v>7</v>
      </c>
      <c r="O2240" s="111" t="s">
        <v>3189</v>
      </c>
      <c r="P2240" s="96">
        <v>3560200017705</v>
      </c>
      <c r="Q2240" s="111" t="s">
        <v>3190</v>
      </c>
      <c r="R2240" s="111" t="s">
        <v>3191</v>
      </c>
      <c r="S2240" s="97" t="s">
        <v>3192</v>
      </c>
      <c r="T2240" s="102" t="s">
        <v>51</v>
      </c>
      <c r="U2240" s="102" t="s">
        <v>45</v>
      </c>
      <c r="V2240" s="102" t="s">
        <v>75</v>
      </c>
      <c r="W2240" s="94">
        <v>48</v>
      </c>
      <c r="X2240" s="98">
        <v>6.56</v>
      </c>
      <c r="Y2240" s="94">
        <v>6750</v>
      </c>
      <c r="Z2240" s="94">
        <f t="shared" si="219"/>
        <v>324000</v>
      </c>
      <c r="AA2240" s="89">
        <v>7</v>
      </c>
      <c r="AB2240" s="89">
        <v>7</v>
      </c>
      <c r="AC2240" s="94">
        <f t="shared" si="220"/>
        <v>301320</v>
      </c>
      <c r="AD2240" s="94">
        <f>IF(AND(AC2240="",M2234=""),0,IF((AC2240=""),M2234, IF( (M2234=""),AC2240,AC2240+M2234)))</f>
        <v>2176620</v>
      </c>
      <c r="AE2240" s="94">
        <f>IF( (X2240=""),AD2240*1,( M2234+(SUM(AC2240:AC2240)) )*(X2240/100) )</f>
        <v>142786.27199999997</v>
      </c>
      <c r="AF2240" s="94">
        <v>0</v>
      </c>
      <c r="AG2240" s="94">
        <f t="shared" si="221"/>
        <v>142786.27199999997</v>
      </c>
      <c r="AH2240" s="94">
        <v>0.3</v>
      </c>
    </row>
    <row r="2241" spans="1:34" s="74" customFormat="1" x14ac:dyDescent="0.55000000000000004">
      <c r="A2241" s="108"/>
      <c r="B2241" s="109"/>
      <c r="C2241" s="102"/>
      <c r="D2241" s="90"/>
      <c r="E2241" s="102"/>
      <c r="F2241" s="102"/>
      <c r="G2241" s="102"/>
      <c r="H2241" s="102"/>
      <c r="I2241" s="98"/>
      <c r="J2241" s="102"/>
      <c r="K2241" s="94"/>
      <c r="L2241" s="94" t="s">
        <v>63</v>
      </c>
      <c r="M2241" s="94">
        <f>SUM(M2234:M2240)</f>
        <v>1875300</v>
      </c>
      <c r="N2241" s="102"/>
      <c r="O2241" s="111"/>
      <c r="P2241" s="96"/>
      <c r="Q2241" s="111"/>
      <c r="R2241" s="111"/>
      <c r="S2241" s="97"/>
      <c r="T2241" s="102"/>
      <c r="U2241" s="102"/>
      <c r="V2241" s="102"/>
      <c r="W2241" s="94"/>
      <c r="X2241" s="98"/>
      <c r="Y2241" s="94"/>
      <c r="Z2241" s="94"/>
      <c r="AA2241" s="89"/>
      <c r="AB2241" s="89"/>
      <c r="AC2241" s="94">
        <f>SUM(AC2234:AC2240)</f>
        <v>3913784.1</v>
      </c>
      <c r="AD2241" s="94">
        <f>SUM(AD2234:AD2240)</f>
        <v>17040884.100000001</v>
      </c>
      <c r="AE2241" s="94">
        <f>SUM(AE2234:AE2240)</f>
        <v>3654075.1912799999</v>
      </c>
      <c r="AF2241" s="94"/>
      <c r="AG2241" s="94">
        <f>SUM(AG2234:AG2240)</f>
        <v>3654075.1912799999</v>
      </c>
      <c r="AH2241" s="94"/>
    </row>
    <row r="2242" spans="1:34" s="74" customFormat="1" x14ac:dyDescent="0.55000000000000004">
      <c r="A2242" s="108" t="s">
        <v>3193</v>
      </c>
      <c r="B2242" s="109">
        <v>975</v>
      </c>
      <c r="C2242" s="102">
        <v>6175</v>
      </c>
      <c r="D2242" s="90" t="s">
        <v>3194</v>
      </c>
      <c r="E2242" s="102" t="s">
        <v>37</v>
      </c>
      <c r="F2242" s="102">
        <v>5938</v>
      </c>
      <c r="G2242" s="102">
        <v>9</v>
      </c>
      <c r="H2242" s="102">
        <v>2</v>
      </c>
      <c r="I2242" s="98">
        <v>5</v>
      </c>
      <c r="J2242" s="102" t="s">
        <v>38</v>
      </c>
      <c r="K2242" s="94">
        <f>((G2242*400)+(H2242*100))+I2242</f>
        <v>3805</v>
      </c>
      <c r="L2242" s="94">
        <v>800</v>
      </c>
      <c r="M2242" s="94">
        <f>K2242*L2242</f>
        <v>3044000</v>
      </c>
      <c r="N2242" s="102"/>
      <c r="O2242" s="111"/>
      <c r="P2242" s="96"/>
      <c r="Q2242" s="111"/>
      <c r="R2242" s="111"/>
      <c r="S2242" s="97"/>
      <c r="T2242" s="102"/>
      <c r="U2242" s="102"/>
      <c r="V2242" s="102"/>
      <c r="W2242" s="94"/>
      <c r="X2242" s="98"/>
      <c r="Y2242" s="94"/>
      <c r="Z2242" s="94"/>
      <c r="AA2242" s="89"/>
      <c r="AB2242" s="89"/>
      <c r="AC2242" s="94"/>
      <c r="AD2242" s="94">
        <f>IF(AND(AC2242="",M2242=""),0,IF((AC2242=""),M2242,IF((M2242=""),AC2242,AC2242+M2242)))</f>
        <v>3044000</v>
      </c>
      <c r="AE2242" s="94">
        <f>IF( (X2242=""),AD2242*1,AD2242*(X2242/100) )</f>
        <v>3044000</v>
      </c>
      <c r="AF2242" s="94">
        <v>0</v>
      </c>
      <c r="AG2242" s="94">
        <f>IF((AF2242-AE2242) &gt; 1,0,IF((AF2242-AE2242)&lt;0,AE2242-AF2242,AF2242-AE2242))</f>
        <v>3044000</v>
      </c>
      <c r="AH2242" s="94">
        <v>0.01</v>
      </c>
    </row>
    <row r="2243" spans="1:34" s="74" customFormat="1" x14ac:dyDescent="0.55000000000000004">
      <c r="A2243" s="108"/>
      <c r="B2243" s="109"/>
      <c r="C2243" s="102"/>
      <c r="D2243" s="90"/>
      <c r="E2243" s="102"/>
      <c r="F2243" s="102"/>
      <c r="G2243" s="102"/>
      <c r="H2243" s="102"/>
      <c r="I2243" s="98"/>
      <c r="J2243" s="102"/>
      <c r="K2243" s="94"/>
      <c r="L2243" s="94" t="s">
        <v>63</v>
      </c>
      <c r="M2243" s="94">
        <f>SUM(M2242:M2242)</f>
        <v>3044000</v>
      </c>
      <c r="N2243" s="102"/>
      <c r="O2243" s="111"/>
      <c r="P2243" s="96"/>
      <c r="Q2243" s="111"/>
      <c r="R2243" s="111"/>
      <c r="S2243" s="97"/>
      <c r="T2243" s="102"/>
      <c r="U2243" s="102"/>
      <c r="V2243" s="102"/>
      <c r="W2243" s="94"/>
      <c r="X2243" s="98"/>
      <c r="Y2243" s="94"/>
      <c r="Z2243" s="94"/>
      <c r="AA2243" s="89"/>
      <c r="AB2243" s="89"/>
      <c r="AC2243" s="94"/>
      <c r="AD2243" s="94">
        <f>SUM(AD2242:AD2242)</f>
        <v>3044000</v>
      </c>
      <c r="AE2243" s="94">
        <f>SUM(AE2242:AE2242)</f>
        <v>3044000</v>
      </c>
      <c r="AF2243" s="94"/>
      <c r="AG2243" s="94">
        <f>SUM(AG2242:AG2242)</f>
        <v>3044000</v>
      </c>
      <c r="AH2243" s="94"/>
    </row>
    <row r="2244" spans="1:34" s="74" customFormat="1" x14ac:dyDescent="0.55000000000000004">
      <c r="A2244" s="108" t="s">
        <v>3197</v>
      </c>
      <c r="B2244" s="109">
        <v>976</v>
      </c>
      <c r="C2244" s="102">
        <v>7780</v>
      </c>
      <c r="D2244" s="90" t="s">
        <v>3198</v>
      </c>
      <c r="E2244" s="102" t="s">
        <v>34</v>
      </c>
      <c r="F2244" s="102">
        <v>21232</v>
      </c>
      <c r="G2244" s="102">
        <v>0</v>
      </c>
      <c r="H2244" s="102">
        <v>1</v>
      </c>
      <c r="I2244" s="98">
        <v>8</v>
      </c>
      <c r="J2244" s="102" t="s">
        <v>35</v>
      </c>
      <c r="K2244" s="94">
        <f>((G2244*400)+(H2244*100))+I2244</f>
        <v>108</v>
      </c>
      <c r="L2244" s="94">
        <v>850</v>
      </c>
      <c r="M2244" s="94">
        <f>K2244*L2244</f>
        <v>91800</v>
      </c>
      <c r="N2244" s="102">
        <v>1</v>
      </c>
      <c r="O2244" s="111" t="s">
        <v>3195</v>
      </c>
      <c r="P2244" s="96">
        <v>3570700799851</v>
      </c>
      <c r="Q2244" s="111" t="s">
        <v>3196</v>
      </c>
      <c r="R2244" s="111" t="s">
        <v>3199</v>
      </c>
      <c r="S2244" s="97" t="s">
        <v>3200</v>
      </c>
      <c r="T2244" s="102" t="s">
        <v>51</v>
      </c>
      <c r="U2244" s="102" t="s">
        <v>227</v>
      </c>
      <c r="V2244" s="102" t="s">
        <v>52</v>
      </c>
      <c r="W2244" s="94">
        <v>556.64</v>
      </c>
      <c r="X2244" s="98">
        <v>100</v>
      </c>
      <c r="Y2244" s="94">
        <v>6750</v>
      </c>
      <c r="Z2244" s="94">
        <f>W2244*Y2244</f>
        <v>3757320</v>
      </c>
      <c r="AA2244" s="89">
        <v>11</v>
      </c>
      <c r="AB2244" s="89">
        <v>34</v>
      </c>
      <c r="AC2244" s="94">
        <f>(Z2244*(100-AB2244))/100</f>
        <v>2479831.2000000002</v>
      </c>
      <c r="AD2244" s="94">
        <f>IF(AND(AC2244="",M2244=""),0,IF((AC2244=""),M2244, IF( (M2244=""),AC2244,AC2244+M2244)))</f>
        <v>2571631.2000000002</v>
      </c>
      <c r="AE2244" s="94">
        <f>IF( (X2244=""),AD2244*1,( M2244+(SUM(AC2244:AC2244)) )*(X2244/100) )</f>
        <v>2571631.2000000002</v>
      </c>
      <c r="AF2244" s="94">
        <v>50000000</v>
      </c>
      <c r="AG2244" s="94">
        <f>IF((AF2244-AE2244) &gt; 1,0,IF((AF2244-AE2244)&lt;0,AE2244-AF2244,AF2244-AE2244))</f>
        <v>0</v>
      </c>
      <c r="AH2244" s="94">
        <v>0.02</v>
      </c>
    </row>
    <row r="2245" spans="1:34" s="74" customFormat="1" x14ac:dyDescent="0.55000000000000004">
      <c r="A2245" s="108"/>
      <c r="B2245" s="109"/>
      <c r="C2245" s="102"/>
      <c r="D2245" s="90"/>
      <c r="E2245" s="102"/>
      <c r="F2245" s="102"/>
      <c r="G2245" s="102"/>
      <c r="H2245" s="102"/>
      <c r="I2245" s="98"/>
      <c r="J2245" s="102"/>
      <c r="K2245" s="94"/>
      <c r="L2245" s="94" t="s">
        <v>63</v>
      </c>
      <c r="M2245" s="94">
        <f>SUM(M2244:M2244)</f>
        <v>91800</v>
      </c>
      <c r="N2245" s="102"/>
      <c r="O2245" s="111"/>
      <c r="P2245" s="96"/>
      <c r="Q2245" s="111"/>
      <c r="R2245" s="111"/>
      <c r="S2245" s="97"/>
      <c r="T2245" s="102"/>
      <c r="U2245" s="102"/>
      <c r="V2245" s="102"/>
      <c r="W2245" s="94"/>
      <c r="X2245" s="98"/>
      <c r="Y2245" s="94"/>
      <c r="Z2245" s="94"/>
      <c r="AA2245" s="89"/>
      <c r="AB2245" s="89"/>
      <c r="AC2245" s="94"/>
      <c r="AD2245" s="94">
        <f>SUM(AD2244:AD2244)</f>
        <v>2571631.2000000002</v>
      </c>
      <c r="AE2245" s="94">
        <f>SUM(AE2244:AE2244)</f>
        <v>2571631.2000000002</v>
      </c>
      <c r="AF2245" s="94"/>
      <c r="AG2245" s="94">
        <f>SUM(AG2244:AG2244)</f>
        <v>0</v>
      </c>
      <c r="AH2245" s="94"/>
    </row>
    <row r="2246" spans="1:34" s="74" customFormat="1" x14ac:dyDescent="0.55000000000000004">
      <c r="A2246" s="108" t="s">
        <v>3201</v>
      </c>
      <c r="B2246" s="109">
        <v>977</v>
      </c>
      <c r="C2246" s="102">
        <v>8814</v>
      </c>
      <c r="D2246" s="90" t="s">
        <v>3202</v>
      </c>
      <c r="E2246" s="102" t="s">
        <v>34</v>
      </c>
      <c r="F2246" s="102">
        <v>570</v>
      </c>
      <c r="G2246" s="102">
        <v>3</v>
      </c>
      <c r="H2246" s="102">
        <v>0</v>
      </c>
      <c r="I2246" s="98">
        <v>0</v>
      </c>
      <c r="J2246" s="102" t="s">
        <v>38</v>
      </c>
      <c r="K2246" s="94">
        <f>((G2246*400)+(H2246*100))+I2246</f>
        <v>1200</v>
      </c>
      <c r="L2246" s="94">
        <v>325</v>
      </c>
      <c r="M2246" s="94">
        <f>K2246*L2246</f>
        <v>390000</v>
      </c>
      <c r="N2246" s="102"/>
      <c r="O2246" s="111"/>
      <c r="P2246" s="96"/>
      <c r="Q2246" s="111"/>
      <c r="R2246" s="111"/>
      <c r="S2246" s="97"/>
      <c r="T2246" s="102"/>
      <c r="U2246" s="102"/>
      <c r="V2246" s="102"/>
      <c r="W2246" s="94"/>
      <c r="X2246" s="98"/>
      <c r="Y2246" s="94"/>
      <c r="Z2246" s="94"/>
      <c r="AA2246" s="89"/>
      <c r="AB2246" s="89"/>
      <c r="AC2246" s="94"/>
      <c r="AD2246" s="94">
        <f>IF(AND(AC2246="",M2246=""),0,IF((AC2246=""),M2246,IF((M2246=""),AC2246,AC2246+M2246)))</f>
        <v>390000</v>
      </c>
      <c r="AE2246" s="94">
        <f>IF( (X2246=""),AD2246*1,AD2246*(X2246/100) )</f>
        <v>390000</v>
      </c>
      <c r="AF2246" s="94">
        <v>50000000</v>
      </c>
      <c r="AG2246" s="94">
        <f>IF((AF2246-AE2246) &gt; 1,0,IF((AF2246-AE2246)&lt;0,AE2246-AF2246,AF2246-AE2246))</f>
        <v>0</v>
      </c>
      <c r="AH2246" s="94">
        <v>0.01</v>
      </c>
    </row>
    <row r="2247" spans="1:34" s="74" customFormat="1" x14ac:dyDescent="0.55000000000000004">
      <c r="A2247" s="108"/>
      <c r="B2247" s="109">
        <v>978</v>
      </c>
      <c r="C2247" s="102">
        <v>10311</v>
      </c>
      <c r="D2247" s="90" t="s">
        <v>3203</v>
      </c>
      <c r="E2247" s="102" t="s">
        <v>34</v>
      </c>
      <c r="F2247" s="102">
        <v>20439</v>
      </c>
      <c r="G2247" s="102">
        <v>6</v>
      </c>
      <c r="H2247" s="102">
        <v>2</v>
      </c>
      <c r="I2247" s="98">
        <v>25</v>
      </c>
      <c r="J2247" s="102" t="s">
        <v>38</v>
      </c>
      <c r="K2247" s="94">
        <f>((G2247*400)+(H2247*100))+I2247</f>
        <v>2625</v>
      </c>
      <c r="L2247" s="94">
        <v>400</v>
      </c>
      <c r="M2247" s="94">
        <f>K2247*L2247</f>
        <v>1050000</v>
      </c>
      <c r="N2247" s="102"/>
      <c r="O2247" s="111"/>
      <c r="P2247" s="96"/>
      <c r="Q2247" s="111"/>
      <c r="R2247" s="111"/>
      <c r="S2247" s="97"/>
      <c r="T2247" s="102"/>
      <c r="U2247" s="102"/>
      <c r="V2247" s="102"/>
      <c r="W2247" s="94"/>
      <c r="X2247" s="98"/>
      <c r="Y2247" s="94"/>
      <c r="Z2247" s="94"/>
      <c r="AA2247" s="89"/>
      <c r="AB2247" s="89"/>
      <c r="AC2247" s="94"/>
      <c r="AD2247" s="94">
        <f>IF(AND(AC2247="",M2247=""),0,IF((AC2247=""),M2247,IF((M2247=""),AC2247,AC2247+M2247)))</f>
        <v>1050000</v>
      </c>
      <c r="AE2247" s="94">
        <f>IF( (X2247=""),AD2247*1,AD2247*(X2247/100) )</f>
        <v>1050000</v>
      </c>
      <c r="AF2247" s="94">
        <v>50000000</v>
      </c>
      <c r="AG2247" s="94">
        <f>IF((AF2247-AE2247) &gt; 1,0,IF((AF2247-AE2247)&lt;0,AE2247-AF2247,AF2247-AE2247))</f>
        <v>0</v>
      </c>
      <c r="AH2247" s="94">
        <v>0.3</v>
      </c>
    </row>
    <row r="2248" spans="1:34" s="74" customFormat="1" x14ac:dyDescent="0.55000000000000004">
      <c r="A2248" s="108"/>
      <c r="B2248" s="109"/>
      <c r="C2248" s="102"/>
      <c r="D2248" s="90"/>
      <c r="E2248" s="102"/>
      <c r="F2248" s="102"/>
      <c r="G2248" s="102"/>
      <c r="H2248" s="102"/>
      <c r="I2248" s="98"/>
      <c r="J2248" s="102"/>
      <c r="K2248" s="94"/>
      <c r="L2248" s="94" t="s">
        <v>63</v>
      </c>
      <c r="M2248" s="94">
        <f>SUM(M2246:M2247)</f>
        <v>1440000</v>
      </c>
      <c r="N2248" s="102"/>
      <c r="O2248" s="111"/>
      <c r="P2248" s="96"/>
      <c r="Q2248" s="111"/>
      <c r="R2248" s="111"/>
      <c r="S2248" s="97"/>
      <c r="T2248" s="102"/>
      <c r="U2248" s="102"/>
      <c r="V2248" s="102"/>
      <c r="W2248" s="94"/>
      <c r="X2248" s="98"/>
      <c r="Y2248" s="94"/>
      <c r="Z2248" s="94"/>
      <c r="AA2248" s="89"/>
      <c r="AB2248" s="89"/>
      <c r="AC2248" s="94"/>
      <c r="AD2248" s="94">
        <f>SUM(AD2246:AD2247)</f>
        <v>1440000</v>
      </c>
      <c r="AE2248" s="94">
        <f>SUM(AE2246:AE2247)</f>
        <v>1440000</v>
      </c>
      <c r="AF2248" s="94"/>
      <c r="AG2248" s="94">
        <f>SUM(AG2246:AG2247)</f>
        <v>0</v>
      </c>
      <c r="AH2248" s="94"/>
    </row>
    <row r="2249" spans="1:34" s="74" customFormat="1" x14ac:dyDescent="0.55000000000000004">
      <c r="A2249" s="108" t="s">
        <v>3204</v>
      </c>
      <c r="B2249" s="109">
        <v>979</v>
      </c>
      <c r="C2249" s="102">
        <v>4703</v>
      </c>
      <c r="D2249" s="90" t="s">
        <v>3205</v>
      </c>
      <c r="E2249" s="102" t="s">
        <v>37</v>
      </c>
      <c r="F2249" s="102">
        <v>4202</v>
      </c>
      <c r="G2249" s="102">
        <v>3</v>
      </c>
      <c r="H2249" s="102">
        <v>3</v>
      </c>
      <c r="I2249" s="98">
        <v>40</v>
      </c>
      <c r="J2249" s="102" t="s">
        <v>38</v>
      </c>
      <c r="K2249" s="94">
        <f>((G2249*400)+(H2249*100))+I2249</f>
        <v>1540</v>
      </c>
      <c r="L2249" s="94">
        <v>225</v>
      </c>
      <c r="M2249" s="94">
        <f>K2249*L2249</f>
        <v>346500</v>
      </c>
      <c r="N2249" s="102"/>
      <c r="O2249" s="111"/>
      <c r="P2249" s="96"/>
      <c r="Q2249" s="111"/>
      <c r="R2249" s="111"/>
      <c r="S2249" s="97"/>
      <c r="T2249" s="102"/>
      <c r="U2249" s="102"/>
      <c r="V2249" s="102"/>
      <c r="W2249" s="94"/>
      <c r="X2249" s="98"/>
      <c r="Y2249" s="94"/>
      <c r="Z2249" s="94"/>
      <c r="AA2249" s="89"/>
      <c r="AB2249" s="89"/>
      <c r="AC2249" s="94"/>
      <c r="AD2249" s="94">
        <f>IF(AND(AC2249="",M2249=""),0,IF((AC2249=""),M2249,IF((M2249=""),AC2249,AC2249+M2249)))</f>
        <v>346500</v>
      </c>
      <c r="AE2249" s="94">
        <f>IF( (X2249=""),AD2249*1,AD2249*(X2249/100) )</f>
        <v>346500</v>
      </c>
      <c r="AF2249" s="94">
        <v>0</v>
      </c>
      <c r="AG2249" s="94">
        <f>IF((AF2249-AE2249) &gt; 1,0,IF((AF2249-AE2249)&lt;0,AE2249-AF2249,AF2249-AE2249))</f>
        <v>346500</v>
      </c>
      <c r="AH2249" s="94">
        <v>0.01</v>
      </c>
    </row>
    <row r="2250" spans="1:34" s="74" customFormat="1" x14ac:dyDescent="0.55000000000000004">
      <c r="A2250" s="108"/>
      <c r="B2250" s="109">
        <v>980</v>
      </c>
      <c r="C2250" s="102">
        <v>4731</v>
      </c>
      <c r="D2250" s="90" t="s">
        <v>3206</v>
      </c>
      <c r="E2250" s="102" t="s">
        <v>37</v>
      </c>
      <c r="F2250" s="102">
        <v>4241</v>
      </c>
      <c r="G2250" s="102">
        <v>1</v>
      </c>
      <c r="H2250" s="102">
        <v>0</v>
      </c>
      <c r="I2250" s="98">
        <v>11</v>
      </c>
      <c r="J2250" s="102" t="s">
        <v>38</v>
      </c>
      <c r="K2250" s="94">
        <f>((G2250*400)+(H2250*100))+I2250</f>
        <v>411</v>
      </c>
      <c r="L2250" s="94">
        <v>225</v>
      </c>
      <c r="M2250" s="94">
        <f>K2250*L2250</f>
        <v>92475</v>
      </c>
      <c r="N2250" s="102"/>
      <c r="O2250" s="111"/>
      <c r="P2250" s="96"/>
      <c r="Q2250" s="111"/>
      <c r="R2250" s="111"/>
      <c r="S2250" s="97"/>
      <c r="T2250" s="102"/>
      <c r="U2250" s="102"/>
      <c r="V2250" s="102"/>
      <c r="W2250" s="94"/>
      <c r="X2250" s="98"/>
      <c r="Y2250" s="94"/>
      <c r="Z2250" s="94"/>
      <c r="AA2250" s="89"/>
      <c r="AB2250" s="89"/>
      <c r="AC2250" s="94"/>
      <c r="AD2250" s="94">
        <f>IF(AND(AC2250="",M2250=""),0,IF((AC2250=""),M2250,IF((M2250=""),AC2250,AC2250+M2250)))</f>
        <v>92475</v>
      </c>
      <c r="AE2250" s="94">
        <f>IF( (X2250=""),AD2250*1,AD2250*(X2250/100) )</f>
        <v>92475</v>
      </c>
      <c r="AF2250" s="94">
        <v>0</v>
      </c>
      <c r="AG2250" s="94">
        <f>IF((AF2250-AE2250) &gt; 1,0,IF((AF2250-AE2250)&lt;0,AE2250-AF2250,AF2250-AE2250))</f>
        <v>92475</v>
      </c>
      <c r="AH2250" s="94">
        <v>0.01</v>
      </c>
    </row>
    <row r="2251" spans="1:34" s="74" customFormat="1" x14ac:dyDescent="0.55000000000000004">
      <c r="A2251" s="108"/>
      <c r="B2251" s="109">
        <v>981</v>
      </c>
      <c r="C2251" s="102">
        <v>4729</v>
      </c>
      <c r="D2251" s="90" t="s">
        <v>3207</v>
      </c>
      <c r="E2251" s="102" t="s">
        <v>37</v>
      </c>
      <c r="F2251" s="102">
        <v>4246</v>
      </c>
      <c r="G2251" s="102">
        <v>18</v>
      </c>
      <c r="H2251" s="102">
        <v>2</v>
      </c>
      <c r="I2251" s="98">
        <v>9</v>
      </c>
      <c r="J2251" s="102" t="s">
        <v>38</v>
      </c>
      <c r="K2251" s="94">
        <f>((G2251*400)+(H2251*100))+I2251</f>
        <v>7409</v>
      </c>
      <c r="L2251" s="94">
        <v>225</v>
      </c>
      <c r="M2251" s="94">
        <f>K2251*L2251</f>
        <v>1667025</v>
      </c>
      <c r="N2251" s="102"/>
      <c r="O2251" s="111"/>
      <c r="P2251" s="96"/>
      <c r="Q2251" s="111"/>
      <c r="R2251" s="111"/>
      <c r="S2251" s="97"/>
      <c r="T2251" s="102"/>
      <c r="U2251" s="102"/>
      <c r="V2251" s="102"/>
      <c r="W2251" s="94"/>
      <c r="X2251" s="98"/>
      <c r="Y2251" s="94"/>
      <c r="Z2251" s="94"/>
      <c r="AA2251" s="89"/>
      <c r="AB2251" s="89"/>
      <c r="AC2251" s="94"/>
      <c r="AD2251" s="94">
        <f>IF(AND(AC2251="",M2251=""),0,IF((AC2251=""),M2251,IF((M2251=""),AC2251,AC2251+M2251)))</f>
        <v>1667025</v>
      </c>
      <c r="AE2251" s="94">
        <f>IF( (X2251=""),AD2251*1,AD2251*(X2251/100) )</f>
        <v>1667025</v>
      </c>
      <c r="AF2251" s="94">
        <v>0</v>
      </c>
      <c r="AG2251" s="94">
        <f>IF((AF2251-AE2251) &gt; 1,0,IF((AF2251-AE2251)&lt;0,AE2251-AF2251,AF2251-AE2251))</f>
        <v>1667025</v>
      </c>
      <c r="AH2251" s="94">
        <v>0.01</v>
      </c>
    </row>
    <row r="2252" spans="1:34" s="74" customFormat="1" x14ac:dyDescent="0.55000000000000004">
      <c r="A2252" s="108"/>
      <c r="B2252" s="109">
        <v>982</v>
      </c>
      <c r="C2252" s="102">
        <v>4785</v>
      </c>
      <c r="D2252" s="90" t="s">
        <v>3208</v>
      </c>
      <c r="E2252" s="102" t="s">
        <v>37</v>
      </c>
      <c r="F2252" s="102">
        <v>4291</v>
      </c>
      <c r="G2252" s="102">
        <v>7</v>
      </c>
      <c r="H2252" s="102">
        <v>3</v>
      </c>
      <c r="I2252" s="98">
        <v>54</v>
      </c>
      <c r="J2252" s="102" t="s">
        <v>38</v>
      </c>
      <c r="K2252" s="94">
        <f>((G2252*400)+(H2252*100))+I2252</f>
        <v>3154</v>
      </c>
      <c r="L2252" s="94">
        <v>225</v>
      </c>
      <c r="M2252" s="94">
        <f>K2252*L2252</f>
        <v>709650</v>
      </c>
      <c r="N2252" s="102"/>
      <c r="O2252" s="111"/>
      <c r="P2252" s="96"/>
      <c r="Q2252" s="111"/>
      <c r="R2252" s="111"/>
      <c r="S2252" s="97"/>
      <c r="T2252" s="102"/>
      <c r="U2252" s="102"/>
      <c r="V2252" s="102"/>
      <c r="W2252" s="94"/>
      <c r="X2252" s="98"/>
      <c r="Y2252" s="94"/>
      <c r="Z2252" s="94"/>
      <c r="AA2252" s="89"/>
      <c r="AB2252" s="89"/>
      <c r="AC2252" s="94"/>
      <c r="AD2252" s="94">
        <f>IF(AND(AC2252="",M2252=""),0,IF((AC2252=""),M2252,IF((M2252=""),AC2252,AC2252+M2252)))</f>
        <v>709650</v>
      </c>
      <c r="AE2252" s="94">
        <f>IF( (X2252=""),AD2252*1,AD2252*(X2252/100) )</f>
        <v>709650</v>
      </c>
      <c r="AF2252" s="94">
        <v>0</v>
      </c>
      <c r="AG2252" s="94">
        <f>IF((AF2252-AE2252) &gt; 1,0,IF((AF2252-AE2252)&lt;0,AE2252-AF2252,AF2252-AE2252))</f>
        <v>709650</v>
      </c>
      <c r="AH2252" s="94">
        <v>0.01</v>
      </c>
    </row>
    <row r="2253" spans="1:34" s="74" customFormat="1" x14ac:dyDescent="0.55000000000000004">
      <c r="A2253" s="108"/>
      <c r="B2253" s="109"/>
      <c r="C2253" s="102"/>
      <c r="D2253" s="90"/>
      <c r="E2253" s="102"/>
      <c r="F2253" s="102"/>
      <c r="G2253" s="102"/>
      <c r="H2253" s="102"/>
      <c r="I2253" s="98"/>
      <c r="J2253" s="102"/>
      <c r="K2253" s="94"/>
      <c r="L2253" s="94" t="s">
        <v>63</v>
      </c>
      <c r="M2253" s="94">
        <f>SUM(M2249:M2252)</f>
        <v>2815650</v>
      </c>
      <c r="N2253" s="102"/>
      <c r="O2253" s="111"/>
      <c r="P2253" s="96"/>
      <c r="Q2253" s="111"/>
      <c r="R2253" s="111"/>
      <c r="S2253" s="97"/>
      <c r="T2253" s="102"/>
      <c r="U2253" s="102"/>
      <c r="V2253" s="102"/>
      <c r="W2253" s="94"/>
      <c r="X2253" s="98"/>
      <c r="Y2253" s="94"/>
      <c r="Z2253" s="94"/>
      <c r="AA2253" s="89"/>
      <c r="AB2253" s="89"/>
      <c r="AC2253" s="94"/>
      <c r="AD2253" s="94">
        <f>SUM(AD2249:AD2252)</f>
        <v>2815650</v>
      </c>
      <c r="AE2253" s="94">
        <f>SUM(AE2249:AE2252)</f>
        <v>2815650</v>
      </c>
      <c r="AF2253" s="94"/>
      <c r="AG2253" s="94">
        <f>SUM(AG2249:AG2252)</f>
        <v>2815650</v>
      </c>
      <c r="AH2253" s="94"/>
    </row>
    <row r="2254" spans="1:34" s="99" customFormat="1" x14ac:dyDescent="0.55000000000000004">
      <c r="A2254" s="107" t="s">
        <v>3098</v>
      </c>
      <c r="B2254" s="102">
        <v>1001</v>
      </c>
      <c r="C2254" s="102">
        <v>5299</v>
      </c>
      <c r="D2254" s="90" t="s">
        <v>3099</v>
      </c>
      <c r="E2254" s="102" t="s">
        <v>34</v>
      </c>
      <c r="F2254" s="102">
        <v>642</v>
      </c>
      <c r="G2254" s="102">
        <v>0</v>
      </c>
      <c r="H2254" s="102">
        <v>0</v>
      </c>
      <c r="I2254" s="98">
        <v>31</v>
      </c>
      <c r="J2254" s="102" t="s">
        <v>62</v>
      </c>
      <c r="K2254" s="94">
        <f>((G2254*400)+(H2254*100))+I2254</f>
        <v>31</v>
      </c>
      <c r="L2254" s="94">
        <v>25000</v>
      </c>
      <c r="M2254" s="94">
        <f>K2254*L2254</f>
        <v>775000</v>
      </c>
      <c r="N2254" s="102">
        <v>1</v>
      </c>
      <c r="O2254" s="111" t="s">
        <v>3096</v>
      </c>
      <c r="P2254" s="96">
        <v>5101400073481</v>
      </c>
      <c r="Q2254" s="111" t="s">
        <v>3097</v>
      </c>
      <c r="R2254" s="111" t="s">
        <v>3100</v>
      </c>
      <c r="S2254" s="97" t="s">
        <v>3101</v>
      </c>
      <c r="T2254" s="102" t="s">
        <v>5555</v>
      </c>
      <c r="U2254" s="102" t="s">
        <v>45</v>
      </c>
      <c r="V2254" s="102" t="s">
        <v>75</v>
      </c>
      <c r="W2254" s="94">
        <v>384.25</v>
      </c>
      <c r="X2254" s="98">
        <v>20</v>
      </c>
      <c r="Y2254" s="94">
        <v>9200</v>
      </c>
      <c r="Z2254" s="94">
        <f>W2254*Y2254</f>
        <v>3535100</v>
      </c>
      <c r="AA2254" s="89">
        <v>12</v>
      </c>
      <c r="AB2254" s="89">
        <v>14</v>
      </c>
      <c r="AC2254" s="94">
        <f>(Z2254*(100-AB2254))/100</f>
        <v>3040186</v>
      </c>
      <c r="AD2254" s="94">
        <f>IF(AND(AC2254="",M2254=""),0,IF((AC2254=""),M2254, IF( (M2254=""),AC2254,SUM(AC2254:AC2258)+M2254)))</f>
        <v>15975930</v>
      </c>
      <c r="AE2254" s="94">
        <f t="shared" ref="AE2254:AE2268" si="222">IF( (X2254=""),AD2254*1,AD2254*(X2254/100) )</f>
        <v>3195186</v>
      </c>
      <c r="AF2254" s="94">
        <v>0</v>
      </c>
      <c r="AG2254" s="94">
        <f t="shared" ref="AG2254:AG2268" si="223">IF((AF2254-AE2254) &gt; 1,0,IF((AF2254-AE2254)&lt;0,AE2254-AF2254,AF2254-AE2254))</f>
        <v>3195186</v>
      </c>
      <c r="AH2254" s="94">
        <v>0.3</v>
      </c>
    </row>
    <row r="2255" spans="1:34" s="99" customFormat="1" x14ac:dyDescent="0.55000000000000004">
      <c r="A2255" s="107"/>
      <c r="B2255" s="102"/>
      <c r="C2255" s="102"/>
      <c r="D2255" s="90"/>
      <c r="E2255" s="102"/>
      <c r="F2255" s="102"/>
      <c r="G2255" s="102"/>
      <c r="H2255" s="102"/>
      <c r="I2255" s="98"/>
      <c r="J2255" s="102"/>
      <c r="K2255" s="94"/>
      <c r="L2255" s="94"/>
      <c r="M2255" s="94"/>
      <c r="N2255" s="102"/>
      <c r="O2255" s="111"/>
      <c r="P2255" s="96"/>
      <c r="Q2255" s="111"/>
      <c r="R2255" s="111"/>
      <c r="S2255" s="97"/>
      <c r="T2255" s="102" t="s">
        <v>5555</v>
      </c>
      <c r="U2255" s="102"/>
      <c r="V2255" s="102" t="s">
        <v>75</v>
      </c>
      <c r="W2255" s="94">
        <v>384.25</v>
      </c>
      <c r="X2255" s="98">
        <v>20</v>
      </c>
      <c r="Y2255" s="94">
        <v>9200</v>
      </c>
      <c r="Z2255" s="94">
        <f>W2255*Y2255</f>
        <v>3535100</v>
      </c>
      <c r="AA2255" s="89">
        <v>12</v>
      </c>
      <c r="AB2255" s="89">
        <v>14</v>
      </c>
      <c r="AC2255" s="94">
        <f>(Z2255*(100-AB2255))/100</f>
        <v>3040186</v>
      </c>
      <c r="AD2255" s="94">
        <f>IF(AND(AC2255="",M2254=""),0,IF((AC2255=""),M2254, IF( (M2254=""),AC2255,SUM(AC2254:AC2258)+M2254)))</f>
        <v>15975930</v>
      </c>
      <c r="AE2255" s="94">
        <f t="shared" si="222"/>
        <v>3195186</v>
      </c>
      <c r="AF2255" s="94">
        <v>0</v>
      </c>
      <c r="AG2255" s="94">
        <f t="shared" si="223"/>
        <v>3195186</v>
      </c>
      <c r="AH2255" s="94">
        <v>0.3</v>
      </c>
    </row>
    <row r="2256" spans="1:34" s="99" customFormat="1" x14ac:dyDescent="0.55000000000000004">
      <c r="A2256" s="107"/>
      <c r="B2256" s="102"/>
      <c r="C2256" s="102"/>
      <c r="D2256" s="90"/>
      <c r="E2256" s="102"/>
      <c r="F2256" s="102"/>
      <c r="G2256" s="102"/>
      <c r="H2256" s="102"/>
      <c r="I2256" s="98"/>
      <c r="J2256" s="102"/>
      <c r="K2256" s="94"/>
      <c r="L2256" s="94"/>
      <c r="M2256" s="94"/>
      <c r="N2256" s="102"/>
      <c r="O2256" s="111"/>
      <c r="P2256" s="96"/>
      <c r="Q2256" s="111"/>
      <c r="R2256" s="111"/>
      <c r="S2256" s="97"/>
      <c r="T2256" s="102" t="s">
        <v>5555</v>
      </c>
      <c r="U2256" s="102"/>
      <c r="V2256" s="102" t="s">
        <v>75</v>
      </c>
      <c r="W2256" s="94">
        <v>384.25</v>
      </c>
      <c r="X2256" s="98">
        <v>20</v>
      </c>
      <c r="Y2256" s="94">
        <v>9200</v>
      </c>
      <c r="Z2256" s="94">
        <f>W2256*Y2256</f>
        <v>3535100</v>
      </c>
      <c r="AA2256" s="89">
        <v>12</v>
      </c>
      <c r="AB2256" s="89">
        <v>14</v>
      </c>
      <c r="AC2256" s="94">
        <f>(Z2256*(100-AB2256))/100</f>
        <v>3040186</v>
      </c>
      <c r="AD2256" s="94">
        <f>IF(AND(AC2256="",M2254=""),0,IF((AC2256=""),M2254, IF( (M2254=""),AC2256,SUM(AC2254:AC2258)+M2254)))</f>
        <v>15975930</v>
      </c>
      <c r="AE2256" s="94">
        <f t="shared" si="222"/>
        <v>3195186</v>
      </c>
      <c r="AF2256" s="94">
        <v>0</v>
      </c>
      <c r="AG2256" s="94">
        <f t="shared" si="223"/>
        <v>3195186</v>
      </c>
      <c r="AH2256" s="94">
        <v>0.3</v>
      </c>
    </row>
    <row r="2257" spans="1:34" s="99" customFormat="1" x14ac:dyDescent="0.55000000000000004">
      <c r="A2257" s="107"/>
      <c r="B2257" s="102"/>
      <c r="C2257" s="102"/>
      <c r="D2257" s="90"/>
      <c r="E2257" s="102"/>
      <c r="F2257" s="102"/>
      <c r="G2257" s="102"/>
      <c r="H2257" s="102"/>
      <c r="I2257" s="98"/>
      <c r="J2257" s="102"/>
      <c r="K2257" s="94"/>
      <c r="L2257" s="94"/>
      <c r="M2257" s="94"/>
      <c r="N2257" s="102"/>
      <c r="O2257" s="111"/>
      <c r="P2257" s="96"/>
      <c r="Q2257" s="111"/>
      <c r="R2257" s="111"/>
      <c r="S2257" s="97"/>
      <c r="T2257" s="102" t="s">
        <v>5555</v>
      </c>
      <c r="U2257" s="102"/>
      <c r="V2257" s="102" t="s">
        <v>75</v>
      </c>
      <c r="W2257" s="94">
        <v>384.25</v>
      </c>
      <c r="X2257" s="98">
        <v>20</v>
      </c>
      <c r="Y2257" s="94">
        <v>9200</v>
      </c>
      <c r="Z2257" s="94">
        <f>W2257*Y2257</f>
        <v>3535100</v>
      </c>
      <c r="AA2257" s="89">
        <v>12</v>
      </c>
      <c r="AB2257" s="89">
        <v>14</v>
      </c>
      <c r="AC2257" s="94">
        <f>(Z2257*(100-AB2257))/100</f>
        <v>3040186</v>
      </c>
      <c r="AD2257" s="94">
        <f>IF(AND(AC2257="",M2254=""),0,IF((AC2257=""),M2254, IF( (M2254=""),AC2257,SUM(AC2254:AC2258)+M2254)))</f>
        <v>15975930</v>
      </c>
      <c r="AE2257" s="94">
        <f t="shared" si="222"/>
        <v>3195186</v>
      </c>
      <c r="AF2257" s="94">
        <v>0</v>
      </c>
      <c r="AG2257" s="94">
        <f t="shared" si="223"/>
        <v>3195186</v>
      </c>
      <c r="AH2257" s="94">
        <v>0.3</v>
      </c>
    </row>
    <row r="2258" spans="1:34" s="99" customFormat="1" x14ac:dyDescent="0.55000000000000004">
      <c r="A2258" s="107"/>
      <c r="B2258" s="102"/>
      <c r="C2258" s="102"/>
      <c r="D2258" s="90"/>
      <c r="E2258" s="102"/>
      <c r="F2258" s="102"/>
      <c r="G2258" s="102"/>
      <c r="H2258" s="102"/>
      <c r="I2258" s="98"/>
      <c r="J2258" s="102"/>
      <c r="K2258" s="94"/>
      <c r="L2258" s="94"/>
      <c r="M2258" s="94"/>
      <c r="N2258" s="102"/>
      <c r="O2258" s="111"/>
      <c r="P2258" s="96"/>
      <c r="Q2258" s="111"/>
      <c r="R2258" s="111"/>
      <c r="S2258" s="97"/>
      <c r="T2258" s="102" t="s">
        <v>5555</v>
      </c>
      <c r="U2258" s="102"/>
      <c r="V2258" s="102" t="s">
        <v>75</v>
      </c>
      <c r="W2258" s="94">
        <v>384.25</v>
      </c>
      <c r="X2258" s="98">
        <v>20</v>
      </c>
      <c r="Y2258" s="94">
        <v>9200</v>
      </c>
      <c r="Z2258" s="94">
        <f>W2258*Y2258</f>
        <v>3535100</v>
      </c>
      <c r="AA2258" s="89">
        <v>12</v>
      </c>
      <c r="AB2258" s="89">
        <v>14</v>
      </c>
      <c r="AC2258" s="94">
        <f>(Z2258*(100-AB2258))/100</f>
        <v>3040186</v>
      </c>
      <c r="AD2258" s="94">
        <f>IF(AND(AC2258="",M2254=""),0,IF((AC2258=""),M2254, IF( (M2254=""),AC2258,SUM(AC2254:AC2258)+M2254)))</f>
        <v>15975930</v>
      </c>
      <c r="AE2258" s="94">
        <f t="shared" si="222"/>
        <v>3195186</v>
      </c>
      <c r="AF2258" s="94">
        <v>0</v>
      </c>
      <c r="AG2258" s="94">
        <f t="shared" si="223"/>
        <v>3195186</v>
      </c>
      <c r="AH2258" s="94">
        <v>0.3</v>
      </c>
    </row>
    <row r="2259" spans="1:34" s="99" customFormat="1" x14ac:dyDescent="0.55000000000000004">
      <c r="A2259" s="107"/>
      <c r="B2259" s="102">
        <v>1002</v>
      </c>
      <c r="C2259" s="102">
        <v>5309</v>
      </c>
      <c r="D2259" s="90" t="s">
        <v>3104</v>
      </c>
      <c r="E2259" s="102" t="s">
        <v>34</v>
      </c>
      <c r="F2259" s="102">
        <v>960</v>
      </c>
      <c r="G2259" s="102">
        <v>0</v>
      </c>
      <c r="H2259" s="102">
        <v>0</v>
      </c>
      <c r="I2259" s="98">
        <v>15</v>
      </c>
      <c r="J2259" s="102" t="s">
        <v>35</v>
      </c>
      <c r="K2259" s="94">
        <f t="shared" ref="K2259:K2268" si="224">((G2259*400)+(H2259*100))+I2259</f>
        <v>15</v>
      </c>
      <c r="L2259" s="94">
        <v>25000</v>
      </c>
      <c r="M2259" s="94">
        <f t="shared" ref="M2259:M2268" si="225">K2259*L2259</f>
        <v>375000</v>
      </c>
      <c r="N2259" s="102"/>
      <c r="O2259" s="111"/>
      <c r="P2259" s="96"/>
      <c r="Q2259" s="111"/>
      <c r="R2259" s="111"/>
      <c r="S2259" s="97"/>
      <c r="T2259" s="102"/>
      <c r="U2259" s="102"/>
      <c r="V2259" s="102"/>
      <c r="W2259" s="94"/>
      <c r="X2259" s="98"/>
      <c r="Y2259" s="94"/>
      <c r="Z2259" s="94"/>
      <c r="AA2259" s="89"/>
      <c r="AB2259" s="89"/>
      <c r="AC2259" s="94"/>
      <c r="AD2259" s="94">
        <f t="shared" ref="AD2259:AD2268" si="226">IF(AND(AC2259="",M2259=""),0,IF((AC2259=""),M2259,IF((M2259=""),AC2259,AC2259+M2259)))</f>
        <v>375000</v>
      </c>
      <c r="AE2259" s="94">
        <f t="shared" si="222"/>
        <v>375000</v>
      </c>
      <c r="AF2259" s="94">
        <v>0</v>
      </c>
      <c r="AG2259" s="94">
        <f t="shared" si="223"/>
        <v>375000</v>
      </c>
      <c r="AH2259" s="94">
        <v>0.3</v>
      </c>
    </row>
    <row r="2260" spans="1:34" s="99" customFormat="1" x14ac:dyDescent="0.55000000000000004">
      <c r="A2260" s="107"/>
      <c r="B2260" s="102">
        <v>1003</v>
      </c>
      <c r="C2260" s="102">
        <v>5304</v>
      </c>
      <c r="D2260" s="90" t="s">
        <v>3105</v>
      </c>
      <c r="E2260" s="102" t="s">
        <v>34</v>
      </c>
      <c r="F2260" s="102">
        <v>10478</v>
      </c>
      <c r="G2260" s="102">
        <v>0</v>
      </c>
      <c r="H2260" s="102">
        <v>0</v>
      </c>
      <c r="I2260" s="98">
        <v>4</v>
      </c>
      <c r="J2260" s="102" t="s">
        <v>35</v>
      </c>
      <c r="K2260" s="94">
        <f t="shared" si="224"/>
        <v>4</v>
      </c>
      <c r="L2260" s="94">
        <v>25000</v>
      </c>
      <c r="M2260" s="94">
        <f t="shared" si="225"/>
        <v>100000</v>
      </c>
      <c r="N2260" s="102"/>
      <c r="O2260" s="111"/>
      <c r="P2260" s="96"/>
      <c r="Q2260" s="111"/>
      <c r="R2260" s="111"/>
      <c r="S2260" s="97"/>
      <c r="T2260" s="102"/>
      <c r="U2260" s="102"/>
      <c r="V2260" s="102"/>
      <c r="W2260" s="94"/>
      <c r="X2260" s="98"/>
      <c r="Y2260" s="94"/>
      <c r="Z2260" s="94"/>
      <c r="AA2260" s="89"/>
      <c r="AB2260" s="89"/>
      <c r="AC2260" s="94"/>
      <c r="AD2260" s="94">
        <f t="shared" si="226"/>
        <v>100000</v>
      </c>
      <c r="AE2260" s="94">
        <f t="shared" si="222"/>
        <v>100000</v>
      </c>
      <c r="AF2260" s="94">
        <v>0</v>
      </c>
      <c r="AG2260" s="94">
        <f t="shared" si="223"/>
        <v>100000</v>
      </c>
      <c r="AH2260" s="94">
        <v>0.3</v>
      </c>
    </row>
    <row r="2261" spans="1:34" s="99" customFormat="1" x14ac:dyDescent="0.55000000000000004">
      <c r="A2261" s="107"/>
      <c r="B2261" s="102">
        <v>1004</v>
      </c>
      <c r="C2261" s="102">
        <v>5305</v>
      </c>
      <c r="D2261" s="90" t="s">
        <v>3106</v>
      </c>
      <c r="E2261" s="102" t="s">
        <v>34</v>
      </c>
      <c r="F2261" s="102">
        <v>10479</v>
      </c>
      <c r="G2261" s="102">
        <v>0</v>
      </c>
      <c r="H2261" s="102">
        <v>0</v>
      </c>
      <c r="I2261" s="98">
        <v>18</v>
      </c>
      <c r="J2261" s="102" t="s">
        <v>35</v>
      </c>
      <c r="K2261" s="94">
        <f t="shared" si="224"/>
        <v>18</v>
      </c>
      <c r="L2261" s="94">
        <v>25000</v>
      </c>
      <c r="M2261" s="94">
        <f t="shared" si="225"/>
        <v>450000</v>
      </c>
      <c r="N2261" s="102"/>
      <c r="O2261" s="111"/>
      <c r="P2261" s="96"/>
      <c r="Q2261" s="111"/>
      <c r="R2261" s="111"/>
      <c r="S2261" s="97"/>
      <c r="T2261" s="102"/>
      <c r="U2261" s="102"/>
      <c r="V2261" s="102"/>
      <c r="W2261" s="94"/>
      <c r="X2261" s="98"/>
      <c r="Y2261" s="94"/>
      <c r="Z2261" s="94"/>
      <c r="AA2261" s="89"/>
      <c r="AB2261" s="89"/>
      <c r="AC2261" s="94"/>
      <c r="AD2261" s="94">
        <f t="shared" si="226"/>
        <v>450000</v>
      </c>
      <c r="AE2261" s="94">
        <f t="shared" si="222"/>
        <v>450000</v>
      </c>
      <c r="AF2261" s="94">
        <v>0</v>
      </c>
      <c r="AG2261" s="94">
        <f t="shared" si="223"/>
        <v>450000</v>
      </c>
      <c r="AH2261" s="94">
        <v>0.3</v>
      </c>
    </row>
    <row r="2262" spans="1:34" s="99" customFormat="1" x14ac:dyDescent="0.55000000000000004">
      <c r="A2262" s="107"/>
      <c r="B2262" s="102">
        <v>1005</v>
      </c>
      <c r="C2262" s="102">
        <v>5306</v>
      </c>
      <c r="D2262" s="90" t="s">
        <v>3107</v>
      </c>
      <c r="E2262" s="102" t="s">
        <v>34</v>
      </c>
      <c r="F2262" s="102">
        <v>10480</v>
      </c>
      <c r="G2262" s="102">
        <v>0</v>
      </c>
      <c r="H2262" s="102">
        <v>0</v>
      </c>
      <c r="I2262" s="98">
        <v>17</v>
      </c>
      <c r="J2262" s="102" t="s">
        <v>35</v>
      </c>
      <c r="K2262" s="94">
        <f t="shared" si="224"/>
        <v>17</v>
      </c>
      <c r="L2262" s="94">
        <v>25000</v>
      </c>
      <c r="M2262" s="94">
        <f t="shared" si="225"/>
        <v>425000</v>
      </c>
      <c r="N2262" s="102"/>
      <c r="O2262" s="111"/>
      <c r="P2262" s="96"/>
      <c r="Q2262" s="111"/>
      <c r="R2262" s="111"/>
      <c r="S2262" s="97"/>
      <c r="T2262" s="102"/>
      <c r="U2262" s="102"/>
      <c r="V2262" s="102"/>
      <c r="W2262" s="94"/>
      <c r="X2262" s="98"/>
      <c r="Y2262" s="94"/>
      <c r="Z2262" s="94"/>
      <c r="AA2262" s="89"/>
      <c r="AB2262" s="89"/>
      <c r="AC2262" s="94"/>
      <c r="AD2262" s="94">
        <f t="shared" si="226"/>
        <v>425000</v>
      </c>
      <c r="AE2262" s="94">
        <f t="shared" si="222"/>
        <v>425000</v>
      </c>
      <c r="AF2262" s="94">
        <v>0</v>
      </c>
      <c r="AG2262" s="94">
        <f t="shared" si="223"/>
        <v>425000</v>
      </c>
      <c r="AH2262" s="94">
        <v>0.3</v>
      </c>
    </row>
    <row r="2263" spans="1:34" s="99" customFormat="1" x14ac:dyDescent="0.55000000000000004">
      <c r="A2263" s="107"/>
      <c r="B2263" s="102">
        <v>1006</v>
      </c>
      <c r="C2263" s="102">
        <v>5307</v>
      </c>
      <c r="D2263" s="90" t="s">
        <v>3108</v>
      </c>
      <c r="E2263" s="102" t="s">
        <v>34</v>
      </c>
      <c r="F2263" s="102">
        <v>10481</v>
      </c>
      <c r="G2263" s="102">
        <v>0</v>
      </c>
      <c r="H2263" s="102">
        <v>0</v>
      </c>
      <c r="I2263" s="98">
        <v>17</v>
      </c>
      <c r="J2263" s="102" t="s">
        <v>35</v>
      </c>
      <c r="K2263" s="94">
        <f t="shared" si="224"/>
        <v>17</v>
      </c>
      <c r="L2263" s="94">
        <v>25000</v>
      </c>
      <c r="M2263" s="94">
        <f t="shared" si="225"/>
        <v>425000</v>
      </c>
      <c r="N2263" s="102"/>
      <c r="O2263" s="111"/>
      <c r="P2263" s="96"/>
      <c r="Q2263" s="111"/>
      <c r="R2263" s="111"/>
      <c r="S2263" s="97"/>
      <c r="T2263" s="102"/>
      <c r="U2263" s="102"/>
      <c r="V2263" s="102"/>
      <c r="W2263" s="94"/>
      <c r="X2263" s="98"/>
      <c r="Y2263" s="94"/>
      <c r="Z2263" s="94"/>
      <c r="AA2263" s="89"/>
      <c r="AB2263" s="89"/>
      <c r="AC2263" s="94"/>
      <c r="AD2263" s="94">
        <f t="shared" si="226"/>
        <v>425000</v>
      </c>
      <c r="AE2263" s="94">
        <f t="shared" si="222"/>
        <v>425000</v>
      </c>
      <c r="AF2263" s="94">
        <v>0</v>
      </c>
      <c r="AG2263" s="94">
        <f t="shared" si="223"/>
        <v>425000</v>
      </c>
      <c r="AH2263" s="94">
        <v>0.3</v>
      </c>
    </row>
    <row r="2264" spans="1:34" s="99" customFormat="1" x14ac:dyDescent="0.55000000000000004">
      <c r="A2264" s="107"/>
      <c r="B2264" s="102">
        <v>1007</v>
      </c>
      <c r="C2264" s="102">
        <v>5308</v>
      </c>
      <c r="D2264" s="90" t="s">
        <v>3109</v>
      </c>
      <c r="E2264" s="102" t="s">
        <v>34</v>
      </c>
      <c r="F2264" s="102">
        <v>10482</v>
      </c>
      <c r="G2264" s="102">
        <v>0</v>
      </c>
      <c r="H2264" s="102">
        <v>0</v>
      </c>
      <c r="I2264" s="98">
        <v>16</v>
      </c>
      <c r="J2264" s="102" t="s">
        <v>35</v>
      </c>
      <c r="K2264" s="94">
        <f t="shared" si="224"/>
        <v>16</v>
      </c>
      <c r="L2264" s="94">
        <v>25000</v>
      </c>
      <c r="M2264" s="94">
        <f t="shared" si="225"/>
        <v>400000</v>
      </c>
      <c r="N2264" s="102"/>
      <c r="O2264" s="111"/>
      <c r="P2264" s="96"/>
      <c r="Q2264" s="111"/>
      <c r="R2264" s="111"/>
      <c r="S2264" s="97"/>
      <c r="T2264" s="102"/>
      <c r="U2264" s="102"/>
      <c r="V2264" s="102"/>
      <c r="W2264" s="94"/>
      <c r="X2264" s="98"/>
      <c r="Y2264" s="94"/>
      <c r="Z2264" s="94"/>
      <c r="AA2264" s="89"/>
      <c r="AB2264" s="89"/>
      <c r="AC2264" s="94"/>
      <c r="AD2264" s="94">
        <f t="shared" si="226"/>
        <v>400000</v>
      </c>
      <c r="AE2264" s="94">
        <f t="shared" si="222"/>
        <v>400000</v>
      </c>
      <c r="AF2264" s="94">
        <v>0</v>
      </c>
      <c r="AG2264" s="94">
        <f t="shared" si="223"/>
        <v>400000</v>
      </c>
      <c r="AH2264" s="94">
        <v>0.3</v>
      </c>
    </row>
    <row r="2265" spans="1:34" s="99" customFormat="1" x14ac:dyDescent="0.55000000000000004">
      <c r="A2265" s="107"/>
      <c r="B2265" s="102">
        <v>1008</v>
      </c>
      <c r="C2265" s="102">
        <v>5303</v>
      </c>
      <c r="D2265" s="90" t="s">
        <v>3110</v>
      </c>
      <c r="E2265" s="102" t="s">
        <v>34</v>
      </c>
      <c r="F2265" s="102">
        <v>10483</v>
      </c>
      <c r="G2265" s="102">
        <v>0</v>
      </c>
      <c r="H2265" s="102">
        <v>0</v>
      </c>
      <c r="I2265" s="98">
        <v>13</v>
      </c>
      <c r="J2265" s="102" t="s">
        <v>35</v>
      </c>
      <c r="K2265" s="94">
        <f t="shared" si="224"/>
        <v>13</v>
      </c>
      <c r="L2265" s="94">
        <v>25000</v>
      </c>
      <c r="M2265" s="94">
        <f t="shared" si="225"/>
        <v>325000</v>
      </c>
      <c r="N2265" s="102"/>
      <c r="O2265" s="111"/>
      <c r="P2265" s="96"/>
      <c r="Q2265" s="111"/>
      <c r="R2265" s="111"/>
      <c r="S2265" s="97"/>
      <c r="T2265" s="102"/>
      <c r="U2265" s="102"/>
      <c r="V2265" s="102"/>
      <c r="W2265" s="94"/>
      <c r="X2265" s="98"/>
      <c r="Y2265" s="94"/>
      <c r="Z2265" s="94"/>
      <c r="AA2265" s="89"/>
      <c r="AB2265" s="89"/>
      <c r="AC2265" s="94"/>
      <c r="AD2265" s="94">
        <f t="shared" si="226"/>
        <v>325000</v>
      </c>
      <c r="AE2265" s="94">
        <f t="shared" si="222"/>
        <v>325000</v>
      </c>
      <c r="AF2265" s="94">
        <v>0</v>
      </c>
      <c r="AG2265" s="94">
        <f t="shared" si="223"/>
        <v>325000</v>
      </c>
      <c r="AH2265" s="94">
        <v>0.3</v>
      </c>
    </row>
    <row r="2266" spans="1:34" s="99" customFormat="1" x14ac:dyDescent="0.55000000000000004">
      <c r="A2266" s="107"/>
      <c r="B2266" s="102">
        <v>1009</v>
      </c>
      <c r="C2266" s="102">
        <v>5302</v>
      </c>
      <c r="D2266" s="90" t="s">
        <v>3111</v>
      </c>
      <c r="E2266" s="102" t="s">
        <v>34</v>
      </c>
      <c r="F2266" s="102">
        <v>10484</v>
      </c>
      <c r="G2266" s="102">
        <v>0</v>
      </c>
      <c r="H2266" s="102">
        <v>0</v>
      </c>
      <c r="I2266" s="98">
        <v>19</v>
      </c>
      <c r="J2266" s="102" t="s">
        <v>35</v>
      </c>
      <c r="K2266" s="94">
        <f t="shared" si="224"/>
        <v>19</v>
      </c>
      <c r="L2266" s="94">
        <v>25000</v>
      </c>
      <c r="M2266" s="94">
        <f t="shared" si="225"/>
        <v>475000</v>
      </c>
      <c r="N2266" s="102"/>
      <c r="O2266" s="111"/>
      <c r="P2266" s="96"/>
      <c r="Q2266" s="111"/>
      <c r="R2266" s="111"/>
      <c r="S2266" s="97"/>
      <c r="T2266" s="102"/>
      <c r="U2266" s="102"/>
      <c r="V2266" s="102"/>
      <c r="W2266" s="94"/>
      <c r="X2266" s="98"/>
      <c r="Y2266" s="94"/>
      <c r="Z2266" s="94"/>
      <c r="AA2266" s="89"/>
      <c r="AB2266" s="89"/>
      <c r="AC2266" s="94"/>
      <c r="AD2266" s="94">
        <f t="shared" si="226"/>
        <v>475000</v>
      </c>
      <c r="AE2266" s="94">
        <f t="shared" si="222"/>
        <v>475000</v>
      </c>
      <c r="AF2266" s="94">
        <v>0</v>
      </c>
      <c r="AG2266" s="94">
        <f t="shared" si="223"/>
        <v>475000</v>
      </c>
      <c r="AH2266" s="94">
        <v>0.3</v>
      </c>
    </row>
    <row r="2267" spans="1:34" s="99" customFormat="1" x14ac:dyDescent="0.55000000000000004">
      <c r="A2267" s="107"/>
      <c r="B2267" s="102">
        <v>1010</v>
      </c>
      <c r="C2267" s="102">
        <v>5301</v>
      </c>
      <c r="D2267" s="90" t="s">
        <v>3112</v>
      </c>
      <c r="E2267" s="102" t="s">
        <v>34</v>
      </c>
      <c r="F2267" s="102">
        <v>10485</v>
      </c>
      <c r="G2267" s="102">
        <v>0</v>
      </c>
      <c r="H2267" s="102">
        <v>0</v>
      </c>
      <c r="I2267" s="98">
        <v>21</v>
      </c>
      <c r="J2267" s="102" t="s">
        <v>35</v>
      </c>
      <c r="K2267" s="94">
        <f t="shared" si="224"/>
        <v>21</v>
      </c>
      <c r="L2267" s="94">
        <v>25000</v>
      </c>
      <c r="M2267" s="94">
        <f t="shared" si="225"/>
        <v>525000</v>
      </c>
      <c r="N2267" s="102"/>
      <c r="O2267" s="111"/>
      <c r="P2267" s="96"/>
      <c r="Q2267" s="111"/>
      <c r="R2267" s="111"/>
      <c r="S2267" s="97"/>
      <c r="T2267" s="102"/>
      <c r="U2267" s="102"/>
      <c r="V2267" s="102"/>
      <c r="W2267" s="94"/>
      <c r="X2267" s="98"/>
      <c r="Y2267" s="94"/>
      <c r="Z2267" s="94"/>
      <c r="AA2267" s="89"/>
      <c r="AB2267" s="89"/>
      <c r="AC2267" s="94"/>
      <c r="AD2267" s="94">
        <f t="shared" si="226"/>
        <v>525000</v>
      </c>
      <c r="AE2267" s="94">
        <f t="shared" si="222"/>
        <v>525000</v>
      </c>
      <c r="AF2267" s="94">
        <v>0</v>
      </c>
      <c r="AG2267" s="94">
        <f t="shared" si="223"/>
        <v>525000</v>
      </c>
      <c r="AH2267" s="94">
        <v>0.3</v>
      </c>
    </row>
    <row r="2268" spans="1:34" s="99" customFormat="1" x14ac:dyDescent="0.55000000000000004">
      <c r="A2268" s="107"/>
      <c r="B2268" s="102">
        <v>1011</v>
      </c>
      <c r="C2268" s="102">
        <v>5300</v>
      </c>
      <c r="D2268" s="90" t="s">
        <v>3113</v>
      </c>
      <c r="E2268" s="102" t="s">
        <v>34</v>
      </c>
      <c r="F2268" s="102">
        <v>10486</v>
      </c>
      <c r="G2268" s="102">
        <v>0</v>
      </c>
      <c r="H2268" s="102">
        <v>0</v>
      </c>
      <c r="I2268" s="98">
        <v>22</v>
      </c>
      <c r="J2268" s="102" t="s">
        <v>35</v>
      </c>
      <c r="K2268" s="94">
        <f t="shared" si="224"/>
        <v>22</v>
      </c>
      <c r="L2268" s="94">
        <v>25000</v>
      </c>
      <c r="M2268" s="94">
        <f t="shared" si="225"/>
        <v>550000</v>
      </c>
      <c r="N2268" s="102"/>
      <c r="O2268" s="111"/>
      <c r="P2268" s="96"/>
      <c r="Q2268" s="111"/>
      <c r="R2268" s="111"/>
      <c r="S2268" s="97"/>
      <c r="T2268" s="102"/>
      <c r="U2268" s="102"/>
      <c r="V2268" s="102"/>
      <c r="W2268" s="94"/>
      <c r="X2268" s="98"/>
      <c r="Y2268" s="94"/>
      <c r="Z2268" s="94"/>
      <c r="AA2268" s="89"/>
      <c r="AB2268" s="89"/>
      <c r="AC2268" s="94"/>
      <c r="AD2268" s="94">
        <f t="shared" si="226"/>
        <v>550000</v>
      </c>
      <c r="AE2268" s="94">
        <f t="shared" si="222"/>
        <v>550000</v>
      </c>
      <c r="AF2268" s="94">
        <v>0</v>
      </c>
      <c r="AG2268" s="94">
        <f t="shared" si="223"/>
        <v>550000</v>
      </c>
      <c r="AH2268" s="94">
        <v>0.3</v>
      </c>
    </row>
    <row r="2269" spans="1:34" s="99" customFormat="1" x14ac:dyDescent="0.55000000000000004">
      <c r="A2269" s="107"/>
      <c r="B2269" s="102"/>
      <c r="C2269" s="102"/>
      <c r="D2269" s="90"/>
      <c r="E2269" s="102"/>
      <c r="F2269" s="102"/>
      <c r="G2269" s="102"/>
      <c r="H2269" s="102"/>
      <c r="I2269" s="98"/>
      <c r="J2269" s="102"/>
      <c r="K2269" s="94"/>
      <c r="L2269" s="94" t="s">
        <v>63</v>
      </c>
      <c r="M2269" s="94">
        <f>SUM(M2254:M2268)</f>
        <v>4825000</v>
      </c>
      <c r="N2269" s="102"/>
      <c r="O2269" s="111"/>
      <c r="P2269" s="96"/>
      <c r="Q2269" s="111"/>
      <c r="R2269" s="111"/>
      <c r="S2269" s="97"/>
      <c r="T2269" s="102"/>
      <c r="U2269" s="102"/>
      <c r="V2269" s="102"/>
      <c r="W2269" s="94"/>
      <c r="X2269" s="98"/>
      <c r="Y2269" s="94"/>
      <c r="Z2269" s="94"/>
      <c r="AA2269" s="89"/>
      <c r="AB2269" s="89"/>
      <c r="AC2269" s="94"/>
      <c r="AD2269" s="94"/>
      <c r="AE2269" s="94">
        <f>SUM(AE2254:AE2268)</f>
        <v>20025930</v>
      </c>
      <c r="AF2269" s="94"/>
      <c r="AG2269" s="94">
        <f>SUM(AG2254:AG2268)</f>
        <v>20025930</v>
      </c>
      <c r="AH2269" s="94"/>
    </row>
    <row r="2270" spans="1:34" s="99" customFormat="1" x14ac:dyDescent="0.55000000000000004">
      <c r="A2270" s="107" t="s">
        <v>3211</v>
      </c>
      <c r="B2270" s="161">
        <v>1091</v>
      </c>
      <c r="C2270" s="161">
        <v>6754</v>
      </c>
      <c r="D2270" s="162" t="s">
        <v>15594</v>
      </c>
      <c r="E2270" s="161" t="s">
        <v>34</v>
      </c>
      <c r="F2270" s="161">
        <v>24311</v>
      </c>
      <c r="G2270" s="161">
        <v>0</v>
      </c>
      <c r="H2270" s="161">
        <v>0</v>
      </c>
      <c r="I2270" s="163">
        <v>19.5</v>
      </c>
      <c r="J2270" s="161" t="s">
        <v>35</v>
      </c>
      <c r="K2270" s="121">
        <f>((G2270*400)+(H2270*100))+I2270</f>
        <v>19.5</v>
      </c>
      <c r="L2270" s="121">
        <v>14500</v>
      </c>
      <c r="M2270" s="121">
        <f>K2270*L2270</f>
        <v>282750</v>
      </c>
      <c r="N2270" s="161">
        <v>1</v>
      </c>
      <c r="O2270" s="164" t="s">
        <v>3209</v>
      </c>
      <c r="P2270" s="165"/>
      <c r="Q2270" s="164" t="s">
        <v>3210</v>
      </c>
      <c r="R2270" s="164" t="s">
        <v>3212</v>
      </c>
      <c r="S2270" s="166"/>
      <c r="T2270" s="161" t="s">
        <v>44</v>
      </c>
      <c r="U2270" s="161" t="s">
        <v>45</v>
      </c>
      <c r="V2270" s="161" t="s">
        <v>52</v>
      </c>
      <c r="W2270" s="121">
        <v>108</v>
      </c>
      <c r="X2270" s="163">
        <v>100</v>
      </c>
      <c r="Y2270" s="121">
        <v>7150</v>
      </c>
      <c r="Z2270" s="121">
        <f>W2270*Y2270</f>
        <v>772200</v>
      </c>
      <c r="AA2270" s="167">
        <v>9</v>
      </c>
      <c r="AB2270" s="167">
        <v>9</v>
      </c>
      <c r="AC2270" s="121">
        <f>(Z2270*(100-AB2270))/100</f>
        <v>702702</v>
      </c>
      <c r="AD2270" s="121">
        <f>IF(AND(AC2270="",M2270=""),0,IF((AC2270=""),M2270, IF( (M2270=""),AC2270,SUM(AC2270:AC2270)+M2270)))</f>
        <v>985452</v>
      </c>
      <c r="AE2270" s="121">
        <f>IF( (X2270=""),AD2270*1,AD2270*(X2270/100) )</f>
        <v>985452</v>
      </c>
      <c r="AF2270" s="121">
        <v>0</v>
      </c>
      <c r="AG2270" s="121">
        <f>IF((AF2270-AE2270) &gt; 1,0,IF((AF2270-AE2270)&lt;0,AE2270-AF2270,AF2270-AE2270))</f>
        <v>985452</v>
      </c>
      <c r="AH2270" s="121">
        <v>0.3</v>
      </c>
    </row>
    <row r="2271" spans="1:34" s="99" customFormat="1" x14ac:dyDescent="0.55000000000000004">
      <c r="A2271" s="107"/>
      <c r="B2271" s="161">
        <v>1092</v>
      </c>
      <c r="C2271" s="161">
        <v>6748</v>
      </c>
      <c r="D2271" s="162" t="s">
        <v>3213</v>
      </c>
      <c r="E2271" s="161" t="s">
        <v>34</v>
      </c>
      <c r="F2271" s="161">
        <v>24312</v>
      </c>
      <c r="G2271" s="161">
        <v>0</v>
      </c>
      <c r="H2271" s="161">
        <v>0</v>
      </c>
      <c r="I2271" s="163">
        <v>19.5</v>
      </c>
      <c r="J2271" s="161" t="s">
        <v>35</v>
      </c>
      <c r="K2271" s="121">
        <f>((G2271*400)+(H2271*100))+I2271</f>
        <v>19.5</v>
      </c>
      <c r="L2271" s="121">
        <v>14500</v>
      </c>
      <c r="M2271" s="121">
        <f>K2271*L2271</f>
        <v>282750</v>
      </c>
      <c r="N2271" s="161">
        <v>1</v>
      </c>
      <c r="O2271" s="164" t="s">
        <v>3209</v>
      </c>
      <c r="P2271" s="165"/>
      <c r="Q2271" s="164" t="s">
        <v>3210</v>
      </c>
      <c r="R2271" s="164" t="s">
        <v>15657</v>
      </c>
      <c r="S2271" s="166"/>
      <c r="T2271" s="161" t="s">
        <v>44</v>
      </c>
      <c r="U2271" s="161" t="s">
        <v>45</v>
      </c>
      <c r="V2271" s="161" t="s">
        <v>52</v>
      </c>
      <c r="W2271" s="121">
        <v>108</v>
      </c>
      <c r="X2271" s="163">
        <v>100</v>
      </c>
      <c r="Y2271" s="121">
        <v>7150</v>
      </c>
      <c r="Z2271" s="121">
        <f>W2271*Y2271</f>
        <v>772200</v>
      </c>
      <c r="AA2271" s="167">
        <v>9</v>
      </c>
      <c r="AB2271" s="167">
        <v>9</v>
      </c>
      <c r="AC2271" s="121">
        <f>(Z2271*(100-AB2271))/100</f>
        <v>702702</v>
      </c>
      <c r="AD2271" s="121">
        <f>IF(AND(AC2271="",M2271=""),0,IF((AC2271=""),M2271,IF((M2271=""),AC2271,AC2271+M2271)))</f>
        <v>985452</v>
      </c>
      <c r="AE2271" s="121">
        <f>IF( (X2271=""),AD2271*1,AD2271*(X2271/100) )</f>
        <v>985452</v>
      </c>
      <c r="AF2271" s="121">
        <v>0</v>
      </c>
      <c r="AG2271" s="121">
        <f>IF((AF2271-AE2271) &gt; 1,0,IF((AF2271-AE2271)&lt;0,AE2271-AF2271,AF2271-AE2271))</f>
        <v>985452</v>
      </c>
      <c r="AH2271" s="121">
        <v>0.3</v>
      </c>
    </row>
    <row r="2272" spans="1:34" s="99" customFormat="1" x14ac:dyDescent="0.55000000000000004">
      <c r="A2272" s="107"/>
      <c r="B2272" s="161">
        <v>1093</v>
      </c>
      <c r="C2272" s="161">
        <v>6753</v>
      </c>
      <c r="D2272" s="162" t="s">
        <v>3214</v>
      </c>
      <c r="E2272" s="161" t="s">
        <v>34</v>
      </c>
      <c r="F2272" s="161">
        <v>24313</v>
      </c>
      <c r="G2272" s="161">
        <v>0</v>
      </c>
      <c r="H2272" s="161">
        <v>3</v>
      </c>
      <c r="I2272" s="163">
        <v>44</v>
      </c>
      <c r="J2272" s="161" t="s">
        <v>15161</v>
      </c>
      <c r="K2272" s="121">
        <f>((G2272*400)+(H2272*100))+I2272</f>
        <v>344</v>
      </c>
      <c r="L2272" s="121">
        <v>14500</v>
      </c>
      <c r="M2272" s="121">
        <f>K2272*L2272</f>
        <v>4988000</v>
      </c>
      <c r="N2272" s="161"/>
      <c r="O2272" s="164"/>
      <c r="P2272" s="165"/>
      <c r="Q2272" s="164"/>
      <c r="R2272" s="164"/>
      <c r="S2272" s="166"/>
      <c r="T2272" s="161"/>
      <c r="U2272" s="161"/>
      <c r="V2272" s="161"/>
      <c r="W2272" s="121"/>
      <c r="X2272" s="163"/>
      <c r="Y2272" s="121"/>
      <c r="Z2272" s="121"/>
      <c r="AA2272" s="167"/>
      <c r="AB2272" s="167"/>
      <c r="AC2272" s="121"/>
      <c r="AD2272" s="121">
        <f>IF(AND(AC2272="",M2272=""),0,IF((AC2272=""),M2272,IF((M2272=""),AC2272,AC2272+M2272)))</f>
        <v>4988000</v>
      </c>
      <c r="AE2272" s="121">
        <f>IF( (X2272=""),AD2272*1,AD2272*(X2272/100) )</f>
        <v>4988000</v>
      </c>
      <c r="AF2272" s="121">
        <v>0</v>
      </c>
      <c r="AG2272" s="121">
        <f>IF((AF2272-AE2272) &gt; 1,0,IF((AF2272-AE2272)&lt;0,AE2272-AF2272,AF2272-AE2272))</f>
        <v>4988000</v>
      </c>
      <c r="AH2272" s="121">
        <v>0.3</v>
      </c>
    </row>
    <row r="2273" spans="1:34" s="99" customFormat="1" x14ac:dyDescent="0.55000000000000004">
      <c r="A2273" s="107"/>
      <c r="B2273" s="161">
        <v>1095</v>
      </c>
      <c r="C2273" s="161">
        <v>10771</v>
      </c>
      <c r="D2273" s="162" t="s">
        <v>15595</v>
      </c>
      <c r="E2273" s="161" t="s">
        <v>34</v>
      </c>
      <c r="F2273" s="161">
        <v>25117</v>
      </c>
      <c r="G2273" s="161">
        <v>0</v>
      </c>
      <c r="H2273" s="161">
        <v>0</v>
      </c>
      <c r="I2273" s="163">
        <v>19</v>
      </c>
      <c r="J2273" s="161" t="s">
        <v>35</v>
      </c>
      <c r="K2273" s="121">
        <f>((G2273*400)+(H2273*100))+I2273</f>
        <v>19</v>
      </c>
      <c r="L2273" s="121">
        <v>14500</v>
      </c>
      <c r="M2273" s="121">
        <f>K2273*L2273</f>
        <v>275500</v>
      </c>
      <c r="N2273" s="161">
        <v>1</v>
      </c>
      <c r="O2273" s="164" t="s">
        <v>3209</v>
      </c>
      <c r="P2273" s="165"/>
      <c r="Q2273" s="164" t="s">
        <v>3210</v>
      </c>
      <c r="R2273" s="164" t="s">
        <v>3212</v>
      </c>
      <c r="S2273" s="166"/>
      <c r="T2273" s="161" t="s">
        <v>44</v>
      </c>
      <c r="U2273" s="161" t="s">
        <v>45</v>
      </c>
      <c r="V2273" s="161" t="s">
        <v>52</v>
      </c>
      <c r="W2273" s="121">
        <v>108</v>
      </c>
      <c r="X2273" s="163">
        <v>100</v>
      </c>
      <c r="Y2273" s="121">
        <v>7150</v>
      </c>
      <c r="Z2273" s="121">
        <f>W2273*Y2273</f>
        <v>772200</v>
      </c>
      <c r="AA2273" s="167">
        <v>9</v>
      </c>
      <c r="AB2273" s="167">
        <v>9</v>
      </c>
      <c r="AC2273" s="121">
        <f>(Z2273*(100-AB2273))/100</f>
        <v>702702</v>
      </c>
      <c r="AD2273" s="121">
        <f>IF(AND(AC2273="",M2273=""),0,IF((AC2273=""),M2273,IF((M2273=""),AC2273,AC2273+M2273)))</f>
        <v>978202</v>
      </c>
      <c r="AE2273" s="121">
        <f>IF( (X2273=""),AD2273*1,AD2273*(X2273/100) )</f>
        <v>978202</v>
      </c>
      <c r="AF2273" s="121">
        <v>0</v>
      </c>
      <c r="AG2273" s="121">
        <f>IF((AF2273-AE2273) &gt; 1,0,IF((AF2273-AE2273)&lt;0,AE2273-AF2273,AF2273-AE2273))</f>
        <v>978202</v>
      </c>
      <c r="AH2273" s="121">
        <v>0.3</v>
      </c>
    </row>
    <row r="2274" spans="1:34" s="99" customFormat="1" x14ac:dyDescent="0.55000000000000004">
      <c r="A2274" s="107"/>
      <c r="B2274" s="161"/>
      <c r="C2274" s="161"/>
      <c r="D2274" s="162"/>
      <c r="E2274" s="161"/>
      <c r="F2274" s="161"/>
      <c r="G2274" s="161"/>
      <c r="H2274" s="161"/>
      <c r="I2274" s="163"/>
      <c r="J2274" s="161"/>
      <c r="K2274" s="121"/>
      <c r="L2274" s="121" t="s">
        <v>63</v>
      </c>
      <c r="M2274" s="121">
        <f>SUM(M2270:M2273)</f>
        <v>5829000</v>
      </c>
      <c r="N2274" s="161"/>
      <c r="O2274" s="164"/>
      <c r="P2274" s="165"/>
      <c r="Q2274" s="164"/>
      <c r="R2274" s="164"/>
      <c r="S2274" s="166"/>
      <c r="T2274" s="161"/>
      <c r="U2274" s="161"/>
      <c r="V2274" s="161"/>
      <c r="W2274" s="121"/>
      <c r="X2274" s="163"/>
      <c r="Y2274" s="121"/>
      <c r="Z2274" s="121"/>
      <c r="AA2274" s="167"/>
      <c r="AB2274" s="167"/>
      <c r="AC2274" s="121"/>
      <c r="AD2274" s="121"/>
      <c r="AE2274" s="121">
        <f>SUM(AE2270:AE2273)</f>
        <v>7937106</v>
      </c>
      <c r="AF2274" s="121"/>
      <c r="AG2274" s="121">
        <f>SUM(AG2270:AG2273)</f>
        <v>7937106</v>
      </c>
      <c r="AH2274" s="121"/>
    </row>
    <row r="2275" spans="1:34" s="74" customFormat="1" x14ac:dyDescent="0.55000000000000004">
      <c r="A2275" s="108" t="s">
        <v>3215</v>
      </c>
      <c r="B2275" s="109">
        <v>983</v>
      </c>
      <c r="C2275" s="102">
        <v>10175</v>
      </c>
      <c r="D2275" s="90" t="s">
        <v>3216</v>
      </c>
      <c r="E2275" s="102" t="s">
        <v>34</v>
      </c>
      <c r="F2275" s="102">
        <v>7395</v>
      </c>
      <c r="G2275" s="102">
        <v>6</v>
      </c>
      <c r="H2275" s="102">
        <v>0</v>
      </c>
      <c r="I2275" s="98">
        <v>61</v>
      </c>
      <c r="J2275" s="102" t="s">
        <v>38</v>
      </c>
      <c r="K2275" s="94">
        <f>((G2275*400)+(H2275*100))+I2275</f>
        <v>2461</v>
      </c>
      <c r="L2275" s="94">
        <v>1350</v>
      </c>
      <c r="M2275" s="94">
        <f>K2275*L2275</f>
        <v>3322350</v>
      </c>
      <c r="N2275" s="102"/>
      <c r="O2275" s="111"/>
      <c r="P2275" s="96"/>
      <c r="Q2275" s="111"/>
      <c r="R2275" s="111"/>
      <c r="S2275" s="97"/>
      <c r="T2275" s="102"/>
      <c r="U2275" s="102"/>
      <c r="V2275" s="102"/>
      <c r="W2275" s="94"/>
      <c r="X2275" s="98"/>
      <c r="Y2275" s="94"/>
      <c r="Z2275" s="94"/>
      <c r="AA2275" s="89"/>
      <c r="AB2275" s="89"/>
      <c r="AC2275" s="94"/>
      <c r="AD2275" s="94">
        <f>IF(AND(AC2275="",M2275=""),0,IF((AC2275=""),M2275,IF((M2275=""),AC2275,AC2275+M2275)))</f>
        <v>3322350</v>
      </c>
      <c r="AE2275" s="94">
        <f>IF( (X2275=""),AD2275*1,AD2275*(X2275/100) )</f>
        <v>3322350</v>
      </c>
      <c r="AF2275" s="94">
        <v>0</v>
      </c>
      <c r="AG2275" s="94">
        <f>IF((AF2275-AE2275) &gt; 1,0,IF((AF2275-AE2275)&lt;0,AE2275-AF2275,AF2275-AE2275))</f>
        <v>3322350</v>
      </c>
      <c r="AH2275" s="94">
        <v>0.01</v>
      </c>
    </row>
    <row r="2276" spans="1:34" s="74" customFormat="1" x14ac:dyDescent="0.55000000000000004">
      <c r="A2276" s="108"/>
      <c r="B2276" s="109"/>
      <c r="C2276" s="102"/>
      <c r="D2276" s="90"/>
      <c r="E2276" s="102"/>
      <c r="F2276" s="102"/>
      <c r="G2276" s="102"/>
      <c r="H2276" s="102"/>
      <c r="I2276" s="98"/>
      <c r="J2276" s="102"/>
      <c r="K2276" s="94"/>
      <c r="L2276" s="94" t="s">
        <v>63</v>
      </c>
      <c r="M2276" s="94">
        <f>SUM(M2275:M2275)</f>
        <v>3322350</v>
      </c>
      <c r="N2276" s="102"/>
      <c r="O2276" s="111"/>
      <c r="P2276" s="96"/>
      <c r="Q2276" s="111"/>
      <c r="R2276" s="111"/>
      <c r="S2276" s="97"/>
      <c r="T2276" s="102"/>
      <c r="U2276" s="102"/>
      <c r="V2276" s="102"/>
      <c r="W2276" s="94"/>
      <c r="X2276" s="98"/>
      <c r="Y2276" s="94"/>
      <c r="Z2276" s="94"/>
      <c r="AA2276" s="89"/>
      <c r="AB2276" s="89"/>
      <c r="AC2276" s="94"/>
      <c r="AD2276" s="94">
        <f>SUM(AD2275:AD2275)</f>
        <v>3322350</v>
      </c>
      <c r="AE2276" s="94">
        <f>SUM(AE2275:AE2275)</f>
        <v>3322350</v>
      </c>
      <c r="AF2276" s="94"/>
      <c r="AG2276" s="94">
        <f>SUM(AG2275:AG2275)</f>
        <v>3322350</v>
      </c>
      <c r="AH2276" s="94"/>
    </row>
    <row r="2277" spans="1:34" s="99" customFormat="1" x14ac:dyDescent="0.55000000000000004">
      <c r="A2277" s="107" t="s">
        <v>3217</v>
      </c>
      <c r="B2277" s="161">
        <v>1097</v>
      </c>
      <c r="C2277" s="161">
        <v>9195</v>
      </c>
      <c r="D2277" s="162" t="s">
        <v>3218</v>
      </c>
      <c r="E2277" s="341" t="s">
        <v>67</v>
      </c>
      <c r="F2277" s="161">
        <v>2427</v>
      </c>
      <c r="G2277" s="161">
        <v>5</v>
      </c>
      <c r="H2277" s="161">
        <v>0</v>
      </c>
      <c r="I2277" s="163">
        <v>80</v>
      </c>
      <c r="J2277" s="161" t="s">
        <v>38</v>
      </c>
      <c r="K2277" s="121">
        <f>((G2277*400)+(H2277*100))+I2277</f>
        <v>2080</v>
      </c>
      <c r="L2277" s="121">
        <v>325</v>
      </c>
      <c r="M2277" s="121">
        <f>K2277*L2277</f>
        <v>676000</v>
      </c>
      <c r="N2277" s="161"/>
      <c r="O2277" s="164"/>
      <c r="P2277" s="165"/>
      <c r="Q2277" s="164"/>
      <c r="R2277" s="164"/>
      <c r="S2277" s="166"/>
      <c r="T2277" s="161"/>
      <c r="U2277" s="161"/>
      <c r="V2277" s="161"/>
      <c r="W2277" s="121"/>
      <c r="X2277" s="163"/>
      <c r="Y2277" s="121"/>
      <c r="Z2277" s="121"/>
      <c r="AA2277" s="167"/>
      <c r="AB2277" s="167"/>
      <c r="AC2277" s="121"/>
      <c r="AD2277" s="121">
        <f>IF(AND(AC2277="",M2277=""),0,IF((AC2277=""),M2277,IF((M2277=""),AC2277,AC2277+M2277)))</f>
        <v>676000</v>
      </c>
      <c r="AE2277" s="121">
        <f>IF( (X2277=""),AD2277*1,AD2277*(X2277/100) )</f>
        <v>676000</v>
      </c>
      <c r="AF2277" s="121">
        <v>0</v>
      </c>
      <c r="AG2277" s="121">
        <f>IF((AF2277-AE2277) &gt; 1,0,IF((AF2277-AE2277)&lt;0,AE2277-AF2277,AF2277-AE2277))</f>
        <v>676000</v>
      </c>
      <c r="AH2277" s="121">
        <v>0.01</v>
      </c>
    </row>
    <row r="2278" spans="1:34" s="99" customFormat="1" x14ac:dyDescent="0.55000000000000004">
      <c r="A2278" s="107"/>
      <c r="B2278" s="161"/>
      <c r="C2278" s="161"/>
      <c r="D2278" s="162"/>
      <c r="E2278" s="161"/>
      <c r="F2278" s="161"/>
      <c r="G2278" s="161"/>
      <c r="H2278" s="161"/>
      <c r="I2278" s="163"/>
      <c r="J2278" s="161"/>
      <c r="K2278" s="121"/>
      <c r="L2278" s="121" t="s">
        <v>63</v>
      </c>
      <c r="M2278" s="121">
        <f>SUM(M2277:M2277)</f>
        <v>676000</v>
      </c>
      <c r="N2278" s="161"/>
      <c r="O2278" s="164"/>
      <c r="P2278" s="165"/>
      <c r="Q2278" s="164"/>
      <c r="R2278" s="164"/>
      <c r="S2278" s="166"/>
      <c r="T2278" s="161"/>
      <c r="U2278" s="161"/>
      <c r="V2278" s="161"/>
      <c r="W2278" s="121"/>
      <c r="X2278" s="163"/>
      <c r="Y2278" s="121"/>
      <c r="Z2278" s="121"/>
      <c r="AA2278" s="167"/>
      <c r="AB2278" s="167"/>
      <c r="AC2278" s="121"/>
      <c r="AD2278" s="121"/>
      <c r="AE2278" s="121">
        <f>SUM(AE2277:AE2277)</f>
        <v>676000</v>
      </c>
      <c r="AF2278" s="121"/>
      <c r="AG2278" s="121">
        <f>SUM(AG2277:AG2277)</f>
        <v>676000</v>
      </c>
      <c r="AH2278" s="121"/>
    </row>
    <row r="2279" spans="1:34" s="99" customFormat="1" x14ac:dyDescent="0.55000000000000004">
      <c r="A2279" s="107" t="s">
        <v>4120</v>
      </c>
      <c r="B2279" s="102">
        <v>984</v>
      </c>
      <c r="C2279" s="102">
        <v>10568</v>
      </c>
      <c r="D2279" s="90" t="s">
        <v>9680</v>
      </c>
      <c r="E2279" s="102" t="s">
        <v>34</v>
      </c>
      <c r="F2279" s="102">
        <v>16072</v>
      </c>
      <c r="G2279" s="102">
        <v>10</v>
      </c>
      <c r="H2279" s="102">
        <v>0</v>
      </c>
      <c r="I2279" s="98">
        <v>41</v>
      </c>
      <c r="J2279" s="102" t="s">
        <v>38</v>
      </c>
      <c r="K2279" s="94">
        <f>((G2279*400)+(H2279*100))+I2279</f>
        <v>4041</v>
      </c>
      <c r="L2279" s="94">
        <v>1350</v>
      </c>
      <c r="M2279" s="94">
        <f>K2279*L2279</f>
        <v>5455350</v>
      </c>
      <c r="N2279" s="102"/>
      <c r="O2279" s="111"/>
      <c r="P2279" s="96"/>
      <c r="Q2279" s="111"/>
      <c r="R2279" s="111"/>
      <c r="S2279" s="97"/>
      <c r="T2279" s="102"/>
      <c r="U2279" s="102"/>
      <c r="V2279" s="102"/>
      <c r="W2279" s="94"/>
      <c r="X2279" s="98"/>
      <c r="Y2279" s="94"/>
      <c r="Z2279" s="94"/>
      <c r="AA2279" s="89"/>
      <c r="AB2279" s="89"/>
      <c r="AC2279" s="94"/>
      <c r="AD2279" s="94">
        <f>IF(AND(AC2279="",M2279=""),0,IF((AC2279=""),M2279,IF((M2279=""),AC2279,AC2279+M2279)))</f>
        <v>5455350</v>
      </c>
      <c r="AE2279" s="94">
        <f>IF( (X2279=""),AD2279*1,AD2279*(X2279/100) )</f>
        <v>5455350</v>
      </c>
      <c r="AF2279" s="94">
        <v>50000000</v>
      </c>
      <c r="AG2279" s="94">
        <f>IF((AF2279-AE2279) &gt; 1,0,IF((AF2279-AE2279)&lt;0,AE2279-AF2279,AF2279-AE2279))</f>
        <v>0</v>
      </c>
      <c r="AH2279" s="94">
        <v>0.01</v>
      </c>
    </row>
    <row r="2280" spans="1:34" s="99" customFormat="1" x14ac:dyDescent="0.55000000000000004">
      <c r="A2280" s="107"/>
      <c r="B2280" s="102"/>
      <c r="C2280" s="102"/>
      <c r="D2280" s="90"/>
      <c r="E2280" s="102"/>
      <c r="F2280" s="102"/>
      <c r="G2280" s="102"/>
      <c r="H2280" s="102"/>
      <c r="I2280" s="98"/>
      <c r="J2280" s="102"/>
      <c r="K2280" s="94"/>
      <c r="L2280" s="94" t="s">
        <v>63</v>
      </c>
      <c r="M2280" s="94">
        <f>SUM(M2279:M2279)</f>
        <v>5455350</v>
      </c>
      <c r="N2280" s="102"/>
      <c r="O2280" s="111"/>
      <c r="P2280" s="96"/>
      <c r="Q2280" s="111"/>
      <c r="R2280" s="111"/>
      <c r="S2280" s="97"/>
      <c r="T2280" s="102"/>
      <c r="U2280" s="102"/>
      <c r="V2280" s="102"/>
      <c r="W2280" s="94"/>
      <c r="X2280" s="98"/>
      <c r="Y2280" s="94"/>
      <c r="Z2280" s="94"/>
      <c r="AA2280" s="89"/>
      <c r="AB2280" s="89"/>
      <c r="AC2280" s="94"/>
      <c r="AD2280" s="94"/>
      <c r="AE2280" s="94">
        <f>SUM(AE2279:AE2279)</f>
        <v>5455350</v>
      </c>
      <c r="AF2280" s="94"/>
      <c r="AG2280" s="94">
        <f>SUM(AG2279:AG2279)</f>
        <v>0</v>
      </c>
      <c r="AH2280" s="94"/>
    </row>
    <row r="2281" spans="1:34" s="99" customFormat="1" x14ac:dyDescent="0.55000000000000004">
      <c r="A2281" s="107" t="s">
        <v>15288</v>
      </c>
      <c r="B2281" s="102">
        <v>985</v>
      </c>
      <c r="C2281" s="102">
        <v>10569</v>
      </c>
      <c r="D2281" s="90" t="s">
        <v>9681</v>
      </c>
      <c r="E2281" s="102" t="s">
        <v>34</v>
      </c>
      <c r="F2281" s="102">
        <v>16089</v>
      </c>
      <c r="G2281" s="102">
        <v>1</v>
      </c>
      <c r="H2281" s="102">
        <v>3</v>
      </c>
      <c r="I2281" s="98">
        <v>71</v>
      </c>
      <c r="J2281" s="102" t="s">
        <v>38</v>
      </c>
      <c r="K2281" s="94">
        <f>((G2281*400)+(H2281*100))+I2281</f>
        <v>771</v>
      </c>
      <c r="L2281" s="94">
        <v>1350</v>
      </c>
      <c r="M2281" s="94">
        <f>K2281*L2281</f>
        <v>1040850</v>
      </c>
      <c r="N2281" s="102"/>
      <c r="O2281" s="111"/>
      <c r="P2281" s="96"/>
      <c r="Q2281" s="111"/>
      <c r="R2281" s="111"/>
      <c r="S2281" s="97"/>
      <c r="T2281" s="102"/>
      <c r="U2281" s="102"/>
      <c r="V2281" s="102"/>
      <c r="W2281" s="94"/>
      <c r="X2281" s="98"/>
      <c r="Y2281" s="94"/>
      <c r="Z2281" s="94"/>
      <c r="AA2281" s="89"/>
      <c r="AB2281" s="89"/>
      <c r="AC2281" s="94"/>
      <c r="AD2281" s="94">
        <f>IF(AND(AC2281="",M2281=""),0,IF((AC2281=""),M2281,IF((M2281=""),AC2281,AC2281+M2281)))</f>
        <v>1040850</v>
      </c>
      <c r="AE2281" s="94">
        <f>IF( (X2281=""),AD2281*1,AD2281*(X2281/100) )</f>
        <v>1040850</v>
      </c>
      <c r="AF2281" s="94">
        <v>50000000</v>
      </c>
      <c r="AG2281" s="94">
        <f>IF((AF2281-AE2281) &gt; 1,0,IF((AF2281-AE2281)&lt;0,AE2281-AF2281,AF2281-AE2281))</f>
        <v>0</v>
      </c>
      <c r="AH2281" s="94">
        <v>0.01</v>
      </c>
    </row>
    <row r="2282" spans="1:34" s="99" customFormat="1" x14ac:dyDescent="0.55000000000000004">
      <c r="A2282" s="107"/>
      <c r="B2282" s="102">
        <v>986</v>
      </c>
      <c r="C2282" s="102">
        <v>10570</v>
      </c>
      <c r="D2282" s="90" t="s">
        <v>9682</v>
      </c>
      <c r="E2282" s="102" t="s">
        <v>34</v>
      </c>
      <c r="F2282" s="102">
        <v>16105</v>
      </c>
      <c r="G2282" s="102">
        <v>3</v>
      </c>
      <c r="H2282" s="102">
        <v>2</v>
      </c>
      <c r="I2282" s="98">
        <v>96</v>
      </c>
      <c r="J2282" s="102" t="s">
        <v>38</v>
      </c>
      <c r="K2282" s="94">
        <f>((G2282*400)+(H2282*100))+I2282</f>
        <v>1496</v>
      </c>
      <c r="L2282" s="94">
        <v>1350</v>
      </c>
      <c r="M2282" s="94">
        <f>K2282*L2282</f>
        <v>2019600</v>
      </c>
      <c r="N2282" s="102"/>
      <c r="O2282" s="111"/>
      <c r="P2282" s="96"/>
      <c r="Q2282" s="111"/>
      <c r="R2282" s="111"/>
      <c r="S2282" s="97"/>
      <c r="T2282" s="102"/>
      <c r="U2282" s="102"/>
      <c r="V2282" s="102"/>
      <c r="W2282" s="94"/>
      <c r="X2282" s="98"/>
      <c r="Y2282" s="94"/>
      <c r="Z2282" s="94"/>
      <c r="AA2282" s="89"/>
      <c r="AB2282" s="89"/>
      <c r="AC2282" s="94"/>
      <c r="AD2282" s="94">
        <f>IF(AND(AC2282="",M2282=""),0,IF((AC2282=""),M2282,IF((M2282=""),AC2282,AC2282+M2282)))</f>
        <v>2019600</v>
      </c>
      <c r="AE2282" s="94">
        <f>IF( (X2282=""),AD2282*1,AD2282*(X2282/100) )</f>
        <v>2019600</v>
      </c>
      <c r="AF2282" s="94">
        <v>50000000</v>
      </c>
      <c r="AG2282" s="94">
        <f>IF((AF2282-AE2282) &gt; 1,0,IF((AF2282-AE2282)&lt;0,AE2282-AF2282,AF2282-AE2282))</f>
        <v>0</v>
      </c>
      <c r="AH2282" s="94">
        <v>0.01</v>
      </c>
    </row>
    <row r="2283" spans="1:34" s="99" customFormat="1" x14ac:dyDescent="0.55000000000000004">
      <c r="A2283" s="107"/>
      <c r="B2283" s="127"/>
      <c r="C2283" s="127"/>
      <c r="D2283" s="128"/>
      <c r="E2283" s="127"/>
      <c r="F2283" s="127"/>
      <c r="G2283" s="127"/>
      <c r="H2283" s="127"/>
      <c r="I2283" s="129"/>
      <c r="J2283" s="127"/>
      <c r="K2283" s="130"/>
      <c r="L2283" s="130" t="s">
        <v>63</v>
      </c>
      <c r="M2283" s="130">
        <f>SUM(M2281:M2282)</f>
        <v>3060450</v>
      </c>
      <c r="N2283" s="127"/>
      <c r="O2283" s="131"/>
      <c r="P2283" s="132"/>
      <c r="Q2283" s="131"/>
      <c r="R2283" s="131"/>
      <c r="S2283" s="133"/>
      <c r="T2283" s="127"/>
      <c r="U2283" s="127"/>
      <c r="V2283" s="127"/>
      <c r="W2283" s="130"/>
      <c r="X2283" s="129"/>
      <c r="Y2283" s="130"/>
      <c r="Z2283" s="130"/>
      <c r="AA2283" s="134"/>
      <c r="AB2283" s="134"/>
      <c r="AC2283" s="130"/>
      <c r="AD2283" s="130"/>
      <c r="AE2283" s="130">
        <f>SUM(AE2281:AE2282)</f>
        <v>3060450</v>
      </c>
      <c r="AF2283" s="130"/>
      <c r="AG2283" s="130">
        <f>SUM(AG2281:AG2282)</f>
        <v>0</v>
      </c>
      <c r="AH2283" s="130"/>
    </row>
    <row r="2284" spans="1:34" s="173" customFormat="1" x14ac:dyDescent="0.55000000000000004">
      <c r="A2284" s="122" t="s">
        <v>15321</v>
      </c>
      <c r="B2284" s="123">
        <v>987</v>
      </c>
      <c r="C2284" s="123">
        <v>10559</v>
      </c>
      <c r="D2284" s="135" t="s">
        <v>15322</v>
      </c>
      <c r="E2284" s="123" t="s">
        <v>34</v>
      </c>
      <c r="F2284" s="123">
        <v>5934</v>
      </c>
      <c r="G2284" s="123">
        <v>4</v>
      </c>
      <c r="H2284" s="123">
        <v>0</v>
      </c>
      <c r="I2284" s="136">
        <v>59.9</v>
      </c>
      <c r="J2284" s="123" t="s">
        <v>38</v>
      </c>
      <c r="K2284" s="137">
        <f>((G2284*400)+(H2284*100))+I2284</f>
        <v>1659.9</v>
      </c>
      <c r="L2284" s="137">
        <v>625</v>
      </c>
      <c r="M2284" s="137">
        <f>K2284*L2284</f>
        <v>1037437.5</v>
      </c>
      <c r="N2284" s="123"/>
      <c r="O2284" s="108"/>
      <c r="P2284" s="138"/>
      <c r="Q2284" s="108"/>
      <c r="R2284" s="108"/>
      <c r="S2284" s="139"/>
      <c r="T2284" s="123"/>
      <c r="U2284" s="123"/>
      <c r="V2284" s="123"/>
      <c r="W2284" s="137"/>
      <c r="X2284" s="136"/>
      <c r="Y2284" s="137"/>
      <c r="Z2284" s="137"/>
      <c r="AA2284" s="119"/>
      <c r="AB2284" s="119"/>
      <c r="AC2284" s="137"/>
      <c r="AD2284" s="137">
        <f>IF(AND(AC2284="",M2284=""),0,IF((AC2284=""),M2284,IF((M2284=""),AC2284,AC2284+M2284)))</f>
        <v>1037437.5</v>
      </c>
      <c r="AE2284" s="137">
        <f t="shared" ref="AE2284:AE2291" si="227">IF( (X2284=""),AD2284*1,AD2284*(X2284/100) )</f>
        <v>1037437.5</v>
      </c>
      <c r="AF2284" s="137">
        <v>50000000</v>
      </c>
      <c r="AG2284" s="137">
        <f t="shared" ref="AG2284:AG2291" si="228">IF((AF2284-AE2284) &gt; 1,0,IF((AF2284-AE2284)&lt;0,AE2284-AF2284,AF2284-AE2284))</f>
        <v>0</v>
      </c>
      <c r="AH2284" s="137">
        <v>0.01</v>
      </c>
    </row>
    <row r="2285" spans="1:34" s="173" customFormat="1" x14ac:dyDescent="0.55000000000000004">
      <c r="A2285" s="122"/>
      <c r="B2285" s="123">
        <v>988</v>
      </c>
      <c r="C2285" s="123">
        <v>10561</v>
      </c>
      <c r="D2285" s="135" t="s">
        <v>15323</v>
      </c>
      <c r="E2285" s="123" t="s">
        <v>34</v>
      </c>
      <c r="F2285" s="123">
        <v>5936</v>
      </c>
      <c r="G2285" s="123">
        <v>1</v>
      </c>
      <c r="H2285" s="123">
        <v>2</v>
      </c>
      <c r="I2285" s="136">
        <v>45.3</v>
      </c>
      <c r="J2285" s="123" t="s">
        <v>38</v>
      </c>
      <c r="K2285" s="137">
        <f>((G2285*400)+(H2285*100))+I2285</f>
        <v>645.29999999999995</v>
      </c>
      <c r="L2285" s="137">
        <v>8000</v>
      </c>
      <c r="M2285" s="137">
        <f>K2285*L2285</f>
        <v>5162400</v>
      </c>
      <c r="N2285" s="123"/>
      <c r="O2285" s="108"/>
      <c r="P2285" s="138"/>
      <c r="Q2285" s="108"/>
      <c r="R2285" s="108"/>
      <c r="S2285" s="139"/>
      <c r="T2285" s="123"/>
      <c r="U2285" s="123"/>
      <c r="V2285" s="123"/>
      <c r="W2285" s="137"/>
      <c r="X2285" s="136"/>
      <c r="Y2285" s="137"/>
      <c r="Z2285" s="137"/>
      <c r="AA2285" s="119"/>
      <c r="AB2285" s="119"/>
      <c r="AC2285" s="137"/>
      <c r="AD2285" s="137">
        <f>IF(AND(AC2285="",M2285=""),0,IF((AC2285=""),M2285,IF((M2285=""),AC2285,AC2285+M2285)))</f>
        <v>5162400</v>
      </c>
      <c r="AE2285" s="137">
        <f t="shared" si="227"/>
        <v>5162400</v>
      </c>
      <c r="AF2285" s="137">
        <v>50000000</v>
      </c>
      <c r="AG2285" s="137">
        <f t="shared" si="228"/>
        <v>0</v>
      </c>
      <c r="AH2285" s="137">
        <v>0.01</v>
      </c>
    </row>
    <row r="2286" spans="1:34" s="173" customFormat="1" x14ac:dyDescent="0.55000000000000004">
      <c r="A2286" s="122"/>
      <c r="B2286" s="123">
        <v>989</v>
      </c>
      <c r="C2286" s="123">
        <v>10562</v>
      </c>
      <c r="D2286" s="135" t="s">
        <v>15324</v>
      </c>
      <c r="E2286" s="123" t="s">
        <v>34</v>
      </c>
      <c r="F2286" s="123">
        <v>5937</v>
      </c>
      <c r="G2286" s="123">
        <v>0</v>
      </c>
      <c r="H2286" s="123">
        <v>2</v>
      </c>
      <c r="I2286" s="136">
        <v>60.8</v>
      </c>
      <c r="J2286" s="123" t="s">
        <v>38</v>
      </c>
      <c r="K2286" s="137">
        <f>((G2286*400)+(H2286*100))+I2286</f>
        <v>260.8</v>
      </c>
      <c r="L2286" s="137">
        <v>8000</v>
      </c>
      <c r="M2286" s="137">
        <f>K2286*L2286</f>
        <v>2086400</v>
      </c>
      <c r="N2286" s="123"/>
      <c r="O2286" s="108"/>
      <c r="P2286" s="138"/>
      <c r="Q2286" s="108"/>
      <c r="R2286" s="108"/>
      <c r="S2286" s="139"/>
      <c r="T2286" s="123"/>
      <c r="U2286" s="123"/>
      <c r="V2286" s="123"/>
      <c r="W2286" s="137"/>
      <c r="X2286" s="136"/>
      <c r="Y2286" s="137"/>
      <c r="Z2286" s="137"/>
      <c r="AA2286" s="119"/>
      <c r="AB2286" s="119"/>
      <c r="AC2286" s="137"/>
      <c r="AD2286" s="137">
        <f>IF(AND(AC2286="",M2286=""),0,IF((AC2286=""),M2286,IF((M2286=""),AC2286,AC2286+M2286)))</f>
        <v>2086400</v>
      </c>
      <c r="AE2286" s="137">
        <f t="shared" si="227"/>
        <v>2086400</v>
      </c>
      <c r="AF2286" s="137">
        <v>50000000</v>
      </c>
      <c r="AG2286" s="137">
        <f t="shared" si="228"/>
        <v>0</v>
      </c>
      <c r="AH2286" s="137">
        <v>0.01</v>
      </c>
    </row>
    <row r="2287" spans="1:34" s="173" customFormat="1" x14ac:dyDescent="0.55000000000000004">
      <c r="A2287" s="122"/>
      <c r="B2287" s="123">
        <v>990</v>
      </c>
      <c r="C2287" s="123">
        <v>6746</v>
      </c>
      <c r="D2287" s="135" t="s">
        <v>3223</v>
      </c>
      <c r="E2287" s="123" t="s">
        <v>34</v>
      </c>
      <c r="F2287" s="123">
        <v>19618</v>
      </c>
      <c r="G2287" s="123">
        <v>0</v>
      </c>
      <c r="H2287" s="123">
        <v>2</v>
      </c>
      <c r="I2287" s="136">
        <v>76.400000000000006</v>
      </c>
      <c r="J2287" s="123" t="s">
        <v>62</v>
      </c>
      <c r="K2287" s="137">
        <f>((G2287*400)+(H2287*100))+I2287</f>
        <v>276.39999999999998</v>
      </c>
      <c r="L2287" s="137">
        <v>8000</v>
      </c>
      <c r="M2287" s="137">
        <f>K2287*L2287</f>
        <v>2211200</v>
      </c>
      <c r="N2287" s="123">
        <v>1</v>
      </c>
      <c r="O2287" s="108" t="s">
        <v>3221</v>
      </c>
      <c r="P2287" s="138"/>
      <c r="Q2287" s="108" t="s">
        <v>3222</v>
      </c>
      <c r="R2287" s="108" t="s">
        <v>15325</v>
      </c>
      <c r="S2287" s="139" t="s">
        <v>3224</v>
      </c>
      <c r="T2287" s="123" t="s">
        <v>44</v>
      </c>
      <c r="U2287" s="123" t="s">
        <v>45</v>
      </c>
      <c r="V2287" s="123" t="s">
        <v>75</v>
      </c>
      <c r="W2287" s="137">
        <v>96</v>
      </c>
      <c r="X2287" s="136">
        <v>46.07</v>
      </c>
      <c r="Y2287" s="137">
        <v>7150</v>
      </c>
      <c r="Z2287" s="137">
        <f>W2287*Y2287</f>
        <v>686400</v>
      </c>
      <c r="AA2287" s="119">
        <v>8</v>
      </c>
      <c r="AB2287" s="119">
        <v>8</v>
      </c>
      <c r="AC2287" s="137">
        <f>(Z2287*(100-AB2287))/100</f>
        <v>631488</v>
      </c>
      <c r="AD2287" s="137">
        <f>IF(AND(AC2287="",M2287=""),0,IF((AC2287=""),M2287, IF( (M2287=""),AC2287,SUM(AC2287:AC2292)+M2287)))</f>
        <v>3486927.1999999997</v>
      </c>
      <c r="AE2287" s="137">
        <f>IF( (X2287=""),AD2287*1,AD2287*(X2287/100) )</f>
        <v>1606427.3610399999</v>
      </c>
      <c r="AF2287" s="137">
        <v>0</v>
      </c>
      <c r="AG2287" s="137">
        <f t="shared" si="228"/>
        <v>1606427.3610399999</v>
      </c>
      <c r="AH2287" s="137">
        <v>0.3</v>
      </c>
    </row>
    <row r="2288" spans="1:34" s="173" customFormat="1" x14ac:dyDescent="0.55000000000000004">
      <c r="A2288" s="122"/>
      <c r="B2288" s="123"/>
      <c r="C2288" s="123"/>
      <c r="D2288" s="135"/>
      <c r="E2288" s="123"/>
      <c r="F2288" s="123"/>
      <c r="G2288" s="123"/>
      <c r="H2288" s="123"/>
      <c r="I2288" s="136"/>
      <c r="J2288" s="123"/>
      <c r="K2288" s="137"/>
      <c r="L2288" s="137"/>
      <c r="M2288" s="137"/>
      <c r="N2288" s="123">
        <v>2</v>
      </c>
      <c r="O2288" s="108" t="s">
        <v>3221</v>
      </c>
      <c r="P2288" s="138"/>
      <c r="Q2288" s="108" t="s">
        <v>3222</v>
      </c>
      <c r="R2288" s="108" t="s">
        <v>15325</v>
      </c>
      <c r="S2288" s="139" t="s">
        <v>3225</v>
      </c>
      <c r="T2288" s="123" t="s">
        <v>439</v>
      </c>
      <c r="U2288" s="123" t="s">
        <v>45</v>
      </c>
      <c r="V2288" s="123" t="s">
        <v>52</v>
      </c>
      <c r="W2288" s="137">
        <v>75.599999999999994</v>
      </c>
      <c r="X2288" s="136">
        <v>36.28</v>
      </c>
      <c r="Y2288" s="137">
        <v>6050</v>
      </c>
      <c r="Z2288" s="137">
        <f>W2288*Y2288</f>
        <v>457379.99999999994</v>
      </c>
      <c r="AA2288" s="119">
        <v>8</v>
      </c>
      <c r="AB2288" s="119">
        <v>8</v>
      </c>
      <c r="AC2288" s="137">
        <f>(Z2288*(100-AB2288))/100</f>
        <v>420789.59999999992</v>
      </c>
      <c r="AD2288" s="137">
        <f>IF(AND(AC2288="",M2287=""),0,IF((AC2288=""),M2287, IF( (M2287=""),AC2288,SUM(AC2287:AC2292)+M2287)))</f>
        <v>3486927.1999999997</v>
      </c>
      <c r="AE2288" s="137">
        <f t="shared" si="227"/>
        <v>1265057.1881599999</v>
      </c>
      <c r="AF2288" s="137">
        <v>0</v>
      </c>
      <c r="AG2288" s="137">
        <f t="shared" si="228"/>
        <v>1265057.1881599999</v>
      </c>
      <c r="AH2288" s="137">
        <v>0.02</v>
      </c>
    </row>
    <row r="2289" spans="1:34" s="173" customFormat="1" x14ac:dyDescent="0.55000000000000004">
      <c r="A2289" s="122"/>
      <c r="B2289" s="123"/>
      <c r="C2289" s="123"/>
      <c r="D2289" s="135"/>
      <c r="E2289" s="123"/>
      <c r="F2289" s="123"/>
      <c r="G2289" s="123"/>
      <c r="H2289" s="123"/>
      <c r="I2289" s="136"/>
      <c r="J2289" s="123"/>
      <c r="K2289" s="137"/>
      <c r="L2289" s="137"/>
      <c r="M2289" s="137"/>
      <c r="N2289" s="123">
        <v>3</v>
      </c>
      <c r="O2289" s="108" t="s">
        <v>3221</v>
      </c>
      <c r="P2289" s="138"/>
      <c r="Q2289" s="108" t="s">
        <v>3222</v>
      </c>
      <c r="R2289" s="108" t="s">
        <v>15325</v>
      </c>
      <c r="S2289" s="139" t="s">
        <v>3226</v>
      </c>
      <c r="T2289" s="123" t="s">
        <v>73</v>
      </c>
      <c r="U2289" s="123" t="s">
        <v>45</v>
      </c>
      <c r="V2289" s="123" t="s">
        <v>52</v>
      </c>
      <c r="W2289" s="137">
        <v>36.799999999999997</v>
      </c>
      <c r="X2289" s="136">
        <v>17.66</v>
      </c>
      <c r="Y2289" s="137">
        <v>6600</v>
      </c>
      <c r="Z2289" s="137">
        <f>W2289*Y2289</f>
        <v>242879.99999999997</v>
      </c>
      <c r="AA2289" s="119">
        <v>8</v>
      </c>
      <c r="AB2289" s="119">
        <v>8</v>
      </c>
      <c r="AC2289" s="137">
        <f>(Z2289*(100-AB2289))/100</f>
        <v>223449.59999999998</v>
      </c>
      <c r="AD2289" s="137">
        <f>IF(AND(AC2289="",M2287=""),0,IF((AC2289=""),M2287, IF( (M2287=""),AC2289,SUM(AC2287:AC2292)+M2287)))</f>
        <v>3486927.1999999997</v>
      </c>
      <c r="AE2289" s="137">
        <f t="shared" si="227"/>
        <v>615791.34351999999</v>
      </c>
      <c r="AF2289" s="137">
        <v>0</v>
      </c>
      <c r="AG2289" s="137">
        <f t="shared" si="228"/>
        <v>615791.34351999999</v>
      </c>
      <c r="AH2289" s="137">
        <v>0.02</v>
      </c>
    </row>
    <row r="2290" spans="1:34" s="173" customFormat="1" x14ac:dyDescent="0.55000000000000004">
      <c r="A2290" s="122"/>
      <c r="B2290" s="123">
        <v>991</v>
      </c>
      <c r="C2290" s="123">
        <v>6747</v>
      </c>
      <c r="D2290" s="135" t="s">
        <v>3227</v>
      </c>
      <c r="E2290" s="123" t="s">
        <v>34</v>
      </c>
      <c r="F2290" s="123">
        <v>19641</v>
      </c>
      <c r="G2290" s="123">
        <v>0</v>
      </c>
      <c r="H2290" s="123">
        <v>1</v>
      </c>
      <c r="I2290" s="136">
        <v>12.8</v>
      </c>
      <c r="J2290" s="123" t="s">
        <v>38</v>
      </c>
      <c r="K2290" s="137">
        <f>((G2290*400)+(H2290*100))+I2290</f>
        <v>112.8</v>
      </c>
      <c r="L2290" s="137">
        <v>8000</v>
      </c>
      <c r="M2290" s="137">
        <f>K2290*L2290</f>
        <v>902400</v>
      </c>
      <c r="N2290" s="123"/>
      <c r="O2290" s="108"/>
      <c r="P2290" s="138"/>
      <c r="Q2290" s="108"/>
      <c r="R2290" s="108"/>
      <c r="S2290" s="139"/>
      <c r="T2290" s="123"/>
      <c r="U2290" s="123"/>
      <c r="V2290" s="123"/>
      <c r="W2290" s="137"/>
      <c r="X2290" s="136"/>
      <c r="Y2290" s="137"/>
      <c r="Z2290" s="137"/>
      <c r="AA2290" s="119"/>
      <c r="AB2290" s="119"/>
      <c r="AC2290" s="137"/>
      <c r="AD2290" s="137">
        <f>IF(AND(AC2290="",M2290=""),0,IF((AC2290=""),M2290,IF((M2290=""),AC2290,AC2290+M2290)))</f>
        <v>902400</v>
      </c>
      <c r="AE2290" s="137">
        <f t="shared" si="227"/>
        <v>902400</v>
      </c>
      <c r="AF2290" s="137">
        <v>50000000</v>
      </c>
      <c r="AG2290" s="137">
        <f t="shared" si="228"/>
        <v>0</v>
      </c>
      <c r="AH2290" s="137">
        <v>0.01</v>
      </c>
    </row>
    <row r="2291" spans="1:34" s="173" customFormat="1" x14ac:dyDescent="0.55000000000000004">
      <c r="A2291" s="122"/>
      <c r="B2291" s="123">
        <v>992</v>
      </c>
      <c r="C2291" s="123">
        <v>6710</v>
      </c>
      <c r="D2291" s="135" t="s">
        <v>3228</v>
      </c>
      <c r="E2291" s="123" t="s">
        <v>34</v>
      </c>
      <c r="F2291" s="123">
        <v>19647</v>
      </c>
      <c r="G2291" s="123">
        <v>4</v>
      </c>
      <c r="H2291" s="123">
        <v>1</v>
      </c>
      <c r="I2291" s="136">
        <v>34.799999999999997</v>
      </c>
      <c r="J2291" s="123" t="s">
        <v>38</v>
      </c>
      <c r="K2291" s="137">
        <f>((G2291*400)+(H2291*100))+I2291</f>
        <v>1734.8</v>
      </c>
      <c r="L2291" s="137">
        <v>4000</v>
      </c>
      <c r="M2291" s="137">
        <f>K2291*L2291</f>
        <v>6939200</v>
      </c>
      <c r="N2291" s="123"/>
      <c r="O2291" s="108"/>
      <c r="P2291" s="138"/>
      <c r="Q2291" s="108"/>
      <c r="R2291" s="108"/>
      <c r="S2291" s="139"/>
      <c r="T2291" s="123"/>
      <c r="U2291" s="123"/>
      <c r="V2291" s="123"/>
      <c r="W2291" s="137"/>
      <c r="X2291" s="136"/>
      <c r="Y2291" s="137"/>
      <c r="Z2291" s="137"/>
      <c r="AA2291" s="119"/>
      <c r="AB2291" s="119"/>
      <c r="AC2291" s="137"/>
      <c r="AD2291" s="137">
        <f>IF(AND(AC2291="",M2291=""),0,IF((AC2291=""),M2291,IF((M2291=""),AC2291,AC2291+M2291)))</f>
        <v>6939200</v>
      </c>
      <c r="AE2291" s="137">
        <f t="shared" si="227"/>
        <v>6939200</v>
      </c>
      <c r="AF2291" s="137">
        <v>50000000</v>
      </c>
      <c r="AG2291" s="137">
        <f t="shared" si="228"/>
        <v>0</v>
      </c>
      <c r="AH2291" s="137">
        <v>0.01</v>
      </c>
    </row>
    <row r="2292" spans="1:34" s="173" customFormat="1" x14ac:dyDescent="0.55000000000000004">
      <c r="A2292" s="122"/>
      <c r="B2292" s="123"/>
      <c r="C2292" s="123"/>
      <c r="D2292" s="135"/>
      <c r="E2292" s="123"/>
      <c r="F2292" s="123"/>
      <c r="G2292" s="123"/>
      <c r="H2292" s="123"/>
      <c r="I2292" s="136"/>
      <c r="J2292" s="123"/>
      <c r="K2292" s="137"/>
      <c r="L2292" s="137" t="s">
        <v>63</v>
      </c>
      <c r="M2292" s="137">
        <f>SUM(M2284:M2291)</f>
        <v>18339037.5</v>
      </c>
      <c r="N2292" s="123"/>
      <c r="O2292" s="108"/>
      <c r="P2292" s="138"/>
      <c r="Q2292" s="108"/>
      <c r="R2292" s="108"/>
      <c r="S2292" s="139"/>
      <c r="T2292" s="123"/>
      <c r="U2292" s="123"/>
      <c r="V2292" s="123"/>
      <c r="W2292" s="137"/>
      <c r="X2292" s="136"/>
      <c r="Y2292" s="137"/>
      <c r="Z2292" s="137"/>
      <c r="AA2292" s="119"/>
      <c r="AB2292" s="119"/>
      <c r="AC2292" s="137"/>
      <c r="AD2292" s="137"/>
      <c r="AE2292" s="137">
        <f>SUM(AE2284:AE2291)</f>
        <v>19615113.392719999</v>
      </c>
      <c r="AF2292" s="137"/>
      <c r="AG2292" s="137">
        <f>SUM(AG2284:AG2291)</f>
        <v>3487275.8927199999</v>
      </c>
      <c r="AH2292" s="137"/>
    </row>
    <row r="2293" spans="1:34" s="74" customFormat="1" x14ac:dyDescent="0.55000000000000004">
      <c r="A2293" s="108" t="s">
        <v>3219</v>
      </c>
      <c r="B2293" s="109">
        <v>1053</v>
      </c>
      <c r="C2293" s="102">
        <v>6121</v>
      </c>
      <c r="D2293" s="90" t="s">
        <v>3220</v>
      </c>
      <c r="E2293" s="102" t="s">
        <v>37</v>
      </c>
      <c r="F2293" s="102">
        <v>8198</v>
      </c>
      <c r="G2293" s="102">
        <v>17</v>
      </c>
      <c r="H2293" s="102">
        <v>2</v>
      </c>
      <c r="I2293" s="98">
        <v>96</v>
      </c>
      <c r="J2293" s="102" t="s">
        <v>38</v>
      </c>
      <c r="K2293" s="94">
        <f>((G2293*400)+(H2293*100))+I2293</f>
        <v>7096</v>
      </c>
      <c r="L2293" s="94">
        <v>400</v>
      </c>
      <c r="M2293" s="94">
        <f>K2293*L2293</f>
        <v>2838400</v>
      </c>
      <c r="N2293" s="102"/>
      <c r="O2293" s="111"/>
      <c r="P2293" s="96"/>
      <c r="Q2293" s="111"/>
      <c r="R2293" s="111"/>
      <c r="S2293" s="97"/>
      <c r="T2293" s="102"/>
      <c r="U2293" s="102"/>
      <c r="V2293" s="102"/>
      <c r="W2293" s="94"/>
      <c r="X2293" s="98"/>
      <c r="Y2293" s="94"/>
      <c r="Z2293" s="94"/>
      <c r="AA2293" s="89"/>
      <c r="AB2293" s="89"/>
      <c r="AC2293" s="94"/>
      <c r="AD2293" s="94">
        <f>IF(AND(AC2293="",M2293=""),0,IF((AC2293=""),M2293,IF((M2293=""),AC2293,AC2293+M2293)))</f>
        <v>2838400</v>
      </c>
      <c r="AE2293" s="94">
        <f>IF( (X2293=""),AD2293*1,AD2293*(X2293/100) )</f>
        <v>2838400</v>
      </c>
      <c r="AF2293" s="94">
        <v>0</v>
      </c>
      <c r="AG2293" s="94">
        <f>IF((AF2293-AE2293) &gt; 1,0,IF((AF2293-AE2293)&lt;0,AE2293-AF2293,AF2293-AE2293))</f>
        <v>2838400</v>
      </c>
      <c r="AH2293" s="94">
        <v>0.01</v>
      </c>
    </row>
    <row r="2294" spans="1:34" s="74" customFormat="1" x14ac:dyDescent="0.55000000000000004">
      <c r="A2294" s="108"/>
      <c r="B2294" s="109"/>
      <c r="C2294" s="102"/>
      <c r="D2294" s="90"/>
      <c r="E2294" s="102"/>
      <c r="F2294" s="102"/>
      <c r="G2294" s="102"/>
      <c r="H2294" s="102"/>
      <c r="I2294" s="98"/>
      <c r="J2294" s="102"/>
      <c r="K2294" s="94"/>
      <c r="L2294" s="94" t="s">
        <v>63</v>
      </c>
      <c r="M2294" s="94">
        <f>SUM(M2293:M2293)</f>
        <v>2838400</v>
      </c>
      <c r="N2294" s="102"/>
      <c r="O2294" s="111"/>
      <c r="P2294" s="96"/>
      <c r="Q2294" s="111"/>
      <c r="R2294" s="111"/>
      <c r="S2294" s="97"/>
      <c r="T2294" s="102"/>
      <c r="U2294" s="102"/>
      <c r="V2294" s="102"/>
      <c r="W2294" s="94"/>
      <c r="X2294" s="98"/>
      <c r="Y2294" s="94"/>
      <c r="Z2294" s="94"/>
      <c r="AA2294" s="89"/>
      <c r="AB2294" s="89"/>
      <c r="AC2294" s="94"/>
      <c r="AD2294" s="94">
        <f>SUM(AD2293:AD2293)</f>
        <v>2838400</v>
      </c>
      <c r="AE2294" s="94">
        <f>SUM(AE2293:AE2293)</f>
        <v>2838400</v>
      </c>
      <c r="AF2294" s="94"/>
      <c r="AG2294" s="94">
        <f>SUM(AG2293:AG2293)</f>
        <v>2838400</v>
      </c>
      <c r="AH2294" s="94"/>
    </row>
    <row r="2295" spans="1:34" s="73" customFormat="1" x14ac:dyDescent="0.55000000000000004">
      <c r="A2295" s="108" t="s">
        <v>15650</v>
      </c>
      <c r="B2295" s="109">
        <v>996</v>
      </c>
      <c r="C2295" s="102">
        <v>7696</v>
      </c>
      <c r="D2295" s="90" t="s">
        <v>3229</v>
      </c>
      <c r="E2295" s="102" t="s">
        <v>34</v>
      </c>
      <c r="F2295" s="102">
        <v>10345</v>
      </c>
      <c r="G2295" s="102">
        <v>1</v>
      </c>
      <c r="H2295" s="102">
        <v>0</v>
      </c>
      <c r="I2295" s="98">
        <v>8</v>
      </c>
      <c r="J2295" s="102" t="s">
        <v>38</v>
      </c>
      <c r="K2295" s="94">
        <f>((G2295*400)+(H2295*100))+I2295</f>
        <v>408</v>
      </c>
      <c r="L2295" s="94">
        <v>850</v>
      </c>
      <c r="M2295" s="94">
        <f>K2295*L2295</f>
        <v>346800</v>
      </c>
      <c r="N2295" s="102"/>
      <c r="O2295" s="111"/>
      <c r="P2295" s="96"/>
      <c r="Q2295" s="111"/>
      <c r="R2295" s="111"/>
      <c r="S2295" s="97"/>
      <c r="T2295" s="102"/>
      <c r="U2295" s="102"/>
      <c r="V2295" s="102"/>
      <c r="W2295" s="94"/>
      <c r="X2295" s="98"/>
      <c r="Y2295" s="94"/>
      <c r="Z2295" s="94"/>
      <c r="AA2295" s="89"/>
      <c r="AB2295" s="89"/>
      <c r="AC2295" s="94"/>
      <c r="AD2295" s="94">
        <f>IF(AND(AC2295="",M2295=""),0,IF((AC2295=""),M2295,IF((M2295=""),AC2295,AC2295+M2295)))</f>
        <v>346800</v>
      </c>
      <c r="AE2295" s="94">
        <f>IF( (X2295=""),AD2295*1,AD2295*(X2295/100) )</f>
        <v>346800</v>
      </c>
      <c r="AF2295" s="94">
        <v>50000000</v>
      </c>
      <c r="AG2295" s="94">
        <f>IF((AF2295-AE2295) &gt; 1,0,IF((AF2295-AE2295)&lt;0,AE2295-AF2295,AF2295-AE2295))</f>
        <v>0</v>
      </c>
      <c r="AH2295" s="94">
        <v>0.01</v>
      </c>
    </row>
    <row r="2296" spans="1:34" s="73" customFormat="1" x14ac:dyDescent="0.55000000000000004">
      <c r="A2296" s="108"/>
      <c r="B2296" s="109"/>
      <c r="C2296" s="102"/>
      <c r="D2296" s="90"/>
      <c r="E2296" s="102"/>
      <c r="F2296" s="102"/>
      <c r="G2296" s="102"/>
      <c r="H2296" s="102"/>
      <c r="I2296" s="98"/>
      <c r="J2296" s="102"/>
      <c r="K2296" s="94"/>
      <c r="L2296" s="94" t="s">
        <v>63</v>
      </c>
      <c r="M2296" s="94">
        <f>SUM(M2295:M2295)</f>
        <v>346800</v>
      </c>
      <c r="N2296" s="102"/>
      <c r="O2296" s="111"/>
      <c r="P2296" s="96"/>
      <c r="Q2296" s="111"/>
      <c r="R2296" s="111"/>
      <c r="S2296" s="97"/>
      <c r="T2296" s="102"/>
      <c r="U2296" s="102"/>
      <c r="V2296" s="102"/>
      <c r="W2296" s="94"/>
      <c r="X2296" s="98"/>
      <c r="Y2296" s="94"/>
      <c r="Z2296" s="94"/>
      <c r="AA2296" s="89"/>
      <c r="AB2296" s="89"/>
      <c r="AC2296" s="94"/>
      <c r="AD2296" s="94">
        <f>SUM(AD2295:AD2295)</f>
        <v>346800</v>
      </c>
      <c r="AE2296" s="94">
        <f>SUM(AE2295:AE2295)</f>
        <v>346800</v>
      </c>
      <c r="AF2296" s="94"/>
      <c r="AG2296" s="94">
        <f>SUM(AG2295:AG2295)</f>
        <v>0</v>
      </c>
      <c r="AH2296" s="94"/>
    </row>
    <row r="2297" spans="1:34" s="73" customFormat="1" x14ac:dyDescent="0.55000000000000004">
      <c r="A2297" s="108" t="s">
        <v>3232</v>
      </c>
      <c r="B2297" s="109">
        <v>997</v>
      </c>
      <c r="C2297" s="102">
        <v>5571</v>
      </c>
      <c r="D2297" s="90" t="s">
        <v>3233</v>
      </c>
      <c r="E2297" s="102" t="s">
        <v>34</v>
      </c>
      <c r="F2297" s="102">
        <v>10207</v>
      </c>
      <c r="G2297" s="102">
        <v>0</v>
      </c>
      <c r="H2297" s="102">
        <v>0</v>
      </c>
      <c r="I2297" s="98">
        <v>98</v>
      </c>
      <c r="J2297" s="102" t="s">
        <v>35</v>
      </c>
      <c r="K2297" s="94">
        <f>((G2297*400)+(H2297*100))+I2297</f>
        <v>98</v>
      </c>
      <c r="L2297" s="94">
        <v>2425</v>
      </c>
      <c r="M2297" s="94">
        <f>K2297*L2297</f>
        <v>237650</v>
      </c>
      <c r="N2297" s="102">
        <v>1</v>
      </c>
      <c r="O2297" s="111" t="s">
        <v>3230</v>
      </c>
      <c r="P2297" s="96">
        <v>1570700012285</v>
      </c>
      <c r="Q2297" s="111" t="s">
        <v>3231</v>
      </c>
      <c r="R2297" s="111" t="s">
        <v>3234</v>
      </c>
      <c r="S2297" s="97" t="s">
        <v>3235</v>
      </c>
      <c r="T2297" s="102" t="s">
        <v>51</v>
      </c>
      <c r="U2297" s="102" t="s">
        <v>45</v>
      </c>
      <c r="V2297" s="102" t="s">
        <v>52</v>
      </c>
      <c r="W2297" s="94">
        <v>405.15</v>
      </c>
      <c r="X2297" s="98">
        <v>89.12</v>
      </c>
      <c r="Y2297" s="94">
        <v>6750</v>
      </c>
      <c r="Z2297" s="94">
        <f>W2297*Y2297</f>
        <v>2734762.5</v>
      </c>
      <c r="AA2297" s="119">
        <v>6</v>
      </c>
      <c r="AB2297" s="119">
        <v>6</v>
      </c>
      <c r="AC2297" s="94">
        <f>(Z2297*(100-AB2297))/100</f>
        <v>2570676.75</v>
      </c>
      <c r="AD2297" s="94">
        <f>IF(AND(AC2297="",M2297=""),0,IF((AC2297=""),M2297, IF( (M2297=""),AC2297,AC2297+M2297)))</f>
        <v>2808326.75</v>
      </c>
      <c r="AE2297" s="94">
        <f>IF( (X2297=""),AD2297*1,( M2297+(SUM(AC2297:AC2297)) )*(X2297/100) )</f>
        <v>2502780.7996</v>
      </c>
      <c r="AF2297" s="94">
        <v>50000000</v>
      </c>
      <c r="AG2297" s="94">
        <f>IF((AF2297-AE2297) &gt; 1,0,IF((AF2297-AE2297)&lt;0,AE2297-AF2297,AF2297-AE2297))</f>
        <v>0</v>
      </c>
      <c r="AH2297" s="94">
        <v>0.02</v>
      </c>
    </row>
    <row r="2298" spans="1:34" s="73" customFormat="1" x14ac:dyDescent="0.55000000000000004">
      <c r="A2298" s="108"/>
      <c r="B2298" s="109"/>
      <c r="C2298" s="102"/>
      <c r="D2298" s="90"/>
      <c r="E2298" s="102"/>
      <c r="F2298" s="102"/>
      <c r="G2298" s="102"/>
      <c r="H2298" s="102"/>
      <c r="I2298" s="98"/>
      <c r="J2298" s="102"/>
      <c r="K2298" s="94"/>
      <c r="L2298" s="94"/>
      <c r="M2298" s="94"/>
      <c r="N2298" s="102">
        <v>2</v>
      </c>
      <c r="O2298" s="111" t="s">
        <v>3230</v>
      </c>
      <c r="P2298" s="96">
        <v>1570700012285</v>
      </c>
      <c r="Q2298" s="111" t="s">
        <v>3231</v>
      </c>
      <c r="R2298" s="111" t="s">
        <v>3234</v>
      </c>
      <c r="S2298" s="97" t="s">
        <v>3236</v>
      </c>
      <c r="T2298" s="102" t="s">
        <v>55</v>
      </c>
      <c r="U2298" s="102" t="s">
        <v>45</v>
      </c>
      <c r="V2298" s="102" t="s">
        <v>52</v>
      </c>
      <c r="W2298" s="94">
        <v>49.45</v>
      </c>
      <c r="X2298" s="98">
        <v>10.88</v>
      </c>
      <c r="Y2298" s="94">
        <v>0</v>
      </c>
      <c r="Z2298" s="94">
        <f>W2298*Y2298</f>
        <v>0</v>
      </c>
      <c r="AA2298" s="119">
        <v>6</v>
      </c>
      <c r="AB2298" s="119">
        <v>6</v>
      </c>
      <c r="AC2298" s="94">
        <f>(Z2298*(100-AB2298))/100</f>
        <v>0</v>
      </c>
      <c r="AD2298" s="94">
        <f>IF(AND(AC2298="",M2297=""),0,IF((AC2298=""),M2297, IF( (M2297=""),AC2298,AC2298+M2297)))</f>
        <v>237650</v>
      </c>
      <c r="AE2298" s="94">
        <f>IF( (X2298=""),AD2298*1,( M2297+(SUM(AC2298:AC2298)) )*(X2298/100) )</f>
        <v>25856.320000000003</v>
      </c>
      <c r="AF2298" s="94">
        <v>50000000</v>
      </c>
      <c r="AG2298" s="94">
        <f>IF((AF2298-AE2298) &gt; 1,0,IF((AF2298-AE2298)&lt;0,AE2298-AF2298,AF2298-AE2298))</f>
        <v>0</v>
      </c>
      <c r="AH2298" s="94">
        <v>0.02</v>
      </c>
    </row>
    <row r="2299" spans="1:34" s="73" customFormat="1" x14ac:dyDescent="0.55000000000000004">
      <c r="A2299" s="108"/>
      <c r="B2299" s="109"/>
      <c r="C2299" s="102"/>
      <c r="D2299" s="90"/>
      <c r="E2299" s="102"/>
      <c r="F2299" s="102"/>
      <c r="G2299" s="102"/>
      <c r="H2299" s="102"/>
      <c r="I2299" s="98"/>
      <c r="J2299" s="102"/>
      <c r="K2299" s="94"/>
      <c r="L2299" s="94" t="s">
        <v>63</v>
      </c>
      <c r="M2299" s="94">
        <f>SUM(M2297:M2298)</f>
        <v>237650</v>
      </c>
      <c r="N2299" s="102"/>
      <c r="O2299" s="111"/>
      <c r="P2299" s="96"/>
      <c r="Q2299" s="111"/>
      <c r="R2299" s="111"/>
      <c r="S2299" s="97"/>
      <c r="T2299" s="102"/>
      <c r="U2299" s="102"/>
      <c r="V2299" s="102"/>
      <c r="W2299" s="94"/>
      <c r="X2299" s="98"/>
      <c r="Y2299" s="94"/>
      <c r="Z2299" s="94"/>
      <c r="AA2299" s="89"/>
      <c r="AB2299" s="89"/>
      <c r="AC2299" s="94"/>
      <c r="AD2299" s="94">
        <f>SUM(AD2297:AD2298)</f>
        <v>3045976.75</v>
      </c>
      <c r="AE2299" s="94">
        <f>SUM(AE2297:AE2298)</f>
        <v>2528637.1195999999</v>
      </c>
      <c r="AF2299" s="94"/>
      <c r="AG2299" s="94">
        <f>SUM(AG2297:AG2298)</f>
        <v>0</v>
      </c>
      <c r="AH2299" s="94"/>
    </row>
    <row r="2300" spans="1:34" s="73" customFormat="1" x14ac:dyDescent="0.55000000000000004">
      <c r="A2300" s="108" t="s">
        <v>3237</v>
      </c>
      <c r="B2300" s="109">
        <v>998</v>
      </c>
      <c r="C2300" s="102">
        <v>9803</v>
      </c>
      <c r="D2300" s="90"/>
      <c r="E2300" s="102" t="s">
        <v>37</v>
      </c>
      <c r="F2300" s="102"/>
      <c r="G2300" s="102">
        <v>0</v>
      </c>
      <c r="H2300" s="102">
        <v>3</v>
      </c>
      <c r="I2300" s="98">
        <v>98</v>
      </c>
      <c r="J2300" s="102" t="s">
        <v>38</v>
      </c>
      <c r="K2300" s="94">
        <f>((G2300*400)+(H2300*100))+I2300</f>
        <v>398</v>
      </c>
      <c r="L2300" s="94">
        <v>255</v>
      </c>
      <c r="M2300" s="94">
        <f>K2300*L2300</f>
        <v>101490</v>
      </c>
      <c r="N2300" s="102"/>
      <c r="O2300" s="111"/>
      <c r="P2300" s="96"/>
      <c r="Q2300" s="111"/>
      <c r="R2300" s="111"/>
      <c r="S2300" s="97"/>
      <c r="T2300" s="102"/>
      <c r="U2300" s="102"/>
      <c r="V2300" s="102"/>
      <c r="W2300" s="94"/>
      <c r="X2300" s="98"/>
      <c r="Y2300" s="94"/>
      <c r="Z2300" s="94"/>
      <c r="AA2300" s="89"/>
      <c r="AB2300" s="89"/>
      <c r="AC2300" s="94"/>
      <c r="AD2300" s="94">
        <f>IF(AND(AC2300="",M2300=""),0,IF((AC2300=""),M2300,IF((M2300=""),AC2300,AC2300+M2300)))</f>
        <v>101490</v>
      </c>
      <c r="AE2300" s="94">
        <f>IF( (X2300=""),AD2300*1,AD2300*(X2300/100) )</f>
        <v>101490</v>
      </c>
      <c r="AF2300" s="94">
        <v>0</v>
      </c>
      <c r="AG2300" s="94">
        <f>IF((AF2300-AE2300) &gt; 1,0,IF((AF2300-AE2300)&lt;0,AE2300-AF2300,AF2300-AE2300))</f>
        <v>101490</v>
      </c>
      <c r="AH2300" s="94">
        <v>0.01</v>
      </c>
    </row>
    <row r="2301" spans="1:34" s="73" customFormat="1" x14ac:dyDescent="0.55000000000000004">
      <c r="A2301" s="108"/>
      <c r="B2301" s="109"/>
      <c r="C2301" s="102"/>
      <c r="D2301" s="90"/>
      <c r="E2301" s="102"/>
      <c r="F2301" s="102"/>
      <c r="G2301" s="102"/>
      <c r="H2301" s="102"/>
      <c r="I2301" s="98"/>
      <c r="J2301" s="102"/>
      <c r="K2301" s="94"/>
      <c r="L2301" s="94" t="s">
        <v>63</v>
      </c>
      <c r="M2301" s="94">
        <f>SUM(M2300:M2300)</f>
        <v>101490</v>
      </c>
      <c r="N2301" s="102"/>
      <c r="O2301" s="111"/>
      <c r="P2301" s="96"/>
      <c r="Q2301" s="111"/>
      <c r="R2301" s="111"/>
      <c r="S2301" s="97"/>
      <c r="T2301" s="102"/>
      <c r="U2301" s="102"/>
      <c r="V2301" s="102"/>
      <c r="W2301" s="94"/>
      <c r="X2301" s="98"/>
      <c r="Y2301" s="94"/>
      <c r="Z2301" s="94"/>
      <c r="AA2301" s="89"/>
      <c r="AB2301" s="89"/>
      <c r="AC2301" s="94"/>
      <c r="AD2301" s="94">
        <f>SUM(AD2300:AD2300)</f>
        <v>101490</v>
      </c>
      <c r="AE2301" s="94">
        <f>SUM(AE2300:AE2300)</f>
        <v>101490</v>
      </c>
      <c r="AF2301" s="94"/>
      <c r="AG2301" s="94">
        <f>SUM(AG2300:AG2300)</f>
        <v>101490</v>
      </c>
      <c r="AH2301" s="94"/>
    </row>
    <row r="2302" spans="1:34" s="73" customFormat="1" x14ac:dyDescent="0.55000000000000004">
      <c r="A2302" s="108" t="s">
        <v>3240</v>
      </c>
      <c r="B2302" s="109">
        <v>999</v>
      </c>
      <c r="C2302" s="102">
        <v>7324</v>
      </c>
      <c r="D2302" s="90" t="s">
        <v>3241</v>
      </c>
      <c r="E2302" s="102" t="s">
        <v>34</v>
      </c>
      <c r="F2302" s="102">
        <v>19821</v>
      </c>
      <c r="G2302" s="102">
        <v>2</v>
      </c>
      <c r="H2302" s="102">
        <v>0</v>
      </c>
      <c r="I2302" s="98">
        <v>22</v>
      </c>
      <c r="J2302" s="102" t="s">
        <v>35</v>
      </c>
      <c r="K2302" s="94">
        <f>((G2302*400)+(H2302*100))+I2302</f>
        <v>822</v>
      </c>
      <c r="L2302" s="94">
        <v>500</v>
      </c>
      <c r="M2302" s="94">
        <f>K2302*L2302</f>
        <v>411000</v>
      </c>
      <c r="N2302" s="102">
        <v>1</v>
      </c>
      <c r="O2302" s="111" t="s">
        <v>3238</v>
      </c>
      <c r="P2302" s="96"/>
      <c r="Q2302" s="111" t="s">
        <v>3239</v>
      </c>
      <c r="R2302" s="111" t="s">
        <v>3242</v>
      </c>
      <c r="S2302" s="97"/>
      <c r="T2302" s="102" t="s">
        <v>55</v>
      </c>
      <c r="U2302" s="102" t="s">
        <v>45</v>
      </c>
      <c r="V2302" s="102" t="s">
        <v>52</v>
      </c>
      <c r="W2302" s="94">
        <v>38.880000000000003</v>
      </c>
      <c r="X2302" s="98">
        <v>26.72</v>
      </c>
      <c r="Y2302" s="94">
        <v>0</v>
      </c>
      <c r="Z2302" s="94">
        <f>W2302*Y2302</f>
        <v>0</v>
      </c>
      <c r="AA2302" s="119">
        <v>6</v>
      </c>
      <c r="AB2302" s="119">
        <v>6</v>
      </c>
      <c r="AC2302" s="94">
        <f>(Z2302*(100-AB2302))/100</f>
        <v>0</v>
      </c>
      <c r="AD2302" s="94">
        <f>IF(AND(AC2302="",M2302=""),0,IF((AC2302=""),M2302, IF( (M2302=""),AC2302,AC2302+M2302)))</f>
        <v>411000</v>
      </c>
      <c r="AE2302" s="94">
        <f>IF( (X2302=""),AD2302*1,( M2302+(SUM(AC2302:AC2302)) )*(X2302/100) )</f>
        <v>109819.2</v>
      </c>
      <c r="AF2302" s="94">
        <v>50000000</v>
      </c>
      <c r="AG2302" s="94">
        <f>IF((AF2302-AE2302) &gt; 1,0,IF((AF2302-AE2302)&lt;0,AE2302-AF2302,AF2302-AE2302))</f>
        <v>0</v>
      </c>
      <c r="AH2302" s="94">
        <v>0.02</v>
      </c>
    </row>
    <row r="2303" spans="1:34" s="73" customFormat="1" x14ac:dyDescent="0.55000000000000004">
      <c r="A2303" s="108"/>
      <c r="B2303" s="109"/>
      <c r="C2303" s="102"/>
      <c r="D2303" s="90"/>
      <c r="E2303" s="102"/>
      <c r="F2303" s="102"/>
      <c r="G2303" s="102"/>
      <c r="H2303" s="102"/>
      <c r="I2303" s="98"/>
      <c r="J2303" s="102"/>
      <c r="K2303" s="94"/>
      <c r="L2303" s="94"/>
      <c r="M2303" s="94"/>
      <c r="N2303" s="102">
        <v>2</v>
      </c>
      <c r="O2303" s="111" t="s">
        <v>3238</v>
      </c>
      <c r="P2303" s="96"/>
      <c r="Q2303" s="111" t="s">
        <v>3239</v>
      </c>
      <c r="R2303" s="111" t="s">
        <v>3242</v>
      </c>
      <c r="S2303" s="97" t="s">
        <v>3241</v>
      </c>
      <c r="T2303" s="102" t="s">
        <v>51</v>
      </c>
      <c r="U2303" s="102" t="s">
        <v>45</v>
      </c>
      <c r="V2303" s="102" t="s">
        <v>52</v>
      </c>
      <c r="W2303" s="94">
        <v>106.64</v>
      </c>
      <c r="X2303" s="98">
        <v>73.28</v>
      </c>
      <c r="Y2303" s="94">
        <v>6750</v>
      </c>
      <c r="Z2303" s="94">
        <f>W2303*Y2303</f>
        <v>719820</v>
      </c>
      <c r="AA2303" s="119">
        <v>6</v>
      </c>
      <c r="AB2303" s="119">
        <v>6</v>
      </c>
      <c r="AC2303" s="94">
        <f>(Z2303*(100-AB2303))/100</f>
        <v>676630.8</v>
      </c>
      <c r="AD2303" s="94">
        <f>IF(AND(AC2303="",M2302=""),0,IF((AC2303=""),M2302, IF( (M2302=""),AC2303,AC2303+M2302)))</f>
        <v>1087630.8</v>
      </c>
      <c r="AE2303" s="94">
        <f>IF( (X2303=""),AD2303*1,( M2302+(SUM(AC2303:AC2303)) )*(X2303/100) )</f>
        <v>797015.85024000006</v>
      </c>
      <c r="AF2303" s="94">
        <v>50000000</v>
      </c>
      <c r="AG2303" s="94">
        <f>IF((AF2303-AE2303) &gt; 1,0,IF((AF2303-AE2303)&lt;0,AE2303-AF2303,AF2303-AE2303))</f>
        <v>0</v>
      </c>
      <c r="AH2303" s="94">
        <v>0.02</v>
      </c>
    </row>
    <row r="2304" spans="1:34" s="73" customFormat="1" x14ac:dyDescent="0.55000000000000004">
      <c r="A2304" s="108"/>
      <c r="B2304" s="109"/>
      <c r="C2304" s="102"/>
      <c r="D2304" s="90"/>
      <c r="E2304" s="102"/>
      <c r="F2304" s="102"/>
      <c r="G2304" s="102"/>
      <c r="H2304" s="102"/>
      <c r="I2304" s="98"/>
      <c r="J2304" s="102"/>
      <c r="K2304" s="94"/>
      <c r="L2304" s="94" t="s">
        <v>63</v>
      </c>
      <c r="M2304" s="94">
        <f>SUM(M2302:M2303)</f>
        <v>411000</v>
      </c>
      <c r="N2304" s="102"/>
      <c r="O2304" s="111"/>
      <c r="P2304" s="96"/>
      <c r="Q2304" s="111"/>
      <c r="R2304" s="111"/>
      <c r="S2304" s="97"/>
      <c r="T2304" s="102"/>
      <c r="U2304" s="102"/>
      <c r="V2304" s="102"/>
      <c r="W2304" s="94"/>
      <c r="X2304" s="98"/>
      <c r="Y2304" s="94"/>
      <c r="Z2304" s="94"/>
      <c r="AA2304" s="89"/>
      <c r="AB2304" s="89"/>
      <c r="AC2304" s="94"/>
      <c r="AD2304" s="94">
        <f>SUM(AD2302:AD2303)</f>
        <v>1498630.8</v>
      </c>
      <c r="AE2304" s="94">
        <f>SUM(AE2302:AE2303)</f>
        <v>906835.05024000001</v>
      </c>
      <c r="AF2304" s="94"/>
      <c r="AG2304" s="94">
        <f>SUM(AG2302:AG2303)</f>
        <v>0</v>
      </c>
      <c r="AH2304" s="94"/>
    </row>
    <row r="2305" spans="1:34" s="73" customFormat="1" x14ac:dyDescent="0.55000000000000004">
      <c r="A2305" s="108" t="s">
        <v>3245</v>
      </c>
      <c r="B2305" s="109">
        <v>1000</v>
      </c>
      <c r="C2305" s="102">
        <v>9118</v>
      </c>
      <c r="D2305" s="90" t="s">
        <v>3246</v>
      </c>
      <c r="E2305" s="102" t="s">
        <v>34</v>
      </c>
      <c r="F2305" s="102">
        <v>18541</v>
      </c>
      <c r="G2305" s="102">
        <v>0</v>
      </c>
      <c r="H2305" s="102">
        <v>2</v>
      </c>
      <c r="I2305" s="98">
        <v>19</v>
      </c>
      <c r="J2305" s="102" t="s">
        <v>35</v>
      </c>
      <c r="K2305" s="94">
        <f>((G2305*400)+(H2305*100))+I2305</f>
        <v>219</v>
      </c>
      <c r="L2305" s="94">
        <v>600</v>
      </c>
      <c r="M2305" s="94">
        <f>K2305*L2305</f>
        <v>131400</v>
      </c>
      <c r="N2305" s="102">
        <v>1</v>
      </c>
      <c r="O2305" s="111" t="s">
        <v>3243</v>
      </c>
      <c r="P2305" s="96"/>
      <c r="Q2305" s="111" t="s">
        <v>3244</v>
      </c>
      <c r="R2305" s="111" t="s">
        <v>3247</v>
      </c>
      <c r="S2305" s="97" t="s">
        <v>3248</v>
      </c>
      <c r="T2305" s="102" t="s">
        <v>51</v>
      </c>
      <c r="U2305" s="102" t="s">
        <v>45</v>
      </c>
      <c r="V2305" s="102" t="s">
        <v>52</v>
      </c>
      <c r="W2305" s="94">
        <v>327.24</v>
      </c>
      <c r="X2305" s="98">
        <v>100</v>
      </c>
      <c r="Y2305" s="94">
        <v>6750</v>
      </c>
      <c r="Z2305" s="94">
        <f>W2305*Y2305</f>
        <v>2208870</v>
      </c>
      <c r="AA2305" s="119">
        <v>6</v>
      </c>
      <c r="AB2305" s="119">
        <v>6</v>
      </c>
      <c r="AC2305" s="94">
        <f>(Z2305*(100-AB2305))/100</f>
        <v>2076337.8</v>
      </c>
      <c r="AD2305" s="94">
        <f>IF(AND(AC2305="",M2305=""),0,IF((AC2305=""),M2305, IF( (M2305=""),AC2305,AC2305+M2305)))</f>
        <v>2207737.7999999998</v>
      </c>
      <c r="AE2305" s="94">
        <f>IF( (X2305=""),AD2305*1,( M2305+(SUM(AC2305:AC2305)) )*(X2305/100) )</f>
        <v>2207737.7999999998</v>
      </c>
      <c r="AF2305" s="94">
        <v>50000000</v>
      </c>
      <c r="AG2305" s="94">
        <f>IF((AF2305-AE2305) &gt; 1,0,IF((AF2305-AE2305)&lt;0,AE2305-AF2305,AF2305-AE2305))</f>
        <v>0</v>
      </c>
      <c r="AH2305" s="94">
        <v>0.02</v>
      </c>
    </row>
    <row r="2306" spans="1:34" s="73" customFormat="1" x14ac:dyDescent="0.55000000000000004">
      <c r="A2306" s="108"/>
      <c r="B2306" s="109"/>
      <c r="C2306" s="102"/>
      <c r="D2306" s="90"/>
      <c r="E2306" s="102"/>
      <c r="F2306" s="102"/>
      <c r="G2306" s="102"/>
      <c r="H2306" s="102"/>
      <c r="I2306" s="98"/>
      <c r="J2306" s="102"/>
      <c r="K2306" s="94"/>
      <c r="L2306" s="94" t="s">
        <v>63</v>
      </c>
      <c r="M2306" s="94">
        <f>SUM(M2305:M2305)</f>
        <v>131400</v>
      </c>
      <c r="N2306" s="102"/>
      <c r="O2306" s="111"/>
      <c r="P2306" s="96"/>
      <c r="Q2306" s="111"/>
      <c r="R2306" s="111"/>
      <c r="S2306" s="97"/>
      <c r="T2306" s="102"/>
      <c r="U2306" s="102"/>
      <c r="V2306" s="102"/>
      <c r="W2306" s="94"/>
      <c r="X2306" s="98"/>
      <c r="Y2306" s="94"/>
      <c r="Z2306" s="94"/>
      <c r="AA2306" s="89"/>
      <c r="AB2306" s="89"/>
      <c r="AC2306" s="94"/>
      <c r="AD2306" s="94">
        <f>SUM(AD2305:AD2305)</f>
        <v>2207737.7999999998</v>
      </c>
      <c r="AE2306" s="94">
        <f>SUM(AE2305:AE2305)</f>
        <v>2207737.7999999998</v>
      </c>
      <c r="AF2306" s="94"/>
      <c r="AG2306" s="94">
        <f>SUM(AG2305:AG2305)</f>
        <v>0</v>
      </c>
      <c r="AH2306" s="94"/>
    </row>
    <row r="2307" spans="1:34" s="73" customFormat="1" x14ac:dyDescent="0.55000000000000004">
      <c r="A2307" s="108" t="s">
        <v>3258</v>
      </c>
      <c r="B2307" s="109">
        <v>1002</v>
      </c>
      <c r="C2307" s="102">
        <v>6270</v>
      </c>
      <c r="D2307" s="90" t="s">
        <v>3259</v>
      </c>
      <c r="E2307" s="102" t="s">
        <v>34</v>
      </c>
      <c r="F2307" s="102">
        <v>18780</v>
      </c>
      <c r="G2307" s="102">
        <v>1</v>
      </c>
      <c r="H2307" s="102">
        <v>0</v>
      </c>
      <c r="I2307" s="98">
        <v>52</v>
      </c>
      <c r="J2307" s="102" t="s">
        <v>38</v>
      </c>
      <c r="K2307" s="94">
        <f>((G2307*400)+(H2307*100))+I2307</f>
        <v>452</v>
      </c>
      <c r="L2307" s="94">
        <v>3600</v>
      </c>
      <c r="M2307" s="94">
        <f>K2307*L2307</f>
        <v>1627200</v>
      </c>
      <c r="N2307" s="102"/>
      <c r="O2307" s="111"/>
      <c r="P2307" s="96"/>
      <c r="Q2307" s="111"/>
      <c r="R2307" s="111"/>
      <c r="S2307" s="97"/>
      <c r="T2307" s="102"/>
      <c r="U2307" s="102"/>
      <c r="V2307" s="102"/>
      <c r="W2307" s="94"/>
      <c r="X2307" s="98"/>
      <c r="Y2307" s="94"/>
      <c r="Z2307" s="94"/>
      <c r="AA2307" s="89"/>
      <c r="AB2307" s="89"/>
      <c r="AC2307" s="94"/>
      <c r="AD2307" s="94">
        <f>IF(AND(AC2307="",M2307=""),0,IF((AC2307=""),M2307,IF((M2307=""),AC2307,AC2307+M2307)))</f>
        <v>1627200</v>
      </c>
      <c r="AE2307" s="94">
        <f>IF( (X2307=""),AD2307*1,AD2307*(X2307/100) )</f>
        <v>1627200</v>
      </c>
      <c r="AF2307" s="94">
        <v>0</v>
      </c>
      <c r="AG2307" s="94">
        <f>IF((AF2307-AE2307) &gt; 1,0,IF((AF2307-AE2307)&lt;0,AE2307-AF2307,AF2307-AE2307))</f>
        <v>1627200</v>
      </c>
      <c r="AH2307" s="94">
        <v>0.01</v>
      </c>
    </row>
    <row r="2308" spans="1:34" s="73" customFormat="1" x14ac:dyDescent="0.55000000000000004">
      <c r="A2308" s="108"/>
      <c r="B2308" s="109">
        <v>1003</v>
      </c>
      <c r="C2308" s="102">
        <v>10177</v>
      </c>
      <c r="D2308" s="90" t="s">
        <v>3260</v>
      </c>
      <c r="E2308" s="102" t="s">
        <v>34</v>
      </c>
      <c r="F2308" s="102">
        <v>18781</v>
      </c>
      <c r="G2308" s="102">
        <v>1</v>
      </c>
      <c r="H2308" s="102">
        <v>0</v>
      </c>
      <c r="I2308" s="98">
        <v>53</v>
      </c>
      <c r="J2308" s="102" t="s">
        <v>38</v>
      </c>
      <c r="K2308" s="94">
        <f>((G2308*400)+(H2308*100))+I2308</f>
        <v>453</v>
      </c>
      <c r="L2308" s="94">
        <v>3600</v>
      </c>
      <c r="M2308" s="94">
        <f>K2308*L2308</f>
        <v>1630800</v>
      </c>
      <c r="N2308" s="102"/>
      <c r="O2308" s="111"/>
      <c r="P2308" s="96"/>
      <c r="Q2308" s="111"/>
      <c r="R2308" s="111"/>
      <c r="S2308" s="97"/>
      <c r="T2308" s="102"/>
      <c r="U2308" s="102"/>
      <c r="V2308" s="102"/>
      <c r="W2308" s="94"/>
      <c r="X2308" s="98"/>
      <c r="Y2308" s="94"/>
      <c r="Z2308" s="94"/>
      <c r="AA2308" s="89"/>
      <c r="AB2308" s="89"/>
      <c r="AC2308" s="94"/>
      <c r="AD2308" s="94">
        <f>IF(AND(AC2308="",M2308=""),0,IF((AC2308=""),M2308,IF((M2308=""),AC2308,AC2308+M2308)))</f>
        <v>1630800</v>
      </c>
      <c r="AE2308" s="94">
        <f>IF( (X2308=""),AD2308*1,AD2308*(X2308/100) )</f>
        <v>1630800</v>
      </c>
      <c r="AF2308" s="94">
        <v>0</v>
      </c>
      <c r="AG2308" s="94">
        <f>IF((AF2308-AE2308) &gt; 1,0,IF((AF2308-AE2308)&lt;0,AE2308-AF2308,AF2308-AE2308))</f>
        <v>1630800</v>
      </c>
      <c r="AH2308" s="94">
        <v>0.01</v>
      </c>
    </row>
    <row r="2309" spans="1:34" s="73" customFormat="1" x14ac:dyDescent="0.55000000000000004">
      <c r="A2309" s="108"/>
      <c r="B2309" s="109"/>
      <c r="C2309" s="102"/>
      <c r="D2309" s="90"/>
      <c r="E2309" s="102"/>
      <c r="F2309" s="102"/>
      <c r="G2309" s="102"/>
      <c r="H2309" s="102"/>
      <c r="I2309" s="98"/>
      <c r="J2309" s="102"/>
      <c r="K2309" s="94"/>
      <c r="L2309" s="94" t="s">
        <v>63</v>
      </c>
      <c r="M2309" s="94">
        <f>SUM(M2307:M2308)</f>
        <v>3258000</v>
      </c>
      <c r="N2309" s="102"/>
      <c r="O2309" s="111"/>
      <c r="P2309" s="96"/>
      <c r="Q2309" s="111"/>
      <c r="R2309" s="111"/>
      <c r="S2309" s="97"/>
      <c r="T2309" s="102"/>
      <c r="U2309" s="102"/>
      <c r="V2309" s="102"/>
      <c r="W2309" s="94"/>
      <c r="X2309" s="98"/>
      <c r="Y2309" s="94"/>
      <c r="Z2309" s="94"/>
      <c r="AA2309" s="89"/>
      <c r="AB2309" s="89"/>
      <c r="AC2309" s="94"/>
      <c r="AD2309" s="94">
        <f>SUM(AD2307:AD2308)</f>
        <v>3258000</v>
      </c>
      <c r="AE2309" s="94">
        <f>SUM(AE2307:AE2308)</f>
        <v>3258000</v>
      </c>
      <c r="AF2309" s="94"/>
      <c r="AG2309" s="94">
        <f>SUM(AG2307:AG2308)</f>
        <v>3258000</v>
      </c>
      <c r="AH2309" s="94"/>
    </row>
    <row r="2310" spans="1:34" s="99" customFormat="1" x14ac:dyDescent="0.55000000000000004">
      <c r="A2310" s="107" t="s">
        <v>3263</v>
      </c>
      <c r="B2310" s="102">
        <v>1113</v>
      </c>
      <c r="C2310" s="102">
        <v>5859</v>
      </c>
      <c r="D2310" s="90" t="s">
        <v>3264</v>
      </c>
      <c r="E2310" s="102" t="s">
        <v>37</v>
      </c>
      <c r="F2310" s="102">
        <v>5287</v>
      </c>
      <c r="G2310" s="102">
        <v>27</v>
      </c>
      <c r="H2310" s="102">
        <v>1</v>
      </c>
      <c r="I2310" s="98">
        <v>79</v>
      </c>
      <c r="J2310" s="102" t="s">
        <v>38</v>
      </c>
      <c r="K2310" s="94">
        <f>((G2310*400)+(H2310*100))+I2310</f>
        <v>10979</v>
      </c>
      <c r="L2310" s="94">
        <v>800</v>
      </c>
      <c r="M2310" s="94">
        <f>K2310*L2310</f>
        <v>8783200</v>
      </c>
      <c r="N2310" s="102"/>
      <c r="O2310" s="111"/>
      <c r="P2310" s="96"/>
      <c r="Q2310" s="111"/>
      <c r="R2310" s="111"/>
      <c r="S2310" s="97"/>
      <c r="T2310" s="102"/>
      <c r="U2310" s="102"/>
      <c r="V2310" s="102"/>
      <c r="W2310" s="94"/>
      <c r="X2310" s="98"/>
      <c r="Y2310" s="94"/>
      <c r="Z2310" s="94"/>
      <c r="AA2310" s="89"/>
      <c r="AB2310" s="89"/>
      <c r="AC2310" s="94"/>
      <c r="AD2310" s="94">
        <f>IF(AND(AC2310="",M2310=""),0,IF((AC2310=""),M2310,IF((M2310=""),AC2310,AC2310+M2310)))</f>
        <v>8783200</v>
      </c>
      <c r="AE2310" s="94">
        <f>IF( (X2310=""),AD2310*1,AD2310*(X2310/100) )</f>
        <v>8783200</v>
      </c>
      <c r="AF2310" s="94">
        <v>0</v>
      </c>
      <c r="AG2310" s="94">
        <f>IF((AF2310-AE2310) &gt; 1,0,IF((AF2310-AE2310)&lt;0,AE2310-AF2310,AF2310-AE2310))</f>
        <v>8783200</v>
      </c>
      <c r="AH2310" s="94">
        <v>0.01</v>
      </c>
    </row>
    <row r="2311" spans="1:34" s="99" customFormat="1" x14ac:dyDescent="0.55000000000000004">
      <c r="A2311" s="107"/>
      <c r="B2311" s="102"/>
      <c r="C2311" s="102"/>
      <c r="D2311" s="90"/>
      <c r="E2311" s="102"/>
      <c r="F2311" s="102"/>
      <c r="G2311" s="102">
        <v>1</v>
      </c>
      <c r="H2311" s="102">
        <v>0</v>
      </c>
      <c r="I2311" s="98">
        <v>0</v>
      </c>
      <c r="J2311" s="102" t="s">
        <v>35</v>
      </c>
      <c r="K2311" s="94">
        <f>((G2311*400)+(H2311*100))+I2311</f>
        <v>400</v>
      </c>
      <c r="L2311" s="94">
        <v>800</v>
      </c>
      <c r="M2311" s="94">
        <f>K2311*L2311</f>
        <v>320000</v>
      </c>
      <c r="N2311" s="102">
        <v>1</v>
      </c>
      <c r="O2311" s="111" t="s">
        <v>3261</v>
      </c>
      <c r="P2311" s="96">
        <v>3579900331150</v>
      </c>
      <c r="Q2311" s="111" t="s">
        <v>3262</v>
      </c>
      <c r="R2311" s="111" t="s">
        <v>3265</v>
      </c>
      <c r="S2311" s="97"/>
      <c r="T2311" s="102" t="s">
        <v>51</v>
      </c>
      <c r="U2311" s="102" t="s">
        <v>45</v>
      </c>
      <c r="V2311" s="102" t="s">
        <v>52</v>
      </c>
      <c r="W2311" s="94">
        <v>151.19999999999999</v>
      </c>
      <c r="X2311" s="98">
        <v>40.85</v>
      </c>
      <c r="Y2311" s="94">
        <v>6750</v>
      </c>
      <c r="Z2311" s="94">
        <f>W2311*Y2311</f>
        <v>1020599.9999999999</v>
      </c>
      <c r="AA2311" s="119">
        <v>7</v>
      </c>
      <c r="AB2311" s="119">
        <v>7</v>
      </c>
      <c r="AC2311" s="94">
        <f>(Z2311*(100-AB2311))/100</f>
        <v>949157.99999999988</v>
      </c>
      <c r="AD2311" s="94">
        <f>IF(AND(AC2311="",M2311=""),0,IF((AC2311=""),M2311, IF( (M2311=""),AC2311,SUM(AC2311:AC2314)+M2311)))</f>
        <v>2423966.9</v>
      </c>
      <c r="AE2311" s="94">
        <f>IF( (X2311=""),AD2311*1,AD2311*(X2311/100) )</f>
        <v>990190.47865000006</v>
      </c>
      <c r="AF2311" s="94">
        <v>10000000</v>
      </c>
      <c r="AG2311" s="94">
        <v>320000</v>
      </c>
      <c r="AH2311" s="94">
        <v>0.02</v>
      </c>
    </row>
    <row r="2312" spans="1:34" s="99" customFormat="1" x14ac:dyDescent="0.55000000000000004">
      <c r="A2312" s="107"/>
      <c r="B2312" s="102"/>
      <c r="C2312" s="102"/>
      <c r="D2312" s="90"/>
      <c r="E2312" s="102"/>
      <c r="F2312" s="102"/>
      <c r="G2312" s="102"/>
      <c r="H2312" s="102"/>
      <c r="I2312" s="98"/>
      <c r="J2312" s="102"/>
      <c r="K2312" s="94"/>
      <c r="L2312" s="94"/>
      <c r="M2312" s="94"/>
      <c r="N2312" s="102">
        <v>2</v>
      </c>
      <c r="O2312" s="111" t="s">
        <v>3261</v>
      </c>
      <c r="P2312" s="96">
        <v>3579900331150</v>
      </c>
      <c r="Q2312" s="111" t="s">
        <v>3262</v>
      </c>
      <c r="R2312" s="111" t="s">
        <v>3265</v>
      </c>
      <c r="S2312" s="97"/>
      <c r="T2312" s="102" t="s">
        <v>55</v>
      </c>
      <c r="U2312" s="102" t="s">
        <v>45</v>
      </c>
      <c r="V2312" s="102" t="s">
        <v>52</v>
      </c>
      <c r="W2312" s="94">
        <v>35</v>
      </c>
      <c r="X2312" s="98">
        <v>9.4600000000000009</v>
      </c>
      <c r="Y2312" s="94">
        <v>0</v>
      </c>
      <c r="Z2312" s="94">
        <f>W2312*Y2312</f>
        <v>0</v>
      </c>
      <c r="AA2312" s="119">
        <v>7</v>
      </c>
      <c r="AB2312" s="119">
        <v>7</v>
      </c>
      <c r="AC2312" s="94">
        <f>(Z2312*(100-AB2312))/100</f>
        <v>0</v>
      </c>
      <c r="AD2312" s="94">
        <f>IF(AND(AC2312="",M2311=""),0,IF((AC2312=""),M2311, IF( (M2311=""),AC2312,SUM(AC2311:AC2314)+M2311)))</f>
        <v>2423966.9</v>
      </c>
      <c r="AE2312" s="94">
        <f>IF( (X2312=""),AD2312*1,AD2312*(X2312/100) )</f>
        <v>229307.26874</v>
      </c>
      <c r="AF2312" s="94">
        <v>10000000</v>
      </c>
      <c r="AG2312" s="94">
        <f>IF((AF2312-AE2312) &gt; 1,0,IF((AF2312-AE2312)&lt;0,AE2312-AF2312,AF2312-AE2312))</f>
        <v>0</v>
      </c>
      <c r="AH2312" s="94">
        <v>0.02</v>
      </c>
    </row>
    <row r="2313" spans="1:34" s="99" customFormat="1" x14ac:dyDescent="0.55000000000000004">
      <c r="A2313" s="107"/>
      <c r="B2313" s="102"/>
      <c r="C2313" s="102"/>
      <c r="D2313" s="90"/>
      <c r="E2313" s="102"/>
      <c r="F2313" s="102"/>
      <c r="G2313" s="102"/>
      <c r="H2313" s="102"/>
      <c r="I2313" s="98"/>
      <c r="J2313" s="102"/>
      <c r="K2313" s="94"/>
      <c r="L2313" s="94"/>
      <c r="M2313" s="94"/>
      <c r="N2313" s="102">
        <v>3</v>
      </c>
      <c r="O2313" s="111" t="s">
        <v>3261</v>
      </c>
      <c r="P2313" s="96">
        <v>3579900331150</v>
      </c>
      <c r="Q2313" s="111" t="s">
        <v>3262</v>
      </c>
      <c r="R2313" s="111" t="s">
        <v>3265</v>
      </c>
      <c r="S2313" s="97" t="s">
        <v>3264</v>
      </c>
      <c r="T2313" s="102" t="s">
        <v>51</v>
      </c>
      <c r="U2313" s="102" t="s">
        <v>45</v>
      </c>
      <c r="V2313" s="102" t="s">
        <v>52</v>
      </c>
      <c r="W2313" s="94">
        <v>183.96</v>
      </c>
      <c r="X2313" s="98">
        <v>49.7</v>
      </c>
      <c r="Y2313" s="94">
        <v>6750</v>
      </c>
      <c r="Z2313" s="94">
        <f>W2313*Y2313</f>
        <v>1241730</v>
      </c>
      <c r="AA2313" s="119">
        <v>7</v>
      </c>
      <c r="AB2313" s="119">
        <v>7</v>
      </c>
      <c r="AC2313" s="94">
        <f>(Z2313*(100-AB2313))/100</f>
        <v>1154808.8999999999</v>
      </c>
      <c r="AD2313" s="94">
        <f>IF(AND(AC2313="",M2311=""),0,IF((AC2313=""),M2311, IF( (M2311=""),AC2313,SUM(AC2311:AC2314)+M2311)))</f>
        <v>2423966.9</v>
      </c>
      <c r="AE2313" s="94">
        <f>IF( (X2313=""),AD2313*1,AD2313*(X2313/100) )</f>
        <v>1204711.5493000001</v>
      </c>
      <c r="AF2313" s="94">
        <v>10000000</v>
      </c>
      <c r="AG2313" s="94">
        <f>IF((AF2313-AE2313) &gt; 1,0,IF((AF2313-AE2313)&lt;0,AE2313-AF2313,AF2313-AE2313))</f>
        <v>0</v>
      </c>
      <c r="AH2313" s="94">
        <v>0.02</v>
      </c>
    </row>
    <row r="2314" spans="1:34" s="99" customFormat="1" x14ac:dyDescent="0.55000000000000004">
      <c r="A2314" s="107"/>
      <c r="B2314" s="102">
        <v>1114</v>
      </c>
      <c r="C2314" s="102">
        <v>5862</v>
      </c>
      <c r="D2314" s="90" t="s">
        <v>3266</v>
      </c>
      <c r="E2314" s="102" t="s">
        <v>37</v>
      </c>
      <c r="F2314" s="102">
        <v>5288</v>
      </c>
      <c r="G2314" s="102">
        <v>1</v>
      </c>
      <c r="H2314" s="102">
        <v>1</v>
      </c>
      <c r="I2314" s="98">
        <v>10</v>
      </c>
      <c r="J2314" s="102" t="s">
        <v>38</v>
      </c>
      <c r="K2314" s="94">
        <f>((G2314*400)+(H2314*100))+I2314</f>
        <v>510</v>
      </c>
      <c r="L2314" s="94">
        <v>800</v>
      </c>
      <c r="M2314" s="94">
        <f>K2314*L2314</f>
        <v>408000</v>
      </c>
      <c r="N2314" s="102"/>
      <c r="O2314" s="111"/>
      <c r="P2314" s="96"/>
      <c r="Q2314" s="111"/>
      <c r="R2314" s="111"/>
      <c r="S2314" s="97"/>
      <c r="T2314" s="102"/>
      <c r="U2314" s="102"/>
      <c r="V2314" s="102"/>
      <c r="W2314" s="94"/>
      <c r="X2314" s="98"/>
      <c r="Y2314" s="94"/>
      <c r="Z2314" s="94"/>
      <c r="AA2314" s="89"/>
      <c r="AB2314" s="89"/>
      <c r="AC2314" s="94"/>
      <c r="AD2314" s="94">
        <f>IF(AND(AC2314="",M2314=""),0,IF((AC2314=""),M2314,IF((M2314=""),AC2314,AC2314+M2314)))</f>
        <v>408000</v>
      </c>
      <c r="AE2314" s="94">
        <f>IF( (X2314=""),AD2314*1,AD2314*(X2314/100) )</f>
        <v>408000</v>
      </c>
      <c r="AF2314" s="94">
        <v>10000000</v>
      </c>
      <c r="AG2314" s="94">
        <f>IF((AF2314-AE2314) &gt; 1,0,IF((AF2314-AE2314)&lt;0,AE2314-AF2314,AF2314-AE2314))</f>
        <v>0</v>
      </c>
      <c r="AH2314" s="94">
        <v>0.01</v>
      </c>
    </row>
    <row r="2315" spans="1:34" s="99" customFormat="1" x14ac:dyDescent="0.55000000000000004">
      <c r="A2315" s="107"/>
      <c r="B2315" s="102"/>
      <c r="C2315" s="102"/>
      <c r="D2315" s="90"/>
      <c r="E2315" s="102"/>
      <c r="F2315" s="102"/>
      <c r="G2315" s="102"/>
      <c r="H2315" s="102"/>
      <c r="I2315" s="98"/>
      <c r="J2315" s="102"/>
      <c r="K2315" s="94"/>
      <c r="L2315" s="94" t="s">
        <v>63</v>
      </c>
      <c r="M2315" s="94">
        <f>SUM(M2310:M2314)</f>
        <v>9511200</v>
      </c>
      <c r="N2315" s="102"/>
      <c r="O2315" s="111"/>
      <c r="P2315" s="96"/>
      <c r="Q2315" s="111"/>
      <c r="R2315" s="111"/>
      <c r="S2315" s="97"/>
      <c r="T2315" s="102"/>
      <c r="U2315" s="102"/>
      <c r="V2315" s="102"/>
      <c r="W2315" s="94"/>
      <c r="X2315" s="98"/>
      <c r="Y2315" s="94"/>
      <c r="Z2315" s="94"/>
      <c r="AA2315" s="89"/>
      <c r="AB2315" s="89"/>
      <c r="AC2315" s="94"/>
      <c r="AD2315" s="94"/>
      <c r="AE2315" s="94">
        <f>SUM(AE2310:AE2314)</f>
        <v>11615409.29669</v>
      </c>
      <c r="AF2315" s="94"/>
      <c r="AG2315" s="94">
        <f>SUM(AG2310:AG2314)</f>
        <v>9103200</v>
      </c>
      <c r="AH2315" s="94"/>
    </row>
    <row r="2316" spans="1:34" s="73" customFormat="1" x14ac:dyDescent="0.55000000000000004">
      <c r="A2316" s="108" t="s">
        <v>3269</v>
      </c>
      <c r="B2316" s="109">
        <v>1006</v>
      </c>
      <c r="C2316" s="102">
        <v>10402</v>
      </c>
      <c r="D2316" s="90" t="s">
        <v>3270</v>
      </c>
      <c r="E2316" s="102" t="s">
        <v>34</v>
      </c>
      <c r="F2316" s="102">
        <v>1842</v>
      </c>
      <c r="G2316" s="102">
        <v>1</v>
      </c>
      <c r="H2316" s="102">
        <v>2</v>
      </c>
      <c r="I2316" s="98">
        <v>9</v>
      </c>
      <c r="J2316" s="102" t="s">
        <v>35</v>
      </c>
      <c r="K2316" s="94">
        <f>((G2316*400)+(H2316*100))+I2316</f>
        <v>609</v>
      </c>
      <c r="L2316" s="94">
        <v>600</v>
      </c>
      <c r="M2316" s="94">
        <f>K2316*L2316</f>
        <v>365400</v>
      </c>
      <c r="N2316" s="102">
        <v>1</v>
      </c>
      <c r="O2316" s="111" t="s">
        <v>3267</v>
      </c>
      <c r="P2316" s="96">
        <v>3570800354354</v>
      </c>
      <c r="Q2316" s="111" t="s">
        <v>3268</v>
      </c>
      <c r="R2316" s="111" t="s">
        <v>3271</v>
      </c>
      <c r="S2316" s="97" t="s">
        <v>3272</v>
      </c>
      <c r="T2316" s="102" t="s">
        <v>51</v>
      </c>
      <c r="U2316" s="102" t="s">
        <v>45</v>
      </c>
      <c r="V2316" s="102" t="s">
        <v>52</v>
      </c>
      <c r="W2316" s="94">
        <v>177.84</v>
      </c>
      <c r="X2316" s="98">
        <v>13.99</v>
      </c>
      <c r="Y2316" s="94">
        <v>6750</v>
      </c>
      <c r="Z2316" s="94">
        <f t="shared" ref="Z2316:Z2321" si="229">W2316*Y2316</f>
        <v>1200420</v>
      </c>
      <c r="AA2316" s="119">
        <v>6</v>
      </c>
      <c r="AB2316" s="119">
        <v>6</v>
      </c>
      <c r="AC2316" s="94">
        <f t="shared" ref="AC2316:AC2321" si="230">(Z2316*(100-AB2316))/100</f>
        <v>1128394.8</v>
      </c>
      <c r="AD2316" s="94">
        <f>IF(AND(AC2316="",M2316=""),0,IF((AC2316=""),M2316, IF( (M2316=""),AC2316,AC2316+M2316)))</f>
        <v>1493794.8</v>
      </c>
      <c r="AE2316" s="94">
        <f>IF( (X2316=""),AD2316*1,( M2316+(SUM(AC2316:AC2316)) )*(X2316/100) )</f>
        <v>208981.89251999999</v>
      </c>
      <c r="AF2316" s="94">
        <v>50000000</v>
      </c>
      <c r="AG2316" s="94">
        <f t="shared" ref="AG2316:AG2321" si="231">IF((AF2316-AE2316) &gt; 1,0,IF((AF2316-AE2316)&lt;0,AE2316-AF2316,AF2316-AE2316))</f>
        <v>0</v>
      </c>
      <c r="AH2316" s="94">
        <v>0.02</v>
      </c>
    </row>
    <row r="2317" spans="1:34" s="73" customFormat="1" x14ac:dyDescent="0.55000000000000004">
      <c r="A2317" s="108"/>
      <c r="B2317" s="109"/>
      <c r="C2317" s="102"/>
      <c r="D2317" s="90"/>
      <c r="E2317" s="102"/>
      <c r="F2317" s="102"/>
      <c r="G2317" s="102"/>
      <c r="H2317" s="102"/>
      <c r="I2317" s="98"/>
      <c r="J2317" s="102"/>
      <c r="K2317" s="94"/>
      <c r="L2317" s="94"/>
      <c r="M2317" s="94"/>
      <c r="N2317" s="102">
        <v>2</v>
      </c>
      <c r="O2317" s="111" t="s">
        <v>3267</v>
      </c>
      <c r="P2317" s="96">
        <v>3570800354354</v>
      </c>
      <c r="Q2317" s="111" t="s">
        <v>3268</v>
      </c>
      <c r="R2317" s="111" t="s">
        <v>3271</v>
      </c>
      <c r="S2317" s="97" t="s">
        <v>3273</v>
      </c>
      <c r="T2317" s="102" t="s">
        <v>51</v>
      </c>
      <c r="U2317" s="102" t="s">
        <v>45</v>
      </c>
      <c r="V2317" s="102" t="s">
        <v>52</v>
      </c>
      <c r="W2317" s="94">
        <v>36.92</v>
      </c>
      <c r="X2317" s="98">
        <v>2.91</v>
      </c>
      <c r="Y2317" s="94">
        <v>6750</v>
      </c>
      <c r="Z2317" s="94">
        <f t="shared" si="229"/>
        <v>249210</v>
      </c>
      <c r="AA2317" s="119">
        <v>6</v>
      </c>
      <c r="AB2317" s="119">
        <v>6</v>
      </c>
      <c r="AC2317" s="94">
        <f t="shared" si="230"/>
        <v>234257.4</v>
      </c>
      <c r="AD2317" s="94">
        <f>IF(AND(AC2317="",M2316=""),0,IF((AC2317=""),M2316, IF( (M2316=""),AC2317,AC2317+M2316)))</f>
        <v>599657.4</v>
      </c>
      <c r="AE2317" s="94">
        <f>IF( (X2317=""),AD2317*1,( M2316+(SUM(AC2317:AC2317)) )*(X2317/100) )</f>
        <v>17450.030340000001</v>
      </c>
      <c r="AF2317" s="94">
        <v>50000000</v>
      </c>
      <c r="AG2317" s="94">
        <f t="shared" si="231"/>
        <v>0</v>
      </c>
      <c r="AH2317" s="94">
        <v>0.02</v>
      </c>
    </row>
    <row r="2318" spans="1:34" s="73" customFormat="1" x14ac:dyDescent="0.55000000000000004">
      <c r="A2318" s="108"/>
      <c r="B2318" s="109"/>
      <c r="C2318" s="102"/>
      <c r="D2318" s="90"/>
      <c r="E2318" s="102"/>
      <c r="F2318" s="102"/>
      <c r="G2318" s="102"/>
      <c r="H2318" s="102"/>
      <c r="I2318" s="98"/>
      <c r="J2318" s="102"/>
      <c r="K2318" s="94"/>
      <c r="L2318" s="94"/>
      <c r="M2318" s="94"/>
      <c r="N2318" s="102">
        <v>3</v>
      </c>
      <c r="O2318" s="111" t="s">
        <v>3267</v>
      </c>
      <c r="P2318" s="96">
        <v>3570800354354</v>
      </c>
      <c r="Q2318" s="111" t="s">
        <v>3268</v>
      </c>
      <c r="R2318" s="111" t="s">
        <v>3271</v>
      </c>
      <c r="S2318" s="97" t="s">
        <v>3274</v>
      </c>
      <c r="T2318" s="102" t="s">
        <v>51</v>
      </c>
      <c r="U2318" s="102" t="s">
        <v>45</v>
      </c>
      <c r="V2318" s="102" t="s">
        <v>52</v>
      </c>
      <c r="W2318" s="94">
        <v>214.6</v>
      </c>
      <c r="X2318" s="98">
        <v>16.89</v>
      </c>
      <c r="Y2318" s="94">
        <v>6750</v>
      </c>
      <c r="Z2318" s="94">
        <f t="shared" si="229"/>
        <v>1448550</v>
      </c>
      <c r="AA2318" s="119">
        <v>6</v>
      </c>
      <c r="AB2318" s="119">
        <v>6</v>
      </c>
      <c r="AC2318" s="94">
        <f t="shared" si="230"/>
        <v>1361637</v>
      </c>
      <c r="AD2318" s="94">
        <f>IF(AND(AC2318="",M2316=""),0,IF((AC2318=""),M2316, IF( (M2316=""),AC2318,AC2318+M2316)))</f>
        <v>1727037</v>
      </c>
      <c r="AE2318" s="94">
        <f>IF( (X2318=""),AD2318*1,( M2316+(SUM(AC2318:AC2318)) )*(X2318/100) )</f>
        <v>291696.54930000001</v>
      </c>
      <c r="AF2318" s="94">
        <v>50000000</v>
      </c>
      <c r="AG2318" s="94">
        <f t="shared" si="231"/>
        <v>0</v>
      </c>
      <c r="AH2318" s="94">
        <v>0.02</v>
      </c>
    </row>
    <row r="2319" spans="1:34" s="73" customFormat="1" x14ac:dyDescent="0.55000000000000004">
      <c r="A2319" s="108"/>
      <c r="B2319" s="109"/>
      <c r="C2319" s="102"/>
      <c r="D2319" s="90"/>
      <c r="E2319" s="102"/>
      <c r="F2319" s="102"/>
      <c r="G2319" s="102"/>
      <c r="H2319" s="102"/>
      <c r="I2319" s="98"/>
      <c r="J2319" s="102"/>
      <c r="K2319" s="94"/>
      <c r="L2319" s="94"/>
      <c r="M2319" s="94"/>
      <c r="N2319" s="102">
        <v>4</v>
      </c>
      <c r="O2319" s="111" t="s">
        <v>3267</v>
      </c>
      <c r="P2319" s="96">
        <v>3570800354354</v>
      </c>
      <c r="Q2319" s="111" t="s">
        <v>3268</v>
      </c>
      <c r="R2319" s="111" t="s">
        <v>3271</v>
      </c>
      <c r="S2319" s="97" t="s">
        <v>3275</v>
      </c>
      <c r="T2319" s="102" t="s">
        <v>51</v>
      </c>
      <c r="U2319" s="102" t="s">
        <v>45</v>
      </c>
      <c r="V2319" s="102" t="s">
        <v>52</v>
      </c>
      <c r="W2319" s="94">
        <v>432.59</v>
      </c>
      <c r="X2319" s="98">
        <v>34.04</v>
      </c>
      <c r="Y2319" s="94">
        <v>6750</v>
      </c>
      <c r="Z2319" s="94">
        <f t="shared" si="229"/>
        <v>2919982.5</v>
      </c>
      <c r="AA2319" s="119">
        <v>6</v>
      </c>
      <c r="AB2319" s="119">
        <v>6</v>
      </c>
      <c r="AC2319" s="94">
        <f t="shared" si="230"/>
        <v>2744783.55</v>
      </c>
      <c r="AD2319" s="94">
        <f>IF(AND(AC2319="",M2316=""),0,IF((AC2319=""),M2316, IF( (M2316=""),AC2319,AC2319+M2316)))</f>
        <v>3110183.55</v>
      </c>
      <c r="AE2319" s="94">
        <f>IF( (X2319=""),AD2319*1,( M2316+(SUM(AC2319:AC2319)) )*(X2319/100) )</f>
        <v>1058706.4804199999</v>
      </c>
      <c r="AF2319" s="94">
        <v>50000000</v>
      </c>
      <c r="AG2319" s="94">
        <f t="shared" si="231"/>
        <v>0</v>
      </c>
      <c r="AH2319" s="94">
        <v>0.02</v>
      </c>
    </row>
    <row r="2320" spans="1:34" s="73" customFormat="1" x14ac:dyDescent="0.55000000000000004">
      <c r="A2320" s="108"/>
      <c r="B2320" s="109"/>
      <c r="C2320" s="102"/>
      <c r="D2320" s="90"/>
      <c r="E2320" s="102"/>
      <c r="F2320" s="102"/>
      <c r="G2320" s="102"/>
      <c r="H2320" s="102"/>
      <c r="I2320" s="98"/>
      <c r="J2320" s="102"/>
      <c r="K2320" s="94"/>
      <c r="L2320" s="94"/>
      <c r="M2320" s="94"/>
      <c r="N2320" s="102">
        <v>5</v>
      </c>
      <c r="O2320" s="111" t="s">
        <v>3267</v>
      </c>
      <c r="P2320" s="96">
        <v>3570800354354</v>
      </c>
      <c r="Q2320" s="111" t="s">
        <v>3268</v>
      </c>
      <c r="R2320" s="111" t="s">
        <v>3271</v>
      </c>
      <c r="S2320" s="97" t="s">
        <v>3276</v>
      </c>
      <c r="T2320" s="102" t="s">
        <v>51</v>
      </c>
      <c r="U2320" s="102" t="s">
        <v>45</v>
      </c>
      <c r="V2320" s="102" t="s">
        <v>52</v>
      </c>
      <c r="W2320" s="94">
        <v>132.24</v>
      </c>
      <c r="X2320" s="98">
        <v>10.41</v>
      </c>
      <c r="Y2320" s="94">
        <v>6750</v>
      </c>
      <c r="Z2320" s="94">
        <f t="shared" si="229"/>
        <v>892620.00000000012</v>
      </c>
      <c r="AA2320" s="119">
        <v>6</v>
      </c>
      <c r="AB2320" s="119">
        <v>6</v>
      </c>
      <c r="AC2320" s="94">
        <f t="shared" si="230"/>
        <v>839062.80000000016</v>
      </c>
      <c r="AD2320" s="94">
        <f>IF(AND(AC2320="",M2316=""),0,IF((AC2320=""),M2316, IF( (M2316=""),AC2320,AC2320+M2316)))</f>
        <v>1204462.8000000003</v>
      </c>
      <c r="AE2320" s="94">
        <f>IF( (X2320=""),AD2320*1,( M2316+(SUM(AC2320:AC2320)) )*(X2320/100) )</f>
        <v>125384.57748000002</v>
      </c>
      <c r="AF2320" s="94">
        <v>50000000</v>
      </c>
      <c r="AG2320" s="94">
        <f t="shared" si="231"/>
        <v>0</v>
      </c>
      <c r="AH2320" s="94">
        <v>0.02</v>
      </c>
    </row>
    <row r="2321" spans="1:34" s="73" customFormat="1" x14ac:dyDescent="0.55000000000000004">
      <c r="A2321" s="108"/>
      <c r="B2321" s="109"/>
      <c r="C2321" s="102"/>
      <c r="D2321" s="90"/>
      <c r="E2321" s="102"/>
      <c r="F2321" s="102"/>
      <c r="G2321" s="102"/>
      <c r="H2321" s="102"/>
      <c r="I2321" s="98"/>
      <c r="J2321" s="102"/>
      <c r="K2321" s="94"/>
      <c r="L2321" s="94"/>
      <c r="M2321" s="94"/>
      <c r="N2321" s="102">
        <v>6</v>
      </c>
      <c r="O2321" s="111" t="s">
        <v>3267</v>
      </c>
      <c r="P2321" s="96">
        <v>3570800354354</v>
      </c>
      <c r="Q2321" s="111" t="s">
        <v>3268</v>
      </c>
      <c r="R2321" s="111" t="s">
        <v>3271</v>
      </c>
      <c r="S2321" s="97" t="s">
        <v>3277</v>
      </c>
      <c r="T2321" s="102" t="s">
        <v>51</v>
      </c>
      <c r="U2321" s="102" t="s">
        <v>45</v>
      </c>
      <c r="V2321" s="102" t="s">
        <v>52</v>
      </c>
      <c r="W2321" s="94">
        <v>276.64</v>
      </c>
      <c r="X2321" s="98">
        <v>21.77</v>
      </c>
      <c r="Y2321" s="94">
        <v>6750</v>
      </c>
      <c r="Z2321" s="94">
        <f t="shared" si="229"/>
        <v>1867320</v>
      </c>
      <c r="AA2321" s="119">
        <v>6</v>
      </c>
      <c r="AB2321" s="119">
        <v>6</v>
      </c>
      <c r="AC2321" s="94">
        <f t="shared" si="230"/>
        <v>1755280.8</v>
      </c>
      <c r="AD2321" s="94">
        <f>IF(AND(AC2321="",M2316=""),0,IF((AC2321=""),M2316, IF( (M2316=""),AC2321,AC2321+M2316)))</f>
        <v>2120680.7999999998</v>
      </c>
      <c r="AE2321" s="94">
        <f>IF( (X2321=""),AD2321*1,( M2316+(SUM(AC2321:AC2321)) )*(X2321/100) )</f>
        <v>461672.21015999996</v>
      </c>
      <c r="AF2321" s="94">
        <v>50000000</v>
      </c>
      <c r="AG2321" s="94">
        <f t="shared" si="231"/>
        <v>0</v>
      </c>
      <c r="AH2321" s="94">
        <v>0.02</v>
      </c>
    </row>
    <row r="2322" spans="1:34" s="73" customFormat="1" x14ac:dyDescent="0.55000000000000004">
      <c r="A2322" s="108"/>
      <c r="B2322" s="109"/>
      <c r="C2322" s="102"/>
      <c r="D2322" s="90"/>
      <c r="E2322" s="102"/>
      <c r="F2322" s="102"/>
      <c r="G2322" s="102"/>
      <c r="H2322" s="102"/>
      <c r="I2322" s="98"/>
      <c r="J2322" s="102"/>
      <c r="K2322" s="94"/>
      <c r="L2322" s="94" t="s">
        <v>63</v>
      </c>
      <c r="M2322" s="94">
        <f>SUM(M2316:M2321)</f>
        <v>365400</v>
      </c>
      <c r="N2322" s="102"/>
      <c r="O2322" s="111"/>
      <c r="P2322" s="96"/>
      <c r="Q2322" s="111"/>
      <c r="R2322" s="111"/>
      <c r="S2322" s="97"/>
      <c r="T2322" s="102"/>
      <c r="U2322" s="102"/>
      <c r="V2322" s="102"/>
      <c r="W2322" s="94"/>
      <c r="X2322" s="98"/>
      <c r="Y2322" s="94"/>
      <c r="Z2322" s="94"/>
      <c r="AA2322" s="89"/>
      <c r="AB2322" s="89"/>
      <c r="AC2322" s="94"/>
      <c r="AD2322" s="94">
        <f>SUM(AD2316:AD2321)</f>
        <v>10255816.350000001</v>
      </c>
      <c r="AE2322" s="94">
        <f>SUM(AE2316:AE2321)</f>
        <v>2163891.7402199996</v>
      </c>
      <c r="AF2322" s="94"/>
      <c r="AG2322" s="94">
        <f>SUM(AG2316:AG2321)</f>
        <v>0</v>
      </c>
      <c r="AH2322" s="94"/>
    </row>
    <row r="2323" spans="1:34" s="73" customFormat="1" x14ac:dyDescent="0.55000000000000004">
      <c r="A2323" s="108" t="s">
        <v>3280</v>
      </c>
      <c r="B2323" s="109">
        <v>1007</v>
      </c>
      <c r="C2323" s="102">
        <v>5469</v>
      </c>
      <c r="D2323" s="90" t="s">
        <v>3281</v>
      </c>
      <c r="E2323" s="102" t="s">
        <v>34</v>
      </c>
      <c r="F2323" s="102">
        <v>14320</v>
      </c>
      <c r="G2323" s="102">
        <v>0</v>
      </c>
      <c r="H2323" s="102">
        <v>1</v>
      </c>
      <c r="I2323" s="98">
        <v>51</v>
      </c>
      <c r="J2323" s="102" t="s">
        <v>35</v>
      </c>
      <c r="K2323" s="94">
        <f>((G2323*400)+(H2323*100))+I2323</f>
        <v>151</v>
      </c>
      <c r="L2323" s="94">
        <v>2425</v>
      </c>
      <c r="M2323" s="94">
        <f>K2323*L2323</f>
        <v>366175</v>
      </c>
      <c r="N2323" s="102">
        <v>1</v>
      </c>
      <c r="O2323" s="111" t="s">
        <v>3278</v>
      </c>
      <c r="P2323" s="96">
        <v>8578577000029</v>
      </c>
      <c r="Q2323" s="111" t="s">
        <v>3279</v>
      </c>
      <c r="R2323" s="111" t="s">
        <v>3282</v>
      </c>
      <c r="S2323" s="97" t="s">
        <v>3283</v>
      </c>
      <c r="T2323" s="102" t="s">
        <v>51</v>
      </c>
      <c r="U2323" s="102" t="s">
        <v>45</v>
      </c>
      <c r="V2323" s="102" t="s">
        <v>52</v>
      </c>
      <c r="W2323" s="94">
        <v>84</v>
      </c>
      <c r="X2323" s="98">
        <v>80.77</v>
      </c>
      <c r="Y2323" s="94">
        <v>6750</v>
      </c>
      <c r="Z2323" s="94">
        <f>W2323*Y2323</f>
        <v>567000</v>
      </c>
      <c r="AA2323" s="119">
        <v>6</v>
      </c>
      <c r="AB2323" s="119">
        <v>6</v>
      </c>
      <c r="AC2323" s="94">
        <f>(Z2323*(100-AB2323))/100</f>
        <v>532980</v>
      </c>
      <c r="AD2323" s="94">
        <f>IF(AND(AC2323="",M2323=""),0,IF((AC2323=""),M2323, IF( (M2323=""),AC2323,AC2323+M2323)))</f>
        <v>899155</v>
      </c>
      <c r="AE2323" s="94">
        <f>IF( (X2323=""),AD2323*1,( M2323+(SUM(AC2323:AC2323)) )*(X2323/100) )</f>
        <v>726247.49349999998</v>
      </c>
      <c r="AF2323" s="94">
        <v>50000000</v>
      </c>
      <c r="AG2323" s="94">
        <f>IF((AF2323-AE2323) &gt; 1,0,IF((AF2323-AE2323)&lt;0,AE2323-AF2323,AF2323-AE2323))</f>
        <v>0</v>
      </c>
      <c r="AH2323" s="94">
        <v>0.02</v>
      </c>
    </row>
    <row r="2324" spans="1:34" s="73" customFormat="1" x14ac:dyDescent="0.55000000000000004">
      <c r="A2324" s="108"/>
      <c r="B2324" s="109"/>
      <c r="C2324" s="102"/>
      <c r="D2324" s="90"/>
      <c r="E2324" s="102"/>
      <c r="F2324" s="102"/>
      <c r="G2324" s="102"/>
      <c r="H2324" s="102"/>
      <c r="I2324" s="98"/>
      <c r="J2324" s="102"/>
      <c r="K2324" s="94"/>
      <c r="L2324" s="94"/>
      <c r="M2324" s="94"/>
      <c r="N2324" s="102">
        <v>2</v>
      </c>
      <c r="O2324" s="111" t="s">
        <v>3278</v>
      </c>
      <c r="P2324" s="96">
        <v>8578577000029</v>
      </c>
      <c r="Q2324" s="111" t="s">
        <v>3279</v>
      </c>
      <c r="R2324" s="111" t="s">
        <v>3282</v>
      </c>
      <c r="S2324" s="97" t="s">
        <v>3284</v>
      </c>
      <c r="T2324" s="102" t="s">
        <v>51</v>
      </c>
      <c r="U2324" s="102" t="s">
        <v>45</v>
      </c>
      <c r="V2324" s="102" t="s">
        <v>52</v>
      </c>
      <c r="W2324" s="94">
        <v>20</v>
      </c>
      <c r="X2324" s="98">
        <v>19.23</v>
      </c>
      <c r="Y2324" s="94">
        <v>0</v>
      </c>
      <c r="Z2324" s="94">
        <f>W2324*Y2324</f>
        <v>0</v>
      </c>
      <c r="AA2324" s="119">
        <v>6</v>
      </c>
      <c r="AB2324" s="119">
        <v>6</v>
      </c>
      <c r="AC2324" s="94">
        <f>(Z2324*(100-AB2324))/100</f>
        <v>0</v>
      </c>
      <c r="AD2324" s="94">
        <f>IF(AND(AC2324="",M2323=""),0,IF((AC2324=""),M2323, IF( (M2323=""),AC2324,AC2324+M2323)))</f>
        <v>366175</v>
      </c>
      <c r="AE2324" s="94">
        <f>IF( (X2324=""),AD2324*1,( M2323+(SUM(AC2324:AC2324)) )*(X2324/100) )</f>
        <v>70415.452499999999</v>
      </c>
      <c r="AF2324" s="94">
        <v>50000000</v>
      </c>
      <c r="AG2324" s="94">
        <f>IF((AF2324-AE2324) &gt; 1,0,IF((AF2324-AE2324)&lt;0,AE2324-AF2324,AF2324-AE2324))</f>
        <v>0</v>
      </c>
      <c r="AH2324" s="94">
        <v>0.02</v>
      </c>
    </row>
    <row r="2325" spans="1:34" s="73" customFormat="1" x14ac:dyDescent="0.55000000000000004">
      <c r="A2325" s="108"/>
      <c r="B2325" s="109"/>
      <c r="C2325" s="102"/>
      <c r="D2325" s="90"/>
      <c r="E2325" s="102"/>
      <c r="F2325" s="102"/>
      <c r="G2325" s="102"/>
      <c r="H2325" s="102"/>
      <c r="I2325" s="98"/>
      <c r="J2325" s="102"/>
      <c r="K2325" s="94"/>
      <c r="L2325" s="94" t="s">
        <v>63</v>
      </c>
      <c r="M2325" s="94">
        <f>SUM(M2323:M2324)</f>
        <v>366175</v>
      </c>
      <c r="N2325" s="102"/>
      <c r="O2325" s="111"/>
      <c r="P2325" s="96"/>
      <c r="Q2325" s="111"/>
      <c r="R2325" s="111"/>
      <c r="S2325" s="97"/>
      <c r="T2325" s="102"/>
      <c r="U2325" s="102"/>
      <c r="V2325" s="102"/>
      <c r="W2325" s="94"/>
      <c r="X2325" s="98"/>
      <c r="Y2325" s="94"/>
      <c r="Z2325" s="94"/>
      <c r="AA2325" s="89"/>
      <c r="AB2325" s="89"/>
      <c r="AC2325" s="94"/>
      <c r="AD2325" s="94">
        <f>SUM(AD2323:AD2324)</f>
        <v>1265330</v>
      </c>
      <c r="AE2325" s="94">
        <f>SUM(AE2323:AE2324)</f>
        <v>796662.946</v>
      </c>
      <c r="AF2325" s="94"/>
      <c r="AG2325" s="94">
        <f>SUM(AG2323:AG2324)</f>
        <v>0</v>
      </c>
      <c r="AH2325" s="94"/>
    </row>
    <row r="2326" spans="1:34" s="73" customFormat="1" x14ac:dyDescent="0.55000000000000004">
      <c r="A2326" s="108" t="s">
        <v>3287</v>
      </c>
      <c r="B2326" s="109">
        <v>1008</v>
      </c>
      <c r="C2326" s="102">
        <v>7730</v>
      </c>
      <c r="D2326" s="90" t="s">
        <v>3288</v>
      </c>
      <c r="E2326" s="102" t="s">
        <v>34</v>
      </c>
      <c r="F2326" s="102">
        <v>2466</v>
      </c>
      <c r="G2326" s="102">
        <v>0</v>
      </c>
      <c r="H2326" s="102">
        <v>2</v>
      </c>
      <c r="I2326" s="98">
        <v>29</v>
      </c>
      <c r="J2326" s="102" t="s">
        <v>35</v>
      </c>
      <c r="K2326" s="94">
        <f>((G2326*400)+(H2326*100))+I2326</f>
        <v>229</v>
      </c>
      <c r="L2326" s="94">
        <v>375</v>
      </c>
      <c r="M2326" s="94">
        <f>K2326*L2326</f>
        <v>85875</v>
      </c>
      <c r="N2326" s="102">
        <v>1</v>
      </c>
      <c r="O2326" s="111" t="s">
        <v>3285</v>
      </c>
      <c r="P2326" s="96">
        <v>3570800203861</v>
      </c>
      <c r="Q2326" s="111" t="s">
        <v>3286</v>
      </c>
      <c r="R2326" s="111" t="s">
        <v>3289</v>
      </c>
      <c r="S2326" s="97" t="s">
        <v>3290</v>
      </c>
      <c r="T2326" s="102" t="s">
        <v>73</v>
      </c>
      <c r="U2326" s="102" t="s">
        <v>227</v>
      </c>
      <c r="V2326" s="102" t="s">
        <v>52</v>
      </c>
      <c r="W2326" s="94">
        <v>357</v>
      </c>
      <c r="X2326" s="98">
        <v>100</v>
      </c>
      <c r="Y2326" s="94">
        <v>6600</v>
      </c>
      <c r="Z2326" s="94">
        <f>W2326*Y2326</f>
        <v>2356200</v>
      </c>
      <c r="AA2326" s="89">
        <v>11</v>
      </c>
      <c r="AB2326" s="89">
        <v>34</v>
      </c>
      <c r="AC2326" s="94">
        <f>(Z2326*(100-AB2326))/100</f>
        <v>1555092</v>
      </c>
      <c r="AD2326" s="94">
        <f>IF(AND(AC2326="",M2326=""),0,IF((AC2326=""),M2326, IF( (M2326=""),AC2326,AC2326+M2326)))</f>
        <v>1640967</v>
      </c>
      <c r="AE2326" s="94">
        <f>IF( (X2326=""),AD2326*1,( M2326+(SUM(AC2326:AC2326)) )*(X2326/100) )</f>
        <v>1640967</v>
      </c>
      <c r="AF2326" s="94">
        <v>50000000</v>
      </c>
      <c r="AG2326" s="94">
        <f>IF((AF2326-AE2326) &gt; 1,0,IF((AF2326-AE2326)&lt;0,AE2326-AF2326,AF2326-AE2326))</f>
        <v>0</v>
      </c>
      <c r="AH2326" s="94">
        <v>0.02</v>
      </c>
    </row>
    <row r="2327" spans="1:34" s="73" customFormat="1" x14ac:dyDescent="0.55000000000000004">
      <c r="A2327" s="108"/>
      <c r="B2327" s="109"/>
      <c r="C2327" s="102"/>
      <c r="D2327" s="90"/>
      <c r="E2327" s="102"/>
      <c r="F2327" s="102"/>
      <c r="G2327" s="102"/>
      <c r="H2327" s="102"/>
      <c r="I2327" s="98"/>
      <c r="J2327" s="102"/>
      <c r="K2327" s="94"/>
      <c r="L2327" s="94" t="s">
        <v>63</v>
      </c>
      <c r="M2327" s="94">
        <f>SUM(M2326:M2326)</f>
        <v>85875</v>
      </c>
      <c r="N2327" s="102"/>
      <c r="O2327" s="111"/>
      <c r="P2327" s="96"/>
      <c r="Q2327" s="111"/>
      <c r="R2327" s="111"/>
      <c r="S2327" s="97"/>
      <c r="T2327" s="102"/>
      <c r="U2327" s="102"/>
      <c r="V2327" s="102"/>
      <c r="W2327" s="94"/>
      <c r="X2327" s="98"/>
      <c r="Y2327" s="94"/>
      <c r="Z2327" s="94"/>
      <c r="AA2327" s="89"/>
      <c r="AB2327" s="89"/>
      <c r="AC2327" s="94"/>
      <c r="AD2327" s="94">
        <f>SUM(AD2326:AD2326)</f>
        <v>1640967</v>
      </c>
      <c r="AE2327" s="94">
        <f>SUM(AE2326:AE2326)</f>
        <v>1640967</v>
      </c>
      <c r="AF2327" s="94"/>
      <c r="AG2327" s="94">
        <f>SUM(AG2326:AG2326)</f>
        <v>0</v>
      </c>
      <c r="AH2327" s="94"/>
    </row>
    <row r="2328" spans="1:34" s="73" customFormat="1" x14ac:dyDescent="0.55000000000000004">
      <c r="A2328" s="108" t="s">
        <v>3293</v>
      </c>
      <c r="B2328" s="109">
        <v>1009</v>
      </c>
      <c r="C2328" s="102">
        <v>8392</v>
      </c>
      <c r="D2328" s="90" t="s">
        <v>3294</v>
      </c>
      <c r="E2328" s="102" t="s">
        <v>34</v>
      </c>
      <c r="F2328" s="102">
        <v>1792</v>
      </c>
      <c r="G2328" s="102">
        <v>0</v>
      </c>
      <c r="H2328" s="102">
        <v>2</v>
      </c>
      <c r="I2328" s="98">
        <v>21</v>
      </c>
      <c r="J2328" s="102" t="s">
        <v>35</v>
      </c>
      <c r="K2328" s="94">
        <f>((G2328*400)+(H2328*100))+I2328</f>
        <v>221</v>
      </c>
      <c r="L2328" s="94">
        <v>1000</v>
      </c>
      <c r="M2328" s="94">
        <f>K2328*L2328</f>
        <v>221000</v>
      </c>
      <c r="N2328" s="102">
        <v>1</v>
      </c>
      <c r="O2328" s="111" t="s">
        <v>3291</v>
      </c>
      <c r="P2328" s="96">
        <v>3570800354672</v>
      </c>
      <c r="Q2328" s="111" t="s">
        <v>3292</v>
      </c>
      <c r="R2328" s="111" t="s">
        <v>3295</v>
      </c>
      <c r="S2328" s="97" t="s">
        <v>3296</v>
      </c>
      <c r="T2328" s="102" t="s">
        <v>51</v>
      </c>
      <c r="U2328" s="102" t="s">
        <v>45</v>
      </c>
      <c r="V2328" s="102" t="s">
        <v>52</v>
      </c>
      <c r="W2328" s="94">
        <v>552.64</v>
      </c>
      <c r="X2328" s="98">
        <v>90.32</v>
      </c>
      <c r="Y2328" s="94">
        <v>6750</v>
      </c>
      <c r="Z2328" s="94">
        <f>W2328*Y2328</f>
        <v>3730320</v>
      </c>
      <c r="AA2328" s="89">
        <v>6</v>
      </c>
      <c r="AB2328" s="89">
        <v>6</v>
      </c>
      <c r="AC2328" s="94">
        <f>(Z2328*(100-AB2328))/100</f>
        <v>3506500.8</v>
      </c>
      <c r="AD2328" s="94">
        <f>IF(AND(AC2328="",M2328=""),0,IF((AC2328=""),M2328, IF( (M2328=""),AC2328,AC2328+M2328)))</f>
        <v>3727500.8</v>
      </c>
      <c r="AE2328" s="94">
        <f>IF( (X2328=""),AD2328*1,( M2328+(SUM(AC2328:AC2328)) )*(X2328/100) )</f>
        <v>3366678.7225599992</v>
      </c>
      <c r="AF2328" s="94">
        <v>50000000</v>
      </c>
      <c r="AG2328" s="94">
        <f>IF((AF2328-AE2328) &gt; 1,0,IF((AF2328-AE2328)&lt;0,AE2328-AF2328,AF2328-AE2328))</f>
        <v>0</v>
      </c>
      <c r="AH2328" s="94">
        <v>0.02</v>
      </c>
    </row>
    <row r="2329" spans="1:34" s="73" customFormat="1" x14ac:dyDescent="0.55000000000000004">
      <c r="A2329" s="108"/>
      <c r="B2329" s="109"/>
      <c r="C2329" s="102"/>
      <c r="D2329" s="90"/>
      <c r="E2329" s="102"/>
      <c r="F2329" s="102"/>
      <c r="G2329" s="102"/>
      <c r="H2329" s="102"/>
      <c r="I2329" s="98"/>
      <c r="J2329" s="102"/>
      <c r="K2329" s="94"/>
      <c r="L2329" s="94"/>
      <c r="M2329" s="94"/>
      <c r="N2329" s="102">
        <v>2</v>
      </c>
      <c r="O2329" s="111" t="s">
        <v>3291</v>
      </c>
      <c r="P2329" s="96">
        <v>3570800354672</v>
      </c>
      <c r="Q2329" s="111" t="s">
        <v>3292</v>
      </c>
      <c r="R2329" s="111" t="s">
        <v>3295</v>
      </c>
      <c r="S2329" s="97" t="s">
        <v>3297</v>
      </c>
      <c r="T2329" s="102" t="s">
        <v>51</v>
      </c>
      <c r="U2329" s="102" t="s">
        <v>45</v>
      </c>
      <c r="V2329" s="102" t="s">
        <v>52</v>
      </c>
      <c r="W2329" s="94">
        <v>59.2</v>
      </c>
      <c r="X2329" s="98">
        <v>9.68</v>
      </c>
      <c r="Y2329" s="94">
        <v>5600</v>
      </c>
      <c r="Z2329" s="94">
        <f>W2329*Y2329</f>
        <v>331520</v>
      </c>
      <c r="AA2329" s="89">
        <v>21</v>
      </c>
      <c r="AB2329" s="89">
        <v>32</v>
      </c>
      <c r="AC2329" s="94">
        <f>(Z2329*(100-AB2329))/100</f>
        <v>225433.60000000001</v>
      </c>
      <c r="AD2329" s="94">
        <f>IF(AND(AC2329="",M2328=""),0,IF((AC2329=""),M2328, IF( (M2328=""),AC2329,AC2329+M2328)))</f>
        <v>446433.6</v>
      </c>
      <c r="AE2329" s="94">
        <f>IF( (X2329=""),AD2329*1,( M2328+(SUM(AC2329:AC2329)) )*(X2329/100) )</f>
        <v>43214.77248</v>
      </c>
      <c r="AF2329" s="94">
        <v>50000000</v>
      </c>
      <c r="AG2329" s="94">
        <f>IF((AF2329-AE2329) &gt; 1,0,IF((AF2329-AE2329)&lt;0,AE2329-AF2329,AF2329-AE2329))</f>
        <v>0</v>
      </c>
      <c r="AH2329" s="94">
        <v>0.02</v>
      </c>
    </row>
    <row r="2330" spans="1:34" s="73" customFormat="1" x14ac:dyDescent="0.55000000000000004">
      <c r="A2330" s="108"/>
      <c r="B2330" s="109"/>
      <c r="C2330" s="102"/>
      <c r="D2330" s="90"/>
      <c r="E2330" s="102"/>
      <c r="F2330" s="102"/>
      <c r="G2330" s="102"/>
      <c r="H2330" s="102"/>
      <c r="I2330" s="98"/>
      <c r="J2330" s="102"/>
      <c r="K2330" s="94"/>
      <c r="L2330" s="94" t="s">
        <v>63</v>
      </c>
      <c r="M2330" s="94">
        <f>SUM(M2328:M2329)</f>
        <v>221000</v>
      </c>
      <c r="N2330" s="102"/>
      <c r="O2330" s="111"/>
      <c r="P2330" s="96"/>
      <c r="Q2330" s="111"/>
      <c r="R2330" s="111"/>
      <c r="S2330" s="97"/>
      <c r="T2330" s="102"/>
      <c r="U2330" s="102"/>
      <c r="V2330" s="102"/>
      <c r="W2330" s="94"/>
      <c r="X2330" s="98"/>
      <c r="Y2330" s="94"/>
      <c r="Z2330" s="94"/>
      <c r="AA2330" s="89"/>
      <c r="AB2330" s="89"/>
      <c r="AC2330" s="94"/>
      <c r="AD2330" s="94">
        <f>SUM(AD2328:AD2329)</f>
        <v>4173934.4</v>
      </c>
      <c r="AE2330" s="94">
        <f>SUM(AE2328:AE2329)</f>
        <v>3409893.495039999</v>
      </c>
      <c r="AF2330" s="94"/>
      <c r="AG2330" s="94">
        <f>SUM(AG2328:AG2329)</f>
        <v>0</v>
      </c>
      <c r="AH2330" s="94"/>
    </row>
    <row r="2331" spans="1:34" s="99" customFormat="1" x14ac:dyDescent="0.55000000000000004">
      <c r="A2331" s="107" t="s">
        <v>15317</v>
      </c>
      <c r="B2331" s="102">
        <v>1010</v>
      </c>
      <c r="C2331" s="102">
        <v>5583</v>
      </c>
      <c r="D2331" s="90" t="s">
        <v>6996</v>
      </c>
      <c r="E2331" s="102" t="s">
        <v>34</v>
      </c>
      <c r="F2331" s="102">
        <v>928</v>
      </c>
      <c r="G2331" s="102">
        <v>0</v>
      </c>
      <c r="H2331" s="102">
        <v>0</v>
      </c>
      <c r="I2331" s="98">
        <v>9</v>
      </c>
      <c r="J2331" s="102" t="s">
        <v>35</v>
      </c>
      <c r="K2331" s="94">
        <f>((G2331*400)+(H2331*100))+I2331</f>
        <v>9</v>
      </c>
      <c r="L2331" s="94">
        <v>25000</v>
      </c>
      <c r="M2331" s="94">
        <f>K2331*L2331</f>
        <v>225000</v>
      </c>
      <c r="N2331" s="102">
        <v>1</v>
      </c>
      <c r="O2331" s="111" t="s">
        <v>15315</v>
      </c>
      <c r="P2331" s="96">
        <v>3579900098358</v>
      </c>
      <c r="Q2331" s="111" t="s">
        <v>15316</v>
      </c>
      <c r="R2331" s="111" t="s">
        <v>15318</v>
      </c>
      <c r="S2331" s="97" t="s">
        <v>6997</v>
      </c>
      <c r="T2331" s="102" t="s">
        <v>44</v>
      </c>
      <c r="U2331" s="102" t="s">
        <v>45</v>
      </c>
      <c r="V2331" s="102" t="s">
        <v>46</v>
      </c>
      <c r="W2331" s="94">
        <v>30</v>
      </c>
      <c r="X2331" s="98">
        <v>33.340000000000003</v>
      </c>
      <c r="Y2331" s="94">
        <v>7150</v>
      </c>
      <c r="Z2331" s="94">
        <f>W2331*Y2331</f>
        <v>214500</v>
      </c>
      <c r="AA2331" s="89">
        <v>32</v>
      </c>
      <c r="AB2331" s="89">
        <v>54</v>
      </c>
      <c r="AC2331" s="94">
        <f>(Z2331*(100-AB2331))/100</f>
        <v>98670</v>
      </c>
      <c r="AD2331" s="94">
        <f>IF(AND(AC2331="",M2331=""),0,IF((AC2331=""),M2331, IF( (M2331=""),AC2331,SUM(AC2331:AC2333)+M2331)))</f>
        <v>521010</v>
      </c>
      <c r="AE2331" s="94">
        <f>IF( (X2331=""),AD2331*1,AD2331*(X2331/100) )</f>
        <v>173704.73400000003</v>
      </c>
      <c r="AF2331" s="94">
        <v>0</v>
      </c>
      <c r="AG2331" s="94">
        <f>IF((AF2331-AE2331) &gt; 1,0,IF((AF2331-AE2331)&lt;0,AE2331-AF2331,AF2331-AE2331))</f>
        <v>173704.73400000003</v>
      </c>
      <c r="AH2331" s="94">
        <v>0.3</v>
      </c>
    </row>
    <row r="2332" spans="1:34" s="99" customFormat="1" x14ac:dyDescent="0.55000000000000004">
      <c r="A2332" s="107"/>
      <c r="B2332" s="102"/>
      <c r="C2332" s="102"/>
      <c r="D2332" s="90"/>
      <c r="E2332" s="102"/>
      <c r="F2332" s="102"/>
      <c r="G2332" s="102"/>
      <c r="H2332" s="102"/>
      <c r="I2332" s="98"/>
      <c r="J2332" s="102"/>
      <c r="K2332" s="94"/>
      <c r="L2332" s="94"/>
      <c r="M2332" s="94"/>
      <c r="N2332" s="102"/>
      <c r="O2332" s="111"/>
      <c r="P2332" s="96"/>
      <c r="Q2332" s="111"/>
      <c r="R2332" s="111"/>
      <c r="S2332" s="97"/>
      <c r="T2332" s="102" t="s">
        <v>44</v>
      </c>
      <c r="U2332" s="102"/>
      <c r="V2332" s="102" t="s">
        <v>46</v>
      </c>
      <c r="W2332" s="94">
        <v>30</v>
      </c>
      <c r="X2332" s="98">
        <v>33.33</v>
      </c>
      <c r="Y2332" s="94">
        <v>7150</v>
      </c>
      <c r="Z2332" s="94">
        <f>W2332*Y2332</f>
        <v>214500</v>
      </c>
      <c r="AA2332" s="89">
        <v>32</v>
      </c>
      <c r="AB2332" s="89">
        <v>54</v>
      </c>
      <c r="AC2332" s="94">
        <f>(Z2332*(100-AB2332))/100</f>
        <v>98670</v>
      </c>
      <c r="AD2332" s="94">
        <f>IF(AND(AC2332="",M2331=""),0,IF((AC2332=""),M2331, IF( (M2331=""),AC2332,SUM(AC2331:AC2333)+M2331)))</f>
        <v>521010</v>
      </c>
      <c r="AE2332" s="94">
        <f>IF( (X2332=""),AD2332*1,AD2332*(X2332/100) )</f>
        <v>173652.633</v>
      </c>
      <c r="AF2332" s="94">
        <v>0</v>
      </c>
      <c r="AG2332" s="94">
        <f>IF((AF2332-AE2332) &gt; 1,0,IF((AF2332-AE2332)&lt;0,AE2332-AF2332,AF2332-AE2332))</f>
        <v>173652.633</v>
      </c>
      <c r="AH2332" s="94">
        <v>0.3</v>
      </c>
    </row>
    <row r="2333" spans="1:34" s="99" customFormat="1" x14ac:dyDescent="0.55000000000000004">
      <c r="A2333" s="107"/>
      <c r="B2333" s="102"/>
      <c r="C2333" s="102"/>
      <c r="D2333" s="90"/>
      <c r="E2333" s="102"/>
      <c r="F2333" s="102"/>
      <c r="G2333" s="102"/>
      <c r="H2333" s="102"/>
      <c r="I2333" s="98"/>
      <c r="J2333" s="102"/>
      <c r="K2333" s="94"/>
      <c r="L2333" s="94"/>
      <c r="M2333" s="94"/>
      <c r="N2333" s="102"/>
      <c r="O2333" s="111"/>
      <c r="P2333" s="96"/>
      <c r="Q2333" s="111"/>
      <c r="R2333" s="111"/>
      <c r="S2333" s="97"/>
      <c r="T2333" s="102" t="s">
        <v>44</v>
      </c>
      <c r="U2333" s="102"/>
      <c r="V2333" s="102" t="s">
        <v>46</v>
      </c>
      <c r="W2333" s="94">
        <v>30</v>
      </c>
      <c r="X2333" s="98">
        <v>33.33</v>
      </c>
      <c r="Y2333" s="94">
        <v>7150</v>
      </c>
      <c r="Z2333" s="94">
        <f>W2333*Y2333</f>
        <v>214500</v>
      </c>
      <c r="AA2333" s="89">
        <v>32</v>
      </c>
      <c r="AB2333" s="89">
        <v>54</v>
      </c>
      <c r="AC2333" s="94">
        <f>(Z2333*(100-AB2333))/100</f>
        <v>98670</v>
      </c>
      <c r="AD2333" s="94">
        <f>IF(AND(AC2333="",M2331=""),0,IF((AC2333=""),M2331, IF( (M2331=""),AC2333,SUM(AC2331:AC2333)+M2331)))</f>
        <v>521010</v>
      </c>
      <c r="AE2333" s="94">
        <f>IF( (X2333=""),AD2333*1,AD2333*(X2333/100) )</f>
        <v>173652.633</v>
      </c>
      <c r="AF2333" s="94">
        <v>0</v>
      </c>
      <c r="AG2333" s="94">
        <f>IF((AF2333-AE2333) &gt; 1,0,IF((AF2333-AE2333)&lt;0,AE2333-AF2333,AF2333-AE2333))</f>
        <v>173652.633</v>
      </c>
      <c r="AH2333" s="94">
        <v>0.3</v>
      </c>
    </row>
    <row r="2334" spans="1:34" s="99" customFormat="1" x14ac:dyDescent="0.55000000000000004">
      <c r="A2334" s="107"/>
      <c r="B2334" s="102"/>
      <c r="C2334" s="102"/>
      <c r="D2334" s="90"/>
      <c r="E2334" s="102"/>
      <c r="F2334" s="102"/>
      <c r="G2334" s="102"/>
      <c r="H2334" s="102"/>
      <c r="I2334" s="98"/>
      <c r="J2334" s="102"/>
      <c r="K2334" s="94"/>
      <c r="L2334" s="94" t="s">
        <v>63</v>
      </c>
      <c r="M2334" s="94">
        <f>SUM(M2331:M2333)</f>
        <v>225000</v>
      </c>
      <c r="N2334" s="102"/>
      <c r="O2334" s="111"/>
      <c r="P2334" s="96"/>
      <c r="Q2334" s="111"/>
      <c r="R2334" s="111"/>
      <c r="S2334" s="97"/>
      <c r="T2334" s="102"/>
      <c r="U2334" s="102"/>
      <c r="V2334" s="102"/>
      <c r="W2334" s="94"/>
      <c r="X2334" s="98"/>
      <c r="Y2334" s="94"/>
      <c r="Z2334" s="94"/>
      <c r="AA2334" s="89"/>
      <c r="AB2334" s="89"/>
      <c r="AC2334" s="94"/>
      <c r="AD2334" s="94"/>
      <c r="AE2334" s="94">
        <f>SUM(AE2331:AE2333)</f>
        <v>521010</v>
      </c>
      <c r="AF2334" s="94"/>
      <c r="AG2334" s="94">
        <f>SUM(AG2331:AG2333)</f>
        <v>521010</v>
      </c>
      <c r="AH2334" s="94"/>
    </row>
    <row r="2335" spans="1:34" s="99" customFormat="1" x14ac:dyDescent="0.55000000000000004">
      <c r="A2335" s="107" t="s">
        <v>15579</v>
      </c>
      <c r="B2335" s="161">
        <v>1121</v>
      </c>
      <c r="C2335" s="161">
        <v>10782</v>
      </c>
      <c r="D2335" s="162" t="s">
        <v>15580</v>
      </c>
      <c r="E2335" s="161" t="s">
        <v>34</v>
      </c>
      <c r="F2335" s="161">
        <v>24810</v>
      </c>
      <c r="G2335" s="161">
        <v>0</v>
      </c>
      <c r="H2335" s="161">
        <v>0</v>
      </c>
      <c r="I2335" s="163">
        <v>19</v>
      </c>
      <c r="J2335" s="161" t="s">
        <v>35</v>
      </c>
      <c r="K2335" s="121">
        <f>((G2335*400)+(H2335*100))+I2335</f>
        <v>19</v>
      </c>
      <c r="L2335" s="121">
        <v>14500</v>
      </c>
      <c r="M2335" s="121">
        <f>K2335*L2335</f>
        <v>275500</v>
      </c>
      <c r="N2335" s="161">
        <v>1</v>
      </c>
      <c r="O2335" s="164" t="s">
        <v>15577</v>
      </c>
      <c r="P2335" s="165">
        <v>8500487003480</v>
      </c>
      <c r="Q2335" s="164" t="s">
        <v>15578</v>
      </c>
      <c r="R2335" s="164" t="s">
        <v>15581</v>
      </c>
      <c r="S2335" s="166"/>
      <c r="T2335" s="161" t="s">
        <v>44</v>
      </c>
      <c r="U2335" s="161" t="s">
        <v>45</v>
      </c>
      <c r="V2335" s="102" t="s">
        <v>52</v>
      </c>
      <c r="W2335" s="94">
        <v>108</v>
      </c>
      <c r="X2335" s="98">
        <v>100</v>
      </c>
      <c r="Y2335" s="94">
        <v>7150</v>
      </c>
      <c r="Z2335" s="94">
        <f>W2335*Y2335</f>
        <v>772200</v>
      </c>
      <c r="AA2335" s="89">
        <v>9</v>
      </c>
      <c r="AB2335" s="89">
        <v>9</v>
      </c>
      <c r="AC2335" s="94">
        <f>(Z2335*(100-AB2335))/100</f>
        <v>702702</v>
      </c>
      <c r="AD2335" s="121">
        <f>IF(AND(AC2335="",M2335=""),0,IF((AC2335=""),M2335,IF((M2335=""),AC2335,AC2335+M2335)))</f>
        <v>978202</v>
      </c>
      <c r="AE2335" s="121">
        <f>IF( (X2335=""),AD2335*1,AD2335*(X2335/100) )</f>
        <v>978202</v>
      </c>
      <c r="AF2335" s="121">
        <v>0</v>
      </c>
      <c r="AG2335" s="121">
        <f>IF((AF2335-AE2335) &gt; 1,0,IF((AF2335-AE2335)&lt;0,AE2335-AF2335,AF2335-AE2335))</f>
        <v>978202</v>
      </c>
      <c r="AH2335" s="121">
        <v>0.02</v>
      </c>
    </row>
    <row r="2336" spans="1:34" s="99" customFormat="1" x14ac:dyDescent="0.55000000000000004">
      <c r="A2336" s="107"/>
      <c r="B2336" s="161">
        <v>1122</v>
      </c>
      <c r="C2336" s="161">
        <v>10783</v>
      </c>
      <c r="D2336" s="162" t="s">
        <v>15582</v>
      </c>
      <c r="E2336" s="161" t="s">
        <v>34</v>
      </c>
      <c r="F2336" s="161">
        <v>24811</v>
      </c>
      <c r="G2336" s="161">
        <v>0</v>
      </c>
      <c r="H2336" s="161">
        <v>0</v>
      </c>
      <c r="I2336" s="163">
        <v>19</v>
      </c>
      <c r="J2336" s="161" t="s">
        <v>35</v>
      </c>
      <c r="K2336" s="121">
        <f>((G2336*400)+(H2336*100))+I2336</f>
        <v>19</v>
      </c>
      <c r="L2336" s="121">
        <v>14500</v>
      </c>
      <c r="M2336" s="121">
        <f>K2336*L2336</f>
        <v>275500</v>
      </c>
      <c r="N2336" s="161">
        <v>1</v>
      </c>
      <c r="O2336" s="164" t="s">
        <v>15577</v>
      </c>
      <c r="P2336" s="165">
        <v>8500487003480</v>
      </c>
      <c r="Q2336" s="164" t="s">
        <v>15578</v>
      </c>
      <c r="R2336" s="164" t="s">
        <v>15581</v>
      </c>
      <c r="S2336" s="166"/>
      <c r="T2336" s="161" t="s">
        <v>44</v>
      </c>
      <c r="U2336" s="161" t="s">
        <v>45</v>
      </c>
      <c r="V2336" s="102" t="s">
        <v>52</v>
      </c>
      <c r="W2336" s="94">
        <v>108</v>
      </c>
      <c r="X2336" s="98">
        <v>100</v>
      </c>
      <c r="Y2336" s="94">
        <v>7150</v>
      </c>
      <c r="Z2336" s="94">
        <f>W2336*Y2336</f>
        <v>772200</v>
      </c>
      <c r="AA2336" s="89">
        <v>9</v>
      </c>
      <c r="AB2336" s="89">
        <v>9</v>
      </c>
      <c r="AC2336" s="94">
        <f>(Z2336*(100-AB2336))/100</f>
        <v>702702</v>
      </c>
      <c r="AD2336" s="121">
        <f>IF(AND(AC2336="",M2336=""),0,IF((AC2336=""),M2336,IF((M2336=""),AC2336,AC2336+M2336)))</f>
        <v>978202</v>
      </c>
      <c r="AE2336" s="121">
        <f>IF( (X2336=""),AD2336*1,AD2336*(X2336/100) )</f>
        <v>978202</v>
      </c>
      <c r="AF2336" s="121">
        <v>0</v>
      </c>
      <c r="AG2336" s="121">
        <f>IF((AF2336-AE2336) &gt; 1,0,IF((AF2336-AE2336)&lt;0,AE2336-AF2336,AF2336-AE2336))</f>
        <v>978202</v>
      </c>
      <c r="AH2336" s="121">
        <v>0.02</v>
      </c>
    </row>
    <row r="2337" spans="1:34" s="99" customFormat="1" x14ac:dyDescent="0.55000000000000004">
      <c r="A2337" s="107"/>
      <c r="B2337" s="161"/>
      <c r="C2337" s="161"/>
      <c r="D2337" s="162"/>
      <c r="E2337" s="161"/>
      <c r="F2337" s="161"/>
      <c r="G2337" s="161"/>
      <c r="H2337" s="161"/>
      <c r="I2337" s="163"/>
      <c r="J2337" s="161"/>
      <c r="K2337" s="121"/>
      <c r="L2337" s="121" t="s">
        <v>63</v>
      </c>
      <c r="M2337" s="121">
        <f>SUM(M2335:M2336)</f>
        <v>551000</v>
      </c>
      <c r="N2337" s="161"/>
      <c r="O2337" s="164"/>
      <c r="P2337" s="165"/>
      <c r="Q2337" s="164"/>
      <c r="R2337" s="164"/>
      <c r="S2337" s="166"/>
      <c r="T2337" s="161"/>
      <c r="U2337" s="161"/>
      <c r="V2337" s="161"/>
      <c r="W2337" s="121"/>
      <c r="X2337" s="163"/>
      <c r="Y2337" s="121"/>
      <c r="Z2337" s="121"/>
      <c r="AA2337" s="167"/>
      <c r="AB2337" s="167"/>
      <c r="AC2337" s="121"/>
      <c r="AD2337" s="121"/>
      <c r="AE2337" s="121">
        <f>SUM(AE2335:AE2336)</f>
        <v>1956404</v>
      </c>
      <c r="AF2337" s="121"/>
      <c r="AG2337" s="121">
        <f>SUM(AG2335:AG2336)</f>
        <v>1956404</v>
      </c>
      <c r="AH2337" s="121"/>
    </row>
    <row r="2338" spans="1:34" s="73" customFormat="1" x14ac:dyDescent="0.55000000000000004">
      <c r="A2338" s="108" t="s">
        <v>3300</v>
      </c>
      <c r="B2338" s="109">
        <v>1011</v>
      </c>
      <c r="C2338" s="102">
        <v>6694</v>
      </c>
      <c r="D2338" s="90" t="s">
        <v>3301</v>
      </c>
      <c r="E2338" s="102" t="s">
        <v>34</v>
      </c>
      <c r="F2338" s="102">
        <v>23207</v>
      </c>
      <c r="G2338" s="102">
        <v>0</v>
      </c>
      <c r="H2338" s="102">
        <v>2</v>
      </c>
      <c r="I2338" s="98">
        <v>26</v>
      </c>
      <c r="J2338" s="102" t="s">
        <v>35</v>
      </c>
      <c r="K2338" s="94">
        <f>((G2338*400)+(H2338*100))+I2338</f>
        <v>226</v>
      </c>
      <c r="L2338" s="94">
        <v>6000</v>
      </c>
      <c r="M2338" s="94">
        <f>K2338*L2338</f>
        <v>1356000</v>
      </c>
      <c r="N2338" s="102">
        <v>1</v>
      </c>
      <c r="O2338" s="111" t="s">
        <v>3298</v>
      </c>
      <c r="P2338" s="96"/>
      <c r="Q2338" s="111" t="s">
        <v>3299</v>
      </c>
      <c r="R2338" s="111" t="s">
        <v>3302</v>
      </c>
      <c r="S2338" s="97" t="s">
        <v>3303</v>
      </c>
      <c r="T2338" s="102" t="s">
        <v>51</v>
      </c>
      <c r="U2338" s="102" t="s">
        <v>227</v>
      </c>
      <c r="V2338" s="102" t="s">
        <v>52</v>
      </c>
      <c r="W2338" s="94">
        <v>135.30000000000001</v>
      </c>
      <c r="X2338" s="98">
        <v>50.19</v>
      </c>
      <c r="Y2338" s="94">
        <v>6750</v>
      </c>
      <c r="Z2338" s="94">
        <f>W2338*Y2338</f>
        <v>913275.00000000012</v>
      </c>
      <c r="AA2338" s="89">
        <v>11</v>
      </c>
      <c r="AB2338" s="89">
        <v>34</v>
      </c>
      <c r="AC2338" s="94">
        <f>(Z2338*(100-AB2338))/100</f>
        <v>602761.50000000012</v>
      </c>
      <c r="AD2338" s="94">
        <f>IF(AND(AC2338="",M2338=""),0,IF((AC2338=""),M2338, IF( (M2338=""),AC2338,AC2338+M2338)))</f>
        <v>1958761.5</v>
      </c>
      <c r="AE2338" s="94">
        <f>IF( (X2338=""),AD2338*1,( M2338+(SUM(AC2338:AC2338)) )*(X2338/100) )</f>
        <v>983102.39685000002</v>
      </c>
      <c r="AF2338" s="94">
        <v>50000000</v>
      </c>
      <c r="AG2338" s="94">
        <f>IF((AF2338-AE2338) &gt; 1,0,IF((AF2338-AE2338)&lt;0,AE2338-AF2338,AF2338-AE2338))</f>
        <v>0</v>
      </c>
      <c r="AH2338" s="94">
        <v>0.02</v>
      </c>
    </row>
    <row r="2339" spans="1:34" s="73" customFormat="1" x14ac:dyDescent="0.55000000000000004">
      <c r="A2339" s="108"/>
      <c r="B2339" s="109"/>
      <c r="C2339" s="102"/>
      <c r="D2339" s="90"/>
      <c r="E2339" s="102"/>
      <c r="F2339" s="102"/>
      <c r="G2339" s="102"/>
      <c r="H2339" s="102"/>
      <c r="I2339" s="98"/>
      <c r="J2339" s="102"/>
      <c r="K2339" s="94"/>
      <c r="L2339" s="94"/>
      <c r="M2339" s="94"/>
      <c r="N2339" s="102">
        <v>2</v>
      </c>
      <c r="O2339" s="111" t="s">
        <v>3298</v>
      </c>
      <c r="P2339" s="96"/>
      <c r="Q2339" s="111" t="s">
        <v>3299</v>
      </c>
      <c r="R2339" s="111" t="s">
        <v>3302</v>
      </c>
      <c r="S2339" s="97" t="s">
        <v>3304</v>
      </c>
      <c r="T2339" s="102" t="s">
        <v>2264</v>
      </c>
      <c r="U2339" s="102" t="s">
        <v>45</v>
      </c>
      <c r="V2339" s="102" t="s">
        <v>52</v>
      </c>
      <c r="W2339" s="94">
        <v>134.30000000000001</v>
      </c>
      <c r="X2339" s="98">
        <v>49.81</v>
      </c>
      <c r="Y2339" s="94">
        <v>6750</v>
      </c>
      <c r="Z2339" s="94">
        <f>W2339*Y2339</f>
        <v>906525.00000000012</v>
      </c>
      <c r="AA2339" s="89">
        <v>18</v>
      </c>
      <c r="AB2339" s="89">
        <v>26</v>
      </c>
      <c r="AC2339" s="94">
        <f>(Z2339*(100-AB2339))/100</f>
        <v>670828.50000000012</v>
      </c>
      <c r="AD2339" s="94">
        <f>IF(AND(AC2339="",M2338=""),0,IF((AC2339=""),M2338, IF( (M2338=""),AC2339,AC2339+M2338)))</f>
        <v>2026828.5</v>
      </c>
      <c r="AE2339" s="94">
        <f>IF( (X2339=""),AD2339*1,( M2338+(SUM(AC2339:AC2339)) )*(X2339/100) )</f>
        <v>1009563.2758500001</v>
      </c>
      <c r="AF2339" s="94">
        <v>50000000</v>
      </c>
      <c r="AG2339" s="94">
        <f>IF((AF2339-AE2339) &gt; 1,0,IF((AF2339-AE2339)&lt;0,AE2339-AF2339,AF2339-AE2339))</f>
        <v>0</v>
      </c>
      <c r="AH2339" s="94">
        <v>0.02</v>
      </c>
    </row>
    <row r="2340" spans="1:34" s="73" customFormat="1" x14ac:dyDescent="0.55000000000000004">
      <c r="A2340" s="108"/>
      <c r="B2340" s="109"/>
      <c r="C2340" s="102"/>
      <c r="D2340" s="90"/>
      <c r="E2340" s="102"/>
      <c r="F2340" s="102"/>
      <c r="G2340" s="102"/>
      <c r="H2340" s="102"/>
      <c r="I2340" s="98"/>
      <c r="J2340" s="102"/>
      <c r="K2340" s="94"/>
      <c r="L2340" s="94" t="s">
        <v>63</v>
      </c>
      <c r="M2340" s="94">
        <f>SUM(M2338:M2339)</f>
        <v>1356000</v>
      </c>
      <c r="N2340" s="102"/>
      <c r="O2340" s="111"/>
      <c r="P2340" s="96"/>
      <c r="Q2340" s="111"/>
      <c r="R2340" s="111"/>
      <c r="S2340" s="97"/>
      <c r="T2340" s="102"/>
      <c r="U2340" s="102"/>
      <c r="V2340" s="102"/>
      <c r="W2340" s="94"/>
      <c r="X2340" s="98"/>
      <c r="Y2340" s="94"/>
      <c r="Z2340" s="94"/>
      <c r="AA2340" s="89"/>
      <c r="AB2340" s="89"/>
      <c r="AC2340" s="94"/>
      <c r="AD2340" s="94">
        <f>SUM(AD2338:AD2339)</f>
        <v>3985590</v>
      </c>
      <c r="AE2340" s="94">
        <f>SUM(AE2338:AE2339)</f>
        <v>1992665.6727</v>
      </c>
      <c r="AF2340" s="94"/>
      <c r="AG2340" s="94">
        <f>SUM(AG2338:AG2339)</f>
        <v>0</v>
      </c>
      <c r="AH2340" s="94"/>
    </row>
    <row r="2341" spans="1:34" s="73" customFormat="1" x14ac:dyDescent="0.55000000000000004">
      <c r="A2341" s="108" t="s">
        <v>3305</v>
      </c>
      <c r="B2341" s="109">
        <v>1012</v>
      </c>
      <c r="C2341" s="102">
        <v>5186</v>
      </c>
      <c r="D2341" s="90" t="s">
        <v>3306</v>
      </c>
      <c r="E2341" s="102" t="s">
        <v>34</v>
      </c>
      <c r="F2341" s="102">
        <v>19683</v>
      </c>
      <c r="G2341" s="102">
        <v>35</v>
      </c>
      <c r="H2341" s="102">
        <v>3</v>
      </c>
      <c r="I2341" s="98">
        <v>79.200000000000998</v>
      </c>
      <c r="J2341" s="102" t="s">
        <v>38</v>
      </c>
      <c r="K2341" s="94">
        <f>((G2341*400)+(H2341*100))+I2341</f>
        <v>14379.2</v>
      </c>
      <c r="L2341" s="94">
        <v>225</v>
      </c>
      <c r="M2341" s="94">
        <f>K2341*L2341</f>
        <v>3235320</v>
      </c>
      <c r="N2341" s="102"/>
      <c r="O2341" s="111"/>
      <c r="P2341" s="96"/>
      <c r="Q2341" s="111"/>
      <c r="R2341" s="111"/>
      <c r="S2341" s="97"/>
      <c r="T2341" s="102"/>
      <c r="U2341" s="102"/>
      <c r="V2341" s="102"/>
      <c r="W2341" s="94"/>
      <c r="X2341" s="98"/>
      <c r="Y2341" s="94"/>
      <c r="Z2341" s="94"/>
      <c r="AA2341" s="89"/>
      <c r="AB2341" s="89"/>
      <c r="AC2341" s="94"/>
      <c r="AD2341" s="94">
        <f>IF(AND(AC2341="",M2341=""),0,IF((AC2341=""),M2341,IF((M2341=""),AC2341,AC2341+M2341)))</f>
        <v>3235320</v>
      </c>
      <c r="AE2341" s="94">
        <f>IF( (X2341=""),AD2341*1,AD2341*(X2341/100) )</f>
        <v>3235320</v>
      </c>
      <c r="AF2341" s="94">
        <v>50000000</v>
      </c>
      <c r="AG2341" s="94">
        <f>IF((AF2341-AE2341) &gt; 1,0,IF((AF2341-AE2341)&lt;0,AE2341-AF2341,AF2341-AE2341))</f>
        <v>0</v>
      </c>
      <c r="AH2341" s="94">
        <v>0.3</v>
      </c>
    </row>
    <row r="2342" spans="1:34" s="73" customFormat="1" x14ac:dyDescent="0.55000000000000004">
      <c r="A2342" s="108"/>
      <c r="B2342" s="109"/>
      <c r="C2342" s="102"/>
      <c r="D2342" s="90"/>
      <c r="E2342" s="102"/>
      <c r="F2342" s="102"/>
      <c r="G2342" s="102"/>
      <c r="H2342" s="102"/>
      <c r="I2342" s="98"/>
      <c r="J2342" s="102"/>
      <c r="K2342" s="94"/>
      <c r="L2342" s="94" t="s">
        <v>63</v>
      </c>
      <c r="M2342" s="94">
        <f>SUM(M2341:M2341)</f>
        <v>3235320</v>
      </c>
      <c r="N2342" s="102"/>
      <c r="O2342" s="111"/>
      <c r="P2342" s="96"/>
      <c r="Q2342" s="111"/>
      <c r="R2342" s="111"/>
      <c r="S2342" s="97"/>
      <c r="T2342" s="102"/>
      <c r="U2342" s="102"/>
      <c r="V2342" s="102"/>
      <c r="W2342" s="94"/>
      <c r="X2342" s="98"/>
      <c r="Y2342" s="94"/>
      <c r="Z2342" s="94"/>
      <c r="AA2342" s="89"/>
      <c r="AB2342" s="89"/>
      <c r="AC2342" s="94"/>
      <c r="AD2342" s="94">
        <f>SUM(AD2341:AD2341)</f>
        <v>3235320</v>
      </c>
      <c r="AE2342" s="94">
        <f>SUM(AE2341:AE2341)</f>
        <v>3235320</v>
      </c>
      <c r="AF2342" s="94"/>
      <c r="AG2342" s="94">
        <f>SUM(AG2341:AG2341)</f>
        <v>0</v>
      </c>
      <c r="AH2342" s="94"/>
    </row>
    <row r="2343" spans="1:34" s="73" customFormat="1" x14ac:dyDescent="0.55000000000000004">
      <c r="A2343" s="108" t="s">
        <v>3307</v>
      </c>
      <c r="B2343" s="109">
        <v>1013</v>
      </c>
      <c r="C2343" s="102">
        <v>4751</v>
      </c>
      <c r="D2343" s="90" t="s">
        <v>3308</v>
      </c>
      <c r="E2343" s="102" t="s">
        <v>37</v>
      </c>
      <c r="F2343" s="102">
        <v>4254</v>
      </c>
      <c r="G2343" s="102">
        <v>2</v>
      </c>
      <c r="H2343" s="102">
        <v>3</v>
      </c>
      <c r="I2343" s="98">
        <v>47</v>
      </c>
      <c r="J2343" s="102" t="s">
        <v>38</v>
      </c>
      <c r="K2343" s="94">
        <f>((G2343*400)+(H2343*100))+I2343</f>
        <v>1147</v>
      </c>
      <c r="L2343" s="94">
        <v>225</v>
      </c>
      <c r="M2343" s="94">
        <f>K2343*L2343</f>
        <v>258075</v>
      </c>
      <c r="N2343" s="102"/>
      <c r="O2343" s="111"/>
      <c r="P2343" s="96"/>
      <c r="Q2343" s="111"/>
      <c r="R2343" s="111"/>
      <c r="S2343" s="97"/>
      <c r="T2343" s="102"/>
      <c r="U2343" s="102"/>
      <c r="V2343" s="102"/>
      <c r="W2343" s="94"/>
      <c r="X2343" s="98"/>
      <c r="Y2343" s="94"/>
      <c r="Z2343" s="94"/>
      <c r="AA2343" s="89"/>
      <c r="AB2343" s="89"/>
      <c r="AC2343" s="94"/>
      <c r="AD2343" s="94">
        <f>IF(AND(AC2343="",M2343=""),0,IF((AC2343=""),M2343,IF((M2343=""),AC2343,AC2343+M2343)))</f>
        <v>258075</v>
      </c>
      <c r="AE2343" s="94">
        <f>IF( (X2343=""),AD2343*1,AD2343*(X2343/100) )</f>
        <v>258075</v>
      </c>
      <c r="AF2343" s="94">
        <v>0</v>
      </c>
      <c r="AG2343" s="94">
        <f>IF((AF2343-AE2343) &gt; 1,0,IF((AF2343-AE2343)&lt;0,AE2343-AF2343,AF2343-AE2343))</f>
        <v>258075</v>
      </c>
      <c r="AH2343" s="94">
        <v>0.01</v>
      </c>
    </row>
    <row r="2344" spans="1:34" s="73" customFormat="1" x14ac:dyDescent="0.55000000000000004">
      <c r="A2344" s="108"/>
      <c r="B2344" s="109">
        <v>1014</v>
      </c>
      <c r="C2344" s="102">
        <v>9614</v>
      </c>
      <c r="D2344" s="90"/>
      <c r="E2344" s="102" t="s">
        <v>37</v>
      </c>
      <c r="F2344" s="102">
        <v>7000</v>
      </c>
      <c r="G2344" s="102">
        <v>0</v>
      </c>
      <c r="H2344" s="102">
        <v>1</v>
      </c>
      <c r="I2344" s="98">
        <v>5</v>
      </c>
      <c r="J2344" s="102" t="s">
        <v>35</v>
      </c>
      <c r="K2344" s="94">
        <f>((G2344*400)+(H2344*100))+I2344</f>
        <v>105</v>
      </c>
      <c r="L2344" s="94">
        <v>800</v>
      </c>
      <c r="M2344" s="94">
        <f>K2344*L2344</f>
        <v>84000</v>
      </c>
      <c r="N2344" s="102"/>
      <c r="O2344" s="111"/>
      <c r="P2344" s="96"/>
      <c r="Q2344" s="111"/>
      <c r="R2344" s="111"/>
      <c r="S2344" s="97"/>
      <c r="T2344" s="102"/>
      <c r="U2344" s="102"/>
      <c r="V2344" s="102"/>
      <c r="W2344" s="94"/>
      <c r="X2344" s="98"/>
      <c r="Y2344" s="94"/>
      <c r="Z2344" s="94"/>
      <c r="AA2344" s="89"/>
      <c r="AB2344" s="89"/>
      <c r="AC2344" s="94"/>
      <c r="AD2344" s="94">
        <f>IF(AND(AC2344="",M2344=""),0,IF((AC2344=""),M2344,IF((M2344=""),AC2344,AC2344+M2344)))</f>
        <v>84000</v>
      </c>
      <c r="AE2344" s="94">
        <f>IF( (X2344=""),AD2344*1,AD2344*(X2344/100) )</f>
        <v>84000</v>
      </c>
      <c r="AF2344" s="94">
        <v>0</v>
      </c>
      <c r="AG2344" s="94">
        <f>IF((AF2344-AE2344) &gt; 1,0,IF((AF2344-AE2344)&lt;0,AE2344-AF2344,AF2344-AE2344))</f>
        <v>84000</v>
      </c>
      <c r="AH2344" s="94">
        <v>0.02</v>
      </c>
    </row>
    <row r="2345" spans="1:34" s="73" customFormat="1" x14ac:dyDescent="0.55000000000000004">
      <c r="A2345" s="108"/>
      <c r="B2345" s="109"/>
      <c r="C2345" s="102"/>
      <c r="D2345" s="90"/>
      <c r="E2345" s="102"/>
      <c r="F2345" s="102"/>
      <c r="G2345" s="102"/>
      <c r="H2345" s="102"/>
      <c r="I2345" s="98"/>
      <c r="J2345" s="102"/>
      <c r="K2345" s="94"/>
      <c r="L2345" s="94" t="s">
        <v>63</v>
      </c>
      <c r="M2345" s="94">
        <f>SUM(M2343:M2344)</f>
        <v>342075</v>
      </c>
      <c r="N2345" s="102"/>
      <c r="O2345" s="111"/>
      <c r="P2345" s="96"/>
      <c r="Q2345" s="111"/>
      <c r="R2345" s="111"/>
      <c r="S2345" s="97"/>
      <c r="T2345" s="102"/>
      <c r="U2345" s="102"/>
      <c r="V2345" s="102"/>
      <c r="W2345" s="94"/>
      <c r="X2345" s="98"/>
      <c r="Y2345" s="94"/>
      <c r="Z2345" s="94"/>
      <c r="AA2345" s="89"/>
      <c r="AB2345" s="89"/>
      <c r="AC2345" s="94"/>
      <c r="AD2345" s="94">
        <f>SUM(AD2343:AD2344)</f>
        <v>342075</v>
      </c>
      <c r="AE2345" s="94">
        <f>SUM(AE2343:AE2344)</f>
        <v>342075</v>
      </c>
      <c r="AF2345" s="94"/>
      <c r="AG2345" s="94">
        <f>SUM(AG2343:AG2344)</f>
        <v>342075</v>
      </c>
      <c r="AH2345" s="94"/>
    </row>
    <row r="2346" spans="1:34" s="73" customFormat="1" x14ac:dyDescent="0.55000000000000004">
      <c r="A2346" s="108" t="s">
        <v>2161</v>
      </c>
      <c r="B2346" s="109">
        <v>1015</v>
      </c>
      <c r="C2346" s="102">
        <v>8832</v>
      </c>
      <c r="D2346" s="90" t="s">
        <v>3310</v>
      </c>
      <c r="E2346" s="102" t="s">
        <v>34</v>
      </c>
      <c r="F2346" s="102">
        <v>2186</v>
      </c>
      <c r="G2346" s="102">
        <v>6</v>
      </c>
      <c r="H2346" s="102">
        <v>3</v>
      </c>
      <c r="I2346" s="98">
        <v>62</v>
      </c>
      <c r="J2346" s="102" t="s">
        <v>38</v>
      </c>
      <c r="K2346" s="94">
        <f>((G2346*400)+(H2346*100))+I2346</f>
        <v>2762</v>
      </c>
      <c r="L2346" s="94">
        <v>250</v>
      </c>
      <c r="M2346" s="94">
        <f>K2346*L2346</f>
        <v>690500</v>
      </c>
      <c r="N2346" s="102"/>
      <c r="O2346" s="111"/>
      <c r="P2346" s="96"/>
      <c r="Q2346" s="111"/>
      <c r="R2346" s="111"/>
      <c r="S2346" s="97"/>
      <c r="T2346" s="102"/>
      <c r="U2346" s="102"/>
      <c r="V2346" s="102"/>
      <c r="W2346" s="94"/>
      <c r="X2346" s="98"/>
      <c r="Y2346" s="94"/>
      <c r="Z2346" s="94"/>
      <c r="AA2346" s="89"/>
      <c r="AB2346" s="89"/>
      <c r="AC2346" s="94"/>
      <c r="AD2346" s="94">
        <f>IF(AND(AC2346="",M2346=""),0,IF((AC2346=""),M2346,IF((M2346=""),AC2346,AC2346+M2346)))</f>
        <v>690500</v>
      </c>
      <c r="AE2346" s="94">
        <f>IF( (X2346=""),AD2346*1,AD2346*(X2346/100) )</f>
        <v>690500</v>
      </c>
      <c r="AF2346" s="94">
        <v>50000000</v>
      </c>
      <c r="AG2346" s="94">
        <f>IF((AF2346-AE2346) &gt; 1,0,IF((AF2346-AE2346)&lt;0,AE2346-AF2346,AF2346-AE2346))</f>
        <v>0</v>
      </c>
      <c r="AH2346" s="94">
        <v>0.01</v>
      </c>
    </row>
    <row r="2347" spans="1:34" s="73" customFormat="1" x14ac:dyDescent="0.55000000000000004">
      <c r="A2347" s="108"/>
      <c r="B2347" s="109"/>
      <c r="C2347" s="102"/>
      <c r="D2347" s="90"/>
      <c r="E2347" s="102"/>
      <c r="F2347" s="102"/>
      <c r="G2347" s="102"/>
      <c r="H2347" s="102"/>
      <c r="I2347" s="98"/>
      <c r="J2347" s="102"/>
      <c r="K2347" s="94"/>
      <c r="L2347" s="94" t="s">
        <v>63</v>
      </c>
      <c r="M2347" s="94">
        <f>SUM(M2346:M2346)</f>
        <v>690500</v>
      </c>
      <c r="N2347" s="102"/>
      <c r="O2347" s="111"/>
      <c r="P2347" s="96"/>
      <c r="Q2347" s="111"/>
      <c r="R2347" s="111"/>
      <c r="S2347" s="97"/>
      <c r="T2347" s="102"/>
      <c r="U2347" s="102"/>
      <c r="V2347" s="102"/>
      <c r="W2347" s="94"/>
      <c r="X2347" s="98"/>
      <c r="Y2347" s="94"/>
      <c r="Z2347" s="94"/>
      <c r="AA2347" s="89"/>
      <c r="AB2347" s="89"/>
      <c r="AC2347" s="94"/>
      <c r="AD2347" s="94">
        <f>SUM(AD2346:AD2346)</f>
        <v>690500</v>
      </c>
      <c r="AE2347" s="94">
        <f>SUM(AE2346:AE2346)</f>
        <v>690500</v>
      </c>
      <c r="AF2347" s="94"/>
      <c r="AG2347" s="94">
        <f>SUM(AG2346:AG2346)</f>
        <v>0</v>
      </c>
      <c r="AH2347" s="94"/>
    </row>
    <row r="2348" spans="1:34" s="73" customFormat="1" x14ac:dyDescent="0.55000000000000004">
      <c r="A2348" s="108" t="s">
        <v>3311</v>
      </c>
      <c r="B2348" s="109">
        <v>1016</v>
      </c>
      <c r="C2348" s="102">
        <v>7790</v>
      </c>
      <c r="D2348" s="90" t="s">
        <v>3312</v>
      </c>
      <c r="E2348" s="102" t="s">
        <v>34</v>
      </c>
      <c r="F2348" s="102">
        <v>19648</v>
      </c>
      <c r="G2348" s="102">
        <v>4</v>
      </c>
      <c r="H2348" s="102">
        <v>1</v>
      </c>
      <c r="I2348" s="98">
        <v>80</v>
      </c>
      <c r="J2348" s="102" t="s">
        <v>38</v>
      </c>
      <c r="K2348" s="94">
        <f>((G2348*400)+(H2348*100))+I2348</f>
        <v>1780</v>
      </c>
      <c r="L2348" s="94">
        <v>300</v>
      </c>
      <c r="M2348" s="94">
        <f>K2348*L2348</f>
        <v>534000</v>
      </c>
      <c r="N2348" s="102"/>
      <c r="O2348" s="111"/>
      <c r="P2348" s="96"/>
      <c r="Q2348" s="111"/>
      <c r="R2348" s="111"/>
      <c r="S2348" s="97"/>
      <c r="T2348" s="102"/>
      <c r="U2348" s="102"/>
      <c r="V2348" s="102"/>
      <c r="W2348" s="94"/>
      <c r="X2348" s="98"/>
      <c r="Y2348" s="94"/>
      <c r="Z2348" s="94"/>
      <c r="AA2348" s="89"/>
      <c r="AB2348" s="89"/>
      <c r="AC2348" s="94"/>
      <c r="AD2348" s="94">
        <f>IF(AND(AC2348="",M2348=""),0,IF((AC2348=""),M2348,IF((M2348=""),AC2348,AC2348+M2348)))</f>
        <v>534000</v>
      </c>
      <c r="AE2348" s="94">
        <f>IF( (X2348=""),AD2348*1,AD2348*(X2348/100) )</f>
        <v>534000</v>
      </c>
      <c r="AF2348" s="94">
        <v>50000000</v>
      </c>
      <c r="AG2348" s="94">
        <f>IF((AF2348-AE2348) &gt; 1,0,IF((AF2348-AE2348)&lt;0,AE2348-AF2348,AF2348-AE2348))</f>
        <v>0</v>
      </c>
      <c r="AH2348" s="94">
        <v>0.01</v>
      </c>
    </row>
    <row r="2349" spans="1:34" s="73" customFormat="1" x14ac:dyDescent="0.55000000000000004">
      <c r="A2349" s="108"/>
      <c r="B2349" s="109"/>
      <c r="C2349" s="102"/>
      <c r="D2349" s="90"/>
      <c r="E2349" s="102"/>
      <c r="F2349" s="102"/>
      <c r="G2349" s="102"/>
      <c r="H2349" s="102"/>
      <c r="I2349" s="98"/>
      <c r="J2349" s="102"/>
      <c r="K2349" s="94"/>
      <c r="L2349" s="94" t="s">
        <v>63</v>
      </c>
      <c r="M2349" s="94">
        <f>SUM(M2348:M2348)</f>
        <v>534000</v>
      </c>
      <c r="N2349" s="102"/>
      <c r="O2349" s="111"/>
      <c r="P2349" s="96"/>
      <c r="Q2349" s="111"/>
      <c r="R2349" s="111"/>
      <c r="S2349" s="97"/>
      <c r="T2349" s="102"/>
      <c r="U2349" s="102"/>
      <c r="V2349" s="102"/>
      <c r="W2349" s="94"/>
      <c r="X2349" s="98"/>
      <c r="Y2349" s="94"/>
      <c r="Z2349" s="94"/>
      <c r="AA2349" s="89"/>
      <c r="AB2349" s="89"/>
      <c r="AC2349" s="94"/>
      <c r="AD2349" s="94">
        <f>SUM(AD2348:AD2348)</f>
        <v>534000</v>
      </c>
      <c r="AE2349" s="94">
        <f>SUM(AE2348:AE2348)</f>
        <v>534000</v>
      </c>
      <c r="AF2349" s="94"/>
      <c r="AG2349" s="94">
        <f>SUM(AG2348:AG2348)</f>
        <v>0</v>
      </c>
      <c r="AH2349" s="94"/>
    </row>
    <row r="2350" spans="1:34" s="73" customFormat="1" x14ac:dyDescent="0.55000000000000004">
      <c r="A2350" s="108" t="s">
        <v>3313</v>
      </c>
      <c r="B2350" s="109">
        <v>1017</v>
      </c>
      <c r="C2350" s="102">
        <v>5119</v>
      </c>
      <c r="D2350" s="90" t="s">
        <v>3314</v>
      </c>
      <c r="E2350" s="102" t="s">
        <v>34</v>
      </c>
      <c r="F2350" s="102">
        <v>19958</v>
      </c>
      <c r="G2350" s="102">
        <v>3</v>
      </c>
      <c r="H2350" s="102">
        <v>2</v>
      </c>
      <c r="I2350" s="98">
        <v>50.8</v>
      </c>
      <c r="J2350" s="102" t="s">
        <v>38</v>
      </c>
      <c r="K2350" s="94">
        <f>((G2350*400)+(H2350*100))+I2350</f>
        <v>1450.8</v>
      </c>
      <c r="L2350" s="94">
        <v>225</v>
      </c>
      <c r="M2350" s="94">
        <f>K2350*L2350</f>
        <v>326430</v>
      </c>
      <c r="N2350" s="102"/>
      <c r="O2350" s="111"/>
      <c r="P2350" s="96"/>
      <c r="Q2350" s="111"/>
      <c r="R2350" s="111"/>
      <c r="S2350" s="97"/>
      <c r="T2350" s="102"/>
      <c r="U2350" s="102"/>
      <c r="V2350" s="102"/>
      <c r="W2350" s="94"/>
      <c r="X2350" s="98"/>
      <c r="Y2350" s="94"/>
      <c r="Z2350" s="94"/>
      <c r="AA2350" s="89"/>
      <c r="AB2350" s="89"/>
      <c r="AC2350" s="94"/>
      <c r="AD2350" s="94">
        <f>IF(AND(AC2350="",M2350=""),0,IF((AC2350=""),M2350,IF((M2350=""),AC2350,AC2350+M2350)))</f>
        <v>326430</v>
      </c>
      <c r="AE2350" s="94">
        <f>IF( (X2350=""),AD2350*1,AD2350*(X2350/100) )</f>
        <v>326430</v>
      </c>
      <c r="AF2350" s="94">
        <v>50000000</v>
      </c>
      <c r="AG2350" s="94">
        <f>IF((AF2350-AE2350) &gt; 1,0,IF((AF2350-AE2350)&lt;0,AE2350-AF2350,AF2350-AE2350))</f>
        <v>0</v>
      </c>
      <c r="AH2350" s="94">
        <v>0.3</v>
      </c>
    </row>
    <row r="2351" spans="1:34" s="73" customFormat="1" x14ac:dyDescent="0.55000000000000004">
      <c r="A2351" s="108"/>
      <c r="B2351" s="109"/>
      <c r="C2351" s="102"/>
      <c r="D2351" s="90"/>
      <c r="E2351" s="102"/>
      <c r="F2351" s="102"/>
      <c r="G2351" s="102"/>
      <c r="H2351" s="102"/>
      <c r="I2351" s="98"/>
      <c r="J2351" s="102"/>
      <c r="K2351" s="94"/>
      <c r="L2351" s="94" t="s">
        <v>63</v>
      </c>
      <c r="M2351" s="94">
        <f>SUM(M2350:M2350)</f>
        <v>326430</v>
      </c>
      <c r="N2351" s="102"/>
      <c r="O2351" s="111"/>
      <c r="P2351" s="96"/>
      <c r="Q2351" s="111"/>
      <c r="R2351" s="111"/>
      <c r="S2351" s="97"/>
      <c r="T2351" s="102"/>
      <c r="U2351" s="102"/>
      <c r="V2351" s="102"/>
      <c r="W2351" s="94"/>
      <c r="X2351" s="98"/>
      <c r="Y2351" s="94"/>
      <c r="Z2351" s="94"/>
      <c r="AA2351" s="89"/>
      <c r="AB2351" s="89"/>
      <c r="AC2351" s="94"/>
      <c r="AD2351" s="94">
        <f>SUM(AD2350:AD2350)</f>
        <v>326430</v>
      </c>
      <c r="AE2351" s="94">
        <f>SUM(AE2350:AE2350)</f>
        <v>326430</v>
      </c>
      <c r="AF2351" s="94"/>
      <c r="AG2351" s="94">
        <f>SUM(AG2350:AG2350)</f>
        <v>0</v>
      </c>
      <c r="AH2351" s="94"/>
    </row>
    <row r="2352" spans="1:34" s="73" customFormat="1" x14ac:dyDescent="0.55000000000000004">
      <c r="A2352" s="108" t="s">
        <v>3315</v>
      </c>
      <c r="B2352" s="109">
        <v>1018</v>
      </c>
      <c r="C2352" s="102">
        <v>6553</v>
      </c>
      <c r="D2352" s="90" t="s">
        <v>3316</v>
      </c>
      <c r="E2352" s="102" t="s">
        <v>34</v>
      </c>
      <c r="F2352" s="102">
        <v>23115</v>
      </c>
      <c r="G2352" s="102">
        <v>0</v>
      </c>
      <c r="H2352" s="102">
        <v>1</v>
      </c>
      <c r="I2352" s="98">
        <v>4</v>
      </c>
      <c r="J2352" s="102" t="s">
        <v>38</v>
      </c>
      <c r="K2352" s="94">
        <f>((G2352*400)+(H2352*100))+I2352</f>
        <v>104</v>
      </c>
      <c r="L2352" s="94">
        <v>650</v>
      </c>
      <c r="M2352" s="94">
        <f>K2352*L2352</f>
        <v>67600</v>
      </c>
      <c r="N2352" s="102"/>
      <c r="O2352" s="111"/>
      <c r="P2352" s="96"/>
      <c r="Q2352" s="111"/>
      <c r="R2352" s="111"/>
      <c r="S2352" s="97"/>
      <c r="T2352" s="102"/>
      <c r="U2352" s="102"/>
      <c r="V2352" s="102"/>
      <c r="W2352" s="94"/>
      <c r="X2352" s="98"/>
      <c r="Y2352" s="94"/>
      <c r="Z2352" s="94"/>
      <c r="AA2352" s="89"/>
      <c r="AB2352" s="89"/>
      <c r="AC2352" s="94"/>
      <c r="AD2352" s="94">
        <f>IF(AND(AC2352="",M2352=""),0,IF((AC2352=""),M2352,IF((M2352=""),AC2352,AC2352+M2352)))</f>
        <v>67600</v>
      </c>
      <c r="AE2352" s="94">
        <f>IF( (X2352=""),AD2352*1,AD2352*(X2352/100) )</f>
        <v>67600</v>
      </c>
      <c r="AF2352" s="94">
        <v>50000000</v>
      </c>
      <c r="AG2352" s="94">
        <f>IF((AF2352-AE2352) &gt; 1,0,IF((AF2352-AE2352)&lt;0,AE2352-AF2352,AF2352-AE2352))</f>
        <v>0</v>
      </c>
      <c r="AH2352" s="94">
        <v>0.01</v>
      </c>
    </row>
    <row r="2353" spans="1:34" s="73" customFormat="1" x14ac:dyDescent="0.55000000000000004">
      <c r="A2353" s="108"/>
      <c r="B2353" s="109"/>
      <c r="C2353" s="102"/>
      <c r="D2353" s="90"/>
      <c r="E2353" s="102"/>
      <c r="F2353" s="102"/>
      <c r="G2353" s="102"/>
      <c r="H2353" s="102"/>
      <c r="I2353" s="98"/>
      <c r="J2353" s="102"/>
      <c r="K2353" s="94"/>
      <c r="L2353" s="94" t="s">
        <v>63</v>
      </c>
      <c r="M2353" s="94">
        <f>SUM(M2352:M2352)</f>
        <v>67600</v>
      </c>
      <c r="N2353" s="102"/>
      <c r="O2353" s="111"/>
      <c r="P2353" s="96"/>
      <c r="Q2353" s="111"/>
      <c r="R2353" s="111"/>
      <c r="S2353" s="97"/>
      <c r="T2353" s="102"/>
      <c r="U2353" s="102"/>
      <c r="V2353" s="102"/>
      <c r="W2353" s="94"/>
      <c r="X2353" s="98"/>
      <c r="Y2353" s="94"/>
      <c r="Z2353" s="94"/>
      <c r="AA2353" s="89"/>
      <c r="AB2353" s="89"/>
      <c r="AC2353" s="94"/>
      <c r="AD2353" s="94">
        <f>SUM(AD2352:AD2352)</f>
        <v>67600</v>
      </c>
      <c r="AE2353" s="94">
        <f>SUM(AE2352:AE2352)</f>
        <v>67600</v>
      </c>
      <c r="AF2353" s="94"/>
      <c r="AG2353" s="94">
        <f>SUM(AG2352:AG2352)</f>
        <v>0</v>
      </c>
      <c r="AH2353" s="94"/>
    </row>
    <row r="2354" spans="1:34" s="73" customFormat="1" x14ac:dyDescent="0.55000000000000004">
      <c r="A2354" s="108" t="s">
        <v>3319</v>
      </c>
      <c r="B2354" s="109">
        <v>1019</v>
      </c>
      <c r="C2354" s="102">
        <v>6868</v>
      </c>
      <c r="D2354" s="90" t="s">
        <v>3320</v>
      </c>
      <c r="E2354" s="102" t="s">
        <v>34</v>
      </c>
      <c r="F2354" s="102">
        <v>23560</v>
      </c>
      <c r="G2354" s="102">
        <v>0</v>
      </c>
      <c r="H2354" s="102">
        <v>0</v>
      </c>
      <c r="I2354" s="98">
        <v>47</v>
      </c>
      <c r="J2354" s="102" t="s">
        <v>35</v>
      </c>
      <c r="K2354" s="94">
        <f>((G2354*400)+(H2354*100))+I2354</f>
        <v>47</v>
      </c>
      <c r="L2354" s="94">
        <v>850</v>
      </c>
      <c r="M2354" s="94">
        <f>K2354*L2354</f>
        <v>39950</v>
      </c>
      <c r="N2354" s="102">
        <v>1</v>
      </c>
      <c r="O2354" s="111" t="s">
        <v>3317</v>
      </c>
      <c r="P2354" s="96">
        <v>5570800038921</v>
      </c>
      <c r="Q2354" s="111" t="s">
        <v>3318</v>
      </c>
      <c r="R2354" s="111" t="s">
        <v>2362</v>
      </c>
      <c r="S2354" s="97" t="s">
        <v>3321</v>
      </c>
      <c r="T2354" s="102" t="s">
        <v>51</v>
      </c>
      <c r="U2354" s="102" t="s">
        <v>45</v>
      </c>
      <c r="V2354" s="102" t="s">
        <v>52</v>
      </c>
      <c r="W2354" s="94">
        <v>42.12</v>
      </c>
      <c r="X2354" s="98">
        <v>100</v>
      </c>
      <c r="Y2354" s="94">
        <v>6750</v>
      </c>
      <c r="Z2354" s="94">
        <f>W2354*Y2354</f>
        <v>284310</v>
      </c>
      <c r="AA2354" s="89">
        <v>6</v>
      </c>
      <c r="AB2354" s="89">
        <v>6</v>
      </c>
      <c r="AC2354" s="94">
        <f>(Z2354*(100-AB2354))/100</f>
        <v>267251.40000000002</v>
      </c>
      <c r="AD2354" s="94">
        <f>IF(AND(AC2354="",M2354=""),0,IF((AC2354=""),M2354, IF( (M2354=""),AC2354,AC2354+M2354)))</f>
        <v>307201.40000000002</v>
      </c>
      <c r="AE2354" s="94">
        <f>IF( (X2354=""),AD2354*1,( M2354+(SUM(AC2354:AC2354)) )*(X2354/100) )</f>
        <v>307201.40000000002</v>
      </c>
      <c r="AF2354" s="94">
        <v>50000000</v>
      </c>
      <c r="AG2354" s="94">
        <f>IF((AF2354-AE2354) &gt; 1,0,IF((AF2354-AE2354)&lt;0,AE2354-AF2354,AF2354-AE2354))</f>
        <v>0</v>
      </c>
      <c r="AH2354" s="94">
        <v>0.02</v>
      </c>
    </row>
    <row r="2355" spans="1:34" s="73" customFormat="1" x14ac:dyDescent="0.55000000000000004">
      <c r="A2355" s="108"/>
      <c r="B2355" s="109"/>
      <c r="C2355" s="102"/>
      <c r="D2355" s="90"/>
      <c r="E2355" s="102"/>
      <c r="F2355" s="102"/>
      <c r="G2355" s="102"/>
      <c r="H2355" s="102"/>
      <c r="I2355" s="98"/>
      <c r="J2355" s="102"/>
      <c r="K2355" s="94"/>
      <c r="L2355" s="94" t="s">
        <v>63</v>
      </c>
      <c r="M2355" s="94">
        <f>SUM(M2354:M2354)</f>
        <v>39950</v>
      </c>
      <c r="N2355" s="102"/>
      <c r="O2355" s="111"/>
      <c r="P2355" s="96"/>
      <c r="Q2355" s="111"/>
      <c r="R2355" s="111"/>
      <c r="S2355" s="97"/>
      <c r="T2355" s="102"/>
      <c r="U2355" s="102"/>
      <c r="V2355" s="102"/>
      <c r="W2355" s="94"/>
      <c r="X2355" s="98"/>
      <c r="Y2355" s="94"/>
      <c r="Z2355" s="94"/>
      <c r="AA2355" s="89"/>
      <c r="AB2355" s="89"/>
      <c r="AC2355" s="94"/>
      <c r="AD2355" s="94">
        <f>SUM(AD2354:AD2354)</f>
        <v>307201.40000000002</v>
      </c>
      <c r="AE2355" s="94">
        <f>SUM(AE2354:AE2354)</f>
        <v>307201.40000000002</v>
      </c>
      <c r="AF2355" s="94"/>
      <c r="AG2355" s="94">
        <f>SUM(AG2354:AG2354)</f>
        <v>0</v>
      </c>
      <c r="AH2355" s="94"/>
    </row>
    <row r="2356" spans="1:34" s="74" customFormat="1" x14ac:dyDescent="0.55000000000000004">
      <c r="A2356" s="108" t="s">
        <v>3322</v>
      </c>
      <c r="B2356" s="109">
        <v>1020</v>
      </c>
      <c r="C2356" s="102">
        <v>7966</v>
      </c>
      <c r="D2356" s="90" t="s">
        <v>3323</v>
      </c>
      <c r="E2356" s="102" t="s">
        <v>34</v>
      </c>
      <c r="F2356" s="102">
        <v>5343</v>
      </c>
      <c r="G2356" s="102">
        <v>3</v>
      </c>
      <c r="H2356" s="102">
        <v>2</v>
      </c>
      <c r="I2356" s="98">
        <v>2</v>
      </c>
      <c r="J2356" s="102" t="s">
        <v>38</v>
      </c>
      <c r="K2356" s="94">
        <f>((G2356*400)+(H2356*100))+I2356</f>
        <v>1402</v>
      </c>
      <c r="L2356" s="94">
        <v>300</v>
      </c>
      <c r="M2356" s="94">
        <f>K2356*L2356</f>
        <v>420600</v>
      </c>
      <c r="N2356" s="102"/>
      <c r="O2356" s="111"/>
      <c r="P2356" s="96"/>
      <c r="Q2356" s="111"/>
      <c r="R2356" s="111"/>
      <c r="S2356" s="97"/>
      <c r="T2356" s="102"/>
      <c r="U2356" s="102"/>
      <c r="V2356" s="102"/>
      <c r="W2356" s="94"/>
      <c r="X2356" s="98"/>
      <c r="Y2356" s="94"/>
      <c r="Z2356" s="94"/>
      <c r="AA2356" s="89"/>
      <c r="AB2356" s="89"/>
      <c r="AC2356" s="94"/>
      <c r="AD2356" s="94">
        <f>IF(AND(AC2356="",M2356=""),0,IF((AC2356=""),M2356,IF((M2356=""),AC2356,AC2356+M2356)))</f>
        <v>420600</v>
      </c>
      <c r="AE2356" s="94">
        <f>IF( (X2356=""),AD2356*1,AD2356*(X2356/100) )</f>
        <v>420600</v>
      </c>
      <c r="AF2356" s="94">
        <v>50000000</v>
      </c>
      <c r="AG2356" s="94">
        <f>IF((AF2356-AE2356) &gt; 1,0,IF((AF2356-AE2356)&lt;0,AE2356-AF2356,AF2356-AE2356))</f>
        <v>0</v>
      </c>
      <c r="AH2356" s="94">
        <v>0.01</v>
      </c>
    </row>
    <row r="2357" spans="1:34" s="74" customFormat="1" x14ac:dyDescent="0.55000000000000004">
      <c r="A2357" s="108"/>
      <c r="B2357" s="109"/>
      <c r="C2357" s="102"/>
      <c r="D2357" s="90"/>
      <c r="E2357" s="102"/>
      <c r="F2357" s="102"/>
      <c r="G2357" s="102"/>
      <c r="H2357" s="102"/>
      <c r="I2357" s="98"/>
      <c r="J2357" s="102"/>
      <c r="K2357" s="94"/>
      <c r="L2357" s="94" t="s">
        <v>63</v>
      </c>
      <c r="M2357" s="94">
        <f>SUM(M2356:M2356)</f>
        <v>420600</v>
      </c>
      <c r="N2357" s="102"/>
      <c r="O2357" s="111"/>
      <c r="P2357" s="96"/>
      <c r="Q2357" s="111"/>
      <c r="R2357" s="111"/>
      <c r="S2357" s="97"/>
      <c r="T2357" s="102"/>
      <c r="U2357" s="102"/>
      <c r="V2357" s="102"/>
      <c r="W2357" s="94"/>
      <c r="X2357" s="98"/>
      <c r="Y2357" s="94"/>
      <c r="Z2357" s="94"/>
      <c r="AA2357" s="89"/>
      <c r="AB2357" s="89"/>
      <c r="AC2357" s="94"/>
      <c r="AD2357" s="94">
        <f>SUM(AD2356:AD2356)</f>
        <v>420600</v>
      </c>
      <c r="AE2357" s="94">
        <f>SUM(AE2356:AE2356)</f>
        <v>420600</v>
      </c>
      <c r="AF2357" s="94"/>
      <c r="AG2357" s="94">
        <f>SUM(AG2356:AG2356)</f>
        <v>0</v>
      </c>
      <c r="AH2357" s="94"/>
    </row>
    <row r="2358" spans="1:34" s="99" customFormat="1" x14ac:dyDescent="0.55000000000000004">
      <c r="A2358" s="122" t="s">
        <v>3326</v>
      </c>
      <c r="B2358" s="109">
        <v>1021</v>
      </c>
      <c r="C2358" s="102">
        <v>10248</v>
      </c>
      <c r="D2358" s="90" t="s">
        <v>3327</v>
      </c>
      <c r="E2358" s="102" t="s">
        <v>34</v>
      </c>
      <c r="F2358" s="102">
        <v>23324</v>
      </c>
      <c r="G2358" s="102">
        <v>0</v>
      </c>
      <c r="H2358" s="102">
        <v>0</v>
      </c>
      <c r="I2358" s="98">
        <v>9</v>
      </c>
      <c r="J2358" s="102" t="s">
        <v>62</v>
      </c>
      <c r="K2358" s="94">
        <f>((G2358*400)+(H2358*100))+I2358</f>
        <v>9</v>
      </c>
      <c r="L2358" s="94">
        <v>8000</v>
      </c>
      <c r="M2358" s="94">
        <f>K2358*L2358</f>
        <v>72000</v>
      </c>
      <c r="N2358" s="102">
        <v>1</v>
      </c>
      <c r="O2358" s="111" t="s">
        <v>3328</v>
      </c>
      <c r="P2358" s="96"/>
      <c r="Q2358" s="111" t="s">
        <v>3329</v>
      </c>
      <c r="R2358" s="111" t="s">
        <v>3330</v>
      </c>
      <c r="S2358" s="97"/>
      <c r="T2358" s="102" t="s">
        <v>51</v>
      </c>
      <c r="U2358" s="102" t="s">
        <v>45</v>
      </c>
      <c r="V2358" s="102" t="s">
        <v>75</v>
      </c>
      <c r="W2358" s="94">
        <v>30</v>
      </c>
      <c r="X2358" s="98">
        <v>100</v>
      </c>
      <c r="Y2358" s="94">
        <v>6750</v>
      </c>
      <c r="Z2358" s="94">
        <f>W2358*Y2358</f>
        <v>202500</v>
      </c>
      <c r="AA2358" s="89">
        <v>21</v>
      </c>
      <c r="AB2358" s="89">
        <v>32</v>
      </c>
      <c r="AC2358" s="94">
        <f>(Z2358*(100-AB2358))/100</f>
        <v>137700</v>
      </c>
      <c r="AD2358" s="94">
        <f>IF(AND(AC2358="",M2358=""),0,IF((AC2358=""),M2358, IF( (M2358=""),AC2358,SUM(AC2358:AC2358)+M2358)))</f>
        <v>209700</v>
      </c>
      <c r="AE2358" s="94">
        <f>IF( (X2358=""),AD2358*1,AD2358*(X2358/100) )</f>
        <v>209700</v>
      </c>
      <c r="AF2358" s="94">
        <v>0</v>
      </c>
      <c r="AG2358" s="94">
        <f>IF((AF2358-AE2358) &gt; 1,0,IF((AF2358-AE2358)&lt;0,AE2358-AF2358,AF2358-AE2358))</f>
        <v>209700</v>
      </c>
      <c r="AH2358" s="94">
        <v>0.3</v>
      </c>
    </row>
    <row r="2359" spans="1:34" s="99" customFormat="1" x14ac:dyDescent="0.55000000000000004">
      <c r="A2359" s="122"/>
      <c r="B2359" s="109"/>
      <c r="C2359" s="102"/>
      <c r="D2359" s="90"/>
      <c r="E2359" s="102"/>
      <c r="F2359" s="102"/>
      <c r="G2359" s="102"/>
      <c r="H2359" s="102">
        <v>1</v>
      </c>
      <c r="I2359" s="98">
        <v>70</v>
      </c>
      <c r="J2359" s="102" t="s">
        <v>35</v>
      </c>
      <c r="K2359" s="94">
        <f>((G2359*400)+(H2359*100))+I2359</f>
        <v>170</v>
      </c>
      <c r="L2359" s="94">
        <v>8000</v>
      </c>
      <c r="M2359" s="94">
        <f>K2359*L2359</f>
        <v>1360000</v>
      </c>
      <c r="N2359" s="102">
        <v>2</v>
      </c>
      <c r="O2359" s="111" t="s">
        <v>3328</v>
      </c>
      <c r="P2359" s="96"/>
      <c r="Q2359" s="111" t="s">
        <v>3329</v>
      </c>
      <c r="R2359" s="111" t="s">
        <v>3330</v>
      </c>
      <c r="S2359" s="97" t="s">
        <v>3331</v>
      </c>
      <c r="T2359" s="102" t="s">
        <v>51</v>
      </c>
      <c r="U2359" s="102" t="s">
        <v>227</v>
      </c>
      <c r="V2359" s="102" t="s">
        <v>52</v>
      </c>
      <c r="W2359" s="94">
        <v>168</v>
      </c>
      <c r="X2359" s="98">
        <v>100</v>
      </c>
      <c r="Y2359" s="94">
        <v>6750</v>
      </c>
      <c r="Z2359" s="94">
        <f>W2359*Y2359</f>
        <v>1134000</v>
      </c>
      <c r="AA2359" s="89">
        <v>21</v>
      </c>
      <c r="AB2359" s="89">
        <v>80</v>
      </c>
      <c r="AC2359" s="94">
        <f>(Z2359*(100-AB2359))/100</f>
        <v>226800</v>
      </c>
      <c r="AD2359" s="94">
        <f>IF(AND(AC2359="",M2359=""),0,IF((AC2359=""),M2359, IF( (M2359=""),AC2359,SUM(AC2359:AC2360)+M2359)))</f>
        <v>2068750</v>
      </c>
      <c r="AE2359" s="94">
        <f>IF( (X2359=""),AD2359*1,AD2359*(X2359/100) )</f>
        <v>2068750</v>
      </c>
      <c r="AF2359" s="94">
        <v>50000000</v>
      </c>
      <c r="AG2359" s="94">
        <f>IF((AF2359-AE2359) &gt; 1,0,IF((AF2359-AE2359)&lt;0,AE2359-AF2359,AF2359-AE2359))</f>
        <v>0</v>
      </c>
      <c r="AH2359" s="94">
        <v>0.02</v>
      </c>
    </row>
    <row r="2360" spans="1:34" s="99" customFormat="1" x14ac:dyDescent="0.55000000000000004">
      <c r="A2360" s="122"/>
      <c r="B2360" s="109"/>
      <c r="C2360" s="102"/>
      <c r="D2360" s="90"/>
      <c r="E2360" s="102"/>
      <c r="F2360" s="102"/>
      <c r="G2360" s="102"/>
      <c r="H2360" s="102"/>
      <c r="I2360" s="98"/>
      <c r="J2360" s="102"/>
      <c r="K2360" s="94"/>
      <c r="L2360" s="94"/>
      <c r="M2360" s="94"/>
      <c r="N2360" s="102">
        <v>3</v>
      </c>
      <c r="O2360" s="111" t="s">
        <v>3324</v>
      </c>
      <c r="P2360" s="96">
        <v>1570800003563</v>
      </c>
      <c r="Q2360" s="111" t="s">
        <v>3325</v>
      </c>
      <c r="R2360" s="111" t="s">
        <v>3332</v>
      </c>
      <c r="S2360" s="97" t="s">
        <v>3333</v>
      </c>
      <c r="T2360" s="102" t="s">
        <v>51</v>
      </c>
      <c r="U2360" s="102" t="s">
        <v>45</v>
      </c>
      <c r="V2360" s="102" t="s">
        <v>52</v>
      </c>
      <c r="W2360" s="94">
        <v>105</v>
      </c>
      <c r="X2360" s="98">
        <v>100</v>
      </c>
      <c r="Y2360" s="94">
        <v>6750</v>
      </c>
      <c r="Z2360" s="94">
        <f>W2360*Y2360</f>
        <v>708750</v>
      </c>
      <c r="AA2360" s="89">
        <v>21</v>
      </c>
      <c r="AB2360" s="89">
        <v>32</v>
      </c>
      <c r="AC2360" s="94">
        <f>(Z2360*(100-AB2360))/100</f>
        <v>481950</v>
      </c>
      <c r="AD2360" s="94">
        <f>IF(AND(AC2360="",M2359=""),0,IF((AC2360=""),M2359, IF( (M2359=""),AC2360,SUM(AC2359:AC2360)+M2359)))</f>
        <v>2068750</v>
      </c>
      <c r="AE2360" s="94">
        <f>IF( (X2360=""),AD2360*1,AD2360*(X2360/100) )</f>
        <v>2068750</v>
      </c>
      <c r="AF2360" s="94">
        <v>50000000</v>
      </c>
      <c r="AG2360" s="94">
        <f>IF((AF2360-AE2360) &gt; 1,0,IF((AF2360-AE2360)&lt;0,AE2360-AF2360,AF2360-AE2360))</f>
        <v>0</v>
      </c>
      <c r="AH2360" s="94">
        <v>0.02</v>
      </c>
    </row>
    <row r="2361" spans="1:34" s="99" customFormat="1" x14ac:dyDescent="0.55000000000000004">
      <c r="A2361" s="122"/>
      <c r="B2361" s="109"/>
      <c r="C2361" s="102"/>
      <c r="D2361" s="90"/>
      <c r="E2361" s="102"/>
      <c r="F2361" s="102"/>
      <c r="G2361" s="102"/>
      <c r="H2361" s="102"/>
      <c r="I2361" s="98"/>
      <c r="J2361" s="102"/>
      <c r="K2361" s="94"/>
      <c r="L2361" s="94" t="s">
        <v>63</v>
      </c>
      <c r="M2361" s="94">
        <f>SUM(M2358:M2360)</f>
        <v>1432000</v>
      </c>
      <c r="N2361" s="102"/>
      <c r="O2361" s="111"/>
      <c r="P2361" s="96"/>
      <c r="Q2361" s="111"/>
      <c r="R2361" s="111"/>
      <c r="S2361" s="97"/>
      <c r="T2361" s="102"/>
      <c r="U2361" s="102"/>
      <c r="V2361" s="102"/>
      <c r="W2361" s="94"/>
      <c r="X2361" s="98"/>
      <c r="Y2361" s="94"/>
      <c r="Z2361" s="94"/>
      <c r="AA2361" s="89"/>
      <c r="AB2361" s="89"/>
      <c r="AC2361" s="94"/>
      <c r="AD2361" s="94"/>
      <c r="AE2361" s="94">
        <f>SUM(AE2358:AE2360)</f>
        <v>4347200</v>
      </c>
      <c r="AF2361" s="94"/>
      <c r="AG2361" s="94">
        <f>SUM(AG2358:AG2360)</f>
        <v>209700</v>
      </c>
      <c r="AH2361" s="94"/>
    </row>
    <row r="2362" spans="1:34" s="99" customFormat="1" x14ac:dyDescent="0.55000000000000004">
      <c r="A2362" s="122" t="s">
        <v>3336</v>
      </c>
      <c r="B2362" s="109">
        <v>1022</v>
      </c>
      <c r="C2362" s="102">
        <v>10293</v>
      </c>
      <c r="D2362" s="90" t="s">
        <v>3337</v>
      </c>
      <c r="E2362" s="102" t="s">
        <v>34</v>
      </c>
      <c r="F2362" s="102">
        <v>15639</v>
      </c>
      <c r="G2362" s="102">
        <v>0</v>
      </c>
      <c r="H2362" s="102">
        <v>2</v>
      </c>
      <c r="I2362" s="98">
        <v>35</v>
      </c>
      <c r="J2362" s="102" t="s">
        <v>68</v>
      </c>
      <c r="K2362" s="94">
        <f>((G2362*400)+(H2362*100))+I2362</f>
        <v>235</v>
      </c>
      <c r="L2362" s="94">
        <v>7250</v>
      </c>
      <c r="M2362" s="94">
        <f>K2362*L2362</f>
        <v>1703750</v>
      </c>
      <c r="N2362" s="102"/>
      <c r="O2362" s="111"/>
      <c r="P2362" s="96"/>
      <c r="Q2362" s="111"/>
      <c r="R2362" s="111"/>
      <c r="S2362" s="97"/>
      <c r="T2362" s="102"/>
      <c r="U2362" s="102"/>
      <c r="V2362" s="102"/>
      <c r="W2362" s="94"/>
      <c r="X2362" s="98"/>
      <c r="Y2362" s="94"/>
      <c r="Z2362" s="94"/>
      <c r="AA2362" s="89"/>
      <c r="AB2362" s="89"/>
      <c r="AC2362" s="94"/>
      <c r="AD2362" s="94">
        <f>IF(AND(AC2362="",M2362=""),0,IF((AC2362=""),M2362,IF((M2362=""),AC2362,AC2362+M2362)))</f>
        <v>1703750</v>
      </c>
      <c r="AE2362" s="94">
        <f t="shared" ref="AE2362:AE2367" si="232">IF( (X2362=""),AD2362*1,AD2362*(X2362/100) )</f>
        <v>1703750</v>
      </c>
      <c r="AF2362" s="94">
        <v>0</v>
      </c>
      <c r="AG2362" s="94">
        <f t="shared" ref="AG2362:AG2367" si="233">IF((AF2362-AE2362) &gt; 1,0,IF((AF2362-AE2362)&lt;0,AE2362-AF2362,AF2362-AE2362))</f>
        <v>1703750</v>
      </c>
      <c r="AH2362" s="94">
        <v>0.3</v>
      </c>
    </row>
    <row r="2363" spans="1:34" s="99" customFormat="1" x14ac:dyDescent="0.55000000000000004">
      <c r="A2363" s="122"/>
      <c r="B2363" s="109">
        <v>1023</v>
      </c>
      <c r="C2363" s="102">
        <v>6455</v>
      </c>
      <c r="D2363" s="90" t="s">
        <v>3338</v>
      </c>
      <c r="E2363" s="102" t="s">
        <v>34</v>
      </c>
      <c r="F2363" s="102">
        <v>18692</v>
      </c>
      <c r="G2363" s="102">
        <v>3</v>
      </c>
      <c r="H2363" s="102">
        <v>0</v>
      </c>
      <c r="I2363" s="98">
        <v>55</v>
      </c>
      <c r="J2363" s="102" t="s">
        <v>38</v>
      </c>
      <c r="K2363" s="94">
        <f>((G2363*400)+(H2363*100))+I2363</f>
        <v>1255</v>
      </c>
      <c r="L2363" s="94">
        <v>325</v>
      </c>
      <c r="M2363" s="94">
        <f>K2363*L2363</f>
        <v>407875</v>
      </c>
      <c r="N2363" s="102"/>
      <c r="O2363" s="111"/>
      <c r="P2363" s="96"/>
      <c r="Q2363" s="111"/>
      <c r="R2363" s="111"/>
      <c r="S2363" s="97"/>
      <c r="T2363" s="102"/>
      <c r="U2363" s="102"/>
      <c r="V2363" s="102"/>
      <c r="W2363" s="94"/>
      <c r="X2363" s="98"/>
      <c r="Y2363" s="94"/>
      <c r="Z2363" s="94"/>
      <c r="AA2363" s="89"/>
      <c r="AB2363" s="89"/>
      <c r="AC2363" s="94"/>
      <c r="AD2363" s="94">
        <f>IF(AND(AC2363="",M2363=""),0,IF((AC2363=""),M2363,IF((M2363=""),AC2363,AC2363+M2363)))</f>
        <v>407875</v>
      </c>
      <c r="AE2363" s="94">
        <f t="shared" si="232"/>
        <v>407875</v>
      </c>
      <c r="AF2363" s="94">
        <v>50000000</v>
      </c>
      <c r="AG2363" s="94">
        <f t="shared" si="233"/>
        <v>0</v>
      </c>
      <c r="AH2363" s="94">
        <v>0.01</v>
      </c>
    </row>
    <row r="2364" spans="1:34" s="99" customFormat="1" x14ac:dyDescent="0.55000000000000004">
      <c r="A2364" s="122"/>
      <c r="B2364" s="109">
        <v>1024</v>
      </c>
      <c r="C2364" s="102">
        <v>10693</v>
      </c>
      <c r="D2364" s="90" t="s">
        <v>4942</v>
      </c>
      <c r="E2364" s="102" t="s">
        <v>34</v>
      </c>
      <c r="F2364" s="102">
        <v>24238</v>
      </c>
      <c r="G2364" s="102">
        <v>10</v>
      </c>
      <c r="H2364" s="102">
        <v>0</v>
      </c>
      <c r="I2364" s="98">
        <v>0</v>
      </c>
      <c r="J2364" s="102" t="s">
        <v>38</v>
      </c>
      <c r="K2364" s="94">
        <f>((G2364*400)+(H2364*100))+I2364</f>
        <v>4000</v>
      </c>
      <c r="L2364" s="94">
        <v>325</v>
      </c>
      <c r="M2364" s="94">
        <f>K2364*L2364</f>
        <v>1300000</v>
      </c>
      <c r="N2364" s="102"/>
      <c r="O2364" s="111"/>
      <c r="P2364" s="96"/>
      <c r="Q2364" s="111"/>
      <c r="R2364" s="111"/>
      <c r="S2364" s="97"/>
      <c r="T2364" s="102"/>
      <c r="U2364" s="102"/>
      <c r="V2364" s="102"/>
      <c r="W2364" s="94"/>
      <c r="X2364" s="98"/>
      <c r="Y2364" s="94"/>
      <c r="Z2364" s="94"/>
      <c r="AA2364" s="89"/>
      <c r="AB2364" s="89"/>
      <c r="AC2364" s="94"/>
      <c r="AD2364" s="94">
        <f>IF(AND(AC2364="",M2364=""),0,IF((AC2364=""),M2364,IF((M2364=""),AC2364,AC2364+M2364)))</f>
        <v>1300000</v>
      </c>
      <c r="AE2364" s="94">
        <f t="shared" si="232"/>
        <v>1300000</v>
      </c>
      <c r="AF2364" s="94">
        <v>50000000</v>
      </c>
      <c r="AG2364" s="94">
        <f t="shared" si="233"/>
        <v>0</v>
      </c>
      <c r="AH2364" s="94">
        <v>0.01</v>
      </c>
    </row>
    <row r="2365" spans="1:34" s="99" customFormat="1" x14ac:dyDescent="0.55000000000000004">
      <c r="A2365" s="122"/>
      <c r="B2365" s="109">
        <v>1025</v>
      </c>
      <c r="C2365" s="102">
        <v>10694</v>
      </c>
      <c r="D2365" s="90" t="s">
        <v>4943</v>
      </c>
      <c r="E2365" s="102" t="s">
        <v>34</v>
      </c>
      <c r="F2365" s="102">
        <v>25252</v>
      </c>
      <c r="G2365" s="102">
        <v>0</v>
      </c>
      <c r="H2365" s="102">
        <v>0</v>
      </c>
      <c r="I2365" s="98">
        <v>38</v>
      </c>
      <c r="J2365" s="102" t="s">
        <v>35</v>
      </c>
      <c r="K2365" s="94">
        <f>((G2365*400)+(H2365*100))+I2365</f>
        <v>38</v>
      </c>
      <c r="L2365" s="94">
        <v>7250</v>
      </c>
      <c r="M2365" s="94">
        <f>K2365*L2365</f>
        <v>275500</v>
      </c>
      <c r="N2365" s="102">
        <v>1</v>
      </c>
      <c r="O2365" s="111" t="s">
        <v>3334</v>
      </c>
      <c r="P2365" s="96">
        <v>3570800098013</v>
      </c>
      <c r="Q2365" s="111" t="s">
        <v>3335</v>
      </c>
      <c r="R2365" s="111" t="s">
        <v>15375</v>
      </c>
      <c r="S2365" s="97" t="s">
        <v>4944</v>
      </c>
      <c r="T2365" s="102" t="s">
        <v>44</v>
      </c>
      <c r="U2365" s="102" t="s">
        <v>45</v>
      </c>
      <c r="V2365" s="102" t="s">
        <v>52</v>
      </c>
      <c r="W2365" s="94">
        <v>104</v>
      </c>
      <c r="X2365" s="98">
        <v>33.340000000000003</v>
      </c>
      <c r="Y2365" s="94">
        <v>7150</v>
      </c>
      <c r="Z2365" s="94">
        <f>W2365*Y2365</f>
        <v>743600</v>
      </c>
      <c r="AA2365" s="89">
        <v>10</v>
      </c>
      <c r="AB2365" s="89">
        <v>10</v>
      </c>
      <c r="AC2365" s="94">
        <f>(Z2365*(100-AB2365))/100</f>
        <v>669240</v>
      </c>
      <c r="AD2365" s="94">
        <f>IF(AND(AC2365="",M2365=""),0,IF((AC2365=""),M2365, IF( (M2365=""),AC2365,SUM(AC2365:AC2367)+M2365)))</f>
        <v>2283220</v>
      </c>
      <c r="AE2365" s="94">
        <f t="shared" si="232"/>
        <v>761225.54800000007</v>
      </c>
      <c r="AF2365" s="94">
        <v>50000000</v>
      </c>
      <c r="AG2365" s="94">
        <f t="shared" si="233"/>
        <v>0</v>
      </c>
      <c r="AH2365" s="94">
        <v>0.02</v>
      </c>
    </row>
    <row r="2366" spans="1:34" s="99" customFormat="1" x14ac:dyDescent="0.55000000000000004">
      <c r="A2366" s="122"/>
      <c r="B2366" s="109"/>
      <c r="C2366" s="102"/>
      <c r="D2366" s="90"/>
      <c r="E2366" s="102"/>
      <c r="F2366" s="102"/>
      <c r="G2366" s="102"/>
      <c r="H2366" s="102"/>
      <c r="I2366" s="98"/>
      <c r="J2366" s="102"/>
      <c r="K2366" s="94"/>
      <c r="L2366" s="94"/>
      <c r="M2366" s="94"/>
      <c r="N2366" s="102"/>
      <c r="O2366" s="111"/>
      <c r="P2366" s="96"/>
      <c r="Q2366" s="111"/>
      <c r="R2366" s="111"/>
      <c r="S2366" s="97"/>
      <c r="T2366" s="102" t="s">
        <v>44</v>
      </c>
      <c r="U2366" s="102"/>
      <c r="V2366" s="102" t="s">
        <v>52</v>
      </c>
      <c r="W2366" s="94">
        <v>104</v>
      </c>
      <c r="X2366" s="98">
        <v>33.33</v>
      </c>
      <c r="Y2366" s="94">
        <v>7150</v>
      </c>
      <c r="Z2366" s="94">
        <f>W2366*Y2366</f>
        <v>743600</v>
      </c>
      <c r="AA2366" s="89">
        <v>10</v>
      </c>
      <c r="AB2366" s="89">
        <v>10</v>
      </c>
      <c r="AC2366" s="94">
        <f>(Z2366*(100-AB2366))/100</f>
        <v>669240</v>
      </c>
      <c r="AD2366" s="94">
        <f>IF(AND(AC2366="",M2365=""),0,IF((AC2366=""),M2365, IF( (M2365=""),AC2366,SUM(AC2365:AC2367)+M2365)))</f>
        <v>2283220</v>
      </c>
      <c r="AE2366" s="94">
        <f t="shared" si="232"/>
        <v>760997.22600000002</v>
      </c>
      <c r="AF2366" s="94">
        <v>50000000</v>
      </c>
      <c r="AG2366" s="94">
        <f t="shared" si="233"/>
        <v>0</v>
      </c>
      <c r="AH2366" s="94">
        <v>0.02</v>
      </c>
    </row>
    <row r="2367" spans="1:34" s="99" customFormat="1" x14ac:dyDescent="0.55000000000000004">
      <c r="A2367" s="122"/>
      <c r="B2367" s="109"/>
      <c r="C2367" s="102"/>
      <c r="D2367" s="90"/>
      <c r="E2367" s="102"/>
      <c r="F2367" s="102"/>
      <c r="G2367" s="102"/>
      <c r="H2367" s="102"/>
      <c r="I2367" s="98"/>
      <c r="J2367" s="102"/>
      <c r="K2367" s="94"/>
      <c r="L2367" s="94"/>
      <c r="M2367" s="94"/>
      <c r="N2367" s="102"/>
      <c r="O2367" s="111"/>
      <c r="P2367" s="96"/>
      <c r="Q2367" s="111"/>
      <c r="R2367" s="111"/>
      <c r="S2367" s="97"/>
      <c r="T2367" s="102" t="s">
        <v>44</v>
      </c>
      <c r="U2367" s="102"/>
      <c r="V2367" s="102" t="s">
        <v>52</v>
      </c>
      <c r="W2367" s="94">
        <v>104</v>
      </c>
      <c r="X2367" s="98">
        <v>33.33</v>
      </c>
      <c r="Y2367" s="94">
        <v>7150</v>
      </c>
      <c r="Z2367" s="94">
        <f>W2367*Y2367</f>
        <v>743600</v>
      </c>
      <c r="AA2367" s="89">
        <v>10</v>
      </c>
      <c r="AB2367" s="89">
        <v>10</v>
      </c>
      <c r="AC2367" s="94">
        <f>(Z2367*(100-AB2367))/100</f>
        <v>669240</v>
      </c>
      <c r="AD2367" s="94">
        <f>IF(AND(AC2367="",M2365=""),0,IF((AC2367=""),M2365, IF( (M2365=""),AC2367,SUM(AC2365:AC2367)+M2365)))</f>
        <v>2283220</v>
      </c>
      <c r="AE2367" s="94">
        <f t="shared" si="232"/>
        <v>760997.22600000002</v>
      </c>
      <c r="AF2367" s="94">
        <v>50000000</v>
      </c>
      <c r="AG2367" s="94">
        <f t="shared" si="233"/>
        <v>0</v>
      </c>
      <c r="AH2367" s="94">
        <v>0.02</v>
      </c>
    </row>
    <row r="2368" spans="1:34" s="99" customFormat="1" x14ac:dyDescent="0.55000000000000004">
      <c r="A2368" s="122"/>
      <c r="B2368" s="109"/>
      <c r="C2368" s="102"/>
      <c r="D2368" s="90"/>
      <c r="E2368" s="102"/>
      <c r="F2368" s="102"/>
      <c r="G2368" s="102"/>
      <c r="H2368" s="102"/>
      <c r="I2368" s="98"/>
      <c r="J2368" s="102"/>
      <c r="K2368" s="94"/>
      <c r="L2368" s="94" t="s">
        <v>63</v>
      </c>
      <c r="M2368" s="94">
        <f>SUM(M2362:M2367)</f>
        <v>3687125</v>
      </c>
      <c r="N2368" s="102"/>
      <c r="O2368" s="111"/>
      <c r="P2368" s="96"/>
      <c r="Q2368" s="111"/>
      <c r="R2368" s="111"/>
      <c r="S2368" s="97"/>
      <c r="T2368" s="102"/>
      <c r="U2368" s="102"/>
      <c r="V2368" s="102"/>
      <c r="W2368" s="94"/>
      <c r="X2368" s="98"/>
      <c r="Y2368" s="94"/>
      <c r="Z2368" s="94"/>
      <c r="AA2368" s="89"/>
      <c r="AB2368" s="89"/>
      <c r="AC2368" s="94"/>
      <c r="AD2368" s="94"/>
      <c r="AE2368" s="94">
        <f>SUM(AE2362:AE2367)</f>
        <v>5694845</v>
      </c>
      <c r="AF2368" s="94"/>
      <c r="AG2368" s="94">
        <f>SUM(AG2362:AG2367)</f>
        <v>1703750</v>
      </c>
      <c r="AH2368" s="94"/>
    </row>
    <row r="2369" spans="1:34" s="74" customFormat="1" x14ac:dyDescent="0.55000000000000004">
      <c r="A2369" s="108" t="s">
        <v>3339</v>
      </c>
      <c r="B2369" s="109">
        <v>1026</v>
      </c>
      <c r="C2369" s="102">
        <v>9067</v>
      </c>
      <c r="D2369" s="90" t="s">
        <v>3340</v>
      </c>
      <c r="E2369" s="102" t="s">
        <v>34</v>
      </c>
      <c r="F2369" s="102">
        <v>2322</v>
      </c>
      <c r="G2369" s="102">
        <v>1</v>
      </c>
      <c r="H2369" s="102">
        <v>2</v>
      </c>
      <c r="I2369" s="98">
        <v>46</v>
      </c>
      <c r="J2369" s="102" t="s">
        <v>38</v>
      </c>
      <c r="K2369" s="94">
        <f>((G2369*400)+(H2369*100))+I2369</f>
        <v>646</v>
      </c>
      <c r="L2369" s="94">
        <v>800</v>
      </c>
      <c r="M2369" s="94">
        <f>K2369*L2369</f>
        <v>516800</v>
      </c>
      <c r="N2369" s="102"/>
      <c r="O2369" s="111"/>
      <c r="P2369" s="96"/>
      <c r="Q2369" s="111"/>
      <c r="R2369" s="111"/>
      <c r="S2369" s="97"/>
      <c r="T2369" s="102"/>
      <c r="U2369" s="102"/>
      <c r="V2369" s="102"/>
      <c r="W2369" s="94"/>
      <c r="X2369" s="98"/>
      <c r="Y2369" s="94"/>
      <c r="Z2369" s="94"/>
      <c r="AA2369" s="89"/>
      <c r="AB2369" s="89"/>
      <c r="AC2369" s="94"/>
      <c r="AD2369" s="94">
        <f>IF(AND(AC2369="",M2369=""),0,IF((AC2369=""),M2369,IF((M2369=""),AC2369,AC2369+M2369)))</f>
        <v>516800</v>
      </c>
      <c r="AE2369" s="94">
        <f>IF( (X2369=""),AD2369*1,AD2369*(X2369/100) )</f>
        <v>516800</v>
      </c>
      <c r="AF2369" s="94">
        <v>50000000</v>
      </c>
      <c r="AG2369" s="94">
        <f>IF((AF2369-AE2369) &gt; 1,0,IF((AF2369-AE2369)&lt;0,AE2369-AF2369,AF2369-AE2369))</f>
        <v>0</v>
      </c>
      <c r="AH2369" s="94">
        <v>0.01</v>
      </c>
    </row>
    <row r="2370" spans="1:34" s="74" customFormat="1" x14ac:dyDescent="0.55000000000000004">
      <c r="A2370" s="108"/>
      <c r="B2370" s="109"/>
      <c r="C2370" s="102"/>
      <c r="D2370" s="90"/>
      <c r="E2370" s="102"/>
      <c r="F2370" s="102"/>
      <c r="G2370" s="102"/>
      <c r="H2370" s="102"/>
      <c r="I2370" s="98"/>
      <c r="J2370" s="102"/>
      <c r="K2370" s="94"/>
      <c r="L2370" s="94" t="s">
        <v>63</v>
      </c>
      <c r="M2370" s="94">
        <f>SUM(M2369:M2369)</f>
        <v>516800</v>
      </c>
      <c r="N2370" s="102"/>
      <c r="O2370" s="111"/>
      <c r="P2370" s="96"/>
      <c r="Q2370" s="111"/>
      <c r="R2370" s="111"/>
      <c r="S2370" s="97"/>
      <c r="T2370" s="102"/>
      <c r="U2370" s="102"/>
      <c r="V2370" s="102"/>
      <c r="W2370" s="94"/>
      <c r="X2370" s="98"/>
      <c r="Y2370" s="94"/>
      <c r="Z2370" s="94"/>
      <c r="AA2370" s="89"/>
      <c r="AB2370" s="89"/>
      <c r="AC2370" s="94"/>
      <c r="AD2370" s="94">
        <f>SUM(AD2369:AD2369)</f>
        <v>516800</v>
      </c>
      <c r="AE2370" s="94">
        <f>SUM(AE2369:AE2369)</f>
        <v>516800</v>
      </c>
      <c r="AF2370" s="94"/>
      <c r="AG2370" s="94">
        <f>SUM(AG2369:AG2369)</f>
        <v>0</v>
      </c>
      <c r="AH2370" s="94"/>
    </row>
    <row r="2371" spans="1:34" s="74" customFormat="1" x14ac:dyDescent="0.55000000000000004">
      <c r="A2371" s="108" t="s">
        <v>3343</v>
      </c>
      <c r="B2371" s="109">
        <v>1027</v>
      </c>
      <c r="C2371" s="102">
        <v>6817</v>
      </c>
      <c r="D2371" s="90" t="s">
        <v>3344</v>
      </c>
      <c r="E2371" s="102" t="s">
        <v>34</v>
      </c>
      <c r="F2371" s="102">
        <v>23609</v>
      </c>
      <c r="G2371" s="102">
        <v>0</v>
      </c>
      <c r="H2371" s="102">
        <v>0</v>
      </c>
      <c r="I2371" s="98">
        <v>93</v>
      </c>
      <c r="J2371" s="102" t="s">
        <v>68</v>
      </c>
      <c r="K2371" s="94">
        <f>((G2371*400)+(H2371*100))+I2371</f>
        <v>93</v>
      </c>
      <c r="L2371" s="94">
        <v>850</v>
      </c>
      <c r="M2371" s="94">
        <f>K2371*L2371</f>
        <v>79050</v>
      </c>
      <c r="N2371" s="102"/>
      <c r="O2371" s="111"/>
      <c r="P2371" s="96"/>
      <c r="Q2371" s="111"/>
      <c r="R2371" s="111"/>
      <c r="S2371" s="97"/>
      <c r="T2371" s="102"/>
      <c r="U2371" s="102"/>
      <c r="V2371" s="102"/>
      <c r="W2371" s="94"/>
      <c r="X2371" s="98"/>
      <c r="Y2371" s="94"/>
      <c r="Z2371" s="94"/>
      <c r="AA2371" s="89"/>
      <c r="AB2371" s="89"/>
      <c r="AC2371" s="94"/>
      <c r="AD2371" s="94">
        <f>IF(AND(AC2371="",M2371=""),0,IF((AC2371=""),M2371,IF((M2371=""),AC2371,AC2371+M2371)))</f>
        <v>79050</v>
      </c>
      <c r="AE2371" s="94">
        <f>IF( (X2371=""),AD2371*1,AD2371*(X2371/100) )</f>
        <v>79050</v>
      </c>
      <c r="AF2371" s="94">
        <v>0</v>
      </c>
      <c r="AG2371" s="94">
        <f>IF((AF2371-AE2371) &gt; 1,0,IF((AF2371-AE2371)&lt;0,AE2371-AF2371,AF2371-AE2371))</f>
        <v>79050</v>
      </c>
      <c r="AH2371" s="94">
        <v>0.3</v>
      </c>
    </row>
    <row r="2372" spans="1:34" s="74" customFormat="1" x14ac:dyDescent="0.55000000000000004">
      <c r="A2372" s="108"/>
      <c r="B2372" s="109">
        <v>1028</v>
      </c>
      <c r="C2372" s="102">
        <v>7558</v>
      </c>
      <c r="D2372" s="90" t="s">
        <v>3346</v>
      </c>
      <c r="E2372" s="102" t="s">
        <v>34</v>
      </c>
      <c r="F2372" s="102">
        <v>25499</v>
      </c>
      <c r="G2372" s="102">
        <v>0</v>
      </c>
      <c r="H2372" s="102">
        <v>0</v>
      </c>
      <c r="I2372" s="98">
        <v>50</v>
      </c>
      <c r="J2372" s="102" t="s">
        <v>35</v>
      </c>
      <c r="K2372" s="94">
        <f>((G2372*400)+(H2372*100))+I2372</f>
        <v>50</v>
      </c>
      <c r="L2372" s="94">
        <v>1600</v>
      </c>
      <c r="M2372" s="94">
        <f>K2372*L2372</f>
        <v>80000</v>
      </c>
      <c r="N2372" s="102">
        <v>1</v>
      </c>
      <c r="O2372" s="111" t="s">
        <v>3341</v>
      </c>
      <c r="P2372" s="96"/>
      <c r="Q2372" s="111" t="s">
        <v>3342</v>
      </c>
      <c r="R2372" s="111" t="s">
        <v>3345</v>
      </c>
      <c r="S2372" s="97" t="s">
        <v>3347</v>
      </c>
      <c r="T2372" s="102" t="s">
        <v>44</v>
      </c>
      <c r="U2372" s="102" t="s">
        <v>45</v>
      </c>
      <c r="V2372" s="102" t="s">
        <v>52</v>
      </c>
      <c r="W2372" s="94">
        <v>60</v>
      </c>
      <c r="X2372" s="98">
        <v>100</v>
      </c>
      <c r="Y2372" s="94">
        <v>7150</v>
      </c>
      <c r="Z2372" s="94">
        <f>W2372*Y2372</f>
        <v>429000</v>
      </c>
      <c r="AA2372" s="89">
        <v>7</v>
      </c>
      <c r="AB2372" s="89">
        <v>7</v>
      </c>
      <c r="AC2372" s="94">
        <f>(Z2372*(100-AB2372))/100</f>
        <v>398970</v>
      </c>
      <c r="AD2372" s="94">
        <f>IF(AND(AC2372="",M2372=""),0,IF((AC2372=""),M2372, IF( (M2372=""),AC2372,AC2372+M2372)))</f>
        <v>478970</v>
      </c>
      <c r="AE2372" s="94">
        <f>IF( (X2372=""),AD2372*1,( M2372+(SUM(AC2372:AC2372)) )*(X2372/100) )</f>
        <v>478970</v>
      </c>
      <c r="AF2372" s="94">
        <v>50000000</v>
      </c>
      <c r="AG2372" s="94">
        <f>IF((AF2372-AE2372) &gt; 1,0,IF((AF2372-AE2372)&lt;0,AE2372-AF2372,AF2372-AE2372))</f>
        <v>0</v>
      </c>
      <c r="AH2372" s="94">
        <v>0.02</v>
      </c>
    </row>
    <row r="2373" spans="1:34" s="74" customFormat="1" x14ac:dyDescent="0.55000000000000004">
      <c r="A2373" s="108"/>
      <c r="B2373" s="109"/>
      <c r="C2373" s="102"/>
      <c r="D2373" s="90"/>
      <c r="E2373" s="102"/>
      <c r="F2373" s="102"/>
      <c r="G2373" s="102"/>
      <c r="H2373" s="102"/>
      <c r="I2373" s="98"/>
      <c r="J2373" s="102"/>
      <c r="K2373" s="94"/>
      <c r="L2373" s="94" t="s">
        <v>63</v>
      </c>
      <c r="M2373" s="94">
        <f>SUM(M2371:M2372)</f>
        <v>159050</v>
      </c>
      <c r="N2373" s="102"/>
      <c r="O2373" s="111"/>
      <c r="P2373" s="96"/>
      <c r="Q2373" s="111"/>
      <c r="R2373" s="111"/>
      <c r="S2373" s="97"/>
      <c r="T2373" s="102"/>
      <c r="U2373" s="102"/>
      <c r="V2373" s="102"/>
      <c r="W2373" s="94"/>
      <c r="X2373" s="98"/>
      <c r="Y2373" s="94"/>
      <c r="Z2373" s="94"/>
      <c r="AA2373" s="89"/>
      <c r="AB2373" s="89"/>
      <c r="AC2373" s="94"/>
      <c r="AD2373" s="94">
        <f>SUM(AD2371:AD2372)</f>
        <v>558020</v>
      </c>
      <c r="AE2373" s="94">
        <f>SUM(AE2371:AE2372)</f>
        <v>558020</v>
      </c>
      <c r="AF2373" s="94"/>
      <c r="AG2373" s="94">
        <f>SUM(AG2371:AG2372)</f>
        <v>79050</v>
      </c>
      <c r="AH2373" s="94"/>
    </row>
    <row r="2374" spans="1:34" s="74" customFormat="1" x14ac:dyDescent="0.55000000000000004">
      <c r="A2374" s="108" t="s">
        <v>3350</v>
      </c>
      <c r="B2374" s="109">
        <v>1029</v>
      </c>
      <c r="C2374" s="102">
        <v>9613</v>
      </c>
      <c r="D2374" s="90" t="s">
        <v>3351</v>
      </c>
      <c r="E2374" s="102" t="s">
        <v>37</v>
      </c>
      <c r="F2374" s="102">
        <v>6992</v>
      </c>
      <c r="G2374" s="102">
        <v>0</v>
      </c>
      <c r="H2374" s="102">
        <v>0</v>
      </c>
      <c r="I2374" s="98">
        <v>67</v>
      </c>
      <c r="J2374" s="102" t="s">
        <v>38</v>
      </c>
      <c r="K2374" s="94">
        <f>((G2374*400)+(H2374*100))+I2374</f>
        <v>67</v>
      </c>
      <c r="L2374" s="94">
        <v>225</v>
      </c>
      <c r="M2374" s="94">
        <f>K2374*L2374</f>
        <v>15075</v>
      </c>
      <c r="N2374" s="102"/>
      <c r="O2374" s="111"/>
      <c r="P2374" s="96"/>
      <c r="Q2374" s="111"/>
      <c r="R2374" s="111"/>
      <c r="S2374" s="97"/>
      <c r="T2374" s="102"/>
      <c r="U2374" s="102"/>
      <c r="V2374" s="102"/>
      <c r="W2374" s="94"/>
      <c r="X2374" s="98"/>
      <c r="Y2374" s="94"/>
      <c r="Z2374" s="94"/>
      <c r="AA2374" s="89"/>
      <c r="AB2374" s="89"/>
      <c r="AC2374" s="94"/>
      <c r="AD2374" s="94">
        <f>IF(AND(AC2374="",M2374=""),0,IF((AC2374=""),M2374,IF((M2374=""),AC2374,AC2374+M2374)))</f>
        <v>15075</v>
      </c>
      <c r="AE2374" s="94">
        <f>IF( (X2374=""),AD2374*1,AD2374*(X2374/100) )</f>
        <v>15075</v>
      </c>
      <c r="AF2374" s="94">
        <v>0</v>
      </c>
      <c r="AG2374" s="94">
        <f>IF((AF2374-AE2374) &gt; 1,0,IF((AF2374-AE2374)&lt;0,AE2374-AF2374,AF2374-AE2374))</f>
        <v>15075</v>
      </c>
      <c r="AH2374" s="94">
        <v>0.01</v>
      </c>
    </row>
    <row r="2375" spans="1:34" s="74" customFormat="1" x14ac:dyDescent="0.55000000000000004">
      <c r="A2375" s="108"/>
      <c r="B2375" s="109">
        <v>1030</v>
      </c>
      <c r="C2375" s="102">
        <v>9612</v>
      </c>
      <c r="D2375" s="90" t="s">
        <v>3352</v>
      </c>
      <c r="E2375" s="102" t="s">
        <v>37</v>
      </c>
      <c r="F2375" s="102">
        <v>8701</v>
      </c>
      <c r="G2375" s="102">
        <v>0</v>
      </c>
      <c r="H2375" s="102">
        <v>0</v>
      </c>
      <c r="I2375" s="98">
        <v>73</v>
      </c>
      <c r="J2375" s="102" t="s">
        <v>35</v>
      </c>
      <c r="K2375" s="94">
        <f>((G2375*400)+(H2375*100))+I2375</f>
        <v>73</v>
      </c>
      <c r="L2375" s="94">
        <v>225</v>
      </c>
      <c r="M2375" s="94">
        <f>K2375*L2375</f>
        <v>16425</v>
      </c>
      <c r="N2375" s="102">
        <v>1</v>
      </c>
      <c r="O2375" s="111" t="s">
        <v>3348</v>
      </c>
      <c r="P2375" s="96">
        <v>8570873001045</v>
      </c>
      <c r="Q2375" s="111" t="s">
        <v>3349</v>
      </c>
      <c r="R2375" s="111" t="s">
        <v>3353</v>
      </c>
      <c r="S2375" s="97"/>
      <c r="T2375" s="102" t="s">
        <v>51</v>
      </c>
      <c r="U2375" s="102" t="s">
        <v>45</v>
      </c>
      <c r="V2375" s="102" t="s">
        <v>52</v>
      </c>
      <c r="W2375" s="94">
        <v>424.2</v>
      </c>
      <c r="X2375" s="98">
        <v>100</v>
      </c>
      <c r="Y2375" s="94">
        <v>6750</v>
      </c>
      <c r="Z2375" s="94">
        <f>W2375*Y2375</f>
        <v>2863350</v>
      </c>
      <c r="AA2375" s="89">
        <v>6</v>
      </c>
      <c r="AB2375" s="89">
        <v>6</v>
      </c>
      <c r="AC2375" s="94">
        <f>(Z2375*(100-AB2375))/100</f>
        <v>2691549</v>
      </c>
      <c r="AD2375" s="94">
        <f>IF(AND(AC2375="",M2375=""),0,IF((AC2375=""),M2375, IF( (M2375=""),AC2375,AC2375+M2375)))</f>
        <v>2707974</v>
      </c>
      <c r="AE2375" s="94">
        <f>IF( (X2375=""),AD2375*1,( M2375+(SUM(AC2375:AC2375)) )*(X2375/100) )</f>
        <v>2707974</v>
      </c>
      <c r="AF2375" s="94">
        <v>10000000</v>
      </c>
      <c r="AG2375" s="94">
        <v>16425</v>
      </c>
      <c r="AH2375" s="94">
        <v>0.02</v>
      </c>
    </row>
    <row r="2376" spans="1:34" s="74" customFormat="1" x14ac:dyDescent="0.55000000000000004">
      <c r="A2376" s="108"/>
      <c r="B2376" s="109"/>
      <c r="C2376" s="102"/>
      <c r="D2376" s="90"/>
      <c r="E2376" s="102"/>
      <c r="F2376" s="102"/>
      <c r="G2376" s="102"/>
      <c r="H2376" s="102"/>
      <c r="I2376" s="98"/>
      <c r="J2376" s="102"/>
      <c r="K2376" s="94"/>
      <c r="L2376" s="94"/>
      <c r="M2376" s="94"/>
      <c r="N2376" s="102"/>
      <c r="O2376" s="111"/>
      <c r="P2376" s="96"/>
      <c r="Q2376" s="111"/>
      <c r="R2376" s="111"/>
      <c r="S2376" s="97"/>
      <c r="T2376" s="102"/>
      <c r="U2376" s="102"/>
      <c r="V2376" s="102"/>
      <c r="W2376" s="94"/>
      <c r="X2376" s="98"/>
      <c r="Y2376" s="94"/>
      <c r="Z2376" s="94"/>
      <c r="AA2376" s="89"/>
      <c r="AB2376" s="89"/>
      <c r="AC2376" s="94"/>
      <c r="AD2376" s="94"/>
      <c r="AE2376" s="94"/>
      <c r="AF2376" s="94"/>
      <c r="AG2376" s="94"/>
      <c r="AH2376" s="94"/>
    </row>
    <row r="2377" spans="1:34" s="74" customFormat="1" x14ac:dyDescent="0.55000000000000004">
      <c r="A2377" s="108"/>
      <c r="B2377" s="109"/>
      <c r="C2377" s="102"/>
      <c r="D2377" s="90"/>
      <c r="E2377" s="102"/>
      <c r="F2377" s="102"/>
      <c r="G2377" s="102"/>
      <c r="H2377" s="102"/>
      <c r="I2377" s="98"/>
      <c r="J2377" s="102"/>
      <c r="K2377" s="94"/>
      <c r="L2377" s="94" t="s">
        <v>63</v>
      </c>
      <c r="M2377" s="94">
        <f>SUM(M2374:M2376)</f>
        <v>31500</v>
      </c>
      <c r="N2377" s="102"/>
      <c r="O2377" s="111"/>
      <c r="P2377" s="96"/>
      <c r="Q2377" s="111"/>
      <c r="R2377" s="111"/>
      <c r="S2377" s="97"/>
      <c r="T2377" s="102"/>
      <c r="U2377" s="102"/>
      <c r="V2377" s="102"/>
      <c r="W2377" s="94"/>
      <c r="X2377" s="98"/>
      <c r="Y2377" s="94"/>
      <c r="Z2377" s="94"/>
      <c r="AA2377" s="89"/>
      <c r="AB2377" s="89"/>
      <c r="AC2377" s="94"/>
      <c r="AD2377" s="94">
        <f>SUM(AD2374:AD2376)</f>
        <v>2723049</v>
      </c>
      <c r="AE2377" s="94">
        <f>SUM(AE2374:AE2376)</f>
        <v>2723049</v>
      </c>
      <c r="AF2377" s="94"/>
      <c r="AG2377" s="94">
        <f>SUM(AG2374:AG2376)</f>
        <v>31500</v>
      </c>
      <c r="AH2377" s="94"/>
    </row>
    <row r="2378" spans="1:34" s="74" customFormat="1" x14ac:dyDescent="0.55000000000000004">
      <c r="A2378" s="108" t="s">
        <v>3356</v>
      </c>
      <c r="B2378" s="109">
        <v>1031</v>
      </c>
      <c r="C2378" s="102">
        <v>8453</v>
      </c>
      <c r="D2378" s="90" t="s">
        <v>3357</v>
      </c>
      <c r="E2378" s="102" t="s">
        <v>34</v>
      </c>
      <c r="F2378" s="102">
        <v>965</v>
      </c>
      <c r="G2378" s="102">
        <v>1</v>
      </c>
      <c r="H2378" s="102">
        <v>1</v>
      </c>
      <c r="I2378" s="98">
        <v>64</v>
      </c>
      <c r="J2378" s="102" t="s">
        <v>35</v>
      </c>
      <c r="K2378" s="94">
        <f>((G2378*400)+(H2378*100))+I2378</f>
        <v>564</v>
      </c>
      <c r="L2378" s="94">
        <v>1000</v>
      </c>
      <c r="M2378" s="94">
        <f>K2378*L2378</f>
        <v>564000</v>
      </c>
      <c r="N2378" s="102">
        <v>1</v>
      </c>
      <c r="O2378" s="111" t="s">
        <v>3354</v>
      </c>
      <c r="P2378" s="96">
        <v>3570800350162</v>
      </c>
      <c r="Q2378" s="111" t="s">
        <v>3355</v>
      </c>
      <c r="R2378" s="111" t="s">
        <v>3358</v>
      </c>
      <c r="S2378" s="97" t="s">
        <v>3359</v>
      </c>
      <c r="T2378" s="102" t="s">
        <v>44</v>
      </c>
      <c r="U2378" s="102" t="s">
        <v>45</v>
      </c>
      <c r="V2378" s="102" t="s">
        <v>75</v>
      </c>
      <c r="W2378" s="94">
        <v>540</v>
      </c>
      <c r="X2378" s="98">
        <v>35.69</v>
      </c>
      <c r="Y2378" s="94">
        <v>7150</v>
      </c>
      <c r="Z2378" s="94">
        <f t="shared" ref="Z2378:Z2383" si="234">W2378*Y2378</f>
        <v>3861000</v>
      </c>
      <c r="AA2378" s="89">
        <v>20</v>
      </c>
      <c r="AB2378" s="89">
        <v>30</v>
      </c>
      <c r="AC2378" s="94">
        <f t="shared" ref="AC2378:AC2383" si="235">(Z2378*(100-AB2378))/100</f>
        <v>2702700</v>
      </c>
      <c r="AD2378" s="94">
        <f>IF(AND(AC2378="",M2378=""),0,IF((AC2378=""),M2378, IF( (M2378=""),AC2378,AC2378+M2378)))</f>
        <v>3266700</v>
      </c>
      <c r="AE2378" s="94">
        <f>IF( (X2378=""),AD2378*1,( M2378+(SUM(AC2378:AC2378)) )*(X2378/100) )</f>
        <v>1165885.23</v>
      </c>
      <c r="AF2378" s="94">
        <v>0</v>
      </c>
      <c r="AG2378" s="94">
        <f>IF((AF2378-AE2378) &gt; 1,0,IF((AF2378-AE2378)&lt;0,AE2378-AF2378,AF2378-AE2378))</f>
        <v>1165885.23</v>
      </c>
      <c r="AH2378" s="94">
        <v>0.3</v>
      </c>
    </row>
    <row r="2379" spans="1:34" s="74" customFormat="1" x14ac:dyDescent="0.55000000000000004">
      <c r="A2379" s="108"/>
      <c r="B2379" s="109"/>
      <c r="C2379" s="102"/>
      <c r="D2379" s="90"/>
      <c r="E2379" s="102"/>
      <c r="F2379" s="102"/>
      <c r="G2379" s="102"/>
      <c r="H2379" s="102"/>
      <c r="I2379" s="98"/>
      <c r="J2379" s="102"/>
      <c r="K2379" s="94"/>
      <c r="L2379" s="94"/>
      <c r="M2379" s="94"/>
      <c r="N2379" s="102"/>
      <c r="O2379" s="111"/>
      <c r="P2379" s="96"/>
      <c r="Q2379" s="111"/>
      <c r="R2379" s="111"/>
      <c r="S2379" s="97"/>
      <c r="T2379" s="102" t="s">
        <v>73</v>
      </c>
      <c r="U2379" s="102"/>
      <c r="V2379" s="102" t="s">
        <v>52</v>
      </c>
      <c r="W2379" s="94">
        <v>460</v>
      </c>
      <c r="X2379" s="98">
        <v>30.4</v>
      </c>
      <c r="Y2379" s="94">
        <v>6600</v>
      </c>
      <c r="Z2379" s="94">
        <f t="shared" si="234"/>
        <v>3036000</v>
      </c>
      <c r="AA2379" s="89">
        <v>20</v>
      </c>
      <c r="AB2379" s="89">
        <v>30</v>
      </c>
      <c r="AC2379" s="94">
        <f t="shared" si="235"/>
        <v>2125200</v>
      </c>
      <c r="AD2379" s="94">
        <f>IF(AND(AC2379="",M2379=""),0,IF((AC2379=""),M2379, IF( (M2379=""),AC2379,AC2379+M2379)))</f>
        <v>2125200</v>
      </c>
      <c r="AE2379" s="94">
        <f>IF( (X2379=""),AD2379*1,( M2379+(SUM(AC2379:AC2379)) )*(X2379/100) )</f>
        <v>646060.79999999993</v>
      </c>
      <c r="AF2379" s="94">
        <v>50000000</v>
      </c>
      <c r="AG2379" s="94">
        <f>IF((AF2379-AE2379) &gt; 1,0,IF((AF2379-AE2379)&lt;0,AE2379-AF2379,AF2379-AE2379))</f>
        <v>0</v>
      </c>
      <c r="AH2379" s="94">
        <v>0.02</v>
      </c>
    </row>
    <row r="2380" spans="1:34" s="74" customFormat="1" x14ac:dyDescent="0.55000000000000004">
      <c r="A2380" s="108"/>
      <c r="B2380" s="109"/>
      <c r="C2380" s="102"/>
      <c r="D2380" s="90"/>
      <c r="E2380" s="102"/>
      <c r="F2380" s="102"/>
      <c r="G2380" s="102"/>
      <c r="H2380" s="102"/>
      <c r="I2380" s="98"/>
      <c r="J2380" s="102"/>
      <c r="K2380" s="94"/>
      <c r="L2380" s="94"/>
      <c r="M2380" s="94"/>
      <c r="N2380" s="102">
        <v>2</v>
      </c>
      <c r="O2380" s="111" t="s">
        <v>3354</v>
      </c>
      <c r="P2380" s="96">
        <v>3570800350162</v>
      </c>
      <c r="Q2380" s="111" t="s">
        <v>3355</v>
      </c>
      <c r="R2380" s="111" t="s">
        <v>3358</v>
      </c>
      <c r="S2380" s="97" t="s">
        <v>3360</v>
      </c>
      <c r="T2380" s="102" t="s">
        <v>95</v>
      </c>
      <c r="U2380" s="102" t="s">
        <v>45</v>
      </c>
      <c r="V2380" s="102" t="s">
        <v>75</v>
      </c>
      <c r="W2380" s="94">
        <v>330</v>
      </c>
      <c r="X2380" s="98">
        <v>21.81</v>
      </c>
      <c r="Y2380" s="94">
        <v>5500</v>
      </c>
      <c r="Z2380" s="94">
        <f t="shared" si="234"/>
        <v>1815000</v>
      </c>
      <c r="AA2380" s="89">
        <v>20</v>
      </c>
      <c r="AB2380" s="89">
        <v>30</v>
      </c>
      <c r="AC2380" s="94">
        <f t="shared" si="235"/>
        <v>1270500</v>
      </c>
      <c r="AD2380" s="94">
        <f>IF(AND(AC2380="",M2378=""),0,IF((AC2380=""),M2378, IF( (M2378=""),AC2380,AC2380+M2378)))</f>
        <v>1834500</v>
      </c>
      <c r="AE2380" s="94">
        <f>IF( (X2380=""),AD2380*1,( M2378+(SUM(AC2380:AC2381)) )*(X2380/100) )</f>
        <v>452661.09749999997</v>
      </c>
      <c r="AF2380" s="94">
        <v>0</v>
      </c>
      <c r="AG2380" s="94">
        <f t="shared" ref="AG2380:AG2396" si="236">IF((AF2380-AE2380) &gt; 1,0,IF((AF2380-AE2380)&lt;0,AE2380-AF2380,AF2380-AE2380))</f>
        <v>452661.09749999997</v>
      </c>
      <c r="AH2380" s="94">
        <v>0.3</v>
      </c>
    </row>
    <row r="2381" spans="1:34" s="74" customFormat="1" x14ac:dyDescent="0.55000000000000004">
      <c r="A2381" s="108"/>
      <c r="B2381" s="109"/>
      <c r="C2381" s="102"/>
      <c r="D2381" s="90"/>
      <c r="E2381" s="102"/>
      <c r="F2381" s="102"/>
      <c r="G2381" s="102"/>
      <c r="H2381" s="102"/>
      <c r="I2381" s="98"/>
      <c r="J2381" s="102"/>
      <c r="K2381" s="94"/>
      <c r="L2381" s="94"/>
      <c r="M2381" s="94"/>
      <c r="N2381" s="102"/>
      <c r="O2381" s="111"/>
      <c r="P2381" s="96"/>
      <c r="Q2381" s="111"/>
      <c r="R2381" s="111"/>
      <c r="S2381" s="97"/>
      <c r="T2381" s="102" t="s">
        <v>51</v>
      </c>
      <c r="U2381" s="102"/>
      <c r="V2381" s="102" t="s">
        <v>75</v>
      </c>
      <c r="W2381" s="94">
        <v>51</v>
      </c>
      <c r="X2381" s="98">
        <v>3.37</v>
      </c>
      <c r="Y2381" s="94">
        <v>6750</v>
      </c>
      <c r="Z2381" s="94">
        <f t="shared" si="234"/>
        <v>344250</v>
      </c>
      <c r="AA2381" s="89">
        <v>20</v>
      </c>
      <c r="AB2381" s="89">
        <v>30</v>
      </c>
      <c r="AC2381" s="94">
        <f t="shared" si="235"/>
        <v>240975</v>
      </c>
      <c r="AD2381" s="94">
        <f>IF(AND(AC2381="",M2378=""),0,IF((AC2381=""),M2378, IF( (M2378=""),AC2381,AC2381+M2378)))</f>
        <v>804975</v>
      </c>
      <c r="AE2381" s="94">
        <f>IF( (X2381=""),AD2381*1,( M2378+(SUM(AC2380:AC2381)) )*(X2381/100) )</f>
        <v>69943.507500000007</v>
      </c>
      <c r="AF2381" s="94">
        <v>0</v>
      </c>
      <c r="AG2381" s="94">
        <f t="shared" si="236"/>
        <v>69943.507500000007</v>
      </c>
      <c r="AH2381" s="94">
        <v>0.3</v>
      </c>
    </row>
    <row r="2382" spans="1:34" s="74" customFormat="1" x14ac:dyDescent="0.55000000000000004">
      <c r="A2382" s="108"/>
      <c r="B2382" s="109"/>
      <c r="C2382" s="102"/>
      <c r="D2382" s="90"/>
      <c r="E2382" s="102"/>
      <c r="F2382" s="102"/>
      <c r="G2382" s="102"/>
      <c r="H2382" s="102"/>
      <c r="I2382" s="98"/>
      <c r="J2382" s="102"/>
      <c r="K2382" s="94"/>
      <c r="L2382" s="94"/>
      <c r="M2382" s="94"/>
      <c r="N2382" s="102">
        <v>3</v>
      </c>
      <c r="O2382" s="111" t="s">
        <v>3354</v>
      </c>
      <c r="P2382" s="96">
        <v>3570800350162</v>
      </c>
      <c r="Q2382" s="111" t="s">
        <v>3355</v>
      </c>
      <c r="R2382" s="111" t="s">
        <v>3358</v>
      </c>
      <c r="S2382" s="97" t="s">
        <v>3361</v>
      </c>
      <c r="T2382" s="102" t="s">
        <v>73</v>
      </c>
      <c r="U2382" s="102" t="s">
        <v>45</v>
      </c>
      <c r="V2382" s="102" t="s">
        <v>75</v>
      </c>
      <c r="W2382" s="94">
        <v>81.09</v>
      </c>
      <c r="X2382" s="98">
        <v>5.36</v>
      </c>
      <c r="Y2382" s="94">
        <v>6600</v>
      </c>
      <c r="Z2382" s="94">
        <f t="shared" si="234"/>
        <v>535194</v>
      </c>
      <c r="AA2382" s="89">
        <v>20</v>
      </c>
      <c r="AB2382" s="89">
        <v>30</v>
      </c>
      <c r="AC2382" s="94">
        <f t="shared" si="235"/>
        <v>374635.8</v>
      </c>
      <c r="AD2382" s="94">
        <f>IF(AND(AC2382="",M2378=""),0,IF((AC2382=""),M2378, IF( (M2378=""),AC2382,AC2382+M2378)))</f>
        <v>938635.8</v>
      </c>
      <c r="AE2382" s="94">
        <f>IF( (X2382=""),AD2382*1,( M2378+(SUM(AC2382:AC2382)) )*(X2382/100) )</f>
        <v>50310.878880000004</v>
      </c>
      <c r="AF2382" s="94">
        <v>0</v>
      </c>
      <c r="AG2382" s="94">
        <f t="shared" si="236"/>
        <v>50310.878880000004</v>
      </c>
      <c r="AH2382" s="94">
        <v>0.3</v>
      </c>
    </row>
    <row r="2383" spans="1:34" s="74" customFormat="1" x14ac:dyDescent="0.55000000000000004">
      <c r="A2383" s="108"/>
      <c r="B2383" s="109"/>
      <c r="C2383" s="102"/>
      <c r="D2383" s="90"/>
      <c r="E2383" s="102"/>
      <c r="F2383" s="102"/>
      <c r="G2383" s="102"/>
      <c r="H2383" s="102"/>
      <c r="I2383" s="98"/>
      <c r="J2383" s="102"/>
      <c r="K2383" s="94"/>
      <c r="L2383" s="94"/>
      <c r="M2383" s="94"/>
      <c r="N2383" s="102">
        <v>4</v>
      </c>
      <c r="O2383" s="111" t="s">
        <v>3354</v>
      </c>
      <c r="P2383" s="96">
        <v>3570800350162</v>
      </c>
      <c r="Q2383" s="111" t="s">
        <v>3355</v>
      </c>
      <c r="R2383" s="111" t="s">
        <v>3358</v>
      </c>
      <c r="S2383" s="97" t="s">
        <v>3362</v>
      </c>
      <c r="T2383" s="102" t="s">
        <v>73</v>
      </c>
      <c r="U2383" s="102" t="s">
        <v>45</v>
      </c>
      <c r="V2383" s="102" t="s">
        <v>75</v>
      </c>
      <c r="W2383" s="94">
        <v>51</v>
      </c>
      <c r="X2383" s="98">
        <v>3.37</v>
      </c>
      <c r="Y2383" s="94">
        <v>6600</v>
      </c>
      <c r="Z2383" s="94">
        <f t="shared" si="234"/>
        <v>336600</v>
      </c>
      <c r="AA2383" s="89">
        <v>20</v>
      </c>
      <c r="AB2383" s="89">
        <v>30</v>
      </c>
      <c r="AC2383" s="94">
        <f t="shared" si="235"/>
        <v>235620</v>
      </c>
      <c r="AD2383" s="94">
        <f>IF(AND(AC2383="",M2378=""),0,IF((AC2383=""),M2378, IF( (M2378=""),AC2383,AC2383+M2378)))</f>
        <v>799620</v>
      </c>
      <c r="AE2383" s="94">
        <f>IF( (X2383=""),AD2383*1,( M2378+(SUM(AC2383:AC2383)) )*(X2383/100) )</f>
        <v>26947.194</v>
      </c>
      <c r="AF2383" s="94">
        <v>0</v>
      </c>
      <c r="AG2383" s="94">
        <f t="shared" si="236"/>
        <v>26947.194</v>
      </c>
      <c r="AH2383" s="94">
        <v>0.3</v>
      </c>
    </row>
    <row r="2384" spans="1:34" s="74" customFormat="1" x14ac:dyDescent="0.55000000000000004">
      <c r="A2384" s="108"/>
      <c r="B2384" s="109">
        <v>1032</v>
      </c>
      <c r="C2384" s="102">
        <v>8804</v>
      </c>
      <c r="D2384" s="90" t="s">
        <v>3363</v>
      </c>
      <c r="E2384" s="102" t="s">
        <v>34</v>
      </c>
      <c r="F2384" s="102">
        <v>8885</v>
      </c>
      <c r="G2384" s="102">
        <v>12</v>
      </c>
      <c r="H2384" s="102">
        <v>1</v>
      </c>
      <c r="I2384" s="98">
        <v>76</v>
      </c>
      <c r="J2384" s="102" t="s">
        <v>38</v>
      </c>
      <c r="K2384" s="94">
        <f t="shared" ref="K2384:K2390" si="237">((G2384*400)+(H2384*100))+I2384</f>
        <v>4976</v>
      </c>
      <c r="L2384" s="94">
        <v>325</v>
      </c>
      <c r="M2384" s="94">
        <f t="shared" ref="M2384:M2390" si="238">K2384*L2384</f>
        <v>1617200</v>
      </c>
      <c r="N2384" s="102"/>
      <c r="O2384" s="111"/>
      <c r="P2384" s="96"/>
      <c r="Q2384" s="111"/>
      <c r="R2384" s="111"/>
      <c r="S2384" s="97"/>
      <c r="T2384" s="102"/>
      <c r="U2384" s="102"/>
      <c r="V2384" s="102"/>
      <c r="W2384" s="94"/>
      <c r="X2384" s="98"/>
      <c r="Y2384" s="94"/>
      <c r="Z2384" s="94"/>
      <c r="AA2384" s="89"/>
      <c r="AB2384" s="89"/>
      <c r="AC2384" s="94"/>
      <c r="AD2384" s="94">
        <f t="shared" ref="AD2384:AD2389" si="239">IF(AND(AC2384="",M2384=""),0,IF((AC2384=""),M2384,IF((M2384=""),AC2384,AC2384+M2384)))</f>
        <v>1617200</v>
      </c>
      <c r="AE2384" s="94">
        <f t="shared" ref="AE2384:AE2396" si="240">IF( (X2384=""),AD2384*1,AD2384*(X2384/100) )</f>
        <v>1617200</v>
      </c>
      <c r="AF2384" s="94">
        <v>50000000</v>
      </c>
      <c r="AG2384" s="94">
        <f t="shared" si="236"/>
        <v>0</v>
      </c>
      <c r="AH2384" s="94">
        <v>0.01</v>
      </c>
    </row>
    <row r="2385" spans="1:34" s="74" customFormat="1" x14ac:dyDescent="0.55000000000000004">
      <c r="A2385" s="108"/>
      <c r="B2385" s="109">
        <v>1033</v>
      </c>
      <c r="C2385" s="102">
        <v>9748</v>
      </c>
      <c r="D2385" s="90" t="s">
        <v>3364</v>
      </c>
      <c r="E2385" s="102" t="s">
        <v>34</v>
      </c>
      <c r="F2385" s="102">
        <v>12811</v>
      </c>
      <c r="G2385" s="102">
        <v>4</v>
      </c>
      <c r="H2385" s="102">
        <v>2</v>
      </c>
      <c r="I2385" s="98">
        <v>86</v>
      </c>
      <c r="J2385" s="102" t="s">
        <v>38</v>
      </c>
      <c r="K2385" s="94">
        <f t="shared" si="237"/>
        <v>1886</v>
      </c>
      <c r="L2385" s="94">
        <v>325</v>
      </c>
      <c r="M2385" s="94">
        <f t="shared" si="238"/>
        <v>612950</v>
      </c>
      <c r="N2385" s="102"/>
      <c r="O2385" s="111"/>
      <c r="P2385" s="96"/>
      <c r="Q2385" s="111"/>
      <c r="R2385" s="111"/>
      <c r="S2385" s="97"/>
      <c r="T2385" s="102"/>
      <c r="U2385" s="102"/>
      <c r="V2385" s="102"/>
      <c r="W2385" s="94"/>
      <c r="X2385" s="98"/>
      <c r="Y2385" s="94"/>
      <c r="Z2385" s="94"/>
      <c r="AA2385" s="89"/>
      <c r="AB2385" s="89"/>
      <c r="AC2385" s="94"/>
      <c r="AD2385" s="94">
        <f t="shared" si="239"/>
        <v>612950</v>
      </c>
      <c r="AE2385" s="94">
        <f t="shared" si="240"/>
        <v>612950</v>
      </c>
      <c r="AF2385" s="94">
        <v>50000000</v>
      </c>
      <c r="AG2385" s="94">
        <f t="shared" si="236"/>
        <v>0</v>
      </c>
      <c r="AH2385" s="94">
        <v>0.01</v>
      </c>
    </row>
    <row r="2386" spans="1:34" s="74" customFormat="1" x14ac:dyDescent="0.55000000000000004">
      <c r="A2386" s="108"/>
      <c r="B2386" s="109">
        <v>1034</v>
      </c>
      <c r="C2386" s="102">
        <v>8614</v>
      </c>
      <c r="D2386" s="90" t="s">
        <v>3365</v>
      </c>
      <c r="E2386" s="102" t="s">
        <v>34</v>
      </c>
      <c r="F2386" s="102">
        <v>13354</v>
      </c>
      <c r="G2386" s="102">
        <v>4</v>
      </c>
      <c r="H2386" s="102">
        <v>3</v>
      </c>
      <c r="I2386" s="98">
        <v>71</v>
      </c>
      <c r="J2386" s="102" t="s">
        <v>38</v>
      </c>
      <c r="K2386" s="94">
        <f t="shared" si="237"/>
        <v>1971</v>
      </c>
      <c r="L2386" s="94">
        <v>325</v>
      </c>
      <c r="M2386" s="94">
        <f t="shared" si="238"/>
        <v>640575</v>
      </c>
      <c r="N2386" s="102"/>
      <c r="O2386" s="111"/>
      <c r="P2386" s="96"/>
      <c r="Q2386" s="111"/>
      <c r="R2386" s="111"/>
      <c r="S2386" s="97"/>
      <c r="T2386" s="102"/>
      <c r="U2386" s="102"/>
      <c r="V2386" s="102"/>
      <c r="W2386" s="94"/>
      <c r="X2386" s="98"/>
      <c r="Y2386" s="94"/>
      <c r="Z2386" s="94"/>
      <c r="AA2386" s="89"/>
      <c r="AB2386" s="89"/>
      <c r="AC2386" s="94"/>
      <c r="AD2386" s="94">
        <f t="shared" si="239"/>
        <v>640575</v>
      </c>
      <c r="AE2386" s="94">
        <f t="shared" si="240"/>
        <v>640575</v>
      </c>
      <c r="AF2386" s="94">
        <v>50000000</v>
      </c>
      <c r="AG2386" s="94">
        <f t="shared" si="236"/>
        <v>0</v>
      </c>
      <c r="AH2386" s="94">
        <v>0.01</v>
      </c>
    </row>
    <row r="2387" spans="1:34" s="74" customFormat="1" x14ac:dyDescent="0.55000000000000004">
      <c r="A2387" s="108"/>
      <c r="B2387" s="109">
        <v>1035</v>
      </c>
      <c r="C2387" s="102">
        <v>8616</v>
      </c>
      <c r="D2387" s="90" t="s">
        <v>3366</v>
      </c>
      <c r="E2387" s="102" t="s">
        <v>34</v>
      </c>
      <c r="F2387" s="102">
        <v>17376</v>
      </c>
      <c r="G2387" s="102">
        <v>0</v>
      </c>
      <c r="H2387" s="102">
        <v>0</v>
      </c>
      <c r="I2387" s="98">
        <v>66</v>
      </c>
      <c r="J2387" s="102" t="s">
        <v>38</v>
      </c>
      <c r="K2387" s="94">
        <f t="shared" si="237"/>
        <v>66</v>
      </c>
      <c r="L2387" s="94">
        <v>400</v>
      </c>
      <c r="M2387" s="94">
        <f t="shared" si="238"/>
        <v>26400</v>
      </c>
      <c r="N2387" s="102"/>
      <c r="O2387" s="111"/>
      <c r="P2387" s="96"/>
      <c r="Q2387" s="111"/>
      <c r="R2387" s="111"/>
      <c r="S2387" s="97"/>
      <c r="T2387" s="102"/>
      <c r="U2387" s="102"/>
      <c r="V2387" s="102"/>
      <c r="W2387" s="94"/>
      <c r="X2387" s="98"/>
      <c r="Y2387" s="94"/>
      <c r="Z2387" s="94"/>
      <c r="AA2387" s="89"/>
      <c r="AB2387" s="89"/>
      <c r="AC2387" s="94"/>
      <c r="AD2387" s="94">
        <f t="shared" si="239"/>
        <v>26400</v>
      </c>
      <c r="AE2387" s="94">
        <f t="shared" si="240"/>
        <v>26400</v>
      </c>
      <c r="AF2387" s="94">
        <v>50000000</v>
      </c>
      <c r="AG2387" s="94">
        <f t="shared" si="236"/>
        <v>0</v>
      </c>
      <c r="AH2387" s="94">
        <v>0.01</v>
      </c>
    </row>
    <row r="2388" spans="1:34" s="74" customFormat="1" x14ac:dyDescent="0.55000000000000004">
      <c r="A2388" s="108"/>
      <c r="B2388" s="109">
        <v>1036</v>
      </c>
      <c r="C2388" s="102">
        <v>8613</v>
      </c>
      <c r="D2388" s="90" t="s">
        <v>3367</v>
      </c>
      <c r="E2388" s="102" t="s">
        <v>34</v>
      </c>
      <c r="F2388" s="102">
        <v>18393</v>
      </c>
      <c r="G2388" s="102">
        <v>13</v>
      </c>
      <c r="H2388" s="102">
        <v>1</v>
      </c>
      <c r="I2388" s="98">
        <v>13</v>
      </c>
      <c r="J2388" s="102" t="s">
        <v>38</v>
      </c>
      <c r="K2388" s="94">
        <f t="shared" si="237"/>
        <v>5313</v>
      </c>
      <c r="L2388" s="94">
        <v>325</v>
      </c>
      <c r="M2388" s="94">
        <f t="shared" si="238"/>
        <v>1726725</v>
      </c>
      <c r="N2388" s="102"/>
      <c r="O2388" s="111"/>
      <c r="P2388" s="96"/>
      <c r="Q2388" s="111"/>
      <c r="R2388" s="111"/>
      <c r="S2388" s="97"/>
      <c r="T2388" s="102"/>
      <c r="U2388" s="102"/>
      <c r="V2388" s="102"/>
      <c r="W2388" s="94"/>
      <c r="X2388" s="98"/>
      <c r="Y2388" s="94"/>
      <c r="Z2388" s="94"/>
      <c r="AA2388" s="89"/>
      <c r="AB2388" s="89"/>
      <c r="AC2388" s="94"/>
      <c r="AD2388" s="94">
        <f t="shared" si="239"/>
        <v>1726725</v>
      </c>
      <c r="AE2388" s="94">
        <f t="shared" si="240"/>
        <v>1726725</v>
      </c>
      <c r="AF2388" s="94">
        <v>50000000</v>
      </c>
      <c r="AG2388" s="94">
        <f t="shared" si="236"/>
        <v>0</v>
      </c>
      <c r="AH2388" s="94">
        <v>0.01</v>
      </c>
    </row>
    <row r="2389" spans="1:34" s="74" customFormat="1" x14ac:dyDescent="0.55000000000000004">
      <c r="A2389" s="108"/>
      <c r="B2389" s="109">
        <v>1037</v>
      </c>
      <c r="C2389" s="102">
        <v>8615</v>
      </c>
      <c r="D2389" s="90" t="s">
        <v>3368</v>
      </c>
      <c r="E2389" s="102" t="s">
        <v>34</v>
      </c>
      <c r="F2389" s="102">
        <v>18394</v>
      </c>
      <c r="G2389" s="102">
        <v>0</v>
      </c>
      <c r="H2389" s="102">
        <v>1</v>
      </c>
      <c r="I2389" s="98">
        <v>90</v>
      </c>
      <c r="J2389" s="102" t="s">
        <v>38</v>
      </c>
      <c r="K2389" s="94">
        <f t="shared" si="237"/>
        <v>190</v>
      </c>
      <c r="L2389" s="94">
        <v>400</v>
      </c>
      <c r="M2389" s="94">
        <f t="shared" si="238"/>
        <v>76000</v>
      </c>
      <c r="N2389" s="102"/>
      <c r="O2389" s="111"/>
      <c r="P2389" s="96"/>
      <c r="Q2389" s="111"/>
      <c r="R2389" s="111"/>
      <c r="S2389" s="97"/>
      <c r="T2389" s="102"/>
      <c r="U2389" s="102"/>
      <c r="V2389" s="102"/>
      <c r="W2389" s="94"/>
      <c r="X2389" s="98"/>
      <c r="Y2389" s="94"/>
      <c r="Z2389" s="94"/>
      <c r="AA2389" s="89"/>
      <c r="AB2389" s="89"/>
      <c r="AC2389" s="94"/>
      <c r="AD2389" s="94">
        <f t="shared" si="239"/>
        <v>76000</v>
      </c>
      <c r="AE2389" s="94">
        <f t="shared" si="240"/>
        <v>76000</v>
      </c>
      <c r="AF2389" s="94">
        <v>50000000</v>
      </c>
      <c r="AG2389" s="94">
        <f t="shared" si="236"/>
        <v>0</v>
      </c>
      <c r="AH2389" s="94">
        <v>0.01</v>
      </c>
    </row>
    <row r="2390" spans="1:34" s="99" customFormat="1" x14ac:dyDescent="0.55000000000000004">
      <c r="A2390" s="107"/>
      <c r="B2390" s="102">
        <v>1150</v>
      </c>
      <c r="C2390" s="102">
        <v>8553</v>
      </c>
      <c r="D2390" s="90" t="s">
        <v>3369</v>
      </c>
      <c r="E2390" s="102" t="s">
        <v>34</v>
      </c>
      <c r="F2390" s="102">
        <v>20992</v>
      </c>
      <c r="G2390" s="102">
        <v>0</v>
      </c>
      <c r="H2390" s="102">
        <v>2</v>
      </c>
      <c r="I2390" s="98">
        <v>60</v>
      </c>
      <c r="J2390" s="102" t="s">
        <v>62</v>
      </c>
      <c r="K2390" s="94">
        <f t="shared" si="237"/>
        <v>260</v>
      </c>
      <c r="L2390" s="94">
        <v>800</v>
      </c>
      <c r="M2390" s="94">
        <f t="shared" si="238"/>
        <v>208000</v>
      </c>
      <c r="N2390" s="102">
        <v>1</v>
      </c>
      <c r="O2390" s="111" t="s">
        <v>3354</v>
      </c>
      <c r="P2390" s="96">
        <v>3570800350162</v>
      </c>
      <c r="Q2390" s="111" t="s">
        <v>3355</v>
      </c>
      <c r="R2390" s="111" t="s">
        <v>3358</v>
      </c>
      <c r="S2390" s="97" t="s">
        <v>3370</v>
      </c>
      <c r="T2390" s="102" t="s">
        <v>51</v>
      </c>
      <c r="U2390" s="102" t="s">
        <v>45</v>
      </c>
      <c r="V2390" s="102" t="s">
        <v>46</v>
      </c>
      <c r="W2390" s="94">
        <v>48</v>
      </c>
      <c r="X2390" s="98">
        <v>19.510000000000002</v>
      </c>
      <c r="Y2390" s="94">
        <v>6750</v>
      </c>
      <c r="Z2390" s="94">
        <f t="shared" ref="Z2390:Z2396" si="241">W2390*Y2390</f>
        <v>324000</v>
      </c>
      <c r="AA2390" s="89">
        <v>11</v>
      </c>
      <c r="AB2390" s="89">
        <v>12</v>
      </c>
      <c r="AC2390" s="94">
        <f t="shared" ref="AC2390:AC2396" si="242">(Z2390*(100-AB2390))/100</f>
        <v>285120</v>
      </c>
      <c r="AD2390" s="94">
        <f>IF(AND(AC2390="",M2390=""),0,IF((AC2390=""),M2390, IF( (M2390=""),AC2390,SUM(AC2390:AC2397)+M2390)))</f>
        <v>1669240</v>
      </c>
      <c r="AE2390" s="94">
        <f t="shared" si="240"/>
        <v>325668.72400000005</v>
      </c>
      <c r="AF2390" s="94">
        <v>0</v>
      </c>
      <c r="AG2390" s="94">
        <f t="shared" si="236"/>
        <v>325668.72400000005</v>
      </c>
      <c r="AH2390" s="94">
        <v>0.02</v>
      </c>
    </row>
    <row r="2391" spans="1:34" s="99" customFormat="1" x14ac:dyDescent="0.55000000000000004">
      <c r="A2391" s="107"/>
      <c r="B2391" s="102"/>
      <c r="C2391" s="102"/>
      <c r="D2391" s="90"/>
      <c r="E2391" s="102"/>
      <c r="F2391" s="102"/>
      <c r="G2391" s="102"/>
      <c r="H2391" s="102"/>
      <c r="I2391" s="98"/>
      <c r="J2391" s="102"/>
      <c r="K2391" s="94"/>
      <c r="L2391" s="94"/>
      <c r="M2391" s="94"/>
      <c r="N2391" s="102">
        <v>2</v>
      </c>
      <c r="O2391" s="111" t="s">
        <v>3354</v>
      </c>
      <c r="P2391" s="96">
        <v>3570800350162</v>
      </c>
      <c r="Q2391" s="111" t="s">
        <v>3355</v>
      </c>
      <c r="R2391" s="111" t="s">
        <v>3358</v>
      </c>
      <c r="S2391" s="97" t="s">
        <v>3371</v>
      </c>
      <c r="T2391" s="102" t="s">
        <v>51</v>
      </c>
      <c r="U2391" s="102" t="s">
        <v>45</v>
      </c>
      <c r="V2391" s="102" t="s">
        <v>46</v>
      </c>
      <c r="W2391" s="94">
        <v>48</v>
      </c>
      <c r="X2391" s="98">
        <v>19.510000000000002</v>
      </c>
      <c r="Y2391" s="94">
        <v>6750</v>
      </c>
      <c r="Z2391" s="94">
        <f t="shared" si="241"/>
        <v>324000</v>
      </c>
      <c r="AA2391" s="89">
        <v>11</v>
      </c>
      <c r="AB2391" s="89">
        <v>12</v>
      </c>
      <c r="AC2391" s="94">
        <f t="shared" si="242"/>
        <v>285120</v>
      </c>
      <c r="AD2391" s="94">
        <f>IF(AND(AC2391="",M2390=""),0,IF((AC2391=""),M2390, IF( (M2390=""),AC2391,SUM(AC2390:AC2397)+M2390)))</f>
        <v>1669240</v>
      </c>
      <c r="AE2391" s="94">
        <f t="shared" si="240"/>
        <v>325668.72400000005</v>
      </c>
      <c r="AF2391" s="94">
        <v>0</v>
      </c>
      <c r="AG2391" s="94">
        <f t="shared" si="236"/>
        <v>325668.72400000005</v>
      </c>
      <c r="AH2391" s="94">
        <v>0.02</v>
      </c>
    </row>
    <row r="2392" spans="1:34" s="99" customFormat="1" x14ac:dyDescent="0.55000000000000004">
      <c r="A2392" s="107"/>
      <c r="B2392" s="102"/>
      <c r="C2392" s="102"/>
      <c r="D2392" s="90"/>
      <c r="E2392" s="102"/>
      <c r="F2392" s="102"/>
      <c r="G2392" s="102"/>
      <c r="H2392" s="102"/>
      <c r="I2392" s="98"/>
      <c r="J2392" s="102"/>
      <c r="K2392" s="94"/>
      <c r="L2392" s="94"/>
      <c r="M2392" s="94"/>
      <c r="N2392" s="102">
        <v>3</v>
      </c>
      <c r="O2392" s="111" t="s">
        <v>3354</v>
      </c>
      <c r="P2392" s="96">
        <v>3570800350162</v>
      </c>
      <c r="Q2392" s="111" t="s">
        <v>3355</v>
      </c>
      <c r="R2392" s="111" t="s">
        <v>3358</v>
      </c>
      <c r="S2392" s="97" t="s">
        <v>3372</v>
      </c>
      <c r="T2392" s="102" t="s">
        <v>51</v>
      </c>
      <c r="U2392" s="102" t="s">
        <v>45</v>
      </c>
      <c r="V2392" s="102" t="s">
        <v>46</v>
      </c>
      <c r="W2392" s="94">
        <v>25</v>
      </c>
      <c r="X2392" s="98">
        <v>10.16</v>
      </c>
      <c r="Y2392" s="94">
        <v>6750</v>
      </c>
      <c r="Z2392" s="94">
        <f t="shared" si="241"/>
        <v>168750</v>
      </c>
      <c r="AA2392" s="89">
        <v>11</v>
      </c>
      <c r="AB2392" s="89">
        <v>12</v>
      </c>
      <c r="AC2392" s="94">
        <f t="shared" si="242"/>
        <v>148500</v>
      </c>
      <c r="AD2392" s="94">
        <f>IF(AND(AC2392="",M2390=""),0,IF((AC2392=""),M2390, IF( (M2390=""),AC2392,SUM(AC2390:AC2397)+M2390)))</f>
        <v>1669240</v>
      </c>
      <c r="AE2392" s="94">
        <f t="shared" si="240"/>
        <v>169594.78399999999</v>
      </c>
      <c r="AF2392" s="94">
        <v>0</v>
      </c>
      <c r="AG2392" s="94">
        <f t="shared" si="236"/>
        <v>169594.78399999999</v>
      </c>
      <c r="AH2392" s="94">
        <v>0.02</v>
      </c>
    </row>
    <row r="2393" spans="1:34" s="99" customFormat="1" x14ac:dyDescent="0.55000000000000004">
      <c r="A2393" s="107"/>
      <c r="B2393" s="102"/>
      <c r="C2393" s="102"/>
      <c r="D2393" s="90"/>
      <c r="E2393" s="102"/>
      <c r="F2393" s="102"/>
      <c r="G2393" s="102"/>
      <c r="H2393" s="102"/>
      <c r="I2393" s="98"/>
      <c r="J2393" s="102"/>
      <c r="K2393" s="94"/>
      <c r="L2393" s="94"/>
      <c r="M2393" s="94"/>
      <c r="N2393" s="102">
        <v>4</v>
      </c>
      <c r="O2393" s="111" t="s">
        <v>3354</v>
      </c>
      <c r="P2393" s="96">
        <v>3570800350162</v>
      </c>
      <c r="Q2393" s="111" t="s">
        <v>3355</v>
      </c>
      <c r="R2393" s="111" t="s">
        <v>3358</v>
      </c>
      <c r="S2393" s="97" t="s">
        <v>3373</v>
      </c>
      <c r="T2393" s="102" t="s">
        <v>51</v>
      </c>
      <c r="U2393" s="102" t="s">
        <v>45</v>
      </c>
      <c r="V2393" s="102" t="s">
        <v>46</v>
      </c>
      <c r="W2393" s="94">
        <v>25</v>
      </c>
      <c r="X2393" s="98">
        <v>10.16</v>
      </c>
      <c r="Y2393" s="94">
        <v>6750</v>
      </c>
      <c r="Z2393" s="94">
        <f t="shared" si="241"/>
        <v>168750</v>
      </c>
      <c r="AA2393" s="89">
        <v>11</v>
      </c>
      <c r="AB2393" s="89">
        <v>12</v>
      </c>
      <c r="AC2393" s="94">
        <f t="shared" si="242"/>
        <v>148500</v>
      </c>
      <c r="AD2393" s="94">
        <f>IF(AND(AC2393="",M2390=""),0,IF((AC2393=""),M2390, IF( (M2390=""),AC2393,SUM(AC2390:AC2397)+M2390)))</f>
        <v>1669240</v>
      </c>
      <c r="AE2393" s="94">
        <f t="shared" si="240"/>
        <v>169594.78399999999</v>
      </c>
      <c r="AF2393" s="94">
        <v>0</v>
      </c>
      <c r="AG2393" s="94">
        <f t="shared" si="236"/>
        <v>169594.78399999999</v>
      </c>
      <c r="AH2393" s="94">
        <v>0.02</v>
      </c>
    </row>
    <row r="2394" spans="1:34" s="99" customFormat="1" x14ac:dyDescent="0.55000000000000004">
      <c r="A2394" s="107"/>
      <c r="B2394" s="102"/>
      <c r="C2394" s="102"/>
      <c r="D2394" s="90"/>
      <c r="E2394" s="102"/>
      <c r="F2394" s="102"/>
      <c r="G2394" s="102"/>
      <c r="H2394" s="102"/>
      <c r="I2394" s="98"/>
      <c r="J2394" s="102"/>
      <c r="K2394" s="94"/>
      <c r="L2394" s="94"/>
      <c r="M2394" s="94"/>
      <c r="N2394" s="102">
        <v>5</v>
      </c>
      <c r="O2394" s="111" t="s">
        <v>3354</v>
      </c>
      <c r="P2394" s="96">
        <v>3570800350162</v>
      </c>
      <c r="Q2394" s="111" t="s">
        <v>3355</v>
      </c>
      <c r="R2394" s="111" t="s">
        <v>3358</v>
      </c>
      <c r="S2394" s="97" t="s">
        <v>3374</v>
      </c>
      <c r="T2394" s="102" t="s">
        <v>51</v>
      </c>
      <c r="U2394" s="102" t="s">
        <v>45</v>
      </c>
      <c r="V2394" s="102" t="s">
        <v>46</v>
      </c>
      <c r="W2394" s="94">
        <v>25</v>
      </c>
      <c r="X2394" s="98">
        <v>10.16</v>
      </c>
      <c r="Y2394" s="94">
        <v>6750</v>
      </c>
      <c r="Z2394" s="94">
        <f t="shared" si="241"/>
        <v>168750</v>
      </c>
      <c r="AA2394" s="89">
        <v>11</v>
      </c>
      <c r="AB2394" s="89">
        <v>12</v>
      </c>
      <c r="AC2394" s="94">
        <f t="shared" si="242"/>
        <v>148500</v>
      </c>
      <c r="AD2394" s="94">
        <f>IF(AND(AC2394="",M2390=""),0,IF((AC2394=""),M2390, IF( (M2390=""),AC2394,SUM(AC2390:AC2397)+M2390)))</f>
        <v>1669240</v>
      </c>
      <c r="AE2394" s="94">
        <f t="shared" si="240"/>
        <v>169594.78399999999</v>
      </c>
      <c r="AF2394" s="94">
        <v>0</v>
      </c>
      <c r="AG2394" s="94">
        <f t="shared" si="236"/>
        <v>169594.78399999999</v>
      </c>
      <c r="AH2394" s="94">
        <v>0.02</v>
      </c>
    </row>
    <row r="2395" spans="1:34" s="99" customFormat="1" x14ac:dyDescent="0.55000000000000004">
      <c r="A2395" s="107"/>
      <c r="B2395" s="102"/>
      <c r="C2395" s="102"/>
      <c r="D2395" s="90"/>
      <c r="E2395" s="102"/>
      <c r="F2395" s="102"/>
      <c r="G2395" s="102"/>
      <c r="H2395" s="102"/>
      <c r="I2395" s="98"/>
      <c r="J2395" s="102"/>
      <c r="K2395" s="94"/>
      <c r="L2395" s="94"/>
      <c r="M2395" s="94"/>
      <c r="N2395" s="102">
        <v>6</v>
      </c>
      <c r="O2395" s="111" t="s">
        <v>3354</v>
      </c>
      <c r="P2395" s="96">
        <v>3570800350162</v>
      </c>
      <c r="Q2395" s="111" t="s">
        <v>3355</v>
      </c>
      <c r="R2395" s="111" t="s">
        <v>3358</v>
      </c>
      <c r="S2395" s="97" t="s">
        <v>3375</v>
      </c>
      <c r="T2395" s="102" t="s">
        <v>51</v>
      </c>
      <c r="U2395" s="102" t="s">
        <v>45</v>
      </c>
      <c r="V2395" s="102" t="s">
        <v>46</v>
      </c>
      <c r="W2395" s="94">
        <v>25</v>
      </c>
      <c r="X2395" s="98">
        <v>10.16</v>
      </c>
      <c r="Y2395" s="94">
        <v>6750</v>
      </c>
      <c r="Z2395" s="94">
        <f t="shared" si="241"/>
        <v>168750</v>
      </c>
      <c r="AA2395" s="89">
        <v>11</v>
      </c>
      <c r="AB2395" s="89">
        <v>12</v>
      </c>
      <c r="AC2395" s="94">
        <f t="shared" si="242"/>
        <v>148500</v>
      </c>
      <c r="AD2395" s="94">
        <f>IF(AND(AC2395="",M2390=""),0,IF((AC2395=""),M2390, IF( (M2390=""),AC2395,SUM(AC2390:AC2397)+M2390)))</f>
        <v>1669240</v>
      </c>
      <c r="AE2395" s="94">
        <f t="shared" si="240"/>
        <v>169594.78399999999</v>
      </c>
      <c r="AF2395" s="94">
        <v>0</v>
      </c>
      <c r="AG2395" s="94">
        <f t="shared" si="236"/>
        <v>169594.78399999999</v>
      </c>
      <c r="AH2395" s="94">
        <v>0.02</v>
      </c>
    </row>
    <row r="2396" spans="1:34" s="99" customFormat="1" x14ac:dyDescent="0.55000000000000004">
      <c r="A2396" s="107"/>
      <c r="B2396" s="102"/>
      <c r="C2396" s="102"/>
      <c r="D2396" s="90"/>
      <c r="E2396" s="102"/>
      <c r="F2396" s="102"/>
      <c r="G2396" s="102"/>
      <c r="H2396" s="102"/>
      <c r="I2396" s="98"/>
      <c r="J2396" s="102"/>
      <c r="K2396" s="94"/>
      <c r="L2396" s="94"/>
      <c r="M2396" s="94"/>
      <c r="N2396" s="102">
        <v>7</v>
      </c>
      <c r="O2396" s="111" t="s">
        <v>3354</v>
      </c>
      <c r="P2396" s="96">
        <v>3570800350162</v>
      </c>
      <c r="Q2396" s="111" t="s">
        <v>3355</v>
      </c>
      <c r="R2396" s="111" t="s">
        <v>3358</v>
      </c>
      <c r="S2396" s="97" t="s">
        <v>3376</v>
      </c>
      <c r="T2396" s="102" t="s">
        <v>51</v>
      </c>
      <c r="U2396" s="102" t="s">
        <v>45</v>
      </c>
      <c r="V2396" s="102" t="s">
        <v>46</v>
      </c>
      <c r="W2396" s="94">
        <v>50</v>
      </c>
      <c r="X2396" s="98">
        <v>20.329999999999998</v>
      </c>
      <c r="Y2396" s="94">
        <v>6750</v>
      </c>
      <c r="Z2396" s="94">
        <f t="shared" si="241"/>
        <v>337500</v>
      </c>
      <c r="AA2396" s="89">
        <v>11</v>
      </c>
      <c r="AB2396" s="89">
        <v>12</v>
      </c>
      <c r="AC2396" s="94">
        <f t="shared" si="242"/>
        <v>297000</v>
      </c>
      <c r="AD2396" s="94">
        <f>IF(AND(AC2396="",M2390=""),0,IF((AC2396=""),M2390, IF( (M2390=""),AC2396,SUM(AC2390:AC2397)+M2390)))</f>
        <v>1669240</v>
      </c>
      <c r="AE2396" s="94">
        <f t="shared" si="240"/>
        <v>339356.49199999997</v>
      </c>
      <c r="AF2396" s="94">
        <v>0</v>
      </c>
      <c r="AG2396" s="94">
        <f t="shared" si="236"/>
        <v>339356.49199999997</v>
      </c>
      <c r="AH2396" s="94">
        <v>0.02</v>
      </c>
    </row>
    <row r="2397" spans="1:34" s="74" customFormat="1" x14ac:dyDescent="0.55000000000000004">
      <c r="A2397" s="108"/>
      <c r="B2397" s="109"/>
      <c r="C2397" s="102"/>
      <c r="D2397" s="90"/>
      <c r="E2397" s="102"/>
      <c r="F2397" s="102"/>
      <c r="G2397" s="102"/>
      <c r="H2397" s="102"/>
      <c r="I2397" s="98"/>
      <c r="J2397" s="102"/>
      <c r="K2397" s="94"/>
      <c r="L2397" s="94" t="s">
        <v>63</v>
      </c>
      <c r="M2397" s="94">
        <f>SUM(M2378:M2396)</f>
        <v>5471850</v>
      </c>
      <c r="N2397" s="102"/>
      <c r="O2397" s="111"/>
      <c r="P2397" s="96"/>
      <c r="Q2397" s="111"/>
      <c r="R2397" s="111"/>
      <c r="S2397" s="97"/>
      <c r="T2397" s="102"/>
      <c r="U2397" s="102"/>
      <c r="V2397" s="102"/>
      <c r="W2397" s="94"/>
      <c r="X2397" s="98"/>
      <c r="Y2397" s="94"/>
      <c r="Z2397" s="94"/>
      <c r="AA2397" s="89"/>
      <c r="AB2397" s="89"/>
      <c r="AC2397" s="94"/>
      <c r="AD2397" s="94">
        <f>SUM(AD2378:AD2396)</f>
        <v>26154160.800000001</v>
      </c>
      <c r="AE2397" s="94">
        <f>SUM(AE2378:AE2396)</f>
        <v>8780731.7838800009</v>
      </c>
      <c r="AF2397" s="94"/>
      <c r="AG2397" s="94">
        <f>SUM(AG2378:AG2396)</f>
        <v>3434820.9838799997</v>
      </c>
      <c r="AH2397" s="94"/>
    </row>
    <row r="2398" spans="1:34" s="74" customFormat="1" x14ac:dyDescent="0.55000000000000004">
      <c r="A2398" s="108" t="s">
        <v>3377</v>
      </c>
      <c r="B2398" s="109">
        <v>1039</v>
      </c>
      <c r="C2398" s="102">
        <v>7602</v>
      </c>
      <c r="D2398" s="90" t="s">
        <v>3378</v>
      </c>
      <c r="E2398" s="102" t="s">
        <v>34</v>
      </c>
      <c r="F2398" s="102">
        <v>7402</v>
      </c>
      <c r="G2398" s="102">
        <v>33</v>
      </c>
      <c r="H2398" s="102">
        <v>0</v>
      </c>
      <c r="I2398" s="98">
        <v>61</v>
      </c>
      <c r="J2398" s="102" t="s">
        <v>38</v>
      </c>
      <c r="K2398" s="94">
        <f>((G2398*400)+(H2398*100))+I2398</f>
        <v>13261</v>
      </c>
      <c r="L2398" s="94">
        <v>925</v>
      </c>
      <c r="M2398" s="94">
        <f>K2398*L2398</f>
        <v>12266425</v>
      </c>
      <c r="N2398" s="102"/>
      <c r="O2398" s="111"/>
      <c r="P2398" s="96"/>
      <c r="Q2398" s="111"/>
      <c r="R2398" s="111"/>
      <c r="S2398" s="97"/>
      <c r="T2398" s="102"/>
      <c r="U2398" s="102"/>
      <c r="V2398" s="102"/>
      <c r="W2398" s="94"/>
      <c r="X2398" s="98"/>
      <c r="Y2398" s="94"/>
      <c r="Z2398" s="94"/>
      <c r="AA2398" s="89"/>
      <c r="AB2398" s="89"/>
      <c r="AC2398" s="94"/>
      <c r="AD2398" s="94">
        <f>IF(AND(AC2398="",M2398=""),0,IF((AC2398=""),M2398,IF((M2398=""),AC2398,AC2398+M2398)))</f>
        <v>12266425</v>
      </c>
      <c r="AE2398" s="94">
        <f>IF( (X2398=""),AD2398*1,AD2398*(X2398/100) )</f>
        <v>12266425</v>
      </c>
      <c r="AF2398" s="94">
        <v>50000000</v>
      </c>
      <c r="AG2398" s="94">
        <f>IF((AF2398-AE2398) &gt; 1,0,IF((AF2398-AE2398)&lt;0,AE2398-AF2398,AF2398-AE2398))</f>
        <v>0</v>
      </c>
      <c r="AH2398" s="94">
        <v>0.01</v>
      </c>
    </row>
    <row r="2399" spans="1:34" s="74" customFormat="1" x14ac:dyDescent="0.55000000000000004">
      <c r="A2399" s="108"/>
      <c r="B2399" s="109"/>
      <c r="C2399" s="102"/>
      <c r="D2399" s="90"/>
      <c r="E2399" s="102"/>
      <c r="F2399" s="102"/>
      <c r="G2399" s="102"/>
      <c r="H2399" s="102"/>
      <c r="I2399" s="98"/>
      <c r="J2399" s="102"/>
      <c r="K2399" s="94"/>
      <c r="L2399" s="94" t="s">
        <v>63</v>
      </c>
      <c r="M2399" s="94">
        <f>SUM(M2398:M2398)</f>
        <v>12266425</v>
      </c>
      <c r="N2399" s="102"/>
      <c r="O2399" s="111"/>
      <c r="P2399" s="96"/>
      <c r="Q2399" s="111"/>
      <c r="R2399" s="111"/>
      <c r="S2399" s="97"/>
      <c r="T2399" s="102"/>
      <c r="U2399" s="102"/>
      <c r="V2399" s="102"/>
      <c r="W2399" s="94"/>
      <c r="X2399" s="98"/>
      <c r="Y2399" s="94"/>
      <c r="Z2399" s="94"/>
      <c r="AA2399" s="89"/>
      <c r="AB2399" s="89"/>
      <c r="AC2399" s="94"/>
      <c r="AD2399" s="94">
        <f>SUM(AD2398:AD2398)</f>
        <v>12266425</v>
      </c>
      <c r="AE2399" s="94">
        <f>SUM(AE2398:AE2398)</f>
        <v>12266425</v>
      </c>
      <c r="AF2399" s="94"/>
      <c r="AG2399" s="94">
        <f>SUM(AG2398:AG2398)</f>
        <v>0</v>
      </c>
      <c r="AH2399" s="94"/>
    </row>
    <row r="2400" spans="1:34" s="74" customFormat="1" x14ac:dyDescent="0.55000000000000004">
      <c r="A2400" s="108" t="s">
        <v>3381</v>
      </c>
      <c r="B2400" s="109">
        <v>1040</v>
      </c>
      <c r="C2400" s="102">
        <v>5729</v>
      </c>
      <c r="D2400" s="90" t="s">
        <v>3382</v>
      </c>
      <c r="E2400" s="102" t="s">
        <v>34</v>
      </c>
      <c r="F2400" s="102">
        <v>571</v>
      </c>
      <c r="G2400" s="102">
        <v>0</v>
      </c>
      <c r="H2400" s="102">
        <v>0</v>
      </c>
      <c r="I2400" s="98">
        <v>80</v>
      </c>
      <c r="J2400" s="102" t="s">
        <v>35</v>
      </c>
      <c r="K2400" s="94">
        <f>((G2400*400)+(H2400*100))+I2400</f>
        <v>80</v>
      </c>
      <c r="L2400" s="94">
        <v>2425</v>
      </c>
      <c r="M2400" s="94">
        <f>K2400*L2400</f>
        <v>194000</v>
      </c>
      <c r="N2400" s="102">
        <v>1</v>
      </c>
      <c r="O2400" s="111" t="s">
        <v>3379</v>
      </c>
      <c r="P2400" s="96">
        <v>3570800002178</v>
      </c>
      <c r="Q2400" s="111" t="s">
        <v>3380</v>
      </c>
      <c r="R2400" s="111" t="s">
        <v>3383</v>
      </c>
      <c r="S2400" s="97" t="s">
        <v>3384</v>
      </c>
      <c r="T2400" s="102" t="s">
        <v>51</v>
      </c>
      <c r="U2400" s="102" t="s">
        <v>45</v>
      </c>
      <c r="V2400" s="102" t="s">
        <v>52</v>
      </c>
      <c r="W2400" s="94">
        <v>960</v>
      </c>
      <c r="X2400" s="98">
        <v>100</v>
      </c>
      <c r="Y2400" s="94">
        <v>6750</v>
      </c>
      <c r="Z2400" s="94">
        <f>W2400*Y2400</f>
        <v>6480000</v>
      </c>
      <c r="AA2400" s="89">
        <v>7</v>
      </c>
      <c r="AB2400" s="89">
        <v>7</v>
      </c>
      <c r="AC2400" s="94">
        <f>(Z2400*(100-AB2400))/100</f>
        <v>6026400</v>
      </c>
      <c r="AD2400" s="94">
        <f>IF(AND(AC2400="",M2400=""),0,IF((AC2400=""),M2400, IF( (M2400=""),AC2400,AC2400+M2400)))</f>
        <v>6220400</v>
      </c>
      <c r="AE2400" s="94">
        <f>IF( (X2400=""),AD2400*1,( M2400+(SUM(AC2400:AC2400)) )*(X2400/100) )</f>
        <v>6220400</v>
      </c>
      <c r="AF2400" s="94">
        <v>50000000</v>
      </c>
      <c r="AG2400" s="94">
        <f>IF((AF2400-AE2400) &gt; 1,0,IF((AF2400-AE2400)&lt;0,AE2400-AF2400,AF2400-AE2400))</f>
        <v>0</v>
      </c>
      <c r="AH2400" s="94">
        <v>0.02</v>
      </c>
    </row>
    <row r="2401" spans="1:34" s="74" customFormat="1" x14ac:dyDescent="0.55000000000000004">
      <c r="A2401" s="108"/>
      <c r="B2401" s="109"/>
      <c r="C2401" s="102"/>
      <c r="D2401" s="90"/>
      <c r="E2401" s="102"/>
      <c r="F2401" s="102"/>
      <c r="G2401" s="102"/>
      <c r="H2401" s="102"/>
      <c r="I2401" s="98"/>
      <c r="J2401" s="102"/>
      <c r="K2401" s="94"/>
      <c r="L2401" s="94" t="s">
        <v>63</v>
      </c>
      <c r="M2401" s="94">
        <f>SUM(M2400:M2400)</f>
        <v>194000</v>
      </c>
      <c r="N2401" s="102"/>
      <c r="O2401" s="111"/>
      <c r="P2401" s="96"/>
      <c r="Q2401" s="111"/>
      <c r="R2401" s="111"/>
      <c r="S2401" s="97"/>
      <c r="T2401" s="102"/>
      <c r="U2401" s="102"/>
      <c r="V2401" s="102"/>
      <c r="W2401" s="94"/>
      <c r="X2401" s="98"/>
      <c r="Y2401" s="94"/>
      <c r="Z2401" s="94"/>
      <c r="AA2401" s="89"/>
      <c r="AB2401" s="89"/>
      <c r="AC2401" s="94"/>
      <c r="AD2401" s="94">
        <f>SUM(AD2400:AD2400)</f>
        <v>6220400</v>
      </c>
      <c r="AE2401" s="94">
        <f>SUM(AE2400:AE2400)</f>
        <v>6220400</v>
      </c>
      <c r="AF2401" s="94"/>
      <c r="AG2401" s="94">
        <f>SUM(AG2400:AG2400)</f>
        <v>0</v>
      </c>
      <c r="AH2401" s="94"/>
    </row>
    <row r="2402" spans="1:34" s="74" customFormat="1" x14ac:dyDescent="0.55000000000000004">
      <c r="A2402" s="108" t="s">
        <v>3387</v>
      </c>
      <c r="B2402" s="109">
        <v>1041</v>
      </c>
      <c r="C2402" s="102">
        <v>9953</v>
      </c>
      <c r="D2402" s="90">
        <v>3006</v>
      </c>
      <c r="E2402" s="102" t="s">
        <v>37</v>
      </c>
      <c r="F2402" s="102"/>
      <c r="G2402" s="102">
        <v>0</v>
      </c>
      <c r="H2402" s="102">
        <v>1</v>
      </c>
      <c r="I2402" s="98">
        <v>92</v>
      </c>
      <c r="J2402" s="102" t="s">
        <v>35</v>
      </c>
      <c r="K2402" s="94">
        <f>((G2402*400)+(H2402*100))+I2402</f>
        <v>192</v>
      </c>
      <c r="L2402" s="94">
        <v>225</v>
      </c>
      <c r="M2402" s="94">
        <f>K2402*L2402</f>
        <v>43200</v>
      </c>
      <c r="N2402" s="102">
        <v>1</v>
      </c>
      <c r="O2402" s="111" t="s">
        <v>3385</v>
      </c>
      <c r="P2402" s="96">
        <v>8570885000421</v>
      </c>
      <c r="Q2402" s="111" t="s">
        <v>3386</v>
      </c>
      <c r="R2402" s="111" t="s">
        <v>3388</v>
      </c>
      <c r="S2402" s="97"/>
      <c r="T2402" s="102" t="s">
        <v>51</v>
      </c>
      <c r="U2402" s="102" t="s">
        <v>45</v>
      </c>
      <c r="V2402" s="102" t="s">
        <v>52</v>
      </c>
      <c r="W2402" s="94">
        <v>196.8</v>
      </c>
      <c r="X2402" s="98">
        <v>100</v>
      </c>
      <c r="Y2402" s="94">
        <v>6750</v>
      </c>
      <c r="Z2402" s="94">
        <f>W2402*Y2402</f>
        <v>1328400</v>
      </c>
      <c r="AA2402" s="89">
        <v>7</v>
      </c>
      <c r="AB2402" s="89">
        <v>7</v>
      </c>
      <c r="AC2402" s="94">
        <f>(Z2402*(100-AB2402))/100</f>
        <v>1235412</v>
      </c>
      <c r="AD2402" s="94">
        <f>IF(AND(AC2402="",M2402=""),0,IF((AC2402=""),M2402, IF( (M2402=""),AC2402,AC2402+M2402)))</f>
        <v>1278612</v>
      </c>
      <c r="AE2402" s="94">
        <f>IF( (X2402=""),AD2402*1,( M2402+(SUM(AC2402:AC2402)) )*(X2402/100) )</f>
        <v>1278612</v>
      </c>
      <c r="AF2402" s="94">
        <v>10000000</v>
      </c>
      <c r="AG2402" s="94">
        <v>43200</v>
      </c>
      <c r="AH2402" s="94">
        <v>0.02</v>
      </c>
    </row>
    <row r="2403" spans="1:34" s="73" customFormat="1" x14ac:dyDescent="0.55000000000000004">
      <c r="A2403" s="108"/>
      <c r="B2403" s="109">
        <v>1042</v>
      </c>
      <c r="C2403" s="102">
        <v>4765</v>
      </c>
      <c r="D2403" s="90" t="s">
        <v>3389</v>
      </c>
      <c r="E2403" s="102" t="s">
        <v>37</v>
      </c>
      <c r="F2403" s="102">
        <v>4266</v>
      </c>
      <c r="G2403" s="102">
        <v>4</v>
      </c>
      <c r="H2403" s="102">
        <v>0</v>
      </c>
      <c r="I2403" s="98">
        <v>20</v>
      </c>
      <c r="J2403" s="102" t="s">
        <v>38</v>
      </c>
      <c r="K2403" s="94">
        <f>((G2403*400)+(H2403*100))+I2403</f>
        <v>1620</v>
      </c>
      <c r="L2403" s="94">
        <v>225</v>
      </c>
      <c r="M2403" s="94">
        <f>K2403*L2403</f>
        <v>364500</v>
      </c>
      <c r="N2403" s="102"/>
      <c r="O2403" s="111"/>
      <c r="P2403" s="96"/>
      <c r="Q2403" s="111"/>
      <c r="R2403" s="111"/>
      <c r="S2403" s="97"/>
      <c r="T2403" s="102"/>
      <c r="U2403" s="102"/>
      <c r="V2403" s="102"/>
      <c r="W2403" s="94"/>
      <c r="X2403" s="98"/>
      <c r="Y2403" s="94"/>
      <c r="Z2403" s="94"/>
      <c r="AA2403" s="89"/>
      <c r="AB2403" s="89"/>
      <c r="AC2403" s="94"/>
      <c r="AD2403" s="94">
        <f>IF(AND(AC2403="",M2403=""),0,IF((AC2403=""),M2403,IF((M2403=""),AC2403,AC2403+M2403)))</f>
        <v>364500</v>
      </c>
      <c r="AE2403" s="94">
        <f>IF( (X2403=""),AD2403*1,AD2403*(X2403/100) )</f>
        <v>364500</v>
      </c>
      <c r="AF2403" s="94">
        <v>0</v>
      </c>
      <c r="AG2403" s="94">
        <f>IF((AF2403-AE2403) &gt; 1,0,IF((AF2403-AE2403)&lt;0,AE2403-AF2403,AF2403-AE2403))</f>
        <v>364500</v>
      </c>
      <c r="AH2403" s="94">
        <v>0.01</v>
      </c>
    </row>
    <row r="2404" spans="1:34" s="73" customFormat="1" x14ac:dyDescent="0.55000000000000004">
      <c r="A2404" s="108"/>
      <c r="B2404" s="109">
        <v>1043</v>
      </c>
      <c r="C2404" s="102">
        <v>4776</v>
      </c>
      <c r="D2404" s="90" t="s">
        <v>3390</v>
      </c>
      <c r="E2404" s="102" t="s">
        <v>37</v>
      </c>
      <c r="F2404" s="102">
        <v>4278</v>
      </c>
      <c r="G2404" s="102">
        <v>2</v>
      </c>
      <c r="H2404" s="102">
        <v>3</v>
      </c>
      <c r="I2404" s="98">
        <v>91</v>
      </c>
      <c r="J2404" s="102" t="s">
        <v>38</v>
      </c>
      <c r="K2404" s="94">
        <f>((G2404*400)+(H2404*100))+I2404</f>
        <v>1191</v>
      </c>
      <c r="L2404" s="94">
        <v>225</v>
      </c>
      <c r="M2404" s="94">
        <f>K2404*L2404</f>
        <v>267975</v>
      </c>
      <c r="N2404" s="102"/>
      <c r="O2404" s="111"/>
      <c r="P2404" s="96"/>
      <c r="Q2404" s="111"/>
      <c r="R2404" s="111"/>
      <c r="S2404" s="97"/>
      <c r="T2404" s="102"/>
      <c r="U2404" s="102"/>
      <c r="V2404" s="102"/>
      <c r="W2404" s="94"/>
      <c r="X2404" s="98"/>
      <c r="Y2404" s="94"/>
      <c r="Z2404" s="94"/>
      <c r="AA2404" s="89"/>
      <c r="AB2404" s="89"/>
      <c r="AC2404" s="94"/>
      <c r="AD2404" s="94">
        <f>IF(AND(AC2404="",M2404=""),0,IF((AC2404=""),M2404,IF((M2404=""),AC2404,AC2404+M2404)))</f>
        <v>267975</v>
      </c>
      <c r="AE2404" s="94">
        <f>IF( (X2404=""),AD2404*1,AD2404*(X2404/100) )</f>
        <v>267975</v>
      </c>
      <c r="AF2404" s="94">
        <v>0</v>
      </c>
      <c r="AG2404" s="94">
        <f>IF((AF2404-AE2404) &gt; 1,0,IF((AF2404-AE2404)&lt;0,AE2404-AF2404,AF2404-AE2404))</f>
        <v>267975</v>
      </c>
      <c r="AH2404" s="94">
        <v>0.01</v>
      </c>
    </row>
    <row r="2405" spans="1:34" s="73" customFormat="1" x14ac:dyDescent="0.55000000000000004">
      <c r="A2405" s="108"/>
      <c r="B2405" s="109"/>
      <c r="C2405" s="102"/>
      <c r="D2405" s="90"/>
      <c r="E2405" s="102"/>
      <c r="F2405" s="102"/>
      <c r="G2405" s="102"/>
      <c r="H2405" s="102"/>
      <c r="I2405" s="98"/>
      <c r="J2405" s="102"/>
      <c r="K2405" s="94"/>
      <c r="L2405" s="94" t="s">
        <v>63</v>
      </c>
      <c r="M2405" s="94">
        <f>SUM(M2402:M2404)</f>
        <v>675675</v>
      </c>
      <c r="N2405" s="102"/>
      <c r="O2405" s="111"/>
      <c r="P2405" s="96"/>
      <c r="Q2405" s="111"/>
      <c r="R2405" s="111"/>
      <c r="S2405" s="97"/>
      <c r="T2405" s="102"/>
      <c r="U2405" s="102"/>
      <c r="V2405" s="102"/>
      <c r="W2405" s="94"/>
      <c r="X2405" s="98"/>
      <c r="Y2405" s="94"/>
      <c r="Z2405" s="94"/>
      <c r="AA2405" s="89"/>
      <c r="AB2405" s="89"/>
      <c r="AC2405" s="94"/>
      <c r="AD2405" s="94">
        <f>SUM(AD2402:AD2404)</f>
        <v>1911087</v>
      </c>
      <c r="AE2405" s="94">
        <f>SUM(AE2402:AE2404)</f>
        <v>1911087</v>
      </c>
      <c r="AF2405" s="94"/>
      <c r="AG2405" s="94">
        <f>SUM(AG2402:AG2404)</f>
        <v>675675</v>
      </c>
      <c r="AH2405" s="94"/>
    </row>
    <row r="2406" spans="1:34" s="73" customFormat="1" x14ac:dyDescent="0.55000000000000004">
      <c r="A2406" s="108" t="s">
        <v>3391</v>
      </c>
      <c r="B2406" s="109">
        <v>1044</v>
      </c>
      <c r="C2406" s="102">
        <v>5075</v>
      </c>
      <c r="D2406" s="90" t="s">
        <v>3392</v>
      </c>
      <c r="E2406" s="102" t="s">
        <v>34</v>
      </c>
      <c r="F2406" s="102">
        <v>3453</v>
      </c>
      <c r="G2406" s="102">
        <v>0</v>
      </c>
      <c r="H2406" s="102">
        <v>2</v>
      </c>
      <c r="I2406" s="98">
        <v>94</v>
      </c>
      <c r="J2406" s="102" t="s">
        <v>38</v>
      </c>
      <c r="K2406" s="94">
        <f>((G2406*400)+(H2406*100))+I2406</f>
        <v>294</v>
      </c>
      <c r="L2406" s="94">
        <v>625</v>
      </c>
      <c r="M2406" s="94">
        <f>K2406*L2406</f>
        <v>183750</v>
      </c>
      <c r="N2406" s="102"/>
      <c r="O2406" s="111"/>
      <c r="P2406" s="96"/>
      <c r="Q2406" s="111"/>
      <c r="R2406" s="111"/>
      <c r="S2406" s="97"/>
      <c r="T2406" s="102"/>
      <c r="U2406" s="102"/>
      <c r="V2406" s="102"/>
      <c r="W2406" s="94"/>
      <c r="X2406" s="98"/>
      <c r="Y2406" s="94"/>
      <c r="Z2406" s="94"/>
      <c r="AA2406" s="89"/>
      <c r="AB2406" s="89"/>
      <c r="AC2406" s="94"/>
      <c r="AD2406" s="94">
        <f>IF(AND(AC2406="",M2406=""),0,IF((AC2406=""),M2406,IF((M2406=""),AC2406,AC2406+M2406)))</f>
        <v>183750</v>
      </c>
      <c r="AE2406" s="94">
        <f>IF( (X2406=""),AD2406*1,AD2406*(X2406/100) )</f>
        <v>183750</v>
      </c>
      <c r="AF2406" s="94">
        <v>50000000</v>
      </c>
      <c r="AG2406" s="94">
        <f>IF((AF2406-AE2406) &gt; 1,0,IF((AF2406-AE2406)&lt;0,AE2406-AF2406,AF2406-AE2406))</f>
        <v>0</v>
      </c>
      <c r="AH2406" s="94">
        <v>0.01</v>
      </c>
    </row>
    <row r="2407" spans="1:34" s="73" customFormat="1" x14ac:dyDescent="0.55000000000000004">
      <c r="A2407" s="108"/>
      <c r="B2407" s="109">
        <v>1045</v>
      </c>
      <c r="C2407" s="102">
        <v>8126</v>
      </c>
      <c r="D2407" s="90" t="s">
        <v>3393</v>
      </c>
      <c r="E2407" s="102" t="s">
        <v>34</v>
      </c>
      <c r="F2407" s="102">
        <v>3474</v>
      </c>
      <c r="G2407" s="102">
        <v>0</v>
      </c>
      <c r="H2407" s="102">
        <v>1</v>
      </c>
      <c r="I2407" s="98">
        <v>1</v>
      </c>
      <c r="J2407" s="102" t="s">
        <v>38</v>
      </c>
      <c r="K2407" s="94">
        <f>((G2407*400)+(H2407*100))+I2407</f>
        <v>101</v>
      </c>
      <c r="L2407" s="94">
        <v>800</v>
      </c>
      <c r="M2407" s="94">
        <f>K2407*L2407</f>
        <v>80800</v>
      </c>
      <c r="N2407" s="102"/>
      <c r="O2407" s="111"/>
      <c r="P2407" s="96"/>
      <c r="Q2407" s="111"/>
      <c r="R2407" s="111"/>
      <c r="S2407" s="97"/>
      <c r="T2407" s="102"/>
      <c r="U2407" s="102"/>
      <c r="V2407" s="102"/>
      <c r="W2407" s="94"/>
      <c r="X2407" s="98"/>
      <c r="Y2407" s="94"/>
      <c r="Z2407" s="94"/>
      <c r="AA2407" s="89"/>
      <c r="AB2407" s="89"/>
      <c r="AC2407" s="94"/>
      <c r="AD2407" s="94">
        <f>IF(AND(AC2407="",M2407=""),0,IF((AC2407=""),M2407,IF((M2407=""),AC2407,AC2407+M2407)))</f>
        <v>80800</v>
      </c>
      <c r="AE2407" s="94">
        <f>IF( (X2407=""),AD2407*1,AD2407*(X2407/100) )</f>
        <v>80800</v>
      </c>
      <c r="AF2407" s="94">
        <v>50000000</v>
      </c>
      <c r="AG2407" s="94">
        <f>IF((AF2407-AE2407) &gt; 1,0,IF((AF2407-AE2407)&lt;0,AE2407-AF2407,AF2407-AE2407))</f>
        <v>0</v>
      </c>
      <c r="AH2407" s="94">
        <v>0.01</v>
      </c>
    </row>
    <row r="2408" spans="1:34" s="73" customFormat="1" x14ac:dyDescent="0.55000000000000004">
      <c r="A2408" s="108"/>
      <c r="B2408" s="109"/>
      <c r="C2408" s="102"/>
      <c r="D2408" s="90"/>
      <c r="E2408" s="102"/>
      <c r="F2408" s="102"/>
      <c r="G2408" s="102"/>
      <c r="H2408" s="102"/>
      <c r="I2408" s="98"/>
      <c r="J2408" s="102"/>
      <c r="K2408" s="94"/>
      <c r="L2408" s="94" t="s">
        <v>63</v>
      </c>
      <c r="M2408" s="94">
        <f>SUM(M2406:M2407)</f>
        <v>264550</v>
      </c>
      <c r="N2408" s="102"/>
      <c r="O2408" s="111"/>
      <c r="P2408" s="96"/>
      <c r="Q2408" s="111"/>
      <c r="R2408" s="111"/>
      <c r="S2408" s="97"/>
      <c r="T2408" s="102"/>
      <c r="U2408" s="102"/>
      <c r="V2408" s="102"/>
      <c r="W2408" s="94"/>
      <c r="X2408" s="98"/>
      <c r="Y2408" s="94"/>
      <c r="Z2408" s="94"/>
      <c r="AA2408" s="89"/>
      <c r="AB2408" s="89"/>
      <c r="AC2408" s="94"/>
      <c r="AD2408" s="94">
        <f>SUM(AD2406:AD2407)</f>
        <v>264550</v>
      </c>
      <c r="AE2408" s="94">
        <f>SUM(AE2406:AE2407)</f>
        <v>264550</v>
      </c>
      <c r="AF2408" s="94"/>
      <c r="AG2408" s="94">
        <f>SUM(AG2406:AG2407)</f>
        <v>0</v>
      </c>
      <c r="AH2408" s="94"/>
    </row>
    <row r="2409" spans="1:34" s="73" customFormat="1" x14ac:dyDescent="0.55000000000000004">
      <c r="A2409" s="108" t="s">
        <v>3394</v>
      </c>
      <c r="B2409" s="109">
        <v>1046</v>
      </c>
      <c r="C2409" s="102">
        <v>8280</v>
      </c>
      <c r="D2409" s="90" t="s">
        <v>3395</v>
      </c>
      <c r="E2409" s="102" t="s">
        <v>34</v>
      </c>
      <c r="F2409" s="102">
        <v>7000</v>
      </c>
      <c r="G2409" s="102">
        <v>1</v>
      </c>
      <c r="H2409" s="102">
        <v>0</v>
      </c>
      <c r="I2409" s="98">
        <v>57</v>
      </c>
      <c r="J2409" s="102" t="s">
        <v>38</v>
      </c>
      <c r="K2409" s="94">
        <f>((G2409*400)+(H2409*100))+I2409</f>
        <v>457</v>
      </c>
      <c r="L2409" s="94">
        <v>4800</v>
      </c>
      <c r="M2409" s="94">
        <f>K2409*L2409</f>
        <v>2193600</v>
      </c>
      <c r="N2409" s="102"/>
      <c r="O2409" s="111"/>
      <c r="P2409" s="96"/>
      <c r="Q2409" s="111"/>
      <c r="R2409" s="111"/>
      <c r="S2409" s="97"/>
      <c r="T2409" s="102"/>
      <c r="U2409" s="102"/>
      <c r="V2409" s="102"/>
      <c r="W2409" s="94"/>
      <c r="X2409" s="98"/>
      <c r="Y2409" s="94"/>
      <c r="Z2409" s="94"/>
      <c r="AA2409" s="89"/>
      <c r="AB2409" s="89"/>
      <c r="AC2409" s="94"/>
      <c r="AD2409" s="94">
        <f>IF(AND(AC2409="",M2409=""),0,IF((AC2409=""),M2409,IF((M2409=""),AC2409,AC2409+M2409)))</f>
        <v>2193600</v>
      </c>
      <c r="AE2409" s="94">
        <f>IF( (X2409=""),AD2409*1,AD2409*(X2409/100) )</f>
        <v>2193600</v>
      </c>
      <c r="AF2409" s="94">
        <v>50000000</v>
      </c>
      <c r="AG2409" s="94">
        <f>IF((AF2409-AE2409) &gt; 1,0,IF((AF2409-AE2409)&lt;0,AE2409-AF2409,AF2409-AE2409))</f>
        <v>0</v>
      </c>
      <c r="AH2409" s="94">
        <v>0.01</v>
      </c>
    </row>
    <row r="2410" spans="1:34" s="115" customFormat="1" x14ac:dyDescent="0.55000000000000004">
      <c r="A2410" s="108"/>
      <c r="B2410" s="109">
        <v>1047</v>
      </c>
      <c r="C2410" s="102">
        <v>9616</v>
      </c>
      <c r="D2410" s="90"/>
      <c r="E2410" s="102" t="s">
        <v>34</v>
      </c>
      <c r="F2410" s="102">
        <v>9018</v>
      </c>
      <c r="G2410" s="102">
        <v>2</v>
      </c>
      <c r="H2410" s="102">
        <v>3</v>
      </c>
      <c r="I2410" s="98">
        <v>10</v>
      </c>
      <c r="J2410" s="102" t="s">
        <v>38</v>
      </c>
      <c r="K2410" s="94">
        <f>((G2410*400)+(H2410*100))+I2410</f>
        <v>1110</v>
      </c>
      <c r="L2410" s="94">
        <v>600</v>
      </c>
      <c r="M2410" s="94">
        <f>K2410*L2410</f>
        <v>666000</v>
      </c>
      <c r="N2410" s="102"/>
      <c r="O2410" s="111"/>
      <c r="P2410" s="96"/>
      <c r="Q2410" s="111"/>
      <c r="R2410" s="111"/>
      <c r="S2410" s="97"/>
      <c r="T2410" s="102"/>
      <c r="U2410" s="102"/>
      <c r="V2410" s="102"/>
      <c r="W2410" s="94"/>
      <c r="X2410" s="98"/>
      <c r="Y2410" s="94"/>
      <c r="Z2410" s="94"/>
      <c r="AA2410" s="89"/>
      <c r="AB2410" s="89"/>
      <c r="AC2410" s="94"/>
      <c r="AD2410" s="94">
        <f>IF(AND(AC2410="",M2410=""),0,IF((AC2410=""),M2410,IF((M2410=""),AC2410,AC2410+M2410)))</f>
        <v>666000</v>
      </c>
      <c r="AE2410" s="94">
        <f>IF( (X2410=""),AD2410*1,AD2410*(X2410/100) )</f>
        <v>666000</v>
      </c>
      <c r="AF2410" s="94">
        <v>50000000</v>
      </c>
      <c r="AG2410" s="94">
        <f>IF((AF2410-AE2410) &gt; 1,0,IF((AF2410-AE2410)&lt;0,AE2410-AF2410,AF2410-AE2410))</f>
        <v>0</v>
      </c>
      <c r="AH2410" s="94">
        <v>0.01</v>
      </c>
    </row>
    <row r="2411" spans="1:34" s="73" customFormat="1" x14ac:dyDescent="0.55000000000000004">
      <c r="A2411" s="108"/>
      <c r="B2411" s="109">
        <v>1048</v>
      </c>
      <c r="C2411" s="102">
        <v>8285</v>
      </c>
      <c r="D2411" s="90" t="s">
        <v>3396</v>
      </c>
      <c r="E2411" s="102" t="s">
        <v>34</v>
      </c>
      <c r="F2411" s="102">
        <v>9369</v>
      </c>
      <c r="G2411" s="102">
        <v>5</v>
      </c>
      <c r="H2411" s="102">
        <v>2</v>
      </c>
      <c r="I2411" s="98">
        <v>62</v>
      </c>
      <c r="J2411" s="102" t="s">
        <v>38</v>
      </c>
      <c r="K2411" s="94">
        <f>((G2411*400)+(H2411*100))+I2411</f>
        <v>2262</v>
      </c>
      <c r="L2411" s="94">
        <v>300</v>
      </c>
      <c r="M2411" s="94">
        <f>K2411*L2411</f>
        <v>678600</v>
      </c>
      <c r="N2411" s="102"/>
      <c r="O2411" s="111"/>
      <c r="P2411" s="96"/>
      <c r="Q2411" s="111"/>
      <c r="R2411" s="111"/>
      <c r="S2411" s="97"/>
      <c r="T2411" s="102"/>
      <c r="U2411" s="102"/>
      <c r="V2411" s="102"/>
      <c r="W2411" s="94"/>
      <c r="X2411" s="98"/>
      <c r="Y2411" s="94"/>
      <c r="Z2411" s="94"/>
      <c r="AA2411" s="89"/>
      <c r="AB2411" s="89"/>
      <c r="AC2411" s="94"/>
      <c r="AD2411" s="94">
        <f>IF(AND(AC2411="",M2411=""),0,IF((AC2411=""),M2411,IF((M2411=""),AC2411,AC2411+M2411)))</f>
        <v>678600</v>
      </c>
      <c r="AE2411" s="94">
        <f>IF( (X2411=""),AD2411*1,AD2411*(X2411/100) )</f>
        <v>678600</v>
      </c>
      <c r="AF2411" s="94">
        <v>50000000</v>
      </c>
      <c r="AG2411" s="94">
        <f>IF((AF2411-AE2411) &gt; 1,0,IF((AF2411-AE2411)&lt;0,AE2411-AF2411,AF2411-AE2411))</f>
        <v>0</v>
      </c>
      <c r="AH2411" s="94">
        <v>0.01</v>
      </c>
    </row>
    <row r="2412" spans="1:34" s="73" customFormat="1" x14ac:dyDescent="0.55000000000000004">
      <c r="A2412" s="108"/>
      <c r="B2412" s="109">
        <v>1049</v>
      </c>
      <c r="C2412" s="102">
        <v>8281</v>
      </c>
      <c r="D2412" s="90" t="s">
        <v>3397</v>
      </c>
      <c r="E2412" s="102" t="s">
        <v>34</v>
      </c>
      <c r="F2412" s="102">
        <v>9807</v>
      </c>
      <c r="G2412" s="102">
        <v>4</v>
      </c>
      <c r="H2412" s="102">
        <v>3</v>
      </c>
      <c r="I2412" s="98">
        <v>9</v>
      </c>
      <c r="J2412" s="102" t="s">
        <v>38</v>
      </c>
      <c r="K2412" s="94">
        <f>((G2412*400)+(H2412*100))+I2412</f>
        <v>1909</v>
      </c>
      <c r="L2412" s="94">
        <v>400</v>
      </c>
      <c r="M2412" s="94">
        <f>K2412*L2412</f>
        <v>763600</v>
      </c>
      <c r="N2412" s="102"/>
      <c r="O2412" s="111"/>
      <c r="P2412" s="96"/>
      <c r="Q2412" s="111"/>
      <c r="R2412" s="111"/>
      <c r="S2412" s="97"/>
      <c r="T2412" s="102"/>
      <c r="U2412" s="102"/>
      <c r="V2412" s="102"/>
      <c r="W2412" s="94"/>
      <c r="X2412" s="98"/>
      <c r="Y2412" s="94"/>
      <c r="Z2412" s="94"/>
      <c r="AA2412" s="89"/>
      <c r="AB2412" s="89"/>
      <c r="AC2412" s="94"/>
      <c r="AD2412" s="94">
        <f>IF(AND(AC2412="",M2412=""),0,IF((AC2412=""),M2412,IF((M2412=""),AC2412,AC2412+M2412)))</f>
        <v>763600</v>
      </c>
      <c r="AE2412" s="94">
        <f>IF( (X2412=""),AD2412*1,AD2412*(X2412/100) )</f>
        <v>763600</v>
      </c>
      <c r="AF2412" s="94">
        <v>50000000</v>
      </c>
      <c r="AG2412" s="94">
        <f>IF((AF2412-AE2412) &gt; 1,0,IF((AF2412-AE2412)&lt;0,AE2412-AF2412,AF2412-AE2412))</f>
        <v>0</v>
      </c>
      <c r="AH2412" s="94">
        <v>0.01</v>
      </c>
    </row>
    <row r="2413" spans="1:34" s="73" customFormat="1" x14ac:dyDescent="0.55000000000000004">
      <c r="A2413" s="108"/>
      <c r="B2413" s="109"/>
      <c r="C2413" s="102"/>
      <c r="D2413" s="90"/>
      <c r="E2413" s="102"/>
      <c r="F2413" s="102"/>
      <c r="G2413" s="102"/>
      <c r="H2413" s="102"/>
      <c r="I2413" s="98"/>
      <c r="J2413" s="102"/>
      <c r="K2413" s="94"/>
      <c r="L2413" s="94" t="s">
        <v>63</v>
      </c>
      <c r="M2413" s="94">
        <f>SUM(M2409:M2412)</f>
        <v>4301800</v>
      </c>
      <c r="N2413" s="102"/>
      <c r="O2413" s="111"/>
      <c r="P2413" s="96"/>
      <c r="Q2413" s="111"/>
      <c r="R2413" s="111"/>
      <c r="S2413" s="97"/>
      <c r="T2413" s="102"/>
      <c r="U2413" s="102"/>
      <c r="V2413" s="102"/>
      <c r="W2413" s="94"/>
      <c r="X2413" s="98"/>
      <c r="Y2413" s="94"/>
      <c r="Z2413" s="94"/>
      <c r="AA2413" s="89"/>
      <c r="AB2413" s="89"/>
      <c r="AC2413" s="94"/>
      <c r="AD2413" s="94">
        <f>SUM(AD2409:AD2412)</f>
        <v>4301800</v>
      </c>
      <c r="AE2413" s="94">
        <f>SUM(AE2409:AE2412)</f>
        <v>4301800</v>
      </c>
      <c r="AF2413" s="94"/>
      <c r="AG2413" s="94">
        <f>SUM(AG2409:AG2412)</f>
        <v>0</v>
      </c>
      <c r="AH2413" s="94"/>
    </row>
    <row r="2414" spans="1:34" s="73" customFormat="1" x14ac:dyDescent="0.55000000000000004">
      <c r="A2414" s="108" t="s">
        <v>3398</v>
      </c>
      <c r="B2414" s="109">
        <v>1050</v>
      </c>
      <c r="C2414" s="102">
        <v>5999</v>
      </c>
      <c r="D2414" s="90" t="s">
        <v>3399</v>
      </c>
      <c r="E2414" s="102" t="s">
        <v>34</v>
      </c>
      <c r="F2414" s="102">
        <v>23760</v>
      </c>
      <c r="G2414" s="102">
        <v>0</v>
      </c>
      <c r="H2414" s="102">
        <v>2</v>
      </c>
      <c r="I2414" s="98">
        <v>1</v>
      </c>
      <c r="J2414" s="102" t="s">
        <v>38</v>
      </c>
      <c r="K2414" s="94">
        <f>((G2414*400)+(H2414*100))+I2414</f>
        <v>201</v>
      </c>
      <c r="L2414" s="94">
        <v>625</v>
      </c>
      <c r="M2414" s="94">
        <f>K2414*L2414</f>
        <v>125625</v>
      </c>
      <c r="N2414" s="102"/>
      <c r="O2414" s="111"/>
      <c r="P2414" s="96"/>
      <c r="Q2414" s="111"/>
      <c r="R2414" s="111"/>
      <c r="S2414" s="97"/>
      <c r="T2414" s="102"/>
      <c r="U2414" s="102"/>
      <c r="V2414" s="102"/>
      <c r="W2414" s="94"/>
      <c r="X2414" s="98"/>
      <c r="Y2414" s="94"/>
      <c r="Z2414" s="94"/>
      <c r="AA2414" s="89"/>
      <c r="AB2414" s="89"/>
      <c r="AC2414" s="94"/>
      <c r="AD2414" s="94">
        <f>IF(AND(AC2414="",M2414=""),0,IF((AC2414=""),M2414,IF((M2414=""),AC2414,AC2414+M2414)))</f>
        <v>125625</v>
      </c>
      <c r="AE2414" s="94">
        <f>IF( (X2414=""),AD2414*1,AD2414*(X2414/100) )</f>
        <v>125625</v>
      </c>
      <c r="AF2414" s="94">
        <v>50000000</v>
      </c>
      <c r="AG2414" s="94">
        <f>IF((AF2414-AE2414) &gt; 1,0,IF((AF2414-AE2414)&lt;0,AE2414-AF2414,AF2414-AE2414))</f>
        <v>0</v>
      </c>
      <c r="AH2414" s="94">
        <v>0.01</v>
      </c>
    </row>
    <row r="2415" spans="1:34" s="73" customFormat="1" x14ac:dyDescent="0.55000000000000004">
      <c r="A2415" s="108"/>
      <c r="B2415" s="109"/>
      <c r="C2415" s="102"/>
      <c r="D2415" s="90"/>
      <c r="E2415" s="102"/>
      <c r="F2415" s="102"/>
      <c r="G2415" s="102"/>
      <c r="H2415" s="102"/>
      <c r="I2415" s="98"/>
      <c r="J2415" s="102"/>
      <c r="K2415" s="94"/>
      <c r="L2415" s="94" t="s">
        <v>63</v>
      </c>
      <c r="M2415" s="94">
        <f>SUM(M2414:M2414)</f>
        <v>125625</v>
      </c>
      <c r="N2415" s="102"/>
      <c r="O2415" s="111"/>
      <c r="P2415" s="96"/>
      <c r="Q2415" s="111"/>
      <c r="R2415" s="111"/>
      <c r="S2415" s="97"/>
      <c r="T2415" s="102"/>
      <c r="U2415" s="102"/>
      <c r="V2415" s="102"/>
      <c r="W2415" s="94"/>
      <c r="X2415" s="98"/>
      <c r="Y2415" s="94"/>
      <c r="Z2415" s="94"/>
      <c r="AA2415" s="89"/>
      <c r="AB2415" s="89"/>
      <c r="AC2415" s="94"/>
      <c r="AD2415" s="94">
        <f>SUM(AD2414:AD2414)</f>
        <v>125625</v>
      </c>
      <c r="AE2415" s="94">
        <f>SUM(AE2414:AE2414)</f>
        <v>125625</v>
      </c>
      <c r="AF2415" s="94"/>
      <c r="AG2415" s="94">
        <f>SUM(AG2414:AG2414)</f>
        <v>0</v>
      </c>
      <c r="AH2415" s="94"/>
    </row>
    <row r="2416" spans="1:34" s="73" customFormat="1" x14ac:dyDescent="0.55000000000000004">
      <c r="A2416" s="108" t="s">
        <v>3402</v>
      </c>
      <c r="B2416" s="109">
        <v>1051</v>
      </c>
      <c r="C2416" s="102">
        <v>8562</v>
      </c>
      <c r="D2416" s="90" t="s">
        <v>3403</v>
      </c>
      <c r="E2416" s="102" t="s">
        <v>34</v>
      </c>
      <c r="F2416" s="102">
        <v>25994</v>
      </c>
      <c r="G2416" s="102">
        <v>0</v>
      </c>
      <c r="H2416" s="102">
        <v>0</v>
      </c>
      <c r="I2416" s="98">
        <v>38.6</v>
      </c>
      <c r="J2416" s="102" t="s">
        <v>35</v>
      </c>
      <c r="K2416" s="94">
        <f>((G2416*400)+(H2416*100))+I2416</f>
        <v>38.6</v>
      </c>
      <c r="L2416" s="94">
        <v>1350</v>
      </c>
      <c r="M2416" s="94">
        <f>K2416*L2416</f>
        <v>52110</v>
      </c>
      <c r="N2416" s="102">
        <v>1</v>
      </c>
      <c r="O2416" s="111" t="s">
        <v>3400</v>
      </c>
      <c r="P2416" s="96"/>
      <c r="Q2416" s="111" t="s">
        <v>3401</v>
      </c>
      <c r="R2416" s="111" t="s">
        <v>3404</v>
      </c>
      <c r="S2416" s="97" t="s">
        <v>3405</v>
      </c>
      <c r="T2416" s="102" t="s">
        <v>44</v>
      </c>
      <c r="U2416" s="102" t="s">
        <v>45</v>
      </c>
      <c r="V2416" s="102" t="s">
        <v>46</v>
      </c>
      <c r="W2416" s="94">
        <v>104</v>
      </c>
      <c r="X2416" s="98">
        <v>100</v>
      </c>
      <c r="Y2416" s="94">
        <v>7150</v>
      </c>
      <c r="Z2416" s="94">
        <f>W2416*Y2416</f>
        <v>743600</v>
      </c>
      <c r="AA2416" s="89">
        <v>7</v>
      </c>
      <c r="AB2416" s="89">
        <v>7</v>
      </c>
      <c r="AC2416" s="94">
        <f>(Z2416*(100-AB2416))/100</f>
        <v>691548</v>
      </c>
      <c r="AD2416" s="94">
        <f>IF(AND(AC2416="",M2416=""),0,IF((AC2416=""),M2416, IF( (M2416=""),AC2416,AC2416+M2416)))</f>
        <v>743658</v>
      </c>
      <c r="AE2416" s="94">
        <f>IF( (X2416=""),AD2416*1,( M2416+(SUM(AC2416:AC2416)) )*(X2416/100) )</f>
        <v>743658</v>
      </c>
      <c r="AF2416" s="94">
        <v>0</v>
      </c>
      <c r="AG2416" s="94">
        <f>IF((AF2416-AE2416) &gt; 1,0,IF((AF2416-AE2416)&lt;0,AE2416-AF2416,AF2416-AE2416))</f>
        <v>743658</v>
      </c>
      <c r="AH2416" s="94">
        <v>0.02</v>
      </c>
    </row>
    <row r="2417" spans="1:34" s="73" customFormat="1" x14ac:dyDescent="0.55000000000000004">
      <c r="A2417" s="108"/>
      <c r="B2417" s="109"/>
      <c r="C2417" s="102"/>
      <c r="D2417" s="90"/>
      <c r="E2417" s="102"/>
      <c r="F2417" s="102"/>
      <c r="G2417" s="102"/>
      <c r="H2417" s="102"/>
      <c r="I2417" s="98"/>
      <c r="J2417" s="102"/>
      <c r="K2417" s="94"/>
      <c r="L2417" s="94" t="s">
        <v>63</v>
      </c>
      <c r="M2417" s="94">
        <f>SUM(M2416:M2416)</f>
        <v>52110</v>
      </c>
      <c r="N2417" s="102"/>
      <c r="O2417" s="111"/>
      <c r="P2417" s="96"/>
      <c r="Q2417" s="111"/>
      <c r="R2417" s="111"/>
      <c r="S2417" s="97"/>
      <c r="T2417" s="102"/>
      <c r="U2417" s="102"/>
      <c r="V2417" s="102"/>
      <c r="W2417" s="94"/>
      <c r="X2417" s="98"/>
      <c r="Y2417" s="94"/>
      <c r="Z2417" s="94"/>
      <c r="AA2417" s="89"/>
      <c r="AB2417" s="89"/>
      <c r="AC2417" s="94"/>
      <c r="AD2417" s="94">
        <f>SUM(AD2416:AD2416)</f>
        <v>743658</v>
      </c>
      <c r="AE2417" s="94">
        <f>SUM(AE2416:AE2416)</f>
        <v>743658</v>
      </c>
      <c r="AF2417" s="94"/>
      <c r="AG2417" s="94">
        <f>SUM(AG2416:AG2416)</f>
        <v>743658</v>
      </c>
      <c r="AH2417" s="94"/>
    </row>
    <row r="2418" spans="1:34" x14ac:dyDescent="0.55000000000000004">
      <c r="A2418" s="125" t="s">
        <v>3408</v>
      </c>
      <c r="B2418" s="102">
        <v>1052</v>
      </c>
      <c r="C2418" s="102">
        <v>8425</v>
      </c>
      <c r="D2418" s="90" t="s">
        <v>3409</v>
      </c>
      <c r="E2418" s="102" t="s">
        <v>34</v>
      </c>
      <c r="F2418" s="102">
        <v>16789</v>
      </c>
      <c r="G2418" s="102">
        <v>0</v>
      </c>
      <c r="H2418" s="102">
        <v>0</v>
      </c>
      <c r="I2418" s="98">
        <v>90</v>
      </c>
      <c r="J2418" s="102" t="s">
        <v>35</v>
      </c>
      <c r="K2418" s="94">
        <f>((G2418*400)+(H2418*100))+I2418</f>
        <v>90</v>
      </c>
      <c r="L2418" s="94">
        <v>800</v>
      </c>
      <c r="M2418" s="94">
        <f>K2418*L2418</f>
        <v>72000</v>
      </c>
      <c r="N2418" s="102">
        <v>1</v>
      </c>
      <c r="O2418" s="111" t="s">
        <v>3406</v>
      </c>
      <c r="P2418" s="96">
        <v>3570800350146</v>
      </c>
      <c r="Q2418" s="111" t="s">
        <v>3407</v>
      </c>
      <c r="R2418" s="111" t="s">
        <v>3410</v>
      </c>
      <c r="S2418" s="97"/>
      <c r="T2418" s="102" t="s">
        <v>51</v>
      </c>
      <c r="U2418" s="102" t="s">
        <v>45</v>
      </c>
      <c r="V2418" s="102" t="s">
        <v>52</v>
      </c>
      <c r="W2418" s="94">
        <v>78.72</v>
      </c>
      <c r="X2418" s="98">
        <v>36.31</v>
      </c>
      <c r="Y2418" s="94">
        <v>6750</v>
      </c>
      <c r="Z2418" s="94">
        <f>W2418*Y2418</f>
        <v>531360</v>
      </c>
      <c r="AA2418" s="89">
        <v>21</v>
      </c>
      <c r="AB2418" s="89">
        <v>32</v>
      </c>
      <c r="AC2418" s="94">
        <f>(Z2418*(100-AB2418))/100</f>
        <v>361324.79999999999</v>
      </c>
      <c r="AD2418" s="94">
        <f>IF(AND(AC2418="",M2418=""),0,IF((AC2418=""),M2418, IF( (M2418=""),AC2418,AC2418+M2418)))</f>
        <v>433324.79999999999</v>
      </c>
      <c r="AE2418" s="94">
        <f>IF( (X2418=""),AD2418*1,( M2418+(SUM(AC2418:AC2418)) )*(X2418/100) )</f>
        <v>157340.23488</v>
      </c>
      <c r="AF2418" s="94">
        <v>50000000</v>
      </c>
      <c r="AG2418" s="94">
        <f>IF((AF2418-AE2418) &gt; 1,0,IF((AF2418-AE2418)&lt;0,AE2418-AF2418,AF2418-AE2418))</f>
        <v>0</v>
      </c>
      <c r="AH2418" s="94">
        <v>0.02</v>
      </c>
    </row>
    <row r="2419" spans="1:34" s="99" customFormat="1" x14ac:dyDescent="0.55000000000000004">
      <c r="A2419" s="125"/>
      <c r="B2419" s="102"/>
      <c r="C2419" s="102"/>
      <c r="D2419" s="90"/>
      <c r="E2419" s="102"/>
      <c r="F2419" s="102"/>
      <c r="G2419" s="102"/>
      <c r="H2419" s="102"/>
      <c r="I2419" s="98"/>
      <c r="J2419" s="102"/>
      <c r="K2419" s="94"/>
      <c r="L2419" s="94"/>
      <c r="M2419" s="94"/>
      <c r="N2419" s="102">
        <v>2</v>
      </c>
      <c r="O2419" s="111" t="s">
        <v>3406</v>
      </c>
      <c r="P2419" s="96">
        <v>3570800350146</v>
      </c>
      <c r="Q2419" s="111" t="s">
        <v>3407</v>
      </c>
      <c r="R2419" s="111" t="s">
        <v>3410</v>
      </c>
      <c r="S2419" s="97"/>
      <c r="T2419" s="102" t="s">
        <v>55</v>
      </c>
      <c r="U2419" s="102" t="s">
        <v>45</v>
      </c>
      <c r="V2419" s="102" t="s">
        <v>52</v>
      </c>
      <c r="W2419" s="94">
        <v>48.76</v>
      </c>
      <c r="X2419" s="98">
        <v>22.49</v>
      </c>
      <c r="Y2419" s="94">
        <v>0</v>
      </c>
      <c r="Z2419" s="94">
        <f>W2419*Y2419</f>
        <v>0</v>
      </c>
      <c r="AA2419" s="89">
        <v>21</v>
      </c>
      <c r="AB2419" s="89">
        <v>32</v>
      </c>
      <c r="AC2419" s="94">
        <f>(Z2419*(100-AB2419))/100</f>
        <v>0</v>
      </c>
      <c r="AD2419" s="94">
        <f>IF(AND(AC2419="",M2418=""),0,IF((AC2419=""),M2418, IF( (M2418=""),AC2419,AC2419+M2418)))</f>
        <v>72000</v>
      </c>
      <c r="AE2419" s="94">
        <f>IF( (X2419=""),AD2419*1,( M2418+(SUM(AC2419:AC2419)) )*(X2419/100) )</f>
        <v>16192.8</v>
      </c>
      <c r="AF2419" s="94">
        <v>50000000</v>
      </c>
      <c r="AG2419" s="94">
        <f>IF((AF2419-AE2419) &gt; 1,0,IF((AF2419-AE2419)&lt;0,AE2419-AF2419,AF2419-AE2419))</f>
        <v>0</v>
      </c>
      <c r="AH2419" s="94">
        <v>0.02</v>
      </c>
    </row>
    <row r="2420" spans="1:34" s="99" customFormat="1" x14ac:dyDescent="0.55000000000000004">
      <c r="A2420" s="125"/>
      <c r="B2420" s="102"/>
      <c r="C2420" s="102"/>
      <c r="D2420" s="90"/>
      <c r="E2420" s="102"/>
      <c r="F2420" s="102"/>
      <c r="G2420" s="102"/>
      <c r="H2420" s="102"/>
      <c r="I2420" s="98"/>
      <c r="J2420" s="102"/>
      <c r="K2420" s="94"/>
      <c r="L2420" s="94"/>
      <c r="M2420" s="94"/>
      <c r="N2420" s="102">
        <v>3</v>
      </c>
      <c r="O2420" s="111" t="s">
        <v>3406</v>
      </c>
      <c r="P2420" s="96">
        <v>3570800350146</v>
      </c>
      <c r="Q2420" s="111" t="s">
        <v>3407</v>
      </c>
      <c r="R2420" s="111" t="s">
        <v>3410</v>
      </c>
      <c r="S2420" s="97" t="s">
        <v>3411</v>
      </c>
      <c r="T2420" s="102" t="s">
        <v>51</v>
      </c>
      <c r="U2420" s="102" t="s">
        <v>45</v>
      </c>
      <c r="V2420" s="102" t="s">
        <v>52</v>
      </c>
      <c r="W2420" s="94">
        <v>89.32</v>
      </c>
      <c r="X2420" s="98">
        <v>41.2</v>
      </c>
      <c r="Y2420" s="94">
        <v>6750</v>
      </c>
      <c r="Z2420" s="94">
        <f>W2420*Y2420</f>
        <v>602910</v>
      </c>
      <c r="AA2420" s="89">
        <v>21</v>
      </c>
      <c r="AB2420" s="89">
        <v>32</v>
      </c>
      <c r="AC2420" s="94">
        <f>(Z2420*(100-AB2420))/100</f>
        <v>409978.8</v>
      </c>
      <c r="AD2420" s="94">
        <f>IF(AND(AC2420="",M2418=""),0,IF((AC2420=""),M2418, IF( (M2418=""),AC2420,AC2420+M2418)))</f>
        <v>481978.8</v>
      </c>
      <c r="AE2420" s="94">
        <f>IF( (X2420=""),AD2420*1,( M2418+(SUM(AC2420:AC2420)) )*(X2420/100) )</f>
        <v>198575.26560000001</v>
      </c>
      <c r="AF2420" s="94">
        <v>50000000</v>
      </c>
      <c r="AG2420" s="94">
        <f>IF((AF2420-AE2420) &gt; 1,0,IF((AF2420-AE2420)&lt;0,AE2420-AF2420,AF2420-AE2420))</f>
        <v>0</v>
      </c>
      <c r="AH2420" s="94">
        <v>0.02</v>
      </c>
    </row>
    <row r="2421" spans="1:34" s="73" customFormat="1" x14ac:dyDescent="0.55000000000000004">
      <c r="A2421" s="108"/>
      <c r="B2421" s="109"/>
      <c r="C2421" s="102"/>
      <c r="D2421" s="90"/>
      <c r="E2421" s="102"/>
      <c r="F2421" s="102"/>
      <c r="G2421" s="102"/>
      <c r="H2421" s="102"/>
      <c r="I2421" s="98"/>
      <c r="J2421" s="102"/>
      <c r="K2421" s="94"/>
      <c r="L2421" s="94" t="s">
        <v>63</v>
      </c>
      <c r="M2421" s="94">
        <f>SUM(M2418:M2420)</f>
        <v>72000</v>
      </c>
      <c r="N2421" s="102"/>
      <c r="O2421" s="111"/>
      <c r="P2421" s="96"/>
      <c r="Q2421" s="111"/>
      <c r="R2421" s="111"/>
      <c r="S2421" s="97"/>
      <c r="T2421" s="102"/>
      <c r="U2421" s="102"/>
      <c r="V2421" s="102"/>
      <c r="W2421" s="94"/>
      <c r="X2421" s="98"/>
      <c r="Y2421" s="94"/>
      <c r="Z2421" s="94"/>
      <c r="AA2421" s="89"/>
      <c r="AB2421" s="89"/>
      <c r="AC2421" s="94"/>
      <c r="AD2421" s="94">
        <f>SUM(AD2418:AD2420)</f>
        <v>987303.6</v>
      </c>
      <c r="AE2421" s="94">
        <f>SUM(AE2418:AE2420)</f>
        <v>372108.30047999998</v>
      </c>
      <c r="AF2421" s="94"/>
      <c r="AG2421" s="94">
        <f>SUM(AG2418:AG2420)</f>
        <v>0</v>
      </c>
      <c r="AH2421" s="94"/>
    </row>
    <row r="2422" spans="1:34" s="73" customFormat="1" x14ac:dyDescent="0.55000000000000004">
      <c r="A2422" s="108"/>
      <c r="B2422" s="109">
        <v>1053</v>
      </c>
      <c r="C2422" s="102"/>
      <c r="D2422" s="90"/>
      <c r="E2422" s="102" t="s">
        <v>34</v>
      </c>
      <c r="F2422" s="204">
        <v>24805</v>
      </c>
      <c r="G2422" s="102">
        <v>0</v>
      </c>
      <c r="H2422" s="102">
        <v>0</v>
      </c>
      <c r="I2422" s="98">
        <v>19</v>
      </c>
      <c r="J2422" s="102" t="s">
        <v>35</v>
      </c>
      <c r="K2422" s="94">
        <f>((G2422*400)+(H2422*100))+I2422</f>
        <v>19</v>
      </c>
      <c r="L2422" s="94">
        <v>14500</v>
      </c>
      <c r="M2422" s="94">
        <f>K2422*L2422</f>
        <v>275500</v>
      </c>
      <c r="N2422" s="102">
        <v>1</v>
      </c>
      <c r="O2422" s="111" t="s">
        <v>3400</v>
      </c>
      <c r="P2422" s="96"/>
      <c r="Q2422" s="111" t="s">
        <v>3401</v>
      </c>
      <c r="R2422" s="111" t="s">
        <v>3404</v>
      </c>
      <c r="S2422" s="97" t="s">
        <v>3405</v>
      </c>
      <c r="T2422" s="102" t="s">
        <v>44</v>
      </c>
      <c r="U2422" s="102" t="s">
        <v>45</v>
      </c>
      <c r="V2422" s="102" t="s">
        <v>52</v>
      </c>
      <c r="W2422" s="94">
        <v>36</v>
      </c>
      <c r="X2422" s="98">
        <v>33.340000000000003</v>
      </c>
      <c r="Y2422" s="94">
        <v>7150</v>
      </c>
      <c r="Z2422" s="94">
        <f>W2422*Y2422</f>
        <v>257400</v>
      </c>
      <c r="AA2422" s="89">
        <v>9</v>
      </c>
      <c r="AB2422" s="89">
        <v>9</v>
      </c>
      <c r="AC2422" s="94">
        <f>(Z2422*(100-AB2422))/100</f>
        <v>234234</v>
      </c>
      <c r="AD2422" s="94">
        <f>IF(AND(AC2422="",M2422=""),0,IF((AC2422=""),M2422, IF( (M2422=""),AC2422,AC2422+M2422)))</f>
        <v>509734</v>
      </c>
      <c r="AE2422" s="94">
        <f>IF( (X2422=""),AD2422*1,( M2422+(SUM(AC2422:AC2422)) )*(X2422/100) )</f>
        <v>169945.3156</v>
      </c>
      <c r="AF2422" s="94">
        <v>50000000</v>
      </c>
      <c r="AG2422" s="94">
        <f>IF((AF2422-AE2422) &gt; 1,0,IF((AF2422-AE2422)&lt;0,AE2422-AF2422,AF2422-AE2422))</f>
        <v>0</v>
      </c>
      <c r="AH2422" s="94">
        <v>0.02</v>
      </c>
    </row>
    <row r="2423" spans="1:34" s="73" customFormat="1" x14ac:dyDescent="0.55000000000000004">
      <c r="A2423" s="108"/>
      <c r="B2423" s="109"/>
      <c r="C2423" s="102"/>
      <c r="D2423" s="90"/>
      <c r="E2423" s="102"/>
      <c r="F2423" s="102"/>
      <c r="G2423" s="102"/>
      <c r="H2423" s="102"/>
      <c r="I2423" s="98"/>
      <c r="J2423" s="102"/>
      <c r="K2423" s="94"/>
      <c r="L2423" s="94"/>
      <c r="M2423" s="94"/>
      <c r="N2423" s="102"/>
      <c r="O2423" s="111"/>
      <c r="P2423" s="96"/>
      <c r="Q2423" s="111"/>
      <c r="R2423" s="111"/>
      <c r="S2423" s="97"/>
      <c r="T2423" s="102" t="s">
        <v>44</v>
      </c>
      <c r="U2423" s="102" t="s">
        <v>45</v>
      </c>
      <c r="V2423" s="102" t="s">
        <v>52</v>
      </c>
      <c r="W2423" s="94">
        <v>36</v>
      </c>
      <c r="X2423" s="98">
        <v>33.33</v>
      </c>
      <c r="Y2423" s="94">
        <v>7150</v>
      </c>
      <c r="Z2423" s="94">
        <f>W2423*Y2423</f>
        <v>257400</v>
      </c>
      <c r="AA2423" s="89">
        <v>9</v>
      </c>
      <c r="AB2423" s="89">
        <v>9</v>
      </c>
      <c r="AC2423" s="94">
        <f>(Z2423*(100-AB2423))/100</f>
        <v>234234</v>
      </c>
      <c r="AD2423" s="94">
        <f>IF(AND(AC2423="",M2422=""),0,IF((AC2423=""),M2422, IF( (M2422=""),AC2423,AC2423+M2422)))</f>
        <v>509734</v>
      </c>
      <c r="AE2423" s="94">
        <f>IF( (X2423=""),AD2423*1,( M2422+(SUM(AC2423:AC2423)) )*(X2423/100) )</f>
        <v>169894.34219999998</v>
      </c>
      <c r="AF2423" s="94">
        <v>50000000</v>
      </c>
      <c r="AG2423" s="94">
        <f>IF((AF2423-AE2423) &gt; 1,0,IF((AF2423-AE2423)&lt;0,AE2423-AF2423,AF2423-AE2423))</f>
        <v>0</v>
      </c>
      <c r="AH2423" s="94">
        <v>0.02</v>
      </c>
    </row>
    <row r="2424" spans="1:34" s="73" customFormat="1" x14ac:dyDescent="0.55000000000000004">
      <c r="A2424" s="108"/>
      <c r="B2424" s="109"/>
      <c r="C2424" s="102"/>
      <c r="D2424" s="90"/>
      <c r="E2424" s="102"/>
      <c r="F2424" s="102"/>
      <c r="G2424" s="102"/>
      <c r="H2424" s="102"/>
      <c r="I2424" s="98"/>
      <c r="J2424" s="102"/>
      <c r="K2424" s="94"/>
      <c r="L2424" s="94"/>
      <c r="M2424" s="94"/>
      <c r="N2424" s="102"/>
      <c r="O2424" s="111"/>
      <c r="P2424" s="96"/>
      <c r="Q2424" s="111"/>
      <c r="R2424" s="111"/>
      <c r="S2424" s="97"/>
      <c r="T2424" s="102" t="s">
        <v>44</v>
      </c>
      <c r="U2424" s="102" t="s">
        <v>45</v>
      </c>
      <c r="V2424" s="102" t="s">
        <v>52</v>
      </c>
      <c r="W2424" s="94">
        <v>36</v>
      </c>
      <c r="X2424" s="98">
        <v>33.33</v>
      </c>
      <c r="Y2424" s="94">
        <v>7150</v>
      </c>
      <c r="Z2424" s="94">
        <f>W2424*Y2424</f>
        <v>257400</v>
      </c>
      <c r="AA2424" s="89">
        <v>9</v>
      </c>
      <c r="AB2424" s="89">
        <v>9</v>
      </c>
      <c r="AC2424" s="94">
        <f>(Z2424*(100-AB2424))/100</f>
        <v>234234</v>
      </c>
      <c r="AD2424" s="94">
        <f>IF(AND(AC2424="",M2422=""),0,IF((AC2424=""),M2422, IF( (M2422=""),AC2424,AC2424+M2422)))</f>
        <v>509734</v>
      </c>
      <c r="AE2424" s="94">
        <f>IF( (X2424=""),AD2424*1,( M2422+(SUM(AC2424:AC2424)) )*(X2424/100) )</f>
        <v>169894.34219999998</v>
      </c>
      <c r="AF2424" s="94">
        <v>0</v>
      </c>
      <c r="AG2424" s="94">
        <f>IF((AF2424-AE2424) &gt; 1,0,IF((AF2424-AE2424)&lt;0,AE2424-AF2424,AF2424-AE2424))</f>
        <v>169894.34219999998</v>
      </c>
      <c r="AH2424" s="94">
        <v>0.3</v>
      </c>
    </row>
    <row r="2425" spans="1:34" s="73" customFormat="1" x14ac:dyDescent="0.55000000000000004">
      <c r="A2425" s="108"/>
      <c r="B2425" s="109"/>
      <c r="C2425" s="102"/>
      <c r="D2425" s="90"/>
      <c r="E2425" s="102"/>
      <c r="F2425" s="102"/>
      <c r="G2425" s="102"/>
      <c r="H2425" s="102"/>
      <c r="I2425" s="98"/>
      <c r="J2425" s="102"/>
      <c r="K2425" s="94"/>
      <c r="L2425" s="94"/>
      <c r="M2425" s="94"/>
      <c r="N2425" s="102"/>
      <c r="O2425" s="111"/>
      <c r="P2425" s="96"/>
      <c r="Q2425" s="111"/>
      <c r="R2425" s="111"/>
      <c r="S2425" s="97"/>
      <c r="T2425" s="102" t="s">
        <v>44</v>
      </c>
      <c r="U2425" s="102" t="s">
        <v>45</v>
      </c>
      <c r="V2425" s="102" t="s">
        <v>62</v>
      </c>
      <c r="W2425" s="94">
        <v>9</v>
      </c>
      <c r="X2425" s="98">
        <v>100</v>
      </c>
      <c r="Y2425" s="94">
        <v>7150</v>
      </c>
      <c r="Z2425" s="94">
        <f>W2425*Y2425</f>
        <v>64350</v>
      </c>
      <c r="AA2425" s="89">
        <v>9</v>
      </c>
      <c r="AB2425" s="89">
        <v>9</v>
      </c>
      <c r="AC2425" s="94">
        <f>(Z2425*(100-AB2425))/100</f>
        <v>58558.5</v>
      </c>
      <c r="AD2425" s="94">
        <v>59202</v>
      </c>
      <c r="AE2425" s="94">
        <f>IF( (X2425=""),AD2425*1,( M2423+(SUM(AC2425:AC2425)) )*(X2425/100) )</f>
        <v>58558.5</v>
      </c>
      <c r="AF2425" s="94">
        <v>0</v>
      </c>
      <c r="AG2425" s="94">
        <f>IF((AF2425-AE2425) &gt; 1,0,IF((AF2425-AE2425)&lt;0,AE2425-AF2425,AF2425-AE2425))</f>
        <v>58558.5</v>
      </c>
      <c r="AH2425" s="94">
        <v>0.3</v>
      </c>
    </row>
    <row r="2426" spans="1:34" s="73" customFormat="1" x14ac:dyDescent="0.55000000000000004">
      <c r="A2426" s="108"/>
      <c r="B2426" s="109"/>
      <c r="C2426" s="102"/>
      <c r="D2426" s="90"/>
      <c r="E2426" s="102"/>
      <c r="F2426" s="102"/>
      <c r="G2426" s="102"/>
      <c r="H2426" s="102"/>
      <c r="I2426" s="98"/>
      <c r="J2426" s="102"/>
      <c r="K2426" s="94"/>
      <c r="L2426" s="94" t="s">
        <v>15267</v>
      </c>
      <c r="M2426" s="94">
        <f>SUM(M2422:M2425)</f>
        <v>275500</v>
      </c>
      <c r="N2426" s="102"/>
      <c r="O2426" s="111"/>
      <c r="P2426" s="96"/>
      <c r="Q2426" s="111"/>
      <c r="R2426" s="111"/>
      <c r="S2426" s="97"/>
      <c r="T2426" s="102"/>
      <c r="U2426" s="102"/>
      <c r="V2426" s="102"/>
      <c r="W2426" s="94"/>
      <c r="X2426" s="98"/>
      <c r="Y2426" s="94"/>
      <c r="Z2426" s="94"/>
      <c r="AA2426" s="89"/>
      <c r="AB2426" s="89"/>
      <c r="AC2426" s="94"/>
      <c r="AD2426" s="94">
        <f>SUM(AD2422:AD2425)</f>
        <v>1588404</v>
      </c>
      <c r="AE2426" s="94">
        <f>SUM(AE2422:AE2425)</f>
        <v>568292.5</v>
      </c>
      <c r="AF2426" s="94"/>
      <c r="AG2426" s="94">
        <f>SUM(AG2422:AG2425)</f>
        <v>228452.84219999998</v>
      </c>
      <c r="AH2426" s="94"/>
    </row>
    <row r="2427" spans="1:34" s="99" customFormat="1" x14ac:dyDescent="0.55000000000000004">
      <c r="A2427" s="107" t="s">
        <v>15505</v>
      </c>
      <c r="B2427" s="161">
        <v>1177</v>
      </c>
      <c r="C2427" s="161">
        <v>10757</v>
      </c>
      <c r="D2427" s="162" t="s">
        <v>15506</v>
      </c>
      <c r="E2427" s="161" t="s">
        <v>34</v>
      </c>
      <c r="F2427" s="161">
        <v>24797</v>
      </c>
      <c r="G2427" s="161">
        <v>0</v>
      </c>
      <c r="H2427" s="161">
        <v>0</v>
      </c>
      <c r="I2427" s="163">
        <v>19</v>
      </c>
      <c r="J2427" s="161" t="s">
        <v>35</v>
      </c>
      <c r="K2427" s="121">
        <f>((G2427*400)+(H2427*100))+I2427</f>
        <v>19</v>
      </c>
      <c r="L2427" s="121">
        <v>14500</v>
      </c>
      <c r="M2427" s="121">
        <f>K2427*L2427</f>
        <v>275500</v>
      </c>
      <c r="N2427" s="161">
        <v>1</v>
      </c>
      <c r="O2427" s="164" t="s">
        <v>15507</v>
      </c>
      <c r="P2427" s="165">
        <v>5730190001296</v>
      </c>
      <c r="Q2427" s="164" t="s">
        <v>15508</v>
      </c>
      <c r="R2427" s="164" t="s">
        <v>15509</v>
      </c>
      <c r="S2427" s="166"/>
      <c r="T2427" s="161" t="s">
        <v>44</v>
      </c>
      <c r="U2427" s="161" t="s">
        <v>45</v>
      </c>
      <c r="V2427" s="161" t="s">
        <v>52</v>
      </c>
      <c r="W2427" s="121">
        <v>108</v>
      </c>
      <c r="X2427" s="163">
        <v>100</v>
      </c>
      <c r="Y2427" s="121">
        <v>7150</v>
      </c>
      <c r="Z2427" s="121">
        <f>W2427*Y2427</f>
        <v>772200</v>
      </c>
      <c r="AA2427" s="167">
        <v>9</v>
      </c>
      <c r="AB2427" s="167">
        <v>9</v>
      </c>
      <c r="AC2427" s="121">
        <f>(Z2427*(100-AB2427))/100</f>
        <v>702702</v>
      </c>
      <c r="AD2427" s="121">
        <f>IF(AND(AC2427="",M2427=""),0,IF((AC2427=""),M2427, IF( (M2427=""),AC2427,SUM(AC2427:AC2427)+M2427)))</f>
        <v>978202</v>
      </c>
      <c r="AE2427" s="121">
        <f>IF( (X2427=""),AD2427*1,AD2427*(X2427/100) )</f>
        <v>978202</v>
      </c>
      <c r="AF2427" s="121">
        <v>0</v>
      </c>
      <c r="AG2427" s="121">
        <f>IF((AF2427-AE2427) &gt; 1,0,IF((AF2427-AE2427)&lt;0,AE2427-AF2427,AF2427-AE2427))</f>
        <v>978202</v>
      </c>
      <c r="AH2427" s="121">
        <v>0.02</v>
      </c>
    </row>
    <row r="2428" spans="1:34" s="99" customFormat="1" x14ac:dyDescent="0.55000000000000004">
      <c r="A2428" s="107"/>
      <c r="B2428" s="161"/>
      <c r="C2428" s="161"/>
      <c r="D2428" s="162"/>
      <c r="E2428" s="161"/>
      <c r="F2428" s="161"/>
      <c r="G2428" s="161"/>
      <c r="H2428" s="161"/>
      <c r="I2428" s="163"/>
      <c r="J2428" s="161"/>
      <c r="K2428" s="121"/>
      <c r="L2428" s="121" t="s">
        <v>63</v>
      </c>
      <c r="M2428" s="121">
        <f>SUM(M2427:M2427)</f>
        <v>275500</v>
      </c>
      <c r="N2428" s="161"/>
      <c r="O2428" s="164"/>
      <c r="P2428" s="165"/>
      <c r="Q2428" s="164"/>
      <c r="R2428" s="164"/>
      <c r="S2428" s="166"/>
      <c r="T2428" s="161"/>
      <c r="U2428" s="161"/>
      <c r="V2428" s="161"/>
      <c r="W2428" s="121"/>
      <c r="X2428" s="163"/>
      <c r="Y2428" s="121"/>
      <c r="Z2428" s="121"/>
      <c r="AA2428" s="167"/>
      <c r="AB2428" s="167"/>
      <c r="AC2428" s="121"/>
      <c r="AD2428" s="121"/>
      <c r="AE2428" s="121">
        <f>SUM(AE2427:AE2427)</f>
        <v>978202</v>
      </c>
      <c r="AF2428" s="121"/>
      <c r="AG2428" s="121">
        <f>SUM(AG2427:AG2427)</f>
        <v>978202</v>
      </c>
      <c r="AH2428" s="121"/>
    </row>
    <row r="2429" spans="1:34" s="73" customFormat="1" x14ac:dyDescent="0.55000000000000004">
      <c r="A2429" s="108" t="s">
        <v>3412</v>
      </c>
      <c r="B2429" s="109">
        <v>1054</v>
      </c>
      <c r="C2429" s="102">
        <v>6574</v>
      </c>
      <c r="D2429" s="90" t="s">
        <v>3413</v>
      </c>
      <c r="E2429" s="102" t="s">
        <v>34</v>
      </c>
      <c r="F2429" s="102">
        <v>23138</v>
      </c>
      <c r="G2429" s="102">
        <v>1</v>
      </c>
      <c r="H2429" s="102">
        <v>0</v>
      </c>
      <c r="I2429" s="98">
        <v>36</v>
      </c>
      <c r="J2429" s="102" t="s">
        <v>38</v>
      </c>
      <c r="K2429" s="94">
        <f>((G2429*400)+(H2429*100))+I2429</f>
        <v>436</v>
      </c>
      <c r="L2429" s="94">
        <v>325</v>
      </c>
      <c r="M2429" s="94">
        <f>K2429*L2429</f>
        <v>141700</v>
      </c>
      <c r="N2429" s="102"/>
      <c r="O2429" s="111"/>
      <c r="P2429" s="96"/>
      <c r="Q2429" s="111"/>
      <c r="R2429" s="111"/>
      <c r="S2429" s="97"/>
      <c r="T2429" s="102"/>
      <c r="U2429" s="102"/>
      <c r="V2429" s="102"/>
      <c r="W2429" s="94"/>
      <c r="X2429" s="98"/>
      <c r="Y2429" s="94"/>
      <c r="Z2429" s="94"/>
      <c r="AA2429" s="89"/>
      <c r="AB2429" s="89"/>
      <c r="AC2429" s="94"/>
      <c r="AD2429" s="94">
        <f>IF(AND(AC2429="",M2429=""),0,IF((AC2429=""),M2429,IF((M2429=""),AC2429,AC2429+M2429)))</f>
        <v>141700</v>
      </c>
      <c r="AE2429" s="94">
        <f>IF( (X2429=""),AD2429*1,AD2429*(X2429/100) )</f>
        <v>141700</v>
      </c>
      <c r="AF2429" s="94">
        <v>50000000</v>
      </c>
      <c r="AG2429" s="94">
        <f>IF((AF2429-AE2429) &gt; 1,0,IF((AF2429-AE2429)&lt;0,AE2429-AF2429,AF2429-AE2429))</f>
        <v>0</v>
      </c>
      <c r="AH2429" s="94">
        <v>0.01</v>
      </c>
    </row>
    <row r="2430" spans="1:34" s="73" customFormat="1" x14ac:dyDescent="0.55000000000000004">
      <c r="A2430" s="108"/>
      <c r="B2430" s="109"/>
      <c r="C2430" s="102"/>
      <c r="D2430" s="90"/>
      <c r="E2430" s="102"/>
      <c r="F2430" s="102"/>
      <c r="G2430" s="102"/>
      <c r="H2430" s="102"/>
      <c r="I2430" s="98"/>
      <c r="J2430" s="102"/>
      <c r="K2430" s="94"/>
      <c r="L2430" s="94" t="s">
        <v>63</v>
      </c>
      <c r="M2430" s="94">
        <f>SUM(M2429:M2429)</f>
        <v>141700</v>
      </c>
      <c r="N2430" s="102"/>
      <c r="O2430" s="111"/>
      <c r="P2430" s="96"/>
      <c r="Q2430" s="111"/>
      <c r="R2430" s="111"/>
      <c r="S2430" s="97"/>
      <c r="T2430" s="102"/>
      <c r="U2430" s="102"/>
      <c r="V2430" s="102"/>
      <c r="W2430" s="94"/>
      <c r="X2430" s="98"/>
      <c r="Y2430" s="94"/>
      <c r="Z2430" s="94"/>
      <c r="AA2430" s="89"/>
      <c r="AB2430" s="89"/>
      <c r="AC2430" s="94"/>
      <c r="AD2430" s="94">
        <f>SUM(AD2429:AD2429)</f>
        <v>141700</v>
      </c>
      <c r="AE2430" s="94">
        <f>SUM(AE2429:AE2429)</f>
        <v>141700</v>
      </c>
      <c r="AF2430" s="94"/>
      <c r="AG2430" s="94">
        <f>SUM(AG2429:AG2429)</f>
        <v>0</v>
      </c>
      <c r="AH2430" s="94"/>
    </row>
    <row r="2431" spans="1:34" s="73" customFormat="1" x14ac:dyDescent="0.55000000000000004">
      <c r="A2431" s="108" t="s">
        <v>3416</v>
      </c>
      <c r="B2431" s="109">
        <v>1055</v>
      </c>
      <c r="C2431" s="102">
        <v>6983</v>
      </c>
      <c r="D2431" s="90" t="s">
        <v>3417</v>
      </c>
      <c r="E2431" s="102" t="s">
        <v>34</v>
      </c>
      <c r="F2431" s="102">
        <v>23663</v>
      </c>
      <c r="G2431" s="102">
        <v>0</v>
      </c>
      <c r="H2431" s="102">
        <v>1</v>
      </c>
      <c r="I2431" s="98">
        <v>33</v>
      </c>
      <c r="J2431" s="102" t="s">
        <v>35</v>
      </c>
      <c r="K2431" s="94">
        <f>((G2431*400)+(H2431*100))+I2431</f>
        <v>133</v>
      </c>
      <c r="L2431" s="94">
        <v>850</v>
      </c>
      <c r="M2431" s="94">
        <f>K2431*L2431</f>
        <v>113050</v>
      </c>
      <c r="N2431" s="102">
        <v>1</v>
      </c>
      <c r="O2431" s="111" t="s">
        <v>3414</v>
      </c>
      <c r="P2431" s="96"/>
      <c r="Q2431" s="111" t="s">
        <v>3415</v>
      </c>
      <c r="R2431" s="111" t="s">
        <v>3418</v>
      </c>
      <c r="S2431" s="97" t="s">
        <v>3419</v>
      </c>
      <c r="T2431" s="102" t="s">
        <v>51</v>
      </c>
      <c r="U2431" s="102" t="s">
        <v>45</v>
      </c>
      <c r="V2431" s="102" t="s">
        <v>52</v>
      </c>
      <c r="W2431" s="94">
        <v>89.76</v>
      </c>
      <c r="X2431" s="98">
        <v>55.15</v>
      </c>
      <c r="Y2431" s="94">
        <v>6750</v>
      </c>
      <c r="Z2431" s="94">
        <f>W2431*Y2431</f>
        <v>605880</v>
      </c>
      <c r="AA2431" s="89">
        <v>21</v>
      </c>
      <c r="AB2431" s="89">
        <v>32</v>
      </c>
      <c r="AC2431" s="94">
        <f>(Z2431*(100-AB2431))/100</f>
        <v>411998.4</v>
      </c>
      <c r="AD2431" s="94">
        <f>IF(AND(AC2431="",M2431=""),0,IF((AC2431=""),M2431, IF( (M2431=""),AC2431,AC2431+M2431)))</f>
        <v>525048.4</v>
      </c>
      <c r="AE2431" s="94">
        <f>IF( (X2431=""),AD2431*1,( M2431+(SUM(AC2431:AC2431)) )*(X2431/100) )</f>
        <v>289564.19260000001</v>
      </c>
      <c r="AF2431" s="94">
        <v>50000000</v>
      </c>
      <c r="AG2431" s="94">
        <f>IF((AF2431-AE2431) &gt; 1,0,IF((AF2431-AE2431)&lt;0,AE2431-AF2431,AF2431-AE2431))</f>
        <v>0</v>
      </c>
      <c r="AH2431" s="94">
        <v>0.02</v>
      </c>
    </row>
    <row r="2432" spans="1:34" s="73" customFormat="1" x14ac:dyDescent="0.55000000000000004">
      <c r="A2432" s="108"/>
      <c r="B2432" s="109"/>
      <c r="C2432" s="102"/>
      <c r="D2432" s="90"/>
      <c r="E2432" s="102"/>
      <c r="F2432" s="102"/>
      <c r="G2432" s="102"/>
      <c r="H2432" s="102"/>
      <c r="I2432" s="98"/>
      <c r="J2432" s="102"/>
      <c r="K2432" s="94"/>
      <c r="L2432" s="94"/>
      <c r="M2432" s="94"/>
      <c r="N2432" s="102">
        <v>2</v>
      </c>
      <c r="O2432" s="111" t="s">
        <v>3414</v>
      </c>
      <c r="P2432" s="96"/>
      <c r="Q2432" s="111" t="s">
        <v>3415</v>
      </c>
      <c r="R2432" s="111" t="s">
        <v>3418</v>
      </c>
      <c r="S2432" s="97" t="s">
        <v>3420</v>
      </c>
      <c r="T2432" s="102" t="s">
        <v>55</v>
      </c>
      <c r="U2432" s="102" t="s">
        <v>45</v>
      </c>
      <c r="V2432" s="102" t="s">
        <v>52</v>
      </c>
      <c r="W2432" s="94">
        <v>61</v>
      </c>
      <c r="X2432" s="98">
        <v>37.479999999999997</v>
      </c>
      <c r="Y2432" s="94">
        <v>0</v>
      </c>
      <c r="Z2432" s="94">
        <f>W2432*Y2432</f>
        <v>0</v>
      </c>
      <c r="AA2432" s="89">
        <v>21</v>
      </c>
      <c r="AB2432" s="89">
        <v>32</v>
      </c>
      <c r="AC2432" s="94">
        <f>(Z2432*(100-AB2432))/100</f>
        <v>0</v>
      </c>
      <c r="AD2432" s="94">
        <f>IF(AND(AC2432="",M2431=""),0,IF((AC2432=""),M2431, IF( (M2431=""),AC2432,AC2432+M2431)))</f>
        <v>113050</v>
      </c>
      <c r="AE2432" s="94">
        <f>IF( (X2432=""),AD2432*1,( M2431+(SUM(AC2432:AC2432)) )*(X2432/100) )</f>
        <v>42371.14</v>
      </c>
      <c r="AF2432" s="94">
        <v>50000000</v>
      </c>
      <c r="AG2432" s="94">
        <f>IF((AF2432-AE2432) &gt; 1,0,IF((AF2432-AE2432)&lt;0,AE2432-AF2432,AF2432-AE2432))</f>
        <v>0</v>
      </c>
      <c r="AH2432" s="94">
        <v>0.02</v>
      </c>
    </row>
    <row r="2433" spans="1:34" s="73" customFormat="1" x14ac:dyDescent="0.55000000000000004">
      <c r="A2433" s="108"/>
      <c r="B2433" s="109"/>
      <c r="C2433" s="102"/>
      <c r="D2433" s="90"/>
      <c r="E2433" s="102"/>
      <c r="F2433" s="102"/>
      <c r="G2433" s="102"/>
      <c r="H2433" s="102"/>
      <c r="I2433" s="98"/>
      <c r="J2433" s="102"/>
      <c r="K2433" s="94"/>
      <c r="L2433" s="94"/>
      <c r="M2433" s="94"/>
      <c r="N2433" s="102">
        <v>3</v>
      </c>
      <c r="O2433" s="111" t="s">
        <v>3414</v>
      </c>
      <c r="P2433" s="96"/>
      <c r="Q2433" s="111" t="s">
        <v>3415</v>
      </c>
      <c r="R2433" s="111" t="s">
        <v>3418</v>
      </c>
      <c r="S2433" s="97" t="s">
        <v>3421</v>
      </c>
      <c r="T2433" s="102" t="s">
        <v>439</v>
      </c>
      <c r="U2433" s="102" t="s">
        <v>45</v>
      </c>
      <c r="V2433" s="102" t="s">
        <v>52</v>
      </c>
      <c r="W2433" s="94">
        <v>12</v>
      </c>
      <c r="X2433" s="98">
        <v>7.37</v>
      </c>
      <c r="Y2433" s="94">
        <v>6050</v>
      </c>
      <c r="Z2433" s="94">
        <f>W2433*Y2433</f>
        <v>72600</v>
      </c>
      <c r="AA2433" s="89">
        <v>21</v>
      </c>
      <c r="AB2433" s="89">
        <v>32</v>
      </c>
      <c r="AC2433" s="94">
        <f>(Z2433*(100-AB2433))/100</f>
        <v>49368</v>
      </c>
      <c r="AD2433" s="94">
        <f>IF(AND(AC2433="",M2431=""),0,IF((AC2433=""),M2431, IF( (M2431=""),AC2433,AC2433+M2431)))</f>
        <v>162418</v>
      </c>
      <c r="AE2433" s="94">
        <f>IF( (X2433=""),AD2433*1,( M2431+(SUM(AC2433:AC2433)) )*(X2433/100) )</f>
        <v>11970.2066</v>
      </c>
      <c r="AF2433" s="94">
        <v>50000000</v>
      </c>
      <c r="AG2433" s="94">
        <f>IF((AF2433-AE2433) &gt; 1,0,IF((AF2433-AE2433)&lt;0,AE2433-AF2433,AF2433-AE2433))</f>
        <v>0</v>
      </c>
      <c r="AH2433" s="94">
        <v>0.02</v>
      </c>
    </row>
    <row r="2434" spans="1:34" s="73" customFormat="1" x14ac:dyDescent="0.55000000000000004">
      <c r="A2434" s="108"/>
      <c r="B2434" s="109"/>
      <c r="C2434" s="102"/>
      <c r="D2434" s="90"/>
      <c r="E2434" s="102"/>
      <c r="F2434" s="102"/>
      <c r="G2434" s="102"/>
      <c r="H2434" s="102"/>
      <c r="I2434" s="98"/>
      <c r="J2434" s="102"/>
      <c r="K2434" s="94"/>
      <c r="L2434" s="94" t="s">
        <v>63</v>
      </c>
      <c r="M2434" s="94">
        <f>SUM(M2431:M2433)</f>
        <v>113050</v>
      </c>
      <c r="N2434" s="102"/>
      <c r="O2434" s="111"/>
      <c r="P2434" s="96"/>
      <c r="Q2434" s="111"/>
      <c r="R2434" s="111"/>
      <c r="S2434" s="97"/>
      <c r="T2434" s="102"/>
      <c r="U2434" s="102"/>
      <c r="V2434" s="102"/>
      <c r="W2434" s="94"/>
      <c r="X2434" s="98"/>
      <c r="Y2434" s="94"/>
      <c r="Z2434" s="94"/>
      <c r="AA2434" s="89"/>
      <c r="AB2434" s="89"/>
      <c r="AC2434" s="94"/>
      <c r="AD2434" s="94">
        <f>SUM(AD2431:AD2433)</f>
        <v>800516.4</v>
      </c>
      <c r="AE2434" s="94">
        <f>SUM(AE2431:AE2433)</f>
        <v>343905.5392</v>
      </c>
      <c r="AF2434" s="94"/>
      <c r="AG2434" s="94">
        <f>SUM(AG2431:AG2433)</f>
        <v>0</v>
      </c>
      <c r="AH2434" s="94"/>
    </row>
    <row r="2435" spans="1:34" s="73" customFormat="1" x14ac:dyDescent="0.55000000000000004">
      <c r="A2435" s="108" t="s">
        <v>3422</v>
      </c>
      <c r="B2435" s="109">
        <v>1056</v>
      </c>
      <c r="C2435" s="102">
        <v>5815</v>
      </c>
      <c r="D2435" s="90" t="s">
        <v>3423</v>
      </c>
      <c r="E2435" s="102" t="s">
        <v>34</v>
      </c>
      <c r="F2435" s="102">
        <v>20972</v>
      </c>
      <c r="G2435" s="102">
        <v>0</v>
      </c>
      <c r="H2435" s="102">
        <v>0</v>
      </c>
      <c r="I2435" s="98">
        <v>50</v>
      </c>
      <c r="J2435" s="102" t="s">
        <v>35</v>
      </c>
      <c r="K2435" s="94">
        <f>((G2435*400)+(H2435*100))+I2435</f>
        <v>50</v>
      </c>
      <c r="L2435" s="94">
        <v>1250</v>
      </c>
      <c r="M2435" s="94">
        <f>K2435*L2435</f>
        <v>62500</v>
      </c>
      <c r="N2435" s="102">
        <v>1</v>
      </c>
      <c r="O2435" s="111" t="s">
        <v>1589</v>
      </c>
      <c r="P2435" s="96">
        <v>8570773025767</v>
      </c>
      <c r="Q2435" s="111" t="s">
        <v>1590</v>
      </c>
      <c r="R2435" s="111" t="s">
        <v>1591</v>
      </c>
      <c r="S2435" s="97" t="s">
        <v>3424</v>
      </c>
      <c r="T2435" s="102" t="s">
        <v>51</v>
      </c>
      <c r="U2435" s="102" t="s">
        <v>45</v>
      </c>
      <c r="V2435" s="102" t="s">
        <v>52</v>
      </c>
      <c r="W2435" s="94">
        <v>93.6</v>
      </c>
      <c r="X2435" s="98">
        <v>100</v>
      </c>
      <c r="Y2435" s="94">
        <v>6750</v>
      </c>
      <c r="Z2435" s="94">
        <f>W2435*Y2435</f>
        <v>631800</v>
      </c>
      <c r="AA2435" s="89">
        <v>6</v>
      </c>
      <c r="AB2435" s="89">
        <v>6</v>
      </c>
      <c r="AC2435" s="94">
        <f>(Z2435*(100-AB2435))/100</f>
        <v>593892</v>
      </c>
      <c r="AD2435" s="94">
        <f>IF(AND(AC2435="",M2435=""),0,IF((AC2435=""),M2435, IF( (M2435=""),AC2435,AC2435+M2435)))</f>
        <v>656392</v>
      </c>
      <c r="AE2435" s="94">
        <f>IF( (X2435=""),AD2435*1,( M2435+(SUM(AC2435:AC2435)) )*(X2435/100) )</f>
        <v>656392</v>
      </c>
      <c r="AF2435" s="94">
        <v>50000000</v>
      </c>
      <c r="AG2435" s="94">
        <f>IF((AF2435-AE2435) &gt; 1,0,IF((AF2435-AE2435)&lt;0,AE2435-AF2435,AF2435-AE2435))</f>
        <v>0</v>
      </c>
      <c r="AH2435" s="94">
        <v>0.02</v>
      </c>
    </row>
    <row r="2436" spans="1:34" s="99" customFormat="1" x14ac:dyDescent="0.55000000000000004">
      <c r="A2436" s="125"/>
      <c r="B2436" s="102">
        <v>1057</v>
      </c>
      <c r="C2436" s="102">
        <v>10276</v>
      </c>
      <c r="D2436" s="90" t="s">
        <v>15160</v>
      </c>
      <c r="E2436" s="102" t="s">
        <v>34</v>
      </c>
      <c r="F2436" s="102">
        <v>27555</v>
      </c>
      <c r="G2436" s="102">
        <v>0</v>
      </c>
      <c r="H2436" s="102">
        <v>2</v>
      </c>
      <c r="I2436" s="98">
        <v>77</v>
      </c>
      <c r="J2436" s="102" t="s">
        <v>38</v>
      </c>
      <c r="K2436" s="94">
        <f>((G2436*400)+(H2436*100))+I2436</f>
        <v>277</v>
      </c>
      <c r="L2436" s="94">
        <v>800</v>
      </c>
      <c r="M2436" s="94">
        <f>K2436*L2436</f>
        <v>221600</v>
      </c>
      <c r="N2436" s="102"/>
      <c r="O2436" s="111"/>
      <c r="P2436" s="96"/>
      <c r="Q2436" s="111"/>
      <c r="R2436" s="111"/>
      <c r="S2436" s="97"/>
      <c r="T2436" s="102"/>
      <c r="U2436" s="102"/>
      <c r="V2436" s="102"/>
      <c r="W2436" s="94"/>
      <c r="X2436" s="98"/>
      <c r="Y2436" s="94"/>
      <c r="Z2436" s="94"/>
      <c r="AA2436" s="89"/>
      <c r="AB2436" s="89"/>
      <c r="AC2436" s="94"/>
      <c r="AD2436" s="94">
        <f>IF(AND(AC2436="",M2436=""),0,IF((AC2436=""),M2436,IF((M2436=""),AC2436,AC2436+M2436)))</f>
        <v>221600</v>
      </c>
      <c r="AE2436" s="94">
        <f>IF( (X2436=""),AD2436*1,AD2436*(X2436/100) )</f>
        <v>221600</v>
      </c>
      <c r="AF2436" s="94">
        <v>50000000</v>
      </c>
      <c r="AG2436" s="94">
        <f>IF((AF2436-AE2436) &gt; 1,0,IF((AF2436-AE2436)&lt;0,AE2436-AF2436,AF2436-AE2436))</f>
        <v>0</v>
      </c>
      <c r="AH2436" s="94">
        <v>0.01</v>
      </c>
    </row>
    <row r="2437" spans="1:34" s="73" customFormat="1" x14ac:dyDescent="0.55000000000000004">
      <c r="A2437" s="108"/>
      <c r="B2437" s="109"/>
      <c r="C2437" s="102"/>
      <c r="D2437" s="90"/>
      <c r="E2437" s="102"/>
      <c r="F2437" s="102"/>
      <c r="G2437" s="102"/>
      <c r="H2437" s="102"/>
      <c r="I2437" s="98"/>
      <c r="J2437" s="102"/>
      <c r="K2437" s="94"/>
      <c r="L2437" s="94" t="s">
        <v>63</v>
      </c>
      <c r="M2437" s="94">
        <f>SUM(M2433:M2436)</f>
        <v>397150</v>
      </c>
      <c r="N2437" s="102"/>
      <c r="O2437" s="111"/>
      <c r="P2437" s="96"/>
      <c r="Q2437" s="111"/>
      <c r="R2437" s="111"/>
      <c r="S2437" s="97"/>
      <c r="T2437" s="102"/>
      <c r="U2437" s="102"/>
      <c r="V2437" s="102"/>
      <c r="W2437" s="94"/>
      <c r="X2437" s="98"/>
      <c r="Y2437" s="94"/>
      <c r="Z2437" s="94"/>
      <c r="AA2437" s="89"/>
      <c r="AB2437" s="89"/>
      <c r="AC2437" s="94"/>
      <c r="AD2437" s="94">
        <f>SUM(AD2433:AD2436)</f>
        <v>1840926.4</v>
      </c>
      <c r="AE2437" s="94">
        <f>SUM(AE2433:AE2436)</f>
        <v>1233867.7457999999</v>
      </c>
      <c r="AF2437" s="94"/>
      <c r="AG2437" s="94">
        <f>SUM(AG2433:AG2436)</f>
        <v>0</v>
      </c>
      <c r="AH2437" s="94"/>
    </row>
    <row r="2438" spans="1:34" s="73" customFormat="1" x14ac:dyDescent="0.55000000000000004">
      <c r="A2438" s="108" t="s">
        <v>3431</v>
      </c>
      <c r="B2438" s="109">
        <v>1058</v>
      </c>
      <c r="C2438" s="102">
        <v>6773</v>
      </c>
      <c r="D2438" s="90" t="s">
        <v>3432</v>
      </c>
      <c r="E2438" s="102" t="s">
        <v>34</v>
      </c>
      <c r="F2438" s="102">
        <v>23605</v>
      </c>
      <c r="G2438" s="102">
        <v>0</v>
      </c>
      <c r="H2438" s="102">
        <v>0</v>
      </c>
      <c r="I2438" s="98">
        <v>49</v>
      </c>
      <c r="J2438" s="102" t="s">
        <v>35</v>
      </c>
      <c r="K2438" s="94">
        <f>((G2438*400)+(H2438*100))+I2438</f>
        <v>49</v>
      </c>
      <c r="L2438" s="94">
        <v>850</v>
      </c>
      <c r="M2438" s="94">
        <f>K2438*L2438</f>
        <v>41650</v>
      </c>
      <c r="N2438" s="102">
        <v>1</v>
      </c>
      <c r="O2438" s="111" t="s">
        <v>3429</v>
      </c>
      <c r="P2438" s="96">
        <v>8570776018729</v>
      </c>
      <c r="Q2438" s="111" t="s">
        <v>3430</v>
      </c>
      <c r="R2438" s="111" t="s">
        <v>3433</v>
      </c>
      <c r="S2438" s="97" t="s">
        <v>3434</v>
      </c>
      <c r="T2438" s="102" t="s">
        <v>51</v>
      </c>
      <c r="U2438" s="102" t="s">
        <v>45</v>
      </c>
      <c r="V2438" s="102" t="s">
        <v>52</v>
      </c>
      <c r="W2438" s="94">
        <v>347.49</v>
      </c>
      <c r="X2438" s="98">
        <v>100</v>
      </c>
      <c r="Y2438" s="94">
        <v>6750</v>
      </c>
      <c r="Z2438" s="94">
        <f>W2438*Y2438</f>
        <v>2345557.5</v>
      </c>
      <c r="AA2438" s="89">
        <v>6</v>
      </c>
      <c r="AB2438" s="89">
        <v>6</v>
      </c>
      <c r="AC2438" s="94">
        <f>(Z2438*(100-AB2438))/100</f>
        <v>2204824.0499999998</v>
      </c>
      <c r="AD2438" s="94">
        <f>IF(AND(AC2438="",M2438=""),0,IF((AC2438=""),M2438, IF( (M2438=""),AC2438,AC2438+M2438)))</f>
        <v>2246474.0499999998</v>
      </c>
      <c r="AE2438" s="94">
        <f>IF( (X2438=""),AD2438*1,( M2438+(SUM(AC2438:AC2438)) )*(X2438/100) )</f>
        <v>2246474.0499999998</v>
      </c>
      <c r="AF2438" s="94">
        <v>50000000</v>
      </c>
      <c r="AG2438" s="94">
        <f>IF((AF2438-AE2438) &gt; 1,0,IF((AF2438-AE2438)&lt;0,AE2438-AF2438,AF2438-AE2438))</f>
        <v>0</v>
      </c>
      <c r="AH2438" s="94">
        <v>0.02</v>
      </c>
    </row>
    <row r="2439" spans="1:34" s="73" customFormat="1" x14ac:dyDescent="0.55000000000000004">
      <c r="A2439" s="108"/>
      <c r="B2439" s="109"/>
      <c r="C2439" s="102"/>
      <c r="D2439" s="90"/>
      <c r="E2439" s="102"/>
      <c r="F2439" s="102"/>
      <c r="G2439" s="102"/>
      <c r="H2439" s="102"/>
      <c r="I2439" s="98"/>
      <c r="J2439" s="102"/>
      <c r="K2439" s="94"/>
      <c r="L2439" s="94" t="s">
        <v>63</v>
      </c>
      <c r="M2439" s="94">
        <f>SUM(M2438:M2438)</f>
        <v>41650</v>
      </c>
      <c r="N2439" s="102"/>
      <c r="O2439" s="111"/>
      <c r="P2439" s="96"/>
      <c r="Q2439" s="111"/>
      <c r="R2439" s="111"/>
      <c r="S2439" s="97"/>
      <c r="T2439" s="102"/>
      <c r="U2439" s="102"/>
      <c r="V2439" s="102"/>
      <c r="W2439" s="94"/>
      <c r="X2439" s="98"/>
      <c r="Y2439" s="94"/>
      <c r="Z2439" s="94"/>
      <c r="AA2439" s="89"/>
      <c r="AB2439" s="89"/>
      <c r="AC2439" s="94"/>
      <c r="AD2439" s="94">
        <f>SUM(AD2438:AD2438)</f>
        <v>2246474.0499999998</v>
      </c>
      <c r="AE2439" s="94">
        <f>SUM(AE2438:AE2438)</f>
        <v>2246474.0499999998</v>
      </c>
      <c r="AF2439" s="94"/>
      <c r="AG2439" s="94">
        <f>SUM(AG2438:AG2438)</f>
        <v>0</v>
      </c>
      <c r="AH2439" s="94"/>
    </row>
    <row r="2440" spans="1:34" s="73" customFormat="1" x14ac:dyDescent="0.55000000000000004">
      <c r="A2440" s="108" t="s">
        <v>3435</v>
      </c>
      <c r="B2440" s="109">
        <v>1059</v>
      </c>
      <c r="C2440" s="102">
        <v>10371</v>
      </c>
      <c r="D2440" s="90" t="s">
        <v>3436</v>
      </c>
      <c r="E2440" s="102" t="s">
        <v>34</v>
      </c>
      <c r="F2440" s="102">
        <v>26596</v>
      </c>
      <c r="G2440" s="102">
        <v>1</v>
      </c>
      <c r="H2440" s="102">
        <v>0</v>
      </c>
      <c r="I2440" s="98">
        <v>0</v>
      </c>
      <c r="J2440" s="102" t="s">
        <v>38</v>
      </c>
      <c r="K2440" s="94">
        <f>((G2440*400)+(H2440*100))+I2440</f>
        <v>400</v>
      </c>
      <c r="L2440" s="94">
        <v>650</v>
      </c>
      <c r="M2440" s="94">
        <f>K2440*L2440</f>
        <v>260000</v>
      </c>
      <c r="N2440" s="102"/>
      <c r="O2440" s="111"/>
      <c r="P2440" s="96"/>
      <c r="Q2440" s="111"/>
      <c r="R2440" s="111"/>
      <c r="S2440" s="97"/>
      <c r="T2440" s="102"/>
      <c r="U2440" s="102"/>
      <c r="V2440" s="102"/>
      <c r="W2440" s="94"/>
      <c r="X2440" s="98"/>
      <c r="Y2440" s="94"/>
      <c r="Z2440" s="94"/>
      <c r="AA2440" s="89"/>
      <c r="AB2440" s="89"/>
      <c r="AC2440" s="94"/>
      <c r="AD2440" s="94">
        <f>IF(AND(AC2440="",M2440=""),0,IF((AC2440=""),M2440,IF((M2440=""),AC2440,AC2440+M2440)))</f>
        <v>260000</v>
      </c>
      <c r="AE2440" s="94">
        <f>IF( (X2440=""),AD2440*1,AD2440*(X2440/100) )</f>
        <v>260000</v>
      </c>
      <c r="AF2440" s="94">
        <v>50000000</v>
      </c>
      <c r="AG2440" s="94">
        <f>IF((AF2440-AE2440) &gt; 1,0,IF((AF2440-AE2440)&lt;0,AE2440-AF2440,AF2440-AE2440))</f>
        <v>0</v>
      </c>
      <c r="AH2440" s="94">
        <v>0.01</v>
      </c>
    </row>
    <row r="2441" spans="1:34" s="73" customFormat="1" x14ac:dyDescent="0.55000000000000004">
      <c r="A2441" s="108"/>
      <c r="B2441" s="109"/>
      <c r="C2441" s="102"/>
      <c r="D2441" s="90"/>
      <c r="E2441" s="102"/>
      <c r="F2441" s="102"/>
      <c r="G2441" s="102"/>
      <c r="H2441" s="102"/>
      <c r="I2441" s="98"/>
      <c r="J2441" s="102"/>
      <c r="K2441" s="94"/>
      <c r="L2441" s="94" t="s">
        <v>63</v>
      </c>
      <c r="M2441" s="94">
        <f>SUM(M2440:M2440)</f>
        <v>260000</v>
      </c>
      <c r="N2441" s="102"/>
      <c r="O2441" s="111"/>
      <c r="P2441" s="96"/>
      <c r="Q2441" s="111"/>
      <c r="R2441" s="111"/>
      <c r="S2441" s="97"/>
      <c r="T2441" s="102"/>
      <c r="U2441" s="102"/>
      <c r="V2441" s="102"/>
      <c r="W2441" s="94"/>
      <c r="X2441" s="98"/>
      <c r="Y2441" s="94"/>
      <c r="Z2441" s="94"/>
      <c r="AA2441" s="89"/>
      <c r="AB2441" s="89"/>
      <c r="AC2441" s="94"/>
      <c r="AD2441" s="94">
        <f>SUM(AD2440:AD2440)</f>
        <v>260000</v>
      </c>
      <c r="AE2441" s="94">
        <f>SUM(AE2440:AE2440)</f>
        <v>260000</v>
      </c>
      <c r="AF2441" s="94"/>
      <c r="AG2441" s="94">
        <f>SUM(AG2440:AG2440)</f>
        <v>0</v>
      </c>
      <c r="AH2441" s="94"/>
    </row>
    <row r="2442" spans="1:34" s="73" customFormat="1" x14ac:dyDescent="0.55000000000000004">
      <c r="A2442" s="108" t="s">
        <v>3439</v>
      </c>
      <c r="B2442" s="109">
        <v>1060</v>
      </c>
      <c r="C2442" s="102">
        <v>5744</v>
      </c>
      <c r="D2442" s="90" t="s">
        <v>3440</v>
      </c>
      <c r="E2442" s="102" t="s">
        <v>34</v>
      </c>
      <c r="F2442" s="102">
        <v>6570</v>
      </c>
      <c r="G2442" s="102">
        <v>0</v>
      </c>
      <c r="H2442" s="102">
        <v>2</v>
      </c>
      <c r="I2442" s="98">
        <v>36</v>
      </c>
      <c r="J2442" s="102" t="s">
        <v>38</v>
      </c>
      <c r="K2442" s="94">
        <f>((G2442*400)+(H2442*100))+I2442</f>
        <v>236</v>
      </c>
      <c r="L2442" s="94">
        <v>2425</v>
      </c>
      <c r="M2442" s="94">
        <f>K2442*L2442</f>
        <v>572300</v>
      </c>
      <c r="N2442" s="102"/>
      <c r="O2442" s="111" t="s">
        <v>3437</v>
      </c>
      <c r="P2442" s="96">
        <v>3100504268523</v>
      </c>
      <c r="Q2442" s="111" t="s">
        <v>3438</v>
      </c>
      <c r="R2442" s="111" t="s">
        <v>3441</v>
      </c>
      <c r="S2442" s="97" t="s">
        <v>3440</v>
      </c>
      <c r="T2442" s="102"/>
      <c r="U2442" s="102"/>
      <c r="V2442" s="102"/>
      <c r="W2442" s="94"/>
      <c r="X2442" s="98"/>
      <c r="Y2442" s="94"/>
      <c r="Z2442" s="94"/>
      <c r="AA2442" s="89"/>
      <c r="AB2442" s="89"/>
      <c r="AC2442" s="94"/>
      <c r="AD2442" s="94">
        <f>IF(AND(AC2442="",M2442=""),0,IF((AC2442=""),M2442,IF((M2442=""),AC2442,AC2442+M2442)))</f>
        <v>572300</v>
      </c>
      <c r="AE2442" s="94">
        <f>IF( (X2442=""),AD2442*1,AD2442*(X2442/100) )</f>
        <v>572300</v>
      </c>
      <c r="AF2442" s="94">
        <v>50000000</v>
      </c>
      <c r="AG2442" s="94">
        <f>IF((AF2442-AE2442) &gt; 1,0,IF((AF2442-AE2442)&lt;0,AE2442-AF2442,AF2442-AE2442))</f>
        <v>0</v>
      </c>
      <c r="AH2442" s="94">
        <v>0.01</v>
      </c>
    </row>
    <row r="2443" spans="1:34" s="99" customFormat="1" x14ac:dyDescent="0.55000000000000004">
      <c r="A2443" s="107" t="s">
        <v>15390</v>
      </c>
      <c r="B2443" s="102">
        <v>1183</v>
      </c>
      <c r="C2443" s="102">
        <v>6049</v>
      </c>
      <c r="D2443" s="90" t="s">
        <v>4743</v>
      </c>
      <c r="E2443" s="102" t="s">
        <v>37</v>
      </c>
      <c r="F2443" s="102">
        <v>5792</v>
      </c>
      <c r="G2443" s="102">
        <v>5</v>
      </c>
      <c r="H2443" s="102">
        <v>1</v>
      </c>
      <c r="I2443" s="98">
        <v>82</v>
      </c>
      <c r="J2443" s="102" t="s">
        <v>38</v>
      </c>
      <c r="K2443" s="94">
        <f>((G2443*400)+(H2443*100))+I2443</f>
        <v>2182</v>
      </c>
      <c r="L2443" s="94">
        <v>400</v>
      </c>
      <c r="M2443" s="94">
        <f>K2443*L2443</f>
        <v>872800</v>
      </c>
      <c r="N2443" s="102"/>
      <c r="O2443" s="111"/>
      <c r="P2443" s="96"/>
      <c r="Q2443" s="111"/>
      <c r="R2443" s="111"/>
      <c r="S2443" s="97"/>
      <c r="T2443" s="102"/>
      <c r="U2443" s="102"/>
      <c r="V2443" s="102"/>
      <c r="W2443" s="94"/>
      <c r="X2443" s="98"/>
      <c r="Y2443" s="94"/>
      <c r="Z2443" s="94"/>
      <c r="AA2443" s="89"/>
      <c r="AB2443" s="89"/>
      <c r="AC2443" s="94"/>
      <c r="AD2443" s="94">
        <f>IF(AND(AC2443="",M2443=""),0,IF((AC2443=""),M2443,IF((M2443=""),AC2443,AC2443+M2443)))</f>
        <v>872800</v>
      </c>
      <c r="AE2443" s="94">
        <f>IF( (X2443=""),AD2443*1,AD2443*(X2443/100) )</f>
        <v>872800</v>
      </c>
      <c r="AF2443" s="94">
        <v>0</v>
      </c>
      <c r="AG2443" s="94">
        <f>IF((AF2443-AE2443) &gt; 1,0,IF((AF2443-AE2443)&lt;0,AE2443-AF2443,AF2443-AE2443))</f>
        <v>872800</v>
      </c>
      <c r="AH2443" s="94">
        <v>0.01</v>
      </c>
    </row>
    <row r="2444" spans="1:34" s="99" customFormat="1" x14ac:dyDescent="0.55000000000000004">
      <c r="A2444" s="107"/>
      <c r="B2444" s="102">
        <v>1184</v>
      </c>
      <c r="C2444" s="102">
        <v>6111</v>
      </c>
      <c r="D2444" s="90" t="s">
        <v>4744</v>
      </c>
      <c r="E2444" s="102" t="s">
        <v>37</v>
      </c>
      <c r="F2444" s="102">
        <v>5797</v>
      </c>
      <c r="G2444" s="102">
        <v>6</v>
      </c>
      <c r="H2444" s="102">
        <v>3</v>
      </c>
      <c r="I2444" s="98">
        <v>22</v>
      </c>
      <c r="J2444" s="102" t="s">
        <v>38</v>
      </c>
      <c r="K2444" s="94">
        <f>((G2444*400)+(H2444*100))+I2444</f>
        <v>2722</v>
      </c>
      <c r="L2444" s="94">
        <v>800</v>
      </c>
      <c r="M2444" s="94">
        <f>K2444*L2444</f>
        <v>2177600</v>
      </c>
      <c r="N2444" s="102"/>
      <c r="O2444" s="111"/>
      <c r="P2444" s="96"/>
      <c r="Q2444" s="111"/>
      <c r="R2444" s="111"/>
      <c r="S2444" s="97"/>
      <c r="T2444" s="102"/>
      <c r="U2444" s="102"/>
      <c r="V2444" s="102"/>
      <c r="W2444" s="94"/>
      <c r="X2444" s="98"/>
      <c r="Y2444" s="94"/>
      <c r="Z2444" s="94"/>
      <c r="AA2444" s="89"/>
      <c r="AB2444" s="89"/>
      <c r="AC2444" s="94"/>
      <c r="AD2444" s="94">
        <f>IF(AND(AC2444="",M2444=""),0,IF((AC2444=""),M2444,IF((M2444=""),AC2444,AC2444+M2444)))</f>
        <v>2177600</v>
      </c>
      <c r="AE2444" s="94">
        <f>IF( (X2444=""),AD2444*1,AD2444*(X2444/100) )</f>
        <v>2177600</v>
      </c>
      <c r="AF2444" s="94">
        <v>0</v>
      </c>
      <c r="AG2444" s="94">
        <f>IF((AF2444-AE2444) &gt; 1,0,IF((AF2444-AE2444)&lt;0,AE2444-AF2444,AF2444-AE2444))</f>
        <v>2177600</v>
      </c>
      <c r="AH2444" s="94">
        <v>0.01</v>
      </c>
    </row>
    <row r="2445" spans="1:34" s="99" customFormat="1" x14ac:dyDescent="0.55000000000000004">
      <c r="A2445" s="107"/>
      <c r="B2445" s="102">
        <v>1185</v>
      </c>
      <c r="C2445" s="102">
        <v>6205</v>
      </c>
      <c r="D2445" s="90" t="s">
        <v>4745</v>
      </c>
      <c r="E2445" s="102" t="s">
        <v>37</v>
      </c>
      <c r="F2445" s="102">
        <v>5798</v>
      </c>
      <c r="G2445" s="102">
        <v>11</v>
      </c>
      <c r="H2445" s="102">
        <v>3</v>
      </c>
      <c r="I2445" s="98">
        <v>59</v>
      </c>
      <c r="J2445" s="102" t="s">
        <v>38</v>
      </c>
      <c r="K2445" s="94">
        <f>((G2445*400)+(H2445*100))+I2445</f>
        <v>4759</v>
      </c>
      <c r="L2445" s="94">
        <v>800</v>
      </c>
      <c r="M2445" s="94">
        <f>K2445*L2445</f>
        <v>3807200</v>
      </c>
      <c r="N2445" s="102"/>
      <c r="O2445" s="111"/>
      <c r="P2445" s="96"/>
      <c r="Q2445" s="111"/>
      <c r="R2445" s="111"/>
      <c r="S2445" s="97"/>
      <c r="T2445" s="102"/>
      <c r="U2445" s="102"/>
      <c r="V2445" s="102"/>
      <c r="W2445" s="94"/>
      <c r="X2445" s="98"/>
      <c r="Y2445" s="94"/>
      <c r="Z2445" s="94"/>
      <c r="AA2445" s="89"/>
      <c r="AB2445" s="89"/>
      <c r="AC2445" s="94"/>
      <c r="AD2445" s="94">
        <f>IF(AND(AC2445="",M2445=""),0,IF((AC2445=""),M2445,IF((M2445=""),AC2445,AC2445+M2445)))</f>
        <v>3807200</v>
      </c>
      <c r="AE2445" s="94">
        <f>IF( (X2445=""),AD2445*1,AD2445*(X2445/100) )</f>
        <v>3807200</v>
      </c>
      <c r="AF2445" s="94">
        <v>0</v>
      </c>
      <c r="AG2445" s="94">
        <f>IF((AF2445-AE2445) &gt; 1,0,IF((AF2445-AE2445)&lt;0,AE2445-AF2445,AF2445-AE2445))</f>
        <v>3807200</v>
      </c>
      <c r="AH2445" s="94">
        <v>0.01</v>
      </c>
    </row>
    <row r="2446" spans="1:34" s="73" customFormat="1" x14ac:dyDescent="0.55000000000000004">
      <c r="A2446" s="108"/>
      <c r="B2446" s="109"/>
      <c r="C2446" s="102"/>
      <c r="D2446" s="90"/>
      <c r="E2446" s="102"/>
      <c r="F2446" s="102"/>
      <c r="G2446" s="102"/>
      <c r="H2446" s="102"/>
      <c r="I2446" s="98"/>
      <c r="J2446" s="102"/>
      <c r="K2446" s="94"/>
      <c r="L2446" s="94" t="s">
        <v>63</v>
      </c>
      <c r="M2446" s="94">
        <f>SUM(M2442:M2445)</f>
        <v>7429900</v>
      </c>
      <c r="N2446" s="102"/>
      <c r="O2446" s="111"/>
      <c r="P2446" s="96"/>
      <c r="Q2446" s="111"/>
      <c r="R2446" s="111"/>
      <c r="S2446" s="97"/>
      <c r="T2446" s="102"/>
      <c r="U2446" s="102"/>
      <c r="V2446" s="102"/>
      <c r="W2446" s="94"/>
      <c r="X2446" s="98"/>
      <c r="Y2446" s="94"/>
      <c r="Z2446" s="94"/>
      <c r="AA2446" s="89"/>
      <c r="AB2446" s="89"/>
      <c r="AC2446" s="94"/>
      <c r="AD2446" s="94">
        <f>SUM(AD2442:AD2445)</f>
        <v>7429900</v>
      </c>
      <c r="AE2446" s="94">
        <f>SUM(AE2442:AE2445)</f>
        <v>7429900</v>
      </c>
      <c r="AF2446" s="94"/>
      <c r="AG2446" s="94">
        <f>SUM(AG2442:AG2445)</f>
        <v>6857600</v>
      </c>
      <c r="AH2446" s="94"/>
    </row>
    <row r="2447" spans="1:34" s="73" customFormat="1" x14ac:dyDescent="0.55000000000000004">
      <c r="A2447" s="108" t="s">
        <v>3444</v>
      </c>
      <c r="B2447" s="109">
        <v>1061</v>
      </c>
      <c r="C2447" s="102">
        <v>5998</v>
      </c>
      <c r="D2447" s="90" t="s">
        <v>3445</v>
      </c>
      <c r="E2447" s="102" t="s">
        <v>37</v>
      </c>
      <c r="F2447" s="102">
        <v>5297</v>
      </c>
      <c r="G2447" s="102">
        <v>7</v>
      </c>
      <c r="H2447" s="102">
        <v>0</v>
      </c>
      <c r="I2447" s="98">
        <v>72</v>
      </c>
      <c r="J2447" s="102" t="s">
        <v>35</v>
      </c>
      <c r="K2447" s="94">
        <f>((G2447*400)+(H2447*100))+I2447</f>
        <v>2872</v>
      </c>
      <c r="L2447" s="94">
        <v>400</v>
      </c>
      <c r="M2447" s="94">
        <f>K2447*L2447</f>
        <v>1148800</v>
      </c>
      <c r="N2447" s="102">
        <v>1</v>
      </c>
      <c r="O2447" s="111" t="s">
        <v>3442</v>
      </c>
      <c r="P2447" s="96">
        <v>3570800001436</v>
      </c>
      <c r="Q2447" s="111" t="s">
        <v>3443</v>
      </c>
      <c r="R2447" s="111" t="s">
        <v>3446</v>
      </c>
      <c r="S2447" s="97"/>
      <c r="T2447" s="102" t="s">
        <v>51</v>
      </c>
      <c r="U2447" s="102" t="s">
        <v>45</v>
      </c>
      <c r="V2447" s="102" t="s">
        <v>52</v>
      </c>
      <c r="W2447" s="94">
        <v>150</v>
      </c>
      <c r="X2447" s="98">
        <v>80.650000000000006</v>
      </c>
      <c r="Y2447" s="94">
        <v>6750</v>
      </c>
      <c r="Z2447" s="94">
        <f>W2447*Y2447</f>
        <v>1012500</v>
      </c>
      <c r="AA2447" s="89">
        <v>6</v>
      </c>
      <c r="AB2447" s="89">
        <v>6</v>
      </c>
      <c r="AC2447" s="94">
        <f>(Z2447*(100-AB2447))/100</f>
        <v>951750</v>
      </c>
      <c r="AD2447" s="94">
        <f>IF(AND(AC2447="",M2447=""),0,IF((AC2447=""),M2447, IF( (M2447=""),AC2447,AC2447+M2447)))</f>
        <v>2100550</v>
      </c>
      <c r="AE2447" s="94">
        <f>IF( (X2447=""),AD2447*1,( M2447+(SUM(AC2447:AC2447)) )*(X2447/100) )</f>
        <v>1694093.5750000002</v>
      </c>
      <c r="AF2447" s="94">
        <v>10000000</v>
      </c>
      <c r="AG2447" s="94">
        <v>1148800</v>
      </c>
      <c r="AH2447" s="94">
        <v>0.02</v>
      </c>
    </row>
    <row r="2448" spans="1:34" s="73" customFormat="1" x14ac:dyDescent="0.55000000000000004">
      <c r="A2448" s="108"/>
      <c r="B2448" s="109"/>
      <c r="C2448" s="102"/>
      <c r="D2448" s="90"/>
      <c r="E2448" s="102"/>
      <c r="F2448" s="102"/>
      <c r="G2448" s="102"/>
      <c r="H2448" s="102"/>
      <c r="I2448" s="98"/>
      <c r="J2448" s="102"/>
      <c r="K2448" s="94"/>
      <c r="L2448" s="94"/>
      <c r="M2448" s="94"/>
      <c r="N2448" s="102">
        <v>2</v>
      </c>
      <c r="O2448" s="111" t="s">
        <v>3442</v>
      </c>
      <c r="P2448" s="96">
        <v>3570800001436</v>
      </c>
      <c r="Q2448" s="111" t="s">
        <v>3443</v>
      </c>
      <c r="R2448" s="111" t="s">
        <v>3446</v>
      </c>
      <c r="S2448" s="97"/>
      <c r="T2448" s="102" t="s">
        <v>343</v>
      </c>
      <c r="U2448" s="102" t="s">
        <v>45</v>
      </c>
      <c r="V2448" s="102" t="s">
        <v>52</v>
      </c>
      <c r="W2448" s="94">
        <v>36</v>
      </c>
      <c r="X2448" s="98">
        <v>19.350000000000001</v>
      </c>
      <c r="Y2448" s="94">
        <v>5600</v>
      </c>
      <c r="Z2448" s="94">
        <f>W2448*Y2448</f>
        <v>201600</v>
      </c>
      <c r="AA2448" s="89">
        <v>6</v>
      </c>
      <c r="AB2448" s="89">
        <v>6</v>
      </c>
      <c r="AC2448" s="94">
        <f>(Z2448*(100-AB2448))/100</f>
        <v>189504</v>
      </c>
      <c r="AD2448" s="94">
        <f>IF(AND(AC2448="",M2447=""),0,IF((AC2448=""),M2447, IF( (M2447=""),AC2448,AC2448+M2447)))</f>
        <v>1338304</v>
      </c>
      <c r="AE2448" s="94">
        <f>IF( (X2448=""),AD2448*1,( M2447+(SUM(AC2448:AC2448)) )*(X2448/100) )</f>
        <v>258961.82399999999</v>
      </c>
      <c r="AF2448" s="94">
        <v>10000000</v>
      </c>
      <c r="AG2448" s="94">
        <f>IF((AF2448-AE2448) &gt; 1,0,IF((AF2448-AE2448)&lt;0,AE2448-AF2448,AF2448-AE2448))</f>
        <v>0</v>
      </c>
      <c r="AH2448" s="94">
        <v>0.02</v>
      </c>
    </row>
    <row r="2449" spans="1:34" s="73" customFormat="1" x14ac:dyDescent="0.55000000000000004">
      <c r="A2449" s="108"/>
      <c r="B2449" s="109"/>
      <c r="C2449" s="102"/>
      <c r="D2449" s="90"/>
      <c r="E2449" s="102"/>
      <c r="F2449" s="102"/>
      <c r="G2449" s="102"/>
      <c r="H2449" s="102"/>
      <c r="I2449" s="98"/>
      <c r="J2449" s="102"/>
      <c r="K2449" s="94"/>
      <c r="L2449" s="94" t="s">
        <v>63</v>
      </c>
      <c r="M2449" s="94">
        <f>SUM(M2447:M2448)</f>
        <v>1148800</v>
      </c>
      <c r="N2449" s="102"/>
      <c r="O2449" s="111"/>
      <c r="P2449" s="96"/>
      <c r="Q2449" s="111"/>
      <c r="R2449" s="111"/>
      <c r="S2449" s="97"/>
      <c r="T2449" s="102"/>
      <c r="U2449" s="102"/>
      <c r="V2449" s="102"/>
      <c r="W2449" s="94"/>
      <c r="X2449" s="98"/>
      <c r="Y2449" s="94"/>
      <c r="Z2449" s="94"/>
      <c r="AA2449" s="89"/>
      <c r="AB2449" s="89"/>
      <c r="AC2449" s="94"/>
      <c r="AD2449" s="94">
        <f>SUM(AD2447:AD2448)</f>
        <v>3438854</v>
      </c>
      <c r="AE2449" s="94">
        <f>SUM(AE2447:AE2448)</f>
        <v>1953055.3990000002</v>
      </c>
      <c r="AF2449" s="94"/>
      <c r="AG2449" s="94">
        <f>SUM(AG2447:AG2448)</f>
        <v>1148800</v>
      </c>
      <c r="AH2449" s="94"/>
    </row>
    <row r="2450" spans="1:34" s="99" customFormat="1" x14ac:dyDescent="0.55000000000000004">
      <c r="A2450" s="107" t="s">
        <v>3309</v>
      </c>
      <c r="B2450" s="102">
        <v>1126</v>
      </c>
      <c r="C2450" s="102">
        <v>9828</v>
      </c>
      <c r="D2450" s="90"/>
      <c r="E2450" s="102" t="s">
        <v>37</v>
      </c>
      <c r="F2450" s="102"/>
      <c r="G2450" s="102">
        <v>1</v>
      </c>
      <c r="H2450" s="102">
        <v>0</v>
      </c>
      <c r="I2450" s="98">
        <v>5</v>
      </c>
      <c r="J2450" s="102" t="s">
        <v>38</v>
      </c>
      <c r="K2450" s="94">
        <f>((G2450*400)+(H2450*100))+I2450</f>
        <v>405</v>
      </c>
      <c r="L2450" s="94">
        <v>255</v>
      </c>
      <c r="M2450" s="94">
        <f>K2450*L2450</f>
        <v>103275</v>
      </c>
      <c r="N2450" s="102"/>
      <c r="O2450" s="111"/>
      <c r="P2450" s="96"/>
      <c r="Q2450" s="111"/>
      <c r="R2450" s="111"/>
      <c r="S2450" s="97"/>
      <c r="T2450" s="102"/>
      <c r="U2450" s="102"/>
      <c r="V2450" s="102"/>
      <c r="W2450" s="94"/>
      <c r="X2450" s="98"/>
      <c r="Y2450" s="94"/>
      <c r="Z2450" s="94"/>
      <c r="AA2450" s="89"/>
      <c r="AB2450" s="89"/>
      <c r="AC2450" s="94"/>
      <c r="AD2450" s="94">
        <f>IF(AND(AC2450="",M2450=""),0,IF((AC2450=""),M2450,IF((M2450=""),AC2450,AC2450+M2450)))</f>
        <v>103275</v>
      </c>
      <c r="AE2450" s="94">
        <f>IF( (X2450=""),AD2450*1,AD2450*(X2450/100) )</f>
        <v>103275</v>
      </c>
      <c r="AF2450" s="94">
        <v>0</v>
      </c>
      <c r="AG2450" s="94">
        <f>IF((AF2450-AE2450) &gt; 1,0,IF((AF2450-AE2450)&lt;0,AE2450-AF2450,AF2450-AE2450))</f>
        <v>103275</v>
      </c>
      <c r="AH2450" s="94">
        <v>0.01</v>
      </c>
    </row>
    <row r="2451" spans="1:34" s="99" customFormat="1" x14ac:dyDescent="0.55000000000000004">
      <c r="A2451" s="107"/>
      <c r="B2451" s="102"/>
      <c r="C2451" s="102"/>
      <c r="D2451" s="90"/>
      <c r="E2451" s="102"/>
      <c r="F2451" s="102"/>
      <c r="G2451" s="102"/>
      <c r="H2451" s="102"/>
      <c r="I2451" s="98"/>
      <c r="J2451" s="102"/>
      <c r="K2451" s="94"/>
      <c r="L2451" s="94" t="s">
        <v>63</v>
      </c>
      <c r="M2451" s="94">
        <f>SUM(M2450:M2450)</f>
        <v>103275</v>
      </c>
      <c r="N2451" s="102"/>
      <c r="O2451" s="111"/>
      <c r="P2451" s="96"/>
      <c r="Q2451" s="111"/>
      <c r="R2451" s="111"/>
      <c r="S2451" s="97"/>
      <c r="T2451" s="102"/>
      <c r="U2451" s="102"/>
      <c r="V2451" s="102"/>
      <c r="W2451" s="94"/>
      <c r="X2451" s="98"/>
      <c r="Y2451" s="94"/>
      <c r="Z2451" s="94"/>
      <c r="AA2451" s="89"/>
      <c r="AB2451" s="89"/>
      <c r="AC2451" s="94"/>
      <c r="AD2451" s="94"/>
      <c r="AE2451" s="94">
        <f>SUM(AE2450:AE2450)</f>
        <v>103275</v>
      </c>
      <c r="AF2451" s="94"/>
      <c r="AG2451" s="94">
        <f>SUM(AG2450:AG2450)</f>
        <v>103275</v>
      </c>
      <c r="AH2451" s="94"/>
    </row>
    <row r="2452" spans="1:34" s="73" customFormat="1" x14ac:dyDescent="0.55000000000000004">
      <c r="A2452" s="108" t="s">
        <v>3449</v>
      </c>
      <c r="B2452" s="109">
        <v>1062</v>
      </c>
      <c r="C2452" s="102">
        <v>7630</v>
      </c>
      <c r="D2452" s="90" t="s">
        <v>3450</v>
      </c>
      <c r="E2452" s="102" t="s">
        <v>34</v>
      </c>
      <c r="F2452" s="102">
        <v>16240</v>
      </c>
      <c r="G2452" s="102">
        <v>4</v>
      </c>
      <c r="H2452" s="102">
        <v>2</v>
      </c>
      <c r="I2452" s="98">
        <v>6</v>
      </c>
      <c r="J2452" s="102" t="s">
        <v>38</v>
      </c>
      <c r="K2452" s="94">
        <f>((G2452*400)+(H2452*100))+I2452</f>
        <v>1806</v>
      </c>
      <c r="L2452" s="94">
        <v>1050</v>
      </c>
      <c r="M2452" s="94">
        <f>K2452*L2452</f>
        <v>1896300</v>
      </c>
      <c r="N2452" s="102"/>
      <c r="O2452" s="111" t="s">
        <v>3447</v>
      </c>
      <c r="P2452" s="96">
        <v>3579900069811</v>
      </c>
      <c r="Q2452" s="111" t="s">
        <v>3448</v>
      </c>
      <c r="R2452" s="111" t="s">
        <v>3451</v>
      </c>
      <c r="S2452" s="97" t="s">
        <v>3450</v>
      </c>
      <c r="T2452" s="102"/>
      <c r="U2452" s="102"/>
      <c r="V2452" s="102"/>
      <c r="W2452" s="94"/>
      <c r="X2452" s="98"/>
      <c r="Y2452" s="94"/>
      <c r="Z2452" s="94"/>
      <c r="AA2452" s="89"/>
      <c r="AB2452" s="89"/>
      <c r="AC2452" s="94"/>
      <c r="AD2452" s="94">
        <f>IF(AND(AC2452="",M2452=""),0,IF((AC2452=""),M2452,IF((M2452=""),AC2452,AC2452+M2452)))</f>
        <v>1896300</v>
      </c>
      <c r="AE2452" s="94">
        <f>IF( (X2452=""),AD2452*1,AD2452*(X2452/100) )</f>
        <v>1896300</v>
      </c>
      <c r="AF2452" s="94">
        <v>50000000</v>
      </c>
      <c r="AG2452" s="94">
        <f>IF((AF2452-AE2452) &gt; 1,0,IF((AF2452-AE2452)&lt;0,AE2452-AF2452,AF2452-AE2452))</f>
        <v>0</v>
      </c>
      <c r="AH2452" s="94">
        <v>0.01</v>
      </c>
    </row>
    <row r="2453" spans="1:34" s="73" customFormat="1" x14ac:dyDescent="0.55000000000000004">
      <c r="A2453" s="108"/>
      <c r="B2453" s="109">
        <v>1063</v>
      </c>
      <c r="C2453" s="102">
        <v>7631</v>
      </c>
      <c r="D2453" s="90" t="s">
        <v>3452</v>
      </c>
      <c r="E2453" s="102" t="s">
        <v>34</v>
      </c>
      <c r="F2453" s="102">
        <v>16241</v>
      </c>
      <c r="G2453" s="102">
        <v>0</v>
      </c>
      <c r="H2453" s="102">
        <v>3</v>
      </c>
      <c r="I2453" s="98">
        <v>21</v>
      </c>
      <c r="J2453" s="102" t="s">
        <v>38</v>
      </c>
      <c r="K2453" s="94">
        <f>((G2453*400)+(H2453*100))+I2453</f>
        <v>321</v>
      </c>
      <c r="L2453" s="94">
        <v>1050</v>
      </c>
      <c r="M2453" s="94">
        <f>K2453*L2453</f>
        <v>337050</v>
      </c>
      <c r="N2453" s="102"/>
      <c r="O2453" s="111" t="s">
        <v>3447</v>
      </c>
      <c r="P2453" s="96">
        <v>3579900069811</v>
      </c>
      <c r="Q2453" s="111" t="s">
        <v>3448</v>
      </c>
      <c r="R2453" s="111" t="s">
        <v>3451</v>
      </c>
      <c r="S2453" s="97" t="s">
        <v>3452</v>
      </c>
      <c r="T2453" s="102"/>
      <c r="U2453" s="102"/>
      <c r="V2453" s="102"/>
      <c r="W2453" s="94"/>
      <c r="X2453" s="98"/>
      <c r="Y2453" s="94"/>
      <c r="Z2453" s="94"/>
      <c r="AA2453" s="89"/>
      <c r="AB2453" s="89"/>
      <c r="AC2453" s="94"/>
      <c r="AD2453" s="94">
        <f>IF(AND(AC2453="",M2453=""),0,IF((AC2453=""),M2453,IF((M2453=""),AC2453,AC2453+M2453)))</f>
        <v>337050</v>
      </c>
      <c r="AE2453" s="94">
        <f>IF( (X2453=""),AD2453*1,AD2453*(X2453/100) )</f>
        <v>337050</v>
      </c>
      <c r="AF2453" s="94">
        <v>50000000</v>
      </c>
      <c r="AG2453" s="94">
        <f>IF((AF2453-AE2453) &gt; 1,0,IF((AF2453-AE2453)&lt;0,AE2453-AF2453,AF2453-AE2453))</f>
        <v>0</v>
      </c>
      <c r="AH2453" s="94">
        <v>0.01</v>
      </c>
    </row>
    <row r="2454" spans="1:34" s="73" customFormat="1" x14ac:dyDescent="0.55000000000000004">
      <c r="A2454" s="108"/>
      <c r="B2454" s="109">
        <v>1064</v>
      </c>
      <c r="C2454" s="102">
        <v>7637</v>
      </c>
      <c r="D2454" s="90" t="s">
        <v>3453</v>
      </c>
      <c r="E2454" s="102" t="s">
        <v>34</v>
      </c>
      <c r="F2454" s="102">
        <v>16247</v>
      </c>
      <c r="G2454" s="102">
        <v>0</v>
      </c>
      <c r="H2454" s="102">
        <v>1</v>
      </c>
      <c r="I2454" s="98">
        <v>45</v>
      </c>
      <c r="J2454" s="102" t="s">
        <v>38</v>
      </c>
      <c r="K2454" s="94">
        <f>((G2454*400)+(H2454*100))+I2454</f>
        <v>145</v>
      </c>
      <c r="L2454" s="94">
        <v>1050</v>
      </c>
      <c r="M2454" s="94">
        <f>K2454*L2454</f>
        <v>152250</v>
      </c>
      <c r="N2454" s="102"/>
      <c r="O2454" s="111" t="s">
        <v>3447</v>
      </c>
      <c r="P2454" s="96">
        <v>3579900069811</v>
      </c>
      <c r="Q2454" s="111" t="s">
        <v>3448</v>
      </c>
      <c r="R2454" s="111" t="s">
        <v>3451</v>
      </c>
      <c r="S2454" s="97" t="s">
        <v>3453</v>
      </c>
      <c r="T2454" s="102"/>
      <c r="U2454" s="102"/>
      <c r="V2454" s="102"/>
      <c r="W2454" s="94"/>
      <c r="X2454" s="98"/>
      <c r="Y2454" s="94"/>
      <c r="Z2454" s="94"/>
      <c r="AA2454" s="89"/>
      <c r="AB2454" s="89"/>
      <c r="AC2454" s="94"/>
      <c r="AD2454" s="94">
        <f>IF(AND(AC2454="",M2454=""),0,IF((AC2454=""),M2454,IF((M2454=""),AC2454,AC2454+M2454)))</f>
        <v>152250</v>
      </c>
      <c r="AE2454" s="94">
        <f>IF( (X2454=""),AD2454*1,AD2454*(X2454/100) )</f>
        <v>152250</v>
      </c>
      <c r="AF2454" s="94">
        <v>50000000</v>
      </c>
      <c r="AG2454" s="94">
        <f>IF((AF2454-AE2454) &gt; 1,0,IF((AF2454-AE2454)&lt;0,AE2454-AF2454,AF2454-AE2454))</f>
        <v>0</v>
      </c>
      <c r="AH2454" s="94">
        <v>0.01</v>
      </c>
    </row>
    <row r="2455" spans="1:34" s="73" customFormat="1" x14ac:dyDescent="0.55000000000000004">
      <c r="A2455" s="108"/>
      <c r="B2455" s="109"/>
      <c r="C2455" s="102"/>
      <c r="D2455" s="90"/>
      <c r="E2455" s="102"/>
      <c r="F2455" s="102"/>
      <c r="G2455" s="102"/>
      <c r="H2455" s="102"/>
      <c r="I2455" s="98"/>
      <c r="J2455" s="102"/>
      <c r="K2455" s="94"/>
      <c r="L2455" s="94" t="s">
        <v>63</v>
      </c>
      <c r="M2455" s="94">
        <f>SUM(M2452:M2454)</f>
        <v>2385600</v>
      </c>
      <c r="N2455" s="102"/>
      <c r="O2455" s="111"/>
      <c r="P2455" s="96"/>
      <c r="Q2455" s="111"/>
      <c r="R2455" s="111"/>
      <c r="S2455" s="97"/>
      <c r="T2455" s="102"/>
      <c r="U2455" s="102"/>
      <c r="V2455" s="102"/>
      <c r="W2455" s="94"/>
      <c r="X2455" s="98"/>
      <c r="Y2455" s="94"/>
      <c r="Z2455" s="94"/>
      <c r="AA2455" s="89"/>
      <c r="AB2455" s="89"/>
      <c r="AC2455" s="94"/>
      <c r="AD2455" s="94">
        <f>SUM(AD2452:AD2454)</f>
        <v>2385600</v>
      </c>
      <c r="AE2455" s="94">
        <f>SUM(AE2452:AE2454)</f>
        <v>2385600</v>
      </c>
      <c r="AF2455" s="94"/>
      <c r="AG2455" s="94">
        <f>SUM(AG2452:AG2454)</f>
        <v>0</v>
      </c>
      <c r="AH2455" s="94"/>
    </row>
    <row r="2456" spans="1:34" s="99" customFormat="1" x14ac:dyDescent="0.55000000000000004">
      <c r="A2456" s="107" t="s">
        <v>13722</v>
      </c>
      <c r="B2456" s="161">
        <v>1275</v>
      </c>
      <c r="C2456" s="161">
        <v>10647</v>
      </c>
      <c r="D2456" s="162" t="s">
        <v>15632</v>
      </c>
      <c r="E2456" s="161" t="s">
        <v>34</v>
      </c>
      <c r="F2456" s="161">
        <v>23952</v>
      </c>
      <c r="G2456" s="161">
        <v>0</v>
      </c>
      <c r="H2456" s="161">
        <v>1</v>
      </c>
      <c r="I2456" s="163">
        <v>0</v>
      </c>
      <c r="J2456" s="161" t="s">
        <v>35</v>
      </c>
      <c r="K2456" s="121">
        <f>((G2456*400)+(H2456*100))+I2456</f>
        <v>100</v>
      </c>
      <c r="L2456" s="121">
        <v>850</v>
      </c>
      <c r="M2456" s="121">
        <f>K2456*L2456</f>
        <v>85000</v>
      </c>
      <c r="N2456" s="161"/>
      <c r="O2456" s="164"/>
      <c r="P2456" s="165"/>
      <c r="Q2456" s="164"/>
      <c r="R2456" s="164"/>
      <c r="S2456" s="166"/>
      <c r="T2456" s="161"/>
      <c r="U2456" s="161"/>
      <c r="V2456" s="161"/>
      <c r="W2456" s="121"/>
      <c r="X2456" s="163"/>
      <c r="Y2456" s="121"/>
      <c r="Z2456" s="121"/>
      <c r="AA2456" s="167"/>
      <c r="AB2456" s="167"/>
      <c r="AC2456" s="121"/>
      <c r="AD2456" s="121">
        <f>IF(AND(AC2456="",M2456=""),0,IF((AC2456=""),M2456,IF((M2456=""),AC2456,AC2456+M2456)))</f>
        <v>85000</v>
      </c>
      <c r="AE2456" s="121">
        <f>IF( (X2456=""),AD2456*1,AD2456*(X2456/100) )</f>
        <v>85000</v>
      </c>
      <c r="AF2456" s="121">
        <v>50000000</v>
      </c>
      <c r="AG2456" s="121">
        <f>IF((AF2456-AE2456) &gt; 1,0,IF((AF2456-AE2456)&lt;0,AE2456-AF2456,AF2456-AE2456))</f>
        <v>0</v>
      </c>
      <c r="AH2456" s="121">
        <v>0.02</v>
      </c>
    </row>
    <row r="2457" spans="1:34" s="99" customFormat="1" x14ac:dyDescent="0.55000000000000004">
      <c r="A2457" s="107"/>
      <c r="B2457" s="161"/>
      <c r="C2457" s="161"/>
      <c r="D2457" s="162"/>
      <c r="E2457" s="161"/>
      <c r="F2457" s="161"/>
      <c r="G2457" s="161"/>
      <c r="H2457" s="161"/>
      <c r="I2457" s="163"/>
      <c r="J2457" s="161"/>
      <c r="K2457" s="121"/>
      <c r="L2457" s="121" t="s">
        <v>63</v>
      </c>
      <c r="M2457" s="121">
        <f>SUM(M2456:M2456)</f>
        <v>85000</v>
      </c>
      <c r="N2457" s="161"/>
      <c r="O2457" s="164"/>
      <c r="P2457" s="165"/>
      <c r="Q2457" s="164"/>
      <c r="R2457" s="164"/>
      <c r="S2457" s="166"/>
      <c r="T2457" s="161"/>
      <c r="U2457" s="161"/>
      <c r="V2457" s="161"/>
      <c r="W2457" s="121"/>
      <c r="X2457" s="163"/>
      <c r="Y2457" s="121"/>
      <c r="Z2457" s="121"/>
      <c r="AA2457" s="167"/>
      <c r="AB2457" s="167"/>
      <c r="AC2457" s="121"/>
      <c r="AD2457" s="121"/>
      <c r="AE2457" s="121">
        <f>SUM(AE2456:AE2456)</f>
        <v>85000</v>
      </c>
      <c r="AF2457" s="121"/>
      <c r="AG2457" s="121">
        <f>SUM(AG2456:AG2456)</f>
        <v>0</v>
      </c>
      <c r="AH2457" s="121"/>
    </row>
    <row r="2458" spans="1:34" s="73" customFormat="1" x14ac:dyDescent="0.55000000000000004">
      <c r="A2458" s="108" t="s">
        <v>3454</v>
      </c>
      <c r="B2458" s="109">
        <v>1065</v>
      </c>
      <c r="C2458" s="102">
        <v>7258</v>
      </c>
      <c r="D2458" s="90" t="s">
        <v>3455</v>
      </c>
      <c r="E2458" s="102" t="s">
        <v>34</v>
      </c>
      <c r="F2458" s="102">
        <v>7373</v>
      </c>
      <c r="G2458" s="102">
        <v>19</v>
      </c>
      <c r="H2458" s="102">
        <v>1</v>
      </c>
      <c r="I2458" s="98">
        <v>45</v>
      </c>
      <c r="J2458" s="102" t="s">
        <v>38</v>
      </c>
      <c r="K2458" s="94">
        <f>((G2458*400)+(H2458*100))+I2458</f>
        <v>7745</v>
      </c>
      <c r="L2458" s="94">
        <v>275</v>
      </c>
      <c r="M2458" s="94">
        <f>K2458*L2458</f>
        <v>2129875</v>
      </c>
      <c r="N2458" s="102"/>
      <c r="O2458" s="111"/>
      <c r="P2458" s="96"/>
      <c r="Q2458" s="111"/>
      <c r="R2458" s="111"/>
      <c r="S2458" s="97"/>
      <c r="T2458" s="102"/>
      <c r="U2458" s="102"/>
      <c r="V2458" s="102"/>
      <c r="W2458" s="94"/>
      <c r="X2458" s="98"/>
      <c r="Y2458" s="94"/>
      <c r="Z2458" s="94"/>
      <c r="AA2458" s="89"/>
      <c r="AB2458" s="89"/>
      <c r="AC2458" s="94"/>
      <c r="AD2458" s="94">
        <f>IF(AND(AC2458="",M2458=""),0,IF((AC2458=""),M2458,IF((M2458=""),AC2458,AC2458+M2458)))</f>
        <v>2129875</v>
      </c>
      <c r="AE2458" s="94">
        <f>IF( (X2458=""),AD2458*1,AD2458*(X2458/100) )</f>
        <v>2129875</v>
      </c>
      <c r="AF2458" s="94">
        <v>50000000</v>
      </c>
      <c r="AG2458" s="94">
        <f>IF((AF2458-AE2458) &gt; 1,0,IF((AF2458-AE2458)&lt;0,AE2458-AF2458,AF2458-AE2458))</f>
        <v>0</v>
      </c>
      <c r="AH2458" s="94">
        <v>0.01</v>
      </c>
    </row>
    <row r="2459" spans="1:34" s="73" customFormat="1" x14ac:dyDescent="0.55000000000000004">
      <c r="A2459" s="108"/>
      <c r="B2459" s="109"/>
      <c r="C2459" s="102"/>
      <c r="D2459" s="90"/>
      <c r="E2459" s="102"/>
      <c r="F2459" s="102"/>
      <c r="G2459" s="102"/>
      <c r="H2459" s="102"/>
      <c r="I2459" s="98"/>
      <c r="J2459" s="102"/>
      <c r="K2459" s="94"/>
      <c r="L2459" s="94" t="s">
        <v>63</v>
      </c>
      <c r="M2459" s="94">
        <f>SUM(M2458:M2458)</f>
        <v>2129875</v>
      </c>
      <c r="N2459" s="102"/>
      <c r="O2459" s="111"/>
      <c r="P2459" s="96"/>
      <c r="Q2459" s="111"/>
      <c r="R2459" s="111"/>
      <c r="S2459" s="97"/>
      <c r="T2459" s="102"/>
      <c r="U2459" s="102"/>
      <c r="V2459" s="102"/>
      <c r="W2459" s="94"/>
      <c r="X2459" s="98"/>
      <c r="Y2459" s="94"/>
      <c r="Z2459" s="94"/>
      <c r="AA2459" s="89"/>
      <c r="AB2459" s="89"/>
      <c r="AC2459" s="94"/>
      <c r="AD2459" s="94">
        <f>SUM(AD2458:AD2458)</f>
        <v>2129875</v>
      </c>
      <c r="AE2459" s="94">
        <f>SUM(AE2458:AE2458)</f>
        <v>2129875</v>
      </c>
      <c r="AF2459" s="94"/>
      <c r="AG2459" s="94">
        <f>SUM(AG2458:AG2458)</f>
        <v>0</v>
      </c>
      <c r="AH2459" s="94"/>
    </row>
    <row r="2460" spans="1:34" s="73" customFormat="1" x14ac:dyDescent="0.55000000000000004">
      <c r="A2460" s="108" t="s">
        <v>3458</v>
      </c>
      <c r="B2460" s="109">
        <v>1066</v>
      </c>
      <c r="C2460" s="102">
        <v>8483</v>
      </c>
      <c r="D2460" s="90" t="s">
        <v>3459</v>
      </c>
      <c r="E2460" s="102" t="s">
        <v>34</v>
      </c>
      <c r="F2460" s="102">
        <v>3672</v>
      </c>
      <c r="G2460" s="102">
        <v>0</v>
      </c>
      <c r="H2460" s="102">
        <v>1</v>
      </c>
      <c r="I2460" s="98">
        <v>3</v>
      </c>
      <c r="J2460" s="102" t="s">
        <v>35</v>
      </c>
      <c r="K2460" s="94">
        <f>((G2460*400)+(H2460*100))+I2460</f>
        <v>103</v>
      </c>
      <c r="L2460" s="94">
        <v>800</v>
      </c>
      <c r="M2460" s="94">
        <f>K2460*L2460</f>
        <v>82400</v>
      </c>
      <c r="N2460" s="102">
        <v>1</v>
      </c>
      <c r="O2460" s="111" t="s">
        <v>3456</v>
      </c>
      <c r="P2460" s="96">
        <v>3570800348796</v>
      </c>
      <c r="Q2460" s="111" t="s">
        <v>3457</v>
      </c>
      <c r="R2460" s="111" t="s">
        <v>3460</v>
      </c>
      <c r="S2460" s="97" t="s">
        <v>3461</v>
      </c>
      <c r="T2460" s="102" t="s">
        <v>51</v>
      </c>
      <c r="U2460" s="102" t="s">
        <v>45</v>
      </c>
      <c r="V2460" s="102" t="s">
        <v>52</v>
      </c>
      <c r="W2460" s="94">
        <v>278.39999999999998</v>
      </c>
      <c r="X2460" s="98">
        <v>85.4</v>
      </c>
      <c r="Y2460" s="94">
        <v>6750</v>
      </c>
      <c r="Z2460" s="94">
        <f>W2460*Y2460</f>
        <v>1879199.9999999998</v>
      </c>
      <c r="AA2460" s="89">
        <v>6</v>
      </c>
      <c r="AB2460" s="89">
        <v>6</v>
      </c>
      <c r="AC2460" s="94">
        <f>(Z2460*(100-AB2460))/100</f>
        <v>1766447.9999999998</v>
      </c>
      <c r="AD2460" s="94">
        <f>IF(AND(AC2460="",M2460=""),0,IF((AC2460=""),M2460, IF( (M2460=""),AC2460,AC2460+M2460)))</f>
        <v>1848847.9999999998</v>
      </c>
      <c r="AE2460" s="94">
        <f>IF( (X2460=""),AD2460*1,( M2460+(SUM(AC2460:AC2460)) )*(X2460/100) )</f>
        <v>1578916.192</v>
      </c>
      <c r="AF2460" s="94">
        <v>50000000</v>
      </c>
      <c r="AG2460" s="94">
        <f>IF((AF2460-AE2460) &gt; 1,0,IF((AF2460-AE2460)&lt;0,AE2460-AF2460,AF2460-AE2460))</f>
        <v>0</v>
      </c>
      <c r="AH2460" s="94">
        <v>0.02</v>
      </c>
    </row>
    <row r="2461" spans="1:34" s="73" customFormat="1" x14ac:dyDescent="0.55000000000000004">
      <c r="A2461" s="108"/>
      <c r="B2461" s="109"/>
      <c r="C2461" s="102"/>
      <c r="D2461" s="90"/>
      <c r="E2461" s="102"/>
      <c r="F2461" s="102"/>
      <c r="G2461" s="102"/>
      <c r="H2461" s="102"/>
      <c r="I2461" s="98"/>
      <c r="J2461" s="102"/>
      <c r="K2461" s="94"/>
      <c r="L2461" s="94"/>
      <c r="M2461" s="94"/>
      <c r="N2461" s="102">
        <v>2</v>
      </c>
      <c r="O2461" s="111" t="s">
        <v>3456</v>
      </c>
      <c r="P2461" s="96">
        <v>3570800348796</v>
      </c>
      <c r="Q2461" s="111" t="s">
        <v>3457</v>
      </c>
      <c r="R2461" s="111" t="s">
        <v>3460</v>
      </c>
      <c r="S2461" s="97" t="s">
        <v>3462</v>
      </c>
      <c r="T2461" s="102" t="s">
        <v>55</v>
      </c>
      <c r="U2461" s="102" t="s">
        <v>45</v>
      </c>
      <c r="V2461" s="102" t="s">
        <v>52</v>
      </c>
      <c r="W2461" s="94">
        <v>47.6</v>
      </c>
      <c r="X2461" s="98">
        <v>14.6</v>
      </c>
      <c r="Y2461" s="94">
        <v>0</v>
      </c>
      <c r="Z2461" s="94">
        <f>W2461*Y2461</f>
        <v>0</v>
      </c>
      <c r="AA2461" s="89">
        <v>6</v>
      </c>
      <c r="AB2461" s="89">
        <v>6</v>
      </c>
      <c r="AC2461" s="94">
        <f>(Z2461*(100-AB2461))/100</f>
        <v>0</v>
      </c>
      <c r="AD2461" s="94">
        <f>IF(AND(AC2461="",M2460=""),0,IF((AC2461=""),M2460, IF( (M2460=""),AC2461,AC2461+M2460)))</f>
        <v>82400</v>
      </c>
      <c r="AE2461" s="94">
        <f>IF( (X2461=""),AD2461*1,( M2460+(SUM(AC2461:AC2461)) )*(X2461/100) )</f>
        <v>12030.4</v>
      </c>
      <c r="AF2461" s="94">
        <v>50000000</v>
      </c>
      <c r="AG2461" s="94">
        <f>IF((AF2461-AE2461) &gt; 1,0,IF((AF2461-AE2461)&lt;0,AE2461-AF2461,AF2461-AE2461))</f>
        <v>0</v>
      </c>
      <c r="AH2461" s="94">
        <v>0.02</v>
      </c>
    </row>
    <row r="2462" spans="1:34" s="73" customFormat="1" x14ac:dyDescent="0.55000000000000004">
      <c r="A2462" s="108"/>
      <c r="B2462" s="109"/>
      <c r="C2462" s="102"/>
      <c r="D2462" s="90"/>
      <c r="E2462" s="102"/>
      <c r="F2462" s="102"/>
      <c r="G2462" s="102"/>
      <c r="H2462" s="102"/>
      <c r="I2462" s="98"/>
      <c r="J2462" s="102"/>
      <c r="K2462" s="94"/>
      <c r="L2462" s="94" t="s">
        <v>63</v>
      </c>
      <c r="M2462" s="94">
        <f>SUM(M2460:M2461)</f>
        <v>82400</v>
      </c>
      <c r="N2462" s="102"/>
      <c r="O2462" s="111"/>
      <c r="P2462" s="96"/>
      <c r="Q2462" s="111"/>
      <c r="R2462" s="111"/>
      <c r="S2462" s="97"/>
      <c r="T2462" s="102"/>
      <c r="U2462" s="102"/>
      <c r="V2462" s="102"/>
      <c r="W2462" s="94"/>
      <c r="X2462" s="98"/>
      <c r="Y2462" s="94"/>
      <c r="Z2462" s="94"/>
      <c r="AA2462" s="89"/>
      <c r="AB2462" s="89"/>
      <c r="AC2462" s="94"/>
      <c r="AD2462" s="94">
        <f>SUM(AD2460:AD2461)</f>
        <v>1931247.9999999998</v>
      </c>
      <c r="AE2462" s="94">
        <f>SUM(AE2460:AE2461)</f>
        <v>1590946.5919999999</v>
      </c>
      <c r="AF2462" s="94"/>
      <c r="AG2462" s="94">
        <f>SUM(AG2460:AG2461)</f>
        <v>0</v>
      </c>
      <c r="AH2462" s="94"/>
    </row>
    <row r="2463" spans="1:34" s="99" customFormat="1" x14ac:dyDescent="0.55000000000000004">
      <c r="A2463" s="107" t="s">
        <v>3472</v>
      </c>
      <c r="B2463" s="102">
        <v>1200</v>
      </c>
      <c r="C2463" s="102">
        <v>5397</v>
      </c>
      <c r="D2463" s="90" t="s">
        <v>3473</v>
      </c>
      <c r="E2463" s="102" t="s">
        <v>34</v>
      </c>
      <c r="F2463" s="102">
        <v>11132</v>
      </c>
      <c r="G2463" s="102">
        <v>0</v>
      </c>
      <c r="H2463" s="102">
        <v>0</v>
      </c>
      <c r="I2463" s="98">
        <v>27</v>
      </c>
      <c r="J2463" s="102" t="s">
        <v>35</v>
      </c>
      <c r="K2463" s="94">
        <f>((G2463*400)+(H2463*100))+I2463</f>
        <v>27</v>
      </c>
      <c r="L2463" s="94">
        <v>25000</v>
      </c>
      <c r="M2463" s="94">
        <f>K2463*L2463</f>
        <v>675000</v>
      </c>
      <c r="N2463" s="102">
        <v>1</v>
      </c>
      <c r="O2463" s="111" t="s">
        <v>3470</v>
      </c>
      <c r="P2463" s="96">
        <v>3570800008472</v>
      </c>
      <c r="Q2463" s="111" t="s">
        <v>3471</v>
      </c>
      <c r="R2463" s="111" t="s">
        <v>3474</v>
      </c>
      <c r="S2463" s="97" t="s">
        <v>3475</v>
      </c>
      <c r="T2463" s="102" t="s">
        <v>44</v>
      </c>
      <c r="U2463" s="102" t="s">
        <v>45</v>
      </c>
      <c r="V2463" s="102" t="s">
        <v>52</v>
      </c>
      <c r="W2463" s="94">
        <v>66.599999999999994</v>
      </c>
      <c r="X2463" s="98">
        <v>33.340000000000003</v>
      </c>
      <c r="Y2463" s="94">
        <v>7150</v>
      </c>
      <c r="Z2463" s="94">
        <f>W2463*Y2463</f>
        <v>476189.99999999994</v>
      </c>
      <c r="AA2463" s="89">
        <v>21</v>
      </c>
      <c r="AB2463" s="89">
        <v>32</v>
      </c>
      <c r="AC2463" s="94">
        <f>(Z2463*(100-AB2463))/100</f>
        <v>323809.19999999995</v>
      </c>
      <c r="AD2463" s="94">
        <f>IF(AND(AC2463="",M2463=""),0,IF((AC2463=""),M2463, IF( (M2463=""),AC2463,SUM(AC2463:AC2464)+M2463)))</f>
        <v>1322618.3999999999</v>
      </c>
      <c r="AE2463" s="94">
        <f>IF( (X2463=""),AD2463*1,AD2463*(X2463/100) )</f>
        <v>440960.97456</v>
      </c>
      <c r="AF2463" s="94">
        <v>0</v>
      </c>
      <c r="AG2463" s="94">
        <f>IF((AF2463-AE2463) &gt; 1,0,IF((AF2463-AE2463)&lt;0,AE2463-AF2463,AF2463-AE2463))</f>
        <v>440960.97456</v>
      </c>
      <c r="AH2463" s="94">
        <v>0.02</v>
      </c>
    </row>
    <row r="2464" spans="1:34" s="99" customFormat="1" x14ac:dyDescent="0.55000000000000004">
      <c r="A2464" s="107"/>
      <c r="B2464" s="102"/>
      <c r="C2464" s="102"/>
      <c r="D2464" s="90"/>
      <c r="E2464" s="102"/>
      <c r="F2464" s="102"/>
      <c r="G2464" s="102"/>
      <c r="H2464" s="102"/>
      <c r="I2464" s="98"/>
      <c r="J2464" s="102"/>
      <c r="K2464" s="94"/>
      <c r="L2464" s="94"/>
      <c r="M2464" s="94"/>
      <c r="N2464" s="102"/>
      <c r="O2464" s="111"/>
      <c r="P2464" s="96"/>
      <c r="Q2464" s="111"/>
      <c r="R2464" s="111"/>
      <c r="S2464" s="97"/>
      <c r="T2464" s="102" t="s">
        <v>44</v>
      </c>
      <c r="U2464" s="102"/>
      <c r="V2464" s="102" t="s">
        <v>52</v>
      </c>
      <c r="W2464" s="94">
        <v>66.599999999999994</v>
      </c>
      <c r="X2464" s="98">
        <v>33.33</v>
      </c>
      <c r="Y2464" s="94">
        <v>7150</v>
      </c>
      <c r="Z2464" s="94">
        <f>W2464*Y2464</f>
        <v>476189.99999999994</v>
      </c>
      <c r="AA2464" s="89">
        <v>21</v>
      </c>
      <c r="AB2464" s="89">
        <v>32</v>
      </c>
      <c r="AC2464" s="94">
        <f>(Z2464*(100-AB2464))/100</f>
        <v>323809.19999999995</v>
      </c>
      <c r="AD2464" s="94">
        <f>IF(AND(AC2464="",M2463=""),0,IF((AC2464=""),M2463, IF( (M2463=""),AC2464,SUM(AC2463:AC2464)+M2463)))</f>
        <v>1322618.3999999999</v>
      </c>
      <c r="AE2464" s="94">
        <f>IF( (X2464=""),AD2464*1,AD2464*(X2464/100) )</f>
        <v>440828.71271999995</v>
      </c>
      <c r="AF2464" s="94">
        <v>0</v>
      </c>
      <c r="AG2464" s="94">
        <f>IF((AF2464-AE2464) &gt; 1,0,IF((AF2464-AE2464)&lt;0,AE2464-AF2464,AF2464-AE2464))</f>
        <v>440828.71271999995</v>
      </c>
      <c r="AH2464" s="94">
        <v>0.02</v>
      </c>
    </row>
    <row r="2465" spans="1:34" s="99" customFormat="1" x14ac:dyDescent="0.55000000000000004">
      <c r="A2465" s="107"/>
      <c r="B2465" s="102"/>
      <c r="C2465" s="102"/>
      <c r="D2465" s="90"/>
      <c r="E2465" s="102"/>
      <c r="F2465" s="102"/>
      <c r="G2465" s="102"/>
      <c r="H2465" s="102"/>
      <c r="I2465" s="98"/>
      <c r="J2465" s="102"/>
      <c r="K2465" s="94"/>
      <c r="L2465" s="94"/>
      <c r="M2465" s="94"/>
      <c r="N2465" s="102"/>
      <c r="O2465" s="111"/>
      <c r="P2465" s="96"/>
      <c r="Q2465" s="111"/>
      <c r="R2465" s="111"/>
      <c r="S2465" s="97"/>
      <c r="T2465" s="102" t="s">
        <v>44</v>
      </c>
      <c r="U2465" s="102"/>
      <c r="V2465" s="102" t="s">
        <v>52</v>
      </c>
      <c r="W2465" s="94">
        <v>66.599999999999994</v>
      </c>
      <c r="X2465" s="98">
        <v>33.33</v>
      </c>
      <c r="Y2465" s="94">
        <v>7150</v>
      </c>
      <c r="Z2465" s="94">
        <f>W2465*Y2465</f>
        <v>476189.99999999994</v>
      </c>
      <c r="AA2465" s="89">
        <v>21</v>
      </c>
      <c r="AB2465" s="89">
        <v>32</v>
      </c>
      <c r="AC2465" s="94">
        <f>(Z2465*(100-AB2465))/100</f>
        <v>323809.19999999995</v>
      </c>
      <c r="AD2465" s="94">
        <f>IF(AND(AC2465="",M2463=""),0,IF((AC2465=""),M2463, IF( (M2463=""),AC2465,SUM(AC2463:AC2464)+M2463)))</f>
        <v>1322618.3999999999</v>
      </c>
      <c r="AE2465" s="94">
        <f>IF( (X2465=""),AD2465*1,AD2465*(X2465/100) )</f>
        <v>440828.71271999995</v>
      </c>
      <c r="AF2465" s="94">
        <v>0</v>
      </c>
      <c r="AG2465" s="94">
        <f>IF((AF2465-AE2465) &gt; 1,0,IF((AF2465-AE2465)&lt;0,AE2465-AF2465,AF2465-AE2465))</f>
        <v>440828.71271999995</v>
      </c>
      <c r="AH2465" s="94">
        <v>0.02</v>
      </c>
    </row>
    <row r="2466" spans="1:34" s="99" customFormat="1" x14ac:dyDescent="0.55000000000000004">
      <c r="A2466" s="107" t="s">
        <v>3472</v>
      </c>
      <c r="B2466" s="102">
        <v>1202</v>
      </c>
      <c r="C2466" s="102">
        <v>5475</v>
      </c>
      <c r="D2466" s="90" t="s">
        <v>3477</v>
      </c>
      <c r="E2466" s="102" t="s">
        <v>34</v>
      </c>
      <c r="F2466" s="102">
        <v>19966</v>
      </c>
      <c r="G2466" s="102">
        <v>0</v>
      </c>
      <c r="H2466" s="102">
        <v>2</v>
      </c>
      <c r="I2466" s="98">
        <v>18.899999999999999</v>
      </c>
      <c r="J2466" s="102" t="s">
        <v>68</v>
      </c>
      <c r="K2466" s="94">
        <f>((G2466*400)+(H2466*100))+I2466</f>
        <v>218.9</v>
      </c>
      <c r="L2466" s="94">
        <v>2425</v>
      </c>
      <c r="M2466" s="94">
        <f>K2466*L2466</f>
        <v>530832.5</v>
      </c>
      <c r="N2466" s="102"/>
      <c r="O2466" s="111"/>
      <c r="P2466" s="96"/>
      <c r="Q2466" s="111"/>
      <c r="R2466" s="111"/>
      <c r="S2466" s="97"/>
      <c r="T2466" s="102"/>
      <c r="U2466" s="102"/>
      <c r="V2466" s="102"/>
      <c r="W2466" s="94"/>
      <c r="X2466" s="98"/>
      <c r="Y2466" s="94"/>
      <c r="Z2466" s="94"/>
      <c r="AA2466" s="89"/>
      <c r="AB2466" s="89"/>
      <c r="AC2466" s="94"/>
      <c r="AD2466" s="94">
        <f>IF(AND(AC2466="",M2466=""),0,IF((AC2466=""),M2466,IF((M2466=""),AC2466,AC2466+M2466)))</f>
        <v>530832.5</v>
      </c>
      <c r="AE2466" s="94">
        <f>IF( (X2466=""),AD2466*1,AD2466*(X2466/100) )</f>
        <v>530832.5</v>
      </c>
      <c r="AF2466" s="94">
        <v>0</v>
      </c>
      <c r="AG2466" s="94">
        <f>IF((AF2466-AE2466) &gt; 1,0,IF((AF2466-AE2466)&lt;0,AE2466-AF2466,AF2466-AE2466))</f>
        <v>530832.5</v>
      </c>
      <c r="AH2466" s="94">
        <v>0.3</v>
      </c>
    </row>
    <row r="2467" spans="1:34" s="99" customFormat="1" x14ac:dyDescent="0.55000000000000004">
      <c r="A2467" s="107"/>
      <c r="B2467" s="102"/>
      <c r="C2467" s="102"/>
      <c r="D2467" s="90"/>
      <c r="E2467" s="102"/>
      <c r="F2467" s="102"/>
      <c r="G2467" s="102"/>
      <c r="H2467" s="102"/>
      <c r="I2467" s="98"/>
      <c r="J2467" s="102"/>
      <c r="K2467" s="94"/>
      <c r="L2467" s="94" t="s">
        <v>63</v>
      </c>
      <c r="M2467" s="94">
        <f>SUM(M2463:M2466)</f>
        <v>1205832.5</v>
      </c>
      <c r="N2467" s="102"/>
      <c r="O2467" s="111"/>
      <c r="P2467" s="96"/>
      <c r="Q2467" s="111"/>
      <c r="R2467" s="111"/>
      <c r="S2467" s="97"/>
      <c r="T2467" s="102"/>
      <c r="U2467" s="102"/>
      <c r="V2467" s="102"/>
      <c r="W2467" s="94"/>
      <c r="X2467" s="98"/>
      <c r="Y2467" s="94"/>
      <c r="Z2467" s="94"/>
      <c r="AA2467" s="89"/>
      <c r="AB2467" s="89"/>
      <c r="AC2467" s="94"/>
      <c r="AD2467" s="94"/>
      <c r="AE2467" s="94">
        <f>SUM(AE2463:AE2466)</f>
        <v>1853450.9</v>
      </c>
      <c r="AF2467" s="94"/>
      <c r="AG2467" s="94">
        <f>SUM(AG2463:AG2466)</f>
        <v>1853450.9</v>
      </c>
      <c r="AH2467" s="94"/>
    </row>
    <row r="2468" spans="1:34" s="73" customFormat="1" x14ac:dyDescent="0.55000000000000004">
      <c r="A2468" s="108" t="s">
        <v>3463</v>
      </c>
      <c r="B2468" s="109">
        <v>1067</v>
      </c>
      <c r="C2468" s="102">
        <v>7386</v>
      </c>
      <c r="D2468" s="90" t="s">
        <v>3464</v>
      </c>
      <c r="E2468" s="102" t="s">
        <v>34</v>
      </c>
      <c r="F2468" s="102">
        <v>5115</v>
      </c>
      <c r="G2468" s="102">
        <v>0</v>
      </c>
      <c r="H2468" s="102">
        <v>3</v>
      </c>
      <c r="I2468" s="98">
        <v>60</v>
      </c>
      <c r="J2468" s="102" t="s">
        <v>38</v>
      </c>
      <c r="K2468" s="94">
        <f t="shared" ref="K2468:K2473" si="243">((G2468*400)+(H2468*100))+I2468</f>
        <v>360</v>
      </c>
      <c r="L2468" s="94">
        <v>850</v>
      </c>
      <c r="M2468" s="94">
        <f t="shared" ref="M2468:M2473" si="244">K2468*L2468</f>
        <v>306000</v>
      </c>
      <c r="N2468" s="102"/>
      <c r="O2468" s="111"/>
      <c r="P2468" s="96"/>
      <c r="Q2468" s="111"/>
      <c r="R2468" s="111"/>
      <c r="S2468" s="97"/>
      <c r="T2468" s="102"/>
      <c r="U2468" s="102"/>
      <c r="V2468" s="102"/>
      <c r="W2468" s="94"/>
      <c r="X2468" s="98"/>
      <c r="Y2468" s="94"/>
      <c r="Z2468" s="94"/>
      <c r="AA2468" s="89"/>
      <c r="AB2468" s="89"/>
      <c r="AC2468" s="94"/>
      <c r="AD2468" s="94">
        <f t="shared" ref="AD2468:AD2474" si="245">IF(AND(AC2468="",M2468=""),0,IF((AC2468=""),M2468,IF((M2468=""),AC2468,AC2468+M2468)))</f>
        <v>306000</v>
      </c>
      <c r="AE2468" s="94">
        <f t="shared" ref="AE2468:AE2473" si="246">IF( (X2468=""),AD2468*1,AD2468*(X2468/100) )</f>
        <v>306000</v>
      </c>
      <c r="AF2468" s="94">
        <v>50000000</v>
      </c>
      <c r="AG2468" s="94">
        <f t="shared" ref="AG2468:AG2473" si="247">IF((AF2468-AE2468) &gt; 1,0,IF((AF2468-AE2468)&lt;0,AE2468-AF2468,AF2468-AE2468))</f>
        <v>0</v>
      </c>
      <c r="AH2468" s="94">
        <v>0.01</v>
      </c>
    </row>
    <row r="2469" spans="1:34" s="73" customFormat="1" x14ac:dyDescent="0.55000000000000004">
      <c r="A2469" s="108"/>
      <c r="B2469" s="109">
        <v>1068</v>
      </c>
      <c r="C2469" s="102">
        <v>7466</v>
      </c>
      <c r="D2469" s="90" t="s">
        <v>3465</v>
      </c>
      <c r="E2469" s="102" t="s">
        <v>34</v>
      </c>
      <c r="F2469" s="102">
        <v>5175</v>
      </c>
      <c r="G2469" s="102">
        <v>3</v>
      </c>
      <c r="H2469" s="102">
        <v>3</v>
      </c>
      <c r="I2469" s="98">
        <v>90</v>
      </c>
      <c r="J2469" s="102" t="s">
        <v>38</v>
      </c>
      <c r="K2469" s="94">
        <f t="shared" si="243"/>
        <v>1590</v>
      </c>
      <c r="L2469" s="94">
        <v>375</v>
      </c>
      <c r="M2469" s="94">
        <f t="shared" si="244"/>
        <v>596250</v>
      </c>
      <c r="N2469" s="102"/>
      <c r="O2469" s="111"/>
      <c r="P2469" s="96"/>
      <c r="Q2469" s="111"/>
      <c r="R2469" s="111"/>
      <c r="S2469" s="97"/>
      <c r="T2469" s="102"/>
      <c r="U2469" s="102"/>
      <c r="V2469" s="102"/>
      <c r="W2469" s="94"/>
      <c r="X2469" s="98"/>
      <c r="Y2469" s="94"/>
      <c r="Z2469" s="94"/>
      <c r="AA2469" s="89"/>
      <c r="AB2469" s="89"/>
      <c r="AC2469" s="94"/>
      <c r="AD2469" s="94">
        <f t="shared" si="245"/>
        <v>596250</v>
      </c>
      <c r="AE2469" s="94">
        <f t="shared" si="246"/>
        <v>596250</v>
      </c>
      <c r="AF2469" s="94">
        <v>50000000</v>
      </c>
      <c r="AG2469" s="94">
        <f t="shared" si="247"/>
        <v>0</v>
      </c>
      <c r="AH2469" s="94">
        <v>0.01</v>
      </c>
    </row>
    <row r="2470" spans="1:34" s="73" customFormat="1" x14ac:dyDescent="0.55000000000000004">
      <c r="A2470" s="108"/>
      <c r="B2470" s="109">
        <v>1069</v>
      </c>
      <c r="C2470" s="102">
        <v>7388</v>
      </c>
      <c r="D2470" s="90" t="s">
        <v>3466</v>
      </c>
      <c r="E2470" s="102" t="s">
        <v>34</v>
      </c>
      <c r="F2470" s="102">
        <v>5708</v>
      </c>
      <c r="G2470" s="102">
        <v>9</v>
      </c>
      <c r="H2470" s="102">
        <v>3</v>
      </c>
      <c r="I2470" s="98">
        <v>8</v>
      </c>
      <c r="J2470" s="102" t="s">
        <v>38</v>
      </c>
      <c r="K2470" s="94">
        <f t="shared" si="243"/>
        <v>3908</v>
      </c>
      <c r="L2470" s="94">
        <v>425</v>
      </c>
      <c r="M2470" s="94">
        <f t="shared" si="244"/>
        <v>1660900</v>
      </c>
      <c r="N2470" s="102"/>
      <c r="O2470" s="111"/>
      <c r="P2470" s="96"/>
      <c r="Q2470" s="111"/>
      <c r="R2470" s="111"/>
      <c r="S2470" s="97"/>
      <c r="T2470" s="102"/>
      <c r="U2470" s="102"/>
      <c r="V2470" s="102"/>
      <c r="W2470" s="94"/>
      <c r="X2470" s="98"/>
      <c r="Y2470" s="94"/>
      <c r="Z2470" s="94"/>
      <c r="AA2470" s="89"/>
      <c r="AB2470" s="89"/>
      <c r="AC2470" s="94"/>
      <c r="AD2470" s="94">
        <f t="shared" si="245"/>
        <v>1660900</v>
      </c>
      <c r="AE2470" s="94">
        <f t="shared" si="246"/>
        <v>1660900</v>
      </c>
      <c r="AF2470" s="94">
        <v>50000000</v>
      </c>
      <c r="AG2470" s="94">
        <f t="shared" si="247"/>
        <v>0</v>
      </c>
      <c r="AH2470" s="94">
        <v>0.01</v>
      </c>
    </row>
    <row r="2471" spans="1:34" s="73" customFormat="1" x14ac:dyDescent="0.55000000000000004">
      <c r="A2471" s="108"/>
      <c r="B2471" s="109">
        <v>1070</v>
      </c>
      <c r="C2471" s="102">
        <v>7384</v>
      </c>
      <c r="D2471" s="90" t="s">
        <v>3467</v>
      </c>
      <c r="E2471" s="102" t="s">
        <v>34</v>
      </c>
      <c r="F2471" s="102">
        <v>5709</v>
      </c>
      <c r="G2471" s="102">
        <v>1</v>
      </c>
      <c r="H2471" s="102">
        <v>3</v>
      </c>
      <c r="I2471" s="98">
        <v>81</v>
      </c>
      <c r="J2471" s="102" t="s">
        <v>38</v>
      </c>
      <c r="K2471" s="94">
        <f t="shared" si="243"/>
        <v>781</v>
      </c>
      <c r="L2471" s="94">
        <v>1000</v>
      </c>
      <c r="M2471" s="94">
        <f t="shared" si="244"/>
        <v>781000</v>
      </c>
      <c r="N2471" s="102"/>
      <c r="O2471" s="111"/>
      <c r="P2471" s="96"/>
      <c r="Q2471" s="111"/>
      <c r="R2471" s="111"/>
      <c r="S2471" s="97"/>
      <c r="T2471" s="102"/>
      <c r="U2471" s="102"/>
      <c r="V2471" s="102"/>
      <c r="W2471" s="94"/>
      <c r="X2471" s="98"/>
      <c r="Y2471" s="94"/>
      <c r="Z2471" s="94"/>
      <c r="AA2471" s="89"/>
      <c r="AB2471" s="89"/>
      <c r="AC2471" s="94"/>
      <c r="AD2471" s="94">
        <f t="shared" si="245"/>
        <v>781000</v>
      </c>
      <c r="AE2471" s="94">
        <f t="shared" si="246"/>
        <v>781000</v>
      </c>
      <c r="AF2471" s="94">
        <v>50000000</v>
      </c>
      <c r="AG2471" s="94">
        <f t="shared" si="247"/>
        <v>0</v>
      </c>
      <c r="AH2471" s="94">
        <v>0.01</v>
      </c>
    </row>
    <row r="2472" spans="1:34" s="73" customFormat="1" x14ac:dyDescent="0.55000000000000004">
      <c r="A2472" s="108"/>
      <c r="B2472" s="109">
        <v>1071</v>
      </c>
      <c r="C2472" s="102">
        <v>7385</v>
      </c>
      <c r="D2472" s="90" t="s">
        <v>3468</v>
      </c>
      <c r="E2472" s="102" t="s">
        <v>34</v>
      </c>
      <c r="F2472" s="102">
        <v>5710</v>
      </c>
      <c r="G2472" s="102">
        <v>2</v>
      </c>
      <c r="H2472" s="102">
        <v>1</v>
      </c>
      <c r="I2472" s="98">
        <v>57</v>
      </c>
      <c r="J2472" s="102" t="s">
        <v>38</v>
      </c>
      <c r="K2472" s="94">
        <f t="shared" si="243"/>
        <v>957</v>
      </c>
      <c r="L2472" s="94">
        <v>1650</v>
      </c>
      <c r="M2472" s="94">
        <f t="shared" si="244"/>
        <v>1579050</v>
      </c>
      <c r="N2472" s="102"/>
      <c r="O2472" s="111"/>
      <c r="P2472" s="96"/>
      <c r="Q2472" s="111"/>
      <c r="R2472" s="111"/>
      <c r="S2472" s="97"/>
      <c r="T2472" s="102"/>
      <c r="U2472" s="102"/>
      <c r="V2472" s="102"/>
      <c r="W2472" s="94"/>
      <c r="X2472" s="98"/>
      <c r="Y2472" s="94"/>
      <c r="Z2472" s="94"/>
      <c r="AA2472" s="89"/>
      <c r="AB2472" s="89"/>
      <c r="AC2472" s="94"/>
      <c r="AD2472" s="94">
        <f t="shared" si="245"/>
        <v>1579050</v>
      </c>
      <c r="AE2472" s="94">
        <f t="shared" si="246"/>
        <v>1579050</v>
      </c>
      <c r="AF2472" s="94">
        <v>50000000</v>
      </c>
      <c r="AG2472" s="94">
        <f t="shared" si="247"/>
        <v>0</v>
      </c>
      <c r="AH2472" s="94">
        <v>0.01</v>
      </c>
    </row>
    <row r="2473" spans="1:34" s="73" customFormat="1" x14ac:dyDescent="0.55000000000000004">
      <c r="A2473" s="108"/>
      <c r="B2473" s="109">
        <v>1072</v>
      </c>
      <c r="C2473" s="102">
        <v>7319</v>
      </c>
      <c r="D2473" s="90" t="s">
        <v>3469</v>
      </c>
      <c r="E2473" s="102" t="s">
        <v>34</v>
      </c>
      <c r="F2473" s="102">
        <v>9045</v>
      </c>
      <c r="G2473" s="102">
        <v>7</v>
      </c>
      <c r="H2473" s="102">
        <v>1</v>
      </c>
      <c r="I2473" s="98">
        <v>46</v>
      </c>
      <c r="J2473" s="102" t="s">
        <v>15703</v>
      </c>
      <c r="K2473" s="94">
        <f t="shared" si="243"/>
        <v>2946</v>
      </c>
      <c r="L2473" s="94">
        <v>275</v>
      </c>
      <c r="M2473" s="94">
        <f t="shared" si="244"/>
        <v>810150</v>
      </c>
      <c r="N2473" s="102"/>
      <c r="O2473" s="111"/>
      <c r="P2473" s="96"/>
      <c r="Q2473" s="111"/>
      <c r="R2473" s="111"/>
      <c r="S2473" s="97"/>
      <c r="T2473" s="102"/>
      <c r="U2473" s="102"/>
      <c r="V2473" s="102"/>
      <c r="W2473" s="94"/>
      <c r="X2473" s="98"/>
      <c r="Y2473" s="94"/>
      <c r="Z2473" s="94"/>
      <c r="AA2473" s="89"/>
      <c r="AB2473" s="89"/>
      <c r="AC2473" s="94"/>
      <c r="AD2473" s="94">
        <f t="shared" si="245"/>
        <v>810150</v>
      </c>
      <c r="AE2473" s="94">
        <f t="shared" si="246"/>
        <v>810150</v>
      </c>
      <c r="AF2473" s="94">
        <v>0</v>
      </c>
      <c r="AG2473" s="94">
        <f t="shared" si="247"/>
        <v>810150</v>
      </c>
      <c r="AH2473" s="94">
        <v>0.3</v>
      </c>
    </row>
    <row r="2474" spans="1:34" s="73" customFormat="1" x14ac:dyDescent="0.55000000000000004">
      <c r="A2474" s="108" t="s">
        <v>3463</v>
      </c>
      <c r="B2474" s="109">
        <v>1073</v>
      </c>
      <c r="C2474" s="102">
        <v>7467</v>
      </c>
      <c r="D2474" s="90" t="s">
        <v>3476</v>
      </c>
      <c r="E2474" s="102" t="s">
        <v>34</v>
      </c>
      <c r="F2474" s="102">
        <v>12186</v>
      </c>
      <c r="G2474" s="102">
        <v>8</v>
      </c>
      <c r="H2474" s="102">
        <v>3</v>
      </c>
      <c r="I2474" s="98">
        <v>92</v>
      </c>
      <c r="J2474" s="102" t="s">
        <v>38</v>
      </c>
      <c r="K2474" s="94">
        <f>((G2474*400)+(H2474*100))+I2474</f>
        <v>3592</v>
      </c>
      <c r="L2474" s="94">
        <v>375</v>
      </c>
      <c r="M2474" s="94">
        <f>K2474*L2474</f>
        <v>1347000</v>
      </c>
      <c r="N2474" s="102"/>
      <c r="O2474" s="111"/>
      <c r="P2474" s="96"/>
      <c r="Q2474" s="111"/>
      <c r="R2474" s="111"/>
      <c r="S2474" s="97"/>
      <c r="T2474" s="102"/>
      <c r="U2474" s="102"/>
      <c r="V2474" s="102"/>
      <c r="W2474" s="94"/>
      <c r="X2474" s="98"/>
      <c r="Y2474" s="94"/>
      <c r="Z2474" s="94"/>
      <c r="AA2474" s="89"/>
      <c r="AB2474" s="89"/>
      <c r="AC2474" s="94"/>
      <c r="AD2474" s="94">
        <f t="shared" si="245"/>
        <v>1347000</v>
      </c>
      <c r="AE2474" s="94">
        <f>IF( (X2474=""),AD2474*1,AD2474*(X2474/100) )</f>
        <v>1347000</v>
      </c>
      <c r="AF2474" s="94">
        <v>50000000</v>
      </c>
      <c r="AG2474" s="94">
        <f>IF((AF2474-AE2474) &gt; 1,0,IF((AF2474-AE2474)&lt;0,AE2474-AF2474,AF2474-AE2474))</f>
        <v>0</v>
      </c>
      <c r="AH2474" s="94">
        <v>0.01</v>
      </c>
    </row>
    <row r="2475" spans="1:34" s="73" customFormat="1" x14ac:dyDescent="0.55000000000000004">
      <c r="A2475" s="108"/>
      <c r="B2475" s="109"/>
      <c r="C2475" s="102"/>
      <c r="D2475" s="90"/>
      <c r="E2475" s="102"/>
      <c r="F2475" s="102"/>
      <c r="G2475" s="102"/>
      <c r="H2475" s="102"/>
      <c r="I2475" s="98"/>
      <c r="J2475" s="102"/>
      <c r="K2475" s="94"/>
      <c r="L2475" s="94" t="s">
        <v>63</v>
      </c>
      <c r="M2475" s="94">
        <f>SUM(M2468:M2474)</f>
        <v>7080350</v>
      </c>
      <c r="N2475" s="102"/>
      <c r="O2475" s="111"/>
      <c r="P2475" s="96"/>
      <c r="Q2475" s="111"/>
      <c r="R2475" s="111"/>
      <c r="S2475" s="97"/>
      <c r="T2475" s="102"/>
      <c r="U2475" s="102"/>
      <c r="V2475" s="102"/>
      <c r="W2475" s="94"/>
      <c r="X2475" s="98"/>
      <c r="Y2475" s="94"/>
      <c r="Z2475" s="94"/>
      <c r="AA2475" s="89"/>
      <c r="AB2475" s="89"/>
      <c r="AC2475" s="94"/>
      <c r="AD2475" s="94">
        <f>SUM(AD2468:AD2474)</f>
        <v>7080350</v>
      </c>
      <c r="AE2475" s="94">
        <f>SUM(AE2468:AE2474)</f>
        <v>7080350</v>
      </c>
      <c r="AF2475" s="94"/>
      <c r="AG2475" s="94">
        <f>SUM(AG2468:AG2474)</f>
        <v>810150</v>
      </c>
      <c r="AH2475" s="94"/>
    </row>
    <row r="2476" spans="1:34" s="73" customFormat="1" x14ac:dyDescent="0.55000000000000004">
      <c r="A2476" s="108" t="s">
        <v>3478</v>
      </c>
      <c r="B2476" s="109">
        <v>1074</v>
      </c>
      <c r="C2476" s="102">
        <v>7058</v>
      </c>
      <c r="D2476" s="90" t="s">
        <v>3479</v>
      </c>
      <c r="E2476" s="102" t="s">
        <v>34</v>
      </c>
      <c r="F2476" s="102">
        <v>23392</v>
      </c>
      <c r="G2476" s="102">
        <v>0</v>
      </c>
      <c r="H2476" s="102">
        <v>0</v>
      </c>
      <c r="I2476" s="98">
        <v>71</v>
      </c>
      <c r="J2476" s="102" t="s">
        <v>35</v>
      </c>
      <c r="K2476" s="94">
        <f>((G2476*400)+(H2476*100))+I2476</f>
        <v>71</v>
      </c>
      <c r="L2476" s="94">
        <v>850</v>
      </c>
      <c r="M2476" s="94">
        <f>K2476*L2476</f>
        <v>60350</v>
      </c>
      <c r="N2476" s="102"/>
      <c r="O2476" s="111"/>
      <c r="P2476" s="96"/>
      <c r="Q2476" s="111"/>
      <c r="R2476" s="111"/>
      <c r="S2476" s="97"/>
      <c r="T2476" s="102"/>
      <c r="U2476" s="102"/>
      <c r="V2476" s="102"/>
      <c r="W2476" s="94"/>
      <c r="X2476" s="98"/>
      <c r="Y2476" s="94"/>
      <c r="Z2476" s="94"/>
      <c r="AA2476" s="89"/>
      <c r="AB2476" s="89"/>
      <c r="AC2476" s="94"/>
      <c r="AD2476" s="94">
        <f>IF(AND(AC2476="",M2476=""),0,IF((AC2476=""),M2476,IF((M2476=""),AC2476,AC2476+M2476)))</f>
        <v>60350</v>
      </c>
      <c r="AE2476" s="94">
        <f>IF( (X2476=""),AD2476*1,AD2476*(X2476/100) )</f>
        <v>60350</v>
      </c>
      <c r="AF2476" s="94">
        <v>50000000</v>
      </c>
      <c r="AG2476" s="94">
        <f>IF((AF2476-AE2476) &gt; 1,0,IF((AF2476-AE2476)&lt;0,AE2476-AF2476,AF2476-AE2476))</f>
        <v>0</v>
      </c>
      <c r="AH2476" s="94">
        <v>0.02</v>
      </c>
    </row>
    <row r="2477" spans="1:34" s="73" customFormat="1" x14ac:dyDescent="0.55000000000000004">
      <c r="A2477" s="108"/>
      <c r="B2477" s="109"/>
      <c r="C2477" s="102"/>
      <c r="D2477" s="90"/>
      <c r="E2477" s="102"/>
      <c r="F2477" s="102"/>
      <c r="G2477" s="102"/>
      <c r="H2477" s="102"/>
      <c r="I2477" s="98"/>
      <c r="J2477" s="102"/>
      <c r="K2477" s="94"/>
      <c r="L2477" s="94" t="s">
        <v>63</v>
      </c>
      <c r="M2477" s="94">
        <f>SUM(M2476:M2476)</f>
        <v>60350</v>
      </c>
      <c r="N2477" s="102"/>
      <c r="O2477" s="111"/>
      <c r="P2477" s="96"/>
      <c r="Q2477" s="111"/>
      <c r="R2477" s="111"/>
      <c r="S2477" s="97"/>
      <c r="T2477" s="102"/>
      <c r="U2477" s="102"/>
      <c r="V2477" s="102"/>
      <c r="W2477" s="94"/>
      <c r="X2477" s="98"/>
      <c r="Y2477" s="94"/>
      <c r="Z2477" s="94"/>
      <c r="AA2477" s="89"/>
      <c r="AB2477" s="89"/>
      <c r="AC2477" s="94"/>
      <c r="AD2477" s="94">
        <f>SUM(AD2476:AD2476)</f>
        <v>60350</v>
      </c>
      <c r="AE2477" s="94">
        <f>SUM(AE2476:AE2476)</f>
        <v>60350</v>
      </c>
      <c r="AF2477" s="94"/>
      <c r="AG2477" s="94">
        <f>SUM(AG2476:AG2476)</f>
        <v>0</v>
      </c>
      <c r="AH2477" s="94"/>
    </row>
    <row r="2478" spans="1:34" s="73" customFormat="1" x14ac:dyDescent="0.55000000000000004">
      <c r="A2478" s="108" t="s">
        <v>3482</v>
      </c>
      <c r="B2478" s="109">
        <v>1075</v>
      </c>
      <c r="C2478" s="102">
        <v>6824</v>
      </c>
      <c r="D2478" s="90" t="s">
        <v>3483</v>
      </c>
      <c r="E2478" s="102" t="s">
        <v>34</v>
      </c>
      <c r="F2478" s="102">
        <v>23620</v>
      </c>
      <c r="G2478" s="102">
        <v>0</v>
      </c>
      <c r="H2478" s="102">
        <v>0</v>
      </c>
      <c r="I2478" s="98">
        <v>69</v>
      </c>
      <c r="J2478" s="102" t="s">
        <v>35</v>
      </c>
      <c r="K2478" s="94">
        <f>((G2478*400)+(H2478*100))+I2478</f>
        <v>69</v>
      </c>
      <c r="L2478" s="94">
        <v>1600</v>
      </c>
      <c r="M2478" s="94">
        <f>K2478*L2478</f>
        <v>110400</v>
      </c>
      <c r="N2478" s="102">
        <v>1</v>
      </c>
      <c r="O2478" s="111" t="s">
        <v>3480</v>
      </c>
      <c r="P2478" s="96"/>
      <c r="Q2478" s="111" t="s">
        <v>3481</v>
      </c>
      <c r="R2478" s="111" t="s">
        <v>3484</v>
      </c>
      <c r="S2478" s="97" t="s">
        <v>3485</v>
      </c>
      <c r="T2478" s="102" t="s">
        <v>51</v>
      </c>
      <c r="U2478" s="102" t="s">
        <v>45</v>
      </c>
      <c r="V2478" s="102" t="s">
        <v>52</v>
      </c>
      <c r="W2478" s="94">
        <v>222.44</v>
      </c>
      <c r="X2478" s="98">
        <v>100</v>
      </c>
      <c r="Y2478" s="94">
        <v>6750</v>
      </c>
      <c r="Z2478" s="94">
        <f>W2478*Y2478</f>
        <v>1501470</v>
      </c>
      <c r="AA2478" s="89">
        <v>6</v>
      </c>
      <c r="AB2478" s="89">
        <v>6</v>
      </c>
      <c r="AC2478" s="94">
        <f>(Z2478*(100-AB2478))/100</f>
        <v>1411381.8</v>
      </c>
      <c r="AD2478" s="94">
        <f>IF(AND(AC2478="",M2478=""),0,IF((AC2478=""),M2478, IF( (M2478=""),AC2478,AC2478+M2478)))</f>
        <v>1521781.8</v>
      </c>
      <c r="AE2478" s="94">
        <f>IF( (X2478=""),AD2478*1,( M2478+(SUM(AC2478:AC2478)) )*(X2478/100) )</f>
        <v>1521781.8</v>
      </c>
      <c r="AF2478" s="94">
        <v>50000000</v>
      </c>
      <c r="AG2478" s="94">
        <f>IF((AF2478-AE2478) &gt; 1,0,IF((AF2478-AE2478)&lt;0,AE2478-AF2478,AF2478-AE2478))</f>
        <v>0</v>
      </c>
      <c r="AH2478" s="94">
        <v>0.02</v>
      </c>
    </row>
    <row r="2479" spans="1:34" x14ac:dyDescent="0.55000000000000004">
      <c r="B2479" s="109"/>
      <c r="C2479" s="102"/>
      <c r="D2479" s="90"/>
      <c r="E2479" s="102"/>
      <c r="F2479" s="102"/>
      <c r="G2479" s="102"/>
      <c r="H2479" s="102"/>
      <c r="I2479" s="98"/>
      <c r="J2479" s="102"/>
      <c r="K2479" s="94"/>
      <c r="L2479" s="94" t="s">
        <v>63</v>
      </c>
      <c r="M2479" s="94">
        <f>SUM(M2478:M2478)</f>
        <v>110400</v>
      </c>
      <c r="N2479" s="102"/>
      <c r="O2479" s="111"/>
      <c r="P2479" s="96"/>
      <c r="Q2479" s="111"/>
      <c r="R2479" s="111"/>
      <c r="S2479" s="97"/>
      <c r="T2479" s="102"/>
      <c r="U2479" s="102"/>
      <c r="V2479" s="102"/>
      <c r="W2479" s="94"/>
      <c r="X2479" s="98"/>
      <c r="Y2479" s="94"/>
      <c r="Z2479" s="94"/>
      <c r="AA2479" s="89"/>
      <c r="AB2479" s="89"/>
      <c r="AC2479" s="94"/>
      <c r="AD2479" s="94">
        <f>SUM(AD2478:AD2478)</f>
        <v>1521781.8</v>
      </c>
      <c r="AE2479" s="94">
        <f>SUM(AE2478:AE2478)</f>
        <v>1521781.8</v>
      </c>
      <c r="AF2479" s="94"/>
      <c r="AG2479" s="94">
        <f>SUM(AG2478:AG2478)</f>
        <v>0</v>
      </c>
      <c r="AH2479" s="94"/>
    </row>
    <row r="2480" spans="1:34" x14ac:dyDescent="0.55000000000000004">
      <c r="A2480" s="108" t="s">
        <v>3488</v>
      </c>
      <c r="B2480" s="109">
        <v>1076</v>
      </c>
      <c r="C2480" s="102">
        <v>8725</v>
      </c>
      <c r="D2480" s="90" t="s">
        <v>3489</v>
      </c>
      <c r="E2480" s="102" t="s">
        <v>34</v>
      </c>
      <c r="F2480" s="102">
        <v>24388</v>
      </c>
      <c r="G2480" s="102">
        <v>0</v>
      </c>
      <c r="H2480" s="102">
        <v>1</v>
      </c>
      <c r="I2480" s="98">
        <v>25</v>
      </c>
      <c r="J2480" s="102" t="s">
        <v>35</v>
      </c>
      <c r="K2480" s="94">
        <f>((G2480*400)+(H2480*100))+I2480</f>
        <v>125</v>
      </c>
      <c r="L2480" s="94">
        <v>500</v>
      </c>
      <c r="M2480" s="94">
        <f>K2480*L2480</f>
        <v>62500</v>
      </c>
      <c r="N2480" s="102">
        <v>1</v>
      </c>
      <c r="O2480" s="111" t="s">
        <v>3486</v>
      </c>
      <c r="P2480" s="96">
        <v>1570800036836</v>
      </c>
      <c r="Q2480" s="111" t="s">
        <v>3487</v>
      </c>
      <c r="R2480" s="111" t="s">
        <v>3490</v>
      </c>
      <c r="S2480" s="97" t="s">
        <v>3491</v>
      </c>
      <c r="T2480" s="102" t="s">
        <v>51</v>
      </c>
      <c r="U2480" s="102" t="s">
        <v>227</v>
      </c>
      <c r="V2480" s="102" t="s">
        <v>52</v>
      </c>
      <c r="W2480" s="94">
        <v>223.08</v>
      </c>
      <c r="X2480" s="98">
        <v>46.68</v>
      </c>
      <c r="Y2480" s="94">
        <v>6750</v>
      </c>
      <c r="Z2480" s="94">
        <f>W2480*Y2480</f>
        <v>1505790</v>
      </c>
      <c r="AA2480" s="89">
        <v>11</v>
      </c>
      <c r="AB2480" s="89">
        <v>34</v>
      </c>
      <c r="AC2480" s="94">
        <f>(Z2480*(100-AB2480))/100</f>
        <v>993821.4</v>
      </c>
      <c r="AD2480" s="94">
        <f>IF(AND(AC2480="",M2480=""),0,IF((AC2480=""),M2480, IF( (M2480=""),AC2480,AC2480+M2480)))</f>
        <v>1056321.3999999999</v>
      </c>
      <c r="AE2480" s="94">
        <f>IF( (X2480=""),AD2480*1,( M2480+(SUM(AC2480:AC2480)) )*(X2480/100) )</f>
        <v>493090.82951999997</v>
      </c>
      <c r="AF2480" s="94">
        <v>50000000</v>
      </c>
      <c r="AG2480" s="94">
        <f>IF((AF2480-AE2480) &gt; 1,0,IF((AF2480-AE2480)&lt;0,AE2480-AF2480,AF2480-AE2480))</f>
        <v>0</v>
      </c>
      <c r="AH2480" s="94">
        <v>0.02</v>
      </c>
    </row>
    <row r="2481" spans="1:34" x14ac:dyDescent="0.55000000000000004">
      <c r="B2481" s="109"/>
      <c r="C2481" s="102"/>
      <c r="D2481" s="90"/>
      <c r="E2481" s="102"/>
      <c r="F2481" s="102"/>
      <c r="G2481" s="102"/>
      <c r="H2481" s="102"/>
      <c r="I2481" s="98"/>
      <c r="J2481" s="102"/>
      <c r="K2481" s="94"/>
      <c r="L2481" s="94"/>
      <c r="M2481" s="94"/>
      <c r="N2481" s="102">
        <v>2</v>
      </c>
      <c r="O2481" s="111" t="s">
        <v>3486</v>
      </c>
      <c r="P2481" s="96">
        <v>1570800036836</v>
      </c>
      <c r="Q2481" s="111" t="s">
        <v>3487</v>
      </c>
      <c r="R2481" s="111" t="s">
        <v>3490</v>
      </c>
      <c r="S2481" s="97" t="s">
        <v>3492</v>
      </c>
      <c r="T2481" s="102" t="s">
        <v>51</v>
      </c>
      <c r="U2481" s="102" t="s">
        <v>45</v>
      </c>
      <c r="V2481" s="102" t="s">
        <v>52</v>
      </c>
      <c r="W2481" s="94">
        <v>216</v>
      </c>
      <c r="X2481" s="98">
        <v>45.2</v>
      </c>
      <c r="Y2481" s="94">
        <v>6750</v>
      </c>
      <c r="Z2481" s="94">
        <f>W2481*Y2481</f>
        <v>1458000</v>
      </c>
      <c r="AA2481" s="89">
        <v>6</v>
      </c>
      <c r="AB2481" s="89">
        <v>6</v>
      </c>
      <c r="AC2481" s="94">
        <f>(Z2481*(100-AB2481))/100</f>
        <v>1370520</v>
      </c>
      <c r="AD2481" s="94">
        <f>IF(AND(AC2481="",M2480=""),0,IF((AC2481=""),M2480, IF( (M2480=""),AC2481,AC2481+M2480)))</f>
        <v>1433020</v>
      </c>
      <c r="AE2481" s="94">
        <f>IF( (X2481=""),AD2481*1,( M2480+(SUM(AC2481:AC2481)) )*(X2481/100) )</f>
        <v>647725.04</v>
      </c>
      <c r="AF2481" s="94">
        <v>50000000</v>
      </c>
      <c r="AG2481" s="94">
        <f>IF((AF2481-AE2481) &gt; 1,0,IF((AF2481-AE2481)&lt;0,AE2481-AF2481,AF2481-AE2481))</f>
        <v>0</v>
      </c>
      <c r="AH2481" s="94">
        <v>0.02</v>
      </c>
    </row>
    <row r="2482" spans="1:34" x14ac:dyDescent="0.55000000000000004">
      <c r="B2482" s="109"/>
      <c r="C2482" s="102"/>
      <c r="D2482" s="90"/>
      <c r="E2482" s="102"/>
      <c r="F2482" s="102"/>
      <c r="G2482" s="102"/>
      <c r="H2482" s="102"/>
      <c r="I2482" s="98"/>
      <c r="J2482" s="102"/>
      <c r="K2482" s="94"/>
      <c r="L2482" s="94"/>
      <c r="M2482" s="94"/>
      <c r="N2482" s="102">
        <v>3</v>
      </c>
      <c r="O2482" s="111" t="s">
        <v>3486</v>
      </c>
      <c r="P2482" s="96">
        <v>1570800036836</v>
      </c>
      <c r="Q2482" s="111" t="s">
        <v>3487</v>
      </c>
      <c r="R2482" s="111" t="s">
        <v>3490</v>
      </c>
      <c r="S2482" s="97" t="s">
        <v>3493</v>
      </c>
      <c r="T2482" s="102" t="s">
        <v>343</v>
      </c>
      <c r="U2482" s="102" t="s">
        <v>45</v>
      </c>
      <c r="V2482" s="102" t="s">
        <v>52</v>
      </c>
      <c r="W2482" s="94">
        <v>28</v>
      </c>
      <c r="X2482" s="98">
        <v>5.86</v>
      </c>
      <c r="Y2482" s="94">
        <v>5600</v>
      </c>
      <c r="Z2482" s="94">
        <f>W2482*Y2482</f>
        <v>156800</v>
      </c>
      <c r="AA2482" s="89">
        <v>6</v>
      </c>
      <c r="AB2482" s="89">
        <v>6</v>
      </c>
      <c r="AC2482" s="94">
        <f>(Z2482*(100-AB2482))/100</f>
        <v>147392</v>
      </c>
      <c r="AD2482" s="94">
        <f>IF(AND(AC2482="",M2480=""),0,IF((AC2482=""),M2480, IF( (M2480=""),AC2482,AC2482+M2480)))</f>
        <v>209892</v>
      </c>
      <c r="AE2482" s="94">
        <f>IF( (X2482=""),AD2482*1,( M2480+(SUM(AC2482:AC2482)) )*(X2482/100) )</f>
        <v>12299.671200000001</v>
      </c>
      <c r="AF2482" s="94">
        <v>50000000</v>
      </c>
      <c r="AG2482" s="94">
        <f>IF((AF2482-AE2482) &gt; 1,0,IF((AF2482-AE2482)&lt;0,AE2482-AF2482,AF2482-AE2482))</f>
        <v>0</v>
      </c>
      <c r="AH2482" s="94">
        <v>0.02</v>
      </c>
    </row>
    <row r="2483" spans="1:34" x14ac:dyDescent="0.55000000000000004">
      <c r="B2483" s="109"/>
      <c r="C2483" s="102"/>
      <c r="D2483" s="90"/>
      <c r="E2483" s="102"/>
      <c r="F2483" s="102"/>
      <c r="G2483" s="102"/>
      <c r="H2483" s="102"/>
      <c r="I2483" s="98"/>
      <c r="J2483" s="102"/>
      <c r="K2483" s="94"/>
      <c r="L2483" s="94"/>
      <c r="M2483" s="94"/>
      <c r="N2483" s="102">
        <v>4</v>
      </c>
      <c r="O2483" s="111" t="s">
        <v>3486</v>
      </c>
      <c r="P2483" s="96">
        <v>1570800036836</v>
      </c>
      <c r="Q2483" s="111" t="s">
        <v>3487</v>
      </c>
      <c r="R2483" s="111" t="s">
        <v>3490</v>
      </c>
      <c r="S2483" s="97" t="s">
        <v>3494</v>
      </c>
      <c r="T2483" s="102" t="s">
        <v>55</v>
      </c>
      <c r="U2483" s="102" t="s">
        <v>74</v>
      </c>
      <c r="V2483" s="102" t="s">
        <v>52</v>
      </c>
      <c r="W2483" s="94">
        <v>10.8</v>
      </c>
      <c r="X2483" s="98">
        <v>2.2599999999999998</v>
      </c>
      <c r="Y2483" s="94">
        <v>0</v>
      </c>
      <c r="Z2483" s="94">
        <f>W2483*Y2483</f>
        <v>0</v>
      </c>
      <c r="AA2483" s="89">
        <v>21</v>
      </c>
      <c r="AB2483" s="89">
        <v>93</v>
      </c>
      <c r="AC2483" s="94">
        <f>(Z2483*(100-AB2483))/100</f>
        <v>0</v>
      </c>
      <c r="AD2483" s="94">
        <f>IF(AND(AC2483="",M2480=""),0,IF((AC2483=""),M2480, IF( (M2480=""),AC2483,AC2483+M2480)))</f>
        <v>62500</v>
      </c>
      <c r="AE2483" s="94">
        <f>IF( (X2483=""),AD2483*1,( M2480+(SUM(AC2483:AC2483)) )*(X2483/100) )</f>
        <v>1412.5</v>
      </c>
      <c r="AF2483" s="94">
        <v>50000000</v>
      </c>
      <c r="AG2483" s="94">
        <f>IF((AF2483-AE2483) &gt; 1,0,IF((AF2483-AE2483)&lt;0,AE2483-AF2483,AF2483-AE2483))</f>
        <v>0</v>
      </c>
      <c r="AH2483" s="94">
        <v>0.02</v>
      </c>
    </row>
    <row r="2484" spans="1:34" x14ac:dyDescent="0.55000000000000004">
      <c r="B2484" s="109"/>
      <c r="C2484" s="102"/>
      <c r="D2484" s="90"/>
      <c r="E2484" s="102"/>
      <c r="F2484" s="102"/>
      <c r="G2484" s="102"/>
      <c r="H2484" s="102"/>
      <c r="I2484" s="98"/>
      <c r="J2484" s="102"/>
      <c r="K2484" s="94"/>
      <c r="L2484" s="94" t="s">
        <v>63</v>
      </c>
      <c r="M2484" s="94">
        <f>SUM(M2480:M2483)</f>
        <v>62500</v>
      </c>
      <c r="N2484" s="102"/>
      <c r="O2484" s="111"/>
      <c r="P2484" s="96"/>
      <c r="Q2484" s="111"/>
      <c r="R2484" s="111"/>
      <c r="S2484" s="97"/>
      <c r="T2484" s="102"/>
      <c r="U2484" s="102"/>
      <c r="V2484" s="102"/>
      <c r="W2484" s="94"/>
      <c r="X2484" s="98"/>
      <c r="Y2484" s="94"/>
      <c r="Z2484" s="94"/>
      <c r="AA2484" s="89"/>
      <c r="AB2484" s="89"/>
      <c r="AC2484" s="94"/>
      <c r="AD2484" s="94">
        <f>SUM(AD2480:AD2483)</f>
        <v>2761733.4</v>
      </c>
      <c r="AE2484" s="94">
        <f>SUM(AE2480:AE2483)</f>
        <v>1154528.0407199999</v>
      </c>
      <c r="AF2484" s="94"/>
      <c r="AG2484" s="94">
        <f>SUM(AG2480:AG2483)</f>
        <v>0</v>
      </c>
      <c r="AH2484" s="94"/>
    </row>
    <row r="2485" spans="1:34" x14ac:dyDescent="0.55000000000000004">
      <c r="A2485" s="108" t="s">
        <v>3495</v>
      </c>
      <c r="B2485" s="109">
        <v>1077</v>
      </c>
      <c r="C2485" s="102">
        <v>8306</v>
      </c>
      <c r="D2485" s="90" t="s">
        <v>3496</v>
      </c>
      <c r="E2485" s="102" t="s">
        <v>34</v>
      </c>
      <c r="F2485" s="102">
        <v>9999</v>
      </c>
      <c r="G2485" s="102">
        <v>1</v>
      </c>
      <c r="H2485" s="102">
        <v>0</v>
      </c>
      <c r="I2485" s="98">
        <v>0</v>
      </c>
      <c r="J2485" s="102" t="s">
        <v>38</v>
      </c>
      <c r="K2485" s="94">
        <f>((G2485*400)+(H2485*100))+I2485</f>
        <v>400</v>
      </c>
      <c r="L2485" s="94">
        <v>3800</v>
      </c>
      <c r="M2485" s="94">
        <f>K2485*L2485</f>
        <v>1520000</v>
      </c>
      <c r="N2485" s="102">
        <v>1</v>
      </c>
      <c r="O2485" s="111" t="s">
        <v>3497</v>
      </c>
      <c r="P2485" s="96"/>
      <c r="Q2485" s="111" t="s">
        <v>3498</v>
      </c>
      <c r="R2485" s="111" t="s">
        <v>3499</v>
      </c>
      <c r="S2485" s="97" t="s">
        <v>3496</v>
      </c>
      <c r="T2485" s="102"/>
      <c r="U2485" s="102"/>
      <c r="V2485" s="102"/>
      <c r="W2485" s="94"/>
      <c r="X2485" s="98"/>
      <c r="Y2485" s="94"/>
      <c r="Z2485" s="94"/>
      <c r="AA2485" s="89"/>
      <c r="AB2485" s="89"/>
      <c r="AC2485" s="94"/>
      <c r="AD2485" s="94">
        <f>IF(AND(AC2485="",M2485=""),0,IF((AC2485=""),M2485,IF((M2485=""),AC2485,AC2485+M2485)))</f>
        <v>1520000</v>
      </c>
      <c r="AE2485" s="94">
        <f>IF( (X2485=""),AD2485*1,AD2485*(X2485/100) )</f>
        <v>1520000</v>
      </c>
      <c r="AF2485" s="94">
        <v>50000000</v>
      </c>
      <c r="AG2485" s="94">
        <f>IF((AF2485-AE2485) &gt; 1,0,IF((AF2485-AE2485)&lt;0,AE2485-AF2485,AF2485-AE2485))</f>
        <v>0</v>
      </c>
      <c r="AH2485" s="94">
        <v>0.3</v>
      </c>
    </row>
    <row r="2486" spans="1:34" x14ac:dyDescent="0.55000000000000004">
      <c r="B2486" s="109"/>
      <c r="C2486" s="102"/>
      <c r="D2486" s="90"/>
      <c r="E2486" s="102"/>
      <c r="F2486" s="102"/>
      <c r="G2486" s="102"/>
      <c r="H2486" s="102"/>
      <c r="I2486" s="98"/>
      <c r="J2486" s="102"/>
      <c r="K2486" s="94"/>
      <c r="L2486" s="94" t="s">
        <v>63</v>
      </c>
      <c r="M2486" s="94">
        <f>SUM(M2485:M2485)</f>
        <v>1520000</v>
      </c>
      <c r="N2486" s="102"/>
      <c r="O2486" s="111"/>
      <c r="P2486" s="96"/>
      <c r="Q2486" s="111"/>
      <c r="R2486" s="111"/>
      <c r="S2486" s="97"/>
      <c r="T2486" s="102"/>
      <c r="U2486" s="102"/>
      <c r="V2486" s="102"/>
      <c r="W2486" s="94"/>
      <c r="X2486" s="98"/>
      <c r="Y2486" s="94"/>
      <c r="Z2486" s="94"/>
      <c r="AA2486" s="89"/>
      <c r="AB2486" s="89"/>
      <c r="AC2486" s="94"/>
      <c r="AD2486" s="94">
        <f>SUM(AD2485:AD2485)</f>
        <v>1520000</v>
      </c>
      <c r="AE2486" s="94">
        <f>SUM(AE2485:AE2485)</f>
        <v>1520000</v>
      </c>
      <c r="AF2486" s="94"/>
      <c r="AG2486" s="94">
        <f>SUM(AG2485:AG2485)</f>
        <v>0</v>
      </c>
      <c r="AH2486" s="94"/>
    </row>
    <row r="2487" spans="1:34" s="99" customFormat="1" x14ac:dyDescent="0.55000000000000004">
      <c r="A2487" s="107" t="s">
        <v>12852</v>
      </c>
      <c r="B2487" s="161">
        <v>1694</v>
      </c>
      <c r="C2487" s="161">
        <v>10680</v>
      </c>
      <c r="D2487" s="162"/>
      <c r="E2487" s="161" t="s">
        <v>37</v>
      </c>
      <c r="F2487" s="161">
        <v>9460</v>
      </c>
      <c r="G2487" s="161">
        <v>0</v>
      </c>
      <c r="H2487" s="161">
        <v>3</v>
      </c>
      <c r="I2487" s="163">
        <v>6</v>
      </c>
      <c r="J2487" s="161" t="s">
        <v>38</v>
      </c>
      <c r="K2487" s="121">
        <f>((G2487*400)+(H2487*100))+I2487</f>
        <v>306</v>
      </c>
      <c r="L2487" s="121">
        <v>225</v>
      </c>
      <c r="M2487" s="121">
        <f>K2487*L2487</f>
        <v>68850</v>
      </c>
      <c r="N2487" s="161"/>
      <c r="O2487" s="164"/>
      <c r="P2487" s="165"/>
      <c r="Q2487" s="164"/>
      <c r="R2487" s="164"/>
      <c r="S2487" s="166"/>
      <c r="T2487" s="161"/>
      <c r="U2487" s="161"/>
      <c r="V2487" s="161"/>
      <c r="W2487" s="121"/>
      <c r="X2487" s="163"/>
      <c r="Y2487" s="121"/>
      <c r="Z2487" s="121"/>
      <c r="AA2487" s="167"/>
      <c r="AB2487" s="167"/>
      <c r="AC2487" s="121"/>
      <c r="AD2487" s="121">
        <f>IF(AND(AC2487="",M2487=""),0,IF((AC2487=""),M2487,IF((M2487=""),AC2487,AC2487+M2487)))</f>
        <v>68850</v>
      </c>
      <c r="AE2487" s="121">
        <f>IF( (X2487=""),AD2487*1,AD2487*(X2487/100) )</f>
        <v>68850</v>
      </c>
      <c r="AF2487" s="121">
        <v>0</v>
      </c>
      <c r="AG2487" s="121">
        <f>IF((AF2487-AE2487) &gt; 1,0,IF((AF2487-AE2487)&lt;0,AE2487-AF2487,AF2487-AE2487))</f>
        <v>68850</v>
      </c>
      <c r="AH2487" s="121">
        <v>0.01</v>
      </c>
    </row>
    <row r="2488" spans="1:34" s="99" customFormat="1" x14ac:dyDescent="0.55000000000000004">
      <c r="A2488" s="107"/>
      <c r="B2488" s="161"/>
      <c r="C2488" s="161"/>
      <c r="D2488" s="162"/>
      <c r="E2488" s="161"/>
      <c r="F2488" s="161"/>
      <c r="G2488" s="161"/>
      <c r="H2488" s="161"/>
      <c r="I2488" s="163"/>
      <c r="J2488" s="161"/>
      <c r="K2488" s="121"/>
      <c r="L2488" s="121" t="s">
        <v>63</v>
      </c>
      <c r="M2488" s="121">
        <f>SUM(M2487:M2487)</f>
        <v>68850</v>
      </c>
      <c r="N2488" s="161"/>
      <c r="O2488" s="164"/>
      <c r="P2488" s="165"/>
      <c r="Q2488" s="164"/>
      <c r="R2488" s="164"/>
      <c r="S2488" s="166"/>
      <c r="T2488" s="161"/>
      <c r="U2488" s="161"/>
      <c r="V2488" s="161"/>
      <c r="W2488" s="121"/>
      <c r="X2488" s="163"/>
      <c r="Y2488" s="121"/>
      <c r="Z2488" s="121"/>
      <c r="AA2488" s="167"/>
      <c r="AB2488" s="167"/>
      <c r="AC2488" s="121"/>
      <c r="AD2488" s="121"/>
      <c r="AE2488" s="121">
        <f>SUM(AE2487:AE2487)</f>
        <v>68850</v>
      </c>
      <c r="AF2488" s="121"/>
      <c r="AG2488" s="121">
        <f>SUM(AG2487:AG2487)</f>
        <v>68850</v>
      </c>
      <c r="AH2488" s="121"/>
    </row>
    <row r="2489" spans="1:34" x14ac:dyDescent="0.55000000000000004">
      <c r="A2489" s="108" t="s">
        <v>3500</v>
      </c>
      <c r="B2489" s="109">
        <v>1078</v>
      </c>
      <c r="C2489" s="102">
        <v>4832</v>
      </c>
      <c r="D2489" s="90" t="s">
        <v>3501</v>
      </c>
      <c r="E2489" s="102" t="s">
        <v>37</v>
      </c>
      <c r="F2489" s="102">
        <v>4334</v>
      </c>
      <c r="G2489" s="102">
        <v>1</v>
      </c>
      <c r="H2489" s="102">
        <v>1</v>
      </c>
      <c r="I2489" s="98">
        <v>57</v>
      </c>
      <c r="J2489" s="102" t="s">
        <v>38</v>
      </c>
      <c r="K2489" s="94">
        <f>((G2489*400)+(H2489*100))+I2489</f>
        <v>557</v>
      </c>
      <c r="L2489" s="94">
        <v>225</v>
      </c>
      <c r="M2489" s="94">
        <f>K2489*L2489</f>
        <v>125325</v>
      </c>
      <c r="N2489" s="102"/>
      <c r="O2489" s="111"/>
      <c r="P2489" s="96"/>
      <c r="Q2489" s="111"/>
      <c r="R2489" s="111"/>
      <c r="S2489" s="97"/>
      <c r="T2489" s="102"/>
      <c r="U2489" s="102"/>
      <c r="V2489" s="102"/>
      <c r="W2489" s="94"/>
      <c r="X2489" s="98"/>
      <c r="Y2489" s="94"/>
      <c r="Z2489" s="94"/>
      <c r="AA2489" s="89"/>
      <c r="AB2489" s="89"/>
      <c r="AC2489" s="94"/>
      <c r="AD2489" s="94">
        <f>IF(AND(AC2489="",M2489=""),0,IF((AC2489=""),M2489,IF((M2489=""),AC2489,AC2489+M2489)))</f>
        <v>125325</v>
      </c>
      <c r="AE2489" s="94">
        <f>IF( (X2489=""),AD2489*1,AD2489*(X2489/100) )</f>
        <v>125325</v>
      </c>
      <c r="AF2489" s="94">
        <v>0</v>
      </c>
      <c r="AG2489" s="94">
        <f>IF((AF2489-AE2489) &gt; 1,0,IF((AF2489-AE2489)&lt;0,AE2489-AF2489,AF2489-AE2489))</f>
        <v>125325</v>
      </c>
      <c r="AH2489" s="94">
        <v>0.01</v>
      </c>
    </row>
    <row r="2490" spans="1:34" x14ac:dyDescent="0.55000000000000004">
      <c r="B2490" s="109"/>
      <c r="C2490" s="102"/>
      <c r="D2490" s="90"/>
      <c r="E2490" s="102"/>
      <c r="F2490" s="102"/>
      <c r="G2490" s="102"/>
      <c r="H2490" s="102"/>
      <c r="I2490" s="98"/>
      <c r="J2490" s="102"/>
      <c r="K2490" s="94"/>
      <c r="L2490" s="94" t="s">
        <v>63</v>
      </c>
      <c r="M2490" s="94">
        <f>SUM(M2489:M2489)</f>
        <v>125325</v>
      </c>
      <c r="N2490" s="102"/>
      <c r="O2490" s="111"/>
      <c r="P2490" s="96"/>
      <c r="Q2490" s="111"/>
      <c r="R2490" s="111"/>
      <c r="S2490" s="97"/>
      <c r="T2490" s="102"/>
      <c r="U2490" s="102"/>
      <c r="V2490" s="102"/>
      <c r="W2490" s="94"/>
      <c r="X2490" s="98"/>
      <c r="Y2490" s="94"/>
      <c r="Z2490" s="94"/>
      <c r="AA2490" s="89"/>
      <c r="AB2490" s="89"/>
      <c r="AC2490" s="94"/>
      <c r="AD2490" s="94">
        <f>SUM(AD2489:AD2489)</f>
        <v>125325</v>
      </c>
      <c r="AE2490" s="94">
        <f>SUM(AE2489:AE2489)</f>
        <v>125325</v>
      </c>
      <c r="AF2490" s="94"/>
      <c r="AG2490" s="94">
        <f>SUM(AG2489:AG2489)</f>
        <v>125325</v>
      </c>
      <c r="AH2490" s="94"/>
    </row>
    <row r="2491" spans="1:34" x14ac:dyDescent="0.55000000000000004">
      <c r="A2491" s="108" t="s">
        <v>3504</v>
      </c>
      <c r="B2491" s="109">
        <v>1079</v>
      </c>
      <c r="C2491" s="102">
        <v>6548</v>
      </c>
      <c r="D2491" s="90" t="s">
        <v>3505</v>
      </c>
      <c r="E2491" s="102" t="s">
        <v>34</v>
      </c>
      <c r="F2491" s="102">
        <v>23111</v>
      </c>
      <c r="G2491" s="102">
        <v>0</v>
      </c>
      <c r="H2491" s="102">
        <v>0</v>
      </c>
      <c r="I2491" s="98">
        <v>90</v>
      </c>
      <c r="J2491" s="102" t="s">
        <v>35</v>
      </c>
      <c r="K2491" s="94">
        <f>((G2491*400)+(H2491*100))+I2491</f>
        <v>90</v>
      </c>
      <c r="L2491" s="94">
        <v>650</v>
      </c>
      <c r="M2491" s="94">
        <f>K2491*L2491</f>
        <v>58500</v>
      </c>
      <c r="N2491" s="102">
        <v>1</v>
      </c>
      <c r="O2491" s="111" t="s">
        <v>3502</v>
      </c>
      <c r="P2491" s="96"/>
      <c r="Q2491" s="111" t="s">
        <v>3503</v>
      </c>
      <c r="R2491" s="111" t="s">
        <v>3506</v>
      </c>
      <c r="S2491" s="97" t="s">
        <v>3507</v>
      </c>
      <c r="T2491" s="102"/>
      <c r="U2491" s="102"/>
      <c r="V2491" s="102"/>
      <c r="W2491" s="94"/>
      <c r="X2491" s="98"/>
      <c r="Y2491" s="94"/>
      <c r="Z2491" s="94"/>
      <c r="AA2491" s="89"/>
      <c r="AB2491" s="89"/>
      <c r="AC2491" s="94"/>
      <c r="AD2491" s="94">
        <f>IF(AND(AC2491="",M2491=""),0,IF((AC2491=""),M2491,IF((M2491=""),AC2491,AC2491+M2491)))</f>
        <v>58500</v>
      </c>
      <c r="AE2491" s="94">
        <f>IF( (X2491=""),AD2491*1,AD2491*(X2491/100) )</f>
        <v>58500</v>
      </c>
      <c r="AF2491" s="94">
        <v>50000000</v>
      </c>
      <c r="AG2491" s="94">
        <f>IF((AF2491-AE2491) &gt; 1,0,IF((AF2491-AE2491)&lt;0,AE2491-AF2491,AF2491-AE2491))</f>
        <v>0</v>
      </c>
      <c r="AH2491" s="94">
        <v>0.3</v>
      </c>
    </row>
    <row r="2492" spans="1:34" x14ac:dyDescent="0.55000000000000004">
      <c r="B2492" s="109"/>
      <c r="C2492" s="102"/>
      <c r="D2492" s="90"/>
      <c r="E2492" s="102"/>
      <c r="F2492" s="102"/>
      <c r="G2492" s="102"/>
      <c r="H2492" s="102"/>
      <c r="I2492" s="98"/>
      <c r="J2492" s="102"/>
      <c r="K2492" s="94"/>
      <c r="L2492" s="94"/>
      <c r="M2492" s="94"/>
      <c r="N2492" s="102">
        <v>2</v>
      </c>
      <c r="O2492" s="111" t="s">
        <v>3502</v>
      </c>
      <c r="P2492" s="96"/>
      <c r="Q2492" s="111" t="s">
        <v>3503</v>
      </c>
      <c r="R2492" s="111" t="s">
        <v>3506</v>
      </c>
      <c r="S2492" s="97" t="s">
        <v>3508</v>
      </c>
      <c r="T2492" s="102"/>
      <c r="U2492" s="102"/>
      <c r="V2492" s="102" t="s">
        <v>52</v>
      </c>
      <c r="W2492" s="94">
        <v>7.5</v>
      </c>
      <c r="X2492" s="98">
        <v>100</v>
      </c>
      <c r="Y2492" s="94">
        <v>6750</v>
      </c>
      <c r="Z2492" s="94">
        <f>W2492*Y2492</f>
        <v>50625</v>
      </c>
      <c r="AA2492" s="89">
        <v>6</v>
      </c>
      <c r="AB2492" s="89">
        <v>6</v>
      </c>
      <c r="AC2492" s="94">
        <f>(Z2492*(100-AB2492))/100</f>
        <v>47587.5</v>
      </c>
      <c r="AD2492" s="94">
        <f>IF(AND(AC2492="",M2491=""),0,IF((AC2492=""),M2491, IF( (M2491=""),AC2492,AC2492+M2491)))</f>
        <v>106087.5</v>
      </c>
      <c r="AE2492" s="94">
        <f>IF( (X2492=""),AD2492*1,( M2491+(SUM(AC2492:AC2492)) )*(X2492/100) )</f>
        <v>106087.5</v>
      </c>
      <c r="AF2492" s="94">
        <v>50000000</v>
      </c>
      <c r="AG2492" s="94">
        <f>IF((AF2492-AE2492) &gt; 1,0,IF((AF2492-AE2492)&lt;0,AE2492-AF2492,AF2492-AE2492))</f>
        <v>0</v>
      </c>
      <c r="AH2492" s="94">
        <v>0.02</v>
      </c>
    </row>
    <row r="2493" spans="1:34" x14ac:dyDescent="0.55000000000000004">
      <c r="B2493" s="109"/>
      <c r="C2493" s="102"/>
      <c r="D2493" s="90"/>
      <c r="E2493" s="102"/>
      <c r="F2493" s="102"/>
      <c r="G2493" s="102"/>
      <c r="H2493" s="102"/>
      <c r="I2493" s="98"/>
      <c r="J2493" s="102"/>
      <c r="K2493" s="94"/>
      <c r="L2493" s="94" t="s">
        <v>63</v>
      </c>
      <c r="M2493" s="94">
        <f>SUM(M2491:M2492)</f>
        <v>58500</v>
      </c>
      <c r="N2493" s="102"/>
      <c r="O2493" s="111"/>
      <c r="P2493" s="96"/>
      <c r="Q2493" s="111"/>
      <c r="R2493" s="111"/>
      <c r="S2493" s="97"/>
      <c r="T2493" s="102"/>
      <c r="U2493" s="102"/>
      <c r="V2493" s="102"/>
      <c r="W2493" s="94"/>
      <c r="X2493" s="98"/>
      <c r="Y2493" s="94"/>
      <c r="Z2493" s="94"/>
      <c r="AA2493" s="89"/>
      <c r="AB2493" s="89"/>
      <c r="AC2493" s="94"/>
      <c r="AD2493" s="94">
        <f>SUM(AD2491:AD2492)</f>
        <v>164587.5</v>
      </c>
      <c r="AE2493" s="94">
        <f>SUM(AE2491:AE2492)</f>
        <v>164587.5</v>
      </c>
      <c r="AF2493" s="94"/>
      <c r="AG2493" s="94">
        <f>SUM(AG2491:AG2492)</f>
        <v>0</v>
      </c>
      <c r="AH2493" s="94"/>
    </row>
    <row r="2494" spans="1:34" x14ac:dyDescent="0.55000000000000004">
      <c r="A2494" s="108" t="s">
        <v>705</v>
      </c>
      <c r="B2494" s="109">
        <v>1080</v>
      </c>
      <c r="C2494" s="102">
        <v>9955</v>
      </c>
      <c r="D2494" s="90"/>
      <c r="E2494" s="102" t="s">
        <v>37</v>
      </c>
      <c r="F2494" s="102">
        <v>10</v>
      </c>
      <c r="G2494" s="102">
        <v>0</v>
      </c>
      <c r="H2494" s="102">
        <v>0</v>
      </c>
      <c r="I2494" s="98">
        <v>76</v>
      </c>
      <c r="J2494" s="102" t="s">
        <v>35</v>
      </c>
      <c r="K2494" s="94">
        <f>((G2494*400)+(H2494*100))+I2494</f>
        <v>76</v>
      </c>
      <c r="L2494" s="94">
        <v>225</v>
      </c>
      <c r="M2494" s="94">
        <f>K2494*L2494</f>
        <v>17100</v>
      </c>
      <c r="N2494" s="102"/>
      <c r="O2494" s="111"/>
      <c r="P2494" s="96"/>
      <c r="Q2494" s="111"/>
      <c r="R2494" s="111"/>
      <c r="S2494" s="97"/>
      <c r="T2494" s="102"/>
      <c r="U2494" s="102"/>
      <c r="V2494" s="102"/>
      <c r="W2494" s="94"/>
      <c r="X2494" s="98"/>
      <c r="Y2494" s="94"/>
      <c r="Z2494" s="94"/>
      <c r="AA2494" s="89"/>
      <c r="AB2494" s="89"/>
      <c r="AC2494" s="94"/>
      <c r="AD2494" s="94">
        <f>IF(AND(AC2494="",M2494=""),0,IF((AC2494=""),M2494,IF((M2494=""),AC2494,AC2494+M2494)))</f>
        <v>17100</v>
      </c>
      <c r="AE2494" s="94">
        <f>IF( (X2494=""),AD2494*1,AD2494*(X2494/100) )</f>
        <v>17100</v>
      </c>
      <c r="AF2494" s="94">
        <v>0</v>
      </c>
      <c r="AG2494" s="94">
        <f>IF((AF2494-AE2494) &gt; 1,0,IF((AF2494-AE2494)&lt;0,AE2494-AF2494,AF2494-AE2494))</f>
        <v>17100</v>
      </c>
      <c r="AH2494" s="94">
        <v>0.02</v>
      </c>
    </row>
    <row r="2495" spans="1:34" x14ac:dyDescent="0.55000000000000004">
      <c r="B2495" s="109">
        <v>1081</v>
      </c>
      <c r="C2495" s="102">
        <v>9957</v>
      </c>
      <c r="D2495" s="90"/>
      <c r="E2495" s="102" t="s">
        <v>37</v>
      </c>
      <c r="F2495" s="102">
        <v>3</v>
      </c>
      <c r="G2495" s="102">
        <v>0</v>
      </c>
      <c r="H2495" s="102">
        <v>0</v>
      </c>
      <c r="I2495" s="98">
        <v>67</v>
      </c>
      <c r="J2495" s="102" t="s">
        <v>35</v>
      </c>
      <c r="K2495" s="94">
        <f>((G2495*400)+(H2495*100))+I2495</f>
        <v>67</v>
      </c>
      <c r="L2495" s="94">
        <v>225</v>
      </c>
      <c r="M2495" s="94">
        <f>K2495*L2495</f>
        <v>15075</v>
      </c>
      <c r="N2495" s="102"/>
      <c r="O2495" s="111"/>
      <c r="P2495" s="96"/>
      <c r="Q2495" s="111"/>
      <c r="R2495" s="111"/>
      <c r="S2495" s="97"/>
      <c r="T2495" s="102"/>
      <c r="U2495" s="102"/>
      <c r="V2495" s="102"/>
      <c r="W2495" s="94"/>
      <c r="X2495" s="98"/>
      <c r="Y2495" s="94"/>
      <c r="Z2495" s="94"/>
      <c r="AA2495" s="89"/>
      <c r="AB2495" s="89"/>
      <c r="AC2495" s="94"/>
      <c r="AD2495" s="94">
        <f>IF(AND(AC2495="",M2495=""),0,IF((AC2495=""),M2495,IF((M2495=""),AC2495,AC2495+M2495)))</f>
        <v>15075</v>
      </c>
      <c r="AE2495" s="94">
        <f>IF( (X2495=""),AD2495*1,AD2495*(X2495/100) )</f>
        <v>15075</v>
      </c>
      <c r="AF2495" s="94">
        <v>0</v>
      </c>
      <c r="AG2495" s="94">
        <f>IF((AF2495-AE2495) &gt; 1,0,IF((AF2495-AE2495)&lt;0,AE2495-AF2495,AF2495-AE2495))</f>
        <v>15075</v>
      </c>
      <c r="AH2495" s="94">
        <v>0.02</v>
      </c>
    </row>
    <row r="2496" spans="1:34" x14ac:dyDescent="0.55000000000000004">
      <c r="B2496" s="109"/>
      <c r="C2496" s="102"/>
      <c r="D2496" s="90"/>
      <c r="E2496" s="102"/>
      <c r="F2496" s="102"/>
      <c r="G2496" s="102"/>
      <c r="H2496" s="102"/>
      <c r="I2496" s="98"/>
      <c r="J2496" s="102"/>
      <c r="K2496" s="94"/>
      <c r="L2496" s="94" t="s">
        <v>63</v>
      </c>
      <c r="M2496" s="94">
        <f>SUM(M2494:M2495)</f>
        <v>32175</v>
      </c>
      <c r="N2496" s="102"/>
      <c r="O2496" s="111"/>
      <c r="P2496" s="96"/>
      <c r="Q2496" s="111"/>
      <c r="R2496" s="111"/>
      <c r="S2496" s="97"/>
      <c r="T2496" s="102"/>
      <c r="U2496" s="102"/>
      <c r="V2496" s="102"/>
      <c r="W2496" s="94"/>
      <c r="X2496" s="98"/>
      <c r="Y2496" s="94"/>
      <c r="Z2496" s="94"/>
      <c r="AA2496" s="89"/>
      <c r="AB2496" s="89"/>
      <c r="AC2496" s="94"/>
      <c r="AD2496" s="94">
        <f>SUM(AD2494:AD2495)</f>
        <v>32175</v>
      </c>
      <c r="AE2496" s="94">
        <f>SUM(AE2494:AE2495)</f>
        <v>32175</v>
      </c>
      <c r="AF2496" s="94"/>
      <c r="AG2496" s="94">
        <f>SUM(AG2494:AG2495)</f>
        <v>32175</v>
      </c>
      <c r="AH2496" s="94"/>
    </row>
    <row r="2497" spans="1:34" s="73" customFormat="1" x14ac:dyDescent="0.55000000000000004">
      <c r="A2497" s="108" t="s">
        <v>3509</v>
      </c>
      <c r="B2497" s="109">
        <v>1082</v>
      </c>
      <c r="C2497" s="102">
        <v>8798</v>
      </c>
      <c r="D2497" s="90" t="s">
        <v>3510</v>
      </c>
      <c r="E2497" s="102" t="s">
        <v>34</v>
      </c>
      <c r="F2497" s="102">
        <v>14032</v>
      </c>
      <c r="G2497" s="102">
        <v>4</v>
      </c>
      <c r="H2497" s="102">
        <v>0</v>
      </c>
      <c r="I2497" s="98">
        <v>77</v>
      </c>
      <c r="J2497" s="102" t="s">
        <v>38</v>
      </c>
      <c r="K2497" s="94">
        <f>((G2497*400)+(H2497*100))+I2497</f>
        <v>1677</v>
      </c>
      <c r="L2497" s="94">
        <v>600</v>
      </c>
      <c r="M2497" s="94">
        <f>K2497*L2497</f>
        <v>1006200</v>
      </c>
      <c r="N2497" s="102"/>
      <c r="O2497" s="111"/>
      <c r="P2497" s="96"/>
      <c r="Q2497" s="111"/>
      <c r="R2497" s="111"/>
      <c r="S2497" s="97"/>
      <c r="T2497" s="102"/>
      <c r="U2497" s="102"/>
      <c r="V2497" s="102"/>
      <c r="W2497" s="94"/>
      <c r="X2497" s="98"/>
      <c r="Y2497" s="94"/>
      <c r="Z2497" s="94"/>
      <c r="AA2497" s="89"/>
      <c r="AB2497" s="89"/>
      <c r="AC2497" s="94"/>
      <c r="AD2497" s="94">
        <f>IF(AND(AC2497="",M2497=""),0,IF((AC2497=""),M2497,IF((M2497=""),AC2497,AC2497+M2497)))</f>
        <v>1006200</v>
      </c>
      <c r="AE2497" s="94">
        <f>IF( (X2497=""),AD2497*1,AD2497*(X2497/100) )</f>
        <v>1006200</v>
      </c>
      <c r="AF2497" s="94">
        <v>50000000</v>
      </c>
      <c r="AG2497" s="94">
        <f>IF((AF2497-AE2497) &gt; 1,0,IF((AF2497-AE2497)&lt;0,AE2497-AF2497,AF2497-AE2497))</f>
        <v>0</v>
      </c>
      <c r="AH2497" s="94">
        <v>0.01</v>
      </c>
    </row>
    <row r="2498" spans="1:34" s="73" customFormat="1" x14ac:dyDescent="0.55000000000000004">
      <c r="A2498" s="108"/>
      <c r="B2498" s="109">
        <v>1083</v>
      </c>
      <c r="C2498" s="102">
        <v>9595</v>
      </c>
      <c r="D2498" s="90" t="s">
        <v>3511</v>
      </c>
      <c r="E2498" s="102" t="s">
        <v>34</v>
      </c>
      <c r="F2498" s="102">
        <v>27495</v>
      </c>
      <c r="G2498" s="102">
        <v>8</v>
      </c>
      <c r="H2498" s="102">
        <v>1</v>
      </c>
      <c r="I2498" s="98">
        <v>10.8</v>
      </c>
      <c r="J2498" s="102" t="s">
        <v>38</v>
      </c>
      <c r="K2498" s="94">
        <f>((G2498*400)+(H2498*100))+I2498</f>
        <v>3310.8</v>
      </c>
      <c r="L2498" s="94">
        <v>250</v>
      </c>
      <c r="M2498" s="94">
        <f>K2498*L2498</f>
        <v>827700</v>
      </c>
      <c r="N2498" s="102"/>
      <c r="O2498" s="111"/>
      <c r="P2498" s="96"/>
      <c r="Q2498" s="111"/>
      <c r="R2498" s="111"/>
      <c r="S2498" s="97"/>
      <c r="T2498" s="102"/>
      <c r="U2498" s="102"/>
      <c r="V2498" s="102"/>
      <c r="W2498" s="94"/>
      <c r="X2498" s="98"/>
      <c r="Y2498" s="94"/>
      <c r="Z2498" s="94"/>
      <c r="AA2498" s="89"/>
      <c r="AB2498" s="89"/>
      <c r="AC2498" s="94"/>
      <c r="AD2498" s="94">
        <f>IF(AND(AC2498="",M2498=""),0,IF((AC2498=""),M2498,IF((M2498=""),AC2498,AC2498+M2498)))</f>
        <v>827700</v>
      </c>
      <c r="AE2498" s="94">
        <f>IF( (X2498=""),AD2498*1,AD2498*(X2498/100) )</f>
        <v>827700</v>
      </c>
      <c r="AF2498" s="94">
        <v>50000000</v>
      </c>
      <c r="AG2498" s="94">
        <f>IF((AF2498-AE2498) &gt; 1,0,IF((AF2498-AE2498)&lt;0,AE2498-AF2498,AF2498-AE2498))</f>
        <v>0</v>
      </c>
      <c r="AH2498" s="94">
        <v>0.01</v>
      </c>
    </row>
    <row r="2499" spans="1:34" s="73" customFormat="1" x14ac:dyDescent="0.55000000000000004">
      <c r="A2499" s="108"/>
      <c r="B2499" s="109"/>
      <c r="C2499" s="102"/>
      <c r="D2499" s="90"/>
      <c r="E2499" s="102"/>
      <c r="F2499" s="102"/>
      <c r="G2499" s="102"/>
      <c r="H2499" s="102"/>
      <c r="I2499" s="98"/>
      <c r="J2499" s="102"/>
      <c r="K2499" s="94"/>
      <c r="L2499" s="94" t="s">
        <v>63</v>
      </c>
      <c r="M2499" s="94">
        <f>SUM(M2497:M2498)</f>
        <v>1833900</v>
      </c>
      <c r="N2499" s="102"/>
      <c r="O2499" s="111"/>
      <c r="P2499" s="96"/>
      <c r="Q2499" s="111"/>
      <c r="R2499" s="111"/>
      <c r="S2499" s="97"/>
      <c r="T2499" s="102"/>
      <c r="U2499" s="102"/>
      <c r="V2499" s="102"/>
      <c r="W2499" s="94"/>
      <c r="X2499" s="98"/>
      <c r="Y2499" s="94"/>
      <c r="Z2499" s="94"/>
      <c r="AA2499" s="89"/>
      <c r="AB2499" s="89"/>
      <c r="AC2499" s="94"/>
      <c r="AD2499" s="94">
        <f>SUM(AD2497:AD2498)</f>
        <v>1833900</v>
      </c>
      <c r="AE2499" s="94">
        <f>SUM(AE2497:AE2498)</f>
        <v>1833900</v>
      </c>
      <c r="AF2499" s="94"/>
      <c r="AG2499" s="94">
        <f>SUM(AG2497:AG2498)</f>
        <v>0</v>
      </c>
      <c r="AH2499" s="94"/>
    </row>
    <row r="2500" spans="1:34" s="73" customFormat="1" x14ac:dyDescent="0.55000000000000004">
      <c r="A2500" s="108" t="s">
        <v>3514</v>
      </c>
      <c r="B2500" s="109">
        <v>1084</v>
      </c>
      <c r="C2500" s="102">
        <v>7949</v>
      </c>
      <c r="D2500" s="90" t="s">
        <v>3515</v>
      </c>
      <c r="E2500" s="102" t="s">
        <v>34</v>
      </c>
      <c r="F2500" s="102">
        <v>17146</v>
      </c>
      <c r="G2500" s="102">
        <v>0</v>
      </c>
      <c r="H2500" s="102">
        <v>0</v>
      </c>
      <c r="I2500" s="98">
        <v>72</v>
      </c>
      <c r="J2500" s="102" t="s">
        <v>35</v>
      </c>
      <c r="K2500" s="94">
        <f>((G2500*400)+(H2500*100))+I2500</f>
        <v>72</v>
      </c>
      <c r="L2500" s="94">
        <v>400</v>
      </c>
      <c r="M2500" s="94">
        <f>K2500*L2500</f>
        <v>28800</v>
      </c>
      <c r="N2500" s="102">
        <v>1</v>
      </c>
      <c r="O2500" s="111" t="s">
        <v>3512</v>
      </c>
      <c r="P2500" s="96">
        <v>3570800205651</v>
      </c>
      <c r="Q2500" s="111" t="s">
        <v>3513</v>
      </c>
      <c r="R2500" s="111" t="s">
        <v>3516</v>
      </c>
      <c r="S2500" s="97"/>
      <c r="T2500" s="102" t="s">
        <v>51</v>
      </c>
      <c r="U2500" s="102" t="s">
        <v>45</v>
      </c>
      <c r="V2500" s="102" t="s">
        <v>52</v>
      </c>
      <c r="W2500" s="94">
        <v>174</v>
      </c>
      <c r="X2500" s="98">
        <v>59.67</v>
      </c>
      <c r="Y2500" s="94">
        <v>6750</v>
      </c>
      <c r="Z2500" s="94">
        <f>W2500*Y2500</f>
        <v>1174500</v>
      </c>
      <c r="AA2500" s="89">
        <v>6</v>
      </c>
      <c r="AB2500" s="89">
        <v>6</v>
      </c>
      <c r="AC2500" s="94">
        <f>(Z2500*(100-AB2500))/100</f>
        <v>1104030</v>
      </c>
      <c r="AD2500" s="94">
        <f>IF(AND(AC2500="",M2500=""),0,IF((AC2500=""),M2500, IF( (M2500=""),AC2500,AC2500+M2500)))</f>
        <v>1132830</v>
      </c>
      <c r="AE2500" s="94">
        <f>IF( (X2500=""),AD2500*1,( M2500+(SUM(AC2500:AC2500)) )*(X2500/100) )</f>
        <v>675959.66099999996</v>
      </c>
      <c r="AF2500" s="94">
        <v>50000000</v>
      </c>
      <c r="AG2500" s="94">
        <f>IF((AF2500-AE2500) &gt; 1,0,IF((AF2500-AE2500)&lt;0,AE2500-AF2500,AF2500-AE2500))</f>
        <v>0</v>
      </c>
      <c r="AH2500" s="94">
        <v>0.02</v>
      </c>
    </row>
    <row r="2501" spans="1:34" s="73" customFormat="1" x14ac:dyDescent="0.55000000000000004">
      <c r="A2501" s="108"/>
      <c r="B2501" s="109"/>
      <c r="C2501" s="102"/>
      <c r="D2501" s="90"/>
      <c r="E2501" s="102"/>
      <c r="F2501" s="102"/>
      <c r="G2501" s="102"/>
      <c r="H2501" s="102"/>
      <c r="I2501" s="98"/>
      <c r="J2501" s="102"/>
      <c r="K2501" s="94"/>
      <c r="L2501" s="94"/>
      <c r="M2501" s="94"/>
      <c r="N2501" s="102">
        <v>2</v>
      </c>
      <c r="O2501" s="111" t="s">
        <v>3512</v>
      </c>
      <c r="P2501" s="96">
        <v>3570800205651</v>
      </c>
      <c r="Q2501" s="111" t="s">
        <v>3513</v>
      </c>
      <c r="R2501" s="111" t="s">
        <v>3516</v>
      </c>
      <c r="S2501" s="97" t="s">
        <v>3517</v>
      </c>
      <c r="T2501" s="102" t="s">
        <v>51</v>
      </c>
      <c r="U2501" s="102" t="s">
        <v>227</v>
      </c>
      <c r="V2501" s="102" t="s">
        <v>52</v>
      </c>
      <c r="W2501" s="94">
        <v>117.6</v>
      </c>
      <c r="X2501" s="98">
        <v>40.33</v>
      </c>
      <c r="Y2501" s="94">
        <v>6750</v>
      </c>
      <c r="Z2501" s="94">
        <f>W2501*Y2501</f>
        <v>793800</v>
      </c>
      <c r="AA2501" s="89">
        <v>11</v>
      </c>
      <c r="AB2501" s="89">
        <v>34</v>
      </c>
      <c r="AC2501" s="94">
        <f>(Z2501*(100-AB2501))/100</f>
        <v>523908</v>
      </c>
      <c r="AD2501" s="94">
        <f>IF(AND(AC2501="",M2500=""),0,IF((AC2501=""),M2500, IF( (M2500=""),AC2501,AC2501+M2500)))</f>
        <v>552708</v>
      </c>
      <c r="AE2501" s="94">
        <f>IF( (X2501=""),AD2501*1,( M2500+(SUM(AC2501:AC2501)) )*(X2501/100) )</f>
        <v>222907.13639999999</v>
      </c>
      <c r="AF2501" s="94">
        <v>50000000</v>
      </c>
      <c r="AG2501" s="94">
        <f>IF((AF2501-AE2501) &gt; 1,0,IF((AF2501-AE2501)&lt;0,AE2501-AF2501,AF2501-AE2501))</f>
        <v>0</v>
      </c>
      <c r="AH2501" s="94">
        <v>0.02</v>
      </c>
    </row>
    <row r="2502" spans="1:34" s="73" customFormat="1" x14ac:dyDescent="0.55000000000000004">
      <c r="A2502" s="108"/>
      <c r="B2502" s="109"/>
      <c r="C2502" s="102"/>
      <c r="D2502" s="90"/>
      <c r="E2502" s="102"/>
      <c r="F2502" s="102"/>
      <c r="G2502" s="102"/>
      <c r="H2502" s="102"/>
      <c r="I2502" s="98"/>
      <c r="J2502" s="102"/>
      <c r="K2502" s="94"/>
      <c r="L2502" s="94" t="s">
        <v>63</v>
      </c>
      <c r="M2502" s="94">
        <f>SUM(M2500:M2501)</f>
        <v>28800</v>
      </c>
      <c r="N2502" s="102"/>
      <c r="O2502" s="111"/>
      <c r="P2502" s="96"/>
      <c r="Q2502" s="111"/>
      <c r="R2502" s="111"/>
      <c r="S2502" s="97"/>
      <c r="T2502" s="102"/>
      <c r="U2502" s="102"/>
      <c r="V2502" s="102"/>
      <c r="W2502" s="94"/>
      <c r="X2502" s="98"/>
      <c r="Y2502" s="94"/>
      <c r="Z2502" s="94"/>
      <c r="AA2502" s="89"/>
      <c r="AB2502" s="89"/>
      <c r="AC2502" s="94"/>
      <c r="AD2502" s="94">
        <f>SUM(AD2500:AD2501)</f>
        <v>1685538</v>
      </c>
      <c r="AE2502" s="94">
        <f>SUM(AE2500:AE2501)</f>
        <v>898866.79739999992</v>
      </c>
      <c r="AF2502" s="94"/>
      <c r="AG2502" s="94">
        <f>SUM(AG2500:AG2501)</f>
        <v>0</v>
      </c>
      <c r="AH2502" s="94"/>
    </row>
    <row r="2503" spans="1:34" s="73" customFormat="1" x14ac:dyDescent="0.55000000000000004">
      <c r="A2503" s="108" t="s">
        <v>3520</v>
      </c>
      <c r="B2503" s="109">
        <v>1085</v>
      </c>
      <c r="C2503" s="102">
        <v>9377</v>
      </c>
      <c r="D2503" s="90" t="s">
        <v>3521</v>
      </c>
      <c r="E2503" s="102" t="s">
        <v>34</v>
      </c>
      <c r="F2503" s="102">
        <v>25505</v>
      </c>
      <c r="G2503" s="102">
        <v>0</v>
      </c>
      <c r="H2503" s="102">
        <v>0</v>
      </c>
      <c r="I2503" s="98">
        <v>21</v>
      </c>
      <c r="J2503" s="102" t="s">
        <v>35</v>
      </c>
      <c r="K2503" s="94">
        <f>((G2503*400)+(H2503*100))+I2503</f>
        <v>21</v>
      </c>
      <c r="L2503" s="94">
        <v>2175</v>
      </c>
      <c r="M2503" s="94">
        <f>K2503*L2503</f>
        <v>45675</v>
      </c>
      <c r="N2503" s="102">
        <v>1</v>
      </c>
      <c r="O2503" s="111" t="s">
        <v>3518</v>
      </c>
      <c r="P2503" s="96"/>
      <c r="Q2503" s="111" t="s">
        <v>3519</v>
      </c>
      <c r="R2503" s="111" t="s">
        <v>3522</v>
      </c>
      <c r="S2503" s="97" t="s">
        <v>3523</v>
      </c>
      <c r="T2503" s="102" t="s">
        <v>44</v>
      </c>
      <c r="U2503" s="102" t="s">
        <v>45</v>
      </c>
      <c r="V2503" s="102" t="s">
        <v>52</v>
      </c>
      <c r="W2503" s="94">
        <v>56</v>
      </c>
      <c r="X2503" s="98">
        <v>100</v>
      </c>
      <c r="Y2503" s="94">
        <v>7150</v>
      </c>
      <c r="Z2503" s="94">
        <f>W2503*Y2503</f>
        <v>400400</v>
      </c>
      <c r="AA2503" s="89">
        <v>6</v>
      </c>
      <c r="AB2503" s="89">
        <v>6</v>
      </c>
      <c r="AC2503" s="94">
        <f>(Z2503*(100-AB2503))/100</f>
        <v>376376</v>
      </c>
      <c r="AD2503" s="94">
        <f>IF(AND(AC2503="",M2503=""),0,IF((AC2503=""),M2503, IF( (M2503=""),AC2503,AC2503+M2503)))</f>
        <v>422051</v>
      </c>
      <c r="AE2503" s="94">
        <f>IF( (X2503=""),AD2503*1,( M2503+(SUM(AC2503:AC2503)) )*(X2503/100) )</f>
        <v>422051</v>
      </c>
      <c r="AF2503" s="94">
        <v>50000000</v>
      </c>
      <c r="AG2503" s="94">
        <f>IF((AF2503-AE2503) &gt; 1,0,IF((AF2503-AE2503)&lt;0,AE2503-AF2503,AF2503-AE2503))</f>
        <v>0</v>
      </c>
      <c r="AH2503" s="94">
        <v>0.02</v>
      </c>
    </row>
    <row r="2504" spans="1:34" s="73" customFormat="1" x14ac:dyDescent="0.55000000000000004">
      <c r="A2504" s="108"/>
      <c r="B2504" s="109"/>
      <c r="C2504" s="102"/>
      <c r="D2504" s="90"/>
      <c r="E2504" s="102"/>
      <c r="F2504" s="102"/>
      <c r="G2504" s="102"/>
      <c r="H2504" s="102"/>
      <c r="I2504" s="98"/>
      <c r="J2504" s="102"/>
      <c r="K2504" s="94"/>
      <c r="L2504" s="94" t="s">
        <v>63</v>
      </c>
      <c r="M2504" s="94">
        <f>SUM(M2503:M2503)</f>
        <v>45675</v>
      </c>
      <c r="N2504" s="102"/>
      <c r="O2504" s="111"/>
      <c r="P2504" s="96"/>
      <c r="Q2504" s="111"/>
      <c r="R2504" s="111"/>
      <c r="S2504" s="97"/>
      <c r="T2504" s="102"/>
      <c r="U2504" s="102"/>
      <c r="V2504" s="102"/>
      <c r="W2504" s="94"/>
      <c r="X2504" s="98"/>
      <c r="Y2504" s="94"/>
      <c r="Z2504" s="94"/>
      <c r="AA2504" s="89"/>
      <c r="AB2504" s="89"/>
      <c r="AC2504" s="94"/>
      <c r="AD2504" s="94">
        <f>SUM(AD2503:AD2503)</f>
        <v>422051</v>
      </c>
      <c r="AE2504" s="94">
        <f>SUM(AE2503:AE2503)</f>
        <v>422051</v>
      </c>
      <c r="AF2504" s="94"/>
      <c r="AG2504" s="94">
        <f>SUM(AG2503:AG2503)</f>
        <v>0</v>
      </c>
      <c r="AH2504" s="94"/>
    </row>
    <row r="2505" spans="1:34" s="73" customFormat="1" x14ac:dyDescent="0.55000000000000004">
      <c r="A2505" s="108" t="s">
        <v>3526</v>
      </c>
      <c r="B2505" s="109">
        <v>1086</v>
      </c>
      <c r="C2505" s="102">
        <v>9959</v>
      </c>
      <c r="D2505" s="90" t="s">
        <v>3527</v>
      </c>
      <c r="E2505" s="102" t="s">
        <v>37</v>
      </c>
      <c r="F2505" s="102">
        <v>125</v>
      </c>
      <c r="G2505" s="102">
        <v>0</v>
      </c>
      <c r="H2505" s="102">
        <v>1</v>
      </c>
      <c r="I2505" s="98">
        <v>5</v>
      </c>
      <c r="J2505" s="102" t="s">
        <v>35</v>
      </c>
      <c r="K2505" s="94">
        <f>((G2505*400)+(H2505*100))+I2505</f>
        <v>105</v>
      </c>
      <c r="L2505" s="94">
        <v>225</v>
      </c>
      <c r="M2505" s="94">
        <f>K2505*L2505</f>
        <v>23625</v>
      </c>
      <c r="N2505" s="102">
        <v>1</v>
      </c>
      <c r="O2505" s="111" t="s">
        <v>3524</v>
      </c>
      <c r="P2505" s="96">
        <v>8570878000306</v>
      </c>
      <c r="Q2505" s="111" t="s">
        <v>3525</v>
      </c>
      <c r="R2505" s="111" t="s">
        <v>3528</v>
      </c>
      <c r="S2505" s="97"/>
      <c r="T2505" s="102" t="s">
        <v>51</v>
      </c>
      <c r="U2505" s="102" t="s">
        <v>45</v>
      </c>
      <c r="V2505" s="102" t="s">
        <v>52</v>
      </c>
      <c r="W2505" s="94">
        <v>158.19999999999999</v>
      </c>
      <c r="X2505" s="98">
        <v>74.72</v>
      </c>
      <c r="Y2505" s="94">
        <v>6750</v>
      </c>
      <c r="Z2505" s="94">
        <f>W2505*Y2505</f>
        <v>1067850</v>
      </c>
      <c r="AA2505" s="89">
        <v>6</v>
      </c>
      <c r="AB2505" s="89">
        <v>6</v>
      </c>
      <c r="AC2505" s="94">
        <f>(Z2505*(100-AB2505))/100</f>
        <v>1003779</v>
      </c>
      <c r="AD2505" s="94">
        <f>IF(AND(AC2505="",M2505=""),0,IF((AC2505=""),M2505, IF( (M2505=""),AC2505,AC2505+M2505)))</f>
        <v>1027404</v>
      </c>
      <c r="AE2505" s="94">
        <f>IF( (X2505=""),AD2505*1,( M2505+(SUM(AC2505:AC2505)) )*(X2505/100) )</f>
        <v>767676.26879999996</v>
      </c>
      <c r="AF2505" s="94">
        <v>50000000</v>
      </c>
      <c r="AG2505" s="94">
        <f>IF((AF2505-AE2505) &gt; 1,0,IF((AF2505-AE2505)&lt;0,AE2505-AF2505,AF2505-AE2505))</f>
        <v>0</v>
      </c>
      <c r="AH2505" s="94">
        <v>0.02</v>
      </c>
    </row>
    <row r="2506" spans="1:34" s="73" customFormat="1" x14ac:dyDescent="0.55000000000000004">
      <c r="A2506" s="108"/>
      <c r="B2506" s="109"/>
      <c r="C2506" s="102"/>
      <c r="D2506" s="90"/>
      <c r="E2506" s="102"/>
      <c r="F2506" s="102"/>
      <c r="G2506" s="102"/>
      <c r="H2506" s="102"/>
      <c r="I2506" s="98"/>
      <c r="J2506" s="102"/>
      <c r="K2506" s="94"/>
      <c r="L2506" s="94"/>
      <c r="M2506" s="94"/>
      <c r="N2506" s="102">
        <v>2</v>
      </c>
      <c r="O2506" s="111" t="s">
        <v>3524</v>
      </c>
      <c r="P2506" s="96">
        <v>8570878000306</v>
      </c>
      <c r="Q2506" s="111" t="s">
        <v>3525</v>
      </c>
      <c r="R2506" s="111" t="s">
        <v>3528</v>
      </c>
      <c r="S2506" s="97"/>
      <c r="T2506" s="102" t="s">
        <v>55</v>
      </c>
      <c r="U2506" s="102" t="s">
        <v>45</v>
      </c>
      <c r="V2506" s="102" t="s">
        <v>52</v>
      </c>
      <c r="W2506" s="94">
        <v>53.53</v>
      </c>
      <c r="X2506" s="98">
        <v>25.28</v>
      </c>
      <c r="Y2506" s="94">
        <v>0</v>
      </c>
      <c r="Z2506" s="94">
        <f>W2506*Y2506</f>
        <v>0</v>
      </c>
      <c r="AA2506" s="89">
        <v>6</v>
      </c>
      <c r="AB2506" s="89">
        <v>6</v>
      </c>
      <c r="AC2506" s="94">
        <f>(Z2506*(100-AB2506))/100</f>
        <v>0</v>
      </c>
      <c r="AD2506" s="94">
        <f>IF(AND(AC2506="",M2505=""),0,IF((AC2506=""),M2505, IF( (M2505=""),AC2506,AC2506+M2505)))</f>
        <v>23625</v>
      </c>
      <c r="AE2506" s="94">
        <f>IF( (X2506=""),AD2506*1,( M2505+(SUM(AC2506:AC2506)) )*(X2506/100) )</f>
        <v>5972.4000000000005</v>
      </c>
      <c r="AF2506" s="94">
        <v>50000000</v>
      </c>
      <c r="AG2506" s="94">
        <f>IF((AF2506-AE2506) &gt; 1,0,IF((AF2506-AE2506)&lt;0,AE2506-AF2506,AF2506-AE2506))</f>
        <v>0</v>
      </c>
      <c r="AH2506" s="94">
        <v>0.02</v>
      </c>
    </row>
    <row r="2507" spans="1:34" s="73" customFormat="1" x14ac:dyDescent="0.55000000000000004">
      <c r="A2507" s="108"/>
      <c r="B2507" s="109"/>
      <c r="C2507" s="102"/>
      <c r="D2507" s="90"/>
      <c r="E2507" s="102"/>
      <c r="F2507" s="102"/>
      <c r="G2507" s="102"/>
      <c r="H2507" s="102"/>
      <c r="I2507" s="98"/>
      <c r="J2507" s="102"/>
      <c r="K2507" s="94"/>
      <c r="L2507" s="94" t="s">
        <v>63</v>
      </c>
      <c r="M2507" s="94">
        <f>SUM(M2505:M2506)</f>
        <v>23625</v>
      </c>
      <c r="N2507" s="102"/>
      <c r="O2507" s="111"/>
      <c r="P2507" s="96"/>
      <c r="Q2507" s="111"/>
      <c r="R2507" s="111"/>
      <c r="S2507" s="97"/>
      <c r="T2507" s="102"/>
      <c r="U2507" s="102"/>
      <c r="V2507" s="102"/>
      <c r="W2507" s="94"/>
      <c r="X2507" s="98"/>
      <c r="Y2507" s="94"/>
      <c r="Z2507" s="94"/>
      <c r="AA2507" s="89"/>
      <c r="AB2507" s="89"/>
      <c r="AC2507" s="94"/>
      <c r="AD2507" s="94">
        <f>SUM(AD2505:AD2506)</f>
        <v>1051029</v>
      </c>
      <c r="AE2507" s="94">
        <f>SUM(AE2505:AE2506)</f>
        <v>773648.66879999998</v>
      </c>
      <c r="AF2507" s="94"/>
      <c r="AG2507" s="94">
        <f>SUM(AG2505:AG2506)</f>
        <v>0</v>
      </c>
      <c r="AH2507" s="94"/>
    </row>
    <row r="2508" spans="1:34" s="73" customFormat="1" x14ac:dyDescent="0.55000000000000004">
      <c r="A2508" s="108" t="s">
        <v>3531</v>
      </c>
      <c r="B2508" s="109">
        <v>1087</v>
      </c>
      <c r="C2508" s="102">
        <v>9080</v>
      </c>
      <c r="D2508" s="90" t="s">
        <v>3532</v>
      </c>
      <c r="E2508" s="102" t="s">
        <v>34</v>
      </c>
      <c r="F2508" s="102">
        <v>941</v>
      </c>
      <c r="G2508" s="102">
        <v>0</v>
      </c>
      <c r="H2508" s="102">
        <v>2</v>
      </c>
      <c r="I2508" s="98">
        <v>73</v>
      </c>
      <c r="J2508" s="102" t="s">
        <v>35</v>
      </c>
      <c r="K2508" s="94">
        <f>((G2508*400)+(H2508*100))+I2508</f>
        <v>273</v>
      </c>
      <c r="L2508" s="94">
        <v>800</v>
      </c>
      <c r="M2508" s="94">
        <f>K2508*L2508</f>
        <v>218400</v>
      </c>
      <c r="N2508" s="102">
        <v>1</v>
      </c>
      <c r="O2508" s="111" t="s">
        <v>3529</v>
      </c>
      <c r="P2508" s="96"/>
      <c r="Q2508" s="111" t="s">
        <v>3530</v>
      </c>
      <c r="R2508" s="111" t="s">
        <v>3533</v>
      </c>
      <c r="S2508" s="97" t="s">
        <v>3534</v>
      </c>
      <c r="T2508" s="102" t="s">
        <v>51</v>
      </c>
      <c r="U2508" s="102" t="s">
        <v>45</v>
      </c>
      <c r="V2508" s="102" t="s">
        <v>52</v>
      </c>
      <c r="W2508" s="94">
        <v>420</v>
      </c>
      <c r="X2508" s="98">
        <v>75.28</v>
      </c>
      <c r="Y2508" s="94">
        <v>6750</v>
      </c>
      <c r="Z2508" s="94">
        <f>W2508*Y2508</f>
        <v>2835000</v>
      </c>
      <c r="AA2508" s="89">
        <v>6</v>
      </c>
      <c r="AB2508" s="89">
        <v>6</v>
      </c>
      <c r="AC2508" s="94">
        <f>(Z2508*(100-AB2508))/100</f>
        <v>2664900</v>
      </c>
      <c r="AD2508" s="94">
        <f>IF(AND(AC2508="",M2508=""),0,IF((AC2508=""),M2508, IF( (M2508=""),AC2508,AC2508+M2508)))</f>
        <v>2883300</v>
      </c>
      <c r="AE2508" s="94">
        <f>IF( (X2508=""),AD2508*1,( M2508+(SUM(AC2508:AC2508)) )*(X2508/100) )</f>
        <v>2170548.2400000002</v>
      </c>
      <c r="AF2508" s="94">
        <v>50000000</v>
      </c>
      <c r="AG2508" s="94">
        <f>IF((AF2508-AE2508) &gt; 1,0,IF((AF2508-AE2508)&lt;0,AE2508-AF2508,AF2508-AE2508))</f>
        <v>0</v>
      </c>
      <c r="AH2508" s="94">
        <v>0.02</v>
      </c>
    </row>
    <row r="2509" spans="1:34" s="73" customFormat="1" x14ac:dyDescent="0.55000000000000004">
      <c r="A2509" s="108"/>
      <c r="B2509" s="109"/>
      <c r="C2509" s="102"/>
      <c r="D2509" s="90"/>
      <c r="E2509" s="102"/>
      <c r="F2509" s="102"/>
      <c r="G2509" s="102"/>
      <c r="H2509" s="102"/>
      <c r="I2509" s="98"/>
      <c r="J2509" s="102"/>
      <c r="K2509" s="94"/>
      <c r="L2509" s="94"/>
      <c r="M2509" s="94"/>
      <c r="N2509" s="102">
        <v>2</v>
      </c>
      <c r="O2509" s="111" t="s">
        <v>3529</v>
      </c>
      <c r="P2509" s="96"/>
      <c r="Q2509" s="111" t="s">
        <v>3530</v>
      </c>
      <c r="R2509" s="111" t="s">
        <v>3533</v>
      </c>
      <c r="S2509" s="97" t="s">
        <v>3535</v>
      </c>
      <c r="T2509" s="102" t="s">
        <v>51</v>
      </c>
      <c r="U2509" s="102" t="s">
        <v>45</v>
      </c>
      <c r="V2509" s="102" t="s">
        <v>52</v>
      </c>
      <c r="W2509" s="94">
        <v>77.400000000000006</v>
      </c>
      <c r="X2509" s="98">
        <v>13.87</v>
      </c>
      <c r="Y2509" s="94">
        <v>6750</v>
      </c>
      <c r="Z2509" s="94">
        <f>W2509*Y2509</f>
        <v>522450.00000000006</v>
      </c>
      <c r="AA2509" s="89">
        <v>6</v>
      </c>
      <c r="AB2509" s="89">
        <v>6</v>
      </c>
      <c r="AC2509" s="94">
        <f>(Z2509*(100-AB2509))/100</f>
        <v>491103.00000000006</v>
      </c>
      <c r="AD2509" s="94">
        <f>IF(AND(AC2509="",M2508=""),0,IF((AC2509=""),M2508, IF( (M2508=""),AC2509,AC2509+M2508)))</f>
        <v>709503</v>
      </c>
      <c r="AE2509" s="94">
        <f>IF( (X2509=""),AD2509*1,( M2508+(SUM(AC2509:AC2509)) )*(X2509/100) )</f>
        <v>98408.066099999996</v>
      </c>
      <c r="AF2509" s="94">
        <v>50000000</v>
      </c>
      <c r="AG2509" s="94">
        <f>IF((AF2509-AE2509) &gt; 1,0,IF((AF2509-AE2509)&lt;0,AE2509-AF2509,AF2509-AE2509))</f>
        <v>0</v>
      </c>
      <c r="AH2509" s="94">
        <v>0.02</v>
      </c>
    </row>
    <row r="2510" spans="1:34" s="73" customFormat="1" x14ac:dyDescent="0.55000000000000004">
      <c r="A2510" s="108"/>
      <c r="B2510" s="109"/>
      <c r="C2510" s="102"/>
      <c r="D2510" s="90"/>
      <c r="E2510" s="102"/>
      <c r="F2510" s="102"/>
      <c r="G2510" s="102"/>
      <c r="H2510" s="102"/>
      <c r="I2510" s="98"/>
      <c r="J2510" s="102"/>
      <c r="K2510" s="94"/>
      <c r="L2510" s="94"/>
      <c r="M2510" s="94"/>
      <c r="N2510" s="102">
        <v>3</v>
      </c>
      <c r="O2510" s="111" t="s">
        <v>3529</v>
      </c>
      <c r="P2510" s="96"/>
      <c r="Q2510" s="111" t="s">
        <v>3530</v>
      </c>
      <c r="R2510" s="111" t="s">
        <v>3533</v>
      </c>
      <c r="S2510" s="97" t="s">
        <v>3536</v>
      </c>
      <c r="T2510" s="102" t="s">
        <v>55</v>
      </c>
      <c r="U2510" s="102" t="s">
        <v>45</v>
      </c>
      <c r="V2510" s="102" t="s">
        <v>52</v>
      </c>
      <c r="W2510" s="94">
        <v>35.25</v>
      </c>
      <c r="X2510" s="98">
        <v>6.32</v>
      </c>
      <c r="Y2510" s="94">
        <v>0</v>
      </c>
      <c r="Z2510" s="94">
        <f>W2510*Y2510</f>
        <v>0</v>
      </c>
      <c r="AA2510" s="89">
        <v>6</v>
      </c>
      <c r="AB2510" s="89">
        <v>6</v>
      </c>
      <c r="AC2510" s="94">
        <f>(Z2510*(100-AB2510))/100</f>
        <v>0</v>
      </c>
      <c r="AD2510" s="94">
        <f>IF(AND(AC2510="",M2508=""),0,IF((AC2510=""),M2508, IF( (M2508=""),AC2510,AC2510+M2508)))</f>
        <v>218400</v>
      </c>
      <c r="AE2510" s="94">
        <f>IF( (X2510=""),AD2510*1,( M2508+(SUM(AC2510:AC2510)) )*(X2510/100) )</f>
        <v>13802.880000000001</v>
      </c>
      <c r="AF2510" s="94">
        <v>50000000</v>
      </c>
      <c r="AG2510" s="94">
        <f>IF((AF2510-AE2510) &gt; 1,0,IF((AF2510-AE2510)&lt;0,AE2510-AF2510,AF2510-AE2510))</f>
        <v>0</v>
      </c>
      <c r="AH2510" s="94">
        <v>0.02</v>
      </c>
    </row>
    <row r="2511" spans="1:34" s="73" customFormat="1" x14ac:dyDescent="0.55000000000000004">
      <c r="A2511" s="108"/>
      <c r="B2511" s="109"/>
      <c r="C2511" s="102"/>
      <c r="D2511" s="90"/>
      <c r="E2511" s="102"/>
      <c r="F2511" s="102"/>
      <c r="G2511" s="102"/>
      <c r="H2511" s="102"/>
      <c r="I2511" s="98"/>
      <c r="J2511" s="102"/>
      <c r="K2511" s="94"/>
      <c r="L2511" s="94"/>
      <c r="M2511" s="94"/>
      <c r="N2511" s="102">
        <v>4</v>
      </c>
      <c r="O2511" s="111" t="s">
        <v>3529</v>
      </c>
      <c r="P2511" s="96"/>
      <c r="Q2511" s="111" t="s">
        <v>3530</v>
      </c>
      <c r="R2511" s="111" t="s">
        <v>3533</v>
      </c>
      <c r="S2511" s="97" t="s">
        <v>3537</v>
      </c>
      <c r="T2511" s="102" t="s">
        <v>55</v>
      </c>
      <c r="U2511" s="102" t="s">
        <v>45</v>
      </c>
      <c r="V2511" s="102" t="s">
        <v>52</v>
      </c>
      <c r="W2511" s="94">
        <v>16.5</v>
      </c>
      <c r="X2511" s="98">
        <v>2.96</v>
      </c>
      <c r="Y2511" s="94">
        <v>0</v>
      </c>
      <c r="Z2511" s="94">
        <f>W2511*Y2511</f>
        <v>0</v>
      </c>
      <c r="AA2511" s="89">
        <v>6</v>
      </c>
      <c r="AB2511" s="89">
        <v>6</v>
      </c>
      <c r="AC2511" s="94">
        <f>(Z2511*(100-AB2511))/100</f>
        <v>0</v>
      </c>
      <c r="AD2511" s="94">
        <f>IF(AND(AC2511="",M2508=""),0,IF((AC2511=""),M2508, IF( (M2508=""),AC2511,AC2511+M2508)))</f>
        <v>218400</v>
      </c>
      <c r="AE2511" s="94">
        <f>IF( (X2511=""),AD2511*1,( M2508+(SUM(AC2511:AC2511)) )*(X2511/100) )</f>
        <v>6464.64</v>
      </c>
      <c r="AF2511" s="94">
        <v>50000000</v>
      </c>
      <c r="AG2511" s="94">
        <f>IF((AF2511-AE2511) &gt; 1,0,IF((AF2511-AE2511)&lt;0,AE2511-AF2511,AF2511-AE2511))</f>
        <v>0</v>
      </c>
      <c r="AH2511" s="94">
        <v>0.02</v>
      </c>
    </row>
    <row r="2512" spans="1:34" s="73" customFormat="1" x14ac:dyDescent="0.55000000000000004">
      <c r="A2512" s="108"/>
      <c r="B2512" s="109"/>
      <c r="C2512" s="102"/>
      <c r="D2512" s="90"/>
      <c r="E2512" s="102"/>
      <c r="F2512" s="102"/>
      <c r="G2512" s="102"/>
      <c r="H2512" s="102"/>
      <c r="I2512" s="98"/>
      <c r="J2512" s="102"/>
      <c r="K2512" s="94"/>
      <c r="L2512" s="94"/>
      <c r="M2512" s="94"/>
      <c r="N2512" s="102">
        <v>5</v>
      </c>
      <c r="O2512" s="111" t="s">
        <v>3529</v>
      </c>
      <c r="P2512" s="96"/>
      <c r="Q2512" s="111" t="s">
        <v>3530</v>
      </c>
      <c r="R2512" s="111" t="s">
        <v>3533</v>
      </c>
      <c r="S2512" s="97" t="s">
        <v>3538</v>
      </c>
      <c r="T2512" s="102" t="s">
        <v>439</v>
      </c>
      <c r="U2512" s="102" t="s">
        <v>45</v>
      </c>
      <c r="V2512" s="102" t="s">
        <v>52</v>
      </c>
      <c r="W2512" s="94">
        <v>8.8000000000000007</v>
      </c>
      <c r="X2512" s="98">
        <v>1.58</v>
      </c>
      <c r="Y2512" s="94">
        <v>6050</v>
      </c>
      <c r="Z2512" s="94">
        <f>W2512*Y2512</f>
        <v>53240.000000000007</v>
      </c>
      <c r="AA2512" s="89">
        <v>6</v>
      </c>
      <c r="AB2512" s="89">
        <v>6</v>
      </c>
      <c r="AC2512" s="94">
        <f>(Z2512*(100-AB2512))/100</f>
        <v>50045.600000000006</v>
      </c>
      <c r="AD2512" s="94">
        <f>IF(AND(AC2512="",M2508=""),0,IF((AC2512=""),M2508, IF( (M2508=""),AC2512,AC2512+M2508)))</f>
        <v>268445.59999999998</v>
      </c>
      <c r="AE2512" s="94">
        <f>IF( (X2512=""),AD2512*1,( M2508+(SUM(AC2512:AC2512)) )*(X2512/100) )</f>
        <v>4241.4404800000002</v>
      </c>
      <c r="AF2512" s="94">
        <v>50000000</v>
      </c>
      <c r="AG2512" s="94">
        <f>IF((AF2512-AE2512) &gt; 1,0,IF((AF2512-AE2512)&lt;0,AE2512-AF2512,AF2512-AE2512))</f>
        <v>0</v>
      </c>
      <c r="AH2512" s="94">
        <v>0.02</v>
      </c>
    </row>
    <row r="2513" spans="1:34" s="74" customFormat="1" x14ac:dyDescent="0.55000000000000004">
      <c r="A2513" s="108"/>
      <c r="B2513" s="109"/>
      <c r="C2513" s="102"/>
      <c r="D2513" s="90"/>
      <c r="E2513" s="102"/>
      <c r="F2513" s="102"/>
      <c r="G2513" s="102"/>
      <c r="H2513" s="102"/>
      <c r="I2513" s="98"/>
      <c r="J2513" s="102"/>
      <c r="K2513" s="94"/>
      <c r="L2513" s="94" t="s">
        <v>63</v>
      </c>
      <c r="M2513" s="94">
        <f>SUM(M2508:M2512)</f>
        <v>218400</v>
      </c>
      <c r="N2513" s="102"/>
      <c r="O2513" s="111"/>
      <c r="P2513" s="96"/>
      <c r="Q2513" s="111"/>
      <c r="R2513" s="111"/>
      <c r="S2513" s="97"/>
      <c r="T2513" s="102"/>
      <c r="U2513" s="102"/>
      <c r="V2513" s="102"/>
      <c r="W2513" s="94"/>
      <c r="X2513" s="98"/>
      <c r="Y2513" s="94"/>
      <c r="Z2513" s="94"/>
      <c r="AA2513" s="89"/>
      <c r="AB2513" s="89"/>
      <c r="AC2513" s="94"/>
      <c r="AD2513" s="94">
        <f>SUM(AD2508:AD2512)</f>
        <v>4298048.5999999996</v>
      </c>
      <c r="AE2513" s="94">
        <f>SUM(AE2508:AE2512)</f>
        <v>2293465.2665800001</v>
      </c>
      <c r="AF2513" s="94"/>
      <c r="AG2513" s="94">
        <f>SUM(AG2508:AG2512)</f>
        <v>0</v>
      </c>
      <c r="AH2513" s="94"/>
    </row>
    <row r="2514" spans="1:34" s="74" customFormat="1" x14ac:dyDescent="0.55000000000000004">
      <c r="A2514" s="108" t="s">
        <v>3539</v>
      </c>
      <c r="B2514" s="109">
        <v>1088</v>
      </c>
      <c r="C2514" s="102">
        <v>8955</v>
      </c>
      <c r="D2514" s="90" t="s">
        <v>3540</v>
      </c>
      <c r="E2514" s="102" t="s">
        <v>34</v>
      </c>
      <c r="F2514" s="102">
        <v>3685</v>
      </c>
      <c r="G2514" s="102">
        <v>1</v>
      </c>
      <c r="H2514" s="102">
        <v>0</v>
      </c>
      <c r="I2514" s="98">
        <v>79</v>
      </c>
      <c r="J2514" s="102" t="s">
        <v>38</v>
      </c>
      <c r="K2514" s="94">
        <f>((G2514*400)+(H2514*100))+I2514</f>
        <v>479</v>
      </c>
      <c r="L2514" s="94">
        <v>225</v>
      </c>
      <c r="M2514" s="94">
        <f>K2514*L2514</f>
        <v>107775</v>
      </c>
      <c r="N2514" s="102"/>
      <c r="O2514" s="111"/>
      <c r="P2514" s="96"/>
      <c r="Q2514" s="111"/>
      <c r="R2514" s="111"/>
      <c r="S2514" s="97"/>
      <c r="T2514" s="102"/>
      <c r="U2514" s="102"/>
      <c r="V2514" s="102"/>
      <c r="W2514" s="94"/>
      <c r="X2514" s="98"/>
      <c r="Y2514" s="94"/>
      <c r="Z2514" s="94"/>
      <c r="AA2514" s="89"/>
      <c r="AB2514" s="89"/>
      <c r="AC2514" s="94"/>
      <c r="AD2514" s="94">
        <f>IF(AND(AC2514="",M2514=""),0,IF((AC2514=""),M2514,IF((M2514=""),AC2514,AC2514+M2514)))</f>
        <v>107775</v>
      </c>
      <c r="AE2514" s="94">
        <f>IF( (X2514=""),AD2514*1,AD2514*(X2514/100) )</f>
        <v>107775</v>
      </c>
      <c r="AF2514" s="94">
        <v>50000000</v>
      </c>
      <c r="AG2514" s="94">
        <f>IF((AF2514-AE2514) &gt; 1,0,IF((AF2514-AE2514)&lt;0,AE2514-AF2514,AF2514-AE2514))</f>
        <v>0</v>
      </c>
      <c r="AH2514" s="94">
        <v>0.01</v>
      </c>
    </row>
    <row r="2515" spans="1:34" s="74" customFormat="1" x14ac:dyDescent="0.55000000000000004">
      <c r="A2515" s="108"/>
      <c r="B2515" s="109"/>
      <c r="C2515" s="102"/>
      <c r="D2515" s="90"/>
      <c r="E2515" s="102"/>
      <c r="F2515" s="102"/>
      <c r="G2515" s="102"/>
      <c r="H2515" s="102"/>
      <c r="I2515" s="98"/>
      <c r="J2515" s="102"/>
      <c r="K2515" s="94"/>
      <c r="L2515" s="94" t="s">
        <v>63</v>
      </c>
      <c r="M2515" s="94">
        <f>SUM(M2514:M2514)</f>
        <v>107775</v>
      </c>
      <c r="N2515" s="102"/>
      <c r="O2515" s="111"/>
      <c r="P2515" s="96"/>
      <c r="Q2515" s="111"/>
      <c r="R2515" s="111"/>
      <c r="S2515" s="97"/>
      <c r="T2515" s="102"/>
      <c r="U2515" s="102"/>
      <c r="V2515" s="102"/>
      <c r="W2515" s="94"/>
      <c r="X2515" s="98"/>
      <c r="Y2515" s="94"/>
      <c r="Z2515" s="94"/>
      <c r="AA2515" s="89"/>
      <c r="AB2515" s="89"/>
      <c r="AC2515" s="94"/>
      <c r="AD2515" s="94">
        <f>SUM(AD2514:AD2514)</f>
        <v>107775</v>
      </c>
      <c r="AE2515" s="94">
        <f>SUM(AE2514:AE2514)</f>
        <v>107775</v>
      </c>
      <c r="AF2515" s="94"/>
      <c r="AG2515" s="94">
        <f>SUM(AG2514:AG2514)</f>
        <v>0</v>
      </c>
      <c r="AH2515" s="94"/>
    </row>
    <row r="2516" spans="1:34" s="74" customFormat="1" x14ac:dyDescent="0.55000000000000004">
      <c r="A2516" s="108" t="s">
        <v>3543</v>
      </c>
      <c r="B2516" s="109">
        <v>1089</v>
      </c>
      <c r="C2516" s="102">
        <v>5941</v>
      </c>
      <c r="D2516" s="90" t="s">
        <v>3544</v>
      </c>
      <c r="E2516" s="102" t="s">
        <v>34</v>
      </c>
      <c r="F2516" s="102">
        <v>23785</v>
      </c>
      <c r="G2516" s="102">
        <v>0</v>
      </c>
      <c r="H2516" s="102">
        <v>0</v>
      </c>
      <c r="I2516" s="98">
        <v>28</v>
      </c>
      <c r="J2516" s="102" t="s">
        <v>35</v>
      </c>
      <c r="K2516" s="94">
        <f>((G2516*400)+(H2516*100))+I2516</f>
        <v>28</v>
      </c>
      <c r="L2516" s="94">
        <v>1250</v>
      </c>
      <c r="M2516" s="94">
        <f>K2516*L2516</f>
        <v>35000</v>
      </c>
      <c r="N2516" s="102">
        <v>1</v>
      </c>
      <c r="O2516" s="111" t="s">
        <v>3541</v>
      </c>
      <c r="P2516" s="96">
        <v>1570800080533</v>
      </c>
      <c r="Q2516" s="111" t="s">
        <v>3542</v>
      </c>
      <c r="R2516" s="111" t="s">
        <v>3545</v>
      </c>
      <c r="S2516" s="97" t="s">
        <v>3546</v>
      </c>
      <c r="T2516" s="102" t="s">
        <v>51</v>
      </c>
      <c r="U2516" s="102" t="s">
        <v>227</v>
      </c>
      <c r="V2516" s="102" t="s">
        <v>52</v>
      </c>
      <c r="W2516" s="94">
        <v>90.9</v>
      </c>
      <c r="X2516" s="98">
        <v>100</v>
      </c>
      <c r="Y2516" s="94">
        <v>6750</v>
      </c>
      <c r="Z2516" s="94">
        <f>W2516*Y2516</f>
        <v>613575</v>
      </c>
      <c r="AA2516" s="89">
        <v>11</v>
      </c>
      <c r="AB2516" s="89">
        <v>34</v>
      </c>
      <c r="AC2516" s="94">
        <f>(Z2516*(100-AB2516))/100</f>
        <v>404959.5</v>
      </c>
      <c r="AD2516" s="94">
        <f>IF(AND(AC2516="",M2516=""),0,IF((AC2516=""),M2516, IF( (M2516=""),AC2516,AC2516+M2516)))</f>
        <v>439959.5</v>
      </c>
      <c r="AE2516" s="94">
        <f>IF( (X2516=""),AD2516*1,( M2516+(SUM(AC2516:AC2516)) )*(X2516/100) )</f>
        <v>439959.5</v>
      </c>
      <c r="AF2516" s="94">
        <v>50000000</v>
      </c>
      <c r="AG2516" s="94">
        <f>IF((AF2516-AE2516) &gt; 1,0,IF((AF2516-AE2516)&lt;0,AE2516-AF2516,AF2516-AE2516))</f>
        <v>0</v>
      </c>
      <c r="AH2516" s="94">
        <v>0.02</v>
      </c>
    </row>
    <row r="2517" spans="1:34" s="74" customFormat="1" x14ac:dyDescent="0.55000000000000004">
      <c r="A2517" s="108"/>
      <c r="B2517" s="109"/>
      <c r="C2517" s="102"/>
      <c r="D2517" s="90"/>
      <c r="E2517" s="102"/>
      <c r="F2517" s="102"/>
      <c r="G2517" s="102"/>
      <c r="H2517" s="102"/>
      <c r="I2517" s="98"/>
      <c r="J2517" s="102"/>
      <c r="K2517" s="94"/>
      <c r="L2517" s="94" t="s">
        <v>63</v>
      </c>
      <c r="M2517" s="94">
        <f>SUM(M2516:M2516)</f>
        <v>35000</v>
      </c>
      <c r="N2517" s="102"/>
      <c r="O2517" s="111"/>
      <c r="P2517" s="96"/>
      <c r="Q2517" s="111"/>
      <c r="R2517" s="111"/>
      <c r="S2517" s="97"/>
      <c r="T2517" s="102"/>
      <c r="U2517" s="102"/>
      <c r="V2517" s="102"/>
      <c r="W2517" s="94"/>
      <c r="X2517" s="98"/>
      <c r="Y2517" s="94"/>
      <c r="Z2517" s="94"/>
      <c r="AA2517" s="89"/>
      <c r="AB2517" s="89"/>
      <c r="AC2517" s="94"/>
      <c r="AD2517" s="94">
        <f>SUM(AD2516:AD2516)</f>
        <v>439959.5</v>
      </c>
      <c r="AE2517" s="94">
        <f>SUM(AE2516:AE2516)</f>
        <v>439959.5</v>
      </c>
      <c r="AF2517" s="94"/>
      <c r="AG2517" s="94">
        <f>SUM(AG2516:AG2516)</f>
        <v>0</v>
      </c>
      <c r="AH2517" s="94"/>
    </row>
    <row r="2518" spans="1:34" s="74" customFormat="1" x14ac:dyDescent="0.55000000000000004">
      <c r="A2518" s="108" t="s">
        <v>3549</v>
      </c>
      <c r="B2518" s="109">
        <v>1090</v>
      </c>
      <c r="C2518" s="102">
        <v>6361</v>
      </c>
      <c r="D2518" s="90" t="s">
        <v>3550</v>
      </c>
      <c r="E2518" s="102" t="s">
        <v>37</v>
      </c>
      <c r="F2518" s="102">
        <v>5576</v>
      </c>
      <c r="G2518" s="102">
        <v>3</v>
      </c>
      <c r="H2518" s="102">
        <v>1</v>
      </c>
      <c r="I2518" s="98">
        <v>83</v>
      </c>
      <c r="J2518" s="102" t="s">
        <v>38</v>
      </c>
      <c r="K2518" s="94">
        <f>((G2518*400)+(H2518*100))+I2518</f>
        <v>1383</v>
      </c>
      <c r="L2518" s="94">
        <v>400</v>
      </c>
      <c r="M2518" s="94">
        <f>K2518*L2518</f>
        <v>553200</v>
      </c>
      <c r="N2518" s="102"/>
      <c r="O2518" s="111"/>
      <c r="P2518" s="96"/>
      <c r="Q2518" s="111"/>
      <c r="R2518" s="111"/>
      <c r="S2518" s="97"/>
      <c r="T2518" s="102"/>
      <c r="U2518" s="102"/>
      <c r="V2518" s="102"/>
      <c r="W2518" s="94"/>
      <c r="X2518" s="98"/>
      <c r="Y2518" s="94"/>
      <c r="Z2518" s="94"/>
      <c r="AA2518" s="89"/>
      <c r="AB2518" s="89"/>
      <c r="AC2518" s="94"/>
      <c r="AD2518" s="94">
        <f>IF(AND(AC2518="",M2518=""),0,IF((AC2518=""),M2518,IF((M2518=""),AC2518,AC2518+M2518)))</f>
        <v>553200</v>
      </c>
      <c r="AE2518" s="94">
        <f>IF( (X2518=""),AD2518*1,AD2518*(X2518/100) )</f>
        <v>553200</v>
      </c>
      <c r="AF2518" s="94">
        <v>0</v>
      </c>
      <c r="AG2518" s="94">
        <f>IF((AF2518-AE2518) &gt; 1,0,IF((AF2518-AE2518)&lt;0,AE2518-AF2518,AF2518-AE2518))</f>
        <v>553200</v>
      </c>
      <c r="AH2518" s="94">
        <v>0.01</v>
      </c>
    </row>
    <row r="2519" spans="1:34" s="74" customFormat="1" x14ac:dyDescent="0.55000000000000004">
      <c r="A2519" s="108"/>
      <c r="B2519" s="109"/>
      <c r="C2519" s="102"/>
      <c r="D2519" s="90"/>
      <c r="E2519" s="102"/>
      <c r="F2519" s="102"/>
      <c r="G2519" s="102"/>
      <c r="H2519" s="102"/>
      <c r="I2519" s="98"/>
      <c r="J2519" s="102"/>
      <c r="K2519" s="94"/>
      <c r="L2519" s="94" t="s">
        <v>63</v>
      </c>
      <c r="M2519" s="94">
        <f>SUM(M2518:M2518)</f>
        <v>553200</v>
      </c>
      <c r="N2519" s="102"/>
      <c r="O2519" s="111"/>
      <c r="P2519" s="96"/>
      <c r="Q2519" s="111"/>
      <c r="R2519" s="111"/>
      <c r="S2519" s="97"/>
      <c r="T2519" s="102"/>
      <c r="U2519" s="102"/>
      <c r="V2519" s="102"/>
      <c r="W2519" s="94"/>
      <c r="X2519" s="98"/>
      <c r="Y2519" s="94"/>
      <c r="Z2519" s="94"/>
      <c r="AA2519" s="89"/>
      <c r="AB2519" s="89"/>
      <c r="AC2519" s="94"/>
      <c r="AD2519" s="94">
        <f>SUM(AD2518:AD2518)</f>
        <v>553200</v>
      </c>
      <c r="AE2519" s="94">
        <f>SUM(AE2518:AE2518)</f>
        <v>553200</v>
      </c>
      <c r="AF2519" s="94"/>
      <c r="AG2519" s="94">
        <f>SUM(AG2518:AG2518)</f>
        <v>553200</v>
      </c>
      <c r="AH2519" s="94"/>
    </row>
    <row r="2520" spans="1:34" s="74" customFormat="1" x14ac:dyDescent="0.55000000000000004">
      <c r="A2520" s="108" t="s">
        <v>612</v>
      </c>
      <c r="B2520" s="109">
        <v>1091</v>
      </c>
      <c r="C2520" s="102">
        <v>6853</v>
      </c>
      <c r="D2520" s="90" t="s">
        <v>3553</v>
      </c>
      <c r="E2520" s="102" t="s">
        <v>34</v>
      </c>
      <c r="F2520" s="102">
        <v>23538</v>
      </c>
      <c r="G2520" s="102">
        <v>0</v>
      </c>
      <c r="H2520" s="102">
        <v>1</v>
      </c>
      <c r="I2520" s="98">
        <v>37</v>
      </c>
      <c r="J2520" s="102" t="s">
        <v>35</v>
      </c>
      <c r="K2520" s="94">
        <f>((G2520*400)+(H2520*100))+I2520</f>
        <v>137</v>
      </c>
      <c r="L2520" s="94">
        <v>8000</v>
      </c>
      <c r="M2520" s="94">
        <f>K2520*L2520</f>
        <v>1096000</v>
      </c>
      <c r="N2520" s="102">
        <v>1</v>
      </c>
      <c r="O2520" s="111" t="s">
        <v>3551</v>
      </c>
      <c r="P2520" s="96"/>
      <c r="Q2520" s="111" t="s">
        <v>3552</v>
      </c>
      <c r="R2520" s="111" t="s">
        <v>614</v>
      </c>
      <c r="S2520" s="97" t="s">
        <v>3554</v>
      </c>
      <c r="T2520" s="102" t="s">
        <v>51</v>
      </c>
      <c r="U2520" s="102" t="s">
        <v>227</v>
      </c>
      <c r="V2520" s="102" t="s">
        <v>52</v>
      </c>
      <c r="W2520" s="94">
        <v>230.58</v>
      </c>
      <c r="X2520" s="98">
        <v>82.18</v>
      </c>
      <c r="Y2520" s="94">
        <v>6750</v>
      </c>
      <c r="Z2520" s="94">
        <f>W2520*Y2520</f>
        <v>1556415</v>
      </c>
      <c r="AA2520" s="89">
        <v>11</v>
      </c>
      <c r="AB2520" s="89">
        <v>34</v>
      </c>
      <c r="AC2520" s="94">
        <f>(Z2520*(100-AB2520))/100</f>
        <v>1027233.9</v>
      </c>
      <c r="AD2520" s="94">
        <f>IF(AND(AC2520="",M2520=""),0,IF((AC2520=""),M2520, IF( (M2520=""),AC2520,AC2520+M2520)))</f>
        <v>2123233.9</v>
      </c>
      <c r="AE2520" s="94">
        <f>IF( (X2520=""),AD2520*1,( M2520+(SUM(AC2520:AC2520)) )*(X2520/100) )</f>
        <v>1744873.6190200001</v>
      </c>
      <c r="AF2520" s="94">
        <v>50000000</v>
      </c>
      <c r="AG2520" s="94">
        <f>IF((AF2520-AE2520) &gt; 1,0,IF((AF2520-AE2520)&lt;0,AE2520-AF2520,AF2520-AE2520))</f>
        <v>0</v>
      </c>
      <c r="AH2520" s="94">
        <v>0.02</v>
      </c>
    </row>
    <row r="2521" spans="1:34" s="74" customFormat="1" x14ac:dyDescent="0.55000000000000004">
      <c r="A2521" s="108"/>
      <c r="B2521" s="109"/>
      <c r="C2521" s="102"/>
      <c r="D2521" s="90"/>
      <c r="E2521" s="102"/>
      <c r="F2521" s="102"/>
      <c r="G2521" s="102"/>
      <c r="H2521" s="102"/>
      <c r="I2521" s="98"/>
      <c r="J2521" s="102"/>
      <c r="K2521" s="94"/>
      <c r="L2521" s="94"/>
      <c r="M2521" s="94"/>
      <c r="N2521" s="102">
        <v>2</v>
      </c>
      <c r="O2521" s="111" t="s">
        <v>3551</v>
      </c>
      <c r="P2521" s="96"/>
      <c r="Q2521" s="111" t="s">
        <v>3552</v>
      </c>
      <c r="R2521" s="111" t="s">
        <v>614</v>
      </c>
      <c r="S2521" s="97" t="s">
        <v>3555</v>
      </c>
      <c r="T2521" s="102" t="s">
        <v>15158</v>
      </c>
      <c r="U2521" s="102" t="s">
        <v>45</v>
      </c>
      <c r="V2521" s="102" t="s">
        <v>52</v>
      </c>
      <c r="W2521" s="94">
        <v>50</v>
      </c>
      <c r="X2521" s="98">
        <v>17.82</v>
      </c>
      <c r="Y2521" s="94">
        <v>0</v>
      </c>
      <c r="Z2521" s="94">
        <f>W2521*Y2521</f>
        <v>0</v>
      </c>
      <c r="AA2521" s="89">
        <v>6</v>
      </c>
      <c r="AB2521" s="89">
        <v>6</v>
      </c>
      <c r="AC2521" s="94">
        <f>(Z2521*(100-AB2521))/100</f>
        <v>0</v>
      </c>
      <c r="AD2521" s="94">
        <f>IF(AND(AC2521="",M2520=""),0,IF((AC2521=""),M2520, IF( (M2520=""),AC2521,AC2521+M2520)))</f>
        <v>1096000</v>
      </c>
      <c r="AE2521" s="94">
        <f>IF( (X2521=""),AD2521*1,( M2520+(SUM(AC2521:AC2521)) )*(X2521/100) )</f>
        <v>195307.19999999998</v>
      </c>
      <c r="AF2521" s="94">
        <v>50000000</v>
      </c>
      <c r="AG2521" s="94">
        <f>IF((AF2521-AE2521) &gt; 1,0,IF((AF2521-AE2521)&lt;0,AE2521-AF2521,AF2521-AE2521))</f>
        <v>0</v>
      </c>
      <c r="AH2521" s="94">
        <v>0.02</v>
      </c>
    </row>
    <row r="2522" spans="1:34" s="74" customFormat="1" x14ac:dyDescent="0.55000000000000004">
      <c r="A2522" s="108"/>
      <c r="B2522" s="109"/>
      <c r="C2522" s="102"/>
      <c r="D2522" s="90"/>
      <c r="E2522" s="102"/>
      <c r="F2522" s="102"/>
      <c r="G2522" s="102"/>
      <c r="H2522" s="102"/>
      <c r="I2522" s="98"/>
      <c r="J2522" s="102"/>
      <c r="K2522" s="94"/>
      <c r="L2522" s="94" t="s">
        <v>63</v>
      </c>
      <c r="M2522" s="94">
        <f>SUM(M2520:M2521)</f>
        <v>1096000</v>
      </c>
      <c r="N2522" s="102"/>
      <c r="O2522" s="111"/>
      <c r="P2522" s="96"/>
      <c r="Q2522" s="111"/>
      <c r="R2522" s="111"/>
      <c r="S2522" s="97"/>
      <c r="T2522" s="102"/>
      <c r="U2522" s="102"/>
      <c r="V2522" s="102"/>
      <c r="W2522" s="94"/>
      <c r="X2522" s="98"/>
      <c r="Y2522" s="94"/>
      <c r="Z2522" s="94"/>
      <c r="AA2522" s="89"/>
      <c r="AB2522" s="89"/>
      <c r="AC2522" s="94"/>
      <c r="AD2522" s="94">
        <f>SUM(AD2520:AD2521)</f>
        <v>3219233.9</v>
      </c>
      <c r="AE2522" s="94">
        <f>SUM(AE2520:AE2521)</f>
        <v>1940180.8190200001</v>
      </c>
      <c r="AF2522" s="94"/>
      <c r="AG2522" s="94">
        <f>SUM(AG2520:AG2521)</f>
        <v>0</v>
      </c>
      <c r="AH2522" s="94"/>
    </row>
    <row r="2523" spans="1:34" s="74" customFormat="1" x14ac:dyDescent="0.55000000000000004">
      <c r="A2523" s="108" t="s">
        <v>3549</v>
      </c>
      <c r="B2523" s="109">
        <v>1092</v>
      </c>
      <c r="C2523" s="102">
        <v>6877</v>
      </c>
      <c r="D2523" s="90" t="s">
        <v>3556</v>
      </c>
      <c r="E2523" s="102" t="s">
        <v>34</v>
      </c>
      <c r="F2523" s="102">
        <v>23572</v>
      </c>
      <c r="G2523" s="102">
        <v>0</v>
      </c>
      <c r="H2523" s="102">
        <v>2</v>
      </c>
      <c r="I2523" s="98">
        <v>8</v>
      </c>
      <c r="J2523" s="102" t="s">
        <v>35</v>
      </c>
      <c r="K2523" s="94">
        <f>((G2523*400)+(H2523*100))+I2523</f>
        <v>208</v>
      </c>
      <c r="L2523" s="94">
        <v>850</v>
      </c>
      <c r="M2523" s="94">
        <f>K2523*L2523</f>
        <v>176800</v>
      </c>
      <c r="N2523" s="102">
        <v>1</v>
      </c>
      <c r="O2523" s="111" t="s">
        <v>3547</v>
      </c>
      <c r="P2523" s="96">
        <v>3570300405219</v>
      </c>
      <c r="Q2523" s="111" t="s">
        <v>3548</v>
      </c>
      <c r="R2523" s="111" t="s">
        <v>3557</v>
      </c>
      <c r="S2523" s="97" t="s">
        <v>3558</v>
      </c>
      <c r="T2523" s="102" t="s">
        <v>51</v>
      </c>
      <c r="U2523" s="102" t="s">
        <v>227</v>
      </c>
      <c r="V2523" s="102" t="s">
        <v>52</v>
      </c>
      <c r="W2523" s="94">
        <v>215.8</v>
      </c>
      <c r="X2523" s="98">
        <v>92.8</v>
      </c>
      <c r="Y2523" s="94">
        <v>6750</v>
      </c>
      <c r="Z2523" s="94">
        <f>W2523*Y2523</f>
        <v>1456650</v>
      </c>
      <c r="AA2523" s="89">
        <v>30</v>
      </c>
      <c r="AB2523" s="89">
        <v>85</v>
      </c>
      <c r="AC2523" s="94">
        <f>(Z2523*(100-AB2523))/100</f>
        <v>218497.5</v>
      </c>
      <c r="AD2523" s="94">
        <f>IF(AND(AC2523="",M2523=""),0,IF((AC2523=""),M2523, IF( (M2523=""),AC2523,AC2523+M2523)))</f>
        <v>395297.5</v>
      </c>
      <c r="AE2523" s="94">
        <f>IF( (X2523=""),AD2523*1,( M2523+(SUM(AC2523:AC2523)) )*(X2523/100) )</f>
        <v>366836.07999999996</v>
      </c>
      <c r="AF2523" s="94">
        <v>50000000</v>
      </c>
      <c r="AG2523" s="94">
        <f>IF((AF2523-AE2523) &gt; 1,0,IF((AF2523-AE2523)&lt;0,AE2523-AF2523,AF2523-AE2523))</f>
        <v>0</v>
      </c>
      <c r="AH2523" s="94">
        <v>0.02</v>
      </c>
    </row>
    <row r="2524" spans="1:34" s="74" customFormat="1" x14ac:dyDescent="0.55000000000000004">
      <c r="A2524" s="108"/>
      <c r="B2524" s="109"/>
      <c r="C2524" s="102"/>
      <c r="D2524" s="90"/>
      <c r="E2524" s="102"/>
      <c r="F2524" s="102"/>
      <c r="G2524" s="102"/>
      <c r="H2524" s="102"/>
      <c r="I2524" s="98"/>
      <c r="J2524" s="102"/>
      <c r="K2524" s="94"/>
      <c r="L2524" s="94"/>
      <c r="M2524" s="94"/>
      <c r="N2524" s="102">
        <v>2</v>
      </c>
      <c r="O2524" s="111" t="s">
        <v>3547</v>
      </c>
      <c r="P2524" s="96">
        <v>3570300405219</v>
      </c>
      <c r="Q2524" s="111" t="s">
        <v>3548</v>
      </c>
      <c r="R2524" s="111" t="s">
        <v>3557</v>
      </c>
      <c r="S2524" s="97" t="s">
        <v>3559</v>
      </c>
      <c r="T2524" s="102" t="s">
        <v>55</v>
      </c>
      <c r="U2524" s="102" t="s">
        <v>45</v>
      </c>
      <c r="V2524" s="102" t="s">
        <v>52</v>
      </c>
      <c r="W2524" s="94">
        <v>16.739999999999998</v>
      </c>
      <c r="X2524" s="98">
        <v>7.2</v>
      </c>
      <c r="Y2524" s="94">
        <v>0</v>
      </c>
      <c r="Z2524" s="94">
        <f>W2524*Y2524</f>
        <v>0</v>
      </c>
      <c r="AA2524" s="89">
        <v>6</v>
      </c>
      <c r="AB2524" s="89">
        <v>6</v>
      </c>
      <c r="AC2524" s="94">
        <f>(Z2524*(100-AB2524))/100</f>
        <v>0</v>
      </c>
      <c r="AD2524" s="94">
        <f>IF(AND(AC2524="",M2523=""),0,IF((AC2524=""),M2523, IF( (M2523=""),AC2524,AC2524+M2523)))</f>
        <v>176800</v>
      </c>
      <c r="AE2524" s="94">
        <f>IF( (X2524=""),AD2524*1,( M2523+(SUM(AC2524:AC2524)) )*(X2524/100) )</f>
        <v>12729.600000000002</v>
      </c>
      <c r="AF2524" s="94">
        <v>50000000</v>
      </c>
      <c r="AG2524" s="94">
        <f>IF((AF2524-AE2524) &gt; 1,0,IF((AF2524-AE2524)&lt;0,AE2524-AF2524,AF2524-AE2524))</f>
        <v>0</v>
      </c>
      <c r="AH2524" s="94">
        <v>0.02</v>
      </c>
    </row>
    <row r="2525" spans="1:34" s="74" customFormat="1" x14ac:dyDescent="0.55000000000000004">
      <c r="A2525" s="108"/>
      <c r="B2525" s="109"/>
      <c r="C2525" s="102"/>
      <c r="D2525" s="90"/>
      <c r="E2525" s="102"/>
      <c r="F2525" s="102"/>
      <c r="G2525" s="102"/>
      <c r="H2525" s="102"/>
      <c r="I2525" s="98"/>
      <c r="J2525" s="102"/>
      <c r="K2525" s="94"/>
      <c r="L2525" s="94" t="s">
        <v>63</v>
      </c>
      <c r="M2525" s="94">
        <f>SUM(M2523:M2524)</f>
        <v>176800</v>
      </c>
      <c r="N2525" s="102"/>
      <c r="O2525" s="111"/>
      <c r="P2525" s="96"/>
      <c r="Q2525" s="111"/>
      <c r="R2525" s="111"/>
      <c r="S2525" s="97"/>
      <c r="T2525" s="102"/>
      <c r="U2525" s="102"/>
      <c r="V2525" s="102"/>
      <c r="W2525" s="94"/>
      <c r="X2525" s="98"/>
      <c r="Y2525" s="94"/>
      <c r="Z2525" s="94"/>
      <c r="AA2525" s="89"/>
      <c r="AB2525" s="89"/>
      <c r="AC2525" s="94"/>
      <c r="AD2525" s="94">
        <f>SUM(AD2523:AD2524)</f>
        <v>572097.5</v>
      </c>
      <c r="AE2525" s="94">
        <f>SUM(AE2523:AE2524)</f>
        <v>379565.67999999993</v>
      </c>
      <c r="AF2525" s="94"/>
      <c r="AG2525" s="94">
        <f>SUM(AG2523:AG2524)</f>
        <v>0</v>
      </c>
      <c r="AH2525" s="94"/>
    </row>
    <row r="2526" spans="1:34" s="74" customFormat="1" x14ac:dyDescent="0.55000000000000004">
      <c r="A2526" s="108" t="s">
        <v>2574</v>
      </c>
      <c r="B2526" s="109">
        <v>1093</v>
      </c>
      <c r="C2526" s="102">
        <v>8292</v>
      </c>
      <c r="D2526" s="90" t="s">
        <v>3560</v>
      </c>
      <c r="E2526" s="102" t="s">
        <v>34</v>
      </c>
      <c r="F2526" s="102">
        <v>18406</v>
      </c>
      <c r="G2526" s="102">
        <v>1</v>
      </c>
      <c r="H2526" s="102">
        <v>2</v>
      </c>
      <c r="I2526" s="98">
        <v>42</v>
      </c>
      <c r="J2526" s="102" t="s">
        <v>38</v>
      </c>
      <c r="K2526" s="94">
        <f>((G2526*400)+(H2526*100))+I2526</f>
        <v>642</v>
      </c>
      <c r="L2526" s="94">
        <v>3600</v>
      </c>
      <c r="M2526" s="94">
        <f>K2526*L2526</f>
        <v>2311200</v>
      </c>
      <c r="N2526" s="102"/>
      <c r="O2526" s="111"/>
      <c r="P2526" s="96"/>
      <c r="Q2526" s="111"/>
      <c r="R2526" s="111"/>
      <c r="S2526" s="97"/>
      <c r="T2526" s="102"/>
      <c r="U2526" s="102"/>
      <c r="V2526" s="102"/>
      <c r="W2526" s="94"/>
      <c r="X2526" s="98"/>
      <c r="Y2526" s="94"/>
      <c r="Z2526" s="94"/>
      <c r="AA2526" s="89"/>
      <c r="AB2526" s="89"/>
      <c r="AC2526" s="94"/>
      <c r="AD2526" s="94">
        <f>IF(AND(AC2526="",M2526=""),0,IF((AC2526=""),M2526,IF((M2526=""),AC2526,AC2526+M2526)))</f>
        <v>2311200</v>
      </c>
      <c r="AE2526" s="94">
        <f>IF( (X2526=""),AD2526*1,AD2526*(X2526/100) )</f>
        <v>2311200</v>
      </c>
      <c r="AF2526" s="94">
        <v>50000000</v>
      </c>
      <c r="AG2526" s="94">
        <f>IF((AF2526-AE2526) &gt; 1,0,IF((AF2526-AE2526)&lt;0,AE2526-AF2526,AF2526-AE2526))</f>
        <v>0</v>
      </c>
      <c r="AH2526" s="94">
        <v>0.3</v>
      </c>
    </row>
    <row r="2527" spans="1:34" s="74" customFormat="1" x14ac:dyDescent="0.55000000000000004">
      <c r="A2527" s="108"/>
      <c r="B2527" s="109">
        <v>1094</v>
      </c>
      <c r="C2527" s="102">
        <v>6660</v>
      </c>
      <c r="D2527" s="90" t="s">
        <v>3561</v>
      </c>
      <c r="E2527" s="102" t="s">
        <v>34</v>
      </c>
      <c r="F2527" s="102">
        <v>23215</v>
      </c>
      <c r="G2527" s="102">
        <v>0</v>
      </c>
      <c r="H2527" s="102">
        <v>2</v>
      </c>
      <c r="I2527" s="98">
        <v>18</v>
      </c>
      <c r="J2527" s="102" t="s">
        <v>38</v>
      </c>
      <c r="K2527" s="94">
        <f>((G2527*400)+(H2527*100))+I2527</f>
        <v>218</v>
      </c>
      <c r="L2527" s="94">
        <v>850</v>
      </c>
      <c r="M2527" s="94">
        <f>K2527*L2527</f>
        <v>185300</v>
      </c>
      <c r="N2527" s="102"/>
      <c r="O2527" s="111"/>
      <c r="P2527" s="96"/>
      <c r="Q2527" s="111"/>
      <c r="R2527" s="111"/>
      <c r="S2527" s="97"/>
      <c r="T2527" s="102"/>
      <c r="U2527" s="102"/>
      <c r="V2527" s="102"/>
      <c r="W2527" s="94"/>
      <c r="X2527" s="98"/>
      <c r="Y2527" s="94"/>
      <c r="Z2527" s="94"/>
      <c r="AA2527" s="89"/>
      <c r="AB2527" s="89"/>
      <c r="AC2527" s="94"/>
      <c r="AD2527" s="94">
        <f>IF(AND(AC2527="",M2527=""),0,IF((AC2527=""),M2527,IF((M2527=""),AC2527,AC2527+M2527)))</f>
        <v>185300</v>
      </c>
      <c r="AE2527" s="94">
        <f>IF( (X2527=""),AD2527*1,AD2527*(X2527/100) )</f>
        <v>185300</v>
      </c>
      <c r="AF2527" s="94">
        <v>50000000</v>
      </c>
      <c r="AG2527" s="94">
        <f>IF((AF2527-AE2527) &gt; 1,0,IF((AF2527-AE2527)&lt;0,AE2527-AF2527,AF2527-AE2527))</f>
        <v>0</v>
      </c>
      <c r="AH2527" s="94">
        <v>0.01</v>
      </c>
    </row>
    <row r="2528" spans="1:34" s="74" customFormat="1" x14ac:dyDescent="0.55000000000000004">
      <c r="A2528" s="108"/>
      <c r="B2528" s="109"/>
      <c r="C2528" s="102"/>
      <c r="D2528" s="90"/>
      <c r="E2528" s="102"/>
      <c r="F2528" s="102"/>
      <c r="G2528" s="102"/>
      <c r="H2528" s="102"/>
      <c r="I2528" s="98"/>
      <c r="J2528" s="102"/>
      <c r="K2528" s="94"/>
      <c r="L2528" s="94" t="s">
        <v>63</v>
      </c>
      <c r="M2528" s="94">
        <f>SUM(M2526:M2527)</f>
        <v>2496500</v>
      </c>
      <c r="N2528" s="102"/>
      <c r="O2528" s="111"/>
      <c r="P2528" s="96"/>
      <c r="Q2528" s="111"/>
      <c r="R2528" s="111"/>
      <c r="S2528" s="97"/>
      <c r="T2528" s="102"/>
      <c r="U2528" s="102"/>
      <c r="V2528" s="102"/>
      <c r="W2528" s="94"/>
      <c r="X2528" s="98"/>
      <c r="Y2528" s="94"/>
      <c r="Z2528" s="94"/>
      <c r="AA2528" s="89"/>
      <c r="AB2528" s="89"/>
      <c r="AC2528" s="94"/>
      <c r="AD2528" s="94">
        <f>SUM(AD2526:AD2527)</f>
        <v>2496500</v>
      </c>
      <c r="AE2528" s="94">
        <f>SUM(AE2526:AE2527)</f>
        <v>2496500</v>
      </c>
      <c r="AF2528" s="94"/>
      <c r="AG2528" s="94">
        <f>SUM(AG2526:AG2527)</f>
        <v>0</v>
      </c>
      <c r="AH2528" s="94"/>
    </row>
    <row r="2529" spans="1:34" x14ac:dyDescent="0.55000000000000004">
      <c r="A2529" s="108" t="s">
        <v>3564</v>
      </c>
      <c r="B2529" s="109">
        <v>1095</v>
      </c>
      <c r="C2529" s="102">
        <v>9963</v>
      </c>
      <c r="D2529" s="90">
        <v>3015</v>
      </c>
      <c r="E2529" s="102" t="s">
        <v>37</v>
      </c>
      <c r="F2529" s="102">
        <v>120</v>
      </c>
      <c r="G2529" s="102">
        <v>0</v>
      </c>
      <c r="H2529" s="102">
        <v>0</v>
      </c>
      <c r="I2529" s="98">
        <v>66</v>
      </c>
      <c r="J2529" s="102" t="s">
        <v>35</v>
      </c>
      <c r="K2529" s="94">
        <f>((G2529*400)+(H2529*100))+I2529</f>
        <v>66</v>
      </c>
      <c r="L2529" s="94">
        <v>225</v>
      </c>
      <c r="M2529" s="94">
        <f>K2529*L2529</f>
        <v>14850</v>
      </c>
      <c r="N2529" s="102">
        <v>1</v>
      </c>
      <c r="O2529" s="111" t="s">
        <v>3562</v>
      </c>
      <c r="P2529" s="96">
        <v>8570878000284</v>
      </c>
      <c r="Q2529" s="111" t="s">
        <v>3563</v>
      </c>
      <c r="R2529" s="111" t="s">
        <v>3565</v>
      </c>
      <c r="S2529" s="97"/>
      <c r="T2529" s="102" t="s">
        <v>439</v>
      </c>
      <c r="U2529" s="102" t="s">
        <v>45</v>
      </c>
      <c r="V2529" s="102" t="s">
        <v>52</v>
      </c>
      <c r="W2529" s="94">
        <v>18.239999999999998</v>
      </c>
      <c r="X2529" s="98">
        <v>8.48</v>
      </c>
      <c r="Y2529" s="94">
        <v>6050</v>
      </c>
      <c r="Z2529" s="94">
        <f>W2529*Y2529</f>
        <v>110351.99999999999</v>
      </c>
      <c r="AA2529" s="89">
        <v>7</v>
      </c>
      <c r="AB2529" s="89">
        <v>7</v>
      </c>
      <c r="AC2529" s="94">
        <f>(Z2529*(100-AB2529))/100</f>
        <v>102627.35999999999</v>
      </c>
      <c r="AD2529" s="94">
        <f>IF(AND(AC2529="",M2529=""),0,IF((AC2529=""),M2529, IF( (M2529=""),AC2529,AC2529+M2529)))</f>
        <v>117477.35999999999</v>
      </c>
      <c r="AE2529" s="94">
        <f>IF( (X2529=""),AD2529*1,( M2529+(SUM(AC2529:AC2529)) )*(X2529/100) )</f>
        <v>9962.0801279999996</v>
      </c>
      <c r="AF2529" s="94">
        <v>10000000</v>
      </c>
      <c r="AG2529" s="94">
        <v>14850</v>
      </c>
      <c r="AH2529" s="94">
        <v>0.02</v>
      </c>
    </row>
    <row r="2530" spans="1:34" x14ac:dyDescent="0.55000000000000004">
      <c r="B2530" s="109"/>
      <c r="C2530" s="102"/>
      <c r="D2530" s="90"/>
      <c r="E2530" s="102"/>
      <c r="F2530" s="102"/>
      <c r="G2530" s="102"/>
      <c r="H2530" s="102"/>
      <c r="I2530" s="98"/>
      <c r="J2530" s="102"/>
      <c r="K2530" s="94"/>
      <c r="L2530" s="94"/>
      <c r="M2530" s="94"/>
      <c r="N2530" s="102">
        <v>2</v>
      </c>
      <c r="O2530" s="111" t="s">
        <v>3562</v>
      </c>
      <c r="P2530" s="96">
        <v>8570878000284</v>
      </c>
      <c r="Q2530" s="111" t="s">
        <v>3563</v>
      </c>
      <c r="R2530" s="111" t="s">
        <v>3565</v>
      </c>
      <c r="S2530" s="97"/>
      <c r="T2530" s="102" t="s">
        <v>51</v>
      </c>
      <c r="U2530" s="102" t="s">
        <v>45</v>
      </c>
      <c r="V2530" s="102" t="s">
        <v>52</v>
      </c>
      <c r="W2530" s="94">
        <v>133.86000000000001</v>
      </c>
      <c r="X2530" s="98">
        <v>62.23</v>
      </c>
      <c r="Y2530" s="94">
        <v>6750</v>
      </c>
      <c r="Z2530" s="94">
        <f>W2530*Y2530</f>
        <v>903555.00000000012</v>
      </c>
      <c r="AA2530" s="89">
        <v>7</v>
      </c>
      <c r="AB2530" s="89">
        <v>7</v>
      </c>
      <c r="AC2530" s="94">
        <f>(Z2530*(100-AB2530))/100</f>
        <v>840306.15000000014</v>
      </c>
      <c r="AD2530" s="94">
        <f>IF(AND(AC2530="",M2529=""),0,IF((AC2530=""),M2529, IF( (M2529=""),AC2530,AC2530+M2529)))</f>
        <v>855156.15000000014</v>
      </c>
      <c r="AE2530" s="94">
        <f>IF( (X2530=""),AD2530*1,( M2529+(SUM(AC2530:AC2530)) )*(X2530/100) )</f>
        <v>532163.67214500008</v>
      </c>
      <c r="AF2530" s="94">
        <v>10000000</v>
      </c>
      <c r="AG2530" s="94">
        <f>IF((AF2530-AE2530) &gt; 1,0,IF((AF2530-AE2530)&lt;0,AE2530-AF2530,AF2530-AE2530))</f>
        <v>0</v>
      </c>
      <c r="AH2530" s="94">
        <v>0.02</v>
      </c>
    </row>
    <row r="2531" spans="1:34" x14ac:dyDescent="0.55000000000000004">
      <c r="B2531" s="109"/>
      <c r="C2531" s="102"/>
      <c r="D2531" s="90"/>
      <c r="E2531" s="102"/>
      <c r="F2531" s="102"/>
      <c r="G2531" s="102"/>
      <c r="H2531" s="102"/>
      <c r="I2531" s="98"/>
      <c r="J2531" s="102"/>
      <c r="K2531" s="94"/>
      <c r="L2531" s="94"/>
      <c r="M2531" s="94"/>
      <c r="N2531" s="102">
        <v>3</v>
      </c>
      <c r="O2531" s="111" t="s">
        <v>3562</v>
      </c>
      <c r="P2531" s="96">
        <v>8570878000284</v>
      </c>
      <c r="Q2531" s="111" t="s">
        <v>3563</v>
      </c>
      <c r="R2531" s="111" t="s">
        <v>3565</v>
      </c>
      <c r="S2531" s="97"/>
      <c r="T2531" s="102" t="s">
        <v>343</v>
      </c>
      <c r="U2531" s="102" t="s">
        <v>45</v>
      </c>
      <c r="V2531" s="102" t="s">
        <v>52</v>
      </c>
      <c r="W2531" s="94">
        <v>63</v>
      </c>
      <c r="X2531" s="98">
        <v>29.29</v>
      </c>
      <c r="Y2531" s="94">
        <v>5600</v>
      </c>
      <c r="Z2531" s="94">
        <f>W2531*Y2531</f>
        <v>352800</v>
      </c>
      <c r="AA2531" s="89">
        <v>7</v>
      </c>
      <c r="AB2531" s="89">
        <v>7</v>
      </c>
      <c r="AC2531" s="94">
        <f>(Z2531*(100-AB2531))/100</f>
        <v>328104</v>
      </c>
      <c r="AD2531" s="94">
        <f>IF(AND(AC2531="",M2529=""),0,IF((AC2531=""),M2529, IF( (M2529=""),AC2531,AC2531+M2529)))</f>
        <v>342954</v>
      </c>
      <c r="AE2531" s="94">
        <f>IF( (X2531=""),AD2531*1,( M2529+(SUM(AC2531:AC2531)) )*(X2531/100) )</f>
        <v>100451.22659999999</v>
      </c>
      <c r="AF2531" s="94">
        <v>10000000</v>
      </c>
      <c r="AG2531" s="94">
        <f>IF((AF2531-AE2531) &gt; 1,0,IF((AF2531-AE2531)&lt;0,AE2531-AF2531,AF2531-AE2531))</f>
        <v>0</v>
      </c>
      <c r="AH2531" s="94">
        <v>0.02</v>
      </c>
    </row>
    <row r="2532" spans="1:34" x14ac:dyDescent="0.55000000000000004">
      <c r="B2532" s="109">
        <v>1096</v>
      </c>
      <c r="C2532" s="102">
        <v>9965</v>
      </c>
      <c r="D2532" s="90"/>
      <c r="E2532" s="102" t="s">
        <v>37</v>
      </c>
      <c r="F2532" s="102"/>
      <c r="G2532" s="102">
        <v>2</v>
      </c>
      <c r="H2532" s="102">
        <v>0</v>
      </c>
      <c r="I2532" s="98">
        <v>65</v>
      </c>
      <c r="J2532" s="102" t="s">
        <v>38</v>
      </c>
      <c r="K2532" s="94">
        <f>((G2532*400)+(H2532*100))+I2532</f>
        <v>865</v>
      </c>
      <c r="L2532" s="94">
        <v>225</v>
      </c>
      <c r="M2532" s="94">
        <f>K2532*L2532</f>
        <v>194625</v>
      </c>
      <c r="N2532" s="102"/>
      <c r="O2532" s="111"/>
      <c r="P2532" s="96"/>
      <c r="Q2532" s="111"/>
      <c r="R2532" s="111"/>
      <c r="S2532" s="97"/>
      <c r="T2532" s="102"/>
      <c r="U2532" s="102"/>
      <c r="V2532" s="102"/>
      <c r="W2532" s="94"/>
      <c r="X2532" s="98"/>
      <c r="Y2532" s="94"/>
      <c r="Z2532" s="94"/>
      <c r="AA2532" s="89"/>
      <c r="AB2532" s="89"/>
      <c r="AC2532" s="94"/>
      <c r="AD2532" s="94">
        <f>IF(AND(AC2532="",M2532=""),0,IF((AC2532=""),M2532,IF((M2532=""),AC2532,AC2532+M2532)))</f>
        <v>194625</v>
      </c>
      <c r="AE2532" s="94">
        <f>IF( (X2532=""),AD2532*1,AD2532*(X2532/100) )</f>
        <v>194625</v>
      </c>
      <c r="AF2532" s="94">
        <v>0</v>
      </c>
      <c r="AG2532" s="94">
        <f>IF((AF2532-AE2532) &gt; 1,0,IF((AF2532-AE2532)&lt;0,AE2532-AF2532,AF2532-AE2532))</f>
        <v>194625</v>
      </c>
      <c r="AH2532" s="94">
        <v>0.01</v>
      </c>
    </row>
    <row r="2533" spans="1:34" x14ac:dyDescent="0.55000000000000004">
      <c r="B2533" s="109"/>
      <c r="C2533" s="102"/>
      <c r="D2533" s="90"/>
      <c r="E2533" s="102"/>
      <c r="F2533" s="102"/>
      <c r="G2533" s="102"/>
      <c r="H2533" s="102"/>
      <c r="I2533" s="98"/>
      <c r="J2533" s="102"/>
      <c r="K2533" s="94"/>
      <c r="L2533" s="94" t="s">
        <v>63</v>
      </c>
      <c r="M2533" s="94">
        <f>SUM(M2529:M2532)</f>
        <v>209475</v>
      </c>
      <c r="N2533" s="102"/>
      <c r="O2533" s="111"/>
      <c r="P2533" s="96"/>
      <c r="Q2533" s="111"/>
      <c r="R2533" s="111"/>
      <c r="S2533" s="97"/>
      <c r="T2533" s="102"/>
      <c r="U2533" s="102"/>
      <c r="V2533" s="102"/>
      <c r="W2533" s="94"/>
      <c r="X2533" s="98"/>
      <c r="Y2533" s="94"/>
      <c r="Z2533" s="94"/>
      <c r="AA2533" s="89"/>
      <c r="AB2533" s="89"/>
      <c r="AC2533" s="94"/>
      <c r="AD2533" s="94">
        <f>SUM(AD2529:AD2532)</f>
        <v>1510212.5100000002</v>
      </c>
      <c r="AE2533" s="94">
        <f>SUM(AE2529:AE2532)</f>
        <v>837201.97887300001</v>
      </c>
      <c r="AF2533" s="94"/>
      <c r="AG2533" s="94">
        <f>SUM(AG2529:AG2532)</f>
        <v>209475</v>
      </c>
      <c r="AH2533" s="94"/>
    </row>
    <row r="2534" spans="1:34" x14ac:dyDescent="0.55000000000000004">
      <c r="A2534" s="108" t="s">
        <v>3568</v>
      </c>
      <c r="B2534" s="109">
        <v>1097</v>
      </c>
      <c r="C2534" s="102">
        <v>9095</v>
      </c>
      <c r="D2534" s="90" t="s">
        <v>3569</v>
      </c>
      <c r="E2534" s="102" t="s">
        <v>34</v>
      </c>
      <c r="F2534" s="102">
        <v>18433</v>
      </c>
      <c r="G2534" s="102">
        <v>0</v>
      </c>
      <c r="H2534" s="102">
        <v>2</v>
      </c>
      <c r="I2534" s="98">
        <v>11</v>
      </c>
      <c r="J2534" s="102" t="s">
        <v>35</v>
      </c>
      <c r="K2534" s="94">
        <f>((G2534*400)+(H2534*100))+I2534</f>
        <v>211</v>
      </c>
      <c r="L2534" s="94">
        <v>1250</v>
      </c>
      <c r="M2534" s="94">
        <f>K2534*L2534</f>
        <v>263750</v>
      </c>
      <c r="N2534" s="102">
        <v>1</v>
      </c>
      <c r="O2534" s="111" t="s">
        <v>3566</v>
      </c>
      <c r="P2534" s="96"/>
      <c r="Q2534" s="111" t="s">
        <v>3567</v>
      </c>
      <c r="R2534" s="111" t="s">
        <v>3570</v>
      </c>
      <c r="S2534" s="97" t="s">
        <v>3571</v>
      </c>
      <c r="T2534" s="102" t="s">
        <v>51</v>
      </c>
      <c r="U2534" s="102" t="s">
        <v>45</v>
      </c>
      <c r="V2534" s="102" t="s">
        <v>52</v>
      </c>
      <c r="W2534" s="94">
        <v>204</v>
      </c>
      <c r="X2534" s="98">
        <v>79.709999999999994</v>
      </c>
      <c r="Y2534" s="94">
        <v>6750</v>
      </c>
      <c r="Z2534" s="94">
        <f>W2534*Y2534</f>
        <v>1377000</v>
      </c>
      <c r="AA2534" s="89">
        <v>6</v>
      </c>
      <c r="AB2534" s="89">
        <v>6</v>
      </c>
      <c r="AC2534" s="94">
        <f>(Z2534*(100-AB2534))/100</f>
        <v>1294380</v>
      </c>
      <c r="AD2534" s="94">
        <f>IF(AND(AC2534="",M2534=""),0,IF((AC2534=""),M2534, IF( (M2534=""),AC2534,AC2534+M2534)))</f>
        <v>1558130</v>
      </c>
      <c r="AE2534" s="94">
        <f>IF( (X2534=""),AD2534*1,( M2534+(SUM(AC2534:AC2534)) )*(X2534/100) )</f>
        <v>1241985.423</v>
      </c>
      <c r="AF2534" s="94">
        <v>50000000</v>
      </c>
      <c r="AG2534" s="94">
        <f>IF((AF2534-AE2534) &gt; 1,0,IF((AF2534-AE2534)&lt;0,AE2534-AF2534,AF2534-AE2534))</f>
        <v>0</v>
      </c>
      <c r="AH2534" s="94">
        <v>0.02</v>
      </c>
    </row>
    <row r="2535" spans="1:34" x14ac:dyDescent="0.55000000000000004">
      <c r="B2535" s="109"/>
      <c r="C2535" s="102"/>
      <c r="D2535" s="90"/>
      <c r="E2535" s="102"/>
      <c r="F2535" s="102"/>
      <c r="G2535" s="102"/>
      <c r="H2535" s="102"/>
      <c r="I2535" s="98"/>
      <c r="J2535" s="102"/>
      <c r="K2535" s="94"/>
      <c r="L2535" s="94"/>
      <c r="M2535" s="94"/>
      <c r="N2535" s="102">
        <v>2</v>
      </c>
      <c r="O2535" s="111" t="s">
        <v>3566</v>
      </c>
      <c r="P2535" s="96"/>
      <c r="Q2535" s="111" t="s">
        <v>3567</v>
      </c>
      <c r="R2535" s="111" t="s">
        <v>3570</v>
      </c>
      <c r="S2535" s="97" t="s">
        <v>3572</v>
      </c>
      <c r="T2535" s="102" t="s">
        <v>51</v>
      </c>
      <c r="U2535" s="102" t="s">
        <v>45</v>
      </c>
      <c r="V2535" s="102" t="s">
        <v>52</v>
      </c>
      <c r="W2535" s="94">
        <v>51.92</v>
      </c>
      <c r="X2535" s="98">
        <v>20.29</v>
      </c>
      <c r="Y2535" s="94">
        <v>6750</v>
      </c>
      <c r="Z2535" s="94">
        <f>W2535*Y2535</f>
        <v>350460</v>
      </c>
      <c r="AA2535" s="89">
        <v>6</v>
      </c>
      <c r="AB2535" s="89">
        <v>6</v>
      </c>
      <c r="AC2535" s="94">
        <f>(Z2535*(100-AB2535))/100</f>
        <v>329432.40000000002</v>
      </c>
      <c r="AD2535" s="94">
        <f>IF(AND(AC2535="",M2534=""),0,IF((AC2535=""),M2534, IF( (M2534=""),AC2535,AC2535+M2534)))</f>
        <v>593182.4</v>
      </c>
      <c r="AE2535" s="94">
        <f>IF( (X2535=""),AD2535*1,( M2534+(SUM(AC2535:AC2535)) )*(X2535/100) )</f>
        <v>120356.70896</v>
      </c>
      <c r="AF2535" s="94">
        <v>50000000</v>
      </c>
      <c r="AG2535" s="94">
        <f>IF((AF2535-AE2535) &gt; 1,0,IF((AF2535-AE2535)&lt;0,AE2535-AF2535,AF2535-AE2535))</f>
        <v>0</v>
      </c>
      <c r="AH2535" s="94">
        <v>0.02</v>
      </c>
    </row>
    <row r="2536" spans="1:34" x14ac:dyDescent="0.55000000000000004">
      <c r="B2536" s="109"/>
      <c r="C2536" s="102"/>
      <c r="D2536" s="90"/>
      <c r="E2536" s="102"/>
      <c r="F2536" s="102"/>
      <c r="G2536" s="102"/>
      <c r="H2536" s="102"/>
      <c r="I2536" s="98"/>
      <c r="J2536" s="102"/>
      <c r="K2536" s="94"/>
      <c r="L2536" s="94" t="s">
        <v>63</v>
      </c>
      <c r="M2536" s="94">
        <f>SUM(M2534:M2535)</f>
        <v>263750</v>
      </c>
      <c r="N2536" s="102"/>
      <c r="O2536" s="111"/>
      <c r="P2536" s="96"/>
      <c r="Q2536" s="111"/>
      <c r="R2536" s="111"/>
      <c r="S2536" s="97"/>
      <c r="T2536" s="102"/>
      <c r="U2536" s="102"/>
      <c r="V2536" s="102"/>
      <c r="W2536" s="94"/>
      <c r="X2536" s="98"/>
      <c r="Y2536" s="94"/>
      <c r="Z2536" s="94"/>
      <c r="AA2536" s="89"/>
      <c r="AB2536" s="89"/>
      <c r="AC2536" s="94"/>
      <c r="AD2536" s="94">
        <f>SUM(AD2534:AD2535)</f>
        <v>2151312.4</v>
      </c>
      <c r="AE2536" s="94">
        <f>SUM(AE2534:AE2535)</f>
        <v>1362342.1319599999</v>
      </c>
      <c r="AF2536" s="94"/>
      <c r="AG2536" s="94">
        <f>SUM(AG2534:AG2535)</f>
        <v>0</v>
      </c>
      <c r="AH2536" s="94"/>
    </row>
    <row r="2537" spans="1:34" s="74" customFormat="1" x14ac:dyDescent="0.55000000000000004">
      <c r="A2537" s="108" t="s">
        <v>3573</v>
      </c>
      <c r="B2537" s="109">
        <v>1098</v>
      </c>
      <c r="C2537" s="102">
        <v>9585</v>
      </c>
      <c r="D2537" s="90" t="s">
        <v>3574</v>
      </c>
      <c r="E2537" s="102" t="s">
        <v>34</v>
      </c>
      <c r="F2537" s="102">
        <v>22879</v>
      </c>
      <c r="G2537" s="102">
        <v>0</v>
      </c>
      <c r="H2537" s="102">
        <v>1</v>
      </c>
      <c r="I2537" s="98">
        <v>86</v>
      </c>
      <c r="J2537" s="102" t="s">
        <v>38</v>
      </c>
      <c r="K2537" s="94">
        <f>((G2537*400)+(H2537*100))+I2537</f>
        <v>186</v>
      </c>
      <c r="L2537" s="94">
        <v>400</v>
      </c>
      <c r="M2537" s="94">
        <f>K2537*L2537</f>
        <v>74400</v>
      </c>
      <c r="N2537" s="102"/>
      <c r="O2537" s="111"/>
      <c r="P2537" s="96"/>
      <c r="Q2537" s="111"/>
      <c r="R2537" s="111"/>
      <c r="S2537" s="97"/>
      <c r="T2537" s="102"/>
      <c r="U2537" s="102"/>
      <c r="V2537" s="102"/>
      <c r="W2537" s="94"/>
      <c r="X2537" s="98"/>
      <c r="Y2537" s="94"/>
      <c r="Z2537" s="94"/>
      <c r="AA2537" s="89"/>
      <c r="AB2537" s="89"/>
      <c r="AC2537" s="94"/>
      <c r="AD2537" s="94">
        <f>IF(AND(AC2537="",M2537=""),0,IF((AC2537=""),M2537,IF((M2537=""),AC2537,AC2537+M2537)))</f>
        <v>74400</v>
      </c>
      <c r="AE2537" s="94">
        <f>IF( (X2537=""),AD2537*1,AD2537*(X2537/100) )</f>
        <v>74400</v>
      </c>
      <c r="AF2537" s="94">
        <v>50000000</v>
      </c>
      <c r="AG2537" s="94">
        <f>IF((AF2537-AE2537) &gt; 1,0,IF((AF2537-AE2537)&lt;0,AE2537-AF2537,AF2537-AE2537))</f>
        <v>0</v>
      </c>
      <c r="AH2537" s="94">
        <v>0.3</v>
      </c>
    </row>
    <row r="2538" spans="1:34" s="74" customFormat="1" x14ac:dyDescent="0.55000000000000004">
      <c r="A2538" s="108"/>
      <c r="B2538" s="109"/>
      <c r="C2538" s="102"/>
      <c r="D2538" s="90"/>
      <c r="E2538" s="102"/>
      <c r="F2538" s="102"/>
      <c r="G2538" s="102"/>
      <c r="H2538" s="102"/>
      <c r="I2538" s="98"/>
      <c r="J2538" s="102"/>
      <c r="K2538" s="94"/>
      <c r="L2538" s="94" t="s">
        <v>63</v>
      </c>
      <c r="M2538" s="94">
        <f>SUM(M2537:M2537)</f>
        <v>74400</v>
      </c>
      <c r="N2538" s="102"/>
      <c r="O2538" s="111"/>
      <c r="P2538" s="96"/>
      <c r="Q2538" s="111"/>
      <c r="R2538" s="111"/>
      <c r="S2538" s="97"/>
      <c r="T2538" s="102"/>
      <c r="U2538" s="102"/>
      <c r="V2538" s="102"/>
      <c r="W2538" s="94"/>
      <c r="X2538" s="98"/>
      <c r="Y2538" s="94"/>
      <c r="Z2538" s="94"/>
      <c r="AA2538" s="89"/>
      <c r="AB2538" s="89"/>
      <c r="AC2538" s="94"/>
      <c r="AD2538" s="94">
        <f>SUM(AD2537:AD2537)</f>
        <v>74400</v>
      </c>
      <c r="AE2538" s="94">
        <f>SUM(AE2537:AE2537)</f>
        <v>74400</v>
      </c>
      <c r="AF2538" s="94"/>
      <c r="AG2538" s="94">
        <f>SUM(AG2537:AG2537)</f>
        <v>0</v>
      </c>
      <c r="AH2538" s="94"/>
    </row>
    <row r="2539" spans="1:34" s="99" customFormat="1" x14ac:dyDescent="0.55000000000000004">
      <c r="A2539" s="125" t="s">
        <v>3577</v>
      </c>
      <c r="B2539" s="102">
        <v>1099</v>
      </c>
      <c r="C2539" s="102">
        <v>8849</v>
      </c>
      <c r="D2539" s="90" t="s">
        <v>3578</v>
      </c>
      <c r="E2539" s="102" t="s">
        <v>34</v>
      </c>
      <c r="F2539" s="102">
        <v>18819</v>
      </c>
      <c r="G2539" s="102">
        <v>2</v>
      </c>
      <c r="H2539" s="102">
        <v>0</v>
      </c>
      <c r="I2539" s="98">
        <v>0</v>
      </c>
      <c r="J2539" s="102" t="s">
        <v>38</v>
      </c>
      <c r="K2539" s="94">
        <f>((G2539*400)+(H2539*100))+I2539</f>
        <v>800</v>
      </c>
      <c r="L2539" s="94">
        <v>400</v>
      </c>
      <c r="M2539" s="94">
        <f>K2539*L2539</f>
        <v>320000</v>
      </c>
      <c r="N2539" s="102"/>
      <c r="O2539" s="111"/>
      <c r="P2539" s="96"/>
      <c r="Q2539" s="111"/>
      <c r="R2539" s="111"/>
      <c r="S2539" s="97"/>
      <c r="T2539" s="102"/>
      <c r="U2539" s="102"/>
      <c r="V2539" s="102"/>
      <c r="W2539" s="94"/>
      <c r="X2539" s="98"/>
      <c r="Y2539" s="94"/>
      <c r="Z2539" s="94"/>
      <c r="AA2539" s="89"/>
      <c r="AB2539" s="89"/>
      <c r="AC2539" s="94"/>
      <c r="AD2539" s="94">
        <f>IF(AND(AC2539="",M2539=""),0,IF((AC2539=""),M2539,IF((M2539=""),AC2539,AC2539+M2539)))</f>
        <v>320000</v>
      </c>
      <c r="AE2539" s="94">
        <f>IF( (X2539=""),AD2539*1,AD2539*(X2539/100) )</f>
        <v>320000</v>
      </c>
      <c r="AF2539" s="94">
        <v>50000000</v>
      </c>
      <c r="AG2539" s="94">
        <f>IF((AF2539-AE2539) &gt; 1,0,IF((AF2539-AE2539)&lt;0,AE2539-AF2539,AF2539-AE2539))</f>
        <v>0</v>
      </c>
      <c r="AH2539" s="94">
        <v>0.01</v>
      </c>
    </row>
    <row r="2540" spans="1:34" s="99" customFormat="1" x14ac:dyDescent="0.55000000000000004">
      <c r="A2540" s="125"/>
      <c r="B2540" s="102">
        <v>1100</v>
      </c>
      <c r="C2540" s="102">
        <v>8520</v>
      </c>
      <c r="D2540" s="90" t="s">
        <v>3579</v>
      </c>
      <c r="E2540" s="102" t="s">
        <v>34</v>
      </c>
      <c r="F2540" s="102">
        <v>19046</v>
      </c>
      <c r="G2540" s="102">
        <v>0</v>
      </c>
      <c r="H2540" s="102">
        <v>0</v>
      </c>
      <c r="I2540" s="98">
        <v>73</v>
      </c>
      <c r="J2540" s="102" t="s">
        <v>35</v>
      </c>
      <c r="K2540" s="94">
        <f>((G2540*400)+(H2540*100))+I2540</f>
        <v>73</v>
      </c>
      <c r="L2540" s="94">
        <v>800</v>
      </c>
      <c r="M2540" s="94">
        <f>K2540*L2540</f>
        <v>58400</v>
      </c>
      <c r="N2540" s="102">
        <v>1</v>
      </c>
      <c r="O2540" s="111" t="s">
        <v>3575</v>
      </c>
      <c r="P2540" s="96">
        <v>3570800352271</v>
      </c>
      <c r="Q2540" s="111" t="s">
        <v>3576</v>
      </c>
      <c r="R2540" s="111" t="s">
        <v>3580</v>
      </c>
      <c r="S2540" s="97" t="s">
        <v>3581</v>
      </c>
      <c r="T2540" s="102" t="s">
        <v>51</v>
      </c>
      <c r="U2540" s="102" t="s">
        <v>45</v>
      </c>
      <c r="V2540" s="102" t="s">
        <v>52</v>
      </c>
      <c r="W2540" s="94">
        <v>458.28</v>
      </c>
      <c r="X2540" s="98">
        <v>100</v>
      </c>
      <c r="Y2540" s="94">
        <v>6750</v>
      </c>
      <c r="Z2540" s="94">
        <f>W2540*Y2540</f>
        <v>3093390</v>
      </c>
      <c r="AA2540" s="89">
        <v>7</v>
      </c>
      <c r="AB2540" s="89">
        <v>7</v>
      </c>
      <c r="AC2540" s="94">
        <f>(Z2540*(100-AB2540))/100</f>
        <v>2876852.7</v>
      </c>
      <c r="AD2540" s="94">
        <f>IF(AND(AC2540="",M2540=""),0,IF((AC2540=""),M2540, IF( (M2540=""),AC2540,SUM(AC2540:AC2541)+M2540)))</f>
        <v>3101908.7</v>
      </c>
      <c r="AE2540" s="94">
        <f>IF( (X2540=""),AD2540*1,AD2540*(X2540/100) )</f>
        <v>3101908.7</v>
      </c>
      <c r="AF2540" s="94">
        <v>50000000</v>
      </c>
      <c r="AG2540" s="94">
        <f>IF((AF2540-AE2540) &gt; 1,0,IF((AF2540-AE2540)&lt;0,AE2540-AF2540,AF2540-AE2540))</f>
        <v>0</v>
      </c>
      <c r="AH2540" s="94">
        <v>0.02</v>
      </c>
    </row>
    <row r="2541" spans="1:34" s="99" customFormat="1" x14ac:dyDescent="0.55000000000000004">
      <c r="A2541" s="125"/>
      <c r="B2541" s="102">
        <v>1101</v>
      </c>
      <c r="C2541" s="102">
        <v>6598</v>
      </c>
      <c r="D2541" s="90" t="s">
        <v>3582</v>
      </c>
      <c r="E2541" s="102" t="s">
        <v>34</v>
      </c>
      <c r="F2541" s="102">
        <v>23158</v>
      </c>
      <c r="G2541" s="102">
        <v>0</v>
      </c>
      <c r="H2541" s="102">
        <v>1</v>
      </c>
      <c r="I2541" s="98">
        <v>25</v>
      </c>
      <c r="J2541" s="102" t="s">
        <v>35</v>
      </c>
      <c r="K2541" s="94">
        <f>((G2541*400)+(H2541*100))+I2541</f>
        <v>125</v>
      </c>
      <c r="L2541" s="94">
        <v>650</v>
      </c>
      <c r="M2541" s="94">
        <f>K2541*L2541</f>
        <v>81250</v>
      </c>
      <c r="N2541" s="102">
        <v>1</v>
      </c>
      <c r="O2541" s="111" t="s">
        <v>3575</v>
      </c>
      <c r="P2541" s="96">
        <v>3570800352271</v>
      </c>
      <c r="Q2541" s="111" t="s">
        <v>3576</v>
      </c>
      <c r="R2541" s="111" t="s">
        <v>3580</v>
      </c>
      <c r="S2541" s="97"/>
      <c r="T2541" s="102" t="s">
        <v>343</v>
      </c>
      <c r="U2541" s="102" t="s">
        <v>45</v>
      </c>
      <c r="V2541" s="102" t="s">
        <v>75</v>
      </c>
      <c r="W2541" s="94">
        <v>32</v>
      </c>
      <c r="X2541" s="98">
        <v>11.88</v>
      </c>
      <c r="Y2541" s="94">
        <v>5600</v>
      </c>
      <c r="Z2541" s="94">
        <f>W2541*Y2541</f>
        <v>179200</v>
      </c>
      <c r="AA2541" s="89">
        <v>7</v>
      </c>
      <c r="AB2541" s="89">
        <v>7</v>
      </c>
      <c r="AC2541" s="94">
        <f>(Z2541*(100-AB2541))/100</f>
        <v>166656</v>
      </c>
      <c r="AD2541" s="94">
        <f>IF(AND(AC2541="",M2541=""),0,IF((AC2541=""),M2541, IF( (M2541=""),AC2541,SUM(AC2541:AC2543)+M2541)))</f>
        <v>1569696.4</v>
      </c>
      <c r="AE2541" s="94">
        <f>IF( (X2541=""),AD2541*1,AD2541*(X2541/100) )</f>
        <v>186479.93231999999</v>
      </c>
      <c r="AF2541" s="94">
        <v>0</v>
      </c>
      <c r="AG2541" s="94">
        <f>IF((AF2541-AE2541) &gt; 1,0,IF((AF2541-AE2541)&lt;0,AE2541-AF2541,AF2541-AE2541))</f>
        <v>186479.93231999999</v>
      </c>
      <c r="AH2541" s="94">
        <v>0.3</v>
      </c>
    </row>
    <row r="2542" spans="1:34" s="99" customFormat="1" x14ac:dyDescent="0.55000000000000004">
      <c r="A2542" s="125"/>
      <c r="B2542" s="102"/>
      <c r="C2542" s="102"/>
      <c r="D2542" s="90"/>
      <c r="E2542" s="102"/>
      <c r="F2542" s="102"/>
      <c r="G2542" s="102"/>
      <c r="H2542" s="102"/>
      <c r="I2542" s="98"/>
      <c r="J2542" s="102"/>
      <c r="K2542" s="94"/>
      <c r="L2542" s="94"/>
      <c r="M2542" s="94"/>
      <c r="N2542" s="102">
        <v>2</v>
      </c>
      <c r="O2542" s="111" t="s">
        <v>3575</v>
      </c>
      <c r="P2542" s="96">
        <v>3570800352271</v>
      </c>
      <c r="Q2542" s="111" t="s">
        <v>3576</v>
      </c>
      <c r="R2542" s="111" t="s">
        <v>3580</v>
      </c>
      <c r="S2542" s="97" t="s">
        <v>3583</v>
      </c>
      <c r="T2542" s="102" t="s">
        <v>51</v>
      </c>
      <c r="U2542" s="102" t="s">
        <v>45</v>
      </c>
      <c r="V2542" s="102" t="s">
        <v>46</v>
      </c>
      <c r="W2542" s="94">
        <v>210.56</v>
      </c>
      <c r="X2542" s="98">
        <v>78.17</v>
      </c>
      <c r="Y2542" s="94">
        <v>6750</v>
      </c>
      <c r="Z2542" s="94">
        <f>W2542*Y2542</f>
        <v>1421280</v>
      </c>
      <c r="AA2542" s="89">
        <v>7</v>
      </c>
      <c r="AB2542" s="89">
        <v>7</v>
      </c>
      <c r="AC2542" s="94">
        <f>(Z2542*(100-AB2542))/100</f>
        <v>1321790.3999999999</v>
      </c>
      <c r="AD2542" s="94">
        <f>IF(AND(AC2542="",M2541=""),0,IF((AC2542=""),M2541, IF( (M2541=""),AC2542,SUM(AC2541:AC2543)+M2541)))</f>
        <v>1569696.4</v>
      </c>
      <c r="AE2542" s="94">
        <f>IF( (X2542=""),AD2542*1,AD2542*(X2542/100) )</f>
        <v>1227031.67588</v>
      </c>
      <c r="AF2542" s="94">
        <v>0</v>
      </c>
      <c r="AG2542" s="94">
        <f>IF((AF2542-AE2542) &gt; 1,0,IF((AF2542-AE2542)&lt;0,AE2542-AF2542,AF2542-AE2542))</f>
        <v>1227031.67588</v>
      </c>
      <c r="AH2542" s="94">
        <v>0.02</v>
      </c>
    </row>
    <row r="2543" spans="1:34" s="99" customFormat="1" x14ac:dyDescent="0.55000000000000004">
      <c r="A2543" s="125"/>
      <c r="B2543" s="102"/>
      <c r="C2543" s="102"/>
      <c r="D2543" s="90"/>
      <c r="E2543" s="102"/>
      <c r="F2543" s="102"/>
      <c r="G2543" s="102"/>
      <c r="H2543" s="102"/>
      <c r="I2543" s="98"/>
      <c r="J2543" s="102"/>
      <c r="K2543" s="94"/>
      <c r="L2543" s="94"/>
      <c r="M2543" s="94"/>
      <c r="N2543" s="102">
        <v>3</v>
      </c>
      <c r="O2543" s="111" t="s">
        <v>3575</v>
      </c>
      <c r="P2543" s="96">
        <v>3570800352271</v>
      </c>
      <c r="Q2543" s="111" t="s">
        <v>3576</v>
      </c>
      <c r="R2543" s="111" t="s">
        <v>3580</v>
      </c>
      <c r="S2543" s="97" t="s">
        <v>3584</v>
      </c>
      <c r="T2543" s="102" t="s">
        <v>15159</v>
      </c>
      <c r="U2543" s="102" t="s">
        <v>45</v>
      </c>
      <c r="V2543" s="102" t="s">
        <v>52</v>
      </c>
      <c r="W2543" s="94">
        <v>0</v>
      </c>
      <c r="X2543" s="98">
        <v>9.9499999999999993</v>
      </c>
      <c r="Y2543" s="94">
        <v>0</v>
      </c>
      <c r="Z2543" s="94">
        <v>0</v>
      </c>
      <c r="AA2543" s="89">
        <v>7</v>
      </c>
      <c r="AB2543" s="89">
        <v>7</v>
      </c>
      <c r="AC2543" s="94">
        <f>(Z2543*(100-AB2543))/100</f>
        <v>0</v>
      </c>
      <c r="AD2543" s="94">
        <v>81250</v>
      </c>
      <c r="AE2543" s="94">
        <f>IF( (X2543=""),AD2543*1,AD2543*(X2543/100) )</f>
        <v>8084.3749999999991</v>
      </c>
      <c r="AF2543" s="94">
        <v>0</v>
      </c>
      <c r="AG2543" s="94">
        <f>IF((AF2543-AE2543) &gt; 1,0,IF((AF2543-AE2543)&lt;0,AE2543-AF2543,AF2543-AE2543))</f>
        <v>8084.3749999999991</v>
      </c>
      <c r="AH2543" s="94">
        <v>0.02</v>
      </c>
    </row>
    <row r="2544" spans="1:34" s="99" customFormat="1" x14ac:dyDescent="0.55000000000000004">
      <c r="A2544" s="125"/>
      <c r="B2544" s="102"/>
      <c r="C2544" s="102"/>
      <c r="D2544" s="90"/>
      <c r="E2544" s="102"/>
      <c r="F2544" s="102"/>
      <c r="G2544" s="102"/>
      <c r="H2544" s="102"/>
      <c r="I2544" s="98"/>
      <c r="J2544" s="102"/>
      <c r="K2544" s="94"/>
      <c r="L2544" s="94" t="s">
        <v>63</v>
      </c>
      <c r="M2544" s="94">
        <f>SUM(M2539:M2543)</f>
        <v>459650</v>
      </c>
      <c r="N2544" s="102"/>
      <c r="O2544" s="111"/>
      <c r="P2544" s="96"/>
      <c r="Q2544" s="111"/>
      <c r="R2544" s="111"/>
      <c r="S2544" s="97"/>
      <c r="T2544" s="102"/>
      <c r="U2544" s="102"/>
      <c r="V2544" s="102"/>
      <c r="W2544" s="94"/>
      <c r="X2544" s="98"/>
      <c r="Y2544" s="94"/>
      <c r="Z2544" s="94"/>
      <c r="AA2544" s="89"/>
      <c r="AB2544" s="89"/>
      <c r="AC2544" s="94"/>
      <c r="AD2544" s="94"/>
      <c r="AE2544" s="94">
        <f>SUM(AE2539:AE2543)</f>
        <v>4843504.6831999999</v>
      </c>
      <c r="AF2544" s="94"/>
      <c r="AG2544" s="94">
        <f>SUM(AG2539:AG2543)</f>
        <v>1421595.9831999999</v>
      </c>
      <c r="AH2544" s="94"/>
    </row>
    <row r="2545" spans="1:34" s="74" customFormat="1" x14ac:dyDescent="0.55000000000000004">
      <c r="A2545" s="108" t="s">
        <v>3600</v>
      </c>
      <c r="B2545" s="109">
        <v>1102</v>
      </c>
      <c r="C2545" s="102">
        <v>8437</v>
      </c>
      <c r="D2545" s="90" t="s">
        <v>3601</v>
      </c>
      <c r="E2545" s="102" t="s">
        <v>34</v>
      </c>
      <c r="F2545" s="102">
        <v>1831</v>
      </c>
      <c r="G2545" s="102">
        <v>0</v>
      </c>
      <c r="H2545" s="102">
        <v>1</v>
      </c>
      <c r="I2545" s="98">
        <v>9</v>
      </c>
      <c r="J2545" s="102" t="s">
        <v>35</v>
      </c>
      <c r="K2545" s="94">
        <f>((G2545*400)+(H2545*100))+I2545</f>
        <v>109</v>
      </c>
      <c r="L2545" s="94">
        <v>800</v>
      </c>
      <c r="M2545" s="94">
        <f>K2545*L2545</f>
        <v>87200</v>
      </c>
      <c r="N2545" s="102">
        <v>1</v>
      </c>
      <c r="O2545" s="111" t="s">
        <v>3598</v>
      </c>
      <c r="P2545" s="96">
        <v>3570800351339</v>
      </c>
      <c r="Q2545" s="111" t="s">
        <v>3599</v>
      </c>
      <c r="R2545" s="111" t="s">
        <v>3602</v>
      </c>
      <c r="S2545" s="97"/>
      <c r="T2545" s="102" t="s">
        <v>55</v>
      </c>
      <c r="U2545" s="102" t="s">
        <v>45</v>
      </c>
      <c r="V2545" s="102" t="s">
        <v>52</v>
      </c>
      <c r="W2545" s="94">
        <v>15.96</v>
      </c>
      <c r="X2545" s="98">
        <v>5.52</v>
      </c>
      <c r="Y2545" s="94">
        <v>0</v>
      </c>
      <c r="Z2545" s="94">
        <f>W2545*Y2545</f>
        <v>0</v>
      </c>
      <c r="AA2545" s="89">
        <v>6</v>
      </c>
      <c r="AB2545" s="89">
        <v>6</v>
      </c>
      <c r="AC2545" s="94">
        <f>(Z2545*(100-AB2545))/100</f>
        <v>0</v>
      </c>
      <c r="AD2545" s="94">
        <f>IF(AND(AC2545="",M2545=""),0,IF((AC2545=""),M2545, IF( (M2545=""),AC2545,AC2545+M2545)))</f>
        <v>87200</v>
      </c>
      <c r="AE2545" s="94">
        <f>IF( (X2545=""),AD2545*1,( M2545+(SUM(AC2545:AC2545)) )*(X2545/100) )</f>
        <v>4813.4399999999996</v>
      </c>
      <c r="AF2545" s="94">
        <v>50000000</v>
      </c>
      <c r="AG2545" s="94">
        <f>IF((AF2545-AE2545) &gt; 1,0,IF((AF2545-AE2545)&lt;0,AE2545-AF2545,AF2545-AE2545))</f>
        <v>0</v>
      </c>
      <c r="AH2545" s="94">
        <v>0.02</v>
      </c>
    </row>
    <row r="2546" spans="1:34" s="74" customFormat="1" x14ac:dyDescent="0.55000000000000004">
      <c r="A2546" s="108"/>
      <c r="B2546" s="109"/>
      <c r="C2546" s="102"/>
      <c r="D2546" s="90"/>
      <c r="E2546" s="102"/>
      <c r="F2546" s="102"/>
      <c r="G2546" s="102"/>
      <c r="H2546" s="102"/>
      <c r="I2546" s="98"/>
      <c r="J2546" s="102"/>
      <c r="K2546" s="94"/>
      <c r="L2546" s="94"/>
      <c r="M2546" s="94"/>
      <c r="N2546" s="102">
        <v>2</v>
      </c>
      <c r="O2546" s="111" t="s">
        <v>3598</v>
      </c>
      <c r="P2546" s="96">
        <v>3570800351339</v>
      </c>
      <c r="Q2546" s="111" t="s">
        <v>3599</v>
      </c>
      <c r="R2546" s="111" t="s">
        <v>3602</v>
      </c>
      <c r="S2546" s="97" t="s">
        <v>3603</v>
      </c>
      <c r="T2546" s="102" t="s">
        <v>73</v>
      </c>
      <c r="U2546" s="102" t="s">
        <v>227</v>
      </c>
      <c r="V2546" s="102" t="s">
        <v>52</v>
      </c>
      <c r="W2546" s="94">
        <v>273.36</v>
      </c>
      <c r="X2546" s="98">
        <v>94.48</v>
      </c>
      <c r="Y2546" s="94">
        <v>6750</v>
      </c>
      <c r="Z2546" s="94">
        <f>W2546*Y2546</f>
        <v>1845180</v>
      </c>
      <c r="AA2546" s="89">
        <v>11</v>
      </c>
      <c r="AB2546" s="89">
        <v>34</v>
      </c>
      <c r="AC2546" s="94">
        <f>(Z2546*(100-AB2546))/100</f>
        <v>1217818.8</v>
      </c>
      <c r="AD2546" s="94">
        <f>IF(AND(AC2546="",M2545=""),0,IF((AC2546=""),M2545, IF( (M2545=""),AC2546,AC2546+M2545)))</f>
        <v>1305018.8</v>
      </c>
      <c r="AE2546" s="94">
        <f>IF( (X2546=""),AD2546*1,( M2545+(SUM(AC2546:AC2546)) )*(X2546/100) )</f>
        <v>1232981.7622400001</v>
      </c>
      <c r="AF2546" s="94">
        <v>50000000</v>
      </c>
      <c r="AG2546" s="94">
        <f>IF((AF2546-AE2546) &gt; 1,0,IF((AF2546-AE2546)&lt;0,AE2546-AF2546,AF2546-AE2546))</f>
        <v>0</v>
      </c>
      <c r="AH2546" s="94">
        <v>0.02</v>
      </c>
    </row>
    <row r="2547" spans="1:34" s="74" customFormat="1" x14ac:dyDescent="0.55000000000000004">
      <c r="A2547" s="108"/>
      <c r="B2547" s="109">
        <v>1103</v>
      </c>
      <c r="C2547" s="102">
        <v>8436</v>
      </c>
      <c r="D2547" s="90" t="s">
        <v>3604</v>
      </c>
      <c r="E2547" s="102" t="s">
        <v>34</v>
      </c>
      <c r="F2547" s="102">
        <v>23910</v>
      </c>
      <c r="G2547" s="102">
        <v>0</v>
      </c>
      <c r="H2547" s="102">
        <v>1</v>
      </c>
      <c r="I2547" s="98">
        <v>46</v>
      </c>
      <c r="J2547" s="102" t="s">
        <v>35</v>
      </c>
      <c r="K2547" s="94">
        <f>((G2547*400)+(H2547*100))+I2547</f>
        <v>146</v>
      </c>
      <c r="L2547" s="94">
        <v>800</v>
      </c>
      <c r="M2547" s="94">
        <f>K2547*L2547</f>
        <v>116800</v>
      </c>
      <c r="N2547" s="102">
        <v>1</v>
      </c>
      <c r="O2547" s="111" t="s">
        <v>3598</v>
      </c>
      <c r="P2547" s="96">
        <v>3570800351339</v>
      </c>
      <c r="Q2547" s="111" t="s">
        <v>3599</v>
      </c>
      <c r="R2547" s="111" t="s">
        <v>3602</v>
      </c>
      <c r="S2547" s="97" t="s">
        <v>3605</v>
      </c>
      <c r="T2547" s="102" t="s">
        <v>51</v>
      </c>
      <c r="U2547" s="102" t="s">
        <v>45</v>
      </c>
      <c r="V2547" s="102" t="s">
        <v>52</v>
      </c>
      <c r="W2547" s="94">
        <v>148.68</v>
      </c>
      <c r="X2547" s="98">
        <v>100</v>
      </c>
      <c r="Y2547" s="94">
        <v>6750</v>
      </c>
      <c r="Z2547" s="94">
        <f>W2547*Y2547</f>
        <v>1003590</v>
      </c>
      <c r="AA2547" s="89">
        <v>6</v>
      </c>
      <c r="AB2547" s="89">
        <v>6</v>
      </c>
      <c r="AC2547" s="94">
        <f>(Z2547*(100-AB2547))/100</f>
        <v>943374.6</v>
      </c>
      <c r="AD2547" s="94">
        <f>IF(AND(AC2547="",M2547=""),0,IF((AC2547=""),M2547, IF( (M2547=""),AC2547,AC2547+M2547)))</f>
        <v>1060174.6000000001</v>
      </c>
      <c r="AE2547" s="94">
        <f>IF( (X2547=""),AD2547*1,( M2547+(SUM(AC2547:AC2547)) )*(X2547/100) )</f>
        <v>1060174.6000000001</v>
      </c>
      <c r="AF2547" s="94">
        <v>50000000</v>
      </c>
      <c r="AG2547" s="94">
        <f>IF((AF2547-AE2547) &gt; 1,0,IF((AF2547-AE2547)&lt;0,AE2547-AF2547,AF2547-AE2547))</f>
        <v>0</v>
      </c>
      <c r="AH2547" s="94">
        <v>0.02</v>
      </c>
    </row>
    <row r="2548" spans="1:34" s="74" customFormat="1" x14ac:dyDescent="0.55000000000000004">
      <c r="A2548" s="108"/>
      <c r="B2548" s="109"/>
      <c r="C2548" s="102"/>
      <c r="D2548" s="90"/>
      <c r="E2548" s="102"/>
      <c r="F2548" s="102"/>
      <c r="G2548" s="102"/>
      <c r="H2548" s="102"/>
      <c r="I2548" s="98"/>
      <c r="J2548" s="102"/>
      <c r="K2548" s="94"/>
      <c r="L2548" s="94" t="s">
        <v>63</v>
      </c>
      <c r="M2548" s="94">
        <f>SUM(M2545:M2547)</f>
        <v>204000</v>
      </c>
      <c r="N2548" s="102"/>
      <c r="O2548" s="111"/>
      <c r="P2548" s="96"/>
      <c r="Q2548" s="111"/>
      <c r="R2548" s="111"/>
      <c r="S2548" s="97"/>
      <c r="T2548" s="102"/>
      <c r="U2548" s="102"/>
      <c r="V2548" s="102"/>
      <c r="W2548" s="94"/>
      <c r="X2548" s="98"/>
      <c r="Y2548" s="94"/>
      <c r="Z2548" s="94"/>
      <c r="AA2548" s="89"/>
      <c r="AB2548" s="89"/>
      <c r="AC2548" s="94"/>
      <c r="AD2548" s="94">
        <f>SUM(AD2545:AD2547)</f>
        <v>2452393.4000000004</v>
      </c>
      <c r="AE2548" s="94">
        <f>SUM(AE2545:AE2547)</f>
        <v>2297969.8022400001</v>
      </c>
      <c r="AF2548" s="94"/>
      <c r="AG2548" s="94">
        <f>SUM(AG2545:AG2547)</f>
        <v>0</v>
      </c>
      <c r="AH2548" s="94"/>
    </row>
    <row r="2549" spans="1:34" s="74" customFormat="1" x14ac:dyDescent="0.55000000000000004">
      <c r="A2549" s="108" t="s">
        <v>3608</v>
      </c>
      <c r="B2549" s="109">
        <v>1104</v>
      </c>
      <c r="C2549" s="102">
        <v>6969</v>
      </c>
      <c r="D2549" s="90" t="s">
        <v>3609</v>
      </c>
      <c r="E2549" s="102" t="s">
        <v>34</v>
      </c>
      <c r="F2549" s="102">
        <v>23667</v>
      </c>
      <c r="G2549" s="102">
        <v>0</v>
      </c>
      <c r="H2549" s="102">
        <v>1</v>
      </c>
      <c r="I2549" s="98">
        <v>71</v>
      </c>
      <c r="J2549" s="102" t="s">
        <v>35</v>
      </c>
      <c r="K2549" s="94">
        <f>((G2549*400)+(H2549*100))+I2549</f>
        <v>171</v>
      </c>
      <c r="L2549" s="94">
        <v>850</v>
      </c>
      <c r="M2549" s="94">
        <f>K2549*L2549</f>
        <v>145350</v>
      </c>
      <c r="N2549" s="102">
        <v>1</v>
      </c>
      <c r="O2549" s="111" t="s">
        <v>3606</v>
      </c>
      <c r="P2549" s="96">
        <v>3650801036070</v>
      </c>
      <c r="Q2549" s="111" t="s">
        <v>3607</v>
      </c>
      <c r="R2549" s="111" t="s">
        <v>3610</v>
      </c>
      <c r="S2549" s="97"/>
      <c r="T2549" s="102" t="s">
        <v>343</v>
      </c>
      <c r="U2549" s="102" t="s">
        <v>45</v>
      </c>
      <c r="V2549" s="102" t="s">
        <v>52</v>
      </c>
      <c r="W2549" s="94">
        <v>109.5</v>
      </c>
      <c r="X2549" s="98">
        <v>26.47</v>
      </c>
      <c r="Y2549" s="94">
        <v>5600</v>
      </c>
      <c r="Z2549" s="94">
        <f>W2549*Y2549</f>
        <v>613200</v>
      </c>
      <c r="AA2549" s="89">
        <v>6</v>
      </c>
      <c r="AB2549" s="89">
        <v>6</v>
      </c>
      <c r="AC2549" s="94">
        <f>(Z2549*(100-AB2549))/100</f>
        <v>576408</v>
      </c>
      <c r="AD2549" s="94">
        <f>IF(AND(AC2549="",M2549=""),0,IF((AC2549=""),M2549, IF( (M2549=""),AC2549,AC2549+M2549)))</f>
        <v>721758</v>
      </c>
      <c r="AE2549" s="94">
        <f>IF( (X2549=""),AD2549*1,( M2549+(SUM(AC2549:AC2549)) )*(X2549/100) )</f>
        <v>191049.3426</v>
      </c>
      <c r="AF2549" s="94">
        <v>50000000</v>
      </c>
      <c r="AG2549" s="94">
        <f>IF((AF2549-AE2549) &gt; 1,0,IF((AF2549-AE2549)&lt;0,AE2549-AF2549,AF2549-AE2549))</f>
        <v>0</v>
      </c>
      <c r="AH2549" s="94">
        <v>0.02</v>
      </c>
    </row>
    <row r="2550" spans="1:34" s="74" customFormat="1" x14ac:dyDescent="0.55000000000000004">
      <c r="A2550" s="108"/>
      <c r="B2550" s="109"/>
      <c r="C2550" s="102"/>
      <c r="D2550" s="90"/>
      <c r="E2550" s="102"/>
      <c r="F2550" s="102"/>
      <c r="G2550" s="102"/>
      <c r="H2550" s="102"/>
      <c r="I2550" s="98"/>
      <c r="J2550" s="102"/>
      <c r="K2550" s="94"/>
      <c r="L2550" s="94"/>
      <c r="M2550" s="94"/>
      <c r="N2550" s="102">
        <v>2</v>
      </c>
      <c r="O2550" s="111" t="s">
        <v>3606</v>
      </c>
      <c r="P2550" s="96">
        <v>3650801036070</v>
      </c>
      <c r="Q2550" s="111" t="s">
        <v>3607</v>
      </c>
      <c r="R2550" s="111" t="s">
        <v>3610</v>
      </c>
      <c r="S2550" s="97" t="s">
        <v>3611</v>
      </c>
      <c r="T2550" s="102" t="s">
        <v>51</v>
      </c>
      <c r="U2550" s="102" t="s">
        <v>45</v>
      </c>
      <c r="V2550" s="102" t="s">
        <v>52</v>
      </c>
      <c r="W2550" s="94">
        <v>265.68</v>
      </c>
      <c r="X2550" s="98">
        <v>64.22</v>
      </c>
      <c r="Y2550" s="94">
        <v>6750</v>
      </c>
      <c r="Z2550" s="94">
        <f>W2550*Y2550</f>
        <v>1793340</v>
      </c>
      <c r="AA2550" s="89">
        <v>6</v>
      </c>
      <c r="AB2550" s="89">
        <v>6</v>
      </c>
      <c r="AC2550" s="94">
        <f>(Z2550*(100-AB2550))/100</f>
        <v>1685739.6</v>
      </c>
      <c r="AD2550" s="94">
        <f>IF(AND(AC2550="",M2549=""),0,IF((AC2550=""),M2549, IF( (M2549=""),AC2550,AC2550+M2549)))</f>
        <v>1831089.6</v>
      </c>
      <c r="AE2550" s="94">
        <f>IF( (X2550=""),AD2550*1,( M2549+(SUM(AC2550:AC2550)) )*(X2550/100) )</f>
        <v>1175925.7411200001</v>
      </c>
      <c r="AF2550" s="94">
        <v>50000000</v>
      </c>
      <c r="AG2550" s="94">
        <f>IF((AF2550-AE2550) &gt; 1,0,IF((AF2550-AE2550)&lt;0,AE2550-AF2550,AF2550-AE2550))</f>
        <v>0</v>
      </c>
      <c r="AH2550" s="94">
        <v>0.02</v>
      </c>
    </row>
    <row r="2551" spans="1:34" s="74" customFormat="1" x14ac:dyDescent="0.55000000000000004">
      <c r="A2551" s="108"/>
      <c r="B2551" s="109"/>
      <c r="C2551" s="102"/>
      <c r="D2551" s="90"/>
      <c r="E2551" s="102"/>
      <c r="F2551" s="102"/>
      <c r="G2551" s="102"/>
      <c r="H2551" s="102"/>
      <c r="I2551" s="98"/>
      <c r="J2551" s="102"/>
      <c r="K2551" s="94"/>
      <c r="L2551" s="94"/>
      <c r="M2551" s="94"/>
      <c r="N2551" s="102">
        <v>3</v>
      </c>
      <c r="O2551" s="111" t="s">
        <v>3606</v>
      </c>
      <c r="P2551" s="96">
        <v>3650801036070</v>
      </c>
      <c r="Q2551" s="111" t="s">
        <v>3607</v>
      </c>
      <c r="R2551" s="111" t="s">
        <v>3610</v>
      </c>
      <c r="S2551" s="97" t="s">
        <v>3612</v>
      </c>
      <c r="T2551" s="102" t="s">
        <v>51</v>
      </c>
      <c r="U2551" s="102" t="s">
        <v>45</v>
      </c>
      <c r="V2551" s="102" t="s">
        <v>52</v>
      </c>
      <c r="W2551" s="94">
        <v>38.5</v>
      </c>
      <c r="X2551" s="98">
        <v>9.31</v>
      </c>
      <c r="Y2551" s="94">
        <v>0</v>
      </c>
      <c r="Z2551" s="94">
        <f>W2551*Y2551</f>
        <v>0</v>
      </c>
      <c r="AA2551" s="89">
        <v>6</v>
      </c>
      <c r="AB2551" s="89">
        <v>6</v>
      </c>
      <c r="AC2551" s="94">
        <f>(Z2551*(100-AB2551))/100</f>
        <v>0</v>
      </c>
      <c r="AD2551" s="94">
        <f>IF(AND(AC2551="",M2549=""),0,IF((AC2551=""),M2549, IF( (M2549=""),AC2551,AC2551+M2549)))</f>
        <v>145350</v>
      </c>
      <c r="AE2551" s="94">
        <f>IF( (X2551=""),AD2551*1,( M2549+(SUM(AC2551:AC2551)) )*(X2551/100) )</f>
        <v>13532.085000000001</v>
      </c>
      <c r="AF2551" s="94">
        <v>50000000</v>
      </c>
      <c r="AG2551" s="94">
        <f>IF((AF2551-AE2551) &gt; 1,0,IF((AF2551-AE2551)&lt;0,AE2551-AF2551,AF2551-AE2551))</f>
        <v>0</v>
      </c>
      <c r="AH2551" s="94">
        <v>0.02</v>
      </c>
    </row>
    <row r="2552" spans="1:34" s="73" customFormat="1" x14ac:dyDescent="0.55000000000000004">
      <c r="A2552" s="108"/>
      <c r="B2552" s="109"/>
      <c r="C2552" s="102"/>
      <c r="D2552" s="90"/>
      <c r="E2552" s="102"/>
      <c r="F2552" s="102"/>
      <c r="G2552" s="102"/>
      <c r="H2552" s="102"/>
      <c r="I2552" s="98"/>
      <c r="J2552" s="102"/>
      <c r="K2552" s="94"/>
      <c r="L2552" s="94" t="s">
        <v>63</v>
      </c>
      <c r="M2552" s="94">
        <f>SUM(M2549:M2551)</f>
        <v>145350</v>
      </c>
      <c r="N2552" s="102"/>
      <c r="O2552" s="111"/>
      <c r="P2552" s="96"/>
      <c r="Q2552" s="111"/>
      <c r="R2552" s="111"/>
      <c r="S2552" s="97"/>
      <c r="T2552" s="102"/>
      <c r="U2552" s="102"/>
      <c r="V2552" s="102"/>
      <c r="W2552" s="94"/>
      <c r="X2552" s="98"/>
      <c r="Y2552" s="94"/>
      <c r="Z2552" s="94"/>
      <c r="AA2552" s="89"/>
      <c r="AB2552" s="89"/>
      <c r="AC2552" s="94"/>
      <c r="AD2552" s="94">
        <f>SUM(AD2549:AD2551)</f>
        <v>2698197.6</v>
      </c>
      <c r="AE2552" s="94">
        <f>SUM(AE2549:AE2551)</f>
        <v>1380507.1687200002</v>
      </c>
      <c r="AF2552" s="94"/>
      <c r="AG2552" s="94">
        <f>SUM(AG2549:AG2551)</f>
        <v>0</v>
      </c>
      <c r="AH2552" s="94"/>
    </row>
    <row r="2553" spans="1:34" s="73" customFormat="1" x14ac:dyDescent="0.55000000000000004">
      <c r="A2553" s="108" t="s">
        <v>15660</v>
      </c>
      <c r="B2553" s="109">
        <v>1105</v>
      </c>
      <c r="C2553" s="102">
        <v>8098</v>
      </c>
      <c r="D2553" s="90" t="s">
        <v>3613</v>
      </c>
      <c r="E2553" s="102" t="s">
        <v>34</v>
      </c>
      <c r="F2553" s="102">
        <v>19733</v>
      </c>
      <c r="G2553" s="102">
        <v>1</v>
      </c>
      <c r="H2553" s="102">
        <v>1</v>
      </c>
      <c r="I2553" s="98">
        <v>50</v>
      </c>
      <c r="J2553" s="102" t="s">
        <v>62</v>
      </c>
      <c r="K2553" s="94">
        <f>((G2553*400)+(H2553*100))+I2553</f>
        <v>550</v>
      </c>
      <c r="L2553" s="94">
        <v>1900</v>
      </c>
      <c r="M2553" s="94">
        <f>K2553*L2553</f>
        <v>1045000</v>
      </c>
      <c r="N2553" s="102"/>
      <c r="O2553" s="111"/>
      <c r="P2553" s="96"/>
      <c r="Q2553" s="111"/>
      <c r="R2553" s="111"/>
      <c r="S2553" s="97"/>
      <c r="T2553" s="102"/>
      <c r="U2553" s="102"/>
      <c r="V2553" s="102"/>
      <c r="W2553" s="94"/>
      <c r="X2553" s="98"/>
      <c r="Y2553" s="94"/>
      <c r="Z2553" s="94"/>
      <c r="AA2553" s="89"/>
      <c r="AB2553" s="89"/>
      <c r="AC2553" s="94"/>
      <c r="AD2553" s="94">
        <f>IF(AND(AC2553="",M2553=""),0,IF((AC2553=""),M2553,IF((M2553=""),AC2553,AC2553+M2553)))</f>
        <v>1045000</v>
      </c>
      <c r="AE2553" s="94">
        <f>IF( (X2553=""),AD2553*1,AD2553*(X2553/100) )</f>
        <v>1045000</v>
      </c>
      <c r="AF2553" s="94">
        <v>0</v>
      </c>
      <c r="AG2553" s="94">
        <f>IF((AF2553-AE2553) &gt; 1,0,IF((AF2553-AE2553)&lt;0,AE2553-AF2553,AF2553-AE2553))</f>
        <v>1045000</v>
      </c>
      <c r="AH2553" s="94">
        <v>0.3</v>
      </c>
    </row>
    <row r="2554" spans="1:34" s="73" customFormat="1" x14ac:dyDescent="0.55000000000000004">
      <c r="A2554" s="108"/>
      <c r="B2554" s="109"/>
      <c r="C2554" s="102"/>
      <c r="D2554" s="90"/>
      <c r="E2554" s="102"/>
      <c r="F2554" s="102"/>
      <c r="G2554" s="102"/>
      <c r="H2554" s="102"/>
      <c r="I2554" s="98"/>
      <c r="J2554" s="102"/>
      <c r="K2554" s="94"/>
      <c r="L2554" s="94" t="s">
        <v>63</v>
      </c>
      <c r="M2554" s="94">
        <f>SUM(M2553:M2553)</f>
        <v>1045000</v>
      </c>
      <c r="N2554" s="102"/>
      <c r="O2554" s="111"/>
      <c r="P2554" s="96"/>
      <c r="Q2554" s="111"/>
      <c r="R2554" s="111"/>
      <c r="S2554" s="97"/>
      <c r="T2554" s="102"/>
      <c r="U2554" s="102"/>
      <c r="V2554" s="102"/>
      <c r="W2554" s="94"/>
      <c r="X2554" s="98"/>
      <c r="Y2554" s="94"/>
      <c r="Z2554" s="94"/>
      <c r="AA2554" s="89"/>
      <c r="AB2554" s="89"/>
      <c r="AC2554" s="94"/>
      <c r="AD2554" s="94">
        <f>SUM(AD2553:AD2553)</f>
        <v>1045000</v>
      </c>
      <c r="AE2554" s="94">
        <f>SUM(AE2553:AE2553)</f>
        <v>1045000</v>
      </c>
      <c r="AF2554" s="94"/>
      <c r="AG2554" s="94">
        <f>SUM(AG2553:AG2553)</f>
        <v>1045000</v>
      </c>
      <c r="AH2554" s="94"/>
    </row>
    <row r="2555" spans="1:34" s="73" customFormat="1" x14ac:dyDescent="0.55000000000000004">
      <c r="A2555" s="108" t="s">
        <v>3614</v>
      </c>
      <c r="B2555" s="109">
        <v>1106</v>
      </c>
      <c r="C2555" s="102">
        <v>9624</v>
      </c>
      <c r="D2555" s="90" t="s">
        <v>3615</v>
      </c>
      <c r="E2555" s="102" t="s">
        <v>34</v>
      </c>
      <c r="F2555" s="102">
        <v>24891</v>
      </c>
      <c r="G2555" s="102">
        <v>0</v>
      </c>
      <c r="H2555" s="102">
        <v>3</v>
      </c>
      <c r="I2555" s="98">
        <v>82</v>
      </c>
      <c r="J2555" s="102" t="s">
        <v>38</v>
      </c>
      <c r="K2555" s="94">
        <f>((G2555*400)+(H2555*100))+I2555</f>
        <v>382</v>
      </c>
      <c r="L2555" s="94">
        <v>475</v>
      </c>
      <c r="M2555" s="94">
        <f>K2555*L2555</f>
        <v>181450</v>
      </c>
      <c r="N2555" s="102"/>
      <c r="O2555" s="111"/>
      <c r="P2555" s="96"/>
      <c r="Q2555" s="111"/>
      <c r="R2555" s="111"/>
      <c r="S2555" s="97"/>
      <c r="T2555" s="102"/>
      <c r="U2555" s="102"/>
      <c r="V2555" s="102"/>
      <c r="W2555" s="94"/>
      <c r="X2555" s="98"/>
      <c r="Y2555" s="94"/>
      <c r="Z2555" s="94"/>
      <c r="AA2555" s="89"/>
      <c r="AB2555" s="89"/>
      <c r="AC2555" s="94"/>
      <c r="AD2555" s="94">
        <f>IF(AND(AC2555="",M2555=""),0,IF((AC2555=""),M2555,IF((M2555=""),AC2555,AC2555+M2555)))</f>
        <v>181450</v>
      </c>
      <c r="AE2555" s="94">
        <f>IF( (X2555=""),AD2555*1,AD2555*(X2555/100) )</f>
        <v>181450</v>
      </c>
      <c r="AF2555" s="94">
        <v>50000000</v>
      </c>
      <c r="AG2555" s="94">
        <f>IF((AF2555-AE2555) &gt; 1,0,IF((AF2555-AE2555)&lt;0,AE2555-AF2555,AF2555-AE2555))</f>
        <v>0</v>
      </c>
      <c r="AH2555" s="94">
        <v>0.01</v>
      </c>
    </row>
    <row r="2556" spans="1:34" s="73" customFormat="1" x14ac:dyDescent="0.55000000000000004">
      <c r="A2556" s="108"/>
      <c r="B2556" s="109"/>
      <c r="C2556" s="102"/>
      <c r="D2556" s="90"/>
      <c r="E2556" s="102"/>
      <c r="F2556" s="102"/>
      <c r="G2556" s="102"/>
      <c r="H2556" s="102"/>
      <c r="I2556" s="98"/>
      <c r="J2556" s="102"/>
      <c r="K2556" s="94"/>
      <c r="L2556" s="94" t="s">
        <v>63</v>
      </c>
      <c r="M2556" s="94">
        <f>SUM(M2555:M2555)</f>
        <v>181450</v>
      </c>
      <c r="N2556" s="102"/>
      <c r="O2556" s="111"/>
      <c r="P2556" s="96"/>
      <c r="Q2556" s="111"/>
      <c r="R2556" s="111"/>
      <c r="S2556" s="97"/>
      <c r="T2556" s="102"/>
      <c r="U2556" s="102"/>
      <c r="V2556" s="102"/>
      <c r="W2556" s="94"/>
      <c r="X2556" s="98"/>
      <c r="Y2556" s="94"/>
      <c r="Z2556" s="94"/>
      <c r="AA2556" s="89"/>
      <c r="AB2556" s="89"/>
      <c r="AC2556" s="94"/>
      <c r="AD2556" s="94">
        <f>SUM(AD2555:AD2555)</f>
        <v>181450</v>
      </c>
      <c r="AE2556" s="94">
        <f>SUM(AE2555:AE2555)</f>
        <v>181450</v>
      </c>
      <c r="AF2556" s="94"/>
      <c r="AG2556" s="94">
        <f>SUM(AG2555:AG2555)</f>
        <v>0</v>
      </c>
      <c r="AH2556" s="94"/>
    </row>
    <row r="2557" spans="1:34" s="73" customFormat="1" x14ac:dyDescent="0.55000000000000004">
      <c r="A2557" s="108" t="s">
        <v>3616</v>
      </c>
      <c r="B2557" s="109">
        <v>1107</v>
      </c>
      <c r="C2557" s="102">
        <v>7934</v>
      </c>
      <c r="D2557" s="90" t="s">
        <v>3617</v>
      </c>
      <c r="E2557" s="102" t="s">
        <v>34</v>
      </c>
      <c r="F2557" s="102">
        <v>7384</v>
      </c>
      <c r="G2557" s="102">
        <v>1</v>
      </c>
      <c r="H2557" s="102">
        <v>0</v>
      </c>
      <c r="I2557" s="98">
        <v>0</v>
      </c>
      <c r="J2557" s="102" t="s">
        <v>38</v>
      </c>
      <c r="K2557" s="94">
        <f>((G2557*400)+(H2557*100))+I2557</f>
        <v>400</v>
      </c>
      <c r="L2557" s="94">
        <v>850</v>
      </c>
      <c r="M2557" s="94">
        <f>K2557*L2557</f>
        <v>340000</v>
      </c>
      <c r="N2557" s="102"/>
      <c r="O2557" s="111"/>
      <c r="P2557" s="96"/>
      <c r="Q2557" s="111"/>
      <c r="R2557" s="111"/>
      <c r="S2557" s="97"/>
      <c r="T2557" s="102"/>
      <c r="U2557" s="102"/>
      <c r="V2557" s="102"/>
      <c r="W2557" s="94"/>
      <c r="X2557" s="98"/>
      <c r="Y2557" s="94"/>
      <c r="Z2557" s="94"/>
      <c r="AA2557" s="89"/>
      <c r="AB2557" s="89"/>
      <c r="AC2557" s="94"/>
      <c r="AD2557" s="94">
        <f>IF(AND(AC2557="",M2557=""),0,IF((AC2557=""),M2557,IF((M2557=""),AC2557,AC2557+M2557)))</f>
        <v>340000</v>
      </c>
      <c r="AE2557" s="94">
        <f>IF( (X2557=""),AD2557*1,AD2557*(X2557/100) )</f>
        <v>340000</v>
      </c>
      <c r="AF2557" s="94">
        <v>50000000</v>
      </c>
      <c r="AG2557" s="94">
        <f>IF((AF2557-AE2557) &gt; 1,0,IF((AF2557-AE2557)&lt;0,AE2557-AF2557,AF2557-AE2557))</f>
        <v>0</v>
      </c>
      <c r="AH2557" s="94">
        <v>0.01</v>
      </c>
    </row>
    <row r="2558" spans="1:34" s="99" customFormat="1" x14ac:dyDescent="0.55000000000000004">
      <c r="A2558" s="107"/>
      <c r="B2558" s="161">
        <v>1242</v>
      </c>
      <c r="C2558" s="161">
        <v>7960</v>
      </c>
      <c r="D2558" s="162" t="s">
        <v>3618</v>
      </c>
      <c r="E2558" s="161" t="s">
        <v>34</v>
      </c>
      <c r="F2558" s="161">
        <v>21841</v>
      </c>
      <c r="G2558" s="161">
        <v>0</v>
      </c>
      <c r="H2558" s="161">
        <v>1</v>
      </c>
      <c r="I2558" s="163">
        <v>4</v>
      </c>
      <c r="J2558" s="161" t="s">
        <v>68</v>
      </c>
      <c r="K2558" s="121">
        <f>((G2558*400)+(H2558*100))+I2558</f>
        <v>104</v>
      </c>
      <c r="L2558" s="121">
        <v>2175</v>
      </c>
      <c r="M2558" s="121">
        <f>K2558*L2558</f>
        <v>226200</v>
      </c>
      <c r="N2558" s="161"/>
      <c r="O2558" s="164"/>
      <c r="P2558" s="165"/>
      <c r="Q2558" s="164"/>
      <c r="R2558" s="164"/>
      <c r="S2558" s="166"/>
      <c r="T2558" s="161"/>
      <c r="U2558" s="161"/>
      <c r="V2558" s="161"/>
      <c r="W2558" s="121"/>
      <c r="X2558" s="163"/>
      <c r="Y2558" s="121"/>
      <c r="Z2558" s="121"/>
      <c r="AA2558" s="167"/>
      <c r="AB2558" s="167"/>
      <c r="AC2558" s="121"/>
      <c r="AD2558" s="121">
        <f>IF(AND(AC2558="",M2558=""),0,IF((AC2558=""),M2558,IF((M2558=""),AC2558,AC2558+M2558)))</f>
        <v>226200</v>
      </c>
      <c r="AE2558" s="121">
        <f>IF( (X2558=""),AD2558*1,AD2558*(X2558/100) )</f>
        <v>226200</v>
      </c>
      <c r="AF2558" s="121">
        <v>0</v>
      </c>
      <c r="AG2558" s="121">
        <f>IF((AF2558-AE2558) &gt; 1,0,IF((AF2558-AE2558)&lt;0,AE2558-AF2558,AF2558-AE2558))</f>
        <v>226200</v>
      </c>
      <c r="AH2558" s="121">
        <v>0.3</v>
      </c>
    </row>
    <row r="2559" spans="1:34" s="99" customFormat="1" x14ac:dyDescent="0.55000000000000004">
      <c r="A2559" s="107"/>
      <c r="B2559" s="161">
        <v>1243</v>
      </c>
      <c r="C2559" s="161">
        <v>7963</v>
      </c>
      <c r="D2559" s="162" t="s">
        <v>3619</v>
      </c>
      <c r="E2559" s="161" t="s">
        <v>34</v>
      </c>
      <c r="F2559" s="161">
        <v>21843</v>
      </c>
      <c r="G2559" s="161">
        <v>0</v>
      </c>
      <c r="H2559" s="161">
        <v>1</v>
      </c>
      <c r="I2559" s="163">
        <v>10</v>
      </c>
      <c r="J2559" s="161" t="s">
        <v>68</v>
      </c>
      <c r="K2559" s="121">
        <f>((G2559*400)+(H2559*100))+I2559</f>
        <v>110</v>
      </c>
      <c r="L2559" s="121">
        <v>400</v>
      </c>
      <c r="M2559" s="121">
        <f>K2559*L2559</f>
        <v>44000</v>
      </c>
      <c r="N2559" s="161"/>
      <c r="O2559" s="164"/>
      <c r="P2559" s="165"/>
      <c r="Q2559" s="164"/>
      <c r="R2559" s="164"/>
      <c r="S2559" s="166"/>
      <c r="T2559" s="161"/>
      <c r="U2559" s="161"/>
      <c r="V2559" s="161"/>
      <c r="W2559" s="121"/>
      <c r="X2559" s="163"/>
      <c r="Y2559" s="121"/>
      <c r="Z2559" s="121"/>
      <c r="AA2559" s="167"/>
      <c r="AB2559" s="167"/>
      <c r="AC2559" s="121"/>
      <c r="AD2559" s="121">
        <f>IF(AND(AC2559="",M2559=""),0,IF((AC2559=""),M2559,IF((M2559=""),AC2559,AC2559+M2559)))</f>
        <v>44000</v>
      </c>
      <c r="AE2559" s="121">
        <f>IF( (X2559=""),AD2559*1,AD2559*(X2559/100) )</f>
        <v>44000</v>
      </c>
      <c r="AF2559" s="121">
        <v>0</v>
      </c>
      <c r="AG2559" s="121">
        <f>IF((AF2559-AE2559) &gt; 1,0,IF((AF2559-AE2559)&lt;0,AE2559-AF2559,AF2559-AE2559))</f>
        <v>44000</v>
      </c>
      <c r="AH2559" s="121">
        <v>0.3</v>
      </c>
    </row>
    <row r="2560" spans="1:34" s="73" customFormat="1" x14ac:dyDescent="0.55000000000000004">
      <c r="A2560" s="108"/>
      <c r="B2560" s="109"/>
      <c r="C2560" s="102"/>
      <c r="D2560" s="90"/>
      <c r="E2560" s="102"/>
      <c r="F2560" s="102"/>
      <c r="G2560" s="102"/>
      <c r="H2560" s="102"/>
      <c r="I2560" s="98"/>
      <c r="J2560" s="102"/>
      <c r="K2560" s="94"/>
      <c r="L2560" s="94" t="s">
        <v>63</v>
      </c>
      <c r="M2560" s="94">
        <f>SUM(M2557:M2559)</f>
        <v>610200</v>
      </c>
      <c r="N2560" s="102"/>
      <c r="O2560" s="111"/>
      <c r="P2560" s="96"/>
      <c r="Q2560" s="111"/>
      <c r="R2560" s="111"/>
      <c r="S2560" s="97"/>
      <c r="T2560" s="102"/>
      <c r="U2560" s="102"/>
      <c r="V2560" s="102"/>
      <c r="W2560" s="94"/>
      <c r="X2560" s="98"/>
      <c r="Y2560" s="94"/>
      <c r="Z2560" s="94"/>
      <c r="AA2560" s="89"/>
      <c r="AB2560" s="89"/>
      <c r="AC2560" s="94"/>
      <c r="AD2560" s="94">
        <f>SUM(AD2557:AD2559)</f>
        <v>610200</v>
      </c>
      <c r="AE2560" s="94">
        <f>SUM(AE2557:AE2559)</f>
        <v>610200</v>
      </c>
      <c r="AF2560" s="94"/>
      <c r="AG2560" s="94">
        <f>SUM(AG2557:AG2559)</f>
        <v>270200</v>
      </c>
      <c r="AH2560" s="94"/>
    </row>
    <row r="2561" spans="1:34" s="73" customFormat="1" x14ac:dyDescent="0.55000000000000004">
      <c r="A2561" s="108" t="s">
        <v>3620</v>
      </c>
      <c r="B2561" s="109">
        <v>1110</v>
      </c>
      <c r="C2561" s="102">
        <v>7160</v>
      </c>
      <c r="D2561" s="90" t="s">
        <v>3621</v>
      </c>
      <c r="E2561" s="102" t="s">
        <v>34</v>
      </c>
      <c r="F2561" s="102">
        <v>4888</v>
      </c>
      <c r="G2561" s="102">
        <v>38</v>
      </c>
      <c r="H2561" s="102">
        <v>2</v>
      </c>
      <c r="I2561" s="98">
        <v>40</v>
      </c>
      <c r="J2561" s="102" t="s">
        <v>38</v>
      </c>
      <c r="K2561" s="94">
        <f t="shared" ref="K2561:K2566" si="248">((G2561*400)+(H2561*100))+I2561</f>
        <v>15440</v>
      </c>
      <c r="L2561" s="94">
        <v>275</v>
      </c>
      <c r="M2561" s="94">
        <f t="shared" ref="M2561:M2566" si="249">K2561*L2561</f>
        <v>4246000</v>
      </c>
      <c r="N2561" s="102"/>
      <c r="O2561" s="111"/>
      <c r="P2561" s="96"/>
      <c r="Q2561" s="111"/>
      <c r="R2561" s="111"/>
      <c r="S2561" s="97"/>
      <c r="T2561" s="102"/>
      <c r="U2561" s="102"/>
      <c r="V2561" s="102"/>
      <c r="W2561" s="94"/>
      <c r="X2561" s="98"/>
      <c r="Y2561" s="94"/>
      <c r="Z2561" s="94"/>
      <c r="AA2561" s="89"/>
      <c r="AB2561" s="89"/>
      <c r="AC2561" s="94"/>
      <c r="AD2561" s="94">
        <f t="shared" ref="AD2561:AD2566" si="250">IF(AND(AC2561="",M2561=""),0,IF((AC2561=""),M2561,IF((M2561=""),AC2561,AC2561+M2561)))</f>
        <v>4246000</v>
      </c>
      <c r="AE2561" s="94">
        <f t="shared" ref="AE2561:AE2566" si="251">IF( (X2561=""),AD2561*1,AD2561*(X2561/100) )</f>
        <v>4246000</v>
      </c>
      <c r="AF2561" s="94">
        <v>50000000</v>
      </c>
      <c r="AG2561" s="94">
        <f t="shared" ref="AG2561:AG2566" si="252">IF((AF2561-AE2561) &gt; 1,0,IF((AF2561-AE2561)&lt;0,AE2561-AF2561,AF2561-AE2561))</f>
        <v>0</v>
      </c>
      <c r="AH2561" s="94">
        <v>0.01</v>
      </c>
    </row>
    <row r="2562" spans="1:34" s="73" customFormat="1" x14ac:dyDescent="0.55000000000000004">
      <c r="A2562" s="108"/>
      <c r="B2562" s="109">
        <v>1111</v>
      </c>
      <c r="C2562" s="102">
        <v>7192</v>
      </c>
      <c r="D2562" s="90" t="s">
        <v>3622</v>
      </c>
      <c r="E2562" s="102" t="s">
        <v>34</v>
      </c>
      <c r="F2562" s="102">
        <v>4890</v>
      </c>
      <c r="G2562" s="102">
        <v>27</v>
      </c>
      <c r="H2562" s="102">
        <v>0</v>
      </c>
      <c r="I2562" s="98">
        <v>22</v>
      </c>
      <c r="J2562" s="102" t="s">
        <v>38</v>
      </c>
      <c r="K2562" s="94">
        <f t="shared" si="248"/>
        <v>10822</v>
      </c>
      <c r="L2562" s="94">
        <v>275</v>
      </c>
      <c r="M2562" s="94">
        <f t="shared" si="249"/>
        <v>2976050</v>
      </c>
      <c r="N2562" s="102"/>
      <c r="O2562" s="111"/>
      <c r="P2562" s="96"/>
      <c r="Q2562" s="111"/>
      <c r="R2562" s="111"/>
      <c r="S2562" s="97"/>
      <c r="T2562" s="102"/>
      <c r="U2562" s="102"/>
      <c r="V2562" s="102"/>
      <c r="W2562" s="94"/>
      <c r="X2562" s="98"/>
      <c r="Y2562" s="94"/>
      <c r="Z2562" s="94"/>
      <c r="AA2562" s="89"/>
      <c r="AB2562" s="89"/>
      <c r="AC2562" s="94"/>
      <c r="AD2562" s="94">
        <f t="shared" si="250"/>
        <v>2976050</v>
      </c>
      <c r="AE2562" s="94">
        <f t="shared" si="251"/>
        <v>2976050</v>
      </c>
      <c r="AF2562" s="94">
        <v>50000000</v>
      </c>
      <c r="AG2562" s="94">
        <f t="shared" si="252"/>
        <v>0</v>
      </c>
      <c r="AH2562" s="94">
        <v>0.01</v>
      </c>
    </row>
    <row r="2563" spans="1:34" s="73" customFormat="1" x14ac:dyDescent="0.55000000000000004">
      <c r="A2563" s="108"/>
      <c r="B2563" s="109">
        <v>1112</v>
      </c>
      <c r="C2563" s="102">
        <v>7129</v>
      </c>
      <c r="D2563" s="90" t="s">
        <v>3623</v>
      </c>
      <c r="E2563" s="102" t="s">
        <v>34</v>
      </c>
      <c r="F2563" s="102">
        <v>4909</v>
      </c>
      <c r="G2563" s="102">
        <v>8</v>
      </c>
      <c r="H2563" s="102">
        <v>0</v>
      </c>
      <c r="I2563" s="98">
        <v>17</v>
      </c>
      <c r="J2563" s="102" t="s">
        <v>38</v>
      </c>
      <c r="K2563" s="94">
        <f t="shared" si="248"/>
        <v>3217</v>
      </c>
      <c r="L2563" s="94">
        <v>650</v>
      </c>
      <c r="M2563" s="94">
        <f t="shared" si="249"/>
        <v>2091050</v>
      </c>
      <c r="N2563" s="102"/>
      <c r="O2563" s="111"/>
      <c r="P2563" s="96"/>
      <c r="Q2563" s="111"/>
      <c r="R2563" s="111"/>
      <c r="S2563" s="97"/>
      <c r="T2563" s="102"/>
      <c r="U2563" s="102"/>
      <c r="V2563" s="102"/>
      <c r="W2563" s="94"/>
      <c r="X2563" s="98"/>
      <c r="Y2563" s="94"/>
      <c r="Z2563" s="94"/>
      <c r="AA2563" s="89"/>
      <c r="AB2563" s="89"/>
      <c r="AC2563" s="94"/>
      <c r="AD2563" s="94">
        <f t="shared" si="250"/>
        <v>2091050</v>
      </c>
      <c r="AE2563" s="94">
        <f t="shared" si="251"/>
        <v>2091050</v>
      </c>
      <c r="AF2563" s="94">
        <v>50000000</v>
      </c>
      <c r="AG2563" s="94">
        <f t="shared" si="252"/>
        <v>0</v>
      </c>
      <c r="AH2563" s="94">
        <v>0.01</v>
      </c>
    </row>
    <row r="2564" spans="1:34" s="73" customFormat="1" x14ac:dyDescent="0.55000000000000004">
      <c r="A2564" s="108"/>
      <c r="B2564" s="109">
        <v>1113</v>
      </c>
      <c r="C2564" s="102">
        <v>7206</v>
      </c>
      <c r="D2564" s="90" t="s">
        <v>3624</v>
      </c>
      <c r="E2564" s="102" t="s">
        <v>34</v>
      </c>
      <c r="F2564" s="102">
        <v>4930</v>
      </c>
      <c r="G2564" s="102">
        <v>7</v>
      </c>
      <c r="H2564" s="102">
        <v>3</v>
      </c>
      <c r="I2564" s="98">
        <v>89</v>
      </c>
      <c r="J2564" s="102" t="s">
        <v>38</v>
      </c>
      <c r="K2564" s="94">
        <f t="shared" si="248"/>
        <v>3189</v>
      </c>
      <c r="L2564" s="94">
        <v>500</v>
      </c>
      <c r="M2564" s="94">
        <f t="shared" si="249"/>
        <v>1594500</v>
      </c>
      <c r="N2564" s="102"/>
      <c r="O2564" s="111"/>
      <c r="P2564" s="96"/>
      <c r="Q2564" s="111"/>
      <c r="R2564" s="111"/>
      <c r="S2564" s="97"/>
      <c r="T2564" s="102"/>
      <c r="U2564" s="102"/>
      <c r="V2564" s="102"/>
      <c r="W2564" s="94"/>
      <c r="X2564" s="98"/>
      <c r="Y2564" s="94"/>
      <c r="Z2564" s="94"/>
      <c r="AA2564" s="89"/>
      <c r="AB2564" s="89"/>
      <c r="AC2564" s="94"/>
      <c r="AD2564" s="94">
        <f t="shared" si="250"/>
        <v>1594500</v>
      </c>
      <c r="AE2564" s="94">
        <f t="shared" si="251"/>
        <v>1594500</v>
      </c>
      <c r="AF2564" s="94">
        <v>50000000</v>
      </c>
      <c r="AG2564" s="94">
        <f t="shared" si="252"/>
        <v>0</v>
      </c>
      <c r="AH2564" s="94">
        <v>0.01</v>
      </c>
    </row>
    <row r="2565" spans="1:34" s="73" customFormat="1" x14ac:dyDescent="0.55000000000000004">
      <c r="A2565" s="108"/>
      <c r="B2565" s="109">
        <v>1114</v>
      </c>
      <c r="C2565" s="102">
        <v>7146</v>
      </c>
      <c r="D2565" s="90" t="s">
        <v>3625</v>
      </c>
      <c r="E2565" s="102" t="s">
        <v>34</v>
      </c>
      <c r="F2565" s="102">
        <v>5270</v>
      </c>
      <c r="G2565" s="102">
        <v>17</v>
      </c>
      <c r="H2565" s="102">
        <v>1</v>
      </c>
      <c r="I2565" s="98">
        <v>80</v>
      </c>
      <c r="J2565" s="102" t="s">
        <v>38</v>
      </c>
      <c r="K2565" s="94">
        <f t="shared" si="248"/>
        <v>6980</v>
      </c>
      <c r="L2565" s="94">
        <v>225</v>
      </c>
      <c r="M2565" s="94">
        <f t="shared" si="249"/>
        <v>1570500</v>
      </c>
      <c r="N2565" s="102"/>
      <c r="O2565" s="111"/>
      <c r="P2565" s="96"/>
      <c r="Q2565" s="111"/>
      <c r="R2565" s="111"/>
      <c r="S2565" s="97"/>
      <c r="T2565" s="102"/>
      <c r="U2565" s="102"/>
      <c r="V2565" s="102"/>
      <c r="W2565" s="94"/>
      <c r="X2565" s="98"/>
      <c r="Y2565" s="94"/>
      <c r="Z2565" s="94"/>
      <c r="AA2565" s="89"/>
      <c r="AB2565" s="89"/>
      <c r="AC2565" s="94"/>
      <c r="AD2565" s="94">
        <f t="shared" si="250"/>
        <v>1570500</v>
      </c>
      <c r="AE2565" s="94">
        <f t="shared" si="251"/>
        <v>1570500</v>
      </c>
      <c r="AF2565" s="94">
        <v>50000000</v>
      </c>
      <c r="AG2565" s="94">
        <f t="shared" si="252"/>
        <v>0</v>
      </c>
      <c r="AH2565" s="94">
        <v>0.01</v>
      </c>
    </row>
    <row r="2566" spans="1:34" s="73" customFormat="1" x14ac:dyDescent="0.55000000000000004">
      <c r="A2566" s="108"/>
      <c r="B2566" s="109">
        <v>1115</v>
      </c>
      <c r="C2566" s="102">
        <v>7119</v>
      </c>
      <c r="D2566" s="90" t="s">
        <v>3626</v>
      </c>
      <c r="E2566" s="102" t="s">
        <v>34</v>
      </c>
      <c r="F2566" s="102">
        <v>5673</v>
      </c>
      <c r="G2566" s="102">
        <v>11</v>
      </c>
      <c r="H2566" s="102">
        <v>3</v>
      </c>
      <c r="I2566" s="98">
        <v>8</v>
      </c>
      <c r="J2566" s="102" t="s">
        <v>38</v>
      </c>
      <c r="K2566" s="94">
        <f t="shared" si="248"/>
        <v>4708</v>
      </c>
      <c r="L2566" s="94">
        <v>275</v>
      </c>
      <c r="M2566" s="94">
        <f t="shared" si="249"/>
        <v>1294700</v>
      </c>
      <c r="N2566" s="102"/>
      <c r="O2566" s="111"/>
      <c r="P2566" s="96"/>
      <c r="Q2566" s="111"/>
      <c r="R2566" s="111"/>
      <c r="S2566" s="97"/>
      <c r="T2566" s="102"/>
      <c r="U2566" s="102"/>
      <c r="V2566" s="102"/>
      <c r="W2566" s="94"/>
      <c r="X2566" s="98"/>
      <c r="Y2566" s="94"/>
      <c r="Z2566" s="94"/>
      <c r="AA2566" s="89"/>
      <c r="AB2566" s="89"/>
      <c r="AC2566" s="94"/>
      <c r="AD2566" s="94">
        <f t="shared" si="250"/>
        <v>1294700</v>
      </c>
      <c r="AE2566" s="94">
        <f t="shared" si="251"/>
        <v>1294700</v>
      </c>
      <c r="AF2566" s="94">
        <v>50000000</v>
      </c>
      <c r="AG2566" s="94">
        <f t="shared" si="252"/>
        <v>0</v>
      </c>
      <c r="AH2566" s="94">
        <v>0.01</v>
      </c>
    </row>
    <row r="2567" spans="1:34" s="73" customFormat="1" x14ac:dyDescent="0.55000000000000004">
      <c r="A2567" s="108"/>
      <c r="B2567" s="109"/>
      <c r="C2567" s="102"/>
      <c r="D2567" s="90"/>
      <c r="E2567" s="102"/>
      <c r="F2567" s="102"/>
      <c r="G2567" s="102"/>
      <c r="H2567" s="102"/>
      <c r="I2567" s="98"/>
      <c r="J2567" s="102"/>
      <c r="K2567" s="94"/>
      <c r="L2567" s="94" t="s">
        <v>63</v>
      </c>
      <c r="M2567" s="94">
        <f>SUM(M2561:M2566)</f>
        <v>13772800</v>
      </c>
      <c r="N2567" s="102"/>
      <c r="O2567" s="111"/>
      <c r="P2567" s="96"/>
      <c r="Q2567" s="111"/>
      <c r="R2567" s="111"/>
      <c r="S2567" s="97"/>
      <c r="T2567" s="102"/>
      <c r="U2567" s="102"/>
      <c r="V2567" s="102"/>
      <c r="W2567" s="94"/>
      <c r="X2567" s="98"/>
      <c r="Y2567" s="94"/>
      <c r="Z2567" s="94"/>
      <c r="AA2567" s="89"/>
      <c r="AB2567" s="89"/>
      <c r="AC2567" s="94"/>
      <c r="AD2567" s="94">
        <f>SUM(AD2561:AD2566)</f>
        <v>13772800</v>
      </c>
      <c r="AE2567" s="94">
        <f>SUM(AE2561:AE2566)</f>
        <v>13772800</v>
      </c>
      <c r="AF2567" s="94"/>
      <c r="AG2567" s="94">
        <f>SUM(AG2561:AG2566)</f>
        <v>0</v>
      </c>
      <c r="AH2567" s="94"/>
    </row>
    <row r="2568" spans="1:34" s="99" customFormat="1" x14ac:dyDescent="0.55000000000000004">
      <c r="A2568" s="125" t="s">
        <v>15372</v>
      </c>
      <c r="B2568" s="102">
        <v>1116</v>
      </c>
      <c r="C2568" s="102">
        <v>5543</v>
      </c>
      <c r="D2568" s="90" t="s">
        <v>3629</v>
      </c>
      <c r="E2568" s="102" t="s">
        <v>34</v>
      </c>
      <c r="F2568" s="102">
        <v>21545</v>
      </c>
      <c r="G2568" s="102">
        <v>0</v>
      </c>
      <c r="H2568" s="102">
        <v>0</v>
      </c>
      <c r="I2568" s="98">
        <v>78</v>
      </c>
      <c r="J2568" s="102" t="s">
        <v>35</v>
      </c>
      <c r="K2568" s="94">
        <f>((G2568*400)+(H2568*100))+I2568</f>
        <v>78</v>
      </c>
      <c r="L2568" s="94">
        <v>2425</v>
      </c>
      <c r="M2568" s="94">
        <f>K2568*L2568</f>
        <v>189150</v>
      </c>
      <c r="N2568" s="102">
        <v>1</v>
      </c>
      <c r="O2568" s="111" t="s">
        <v>3627</v>
      </c>
      <c r="P2568" s="96">
        <v>1570800001005</v>
      </c>
      <c r="Q2568" s="111" t="s">
        <v>3628</v>
      </c>
      <c r="R2568" s="111" t="s">
        <v>15373</v>
      </c>
      <c r="S2568" s="97"/>
      <c r="T2568" s="102" t="s">
        <v>55</v>
      </c>
      <c r="U2568" s="102" t="s">
        <v>45</v>
      </c>
      <c r="V2568" s="102" t="s">
        <v>52</v>
      </c>
      <c r="W2568" s="94">
        <v>109.19</v>
      </c>
      <c r="X2568" s="98">
        <v>0</v>
      </c>
      <c r="Y2568" s="94">
        <v>0</v>
      </c>
      <c r="Z2568" s="94">
        <f>W2568*Y2568</f>
        <v>0</v>
      </c>
      <c r="AA2568" s="89">
        <v>22</v>
      </c>
      <c r="AB2568" s="89">
        <v>34</v>
      </c>
      <c r="AC2568" s="94">
        <f>(Z2568*(100-AB2568))/100</f>
        <v>0</v>
      </c>
      <c r="AD2568" s="94">
        <f>IF(AND(AC2568="",M2568=""),0,IF((AC2568=""),M2568, IF( (M2568=""),AC2568,SUM(AC2568:AC2569)+M2568)))</f>
        <v>2683950</v>
      </c>
      <c r="AE2568" s="94">
        <f>IF( (X2568=""),AD2568*1,AD2568*(X2568/100) )</f>
        <v>0</v>
      </c>
      <c r="AF2568" s="94">
        <v>50000000</v>
      </c>
      <c r="AG2568" s="94">
        <f>IF((AF2568-AE2568) &gt; 1,0,IF((AF2568-AE2568)&lt;0,AE2568-AF2568,AF2568-AE2568))</f>
        <v>0</v>
      </c>
      <c r="AH2568" s="94">
        <v>0.02</v>
      </c>
    </row>
    <row r="2569" spans="1:34" s="99" customFormat="1" x14ac:dyDescent="0.55000000000000004">
      <c r="A2569" s="125"/>
      <c r="B2569" s="102"/>
      <c r="C2569" s="102"/>
      <c r="D2569" s="90"/>
      <c r="E2569" s="102"/>
      <c r="F2569" s="102"/>
      <c r="G2569" s="102"/>
      <c r="H2569" s="102"/>
      <c r="I2569" s="98"/>
      <c r="J2569" s="102"/>
      <c r="K2569" s="94"/>
      <c r="L2569" s="94"/>
      <c r="M2569" s="94"/>
      <c r="N2569" s="102">
        <v>2</v>
      </c>
      <c r="O2569" s="111" t="s">
        <v>3627</v>
      </c>
      <c r="P2569" s="96">
        <v>1570800001005</v>
      </c>
      <c r="Q2569" s="111" t="s">
        <v>3628</v>
      </c>
      <c r="R2569" s="111" t="s">
        <v>15373</v>
      </c>
      <c r="S2569" s="97" t="s">
        <v>3630</v>
      </c>
      <c r="T2569" s="102" t="s">
        <v>51</v>
      </c>
      <c r="U2569" s="102" t="s">
        <v>45</v>
      </c>
      <c r="V2569" s="102" t="s">
        <v>52</v>
      </c>
      <c r="W2569" s="94">
        <v>560</v>
      </c>
      <c r="X2569" s="98">
        <v>100</v>
      </c>
      <c r="Y2569" s="94">
        <v>6750</v>
      </c>
      <c r="Z2569" s="94">
        <f>W2569*Y2569</f>
        <v>3780000</v>
      </c>
      <c r="AA2569" s="89">
        <v>22</v>
      </c>
      <c r="AB2569" s="89">
        <v>34</v>
      </c>
      <c r="AC2569" s="94">
        <f>(Z2569*(100-AB2569))/100</f>
        <v>2494800</v>
      </c>
      <c r="AD2569" s="94">
        <f>IF(AND(AC2569="",M2568=""),0,IF((AC2569=""),M2568, IF( (M2568=""),AC2569,SUM(AC2568:AC2569)+M2568)))</f>
        <v>2683950</v>
      </c>
      <c r="AE2569" s="94">
        <f>IF( (X2569=""),AD2569*1,AD2569*(X2569/100) )</f>
        <v>2683950</v>
      </c>
      <c r="AF2569" s="94">
        <v>50000000</v>
      </c>
      <c r="AG2569" s="94">
        <f>IF((AF2569-AE2569) &gt; 1,0,IF((AF2569-AE2569)&lt;0,AE2569-AF2569,AF2569-AE2569))</f>
        <v>0</v>
      </c>
      <c r="AH2569" s="94">
        <v>0.02</v>
      </c>
    </row>
    <row r="2570" spans="1:34" s="99" customFormat="1" x14ac:dyDescent="0.55000000000000004">
      <c r="A2570" s="125"/>
      <c r="B2570" s="102">
        <v>1117</v>
      </c>
      <c r="C2570" s="102">
        <v>10437</v>
      </c>
      <c r="D2570" s="90" t="s">
        <v>14052</v>
      </c>
      <c r="E2570" s="102" t="s">
        <v>34</v>
      </c>
      <c r="F2570" s="102">
        <v>21544</v>
      </c>
      <c r="G2570" s="102">
        <v>0</v>
      </c>
      <c r="H2570" s="102">
        <v>1</v>
      </c>
      <c r="I2570" s="98">
        <v>55</v>
      </c>
      <c r="J2570" s="102" t="s">
        <v>35</v>
      </c>
      <c r="K2570" s="94">
        <f>((G2570*400)+(H2570*100))+I2570</f>
        <v>155</v>
      </c>
      <c r="L2570" s="94">
        <v>2425</v>
      </c>
      <c r="M2570" s="94">
        <f>K2570*L2570</f>
        <v>375875</v>
      </c>
      <c r="N2570" s="102"/>
      <c r="O2570" s="111"/>
      <c r="P2570" s="96"/>
      <c r="Q2570" s="111"/>
      <c r="R2570" s="111"/>
      <c r="S2570" s="97"/>
      <c r="T2570" s="102"/>
      <c r="U2570" s="102"/>
      <c r="V2570" s="102"/>
      <c r="W2570" s="94"/>
      <c r="X2570" s="98"/>
      <c r="Y2570" s="94"/>
      <c r="Z2570" s="94"/>
      <c r="AA2570" s="89"/>
      <c r="AB2570" s="89"/>
      <c r="AC2570" s="94"/>
      <c r="AD2570" s="94">
        <f>IF(AND(AC2570="",M2570=""),0,IF((AC2570=""),M2570,IF((M2570=""),AC2570,AC2570+M2570)))</f>
        <v>375875</v>
      </c>
      <c r="AE2570" s="94">
        <f>IF( (X2570=""),AD2570*1,AD2570*(X2570/100) )</f>
        <v>375875</v>
      </c>
      <c r="AF2570" s="94">
        <v>0</v>
      </c>
      <c r="AG2570" s="94">
        <f>IF((AF2570-AE2570) &gt; 1,0,IF((AF2570-AE2570)&lt;0,AE2570-AF2570,AF2570-AE2570))</f>
        <v>375875</v>
      </c>
      <c r="AH2570" s="94">
        <v>0.02</v>
      </c>
    </row>
    <row r="2571" spans="1:34" s="99" customFormat="1" x14ac:dyDescent="0.55000000000000004">
      <c r="A2571" s="125"/>
      <c r="B2571" s="102">
        <v>1118</v>
      </c>
      <c r="C2571" s="102">
        <v>9383</v>
      </c>
      <c r="D2571" s="90" t="s">
        <v>3631</v>
      </c>
      <c r="E2571" s="102" t="s">
        <v>34</v>
      </c>
      <c r="F2571" s="102">
        <v>25063</v>
      </c>
      <c r="G2571" s="102">
        <v>0</v>
      </c>
      <c r="H2571" s="102">
        <v>1</v>
      </c>
      <c r="I2571" s="98">
        <v>0</v>
      </c>
      <c r="J2571" s="102" t="s">
        <v>35</v>
      </c>
      <c r="K2571" s="94">
        <f>((G2571*400)+(H2571*100))+I2571</f>
        <v>100</v>
      </c>
      <c r="L2571" s="94">
        <v>25000</v>
      </c>
      <c r="M2571" s="94">
        <f>K2571*L2571</f>
        <v>2500000</v>
      </c>
      <c r="N2571" s="102">
        <v>1</v>
      </c>
      <c r="O2571" s="111" t="s">
        <v>3627</v>
      </c>
      <c r="P2571" s="96">
        <v>1570800001005</v>
      </c>
      <c r="Q2571" s="111" t="s">
        <v>3628</v>
      </c>
      <c r="R2571" s="111" t="s">
        <v>15373</v>
      </c>
      <c r="S2571" s="97" t="s">
        <v>3632</v>
      </c>
      <c r="T2571" s="102" t="s">
        <v>73</v>
      </c>
      <c r="U2571" s="102" t="s">
        <v>45</v>
      </c>
      <c r="V2571" s="102" t="s">
        <v>10204</v>
      </c>
      <c r="W2571" s="94">
        <v>135</v>
      </c>
      <c r="X2571" s="98">
        <v>100</v>
      </c>
      <c r="Y2571" s="94">
        <v>6600</v>
      </c>
      <c r="Z2571" s="94">
        <f>W2571*Y2571</f>
        <v>891000</v>
      </c>
      <c r="AA2571" s="89">
        <v>22</v>
      </c>
      <c r="AB2571" s="89">
        <v>34</v>
      </c>
      <c r="AC2571" s="94">
        <f>(Z2571*(100-AB2571))/100</f>
        <v>588060</v>
      </c>
      <c r="AD2571" s="94">
        <f>IF(AND(AC2571="",M2571=""),0,IF((AC2571=""),M2571, IF( (M2571=""),AC2571,SUM(AC2571:AC2571)+M2571)))</f>
        <v>3088060</v>
      </c>
      <c r="AE2571" s="94">
        <f>IF( (X2571=""),AD2571*1,AD2571*(X2571/100) )</f>
        <v>3088060</v>
      </c>
      <c r="AF2571" s="94">
        <v>0</v>
      </c>
      <c r="AG2571" s="94">
        <f>IF((AF2571-AE2571) &gt; 1,0,IF((AF2571-AE2571)&lt;0,AE2571-AF2571,AF2571-AE2571))</f>
        <v>3088060</v>
      </c>
      <c r="AH2571" s="94">
        <v>0.02</v>
      </c>
    </row>
    <row r="2572" spans="1:34" s="99" customFormat="1" x14ac:dyDescent="0.55000000000000004">
      <c r="A2572" s="125"/>
      <c r="B2572" s="102"/>
      <c r="C2572" s="102"/>
      <c r="D2572" s="90"/>
      <c r="E2572" s="102"/>
      <c r="F2572" s="102"/>
      <c r="G2572" s="102"/>
      <c r="H2572" s="102"/>
      <c r="I2572" s="98"/>
      <c r="J2572" s="102"/>
      <c r="K2572" s="94"/>
      <c r="L2572" s="94" t="s">
        <v>63</v>
      </c>
      <c r="M2572" s="94">
        <f>SUM(M2568:M2571)</f>
        <v>3065025</v>
      </c>
      <c r="N2572" s="102"/>
      <c r="O2572" s="111"/>
      <c r="P2572" s="96"/>
      <c r="Q2572" s="111"/>
      <c r="R2572" s="111"/>
      <c r="S2572" s="97"/>
      <c r="T2572" s="102"/>
      <c r="U2572" s="102"/>
      <c r="V2572" s="102"/>
      <c r="W2572" s="94"/>
      <c r="X2572" s="98"/>
      <c r="Y2572" s="94"/>
      <c r="Z2572" s="94"/>
      <c r="AA2572" s="89"/>
      <c r="AB2572" s="89"/>
      <c r="AC2572" s="94"/>
      <c r="AD2572" s="94"/>
      <c r="AE2572" s="94">
        <f>SUM(AE2568:AE2571)</f>
        <v>6147885</v>
      </c>
      <c r="AF2572" s="94"/>
      <c r="AG2572" s="94">
        <f>SUM(AG2568:AG2571)</f>
        <v>3463935</v>
      </c>
      <c r="AH2572" s="94"/>
    </row>
    <row r="2573" spans="1:34" s="73" customFormat="1" x14ac:dyDescent="0.55000000000000004">
      <c r="A2573" s="108" t="s">
        <v>3635</v>
      </c>
      <c r="B2573" s="109">
        <v>1119</v>
      </c>
      <c r="C2573" s="102">
        <v>7951</v>
      </c>
      <c r="D2573" s="90" t="s">
        <v>3636</v>
      </c>
      <c r="E2573" s="102" t="s">
        <v>34</v>
      </c>
      <c r="F2573" s="102">
        <v>21839</v>
      </c>
      <c r="G2573" s="102">
        <v>0</v>
      </c>
      <c r="H2573" s="102">
        <v>1</v>
      </c>
      <c r="I2573" s="98">
        <v>39</v>
      </c>
      <c r="J2573" s="102" t="s">
        <v>35</v>
      </c>
      <c r="K2573" s="94">
        <f>((G2573*400)+(H2573*100))+I2573</f>
        <v>139</v>
      </c>
      <c r="L2573" s="94">
        <v>400</v>
      </c>
      <c r="M2573" s="94">
        <f>K2573*L2573</f>
        <v>55600</v>
      </c>
      <c r="N2573" s="102">
        <v>1</v>
      </c>
      <c r="O2573" s="111" t="s">
        <v>3633</v>
      </c>
      <c r="P2573" s="96">
        <v>3570800193679</v>
      </c>
      <c r="Q2573" s="111" t="s">
        <v>3634</v>
      </c>
      <c r="R2573" s="111" t="s">
        <v>3637</v>
      </c>
      <c r="S2573" s="97" t="s">
        <v>3638</v>
      </c>
      <c r="T2573" s="102" t="s">
        <v>51</v>
      </c>
      <c r="U2573" s="102" t="s">
        <v>45</v>
      </c>
      <c r="V2573" s="102" t="s">
        <v>52</v>
      </c>
      <c r="W2573" s="94">
        <v>313.04000000000002</v>
      </c>
      <c r="X2573" s="98">
        <v>84.95</v>
      </c>
      <c r="Y2573" s="94">
        <v>6750</v>
      </c>
      <c r="Z2573" s="94">
        <f>W2573*Y2573</f>
        <v>2113020</v>
      </c>
      <c r="AA2573" s="89">
        <v>7</v>
      </c>
      <c r="AB2573" s="89">
        <v>7</v>
      </c>
      <c r="AC2573" s="94">
        <f>(Z2573*(100-AB2573))/100</f>
        <v>1965108.6</v>
      </c>
      <c r="AD2573" s="94">
        <f>IF(AND(AC2573="",M2573=""),0,IF((AC2573=""),M2573, IF( (M2573=""),AC2573,AC2573+M2573)))</f>
        <v>2020708.6</v>
      </c>
      <c r="AE2573" s="94">
        <f>IF( (X2573=""),AD2573*1,( M2573+(SUM(AC2573:AC2573)) )*(X2573/100) )</f>
        <v>1716591.9557</v>
      </c>
      <c r="AF2573" s="94">
        <v>50000000</v>
      </c>
      <c r="AG2573" s="94">
        <f>IF((AF2573-AE2573) &gt; 1,0,IF((AF2573-AE2573)&lt;0,AE2573-AF2573,AF2573-AE2573))</f>
        <v>0</v>
      </c>
      <c r="AH2573" s="94">
        <v>0.02</v>
      </c>
    </row>
    <row r="2574" spans="1:34" s="73" customFormat="1" x14ac:dyDescent="0.55000000000000004">
      <c r="A2574" s="108"/>
      <c r="B2574" s="109"/>
      <c r="C2574" s="102"/>
      <c r="D2574" s="90"/>
      <c r="E2574" s="102"/>
      <c r="F2574" s="102"/>
      <c r="G2574" s="102"/>
      <c r="H2574" s="102"/>
      <c r="I2574" s="98"/>
      <c r="J2574" s="102"/>
      <c r="K2574" s="94"/>
      <c r="L2574" s="94"/>
      <c r="M2574" s="94"/>
      <c r="N2574" s="102">
        <v>2</v>
      </c>
      <c r="O2574" s="111" t="s">
        <v>3633</v>
      </c>
      <c r="P2574" s="96">
        <v>3570800193679</v>
      </c>
      <c r="Q2574" s="111" t="s">
        <v>3634</v>
      </c>
      <c r="R2574" s="111" t="s">
        <v>3637</v>
      </c>
      <c r="S2574" s="97" t="s">
        <v>3639</v>
      </c>
      <c r="T2574" s="102" t="s">
        <v>343</v>
      </c>
      <c r="U2574" s="102" t="s">
        <v>45</v>
      </c>
      <c r="V2574" s="102" t="s">
        <v>52</v>
      </c>
      <c r="W2574" s="94">
        <v>55.48</v>
      </c>
      <c r="X2574" s="98">
        <v>15.05</v>
      </c>
      <c r="Y2574" s="94">
        <v>5600</v>
      </c>
      <c r="Z2574" s="94">
        <f>W2574*Y2574</f>
        <v>310688</v>
      </c>
      <c r="AA2574" s="89">
        <v>7</v>
      </c>
      <c r="AB2574" s="89">
        <v>7</v>
      </c>
      <c r="AC2574" s="94">
        <f>(Z2574*(100-AB2574))/100</f>
        <v>288939.84000000003</v>
      </c>
      <c r="AD2574" s="94">
        <f>IF(AND(AC2574="",M2573=""),0,IF((AC2574=""),M2573, IF( (M2573=""),AC2574,AC2574+M2573)))</f>
        <v>344539.84</v>
      </c>
      <c r="AE2574" s="94">
        <f>IF( (X2574=""),AD2574*1,( M2573+(SUM(AC2574:AC2574)) )*(X2574/100) )</f>
        <v>51853.245920000001</v>
      </c>
      <c r="AF2574" s="94">
        <v>50000000</v>
      </c>
      <c r="AG2574" s="94">
        <f>IF((AF2574-AE2574) &gt; 1,0,IF((AF2574-AE2574)&lt;0,AE2574-AF2574,AF2574-AE2574))</f>
        <v>0</v>
      </c>
      <c r="AH2574" s="94">
        <v>0.02</v>
      </c>
    </row>
    <row r="2575" spans="1:34" s="73" customFormat="1" x14ac:dyDescent="0.55000000000000004">
      <c r="A2575" s="108"/>
      <c r="B2575" s="109"/>
      <c r="C2575" s="102"/>
      <c r="D2575" s="90"/>
      <c r="E2575" s="102"/>
      <c r="F2575" s="102"/>
      <c r="G2575" s="102"/>
      <c r="H2575" s="102"/>
      <c r="I2575" s="98"/>
      <c r="J2575" s="102"/>
      <c r="K2575" s="94"/>
      <c r="L2575" s="94" t="s">
        <v>63</v>
      </c>
      <c r="M2575" s="94">
        <f>SUM(M2573:M2574)</f>
        <v>55600</v>
      </c>
      <c r="N2575" s="102"/>
      <c r="O2575" s="111"/>
      <c r="P2575" s="96"/>
      <c r="Q2575" s="111"/>
      <c r="R2575" s="111"/>
      <c r="S2575" s="97"/>
      <c r="T2575" s="102"/>
      <c r="U2575" s="102"/>
      <c r="V2575" s="102"/>
      <c r="W2575" s="94"/>
      <c r="X2575" s="98"/>
      <c r="Y2575" s="94"/>
      <c r="Z2575" s="94"/>
      <c r="AA2575" s="89"/>
      <c r="AB2575" s="89"/>
      <c r="AC2575" s="94"/>
      <c r="AD2575" s="94">
        <f>SUM(AD2573:AD2574)</f>
        <v>2365248.44</v>
      </c>
      <c r="AE2575" s="94">
        <f>SUM(AE2573:AE2574)</f>
        <v>1768445.2016199999</v>
      </c>
      <c r="AF2575" s="94"/>
      <c r="AG2575" s="94">
        <f>SUM(AG2573:AG2574)</f>
        <v>0</v>
      </c>
      <c r="AH2575" s="94"/>
    </row>
    <row r="2576" spans="1:34" s="73" customFormat="1" x14ac:dyDescent="0.55000000000000004">
      <c r="A2576" s="108" t="s">
        <v>3640</v>
      </c>
      <c r="B2576" s="109">
        <v>1120</v>
      </c>
      <c r="C2576" s="102">
        <v>8860</v>
      </c>
      <c r="D2576" s="90" t="s">
        <v>3641</v>
      </c>
      <c r="E2576" s="102" t="s">
        <v>34</v>
      </c>
      <c r="F2576" s="102">
        <v>24969</v>
      </c>
      <c r="G2576" s="102">
        <v>3</v>
      </c>
      <c r="H2576" s="102">
        <v>0</v>
      </c>
      <c r="I2576" s="98">
        <v>0</v>
      </c>
      <c r="J2576" s="102" t="s">
        <v>38</v>
      </c>
      <c r="K2576" s="94">
        <f>((G2576*400)+(H2576*100))+I2576</f>
        <v>1200</v>
      </c>
      <c r="L2576" s="94">
        <v>325</v>
      </c>
      <c r="M2576" s="94">
        <f>K2576*L2576</f>
        <v>390000</v>
      </c>
      <c r="N2576" s="102"/>
      <c r="O2576" s="111"/>
      <c r="P2576" s="96"/>
      <c r="Q2576" s="111"/>
      <c r="R2576" s="111"/>
      <c r="S2576" s="97"/>
      <c r="T2576" s="102"/>
      <c r="U2576" s="102"/>
      <c r="V2576" s="102"/>
      <c r="W2576" s="94"/>
      <c r="X2576" s="98"/>
      <c r="Y2576" s="94"/>
      <c r="Z2576" s="94"/>
      <c r="AA2576" s="89"/>
      <c r="AB2576" s="89"/>
      <c r="AC2576" s="94"/>
      <c r="AD2576" s="94">
        <f>IF(AND(AC2576="",M2576=""),0,IF((AC2576=""),M2576,IF((M2576=""),AC2576,AC2576+M2576)))</f>
        <v>390000</v>
      </c>
      <c r="AE2576" s="94">
        <f>IF( (X2576=""),AD2576*1,AD2576*(X2576/100) )</f>
        <v>390000</v>
      </c>
      <c r="AF2576" s="94">
        <v>50000000</v>
      </c>
      <c r="AG2576" s="94">
        <f>IF((AF2576-AE2576) &gt; 1,0,IF((AF2576-AE2576)&lt;0,AE2576-AF2576,AF2576-AE2576))</f>
        <v>0</v>
      </c>
      <c r="AH2576" s="94">
        <v>0.01</v>
      </c>
    </row>
    <row r="2577" spans="1:34" s="73" customFormat="1" x14ac:dyDescent="0.55000000000000004">
      <c r="A2577" s="108"/>
      <c r="B2577" s="109"/>
      <c r="C2577" s="102"/>
      <c r="D2577" s="90"/>
      <c r="E2577" s="102"/>
      <c r="F2577" s="102"/>
      <c r="G2577" s="102"/>
      <c r="H2577" s="102"/>
      <c r="I2577" s="98"/>
      <c r="J2577" s="102"/>
      <c r="K2577" s="94"/>
      <c r="L2577" s="94" t="s">
        <v>63</v>
      </c>
      <c r="M2577" s="94">
        <f>SUM(M2576:M2576)</f>
        <v>390000</v>
      </c>
      <c r="N2577" s="102"/>
      <c r="O2577" s="111"/>
      <c r="P2577" s="96"/>
      <c r="Q2577" s="111"/>
      <c r="R2577" s="111"/>
      <c r="S2577" s="97"/>
      <c r="T2577" s="102"/>
      <c r="U2577" s="102"/>
      <c r="V2577" s="102"/>
      <c r="W2577" s="94"/>
      <c r="X2577" s="98"/>
      <c r="Y2577" s="94"/>
      <c r="Z2577" s="94"/>
      <c r="AA2577" s="89"/>
      <c r="AB2577" s="89"/>
      <c r="AC2577" s="94"/>
      <c r="AD2577" s="94">
        <f>SUM(AD2576:AD2576)</f>
        <v>390000</v>
      </c>
      <c r="AE2577" s="94">
        <f>SUM(AE2576:AE2576)</f>
        <v>390000</v>
      </c>
      <c r="AF2577" s="94"/>
      <c r="AG2577" s="94">
        <f>SUM(AG2576:AG2576)</f>
        <v>0</v>
      </c>
      <c r="AH2577" s="94"/>
    </row>
    <row r="2578" spans="1:34" s="73" customFormat="1" x14ac:dyDescent="0.55000000000000004">
      <c r="A2578" s="108" t="s">
        <v>178</v>
      </c>
      <c r="B2578" s="109">
        <v>1122</v>
      </c>
      <c r="C2578" s="102">
        <v>8432</v>
      </c>
      <c r="D2578" s="90" t="s">
        <v>3652</v>
      </c>
      <c r="E2578" s="102" t="s">
        <v>34</v>
      </c>
      <c r="F2578" s="102">
        <v>3565</v>
      </c>
      <c r="G2578" s="102">
        <v>0</v>
      </c>
      <c r="H2578" s="102">
        <v>1</v>
      </c>
      <c r="I2578" s="98">
        <v>82</v>
      </c>
      <c r="J2578" s="102" t="s">
        <v>35</v>
      </c>
      <c r="K2578" s="94">
        <f>((G2578*400)+(H2578*100))+I2578</f>
        <v>182</v>
      </c>
      <c r="L2578" s="94">
        <v>800</v>
      </c>
      <c r="M2578" s="94">
        <f>K2578*L2578</f>
        <v>145600</v>
      </c>
      <c r="N2578" s="102">
        <v>1</v>
      </c>
      <c r="O2578" s="111" t="s">
        <v>3650</v>
      </c>
      <c r="P2578" s="96">
        <v>3570800350472</v>
      </c>
      <c r="Q2578" s="111" t="s">
        <v>3651</v>
      </c>
      <c r="R2578" s="111" t="s">
        <v>3653</v>
      </c>
      <c r="S2578" s="97" t="s">
        <v>3654</v>
      </c>
      <c r="T2578" s="102" t="s">
        <v>51</v>
      </c>
      <c r="U2578" s="102" t="s">
        <v>45</v>
      </c>
      <c r="V2578" s="102" t="s">
        <v>52</v>
      </c>
      <c r="W2578" s="94">
        <v>163.85</v>
      </c>
      <c r="X2578" s="98">
        <v>43.03</v>
      </c>
      <c r="Y2578" s="94">
        <v>6750</v>
      </c>
      <c r="Z2578" s="94">
        <f>W2578*Y2578</f>
        <v>1105987.5</v>
      </c>
      <c r="AA2578" s="89">
        <v>6</v>
      </c>
      <c r="AB2578" s="89">
        <v>6</v>
      </c>
      <c r="AC2578" s="94">
        <f>(Z2578*(100-AB2578))/100</f>
        <v>1039628.25</v>
      </c>
      <c r="AD2578" s="94">
        <f>IF(AND(AC2578="",M2578=""),0,IF((AC2578=""),M2578, IF( (M2578=""),AC2578,AC2578+M2578)))</f>
        <v>1185228.25</v>
      </c>
      <c r="AE2578" s="94">
        <f>IF( (X2578=""),AD2578*1,( M2578+(SUM(AC2578:AC2578)) )*(X2578/100) )</f>
        <v>510003.715975</v>
      </c>
      <c r="AF2578" s="94">
        <v>50000000</v>
      </c>
      <c r="AG2578" s="94">
        <f>IF((AF2578-AE2578) &gt; 1,0,IF((AF2578-AE2578)&lt;0,AE2578-AF2578,AF2578-AE2578))</f>
        <v>0</v>
      </c>
      <c r="AH2578" s="94">
        <v>0.02</v>
      </c>
    </row>
    <row r="2579" spans="1:34" s="73" customFormat="1" x14ac:dyDescent="0.55000000000000004">
      <c r="A2579" s="108"/>
      <c r="B2579" s="109"/>
      <c r="C2579" s="102"/>
      <c r="D2579" s="90"/>
      <c r="E2579" s="102"/>
      <c r="F2579" s="102"/>
      <c r="G2579" s="102"/>
      <c r="H2579" s="102"/>
      <c r="I2579" s="98"/>
      <c r="J2579" s="102"/>
      <c r="K2579" s="94"/>
      <c r="L2579" s="94"/>
      <c r="M2579" s="94"/>
      <c r="N2579" s="102">
        <v>2</v>
      </c>
      <c r="O2579" s="111" t="s">
        <v>3650</v>
      </c>
      <c r="P2579" s="96">
        <v>3570800350472</v>
      </c>
      <c r="Q2579" s="111" t="s">
        <v>3651</v>
      </c>
      <c r="R2579" s="111" t="s">
        <v>3653</v>
      </c>
      <c r="S2579" s="97" t="s">
        <v>3655</v>
      </c>
      <c r="T2579" s="102" t="s">
        <v>51</v>
      </c>
      <c r="U2579" s="102" t="s">
        <v>45</v>
      </c>
      <c r="V2579" s="102" t="s">
        <v>52</v>
      </c>
      <c r="W2579" s="94">
        <v>115.29</v>
      </c>
      <c r="X2579" s="98">
        <v>30.27</v>
      </c>
      <c r="Y2579" s="94">
        <v>6750</v>
      </c>
      <c r="Z2579" s="94">
        <f>W2579*Y2579</f>
        <v>778207.5</v>
      </c>
      <c r="AA2579" s="89">
        <v>6</v>
      </c>
      <c r="AB2579" s="89">
        <v>6</v>
      </c>
      <c r="AC2579" s="94">
        <f>(Z2579*(100-AB2579))/100</f>
        <v>731515.05</v>
      </c>
      <c r="AD2579" s="94">
        <f>IF(AND(AC2579="",M2578=""),0,IF((AC2579=""),M2578, IF( (M2578=""),AC2579,AC2579+M2578)))</f>
        <v>877115.05</v>
      </c>
      <c r="AE2579" s="94">
        <f>IF( (X2579=""),AD2579*1,( M2578+(SUM(AC2579:AC2579)) )*(X2579/100) )</f>
        <v>265502.72563499998</v>
      </c>
      <c r="AF2579" s="94">
        <v>50000000</v>
      </c>
      <c r="AG2579" s="94">
        <f>IF((AF2579-AE2579) &gt; 1,0,IF((AF2579-AE2579)&lt;0,AE2579-AF2579,AF2579-AE2579))</f>
        <v>0</v>
      </c>
      <c r="AH2579" s="94">
        <v>0.02</v>
      </c>
    </row>
    <row r="2580" spans="1:34" s="73" customFormat="1" x14ac:dyDescent="0.55000000000000004">
      <c r="A2580" s="108"/>
      <c r="B2580" s="109"/>
      <c r="C2580" s="102"/>
      <c r="D2580" s="90"/>
      <c r="E2580" s="102"/>
      <c r="F2580" s="102"/>
      <c r="G2580" s="102"/>
      <c r="H2580" s="102"/>
      <c r="I2580" s="98"/>
      <c r="J2580" s="102"/>
      <c r="K2580" s="94"/>
      <c r="L2580" s="94"/>
      <c r="M2580" s="94"/>
      <c r="N2580" s="102">
        <v>3</v>
      </c>
      <c r="O2580" s="111" t="s">
        <v>3650</v>
      </c>
      <c r="P2580" s="96">
        <v>3570800350472</v>
      </c>
      <c r="Q2580" s="111" t="s">
        <v>3651</v>
      </c>
      <c r="R2580" s="111" t="s">
        <v>3653</v>
      </c>
      <c r="S2580" s="97" t="s">
        <v>3656</v>
      </c>
      <c r="T2580" s="102" t="s">
        <v>51</v>
      </c>
      <c r="U2580" s="102" t="s">
        <v>45</v>
      </c>
      <c r="V2580" s="102" t="s">
        <v>52</v>
      </c>
      <c r="W2580" s="94">
        <v>71.680000000000007</v>
      </c>
      <c r="X2580" s="98">
        <v>18.82</v>
      </c>
      <c r="Y2580" s="94">
        <v>0</v>
      </c>
      <c r="Z2580" s="94">
        <f>W2580*Y2580</f>
        <v>0</v>
      </c>
      <c r="AA2580" s="89">
        <v>6</v>
      </c>
      <c r="AB2580" s="89">
        <v>6</v>
      </c>
      <c r="AC2580" s="94">
        <f>(Z2580*(100-AB2580))/100</f>
        <v>0</v>
      </c>
      <c r="AD2580" s="94">
        <f>IF(AND(AC2580="",M2578=""),0,IF((AC2580=""),M2578, IF( (M2578=""),AC2580,AC2580+M2578)))</f>
        <v>145600</v>
      </c>
      <c r="AE2580" s="94">
        <f>IF( (X2580=""),AD2580*1,( M2578+(SUM(AC2580:AC2580)) )*(X2580/100) )</f>
        <v>27401.920000000002</v>
      </c>
      <c r="AF2580" s="94">
        <v>50000000</v>
      </c>
      <c r="AG2580" s="94">
        <f>IF((AF2580-AE2580) &gt; 1,0,IF((AF2580-AE2580)&lt;0,AE2580-AF2580,AF2580-AE2580))</f>
        <v>0</v>
      </c>
      <c r="AH2580" s="94">
        <v>0.02</v>
      </c>
    </row>
    <row r="2581" spans="1:34" s="74" customFormat="1" x14ac:dyDescent="0.55000000000000004">
      <c r="A2581" s="108"/>
      <c r="B2581" s="109"/>
      <c r="C2581" s="102"/>
      <c r="D2581" s="90"/>
      <c r="E2581" s="102"/>
      <c r="F2581" s="102"/>
      <c r="G2581" s="102"/>
      <c r="H2581" s="102"/>
      <c r="I2581" s="98"/>
      <c r="J2581" s="102"/>
      <c r="K2581" s="94"/>
      <c r="L2581" s="94"/>
      <c r="M2581" s="94"/>
      <c r="N2581" s="102">
        <v>4</v>
      </c>
      <c r="O2581" s="111" t="s">
        <v>3650</v>
      </c>
      <c r="P2581" s="96">
        <v>3570800350472</v>
      </c>
      <c r="Q2581" s="111" t="s">
        <v>3651</v>
      </c>
      <c r="R2581" s="111" t="s">
        <v>3653</v>
      </c>
      <c r="S2581" s="97" t="s">
        <v>3657</v>
      </c>
      <c r="T2581" s="102" t="s">
        <v>55</v>
      </c>
      <c r="U2581" s="102" t="s">
        <v>45</v>
      </c>
      <c r="V2581" s="102" t="s">
        <v>52</v>
      </c>
      <c r="W2581" s="94">
        <v>30</v>
      </c>
      <c r="X2581" s="98">
        <v>7.88</v>
      </c>
      <c r="Y2581" s="94">
        <v>0</v>
      </c>
      <c r="Z2581" s="94">
        <f>W2581*Y2581</f>
        <v>0</v>
      </c>
      <c r="AA2581" s="89">
        <v>6</v>
      </c>
      <c r="AB2581" s="89">
        <v>6</v>
      </c>
      <c r="AC2581" s="94">
        <f>(Z2581*(100-AB2581))/100</f>
        <v>0</v>
      </c>
      <c r="AD2581" s="94">
        <f>IF(AND(AC2581="",M2578=""),0,IF((AC2581=""),M2578, IF( (M2578=""),AC2581,AC2581+M2578)))</f>
        <v>145600</v>
      </c>
      <c r="AE2581" s="94">
        <f>IF( (X2581=""),AD2581*1,( M2578+(SUM(AC2581:AC2581)) )*(X2581/100) )</f>
        <v>11473.279999999999</v>
      </c>
      <c r="AF2581" s="94">
        <v>50000000</v>
      </c>
      <c r="AG2581" s="94">
        <f>IF((AF2581-AE2581) &gt; 1,0,IF((AF2581-AE2581)&lt;0,AE2581-AF2581,AF2581-AE2581))</f>
        <v>0</v>
      </c>
      <c r="AH2581" s="94">
        <v>0.02</v>
      </c>
    </row>
    <row r="2582" spans="1:34" s="74" customFormat="1" x14ac:dyDescent="0.55000000000000004">
      <c r="A2582" s="108"/>
      <c r="B2582" s="109"/>
      <c r="C2582" s="102"/>
      <c r="D2582" s="90"/>
      <c r="E2582" s="102"/>
      <c r="F2582" s="102"/>
      <c r="G2582" s="102"/>
      <c r="H2582" s="102"/>
      <c r="I2582" s="98"/>
      <c r="J2582" s="102"/>
      <c r="K2582" s="94"/>
      <c r="L2582" s="94" t="s">
        <v>63</v>
      </c>
      <c r="M2582" s="94">
        <f>SUM(M2578:M2581)</f>
        <v>145600</v>
      </c>
      <c r="N2582" s="102"/>
      <c r="O2582" s="111"/>
      <c r="P2582" s="96"/>
      <c r="Q2582" s="111"/>
      <c r="R2582" s="111"/>
      <c r="S2582" s="97"/>
      <c r="T2582" s="102"/>
      <c r="U2582" s="102"/>
      <c r="V2582" s="102"/>
      <c r="W2582" s="94"/>
      <c r="X2582" s="98"/>
      <c r="Y2582" s="94"/>
      <c r="Z2582" s="94"/>
      <c r="AA2582" s="89"/>
      <c r="AB2582" s="89"/>
      <c r="AC2582" s="94"/>
      <c r="AD2582" s="94">
        <f>SUM(AD2578:AD2581)</f>
        <v>2353543.2999999998</v>
      </c>
      <c r="AE2582" s="94">
        <f>SUM(AE2578:AE2581)</f>
        <v>814381.64161000005</v>
      </c>
      <c r="AF2582" s="94"/>
      <c r="AG2582" s="94">
        <f>SUM(AG2578:AG2581)</f>
        <v>0</v>
      </c>
      <c r="AH2582" s="94"/>
    </row>
    <row r="2583" spans="1:34" s="99" customFormat="1" x14ac:dyDescent="0.55000000000000004">
      <c r="A2583" s="125" t="s">
        <v>3644</v>
      </c>
      <c r="B2583" s="102">
        <v>1123</v>
      </c>
      <c r="C2583" s="102">
        <v>5055</v>
      </c>
      <c r="D2583" s="90" t="s">
        <v>3658</v>
      </c>
      <c r="E2583" s="102" t="s">
        <v>34</v>
      </c>
      <c r="F2583" s="102">
        <v>14107</v>
      </c>
      <c r="G2583" s="102">
        <v>0</v>
      </c>
      <c r="H2583" s="102">
        <v>1</v>
      </c>
      <c r="I2583" s="98">
        <v>68</v>
      </c>
      <c r="J2583" s="102" t="s">
        <v>38</v>
      </c>
      <c r="K2583" s="94">
        <f>((G2583*400)+(H2583*100))+I2583</f>
        <v>168</v>
      </c>
      <c r="L2583" s="94">
        <v>625</v>
      </c>
      <c r="M2583" s="94">
        <f>K2583*L2583</f>
        <v>105000</v>
      </c>
      <c r="N2583" s="102"/>
      <c r="O2583" s="111"/>
      <c r="P2583" s="96"/>
      <c r="Q2583" s="111"/>
      <c r="R2583" s="111"/>
      <c r="S2583" s="97"/>
      <c r="T2583" s="102"/>
      <c r="U2583" s="102"/>
      <c r="V2583" s="102"/>
      <c r="W2583" s="94"/>
      <c r="X2583" s="98"/>
      <c r="Y2583" s="94"/>
      <c r="Z2583" s="94"/>
      <c r="AA2583" s="89"/>
      <c r="AB2583" s="89"/>
      <c r="AC2583" s="94"/>
      <c r="AD2583" s="94">
        <f>IF(AND(AC2583="",M2583=""),0,IF((AC2583=""),M2583,IF((M2583=""),AC2583,AC2583+M2583)))</f>
        <v>105000</v>
      </c>
      <c r="AE2583" s="94">
        <f t="shared" ref="AE2583:AE2591" si="253">IF( (X2583=""),AD2583*1,AD2583*(X2583/100) )</f>
        <v>105000</v>
      </c>
      <c r="AF2583" s="94">
        <v>50000000</v>
      </c>
      <c r="AG2583" s="94">
        <f t="shared" ref="AG2583:AG2591" si="254">IF((AF2583-AE2583) &gt; 1,0,IF((AF2583-AE2583)&lt;0,AE2583-AF2583,AF2583-AE2583))</f>
        <v>0</v>
      </c>
      <c r="AH2583" s="94">
        <v>0.01</v>
      </c>
    </row>
    <row r="2584" spans="1:34" s="99" customFormat="1" x14ac:dyDescent="0.55000000000000004">
      <c r="A2584" s="125"/>
      <c r="B2584" s="102">
        <v>1124</v>
      </c>
      <c r="C2584" s="102">
        <v>9832</v>
      </c>
      <c r="D2584" s="90"/>
      <c r="E2584" s="102" t="s">
        <v>37</v>
      </c>
      <c r="F2584" s="102"/>
      <c r="G2584" s="102">
        <v>0</v>
      </c>
      <c r="H2584" s="102">
        <v>3</v>
      </c>
      <c r="I2584" s="98">
        <v>83</v>
      </c>
      <c r="J2584" s="102" t="s">
        <v>38</v>
      </c>
      <c r="K2584" s="94">
        <f>((G2584*400)+(H2584*100))+I2584</f>
        <v>383</v>
      </c>
      <c r="L2584" s="94">
        <v>255</v>
      </c>
      <c r="M2584" s="94">
        <f>K2584*L2584</f>
        <v>97665</v>
      </c>
      <c r="N2584" s="102"/>
      <c r="O2584" s="111"/>
      <c r="P2584" s="96"/>
      <c r="Q2584" s="111"/>
      <c r="R2584" s="111"/>
      <c r="S2584" s="97"/>
      <c r="T2584" s="102"/>
      <c r="U2584" s="102"/>
      <c r="V2584" s="102"/>
      <c r="W2584" s="94"/>
      <c r="X2584" s="98"/>
      <c r="Y2584" s="94"/>
      <c r="Z2584" s="94"/>
      <c r="AA2584" s="89"/>
      <c r="AB2584" s="89"/>
      <c r="AC2584" s="94"/>
      <c r="AD2584" s="94">
        <f>IF(AND(AC2584="",M2584=""),0,IF((AC2584=""),M2584,IF((M2584=""),AC2584,AC2584+M2584)))</f>
        <v>97665</v>
      </c>
      <c r="AE2584" s="94">
        <f t="shared" si="253"/>
        <v>97665</v>
      </c>
      <c r="AF2584" s="94">
        <v>0</v>
      </c>
      <c r="AG2584" s="94">
        <f t="shared" si="254"/>
        <v>97665</v>
      </c>
      <c r="AH2584" s="94">
        <v>0.01</v>
      </c>
    </row>
    <row r="2585" spans="1:34" s="99" customFormat="1" x14ac:dyDescent="0.55000000000000004">
      <c r="A2585" s="125"/>
      <c r="B2585" s="102">
        <v>1125</v>
      </c>
      <c r="C2585" s="102">
        <v>5248</v>
      </c>
      <c r="D2585" s="90" t="s">
        <v>3664</v>
      </c>
      <c r="E2585" s="102" t="s">
        <v>34</v>
      </c>
      <c r="F2585" s="102">
        <v>19643</v>
      </c>
      <c r="G2585" s="102">
        <v>0</v>
      </c>
      <c r="H2585" s="102">
        <v>0</v>
      </c>
      <c r="I2585" s="98">
        <v>93.1</v>
      </c>
      <c r="J2585" s="102" t="s">
        <v>35</v>
      </c>
      <c r="K2585" s="94">
        <f>((G2585*400)+(H2585*100))+I2585</f>
        <v>93.1</v>
      </c>
      <c r="L2585" s="94">
        <v>1250</v>
      </c>
      <c r="M2585" s="94">
        <f>K2585*L2585</f>
        <v>116375</v>
      </c>
      <c r="N2585" s="102">
        <v>1</v>
      </c>
      <c r="O2585" s="111" t="s">
        <v>3642</v>
      </c>
      <c r="P2585" s="96">
        <v>3570800003764</v>
      </c>
      <c r="Q2585" s="111" t="s">
        <v>3643</v>
      </c>
      <c r="R2585" s="111" t="s">
        <v>3660</v>
      </c>
      <c r="S2585" s="97" t="s">
        <v>3665</v>
      </c>
      <c r="T2585" s="102" t="s">
        <v>51</v>
      </c>
      <c r="U2585" s="102" t="s">
        <v>227</v>
      </c>
      <c r="V2585" s="102" t="s">
        <v>62</v>
      </c>
      <c r="W2585" s="94">
        <v>120.84</v>
      </c>
      <c r="X2585" s="98">
        <v>33.340000000000003</v>
      </c>
      <c r="Y2585" s="94">
        <v>6750</v>
      </c>
      <c r="Z2585" s="94">
        <f>W2585*Y2585</f>
        <v>815670</v>
      </c>
      <c r="AA2585" s="89">
        <v>14</v>
      </c>
      <c r="AB2585" s="89">
        <v>46</v>
      </c>
      <c r="AC2585" s="94">
        <f>(Z2585*(100-AB2585))/100</f>
        <v>440461.8</v>
      </c>
      <c r="AD2585" s="94">
        <f>IF(AND(AC2585="",M2585=""),0,IF((AC2585=""),M2585, IF( (M2585=""),AC2585,SUM(AC2585:AC2587)+M2585)))</f>
        <v>1437760.4</v>
      </c>
      <c r="AE2585" s="94">
        <f>IF( (X2585=""),AD2585*1,AD2585*(X2585/100) )</f>
        <v>479349.31735999999</v>
      </c>
      <c r="AF2585" s="94">
        <v>0</v>
      </c>
      <c r="AG2585" s="94">
        <f>IF((AF2585-AE2585) &gt; 1,0,IF((AF2585-AE2585)&lt;0,AE2585-AF2585,AF2585-AE2585))</f>
        <v>479349.31735999999</v>
      </c>
      <c r="AH2585" s="94">
        <v>0.3</v>
      </c>
    </row>
    <row r="2586" spans="1:34" s="99" customFormat="1" x14ac:dyDescent="0.55000000000000004">
      <c r="A2586" s="125"/>
      <c r="B2586" s="102"/>
      <c r="C2586" s="102"/>
      <c r="D2586" s="90"/>
      <c r="E2586" s="102"/>
      <c r="F2586" s="102"/>
      <c r="G2586" s="102"/>
      <c r="H2586" s="102"/>
      <c r="I2586" s="98"/>
      <c r="J2586" s="102"/>
      <c r="K2586" s="94"/>
      <c r="L2586" s="94"/>
      <c r="M2586" s="94"/>
      <c r="N2586" s="102">
        <v>2</v>
      </c>
      <c r="O2586" s="111" t="s">
        <v>3642</v>
      </c>
      <c r="P2586" s="96">
        <v>3570800003764</v>
      </c>
      <c r="Q2586" s="111" t="s">
        <v>3643</v>
      </c>
      <c r="R2586" s="111" t="s">
        <v>3660</v>
      </c>
      <c r="S2586" s="97" t="s">
        <v>3666</v>
      </c>
      <c r="T2586" s="102" t="s">
        <v>51</v>
      </c>
      <c r="U2586" s="102" t="s">
        <v>227</v>
      </c>
      <c r="V2586" s="102" t="s">
        <v>62</v>
      </c>
      <c r="W2586" s="94">
        <v>120.84</v>
      </c>
      <c r="X2586" s="98">
        <v>33.33</v>
      </c>
      <c r="Y2586" s="94">
        <v>6750</v>
      </c>
      <c r="Z2586" s="94">
        <f>W2586*Y2586</f>
        <v>815670</v>
      </c>
      <c r="AA2586" s="89">
        <v>14</v>
      </c>
      <c r="AB2586" s="89">
        <v>46</v>
      </c>
      <c r="AC2586" s="94">
        <f>(Z2586*(100-AB2586))/100</f>
        <v>440461.8</v>
      </c>
      <c r="AD2586" s="94">
        <f>IF(AND(AC2586="",M2585=""),0,IF((AC2586=""),M2585, IF( (M2585=""),AC2586,SUM(AC2585:AC2587)+M2585)))</f>
        <v>1437760.4</v>
      </c>
      <c r="AE2586" s="94">
        <f t="shared" si="253"/>
        <v>479205.54131999996</v>
      </c>
      <c r="AF2586" s="94">
        <v>0</v>
      </c>
      <c r="AG2586" s="94">
        <f t="shared" si="254"/>
        <v>479205.54131999996</v>
      </c>
      <c r="AH2586" s="94">
        <v>0.3</v>
      </c>
    </row>
    <row r="2587" spans="1:34" s="99" customFormat="1" x14ac:dyDescent="0.55000000000000004">
      <c r="A2587" s="125"/>
      <c r="B2587" s="102"/>
      <c r="C2587" s="102"/>
      <c r="D2587" s="90"/>
      <c r="E2587" s="102"/>
      <c r="F2587" s="102"/>
      <c r="G2587" s="102"/>
      <c r="H2587" s="102"/>
      <c r="I2587" s="98"/>
      <c r="J2587" s="102"/>
      <c r="K2587" s="94"/>
      <c r="L2587" s="94"/>
      <c r="M2587" s="94"/>
      <c r="N2587" s="102">
        <v>3</v>
      </c>
      <c r="O2587" s="111" t="s">
        <v>3642</v>
      </c>
      <c r="P2587" s="96">
        <v>3570800003764</v>
      </c>
      <c r="Q2587" s="111" t="s">
        <v>3643</v>
      </c>
      <c r="R2587" s="111" t="s">
        <v>3660</v>
      </c>
      <c r="S2587" s="97" t="s">
        <v>3667</v>
      </c>
      <c r="T2587" s="102" t="s">
        <v>51</v>
      </c>
      <c r="U2587" s="102" t="s">
        <v>227</v>
      </c>
      <c r="V2587" s="102" t="s">
        <v>62</v>
      </c>
      <c r="W2587" s="94">
        <v>120.84</v>
      </c>
      <c r="X2587" s="98">
        <v>33.33</v>
      </c>
      <c r="Y2587" s="94">
        <v>6750</v>
      </c>
      <c r="Z2587" s="94">
        <f>W2587*Y2587</f>
        <v>815670</v>
      </c>
      <c r="AA2587" s="89">
        <v>14</v>
      </c>
      <c r="AB2587" s="89">
        <v>46</v>
      </c>
      <c r="AC2587" s="94">
        <f>(Z2587*(100-AB2587))/100</f>
        <v>440461.8</v>
      </c>
      <c r="AD2587" s="94">
        <f>IF(AND(AC2587="",M2585=""),0,IF((AC2587=""),M2585, IF( (M2585=""),AC2587,SUM(AC2585:AC2587)+M2585)))</f>
        <v>1437760.4</v>
      </c>
      <c r="AE2587" s="94">
        <f t="shared" si="253"/>
        <v>479205.54131999996</v>
      </c>
      <c r="AF2587" s="94">
        <v>0</v>
      </c>
      <c r="AG2587" s="94">
        <f t="shared" si="254"/>
        <v>479205.54131999996</v>
      </c>
      <c r="AH2587" s="94">
        <v>0.3</v>
      </c>
    </row>
    <row r="2588" spans="1:34" s="99" customFormat="1" x14ac:dyDescent="0.55000000000000004">
      <c r="A2588" s="125"/>
      <c r="B2588" s="102">
        <v>1126</v>
      </c>
      <c r="C2588" s="102">
        <v>5325</v>
      </c>
      <c r="D2588" s="90" t="s">
        <v>3670</v>
      </c>
      <c r="E2588" s="102" t="s">
        <v>34</v>
      </c>
      <c r="F2588" s="102">
        <v>19964</v>
      </c>
      <c r="G2588" s="102">
        <v>0</v>
      </c>
      <c r="H2588" s="102">
        <v>3</v>
      </c>
      <c r="I2588" s="98">
        <v>5</v>
      </c>
      <c r="J2588" s="102" t="s">
        <v>38</v>
      </c>
      <c r="K2588" s="94">
        <f>((G2588*400)+(H2588*100))+I2588</f>
        <v>305</v>
      </c>
      <c r="L2588" s="94">
        <v>450</v>
      </c>
      <c r="M2588" s="94">
        <f>K2588*L2588</f>
        <v>137250</v>
      </c>
      <c r="N2588" s="102"/>
      <c r="O2588" s="111"/>
      <c r="P2588" s="96"/>
      <c r="Q2588" s="111"/>
      <c r="R2588" s="111"/>
      <c r="S2588" s="97"/>
      <c r="T2588" s="102"/>
      <c r="U2588" s="102"/>
      <c r="V2588" s="102"/>
      <c r="W2588" s="94"/>
      <c r="X2588" s="98"/>
      <c r="Y2588" s="94"/>
      <c r="Z2588" s="94"/>
      <c r="AA2588" s="89"/>
      <c r="AB2588" s="89"/>
      <c r="AC2588" s="94"/>
      <c r="AD2588" s="94">
        <f>IF(AND(AC2588="",M2588=""),0,IF((AC2588=""),M2588,IF((M2588=""),AC2588,AC2588+M2588)))</f>
        <v>137250</v>
      </c>
      <c r="AE2588" s="94">
        <f t="shared" si="253"/>
        <v>137250</v>
      </c>
      <c r="AF2588" s="94">
        <v>50000000</v>
      </c>
      <c r="AG2588" s="94">
        <f t="shared" si="254"/>
        <v>0</v>
      </c>
      <c r="AH2588" s="94">
        <v>0.01</v>
      </c>
    </row>
    <row r="2589" spans="1:34" s="99" customFormat="1" x14ac:dyDescent="0.55000000000000004">
      <c r="A2589" s="125"/>
      <c r="B2589" s="102">
        <v>1127</v>
      </c>
      <c r="C2589" s="102">
        <v>10464</v>
      </c>
      <c r="D2589" s="90" t="s">
        <v>15175</v>
      </c>
      <c r="E2589" s="102" t="s">
        <v>34</v>
      </c>
      <c r="F2589" s="102">
        <v>24580</v>
      </c>
      <c r="G2589" s="102">
        <v>0</v>
      </c>
      <c r="H2589" s="102">
        <v>1</v>
      </c>
      <c r="I2589" s="98">
        <v>5</v>
      </c>
      <c r="J2589" s="102" t="s">
        <v>35</v>
      </c>
      <c r="K2589" s="94">
        <f>((G2589*400)+(H2589*100))+I2589</f>
        <v>105</v>
      </c>
      <c r="L2589" s="94">
        <v>2425</v>
      </c>
      <c r="M2589" s="94">
        <f>K2589*L2589</f>
        <v>254625</v>
      </c>
      <c r="N2589" s="102">
        <v>1</v>
      </c>
      <c r="O2589" s="111" t="s">
        <v>3642</v>
      </c>
      <c r="P2589" s="96">
        <v>3570800003764</v>
      </c>
      <c r="Q2589" s="111" t="s">
        <v>3643</v>
      </c>
      <c r="R2589" s="111" t="s">
        <v>3660</v>
      </c>
      <c r="S2589" s="97"/>
      <c r="T2589" s="102" t="s">
        <v>51</v>
      </c>
      <c r="U2589" s="102" t="s">
        <v>45</v>
      </c>
      <c r="V2589" s="102" t="s">
        <v>52</v>
      </c>
      <c r="W2589" s="94">
        <v>152.4</v>
      </c>
      <c r="X2589" s="98">
        <v>84.5</v>
      </c>
      <c r="Y2589" s="94">
        <v>6750</v>
      </c>
      <c r="Z2589" s="94">
        <f>W2589*Y2589</f>
        <v>1028700</v>
      </c>
      <c r="AA2589" s="89">
        <v>12</v>
      </c>
      <c r="AB2589" s="89">
        <v>14</v>
      </c>
      <c r="AC2589" s="94">
        <f>(Z2589*(100-AB2589))/100</f>
        <v>884682</v>
      </c>
      <c r="AD2589" s="94">
        <f>IF(AND(AC2589="",M2589=""),0,IF((AC2589=""),M2589, IF( (M2589=""),AC2589,SUM(AC2589:AC2590)+M2589)))</f>
        <v>1139307</v>
      </c>
      <c r="AE2589" s="94">
        <f t="shared" si="253"/>
        <v>962714.41499999992</v>
      </c>
      <c r="AF2589" s="94">
        <v>50000000</v>
      </c>
      <c r="AG2589" s="94">
        <f t="shared" si="254"/>
        <v>0</v>
      </c>
      <c r="AH2589" s="94">
        <v>0.02</v>
      </c>
    </row>
    <row r="2590" spans="1:34" s="99" customFormat="1" x14ac:dyDescent="0.55000000000000004">
      <c r="A2590" s="125"/>
      <c r="B2590" s="102"/>
      <c r="C2590" s="102"/>
      <c r="D2590" s="90"/>
      <c r="E2590" s="102"/>
      <c r="F2590" s="102"/>
      <c r="G2590" s="102"/>
      <c r="H2590" s="102"/>
      <c r="I2590" s="98"/>
      <c r="J2590" s="102"/>
      <c r="K2590" s="94"/>
      <c r="L2590" s="94"/>
      <c r="M2590" s="94"/>
      <c r="N2590" s="102">
        <v>2</v>
      </c>
      <c r="O2590" s="111" t="s">
        <v>3642</v>
      </c>
      <c r="P2590" s="96">
        <v>3570800003764</v>
      </c>
      <c r="Q2590" s="111" t="s">
        <v>3643</v>
      </c>
      <c r="R2590" s="111" t="s">
        <v>3660</v>
      </c>
      <c r="S2590" s="97"/>
      <c r="T2590" s="102" t="s">
        <v>55</v>
      </c>
      <c r="U2590" s="102" t="s">
        <v>45</v>
      </c>
      <c r="V2590" s="102" t="s">
        <v>52</v>
      </c>
      <c r="W2590" s="94">
        <v>27.95</v>
      </c>
      <c r="X2590" s="98">
        <v>15.5</v>
      </c>
      <c r="Y2590" s="94">
        <v>0</v>
      </c>
      <c r="Z2590" s="94">
        <f>W2590*Y2590</f>
        <v>0</v>
      </c>
      <c r="AA2590" s="89">
        <v>7</v>
      </c>
      <c r="AB2590" s="89">
        <v>7</v>
      </c>
      <c r="AC2590" s="94">
        <f>(Z2590*(100-AB2590))/100</f>
        <v>0</v>
      </c>
      <c r="AD2590" s="94">
        <f>IF(AND(AC2590="",M2589=""),0,IF((AC2590=""),M2589, IF( (M2589=""),AC2590,SUM(AC2589:AC2590)+M2589)))</f>
        <v>1139307</v>
      </c>
      <c r="AE2590" s="94">
        <f t="shared" si="253"/>
        <v>176592.58499999999</v>
      </c>
      <c r="AF2590" s="94">
        <v>50000000</v>
      </c>
      <c r="AG2590" s="94">
        <f t="shared" si="254"/>
        <v>0</v>
      </c>
      <c r="AH2590" s="94">
        <v>0.02</v>
      </c>
    </row>
    <row r="2591" spans="1:34" s="99" customFormat="1" x14ac:dyDescent="0.55000000000000004">
      <c r="A2591" s="125"/>
      <c r="B2591" s="102">
        <v>1128</v>
      </c>
      <c r="C2591" s="102">
        <v>10465</v>
      </c>
      <c r="D2591" s="90"/>
      <c r="E2591" s="102" t="s">
        <v>34</v>
      </c>
      <c r="F2591" s="102">
        <v>25036</v>
      </c>
      <c r="G2591" s="102">
        <v>2</v>
      </c>
      <c r="H2591" s="102">
        <v>1</v>
      </c>
      <c r="I2591" s="98">
        <v>49.1</v>
      </c>
      <c r="J2591" s="102" t="s">
        <v>38</v>
      </c>
      <c r="K2591" s="94">
        <f>((G2591*400)+(H2591*100))+I2591</f>
        <v>949.1</v>
      </c>
      <c r="L2591" s="94">
        <v>275</v>
      </c>
      <c r="M2591" s="94">
        <f>K2591*L2591</f>
        <v>261002.5</v>
      </c>
      <c r="N2591" s="102"/>
      <c r="O2591" s="111"/>
      <c r="P2591" s="96"/>
      <c r="Q2591" s="111"/>
      <c r="R2591" s="111"/>
      <c r="S2591" s="97"/>
      <c r="T2591" s="102"/>
      <c r="U2591" s="102"/>
      <c r="V2591" s="102"/>
      <c r="W2591" s="94"/>
      <c r="X2591" s="98"/>
      <c r="Y2591" s="94"/>
      <c r="Z2591" s="94"/>
      <c r="AA2591" s="89"/>
      <c r="AB2591" s="89"/>
      <c r="AC2591" s="94"/>
      <c r="AD2591" s="94">
        <f>IF(AND(AC2591="",M2591=""),0,IF((AC2591=""),M2591,IF((M2591=""),AC2591,AC2591+M2591)))</f>
        <v>261002.5</v>
      </c>
      <c r="AE2591" s="94">
        <f t="shared" si="253"/>
        <v>261002.5</v>
      </c>
      <c r="AF2591" s="94">
        <v>0</v>
      </c>
      <c r="AG2591" s="94">
        <f t="shared" si="254"/>
        <v>261002.5</v>
      </c>
      <c r="AH2591" s="94">
        <v>0.01</v>
      </c>
    </row>
    <row r="2592" spans="1:34" s="99" customFormat="1" x14ac:dyDescent="0.55000000000000004">
      <c r="A2592" s="125"/>
      <c r="B2592" s="102"/>
      <c r="C2592" s="102"/>
      <c r="D2592" s="90"/>
      <c r="E2592" s="102"/>
      <c r="F2592" s="102"/>
      <c r="G2592" s="102"/>
      <c r="H2592" s="102"/>
      <c r="I2592" s="98"/>
      <c r="J2592" s="102"/>
      <c r="K2592" s="94"/>
      <c r="L2592" s="94" t="s">
        <v>63</v>
      </c>
      <c r="M2592" s="94">
        <f>SUM(M2583:M2591)</f>
        <v>971917.5</v>
      </c>
      <c r="N2592" s="102"/>
      <c r="O2592" s="111"/>
      <c r="P2592" s="96"/>
      <c r="Q2592" s="111"/>
      <c r="R2592" s="111"/>
      <c r="S2592" s="97"/>
      <c r="T2592" s="102"/>
      <c r="U2592" s="102"/>
      <c r="V2592" s="102"/>
      <c r="W2592" s="94"/>
      <c r="X2592" s="98"/>
      <c r="Y2592" s="94"/>
      <c r="Z2592" s="94"/>
      <c r="AA2592" s="89"/>
      <c r="AB2592" s="89"/>
      <c r="AC2592" s="94"/>
      <c r="AD2592" s="94">
        <f>SUM(AD2583:AD2591)</f>
        <v>7192812.6999999993</v>
      </c>
      <c r="AE2592" s="94">
        <f>SUM(AE2583:AE2591)</f>
        <v>3177984.9</v>
      </c>
      <c r="AF2592" s="94"/>
      <c r="AG2592" s="94">
        <f>SUM(AG2583:AG2591)</f>
        <v>1796427.9</v>
      </c>
      <c r="AH2592" s="94"/>
    </row>
    <row r="2593" spans="1:34" s="74" customFormat="1" x14ac:dyDescent="0.55000000000000004">
      <c r="A2593" s="108" t="s">
        <v>178</v>
      </c>
      <c r="B2593" s="109">
        <v>1129</v>
      </c>
      <c r="C2593" s="102">
        <v>9294</v>
      </c>
      <c r="D2593" s="90" t="s">
        <v>3663</v>
      </c>
      <c r="E2593" s="102" t="s">
        <v>34</v>
      </c>
      <c r="F2593" s="102">
        <v>17417</v>
      </c>
      <c r="G2593" s="102">
        <v>2</v>
      </c>
      <c r="H2593" s="102">
        <v>3</v>
      </c>
      <c r="I2593" s="98">
        <v>98</v>
      </c>
      <c r="J2593" s="102" t="s">
        <v>38</v>
      </c>
      <c r="K2593" s="94">
        <f>((G2593*400)+(H2593*100))+I2593</f>
        <v>1198</v>
      </c>
      <c r="L2593" s="94">
        <v>325</v>
      </c>
      <c r="M2593" s="94">
        <f>K2593*L2593</f>
        <v>389350</v>
      </c>
      <c r="N2593" s="102"/>
      <c r="O2593" s="111"/>
      <c r="P2593" s="96"/>
      <c r="Q2593" s="111"/>
      <c r="R2593" s="111"/>
      <c r="S2593" s="97"/>
      <c r="T2593" s="102"/>
      <c r="U2593" s="102"/>
      <c r="V2593" s="102"/>
      <c r="W2593" s="94"/>
      <c r="X2593" s="98"/>
      <c r="Y2593" s="94"/>
      <c r="Z2593" s="94"/>
      <c r="AA2593" s="89"/>
      <c r="AB2593" s="89"/>
      <c r="AC2593" s="94"/>
      <c r="AD2593" s="94">
        <f>IF(AND(AC2593="",M2593=""),0,IF((AC2593=""),M2593,IF((M2593=""),AC2593,AC2593+M2593)))</f>
        <v>389350</v>
      </c>
      <c r="AE2593" s="94">
        <f>IF( (X2593=""),AD2593*1,AD2593*(X2593/100) )</f>
        <v>389350</v>
      </c>
      <c r="AF2593" s="94">
        <v>50000000</v>
      </c>
      <c r="AG2593" s="94">
        <f>IF((AF2593-AE2593) &gt; 1,0,IF((AF2593-AE2593)&lt;0,AE2593-AF2593,AF2593-AE2593))</f>
        <v>0</v>
      </c>
      <c r="AH2593" s="94">
        <v>0.01</v>
      </c>
    </row>
    <row r="2594" spans="1:34" s="74" customFormat="1" x14ac:dyDescent="0.55000000000000004">
      <c r="A2594" s="108"/>
      <c r="B2594" s="109"/>
      <c r="C2594" s="102"/>
      <c r="D2594" s="90"/>
      <c r="E2594" s="102"/>
      <c r="F2594" s="102"/>
      <c r="G2594" s="102"/>
      <c r="H2594" s="102"/>
      <c r="I2594" s="98"/>
      <c r="J2594" s="102"/>
      <c r="K2594" s="94"/>
      <c r="L2594" s="94" t="s">
        <v>63</v>
      </c>
      <c r="M2594" s="94">
        <f>SUM(M2593:M2593)</f>
        <v>389350</v>
      </c>
      <c r="N2594" s="102"/>
      <c r="O2594" s="111"/>
      <c r="P2594" s="96"/>
      <c r="Q2594" s="111"/>
      <c r="R2594" s="111"/>
      <c r="S2594" s="97"/>
      <c r="T2594" s="102"/>
      <c r="U2594" s="102"/>
      <c r="V2594" s="102"/>
      <c r="W2594" s="94"/>
      <c r="X2594" s="98"/>
      <c r="Y2594" s="94"/>
      <c r="Z2594" s="94"/>
      <c r="AA2594" s="89"/>
      <c r="AB2594" s="89"/>
      <c r="AC2594" s="94"/>
      <c r="AD2594" s="94">
        <f>SUM(AD2593:AD2593)</f>
        <v>389350</v>
      </c>
      <c r="AE2594" s="94">
        <f>SUM(AE2593:AE2593)</f>
        <v>389350</v>
      </c>
      <c r="AF2594" s="94"/>
      <c r="AG2594" s="94">
        <f>SUM(AG2593:AG2593)</f>
        <v>0</v>
      </c>
      <c r="AH2594" s="94"/>
    </row>
    <row r="2595" spans="1:34" s="74" customFormat="1" x14ac:dyDescent="0.55000000000000004">
      <c r="A2595" s="108" t="s">
        <v>3647</v>
      </c>
      <c r="B2595" s="109">
        <v>1130</v>
      </c>
      <c r="C2595" s="102">
        <v>5738</v>
      </c>
      <c r="D2595" s="90" t="s">
        <v>3668</v>
      </c>
      <c r="E2595" s="102" t="s">
        <v>34</v>
      </c>
      <c r="F2595" s="102">
        <v>19791</v>
      </c>
      <c r="G2595" s="102">
        <v>0</v>
      </c>
      <c r="H2595" s="102">
        <v>1</v>
      </c>
      <c r="I2595" s="98">
        <v>13</v>
      </c>
      <c r="J2595" s="102" t="s">
        <v>35</v>
      </c>
      <c r="K2595" s="94">
        <f>((G2595*400)+(H2595*100))+I2595</f>
        <v>113</v>
      </c>
      <c r="L2595" s="94">
        <v>2425</v>
      </c>
      <c r="M2595" s="94">
        <f>K2595*L2595</f>
        <v>274025</v>
      </c>
      <c r="N2595" s="102">
        <v>1</v>
      </c>
      <c r="O2595" s="111" t="s">
        <v>3645</v>
      </c>
      <c r="P2595" s="96">
        <v>3570800225384</v>
      </c>
      <c r="Q2595" s="111" t="s">
        <v>3646</v>
      </c>
      <c r="R2595" s="111" t="s">
        <v>3649</v>
      </c>
      <c r="S2595" s="97" t="s">
        <v>3669</v>
      </c>
      <c r="T2595" s="102" t="s">
        <v>55</v>
      </c>
      <c r="U2595" s="102" t="s">
        <v>45</v>
      </c>
      <c r="V2595" s="102" t="s">
        <v>52</v>
      </c>
      <c r="W2595" s="94">
        <v>200</v>
      </c>
      <c r="X2595" s="98">
        <v>100</v>
      </c>
      <c r="Y2595" s="94">
        <v>0</v>
      </c>
      <c r="Z2595" s="94">
        <f>W2595*Y2595</f>
        <v>0</v>
      </c>
      <c r="AA2595" s="89">
        <v>7</v>
      </c>
      <c r="AB2595" s="89">
        <v>7</v>
      </c>
      <c r="AC2595" s="94">
        <f>(Z2595*(100-AB2595))/100</f>
        <v>0</v>
      </c>
      <c r="AD2595" s="94">
        <f>IF(AND(AC2595="",M2595=""),0,IF((AC2595=""),M2595, IF( (M2595=""),AC2595,AC2595+M2595)))</f>
        <v>274025</v>
      </c>
      <c r="AE2595" s="94">
        <f>IF( (X2595=""),AD2595*1,( M2595+(SUM(AC2595:AC2595)) )*(X2595/100) )</f>
        <v>274025</v>
      </c>
      <c r="AF2595" s="94">
        <v>0</v>
      </c>
      <c r="AG2595" s="94">
        <f>IF((AF2595-AE2595) &gt; 1,0,IF((AF2595-AE2595)&lt;0,AE2595-AF2595,AF2595-AE2595))</f>
        <v>274025</v>
      </c>
      <c r="AH2595" s="94">
        <v>0.02</v>
      </c>
    </row>
    <row r="2596" spans="1:34" s="73" customFormat="1" x14ac:dyDescent="0.55000000000000004">
      <c r="A2596" s="108" t="s">
        <v>3647</v>
      </c>
      <c r="B2596" s="109">
        <v>1121</v>
      </c>
      <c r="C2596" s="102">
        <v>5739</v>
      </c>
      <c r="D2596" s="90" t="s">
        <v>3648</v>
      </c>
      <c r="E2596" s="102" t="s">
        <v>34</v>
      </c>
      <c r="F2596" s="102">
        <v>2300</v>
      </c>
      <c r="G2596" s="102">
        <v>0</v>
      </c>
      <c r="H2596" s="102">
        <v>1</v>
      </c>
      <c r="I2596" s="98">
        <v>5</v>
      </c>
      <c r="J2596" s="102" t="s">
        <v>35</v>
      </c>
      <c r="K2596" s="94">
        <f>((G2596*400)+(H2596*100))+I2596</f>
        <v>105</v>
      </c>
      <c r="L2596" s="94">
        <v>2425</v>
      </c>
      <c r="M2596" s="94">
        <f>K2596*L2596</f>
        <v>254625</v>
      </c>
      <c r="N2596" s="102">
        <v>1</v>
      </c>
      <c r="O2596" s="111" t="s">
        <v>3645</v>
      </c>
      <c r="P2596" s="96">
        <v>3570800225384</v>
      </c>
      <c r="Q2596" s="111" t="s">
        <v>3646</v>
      </c>
      <c r="R2596" s="111" t="s">
        <v>3649</v>
      </c>
      <c r="S2596" s="97"/>
      <c r="T2596" s="102" t="s">
        <v>51</v>
      </c>
      <c r="U2596" s="102" t="s">
        <v>45</v>
      </c>
      <c r="V2596" s="102" t="s">
        <v>52</v>
      </c>
      <c r="W2596" s="94">
        <v>189.74</v>
      </c>
      <c r="X2596" s="98">
        <v>100</v>
      </c>
      <c r="Y2596" s="94">
        <v>6750</v>
      </c>
      <c r="Z2596" s="94">
        <f>W2596*Y2596</f>
        <v>1280745</v>
      </c>
      <c r="AA2596" s="89">
        <v>7</v>
      </c>
      <c r="AB2596" s="89">
        <v>7</v>
      </c>
      <c r="AC2596" s="94">
        <f>(Z2596*(100-AB2596))/100</f>
        <v>1191092.8500000001</v>
      </c>
      <c r="AD2596" s="94">
        <f>IF(AND(AC2596="",M2596=""),0,IF((AC2596=""),M2596, IF( (M2596=""),AC2596,AC2596+M2596)))</f>
        <v>1445717.85</v>
      </c>
      <c r="AE2596" s="94">
        <f>IF( (X2596=""),AD2596*1,( M2596+(SUM(AC2596:AC2596)) )*(X2596/100) )</f>
        <v>1445717.85</v>
      </c>
      <c r="AF2596" s="94">
        <v>50000000</v>
      </c>
      <c r="AG2596" s="94">
        <f>IF((AF2596-AE2596) &gt; 1,0,IF((AF2596-AE2596)&lt;0,AE2596-AF2596,AF2596-AE2596))</f>
        <v>0</v>
      </c>
      <c r="AH2596" s="94">
        <v>0.02</v>
      </c>
    </row>
    <row r="2597" spans="1:34" s="74" customFormat="1" x14ac:dyDescent="0.55000000000000004">
      <c r="A2597" s="108"/>
      <c r="B2597" s="109"/>
      <c r="C2597" s="102"/>
      <c r="D2597" s="90"/>
      <c r="E2597" s="102"/>
      <c r="F2597" s="102"/>
      <c r="G2597" s="102"/>
      <c r="H2597" s="102"/>
      <c r="I2597" s="98"/>
      <c r="J2597" s="102"/>
      <c r="K2597" s="94"/>
      <c r="L2597" s="94" t="s">
        <v>63</v>
      </c>
      <c r="M2597" s="94">
        <f>SUM(M2595:M2596)</f>
        <v>528650</v>
      </c>
      <c r="N2597" s="102"/>
      <c r="O2597" s="111"/>
      <c r="P2597" s="96"/>
      <c r="Q2597" s="111"/>
      <c r="R2597" s="111"/>
      <c r="S2597" s="97"/>
      <c r="T2597" s="102"/>
      <c r="U2597" s="102"/>
      <c r="V2597" s="102"/>
      <c r="W2597" s="94"/>
      <c r="X2597" s="98"/>
      <c r="Y2597" s="94"/>
      <c r="Z2597" s="94"/>
      <c r="AA2597" s="89"/>
      <c r="AB2597" s="89"/>
      <c r="AC2597" s="94"/>
      <c r="AD2597" s="94">
        <f>SUM(AD2595:AD2595)</f>
        <v>274025</v>
      </c>
      <c r="AE2597" s="94">
        <f>SUM(AE2595:AE2595)</f>
        <v>274025</v>
      </c>
      <c r="AF2597" s="94"/>
      <c r="AG2597" s="94">
        <f>SUM(AG2595:AG2595)</f>
        <v>274025</v>
      </c>
      <c r="AH2597" s="94"/>
    </row>
    <row r="2598" spans="1:34" s="73" customFormat="1" x14ac:dyDescent="0.55000000000000004">
      <c r="A2598" s="108" t="s">
        <v>3673</v>
      </c>
      <c r="B2598" s="109">
        <v>1131</v>
      </c>
      <c r="C2598" s="102">
        <v>8485</v>
      </c>
      <c r="D2598" s="90" t="s">
        <v>3674</v>
      </c>
      <c r="E2598" s="102" t="s">
        <v>34</v>
      </c>
      <c r="F2598" s="102">
        <v>1789</v>
      </c>
      <c r="G2598" s="102">
        <v>0</v>
      </c>
      <c r="H2598" s="102">
        <v>1</v>
      </c>
      <c r="I2598" s="98">
        <v>48</v>
      </c>
      <c r="J2598" s="102" t="s">
        <v>35</v>
      </c>
      <c r="K2598" s="94">
        <f>((G2598*400)+(H2598*100))+I2598</f>
        <v>148</v>
      </c>
      <c r="L2598" s="94">
        <v>800</v>
      </c>
      <c r="M2598" s="94">
        <f>K2598*L2598</f>
        <v>118400</v>
      </c>
      <c r="N2598" s="102">
        <v>1</v>
      </c>
      <c r="O2598" s="111" t="s">
        <v>3671</v>
      </c>
      <c r="P2598" s="96">
        <v>3570800348010</v>
      </c>
      <c r="Q2598" s="111" t="s">
        <v>3672</v>
      </c>
      <c r="R2598" s="111" t="s">
        <v>3675</v>
      </c>
      <c r="S2598" s="97" t="s">
        <v>3676</v>
      </c>
      <c r="T2598" s="102" t="s">
        <v>51</v>
      </c>
      <c r="U2598" s="102" t="s">
        <v>45</v>
      </c>
      <c r="V2598" s="102" t="s">
        <v>52</v>
      </c>
      <c r="W2598" s="94">
        <v>111.02</v>
      </c>
      <c r="X2598" s="98">
        <v>87.89</v>
      </c>
      <c r="Y2598" s="94">
        <v>6750</v>
      </c>
      <c r="Z2598" s="94">
        <f>W2598*Y2598</f>
        <v>749385</v>
      </c>
      <c r="AA2598" s="89">
        <v>6</v>
      </c>
      <c r="AB2598" s="89">
        <v>6</v>
      </c>
      <c r="AC2598" s="94">
        <f>(Z2598*(100-AB2598))/100</f>
        <v>704421.9</v>
      </c>
      <c r="AD2598" s="94">
        <f>IF(AND(AC2598="",M2598=""),0,IF((AC2598=""),M2598, IF( (M2598=""),AC2598,AC2598+M2598)))</f>
        <v>822821.9</v>
      </c>
      <c r="AE2598" s="94">
        <f>IF( (X2598=""),AD2598*1,( M2598+(SUM(AC2598:AC2598)) )*(X2598/100) )</f>
        <v>723178.16791000008</v>
      </c>
      <c r="AF2598" s="94">
        <v>50000000</v>
      </c>
      <c r="AG2598" s="94">
        <f>IF((AF2598-AE2598) &gt; 1,0,IF((AF2598-AE2598)&lt;0,AE2598-AF2598,AF2598-AE2598))</f>
        <v>0</v>
      </c>
      <c r="AH2598" s="94">
        <v>0.02</v>
      </c>
    </row>
    <row r="2599" spans="1:34" s="73" customFormat="1" x14ac:dyDescent="0.55000000000000004">
      <c r="A2599" s="108"/>
      <c r="B2599" s="109"/>
      <c r="C2599" s="102"/>
      <c r="D2599" s="90"/>
      <c r="E2599" s="102"/>
      <c r="F2599" s="102"/>
      <c r="G2599" s="102"/>
      <c r="H2599" s="102"/>
      <c r="I2599" s="98"/>
      <c r="J2599" s="102"/>
      <c r="K2599" s="94"/>
      <c r="L2599" s="94"/>
      <c r="M2599" s="94"/>
      <c r="N2599" s="102">
        <v>2</v>
      </c>
      <c r="O2599" s="111" t="s">
        <v>3671</v>
      </c>
      <c r="P2599" s="96">
        <v>3570800348010</v>
      </c>
      <c r="Q2599" s="111" t="s">
        <v>3672</v>
      </c>
      <c r="R2599" s="111" t="s">
        <v>3675</v>
      </c>
      <c r="S2599" s="97" t="s">
        <v>3677</v>
      </c>
      <c r="T2599" s="102" t="s">
        <v>51</v>
      </c>
      <c r="U2599" s="102" t="s">
        <v>45</v>
      </c>
      <c r="V2599" s="102" t="s">
        <v>52</v>
      </c>
      <c r="W2599" s="94">
        <v>15.3</v>
      </c>
      <c r="X2599" s="98">
        <v>12.11</v>
      </c>
      <c r="Y2599" s="94">
        <v>6750</v>
      </c>
      <c r="Z2599" s="94">
        <f>W2599*Y2599</f>
        <v>103275</v>
      </c>
      <c r="AA2599" s="89">
        <v>6</v>
      </c>
      <c r="AB2599" s="89">
        <v>6</v>
      </c>
      <c r="AC2599" s="94">
        <f>(Z2599*(100-AB2599))/100</f>
        <v>97078.5</v>
      </c>
      <c r="AD2599" s="94">
        <f>IF(AND(AC2599="",M2598=""),0,IF((AC2599=""),M2598, IF( (M2598=""),AC2599,AC2599+M2598)))</f>
        <v>215478.5</v>
      </c>
      <c r="AE2599" s="94">
        <f>IF( (X2599=""),AD2599*1,( M2598+(SUM(AC2599:AC2599)) )*(X2599/100) )</f>
        <v>26094.446349999998</v>
      </c>
      <c r="AF2599" s="94">
        <v>50000000</v>
      </c>
      <c r="AG2599" s="94">
        <f>IF((AF2599-AE2599) &gt; 1,0,IF((AF2599-AE2599)&lt;0,AE2599-AF2599,AF2599-AE2599))</f>
        <v>0</v>
      </c>
      <c r="AH2599" s="94">
        <v>0.02</v>
      </c>
    </row>
    <row r="2600" spans="1:34" s="73" customFormat="1" x14ac:dyDescent="0.55000000000000004">
      <c r="A2600" s="108"/>
      <c r="B2600" s="109"/>
      <c r="C2600" s="102"/>
      <c r="D2600" s="90"/>
      <c r="E2600" s="102"/>
      <c r="F2600" s="102"/>
      <c r="G2600" s="102"/>
      <c r="H2600" s="102"/>
      <c r="I2600" s="98"/>
      <c r="J2600" s="102"/>
      <c r="K2600" s="94"/>
      <c r="L2600" s="94" t="s">
        <v>63</v>
      </c>
      <c r="M2600" s="94">
        <f>SUM(M2598:M2599)</f>
        <v>118400</v>
      </c>
      <c r="N2600" s="102"/>
      <c r="O2600" s="111"/>
      <c r="P2600" s="96"/>
      <c r="Q2600" s="111"/>
      <c r="R2600" s="111"/>
      <c r="S2600" s="97"/>
      <c r="T2600" s="102"/>
      <c r="U2600" s="102"/>
      <c r="V2600" s="102"/>
      <c r="W2600" s="94"/>
      <c r="X2600" s="98"/>
      <c r="Y2600" s="94"/>
      <c r="Z2600" s="94"/>
      <c r="AA2600" s="89"/>
      <c r="AB2600" s="89"/>
      <c r="AC2600" s="94"/>
      <c r="AD2600" s="94">
        <f>SUM(AD2598:AD2599)</f>
        <v>1038300.4</v>
      </c>
      <c r="AE2600" s="94">
        <f>SUM(AE2598:AE2599)</f>
        <v>749272.61426000006</v>
      </c>
      <c r="AF2600" s="94"/>
      <c r="AG2600" s="94">
        <f>SUM(AG2598:AG2599)</f>
        <v>0</v>
      </c>
      <c r="AH2600" s="94"/>
    </row>
    <row r="2601" spans="1:34" s="73" customFormat="1" x14ac:dyDescent="0.55000000000000004">
      <c r="A2601" s="108" t="s">
        <v>3678</v>
      </c>
      <c r="B2601" s="109">
        <v>1132</v>
      </c>
      <c r="C2601" s="102">
        <v>6433</v>
      </c>
      <c r="D2601" s="90" t="s">
        <v>3679</v>
      </c>
      <c r="E2601" s="102" t="s">
        <v>34</v>
      </c>
      <c r="F2601" s="102">
        <v>16479</v>
      </c>
      <c r="G2601" s="102">
        <v>1</v>
      </c>
      <c r="H2601" s="102">
        <v>2</v>
      </c>
      <c r="I2601" s="98">
        <v>45</v>
      </c>
      <c r="J2601" s="102" t="s">
        <v>38</v>
      </c>
      <c r="K2601" s="94">
        <f>((G2601*400)+(H2601*100))+I2601</f>
        <v>645</v>
      </c>
      <c r="L2601" s="94">
        <v>7250</v>
      </c>
      <c r="M2601" s="94">
        <f>K2601*L2601</f>
        <v>4676250</v>
      </c>
      <c r="N2601" s="102"/>
      <c r="O2601" s="111"/>
      <c r="P2601" s="96"/>
      <c r="Q2601" s="111"/>
      <c r="R2601" s="111"/>
      <c r="S2601" s="97"/>
      <c r="T2601" s="102"/>
      <c r="U2601" s="102"/>
      <c r="V2601" s="102"/>
      <c r="W2601" s="94"/>
      <c r="X2601" s="98"/>
      <c r="Y2601" s="94"/>
      <c r="Z2601" s="94"/>
      <c r="AA2601" s="89"/>
      <c r="AB2601" s="89"/>
      <c r="AC2601" s="94"/>
      <c r="AD2601" s="94">
        <f>IF(AND(AC2601="",M2601=""),0,IF((AC2601=""),M2601,IF((M2601=""),AC2601,AC2601+M2601)))</f>
        <v>4676250</v>
      </c>
      <c r="AE2601" s="94">
        <f>IF( (X2601=""),AD2601*1,AD2601*(X2601/100) )</f>
        <v>4676250</v>
      </c>
      <c r="AF2601" s="94">
        <v>50000000</v>
      </c>
      <c r="AG2601" s="94">
        <f>IF((AF2601-AE2601) &gt; 1,0,IF((AF2601-AE2601)&lt;0,AE2601-AF2601,AF2601-AE2601))</f>
        <v>0</v>
      </c>
      <c r="AH2601" s="94">
        <v>0.01</v>
      </c>
    </row>
    <row r="2602" spans="1:34" s="73" customFormat="1" x14ac:dyDescent="0.55000000000000004">
      <c r="A2602" s="108"/>
      <c r="B2602" s="109">
        <v>1133</v>
      </c>
      <c r="C2602" s="102">
        <v>6434</v>
      </c>
      <c r="D2602" s="90" t="s">
        <v>3680</v>
      </c>
      <c r="E2602" s="102" t="s">
        <v>34</v>
      </c>
      <c r="F2602" s="102">
        <v>16844</v>
      </c>
      <c r="G2602" s="102">
        <v>6</v>
      </c>
      <c r="H2602" s="102">
        <v>1</v>
      </c>
      <c r="I2602" s="98">
        <v>40</v>
      </c>
      <c r="J2602" s="102" t="s">
        <v>38</v>
      </c>
      <c r="K2602" s="94">
        <f>((G2602*400)+(H2602*100))+I2602</f>
        <v>2540</v>
      </c>
      <c r="L2602" s="94">
        <v>3600</v>
      </c>
      <c r="M2602" s="94">
        <f>K2602*L2602</f>
        <v>9144000</v>
      </c>
      <c r="N2602" s="102"/>
      <c r="O2602" s="111"/>
      <c r="P2602" s="96"/>
      <c r="Q2602" s="111"/>
      <c r="R2602" s="111"/>
      <c r="S2602" s="97"/>
      <c r="T2602" s="102"/>
      <c r="U2602" s="102"/>
      <c r="V2602" s="102"/>
      <c r="W2602" s="94"/>
      <c r="X2602" s="98"/>
      <c r="Y2602" s="94"/>
      <c r="Z2602" s="94"/>
      <c r="AA2602" s="89"/>
      <c r="AB2602" s="89"/>
      <c r="AC2602" s="94"/>
      <c r="AD2602" s="94">
        <f>IF(AND(AC2602="",M2602=""),0,IF((AC2602=""),M2602,IF((M2602=""),AC2602,AC2602+M2602)))</f>
        <v>9144000</v>
      </c>
      <c r="AE2602" s="94">
        <f>IF( (X2602=""),AD2602*1,AD2602*(X2602/100) )</f>
        <v>9144000</v>
      </c>
      <c r="AF2602" s="94">
        <v>50000000</v>
      </c>
      <c r="AG2602" s="94">
        <f>IF((AF2602-AE2602) &gt; 1,0,IF((AF2602-AE2602)&lt;0,AE2602-AF2602,AF2602-AE2602))</f>
        <v>0</v>
      </c>
      <c r="AH2602" s="94">
        <v>0.01</v>
      </c>
    </row>
    <row r="2603" spans="1:34" s="73" customFormat="1" x14ac:dyDescent="0.55000000000000004">
      <c r="A2603" s="108"/>
      <c r="B2603" s="109"/>
      <c r="C2603" s="102"/>
      <c r="D2603" s="90"/>
      <c r="E2603" s="102"/>
      <c r="F2603" s="102"/>
      <c r="G2603" s="102"/>
      <c r="H2603" s="102"/>
      <c r="I2603" s="98"/>
      <c r="J2603" s="102"/>
      <c r="K2603" s="94"/>
      <c r="L2603" s="94" t="s">
        <v>63</v>
      </c>
      <c r="M2603" s="94">
        <f>SUM(M2601:M2602)</f>
        <v>13820250</v>
      </c>
      <c r="N2603" s="102"/>
      <c r="O2603" s="111"/>
      <c r="P2603" s="96"/>
      <c r="Q2603" s="111"/>
      <c r="R2603" s="111"/>
      <c r="S2603" s="97"/>
      <c r="T2603" s="102"/>
      <c r="U2603" s="102"/>
      <c r="V2603" s="102"/>
      <c r="W2603" s="94"/>
      <c r="X2603" s="98"/>
      <c r="Y2603" s="94"/>
      <c r="Z2603" s="94"/>
      <c r="AA2603" s="89"/>
      <c r="AB2603" s="89"/>
      <c r="AC2603" s="94"/>
      <c r="AD2603" s="94">
        <f>SUM(AD2601:AD2602)</f>
        <v>13820250</v>
      </c>
      <c r="AE2603" s="94">
        <f>SUM(AE2601:AE2602)</f>
        <v>13820250</v>
      </c>
      <c r="AF2603" s="94"/>
      <c r="AG2603" s="94">
        <f>SUM(AG2601:AG2602)</f>
        <v>0</v>
      </c>
      <c r="AH2603" s="94"/>
    </row>
    <row r="2604" spans="1:34" s="73" customFormat="1" x14ac:dyDescent="0.55000000000000004">
      <c r="A2604" s="108" t="s">
        <v>3673</v>
      </c>
      <c r="B2604" s="109">
        <v>1134</v>
      </c>
      <c r="C2604" s="102">
        <v>8856</v>
      </c>
      <c r="D2604" s="90" t="s">
        <v>3681</v>
      </c>
      <c r="E2604" s="102" t="s">
        <v>34</v>
      </c>
      <c r="F2604" s="102">
        <v>20440</v>
      </c>
      <c r="G2604" s="102">
        <v>5</v>
      </c>
      <c r="H2604" s="102">
        <v>0</v>
      </c>
      <c r="I2604" s="98">
        <v>47</v>
      </c>
      <c r="J2604" s="102" t="s">
        <v>38</v>
      </c>
      <c r="K2604" s="94">
        <f>((G2604*400)+(H2604*100))+I2604</f>
        <v>2047</v>
      </c>
      <c r="L2604" s="94">
        <v>250</v>
      </c>
      <c r="M2604" s="94">
        <f>K2604*L2604</f>
        <v>511750</v>
      </c>
      <c r="N2604" s="102"/>
      <c r="O2604" s="111"/>
      <c r="P2604" s="96"/>
      <c r="Q2604" s="111"/>
      <c r="R2604" s="111"/>
      <c r="S2604" s="97"/>
      <c r="T2604" s="102"/>
      <c r="U2604" s="102"/>
      <c r="V2604" s="102"/>
      <c r="W2604" s="94"/>
      <c r="X2604" s="98"/>
      <c r="Y2604" s="94"/>
      <c r="Z2604" s="94"/>
      <c r="AA2604" s="89"/>
      <c r="AB2604" s="89"/>
      <c r="AC2604" s="94"/>
      <c r="AD2604" s="94">
        <f>IF(AND(AC2604="",M2604=""),0,IF((AC2604=""),M2604,IF((M2604=""),AC2604,AC2604+M2604)))</f>
        <v>511750</v>
      </c>
      <c r="AE2604" s="94">
        <f>IF( (X2604=""),AD2604*1,AD2604*(X2604/100) )</f>
        <v>511750</v>
      </c>
      <c r="AF2604" s="94">
        <v>50000000</v>
      </c>
      <c r="AG2604" s="94">
        <f>IF((AF2604-AE2604) &gt; 1,0,IF((AF2604-AE2604)&lt;0,AE2604-AF2604,AF2604-AE2604))</f>
        <v>0</v>
      </c>
      <c r="AH2604" s="94">
        <v>0.01</v>
      </c>
    </row>
    <row r="2605" spans="1:34" s="73" customFormat="1" x14ac:dyDescent="0.55000000000000004">
      <c r="A2605" s="108"/>
      <c r="B2605" s="109"/>
      <c r="C2605" s="102"/>
      <c r="D2605" s="90"/>
      <c r="E2605" s="102"/>
      <c r="F2605" s="102"/>
      <c r="G2605" s="102"/>
      <c r="H2605" s="102"/>
      <c r="I2605" s="98"/>
      <c r="J2605" s="102"/>
      <c r="K2605" s="94"/>
      <c r="L2605" s="94" t="s">
        <v>63</v>
      </c>
      <c r="M2605" s="94">
        <f>SUM(M2604:M2604)</f>
        <v>511750</v>
      </c>
      <c r="N2605" s="102"/>
      <c r="O2605" s="111"/>
      <c r="P2605" s="96"/>
      <c r="Q2605" s="111"/>
      <c r="R2605" s="111"/>
      <c r="S2605" s="97"/>
      <c r="T2605" s="102"/>
      <c r="U2605" s="102"/>
      <c r="V2605" s="102"/>
      <c r="W2605" s="94"/>
      <c r="X2605" s="98"/>
      <c r="Y2605" s="94"/>
      <c r="Z2605" s="94"/>
      <c r="AA2605" s="89"/>
      <c r="AB2605" s="89"/>
      <c r="AC2605" s="94"/>
      <c r="AD2605" s="94">
        <f>SUM(AD2604:AD2604)</f>
        <v>511750</v>
      </c>
      <c r="AE2605" s="94">
        <f>SUM(AE2604:AE2604)</f>
        <v>511750</v>
      </c>
      <c r="AF2605" s="94"/>
      <c r="AG2605" s="94">
        <f>SUM(AG2604:AG2604)</f>
        <v>0</v>
      </c>
      <c r="AH2605" s="94"/>
    </row>
    <row r="2606" spans="1:34" s="73" customFormat="1" x14ac:dyDescent="0.55000000000000004">
      <c r="A2606" s="108" t="s">
        <v>3684</v>
      </c>
      <c r="B2606" s="109">
        <v>1135</v>
      </c>
      <c r="C2606" s="102">
        <v>5235</v>
      </c>
      <c r="D2606" s="90" t="s">
        <v>3685</v>
      </c>
      <c r="E2606" s="102" t="s">
        <v>34</v>
      </c>
      <c r="F2606" s="102">
        <v>19614</v>
      </c>
      <c r="G2606" s="102">
        <v>0</v>
      </c>
      <c r="H2606" s="102">
        <v>1</v>
      </c>
      <c r="I2606" s="98">
        <v>30.4</v>
      </c>
      <c r="J2606" s="102" t="s">
        <v>38</v>
      </c>
      <c r="K2606" s="94">
        <f>((G2606*400)+(H2606*100))+I2606</f>
        <v>130.4</v>
      </c>
      <c r="L2606" s="94">
        <v>1250</v>
      </c>
      <c r="M2606" s="94">
        <f>K2606*L2606</f>
        <v>163000</v>
      </c>
      <c r="N2606" s="102"/>
      <c r="O2606" s="111"/>
      <c r="P2606" s="96"/>
      <c r="Q2606" s="111"/>
      <c r="R2606" s="111"/>
      <c r="S2606" s="97"/>
      <c r="T2606" s="102"/>
      <c r="U2606" s="102"/>
      <c r="V2606" s="102"/>
      <c r="W2606" s="94"/>
      <c r="X2606" s="98"/>
      <c r="Y2606" s="94"/>
      <c r="Z2606" s="94"/>
      <c r="AA2606" s="89"/>
      <c r="AB2606" s="89"/>
      <c r="AC2606" s="94"/>
      <c r="AD2606" s="94">
        <f>IF(AND(AC2606="",M2606=""),0,IF((AC2606=""),M2606,IF((M2606=""),AC2606,AC2606+M2606)))</f>
        <v>163000</v>
      </c>
      <c r="AE2606" s="94">
        <f>IF( (X2606=""),AD2606*1,AD2606*(X2606/100) )</f>
        <v>163000</v>
      </c>
      <c r="AF2606" s="94">
        <v>50000000</v>
      </c>
      <c r="AG2606" s="94">
        <f>IF((AF2606-AE2606) &gt; 1,0,IF((AF2606-AE2606)&lt;0,AE2606-AF2606,AF2606-AE2606))</f>
        <v>0</v>
      </c>
      <c r="AH2606" s="94">
        <v>0.01</v>
      </c>
    </row>
    <row r="2607" spans="1:34" s="73" customFormat="1" x14ac:dyDescent="0.55000000000000004">
      <c r="A2607" s="108"/>
      <c r="B2607" s="109"/>
      <c r="C2607" s="102"/>
      <c r="D2607" s="90"/>
      <c r="E2607" s="102"/>
      <c r="F2607" s="102"/>
      <c r="G2607" s="102"/>
      <c r="H2607" s="102"/>
      <c r="I2607" s="98"/>
      <c r="J2607" s="102"/>
      <c r="K2607" s="94"/>
      <c r="L2607" s="94" t="s">
        <v>63</v>
      </c>
      <c r="M2607" s="94">
        <f>SUM(M2606:M2606)</f>
        <v>163000</v>
      </c>
      <c r="N2607" s="102"/>
      <c r="O2607" s="111"/>
      <c r="P2607" s="96"/>
      <c r="Q2607" s="111"/>
      <c r="R2607" s="111"/>
      <c r="S2607" s="97"/>
      <c r="T2607" s="102"/>
      <c r="U2607" s="102"/>
      <c r="V2607" s="102"/>
      <c r="W2607" s="94"/>
      <c r="X2607" s="98"/>
      <c r="Y2607" s="94"/>
      <c r="Z2607" s="94"/>
      <c r="AA2607" s="89"/>
      <c r="AB2607" s="89"/>
      <c r="AC2607" s="94"/>
      <c r="AD2607" s="94">
        <f>SUM(AD2606:AD2606)</f>
        <v>163000</v>
      </c>
      <c r="AE2607" s="94">
        <f>SUM(AE2606:AE2606)</f>
        <v>163000</v>
      </c>
      <c r="AF2607" s="94"/>
      <c r="AG2607" s="94">
        <f>SUM(AG2606:AG2606)</f>
        <v>0</v>
      </c>
      <c r="AH2607" s="94"/>
    </row>
    <row r="2608" spans="1:34" s="73" customFormat="1" x14ac:dyDescent="0.55000000000000004">
      <c r="A2608" s="108" t="s">
        <v>3688</v>
      </c>
      <c r="B2608" s="109">
        <v>1136</v>
      </c>
      <c r="C2608" s="102">
        <v>7714</v>
      </c>
      <c r="D2608" s="90" t="s">
        <v>3689</v>
      </c>
      <c r="E2608" s="102" t="s">
        <v>34</v>
      </c>
      <c r="F2608" s="102">
        <v>2449</v>
      </c>
      <c r="G2608" s="102">
        <v>0</v>
      </c>
      <c r="H2608" s="102">
        <v>1</v>
      </c>
      <c r="I2608" s="98">
        <v>15</v>
      </c>
      <c r="J2608" s="102" t="s">
        <v>35</v>
      </c>
      <c r="K2608" s="94">
        <f>((G2608*400)+(H2608*100))+I2608</f>
        <v>115</v>
      </c>
      <c r="L2608" s="94">
        <v>375</v>
      </c>
      <c r="M2608" s="94">
        <f>K2608*L2608</f>
        <v>43125</v>
      </c>
      <c r="N2608" s="102">
        <v>1</v>
      </c>
      <c r="O2608" s="111" t="s">
        <v>3686</v>
      </c>
      <c r="P2608" s="96">
        <v>3570800187709</v>
      </c>
      <c r="Q2608" s="111" t="s">
        <v>3687</v>
      </c>
      <c r="R2608" s="111" t="s">
        <v>3690</v>
      </c>
      <c r="S2608" s="97" t="s">
        <v>3691</v>
      </c>
      <c r="T2608" s="102" t="s">
        <v>51</v>
      </c>
      <c r="U2608" s="102" t="s">
        <v>74</v>
      </c>
      <c r="V2608" s="102" t="s">
        <v>52</v>
      </c>
      <c r="W2608" s="94">
        <v>256.62</v>
      </c>
      <c r="X2608" s="98">
        <v>72.41</v>
      </c>
      <c r="Y2608" s="94">
        <v>6750</v>
      </c>
      <c r="Z2608" s="94">
        <f>W2608*Y2608</f>
        <v>1732185</v>
      </c>
      <c r="AA2608" s="176">
        <v>21</v>
      </c>
      <c r="AB2608" s="176">
        <v>93</v>
      </c>
      <c r="AC2608" s="94">
        <f>(Z2608*(100-AB2608))/100</f>
        <v>121252.95</v>
      </c>
      <c r="AD2608" s="94">
        <f>IF(AND(AC2608="",M2608=""),0,IF((AC2608=""),M2608, IF( (M2608=""),AC2608,AC2608+M2608)))</f>
        <v>164377.95000000001</v>
      </c>
      <c r="AE2608" s="94">
        <f>IF( (X2608=""),AD2608*1,( M2608+(SUM(AC2608:AC2608)) )*(X2608/100) )</f>
        <v>119026.07359500001</v>
      </c>
      <c r="AF2608" s="94">
        <v>50000000</v>
      </c>
      <c r="AG2608" s="94">
        <f>IF((AF2608-AE2608) &gt; 1,0,IF((AF2608-AE2608)&lt;0,AE2608-AF2608,AF2608-AE2608))</f>
        <v>0</v>
      </c>
      <c r="AH2608" s="94">
        <v>0.02</v>
      </c>
    </row>
    <row r="2609" spans="1:34" s="73" customFormat="1" x14ac:dyDescent="0.55000000000000004">
      <c r="A2609" s="108"/>
      <c r="B2609" s="109"/>
      <c r="C2609" s="102"/>
      <c r="D2609" s="90"/>
      <c r="E2609" s="102"/>
      <c r="F2609" s="102"/>
      <c r="G2609" s="102"/>
      <c r="H2609" s="102"/>
      <c r="I2609" s="98"/>
      <c r="J2609" s="102"/>
      <c r="K2609" s="94"/>
      <c r="L2609" s="94"/>
      <c r="M2609" s="94"/>
      <c r="N2609" s="102">
        <v>2</v>
      </c>
      <c r="O2609" s="111" t="s">
        <v>3686</v>
      </c>
      <c r="P2609" s="96">
        <v>3570800187709</v>
      </c>
      <c r="Q2609" s="111" t="s">
        <v>3687</v>
      </c>
      <c r="R2609" s="111" t="s">
        <v>3690</v>
      </c>
      <c r="S2609" s="97" t="s">
        <v>3692</v>
      </c>
      <c r="T2609" s="102" t="s">
        <v>51</v>
      </c>
      <c r="U2609" s="102" t="s">
        <v>45</v>
      </c>
      <c r="V2609" s="102" t="s">
        <v>52</v>
      </c>
      <c r="W2609" s="94">
        <v>31.2</v>
      </c>
      <c r="X2609" s="98">
        <v>8.8000000000000007</v>
      </c>
      <c r="Y2609" s="94">
        <v>6750</v>
      </c>
      <c r="Z2609" s="94">
        <f>W2609*Y2609</f>
        <v>210600</v>
      </c>
      <c r="AA2609" s="176">
        <v>6</v>
      </c>
      <c r="AB2609" s="176">
        <v>6</v>
      </c>
      <c r="AC2609" s="94">
        <f>(Z2609*(100-AB2609))/100</f>
        <v>197964</v>
      </c>
      <c r="AD2609" s="94">
        <f>IF(AND(AC2609="",M2608=""),0,IF((AC2609=""),M2608, IF( (M2608=""),AC2609,AC2609+M2608)))</f>
        <v>241089</v>
      </c>
      <c r="AE2609" s="94">
        <f>IF( (X2609=""),AD2609*1,( M2608+(SUM(AC2609:AC2610)) )*(X2609/100) )</f>
        <v>38614.329600000005</v>
      </c>
      <c r="AF2609" s="94">
        <v>50000000</v>
      </c>
      <c r="AG2609" s="94">
        <f>IF((AF2609-AE2609) &gt; 1,0,IF((AF2609-AE2609)&lt;0,AE2609-AF2609,AF2609-AE2609))</f>
        <v>0</v>
      </c>
      <c r="AH2609" s="94">
        <v>0.02</v>
      </c>
    </row>
    <row r="2610" spans="1:34" s="73" customFormat="1" x14ac:dyDescent="0.55000000000000004">
      <c r="A2610" s="108"/>
      <c r="B2610" s="109"/>
      <c r="C2610" s="102"/>
      <c r="D2610" s="90"/>
      <c r="E2610" s="102"/>
      <c r="F2610" s="102"/>
      <c r="G2610" s="102"/>
      <c r="H2610" s="102"/>
      <c r="I2610" s="98"/>
      <c r="J2610" s="102"/>
      <c r="K2610" s="94"/>
      <c r="L2610" s="94"/>
      <c r="M2610" s="94"/>
      <c r="N2610" s="102"/>
      <c r="O2610" s="111"/>
      <c r="P2610" s="96"/>
      <c r="Q2610" s="111"/>
      <c r="R2610" s="111"/>
      <c r="S2610" s="97"/>
      <c r="T2610" s="102" t="s">
        <v>51</v>
      </c>
      <c r="U2610" s="102"/>
      <c r="V2610" s="102" t="s">
        <v>52</v>
      </c>
      <c r="W2610" s="94">
        <v>31.16</v>
      </c>
      <c r="X2610" s="98">
        <v>8.7899999999999991</v>
      </c>
      <c r="Y2610" s="94">
        <v>6750</v>
      </c>
      <c r="Z2610" s="94">
        <f>W2610*Y2610</f>
        <v>210330</v>
      </c>
      <c r="AA2610" s="176">
        <v>6</v>
      </c>
      <c r="AB2610" s="176">
        <v>6</v>
      </c>
      <c r="AC2610" s="94">
        <f>(Z2610*(100-AB2610))/100</f>
        <v>197710.2</v>
      </c>
      <c r="AD2610" s="94">
        <f>IF(AND(AC2610="",M2608=""),0,IF((AC2610=""),M2608, IF( (M2608=""),AC2610,AC2610+M2608)))</f>
        <v>240835.20000000001</v>
      </c>
      <c r="AE2610" s="94">
        <f>IF( (X2610=""),AD2610*1,( M2608+(SUM(AC2609:AC2610)) )*(X2610/100) )</f>
        <v>38570.449679999998</v>
      </c>
      <c r="AF2610" s="94">
        <v>50000000</v>
      </c>
      <c r="AG2610" s="94">
        <f>IF((AF2610-AE2610) &gt; 1,0,IF((AF2610-AE2610)&lt;0,AE2610-AF2610,AF2610-AE2610))</f>
        <v>0</v>
      </c>
      <c r="AH2610" s="94">
        <v>0.02</v>
      </c>
    </row>
    <row r="2611" spans="1:34" s="73" customFormat="1" x14ac:dyDescent="0.55000000000000004">
      <c r="A2611" s="108"/>
      <c r="B2611" s="109"/>
      <c r="C2611" s="102"/>
      <c r="D2611" s="90"/>
      <c r="E2611" s="102"/>
      <c r="F2611" s="102"/>
      <c r="G2611" s="102"/>
      <c r="H2611" s="102"/>
      <c r="I2611" s="98"/>
      <c r="J2611" s="102"/>
      <c r="K2611" s="94"/>
      <c r="L2611" s="94"/>
      <c r="M2611" s="94"/>
      <c r="N2611" s="102">
        <v>3</v>
      </c>
      <c r="O2611" s="111" t="s">
        <v>3686</v>
      </c>
      <c r="P2611" s="96">
        <v>3570800187709</v>
      </c>
      <c r="Q2611" s="111" t="s">
        <v>3687</v>
      </c>
      <c r="R2611" s="111" t="s">
        <v>3690</v>
      </c>
      <c r="S2611" s="97" t="s">
        <v>3693</v>
      </c>
      <c r="T2611" s="102" t="s">
        <v>343</v>
      </c>
      <c r="U2611" s="102" t="s">
        <v>45</v>
      </c>
      <c r="V2611" s="102" t="s">
        <v>52</v>
      </c>
      <c r="W2611" s="94">
        <v>30.4</v>
      </c>
      <c r="X2611" s="98">
        <v>8.58</v>
      </c>
      <c r="Y2611" s="94">
        <v>5600</v>
      </c>
      <c r="Z2611" s="94">
        <f>W2611*Y2611</f>
        <v>170240</v>
      </c>
      <c r="AA2611" s="176">
        <v>6</v>
      </c>
      <c r="AB2611" s="176">
        <v>6</v>
      </c>
      <c r="AC2611" s="94">
        <f>(Z2611*(100-AB2611))/100</f>
        <v>160025.60000000001</v>
      </c>
      <c r="AD2611" s="94">
        <f>IF(AND(AC2611="",M2608=""),0,IF((AC2611=""),M2608, IF( (M2608=""),AC2611,AC2611+M2608)))</f>
        <v>203150.6</v>
      </c>
      <c r="AE2611" s="94">
        <f>IF( (X2611=""),AD2611*1,( M2608+(SUM(AC2611:AC2611)) )*(X2611/100) )</f>
        <v>17430.321480000002</v>
      </c>
      <c r="AF2611" s="94">
        <v>50000000</v>
      </c>
      <c r="AG2611" s="94">
        <f>IF((AF2611-AE2611) &gt; 1,0,IF((AF2611-AE2611)&lt;0,AE2611-AF2611,AF2611-AE2611))</f>
        <v>0</v>
      </c>
      <c r="AH2611" s="94">
        <v>0.02</v>
      </c>
    </row>
    <row r="2612" spans="1:34" s="73" customFormat="1" x14ac:dyDescent="0.55000000000000004">
      <c r="A2612" s="108"/>
      <c r="B2612" s="109"/>
      <c r="C2612" s="102"/>
      <c r="D2612" s="90"/>
      <c r="E2612" s="102"/>
      <c r="F2612" s="102"/>
      <c r="G2612" s="102"/>
      <c r="H2612" s="102"/>
      <c r="I2612" s="98"/>
      <c r="J2612" s="102"/>
      <c r="K2612" s="94"/>
      <c r="L2612" s="94"/>
      <c r="M2612" s="94"/>
      <c r="N2612" s="102">
        <v>4</v>
      </c>
      <c r="O2612" s="111" t="s">
        <v>3686</v>
      </c>
      <c r="P2612" s="96">
        <v>3570800187709</v>
      </c>
      <c r="Q2612" s="111" t="s">
        <v>3687</v>
      </c>
      <c r="R2612" s="111" t="s">
        <v>3690</v>
      </c>
      <c r="S2612" s="97" t="s">
        <v>3694</v>
      </c>
      <c r="T2612" s="102" t="s">
        <v>439</v>
      </c>
      <c r="U2612" s="102" t="s">
        <v>45</v>
      </c>
      <c r="V2612" s="102" t="s">
        <v>52</v>
      </c>
      <c r="W2612" s="94">
        <v>5</v>
      </c>
      <c r="X2612" s="98">
        <v>1.41</v>
      </c>
      <c r="Y2612" s="94">
        <v>6050</v>
      </c>
      <c r="Z2612" s="94">
        <f>W2612*Y2612</f>
        <v>30250</v>
      </c>
      <c r="AA2612" s="176">
        <v>6</v>
      </c>
      <c r="AB2612" s="176">
        <v>6</v>
      </c>
      <c r="AC2612" s="94">
        <f>(Z2612*(100-AB2612))/100</f>
        <v>28435</v>
      </c>
      <c r="AD2612" s="94">
        <f>IF(AND(AC2612="",M2608=""),0,IF((AC2612=""),M2608, IF( (M2608=""),AC2612,AC2612+M2608)))</f>
        <v>71560</v>
      </c>
      <c r="AE2612" s="94">
        <f>IF( (X2612=""),AD2612*1,( M2608+(SUM(AC2612:AC2612)) )*(X2612/100) )</f>
        <v>1008.996</v>
      </c>
      <c r="AF2612" s="94">
        <v>50000000</v>
      </c>
      <c r="AG2612" s="94">
        <f>IF((AF2612-AE2612) &gt; 1,0,IF((AF2612-AE2612)&lt;0,AE2612-AF2612,AF2612-AE2612))</f>
        <v>0</v>
      </c>
      <c r="AH2612" s="94">
        <v>0.02</v>
      </c>
    </row>
    <row r="2613" spans="1:34" s="73" customFormat="1" x14ac:dyDescent="0.55000000000000004">
      <c r="A2613" s="108"/>
      <c r="B2613" s="109"/>
      <c r="C2613" s="102"/>
      <c r="D2613" s="90"/>
      <c r="E2613" s="102"/>
      <c r="F2613" s="102"/>
      <c r="G2613" s="102"/>
      <c r="H2613" s="102"/>
      <c r="I2613" s="98"/>
      <c r="J2613" s="102"/>
      <c r="K2613" s="94"/>
      <c r="L2613" s="94" t="s">
        <v>63</v>
      </c>
      <c r="M2613" s="94">
        <f>SUM(M2608:M2612)</f>
        <v>43125</v>
      </c>
      <c r="N2613" s="102"/>
      <c r="O2613" s="111"/>
      <c r="P2613" s="96"/>
      <c r="Q2613" s="111"/>
      <c r="R2613" s="111"/>
      <c r="S2613" s="97"/>
      <c r="T2613" s="102"/>
      <c r="U2613" s="102"/>
      <c r="V2613" s="102"/>
      <c r="W2613" s="94"/>
      <c r="X2613" s="98"/>
      <c r="Y2613" s="94"/>
      <c r="Z2613" s="94"/>
      <c r="AA2613" s="89"/>
      <c r="AB2613" s="89"/>
      <c r="AC2613" s="94"/>
      <c r="AD2613" s="94">
        <f>SUM(AD2608:AD2612)</f>
        <v>921012.75</v>
      </c>
      <c r="AE2613" s="94">
        <f>SUM(AE2608:AE2612)</f>
        <v>214650.17035500004</v>
      </c>
      <c r="AF2613" s="94"/>
      <c r="AG2613" s="94">
        <f>SUM(AG2608:AG2612)</f>
        <v>0</v>
      </c>
      <c r="AH2613" s="94"/>
    </row>
    <row r="2614" spans="1:34" s="99" customFormat="1" x14ac:dyDescent="0.55000000000000004">
      <c r="A2614" s="107" t="s">
        <v>3682</v>
      </c>
      <c r="B2614" s="102">
        <v>1273</v>
      </c>
      <c r="C2614" s="102">
        <v>8747</v>
      </c>
      <c r="D2614" s="90" t="s">
        <v>3683</v>
      </c>
      <c r="E2614" s="207" t="s">
        <v>67</v>
      </c>
      <c r="F2614" s="102">
        <v>1986</v>
      </c>
      <c r="G2614" s="102">
        <v>2</v>
      </c>
      <c r="H2614" s="102">
        <v>1</v>
      </c>
      <c r="I2614" s="98">
        <v>40</v>
      </c>
      <c r="J2614" s="102" t="s">
        <v>38</v>
      </c>
      <c r="K2614" s="94">
        <f>((G2614*400)+(H2614*100))+I2614</f>
        <v>940</v>
      </c>
      <c r="L2614" s="94">
        <v>250</v>
      </c>
      <c r="M2614" s="94">
        <f>K2614*L2614</f>
        <v>235000</v>
      </c>
      <c r="N2614" s="102"/>
      <c r="O2614" s="111"/>
      <c r="P2614" s="96"/>
      <c r="Q2614" s="111"/>
      <c r="R2614" s="111"/>
      <c r="S2614" s="97"/>
      <c r="T2614" s="102"/>
      <c r="U2614" s="102"/>
      <c r="V2614" s="102"/>
      <c r="W2614" s="94"/>
      <c r="X2614" s="98"/>
      <c r="Y2614" s="94"/>
      <c r="Z2614" s="94"/>
      <c r="AA2614" s="89"/>
      <c r="AB2614" s="89"/>
      <c r="AC2614" s="94"/>
      <c r="AD2614" s="94">
        <f>IF(AND(AC2614="",M2614=""),0,IF((AC2614=""),M2614,IF((M2614=""),AC2614,AC2614+M2614)))</f>
        <v>235000</v>
      </c>
      <c r="AE2614" s="94">
        <f>IF( (X2614=""),AD2614*1,AD2614*(X2614/100) )</f>
        <v>235000</v>
      </c>
      <c r="AF2614" s="94">
        <v>0</v>
      </c>
      <c r="AG2614" s="94">
        <f>IF((AF2614-AE2614) &gt; 1,0,IF((AF2614-AE2614)&lt;0,AE2614-AF2614,AF2614-AE2614))</f>
        <v>235000</v>
      </c>
      <c r="AH2614" s="94">
        <v>0.01</v>
      </c>
    </row>
    <row r="2615" spans="1:34" s="99" customFormat="1" x14ac:dyDescent="0.55000000000000004">
      <c r="A2615" s="107"/>
      <c r="B2615" s="102"/>
      <c r="C2615" s="102"/>
      <c r="D2615" s="90"/>
      <c r="E2615" s="102"/>
      <c r="F2615" s="102"/>
      <c r="G2615" s="102"/>
      <c r="H2615" s="102"/>
      <c r="I2615" s="98"/>
      <c r="J2615" s="102"/>
      <c r="K2615" s="94"/>
      <c r="L2615" s="94" t="s">
        <v>63</v>
      </c>
      <c r="M2615" s="94">
        <f>SUM(M2614:M2614)</f>
        <v>235000</v>
      </c>
      <c r="N2615" s="102"/>
      <c r="O2615" s="111"/>
      <c r="P2615" s="96"/>
      <c r="Q2615" s="111"/>
      <c r="R2615" s="111"/>
      <c r="S2615" s="97"/>
      <c r="T2615" s="102"/>
      <c r="U2615" s="102"/>
      <c r="V2615" s="102"/>
      <c r="W2615" s="94"/>
      <c r="X2615" s="98"/>
      <c r="Y2615" s="94"/>
      <c r="Z2615" s="94"/>
      <c r="AA2615" s="89"/>
      <c r="AB2615" s="89"/>
      <c r="AC2615" s="94"/>
      <c r="AD2615" s="94"/>
      <c r="AE2615" s="94">
        <f>SUM(AE2614:AE2614)</f>
        <v>235000</v>
      </c>
      <c r="AF2615" s="94"/>
      <c r="AG2615" s="94">
        <f>SUM(AG2614:AG2614)</f>
        <v>235000</v>
      </c>
      <c r="AH2615" s="94"/>
    </row>
    <row r="2616" spans="1:34" s="73" customFormat="1" x14ac:dyDescent="0.55000000000000004">
      <c r="A2616" s="108" t="s">
        <v>3695</v>
      </c>
      <c r="B2616" s="109">
        <v>1137</v>
      </c>
      <c r="C2616" s="102">
        <v>6231</v>
      </c>
      <c r="D2616" s="90" t="s">
        <v>3696</v>
      </c>
      <c r="E2616" s="102" t="s">
        <v>37</v>
      </c>
      <c r="F2616" s="102">
        <v>5458</v>
      </c>
      <c r="G2616" s="102">
        <v>4</v>
      </c>
      <c r="H2616" s="102">
        <v>2</v>
      </c>
      <c r="I2616" s="98">
        <v>31</v>
      </c>
      <c r="J2616" s="102" t="s">
        <v>38</v>
      </c>
      <c r="K2616" s="94">
        <f>((G2616*400)+(H2616*100))+I2616</f>
        <v>1831</v>
      </c>
      <c r="L2616" s="94">
        <v>400</v>
      </c>
      <c r="M2616" s="94">
        <f>K2616*L2616</f>
        <v>732400</v>
      </c>
      <c r="N2616" s="102"/>
      <c r="O2616" s="111"/>
      <c r="P2616" s="96"/>
      <c r="Q2616" s="111"/>
      <c r="R2616" s="111"/>
      <c r="S2616" s="97"/>
      <c r="T2616" s="102"/>
      <c r="U2616" s="102"/>
      <c r="V2616" s="102"/>
      <c r="W2616" s="94"/>
      <c r="X2616" s="98"/>
      <c r="Y2616" s="94"/>
      <c r="Z2616" s="94"/>
      <c r="AA2616" s="89"/>
      <c r="AB2616" s="89"/>
      <c r="AC2616" s="94"/>
      <c r="AD2616" s="94">
        <f>IF(AND(AC2616="",M2616=""),0,IF((AC2616=""),M2616,IF((M2616=""),AC2616,AC2616+M2616)))</f>
        <v>732400</v>
      </c>
      <c r="AE2616" s="94">
        <f>IF( (X2616=""),AD2616*1,AD2616*(X2616/100) )</f>
        <v>732400</v>
      </c>
      <c r="AF2616" s="94">
        <v>0</v>
      </c>
      <c r="AG2616" s="94">
        <f>IF((AF2616-AE2616) &gt; 1,0,IF((AF2616-AE2616)&lt;0,AE2616-AF2616,AF2616-AE2616))</f>
        <v>732400</v>
      </c>
      <c r="AH2616" s="94">
        <v>0.01</v>
      </c>
    </row>
    <row r="2617" spans="1:34" s="73" customFormat="1" x14ac:dyDescent="0.55000000000000004">
      <c r="A2617" s="108"/>
      <c r="B2617" s="109">
        <v>1138</v>
      </c>
      <c r="C2617" s="102">
        <v>6212</v>
      </c>
      <c r="D2617" s="90" t="s">
        <v>3697</v>
      </c>
      <c r="E2617" s="102" t="s">
        <v>37</v>
      </c>
      <c r="F2617" s="102">
        <v>5459</v>
      </c>
      <c r="G2617" s="102">
        <v>1</v>
      </c>
      <c r="H2617" s="102">
        <v>3</v>
      </c>
      <c r="I2617" s="98">
        <v>92</v>
      </c>
      <c r="J2617" s="102" t="s">
        <v>38</v>
      </c>
      <c r="K2617" s="94">
        <f>((G2617*400)+(H2617*100))+I2617</f>
        <v>792</v>
      </c>
      <c r="L2617" s="94">
        <v>225</v>
      </c>
      <c r="M2617" s="94">
        <f>K2617*L2617</f>
        <v>178200</v>
      </c>
      <c r="N2617" s="102"/>
      <c r="O2617" s="111"/>
      <c r="P2617" s="96"/>
      <c r="Q2617" s="111"/>
      <c r="R2617" s="111"/>
      <c r="S2617" s="97"/>
      <c r="T2617" s="102"/>
      <c r="U2617" s="102"/>
      <c r="V2617" s="102"/>
      <c r="W2617" s="94"/>
      <c r="X2617" s="98"/>
      <c r="Y2617" s="94"/>
      <c r="Z2617" s="94"/>
      <c r="AA2617" s="89"/>
      <c r="AB2617" s="89"/>
      <c r="AC2617" s="94"/>
      <c r="AD2617" s="94">
        <f>IF(AND(AC2617="",M2617=""),0,IF((AC2617=""),M2617,IF((M2617=""),AC2617,AC2617+M2617)))</f>
        <v>178200</v>
      </c>
      <c r="AE2617" s="94">
        <f>IF( (X2617=""),AD2617*1,AD2617*(X2617/100) )</f>
        <v>178200</v>
      </c>
      <c r="AF2617" s="94">
        <v>0</v>
      </c>
      <c r="AG2617" s="94">
        <f>IF((AF2617-AE2617) &gt; 1,0,IF((AF2617-AE2617)&lt;0,AE2617-AF2617,AF2617-AE2617))</f>
        <v>178200</v>
      </c>
      <c r="AH2617" s="94">
        <v>0.01</v>
      </c>
    </row>
    <row r="2618" spans="1:34" s="73" customFormat="1" x14ac:dyDescent="0.55000000000000004">
      <c r="A2618" s="108"/>
      <c r="B2618" s="109"/>
      <c r="C2618" s="102"/>
      <c r="D2618" s="90"/>
      <c r="E2618" s="102"/>
      <c r="F2618" s="102"/>
      <c r="G2618" s="102"/>
      <c r="H2618" s="102"/>
      <c r="I2618" s="98"/>
      <c r="J2618" s="102"/>
      <c r="K2618" s="94"/>
      <c r="L2618" s="94" t="s">
        <v>63</v>
      </c>
      <c r="M2618" s="94">
        <f>SUM(M2616:M2617)</f>
        <v>910600</v>
      </c>
      <c r="N2618" s="102"/>
      <c r="O2618" s="111"/>
      <c r="P2618" s="96"/>
      <c r="Q2618" s="111"/>
      <c r="R2618" s="111"/>
      <c r="S2618" s="97"/>
      <c r="T2618" s="102"/>
      <c r="U2618" s="102"/>
      <c r="V2618" s="102"/>
      <c r="W2618" s="94"/>
      <c r="X2618" s="98"/>
      <c r="Y2618" s="94"/>
      <c r="Z2618" s="94"/>
      <c r="AA2618" s="89"/>
      <c r="AB2618" s="89"/>
      <c r="AC2618" s="94"/>
      <c r="AD2618" s="94">
        <f>SUM(AD2616:AD2617)</f>
        <v>910600</v>
      </c>
      <c r="AE2618" s="94">
        <f>SUM(AE2616:AE2617)</f>
        <v>910600</v>
      </c>
      <c r="AF2618" s="94"/>
      <c r="AG2618" s="94">
        <f>SUM(AG2616:AG2617)</f>
        <v>910600</v>
      </c>
      <c r="AH2618" s="94"/>
    </row>
    <row r="2619" spans="1:34" s="73" customFormat="1" x14ac:dyDescent="0.55000000000000004">
      <c r="A2619" s="108" t="s">
        <v>3688</v>
      </c>
      <c r="B2619" s="109">
        <v>1139</v>
      </c>
      <c r="C2619" s="102">
        <v>9621</v>
      </c>
      <c r="D2619" s="90" t="s">
        <v>3698</v>
      </c>
      <c r="E2619" s="102" t="s">
        <v>34</v>
      </c>
      <c r="F2619" s="102">
        <v>7508</v>
      </c>
      <c r="G2619" s="102">
        <v>6</v>
      </c>
      <c r="H2619" s="102">
        <v>2</v>
      </c>
      <c r="I2619" s="98">
        <v>46</v>
      </c>
      <c r="J2619" s="102" t="s">
        <v>38</v>
      </c>
      <c r="K2619" s="94">
        <f>((G2619*400)+(H2619*100))+I2619</f>
        <v>2646</v>
      </c>
      <c r="L2619" s="94">
        <v>300</v>
      </c>
      <c r="M2619" s="94">
        <f>K2619*L2619</f>
        <v>793800</v>
      </c>
      <c r="N2619" s="102"/>
      <c r="O2619" s="111"/>
      <c r="P2619" s="96"/>
      <c r="Q2619" s="111"/>
      <c r="R2619" s="111"/>
      <c r="S2619" s="97"/>
      <c r="T2619" s="102"/>
      <c r="U2619" s="102"/>
      <c r="V2619" s="102"/>
      <c r="W2619" s="94"/>
      <c r="X2619" s="98"/>
      <c r="Y2619" s="94"/>
      <c r="Z2619" s="94"/>
      <c r="AA2619" s="89"/>
      <c r="AB2619" s="89"/>
      <c r="AC2619" s="94"/>
      <c r="AD2619" s="94">
        <f>IF(AND(AC2619="",M2619=""),0,IF((AC2619=""),M2619,IF((M2619=""),AC2619,AC2619+M2619)))</f>
        <v>793800</v>
      </c>
      <c r="AE2619" s="94">
        <f>IF( (X2619=""),AD2619*1,AD2619*(X2619/100) )</f>
        <v>793800</v>
      </c>
      <c r="AF2619" s="94">
        <v>50000000</v>
      </c>
      <c r="AG2619" s="94">
        <f>IF((AF2619-AE2619) &gt; 1,0,IF((AF2619-AE2619)&lt;0,AE2619-AF2619,AF2619-AE2619))</f>
        <v>0</v>
      </c>
      <c r="AH2619" s="94">
        <v>0.3</v>
      </c>
    </row>
    <row r="2620" spans="1:34" s="73" customFormat="1" x14ac:dyDescent="0.55000000000000004">
      <c r="A2620" s="108"/>
      <c r="B2620" s="109"/>
      <c r="C2620" s="102"/>
      <c r="D2620" s="90"/>
      <c r="E2620" s="102"/>
      <c r="F2620" s="102"/>
      <c r="G2620" s="102"/>
      <c r="H2620" s="102"/>
      <c r="I2620" s="98"/>
      <c r="J2620" s="102"/>
      <c r="K2620" s="94"/>
      <c r="L2620" s="94" t="s">
        <v>63</v>
      </c>
      <c r="M2620" s="94">
        <f>SUM(M2619:M2619)</f>
        <v>793800</v>
      </c>
      <c r="N2620" s="102"/>
      <c r="O2620" s="111"/>
      <c r="P2620" s="96"/>
      <c r="Q2620" s="111"/>
      <c r="R2620" s="111"/>
      <c r="S2620" s="97"/>
      <c r="T2620" s="102"/>
      <c r="U2620" s="102"/>
      <c r="V2620" s="102"/>
      <c r="W2620" s="94"/>
      <c r="X2620" s="98"/>
      <c r="Y2620" s="94"/>
      <c r="Z2620" s="94"/>
      <c r="AA2620" s="89"/>
      <c r="AB2620" s="89"/>
      <c r="AC2620" s="94"/>
      <c r="AD2620" s="94">
        <f>SUM(AD2619:AD2619)</f>
        <v>793800</v>
      </c>
      <c r="AE2620" s="94">
        <f>SUM(AE2619:AE2619)</f>
        <v>793800</v>
      </c>
      <c r="AF2620" s="94"/>
      <c r="AG2620" s="94">
        <f>SUM(AG2619:AG2619)</f>
        <v>0</v>
      </c>
      <c r="AH2620" s="94"/>
    </row>
    <row r="2621" spans="1:34" s="73" customFormat="1" x14ac:dyDescent="0.55000000000000004">
      <c r="A2621" s="108" t="s">
        <v>3699</v>
      </c>
      <c r="B2621" s="109">
        <v>1140</v>
      </c>
      <c r="C2621" s="102">
        <v>9947</v>
      </c>
      <c r="D2621" s="90"/>
      <c r="E2621" s="102" t="s">
        <v>37</v>
      </c>
      <c r="F2621" s="102"/>
      <c r="G2621" s="102">
        <v>3</v>
      </c>
      <c r="H2621" s="102">
        <v>0</v>
      </c>
      <c r="I2621" s="98">
        <v>23</v>
      </c>
      <c r="J2621" s="102" t="s">
        <v>38</v>
      </c>
      <c r="K2621" s="94">
        <f>((G2621*400)+(H2621*100))+I2621</f>
        <v>1223</v>
      </c>
      <c r="L2621" s="94">
        <v>225</v>
      </c>
      <c r="M2621" s="94">
        <f>K2621*L2621</f>
        <v>275175</v>
      </c>
      <c r="N2621" s="102"/>
      <c r="O2621" s="111"/>
      <c r="P2621" s="96"/>
      <c r="Q2621" s="111"/>
      <c r="R2621" s="111"/>
      <c r="S2621" s="97"/>
      <c r="T2621" s="102"/>
      <c r="U2621" s="102"/>
      <c r="V2621" s="102"/>
      <c r="W2621" s="94"/>
      <c r="X2621" s="98"/>
      <c r="Y2621" s="94"/>
      <c r="Z2621" s="94"/>
      <c r="AA2621" s="89"/>
      <c r="AB2621" s="89"/>
      <c r="AC2621" s="94"/>
      <c r="AD2621" s="94">
        <f>IF(AND(AC2621="",M2621=""),0,IF((AC2621=""),M2621,IF((M2621=""),AC2621,AC2621+M2621)))</f>
        <v>275175</v>
      </c>
      <c r="AE2621" s="94">
        <f>IF( (X2621=""),AD2621*1,AD2621*(X2621/100) )</f>
        <v>275175</v>
      </c>
      <c r="AF2621" s="94">
        <v>0</v>
      </c>
      <c r="AG2621" s="94">
        <f>IF((AF2621-AE2621) &gt; 1,0,IF((AF2621-AE2621)&lt;0,AE2621-AF2621,AF2621-AE2621))</f>
        <v>275175</v>
      </c>
      <c r="AH2621" s="94">
        <v>0.01</v>
      </c>
    </row>
    <row r="2622" spans="1:34" s="73" customFormat="1" x14ac:dyDescent="0.55000000000000004">
      <c r="A2622" s="108"/>
      <c r="B2622" s="109"/>
      <c r="C2622" s="102"/>
      <c r="D2622" s="90"/>
      <c r="E2622" s="102"/>
      <c r="F2622" s="102"/>
      <c r="G2622" s="102"/>
      <c r="H2622" s="102"/>
      <c r="I2622" s="98"/>
      <c r="J2622" s="102"/>
      <c r="K2622" s="94"/>
      <c r="L2622" s="94" t="s">
        <v>63</v>
      </c>
      <c r="M2622" s="94">
        <f>SUM(M2621:M2621)</f>
        <v>275175</v>
      </c>
      <c r="N2622" s="102"/>
      <c r="O2622" s="111"/>
      <c r="P2622" s="96"/>
      <c r="Q2622" s="111"/>
      <c r="R2622" s="111"/>
      <c r="S2622" s="97"/>
      <c r="T2622" s="102"/>
      <c r="U2622" s="102"/>
      <c r="V2622" s="102"/>
      <c r="W2622" s="94"/>
      <c r="X2622" s="98"/>
      <c r="Y2622" s="94"/>
      <c r="Z2622" s="94"/>
      <c r="AA2622" s="89"/>
      <c r="AB2622" s="89"/>
      <c r="AC2622" s="94"/>
      <c r="AD2622" s="94">
        <f>SUM(AD2621:AD2621)</f>
        <v>275175</v>
      </c>
      <c r="AE2622" s="94">
        <f>SUM(AE2621:AE2621)</f>
        <v>275175</v>
      </c>
      <c r="AF2622" s="94"/>
      <c r="AG2622" s="94">
        <f>SUM(AG2621:AG2621)</f>
        <v>275175</v>
      </c>
      <c r="AH2622" s="94"/>
    </row>
    <row r="2623" spans="1:34" s="73" customFormat="1" x14ac:dyDescent="0.55000000000000004">
      <c r="A2623" s="108" t="s">
        <v>3700</v>
      </c>
      <c r="B2623" s="109">
        <v>1141</v>
      </c>
      <c r="C2623" s="102">
        <v>4903</v>
      </c>
      <c r="D2623" s="90" t="s">
        <v>3701</v>
      </c>
      <c r="E2623" s="102" t="s">
        <v>34</v>
      </c>
      <c r="F2623" s="102">
        <v>7441</v>
      </c>
      <c r="G2623" s="102">
        <v>18</v>
      </c>
      <c r="H2623" s="102">
        <v>3</v>
      </c>
      <c r="I2623" s="98">
        <v>38</v>
      </c>
      <c r="J2623" s="102" t="s">
        <v>38</v>
      </c>
      <c r="K2623" s="94">
        <f>((G2623*400)+(H2623*100))+I2623</f>
        <v>7538</v>
      </c>
      <c r="L2623" s="94">
        <v>225</v>
      </c>
      <c r="M2623" s="94">
        <f>K2623*L2623</f>
        <v>1696050</v>
      </c>
      <c r="N2623" s="102"/>
      <c r="O2623" s="111"/>
      <c r="P2623" s="96"/>
      <c r="Q2623" s="111"/>
      <c r="R2623" s="111"/>
      <c r="S2623" s="97"/>
      <c r="T2623" s="102"/>
      <c r="U2623" s="102"/>
      <c r="V2623" s="102"/>
      <c r="W2623" s="94"/>
      <c r="X2623" s="98"/>
      <c r="Y2623" s="94"/>
      <c r="Z2623" s="94"/>
      <c r="AA2623" s="89"/>
      <c r="AB2623" s="89"/>
      <c r="AC2623" s="94"/>
      <c r="AD2623" s="94">
        <f>IF(AND(AC2623="",M2623=""),0,IF((AC2623=""),M2623,IF((M2623=""),AC2623,AC2623+M2623)))</f>
        <v>1696050</v>
      </c>
      <c r="AE2623" s="94">
        <f>IF( (X2623=""),AD2623*1,AD2623*(X2623/100) )</f>
        <v>1696050</v>
      </c>
      <c r="AF2623" s="94">
        <v>50000000</v>
      </c>
      <c r="AG2623" s="94">
        <f>IF((AF2623-AE2623) &gt; 1,0,IF((AF2623-AE2623)&lt;0,AE2623-AF2623,AF2623-AE2623))</f>
        <v>0</v>
      </c>
      <c r="AH2623" s="94">
        <v>0.01</v>
      </c>
    </row>
    <row r="2624" spans="1:34" s="73" customFormat="1" x14ac:dyDescent="0.55000000000000004">
      <c r="A2624" s="108"/>
      <c r="B2624" s="109"/>
      <c r="C2624" s="102"/>
      <c r="D2624" s="90"/>
      <c r="E2624" s="102"/>
      <c r="F2624" s="102"/>
      <c r="G2624" s="102"/>
      <c r="H2624" s="102"/>
      <c r="I2624" s="98"/>
      <c r="J2624" s="102"/>
      <c r="K2624" s="94"/>
      <c r="L2624" s="94" t="s">
        <v>63</v>
      </c>
      <c r="M2624" s="94">
        <f>SUM(M2623:M2623)</f>
        <v>1696050</v>
      </c>
      <c r="N2624" s="102"/>
      <c r="O2624" s="111"/>
      <c r="P2624" s="96"/>
      <c r="Q2624" s="111"/>
      <c r="R2624" s="111"/>
      <c r="S2624" s="97"/>
      <c r="T2624" s="102"/>
      <c r="U2624" s="102"/>
      <c r="V2624" s="102"/>
      <c r="W2624" s="94"/>
      <c r="X2624" s="98"/>
      <c r="Y2624" s="94"/>
      <c r="Z2624" s="94"/>
      <c r="AA2624" s="89"/>
      <c r="AB2624" s="89"/>
      <c r="AC2624" s="94"/>
      <c r="AD2624" s="94">
        <f>SUM(AD2623:AD2623)</f>
        <v>1696050</v>
      </c>
      <c r="AE2624" s="94">
        <f>SUM(AE2623:AE2623)</f>
        <v>1696050</v>
      </c>
      <c r="AF2624" s="94"/>
      <c r="AG2624" s="94">
        <f>SUM(AG2623:AG2623)</f>
        <v>0</v>
      </c>
      <c r="AH2624" s="94"/>
    </row>
    <row r="2625" spans="1:34" s="73" customFormat="1" x14ac:dyDescent="0.55000000000000004">
      <c r="A2625" s="108" t="s">
        <v>3620</v>
      </c>
      <c r="B2625" s="109">
        <v>1142</v>
      </c>
      <c r="C2625" s="102">
        <v>7162</v>
      </c>
      <c r="D2625" s="90" t="s">
        <v>3703</v>
      </c>
      <c r="E2625" s="102" t="s">
        <v>34</v>
      </c>
      <c r="F2625" s="102">
        <v>4889</v>
      </c>
      <c r="G2625" s="102">
        <v>41</v>
      </c>
      <c r="H2625" s="102">
        <v>1</v>
      </c>
      <c r="I2625" s="98">
        <v>66</v>
      </c>
      <c r="J2625" s="102" t="s">
        <v>38</v>
      </c>
      <c r="K2625" s="94">
        <f>((G2625*400)+(H2625*100))+I2625</f>
        <v>16566</v>
      </c>
      <c r="L2625" s="94">
        <v>275</v>
      </c>
      <c r="M2625" s="94">
        <f>K2625*L2625</f>
        <v>4555650</v>
      </c>
      <c r="N2625" s="102"/>
      <c r="O2625" s="111"/>
      <c r="P2625" s="96"/>
      <c r="Q2625" s="111"/>
      <c r="R2625" s="111"/>
      <c r="S2625" s="97"/>
      <c r="T2625" s="102"/>
      <c r="U2625" s="102"/>
      <c r="V2625" s="102"/>
      <c r="W2625" s="94"/>
      <c r="X2625" s="98"/>
      <c r="Y2625" s="94"/>
      <c r="Z2625" s="94"/>
      <c r="AA2625" s="89"/>
      <c r="AB2625" s="89"/>
      <c r="AC2625" s="94"/>
      <c r="AD2625" s="94">
        <f>IF(AND(AC2625="",M2625=""),0,IF((AC2625=""),M2625,IF((M2625=""),AC2625,AC2625+M2625)))</f>
        <v>4555650</v>
      </c>
      <c r="AE2625" s="94">
        <f>IF( (X2625=""),AD2625*1,AD2625*(X2625/100) )</f>
        <v>4555650</v>
      </c>
      <c r="AF2625" s="94">
        <v>50000000</v>
      </c>
      <c r="AG2625" s="94">
        <f>IF((AF2625-AE2625) &gt; 1,0,IF((AF2625-AE2625)&lt;0,AE2625-AF2625,AF2625-AE2625))</f>
        <v>0</v>
      </c>
      <c r="AH2625" s="94">
        <v>0.01</v>
      </c>
    </row>
    <row r="2626" spans="1:34" s="73" customFormat="1" x14ac:dyDescent="0.55000000000000004">
      <c r="A2626" s="108"/>
      <c r="B2626" s="109">
        <v>1143</v>
      </c>
      <c r="C2626" s="102">
        <v>7130</v>
      </c>
      <c r="D2626" s="90" t="s">
        <v>3704</v>
      </c>
      <c r="E2626" s="102" t="s">
        <v>34</v>
      </c>
      <c r="F2626" s="102">
        <v>4910</v>
      </c>
      <c r="G2626" s="102">
        <v>5</v>
      </c>
      <c r="H2626" s="102">
        <v>1</v>
      </c>
      <c r="I2626" s="98">
        <v>77</v>
      </c>
      <c r="J2626" s="102" t="s">
        <v>38</v>
      </c>
      <c r="K2626" s="94">
        <f>((G2626*400)+(H2626*100))+I2626</f>
        <v>2177</v>
      </c>
      <c r="L2626" s="94">
        <v>650</v>
      </c>
      <c r="M2626" s="94">
        <f>K2626*L2626</f>
        <v>1415050</v>
      </c>
      <c r="N2626" s="102"/>
      <c r="O2626" s="111"/>
      <c r="P2626" s="96"/>
      <c r="Q2626" s="111"/>
      <c r="R2626" s="111"/>
      <c r="S2626" s="97"/>
      <c r="T2626" s="102"/>
      <c r="U2626" s="102"/>
      <c r="V2626" s="102"/>
      <c r="W2626" s="94"/>
      <c r="X2626" s="98"/>
      <c r="Y2626" s="94"/>
      <c r="Z2626" s="94"/>
      <c r="AA2626" s="89"/>
      <c r="AB2626" s="89"/>
      <c r="AC2626" s="94"/>
      <c r="AD2626" s="94">
        <f>IF(AND(AC2626="",M2626=""),0,IF((AC2626=""),M2626,IF((M2626=""),AC2626,AC2626+M2626)))</f>
        <v>1415050</v>
      </c>
      <c r="AE2626" s="94">
        <f>IF( (X2626=""),AD2626*1,AD2626*(X2626/100) )</f>
        <v>1415050</v>
      </c>
      <c r="AF2626" s="94">
        <v>50000000</v>
      </c>
      <c r="AG2626" s="94">
        <f>IF((AF2626-AE2626) &gt; 1,0,IF((AF2626-AE2626)&lt;0,AE2626-AF2626,AF2626-AE2626))</f>
        <v>0</v>
      </c>
      <c r="AH2626" s="94">
        <v>0.3</v>
      </c>
    </row>
    <row r="2627" spans="1:34" s="73" customFormat="1" x14ac:dyDescent="0.55000000000000004">
      <c r="A2627" s="108"/>
      <c r="B2627" s="109">
        <v>1144</v>
      </c>
      <c r="C2627" s="102">
        <v>7190</v>
      </c>
      <c r="D2627" s="90" t="s">
        <v>3705</v>
      </c>
      <c r="E2627" s="102" t="s">
        <v>34</v>
      </c>
      <c r="F2627" s="102">
        <v>4916</v>
      </c>
      <c r="G2627" s="102">
        <v>31</v>
      </c>
      <c r="H2627" s="102">
        <v>1</v>
      </c>
      <c r="I2627" s="98">
        <v>70</v>
      </c>
      <c r="J2627" s="102" t="s">
        <v>38</v>
      </c>
      <c r="K2627" s="94">
        <f>((G2627*400)+(H2627*100))+I2627</f>
        <v>12570</v>
      </c>
      <c r="L2627" s="94">
        <v>275</v>
      </c>
      <c r="M2627" s="94">
        <f>K2627*L2627</f>
        <v>3456750</v>
      </c>
      <c r="N2627" s="102"/>
      <c r="O2627" s="111"/>
      <c r="P2627" s="96"/>
      <c r="Q2627" s="111"/>
      <c r="R2627" s="111"/>
      <c r="S2627" s="97"/>
      <c r="T2627" s="102"/>
      <c r="U2627" s="102"/>
      <c r="V2627" s="102"/>
      <c r="W2627" s="94"/>
      <c r="X2627" s="98"/>
      <c r="Y2627" s="94"/>
      <c r="Z2627" s="94"/>
      <c r="AA2627" s="89"/>
      <c r="AB2627" s="89"/>
      <c r="AC2627" s="94"/>
      <c r="AD2627" s="94">
        <f>IF(AND(AC2627="",M2627=""),0,IF((AC2627=""),M2627,IF((M2627=""),AC2627,AC2627+M2627)))</f>
        <v>3456750</v>
      </c>
      <c r="AE2627" s="94">
        <f>IF( (X2627=""),AD2627*1,AD2627*(X2627/100) )</f>
        <v>3456750</v>
      </c>
      <c r="AF2627" s="94">
        <v>50000000</v>
      </c>
      <c r="AG2627" s="94">
        <f>IF((AF2627-AE2627) &gt; 1,0,IF((AF2627-AE2627)&lt;0,AE2627-AF2627,AF2627-AE2627))</f>
        <v>0</v>
      </c>
      <c r="AH2627" s="94">
        <v>0.3</v>
      </c>
    </row>
    <row r="2628" spans="1:34" s="73" customFormat="1" x14ac:dyDescent="0.55000000000000004">
      <c r="A2628" s="108"/>
      <c r="B2628" s="109"/>
      <c r="C2628" s="102"/>
      <c r="D2628" s="90"/>
      <c r="E2628" s="102"/>
      <c r="F2628" s="102"/>
      <c r="G2628" s="102"/>
      <c r="H2628" s="102"/>
      <c r="I2628" s="98"/>
      <c r="J2628" s="102"/>
      <c r="K2628" s="94"/>
      <c r="L2628" s="94" t="s">
        <v>63</v>
      </c>
      <c r="M2628" s="94">
        <f>SUM(M2625:M2627)</f>
        <v>9427450</v>
      </c>
      <c r="N2628" s="102"/>
      <c r="O2628" s="111"/>
      <c r="P2628" s="96"/>
      <c r="Q2628" s="111"/>
      <c r="R2628" s="111"/>
      <c r="S2628" s="97"/>
      <c r="T2628" s="102"/>
      <c r="U2628" s="102"/>
      <c r="V2628" s="102"/>
      <c r="W2628" s="94"/>
      <c r="X2628" s="98"/>
      <c r="Y2628" s="94"/>
      <c r="Z2628" s="94"/>
      <c r="AA2628" s="89"/>
      <c r="AB2628" s="89"/>
      <c r="AC2628" s="94"/>
      <c r="AD2628" s="94">
        <f>SUM(AD2625:AD2627)</f>
        <v>9427450</v>
      </c>
      <c r="AE2628" s="94">
        <f>SUM(AE2625:AE2627)</f>
        <v>9427450</v>
      </c>
      <c r="AF2628" s="94"/>
      <c r="AG2628" s="94">
        <f>SUM(AG2625:AG2627)</f>
        <v>0</v>
      </c>
      <c r="AH2628" s="94"/>
    </row>
    <row r="2629" spans="1:34" s="99" customFormat="1" x14ac:dyDescent="0.55000000000000004">
      <c r="A2629" s="107" t="s">
        <v>3587</v>
      </c>
      <c r="B2629" s="102">
        <v>1233</v>
      </c>
      <c r="C2629" s="102">
        <v>5521</v>
      </c>
      <c r="D2629" s="90" t="s">
        <v>3588</v>
      </c>
      <c r="E2629" s="102" t="s">
        <v>34</v>
      </c>
      <c r="F2629" s="102">
        <v>927</v>
      </c>
      <c r="G2629" s="102">
        <v>1</v>
      </c>
      <c r="H2629" s="102">
        <v>0</v>
      </c>
      <c r="I2629" s="98">
        <v>5</v>
      </c>
      <c r="J2629" s="102" t="s">
        <v>35</v>
      </c>
      <c r="K2629" s="94">
        <f>((G2629*400)+(H2629*100))+I2629</f>
        <v>405</v>
      </c>
      <c r="L2629" s="94">
        <v>2425</v>
      </c>
      <c r="M2629" s="94">
        <f>K2629*L2629</f>
        <v>982125</v>
      </c>
      <c r="N2629" s="102">
        <v>1</v>
      </c>
      <c r="O2629" s="111" t="s">
        <v>3585</v>
      </c>
      <c r="P2629" s="96"/>
      <c r="Q2629" s="111" t="s">
        <v>3586</v>
      </c>
      <c r="R2629" s="111" t="s">
        <v>3589</v>
      </c>
      <c r="S2629" s="97" t="s">
        <v>3590</v>
      </c>
      <c r="T2629" s="102" t="s">
        <v>51</v>
      </c>
      <c r="U2629" s="102" t="s">
        <v>45</v>
      </c>
      <c r="V2629" s="102" t="s">
        <v>52</v>
      </c>
      <c r="W2629" s="94">
        <v>210</v>
      </c>
      <c r="X2629" s="98">
        <v>23.93</v>
      </c>
      <c r="Y2629" s="94">
        <v>6750</v>
      </c>
      <c r="Z2629" s="94">
        <f t="shared" ref="Z2629:Z2634" si="255">W2629*Y2629</f>
        <v>1417500</v>
      </c>
      <c r="AA2629" s="89">
        <v>7</v>
      </c>
      <c r="AB2629" s="89">
        <v>7</v>
      </c>
      <c r="AC2629" s="94">
        <f t="shared" ref="AC2629:AC2634" si="256">(Z2629*(100-AB2629))/100</f>
        <v>1318275</v>
      </c>
      <c r="AD2629" s="94">
        <f>IF(AND(AC2629="",M2629=""),0,IF((AC2629=""),M2629, IF( (M2629=""),AC2629,SUM(AC2629:AC2634)+M2629)))</f>
        <v>6228390.1499999994</v>
      </c>
      <c r="AE2629" s="94">
        <f t="shared" ref="AE2629:AE2636" si="257">IF( (X2629=""),AD2629*1,AD2629*(X2629/100) )</f>
        <v>1490453.7628949997</v>
      </c>
      <c r="AF2629" s="94">
        <v>50000000</v>
      </c>
      <c r="AG2629" s="94">
        <f t="shared" ref="AG2629:AG2636" si="258">IF((AF2629-AE2629) &gt; 1,0,IF((AF2629-AE2629)&lt;0,AE2629-AF2629,AF2629-AE2629))</f>
        <v>0</v>
      </c>
      <c r="AH2629" s="94">
        <v>0.02</v>
      </c>
    </row>
    <row r="2630" spans="1:34" s="99" customFormat="1" x14ac:dyDescent="0.55000000000000004">
      <c r="A2630" s="107"/>
      <c r="B2630" s="102"/>
      <c r="C2630" s="102"/>
      <c r="D2630" s="90"/>
      <c r="E2630" s="102"/>
      <c r="F2630" s="102"/>
      <c r="G2630" s="102"/>
      <c r="H2630" s="102"/>
      <c r="I2630" s="98"/>
      <c r="J2630" s="102"/>
      <c r="K2630" s="94"/>
      <c r="L2630" s="94"/>
      <c r="M2630" s="94"/>
      <c r="N2630" s="102">
        <v>2</v>
      </c>
      <c r="O2630" s="111" t="s">
        <v>3585</v>
      </c>
      <c r="P2630" s="96"/>
      <c r="Q2630" s="111" t="s">
        <v>3586</v>
      </c>
      <c r="R2630" s="111" t="s">
        <v>3589</v>
      </c>
      <c r="S2630" s="97" t="s">
        <v>3591</v>
      </c>
      <c r="T2630" s="102" t="s">
        <v>51</v>
      </c>
      <c r="U2630" s="102" t="s">
        <v>45</v>
      </c>
      <c r="V2630" s="102" t="s">
        <v>52</v>
      </c>
      <c r="W2630" s="94">
        <v>435.24</v>
      </c>
      <c r="X2630" s="98">
        <v>49.59</v>
      </c>
      <c r="Y2630" s="94">
        <v>6750</v>
      </c>
      <c r="Z2630" s="94">
        <f t="shared" si="255"/>
        <v>2937870</v>
      </c>
      <c r="AA2630" s="89">
        <v>7</v>
      </c>
      <c r="AB2630" s="89">
        <v>7</v>
      </c>
      <c r="AC2630" s="94">
        <f t="shared" si="256"/>
        <v>2732219.1</v>
      </c>
      <c r="AD2630" s="94">
        <f>IF(AND(AC2630="",M2629=""),0,IF((AC2630=""),M2629, IF( (M2629=""),AC2630,SUM(AC2629:AC2634)+M2629)))</f>
        <v>6228390.1499999994</v>
      </c>
      <c r="AE2630" s="94">
        <f t="shared" si="257"/>
        <v>3088658.6753849997</v>
      </c>
      <c r="AF2630" s="94">
        <v>50000000</v>
      </c>
      <c r="AG2630" s="94">
        <f t="shared" si="258"/>
        <v>0</v>
      </c>
      <c r="AH2630" s="94">
        <v>0.02</v>
      </c>
    </row>
    <row r="2631" spans="1:34" s="99" customFormat="1" x14ac:dyDescent="0.55000000000000004">
      <c r="A2631" s="107"/>
      <c r="B2631" s="102"/>
      <c r="C2631" s="102"/>
      <c r="D2631" s="90"/>
      <c r="E2631" s="102"/>
      <c r="F2631" s="102"/>
      <c r="G2631" s="102"/>
      <c r="H2631" s="102"/>
      <c r="I2631" s="98"/>
      <c r="J2631" s="102"/>
      <c r="K2631" s="94"/>
      <c r="L2631" s="94"/>
      <c r="M2631" s="94"/>
      <c r="N2631" s="102">
        <v>3</v>
      </c>
      <c r="O2631" s="111" t="s">
        <v>3585</v>
      </c>
      <c r="P2631" s="96"/>
      <c r="Q2631" s="111" t="s">
        <v>3586</v>
      </c>
      <c r="R2631" s="111" t="s">
        <v>3589</v>
      </c>
      <c r="S2631" s="97" t="s">
        <v>3592</v>
      </c>
      <c r="T2631" s="102" t="s">
        <v>51</v>
      </c>
      <c r="U2631" s="102" t="s">
        <v>227</v>
      </c>
      <c r="V2631" s="102" t="s">
        <v>52</v>
      </c>
      <c r="W2631" s="94">
        <v>110.25</v>
      </c>
      <c r="X2631" s="98">
        <v>12.56</v>
      </c>
      <c r="Y2631" s="94">
        <v>6750</v>
      </c>
      <c r="Z2631" s="94">
        <f t="shared" si="255"/>
        <v>744187.5</v>
      </c>
      <c r="AA2631" s="89">
        <v>7</v>
      </c>
      <c r="AB2631" s="89">
        <v>18</v>
      </c>
      <c r="AC2631" s="94">
        <f t="shared" si="256"/>
        <v>610233.75</v>
      </c>
      <c r="AD2631" s="94">
        <f>IF(AND(AC2631="",M2629=""),0,IF((AC2631=""),M2629, IF( (M2629=""),AC2631,SUM(AC2629:AC2634)+M2629)))</f>
        <v>6228390.1499999994</v>
      </c>
      <c r="AE2631" s="94">
        <f t="shared" si="257"/>
        <v>782285.80284000002</v>
      </c>
      <c r="AF2631" s="94">
        <v>50000000</v>
      </c>
      <c r="AG2631" s="94">
        <f t="shared" si="258"/>
        <v>0</v>
      </c>
      <c r="AH2631" s="94">
        <v>0.02</v>
      </c>
    </row>
    <row r="2632" spans="1:34" s="99" customFormat="1" x14ac:dyDescent="0.55000000000000004">
      <c r="A2632" s="107"/>
      <c r="B2632" s="102"/>
      <c r="C2632" s="102"/>
      <c r="D2632" s="90"/>
      <c r="E2632" s="102"/>
      <c r="F2632" s="102"/>
      <c r="G2632" s="102"/>
      <c r="H2632" s="102"/>
      <c r="I2632" s="98"/>
      <c r="J2632" s="102"/>
      <c r="K2632" s="94"/>
      <c r="L2632" s="94"/>
      <c r="M2632" s="94"/>
      <c r="N2632" s="102">
        <v>4</v>
      </c>
      <c r="O2632" s="111" t="s">
        <v>3585</v>
      </c>
      <c r="P2632" s="96"/>
      <c r="Q2632" s="111" t="s">
        <v>3586</v>
      </c>
      <c r="R2632" s="111" t="s">
        <v>3589</v>
      </c>
      <c r="S2632" s="97" t="s">
        <v>3593</v>
      </c>
      <c r="T2632" s="102" t="s">
        <v>343</v>
      </c>
      <c r="U2632" s="102" t="s">
        <v>45</v>
      </c>
      <c r="V2632" s="102" t="s">
        <v>52</v>
      </c>
      <c r="W2632" s="94">
        <v>75.599999999999994</v>
      </c>
      <c r="X2632" s="98">
        <v>8.61</v>
      </c>
      <c r="Y2632" s="94">
        <v>5600</v>
      </c>
      <c r="Z2632" s="94">
        <f t="shared" si="255"/>
        <v>423359.99999999994</v>
      </c>
      <c r="AA2632" s="89">
        <v>7</v>
      </c>
      <c r="AB2632" s="89">
        <v>7</v>
      </c>
      <c r="AC2632" s="94">
        <f t="shared" si="256"/>
        <v>393724.79999999993</v>
      </c>
      <c r="AD2632" s="94">
        <f>IF(AND(AC2632="",M2629=""),0,IF((AC2632=""),M2629, IF( (M2629=""),AC2632,SUM(AC2629:AC2634)+M2629)))</f>
        <v>6228390.1499999994</v>
      </c>
      <c r="AE2632" s="94">
        <f t="shared" si="257"/>
        <v>536264.39191499993</v>
      </c>
      <c r="AF2632" s="94">
        <v>50000000</v>
      </c>
      <c r="AG2632" s="94">
        <f t="shared" si="258"/>
        <v>0</v>
      </c>
      <c r="AH2632" s="94">
        <v>0.02</v>
      </c>
    </row>
    <row r="2633" spans="1:34" s="99" customFormat="1" x14ac:dyDescent="0.55000000000000004">
      <c r="A2633" s="107"/>
      <c r="B2633" s="102"/>
      <c r="C2633" s="102"/>
      <c r="D2633" s="90"/>
      <c r="E2633" s="102"/>
      <c r="F2633" s="102"/>
      <c r="G2633" s="102"/>
      <c r="H2633" s="102"/>
      <c r="I2633" s="98"/>
      <c r="J2633" s="102"/>
      <c r="K2633" s="94"/>
      <c r="L2633" s="94"/>
      <c r="M2633" s="94"/>
      <c r="N2633" s="102">
        <v>5</v>
      </c>
      <c r="O2633" s="111" t="s">
        <v>3585</v>
      </c>
      <c r="P2633" s="96"/>
      <c r="Q2633" s="111" t="s">
        <v>3586</v>
      </c>
      <c r="R2633" s="111" t="s">
        <v>3589</v>
      </c>
      <c r="S2633" s="97" t="s">
        <v>3594</v>
      </c>
      <c r="T2633" s="102" t="s">
        <v>55</v>
      </c>
      <c r="U2633" s="102" t="s">
        <v>45</v>
      </c>
      <c r="V2633" s="102" t="s">
        <v>52</v>
      </c>
      <c r="W2633" s="94">
        <v>26.25</v>
      </c>
      <c r="X2633" s="98">
        <v>2.99</v>
      </c>
      <c r="Y2633" s="94">
        <v>2650</v>
      </c>
      <c r="Z2633" s="94">
        <f t="shared" si="255"/>
        <v>69562.5</v>
      </c>
      <c r="AA2633" s="89">
        <v>7</v>
      </c>
      <c r="AB2633" s="89">
        <v>7</v>
      </c>
      <c r="AC2633" s="94">
        <f t="shared" si="256"/>
        <v>64693.125</v>
      </c>
      <c r="AD2633" s="94">
        <f>IF(AND(AC2633="",M2629=""),0,IF((AC2633=""),M2629, IF( (M2629=""),AC2633,SUM(AC2629:AC2634)+M2629)))</f>
        <v>6228390.1499999994</v>
      </c>
      <c r="AE2633" s="94">
        <f t="shared" si="257"/>
        <v>186228.86548499999</v>
      </c>
      <c r="AF2633" s="94">
        <v>50000000</v>
      </c>
      <c r="AG2633" s="94">
        <f t="shared" si="258"/>
        <v>0</v>
      </c>
      <c r="AH2633" s="94">
        <v>0.02</v>
      </c>
    </row>
    <row r="2634" spans="1:34" s="99" customFormat="1" x14ac:dyDescent="0.55000000000000004">
      <c r="A2634" s="107"/>
      <c r="B2634" s="102"/>
      <c r="C2634" s="102"/>
      <c r="D2634" s="90"/>
      <c r="E2634" s="102"/>
      <c r="F2634" s="102"/>
      <c r="G2634" s="102"/>
      <c r="H2634" s="102"/>
      <c r="I2634" s="98"/>
      <c r="J2634" s="102"/>
      <c r="K2634" s="94"/>
      <c r="L2634" s="94"/>
      <c r="M2634" s="94"/>
      <c r="N2634" s="102">
        <v>6</v>
      </c>
      <c r="O2634" s="111" t="s">
        <v>3585</v>
      </c>
      <c r="P2634" s="96"/>
      <c r="Q2634" s="111" t="s">
        <v>3586</v>
      </c>
      <c r="R2634" s="111" t="s">
        <v>3589</v>
      </c>
      <c r="S2634" s="97" t="s">
        <v>3595</v>
      </c>
      <c r="T2634" s="102" t="s">
        <v>51</v>
      </c>
      <c r="U2634" s="102" t="s">
        <v>45</v>
      </c>
      <c r="V2634" s="102" t="s">
        <v>75</v>
      </c>
      <c r="W2634" s="94">
        <v>20.25</v>
      </c>
      <c r="X2634" s="98">
        <v>2.31</v>
      </c>
      <c r="Y2634" s="94">
        <v>6750</v>
      </c>
      <c r="Z2634" s="94">
        <f t="shared" si="255"/>
        <v>136687.5</v>
      </c>
      <c r="AA2634" s="89">
        <v>7</v>
      </c>
      <c r="AB2634" s="89">
        <v>7</v>
      </c>
      <c r="AC2634" s="94">
        <f t="shared" si="256"/>
        <v>127119.375</v>
      </c>
      <c r="AD2634" s="94">
        <f>IF(AND(AC2634="",M2629=""),0,IF((AC2634=""),M2629, IF( (M2629=""),AC2634,SUM(AC2629:AC2634)+M2629)))</f>
        <v>6228390.1499999994</v>
      </c>
      <c r="AE2634" s="94">
        <f t="shared" si="257"/>
        <v>143875.812465</v>
      </c>
      <c r="AF2634" s="94">
        <v>0</v>
      </c>
      <c r="AG2634" s="94">
        <f t="shared" si="258"/>
        <v>143875.812465</v>
      </c>
      <c r="AH2634" s="94">
        <v>0.3</v>
      </c>
    </row>
    <row r="2635" spans="1:34" s="99" customFormat="1" x14ac:dyDescent="0.55000000000000004">
      <c r="A2635" s="107"/>
      <c r="B2635" s="102">
        <v>1234</v>
      </c>
      <c r="C2635" s="102">
        <v>4884</v>
      </c>
      <c r="D2635" s="90" t="s">
        <v>3596</v>
      </c>
      <c r="E2635" s="102" t="s">
        <v>34</v>
      </c>
      <c r="F2635" s="102">
        <v>14329</v>
      </c>
      <c r="G2635" s="102">
        <v>2</v>
      </c>
      <c r="H2635" s="102">
        <v>2</v>
      </c>
      <c r="I2635" s="98">
        <v>44</v>
      </c>
      <c r="J2635" s="102" t="s">
        <v>38</v>
      </c>
      <c r="K2635" s="94">
        <f>((G2635*400)+(H2635*100))+I2635</f>
        <v>1044</v>
      </c>
      <c r="L2635" s="94">
        <v>300</v>
      </c>
      <c r="M2635" s="94">
        <f>K2635*L2635</f>
        <v>313200</v>
      </c>
      <c r="N2635" s="102"/>
      <c r="O2635" s="111"/>
      <c r="P2635" s="96"/>
      <c r="Q2635" s="111"/>
      <c r="R2635" s="111"/>
      <c r="S2635" s="97"/>
      <c r="T2635" s="102"/>
      <c r="U2635" s="102"/>
      <c r="V2635" s="102"/>
      <c r="W2635" s="94"/>
      <c r="X2635" s="98"/>
      <c r="Y2635" s="94"/>
      <c r="Z2635" s="94"/>
      <c r="AA2635" s="89"/>
      <c r="AB2635" s="89"/>
      <c r="AC2635" s="94"/>
      <c r="AD2635" s="94">
        <f>IF(AND(AC2635="",M2635=""),0,IF((AC2635=""),M2635,IF((M2635=""),AC2635,AC2635+M2635)))</f>
        <v>313200</v>
      </c>
      <c r="AE2635" s="94">
        <f t="shared" si="257"/>
        <v>313200</v>
      </c>
      <c r="AF2635" s="94">
        <v>50000000</v>
      </c>
      <c r="AG2635" s="94">
        <f t="shared" si="258"/>
        <v>0</v>
      </c>
      <c r="AH2635" s="94">
        <v>0.01</v>
      </c>
    </row>
    <row r="2636" spans="1:34" s="99" customFormat="1" x14ac:dyDescent="0.55000000000000004">
      <c r="A2636" s="107"/>
      <c r="B2636" s="102">
        <v>1235</v>
      </c>
      <c r="C2636" s="102">
        <v>5145</v>
      </c>
      <c r="D2636" s="90" t="s">
        <v>3597</v>
      </c>
      <c r="E2636" s="102" t="s">
        <v>34</v>
      </c>
      <c r="F2636" s="102">
        <v>15808</v>
      </c>
      <c r="G2636" s="102">
        <v>11</v>
      </c>
      <c r="H2636" s="102">
        <v>0</v>
      </c>
      <c r="I2636" s="98">
        <v>82</v>
      </c>
      <c r="J2636" s="102" t="s">
        <v>38</v>
      </c>
      <c r="K2636" s="94">
        <f>((G2636*400)+(H2636*100))+I2636</f>
        <v>4482</v>
      </c>
      <c r="L2636" s="94">
        <v>625</v>
      </c>
      <c r="M2636" s="94">
        <f>K2636*L2636</f>
        <v>2801250</v>
      </c>
      <c r="N2636" s="102"/>
      <c r="O2636" s="111"/>
      <c r="P2636" s="96"/>
      <c r="Q2636" s="111"/>
      <c r="R2636" s="111"/>
      <c r="S2636" s="97"/>
      <c r="T2636" s="102"/>
      <c r="U2636" s="102"/>
      <c r="V2636" s="102"/>
      <c r="W2636" s="94"/>
      <c r="X2636" s="98"/>
      <c r="Y2636" s="94"/>
      <c r="Z2636" s="94"/>
      <c r="AA2636" s="89"/>
      <c r="AB2636" s="89"/>
      <c r="AC2636" s="94"/>
      <c r="AD2636" s="94">
        <f>IF(AND(AC2636="",M2636=""),0,IF((AC2636=""),M2636,IF((M2636=""),AC2636,AC2636+M2636)))</f>
        <v>2801250</v>
      </c>
      <c r="AE2636" s="94">
        <f t="shared" si="257"/>
        <v>2801250</v>
      </c>
      <c r="AF2636" s="94">
        <v>50000000</v>
      </c>
      <c r="AG2636" s="94">
        <f t="shared" si="258"/>
        <v>0</v>
      </c>
      <c r="AH2636" s="94">
        <v>0.01</v>
      </c>
    </row>
    <row r="2637" spans="1:34" s="99" customFormat="1" x14ac:dyDescent="0.55000000000000004">
      <c r="A2637" s="107"/>
      <c r="B2637" s="102"/>
      <c r="C2637" s="102"/>
      <c r="D2637" s="90"/>
      <c r="E2637" s="102"/>
      <c r="F2637" s="102"/>
      <c r="G2637" s="102"/>
      <c r="H2637" s="102"/>
      <c r="I2637" s="98"/>
      <c r="J2637" s="102"/>
      <c r="K2637" s="94"/>
      <c r="L2637" s="94" t="s">
        <v>63</v>
      </c>
      <c r="M2637" s="94">
        <f>SUM(M2629:M2636)</f>
        <v>4096575</v>
      </c>
      <c r="N2637" s="102"/>
      <c r="O2637" s="111"/>
      <c r="P2637" s="96"/>
      <c r="Q2637" s="111"/>
      <c r="R2637" s="111"/>
      <c r="S2637" s="97"/>
      <c r="T2637" s="102"/>
      <c r="U2637" s="102"/>
      <c r="V2637" s="102"/>
      <c r="W2637" s="94"/>
      <c r="X2637" s="98"/>
      <c r="Y2637" s="94"/>
      <c r="Z2637" s="94"/>
      <c r="AA2637" s="89"/>
      <c r="AB2637" s="89"/>
      <c r="AC2637" s="94"/>
      <c r="AD2637" s="94"/>
      <c r="AE2637" s="94">
        <f>SUM(AE2629:AE2636)</f>
        <v>9342217.3109849989</v>
      </c>
      <c r="AF2637" s="94"/>
      <c r="AG2637" s="94">
        <f>SUM(AG2629:AG2636)</f>
        <v>143875.812465</v>
      </c>
      <c r="AH2637" s="94"/>
    </row>
    <row r="2638" spans="1:34" s="99" customFormat="1" x14ac:dyDescent="0.55000000000000004">
      <c r="A2638" s="107" t="s">
        <v>3702</v>
      </c>
      <c r="B2638" s="102">
        <v>1282</v>
      </c>
      <c r="C2638" s="102">
        <v>9894</v>
      </c>
      <c r="D2638" s="90"/>
      <c r="E2638" s="102" t="s">
        <v>37</v>
      </c>
      <c r="F2638" s="102"/>
      <c r="G2638" s="102">
        <v>30</v>
      </c>
      <c r="H2638" s="102">
        <v>0</v>
      </c>
      <c r="I2638" s="98">
        <v>64</v>
      </c>
      <c r="J2638" s="102" t="s">
        <v>38</v>
      </c>
      <c r="K2638" s="94">
        <f>((G2638*400)+(H2638*100))+I2638</f>
        <v>12064</v>
      </c>
      <c r="L2638" s="94">
        <v>225</v>
      </c>
      <c r="M2638" s="94">
        <f>K2638*L2638</f>
        <v>2714400</v>
      </c>
      <c r="N2638" s="102"/>
      <c r="O2638" s="111"/>
      <c r="P2638" s="96"/>
      <c r="Q2638" s="111"/>
      <c r="R2638" s="111"/>
      <c r="S2638" s="97"/>
      <c r="T2638" s="102"/>
      <c r="U2638" s="102"/>
      <c r="V2638" s="102"/>
      <c r="W2638" s="94"/>
      <c r="X2638" s="98"/>
      <c r="Y2638" s="94"/>
      <c r="Z2638" s="94"/>
      <c r="AA2638" s="89"/>
      <c r="AB2638" s="89"/>
      <c r="AC2638" s="94"/>
      <c r="AD2638" s="94">
        <f>IF(AND(AC2638="",M2638=""),0,IF((AC2638=""),M2638,IF((M2638=""),AC2638,AC2638+M2638)))</f>
        <v>2714400</v>
      </c>
      <c r="AE2638" s="94">
        <f>IF( (X2638=""),AD2638*1,AD2638*(X2638/100) )</f>
        <v>2714400</v>
      </c>
      <c r="AF2638" s="94">
        <v>0</v>
      </c>
      <c r="AG2638" s="94">
        <f>IF((AF2638-AE2638) &gt; 1,0,IF((AF2638-AE2638)&lt;0,AE2638-AF2638,AF2638-AE2638))</f>
        <v>2714400</v>
      </c>
      <c r="AH2638" s="94">
        <v>0.01</v>
      </c>
    </row>
    <row r="2639" spans="1:34" s="99" customFormat="1" x14ac:dyDescent="0.55000000000000004">
      <c r="A2639" s="107"/>
      <c r="B2639" s="102"/>
      <c r="C2639" s="102"/>
      <c r="D2639" s="90"/>
      <c r="E2639" s="102"/>
      <c r="F2639" s="102"/>
      <c r="G2639" s="102"/>
      <c r="H2639" s="102"/>
      <c r="I2639" s="98"/>
      <c r="J2639" s="102"/>
      <c r="K2639" s="94"/>
      <c r="L2639" s="94" t="s">
        <v>63</v>
      </c>
      <c r="M2639" s="94">
        <f>SUM(M2638:M2638)</f>
        <v>2714400</v>
      </c>
      <c r="N2639" s="102"/>
      <c r="O2639" s="111"/>
      <c r="P2639" s="96"/>
      <c r="Q2639" s="111"/>
      <c r="R2639" s="111"/>
      <c r="S2639" s="97"/>
      <c r="T2639" s="102"/>
      <c r="U2639" s="102"/>
      <c r="V2639" s="102"/>
      <c r="W2639" s="94"/>
      <c r="X2639" s="98"/>
      <c r="Y2639" s="94"/>
      <c r="Z2639" s="94"/>
      <c r="AA2639" s="89"/>
      <c r="AB2639" s="89"/>
      <c r="AC2639" s="94"/>
      <c r="AD2639" s="94"/>
      <c r="AE2639" s="94">
        <f>SUM(AE2638:AE2638)</f>
        <v>2714400</v>
      </c>
      <c r="AF2639" s="94"/>
      <c r="AG2639" s="94">
        <f>SUM(AG2638:AG2638)</f>
        <v>2714400</v>
      </c>
      <c r="AH2639" s="94"/>
    </row>
    <row r="2640" spans="1:34" s="73" customFormat="1" x14ac:dyDescent="0.55000000000000004">
      <c r="A2640" s="108" t="s">
        <v>3716</v>
      </c>
      <c r="B2640" s="109">
        <v>1154</v>
      </c>
      <c r="C2640" s="102">
        <v>5965</v>
      </c>
      <c r="D2640" s="90" t="s">
        <v>3717</v>
      </c>
      <c r="E2640" s="102" t="s">
        <v>34</v>
      </c>
      <c r="F2640" s="102">
        <v>23789</v>
      </c>
      <c r="G2640" s="102">
        <v>0</v>
      </c>
      <c r="H2640" s="102">
        <v>1</v>
      </c>
      <c r="I2640" s="98">
        <v>79</v>
      </c>
      <c r="J2640" s="102" t="s">
        <v>38</v>
      </c>
      <c r="K2640" s="94">
        <f>((G2640*400)+(H2640*100))+I2640</f>
        <v>179</v>
      </c>
      <c r="L2640" s="94">
        <v>925</v>
      </c>
      <c r="M2640" s="94">
        <f>K2640*L2640</f>
        <v>165575</v>
      </c>
      <c r="N2640" s="102"/>
      <c r="O2640" s="111"/>
      <c r="P2640" s="96"/>
      <c r="Q2640" s="111"/>
      <c r="R2640" s="111"/>
      <c r="S2640" s="97"/>
      <c r="T2640" s="102"/>
      <c r="U2640" s="102"/>
      <c r="V2640" s="102"/>
      <c r="W2640" s="94"/>
      <c r="X2640" s="98"/>
      <c r="Y2640" s="94"/>
      <c r="Z2640" s="94"/>
      <c r="AA2640" s="89"/>
      <c r="AB2640" s="89"/>
      <c r="AC2640" s="94"/>
      <c r="AD2640" s="94">
        <f>IF(AND(AC2640="",M2640=""),0,IF((AC2640=""),M2640,IF((M2640=""),AC2640,AC2640+M2640)))</f>
        <v>165575</v>
      </c>
      <c r="AE2640" s="94">
        <f>IF( (X2640=""),AD2640*1,AD2640*(X2640/100) )</f>
        <v>165575</v>
      </c>
      <c r="AF2640" s="94">
        <v>50000000</v>
      </c>
      <c r="AG2640" s="94">
        <f>IF((AF2640-AE2640) &gt; 1,0,IF((AF2640-AE2640)&lt;0,AE2640-AF2640,AF2640-AE2640))</f>
        <v>0</v>
      </c>
      <c r="AH2640" s="94">
        <v>0.01</v>
      </c>
    </row>
    <row r="2641" spans="1:34" s="73" customFormat="1" x14ac:dyDescent="0.55000000000000004">
      <c r="A2641" s="108"/>
      <c r="B2641" s="109"/>
      <c r="C2641" s="102"/>
      <c r="D2641" s="90"/>
      <c r="E2641" s="102"/>
      <c r="F2641" s="102"/>
      <c r="G2641" s="102"/>
      <c r="H2641" s="102"/>
      <c r="I2641" s="98"/>
      <c r="J2641" s="102"/>
      <c r="K2641" s="94"/>
      <c r="L2641" s="94" t="s">
        <v>63</v>
      </c>
      <c r="M2641" s="94">
        <f>SUM(M2640:M2640)</f>
        <v>165575</v>
      </c>
      <c r="N2641" s="102"/>
      <c r="O2641" s="111"/>
      <c r="P2641" s="96"/>
      <c r="Q2641" s="111"/>
      <c r="R2641" s="111"/>
      <c r="S2641" s="97"/>
      <c r="T2641" s="102"/>
      <c r="U2641" s="102"/>
      <c r="V2641" s="102"/>
      <c r="W2641" s="94"/>
      <c r="X2641" s="98"/>
      <c r="Y2641" s="94"/>
      <c r="Z2641" s="94"/>
      <c r="AA2641" s="89"/>
      <c r="AB2641" s="89"/>
      <c r="AC2641" s="94"/>
      <c r="AD2641" s="94">
        <f>SUM(AD2640:AD2640)</f>
        <v>165575</v>
      </c>
      <c r="AE2641" s="94">
        <f>SUM(AE2640:AE2640)</f>
        <v>165575</v>
      </c>
      <c r="AF2641" s="94"/>
      <c r="AG2641" s="94">
        <f>SUM(AG2640:AG2640)</f>
        <v>0</v>
      </c>
      <c r="AH2641" s="94"/>
    </row>
    <row r="2642" spans="1:34" s="73" customFormat="1" x14ac:dyDescent="0.55000000000000004">
      <c r="A2642" s="108" t="s">
        <v>3720</v>
      </c>
      <c r="B2642" s="109">
        <v>1155</v>
      </c>
      <c r="C2642" s="102">
        <v>8752</v>
      </c>
      <c r="D2642" s="90" t="s">
        <v>3721</v>
      </c>
      <c r="E2642" s="102" t="s">
        <v>34</v>
      </c>
      <c r="F2642" s="102">
        <v>17381</v>
      </c>
      <c r="G2642" s="102">
        <v>3</v>
      </c>
      <c r="H2642" s="102">
        <v>2</v>
      </c>
      <c r="I2642" s="98">
        <v>7</v>
      </c>
      <c r="J2642" s="102" t="s">
        <v>38</v>
      </c>
      <c r="K2642" s="94">
        <f>((G2642*400)+(H2642*100))+I2642</f>
        <v>1407</v>
      </c>
      <c r="L2642" s="94">
        <v>400</v>
      </c>
      <c r="M2642" s="94">
        <f>K2642*L2642</f>
        <v>562800</v>
      </c>
      <c r="N2642" s="102"/>
      <c r="O2642" s="111"/>
      <c r="P2642" s="96"/>
      <c r="Q2642" s="111"/>
      <c r="R2642" s="111"/>
      <c r="S2642" s="97"/>
      <c r="T2642" s="102"/>
      <c r="U2642" s="102"/>
      <c r="V2642" s="102"/>
      <c r="W2642" s="94"/>
      <c r="X2642" s="98"/>
      <c r="Y2642" s="94"/>
      <c r="Z2642" s="94"/>
      <c r="AA2642" s="89"/>
      <c r="AB2642" s="89"/>
      <c r="AC2642" s="94"/>
      <c r="AD2642" s="94">
        <f>IF(AND(AC2642="",M2642=""),0,IF((AC2642=""),M2642,IF((M2642=""),AC2642,AC2642+M2642)))</f>
        <v>562800</v>
      </c>
      <c r="AE2642" s="94">
        <f>IF( (X2642=""),AD2642*1,AD2642*(X2642/100) )</f>
        <v>562800</v>
      </c>
      <c r="AF2642" s="94">
        <v>50000000</v>
      </c>
      <c r="AG2642" s="94">
        <f>IF((AF2642-AE2642) &gt; 1,0,IF((AF2642-AE2642)&lt;0,AE2642-AF2642,AF2642-AE2642))</f>
        <v>0</v>
      </c>
      <c r="AH2642" s="94">
        <v>0.01</v>
      </c>
    </row>
    <row r="2643" spans="1:34" s="73" customFormat="1" x14ac:dyDescent="0.55000000000000004">
      <c r="A2643" s="108"/>
      <c r="B2643" s="109">
        <v>1156</v>
      </c>
      <c r="C2643" s="102">
        <v>9040</v>
      </c>
      <c r="D2643" s="90" t="s">
        <v>3722</v>
      </c>
      <c r="E2643" s="102" t="s">
        <v>34</v>
      </c>
      <c r="F2643" s="102">
        <v>18414</v>
      </c>
      <c r="G2643" s="102">
        <v>0</v>
      </c>
      <c r="H2643" s="102">
        <v>0</v>
      </c>
      <c r="I2643" s="98">
        <v>89</v>
      </c>
      <c r="J2643" s="102" t="s">
        <v>35</v>
      </c>
      <c r="K2643" s="94">
        <f>((G2643*400)+(H2643*100))+I2643</f>
        <v>89</v>
      </c>
      <c r="L2643" s="94">
        <v>1350</v>
      </c>
      <c r="M2643" s="94">
        <f>K2643*L2643</f>
        <v>120150</v>
      </c>
      <c r="N2643" s="102">
        <v>1</v>
      </c>
      <c r="O2643" s="111" t="s">
        <v>3718</v>
      </c>
      <c r="P2643" s="96"/>
      <c r="Q2643" s="111" t="s">
        <v>3719</v>
      </c>
      <c r="R2643" s="111" t="s">
        <v>3723</v>
      </c>
      <c r="S2643" s="97" t="s">
        <v>3724</v>
      </c>
      <c r="T2643" s="102" t="s">
        <v>51</v>
      </c>
      <c r="U2643" s="102" t="s">
        <v>227</v>
      </c>
      <c r="V2643" s="102" t="s">
        <v>52</v>
      </c>
      <c r="W2643" s="94">
        <v>181.44</v>
      </c>
      <c r="X2643" s="98">
        <v>66.67</v>
      </c>
      <c r="Y2643" s="94">
        <v>6750</v>
      </c>
      <c r="Z2643" s="94">
        <f>W2643*Y2643</f>
        <v>1224720</v>
      </c>
      <c r="AA2643" s="89">
        <v>11</v>
      </c>
      <c r="AB2643" s="89">
        <v>34</v>
      </c>
      <c r="AC2643" s="94">
        <f>(Z2643*(100-AB2643))/100</f>
        <v>808315.2</v>
      </c>
      <c r="AD2643" s="94">
        <f>IF(AND(AC2643="",M2643=""),0,IF((AC2643=""),M2643, IF( (M2643=""),AC2643,AC2643+M2643)))</f>
        <v>928465.2</v>
      </c>
      <c r="AE2643" s="94">
        <f>IF( (X2643=""),AD2643*1,( M2643+(SUM(AC2643:AC2643)) )*(X2643/100) )</f>
        <v>619007.74884000001</v>
      </c>
      <c r="AF2643" s="94">
        <v>50000000</v>
      </c>
      <c r="AG2643" s="94">
        <f>IF((AF2643-AE2643) &gt; 1,0,IF((AF2643-AE2643)&lt;0,AE2643-AF2643,AF2643-AE2643))</f>
        <v>0</v>
      </c>
      <c r="AH2643" s="94">
        <v>0.02</v>
      </c>
    </row>
    <row r="2644" spans="1:34" s="73" customFormat="1" x14ac:dyDescent="0.55000000000000004">
      <c r="A2644" s="108"/>
      <c r="B2644" s="109"/>
      <c r="C2644" s="102"/>
      <c r="D2644" s="90"/>
      <c r="E2644" s="102"/>
      <c r="F2644" s="102"/>
      <c r="G2644" s="102"/>
      <c r="H2644" s="102"/>
      <c r="I2644" s="98"/>
      <c r="J2644" s="102"/>
      <c r="K2644" s="94"/>
      <c r="L2644" s="94"/>
      <c r="M2644" s="94"/>
      <c r="N2644" s="102">
        <v>2</v>
      </c>
      <c r="O2644" s="111" t="s">
        <v>3718</v>
      </c>
      <c r="P2644" s="96"/>
      <c r="Q2644" s="111" t="s">
        <v>3719</v>
      </c>
      <c r="R2644" s="111" t="s">
        <v>3723</v>
      </c>
      <c r="S2644" s="97" t="s">
        <v>3725</v>
      </c>
      <c r="T2644" s="102" t="s">
        <v>55</v>
      </c>
      <c r="U2644" s="102" t="s">
        <v>45</v>
      </c>
      <c r="V2644" s="102" t="s">
        <v>52</v>
      </c>
      <c r="W2644" s="94">
        <v>90.72</v>
      </c>
      <c r="X2644" s="98">
        <v>33.33</v>
      </c>
      <c r="Y2644" s="94">
        <v>6750</v>
      </c>
      <c r="Z2644" s="94">
        <f>W2644*Y2644</f>
        <v>612360</v>
      </c>
      <c r="AA2644" s="89">
        <v>6</v>
      </c>
      <c r="AB2644" s="89">
        <v>6</v>
      </c>
      <c r="AC2644" s="94">
        <f>(Z2644*(100-AB2644))/100</f>
        <v>575618.4</v>
      </c>
      <c r="AD2644" s="94">
        <f>IF(AND(AC2644="",M2643=""),0,IF((AC2644=""),M2643, IF( (M2643=""),AC2644,AC2644+M2643)))</f>
        <v>695768.4</v>
      </c>
      <c r="AE2644" s="94">
        <f>IF( (X2644=""),AD2644*1,( M2643+(SUM(AC2644:AC2644)) )*(X2644/100) )</f>
        <v>231899.60772</v>
      </c>
      <c r="AF2644" s="94">
        <v>50000000</v>
      </c>
      <c r="AG2644" s="94">
        <f>IF((AF2644-AE2644) &gt; 1,0,IF((AF2644-AE2644)&lt;0,AE2644-AF2644,AF2644-AE2644))</f>
        <v>0</v>
      </c>
      <c r="AH2644" s="94">
        <v>0.02</v>
      </c>
    </row>
    <row r="2645" spans="1:34" s="73" customFormat="1" x14ac:dyDescent="0.55000000000000004">
      <c r="A2645" s="108"/>
      <c r="B2645" s="109"/>
      <c r="C2645" s="102"/>
      <c r="D2645" s="90"/>
      <c r="E2645" s="102"/>
      <c r="F2645" s="102"/>
      <c r="G2645" s="102"/>
      <c r="H2645" s="102"/>
      <c r="I2645" s="98"/>
      <c r="J2645" s="102"/>
      <c r="K2645" s="94"/>
      <c r="L2645" s="94" t="s">
        <v>63</v>
      </c>
      <c r="M2645" s="94">
        <f>SUM(M2642:M2644)</f>
        <v>682950</v>
      </c>
      <c r="N2645" s="102"/>
      <c r="O2645" s="111"/>
      <c r="P2645" s="96"/>
      <c r="Q2645" s="111"/>
      <c r="R2645" s="111"/>
      <c r="S2645" s="97"/>
      <c r="T2645" s="102"/>
      <c r="U2645" s="102"/>
      <c r="V2645" s="102"/>
      <c r="W2645" s="94"/>
      <c r="X2645" s="98"/>
      <c r="Y2645" s="94"/>
      <c r="Z2645" s="94"/>
      <c r="AA2645" s="89"/>
      <c r="AB2645" s="89"/>
      <c r="AC2645" s="94"/>
      <c r="AD2645" s="94">
        <f>SUM(AD2642:AD2644)</f>
        <v>2187033.6000000001</v>
      </c>
      <c r="AE2645" s="94">
        <f>SUM(AE2642:AE2644)</f>
        <v>1413707.35656</v>
      </c>
      <c r="AF2645" s="94"/>
      <c r="AG2645" s="94">
        <f>SUM(AG2642:AG2644)</f>
        <v>0</v>
      </c>
      <c r="AH2645" s="94"/>
    </row>
    <row r="2646" spans="1:34" s="73" customFormat="1" x14ac:dyDescent="0.55000000000000004">
      <c r="A2646" s="108" t="s">
        <v>3733</v>
      </c>
      <c r="B2646" s="109">
        <v>1158</v>
      </c>
      <c r="C2646" s="102">
        <v>8508</v>
      </c>
      <c r="D2646" s="90" t="s">
        <v>3734</v>
      </c>
      <c r="E2646" s="102" t="s">
        <v>34</v>
      </c>
      <c r="F2646" s="102">
        <v>903</v>
      </c>
      <c r="G2646" s="102">
        <v>1</v>
      </c>
      <c r="H2646" s="102">
        <v>0</v>
      </c>
      <c r="I2646" s="98">
        <v>90</v>
      </c>
      <c r="J2646" s="102" t="s">
        <v>35</v>
      </c>
      <c r="K2646" s="94">
        <f>((G2646*400)+(H2646*100))+I2646</f>
        <v>490</v>
      </c>
      <c r="L2646" s="94">
        <v>600</v>
      </c>
      <c r="M2646" s="94">
        <f>K2646*L2646</f>
        <v>294000</v>
      </c>
      <c r="N2646" s="102">
        <v>1</v>
      </c>
      <c r="O2646" s="111" t="s">
        <v>3731</v>
      </c>
      <c r="P2646" s="96">
        <v>3570800351681</v>
      </c>
      <c r="Q2646" s="111" t="s">
        <v>3732</v>
      </c>
      <c r="R2646" s="111" t="s">
        <v>3735</v>
      </c>
      <c r="S2646" s="97" t="s">
        <v>3736</v>
      </c>
      <c r="T2646" s="102" t="s">
        <v>51</v>
      </c>
      <c r="U2646" s="102" t="s">
        <v>227</v>
      </c>
      <c r="V2646" s="102" t="s">
        <v>52</v>
      </c>
      <c r="W2646" s="94">
        <v>278.8</v>
      </c>
      <c r="X2646" s="98">
        <v>61.4</v>
      </c>
      <c r="Y2646" s="94">
        <v>6750</v>
      </c>
      <c r="Z2646" s="94">
        <f>W2646*Y2646</f>
        <v>1881900</v>
      </c>
      <c r="AA2646" s="89">
        <v>11</v>
      </c>
      <c r="AB2646" s="89">
        <v>34</v>
      </c>
      <c r="AC2646" s="94">
        <f>(Z2646*(100-AB2646))/100</f>
        <v>1242054</v>
      </c>
      <c r="AD2646" s="94">
        <f>IF(AND(AC2646="",M2646=""),0,IF((AC2646=""),M2646, IF( (M2646=""),AC2646,AC2646+M2646)))</f>
        <v>1536054</v>
      </c>
      <c r="AE2646" s="94">
        <f>IF( (X2646=""),AD2646*1,( M2646+(SUM(AC2646:AC2646)) )*(X2646/100) )</f>
        <v>943137.15599999996</v>
      </c>
      <c r="AF2646" s="94">
        <v>50000000</v>
      </c>
      <c r="AG2646" s="94">
        <f>IF((AF2646-AE2646) &gt; 1,0,IF((AF2646-AE2646)&lt;0,AE2646-AF2646,AF2646-AE2646))</f>
        <v>0</v>
      </c>
      <c r="AH2646" s="94">
        <v>0.02</v>
      </c>
    </row>
    <row r="2647" spans="1:34" s="73" customFormat="1" x14ac:dyDescent="0.55000000000000004">
      <c r="A2647" s="108"/>
      <c r="B2647" s="109"/>
      <c r="C2647" s="102"/>
      <c r="D2647" s="90"/>
      <c r="E2647" s="102"/>
      <c r="F2647" s="102"/>
      <c r="G2647" s="102"/>
      <c r="H2647" s="102"/>
      <c r="I2647" s="98"/>
      <c r="J2647" s="102"/>
      <c r="K2647" s="94"/>
      <c r="L2647" s="94"/>
      <c r="M2647" s="94"/>
      <c r="N2647" s="102">
        <v>2</v>
      </c>
      <c r="O2647" s="111" t="s">
        <v>3731</v>
      </c>
      <c r="P2647" s="96">
        <v>3570800351681</v>
      </c>
      <c r="Q2647" s="111" t="s">
        <v>3732</v>
      </c>
      <c r="R2647" s="111" t="s">
        <v>3735</v>
      </c>
      <c r="S2647" s="97" t="s">
        <v>3737</v>
      </c>
      <c r="T2647" s="102" t="s">
        <v>51</v>
      </c>
      <c r="U2647" s="102" t="s">
        <v>45</v>
      </c>
      <c r="V2647" s="102" t="s">
        <v>52</v>
      </c>
      <c r="W2647" s="94">
        <v>163.24</v>
      </c>
      <c r="X2647" s="98">
        <v>35.950000000000003</v>
      </c>
      <c r="Y2647" s="94">
        <v>6750</v>
      </c>
      <c r="Z2647" s="94">
        <f>W2647*Y2647</f>
        <v>1101870</v>
      </c>
      <c r="AA2647" s="89">
        <v>6</v>
      </c>
      <c r="AB2647" s="89">
        <v>6</v>
      </c>
      <c r="AC2647" s="94">
        <f>(Z2647*(100-AB2647))/100</f>
        <v>1035757.8</v>
      </c>
      <c r="AD2647" s="94">
        <f>IF(AND(AC2647="",M2646=""),0,IF((AC2647=""),M2646, IF( (M2646=""),AC2647,AC2647+M2646)))</f>
        <v>1329757.8</v>
      </c>
      <c r="AE2647" s="94">
        <f>IF( (X2647=""),AD2647*1,( M2646+(SUM(AC2647:AC2647)) )*(X2647/100) )</f>
        <v>478047.92910000007</v>
      </c>
      <c r="AF2647" s="94">
        <v>50000000</v>
      </c>
      <c r="AG2647" s="94">
        <f>IF((AF2647-AE2647) &gt; 1,0,IF((AF2647-AE2647)&lt;0,AE2647-AF2647,AF2647-AE2647))</f>
        <v>0</v>
      </c>
      <c r="AH2647" s="94">
        <v>0.02</v>
      </c>
    </row>
    <row r="2648" spans="1:34" s="73" customFormat="1" x14ac:dyDescent="0.55000000000000004">
      <c r="A2648" s="108"/>
      <c r="B2648" s="109"/>
      <c r="C2648" s="102"/>
      <c r="D2648" s="90"/>
      <c r="E2648" s="102"/>
      <c r="F2648" s="102"/>
      <c r="G2648" s="102"/>
      <c r="H2648" s="102"/>
      <c r="I2648" s="98"/>
      <c r="J2648" s="102"/>
      <c r="K2648" s="94"/>
      <c r="L2648" s="94"/>
      <c r="M2648" s="94"/>
      <c r="N2648" s="102">
        <v>3</v>
      </c>
      <c r="O2648" s="111" t="s">
        <v>3731</v>
      </c>
      <c r="P2648" s="96">
        <v>3570800351681</v>
      </c>
      <c r="Q2648" s="111" t="s">
        <v>3732</v>
      </c>
      <c r="R2648" s="111" t="s">
        <v>3735</v>
      </c>
      <c r="S2648" s="97" t="s">
        <v>3738</v>
      </c>
      <c r="T2648" s="102" t="s">
        <v>55</v>
      </c>
      <c r="U2648" s="102" t="s">
        <v>45</v>
      </c>
      <c r="V2648" s="102" t="s">
        <v>52</v>
      </c>
      <c r="W2648" s="94">
        <v>12</v>
      </c>
      <c r="X2648" s="98">
        <v>2.64</v>
      </c>
      <c r="Y2648" s="94">
        <v>0</v>
      </c>
      <c r="Z2648" s="94">
        <f>W2648*Y2648</f>
        <v>0</v>
      </c>
      <c r="AA2648" s="203">
        <v>6</v>
      </c>
      <c r="AB2648" s="203">
        <v>6</v>
      </c>
      <c r="AC2648" s="94">
        <f>(Z2648*(100-AB2648))/100</f>
        <v>0</v>
      </c>
      <c r="AD2648" s="94">
        <f>IF(AND(AC2648="",M2646=""),0,IF((AC2648=""),M2646, IF( (M2646=""),AC2648,AC2648+M2646)))</f>
        <v>294000</v>
      </c>
      <c r="AE2648" s="94">
        <f>IF( (X2648=""),AD2648*1,( M2646+(SUM(AC2648:AC2648)) )*(X2648/100) )</f>
        <v>7761.6</v>
      </c>
      <c r="AF2648" s="94">
        <v>50000000</v>
      </c>
      <c r="AG2648" s="94">
        <f>IF((AF2648-AE2648) &gt; 1,0,IF((AF2648-AE2648)&lt;0,AE2648-AF2648,AF2648-AE2648))</f>
        <v>0</v>
      </c>
      <c r="AH2648" s="94">
        <v>0.02</v>
      </c>
    </row>
    <row r="2649" spans="1:34" s="73" customFormat="1" x14ac:dyDescent="0.55000000000000004">
      <c r="A2649" s="108"/>
      <c r="B2649" s="109"/>
      <c r="C2649" s="102"/>
      <c r="D2649" s="90"/>
      <c r="E2649" s="102"/>
      <c r="F2649" s="102"/>
      <c r="G2649" s="102"/>
      <c r="H2649" s="102"/>
      <c r="I2649" s="98"/>
      <c r="J2649" s="102"/>
      <c r="K2649" s="94"/>
      <c r="L2649" s="94" t="s">
        <v>63</v>
      </c>
      <c r="M2649" s="94">
        <f>SUM(M2646:M2648)</f>
        <v>294000</v>
      </c>
      <c r="N2649" s="102"/>
      <c r="O2649" s="111"/>
      <c r="P2649" s="96"/>
      <c r="Q2649" s="111"/>
      <c r="R2649" s="111"/>
      <c r="S2649" s="97"/>
      <c r="T2649" s="102"/>
      <c r="U2649" s="102"/>
      <c r="V2649" s="102"/>
      <c r="W2649" s="94"/>
      <c r="X2649" s="98"/>
      <c r="Y2649" s="94"/>
      <c r="Z2649" s="94"/>
      <c r="AA2649" s="89"/>
      <c r="AB2649" s="89"/>
      <c r="AC2649" s="94"/>
      <c r="AD2649" s="94">
        <f>SUM(AD2646:AD2648)</f>
        <v>3159811.8</v>
      </c>
      <c r="AE2649" s="94">
        <f>SUM(AE2646:AE2648)</f>
        <v>1428946.6851000001</v>
      </c>
      <c r="AF2649" s="94"/>
      <c r="AG2649" s="94">
        <f>SUM(AG2646:AG2648)</f>
        <v>0</v>
      </c>
      <c r="AH2649" s="94"/>
    </row>
    <row r="2650" spans="1:34" s="73" customFormat="1" x14ac:dyDescent="0.55000000000000004">
      <c r="A2650" s="108" t="s">
        <v>3728</v>
      </c>
      <c r="B2650" s="109">
        <v>1157</v>
      </c>
      <c r="C2650" s="102">
        <v>9967</v>
      </c>
      <c r="D2650" s="90" t="s">
        <v>3729</v>
      </c>
      <c r="E2650" s="102" t="s">
        <v>37</v>
      </c>
      <c r="F2650" s="102"/>
      <c r="G2650" s="102">
        <v>0</v>
      </c>
      <c r="H2650" s="102">
        <v>0</v>
      </c>
      <c r="I2650" s="98">
        <v>81</v>
      </c>
      <c r="J2650" s="102" t="s">
        <v>35</v>
      </c>
      <c r="K2650" s="94">
        <f>((G2650*400)+(H2650*100))+I2650</f>
        <v>81</v>
      </c>
      <c r="L2650" s="94">
        <v>225</v>
      </c>
      <c r="M2650" s="94">
        <f>K2650*L2650</f>
        <v>18225</v>
      </c>
      <c r="N2650" s="102">
        <v>1</v>
      </c>
      <c r="O2650" s="111" t="s">
        <v>3726</v>
      </c>
      <c r="P2650" s="96">
        <v>3571800360362</v>
      </c>
      <c r="Q2650" s="111" t="s">
        <v>3727</v>
      </c>
      <c r="R2650" s="111" t="s">
        <v>3730</v>
      </c>
      <c r="S2650" s="97"/>
      <c r="T2650" s="102" t="s">
        <v>51</v>
      </c>
      <c r="U2650" s="102" t="s">
        <v>45</v>
      </c>
      <c r="V2650" s="102" t="s">
        <v>52</v>
      </c>
      <c r="W2650" s="94">
        <v>55.8</v>
      </c>
      <c r="X2650" s="98">
        <v>25.73</v>
      </c>
      <c r="Y2650" s="94">
        <v>6750</v>
      </c>
      <c r="Z2650" s="94">
        <f>W2650*Y2650</f>
        <v>376650</v>
      </c>
      <c r="AA2650" s="89">
        <v>7</v>
      </c>
      <c r="AB2650" s="89">
        <v>7</v>
      </c>
      <c r="AC2650" s="94">
        <f>(Z2650*(100-AB2650))/100</f>
        <v>350284.5</v>
      </c>
      <c r="AD2650" s="94">
        <f>IF(AND(AC2650="",M2650=""),0,IF((AC2650=""),M2650, IF( (M2650=""),AC2650,AC2650+M2650)))</f>
        <v>368509.5</v>
      </c>
      <c r="AE2650" s="94">
        <f>IF( (X2650=""),AD2650*1,( M2650+(SUM(AC2650:AC2650)) )*(X2650/100) )</f>
        <v>94817.494350000008</v>
      </c>
      <c r="AF2650" s="94">
        <v>10000000</v>
      </c>
      <c r="AG2650" s="94">
        <v>18225</v>
      </c>
      <c r="AH2650" s="94">
        <v>0.02</v>
      </c>
    </row>
    <row r="2651" spans="1:34" s="73" customFormat="1" x14ac:dyDescent="0.55000000000000004">
      <c r="A2651" s="108"/>
      <c r="B2651" s="109"/>
      <c r="C2651" s="102"/>
      <c r="D2651" s="90"/>
      <c r="E2651" s="102"/>
      <c r="F2651" s="102"/>
      <c r="G2651" s="102"/>
      <c r="H2651" s="102"/>
      <c r="I2651" s="98"/>
      <c r="J2651" s="102"/>
      <c r="K2651" s="94"/>
      <c r="L2651" s="94"/>
      <c r="M2651" s="94"/>
      <c r="N2651" s="102">
        <v>2</v>
      </c>
      <c r="O2651" s="111" t="s">
        <v>3726</v>
      </c>
      <c r="P2651" s="96">
        <v>3571800360362</v>
      </c>
      <c r="Q2651" s="111" t="s">
        <v>3727</v>
      </c>
      <c r="R2651" s="111" t="s">
        <v>3730</v>
      </c>
      <c r="S2651" s="97"/>
      <c r="T2651" s="102" t="s">
        <v>51</v>
      </c>
      <c r="U2651" s="102" t="s">
        <v>45</v>
      </c>
      <c r="V2651" s="102" t="s">
        <v>52</v>
      </c>
      <c r="W2651" s="94">
        <v>125.08</v>
      </c>
      <c r="X2651" s="98">
        <v>57.68</v>
      </c>
      <c r="Y2651" s="94">
        <v>6750</v>
      </c>
      <c r="Z2651" s="94">
        <f>W2651*Y2651</f>
        <v>844290</v>
      </c>
      <c r="AA2651" s="89">
        <v>7</v>
      </c>
      <c r="AB2651" s="89">
        <v>7</v>
      </c>
      <c r="AC2651" s="94">
        <f>(Z2651*(100-AB2651))/100</f>
        <v>785189.7</v>
      </c>
      <c r="AD2651" s="94">
        <f>IF(AND(AC2651="",M2650=""),0,IF((AC2651=""),M2650, IF( (M2650=""),AC2651,AC2651+M2650)))</f>
        <v>803414.7</v>
      </c>
      <c r="AE2651" s="94">
        <f>IF( (X2651=""),AD2651*1,( M2650+(SUM(AC2651:AC2651)) )*(X2651/100) )</f>
        <v>463409.59895999997</v>
      </c>
      <c r="AF2651" s="94">
        <v>10000000</v>
      </c>
      <c r="AG2651" s="94">
        <f>IF((AF2651-AE2651) &gt; 1,0,IF((AF2651-AE2651)&lt;0,AE2651-AF2651,AF2651-AE2651))</f>
        <v>0</v>
      </c>
      <c r="AH2651" s="94">
        <v>0.02</v>
      </c>
    </row>
    <row r="2652" spans="1:34" s="73" customFormat="1" x14ac:dyDescent="0.55000000000000004">
      <c r="A2652" s="108"/>
      <c r="B2652" s="109"/>
      <c r="C2652" s="102"/>
      <c r="D2652" s="90"/>
      <c r="E2652" s="102"/>
      <c r="F2652" s="102"/>
      <c r="G2652" s="102"/>
      <c r="H2652" s="102"/>
      <c r="I2652" s="98"/>
      <c r="J2652" s="102"/>
      <c r="K2652" s="94"/>
      <c r="L2652" s="94"/>
      <c r="M2652" s="94"/>
      <c r="N2652" s="102">
        <v>3</v>
      </c>
      <c r="O2652" s="111" t="s">
        <v>3726</v>
      </c>
      <c r="P2652" s="96">
        <v>3571800360362</v>
      </c>
      <c r="Q2652" s="111" t="s">
        <v>3727</v>
      </c>
      <c r="R2652" s="111" t="s">
        <v>3730</v>
      </c>
      <c r="S2652" s="97"/>
      <c r="T2652" s="102" t="s">
        <v>51</v>
      </c>
      <c r="U2652" s="102" t="s">
        <v>45</v>
      </c>
      <c r="V2652" s="102" t="s">
        <v>52</v>
      </c>
      <c r="W2652" s="94">
        <v>35.96</v>
      </c>
      <c r="X2652" s="98">
        <v>16.579999999999998</v>
      </c>
      <c r="Y2652" s="94">
        <v>6750</v>
      </c>
      <c r="Z2652" s="94">
        <f>W2652*Y2652</f>
        <v>242730</v>
      </c>
      <c r="AA2652" s="89">
        <v>7</v>
      </c>
      <c r="AB2652" s="89">
        <v>7</v>
      </c>
      <c r="AC2652" s="94">
        <f>(Z2652*(100-AB2652))/100</f>
        <v>225738.9</v>
      </c>
      <c r="AD2652" s="94">
        <f>IF(AND(AC2652="",M2650=""),0,IF((AC2652=""),M2650, IF( (M2650=""),AC2652,AC2652+M2650)))</f>
        <v>243963.9</v>
      </c>
      <c r="AE2652" s="94">
        <f>IF( (X2652=""),AD2652*1,( M2650+(SUM(AC2652:AC2652)) )*(X2652/100) )</f>
        <v>40449.214619999992</v>
      </c>
      <c r="AF2652" s="94">
        <v>10000000</v>
      </c>
      <c r="AG2652" s="94">
        <f>IF((AF2652-AE2652) &gt; 1,0,IF((AF2652-AE2652)&lt;0,AE2652-AF2652,AF2652-AE2652))</f>
        <v>0</v>
      </c>
      <c r="AH2652" s="94">
        <v>0.02</v>
      </c>
    </row>
    <row r="2653" spans="1:34" s="73" customFormat="1" x14ac:dyDescent="0.55000000000000004">
      <c r="A2653" s="108" t="s">
        <v>3728</v>
      </c>
      <c r="B2653" s="109">
        <v>1159</v>
      </c>
      <c r="C2653" s="102">
        <v>4706</v>
      </c>
      <c r="D2653" s="90" t="s">
        <v>3739</v>
      </c>
      <c r="E2653" s="102" t="s">
        <v>37</v>
      </c>
      <c r="F2653" s="102">
        <v>4203</v>
      </c>
      <c r="G2653" s="102">
        <v>3</v>
      </c>
      <c r="H2653" s="102">
        <v>3</v>
      </c>
      <c r="I2653" s="98">
        <v>2</v>
      </c>
      <c r="J2653" s="102" t="s">
        <v>38</v>
      </c>
      <c r="K2653" s="94">
        <f>((G2653*400)+(H2653*100))+I2653</f>
        <v>1502</v>
      </c>
      <c r="L2653" s="94">
        <v>225</v>
      </c>
      <c r="M2653" s="94">
        <f>K2653*L2653</f>
        <v>337950</v>
      </c>
      <c r="N2653" s="102"/>
      <c r="O2653" s="111"/>
      <c r="P2653" s="96"/>
      <c r="Q2653" s="111"/>
      <c r="R2653" s="111"/>
      <c r="S2653" s="97"/>
      <c r="T2653" s="102"/>
      <c r="U2653" s="102"/>
      <c r="V2653" s="102"/>
      <c r="W2653" s="94"/>
      <c r="X2653" s="98"/>
      <c r="Y2653" s="94"/>
      <c r="Z2653" s="94"/>
      <c r="AA2653" s="89"/>
      <c r="AB2653" s="89"/>
      <c r="AC2653" s="94"/>
      <c r="AD2653" s="94">
        <f>IF(AND(AC2653="",M2653=""),0,IF((AC2653=""),M2653,IF((M2653=""),AC2653,AC2653+M2653)))</f>
        <v>337950</v>
      </c>
      <c r="AE2653" s="94">
        <f>IF( (X2653=""),AD2653*1,AD2653*(X2653/100) )</f>
        <v>337950</v>
      </c>
      <c r="AF2653" s="94">
        <v>0</v>
      </c>
      <c r="AG2653" s="94">
        <f>IF((AF2653-AE2653) &gt; 1,0,IF((AF2653-AE2653)&lt;0,AE2653-AF2653,AF2653-AE2653))</f>
        <v>337950</v>
      </c>
      <c r="AH2653" s="94">
        <v>0.01</v>
      </c>
    </row>
    <row r="2654" spans="1:34" s="73" customFormat="1" x14ac:dyDescent="0.55000000000000004">
      <c r="A2654" s="108"/>
      <c r="B2654" s="109">
        <v>1160</v>
      </c>
      <c r="C2654" s="102">
        <v>4735</v>
      </c>
      <c r="D2654" s="90" t="s">
        <v>3740</v>
      </c>
      <c r="E2654" s="102" t="s">
        <v>37</v>
      </c>
      <c r="F2654" s="102">
        <v>4243</v>
      </c>
      <c r="G2654" s="102">
        <v>4</v>
      </c>
      <c r="H2654" s="102">
        <v>2</v>
      </c>
      <c r="I2654" s="98">
        <v>37</v>
      </c>
      <c r="J2654" s="102" t="s">
        <v>38</v>
      </c>
      <c r="K2654" s="94">
        <f>((G2654*400)+(H2654*100))+I2654</f>
        <v>1837</v>
      </c>
      <c r="L2654" s="94">
        <v>225</v>
      </c>
      <c r="M2654" s="94">
        <f>K2654*L2654</f>
        <v>413325</v>
      </c>
      <c r="N2654" s="102"/>
      <c r="O2654" s="111"/>
      <c r="P2654" s="96"/>
      <c r="Q2654" s="111"/>
      <c r="R2654" s="111"/>
      <c r="S2654" s="97"/>
      <c r="T2654" s="102"/>
      <c r="U2654" s="102"/>
      <c r="V2654" s="102"/>
      <c r="W2654" s="94"/>
      <c r="X2654" s="98"/>
      <c r="Y2654" s="94"/>
      <c r="Z2654" s="94"/>
      <c r="AA2654" s="89"/>
      <c r="AB2654" s="89"/>
      <c r="AC2654" s="94"/>
      <c r="AD2654" s="94">
        <f>IF(AND(AC2654="",M2654=""),0,IF((AC2654=""),M2654,IF((M2654=""),AC2654,AC2654+M2654)))</f>
        <v>413325</v>
      </c>
      <c r="AE2654" s="94">
        <f>IF( (X2654=""),AD2654*1,AD2654*(X2654/100) )</f>
        <v>413325</v>
      </c>
      <c r="AF2654" s="94">
        <v>0</v>
      </c>
      <c r="AG2654" s="94">
        <f>IF((AF2654-AE2654) &gt; 1,0,IF((AF2654-AE2654)&lt;0,AE2654-AF2654,AF2654-AE2654))</f>
        <v>413325</v>
      </c>
      <c r="AH2654" s="94">
        <v>0.01</v>
      </c>
    </row>
    <row r="2655" spans="1:34" s="73" customFormat="1" x14ac:dyDescent="0.55000000000000004">
      <c r="A2655" s="108"/>
      <c r="B2655" s="109"/>
      <c r="C2655" s="102"/>
      <c r="D2655" s="90"/>
      <c r="E2655" s="102"/>
      <c r="F2655" s="102"/>
      <c r="G2655" s="102"/>
      <c r="H2655" s="102"/>
      <c r="I2655" s="98"/>
      <c r="J2655" s="102"/>
      <c r="K2655" s="94"/>
      <c r="L2655" s="94" t="s">
        <v>63</v>
      </c>
      <c r="M2655" s="94">
        <f>SUM(M2650:M2654)</f>
        <v>769500</v>
      </c>
      <c r="N2655" s="102"/>
      <c r="O2655" s="111"/>
      <c r="P2655" s="96"/>
      <c r="Q2655" s="111"/>
      <c r="R2655" s="111"/>
      <c r="S2655" s="97"/>
      <c r="T2655" s="102"/>
      <c r="U2655" s="102"/>
      <c r="V2655" s="102"/>
      <c r="W2655" s="94"/>
      <c r="X2655" s="98"/>
      <c r="Y2655" s="94"/>
      <c r="Z2655" s="94"/>
      <c r="AA2655" s="89"/>
      <c r="AB2655" s="89"/>
      <c r="AC2655" s="94"/>
      <c r="AD2655" s="94">
        <f>SUM(AD2650:AD2654)</f>
        <v>2167163.0999999996</v>
      </c>
      <c r="AE2655" s="94">
        <f>SUM(AE2650:AE2654)</f>
        <v>1349951.3079300001</v>
      </c>
      <c r="AF2655" s="94"/>
      <c r="AG2655" s="94">
        <f>SUM(AG2650:AG2654)</f>
        <v>769500</v>
      </c>
      <c r="AH2655" s="94"/>
    </row>
    <row r="2656" spans="1:34" s="73" customFormat="1" x14ac:dyDescent="0.55000000000000004">
      <c r="A2656" s="108" t="s">
        <v>3720</v>
      </c>
      <c r="B2656" s="109">
        <v>1161</v>
      </c>
      <c r="C2656" s="102">
        <v>8948</v>
      </c>
      <c r="D2656" s="90" t="s">
        <v>3743</v>
      </c>
      <c r="E2656" s="102" t="s">
        <v>34</v>
      </c>
      <c r="F2656" s="102">
        <v>10383</v>
      </c>
      <c r="G2656" s="102">
        <v>5</v>
      </c>
      <c r="H2656" s="102">
        <v>0</v>
      </c>
      <c r="I2656" s="98">
        <v>66</v>
      </c>
      <c r="J2656" s="102" t="s">
        <v>38</v>
      </c>
      <c r="K2656" s="94">
        <f>((G2656*400)+(H2656*100))+I2656</f>
        <v>2066</v>
      </c>
      <c r="L2656" s="94">
        <v>275</v>
      </c>
      <c r="M2656" s="94">
        <f>K2656*L2656</f>
        <v>568150</v>
      </c>
      <c r="N2656" s="102"/>
      <c r="O2656" s="111" t="s">
        <v>3741</v>
      </c>
      <c r="P2656" s="96">
        <v>3570800351011</v>
      </c>
      <c r="Q2656" s="111" t="s">
        <v>3742</v>
      </c>
      <c r="R2656" s="111" t="s">
        <v>3723</v>
      </c>
      <c r="S2656" s="97" t="s">
        <v>3743</v>
      </c>
      <c r="T2656" s="102"/>
      <c r="U2656" s="102"/>
      <c r="V2656" s="102"/>
      <c r="W2656" s="94"/>
      <c r="X2656" s="98"/>
      <c r="Y2656" s="94"/>
      <c r="Z2656" s="94"/>
      <c r="AA2656" s="89"/>
      <c r="AB2656" s="89"/>
      <c r="AC2656" s="94"/>
      <c r="AD2656" s="94">
        <f>IF(AND(AC2656="",M2656=""),0,IF((AC2656=""),M2656,IF((M2656=""),AC2656,AC2656+M2656)))</f>
        <v>568150</v>
      </c>
      <c r="AE2656" s="94">
        <f>IF( (X2656=""),AD2656*1,AD2656*(X2656/100) )</f>
        <v>568150</v>
      </c>
      <c r="AF2656" s="94">
        <v>50000000</v>
      </c>
      <c r="AG2656" s="94">
        <f>IF((AF2656-AE2656) &gt; 1,0,IF((AF2656-AE2656)&lt;0,AE2656-AF2656,AF2656-AE2656))</f>
        <v>0</v>
      </c>
      <c r="AH2656" s="94">
        <v>0.01</v>
      </c>
    </row>
    <row r="2657" spans="1:34" s="73" customFormat="1" x14ac:dyDescent="0.55000000000000004">
      <c r="A2657" s="108"/>
      <c r="B2657" s="109"/>
      <c r="C2657" s="102"/>
      <c r="D2657" s="90"/>
      <c r="E2657" s="102"/>
      <c r="F2657" s="102"/>
      <c r="G2657" s="102"/>
      <c r="H2657" s="102"/>
      <c r="I2657" s="98"/>
      <c r="J2657" s="102"/>
      <c r="K2657" s="94"/>
      <c r="L2657" s="94" t="s">
        <v>63</v>
      </c>
      <c r="M2657" s="94">
        <f>SUM(M2656:M2656)</f>
        <v>568150</v>
      </c>
      <c r="N2657" s="102"/>
      <c r="O2657" s="111"/>
      <c r="P2657" s="96"/>
      <c r="Q2657" s="111"/>
      <c r="R2657" s="111"/>
      <c r="S2657" s="97"/>
      <c r="T2657" s="102"/>
      <c r="U2657" s="102"/>
      <c r="V2657" s="102"/>
      <c r="W2657" s="94"/>
      <c r="X2657" s="98"/>
      <c r="Y2657" s="94"/>
      <c r="Z2657" s="94"/>
      <c r="AA2657" s="89"/>
      <c r="AB2657" s="89"/>
      <c r="AC2657" s="94"/>
      <c r="AD2657" s="94">
        <f>SUM(AD2656:AD2656)</f>
        <v>568150</v>
      </c>
      <c r="AE2657" s="94">
        <f>SUM(AE2656:AE2656)</f>
        <v>568150</v>
      </c>
      <c r="AF2657" s="94"/>
      <c r="AG2657" s="94">
        <f>SUM(AG2656:AG2656)</f>
        <v>0</v>
      </c>
      <c r="AH2657" s="94"/>
    </row>
    <row r="2658" spans="1:34" s="73" customFormat="1" x14ac:dyDescent="0.55000000000000004">
      <c r="A2658" s="108" t="s">
        <v>3746</v>
      </c>
      <c r="B2658" s="109">
        <v>1162</v>
      </c>
      <c r="C2658" s="102">
        <v>4882</v>
      </c>
      <c r="D2658" s="90" t="s">
        <v>3747</v>
      </c>
      <c r="E2658" s="102" t="s">
        <v>34</v>
      </c>
      <c r="F2658" s="102">
        <v>14357</v>
      </c>
      <c r="G2658" s="102">
        <v>0</v>
      </c>
      <c r="H2658" s="102">
        <v>1</v>
      </c>
      <c r="I2658" s="98">
        <v>8</v>
      </c>
      <c r="J2658" s="102" t="s">
        <v>38</v>
      </c>
      <c r="K2658" s="94">
        <f>((G2658*400)+(H2658*100))+I2658</f>
        <v>108</v>
      </c>
      <c r="L2658" s="94">
        <v>625</v>
      </c>
      <c r="M2658" s="94">
        <f>K2658*L2658</f>
        <v>67500</v>
      </c>
      <c r="N2658" s="102"/>
      <c r="O2658" s="111" t="s">
        <v>3744</v>
      </c>
      <c r="P2658" s="96"/>
      <c r="Q2658" s="111" t="s">
        <v>3745</v>
      </c>
      <c r="R2658" s="111" t="s">
        <v>3748</v>
      </c>
      <c r="S2658" s="97" t="s">
        <v>3747</v>
      </c>
      <c r="T2658" s="102"/>
      <c r="U2658" s="102"/>
      <c r="V2658" s="102"/>
      <c r="W2658" s="94"/>
      <c r="X2658" s="98"/>
      <c r="Y2658" s="94"/>
      <c r="Z2658" s="94"/>
      <c r="AA2658" s="89"/>
      <c r="AB2658" s="89"/>
      <c r="AC2658" s="94"/>
      <c r="AD2658" s="94">
        <f>IF(AND(AC2658="",M2658=""),0,IF((AC2658=""),M2658,IF((M2658=""),AC2658,AC2658+M2658)))</f>
        <v>67500</v>
      </c>
      <c r="AE2658" s="94">
        <f>IF( (X2658=""),AD2658*1,AD2658*(X2658/100) )</f>
        <v>67500</v>
      </c>
      <c r="AF2658" s="94">
        <v>50000000</v>
      </c>
      <c r="AG2658" s="94">
        <f>IF((AF2658-AE2658) &gt; 1,0,IF((AF2658-AE2658)&lt;0,AE2658-AF2658,AF2658-AE2658))</f>
        <v>0</v>
      </c>
      <c r="AH2658" s="94">
        <v>0.01</v>
      </c>
    </row>
    <row r="2659" spans="1:34" s="73" customFormat="1" x14ac:dyDescent="0.55000000000000004">
      <c r="A2659" s="108"/>
      <c r="B2659" s="109"/>
      <c r="C2659" s="102"/>
      <c r="D2659" s="90"/>
      <c r="E2659" s="102"/>
      <c r="F2659" s="102"/>
      <c r="G2659" s="102"/>
      <c r="H2659" s="102"/>
      <c r="I2659" s="98"/>
      <c r="J2659" s="102"/>
      <c r="K2659" s="94"/>
      <c r="L2659" s="94" t="s">
        <v>63</v>
      </c>
      <c r="M2659" s="94">
        <f>SUM(M2658:M2658)</f>
        <v>67500</v>
      </c>
      <c r="N2659" s="102"/>
      <c r="O2659" s="111"/>
      <c r="P2659" s="96"/>
      <c r="Q2659" s="111"/>
      <c r="R2659" s="111"/>
      <c r="S2659" s="97"/>
      <c r="T2659" s="102"/>
      <c r="U2659" s="102"/>
      <c r="V2659" s="102"/>
      <c r="W2659" s="94"/>
      <c r="X2659" s="98"/>
      <c r="Y2659" s="94"/>
      <c r="Z2659" s="94"/>
      <c r="AA2659" s="89"/>
      <c r="AB2659" s="89"/>
      <c r="AC2659" s="94"/>
      <c r="AD2659" s="94">
        <f>SUM(AD2658:AD2658)</f>
        <v>67500</v>
      </c>
      <c r="AE2659" s="94">
        <f>SUM(AE2658:AE2658)</f>
        <v>67500</v>
      </c>
      <c r="AF2659" s="94"/>
      <c r="AG2659" s="94">
        <f>SUM(AG2658:AG2658)</f>
        <v>0</v>
      </c>
      <c r="AH2659" s="94"/>
    </row>
    <row r="2660" spans="1:34" s="73" customFormat="1" x14ac:dyDescent="0.55000000000000004">
      <c r="A2660" s="108" t="s">
        <v>3720</v>
      </c>
      <c r="B2660" s="109">
        <v>1163</v>
      </c>
      <c r="C2660" s="102">
        <v>9247</v>
      </c>
      <c r="D2660" s="90" t="s">
        <v>3750</v>
      </c>
      <c r="E2660" s="102" t="s">
        <v>34</v>
      </c>
      <c r="F2660" s="102">
        <v>17662</v>
      </c>
      <c r="G2660" s="102">
        <v>5</v>
      </c>
      <c r="H2660" s="102">
        <v>3</v>
      </c>
      <c r="I2660" s="98">
        <v>78</v>
      </c>
      <c r="J2660" s="102" t="s">
        <v>38</v>
      </c>
      <c r="K2660" s="94">
        <f>((G2660*400)+(H2660*100))+I2660</f>
        <v>2378</v>
      </c>
      <c r="L2660" s="94">
        <v>250</v>
      </c>
      <c r="M2660" s="94">
        <f>K2660*L2660</f>
        <v>594500</v>
      </c>
      <c r="N2660" s="102"/>
      <c r="O2660" s="111" t="s">
        <v>3749</v>
      </c>
      <c r="P2660" s="96"/>
      <c r="Q2660" s="111" t="s">
        <v>3742</v>
      </c>
      <c r="R2660" s="111" t="s">
        <v>3723</v>
      </c>
      <c r="S2660" s="97" t="s">
        <v>3750</v>
      </c>
      <c r="T2660" s="102"/>
      <c r="U2660" s="102"/>
      <c r="V2660" s="102"/>
      <c r="W2660" s="94"/>
      <c r="X2660" s="98"/>
      <c r="Y2660" s="94"/>
      <c r="Z2660" s="94"/>
      <c r="AA2660" s="89"/>
      <c r="AB2660" s="89"/>
      <c r="AC2660" s="94"/>
      <c r="AD2660" s="94">
        <f>IF(AND(AC2660="",M2660=""),0,IF((AC2660=""),M2660,IF((M2660=""),AC2660,AC2660+M2660)))</f>
        <v>594500</v>
      </c>
      <c r="AE2660" s="94">
        <f>IF( (X2660=""),AD2660*1,AD2660*(X2660/100) )</f>
        <v>594500</v>
      </c>
      <c r="AF2660" s="94">
        <v>50000000</v>
      </c>
      <c r="AG2660" s="94">
        <f>IF((AF2660-AE2660) &gt; 1,0,IF((AF2660-AE2660)&lt;0,AE2660-AF2660,AF2660-AE2660))</f>
        <v>0</v>
      </c>
      <c r="AH2660" s="94">
        <v>0.01</v>
      </c>
    </row>
    <row r="2661" spans="1:34" s="73" customFormat="1" x14ac:dyDescent="0.55000000000000004">
      <c r="A2661" s="108"/>
      <c r="B2661" s="109"/>
      <c r="C2661" s="102"/>
      <c r="D2661" s="90"/>
      <c r="E2661" s="102"/>
      <c r="F2661" s="102"/>
      <c r="G2661" s="102"/>
      <c r="H2661" s="102"/>
      <c r="I2661" s="98"/>
      <c r="J2661" s="102"/>
      <c r="K2661" s="94"/>
      <c r="L2661" s="94" t="s">
        <v>63</v>
      </c>
      <c r="M2661" s="94">
        <f>SUM(M2660:M2660)</f>
        <v>594500</v>
      </c>
      <c r="N2661" s="102"/>
      <c r="O2661" s="111"/>
      <c r="P2661" s="96"/>
      <c r="Q2661" s="111"/>
      <c r="R2661" s="111"/>
      <c r="S2661" s="97"/>
      <c r="T2661" s="102"/>
      <c r="U2661" s="102"/>
      <c r="V2661" s="102"/>
      <c r="W2661" s="94"/>
      <c r="X2661" s="98"/>
      <c r="Y2661" s="94"/>
      <c r="Z2661" s="94"/>
      <c r="AA2661" s="89"/>
      <c r="AB2661" s="89"/>
      <c r="AC2661" s="94"/>
      <c r="AD2661" s="94">
        <f>SUM(AD2660:AD2660)</f>
        <v>594500</v>
      </c>
      <c r="AE2661" s="94">
        <f>SUM(AE2660:AE2660)</f>
        <v>594500</v>
      </c>
      <c r="AF2661" s="94"/>
      <c r="AG2661" s="94">
        <f>SUM(AG2660:AG2660)</f>
        <v>0</v>
      </c>
      <c r="AH2661" s="94"/>
    </row>
    <row r="2662" spans="1:34" s="73" customFormat="1" x14ac:dyDescent="0.55000000000000004">
      <c r="A2662" s="108" t="s">
        <v>3757</v>
      </c>
      <c r="B2662" s="109">
        <v>1164</v>
      </c>
      <c r="C2662" s="102">
        <v>9260</v>
      </c>
      <c r="D2662" s="90" t="s">
        <v>3758</v>
      </c>
      <c r="E2662" s="102" t="s">
        <v>34</v>
      </c>
      <c r="F2662" s="102">
        <v>17649</v>
      </c>
      <c r="G2662" s="102">
        <v>3</v>
      </c>
      <c r="H2662" s="102">
        <v>2</v>
      </c>
      <c r="I2662" s="98">
        <v>82</v>
      </c>
      <c r="J2662" s="102" t="s">
        <v>38</v>
      </c>
      <c r="K2662" s="94">
        <f>((G2662*400)+(H2662*100))+I2662</f>
        <v>1482</v>
      </c>
      <c r="L2662" s="94">
        <v>325</v>
      </c>
      <c r="M2662" s="94">
        <f>K2662*L2662</f>
        <v>481650</v>
      </c>
      <c r="N2662" s="102"/>
      <c r="O2662" s="111"/>
      <c r="P2662" s="96"/>
      <c r="Q2662" s="111"/>
      <c r="R2662" s="111"/>
      <c r="S2662" s="97"/>
      <c r="T2662" s="102"/>
      <c r="U2662" s="102"/>
      <c r="V2662" s="102"/>
      <c r="W2662" s="94"/>
      <c r="X2662" s="98"/>
      <c r="Y2662" s="94"/>
      <c r="Z2662" s="94"/>
      <c r="AA2662" s="89"/>
      <c r="AB2662" s="89"/>
      <c r="AC2662" s="94"/>
      <c r="AD2662" s="94">
        <f>IF(AND(AC2662="",M2662=""),0,IF((AC2662=""),M2662,IF((M2662=""),AC2662,AC2662+M2662)))</f>
        <v>481650</v>
      </c>
      <c r="AE2662" s="94">
        <f>IF( (X2662=""),AD2662*1,AD2662*(X2662/100) )</f>
        <v>481650</v>
      </c>
      <c r="AF2662" s="94">
        <v>50000000</v>
      </c>
      <c r="AG2662" s="94">
        <f>IF((AF2662-AE2662) &gt; 1,0,IF((AF2662-AE2662)&lt;0,AE2662-AF2662,AF2662-AE2662))</f>
        <v>0</v>
      </c>
      <c r="AH2662" s="94">
        <v>0.01</v>
      </c>
    </row>
    <row r="2663" spans="1:34" s="73" customFormat="1" x14ac:dyDescent="0.55000000000000004">
      <c r="A2663" s="108"/>
      <c r="B2663" s="109"/>
      <c r="C2663" s="102"/>
      <c r="D2663" s="90"/>
      <c r="E2663" s="102"/>
      <c r="F2663" s="102"/>
      <c r="G2663" s="102"/>
      <c r="H2663" s="102"/>
      <c r="I2663" s="98"/>
      <c r="J2663" s="102"/>
      <c r="K2663" s="94"/>
      <c r="L2663" s="94" t="s">
        <v>63</v>
      </c>
      <c r="M2663" s="94">
        <f>SUM(M2662:M2662)</f>
        <v>481650</v>
      </c>
      <c r="N2663" s="102"/>
      <c r="O2663" s="111"/>
      <c r="P2663" s="96"/>
      <c r="Q2663" s="111"/>
      <c r="R2663" s="111"/>
      <c r="S2663" s="97"/>
      <c r="T2663" s="102"/>
      <c r="U2663" s="102"/>
      <c r="V2663" s="102"/>
      <c r="W2663" s="94"/>
      <c r="X2663" s="98"/>
      <c r="Y2663" s="94"/>
      <c r="Z2663" s="94"/>
      <c r="AA2663" s="89"/>
      <c r="AB2663" s="89"/>
      <c r="AC2663" s="94"/>
      <c r="AD2663" s="94">
        <f>SUM(AD2662:AD2662)</f>
        <v>481650</v>
      </c>
      <c r="AE2663" s="94">
        <f>SUM(AE2662:AE2662)</f>
        <v>481650</v>
      </c>
      <c r="AF2663" s="94"/>
      <c r="AG2663" s="94">
        <f>SUM(AG2662:AG2662)</f>
        <v>0</v>
      </c>
      <c r="AH2663" s="94"/>
    </row>
    <row r="2664" spans="1:34" s="73" customFormat="1" x14ac:dyDescent="0.55000000000000004">
      <c r="A2664" s="108" t="s">
        <v>3761</v>
      </c>
      <c r="B2664" s="109">
        <v>1165</v>
      </c>
      <c r="C2664" s="102">
        <v>7429</v>
      </c>
      <c r="D2664" s="90" t="s">
        <v>3762</v>
      </c>
      <c r="E2664" s="102" t="s">
        <v>34</v>
      </c>
      <c r="F2664" s="102">
        <v>8272</v>
      </c>
      <c r="G2664" s="102">
        <v>0</v>
      </c>
      <c r="H2664" s="102">
        <v>2</v>
      </c>
      <c r="I2664" s="98">
        <v>9</v>
      </c>
      <c r="J2664" s="102" t="s">
        <v>35</v>
      </c>
      <c r="K2664" s="94">
        <f>((G2664*400)+(H2664*100))+I2664</f>
        <v>209</v>
      </c>
      <c r="L2664" s="94">
        <v>1200</v>
      </c>
      <c r="M2664" s="94">
        <f>K2664*L2664</f>
        <v>250800</v>
      </c>
      <c r="N2664" s="102">
        <v>1</v>
      </c>
      <c r="O2664" s="111" t="s">
        <v>3759</v>
      </c>
      <c r="P2664" s="96"/>
      <c r="Q2664" s="111" t="s">
        <v>3760</v>
      </c>
      <c r="R2664" s="111" t="s">
        <v>3763</v>
      </c>
      <c r="S2664" s="97" t="s">
        <v>3764</v>
      </c>
      <c r="T2664" s="102" t="s">
        <v>51</v>
      </c>
      <c r="U2664" s="102" t="s">
        <v>45</v>
      </c>
      <c r="V2664" s="102" t="s">
        <v>52</v>
      </c>
      <c r="W2664" s="94">
        <v>70.400000000000006</v>
      </c>
      <c r="X2664" s="98">
        <v>22</v>
      </c>
      <c r="Y2664" s="94">
        <v>6750</v>
      </c>
      <c r="Z2664" s="94">
        <f>W2664*Y2664</f>
        <v>475200.00000000006</v>
      </c>
      <c r="AA2664" s="89">
        <v>6</v>
      </c>
      <c r="AB2664" s="89">
        <v>6</v>
      </c>
      <c r="AC2664" s="94">
        <f>(Z2664*(100-AB2664))/100</f>
        <v>446688.00000000006</v>
      </c>
      <c r="AD2664" s="94">
        <f>IF(AND(AC2664="",M2664=""),0,IF((AC2664=""),M2664, IF( (M2664=""),AC2664,AC2664+M2664)))</f>
        <v>697488</v>
      </c>
      <c r="AE2664" s="94">
        <f>IF( (X2664=""),AD2664*1,( M2664+(SUM(AC2664:AC2664)) )*(X2664/100) )</f>
        <v>153447.36000000002</v>
      </c>
      <c r="AF2664" s="94">
        <v>50000000</v>
      </c>
      <c r="AG2664" s="94">
        <f>IF((AF2664-AE2664) &gt; 1,0,IF((AF2664-AE2664)&lt;0,AE2664-AF2664,AF2664-AE2664))</f>
        <v>0</v>
      </c>
      <c r="AH2664" s="94">
        <v>0.02</v>
      </c>
    </row>
    <row r="2665" spans="1:34" s="73" customFormat="1" x14ac:dyDescent="0.55000000000000004">
      <c r="A2665" s="108"/>
      <c r="B2665" s="109"/>
      <c r="C2665" s="102"/>
      <c r="D2665" s="90"/>
      <c r="E2665" s="102"/>
      <c r="F2665" s="102"/>
      <c r="G2665" s="102"/>
      <c r="H2665" s="102"/>
      <c r="I2665" s="98"/>
      <c r="J2665" s="102"/>
      <c r="K2665" s="94"/>
      <c r="L2665" s="94"/>
      <c r="M2665" s="94"/>
      <c r="N2665" s="102">
        <v>2</v>
      </c>
      <c r="O2665" s="111" t="s">
        <v>3759</v>
      </c>
      <c r="P2665" s="96"/>
      <c r="Q2665" s="111" t="s">
        <v>3760</v>
      </c>
      <c r="R2665" s="111" t="s">
        <v>3763</v>
      </c>
      <c r="S2665" s="97" t="s">
        <v>3765</v>
      </c>
      <c r="T2665" s="102" t="s">
        <v>51</v>
      </c>
      <c r="U2665" s="102" t="s">
        <v>45</v>
      </c>
      <c r="V2665" s="102" t="s">
        <v>52</v>
      </c>
      <c r="W2665" s="94">
        <v>63.84</v>
      </c>
      <c r="X2665" s="98">
        <v>19.95</v>
      </c>
      <c r="Y2665" s="94">
        <v>6750</v>
      </c>
      <c r="Z2665" s="94">
        <f>W2665*Y2665</f>
        <v>430920</v>
      </c>
      <c r="AA2665" s="89">
        <v>6</v>
      </c>
      <c r="AB2665" s="89">
        <v>6</v>
      </c>
      <c r="AC2665" s="94">
        <f>(Z2665*(100-AB2665))/100</f>
        <v>405064.8</v>
      </c>
      <c r="AD2665" s="94">
        <f>IF(AND(AC2665="",M2664=""),0,IF((AC2665=""),M2664, IF( (M2664=""),AC2665,AC2665+M2664)))</f>
        <v>655864.80000000005</v>
      </c>
      <c r="AE2665" s="94">
        <f>IF( (X2665=""),AD2665*1,( M2664+(SUM(AC2665:AC2665)) )*(X2665/100) )</f>
        <v>130845.0276</v>
      </c>
      <c r="AF2665" s="94">
        <v>50000000</v>
      </c>
      <c r="AG2665" s="94">
        <f>IF((AF2665-AE2665) &gt; 1,0,IF((AF2665-AE2665)&lt;0,AE2665-AF2665,AF2665-AE2665))</f>
        <v>0</v>
      </c>
      <c r="AH2665" s="94">
        <v>0.02</v>
      </c>
    </row>
    <row r="2666" spans="1:34" s="73" customFormat="1" x14ac:dyDescent="0.55000000000000004">
      <c r="A2666" s="108"/>
      <c r="B2666" s="109"/>
      <c r="C2666" s="102"/>
      <c r="D2666" s="90"/>
      <c r="E2666" s="102"/>
      <c r="F2666" s="102"/>
      <c r="G2666" s="102"/>
      <c r="H2666" s="102"/>
      <c r="I2666" s="98"/>
      <c r="J2666" s="102"/>
      <c r="K2666" s="94"/>
      <c r="L2666" s="94"/>
      <c r="M2666" s="94"/>
      <c r="N2666" s="102">
        <v>3</v>
      </c>
      <c r="O2666" s="111" t="s">
        <v>3759</v>
      </c>
      <c r="P2666" s="96"/>
      <c r="Q2666" s="111" t="s">
        <v>3760</v>
      </c>
      <c r="R2666" s="111" t="s">
        <v>3763</v>
      </c>
      <c r="S2666" s="97" t="s">
        <v>3766</v>
      </c>
      <c r="T2666" s="102" t="s">
        <v>51</v>
      </c>
      <c r="U2666" s="102" t="s">
        <v>45</v>
      </c>
      <c r="V2666" s="102" t="s">
        <v>52</v>
      </c>
      <c r="W2666" s="94">
        <v>165.6</v>
      </c>
      <c r="X2666" s="98">
        <v>51.76</v>
      </c>
      <c r="Y2666" s="94">
        <v>6750</v>
      </c>
      <c r="Z2666" s="94">
        <f>W2666*Y2666</f>
        <v>1117800</v>
      </c>
      <c r="AA2666" s="89">
        <v>6</v>
      </c>
      <c r="AB2666" s="89">
        <v>6</v>
      </c>
      <c r="AC2666" s="94">
        <f>(Z2666*(100-AB2666))/100</f>
        <v>1050732</v>
      </c>
      <c r="AD2666" s="94">
        <f>IF(AND(AC2666="",M2664=""),0,IF((AC2666=""),M2664, IF( (M2664=""),AC2666,AC2666+M2664)))</f>
        <v>1301532</v>
      </c>
      <c r="AE2666" s="94">
        <f>IF( (X2666=""),AD2666*1,( M2664+(SUM(AC2666:AC2666)) )*(X2666/100) )</f>
        <v>673672.96319999988</v>
      </c>
      <c r="AF2666" s="94">
        <v>50000000</v>
      </c>
      <c r="AG2666" s="94">
        <f>IF((AF2666-AE2666) &gt; 1,0,IF((AF2666-AE2666)&lt;0,AE2666-AF2666,AF2666-AE2666))</f>
        <v>0</v>
      </c>
      <c r="AH2666" s="94">
        <v>0.02</v>
      </c>
    </row>
    <row r="2667" spans="1:34" s="73" customFormat="1" x14ac:dyDescent="0.55000000000000004">
      <c r="A2667" s="108"/>
      <c r="B2667" s="109"/>
      <c r="C2667" s="102"/>
      <c r="D2667" s="90"/>
      <c r="E2667" s="102"/>
      <c r="F2667" s="102"/>
      <c r="G2667" s="102"/>
      <c r="H2667" s="102"/>
      <c r="I2667" s="98"/>
      <c r="J2667" s="102"/>
      <c r="K2667" s="94"/>
      <c r="L2667" s="94"/>
      <c r="M2667" s="94"/>
      <c r="N2667" s="102">
        <v>4</v>
      </c>
      <c r="O2667" s="111" t="s">
        <v>3759</v>
      </c>
      <c r="P2667" s="96"/>
      <c r="Q2667" s="111" t="s">
        <v>3760</v>
      </c>
      <c r="R2667" s="111" t="s">
        <v>3763</v>
      </c>
      <c r="S2667" s="97" t="s">
        <v>3767</v>
      </c>
      <c r="T2667" s="102" t="s">
        <v>343</v>
      </c>
      <c r="U2667" s="102" t="s">
        <v>45</v>
      </c>
      <c r="V2667" s="102" t="s">
        <v>52</v>
      </c>
      <c r="W2667" s="94">
        <v>20.100000000000001</v>
      </c>
      <c r="X2667" s="98">
        <v>6.28</v>
      </c>
      <c r="Y2667" s="94">
        <v>0</v>
      </c>
      <c r="Z2667" s="94">
        <f>W2667*Y2667</f>
        <v>0</v>
      </c>
      <c r="AA2667" s="89">
        <v>6</v>
      </c>
      <c r="AB2667" s="89">
        <v>6</v>
      </c>
      <c r="AC2667" s="94">
        <f>(Z2667*(100-AB2667))/100</f>
        <v>0</v>
      </c>
      <c r="AD2667" s="94">
        <f>IF(AND(AC2667="",M2664=""),0,IF((AC2667=""),M2664, IF( (M2664=""),AC2667,AC2667+M2664)))</f>
        <v>250800</v>
      </c>
      <c r="AE2667" s="94">
        <f>IF( (X2667=""),AD2667*1,( M2664+(SUM(AC2667:AC2667)) )*(X2667/100) )</f>
        <v>15750.240000000002</v>
      </c>
      <c r="AF2667" s="94">
        <v>50000000</v>
      </c>
      <c r="AG2667" s="94">
        <f>IF((AF2667-AE2667) &gt; 1,0,IF((AF2667-AE2667)&lt;0,AE2667-AF2667,AF2667-AE2667))</f>
        <v>0</v>
      </c>
      <c r="AH2667" s="94">
        <v>0.02</v>
      </c>
    </row>
    <row r="2668" spans="1:34" s="73" customFormat="1" x14ac:dyDescent="0.55000000000000004">
      <c r="A2668" s="108"/>
      <c r="B2668" s="109"/>
      <c r="C2668" s="102"/>
      <c r="D2668" s="90"/>
      <c r="E2668" s="102"/>
      <c r="F2668" s="102"/>
      <c r="G2668" s="102"/>
      <c r="H2668" s="102"/>
      <c r="I2668" s="98"/>
      <c r="J2668" s="102"/>
      <c r="K2668" s="94"/>
      <c r="L2668" s="94" t="s">
        <v>63</v>
      </c>
      <c r="M2668" s="94">
        <f>SUM(M2664:M2667)</f>
        <v>250800</v>
      </c>
      <c r="N2668" s="102"/>
      <c r="O2668" s="111"/>
      <c r="P2668" s="96"/>
      <c r="Q2668" s="111"/>
      <c r="R2668" s="111"/>
      <c r="S2668" s="97"/>
      <c r="T2668" s="102"/>
      <c r="U2668" s="102"/>
      <c r="V2668" s="102"/>
      <c r="W2668" s="94"/>
      <c r="X2668" s="98"/>
      <c r="Y2668" s="94"/>
      <c r="Z2668" s="94"/>
      <c r="AA2668" s="89"/>
      <c r="AB2668" s="89"/>
      <c r="AC2668" s="94"/>
      <c r="AD2668" s="94">
        <f>SUM(AD2664:AD2667)</f>
        <v>2905684.8</v>
      </c>
      <c r="AE2668" s="94">
        <f>SUM(AE2664:AE2667)</f>
        <v>973715.59079999989</v>
      </c>
      <c r="AF2668" s="94"/>
      <c r="AG2668" s="94">
        <f>SUM(AG2664:AG2667)</f>
        <v>0</v>
      </c>
      <c r="AH2668" s="94"/>
    </row>
    <row r="2669" spans="1:34" s="73" customFormat="1" x14ac:dyDescent="0.55000000000000004">
      <c r="A2669" s="108" t="s">
        <v>3768</v>
      </c>
      <c r="B2669" s="109">
        <v>1166</v>
      </c>
      <c r="C2669" s="102">
        <v>10300</v>
      </c>
      <c r="D2669" s="90" t="s">
        <v>3769</v>
      </c>
      <c r="E2669" s="102" t="s">
        <v>34</v>
      </c>
      <c r="F2669" s="102">
        <v>2523</v>
      </c>
      <c r="G2669" s="102">
        <v>0</v>
      </c>
      <c r="H2669" s="102">
        <v>1</v>
      </c>
      <c r="I2669" s="98">
        <v>76</v>
      </c>
      <c r="J2669" s="102" t="s">
        <v>38</v>
      </c>
      <c r="K2669" s="94">
        <f>((G2669*400)+(H2669*100))+I2669</f>
        <v>176</v>
      </c>
      <c r="L2669" s="94">
        <v>800</v>
      </c>
      <c r="M2669" s="94">
        <f>K2669*L2669</f>
        <v>140800</v>
      </c>
      <c r="N2669" s="102">
        <v>1</v>
      </c>
      <c r="O2669" s="111" t="s">
        <v>3770</v>
      </c>
      <c r="P2669" s="96">
        <v>3570800351771</v>
      </c>
      <c r="Q2669" s="111" t="s">
        <v>3771</v>
      </c>
      <c r="R2669" s="111" t="s">
        <v>3772</v>
      </c>
      <c r="S2669" s="97" t="s">
        <v>3769</v>
      </c>
      <c r="T2669" s="102" t="s">
        <v>51</v>
      </c>
      <c r="U2669" s="102" t="s">
        <v>45</v>
      </c>
      <c r="V2669" s="102" t="s">
        <v>52</v>
      </c>
      <c r="W2669" s="94">
        <v>30</v>
      </c>
      <c r="X2669" s="98">
        <v>100</v>
      </c>
      <c r="Y2669" s="94">
        <v>6750</v>
      </c>
      <c r="Z2669" s="94">
        <f>W2669*Y2669</f>
        <v>202500</v>
      </c>
      <c r="AA2669" s="89">
        <v>6</v>
      </c>
      <c r="AB2669" s="89">
        <v>6</v>
      </c>
      <c r="AC2669" s="94">
        <f>(Z2669*(100-AB2669))/100</f>
        <v>190350</v>
      </c>
      <c r="AD2669" s="94">
        <f>IF(AND(AC2669="",M2664=""),0,IF((AC2669=""),M2664, IF( (M2664=""),AC2669,AC2669+M2664)))</f>
        <v>441150</v>
      </c>
      <c r="AE2669" s="94">
        <f>IF( (X2669=""),AD2669*1,( M2664+(SUM(AC2669:AC2669)) )*(X2669/100) )</f>
        <v>441150</v>
      </c>
      <c r="AF2669" s="94">
        <v>10000000</v>
      </c>
      <c r="AG2669" s="94">
        <f>IF((AF2669-AE2669) &gt; 1,0,IF((AF2669-AE2669)&lt;0,AE2669-AF2669,AF2669-AE2669))</f>
        <v>0</v>
      </c>
      <c r="AH2669" s="94">
        <v>0.02</v>
      </c>
    </row>
    <row r="2670" spans="1:34" s="73" customFormat="1" x14ac:dyDescent="0.55000000000000004">
      <c r="A2670" s="108"/>
      <c r="B2670" s="109"/>
      <c r="C2670" s="102"/>
      <c r="D2670" s="90"/>
      <c r="E2670" s="102"/>
      <c r="F2670" s="102"/>
      <c r="G2670" s="102"/>
      <c r="H2670" s="102"/>
      <c r="I2670" s="98"/>
      <c r="J2670" s="102"/>
      <c r="K2670" s="94"/>
      <c r="L2670" s="94" t="s">
        <v>63</v>
      </c>
      <c r="M2670" s="94">
        <f>SUM(M2669:M2669)</f>
        <v>140800</v>
      </c>
      <c r="N2670" s="102"/>
      <c r="O2670" s="111"/>
      <c r="P2670" s="96"/>
      <c r="Q2670" s="111"/>
      <c r="R2670" s="111"/>
      <c r="S2670" s="97"/>
      <c r="T2670" s="102"/>
      <c r="U2670" s="102"/>
      <c r="V2670" s="102"/>
      <c r="W2670" s="94"/>
      <c r="X2670" s="98"/>
      <c r="Y2670" s="94"/>
      <c r="Z2670" s="94"/>
      <c r="AA2670" s="89"/>
      <c r="AB2670" s="89"/>
      <c r="AC2670" s="94"/>
      <c r="AD2670" s="94">
        <f>SUM(AD2669:AD2669)</f>
        <v>441150</v>
      </c>
      <c r="AE2670" s="94">
        <f>SUM(AE2669:AE2669)</f>
        <v>441150</v>
      </c>
      <c r="AF2670" s="94"/>
      <c r="AG2670" s="94">
        <f>SUM(AG2669:AG2669)</f>
        <v>0</v>
      </c>
      <c r="AH2670" s="94"/>
    </row>
    <row r="2671" spans="1:34" s="99" customFormat="1" x14ac:dyDescent="0.55000000000000004">
      <c r="A2671" s="107" t="s">
        <v>1160</v>
      </c>
      <c r="B2671" s="161">
        <v>1310</v>
      </c>
      <c r="C2671" s="161">
        <v>6306</v>
      </c>
      <c r="D2671" s="162" t="s">
        <v>3773</v>
      </c>
      <c r="E2671" s="161" t="s">
        <v>37</v>
      </c>
      <c r="F2671" s="161">
        <v>5469</v>
      </c>
      <c r="G2671" s="161">
        <v>5</v>
      </c>
      <c r="H2671" s="161">
        <v>0</v>
      </c>
      <c r="I2671" s="163">
        <v>99</v>
      </c>
      <c r="J2671" s="161" t="s">
        <v>38</v>
      </c>
      <c r="K2671" s="121">
        <f>((G2671*400)+(H2671*100))+I2671</f>
        <v>2099</v>
      </c>
      <c r="L2671" s="121">
        <v>400</v>
      </c>
      <c r="M2671" s="121">
        <f>K2671*L2671</f>
        <v>839600</v>
      </c>
      <c r="N2671" s="161"/>
      <c r="O2671" s="164"/>
      <c r="P2671" s="165"/>
      <c r="Q2671" s="164"/>
      <c r="R2671" s="164"/>
      <c r="S2671" s="166"/>
      <c r="T2671" s="161"/>
      <c r="U2671" s="161"/>
      <c r="V2671" s="161"/>
      <c r="W2671" s="121"/>
      <c r="X2671" s="163"/>
      <c r="Y2671" s="121"/>
      <c r="Z2671" s="121"/>
      <c r="AA2671" s="167"/>
      <c r="AB2671" s="167"/>
      <c r="AC2671" s="121"/>
      <c r="AD2671" s="121">
        <f>IF(AND(AC2671="",M2671=""),0,IF((AC2671=""),M2671,IF((M2671=""),AC2671,AC2671+M2671)))</f>
        <v>839600</v>
      </c>
      <c r="AE2671" s="121">
        <f>IF( (X2671=""),AD2671*1,AD2671*(X2671/100) )</f>
        <v>839600</v>
      </c>
      <c r="AF2671" s="121">
        <v>0</v>
      </c>
      <c r="AG2671" s="121">
        <f>IF((AF2671-AE2671) &gt; 1,0,IF((AF2671-AE2671)&lt;0,AE2671-AF2671,AF2671-AE2671))</f>
        <v>839600</v>
      </c>
      <c r="AH2671" s="121">
        <v>0.01</v>
      </c>
    </row>
    <row r="2672" spans="1:34" s="99" customFormat="1" x14ac:dyDescent="0.55000000000000004">
      <c r="A2672" s="107"/>
      <c r="B2672" s="161"/>
      <c r="C2672" s="161"/>
      <c r="D2672" s="162"/>
      <c r="E2672" s="161"/>
      <c r="F2672" s="161"/>
      <c r="G2672" s="161"/>
      <c r="H2672" s="161"/>
      <c r="I2672" s="163"/>
      <c r="J2672" s="161"/>
      <c r="K2672" s="121"/>
      <c r="L2672" s="121" t="s">
        <v>63</v>
      </c>
      <c r="M2672" s="121">
        <f>SUM(M2671:M2671)</f>
        <v>839600</v>
      </c>
      <c r="N2672" s="161"/>
      <c r="O2672" s="164"/>
      <c r="P2672" s="165"/>
      <c r="Q2672" s="164"/>
      <c r="R2672" s="164"/>
      <c r="S2672" s="166"/>
      <c r="T2672" s="161"/>
      <c r="U2672" s="161"/>
      <c r="V2672" s="161"/>
      <c r="W2672" s="121"/>
      <c r="X2672" s="163"/>
      <c r="Y2672" s="121"/>
      <c r="Z2672" s="121"/>
      <c r="AA2672" s="167"/>
      <c r="AB2672" s="167"/>
      <c r="AC2672" s="121"/>
      <c r="AD2672" s="121"/>
      <c r="AE2672" s="121">
        <f>SUM(AE2671:AE2671)</f>
        <v>839600</v>
      </c>
      <c r="AF2672" s="121"/>
      <c r="AG2672" s="121">
        <f>SUM(AG2671:AG2671)</f>
        <v>839600</v>
      </c>
      <c r="AH2672" s="121"/>
    </row>
    <row r="2673" spans="1:34" s="99" customFormat="1" x14ac:dyDescent="0.55000000000000004">
      <c r="A2673" s="125" t="s">
        <v>3774</v>
      </c>
      <c r="B2673" s="102">
        <v>1168</v>
      </c>
      <c r="C2673" s="102">
        <v>5027</v>
      </c>
      <c r="D2673" s="90" t="s">
        <v>3777</v>
      </c>
      <c r="E2673" s="102" t="s">
        <v>34</v>
      </c>
      <c r="F2673" s="102">
        <v>18059</v>
      </c>
      <c r="G2673" s="102">
        <v>0</v>
      </c>
      <c r="H2673" s="102">
        <v>1</v>
      </c>
      <c r="I2673" s="98">
        <v>76</v>
      </c>
      <c r="J2673" s="102" t="s">
        <v>38</v>
      </c>
      <c r="K2673" s="94">
        <f>((G2673*400)+(H2673*100))+I2673</f>
        <v>176</v>
      </c>
      <c r="L2673" s="94">
        <v>625</v>
      </c>
      <c r="M2673" s="94">
        <f>K2673*L2673</f>
        <v>110000</v>
      </c>
      <c r="N2673" s="102"/>
      <c r="O2673" s="111"/>
      <c r="P2673" s="96"/>
      <c r="Q2673" s="111"/>
      <c r="R2673" s="111"/>
      <c r="S2673" s="97"/>
      <c r="T2673" s="102"/>
      <c r="U2673" s="102"/>
      <c r="V2673" s="102"/>
      <c r="W2673" s="94"/>
      <c r="X2673" s="98"/>
      <c r="Y2673" s="94"/>
      <c r="Z2673" s="94"/>
      <c r="AA2673" s="89"/>
      <c r="AB2673" s="89"/>
      <c r="AC2673" s="94"/>
      <c r="AD2673" s="94">
        <f>IF(AND(AC2673="",M2673=""),0,IF((AC2673=""),M2673,IF((M2673=""),AC2673,AC2673+M2673)))</f>
        <v>110000</v>
      </c>
      <c r="AE2673" s="94">
        <f>IF( (X2673=""),AD2673*1,AD2673*(X2673/100) )</f>
        <v>110000</v>
      </c>
      <c r="AF2673" s="94">
        <v>50000000</v>
      </c>
      <c r="AG2673" s="94">
        <f>IF((AF2673-AE2673) &gt; 1,0,IF((AF2673-AE2673)&lt;0,AE2673-AF2673,AF2673-AE2673))</f>
        <v>0</v>
      </c>
      <c r="AH2673" s="94">
        <v>0.01</v>
      </c>
    </row>
    <row r="2674" spans="1:34" s="99" customFormat="1" x14ac:dyDescent="0.55000000000000004">
      <c r="A2674" s="125"/>
      <c r="B2674" s="102">
        <v>1169</v>
      </c>
      <c r="C2674" s="102">
        <v>5046</v>
      </c>
      <c r="D2674" s="90" t="s">
        <v>3775</v>
      </c>
      <c r="E2674" s="102" t="s">
        <v>34</v>
      </c>
      <c r="F2674" s="102">
        <v>26297</v>
      </c>
      <c r="G2674" s="102">
        <v>47</v>
      </c>
      <c r="H2674" s="102">
        <v>0</v>
      </c>
      <c r="I2674" s="98">
        <v>80</v>
      </c>
      <c r="J2674" s="102" t="s">
        <v>38</v>
      </c>
      <c r="K2674" s="94">
        <f>((G2674*400)+(H2674*100))+I2674</f>
        <v>18880</v>
      </c>
      <c r="L2674" s="94">
        <v>300</v>
      </c>
      <c r="M2674" s="94">
        <f>K2674*L2674</f>
        <v>5664000</v>
      </c>
      <c r="N2674" s="102"/>
      <c r="O2674" s="111"/>
      <c r="P2674" s="96"/>
      <c r="Q2674" s="111"/>
      <c r="R2674" s="111"/>
      <c r="S2674" s="97"/>
      <c r="T2674" s="102"/>
      <c r="U2674" s="102"/>
      <c r="V2674" s="102"/>
      <c r="W2674" s="94"/>
      <c r="X2674" s="98"/>
      <c r="Y2674" s="94"/>
      <c r="Z2674" s="94"/>
      <c r="AA2674" s="89"/>
      <c r="AB2674" s="89"/>
      <c r="AC2674" s="94"/>
      <c r="AD2674" s="94">
        <f>IF(AND(AC2674="",M2674=""),0,IF((AC2674=""),M2674,IF((M2674=""),AC2674,AC2674+M2674)))</f>
        <v>5664000</v>
      </c>
      <c r="AE2674" s="94">
        <f>IF( (X2674=""),AD2674*1,AD2674*(X2674/100) )</f>
        <v>5664000</v>
      </c>
      <c r="AF2674" s="94">
        <v>50000000</v>
      </c>
      <c r="AG2674" s="94">
        <f>IF((AF2674-AE2674) &gt; 1,0,IF((AF2674-AE2674)&lt;0,AE2674-AF2674,AF2674-AE2674))</f>
        <v>0</v>
      </c>
      <c r="AH2674" s="94">
        <v>0.01</v>
      </c>
    </row>
    <row r="2675" spans="1:34" s="99" customFormat="1" x14ac:dyDescent="0.55000000000000004">
      <c r="A2675" s="125"/>
      <c r="B2675" s="102">
        <v>1170</v>
      </c>
      <c r="C2675" s="102">
        <v>10663</v>
      </c>
      <c r="D2675" s="90" t="s">
        <v>15347</v>
      </c>
      <c r="E2675" s="102" t="s">
        <v>34</v>
      </c>
      <c r="F2675" s="102">
        <v>26298</v>
      </c>
      <c r="G2675" s="102">
        <v>6</v>
      </c>
      <c r="H2675" s="102">
        <v>1</v>
      </c>
      <c r="I2675" s="98">
        <v>38</v>
      </c>
      <c r="J2675" s="102" t="s">
        <v>38</v>
      </c>
      <c r="K2675" s="94">
        <f>((G2675*400)+(H2675*100))+I2675</f>
        <v>2538</v>
      </c>
      <c r="L2675" s="94">
        <v>300</v>
      </c>
      <c r="M2675" s="94">
        <f>K2675*L2675</f>
        <v>761400</v>
      </c>
      <c r="N2675" s="102"/>
      <c r="O2675" s="111"/>
      <c r="P2675" s="96"/>
      <c r="Q2675" s="111"/>
      <c r="R2675" s="111"/>
      <c r="S2675" s="97"/>
      <c r="T2675" s="102"/>
      <c r="U2675" s="102"/>
      <c r="V2675" s="102"/>
      <c r="W2675" s="94"/>
      <c r="X2675" s="98"/>
      <c r="Y2675" s="94"/>
      <c r="Z2675" s="94"/>
      <c r="AA2675" s="89"/>
      <c r="AB2675" s="89"/>
      <c r="AC2675" s="94"/>
      <c r="AD2675" s="94">
        <f>IF(AND(AC2675="",M2675=""),0,IF((AC2675=""),M2675,IF((M2675=""),AC2675,AC2675+M2675)))</f>
        <v>761400</v>
      </c>
      <c r="AE2675" s="94">
        <f>IF( (X2675=""),AD2675*1,AD2675*(X2675/100) )</f>
        <v>761400</v>
      </c>
      <c r="AF2675" s="94">
        <v>50000000</v>
      </c>
      <c r="AG2675" s="94">
        <f>IF((AF2675-AE2675) &gt; 1,0,IF((AF2675-AE2675)&lt;0,AE2675-AF2675,AF2675-AE2675))</f>
        <v>0</v>
      </c>
      <c r="AH2675" s="94">
        <v>0.01</v>
      </c>
    </row>
    <row r="2676" spans="1:34" s="99" customFormat="1" x14ac:dyDescent="0.55000000000000004">
      <c r="A2676" s="125"/>
      <c r="B2676" s="102">
        <v>1171</v>
      </c>
      <c r="C2676" s="102">
        <v>4679</v>
      </c>
      <c r="D2676" s="90" t="s">
        <v>3776</v>
      </c>
      <c r="E2676" s="102" t="s">
        <v>34</v>
      </c>
      <c r="F2676" s="102">
        <v>26299</v>
      </c>
      <c r="G2676" s="102">
        <v>27</v>
      </c>
      <c r="H2676" s="102">
        <v>2</v>
      </c>
      <c r="I2676" s="98">
        <v>51</v>
      </c>
      <c r="J2676" s="102" t="s">
        <v>38</v>
      </c>
      <c r="K2676" s="94">
        <f>((G2676*400)+(H2676*100))+I2676</f>
        <v>11051</v>
      </c>
      <c r="L2676" s="94">
        <v>300</v>
      </c>
      <c r="M2676" s="94">
        <f>K2676*L2676</f>
        <v>3315300</v>
      </c>
      <c r="N2676" s="102"/>
      <c r="O2676" s="111"/>
      <c r="P2676" s="96"/>
      <c r="Q2676" s="111"/>
      <c r="R2676" s="111"/>
      <c r="S2676" s="97"/>
      <c r="T2676" s="102"/>
      <c r="U2676" s="102"/>
      <c r="V2676" s="102"/>
      <c r="W2676" s="94"/>
      <c r="X2676" s="98"/>
      <c r="Y2676" s="94"/>
      <c r="Z2676" s="94"/>
      <c r="AA2676" s="89"/>
      <c r="AB2676" s="89"/>
      <c r="AC2676" s="94"/>
      <c r="AD2676" s="94">
        <f>IF(AND(AC2676="",M2676=""),0,IF((AC2676=""),M2676,IF((M2676=""),AC2676,AC2676+M2676)))</f>
        <v>3315300</v>
      </c>
      <c r="AE2676" s="94">
        <f>IF( (X2676=""),AD2676*1,AD2676*(X2676/100) )</f>
        <v>3315300</v>
      </c>
      <c r="AF2676" s="94">
        <v>50000000</v>
      </c>
      <c r="AG2676" s="94">
        <f>IF((AF2676-AE2676) &gt; 1,0,IF((AF2676-AE2676)&lt;0,AE2676-AF2676,AF2676-AE2676))</f>
        <v>0</v>
      </c>
      <c r="AH2676" s="94">
        <v>0.01</v>
      </c>
    </row>
    <row r="2677" spans="1:34" s="99" customFormat="1" x14ac:dyDescent="0.55000000000000004">
      <c r="A2677" s="125"/>
      <c r="B2677" s="102">
        <v>1172</v>
      </c>
      <c r="C2677" s="102">
        <v>10665</v>
      </c>
      <c r="D2677" s="90" t="s">
        <v>15348</v>
      </c>
      <c r="E2677" s="102" t="s">
        <v>34</v>
      </c>
      <c r="F2677" s="102">
        <v>26296</v>
      </c>
      <c r="G2677" s="102">
        <v>21</v>
      </c>
      <c r="H2677" s="102">
        <v>3</v>
      </c>
      <c r="I2677" s="98">
        <v>6</v>
      </c>
      <c r="J2677" s="102" t="s">
        <v>38</v>
      </c>
      <c r="K2677" s="94">
        <f>((G2677*400)+(H2677*100))+I2677</f>
        <v>8706</v>
      </c>
      <c r="L2677" s="94">
        <v>300</v>
      </c>
      <c r="M2677" s="94">
        <f>K2677*L2677</f>
        <v>2611800</v>
      </c>
      <c r="N2677" s="102"/>
      <c r="O2677" s="111"/>
      <c r="P2677" s="96"/>
      <c r="Q2677" s="111"/>
      <c r="R2677" s="111"/>
      <c r="S2677" s="97"/>
      <c r="T2677" s="102"/>
      <c r="U2677" s="102"/>
      <c r="V2677" s="102"/>
      <c r="W2677" s="94"/>
      <c r="X2677" s="98"/>
      <c r="Y2677" s="94"/>
      <c r="Z2677" s="94"/>
      <c r="AA2677" s="89"/>
      <c r="AB2677" s="89"/>
      <c r="AC2677" s="94"/>
      <c r="AD2677" s="94">
        <f>IF(AND(AC2677="",M2677=""),0,IF((AC2677=""),M2677,IF((M2677=""),AC2677,AC2677+M2677)))</f>
        <v>2611800</v>
      </c>
      <c r="AE2677" s="94">
        <f>IF( (X2677=""),AD2677*1,AD2677*(X2677/100) )</f>
        <v>2611800</v>
      </c>
      <c r="AF2677" s="94">
        <v>50000000</v>
      </c>
      <c r="AG2677" s="94">
        <f>IF((AF2677-AE2677) &gt; 1,0,IF((AF2677-AE2677)&lt;0,AE2677-AF2677,AF2677-AE2677))</f>
        <v>0</v>
      </c>
      <c r="AH2677" s="94">
        <v>0.01</v>
      </c>
    </row>
    <row r="2678" spans="1:34" s="99" customFormat="1" x14ac:dyDescent="0.55000000000000004">
      <c r="A2678" s="125"/>
      <c r="B2678" s="102"/>
      <c r="C2678" s="102"/>
      <c r="D2678" s="90"/>
      <c r="E2678" s="102"/>
      <c r="F2678" s="102"/>
      <c r="G2678" s="102"/>
      <c r="H2678" s="102"/>
      <c r="I2678" s="98"/>
      <c r="J2678" s="102"/>
      <c r="K2678" s="94"/>
      <c r="L2678" s="94" t="s">
        <v>63</v>
      </c>
      <c r="M2678" s="94">
        <f>SUM(M2673:M2677)</f>
        <v>12462500</v>
      </c>
      <c r="N2678" s="102"/>
      <c r="O2678" s="111"/>
      <c r="P2678" s="96"/>
      <c r="Q2678" s="111"/>
      <c r="R2678" s="111"/>
      <c r="S2678" s="97"/>
      <c r="T2678" s="102"/>
      <c r="U2678" s="102"/>
      <c r="V2678" s="102"/>
      <c r="W2678" s="94"/>
      <c r="X2678" s="98"/>
      <c r="Y2678" s="94"/>
      <c r="Z2678" s="94"/>
      <c r="AA2678" s="89"/>
      <c r="AB2678" s="89"/>
      <c r="AC2678" s="94"/>
      <c r="AD2678" s="94"/>
      <c r="AE2678" s="94">
        <f>SUM(AE2673:AE2677)</f>
        <v>12462500</v>
      </c>
      <c r="AF2678" s="94"/>
      <c r="AG2678" s="94">
        <f>SUM(AG2673:AG2677)</f>
        <v>0</v>
      </c>
      <c r="AH2678" s="94"/>
    </row>
    <row r="2679" spans="1:34" s="73" customFormat="1" x14ac:dyDescent="0.55000000000000004">
      <c r="A2679" s="108" t="s">
        <v>1708</v>
      </c>
      <c r="B2679" s="109">
        <v>1173</v>
      </c>
      <c r="C2679" s="102">
        <v>9622</v>
      </c>
      <c r="D2679" s="90"/>
      <c r="E2679" s="102" t="s">
        <v>34</v>
      </c>
      <c r="F2679" s="102">
        <v>20954</v>
      </c>
      <c r="G2679" s="102">
        <v>11</v>
      </c>
      <c r="H2679" s="102">
        <v>1</v>
      </c>
      <c r="I2679" s="98">
        <v>75</v>
      </c>
      <c r="J2679" s="102" t="s">
        <v>38</v>
      </c>
      <c r="K2679" s="94">
        <f>((G2679*400)+(H2679*100))+I2679</f>
        <v>4575</v>
      </c>
      <c r="L2679" s="94">
        <v>225</v>
      </c>
      <c r="M2679" s="94">
        <f>K2679*L2679</f>
        <v>1029375</v>
      </c>
      <c r="N2679" s="102"/>
      <c r="O2679" s="111"/>
      <c r="P2679" s="96"/>
      <c r="Q2679" s="111"/>
      <c r="R2679" s="111"/>
      <c r="S2679" s="97"/>
      <c r="T2679" s="102"/>
      <c r="U2679" s="102"/>
      <c r="V2679" s="102"/>
      <c r="W2679" s="94"/>
      <c r="X2679" s="98"/>
      <c r="Y2679" s="94"/>
      <c r="Z2679" s="94"/>
      <c r="AA2679" s="89"/>
      <c r="AB2679" s="89"/>
      <c r="AC2679" s="94"/>
      <c r="AD2679" s="94">
        <f>IF(AND(AC2679="",M2679=""),0,IF((AC2679=""),M2679,IF((M2679=""),AC2679,AC2679+M2679)))</f>
        <v>1029375</v>
      </c>
      <c r="AE2679" s="94">
        <f>IF( (X2679=""),AD2679*1,AD2679*(X2679/100) )</f>
        <v>1029375</v>
      </c>
      <c r="AF2679" s="94">
        <v>50000000</v>
      </c>
      <c r="AG2679" s="94">
        <f t="shared" ref="AG2679:AG2684" si="259">IF((AF2679-AE2679) &gt; 1,0,IF((AF2679-AE2679)&lt;0,AE2679-AF2679,AF2679-AE2679))</f>
        <v>0</v>
      </c>
      <c r="AH2679" s="94">
        <v>0.01</v>
      </c>
    </row>
    <row r="2680" spans="1:34" s="73" customFormat="1" x14ac:dyDescent="0.55000000000000004">
      <c r="A2680" s="108"/>
      <c r="B2680" s="109">
        <v>1174</v>
      </c>
      <c r="C2680" s="102">
        <v>8554</v>
      </c>
      <c r="D2680" s="90" t="s">
        <v>3780</v>
      </c>
      <c r="E2680" s="102" t="s">
        <v>34</v>
      </c>
      <c r="F2680" s="102">
        <v>20993</v>
      </c>
      <c r="G2680" s="102">
        <v>0</v>
      </c>
      <c r="H2680" s="102">
        <v>1</v>
      </c>
      <c r="I2680" s="98">
        <v>70</v>
      </c>
      <c r="J2680" s="102" t="s">
        <v>35</v>
      </c>
      <c r="K2680" s="94">
        <f>((G2680*400)+(H2680*100))+I2680</f>
        <v>170</v>
      </c>
      <c r="L2680" s="94">
        <v>800</v>
      </c>
      <c r="M2680" s="94">
        <f>K2680*L2680</f>
        <v>136000</v>
      </c>
      <c r="N2680" s="102">
        <v>1</v>
      </c>
      <c r="O2680" s="111" t="s">
        <v>3778</v>
      </c>
      <c r="P2680" s="96">
        <v>3570800347391</v>
      </c>
      <c r="Q2680" s="111" t="s">
        <v>3779</v>
      </c>
      <c r="R2680" s="111" t="s">
        <v>1710</v>
      </c>
      <c r="S2680" s="97" t="s">
        <v>3781</v>
      </c>
      <c r="T2680" s="102" t="s">
        <v>51</v>
      </c>
      <c r="U2680" s="102" t="s">
        <v>45</v>
      </c>
      <c r="V2680" s="102" t="s">
        <v>52</v>
      </c>
      <c r="W2680" s="94">
        <v>430.56</v>
      </c>
      <c r="X2680" s="98">
        <v>68.19</v>
      </c>
      <c r="Y2680" s="94">
        <v>6750</v>
      </c>
      <c r="Z2680" s="94">
        <f>W2680*Y2680</f>
        <v>2906280</v>
      </c>
      <c r="AA2680" s="89">
        <v>6</v>
      </c>
      <c r="AB2680" s="89">
        <v>6</v>
      </c>
      <c r="AC2680" s="94">
        <f>(Z2680*(100-AB2680))/100</f>
        <v>2731903.2</v>
      </c>
      <c r="AD2680" s="94">
        <f>IF(AND(AC2680="",M2680=""),0,IF((AC2680=""),M2680, IF( (M2680=""),AC2680,AC2680+M2680)))</f>
        <v>2867903.2</v>
      </c>
      <c r="AE2680" s="94">
        <f>IF( (X2680=""),AD2680*1,( M2680+(SUM(AC2680:AC2680)) )*(X2680/100) )</f>
        <v>1955623.1920799999</v>
      </c>
      <c r="AF2680" s="94">
        <v>50000000</v>
      </c>
      <c r="AG2680" s="94">
        <f t="shared" si="259"/>
        <v>0</v>
      </c>
      <c r="AH2680" s="94">
        <v>0.02</v>
      </c>
    </row>
    <row r="2681" spans="1:34" s="73" customFormat="1" x14ac:dyDescent="0.55000000000000004">
      <c r="A2681" s="108"/>
      <c r="B2681" s="109"/>
      <c r="C2681" s="102"/>
      <c r="D2681" s="90"/>
      <c r="E2681" s="102"/>
      <c r="F2681" s="102"/>
      <c r="G2681" s="102"/>
      <c r="H2681" s="102"/>
      <c r="I2681" s="98"/>
      <c r="J2681" s="102"/>
      <c r="K2681" s="94"/>
      <c r="L2681" s="94"/>
      <c r="M2681" s="94"/>
      <c r="N2681" s="102">
        <v>2</v>
      </c>
      <c r="O2681" s="111" t="s">
        <v>3778</v>
      </c>
      <c r="P2681" s="96">
        <v>3570800347391</v>
      </c>
      <c r="Q2681" s="111" t="s">
        <v>3779</v>
      </c>
      <c r="R2681" s="111" t="s">
        <v>1710</v>
      </c>
      <c r="S2681" s="97" t="s">
        <v>3782</v>
      </c>
      <c r="T2681" s="102" t="s">
        <v>51</v>
      </c>
      <c r="U2681" s="102" t="s">
        <v>227</v>
      </c>
      <c r="V2681" s="102" t="s">
        <v>52</v>
      </c>
      <c r="W2681" s="94">
        <v>153.76</v>
      </c>
      <c r="X2681" s="98">
        <v>24.35</v>
      </c>
      <c r="Y2681" s="94">
        <v>6750</v>
      </c>
      <c r="Z2681" s="94">
        <f>W2681*Y2681</f>
        <v>1037879.9999999999</v>
      </c>
      <c r="AA2681" s="89">
        <v>11</v>
      </c>
      <c r="AB2681" s="89">
        <v>34</v>
      </c>
      <c r="AC2681" s="94">
        <f>(Z2681*(100-AB2681))/100</f>
        <v>685000.79999999981</v>
      </c>
      <c r="AD2681" s="94">
        <f>IF(AND(AC2681="",M2680=""),0,IF((AC2681=""),M2680, IF( (M2680=""),AC2681,AC2681+M2680)))</f>
        <v>821000.79999999981</v>
      </c>
      <c r="AE2681" s="94">
        <f>IF( (X2681=""),AD2681*1,( M2680+(SUM(AC2681:AC2681)) )*(X2681/100) )</f>
        <v>199913.69479999997</v>
      </c>
      <c r="AF2681" s="94">
        <v>50000000</v>
      </c>
      <c r="AG2681" s="94">
        <f t="shared" si="259"/>
        <v>0</v>
      </c>
      <c r="AH2681" s="94">
        <v>0.02</v>
      </c>
    </row>
    <row r="2682" spans="1:34" s="73" customFormat="1" x14ac:dyDescent="0.55000000000000004">
      <c r="A2682" s="108"/>
      <c r="B2682" s="109"/>
      <c r="C2682" s="102"/>
      <c r="D2682" s="90"/>
      <c r="E2682" s="102"/>
      <c r="F2682" s="102"/>
      <c r="G2682" s="102"/>
      <c r="H2682" s="102"/>
      <c r="I2682" s="98"/>
      <c r="J2682" s="102"/>
      <c r="K2682" s="94"/>
      <c r="L2682" s="94"/>
      <c r="M2682" s="94"/>
      <c r="N2682" s="102">
        <v>3</v>
      </c>
      <c r="O2682" s="111" t="s">
        <v>3778</v>
      </c>
      <c r="P2682" s="96">
        <v>3570800347391</v>
      </c>
      <c r="Q2682" s="111" t="s">
        <v>3779</v>
      </c>
      <c r="R2682" s="111" t="s">
        <v>1710</v>
      </c>
      <c r="S2682" s="97" t="s">
        <v>3783</v>
      </c>
      <c r="T2682" s="102" t="s">
        <v>55</v>
      </c>
      <c r="U2682" s="102" t="s">
        <v>74</v>
      </c>
      <c r="V2682" s="102" t="s">
        <v>52</v>
      </c>
      <c r="W2682" s="94">
        <v>24</v>
      </c>
      <c r="X2682" s="98">
        <v>3.8</v>
      </c>
      <c r="Y2682" s="94">
        <v>0</v>
      </c>
      <c r="Z2682" s="94">
        <f>W2682*Y2682</f>
        <v>0</v>
      </c>
      <c r="AA2682" s="89">
        <v>20</v>
      </c>
      <c r="AB2682" s="89">
        <v>93</v>
      </c>
      <c r="AC2682" s="94">
        <f>(Z2682*(100-AB2682))/100</f>
        <v>0</v>
      </c>
      <c r="AD2682" s="94">
        <f>IF(AND(AC2682="",M2680=""),0,IF((AC2682=""),M2680, IF( (M2680=""),AC2682,AC2682+M2680)))</f>
        <v>136000</v>
      </c>
      <c r="AE2682" s="94">
        <f>IF( (X2682=""),AD2682*1,( M2680+(SUM(AC2682:AC2682)) )*(X2682/100) )</f>
        <v>5168</v>
      </c>
      <c r="AF2682" s="94">
        <v>50000000</v>
      </c>
      <c r="AG2682" s="94">
        <f t="shared" si="259"/>
        <v>0</v>
      </c>
      <c r="AH2682" s="94">
        <v>0.02</v>
      </c>
    </row>
    <row r="2683" spans="1:34" s="73" customFormat="1" x14ac:dyDescent="0.55000000000000004">
      <c r="A2683" s="108"/>
      <c r="B2683" s="109"/>
      <c r="C2683" s="102"/>
      <c r="D2683" s="90"/>
      <c r="E2683" s="102"/>
      <c r="F2683" s="102"/>
      <c r="G2683" s="102"/>
      <c r="H2683" s="102"/>
      <c r="I2683" s="98"/>
      <c r="J2683" s="102"/>
      <c r="K2683" s="94"/>
      <c r="L2683" s="94"/>
      <c r="M2683" s="94"/>
      <c r="N2683" s="102">
        <v>4</v>
      </c>
      <c r="O2683" s="111" t="s">
        <v>3778</v>
      </c>
      <c r="P2683" s="96">
        <v>3570800347391</v>
      </c>
      <c r="Q2683" s="111" t="s">
        <v>3779</v>
      </c>
      <c r="R2683" s="111" t="s">
        <v>1710</v>
      </c>
      <c r="S2683" s="97" t="s">
        <v>3784</v>
      </c>
      <c r="T2683" s="102" t="s">
        <v>55</v>
      </c>
      <c r="U2683" s="102" t="s">
        <v>74</v>
      </c>
      <c r="V2683" s="102" t="s">
        <v>52</v>
      </c>
      <c r="W2683" s="94">
        <v>15</v>
      </c>
      <c r="X2683" s="98">
        <v>2.38</v>
      </c>
      <c r="Y2683" s="94">
        <v>0</v>
      </c>
      <c r="Z2683" s="94">
        <f>W2683*Y2683</f>
        <v>0</v>
      </c>
      <c r="AA2683" s="89">
        <v>20</v>
      </c>
      <c r="AB2683" s="89">
        <v>93</v>
      </c>
      <c r="AC2683" s="94">
        <f>(Z2683*(100-AB2683))/100</f>
        <v>0</v>
      </c>
      <c r="AD2683" s="94">
        <f>IF(AND(AC2683="",M2680=""),0,IF((AC2683=""),M2680, IF( (M2680=""),AC2683,AC2683+M2680)))</f>
        <v>136000</v>
      </c>
      <c r="AE2683" s="94">
        <f>IF( (X2683=""),AD2683*1,( M2680+(SUM(AC2683:AC2683)) )*(X2683/100) )</f>
        <v>3236.7999999999997</v>
      </c>
      <c r="AF2683" s="94">
        <v>50000000</v>
      </c>
      <c r="AG2683" s="94">
        <f t="shared" si="259"/>
        <v>0</v>
      </c>
      <c r="AH2683" s="94">
        <v>0.02</v>
      </c>
    </row>
    <row r="2684" spans="1:34" s="73" customFormat="1" x14ac:dyDescent="0.55000000000000004">
      <c r="A2684" s="108"/>
      <c r="B2684" s="109"/>
      <c r="C2684" s="102"/>
      <c r="D2684" s="90"/>
      <c r="E2684" s="102"/>
      <c r="F2684" s="102"/>
      <c r="G2684" s="102"/>
      <c r="H2684" s="102"/>
      <c r="I2684" s="98"/>
      <c r="J2684" s="102"/>
      <c r="K2684" s="94"/>
      <c r="L2684" s="94"/>
      <c r="M2684" s="94"/>
      <c r="N2684" s="102">
        <v>5</v>
      </c>
      <c r="O2684" s="111" t="s">
        <v>3778</v>
      </c>
      <c r="P2684" s="96">
        <v>3570800347391</v>
      </c>
      <c r="Q2684" s="111" t="s">
        <v>3779</v>
      </c>
      <c r="R2684" s="111" t="s">
        <v>1710</v>
      </c>
      <c r="S2684" s="97" t="s">
        <v>3785</v>
      </c>
      <c r="T2684" s="102" t="s">
        <v>51</v>
      </c>
      <c r="U2684" s="102" t="s">
        <v>74</v>
      </c>
      <c r="V2684" s="102" t="s">
        <v>52</v>
      </c>
      <c r="W2684" s="94">
        <v>8.1</v>
      </c>
      <c r="X2684" s="98">
        <v>1.28</v>
      </c>
      <c r="Y2684" s="94">
        <v>6750</v>
      </c>
      <c r="Z2684" s="94">
        <f>W2684*Y2684</f>
        <v>54675</v>
      </c>
      <c r="AA2684" s="89">
        <v>20</v>
      </c>
      <c r="AB2684" s="89">
        <v>93</v>
      </c>
      <c r="AC2684" s="94">
        <f>(Z2684*(100-AB2684))/100</f>
        <v>3827.25</v>
      </c>
      <c r="AD2684" s="94">
        <f>IF(AND(AC2684="",M2680=""),0,IF((AC2684=""),M2680, IF( (M2680=""),AC2684,AC2684+M2680)))</f>
        <v>139827.25</v>
      </c>
      <c r="AE2684" s="94">
        <f>IF( (X2684=""),AD2684*1,( M2680+(SUM(AC2684:AC2684)) )*(X2684/100) )</f>
        <v>1789.7888</v>
      </c>
      <c r="AF2684" s="94">
        <v>50000000</v>
      </c>
      <c r="AG2684" s="94">
        <f t="shared" si="259"/>
        <v>0</v>
      </c>
      <c r="AH2684" s="94">
        <v>0.02</v>
      </c>
    </row>
    <row r="2685" spans="1:34" s="73" customFormat="1" x14ac:dyDescent="0.55000000000000004">
      <c r="A2685" s="108"/>
      <c r="B2685" s="109"/>
      <c r="C2685" s="102"/>
      <c r="D2685" s="90"/>
      <c r="E2685" s="102"/>
      <c r="F2685" s="102"/>
      <c r="G2685" s="102"/>
      <c r="H2685" s="102"/>
      <c r="I2685" s="98"/>
      <c r="J2685" s="102"/>
      <c r="K2685" s="94"/>
      <c r="L2685" s="94" t="s">
        <v>63</v>
      </c>
      <c r="M2685" s="94">
        <f>SUM(M2679:M2684)</f>
        <v>1165375</v>
      </c>
      <c r="N2685" s="102"/>
      <c r="O2685" s="111"/>
      <c r="P2685" s="96"/>
      <c r="Q2685" s="111"/>
      <c r="R2685" s="111"/>
      <c r="S2685" s="97"/>
      <c r="T2685" s="102"/>
      <c r="U2685" s="102"/>
      <c r="V2685" s="102"/>
      <c r="W2685" s="94"/>
      <c r="X2685" s="98"/>
      <c r="Y2685" s="94"/>
      <c r="Z2685" s="94"/>
      <c r="AA2685" s="89"/>
      <c r="AB2685" s="89"/>
      <c r="AC2685" s="94"/>
      <c r="AD2685" s="94">
        <f>SUM(AD2679:AD2684)</f>
        <v>5130106.25</v>
      </c>
      <c r="AE2685" s="94">
        <f>SUM(AE2679:AE2684)</f>
        <v>3195106.4756800001</v>
      </c>
      <c r="AF2685" s="94"/>
      <c r="AG2685" s="94">
        <f>SUM(AG2679:AG2684)</f>
        <v>0</v>
      </c>
      <c r="AH2685" s="94"/>
    </row>
    <row r="2686" spans="1:34" s="73" customFormat="1" x14ac:dyDescent="0.55000000000000004">
      <c r="A2686" s="108" t="s">
        <v>3788</v>
      </c>
      <c r="B2686" s="109">
        <v>1175</v>
      </c>
      <c r="C2686" s="102">
        <v>9088</v>
      </c>
      <c r="D2686" s="90" t="s">
        <v>3789</v>
      </c>
      <c r="E2686" s="102" t="s">
        <v>34</v>
      </c>
      <c r="F2686" s="102">
        <v>897</v>
      </c>
      <c r="G2686" s="102">
        <v>1</v>
      </c>
      <c r="H2686" s="102">
        <v>0</v>
      </c>
      <c r="I2686" s="98">
        <v>47</v>
      </c>
      <c r="J2686" s="102" t="s">
        <v>35</v>
      </c>
      <c r="K2686" s="94">
        <f>((G2686*400)+(H2686*100))+I2686</f>
        <v>447</v>
      </c>
      <c r="L2686" s="94">
        <v>800</v>
      </c>
      <c r="M2686" s="94">
        <f>K2686*L2686</f>
        <v>357600</v>
      </c>
      <c r="N2686" s="102">
        <v>1</v>
      </c>
      <c r="O2686" s="111" t="s">
        <v>3786</v>
      </c>
      <c r="P2686" s="96">
        <v>3570800270193</v>
      </c>
      <c r="Q2686" s="111" t="s">
        <v>3787</v>
      </c>
      <c r="R2686" s="111" t="s">
        <v>3790</v>
      </c>
      <c r="S2686" s="97" t="s">
        <v>3791</v>
      </c>
      <c r="T2686" s="102" t="s">
        <v>51</v>
      </c>
      <c r="U2686" s="102" t="s">
        <v>227</v>
      </c>
      <c r="V2686" s="102" t="s">
        <v>52</v>
      </c>
      <c r="W2686" s="94">
        <v>343.64</v>
      </c>
      <c r="X2686" s="98">
        <v>91.97</v>
      </c>
      <c r="Y2686" s="94">
        <v>6750</v>
      </c>
      <c r="Z2686" s="94">
        <f>W2686*Y2686</f>
        <v>2319570</v>
      </c>
      <c r="AA2686" s="89">
        <v>21</v>
      </c>
      <c r="AB2686" s="89">
        <v>80</v>
      </c>
      <c r="AC2686" s="94">
        <f>(Z2686*(100-AB2686))/100</f>
        <v>463914</v>
      </c>
      <c r="AD2686" s="94">
        <f>IF(AND(AC2686="",M2686=""),0,IF((AC2686=""),M2686, IF( (M2686=""),AC2686,AC2686+M2686)))</f>
        <v>821514</v>
      </c>
      <c r="AE2686" s="94">
        <f>IF( (X2686=""),AD2686*1,( M2686+(SUM(AC2686:AC2686)) )*(X2686/100) )</f>
        <v>755546.42579999997</v>
      </c>
      <c r="AF2686" s="94">
        <v>50000000</v>
      </c>
      <c r="AG2686" s="94">
        <f>IF((AF2686-AE2686) &gt; 1,0,IF((AF2686-AE2686)&lt;0,AE2686-AF2686,AF2686-AE2686))</f>
        <v>0</v>
      </c>
      <c r="AH2686" s="94">
        <v>0.02</v>
      </c>
    </row>
    <row r="2687" spans="1:34" s="73" customFormat="1" x14ac:dyDescent="0.55000000000000004">
      <c r="A2687" s="108"/>
      <c r="B2687" s="109"/>
      <c r="C2687" s="102"/>
      <c r="D2687" s="90"/>
      <c r="E2687" s="102"/>
      <c r="F2687" s="102"/>
      <c r="G2687" s="102"/>
      <c r="H2687" s="102"/>
      <c r="I2687" s="98"/>
      <c r="J2687" s="102"/>
      <c r="K2687" s="94"/>
      <c r="L2687" s="94"/>
      <c r="M2687" s="94"/>
      <c r="N2687" s="102">
        <v>2</v>
      </c>
      <c r="O2687" s="111" t="s">
        <v>3786</v>
      </c>
      <c r="P2687" s="96">
        <v>3570800270193</v>
      </c>
      <c r="Q2687" s="111" t="s">
        <v>3787</v>
      </c>
      <c r="R2687" s="111" t="s">
        <v>3790</v>
      </c>
      <c r="S2687" s="97" t="s">
        <v>3792</v>
      </c>
      <c r="T2687" s="102" t="s">
        <v>439</v>
      </c>
      <c r="U2687" s="102" t="s">
        <v>45</v>
      </c>
      <c r="V2687" s="102" t="s">
        <v>52</v>
      </c>
      <c r="W2687" s="94">
        <v>30</v>
      </c>
      <c r="X2687" s="98">
        <v>8.0299999999999994</v>
      </c>
      <c r="Y2687" s="94">
        <v>6050</v>
      </c>
      <c r="Z2687" s="94">
        <f>W2687*Y2687</f>
        <v>181500</v>
      </c>
      <c r="AA2687" s="89">
        <v>6</v>
      </c>
      <c r="AB2687" s="89">
        <v>6</v>
      </c>
      <c r="AC2687" s="94">
        <f>(Z2687*(100-AB2687))/100</f>
        <v>170610</v>
      </c>
      <c r="AD2687" s="94">
        <f>IF(AND(AC2687="",M2686=""),0,IF((AC2687=""),M2686, IF( (M2686=""),AC2687,AC2687+M2686)))</f>
        <v>528210</v>
      </c>
      <c r="AE2687" s="94">
        <f>IF( (X2687=""),AD2687*1,( M2686+(SUM(AC2687:AC2687)) )*(X2687/100) )</f>
        <v>42415.262999999999</v>
      </c>
      <c r="AF2687" s="94">
        <v>50000000</v>
      </c>
      <c r="AG2687" s="94">
        <f>IF((AF2687-AE2687) &gt; 1,0,IF((AF2687-AE2687)&lt;0,AE2687-AF2687,AF2687-AE2687))</f>
        <v>0</v>
      </c>
      <c r="AH2687" s="94">
        <v>0.02</v>
      </c>
    </row>
    <row r="2688" spans="1:34" s="73" customFormat="1" x14ac:dyDescent="0.55000000000000004">
      <c r="A2688" s="108"/>
      <c r="B2688" s="109"/>
      <c r="C2688" s="102"/>
      <c r="D2688" s="90"/>
      <c r="E2688" s="102"/>
      <c r="F2688" s="102"/>
      <c r="G2688" s="102"/>
      <c r="H2688" s="102"/>
      <c r="I2688" s="98"/>
      <c r="J2688" s="102"/>
      <c r="K2688" s="94"/>
      <c r="L2688" s="94" t="s">
        <v>63</v>
      </c>
      <c r="M2688" s="94">
        <f>SUM(M2686:M2687)</f>
        <v>357600</v>
      </c>
      <c r="N2688" s="102"/>
      <c r="O2688" s="111"/>
      <c r="P2688" s="96"/>
      <c r="Q2688" s="111"/>
      <c r="R2688" s="111"/>
      <c r="S2688" s="97"/>
      <c r="T2688" s="102"/>
      <c r="U2688" s="102"/>
      <c r="V2688" s="102"/>
      <c r="W2688" s="94"/>
      <c r="X2688" s="98"/>
      <c r="Y2688" s="94"/>
      <c r="Z2688" s="94"/>
      <c r="AA2688" s="89"/>
      <c r="AB2688" s="89"/>
      <c r="AC2688" s="94"/>
      <c r="AD2688" s="94">
        <f>SUM(AD2686:AD2687)</f>
        <v>1349724</v>
      </c>
      <c r="AE2688" s="94">
        <f>SUM(AE2686:AE2687)</f>
        <v>797961.6888</v>
      </c>
      <c r="AF2688" s="94"/>
      <c r="AG2688" s="94">
        <f>SUM(AG2686:AG2687)</f>
        <v>0</v>
      </c>
      <c r="AH2688" s="94"/>
    </row>
    <row r="2689" spans="1:34" s="73" customFormat="1" x14ac:dyDescent="0.55000000000000004">
      <c r="A2689" s="108" t="s">
        <v>3795</v>
      </c>
      <c r="B2689" s="109">
        <v>1176</v>
      </c>
      <c r="C2689" s="102">
        <v>7971</v>
      </c>
      <c r="D2689" s="90" t="s">
        <v>3796</v>
      </c>
      <c r="E2689" s="102" t="s">
        <v>34</v>
      </c>
      <c r="F2689" s="102">
        <v>5338</v>
      </c>
      <c r="G2689" s="102">
        <v>4</v>
      </c>
      <c r="H2689" s="102">
        <v>1</v>
      </c>
      <c r="I2689" s="98">
        <v>50</v>
      </c>
      <c r="J2689" s="102" t="s">
        <v>38</v>
      </c>
      <c r="K2689" s="94">
        <f>((G2689*400)+(H2689*100))+I2689</f>
        <v>1750</v>
      </c>
      <c r="L2689" s="94">
        <v>300</v>
      </c>
      <c r="M2689" s="94">
        <f>K2689*L2689</f>
        <v>525000</v>
      </c>
      <c r="N2689" s="102">
        <v>1</v>
      </c>
      <c r="O2689" s="111" t="s">
        <v>3793</v>
      </c>
      <c r="P2689" s="96"/>
      <c r="Q2689" s="111" t="s">
        <v>3794</v>
      </c>
      <c r="R2689" s="111" t="s">
        <v>3797</v>
      </c>
      <c r="S2689" s="97" t="s">
        <v>3796</v>
      </c>
      <c r="T2689" s="102" t="s">
        <v>51</v>
      </c>
      <c r="U2689" s="102" t="s">
        <v>62</v>
      </c>
      <c r="V2689" s="102"/>
      <c r="W2689" s="94"/>
      <c r="X2689" s="98"/>
      <c r="Y2689" s="94"/>
      <c r="Z2689" s="94"/>
      <c r="AA2689" s="89"/>
      <c r="AB2689" s="89"/>
      <c r="AC2689" s="94"/>
      <c r="AD2689" s="94">
        <f>IF(AND(AC2689="",M2689=""),0,IF((AC2689=""),M2689,IF((M2689=""),AC2689,AC2689+M2689)))</f>
        <v>525000</v>
      </c>
      <c r="AE2689" s="94">
        <f>IF( (X2689=""),AD2689*1,AD2689*(X2689/100) )</f>
        <v>525000</v>
      </c>
      <c r="AF2689" s="94">
        <v>50000000</v>
      </c>
      <c r="AG2689" s="94">
        <f>IF((AF2689-AE2689) &gt; 1,0,IF((AF2689-AE2689)&lt;0,AE2689-AF2689,AF2689-AE2689))</f>
        <v>0</v>
      </c>
      <c r="AH2689" s="94">
        <v>0.01</v>
      </c>
    </row>
    <row r="2690" spans="1:34" s="73" customFormat="1" x14ac:dyDescent="0.55000000000000004">
      <c r="A2690" s="108"/>
      <c r="B2690" s="109"/>
      <c r="C2690" s="102"/>
      <c r="D2690" s="90"/>
      <c r="E2690" s="102"/>
      <c r="F2690" s="102"/>
      <c r="G2690" s="102"/>
      <c r="H2690" s="102"/>
      <c r="I2690" s="98"/>
      <c r="J2690" s="102"/>
      <c r="K2690" s="94"/>
      <c r="L2690" s="94" t="s">
        <v>63</v>
      </c>
      <c r="M2690" s="94">
        <f>SUM(M2689:M2689)</f>
        <v>525000</v>
      </c>
      <c r="N2690" s="102"/>
      <c r="O2690" s="111"/>
      <c r="P2690" s="96"/>
      <c r="Q2690" s="111"/>
      <c r="R2690" s="111"/>
      <c r="S2690" s="97"/>
      <c r="T2690" s="102"/>
      <c r="U2690" s="102"/>
      <c r="V2690" s="102"/>
      <c r="W2690" s="94"/>
      <c r="X2690" s="98"/>
      <c r="Y2690" s="94"/>
      <c r="Z2690" s="94"/>
      <c r="AA2690" s="89"/>
      <c r="AB2690" s="89"/>
      <c r="AC2690" s="94"/>
      <c r="AD2690" s="94">
        <f>SUM(AD2689:AD2689)</f>
        <v>525000</v>
      </c>
      <c r="AE2690" s="94">
        <f>SUM(AE2689:AE2689)</f>
        <v>525000</v>
      </c>
      <c r="AF2690" s="94"/>
      <c r="AG2690" s="94">
        <f>SUM(AG2689:AG2689)</f>
        <v>0</v>
      </c>
      <c r="AH2690" s="94"/>
    </row>
    <row r="2691" spans="1:34" s="74" customFormat="1" x14ac:dyDescent="0.55000000000000004">
      <c r="A2691" s="108" t="s">
        <v>3800</v>
      </c>
      <c r="B2691" s="109">
        <v>1177</v>
      </c>
      <c r="C2691" s="102">
        <v>7431</v>
      </c>
      <c r="D2691" s="90" t="s">
        <v>3801</v>
      </c>
      <c r="E2691" s="102" t="s">
        <v>34</v>
      </c>
      <c r="F2691" s="102">
        <v>8313</v>
      </c>
      <c r="G2691" s="102">
        <v>0</v>
      </c>
      <c r="H2691" s="102">
        <v>3</v>
      </c>
      <c r="I2691" s="98">
        <v>40</v>
      </c>
      <c r="J2691" s="102" t="s">
        <v>35</v>
      </c>
      <c r="K2691" s="94">
        <f>((G2691*400)+(H2691*100))+I2691</f>
        <v>340</v>
      </c>
      <c r="L2691" s="94">
        <v>1650</v>
      </c>
      <c r="M2691" s="94">
        <f>K2691*L2691</f>
        <v>561000</v>
      </c>
      <c r="N2691" s="102">
        <v>1</v>
      </c>
      <c r="O2691" s="111" t="s">
        <v>3798</v>
      </c>
      <c r="P2691" s="96"/>
      <c r="Q2691" s="111" t="s">
        <v>3799</v>
      </c>
      <c r="R2691" s="111" t="s">
        <v>3802</v>
      </c>
      <c r="S2691" s="97" t="s">
        <v>3803</v>
      </c>
      <c r="T2691" s="102" t="s">
        <v>51</v>
      </c>
      <c r="U2691" s="102" t="s">
        <v>45</v>
      </c>
      <c r="V2691" s="102" t="s">
        <v>52</v>
      </c>
      <c r="W2691" s="94">
        <v>264.95999999999998</v>
      </c>
      <c r="X2691" s="98">
        <v>92.72</v>
      </c>
      <c r="Y2691" s="94">
        <v>6750</v>
      </c>
      <c r="Z2691" s="94">
        <f>W2691*Y2691</f>
        <v>1788479.9999999998</v>
      </c>
      <c r="AA2691" s="89">
        <v>21</v>
      </c>
      <c r="AB2691" s="89">
        <v>32</v>
      </c>
      <c r="AC2691" s="94">
        <f>(Z2691*(100-AB2691))/100</f>
        <v>1216166.3999999999</v>
      </c>
      <c r="AD2691" s="94">
        <f>IF(AND(AC2691="",M2691=""),0,IF((AC2691=""),M2691, IF( (M2691=""),AC2691,AC2691+M2691)))</f>
        <v>1777166.4</v>
      </c>
      <c r="AE2691" s="94">
        <f>IF( (X2691=""),AD2691*1,( M2691+(SUM(AC2691:AC2691)) )*(X2691/100) )</f>
        <v>1647788.6860799999</v>
      </c>
      <c r="AF2691" s="94">
        <v>50000000</v>
      </c>
      <c r="AG2691" s="94">
        <f>IF((AF2691-AE2691) &gt; 1,0,IF((AF2691-AE2691)&lt;0,AE2691-AF2691,AF2691-AE2691))</f>
        <v>0</v>
      </c>
      <c r="AH2691" s="94">
        <v>0.02</v>
      </c>
    </row>
    <row r="2692" spans="1:34" s="74" customFormat="1" x14ac:dyDescent="0.55000000000000004">
      <c r="A2692" s="108"/>
      <c r="B2692" s="109"/>
      <c r="C2692" s="102"/>
      <c r="D2692" s="90"/>
      <c r="E2692" s="102"/>
      <c r="F2692" s="102"/>
      <c r="G2692" s="102"/>
      <c r="H2692" s="102"/>
      <c r="I2692" s="98"/>
      <c r="J2692" s="102"/>
      <c r="K2692" s="94"/>
      <c r="L2692" s="94"/>
      <c r="M2692" s="94"/>
      <c r="N2692" s="102">
        <v>2</v>
      </c>
      <c r="O2692" s="111" t="s">
        <v>3798</v>
      </c>
      <c r="P2692" s="96"/>
      <c r="Q2692" s="111" t="s">
        <v>3799</v>
      </c>
      <c r="R2692" s="111" t="s">
        <v>3802</v>
      </c>
      <c r="S2692" s="97" t="s">
        <v>3804</v>
      </c>
      <c r="T2692" s="102" t="s">
        <v>51</v>
      </c>
      <c r="U2692" s="102" t="s">
        <v>45</v>
      </c>
      <c r="V2692" s="102" t="s">
        <v>52</v>
      </c>
      <c r="W2692" s="94">
        <v>20.8</v>
      </c>
      <c r="X2692" s="98">
        <v>7.28</v>
      </c>
      <c r="Y2692" s="94">
        <v>6750</v>
      </c>
      <c r="Z2692" s="94">
        <f>W2692*Y2692</f>
        <v>140400</v>
      </c>
      <c r="AA2692" s="89">
        <v>6</v>
      </c>
      <c r="AB2692" s="89">
        <v>6</v>
      </c>
      <c r="AC2692" s="94">
        <f>(Z2692*(100-AB2692))/100</f>
        <v>131976</v>
      </c>
      <c r="AD2692" s="94">
        <f>IF(AND(AC2692="",M2691=""),0,IF((AC2692=""),M2691, IF( (M2691=""),AC2692,AC2692+M2691)))</f>
        <v>692976</v>
      </c>
      <c r="AE2692" s="94">
        <f>IF( (X2692=""),AD2692*1,( M2691+(SUM(AC2692:AC2692)) )*(X2692/100) )</f>
        <v>50448.652800000003</v>
      </c>
      <c r="AF2692" s="94">
        <v>50000000</v>
      </c>
      <c r="AG2692" s="94">
        <f>IF((AF2692-AE2692) &gt; 1,0,IF((AF2692-AE2692)&lt;0,AE2692-AF2692,AF2692-AE2692))</f>
        <v>0</v>
      </c>
      <c r="AH2692" s="94">
        <v>0.02</v>
      </c>
    </row>
    <row r="2693" spans="1:34" s="74" customFormat="1" x14ac:dyDescent="0.55000000000000004">
      <c r="A2693" s="108"/>
      <c r="B2693" s="109"/>
      <c r="C2693" s="102"/>
      <c r="D2693" s="90"/>
      <c r="E2693" s="102"/>
      <c r="F2693" s="102"/>
      <c r="G2693" s="102"/>
      <c r="H2693" s="102"/>
      <c r="I2693" s="98"/>
      <c r="J2693" s="102"/>
      <c r="K2693" s="94"/>
      <c r="L2693" s="94" t="s">
        <v>63</v>
      </c>
      <c r="M2693" s="94">
        <f>SUM(M2691:M2692)</f>
        <v>561000</v>
      </c>
      <c r="N2693" s="102"/>
      <c r="O2693" s="111"/>
      <c r="P2693" s="96"/>
      <c r="Q2693" s="111"/>
      <c r="R2693" s="111"/>
      <c r="S2693" s="97"/>
      <c r="T2693" s="102"/>
      <c r="U2693" s="102"/>
      <c r="V2693" s="102"/>
      <c r="W2693" s="94"/>
      <c r="X2693" s="98"/>
      <c r="Y2693" s="94"/>
      <c r="Z2693" s="94"/>
      <c r="AA2693" s="89"/>
      <c r="AB2693" s="89"/>
      <c r="AC2693" s="94"/>
      <c r="AD2693" s="94">
        <f>SUM(AD2691:AD2692)</f>
        <v>2470142.4</v>
      </c>
      <c r="AE2693" s="94">
        <f>SUM(AE2691:AE2692)</f>
        <v>1698237.3388799999</v>
      </c>
      <c r="AF2693" s="94"/>
      <c r="AG2693" s="94">
        <f>SUM(AG2691:AG2692)</f>
        <v>0</v>
      </c>
      <c r="AH2693" s="94"/>
    </row>
    <row r="2694" spans="1:34" s="99" customFormat="1" x14ac:dyDescent="0.55000000000000004">
      <c r="A2694" s="125" t="s">
        <v>6431</v>
      </c>
      <c r="B2694" s="102">
        <v>1178</v>
      </c>
      <c r="C2694" s="102">
        <v>7877</v>
      </c>
      <c r="D2694" s="90" t="s">
        <v>3807</v>
      </c>
      <c r="E2694" s="102" t="s">
        <v>34</v>
      </c>
      <c r="F2694" s="102">
        <v>16276</v>
      </c>
      <c r="G2694" s="102">
        <v>0</v>
      </c>
      <c r="H2694" s="102">
        <v>1</v>
      </c>
      <c r="I2694" s="98">
        <v>20</v>
      </c>
      <c r="J2694" s="102" t="s">
        <v>62</v>
      </c>
      <c r="K2694" s="94">
        <f>((G2694*400)+(H2694*100))+I2694</f>
        <v>120</v>
      </c>
      <c r="L2694" s="94">
        <v>550</v>
      </c>
      <c r="M2694" s="94">
        <f>K2694*L2694</f>
        <v>66000</v>
      </c>
      <c r="N2694" s="102">
        <v>1</v>
      </c>
      <c r="O2694" s="111" t="s">
        <v>3805</v>
      </c>
      <c r="P2694" s="96">
        <v>3570700976523</v>
      </c>
      <c r="Q2694" s="111" t="s">
        <v>3806</v>
      </c>
      <c r="R2694" s="111" t="s">
        <v>6434</v>
      </c>
      <c r="S2694" s="97" t="s">
        <v>3808</v>
      </c>
      <c r="T2694" s="102" t="s">
        <v>492</v>
      </c>
      <c r="U2694" s="102" t="s">
        <v>45</v>
      </c>
      <c r="V2694" s="102" t="s">
        <v>75</v>
      </c>
      <c r="W2694" s="94">
        <v>546</v>
      </c>
      <c r="X2694" s="98">
        <v>100</v>
      </c>
      <c r="Y2694" s="94">
        <v>3400</v>
      </c>
      <c r="Z2694" s="94">
        <f>W2694*Y2694</f>
        <v>1856400</v>
      </c>
      <c r="AA2694" s="89">
        <v>23</v>
      </c>
      <c r="AB2694" s="89">
        <v>36</v>
      </c>
      <c r="AC2694" s="94">
        <f>(Z2694*(100-AB2694))/100</f>
        <v>1188096</v>
      </c>
      <c r="AD2694" s="94">
        <f>IF(AND(AC2694="",M2694=""),0,IF((AC2694=""),M2694, IF( (M2694=""),AC2694,SUM(AC2694:AC2694)+M2694)))</f>
        <v>1254096</v>
      </c>
      <c r="AE2694" s="94">
        <f>IF( (X2694=""),AD2694*1,AD2694*(X2694/100) )</f>
        <v>1254096</v>
      </c>
      <c r="AF2694" s="94">
        <v>0</v>
      </c>
      <c r="AG2694" s="94">
        <f>IF((AF2694-AE2694) &gt; 1,0,IF((AF2694-AE2694)&lt;0,AE2694-AF2694,AF2694-AE2694))</f>
        <v>1254096</v>
      </c>
      <c r="AH2694" s="94">
        <v>0.3</v>
      </c>
    </row>
    <row r="2695" spans="1:34" s="99" customFormat="1" x14ac:dyDescent="0.55000000000000004">
      <c r="A2695" s="125"/>
      <c r="B2695" s="102">
        <v>1179</v>
      </c>
      <c r="C2695" s="102">
        <v>7878</v>
      </c>
      <c r="D2695" s="90" t="s">
        <v>3809</v>
      </c>
      <c r="E2695" s="102" t="s">
        <v>34</v>
      </c>
      <c r="F2695" s="102">
        <v>18724</v>
      </c>
      <c r="G2695" s="102">
        <v>0</v>
      </c>
      <c r="H2695" s="102">
        <v>0</v>
      </c>
      <c r="I2695" s="98">
        <v>67</v>
      </c>
      <c r="J2695" s="102" t="s">
        <v>62</v>
      </c>
      <c r="K2695" s="94">
        <f>((G2695*400)+(H2695*100))+I2695</f>
        <v>67</v>
      </c>
      <c r="L2695" s="94">
        <v>550</v>
      </c>
      <c r="M2695" s="94">
        <f>K2695*L2695</f>
        <v>36850</v>
      </c>
      <c r="N2695" s="102">
        <v>1</v>
      </c>
      <c r="O2695" s="111" t="s">
        <v>3805</v>
      </c>
      <c r="P2695" s="96">
        <v>3570700976523</v>
      </c>
      <c r="Q2695" s="111" t="s">
        <v>3806</v>
      </c>
      <c r="R2695" s="111" t="s">
        <v>6434</v>
      </c>
      <c r="S2695" s="97" t="s">
        <v>3810</v>
      </c>
      <c r="T2695" s="102" t="s">
        <v>51</v>
      </c>
      <c r="U2695" s="102" t="s">
        <v>45</v>
      </c>
      <c r="V2695" s="102" t="s">
        <v>52</v>
      </c>
      <c r="W2695" s="94">
        <v>110</v>
      </c>
      <c r="X2695" s="98">
        <v>33.33</v>
      </c>
      <c r="Y2695" s="94">
        <v>6750</v>
      </c>
      <c r="Z2695" s="94">
        <f>W2695*Y2695</f>
        <v>742500</v>
      </c>
      <c r="AA2695" s="89">
        <v>23</v>
      </c>
      <c r="AB2695" s="89">
        <v>36</v>
      </c>
      <c r="AC2695" s="94">
        <f>(Z2695*(100-AB2695))/100</f>
        <v>475200</v>
      </c>
      <c r="AD2695" s="94">
        <f>IF(AND(AC2695="",M2695=""),0,IF((AC2695=""),M2695, IF( (M2695=""),AC2695,SUM(AC2695:AC2697)+M2695)))</f>
        <v>1462450</v>
      </c>
      <c r="AE2695" s="94">
        <f>IF( (X2695=""),AD2695*1,AD2695*(X2695/100) )</f>
        <v>487434.58499999996</v>
      </c>
      <c r="AF2695" s="94">
        <v>50000000</v>
      </c>
      <c r="AG2695" s="94">
        <f>IF((AF2695-AE2695) &gt; 1,0,IF((AF2695-AE2695)&lt;0,AE2695-AF2695,AF2695-AE2695))</f>
        <v>0</v>
      </c>
      <c r="AH2695" s="94">
        <v>0.02</v>
      </c>
    </row>
    <row r="2696" spans="1:34" s="99" customFormat="1" x14ac:dyDescent="0.55000000000000004">
      <c r="A2696" s="125"/>
      <c r="B2696" s="102"/>
      <c r="C2696" s="102"/>
      <c r="D2696" s="90"/>
      <c r="E2696" s="102"/>
      <c r="F2696" s="102"/>
      <c r="G2696" s="102"/>
      <c r="H2696" s="102"/>
      <c r="I2696" s="98"/>
      <c r="J2696" s="102"/>
      <c r="K2696" s="94"/>
      <c r="L2696" s="94"/>
      <c r="M2696" s="94"/>
      <c r="N2696" s="102"/>
      <c r="O2696" s="111"/>
      <c r="P2696" s="96"/>
      <c r="Q2696" s="111"/>
      <c r="R2696" s="111"/>
      <c r="S2696" s="97"/>
      <c r="T2696" s="102" t="s">
        <v>51</v>
      </c>
      <c r="U2696" s="102"/>
      <c r="V2696" s="102" t="s">
        <v>52</v>
      </c>
      <c r="W2696" s="94">
        <v>110</v>
      </c>
      <c r="X2696" s="98">
        <v>33.33</v>
      </c>
      <c r="Y2696" s="94">
        <v>6750</v>
      </c>
      <c r="Z2696" s="94">
        <f>W2696*Y2696</f>
        <v>742500</v>
      </c>
      <c r="AA2696" s="89">
        <v>23</v>
      </c>
      <c r="AB2696" s="89">
        <v>36</v>
      </c>
      <c r="AC2696" s="94">
        <f>(Z2696*(100-AB2696))/100</f>
        <v>475200</v>
      </c>
      <c r="AD2696" s="94">
        <f>IF(AND(AC2696="",M2695=""),0,IF((AC2696=""),M2695, IF( (M2695=""),AC2696,SUM(AC2695:AC2697)+M2695)))</f>
        <v>1462450</v>
      </c>
      <c r="AE2696" s="94">
        <f>IF( (X2696=""),AD2696*1,AD2696*(X2696/100) )</f>
        <v>487434.58499999996</v>
      </c>
      <c r="AF2696" s="94">
        <v>50000000</v>
      </c>
      <c r="AG2696" s="94">
        <f>IF((AF2696-AE2696) &gt; 1,0,IF((AF2696-AE2696)&lt;0,AE2696-AF2696,AF2696-AE2696))</f>
        <v>0</v>
      </c>
      <c r="AH2696" s="94">
        <v>0.02</v>
      </c>
    </row>
    <row r="2697" spans="1:34" s="99" customFormat="1" x14ac:dyDescent="0.55000000000000004">
      <c r="A2697" s="125"/>
      <c r="B2697" s="102"/>
      <c r="C2697" s="102"/>
      <c r="D2697" s="90"/>
      <c r="E2697" s="102"/>
      <c r="F2697" s="102"/>
      <c r="G2697" s="102"/>
      <c r="H2697" s="102"/>
      <c r="I2697" s="98"/>
      <c r="J2697" s="102"/>
      <c r="K2697" s="94"/>
      <c r="L2697" s="94"/>
      <c r="M2697" s="94"/>
      <c r="N2697" s="102"/>
      <c r="O2697" s="111"/>
      <c r="P2697" s="96"/>
      <c r="Q2697" s="111"/>
      <c r="R2697" s="111"/>
      <c r="S2697" s="97"/>
      <c r="T2697" s="102" t="s">
        <v>51</v>
      </c>
      <c r="U2697" s="102"/>
      <c r="V2697" s="102" t="s">
        <v>52</v>
      </c>
      <c r="W2697" s="94">
        <v>110</v>
      </c>
      <c r="X2697" s="98">
        <v>33.33</v>
      </c>
      <c r="Y2697" s="94">
        <v>6750</v>
      </c>
      <c r="Z2697" s="94">
        <f>W2697*Y2697</f>
        <v>742500</v>
      </c>
      <c r="AA2697" s="89">
        <v>23</v>
      </c>
      <c r="AB2697" s="89">
        <v>36</v>
      </c>
      <c r="AC2697" s="94">
        <f>(Z2697*(100-AB2697))/100</f>
        <v>475200</v>
      </c>
      <c r="AD2697" s="94">
        <f>IF(AND(AC2697="",M2695=""),0,IF((AC2697=""),M2695, IF( (M2695=""),AC2697,SUM(AC2695:AC2697)+M2695)))</f>
        <v>1462450</v>
      </c>
      <c r="AE2697" s="94">
        <f>IF( (X2697=""),AD2697*1,AD2697*(X2697/100) )</f>
        <v>487434.58499999996</v>
      </c>
      <c r="AF2697" s="94">
        <v>50000000</v>
      </c>
      <c r="AG2697" s="94">
        <f>IF((AF2697-AE2697) &gt; 1,0,IF((AF2697-AE2697)&lt;0,AE2697-AF2697,AF2697-AE2697))</f>
        <v>0</v>
      </c>
      <c r="AH2697" s="94">
        <v>0.02</v>
      </c>
    </row>
    <row r="2698" spans="1:34" s="99" customFormat="1" x14ac:dyDescent="0.55000000000000004">
      <c r="A2698" s="125"/>
      <c r="B2698" s="102"/>
      <c r="C2698" s="102"/>
      <c r="D2698" s="90"/>
      <c r="E2698" s="102"/>
      <c r="F2698" s="102"/>
      <c r="G2698" s="102"/>
      <c r="H2698" s="102"/>
      <c r="I2698" s="98"/>
      <c r="J2698" s="102"/>
      <c r="K2698" s="94"/>
      <c r="L2698" s="94" t="s">
        <v>63</v>
      </c>
      <c r="M2698" s="94">
        <f>SUM(M2694:M2697)</f>
        <v>102850</v>
      </c>
      <c r="N2698" s="102"/>
      <c r="O2698" s="111"/>
      <c r="P2698" s="96"/>
      <c r="Q2698" s="111"/>
      <c r="R2698" s="111"/>
      <c r="S2698" s="97"/>
      <c r="T2698" s="102"/>
      <c r="U2698" s="102"/>
      <c r="V2698" s="102"/>
      <c r="W2698" s="94"/>
      <c r="X2698" s="98"/>
      <c r="Y2698" s="94"/>
      <c r="Z2698" s="94"/>
      <c r="AA2698" s="89"/>
      <c r="AB2698" s="89"/>
      <c r="AC2698" s="94"/>
      <c r="AD2698" s="94"/>
      <c r="AE2698" s="94">
        <f>SUM(AE2694:AE2697)</f>
        <v>2716399.7549999999</v>
      </c>
      <c r="AF2698" s="94"/>
      <c r="AG2698" s="94">
        <f>SUM(AG2694:AG2697)</f>
        <v>1254096</v>
      </c>
      <c r="AH2698" s="94"/>
    </row>
    <row r="2699" spans="1:34" s="74" customFormat="1" x14ac:dyDescent="0.55000000000000004">
      <c r="A2699" s="108" t="s">
        <v>3811</v>
      </c>
      <c r="B2699" s="109">
        <v>1180</v>
      </c>
      <c r="C2699" s="102">
        <v>8737</v>
      </c>
      <c r="D2699" s="90" t="s">
        <v>3812</v>
      </c>
      <c r="E2699" s="102" t="s">
        <v>34</v>
      </c>
      <c r="F2699" s="102">
        <v>17534</v>
      </c>
      <c r="G2699" s="102">
        <v>2</v>
      </c>
      <c r="H2699" s="102">
        <v>0</v>
      </c>
      <c r="I2699" s="98">
        <v>32</v>
      </c>
      <c r="J2699" s="102" t="s">
        <v>38</v>
      </c>
      <c r="K2699" s="94">
        <f>((G2699*400)+(H2699*100))+I2699</f>
        <v>832</v>
      </c>
      <c r="L2699" s="94">
        <v>400</v>
      </c>
      <c r="M2699" s="94">
        <f>K2699*L2699</f>
        <v>332800</v>
      </c>
      <c r="N2699" s="102"/>
      <c r="O2699" s="111"/>
      <c r="P2699" s="96"/>
      <c r="Q2699" s="111"/>
      <c r="R2699" s="111"/>
      <c r="S2699" s="97"/>
      <c r="T2699" s="102"/>
      <c r="U2699" s="102"/>
      <c r="V2699" s="102"/>
      <c r="W2699" s="94"/>
      <c r="X2699" s="98"/>
      <c r="Y2699" s="94"/>
      <c r="Z2699" s="94"/>
      <c r="AA2699" s="89"/>
      <c r="AB2699" s="89"/>
      <c r="AC2699" s="94"/>
      <c r="AD2699" s="94">
        <f>IF(AND(AC2699="",M2699=""),0,IF((AC2699=""),M2699,IF((M2699=""),AC2699,AC2699+M2699)))</f>
        <v>332800</v>
      </c>
      <c r="AE2699" s="94">
        <f>IF( (X2699=""),AD2699*1,AD2699*(X2699/100) )</f>
        <v>332800</v>
      </c>
      <c r="AF2699" s="94">
        <v>50000000</v>
      </c>
      <c r="AG2699" s="94">
        <f>IF((AF2699-AE2699) &gt; 1,0,IF((AF2699-AE2699)&lt;0,AE2699-AF2699,AF2699-AE2699))</f>
        <v>0</v>
      </c>
      <c r="AH2699" s="94">
        <v>0.01</v>
      </c>
    </row>
    <row r="2700" spans="1:34" s="74" customFormat="1" x14ac:dyDescent="0.55000000000000004">
      <c r="A2700" s="108"/>
      <c r="B2700" s="109">
        <v>1181</v>
      </c>
      <c r="C2700" s="102">
        <v>9235</v>
      </c>
      <c r="D2700" s="90" t="s">
        <v>3813</v>
      </c>
      <c r="E2700" s="102" t="s">
        <v>34</v>
      </c>
      <c r="F2700" s="102">
        <v>17535</v>
      </c>
      <c r="G2700" s="102">
        <v>2</v>
      </c>
      <c r="H2700" s="102">
        <v>0</v>
      </c>
      <c r="I2700" s="98">
        <v>31</v>
      </c>
      <c r="J2700" s="102" t="s">
        <v>38</v>
      </c>
      <c r="K2700" s="94">
        <f>((G2700*400)+(H2700*100))+I2700</f>
        <v>831</v>
      </c>
      <c r="L2700" s="94">
        <v>325</v>
      </c>
      <c r="M2700" s="94">
        <f>K2700*L2700</f>
        <v>270075</v>
      </c>
      <c r="N2700" s="102"/>
      <c r="O2700" s="111"/>
      <c r="P2700" s="96"/>
      <c r="Q2700" s="111"/>
      <c r="R2700" s="111"/>
      <c r="S2700" s="97"/>
      <c r="T2700" s="102"/>
      <c r="U2700" s="102"/>
      <c r="V2700" s="102"/>
      <c r="W2700" s="94"/>
      <c r="X2700" s="98"/>
      <c r="Y2700" s="94"/>
      <c r="Z2700" s="94"/>
      <c r="AA2700" s="89"/>
      <c r="AB2700" s="89"/>
      <c r="AC2700" s="94"/>
      <c r="AD2700" s="94">
        <f>IF(AND(AC2700="",M2700=""),0,IF((AC2700=""),M2700,IF((M2700=""),AC2700,AC2700+M2700)))</f>
        <v>270075</v>
      </c>
      <c r="AE2700" s="94">
        <f>IF( (X2700=""),AD2700*1,AD2700*(X2700/100) )</f>
        <v>270075</v>
      </c>
      <c r="AF2700" s="94">
        <v>50000000</v>
      </c>
      <c r="AG2700" s="94">
        <f>IF((AF2700-AE2700) &gt; 1,0,IF((AF2700-AE2700)&lt;0,AE2700-AF2700,AF2700-AE2700))</f>
        <v>0</v>
      </c>
      <c r="AH2700" s="94">
        <v>0.01</v>
      </c>
    </row>
    <row r="2701" spans="1:34" s="74" customFormat="1" x14ac:dyDescent="0.55000000000000004">
      <c r="A2701" s="108"/>
      <c r="B2701" s="109"/>
      <c r="C2701" s="102"/>
      <c r="D2701" s="90"/>
      <c r="E2701" s="102"/>
      <c r="F2701" s="102"/>
      <c r="G2701" s="102"/>
      <c r="H2701" s="102"/>
      <c r="I2701" s="98"/>
      <c r="J2701" s="102"/>
      <c r="K2701" s="94"/>
      <c r="L2701" s="94" t="s">
        <v>63</v>
      </c>
      <c r="M2701" s="94">
        <f>SUM(M2699:M2700)</f>
        <v>602875</v>
      </c>
      <c r="N2701" s="102"/>
      <c r="O2701" s="111"/>
      <c r="P2701" s="96"/>
      <c r="Q2701" s="111"/>
      <c r="R2701" s="111"/>
      <c r="S2701" s="97"/>
      <c r="T2701" s="102"/>
      <c r="U2701" s="102"/>
      <c r="V2701" s="102"/>
      <c r="W2701" s="94"/>
      <c r="X2701" s="98"/>
      <c r="Y2701" s="94"/>
      <c r="Z2701" s="94"/>
      <c r="AA2701" s="89"/>
      <c r="AB2701" s="89"/>
      <c r="AC2701" s="94"/>
      <c r="AD2701" s="94">
        <f>SUM(AD2699:AD2700)</f>
        <v>602875</v>
      </c>
      <c r="AE2701" s="94">
        <f>SUM(AE2699:AE2700)</f>
        <v>602875</v>
      </c>
      <c r="AF2701" s="94"/>
      <c r="AG2701" s="94">
        <f>SUM(AG2699:AG2700)</f>
        <v>0</v>
      </c>
      <c r="AH2701" s="94"/>
    </row>
    <row r="2702" spans="1:34" s="74" customFormat="1" x14ac:dyDescent="0.55000000000000004">
      <c r="A2702" s="108" t="s">
        <v>3816</v>
      </c>
      <c r="B2702" s="109">
        <v>1182</v>
      </c>
      <c r="C2702" s="102">
        <v>5763</v>
      </c>
      <c r="D2702" s="90" t="s">
        <v>3817</v>
      </c>
      <c r="E2702" s="102" t="s">
        <v>34</v>
      </c>
      <c r="F2702" s="102">
        <v>10548</v>
      </c>
      <c r="G2702" s="102">
        <v>0</v>
      </c>
      <c r="H2702" s="102">
        <v>0</v>
      </c>
      <c r="I2702" s="98">
        <v>62</v>
      </c>
      <c r="J2702" s="102" t="s">
        <v>35</v>
      </c>
      <c r="K2702" s="94">
        <f>((G2702*400)+(H2702*100))+I2702</f>
        <v>62</v>
      </c>
      <c r="L2702" s="94">
        <v>2425</v>
      </c>
      <c r="M2702" s="94">
        <f>K2702*L2702</f>
        <v>150350</v>
      </c>
      <c r="N2702" s="102">
        <v>1</v>
      </c>
      <c r="O2702" s="111" t="s">
        <v>3818</v>
      </c>
      <c r="P2702" s="96">
        <v>3570800370856</v>
      </c>
      <c r="Q2702" s="111" t="s">
        <v>3819</v>
      </c>
      <c r="R2702" s="111" t="s">
        <v>3820</v>
      </c>
      <c r="S2702" s="97" t="s">
        <v>3821</v>
      </c>
      <c r="T2702" s="102" t="s">
        <v>51</v>
      </c>
      <c r="U2702" s="102" t="s">
        <v>45</v>
      </c>
      <c r="V2702" s="102" t="s">
        <v>52</v>
      </c>
      <c r="W2702" s="94">
        <v>183.04</v>
      </c>
      <c r="X2702" s="98">
        <v>78.14</v>
      </c>
      <c r="Y2702" s="94">
        <v>6750</v>
      </c>
      <c r="Z2702" s="94">
        <f>W2702*Y2702</f>
        <v>1235520</v>
      </c>
      <c r="AA2702" s="89">
        <v>6</v>
      </c>
      <c r="AB2702" s="89">
        <v>6</v>
      </c>
      <c r="AC2702" s="94">
        <f>(Z2702*(100-AB2702))/100</f>
        <v>1161388.8</v>
      </c>
      <c r="AD2702" s="94">
        <f>IF(AND(AC2702="",M2702=""),0,IF((AC2702=""),M2702, IF( (M2702=""),AC2702,AC2702+M2702)))</f>
        <v>1311738.8</v>
      </c>
      <c r="AE2702" s="94">
        <f>IF( (X2702=""),AD2702*1,( M2702+(SUM(AC2702:AC2702)) )*(X2702/100) )</f>
        <v>1024992.69832</v>
      </c>
      <c r="AF2702" s="94">
        <v>10000000</v>
      </c>
      <c r="AG2702" s="94">
        <f>IF((AF2702-AE2702) &gt; 1,0,IF((AF2702-AE2702)&lt;0,AE2702-AF2702,AF2702-AE2702))</f>
        <v>0</v>
      </c>
      <c r="AH2702" s="94">
        <v>0.02</v>
      </c>
    </row>
    <row r="2703" spans="1:34" s="74" customFormat="1" x14ac:dyDescent="0.55000000000000004">
      <c r="A2703" s="108"/>
      <c r="B2703" s="109"/>
      <c r="C2703" s="102"/>
      <c r="D2703" s="90"/>
      <c r="E2703" s="102"/>
      <c r="F2703" s="102"/>
      <c r="G2703" s="102"/>
      <c r="H2703" s="102"/>
      <c r="I2703" s="98"/>
      <c r="J2703" s="102"/>
      <c r="K2703" s="94"/>
      <c r="L2703" s="94"/>
      <c r="M2703" s="94"/>
      <c r="N2703" s="102">
        <v>2</v>
      </c>
      <c r="O2703" s="111" t="s">
        <v>3818</v>
      </c>
      <c r="P2703" s="96">
        <v>3570800370856</v>
      </c>
      <c r="Q2703" s="111" t="s">
        <v>3819</v>
      </c>
      <c r="R2703" s="111" t="s">
        <v>3820</v>
      </c>
      <c r="S2703" s="97" t="s">
        <v>3822</v>
      </c>
      <c r="T2703" s="102" t="s">
        <v>55</v>
      </c>
      <c r="U2703" s="102" t="s">
        <v>45</v>
      </c>
      <c r="V2703" s="102" t="s">
        <v>52</v>
      </c>
      <c r="W2703" s="94">
        <v>51.2</v>
      </c>
      <c r="X2703" s="98">
        <v>21.86</v>
      </c>
      <c r="Y2703" s="94">
        <v>0</v>
      </c>
      <c r="Z2703" s="94">
        <f>W2703*Y2703</f>
        <v>0</v>
      </c>
      <c r="AA2703" s="89">
        <v>6</v>
      </c>
      <c r="AB2703" s="89">
        <v>6</v>
      </c>
      <c r="AC2703" s="94">
        <f>(Z2703*(100-AB2703))/100</f>
        <v>0</v>
      </c>
      <c r="AD2703" s="94">
        <f>IF(AND(AC2703="",M2702=""),0,IF((AC2703=""),M2702, IF( (M2702=""),AC2703,AC2703+M2702)))</f>
        <v>150350</v>
      </c>
      <c r="AE2703" s="94">
        <f>IF( (X2703=""),AD2703*1,( M2702+(SUM(AC2703:AC2703)) )*(X2703/100) )</f>
        <v>32866.509999999995</v>
      </c>
      <c r="AF2703" s="94">
        <v>10000000</v>
      </c>
      <c r="AG2703" s="94">
        <f>IF((AF2703-AE2703) &gt; 1,0,IF((AF2703-AE2703)&lt;0,AE2703-AF2703,AF2703-AE2703))</f>
        <v>0</v>
      </c>
      <c r="AH2703" s="94">
        <v>0.02</v>
      </c>
    </row>
    <row r="2704" spans="1:34" s="74" customFormat="1" x14ac:dyDescent="0.55000000000000004">
      <c r="A2704" s="108"/>
      <c r="B2704" s="109">
        <v>1183</v>
      </c>
      <c r="C2704" s="102">
        <v>6004</v>
      </c>
      <c r="D2704" s="90" t="s">
        <v>3823</v>
      </c>
      <c r="E2704" s="102" t="s">
        <v>34</v>
      </c>
      <c r="F2704" s="102">
        <v>23769</v>
      </c>
      <c r="G2704" s="102">
        <v>0</v>
      </c>
      <c r="H2704" s="102">
        <v>0</v>
      </c>
      <c r="I2704" s="98">
        <v>87</v>
      </c>
      <c r="J2704" s="102" t="s">
        <v>35</v>
      </c>
      <c r="K2704" s="94">
        <f>((G2704*400)+(H2704*100))+I2704</f>
        <v>87</v>
      </c>
      <c r="L2704" s="94">
        <v>225</v>
      </c>
      <c r="M2704" s="94">
        <f>K2704*L2704</f>
        <v>19575</v>
      </c>
      <c r="N2704" s="102">
        <v>1</v>
      </c>
      <c r="O2704" s="111" t="s">
        <v>3814</v>
      </c>
      <c r="P2704" s="96">
        <v>8571577009097</v>
      </c>
      <c r="Q2704" s="111" t="s">
        <v>3815</v>
      </c>
      <c r="R2704" s="111" t="s">
        <v>3824</v>
      </c>
      <c r="S2704" s="97" t="s">
        <v>3825</v>
      </c>
      <c r="T2704" s="102" t="s">
        <v>51</v>
      </c>
      <c r="U2704" s="102" t="s">
        <v>45</v>
      </c>
      <c r="V2704" s="102" t="s">
        <v>52</v>
      </c>
      <c r="W2704" s="94">
        <v>103.79</v>
      </c>
      <c r="X2704" s="98">
        <v>100</v>
      </c>
      <c r="Y2704" s="94">
        <v>6750</v>
      </c>
      <c r="Z2704" s="94">
        <f>W2704*Y2704</f>
        <v>700582.5</v>
      </c>
      <c r="AA2704" s="89">
        <v>6</v>
      </c>
      <c r="AB2704" s="89">
        <v>6</v>
      </c>
      <c r="AC2704" s="94">
        <f>(Z2704*(100-AB2704))/100</f>
        <v>658547.55000000005</v>
      </c>
      <c r="AD2704" s="94">
        <f>IF(AND(AC2704="",M2704=""),0,IF((AC2704=""),M2704, IF( (M2704=""),AC2704,AC2704+M2704)))</f>
        <v>678122.55</v>
      </c>
      <c r="AE2704" s="94">
        <f>IF( (X2704=""),AD2704*1,( M2704+(SUM(AC2704:AC2704)) )*(X2704/100) )</f>
        <v>678122.55</v>
      </c>
      <c r="AF2704" s="94">
        <v>10000000</v>
      </c>
      <c r="AG2704" s="94">
        <f>IF((AF2704-AE2704) &gt; 1,0,IF((AF2704-AE2704)&lt;0,AE2704-AF2704,AF2704-AE2704))</f>
        <v>0</v>
      </c>
      <c r="AH2704" s="94">
        <v>0.02</v>
      </c>
    </row>
    <row r="2705" spans="1:34" s="74" customFormat="1" x14ac:dyDescent="0.55000000000000004">
      <c r="A2705" s="108"/>
      <c r="B2705" s="109"/>
      <c r="C2705" s="102"/>
      <c r="D2705" s="90"/>
      <c r="E2705" s="102"/>
      <c r="F2705" s="102"/>
      <c r="G2705" s="102"/>
      <c r="H2705" s="102"/>
      <c r="I2705" s="98"/>
      <c r="J2705" s="102"/>
      <c r="K2705" s="94"/>
      <c r="L2705" s="94" t="s">
        <v>63</v>
      </c>
      <c r="M2705" s="94">
        <f>SUM(M2702:M2704)</f>
        <v>169925</v>
      </c>
      <c r="N2705" s="102"/>
      <c r="O2705" s="111"/>
      <c r="P2705" s="96"/>
      <c r="Q2705" s="111"/>
      <c r="R2705" s="111"/>
      <c r="S2705" s="97"/>
      <c r="T2705" s="102"/>
      <c r="U2705" s="102"/>
      <c r="V2705" s="102"/>
      <c r="W2705" s="94"/>
      <c r="X2705" s="98"/>
      <c r="Y2705" s="94"/>
      <c r="Z2705" s="94"/>
      <c r="AA2705" s="89"/>
      <c r="AB2705" s="89"/>
      <c r="AC2705" s="94"/>
      <c r="AD2705" s="94">
        <f>SUM(AD2702:AD2704)</f>
        <v>2140211.35</v>
      </c>
      <c r="AE2705" s="94">
        <f>SUM(AE2702:AE2704)</f>
        <v>1735981.75832</v>
      </c>
      <c r="AF2705" s="94"/>
      <c r="AG2705" s="94">
        <f>SUM(AG2702:AG2704)</f>
        <v>0</v>
      </c>
      <c r="AH2705" s="94"/>
    </row>
    <row r="2706" spans="1:34" s="74" customFormat="1" x14ac:dyDescent="0.55000000000000004">
      <c r="A2706" s="108" t="s">
        <v>3828</v>
      </c>
      <c r="B2706" s="109">
        <v>1184</v>
      </c>
      <c r="C2706" s="102">
        <v>8712</v>
      </c>
      <c r="D2706" s="90" t="s">
        <v>3829</v>
      </c>
      <c r="E2706" s="102" t="s">
        <v>34</v>
      </c>
      <c r="F2706" s="102">
        <v>17519</v>
      </c>
      <c r="G2706" s="102">
        <v>0</v>
      </c>
      <c r="H2706" s="102">
        <v>0</v>
      </c>
      <c r="I2706" s="98">
        <v>58</v>
      </c>
      <c r="J2706" s="102" t="s">
        <v>35</v>
      </c>
      <c r="K2706" s="94">
        <f>((G2706*400)+(H2706*100))+I2706</f>
        <v>58</v>
      </c>
      <c r="L2706" s="94">
        <v>500</v>
      </c>
      <c r="M2706" s="94">
        <f>K2706*L2706</f>
        <v>29000</v>
      </c>
      <c r="N2706" s="102">
        <v>1</v>
      </c>
      <c r="O2706" s="111" t="s">
        <v>3826</v>
      </c>
      <c r="P2706" s="96"/>
      <c r="Q2706" s="111" t="s">
        <v>3827</v>
      </c>
      <c r="R2706" s="111" t="s">
        <v>3830</v>
      </c>
      <c r="S2706" s="97" t="s">
        <v>3831</v>
      </c>
      <c r="T2706" s="102" t="s">
        <v>51</v>
      </c>
      <c r="U2706" s="102" t="s">
        <v>45</v>
      </c>
      <c r="V2706" s="102" t="s">
        <v>52</v>
      </c>
      <c r="W2706" s="94">
        <v>95.48</v>
      </c>
      <c r="X2706" s="98">
        <v>100</v>
      </c>
      <c r="Y2706" s="94">
        <v>6750</v>
      </c>
      <c r="Z2706" s="94">
        <f>W2706*Y2706</f>
        <v>644490</v>
      </c>
      <c r="AA2706" s="89">
        <v>6</v>
      </c>
      <c r="AB2706" s="89">
        <v>6</v>
      </c>
      <c r="AC2706" s="94">
        <f>(Z2706*(100-AB2706))/100</f>
        <v>605820.6</v>
      </c>
      <c r="AD2706" s="94">
        <f>IF(AND(AC2706="",M2706=""),0,IF((AC2706=""),M2706, IF( (M2706=""),AC2706,AC2706+M2706)))</f>
        <v>634820.6</v>
      </c>
      <c r="AE2706" s="94">
        <f>IF( (X2706=""),AD2706*1,( M2706+(SUM(AC2706:AC2706)) )*(X2706/100) )</f>
        <v>634820.6</v>
      </c>
      <c r="AF2706" s="94">
        <v>50000000</v>
      </c>
      <c r="AG2706" s="94">
        <f>IF((AF2706-AE2706) &gt; 1,0,IF((AF2706-AE2706)&lt;0,AE2706-AF2706,AF2706-AE2706))</f>
        <v>0</v>
      </c>
      <c r="AH2706" s="94">
        <v>0.02</v>
      </c>
    </row>
    <row r="2707" spans="1:34" s="74" customFormat="1" x14ac:dyDescent="0.55000000000000004">
      <c r="A2707" s="108"/>
      <c r="B2707" s="109"/>
      <c r="C2707" s="102"/>
      <c r="D2707" s="90"/>
      <c r="E2707" s="102"/>
      <c r="F2707" s="102"/>
      <c r="G2707" s="102"/>
      <c r="H2707" s="102"/>
      <c r="I2707" s="98"/>
      <c r="J2707" s="102"/>
      <c r="K2707" s="94"/>
      <c r="L2707" s="94" t="s">
        <v>63</v>
      </c>
      <c r="M2707" s="94">
        <f>SUM(M2706:M2706)</f>
        <v>29000</v>
      </c>
      <c r="N2707" s="102"/>
      <c r="O2707" s="111"/>
      <c r="P2707" s="96"/>
      <c r="Q2707" s="111"/>
      <c r="R2707" s="111"/>
      <c r="S2707" s="97"/>
      <c r="T2707" s="102"/>
      <c r="U2707" s="102"/>
      <c r="V2707" s="102"/>
      <c r="W2707" s="94"/>
      <c r="X2707" s="98"/>
      <c r="Y2707" s="94"/>
      <c r="Z2707" s="94"/>
      <c r="AA2707" s="89"/>
      <c r="AB2707" s="89"/>
      <c r="AC2707" s="94"/>
      <c r="AD2707" s="94">
        <f>SUM(AD2706:AD2706)</f>
        <v>634820.6</v>
      </c>
      <c r="AE2707" s="94">
        <f>SUM(AE2706:AE2706)</f>
        <v>634820.6</v>
      </c>
      <c r="AF2707" s="94"/>
      <c r="AG2707" s="94">
        <f>SUM(AG2706:AG2706)</f>
        <v>0</v>
      </c>
      <c r="AH2707" s="94"/>
    </row>
    <row r="2708" spans="1:34" s="74" customFormat="1" x14ac:dyDescent="0.55000000000000004">
      <c r="A2708" s="108" t="s">
        <v>3834</v>
      </c>
      <c r="B2708" s="109">
        <v>1185</v>
      </c>
      <c r="C2708" s="102">
        <v>10345</v>
      </c>
      <c r="D2708" s="90" t="s">
        <v>3835</v>
      </c>
      <c r="E2708" s="102" t="s">
        <v>34</v>
      </c>
      <c r="F2708" s="102">
        <v>1823</v>
      </c>
      <c r="G2708" s="102">
        <v>0</v>
      </c>
      <c r="H2708" s="102">
        <v>1</v>
      </c>
      <c r="I2708" s="98">
        <v>92</v>
      </c>
      <c r="J2708" s="102" t="s">
        <v>35</v>
      </c>
      <c r="K2708" s="94">
        <f>((G2708*400)+(H2708*100))+I2708</f>
        <v>192</v>
      </c>
      <c r="L2708" s="94">
        <v>2425</v>
      </c>
      <c r="M2708" s="94">
        <f>K2708*L2708</f>
        <v>465600</v>
      </c>
      <c r="N2708" s="102">
        <v>1</v>
      </c>
      <c r="O2708" s="111" t="s">
        <v>3832</v>
      </c>
      <c r="P2708" s="96">
        <v>8570878000098</v>
      </c>
      <c r="Q2708" s="111" t="s">
        <v>3833</v>
      </c>
      <c r="R2708" s="111" t="s">
        <v>3836</v>
      </c>
      <c r="S2708" s="97" t="s">
        <v>3837</v>
      </c>
      <c r="T2708" s="102" t="s">
        <v>51</v>
      </c>
      <c r="U2708" s="102" t="s">
        <v>45</v>
      </c>
      <c r="V2708" s="102" t="s">
        <v>52</v>
      </c>
      <c r="W2708" s="94">
        <v>148.19999999999999</v>
      </c>
      <c r="X2708" s="98">
        <v>17.68</v>
      </c>
      <c r="Y2708" s="94">
        <v>6750</v>
      </c>
      <c r="Z2708" s="94">
        <f>W2708*Y2708</f>
        <v>1000349.9999999999</v>
      </c>
      <c r="AA2708" s="89">
        <v>6</v>
      </c>
      <c r="AB2708" s="89">
        <v>6</v>
      </c>
      <c r="AC2708" s="94">
        <f>(Z2708*(100-AB2708))/100</f>
        <v>940328.99999999988</v>
      </c>
      <c r="AD2708" s="94">
        <f>IF(AND(AC2708="",M2708=""),0,IF((AC2708=""),M2708, IF( (M2708=""),AC2708,AC2708+M2708)))</f>
        <v>1405929</v>
      </c>
      <c r="AE2708" s="94">
        <f>IF( (X2708=""),AD2708*1,( M2708+(SUM(AC2708:AC2708)) )*(X2708/100) )</f>
        <v>248568.24719999998</v>
      </c>
      <c r="AF2708" s="94">
        <v>50000000</v>
      </c>
      <c r="AG2708" s="94">
        <f>IF((AF2708-AE2708) &gt; 1,0,IF((AF2708-AE2708)&lt;0,AE2708-AF2708,AF2708-AE2708))</f>
        <v>0</v>
      </c>
      <c r="AH2708" s="94">
        <v>0.02</v>
      </c>
    </row>
    <row r="2709" spans="1:34" s="74" customFormat="1" x14ac:dyDescent="0.55000000000000004">
      <c r="A2709" s="108"/>
      <c r="B2709" s="109"/>
      <c r="C2709" s="102"/>
      <c r="D2709" s="90"/>
      <c r="E2709" s="102"/>
      <c r="F2709" s="102"/>
      <c r="G2709" s="102"/>
      <c r="H2709" s="102"/>
      <c r="I2709" s="98"/>
      <c r="J2709" s="102"/>
      <c r="K2709" s="94"/>
      <c r="L2709" s="94"/>
      <c r="M2709" s="94"/>
      <c r="N2709" s="102">
        <v>2</v>
      </c>
      <c r="O2709" s="111" t="s">
        <v>3832</v>
      </c>
      <c r="P2709" s="96">
        <v>8570878000098</v>
      </c>
      <c r="Q2709" s="111" t="s">
        <v>3833</v>
      </c>
      <c r="R2709" s="111" t="s">
        <v>3836</v>
      </c>
      <c r="S2709" s="97" t="s">
        <v>3838</v>
      </c>
      <c r="T2709" s="102" t="s">
        <v>51</v>
      </c>
      <c r="U2709" s="102" t="s">
        <v>45</v>
      </c>
      <c r="V2709" s="102" t="s">
        <v>52</v>
      </c>
      <c r="W2709" s="94">
        <v>602.73</v>
      </c>
      <c r="X2709" s="98">
        <v>71.900000000000006</v>
      </c>
      <c r="Y2709" s="94">
        <v>6750</v>
      </c>
      <c r="Z2709" s="94">
        <f>W2709*Y2709</f>
        <v>4068427.5</v>
      </c>
      <c r="AA2709" s="89">
        <v>6</v>
      </c>
      <c r="AB2709" s="89">
        <v>6</v>
      </c>
      <c r="AC2709" s="94">
        <f>(Z2709*(100-AB2709))/100</f>
        <v>3824321.85</v>
      </c>
      <c r="AD2709" s="94">
        <f>IF(AND(AC2709="",M2708=""),0,IF((AC2709=""),M2708, IF( (M2708=""),AC2709,AC2709+M2708)))</f>
        <v>4289921.8499999996</v>
      </c>
      <c r="AE2709" s="94">
        <f>IF( (X2709=""),AD2709*1,( M2708+(SUM(AC2709:AC2709)) )*(X2709/100) )</f>
        <v>3084453.8101500003</v>
      </c>
      <c r="AF2709" s="94">
        <v>50000000</v>
      </c>
      <c r="AG2709" s="94">
        <f>IF((AF2709-AE2709) &gt; 1,0,IF((AF2709-AE2709)&lt;0,AE2709-AF2709,AF2709-AE2709))</f>
        <v>0</v>
      </c>
      <c r="AH2709" s="94">
        <v>0.02</v>
      </c>
    </row>
    <row r="2710" spans="1:34" s="74" customFormat="1" x14ac:dyDescent="0.55000000000000004">
      <c r="A2710" s="108"/>
      <c r="B2710" s="109"/>
      <c r="C2710" s="102"/>
      <c r="D2710" s="90"/>
      <c r="E2710" s="102"/>
      <c r="F2710" s="102"/>
      <c r="G2710" s="102"/>
      <c r="H2710" s="102"/>
      <c r="I2710" s="98"/>
      <c r="J2710" s="102"/>
      <c r="K2710" s="94"/>
      <c r="L2710" s="94"/>
      <c r="M2710" s="94"/>
      <c r="N2710" s="102">
        <v>3</v>
      </c>
      <c r="O2710" s="111" t="s">
        <v>3832</v>
      </c>
      <c r="P2710" s="96">
        <v>8570878000098</v>
      </c>
      <c r="Q2710" s="111" t="s">
        <v>3833</v>
      </c>
      <c r="R2710" s="111" t="s">
        <v>3836</v>
      </c>
      <c r="S2710" s="97" t="s">
        <v>3839</v>
      </c>
      <c r="T2710" s="102" t="s">
        <v>55</v>
      </c>
      <c r="U2710" s="102" t="s">
        <v>45</v>
      </c>
      <c r="V2710" s="102" t="s">
        <v>52</v>
      </c>
      <c r="W2710" s="94">
        <v>87.36</v>
      </c>
      <c r="X2710" s="98">
        <v>10.42</v>
      </c>
      <c r="Y2710" s="94">
        <v>0</v>
      </c>
      <c r="Z2710" s="94">
        <f>W2710*Y2710</f>
        <v>0</v>
      </c>
      <c r="AA2710" s="89">
        <v>6</v>
      </c>
      <c r="AB2710" s="89">
        <v>6</v>
      </c>
      <c r="AC2710" s="94">
        <f>(Z2710*(100-AB2710))/100</f>
        <v>0</v>
      </c>
      <c r="AD2710" s="94">
        <f>IF(AND(AC2710="",M2708=""),0,IF((AC2710=""),M2708, IF( (M2708=""),AC2710,AC2710+M2708)))</f>
        <v>465600</v>
      </c>
      <c r="AE2710" s="94">
        <f>IF( (X2710=""),AD2710*1,( M2708+(SUM(AC2710:AC2710)) )*(X2710/100) )</f>
        <v>48515.520000000004</v>
      </c>
      <c r="AF2710" s="94">
        <v>50000000</v>
      </c>
      <c r="AG2710" s="94">
        <f>IF((AF2710-AE2710) &gt; 1,0,IF((AF2710-AE2710)&lt;0,AE2710-AF2710,AF2710-AE2710))</f>
        <v>0</v>
      </c>
      <c r="AH2710" s="94">
        <v>0.02</v>
      </c>
    </row>
    <row r="2711" spans="1:34" s="74" customFormat="1" x14ac:dyDescent="0.55000000000000004">
      <c r="A2711" s="108"/>
      <c r="B2711" s="109">
        <v>1186</v>
      </c>
      <c r="C2711" s="102">
        <v>4867</v>
      </c>
      <c r="D2711" s="90" t="s">
        <v>3840</v>
      </c>
      <c r="E2711" s="102" t="s">
        <v>34</v>
      </c>
      <c r="F2711" s="102">
        <v>2317</v>
      </c>
      <c r="G2711" s="102">
        <v>0</v>
      </c>
      <c r="H2711" s="102">
        <v>1</v>
      </c>
      <c r="I2711" s="98">
        <v>0</v>
      </c>
      <c r="J2711" s="102" t="s">
        <v>38</v>
      </c>
      <c r="K2711" s="94">
        <f>((G2711*400)+(H2711*100))+I2711</f>
        <v>100</v>
      </c>
      <c r="L2711" s="94">
        <v>2425</v>
      </c>
      <c r="M2711" s="94">
        <f>K2711*L2711</f>
        <v>242500</v>
      </c>
      <c r="N2711" s="102"/>
      <c r="O2711" s="111"/>
      <c r="P2711" s="96"/>
      <c r="Q2711" s="111"/>
      <c r="R2711" s="111"/>
      <c r="S2711" s="97"/>
      <c r="T2711" s="102"/>
      <c r="U2711" s="102"/>
      <c r="V2711" s="102"/>
      <c r="W2711" s="94"/>
      <c r="X2711" s="98"/>
      <c r="Y2711" s="94"/>
      <c r="Z2711" s="94"/>
      <c r="AA2711" s="89"/>
      <c r="AB2711" s="89"/>
      <c r="AC2711" s="94"/>
      <c r="AD2711" s="94">
        <f>IF(AND(AC2711="",M2711=""),0,IF((AC2711=""),M2711,IF((M2711=""),AC2711,AC2711+M2711)))</f>
        <v>242500</v>
      </c>
      <c r="AE2711" s="94">
        <f>IF( (X2711=""),AD2711*1,AD2711*(X2711/100) )</f>
        <v>242500</v>
      </c>
      <c r="AF2711" s="94">
        <v>50000000</v>
      </c>
      <c r="AG2711" s="94">
        <f>IF((AF2711-AE2711) &gt; 1,0,IF((AF2711-AE2711)&lt;0,AE2711-AF2711,AF2711-AE2711))</f>
        <v>0</v>
      </c>
      <c r="AH2711" s="94">
        <v>0.01</v>
      </c>
    </row>
    <row r="2712" spans="1:34" s="74" customFormat="1" x14ac:dyDescent="0.55000000000000004">
      <c r="A2712" s="108"/>
      <c r="B2712" s="109"/>
      <c r="C2712" s="102"/>
      <c r="D2712" s="90"/>
      <c r="E2712" s="102"/>
      <c r="F2712" s="102"/>
      <c r="G2712" s="102"/>
      <c r="H2712" s="102"/>
      <c r="I2712" s="98"/>
      <c r="J2712" s="102"/>
      <c r="K2712" s="94"/>
      <c r="L2712" s="94" t="s">
        <v>63</v>
      </c>
      <c r="M2712" s="94">
        <f>SUM(M2708:M2711)</f>
        <v>708100</v>
      </c>
      <c r="N2712" s="102"/>
      <c r="O2712" s="111"/>
      <c r="P2712" s="96"/>
      <c r="Q2712" s="111"/>
      <c r="R2712" s="111"/>
      <c r="S2712" s="97"/>
      <c r="T2712" s="102"/>
      <c r="U2712" s="102"/>
      <c r="V2712" s="102"/>
      <c r="W2712" s="94"/>
      <c r="X2712" s="98"/>
      <c r="Y2712" s="94"/>
      <c r="Z2712" s="94"/>
      <c r="AA2712" s="89"/>
      <c r="AB2712" s="89"/>
      <c r="AC2712" s="94"/>
      <c r="AD2712" s="94">
        <f>SUM(AD2708:AD2711)</f>
        <v>6403950.8499999996</v>
      </c>
      <c r="AE2712" s="94">
        <f>SUM(AE2708:AE2711)</f>
        <v>3624037.5773500004</v>
      </c>
      <c r="AF2712" s="94"/>
      <c r="AG2712" s="94">
        <f>SUM(AG2708:AG2711)</f>
        <v>0</v>
      </c>
      <c r="AH2712" s="94"/>
    </row>
    <row r="2713" spans="1:34" s="74" customFormat="1" x14ac:dyDescent="0.55000000000000004">
      <c r="A2713" s="108" t="s">
        <v>3843</v>
      </c>
      <c r="B2713" s="109">
        <v>1187</v>
      </c>
      <c r="C2713" s="102">
        <v>10112</v>
      </c>
      <c r="D2713" s="90" t="s">
        <v>3844</v>
      </c>
      <c r="E2713" s="102" t="s">
        <v>34</v>
      </c>
      <c r="F2713" s="102">
        <v>2433</v>
      </c>
      <c r="G2713" s="102">
        <v>1</v>
      </c>
      <c r="H2713" s="102">
        <v>1</v>
      </c>
      <c r="I2713" s="98">
        <v>71</v>
      </c>
      <c r="J2713" s="102" t="s">
        <v>35</v>
      </c>
      <c r="K2713" s="94">
        <f>((G2713*400)+(H2713*100))+I2713</f>
        <v>571</v>
      </c>
      <c r="L2713" s="94">
        <v>2425</v>
      </c>
      <c r="M2713" s="94">
        <f>K2713*L2713</f>
        <v>1384675</v>
      </c>
      <c r="N2713" s="102">
        <v>1</v>
      </c>
      <c r="O2713" s="111" t="s">
        <v>3841</v>
      </c>
      <c r="P2713" s="96">
        <v>3570800015207</v>
      </c>
      <c r="Q2713" s="111" t="s">
        <v>3842</v>
      </c>
      <c r="R2713" s="111" t="s">
        <v>3845</v>
      </c>
      <c r="S2713" s="97"/>
      <c r="T2713" s="102" t="s">
        <v>51</v>
      </c>
      <c r="U2713" s="102" t="s">
        <v>45</v>
      </c>
      <c r="V2713" s="102" t="s">
        <v>52</v>
      </c>
      <c r="W2713" s="94">
        <v>248.2</v>
      </c>
      <c r="X2713" s="98">
        <v>15.19</v>
      </c>
      <c r="Y2713" s="94">
        <v>6750</v>
      </c>
      <c r="Z2713" s="94">
        <f t="shared" ref="Z2713:Z2724" si="260">W2713*Y2713</f>
        <v>1675350</v>
      </c>
      <c r="AA2713" s="89">
        <v>2</v>
      </c>
      <c r="AB2713" s="89">
        <v>2</v>
      </c>
      <c r="AC2713" s="94">
        <f t="shared" ref="AC2713:AC2724" si="261">(Z2713*(100-AB2713))/100</f>
        <v>1641843</v>
      </c>
      <c r="AD2713" s="94">
        <f>IF(AND(AC2713="",M2713=""),0,IF((AC2713=""),M2713, IF( (M2713=""),AC2713,AC2713+M2713)))</f>
        <v>3026518</v>
      </c>
      <c r="AE2713" s="94">
        <f>IF( (X2713=""),AD2713*1,( M2713+(SUM(AC2713:AC2713)) )*(X2713/100) )</f>
        <v>459728.08420000004</v>
      </c>
      <c r="AF2713" s="94">
        <v>50000000</v>
      </c>
      <c r="AG2713" s="94">
        <f t="shared" ref="AG2713:AG2725" si="262">IF((AF2713-AE2713) &gt; 1,0,IF((AF2713-AE2713)&lt;0,AE2713-AF2713,AF2713-AE2713))</f>
        <v>0</v>
      </c>
      <c r="AH2713" s="94">
        <v>0.02</v>
      </c>
    </row>
    <row r="2714" spans="1:34" s="74" customFormat="1" x14ac:dyDescent="0.55000000000000004">
      <c r="A2714" s="108"/>
      <c r="B2714" s="109"/>
      <c r="C2714" s="102"/>
      <c r="D2714" s="90"/>
      <c r="E2714" s="102"/>
      <c r="F2714" s="102"/>
      <c r="G2714" s="102"/>
      <c r="H2714" s="102"/>
      <c r="I2714" s="98"/>
      <c r="J2714" s="102"/>
      <c r="K2714" s="94"/>
      <c r="L2714" s="94"/>
      <c r="M2714" s="94"/>
      <c r="N2714" s="102">
        <v>2</v>
      </c>
      <c r="O2714" s="111" t="s">
        <v>3841</v>
      </c>
      <c r="P2714" s="96">
        <v>3570800015207</v>
      </c>
      <c r="Q2714" s="111" t="s">
        <v>3842</v>
      </c>
      <c r="R2714" s="111" t="s">
        <v>3845</v>
      </c>
      <c r="S2714" s="97"/>
      <c r="T2714" s="102" t="s">
        <v>55</v>
      </c>
      <c r="U2714" s="102" t="s">
        <v>45</v>
      </c>
      <c r="V2714" s="102" t="s">
        <v>52</v>
      </c>
      <c r="W2714" s="94">
        <v>70</v>
      </c>
      <c r="X2714" s="98">
        <v>4.28</v>
      </c>
      <c r="Y2714" s="94">
        <v>0</v>
      </c>
      <c r="Z2714" s="94">
        <f t="shared" si="260"/>
        <v>0</v>
      </c>
      <c r="AA2714" s="89">
        <v>2</v>
      </c>
      <c r="AB2714" s="89">
        <v>2</v>
      </c>
      <c r="AC2714" s="94">
        <f t="shared" si="261"/>
        <v>0</v>
      </c>
      <c r="AD2714" s="94">
        <f>IF(AND(AC2714="",M2713=""),0,IF((AC2714=""),M2713, IF( (M2713=""),AC2714,AC2714+M2713)))</f>
        <v>1384675</v>
      </c>
      <c r="AE2714" s="94">
        <f>IF( (X2714=""),AD2714*1,( M2713+(SUM(AC2714:AC2714)) )*(X2714/100) )</f>
        <v>59264.090000000004</v>
      </c>
      <c r="AF2714" s="94">
        <v>50000000</v>
      </c>
      <c r="AG2714" s="94">
        <f t="shared" si="262"/>
        <v>0</v>
      </c>
      <c r="AH2714" s="94">
        <v>0.02</v>
      </c>
    </row>
    <row r="2715" spans="1:34" s="74" customFormat="1" x14ac:dyDescent="0.55000000000000004">
      <c r="A2715" s="108"/>
      <c r="B2715" s="109"/>
      <c r="C2715" s="102"/>
      <c r="D2715" s="90"/>
      <c r="E2715" s="102"/>
      <c r="F2715" s="102"/>
      <c r="G2715" s="102"/>
      <c r="H2715" s="102"/>
      <c r="I2715" s="98"/>
      <c r="J2715" s="102"/>
      <c r="K2715" s="94"/>
      <c r="L2715" s="94"/>
      <c r="M2715" s="94"/>
      <c r="N2715" s="102">
        <v>3</v>
      </c>
      <c r="O2715" s="111" t="s">
        <v>3841</v>
      </c>
      <c r="P2715" s="96">
        <v>3570800015207</v>
      </c>
      <c r="Q2715" s="111" t="s">
        <v>3842</v>
      </c>
      <c r="R2715" s="111" t="s">
        <v>3845</v>
      </c>
      <c r="S2715" s="97"/>
      <c r="T2715" s="102" t="s">
        <v>55</v>
      </c>
      <c r="U2715" s="102" t="s">
        <v>45</v>
      </c>
      <c r="V2715" s="102" t="s">
        <v>52</v>
      </c>
      <c r="W2715" s="94">
        <v>31.5</v>
      </c>
      <c r="X2715" s="98">
        <v>1.93</v>
      </c>
      <c r="Y2715" s="94">
        <v>0</v>
      </c>
      <c r="Z2715" s="94">
        <f t="shared" si="260"/>
        <v>0</v>
      </c>
      <c r="AA2715" s="89">
        <v>2</v>
      </c>
      <c r="AB2715" s="89">
        <v>2</v>
      </c>
      <c r="AC2715" s="94">
        <f t="shared" si="261"/>
        <v>0</v>
      </c>
      <c r="AD2715" s="94">
        <f>IF(AND(AC2715="",M2713=""),0,IF((AC2715=""),M2713, IF( (M2713=""),AC2715,AC2715+M2713)))</f>
        <v>1384675</v>
      </c>
      <c r="AE2715" s="94">
        <f>IF( (X2715=""),AD2715*1,( M2713+(SUM(AC2715:AC2715)) )*(X2715/100) )</f>
        <v>26724.227499999997</v>
      </c>
      <c r="AF2715" s="94">
        <v>50000000</v>
      </c>
      <c r="AG2715" s="94">
        <f t="shared" si="262"/>
        <v>0</v>
      </c>
      <c r="AH2715" s="94">
        <v>0.02</v>
      </c>
    </row>
    <row r="2716" spans="1:34" s="74" customFormat="1" x14ac:dyDescent="0.55000000000000004">
      <c r="A2716" s="108"/>
      <c r="B2716" s="109"/>
      <c r="C2716" s="102"/>
      <c r="D2716" s="90"/>
      <c r="E2716" s="102"/>
      <c r="F2716" s="102"/>
      <c r="G2716" s="102"/>
      <c r="H2716" s="102"/>
      <c r="I2716" s="98"/>
      <c r="J2716" s="102"/>
      <c r="K2716" s="94"/>
      <c r="L2716" s="94"/>
      <c r="M2716" s="94"/>
      <c r="N2716" s="102">
        <v>4</v>
      </c>
      <c r="O2716" s="111" t="s">
        <v>3841</v>
      </c>
      <c r="P2716" s="96">
        <v>3570800015207</v>
      </c>
      <c r="Q2716" s="111" t="s">
        <v>3842</v>
      </c>
      <c r="R2716" s="111" t="s">
        <v>3845</v>
      </c>
      <c r="S2716" s="97"/>
      <c r="T2716" s="102" t="s">
        <v>343</v>
      </c>
      <c r="U2716" s="102" t="s">
        <v>45</v>
      </c>
      <c r="V2716" s="102" t="s">
        <v>75</v>
      </c>
      <c r="W2716" s="94">
        <v>97.5</v>
      </c>
      <c r="X2716" s="98">
        <v>5.97</v>
      </c>
      <c r="Y2716" s="94">
        <v>5600</v>
      </c>
      <c r="Z2716" s="94">
        <f t="shared" si="260"/>
        <v>546000</v>
      </c>
      <c r="AA2716" s="89">
        <v>2</v>
      </c>
      <c r="AB2716" s="89">
        <v>2</v>
      </c>
      <c r="AC2716" s="94">
        <f t="shared" si="261"/>
        <v>535080</v>
      </c>
      <c r="AD2716" s="94">
        <f>IF(AND(AC2716="",M2713=""),0,IF((AC2716=""),M2713, IF( (M2713=""),AC2716,AC2716+M2713)))</f>
        <v>1919755</v>
      </c>
      <c r="AE2716" s="94">
        <f>IF( (X2716=""),AD2716*1,( M2713+(SUM(AC2716:AC2716)) )*(X2716/100) )</f>
        <v>114609.37349999999</v>
      </c>
      <c r="AF2716" s="94">
        <v>0</v>
      </c>
      <c r="AG2716" s="94">
        <f t="shared" si="262"/>
        <v>114609.37349999999</v>
      </c>
      <c r="AH2716" s="94">
        <v>0.3</v>
      </c>
    </row>
    <row r="2717" spans="1:34" s="74" customFormat="1" x14ac:dyDescent="0.55000000000000004">
      <c r="A2717" s="108"/>
      <c r="B2717" s="109"/>
      <c r="C2717" s="102"/>
      <c r="D2717" s="90"/>
      <c r="E2717" s="102"/>
      <c r="F2717" s="102"/>
      <c r="G2717" s="102"/>
      <c r="H2717" s="102"/>
      <c r="I2717" s="98"/>
      <c r="J2717" s="102"/>
      <c r="K2717" s="94"/>
      <c r="L2717" s="94"/>
      <c r="M2717" s="94"/>
      <c r="N2717" s="102">
        <v>5</v>
      </c>
      <c r="O2717" s="111" t="s">
        <v>3841</v>
      </c>
      <c r="P2717" s="96">
        <v>3570800015207</v>
      </c>
      <c r="Q2717" s="111" t="s">
        <v>3842</v>
      </c>
      <c r="R2717" s="111" t="s">
        <v>3845</v>
      </c>
      <c r="S2717" s="97"/>
      <c r="T2717" s="102" t="s">
        <v>343</v>
      </c>
      <c r="U2717" s="102" t="s">
        <v>45</v>
      </c>
      <c r="V2717" s="102" t="s">
        <v>75</v>
      </c>
      <c r="W2717" s="94">
        <v>204.47</v>
      </c>
      <c r="X2717" s="98">
        <v>12.51</v>
      </c>
      <c r="Y2717" s="94">
        <v>5600</v>
      </c>
      <c r="Z2717" s="94">
        <f t="shared" si="260"/>
        <v>1145032</v>
      </c>
      <c r="AA2717" s="89">
        <v>2</v>
      </c>
      <c r="AB2717" s="89">
        <v>2</v>
      </c>
      <c r="AC2717" s="94">
        <f t="shared" si="261"/>
        <v>1122131.3600000001</v>
      </c>
      <c r="AD2717" s="94">
        <f>IF(AND(AC2717="",M2713=""),0,IF((AC2717=""),M2713, IF( (M2713=""),AC2717,AC2717+M2713)))</f>
        <v>2506806.3600000003</v>
      </c>
      <c r="AE2717" s="94">
        <f>IF( (X2717=""),AD2717*1,( M2713+(SUM(AC2717:AC2717)) )*(X2717/100) )</f>
        <v>313601.47563599999</v>
      </c>
      <c r="AF2717" s="94">
        <v>0</v>
      </c>
      <c r="AG2717" s="94">
        <f t="shared" si="262"/>
        <v>313601.47563599999</v>
      </c>
      <c r="AH2717" s="94">
        <v>0.3</v>
      </c>
    </row>
    <row r="2718" spans="1:34" s="74" customFormat="1" x14ac:dyDescent="0.55000000000000004">
      <c r="A2718" s="108"/>
      <c r="B2718" s="109"/>
      <c r="C2718" s="102"/>
      <c r="D2718" s="90"/>
      <c r="E2718" s="102"/>
      <c r="F2718" s="102"/>
      <c r="G2718" s="102"/>
      <c r="H2718" s="102"/>
      <c r="I2718" s="98"/>
      <c r="J2718" s="102"/>
      <c r="K2718" s="94"/>
      <c r="L2718" s="94"/>
      <c r="M2718" s="94"/>
      <c r="N2718" s="102">
        <v>6</v>
      </c>
      <c r="O2718" s="111" t="s">
        <v>3841</v>
      </c>
      <c r="P2718" s="96">
        <v>3570800015207</v>
      </c>
      <c r="Q2718" s="111" t="s">
        <v>3842</v>
      </c>
      <c r="R2718" s="111" t="s">
        <v>3845</v>
      </c>
      <c r="S2718" s="97"/>
      <c r="T2718" s="102" t="s">
        <v>51</v>
      </c>
      <c r="U2718" s="102" t="s">
        <v>45</v>
      </c>
      <c r="V2718" s="102" t="s">
        <v>52</v>
      </c>
      <c r="W2718" s="94">
        <v>218.4</v>
      </c>
      <c r="X2718" s="98">
        <v>13.36</v>
      </c>
      <c r="Y2718" s="94">
        <v>6750</v>
      </c>
      <c r="Z2718" s="94">
        <f t="shared" si="260"/>
        <v>1474200</v>
      </c>
      <c r="AA2718" s="89">
        <v>2</v>
      </c>
      <c r="AB2718" s="89">
        <v>2</v>
      </c>
      <c r="AC2718" s="94">
        <f t="shared" si="261"/>
        <v>1444716</v>
      </c>
      <c r="AD2718" s="94">
        <f>IF(AND(AC2718="",M2713=""),0,IF((AC2718=""),M2713, IF( (M2713=""),AC2718,AC2718+M2713)))</f>
        <v>2829391</v>
      </c>
      <c r="AE2718" s="94">
        <f>IF( (X2718=""),AD2718*1,( M2713+(SUM(AC2718:AC2718)) )*(X2718/100) )</f>
        <v>378006.63760000002</v>
      </c>
      <c r="AF2718" s="94">
        <v>10000000</v>
      </c>
      <c r="AG2718" s="94">
        <f t="shared" si="262"/>
        <v>0</v>
      </c>
      <c r="AH2718" s="94">
        <v>0.02</v>
      </c>
    </row>
    <row r="2719" spans="1:34" s="74" customFormat="1" x14ac:dyDescent="0.55000000000000004">
      <c r="A2719" s="108"/>
      <c r="B2719" s="109"/>
      <c r="C2719" s="102"/>
      <c r="D2719" s="90"/>
      <c r="E2719" s="102"/>
      <c r="F2719" s="102"/>
      <c r="G2719" s="102"/>
      <c r="H2719" s="102"/>
      <c r="I2719" s="98"/>
      <c r="J2719" s="102"/>
      <c r="K2719" s="94"/>
      <c r="L2719" s="94"/>
      <c r="M2719" s="94"/>
      <c r="N2719" s="102">
        <v>7</v>
      </c>
      <c r="O2719" s="111" t="s">
        <v>3841</v>
      </c>
      <c r="P2719" s="96">
        <v>3570800015207</v>
      </c>
      <c r="Q2719" s="111" t="s">
        <v>3842</v>
      </c>
      <c r="R2719" s="111" t="s">
        <v>3845</v>
      </c>
      <c r="S2719" s="97" t="s">
        <v>3846</v>
      </c>
      <c r="T2719" s="102" t="s">
        <v>51</v>
      </c>
      <c r="U2719" s="102" t="s">
        <v>45</v>
      </c>
      <c r="V2719" s="102" t="s">
        <v>52</v>
      </c>
      <c r="W2719" s="94">
        <v>367.5</v>
      </c>
      <c r="X2719" s="98">
        <v>22.49</v>
      </c>
      <c r="Y2719" s="94">
        <v>6750</v>
      </c>
      <c r="Z2719" s="94">
        <f t="shared" si="260"/>
        <v>2480625</v>
      </c>
      <c r="AA2719" s="89">
        <v>7</v>
      </c>
      <c r="AB2719" s="89">
        <v>7</v>
      </c>
      <c r="AC2719" s="94">
        <f t="shared" si="261"/>
        <v>2306981.25</v>
      </c>
      <c r="AD2719" s="94">
        <f>IF(AND(AC2719="",M2713=""),0,IF((AC2719=""),M2713, IF( (M2713=""),AC2719,AC2719+M2713)))</f>
        <v>3691656.25</v>
      </c>
      <c r="AE2719" s="94">
        <f>IF( (X2719=""),AD2719*1,( M2713+(SUM(AC2719:AC2719)) )*(X2719/100) )</f>
        <v>830253.49062499998</v>
      </c>
      <c r="AF2719" s="94">
        <v>10000000</v>
      </c>
      <c r="AG2719" s="94">
        <f t="shared" si="262"/>
        <v>0</v>
      </c>
      <c r="AH2719" s="94">
        <v>0.02</v>
      </c>
    </row>
    <row r="2720" spans="1:34" s="74" customFormat="1" x14ac:dyDescent="0.55000000000000004">
      <c r="A2720" s="108"/>
      <c r="B2720" s="109"/>
      <c r="C2720" s="102"/>
      <c r="D2720" s="90"/>
      <c r="E2720" s="102"/>
      <c r="F2720" s="102"/>
      <c r="G2720" s="102"/>
      <c r="H2720" s="102"/>
      <c r="I2720" s="98"/>
      <c r="J2720" s="102"/>
      <c r="K2720" s="94"/>
      <c r="L2720" s="94"/>
      <c r="M2720" s="94"/>
      <c r="N2720" s="102">
        <v>8</v>
      </c>
      <c r="O2720" s="111" t="s">
        <v>3841</v>
      </c>
      <c r="P2720" s="96">
        <v>3570800015207</v>
      </c>
      <c r="Q2720" s="111" t="s">
        <v>3842</v>
      </c>
      <c r="R2720" s="111" t="s">
        <v>3845</v>
      </c>
      <c r="S2720" s="97" t="s">
        <v>3847</v>
      </c>
      <c r="T2720" s="102" t="s">
        <v>51</v>
      </c>
      <c r="U2720" s="102" t="s">
        <v>227</v>
      </c>
      <c r="V2720" s="102" t="s">
        <v>52</v>
      </c>
      <c r="W2720" s="94">
        <v>180.4</v>
      </c>
      <c r="X2720" s="98">
        <v>11.04</v>
      </c>
      <c r="Y2720" s="94">
        <v>6750</v>
      </c>
      <c r="Z2720" s="94">
        <f t="shared" si="260"/>
        <v>1217700</v>
      </c>
      <c r="AA2720" s="89">
        <v>12</v>
      </c>
      <c r="AB2720" s="89">
        <v>38</v>
      </c>
      <c r="AC2720" s="94">
        <f t="shared" si="261"/>
        <v>754974</v>
      </c>
      <c r="AD2720" s="94">
        <f>IF(AND(AC2720="",M2713=""),0,IF((AC2720=""),M2713, IF( (M2713=""),AC2720,AC2720+M2713)))</f>
        <v>2139649</v>
      </c>
      <c r="AE2720" s="94">
        <f>IF( (X2720=""),AD2720*1,( M2713+(SUM(AC2720:AC2720)) )*(X2720/100) )</f>
        <v>236217.24960000001</v>
      </c>
      <c r="AF2720" s="94">
        <v>10000000</v>
      </c>
      <c r="AG2720" s="94">
        <f t="shared" si="262"/>
        <v>0</v>
      </c>
      <c r="AH2720" s="94">
        <v>0.02</v>
      </c>
    </row>
    <row r="2721" spans="1:34" s="74" customFormat="1" x14ac:dyDescent="0.55000000000000004">
      <c r="A2721" s="108"/>
      <c r="B2721" s="109"/>
      <c r="C2721" s="102"/>
      <c r="D2721" s="90"/>
      <c r="E2721" s="102"/>
      <c r="F2721" s="102"/>
      <c r="G2721" s="102"/>
      <c r="H2721" s="102"/>
      <c r="I2721" s="98"/>
      <c r="J2721" s="102"/>
      <c r="K2721" s="94"/>
      <c r="L2721" s="94"/>
      <c r="M2721" s="94"/>
      <c r="N2721" s="102">
        <v>9</v>
      </c>
      <c r="O2721" s="111" t="s">
        <v>3841</v>
      </c>
      <c r="P2721" s="96">
        <v>3570800015207</v>
      </c>
      <c r="Q2721" s="111" t="s">
        <v>3842</v>
      </c>
      <c r="R2721" s="111" t="s">
        <v>3845</v>
      </c>
      <c r="S2721" s="97" t="s">
        <v>3848</v>
      </c>
      <c r="T2721" s="102" t="s">
        <v>73</v>
      </c>
      <c r="U2721" s="102" t="s">
        <v>45</v>
      </c>
      <c r="V2721" s="102" t="s">
        <v>75</v>
      </c>
      <c r="W2721" s="94">
        <v>47.17</v>
      </c>
      <c r="X2721" s="98">
        <v>2.89</v>
      </c>
      <c r="Y2721" s="94">
        <v>6600</v>
      </c>
      <c r="Z2721" s="94">
        <f t="shared" si="260"/>
        <v>311322</v>
      </c>
      <c r="AA2721" s="89">
        <v>12</v>
      </c>
      <c r="AB2721" s="89">
        <v>14</v>
      </c>
      <c r="AC2721" s="94">
        <f t="shared" si="261"/>
        <v>267736.92</v>
      </c>
      <c r="AD2721" s="94">
        <f>IF(AND(AC2721="",M2713=""),0,IF((AC2721=""),M2713, IF( (M2713=""),AC2721,AC2721+M2713)))</f>
        <v>1652411.92</v>
      </c>
      <c r="AE2721" s="94">
        <f>IF( (X2721=""),AD2721*1,( M2713+(SUM(AC2721:AC2721)) )*(X2721/100) )</f>
        <v>47754.704488000003</v>
      </c>
      <c r="AF2721" s="94">
        <v>0</v>
      </c>
      <c r="AG2721" s="94">
        <f t="shared" si="262"/>
        <v>47754.704488000003</v>
      </c>
      <c r="AH2721" s="94">
        <v>0.3</v>
      </c>
    </row>
    <row r="2722" spans="1:34" s="74" customFormat="1" x14ac:dyDescent="0.55000000000000004">
      <c r="A2722" s="108"/>
      <c r="B2722" s="109"/>
      <c r="C2722" s="102"/>
      <c r="D2722" s="90"/>
      <c r="E2722" s="102"/>
      <c r="F2722" s="102"/>
      <c r="G2722" s="102"/>
      <c r="H2722" s="102"/>
      <c r="I2722" s="98"/>
      <c r="J2722" s="102"/>
      <c r="K2722" s="94"/>
      <c r="L2722" s="94"/>
      <c r="M2722" s="94"/>
      <c r="N2722" s="102">
        <v>10</v>
      </c>
      <c r="O2722" s="111" t="s">
        <v>3841</v>
      </c>
      <c r="P2722" s="96">
        <v>3570800015207</v>
      </c>
      <c r="Q2722" s="111" t="s">
        <v>3842</v>
      </c>
      <c r="R2722" s="111" t="s">
        <v>3845</v>
      </c>
      <c r="S2722" s="97" t="s">
        <v>3849</v>
      </c>
      <c r="T2722" s="102" t="s">
        <v>55</v>
      </c>
      <c r="U2722" s="102" t="s">
        <v>227</v>
      </c>
      <c r="V2722" s="102" t="s">
        <v>52</v>
      </c>
      <c r="W2722" s="94">
        <v>34.799999999999997</v>
      </c>
      <c r="X2722" s="98">
        <v>2.13</v>
      </c>
      <c r="Y2722" s="94">
        <v>0</v>
      </c>
      <c r="Z2722" s="94">
        <f t="shared" si="260"/>
        <v>0</v>
      </c>
      <c r="AA2722" s="89">
        <v>12</v>
      </c>
      <c r="AB2722" s="89">
        <v>38</v>
      </c>
      <c r="AC2722" s="94">
        <f t="shared" si="261"/>
        <v>0</v>
      </c>
      <c r="AD2722" s="94">
        <f>IF(AND(AC2722="",M2713=""),0,IF((AC2722=""),M2713, IF( (M2713=""),AC2722,AC2722+M2713)))</f>
        <v>1384675</v>
      </c>
      <c r="AE2722" s="94">
        <f>IF( (X2722=""),AD2722*1,( M2713+(SUM(AC2722:AC2722)) )*(X2722/100) )</f>
        <v>29493.577499999999</v>
      </c>
      <c r="AF2722" s="94">
        <v>10000000</v>
      </c>
      <c r="AG2722" s="94">
        <f t="shared" si="262"/>
        <v>0</v>
      </c>
      <c r="AH2722" s="94">
        <v>0.02</v>
      </c>
    </row>
    <row r="2723" spans="1:34" s="73" customFormat="1" x14ac:dyDescent="0.55000000000000004">
      <c r="A2723" s="108"/>
      <c r="B2723" s="109"/>
      <c r="C2723" s="102"/>
      <c r="D2723" s="90"/>
      <c r="E2723" s="102"/>
      <c r="F2723" s="102"/>
      <c r="G2723" s="102"/>
      <c r="H2723" s="102"/>
      <c r="I2723" s="98"/>
      <c r="J2723" s="102"/>
      <c r="K2723" s="94"/>
      <c r="L2723" s="94"/>
      <c r="M2723" s="94"/>
      <c r="N2723" s="102">
        <v>11</v>
      </c>
      <c r="O2723" s="111" t="s">
        <v>3841</v>
      </c>
      <c r="P2723" s="96">
        <v>3570800015207</v>
      </c>
      <c r="Q2723" s="111" t="s">
        <v>3842</v>
      </c>
      <c r="R2723" s="111" t="s">
        <v>3845</v>
      </c>
      <c r="S2723" s="97" t="s">
        <v>3850</v>
      </c>
      <c r="T2723" s="102" t="s">
        <v>51</v>
      </c>
      <c r="U2723" s="102" t="s">
        <v>227</v>
      </c>
      <c r="V2723" s="102" t="s">
        <v>52</v>
      </c>
      <c r="W2723" s="94">
        <v>130</v>
      </c>
      <c r="X2723" s="98">
        <v>7.95</v>
      </c>
      <c r="Y2723" s="94">
        <v>6750</v>
      </c>
      <c r="Z2723" s="94">
        <f t="shared" si="260"/>
        <v>877500</v>
      </c>
      <c r="AA2723" s="89">
        <v>22</v>
      </c>
      <c r="AB2723" s="89">
        <v>85</v>
      </c>
      <c r="AC2723" s="94">
        <f t="shared" si="261"/>
        <v>131625</v>
      </c>
      <c r="AD2723" s="94">
        <f>IF(AND(AC2723="",M2713=""),0,IF((AC2723=""),M2713, IF( (M2713=""),AC2723,AC2723+M2713)))</f>
        <v>1516300</v>
      </c>
      <c r="AE2723" s="94">
        <f>IF( (X2723=""),AD2723*1,( M2713+(SUM(AC2723:AC2723)) )*(X2723/100) )</f>
        <v>120545.85</v>
      </c>
      <c r="AF2723" s="94">
        <v>10000000</v>
      </c>
      <c r="AG2723" s="94">
        <f t="shared" si="262"/>
        <v>0</v>
      </c>
      <c r="AH2723" s="94">
        <v>0.02</v>
      </c>
    </row>
    <row r="2724" spans="1:34" s="73" customFormat="1" x14ac:dyDescent="0.55000000000000004">
      <c r="A2724" s="108"/>
      <c r="B2724" s="109"/>
      <c r="C2724" s="102"/>
      <c r="D2724" s="90"/>
      <c r="E2724" s="102"/>
      <c r="F2724" s="102"/>
      <c r="G2724" s="102"/>
      <c r="H2724" s="102"/>
      <c r="I2724" s="98"/>
      <c r="J2724" s="102"/>
      <c r="K2724" s="94"/>
      <c r="L2724" s="94"/>
      <c r="M2724" s="94"/>
      <c r="N2724" s="102">
        <v>12</v>
      </c>
      <c r="O2724" s="111" t="s">
        <v>3841</v>
      </c>
      <c r="P2724" s="96">
        <v>3570800015207</v>
      </c>
      <c r="Q2724" s="111" t="s">
        <v>3842</v>
      </c>
      <c r="R2724" s="111" t="s">
        <v>3845</v>
      </c>
      <c r="S2724" s="97" t="s">
        <v>3851</v>
      </c>
      <c r="T2724" s="102" t="s">
        <v>439</v>
      </c>
      <c r="U2724" s="102" t="s">
        <v>227</v>
      </c>
      <c r="V2724" s="102" t="s">
        <v>52</v>
      </c>
      <c r="W2724" s="94">
        <v>4.4000000000000004</v>
      </c>
      <c r="X2724" s="98">
        <v>0.27</v>
      </c>
      <c r="Y2724" s="94">
        <v>6050</v>
      </c>
      <c r="Z2724" s="94">
        <f t="shared" si="260"/>
        <v>26620.000000000004</v>
      </c>
      <c r="AA2724" s="89">
        <v>7</v>
      </c>
      <c r="AB2724" s="89">
        <v>18</v>
      </c>
      <c r="AC2724" s="94">
        <f t="shared" si="261"/>
        <v>21828.400000000005</v>
      </c>
      <c r="AD2724" s="94">
        <f>IF(AND(AC2724="",M2713=""),0,IF((AC2724=""),M2713, IF( (M2713=""),AC2724,AC2724+M2713)))</f>
        <v>1406503.4</v>
      </c>
      <c r="AE2724" s="94">
        <f>IF( (X2724=""),AD2724*1,( M2713+(SUM(AC2724:AC2724)) )*(X2724/100) )</f>
        <v>3797.5591799999997</v>
      </c>
      <c r="AF2724" s="94">
        <v>10000000</v>
      </c>
      <c r="AG2724" s="94">
        <f t="shared" si="262"/>
        <v>0</v>
      </c>
      <c r="AH2724" s="94">
        <v>0.02</v>
      </c>
    </row>
    <row r="2725" spans="1:34" s="73" customFormat="1" x14ac:dyDescent="0.55000000000000004">
      <c r="A2725" s="108"/>
      <c r="B2725" s="109">
        <v>1188</v>
      </c>
      <c r="C2725" s="102">
        <v>5665</v>
      </c>
      <c r="D2725" s="90" t="s">
        <v>3852</v>
      </c>
      <c r="E2725" s="102" t="s">
        <v>34</v>
      </c>
      <c r="F2725" s="102">
        <v>8822</v>
      </c>
      <c r="G2725" s="102">
        <v>7</v>
      </c>
      <c r="H2725" s="102">
        <v>3</v>
      </c>
      <c r="I2725" s="98">
        <v>6</v>
      </c>
      <c r="J2725" s="102" t="s">
        <v>38</v>
      </c>
      <c r="K2725" s="94">
        <f>((G2725*400)+(H2725*100))+I2725</f>
        <v>3106</v>
      </c>
      <c r="L2725" s="94">
        <v>575</v>
      </c>
      <c r="M2725" s="94">
        <f>K2725*L2725</f>
        <v>1785950</v>
      </c>
      <c r="N2725" s="102"/>
      <c r="O2725" s="111"/>
      <c r="P2725" s="96"/>
      <c r="Q2725" s="111"/>
      <c r="R2725" s="111"/>
      <c r="S2725" s="97"/>
      <c r="T2725" s="102"/>
      <c r="U2725" s="102"/>
      <c r="V2725" s="102"/>
      <c r="W2725" s="94"/>
      <c r="X2725" s="98"/>
      <c r="Y2725" s="94"/>
      <c r="Z2725" s="94"/>
      <c r="AA2725" s="89"/>
      <c r="AB2725" s="89"/>
      <c r="AC2725" s="94"/>
      <c r="AD2725" s="94">
        <f>IF(AND(AC2725="",M2725=""),0,IF((AC2725=""),M2725,IF((M2725=""),AC2725,AC2725+M2725)))</f>
        <v>1785950</v>
      </c>
      <c r="AE2725" s="94">
        <f>IF( (X2725=""),AD2725*1,AD2725*(X2725/100) )</f>
        <v>1785950</v>
      </c>
      <c r="AF2725" s="94">
        <v>50000000</v>
      </c>
      <c r="AG2725" s="94">
        <f t="shared" si="262"/>
        <v>0</v>
      </c>
      <c r="AH2725" s="94">
        <v>0.01</v>
      </c>
    </row>
    <row r="2726" spans="1:34" s="73" customFormat="1" x14ac:dyDescent="0.55000000000000004">
      <c r="A2726" s="108"/>
      <c r="B2726" s="109"/>
      <c r="C2726" s="102"/>
      <c r="D2726" s="90"/>
      <c r="E2726" s="102"/>
      <c r="F2726" s="102"/>
      <c r="G2726" s="102"/>
      <c r="H2726" s="102"/>
      <c r="I2726" s="98"/>
      <c r="J2726" s="102"/>
      <c r="K2726" s="94"/>
      <c r="L2726" s="94" t="s">
        <v>63</v>
      </c>
      <c r="M2726" s="94">
        <f>SUM(M2713:M2725)</f>
        <v>3170625</v>
      </c>
      <c r="N2726" s="102"/>
      <c r="O2726" s="111"/>
      <c r="P2726" s="96"/>
      <c r="Q2726" s="111"/>
      <c r="R2726" s="111"/>
      <c r="S2726" s="97"/>
      <c r="T2726" s="102"/>
      <c r="U2726" s="102"/>
      <c r="V2726" s="102"/>
      <c r="W2726" s="94"/>
      <c r="X2726" s="98"/>
      <c r="Y2726" s="94"/>
      <c r="Z2726" s="94"/>
      <c r="AA2726" s="89"/>
      <c r="AB2726" s="89"/>
      <c r="AC2726" s="94"/>
      <c r="AD2726" s="94">
        <f>SUM(AD2713:AD2725)</f>
        <v>26628965.93</v>
      </c>
      <c r="AE2726" s="94">
        <f>SUM(AE2713:AE2725)</f>
        <v>4405946.3198290002</v>
      </c>
      <c r="AF2726" s="94"/>
      <c r="AG2726" s="94">
        <f>SUM(AG2713:AG2725)</f>
        <v>475965.55362399999</v>
      </c>
      <c r="AH2726" s="94"/>
    </row>
    <row r="2727" spans="1:34" s="73" customFormat="1" x14ac:dyDescent="0.55000000000000004">
      <c r="A2727" s="108" t="s">
        <v>3855</v>
      </c>
      <c r="B2727" s="109">
        <v>1189</v>
      </c>
      <c r="C2727" s="102">
        <v>5330</v>
      </c>
      <c r="D2727" s="90" t="s">
        <v>3856</v>
      </c>
      <c r="E2727" s="102" t="s">
        <v>34</v>
      </c>
      <c r="F2727" s="102">
        <v>14116</v>
      </c>
      <c r="G2727" s="102">
        <v>0</v>
      </c>
      <c r="H2727" s="102">
        <v>1</v>
      </c>
      <c r="I2727" s="98">
        <v>3</v>
      </c>
      <c r="J2727" s="102" t="s">
        <v>35</v>
      </c>
      <c r="K2727" s="94">
        <f>((G2727*400)+(H2727*100))+I2727</f>
        <v>103</v>
      </c>
      <c r="L2727" s="94">
        <v>2425</v>
      </c>
      <c r="M2727" s="94">
        <f>K2727*L2727</f>
        <v>249775</v>
      </c>
      <c r="N2727" s="102">
        <v>1</v>
      </c>
      <c r="O2727" s="111" t="s">
        <v>3853</v>
      </c>
      <c r="P2727" s="96"/>
      <c r="Q2727" s="111" t="s">
        <v>3854</v>
      </c>
      <c r="R2727" s="111" t="s">
        <v>3857</v>
      </c>
      <c r="S2727" s="97" t="s">
        <v>3858</v>
      </c>
      <c r="T2727" s="102" t="s">
        <v>51</v>
      </c>
      <c r="U2727" s="102" t="s">
        <v>45</v>
      </c>
      <c r="V2727" s="102" t="s">
        <v>52</v>
      </c>
      <c r="W2727" s="94">
        <v>192.05</v>
      </c>
      <c r="X2727" s="98">
        <v>89.51</v>
      </c>
      <c r="Y2727" s="94">
        <v>6750</v>
      </c>
      <c r="Z2727" s="94">
        <f>W2727*Y2727</f>
        <v>1296337.5</v>
      </c>
      <c r="AA2727" s="89">
        <v>6</v>
      </c>
      <c r="AB2727" s="89">
        <v>6</v>
      </c>
      <c r="AC2727" s="94">
        <f>(Z2727*(100-AB2727))/100</f>
        <v>1218557.25</v>
      </c>
      <c r="AD2727" s="94">
        <f>IF(AND(AC2727="",M2727=""),0,IF((AC2727=""),M2727, IF( (M2727=""),AC2727,AC2727+M2727)))</f>
        <v>1468332.25</v>
      </c>
      <c r="AE2727" s="94">
        <f>IF( (X2727=""),AD2727*1,( M2727+(SUM(AC2727:AC2727)) )*(X2727/100) )</f>
        <v>1314304.196975</v>
      </c>
      <c r="AF2727" s="94">
        <v>50000000</v>
      </c>
      <c r="AG2727" s="94">
        <f>IF((AF2727-AE2727) &gt; 1,0,IF((AF2727-AE2727)&lt;0,AE2727-AF2727,AF2727-AE2727))</f>
        <v>0</v>
      </c>
      <c r="AH2727" s="94">
        <v>0.02</v>
      </c>
    </row>
    <row r="2728" spans="1:34" s="73" customFormat="1" x14ac:dyDescent="0.55000000000000004">
      <c r="A2728" s="108"/>
      <c r="B2728" s="109"/>
      <c r="C2728" s="102"/>
      <c r="D2728" s="90"/>
      <c r="E2728" s="102"/>
      <c r="F2728" s="102"/>
      <c r="G2728" s="102"/>
      <c r="H2728" s="102"/>
      <c r="I2728" s="98"/>
      <c r="J2728" s="102"/>
      <c r="K2728" s="94"/>
      <c r="L2728" s="94"/>
      <c r="M2728" s="94"/>
      <c r="N2728" s="102">
        <v>2</v>
      </c>
      <c r="O2728" s="111" t="s">
        <v>3853</v>
      </c>
      <c r="P2728" s="96"/>
      <c r="Q2728" s="111" t="s">
        <v>3854</v>
      </c>
      <c r="R2728" s="111" t="s">
        <v>3857</v>
      </c>
      <c r="S2728" s="97" t="s">
        <v>3859</v>
      </c>
      <c r="T2728" s="102" t="s">
        <v>55</v>
      </c>
      <c r="U2728" s="102" t="s">
        <v>45</v>
      </c>
      <c r="V2728" s="102" t="s">
        <v>52</v>
      </c>
      <c r="W2728" s="94">
        <v>22.5</v>
      </c>
      <c r="X2728" s="98">
        <v>10.49</v>
      </c>
      <c r="Y2728" s="94">
        <v>0</v>
      </c>
      <c r="Z2728" s="94">
        <f>W2728*Y2728</f>
        <v>0</v>
      </c>
      <c r="AA2728" s="89">
        <v>6</v>
      </c>
      <c r="AB2728" s="89">
        <v>6</v>
      </c>
      <c r="AC2728" s="94">
        <f>(Z2728*(100-AB2728))/100</f>
        <v>0</v>
      </c>
      <c r="AD2728" s="94">
        <f>IF(AND(AC2728="",M2727=""),0,IF((AC2728=""),M2727, IF( (M2727=""),AC2728,AC2728+M2727)))</f>
        <v>249775</v>
      </c>
      <c r="AE2728" s="94">
        <f>IF( (X2728=""),AD2728*1,( M2727+(SUM(AC2728:AC2728)) )*(X2728/100) )</f>
        <v>26201.397500000003</v>
      </c>
      <c r="AF2728" s="94">
        <v>50000000</v>
      </c>
      <c r="AG2728" s="94">
        <f>IF((AF2728-AE2728) &gt; 1,0,IF((AF2728-AE2728)&lt;0,AE2728-AF2728,AF2728-AE2728))</f>
        <v>0</v>
      </c>
      <c r="AH2728" s="94">
        <v>0.02</v>
      </c>
    </row>
    <row r="2729" spans="1:34" s="73" customFormat="1" x14ac:dyDescent="0.55000000000000004">
      <c r="A2729" s="108"/>
      <c r="B2729" s="109"/>
      <c r="C2729" s="102"/>
      <c r="D2729" s="90"/>
      <c r="E2729" s="102"/>
      <c r="F2729" s="102"/>
      <c r="G2729" s="102"/>
      <c r="H2729" s="102"/>
      <c r="I2729" s="98"/>
      <c r="J2729" s="102"/>
      <c r="K2729" s="94"/>
      <c r="L2729" s="94"/>
      <c r="M2729" s="94"/>
      <c r="N2729" s="102"/>
      <c r="O2729" s="102"/>
      <c r="P2729" s="102"/>
      <c r="Q2729" s="102"/>
      <c r="R2729" s="102"/>
      <c r="S2729" s="102"/>
      <c r="T2729" s="102"/>
      <c r="U2729" s="102"/>
      <c r="V2729" s="102"/>
      <c r="W2729" s="94"/>
      <c r="X2729" s="98"/>
      <c r="Y2729" s="94"/>
      <c r="Z2729" s="94"/>
      <c r="AA2729" s="89"/>
      <c r="AB2729" s="89"/>
      <c r="AC2729" s="94"/>
      <c r="AD2729" s="94"/>
      <c r="AE2729" s="94"/>
      <c r="AF2729" s="94"/>
      <c r="AG2729" s="94"/>
      <c r="AH2729" s="94"/>
    </row>
    <row r="2730" spans="1:34" s="73" customFormat="1" x14ac:dyDescent="0.55000000000000004">
      <c r="A2730" s="108"/>
      <c r="B2730" s="109"/>
      <c r="C2730" s="102"/>
      <c r="D2730" s="90"/>
      <c r="E2730" s="102"/>
      <c r="F2730" s="102"/>
      <c r="G2730" s="102"/>
      <c r="H2730" s="102"/>
      <c r="I2730" s="98"/>
      <c r="J2730" s="102"/>
      <c r="K2730" s="94"/>
      <c r="L2730" s="94" t="s">
        <v>63</v>
      </c>
      <c r="M2730" s="94">
        <f>SUM(M2727:M2729)</f>
        <v>249775</v>
      </c>
      <c r="N2730" s="102"/>
      <c r="O2730" s="111"/>
      <c r="P2730" s="96"/>
      <c r="Q2730" s="111"/>
      <c r="R2730" s="111"/>
      <c r="S2730" s="97"/>
      <c r="T2730" s="102"/>
      <c r="U2730" s="102"/>
      <c r="V2730" s="102"/>
      <c r="W2730" s="94"/>
      <c r="X2730" s="98"/>
      <c r="Y2730" s="94"/>
      <c r="Z2730" s="94"/>
      <c r="AA2730" s="89"/>
      <c r="AB2730" s="89"/>
      <c r="AC2730" s="94"/>
      <c r="AD2730" s="94">
        <f>SUM(AD2727:AD2729)</f>
        <v>1718107.25</v>
      </c>
      <c r="AE2730" s="94">
        <f>SUM(AE2727:AE2729)</f>
        <v>1340505.5944749999</v>
      </c>
      <c r="AF2730" s="94"/>
      <c r="AG2730" s="94">
        <f>SUM(AG2727:AG2729)</f>
        <v>0</v>
      </c>
      <c r="AH2730" s="94"/>
    </row>
    <row r="2731" spans="1:34" s="99" customFormat="1" x14ac:dyDescent="0.55000000000000004">
      <c r="A2731" s="107" t="s">
        <v>15419</v>
      </c>
      <c r="B2731" s="161">
        <v>1318</v>
      </c>
      <c r="C2731" s="161">
        <v>10732</v>
      </c>
      <c r="D2731" s="162" t="s">
        <v>15420</v>
      </c>
      <c r="E2731" s="161" t="s">
        <v>34</v>
      </c>
      <c r="F2731" s="161">
        <v>25101</v>
      </c>
      <c r="G2731" s="161">
        <v>0</v>
      </c>
      <c r="H2731" s="161">
        <v>0</v>
      </c>
      <c r="I2731" s="163">
        <v>19</v>
      </c>
      <c r="J2731" s="161" t="s">
        <v>35</v>
      </c>
      <c r="K2731" s="121">
        <f>((G2731*400)+(H2731*100))+I2731</f>
        <v>19</v>
      </c>
      <c r="L2731" s="121">
        <v>1250</v>
      </c>
      <c r="M2731" s="121">
        <f>K2731*L2731</f>
        <v>23750</v>
      </c>
      <c r="N2731" s="161">
        <v>1</v>
      </c>
      <c r="O2731" s="164" t="s">
        <v>15417</v>
      </c>
      <c r="P2731" s="165">
        <v>3100700332191</v>
      </c>
      <c r="Q2731" s="164" t="s">
        <v>15418</v>
      </c>
      <c r="R2731" s="164" t="s">
        <v>15421</v>
      </c>
      <c r="S2731" s="166"/>
      <c r="T2731" s="161" t="s">
        <v>44</v>
      </c>
      <c r="U2731" s="161" t="s">
        <v>45</v>
      </c>
      <c r="V2731" s="161" t="s">
        <v>52</v>
      </c>
      <c r="W2731" s="121">
        <v>108</v>
      </c>
      <c r="X2731" s="163">
        <v>100</v>
      </c>
      <c r="Y2731" s="121">
        <v>7150</v>
      </c>
      <c r="Z2731" s="121">
        <f>W2731*Y2731</f>
        <v>772200</v>
      </c>
      <c r="AA2731" s="167">
        <v>9</v>
      </c>
      <c r="AB2731" s="167">
        <v>9</v>
      </c>
      <c r="AC2731" s="121">
        <f>(Z2731*(100-AB2731))/100</f>
        <v>702702</v>
      </c>
      <c r="AD2731" s="121">
        <f>IF(AND(AC2731="",M2731=""),0,IF((AC2731=""),M2731, IF( (M2731=""),AC2731,SUM(AC2731:AC2731)+M2731)))</f>
        <v>726452</v>
      </c>
      <c r="AE2731" s="121">
        <f>IF( (X2731=""),AD2731*1,AD2731*(X2731/100) )</f>
        <v>726452</v>
      </c>
      <c r="AF2731" s="121">
        <v>0</v>
      </c>
      <c r="AG2731" s="121">
        <f>IF((AF2731-AE2731) &gt; 1,0,IF((AF2731-AE2731)&lt;0,AE2731-AF2731,AF2731-AE2731))</f>
        <v>726452</v>
      </c>
      <c r="AH2731" s="121">
        <v>0.02</v>
      </c>
    </row>
    <row r="2732" spans="1:34" s="99" customFormat="1" x14ac:dyDescent="0.55000000000000004">
      <c r="A2732" s="107"/>
      <c r="B2732" s="161"/>
      <c r="C2732" s="161"/>
      <c r="D2732" s="162"/>
      <c r="E2732" s="161"/>
      <c r="F2732" s="161"/>
      <c r="G2732" s="161"/>
      <c r="H2732" s="161"/>
      <c r="I2732" s="163"/>
      <c r="J2732" s="161"/>
      <c r="K2732" s="121"/>
      <c r="L2732" s="121" t="s">
        <v>63</v>
      </c>
      <c r="M2732" s="121">
        <f>SUM(M2731:M2731)</f>
        <v>23750</v>
      </c>
      <c r="N2732" s="161"/>
      <c r="O2732" s="164"/>
      <c r="P2732" s="165"/>
      <c r="Q2732" s="164"/>
      <c r="R2732" s="164"/>
      <c r="S2732" s="166"/>
      <c r="T2732" s="161"/>
      <c r="U2732" s="161"/>
      <c r="V2732" s="161"/>
      <c r="W2732" s="121"/>
      <c r="X2732" s="163"/>
      <c r="Y2732" s="121"/>
      <c r="Z2732" s="121"/>
      <c r="AA2732" s="167"/>
      <c r="AB2732" s="167"/>
      <c r="AC2732" s="121"/>
      <c r="AD2732" s="121"/>
      <c r="AE2732" s="121">
        <f>SUM(AE2731:AE2731)</f>
        <v>726452</v>
      </c>
      <c r="AF2732" s="121"/>
      <c r="AG2732" s="121">
        <f>SUM(AG2731:AG2731)</f>
        <v>726452</v>
      </c>
      <c r="AH2732" s="121"/>
    </row>
    <row r="2733" spans="1:34" s="99" customFormat="1" x14ac:dyDescent="0.55000000000000004">
      <c r="A2733" s="107" t="s">
        <v>15419</v>
      </c>
      <c r="B2733" s="161">
        <v>1318</v>
      </c>
      <c r="C2733" s="161">
        <v>10732</v>
      </c>
      <c r="D2733" s="162" t="s">
        <v>15420</v>
      </c>
      <c r="E2733" s="161" t="s">
        <v>34</v>
      </c>
      <c r="F2733" s="161">
        <v>25101</v>
      </c>
      <c r="G2733" s="161">
        <v>0</v>
      </c>
      <c r="H2733" s="161">
        <v>0</v>
      </c>
      <c r="I2733" s="163">
        <v>19</v>
      </c>
      <c r="J2733" s="161" t="s">
        <v>35</v>
      </c>
      <c r="K2733" s="121">
        <f>((G2733*400)+(H2733*100))+I2733</f>
        <v>19</v>
      </c>
      <c r="L2733" s="121">
        <v>0</v>
      </c>
      <c r="M2733" s="121">
        <f>K2733*L2733</f>
        <v>0</v>
      </c>
      <c r="N2733" s="161">
        <v>1</v>
      </c>
      <c r="O2733" s="164" t="s">
        <v>15417</v>
      </c>
      <c r="P2733" s="165">
        <v>3100700332191</v>
      </c>
      <c r="Q2733" s="164" t="s">
        <v>15418</v>
      </c>
      <c r="R2733" s="164" t="s">
        <v>15421</v>
      </c>
      <c r="S2733" s="166"/>
      <c r="T2733" s="161" t="s">
        <v>44</v>
      </c>
      <c r="U2733" s="161" t="s">
        <v>45</v>
      </c>
      <c r="V2733" s="161" t="s">
        <v>52</v>
      </c>
      <c r="W2733" s="121">
        <v>56</v>
      </c>
      <c r="X2733" s="163">
        <v>50</v>
      </c>
      <c r="Y2733" s="121">
        <v>7150</v>
      </c>
      <c r="Z2733" s="121">
        <f>W2733*Y2733</f>
        <v>400400</v>
      </c>
      <c r="AA2733" s="167">
        <v>0</v>
      </c>
      <c r="AB2733" s="167">
        <v>1</v>
      </c>
      <c r="AC2733" s="121">
        <f>(Z2733*(100-AB2733))/100</f>
        <v>396396</v>
      </c>
      <c r="AD2733" s="121">
        <f>IF(AND(AC2733="",M2733=""),0,IF((AC2733=""),M2733, IF( (M2733=""),AC2733,SUM(AC2733:AC2734)+M2733)))</f>
        <v>792792</v>
      </c>
      <c r="AE2733" s="121">
        <f>IF( (X2733=""),AD2733*1,AD2733*(X2733/100) )</f>
        <v>396396</v>
      </c>
      <c r="AF2733" s="121">
        <v>50000000</v>
      </c>
      <c r="AG2733" s="121">
        <f>IF((AF2733-AE2733) &gt; 1,0,IF((AF2733-AE2733)&lt;0,AE2733-AF2733,AF2733-AE2733))</f>
        <v>0</v>
      </c>
      <c r="AH2733" s="121">
        <v>0.02</v>
      </c>
    </row>
    <row r="2734" spans="1:34" s="99" customFormat="1" x14ac:dyDescent="0.55000000000000004">
      <c r="A2734" s="107"/>
      <c r="B2734" s="161"/>
      <c r="C2734" s="161"/>
      <c r="D2734" s="162"/>
      <c r="E2734" s="161"/>
      <c r="F2734" s="161"/>
      <c r="G2734" s="161"/>
      <c r="H2734" s="161"/>
      <c r="I2734" s="163"/>
      <c r="J2734" s="161"/>
      <c r="K2734" s="121"/>
      <c r="L2734" s="121"/>
      <c r="M2734" s="121"/>
      <c r="N2734" s="161"/>
      <c r="O2734" s="164"/>
      <c r="P2734" s="165"/>
      <c r="Q2734" s="164"/>
      <c r="R2734" s="164"/>
      <c r="S2734" s="166"/>
      <c r="T2734" s="161" t="s">
        <v>44</v>
      </c>
      <c r="U2734" s="161"/>
      <c r="V2734" s="161" t="s">
        <v>52</v>
      </c>
      <c r="W2734" s="121">
        <v>56</v>
      </c>
      <c r="X2734" s="163">
        <v>50</v>
      </c>
      <c r="Y2734" s="121">
        <v>7150</v>
      </c>
      <c r="Z2734" s="121">
        <f>W2734*Y2734</f>
        <v>400400</v>
      </c>
      <c r="AA2734" s="167">
        <v>0</v>
      </c>
      <c r="AB2734" s="167">
        <v>1</v>
      </c>
      <c r="AC2734" s="121">
        <f>(Z2734*(100-AB2734))/100</f>
        <v>396396</v>
      </c>
      <c r="AD2734" s="121">
        <f>IF(AND(AC2734="",M2733=""),0,IF((AC2734=""),M2733, IF( (M2733=""),AC2734,SUM(AC2733:AC2734)+M2733)))</f>
        <v>792792</v>
      </c>
      <c r="AE2734" s="121">
        <f>IF( (X2734=""),AD2734*1,AD2734*(X2734/100) )</f>
        <v>396396</v>
      </c>
      <c r="AF2734" s="121">
        <v>50000000</v>
      </c>
      <c r="AG2734" s="121">
        <f>IF((AF2734-AE2734) &gt; 1,0,IF((AF2734-AE2734)&lt;0,AE2734-AF2734,AF2734-AE2734))</f>
        <v>0</v>
      </c>
      <c r="AH2734" s="121">
        <v>0.02</v>
      </c>
    </row>
    <row r="2735" spans="1:34" s="99" customFormat="1" x14ac:dyDescent="0.55000000000000004">
      <c r="A2735" s="107"/>
      <c r="B2735" s="161"/>
      <c r="C2735" s="161"/>
      <c r="D2735" s="162"/>
      <c r="E2735" s="161"/>
      <c r="F2735" s="161"/>
      <c r="G2735" s="161"/>
      <c r="H2735" s="161"/>
      <c r="I2735" s="163"/>
      <c r="J2735" s="161"/>
      <c r="K2735" s="121"/>
      <c r="L2735" s="121" t="s">
        <v>63</v>
      </c>
      <c r="M2735" s="121">
        <f>SUM(M2733:M2734)</f>
        <v>0</v>
      </c>
      <c r="N2735" s="161"/>
      <c r="O2735" s="164"/>
      <c r="P2735" s="165"/>
      <c r="Q2735" s="164"/>
      <c r="R2735" s="164"/>
      <c r="S2735" s="166"/>
      <c r="T2735" s="161"/>
      <c r="U2735" s="161"/>
      <c r="V2735" s="161"/>
      <c r="W2735" s="121"/>
      <c r="X2735" s="163"/>
      <c r="Y2735" s="121"/>
      <c r="Z2735" s="121"/>
      <c r="AA2735" s="167"/>
      <c r="AB2735" s="167"/>
      <c r="AC2735" s="121"/>
      <c r="AD2735" s="121"/>
      <c r="AE2735" s="121">
        <f>SUM(AE2733:AE2734)</f>
        <v>792792</v>
      </c>
      <c r="AF2735" s="121"/>
      <c r="AG2735" s="121">
        <f>SUM(AG2733:AG2734)</f>
        <v>0</v>
      </c>
      <c r="AH2735" s="121"/>
    </row>
    <row r="2736" spans="1:34" s="73" customFormat="1" x14ac:dyDescent="0.55000000000000004">
      <c r="A2736" s="108" t="s">
        <v>3834</v>
      </c>
      <c r="B2736" s="109">
        <v>1190</v>
      </c>
      <c r="C2736" s="102">
        <v>5100</v>
      </c>
      <c r="D2736" s="90" t="s">
        <v>3860</v>
      </c>
      <c r="E2736" s="102" t="s">
        <v>34</v>
      </c>
      <c r="F2736" s="102">
        <v>19986</v>
      </c>
      <c r="G2736" s="102">
        <v>1</v>
      </c>
      <c r="H2736" s="102">
        <v>1</v>
      </c>
      <c r="I2736" s="98">
        <v>7</v>
      </c>
      <c r="J2736" s="102" t="s">
        <v>38</v>
      </c>
      <c r="K2736" s="94">
        <f>((G2736*400)+(H2736*100))+I2736</f>
        <v>507</v>
      </c>
      <c r="L2736" s="94">
        <v>625</v>
      </c>
      <c r="M2736" s="94">
        <f>K2736*L2736</f>
        <v>316875</v>
      </c>
      <c r="N2736" s="102"/>
      <c r="O2736" s="111"/>
      <c r="P2736" s="96"/>
      <c r="Q2736" s="111"/>
      <c r="R2736" s="111"/>
      <c r="S2736" s="97"/>
      <c r="T2736" s="102"/>
      <c r="U2736" s="102"/>
      <c r="V2736" s="102"/>
      <c r="W2736" s="94"/>
      <c r="X2736" s="98"/>
      <c r="Y2736" s="94"/>
      <c r="Z2736" s="94"/>
      <c r="AA2736" s="89"/>
      <c r="AB2736" s="89"/>
      <c r="AC2736" s="94"/>
      <c r="AD2736" s="94">
        <f>IF(AND(AC2736="",M2736=""),0,IF((AC2736=""),M2736,IF((M2736=""),AC2736,AC2736+M2736)))</f>
        <v>316875</v>
      </c>
      <c r="AE2736" s="94">
        <f>IF( (X2736=""),AD2736*1,AD2736*(X2736/100) )</f>
        <v>316875</v>
      </c>
      <c r="AF2736" s="94">
        <v>50000000</v>
      </c>
      <c r="AG2736" s="94">
        <f>IF((AF2736-AE2736) &gt; 1,0,IF((AF2736-AE2736)&lt;0,AE2736-AF2736,AF2736-AE2736))</f>
        <v>0</v>
      </c>
      <c r="AH2736" s="94">
        <v>0.01</v>
      </c>
    </row>
    <row r="2737" spans="1:34" s="73" customFormat="1" x14ac:dyDescent="0.55000000000000004">
      <c r="A2737" s="108"/>
      <c r="B2737" s="109"/>
      <c r="C2737" s="102"/>
      <c r="D2737" s="90"/>
      <c r="E2737" s="102"/>
      <c r="F2737" s="102"/>
      <c r="G2737" s="102"/>
      <c r="H2737" s="102"/>
      <c r="I2737" s="98"/>
      <c r="J2737" s="102"/>
      <c r="K2737" s="94"/>
      <c r="L2737" s="94" t="s">
        <v>63</v>
      </c>
      <c r="M2737" s="94">
        <f>SUM(M2736:M2736)</f>
        <v>316875</v>
      </c>
      <c r="N2737" s="102"/>
      <c r="O2737" s="111"/>
      <c r="P2737" s="96"/>
      <c r="Q2737" s="111"/>
      <c r="R2737" s="111"/>
      <c r="S2737" s="97"/>
      <c r="T2737" s="102"/>
      <c r="U2737" s="102"/>
      <c r="V2737" s="102"/>
      <c r="W2737" s="94"/>
      <c r="X2737" s="98"/>
      <c r="Y2737" s="94"/>
      <c r="Z2737" s="94"/>
      <c r="AA2737" s="89"/>
      <c r="AB2737" s="89"/>
      <c r="AC2737" s="94"/>
      <c r="AD2737" s="94">
        <f>SUM(AD2736:AD2736)</f>
        <v>316875</v>
      </c>
      <c r="AE2737" s="94">
        <f>SUM(AE2736:AE2736)</f>
        <v>316875</v>
      </c>
      <c r="AF2737" s="94"/>
      <c r="AG2737" s="94">
        <f>SUM(AG2736:AG2736)</f>
        <v>0</v>
      </c>
      <c r="AH2737" s="94"/>
    </row>
    <row r="2738" spans="1:34" s="73" customFormat="1" x14ac:dyDescent="0.55000000000000004">
      <c r="A2738" s="108" t="s">
        <v>3843</v>
      </c>
      <c r="B2738" s="109">
        <v>1191</v>
      </c>
      <c r="C2738" s="102">
        <v>5935</v>
      </c>
      <c r="D2738" s="90" t="s">
        <v>3861</v>
      </c>
      <c r="E2738" s="102" t="s">
        <v>34</v>
      </c>
      <c r="F2738" s="102">
        <v>23797</v>
      </c>
      <c r="G2738" s="102">
        <v>3</v>
      </c>
      <c r="H2738" s="102">
        <v>3</v>
      </c>
      <c r="I2738" s="98">
        <v>18</v>
      </c>
      <c r="J2738" s="102" t="s">
        <v>35</v>
      </c>
      <c r="K2738" s="94">
        <f>((G2738*400)+(H2738*100))+I2738</f>
        <v>1518</v>
      </c>
      <c r="L2738" s="94">
        <v>925</v>
      </c>
      <c r="M2738" s="94">
        <f>K2738*L2738</f>
        <v>1404150</v>
      </c>
      <c r="N2738" s="102"/>
      <c r="O2738" s="111"/>
      <c r="P2738" s="96"/>
      <c r="Q2738" s="111"/>
      <c r="R2738" s="111"/>
      <c r="S2738" s="97"/>
      <c r="T2738" s="102"/>
      <c r="U2738" s="102"/>
      <c r="V2738" s="102"/>
      <c r="W2738" s="94"/>
      <c r="X2738" s="98"/>
      <c r="Y2738" s="94"/>
      <c r="Z2738" s="94"/>
      <c r="AA2738" s="89"/>
      <c r="AB2738" s="89"/>
      <c r="AC2738" s="94"/>
      <c r="AD2738" s="94">
        <f>IF(AND(AC2738="",M2738=""),0,IF((AC2738=""),M2738,IF((M2738=""),AC2738,AC2738+M2738)))</f>
        <v>1404150</v>
      </c>
      <c r="AE2738" s="94">
        <f>IF( (X2738=""),AD2738*1,AD2738*(X2738/100) )</f>
        <v>1404150</v>
      </c>
      <c r="AF2738" s="94">
        <v>50000000</v>
      </c>
      <c r="AG2738" s="94">
        <f>IF((AF2738-AE2738) &gt; 1,0,IF((AF2738-AE2738)&lt;0,AE2738-AF2738,AF2738-AE2738))</f>
        <v>0</v>
      </c>
      <c r="AH2738" s="94">
        <v>0.02</v>
      </c>
    </row>
    <row r="2739" spans="1:34" s="73" customFormat="1" x14ac:dyDescent="0.55000000000000004">
      <c r="A2739" s="108"/>
      <c r="B2739" s="109"/>
      <c r="C2739" s="102"/>
      <c r="D2739" s="90"/>
      <c r="E2739" s="102"/>
      <c r="F2739" s="102"/>
      <c r="G2739" s="102"/>
      <c r="H2739" s="102"/>
      <c r="I2739" s="98"/>
      <c r="J2739" s="102"/>
      <c r="K2739" s="94"/>
      <c r="L2739" s="94" t="s">
        <v>63</v>
      </c>
      <c r="M2739" s="94">
        <f>SUM(M2738:M2738)</f>
        <v>1404150</v>
      </c>
      <c r="N2739" s="102"/>
      <c r="O2739" s="111"/>
      <c r="P2739" s="96"/>
      <c r="Q2739" s="111"/>
      <c r="R2739" s="111"/>
      <c r="S2739" s="97"/>
      <c r="T2739" s="102"/>
      <c r="U2739" s="102"/>
      <c r="V2739" s="102"/>
      <c r="W2739" s="94"/>
      <c r="X2739" s="98"/>
      <c r="Y2739" s="94"/>
      <c r="Z2739" s="94"/>
      <c r="AA2739" s="89"/>
      <c r="AB2739" s="89"/>
      <c r="AC2739" s="94"/>
      <c r="AD2739" s="94">
        <f>SUM(AD2738:AD2738)</f>
        <v>1404150</v>
      </c>
      <c r="AE2739" s="94">
        <f>SUM(AE2738:AE2738)</f>
        <v>1404150</v>
      </c>
      <c r="AF2739" s="94"/>
      <c r="AG2739" s="94">
        <f>SUM(AG2738:AG2738)</f>
        <v>0</v>
      </c>
      <c r="AH2739" s="94"/>
    </row>
    <row r="2740" spans="1:34" s="73" customFormat="1" x14ac:dyDescent="0.55000000000000004">
      <c r="A2740" s="108" t="s">
        <v>3834</v>
      </c>
      <c r="B2740" s="109">
        <v>1192</v>
      </c>
      <c r="C2740" s="102">
        <v>4891</v>
      </c>
      <c r="D2740" s="90" t="s">
        <v>3862</v>
      </c>
      <c r="E2740" s="102" t="s">
        <v>34</v>
      </c>
      <c r="F2740" s="102">
        <v>25747</v>
      </c>
      <c r="G2740" s="102">
        <v>0</v>
      </c>
      <c r="H2740" s="102">
        <v>2</v>
      </c>
      <c r="I2740" s="98">
        <v>0</v>
      </c>
      <c r="J2740" s="102" t="s">
        <v>38</v>
      </c>
      <c r="K2740" s="94">
        <f>((G2740*400)+(H2740*100))+I2740</f>
        <v>200</v>
      </c>
      <c r="L2740" s="94">
        <v>625</v>
      </c>
      <c r="M2740" s="94">
        <f>K2740*L2740</f>
        <v>125000</v>
      </c>
      <c r="N2740" s="102"/>
      <c r="O2740" s="111"/>
      <c r="P2740" s="96"/>
      <c r="Q2740" s="111"/>
      <c r="R2740" s="111"/>
      <c r="S2740" s="97"/>
      <c r="T2740" s="102"/>
      <c r="U2740" s="102"/>
      <c r="V2740" s="102"/>
      <c r="W2740" s="94"/>
      <c r="X2740" s="98"/>
      <c r="Y2740" s="94"/>
      <c r="Z2740" s="94"/>
      <c r="AA2740" s="89"/>
      <c r="AB2740" s="89"/>
      <c r="AC2740" s="94"/>
      <c r="AD2740" s="94">
        <f>IF(AND(AC2740="",M2740=""),0,IF((AC2740=""),M2740,IF((M2740=""),AC2740,AC2740+M2740)))</f>
        <v>125000</v>
      </c>
      <c r="AE2740" s="94">
        <f>IF( (X2740=""),AD2740*1,AD2740*(X2740/100) )</f>
        <v>125000</v>
      </c>
      <c r="AF2740" s="94">
        <v>50000000</v>
      </c>
      <c r="AG2740" s="94">
        <f>IF((AF2740-AE2740) &gt; 1,0,IF((AF2740-AE2740)&lt;0,AE2740-AF2740,AF2740-AE2740))</f>
        <v>0</v>
      </c>
      <c r="AH2740" s="94">
        <v>0.01</v>
      </c>
    </row>
    <row r="2741" spans="1:34" s="73" customFormat="1" x14ac:dyDescent="0.55000000000000004">
      <c r="A2741" s="108"/>
      <c r="B2741" s="109"/>
      <c r="C2741" s="102"/>
      <c r="D2741" s="90"/>
      <c r="E2741" s="102"/>
      <c r="F2741" s="102"/>
      <c r="G2741" s="102"/>
      <c r="H2741" s="102"/>
      <c r="I2741" s="98"/>
      <c r="J2741" s="102"/>
      <c r="K2741" s="94"/>
      <c r="L2741" s="94" t="s">
        <v>63</v>
      </c>
      <c r="M2741" s="94">
        <f>SUM(M2740:M2740)</f>
        <v>125000</v>
      </c>
      <c r="N2741" s="102"/>
      <c r="O2741" s="111"/>
      <c r="P2741" s="96"/>
      <c r="Q2741" s="111"/>
      <c r="R2741" s="111"/>
      <c r="S2741" s="97"/>
      <c r="T2741" s="102"/>
      <c r="U2741" s="102"/>
      <c r="V2741" s="102"/>
      <c r="W2741" s="94"/>
      <c r="X2741" s="98"/>
      <c r="Y2741" s="94"/>
      <c r="Z2741" s="94"/>
      <c r="AA2741" s="89"/>
      <c r="AB2741" s="89"/>
      <c r="AC2741" s="94"/>
      <c r="AD2741" s="94">
        <f>SUM(AD2740:AD2740)</f>
        <v>125000</v>
      </c>
      <c r="AE2741" s="94">
        <f>SUM(AE2740:AE2740)</f>
        <v>125000</v>
      </c>
      <c r="AF2741" s="94"/>
      <c r="AG2741" s="94">
        <f>SUM(AG2740:AG2740)</f>
        <v>0</v>
      </c>
      <c r="AH2741" s="94"/>
    </row>
    <row r="2742" spans="1:34" s="73" customFormat="1" x14ac:dyDescent="0.55000000000000004">
      <c r="A2742" s="108" t="s">
        <v>3843</v>
      </c>
      <c r="B2742" s="109">
        <v>1193</v>
      </c>
      <c r="C2742" s="102">
        <v>6066</v>
      </c>
      <c r="D2742" s="90" t="s">
        <v>3863</v>
      </c>
      <c r="E2742" s="102" t="s">
        <v>34</v>
      </c>
      <c r="F2742" s="102">
        <v>26145</v>
      </c>
      <c r="G2742" s="102">
        <v>0</v>
      </c>
      <c r="H2742" s="102">
        <v>2</v>
      </c>
      <c r="I2742" s="98">
        <v>76.2</v>
      </c>
      <c r="J2742" s="102" t="s">
        <v>35</v>
      </c>
      <c r="K2742" s="94">
        <f>((G2742*400)+(H2742*100))+I2742</f>
        <v>276.2</v>
      </c>
      <c r="L2742" s="94">
        <v>925</v>
      </c>
      <c r="M2742" s="94">
        <f>K2742*L2742</f>
        <v>255485</v>
      </c>
      <c r="N2742" s="102">
        <v>1</v>
      </c>
      <c r="O2742" s="111" t="s">
        <v>3841</v>
      </c>
      <c r="P2742" s="96">
        <v>3570800015207</v>
      </c>
      <c r="Q2742" s="111" t="s">
        <v>3842</v>
      </c>
      <c r="R2742" s="111" t="s">
        <v>3845</v>
      </c>
      <c r="S2742" s="97" t="s">
        <v>3864</v>
      </c>
      <c r="T2742" s="102" t="s">
        <v>343</v>
      </c>
      <c r="U2742" s="102" t="s">
        <v>45</v>
      </c>
      <c r="V2742" s="102" t="s">
        <v>52</v>
      </c>
      <c r="W2742" s="94">
        <v>156</v>
      </c>
      <c r="X2742" s="98">
        <v>73.239999999999995</v>
      </c>
      <c r="Y2742" s="94">
        <v>5600</v>
      </c>
      <c r="Z2742" s="94">
        <f>W2742*Y2742</f>
        <v>873600</v>
      </c>
      <c r="AA2742" s="89">
        <v>6</v>
      </c>
      <c r="AB2742" s="89">
        <v>6</v>
      </c>
      <c r="AC2742" s="94">
        <f>(Z2742*(100-AB2742))/100</f>
        <v>821184</v>
      </c>
      <c r="AD2742" s="94">
        <f>IF(AND(AC2742="",M2742=""),0,IF((AC2742=""),M2742, IF( (M2742=""),AC2742,AC2742+M2742)))</f>
        <v>1076669</v>
      </c>
      <c r="AE2742" s="94">
        <f>IF( (X2742=""),AD2742*1,( M2742+(SUM(AC2742:AC2742)) )*(X2742/100) )</f>
        <v>788552.37559999991</v>
      </c>
      <c r="AF2742" s="94">
        <v>50000000</v>
      </c>
      <c r="AG2742" s="94">
        <f t="shared" ref="AG2742:AG2747" si="263">IF((AF2742-AE2742) &gt; 1,0,IF((AF2742-AE2742)&lt;0,AE2742-AF2742,AF2742-AE2742))</f>
        <v>0</v>
      </c>
      <c r="AH2742" s="94">
        <v>0.02</v>
      </c>
    </row>
    <row r="2743" spans="1:34" s="73" customFormat="1" x14ac:dyDescent="0.55000000000000004">
      <c r="A2743" s="108"/>
      <c r="B2743" s="109"/>
      <c r="C2743" s="102"/>
      <c r="D2743" s="90"/>
      <c r="E2743" s="102"/>
      <c r="F2743" s="102"/>
      <c r="G2743" s="102"/>
      <c r="H2743" s="102"/>
      <c r="I2743" s="98"/>
      <c r="J2743" s="102"/>
      <c r="K2743" s="94"/>
      <c r="L2743" s="94"/>
      <c r="M2743" s="94"/>
      <c r="N2743" s="102">
        <v>2</v>
      </c>
      <c r="O2743" s="111" t="s">
        <v>3841</v>
      </c>
      <c r="P2743" s="96">
        <v>3570800015207</v>
      </c>
      <c r="Q2743" s="111" t="s">
        <v>3842</v>
      </c>
      <c r="R2743" s="111" t="s">
        <v>3845</v>
      </c>
      <c r="S2743" s="97" t="s">
        <v>3865</v>
      </c>
      <c r="T2743" s="102" t="s">
        <v>439</v>
      </c>
      <c r="U2743" s="102" t="s">
        <v>45</v>
      </c>
      <c r="V2743" s="102" t="s">
        <v>52</v>
      </c>
      <c r="W2743" s="94">
        <v>8</v>
      </c>
      <c r="X2743" s="98">
        <v>3.76</v>
      </c>
      <c r="Y2743" s="94">
        <v>6050</v>
      </c>
      <c r="Z2743" s="94">
        <f>W2743*Y2743</f>
        <v>48400</v>
      </c>
      <c r="AA2743" s="89">
        <v>6</v>
      </c>
      <c r="AB2743" s="89">
        <v>6</v>
      </c>
      <c r="AC2743" s="94">
        <f>(Z2743*(100-AB2743))/100</f>
        <v>45496</v>
      </c>
      <c r="AD2743" s="94">
        <f>IF(AND(AC2743="",M2742=""),0,IF((AC2743=""),M2742, IF( (M2742=""),AC2743,AC2743+M2742)))</f>
        <v>300981</v>
      </c>
      <c r="AE2743" s="94">
        <f>IF( (X2743=""),AD2743*1,( M2742+(SUM(AC2743:AC2743)) )*(X2743/100) )</f>
        <v>11316.885599999998</v>
      </c>
      <c r="AF2743" s="94">
        <v>50000000</v>
      </c>
      <c r="AG2743" s="94">
        <f t="shared" si="263"/>
        <v>0</v>
      </c>
      <c r="AH2743" s="94">
        <v>0.02</v>
      </c>
    </row>
    <row r="2744" spans="1:34" s="73" customFormat="1" x14ac:dyDescent="0.55000000000000004">
      <c r="A2744" s="108"/>
      <c r="B2744" s="109"/>
      <c r="C2744" s="102"/>
      <c r="D2744" s="90"/>
      <c r="E2744" s="102"/>
      <c r="F2744" s="102"/>
      <c r="G2744" s="102"/>
      <c r="H2744" s="102"/>
      <c r="I2744" s="98"/>
      <c r="J2744" s="102"/>
      <c r="K2744" s="94"/>
      <c r="L2744" s="94"/>
      <c r="M2744" s="94"/>
      <c r="N2744" s="102">
        <v>3</v>
      </c>
      <c r="O2744" s="111" t="s">
        <v>3841</v>
      </c>
      <c r="P2744" s="96">
        <v>3570800015207</v>
      </c>
      <c r="Q2744" s="111" t="s">
        <v>3842</v>
      </c>
      <c r="R2744" s="111" t="s">
        <v>3845</v>
      </c>
      <c r="S2744" s="97" t="s">
        <v>3866</v>
      </c>
      <c r="T2744" s="102" t="s">
        <v>51</v>
      </c>
      <c r="U2744" s="102" t="s">
        <v>45</v>
      </c>
      <c r="V2744" s="102" t="s">
        <v>52</v>
      </c>
      <c r="W2744" s="94">
        <v>49</v>
      </c>
      <c r="X2744" s="98">
        <v>23</v>
      </c>
      <c r="Y2744" s="94">
        <v>6750</v>
      </c>
      <c r="Z2744" s="94">
        <f>W2744*Y2744</f>
        <v>330750</v>
      </c>
      <c r="AA2744" s="89">
        <v>1</v>
      </c>
      <c r="AB2744" s="89">
        <v>1</v>
      </c>
      <c r="AC2744" s="94">
        <f>(Z2744*(100-AB2744))/100</f>
        <v>327442.5</v>
      </c>
      <c r="AD2744" s="94">
        <f>IF(AND(AC2744="",M2742=""),0,IF((AC2744=""),M2742, IF( (M2742=""),AC2744,AC2744+M2742)))</f>
        <v>582927.5</v>
      </c>
      <c r="AE2744" s="94">
        <f>IF( (X2744=""),AD2744*1,( M2742+(SUM(AC2744:AC2744)) )*(X2744/100) )</f>
        <v>134073.32500000001</v>
      </c>
      <c r="AF2744" s="94">
        <v>50000000</v>
      </c>
      <c r="AG2744" s="94">
        <f t="shared" si="263"/>
        <v>0</v>
      </c>
      <c r="AH2744" s="94">
        <v>0.02</v>
      </c>
    </row>
    <row r="2745" spans="1:34" s="73" customFormat="1" x14ac:dyDescent="0.55000000000000004">
      <c r="A2745" s="108"/>
      <c r="B2745" s="109">
        <v>1194</v>
      </c>
      <c r="C2745" s="102">
        <v>10274</v>
      </c>
      <c r="D2745" s="90" t="s">
        <v>3867</v>
      </c>
      <c r="E2745" s="102" t="s">
        <v>34</v>
      </c>
      <c r="F2745" s="102">
        <v>26146</v>
      </c>
      <c r="G2745" s="102">
        <v>0</v>
      </c>
      <c r="H2745" s="102">
        <v>2</v>
      </c>
      <c r="I2745" s="98">
        <v>0</v>
      </c>
      <c r="J2745" s="102" t="s">
        <v>38</v>
      </c>
      <c r="K2745" s="94">
        <f>((G2745*400)+(H2745*100))+I2745</f>
        <v>200</v>
      </c>
      <c r="L2745" s="94">
        <v>925</v>
      </c>
      <c r="M2745" s="94">
        <f>K2745*L2745</f>
        <v>185000</v>
      </c>
      <c r="N2745" s="102"/>
      <c r="O2745" s="111"/>
      <c r="P2745" s="96"/>
      <c r="Q2745" s="111"/>
      <c r="R2745" s="111"/>
      <c r="S2745" s="97"/>
      <c r="T2745" s="102"/>
      <c r="U2745" s="102"/>
      <c r="V2745" s="102"/>
      <c r="W2745" s="94"/>
      <c r="X2745" s="98"/>
      <c r="Y2745" s="94"/>
      <c r="Z2745" s="94"/>
      <c r="AA2745" s="89"/>
      <c r="AB2745" s="89"/>
      <c r="AC2745" s="94"/>
      <c r="AD2745" s="94">
        <f>IF(AND(AC2745="",M2745=""),0,IF((AC2745=""),M2745,IF((M2745=""),AC2745,AC2745+M2745)))</f>
        <v>185000</v>
      </c>
      <c r="AE2745" s="94">
        <f>IF( (X2745=""),AD2745*1,AD2745*(X2745/100) )</f>
        <v>185000</v>
      </c>
      <c r="AF2745" s="94">
        <v>50000000</v>
      </c>
      <c r="AG2745" s="94">
        <f t="shared" si="263"/>
        <v>0</v>
      </c>
      <c r="AH2745" s="94">
        <v>0.01</v>
      </c>
    </row>
    <row r="2746" spans="1:34" s="73" customFormat="1" x14ac:dyDescent="0.55000000000000004">
      <c r="A2746" s="108"/>
      <c r="B2746" s="109">
        <v>1195</v>
      </c>
      <c r="C2746" s="102">
        <v>9473</v>
      </c>
      <c r="D2746" s="90" t="s">
        <v>3868</v>
      </c>
      <c r="E2746" s="102" t="s">
        <v>34</v>
      </c>
      <c r="F2746" s="102">
        <v>26147</v>
      </c>
      <c r="G2746" s="102"/>
      <c r="H2746" s="102"/>
      <c r="I2746" s="98"/>
      <c r="J2746" s="102"/>
      <c r="K2746" s="94"/>
      <c r="L2746" s="94"/>
      <c r="M2746" s="94"/>
      <c r="N2746" s="102">
        <v>1</v>
      </c>
      <c r="O2746" s="111" t="s">
        <v>3841</v>
      </c>
      <c r="P2746" s="96">
        <v>3570800015207</v>
      </c>
      <c r="Q2746" s="111" t="s">
        <v>3842</v>
      </c>
      <c r="R2746" s="111" t="s">
        <v>3845</v>
      </c>
      <c r="S2746" s="97"/>
      <c r="T2746" s="102" t="s">
        <v>51</v>
      </c>
      <c r="U2746" s="102" t="s">
        <v>45</v>
      </c>
      <c r="V2746" s="102" t="s">
        <v>52</v>
      </c>
      <c r="W2746" s="94">
        <v>28.8</v>
      </c>
      <c r="X2746" s="98">
        <v>85.06</v>
      </c>
      <c r="Y2746" s="94">
        <v>6750</v>
      </c>
      <c r="Z2746" s="94">
        <f>W2746*Y2746</f>
        <v>194400</v>
      </c>
      <c r="AA2746" s="89">
        <v>1</v>
      </c>
      <c r="AB2746" s="89">
        <v>1</v>
      </c>
      <c r="AC2746" s="94">
        <f>(Z2746*(100-AB2746))/100</f>
        <v>192456</v>
      </c>
      <c r="AD2746" s="94">
        <f>IF(AND(AC2746="",M2742=""),0,IF((AC2746=""),M2742, IF( (M2742=""),AC2746,AC2746+M2742)))</f>
        <v>447941</v>
      </c>
      <c r="AE2746" s="94">
        <f>IF( (X2746=""),AD2746*1,( M2742+(SUM(AC2746:AC2746)) )*(X2746/100) )</f>
        <v>381018.61460000003</v>
      </c>
      <c r="AF2746" s="94">
        <v>50000000</v>
      </c>
      <c r="AG2746" s="94">
        <f t="shared" si="263"/>
        <v>0</v>
      </c>
      <c r="AH2746" s="94">
        <v>0.02</v>
      </c>
    </row>
    <row r="2747" spans="1:34" s="73" customFormat="1" x14ac:dyDescent="0.55000000000000004">
      <c r="A2747" s="108"/>
      <c r="B2747" s="109"/>
      <c r="C2747" s="102"/>
      <c r="D2747" s="90"/>
      <c r="E2747" s="102"/>
      <c r="F2747" s="102"/>
      <c r="G2747" s="102"/>
      <c r="H2747" s="102"/>
      <c r="I2747" s="98"/>
      <c r="J2747" s="102"/>
      <c r="K2747" s="94"/>
      <c r="L2747" s="94"/>
      <c r="M2747" s="94"/>
      <c r="N2747" s="102">
        <v>2</v>
      </c>
      <c r="O2747" s="111" t="s">
        <v>3841</v>
      </c>
      <c r="P2747" s="96">
        <v>3570800015207</v>
      </c>
      <c r="Q2747" s="111" t="s">
        <v>3842</v>
      </c>
      <c r="R2747" s="111" t="s">
        <v>3845</v>
      </c>
      <c r="S2747" s="97"/>
      <c r="T2747" s="102" t="s">
        <v>51</v>
      </c>
      <c r="U2747" s="102" t="s">
        <v>45</v>
      </c>
      <c r="V2747" s="102" t="s">
        <v>52</v>
      </c>
      <c r="W2747" s="94">
        <v>5.0599999999999996</v>
      </c>
      <c r="X2747" s="98">
        <v>14.94</v>
      </c>
      <c r="Y2747" s="94">
        <v>6050</v>
      </c>
      <c r="Z2747" s="94">
        <f>W2747*Y2747</f>
        <v>30612.999999999996</v>
      </c>
      <c r="AA2747" s="89">
        <v>1</v>
      </c>
      <c r="AB2747" s="89">
        <v>1</v>
      </c>
      <c r="AC2747" s="94">
        <f>(Z2747*(100-AB2747))/100</f>
        <v>30306.869999999995</v>
      </c>
      <c r="AD2747" s="94">
        <f>IF(AND(AC2747="",M2742=""),0,IF((AC2747=""),M2742, IF( (M2742=""),AC2747,AC2747+M2742)))</f>
        <v>285791.87</v>
      </c>
      <c r="AE2747" s="94">
        <f>IF( (X2747=""),AD2747*1,( M2742+(SUM(AC2747:AC2747)) )*(X2747/100) )</f>
        <v>42697.305377999997</v>
      </c>
      <c r="AF2747" s="94">
        <v>50000000</v>
      </c>
      <c r="AG2747" s="94">
        <f t="shared" si="263"/>
        <v>0</v>
      </c>
      <c r="AH2747" s="94">
        <v>0.02</v>
      </c>
    </row>
    <row r="2748" spans="1:34" s="73" customFormat="1" x14ac:dyDescent="0.55000000000000004">
      <c r="A2748" s="108"/>
      <c r="B2748" s="109"/>
      <c r="C2748" s="102"/>
      <c r="D2748" s="90"/>
      <c r="E2748" s="102"/>
      <c r="F2748" s="102"/>
      <c r="G2748" s="102"/>
      <c r="H2748" s="102"/>
      <c r="I2748" s="98"/>
      <c r="J2748" s="102"/>
      <c r="K2748" s="94"/>
      <c r="L2748" s="94" t="s">
        <v>63</v>
      </c>
      <c r="M2748" s="94">
        <f>SUM(M2742:M2747)</f>
        <v>440485</v>
      </c>
      <c r="N2748" s="102"/>
      <c r="O2748" s="111"/>
      <c r="P2748" s="96"/>
      <c r="Q2748" s="111"/>
      <c r="R2748" s="111"/>
      <c r="S2748" s="97"/>
      <c r="T2748" s="102"/>
      <c r="U2748" s="102"/>
      <c r="V2748" s="102"/>
      <c r="W2748" s="94"/>
      <c r="X2748" s="98"/>
      <c r="Y2748" s="94"/>
      <c r="Z2748" s="94"/>
      <c r="AA2748" s="89"/>
      <c r="AB2748" s="89"/>
      <c r="AC2748" s="94"/>
      <c r="AD2748" s="94">
        <f>SUM(AD2742:AD2747)</f>
        <v>2879310.37</v>
      </c>
      <c r="AE2748" s="94">
        <f>SUM(AE2742:AE2747)</f>
        <v>1542658.506178</v>
      </c>
      <c r="AF2748" s="94"/>
      <c r="AG2748" s="94">
        <f>SUM(AG2742:AG2747)</f>
        <v>0</v>
      </c>
      <c r="AH2748" s="94"/>
    </row>
    <row r="2749" spans="1:34" s="73" customFormat="1" x14ac:dyDescent="0.55000000000000004">
      <c r="A2749" s="108" t="s">
        <v>3834</v>
      </c>
      <c r="B2749" s="109">
        <v>1196</v>
      </c>
      <c r="C2749" s="102">
        <v>9618</v>
      </c>
      <c r="D2749" s="90" t="s">
        <v>3869</v>
      </c>
      <c r="E2749" s="102" t="s">
        <v>34</v>
      </c>
      <c r="F2749" s="102">
        <v>26205</v>
      </c>
      <c r="G2749" s="102">
        <v>3</v>
      </c>
      <c r="H2749" s="102">
        <v>0</v>
      </c>
      <c r="I2749" s="98">
        <v>6.5</v>
      </c>
      <c r="J2749" s="102" t="s">
        <v>38</v>
      </c>
      <c r="K2749" s="94">
        <f>((G2749*400)+(H2749*100))+I2749</f>
        <v>1206.5</v>
      </c>
      <c r="L2749" s="94">
        <v>275</v>
      </c>
      <c r="M2749" s="94">
        <f>K2749*L2749</f>
        <v>331787.5</v>
      </c>
      <c r="N2749" s="102"/>
      <c r="O2749" s="111"/>
      <c r="P2749" s="96"/>
      <c r="Q2749" s="111"/>
      <c r="R2749" s="111"/>
      <c r="S2749" s="97"/>
      <c r="T2749" s="102"/>
      <c r="U2749" s="102"/>
      <c r="V2749" s="102"/>
      <c r="W2749" s="94"/>
      <c r="X2749" s="98"/>
      <c r="Y2749" s="94"/>
      <c r="Z2749" s="94"/>
      <c r="AA2749" s="89"/>
      <c r="AB2749" s="89"/>
      <c r="AC2749" s="94"/>
      <c r="AD2749" s="94">
        <f>IF(AND(AC2749="",M2749=""),0,IF((AC2749=""),M2749,IF((M2749=""),AC2749,AC2749+M2749)))</f>
        <v>331787.5</v>
      </c>
      <c r="AE2749" s="94">
        <f>IF( (X2749=""),AD2749*1,AD2749*(X2749/100) )</f>
        <v>331787.5</v>
      </c>
      <c r="AF2749" s="94">
        <v>50000000</v>
      </c>
      <c r="AG2749" s="94">
        <f>IF((AF2749-AE2749) &gt; 1,0,IF((AF2749-AE2749)&lt;0,AE2749-AF2749,AF2749-AE2749))</f>
        <v>0</v>
      </c>
      <c r="AH2749" s="94">
        <v>0.01</v>
      </c>
    </row>
    <row r="2750" spans="1:34" s="73" customFormat="1" x14ac:dyDescent="0.55000000000000004">
      <c r="A2750" s="108"/>
      <c r="B2750" s="109">
        <v>1197</v>
      </c>
      <c r="C2750" s="102">
        <v>9619</v>
      </c>
      <c r="D2750" s="90" t="s">
        <v>3870</v>
      </c>
      <c r="E2750" s="102" t="s">
        <v>34</v>
      </c>
      <c r="F2750" s="102">
        <v>26206</v>
      </c>
      <c r="G2750" s="102">
        <v>7</v>
      </c>
      <c r="H2750" s="102">
        <v>1</v>
      </c>
      <c r="I2750" s="98">
        <v>81</v>
      </c>
      <c r="J2750" s="102" t="s">
        <v>38</v>
      </c>
      <c r="K2750" s="94">
        <f>((G2750*400)+(H2750*100))+I2750</f>
        <v>2981</v>
      </c>
      <c r="L2750" s="94">
        <v>275</v>
      </c>
      <c r="M2750" s="94">
        <f>K2750*L2750</f>
        <v>819775</v>
      </c>
      <c r="N2750" s="102"/>
      <c r="O2750" s="111"/>
      <c r="P2750" s="96"/>
      <c r="Q2750" s="111"/>
      <c r="R2750" s="111"/>
      <c r="S2750" s="97"/>
      <c r="T2750" s="102"/>
      <c r="U2750" s="102"/>
      <c r="V2750" s="102"/>
      <c r="W2750" s="94"/>
      <c r="X2750" s="98"/>
      <c r="Y2750" s="94"/>
      <c r="Z2750" s="94"/>
      <c r="AA2750" s="89"/>
      <c r="AB2750" s="89"/>
      <c r="AC2750" s="94"/>
      <c r="AD2750" s="94">
        <f>IF(AND(AC2750="",M2750=""),0,IF((AC2750=""),M2750,IF((M2750=""),AC2750,AC2750+M2750)))</f>
        <v>819775</v>
      </c>
      <c r="AE2750" s="94">
        <f>IF( (X2750=""),AD2750*1,AD2750*(X2750/100) )</f>
        <v>819775</v>
      </c>
      <c r="AF2750" s="94">
        <v>50000000</v>
      </c>
      <c r="AG2750" s="94">
        <f>IF((AF2750-AE2750) &gt; 1,0,IF((AF2750-AE2750)&lt;0,AE2750-AF2750,AF2750-AE2750))</f>
        <v>0</v>
      </c>
      <c r="AH2750" s="94">
        <v>0.01</v>
      </c>
    </row>
    <row r="2751" spans="1:34" s="73" customFormat="1" x14ac:dyDescent="0.55000000000000004">
      <c r="A2751" s="108"/>
      <c r="B2751" s="109"/>
      <c r="C2751" s="102"/>
      <c r="D2751" s="90"/>
      <c r="E2751" s="102"/>
      <c r="F2751" s="102"/>
      <c r="G2751" s="102"/>
      <c r="H2751" s="102"/>
      <c r="I2751" s="98"/>
      <c r="J2751" s="102"/>
      <c r="K2751" s="94"/>
      <c r="L2751" s="94" t="s">
        <v>63</v>
      </c>
      <c r="M2751" s="94">
        <f>SUM(M2749:M2750)</f>
        <v>1151562.5</v>
      </c>
      <c r="N2751" s="102"/>
      <c r="O2751" s="111"/>
      <c r="P2751" s="96"/>
      <c r="Q2751" s="111"/>
      <c r="R2751" s="111"/>
      <c r="S2751" s="97"/>
      <c r="T2751" s="102"/>
      <c r="U2751" s="102"/>
      <c r="V2751" s="102"/>
      <c r="W2751" s="94"/>
      <c r="X2751" s="98"/>
      <c r="Y2751" s="94"/>
      <c r="Z2751" s="94"/>
      <c r="AA2751" s="89"/>
      <c r="AB2751" s="89"/>
      <c r="AC2751" s="94"/>
      <c r="AD2751" s="94">
        <f>SUM(AD2749:AD2750)</f>
        <v>1151562.5</v>
      </c>
      <c r="AE2751" s="94">
        <f>SUM(AE2749:AE2750)</f>
        <v>1151562.5</v>
      </c>
      <c r="AF2751" s="94"/>
      <c r="AG2751" s="94">
        <f>SUM(AG2749:AG2750)</f>
        <v>0</v>
      </c>
      <c r="AH2751" s="94"/>
    </row>
    <row r="2752" spans="1:34" s="73" customFormat="1" x14ac:dyDescent="0.55000000000000004">
      <c r="A2752" s="108" t="s">
        <v>3843</v>
      </c>
      <c r="B2752" s="109">
        <v>1198</v>
      </c>
      <c r="C2752" s="102">
        <v>10234</v>
      </c>
      <c r="D2752" s="90" t="s">
        <v>3871</v>
      </c>
      <c r="E2752" s="102" t="s">
        <v>34</v>
      </c>
      <c r="F2752" s="102">
        <v>27514</v>
      </c>
      <c r="G2752" s="102">
        <v>0</v>
      </c>
      <c r="H2752" s="102">
        <v>0</v>
      </c>
      <c r="I2752" s="98">
        <v>22.4</v>
      </c>
      <c r="J2752" s="102" t="s">
        <v>35</v>
      </c>
      <c r="K2752" s="94">
        <f>((G2752*400)+(H2752*100))+I2752</f>
        <v>22.4</v>
      </c>
      <c r="L2752" s="94">
        <v>450</v>
      </c>
      <c r="M2752" s="94">
        <f>K2752*L2752</f>
        <v>10080</v>
      </c>
      <c r="N2752" s="102">
        <v>1</v>
      </c>
      <c r="O2752" s="111" t="s">
        <v>3841</v>
      </c>
      <c r="P2752" s="96">
        <v>3570800015207</v>
      </c>
      <c r="Q2752" s="111" t="s">
        <v>3842</v>
      </c>
      <c r="R2752" s="111" t="s">
        <v>3845</v>
      </c>
      <c r="S2752" s="97"/>
      <c r="T2752" s="102" t="s">
        <v>51</v>
      </c>
      <c r="U2752" s="102" t="s">
        <v>45</v>
      </c>
      <c r="V2752" s="102" t="s">
        <v>52</v>
      </c>
      <c r="W2752" s="94">
        <v>154.35</v>
      </c>
      <c r="X2752" s="98">
        <v>84.45</v>
      </c>
      <c r="Y2752" s="94">
        <v>6750</v>
      </c>
      <c r="Z2752" s="94">
        <f>W2752*Y2752</f>
        <v>1041862.5</v>
      </c>
      <c r="AA2752" s="89">
        <v>1</v>
      </c>
      <c r="AB2752" s="89">
        <v>1</v>
      </c>
      <c r="AC2752" s="94">
        <f>(Z2752*(100-AB2752))/100</f>
        <v>1031443.875</v>
      </c>
      <c r="AD2752" s="94">
        <f>IF(AND(AC2752="",M2742=""),0,IF((AC2752=""),M2742, IF( (M2742=""),AC2752,AC2752+M2742)))</f>
        <v>1286928.875</v>
      </c>
      <c r="AE2752" s="94">
        <f>IF( (X2752=""),AD2752*1,( M2742+(SUM(AC2752:AC2752)) )*(X2752/100) )</f>
        <v>1086811.4349374999</v>
      </c>
      <c r="AF2752" s="94">
        <v>50000000</v>
      </c>
      <c r="AG2752" s="94">
        <f>IF((AF2752-AE2752) &gt; 1,0,IF((AF2752-AE2752)&lt;0,AE2752-AF2752,AF2752-AE2752))</f>
        <v>0</v>
      </c>
      <c r="AH2752" s="94">
        <v>0.02</v>
      </c>
    </row>
    <row r="2753" spans="1:34" s="73" customFormat="1" x14ac:dyDescent="0.55000000000000004">
      <c r="A2753" s="108"/>
      <c r="B2753" s="109"/>
      <c r="C2753" s="102"/>
      <c r="D2753" s="90"/>
      <c r="E2753" s="102"/>
      <c r="F2753" s="102"/>
      <c r="G2753" s="102"/>
      <c r="H2753" s="102"/>
      <c r="I2753" s="98"/>
      <c r="J2753" s="102"/>
      <c r="K2753" s="94"/>
      <c r="L2753" s="94"/>
      <c r="M2753" s="94"/>
      <c r="N2753" s="102">
        <v>2</v>
      </c>
      <c r="O2753" s="111" t="s">
        <v>3841</v>
      </c>
      <c r="P2753" s="96">
        <v>3570800015207</v>
      </c>
      <c r="Q2753" s="111" t="s">
        <v>3842</v>
      </c>
      <c r="R2753" s="111" t="s">
        <v>3845</v>
      </c>
      <c r="S2753" s="97"/>
      <c r="T2753" s="102" t="s">
        <v>51</v>
      </c>
      <c r="U2753" s="102" t="s">
        <v>45</v>
      </c>
      <c r="V2753" s="102" t="s">
        <v>52</v>
      </c>
      <c r="W2753" s="94">
        <v>28.42</v>
      </c>
      <c r="X2753" s="98">
        <v>15.55</v>
      </c>
      <c r="Y2753" s="94">
        <v>0</v>
      </c>
      <c r="Z2753" s="94">
        <f>W2753*Y2753</f>
        <v>0</v>
      </c>
      <c r="AA2753" s="89">
        <v>1</v>
      </c>
      <c r="AB2753" s="89">
        <v>1</v>
      </c>
      <c r="AC2753" s="94">
        <f>(Z2753*(100-AB2753))/100</f>
        <v>0</v>
      </c>
      <c r="AD2753" s="94">
        <f>IF(AND(AC2753="",M2742=""),0,IF((AC2753=""),M2742, IF( (M2742=""),AC2753,AC2753+M2742)))</f>
        <v>255485</v>
      </c>
      <c r="AE2753" s="94">
        <f>IF( (X2753=""),AD2753*1,( M2742+(SUM(AC2753:AC2753)) )*(X2753/100) )</f>
        <v>39727.917500000003</v>
      </c>
      <c r="AF2753" s="94">
        <v>50000000</v>
      </c>
      <c r="AG2753" s="94">
        <f>IF((AF2753-AE2753) &gt; 1,0,IF((AF2753-AE2753)&lt;0,AE2753-AF2753,AF2753-AE2753))</f>
        <v>0</v>
      </c>
      <c r="AH2753" s="94">
        <v>0.02</v>
      </c>
    </row>
    <row r="2754" spans="1:34" s="73" customFormat="1" x14ac:dyDescent="0.55000000000000004">
      <c r="A2754" s="108"/>
      <c r="B2754" s="109">
        <v>1199</v>
      </c>
      <c r="C2754" s="102">
        <v>10235</v>
      </c>
      <c r="D2754" s="90" t="s">
        <v>3872</v>
      </c>
      <c r="E2754" s="102" t="s">
        <v>34</v>
      </c>
      <c r="F2754" s="102">
        <v>27515</v>
      </c>
      <c r="G2754" s="102">
        <v>0</v>
      </c>
      <c r="H2754" s="102">
        <v>0</v>
      </c>
      <c r="I2754" s="98">
        <v>62.2</v>
      </c>
      <c r="J2754" s="102" t="s">
        <v>35</v>
      </c>
      <c r="K2754" s="94">
        <f>((G2754*400)+(H2754*100))+I2754</f>
        <v>62.2</v>
      </c>
      <c r="L2754" s="94">
        <v>450</v>
      </c>
      <c r="M2754" s="94">
        <f>K2754*L2754</f>
        <v>27990</v>
      </c>
      <c r="N2754" s="102">
        <v>1</v>
      </c>
      <c r="O2754" s="111" t="s">
        <v>3873</v>
      </c>
      <c r="P2754" s="96"/>
      <c r="Q2754" s="111" t="s">
        <v>3874</v>
      </c>
      <c r="R2754" s="111" t="s">
        <v>3875</v>
      </c>
      <c r="S2754" s="97"/>
      <c r="T2754" s="102" t="s">
        <v>51</v>
      </c>
      <c r="U2754" s="102" t="s">
        <v>45</v>
      </c>
      <c r="V2754" s="102" t="s">
        <v>52</v>
      </c>
      <c r="W2754" s="94">
        <v>13.76</v>
      </c>
      <c r="X2754" s="98">
        <v>14.37</v>
      </c>
      <c r="Y2754" s="94">
        <v>6750</v>
      </c>
      <c r="Z2754" s="94">
        <f>W2754*Y2754</f>
        <v>92880</v>
      </c>
      <c r="AA2754" s="89">
        <v>1</v>
      </c>
      <c r="AB2754" s="89">
        <v>1</v>
      </c>
      <c r="AC2754" s="94">
        <f>(Z2754*(100-AB2754))/100</f>
        <v>91951.2</v>
      </c>
      <c r="AD2754" s="94">
        <f>IF(AND(AC2754="",M2754=""),0,IF((AC2754=""),M2754, IF( (M2754=""),AC2754,AC2754+M2754)))</f>
        <v>119941.2</v>
      </c>
      <c r="AE2754" s="94">
        <f>IF( (X2754=""),AD2754*1,( M2754+(SUM(AC2754:AC2754)) )*(X2754/100) )</f>
        <v>17235.550439999999</v>
      </c>
      <c r="AF2754" s="94">
        <v>50000000</v>
      </c>
      <c r="AG2754" s="94">
        <f>IF((AF2754-AE2754) &gt; 1,0,IF((AF2754-AE2754)&lt;0,AE2754-AF2754,AF2754-AE2754))</f>
        <v>0</v>
      </c>
      <c r="AH2754" s="94">
        <v>0.02</v>
      </c>
    </row>
    <row r="2755" spans="1:34" s="73" customFormat="1" x14ac:dyDescent="0.55000000000000004">
      <c r="A2755" s="108"/>
      <c r="B2755" s="109"/>
      <c r="C2755" s="102"/>
      <c r="D2755" s="90"/>
      <c r="E2755" s="102"/>
      <c r="F2755" s="102"/>
      <c r="G2755" s="102"/>
      <c r="H2755" s="102"/>
      <c r="I2755" s="98"/>
      <c r="J2755" s="102"/>
      <c r="K2755" s="94"/>
      <c r="L2755" s="94"/>
      <c r="M2755" s="94"/>
      <c r="N2755" s="102">
        <v>2</v>
      </c>
      <c r="O2755" s="111" t="s">
        <v>3873</v>
      </c>
      <c r="P2755" s="96"/>
      <c r="Q2755" s="111" t="s">
        <v>3874</v>
      </c>
      <c r="R2755" s="111" t="s">
        <v>3875</v>
      </c>
      <c r="S2755" s="97"/>
      <c r="T2755" s="102" t="s">
        <v>51</v>
      </c>
      <c r="U2755" s="102" t="s">
        <v>74</v>
      </c>
      <c r="V2755" s="102" t="s">
        <v>52</v>
      </c>
      <c r="W2755" s="94">
        <v>67.94</v>
      </c>
      <c r="X2755" s="98">
        <v>70.95</v>
      </c>
      <c r="Y2755" s="94">
        <v>6750</v>
      </c>
      <c r="Z2755" s="94">
        <f>W2755*Y2755</f>
        <v>458595</v>
      </c>
      <c r="AA2755" s="89">
        <v>1</v>
      </c>
      <c r="AB2755" s="89">
        <v>3</v>
      </c>
      <c r="AC2755" s="94">
        <f>(Z2755*(100-AB2755))/100</f>
        <v>444837.15</v>
      </c>
      <c r="AD2755" s="94">
        <f>IF(AND(AC2755="",M2754=""),0,IF((AC2755=""),M2754, IF( (M2754=""),AC2755,AC2755+M2754)))</f>
        <v>472827.15</v>
      </c>
      <c r="AE2755" s="94">
        <f>IF( (X2755=""),AD2755*1,( M2754+(SUM(AC2755:AC2755)) )*(X2755/100) )</f>
        <v>335470.86292500002</v>
      </c>
      <c r="AF2755" s="94">
        <v>50000000</v>
      </c>
      <c r="AG2755" s="94">
        <f>IF((AF2755-AE2755) &gt; 1,0,IF((AF2755-AE2755)&lt;0,AE2755-AF2755,AF2755-AE2755))</f>
        <v>0</v>
      </c>
      <c r="AH2755" s="94">
        <v>0.02</v>
      </c>
    </row>
    <row r="2756" spans="1:34" s="73" customFormat="1" x14ac:dyDescent="0.55000000000000004">
      <c r="A2756" s="108"/>
      <c r="B2756" s="109"/>
      <c r="C2756" s="102"/>
      <c r="D2756" s="90"/>
      <c r="E2756" s="102"/>
      <c r="F2756" s="102"/>
      <c r="G2756" s="102"/>
      <c r="H2756" s="102"/>
      <c r="I2756" s="98"/>
      <c r="J2756" s="102"/>
      <c r="K2756" s="94"/>
      <c r="L2756" s="94"/>
      <c r="M2756" s="94"/>
      <c r="N2756" s="102">
        <v>3</v>
      </c>
      <c r="O2756" s="111" t="s">
        <v>3873</v>
      </c>
      <c r="P2756" s="96"/>
      <c r="Q2756" s="111" t="s">
        <v>3874</v>
      </c>
      <c r="R2756" s="111" t="s">
        <v>3875</v>
      </c>
      <c r="S2756" s="97"/>
      <c r="T2756" s="102" t="s">
        <v>51</v>
      </c>
      <c r="U2756" s="102" t="s">
        <v>45</v>
      </c>
      <c r="V2756" s="102" t="s">
        <v>52</v>
      </c>
      <c r="W2756" s="94">
        <v>14.06</v>
      </c>
      <c r="X2756" s="98">
        <v>14.68</v>
      </c>
      <c r="Y2756" s="94">
        <v>6750</v>
      </c>
      <c r="Z2756" s="94">
        <f>W2756*Y2756</f>
        <v>94905</v>
      </c>
      <c r="AA2756" s="89">
        <v>1</v>
      </c>
      <c r="AB2756" s="89">
        <v>1</v>
      </c>
      <c r="AC2756" s="94">
        <f>(Z2756*(100-AB2756))/100</f>
        <v>93955.95</v>
      </c>
      <c r="AD2756" s="94">
        <f>IF(AND(AC2756="",M2754=""),0,IF((AC2756=""),M2754, IF( (M2754=""),AC2756,AC2756+M2754)))</f>
        <v>121945.95</v>
      </c>
      <c r="AE2756" s="94">
        <f>IF( (X2756=""),AD2756*1,( M2754+(SUM(AC2756:AC2756)) )*(X2756/100) )</f>
        <v>17901.665459999997</v>
      </c>
      <c r="AF2756" s="94">
        <v>50000000</v>
      </c>
      <c r="AG2756" s="94">
        <f>IF((AF2756-AE2756) &gt; 1,0,IF((AF2756-AE2756)&lt;0,AE2756-AF2756,AF2756-AE2756))</f>
        <v>0</v>
      </c>
      <c r="AH2756" s="94">
        <v>0.02</v>
      </c>
    </row>
    <row r="2757" spans="1:34" s="73" customFormat="1" x14ac:dyDescent="0.55000000000000004">
      <c r="A2757" s="108"/>
      <c r="B2757" s="109">
        <v>1200</v>
      </c>
      <c r="C2757" s="102">
        <v>10238</v>
      </c>
      <c r="D2757" s="90" t="s">
        <v>3876</v>
      </c>
      <c r="E2757" s="102" t="s">
        <v>34</v>
      </c>
      <c r="F2757" s="102">
        <v>27516</v>
      </c>
      <c r="G2757" s="102">
        <v>0</v>
      </c>
      <c r="H2757" s="102">
        <v>0</v>
      </c>
      <c r="I2757" s="98">
        <v>65.400000000000006</v>
      </c>
      <c r="J2757" s="102" t="s">
        <v>35</v>
      </c>
      <c r="K2757" s="94">
        <f>((G2757*400)+(H2757*100))+I2757</f>
        <v>65.400000000000006</v>
      </c>
      <c r="L2757" s="94">
        <v>450</v>
      </c>
      <c r="M2757" s="94">
        <f>K2757*L2757</f>
        <v>29430.000000000004</v>
      </c>
      <c r="N2757" s="102"/>
      <c r="O2757" s="111"/>
      <c r="P2757" s="96"/>
      <c r="Q2757" s="111"/>
      <c r="R2757" s="111"/>
      <c r="S2757" s="97"/>
      <c r="T2757" s="102"/>
      <c r="U2757" s="102"/>
      <c r="V2757" s="102"/>
      <c r="W2757" s="94"/>
      <c r="X2757" s="98"/>
      <c r="Y2757" s="94"/>
      <c r="Z2757" s="94"/>
      <c r="AA2757" s="89"/>
      <c r="AB2757" s="89"/>
      <c r="AC2757" s="94"/>
      <c r="AD2757" s="94"/>
      <c r="AE2757" s="94"/>
      <c r="AF2757" s="94"/>
      <c r="AG2757" s="94"/>
      <c r="AH2757" s="94"/>
    </row>
    <row r="2758" spans="1:34" s="73" customFormat="1" x14ac:dyDescent="0.55000000000000004">
      <c r="A2758" s="108"/>
      <c r="B2758" s="109">
        <v>1201</v>
      </c>
      <c r="C2758" s="102">
        <v>10275</v>
      </c>
      <c r="D2758" s="90" t="s">
        <v>3877</v>
      </c>
      <c r="E2758" s="102" t="s">
        <v>34</v>
      </c>
      <c r="F2758" s="102">
        <v>27540</v>
      </c>
      <c r="G2758" s="102">
        <v>0</v>
      </c>
      <c r="H2758" s="102">
        <v>2</v>
      </c>
      <c r="I2758" s="98">
        <v>0</v>
      </c>
      <c r="J2758" s="102" t="s">
        <v>38</v>
      </c>
      <c r="K2758" s="94">
        <f>((G2758*400)+(H2758*100))+I2758</f>
        <v>200</v>
      </c>
      <c r="L2758" s="94">
        <v>625</v>
      </c>
      <c r="M2758" s="94">
        <f>K2758*L2758</f>
        <v>125000</v>
      </c>
      <c r="N2758" s="102"/>
      <c r="O2758" s="111"/>
      <c r="P2758" s="96"/>
      <c r="Q2758" s="111"/>
      <c r="R2758" s="111"/>
      <c r="S2758" s="97"/>
      <c r="T2758" s="102"/>
      <c r="U2758" s="102"/>
      <c r="V2758" s="102"/>
      <c r="W2758" s="94"/>
      <c r="X2758" s="98"/>
      <c r="Y2758" s="94"/>
      <c r="Z2758" s="94"/>
      <c r="AA2758" s="89"/>
      <c r="AB2758" s="89"/>
      <c r="AC2758" s="94"/>
      <c r="AD2758" s="94">
        <f>IF(AND(AC2758="",M2758=""),0,IF((AC2758=""),M2758,IF((M2758=""),AC2758,AC2758+M2758)))</f>
        <v>125000</v>
      </c>
      <c r="AE2758" s="94">
        <f>IF( (X2758=""),AD2758*1,AD2758*(X2758/100) )</f>
        <v>125000</v>
      </c>
      <c r="AF2758" s="94">
        <v>50000000</v>
      </c>
      <c r="AG2758" s="94">
        <f>IF((AF2758-AE2758) &gt; 1,0,IF((AF2758-AE2758)&lt;0,AE2758-AF2758,AF2758-AE2758))</f>
        <v>0</v>
      </c>
      <c r="AH2758" s="94">
        <v>0.01</v>
      </c>
    </row>
    <row r="2759" spans="1:34" s="73" customFormat="1" x14ac:dyDescent="0.55000000000000004">
      <c r="A2759" s="108"/>
      <c r="B2759" s="109"/>
      <c r="C2759" s="102"/>
      <c r="D2759" s="90"/>
      <c r="E2759" s="102"/>
      <c r="F2759" s="102"/>
      <c r="G2759" s="102"/>
      <c r="H2759" s="102"/>
      <c r="I2759" s="98"/>
      <c r="J2759" s="102"/>
      <c r="K2759" s="94"/>
      <c r="L2759" s="94" t="s">
        <v>63</v>
      </c>
      <c r="M2759" s="94">
        <f>SUM(M2752:M2758)</f>
        <v>192500</v>
      </c>
      <c r="N2759" s="102"/>
      <c r="O2759" s="111"/>
      <c r="P2759" s="96"/>
      <c r="Q2759" s="111"/>
      <c r="R2759" s="111"/>
      <c r="S2759" s="97"/>
      <c r="T2759" s="102"/>
      <c r="U2759" s="102"/>
      <c r="V2759" s="102"/>
      <c r="W2759" s="94"/>
      <c r="X2759" s="98"/>
      <c r="Y2759" s="94"/>
      <c r="Z2759" s="94"/>
      <c r="AA2759" s="89"/>
      <c r="AB2759" s="89"/>
      <c r="AC2759" s="94"/>
      <c r="AD2759" s="94">
        <f>SUM(AD2752:AD2758)</f>
        <v>2382128.1750000003</v>
      </c>
      <c r="AE2759" s="94">
        <f>SUM(AE2752:AE2758)</f>
        <v>1622147.4312624999</v>
      </c>
      <c r="AF2759" s="94"/>
      <c r="AG2759" s="94">
        <f>SUM(AG2752:AG2758)</f>
        <v>0</v>
      </c>
      <c r="AH2759" s="94"/>
    </row>
    <row r="2760" spans="1:34" s="73" customFormat="1" x14ac:dyDescent="0.55000000000000004">
      <c r="A2760" s="108" t="s">
        <v>3880</v>
      </c>
      <c r="B2760" s="109">
        <v>1202</v>
      </c>
      <c r="C2760" s="102">
        <v>7407</v>
      </c>
      <c r="D2760" s="90" t="s">
        <v>3881</v>
      </c>
      <c r="E2760" s="102" t="s">
        <v>34</v>
      </c>
      <c r="F2760" s="102">
        <v>17561</v>
      </c>
      <c r="G2760" s="102">
        <v>0</v>
      </c>
      <c r="H2760" s="102">
        <v>1</v>
      </c>
      <c r="I2760" s="98">
        <v>59</v>
      </c>
      <c r="J2760" s="102" t="s">
        <v>35</v>
      </c>
      <c r="K2760" s="94">
        <f>((G2760*400)+(H2760*100))+I2760</f>
        <v>159</v>
      </c>
      <c r="L2760" s="94">
        <v>850</v>
      </c>
      <c r="M2760" s="94">
        <f>K2760*L2760</f>
        <v>135150</v>
      </c>
      <c r="N2760" s="102">
        <v>1</v>
      </c>
      <c r="O2760" s="111" t="s">
        <v>3878</v>
      </c>
      <c r="P2760" s="96"/>
      <c r="Q2760" s="111" t="s">
        <v>3879</v>
      </c>
      <c r="R2760" s="111" t="s">
        <v>3882</v>
      </c>
      <c r="S2760" s="97" t="s">
        <v>3883</v>
      </c>
      <c r="T2760" s="102" t="s">
        <v>51</v>
      </c>
      <c r="U2760" s="102" t="s">
        <v>45</v>
      </c>
      <c r="V2760" s="102" t="s">
        <v>52</v>
      </c>
      <c r="W2760" s="94">
        <v>242.88</v>
      </c>
      <c r="X2760" s="98">
        <v>84.22</v>
      </c>
      <c r="Y2760" s="94">
        <v>6750</v>
      </c>
      <c r="Z2760" s="94">
        <f>W2760*Y2760</f>
        <v>1639440</v>
      </c>
      <c r="AA2760" s="89">
        <v>26</v>
      </c>
      <c r="AB2760" s="89">
        <v>42</v>
      </c>
      <c r="AC2760" s="94">
        <f>(Z2760*(100-AB2760))/100</f>
        <v>950875.2</v>
      </c>
      <c r="AD2760" s="94">
        <f>IF(AND(AC2760="",M2760=""),0,IF((AC2760=""),M2760, IF( (M2760=""),AC2760,AC2760+M2760)))</f>
        <v>1086025.2</v>
      </c>
      <c r="AE2760" s="94">
        <f>IF( (X2760=""),AD2760*1,( M2760+(SUM(AC2760:AC2760)) )*(X2760/100) )</f>
        <v>914650.42343999993</v>
      </c>
      <c r="AF2760" s="94">
        <v>50000000</v>
      </c>
      <c r="AG2760" s="94">
        <f>IF((AF2760-AE2760) &gt; 1,0,IF((AF2760-AE2760)&lt;0,AE2760-AF2760,AF2760-AE2760))</f>
        <v>0</v>
      </c>
      <c r="AH2760" s="94">
        <v>0.02</v>
      </c>
    </row>
    <row r="2761" spans="1:34" s="73" customFormat="1" x14ac:dyDescent="0.55000000000000004">
      <c r="A2761" s="108"/>
      <c r="B2761" s="109"/>
      <c r="C2761" s="102"/>
      <c r="D2761" s="90"/>
      <c r="E2761" s="102"/>
      <c r="F2761" s="102"/>
      <c r="G2761" s="102"/>
      <c r="H2761" s="102"/>
      <c r="I2761" s="98"/>
      <c r="J2761" s="102"/>
      <c r="K2761" s="94"/>
      <c r="L2761" s="94"/>
      <c r="M2761" s="94"/>
      <c r="N2761" s="102">
        <v>2</v>
      </c>
      <c r="O2761" s="111" t="s">
        <v>3878</v>
      </c>
      <c r="P2761" s="96"/>
      <c r="Q2761" s="111" t="s">
        <v>3879</v>
      </c>
      <c r="R2761" s="111" t="s">
        <v>3882</v>
      </c>
      <c r="S2761" s="97" t="s">
        <v>3884</v>
      </c>
      <c r="T2761" s="102" t="s">
        <v>51</v>
      </c>
      <c r="U2761" s="102" t="s">
        <v>45</v>
      </c>
      <c r="V2761" s="102" t="s">
        <v>52</v>
      </c>
      <c r="W2761" s="94">
        <v>16.399999999999999</v>
      </c>
      <c r="X2761" s="98">
        <v>5.69</v>
      </c>
      <c r="Y2761" s="94">
        <v>6750</v>
      </c>
      <c r="Z2761" s="94">
        <f>W2761*Y2761</f>
        <v>110699.99999999999</v>
      </c>
      <c r="AA2761" s="89">
        <v>6</v>
      </c>
      <c r="AB2761" s="89">
        <v>6</v>
      </c>
      <c r="AC2761" s="94">
        <f>(Z2761*(100-AB2761))/100</f>
        <v>104057.99999999999</v>
      </c>
      <c r="AD2761" s="94">
        <f>IF(AND(AC2761="",M2760=""),0,IF((AC2761=""),M2760, IF( (M2760=""),AC2761,AC2761+M2760)))</f>
        <v>239208</v>
      </c>
      <c r="AE2761" s="94">
        <f>IF( (X2761=""),AD2761*1,( M2760+(SUM(AC2761:AC2761)) )*(X2761/100) )</f>
        <v>13610.935200000002</v>
      </c>
      <c r="AF2761" s="94">
        <v>50000000</v>
      </c>
      <c r="AG2761" s="94">
        <f>IF((AF2761-AE2761) &gt; 1,0,IF((AF2761-AE2761)&lt;0,AE2761-AF2761,AF2761-AE2761))</f>
        <v>0</v>
      </c>
      <c r="AH2761" s="94">
        <v>0.02</v>
      </c>
    </row>
    <row r="2762" spans="1:34" s="73" customFormat="1" x14ac:dyDescent="0.55000000000000004">
      <c r="A2762" s="108"/>
      <c r="B2762" s="109"/>
      <c r="C2762" s="102"/>
      <c r="D2762" s="90"/>
      <c r="E2762" s="102"/>
      <c r="F2762" s="102"/>
      <c r="G2762" s="102"/>
      <c r="H2762" s="102"/>
      <c r="I2762" s="98"/>
      <c r="J2762" s="102"/>
      <c r="K2762" s="94"/>
      <c r="L2762" s="94"/>
      <c r="M2762" s="94"/>
      <c r="N2762" s="102">
        <v>3</v>
      </c>
      <c r="O2762" s="111" t="s">
        <v>3878</v>
      </c>
      <c r="P2762" s="96"/>
      <c r="Q2762" s="111" t="s">
        <v>3879</v>
      </c>
      <c r="R2762" s="111" t="s">
        <v>3882</v>
      </c>
      <c r="S2762" s="97" t="s">
        <v>3885</v>
      </c>
      <c r="T2762" s="102" t="s">
        <v>55</v>
      </c>
      <c r="U2762" s="102" t="s">
        <v>45</v>
      </c>
      <c r="V2762" s="102" t="s">
        <v>52</v>
      </c>
      <c r="W2762" s="94">
        <v>12</v>
      </c>
      <c r="X2762" s="98">
        <v>4.16</v>
      </c>
      <c r="Y2762" s="94">
        <v>0</v>
      </c>
      <c r="Z2762" s="94">
        <f>W2762*Y2762</f>
        <v>0</v>
      </c>
      <c r="AA2762" s="89">
        <v>6</v>
      </c>
      <c r="AB2762" s="89">
        <v>6</v>
      </c>
      <c r="AC2762" s="94">
        <f>(Z2762*(100-AB2762))/100</f>
        <v>0</v>
      </c>
      <c r="AD2762" s="94">
        <f>IF(AND(AC2762="",M2760=""),0,IF((AC2762=""),M2760, IF( (M2760=""),AC2762,AC2762+M2760)))</f>
        <v>135150</v>
      </c>
      <c r="AE2762" s="94">
        <f>IF( (X2762=""),AD2762*1,( M2760+(SUM(AC2762:AC2762)) )*(X2762/100) )</f>
        <v>5622.24</v>
      </c>
      <c r="AF2762" s="94">
        <v>50000000</v>
      </c>
      <c r="AG2762" s="94">
        <f>IF((AF2762-AE2762) &gt; 1,0,IF((AF2762-AE2762)&lt;0,AE2762-AF2762,AF2762-AE2762))</f>
        <v>0</v>
      </c>
      <c r="AH2762" s="94">
        <v>0.02</v>
      </c>
    </row>
    <row r="2763" spans="1:34" s="73" customFormat="1" x14ac:dyDescent="0.55000000000000004">
      <c r="A2763" s="108"/>
      <c r="B2763" s="109"/>
      <c r="C2763" s="102"/>
      <c r="D2763" s="90"/>
      <c r="E2763" s="102"/>
      <c r="F2763" s="102"/>
      <c r="G2763" s="102"/>
      <c r="H2763" s="102"/>
      <c r="I2763" s="98"/>
      <c r="J2763" s="102"/>
      <c r="K2763" s="94"/>
      <c r="L2763" s="94"/>
      <c r="M2763" s="94"/>
      <c r="N2763" s="102">
        <v>4</v>
      </c>
      <c r="O2763" s="111" t="s">
        <v>3878</v>
      </c>
      <c r="P2763" s="96"/>
      <c r="Q2763" s="111" t="s">
        <v>3879</v>
      </c>
      <c r="R2763" s="111" t="s">
        <v>3882</v>
      </c>
      <c r="S2763" s="97" t="s">
        <v>3886</v>
      </c>
      <c r="T2763" s="102" t="s">
        <v>51</v>
      </c>
      <c r="U2763" s="102" t="s">
        <v>74</v>
      </c>
      <c r="V2763" s="102" t="s">
        <v>52</v>
      </c>
      <c r="W2763" s="94">
        <v>17.100000000000001</v>
      </c>
      <c r="X2763" s="98">
        <v>5.93</v>
      </c>
      <c r="Y2763" s="94">
        <v>0</v>
      </c>
      <c r="Z2763" s="94">
        <f>W2763*Y2763</f>
        <v>0</v>
      </c>
      <c r="AA2763" s="89">
        <v>6</v>
      </c>
      <c r="AB2763" s="89">
        <v>20</v>
      </c>
      <c r="AC2763" s="94">
        <f>(Z2763*(100-AB2763))/100</f>
        <v>0</v>
      </c>
      <c r="AD2763" s="94">
        <f>IF(AND(AC2763="",M2760=""),0,IF((AC2763=""),M2760, IF( (M2760=""),AC2763,AC2763+M2760)))</f>
        <v>135150</v>
      </c>
      <c r="AE2763" s="94">
        <f>IF( (X2763=""),AD2763*1,( M2760+(SUM(AC2763:AC2763)) )*(X2763/100) )</f>
        <v>8014.3949999999995</v>
      </c>
      <c r="AF2763" s="94">
        <v>50000000</v>
      </c>
      <c r="AG2763" s="94">
        <f>IF((AF2763-AE2763) &gt; 1,0,IF((AF2763-AE2763)&lt;0,AE2763-AF2763,AF2763-AE2763))</f>
        <v>0</v>
      </c>
      <c r="AH2763" s="94">
        <v>0.02</v>
      </c>
    </row>
    <row r="2764" spans="1:34" s="73" customFormat="1" x14ac:dyDescent="0.55000000000000004">
      <c r="A2764" s="108"/>
      <c r="B2764" s="109"/>
      <c r="C2764" s="102"/>
      <c r="D2764" s="90"/>
      <c r="E2764" s="102"/>
      <c r="F2764" s="102"/>
      <c r="G2764" s="102"/>
      <c r="H2764" s="102"/>
      <c r="I2764" s="98"/>
      <c r="J2764" s="102"/>
      <c r="K2764" s="94"/>
      <c r="L2764" s="94" t="s">
        <v>63</v>
      </c>
      <c r="M2764" s="94">
        <f>SUM(M2760:M2763)</f>
        <v>135150</v>
      </c>
      <c r="N2764" s="102"/>
      <c r="O2764" s="111"/>
      <c r="P2764" s="96"/>
      <c r="Q2764" s="111"/>
      <c r="R2764" s="111"/>
      <c r="S2764" s="97"/>
      <c r="T2764" s="102"/>
      <c r="U2764" s="102"/>
      <c r="V2764" s="102"/>
      <c r="W2764" s="94"/>
      <c r="X2764" s="98"/>
      <c r="Y2764" s="94"/>
      <c r="Z2764" s="94"/>
      <c r="AA2764" s="89"/>
      <c r="AB2764" s="89"/>
      <c r="AC2764" s="94"/>
      <c r="AD2764" s="94">
        <f>SUM(AD2760:AD2763)</f>
        <v>1595533.2</v>
      </c>
      <c r="AE2764" s="94">
        <f>SUM(AE2760:AE2763)</f>
        <v>941897.99363999988</v>
      </c>
      <c r="AF2764" s="94"/>
      <c r="AG2764" s="94">
        <f>SUM(AG2760:AG2763)</f>
        <v>0</v>
      </c>
      <c r="AH2764" s="94"/>
    </row>
    <row r="2765" spans="1:34" s="99" customFormat="1" x14ac:dyDescent="0.55000000000000004">
      <c r="A2765" s="107" t="s">
        <v>3753</v>
      </c>
      <c r="B2765" s="102">
        <v>1306</v>
      </c>
      <c r="C2765" s="102">
        <v>5412</v>
      </c>
      <c r="D2765" s="90" t="s">
        <v>3754</v>
      </c>
      <c r="E2765" s="102" t="s">
        <v>34</v>
      </c>
      <c r="F2765" s="102">
        <v>959</v>
      </c>
      <c r="G2765" s="102">
        <v>0</v>
      </c>
      <c r="H2765" s="102">
        <v>0</v>
      </c>
      <c r="I2765" s="98">
        <v>25</v>
      </c>
      <c r="J2765" s="102" t="s">
        <v>62</v>
      </c>
      <c r="K2765" s="94">
        <f>((G2765*400)+(H2765*100))+I2765</f>
        <v>25</v>
      </c>
      <c r="L2765" s="94">
        <v>25000</v>
      </c>
      <c r="M2765" s="94">
        <f>K2765*L2765</f>
        <v>625000</v>
      </c>
      <c r="N2765" s="102">
        <v>1</v>
      </c>
      <c r="O2765" s="111" t="s">
        <v>3751</v>
      </c>
      <c r="P2765" s="96">
        <v>3570800005216</v>
      </c>
      <c r="Q2765" s="111" t="s">
        <v>3752</v>
      </c>
      <c r="R2765" s="111" t="s">
        <v>3755</v>
      </c>
      <c r="S2765" s="97" t="s">
        <v>3756</v>
      </c>
      <c r="T2765" s="102" t="s">
        <v>44</v>
      </c>
      <c r="U2765" s="102" t="s">
        <v>45</v>
      </c>
      <c r="V2765" s="102" t="s">
        <v>46</v>
      </c>
      <c r="W2765" s="94">
        <v>68</v>
      </c>
      <c r="X2765" s="98">
        <v>33.340000000000003</v>
      </c>
      <c r="Y2765" s="94">
        <v>7150</v>
      </c>
      <c r="Z2765" s="94">
        <f>W2765*Y2765</f>
        <v>486200</v>
      </c>
      <c r="AA2765" s="89">
        <v>11</v>
      </c>
      <c r="AB2765" s="89">
        <v>12</v>
      </c>
      <c r="AC2765" s="94">
        <f>(Z2765*(100-AB2765))/100</f>
        <v>427856</v>
      </c>
      <c r="AD2765" s="94">
        <f>IF(AND(AC2765="",M2765=""),0,IF((AC2765=""),M2765, IF( (M2765=""),AC2765,SUM(AC2765:AC2767)+M2765)))</f>
        <v>1908568</v>
      </c>
      <c r="AE2765" s="94">
        <f>IF( (X2765=""),AD2765*1,AD2765*(X2765/100) )</f>
        <v>636316.57120000001</v>
      </c>
      <c r="AF2765" s="94">
        <v>0</v>
      </c>
      <c r="AG2765" s="94">
        <f>IF((AF2765-AE2765) &gt; 1,0,IF((AF2765-AE2765)&lt;0,AE2765-AF2765,AF2765-AE2765))</f>
        <v>636316.57120000001</v>
      </c>
      <c r="AH2765" s="94">
        <v>0.3</v>
      </c>
    </row>
    <row r="2766" spans="1:34" s="99" customFormat="1" x14ac:dyDescent="0.55000000000000004">
      <c r="A2766" s="107"/>
      <c r="B2766" s="102"/>
      <c r="C2766" s="102"/>
      <c r="D2766" s="90"/>
      <c r="E2766" s="102"/>
      <c r="F2766" s="102"/>
      <c r="G2766" s="102"/>
      <c r="H2766" s="102"/>
      <c r="I2766" s="98"/>
      <c r="J2766" s="102"/>
      <c r="K2766" s="94"/>
      <c r="L2766" s="94"/>
      <c r="M2766" s="94"/>
      <c r="N2766" s="102"/>
      <c r="O2766" s="111"/>
      <c r="P2766" s="96"/>
      <c r="Q2766" s="111"/>
      <c r="R2766" s="111"/>
      <c r="S2766" s="97"/>
      <c r="T2766" s="102" t="s">
        <v>44</v>
      </c>
      <c r="U2766" s="102"/>
      <c r="V2766" s="102" t="s">
        <v>52</v>
      </c>
      <c r="W2766" s="94">
        <v>68</v>
      </c>
      <c r="X2766" s="98">
        <v>33.33</v>
      </c>
      <c r="Y2766" s="94">
        <v>7150</v>
      </c>
      <c r="Z2766" s="94">
        <f>W2766*Y2766</f>
        <v>486200</v>
      </c>
      <c r="AA2766" s="89">
        <v>11</v>
      </c>
      <c r="AB2766" s="89">
        <v>12</v>
      </c>
      <c r="AC2766" s="94">
        <f>(Z2766*(100-AB2766))/100</f>
        <v>427856</v>
      </c>
      <c r="AD2766" s="94">
        <f>IF(AND(AC2766="",M2765=""),0,IF((AC2766=""),M2765, IF( (M2765=""),AC2766,SUM(AC2765:AC2767)+M2765)))</f>
        <v>1908568</v>
      </c>
      <c r="AE2766" s="94">
        <f>IF( (X2766=""),AD2766*1,AD2766*(X2766/100) )</f>
        <v>636125.71439999994</v>
      </c>
      <c r="AF2766" s="94">
        <v>0</v>
      </c>
      <c r="AG2766" s="94">
        <f>IF((AF2766-AE2766) &gt; 1,0,IF((AF2766-AE2766)&lt;0,AE2766-AF2766,AF2766-AE2766))</f>
        <v>636125.71439999994</v>
      </c>
      <c r="AH2766" s="94">
        <v>0.02</v>
      </c>
    </row>
    <row r="2767" spans="1:34" s="99" customFormat="1" x14ac:dyDescent="0.55000000000000004">
      <c r="A2767" s="107"/>
      <c r="B2767" s="102"/>
      <c r="C2767" s="102"/>
      <c r="D2767" s="90"/>
      <c r="E2767" s="102"/>
      <c r="F2767" s="102"/>
      <c r="G2767" s="102"/>
      <c r="H2767" s="102"/>
      <c r="I2767" s="98"/>
      <c r="J2767" s="102"/>
      <c r="K2767" s="94"/>
      <c r="L2767" s="94"/>
      <c r="M2767" s="94"/>
      <c r="N2767" s="102"/>
      <c r="O2767" s="111"/>
      <c r="P2767" s="96"/>
      <c r="Q2767" s="111"/>
      <c r="R2767" s="111"/>
      <c r="S2767" s="97"/>
      <c r="T2767" s="102" t="s">
        <v>44</v>
      </c>
      <c r="U2767" s="102"/>
      <c r="V2767" s="102" t="s">
        <v>52</v>
      </c>
      <c r="W2767" s="94">
        <v>68</v>
      </c>
      <c r="X2767" s="98">
        <v>33.33</v>
      </c>
      <c r="Y2767" s="94">
        <v>7150</v>
      </c>
      <c r="Z2767" s="94">
        <f>W2767*Y2767</f>
        <v>486200</v>
      </c>
      <c r="AA2767" s="89">
        <v>11</v>
      </c>
      <c r="AB2767" s="89">
        <v>12</v>
      </c>
      <c r="AC2767" s="94">
        <f>(Z2767*(100-AB2767))/100</f>
        <v>427856</v>
      </c>
      <c r="AD2767" s="94">
        <f>IF(AND(AC2767="",M2765=""),0,IF((AC2767=""),M2765, IF( (M2765=""),AC2767,SUM(AC2765:AC2767)+M2765)))</f>
        <v>1908568</v>
      </c>
      <c r="AE2767" s="94">
        <f>IF( (X2767=""),AD2767*1,AD2767*(X2767/100) )</f>
        <v>636125.71439999994</v>
      </c>
      <c r="AF2767" s="94">
        <v>0</v>
      </c>
      <c r="AG2767" s="94">
        <f>IF((AF2767-AE2767) &gt; 1,0,IF((AF2767-AE2767)&lt;0,AE2767-AF2767,AF2767-AE2767))</f>
        <v>636125.71439999994</v>
      </c>
      <c r="AH2767" s="94">
        <v>0.02</v>
      </c>
    </row>
    <row r="2768" spans="1:34" s="99" customFormat="1" x14ac:dyDescent="0.55000000000000004">
      <c r="A2768" s="107"/>
      <c r="B2768" s="102"/>
      <c r="C2768" s="102"/>
      <c r="D2768" s="90"/>
      <c r="E2768" s="102"/>
      <c r="F2768" s="102"/>
      <c r="G2768" s="102"/>
      <c r="H2768" s="102"/>
      <c r="I2768" s="98"/>
      <c r="J2768" s="102"/>
      <c r="K2768" s="94"/>
      <c r="L2768" s="94" t="s">
        <v>63</v>
      </c>
      <c r="M2768" s="94">
        <f>SUM(M2765:M2767)</f>
        <v>625000</v>
      </c>
      <c r="N2768" s="102"/>
      <c r="O2768" s="111"/>
      <c r="P2768" s="96"/>
      <c r="Q2768" s="111"/>
      <c r="R2768" s="111"/>
      <c r="S2768" s="97"/>
      <c r="T2768" s="102"/>
      <c r="U2768" s="102"/>
      <c r="V2768" s="102"/>
      <c r="W2768" s="94"/>
      <c r="X2768" s="98"/>
      <c r="Y2768" s="94"/>
      <c r="Z2768" s="94"/>
      <c r="AA2768" s="89"/>
      <c r="AB2768" s="89"/>
      <c r="AC2768" s="94"/>
      <c r="AD2768" s="94"/>
      <c r="AE2768" s="94">
        <f>SUM(AE2765:AE2767)</f>
        <v>1908568</v>
      </c>
      <c r="AF2768" s="94"/>
      <c r="AG2768" s="94">
        <f>SUM(AG2765:AG2767)</f>
        <v>1908568</v>
      </c>
      <c r="AH2768" s="94"/>
    </row>
    <row r="2769" spans="1:34" s="73" customFormat="1" x14ac:dyDescent="0.55000000000000004">
      <c r="A2769" s="108" t="s">
        <v>3887</v>
      </c>
      <c r="B2769" s="109">
        <v>1203</v>
      </c>
      <c r="C2769" s="102">
        <v>6517</v>
      </c>
      <c r="D2769" s="90" t="s">
        <v>3888</v>
      </c>
      <c r="E2769" s="102" t="s">
        <v>34</v>
      </c>
      <c r="F2769" s="102">
        <v>16893</v>
      </c>
      <c r="G2769" s="102">
        <v>2</v>
      </c>
      <c r="H2769" s="102">
        <v>0</v>
      </c>
      <c r="I2769" s="98">
        <v>30</v>
      </c>
      <c r="J2769" s="102" t="s">
        <v>38</v>
      </c>
      <c r="K2769" s="94">
        <f>((G2769*400)+(H2769*100))+I2769</f>
        <v>830</v>
      </c>
      <c r="L2769" s="94">
        <v>475</v>
      </c>
      <c r="M2769" s="94">
        <f>K2769*L2769</f>
        <v>394250</v>
      </c>
      <c r="N2769" s="102"/>
      <c r="O2769" s="111"/>
      <c r="P2769" s="96"/>
      <c r="Q2769" s="111"/>
      <c r="R2769" s="111"/>
      <c r="S2769" s="97"/>
      <c r="T2769" s="102"/>
      <c r="U2769" s="102"/>
      <c r="V2769" s="102"/>
      <c r="W2769" s="94"/>
      <c r="X2769" s="98"/>
      <c r="Y2769" s="94"/>
      <c r="Z2769" s="94"/>
      <c r="AA2769" s="89"/>
      <c r="AB2769" s="89"/>
      <c r="AC2769" s="94"/>
      <c r="AD2769" s="94">
        <f>IF(AND(AC2769="",M2769=""),0,IF((AC2769=""),M2769,IF((M2769=""),AC2769,AC2769+M2769)))</f>
        <v>394250</v>
      </c>
      <c r="AE2769" s="94">
        <f>IF( (X2769=""),AD2769*1,AD2769*(X2769/100) )</f>
        <v>394250</v>
      </c>
      <c r="AF2769" s="94">
        <v>50000000</v>
      </c>
      <c r="AG2769" s="94">
        <f>IF((AF2769-AE2769) &gt; 1,0,IF((AF2769-AE2769)&lt;0,AE2769-AF2769,AF2769-AE2769))</f>
        <v>0</v>
      </c>
      <c r="AH2769" s="94">
        <v>0.01</v>
      </c>
    </row>
    <row r="2770" spans="1:34" s="73" customFormat="1" x14ac:dyDescent="0.55000000000000004">
      <c r="A2770" s="108"/>
      <c r="B2770" s="109"/>
      <c r="C2770" s="102"/>
      <c r="D2770" s="90"/>
      <c r="E2770" s="102"/>
      <c r="F2770" s="102"/>
      <c r="G2770" s="102"/>
      <c r="H2770" s="102"/>
      <c r="I2770" s="98"/>
      <c r="J2770" s="102"/>
      <c r="K2770" s="94"/>
      <c r="L2770" s="94" t="s">
        <v>63</v>
      </c>
      <c r="M2770" s="94">
        <f>SUM(M2769:M2769)</f>
        <v>394250</v>
      </c>
      <c r="N2770" s="102"/>
      <c r="O2770" s="111"/>
      <c r="P2770" s="96"/>
      <c r="Q2770" s="111"/>
      <c r="R2770" s="111"/>
      <c r="S2770" s="97"/>
      <c r="T2770" s="102"/>
      <c r="U2770" s="102"/>
      <c r="V2770" s="102"/>
      <c r="W2770" s="94"/>
      <c r="X2770" s="98"/>
      <c r="Y2770" s="94"/>
      <c r="Z2770" s="94"/>
      <c r="AA2770" s="89"/>
      <c r="AB2770" s="89"/>
      <c r="AC2770" s="94"/>
      <c r="AD2770" s="94">
        <f>SUM(AD2769:AD2769)</f>
        <v>394250</v>
      </c>
      <c r="AE2770" s="94">
        <f>SUM(AE2769:AE2769)</f>
        <v>394250</v>
      </c>
      <c r="AF2770" s="94"/>
      <c r="AG2770" s="94">
        <f>SUM(AG2769:AG2769)</f>
        <v>0</v>
      </c>
      <c r="AH2770" s="94"/>
    </row>
    <row r="2771" spans="1:34" s="73" customFormat="1" x14ac:dyDescent="0.55000000000000004">
      <c r="A2771" s="108" t="s">
        <v>3889</v>
      </c>
      <c r="B2771" s="109">
        <v>1204</v>
      </c>
      <c r="C2771" s="102">
        <v>6727</v>
      </c>
      <c r="D2771" s="90" t="s">
        <v>3890</v>
      </c>
      <c r="E2771" s="102" t="s">
        <v>34</v>
      </c>
      <c r="F2771" s="102">
        <v>14965</v>
      </c>
      <c r="G2771" s="102">
        <v>1</v>
      </c>
      <c r="H2771" s="102">
        <v>2</v>
      </c>
      <c r="I2771" s="98">
        <v>31</v>
      </c>
      <c r="J2771" s="102" t="s">
        <v>68</v>
      </c>
      <c r="K2771" s="94">
        <f>((G2771*400)+(H2771*100))+I2771</f>
        <v>631</v>
      </c>
      <c r="L2771" s="94">
        <v>850</v>
      </c>
      <c r="M2771" s="94">
        <f>K2771*L2771</f>
        <v>536350</v>
      </c>
      <c r="N2771" s="102"/>
      <c r="O2771" s="111"/>
      <c r="P2771" s="96"/>
      <c r="Q2771" s="111"/>
      <c r="R2771" s="111"/>
      <c r="S2771" s="97"/>
      <c r="T2771" s="102"/>
      <c r="U2771" s="102"/>
      <c r="V2771" s="102"/>
      <c r="W2771" s="94"/>
      <c r="X2771" s="98"/>
      <c r="Y2771" s="94"/>
      <c r="Z2771" s="94"/>
      <c r="AA2771" s="89"/>
      <c r="AB2771" s="89"/>
      <c r="AC2771" s="94"/>
      <c r="AD2771" s="94">
        <f>IF(AND(AC2771="",M2771=""),0,IF((AC2771=""),M2771,IF((M2771=""),AC2771,AC2771+M2771)))</f>
        <v>536350</v>
      </c>
      <c r="AE2771" s="94">
        <f>IF( (X2771=""),AD2771*1,AD2771*(X2771/100) )</f>
        <v>536350</v>
      </c>
      <c r="AF2771" s="94">
        <v>0</v>
      </c>
      <c r="AG2771" s="94">
        <f>IF((AF2771-AE2771) &gt; 1,0,IF((AF2771-AE2771)&lt;0,AE2771-AF2771,AF2771-AE2771))</f>
        <v>536350</v>
      </c>
      <c r="AH2771" s="94">
        <v>0.3</v>
      </c>
    </row>
    <row r="2772" spans="1:34" s="73" customFormat="1" x14ac:dyDescent="0.55000000000000004">
      <c r="A2772" s="108"/>
      <c r="B2772" s="109">
        <v>1205</v>
      </c>
      <c r="C2772" s="102">
        <v>6494</v>
      </c>
      <c r="D2772" s="90" t="s">
        <v>3891</v>
      </c>
      <c r="E2772" s="102" t="s">
        <v>34</v>
      </c>
      <c r="F2772" s="102">
        <v>15972</v>
      </c>
      <c r="G2772" s="102">
        <v>8</v>
      </c>
      <c r="H2772" s="102">
        <v>3</v>
      </c>
      <c r="I2772" s="98">
        <v>53</v>
      </c>
      <c r="J2772" s="102" t="s">
        <v>38</v>
      </c>
      <c r="K2772" s="94">
        <f>((G2772*400)+(H2772*100))+I2772</f>
        <v>3553</v>
      </c>
      <c r="L2772" s="94">
        <v>325</v>
      </c>
      <c r="M2772" s="94">
        <f>K2772*L2772</f>
        <v>1154725</v>
      </c>
      <c r="N2772" s="102"/>
      <c r="O2772" s="111"/>
      <c r="P2772" s="96"/>
      <c r="Q2772" s="111"/>
      <c r="R2772" s="111"/>
      <c r="S2772" s="97"/>
      <c r="T2772" s="102"/>
      <c r="U2772" s="102"/>
      <c r="V2772" s="102"/>
      <c r="W2772" s="94"/>
      <c r="X2772" s="98"/>
      <c r="Y2772" s="94"/>
      <c r="Z2772" s="94"/>
      <c r="AA2772" s="89"/>
      <c r="AB2772" s="89"/>
      <c r="AC2772" s="94"/>
      <c r="AD2772" s="94">
        <f>IF(AND(AC2772="",M2772=""),0,IF((AC2772=""),M2772,IF((M2772=""),AC2772,AC2772+M2772)))</f>
        <v>1154725</v>
      </c>
      <c r="AE2772" s="94">
        <f>IF( (X2772=""),AD2772*1,AD2772*(X2772/100) )</f>
        <v>1154725</v>
      </c>
      <c r="AF2772" s="94">
        <v>50000000</v>
      </c>
      <c r="AG2772" s="94">
        <f>IF((AF2772-AE2772) &gt; 1,0,IF((AF2772-AE2772)&lt;0,AE2772-AF2772,AF2772-AE2772))</f>
        <v>0</v>
      </c>
      <c r="AH2772" s="94">
        <v>0.01</v>
      </c>
    </row>
    <row r="2773" spans="1:34" s="73" customFormat="1" x14ac:dyDescent="0.55000000000000004">
      <c r="A2773" s="108"/>
      <c r="B2773" s="109"/>
      <c r="C2773" s="102"/>
      <c r="D2773" s="90"/>
      <c r="E2773" s="102"/>
      <c r="F2773" s="102"/>
      <c r="G2773" s="102"/>
      <c r="H2773" s="102"/>
      <c r="I2773" s="98"/>
      <c r="J2773" s="102"/>
      <c r="K2773" s="94"/>
      <c r="L2773" s="94" t="s">
        <v>63</v>
      </c>
      <c r="M2773" s="94">
        <f>SUM(M2771:M2772)</f>
        <v>1691075</v>
      </c>
      <c r="N2773" s="102"/>
      <c r="O2773" s="111"/>
      <c r="P2773" s="96"/>
      <c r="Q2773" s="111"/>
      <c r="R2773" s="111"/>
      <c r="S2773" s="97"/>
      <c r="T2773" s="102"/>
      <c r="U2773" s="102"/>
      <c r="V2773" s="102"/>
      <c r="W2773" s="94"/>
      <c r="X2773" s="98"/>
      <c r="Y2773" s="94"/>
      <c r="Z2773" s="94"/>
      <c r="AA2773" s="89"/>
      <c r="AB2773" s="89"/>
      <c r="AC2773" s="94"/>
      <c r="AD2773" s="94">
        <f>SUM(AD2771:AD2772)</f>
        <v>1691075</v>
      </c>
      <c r="AE2773" s="94">
        <f>SUM(AE2771:AE2772)</f>
        <v>1691075</v>
      </c>
      <c r="AF2773" s="94"/>
      <c r="AG2773" s="94">
        <f>SUM(AG2771:AG2772)</f>
        <v>536350</v>
      </c>
      <c r="AH2773" s="94"/>
    </row>
    <row r="2774" spans="1:34" s="99" customFormat="1" x14ac:dyDescent="0.55000000000000004">
      <c r="A2774" s="107" t="s">
        <v>3894</v>
      </c>
      <c r="B2774" s="102">
        <v>1350</v>
      </c>
      <c r="C2774" s="102">
        <v>4820</v>
      </c>
      <c r="D2774" s="90" t="s">
        <v>3895</v>
      </c>
      <c r="E2774" s="102" t="s">
        <v>37</v>
      </c>
      <c r="F2774" s="102">
        <v>4325</v>
      </c>
      <c r="G2774" s="102">
        <v>1</v>
      </c>
      <c r="H2774" s="102">
        <v>1</v>
      </c>
      <c r="I2774" s="98">
        <v>87</v>
      </c>
      <c r="J2774" s="102" t="s">
        <v>35</v>
      </c>
      <c r="K2774" s="94">
        <f>((G2774*400)+(H2774*100))+I2774</f>
        <v>587</v>
      </c>
      <c r="L2774" s="94">
        <v>225</v>
      </c>
      <c r="M2774" s="94">
        <f>K2774*L2774</f>
        <v>132075</v>
      </c>
      <c r="N2774" s="102">
        <v>1</v>
      </c>
      <c r="O2774" s="111" t="s">
        <v>3892</v>
      </c>
      <c r="P2774" s="96"/>
      <c r="Q2774" s="111" t="s">
        <v>3893</v>
      </c>
      <c r="R2774" s="111" t="s">
        <v>3896</v>
      </c>
      <c r="S2774" s="97" t="s">
        <v>3897</v>
      </c>
      <c r="T2774" s="102" t="s">
        <v>51</v>
      </c>
      <c r="U2774" s="102" t="s">
        <v>45</v>
      </c>
      <c r="V2774" s="102" t="s">
        <v>52</v>
      </c>
      <c r="W2774" s="94">
        <v>88.2</v>
      </c>
      <c r="X2774" s="98">
        <v>30.58</v>
      </c>
      <c r="Y2774" s="94">
        <v>6750</v>
      </c>
      <c r="Z2774" s="94">
        <f t="shared" ref="Z2774:Z2784" si="264">W2774*Y2774</f>
        <v>595350</v>
      </c>
      <c r="AA2774" s="89">
        <v>6</v>
      </c>
      <c r="AB2774" s="89">
        <v>6</v>
      </c>
      <c r="AC2774" s="94">
        <f t="shared" ref="AC2774:AC2784" si="265">(Z2774*(100-AB2774))/100</f>
        <v>559629</v>
      </c>
      <c r="AD2774" s="94">
        <f>IF(AND(AC2774="",M2774=""),0,IF((AC2774=""),M2774, IF( (M2774=""),AC2774,SUM(AC2774:AC2783)+M2774)))</f>
        <v>5074925.8499999996</v>
      </c>
      <c r="AE2774" s="94">
        <f t="shared" ref="AE2774:AE2784" si="266">IF( (X2774=""),AD2774*1,AD2774*(X2774/100) )</f>
        <v>1551912.3249299997</v>
      </c>
      <c r="AF2774" s="94">
        <v>10000000</v>
      </c>
      <c r="AG2774" s="94">
        <v>132075</v>
      </c>
      <c r="AH2774" s="94">
        <v>0.02</v>
      </c>
    </row>
    <row r="2775" spans="1:34" s="99" customFormat="1" x14ac:dyDescent="0.55000000000000004">
      <c r="A2775" s="107"/>
      <c r="B2775" s="102"/>
      <c r="C2775" s="102"/>
      <c r="D2775" s="90"/>
      <c r="E2775" s="102"/>
      <c r="F2775" s="102"/>
      <c r="G2775" s="102"/>
      <c r="H2775" s="102"/>
      <c r="I2775" s="98"/>
      <c r="J2775" s="102"/>
      <c r="K2775" s="94"/>
      <c r="L2775" s="94"/>
      <c r="M2775" s="94"/>
      <c r="N2775" s="102">
        <v>2</v>
      </c>
      <c r="O2775" s="111" t="s">
        <v>3892</v>
      </c>
      <c r="P2775" s="96"/>
      <c r="Q2775" s="111" t="s">
        <v>3893</v>
      </c>
      <c r="R2775" s="111" t="s">
        <v>3896</v>
      </c>
      <c r="S2775" s="97" t="s">
        <v>3898</v>
      </c>
      <c r="T2775" s="102" t="s">
        <v>51</v>
      </c>
      <c r="U2775" s="102" t="s">
        <v>45</v>
      </c>
      <c r="V2775" s="102" t="s">
        <v>52</v>
      </c>
      <c r="W2775" s="94">
        <v>60</v>
      </c>
      <c r="X2775" s="98">
        <v>20.8</v>
      </c>
      <c r="Y2775" s="94">
        <v>6750</v>
      </c>
      <c r="Z2775" s="94">
        <f t="shared" si="264"/>
        <v>405000</v>
      </c>
      <c r="AA2775" s="89">
        <v>6</v>
      </c>
      <c r="AB2775" s="89">
        <v>6</v>
      </c>
      <c r="AC2775" s="94">
        <f t="shared" si="265"/>
        <v>380700</v>
      </c>
      <c r="AD2775" s="94">
        <f>IF(AND(AC2775="",M2774=""),0,IF((AC2775=""),M2774, IF( (M2774=""),AC2775,SUM(AC2774:AC2783)+M2774)))</f>
        <v>5074925.8499999996</v>
      </c>
      <c r="AE2775" s="94">
        <f t="shared" si="266"/>
        <v>1055584.5767999999</v>
      </c>
      <c r="AF2775" s="94">
        <v>10000000</v>
      </c>
      <c r="AG2775" s="94">
        <f t="shared" ref="AG2775:AG2784" si="267">IF((AF2775-AE2775) &gt; 1,0,IF((AF2775-AE2775)&lt;0,AE2775-AF2775,AF2775-AE2775))</f>
        <v>0</v>
      </c>
      <c r="AH2775" s="94">
        <v>0.02</v>
      </c>
    </row>
    <row r="2776" spans="1:34" s="99" customFormat="1" x14ac:dyDescent="0.55000000000000004">
      <c r="A2776" s="107"/>
      <c r="B2776" s="102"/>
      <c r="C2776" s="102"/>
      <c r="D2776" s="90"/>
      <c r="E2776" s="102"/>
      <c r="F2776" s="102"/>
      <c r="G2776" s="102"/>
      <c r="H2776" s="102"/>
      <c r="I2776" s="98"/>
      <c r="J2776" s="102"/>
      <c r="K2776" s="94"/>
      <c r="L2776" s="94"/>
      <c r="M2776" s="94"/>
      <c r="N2776" s="102">
        <v>3</v>
      </c>
      <c r="O2776" s="111" t="s">
        <v>3892</v>
      </c>
      <c r="P2776" s="96"/>
      <c r="Q2776" s="111" t="s">
        <v>3893</v>
      </c>
      <c r="R2776" s="111" t="s">
        <v>3896</v>
      </c>
      <c r="S2776" s="97" t="s">
        <v>3899</v>
      </c>
      <c r="T2776" s="102" t="s">
        <v>51</v>
      </c>
      <c r="U2776" s="102" t="s">
        <v>45</v>
      </c>
      <c r="V2776" s="102" t="s">
        <v>52</v>
      </c>
      <c r="W2776" s="94">
        <v>69.599999999999994</v>
      </c>
      <c r="X2776" s="98">
        <v>24.13</v>
      </c>
      <c r="Y2776" s="94">
        <v>6750</v>
      </c>
      <c r="Z2776" s="94">
        <f t="shared" si="264"/>
        <v>469799.99999999994</v>
      </c>
      <c r="AA2776" s="89">
        <v>6</v>
      </c>
      <c r="AB2776" s="89">
        <v>6</v>
      </c>
      <c r="AC2776" s="94">
        <f t="shared" si="265"/>
        <v>441611.99999999994</v>
      </c>
      <c r="AD2776" s="94">
        <f>IF(AND(AC2776="",M2774=""),0,IF((AC2776=""),M2774, IF( (M2774=""),AC2776,SUM(AC2774:AC2783)+M2774)))</f>
        <v>5074925.8499999996</v>
      </c>
      <c r="AE2776" s="94">
        <f t="shared" si="266"/>
        <v>1224579.6076049998</v>
      </c>
      <c r="AF2776" s="94">
        <v>10000000</v>
      </c>
      <c r="AG2776" s="94">
        <f t="shared" si="267"/>
        <v>0</v>
      </c>
      <c r="AH2776" s="94">
        <v>0.02</v>
      </c>
    </row>
    <row r="2777" spans="1:34" s="99" customFormat="1" x14ac:dyDescent="0.55000000000000004">
      <c r="A2777" s="107"/>
      <c r="B2777" s="102"/>
      <c r="C2777" s="102"/>
      <c r="D2777" s="90"/>
      <c r="E2777" s="102"/>
      <c r="F2777" s="102"/>
      <c r="G2777" s="102"/>
      <c r="H2777" s="102"/>
      <c r="I2777" s="98"/>
      <c r="J2777" s="102"/>
      <c r="K2777" s="94"/>
      <c r="L2777" s="94"/>
      <c r="M2777" s="94"/>
      <c r="N2777" s="102">
        <v>4</v>
      </c>
      <c r="O2777" s="111" t="s">
        <v>3892</v>
      </c>
      <c r="P2777" s="96"/>
      <c r="Q2777" s="111" t="s">
        <v>3893</v>
      </c>
      <c r="R2777" s="111" t="s">
        <v>3896</v>
      </c>
      <c r="S2777" s="97" t="s">
        <v>3900</v>
      </c>
      <c r="T2777" s="102" t="s">
        <v>51</v>
      </c>
      <c r="U2777" s="102" t="s">
        <v>45</v>
      </c>
      <c r="V2777" s="102" t="s">
        <v>52</v>
      </c>
      <c r="W2777" s="94">
        <v>44.8</v>
      </c>
      <c r="X2777" s="98">
        <v>15.53</v>
      </c>
      <c r="Y2777" s="94">
        <v>6750</v>
      </c>
      <c r="Z2777" s="94">
        <f t="shared" si="264"/>
        <v>302400</v>
      </c>
      <c r="AA2777" s="89">
        <v>6</v>
      </c>
      <c r="AB2777" s="89">
        <v>6</v>
      </c>
      <c r="AC2777" s="94">
        <f t="shared" si="265"/>
        <v>284256</v>
      </c>
      <c r="AD2777" s="94">
        <f>IF(AND(AC2777="",M2774=""),0,IF((AC2777=""),M2774, IF( (M2774=""),AC2777,SUM(AC2774:AC2783)+M2774)))</f>
        <v>5074925.8499999996</v>
      </c>
      <c r="AE2777" s="94">
        <f t="shared" si="266"/>
        <v>788135.98450499994</v>
      </c>
      <c r="AF2777" s="94">
        <v>10000000</v>
      </c>
      <c r="AG2777" s="94">
        <f t="shared" si="267"/>
        <v>0</v>
      </c>
      <c r="AH2777" s="94">
        <v>0.02</v>
      </c>
    </row>
    <row r="2778" spans="1:34" s="99" customFormat="1" x14ac:dyDescent="0.55000000000000004">
      <c r="A2778" s="107"/>
      <c r="B2778" s="102"/>
      <c r="C2778" s="102"/>
      <c r="D2778" s="90"/>
      <c r="E2778" s="102"/>
      <c r="F2778" s="102"/>
      <c r="G2778" s="102"/>
      <c r="H2778" s="102"/>
      <c r="I2778" s="98"/>
      <c r="J2778" s="102"/>
      <c r="K2778" s="94"/>
      <c r="L2778" s="94"/>
      <c r="M2778" s="94"/>
      <c r="N2778" s="102">
        <v>5</v>
      </c>
      <c r="O2778" s="111" t="s">
        <v>3892</v>
      </c>
      <c r="P2778" s="96"/>
      <c r="Q2778" s="111" t="s">
        <v>3893</v>
      </c>
      <c r="R2778" s="111" t="s">
        <v>3896</v>
      </c>
      <c r="S2778" s="97" t="s">
        <v>3901</v>
      </c>
      <c r="T2778" s="102" t="s">
        <v>55</v>
      </c>
      <c r="U2778" s="102" t="s">
        <v>45</v>
      </c>
      <c r="V2778" s="102" t="s">
        <v>52</v>
      </c>
      <c r="W2778" s="94">
        <v>25.8</v>
      </c>
      <c r="X2778" s="98">
        <v>8.9499999999999993</v>
      </c>
      <c r="Y2778" s="94">
        <v>0</v>
      </c>
      <c r="Z2778" s="94">
        <f t="shared" si="264"/>
        <v>0</v>
      </c>
      <c r="AA2778" s="89">
        <v>6</v>
      </c>
      <c r="AB2778" s="89">
        <v>6</v>
      </c>
      <c r="AC2778" s="94">
        <f t="shared" si="265"/>
        <v>0</v>
      </c>
      <c r="AD2778" s="94">
        <f>IF(AND(AC2778="",M2774=""),0,IF((AC2778=""),M2774, IF( (M2774=""),AC2778,SUM(AC2774:AC2783)+M2774)))</f>
        <v>5074925.8499999996</v>
      </c>
      <c r="AE2778" s="94">
        <f t="shared" si="266"/>
        <v>454205.86357499997</v>
      </c>
      <c r="AF2778" s="94">
        <v>10000000</v>
      </c>
      <c r="AG2778" s="94">
        <f t="shared" si="267"/>
        <v>0</v>
      </c>
      <c r="AH2778" s="94">
        <v>0.02</v>
      </c>
    </row>
    <row r="2779" spans="1:34" s="99" customFormat="1" x14ac:dyDescent="0.55000000000000004">
      <c r="A2779" s="107"/>
      <c r="B2779" s="102">
        <v>1351</v>
      </c>
      <c r="C2779" s="102">
        <v>4821</v>
      </c>
      <c r="D2779" s="90" t="s">
        <v>3902</v>
      </c>
      <c r="E2779" s="102" t="s">
        <v>37</v>
      </c>
      <c r="F2779" s="102">
        <v>4342</v>
      </c>
      <c r="G2779" s="102">
        <v>2</v>
      </c>
      <c r="H2779" s="102">
        <v>1</v>
      </c>
      <c r="I2779" s="98">
        <v>29</v>
      </c>
      <c r="J2779" s="102" t="s">
        <v>35</v>
      </c>
      <c r="K2779" s="94">
        <f>((G2779*400)+(H2779*100))+I2779</f>
        <v>929</v>
      </c>
      <c r="L2779" s="94">
        <v>225</v>
      </c>
      <c r="M2779" s="94">
        <f>K2779*L2779</f>
        <v>209025</v>
      </c>
      <c r="N2779" s="102">
        <v>1</v>
      </c>
      <c r="O2779" s="111" t="s">
        <v>3892</v>
      </c>
      <c r="P2779" s="96"/>
      <c r="Q2779" s="111" t="s">
        <v>3893</v>
      </c>
      <c r="R2779" s="111" t="s">
        <v>3896</v>
      </c>
      <c r="S2779" s="97" t="s">
        <v>3903</v>
      </c>
      <c r="T2779" s="102" t="s">
        <v>51</v>
      </c>
      <c r="U2779" s="102" t="s">
        <v>45</v>
      </c>
      <c r="V2779" s="102" t="s">
        <v>52</v>
      </c>
      <c r="W2779" s="94">
        <v>192</v>
      </c>
      <c r="X2779" s="98">
        <v>28.78</v>
      </c>
      <c r="Y2779" s="94">
        <v>6750</v>
      </c>
      <c r="Z2779" s="94">
        <f t="shared" si="264"/>
        <v>1296000</v>
      </c>
      <c r="AA2779" s="89">
        <v>6</v>
      </c>
      <c r="AB2779" s="89">
        <v>6</v>
      </c>
      <c r="AC2779" s="94">
        <f t="shared" si="265"/>
        <v>1218240</v>
      </c>
      <c r="AD2779" s="94">
        <f>IF(AND(AC2779="",M2779=""),0,IF((AC2779=""),M2779, IF( (M2779=""),AC2779,SUM(AC2779:AC2790)+M2779)))</f>
        <v>5597185.3499999996</v>
      </c>
      <c r="AE2779" s="94">
        <f t="shared" si="266"/>
        <v>1610869.9437299999</v>
      </c>
      <c r="AF2779" s="94">
        <v>10000000</v>
      </c>
      <c r="AG2779" s="94">
        <v>209025</v>
      </c>
      <c r="AH2779" s="94">
        <v>0.02</v>
      </c>
    </row>
    <row r="2780" spans="1:34" s="99" customFormat="1" x14ac:dyDescent="0.55000000000000004">
      <c r="A2780" s="107"/>
      <c r="B2780" s="102"/>
      <c r="C2780" s="102"/>
      <c r="D2780" s="90"/>
      <c r="E2780" s="102"/>
      <c r="F2780" s="102"/>
      <c r="G2780" s="102"/>
      <c r="H2780" s="102"/>
      <c r="I2780" s="98"/>
      <c r="J2780" s="102"/>
      <c r="K2780" s="94"/>
      <c r="L2780" s="94"/>
      <c r="M2780" s="94"/>
      <c r="N2780" s="102">
        <v>2</v>
      </c>
      <c r="O2780" s="111" t="s">
        <v>3892</v>
      </c>
      <c r="P2780" s="96"/>
      <c r="Q2780" s="111" t="s">
        <v>3893</v>
      </c>
      <c r="R2780" s="111" t="s">
        <v>3896</v>
      </c>
      <c r="S2780" s="97" t="s">
        <v>3904</v>
      </c>
      <c r="T2780" s="102" t="s">
        <v>51</v>
      </c>
      <c r="U2780" s="102" t="s">
        <v>45</v>
      </c>
      <c r="V2780" s="102" t="s">
        <v>52</v>
      </c>
      <c r="W2780" s="94">
        <v>139.26</v>
      </c>
      <c r="X2780" s="98">
        <v>20.88</v>
      </c>
      <c r="Y2780" s="94">
        <v>6750</v>
      </c>
      <c r="Z2780" s="94">
        <f t="shared" si="264"/>
        <v>940004.99999999988</v>
      </c>
      <c r="AA2780" s="89">
        <v>6</v>
      </c>
      <c r="AB2780" s="89">
        <v>6</v>
      </c>
      <c r="AC2780" s="94">
        <f t="shared" si="265"/>
        <v>883604.69999999984</v>
      </c>
      <c r="AD2780" s="94">
        <f>IF(AND(AC2780="",M2779=""),0,IF((AC2780=""),M2779, IF( (M2779=""),AC2780,SUM(AC2779:AC2790)+M2779)))</f>
        <v>5597185.3499999996</v>
      </c>
      <c r="AE2780" s="94">
        <f t="shared" si="266"/>
        <v>1168692.3010799999</v>
      </c>
      <c r="AF2780" s="94">
        <v>10000000</v>
      </c>
      <c r="AG2780" s="94">
        <f t="shared" si="267"/>
        <v>0</v>
      </c>
      <c r="AH2780" s="94">
        <v>0.02</v>
      </c>
    </row>
    <row r="2781" spans="1:34" s="99" customFormat="1" x14ac:dyDescent="0.55000000000000004">
      <c r="A2781" s="107"/>
      <c r="B2781" s="102"/>
      <c r="C2781" s="102"/>
      <c r="D2781" s="90"/>
      <c r="E2781" s="102"/>
      <c r="F2781" s="102"/>
      <c r="G2781" s="102"/>
      <c r="H2781" s="102"/>
      <c r="I2781" s="98"/>
      <c r="J2781" s="102"/>
      <c r="K2781" s="94"/>
      <c r="L2781" s="94"/>
      <c r="M2781" s="94"/>
      <c r="N2781" s="102">
        <v>3</v>
      </c>
      <c r="O2781" s="111" t="s">
        <v>3892</v>
      </c>
      <c r="P2781" s="96"/>
      <c r="Q2781" s="111" t="s">
        <v>3893</v>
      </c>
      <c r="R2781" s="111" t="s">
        <v>3896</v>
      </c>
      <c r="S2781" s="97" t="s">
        <v>3905</v>
      </c>
      <c r="T2781" s="102" t="s">
        <v>51</v>
      </c>
      <c r="U2781" s="102" t="s">
        <v>45</v>
      </c>
      <c r="V2781" s="102" t="s">
        <v>52</v>
      </c>
      <c r="W2781" s="94">
        <v>127.3</v>
      </c>
      <c r="X2781" s="98">
        <v>19.079999999999998</v>
      </c>
      <c r="Y2781" s="94">
        <v>6750</v>
      </c>
      <c r="Z2781" s="94">
        <f t="shared" si="264"/>
        <v>859275</v>
      </c>
      <c r="AA2781" s="89">
        <v>6</v>
      </c>
      <c r="AB2781" s="89">
        <v>6</v>
      </c>
      <c r="AC2781" s="94">
        <f t="shared" si="265"/>
        <v>807718.5</v>
      </c>
      <c r="AD2781" s="94">
        <f>IF(AND(AC2781="",M2779=""),0,IF((AC2781=""),M2779, IF( (M2779=""),AC2781,SUM(AC2779:AC2790)+M2779)))</f>
        <v>5597185.3499999996</v>
      </c>
      <c r="AE2781" s="94">
        <f t="shared" si="266"/>
        <v>1067942.9647799998</v>
      </c>
      <c r="AF2781" s="94">
        <v>10000000</v>
      </c>
      <c r="AG2781" s="94">
        <f t="shared" si="267"/>
        <v>0</v>
      </c>
      <c r="AH2781" s="94">
        <v>0.02</v>
      </c>
    </row>
    <row r="2782" spans="1:34" s="99" customFormat="1" x14ac:dyDescent="0.55000000000000004">
      <c r="A2782" s="107"/>
      <c r="B2782" s="102"/>
      <c r="C2782" s="102"/>
      <c r="D2782" s="90"/>
      <c r="E2782" s="102"/>
      <c r="F2782" s="102"/>
      <c r="G2782" s="102"/>
      <c r="H2782" s="102"/>
      <c r="I2782" s="98"/>
      <c r="J2782" s="102"/>
      <c r="K2782" s="94"/>
      <c r="L2782" s="94"/>
      <c r="M2782" s="94"/>
      <c r="N2782" s="102">
        <v>4</v>
      </c>
      <c r="O2782" s="111" t="s">
        <v>3892</v>
      </c>
      <c r="P2782" s="96"/>
      <c r="Q2782" s="111" t="s">
        <v>3893</v>
      </c>
      <c r="R2782" s="111" t="s">
        <v>3896</v>
      </c>
      <c r="S2782" s="97" t="s">
        <v>3906</v>
      </c>
      <c r="T2782" s="102" t="s">
        <v>51</v>
      </c>
      <c r="U2782" s="102" t="s">
        <v>45</v>
      </c>
      <c r="V2782" s="102" t="s">
        <v>52</v>
      </c>
      <c r="W2782" s="94">
        <v>54.02</v>
      </c>
      <c r="X2782" s="98">
        <v>8.1</v>
      </c>
      <c r="Y2782" s="94">
        <v>6750</v>
      </c>
      <c r="Z2782" s="94">
        <f t="shared" si="264"/>
        <v>364635</v>
      </c>
      <c r="AA2782" s="89">
        <v>6</v>
      </c>
      <c r="AB2782" s="89">
        <v>6</v>
      </c>
      <c r="AC2782" s="94">
        <f t="shared" si="265"/>
        <v>342756.9</v>
      </c>
      <c r="AD2782" s="94">
        <f>IF(AND(AC2782="",M2779=""),0,IF((AC2782=""),M2779, IF( (M2779=""),AC2782,SUM(AC2779:AC2790)+M2779)))</f>
        <v>5597185.3499999996</v>
      </c>
      <c r="AE2782" s="94">
        <f t="shared" si="266"/>
        <v>453372.01334999996</v>
      </c>
      <c r="AF2782" s="94">
        <v>10000000</v>
      </c>
      <c r="AG2782" s="94">
        <f t="shared" si="267"/>
        <v>0</v>
      </c>
      <c r="AH2782" s="94">
        <v>0.02</v>
      </c>
    </row>
    <row r="2783" spans="1:34" s="99" customFormat="1" x14ac:dyDescent="0.55000000000000004">
      <c r="A2783" s="107"/>
      <c r="B2783" s="102"/>
      <c r="C2783" s="102"/>
      <c r="D2783" s="90"/>
      <c r="E2783" s="102"/>
      <c r="F2783" s="102"/>
      <c r="G2783" s="102"/>
      <c r="H2783" s="102"/>
      <c r="I2783" s="98"/>
      <c r="J2783" s="102"/>
      <c r="K2783" s="94"/>
      <c r="L2783" s="94"/>
      <c r="M2783" s="94"/>
      <c r="N2783" s="102">
        <v>5</v>
      </c>
      <c r="O2783" s="111" t="s">
        <v>3892</v>
      </c>
      <c r="P2783" s="96"/>
      <c r="Q2783" s="111" t="s">
        <v>3893</v>
      </c>
      <c r="R2783" s="111" t="s">
        <v>3896</v>
      </c>
      <c r="S2783" s="97" t="s">
        <v>3907</v>
      </c>
      <c r="T2783" s="102" t="s">
        <v>51</v>
      </c>
      <c r="U2783" s="102" t="s">
        <v>74</v>
      </c>
      <c r="V2783" s="102" t="s">
        <v>52</v>
      </c>
      <c r="W2783" s="94">
        <v>51.5</v>
      </c>
      <c r="X2783" s="98">
        <v>7.72</v>
      </c>
      <c r="Y2783" s="94">
        <v>6750</v>
      </c>
      <c r="Z2783" s="94">
        <f t="shared" si="264"/>
        <v>347625</v>
      </c>
      <c r="AA2783" s="89">
        <v>21</v>
      </c>
      <c r="AB2783" s="89">
        <v>93</v>
      </c>
      <c r="AC2783" s="94">
        <f t="shared" si="265"/>
        <v>24333.75</v>
      </c>
      <c r="AD2783" s="94">
        <f>IF(AND(AC2783="",M2779=""),0,IF((AC2783=""),M2779, IF( (M2779=""),AC2783,SUM(AC2779:AC2790)+M2779)))</f>
        <v>5597185.3499999996</v>
      </c>
      <c r="AE2783" s="94">
        <f t="shared" si="266"/>
        <v>432102.70901999989</v>
      </c>
      <c r="AF2783" s="94">
        <v>10000000</v>
      </c>
      <c r="AG2783" s="94">
        <f t="shared" si="267"/>
        <v>0</v>
      </c>
      <c r="AH2783" s="94">
        <v>0.02</v>
      </c>
    </row>
    <row r="2784" spans="1:34" s="99" customFormat="1" x14ac:dyDescent="0.55000000000000004">
      <c r="A2784" s="107"/>
      <c r="B2784" s="102"/>
      <c r="C2784" s="102"/>
      <c r="D2784" s="90"/>
      <c r="E2784" s="102"/>
      <c r="F2784" s="102"/>
      <c r="G2784" s="102"/>
      <c r="H2784" s="102"/>
      <c r="I2784" s="98"/>
      <c r="J2784" s="102"/>
      <c r="K2784" s="94"/>
      <c r="L2784" s="94"/>
      <c r="M2784" s="94"/>
      <c r="N2784" s="102">
        <v>6</v>
      </c>
      <c r="O2784" s="111" t="s">
        <v>3892</v>
      </c>
      <c r="P2784" s="96"/>
      <c r="Q2784" s="111" t="s">
        <v>3893</v>
      </c>
      <c r="R2784" s="111" t="s">
        <v>3896</v>
      </c>
      <c r="S2784" s="97" t="s">
        <v>3908</v>
      </c>
      <c r="T2784" s="102" t="s">
        <v>51</v>
      </c>
      <c r="U2784" s="102" t="s">
        <v>45</v>
      </c>
      <c r="V2784" s="102" t="s">
        <v>52</v>
      </c>
      <c r="W2784" s="94">
        <v>102.96</v>
      </c>
      <c r="X2784" s="98">
        <v>15.44</v>
      </c>
      <c r="Y2784" s="94">
        <v>6750</v>
      </c>
      <c r="Z2784" s="94">
        <f t="shared" si="264"/>
        <v>694980</v>
      </c>
      <c r="AA2784" s="89">
        <v>6</v>
      </c>
      <c r="AB2784" s="89">
        <v>6</v>
      </c>
      <c r="AC2784" s="94">
        <f t="shared" si="265"/>
        <v>653281.19999999995</v>
      </c>
      <c r="AD2784" s="94">
        <f>IF(AND(AC2784="",M2779=""),0,IF((AC2784=""),M2779, IF( (M2779=""),AC2784,SUM(AC2779:AC2790)+M2779)))</f>
        <v>5597185.3499999996</v>
      </c>
      <c r="AE2784" s="94">
        <f t="shared" si="266"/>
        <v>864205.41803999979</v>
      </c>
      <c r="AF2784" s="94">
        <v>10000000</v>
      </c>
      <c r="AG2784" s="94">
        <f t="shared" si="267"/>
        <v>0</v>
      </c>
      <c r="AH2784" s="94">
        <v>0.02</v>
      </c>
    </row>
    <row r="2785" spans="1:34" s="99" customFormat="1" x14ac:dyDescent="0.55000000000000004">
      <c r="A2785" s="107"/>
      <c r="B2785" s="102"/>
      <c r="C2785" s="102"/>
      <c r="D2785" s="90"/>
      <c r="E2785" s="102"/>
      <c r="F2785" s="102"/>
      <c r="G2785" s="102"/>
      <c r="H2785" s="102"/>
      <c r="I2785" s="98"/>
      <c r="J2785" s="102"/>
      <c r="K2785" s="94"/>
      <c r="L2785" s="94" t="s">
        <v>63</v>
      </c>
      <c r="M2785" s="94">
        <f>SUM(M2774:M2784)</f>
        <v>341100</v>
      </c>
      <c r="N2785" s="102"/>
      <c r="O2785" s="111"/>
      <c r="P2785" s="96"/>
      <c r="Q2785" s="111"/>
      <c r="R2785" s="111"/>
      <c r="S2785" s="97"/>
      <c r="T2785" s="102"/>
      <c r="U2785" s="102"/>
      <c r="V2785" s="102"/>
      <c r="W2785" s="94"/>
      <c r="X2785" s="98"/>
      <c r="Y2785" s="94"/>
      <c r="Z2785" s="94"/>
      <c r="AA2785" s="89"/>
      <c r="AB2785" s="89"/>
      <c r="AC2785" s="94"/>
      <c r="AD2785" s="94"/>
      <c r="AE2785" s="94">
        <f>SUM(AE2774:AE2784)</f>
        <v>10671603.707414998</v>
      </c>
      <c r="AF2785" s="94"/>
      <c r="AG2785" s="94">
        <f>SUM(AG2774:AG2784)</f>
        <v>341100</v>
      </c>
      <c r="AH2785" s="94"/>
    </row>
    <row r="2786" spans="1:34" s="73" customFormat="1" x14ac:dyDescent="0.55000000000000004">
      <c r="A2786" s="108" t="s">
        <v>3909</v>
      </c>
      <c r="B2786" s="109">
        <v>1206</v>
      </c>
      <c r="C2786" s="102">
        <v>5316</v>
      </c>
      <c r="D2786" s="90" t="s">
        <v>3910</v>
      </c>
      <c r="E2786" s="102" t="s">
        <v>34</v>
      </c>
      <c r="F2786" s="102">
        <v>19963</v>
      </c>
      <c r="G2786" s="102">
        <v>14</v>
      </c>
      <c r="H2786" s="102">
        <v>2</v>
      </c>
      <c r="I2786" s="98">
        <v>92.4</v>
      </c>
      <c r="J2786" s="102" t="s">
        <v>38</v>
      </c>
      <c r="K2786" s="94">
        <f>((G2786*400)+(H2786*100))+I2786</f>
        <v>5892.4</v>
      </c>
      <c r="L2786" s="94">
        <v>2425</v>
      </c>
      <c r="M2786" s="94">
        <f>K2786*L2786</f>
        <v>14289070</v>
      </c>
      <c r="N2786" s="102"/>
      <c r="O2786" s="111"/>
      <c r="P2786" s="96"/>
      <c r="Q2786" s="111"/>
      <c r="R2786" s="111"/>
      <c r="S2786" s="97"/>
      <c r="T2786" s="102"/>
      <c r="U2786" s="102"/>
      <c r="V2786" s="102"/>
      <c r="W2786" s="94"/>
      <c r="X2786" s="98"/>
      <c r="Y2786" s="94"/>
      <c r="Z2786" s="94"/>
      <c r="AA2786" s="89"/>
      <c r="AB2786" s="89"/>
      <c r="AC2786" s="94"/>
      <c r="AD2786" s="94">
        <f>IF(AND(AC2786="",M2786=""),0,IF((AC2786=""),M2786,IF((M2786=""),AC2786,AC2786+M2786)))</f>
        <v>14289070</v>
      </c>
      <c r="AE2786" s="94">
        <f>IF( (X2786=""),AD2786*1,AD2786*(X2786/100) )</f>
        <v>14289070</v>
      </c>
      <c r="AF2786" s="94">
        <v>50000000</v>
      </c>
      <c r="AG2786" s="94">
        <f>IF((AF2786-AE2786) &gt; 1,0,IF((AF2786-AE2786)&lt;0,AE2786-AF2786,AF2786-AE2786))</f>
        <v>0</v>
      </c>
      <c r="AH2786" s="94">
        <v>0.01</v>
      </c>
    </row>
    <row r="2787" spans="1:34" s="73" customFormat="1" x14ac:dyDescent="0.55000000000000004">
      <c r="A2787" s="108"/>
      <c r="B2787" s="109"/>
      <c r="C2787" s="102"/>
      <c r="D2787" s="90"/>
      <c r="E2787" s="102"/>
      <c r="F2787" s="102"/>
      <c r="G2787" s="102"/>
      <c r="H2787" s="102"/>
      <c r="I2787" s="98"/>
      <c r="J2787" s="102"/>
      <c r="K2787" s="94"/>
      <c r="L2787" s="94" t="s">
        <v>63</v>
      </c>
      <c r="M2787" s="94">
        <f>SUM(M2786:M2786)</f>
        <v>14289070</v>
      </c>
      <c r="N2787" s="102"/>
      <c r="O2787" s="111"/>
      <c r="P2787" s="96"/>
      <c r="Q2787" s="111"/>
      <c r="R2787" s="111"/>
      <c r="S2787" s="97"/>
      <c r="T2787" s="102"/>
      <c r="U2787" s="102"/>
      <c r="V2787" s="102"/>
      <c r="W2787" s="94"/>
      <c r="X2787" s="98"/>
      <c r="Y2787" s="94"/>
      <c r="Z2787" s="94"/>
      <c r="AA2787" s="89"/>
      <c r="AB2787" s="89"/>
      <c r="AC2787" s="94"/>
      <c r="AD2787" s="94">
        <f>SUM(AD2786:AD2786)</f>
        <v>14289070</v>
      </c>
      <c r="AE2787" s="94">
        <f>SUM(AE2786:AE2786)</f>
        <v>14289070</v>
      </c>
      <c r="AF2787" s="94"/>
      <c r="AG2787" s="94">
        <f>SUM(AG2786:AG2786)</f>
        <v>0</v>
      </c>
      <c r="AH2787" s="94"/>
    </row>
    <row r="2788" spans="1:34" s="73" customFormat="1" x14ac:dyDescent="0.55000000000000004">
      <c r="A2788" s="108" t="s">
        <v>3913</v>
      </c>
      <c r="B2788" s="109">
        <v>1207</v>
      </c>
      <c r="C2788" s="102">
        <v>9970</v>
      </c>
      <c r="D2788" s="90">
        <v>6037</v>
      </c>
      <c r="E2788" s="102" t="s">
        <v>37</v>
      </c>
      <c r="F2788" s="102"/>
      <c r="G2788" s="102">
        <v>0</v>
      </c>
      <c r="H2788" s="102">
        <v>3</v>
      </c>
      <c r="I2788" s="98">
        <v>57</v>
      </c>
      <c r="J2788" s="102" t="s">
        <v>35</v>
      </c>
      <c r="K2788" s="94">
        <f>((G2788*400)+(H2788*100))+I2788</f>
        <v>357</v>
      </c>
      <c r="L2788" s="94">
        <v>225</v>
      </c>
      <c r="M2788" s="94">
        <f>K2788*L2788</f>
        <v>80325</v>
      </c>
      <c r="N2788" s="102">
        <v>1</v>
      </c>
      <c r="O2788" s="111" t="s">
        <v>3911</v>
      </c>
      <c r="P2788" s="96">
        <v>3570800360524</v>
      </c>
      <c r="Q2788" s="111" t="s">
        <v>3912</v>
      </c>
      <c r="R2788" s="111" t="s">
        <v>3914</v>
      </c>
      <c r="S2788" s="97"/>
      <c r="T2788" s="102" t="s">
        <v>51</v>
      </c>
      <c r="U2788" s="102" t="s">
        <v>45</v>
      </c>
      <c r="V2788" s="102" t="s">
        <v>52</v>
      </c>
      <c r="W2788" s="94">
        <v>67.5</v>
      </c>
      <c r="X2788" s="98">
        <v>28.49</v>
      </c>
      <c r="Y2788" s="94">
        <v>6750</v>
      </c>
      <c r="Z2788" s="94">
        <f>W2788*Y2788</f>
        <v>455625</v>
      </c>
      <c r="AA2788" s="89">
        <v>2</v>
      </c>
      <c r="AB2788" s="89">
        <v>2</v>
      </c>
      <c r="AC2788" s="94">
        <f>(Z2788*(100-AB2788))/100</f>
        <v>446512.5</v>
      </c>
      <c r="AD2788" s="94">
        <f>IF(AND(AC2788="",M2788=""),0,IF((AC2788=""),M2788, IF( (M2788=""),AC2788,AC2788+M2788)))</f>
        <v>526837.5</v>
      </c>
      <c r="AE2788" s="94">
        <f>IF( (X2788=""),AD2788*1,( M2788+(SUM(AC2788:AC2788)) )*(X2788/100) )</f>
        <v>150096.00375</v>
      </c>
      <c r="AF2788" s="94">
        <v>10000000</v>
      </c>
      <c r="AG2788" s="94">
        <v>80325</v>
      </c>
      <c r="AH2788" s="94">
        <v>0.02</v>
      </c>
    </row>
    <row r="2789" spans="1:34" s="73" customFormat="1" x14ac:dyDescent="0.55000000000000004">
      <c r="A2789" s="108"/>
      <c r="B2789" s="109"/>
      <c r="C2789" s="102"/>
      <c r="D2789" s="90"/>
      <c r="E2789" s="102"/>
      <c r="F2789" s="102"/>
      <c r="G2789" s="102"/>
      <c r="H2789" s="102"/>
      <c r="I2789" s="98"/>
      <c r="J2789" s="102"/>
      <c r="K2789" s="94"/>
      <c r="L2789" s="94"/>
      <c r="M2789" s="94"/>
      <c r="N2789" s="102">
        <v>2</v>
      </c>
      <c r="O2789" s="111" t="s">
        <v>3911</v>
      </c>
      <c r="P2789" s="96">
        <v>3570800360524</v>
      </c>
      <c r="Q2789" s="111" t="s">
        <v>3912</v>
      </c>
      <c r="R2789" s="111" t="s">
        <v>3914</v>
      </c>
      <c r="S2789" s="97"/>
      <c r="T2789" s="102" t="s">
        <v>51</v>
      </c>
      <c r="U2789" s="102" t="s">
        <v>45</v>
      </c>
      <c r="V2789" s="102" t="s">
        <v>52</v>
      </c>
      <c r="W2789" s="94">
        <v>72.8</v>
      </c>
      <c r="X2789" s="98">
        <v>30.73</v>
      </c>
      <c r="Y2789" s="94">
        <v>6750</v>
      </c>
      <c r="Z2789" s="94">
        <f>W2789*Y2789</f>
        <v>491400</v>
      </c>
      <c r="AA2789" s="89">
        <v>2</v>
      </c>
      <c r="AB2789" s="89">
        <v>2</v>
      </c>
      <c r="AC2789" s="94">
        <f>(Z2789*(100-AB2789))/100</f>
        <v>481572</v>
      </c>
      <c r="AD2789" s="94">
        <f>IF(AND(AC2789="",M2788=""),0,IF((AC2789=""),M2788, IF( (M2788=""),AC2789,AC2789+M2788)))</f>
        <v>561897</v>
      </c>
      <c r="AE2789" s="94">
        <f>IF( (X2789=""),AD2789*1,( M2788+(SUM(AC2789:AC2789)) )*(X2789/100) )</f>
        <v>172670.94810000001</v>
      </c>
      <c r="AF2789" s="94">
        <v>10000000</v>
      </c>
      <c r="AG2789" s="94">
        <f>IF((AF2789-AE2789) &gt; 1,0,IF((AF2789-AE2789)&lt;0,AE2789-AF2789,AF2789-AE2789))</f>
        <v>0</v>
      </c>
      <c r="AH2789" s="94">
        <v>0.02</v>
      </c>
    </row>
    <row r="2790" spans="1:34" s="73" customFormat="1" x14ac:dyDescent="0.55000000000000004">
      <c r="A2790" s="108"/>
      <c r="B2790" s="109"/>
      <c r="C2790" s="102"/>
      <c r="D2790" s="90"/>
      <c r="E2790" s="102"/>
      <c r="F2790" s="102"/>
      <c r="G2790" s="102"/>
      <c r="H2790" s="102"/>
      <c r="I2790" s="98"/>
      <c r="J2790" s="102"/>
      <c r="K2790" s="94"/>
      <c r="L2790" s="94"/>
      <c r="M2790" s="94"/>
      <c r="N2790" s="102">
        <v>3</v>
      </c>
      <c r="O2790" s="111" t="s">
        <v>3911</v>
      </c>
      <c r="P2790" s="96">
        <v>3570800360524</v>
      </c>
      <c r="Q2790" s="111" t="s">
        <v>3912</v>
      </c>
      <c r="R2790" s="111" t="s">
        <v>3914</v>
      </c>
      <c r="S2790" s="97"/>
      <c r="T2790" s="102" t="s">
        <v>51</v>
      </c>
      <c r="U2790" s="102" t="s">
        <v>45</v>
      </c>
      <c r="V2790" s="102" t="s">
        <v>52</v>
      </c>
      <c r="W2790" s="94">
        <v>96.6</v>
      </c>
      <c r="X2790" s="98">
        <v>40.78</v>
      </c>
      <c r="Y2790" s="94">
        <v>5600</v>
      </c>
      <c r="Z2790" s="94">
        <f>W2790*Y2790</f>
        <v>540960</v>
      </c>
      <c r="AA2790" s="89">
        <v>2</v>
      </c>
      <c r="AB2790" s="89">
        <v>2</v>
      </c>
      <c r="AC2790" s="94">
        <f>(Z2790*(100-AB2790))/100</f>
        <v>530140.80000000005</v>
      </c>
      <c r="AD2790" s="94">
        <f>IF(AND(AC2790="",M2788=""),0,IF((AC2790=""),M2788, IF( (M2788=""),AC2790,AC2790+M2788)))</f>
        <v>610465.80000000005</v>
      </c>
      <c r="AE2790" s="94">
        <f>IF( (X2790=""),AD2790*1,( M2788+(SUM(AC2790:AC2790)) )*(X2790/100) )</f>
        <v>248947.95324</v>
      </c>
      <c r="AF2790" s="94">
        <v>10000000</v>
      </c>
      <c r="AG2790" s="94">
        <f>IF((AF2790-AE2790) &gt; 1,0,IF((AF2790-AE2790)&lt;0,AE2790-AF2790,AF2790-AE2790))</f>
        <v>0</v>
      </c>
      <c r="AH2790" s="94">
        <v>0.02</v>
      </c>
    </row>
    <row r="2791" spans="1:34" s="73" customFormat="1" x14ac:dyDescent="0.55000000000000004">
      <c r="A2791" s="108" t="s">
        <v>3913</v>
      </c>
      <c r="B2791" s="109">
        <v>1209</v>
      </c>
      <c r="C2791" s="102">
        <v>4793</v>
      </c>
      <c r="D2791" s="90" t="s">
        <v>3921</v>
      </c>
      <c r="E2791" s="102" t="s">
        <v>37</v>
      </c>
      <c r="F2791" s="102">
        <v>4299</v>
      </c>
      <c r="G2791" s="102">
        <v>2</v>
      </c>
      <c r="H2791" s="102">
        <v>0</v>
      </c>
      <c r="I2791" s="98">
        <v>26</v>
      </c>
      <c r="J2791" s="102" t="s">
        <v>38</v>
      </c>
      <c r="K2791" s="94">
        <f>((G2791*400)+(H2791*100))+I2791</f>
        <v>826</v>
      </c>
      <c r="L2791" s="94">
        <v>225</v>
      </c>
      <c r="M2791" s="94">
        <f>K2791*L2791</f>
        <v>185850</v>
      </c>
      <c r="N2791" s="102"/>
      <c r="O2791" s="111"/>
      <c r="P2791" s="96"/>
      <c r="Q2791" s="111"/>
      <c r="R2791" s="111"/>
      <c r="S2791" s="97"/>
      <c r="T2791" s="102"/>
      <c r="U2791" s="102"/>
      <c r="V2791" s="102"/>
      <c r="W2791" s="94"/>
      <c r="X2791" s="98"/>
      <c r="Y2791" s="94"/>
      <c r="Z2791" s="94"/>
      <c r="AA2791" s="89"/>
      <c r="AB2791" s="89"/>
      <c r="AC2791" s="94"/>
      <c r="AD2791" s="94">
        <f>IF(AND(AC2791="",M2791=""),0,IF((AC2791=""),M2791,IF((M2791=""),AC2791,AC2791+M2791)))</f>
        <v>185850</v>
      </c>
      <c r="AE2791" s="94">
        <f>IF( (X2791=""),AD2791*1,AD2791*(X2791/100) )</f>
        <v>185850</v>
      </c>
      <c r="AF2791" s="94">
        <v>0</v>
      </c>
      <c r="AG2791" s="94">
        <f>IF((AF2791-AE2791) &gt; 1,0,IF((AF2791-AE2791)&lt;0,AE2791-AF2791,AF2791-AE2791))</f>
        <v>185850</v>
      </c>
      <c r="AH2791" s="94">
        <v>0.01</v>
      </c>
    </row>
    <row r="2792" spans="1:34" s="73" customFormat="1" x14ac:dyDescent="0.55000000000000004">
      <c r="A2792" s="108"/>
      <c r="B2792" s="109">
        <v>1210</v>
      </c>
      <c r="C2792" s="102">
        <v>4801</v>
      </c>
      <c r="D2792" s="90" t="s">
        <v>3922</v>
      </c>
      <c r="E2792" s="102" t="s">
        <v>37</v>
      </c>
      <c r="F2792" s="102">
        <v>4307</v>
      </c>
      <c r="G2792" s="102">
        <v>8</v>
      </c>
      <c r="H2792" s="102">
        <v>0</v>
      </c>
      <c r="I2792" s="98">
        <v>33</v>
      </c>
      <c r="J2792" s="102" t="s">
        <v>38</v>
      </c>
      <c r="K2792" s="94">
        <f>((G2792*400)+(H2792*100))+I2792</f>
        <v>3233</v>
      </c>
      <c r="L2792" s="94">
        <v>225</v>
      </c>
      <c r="M2792" s="94">
        <f>K2792*L2792</f>
        <v>727425</v>
      </c>
      <c r="N2792" s="102"/>
      <c r="O2792" s="111"/>
      <c r="P2792" s="96"/>
      <c r="Q2792" s="111"/>
      <c r="R2792" s="111"/>
      <c r="S2792" s="97"/>
      <c r="T2792" s="102"/>
      <c r="U2792" s="102"/>
      <c r="V2792" s="102"/>
      <c r="W2792" s="94"/>
      <c r="X2792" s="98"/>
      <c r="Y2792" s="94"/>
      <c r="Z2792" s="94"/>
      <c r="AA2792" s="89"/>
      <c r="AB2792" s="89"/>
      <c r="AC2792" s="94"/>
      <c r="AD2792" s="94">
        <f>IF(AND(AC2792="",M2792=""),0,IF((AC2792=""),M2792,IF((M2792=""),AC2792,AC2792+M2792)))</f>
        <v>727425</v>
      </c>
      <c r="AE2792" s="94">
        <f>IF( (X2792=""),AD2792*1,AD2792*(X2792/100) )</f>
        <v>727425</v>
      </c>
      <c r="AF2792" s="94">
        <v>0</v>
      </c>
      <c r="AG2792" s="94">
        <f>IF((AF2792-AE2792) &gt; 1,0,IF((AF2792-AE2792)&lt;0,AE2792-AF2792,AF2792-AE2792))</f>
        <v>727425</v>
      </c>
      <c r="AH2792" s="94">
        <v>0.01</v>
      </c>
    </row>
    <row r="2793" spans="1:34" s="73" customFormat="1" x14ac:dyDescent="0.55000000000000004">
      <c r="A2793" s="108"/>
      <c r="B2793" s="109">
        <v>1211</v>
      </c>
      <c r="C2793" s="102">
        <v>4833</v>
      </c>
      <c r="D2793" s="90" t="s">
        <v>3923</v>
      </c>
      <c r="E2793" s="102" t="s">
        <v>37</v>
      </c>
      <c r="F2793" s="102">
        <v>4344</v>
      </c>
      <c r="G2793" s="102">
        <v>2</v>
      </c>
      <c r="H2793" s="102">
        <v>3</v>
      </c>
      <c r="I2793" s="98">
        <v>21</v>
      </c>
      <c r="J2793" s="102" t="s">
        <v>35</v>
      </c>
      <c r="K2793" s="94">
        <f>((G2793*400)+(H2793*100))+I2793</f>
        <v>1121</v>
      </c>
      <c r="L2793" s="94">
        <v>225</v>
      </c>
      <c r="M2793" s="94">
        <f>K2793*L2793</f>
        <v>252225</v>
      </c>
      <c r="N2793" s="102">
        <v>1</v>
      </c>
      <c r="O2793" s="111" t="s">
        <v>3911</v>
      </c>
      <c r="P2793" s="96">
        <v>3570800360524</v>
      </c>
      <c r="Q2793" s="111" t="s">
        <v>3912</v>
      </c>
      <c r="R2793" s="111" t="s">
        <v>3914</v>
      </c>
      <c r="S2793" s="97"/>
      <c r="T2793" s="102" t="s">
        <v>55</v>
      </c>
      <c r="U2793" s="102" t="s">
        <v>45</v>
      </c>
      <c r="V2793" s="102" t="s">
        <v>52</v>
      </c>
      <c r="W2793" s="94">
        <v>37.799999999999997</v>
      </c>
      <c r="X2793" s="98">
        <v>16.8</v>
      </c>
      <c r="Y2793" s="94">
        <v>2650</v>
      </c>
      <c r="Z2793" s="94">
        <f>W2793*Y2793</f>
        <v>100169.99999999999</v>
      </c>
      <c r="AA2793" s="89">
        <v>2</v>
      </c>
      <c r="AB2793" s="89">
        <v>2</v>
      </c>
      <c r="AC2793" s="94">
        <f>(Z2793*(100-AB2793))/100</f>
        <v>98166.599999999977</v>
      </c>
      <c r="AD2793" s="94">
        <f>IF(AND(AC2793="",M2793=""),0,IF((AC2793=""),M2793, IF( (M2793=""),AC2793,AC2793+M2793)))</f>
        <v>350391.6</v>
      </c>
      <c r="AE2793" s="94">
        <f>IF( (X2793=""),AD2793*1,( M2793+(SUM(AC2793:AC2793)) )*(X2793/100) )</f>
        <v>58865.788800000002</v>
      </c>
      <c r="AF2793" s="94">
        <v>10000000</v>
      </c>
      <c r="AG2793" s="94">
        <v>252225</v>
      </c>
      <c r="AH2793" s="94">
        <v>0.02</v>
      </c>
    </row>
    <row r="2794" spans="1:34" s="73" customFormat="1" x14ac:dyDescent="0.55000000000000004">
      <c r="A2794" s="108"/>
      <c r="B2794" s="109"/>
      <c r="C2794" s="102"/>
      <c r="D2794" s="90"/>
      <c r="E2794" s="102"/>
      <c r="F2794" s="102"/>
      <c r="G2794" s="102"/>
      <c r="H2794" s="102"/>
      <c r="I2794" s="98"/>
      <c r="J2794" s="102"/>
      <c r="K2794" s="94"/>
      <c r="L2794" s="94"/>
      <c r="M2794" s="94"/>
      <c r="N2794" s="102">
        <v>2</v>
      </c>
      <c r="O2794" s="111" t="s">
        <v>3911</v>
      </c>
      <c r="P2794" s="96">
        <v>3570800360524</v>
      </c>
      <c r="Q2794" s="111" t="s">
        <v>3912</v>
      </c>
      <c r="R2794" s="111" t="s">
        <v>3914</v>
      </c>
      <c r="S2794" s="97"/>
      <c r="T2794" s="102" t="s">
        <v>51</v>
      </c>
      <c r="U2794" s="102" t="s">
        <v>45</v>
      </c>
      <c r="V2794" s="102" t="s">
        <v>52</v>
      </c>
      <c r="W2794" s="94">
        <v>148.96</v>
      </c>
      <c r="X2794" s="98">
        <v>66.19</v>
      </c>
      <c r="Y2794" s="94">
        <v>6750</v>
      </c>
      <c r="Z2794" s="94">
        <f>W2794*Y2794</f>
        <v>1005480</v>
      </c>
      <c r="AA2794" s="89">
        <v>2</v>
      </c>
      <c r="AB2794" s="89">
        <v>2</v>
      </c>
      <c r="AC2794" s="94">
        <f>(Z2794*(100-AB2794))/100</f>
        <v>985370.4</v>
      </c>
      <c r="AD2794" s="94">
        <f>IF(AND(AC2794="",M2793=""),0,IF((AC2794=""),M2793, IF( (M2793=""),AC2794,AC2794+M2793)))</f>
        <v>1237595.3999999999</v>
      </c>
      <c r="AE2794" s="94">
        <f>IF( (X2794=""),AD2794*1,( M2793+(SUM(AC2794:AC2794)) )*(X2794/100) )</f>
        <v>819164.3952599999</v>
      </c>
      <c r="AF2794" s="94">
        <v>10000000</v>
      </c>
      <c r="AG2794" s="94">
        <f>IF((AF2794-AE2794) &gt; 1,0,IF((AF2794-AE2794)&lt;0,AE2794-AF2794,AF2794-AE2794))</f>
        <v>0</v>
      </c>
      <c r="AH2794" s="94">
        <v>0.02</v>
      </c>
    </row>
    <row r="2795" spans="1:34" s="73" customFormat="1" x14ac:dyDescent="0.55000000000000004">
      <c r="A2795" s="108"/>
      <c r="B2795" s="109"/>
      <c r="C2795" s="102"/>
      <c r="D2795" s="90"/>
      <c r="E2795" s="102"/>
      <c r="F2795" s="102"/>
      <c r="G2795" s="102"/>
      <c r="H2795" s="102"/>
      <c r="I2795" s="98"/>
      <c r="J2795" s="102"/>
      <c r="K2795" s="94"/>
      <c r="L2795" s="94"/>
      <c r="M2795" s="94"/>
      <c r="N2795" s="102">
        <v>3</v>
      </c>
      <c r="O2795" s="111" t="s">
        <v>3911</v>
      </c>
      <c r="P2795" s="96">
        <v>3570800360524</v>
      </c>
      <c r="Q2795" s="111" t="s">
        <v>3912</v>
      </c>
      <c r="R2795" s="111" t="s">
        <v>3914</v>
      </c>
      <c r="S2795" s="97"/>
      <c r="T2795" s="102" t="s">
        <v>51</v>
      </c>
      <c r="U2795" s="102" t="s">
        <v>45</v>
      </c>
      <c r="V2795" s="102" t="s">
        <v>52</v>
      </c>
      <c r="W2795" s="94">
        <v>38.28</v>
      </c>
      <c r="X2795" s="98">
        <v>17.010000000000002</v>
      </c>
      <c r="Y2795" s="94">
        <v>6750</v>
      </c>
      <c r="Z2795" s="94">
        <f>W2795*Y2795</f>
        <v>258390</v>
      </c>
      <c r="AA2795" s="89">
        <v>2</v>
      </c>
      <c r="AB2795" s="89">
        <v>2</v>
      </c>
      <c r="AC2795" s="94">
        <f>(Z2795*(100-AB2795))/100</f>
        <v>253222.2</v>
      </c>
      <c r="AD2795" s="94">
        <f>IF(AND(AC2795="",M2793=""),0,IF((AC2795=""),M2793, IF( (M2793=""),AC2795,AC2795+M2793)))</f>
        <v>505447.2</v>
      </c>
      <c r="AE2795" s="94">
        <f>IF( (X2795=""),AD2795*1,( M2793+(SUM(AC2795:AC2795)) )*(X2795/100) )</f>
        <v>85976.56872000001</v>
      </c>
      <c r="AF2795" s="94">
        <v>10000000</v>
      </c>
      <c r="AG2795" s="94">
        <f>IF((AF2795-AE2795) &gt; 1,0,IF((AF2795-AE2795)&lt;0,AE2795-AF2795,AF2795-AE2795))</f>
        <v>0</v>
      </c>
      <c r="AH2795" s="94">
        <v>0.02</v>
      </c>
    </row>
    <row r="2796" spans="1:34" s="73" customFormat="1" x14ac:dyDescent="0.55000000000000004">
      <c r="A2796" s="108"/>
      <c r="B2796" s="109"/>
      <c r="C2796" s="102"/>
      <c r="D2796" s="90"/>
      <c r="E2796" s="102"/>
      <c r="F2796" s="102"/>
      <c r="G2796" s="102"/>
      <c r="H2796" s="102"/>
      <c r="I2796" s="98"/>
      <c r="J2796" s="102"/>
      <c r="K2796" s="94"/>
      <c r="L2796" s="94" t="s">
        <v>63</v>
      </c>
      <c r="M2796" s="94">
        <f>SUM(M2788:M2795)</f>
        <v>1245825</v>
      </c>
      <c r="N2796" s="102"/>
      <c r="O2796" s="111"/>
      <c r="P2796" s="96"/>
      <c r="Q2796" s="111"/>
      <c r="R2796" s="111"/>
      <c r="S2796" s="97"/>
      <c r="T2796" s="102"/>
      <c r="U2796" s="102"/>
      <c r="V2796" s="102"/>
      <c r="W2796" s="94"/>
      <c r="X2796" s="98"/>
      <c r="Y2796" s="94"/>
      <c r="Z2796" s="94"/>
      <c r="AA2796" s="89"/>
      <c r="AB2796" s="89"/>
      <c r="AC2796" s="94"/>
      <c r="AD2796" s="94">
        <f>SUM(AD2788:AD2795)</f>
        <v>4705909.5</v>
      </c>
      <c r="AE2796" s="94">
        <f>SUM(AE2788:AE2795)</f>
        <v>2448996.6578699998</v>
      </c>
      <c r="AF2796" s="94"/>
      <c r="AG2796" s="94">
        <f>SUM(AG2788:AG2795)</f>
        <v>1245825</v>
      </c>
      <c r="AH2796" s="94"/>
    </row>
    <row r="2797" spans="1:34" s="73" customFormat="1" x14ac:dyDescent="0.55000000000000004">
      <c r="A2797" s="108" t="s">
        <v>3917</v>
      </c>
      <c r="B2797" s="109">
        <v>1208</v>
      </c>
      <c r="C2797" s="102">
        <v>7486</v>
      </c>
      <c r="D2797" s="90" t="s">
        <v>3918</v>
      </c>
      <c r="E2797" s="102" t="s">
        <v>34</v>
      </c>
      <c r="F2797" s="102">
        <v>382</v>
      </c>
      <c r="G2797" s="102">
        <v>0</v>
      </c>
      <c r="H2797" s="102">
        <v>1</v>
      </c>
      <c r="I2797" s="98">
        <v>30.9</v>
      </c>
      <c r="J2797" s="102" t="s">
        <v>35</v>
      </c>
      <c r="K2797" s="94">
        <f>((G2797*400)+(H2797*100))+I2797</f>
        <v>130.9</v>
      </c>
      <c r="L2797" s="94">
        <v>2700</v>
      </c>
      <c r="M2797" s="94">
        <f>K2797*L2797</f>
        <v>353430</v>
      </c>
      <c r="N2797" s="102">
        <v>1</v>
      </c>
      <c r="O2797" s="111" t="s">
        <v>3915</v>
      </c>
      <c r="P2797" s="96">
        <v>3570800025237</v>
      </c>
      <c r="Q2797" s="111" t="s">
        <v>3916</v>
      </c>
      <c r="R2797" s="111" t="s">
        <v>3919</v>
      </c>
      <c r="S2797" s="97" t="s">
        <v>3920</v>
      </c>
      <c r="T2797" s="102" t="s">
        <v>51</v>
      </c>
      <c r="U2797" s="102" t="s">
        <v>74</v>
      </c>
      <c r="V2797" s="102" t="s">
        <v>52</v>
      </c>
      <c r="W2797" s="94">
        <v>11.22</v>
      </c>
      <c r="X2797" s="98">
        <v>100</v>
      </c>
      <c r="Y2797" s="94">
        <v>6750</v>
      </c>
      <c r="Z2797" s="94">
        <f>W2797*Y2797</f>
        <v>75735</v>
      </c>
      <c r="AA2797" s="89">
        <v>21</v>
      </c>
      <c r="AB2797" s="89">
        <v>93</v>
      </c>
      <c r="AC2797" s="94">
        <f>(Z2797*(100-AB2797))/100</f>
        <v>5301.45</v>
      </c>
      <c r="AD2797" s="94">
        <f>IF(AND(AC2797="",M2797=""),0,IF((AC2797=""),M2797, IF( (M2797=""),AC2797,AC2797+M2797)))</f>
        <v>358731.45</v>
      </c>
      <c r="AE2797" s="94">
        <f>IF( (X2797=""),AD2797*1,( M2797+(SUM(AC2797:AC2797)) )*(X2797/100) )</f>
        <v>358731.45</v>
      </c>
      <c r="AF2797" s="94">
        <v>50000000</v>
      </c>
      <c r="AG2797" s="94">
        <f>IF((AF2797-AE2797) &gt; 1,0,IF((AF2797-AE2797)&lt;0,AE2797-AF2797,AF2797-AE2797))</f>
        <v>0</v>
      </c>
      <c r="AH2797" s="94">
        <v>0.02</v>
      </c>
    </row>
    <row r="2798" spans="1:34" s="73" customFormat="1" x14ac:dyDescent="0.55000000000000004">
      <c r="A2798" s="108"/>
      <c r="B2798" s="109"/>
      <c r="C2798" s="102"/>
      <c r="D2798" s="90"/>
      <c r="E2798" s="102"/>
      <c r="F2798" s="102"/>
      <c r="G2798" s="102"/>
      <c r="H2798" s="102"/>
      <c r="I2798" s="98"/>
      <c r="J2798" s="102"/>
      <c r="K2798" s="94"/>
      <c r="L2798" s="94" t="s">
        <v>63</v>
      </c>
      <c r="M2798" s="94">
        <f>SUM(M2797:M2797)</f>
        <v>353430</v>
      </c>
      <c r="N2798" s="102"/>
      <c r="O2798" s="111"/>
      <c r="P2798" s="96"/>
      <c r="Q2798" s="111"/>
      <c r="R2798" s="111"/>
      <c r="S2798" s="97"/>
      <c r="T2798" s="102"/>
      <c r="U2798" s="102"/>
      <c r="V2798" s="102"/>
      <c r="W2798" s="94"/>
      <c r="X2798" s="98"/>
      <c r="Y2798" s="94"/>
      <c r="Z2798" s="94"/>
      <c r="AA2798" s="89"/>
      <c r="AB2798" s="89"/>
      <c r="AC2798" s="94"/>
      <c r="AD2798" s="94">
        <f>SUM(AD2797:AD2797)</f>
        <v>358731.45</v>
      </c>
      <c r="AE2798" s="94">
        <f>SUM(AE2797:AE2797)</f>
        <v>358731.45</v>
      </c>
      <c r="AF2798" s="94"/>
      <c r="AG2798" s="94">
        <f>SUM(AG2797:AG2797)</f>
        <v>0</v>
      </c>
      <c r="AH2798" s="94"/>
    </row>
    <row r="2799" spans="1:34" s="73" customFormat="1" x14ac:dyDescent="0.55000000000000004">
      <c r="A2799" s="108" t="s">
        <v>3926</v>
      </c>
      <c r="B2799" s="109">
        <v>1212</v>
      </c>
      <c r="C2799" s="102">
        <v>7453</v>
      </c>
      <c r="D2799" s="90" t="s">
        <v>3927</v>
      </c>
      <c r="E2799" s="102" t="s">
        <v>34</v>
      </c>
      <c r="F2799" s="102">
        <v>7154</v>
      </c>
      <c r="G2799" s="102">
        <v>0</v>
      </c>
      <c r="H2799" s="102">
        <v>2</v>
      </c>
      <c r="I2799" s="98">
        <v>42</v>
      </c>
      <c r="J2799" s="102" t="s">
        <v>35</v>
      </c>
      <c r="K2799" s="94">
        <f>((G2799*400)+(H2799*100))+I2799</f>
        <v>242</v>
      </c>
      <c r="L2799" s="94">
        <v>1650</v>
      </c>
      <c r="M2799" s="94">
        <f>K2799*L2799</f>
        <v>399300</v>
      </c>
      <c r="N2799" s="102">
        <v>1</v>
      </c>
      <c r="O2799" s="111" t="s">
        <v>3924</v>
      </c>
      <c r="P2799" s="96"/>
      <c r="Q2799" s="111" t="s">
        <v>3925</v>
      </c>
      <c r="R2799" s="111" t="s">
        <v>3928</v>
      </c>
      <c r="S2799" s="97" t="s">
        <v>3929</v>
      </c>
      <c r="T2799" s="102"/>
      <c r="U2799" s="102"/>
      <c r="V2799" s="102"/>
      <c r="W2799" s="94"/>
      <c r="X2799" s="98"/>
      <c r="Y2799" s="94"/>
      <c r="Z2799" s="94"/>
      <c r="AA2799" s="89"/>
      <c r="AB2799" s="89"/>
      <c r="AC2799" s="94"/>
      <c r="AD2799" s="94">
        <f>IF(AND(AC2799="",M2799=""),0,IF((AC2799=""),M2799,IF((M2799=""),AC2799,AC2799+M2799)))</f>
        <v>399300</v>
      </c>
      <c r="AE2799" s="94">
        <f>IF( (X2799=""),AD2799*1,AD2799*(X2799/100) )</f>
        <v>399300</v>
      </c>
      <c r="AF2799" s="94"/>
      <c r="AG2799" s="94"/>
      <c r="AH2799" s="94"/>
    </row>
    <row r="2800" spans="1:34" s="73" customFormat="1" x14ac:dyDescent="0.55000000000000004">
      <c r="A2800" s="108"/>
      <c r="B2800" s="109"/>
      <c r="C2800" s="102"/>
      <c r="D2800" s="90"/>
      <c r="E2800" s="102"/>
      <c r="F2800" s="102"/>
      <c r="G2800" s="102"/>
      <c r="H2800" s="102"/>
      <c r="I2800" s="98"/>
      <c r="J2800" s="102"/>
      <c r="K2800" s="94"/>
      <c r="L2800" s="94"/>
      <c r="M2800" s="94"/>
      <c r="N2800" s="102">
        <v>2</v>
      </c>
      <c r="O2800" s="111" t="s">
        <v>3924</v>
      </c>
      <c r="P2800" s="96"/>
      <c r="Q2800" s="111" t="s">
        <v>3925</v>
      </c>
      <c r="R2800" s="111" t="s">
        <v>3928</v>
      </c>
      <c r="S2800" s="97" t="s">
        <v>3930</v>
      </c>
      <c r="T2800" s="102" t="s">
        <v>51</v>
      </c>
      <c r="U2800" s="102" t="s">
        <v>74</v>
      </c>
      <c r="V2800" s="102" t="s">
        <v>52</v>
      </c>
      <c r="W2800" s="94">
        <v>57.6</v>
      </c>
      <c r="X2800" s="98">
        <v>100</v>
      </c>
      <c r="Y2800" s="94">
        <v>6750</v>
      </c>
      <c r="Z2800" s="94">
        <f>W2800*Y2800</f>
        <v>388800</v>
      </c>
      <c r="AA2800" s="89">
        <v>21</v>
      </c>
      <c r="AB2800" s="89">
        <v>93</v>
      </c>
      <c r="AC2800" s="94">
        <f>(Z2800*(100-AB2800))/100</f>
        <v>27216</v>
      </c>
      <c r="AD2800" s="94">
        <f>IF(AND(AC2800="",M2799=""),0,IF((AC2800=""),M2799, IF( (M2799=""),AC2800,AC2800+M2799)))</f>
        <v>426516</v>
      </c>
      <c r="AE2800" s="94">
        <f>IF( (X2800=""),AD2800*1,( M2799+(SUM(AC2800:AC2800)) )*(X2800/100) )</f>
        <v>426516</v>
      </c>
      <c r="AF2800" s="94">
        <v>50000000</v>
      </c>
      <c r="AG2800" s="94">
        <f>IF((AF2800-AE2800) &gt; 1,0,IF((AF2800-AE2800)&lt;0,AE2800-AF2800,AF2800-AE2800))</f>
        <v>0</v>
      </c>
      <c r="AH2800" s="94">
        <v>0.02</v>
      </c>
    </row>
    <row r="2801" spans="1:34" s="73" customFormat="1" x14ac:dyDescent="0.55000000000000004">
      <c r="A2801" s="108"/>
      <c r="B2801" s="109"/>
      <c r="C2801" s="102"/>
      <c r="D2801" s="90"/>
      <c r="E2801" s="102"/>
      <c r="F2801" s="102"/>
      <c r="G2801" s="102"/>
      <c r="H2801" s="102"/>
      <c r="I2801" s="98"/>
      <c r="J2801" s="102"/>
      <c r="K2801" s="94"/>
      <c r="L2801" s="94" t="s">
        <v>63</v>
      </c>
      <c r="M2801" s="94">
        <f>SUM(M2799:M2800)</f>
        <v>399300</v>
      </c>
      <c r="N2801" s="102"/>
      <c r="O2801" s="111"/>
      <c r="P2801" s="96"/>
      <c r="Q2801" s="111"/>
      <c r="R2801" s="111"/>
      <c r="S2801" s="97"/>
      <c r="T2801" s="102"/>
      <c r="U2801" s="102"/>
      <c r="V2801" s="102"/>
      <c r="W2801" s="94"/>
      <c r="X2801" s="98"/>
      <c r="Y2801" s="94"/>
      <c r="Z2801" s="94"/>
      <c r="AA2801" s="89"/>
      <c r="AB2801" s="89"/>
      <c r="AC2801" s="94"/>
      <c r="AD2801" s="94">
        <f>SUM(AD2799:AD2800)</f>
        <v>825816</v>
      </c>
      <c r="AE2801" s="94">
        <f>SUM(AE2799:AE2800)</f>
        <v>825816</v>
      </c>
      <c r="AF2801" s="94"/>
      <c r="AG2801" s="94">
        <f>SUM(AG2799:AG2800)</f>
        <v>0</v>
      </c>
      <c r="AH2801" s="94"/>
    </row>
    <row r="2802" spans="1:34" s="73" customFormat="1" x14ac:dyDescent="0.55000000000000004">
      <c r="A2802" s="108" t="s">
        <v>3931</v>
      </c>
      <c r="B2802" s="109">
        <v>1213</v>
      </c>
      <c r="C2802" s="102">
        <v>8441</v>
      </c>
      <c r="D2802" s="90" t="s">
        <v>3932</v>
      </c>
      <c r="E2802" s="102" t="s">
        <v>34</v>
      </c>
      <c r="F2802" s="102">
        <v>12077</v>
      </c>
      <c r="G2802" s="102">
        <v>0</v>
      </c>
      <c r="H2802" s="102">
        <v>0</v>
      </c>
      <c r="I2802" s="98">
        <v>90</v>
      </c>
      <c r="J2802" s="102" t="s">
        <v>38</v>
      </c>
      <c r="K2802" s="94">
        <f>((G2802*400)+(H2802*100))+I2802</f>
        <v>90</v>
      </c>
      <c r="L2802" s="94">
        <v>800</v>
      </c>
      <c r="M2802" s="94">
        <f>K2802*L2802</f>
        <v>72000</v>
      </c>
      <c r="N2802" s="102">
        <v>1</v>
      </c>
      <c r="O2802" s="111" t="s">
        <v>3933</v>
      </c>
      <c r="P2802" s="96"/>
      <c r="Q2802" s="111" t="s">
        <v>3934</v>
      </c>
      <c r="R2802" s="111" t="s">
        <v>3935</v>
      </c>
      <c r="S2802" s="97" t="s">
        <v>3932</v>
      </c>
      <c r="T2802" s="102" t="s">
        <v>51</v>
      </c>
      <c r="U2802" s="102" t="s">
        <v>45</v>
      </c>
      <c r="V2802" s="102" t="s">
        <v>52</v>
      </c>
      <c r="W2802" s="94">
        <v>100.1</v>
      </c>
      <c r="X2802" s="98">
        <v>100</v>
      </c>
      <c r="Y2802" s="94">
        <v>6750</v>
      </c>
      <c r="Z2802" s="94">
        <f>W2802*Y2802</f>
        <v>675675</v>
      </c>
      <c r="AA2802" s="89">
        <v>6</v>
      </c>
      <c r="AB2802" s="89">
        <v>6</v>
      </c>
      <c r="AC2802" s="94">
        <f>(Z2802*(100-AB2802))/100</f>
        <v>635134.5</v>
      </c>
      <c r="AD2802" s="94">
        <f>IF(AND(AC2802="",M2799=""),0,IF((AC2802=""),M2799, IF( (M2799=""),AC2802,AC2802+M2799)))</f>
        <v>1034434.5</v>
      </c>
      <c r="AE2802" s="94">
        <f>IF( (X2802=""),AD2802*1,( M2799+(SUM(AC2802:AC2802)) )*(X2802/100) )</f>
        <v>1034434.5</v>
      </c>
      <c r="AF2802" s="94">
        <v>10000000</v>
      </c>
      <c r="AG2802" s="94">
        <f>IF((AF2802-AE2802) &gt; 1,0,IF((AF2802-AE2802)&lt;0,AE2802-AF2802,AF2802-AE2802))</f>
        <v>0</v>
      </c>
      <c r="AH2802" s="94">
        <v>0.02</v>
      </c>
    </row>
    <row r="2803" spans="1:34" s="73" customFormat="1" x14ac:dyDescent="0.55000000000000004">
      <c r="A2803" s="108"/>
      <c r="B2803" s="109"/>
      <c r="C2803" s="102"/>
      <c r="D2803" s="90"/>
      <c r="E2803" s="102"/>
      <c r="F2803" s="102"/>
      <c r="G2803" s="102"/>
      <c r="H2803" s="102"/>
      <c r="I2803" s="98"/>
      <c r="J2803" s="102"/>
      <c r="K2803" s="94"/>
      <c r="L2803" s="94" t="s">
        <v>63</v>
      </c>
      <c r="M2803" s="94">
        <f>SUM(M2802:M2802)</f>
        <v>72000</v>
      </c>
      <c r="N2803" s="102"/>
      <c r="O2803" s="111"/>
      <c r="P2803" s="96"/>
      <c r="Q2803" s="111"/>
      <c r="R2803" s="111"/>
      <c r="S2803" s="97"/>
      <c r="T2803" s="102"/>
      <c r="U2803" s="102"/>
      <c r="V2803" s="102"/>
      <c r="W2803" s="94"/>
      <c r="X2803" s="98"/>
      <c r="Y2803" s="94"/>
      <c r="Z2803" s="94"/>
      <c r="AA2803" s="89"/>
      <c r="AB2803" s="89"/>
      <c r="AC2803" s="94"/>
      <c r="AD2803" s="94">
        <f>SUM(AD2802:AD2802)</f>
        <v>1034434.5</v>
      </c>
      <c r="AE2803" s="94">
        <f>SUM(AE2802:AE2802)</f>
        <v>1034434.5</v>
      </c>
      <c r="AF2803" s="94"/>
      <c r="AG2803" s="94">
        <f>SUM(AG2802:AG2802)</f>
        <v>0</v>
      </c>
      <c r="AH2803" s="94"/>
    </row>
    <row r="2804" spans="1:34" s="73" customFormat="1" x14ac:dyDescent="0.55000000000000004">
      <c r="A2804" s="108" t="s">
        <v>3936</v>
      </c>
      <c r="B2804" s="109">
        <v>1214</v>
      </c>
      <c r="C2804" s="102">
        <v>5916</v>
      </c>
      <c r="D2804" s="90" t="s">
        <v>3937</v>
      </c>
      <c r="E2804" s="102" t="s">
        <v>34</v>
      </c>
      <c r="F2804" s="102">
        <v>23739</v>
      </c>
      <c r="G2804" s="102">
        <v>0</v>
      </c>
      <c r="H2804" s="102">
        <v>3</v>
      </c>
      <c r="I2804" s="98">
        <v>99</v>
      </c>
      <c r="J2804" s="102" t="s">
        <v>38</v>
      </c>
      <c r="K2804" s="94">
        <f>((G2804*400)+(H2804*100))+I2804</f>
        <v>399</v>
      </c>
      <c r="L2804" s="94">
        <v>450</v>
      </c>
      <c r="M2804" s="94">
        <f>K2804*L2804</f>
        <v>179550</v>
      </c>
      <c r="N2804" s="102"/>
      <c r="O2804" s="111"/>
      <c r="P2804" s="96"/>
      <c r="Q2804" s="111"/>
      <c r="R2804" s="111"/>
      <c r="S2804" s="97"/>
      <c r="T2804" s="102"/>
      <c r="U2804" s="102"/>
      <c r="V2804" s="102"/>
      <c r="W2804" s="94"/>
      <c r="X2804" s="98"/>
      <c r="Y2804" s="94"/>
      <c r="Z2804" s="94"/>
      <c r="AA2804" s="89"/>
      <c r="AB2804" s="89"/>
      <c r="AC2804" s="94"/>
      <c r="AD2804" s="94">
        <f>IF(AND(AC2804="",M2804=""),0,IF((AC2804=""),M2804,IF((M2804=""),AC2804,AC2804+M2804)))</f>
        <v>179550</v>
      </c>
      <c r="AE2804" s="94">
        <f>IF( (X2804=""),AD2804*1,AD2804*(X2804/100) )</f>
        <v>179550</v>
      </c>
      <c r="AF2804" s="94">
        <v>50000000</v>
      </c>
      <c r="AG2804" s="94">
        <f>IF((AF2804-AE2804) &gt; 1,0,IF((AF2804-AE2804)&lt;0,AE2804-AF2804,AF2804-AE2804))</f>
        <v>0</v>
      </c>
      <c r="AH2804" s="94">
        <v>0.01</v>
      </c>
    </row>
    <row r="2805" spans="1:34" s="73" customFormat="1" x14ac:dyDescent="0.55000000000000004">
      <c r="A2805" s="108"/>
      <c r="B2805" s="109">
        <v>1215</v>
      </c>
      <c r="C2805" s="102">
        <v>9673</v>
      </c>
      <c r="D2805" s="90" t="s">
        <v>3938</v>
      </c>
      <c r="E2805" s="102" t="s">
        <v>34</v>
      </c>
      <c r="F2805" s="102">
        <v>25766</v>
      </c>
      <c r="G2805" s="102">
        <v>0</v>
      </c>
      <c r="H2805" s="102">
        <v>0</v>
      </c>
      <c r="I2805" s="98">
        <v>68.099999999999994</v>
      </c>
      <c r="J2805" s="102" t="s">
        <v>35</v>
      </c>
      <c r="K2805" s="94">
        <f>((G2805*400)+(H2805*100))+I2805</f>
        <v>68.099999999999994</v>
      </c>
      <c r="L2805" s="94">
        <v>2425</v>
      </c>
      <c r="M2805" s="94">
        <f>K2805*L2805</f>
        <v>165142.5</v>
      </c>
      <c r="N2805" s="102"/>
      <c r="O2805" s="111"/>
      <c r="P2805" s="96"/>
      <c r="Q2805" s="111"/>
      <c r="R2805" s="111"/>
      <c r="S2805" s="97"/>
      <c r="T2805" s="102"/>
      <c r="U2805" s="102"/>
      <c r="V2805" s="102"/>
      <c r="W2805" s="94"/>
      <c r="X2805" s="98"/>
      <c r="Y2805" s="94"/>
      <c r="Z2805" s="94"/>
      <c r="AA2805" s="89"/>
      <c r="AB2805" s="89"/>
      <c r="AC2805" s="94"/>
      <c r="AD2805" s="94">
        <f>IF(AND(AC2805="",M2805=""),0,IF((AC2805=""),M2805,IF((M2805=""),AC2805,AC2805+M2805)))</f>
        <v>165142.5</v>
      </c>
      <c r="AE2805" s="94">
        <f>IF( (X2805=""),AD2805*1,AD2805*(X2805/100) )</f>
        <v>165142.5</v>
      </c>
      <c r="AF2805" s="94">
        <v>50000000</v>
      </c>
      <c r="AG2805" s="94">
        <f>IF((AF2805-AE2805) &gt; 1,0,IF((AF2805-AE2805)&lt;0,AE2805-AF2805,AF2805-AE2805))</f>
        <v>0</v>
      </c>
      <c r="AH2805" s="94">
        <v>0.02</v>
      </c>
    </row>
    <row r="2806" spans="1:34" s="73" customFormat="1" x14ac:dyDescent="0.55000000000000004">
      <c r="A2806" s="108"/>
      <c r="B2806" s="109">
        <v>1216</v>
      </c>
      <c r="C2806" s="102">
        <v>5704</v>
      </c>
      <c r="D2806" s="90" t="s">
        <v>3939</v>
      </c>
      <c r="E2806" s="102" t="s">
        <v>34</v>
      </c>
      <c r="F2806" s="102">
        <v>26461</v>
      </c>
      <c r="G2806" s="102">
        <v>0</v>
      </c>
      <c r="H2806" s="102">
        <v>2</v>
      </c>
      <c r="I2806" s="98">
        <v>62</v>
      </c>
      <c r="J2806" s="102" t="s">
        <v>38</v>
      </c>
      <c r="K2806" s="94">
        <f>((G2806*400)+(H2806*100))+I2806</f>
        <v>262</v>
      </c>
      <c r="L2806" s="94">
        <v>1250</v>
      </c>
      <c r="M2806" s="94">
        <f>K2806*L2806</f>
        <v>327500</v>
      </c>
      <c r="N2806" s="102"/>
      <c r="O2806" s="111"/>
      <c r="P2806" s="96"/>
      <c r="Q2806" s="111"/>
      <c r="R2806" s="111"/>
      <c r="S2806" s="97"/>
      <c r="T2806" s="102"/>
      <c r="U2806" s="102"/>
      <c r="V2806" s="102"/>
      <c r="W2806" s="94"/>
      <c r="X2806" s="98"/>
      <c r="Y2806" s="94"/>
      <c r="Z2806" s="94"/>
      <c r="AA2806" s="89"/>
      <c r="AB2806" s="89"/>
      <c r="AC2806" s="94"/>
      <c r="AD2806" s="94">
        <f>IF(AND(AC2806="",M2806=""),0,IF((AC2806=""),M2806,IF((M2806=""),AC2806,AC2806+M2806)))</f>
        <v>327500</v>
      </c>
      <c r="AE2806" s="94">
        <f>IF( (X2806=""),AD2806*1,AD2806*(X2806/100) )</f>
        <v>327500</v>
      </c>
      <c r="AF2806" s="94">
        <v>50000000</v>
      </c>
      <c r="AG2806" s="94">
        <f>IF((AF2806-AE2806) &gt; 1,0,IF((AF2806-AE2806)&lt;0,AE2806-AF2806,AF2806-AE2806))</f>
        <v>0</v>
      </c>
      <c r="AH2806" s="94">
        <v>0.01</v>
      </c>
    </row>
    <row r="2807" spans="1:34" s="73" customFormat="1" x14ac:dyDescent="0.55000000000000004">
      <c r="A2807" s="108"/>
      <c r="B2807" s="109">
        <v>1217</v>
      </c>
      <c r="C2807" s="102">
        <v>5705</v>
      </c>
      <c r="D2807" s="90" t="s">
        <v>3940</v>
      </c>
      <c r="E2807" s="102" t="s">
        <v>34</v>
      </c>
      <c r="F2807" s="102">
        <v>26463</v>
      </c>
      <c r="G2807" s="102">
        <v>2</v>
      </c>
      <c r="H2807" s="102">
        <v>2</v>
      </c>
      <c r="I2807" s="98">
        <v>64</v>
      </c>
      <c r="J2807" s="102" t="s">
        <v>38</v>
      </c>
      <c r="K2807" s="94">
        <f>((G2807*400)+(H2807*100))+I2807</f>
        <v>1064</v>
      </c>
      <c r="L2807" s="94">
        <v>1250</v>
      </c>
      <c r="M2807" s="94">
        <f>K2807*L2807</f>
        <v>1330000</v>
      </c>
      <c r="N2807" s="102"/>
      <c r="O2807" s="111"/>
      <c r="P2807" s="96"/>
      <c r="Q2807" s="111"/>
      <c r="R2807" s="111"/>
      <c r="S2807" s="97"/>
      <c r="T2807" s="102"/>
      <c r="U2807" s="102"/>
      <c r="V2807" s="102"/>
      <c r="W2807" s="94"/>
      <c r="X2807" s="98"/>
      <c r="Y2807" s="94"/>
      <c r="Z2807" s="94"/>
      <c r="AA2807" s="89"/>
      <c r="AB2807" s="89"/>
      <c r="AC2807" s="94"/>
      <c r="AD2807" s="94">
        <f>IF(AND(AC2807="",M2807=""),0,IF((AC2807=""),M2807,IF((M2807=""),AC2807,AC2807+M2807)))</f>
        <v>1330000</v>
      </c>
      <c r="AE2807" s="94">
        <f>IF( (X2807=""),AD2807*1,AD2807*(X2807/100) )</f>
        <v>1330000</v>
      </c>
      <c r="AF2807" s="94">
        <v>50000000</v>
      </c>
      <c r="AG2807" s="94">
        <f>IF((AF2807-AE2807) &gt; 1,0,IF((AF2807-AE2807)&lt;0,AE2807-AF2807,AF2807-AE2807))</f>
        <v>0</v>
      </c>
      <c r="AH2807" s="94">
        <v>0.01</v>
      </c>
    </row>
    <row r="2808" spans="1:34" s="73" customFormat="1" x14ac:dyDescent="0.55000000000000004">
      <c r="A2808" s="108"/>
      <c r="B2808" s="109"/>
      <c r="C2808" s="102"/>
      <c r="D2808" s="90"/>
      <c r="E2808" s="102"/>
      <c r="F2808" s="102"/>
      <c r="G2808" s="102"/>
      <c r="H2808" s="102"/>
      <c r="I2808" s="98"/>
      <c r="J2808" s="102"/>
      <c r="K2808" s="94"/>
      <c r="L2808" s="94" t="s">
        <v>63</v>
      </c>
      <c r="M2808" s="94">
        <f>SUM(M2804:M2807)</f>
        <v>2002192.5</v>
      </c>
      <c r="N2808" s="102"/>
      <c r="O2808" s="111"/>
      <c r="P2808" s="96"/>
      <c r="Q2808" s="111"/>
      <c r="R2808" s="111"/>
      <c r="S2808" s="97"/>
      <c r="T2808" s="102"/>
      <c r="U2808" s="102"/>
      <c r="V2808" s="102"/>
      <c r="W2808" s="94"/>
      <c r="X2808" s="98"/>
      <c r="Y2808" s="94"/>
      <c r="Z2808" s="94"/>
      <c r="AA2808" s="89"/>
      <c r="AB2808" s="89"/>
      <c r="AC2808" s="94"/>
      <c r="AD2808" s="94">
        <f>SUM(AD2804:AD2807)</f>
        <v>2002192.5</v>
      </c>
      <c r="AE2808" s="94">
        <f>SUM(AE2804:AE2807)</f>
        <v>2002192.5</v>
      </c>
      <c r="AF2808" s="94"/>
      <c r="AG2808" s="94">
        <f>SUM(AG2804:AG2807)</f>
        <v>0</v>
      </c>
      <c r="AH2808" s="94"/>
    </row>
    <row r="2809" spans="1:34" s="73" customFormat="1" x14ac:dyDescent="0.55000000000000004">
      <c r="A2809" s="108" t="s">
        <v>3941</v>
      </c>
      <c r="B2809" s="109">
        <v>1218</v>
      </c>
      <c r="C2809" s="102">
        <v>10233</v>
      </c>
      <c r="D2809" s="90" t="s">
        <v>3942</v>
      </c>
      <c r="E2809" s="102" t="s">
        <v>34</v>
      </c>
      <c r="F2809" s="102">
        <v>616</v>
      </c>
      <c r="G2809" s="102">
        <v>0</v>
      </c>
      <c r="H2809" s="102">
        <v>0</v>
      </c>
      <c r="I2809" s="98">
        <v>40</v>
      </c>
      <c r="J2809" s="102" t="s">
        <v>38</v>
      </c>
      <c r="K2809" s="94">
        <f>((G2809*400)+(H2809*100))+I2809</f>
        <v>40</v>
      </c>
      <c r="L2809" s="94">
        <v>25000</v>
      </c>
      <c r="M2809" s="94">
        <f>K2809*L2809</f>
        <v>1000000</v>
      </c>
      <c r="N2809" s="102"/>
      <c r="O2809" s="111"/>
      <c r="P2809" s="96"/>
      <c r="Q2809" s="111"/>
      <c r="R2809" s="111"/>
      <c r="S2809" s="97"/>
      <c r="T2809" s="102"/>
      <c r="U2809" s="102"/>
      <c r="V2809" s="102"/>
      <c r="W2809" s="94"/>
      <c r="X2809" s="98"/>
      <c r="Y2809" s="94"/>
      <c r="Z2809" s="94"/>
      <c r="AA2809" s="89"/>
      <c r="AB2809" s="89"/>
      <c r="AC2809" s="94"/>
      <c r="AD2809" s="94">
        <f>IF(AND(AC2809="",M2809=""),0,IF((AC2809=""),M2809,IF((M2809=""),AC2809,AC2809+M2809)))</f>
        <v>1000000</v>
      </c>
      <c r="AE2809" s="94">
        <f>IF( (X2809=""),AD2809*1,AD2809*(X2809/100) )</f>
        <v>1000000</v>
      </c>
      <c r="AF2809" s="94">
        <v>50000000</v>
      </c>
      <c r="AG2809" s="94">
        <f>IF((AF2809-AE2809) &gt; 1,0,IF((AF2809-AE2809)&lt;0,AE2809-AF2809,AF2809-AE2809))</f>
        <v>0</v>
      </c>
      <c r="AH2809" s="94">
        <v>0.01</v>
      </c>
    </row>
    <row r="2810" spans="1:34" s="73" customFormat="1" x14ac:dyDescent="0.55000000000000004">
      <c r="A2810" s="108"/>
      <c r="B2810" s="109"/>
      <c r="C2810" s="102"/>
      <c r="D2810" s="90"/>
      <c r="E2810" s="102"/>
      <c r="F2810" s="102"/>
      <c r="G2810" s="102"/>
      <c r="H2810" s="102"/>
      <c r="I2810" s="98"/>
      <c r="J2810" s="102"/>
      <c r="K2810" s="94"/>
      <c r="L2810" s="94" t="s">
        <v>63</v>
      </c>
      <c r="M2810" s="94">
        <f>SUM(M2809:M2809)</f>
        <v>1000000</v>
      </c>
      <c r="N2810" s="102"/>
      <c r="O2810" s="111"/>
      <c r="P2810" s="96"/>
      <c r="Q2810" s="111"/>
      <c r="R2810" s="111"/>
      <c r="S2810" s="97"/>
      <c r="T2810" s="102"/>
      <c r="U2810" s="102"/>
      <c r="V2810" s="102"/>
      <c r="W2810" s="94"/>
      <c r="X2810" s="98"/>
      <c r="Y2810" s="94"/>
      <c r="Z2810" s="94"/>
      <c r="AA2810" s="89"/>
      <c r="AB2810" s="89"/>
      <c r="AC2810" s="94"/>
      <c r="AD2810" s="94">
        <f>SUM(AD2809:AD2809)</f>
        <v>1000000</v>
      </c>
      <c r="AE2810" s="94">
        <f>SUM(AE2809:AE2809)</f>
        <v>1000000</v>
      </c>
      <c r="AF2810" s="94"/>
      <c r="AG2810" s="94">
        <f>SUM(AG2809:AG2809)</f>
        <v>0</v>
      </c>
      <c r="AH2810" s="94"/>
    </row>
    <row r="2811" spans="1:34" s="73" customFormat="1" x14ac:dyDescent="0.55000000000000004">
      <c r="A2811" s="108" t="s">
        <v>3945</v>
      </c>
      <c r="B2811" s="109">
        <v>1219</v>
      </c>
      <c r="C2811" s="102">
        <v>8469</v>
      </c>
      <c r="D2811" s="90" t="s">
        <v>3946</v>
      </c>
      <c r="E2811" s="102" t="s">
        <v>34</v>
      </c>
      <c r="F2811" s="102">
        <v>2504</v>
      </c>
      <c r="G2811" s="102">
        <v>0</v>
      </c>
      <c r="H2811" s="102">
        <v>1</v>
      </c>
      <c r="I2811" s="98">
        <v>2</v>
      </c>
      <c r="J2811" s="102" t="s">
        <v>38</v>
      </c>
      <c r="K2811" s="94">
        <f>((G2811*400)+(H2811*100))+I2811</f>
        <v>102</v>
      </c>
      <c r="L2811" s="94">
        <v>500</v>
      </c>
      <c r="M2811" s="94">
        <f>K2811*L2811</f>
        <v>51000</v>
      </c>
      <c r="N2811" s="102"/>
      <c r="O2811" s="111"/>
      <c r="P2811" s="96"/>
      <c r="Q2811" s="111"/>
      <c r="R2811" s="111"/>
      <c r="S2811" s="97"/>
      <c r="T2811" s="102"/>
      <c r="U2811" s="102"/>
      <c r="V2811" s="102"/>
      <c r="W2811" s="94"/>
      <c r="X2811" s="98"/>
      <c r="Y2811" s="94"/>
      <c r="Z2811" s="94"/>
      <c r="AA2811" s="89"/>
      <c r="AB2811" s="89"/>
      <c r="AC2811" s="94"/>
      <c r="AD2811" s="94">
        <f>IF(AND(AC2811="",M2811=""),0,IF((AC2811=""),M2811,IF((M2811=""),AC2811,AC2811+M2811)))</f>
        <v>51000</v>
      </c>
      <c r="AE2811" s="94">
        <f>IF( (X2811=""),AD2811*1,AD2811*(X2811/100) )</f>
        <v>51000</v>
      </c>
      <c r="AF2811" s="94">
        <v>50000000</v>
      </c>
      <c r="AG2811" s="94">
        <f t="shared" ref="AG2811:AG2816" si="268">IF((AF2811-AE2811) &gt; 1,0,IF((AF2811-AE2811)&lt;0,AE2811-AF2811,AF2811-AE2811))</f>
        <v>0</v>
      </c>
      <c r="AH2811" s="94">
        <v>0.01</v>
      </c>
    </row>
    <row r="2812" spans="1:34" s="73" customFormat="1" x14ac:dyDescent="0.55000000000000004">
      <c r="A2812" s="108"/>
      <c r="B2812" s="109">
        <v>1220</v>
      </c>
      <c r="C2812" s="102">
        <v>8949</v>
      </c>
      <c r="D2812" s="90" t="s">
        <v>3948</v>
      </c>
      <c r="E2812" s="102" t="s">
        <v>34</v>
      </c>
      <c r="F2812" s="102">
        <v>7491</v>
      </c>
      <c r="G2812" s="102">
        <v>15</v>
      </c>
      <c r="H2812" s="102">
        <v>2</v>
      </c>
      <c r="I2812" s="98">
        <v>14</v>
      </c>
      <c r="J2812" s="102" t="s">
        <v>38</v>
      </c>
      <c r="K2812" s="94">
        <f>((G2812*400)+(H2812*100))+I2812</f>
        <v>6214</v>
      </c>
      <c r="L2812" s="94">
        <v>325</v>
      </c>
      <c r="M2812" s="94">
        <f>K2812*L2812</f>
        <v>2019550</v>
      </c>
      <c r="N2812" s="102"/>
      <c r="O2812" s="111"/>
      <c r="P2812" s="96"/>
      <c r="Q2812" s="111"/>
      <c r="R2812" s="111"/>
      <c r="S2812" s="97"/>
      <c r="T2812" s="102"/>
      <c r="U2812" s="102"/>
      <c r="V2812" s="102"/>
      <c r="W2812" s="94"/>
      <c r="X2812" s="98"/>
      <c r="Y2812" s="94"/>
      <c r="Z2812" s="94"/>
      <c r="AA2812" s="89"/>
      <c r="AB2812" s="89"/>
      <c r="AC2812" s="94"/>
      <c r="AD2812" s="94">
        <f>IF(AND(AC2812="",M2812=""),0,IF((AC2812=""),M2812,IF((M2812=""),AC2812,AC2812+M2812)))</f>
        <v>2019550</v>
      </c>
      <c r="AE2812" s="94">
        <f>IF( (X2812=""),AD2812*1,AD2812*(X2812/100) )</f>
        <v>2019550</v>
      </c>
      <c r="AF2812" s="94">
        <v>50000000</v>
      </c>
      <c r="AG2812" s="94">
        <f t="shared" si="268"/>
        <v>0</v>
      </c>
      <c r="AH2812" s="94">
        <v>0.01</v>
      </c>
    </row>
    <row r="2813" spans="1:34" s="73" customFormat="1" x14ac:dyDescent="0.55000000000000004">
      <c r="A2813" s="108"/>
      <c r="B2813" s="109">
        <v>1221</v>
      </c>
      <c r="C2813" s="102">
        <v>8466</v>
      </c>
      <c r="D2813" s="90" t="s">
        <v>3949</v>
      </c>
      <c r="E2813" s="102" t="s">
        <v>34</v>
      </c>
      <c r="F2813" s="102">
        <v>11325</v>
      </c>
      <c r="G2813" s="102">
        <v>0</v>
      </c>
      <c r="H2813" s="102">
        <v>1</v>
      </c>
      <c r="I2813" s="98">
        <v>92</v>
      </c>
      <c r="J2813" s="102" t="s">
        <v>35</v>
      </c>
      <c r="K2813" s="94">
        <f>((G2813*400)+(H2813*100))+I2813</f>
        <v>192</v>
      </c>
      <c r="L2813" s="94">
        <v>800</v>
      </c>
      <c r="M2813" s="94">
        <f>K2813*L2813</f>
        <v>153600</v>
      </c>
      <c r="N2813" s="102">
        <v>1</v>
      </c>
      <c r="O2813" s="111" t="s">
        <v>3943</v>
      </c>
      <c r="P2813" s="96">
        <v>3570800355563</v>
      </c>
      <c r="Q2813" s="111" t="s">
        <v>3944</v>
      </c>
      <c r="R2813" s="111" t="s">
        <v>3947</v>
      </c>
      <c r="S2813" s="97" t="s">
        <v>3950</v>
      </c>
      <c r="T2813" s="102" t="s">
        <v>51</v>
      </c>
      <c r="U2813" s="102" t="s">
        <v>45</v>
      </c>
      <c r="V2813" s="102" t="s">
        <v>52</v>
      </c>
      <c r="W2813" s="94">
        <v>371.64</v>
      </c>
      <c r="X2813" s="98">
        <v>91.07</v>
      </c>
      <c r="Y2813" s="94">
        <v>6750</v>
      </c>
      <c r="Z2813" s="94">
        <f>W2813*Y2813</f>
        <v>2508570</v>
      </c>
      <c r="AA2813" s="89">
        <v>6</v>
      </c>
      <c r="AB2813" s="89">
        <v>6</v>
      </c>
      <c r="AC2813" s="94">
        <f>(Z2813*(100-AB2813))/100</f>
        <v>2358055.7999999998</v>
      </c>
      <c r="AD2813" s="94">
        <f>IF(AND(AC2813="",M2813=""),0,IF((AC2813=""),M2813, IF( (M2813=""),AC2813,AC2813+M2813)))</f>
        <v>2511655.7999999998</v>
      </c>
      <c r="AE2813" s="94">
        <f>IF( (X2813=""),AD2813*1,( M2813+(SUM(AC2813:AC2813)) )*(X2813/100) )</f>
        <v>2287364.9370599999</v>
      </c>
      <c r="AF2813" s="94">
        <v>50000000</v>
      </c>
      <c r="AG2813" s="94">
        <f t="shared" si="268"/>
        <v>0</v>
      </c>
      <c r="AH2813" s="94">
        <v>0.02</v>
      </c>
    </row>
    <row r="2814" spans="1:34" s="73" customFormat="1" x14ac:dyDescent="0.55000000000000004">
      <c r="A2814" s="108"/>
      <c r="B2814" s="109"/>
      <c r="C2814" s="102"/>
      <c r="D2814" s="90"/>
      <c r="E2814" s="102"/>
      <c r="F2814" s="102"/>
      <c r="G2814" s="102"/>
      <c r="H2814" s="102"/>
      <c r="I2814" s="98"/>
      <c r="J2814" s="102"/>
      <c r="K2814" s="94"/>
      <c r="L2814" s="94"/>
      <c r="M2814" s="94"/>
      <c r="N2814" s="102">
        <v>2</v>
      </c>
      <c r="O2814" s="111" t="s">
        <v>3943</v>
      </c>
      <c r="P2814" s="96">
        <v>3570800355563</v>
      </c>
      <c r="Q2814" s="111" t="s">
        <v>3944</v>
      </c>
      <c r="R2814" s="111" t="s">
        <v>3947</v>
      </c>
      <c r="S2814" s="97" t="s">
        <v>3951</v>
      </c>
      <c r="T2814" s="102" t="s">
        <v>95</v>
      </c>
      <c r="U2814" s="102" t="s">
        <v>45</v>
      </c>
      <c r="V2814" s="102" t="s">
        <v>52</v>
      </c>
      <c r="W2814" s="94">
        <v>9.1</v>
      </c>
      <c r="X2814" s="98">
        <v>2.23</v>
      </c>
      <c r="Y2814" s="94">
        <v>6750</v>
      </c>
      <c r="Z2814" s="94">
        <f>W2814*Y2814</f>
        <v>61425</v>
      </c>
      <c r="AA2814" s="89">
        <v>6</v>
      </c>
      <c r="AB2814" s="89">
        <v>6</v>
      </c>
      <c r="AC2814" s="94">
        <f>(Z2814*(100-AB2814))/100</f>
        <v>57739.5</v>
      </c>
      <c r="AD2814" s="94">
        <f>IF(AND(AC2814="",M2813=""),0,IF((AC2814=""),M2813, IF( (M2813=""),AC2814,AC2814+M2813)))</f>
        <v>211339.5</v>
      </c>
      <c r="AE2814" s="94">
        <f>IF( (X2814=""),AD2814*1,( M2813+(SUM(AC2814:AC2814)) )*(X2814/100) )</f>
        <v>4712.8708500000002</v>
      </c>
      <c r="AF2814" s="94">
        <v>50000000</v>
      </c>
      <c r="AG2814" s="94">
        <f t="shared" si="268"/>
        <v>0</v>
      </c>
      <c r="AH2814" s="94">
        <v>0.02</v>
      </c>
    </row>
    <row r="2815" spans="1:34" s="73" customFormat="1" x14ac:dyDescent="0.55000000000000004">
      <c r="A2815" s="108"/>
      <c r="B2815" s="109"/>
      <c r="C2815" s="102"/>
      <c r="D2815" s="90"/>
      <c r="E2815" s="102"/>
      <c r="F2815" s="102"/>
      <c r="G2815" s="102"/>
      <c r="H2815" s="102"/>
      <c r="I2815" s="98"/>
      <c r="J2815" s="102"/>
      <c r="K2815" s="94"/>
      <c r="L2815" s="94"/>
      <c r="M2815" s="94"/>
      <c r="N2815" s="102">
        <v>3</v>
      </c>
      <c r="O2815" s="111" t="s">
        <v>3943</v>
      </c>
      <c r="P2815" s="96">
        <v>3570800355563</v>
      </c>
      <c r="Q2815" s="111" t="s">
        <v>3944</v>
      </c>
      <c r="R2815" s="111" t="s">
        <v>3947</v>
      </c>
      <c r="S2815" s="97" t="s">
        <v>3952</v>
      </c>
      <c r="T2815" s="102" t="s">
        <v>51</v>
      </c>
      <c r="U2815" s="102" t="s">
        <v>74</v>
      </c>
      <c r="V2815" s="102" t="s">
        <v>52</v>
      </c>
      <c r="W2815" s="94">
        <v>27.36</v>
      </c>
      <c r="X2815" s="98">
        <v>6.7</v>
      </c>
      <c r="Y2815" s="94">
        <v>6750</v>
      </c>
      <c r="Z2815" s="94">
        <f>W2815*Y2815</f>
        <v>184680</v>
      </c>
      <c r="AA2815" s="89">
        <v>21</v>
      </c>
      <c r="AB2815" s="89">
        <v>93</v>
      </c>
      <c r="AC2815" s="94">
        <f>(Z2815*(100-AB2815))/100</f>
        <v>12927.6</v>
      </c>
      <c r="AD2815" s="94">
        <f>IF(AND(AC2815="",M2813=""),0,IF((AC2815=""),M2813, IF( (M2813=""),AC2815,AC2815+M2813)))</f>
        <v>166527.6</v>
      </c>
      <c r="AE2815" s="94">
        <f>IF( (X2815=""),AD2815*1,( M2813+(SUM(AC2815:AC2815)) )*(X2815/100) )</f>
        <v>11157.349200000001</v>
      </c>
      <c r="AF2815" s="94">
        <v>50000000</v>
      </c>
      <c r="AG2815" s="94">
        <f t="shared" si="268"/>
        <v>0</v>
      </c>
      <c r="AH2815" s="94">
        <v>0.02</v>
      </c>
    </row>
    <row r="2816" spans="1:34" s="73" customFormat="1" x14ac:dyDescent="0.55000000000000004">
      <c r="A2816" s="108"/>
      <c r="B2816" s="109">
        <v>1222</v>
      </c>
      <c r="C2816" s="102">
        <v>8468</v>
      </c>
      <c r="D2816" s="90" t="s">
        <v>3953</v>
      </c>
      <c r="E2816" s="102" t="s">
        <v>34</v>
      </c>
      <c r="F2816" s="102">
        <v>11326</v>
      </c>
      <c r="G2816" s="102">
        <v>0</v>
      </c>
      <c r="H2816" s="102">
        <v>1</v>
      </c>
      <c r="I2816" s="98">
        <v>5</v>
      </c>
      <c r="J2816" s="102" t="s">
        <v>38</v>
      </c>
      <c r="K2816" s="94">
        <f>((G2816*400)+(H2816*100))+I2816</f>
        <v>105</v>
      </c>
      <c r="L2816" s="94">
        <v>800</v>
      </c>
      <c r="M2816" s="94">
        <f>K2816*L2816</f>
        <v>84000</v>
      </c>
      <c r="N2816" s="102"/>
      <c r="O2816" s="111" t="s">
        <v>3943</v>
      </c>
      <c r="P2816" s="96">
        <v>3570800355563</v>
      </c>
      <c r="Q2816" s="111" t="s">
        <v>3944</v>
      </c>
      <c r="R2816" s="111" t="s">
        <v>3947</v>
      </c>
      <c r="S2816" s="97" t="s">
        <v>3953</v>
      </c>
      <c r="T2816" s="102"/>
      <c r="U2816" s="102"/>
      <c r="V2816" s="102"/>
      <c r="W2816" s="94"/>
      <c r="X2816" s="98"/>
      <c r="Y2816" s="94"/>
      <c r="Z2816" s="94"/>
      <c r="AA2816" s="89"/>
      <c r="AB2816" s="89"/>
      <c r="AC2816" s="94"/>
      <c r="AD2816" s="94">
        <f>IF(AND(AC2816="",M2816=""),0,IF((AC2816=""),M2816,IF((M2816=""),AC2816,AC2816+M2816)))</f>
        <v>84000</v>
      </c>
      <c r="AE2816" s="94">
        <f>IF( (X2816=""),AD2816*1,AD2816*(X2816/100) )</f>
        <v>84000</v>
      </c>
      <c r="AF2816" s="94">
        <v>50000000</v>
      </c>
      <c r="AG2816" s="94">
        <f t="shared" si="268"/>
        <v>0</v>
      </c>
      <c r="AH2816" s="94">
        <v>0.01</v>
      </c>
    </row>
    <row r="2817" spans="1:34" s="73" customFormat="1" x14ac:dyDescent="0.55000000000000004">
      <c r="A2817" s="108"/>
      <c r="B2817" s="109"/>
      <c r="C2817" s="102"/>
      <c r="D2817" s="90"/>
      <c r="E2817" s="102"/>
      <c r="F2817" s="102"/>
      <c r="G2817" s="102"/>
      <c r="H2817" s="102"/>
      <c r="I2817" s="98"/>
      <c r="J2817" s="102"/>
      <c r="K2817" s="94"/>
      <c r="L2817" s="94" t="s">
        <v>63</v>
      </c>
      <c r="M2817" s="94">
        <f>SUM(M2811:M2816)</f>
        <v>2308150</v>
      </c>
      <c r="N2817" s="102"/>
      <c r="O2817" s="111"/>
      <c r="P2817" s="96"/>
      <c r="Q2817" s="111"/>
      <c r="R2817" s="111"/>
      <c r="S2817" s="97"/>
      <c r="T2817" s="102"/>
      <c r="U2817" s="102"/>
      <c r="V2817" s="102"/>
      <c r="W2817" s="94"/>
      <c r="X2817" s="98"/>
      <c r="Y2817" s="94"/>
      <c r="Z2817" s="94"/>
      <c r="AA2817" s="89"/>
      <c r="AB2817" s="89"/>
      <c r="AC2817" s="94"/>
      <c r="AD2817" s="94">
        <f>SUM(AD2811:AD2816)</f>
        <v>5044072.8999999994</v>
      </c>
      <c r="AE2817" s="94">
        <f>SUM(AE2811:AE2816)</f>
        <v>4457785.15711</v>
      </c>
      <c r="AF2817" s="94"/>
      <c r="AG2817" s="94">
        <f>SUM(AG2811:AG2816)</f>
        <v>0</v>
      </c>
      <c r="AH2817" s="94"/>
    </row>
    <row r="2818" spans="1:34" s="99" customFormat="1" x14ac:dyDescent="0.55000000000000004">
      <c r="A2818" s="107" t="s">
        <v>3966</v>
      </c>
      <c r="B2818" s="102">
        <v>1373</v>
      </c>
      <c r="C2818" s="102">
        <v>7556</v>
      </c>
      <c r="D2818" s="90" t="s">
        <v>3967</v>
      </c>
      <c r="E2818" s="102" t="s">
        <v>34</v>
      </c>
      <c r="F2818" s="102">
        <v>21532</v>
      </c>
      <c r="G2818" s="102">
        <v>0</v>
      </c>
      <c r="H2818" s="102">
        <v>1</v>
      </c>
      <c r="I2818" s="98">
        <v>50</v>
      </c>
      <c r="J2818" s="102" t="s">
        <v>35</v>
      </c>
      <c r="K2818" s="94">
        <f>((G2818*400)+(H2818*100))+I2818</f>
        <v>150</v>
      </c>
      <c r="L2818" s="94">
        <v>2750</v>
      </c>
      <c r="M2818" s="94">
        <f>K2818*L2818</f>
        <v>412500</v>
      </c>
      <c r="N2818" s="102">
        <v>1</v>
      </c>
      <c r="O2818" s="111" t="s">
        <v>3964</v>
      </c>
      <c r="P2818" s="96"/>
      <c r="Q2818" s="111" t="s">
        <v>3965</v>
      </c>
      <c r="R2818" s="111" t="s">
        <v>3968</v>
      </c>
      <c r="S2818" s="97" t="s">
        <v>3969</v>
      </c>
      <c r="T2818" s="102" t="s">
        <v>51</v>
      </c>
      <c r="U2818" s="102" t="s">
        <v>45</v>
      </c>
      <c r="V2818" s="102" t="s">
        <v>52</v>
      </c>
      <c r="W2818" s="94">
        <v>288</v>
      </c>
      <c r="X2818" s="98">
        <v>47.11</v>
      </c>
      <c r="Y2818" s="94">
        <v>6750</v>
      </c>
      <c r="Z2818" s="94">
        <f>W2818*Y2818</f>
        <v>1944000</v>
      </c>
      <c r="AA2818" s="89">
        <v>28</v>
      </c>
      <c r="AB2818" s="89">
        <v>46</v>
      </c>
      <c r="AC2818" s="94">
        <f>(Z2818*(100-AB2818))/100</f>
        <v>1049760</v>
      </c>
      <c r="AD2818" s="94">
        <f>IF(AND(AC2818="",M2818=""),0,IF((AC2818=""),M2818, IF( (M2818=""),AC2818,SUM(AC2818:AC2822)+M2818)))</f>
        <v>2951121</v>
      </c>
      <c r="AE2818" s="94">
        <f>IF( (X2818=""),AD2818*1,AD2818*(X2818/100) )</f>
        <v>1390273.1030999999</v>
      </c>
      <c r="AF2818" s="94">
        <v>50000000</v>
      </c>
      <c r="AG2818" s="94">
        <f>IF((AF2818-AE2818) &gt; 1,0,IF((AF2818-AE2818)&lt;0,AE2818-AF2818,AF2818-AE2818))</f>
        <v>0</v>
      </c>
      <c r="AH2818" s="94">
        <v>0.02</v>
      </c>
    </row>
    <row r="2819" spans="1:34" s="99" customFormat="1" x14ac:dyDescent="0.55000000000000004">
      <c r="A2819" s="107"/>
      <c r="B2819" s="102"/>
      <c r="C2819" s="102"/>
      <c r="D2819" s="90"/>
      <c r="E2819" s="102"/>
      <c r="F2819" s="102"/>
      <c r="G2819" s="102"/>
      <c r="H2819" s="102"/>
      <c r="I2819" s="98"/>
      <c r="J2819" s="102"/>
      <c r="K2819" s="94"/>
      <c r="L2819" s="94"/>
      <c r="M2819" s="94"/>
      <c r="N2819" s="102">
        <v>2</v>
      </c>
      <c r="O2819" s="111" t="s">
        <v>3964</v>
      </c>
      <c r="P2819" s="96"/>
      <c r="Q2819" s="111" t="s">
        <v>3965</v>
      </c>
      <c r="R2819" s="111" t="s">
        <v>3968</v>
      </c>
      <c r="S2819" s="97" t="s">
        <v>3970</v>
      </c>
      <c r="T2819" s="102" t="s">
        <v>55</v>
      </c>
      <c r="U2819" s="102" t="s">
        <v>45</v>
      </c>
      <c r="V2819" s="102" t="s">
        <v>75</v>
      </c>
      <c r="W2819" s="94">
        <v>126</v>
      </c>
      <c r="X2819" s="98">
        <v>13.74</v>
      </c>
      <c r="Y2819" s="94">
        <v>2650</v>
      </c>
      <c r="Z2819" s="94">
        <f>W2819*Y2819</f>
        <v>333900</v>
      </c>
      <c r="AA2819" s="89">
        <v>28</v>
      </c>
      <c r="AB2819" s="89">
        <v>46</v>
      </c>
      <c r="AC2819" s="94">
        <f>(Z2819*(100-AB2819))/100</f>
        <v>180306</v>
      </c>
      <c r="AD2819" s="94">
        <f>IF(AND(AC2819="",M2818=""),0,IF((AC2819=""),M2818, IF( (M2818=""),AC2819,SUM(AC2818:AC2822)+M2818)))</f>
        <v>2951121</v>
      </c>
      <c r="AE2819" s="94">
        <f>IF( (X2819=""),AD2819*1,AD2819*(X2819/100) )</f>
        <v>405484.02539999998</v>
      </c>
      <c r="AF2819" s="94">
        <v>0</v>
      </c>
      <c r="AG2819" s="94">
        <f>IF((AF2819-AE2819) &gt; 1,0,IF((AF2819-AE2819)&lt;0,AE2819-AF2819,AF2819-AE2819))</f>
        <v>405484.02539999998</v>
      </c>
      <c r="AH2819" s="94">
        <v>0.3</v>
      </c>
    </row>
    <row r="2820" spans="1:34" s="99" customFormat="1" x14ac:dyDescent="0.55000000000000004">
      <c r="A2820" s="107"/>
      <c r="B2820" s="102"/>
      <c r="C2820" s="102"/>
      <c r="D2820" s="90"/>
      <c r="E2820" s="102"/>
      <c r="F2820" s="102"/>
      <c r="G2820" s="102"/>
      <c r="H2820" s="102"/>
      <c r="I2820" s="98"/>
      <c r="J2820" s="102"/>
      <c r="K2820" s="94"/>
      <c r="L2820" s="94"/>
      <c r="M2820" s="94"/>
      <c r="N2820" s="102">
        <v>3</v>
      </c>
      <c r="O2820" s="111" t="s">
        <v>3964</v>
      </c>
      <c r="P2820" s="96"/>
      <c r="Q2820" s="111" t="s">
        <v>3965</v>
      </c>
      <c r="R2820" s="111" t="s">
        <v>3968</v>
      </c>
      <c r="S2820" s="97" t="s">
        <v>3971</v>
      </c>
      <c r="T2820" s="102" t="s">
        <v>51</v>
      </c>
      <c r="U2820" s="102" t="s">
        <v>45</v>
      </c>
      <c r="V2820" s="102" t="s">
        <v>75</v>
      </c>
      <c r="W2820" s="94">
        <v>32</v>
      </c>
      <c r="X2820" s="98">
        <v>3.49</v>
      </c>
      <c r="Y2820" s="94">
        <v>6750</v>
      </c>
      <c r="Z2820" s="94">
        <f>W2820*Y2820</f>
        <v>216000</v>
      </c>
      <c r="AA2820" s="89">
        <v>28</v>
      </c>
      <c r="AB2820" s="89">
        <v>46</v>
      </c>
      <c r="AC2820" s="94">
        <f>(Z2820*(100-AB2820))/100</f>
        <v>116640</v>
      </c>
      <c r="AD2820" s="94">
        <f>IF(AND(AC2820="",M2818=""),0,IF((AC2820=""),M2818, IF( (M2818=""),AC2820,SUM(AC2818:AC2822)+M2818)))</f>
        <v>2951121</v>
      </c>
      <c r="AE2820" s="94">
        <f>IF( (X2820=""),AD2820*1,AD2820*(X2820/100) )</f>
        <v>102994.1229</v>
      </c>
      <c r="AF2820" s="94">
        <v>0</v>
      </c>
      <c r="AG2820" s="94">
        <f>IF((AF2820-AE2820) &gt; 1,0,IF((AF2820-AE2820)&lt;0,AE2820-AF2820,AF2820-AE2820))</f>
        <v>102994.1229</v>
      </c>
      <c r="AH2820" s="94">
        <v>0.3</v>
      </c>
    </row>
    <row r="2821" spans="1:34" s="99" customFormat="1" x14ac:dyDescent="0.55000000000000004">
      <c r="A2821" s="107"/>
      <c r="B2821" s="102"/>
      <c r="C2821" s="102"/>
      <c r="D2821" s="90"/>
      <c r="E2821" s="102"/>
      <c r="F2821" s="102"/>
      <c r="G2821" s="102"/>
      <c r="H2821" s="102"/>
      <c r="I2821" s="98"/>
      <c r="J2821" s="102"/>
      <c r="K2821" s="94"/>
      <c r="L2821" s="94"/>
      <c r="M2821" s="94"/>
      <c r="N2821" s="102">
        <v>4</v>
      </c>
      <c r="O2821" s="111" t="s">
        <v>3964</v>
      </c>
      <c r="P2821" s="96"/>
      <c r="Q2821" s="111" t="s">
        <v>3965</v>
      </c>
      <c r="R2821" s="111" t="s">
        <v>3968</v>
      </c>
      <c r="S2821" s="97" t="s">
        <v>3972</v>
      </c>
      <c r="T2821" s="102" t="s">
        <v>51</v>
      </c>
      <c r="U2821" s="102" t="s">
        <v>45</v>
      </c>
      <c r="V2821" s="102" t="s">
        <v>75</v>
      </c>
      <c r="W2821" s="94">
        <v>135</v>
      </c>
      <c r="X2821" s="98">
        <v>14.72</v>
      </c>
      <c r="Y2821" s="94">
        <v>6750</v>
      </c>
      <c r="Z2821" s="94">
        <f>W2821*Y2821</f>
        <v>911250</v>
      </c>
      <c r="AA2821" s="89">
        <v>28</v>
      </c>
      <c r="AB2821" s="89">
        <v>46</v>
      </c>
      <c r="AC2821" s="94">
        <f>(Z2821*(100-AB2821))/100</f>
        <v>492075</v>
      </c>
      <c r="AD2821" s="94">
        <f>IF(AND(AC2821="",M2818=""),0,IF((AC2821=""),M2818, IF( (M2818=""),AC2821,SUM(AC2818:AC2822)+M2818)))</f>
        <v>2951121</v>
      </c>
      <c r="AE2821" s="94">
        <f>IF( (X2821=""),AD2821*1,AD2821*(X2821/100) )</f>
        <v>434405.01120000001</v>
      </c>
      <c r="AF2821" s="94">
        <v>0</v>
      </c>
      <c r="AG2821" s="94">
        <f>IF((AF2821-AE2821) &gt; 1,0,IF((AF2821-AE2821)&lt;0,AE2821-AF2821,AF2821-AE2821))</f>
        <v>434405.01120000001</v>
      </c>
      <c r="AH2821" s="94">
        <v>0.3</v>
      </c>
    </row>
    <row r="2822" spans="1:34" s="99" customFormat="1" x14ac:dyDescent="0.55000000000000004">
      <c r="A2822" s="107"/>
      <c r="B2822" s="102"/>
      <c r="C2822" s="102"/>
      <c r="D2822" s="90"/>
      <c r="E2822" s="102"/>
      <c r="F2822" s="102"/>
      <c r="G2822" s="102"/>
      <c r="H2822" s="102"/>
      <c r="I2822" s="98"/>
      <c r="J2822" s="102"/>
      <c r="K2822" s="94"/>
      <c r="L2822" s="94"/>
      <c r="M2822" s="94"/>
      <c r="N2822" s="102">
        <v>5</v>
      </c>
      <c r="O2822" s="111" t="s">
        <v>3964</v>
      </c>
      <c r="P2822" s="96"/>
      <c r="Q2822" s="111" t="s">
        <v>3965</v>
      </c>
      <c r="R2822" s="111" t="s">
        <v>3968</v>
      </c>
      <c r="S2822" s="97" t="s">
        <v>3973</v>
      </c>
      <c r="T2822" s="102" t="s">
        <v>51</v>
      </c>
      <c r="U2822" s="102" t="s">
        <v>45</v>
      </c>
      <c r="V2822" s="102" t="s">
        <v>52</v>
      </c>
      <c r="W2822" s="94">
        <v>192</v>
      </c>
      <c r="X2822" s="98">
        <v>20.94</v>
      </c>
      <c r="Y2822" s="94">
        <v>6750</v>
      </c>
      <c r="Z2822" s="94">
        <f>W2822*Y2822</f>
        <v>1296000</v>
      </c>
      <c r="AA2822" s="89">
        <v>28</v>
      </c>
      <c r="AB2822" s="89">
        <v>46</v>
      </c>
      <c r="AC2822" s="94">
        <f>(Z2822*(100-AB2822))/100</f>
        <v>699840</v>
      </c>
      <c r="AD2822" s="94">
        <f>IF(AND(AC2822="",M2818=""),0,IF((AC2822=""),M2818, IF( (M2818=""),AC2822,SUM(AC2818:AC2822)+M2818)))</f>
        <v>2951121</v>
      </c>
      <c r="AE2822" s="94">
        <f>IF( (X2822=""),AD2822*1,AD2822*(X2822/100) )</f>
        <v>617964.73739999998</v>
      </c>
      <c r="AF2822" s="94">
        <v>50000000</v>
      </c>
      <c r="AG2822" s="94">
        <f>IF((AF2822-AE2822) &gt; 1,0,IF((AF2822-AE2822)&lt;0,AE2822-AF2822,AF2822-AE2822))</f>
        <v>0</v>
      </c>
      <c r="AH2822" s="94">
        <v>0.02</v>
      </c>
    </row>
    <row r="2823" spans="1:34" s="99" customFormat="1" x14ac:dyDescent="0.55000000000000004">
      <c r="A2823" s="107"/>
      <c r="B2823" s="102"/>
      <c r="C2823" s="102"/>
      <c r="D2823" s="90"/>
      <c r="E2823" s="102"/>
      <c r="F2823" s="102"/>
      <c r="G2823" s="102"/>
      <c r="H2823" s="102"/>
      <c r="I2823" s="98"/>
      <c r="J2823" s="102"/>
      <c r="K2823" s="94"/>
      <c r="L2823" s="94" t="s">
        <v>63</v>
      </c>
      <c r="M2823" s="94">
        <f>SUM(M2818:M2822)</f>
        <v>412500</v>
      </c>
      <c r="N2823" s="102"/>
      <c r="O2823" s="111"/>
      <c r="P2823" s="96"/>
      <c r="Q2823" s="111"/>
      <c r="R2823" s="111"/>
      <c r="S2823" s="97"/>
      <c r="T2823" s="102"/>
      <c r="U2823" s="102"/>
      <c r="V2823" s="102"/>
      <c r="W2823" s="94"/>
      <c r="X2823" s="98"/>
      <c r="Y2823" s="94"/>
      <c r="Z2823" s="94"/>
      <c r="AA2823" s="89"/>
      <c r="AB2823" s="89"/>
      <c r="AC2823" s="94"/>
      <c r="AD2823" s="94"/>
      <c r="AE2823" s="94">
        <f>SUM(AE2818:AE2822)</f>
        <v>2951121</v>
      </c>
      <c r="AF2823" s="94"/>
      <c r="AG2823" s="94">
        <f>SUM(AG2818:AG2822)</f>
        <v>942883.15950000007</v>
      </c>
      <c r="AH2823" s="94"/>
    </row>
    <row r="2824" spans="1:34" s="99" customFormat="1" x14ac:dyDescent="0.55000000000000004">
      <c r="A2824" s="107" t="s">
        <v>15488</v>
      </c>
      <c r="B2824" s="161">
        <v>1374</v>
      </c>
      <c r="C2824" s="161">
        <v>10751</v>
      </c>
      <c r="D2824" s="162" t="s">
        <v>15489</v>
      </c>
      <c r="E2824" s="161" t="s">
        <v>34</v>
      </c>
      <c r="F2824" s="161">
        <v>25120</v>
      </c>
      <c r="G2824" s="161">
        <v>0</v>
      </c>
      <c r="H2824" s="161">
        <v>0</v>
      </c>
      <c r="I2824" s="163">
        <v>19</v>
      </c>
      <c r="J2824" s="161" t="s">
        <v>35</v>
      </c>
      <c r="K2824" s="121">
        <f>((G2824*400)+(H2824*100))+I2824</f>
        <v>19</v>
      </c>
      <c r="L2824" s="121">
        <v>14500</v>
      </c>
      <c r="M2824" s="121">
        <f>K2824*L2824</f>
        <v>275500</v>
      </c>
      <c r="N2824" s="161">
        <v>1</v>
      </c>
      <c r="O2824" s="164" t="s">
        <v>15486</v>
      </c>
      <c r="P2824" s="165">
        <v>3101800214816</v>
      </c>
      <c r="Q2824" s="164" t="s">
        <v>15487</v>
      </c>
      <c r="R2824" s="164" t="s">
        <v>15490</v>
      </c>
      <c r="S2824" s="166"/>
      <c r="T2824" s="161" t="s">
        <v>44</v>
      </c>
      <c r="U2824" s="161" t="s">
        <v>45</v>
      </c>
      <c r="V2824" s="102" t="s">
        <v>52</v>
      </c>
      <c r="W2824" s="94">
        <v>108</v>
      </c>
      <c r="X2824" s="98">
        <v>100</v>
      </c>
      <c r="Y2824" s="94">
        <v>7150</v>
      </c>
      <c r="Z2824" s="94">
        <f>W2824*Y2824</f>
        <v>772200</v>
      </c>
      <c r="AA2824" s="89">
        <v>9</v>
      </c>
      <c r="AB2824" s="89">
        <v>9</v>
      </c>
      <c r="AC2824" s="94">
        <f>(Z2824*(100-AB2824))/100</f>
        <v>702702</v>
      </c>
      <c r="AD2824" s="121">
        <f>IF(AND(AC2824="",M2824=""),0,IF((AC2824=""),M2824,IF((M2824=""),AC2824,AC2824+M2824)))</f>
        <v>978202</v>
      </c>
      <c r="AE2824" s="121">
        <f>IF( (X2824=""),AD2824*1,AD2824*(X2824/100) )</f>
        <v>978202</v>
      </c>
      <c r="AF2824" s="121">
        <v>0</v>
      </c>
      <c r="AG2824" s="121">
        <f>IF((AF2824-AE2824) &gt; 1,0,IF((AF2824-AE2824)&lt;0,AE2824-AF2824,AF2824-AE2824))</f>
        <v>978202</v>
      </c>
      <c r="AH2824" s="121">
        <v>0.02</v>
      </c>
    </row>
    <row r="2825" spans="1:34" s="99" customFormat="1" x14ac:dyDescent="0.55000000000000004">
      <c r="A2825" s="107"/>
      <c r="B2825" s="161"/>
      <c r="C2825" s="161"/>
      <c r="D2825" s="162"/>
      <c r="E2825" s="161"/>
      <c r="F2825" s="161"/>
      <c r="G2825" s="161"/>
      <c r="H2825" s="161"/>
      <c r="I2825" s="163"/>
      <c r="J2825" s="161"/>
      <c r="K2825" s="121"/>
      <c r="L2825" s="121" t="s">
        <v>63</v>
      </c>
      <c r="M2825" s="121">
        <f>SUM(M2824:M2824)</f>
        <v>275500</v>
      </c>
      <c r="N2825" s="161"/>
      <c r="O2825" s="164"/>
      <c r="P2825" s="165"/>
      <c r="Q2825" s="164"/>
      <c r="R2825" s="164"/>
      <c r="S2825" s="166"/>
      <c r="T2825" s="161"/>
      <c r="U2825" s="161"/>
      <c r="V2825" s="161"/>
      <c r="W2825" s="121"/>
      <c r="X2825" s="163"/>
      <c r="Y2825" s="121"/>
      <c r="Z2825" s="121"/>
      <c r="AA2825" s="167"/>
      <c r="AB2825" s="167"/>
      <c r="AC2825" s="121"/>
      <c r="AD2825" s="121"/>
      <c r="AE2825" s="121">
        <f>SUM(AE2824:AE2824)</f>
        <v>978202</v>
      </c>
      <c r="AF2825" s="121"/>
      <c r="AG2825" s="121">
        <f>SUM(AG2824:AG2824)</f>
        <v>978202</v>
      </c>
      <c r="AH2825" s="121"/>
    </row>
    <row r="2826" spans="1:34" s="73" customFormat="1" x14ac:dyDescent="0.55000000000000004">
      <c r="A2826" s="108" t="s">
        <v>3941</v>
      </c>
      <c r="B2826" s="109">
        <v>1223</v>
      </c>
      <c r="C2826" s="102">
        <v>10287</v>
      </c>
      <c r="D2826" s="90" t="s">
        <v>3954</v>
      </c>
      <c r="E2826" s="102" t="s">
        <v>34</v>
      </c>
      <c r="F2826" s="102">
        <v>16086</v>
      </c>
      <c r="G2826" s="102">
        <v>0</v>
      </c>
      <c r="H2826" s="102">
        <v>1</v>
      </c>
      <c r="I2826" s="98">
        <v>1</v>
      </c>
      <c r="J2826" s="102" t="s">
        <v>38</v>
      </c>
      <c r="K2826" s="94">
        <f>((G2826*400)+(H2826*100))+I2826</f>
        <v>101</v>
      </c>
      <c r="L2826" s="94">
        <v>1350</v>
      </c>
      <c r="M2826" s="94">
        <f>K2826*L2826</f>
        <v>136350</v>
      </c>
      <c r="N2826" s="102"/>
      <c r="O2826" s="111"/>
      <c r="P2826" s="96"/>
      <c r="Q2826" s="111"/>
      <c r="R2826" s="111"/>
      <c r="S2826" s="97"/>
      <c r="T2826" s="102"/>
      <c r="U2826" s="102"/>
      <c r="V2826" s="102"/>
      <c r="W2826" s="94"/>
      <c r="X2826" s="98"/>
      <c r="Y2826" s="94"/>
      <c r="Z2826" s="94"/>
      <c r="AA2826" s="89"/>
      <c r="AB2826" s="89"/>
      <c r="AC2826" s="94"/>
      <c r="AD2826" s="94">
        <f>IF(AND(AC2826="",M2826=""),0,IF((AC2826=""),M2826,IF((M2826=""),AC2826,AC2826+M2826)))</f>
        <v>136350</v>
      </c>
      <c r="AE2826" s="94">
        <f>IF( (X2826=""),AD2826*1,AD2826*(X2826/100) )</f>
        <v>136350</v>
      </c>
      <c r="AF2826" s="94">
        <v>50000000</v>
      </c>
      <c r="AG2826" s="94">
        <f>IF((AF2826-AE2826) &gt; 1,0,IF((AF2826-AE2826)&lt;0,AE2826-AF2826,AF2826-AE2826))</f>
        <v>0</v>
      </c>
      <c r="AH2826" s="94">
        <v>0.01</v>
      </c>
    </row>
    <row r="2827" spans="1:34" s="73" customFormat="1" x14ac:dyDescent="0.55000000000000004">
      <c r="A2827" s="108"/>
      <c r="B2827" s="109">
        <v>1224</v>
      </c>
      <c r="C2827" s="102">
        <v>10288</v>
      </c>
      <c r="D2827" s="90" t="s">
        <v>3955</v>
      </c>
      <c r="E2827" s="102" t="s">
        <v>34</v>
      </c>
      <c r="F2827" s="102">
        <v>16087</v>
      </c>
      <c r="G2827" s="102">
        <v>0</v>
      </c>
      <c r="H2827" s="102">
        <v>2</v>
      </c>
      <c r="I2827" s="98">
        <v>19</v>
      </c>
      <c r="J2827" s="102" t="s">
        <v>38</v>
      </c>
      <c r="K2827" s="94">
        <f>((G2827*400)+(H2827*100))+I2827</f>
        <v>219</v>
      </c>
      <c r="L2827" s="94">
        <v>1350</v>
      </c>
      <c r="M2827" s="94">
        <f>K2827*L2827</f>
        <v>295650</v>
      </c>
      <c r="N2827" s="102"/>
      <c r="O2827" s="111"/>
      <c r="P2827" s="96"/>
      <c r="Q2827" s="111"/>
      <c r="R2827" s="111"/>
      <c r="S2827" s="97"/>
      <c r="T2827" s="102"/>
      <c r="U2827" s="102"/>
      <c r="V2827" s="102"/>
      <c r="W2827" s="94"/>
      <c r="X2827" s="98"/>
      <c r="Y2827" s="94"/>
      <c r="Z2827" s="94"/>
      <c r="AA2827" s="89"/>
      <c r="AB2827" s="89"/>
      <c r="AC2827" s="94"/>
      <c r="AD2827" s="94">
        <f>IF(AND(AC2827="",M2827=""),0,IF((AC2827=""),M2827,IF((M2827=""),AC2827,AC2827+M2827)))</f>
        <v>295650</v>
      </c>
      <c r="AE2827" s="94">
        <f>IF( (X2827=""),AD2827*1,AD2827*(X2827/100) )</f>
        <v>295650</v>
      </c>
      <c r="AF2827" s="94">
        <v>50000000</v>
      </c>
      <c r="AG2827" s="94">
        <f>IF((AF2827-AE2827) &gt; 1,0,IF((AF2827-AE2827)&lt;0,AE2827-AF2827,AF2827-AE2827))</f>
        <v>0</v>
      </c>
      <c r="AH2827" s="94">
        <v>0.01</v>
      </c>
    </row>
    <row r="2828" spans="1:34" s="73" customFormat="1" x14ac:dyDescent="0.55000000000000004">
      <c r="A2828" s="108"/>
      <c r="B2828" s="109"/>
      <c r="C2828" s="102"/>
      <c r="D2828" s="90"/>
      <c r="E2828" s="102"/>
      <c r="F2828" s="102"/>
      <c r="G2828" s="102"/>
      <c r="H2828" s="102"/>
      <c r="I2828" s="98"/>
      <c r="J2828" s="102"/>
      <c r="K2828" s="94"/>
      <c r="L2828" s="94" t="s">
        <v>63</v>
      </c>
      <c r="M2828" s="94">
        <f>SUM(M2826:M2827)</f>
        <v>432000</v>
      </c>
      <c r="N2828" s="102"/>
      <c r="O2828" s="111"/>
      <c r="P2828" s="96"/>
      <c r="Q2828" s="111"/>
      <c r="R2828" s="111"/>
      <c r="S2828" s="97"/>
      <c r="T2828" s="102"/>
      <c r="U2828" s="102"/>
      <c r="V2828" s="102"/>
      <c r="W2828" s="94"/>
      <c r="X2828" s="98"/>
      <c r="Y2828" s="94"/>
      <c r="Z2828" s="94"/>
      <c r="AA2828" s="89"/>
      <c r="AB2828" s="89"/>
      <c r="AC2828" s="94"/>
      <c r="AD2828" s="94">
        <f>SUM(AD2826:AD2827)</f>
        <v>432000</v>
      </c>
      <c r="AE2828" s="94">
        <f>SUM(AE2826:AE2827)</f>
        <v>432000</v>
      </c>
      <c r="AF2828" s="94"/>
      <c r="AG2828" s="94">
        <f>SUM(AG2826:AG2827)</f>
        <v>0</v>
      </c>
      <c r="AH2828" s="94"/>
    </row>
    <row r="2829" spans="1:34" s="73" customFormat="1" x14ac:dyDescent="0.55000000000000004">
      <c r="A2829" s="108" t="s">
        <v>3945</v>
      </c>
      <c r="B2829" s="109">
        <v>1225</v>
      </c>
      <c r="C2829" s="102">
        <v>8686</v>
      </c>
      <c r="D2829" s="90" t="s">
        <v>3956</v>
      </c>
      <c r="E2829" s="102" t="s">
        <v>34</v>
      </c>
      <c r="F2829" s="102">
        <v>17137</v>
      </c>
      <c r="G2829" s="102">
        <v>1</v>
      </c>
      <c r="H2829" s="102">
        <v>0</v>
      </c>
      <c r="I2829" s="98">
        <v>82</v>
      </c>
      <c r="J2829" s="102" t="s">
        <v>38</v>
      </c>
      <c r="K2829" s="94">
        <f>((G2829*400)+(H2829*100))+I2829</f>
        <v>482</v>
      </c>
      <c r="L2829" s="94">
        <v>800</v>
      </c>
      <c r="M2829" s="94">
        <f>K2829*L2829</f>
        <v>385600</v>
      </c>
      <c r="N2829" s="102"/>
      <c r="O2829" s="111"/>
      <c r="P2829" s="96"/>
      <c r="Q2829" s="111"/>
      <c r="R2829" s="111"/>
      <c r="S2829" s="97"/>
      <c r="T2829" s="102"/>
      <c r="U2829" s="102"/>
      <c r="V2829" s="102"/>
      <c r="W2829" s="94"/>
      <c r="X2829" s="98"/>
      <c r="Y2829" s="94"/>
      <c r="Z2829" s="94"/>
      <c r="AA2829" s="89"/>
      <c r="AB2829" s="89"/>
      <c r="AC2829" s="94"/>
      <c r="AD2829" s="94">
        <f>IF(AND(AC2829="",M2829=""),0,IF((AC2829=""),M2829,IF((M2829=""),AC2829,AC2829+M2829)))</f>
        <v>385600</v>
      </c>
      <c r="AE2829" s="94">
        <f>IF( (X2829=""),AD2829*1,AD2829*(X2829/100) )</f>
        <v>385600</v>
      </c>
      <c r="AF2829" s="94">
        <v>50000000</v>
      </c>
      <c r="AG2829" s="94">
        <f>IF((AF2829-AE2829) &gt; 1,0,IF((AF2829-AE2829)&lt;0,AE2829-AF2829,AF2829-AE2829))</f>
        <v>0</v>
      </c>
      <c r="AH2829" s="94">
        <v>0.01</v>
      </c>
    </row>
    <row r="2830" spans="1:34" s="73" customFormat="1" x14ac:dyDescent="0.55000000000000004">
      <c r="A2830" s="108"/>
      <c r="B2830" s="109"/>
      <c r="C2830" s="102"/>
      <c r="D2830" s="90"/>
      <c r="E2830" s="102"/>
      <c r="F2830" s="102"/>
      <c r="G2830" s="102"/>
      <c r="H2830" s="102"/>
      <c r="I2830" s="98"/>
      <c r="J2830" s="102"/>
      <c r="K2830" s="94"/>
      <c r="L2830" s="94" t="s">
        <v>63</v>
      </c>
      <c r="M2830" s="94">
        <f>SUM(M2829:M2829)</f>
        <v>385600</v>
      </c>
      <c r="N2830" s="102"/>
      <c r="O2830" s="111"/>
      <c r="P2830" s="96"/>
      <c r="Q2830" s="111"/>
      <c r="R2830" s="111"/>
      <c r="S2830" s="97"/>
      <c r="T2830" s="102"/>
      <c r="U2830" s="102"/>
      <c r="V2830" s="102"/>
      <c r="W2830" s="94"/>
      <c r="X2830" s="98"/>
      <c r="Y2830" s="94"/>
      <c r="Z2830" s="94"/>
      <c r="AA2830" s="89"/>
      <c r="AB2830" s="89"/>
      <c r="AC2830" s="94"/>
      <c r="AD2830" s="94">
        <f>SUM(AD2829:AD2829)</f>
        <v>385600</v>
      </c>
      <c r="AE2830" s="94">
        <f>SUM(AE2829:AE2829)</f>
        <v>385600</v>
      </c>
      <c r="AF2830" s="94"/>
      <c r="AG2830" s="94">
        <f>SUM(AG2829:AG2829)</f>
        <v>0</v>
      </c>
      <c r="AH2830" s="94"/>
    </row>
    <row r="2831" spans="1:34" s="73" customFormat="1" x14ac:dyDescent="0.55000000000000004">
      <c r="A2831" s="108" t="s">
        <v>3959</v>
      </c>
      <c r="B2831" s="109">
        <v>1226</v>
      </c>
      <c r="C2831" s="102">
        <v>6662</v>
      </c>
      <c r="D2831" s="90" t="s">
        <v>3960</v>
      </c>
      <c r="E2831" s="102" t="s">
        <v>34</v>
      </c>
      <c r="F2831" s="102">
        <v>23216</v>
      </c>
      <c r="G2831" s="102">
        <v>0</v>
      </c>
      <c r="H2831" s="102">
        <v>1</v>
      </c>
      <c r="I2831" s="98">
        <v>14</v>
      </c>
      <c r="J2831" s="102" t="s">
        <v>35</v>
      </c>
      <c r="K2831" s="94">
        <f>((G2831*400)+(H2831*100))+I2831</f>
        <v>114</v>
      </c>
      <c r="L2831" s="94">
        <v>850</v>
      </c>
      <c r="M2831" s="94">
        <f>K2831*L2831</f>
        <v>96900</v>
      </c>
      <c r="N2831" s="102">
        <v>1</v>
      </c>
      <c r="O2831" s="111" t="s">
        <v>3957</v>
      </c>
      <c r="P2831" s="96"/>
      <c r="Q2831" s="111" t="s">
        <v>3958</v>
      </c>
      <c r="R2831" s="111" t="s">
        <v>3961</v>
      </c>
      <c r="S2831" s="97" t="s">
        <v>3962</v>
      </c>
      <c r="T2831" s="102" t="s">
        <v>51</v>
      </c>
      <c r="U2831" s="102" t="s">
        <v>227</v>
      </c>
      <c r="V2831" s="102" t="s">
        <v>52</v>
      </c>
      <c r="W2831" s="94">
        <v>100.8</v>
      </c>
      <c r="X2831" s="98">
        <v>73.680000000000007</v>
      </c>
      <c r="Y2831" s="94">
        <v>6750</v>
      </c>
      <c r="Z2831" s="94">
        <f>W2831*Y2831</f>
        <v>680400</v>
      </c>
      <c r="AA2831" s="89">
        <v>11</v>
      </c>
      <c r="AB2831" s="89">
        <v>34</v>
      </c>
      <c r="AC2831" s="94">
        <f>(Z2831*(100-AB2831))/100</f>
        <v>449064</v>
      </c>
      <c r="AD2831" s="94">
        <f>IF(AND(AC2831="",M2831=""),0,IF((AC2831=""),M2831, IF( (M2831=""),AC2831,AC2831+M2831)))</f>
        <v>545964</v>
      </c>
      <c r="AE2831" s="94">
        <f>IF( (X2831=""),AD2831*1,( M2831+(SUM(AC2831:AC2831)) )*(X2831/100) )</f>
        <v>402266.27520000009</v>
      </c>
      <c r="AF2831" s="94">
        <v>50000000</v>
      </c>
      <c r="AG2831" s="94">
        <f>IF((AF2831-AE2831) &gt; 1,0,IF((AF2831-AE2831)&lt;0,AE2831-AF2831,AF2831-AE2831))</f>
        <v>0</v>
      </c>
      <c r="AH2831" s="94">
        <v>0.02</v>
      </c>
    </row>
    <row r="2832" spans="1:34" s="73" customFormat="1" x14ac:dyDescent="0.55000000000000004">
      <c r="A2832" s="108"/>
      <c r="B2832" s="109"/>
      <c r="C2832" s="102"/>
      <c r="D2832" s="90"/>
      <c r="E2832" s="102"/>
      <c r="F2832" s="102"/>
      <c r="G2832" s="102"/>
      <c r="H2832" s="102"/>
      <c r="I2832" s="98"/>
      <c r="J2832" s="102"/>
      <c r="K2832" s="94"/>
      <c r="L2832" s="94"/>
      <c r="M2832" s="94"/>
      <c r="N2832" s="102">
        <v>2</v>
      </c>
      <c r="O2832" s="111" t="s">
        <v>3957</v>
      </c>
      <c r="P2832" s="96"/>
      <c r="Q2832" s="111" t="s">
        <v>3958</v>
      </c>
      <c r="R2832" s="111" t="s">
        <v>3961</v>
      </c>
      <c r="S2832" s="97" t="s">
        <v>3963</v>
      </c>
      <c r="T2832" s="102" t="s">
        <v>343</v>
      </c>
      <c r="U2832" s="102" t="s">
        <v>45</v>
      </c>
      <c r="V2832" s="102" t="s">
        <v>52</v>
      </c>
      <c r="W2832" s="94">
        <v>36</v>
      </c>
      <c r="X2832" s="98">
        <v>26.32</v>
      </c>
      <c r="Y2832" s="94">
        <v>5600</v>
      </c>
      <c r="Z2832" s="94">
        <f>W2832*Y2832</f>
        <v>201600</v>
      </c>
      <c r="AA2832" s="89">
        <v>6</v>
      </c>
      <c r="AB2832" s="89">
        <v>6</v>
      </c>
      <c r="AC2832" s="94">
        <f>(Z2832*(100-AB2832))/100</f>
        <v>189504</v>
      </c>
      <c r="AD2832" s="94">
        <f>IF(AND(AC2832="",M2831=""),0,IF((AC2832=""),M2831, IF( (M2831=""),AC2832,AC2832+M2831)))</f>
        <v>286404</v>
      </c>
      <c r="AE2832" s="94">
        <f>IF( (X2832=""),AD2832*1,( M2831+(SUM(AC2832:AC2832)) )*(X2832/100) )</f>
        <v>75381.532800000001</v>
      </c>
      <c r="AF2832" s="94">
        <v>50000000</v>
      </c>
      <c r="AG2832" s="94">
        <f>IF((AF2832-AE2832) &gt; 1,0,IF((AF2832-AE2832)&lt;0,AE2832-AF2832,AF2832-AE2832))</f>
        <v>0</v>
      </c>
      <c r="AH2832" s="94">
        <v>0.02</v>
      </c>
    </row>
    <row r="2833" spans="1:34" s="73" customFormat="1" x14ac:dyDescent="0.55000000000000004">
      <c r="A2833" s="108"/>
      <c r="B2833" s="109"/>
      <c r="C2833" s="102"/>
      <c r="D2833" s="90"/>
      <c r="E2833" s="102"/>
      <c r="F2833" s="102"/>
      <c r="G2833" s="102"/>
      <c r="H2833" s="102"/>
      <c r="I2833" s="98"/>
      <c r="J2833" s="102"/>
      <c r="K2833" s="94"/>
      <c r="L2833" s="94" t="s">
        <v>63</v>
      </c>
      <c r="M2833" s="94">
        <f>SUM(M2831:M2832)</f>
        <v>96900</v>
      </c>
      <c r="N2833" s="102"/>
      <c r="O2833" s="111"/>
      <c r="P2833" s="96"/>
      <c r="Q2833" s="111"/>
      <c r="R2833" s="111"/>
      <c r="S2833" s="97"/>
      <c r="T2833" s="102"/>
      <c r="U2833" s="102"/>
      <c r="V2833" s="102"/>
      <c r="W2833" s="94"/>
      <c r="X2833" s="98"/>
      <c r="Y2833" s="94"/>
      <c r="Z2833" s="94"/>
      <c r="AA2833" s="89"/>
      <c r="AB2833" s="89"/>
      <c r="AC2833" s="94"/>
      <c r="AD2833" s="94">
        <f>SUM(AD2831:AD2832)</f>
        <v>832368</v>
      </c>
      <c r="AE2833" s="94">
        <f>SUM(AE2831:AE2832)</f>
        <v>477647.80800000008</v>
      </c>
      <c r="AF2833" s="94"/>
      <c r="AG2833" s="94">
        <f>SUM(AG2831:AG2832)</f>
        <v>0</v>
      </c>
      <c r="AH2833" s="94"/>
    </row>
    <row r="2834" spans="1:34" s="74" customFormat="1" x14ac:dyDescent="0.55000000000000004">
      <c r="A2834" s="108" t="s">
        <v>3974</v>
      </c>
      <c r="B2834" s="109">
        <v>1227</v>
      </c>
      <c r="C2834" s="102">
        <v>5118</v>
      </c>
      <c r="D2834" s="90" t="s">
        <v>3975</v>
      </c>
      <c r="E2834" s="102" t="s">
        <v>34</v>
      </c>
      <c r="F2834" s="102">
        <v>15403</v>
      </c>
      <c r="G2834" s="102">
        <v>32</v>
      </c>
      <c r="H2834" s="102">
        <v>0</v>
      </c>
      <c r="I2834" s="98">
        <v>61</v>
      </c>
      <c r="J2834" s="102" t="s">
        <v>38</v>
      </c>
      <c r="K2834" s="94">
        <f t="shared" ref="K2834:K2841" si="269">((G2834*400)+(H2834*100))+I2834</f>
        <v>12861</v>
      </c>
      <c r="L2834" s="94">
        <v>225</v>
      </c>
      <c r="M2834" s="94">
        <f t="shared" ref="M2834:M2841" si="270">K2834*L2834</f>
        <v>2893725</v>
      </c>
      <c r="N2834" s="102"/>
      <c r="O2834" s="111"/>
      <c r="P2834" s="96"/>
      <c r="Q2834" s="111"/>
      <c r="R2834" s="111"/>
      <c r="S2834" s="97"/>
      <c r="T2834" s="102"/>
      <c r="U2834" s="102"/>
      <c r="V2834" s="102"/>
      <c r="W2834" s="94"/>
      <c r="X2834" s="98"/>
      <c r="Y2834" s="94"/>
      <c r="Z2834" s="94"/>
      <c r="AA2834" s="89"/>
      <c r="AB2834" s="89"/>
      <c r="AC2834" s="94"/>
      <c r="AD2834" s="94">
        <f t="shared" ref="AD2834:AD2841" si="271">IF(AND(AC2834="",M2834=""),0,IF((AC2834=""),M2834,IF((M2834=""),AC2834,AC2834+M2834)))</f>
        <v>2893725</v>
      </c>
      <c r="AE2834" s="94">
        <f t="shared" ref="AE2834:AE2841" si="272">IF( (X2834=""),AD2834*1,AD2834*(X2834/100) )</f>
        <v>2893725</v>
      </c>
      <c r="AF2834" s="94">
        <v>0</v>
      </c>
      <c r="AG2834" s="94">
        <f t="shared" ref="AG2834:AG2841" si="273">IF((AF2834-AE2834) &gt; 1,0,IF((AF2834-AE2834)&lt;0,AE2834-AF2834,AF2834-AE2834))</f>
        <v>2893725</v>
      </c>
      <c r="AH2834" s="94">
        <v>0.01</v>
      </c>
    </row>
    <row r="2835" spans="1:34" s="74" customFormat="1" x14ac:dyDescent="0.55000000000000004">
      <c r="A2835" s="108"/>
      <c r="B2835" s="109">
        <v>1228</v>
      </c>
      <c r="C2835" s="102">
        <v>5147</v>
      </c>
      <c r="D2835" s="90" t="s">
        <v>3976</v>
      </c>
      <c r="E2835" s="102" t="s">
        <v>34</v>
      </c>
      <c r="F2835" s="102">
        <v>15404</v>
      </c>
      <c r="G2835" s="102">
        <v>38</v>
      </c>
      <c r="H2835" s="102">
        <v>1</v>
      </c>
      <c r="I2835" s="98">
        <v>30</v>
      </c>
      <c r="J2835" s="102" t="s">
        <v>38</v>
      </c>
      <c r="K2835" s="94">
        <f t="shared" si="269"/>
        <v>15330</v>
      </c>
      <c r="L2835" s="94">
        <v>275</v>
      </c>
      <c r="M2835" s="94">
        <f t="shared" si="270"/>
        <v>4215750</v>
      </c>
      <c r="N2835" s="102"/>
      <c r="O2835" s="111"/>
      <c r="P2835" s="96"/>
      <c r="Q2835" s="111"/>
      <c r="R2835" s="111"/>
      <c r="S2835" s="97"/>
      <c r="T2835" s="102"/>
      <c r="U2835" s="102"/>
      <c r="V2835" s="102"/>
      <c r="W2835" s="94"/>
      <c r="X2835" s="98"/>
      <c r="Y2835" s="94"/>
      <c r="Z2835" s="94"/>
      <c r="AA2835" s="89"/>
      <c r="AB2835" s="89"/>
      <c r="AC2835" s="94"/>
      <c r="AD2835" s="94">
        <f t="shared" si="271"/>
        <v>4215750</v>
      </c>
      <c r="AE2835" s="94">
        <f t="shared" si="272"/>
        <v>4215750</v>
      </c>
      <c r="AF2835" s="94">
        <v>0</v>
      </c>
      <c r="AG2835" s="94">
        <f t="shared" si="273"/>
        <v>4215750</v>
      </c>
      <c r="AH2835" s="94">
        <v>0.01</v>
      </c>
    </row>
    <row r="2836" spans="1:34" s="74" customFormat="1" x14ac:dyDescent="0.55000000000000004">
      <c r="A2836" s="108"/>
      <c r="B2836" s="109">
        <v>1229</v>
      </c>
      <c r="C2836" s="102">
        <v>9487</v>
      </c>
      <c r="D2836" s="90" t="s">
        <v>3977</v>
      </c>
      <c r="E2836" s="102" t="s">
        <v>34</v>
      </c>
      <c r="F2836" s="102">
        <v>15405</v>
      </c>
      <c r="G2836" s="102">
        <v>36</v>
      </c>
      <c r="H2836" s="102">
        <v>3</v>
      </c>
      <c r="I2836" s="98">
        <v>92</v>
      </c>
      <c r="J2836" s="102" t="s">
        <v>38</v>
      </c>
      <c r="K2836" s="94">
        <f t="shared" si="269"/>
        <v>14792</v>
      </c>
      <c r="L2836" s="94">
        <v>375</v>
      </c>
      <c r="M2836" s="94">
        <f t="shared" si="270"/>
        <v>5547000</v>
      </c>
      <c r="N2836" s="102"/>
      <c r="O2836" s="111"/>
      <c r="P2836" s="96"/>
      <c r="Q2836" s="111"/>
      <c r="R2836" s="111"/>
      <c r="S2836" s="97"/>
      <c r="T2836" s="102"/>
      <c r="U2836" s="102"/>
      <c r="V2836" s="102"/>
      <c r="W2836" s="94"/>
      <c r="X2836" s="98"/>
      <c r="Y2836" s="94"/>
      <c r="Z2836" s="94"/>
      <c r="AA2836" s="89"/>
      <c r="AB2836" s="89"/>
      <c r="AC2836" s="94"/>
      <c r="AD2836" s="94">
        <f t="shared" si="271"/>
        <v>5547000</v>
      </c>
      <c r="AE2836" s="94">
        <f t="shared" si="272"/>
        <v>5547000</v>
      </c>
      <c r="AF2836" s="94">
        <v>0</v>
      </c>
      <c r="AG2836" s="94">
        <f t="shared" si="273"/>
        <v>5547000</v>
      </c>
      <c r="AH2836" s="94">
        <v>0.01</v>
      </c>
    </row>
    <row r="2837" spans="1:34" s="74" customFormat="1" x14ac:dyDescent="0.55000000000000004">
      <c r="A2837" s="108"/>
      <c r="B2837" s="109">
        <v>1230</v>
      </c>
      <c r="C2837" s="102">
        <v>9484</v>
      </c>
      <c r="D2837" s="90" t="s">
        <v>3978</v>
      </c>
      <c r="E2837" s="102" t="s">
        <v>34</v>
      </c>
      <c r="F2837" s="102">
        <v>15406</v>
      </c>
      <c r="G2837" s="102">
        <v>49</v>
      </c>
      <c r="H2837" s="102">
        <v>0</v>
      </c>
      <c r="I2837" s="98">
        <v>46</v>
      </c>
      <c r="J2837" s="102" t="s">
        <v>38</v>
      </c>
      <c r="K2837" s="94">
        <f t="shared" si="269"/>
        <v>19646</v>
      </c>
      <c r="L2837" s="94">
        <v>375</v>
      </c>
      <c r="M2837" s="94">
        <f t="shared" si="270"/>
        <v>7367250</v>
      </c>
      <c r="N2837" s="102"/>
      <c r="O2837" s="111"/>
      <c r="P2837" s="96"/>
      <c r="Q2837" s="111"/>
      <c r="R2837" s="111"/>
      <c r="S2837" s="97"/>
      <c r="T2837" s="102"/>
      <c r="U2837" s="102"/>
      <c r="V2837" s="102"/>
      <c r="W2837" s="94"/>
      <c r="X2837" s="98"/>
      <c r="Y2837" s="94"/>
      <c r="Z2837" s="94"/>
      <c r="AA2837" s="89"/>
      <c r="AB2837" s="89"/>
      <c r="AC2837" s="94"/>
      <c r="AD2837" s="94">
        <f t="shared" si="271"/>
        <v>7367250</v>
      </c>
      <c r="AE2837" s="94">
        <f t="shared" si="272"/>
        <v>7367250</v>
      </c>
      <c r="AF2837" s="94">
        <v>0</v>
      </c>
      <c r="AG2837" s="94">
        <f t="shared" si="273"/>
        <v>7367250</v>
      </c>
      <c r="AH2837" s="94">
        <v>0.01</v>
      </c>
    </row>
    <row r="2838" spans="1:34" s="74" customFormat="1" x14ac:dyDescent="0.55000000000000004">
      <c r="A2838" s="108"/>
      <c r="B2838" s="109">
        <v>1231</v>
      </c>
      <c r="C2838" s="102">
        <v>5142</v>
      </c>
      <c r="D2838" s="90" t="s">
        <v>3979</v>
      </c>
      <c r="E2838" s="102" t="s">
        <v>34</v>
      </c>
      <c r="F2838" s="102">
        <v>15407</v>
      </c>
      <c r="G2838" s="102">
        <v>26</v>
      </c>
      <c r="H2838" s="102">
        <v>1</v>
      </c>
      <c r="I2838" s="98">
        <v>32</v>
      </c>
      <c r="J2838" s="102" t="s">
        <v>38</v>
      </c>
      <c r="K2838" s="94">
        <f t="shared" si="269"/>
        <v>10532</v>
      </c>
      <c r="L2838" s="94">
        <v>225</v>
      </c>
      <c r="M2838" s="94">
        <f t="shared" si="270"/>
        <v>2369700</v>
      </c>
      <c r="N2838" s="102"/>
      <c r="O2838" s="111"/>
      <c r="P2838" s="96"/>
      <c r="Q2838" s="111"/>
      <c r="R2838" s="111"/>
      <c r="S2838" s="97"/>
      <c r="T2838" s="102"/>
      <c r="U2838" s="102"/>
      <c r="V2838" s="102"/>
      <c r="W2838" s="94"/>
      <c r="X2838" s="98"/>
      <c r="Y2838" s="94"/>
      <c r="Z2838" s="94"/>
      <c r="AA2838" s="89"/>
      <c r="AB2838" s="89"/>
      <c r="AC2838" s="94"/>
      <c r="AD2838" s="94">
        <f t="shared" si="271"/>
        <v>2369700</v>
      </c>
      <c r="AE2838" s="94">
        <f t="shared" si="272"/>
        <v>2369700</v>
      </c>
      <c r="AF2838" s="94">
        <v>0</v>
      </c>
      <c r="AG2838" s="94">
        <f t="shared" si="273"/>
        <v>2369700</v>
      </c>
      <c r="AH2838" s="94">
        <v>0.01</v>
      </c>
    </row>
    <row r="2839" spans="1:34" s="74" customFormat="1" x14ac:dyDescent="0.55000000000000004">
      <c r="A2839" s="108"/>
      <c r="B2839" s="109">
        <v>1232</v>
      </c>
      <c r="C2839" s="102">
        <v>9486</v>
      </c>
      <c r="D2839" s="90" t="s">
        <v>3980</v>
      </c>
      <c r="E2839" s="102" t="s">
        <v>34</v>
      </c>
      <c r="F2839" s="102">
        <v>15408</v>
      </c>
      <c r="G2839" s="102">
        <v>44</v>
      </c>
      <c r="H2839" s="102">
        <v>1</v>
      </c>
      <c r="I2839" s="98">
        <v>96</v>
      </c>
      <c r="J2839" s="102" t="s">
        <v>38</v>
      </c>
      <c r="K2839" s="94">
        <f t="shared" si="269"/>
        <v>17796</v>
      </c>
      <c r="L2839" s="94">
        <v>275</v>
      </c>
      <c r="M2839" s="94">
        <f t="shared" si="270"/>
        <v>4893900</v>
      </c>
      <c r="N2839" s="102"/>
      <c r="O2839" s="111"/>
      <c r="P2839" s="96"/>
      <c r="Q2839" s="111"/>
      <c r="R2839" s="111"/>
      <c r="S2839" s="97"/>
      <c r="T2839" s="102"/>
      <c r="U2839" s="102"/>
      <c r="V2839" s="102"/>
      <c r="W2839" s="94"/>
      <c r="X2839" s="98"/>
      <c r="Y2839" s="94"/>
      <c r="Z2839" s="94"/>
      <c r="AA2839" s="89"/>
      <c r="AB2839" s="89"/>
      <c r="AC2839" s="94"/>
      <c r="AD2839" s="94">
        <f t="shared" si="271"/>
        <v>4893900</v>
      </c>
      <c r="AE2839" s="94">
        <f t="shared" si="272"/>
        <v>4893900</v>
      </c>
      <c r="AF2839" s="94">
        <v>0</v>
      </c>
      <c r="AG2839" s="94">
        <f t="shared" si="273"/>
        <v>4893900</v>
      </c>
      <c r="AH2839" s="94">
        <v>0.01</v>
      </c>
    </row>
    <row r="2840" spans="1:34" s="74" customFormat="1" x14ac:dyDescent="0.55000000000000004">
      <c r="A2840" s="108"/>
      <c r="B2840" s="109">
        <v>1233</v>
      </c>
      <c r="C2840" s="102">
        <v>9485</v>
      </c>
      <c r="D2840" s="90" t="s">
        <v>3981</v>
      </c>
      <c r="E2840" s="102" t="s">
        <v>34</v>
      </c>
      <c r="F2840" s="102">
        <v>15409</v>
      </c>
      <c r="G2840" s="102">
        <v>36</v>
      </c>
      <c r="H2840" s="102">
        <v>0</v>
      </c>
      <c r="I2840" s="98">
        <v>63</v>
      </c>
      <c r="J2840" s="102" t="s">
        <v>38</v>
      </c>
      <c r="K2840" s="94">
        <f t="shared" si="269"/>
        <v>14463</v>
      </c>
      <c r="L2840" s="94">
        <v>375</v>
      </c>
      <c r="M2840" s="94">
        <f t="shared" si="270"/>
        <v>5423625</v>
      </c>
      <c r="N2840" s="102"/>
      <c r="O2840" s="111"/>
      <c r="P2840" s="96"/>
      <c r="Q2840" s="111"/>
      <c r="R2840" s="111"/>
      <c r="S2840" s="97"/>
      <c r="T2840" s="102"/>
      <c r="U2840" s="102"/>
      <c r="V2840" s="102"/>
      <c r="W2840" s="94"/>
      <c r="X2840" s="98"/>
      <c r="Y2840" s="94"/>
      <c r="Z2840" s="94"/>
      <c r="AA2840" s="89"/>
      <c r="AB2840" s="89"/>
      <c r="AC2840" s="94"/>
      <c r="AD2840" s="94">
        <f t="shared" si="271"/>
        <v>5423625</v>
      </c>
      <c r="AE2840" s="94">
        <f t="shared" si="272"/>
        <v>5423625</v>
      </c>
      <c r="AF2840" s="94">
        <v>0</v>
      </c>
      <c r="AG2840" s="94">
        <f t="shared" si="273"/>
        <v>5423625</v>
      </c>
      <c r="AH2840" s="94">
        <v>0.01</v>
      </c>
    </row>
    <row r="2841" spans="1:34" s="74" customFormat="1" x14ac:dyDescent="0.55000000000000004">
      <c r="A2841" s="108"/>
      <c r="B2841" s="109">
        <v>1234</v>
      </c>
      <c r="C2841" s="102">
        <v>5143</v>
      </c>
      <c r="D2841" s="90" t="s">
        <v>3982</v>
      </c>
      <c r="E2841" s="102" t="s">
        <v>34</v>
      </c>
      <c r="F2841" s="102">
        <v>15976</v>
      </c>
      <c r="G2841" s="102">
        <v>34</v>
      </c>
      <c r="H2841" s="102">
        <v>1</v>
      </c>
      <c r="I2841" s="98">
        <v>33</v>
      </c>
      <c r="J2841" s="102" t="s">
        <v>38</v>
      </c>
      <c r="K2841" s="94">
        <f t="shared" si="269"/>
        <v>13733</v>
      </c>
      <c r="L2841" s="94">
        <v>225</v>
      </c>
      <c r="M2841" s="94">
        <f t="shared" si="270"/>
        <v>3089925</v>
      </c>
      <c r="N2841" s="102"/>
      <c r="O2841" s="111"/>
      <c r="P2841" s="96"/>
      <c r="Q2841" s="111"/>
      <c r="R2841" s="111"/>
      <c r="S2841" s="97"/>
      <c r="T2841" s="102"/>
      <c r="U2841" s="102"/>
      <c r="V2841" s="102"/>
      <c r="W2841" s="94"/>
      <c r="X2841" s="98"/>
      <c r="Y2841" s="94"/>
      <c r="Z2841" s="94"/>
      <c r="AA2841" s="89"/>
      <c r="AB2841" s="89"/>
      <c r="AC2841" s="94"/>
      <c r="AD2841" s="94">
        <f t="shared" si="271"/>
        <v>3089925</v>
      </c>
      <c r="AE2841" s="94">
        <f t="shared" si="272"/>
        <v>3089925</v>
      </c>
      <c r="AF2841" s="94">
        <v>0</v>
      </c>
      <c r="AG2841" s="94">
        <f t="shared" si="273"/>
        <v>3089925</v>
      </c>
      <c r="AH2841" s="94">
        <v>0.01</v>
      </c>
    </row>
    <row r="2842" spans="1:34" s="74" customFormat="1" x14ac:dyDescent="0.55000000000000004">
      <c r="A2842" s="108"/>
      <c r="B2842" s="109"/>
      <c r="C2842" s="102"/>
      <c r="D2842" s="90"/>
      <c r="E2842" s="102"/>
      <c r="F2842" s="102"/>
      <c r="G2842" s="102"/>
      <c r="H2842" s="102"/>
      <c r="I2842" s="98"/>
      <c r="J2842" s="102"/>
      <c r="K2842" s="94"/>
      <c r="L2842" s="94" t="s">
        <v>63</v>
      </c>
      <c r="M2842" s="94">
        <f>SUM(M2834:M2841)</f>
        <v>35800875</v>
      </c>
      <c r="N2842" s="102"/>
      <c r="O2842" s="111"/>
      <c r="P2842" s="96"/>
      <c r="Q2842" s="111"/>
      <c r="R2842" s="111"/>
      <c r="S2842" s="97"/>
      <c r="T2842" s="102"/>
      <c r="U2842" s="102"/>
      <c r="V2842" s="102"/>
      <c r="W2842" s="94"/>
      <c r="X2842" s="98"/>
      <c r="Y2842" s="94"/>
      <c r="Z2842" s="94"/>
      <c r="AA2842" s="89"/>
      <c r="AB2842" s="89"/>
      <c r="AC2842" s="94"/>
      <c r="AD2842" s="94">
        <f>SUM(AD2834:AD2841)</f>
        <v>35800875</v>
      </c>
      <c r="AE2842" s="94">
        <f>SUM(AE2834:AE2841)</f>
        <v>35800875</v>
      </c>
      <c r="AF2842" s="94"/>
      <c r="AG2842" s="94">
        <f>SUM(AG2834:AG2841)</f>
        <v>35800875</v>
      </c>
      <c r="AH2842" s="94"/>
    </row>
    <row r="2843" spans="1:34" s="74" customFormat="1" x14ac:dyDescent="0.55000000000000004">
      <c r="A2843" s="108" t="s">
        <v>3985</v>
      </c>
      <c r="B2843" s="109">
        <v>1235</v>
      </c>
      <c r="C2843" s="102">
        <v>6805</v>
      </c>
      <c r="D2843" s="90" t="s">
        <v>3986</v>
      </c>
      <c r="E2843" s="102" t="s">
        <v>34</v>
      </c>
      <c r="F2843" s="102">
        <v>23528</v>
      </c>
      <c r="G2843" s="102">
        <v>0</v>
      </c>
      <c r="H2843" s="102">
        <v>3</v>
      </c>
      <c r="I2843" s="98">
        <v>0</v>
      </c>
      <c r="J2843" s="102" t="s">
        <v>35</v>
      </c>
      <c r="K2843" s="94">
        <f>((G2843*400)+(H2843*100))+I2843</f>
        <v>300</v>
      </c>
      <c r="L2843" s="94">
        <v>625</v>
      </c>
      <c r="M2843" s="94">
        <f>K2843*L2843</f>
        <v>187500</v>
      </c>
      <c r="N2843" s="102">
        <v>1</v>
      </c>
      <c r="O2843" s="111" t="s">
        <v>3983</v>
      </c>
      <c r="P2843" s="96"/>
      <c r="Q2843" s="111" t="s">
        <v>3984</v>
      </c>
      <c r="R2843" s="111" t="s">
        <v>3987</v>
      </c>
      <c r="S2843" s="97" t="s">
        <v>3988</v>
      </c>
      <c r="T2843" s="102" t="s">
        <v>51</v>
      </c>
      <c r="U2843" s="102" t="s">
        <v>227</v>
      </c>
      <c r="V2843" s="102" t="s">
        <v>52</v>
      </c>
      <c r="W2843" s="94">
        <v>132.68</v>
      </c>
      <c r="X2843" s="98">
        <v>27.62</v>
      </c>
      <c r="Y2843" s="94">
        <v>6750</v>
      </c>
      <c r="Z2843" s="94">
        <f>W2843*Y2843</f>
        <v>895590</v>
      </c>
      <c r="AA2843" s="89">
        <v>6</v>
      </c>
      <c r="AB2843" s="89">
        <v>14</v>
      </c>
      <c r="AC2843" s="94">
        <f>(Z2843*(100-AB2843))/100</f>
        <v>770207.4</v>
      </c>
      <c r="AD2843" s="94">
        <f>IF(AND(AC2843="",M2843=""),0,IF((AC2843=""),M2843, IF( (M2843=""),AC2843,AC2843+M2843)))</f>
        <v>957707.4</v>
      </c>
      <c r="AE2843" s="94">
        <f>IF( (X2843=""),AD2843*1,( M2843+(SUM(AC2843:AC2843)) )*(X2843/100) )</f>
        <v>264518.78388</v>
      </c>
      <c r="AF2843" s="94">
        <v>50000000</v>
      </c>
      <c r="AG2843" s="94">
        <f>IF((AF2843-AE2843) &gt; 1,0,IF((AF2843-AE2843)&lt;0,AE2843-AF2843,AF2843-AE2843))</f>
        <v>0</v>
      </c>
      <c r="AH2843" s="94">
        <v>0.02</v>
      </c>
    </row>
    <row r="2844" spans="1:34" s="73" customFormat="1" x14ac:dyDescent="0.55000000000000004">
      <c r="A2844" s="108"/>
      <c r="B2844" s="109"/>
      <c r="C2844" s="102"/>
      <c r="D2844" s="90"/>
      <c r="E2844" s="102"/>
      <c r="F2844" s="102"/>
      <c r="G2844" s="102">
        <v>1</v>
      </c>
      <c r="H2844" s="102">
        <v>0</v>
      </c>
      <c r="I2844" s="98">
        <v>13</v>
      </c>
      <c r="J2844" s="102" t="s">
        <v>38</v>
      </c>
      <c r="K2844" s="94">
        <f>((G2844*400)+(H2844*100))+I2844</f>
        <v>413</v>
      </c>
      <c r="L2844" s="94">
        <v>625</v>
      </c>
      <c r="M2844" s="94">
        <f>K2844*L2844</f>
        <v>258125</v>
      </c>
      <c r="N2844" s="102">
        <v>2</v>
      </c>
      <c r="O2844" s="111" t="s">
        <v>3983</v>
      </c>
      <c r="P2844" s="96"/>
      <c r="Q2844" s="111" t="s">
        <v>3984</v>
      </c>
      <c r="R2844" s="111" t="s">
        <v>3987</v>
      </c>
      <c r="S2844" s="97" t="s">
        <v>3989</v>
      </c>
      <c r="T2844" s="102" t="s">
        <v>51</v>
      </c>
      <c r="U2844" s="102" t="s">
        <v>45</v>
      </c>
      <c r="V2844" s="102" t="s">
        <v>52</v>
      </c>
      <c r="W2844" s="94">
        <v>347.76</v>
      </c>
      <c r="X2844" s="98">
        <v>72.38</v>
      </c>
      <c r="Y2844" s="94">
        <v>6750</v>
      </c>
      <c r="Z2844" s="94">
        <f>W2844*Y2844</f>
        <v>2347380</v>
      </c>
      <c r="AA2844" s="89">
        <v>6</v>
      </c>
      <c r="AB2844" s="89">
        <v>6</v>
      </c>
      <c r="AC2844" s="94">
        <f>(Z2844*(100-AB2844))/100</f>
        <v>2206537.2000000002</v>
      </c>
      <c r="AD2844" s="94">
        <f>IF(AND(AC2844="",M2843=""),0,IF((AC2844=""),M2843, IF( (M2843=""),AC2844,AC2844+M2843)))</f>
        <v>2394037.2000000002</v>
      </c>
      <c r="AE2844" s="94">
        <f>IF( (X2844=""),AD2844*1,( M2843+(SUM(AC2844:AC2844)) )*(X2844/100) )</f>
        <v>1732804.1253600002</v>
      </c>
      <c r="AF2844" s="94">
        <v>50000000</v>
      </c>
      <c r="AG2844" s="94">
        <f>IF((AF2844-AE2844) &gt; 1,0,IF((AF2844-AE2844)&lt;0,AE2844-AF2844,AF2844-AE2844))</f>
        <v>0</v>
      </c>
      <c r="AH2844" s="94">
        <v>0.02</v>
      </c>
    </row>
    <row r="2845" spans="1:34" s="73" customFormat="1" x14ac:dyDescent="0.55000000000000004">
      <c r="A2845" s="108"/>
      <c r="B2845" s="109"/>
      <c r="C2845" s="102"/>
      <c r="D2845" s="90"/>
      <c r="E2845" s="102"/>
      <c r="F2845" s="102"/>
      <c r="G2845" s="102"/>
      <c r="H2845" s="102"/>
      <c r="I2845" s="98"/>
      <c r="J2845" s="102"/>
      <c r="K2845" s="94"/>
      <c r="L2845" s="94" t="s">
        <v>63</v>
      </c>
      <c r="M2845" s="94">
        <f>SUM(M2843:M2844)</f>
        <v>445625</v>
      </c>
      <c r="N2845" s="102"/>
      <c r="O2845" s="111"/>
      <c r="P2845" s="96"/>
      <c r="Q2845" s="111"/>
      <c r="R2845" s="111"/>
      <c r="S2845" s="97"/>
      <c r="T2845" s="102"/>
      <c r="U2845" s="102"/>
      <c r="V2845" s="102"/>
      <c r="W2845" s="94"/>
      <c r="X2845" s="98"/>
      <c r="Y2845" s="94"/>
      <c r="Z2845" s="94"/>
      <c r="AA2845" s="89"/>
      <c r="AB2845" s="89"/>
      <c r="AC2845" s="94"/>
      <c r="AD2845" s="94">
        <f>SUM(AD2843:AD2844)</f>
        <v>3351744.6</v>
      </c>
      <c r="AE2845" s="94">
        <f>SUM(AE2843:AE2844)</f>
        <v>1997322.9092400002</v>
      </c>
      <c r="AF2845" s="94"/>
      <c r="AG2845" s="94">
        <f>SUM(AG2843:AG2844)</f>
        <v>0</v>
      </c>
      <c r="AH2845" s="94"/>
    </row>
    <row r="2846" spans="1:34" s="73" customFormat="1" x14ac:dyDescent="0.55000000000000004">
      <c r="A2846" s="108" t="s">
        <v>3990</v>
      </c>
      <c r="B2846" s="109">
        <v>1236</v>
      </c>
      <c r="C2846" s="102">
        <v>6897</v>
      </c>
      <c r="D2846" s="90" t="s">
        <v>3991</v>
      </c>
      <c r="E2846" s="102" t="s">
        <v>34</v>
      </c>
      <c r="F2846" s="102">
        <v>24402</v>
      </c>
      <c r="G2846" s="102">
        <v>1</v>
      </c>
      <c r="H2846" s="102">
        <v>0</v>
      </c>
      <c r="I2846" s="98">
        <v>0</v>
      </c>
      <c r="J2846" s="102" t="s">
        <v>62</v>
      </c>
      <c r="K2846" s="94">
        <f>((G2846*400)+(H2846*100))+I2846</f>
        <v>400</v>
      </c>
      <c r="L2846" s="94">
        <v>1600</v>
      </c>
      <c r="M2846" s="94">
        <f>K2846*L2846</f>
        <v>640000</v>
      </c>
      <c r="N2846" s="102"/>
      <c r="O2846" s="111"/>
      <c r="P2846" s="96"/>
      <c r="Q2846" s="111"/>
      <c r="R2846" s="111"/>
      <c r="S2846" s="97"/>
      <c r="T2846" s="102"/>
      <c r="U2846" s="102"/>
      <c r="V2846" s="102"/>
      <c r="W2846" s="94"/>
      <c r="X2846" s="98"/>
      <c r="Y2846" s="94"/>
      <c r="Z2846" s="94"/>
      <c r="AA2846" s="89"/>
      <c r="AB2846" s="89"/>
      <c r="AC2846" s="94"/>
      <c r="AD2846" s="94">
        <f>IF(AND(AC2846="",M2846=""),0,IF((AC2846=""),M2846,IF((M2846=""),AC2846,AC2846+M2846)))</f>
        <v>640000</v>
      </c>
      <c r="AE2846" s="94">
        <f>IF( (X2846=""),AD2846*1,AD2846*(X2846/100) )</f>
        <v>640000</v>
      </c>
      <c r="AF2846" s="94">
        <v>0</v>
      </c>
      <c r="AG2846" s="94">
        <f>IF((AF2846-AE2846) &gt; 1,0,IF((AF2846-AE2846)&lt;0,AE2846-AF2846,AF2846-AE2846))</f>
        <v>640000</v>
      </c>
      <c r="AH2846" s="94">
        <v>0.3</v>
      </c>
    </row>
    <row r="2847" spans="1:34" s="73" customFormat="1" x14ac:dyDescent="0.55000000000000004">
      <c r="A2847" s="108"/>
      <c r="B2847" s="109"/>
      <c r="C2847" s="102"/>
      <c r="D2847" s="90"/>
      <c r="E2847" s="102"/>
      <c r="F2847" s="102"/>
      <c r="G2847" s="102"/>
      <c r="H2847" s="102"/>
      <c r="I2847" s="98"/>
      <c r="J2847" s="102"/>
      <c r="K2847" s="94"/>
      <c r="L2847" s="94" t="s">
        <v>63</v>
      </c>
      <c r="M2847" s="94">
        <f>SUM(M2846:M2846)</f>
        <v>640000</v>
      </c>
      <c r="N2847" s="102"/>
      <c r="O2847" s="111"/>
      <c r="P2847" s="96"/>
      <c r="Q2847" s="111"/>
      <c r="R2847" s="111"/>
      <c r="S2847" s="97"/>
      <c r="T2847" s="102"/>
      <c r="U2847" s="102"/>
      <c r="V2847" s="102"/>
      <c r="W2847" s="94"/>
      <c r="X2847" s="98"/>
      <c r="Y2847" s="94"/>
      <c r="Z2847" s="94"/>
      <c r="AA2847" s="89"/>
      <c r="AB2847" s="89"/>
      <c r="AC2847" s="94"/>
      <c r="AD2847" s="94">
        <f>SUM(AD2846:AD2846)</f>
        <v>640000</v>
      </c>
      <c r="AE2847" s="94">
        <f>SUM(AE2846:AE2846)</f>
        <v>640000</v>
      </c>
      <c r="AF2847" s="94"/>
      <c r="AG2847" s="94">
        <f>SUM(AG2846:AG2846)</f>
        <v>640000</v>
      </c>
      <c r="AH2847" s="94"/>
    </row>
    <row r="2848" spans="1:34" s="73" customFormat="1" x14ac:dyDescent="0.55000000000000004">
      <c r="A2848" s="108" t="s">
        <v>3992</v>
      </c>
      <c r="B2848" s="109">
        <v>1237</v>
      </c>
      <c r="C2848" s="102">
        <v>9034</v>
      </c>
      <c r="D2848" s="90" t="s">
        <v>3999</v>
      </c>
      <c r="E2848" s="102" t="s">
        <v>34</v>
      </c>
      <c r="F2848" s="102">
        <v>16852</v>
      </c>
      <c r="G2848" s="102">
        <v>0</v>
      </c>
      <c r="H2848" s="102">
        <v>3</v>
      </c>
      <c r="I2848" s="98">
        <v>84</v>
      </c>
      <c r="J2848" s="102" t="s">
        <v>68</v>
      </c>
      <c r="K2848" s="94">
        <f>((G2848*400)+(H2848*100))+I2848</f>
        <v>384</v>
      </c>
      <c r="L2848" s="94">
        <v>600</v>
      </c>
      <c r="M2848" s="94">
        <f>K2848*L2848</f>
        <v>230400</v>
      </c>
      <c r="N2848" s="102"/>
      <c r="O2848" s="111"/>
      <c r="P2848" s="96"/>
      <c r="Q2848" s="111"/>
      <c r="R2848" s="111"/>
      <c r="S2848" s="97"/>
      <c r="T2848" s="102"/>
      <c r="U2848" s="102"/>
      <c r="V2848" s="102"/>
      <c r="W2848" s="94"/>
      <c r="X2848" s="98"/>
      <c r="Y2848" s="94"/>
      <c r="Z2848" s="94"/>
      <c r="AA2848" s="89"/>
      <c r="AB2848" s="89"/>
      <c r="AC2848" s="94"/>
      <c r="AD2848" s="94">
        <f>IF(AND(AC2848="",M2848=""),0,IF((AC2848=""),M2848,IF((M2848=""),AC2848,AC2848+M2848)))</f>
        <v>230400</v>
      </c>
      <c r="AE2848" s="94">
        <f>IF( (X2848=""),AD2848*1,AD2848*(X2848/100) )</f>
        <v>230400</v>
      </c>
      <c r="AF2848" s="94">
        <v>0</v>
      </c>
      <c r="AG2848" s="94">
        <f>IF((AF2848-AE2848) &gt; 1,0,IF((AF2848-AE2848)&lt;0,AE2848-AF2848,AF2848-AE2848))</f>
        <v>230400</v>
      </c>
      <c r="AH2848" s="94">
        <v>0.3</v>
      </c>
    </row>
    <row r="2849" spans="1:34" s="73" customFormat="1" x14ac:dyDescent="0.55000000000000004">
      <c r="A2849" s="108" t="s">
        <v>3992</v>
      </c>
      <c r="B2849" s="109">
        <v>1238</v>
      </c>
      <c r="C2849" s="102">
        <v>9847</v>
      </c>
      <c r="D2849" s="90"/>
      <c r="E2849" s="102" t="s">
        <v>37</v>
      </c>
      <c r="F2849" s="102"/>
      <c r="G2849" s="102">
        <v>10</v>
      </c>
      <c r="H2849" s="102">
        <v>3</v>
      </c>
      <c r="I2849" s="98">
        <v>50</v>
      </c>
      <c r="J2849" s="102" t="s">
        <v>38</v>
      </c>
      <c r="K2849" s="94">
        <f>((G2849*400)+(H2849*100))+I2849</f>
        <v>4350</v>
      </c>
      <c r="L2849" s="94">
        <v>255</v>
      </c>
      <c r="M2849" s="94">
        <f>K2849*L2849</f>
        <v>1109250</v>
      </c>
      <c r="N2849" s="102"/>
      <c r="O2849" s="111"/>
      <c r="P2849" s="96"/>
      <c r="Q2849" s="111"/>
      <c r="R2849" s="111"/>
      <c r="S2849" s="97"/>
      <c r="T2849" s="102"/>
      <c r="U2849" s="102"/>
      <c r="V2849" s="102"/>
      <c r="W2849" s="94"/>
      <c r="X2849" s="98"/>
      <c r="Y2849" s="94"/>
      <c r="Z2849" s="94"/>
      <c r="AA2849" s="89"/>
      <c r="AB2849" s="89"/>
      <c r="AC2849" s="94"/>
      <c r="AD2849" s="94">
        <f>IF(AND(AC2849="",M2849=""),0,IF((AC2849=""),M2849,IF((M2849=""),AC2849,AC2849+M2849)))</f>
        <v>1109250</v>
      </c>
      <c r="AE2849" s="94">
        <f>IF( (X2849=""),AD2849*1,AD2849*(X2849/100) )</f>
        <v>1109250</v>
      </c>
      <c r="AF2849" s="94">
        <v>0</v>
      </c>
      <c r="AG2849" s="94">
        <f>IF((AF2849-AE2849) &gt; 1,0,IF((AF2849-AE2849)&lt;0,AE2849-AF2849,AF2849-AE2849))</f>
        <v>1109250</v>
      </c>
      <c r="AH2849" s="94">
        <v>0.01</v>
      </c>
    </row>
    <row r="2850" spans="1:34" s="73" customFormat="1" x14ac:dyDescent="0.55000000000000004">
      <c r="A2850" s="108"/>
      <c r="B2850" s="109"/>
      <c r="C2850" s="102"/>
      <c r="D2850" s="90"/>
      <c r="E2850" s="102"/>
      <c r="F2850" s="102"/>
      <c r="G2850" s="102"/>
      <c r="H2850" s="102"/>
      <c r="I2850" s="98"/>
      <c r="J2850" s="102"/>
      <c r="K2850" s="94"/>
      <c r="L2850" s="94" t="s">
        <v>63</v>
      </c>
      <c r="M2850" s="94">
        <f>SUM(M2848:M2849)</f>
        <v>1339650</v>
      </c>
      <c r="N2850" s="102"/>
      <c r="O2850" s="111"/>
      <c r="P2850" s="96"/>
      <c r="Q2850" s="111"/>
      <c r="R2850" s="111"/>
      <c r="S2850" s="97"/>
      <c r="T2850" s="102"/>
      <c r="U2850" s="102"/>
      <c r="V2850" s="102"/>
      <c r="W2850" s="94"/>
      <c r="X2850" s="98"/>
      <c r="Y2850" s="94"/>
      <c r="Z2850" s="94"/>
      <c r="AA2850" s="89"/>
      <c r="AB2850" s="89"/>
      <c r="AC2850" s="94"/>
      <c r="AD2850" s="94">
        <f>SUM(AD2848:AD2849)</f>
        <v>1339650</v>
      </c>
      <c r="AE2850" s="94">
        <f>SUM(AE2848:AE2849)</f>
        <v>1339650</v>
      </c>
      <c r="AF2850" s="94"/>
      <c r="AG2850" s="94">
        <f>SUM(AG2848:AG2849)</f>
        <v>1339650</v>
      </c>
      <c r="AH2850" s="94"/>
    </row>
    <row r="2851" spans="1:34" s="99" customFormat="1" x14ac:dyDescent="0.55000000000000004">
      <c r="A2851" s="107" t="s">
        <v>3995</v>
      </c>
      <c r="B2851" s="102">
        <v>1386</v>
      </c>
      <c r="C2851" s="102">
        <v>5553</v>
      </c>
      <c r="D2851" s="90" t="s">
        <v>3996</v>
      </c>
      <c r="E2851" s="102" t="s">
        <v>34</v>
      </c>
      <c r="F2851" s="102">
        <v>15899</v>
      </c>
      <c r="G2851" s="102">
        <v>0</v>
      </c>
      <c r="H2851" s="102">
        <v>1</v>
      </c>
      <c r="I2851" s="98">
        <v>25</v>
      </c>
      <c r="J2851" s="102" t="s">
        <v>62</v>
      </c>
      <c r="K2851" s="94">
        <f>((G2851*400)+(H2851*100))+I2851</f>
        <v>125</v>
      </c>
      <c r="L2851" s="94">
        <v>2425</v>
      </c>
      <c r="M2851" s="94">
        <f>K2851*L2851</f>
        <v>303125</v>
      </c>
      <c r="N2851" s="102">
        <v>1</v>
      </c>
      <c r="O2851" s="111" t="s">
        <v>3993</v>
      </c>
      <c r="P2851" s="96">
        <v>3570800426266</v>
      </c>
      <c r="Q2851" s="111" t="s">
        <v>3994</v>
      </c>
      <c r="R2851" s="111" t="s">
        <v>3997</v>
      </c>
      <c r="S2851" s="97"/>
      <c r="T2851" s="102" t="s">
        <v>55</v>
      </c>
      <c r="U2851" s="102" t="s">
        <v>45</v>
      </c>
      <c r="V2851" s="102" t="s">
        <v>46</v>
      </c>
      <c r="W2851" s="94">
        <v>92.95</v>
      </c>
      <c r="X2851" s="98">
        <v>37.090000000000003</v>
      </c>
      <c r="Y2851" s="94">
        <v>2650</v>
      </c>
      <c r="Z2851" s="94">
        <f>W2851*Y2851</f>
        <v>246317.5</v>
      </c>
      <c r="AA2851" s="89">
        <v>16</v>
      </c>
      <c r="AB2851" s="89">
        <v>22</v>
      </c>
      <c r="AC2851" s="94">
        <f>(Z2851*(100-AB2851))/100</f>
        <v>192127.65</v>
      </c>
      <c r="AD2851" s="94">
        <f>IF(AND(AC2851="",M2851=""),0,IF((AC2851=""),M2851, IF( (M2851=""),AC2851,SUM(AC2851:AC2853)+M2851)))</f>
        <v>1325437.8500000001</v>
      </c>
      <c r="AE2851" s="94">
        <f>IF( (X2851=""),AD2851*1,AD2851*(X2851/100) )</f>
        <v>491604.89856500004</v>
      </c>
      <c r="AF2851" s="94">
        <v>0</v>
      </c>
      <c r="AG2851" s="94">
        <f>IF((AF2851-AE2851) &gt; 1,0,IF((AF2851-AE2851)&lt;0,AE2851-AF2851,AF2851-AE2851))</f>
        <v>491604.89856500004</v>
      </c>
      <c r="AH2851" s="94">
        <v>0.02</v>
      </c>
    </row>
    <row r="2852" spans="1:34" s="99" customFormat="1" x14ac:dyDescent="0.55000000000000004">
      <c r="A2852" s="107"/>
      <c r="B2852" s="102"/>
      <c r="C2852" s="102"/>
      <c r="D2852" s="90"/>
      <c r="E2852" s="102"/>
      <c r="F2852" s="102"/>
      <c r="G2852" s="102"/>
      <c r="H2852" s="102"/>
      <c r="I2852" s="98"/>
      <c r="J2852" s="102"/>
      <c r="K2852" s="94"/>
      <c r="L2852" s="94"/>
      <c r="M2852" s="94"/>
      <c r="N2852" s="102">
        <v>2</v>
      </c>
      <c r="O2852" s="111" t="s">
        <v>3993</v>
      </c>
      <c r="P2852" s="96">
        <v>3570800426266</v>
      </c>
      <c r="Q2852" s="111" t="s">
        <v>3994</v>
      </c>
      <c r="R2852" s="111" t="s">
        <v>3997</v>
      </c>
      <c r="S2852" s="97" t="s">
        <v>3998</v>
      </c>
      <c r="T2852" s="102" t="s">
        <v>51</v>
      </c>
      <c r="U2852" s="102" t="s">
        <v>45</v>
      </c>
      <c r="V2852" s="102" t="s">
        <v>46</v>
      </c>
      <c r="W2852" s="94">
        <v>157.68</v>
      </c>
      <c r="X2852" s="98">
        <v>62.91</v>
      </c>
      <c r="Y2852" s="94">
        <v>6750</v>
      </c>
      <c r="Z2852" s="94">
        <f>W2852*Y2852</f>
        <v>1064340</v>
      </c>
      <c r="AA2852" s="89">
        <v>16</v>
      </c>
      <c r="AB2852" s="89">
        <v>22</v>
      </c>
      <c r="AC2852" s="94">
        <f>(Z2852*(100-AB2852))/100</f>
        <v>830185.2</v>
      </c>
      <c r="AD2852" s="94">
        <f>IF(AND(AC2852="",M2851=""),0,IF((AC2852=""),M2851, IF( (M2851=""),AC2852,SUM(AC2851:AC2853)+M2851)))</f>
        <v>1325437.8500000001</v>
      </c>
      <c r="AE2852" s="94">
        <f>IF( (X2852=""),AD2852*1,AD2852*(X2852/100) )</f>
        <v>833832.95143500005</v>
      </c>
      <c r="AF2852" s="94">
        <v>0</v>
      </c>
      <c r="AG2852" s="94">
        <f>IF((AF2852-AE2852) &gt; 1,0,IF((AF2852-AE2852)&lt;0,AE2852-AF2852,AF2852-AE2852))</f>
        <v>833832.95143500005</v>
      </c>
      <c r="AH2852" s="94">
        <v>0.02</v>
      </c>
    </row>
    <row r="2853" spans="1:34" s="99" customFormat="1" x14ac:dyDescent="0.55000000000000004">
      <c r="A2853" s="107"/>
      <c r="B2853" s="102"/>
      <c r="C2853" s="102"/>
      <c r="D2853" s="90"/>
      <c r="E2853" s="102"/>
      <c r="F2853" s="102"/>
      <c r="G2853" s="102"/>
      <c r="H2853" s="102"/>
      <c r="I2853" s="98"/>
      <c r="J2853" s="102"/>
      <c r="K2853" s="94"/>
      <c r="L2853" s="94" t="s">
        <v>63</v>
      </c>
      <c r="M2853" s="94">
        <f>SUM(M2851:M2852)</f>
        <v>303125</v>
      </c>
      <c r="N2853" s="102"/>
      <c r="O2853" s="111"/>
      <c r="P2853" s="96"/>
      <c r="Q2853" s="111"/>
      <c r="R2853" s="111"/>
      <c r="S2853" s="97"/>
      <c r="T2853" s="102"/>
      <c r="U2853" s="102"/>
      <c r="V2853" s="102"/>
      <c r="W2853" s="94"/>
      <c r="X2853" s="98"/>
      <c r="Y2853" s="94"/>
      <c r="Z2853" s="94"/>
      <c r="AA2853" s="89"/>
      <c r="AB2853" s="89"/>
      <c r="AC2853" s="94"/>
      <c r="AD2853" s="94"/>
      <c r="AE2853" s="94">
        <f>SUM(AE2851:AE2852)</f>
        <v>1325437.8500000001</v>
      </c>
      <c r="AF2853" s="94"/>
      <c r="AG2853" s="94">
        <f>SUM(AG2851:AG2852)</f>
        <v>1325437.8500000001</v>
      </c>
      <c r="AH2853" s="94"/>
    </row>
    <row r="2854" spans="1:34" s="73" customFormat="1" x14ac:dyDescent="0.55000000000000004">
      <c r="A2854" s="108" t="s">
        <v>4002</v>
      </c>
      <c r="B2854" s="109">
        <v>1239</v>
      </c>
      <c r="C2854" s="102">
        <v>6023</v>
      </c>
      <c r="D2854" s="90" t="s">
        <v>4003</v>
      </c>
      <c r="E2854" s="102" t="s">
        <v>34</v>
      </c>
      <c r="F2854" s="102">
        <v>23874</v>
      </c>
      <c r="G2854" s="102">
        <v>0</v>
      </c>
      <c r="H2854" s="102">
        <v>2</v>
      </c>
      <c r="I2854" s="98">
        <v>2</v>
      </c>
      <c r="J2854" s="102" t="s">
        <v>38</v>
      </c>
      <c r="K2854" s="94">
        <f>((G2854*400)+(H2854*100))+I2854</f>
        <v>202</v>
      </c>
      <c r="L2854" s="94">
        <v>625</v>
      </c>
      <c r="M2854" s="94">
        <f>K2854*L2854</f>
        <v>126250</v>
      </c>
      <c r="N2854" s="102"/>
      <c r="O2854" s="111" t="s">
        <v>4000</v>
      </c>
      <c r="P2854" s="96">
        <v>5571200028534</v>
      </c>
      <c r="Q2854" s="111" t="s">
        <v>4001</v>
      </c>
      <c r="R2854" s="111" t="s">
        <v>4004</v>
      </c>
      <c r="S2854" s="97" t="s">
        <v>4003</v>
      </c>
      <c r="T2854" s="102"/>
      <c r="U2854" s="102"/>
      <c r="V2854" s="102"/>
      <c r="W2854" s="94"/>
      <c r="X2854" s="98"/>
      <c r="Y2854" s="94"/>
      <c r="Z2854" s="94"/>
      <c r="AA2854" s="89"/>
      <c r="AB2854" s="89"/>
      <c r="AC2854" s="94"/>
      <c r="AD2854" s="94">
        <f>IF(AND(AC2854="",M2854=""),0,IF((AC2854=""),M2854,IF((M2854=""),AC2854,AC2854+M2854)))</f>
        <v>126250</v>
      </c>
      <c r="AE2854" s="94">
        <f>IF( (X2854=""),AD2854*1,AD2854*(X2854/100) )</f>
        <v>126250</v>
      </c>
      <c r="AF2854" s="94">
        <v>50000000</v>
      </c>
      <c r="AG2854" s="94">
        <f>IF((AF2854-AE2854) &gt; 1,0,IF((AF2854-AE2854)&lt;0,AE2854-AF2854,AF2854-AE2854))</f>
        <v>0</v>
      </c>
      <c r="AH2854" s="94">
        <v>0.01</v>
      </c>
    </row>
    <row r="2855" spans="1:34" s="73" customFormat="1" x14ac:dyDescent="0.55000000000000004">
      <c r="A2855" s="108"/>
      <c r="B2855" s="109"/>
      <c r="C2855" s="102"/>
      <c r="D2855" s="90"/>
      <c r="E2855" s="102"/>
      <c r="F2855" s="102"/>
      <c r="G2855" s="102"/>
      <c r="H2855" s="102"/>
      <c r="I2855" s="98"/>
      <c r="J2855" s="102"/>
      <c r="K2855" s="94"/>
      <c r="L2855" s="94" t="s">
        <v>63</v>
      </c>
      <c r="M2855" s="94">
        <f>SUM(M2854:M2854)</f>
        <v>126250</v>
      </c>
      <c r="N2855" s="102"/>
      <c r="O2855" s="111"/>
      <c r="P2855" s="96"/>
      <c r="Q2855" s="111"/>
      <c r="R2855" s="111"/>
      <c r="S2855" s="97"/>
      <c r="T2855" s="102"/>
      <c r="U2855" s="102"/>
      <c r="V2855" s="102"/>
      <c r="W2855" s="94"/>
      <c r="X2855" s="98"/>
      <c r="Y2855" s="94"/>
      <c r="Z2855" s="94"/>
      <c r="AA2855" s="89"/>
      <c r="AB2855" s="89"/>
      <c r="AC2855" s="94"/>
      <c r="AD2855" s="94">
        <f>SUM(AD2854:AD2854)</f>
        <v>126250</v>
      </c>
      <c r="AE2855" s="94">
        <f>SUM(AE2854:AE2854)</f>
        <v>126250</v>
      </c>
      <c r="AF2855" s="94"/>
      <c r="AG2855" s="94">
        <f>SUM(AG2854:AG2854)</f>
        <v>0</v>
      </c>
      <c r="AH2855" s="94"/>
    </row>
    <row r="2856" spans="1:34" s="73" customFormat="1" x14ac:dyDescent="0.55000000000000004">
      <c r="A2856" s="108" t="s">
        <v>4007</v>
      </c>
      <c r="B2856" s="109">
        <v>1240</v>
      </c>
      <c r="C2856" s="102">
        <v>5776</v>
      </c>
      <c r="D2856" s="90" t="s">
        <v>4008</v>
      </c>
      <c r="E2856" s="102" t="s">
        <v>34</v>
      </c>
      <c r="F2856" s="102">
        <v>16364</v>
      </c>
      <c r="G2856" s="102">
        <v>0</v>
      </c>
      <c r="H2856" s="102">
        <v>0</v>
      </c>
      <c r="I2856" s="98">
        <v>73</v>
      </c>
      <c r="J2856" s="102" t="s">
        <v>35</v>
      </c>
      <c r="K2856" s="94">
        <f>((G2856*400)+(H2856*100))+I2856</f>
        <v>73</v>
      </c>
      <c r="L2856" s="94">
        <v>2425</v>
      </c>
      <c r="M2856" s="94">
        <f>K2856*L2856</f>
        <v>177025</v>
      </c>
      <c r="N2856" s="102">
        <v>1</v>
      </c>
      <c r="O2856" s="111" t="s">
        <v>4005</v>
      </c>
      <c r="P2856" s="96">
        <v>3570500431396</v>
      </c>
      <c r="Q2856" s="111" t="s">
        <v>4006</v>
      </c>
      <c r="R2856" s="111" t="s">
        <v>4009</v>
      </c>
      <c r="S2856" s="97" t="s">
        <v>4010</v>
      </c>
      <c r="T2856" s="102" t="s">
        <v>51</v>
      </c>
      <c r="U2856" s="102" t="s">
        <v>45</v>
      </c>
      <c r="V2856" s="102" t="s">
        <v>52</v>
      </c>
      <c r="W2856" s="94">
        <v>293.25</v>
      </c>
      <c r="X2856" s="98">
        <v>91.23</v>
      </c>
      <c r="Y2856" s="94">
        <v>6750</v>
      </c>
      <c r="Z2856" s="94">
        <f>W2856*Y2856</f>
        <v>1979437.5</v>
      </c>
      <c r="AA2856" s="89">
        <v>6</v>
      </c>
      <c r="AB2856" s="89">
        <v>6</v>
      </c>
      <c r="AC2856" s="94">
        <f>(Z2856*(100-AB2856))/100</f>
        <v>1860671.25</v>
      </c>
      <c r="AD2856" s="94">
        <f>IF(AND(AC2856="",M2856=""),0,IF((AC2856=""),M2856, IF( (M2856=""),AC2856,AC2856+M2856)))</f>
        <v>2037696.25</v>
      </c>
      <c r="AE2856" s="94">
        <f>IF( (X2856=""),AD2856*1,( M2856+(SUM(AC2856:AC2856)) )*(X2856/100) )</f>
        <v>1858990.2888750001</v>
      </c>
      <c r="AF2856" s="94">
        <v>50000000</v>
      </c>
      <c r="AG2856" s="94">
        <f>IF((AF2856-AE2856) &gt; 1,0,IF((AF2856-AE2856)&lt;0,AE2856-AF2856,AF2856-AE2856))</f>
        <v>0</v>
      </c>
      <c r="AH2856" s="94">
        <v>0.02</v>
      </c>
    </row>
    <row r="2857" spans="1:34" s="73" customFormat="1" x14ac:dyDescent="0.55000000000000004">
      <c r="A2857" s="108"/>
      <c r="B2857" s="109"/>
      <c r="C2857" s="102"/>
      <c r="D2857" s="90"/>
      <c r="E2857" s="102"/>
      <c r="F2857" s="102"/>
      <c r="G2857" s="102"/>
      <c r="H2857" s="102"/>
      <c r="I2857" s="98"/>
      <c r="J2857" s="102"/>
      <c r="K2857" s="94"/>
      <c r="L2857" s="94"/>
      <c r="M2857" s="94"/>
      <c r="N2857" s="102">
        <v>2</v>
      </c>
      <c r="O2857" s="111" t="s">
        <v>4005</v>
      </c>
      <c r="P2857" s="96">
        <v>3570500431396</v>
      </c>
      <c r="Q2857" s="111" t="s">
        <v>4006</v>
      </c>
      <c r="R2857" s="111" t="s">
        <v>4009</v>
      </c>
      <c r="S2857" s="97" t="s">
        <v>4011</v>
      </c>
      <c r="T2857" s="102" t="s">
        <v>55</v>
      </c>
      <c r="U2857" s="102" t="s">
        <v>45</v>
      </c>
      <c r="V2857" s="102" t="s">
        <v>52</v>
      </c>
      <c r="W2857" s="94">
        <v>28.2</v>
      </c>
      <c r="X2857" s="98">
        <v>8.77</v>
      </c>
      <c r="Y2857" s="94">
        <v>0</v>
      </c>
      <c r="Z2857" s="94">
        <f>W2857*Y2857</f>
        <v>0</v>
      </c>
      <c r="AA2857" s="89">
        <v>6</v>
      </c>
      <c r="AB2857" s="89">
        <v>6</v>
      </c>
      <c r="AC2857" s="94">
        <f>(Z2857*(100-AB2857))/100</f>
        <v>0</v>
      </c>
      <c r="AD2857" s="94">
        <f>IF(AND(AC2857="",M2856=""),0,IF((AC2857=""),M2856, IF( (M2856=""),AC2857,AC2857+M2856)))</f>
        <v>177025</v>
      </c>
      <c r="AE2857" s="94">
        <f>IF( (X2857=""),AD2857*1,( M2856+(SUM(AC2857:AC2857)) )*(X2857/100) )</f>
        <v>15525.092500000001</v>
      </c>
      <c r="AF2857" s="94">
        <v>50000000</v>
      </c>
      <c r="AG2857" s="94">
        <f>IF((AF2857-AE2857) &gt; 1,0,IF((AF2857-AE2857)&lt;0,AE2857-AF2857,AF2857-AE2857))</f>
        <v>0</v>
      </c>
      <c r="AH2857" s="94">
        <v>0.02</v>
      </c>
    </row>
    <row r="2858" spans="1:34" s="73" customFormat="1" x14ac:dyDescent="0.55000000000000004">
      <c r="A2858" s="108"/>
      <c r="B2858" s="109"/>
      <c r="C2858" s="102"/>
      <c r="D2858" s="90"/>
      <c r="E2858" s="102"/>
      <c r="F2858" s="102"/>
      <c r="G2858" s="102"/>
      <c r="H2858" s="102"/>
      <c r="I2858" s="98"/>
      <c r="J2858" s="102"/>
      <c r="K2858" s="94"/>
      <c r="L2858" s="94" t="s">
        <v>63</v>
      </c>
      <c r="M2858" s="94">
        <f>SUM(M2856:M2857)</f>
        <v>177025</v>
      </c>
      <c r="N2858" s="102"/>
      <c r="O2858" s="111"/>
      <c r="P2858" s="96"/>
      <c r="Q2858" s="111"/>
      <c r="R2858" s="111"/>
      <c r="S2858" s="97"/>
      <c r="T2858" s="102"/>
      <c r="U2858" s="102"/>
      <c r="V2858" s="102"/>
      <c r="W2858" s="94"/>
      <c r="X2858" s="98"/>
      <c r="Y2858" s="94"/>
      <c r="Z2858" s="94"/>
      <c r="AA2858" s="89"/>
      <c r="AB2858" s="89"/>
      <c r="AC2858" s="94"/>
      <c r="AD2858" s="94">
        <f>SUM(AD2856:AD2857)</f>
        <v>2214721.25</v>
      </c>
      <c r="AE2858" s="94">
        <f>SUM(AE2856:AE2857)</f>
        <v>1874515.3813750001</v>
      </c>
      <c r="AF2858" s="94"/>
      <c r="AG2858" s="94">
        <f>SUM(AG2856:AG2857)</f>
        <v>0</v>
      </c>
      <c r="AH2858" s="94"/>
    </row>
    <row r="2859" spans="1:34" s="74" customFormat="1" x14ac:dyDescent="0.55000000000000004">
      <c r="A2859" s="108" t="s">
        <v>4014</v>
      </c>
      <c r="B2859" s="109">
        <v>1241</v>
      </c>
      <c r="C2859" s="102">
        <v>9470</v>
      </c>
      <c r="D2859" s="90" t="s">
        <v>4015</v>
      </c>
      <c r="E2859" s="102" t="s">
        <v>34</v>
      </c>
      <c r="F2859" s="102">
        <v>27253</v>
      </c>
      <c r="G2859" s="102">
        <v>0</v>
      </c>
      <c r="H2859" s="102">
        <v>2</v>
      </c>
      <c r="I2859" s="98">
        <v>0</v>
      </c>
      <c r="J2859" s="102" t="s">
        <v>35</v>
      </c>
      <c r="K2859" s="94">
        <f>((G2859*400)+(H2859*100))+I2859</f>
        <v>200</v>
      </c>
      <c r="L2859" s="94">
        <v>450</v>
      </c>
      <c r="M2859" s="94">
        <f>K2859*L2859</f>
        <v>90000</v>
      </c>
      <c r="N2859" s="102">
        <v>1</v>
      </c>
      <c r="O2859" s="111" t="s">
        <v>4012</v>
      </c>
      <c r="P2859" s="96">
        <v>8577176000094</v>
      </c>
      <c r="Q2859" s="111" t="s">
        <v>4013</v>
      </c>
      <c r="R2859" s="111" t="s">
        <v>4016</v>
      </c>
      <c r="S2859" s="97"/>
      <c r="T2859" s="102" t="s">
        <v>51</v>
      </c>
      <c r="U2859" s="102" t="s">
        <v>45</v>
      </c>
      <c r="V2859" s="102" t="s">
        <v>52</v>
      </c>
      <c r="W2859" s="94">
        <v>156.97999999999999</v>
      </c>
      <c r="X2859" s="98">
        <v>60.86</v>
      </c>
      <c r="Y2859" s="94">
        <v>6750</v>
      </c>
      <c r="Z2859" s="94">
        <f>W2859*Y2859</f>
        <v>1059615</v>
      </c>
      <c r="AA2859" s="89">
        <v>1</v>
      </c>
      <c r="AB2859" s="89">
        <v>1</v>
      </c>
      <c r="AC2859" s="94">
        <f>(Z2859*(100-AB2859))/100</f>
        <v>1049018.8500000001</v>
      </c>
      <c r="AD2859" s="94">
        <f>IF(AND(AC2859="",M2859=""),0,IF((AC2859=""),M2859, IF( (M2859=""),AC2859,AC2859+M2859)))</f>
        <v>1139018.8500000001</v>
      </c>
      <c r="AE2859" s="94">
        <f>IF( (X2859=""),AD2859*1,( M2859+(SUM(AC2859:AC2859)) )*(X2859/100) )</f>
        <v>693206.87211000011</v>
      </c>
      <c r="AF2859" s="94">
        <v>50000000</v>
      </c>
      <c r="AG2859" s="94">
        <f>IF((AF2859-AE2859) &gt; 1,0,IF((AF2859-AE2859)&lt;0,AE2859-AF2859,AF2859-AE2859))</f>
        <v>0</v>
      </c>
      <c r="AH2859" s="94">
        <v>0.02</v>
      </c>
    </row>
    <row r="2860" spans="1:34" s="74" customFormat="1" x14ac:dyDescent="0.55000000000000004">
      <c r="A2860" s="108"/>
      <c r="B2860" s="109"/>
      <c r="C2860" s="102"/>
      <c r="D2860" s="90"/>
      <c r="E2860" s="102"/>
      <c r="F2860" s="102"/>
      <c r="G2860" s="102"/>
      <c r="H2860" s="102"/>
      <c r="I2860" s="98"/>
      <c r="J2860" s="102"/>
      <c r="K2860" s="94"/>
      <c r="L2860" s="94"/>
      <c r="M2860" s="94"/>
      <c r="N2860" s="102">
        <v>2</v>
      </c>
      <c r="O2860" s="111" t="s">
        <v>4012</v>
      </c>
      <c r="P2860" s="96">
        <v>8577176000094</v>
      </c>
      <c r="Q2860" s="111" t="s">
        <v>4013</v>
      </c>
      <c r="R2860" s="111" t="s">
        <v>4016</v>
      </c>
      <c r="S2860" s="97"/>
      <c r="T2860" s="102" t="s">
        <v>51</v>
      </c>
      <c r="U2860" s="102" t="s">
        <v>45</v>
      </c>
      <c r="V2860" s="102" t="s">
        <v>52</v>
      </c>
      <c r="W2860" s="94">
        <v>100.94</v>
      </c>
      <c r="X2860" s="98">
        <v>39.14</v>
      </c>
      <c r="Y2860" s="94">
        <v>6750</v>
      </c>
      <c r="Z2860" s="94">
        <f>W2860*Y2860</f>
        <v>681345</v>
      </c>
      <c r="AA2860" s="89">
        <v>1</v>
      </c>
      <c r="AB2860" s="89">
        <v>1</v>
      </c>
      <c r="AC2860" s="94">
        <f>(Z2860*(100-AB2860))/100</f>
        <v>674531.55</v>
      </c>
      <c r="AD2860" s="94">
        <f>IF(AND(AC2860="",M2859=""),0,IF((AC2860=""),M2859, IF( (M2859=""),AC2860,AC2860+M2859)))</f>
        <v>764531.55</v>
      </c>
      <c r="AE2860" s="94">
        <f>IF( (X2860=""),AD2860*1,( M2859+(SUM(AC2860:AC2860)) )*(X2860/100) )</f>
        <v>299237.64867000002</v>
      </c>
      <c r="AF2860" s="94">
        <v>50000000</v>
      </c>
      <c r="AG2860" s="94">
        <f>IF((AF2860-AE2860) &gt; 1,0,IF((AF2860-AE2860)&lt;0,AE2860-AF2860,AF2860-AE2860))</f>
        <v>0</v>
      </c>
      <c r="AH2860" s="94">
        <v>0.02</v>
      </c>
    </row>
    <row r="2861" spans="1:34" s="74" customFormat="1" x14ac:dyDescent="0.55000000000000004">
      <c r="A2861" s="108"/>
      <c r="B2861" s="109"/>
      <c r="C2861" s="102"/>
      <c r="D2861" s="90"/>
      <c r="E2861" s="102"/>
      <c r="F2861" s="102"/>
      <c r="G2861" s="102"/>
      <c r="H2861" s="102"/>
      <c r="I2861" s="98"/>
      <c r="J2861" s="102"/>
      <c r="K2861" s="94"/>
      <c r="L2861" s="94" t="s">
        <v>63</v>
      </c>
      <c r="M2861" s="94">
        <f>SUM(M2859:M2860)</f>
        <v>90000</v>
      </c>
      <c r="N2861" s="102"/>
      <c r="O2861" s="111"/>
      <c r="P2861" s="96"/>
      <c r="Q2861" s="111"/>
      <c r="R2861" s="111"/>
      <c r="S2861" s="97"/>
      <c r="T2861" s="102"/>
      <c r="U2861" s="102"/>
      <c r="V2861" s="102"/>
      <c r="W2861" s="94"/>
      <c r="X2861" s="98"/>
      <c r="Y2861" s="94"/>
      <c r="Z2861" s="94"/>
      <c r="AA2861" s="89"/>
      <c r="AB2861" s="89"/>
      <c r="AC2861" s="94"/>
      <c r="AD2861" s="94">
        <f>SUM(AD2859:AD2860)</f>
        <v>1903550.4000000001</v>
      </c>
      <c r="AE2861" s="94">
        <f>SUM(AE2859:AE2860)</f>
        <v>992444.52078000014</v>
      </c>
      <c r="AF2861" s="94"/>
      <c r="AG2861" s="94">
        <f>SUM(AG2859:AG2860)</f>
        <v>0</v>
      </c>
      <c r="AH2861" s="94"/>
    </row>
    <row r="2862" spans="1:34" s="99" customFormat="1" x14ac:dyDescent="0.55000000000000004">
      <c r="A2862" s="107" t="s">
        <v>4019</v>
      </c>
      <c r="B2862" s="102">
        <v>1242</v>
      </c>
      <c r="C2862" s="102">
        <v>9225</v>
      </c>
      <c r="D2862" s="90" t="s">
        <v>4020</v>
      </c>
      <c r="E2862" s="102" t="s">
        <v>34</v>
      </c>
      <c r="F2862" s="102">
        <v>945</v>
      </c>
      <c r="G2862" s="102">
        <v>1</v>
      </c>
      <c r="H2862" s="102">
        <v>1</v>
      </c>
      <c r="I2862" s="98">
        <v>56</v>
      </c>
      <c r="J2862" s="102" t="s">
        <v>35</v>
      </c>
      <c r="K2862" s="94">
        <f>((G2862*400)+(H2862*100))+I2862</f>
        <v>556</v>
      </c>
      <c r="L2862" s="94">
        <v>1000</v>
      </c>
      <c r="M2862" s="94">
        <f>K2862*L2862</f>
        <v>556000</v>
      </c>
      <c r="N2862" s="102">
        <v>1</v>
      </c>
      <c r="O2862" s="111" t="s">
        <v>4017</v>
      </c>
      <c r="P2862" s="96">
        <v>3110200131889</v>
      </c>
      <c r="Q2862" s="111" t="s">
        <v>4018</v>
      </c>
      <c r="R2862" s="111" t="s">
        <v>4021</v>
      </c>
      <c r="S2862" s="97"/>
      <c r="T2862" s="102" t="s">
        <v>55</v>
      </c>
      <c r="U2862" s="102" t="s">
        <v>45</v>
      </c>
      <c r="V2862" s="102" t="s">
        <v>52</v>
      </c>
      <c r="W2862" s="94">
        <v>45</v>
      </c>
      <c r="X2862" s="98">
        <v>10.11</v>
      </c>
      <c r="Y2862" s="94">
        <v>0</v>
      </c>
      <c r="Z2862" s="94">
        <f>W2862*Y2862</f>
        <v>0</v>
      </c>
      <c r="AA2862" s="89">
        <v>12</v>
      </c>
      <c r="AB2862" s="89">
        <v>14</v>
      </c>
      <c r="AC2862" s="94">
        <f>(Z2862*(100-AB2862))/100</f>
        <v>0</v>
      </c>
      <c r="AD2862" s="94">
        <f>IF(AND(AC2862="",M2862=""),0,IF((AC2862=""),M2862, IF( (M2862=""),AC2862,SUM(AC2862:AC2865)+M2862)))</f>
        <v>2483800</v>
      </c>
      <c r="AE2862" s="94">
        <f>IF( (X2862=""),AD2862*1,AD2862*(X2862/100) )</f>
        <v>251112.18</v>
      </c>
      <c r="AF2862" s="94">
        <v>50000000</v>
      </c>
      <c r="AG2862" s="94">
        <f>IF((AF2862-AE2862) &gt; 1,0,IF((AF2862-AE2862)&lt;0,AE2862-AF2862,AF2862-AE2862))</f>
        <v>0</v>
      </c>
      <c r="AH2862" s="94">
        <v>0.02</v>
      </c>
    </row>
    <row r="2863" spans="1:34" s="99" customFormat="1" x14ac:dyDescent="0.55000000000000004">
      <c r="A2863" s="107"/>
      <c r="B2863" s="102"/>
      <c r="C2863" s="102"/>
      <c r="D2863" s="90"/>
      <c r="E2863" s="102"/>
      <c r="F2863" s="102"/>
      <c r="G2863" s="102"/>
      <c r="H2863" s="102"/>
      <c r="I2863" s="98"/>
      <c r="J2863" s="102"/>
      <c r="K2863" s="94"/>
      <c r="L2863" s="94"/>
      <c r="M2863" s="94"/>
      <c r="N2863" s="102">
        <v>2</v>
      </c>
      <c r="O2863" s="111" t="s">
        <v>4017</v>
      </c>
      <c r="P2863" s="96">
        <v>3110200131889</v>
      </c>
      <c r="Q2863" s="111" t="s">
        <v>4018</v>
      </c>
      <c r="R2863" s="111" t="s">
        <v>4021</v>
      </c>
      <c r="S2863" s="97" t="s">
        <v>4022</v>
      </c>
      <c r="T2863" s="102" t="s">
        <v>51</v>
      </c>
      <c r="U2863" s="102" t="s">
        <v>227</v>
      </c>
      <c r="V2863" s="102" t="s">
        <v>52</v>
      </c>
      <c r="W2863" s="94">
        <v>320</v>
      </c>
      <c r="X2863" s="98">
        <v>71.91</v>
      </c>
      <c r="Y2863" s="94">
        <v>6750</v>
      </c>
      <c r="Z2863" s="94">
        <f>W2863*Y2863</f>
        <v>2160000</v>
      </c>
      <c r="AA2863" s="89">
        <v>12</v>
      </c>
      <c r="AB2863" s="89">
        <v>34</v>
      </c>
      <c r="AC2863" s="94">
        <f>(Z2863*(100-AB2863))/100</f>
        <v>1425600</v>
      </c>
      <c r="AD2863" s="94">
        <f>IF(AND(AC2863="",M2862=""),0,IF((AC2863=""),M2862, IF( (M2862=""),AC2863,SUM(AC2862:AC2865)+M2862)))</f>
        <v>2483800</v>
      </c>
      <c r="AE2863" s="94">
        <f>IF( (X2863=""),AD2863*1,AD2863*(X2863/100) )</f>
        <v>1786100.5799999998</v>
      </c>
      <c r="AF2863" s="94">
        <v>50000000</v>
      </c>
      <c r="AG2863" s="94">
        <f>IF((AF2863-AE2863) &gt; 1,0,IF((AF2863-AE2863)&lt;0,AE2863-AF2863,AF2863-AE2863))</f>
        <v>0</v>
      </c>
      <c r="AH2863" s="94">
        <v>0.02</v>
      </c>
    </row>
    <row r="2864" spans="1:34" s="99" customFormat="1" x14ac:dyDescent="0.55000000000000004">
      <c r="A2864" s="107"/>
      <c r="B2864" s="102"/>
      <c r="C2864" s="102"/>
      <c r="D2864" s="90"/>
      <c r="E2864" s="102"/>
      <c r="F2864" s="102"/>
      <c r="G2864" s="102"/>
      <c r="H2864" s="102"/>
      <c r="I2864" s="98"/>
      <c r="J2864" s="102"/>
      <c r="K2864" s="94"/>
      <c r="L2864" s="94"/>
      <c r="M2864" s="94"/>
      <c r="N2864" s="102">
        <v>3</v>
      </c>
      <c r="O2864" s="111" t="s">
        <v>4017</v>
      </c>
      <c r="P2864" s="96">
        <v>3110200131889</v>
      </c>
      <c r="Q2864" s="111" t="s">
        <v>4018</v>
      </c>
      <c r="R2864" s="111" t="s">
        <v>4021</v>
      </c>
      <c r="S2864" s="97" t="s">
        <v>4023</v>
      </c>
      <c r="T2864" s="102" t="s">
        <v>51</v>
      </c>
      <c r="U2864" s="102" t="s">
        <v>45</v>
      </c>
      <c r="V2864" s="102" t="s">
        <v>75</v>
      </c>
      <c r="W2864" s="94">
        <v>80</v>
      </c>
      <c r="X2864" s="98">
        <v>17.98</v>
      </c>
      <c r="Y2864" s="94">
        <v>6750</v>
      </c>
      <c r="Z2864" s="94">
        <f>W2864*Y2864</f>
        <v>540000</v>
      </c>
      <c r="AA2864" s="89">
        <v>7</v>
      </c>
      <c r="AB2864" s="89">
        <v>7</v>
      </c>
      <c r="AC2864" s="94">
        <f>(Z2864*(100-AB2864))/100</f>
        <v>502200</v>
      </c>
      <c r="AD2864" s="94">
        <f>IF(AND(AC2864="",M2862=""),0,IF((AC2864=""),M2862, IF( (M2862=""),AC2864,SUM(AC2862:AC2865)+M2862)))</f>
        <v>2483800</v>
      </c>
      <c r="AE2864" s="94">
        <f>IF( (X2864=""),AD2864*1,AD2864*(X2864/100) )</f>
        <v>446587.24000000005</v>
      </c>
      <c r="AF2864" s="94">
        <v>0</v>
      </c>
      <c r="AG2864" s="94">
        <f>IF((AF2864-AE2864) &gt; 1,0,IF((AF2864-AE2864)&lt;0,AE2864-AF2864,AF2864-AE2864))</f>
        <v>446587.24000000005</v>
      </c>
      <c r="AH2864" s="94">
        <v>0.3</v>
      </c>
    </row>
    <row r="2865" spans="1:34" s="99" customFormat="1" x14ac:dyDescent="0.55000000000000004">
      <c r="A2865" s="107"/>
      <c r="B2865" s="102"/>
      <c r="C2865" s="102"/>
      <c r="D2865" s="90"/>
      <c r="E2865" s="102"/>
      <c r="F2865" s="102"/>
      <c r="G2865" s="102"/>
      <c r="H2865" s="102"/>
      <c r="I2865" s="98"/>
      <c r="J2865" s="102"/>
      <c r="K2865" s="94"/>
      <c r="L2865" s="94" t="s">
        <v>63</v>
      </c>
      <c r="M2865" s="94">
        <f>SUM(M2862:M2864)</f>
        <v>556000</v>
      </c>
      <c r="N2865" s="102"/>
      <c r="O2865" s="111"/>
      <c r="P2865" s="96"/>
      <c r="Q2865" s="111"/>
      <c r="R2865" s="111"/>
      <c r="S2865" s="97"/>
      <c r="T2865" s="102"/>
      <c r="U2865" s="102"/>
      <c r="V2865" s="102"/>
      <c r="W2865" s="94"/>
      <c r="X2865" s="98"/>
      <c r="Y2865" s="94"/>
      <c r="Z2865" s="94"/>
      <c r="AA2865" s="89"/>
      <c r="AB2865" s="89"/>
      <c r="AC2865" s="94"/>
      <c r="AD2865" s="94"/>
      <c r="AE2865" s="94">
        <f>SUM(AE2862:AE2864)</f>
        <v>2483800</v>
      </c>
      <c r="AF2865" s="94"/>
      <c r="AG2865" s="94">
        <f>SUM(AG2862:AG2864)</f>
        <v>446587.24000000005</v>
      </c>
      <c r="AH2865" s="94"/>
    </row>
    <row r="2866" spans="1:34" s="74" customFormat="1" x14ac:dyDescent="0.55000000000000004">
      <c r="A2866" s="108" t="s">
        <v>4026</v>
      </c>
      <c r="B2866" s="109">
        <v>1243</v>
      </c>
      <c r="C2866" s="102">
        <v>7672</v>
      </c>
      <c r="D2866" s="90" t="s">
        <v>4027</v>
      </c>
      <c r="E2866" s="102" t="s">
        <v>34</v>
      </c>
      <c r="F2866" s="102">
        <v>10355</v>
      </c>
      <c r="G2866" s="102">
        <v>0</v>
      </c>
      <c r="H2866" s="102">
        <v>2</v>
      </c>
      <c r="I2866" s="98">
        <v>26</v>
      </c>
      <c r="J2866" s="102" t="s">
        <v>38</v>
      </c>
      <c r="K2866" s="94">
        <f>((G2866*400)+(H2866*100))+I2866</f>
        <v>226</v>
      </c>
      <c r="L2866" s="94">
        <v>850</v>
      </c>
      <c r="M2866" s="94">
        <f>K2866*L2866</f>
        <v>192100</v>
      </c>
      <c r="N2866" s="102"/>
      <c r="O2866" s="111" t="s">
        <v>4024</v>
      </c>
      <c r="P2866" s="96">
        <v>3570700318097</v>
      </c>
      <c r="Q2866" s="111" t="s">
        <v>4025</v>
      </c>
      <c r="R2866" s="111" t="s">
        <v>4028</v>
      </c>
      <c r="S2866" s="97" t="s">
        <v>4027</v>
      </c>
      <c r="T2866" s="102"/>
      <c r="U2866" s="102"/>
      <c r="V2866" s="102"/>
      <c r="W2866" s="94"/>
      <c r="X2866" s="98"/>
      <c r="Y2866" s="94"/>
      <c r="Z2866" s="94"/>
      <c r="AA2866" s="89"/>
      <c r="AB2866" s="89"/>
      <c r="AC2866" s="94"/>
      <c r="AD2866" s="94">
        <f>IF(AND(AC2866="",M2866=""),0,IF((AC2866=""),M2866,IF((M2866=""),AC2866,AC2866+M2866)))</f>
        <v>192100</v>
      </c>
      <c r="AE2866" s="94">
        <f>IF( (X2866=""),AD2866*1,AD2866*(X2866/100) )</f>
        <v>192100</v>
      </c>
      <c r="AF2866" s="94">
        <v>50000000</v>
      </c>
      <c r="AG2866" s="94">
        <f>IF((AF2866-AE2866) &gt; 1,0,IF((AF2866-AE2866)&lt;0,AE2866-AF2866,AF2866-AE2866))</f>
        <v>0</v>
      </c>
      <c r="AH2866" s="94">
        <v>0.01</v>
      </c>
    </row>
    <row r="2867" spans="1:34" s="74" customFormat="1" x14ac:dyDescent="0.55000000000000004">
      <c r="A2867" s="108"/>
      <c r="B2867" s="109"/>
      <c r="C2867" s="102"/>
      <c r="D2867" s="90"/>
      <c r="E2867" s="102"/>
      <c r="F2867" s="102"/>
      <c r="G2867" s="102"/>
      <c r="H2867" s="102"/>
      <c r="I2867" s="98"/>
      <c r="J2867" s="102"/>
      <c r="K2867" s="94"/>
      <c r="L2867" s="94" t="s">
        <v>63</v>
      </c>
      <c r="M2867" s="94">
        <f>SUM(M2866:M2866)</f>
        <v>192100</v>
      </c>
      <c r="N2867" s="102"/>
      <c r="O2867" s="111"/>
      <c r="P2867" s="96"/>
      <c r="Q2867" s="111"/>
      <c r="R2867" s="111"/>
      <c r="S2867" s="97"/>
      <c r="T2867" s="102"/>
      <c r="U2867" s="102"/>
      <c r="V2867" s="102"/>
      <c r="W2867" s="94"/>
      <c r="X2867" s="98"/>
      <c r="Y2867" s="94"/>
      <c r="Z2867" s="94"/>
      <c r="AA2867" s="89"/>
      <c r="AB2867" s="89"/>
      <c r="AC2867" s="94"/>
      <c r="AD2867" s="94">
        <f>SUM(AD2866:AD2866)</f>
        <v>192100</v>
      </c>
      <c r="AE2867" s="94">
        <f>SUM(AE2866:AE2866)</f>
        <v>192100</v>
      </c>
      <c r="AF2867" s="94"/>
      <c r="AG2867" s="94">
        <f>SUM(AG2866:AG2866)</f>
        <v>0</v>
      </c>
      <c r="AH2867" s="94"/>
    </row>
    <row r="2868" spans="1:34" s="74" customFormat="1" x14ac:dyDescent="0.55000000000000004">
      <c r="A2868" s="108" t="s">
        <v>4029</v>
      </c>
      <c r="B2868" s="109">
        <v>1244</v>
      </c>
      <c r="C2868" s="102">
        <v>9229</v>
      </c>
      <c r="D2868" s="90" t="s">
        <v>4030</v>
      </c>
      <c r="E2868" s="102" t="s">
        <v>34</v>
      </c>
      <c r="F2868" s="102">
        <v>3735</v>
      </c>
      <c r="G2868" s="102">
        <v>0</v>
      </c>
      <c r="H2868" s="102">
        <v>2</v>
      </c>
      <c r="I2868" s="98">
        <v>0</v>
      </c>
      <c r="J2868" s="102" t="s">
        <v>38</v>
      </c>
      <c r="K2868" s="94">
        <f>((G2868*400)+(H2868*100))+I2868</f>
        <v>200</v>
      </c>
      <c r="L2868" s="94">
        <v>1350</v>
      </c>
      <c r="M2868" s="94">
        <f>K2868*L2868</f>
        <v>270000</v>
      </c>
      <c r="N2868" s="102"/>
      <c r="O2868" s="111"/>
      <c r="P2868" s="96"/>
      <c r="Q2868" s="111"/>
      <c r="R2868" s="111"/>
      <c r="S2868" s="97"/>
      <c r="T2868" s="102"/>
      <c r="U2868" s="102"/>
      <c r="V2868" s="102"/>
      <c r="W2868" s="94"/>
      <c r="X2868" s="98"/>
      <c r="Y2868" s="94"/>
      <c r="Z2868" s="94"/>
      <c r="AA2868" s="89"/>
      <c r="AB2868" s="89"/>
      <c r="AC2868" s="94"/>
      <c r="AD2868" s="94">
        <f>IF(AND(AC2868="",M2868=""),0,IF((AC2868=""),M2868,IF((M2868=""),AC2868,AC2868+M2868)))</f>
        <v>270000</v>
      </c>
      <c r="AE2868" s="94">
        <f>IF( (X2868=""),AD2868*1,AD2868*(X2868/100) )</f>
        <v>270000</v>
      </c>
      <c r="AF2868" s="94">
        <v>50000000</v>
      </c>
      <c r="AG2868" s="94">
        <f>IF((AF2868-AE2868) &gt; 1,0,IF((AF2868-AE2868)&lt;0,AE2868-AF2868,AF2868-AE2868))</f>
        <v>0</v>
      </c>
      <c r="AH2868" s="94">
        <v>0.01</v>
      </c>
    </row>
    <row r="2869" spans="1:34" s="74" customFormat="1" x14ac:dyDescent="0.55000000000000004">
      <c r="A2869" s="108"/>
      <c r="B2869" s="109"/>
      <c r="C2869" s="102"/>
      <c r="D2869" s="90"/>
      <c r="E2869" s="102"/>
      <c r="F2869" s="102"/>
      <c r="G2869" s="102"/>
      <c r="H2869" s="102"/>
      <c r="I2869" s="98"/>
      <c r="J2869" s="102"/>
      <c r="K2869" s="94"/>
      <c r="L2869" s="94" t="s">
        <v>63</v>
      </c>
      <c r="M2869" s="94">
        <f>SUM(M2868:M2868)</f>
        <v>270000</v>
      </c>
      <c r="N2869" s="102"/>
      <c r="O2869" s="111"/>
      <c r="P2869" s="96"/>
      <c r="Q2869" s="111"/>
      <c r="R2869" s="111"/>
      <c r="S2869" s="97"/>
      <c r="T2869" s="102"/>
      <c r="U2869" s="102"/>
      <c r="V2869" s="102"/>
      <c r="W2869" s="94"/>
      <c r="X2869" s="98"/>
      <c r="Y2869" s="94"/>
      <c r="Z2869" s="94"/>
      <c r="AA2869" s="89"/>
      <c r="AB2869" s="89"/>
      <c r="AC2869" s="94"/>
      <c r="AD2869" s="94">
        <f>SUM(AD2868:AD2868)</f>
        <v>270000</v>
      </c>
      <c r="AE2869" s="94">
        <f>SUM(AE2868:AE2868)</f>
        <v>270000</v>
      </c>
      <c r="AF2869" s="94"/>
      <c r="AG2869" s="94">
        <f>SUM(AG2868:AG2868)</f>
        <v>0</v>
      </c>
      <c r="AH2869" s="94"/>
    </row>
    <row r="2870" spans="1:34" s="99" customFormat="1" x14ac:dyDescent="0.55000000000000004">
      <c r="A2870" s="107" t="s">
        <v>4033</v>
      </c>
      <c r="B2870" s="102">
        <v>1245</v>
      </c>
      <c r="C2870" s="102">
        <v>6999</v>
      </c>
      <c r="D2870" s="90" t="s">
        <v>4034</v>
      </c>
      <c r="E2870" s="102" t="s">
        <v>34</v>
      </c>
      <c r="F2870" s="102">
        <v>23698</v>
      </c>
      <c r="G2870" s="102">
        <v>0</v>
      </c>
      <c r="H2870" s="102">
        <v>1</v>
      </c>
      <c r="I2870" s="98">
        <v>40</v>
      </c>
      <c r="J2870" s="102" t="s">
        <v>35</v>
      </c>
      <c r="K2870" s="94">
        <f>((G2870*400)+(H2870*100))+I2870</f>
        <v>140</v>
      </c>
      <c r="L2870" s="94">
        <v>850</v>
      </c>
      <c r="M2870" s="94">
        <f>K2870*L2870</f>
        <v>119000</v>
      </c>
      <c r="N2870" s="102">
        <v>1</v>
      </c>
      <c r="O2870" s="111" t="s">
        <v>4031</v>
      </c>
      <c r="P2870" s="96">
        <v>3570800425758</v>
      </c>
      <c r="Q2870" s="111" t="s">
        <v>4032</v>
      </c>
      <c r="R2870" s="111" t="s">
        <v>4035</v>
      </c>
      <c r="S2870" s="97"/>
      <c r="T2870" s="102" t="s">
        <v>51</v>
      </c>
      <c r="U2870" s="102" t="s">
        <v>45</v>
      </c>
      <c r="V2870" s="102" t="s">
        <v>52</v>
      </c>
      <c r="W2870" s="94">
        <v>32</v>
      </c>
      <c r="X2870" s="98">
        <v>14.1</v>
      </c>
      <c r="Y2870" s="94">
        <v>6750</v>
      </c>
      <c r="Z2870" s="94">
        <f>W2870*Y2870</f>
        <v>216000</v>
      </c>
      <c r="AA2870" s="89">
        <v>1</v>
      </c>
      <c r="AB2870" s="89">
        <v>1</v>
      </c>
      <c r="AC2870" s="94">
        <f>(Z2870*(100-AB2870))/100</f>
        <v>213840</v>
      </c>
      <c r="AD2870" s="94">
        <f>IF(AND(AC2870="",M2870=""),0,IF((AC2870=""),M2870, IF( (M2870=""),AC2870,SUM(AC2870:AC2876)+M2870)))</f>
        <v>1166600</v>
      </c>
      <c r="AE2870" s="94">
        <f>IF( (X2870=""),AD2870*1,AD2870*(X2870/100) )</f>
        <v>164490.59999999998</v>
      </c>
      <c r="AF2870" s="94">
        <v>50000000</v>
      </c>
      <c r="AG2870" s="94">
        <f>IF((AF2870-AE2870) &gt; 1,0,IF((AF2870-AE2870)&lt;0,AE2870-AF2870,AF2870-AE2870))</f>
        <v>0</v>
      </c>
      <c r="AH2870" s="94">
        <v>0.02</v>
      </c>
    </row>
    <row r="2871" spans="1:34" s="99" customFormat="1" x14ac:dyDescent="0.55000000000000004">
      <c r="A2871" s="107"/>
      <c r="B2871" s="102"/>
      <c r="C2871" s="102"/>
      <c r="D2871" s="90"/>
      <c r="E2871" s="102"/>
      <c r="F2871" s="102"/>
      <c r="G2871" s="102"/>
      <c r="H2871" s="102"/>
      <c r="I2871" s="98"/>
      <c r="J2871" s="102"/>
      <c r="K2871" s="94"/>
      <c r="L2871" s="94"/>
      <c r="M2871" s="94"/>
      <c r="N2871" s="102">
        <v>2</v>
      </c>
      <c r="O2871" s="111" t="s">
        <v>4031</v>
      </c>
      <c r="P2871" s="96">
        <v>3570800425758</v>
      </c>
      <c r="Q2871" s="111" t="s">
        <v>4032</v>
      </c>
      <c r="R2871" s="111" t="s">
        <v>4035</v>
      </c>
      <c r="S2871" s="97" t="s">
        <v>4036</v>
      </c>
      <c r="T2871" s="102" t="s">
        <v>51</v>
      </c>
      <c r="U2871" s="102" t="s">
        <v>227</v>
      </c>
      <c r="V2871" s="102" t="s">
        <v>52</v>
      </c>
      <c r="W2871" s="94">
        <v>96</v>
      </c>
      <c r="X2871" s="98">
        <v>42.29</v>
      </c>
      <c r="Y2871" s="94">
        <v>6750</v>
      </c>
      <c r="Z2871" s="94">
        <f>W2871*Y2871</f>
        <v>648000</v>
      </c>
      <c r="AA2871" s="89">
        <v>11</v>
      </c>
      <c r="AB2871" s="89">
        <v>34</v>
      </c>
      <c r="AC2871" s="94">
        <f>(Z2871*(100-AB2871))/100</f>
        <v>427680</v>
      </c>
      <c r="AD2871" s="94">
        <f>IF(AND(AC2871="",M2870=""),0,IF((AC2871=""),M2870, IF( (M2870=""),AC2871,SUM(AC2870:AC2876)+M2870)))</f>
        <v>1166600</v>
      </c>
      <c r="AE2871" s="94">
        <f>IF( (X2871=""),AD2871*1,AD2871*(X2871/100) )</f>
        <v>493355.14</v>
      </c>
      <c r="AF2871" s="94">
        <v>50000000</v>
      </c>
      <c r="AG2871" s="94">
        <f>IF((AF2871-AE2871) &gt; 1,0,IF((AF2871-AE2871)&lt;0,AE2871-AF2871,AF2871-AE2871))</f>
        <v>0</v>
      </c>
      <c r="AH2871" s="94">
        <v>0.02</v>
      </c>
    </row>
    <row r="2872" spans="1:34" s="99" customFormat="1" x14ac:dyDescent="0.55000000000000004">
      <c r="A2872" s="107"/>
      <c r="B2872" s="102"/>
      <c r="C2872" s="102"/>
      <c r="D2872" s="90"/>
      <c r="E2872" s="102"/>
      <c r="F2872" s="102"/>
      <c r="G2872" s="102"/>
      <c r="H2872" s="102"/>
      <c r="I2872" s="98"/>
      <c r="J2872" s="102"/>
      <c r="K2872" s="94"/>
      <c r="L2872" s="94"/>
      <c r="M2872" s="94"/>
      <c r="N2872" s="102">
        <v>3</v>
      </c>
      <c r="O2872" s="111" t="s">
        <v>4031</v>
      </c>
      <c r="P2872" s="96">
        <v>3570800425758</v>
      </c>
      <c r="Q2872" s="111" t="s">
        <v>4032</v>
      </c>
      <c r="R2872" s="111" t="s">
        <v>4035</v>
      </c>
      <c r="S2872" s="97" t="s">
        <v>4037</v>
      </c>
      <c r="T2872" s="102" t="s">
        <v>51</v>
      </c>
      <c r="U2872" s="102" t="s">
        <v>45</v>
      </c>
      <c r="V2872" s="102" t="s">
        <v>52</v>
      </c>
      <c r="W2872" s="94">
        <v>32</v>
      </c>
      <c r="X2872" s="98">
        <v>14.1</v>
      </c>
      <c r="Y2872" s="94">
        <v>6750</v>
      </c>
      <c r="Z2872" s="94">
        <f>W2872*Y2872</f>
        <v>216000</v>
      </c>
      <c r="AA2872" s="89">
        <v>6</v>
      </c>
      <c r="AB2872" s="89">
        <v>6</v>
      </c>
      <c r="AC2872" s="94">
        <f>(Z2872*(100-AB2872))/100</f>
        <v>203040</v>
      </c>
      <c r="AD2872" s="94">
        <f>IF(AND(AC2872="",M2870=""),0,IF((AC2872=""),M2870, IF( (M2870=""),AC2872,SUM(AC2870:AC2876)+M2870)))</f>
        <v>1166600</v>
      </c>
      <c r="AE2872" s="94">
        <f>IF( (X2872=""),AD2872*1,AD2872*(X2872/100) )</f>
        <v>164490.59999999998</v>
      </c>
      <c r="AF2872" s="94">
        <v>50000000</v>
      </c>
      <c r="AG2872" s="94">
        <f>IF((AF2872-AE2872) &gt; 1,0,IF((AF2872-AE2872)&lt;0,AE2872-AF2872,AF2872-AE2872))</f>
        <v>0</v>
      </c>
      <c r="AH2872" s="94">
        <v>0.02</v>
      </c>
    </row>
    <row r="2873" spans="1:34" s="99" customFormat="1" x14ac:dyDescent="0.55000000000000004">
      <c r="A2873" s="107"/>
      <c r="B2873" s="102"/>
      <c r="C2873" s="102"/>
      <c r="D2873" s="90"/>
      <c r="E2873" s="102"/>
      <c r="F2873" s="102"/>
      <c r="G2873" s="102"/>
      <c r="H2873" s="102"/>
      <c r="I2873" s="98"/>
      <c r="J2873" s="102"/>
      <c r="K2873" s="94"/>
      <c r="L2873" s="94"/>
      <c r="M2873" s="94"/>
      <c r="N2873" s="102"/>
      <c r="O2873" s="111"/>
      <c r="P2873" s="96"/>
      <c r="Q2873" s="111"/>
      <c r="R2873" s="111"/>
      <c r="S2873" s="97"/>
      <c r="T2873" s="102" t="s">
        <v>51</v>
      </c>
      <c r="U2873" s="102"/>
      <c r="V2873" s="102" t="s">
        <v>52</v>
      </c>
      <c r="W2873" s="94">
        <v>32</v>
      </c>
      <c r="X2873" s="98">
        <v>14.1</v>
      </c>
      <c r="Y2873" s="94">
        <v>6750</v>
      </c>
      <c r="Z2873" s="94">
        <f>W2873*Y2873</f>
        <v>216000</v>
      </c>
      <c r="AA2873" s="89">
        <v>6</v>
      </c>
      <c r="AB2873" s="89">
        <v>6</v>
      </c>
      <c r="AC2873" s="94">
        <f>(Z2873*(100-AB2873))/100</f>
        <v>203040</v>
      </c>
      <c r="AD2873" s="94">
        <f>IF(AND(AC2873="",M2870=""),0,IF((AC2873=""),M2870, IF( (M2870=""),AC2873,SUM(AC2870:AC2876)+M2870)))</f>
        <v>1166600</v>
      </c>
      <c r="AE2873" s="94">
        <f>IF( (X2873=""),AD2873*1,AD2873*(X2873/100) )</f>
        <v>164490.59999999998</v>
      </c>
      <c r="AF2873" s="94">
        <v>50000000</v>
      </c>
      <c r="AG2873" s="94">
        <f>IF((AF2873-AE2873) &gt; 1,0,IF((AF2873-AE2873)&lt;0,AE2873-AF2873,AF2873-AE2873))</f>
        <v>0</v>
      </c>
      <c r="AH2873" s="94">
        <v>0.02</v>
      </c>
    </row>
    <row r="2874" spans="1:34" s="99" customFormat="1" x14ac:dyDescent="0.55000000000000004">
      <c r="A2874" s="107"/>
      <c r="B2874" s="102"/>
      <c r="C2874" s="102"/>
      <c r="D2874" s="90"/>
      <c r="E2874" s="102"/>
      <c r="F2874" s="102"/>
      <c r="G2874" s="102"/>
      <c r="H2874" s="102"/>
      <c r="I2874" s="98"/>
      <c r="J2874" s="102"/>
      <c r="K2874" s="94"/>
      <c r="L2874" s="94"/>
      <c r="M2874" s="94"/>
      <c r="N2874" s="102">
        <v>4</v>
      </c>
      <c r="O2874" s="111" t="s">
        <v>4031</v>
      </c>
      <c r="P2874" s="96">
        <v>3570800425758</v>
      </c>
      <c r="Q2874" s="111" t="s">
        <v>4032</v>
      </c>
      <c r="R2874" s="111" t="s">
        <v>4035</v>
      </c>
      <c r="S2874" s="97" t="s">
        <v>4038</v>
      </c>
      <c r="T2874" s="102" t="s">
        <v>55</v>
      </c>
      <c r="U2874" s="102" t="s">
        <v>74</v>
      </c>
      <c r="V2874" s="102" t="s">
        <v>52</v>
      </c>
      <c r="W2874" s="94">
        <v>35</v>
      </c>
      <c r="X2874" s="98">
        <v>15.42</v>
      </c>
      <c r="Y2874" s="94">
        <v>0</v>
      </c>
      <c r="Z2874" s="94">
        <f>W2874*Y2874</f>
        <v>0</v>
      </c>
      <c r="AA2874" s="89">
        <v>6</v>
      </c>
      <c r="AB2874" s="89">
        <v>20</v>
      </c>
      <c r="AC2874" s="94">
        <f>(Z2874*(100-AB2874))/100</f>
        <v>0</v>
      </c>
      <c r="AD2874" s="94">
        <v>119000</v>
      </c>
      <c r="AE2874" s="94">
        <f>IF( (X2874=""),AD2874*1,AD2874*(X2874/100) )</f>
        <v>18349.8</v>
      </c>
      <c r="AF2874" s="94">
        <v>50000000</v>
      </c>
      <c r="AG2874" s="94">
        <f>IF((AF2874-AE2874) &gt; 1,0,IF((AF2874-AE2874)&lt;0,AE2874-AF2874,AF2874-AE2874))</f>
        <v>0</v>
      </c>
      <c r="AH2874" s="94">
        <v>0.02</v>
      </c>
    </row>
    <row r="2875" spans="1:34" s="99" customFormat="1" x14ac:dyDescent="0.55000000000000004">
      <c r="A2875" s="107"/>
      <c r="B2875" s="102"/>
      <c r="C2875" s="102"/>
      <c r="D2875" s="90"/>
      <c r="E2875" s="102"/>
      <c r="F2875" s="102"/>
      <c r="G2875" s="102"/>
      <c r="H2875" s="102"/>
      <c r="I2875" s="98"/>
      <c r="J2875" s="102"/>
      <c r="K2875" s="94"/>
      <c r="L2875" s="94" t="s">
        <v>63</v>
      </c>
      <c r="M2875" s="94">
        <f>SUM(M2870:M2874)</f>
        <v>119000</v>
      </c>
      <c r="N2875" s="102"/>
      <c r="O2875" s="111"/>
      <c r="P2875" s="96"/>
      <c r="Q2875" s="111"/>
      <c r="R2875" s="111"/>
      <c r="S2875" s="97"/>
      <c r="T2875" s="102"/>
      <c r="U2875" s="102"/>
      <c r="V2875" s="102"/>
      <c r="W2875" s="94"/>
      <c r="X2875" s="98"/>
      <c r="Y2875" s="94"/>
      <c r="Z2875" s="94"/>
      <c r="AA2875" s="89"/>
      <c r="AB2875" s="89"/>
      <c r="AC2875" s="94"/>
      <c r="AD2875" s="94"/>
      <c r="AE2875" s="94">
        <f>SUM(AE2870:AE2874)</f>
        <v>1005176.74</v>
      </c>
      <c r="AF2875" s="94"/>
      <c r="AG2875" s="94">
        <f>SUM(AG2870:AG2874)</f>
        <v>0</v>
      </c>
      <c r="AH2875" s="94"/>
    </row>
    <row r="2876" spans="1:34" s="73" customFormat="1" x14ac:dyDescent="0.55000000000000004">
      <c r="A2876" s="108" t="s">
        <v>4039</v>
      </c>
      <c r="B2876" s="109">
        <v>1246</v>
      </c>
      <c r="C2876" s="102">
        <v>10188</v>
      </c>
      <c r="D2876" s="90" t="s">
        <v>4040</v>
      </c>
      <c r="E2876" s="102" t="s">
        <v>34</v>
      </c>
      <c r="F2876" s="102">
        <v>19657</v>
      </c>
      <c r="G2876" s="102">
        <v>37</v>
      </c>
      <c r="H2876" s="102">
        <v>0</v>
      </c>
      <c r="I2876" s="98">
        <v>46</v>
      </c>
      <c r="J2876" s="102" t="s">
        <v>38</v>
      </c>
      <c r="K2876" s="94">
        <f t="shared" ref="K2876:K2881" si="274">((G2876*400)+(H2876*100))+I2876</f>
        <v>14846</v>
      </c>
      <c r="L2876" s="94">
        <v>275</v>
      </c>
      <c r="M2876" s="94">
        <f t="shared" ref="M2876:M2881" si="275">K2876*L2876</f>
        <v>4082650</v>
      </c>
      <c r="N2876" s="102"/>
      <c r="O2876" s="111"/>
      <c r="P2876" s="96"/>
      <c r="Q2876" s="111"/>
      <c r="R2876" s="111"/>
      <c r="S2876" s="97"/>
      <c r="T2876" s="102"/>
      <c r="U2876" s="102"/>
      <c r="V2876" s="102"/>
      <c r="W2876" s="94"/>
      <c r="X2876" s="98"/>
      <c r="Y2876" s="94"/>
      <c r="Z2876" s="94"/>
      <c r="AA2876" s="89"/>
      <c r="AB2876" s="89"/>
      <c r="AC2876" s="94"/>
      <c r="AD2876" s="94">
        <f t="shared" ref="AD2876:AD2881" si="276">IF(AND(AC2876="",M2876=""),0,IF((AC2876=""),M2876,IF((M2876=""),AC2876,AC2876+M2876)))</f>
        <v>4082650</v>
      </c>
      <c r="AE2876" s="94">
        <f t="shared" ref="AE2876:AE2881" si="277">IF( (X2876=""),AD2876*1,AD2876*(X2876/100) )</f>
        <v>4082650</v>
      </c>
      <c r="AF2876" s="94">
        <v>0</v>
      </c>
      <c r="AG2876" s="94">
        <f t="shared" ref="AG2876:AG2881" si="278">IF((AF2876-AE2876) &gt; 1,0,IF((AF2876-AE2876)&lt;0,AE2876-AF2876,AF2876-AE2876))</f>
        <v>4082650</v>
      </c>
      <c r="AH2876" s="94">
        <v>0.01</v>
      </c>
    </row>
    <row r="2877" spans="1:34" s="73" customFormat="1" x14ac:dyDescent="0.55000000000000004">
      <c r="A2877" s="108"/>
      <c r="B2877" s="109">
        <v>1247</v>
      </c>
      <c r="C2877" s="102">
        <v>10186</v>
      </c>
      <c r="D2877" s="90" t="s">
        <v>4041</v>
      </c>
      <c r="E2877" s="102" t="s">
        <v>34</v>
      </c>
      <c r="F2877" s="102">
        <v>19658</v>
      </c>
      <c r="G2877" s="102">
        <v>39</v>
      </c>
      <c r="H2877" s="102">
        <v>1</v>
      </c>
      <c r="I2877" s="98">
        <v>59.2</v>
      </c>
      <c r="J2877" s="102" t="s">
        <v>38</v>
      </c>
      <c r="K2877" s="94">
        <f t="shared" si="274"/>
        <v>15759.2</v>
      </c>
      <c r="L2877" s="94">
        <v>275</v>
      </c>
      <c r="M2877" s="94">
        <f t="shared" si="275"/>
        <v>4333780</v>
      </c>
      <c r="N2877" s="102"/>
      <c r="O2877" s="111"/>
      <c r="P2877" s="96"/>
      <c r="Q2877" s="111"/>
      <c r="R2877" s="111"/>
      <c r="S2877" s="97"/>
      <c r="T2877" s="102"/>
      <c r="U2877" s="102"/>
      <c r="V2877" s="102"/>
      <c r="W2877" s="94"/>
      <c r="X2877" s="98"/>
      <c r="Y2877" s="94"/>
      <c r="Z2877" s="94"/>
      <c r="AA2877" s="89"/>
      <c r="AB2877" s="89"/>
      <c r="AC2877" s="94"/>
      <c r="AD2877" s="94">
        <f t="shared" si="276"/>
        <v>4333780</v>
      </c>
      <c r="AE2877" s="94">
        <f t="shared" si="277"/>
        <v>4333780</v>
      </c>
      <c r="AF2877" s="94">
        <v>0</v>
      </c>
      <c r="AG2877" s="94">
        <f t="shared" si="278"/>
        <v>4333780</v>
      </c>
      <c r="AH2877" s="94">
        <v>0.01</v>
      </c>
    </row>
    <row r="2878" spans="1:34" s="73" customFormat="1" x14ac:dyDescent="0.55000000000000004">
      <c r="A2878" s="108"/>
      <c r="B2878" s="109">
        <v>1248</v>
      </c>
      <c r="C2878" s="102">
        <v>10184</v>
      </c>
      <c r="D2878" s="90" t="s">
        <v>4042</v>
      </c>
      <c r="E2878" s="102" t="s">
        <v>34</v>
      </c>
      <c r="F2878" s="102">
        <v>19659</v>
      </c>
      <c r="G2878" s="102">
        <v>20</v>
      </c>
      <c r="H2878" s="102">
        <v>1</v>
      </c>
      <c r="I2878" s="98">
        <v>57.3</v>
      </c>
      <c r="J2878" s="102" t="s">
        <v>38</v>
      </c>
      <c r="K2878" s="94">
        <f t="shared" si="274"/>
        <v>8157.3</v>
      </c>
      <c r="L2878" s="94">
        <v>450</v>
      </c>
      <c r="M2878" s="94">
        <f t="shared" si="275"/>
        <v>3670785</v>
      </c>
      <c r="N2878" s="102"/>
      <c r="O2878" s="111"/>
      <c r="P2878" s="96"/>
      <c r="Q2878" s="111"/>
      <c r="R2878" s="111"/>
      <c r="S2878" s="97"/>
      <c r="T2878" s="102"/>
      <c r="U2878" s="102"/>
      <c r="V2878" s="102"/>
      <c r="W2878" s="94"/>
      <c r="X2878" s="98"/>
      <c r="Y2878" s="94"/>
      <c r="Z2878" s="94"/>
      <c r="AA2878" s="89"/>
      <c r="AB2878" s="89"/>
      <c r="AC2878" s="94"/>
      <c r="AD2878" s="94">
        <f t="shared" si="276"/>
        <v>3670785</v>
      </c>
      <c r="AE2878" s="94">
        <f t="shared" si="277"/>
        <v>3670785</v>
      </c>
      <c r="AF2878" s="94">
        <v>0</v>
      </c>
      <c r="AG2878" s="94">
        <f t="shared" si="278"/>
        <v>3670785</v>
      </c>
      <c r="AH2878" s="94">
        <v>0.01</v>
      </c>
    </row>
    <row r="2879" spans="1:34" s="73" customFormat="1" x14ac:dyDescent="0.55000000000000004">
      <c r="A2879" s="108"/>
      <c r="B2879" s="109">
        <v>1249</v>
      </c>
      <c r="C2879" s="102">
        <v>10190</v>
      </c>
      <c r="D2879" s="90" t="s">
        <v>4043</v>
      </c>
      <c r="E2879" s="102" t="s">
        <v>34</v>
      </c>
      <c r="F2879" s="102">
        <v>19660</v>
      </c>
      <c r="G2879" s="102">
        <v>40</v>
      </c>
      <c r="H2879" s="102">
        <v>0</v>
      </c>
      <c r="I2879" s="98">
        <v>13.9</v>
      </c>
      <c r="J2879" s="102" t="s">
        <v>38</v>
      </c>
      <c r="K2879" s="94">
        <f t="shared" si="274"/>
        <v>16013.9</v>
      </c>
      <c r="L2879" s="94">
        <v>275</v>
      </c>
      <c r="M2879" s="94">
        <f t="shared" si="275"/>
        <v>4403822.5</v>
      </c>
      <c r="N2879" s="102"/>
      <c r="O2879" s="111"/>
      <c r="P2879" s="96"/>
      <c r="Q2879" s="111"/>
      <c r="R2879" s="111"/>
      <c r="S2879" s="97"/>
      <c r="T2879" s="102"/>
      <c r="U2879" s="102"/>
      <c r="V2879" s="102"/>
      <c r="W2879" s="94"/>
      <c r="X2879" s="98"/>
      <c r="Y2879" s="94"/>
      <c r="Z2879" s="94"/>
      <c r="AA2879" s="89"/>
      <c r="AB2879" s="89"/>
      <c r="AC2879" s="94"/>
      <c r="AD2879" s="94">
        <f t="shared" si="276"/>
        <v>4403822.5</v>
      </c>
      <c r="AE2879" s="94">
        <f t="shared" si="277"/>
        <v>4403822.5</v>
      </c>
      <c r="AF2879" s="94">
        <v>0</v>
      </c>
      <c r="AG2879" s="94">
        <f t="shared" si="278"/>
        <v>4403822.5</v>
      </c>
      <c r="AH2879" s="94">
        <v>0.01</v>
      </c>
    </row>
    <row r="2880" spans="1:34" s="73" customFormat="1" x14ac:dyDescent="0.55000000000000004">
      <c r="A2880" s="108"/>
      <c r="B2880" s="109">
        <v>1250</v>
      </c>
      <c r="C2880" s="102">
        <v>10185</v>
      </c>
      <c r="D2880" s="90" t="s">
        <v>4044</v>
      </c>
      <c r="E2880" s="102" t="s">
        <v>34</v>
      </c>
      <c r="F2880" s="102">
        <v>19661</v>
      </c>
      <c r="G2880" s="102">
        <v>16</v>
      </c>
      <c r="H2880" s="102">
        <v>0</v>
      </c>
      <c r="I2880" s="98">
        <v>67.8</v>
      </c>
      <c r="J2880" s="102" t="s">
        <v>38</v>
      </c>
      <c r="K2880" s="94">
        <f t="shared" si="274"/>
        <v>6467.8</v>
      </c>
      <c r="L2880" s="94">
        <v>275</v>
      </c>
      <c r="M2880" s="94">
        <f t="shared" si="275"/>
        <v>1778645</v>
      </c>
      <c r="N2880" s="102"/>
      <c r="O2880" s="111"/>
      <c r="P2880" s="96"/>
      <c r="Q2880" s="111"/>
      <c r="R2880" s="111"/>
      <c r="S2880" s="97"/>
      <c r="T2880" s="102"/>
      <c r="U2880" s="102"/>
      <c r="V2880" s="102"/>
      <c r="W2880" s="94"/>
      <c r="X2880" s="98"/>
      <c r="Y2880" s="94"/>
      <c r="Z2880" s="94"/>
      <c r="AA2880" s="89"/>
      <c r="AB2880" s="89"/>
      <c r="AC2880" s="94"/>
      <c r="AD2880" s="94">
        <f t="shared" si="276"/>
        <v>1778645</v>
      </c>
      <c r="AE2880" s="94">
        <f t="shared" si="277"/>
        <v>1778645</v>
      </c>
      <c r="AF2880" s="94">
        <v>0</v>
      </c>
      <c r="AG2880" s="94">
        <f t="shared" si="278"/>
        <v>1778645</v>
      </c>
      <c r="AH2880" s="94">
        <v>0.01</v>
      </c>
    </row>
    <row r="2881" spans="1:34" s="73" customFormat="1" x14ac:dyDescent="0.55000000000000004">
      <c r="A2881" s="108"/>
      <c r="B2881" s="109">
        <v>1251</v>
      </c>
      <c r="C2881" s="102">
        <v>10189</v>
      </c>
      <c r="D2881" s="90" t="s">
        <v>4045</v>
      </c>
      <c r="E2881" s="102" t="s">
        <v>34</v>
      </c>
      <c r="F2881" s="102">
        <v>19662</v>
      </c>
      <c r="G2881" s="102">
        <v>36</v>
      </c>
      <c r="H2881" s="102">
        <v>1</v>
      </c>
      <c r="I2881" s="98">
        <v>16.399999999999999</v>
      </c>
      <c r="J2881" s="102" t="s">
        <v>38</v>
      </c>
      <c r="K2881" s="94">
        <f t="shared" si="274"/>
        <v>14516.4</v>
      </c>
      <c r="L2881" s="94">
        <v>275</v>
      </c>
      <c r="M2881" s="94">
        <f t="shared" si="275"/>
        <v>3992010</v>
      </c>
      <c r="N2881" s="102"/>
      <c r="O2881" s="111"/>
      <c r="P2881" s="96"/>
      <c r="Q2881" s="111"/>
      <c r="R2881" s="111"/>
      <c r="S2881" s="97"/>
      <c r="T2881" s="102"/>
      <c r="U2881" s="102"/>
      <c r="V2881" s="102"/>
      <c r="W2881" s="94"/>
      <c r="X2881" s="98"/>
      <c r="Y2881" s="94"/>
      <c r="Z2881" s="94"/>
      <c r="AA2881" s="89"/>
      <c r="AB2881" s="89"/>
      <c r="AC2881" s="94"/>
      <c r="AD2881" s="94">
        <f t="shared" si="276"/>
        <v>3992010</v>
      </c>
      <c r="AE2881" s="94">
        <f t="shared" si="277"/>
        <v>3992010</v>
      </c>
      <c r="AF2881" s="94">
        <v>0</v>
      </c>
      <c r="AG2881" s="94">
        <f t="shared" si="278"/>
        <v>3992010</v>
      </c>
      <c r="AH2881" s="94">
        <v>0.01</v>
      </c>
    </row>
    <row r="2882" spans="1:34" s="73" customFormat="1" x14ac:dyDescent="0.55000000000000004">
      <c r="A2882" s="108"/>
      <c r="B2882" s="109"/>
      <c r="C2882" s="102"/>
      <c r="D2882" s="90"/>
      <c r="E2882" s="102"/>
      <c r="F2882" s="102"/>
      <c r="G2882" s="102"/>
      <c r="H2882" s="102"/>
      <c r="I2882" s="98"/>
      <c r="J2882" s="102"/>
      <c r="K2882" s="94"/>
      <c r="L2882" s="94" t="s">
        <v>63</v>
      </c>
      <c r="M2882" s="94">
        <f>SUM(M2876:M2881)</f>
        <v>22261692.5</v>
      </c>
      <c r="N2882" s="102"/>
      <c r="O2882" s="111"/>
      <c r="P2882" s="96"/>
      <c r="Q2882" s="111"/>
      <c r="R2882" s="111"/>
      <c r="S2882" s="97"/>
      <c r="T2882" s="102"/>
      <c r="U2882" s="102"/>
      <c r="V2882" s="102"/>
      <c r="W2882" s="94"/>
      <c r="X2882" s="98"/>
      <c r="Y2882" s="94"/>
      <c r="Z2882" s="94"/>
      <c r="AA2882" s="89"/>
      <c r="AB2882" s="89"/>
      <c r="AC2882" s="94"/>
      <c r="AD2882" s="94">
        <f>SUM(AD2876:AD2881)</f>
        <v>22261692.5</v>
      </c>
      <c r="AE2882" s="94">
        <f>SUM(AE2876:AE2881)</f>
        <v>22261692.5</v>
      </c>
      <c r="AF2882" s="94"/>
      <c r="AG2882" s="94">
        <f>SUM(AG2876:AG2881)</f>
        <v>22261692.5</v>
      </c>
      <c r="AH2882" s="94"/>
    </row>
    <row r="2883" spans="1:34" s="99" customFormat="1" x14ac:dyDescent="0.55000000000000004">
      <c r="A2883" s="107" t="s">
        <v>15616</v>
      </c>
      <c r="B2883" s="161">
        <v>1401</v>
      </c>
      <c r="C2883" s="161">
        <v>5191</v>
      </c>
      <c r="D2883" s="162" t="s">
        <v>4046</v>
      </c>
      <c r="E2883" s="161" t="s">
        <v>34</v>
      </c>
      <c r="F2883" s="161">
        <v>16737</v>
      </c>
      <c r="G2883" s="161">
        <v>25</v>
      </c>
      <c r="H2883" s="161">
        <v>1</v>
      </c>
      <c r="I2883" s="163">
        <v>36</v>
      </c>
      <c r="J2883" s="161" t="s">
        <v>38</v>
      </c>
      <c r="K2883" s="121">
        <f>((G2883*400)+(H2883*100))+I2883</f>
        <v>10136</v>
      </c>
      <c r="L2883" s="121">
        <v>375</v>
      </c>
      <c r="M2883" s="121">
        <f>K2883*L2883</f>
        <v>3801000</v>
      </c>
      <c r="N2883" s="161"/>
      <c r="O2883" s="164"/>
      <c r="P2883" s="165"/>
      <c r="Q2883" s="164"/>
      <c r="R2883" s="164"/>
      <c r="S2883" s="166"/>
      <c r="T2883" s="161"/>
      <c r="U2883" s="161"/>
      <c r="V2883" s="161"/>
      <c r="W2883" s="121"/>
      <c r="X2883" s="163"/>
      <c r="Y2883" s="121"/>
      <c r="Z2883" s="121"/>
      <c r="AA2883" s="167"/>
      <c r="AB2883" s="167"/>
      <c r="AC2883" s="121"/>
      <c r="AD2883" s="121">
        <f>IF(AND(AC2883="",M2883=""),0,IF((AC2883=""),M2883,IF((M2883=""),AC2883,AC2883+M2883)))</f>
        <v>3801000</v>
      </c>
      <c r="AE2883" s="121">
        <f>IF( (X2883=""),AD2883*1,AD2883*(X2883/100) )</f>
        <v>3801000</v>
      </c>
      <c r="AF2883" s="121">
        <v>0</v>
      </c>
      <c r="AG2883" s="121">
        <f>IF((AF2883-AE2883) &gt; 1,0,IF((AF2883-AE2883)&lt;0,AE2883-AF2883,AF2883-AE2883))</f>
        <v>3801000</v>
      </c>
      <c r="AH2883" s="121">
        <v>0.01</v>
      </c>
    </row>
    <row r="2884" spans="1:34" s="99" customFormat="1" x14ac:dyDescent="0.55000000000000004">
      <c r="A2884" s="107"/>
      <c r="B2884" s="161"/>
      <c r="C2884" s="161"/>
      <c r="D2884" s="162"/>
      <c r="E2884" s="161"/>
      <c r="F2884" s="161"/>
      <c r="G2884" s="161"/>
      <c r="H2884" s="161"/>
      <c r="I2884" s="163"/>
      <c r="J2884" s="161"/>
      <c r="K2884" s="121"/>
      <c r="L2884" s="121" t="s">
        <v>63</v>
      </c>
      <c r="M2884" s="121">
        <f>SUM(M2883:M2883)</f>
        <v>3801000</v>
      </c>
      <c r="N2884" s="161"/>
      <c r="O2884" s="164"/>
      <c r="P2884" s="165"/>
      <c r="Q2884" s="164"/>
      <c r="R2884" s="164"/>
      <c r="S2884" s="166"/>
      <c r="T2884" s="161"/>
      <c r="U2884" s="161"/>
      <c r="V2884" s="161"/>
      <c r="W2884" s="121"/>
      <c r="X2884" s="163"/>
      <c r="Y2884" s="121"/>
      <c r="Z2884" s="121"/>
      <c r="AA2884" s="167"/>
      <c r="AB2884" s="167"/>
      <c r="AC2884" s="121"/>
      <c r="AD2884" s="121"/>
      <c r="AE2884" s="121">
        <f>SUM(AE2883:AE2883)</f>
        <v>3801000</v>
      </c>
      <c r="AF2884" s="121"/>
      <c r="AG2884" s="121">
        <f>SUM(AG2883:AG2883)</f>
        <v>3801000</v>
      </c>
      <c r="AH2884" s="121"/>
    </row>
    <row r="2885" spans="1:34" s="73" customFormat="1" x14ac:dyDescent="0.55000000000000004">
      <c r="A2885" s="108" t="s">
        <v>4049</v>
      </c>
      <c r="B2885" s="109">
        <v>1252</v>
      </c>
      <c r="C2885" s="102">
        <v>9078</v>
      </c>
      <c r="D2885" s="90" t="s">
        <v>4050</v>
      </c>
      <c r="E2885" s="102" t="s">
        <v>34</v>
      </c>
      <c r="F2885" s="102">
        <v>12787</v>
      </c>
      <c r="G2885" s="102">
        <v>0</v>
      </c>
      <c r="H2885" s="102">
        <v>1</v>
      </c>
      <c r="I2885" s="98">
        <v>60</v>
      </c>
      <c r="J2885" s="102" t="s">
        <v>35</v>
      </c>
      <c r="K2885" s="94">
        <f>((G2885*400)+(H2885*100))+I2885</f>
        <v>160</v>
      </c>
      <c r="L2885" s="94">
        <v>800</v>
      </c>
      <c r="M2885" s="94">
        <f>K2885*L2885</f>
        <v>128000</v>
      </c>
      <c r="N2885" s="102">
        <v>1</v>
      </c>
      <c r="O2885" s="111" t="s">
        <v>4047</v>
      </c>
      <c r="P2885" s="96">
        <v>3570100735207</v>
      </c>
      <c r="Q2885" s="111" t="s">
        <v>4048</v>
      </c>
      <c r="R2885" s="111" t="s">
        <v>4051</v>
      </c>
      <c r="S2885" s="97"/>
      <c r="T2885" s="102" t="s">
        <v>15159</v>
      </c>
      <c r="U2885" s="102" t="s">
        <v>45</v>
      </c>
      <c r="V2885" s="102" t="s">
        <v>52</v>
      </c>
      <c r="W2885" s="94">
        <v>28.52</v>
      </c>
      <c r="X2885" s="98">
        <v>4.71</v>
      </c>
      <c r="Y2885" s="94">
        <v>2650</v>
      </c>
      <c r="Z2885" s="94">
        <f>W2885*Y2885</f>
        <v>75578</v>
      </c>
      <c r="AA2885" s="89">
        <v>16</v>
      </c>
      <c r="AB2885" s="89">
        <v>22</v>
      </c>
      <c r="AC2885" s="94">
        <f>(Z2885*(100-AB2885))/100</f>
        <v>58950.84</v>
      </c>
      <c r="AD2885" s="94">
        <f>IF(AND(AC2885="",M2885=""),0,IF((AC2885=""),M2885, IF( (M2885=""),AC2885,AC2885+M2885)))</f>
        <v>186950.84</v>
      </c>
      <c r="AE2885" s="94">
        <f>IF( (X2885=""),AD2885*1,( M2885+(SUM(AC2885:AC2885)) )*(X2885/100) )</f>
        <v>8805.384564</v>
      </c>
      <c r="AF2885" s="94">
        <v>50000000</v>
      </c>
      <c r="AG2885" s="94">
        <f>IF((AF2885-AE2885) &gt; 1,0,IF((AF2885-AE2885)&lt;0,AE2885-AF2885,AF2885-AE2885))</f>
        <v>0</v>
      </c>
      <c r="AH2885" s="94">
        <v>0.02</v>
      </c>
    </row>
    <row r="2886" spans="1:34" s="73" customFormat="1" x14ac:dyDescent="0.55000000000000004">
      <c r="A2886" s="108"/>
      <c r="B2886" s="109"/>
      <c r="C2886" s="102"/>
      <c r="D2886" s="90"/>
      <c r="E2886" s="102"/>
      <c r="F2886" s="102"/>
      <c r="G2886" s="102"/>
      <c r="H2886" s="102"/>
      <c r="I2886" s="98"/>
      <c r="J2886" s="102"/>
      <c r="K2886" s="94"/>
      <c r="L2886" s="94"/>
      <c r="M2886" s="94"/>
      <c r="N2886" s="102">
        <v>2</v>
      </c>
      <c r="O2886" s="111" t="s">
        <v>4047</v>
      </c>
      <c r="P2886" s="96">
        <v>3570100735207</v>
      </c>
      <c r="Q2886" s="111" t="s">
        <v>4048</v>
      </c>
      <c r="R2886" s="111" t="s">
        <v>4051</v>
      </c>
      <c r="S2886" s="97" t="s">
        <v>4052</v>
      </c>
      <c r="T2886" s="102" t="s">
        <v>51</v>
      </c>
      <c r="U2886" s="102" t="s">
        <v>45</v>
      </c>
      <c r="V2886" s="102" t="s">
        <v>52</v>
      </c>
      <c r="W2886" s="94">
        <v>576.72</v>
      </c>
      <c r="X2886" s="98">
        <v>95.29</v>
      </c>
      <c r="Y2886" s="94">
        <v>6750</v>
      </c>
      <c r="Z2886" s="94">
        <f>W2886*Y2886</f>
        <v>3892860</v>
      </c>
      <c r="AA2886" s="89">
        <v>16</v>
      </c>
      <c r="AB2886" s="89">
        <v>22</v>
      </c>
      <c r="AC2886" s="94">
        <f>(Z2886*(100-AB2886))/100</f>
        <v>3036430.8</v>
      </c>
      <c r="AD2886" s="94">
        <f>IF(AND(AC2886="",M2885=""),0,IF((AC2886=""),M2885, IF( (M2885=""),AC2886,AC2886+M2885)))</f>
        <v>3164430.8</v>
      </c>
      <c r="AE2886" s="94">
        <f>IF( (X2886=""),AD2886*1,( M2885+(SUM(AC2886:AC2886)) )*(X2886/100) )</f>
        <v>3015386.1093200003</v>
      </c>
      <c r="AF2886" s="94">
        <v>50000000</v>
      </c>
      <c r="AG2886" s="94">
        <f>IF((AF2886-AE2886) &gt; 1,0,IF((AF2886-AE2886)&lt;0,AE2886-AF2886,AF2886-AE2886))</f>
        <v>0</v>
      </c>
      <c r="AH2886" s="94">
        <v>0.02</v>
      </c>
    </row>
    <row r="2887" spans="1:34" s="73" customFormat="1" x14ac:dyDescent="0.55000000000000004">
      <c r="A2887" s="108"/>
      <c r="B2887" s="109"/>
      <c r="C2887" s="102"/>
      <c r="D2887" s="90"/>
      <c r="E2887" s="102"/>
      <c r="F2887" s="102"/>
      <c r="G2887" s="102"/>
      <c r="H2887" s="102"/>
      <c r="I2887" s="98"/>
      <c r="J2887" s="102"/>
      <c r="K2887" s="94"/>
      <c r="L2887" s="94" t="s">
        <v>63</v>
      </c>
      <c r="M2887" s="94">
        <f>SUM(M2885:M2886)</f>
        <v>128000</v>
      </c>
      <c r="N2887" s="102"/>
      <c r="O2887" s="111"/>
      <c r="P2887" s="96"/>
      <c r="Q2887" s="111"/>
      <c r="R2887" s="111"/>
      <c r="S2887" s="97"/>
      <c r="T2887" s="102"/>
      <c r="U2887" s="102"/>
      <c r="V2887" s="102"/>
      <c r="W2887" s="94"/>
      <c r="X2887" s="98"/>
      <c r="Y2887" s="94"/>
      <c r="Z2887" s="94"/>
      <c r="AA2887" s="89"/>
      <c r="AB2887" s="89"/>
      <c r="AC2887" s="94"/>
      <c r="AD2887" s="94">
        <f>SUM(AD2885:AD2886)</f>
        <v>3351381.6399999997</v>
      </c>
      <c r="AE2887" s="94">
        <f>SUM(AE2885:AE2886)</f>
        <v>3024191.4938840005</v>
      </c>
      <c r="AF2887" s="94"/>
      <c r="AG2887" s="94">
        <f>SUM(AG2885:AG2886)</f>
        <v>0</v>
      </c>
      <c r="AH2887" s="94"/>
    </row>
    <row r="2888" spans="1:34" s="99" customFormat="1" x14ac:dyDescent="0.55000000000000004">
      <c r="A2888" s="107" t="s">
        <v>4056</v>
      </c>
      <c r="B2888" s="102">
        <v>1253</v>
      </c>
      <c r="C2888" s="102">
        <v>5670</v>
      </c>
      <c r="D2888" s="90" t="s">
        <v>4070</v>
      </c>
      <c r="E2888" s="102" t="s">
        <v>34</v>
      </c>
      <c r="F2888" s="102">
        <v>19831</v>
      </c>
      <c r="G2888" s="102">
        <v>0</v>
      </c>
      <c r="H2888" s="102">
        <v>0</v>
      </c>
      <c r="I2888" s="98">
        <v>63</v>
      </c>
      <c r="J2888" s="102" t="s">
        <v>38</v>
      </c>
      <c r="K2888" s="94">
        <f t="shared" ref="K2888:K2893" si="279">((G2888*400)+(H2888*100))+I2888</f>
        <v>63</v>
      </c>
      <c r="L2888" s="94">
        <v>925</v>
      </c>
      <c r="M2888" s="94">
        <f t="shared" ref="M2888:M2893" si="280">K2888*L2888</f>
        <v>58275</v>
      </c>
      <c r="N2888" s="102"/>
      <c r="O2888" s="111"/>
      <c r="P2888" s="96"/>
      <c r="Q2888" s="111"/>
      <c r="R2888" s="111"/>
      <c r="S2888" s="97"/>
      <c r="T2888" s="102"/>
      <c r="U2888" s="102"/>
      <c r="V2888" s="102"/>
      <c r="W2888" s="94"/>
      <c r="X2888" s="98"/>
      <c r="Y2888" s="94"/>
      <c r="Z2888" s="94"/>
      <c r="AA2888" s="89"/>
      <c r="AB2888" s="89"/>
      <c r="AC2888" s="94"/>
      <c r="AD2888" s="94">
        <f>IF(AND(AC2888="",M2888=""),0,IF((AC2888=""),M2888,IF((M2888=""),AC2888,AC2888+M2888)))</f>
        <v>58275</v>
      </c>
      <c r="AE2888" s="94">
        <f t="shared" ref="AE2888:AE2895" si="281">IF( (X2888=""),AD2888*1,AD2888*(X2888/100) )</f>
        <v>58275</v>
      </c>
      <c r="AF2888" s="94">
        <v>50000000</v>
      </c>
      <c r="AG2888" s="94">
        <f t="shared" ref="AG2888:AG2895" si="282">IF((AF2888-AE2888) &gt; 1,0,IF((AF2888-AE2888)&lt;0,AE2888-AF2888,AF2888-AE2888))</f>
        <v>0</v>
      </c>
      <c r="AH2888" s="94">
        <v>0.01</v>
      </c>
    </row>
    <row r="2889" spans="1:34" s="99" customFormat="1" x14ac:dyDescent="0.55000000000000004">
      <c r="A2889" s="107"/>
      <c r="B2889" s="102">
        <v>1254</v>
      </c>
      <c r="C2889" s="102">
        <v>5671</v>
      </c>
      <c r="D2889" s="90" t="s">
        <v>4071</v>
      </c>
      <c r="E2889" s="102" t="s">
        <v>34</v>
      </c>
      <c r="F2889" s="102">
        <v>19831</v>
      </c>
      <c r="G2889" s="102">
        <v>2</v>
      </c>
      <c r="H2889" s="102">
        <v>1</v>
      </c>
      <c r="I2889" s="98">
        <v>8</v>
      </c>
      <c r="J2889" s="102" t="s">
        <v>38</v>
      </c>
      <c r="K2889" s="94">
        <f t="shared" si="279"/>
        <v>908</v>
      </c>
      <c r="L2889" s="94">
        <v>925</v>
      </c>
      <c r="M2889" s="94">
        <f t="shared" si="280"/>
        <v>839900</v>
      </c>
      <c r="N2889" s="102"/>
      <c r="O2889" s="111"/>
      <c r="P2889" s="96"/>
      <c r="Q2889" s="111"/>
      <c r="R2889" s="111"/>
      <c r="S2889" s="97"/>
      <c r="T2889" s="102"/>
      <c r="U2889" s="102"/>
      <c r="V2889" s="102"/>
      <c r="W2889" s="94"/>
      <c r="X2889" s="98"/>
      <c r="Y2889" s="94"/>
      <c r="Z2889" s="94"/>
      <c r="AA2889" s="89"/>
      <c r="AB2889" s="89"/>
      <c r="AC2889" s="94"/>
      <c r="AD2889" s="94">
        <f>IF(AND(AC2889="",M2889=""),0,IF((AC2889=""),M2889,IF((M2889=""),AC2889,AC2889+M2889)))</f>
        <v>839900</v>
      </c>
      <c r="AE2889" s="94">
        <f t="shared" si="281"/>
        <v>839900</v>
      </c>
      <c r="AF2889" s="94">
        <v>50000000</v>
      </c>
      <c r="AG2889" s="94">
        <f t="shared" si="282"/>
        <v>0</v>
      </c>
      <c r="AH2889" s="94">
        <v>0.01</v>
      </c>
    </row>
    <row r="2890" spans="1:34" s="99" customFormat="1" x14ac:dyDescent="0.55000000000000004">
      <c r="A2890" s="107" t="s">
        <v>4056</v>
      </c>
      <c r="B2890" s="102">
        <v>1255</v>
      </c>
      <c r="C2890" s="102">
        <v>5708</v>
      </c>
      <c r="D2890" s="90" t="s">
        <v>4080</v>
      </c>
      <c r="E2890" s="102" t="s">
        <v>34</v>
      </c>
      <c r="F2890" s="102">
        <v>26903</v>
      </c>
      <c r="G2890" s="102">
        <v>0</v>
      </c>
      <c r="H2890" s="102">
        <v>2</v>
      </c>
      <c r="I2890" s="98">
        <v>0</v>
      </c>
      <c r="J2890" s="102" t="s">
        <v>38</v>
      </c>
      <c r="K2890" s="94">
        <f t="shared" si="279"/>
        <v>200</v>
      </c>
      <c r="L2890" s="94">
        <v>925</v>
      </c>
      <c r="M2890" s="94">
        <f t="shared" si="280"/>
        <v>185000</v>
      </c>
      <c r="N2890" s="102"/>
      <c r="O2890" s="111"/>
      <c r="P2890" s="96"/>
      <c r="Q2890" s="111"/>
      <c r="R2890" s="111"/>
      <c r="S2890" s="97"/>
      <c r="T2890" s="102"/>
      <c r="U2890" s="102"/>
      <c r="V2890" s="102"/>
      <c r="W2890" s="94"/>
      <c r="X2890" s="98"/>
      <c r="Y2890" s="94"/>
      <c r="Z2890" s="94"/>
      <c r="AA2890" s="89"/>
      <c r="AB2890" s="89"/>
      <c r="AC2890" s="94"/>
      <c r="AD2890" s="94">
        <f>IF(AND(AC2890="",M2890=""),0,IF((AC2890=""),M2890,IF((M2890=""),AC2890,AC2890+M2890)))</f>
        <v>185000</v>
      </c>
      <c r="AE2890" s="94">
        <f t="shared" si="281"/>
        <v>185000</v>
      </c>
      <c r="AF2890" s="94">
        <v>50000000</v>
      </c>
      <c r="AG2890" s="94">
        <f t="shared" si="282"/>
        <v>0</v>
      </c>
      <c r="AH2890" s="94">
        <v>0.01</v>
      </c>
    </row>
    <row r="2891" spans="1:34" s="99" customFormat="1" x14ac:dyDescent="0.55000000000000004">
      <c r="A2891" s="107"/>
      <c r="B2891" s="102">
        <v>1256</v>
      </c>
      <c r="C2891" s="102">
        <v>5710</v>
      </c>
      <c r="D2891" s="90" t="s">
        <v>4081</v>
      </c>
      <c r="E2891" s="102" t="s">
        <v>34</v>
      </c>
      <c r="F2891" s="102">
        <v>26905</v>
      </c>
      <c r="G2891" s="102">
        <v>0</v>
      </c>
      <c r="H2891" s="102">
        <v>2</v>
      </c>
      <c r="I2891" s="98">
        <v>0</v>
      </c>
      <c r="J2891" s="102" t="s">
        <v>38</v>
      </c>
      <c r="K2891" s="94">
        <f t="shared" si="279"/>
        <v>200</v>
      </c>
      <c r="L2891" s="94">
        <v>925</v>
      </c>
      <c r="M2891" s="94">
        <f t="shared" si="280"/>
        <v>185000</v>
      </c>
      <c r="N2891" s="102"/>
      <c r="O2891" s="111"/>
      <c r="P2891" s="96"/>
      <c r="Q2891" s="111"/>
      <c r="R2891" s="111"/>
      <c r="S2891" s="97"/>
      <c r="T2891" s="102"/>
      <c r="U2891" s="102"/>
      <c r="V2891" s="102"/>
      <c r="W2891" s="94"/>
      <c r="X2891" s="98"/>
      <c r="Y2891" s="94"/>
      <c r="Z2891" s="94"/>
      <c r="AA2891" s="89"/>
      <c r="AB2891" s="89"/>
      <c r="AC2891" s="94"/>
      <c r="AD2891" s="94">
        <f>IF(AND(AC2891="",M2891=""),0,IF((AC2891=""),M2891,IF((M2891=""),AC2891,AC2891+M2891)))</f>
        <v>185000</v>
      </c>
      <c r="AE2891" s="94">
        <f t="shared" si="281"/>
        <v>185000</v>
      </c>
      <c r="AF2891" s="94">
        <v>50000000</v>
      </c>
      <c r="AG2891" s="94">
        <f t="shared" si="282"/>
        <v>0</v>
      </c>
      <c r="AH2891" s="94">
        <v>0.01</v>
      </c>
    </row>
    <row r="2892" spans="1:34" s="99" customFormat="1" x14ac:dyDescent="0.55000000000000004">
      <c r="A2892" s="107"/>
      <c r="B2892" s="102">
        <v>1257</v>
      </c>
      <c r="C2892" s="102">
        <v>5709</v>
      </c>
      <c r="D2892" s="90" t="s">
        <v>4082</v>
      </c>
      <c r="E2892" s="102" t="s">
        <v>34</v>
      </c>
      <c r="F2892" s="102">
        <v>26906</v>
      </c>
      <c r="G2892" s="102">
        <v>0</v>
      </c>
      <c r="H2892" s="102">
        <v>2</v>
      </c>
      <c r="I2892" s="98">
        <v>45</v>
      </c>
      <c r="J2892" s="102" t="s">
        <v>38</v>
      </c>
      <c r="K2892" s="94">
        <f t="shared" si="279"/>
        <v>245</v>
      </c>
      <c r="L2892" s="94">
        <v>925</v>
      </c>
      <c r="M2892" s="94">
        <f t="shared" si="280"/>
        <v>226625</v>
      </c>
      <c r="N2892" s="102"/>
      <c r="O2892" s="111"/>
      <c r="P2892" s="96"/>
      <c r="Q2892" s="111"/>
      <c r="R2892" s="111"/>
      <c r="S2892" s="97"/>
      <c r="T2892" s="102"/>
      <c r="U2892" s="102"/>
      <c r="V2892" s="102"/>
      <c r="W2892" s="94"/>
      <c r="X2892" s="98"/>
      <c r="Y2892" s="94"/>
      <c r="Z2892" s="94"/>
      <c r="AA2892" s="89"/>
      <c r="AB2892" s="89"/>
      <c r="AC2892" s="94"/>
      <c r="AD2892" s="94">
        <f>IF(AND(AC2892="",M2892=""),0,IF((AC2892=""),M2892,IF((M2892=""),AC2892,AC2892+M2892)))</f>
        <v>226625</v>
      </c>
      <c r="AE2892" s="94">
        <f t="shared" si="281"/>
        <v>226625</v>
      </c>
      <c r="AF2892" s="94">
        <v>50000000</v>
      </c>
      <c r="AG2892" s="94">
        <f t="shared" si="282"/>
        <v>0</v>
      </c>
      <c r="AH2892" s="94">
        <v>0.01</v>
      </c>
    </row>
    <row r="2893" spans="1:34" s="99" customFormat="1" x14ac:dyDescent="0.55000000000000004">
      <c r="A2893" s="107" t="s">
        <v>4056</v>
      </c>
      <c r="B2893" s="102">
        <v>1258</v>
      </c>
      <c r="C2893" s="102">
        <v>5354</v>
      </c>
      <c r="D2893" s="90" t="s">
        <v>4057</v>
      </c>
      <c r="E2893" s="102" t="s">
        <v>34</v>
      </c>
      <c r="F2893" s="102">
        <v>2445</v>
      </c>
      <c r="G2893" s="102">
        <v>0</v>
      </c>
      <c r="H2893" s="102">
        <v>2</v>
      </c>
      <c r="I2893" s="98">
        <v>77</v>
      </c>
      <c r="J2893" s="102" t="s">
        <v>35</v>
      </c>
      <c r="K2893" s="94">
        <f t="shared" si="279"/>
        <v>277</v>
      </c>
      <c r="L2893" s="94">
        <v>2425</v>
      </c>
      <c r="M2893" s="94">
        <f t="shared" si="280"/>
        <v>671725</v>
      </c>
      <c r="N2893" s="102">
        <v>1</v>
      </c>
      <c r="O2893" s="111" t="s">
        <v>4054</v>
      </c>
      <c r="P2893" s="96">
        <v>3570800008278</v>
      </c>
      <c r="Q2893" s="111" t="s">
        <v>4055</v>
      </c>
      <c r="R2893" s="111" t="s">
        <v>4058</v>
      </c>
      <c r="S2893" s="97" t="s">
        <v>4059</v>
      </c>
      <c r="T2893" s="102" t="s">
        <v>51</v>
      </c>
      <c r="U2893" s="102" t="s">
        <v>227</v>
      </c>
      <c r="V2893" s="102" t="s">
        <v>52</v>
      </c>
      <c r="W2893" s="94">
        <v>91.84</v>
      </c>
      <c r="X2893" s="98">
        <v>33.270000000000003</v>
      </c>
      <c r="Y2893" s="94">
        <v>6750</v>
      </c>
      <c r="Z2893" s="94">
        <f>W2893*Y2893</f>
        <v>619920</v>
      </c>
      <c r="AA2893" s="89">
        <v>22</v>
      </c>
      <c r="AB2893" s="89">
        <v>85</v>
      </c>
      <c r="AC2893" s="94">
        <f>(Z2893*(100-AB2893))/100</f>
        <v>92988</v>
      </c>
      <c r="AD2893" s="94">
        <f>IF(AND(AC2893="",M2893=""),0,IF((AC2893=""),M2893, IF( (M2893=""),AC2893,SUM(AC2893:AC2895)+M2893)))</f>
        <v>1375264.6</v>
      </c>
      <c r="AE2893" s="94">
        <f t="shared" si="281"/>
        <v>457550.53242000012</v>
      </c>
      <c r="AF2893" s="94">
        <v>50000000</v>
      </c>
      <c r="AG2893" s="94">
        <f t="shared" si="282"/>
        <v>0</v>
      </c>
      <c r="AH2893" s="94">
        <v>0.02</v>
      </c>
    </row>
    <row r="2894" spans="1:34" s="99" customFormat="1" x14ac:dyDescent="0.55000000000000004">
      <c r="A2894" s="107"/>
      <c r="B2894" s="102"/>
      <c r="C2894" s="102"/>
      <c r="D2894" s="90"/>
      <c r="E2894" s="102"/>
      <c r="F2894" s="102"/>
      <c r="G2894" s="102"/>
      <c r="H2894" s="102"/>
      <c r="I2894" s="98"/>
      <c r="J2894" s="102"/>
      <c r="K2894" s="94"/>
      <c r="L2894" s="94"/>
      <c r="M2894" s="94"/>
      <c r="N2894" s="102">
        <v>2</v>
      </c>
      <c r="O2894" s="111" t="s">
        <v>4054</v>
      </c>
      <c r="P2894" s="96">
        <v>3570800008278</v>
      </c>
      <c r="Q2894" s="111" t="s">
        <v>4055</v>
      </c>
      <c r="R2894" s="111" t="s">
        <v>4058</v>
      </c>
      <c r="S2894" s="97" t="s">
        <v>4060</v>
      </c>
      <c r="T2894" s="102" t="s">
        <v>55</v>
      </c>
      <c r="U2894" s="102" t="s">
        <v>74</v>
      </c>
      <c r="V2894" s="102" t="s">
        <v>52</v>
      </c>
      <c r="W2894" s="94">
        <v>49.2</v>
      </c>
      <c r="X2894" s="98">
        <v>17.82</v>
      </c>
      <c r="Y2894" s="94">
        <v>2650</v>
      </c>
      <c r="Z2894" s="94">
        <f>W2894*Y2894</f>
        <v>130380.00000000001</v>
      </c>
      <c r="AA2894" s="89">
        <v>22</v>
      </c>
      <c r="AB2894" s="89">
        <v>93</v>
      </c>
      <c r="AC2894" s="94">
        <f>(Z2894*(100-AB2894))/100</f>
        <v>9126.6</v>
      </c>
      <c r="AD2894" s="94">
        <f>IF(AND(AC2894="",M2893=""),0,IF((AC2894=""),M2893, IF( (M2893=""),AC2894,SUM(AC2893:AC2895)+M2893)))</f>
        <v>1375264.6</v>
      </c>
      <c r="AE2894" s="94">
        <f t="shared" si="281"/>
        <v>245072.15172000002</v>
      </c>
      <c r="AF2894" s="94">
        <v>50000000</v>
      </c>
      <c r="AG2894" s="94">
        <f t="shared" si="282"/>
        <v>0</v>
      </c>
      <c r="AH2894" s="94">
        <v>0.02</v>
      </c>
    </row>
    <row r="2895" spans="1:34" s="99" customFormat="1" x14ac:dyDescent="0.55000000000000004">
      <c r="A2895" s="107"/>
      <c r="B2895" s="102"/>
      <c r="C2895" s="102"/>
      <c r="D2895" s="90"/>
      <c r="E2895" s="102"/>
      <c r="F2895" s="102"/>
      <c r="G2895" s="102"/>
      <c r="H2895" s="102"/>
      <c r="I2895" s="98"/>
      <c r="J2895" s="102"/>
      <c r="K2895" s="94"/>
      <c r="L2895" s="94"/>
      <c r="M2895" s="94"/>
      <c r="N2895" s="102">
        <v>3</v>
      </c>
      <c r="O2895" s="111" t="s">
        <v>4054</v>
      </c>
      <c r="P2895" s="96">
        <v>3570800008278</v>
      </c>
      <c r="Q2895" s="111" t="s">
        <v>4055</v>
      </c>
      <c r="R2895" s="111" t="s">
        <v>4058</v>
      </c>
      <c r="S2895" s="97" t="s">
        <v>4061</v>
      </c>
      <c r="T2895" s="102" t="s">
        <v>51</v>
      </c>
      <c r="U2895" s="102" t="s">
        <v>45</v>
      </c>
      <c r="V2895" s="102" t="s">
        <v>75</v>
      </c>
      <c r="W2895" s="94">
        <v>135</v>
      </c>
      <c r="X2895" s="98">
        <v>48.91</v>
      </c>
      <c r="Y2895" s="94">
        <v>6750</v>
      </c>
      <c r="Z2895" s="94">
        <f>W2895*Y2895</f>
        <v>911250</v>
      </c>
      <c r="AA2895" s="89">
        <v>22</v>
      </c>
      <c r="AB2895" s="89">
        <v>34</v>
      </c>
      <c r="AC2895" s="94">
        <f>(Z2895*(100-AB2895))/100</f>
        <v>601425</v>
      </c>
      <c r="AD2895" s="94">
        <f>IF(AND(AC2895="",M2893=""),0,IF((AC2895=""),M2893, IF( (M2893=""),AC2895,SUM(AC2893:AC2895)+M2893)))</f>
        <v>1375264.6</v>
      </c>
      <c r="AE2895" s="94">
        <f t="shared" si="281"/>
        <v>672641.91586000007</v>
      </c>
      <c r="AF2895" s="94">
        <v>0</v>
      </c>
      <c r="AG2895" s="94">
        <f t="shared" si="282"/>
        <v>672641.91586000007</v>
      </c>
      <c r="AH2895" s="94">
        <v>0.3</v>
      </c>
    </row>
    <row r="2896" spans="1:34" s="99" customFormat="1" x14ac:dyDescent="0.55000000000000004">
      <c r="A2896" s="107"/>
      <c r="B2896" s="102"/>
      <c r="C2896" s="102"/>
      <c r="D2896" s="90"/>
      <c r="E2896" s="102"/>
      <c r="F2896" s="102"/>
      <c r="G2896" s="102"/>
      <c r="H2896" s="102"/>
      <c r="I2896" s="98"/>
      <c r="J2896" s="102"/>
      <c r="K2896" s="94"/>
      <c r="L2896" s="94" t="s">
        <v>63</v>
      </c>
      <c r="M2896" s="94">
        <f>SUM(M2893:M2895)</f>
        <v>671725</v>
      </c>
      <c r="N2896" s="102"/>
      <c r="O2896" s="111"/>
      <c r="P2896" s="96"/>
      <c r="Q2896" s="111"/>
      <c r="R2896" s="111"/>
      <c r="S2896" s="97"/>
      <c r="T2896" s="102"/>
      <c r="U2896" s="102"/>
      <c r="V2896" s="102"/>
      <c r="W2896" s="94"/>
      <c r="X2896" s="98"/>
      <c r="Y2896" s="94"/>
      <c r="Z2896" s="94"/>
      <c r="AA2896" s="89"/>
      <c r="AB2896" s="89"/>
      <c r="AC2896" s="94"/>
      <c r="AD2896" s="94"/>
      <c r="AE2896" s="94">
        <f>SUM(AE2893:AE2895)</f>
        <v>1375264.6</v>
      </c>
      <c r="AF2896" s="94"/>
      <c r="AG2896" s="94">
        <f>SUM(AG2893:AG2895)</f>
        <v>672641.91586000007</v>
      </c>
      <c r="AH2896" s="94"/>
    </row>
    <row r="2897" spans="1:34" s="74" customFormat="1" x14ac:dyDescent="0.55000000000000004">
      <c r="A2897" s="108" t="s">
        <v>4062</v>
      </c>
      <c r="B2897" s="109">
        <v>1259</v>
      </c>
      <c r="C2897" s="102">
        <v>7230</v>
      </c>
      <c r="D2897" s="90" t="s">
        <v>4063</v>
      </c>
      <c r="E2897" s="102" t="s">
        <v>34</v>
      </c>
      <c r="F2897" s="102">
        <v>6311</v>
      </c>
      <c r="G2897" s="102">
        <v>2</v>
      </c>
      <c r="H2897" s="102">
        <v>1</v>
      </c>
      <c r="I2897" s="98">
        <v>75</v>
      </c>
      <c r="J2897" s="102" t="s">
        <v>38</v>
      </c>
      <c r="K2897" s="94">
        <f>((G2897*400)+(H2897*100))+I2897</f>
        <v>975</v>
      </c>
      <c r="L2897" s="94">
        <v>650</v>
      </c>
      <c r="M2897" s="94">
        <f>K2897*L2897</f>
        <v>633750</v>
      </c>
      <c r="N2897" s="102"/>
      <c r="O2897" s="111"/>
      <c r="P2897" s="96"/>
      <c r="Q2897" s="111"/>
      <c r="R2897" s="111"/>
      <c r="S2897" s="97"/>
      <c r="T2897" s="102"/>
      <c r="U2897" s="102"/>
      <c r="V2897" s="102"/>
      <c r="W2897" s="94"/>
      <c r="X2897" s="98"/>
      <c r="Y2897" s="94"/>
      <c r="Z2897" s="94"/>
      <c r="AA2897" s="89"/>
      <c r="AB2897" s="89"/>
      <c r="AC2897" s="94"/>
      <c r="AD2897" s="94">
        <f>IF(AND(AC2897="",M2897=""),0,IF((AC2897=""),M2897,IF((M2897=""),AC2897,AC2897+M2897)))</f>
        <v>633750</v>
      </c>
      <c r="AE2897" s="94">
        <f>IF( (X2897=""),AD2897*1,AD2897*(X2897/100) )</f>
        <v>633750</v>
      </c>
      <c r="AF2897" s="94">
        <v>50000000</v>
      </c>
      <c r="AG2897" s="94">
        <f>IF((AF2897-AE2897) &gt; 1,0,IF((AF2897-AE2897)&lt;0,AE2897-AF2897,AF2897-AE2897))</f>
        <v>0</v>
      </c>
      <c r="AH2897" s="94">
        <v>0.01</v>
      </c>
    </row>
    <row r="2898" spans="1:34" s="74" customFormat="1" x14ac:dyDescent="0.55000000000000004">
      <c r="A2898" s="108"/>
      <c r="B2898" s="109"/>
      <c r="C2898" s="102"/>
      <c r="D2898" s="90"/>
      <c r="E2898" s="102"/>
      <c r="F2898" s="102"/>
      <c r="G2898" s="102"/>
      <c r="H2898" s="102"/>
      <c r="I2898" s="98"/>
      <c r="J2898" s="102"/>
      <c r="K2898" s="94"/>
      <c r="L2898" s="94" t="s">
        <v>63</v>
      </c>
      <c r="M2898" s="94">
        <f>SUM(M2897:M2897)</f>
        <v>633750</v>
      </c>
      <c r="N2898" s="102"/>
      <c r="O2898" s="111"/>
      <c r="P2898" s="96"/>
      <c r="Q2898" s="111"/>
      <c r="R2898" s="111"/>
      <c r="S2898" s="97"/>
      <c r="T2898" s="102"/>
      <c r="U2898" s="102"/>
      <c r="V2898" s="102"/>
      <c r="W2898" s="94"/>
      <c r="X2898" s="98"/>
      <c r="Y2898" s="94"/>
      <c r="Z2898" s="94"/>
      <c r="AA2898" s="89"/>
      <c r="AB2898" s="89"/>
      <c r="AC2898" s="94"/>
      <c r="AD2898" s="94">
        <f>SUM(AD2897:AD2897)</f>
        <v>633750</v>
      </c>
      <c r="AE2898" s="94">
        <f>SUM(AE2897:AE2897)</f>
        <v>633750</v>
      </c>
      <c r="AF2898" s="94"/>
      <c r="AG2898" s="94">
        <f>SUM(AG2897:AG2897)</f>
        <v>0</v>
      </c>
      <c r="AH2898" s="94"/>
    </row>
    <row r="2899" spans="1:34" s="74" customFormat="1" x14ac:dyDescent="0.55000000000000004">
      <c r="A2899" s="108" t="s">
        <v>4066</v>
      </c>
      <c r="B2899" s="109">
        <v>1260</v>
      </c>
      <c r="C2899" s="102">
        <v>7302</v>
      </c>
      <c r="D2899" s="90" t="s">
        <v>4067</v>
      </c>
      <c r="E2899" s="102" t="s">
        <v>34</v>
      </c>
      <c r="F2899" s="102">
        <v>18644</v>
      </c>
      <c r="G2899" s="102">
        <v>1</v>
      </c>
      <c r="H2899" s="102">
        <v>2</v>
      </c>
      <c r="I2899" s="98">
        <v>94</v>
      </c>
      <c r="J2899" s="102" t="s">
        <v>38</v>
      </c>
      <c r="K2899" s="94">
        <f>((G2899*400)+(H2899*100))+I2899</f>
        <v>694</v>
      </c>
      <c r="L2899" s="94">
        <v>225</v>
      </c>
      <c r="M2899" s="94">
        <f>K2899*L2899</f>
        <v>156150</v>
      </c>
      <c r="N2899" s="102"/>
      <c r="O2899" s="111" t="s">
        <v>4064</v>
      </c>
      <c r="P2899" s="96"/>
      <c r="Q2899" s="111" t="s">
        <v>4065</v>
      </c>
      <c r="R2899" s="111" t="s">
        <v>4068</v>
      </c>
      <c r="S2899" s="97" t="s">
        <v>4067</v>
      </c>
      <c r="T2899" s="102"/>
      <c r="U2899" s="102"/>
      <c r="V2899" s="102"/>
      <c r="W2899" s="94"/>
      <c r="X2899" s="98"/>
      <c r="Y2899" s="94"/>
      <c r="Z2899" s="94"/>
      <c r="AA2899" s="89"/>
      <c r="AB2899" s="89"/>
      <c r="AC2899" s="94"/>
      <c r="AD2899" s="94">
        <f>IF(AND(AC2899="",M2899=""),0,IF((AC2899=""),M2899,IF((M2899=""),AC2899,AC2899+M2899)))</f>
        <v>156150</v>
      </c>
      <c r="AE2899" s="94">
        <f>IF( (X2899=""),AD2899*1,AD2899*(X2899/100) )</f>
        <v>156150</v>
      </c>
      <c r="AF2899" s="94">
        <v>50000000</v>
      </c>
      <c r="AG2899" s="94">
        <f>IF((AF2899-AE2899) &gt; 1,0,IF((AF2899-AE2899)&lt;0,AE2899-AF2899,AF2899-AE2899))</f>
        <v>0</v>
      </c>
      <c r="AH2899" s="94">
        <v>0.3</v>
      </c>
    </row>
    <row r="2900" spans="1:34" s="74" customFormat="1" x14ac:dyDescent="0.55000000000000004">
      <c r="A2900" s="108"/>
      <c r="B2900" s="109">
        <v>1261</v>
      </c>
      <c r="C2900" s="102">
        <v>7304</v>
      </c>
      <c r="D2900" s="90" t="s">
        <v>4069</v>
      </c>
      <c r="E2900" s="102" t="s">
        <v>34</v>
      </c>
      <c r="F2900" s="102">
        <v>18646</v>
      </c>
      <c r="G2900" s="102">
        <v>1</v>
      </c>
      <c r="H2900" s="102">
        <v>3</v>
      </c>
      <c r="I2900" s="98">
        <v>2</v>
      </c>
      <c r="J2900" s="102" t="s">
        <v>38</v>
      </c>
      <c r="K2900" s="94">
        <f>((G2900*400)+(H2900*100))+I2900</f>
        <v>702</v>
      </c>
      <c r="L2900" s="94">
        <v>225</v>
      </c>
      <c r="M2900" s="94">
        <f>K2900*L2900</f>
        <v>157950</v>
      </c>
      <c r="N2900" s="102"/>
      <c r="O2900" s="111" t="s">
        <v>4064</v>
      </c>
      <c r="P2900" s="96"/>
      <c r="Q2900" s="111" t="s">
        <v>4065</v>
      </c>
      <c r="R2900" s="111" t="s">
        <v>4068</v>
      </c>
      <c r="S2900" s="97" t="s">
        <v>4069</v>
      </c>
      <c r="T2900" s="102"/>
      <c r="U2900" s="102"/>
      <c r="V2900" s="102"/>
      <c r="W2900" s="94"/>
      <c r="X2900" s="98"/>
      <c r="Y2900" s="94"/>
      <c r="Z2900" s="94"/>
      <c r="AA2900" s="89"/>
      <c r="AB2900" s="89"/>
      <c r="AC2900" s="94"/>
      <c r="AD2900" s="94">
        <f>IF(AND(AC2900="",M2900=""),0,IF((AC2900=""),M2900,IF((M2900=""),AC2900,AC2900+M2900)))</f>
        <v>157950</v>
      </c>
      <c r="AE2900" s="94">
        <f>IF( (X2900=""),AD2900*1,AD2900*(X2900/100) )</f>
        <v>157950</v>
      </c>
      <c r="AF2900" s="94">
        <v>50000000</v>
      </c>
      <c r="AG2900" s="94">
        <f>IF((AF2900-AE2900) &gt; 1,0,IF((AF2900-AE2900)&lt;0,AE2900-AF2900,AF2900-AE2900))</f>
        <v>0</v>
      </c>
      <c r="AH2900" s="94">
        <v>0.3</v>
      </c>
    </row>
    <row r="2901" spans="1:34" s="74" customFormat="1" x14ac:dyDescent="0.55000000000000004">
      <c r="A2901" s="108"/>
      <c r="B2901" s="109"/>
      <c r="C2901" s="102"/>
      <c r="D2901" s="90"/>
      <c r="E2901" s="102"/>
      <c r="F2901" s="102"/>
      <c r="G2901" s="102"/>
      <c r="H2901" s="102"/>
      <c r="I2901" s="98"/>
      <c r="J2901" s="102"/>
      <c r="K2901" s="94"/>
      <c r="L2901" s="94" t="s">
        <v>63</v>
      </c>
      <c r="M2901" s="94">
        <f>SUM(M2899:M2900)</f>
        <v>314100</v>
      </c>
      <c r="N2901" s="102"/>
      <c r="O2901" s="111"/>
      <c r="P2901" s="96"/>
      <c r="Q2901" s="111"/>
      <c r="R2901" s="111"/>
      <c r="S2901" s="97"/>
      <c r="T2901" s="102"/>
      <c r="U2901" s="102"/>
      <c r="V2901" s="102"/>
      <c r="W2901" s="94"/>
      <c r="X2901" s="98"/>
      <c r="Y2901" s="94"/>
      <c r="Z2901" s="94"/>
      <c r="AA2901" s="89"/>
      <c r="AB2901" s="89"/>
      <c r="AC2901" s="94"/>
      <c r="AD2901" s="94">
        <f>SUM(AD2899:AD2900)</f>
        <v>314100</v>
      </c>
      <c r="AE2901" s="94">
        <f>SUM(AE2899:AE2900)</f>
        <v>314100</v>
      </c>
      <c r="AF2901" s="94"/>
      <c r="AG2901" s="94">
        <f>SUM(AG2899:AG2900)</f>
        <v>0</v>
      </c>
      <c r="AH2901" s="94"/>
    </row>
    <row r="2902" spans="1:34" s="74" customFormat="1" x14ac:dyDescent="0.55000000000000004">
      <c r="A2902" s="108" t="s">
        <v>4074</v>
      </c>
      <c r="B2902" s="109">
        <v>1262</v>
      </c>
      <c r="C2902" s="102">
        <v>6839</v>
      </c>
      <c r="D2902" s="90" t="s">
        <v>4075</v>
      </c>
      <c r="E2902" s="102" t="s">
        <v>34</v>
      </c>
      <c r="F2902" s="102">
        <v>23626</v>
      </c>
      <c r="G2902" s="102">
        <v>0</v>
      </c>
      <c r="H2902" s="102">
        <v>1</v>
      </c>
      <c r="I2902" s="98">
        <v>30</v>
      </c>
      <c r="J2902" s="102" t="s">
        <v>35</v>
      </c>
      <c r="K2902" s="94">
        <f>((G2902*400)+(H2902*100))+I2902</f>
        <v>130</v>
      </c>
      <c r="L2902" s="94">
        <v>850</v>
      </c>
      <c r="M2902" s="94">
        <f>K2902*L2902</f>
        <v>110500</v>
      </c>
      <c r="N2902" s="102">
        <v>1</v>
      </c>
      <c r="O2902" s="111" t="s">
        <v>4072</v>
      </c>
      <c r="P2902" s="96"/>
      <c r="Q2902" s="111" t="s">
        <v>4073</v>
      </c>
      <c r="R2902" s="111" t="s">
        <v>4076</v>
      </c>
      <c r="S2902" s="97" t="s">
        <v>4077</v>
      </c>
      <c r="T2902" s="102" t="s">
        <v>51</v>
      </c>
      <c r="U2902" s="102" t="s">
        <v>227</v>
      </c>
      <c r="V2902" s="102" t="s">
        <v>52</v>
      </c>
      <c r="W2902" s="94">
        <v>456.96</v>
      </c>
      <c r="X2902" s="98">
        <v>100</v>
      </c>
      <c r="Y2902" s="94">
        <v>6750</v>
      </c>
      <c r="Z2902" s="94">
        <f>W2902*Y2902</f>
        <v>3084480</v>
      </c>
      <c r="AA2902" s="89">
        <v>11</v>
      </c>
      <c r="AB2902" s="89">
        <v>34</v>
      </c>
      <c r="AC2902" s="94">
        <f>(Z2902*(100-AB2902))/100</f>
        <v>2035756.8</v>
      </c>
      <c r="AD2902" s="94">
        <f>IF(AND(AC2902="",M2902=""),0,IF((AC2902=""),M2902, IF( (M2902=""),AC2902,AC2902+M2902)))</f>
        <v>2146256.7999999998</v>
      </c>
      <c r="AE2902" s="94">
        <f>IF( (X2902=""),AD2902*1,( M2902+(SUM(AC2902:AC2902)) )*(X2902/100) )</f>
        <v>2146256.7999999998</v>
      </c>
      <c r="AF2902" s="94">
        <v>50000000</v>
      </c>
      <c r="AG2902" s="94">
        <f>IF((AF2902-AE2902) &gt; 1,0,IF((AF2902-AE2902)&lt;0,AE2902-AF2902,AF2902-AE2902))</f>
        <v>0</v>
      </c>
      <c r="AH2902" s="94">
        <v>0.02</v>
      </c>
    </row>
    <row r="2903" spans="1:34" s="74" customFormat="1" x14ac:dyDescent="0.55000000000000004">
      <c r="A2903" s="108"/>
      <c r="B2903" s="109"/>
      <c r="C2903" s="102"/>
      <c r="D2903" s="90"/>
      <c r="E2903" s="102"/>
      <c r="F2903" s="102"/>
      <c r="G2903" s="102"/>
      <c r="H2903" s="102"/>
      <c r="I2903" s="98"/>
      <c r="J2903" s="102"/>
      <c r="K2903" s="94"/>
      <c r="L2903" s="94" t="s">
        <v>63</v>
      </c>
      <c r="M2903" s="94">
        <f>SUM(M2902:M2902)</f>
        <v>110500</v>
      </c>
      <c r="N2903" s="102"/>
      <c r="O2903" s="111"/>
      <c r="P2903" s="96"/>
      <c r="Q2903" s="111"/>
      <c r="R2903" s="111"/>
      <c r="S2903" s="97"/>
      <c r="T2903" s="102"/>
      <c r="U2903" s="102"/>
      <c r="V2903" s="102"/>
      <c r="W2903" s="94"/>
      <c r="X2903" s="98"/>
      <c r="Y2903" s="94"/>
      <c r="Z2903" s="94"/>
      <c r="AA2903" s="89"/>
      <c r="AB2903" s="89"/>
      <c r="AC2903" s="94"/>
      <c r="AD2903" s="94">
        <f>SUM(AD2902:AD2902)</f>
        <v>2146256.7999999998</v>
      </c>
      <c r="AE2903" s="94">
        <f>SUM(AE2902:AE2902)</f>
        <v>2146256.7999999998</v>
      </c>
      <c r="AF2903" s="94"/>
      <c r="AG2903" s="94">
        <f>SUM(AG2902:AG2902)</f>
        <v>0</v>
      </c>
      <c r="AH2903" s="94"/>
    </row>
    <row r="2904" spans="1:34" s="74" customFormat="1" x14ac:dyDescent="0.55000000000000004">
      <c r="A2904" s="108" t="s">
        <v>4078</v>
      </c>
      <c r="B2904" s="109">
        <v>1263</v>
      </c>
      <c r="C2904" s="102">
        <v>9634</v>
      </c>
      <c r="D2904" s="90" t="s">
        <v>4079</v>
      </c>
      <c r="E2904" s="102" t="s">
        <v>34</v>
      </c>
      <c r="F2904" s="102">
        <v>26438</v>
      </c>
      <c r="G2904" s="102">
        <v>1</v>
      </c>
      <c r="H2904" s="102">
        <v>2</v>
      </c>
      <c r="I2904" s="98">
        <v>0</v>
      </c>
      <c r="J2904" s="102" t="s">
        <v>38</v>
      </c>
      <c r="K2904" s="94">
        <f>((G2904*400)+(H2904*100))+I2904</f>
        <v>600</v>
      </c>
      <c r="L2904" s="94">
        <v>925</v>
      </c>
      <c r="M2904" s="94">
        <f>K2904*L2904</f>
        <v>555000</v>
      </c>
      <c r="N2904" s="102"/>
      <c r="O2904" s="111"/>
      <c r="P2904" s="96"/>
      <c r="Q2904" s="111"/>
      <c r="R2904" s="111"/>
      <c r="S2904" s="97"/>
      <c r="T2904" s="102"/>
      <c r="U2904" s="102"/>
      <c r="V2904" s="102"/>
      <c r="W2904" s="94"/>
      <c r="X2904" s="98"/>
      <c r="Y2904" s="94"/>
      <c r="Z2904" s="94"/>
      <c r="AA2904" s="89"/>
      <c r="AB2904" s="89"/>
      <c r="AC2904" s="94"/>
      <c r="AD2904" s="94">
        <f>IF(AND(AC2904="",M2904=""),0,IF((AC2904=""),M2904,IF((M2904=""),AC2904,AC2904+M2904)))</f>
        <v>555000</v>
      </c>
      <c r="AE2904" s="94">
        <f>IF( (X2904=""),AD2904*1,AD2904*(X2904/100) )</f>
        <v>555000</v>
      </c>
      <c r="AF2904" s="94">
        <v>50000000</v>
      </c>
      <c r="AG2904" s="94">
        <f>IF((AF2904-AE2904) &gt; 1,0,IF((AF2904-AE2904)&lt;0,AE2904-AF2904,AF2904-AE2904))</f>
        <v>0</v>
      </c>
      <c r="AH2904" s="94">
        <v>0.01</v>
      </c>
    </row>
    <row r="2905" spans="1:34" s="74" customFormat="1" x14ac:dyDescent="0.55000000000000004">
      <c r="A2905" s="108"/>
      <c r="B2905" s="109"/>
      <c r="C2905" s="102"/>
      <c r="D2905" s="90"/>
      <c r="E2905" s="102"/>
      <c r="F2905" s="102"/>
      <c r="G2905" s="102"/>
      <c r="H2905" s="102"/>
      <c r="I2905" s="98"/>
      <c r="J2905" s="102"/>
      <c r="K2905" s="94"/>
      <c r="L2905" s="94" t="s">
        <v>63</v>
      </c>
      <c r="M2905" s="94">
        <f>SUM(M2904:M2904)</f>
        <v>555000</v>
      </c>
      <c r="N2905" s="102"/>
      <c r="O2905" s="111"/>
      <c r="P2905" s="96"/>
      <c r="Q2905" s="111"/>
      <c r="R2905" s="111"/>
      <c r="S2905" s="97"/>
      <c r="T2905" s="102"/>
      <c r="U2905" s="102"/>
      <c r="V2905" s="102"/>
      <c r="W2905" s="94"/>
      <c r="X2905" s="98"/>
      <c r="Y2905" s="94"/>
      <c r="Z2905" s="94"/>
      <c r="AA2905" s="89"/>
      <c r="AB2905" s="89"/>
      <c r="AC2905" s="94"/>
      <c r="AD2905" s="94">
        <f>SUM(AD2904:AD2904)</f>
        <v>555000</v>
      </c>
      <c r="AE2905" s="94">
        <f>SUM(AE2904:AE2904)</f>
        <v>555000</v>
      </c>
      <c r="AF2905" s="94"/>
      <c r="AG2905" s="94">
        <f>SUM(AG2904:AG2904)</f>
        <v>0</v>
      </c>
      <c r="AH2905" s="94"/>
    </row>
    <row r="2906" spans="1:34" s="99" customFormat="1" x14ac:dyDescent="0.55000000000000004">
      <c r="A2906" s="107" t="s">
        <v>4085</v>
      </c>
      <c r="B2906" s="102">
        <v>1264</v>
      </c>
      <c r="C2906" s="102">
        <v>6781</v>
      </c>
      <c r="D2906" s="90" t="s">
        <v>4086</v>
      </c>
      <c r="E2906" s="102" t="s">
        <v>34</v>
      </c>
      <c r="F2906" s="102">
        <v>23511</v>
      </c>
      <c r="G2906" s="102">
        <v>0</v>
      </c>
      <c r="H2906" s="102">
        <v>2</v>
      </c>
      <c r="I2906" s="98">
        <v>41</v>
      </c>
      <c r="J2906" s="102" t="s">
        <v>35</v>
      </c>
      <c r="K2906" s="94">
        <f>((G2906*400)+(H2906*100))+I2906</f>
        <v>241</v>
      </c>
      <c r="L2906" s="94">
        <v>625</v>
      </c>
      <c r="M2906" s="94">
        <f>K2906*L2906</f>
        <v>150625</v>
      </c>
      <c r="N2906" s="102">
        <v>1</v>
      </c>
      <c r="O2906" s="111" t="s">
        <v>4083</v>
      </c>
      <c r="P2906" s="96"/>
      <c r="Q2906" s="111" t="s">
        <v>4084</v>
      </c>
      <c r="R2906" s="111" t="s">
        <v>4087</v>
      </c>
      <c r="S2906" s="97" t="s">
        <v>4088</v>
      </c>
      <c r="T2906" s="102" t="s">
        <v>51</v>
      </c>
      <c r="U2906" s="102" t="s">
        <v>227</v>
      </c>
      <c r="V2906" s="102" t="s">
        <v>52</v>
      </c>
      <c r="W2906" s="94">
        <v>432</v>
      </c>
      <c r="X2906" s="98">
        <v>63.72</v>
      </c>
      <c r="Y2906" s="94">
        <v>6750</v>
      </c>
      <c r="Z2906" s="94">
        <f>W2906*Y2906</f>
        <v>2916000</v>
      </c>
      <c r="AA2906" s="89">
        <v>12</v>
      </c>
      <c r="AB2906" s="89">
        <v>38</v>
      </c>
      <c r="AC2906" s="94">
        <f>(Z2906*(100-AB2906))/100</f>
        <v>1807920</v>
      </c>
      <c r="AD2906" s="94">
        <f>IF(AND(AC2906="",M2906=""),0,IF((AC2906=""),M2906, IF( (M2906=""),AC2906,SUM(AC2906:AC2910)+M2906)))</f>
        <v>3364129</v>
      </c>
      <c r="AE2906" s="94">
        <f>IF( (X2906=""),AD2906*1,AD2906*(X2906/100) )</f>
        <v>2143622.9988000002</v>
      </c>
      <c r="AF2906" s="94">
        <v>50000000</v>
      </c>
      <c r="AG2906" s="94">
        <f>IF((AF2906-AE2906) &gt; 1,0,IF((AF2906-AE2906)&lt;0,AE2906-AF2906,AF2906-AE2906))</f>
        <v>0</v>
      </c>
      <c r="AH2906" s="94">
        <v>0.02</v>
      </c>
    </row>
    <row r="2907" spans="1:34" s="99" customFormat="1" x14ac:dyDescent="0.55000000000000004">
      <c r="A2907" s="107"/>
      <c r="B2907" s="102"/>
      <c r="C2907" s="102"/>
      <c r="D2907" s="90"/>
      <c r="E2907" s="102"/>
      <c r="F2907" s="102"/>
      <c r="G2907" s="102"/>
      <c r="H2907" s="102"/>
      <c r="I2907" s="98"/>
      <c r="J2907" s="102"/>
      <c r="K2907" s="94"/>
      <c r="L2907" s="94"/>
      <c r="M2907" s="94"/>
      <c r="N2907" s="102">
        <v>2</v>
      </c>
      <c r="O2907" s="111" t="s">
        <v>4083</v>
      </c>
      <c r="P2907" s="96"/>
      <c r="Q2907" s="111" t="s">
        <v>4084</v>
      </c>
      <c r="R2907" s="111" t="s">
        <v>4087</v>
      </c>
      <c r="S2907" s="97" t="s">
        <v>4088</v>
      </c>
      <c r="T2907" s="102" t="s">
        <v>51</v>
      </c>
      <c r="U2907" s="102" t="s">
        <v>45</v>
      </c>
      <c r="V2907" s="102" t="s">
        <v>52</v>
      </c>
      <c r="W2907" s="94">
        <v>36</v>
      </c>
      <c r="X2907" s="98">
        <v>5.31</v>
      </c>
      <c r="Y2907" s="94">
        <v>6750</v>
      </c>
      <c r="Z2907" s="94">
        <f>W2907*Y2907</f>
        <v>243000</v>
      </c>
      <c r="AA2907" s="89">
        <v>12</v>
      </c>
      <c r="AB2907" s="89">
        <v>14</v>
      </c>
      <c r="AC2907" s="94">
        <f>(Z2907*(100-AB2907))/100</f>
        <v>208980</v>
      </c>
      <c r="AD2907" s="94">
        <f>IF(AND(AC2907="",M2906=""),0,IF((AC2907=""),M2906, IF( (M2906=""),AC2907,SUM(AC2906:AC2910)+M2906)))</f>
        <v>3364129</v>
      </c>
      <c r="AE2907" s="94">
        <f>IF( (X2907=""),AD2907*1,AD2907*(X2907/100) )</f>
        <v>178635.2499</v>
      </c>
      <c r="AF2907" s="94">
        <v>0</v>
      </c>
      <c r="AG2907" s="94">
        <f>IF((AF2907-AE2907) &gt; 1,0,IF((AF2907-AE2907)&lt;0,AE2907-AF2907,AF2907-AE2907))</f>
        <v>178635.2499</v>
      </c>
      <c r="AH2907" s="94">
        <v>0.02</v>
      </c>
    </row>
    <row r="2908" spans="1:34" s="99" customFormat="1" x14ac:dyDescent="0.55000000000000004">
      <c r="A2908" s="107"/>
      <c r="B2908" s="102"/>
      <c r="C2908" s="102"/>
      <c r="D2908" s="90"/>
      <c r="E2908" s="102"/>
      <c r="F2908" s="102"/>
      <c r="G2908" s="102"/>
      <c r="H2908" s="102"/>
      <c r="I2908" s="98"/>
      <c r="J2908" s="102"/>
      <c r="K2908" s="94"/>
      <c r="L2908" s="94"/>
      <c r="M2908" s="94"/>
      <c r="N2908" s="102">
        <v>3</v>
      </c>
      <c r="O2908" s="111" t="s">
        <v>4083</v>
      </c>
      <c r="P2908" s="96"/>
      <c r="Q2908" s="111" t="s">
        <v>4084</v>
      </c>
      <c r="R2908" s="111" t="s">
        <v>4087</v>
      </c>
      <c r="S2908" s="97" t="s">
        <v>4089</v>
      </c>
      <c r="T2908" s="102" t="s">
        <v>73</v>
      </c>
      <c r="U2908" s="102" t="s">
        <v>45</v>
      </c>
      <c r="V2908" s="102" t="s">
        <v>46</v>
      </c>
      <c r="W2908" s="94">
        <v>126</v>
      </c>
      <c r="X2908" s="98">
        <v>18.579999999999998</v>
      </c>
      <c r="Y2908" s="94">
        <v>6600</v>
      </c>
      <c r="Z2908" s="94">
        <f>W2908*Y2908</f>
        <v>831600</v>
      </c>
      <c r="AA2908" s="89">
        <v>12</v>
      </c>
      <c r="AB2908" s="89">
        <v>14</v>
      </c>
      <c r="AC2908" s="94">
        <f>(Z2908*(100-AB2908))/100</f>
        <v>715176</v>
      </c>
      <c r="AD2908" s="94">
        <f>IF(AND(AC2908="",M2906=""),0,IF((AC2908=""),M2906, IF( (M2906=""),AC2908,SUM(AC2906:AC2910)+M2906)))</f>
        <v>3364129</v>
      </c>
      <c r="AE2908" s="94">
        <f>IF( (X2908=""),AD2908*1,AD2908*(X2908/100) )</f>
        <v>625055.16819999996</v>
      </c>
      <c r="AF2908" s="94">
        <v>0</v>
      </c>
      <c r="AG2908" s="94">
        <f>IF((AF2908-AE2908) &gt; 1,0,IF((AF2908-AE2908)&lt;0,AE2908-AF2908,AF2908-AE2908))</f>
        <v>625055.16819999996</v>
      </c>
      <c r="AH2908" s="94">
        <v>0.02</v>
      </c>
    </row>
    <row r="2909" spans="1:34" s="99" customFormat="1" x14ac:dyDescent="0.55000000000000004">
      <c r="A2909" s="107"/>
      <c r="B2909" s="102"/>
      <c r="C2909" s="102"/>
      <c r="D2909" s="90"/>
      <c r="E2909" s="102"/>
      <c r="F2909" s="102"/>
      <c r="G2909" s="102"/>
      <c r="H2909" s="102"/>
      <c r="I2909" s="98"/>
      <c r="J2909" s="102"/>
      <c r="K2909" s="94"/>
      <c r="L2909" s="94"/>
      <c r="M2909" s="94"/>
      <c r="N2909" s="102">
        <v>4</v>
      </c>
      <c r="O2909" s="111" t="s">
        <v>4083</v>
      </c>
      <c r="P2909" s="96"/>
      <c r="Q2909" s="111" t="s">
        <v>4084</v>
      </c>
      <c r="R2909" s="111" t="s">
        <v>4087</v>
      </c>
      <c r="S2909" s="97" t="s">
        <v>4090</v>
      </c>
      <c r="T2909" s="102" t="s">
        <v>73</v>
      </c>
      <c r="U2909" s="102" t="s">
        <v>45</v>
      </c>
      <c r="V2909" s="102" t="s">
        <v>46</v>
      </c>
      <c r="W2909" s="94">
        <v>48</v>
      </c>
      <c r="X2909" s="98">
        <v>7.08</v>
      </c>
      <c r="Y2909" s="94">
        <v>6600</v>
      </c>
      <c r="Z2909" s="94">
        <f>W2909*Y2909</f>
        <v>316800</v>
      </c>
      <c r="AA2909" s="89">
        <v>12</v>
      </c>
      <c r="AB2909" s="89">
        <v>14</v>
      </c>
      <c r="AC2909" s="94">
        <f>(Z2909*(100-AB2909))/100</f>
        <v>272448</v>
      </c>
      <c r="AD2909" s="94">
        <f>IF(AND(AC2909="",M2906=""),0,IF((AC2909=""),M2906, IF( (M2906=""),AC2909,SUM(AC2906:AC2910)+M2906)))</f>
        <v>3364129</v>
      </c>
      <c r="AE2909" s="94">
        <f>IF( (X2909=""),AD2909*1,AD2909*(X2909/100) )</f>
        <v>238180.33319999999</v>
      </c>
      <c r="AF2909" s="94">
        <v>0</v>
      </c>
      <c r="AG2909" s="94">
        <f>IF((AF2909-AE2909) &gt; 1,0,IF((AF2909-AE2909)&lt;0,AE2909-AF2909,AF2909-AE2909))</f>
        <v>238180.33319999999</v>
      </c>
      <c r="AH2909" s="94">
        <v>0.02</v>
      </c>
    </row>
    <row r="2910" spans="1:34" s="99" customFormat="1" x14ac:dyDescent="0.55000000000000004">
      <c r="A2910" s="107"/>
      <c r="B2910" s="102"/>
      <c r="C2910" s="102"/>
      <c r="D2910" s="90"/>
      <c r="E2910" s="102"/>
      <c r="F2910" s="102"/>
      <c r="G2910" s="102"/>
      <c r="H2910" s="102"/>
      <c r="I2910" s="98"/>
      <c r="J2910" s="102"/>
      <c r="K2910" s="94"/>
      <c r="L2910" s="94"/>
      <c r="M2910" s="94"/>
      <c r="N2910" s="102">
        <v>5</v>
      </c>
      <c r="O2910" s="111" t="s">
        <v>4083</v>
      </c>
      <c r="P2910" s="96"/>
      <c r="Q2910" s="111" t="s">
        <v>4084</v>
      </c>
      <c r="R2910" s="111" t="s">
        <v>4087</v>
      </c>
      <c r="S2910" s="97" t="s">
        <v>4091</v>
      </c>
      <c r="T2910" s="102" t="s">
        <v>51</v>
      </c>
      <c r="U2910" s="102" t="s">
        <v>45</v>
      </c>
      <c r="V2910" s="102" t="s">
        <v>52</v>
      </c>
      <c r="W2910" s="94">
        <v>36</v>
      </c>
      <c r="X2910" s="98">
        <v>5.31</v>
      </c>
      <c r="Y2910" s="94">
        <v>6750</v>
      </c>
      <c r="Z2910" s="94">
        <f>W2910*Y2910</f>
        <v>243000</v>
      </c>
      <c r="AA2910" s="89">
        <v>12</v>
      </c>
      <c r="AB2910" s="89">
        <v>14</v>
      </c>
      <c r="AC2910" s="94">
        <f>(Z2910*(100-AB2910))/100</f>
        <v>208980</v>
      </c>
      <c r="AD2910" s="94">
        <f>IF(AND(AC2910="",M2906=""),0,IF((AC2910=""),M2906, IF( (M2906=""),AC2910,SUM(AC2906:AC2910)+M2906)))</f>
        <v>3364129</v>
      </c>
      <c r="AE2910" s="94">
        <f>IF( (X2910=""),AD2910*1,AD2910*(X2910/100) )</f>
        <v>178635.2499</v>
      </c>
      <c r="AF2910" s="94">
        <v>0</v>
      </c>
      <c r="AG2910" s="94">
        <f>IF((AF2910-AE2910) &gt; 1,0,IF((AF2910-AE2910)&lt;0,AE2910-AF2910,AF2910-AE2910))</f>
        <v>178635.2499</v>
      </c>
      <c r="AH2910" s="94">
        <v>0.02</v>
      </c>
    </row>
    <row r="2911" spans="1:34" s="99" customFormat="1" x14ac:dyDescent="0.55000000000000004">
      <c r="A2911" s="107"/>
      <c r="B2911" s="102"/>
      <c r="C2911" s="102"/>
      <c r="D2911" s="90"/>
      <c r="E2911" s="102"/>
      <c r="F2911" s="102"/>
      <c r="G2911" s="102"/>
      <c r="H2911" s="102"/>
      <c r="I2911" s="98"/>
      <c r="J2911" s="102"/>
      <c r="K2911" s="94"/>
      <c r="L2911" s="94" t="s">
        <v>63</v>
      </c>
      <c r="M2911" s="94">
        <f>SUM(M2906:M2910)</f>
        <v>150625</v>
      </c>
      <c r="N2911" s="102"/>
      <c r="O2911" s="111"/>
      <c r="P2911" s="96"/>
      <c r="Q2911" s="111"/>
      <c r="R2911" s="111"/>
      <c r="S2911" s="97"/>
      <c r="T2911" s="102"/>
      <c r="U2911" s="102"/>
      <c r="V2911" s="102"/>
      <c r="W2911" s="94"/>
      <c r="X2911" s="98"/>
      <c r="Y2911" s="94"/>
      <c r="Z2911" s="94"/>
      <c r="AA2911" s="89"/>
      <c r="AB2911" s="89"/>
      <c r="AC2911" s="94"/>
      <c r="AD2911" s="94"/>
      <c r="AE2911" s="94">
        <f>SUM(AE2906:AE2910)</f>
        <v>3364129.0000000009</v>
      </c>
      <c r="AF2911" s="94"/>
      <c r="AG2911" s="94">
        <f>SUM(AG2906:AG2910)</f>
        <v>1220506.0011999998</v>
      </c>
      <c r="AH2911" s="94"/>
    </row>
    <row r="2912" spans="1:34" s="73" customFormat="1" x14ac:dyDescent="0.55000000000000004">
      <c r="A2912" s="108" t="s">
        <v>4092</v>
      </c>
      <c r="B2912" s="109">
        <v>1265</v>
      </c>
      <c r="C2912" s="102">
        <v>6961</v>
      </c>
      <c r="D2912" s="90" t="s">
        <v>4093</v>
      </c>
      <c r="E2912" s="102" t="s">
        <v>34</v>
      </c>
      <c r="F2912" s="102">
        <v>23292</v>
      </c>
      <c r="G2912" s="102">
        <v>0</v>
      </c>
      <c r="H2912" s="102">
        <v>0</v>
      </c>
      <c r="I2912" s="98">
        <v>54</v>
      </c>
      <c r="J2912" s="102" t="s">
        <v>35</v>
      </c>
      <c r="K2912" s="94">
        <f>((G2912*400)+(H2912*100))+I2912</f>
        <v>54</v>
      </c>
      <c r="L2912" s="94">
        <v>300</v>
      </c>
      <c r="M2912" s="94">
        <f>K2912*L2912</f>
        <v>16200</v>
      </c>
      <c r="N2912" s="102">
        <v>1</v>
      </c>
      <c r="O2912" s="111" t="s">
        <v>4094</v>
      </c>
      <c r="P2912" s="96">
        <v>1570800066506</v>
      </c>
      <c r="Q2912" s="111" t="s">
        <v>4095</v>
      </c>
      <c r="R2912" s="111" t="s">
        <v>4096</v>
      </c>
      <c r="S2912" s="97" t="s">
        <v>4097</v>
      </c>
      <c r="T2912" s="102" t="s">
        <v>51</v>
      </c>
      <c r="U2912" s="102" t="s">
        <v>45</v>
      </c>
      <c r="V2912" s="102" t="s">
        <v>52</v>
      </c>
      <c r="W2912" s="94">
        <v>110.08</v>
      </c>
      <c r="X2912" s="98">
        <v>100</v>
      </c>
      <c r="Y2912" s="94">
        <v>6750</v>
      </c>
      <c r="Z2912" s="94">
        <f>W2912*Y2912</f>
        <v>743040</v>
      </c>
      <c r="AA2912" s="89">
        <v>21</v>
      </c>
      <c r="AB2912" s="89">
        <v>32</v>
      </c>
      <c r="AC2912" s="94">
        <f>(Z2912*(100-AB2912))/100</f>
        <v>505267.20000000001</v>
      </c>
      <c r="AD2912" s="94">
        <f>IF(AND(AC2912="",M2912=""),0,IF((AC2912=""),M2912, IF( (M2912=""),AC2912,AC2912+M2912)))</f>
        <v>521467.2</v>
      </c>
      <c r="AE2912" s="94">
        <f>IF( (X2912=""),AD2912*1,( M2912+(SUM(AC2912:AC2912)) )*(X2912/100) )</f>
        <v>521467.2</v>
      </c>
      <c r="AF2912" s="94">
        <v>10000000</v>
      </c>
      <c r="AG2912" s="94">
        <f>IF((AF2912-AE2912) &gt; 1,0,IF((AF2912-AE2912)&lt;0,AE2912-AF2912,AF2912-AE2912))</f>
        <v>0</v>
      </c>
      <c r="AH2912" s="94">
        <v>0.02</v>
      </c>
    </row>
    <row r="2913" spans="1:34" s="73" customFormat="1" x14ac:dyDescent="0.55000000000000004">
      <c r="A2913" s="108"/>
      <c r="B2913" s="109"/>
      <c r="C2913" s="102"/>
      <c r="D2913" s="90"/>
      <c r="E2913" s="102"/>
      <c r="F2913" s="102"/>
      <c r="G2913" s="102"/>
      <c r="H2913" s="102"/>
      <c r="I2913" s="98"/>
      <c r="J2913" s="102"/>
      <c r="K2913" s="94"/>
      <c r="L2913" s="94" t="s">
        <v>63</v>
      </c>
      <c r="M2913" s="94">
        <f>SUM(M2912:M2912)</f>
        <v>16200</v>
      </c>
      <c r="N2913" s="102"/>
      <c r="O2913" s="111"/>
      <c r="P2913" s="96"/>
      <c r="Q2913" s="111"/>
      <c r="R2913" s="111"/>
      <c r="S2913" s="97"/>
      <c r="T2913" s="102"/>
      <c r="U2913" s="102"/>
      <c r="V2913" s="102"/>
      <c r="W2913" s="94"/>
      <c r="X2913" s="98"/>
      <c r="Y2913" s="94"/>
      <c r="Z2913" s="94"/>
      <c r="AA2913" s="89"/>
      <c r="AB2913" s="89"/>
      <c r="AC2913" s="94"/>
      <c r="AD2913" s="94">
        <f>SUM(AD2912:AD2912)</f>
        <v>521467.2</v>
      </c>
      <c r="AE2913" s="94">
        <f>SUM(AE2912:AE2912)</f>
        <v>521467.2</v>
      </c>
      <c r="AF2913" s="94"/>
      <c r="AG2913" s="94">
        <f>SUM(AG2912:AG2912)</f>
        <v>0</v>
      </c>
      <c r="AH2913" s="94"/>
    </row>
    <row r="2914" spans="1:34" s="99" customFormat="1" x14ac:dyDescent="0.55000000000000004">
      <c r="A2914" s="107" t="s">
        <v>4100</v>
      </c>
      <c r="B2914" s="102">
        <v>1266</v>
      </c>
      <c r="C2914" s="102">
        <v>5398</v>
      </c>
      <c r="D2914" s="90" t="s">
        <v>4101</v>
      </c>
      <c r="E2914" s="102" t="s">
        <v>34</v>
      </c>
      <c r="F2914" s="102">
        <v>11133</v>
      </c>
      <c r="G2914" s="102">
        <v>0</v>
      </c>
      <c r="H2914" s="102">
        <v>0</v>
      </c>
      <c r="I2914" s="98">
        <v>27</v>
      </c>
      <c r="J2914" s="102" t="s">
        <v>35</v>
      </c>
      <c r="K2914" s="94">
        <f>((G2914*400)+(H2914*100))+I2914</f>
        <v>27</v>
      </c>
      <c r="L2914" s="94">
        <v>25000</v>
      </c>
      <c r="M2914" s="94">
        <f>K2914*L2914</f>
        <v>675000</v>
      </c>
      <c r="N2914" s="102">
        <v>1</v>
      </c>
      <c r="O2914" s="111" t="s">
        <v>4098</v>
      </c>
      <c r="P2914" s="96"/>
      <c r="Q2914" s="111" t="s">
        <v>4099</v>
      </c>
      <c r="R2914" s="111" t="s">
        <v>4102</v>
      </c>
      <c r="S2914" s="97" t="s">
        <v>4103</v>
      </c>
      <c r="T2914" s="102" t="s">
        <v>44</v>
      </c>
      <c r="U2914" s="102" t="s">
        <v>45</v>
      </c>
      <c r="V2914" s="102" t="s">
        <v>46</v>
      </c>
      <c r="W2914" s="94">
        <v>56</v>
      </c>
      <c r="X2914" s="98">
        <v>33.340000000000003</v>
      </c>
      <c r="Y2914" s="94">
        <v>7150</v>
      </c>
      <c r="Z2914" s="94">
        <f t="shared" ref="Z2914:Z2922" si="283">W2914*Y2914</f>
        <v>400400</v>
      </c>
      <c r="AA2914" s="89">
        <v>29</v>
      </c>
      <c r="AB2914" s="89">
        <v>48</v>
      </c>
      <c r="AC2914" s="94">
        <f t="shared" ref="AC2914:AC2922" si="284">(Z2914*(100-AB2914))/100</f>
        <v>208208</v>
      </c>
      <c r="AD2914" s="94">
        <f>IF(AND(AC2914="",M2914=""),0,IF((AC2914=""),M2914, IF( (M2914=""),AC2914,SUM(AC2914:AC2916)+M2914)))</f>
        <v>1299624</v>
      </c>
      <c r="AE2914" s="94">
        <f>IF( (X2914=""),AD2914*1,AD2914*(X2914/100) )</f>
        <v>433294.64160000003</v>
      </c>
      <c r="AF2914" s="94">
        <v>0</v>
      </c>
      <c r="AG2914" s="94">
        <f t="shared" ref="AG2914:AG2922" si="285">IF((AF2914-AE2914) &gt; 1,0,IF((AF2914-AE2914)&lt;0,AE2914-AF2914,AF2914-AE2914))</f>
        <v>433294.64160000003</v>
      </c>
      <c r="AH2914" s="94">
        <v>0.3</v>
      </c>
    </row>
    <row r="2915" spans="1:34" s="99" customFormat="1" x14ac:dyDescent="0.55000000000000004">
      <c r="A2915" s="107"/>
      <c r="B2915" s="102"/>
      <c r="C2915" s="102"/>
      <c r="D2915" s="90"/>
      <c r="E2915" s="102"/>
      <c r="F2915" s="102"/>
      <c r="G2915" s="102"/>
      <c r="H2915" s="102"/>
      <c r="I2915" s="98"/>
      <c r="J2915" s="102"/>
      <c r="K2915" s="94"/>
      <c r="L2915" s="94"/>
      <c r="M2915" s="94"/>
      <c r="N2915" s="102"/>
      <c r="O2915" s="111"/>
      <c r="P2915" s="96"/>
      <c r="Q2915" s="111"/>
      <c r="R2915" s="111"/>
      <c r="S2915" s="97"/>
      <c r="T2915" s="102" t="s">
        <v>44</v>
      </c>
      <c r="U2915" s="102"/>
      <c r="V2915" s="102" t="s">
        <v>46</v>
      </c>
      <c r="W2915" s="94">
        <v>56</v>
      </c>
      <c r="X2915" s="98">
        <v>33.33</v>
      </c>
      <c r="Y2915" s="94">
        <v>7150</v>
      </c>
      <c r="Z2915" s="94">
        <f t="shared" si="283"/>
        <v>400400</v>
      </c>
      <c r="AA2915" s="89">
        <v>29</v>
      </c>
      <c r="AB2915" s="89">
        <v>48</v>
      </c>
      <c r="AC2915" s="94">
        <f t="shared" si="284"/>
        <v>208208</v>
      </c>
      <c r="AD2915" s="94">
        <f>IF(AND(AC2915="",M2914=""),0,IF((AC2915=""),M2914, IF( (M2914=""),AC2915,SUM(AC2914:AC2916)+M2914)))</f>
        <v>1299624</v>
      </c>
      <c r="AE2915" s="94">
        <f t="shared" ref="AE2915:AE2922" si="286">IF( (X2915=""),AD2915*1,AD2915*(X2915/100) )</f>
        <v>433164.67919999996</v>
      </c>
      <c r="AF2915" s="94">
        <v>0</v>
      </c>
      <c r="AG2915" s="94">
        <f t="shared" si="285"/>
        <v>433164.67919999996</v>
      </c>
      <c r="AH2915" s="94">
        <v>0.3</v>
      </c>
    </row>
    <row r="2916" spans="1:34" s="99" customFormat="1" x14ac:dyDescent="0.55000000000000004">
      <c r="A2916" s="107"/>
      <c r="B2916" s="102"/>
      <c r="C2916" s="102"/>
      <c r="D2916" s="90"/>
      <c r="E2916" s="102"/>
      <c r="F2916" s="102"/>
      <c r="G2916" s="102"/>
      <c r="H2916" s="102"/>
      <c r="I2916" s="98"/>
      <c r="J2916" s="102"/>
      <c r="K2916" s="94"/>
      <c r="L2916" s="94"/>
      <c r="M2916" s="94"/>
      <c r="N2916" s="102"/>
      <c r="O2916" s="111"/>
      <c r="P2916" s="96"/>
      <c r="Q2916" s="111"/>
      <c r="R2916" s="111"/>
      <c r="S2916" s="97"/>
      <c r="T2916" s="102" t="s">
        <v>44</v>
      </c>
      <c r="U2916" s="102"/>
      <c r="V2916" s="102" t="s">
        <v>46</v>
      </c>
      <c r="W2916" s="94">
        <v>56</v>
      </c>
      <c r="X2916" s="98">
        <v>33.33</v>
      </c>
      <c r="Y2916" s="94">
        <v>7150</v>
      </c>
      <c r="Z2916" s="94">
        <f t="shared" si="283"/>
        <v>400400</v>
      </c>
      <c r="AA2916" s="89">
        <v>29</v>
      </c>
      <c r="AB2916" s="89">
        <v>48</v>
      </c>
      <c r="AC2916" s="94">
        <f t="shared" si="284"/>
        <v>208208</v>
      </c>
      <c r="AD2916" s="94">
        <f>IF(AND(AC2916="",M2914=""),0,IF((AC2916=""),M2914, IF( (M2914=""),AC2916,SUM(AC2914:AC2916)+M2914)))</f>
        <v>1299624</v>
      </c>
      <c r="AE2916" s="94">
        <f t="shared" si="286"/>
        <v>433164.67919999996</v>
      </c>
      <c r="AF2916" s="94">
        <v>0</v>
      </c>
      <c r="AG2916" s="94">
        <f t="shared" si="285"/>
        <v>433164.67919999996</v>
      </c>
      <c r="AH2916" s="94">
        <v>0.3</v>
      </c>
    </row>
    <row r="2917" spans="1:34" s="99" customFormat="1" x14ac:dyDescent="0.55000000000000004">
      <c r="A2917" s="107"/>
      <c r="B2917" s="102">
        <v>1267</v>
      </c>
      <c r="C2917" s="102">
        <v>5399</v>
      </c>
      <c r="D2917" s="90" t="s">
        <v>4104</v>
      </c>
      <c r="E2917" s="102" t="s">
        <v>34</v>
      </c>
      <c r="F2917" s="102">
        <v>11134</v>
      </c>
      <c r="G2917" s="102">
        <v>0</v>
      </c>
      <c r="H2917" s="102">
        <v>0</v>
      </c>
      <c r="I2917" s="98">
        <v>28</v>
      </c>
      <c r="J2917" s="102" t="s">
        <v>35</v>
      </c>
      <c r="K2917" s="94">
        <f>((G2917*400)+(H2917*100))+I2917</f>
        <v>28</v>
      </c>
      <c r="L2917" s="94">
        <v>25000</v>
      </c>
      <c r="M2917" s="94">
        <f>K2917*L2917</f>
        <v>700000</v>
      </c>
      <c r="N2917" s="102">
        <v>1</v>
      </c>
      <c r="O2917" s="111" t="s">
        <v>4098</v>
      </c>
      <c r="P2917" s="96"/>
      <c r="Q2917" s="111" t="s">
        <v>4099</v>
      </c>
      <c r="R2917" s="111" t="s">
        <v>4102</v>
      </c>
      <c r="S2917" s="97" t="s">
        <v>4105</v>
      </c>
      <c r="T2917" s="102" t="s">
        <v>44</v>
      </c>
      <c r="U2917" s="102" t="s">
        <v>45</v>
      </c>
      <c r="V2917" s="102" t="s">
        <v>46</v>
      </c>
      <c r="W2917" s="94">
        <v>56</v>
      </c>
      <c r="X2917" s="98">
        <v>33.340000000000003</v>
      </c>
      <c r="Y2917" s="94">
        <v>7150</v>
      </c>
      <c r="Z2917" s="94">
        <f t="shared" si="283"/>
        <v>400400</v>
      </c>
      <c r="AA2917" s="89">
        <v>29</v>
      </c>
      <c r="AB2917" s="89">
        <v>48</v>
      </c>
      <c r="AC2917" s="94">
        <f t="shared" si="284"/>
        <v>208208</v>
      </c>
      <c r="AD2917" s="94">
        <f>IF(AND(AC2917="",M2917=""),0,IF((AC2917=""),M2917, IF( (M2917=""),AC2917,SUM(AC2917:AC2919)+M2917)))</f>
        <v>1324624</v>
      </c>
      <c r="AE2917" s="94">
        <f t="shared" si="286"/>
        <v>441629.64160000003</v>
      </c>
      <c r="AF2917" s="94">
        <v>0</v>
      </c>
      <c r="AG2917" s="94">
        <f t="shared" si="285"/>
        <v>441629.64160000003</v>
      </c>
      <c r="AH2917" s="94">
        <v>0.3</v>
      </c>
    </row>
    <row r="2918" spans="1:34" s="99" customFormat="1" x14ac:dyDescent="0.55000000000000004">
      <c r="A2918" s="107"/>
      <c r="B2918" s="102"/>
      <c r="C2918" s="102"/>
      <c r="D2918" s="90"/>
      <c r="E2918" s="102"/>
      <c r="F2918" s="102"/>
      <c r="G2918" s="102"/>
      <c r="H2918" s="102"/>
      <c r="I2918" s="98"/>
      <c r="J2918" s="102"/>
      <c r="K2918" s="94"/>
      <c r="L2918" s="94"/>
      <c r="M2918" s="94"/>
      <c r="N2918" s="102"/>
      <c r="O2918" s="111"/>
      <c r="P2918" s="96"/>
      <c r="Q2918" s="111"/>
      <c r="R2918" s="111"/>
      <c r="S2918" s="97"/>
      <c r="T2918" s="102" t="s">
        <v>44</v>
      </c>
      <c r="U2918" s="102"/>
      <c r="V2918" s="102" t="s">
        <v>46</v>
      </c>
      <c r="W2918" s="94">
        <v>56</v>
      </c>
      <c r="X2918" s="98">
        <v>33.33</v>
      </c>
      <c r="Y2918" s="94">
        <v>7150</v>
      </c>
      <c r="Z2918" s="94">
        <f t="shared" si="283"/>
        <v>400400</v>
      </c>
      <c r="AA2918" s="89">
        <v>29</v>
      </c>
      <c r="AB2918" s="89">
        <v>48</v>
      </c>
      <c r="AC2918" s="94">
        <f t="shared" si="284"/>
        <v>208208</v>
      </c>
      <c r="AD2918" s="94">
        <f>IF(AND(AC2918="",M2917=""),0,IF((AC2918=""),M2917, IF( (M2917=""),AC2918,SUM(AC2917:AC2919)+M2917)))</f>
        <v>1324624</v>
      </c>
      <c r="AE2918" s="94">
        <f t="shared" si="286"/>
        <v>441497.17919999996</v>
      </c>
      <c r="AF2918" s="94">
        <v>0</v>
      </c>
      <c r="AG2918" s="94">
        <f t="shared" si="285"/>
        <v>441497.17919999996</v>
      </c>
      <c r="AH2918" s="94">
        <v>0.3</v>
      </c>
    </row>
    <row r="2919" spans="1:34" s="99" customFormat="1" x14ac:dyDescent="0.55000000000000004">
      <c r="A2919" s="107"/>
      <c r="B2919" s="102"/>
      <c r="C2919" s="102"/>
      <c r="D2919" s="90"/>
      <c r="E2919" s="102"/>
      <c r="F2919" s="102"/>
      <c r="G2919" s="102"/>
      <c r="H2919" s="102"/>
      <c r="I2919" s="98"/>
      <c r="J2919" s="102"/>
      <c r="K2919" s="94"/>
      <c r="L2919" s="94"/>
      <c r="M2919" s="94"/>
      <c r="N2919" s="102"/>
      <c r="O2919" s="111"/>
      <c r="P2919" s="96"/>
      <c r="Q2919" s="111"/>
      <c r="R2919" s="111"/>
      <c r="S2919" s="97"/>
      <c r="T2919" s="102" t="s">
        <v>44</v>
      </c>
      <c r="U2919" s="102"/>
      <c r="V2919" s="102" t="s">
        <v>46</v>
      </c>
      <c r="W2919" s="94">
        <v>56</v>
      </c>
      <c r="X2919" s="98">
        <v>33.33</v>
      </c>
      <c r="Y2919" s="94">
        <v>7150</v>
      </c>
      <c r="Z2919" s="94">
        <f t="shared" si="283"/>
        <v>400400</v>
      </c>
      <c r="AA2919" s="89">
        <v>29</v>
      </c>
      <c r="AB2919" s="89">
        <v>48</v>
      </c>
      <c r="AC2919" s="94">
        <f t="shared" si="284"/>
        <v>208208</v>
      </c>
      <c r="AD2919" s="94">
        <f>IF(AND(AC2919="",M2917=""),0,IF((AC2919=""),M2917, IF( (M2917=""),AC2919,SUM(AC2917:AC2919)+M2917)))</f>
        <v>1324624</v>
      </c>
      <c r="AE2919" s="94">
        <f t="shared" si="286"/>
        <v>441497.17919999996</v>
      </c>
      <c r="AF2919" s="94">
        <v>0</v>
      </c>
      <c r="AG2919" s="94">
        <f t="shared" si="285"/>
        <v>441497.17919999996</v>
      </c>
      <c r="AH2919" s="94">
        <v>0.3</v>
      </c>
    </row>
    <row r="2920" spans="1:34" s="99" customFormat="1" x14ac:dyDescent="0.55000000000000004">
      <c r="A2920" s="107"/>
      <c r="B2920" s="102">
        <v>1268</v>
      </c>
      <c r="C2920" s="102">
        <v>5400</v>
      </c>
      <c r="D2920" s="90" t="s">
        <v>4106</v>
      </c>
      <c r="E2920" s="102" t="s">
        <v>34</v>
      </c>
      <c r="F2920" s="102">
        <v>11135</v>
      </c>
      <c r="G2920" s="102">
        <v>0</v>
      </c>
      <c r="H2920" s="102">
        <v>0</v>
      </c>
      <c r="I2920" s="98">
        <v>37</v>
      </c>
      <c r="J2920" s="102" t="s">
        <v>35</v>
      </c>
      <c r="K2920" s="94">
        <f>((G2920*400)+(H2920*100))+I2920</f>
        <v>37</v>
      </c>
      <c r="L2920" s="94">
        <v>25000</v>
      </c>
      <c r="M2920" s="94">
        <f>K2920*L2920</f>
        <v>925000</v>
      </c>
      <c r="N2920" s="102">
        <v>1</v>
      </c>
      <c r="O2920" s="111" t="s">
        <v>4098</v>
      </c>
      <c r="P2920" s="96"/>
      <c r="Q2920" s="111" t="s">
        <v>4099</v>
      </c>
      <c r="R2920" s="111" t="s">
        <v>4102</v>
      </c>
      <c r="S2920" s="97" t="s">
        <v>4107</v>
      </c>
      <c r="T2920" s="102" t="s">
        <v>44</v>
      </c>
      <c r="U2920" s="102" t="s">
        <v>45</v>
      </c>
      <c r="V2920" s="102" t="s">
        <v>46</v>
      </c>
      <c r="W2920" s="94">
        <v>56</v>
      </c>
      <c r="X2920" s="98">
        <v>33.340000000000003</v>
      </c>
      <c r="Y2920" s="94">
        <v>7150</v>
      </c>
      <c r="Z2920" s="94">
        <f t="shared" si="283"/>
        <v>400400</v>
      </c>
      <c r="AA2920" s="89">
        <v>29</v>
      </c>
      <c r="AB2920" s="89">
        <v>48</v>
      </c>
      <c r="AC2920" s="94">
        <f t="shared" si="284"/>
        <v>208208</v>
      </c>
      <c r="AD2920" s="94">
        <f>IF(AND(AC2920="",M2920=""),0,IF((AC2920=""),M2920, IF( (M2920=""),AC2920,SUM(AC2920:AC2922)+M2920)))</f>
        <v>1549624</v>
      </c>
      <c r="AE2920" s="94">
        <f t="shared" si="286"/>
        <v>516644.64160000003</v>
      </c>
      <c r="AF2920" s="94">
        <v>0</v>
      </c>
      <c r="AG2920" s="94">
        <f t="shared" si="285"/>
        <v>516644.64160000003</v>
      </c>
      <c r="AH2920" s="94">
        <v>0.3</v>
      </c>
    </row>
    <row r="2921" spans="1:34" s="99" customFormat="1" x14ac:dyDescent="0.55000000000000004">
      <c r="A2921" s="107"/>
      <c r="B2921" s="102"/>
      <c r="C2921" s="102"/>
      <c r="D2921" s="90"/>
      <c r="E2921" s="102"/>
      <c r="F2921" s="102"/>
      <c r="G2921" s="102"/>
      <c r="H2921" s="102"/>
      <c r="I2921" s="98"/>
      <c r="J2921" s="102"/>
      <c r="K2921" s="94"/>
      <c r="L2921" s="94"/>
      <c r="M2921" s="94"/>
      <c r="N2921" s="102"/>
      <c r="O2921" s="111"/>
      <c r="P2921" s="96"/>
      <c r="Q2921" s="111"/>
      <c r="R2921" s="111"/>
      <c r="S2921" s="97"/>
      <c r="T2921" s="102" t="s">
        <v>44</v>
      </c>
      <c r="U2921" s="102"/>
      <c r="V2921" s="102" t="s">
        <v>46</v>
      </c>
      <c r="W2921" s="94">
        <v>56</v>
      </c>
      <c r="X2921" s="98">
        <v>33.33</v>
      </c>
      <c r="Y2921" s="94">
        <v>7150</v>
      </c>
      <c r="Z2921" s="94">
        <f t="shared" si="283"/>
        <v>400400</v>
      </c>
      <c r="AA2921" s="89">
        <v>29</v>
      </c>
      <c r="AB2921" s="89">
        <v>48</v>
      </c>
      <c r="AC2921" s="94">
        <f t="shared" si="284"/>
        <v>208208</v>
      </c>
      <c r="AD2921" s="94">
        <f>IF(AND(AC2921="",M2920=""),0,IF((AC2921=""),M2920, IF( (M2920=""),AC2921,SUM(AC2920:AC2922)+M2920)))</f>
        <v>1549624</v>
      </c>
      <c r="AE2921" s="94">
        <f t="shared" si="286"/>
        <v>516489.67919999996</v>
      </c>
      <c r="AF2921" s="94">
        <v>0</v>
      </c>
      <c r="AG2921" s="94">
        <f t="shared" si="285"/>
        <v>516489.67919999996</v>
      </c>
      <c r="AH2921" s="94">
        <v>0.3</v>
      </c>
    </row>
    <row r="2922" spans="1:34" s="99" customFormat="1" x14ac:dyDescent="0.55000000000000004">
      <c r="A2922" s="107"/>
      <c r="B2922" s="102"/>
      <c r="C2922" s="102"/>
      <c r="D2922" s="90"/>
      <c r="E2922" s="102"/>
      <c r="F2922" s="102"/>
      <c r="G2922" s="102"/>
      <c r="H2922" s="102"/>
      <c r="I2922" s="98"/>
      <c r="J2922" s="102"/>
      <c r="K2922" s="94"/>
      <c r="L2922" s="94"/>
      <c r="M2922" s="94"/>
      <c r="N2922" s="102"/>
      <c r="O2922" s="111"/>
      <c r="P2922" s="96"/>
      <c r="Q2922" s="111"/>
      <c r="R2922" s="111"/>
      <c r="S2922" s="97"/>
      <c r="T2922" s="102" t="s">
        <v>44</v>
      </c>
      <c r="U2922" s="102"/>
      <c r="V2922" s="102" t="s">
        <v>46</v>
      </c>
      <c r="W2922" s="94">
        <v>56</v>
      </c>
      <c r="X2922" s="98">
        <v>33.33</v>
      </c>
      <c r="Y2922" s="94">
        <v>7150</v>
      </c>
      <c r="Z2922" s="94">
        <f t="shared" si="283"/>
        <v>400400</v>
      </c>
      <c r="AA2922" s="89">
        <v>29</v>
      </c>
      <c r="AB2922" s="89">
        <v>48</v>
      </c>
      <c r="AC2922" s="94">
        <f t="shared" si="284"/>
        <v>208208</v>
      </c>
      <c r="AD2922" s="94">
        <f>IF(AND(AC2922="",M2920=""),0,IF((AC2922=""),M2920, IF( (M2920=""),AC2922,SUM(AC2920:AC2922)+M2920)))</f>
        <v>1549624</v>
      </c>
      <c r="AE2922" s="94">
        <f t="shared" si="286"/>
        <v>516489.67919999996</v>
      </c>
      <c r="AF2922" s="94">
        <v>0</v>
      </c>
      <c r="AG2922" s="94">
        <f t="shared" si="285"/>
        <v>516489.67919999996</v>
      </c>
      <c r="AH2922" s="94">
        <v>0.3</v>
      </c>
    </row>
    <row r="2923" spans="1:34" s="99" customFormat="1" x14ac:dyDescent="0.55000000000000004">
      <c r="A2923" s="107"/>
      <c r="B2923" s="102"/>
      <c r="C2923" s="102"/>
      <c r="D2923" s="90"/>
      <c r="E2923" s="102"/>
      <c r="F2923" s="102"/>
      <c r="G2923" s="102"/>
      <c r="H2923" s="102"/>
      <c r="I2923" s="98"/>
      <c r="J2923" s="102"/>
      <c r="K2923" s="94"/>
      <c r="L2923" s="94" t="s">
        <v>63</v>
      </c>
      <c r="M2923" s="94">
        <f>SUM(M2914:M2922)</f>
        <v>2300000</v>
      </c>
      <c r="N2923" s="102"/>
      <c r="O2923" s="111"/>
      <c r="P2923" s="96"/>
      <c r="Q2923" s="111"/>
      <c r="R2923" s="111"/>
      <c r="S2923" s="97"/>
      <c r="T2923" s="102"/>
      <c r="U2923" s="102"/>
      <c r="V2923" s="102"/>
      <c r="W2923" s="94"/>
      <c r="X2923" s="98"/>
      <c r="Y2923" s="94"/>
      <c r="Z2923" s="94"/>
      <c r="AA2923" s="89"/>
      <c r="AB2923" s="89"/>
      <c r="AC2923" s="94"/>
      <c r="AD2923" s="94"/>
      <c r="AE2923" s="94">
        <f>SUM(AE2914:AE2922)</f>
        <v>4173872.0000000005</v>
      </c>
      <c r="AF2923" s="94"/>
      <c r="AG2923" s="94">
        <f>SUM(AG2914:AG2922)</f>
        <v>4173872.0000000005</v>
      </c>
      <c r="AH2923" s="94"/>
    </row>
    <row r="2924" spans="1:34" s="73" customFormat="1" x14ac:dyDescent="0.55000000000000004">
      <c r="A2924" s="108" t="s">
        <v>4110</v>
      </c>
      <c r="B2924" s="109">
        <v>1269</v>
      </c>
      <c r="C2924" s="102">
        <v>6896</v>
      </c>
      <c r="D2924" s="90" t="s">
        <v>4111</v>
      </c>
      <c r="E2924" s="102" t="s">
        <v>34</v>
      </c>
      <c r="F2924" s="102">
        <v>23589</v>
      </c>
      <c r="G2924" s="102">
        <v>1</v>
      </c>
      <c r="H2924" s="102">
        <v>0</v>
      </c>
      <c r="I2924" s="98">
        <v>79</v>
      </c>
      <c r="J2924" s="102" t="s">
        <v>38</v>
      </c>
      <c r="K2924" s="94">
        <f>((G2924*400)+(H2924*100))+I2924</f>
        <v>479</v>
      </c>
      <c r="L2924" s="94">
        <v>4000</v>
      </c>
      <c r="M2924" s="94">
        <f>K2924*L2924</f>
        <v>1916000</v>
      </c>
      <c r="N2924" s="102"/>
      <c r="O2924" s="111" t="s">
        <v>4108</v>
      </c>
      <c r="P2924" s="96">
        <v>3570800014677</v>
      </c>
      <c r="Q2924" s="111" t="s">
        <v>4109</v>
      </c>
      <c r="R2924" s="111" t="s">
        <v>4112</v>
      </c>
      <c r="S2924" s="97" t="s">
        <v>4111</v>
      </c>
      <c r="T2924" s="102"/>
      <c r="U2924" s="102"/>
      <c r="V2924" s="102"/>
      <c r="W2924" s="94"/>
      <c r="X2924" s="98"/>
      <c r="Y2924" s="94"/>
      <c r="Z2924" s="94"/>
      <c r="AA2924" s="89"/>
      <c r="AB2924" s="89"/>
      <c r="AC2924" s="94"/>
      <c r="AD2924" s="94">
        <f>IF(AND(AC2924="",M2924=""),0,IF((AC2924=""),M2924,IF((M2924=""),AC2924,AC2924+M2924)))</f>
        <v>1916000</v>
      </c>
      <c r="AE2924" s="94">
        <f>IF( (X2924=""),AD2924*1,AD2924*(X2924/100) )</f>
        <v>1916000</v>
      </c>
      <c r="AF2924" s="94">
        <v>50000000</v>
      </c>
      <c r="AG2924" s="94">
        <f>IF((AF2924-AE2924) &gt; 1,0,IF((AF2924-AE2924)&lt;0,AE2924-AF2924,AF2924-AE2924))</f>
        <v>0</v>
      </c>
      <c r="AH2924" s="94">
        <v>0.01</v>
      </c>
    </row>
    <row r="2925" spans="1:34" s="73" customFormat="1" x14ac:dyDescent="0.55000000000000004">
      <c r="A2925" s="108"/>
      <c r="B2925" s="109"/>
      <c r="C2925" s="102"/>
      <c r="D2925" s="90"/>
      <c r="E2925" s="102"/>
      <c r="F2925" s="102"/>
      <c r="G2925" s="102"/>
      <c r="H2925" s="102"/>
      <c r="I2925" s="98"/>
      <c r="J2925" s="102"/>
      <c r="K2925" s="94"/>
      <c r="L2925" s="94" t="s">
        <v>63</v>
      </c>
      <c r="M2925" s="94">
        <f>SUM(M2924:M2924)</f>
        <v>1916000</v>
      </c>
      <c r="N2925" s="102"/>
      <c r="O2925" s="111"/>
      <c r="P2925" s="96"/>
      <c r="Q2925" s="111"/>
      <c r="R2925" s="111"/>
      <c r="S2925" s="97"/>
      <c r="T2925" s="102"/>
      <c r="U2925" s="102"/>
      <c r="V2925" s="102"/>
      <c r="W2925" s="94"/>
      <c r="X2925" s="98"/>
      <c r="Y2925" s="94"/>
      <c r="Z2925" s="94"/>
      <c r="AA2925" s="89"/>
      <c r="AB2925" s="89"/>
      <c r="AC2925" s="94"/>
      <c r="AD2925" s="94">
        <f>SUM(AD2924:AD2924)</f>
        <v>1916000</v>
      </c>
      <c r="AE2925" s="94">
        <f>SUM(AE2924:AE2924)</f>
        <v>1916000</v>
      </c>
      <c r="AF2925" s="94"/>
      <c r="AG2925" s="94">
        <f>SUM(AG2924:AG2924)</f>
        <v>0</v>
      </c>
      <c r="AH2925" s="94"/>
    </row>
    <row r="2926" spans="1:34" s="73" customFormat="1" x14ac:dyDescent="0.55000000000000004">
      <c r="A2926" s="108" t="s">
        <v>4115</v>
      </c>
      <c r="B2926" s="109">
        <v>1270</v>
      </c>
      <c r="C2926" s="102">
        <v>8545</v>
      </c>
      <c r="D2926" s="90" t="s">
        <v>4116</v>
      </c>
      <c r="E2926" s="102" t="s">
        <v>34</v>
      </c>
      <c r="F2926" s="102">
        <v>13347</v>
      </c>
      <c r="G2926" s="102">
        <v>0</v>
      </c>
      <c r="H2926" s="102">
        <v>1</v>
      </c>
      <c r="I2926" s="98">
        <v>57</v>
      </c>
      <c r="J2926" s="102" t="s">
        <v>35</v>
      </c>
      <c r="K2926" s="94">
        <f>((G2926*400)+(H2926*100))+I2926</f>
        <v>157</v>
      </c>
      <c r="L2926" s="94">
        <v>600</v>
      </c>
      <c r="M2926" s="94">
        <f>K2926*L2926</f>
        <v>94200</v>
      </c>
      <c r="N2926" s="102">
        <v>1</v>
      </c>
      <c r="O2926" s="111" t="s">
        <v>4113</v>
      </c>
      <c r="P2926" s="96">
        <v>3101801046917</v>
      </c>
      <c r="Q2926" s="111" t="s">
        <v>4114</v>
      </c>
      <c r="R2926" s="111" t="s">
        <v>4117</v>
      </c>
      <c r="S2926" s="97" t="s">
        <v>4118</v>
      </c>
      <c r="T2926" s="102" t="s">
        <v>51</v>
      </c>
      <c r="U2926" s="102" t="s">
        <v>45</v>
      </c>
      <c r="V2926" s="102" t="s">
        <v>52</v>
      </c>
      <c r="W2926" s="94">
        <v>521.70000000000005</v>
      </c>
      <c r="X2926" s="98">
        <v>85.04</v>
      </c>
      <c r="Y2926" s="94">
        <v>6750</v>
      </c>
      <c r="Z2926" s="94">
        <f>W2926*Y2926</f>
        <v>3521475.0000000005</v>
      </c>
      <c r="AA2926" s="89">
        <v>6</v>
      </c>
      <c r="AB2926" s="89">
        <v>6</v>
      </c>
      <c r="AC2926" s="94">
        <f>(Z2926*(100-AB2926))/100</f>
        <v>3310186.5000000005</v>
      </c>
      <c r="AD2926" s="94">
        <f>IF(AND(AC2926="",M2926=""),0,IF((AC2926=""),M2926, IF( (M2926=""),AC2926,AC2926+M2926)))</f>
        <v>3404386.5000000005</v>
      </c>
      <c r="AE2926" s="94">
        <f>IF( (X2926=""),AD2926*1,( M2926+(SUM(AC2926:AC2926)) )*(X2926/100) )</f>
        <v>2895090.2796000005</v>
      </c>
      <c r="AF2926" s="94">
        <v>50000000</v>
      </c>
      <c r="AG2926" s="94">
        <f>IF((AF2926-AE2926) &gt; 1,0,IF((AF2926-AE2926)&lt;0,AE2926-AF2926,AF2926-AE2926))</f>
        <v>0</v>
      </c>
      <c r="AH2926" s="94">
        <v>0.02</v>
      </c>
    </row>
    <row r="2927" spans="1:34" s="73" customFormat="1" x14ac:dyDescent="0.55000000000000004">
      <c r="A2927" s="108"/>
      <c r="B2927" s="109"/>
      <c r="C2927" s="102"/>
      <c r="D2927" s="90"/>
      <c r="E2927" s="102"/>
      <c r="F2927" s="102"/>
      <c r="G2927" s="102"/>
      <c r="H2927" s="102"/>
      <c r="I2927" s="98"/>
      <c r="J2927" s="102"/>
      <c r="K2927" s="94"/>
      <c r="L2927" s="94"/>
      <c r="M2927" s="94"/>
      <c r="N2927" s="102">
        <v>2</v>
      </c>
      <c r="O2927" s="111" t="s">
        <v>4113</v>
      </c>
      <c r="P2927" s="96">
        <v>3101801046917</v>
      </c>
      <c r="Q2927" s="111" t="s">
        <v>4114</v>
      </c>
      <c r="R2927" s="111" t="s">
        <v>4117</v>
      </c>
      <c r="S2927" s="97" t="s">
        <v>4119</v>
      </c>
      <c r="T2927" s="102" t="s">
        <v>343</v>
      </c>
      <c r="U2927" s="102" t="s">
        <v>45</v>
      </c>
      <c r="V2927" s="102" t="s">
        <v>52</v>
      </c>
      <c r="W2927" s="94">
        <v>91.8</v>
      </c>
      <c r="X2927" s="98">
        <v>14.96</v>
      </c>
      <c r="Y2927" s="94">
        <v>0</v>
      </c>
      <c r="Z2927" s="94">
        <f>W2927*Y2927</f>
        <v>0</v>
      </c>
      <c r="AA2927" s="89">
        <v>6</v>
      </c>
      <c r="AB2927" s="89">
        <v>6</v>
      </c>
      <c r="AC2927" s="94">
        <f>(Z2927*(100-AB2927))/100</f>
        <v>0</v>
      </c>
      <c r="AD2927" s="94">
        <f>IF(AND(AC2927="",M2926=""),0,IF((AC2927=""),M2926, IF( (M2926=""),AC2927,AC2927+M2926)))</f>
        <v>94200</v>
      </c>
      <c r="AE2927" s="94">
        <f>IF( (X2927=""),AD2927*1,( M2926+(SUM(AC2927:AC2927)) )*(X2927/100) )</f>
        <v>14092.320000000002</v>
      </c>
      <c r="AF2927" s="94">
        <v>50000000</v>
      </c>
      <c r="AG2927" s="94">
        <f>IF((AF2927-AE2927) &gt; 1,0,IF((AF2927-AE2927)&lt;0,AE2927-AF2927,AF2927-AE2927))</f>
        <v>0</v>
      </c>
      <c r="AH2927" s="94">
        <v>0.02</v>
      </c>
    </row>
    <row r="2928" spans="1:34" s="73" customFormat="1" x14ac:dyDescent="0.55000000000000004">
      <c r="A2928" s="108"/>
      <c r="B2928" s="109"/>
      <c r="C2928" s="102"/>
      <c r="D2928" s="90"/>
      <c r="E2928" s="102"/>
      <c r="F2928" s="102"/>
      <c r="G2928" s="102"/>
      <c r="H2928" s="102"/>
      <c r="I2928" s="98"/>
      <c r="J2928" s="102"/>
      <c r="K2928" s="94"/>
      <c r="L2928" s="94" t="s">
        <v>63</v>
      </c>
      <c r="M2928" s="94">
        <f>SUM(M2926:M2927)</f>
        <v>94200</v>
      </c>
      <c r="N2928" s="102"/>
      <c r="O2928" s="111"/>
      <c r="P2928" s="96"/>
      <c r="Q2928" s="111"/>
      <c r="R2928" s="111"/>
      <c r="S2928" s="97"/>
      <c r="T2928" s="102"/>
      <c r="U2928" s="102"/>
      <c r="V2928" s="102"/>
      <c r="W2928" s="94"/>
      <c r="X2928" s="98"/>
      <c r="Y2928" s="94"/>
      <c r="Z2928" s="94"/>
      <c r="AA2928" s="89"/>
      <c r="AB2928" s="89"/>
      <c r="AC2928" s="94"/>
      <c r="AD2928" s="94">
        <f>SUM(AD2926:AD2927)</f>
        <v>3498586.5000000005</v>
      </c>
      <c r="AE2928" s="94">
        <f>SUM(AE2926:AE2927)</f>
        <v>2909182.5996000003</v>
      </c>
      <c r="AF2928" s="94"/>
      <c r="AG2928" s="94">
        <f>SUM(AG2926:AG2927)</f>
        <v>0</v>
      </c>
      <c r="AH2928" s="94"/>
    </row>
    <row r="2929" spans="1:34" s="73" customFormat="1" x14ac:dyDescent="0.55000000000000004">
      <c r="A2929" s="108" t="s">
        <v>4120</v>
      </c>
      <c r="B2929" s="109">
        <v>1271</v>
      </c>
      <c r="C2929" s="102">
        <v>7276</v>
      </c>
      <c r="D2929" s="90" t="s">
        <v>4121</v>
      </c>
      <c r="E2929" s="102" t="s">
        <v>34</v>
      </c>
      <c r="F2929" s="102">
        <v>16150</v>
      </c>
      <c r="G2929" s="102">
        <v>4</v>
      </c>
      <c r="H2929" s="102">
        <v>2</v>
      </c>
      <c r="I2929" s="98">
        <v>89</v>
      </c>
      <c r="J2929" s="102" t="s">
        <v>38</v>
      </c>
      <c r="K2929" s="94">
        <f>((G2929*400)+(H2929*100))+I2929</f>
        <v>1889</v>
      </c>
      <c r="L2929" s="94">
        <v>625</v>
      </c>
      <c r="M2929" s="94">
        <f>K2929*L2929</f>
        <v>1180625</v>
      </c>
      <c r="N2929" s="102"/>
      <c r="O2929" s="111"/>
      <c r="P2929" s="96"/>
      <c r="Q2929" s="111"/>
      <c r="R2929" s="111"/>
      <c r="S2929" s="97"/>
      <c r="T2929" s="102"/>
      <c r="U2929" s="102"/>
      <c r="V2929" s="102"/>
      <c r="W2929" s="94"/>
      <c r="X2929" s="98"/>
      <c r="Y2929" s="94"/>
      <c r="Z2929" s="94"/>
      <c r="AA2929" s="89"/>
      <c r="AB2929" s="89"/>
      <c r="AC2929" s="94"/>
      <c r="AD2929" s="94">
        <f>IF(AND(AC2929="",M2929=""),0,IF((AC2929=""),M2929,IF((M2929=""),AC2929,AC2929+M2929)))</f>
        <v>1180625</v>
      </c>
      <c r="AE2929" s="94">
        <f>IF( (X2929=""),AD2929*1,AD2929*(X2929/100) )</f>
        <v>1180625</v>
      </c>
      <c r="AF2929" s="94">
        <v>50000000</v>
      </c>
      <c r="AG2929" s="94">
        <f>IF((AF2929-AE2929) &gt; 1,0,IF((AF2929-AE2929)&lt;0,AE2929-AF2929,AF2929-AE2929))</f>
        <v>0</v>
      </c>
      <c r="AH2929" s="94">
        <v>0.01</v>
      </c>
    </row>
    <row r="2930" spans="1:34" s="73" customFormat="1" x14ac:dyDescent="0.55000000000000004">
      <c r="A2930" s="108"/>
      <c r="B2930" s="109"/>
      <c r="C2930" s="102"/>
      <c r="D2930" s="90"/>
      <c r="E2930" s="102"/>
      <c r="F2930" s="102"/>
      <c r="G2930" s="102"/>
      <c r="H2930" s="102"/>
      <c r="I2930" s="98"/>
      <c r="J2930" s="102"/>
      <c r="K2930" s="94"/>
      <c r="L2930" s="94" t="s">
        <v>63</v>
      </c>
      <c r="M2930" s="94">
        <f>SUM(M2929:M2929)</f>
        <v>1180625</v>
      </c>
      <c r="N2930" s="102"/>
      <c r="O2930" s="111"/>
      <c r="P2930" s="96"/>
      <c r="Q2930" s="111"/>
      <c r="R2930" s="111"/>
      <c r="S2930" s="97"/>
      <c r="T2930" s="102"/>
      <c r="U2930" s="102"/>
      <c r="V2930" s="102"/>
      <c r="W2930" s="94"/>
      <c r="X2930" s="98"/>
      <c r="Y2930" s="94"/>
      <c r="Z2930" s="94"/>
      <c r="AA2930" s="89"/>
      <c r="AB2930" s="89"/>
      <c r="AC2930" s="94"/>
      <c r="AD2930" s="94">
        <f>SUM(AD2929:AD2929)</f>
        <v>1180625</v>
      </c>
      <c r="AE2930" s="94">
        <f>SUM(AE2929:AE2929)</f>
        <v>1180625</v>
      </c>
      <c r="AF2930" s="94"/>
      <c r="AG2930" s="94">
        <f>SUM(AG2929:AG2929)</f>
        <v>0</v>
      </c>
      <c r="AH2930" s="94"/>
    </row>
    <row r="2931" spans="1:34" s="73" customFormat="1" x14ac:dyDescent="0.55000000000000004">
      <c r="A2931" s="108" t="s">
        <v>987</v>
      </c>
      <c r="B2931" s="109">
        <v>1272</v>
      </c>
      <c r="C2931" s="102">
        <v>8850</v>
      </c>
      <c r="D2931" s="90" t="s">
        <v>4122</v>
      </c>
      <c r="E2931" s="102" t="s">
        <v>34</v>
      </c>
      <c r="F2931" s="102">
        <v>18818</v>
      </c>
      <c r="G2931" s="102">
        <v>2</v>
      </c>
      <c r="H2931" s="102">
        <v>0</v>
      </c>
      <c r="I2931" s="98">
        <v>0</v>
      </c>
      <c r="J2931" s="102" t="s">
        <v>38</v>
      </c>
      <c r="K2931" s="94">
        <f>((G2931*400)+(H2931*100))+I2931</f>
        <v>800</v>
      </c>
      <c r="L2931" s="94">
        <v>400</v>
      </c>
      <c r="M2931" s="94">
        <f>K2931*L2931</f>
        <v>320000</v>
      </c>
      <c r="N2931" s="102"/>
      <c r="O2931" s="111"/>
      <c r="P2931" s="96"/>
      <c r="Q2931" s="111"/>
      <c r="R2931" s="111"/>
      <c r="S2931" s="97"/>
      <c r="T2931" s="102"/>
      <c r="U2931" s="102"/>
      <c r="V2931" s="102"/>
      <c r="W2931" s="94"/>
      <c r="X2931" s="98"/>
      <c r="Y2931" s="94"/>
      <c r="Z2931" s="94"/>
      <c r="AA2931" s="89"/>
      <c r="AB2931" s="89"/>
      <c r="AC2931" s="94"/>
      <c r="AD2931" s="94">
        <f>IF(AND(AC2931="",M2931=""),0,IF((AC2931=""),M2931,IF((M2931=""),AC2931,AC2931+M2931)))</f>
        <v>320000</v>
      </c>
      <c r="AE2931" s="94">
        <f>IF( (X2931=""),AD2931*1,AD2931*(X2931/100) )</f>
        <v>320000</v>
      </c>
      <c r="AF2931" s="94">
        <v>50000000</v>
      </c>
      <c r="AG2931" s="94">
        <f>IF((AF2931-AE2931) &gt; 1,0,IF((AF2931-AE2931)&lt;0,AE2931-AF2931,AF2931-AE2931))</f>
        <v>0</v>
      </c>
      <c r="AH2931" s="94">
        <v>0.01</v>
      </c>
    </row>
    <row r="2932" spans="1:34" s="73" customFormat="1" x14ac:dyDescent="0.55000000000000004">
      <c r="A2932" s="108"/>
      <c r="B2932" s="109"/>
      <c r="C2932" s="102"/>
      <c r="D2932" s="90"/>
      <c r="E2932" s="102"/>
      <c r="F2932" s="102"/>
      <c r="G2932" s="102"/>
      <c r="H2932" s="102"/>
      <c r="I2932" s="98"/>
      <c r="J2932" s="102"/>
      <c r="K2932" s="94"/>
      <c r="L2932" s="94" t="s">
        <v>63</v>
      </c>
      <c r="M2932" s="94">
        <f>SUM(M2931:M2931)</f>
        <v>320000</v>
      </c>
      <c r="N2932" s="102"/>
      <c r="O2932" s="111"/>
      <c r="P2932" s="96"/>
      <c r="Q2932" s="111"/>
      <c r="R2932" s="111"/>
      <c r="S2932" s="97"/>
      <c r="T2932" s="102"/>
      <c r="U2932" s="102"/>
      <c r="V2932" s="102"/>
      <c r="W2932" s="94"/>
      <c r="X2932" s="98"/>
      <c r="Y2932" s="94"/>
      <c r="Z2932" s="94"/>
      <c r="AA2932" s="89"/>
      <c r="AB2932" s="89"/>
      <c r="AC2932" s="94"/>
      <c r="AD2932" s="94">
        <f>SUM(AD2931:AD2931)</f>
        <v>320000</v>
      </c>
      <c r="AE2932" s="94">
        <f>SUM(AE2931:AE2931)</f>
        <v>320000</v>
      </c>
      <c r="AF2932" s="94"/>
      <c r="AG2932" s="94">
        <f>SUM(AG2931:AG2931)</f>
        <v>0</v>
      </c>
      <c r="AH2932" s="94"/>
    </row>
    <row r="2933" spans="1:34" s="73" customFormat="1" x14ac:dyDescent="0.55000000000000004">
      <c r="A2933" s="108" t="s">
        <v>4125</v>
      </c>
      <c r="B2933" s="109">
        <v>1273</v>
      </c>
      <c r="C2933" s="102">
        <v>6788</v>
      </c>
      <c r="D2933" s="90" t="s">
        <v>4126</v>
      </c>
      <c r="E2933" s="102" t="s">
        <v>34</v>
      </c>
      <c r="F2933" s="102">
        <v>23500</v>
      </c>
      <c r="G2933" s="102">
        <v>0</v>
      </c>
      <c r="H2933" s="102">
        <v>0</v>
      </c>
      <c r="I2933" s="98">
        <v>54</v>
      </c>
      <c r="J2933" s="102" t="s">
        <v>35</v>
      </c>
      <c r="K2933" s="94">
        <f>((G2933*400)+(H2933*100))+I2933</f>
        <v>54</v>
      </c>
      <c r="L2933" s="94">
        <v>8000</v>
      </c>
      <c r="M2933" s="94">
        <f>K2933*L2933</f>
        <v>432000</v>
      </c>
      <c r="N2933" s="102">
        <v>1</v>
      </c>
      <c r="O2933" s="111" t="s">
        <v>4123</v>
      </c>
      <c r="P2933" s="96">
        <v>1570800035864</v>
      </c>
      <c r="Q2933" s="111" t="s">
        <v>4124</v>
      </c>
      <c r="R2933" s="111" t="s">
        <v>4127</v>
      </c>
      <c r="S2933" s="97"/>
      <c r="T2933" s="102" t="s">
        <v>51</v>
      </c>
      <c r="U2933" s="102" t="s">
        <v>45</v>
      </c>
      <c r="V2933" s="102" t="s">
        <v>52</v>
      </c>
      <c r="W2933" s="94">
        <v>201.96</v>
      </c>
      <c r="X2933" s="98">
        <v>100</v>
      </c>
      <c r="Y2933" s="94">
        <v>6750</v>
      </c>
      <c r="Z2933" s="94">
        <f>W2933*Y2933</f>
        <v>1363230</v>
      </c>
      <c r="AA2933" s="89">
        <v>1</v>
      </c>
      <c r="AB2933" s="89">
        <v>1</v>
      </c>
      <c r="AC2933" s="94">
        <f>(Z2933*(100-AB2933))/100</f>
        <v>1349597.7</v>
      </c>
      <c r="AD2933" s="94">
        <f>IF(AND(AC2933="",M2933=""),0,IF((AC2933=""),M2933, IF( (M2933=""),AC2933,AC2933+M2933)))</f>
        <v>1781597.7</v>
      </c>
      <c r="AE2933" s="94">
        <f>IF( (X2933=""),AD2933*1,( M2933+(SUM(AC2933:AC2933)) )*(X2933/100) )</f>
        <v>1781597.7</v>
      </c>
      <c r="AF2933" s="94">
        <v>50000000</v>
      </c>
      <c r="AG2933" s="94">
        <f>IF((AF2933-AE2933) &gt; 1,0,IF((AF2933-AE2933)&lt;0,AE2933-AF2933,AF2933-AE2933))</f>
        <v>0</v>
      </c>
      <c r="AH2933" s="94">
        <v>0.02</v>
      </c>
    </row>
    <row r="2934" spans="1:34" s="73" customFormat="1" x14ac:dyDescent="0.55000000000000004">
      <c r="A2934" s="108"/>
      <c r="B2934" s="109"/>
      <c r="C2934" s="102"/>
      <c r="D2934" s="90"/>
      <c r="E2934" s="102"/>
      <c r="F2934" s="102"/>
      <c r="G2934" s="102"/>
      <c r="H2934" s="102"/>
      <c r="I2934" s="98"/>
      <c r="J2934" s="102"/>
      <c r="K2934" s="94"/>
      <c r="L2934" s="94" t="s">
        <v>63</v>
      </c>
      <c r="M2934" s="94">
        <f>SUM(M2933:M2933)</f>
        <v>432000</v>
      </c>
      <c r="N2934" s="102"/>
      <c r="O2934" s="111"/>
      <c r="P2934" s="96"/>
      <c r="Q2934" s="111"/>
      <c r="R2934" s="111"/>
      <c r="S2934" s="97"/>
      <c r="T2934" s="102"/>
      <c r="U2934" s="102"/>
      <c r="V2934" s="102"/>
      <c r="W2934" s="94"/>
      <c r="X2934" s="98"/>
      <c r="Y2934" s="94"/>
      <c r="Z2934" s="94"/>
      <c r="AA2934" s="89"/>
      <c r="AB2934" s="89"/>
      <c r="AC2934" s="94"/>
      <c r="AD2934" s="94">
        <f>SUM(AD2933:AD2933)</f>
        <v>1781597.7</v>
      </c>
      <c r="AE2934" s="94">
        <f>SUM(AE2933:AE2933)</f>
        <v>1781597.7</v>
      </c>
      <c r="AF2934" s="94"/>
      <c r="AG2934" s="94">
        <f>SUM(AG2933:AG2933)</f>
        <v>0</v>
      </c>
      <c r="AH2934" s="94"/>
    </row>
    <row r="2935" spans="1:34" s="73" customFormat="1" x14ac:dyDescent="0.55000000000000004">
      <c r="A2935" s="108" t="s">
        <v>4128</v>
      </c>
      <c r="B2935" s="109">
        <v>1274</v>
      </c>
      <c r="C2935" s="102">
        <v>9855</v>
      </c>
      <c r="D2935" s="90"/>
      <c r="E2935" s="102" t="s">
        <v>37</v>
      </c>
      <c r="F2935" s="102"/>
      <c r="G2935" s="102">
        <v>6</v>
      </c>
      <c r="H2935" s="102">
        <v>0</v>
      </c>
      <c r="I2935" s="98">
        <v>70</v>
      </c>
      <c r="J2935" s="102" t="s">
        <v>38</v>
      </c>
      <c r="K2935" s="94">
        <f>((G2935*400)+(H2935*100))+I2935</f>
        <v>2470</v>
      </c>
      <c r="L2935" s="94">
        <v>225</v>
      </c>
      <c r="M2935" s="94">
        <f>K2935*L2935</f>
        <v>555750</v>
      </c>
      <c r="N2935" s="102"/>
      <c r="O2935" s="111"/>
      <c r="P2935" s="96"/>
      <c r="Q2935" s="111"/>
      <c r="R2935" s="111"/>
      <c r="S2935" s="97"/>
      <c r="T2935" s="102"/>
      <c r="U2935" s="102"/>
      <c r="V2935" s="102"/>
      <c r="W2935" s="94"/>
      <c r="X2935" s="98"/>
      <c r="Y2935" s="94"/>
      <c r="Z2935" s="94"/>
      <c r="AA2935" s="89"/>
      <c r="AB2935" s="89"/>
      <c r="AC2935" s="94"/>
      <c r="AD2935" s="94">
        <f>IF(AND(AC2935="",M2935=""),0,IF((AC2935=""),M2935,IF((M2935=""),AC2935,AC2935+M2935)))</f>
        <v>555750</v>
      </c>
      <c r="AE2935" s="94">
        <f>IF( (X2935=""),AD2935*1,AD2935*(X2935/100) )</f>
        <v>555750</v>
      </c>
      <c r="AF2935" s="94">
        <v>0</v>
      </c>
      <c r="AG2935" s="94">
        <f>IF((AF2935-AE2935) &gt; 1,0,IF((AF2935-AE2935)&lt;0,AE2935-AF2935,AF2935-AE2935))</f>
        <v>555750</v>
      </c>
      <c r="AH2935" s="94">
        <v>0.01</v>
      </c>
    </row>
    <row r="2936" spans="1:34" s="73" customFormat="1" x14ac:dyDescent="0.55000000000000004">
      <c r="A2936" s="108"/>
      <c r="B2936" s="109"/>
      <c r="C2936" s="102"/>
      <c r="D2936" s="90"/>
      <c r="E2936" s="102"/>
      <c r="F2936" s="102"/>
      <c r="G2936" s="102"/>
      <c r="H2936" s="102"/>
      <c r="I2936" s="98"/>
      <c r="J2936" s="102"/>
      <c r="K2936" s="94"/>
      <c r="L2936" s="94" t="s">
        <v>63</v>
      </c>
      <c r="M2936" s="94">
        <f>SUM(M2935:M2935)</f>
        <v>555750</v>
      </c>
      <c r="N2936" s="102"/>
      <c r="O2936" s="111"/>
      <c r="P2936" s="96"/>
      <c r="Q2936" s="111"/>
      <c r="R2936" s="111"/>
      <c r="S2936" s="97"/>
      <c r="T2936" s="102"/>
      <c r="U2936" s="102"/>
      <c r="V2936" s="102"/>
      <c r="W2936" s="94"/>
      <c r="X2936" s="98"/>
      <c r="Y2936" s="94"/>
      <c r="Z2936" s="94"/>
      <c r="AA2936" s="89"/>
      <c r="AB2936" s="89"/>
      <c r="AC2936" s="94"/>
      <c r="AD2936" s="94">
        <f>SUM(AD2935:AD2935)</f>
        <v>555750</v>
      </c>
      <c r="AE2936" s="94">
        <f>SUM(AE2935:AE2935)</f>
        <v>555750</v>
      </c>
      <c r="AF2936" s="94"/>
      <c r="AG2936" s="94">
        <f>SUM(AG2935:AG2935)</f>
        <v>555750</v>
      </c>
      <c r="AH2936" s="94"/>
    </row>
    <row r="2937" spans="1:34" s="73" customFormat="1" x14ac:dyDescent="0.55000000000000004">
      <c r="A2937" s="108" t="s">
        <v>4129</v>
      </c>
      <c r="B2937" s="109">
        <v>1275</v>
      </c>
      <c r="C2937" s="102">
        <v>10099</v>
      </c>
      <c r="D2937" s="90"/>
      <c r="E2937" s="102" t="s">
        <v>34</v>
      </c>
      <c r="F2937" s="102">
        <v>2200</v>
      </c>
      <c r="G2937" s="102">
        <v>22</v>
      </c>
      <c r="H2937" s="102">
        <v>1</v>
      </c>
      <c r="I2937" s="98">
        <v>66</v>
      </c>
      <c r="J2937" s="102" t="s">
        <v>38</v>
      </c>
      <c r="K2937" s="94">
        <f>((G2937*400)+(H2937*100))+I2937</f>
        <v>8966</v>
      </c>
      <c r="L2937" s="94">
        <v>225</v>
      </c>
      <c r="M2937" s="94">
        <f>K2937*L2937</f>
        <v>2017350</v>
      </c>
      <c r="N2937" s="102"/>
      <c r="O2937" s="111"/>
      <c r="P2937" s="96"/>
      <c r="Q2937" s="111"/>
      <c r="R2937" s="111"/>
      <c r="S2937" s="97"/>
      <c r="T2937" s="102"/>
      <c r="U2937" s="102"/>
      <c r="V2937" s="102"/>
      <c r="W2937" s="94"/>
      <c r="X2937" s="98"/>
      <c r="Y2937" s="94"/>
      <c r="Z2937" s="94"/>
      <c r="AA2937" s="89"/>
      <c r="AB2937" s="89"/>
      <c r="AC2937" s="94"/>
      <c r="AD2937" s="94">
        <f>IF(AND(AC2937="",M2937=""),0,IF((AC2937=""),M2937,IF((M2937=""),AC2937,AC2937+M2937)))</f>
        <v>2017350</v>
      </c>
      <c r="AE2937" s="94">
        <f>IF( (X2937=""),AD2937*1,AD2937*(X2937/100) )</f>
        <v>2017350</v>
      </c>
      <c r="AF2937" s="94">
        <v>50000000</v>
      </c>
      <c r="AG2937" s="94">
        <f>IF((AF2937-AE2937) &gt; 1,0,IF((AF2937-AE2937)&lt;0,AE2937-AF2937,AF2937-AE2937))</f>
        <v>0</v>
      </c>
      <c r="AH2937" s="94">
        <v>0.01</v>
      </c>
    </row>
    <row r="2938" spans="1:34" s="73" customFormat="1" x14ac:dyDescent="0.55000000000000004">
      <c r="A2938" s="108"/>
      <c r="B2938" s="109"/>
      <c r="C2938" s="102"/>
      <c r="D2938" s="90"/>
      <c r="E2938" s="102"/>
      <c r="F2938" s="102"/>
      <c r="G2938" s="102"/>
      <c r="H2938" s="102"/>
      <c r="I2938" s="98"/>
      <c r="J2938" s="102"/>
      <c r="K2938" s="94"/>
      <c r="L2938" s="94" t="s">
        <v>63</v>
      </c>
      <c r="M2938" s="94">
        <f>SUM(M2937:M2937)</f>
        <v>2017350</v>
      </c>
      <c r="N2938" s="102"/>
      <c r="O2938" s="111"/>
      <c r="P2938" s="96"/>
      <c r="Q2938" s="111"/>
      <c r="R2938" s="111"/>
      <c r="S2938" s="97"/>
      <c r="T2938" s="102"/>
      <c r="U2938" s="102"/>
      <c r="V2938" s="102"/>
      <c r="W2938" s="94"/>
      <c r="X2938" s="98"/>
      <c r="Y2938" s="94"/>
      <c r="Z2938" s="94"/>
      <c r="AA2938" s="89"/>
      <c r="AB2938" s="89"/>
      <c r="AC2938" s="94"/>
      <c r="AD2938" s="94">
        <f>SUM(AD2937:AD2937)</f>
        <v>2017350</v>
      </c>
      <c r="AE2938" s="94">
        <f>SUM(AE2937:AE2937)</f>
        <v>2017350</v>
      </c>
      <c r="AF2938" s="94"/>
      <c r="AG2938" s="94">
        <f>SUM(AG2937:AG2937)</f>
        <v>0</v>
      </c>
      <c r="AH2938" s="94"/>
    </row>
    <row r="2939" spans="1:34" s="73" customFormat="1" x14ac:dyDescent="0.55000000000000004">
      <c r="A2939" s="108" t="s">
        <v>4130</v>
      </c>
      <c r="B2939" s="109">
        <v>1276</v>
      </c>
      <c r="C2939" s="102">
        <v>7198</v>
      </c>
      <c r="D2939" s="90" t="s">
        <v>4131</v>
      </c>
      <c r="E2939" s="102" t="s">
        <v>34</v>
      </c>
      <c r="F2939" s="102">
        <v>7374</v>
      </c>
      <c r="G2939" s="102">
        <v>4</v>
      </c>
      <c r="H2939" s="102">
        <v>1</v>
      </c>
      <c r="I2939" s="98">
        <v>58</v>
      </c>
      <c r="J2939" s="102" t="s">
        <v>38</v>
      </c>
      <c r="K2939" s="94">
        <f>((G2939*400)+(H2939*100))+I2939</f>
        <v>1758</v>
      </c>
      <c r="L2939" s="94">
        <v>475</v>
      </c>
      <c r="M2939" s="94">
        <f>K2939*L2939</f>
        <v>835050</v>
      </c>
      <c r="N2939" s="102"/>
      <c r="O2939" s="111"/>
      <c r="P2939" s="96"/>
      <c r="Q2939" s="111"/>
      <c r="R2939" s="111"/>
      <c r="S2939" s="97"/>
      <c r="T2939" s="102"/>
      <c r="U2939" s="102"/>
      <c r="V2939" s="102"/>
      <c r="W2939" s="94"/>
      <c r="X2939" s="98"/>
      <c r="Y2939" s="94"/>
      <c r="Z2939" s="94"/>
      <c r="AA2939" s="89"/>
      <c r="AB2939" s="89"/>
      <c r="AC2939" s="94"/>
      <c r="AD2939" s="94">
        <f>IF(AND(AC2939="",M2939=""),0,IF((AC2939=""),M2939,IF((M2939=""),AC2939,AC2939+M2939)))</f>
        <v>835050</v>
      </c>
      <c r="AE2939" s="94">
        <f>IF( (X2939=""),AD2939*1,AD2939*(X2939/100) )</f>
        <v>835050</v>
      </c>
      <c r="AF2939" s="94">
        <v>50000000</v>
      </c>
      <c r="AG2939" s="94">
        <f>IF((AF2939-AE2939) &gt; 1,0,IF((AF2939-AE2939)&lt;0,AE2939-AF2939,AF2939-AE2939))</f>
        <v>0</v>
      </c>
      <c r="AH2939" s="94">
        <v>0.01</v>
      </c>
    </row>
    <row r="2940" spans="1:34" s="74" customFormat="1" x14ac:dyDescent="0.55000000000000004">
      <c r="A2940" s="108"/>
      <c r="B2940" s="109"/>
      <c r="C2940" s="102"/>
      <c r="D2940" s="90"/>
      <c r="E2940" s="102"/>
      <c r="F2940" s="102"/>
      <c r="G2940" s="102"/>
      <c r="H2940" s="102"/>
      <c r="I2940" s="98"/>
      <c r="J2940" s="102"/>
      <c r="K2940" s="94"/>
      <c r="L2940" s="94" t="s">
        <v>63</v>
      </c>
      <c r="M2940" s="94">
        <f>SUM(M2939:M2939)</f>
        <v>835050</v>
      </c>
      <c r="N2940" s="102"/>
      <c r="O2940" s="111"/>
      <c r="P2940" s="96"/>
      <c r="Q2940" s="111"/>
      <c r="R2940" s="111"/>
      <c r="S2940" s="97"/>
      <c r="T2940" s="102"/>
      <c r="U2940" s="102"/>
      <c r="V2940" s="102"/>
      <c r="W2940" s="94"/>
      <c r="X2940" s="98"/>
      <c r="Y2940" s="94"/>
      <c r="Z2940" s="94"/>
      <c r="AA2940" s="89"/>
      <c r="AB2940" s="89"/>
      <c r="AC2940" s="94"/>
      <c r="AD2940" s="94">
        <f>SUM(AD2939:AD2939)</f>
        <v>835050</v>
      </c>
      <c r="AE2940" s="94">
        <f>SUM(AE2939:AE2939)</f>
        <v>835050</v>
      </c>
      <c r="AF2940" s="94"/>
      <c r="AG2940" s="94">
        <f>SUM(AG2939:AG2939)</f>
        <v>0</v>
      </c>
      <c r="AH2940" s="94"/>
    </row>
    <row r="2941" spans="1:34" s="74" customFormat="1" x14ac:dyDescent="0.55000000000000004">
      <c r="A2941" s="108" t="s">
        <v>4132</v>
      </c>
      <c r="B2941" s="109">
        <v>1277</v>
      </c>
      <c r="C2941" s="102">
        <v>7512</v>
      </c>
      <c r="D2941" s="90" t="s">
        <v>4133</v>
      </c>
      <c r="E2941" s="102" t="s">
        <v>34</v>
      </c>
      <c r="F2941" s="102">
        <v>7464</v>
      </c>
      <c r="G2941" s="102">
        <v>4</v>
      </c>
      <c r="H2941" s="102">
        <v>1</v>
      </c>
      <c r="I2941" s="98">
        <v>52</v>
      </c>
      <c r="J2941" s="102" t="s">
        <v>38</v>
      </c>
      <c r="K2941" s="94">
        <f>((G2941*400)+(H2941*100))+I2941</f>
        <v>1752</v>
      </c>
      <c r="L2941" s="94">
        <v>375</v>
      </c>
      <c r="M2941" s="94">
        <f>K2941*L2941</f>
        <v>657000</v>
      </c>
      <c r="N2941" s="102"/>
      <c r="O2941" s="111"/>
      <c r="P2941" s="96"/>
      <c r="Q2941" s="111"/>
      <c r="R2941" s="111"/>
      <c r="S2941" s="97"/>
      <c r="T2941" s="102"/>
      <c r="U2941" s="102"/>
      <c r="V2941" s="102"/>
      <c r="W2941" s="94"/>
      <c r="X2941" s="98"/>
      <c r="Y2941" s="94"/>
      <c r="Z2941" s="94"/>
      <c r="AA2941" s="89"/>
      <c r="AB2941" s="89"/>
      <c r="AC2941" s="94"/>
      <c r="AD2941" s="94">
        <f>IF(AND(AC2941="",M2941=""),0,IF((AC2941=""),M2941,IF((M2941=""),AC2941,AC2941+M2941)))</f>
        <v>657000</v>
      </c>
      <c r="AE2941" s="94">
        <f>IF( (X2941=""),AD2941*1,AD2941*(X2941/100) )</f>
        <v>657000</v>
      </c>
      <c r="AF2941" s="94">
        <v>50000000</v>
      </c>
      <c r="AG2941" s="94">
        <f>IF((AF2941-AE2941) &gt; 1,0,IF((AF2941-AE2941)&lt;0,AE2941-AF2941,AF2941-AE2941))</f>
        <v>0</v>
      </c>
      <c r="AH2941" s="94">
        <v>0.01</v>
      </c>
    </row>
    <row r="2942" spans="1:34" s="74" customFormat="1" x14ac:dyDescent="0.55000000000000004">
      <c r="A2942" s="108"/>
      <c r="B2942" s="109"/>
      <c r="C2942" s="102"/>
      <c r="D2942" s="90"/>
      <c r="E2942" s="102"/>
      <c r="F2942" s="102"/>
      <c r="G2942" s="102"/>
      <c r="H2942" s="102"/>
      <c r="I2942" s="98"/>
      <c r="J2942" s="102"/>
      <c r="K2942" s="94"/>
      <c r="L2942" s="94" t="s">
        <v>63</v>
      </c>
      <c r="M2942" s="94">
        <f>SUM(M2941:M2941)</f>
        <v>657000</v>
      </c>
      <c r="N2942" s="102"/>
      <c r="O2942" s="111"/>
      <c r="P2942" s="96"/>
      <c r="Q2942" s="111"/>
      <c r="R2942" s="111"/>
      <c r="S2942" s="97"/>
      <c r="T2942" s="102"/>
      <c r="U2942" s="102"/>
      <c r="V2942" s="102"/>
      <c r="W2942" s="94"/>
      <c r="X2942" s="98"/>
      <c r="Y2942" s="94"/>
      <c r="Z2942" s="94"/>
      <c r="AA2942" s="89"/>
      <c r="AB2942" s="89"/>
      <c r="AC2942" s="94"/>
      <c r="AD2942" s="94">
        <f>SUM(AD2941:AD2941)</f>
        <v>657000</v>
      </c>
      <c r="AE2942" s="94">
        <f>SUM(AE2941:AE2941)</f>
        <v>657000</v>
      </c>
      <c r="AF2942" s="94"/>
      <c r="AG2942" s="94">
        <f>SUM(AG2941:AG2941)</f>
        <v>0</v>
      </c>
      <c r="AH2942" s="94"/>
    </row>
    <row r="2943" spans="1:34" s="99" customFormat="1" x14ac:dyDescent="0.55000000000000004">
      <c r="A2943" s="107" t="s">
        <v>15173</v>
      </c>
      <c r="B2943" s="102">
        <v>1278</v>
      </c>
      <c r="C2943" s="102">
        <v>10508</v>
      </c>
      <c r="D2943" s="90" t="s">
        <v>4135</v>
      </c>
      <c r="E2943" s="102" t="s">
        <v>34</v>
      </c>
      <c r="F2943" s="102">
        <v>18640</v>
      </c>
      <c r="G2943" s="102">
        <v>0</v>
      </c>
      <c r="H2943" s="102">
        <v>0</v>
      </c>
      <c r="I2943" s="98">
        <v>55</v>
      </c>
      <c r="J2943" s="102" t="s">
        <v>35</v>
      </c>
      <c r="K2943" s="94">
        <f>((G2943*400)+(H2943*100))+I2943</f>
        <v>55</v>
      </c>
      <c r="L2943" s="94">
        <v>25000</v>
      </c>
      <c r="M2943" s="94">
        <f>K2943*L2943</f>
        <v>1375000</v>
      </c>
      <c r="N2943" s="102">
        <v>1</v>
      </c>
      <c r="O2943" s="111" t="s">
        <v>15171</v>
      </c>
      <c r="P2943" s="96">
        <v>1570700170</v>
      </c>
      <c r="Q2943" s="111" t="s">
        <v>15172</v>
      </c>
      <c r="R2943" s="111" t="s">
        <v>15174</v>
      </c>
      <c r="S2943" s="97" t="s">
        <v>4137</v>
      </c>
      <c r="T2943" s="102" t="s">
        <v>55</v>
      </c>
      <c r="U2943" s="102" t="s">
        <v>45</v>
      </c>
      <c r="V2943" s="102" t="s">
        <v>52</v>
      </c>
      <c r="W2943" s="94">
        <v>71.25</v>
      </c>
      <c r="X2943" s="98">
        <v>32.75</v>
      </c>
      <c r="Y2943" s="94">
        <v>0</v>
      </c>
      <c r="Z2943" s="94">
        <f>W2943*Y2943</f>
        <v>0</v>
      </c>
      <c r="AA2943" s="89">
        <v>6</v>
      </c>
      <c r="AB2943" s="89">
        <v>6</v>
      </c>
      <c r="AC2943" s="94">
        <f>(Z2943*(100-AB2943))/100</f>
        <v>0</v>
      </c>
      <c r="AD2943" s="94">
        <f>IF(AND(AC2943="",M2943=""),0,IF((AC2943=""),M2943, IF( (M2943=""),AC2943,SUM(AC2943:AC2946)+M2943)))</f>
        <v>2303146.6</v>
      </c>
      <c r="AE2943" s="94">
        <f>IF( (X2943=""),AD2943*1,AD2943*(X2943/100) )</f>
        <v>754280.51150000002</v>
      </c>
      <c r="AF2943" s="94">
        <v>50000000</v>
      </c>
      <c r="AG2943" s="94">
        <f>IF((AF2943-AE2943) &gt; 1,0,IF((AF2943-AE2943)&lt;0,AE2943-AF2943,AF2943-AE2943))</f>
        <v>0</v>
      </c>
      <c r="AH2943" s="94">
        <v>0.02</v>
      </c>
    </row>
    <row r="2944" spans="1:34" s="99" customFormat="1" x14ac:dyDescent="0.55000000000000004">
      <c r="A2944" s="107"/>
      <c r="B2944" s="102"/>
      <c r="C2944" s="102"/>
      <c r="D2944" s="90"/>
      <c r="E2944" s="102"/>
      <c r="F2944" s="102"/>
      <c r="G2944" s="102"/>
      <c r="H2944" s="102"/>
      <c r="I2944" s="98"/>
      <c r="J2944" s="102"/>
      <c r="K2944" s="94"/>
      <c r="L2944" s="94"/>
      <c r="M2944" s="94"/>
      <c r="N2944" s="102">
        <v>2</v>
      </c>
      <c r="O2944" s="111" t="s">
        <v>15171</v>
      </c>
      <c r="P2944" s="96">
        <v>1570700170</v>
      </c>
      <c r="Q2944" s="111" t="s">
        <v>15172</v>
      </c>
      <c r="R2944" s="111" t="s">
        <v>15174</v>
      </c>
      <c r="S2944" s="97" t="s">
        <v>4138</v>
      </c>
      <c r="T2944" s="102" t="s">
        <v>51</v>
      </c>
      <c r="U2944" s="102" t="s">
        <v>45</v>
      </c>
      <c r="V2944" s="102" t="s">
        <v>52</v>
      </c>
      <c r="W2944" s="94">
        <v>146.28</v>
      </c>
      <c r="X2944" s="98">
        <v>67.25</v>
      </c>
      <c r="Y2944" s="94">
        <v>6750</v>
      </c>
      <c r="Z2944" s="94">
        <f>W2944*Y2944</f>
        <v>987390</v>
      </c>
      <c r="AA2944" s="89">
        <v>6</v>
      </c>
      <c r="AB2944" s="89">
        <v>6</v>
      </c>
      <c r="AC2944" s="94">
        <f>(Z2944*(100-AB2944))/100</f>
        <v>928146.6</v>
      </c>
      <c r="AD2944" s="94">
        <f>IF(AND(AC2944="",M2943=""),0,IF((AC2944=""),M2943, IF( (M2943=""),AC2944,SUM(AC2943:AC2946)+M2943)))</f>
        <v>2303146.6</v>
      </c>
      <c r="AE2944" s="94">
        <f>IF( (X2944=""),AD2944*1,AD2944*(X2944/100) )</f>
        <v>1548866.0885000001</v>
      </c>
      <c r="AF2944" s="94">
        <v>50000000</v>
      </c>
      <c r="AG2944" s="94">
        <f>IF((AF2944-AE2944) &gt; 1,0,IF((AF2944-AE2944)&lt;0,AE2944-AF2944,AF2944-AE2944))</f>
        <v>0</v>
      </c>
      <c r="AH2944" s="94">
        <v>0.02</v>
      </c>
    </row>
    <row r="2945" spans="1:34" s="99" customFormat="1" x14ac:dyDescent="0.55000000000000004">
      <c r="A2945" s="107"/>
      <c r="B2945" s="102"/>
      <c r="C2945" s="102"/>
      <c r="D2945" s="90"/>
      <c r="E2945" s="102"/>
      <c r="F2945" s="102"/>
      <c r="G2945" s="102"/>
      <c r="H2945" s="102"/>
      <c r="I2945" s="98"/>
      <c r="J2945" s="102"/>
      <c r="K2945" s="94"/>
      <c r="L2945" s="94" t="s">
        <v>63</v>
      </c>
      <c r="M2945" s="94">
        <f>SUM(M2943:M2944)</f>
        <v>1375000</v>
      </c>
      <c r="N2945" s="102"/>
      <c r="O2945" s="111"/>
      <c r="P2945" s="96"/>
      <c r="Q2945" s="111"/>
      <c r="R2945" s="111"/>
      <c r="S2945" s="97"/>
      <c r="T2945" s="102"/>
      <c r="U2945" s="102"/>
      <c r="V2945" s="102"/>
      <c r="W2945" s="94"/>
      <c r="X2945" s="98"/>
      <c r="Y2945" s="94"/>
      <c r="Z2945" s="94"/>
      <c r="AA2945" s="89"/>
      <c r="AB2945" s="89"/>
      <c r="AC2945" s="94"/>
      <c r="AD2945" s="94"/>
      <c r="AE2945" s="94">
        <f>SUM(AE2943:AE2944)</f>
        <v>2303146.6</v>
      </c>
      <c r="AF2945" s="94"/>
      <c r="AG2945" s="94">
        <f>SUM(AG2943:AG2944)</f>
        <v>0</v>
      </c>
      <c r="AH2945" s="94"/>
    </row>
    <row r="2946" spans="1:34" s="74" customFormat="1" x14ac:dyDescent="0.55000000000000004">
      <c r="A2946" s="108" t="s">
        <v>4139</v>
      </c>
      <c r="B2946" s="109">
        <v>1279</v>
      </c>
      <c r="C2946" s="102">
        <v>8149</v>
      </c>
      <c r="D2946" s="90" t="s">
        <v>4140</v>
      </c>
      <c r="E2946" s="102" t="s">
        <v>34</v>
      </c>
      <c r="F2946" s="102">
        <v>20479</v>
      </c>
      <c r="G2946" s="102">
        <v>3</v>
      </c>
      <c r="H2946" s="102">
        <v>3</v>
      </c>
      <c r="I2946" s="98">
        <v>54</v>
      </c>
      <c r="J2946" s="102" t="s">
        <v>38</v>
      </c>
      <c r="K2946" s="94">
        <f>((G2946*400)+(H2946*100))+I2946</f>
        <v>1554</v>
      </c>
      <c r="L2946" s="94">
        <v>550</v>
      </c>
      <c r="M2946" s="94">
        <f>K2946*L2946</f>
        <v>854700</v>
      </c>
      <c r="N2946" s="102"/>
      <c r="O2946" s="111"/>
      <c r="P2946" s="96"/>
      <c r="Q2946" s="111"/>
      <c r="R2946" s="111"/>
      <c r="S2946" s="97"/>
      <c r="T2946" s="102"/>
      <c r="U2946" s="102"/>
      <c r="V2946" s="102"/>
      <c r="W2946" s="94"/>
      <c r="X2946" s="98"/>
      <c r="Y2946" s="94"/>
      <c r="Z2946" s="94"/>
      <c r="AA2946" s="89"/>
      <c r="AB2946" s="89"/>
      <c r="AC2946" s="94"/>
      <c r="AD2946" s="94">
        <f>IF(AND(AC2946="",M2946=""),0,IF((AC2946=""),M2946,IF((M2946=""),AC2946,AC2946+M2946)))</f>
        <v>854700</v>
      </c>
      <c r="AE2946" s="94">
        <f>IF( (X2946=""),AD2946*1,AD2946*(X2946/100) )</f>
        <v>854700</v>
      </c>
      <c r="AF2946" s="94">
        <v>50000000</v>
      </c>
      <c r="AG2946" s="94">
        <f>IF((AF2946-AE2946) &gt; 1,0,IF((AF2946-AE2946)&lt;0,AE2946-AF2946,AF2946-AE2946))</f>
        <v>0</v>
      </c>
      <c r="AH2946" s="94">
        <v>0.01</v>
      </c>
    </row>
    <row r="2947" spans="1:34" s="74" customFormat="1" x14ac:dyDescent="0.55000000000000004">
      <c r="A2947" s="108"/>
      <c r="B2947" s="109">
        <v>1280</v>
      </c>
      <c r="C2947" s="102">
        <v>8150</v>
      </c>
      <c r="D2947" s="90" t="s">
        <v>4141</v>
      </c>
      <c r="E2947" s="102" t="s">
        <v>34</v>
      </c>
      <c r="F2947" s="102">
        <v>20480</v>
      </c>
      <c r="G2947" s="102">
        <v>1</v>
      </c>
      <c r="H2947" s="102">
        <v>1</v>
      </c>
      <c r="I2947" s="98">
        <v>4</v>
      </c>
      <c r="J2947" s="102" t="s">
        <v>38</v>
      </c>
      <c r="K2947" s="94">
        <f>((G2947*400)+(H2947*100))+I2947</f>
        <v>504</v>
      </c>
      <c r="L2947" s="94">
        <v>600</v>
      </c>
      <c r="M2947" s="94">
        <f>K2947*L2947</f>
        <v>302400</v>
      </c>
      <c r="N2947" s="102"/>
      <c r="O2947" s="111"/>
      <c r="P2947" s="96"/>
      <c r="Q2947" s="111"/>
      <c r="R2947" s="111"/>
      <c r="S2947" s="97"/>
      <c r="T2947" s="102"/>
      <c r="U2947" s="102"/>
      <c r="V2947" s="102"/>
      <c r="W2947" s="94"/>
      <c r="X2947" s="98"/>
      <c r="Y2947" s="94"/>
      <c r="Z2947" s="94"/>
      <c r="AA2947" s="89"/>
      <c r="AB2947" s="89"/>
      <c r="AC2947" s="94"/>
      <c r="AD2947" s="94">
        <f>IF(AND(AC2947="",M2947=""),0,IF((AC2947=""),M2947,IF((M2947=""),AC2947,AC2947+M2947)))</f>
        <v>302400</v>
      </c>
      <c r="AE2947" s="94">
        <f>IF( (X2947=""),AD2947*1,AD2947*(X2947/100) )</f>
        <v>302400</v>
      </c>
      <c r="AF2947" s="94">
        <v>50000000</v>
      </c>
      <c r="AG2947" s="94">
        <f>IF((AF2947-AE2947) &gt; 1,0,IF((AF2947-AE2947)&lt;0,AE2947-AF2947,AF2947-AE2947))</f>
        <v>0</v>
      </c>
      <c r="AH2947" s="94">
        <v>0.01</v>
      </c>
    </row>
    <row r="2948" spans="1:34" s="74" customFormat="1" x14ac:dyDescent="0.55000000000000004">
      <c r="A2948" s="108"/>
      <c r="B2948" s="109"/>
      <c r="C2948" s="102"/>
      <c r="D2948" s="90"/>
      <c r="E2948" s="102"/>
      <c r="F2948" s="102"/>
      <c r="G2948" s="102"/>
      <c r="H2948" s="102"/>
      <c r="I2948" s="98"/>
      <c r="J2948" s="102"/>
      <c r="K2948" s="94"/>
      <c r="L2948" s="94" t="s">
        <v>63</v>
      </c>
      <c r="M2948" s="94">
        <f>SUM(M2946:M2947)</f>
        <v>1157100</v>
      </c>
      <c r="N2948" s="102"/>
      <c r="O2948" s="111"/>
      <c r="P2948" s="96"/>
      <c r="Q2948" s="111"/>
      <c r="R2948" s="111"/>
      <c r="S2948" s="97"/>
      <c r="T2948" s="102"/>
      <c r="U2948" s="102"/>
      <c r="V2948" s="102"/>
      <c r="W2948" s="94"/>
      <c r="X2948" s="98"/>
      <c r="Y2948" s="94"/>
      <c r="Z2948" s="94"/>
      <c r="AA2948" s="89"/>
      <c r="AB2948" s="89"/>
      <c r="AC2948" s="94"/>
      <c r="AD2948" s="94">
        <f>SUM(AD2946:AD2947)</f>
        <v>1157100</v>
      </c>
      <c r="AE2948" s="94">
        <f>SUM(AE2946:AE2947)</f>
        <v>1157100</v>
      </c>
      <c r="AF2948" s="94"/>
      <c r="AG2948" s="94">
        <f>SUM(AG2946:AG2947)</f>
        <v>0</v>
      </c>
      <c r="AH2948" s="94"/>
    </row>
    <row r="2949" spans="1:34" s="74" customFormat="1" x14ac:dyDescent="0.55000000000000004">
      <c r="A2949" s="108" t="s">
        <v>4134</v>
      </c>
      <c r="B2949" s="109">
        <v>1281</v>
      </c>
      <c r="C2949" s="102">
        <v>5956</v>
      </c>
      <c r="D2949" s="90" t="s">
        <v>4142</v>
      </c>
      <c r="E2949" s="102" t="s">
        <v>34</v>
      </c>
      <c r="F2949" s="102">
        <v>23751</v>
      </c>
      <c r="G2949" s="102">
        <v>1</v>
      </c>
      <c r="H2949" s="102">
        <v>0</v>
      </c>
      <c r="I2949" s="98">
        <v>42</v>
      </c>
      <c r="J2949" s="102" t="s">
        <v>38</v>
      </c>
      <c r="K2949" s="94">
        <f>((G2949*400)+(H2949*100))+I2949</f>
        <v>442</v>
      </c>
      <c r="L2949" s="94">
        <v>625</v>
      </c>
      <c r="M2949" s="94">
        <f>K2949*L2949</f>
        <v>276250</v>
      </c>
      <c r="N2949" s="102"/>
      <c r="O2949" s="111"/>
      <c r="P2949" s="96"/>
      <c r="Q2949" s="111"/>
      <c r="R2949" s="111"/>
      <c r="S2949" s="97"/>
      <c r="T2949" s="102"/>
      <c r="U2949" s="102"/>
      <c r="V2949" s="102"/>
      <c r="W2949" s="94"/>
      <c r="X2949" s="98"/>
      <c r="Y2949" s="94"/>
      <c r="Z2949" s="94"/>
      <c r="AA2949" s="89"/>
      <c r="AB2949" s="89"/>
      <c r="AC2949" s="94"/>
      <c r="AD2949" s="94">
        <f>IF(AND(AC2949="",M2949=""),0,IF((AC2949=""),M2949,IF((M2949=""),AC2949,AC2949+M2949)))</f>
        <v>276250</v>
      </c>
      <c r="AE2949" s="94">
        <f>IF( (X2949=""),AD2949*1,AD2949*(X2949/100) )</f>
        <v>276250</v>
      </c>
      <c r="AF2949" s="94">
        <v>50000000</v>
      </c>
      <c r="AG2949" s="94">
        <f>IF((AF2949-AE2949) &gt; 1,0,IF((AF2949-AE2949)&lt;0,AE2949-AF2949,AF2949-AE2949))</f>
        <v>0</v>
      </c>
      <c r="AH2949" s="94">
        <v>0.01</v>
      </c>
    </row>
    <row r="2950" spans="1:34" s="74" customFormat="1" x14ac:dyDescent="0.55000000000000004">
      <c r="A2950" s="108"/>
      <c r="B2950" s="109"/>
      <c r="C2950" s="102"/>
      <c r="D2950" s="90"/>
      <c r="E2950" s="102"/>
      <c r="F2950" s="102"/>
      <c r="G2950" s="102"/>
      <c r="H2950" s="102"/>
      <c r="I2950" s="98"/>
      <c r="J2950" s="102"/>
      <c r="K2950" s="94"/>
      <c r="L2950" s="94" t="s">
        <v>63</v>
      </c>
      <c r="M2950" s="94">
        <f>SUM(M2949:M2949)</f>
        <v>276250</v>
      </c>
      <c r="N2950" s="102"/>
      <c r="O2950" s="111"/>
      <c r="P2950" s="96"/>
      <c r="Q2950" s="111"/>
      <c r="R2950" s="111"/>
      <c r="S2950" s="97"/>
      <c r="T2950" s="102"/>
      <c r="U2950" s="102"/>
      <c r="V2950" s="102"/>
      <c r="W2950" s="94"/>
      <c r="X2950" s="98"/>
      <c r="Y2950" s="94"/>
      <c r="Z2950" s="94"/>
      <c r="AA2950" s="89"/>
      <c r="AB2950" s="89"/>
      <c r="AC2950" s="94"/>
      <c r="AD2950" s="94">
        <f>SUM(AD2949:AD2949)</f>
        <v>276250</v>
      </c>
      <c r="AE2950" s="94">
        <f>SUM(AE2949:AE2949)</f>
        <v>276250</v>
      </c>
      <c r="AF2950" s="94"/>
      <c r="AG2950" s="94">
        <f>SUM(AG2949:AG2949)</f>
        <v>0</v>
      </c>
      <c r="AH2950" s="94"/>
    </row>
    <row r="2951" spans="1:34" s="74" customFormat="1" x14ac:dyDescent="0.55000000000000004">
      <c r="A2951" s="108" t="s">
        <v>4145</v>
      </c>
      <c r="B2951" s="109">
        <v>1282</v>
      </c>
      <c r="C2951" s="102">
        <v>9477</v>
      </c>
      <c r="D2951" s="90" t="s">
        <v>4146</v>
      </c>
      <c r="E2951" s="102" t="s">
        <v>34</v>
      </c>
      <c r="F2951" s="102">
        <v>26923</v>
      </c>
      <c r="G2951" s="102">
        <v>0</v>
      </c>
      <c r="H2951" s="102">
        <v>0</v>
      </c>
      <c r="I2951" s="98">
        <v>38</v>
      </c>
      <c r="J2951" s="102" t="s">
        <v>35</v>
      </c>
      <c r="K2951" s="94">
        <f>((G2951*400)+(H2951*100))+I2951</f>
        <v>38</v>
      </c>
      <c r="L2951" s="94">
        <v>2425</v>
      </c>
      <c r="M2951" s="94">
        <f>K2951*L2951</f>
        <v>92150</v>
      </c>
      <c r="N2951" s="102">
        <v>1</v>
      </c>
      <c r="O2951" s="111" t="s">
        <v>4143</v>
      </c>
      <c r="P2951" s="96"/>
      <c r="Q2951" s="111" t="s">
        <v>4144</v>
      </c>
      <c r="R2951" s="111" t="s">
        <v>4147</v>
      </c>
      <c r="S2951" s="97"/>
      <c r="T2951" s="102" t="s">
        <v>55</v>
      </c>
      <c r="U2951" s="102" t="s">
        <v>45</v>
      </c>
      <c r="V2951" s="102" t="s">
        <v>52</v>
      </c>
      <c r="W2951" s="94">
        <v>29</v>
      </c>
      <c r="X2951" s="98">
        <v>13.05</v>
      </c>
      <c r="Y2951" s="94">
        <v>0</v>
      </c>
      <c r="Z2951" s="94">
        <f>W2951*Y2951</f>
        <v>0</v>
      </c>
      <c r="AA2951" s="89">
        <v>1</v>
      </c>
      <c r="AB2951" s="89">
        <v>1</v>
      </c>
      <c r="AC2951" s="94">
        <f>(Z2951*(100-AB2951))/100</f>
        <v>0</v>
      </c>
      <c r="AD2951" s="94">
        <f>IF(AND(AC2951="",M2951=""),0,IF((AC2951=""),M2951, IF( (M2951=""),AC2951,AC2951+M2951)))</f>
        <v>92150</v>
      </c>
      <c r="AE2951" s="94">
        <f>IF( (X2951=""),AD2951*1,( M2951+(SUM(AC2951:AC2951)) )*(X2951/100) )</f>
        <v>12025.575000000001</v>
      </c>
      <c r="AF2951" s="94">
        <v>50000000</v>
      </c>
      <c r="AG2951" s="94">
        <f>IF((AF2951-AE2951) &gt; 1,0,IF((AF2951-AE2951)&lt;0,AE2951-AF2951,AF2951-AE2951))</f>
        <v>0</v>
      </c>
      <c r="AH2951" s="94">
        <v>0.02</v>
      </c>
    </row>
    <row r="2952" spans="1:34" s="74" customFormat="1" x14ac:dyDescent="0.55000000000000004">
      <c r="A2952" s="108"/>
      <c r="B2952" s="109"/>
      <c r="C2952" s="102"/>
      <c r="D2952" s="90"/>
      <c r="E2952" s="102"/>
      <c r="F2952" s="102"/>
      <c r="G2952" s="102"/>
      <c r="H2952" s="102"/>
      <c r="I2952" s="98"/>
      <c r="J2952" s="102"/>
      <c r="K2952" s="94"/>
      <c r="L2952" s="94"/>
      <c r="M2952" s="94"/>
      <c r="N2952" s="102">
        <v>2</v>
      </c>
      <c r="O2952" s="111" t="s">
        <v>4143</v>
      </c>
      <c r="P2952" s="96"/>
      <c r="Q2952" s="111" t="s">
        <v>4144</v>
      </c>
      <c r="R2952" s="111" t="s">
        <v>4147</v>
      </c>
      <c r="S2952" s="97"/>
      <c r="T2952" s="102" t="s">
        <v>51</v>
      </c>
      <c r="U2952" s="102" t="s">
        <v>45</v>
      </c>
      <c r="V2952" s="102" t="s">
        <v>52</v>
      </c>
      <c r="W2952" s="94">
        <v>141</v>
      </c>
      <c r="X2952" s="98">
        <v>63.44</v>
      </c>
      <c r="Y2952" s="94">
        <v>6750</v>
      </c>
      <c r="Z2952" s="94">
        <f>W2952*Y2952</f>
        <v>951750</v>
      </c>
      <c r="AA2952" s="89">
        <v>1</v>
      </c>
      <c r="AB2952" s="89">
        <v>1</v>
      </c>
      <c r="AC2952" s="94">
        <f>(Z2952*(100-AB2952))/100</f>
        <v>942232.5</v>
      </c>
      <c r="AD2952" s="94">
        <f>IF(AND(AC2952="",M2951=""),0,IF((AC2952=""),M2951, IF( (M2951=""),AC2952,AC2952+M2951)))</f>
        <v>1034382.5</v>
      </c>
      <c r="AE2952" s="94">
        <f>IF( (X2952=""),AD2952*1,( M2951+(SUM(AC2952:AC2952)) )*(X2952/100) )</f>
        <v>656212.25799999991</v>
      </c>
      <c r="AF2952" s="94">
        <v>50000000</v>
      </c>
      <c r="AG2952" s="94">
        <f>IF((AF2952-AE2952) &gt; 1,0,IF((AF2952-AE2952)&lt;0,AE2952-AF2952,AF2952-AE2952))</f>
        <v>0</v>
      </c>
      <c r="AH2952" s="94">
        <v>0.02</v>
      </c>
    </row>
    <row r="2953" spans="1:34" s="74" customFormat="1" x14ac:dyDescent="0.55000000000000004">
      <c r="A2953" s="108"/>
      <c r="B2953" s="109"/>
      <c r="C2953" s="102"/>
      <c r="D2953" s="90"/>
      <c r="E2953" s="102"/>
      <c r="F2953" s="102"/>
      <c r="G2953" s="102"/>
      <c r="H2953" s="102"/>
      <c r="I2953" s="98"/>
      <c r="J2953" s="102"/>
      <c r="K2953" s="94"/>
      <c r="L2953" s="94"/>
      <c r="M2953" s="94"/>
      <c r="N2953" s="102">
        <v>3</v>
      </c>
      <c r="O2953" s="111" t="s">
        <v>4143</v>
      </c>
      <c r="P2953" s="96"/>
      <c r="Q2953" s="111" t="s">
        <v>4144</v>
      </c>
      <c r="R2953" s="111" t="s">
        <v>4147</v>
      </c>
      <c r="S2953" s="97"/>
      <c r="T2953" s="102" t="s">
        <v>55</v>
      </c>
      <c r="U2953" s="102" t="s">
        <v>45</v>
      </c>
      <c r="V2953" s="102" t="s">
        <v>52</v>
      </c>
      <c r="W2953" s="94">
        <v>52.25</v>
      </c>
      <c r="X2953" s="98">
        <v>23.51</v>
      </c>
      <c r="Y2953" s="94">
        <v>0</v>
      </c>
      <c r="Z2953" s="94">
        <f>W2953*Y2953</f>
        <v>0</v>
      </c>
      <c r="AA2953" s="89">
        <v>1</v>
      </c>
      <c r="AB2953" s="89">
        <v>1</v>
      </c>
      <c r="AC2953" s="94">
        <f>(Z2953*(100-AB2953))/100</f>
        <v>0</v>
      </c>
      <c r="AD2953" s="94">
        <f>IF(AND(AC2953="",M2951=""),0,IF((AC2953=""),M2951, IF( (M2951=""),AC2953,AC2953+M2951)))</f>
        <v>92150</v>
      </c>
      <c r="AE2953" s="94">
        <f>IF( (X2953=""),AD2953*1,( M2951+(SUM(AC2953:AC2953)) )*(X2953/100) )</f>
        <v>21664.465</v>
      </c>
      <c r="AF2953" s="94">
        <v>50000000</v>
      </c>
      <c r="AG2953" s="94">
        <f>IF((AF2953-AE2953) &gt; 1,0,IF((AF2953-AE2953)&lt;0,AE2953-AF2953,AF2953-AE2953))</f>
        <v>0</v>
      </c>
      <c r="AH2953" s="94">
        <v>0.02</v>
      </c>
    </row>
    <row r="2954" spans="1:34" s="74" customFormat="1" x14ac:dyDescent="0.55000000000000004">
      <c r="A2954" s="108"/>
      <c r="B2954" s="109"/>
      <c r="C2954" s="102"/>
      <c r="D2954" s="90"/>
      <c r="E2954" s="102"/>
      <c r="F2954" s="102"/>
      <c r="G2954" s="102"/>
      <c r="H2954" s="102"/>
      <c r="I2954" s="98"/>
      <c r="J2954" s="102"/>
      <c r="K2954" s="94"/>
      <c r="L2954" s="94" t="s">
        <v>63</v>
      </c>
      <c r="M2954" s="94">
        <f>SUM(M2951:M2953)</f>
        <v>92150</v>
      </c>
      <c r="N2954" s="102"/>
      <c r="O2954" s="111"/>
      <c r="P2954" s="96"/>
      <c r="Q2954" s="111"/>
      <c r="R2954" s="111"/>
      <c r="S2954" s="97"/>
      <c r="T2954" s="102"/>
      <c r="U2954" s="102"/>
      <c r="V2954" s="102"/>
      <c r="W2954" s="94"/>
      <c r="X2954" s="98"/>
      <c r="Y2954" s="94"/>
      <c r="Z2954" s="94"/>
      <c r="AA2954" s="89"/>
      <c r="AB2954" s="89"/>
      <c r="AC2954" s="94"/>
      <c r="AD2954" s="94">
        <f>SUM(AD2951:AD2953)</f>
        <v>1218682.5</v>
      </c>
      <c r="AE2954" s="94">
        <f>SUM(AE2951:AE2953)</f>
        <v>689902.29799999984</v>
      </c>
      <c r="AF2954" s="94"/>
      <c r="AG2954" s="94">
        <f>SUM(AG2951:AG2953)</f>
        <v>0</v>
      </c>
      <c r="AH2954" s="94"/>
    </row>
    <row r="2955" spans="1:34" s="74" customFormat="1" x14ac:dyDescent="0.55000000000000004">
      <c r="A2955" s="108" t="s">
        <v>4132</v>
      </c>
      <c r="B2955" s="109">
        <v>1283</v>
      </c>
      <c r="C2955" s="102">
        <v>9438</v>
      </c>
      <c r="D2955" s="90" t="s">
        <v>4148</v>
      </c>
      <c r="E2955" s="102" t="s">
        <v>34</v>
      </c>
      <c r="F2955" s="102">
        <v>27082</v>
      </c>
      <c r="G2955" s="102">
        <v>2</v>
      </c>
      <c r="H2955" s="102">
        <v>0</v>
      </c>
      <c r="I2955" s="98">
        <v>0</v>
      </c>
      <c r="J2955" s="102" t="s">
        <v>38</v>
      </c>
      <c r="K2955" s="94">
        <f>((G2955*400)+(H2955*100))+I2955</f>
        <v>800</v>
      </c>
      <c r="L2955" s="94">
        <v>375</v>
      </c>
      <c r="M2955" s="94">
        <f>K2955*L2955</f>
        <v>300000</v>
      </c>
      <c r="N2955" s="102"/>
      <c r="O2955" s="111"/>
      <c r="P2955" s="96"/>
      <c r="Q2955" s="111"/>
      <c r="R2955" s="111"/>
      <c r="S2955" s="97"/>
      <c r="T2955" s="102"/>
      <c r="U2955" s="102"/>
      <c r="V2955" s="102"/>
      <c r="W2955" s="94"/>
      <c r="X2955" s="98"/>
      <c r="Y2955" s="94"/>
      <c r="Z2955" s="94"/>
      <c r="AA2955" s="89"/>
      <c r="AB2955" s="89"/>
      <c r="AC2955" s="94"/>
      <c r="AD2955" s="94">
        <f>IF(AND(AC2955="",M2955=""),0,IF((AC2955=""),M2955,IF((M2955=""),AC2955,AC2955+M2955)))</f>
        <v>300000</v>
      </c>
      <c r="AE2955" s="94">
        <f>IF( (X2955=""),AD2955*1,AD2955*(X2955/100) )</f>
        <v>300000</v>
      </c>
      <c r="AF2955" s="94">
        <v>50000000</v>
      </c>
      <c r="AG2955" s="94">
        <f>IF((AF2955-AE2955) &gt; 1,0,IF((AF2955-AE2955)&lt;0,AE2955-AF2955,AF2955-AE2955))</f>
        <v>0</v>
      </c>
      <c r="AH2955" s="94">
        <v>0.01</v>
      </c>
    </row>
    <row r="2956" spans="1:34" s="74" customFormat="1" x14ac:dyDescent="0.55000000000000004">
      <c r="A2956" s="108"/>
      <c r="B2956" s="109">
        <v>1284</v>
      </c>
      <c r="C2956" s="102">
        <v>9439</v>
      </c>
      <c r="D2956" s="90" t="s">
        <v>4149</v>
      </c>
      <c r="E2956" s="102" t="s">
        <v>34</v>
      </c>
      <c r="F2956" s="102">
        <v>27083</v>
      </c>
      <c r="G2956" s="102">
        <v>2</v>
      </c>
      <c r="H2956" s="102">
        <v>0</v>
      </c>
      <c r="I2956" s="98">
        <v>0</v>
      </c>
      <c r="J2956" s="102" t="s">
        <v>38</v>
      </c>
      <c r="K2956" s="94">
        <f>((G2956*400)+(H2956*100))+I2956</f>
        <v>800</v>
      </c>
      <c r="L2956" s="94">
        <v>375</v>
      </c>
      <c r="M2956" s="94">
        <f>K2956*L2956</f>
        <v>300000</v>
      </c>
      <c r="N2956" s="102"/>
      <c r="O2956" s="111"/>
      <c r="P2956" s="96"/>
      <c r="Q2956" s="111"/>
      <c r="R2956" s="111"/>
      <c r="S2956" s="97"/>
      <c r="T2956" s="102"/>
      <c r="U2956" s="102"/>
      <c r="V2956" s="102"/>
      <c r="W2956" s="94"/>
      <c r="X2956" s="98"/>
      <c r="Y2956" s="94"/>
      <c r="Z2956" s="94"/>
      <c r="AA2956" s="89"/>
      <c r="AB2956" s="89"/>
      <c r="AC2956" s="94"/>
      <c r="AD2956" s="94">
        <f>IF(AND(AC2956="",M2956=""),0,IF((AC2956=""),M2956,IF((M2956=""),AC2956,AC2956+M2956)))</f>
        <v>300000</v>
      </c>
      <c r="AE2956" s="94">
        <f>IF( (X2956=""),AD2956*1,AD2956*(X2956/100) )</f>
        <v>300000</v>
      </c>
      <c r="AF2956" s="94">
        <v>50000000</v>
      </c>
      <c r="AG2956" s="94">
        <f>IF((AF2956-AE2956) &gt; 1,0,IF((AF2956-AE2956)&lt;0,AE2956-AF2956,AF2956-AE2956))</f>
        <v>0</v>
      </c>
      <c r="AH2956" s="94">
        <v>0.01</v>
      </c>
    </row>
    <row r="2957" spans="1:34" s="74" customFormat="1" x14ac:dyDescent="0.55000000000000004">
      <c r="A2957" s="108"/>
      <c r="B2957" s="109">
        <v>1285</v>
      </c>
      <c r="C2957" s="102">
        <v>9440</v>
      </c>
      <c r="D2957" s="90" t="s">
        <v>4150</v>
      </c>
      <c r="E2957" s="102" t="s">
        <v>34</v>
      </c>
      <c r="F2957" s="102">
        <v>27084</v>
      </c>
      <c r="G2957" s="102">
        <v>2</v>
      </c>
      <c r="H2957" s="102">
        <v>0</v>
      </c>
      <c r="I2957" s="98">
        <v>0</v>
      </c>
      <c r="J2957" s="102" t="s">
        <v>38</v>
      </c>
      <c r="K2957" s="94">
        <f>((G2957*400)+(H2957*100))+I2957</f>
        <v>800</v>
      </c>
      <c r="L2957" s="94">
        <v>375</v>
      </c>
      <c r="M2957" s="94">
        <f>K2957*L2957</f>
        <v>300000</v>
      </c>
      <c r="N2957" s="102"/>
      <c r="O2957" s="111"/>
      <c r="P2957" s="96"/>
      <c r="Q2957" s="111"/>
      <c r="R2957" s="111"/>
      <c r="S2957" s="97"/>
      <c r="T2957" s="102"/>
      <c r="U2957" s="102"/>
      <c r="V2957" s="102"/>
      <c r="W2957" s="94"/>
      <c r="X2957" s="98"/>
      <c r="Y2957" s="94"/>
      <c r="Z2957" s="94"/>
      <c r="AA2957" s="89"/>
      <c r="AB2957" s="89"/>
      <c r="AC2957" s="94"/>
      <c r="AD2957" s="94">
        <f>IF(AND(AC2957="",M2957=""),0,IF((AC2957=""),M2957,IF((M2957=""),AC2957,AC2957+M2957)))</f>
        <v>300000</v>
      </c>
      <c r="AE2957" s="94">
        <f>IF( (X2957=""),AD2957*1,AD2957*(X2957/100) )</f>
        <v>300000</v>
      </c>
      <c r="AF2957" s="94">
        <v>50000000</v>
      </c>
      <c r="AG2957" s="94">
        <f>IF((AF2957-AE2957) &gt; 1,0,IF((AF2957-AE2957)&lt;0,AE2957-AF2957,AF2957-AE2957))</f>
        <v>0</v>
      </c>
      <c r="AH2957" s="94">
        <v>0.01</v>
      </c>
    </row>
    <row r="2958" spans="1:34" s="74" customFormat="1" x14ac:dyDescent="0.55000000000000004">
      <c r="A2958" s="108"/>
      <c r="B2958" s="109"/>
      <c r="C2958" s="102"/>
      <c r="D2958" s="90"/>
      <c r="E2958" s="102"/>
      <c r="F2958" s="102"/>
      <c r="G2958" s="102"/>
      <c r="H2958" s="102"/>
      <c r="I2958" s="98"/>
      <c r="J2958" s="102"/>
      <c r="K2958" s="94"/>
      <c r="L2958" s="94" t="s">
        <v>63</v>
      </c>
      <c r="M2958" s="94">
        <f>SUM(M2955:M2957)</f>
        <v>900000</v>
      </c>
      <c r="N2958" s="102"/>
      <c r="O2958" s="111"/>
      <c r="P2958" s="96"/>
      <c r="Q2958" s="111"/>
      <c r="R2958" s="111"/>
      <c r="S2958" s="97"/>
      <c r="T2958" s="102"/>
      <c r="U2958" s="102"/>
      <c r="V2958" s="102"/>
      <c r="W2958" s="94"/>
      <c r="X2958" s="98"/>
      <c r="Y2958" s="94"/>
      <c r="Z2958" s="94"/>
      <c r="AA2958" s="89"/>
      <c r="AB2958" s="89"/>
      <c r="AC2958" s="94"/>
      <c r="AD2958" s="94">
        <f>SUM(AD2955:AD2957)</f>
        <v>900000</v>
      </c>
      <c r="AE2958" s="94">
        <f>SUM(AE2955:AE2957)</f>
        <v>900000</v>
      </c>
      <c r="AF2958" s="94"/>
      <c r="AG2958" s="94">
        <f>SUM(AG2955:AG2957)</f>
        <v>0</v>
      </c>
      <c r="AH2958" s="94"/>
    </row>
    <row r="2959" spans="1:34" s="99" customFormat="1" x14ac:dyDescent="0.55000000000000004">
      <c r="A2959" s="107" t="s">
        <v>4155</v>
      </c>
      <c r="B2959" s="102">
        <v>1360</v>
      </c>
      <c r="C2959" s="102">
        <v>7601</v>
      </c>
      <c r="D2959" s="90" t="s">
        <v>4166</v>
      </c>
      <c r="E2959" s="102" t="s">
        <v>34</v>
      </c>
      <c r="F2959" s="102">
        <v>22676</v>
      </c>
      <c r="G2959" s="102">
        <v>0</v>
      </c>
      <c r="H2959" s="102">
        <v>0</v>
      </c>
      <c r="I2959" s="98">
        <v>75</v>
      </c>
      <c r="J2959" s="102" t="s">
        <v>35</v>
      </c>
      <c r="K2959" s="94">
        <f>((G2959*400)+(H2959*100))+I2959</f>
        <v>75</v>
      </c>
      <c r="L2959" s="94">
        <v>850</v>
      </c>
      <c r="M2959" s="94">
        <f>K2959*L2959</f>
        <v>63750</v>
      </c>
      <c r="N2959" s="102">
        <v>1</v>
      </c>
      <c r="O2959" s="111" t="s">
        <v>4153</v>
      </c>
      <c r="P2959" s="96"/>
      <c r="Q2959" s="111" t="s">
        <v>4154</v>
      </c>
      <c r="R2959" s="111" t="s">
        <v>4157</v>
      </c>
      <c r="S2959" s="97" t="s">
        <v>4167</v>
      </c>
      <c r="T2959" s="102" t="s">
        <v>51</v>
      </c>
      <c r="U2959" s="102" t="s">
        <v>45</v>
      </c>
      <c r="V2959" s="102" t="s">
        <v>52</v>
      </c>
      <c r="W2959" s="94">
        <v>360</v>
      </c>
      <c r="X2959" s="98">
        <v>81.819999999999993</v>
      </c>
      <c r="Y2959" s="94">
        <v>6750</v>
      </c>
      <c r="Z2959" s="94">
        <f>W2959*Y2959</f>
        <v>2430000</v>
      </c>
      <c r="AA2959" s="89">
        <v>22</v>
      </c>
      <c r="AB2959" s="89">
        <v>93</v>
      </c>
      <c r="AC2959" s="94">
        <f>(Z2959*(100-AB2959))/100</f>
        <v>170100</v>
      </c>
      <c r="AD2959" s="94">
        <f>IF(AND(AC2959="",M2959=""),0,IF((AC2959=""),M2959, IF( (M2959=""),AC2959,SUM(AC2959:AC2960)+M2959)))</f>
        <v>271650</v>
      </c>
      <c r="AE2959" s="94">
        <f>IF( (X2959=""),AD2959*1,AD2959*(X2959/100) )</f>
        <v>222264.02999999997</v>
      </c>
      <c r="AF2959" s="94">
        <v>50000000</v>
      </c>
      <c r="AG2959" s="94">
        <f>IF((AF2959-AE2959) &gt; 1,0,IF((AF2959-AE2959)&lt;0,AE2959-AF2959,AF2959-AE2959))</f>
        <v>0</v>
      </c>
      <c r="AH2959" s="94">
        <v>0.02</v>
      </c>
    </row>
    <row r="2960" spans="1:34" s="99" customFormat="1" x14ac:dyDescent="0.55000000000000004">
      <c r="A2960" s="107"/>
      <c r="B2960" s="102"/>
      <c r="C2960" s="102"/>
      <c r="D2960" s="90"/>
      <c r="E2960" s="102"/>
      <c r="F2960" s="102"/>
      <c r="G2960" s="102"/>
      <c r="H2960" s="102"/>
      <c r="I2960" s="98"/>
      <c r="J2960" s="102"/>
      <c r="K2960" s="94"/>
      <c r="L2960" s="94"/>
      <c r="M2960" s="94"/>
      <c r="N2960" s="102">
        <v>2</v>
      </c>
      <c r="O2960" s="111" t="s">
        <v>4153</v>
      </c>
      <c r="P2960" s="96"/>
      <c r="Q2960" s="111" t="s">
        <v>4154</v>
      </c>
      <c r="R2960" s="111" t="s">
        <v>4157</v>
      </c>
      <c r="S2960" s="97" t="s">
        <v>4168</v>
      </c>
      <c r="T2960" s="102" t="s">
        <v>51</v>
      </c>
      <c r="U2960" s="102" t="s">
        <v>74</v>
      </c>
      <c r="V2960" s="102" t="s">
        <v>75</v>
      </c>
      <c r="W2960" s="94">
        <v>80</v>
      </c>
      <c r="X2960" s="98">
        <v>18.18</v>
      </c>
      <c r="Y2960" s="94">
        <v>6750</v>
      </c>
      <c r="Z2960" s="94">
        <f>W2960*Y2960</f>
        <v>540000</v>
      </c>
      <c r="AA2960" s="89">
        <v>22</v>
      </c>
      <c r="AB2960" s="89">
        <v>93</v>
      </c>
      <c r="AC2960" s="94">
        <f>(Z2960*(100-AB2960))/100</f>
        <v>37800</v>
      </c>
      <c r="AD2960" s="94">
        <f>IF(AND(AC2960="",M2959=""),0,IF((AC2960=""),M2959, IF( (M2959=""),AC2960,SUM(AC2959:AC2960)+M2959)))</f>
        <v>271650</v>
      </c>
      <c r="AE2960" s="94">
        <f>IF( (X2960=""),AD2960*1,AD2960*(X2960/100) )</f>
        <v>49385.969999999994</v>
      </c>
      <c r="AF2960" s="94">
        <v>0</v>
      </c>
      <c r="AG2960" s="94">
        <f>IF((AF2960-AE2960) &gt; 1,0,IF((AF2960-AE2960)&lt;0,AE2960-AF2960,AF2960-AE2960))</f>
        <v>49385.969999999994</v>
      </c>
      <c r="AH2960" s="94">
        <v>0.3</v>
      </c>
    </row>
    <row r="2961" spans="1:34" s="99" customFormat="1" x14ac:dyDescent="0.55000000000000004">
      <c r="A2961" s="107" t="s">
        <v>4155</v>
      </c>
      <c r="B2961" s="102">
        <v>1356</v>
      </c>
      <c r="C2961" s="102">
        <v>7646</v>
      </c>
      <c r="D2961" s="90" t="s">
        <v>4156</v>
      </c>
      <c r="E2961" s="102" t="s">
        <v>34</v>
      </c>
      <c r="F2961" s="102">
        <v>10979</v>
      </c>
      <c r="G2961" s="102">
        <v>0</v>
      </c>
      <c r="H2961" s="102">
        <v>0</v>
      </c>
      <c r="I2961" s="98">
        <v>92</v>
      </c>
      <c r="J2961" s="102" t="s">
        <v>35</v>
      </c>
      <c r="K2961" s="94">
        <f>((G2961*400)+(H2961*100))+I2961</f>
        <v>92</v>
      </c>
      <c r="L2961" s="94">
        <v>850</v>
      </c>
      <c r="M2961" s="94">
        <f>K2961*L2961</f>
        <v>78200</v>
      </c>
      <c r="N2961" s="102">
        <v>1</v>
      </c>
      <c r="O2961" s="111" t="s">
        <v>4153</v>
      </c>
      <c r="P2961" s="96"/>
      <c r="Q2961" s="111" t="s">
        <v>4154</v>
      </c>
      <c r="R2961" s="111" t="s">
        <v>4157</v>
      </c>
      <c r="S2961" s="97" t="s">
        <v>4158</v>
      </c>
      <c r="T2961" s="102" t="s">
        <v>73</v>
      </c>
      <c r="U2961" s="102" t="s">
        <v>45</v>
      </c>
      <c r="V2961" s="102" t="s">
        <v>46</v>
      </c>
      <c r="W2961" s="94">
        <v>162</v>
      </c>
      <c r="X2961" s="98">
        <v>77.14</v>
      </c>
      <c r="Y2961" s="94">
        <v>6600</v>
      </c>
      <c r="Z2961" s="94">
        <f>W2961*Y2961</f>
        <v>1069200</v>
      </c>
      <c r="AA2961" s="89">
        <v>7</v>
      </c>
      <c r="AB2961" s="89">
        <v>7</v>
      </c>
      <c r="AC2961" s="94">
        <f>(Z2961*(100-AB2961))/100</f>
        <v>994356</v>
      </c>
      <c r="AD2961" s="94">
        <f>IF(AND(AC2961="",M2961=""),0,IF((AC2961=""),M2961, IF( (M2961=""),AC2961,SUM(AC2961:AC2962)+M2961)))</f>
        <v>1072556</v>
      </c>
      <c r="AE2961" s="94">
        <f>IF( (X2961=""),AD2961*1,AD2961*(X2961/100) )</f>
        <v>827369.69839999999</v>
      </c>
      <c r="AF2961" s="94">
        <v>0</v>
      </c>
      <c r="AG2961" s="94">
        <f>IF((AF2961-AE2961) &gt; 1,0,IF((AF2961-AE2961)&lt;0,AE2961-AF2961,AF2961-AE2961))</f>
        <v>827369.69839999999</v>
      </c>
      <c r="AH2961" s="94">
        <v>0.3</v>
      </c>
    </row>
    <row r="2962" spans="1:34" s="99" customFormat="1" x14ac:dyDescent="0.55000000000000004">
      <c r="A2962" s="107"/>
      <c r="B2962" s="102"/>
      <c r="C2962" s="102"/>
      <c r="D2962" s="90"/>
      <c r="E2962" s="102"/>
      <c r="F2962" s="102"/>
      <c r="G2962" s="102"/>
      <c r="H2962" s="102"/>
      <c r="I2962" s="98"/>
      <c r="J2962" s="102"/>
      <c r="K2962" s="94"/>
      <c r="L2962" s="94"/>
      <c r="M2962" s="94"/>
      <c r="N2962" s="102">
        <v>2</v>
      </c>
      <c r="O2962" s="111" t="s">
        <v>4153</v>
      </c>
      <c r="P2962" s="96"/>
      <c r="Q2962" s="111" t="s">
        <v>4154</v>
      </c>
      <c r="R2962" s="111" t="s">
        <v>4157</v>
      </c>
      <c r="S2962" s="97" t="s">
        <v>4159</v>
      </c>
      <c r="T2962" s="102" t="s">
        <v>15159</v>
      </c>
      <c r="U2962" s="102" t="s">
        <v>45</v>
      </c>
      <c r="V2962" s="102" t="s">
        <v>46</v>
      </c>
      <c r="W2962" s="94">
        <v>48</v>
      </c>
      <c r="X2962" s="98">
        <v>22.86</v>
      </c>
      <c r="Y2962" s="94">
        <v>0</v>
      </c>
      <c r="Z2962" s="94">
        <f>W2962*Y2962</f>
        <v>0</v>
      </c>
      <c r="AA2962" s="89">
        <v>7</v>
      </c>
      <c r="AB2962" s="89">
        <v>7</v>
      </c>
      <c r="AC2962" s="94">
        <f>(Z2962*(100-AB2962))/100</f>
        <v>0</v>
      </c>
      <c r="AD2962" s="94">
        <v>78200</v>
      </c>
      <c r="AE2962" s="94">
        <f>IF( (X2962=""),AD2962*1,AD2962*(X2962/100) )</f>
        <v>17876.52</v>
      </c>
      <c r="AF2962" s="94">
        <v>0</v>
      </c>
      <c r="AG2962" s="94">
        <f>IF((AF2962-AE2962) &gt; 1,0,IF((AF2962-AE2962)&lt;0,AE2962-AF2962,AF2962-AE2962))</f>
        <v>17876.52</v>
      </c>
      <c r="AH2962" s="94">
        <v>0.3</v>
      </c>
    </row>
    <row r="2963" spans="1:34" s="74" customFormat="1" x14ac:dyDescent="0.55000000000000004">
      <c r="A2963" s="108"/>
      <c r="B2963" s="109"/>
      <c r="C2963" s="102"/>
      <c r="D2963" s="90"/>
      <c r="E2963" s="102"/>
      <c r="F2963" s="102"/>
      <c r="G2963" s="102"/>
      <c r="H2963" s="102"/>
      <c r="I2963" s="98"/>
      <c r="J2963" s="102"/>
      <c r="K2963" s="94"/>
      <c r="L2963" s="94" t="s">
        <v>63</v>
      </c>
      <c r="M2963" s="94">
        <f>SUM(M2959:M2962)</f>
        <v>141950</v>
      </c>
      <c r="N2963" s="102"/>
      <c r="O2963" s="111"/>
      <c r="P2963" s="96"/>
      <c r="Q2963" s="111"/>
      <c r="R2963" s="111"/>
      <c r="S2963" s="97"/>
      <c r="T2963" s="102"/>
      <c r="U2963" s="102"/>
      <c r="V2963" s="102"/>
      <c r="W2963" s="94"/>
      <c r="X2963" s="98"/>
      <c r="Y2963" s="94"/>
      <c r="Z2963" s="94"/>
      <c r="AA2963" s="89"/>
      <c r="AB2963" s="89"/>
      <c r="AC2963" s="94"/>
      <c r="AD2963" s="94">
        <f>SUM(AD2959:AD2962)</f>
        <v>1694056</v>
      </c>
      <c r="AE2963" s="94">
        <f>SUM(AE2959:AE2962)</f>
        <v>1116896.2183999999</v>
      </c>
      <c r="AF2963" s="94"/>
      <c r="AG2963" s="94">
        <f>SUM(AG2959:AG2962)</f>
        <v>894632.18839999998</v>
      </c>
      <c r="AH2963" s="94"/>
    </row>
    <row r="2964" spans="1:34" s="74" customFormat="1" x14ac:dyDescent="0.55000000000000004">
      <c r="A2964" s="108" t="s">
        <v>3746</v>
      </c>
      <c r="B2964" s="109">
        <v>1286</v>
      </c>
      <c r="C2964" s="102">
        <v>5063</v>
      </c>
      <c r="D2964" s="90" t="s">
        <v>4162</v>
      </c>
      <c r="E2964" s="102" t="s">
        <v>34</v>
      </c>
      <c r="F2964" s="102">
        <v>12299</v>
      </c>
      <c r="G2964" s="102">
        <v>0</v>
      </c>
      <c r="H2964" s="102">
        <v>1</v>
      </c>
      <c r="I2964" s="98">
        <v>45</v>
      </c>
      <c r="J2964" s="102" t="s">
        <v>35</v>
      </c>
      <c r="K2964" s="94">
        <f>((G2964*400)+(H2964*100))+I2964</f>
        <v>145</v>
      </c>
      <c r="L2964" s="94">
        <v>625</v>
      </c>
      <c r="M2964" s="94">
        <f>K2964*L2964</f>
        <v>90625</v>
      </c>
      <c r="N2964" s="102">
        <v>1</v>
      </c>
      <c r="O2964" s="111" t="s">
        <v>4160</v>
      </c>
      <c r="P2964" s="96">
        <v>3570800435664</v>
      </c>
      <c r="Q2964" s="111" t="s">
        <v>4161</v>
      </c>
      <c r="R2964" s="111" t="s">
        <v>3748</v>
      </c>
      <c r="S2964" s="97" t="s">
        <v>4163</v>
      </c>
      <c r="T2964" s="102" t="s">
        <v>44</v>
      </c>
      <c r="U2964" s="102" t="s">
        <v>45</v>
      </c>
      <c r="V2964" s="102" t="s">
        <v>52</v>
      </c>
      <c r="W2964" s="94">
        <v>91</v>
      </c>
      <c r="X2964" s="98">
        <v>100</v>
      </c>
      <c r="Y2964" s="94">
        <v>6750</v>
      </c>
      <c r="Z2964" s="94">
        <f>W2964*Y2964</f>
        <v>614250</v>
      </c>
      <c r="AA2964" s="89">
        <v>6</v>
      </c>
      <c r="AB2964" s="89">
        <v>6</v>
      </c>
      <c r="AC2964" s="94">
        <f>(Z2964*(100-AB2964))/100</f>
        <v>577395</v>
      </c>
      <c r="AD2964" s="94">
        <f>IF(AND(AC2964="",M2964=""),0,IF((AC2964=""),M2964, IF( (M2964=""),AC2964,AC2964+M2964)))</f>
        <v>668020</v>
      </c>
      <c r="AE2964" s="94">
        <f>IF( (X2964=""),AD2964*1,( M2964+(SUM(AC2964:AC2964)) )*(X2964/100) )</f>
        <v>668020</v>
      </c>
      <c r="AF2964" s="94">
        <v>50000000</v>
      </c>
      <c r="AG2964" s="94">
        <f>IF((AF2964-AE2964) &gt; 1,0,IF((AF2964-AE2964)&lt;0,AE2964-AF2964,AF2964-AE2964))</f>
        <v>0</v>
      </c>
      <c r="AH2964" s="94">
        <v>0.02</v>
      </c>
    </row>
    <row r="2965" spans="1:34" s="74" customFormat="1" x14ac:dyDescent="0.55000000000000004">
      <c r="A2965" s="108"/>
      <c r="B2965" s="109"/>
      <c r="C2965" s="102"/>
      <c r="D2965" s="90"/>
      <c r="E2965" s="102"/>
      <c r="F2965" s="102"/>
      <c r="G2965" s="102"/>
      <c r="H2965" s="102"/>
      <c r="I2965" s="98"/>
      <c r="J2965" s="102"/>
      <c r="K2965" s="94"/>
      <c r="L2965" s="94" t="s">
        <v>63</v>
      </c>
      <c r="M2965" s="94">
        <f>SUM(M2964:M2964)</f>
        <v>90625</v>
      </c>
      <c r="N2965" s="102"/>
      <c r="O2965" s="111"/>
      <c r="P2965" s="96"/>
      <c r="Q2965" s="111"/>
      <c r="R2965" s="111"/>
      <c r="S2965" s="97"/>
      <c r="T2965" s="102"/>
      <c r="U2965" s="102"/>
      <c r="V2965" s="102"/>
      <c r="W2965" s="94"/>
      <c r="X2965" s="98"/>
      <c r="Y2965" s="94"/>
      <c r="Z2965" s="94"/>
      <c r="AA2965" s="89"/>
      <c r="AB2965" s="89"/>
      <c r="AC2965" s="94"/>
      <c r="AD2965" s="94">
        <f>SUM(AD2964:AD2964)</f>
        <v>668020</v>
      </c>
      <c r="AE2965" s="94">
        <f>SUM(AE2964:AE2964)</f>
        <v>668020</v>
      </c>
      <c r="AF2965" s="94"/>
      <c r="AG2965" s="94">
        <f>SUM(AG2964:AG2964)</f>
        <v>0</v>
      </c>
      <c r="AH2965" s="94"/>
    </row>
    <row r="2966" spans="1:34" s="74" customFormat="1" x14ac:dyDescent="0.55000000000000004">
      <c r="A2966" s="108" t="s">
        <v>4151</v>
      </c>
      <c r="B2966" s="109">
        <v>1287</v>
      </c>
      <c r="C2966" s="102">
        <v>6185</v>
      </c>
      <c r="D2966" s="90" t="s">
        <v>4164</v>
      </c>
      <c r="E2966" s="102" t="s">
        <v>34</v>
      </c>
      <c r="F2966" s="102">
        <v>18360</v>
      </c>
      <c r="G2966" s="102">
        <v>0</v>
      </c>
      <c r="H2966" s="102">
        <v>3</v>
      </c>
      <c r="I2966" s="98">
        <v>74</v>
      </c>
      <c r="J2966" s="102" t="s">
        <v>38</v>
      </c>
      <c r="K2966" s="94">
        <f>((G2966*400)+(H2966*100))+I2966</f>
        <v>374</v>
      </c>
      <c r="L2966" s="94">
        <v>7250</v>
      </c>
      <c r="M2966" s="94">
        <f>K2966*L2966</f>
        <v>2711500</v>
      </c>
      <c r="N2966" s="102"/>
      <c r="O2966" s="111"/>
      <c r="P2966" s="96"/>
      <c r="Q2966" s="111"/>
      <c r="R2966" s="111"/>
      <c r="S2966" s="97"/>
      <c r="T2966" s="102"/>
      <c r="U2966" s="102"/>
      <c r="V2966" s="102"/>
      <c r="W2966" s="94"/>
      <c r="X2966" s="98"/>
      <c r="Y2966" s="94"/>
      <c r="Z2966" s="94"/>
      <c r="AA2966" s="89"/>
      <c r="AB2966" s="89"/>
      <c r="AC2966" s="94"/>
      <c r="AD2966" s="94">
        <f>IF(AND(AC2966="",M2966=""),0,IF((AC2966=""),M2966,IF((M2966=""),AC2966,AC2966+M2966)))</f>
        <v>2711500</v>
      </c>
      <c r="AE2966" s="94">
        <f>IF( (X2966=""),AD2966*1,AD2966*(X2966/100) )</f>
        <v>2711500</v>
      </c>
      <c r="AF2966" s="94">
        <v>50000000</v>
      </c>
      <c r="AG2966" s="94">
        <f>IF((AF2966-AE2966) &gt; 1,0,IF((AF2966-AE2966)&lt;0,AE2966-AF2966,AF2966-AE2966))</f>
        <v>0</v>
      </c>
      <c r="AH2966" s="94">
        <v>0.01</v>
      </c>
    </row>
    <row r="2967" spans="1:34" s="74" customFormat="1" x14ac:dyDescent="0.55000000000000004">
      <c r="A2967" s="108"/>
      <c r="B2967" s="109">
        <v>1288</v>
      </c>
      <c r="C2967" s="102">
        <v>6103</v>
      </c>
      <c r="D2967" s="90" t="s">
        <v>4165</v>
      </c>
      <c r="E2967" s="102" t="s">
        <v>34</v>
      </c>
      <c r="F2967" s="102">
        <v>18694</v>
      </c>
      <c r="G2967" s="102">
        <v>4</v>
      </c>
      <c r="H2967" s="102">
        <v>1</v>
      </c>
      <c r="I2967" s="98">
        <v>35</v>
      </c>
      <c r="J2967" s="102" t="s">
        <v>38</v>
      </c>
      <c r="K2967" s="94">
        <f>((G2967*400)+(H2967*100))+I2967</f>
        <v>1735</v>
      </c>
      <c r="L2967" s="94">
        <v>7250</v>
      </c>
      <c r="M2967" s="94">
        <f>K2967*L2967</f>
        <v>12578750</v>
      </c>
      <c r="N2967" s="102"/>
      <c r="O2967" s="111"/>
      <c r="P2967" s="96"/>
      <c r="Q2967" s="111"/>
      <c r="R2967" s="111"/>
      <c r="S2967" s="97"/>
      <c r="T2967" s="102"/>
      <c r="U2967" s="102"/>
      <c r="V2967" s="102"/>
      <c r="W2967" s="94"/>
      <c r="X2967" s="98"/>
      <c r="Y2967" s="94"/>
      <c r="Z2967" s="94"/>
      <c r="AA2967" s="89"/>
      <c r="AB2967" s="89"/>
      <c r="AC2967" s="94"/>
      <c r="AD2967" s="94">
        <f>IF(AND(AC2967="",M2967=""),0,IF((AC2967=""),M2967,IF((M2967=""),AC2967,AC2967+M2967)))</f>
        <v>12578750</v>
      </c>
      <c r="AE2967" s="94">
        <f>IF( (X2967=""),AD2967*1,AD2967*(X2967/100) )</f>
        <v>12578750</v>
      </c>
      <c r="AF2967" s="94">
        <v>50000000</v>
      </c>
      <c r="AG2967" s="94">
        <f>IF((AF2967-AE2967) &gt; 1,0,IF((AF2967-AE2967)&lt;0,AE2967-AF2967,AF2967-AE2967))</f>
        <v>0</v>
      </c>
      <c r="AH2967" s="94">
        <v>0.01</v>
      </c>
    </row>
    <row r="2968" spans="1:34" s="74" customFormat="1" x14ac:dyDescent="0.55000000000000004">
      <c r="A2968" s="108" t="s">
        <v>4151</v>
      </c>
      <c r="B2968" s="109">
        <v>1289</v>
      </c>
      <c r="C2968" s="102">
        <v>6188</v>
      </c>
      <c r="D2968" s="90" t="s">
        <v>4152</v>
      </c>
      <c r="E2968" s="102" t="s">
        <v>37</v>
      </c>
      <c r="F2968" s="102">
        <v>5939</v>
      </c>
      <c r="G2968" s="102">
        <v>9</v>
      </c>
      <c r="H2968" s="102">
        <v>2</v>
      </c>
      <c r="I2968" s="98">
        <v>5</v>
      </c>
      <c r="J2968" s="102" t="s">
        <v>38</v>
      </c>
      <c r="K2968" s="94">
        <f>((G2968*400)+(H2968*100))+I2968</f>
        <v>3805</v>
      </c>
      <c r="L2968" s="94">
        <v>400</v>
      </c>
      <c r="M2968" s="94">
        <f>K2968*L2968</f>
        <v>1522000</v>
      </c>
      <c r="N2968" s="102"/>
      <c r="O2968" s="111"/>
      <c r="P2968" s="96"/>
      <c r="Q2968" s="111"/>
      <c r="R2968" s="111"/>
      <c r="S2968" s="97"/>
      <c r="T2968" s="102"/>
      <c r="U2968" s="102"/>
      <c r="V2968" s="102"/>
      <c r="W2968" s="94"/>
      <c r="X2968" s="98"/>
      <c r="Y2968" s="94"/>
      <c r="Z2968" s="94"/>
      <c r="AA2968" s="89"/>
      <c r="AB2968" s="89"/>
      <c r="AC2968" s="94"/>
      <c r="AD2968" s="94">
        <f>IF(AND(AC2968="",M2968=""),0,IF((AC2968=""),M2968,IF((M2968=""),AC2968,AC2968+M2968)))</f>
        <v>1522000</v>
      </c>
      <c r="AE2968" s="94">
        <f>IF( (X2968=""),AD2968*1,AD2968*(X2968/100) )</f>
        <v>1522000</v>
      </c>
      <c r="AF2968" s="94">
        <v>0</v>
      </c>
      <c r="AG2968" s="94">
        <f>IF((AF2968-AE2968) &gt; 1,0,IF((AF2968-AE2968)&lt;0,AE2968-AF2968,AF2968-AE2968))</f>
        <v>1522000</v>
      </c>
      <c r="AH2968" s="94">
        <v>0.01</v>
      </c>
    </row>
    <row r="2969" spans="1:34" s="74" customFormat="1" x14ac:dyDescent="0.55000000000000004">
      <c r="A2969" s="108"/>
      <c r="B2969" s="109"/>
      <c r="C2969" s="102"/>
      <c r="D2969" s="90"/>
      <c r="E2969" s="102"/>
      <c r="F2969" s="102"/>
      <c r="G2969" s="102"/>
      <c r="H2969" s="102"/>
      <c r="I2969" s="98"/>
      <c r="J2969" s="102"/>
      <c r="K2969" s="94"/>
      <c r="L2969" s="94" t="s">
        <v>63</v>
      </c>
      <c r="M2969" s="94">
        <f>SUM(M2966:M2968)</f>
        <v>16812250</v>
      </c>
      <c r="N2969" s="102"/>
      <c r="O2969" s="111"/>
      <c r="P2969" s="96"/>
      <c r="Q2969" s="111"/>
      <c r="R2969" s="111"/>
      <c r="S2969" s="97"/>
      <c r="T2969" s="102"/>
      <c r="U2969" s="102"/>
      <c r="V2969" s="102"/>
      <c r="W2969" s="94"/>
      <c r="X2969" s="98"/>
      <c r="Y2969" s="94"/>
      <c r="Z2969" s="94"/>
      <c r="AA2969" s="89"/>
      <c r="AB2969" s="89"/>
      <c r="AC2969" s="94"/>
      <c r="AD2969" s="94">
        <f>SUM(AD2966:AD2968)</f>
        <v>16812250</v>
      </c>
      <c r="AE2969" s="94">
        <f>SUM(AE2966:AE2968)</f>
        <v>16812250</v>
      </c>
      <c r="AF2969" s="94"/>
      <c r="AG2969" s="94">
        <f>SUM(AG2966:AG2968)</f>
        <v>1522000</v>
      </c>
      <c r="AH2969" s="94"/>
    </row>
    <row r="2970" spans="1:34" s="99" customFormat="1" x14ac:dyDescent="0.55000000000000004">
      <c r="A2970" s="107" t="s">
        <v>1909</v>
      </c>
      <c r="B2970" s="102">
        <v>1290</v>
      </c>
      <c r="C2970" s="102">
        <v>5431</v>
      </c>
      <c r="D2970" s="90" t="s">
        <v>4171</v>
      </c>
      <c r="E2970" s="102" t="s">
        <v>34</v>
      </c>
      <c r="F2970" s="102">
        <v>14103</v>
      </c>
      <c r="G2970" s="102">
        <v>0</v>
      </c>
      <c r="H2970" s="102">
        <v>2</v>
      </c>
      <c r="I2970" s="98">
        <v>50</v>
      </c>
      <c r="J2970" s="102" t="s">
        <v>35</v>
      </c>
      <c r="K2970" s="94">
        <f>((G2970*400)+(H2970*100))+I2970</f>
        <v>250</v>
      </c>
      <c r="L2970" s="94">
        <v>1350</v>
      </c>
      <c r="M2970" s="94">
        <f>K2970*L2970</f>
        <v>337500</v>
      </c>
      <c r="N2970" s="102">
        <v>1</v>
      </c>
      <c r="O2970" s="111" t="s">
        <v>4169</v>
      </c>
      <c r="P2970" s="96"/>
      <c r="Q2970" s="111" t="s">
        <v>4170</v>
      </c>
      <c r="R2970" s="111" t="s">
        <v>4172</v>
      </c>
      <c r="S2970" s="97" t="s">
        <v>4173</v>
      </c>
      <c r="T2970" s="102" t="s">
        <v>51</v>
      </c>
      <c r="U2970" s="102" t="s">
        <v>45</v>
      </c>
      <c r="V2970" s="102" t="s">
        <v>52</v>
      </c>
      <c r="W2970" s="94">
        <v>485.64</v>
      </c>
      <c r="X2970" s="98">
        <v>49.18</v>
      </c>
      <c r="Y2970" s="94">
        <v>6750</v>
      </c>
      <c r="Z2970" s="94">
        <f>W2970*Y2970</f>
        <v>3278070</v>
      </c>
      <c r="AA2970" s="89">
        <v>6</v>
      </c>
      <c r="AB2970" s="89">
        <v>6</v>
      </c>
      <c r="AC2970" s="94">
        <f>(Z2970*(100-AB2970))/100</f>
        <v>3081385.8</v>
      </c>
      <c r="AD2970" s="94">
        <f>IF(AND(AC2970="",M2970=""),0,IF((AC2970=""),M2970, IF( (M2970=""),AC2970,SUM(AC2970:AC2979)+M2970)))</f>
        <v>5749785</v>
      </c>
      <c r="AE2970" s="94">
        <f t="shared" ref="AE2970:AE2975" si="287">IF( (X2970=""),AD2970*1,AD2970*(X2970/100) )</f>
        <v>2827744.2630000003</v>
      </c>
      <c r="AF2970" s="94">
        <v>50000000</v>
      </c>
      <c r="AG2970" s="94">
        <f t="shared" ref="AG2970:AG2975" si="288">IF((AF2970-AE2970) &gt; 1,0,IF((AF2970-AE2970)&lt;0,AE2970-AF2970,AF2970-AE2970))</f>
        <v>0</v>
      </c>
      <c r="AH2970" s="94">
        <v>0.02</v>
      </c>
    </row>
    <row r="2971" spans="1:34" s="99" customFormat="1" x14ac:dyDescent="0.55000000000000004">
      <c r="A2971" s="107"/>
      <c r="B2971" s="102"/>
      <c r="C2971" s="102"/>
      <c r="D2971" s="90"/>
      <c r="E2971" s="102"/>
      <c r="F2971" s="102"/>
      <c r="G2971" s="102"/>
      <c r="H2971" s="102"/>
      <c r="I2971" s="98"/>
      <c r="J2971" s="102"/>
      <c r="K2971" s="94"/>
      <c r="L2971" s="94"/>
      <c r="M2971" s="94"/>
      <c r="N2971" s="102">
        <v>2</v>
      </c>
      <c r="O2971" s="111" t="s">
        <v>4169</v>
      </c>
      <c r="P2971" s="96"/>
      <c r="Q2971" s="111" t="s">
        <v>4170</v>
      </c>
      <c r="R2971" s="111" t="s">
        <v>4172</v>
      </c>
      <c r="S2971" s="97" t="s">
        <v>4174</v>
      </c>
      <c r="T2971" s="102" t="s">
        <v>51</v>
      </c>
      <c r="U2971" s="102" t="s">
        <v>45</v>
      </c>
      <c r="V2971" s="102" t="s">
        <v>52</v>
      </c>
      <c r="W2971" s="94">
        <v>367.36</v>
      </c>
      <c r="X2971" s="98">
        <v>37.200000000000003</v>
      </c>
      <c r="Y2971" s="94">
        <v>6750</v>
      </c>
      <c r="Z2971" s="94">
        <f>W2971*Y2971</f>
        <v>2479680</v>
      </c>
      <c r="AA2971" s="89">
        <v>6</v>
      </c>
      <c r="AB2971" s="89">
        <v>6</v>
      </c>
      <c r="AC2971" s="94">
        <f>(Z2971*(100-AB2971))/100</f>
        <v>2330899.2000000002</v>
      </c>
      <c r="AD2971" s="94">
        <f>IF(AND(AC2971="",M2970=""),0,IF((AC2971=""),M2970, IF( (M2970=""),AC2971,SUM(AC2970:AC2979)+M2970)))</f>
        <v>5749785</v>
      </c>
      <c r="AE2971" s="94">
        <f t="shared" si="287"/>
        <v>2138920.0200000005</v>
      </c>
      <c r="AF2971" s="94">
        <v>50000000</v>
      </c>
      <c r="AG2971" s="94">
        <f t="shared" si="288"/>
        <v>0</v>
      </c>
      <c r="AH2971" s="94">
        <v>0.02</v>
      </c>
    </row>
    <row r="2972" spans="1:34" s="99" customFormat="1" x14ac:dyDescent="0.55000000000000004">
      <c r="A2972" s="107"/>
      <c r="B2972" s="102"/>
      <c r="C2972" s="102"/>
      <c r="D2972" s="90"/>
      <c r="E2972" s="102"/>
      <c r="F2972" s="102"/>
      <c r="G2972" s="102"/>
      <c r="H2972" s="102"/>
      <c r="I2972" s="98"/>
      <c r="J2972" s="102"/>
      <c r="K2972" s="94"/>
      <c r="L2972" s="94"/>
      <c r="M2972" s="94"/>
      <c r="N2972" s="102">
        <v>3</v>
      </c>
      <c r="O2972" s="111" t="s">
        <v>4169</v>
      </c>
      <c r="P2972" s="96"/>
      <c r="Q2972" s="111" t="s">
        <v>4170</v>
      </c>
      <c r="R2972" s="111" t="s">
        <v>4172</v>
      </c>
      <c r="S2972" s="97" t="s">
        <v>4175</v>
      </c>
      <c r="T2972" s="102" t="s">
        <v>55</v>
      </c>
      <c r="U2972" s="102" t="s">
        <v>45</v>
      </c>
      <c r="V2972" s="102" t="s">
        <v>52</v>
      </c>
      <c r="W2972" s="94">
        <v>68.88</v>
      </c>
      <c r="X2972" s="98">
        <v>6.98</v>
      </c>
      <c r="Y2972" s="94">
        <v>0</v>
      </c>
      <c r="Z2972" s="94">
        <f>W2972*Y2972</f>
        <v>0</v>
      </c>
      <c r="AA2972" s="89">
        <v>6</v>
      </c>
      <c r="AB2972" s="89">
        <v>6</v>
      </c>
      <c r="AC2972" s="94">
        <f>(Z2972*(100-AB2972))/100</f>
        <v>0</v>
      </c>
      <c r="AD2972" s="94">
        <f>IF(AND(AC2972="",M2970=""),0,IF((AC2972=""),M2970, IF( (M2970=""),AC2972,SUM(AC2970:AC2979)+M2970)))</f>
        <v>5749785</v>
      </c>
      <c r="AE2972" s="94">
        <f t="shared" si="287"/>
        <v>401334.99300000002</v>
      </c>
      <c r="AF2972" s="94">
        <v>50000000</v>
      </c>
      <c r="AG2972" s="94">
        <f t="shared" si="288"/>
        <v>0</v>
      </c>
      <c r="AH2972" s="94">
        <v>0.02</v>
      </c>
    </row>
    <row r="2973" spans="1:34" s="99" customFormat="1" x14ac:dyDescent="0.55000000000000004">
      <c r="A2973" s="107"/>
      <c r="B2973" s="102"/>
      <c r="C2973" s="102"/>
      <c r="D2973" s="90"/>
      <c r="E2973" s="102"/>
      <c r="F2973" s="102"/>
      <c r="G2973" s="102"/>
      <c r="H2973" s="102"/>
      <c r="I2973" s="98"/>
      <c r="J2973" s="102"/>
      <c r="K2973" s="94"/>
      <c r="L2973" s="94"/>
      <c r="M2973" s="94"/>
      <c r="N2973" s="102">
        <v>4</v>
      </c>
      <c r="O2973" s="111" t="s">
        <v>4169</v>
      </c>
      <c r="P2973" s="96"/>
      <c r="Q2973" s="111" t="s">
        <v>4170</v>
      </c>
      <c r="R2973" s="111" t="s">
        <v>4172</v>
      </c>
      <c r="S2973" s="97" t="s">
        <v>4176</v>
      </c>
      <c r="T2973" s="102" t="s">
        <v>55</v>
      </c>
      <c r="U2973" s="102" t="s">
        <v>45</v>
      </c>
      <c r="V2973" s="102" t="s">
        <v>52</v>
      </c>
      <c r="W2973" s="94">
        <v>45.56</v>
      </c>
      <c r="X2973" s="98">
        <v>4.6100000000000003</v>
      </c>
      <c r="Y2973" s="94">
        <v>0</v>
      </c>
      <c r="Z2973" s="94">
        <f>W2973*Y2973</f>
        <v>0</v>
      </c>
      <c r="AA2973" s="89">
        <v>6</v>
      </c>
      <c r="AB2973" s="89">
        <v>6</v>
      </c>
      <c r="AC2973" s="94">
        <f>(Z2973*(100-AB2973))/100</f>
        <v>0</v>
      </c>
      <c r="AD2973" s="94">
        <f>IF(AND(AC2973="",M2970=""),0,IF((AC2973=""),M2970, IF( (M2970=""),AC2973,SUM(AC2970:AC2979)+M2970)))</f>
        <v>5749785</v>
      </c>
      <c r="AE2973" s="94">
        <f t="shared" si="287"/>
        <v>265065.08850000001</v>
      </c>
      <c r="AF2973" s="94">
        <v>50000000</v>
      </c>
      <c r="AG2973" s="94">
        <f t="shared" si="288"/>
        <v>0</v>
      </c>
      <c r="AH2973" s="94">
        <v>0.02</v>
      </c>
    </row>
    <row r="2974" spans="1:34" s="99" customFormat="1" x14ac:dyDescent="0.55000000000000004">
      <c r="A2974" s="107"/>
      <c r="B2974" s="102"/>
      <c r="C2974" s="102"/>
      <c r="D2974" s="90"/>
      <c r="E2974" s="102"/>
      <c r="F2974" s="102"/>
      <c r="G2974" s="102"/>
      <c r="H2974" s="102"/>
      <c r="I2974" s="98"/>
      <c r="J2974" s="102"/>
      <c r="K2974" s="94"/>
      <c r="L2974" s="94"/>
      <c r="M2974" s="94"/>
      <c r="N2974" s="102">
        <v>5</v>
      </c>
      <c r="O2974" s="111" t="s">
        <v>4169</v>
      </c>
      <c r="P2974" s="96"/>
      <c r="Q2974" s="111" t="s">
        <v>4170</v>
      </c>
      <c r="R2974" s="111" t="s">
        <v>4172</v>
      </c>
      <c r="S2974" s="97" t="s">
        <v>4177</v>
      </c>
      <c r="T2974" s="102" t="s">
        <v>55</v>
      </c>
      <c r="U2974" s="102" t="s">
        <v>45</v>
      </c>
      <c r="V2974" s="102" t="s">
        <v>52</v>
      </c>
      <c r="W2974" s="94">
        <v>20</v>
      </c>
      <c r="X2974" s="98">
        <v>2.0299999999999998</v>
      </c>
      <c r="Y2974" s="94">
        <v>0</v>
      </c>
      <c r="Z2974" s="94">
        <f>W2974*Y2974</f>
        <v>0</v>
      </c>
      <c r="AA2974" s="89">
        <v>6</v>
      </c>
      <c r="AB2974" s="89">
        <v>6</v>
      </c>
      <c r="AC2974" s="94">
        <f>(Z2974*(100-AB2974))/100</f>
        <v>0</v>
      </c>
      <c r="AD2974" s="94">
        <f>IF(AND(AC2974="",M2970=""),0,IF((AC2974=""),M2970, IF( (M2970=""),AC2974,SUM(AC2970:AC2979)+M2970)))</f>
        <v>5749785</v>
      </c>
      <c r="AE2974" s="94">
        <f t="shared" si="287"/>
        <v>116720.63549999999</v>
      </c>
      <c r="AF2974" s="94">
        <v>50000000</v>
      </c>
      <c r="AG2974" s="94">
        <f t="shared" si="288"/>
        <v>0</v>
      </c>
      <c r="AH2974" s="94">
        <v>0.02</v>
      </c>
    </row>
    <row r="2975" spans="1:34" s="99" customFormat="1" x14ac:dyDescent="0.55000000000000004">
      <c r="A2975" s="107"/>
      <c r="B2975" s="102">
        <v>1291</v>
      </c>
      <c r="C2975" s="102">
        <v>4862</v>
      </c>
      <c r="D2975" s="90" t="s">
        <v>4178</v>
      </c>
      <c r="E2975" s="102" t="s">
        <v>34</v>
      </c>
      <c r="F2975" s="102">
        <v>16651</v>
      </c>
      <c r="G2975" s="102">
        <v>8</v>
      </c>
      <c r="H2975" s="102">
        <v>0</v>
      </c>
      <c r="I2975" s="98">
        <v>25</v>
      </c>
      <c r="J2975" s="102" t="s">
        <v>38</v>
      </c>
      <c r="K2975" s="94">
        <f>((G2975*400)+(H2975*100))+I2975</f>
        <v>3225</v>
      </c>
      <c r="L2975" s="94">
        <v>225</v>
      </c>
      <c r="M2975" s="94">
        <f>K2975*L2975</f>
        <v>725625</v>
      </c>
      <c r="N2975" s="102"/>
      <c r="O2975" s="111"/>
      <c r="P2975" s="96"/>
      <c r="Q2975" s="111"/>
      <c r="R2975" s="111"/>
      <c r="S2975" s="97"/>
      <c r="T2975" s="102"/>
      <c r="U2975" s="102"/>
      <c r="V2975" s="102"/>
      <c r="W2975" s="94"/>
      <c r="X2975" s="98"/>
      <c r="Y2975" s="94"/>
      <c r="Z2975" s="94"/>
      <c r="AA2975" s="89"/>
      <c r="AB2975" s="89"/>
      <c r="AC2975" s="94"/>
      <c r="AD2975" s="94">
        <f>IF(AND(AC2975="",M2975=""),0,IF((AC2975=""),M2975,IF((M2975=""),AC2975,AC2975+M2975)))</f>
        <v>725625</v>
      </c>
      <c r="AE2975" s="94">
        <f t="shared" si="287"/>
        <v>725625</v>
      </c>
      <c r="AF2975" s="94">
        <v>50000000</v>
      </c>
      <c r="AG2975" s="94">
        <f t="shared" si="288"/>
        <v>0</v>
      </c>
      <c r="AH2975" s="94">
        <v>0.01</v>
      </c>
    </row>
    <row r="2976" spans="1:34" s="99" customFormat="1" x14ac:dyDescent="0.55000000000000004">
      <c r="A2976" s="107"/>
      <c r="B2976" s="102"/>
      <c r="C2976" s="102"/>
      <c r="D2976" s="90"/>
      <c r="E2976" s="102"/>
      <c r="F2976" s="102"/>
      <c r="G2976" s="102"/>
      <c r="H2976" s="102"/>
      <c r="I2976" s="98"/>
      <c r="J2976" s="102"/>
      <c r="K2976" s="94"/>
      <c r="L2976" s="94" t="s">
        <v>63</v>
      </c>
      <c r="M2976" s="94">
        <f>SUM(M2970:M2975)</f>
        <v>1063125</v>
      </c>
      <c r="N2976" s="102"/>
      <c r="O2976" s="111"/>
      <c r="P2976" s="96"/>
      <c r="Q2976" s="111"/>
      <c r="R2976" s="111"/>
      <c r="S2976" s="97"/>
      <c r="T2976" s="102"/>
      <c r="U2976" s="102"/>
      <c r="V2976" s="102"/>
      <c r="W2976" s="94"/>
      <c r="X2976" s="98"/>
      <c r="Y2976" s="94"/>
      <c r="Z2976" s="94"/>
      <c r="AA2976" s="89"/>
      <c r="AB2976" s="89"/>
      <c r="AC2976" s="94"/>
      <c r="AD2976" s="94"/>
      <c r="AE2976" s="94">
        <f>SUM(AE2970:AE2975)</f>
        <v>6475410</v>
      </c>
      <c r="AF2976" s="94"/>
      <c r="AG2976" s="94">
        <f>SUM(AG2970:AG2975)</f>
        <v>0</v>
      </c>
      <c r="AH2976" s="94"/>
    </row>
    <row r="2977" spans="1:34" s="73" customFormat="1" x14ac:dyDescent="0.55000000000000004">
      <c r="A2977" s="108" t="s">
        <v>4179</v>
      </c>
      <c r="B2977" s="109">
        <v>1292</v>
      </c>
      <c r="C2977" s="102">
        <v>9242</v>
      </c>
      <c r="D2977" s="90" t="s">
        <v>4180</v>
      </c>
      <c r="E2977" s="102" t="s">
        <v>34</v>
      </c>
      <c r="F2977" s="102">
        <v>17538</v>
      </c>
      <c r="G2977" s="102">
        <v>2</v>
      </c>
      <c r="H2977" s="102">
        <v>1</v>
      </c>
      <c r="I2977" s="98">
        <v>21</v>
      </c>
      <c r="J2977" s="102" t="s">
        <v>38</v>
      </c>
      <c r="K2977" s="94">
        <f>((G2977*400)+(H2977*100))+I2977</f>
        <v>921</v>
      </c>
      <c r="L2977" s="94">
        <v>250</v>
      </c>
      <c r="M2977" s="94">
        <f>K2977*L2977</f>
        <v>230250</v>
      </c>
      <c r="N2977" s="102"/>
      <c r="O2977" s="111"/>
      <c r="P2977" s="96"/>
      <c r="Q2977" s="111"/>
      <c r="R2977" s="111"/>
      <c r="S2977" s="97"/>
      <c r="T2977" s="102"/>
      <c r="U2977" s="102"/>
      <c r="V2977" s="102"/>
      <c r="W2977" s="94"/>
      <c r="X2977" s="98"/>
      <c r="Y2977" s="94"/>
      <c r="Z2977" s="94"/>
      <c r="AA2977" s="89"/>
      <c r="AB2977" s="89"/>
      <c r="AC2977" s="94"/>
      <c r="AD2977" s="94">
        <f>IF(AND(AC2977="",M2977=""),0,IF((AC2977=""),M2977,IF((M2977=""),AC2977,AC2977+M2977)))</f>
        <v>230250</v>
      </c>
      <c r="AE2977" s="94">
        <f>IF( (X2977=""),AD2977*1,AD2977*(X2977/100) )</f>
        <v>230250</v>
      </c>
      <c r="AF2977" s="94">
        <v>50000000</v>
      </c>
      <c r="AG2977" s="94">
        <f>IF((AF2977-AE2977) &gt; 1,0,IF((AF2977-AE2977)&lt;0,AE2977-AF2977,AF2977-AE2977))</f>
        <v>0</v>
      </c>
      <c r="AH2977" s="94">
        <v>0.01</v>
      </c>
    </row>
    <row r="2978" spans="1:34" s="73" customFormat="1" x14ac:dyDescent="0.55000000000000004">
      <c r="A2978" s="108"/>
      <c r="B2978" s="109">
        <v>1293</v>
      </c>
      <c r="C2978" s="102">
        <v>9239</v>
      </c>
      <c r="D2978" s="90" t="s">
        <v>4181</v>
      </c>
      <c r="E2978" s="102" t="s">
        <v>34</v>
      </c>
      <c r="F2978" s="102">
        <v>17548</v>
      </c>
      <c r="G2978" s="102">
        <v>1</v>
      </c>
      <c r="H2978" s="102">
        <v>1</v>
      </c>
      <c r="I2978" s="98">
        <v>89</v>
      </c>
      <c r="J2978" s="102" t="s">
        <v>38</v>
      </c>
      <c r="K2978" s="94">
        <f>((G2978*400)+(H2978*100))+I2978</f>
        <v>589</v>
      </c>
      <c r="L2978" s="94">
        <v>400</v>
      </c>
      <c r="M2978" s="94">
        <f>K2978*L2978</f>
        <v>235600</v>
      </c>
      <c r="N2978" s="102"/>
      <c r="O2978" s="111"/>
      <c r="P2978" s="96"/>
      <c r="Q2978" s="111"/>
      <c r="R2978" s="111"/>
      <c r="S2978" s="97"/>
      <c r="T2978" s="102"/>
      <c r="U2978" s="102"/>
      <c r="V2978" s="102"/>
      <c r="W2978" s="94"/>
      <c r="X2978" s="98"/>
      <c r="Y2978" s="94"/>
      <c r="Z2978" s="94"/>
      <c r="AA2978" s="89"/>
      <c r="AB2978" s="89"/>
      <c r="AC2978" s="94"/>
      <c r="AD2978" s="94">
        <f>IF(AND(AC2978="",M2978=""),0,IF((AC2978=""),M2978,IF((M2978=""),AC2978,AC2978+M2978)))</f>
        <v>235600</v>
      </c>
      <c r="AE2978" s="94">
        <f>IF( (X2978=""),AD2978*1,AD2978*(X2978/100) )</f>
        <v>235600</v>
      </c>
      <c r="AF2978" s="94">
        <v>50000000</v>
      </c>
      <c r="AG2978" s="94">
        <f>IF((AF2978-AE2978) &gt; 1,0,IF((AF2978-AE2978)&lt;0,AE2978-AF2978,AF2978-AE2978))</f>
        <v>0</v>
      </c>
      <c r="AH2978" s="94">
        <v>0.01</v>
      </c>
    </row>
    <row r="2979" spans="1:34" s="73" customFormat="1" x14ac:dyDescent="0.55000000000000004">
      <c r="A2979" s="108"/>
      <c r="B2979" s="109"/>
      <c r="C2979" s="102"/>
      <c r="D2979" s="90"/>
      <c r="E2979" s="102"/>
      <c r="F2979" s="102"/>
      <c r="G2979" s="102"/>
      <c r="H2979" s="102"/>
      <c r="I2979" s="98"/>
      <c r="J2979" s="102"/>
      <c r="K2979" s="94"/>
      <c r="L2979" s="94" t="s">
        <v>63</v>
      </c>
      <c r="M2979" s="94">
        <f>SUM(M2977:M2978)</f>
        <v>465850</v>
      </c>
      <c r="N2979" s="102"/>
      <c r="O2979" s="111"/>
      <c r="P2979" s="96"/>
      <c r="Q2979" s="111"/>
      <c r="R2979" s="111"/>
      <c r="S2979" s="97"/>
      <c r="T2979" s="102"/>
      <c r="U2979" s="102"/>
      <c r="V2979" s="102"/>
      <c r="W2979" s="94"/>
      <c r="X2979" s="98"/>
      <c r="Y2979" s="94"/>
      <c r="Z2979" s="94"/>
      <c r="AA2979" s="89"/>
      <c r="AB2979" s="89"/>
      <c r="AC2979" s="94"/>
      <c r="AD2979" s="94">
        <f>SUM(AD2977:AD2978)</f>
        <v>465850</v>
      </c>
      <c r="AE2979" s="94">
        <f>SUM(AE2977:AE2978)</f>
        <v>465850</v>
      </c>
      <c r="AF2979" s="94"/>
      <c r="AG2979" s="94">
        <f>SUM(AG2977:AG2978)</f>
        <v>0</v>
      </c>
      <c r="AH2979" s="94"/>
    </row>
    <row r="2980" spans="1:34" s="73" customFormat="1" x14ac:dyDescent="0.55000000000000004">
      <c r="A2980" s="108" t="s">
        <v>4182</v>
      </c>
      <c r="B2980" s="109">
        <v>1294</v>
      </c>
      <c r="C2980" s="102">
        <v>9819</v>
      </c>
      <c r="D2980" s="90"/>
      <c r="E2980" s="102" t="s">
        <v>37</v>
      </c>
      <c r="F2980" s="102"/>
      <c r="G2980" s="102">
        <v>0</v>
      </c>
      <c r="H2980" s="102">
        <v>1</v>
      </c>
      <c r="I2980" s="98">
        <v>41</v>
      </c>
      <c r="J2980" s="102" t="s">
        <v>35</v>
      </c>
      <c r="K2980" s="94">
        <f>((G2980*400)+(H2980*100))+I2980</f>
        <v>141</v>
      </c>
      <c r="L2980" s="94">
        <v>255</v>
      </c>
      <c r="M2980" s="94">
        <f>K2980*L2980</f>
        <v>35955</v>
      </c>
      <c r="N2980" s="102"/>
      <c r="O2980" s="111"/>
      <c r="P2980" s="96"/>
      <c r="Q2980" s="111"/>
      <c r="R2980" s="111"/>
      <c r="S2980" s="97"/>
      <c r="T2980" s="102"/>
      <c r="U2980" s="102"/>
      <c r="V2980" s="102"/>
      <c r="W2980" s="94"/>
      <c r="X2980" s="98"/>
      <c r="Y2980" s="94"/>
      <c r="Z2980" s="94"/>
      <c r="AA2980" s="89"/>
      <c r="AB2980" s="89"/>
      <c r="AC2980" s="94"/>
      <c r="AD2980" s="94">
        <f>IF(AND(AC2980="",M2980=""),0,IF((AC2980=""),M2980,IF((M2980=""),AC2980,AC2980+M2980)))</f>
        <v>35955</v>
      </c>
      <c r="AE2980" s="94">
        <f>IF( (X2980=""),AD2980*1,AD2980*(X2980/100) )</f>
        <v>35955</v>
      </c>
      <c r="AF2980" s="94">
        <v>0</v>
      </c>
      <c r="AG2980" s="94">
        <f>IF((AF2980-AE2980) &gt; 1,0,IF((AF2980-AE2980)&lt;0,AE2980-AF2980,AF2980-AE2980))</f>
        <v>35955</v>
      </c>
      <c r="AH2980" s="94">
        <v>0.02</v>
      </c>
    </row>
    <row r="2981" spans="1:34" s="73" customFormat="1" x14ac:dyDescent="0.55000000000000004">
      <c r="A2981" s="108"/>
      <c r="B2981" s="109"/>
      <c r="C2981" s="102"/>
      <c r="D2981" s="90"/>
      <c r="E2981" s="102"/>
      <c r="F2981" s="102"/>
      <c r="G2981" s="102"/>
      <c r="H2981" s="102"/>
      <c r="I2981" s="98"/>
      <c r="J2981" s="102"/>
      <c r="K2981" s="94"/>
      <c r="L2981" s="94" t="s">
        <v>63</v>
      </c>
      <c r="M2981" s="94">
        <f>SUM(M2980:M2980)</f>
        <v>35955</v>
      </c>
      <c r="N2981" s="102"/>
      <c r="O2981" s="111"/>
      <c r="P2981" s="96"/>
      <c r="Q2981" s="111"/>
      <c r="R2981" s="111"/>
      <c r="S2981" s="97"/>
      <c r="T2981" s="102"/>
      <c r="U2981" s="102"/>
      <c r="V2981" s="102"/>
      <c r="W2981" s="94"/>
      <c r="X2981" s="98"/>
      <c r="Y2981" s="94"/>
      <c r="Z2981" s="94"/>
      <c r="AA2981" s="89"/>
      <c r="AB2981" s="89"/>
      <c r="AC2981" s="94"/>
      <c r="AD2981" s="94">
        <f>SUM(AD2980:AD2980)</f>
        <v>35955</v>
      </c>
      <c r="AE2981" s="94">
        <f>SUM(AE2980:AE2980)</f>
        <v>35955</v>
      </c>
      <c r="AF2981" s="94"/>
      <c r="AG2981" s="94">
        <f>SUM(AG2980:AG2980)</f>
        <v>35955</v>
      </c>
      <c r="AH2981" s="94"/>
    </row>
    <row r="2982" spans="1:34" s="73" customFormat="1" x14ac:dyDescent="0.55000000000000004">
      <c r="A2982" s="108" t="s">
        <v>4185</v>
      </c>
      <c r="B2982" s="109">
        <v>1295</v>
      </c>
      <c r="C2982" s="102">
        <v>8859</v>
      </c>
      <c r="D2982" s="90" t="s">
        <v>4186</v>
      </c>
      <c r="E2982" s="102" t="s">
        <v>34</v>
      </c>
      <c r="F2982" s="102">
        <v>5844</v>
      </c>
      <c r="G2982" s="102">
        <v>1</v>
      </c>
      <c r="H2982" s="102">
        <v>0</v>
      </c>
      <c r="I2982" s="98">
        <v>72</v>
      </c>
      <c r="J2982" s="102" t="s">
        <v>38</v>
      </c>
      <c r="K2982" s="94">
        <f>((G2982*400)+(H2982*100))+I2982</f>
        <v>472</v>
      </c>
      <c r="L2982" s="94">
        <v>400</v>
      </c>
      <c r="M2982" s="94">
        <f>K2982*L2982</f>
        <v>188800</v>
      </c>
      <c r="N2982" s="102"/>
      <c r="O2982" s="111"/>
      <c r="P2982" s="96"/>
      <c r="Q2982" s="111"/>
      <c r="R2982" s="111"/>
      <c r="S2982" s="97"/>
      <c r="T2982" s="102"/>
      <c r="U2982" s="102"/>
      <c r="V2982" s="102"/>
      <c r="W2982" s="94"/>
      <c r="X2982" s="98"/>
      <c r="Y2982" s="94"/>
      <c r="Z2982" s="94"/>
      <c r="AA2982" s="89"/>
      <c r="AB2982" s="89"/>
      <c r="AC2982" s="94"/>
      <c r="AD2982" s="94">
        <f>IF(AND(AC2982="",M2982=""),0,IF((AC2982=""),M2982,IF((M2982=""),AC2982,AC2982+M2982)))</f>
        <v>188800</v>
      </c>
      <c r="AE2982" s="94">
        <f>IF( (X2982=""),AD2982*1,AD2982*(X2982/100) )</f>
        <v>188800</v>
      </c>
      <c r="AF2982" s="94">
        <v>50000000</v>
      </c>
      <c r="AG2982" s="94">
        <f>IF((AF2982-AE2982) &gt; 1,0,IF((AF2982-AE2982)&lt;0,AE2982-AF2982,AF2982-AE2982))</f>
        <v>0</v>
      </c>
      <c r="AH2982" s="94">
        <v>0.01</v>
      </c>
    </row>
    <row r="2983" spans="1:34" s="73" customFormat="1" x14ac:dyDescent="0.55000000000000004">
      <c r="A2983" s="108"/>
      <c r="B2983" s="109"/>
      <c r="C2983" s="102"/>
      <c r="D2983" s="90"/>
      <c r="E2983" s="102"/>
      <c r="F2983" s="102"/>
      <c r="G2983" s="102"/>
      <c r="H2983" s="102"/>
      <c r="I2983" s="98"/>
      <c r="J2983" s="102"/>
      <c r="K2983" s="94"/>
      <c r="L2983" s="94" t="s">
        <v>63</v>
      </c>
      <c r="M2983" s="94">
        <f>SUM(M2982:M2982)</f>
        <v>188800</v>
      </c>
      <c r="N2983" s="102"/>
      <c r="O2983" s="111"/>
      <c r="P2983" s="96"/>
      <c r="Q2983" s="111"/>
      <c r="R2983" s="111"/>
      <c r="S2983" s="97"/>
      <c r="T2983" s="102"/>
      <c r="U2983" s="102"/>
      <c r="V2983" s="102"/>
      <c r="W2983" s="94"/>
      <c r="X2983" s="98"/>
      <c r="Y2983" s="94"/>
      <c r="Z2983" s="94"/>
      <c r="AA2983" s="89"/>
      <c r="AB2983" s="89"/>
      <c r="AC2983" s="94"/>
      <c r="AD2983" s="94">
        <f>SUM(AD2982:AD2982)</f>
        <v>188800</v>
      </c>
      <c r="AE2983" s="94">
        <f>SUM(AE2982:AE2982)</f>
        <v>188800</v>
      </c>
      <c r="AF2983" s="94"/>
      <c r="AG2983" s="94">
        <f>SUM(AG2982:AG2982)</f>
        <v>0</v>
      </c>
      <c r="AH2983" s="94"/>
    </row>
    <row r="2984" spans="1:34" s="73" customFormat="1" x14ac:dyDescent="0.55000000000000004">
      <c r="A2984" s="108" t="s">
        <v>4189</v>
      </c>
      <c r="B2984" s="109">
        <v>1296</v>
      </c>
      <c r="C2984" s="102">
        <v>5755</v>
      </c>
      <c r="D2984" s="90" t="s">
        <v>4190</v>
      </c>
      <c r="E2984" s="102" t="s">
        <v>34</v>
      </c>
      <c r="F2984" s="102">
        <v>16933</v>
      </c>
      <c r="G2984" s="102">
        <v>0</v>
      </c>
      <c r="H2984" s="102">
        <v>0</v>
      </c>
      <c r="I2984" s="98">
        <v>94</v>
      </c>
      <c r="J2984" s="102" t="s">
        <v>35</v>
      </c>
      <c r="K2984" s="94">
        <f>((G2984*400)+(H2984*100))+I2984</f>
        <v>94</v>
      </c>
      <c r="L2984" s="94">
        <v>2425</v>
      </c>
      <c r="M2984" s="94">
        <f>K2984*L2984</f>
        <v>227950</v>
      </c>
      <c r="N2984" s="102">
        <v>1</v>
      </c>
      <c r="O2984" s="111" t="s">
        <v>4187</v>
      </c>
      <c r="P2984" s="96">
        <v>3570800002121</v>
      </c>
      <c r="Q2984" s="111" t="s">
        <v>4188</v>
      </c>
      <c r="R2984" s="111" t="s">
        <v>4191</v>
      </c>
      <c r="S2984" s="97" t="s">
        <v>4192</v>
      </c>
      <c r="T2984" s="102" t="s">
        <v>51</v>
      </c>
      <c r="U2984" s="102" t="s">
        <v>45</v>
      </c>
      <c r="V2984" s="102" t="s">
        <v>52</v>
      </c>
      <c r="W2984" s="94">
        <v>125.29</v>
      </c>
      <c r="X2984" s="98">
        <v>100</v>
      </c>
      <c r="Y2984" s="94">
        <v>6750</v>
      </c>
      <c r="Z2984" s="94">
        <f>W2984*Y2984</f>
        <v>845707.5</v>
      </c>
      <c r="AA2984" s="89">
        <v>6</v>
      </c>
      <c r="AB2984" s="89">
        <v>6</v>
      </c>
      <c r="AC2984" s="94">
        <f>(Z2984*(100-AB2984))/100</f>
        <v>794965.05</v>
      </c>
      <c r="AD2984" s="94">
        <f>IF(AND(AC2984="",M2984=""),0,IF((AC2984=""),M2984, IF( (M2984=""),AC2984,AC2984+M2984)))</f>
        <v>1022915.05</v>
      </c>
      <c r="AE2984" s="94">
        <f>IF( (X2984=""),AD2984*1,( M2984+(SUM(AC2984:AC2984)) )*(X2984/100) )</f>
        <v>1022915.05</v>
      </c>
      <c r="AF2984" s="94">
        <v>50000000</v>
      </c>
      <c r="AG2984" s="94">
        <f>IF((AF2984-AE2984) &gt; 1,0,IF((AF2984-AE2984)&lt;0,AE2984-AF2984,AF2984-AE2984))</f>
        <v>0</v>
      </c>
      <c r="AH2984" s="94">
        <v>0.02</v>
      </c>
    </row>
    <row r="2985" spans="1:34" s="73" customFormat="1" x14ac:dyDescent="0.55000000000000004">
      <c r="A2985" s="108"/>
      <c r="B2985" s="109"/>
      <c r="C2985" s="102"/>
      <c r="D2985" s="90"/>
      <c r="E2985" s="102"/>
      <c r="F2985" s="102"/>
      <c r="G2985" s="102"/>
      <c r="H2985" s="102"/>
      <c r="I2985" s="98"/>
      <c r="J2985" s="102"/>
      <c r="K2985" s="94"/>
      <c r="L2985" s="94" t="s">
        <v>63</v>
      </c>
      <c r="M2985" s="94">
        <f>SUM(M2984:M2984)</f>
        <v>227950</v>
      </c>
      <c r="N2985" s="102"/>
      <c r="O2985" s="111"/>
      <c r="P2985" s="96"/>
      <c r="Q2985" s="111"/>
      <c r="R2985" s="111"/>
      <c r="S2985" s="97"/>
      <c r="T2985" s="102"/>
      <c r="U2985" s="102"/>
      <c r="V2985" s="102"/>
      <c r="W2985" s="94"/>
      <c r="X2985" s="98"/>
      <c r="Y2985" s="94"/>
      <c r="Z2985" s="94"/>
      <c r="AA2985" s="89"/>
      <c r="AB2985" s="89"/>
      <c r="AC2985" s="94"/>
      <c r="AD2985" s="94">
        <f>SUM(AD2984:AD2984)</f>
        <v>1022915.05</v>
      </c>
      <c r="AE2985" s="94">
        <f>SUM(AE2984:AE2984)</f>
        <v>1022915.05</v>
      </c>
      <c r="AF2985" s="94"/>
      <c r="AG2985" s="94">
        <f>SUM(AG2984:AG2984)</f>
        <v>0</v>
      </c>
      <c r="AH2985" s="94"/>
    </row>
    <row r="2986" spans="1:34" s="73" customFormat="1" x14ac:dyDescent="0.55000000000000004">
      <c r="A2986" s="108" t="s">
        <v>4185</v>
      </c>
      <c r="B2986" s="109">
        <v>1297</v>
      </c>
      <c r="C2986" s="102">
        <v>8902</v>
      </c>
      <c r="D2986" s="90" t="s">
        <v>4193</v>
      </c>
      <c r="E2986" s="102" t="s">
        <v>34</v>
      </c>
      <c r="F2986" s="102">
        <v>17422</v>
      </c>
      <c r="G2986" s="102">
        <v>6</v>
      </c>
      <c r="H2986" s="102">
        <v>0</v>
      </c>
      <c r="I2986" s="98">
        <v>65</v>
      </c>
      <c r="J2986" s="102" t="s">
        <v>38</v>
      </c>
      <c r="K2986" s="94">
        <f>((G2986*400)+(H2986*100))+I2986</f>
        <v>2465</v>
      </c>
      <c r="L2986" s="94">
        <v>325</v>
      </c>
      <c r="M2986" s="94">
        <f>K2986*L2986</f>
        <v>801125</v>
      </c>
      <c r="N2986" s="102"/>
      <c r="O2986" s="111"/>
      <c r="P2986" s="96"/>
      <c r="Q2986" s="111"/>
      <c r="R2986" s="111"/>
      <c r="S2986" s="97"/>
      <c r="T2986" s="102"/>
      <c r="U2986" s="102"/>
      <c r="V2986" s="102"/>
      <c r="W2986" s="94"/>
      <c r="X2986" s="98"/>
      <c r="Y2986" s="94"/>
      <c r="Z2986" s="94"/>
      <c r="AA2986" s="89"/>
      <c r="AB2986" s="89"/>
      <c r="AC2986" s="94"/>
      <c r="AD2986" s="94">
        <f>IF(AND(AC2986="",M2986=""),0,IF((AC2986=""),M2986,IF((M2986=""),AC2986,AC2986+M2986)))</f>
        <v>801125</v>
      </c>
      <c r="AE2986" s="94">
        <f>IF( (X2986=""),AD2986*1,AD2986*(X2986/100) )</f>
        <v>801125</v>
      </c>
      <c r="AF2986" s="94">
        <v>50000000</v>
      </c>
      <c r="AG2986" s="94">
        <f t="shared" ref="AG2986:AG2991" si="289">IF((AF2986-AE2986) &gt; 1,0,IF((AF2986-AE2986)&lt;0,AE2986-AF2986,AF2986-AE2986))</f>
        <v>0</v>
      </c>
      <c r="AH2986" s="94">
        <v>0.01</v>
      </c>
    </row>
    <row r="2987" spans="1:34" s="73" customFormat="1" x14ac:dyDescent="0.55000000000000004">
      <c r="A2987" s="108"/>
      <c r="B2987" s="109">
        <v>1298</v>
      </c>
      <c r="C2987" s="102">
        <v>8343</v>
      </c>
      <c r="D2987" s="90" t="s">
        <v>4194</v>
      </c>
      <c r="E2987" s="102" t="s">
        <v>34</v>
      </c>
      <c r="F2987" s="102">
        <v>18391</v>
      </c>
      <c r="G2987" s="102">
        <v>0</v>
      </c>
      <c r="H2987" s="102">
        <v>3</v>
      </c>
      <c r="I2987" s="98">
        <v>95</v>
      </c>
      <c r="J2987" s="102" t="s">
        <v>35</v>
      </c>
      <c r="K2987" s="94">
        <f>((G2987*400)+(H2987*100))+I2987</f>
        <v>395</v>
      </c>
      <c r="L2987" s="94">
        <v>800</v>
      </c>
      <c r="M2987" s="94">
        <f>K2987*L2987</f>
        <v>316000</v>
      </c>
      <c r="N2987" s="102">
        <v>1</v>
      </c>
      <c r="O2987" s="111" t="s">
        <v>4183</v>
      </c>
      <c r="P2987" s="96">
        <v>3570800333209</v>
      </c>
      <c r="Q2987" s="111" t="s">
        <v>4184</v>
      </c>
      <c r="R2987" s="111" t="s">
        <v>4195</v>
      </c>
      <c r="S2987" s="97"/>
      <c r="T2987" s="102" t="s">
        <v>51</v>
      </c>
      <c r="U2987" s="102" t="s">
        <v>45</v>
      </c>
      <c r="V2987" s="102" t="s">
        <v>52</v>
      </c>
      <c r="W2987" s="94">
        <v>78.849999999999994</v>
      </c>
      <c r="X2987" s="98">
        <v>16.02</v>
      </c>
      <c r="Y2987" s="94">
        <v>5600</v>
      </c>
      <c r="Z2987" s="94">
        <f>W2987*Y2987</f>
        <v>441559.99999999994</v>
      </c>
      <c r="AA2987" s="89">
        <v>1</v>
      </c>
      <c r="AB2987" s="89">
        <v>1</v>
      </c>
      <c r="AC2987" s="94">
        <f>(Z2987*(100-AB2987))/100</f>
        <v>437144.39999999991</v>
      </c>
      <c r="AD2987" s="94">
        <f>IF(AND(AC2987="",M2987=""),0,IF((AC2987=""),M2987, IF( (M2987=""),AC2987,AC2987+M2987)))</f>
        <v>753144.39999999991</v>
      </c>
      <c r="AE2987" s="94">
        <f>IF( (X2987=""),AD2987*1,( M2987+(SUM(AC2987:AC2987)) )*(X2987/100) )</f>
        <v>120653.73288</v>
      </c>
      <c r="AF2987" s="94">
        <v>50000000</v>
      </c>
      <c r="AG2987" s="94">
        <f t="shared" si="289"/>
        <v>0</v>
      </c>
      <c r="AH2987" s="94">
        <v>0.02</v>
      </c>
    </row>
    <row r="2988" spans="1:34" s="73" customFormat="1" x14ac:dyDescent="0.55000000000000004">
      <c r="A2988" s="108"/>
      <c r="B2988" s="109"/>
      <c r="C2988" s="102"/>
      <c r="D2988" s="90"/>
      <c r="E2988" s="102"/>
      <c r="F2988" s="102"/>
      <c r="G2988" s="102"/>
      <c r="H2988" s="102"/>
      <c r="I2988" s="98"/>
      <c r="J2988" s="102"/>
      <c r="K2988" s="94"/>
      <c r="L2988" s="94"/>
      <c r="M2988" s="94"/>
      <c r="N2988" s="102">
        <v>2</v>
      </c>
      <c r="O2988" s="111" t="s">
        <v>4183</v>
      </c>
      <c r="P2988" s="96">
        <v>3570800333209</v>
      </c>
      <c r="Q2988" s="111" t="s">
        <v>4184</v>
      </c>
      <c r="R2988" s="111" t="s">
        <v>4195</v>
      </c>
      <c r="S2988" s="97" t="s">
        <v>4196</v>
      </c>
      <c r="T2988" s="102" t="s">
        <v>51</v>
      </c>
      <c r="U2988" s="102" t="s">
        <v>45</v>
      </c>
      <c r="V2988" s="102" t="s">
        <v>52</v>
      </c>
      <c r="W2988" s="94">
        <v>383.16</v>
      </c>
      <c r="X2988" s="98">
        <v>77.84</v>
      </c>
      <c r="Y2988" s="94">
        <v>6750</v>
      </c>
      <c r="Z2988" s="94">
        <f>W2988*Y2988</f>
        <v>2586330</v>
      </c>
      <c r="AA2988" s="89">
        <v>11</v>
      </c>
      <c r="AB2988" s="89">
        <v>12</v>
      </c>
      <c r="AC2988" s="94">
        <f>(Z2988*(100-AB2988))/100</f>
        <v>2275970.4</v>
      </c>
      <c r="AD2988" s="94">
        <f>IF(AND(AC2988="",M2987=""),0,IF((AC2988=""),M2987, IF( (M2987=""),AC2988,AC2988+M2987)))</f>
        <v>2591970.4</v>
      </c>
      <c r="AE2988" s="94">
        <f>IF( (X2988=""),AD2988*1,( M2987+(SUM(AC2988:AC2988)) )*(X2988/100) )</f>
        <v>2017589.7593599998</v>
      </c>
      <c r="AF2988" s="94">
        <v>50000000</v>
      </c>
      <c r="AG2988" s="94">
        <f t="shared" si="289"/>
        <v>0</v>
      </c>
      <c r="AH2988" s="94">
        <v>0.02</v>
      </c>
    </row>
    <row r="2989" spans="1:34" s="73" customFormat="1" x14ac:dyDescent="0.55000000000000004">
      <c r="A2989" s="108"/>
      <c r="B2989" s="109"/>
      <c r="C2989" s="102"/>
      <c r="D2989" s="90"/>
      <c r="E2989" s="102"/>
      <c r="F2989" s="102"/>
      <c r="G2989" s="102"/>
      <c r="H2989" s="102"/>
      <c r="I2989" s="98"/>
      <c r="J2989" s="102"/>
      <c r="K2989" s="94"/>
      <c r="L2989" s="94"/>
      <c r="M2989" s="94"/>
      <c r="N2989" s="102">
        <v>3</v>
      </c>
      <c r="O2989" s="111" t="s">
        <v>4183</v>
      </c>
      <c r="P2989" s="96">
        <v>3570800333209</v>
      </c>
      <c r="Q2989" s="111" t="s">
        <v>4184</v>
      </c>
      <c r="R2989" s="111" t="s">
        <v>4195</v>
      </c>
      <c r="S2989" s="97" t="s">
        <v>4197</v>
      </c>
      <c r="T2989" s="102" t="s">
        <v>51</v>
      </c>
      <c r="U2989" s="102" t="s">
        <v>45</v>
      </c>
      <c r="V2989" s="102" t="s">
        <v>52</v>
      </c>
      <c r="W2989" s="94">
        <v>30.25</v>
      </c>
      <c r="X2989" s="98">
        <v>6.15</v>
      </c>
      <c r="Y2989" s="94">
        <v>5600</v>
      </c>
      <c r="Z2989" s="94">
        <f>W2989*Y2989</f>
        <v>169400</v>
      </c>
      <c r="AA2989" s="89">
        <v>6</v>
      </c>
      <c r="AB2989" s="89">
        <v>6</v>
      </c>
      <c r="AC2989" s="94">
        <f>(Z2989*(100-AB2989))/100</f>
        <v>159236</v>
      </c>
      <c r="AD2989" s="94">
        <f>IF(AND(AC2989="",M2987=""),0,IF((AC2989=""),M2987, IF( (M2987=""),AC2989,AC2989+M2987)))</f>
        <v>475236</v>
      </c>
      <c r="AE2989" s="94">
        <f>IF( (X2989=""),AD2989*1,( M2987+(SUM(AC2989:AC2989)) )*(X2989/100) )</f>
        <v>29227.014000000003</v>
      </c>
      <c r="AF2989" s="94">
        <v>50000000</v>
      </c>
      <c r="AG2989" s="94">
        <f t="shared" si="289"/>
        <v>0</v>
      </c>
      <c r="AH2989" s="94">
        <v>0.02</v>
      </c>
    </row>
    <row r="2990" spans="1:34" s="73" customFormat="1" x14ac:dyDescent="0.55000000000000004">
      <c r="A2990" s="108"/>
      <c r="B2990" s="109">
        <v>1299</v>
      </c>
      <c r="C2990" s="102">
        <v>8840</v>
      </c>
      <c r="D2990" s="90" t="s">
        <v>4198</v>
      </c>
      <c r="E2990" s="102" t="s">
        <v>34</v>
      </c>
      <c r="F2990" s="102">
        <v>18817</v>
      </c>
      <c r="G2990" s="102">
        <v>2</v>
      </c>
      <c r="H2990" s="102">
        <v>2</v>
      </c>
      <c r="I2990" s="98">
        <v>96</v>
      </c>
      <c r="J2990" s="102" t="s">
        <v>38</v>
      </c>
      <c r="K2990" s="94">
        <f>((G2990*400)+(H2990*100))+I2990</f>
        <v>1096</v>
      </c>
      <c r="L2990" s="94">
        <v>325</v>
      </c>
      <c r="M2990" s="94">
        <f>K2990*L2990</f>
        <v>356200</v>
      </c>
      <c r="N2990" s="102"/>
      <c r="O2990" s="111"/>
      <c r="P2990" s="96"/>
      <c r="Q2990" s="111"/>
      <c r="R2990" s="111"/>
      <c r="S2990" s="97"/>
      <c r="T2990" s="102"/>
      <c r="U2990" s="102"/>
      <c r="V2990" s="102"/>
      <c r="W2990" s="94"/>
      <c r="X2990" s="98"/>
      <c r="Y2990" s="94"/>
      <c r="Z2990" s="94"/>
      <c r="AA2990" s="89"/>
      <c r="AB2990" s="89"/>
      <c r="AC2990" s="94"/>
      <c r="AD2990" s="94">
        <f>IF(AND(AC2990="",M2990=""),0,IF((AC2990=""),M2990,IF((M2990=""),AC2990,AC2990+M2990)))</f>
        <v>356200</v>
      </c>
      <c r="AE2990" s="94">
        <f>IF( (X2990=""),AD2990*1,AD2990*(X2990/100) )</f>
        <v>356200</v>
      </c>
      <c r="AF2990" s="94">
        <v>50000000</v>
      </c>
      <c r="AG2990" s="94">
        <f t="shared" si="289"/>
        <v>0</v>
      </c>
      <c r="AH2990" s="94">
        <v>0.01</v>
      </c>
    </row>
    <row r="2991" spans="1:34" s="73" customFormat="1" x14ac:dyDescent="0.55000000000000004">
      <c r="A2991" s="108"/>
      <c r="B2991" s="109">
        <v>1300</v>
      </c>
      <c r="C2991" s="102">
        <v>8335</v>
      </c>
      <c r="D2991" s="90" t="s">
        <v>4199</v>
      </c>
      <c r="E2991" s="102" t="s">
        <v>34</v>
      </c>
      <c r="F2991" s="102">
        <v>22445</v>
      </c>
      <c r="G2991" s="102">
        <v>1</v>
      </c>
      <c r="H2991" s="102">
        <v>3</v>
      </c>
      <c r="I2991" s="98">
        <v>31</v>
      </c>
      <c r="J2991" s="102" t="s">
        <v>38</v>
      </c>
      <c r="K2991" s="94">
        <f>((G2991*400)+(H2991*100))+I2991</f>
        <v>731</v>
      </c>
      <c r="L2991" s="94">
        <v>250</v>
      </c>
      <c r="M2991" s="94">
        <f>K2991*L2991</f>
        <v>182750</v>
      </c>
      <c r="N2991" s="102"/>
      <c r="O2991" s="111"/>
      <c r="P2991" s="96"/>
      <c r="Q2991" s="111"/>
      <c r="R2991" s="111"/>
      <c r="S2991" s="97"/>
      <c r="T2991" s="102"/>
      <c r="U2991" s="102"/>
      <c r="V2991" s="102"/>
      <c r="W2991" s="94"/>
      <c r="X2991" s="98"/>
      <c r="Y2991" s="94"/>
      <c r="Z2991" s="94"/>
      <c r="AA2991" s="89"/>
      <c r="AB2991" s="89"/>
      <c r="AC2991" s="94"/>
      <c r="AD2991" s="94">
        <f>IF(AND(AC2991="",M2991=""),0,IF((AC2991=""),M2991,IF((M2991=""),AC2991,AC2991+M2991)))</f>
        <v>182750</v>
      </c>
      <c r="AE2991" s="94">
        <f>IF( (X2991=""),AD2991*1,AD2991*(X2991/100) )</f>
        <v>182750</v>
      </c>
      <c r="AF2991" s="94">
        <v>50000000</v>
      </c>
      <c r="AG2991" s="94">
        <f t="shared" si="289"/>
        <v>0</v>
      </c>
      <c r="AH2991" s="94">
        <v>0.01</v>
      </c>
    </row>
    <row r="2992" spans="1:34" s="73" customFormat="1" x14ac:dyDescent="0.55000000000000004">
      <c r="A2992" s="108"/>
      <c r="B2992" s="109"/>
      <c r="C2992" s="102"/>
      <c r="D2992" s="90"/>
      <c r="E2992" s="102"/>
      <c r="F2992" s="102"/>
      <c r="G2992" s="102"/>
      <c r="H2992" s="102"/>
      <c r="I2992" s="98"/>
      <c r="J2992" s="102"/>
      <c r="K2992" s="94"/>
      <c r="L2992" s="94" t="s">
        <v>63</v>
      </c>
      <c r="M2992" s="94">
        <f>SUM(M2986:M2991)</f>
        <v>1656075</v>
      </c>
      <c r="N2992" s="102"/>
      <c r="O2992" s="111"/>
      <c r="P2992" s="96"/>
      <c r="Q2992" s="111"/>
      <c r="R2992" s="111"/>
      <c r="S2992" s="97"/>
      <c r="T2992" s="102"/>
      <c r="U2992" s="102"/>
      <c r="V2992" s="102"/>
      <c r="W2992" s="94"/>
      <c r="X2992" s="98"/>
      <c r="Y2992" s="94"/>
      <c r="Z2992" s="94"/>
      <c r="AA2992" s="89"/>
      <c r="AB2992" s="89"/>
      <c r="AC2992" s="94"/>
      <c r="AD2992" s="94">
        <f>SUM(AD2986:AD2991)</f>
        <v>5160425.8</v>
      </c>
      <c r="AE2992" s="94">
        <f>SUM(AE2986:AE2991)</f>
        <v>3507545.5062399996</v>
      </c>
      <c r="AF2992" s="94"/>
      <c r="AG2992" s="94">
        <f>SUM(AG2986:AG2991)</f>
        <v>0</v>
      </c>
      <c r="AH2992" s="94"/>
    </row>
    <row r="2993" spans="1:34" s="73" customFormat="1" x14ac:dyDescent="0.55000000000000004">
      <c r="A2993" s="108" t="s">
        <v>4189</v>
      </c>
      <c r="B2993" s="109">
        <v>1301</v>
      </c>
      <c r="C2993" s="102">
        <v>6035</v>
      </c>
      <c r="D2993" s="90" t="s">
        <v>4200</v>
      </c>
      <c r="E2993" s="102" t="s">
        <v>34</v>
      </c>
      <c r="F2993" s="102">
        <v>23880</v>
      </c>
      <c r="G2993" s="102">
        <v>3</v>
      </c>
      <c r="H2993" s="102">
        <v>2</v>
      </c>
      <c r="I2993" s="98">
        <v>36</v>
      </c>
      <c r="J2993" s="102" t="s">
        <v>38</v>
      </c>
      <c r="K2993" s="94">
        <f>((G2993*400)+(H2993*100))+I2993</f>
        <v>1436</v>
      </c>
      <c r="L2993" s="94">
        <v>450</v>
      </c>
      <c r="M2993" s="94">
        <f>K2993*L2993</f>
        <v>646200</v>
      </c>
      <c r="N2993" s="102">
        <v>1</v>
      </c>
      <c r="O2993" s="111" t="s">
        <v>4187</v>
      </c>
      <c r="P2993" s="96">
        <v>3570800002121</v>
      </c>
      <c r="Q2993" s="111" t="s">
        <v>4188</v>
      </c>
      <c r="R2993" s="111" t="s">
        <v>4191</v>
      </c>
      <c r="S2993" s="97"/>
      <c r="T2993" s="102" t="s">
        <v>51</v>
      </c>
      <c r="U2993" s="102" t="s">
        <v>45</v>
      </c>
      <c r="V2993" s="102" t="s">
        <v>52</v>
      </c>
      <c r="W2993" s="94">
        <v>58.52</v>
      </c>
      <c r="X2993" s="98">
        <v>5.0199999999999996</v>
      </c>
      <c r="Y2993" s="94">
        <v>6750</v>
      </c>
      <c r="Z2993" s="94">
        <f t="shared" ref="Z2993:Z2999" si="290">W2993*Y2993</f>
        <v>395010</v>
      </c>
      <c r="AA2993" s="89">
        <v>1</v>
      </c>
      <c r="AB2993" s="89">
        <v>1</v>
      </c>
      <c r="AC2993" s="94">
        <f t="shared" ref="AC2993:AC2999" si="291">(Z2993*(100-AB2993))/100</f>
        <v>391059.9</v>
      </c>
      <c r="AD2993" s="94">
        <f>IF(AND(AC2993="",M2987=""),0,IF((AC2993=""),M2987, IF( (M2987=""),AC2993,AC2993+M2987)))</f>
        <v>707059.9</v>
      </c>
      <c r="AE2993" s="94">
        <f>IF( (X2993=""),AD2993*1,( M2987+(SUM(AC2993:AC2993)) )*(X2993/100) )</f>
        <v>35494.40698</v>
      </c>
      <c r="AF2993" s="94">
        <v>50000000</v>
      </c>
      <c r="AG2993" s="94">
        <f t="shared" ref="AG2993:AG2999" si="292">IF((AF2993-AE2993) &gt; 1,0,IF((AF2993-AE2993)&lt;0,AE2993-AF2993,AF2993-AE2993))</f>
        <v>0</v>
      </c>
      <c r="AH2993" s="94">
        <v>0.02</v>
      </c>
    </row>
    <row r="2994" spans="1:34" s="73" customFormat="1" x14ac:dyDescent="0.55000000000000004">
      <c r="A2994" s="108"/>
      <c r="B2994" s="109"/>
      <c r="C2994" s="102"/>
      <c r="D2994" s="90"/>
      <c r="E2994" s="102"/>
      <c r="F2994" s="102"/>
      <c r="G2994" s="102"/>
      <c r="H2994" s="102"/>
      <c r="I2994" s="98"/>
      <c r="J2994" s="102"/>
      <c r="K2994" s="94"/>
      <c r="L2994" s="94"/>
      <c r="M2994" s="94"/>
      <c r="N2994" s="102">
        <v>2</v>
      </c>
      <c r="O2994" s="111" t="s">
        <v>4187</v>
      </c>
      <c r="P2994" s="96">
        <v>3570800002121</v>
      </c>
      <c r="Q2994" s="111" t="s">
        <v>4188</v>
      </c>
      <c r="R2994" s="111" t="s">
        <v>4191</v>
      </c>
      <c r="S2994" s="97"/>
      <c r="T2994" s="102" t="s">
        <v>51</v>
      </c>
      <c r="U2994" s="102" t="s">
        <v>45</v>
      </c>
      <c r="V2994" s="102" t="s">
        <v>52</v>
      </c>
      <c r="W2994" s="94">
        <v>114.24</v>
      </c>
      <c r="X2994" s="98">
        <v>9.81</v>
      </c>
      <c r="Y2994" s="94">
        <v>6750</v>
      </c>
      <c r="Z2994" s="94">
        <f t="shared" si="290"/>
        <v>771120</v>
      </c>
      <c r="AA2994" s="89">
        <v>1</v>
      </c>
      <c r="AB2994" s="89">
        <v>1</v>
      </c>
      <c r="AC2994" s="94">
        <f t="shared" si="291"/>
        <v>763408.8</v>
      </c>
      <c r="AD2994" s="94">
        <f>IF(AND(AC2994="",M2987=""),0,IF((AC2994=""),M2987, IF( (M2987=""),AC2994,AC2994+M2987)))</f>
        <v>1079408.8</v>
      </c>
      <c r="AE2994" s="94">
        <f>IF( (X2994=""),AD2994*1,( M2987+(SUM(AC2994:AC2994)) )*(X2994/100) )</f>
        <v>105890.00328000002</v>
      </c>
      <c r="AF2994" s="94">
        <v>50000000</v>
      </c>
      <c r="AG2994" s="94">
        <f t="shared" si="292"/>
        <v>0</v>
      </c>
      <c r="AH2994" s="94">
        <v>0.02</v>
      </c>
    </row>
    <row r="2995" spans="1:34" s="73" customFormat="1" x14ac:dyDescent="0.55000000000000004">
      <c r="A2995" s="108"/>
      <c r="B2995" s="109"/>
      <c r="C2995" s="102"/>
      <c r="D2995" s="90"/>
      <c r="E2995" s="102"/>
      <c r="F2995" s="102"/>
      <c r="G2995" s="102"/>
      <c r="H2995" s="102"/>
      <c r="I2995" s="98"/>
      <c r="J2995" s="102"/>
      <c r="K2995" s="94"/>
      <c r="L2995" s="94"/>
      <c r="M2995" s="94"/>
      <c r="N2995" s="102">
        <v>3</v>
      </c>
      <c r="O2995" s="111" t="s">
        <v>4187</v>
      </c>
      <c r="P2995" s="96">
        <v>3570800002121</v>
      </c>
      <c r="Q2995" s="111" t="s">
        <v>4188</v>
      </c>
      <c r="R2995" s="111" t="s">
        <v>4191</v>
      </c>
      <c r="S2995" s="97"/>
      <c r="T2995" s="102" t="s">
        <v>51</v>
      </c>
      <c r="U2995" s="102" t="s">
        <v>45</v>
      </c>
      <c r="V2995" s="102" t="s">
        <v>52</v>
      </c>
      <c r="W2995" s="94">
        <v>44.62</v>
      </c>
      <c r="X2995" s="98">
        <v>3.83</v>
      </c>
      <c r="Y2995" s="94">
        <v>6750</v>
      </c>
      <c r="Z2995" s="94">
        <f t="shared" si="290"/>
        <v>301185</v>
      </c>
      <c r="AA2995" s="89">
        <v>1</v>
      </c>
      <c r="AB2995" s="89">
        <v>1</v>
      </c>
      <c r="AC2995" s="94">
        <f t="shared" si="291"/>
        <v>298173.15000000002</v>
      </c>
      <c r="AD2995" s="94">
        <f>IF(AND(AC2995="",M2987=""),0,IF((AC2995=""),M2987, IF( (M2987=""),AC2995,AC2995+M2987)))</f>
        <v>614173.15</v>
      </c>
      <c r="AE2995" s="94">
        <f>IF( (X2995=""),AD2995*1,( M2987+(SUM(AC2995:AC2995)) )*(X2995/100) )</f>
        <v>23522.831645000002</v>
      </c>
      <c r="AF2995" s="94">
        <v>50000000</v>
      </c>
      <c r="AG2995" s="94">
        <f t="shared" si="292"/>
        <v>0</v>
      </c>
      <c r="AH2995" s="94">
        <v>0.02</v>
      </c>
    </row>
    <row r="2996" spans="1:34" s="73" customFormat="1" x14ac:dyDescent="0.55000000000000004">
      <c r="A2996" s="108"/>
      <c r="B2996" s="109"/>
      <c r="C2996" s="102"/>
      <c r="D2996" s="90"/>
      <c r="E2996" s="102"/>
      <c r="F2996" s="102"/>
      <c r="G2996" s="102"/>
      <c r="H2996" s="102"/>
      <c r="I2996" s="98"/>
      <c r="J2996" s="102"/>
      <c r="K2996" s="94"/>
      <c r="L2996" s="94"/>
      <c r="M2996" s="94"/>
      <c r="N2996" s="102">
        <v>4</v>
      </c>
      <c r="O2996" s="111" t="s">
        <v>4187</v>
      </c>
      <c r="P2996" s="96">
        <v>3570800002121</v>
      </c>
      <c r="Q2996" s="111" t="s">
        <v>4188</v>
      </c>
      <c r="R2996" s="111" t="s">
        <v>4191</v>
      </c>
      <c r="S2996" s="97"/>
      <c r="T2996" s="102" t="s">
        <v>55</v>
      </c>
      <c r="U2996" s="102" t="s">
        <v>45</v>
      </c>
      <c r="V2996" s="102" t="s">
        <v>52</v>
      </c>
      <c r="W2996" s="94">
        <v>20.399999999999999</v>
      </c>
      <c r="X2996" s="98">
        <v>1.75</v>
      </c>
      <c r="Y2996" s="94">
        <v>0</v>
      </c>
      <c r="Z2996" s="94">
        <f t="shared" si="290"/>
        <v>0</v>
      </c>
      <c r="AA2996" s="89">
        <v>1</v>
      </c>
      <c r="AB2996" s="89">
        <v>1</v>
      </c>
      <c r="AC2996" s="94">
        <f t="shared" si="291"/>
        <v>0</v>
      </c>
      <c r="AD2996" s="94">
        <f>IF(AND(AC2996="",M2987=""),0,IF((AC2996=""),M2987, IF( (M2987=""),AC2996,AC2996+M2987)))</f>
        <v>316000</v>
      </c>
      <c r="AE2996" s="94">
        <f>IF( (X2996=""),AD2996*1,( M2987+(SUM(AC2996:AC2996)) )*(X2996/100) )</f>
        <v>5530.0000000000009</v>
      </c>
      <c r="AF2996" s="94">
        <v>50000000</v>
      </c>
      <c r="AG2996" s="94">
        <f t="shared" si="292"/>
        <v>0</v>
      </c>
      <c r="AH2996" s="94">
        <v>0.02</v>
      </c>
    </row>
    <row r="2997" spans="1:34" s="73" customFormat="1" x14ac:dyDescent="0.55000000000000004">
      <c r="A2997" s="108"/>
      <c r="B2997" s="109"/>
      <c r="C2997" s="102"/>
      <c r="D2997" s="90"/>
      <c r="E2997" s="102"/>
      <c r="F2997" s="102"/>
      <c r="G2997" s="102"/>
      <c r="H2997" s="102"/>
      <c r="I2997" s="98"/>
      <c r="J2997" s="102"/>
      <c r="K2997" s="94"/>
      <c r="L2997" s="94"/>
      <c r="M2997" s="94"/>
      <c r="N2997" s="102">
        <v>5</v>
      </c>
      <c r="O2997" s="111" t="s">
        <v>4187</v>
      </c>
      <c r="P2997" s="96">
        <v>3570800002121</v>
      </c>
      <c r="Q2997" s="111" t="s">
        <v>4188</v>
      </c>
      <c r="R2997" s="111" t="s">
        <v>4191</v>
      </c>
      <c r="S2997" s="97"/>
      <c r="T2997" s="102" t="s">
        <v>51</v>
      </c>
      <c r="U2997" s="102" t="s">
        <v>45</v>
      </c>
      <c r="V2997" s="102" t="s">
        <v>52</v>
      </c>
      <c r="W2997" s="94">
        <v>774.44</v>
      </c>
      <c r="X2997" s="98">
        <v>66.5</v>
      </c>
      <c r="Y2997" s="94">
        <v>6750</v>
      </c>
      <c r="Z2997" s="94">
        <f t="shared" si="290"/>
        <v>5227470</v>
      </c>
      <c r="AA2997" s="89">
        <v>1</v>
      </c>
      <c r="AB2997" s="89">
        <v>1</v>
      </c>
      <c r="AC2997" s="94">
        <f t="shared" si="291"/>
        <v>5175195.3</v>
      </c>
      <c r="AD2997" s="94">
        <f>IF(AND(AC2997="",M2987=""),0,IF((AC2997=""),M2987, IF( (M2987=""),AC2997,AC2997+M2987)))</f>
        <v>5491195.2999999998</v>
      </c>
      <c r="AE2997" s="94">
        <f>IF( (X2997=""),AD2997*1,( M2987+(SUM(AC2997:AC2997)) )*(X2997/100) )</f>
        <v>3651644.8744999999</v>
      </c>
      <c r="AF2997" s="94">
        <v>50000000</v>
      </c>
      <c r="AG2997" s="94">
        <f t="shared" si="292"/>
        <v>0</v>
      </c>
      <c r="AH2997" s="94">
        <v>0.02</v>
      </c>
    </row>
    <row r="2998" spans="1:34" s="73" customFormat="1" x14ac:dyDescent="0.55000000000000004">
      <c r="A2998" s="108"/>
      <c r="B2998" s="109"/>
      <c r="C2998" s="102"/>
      <c r="D2998" s="90"/>
      <c r="E2998" s="102"/>
      <c r="F2998" s="102"/>
      <c r="G2998" s="102"/>
      <c r="H2998" s="102"/>
      <c r="I2998" s="98"/>
      <c r="J2998" s="102"/>
      <c r="K2998" s="94"/>
      <c r="L2998" s="94"/>
      <c r="M2998" s="94"/>
      <c r="N2998" s="102">
        <v>6</v>
      </c>
      <c r="O2998" s="111" t="s">
        <v>4187</v>
      </c>
      <c r="P2998" s="96">
        <v>3570800002121</v>
      </c>
      <c r="Q2998" s="111" t="s">
        <v>4188</v>
      </c>
      <c r="R2998" s="111" t="s">
        <v>4191</v>
      </c>
      <c r="S2998" s="97"/>
      <c r="T2998" s="102" t="s">
        <v>51</v>
      </c>
      <c r="U2998" s="102" t="s">
        <v>45</v>
      </c>
      <c r="V2998" s="102" t="s">
        <v>52</v>
      </c>
      <c r="W2998" s="94">
        <v>36.479999999999997</v>
      </c>
      <c r="X2998" s="98">
        <v>3.13</v>
      </c>
      <c r="Y2998" s="94">
        <v>6750</v>
      </c>
      <c r="Z2998" s="94">
        <f t="shared" si="290"/>
        <v>246239.99999999997</v>
      </c>
      <c r="AA2998" s="89">
        <v>1</v>
      </c>
      <c r="AB2998" s="89">
        <v>1</v>
      </c>
      <c r="AC2998" s="94">
        <f t="shared" si="291"/>
        <v>243777.59999999998</v>
      </c>
      <c r="AD2998" s="94">
        <f>IF(AND(AC2998="",M2987=""),0,IF((AC2998=""),M2987, IF( (M2987=""),AC2998,AC2998+M2987)))</f>
        <v>559777.6</v>
      </c>
      <c r="AE2998" s="94">
        <f>IF( (X2998=""),AD2998*1,( M2987+(SUM(AC2998:AC2998)) )*(X2998/100) )</f>
        <v>17521.03888</v>
      </c>
      <c r="AF2998" s="94">
        <v>50000000</v>
      </c>
      <c r="AG2998" s="94">
        <f t="shared" si="292"/>
        <v>0</v>
      </c>
      <c r="AH2998" s="94">
        <v>0.02</v>
      </c>
    </row>
    <row r="2999" spans="1:34" s="73" customFormat="1" x14ac:dyDescent="0.55000000000000004">
      <c r="A2999" s="108"/>
      <c r="B2999" s="109"/>
      <c r="C2999" s="102"/>
      <c r="D2999" s="90"/>
      <c r="E2999" s="102"/>
      <c r="F2999" s="102"/>
      <c r="G2999" s="102"/>
      <c r="H2999" s="102"/>
      <c r="I2999" s="98"/>
      <c r="J2999" s="102"/>
      <c r="K2999" s="94"/>
      <c r="L2999" s="94"/>
      <c r="M2999" s="94"/>
      <c r="N2999" s="102">
        <v>7</v>
      </c>
      <c r="O2999" s="111" t="s">
        <v>4187</v>
      </c>
      <c r="P2999" s="96">
        <v>3570800002121</v>
      </c>
      <c r="Q2999" s="111" t="s">
        <v>4188</v>
      </c>
      <c r="R2999" s="111" t="s">
        <v>4191</v>
      </c>
      <c r="S2999" s="97" t="s">
        <v>4200</v>
      </c>
      <c r="T2999" s="102" t="s">
        <v>51</v>
      </c>
      <c r="U2999" s="102" t="s">
        <v>45</v>
      </c>
      <c r="V2999" s="102" t="s">
        <v>52</v>
      </c>
      <c r="W2999" s="94">
        <v>115.92</v>
      </c>
      <c r="X2999" s="98">
        <v>9.9499999999999993</v>
      </c>
      <c r="Y2999" s="94">
        <v>6750</v>
      </c>
      <c r="Z2999" s="94">
        <f t="shared" si="290"/>
        <v>782460</v>
      </c>
      <c r="AA2999" s="89">
        <v>6</v>
      </c>
      <c r="AB2999" s="89">
        <v>6</v>
      </c>
      <c r="AC2999" s="94">
        <f t="shared" si="291"/>
        <v>735512.4</v>
      </c>
      <c r="AD2999" s="94">
        <f>IF(AND(AC2999="",M2987=""),0,IF((AC2999=""),M2987, IF( (M2987=""),AC2999,AC2999+M2987)))</f>
        <v>1051512.3999999999</v>
      </c>
      <c r="AE2999" s="94">
        <f>IF( (X2999=""),AD2999*1,( M2987+(SUM(AC2999:AC2999)) )*(X2999/100) )</f>
        <v>104625.48379999999</v>
      </c>
      <c r="AF2999" s="94">
        <v>50000000</v>
      </c>
      <c r="AG2999" s="94">
        <f t="shared" si="292"/>
        <v>0</v>
      </c>
      <c r="AH2999" s="94">
        <v>0.02</v>
      </c>
    </row>
    <row r="3000" spans="1:34" s="73" customFormat="1" x14ac:dyDescent="0.55000000000000004">
      <c r="A3000" s="108"/>
      <c r="B3000" s="109"/>
      <c r="C3000" s="102"/>
      <c r="D3000" s="90"/>
      <c r="E3000" s="102"/>
      <c r="F3000" s="102"/>
      <c r="G3000" s="102"/>
      <c r="H3000" s="102"/>
      <c r="I3000" s="98"/>
      <c r="J3000" s="102"/>
      <c r="K3000" s="94"/>
      <c r="L3000" s="94" t="s">
        <v>63</v>
      </c>
      <c r="M3000" s="94">
        <f>SUM(M2993:M2999)</f>
        <v>646200</v>
      </c>
      <c r="N3000" s="102"/>
      <c r="O3000" s="111"/>
      <c r="P3000" s="96"/>
      <c r="Q3000" s="111"/>
      <c r="R3000" s="111"/>
      <c r="S3000" s="97"/>
      <c r="T3000" s="102"/>
      <c r="U3000" s="102"/>
      <c r="V3000" s="102"/>
      <c r="W3000" s="94"/>
      <c r="X3000" s="98"/>
      <c r="Y3000" s="94"/>
      <c r="Z3000" s="94"/>
      <c r="AA3000" s="89"/>
      <c r="AB3000" s="89"/>
      <c r="AC3000" s="94"/>
      <c r="AD3000" s="94">
        <f>SUM(AD2993:AD2999)</f>
        <v>9819127.1500000004</v>
      </c>
      <c r="AE3000" s="94">
        <f>SUM(AE2993:AE2999)</f>
        <v>3944228.6390849999</v>
      </c>
      <c r="AF3000" s="94"/>
      <c r="AG3000" s="94">
        <f>SUM(AG2993:AG2999)</f>
        <v>0</v>
      </c>
      <c r="AH3000" s="94"/>
    </row>
    <row r="3001" spans="1:34" s="73" customFormat="1" x14ac:dyDescent="0.55000000000000004">
      <c r="A3001" s="108" t="s">
        <v>4201</v>
      </c>
      <c r="B3001" s="109">
        <v>1302</v>
      </c>
      <c r="C3001" s="102">
        <v>6378</v>
      </c>
      <c r="D3001" s="90" t="s">
        <v>4202</v>
      </c>
      <c r="E3001" s="102" t="s">
        <v>37</v>
      </c>
      <c r="F3001" s="102">
        <v>5391</v>
      </c>
      <c r="G3001" s="102">
        <v>3</v>
      </c>
      <c r="H3001" s="102">
        <v>2</v>
      </c>
      <c r="I3001" s="98">
        <v>37</v>
      </c>
      <c r="J3001" s="102" t="s">
        <v>38</v>
      </c>
      <c r="K3001" s="94">
        <f>((G3001*400)+(H3001*100))+I3001</f>
        <v>1437</v>
      </c>
      <c r="L3001" s="94">
        <v>400</v>
      </c>
      <c r="M3001" s="94">
        <f>K3001*L3001</f>
        <v>574800</v>
      </c>
      <c r="N3001" s="102"/>
      <c r="O3001" s="111"/>
      <c r="P3001" s="96"/>
      <c r="Q3001" s="111"/>
      <c r="R3001" s="111"/>
      <c r="S3001" s="97"/>
      <c r="T3001" s="102"/>
      <c r="U3001" s="102"/>
      <c r="V3001" s="102"/>
      <c r="W3001" s="94"/>
      <c r="X3001" s="98"/>
      <c r="Y3001" s="94"/>
      <c r="Z3001" s="94"/>
      <c r="AA3001" s="89"/>
      <c r="AB3001" s="89"/>
      <c r="AC3001" s="94"/>
      <c r="AD3001" s="94">
        <f>IF(AND(AC3001="",M3001=""),0,IF((AC3001=""),M3001,IF((M3001=""),AC3001,AC3001+M3001)))</f>
        <v>574800</v>
      </c>
      <c r="AE3001" s="94">
        <f>IF( (X3001=""),AD3001*1,AD3001*(X3001/100) )</f>
        <v>574800</v>
      </c>
      <c r="AF3001" s="94">
        <v>0</v>
      </c>
      <c r="AG3001" s="94">
        <f>IF((AF3001-AE3001) &gt; 1,0,IF((AF3001-AE3001)&lt;0,AE3001-AF3001,AF3001-AE3001))</f>
        <v>574800</v>
      </c>
      <c r="AH3001" s="94">
        <v>0.01</v>
      </c>
    </row>
    <row r="3002" spans="1:34" s="73" customFormat="1" x14ac:dyDescent="0.55000000000000004">
      <c r="A3002" s="108"/>
      <c r="B3002" s="109"/>
      <c r="C3002" s="102"/>
      <c r="D3002" s="90"/>
      <c r="E3002" s="102"/>
      <c r="F3002" s="102"/>
      <c r="G3002" s="102"/>
      <c r="H3002" s="102"/>
      <c r="I3002" s="98"/>
      <c r="J3002" s="102"/>
      <c r="K3002" s="94"/>
      <c r="L3002" s="94" t="s">
        <v>63</v>
      </c>
      <c r="M3002" s="94">
        <f>SUM(M3001:M3001)</f>
        <v>574800</v>
      </c>
      <c r="N3002" s="102"/>
      <c r="O3002" s="111"/>
      <c r="P3002" s="96"/>
      <c r="Q3002" s="111"/>
      <c r="R3002" s="111"/>
      <c r="S3002" s="97"/>
      <c r="T3002" s="102"/>
      <c r="U3002" s="102"/>
      <c r="V3002" s="102"/>
      <c r="W3002" s="94"/>
      <c r="X3002" s="98"/>
      <c r="Y3002" s="94"/>
      <c r="Z3002" s="94"/>
      <c r="AA3002" s="89"/>
      <c r="AB3002" s="89"/>
      <c r="AC3002" s="94"/>
      <c r="AD3002" s="94">
        <f>SUM(AD3001:AD3001)</f>
        <v>574800</v>
      </c>
      <c r="AE3002" s="94">
        <f>SUM(AE3001:AE3001)</f>
        <v>574800</v>
      </c>
      <c r="AF3002" s="94"/>
      <c r="AG3002" s="94">
        <f>SUM(AG3001:AG3001)</f>
        <v>574800</v>
      </c>
      <c r="AH3002" s="94"/>
    </row>
    <row r="3003" spans="1:34" s="73" customFormat="1" x14ac:dyDescent="0.55000000000000004">
      <c r="A3003" s="108" t="s">
        <v>4205</v>
      </c>
      <c r="B3003" s="109">
        <v>1303</v>
      </c>
      <c r="C3003" s="102">
        <v>9014</v>
      </c>
      <c r="D3003" s="90" t="s">
        <v>4206</v>
      </c>
      <c r="E3003" s="102" t="s">
        <v>34</v>
      </c>
      <c r="F3003" s="102">
        <v>17514</v>
      </c>
      <c r="G3003" s="102">
        <v>0</v>
      </c>
      <c r="H3003" s="102">
        <v>2</v>
      </c>
      <c r="I3003" s="98">
        <v>79</v>
      </c>
      <c r="J3003" s="102" t="s">
        <v>35</v>
      </c>
      <c r="K3003" s="94">
        <f>((G3003*400)+(H3003*100))+I3003</f>
        <v>279</v>
      </c>
      <c r="L3003" s="94">
        <v>800</v>
      </c>
      <c r="M3003" s="94">
        <f>K3003*L3003</f>
        <v>223200</v>
      </c>
      <c r="N3003" s="102">
        <v>1</v>
      </c>
      <c r="O3003" s="111" t="s">
        <v>4203</v>
      </c>
      <c r="P3003" s="96">
        <v>3570800354818</v>
      </c>
      <c r="Q3003" s="111" t="s">
        <v>4204</v>
      </c>
      <c r="R3003" s="111" t="s">
        <v>4207</v>
      </c>
      <c r="S3003" s="97" t="s">
        <v>4208</v>
      </c>
      <c r="T3003" s="102" t="s">
        <v>51</v>
      </c>
      <c r="U3003" s="102" t="s">
        <v>74</v>
      </c>
      <c r="V3003" s="102" t="s">
        <v>52</v>
      </c>
      <c r="W3003" s="94">
        <v>235.95</v>
      </c>
      <c r="X3003" s="98">
        <v>48.05</v>
      </c>
      <c r="Y3003" s="94">
        <v>6750</v>
      </c>
      <c r="Z3003" s="94">
        <f>W3003*Y3003</f>
        <v>1592662.5</v>
      </c>
      <c r="AA3003" s="89">
        <v>21</v>
      </c>
      <c r="AB3003" s="89">
        <v>93</v>
      </c>
      <c r="AC3003" s="94">
        <f>(Z3003*(100-AB3003))/100</f>
        <v>111486.375</v>
      </c>
      <c r="AD3003" s="94">
        <f>IF(AND(AC3003="",M3003=""),0,IF((AC3003=""),M3003, IF( (M3003=""),AC3003,AC3003+M3003)))</f>
        <v>334686.375</v>
      </c>
      <c r="AE3003" s="94">
        <f>IF( (X3003=""),AD3003*1,( M3003+(SUM(AC3003:AC3003)) )*(X3003/100) )</f>
        <v>160816.80318749999</v>
      </c>
      <c r="AF3003" s="94">
        <v>50000000</v>
      </c>
      <c r="AG3003" s="94">
        <f>IF((AF3003-AE3003) &gt; 1,0,IF((AF3003-AE3003)&lt;0,AE3003-AF3003,AF3003-AE3003))</f>
        <v>0</v>
      </c>
      <c r="AH3003" s="94">
        <v>0.02</v>
      </c>
    </row>
    <row r="3004" spans="1:34" s="73" customFormat="1" x14ac:dyDescent="0.55000000000000004">
      <c r="A3004" s="108"/>
      <c r="B3004" s="109"/>
      <c r="C3004" s="102"/>
      <c r="D3004" s="90"/>
      <c r="E3004" s="102"/>
      <c r="F3004" s="102"/>
      <c r="G3004" s="102"/>
      <c r="H3004" s="102"/>
      <c r="I3004" s="98"/>
      <c r="J3004" s="102"/>
      <c r="K3004" s="94"/>
      <c r="L3004" s="94"/>
      <c r="M3004" s="94"/>
      <c r="N3004" s="102">
        <v>2</v>
      </c>
      <c r="O3004" s="111" t="s">
        <v>4203</v>
      </c>
      <c r="P3004" s="96">
        <v>3570800354818</v>
      </c>
      <c r="Q3004" s="111" t="s">
        <v>4204</v>
      </c>
      <c r="R3004" s="111" t="s">
        <v>4207</v>
      </c>
      <c r="S3004" s="97" t="s">
        <v>4209</v>
      </c>
      <c r="T3004" s="102" t="s">
        <v>51</v>
      </c>
      <c r="U3004" s="102" t="s">
        <v>74</v>
      </c>
      <c r="V3004" s="102" t="s">
        <v>52</v>
      </c>
      <c r="W3004" s="94">
        <v>255.15</v>
      </c>
      <c r="X3004" s="98">
        <v>51.95</v>
      </c>
      <c r="Y3004" s="94">
        <v>6750</v>
      </c>
      <c r="Z3004" s="94">
        <f>W3004*Y3004</f>
        <v>1722262.5</v>
      </c>
      <c r="AA3004" s="89">
        <v>21</v>
      </c>
      <c r="AB3004" s="89">
        <v>93</v>
      </c>
      <c r="AC3004" s="94">
        <f>(Z3004*(100-AB3004))/100</f>
        <v>120558.375</v>
      </c>
      <c r="AD3004" s="94">
        <f>IF(AND(AC3004="",M3003=""),0,IF((AC3004=""),M3003, IF( (M3003=""),AC3004,AC3004+M3003)))</f>
        <v>343758.375</v>
      </c>
      <c r="AE3004" s="94">
        <f>IF( (X3004=""),AD3004*1,( M3003+(SUM(AC3004:AC3004)) )*(X3004/100) )</f>
        <v>178582.47581250002</v>
      </c>
      <c r="AF3004" s="94">
        <v>50000000</v>
      </c>
      <c r="AG3004" s="94">
        <f>IF((AF3004-AE3004) &gt; 1,0,IF((AF3004-AE3004)&lt;0,AE3004-AF3004,AF3004-AE3004))</f>
        <v>0</v>
      </c>
      <c r="AH3004" s="94">
        <v>0.02</v>
      </c>
    </row>
    <row r="3005" spans="1:34" s="73" customFormat="1" x14ac:dyDescent="0.55000000000000004">
      <c r="A3005" s="108"/>
      <c r="B3005" s="109"/>
      <c r="C3005" s="102"/>
      <c r="D3005" s="90"/>
      <c r="E3005" s="102"/>
      <c r="F3005" s="102"/>
      <c r="G3005" s="102"/>
      <c r="H3005" s="102"/>
      <c r="I3005" s="98"/>
      <c r="J3005" s="102"/>
      <c r="K3005" s="94"/>
      <c r="L3005" s="94" t="s">
        <v>63</v>
      </c>
      <c r="M3005" s="94">
        <f>SUM(M3003:M3004)</f>
        <v>223200</v>
      </c>
      <c r="N3005" s="102"/>
      <c r="O3005" s="111"/>
      <c r="P3005" s="96"/>
      <c r="Q3005" s="111"/>
      <c r="R3005" s="111"/>
      <c r="S3005" s="97"/>
      <c r="T3005" s="102"/>
      <c r="U3005" s="102"/>
      <c r="V3005" s="102"/>
      <c r="W3005" s="94"/>
      <c r="X3005" s="98"/>
      <c r="Y3005" s="94"/>
      <c r="Z3005" s="94"/>
      <c r="AA3005" s="89"/>
      <c r="AB3005" s="89"/>
      <c r="AC3005" s="94"/>
      <c r="AD3005" s="94">
        <f>SUM(AD3003:AD3004)</f>
        <v>678444.75</v>
      </c>
      <c r="AE3005" s="94">
        <f>SUM(AE3003:AE3004)</f>
        <v>339399.27899999998</v>
      </c>
      <c r="AF3005" s="94">
        <v>50000000</v>
      </c>
      <c r="AG3005" s="94">
        <f>SUM(AG3003:AG3004)</f>
        <v>0</v>
      </c>
      <c r="AH3005" s="94"/>
    </row>
    <row r="3006" spans="1:34" s="99" customFormat="1" x14ac:dyDescent="0.55000000000000004">
      <c r="A3006" s="107" t="s">
        <v>15391</v>
      </c>
      <c r="B3006" s="102">
        <v>1527</v>
      </c>
      <c r="C3006" s="102">
        <v>10619</v>
      </c>
      <c r="D3006" s="90" t="s">
        <v>15392</v>
      </c>
      <c r="E3006" s="102" t="s">
        <v>34</v>
      </c>
      <c r="F3006" s="102">
        <v>23591</v>
      </c>
      <c r="G3006" s="102">
        <v>0</v>
      </c>
      <c r="H3006" s="102">
        <v>1</v>
      </c>
      <c r="I3006" s="98">
        <v>99</v>
      </c>
      <c r="J3006" s="102" t="s">
        <v>68</v>
      </c>
      <c r="K3006" s="94">
        <f>((G3006*400)+(H3006*100))+I3006</f>
        <v>199</v>
      </c>
      <c r="L3006" s="94">
        <v>300</v>
      </c>
      <c r="M3006" s="94">
        <f>K3006*L3006</f>
        <v>59700</v>
      </c>
      <c r="N3006" s="102"/>
      <c r="O3006" s="111"/>
      <c r="P3006" s="96"/>
      <c r="Q3006" s="111"/>
      <c r="R3006" s="111"/>
      <c r="S3006" s="97"/>
      <c r="T3006" s="102"/>
      <c r="U3006" s="102"/>
      <c r="V3006" s="102"/>
      <c r="W3006" s="94"/>
      <c r="X3006" s="98"/>
      <c r="Y3006" s="94"/>
      <c r="Z3006" s="94"/>
      <c r="AA3006" s="89"/>
      <c r="AB3006" s="89"/>
      <c r="AC3006" s="94"/>
      <c r="AD3006" s="94">
        <f>IF(AND(AC3006="",M3006=""),0,IF((AC3006=""),M3006,IF((M3006=""),AC3006,AC3006+M3006)))</f>
        <v>59700</v>
      </c>
      <c r="AE3006" s="94">
        <f>IF( (X3006=""),AD3006*1,AD3006*(X3006/100) )</f>
        <v>59700</v>
      </c>
      <c r="AF3006" s="94">
        <v>0</v>
      </c>
      <c r="AG3006" s="94">
        <f>IF((AF3006-AE3006) &gt; 1,0,IF((AF3006-AE3006)&lt;0,AE3006-AF3006,AF3006-AE3006))</f>
        <v>59700</v>
      </c>
      <c r="AH3006" s="94">
        <v>0.3</v>
      </c>
    </row>
    <row r="3007" spans="1:34" s="99" customFormat="1" x14ac:dyDescent="0.55000000000000004">
      <c r="A3007" s="107"/>
      <c r="B3007" s="102"/>
      <c r="C3007" s="102"/>
      <c r="D3007" s="90"/>
      <c r="E3007" s="102"/>
      <c r="F3007" s="102"/>
      <c r="G3007" s="102"/>
      <c r="H3007" s="102"/>
      <c r="I3007" s="98"/>
      <c r="J3007" s="102"/>
      <c r="K3007" s="94"/>
      <c r="L3007" s="94" t="s">
        <v>63</v>
      </c>
      <c r="M3007" s="94">
        <f>SUM(M3006:M3006)</f>
        <v>59700</v>
      </c>
      <c r="N3007" s="102"/>
      <c r="O3007" s="111"/>
      <c r="P3007" s="96"/>
      <c r="Q3007" s="111"/>
      <c r="R3007" s="111"/>
      <c r="S3007" s="97"/>
      <c r="T3007" s="102"/>
      <c r="U3007" s="102"/>
      <c r="V3007" s="102"/>
      <c r="W3007" s="94"/>
      <c r="X3007" s="98"/>
      <c r="Y3007" s="94"/>
      <c r="Z3007" s="94"/>
      <c r="AA3007" s="89"/>
      <c r="AB3007" s="89"/>
      <c r="AC3007" s="94"/>
      <c r="AD3007" s="94"/>
      <c r="AE3007" s="94">
        <f>SUM(AE3006:AE3006)</f>
        <v>59700</v>
      </c>
      <c r="AF3007" s="94"/>
      <c r="AG3007" s="94">
        <f>SUM(AG3006:AG3006)</f>
        <v>59700</v>
      </c>
      <c r="AH3007" s="94"/>
    </row>
    <row r="3008" spans="1:34" s="99" customFormat="1" x14ac:dyDescent="0.55000000000000004">
      <c r="A3008" s="107" t="s">
        <v>4268</v>
      </c>
      <c r="B3008" s="102">
        <v>1474</v>
      </c>
      <c r="C3008" s="102">
        <v>6076</v>
      </c>
      <c r="D3008" s="90" t="s">
        <v>4269</v>
      </c>
      <c r="E3008" s="102" t="s">
        <v>37</v>
      </c>
      <c r="F3008" s="102">
        <v>5932</v>
      </c>
      <c r="G3008" s="102">
        <v>5</v>
      </c>
      <c r="H3008" s="102">
        <v>2</v>
      </c>
      <c r="I3008" s="98">
        <v>10</v>
      </c>
      <c r="J3008" s="102" t="s">
        <v>38</v>
      </c>
      <c r="K3008" s="94">
        <f>((G3008*400)+(H3008*100))+I3008</f>
        <v>2210</v>
      </c>
      <c r="L3008" s="94">
        <v>800</v>
      </c>
      <c r="M3008" s="94">
        <f>K3008*L3008</f>
        <v>1768000</v>
      </c>
      <c r="N3008" s="102"/>
      <c r="O3008" s="111"/>
      <c r="P3008" s="96"/>
      <c r="Q3008" s="111"/>
      <c r="R3008" s="111"/>
      <c r="S3008" s="97"/>
      <c r="T3008" s="102"/>
      <c r="U3008" s="102"/>
      <c r="V3008" s="102"/>
      <c r="W3008" s="94"/>
      <c r="X3008" s="98"/>
      <c r="Y3008" s="94"/>
      <c r="Z3008" s="94"/>
      <c r="AA3008" s="89"/>
      <c r="AB3008" s="89"/>
      <c r="AC3008" s="94"/>
      <c r="AD3008" s="94">
        <f>IF(AND(AC3008="",M3008=""),0,IF((AC3008=""),M3008,IF((M3008=""),AC3008,AC3008+M3008)))</f>
        <v>1768000</v>
      </c>
      <c r="AE3008" s="94">
        <f>IF( (X3008=""),AD3008*1,AD3008*(X3008/100) )</f>
        <v>1768000</v>
      </c>
      <c r="AF3008" s="94">
        <v>0</v>
      </c>
      <c r="AG3008" s="94">
        <f>IF((AF3008-AE3008) &gt; 1,0,IF((AF3008-AE3008)&lt;0,AE3008-AF3008,AF3008-AE3008))</f>
        <v>1768000</v>
      </c>
      <c r="AH3008" s="94">
        <v>0.01</v>
      </c>
    </row>
    <row r="3009" spans="1:34" s="99" customFormat="1" x14ac:dyDescent="0.55000000000000004">
      <c r="A3009" s="107"/>
      <c r="B3009" s="102"/>
      <c r="C3009" s="102"/>
      <c r="D3009" s="90"/>
      <c r="E3009" s="102"/>
      <c r="F3009" s="102"/>
      <c r="G3009" s="102"/>
      <c r="H3009" s="102"/>
      <c r="I3009" s="98"/>
      <c r="J3009" s="102"/>
      <c r="K3009" s="94"/>
      <c r="L3009" s="94" t="s">
        <v>63</v>
      </c>
      <c r="M3009" s="94">
        <f>SUM(M3008:M3008)</f>
        <v>1768000</v>
      </c>
      <c r="N3009" s="102"/>
      <c r="O3009" s="111"/>
      <c r="P3009" s="96"/>
      <c r="Q3009" s="111"/>
      <c r="R3009" s="111"/>
      <c r="S3009" s="97"/>
      <c r="T3009" s="102"/>
      <c r="U3009" s="102"/>
      <c r="V3009" s="102"/>
      <c r="W3009" s="94"/>
      <c r="X3009" s="98"/>
      <c r="Y3009" s="94"/>
      <c r="Z3009" s="94"/>
      <c r="AA3009" s="89"/>
      <c r="AB3009" s="89"/>
      <c r="AC3009" s="94"/>
      <c r="AD3009" s="94"/>
      <c r="AE3009" s="94">
        <f>SUM(AE3008:AE3008)</f>
        <v>1768000</v>
      </c>
      <c r="AF3009" s="94"/>
      <c r="AG3009" s="94">
        <f>SUM(AG3008:AG3008)</f>
        <v>1768000</v>
      </c>
      <c r="AH3009" s="94"/>
    </row>
    <row r="3010" spans="1:34" s="73" customFormat="1" x14ac:dyDescent="0.55000000000000004">
      <c r="A3010" s="108" t="s">
        <v>4201</v>
      </c>
      <c r="B3010" s="109">
        <v>1304</v>
      </c>
      <c r="C3010" s="102">
        <v>6607</v>
      </c>
      <c r="D3010" s="90" t="s">
        <v>4210</v>
      </c>
      <c r="E3010" s="102" t="s">
        <v>34</v>
      </c>
      <c r="F3010" s="102">
        <v>23166</v>
      </c>
      <c r="G3010" s="102">
        <v>0</v>
      </c>
      <c r="H3010" s="102">
        <v>1</v>
      </c>
      <c r="I3010" s="98">
        <v>65</v>
      </c>
      <c r="J3010" s="102" t="s">
        <v>38</v>
      </c>
      <c r="K3010" s="94">
        <f>((G3010*400)+(H3010*100))+I3010</f>
        <v>165</v>
      </c>
      <c r="L3010" s="94">
        <v>650</v>
      </c>
      <c r="M3010" s="94">
        <f>K3010*L3010</f>
        <v>107250</v>
      </c>
      <c r="N3010" s="102"/>
      <c r="O3010" s="111"/>
      <c r="P3010" s="96"/>
      <c r="Q3010" s="111"/>
      <c r="R3010" s="111"/>
      <c r="S3010" s="97"/>
      <c r="T3010" s="102"/>
      <c r="U3010" s="102"/>
      <c r="V3010" s="102"/>
      <c r="W3010" s="94"/>
      <c r="X3010" s="98"/>
      <c r="Y3010" s="94"/>
      <c r="Z3010" s="94"/>
      <c r="AA3010" s="89"/>
      <c r="AB3010" s="89"/>
      <c r="AC3010" s="94"/>
      <c r="AD3010" s="94">
        <f>IF(AND(AC3010="",M3010=""),0,IF((AC3010=""),M3010,IF((M3010=""),AC3010,AC3010+M3010)))</f>
        <v>107250</v>
      </c>
      <c r="AE3010" s="94">
        <f>IF( (X3010=""),AD3010*1,AD3010*(X3010/100) )</f>
        <v>107250</v>
      </c>
      <c r="AF3010" s="94">
        <v>50000000</v>
      </c>
      <c r="AG3010" s="94">
        <f>IF((AF3010-AE3010) &gt; 1,0,IF((AF3010-AE3010)&lt;0,AE3010-AF3010,AF3010-AE3010))</f>
        <v>0</v>
      </c>
      <c r="AH3010" s="94">
        <v>0.01</v>
      </c>
    </row>
    <row r="3011" spans="1:34" s="73" customFormat="1" x14ac:dyDescent="0.55000000000000004">
      <c r="A3011" s="108"/>
      <c r="B3011" s="109"/>
      <c r="C3011" s="102"/>
      <c r="D3011" s="90"/>
      <c r="E3011" s="102"/>
      <c r="F3011" s="102"/>
      <c r="G3011" s="102"/>
      <c r="H3011" s="102"/>
      <c r="I3011" s="98"/>
      <c r="J3011" s="102"/>
      <c r="K3011" s="94"/>
      <c r="L3011" s="94" t="s">
        <v>63</v>
      </c>
      <c r="M3011" s="94">
        <f>SUM(M3010:M3010)</f>
        <v>107250</v>
      </c>
      <c r="N3011" s="102"/>
      <c r="O3011" s="111"/>
      <c r="P3011" s="96"/>
      <c r="Q3011" s="111"/>
      <c r="R3011" s="111"/>
      <c r="S3011" s="97"/>
      <c r="T3011" s="102"/>
      <c r="U3011" s="102"/>
      <c r="V3011" s="102"/>
      <c r="W3011" s="94"/>
      <c r="X3011" s="98"/>
      <c r="Y3011" s="94"/>
      <c r="Z3011" s="94"/>
      <c r="AA3011" s="89"/>
      <c r="AB3011" s="89"/>
      <c r="AC3011" s="94"/>
      <c r="AD3011" s="94">
        <f>SUM(AD3010:AD3010)</f>
        <v>107250</v>
      </c>
      <c r="AE3011" s="94">
        <f>SUM(AE3010:AE3010)</f>
        <v>107250</v>
      </c>
      <c r="AF3011" s="94"/>
      <c r="AG3011" s="94">
        <f>SUM(AG3010:AG3010)</f>
        <v>0</v>
      </c>
      <c r="AH3011" s="94"/>
    </row>
    <row r="3012" spans="1:34" s="73" customFormat="1" x14ac:dyDescent="0.55000000000000004">
      <c r="A3012" s="108" t="s">
        <v>4213</v>
      </c>
      <c r="B3012" s="109">
        <v>1305</v>
      </c>
      <c r="C3012" s="102">
        <v>8704</v>
      </c>
      <c r="D3012" s="90" t="s">
        <v>4214</v>
      </c>
      <c r="E3012" s="102" t="s">
        <v>34</v>
      </c>
      <c r="F3012" s="102">
        <v>17515</v>
      </c>
      <c r="G3012" s="102">
        <v>0</v>
      </c>
      <c r="H3012" s="102">
        <v>0</v>
      </c>
      <c r="I3012" s="98">
        <v>92</v>
      </c>
      <c r="J3012" s="102" t="s">
        <v>35</v>
      </c>
      <c r="K3012" s="94">
        <f>((G3012*400)+(H3012*100))+I3012</f>
        <v>92</v>
      </c>
      <c r="L3012" s="94">
        <v>800</v>
      </c>
      <c r="M3012" s="94">
        <f>K3012*L3012</f>
        <v>73600</v>
      </c>
      <c r="N3012" s="102">
        <v>1</v>
      </c>
      <c r="O3012" s="111" t="s">
        <v>4211</v>
      </c>
      <c r="P3012" s="96"/>
      <c r="Q3012" s="111" t="s">
        <v>4212</v>
      </c>
      <c r="R3012" s="111" t="s">
        <v>4215</v>
      </c>
      <c r="S3012" s="97" t="s">
        <v>4216</v>
      </c>
      <c r="T3012" s="102" t="s">
        <v>51</v>
      </c>
      <c r="U3012" s="102" t="s">
        <v>227</v>
      </c>
      <c r="V3012" s="102" t="s">
        <v>52</v>
      </c>
      <c r="W3012" s="94">
        <v>61.6</v>
      </c>
      <c r="X3012" s="98">
        <v>62.01</v>
      </c>
      <c r="Y3012" s="94">
        <v>6750</v>
      </c>
      <c r="Z3012" s="94">
        <f>W3012*Y3012</f>
        <v>415800</v>
      </c>
      <c r="AA3012" s="89">
        <v>21</v>
      </c>
      <c r="AB3012" s="89">
        <v>80</v>
      </c>
      <c r="AC3012" s="94">
        <f>(Z3012*(100-AB3012))/100</f>
        <v>83160</v>
      </c>
      <c r="AD3012" s="94">
        <f>IF(AND(AC3012="",M3012=""),0,IF((AC3012=""),M3012, IF( (M3012=""),AC3012,AC3012+M3012)))</f>
        <v>156760</v>
      </c>
      <c r="AE3012" s="94">
        <f>IF( (X3012=""),AD3012*1,( M3012+(SUM(AC3012:AC3012)) )*(X3012/100) )</f>
        <v>97206.876000000004</v>
      </c>
      <c r="AF3012" s="94">
        <v>50000000</v>
      </c>
      <c r="AG3012" s="94">
        <f>IF((AF3012-AE3012) &gt; 1,0,IF((AF3012-AE3012)&lt;0,AE3012-AF3012,AF3012-AE3012))</f>
        <v>0</v>
      </c>
      <c r="AH3012" s="94">
        <v>0.02</v>
      </c>
    </row>
    <row r="3013" spans="1:34" s="73" customFormat="1" x14ac:dyDescent="0.55000000000000004">
      <c r="A3013" s="108"/>
      <c r="B3013" s="109"/>
      <c r="C3013" s="102"/>
      <c r="D3013" s="90"/>
      <c r="E3013" s="102"/>
      <c r="F3013" s="102"/>
      <c r="G3013" s="102"/>
      <c r="H3013" s="102"/>
      <c r="I3013" s="98"/>
      <c r="J3013" s="102"/>
      <c r="K3013" s="94"/>
      <c r="L3013" s="94"/>
      <c r="M3013" s="94"/>
      <c r="N3013" s="102">
        <v>2</v>
      </c>
      <c r="O3013" s="111" t="s">
        <v>4211</v>
      </c>
      <c r="P3013" s="96"/>
      <c r="Q3013" s="111" t="s">
        <v>4212</v>
      </c>
      <c r="R3013" s="111" t="s">
        <v>4215</v>
      </c>
      <c r="S3013" s="97" t="s">
        <v>4217</v>
      </c>
      <c r="T3013" s="102" t="s">
        <v>439</v>
      </c>
      <c r="U3013" s="102" t="s">
        <v>45</v>
      </c>
      <c r="V3013" s="102" t="s">
        <v>52</v>
      </c>
      <c r="W3013" s="94">
        <v>37.74</v>
      </c>
      <c r="X3013" s="98">
        <v>37.99</v>
      </c>
      <c r="Y3013" s="94">
        <v>6050</v>
      </c>
      <c r="Z3013" s="94">
        <f>W3013*Y3013</f>
        <v>228327</v>
      </c>
      <c r="AA3013" s="89">
        <v>6</v>
      </c>
      <c r="AB3013" s="89">
        <v>6</v>
      </c>
      <c r="AC3013" s="94">
        <f>(Z3013*(100-AB3013))/100</f>
        <v>214627.38</v>
      </c>
      <c r="AD3013" s="94">
        <f>IF(AND(AC3013="",M3012=""),0,IF((AC3013=""),M3012, IF( (M3012=""),AC3013,AC3013+M3012)))</f>
        <v>288227.38</v>
      </c>
      <c r="AE3013" s="94">
        <f>IF( (X3013=""),AD3013*1,( M3012+(SUM(AC3013:AC3013)) )*(X3013/100) )</f>
        <v>109497.58166200001</v>
      </c>
      <c r="AF3013" s="94">
        <v>50000000</v>
      </c>
      <c r="AG3013" s="94">
        <f>IF((AF3013-AE3013) &gt; 1,0,IF((AF3013-AE3013)&lt;0,AE3013-AF3013,AF3013-AE3013))</f>
        <v>0</v>
      </c>
      <c r="AH3013" s="94">
        <v>0.02</v>
      </c>
    </row>
    <row r="3014" spans="1:34" s="73" customFormat="1" x14ac:dyDescent="0.55000000000000004">
      <c r="A3014" s="108"/>
      <c r="B3014" s="109"/>
      <c r="C3014" s="102"/>
      <c r="D3014" s="90"/>
      <c r="E3014" s="102"/>
      <c r="F3014" s="102"/>
      <c r="G3014" s="102"/>
      <c r="H3014" s="102"/>
      <c r="I3014" s="98"/>
      <c r="J3014" s="102"/>
      <c r="K3014" s="94"/>
      <c r="L3014" s="94" t="s">
        <v>63</v>
      </c>
      <c r="M3014" s="94">
        <f>SUM(M3012:M3013)</f>
        <v>73600</v>
      </c>
      <c r="N3014" s="102"/>
      <c r="O3014" s="111"/>
      <c r="P3014" s="96"/>
      <c r="Q3014" s="111"/>
      <c r="R3014" s="111"/>
      <c r="S3014" s="97"/>
      <c r="T3014" s="102"/>
      <c r="U3014" s="102"/>
      <c r="V3014" s="102"/>
      <c r="W3014" s="94"/>
      <c r="X3014" s="98"/>
      <c r="Y3014" s="94"/>
      <c r="Z3014" s="94"/>
      <c r="AA3014" s="89"/>
      <c r="AB3014" s="89"/>
      <c r="AC3014" s="94"/>
      <c r="AD3014" s="94">
        <f>SUM(AD3012:AD3013)</f>
        <v>444987.38</v>
      </c>
      <c r="AE3014" s="94">
        <f>SUM(AE3012:AE3013)</f>
        <v>206704.45766200003</v>
      </c>
      <c r="AF3014" s="94"/>
      <c r="AG3014" s="94">
        <f>SUM(AG3012:AG3013)</f>
        <v>0</v>
      </c>
      <c r="AH3014" s="94"/>
    </row>
    <row r="3015" spans="1:34" s="73" customFormat="1" x14ac:dyDescent="0.55000000000000004">
      <c r="A3015" s="108" t="s">
        <v>4218</v>
      </c>
      <c r="B3015" s="109">
        <v>1306</v>
      </c>
      <c r="C3015" s="102">
        <v>5905</v>
      </c>
      <c r="D3015" s="90" t="s">
        <v>4219</v>
      </c>
      <c r="E3015" s="102" t="s">
        <v>34</v>
      </c>
      <c r="F3015" s="102">
        <v>23709</v>
      </c>
      <c r="G3015" s="102">
        <v>0</v>
      </c>
      <c r="H3015" s="102">
        <v>3</v>
      </c>
      <c r="I3015" s="98">
        <v>56</v>
      </c>
      <c r="J3015" s="102" t="s">
        <v>38</v>
      </c>
      <c r="K3015" s="94">
        <f>((G3015*400)+(H3015*100))+I3015</f>
        <v>356</v>
      </c>
      <c r="L3015" s="94">
        <v>625</v>
      </c>
      <c r="M3015" s="94">
        <f>K3015*L3015</f>
        <v>222500</v>
      </c>
      <c r="N3015" s="102"/>
      <c r="O3015" s="111"/>
      <c r="P3015" s="96"/>
      <c r="Q3015" s="111"/>
      <c r="R3015" s="111"/>
      <c r="S3015" s="97"/>
      <c r="T3015" s="102"/>
      <c r="U3015" s="102"/>
      <c r="V3015" s="102"/>
      <c r="W3015" s="94"/>
      <c r="X3015" s="98"/>
      <c r="Y3015" s="94"/>
      <c r="Z3015" s="94"/>
      <c r="AA3015" s="89"/>
      <c r="AB3015" s="89"/>
      <c r="AC3015" s="94"/>
      <c r="AD3015" s="94">
        <f>IF(AND(AC3015="",M3015=""),0,IF((AC3015=""),M3015,IF((M3015=""),AC3015,AC3015+M3015)))</f>
        <v>222500</v>
      </c>
      <c r="AE3015" s="94">
        <f>IF( (X3015=""),AD3015*1,AD3015*(X3015/100) )</f>
        <v>222500</v>
      </c>
      <c r="AF3015" s="94">
        <v>50000000</v>
      </c>
      <c r="AG3015" s="94">
        <f>IF((AF3015-AE3015) &gt; 1,0,IF((AF3015-AE3015)&lt;0,AE3015-AF3015,AF3015-AE3015))</f>
        <v>0</v>
      </c>
      <c r="AH3015" s="94">
        <v>0.01</v>
      </c>
    </row>
    <row r="3016" spans="1:34" s="73" customFormat="1" x14ac:dyDescent="0.55000000000000004">
      <c r="A3016" s="108"/>
      <c r="B3016" s="109">
        <v>1307</v>
      </c>
      <c r="C3016" s="102">
        <v>5903</v>
      </c>
      <c r="D3016" s="90" t="s">
        <v>4220</v>
      </c>
      <c r="E3016" s="102" t="s">
        <v>34</v>
      </c>
      <c r="F3016" s="102">
        <v>23711</v>
      </c>
      <c r="G3016" s="102">
        <v>0</v>
      </c>
      <c r="H3016" s="102">
        <v>3</v>
      </c>
      <c r="I3016" s="98">
        <v>34</v>
      </c>
      <c r="J3016" s="102" t="s">
        <v>38</v>
      </c>
      <c r="K3016" s="94">
        <f>((G3016*400)+(H3016*100))+I3016</f>
        <v>334</v>
      </c>
      <c r="L3016" s="94">
        <v>225</v>
      </c>
      <c r="M3016" s="94">
        <f>K3016*L3016</f>
        <v>75150</v>
      </c>
      <c r="N3016" s="102"/>
      <c r="O3016" s="111"/>
      <c r="P3016" s="96"/>
      <c r="Q3016" s="111"/>
      <c r="R3016" s="111"/>
      <c r="S3016" s="97"/>
      <c r="T3016" s="102"/>
      <c r="U3016" s="102"/>
      <c r="V3016" s="102"/>
      <c r="W3016" s="94"/>
      <c r="X3016" s="98"/>
      <c r="Y3016" s="94"/>
      <c r="Z3016" s="94"/>
      <c r="AA3016" s="89"/>
      <c r="AB3016" s="89"/>
      <c r="AC3016" s="94"/>
      <c r="AD3016" s="94">
        <f>IF(AND(AC3016="",M3016=""),0,IF((AC3016=""),M3016,IF((M3016=""),AC3016,AC3016+M3016)))</f>
        <v>75150</v>
      </c>
      <c r="AE3016" s="94">
        <f>IF( (X3016=""),AD3016*1,AD3016*(X3016/100) )</f>
        <v>75150</v>
      </c>
      <c r="AF3016" s="94">
        <v>50000000</v>
      </c>
      <c r="AG3016" s="94">
        <f>IF((AF3016-AE3016) &gt; 1,0,IF((AF3016-AE3016)&lt;0,AE3016-AF3016,AF3016-AE3016))</f>
        <v>0</v>
      </c>
      <c r="AH3016" s="94">
        <v>0.01</v>
      </c>
    </row>
    <row r="3017" spans="1:34" s="73" customFormat="1" x14ac:dyDescent="0.55000000000000004">
      <c r="A3017" s="108"/>
      <c r="B3017" s="109"/>
      <c r="C3017" s="102"/>
      <c r="D3017" s="90"/>
      <c r="E3017" s="102"/>
      <c r="F3017" s="102"/>
      <c r="G3017" s="102"/>
      <c r="H3017" s="102"/>
      <c r="I3017" s="98"/>
      <c r="J3017" s="102"/>
      <c r="K3017" s="94"/>
      <c r="L3017" s="94" t="s">
        <v>63</v>
      </c>
      <c r="M3017" s="94">
        <f>SUM(M3015:M3016)</f>
        <v>297650</v>
      </c>
      <c r="N3017" s="102"/>
      <c r="O3017" s="111"/>
      <c r="P3017" s="96"/>
      <c r="Q3017" s="111"/>
      <c r="R3017" s="111"/>
      <c r="S3017" s="97"/>
      <c r="T3017" s="102"/>
      <c r="U3017" s="102"/>
      <c r="V3017" s="102"/>
      <c r="W3017" s="94"/>
      <c r="X3017" s="98"/>
      <c r="Y3017" s="94"/>
      <c r="Z3017" s="94"/>
      <c r="AA3017" s="89"/>
      <c r="AB3017" s="89"/>
      <c r="AC3017" s="94"/>
      <c r="AD3017" s="94">
        <f>SUM(AD3015:AD3016)</f>
        <v>297650</v>
      </c>
      <c r="AE3017" s="94">
        <f>SUM(AE3015:AE3016)</f>
        <v>297650</v>
      </c>
      <c r="AF3017" s="94"/>
      <c r="AG3017" s="94">
        <f>SUM(AG3015:AG3016)</f>
        <v>0</v>
      </c>
      <c r="AH3017" s="94"/>
    </row>
    <row r="3018" spans="1:34" s="73" customFormat="1" x14ac:dyDescent="0.55000000000000004">
      <c r="A3018" s="108" t="s">
        <v>4221</v>
      </c>
      <c r="B3018" s="109">
        <v>1308</v>
      </c>
      <c r="C3018" s="102">
        <v>9824</v>
      </c>
      <c r="D3018" s="90"/>
      <c r="E3018" s="102" t="s">
        <v>37</v>
      </c>
      <c r="F3018" s="102">
        <v>16</v>
      </c>
      <c r="G3018" s="102">
        <v>0</v>
      </c>
      <c r="H3018" s="102">
        <v>2</v>
      </c>
      <c r="I3018" s="98">
        <v>42</v>
      </c>
      <c r="J3018" s="102" t="s">
        <v>35</v>
      </c>
      <c r="K3018" s="94">
        <f>((G3018*400)+(H3018*100))+I3018</f>
        <v>242</v>
      </c>
      <c r="L3018" s="94">
        <v>255</v>
      </c>
      <c r="M3018" s="94">
        <f>K3018*L3018</f>
        <v>61710</v>
      </c>
      <c r="N3018" s="102"/>
      <c r="O3018" s="111"/>
      <c r="P3018" s="96"/>
      <c r="Q3018" s="111"/>
      <c r="R3018" s="111"/>
      <c r="S3018" s="97"/>
      <c r="T3018" s="102"/>
      <c r="U3018" s="102"/>
      <c r="V3018" s="102"/>
      <c r="W3018" s="94"/>
      <c r="X3018" s="98"/>
      <c r="Y3018" s="94"/>
      <c r="Z3018" s="94"/>
      <c r="AA3018" s="89"/>
      <c r="AB3018" s="89"/>
      <c r="AC3018" s="94"/>
      <c r="AD3018" s="94">
        <f>IF(AND(AC3018="",M3018=""),0,IF((AC3018=""),M3018,IF((M3018=""),AC3018,AC3018+M3018)))</f>
        <v>61710</v>
      </c>
      <c r="AE3018" s="94">
        <f>IF( (X3018=""),AD3018*1,AD3018*(X3018/100) )</f>
        <v>61710</v>
      </c>
      <c r="AF3018" s="94">
        <v>0</v>
      </c>
      <c r="AG3018" s="94">
        <f>IF((AF3018-AE3018) &gt; 1,0,IF((AF3018-AE3018)&lt;0,AE3018-AF3018,AF3018-AE3018))</f>
        <v>61710</v>
      </c>
      <c r="AH3018" s="94">
        <v>0.02</v>
      </c>
    </row>
    <row r="3019" spans="1:34" s="73" customFormat="1" x14ac:dyDescent="0.55000000000000004">
      <c r="A3019" s="108"/>
      <c r="B3019" s="109">
        <v>1309</v>
      </c>
      <c r="C3019" s="102">
        <v>4746</v>
      </c>
      <c r="D3019" s="90" t="s">
        <v>4222</v>
      </c>
      <c r="E3019" s="102" t="s">
        <v>37</v>
      </c>
      <c r="F3019" s="102">
        <v>4229</v>
      </c>
      <c r="G3019" s="102">
        <v>1</v>
      </c>
      <c r="H3019" s="102">
        <v>3</v>
      </c>
      <c r="I3019" s="98">
        <v>23</v>
      </c>
      <c r="J3019" s="102" t="s">
        <v>38</v>
      </c>
      <c r="K3019" s="94">
        <f>((G3019*400)+(H3019*100))+I3019</f>
        <v>723</v>
      </c>
      <c r="L3019" s="94">
        <v>225</v>
      </c>
      <c r="M3019" s="94">
        <f>K3019*L3019</f>
        <v>162675</v>
      </c>
      <c r="N3019" s="102"/>
      <c r="O3019" s="111"/>
      <c r="P3019" s="96"/>
      <c r="Q3019" s="111"/>
      <c r="R3019" s="111"/>
      <c r="S3019" s="97"/>
      <c r="T3019" s="102"/>
      <c r="U3019" s="102"/>
      <c r="V3019" s="102"/>
      <c r="W3019" s="94"/>
      <c r="X3019" s="98"/>
      <c r="Y3019" s="94"/>
      <c r="Z3019" s="94"/>
      <c r="AA3019" s="89"/>
      <c r="AB3019" s="89"/>
      <c r="AC3019" s="94"/>
      <c r="AD3019" s="94">
        <f>IF(AND(AC3019="",M3019=""),0,IF((AC3019=""),M3019,IF((M3019=""),AC3019,AC3019+M3019)))</f>
        <v>162675</v>
      </c>
      <c r="AE3019" s="94">
        <f>IF( (X3019=""),AD3019*1,AD3019*(X3019/100) )</f>
        <v>162675</v>
      </c>
      <c r="AF3019" s="94">
        <v>0</v>
      </c>
      <c r="AG3019" s="94">
        <f>IF((AF3019-AE3019) &gt; 1,0,IF((AF3019-AE3019)&lt;0,AE3019-AF3019,AF3019-AE3019))</f>
        <v>162675</v>
      </c>
      <c r="AH3019" s="94">
        <v>0.01</v>
      </c>
    </row>
    <row r="3020" spans="1:34" s="73" customFormat="1" x14ac:dyDescent="0.55000000000000004">
      <c r="A3020" s="108"/>
      <c r="B3020" s="109">
        <v>1310</v>
      </c>
      <c r="C3020" s="102">
        <v>4805</v>
      </c>
      <c r="D3020" s="90" t="s">
        <v>4223</v>
      </c>
      <c r="E3020" s="102" t="s">
        <v>37</v>
      </c>
      <c r="F3020" s="102">
        <v>4312</v>
      </c>
      <c r="G3020" s="102">
        <v>0</v>
      </c>
      <c r="H3020" s="102">
        <v>3</v>
      </c>
      <c r="I3020" s="98">
        <v>17</v>
      </c>
      <c r="J3020" s="102" t="s">
        <v>38</v>
      </c>
      <c r="K3020" s="94">
        <f>((G3020*400)+(H3020*100))+I3020</f>
        <v>317</v>
      </c>
      <c r="L3020" s="94">
        <v>225</v>
      </c>
      <c r="M3020" s="94">
        <f>K3020*L3020</f>
        <v>71325</v>
      </c>
      <c r="N3020" s="102"/>
      <c r="O3020" s="111"/>
      <c r="P3020" s="96"/>
      <c r="Q3020" s="111"/>
      <c r="R3020" s="111"/>
      <c r="S3020" s="97"/>
      <c r="T3020" s="102"/>
      <c r="U3020" s="102"/>
      <c r="V3020" s="102"/>
      <c r="W3020" s="94"/>
      <c r="X3020" s="98"/>
      <c r="Y3020" s="94"/>
      <c r="Z3020" s="94"/>
      <c r="AA3020" s="89"/>
      <c r="AB3020" s="89"/>
      <c r="AC3020" s="94"/>
      <c r="AD3020" s="94">
        <f>IF(AND(AC3020="",M3020=""),0,IF((AC3020=""),M3020,IF((M3020=""),AC3020,AC3020+M3020)))</f>
        <v>71325</v>
      </c>
      <c r="AE3020" s="94">
        <f>IF( (X3020=""),AD3020*1,AD3020*(X3020/100) )</f>
        <v>71325</v>
      </c>
      <c r="AF3020" s="94">
        <v>0</v>
      </c>
      <c r="AG3020" s="94">
        <f>IF((AF3020-AE3020) &gt; 1,0,IF((AF3020-AE3020)&lt;0,AE3020-AF3020,AF3020-AE3020))</f>
        <v>71325</v>
      </c>
      <c r="AH3020" s="94">
        <v>0.01</v>
      </c>
    </row>
    <row r="3021" spans="1:34" s="73" customFormat="1" x14ac:dyDescent="0.55000000000000004">
      <c r="A3021" s="108"/>
      <c r="B3021" s="109">
        <v>1311</v>
      </c>
      <c r="C3021" s="102">
        <v>4811</v>
      </c>
      <c r="D3021" s="90" t="s">
        <v>4224</v>
      </c>
      <c r="E3021" s="102" t="s">
        <v>37</v>
      </c>
      <c r="F3021" s="102">
        <v>4318</v>
      </c>
      <c r="G3021" s="102">
        <v>1</v>
      </c>
      <c r="H3021" s="102">
        <v>0</v>
      </c>
      <c r="I3021" s="98">
        <v>26</v>
      </c>
      <c r="J3021" s="102" t="s">
        <v>38</v>
      </c>
      <c r="K3021" s="94">
        <f>((G3021*400)+(H3021*100))+I3021</f>
        <v>426</v>
      </c>
      <c r="L3021" s="94">
        <v>225</v>
      </c>
      <c r="M3021" s="94">
        <f>K3021*L3021</f>
        <v>95850</v>
      </c>
      <c r="N3021" s="102"/>
      <c r="O3021" s="111"/>
      <c r="P3021" s="96"/>
      <c r="Q3021" s="111"/>
      <c r="R3021" s="111"/>
      <c r="S3021" s="97"/>
      <c r="T3021" s="102"/>
      <c r="U3021" s="102"/>
      <c r="V3021" s="102"/>
      <c r="W3021" s="94"/>
      <c r="X3021" s="98"/>
      <c r="Y3021" s="94"/>
      <c r="Z3021" s="94"/>
      <c r="AA3021" s="89"/>
      <c r="AB3021" s="89"/>
      <c r="AC3021" s="94"/>
      <c r="AD3021" s="94">
        <f>IF(AND(AC3021="",M3021=""),0,IF((AC3021=""),M3021,IF((M3021=""),AC3021,AC3021+M3021)))</f>
        <v>95850</v>
      </c>
      <c r="AE3021" s="94">
        <f>IF( (X3021=""),AD3021*1,AD3021*(X3021/100) )</f>
        <v>95850</v>
      </c>
      <c r="AF3021" s="94">
        <v>0</v>
      </c>
      <c r="AG3021" s="94">
        <f>IF((AF3021-AE3021) &gt; 1,0,IF((AF3021-AE3021)&lt;0,AE3021-AF3021,AF3021-AE3021))</f>
        <v>95850</v>
      </c>
      <c r="AH3021" s="94">
        <v>0.01</v>
      </c>
    </row>
    <row r="3022" spans="1:34" s="74" customFormat="1" x14ac:dyDescent="0.55000000000000004">
      <c r="A3022" s="108"/>
      <c r="B3022" s="109"/>
      <c r="C3022" s="102"/>
      <c r="D3022" s="90"/>
      <c r="E3022" s="102"/>
      <c r="F3022" s="102"/>
      <c r="G3022" s="102"/>
      <c r="H3022" s="102"/>
      <c r="I3022" s="98"/>
      <c r="J3022" s="102"/>
      <c r="K3022" s="94"/>
      <c r="L3022" s="94" t="s">
        <v>63</v>
      </c>
      <c r="M3022" s="94">
        <f>SUM(M3018:M3021)</f>
        <v>391560</v>
      </c>
      <c r="N3022" s="102"/>
      <c r="O3022" s="111"/>
      <c r="P3022" s="96"/>
      <c r="Q3022" s="111"/>
      <c r="R3022" s="111"/>
      <c r="S3022" s="97"/>
      <c r="T3022" s="102"/>
      <c r="U3022" s="102"/>
      <c r="V3022" s="102"/>
      <c r="W3022" s="94"/>
      <c r="X3022" s="98"/>
      <c r="Y3022" s="94"/>
      <c r="Z3022" s="94"/>
      <c r="AA3022" s="89"/>
      <c r="AB3022" s="89"/>
      <c r="AC3022" s="94"/>
      <c r="AD3022" s="94">
        <f>SUM(AD3018:AD3021)</f>
        <v>391560</v>
      </c>
      <c r="AE3022" s="94">
        <f>SUM(AE3018:AE3021)</f>
        <v>391560</v>
      </c>
      <c r="AF3022" s="94"/>
      <c r="AG3022" s="94">
        <f>SUM(AG3018:AG3021)</f>
        <v>391560</v>
      </c>
      <c r="AH3022" s="94"/>
    </row>
    <row r="3023" spans="1:34" s="99" customFormat="1" x14ac:dyDescent="0.55000000000000004">
      <c r="A3023" s="107" t="s">
        <v>4225</v>
      </c>
      <c r="B3023" s="102">
        <v>1462</v>
      </c>
      <c r="C3023" s="102">
        <v>9805</v>
      </c>
      <c r="D3023" s="90"/>
      <c r="E3023" s="102" t="s">
        <v>37</v>
      </c>
      <c r="F3023" s="102"/>
      <c r="G3023" s="102">
        <v>1</v>
      </c>
      <c r="H3023" s="102">
        <v>0</v>
      </c>
      <c r="I3023" s="98">
        <v>7</v>
      </c>
      <c r="J3023" s="102" t="s">
        <v>38</v>
      </c>
      <c r="K3023" s="94">
        <f>((G3023*400)+(H3023*100))+I3023</f>
        <v>407</v>
      </c>
      <c r="L3023" s="94">
        <v>255</v>
      </c>
      <c r="M3023" s="94">
        <f>K3023*L3023</f>
        <v>103785</v>
      </c>
      <c r="N3023" s="102"/>
      <c r="O3023" s="111"/>
      <c r="P3023" s="96"/>
      <c r="Q3023" s="111"/>
      <c r="R3023" s="111"/>
      <c r="S3023" s="97"/>
      <c r="T3023" s="102"/>
      <c r="U3023" s="102"/>
      <c r="V3023" s="102"/>
      <c r="W3023" s="94"/>
      <c r="X3023" s="98"/>
      <c r="Y3023" s="94"/>
      <c r="Z3023" s="94"/>
      <c r="AA3023" s="89"/>
      <c r="AB3023" s="89"/>
      <c r="AC3023" s="94"/>
      <c r="AD3023" s="94">
        <f>IF(AND(AC3023="",M3023=""),0,IF((AC3023=""),M3023,IF((M3023=""),AC3023,AC3023+M3023)))</f>
        <v>103785</v>
      </c>
      <c r="AE3023" s="94">
        <f>IF( (X3023=""),AD3023*1,AD3023*(X3023/100) )</f>
        <v>103785</v>
      </c>
      <c r="AF3023" s="94">
        <v>0</v>
      </c>
      <c r="AG3023" s="94">
        <f>IF((AF3023-AE3023) &gt; 1,0,IF((AF3023-AE3023)&lt;0,AE3023-AF3023,AF3023-AE3023))</f>
        <v>103785</v>
      </c>
      <c r="AH3023" s="94">
        <v>0.01</v>
      </c>
    </row>
    <row r="3024" spans="1:34" s="99" customFormat="1" x14ac:dyDescent="0.55000000000000004">
      <c r="A3024" s="107"/>
      <c r="B3024" s="102"/>
      <c r="C3024" s="102"/>
      <c r="D3024" s="90"/>
      <c r="E3024" s="102"/>
      <c r="F3024" s="102"/>
      <c r="G3024" s="102"/>
      <c r="H3024" s="102"/>
      <c r="I3024" s="98"/>
      <c r="J3024" s="102"/>
      <c r="K3024" s="94"/>
      <c r="L3024" s="94" t="s">
        <v>63</v>
      </c>
      <c r="M3024" s="94">
        <f>SUM(M3023:M3023)</f>
        <v>103785</v>
      </c>
      <c r="N3024" s="102"/>
      <c r="O3024" s="111"/>
      <c r="P3024" s="96"/>
      <c r="Q3024" s="111"/>
      <c r="R3024" s="111"/>
      <c r="S3024" s="97"/>
      <c r="T3024" s="102"/>
      <c r="U3024" s="102"/>
      <c r="V3024" s="102"/>
      <c r="W3024" s="94"/>
      <c r="X3024" s="98"/>
      <c r="Y3024" s="94"/>
      <c r="Z3024" s="94"/>
      <c r="AA3024" s="89"/>
      <c r="AB3024" s="89"/>
      <c r="AC3024" s="94"/>
      <c r="AD3024" s="94"/>
      <c r="AE3024" s="94">
        <f>SUM(AE3023:AE3023)</f>
        <v>103785</v>
      </c>
      <c r="AF3024" s="94"/>
      <c r="AG3024" s="94">
        <f>SUM(AG3023:AG3023)</f>
        <v>103785</v>
      </c>
      <c r="AH3024" s="94"/>
    </row>
    <row r="3025" spans="1:34" s="74" customFormat="1" x14ac:dyDescent="0.55000000000000004">
      <c r="A3025" s="108" t="s">
        <v>4226</v>
      </c>
      <c r="B3025" s="109">
        <v>1312</v>
      </c>
      <c r="C3025" s="102">
        <v>6144</v>
      </c>
      <c r="D3025" s="90" t="s">
        <v>4227</v>
      </c>
      <c r="E3025" s="102" t="s">
        <v>37</v>
      </c>
      <c r="F3025" s="102">
        <v>5470</v>
      </c>
      <c r="G3025" s="102">
        <v>4</v>
      </c>
      <c r="H3025" s="102">
        <v>0</v>
      </c>
      <c r="I3025" s="98">
        <v>32</v>
      </c>
      <c r="J3025" s="102" t="s">
        <v>38</v>
      </c>
      <c r="K3025" s="94">
        <f>((G3025*400)+(H3025*100))+I3025</f>
        <v>1632</v>
      </c>
      <c r="L3025" s="94">
        <v>600</v>
      </c>
      <c r="M3025" s="94">
        <f>K3025*L3025</f>
        <v>979200</v>
      </c>
      <c r="N3025" s="102"/>
      <c r="O3025" s="111"/>
      <c r="P3025" s="96"/>
      <c r="Q3025" s="111"/>
      <c r="R3025" s="111"/>
      <c r="S3025" s="97"/>
      <c r="T3025" s="102"/>
      <c r="U3025" s="102"/>
      <c r="V3025" s="102"/>
      <c r="W3025" s="94"/>
      <c r="X3025" s="98"/>
      <c r="Y3025" s="94"/>
      <c r="Z3025" s="94"/>
      <c r="AA3025" s="89"/>
      <c r="AB3025" s="89"/>
      <c r="AC3025" s="94"/>
      <c r="AD3025" s="94">
        <f>IF(AND(AC3025="",M3025=""),0,IF((AC3025=""),M3025,IF((M3025=""),AC3025,AC3025+M3025)))</f>
        <v>979200</v>
      </c>
      <c r="AE3025" s="94">
        <f>IF( (X3025=""),AD3025*1,AD3025*(X3025/100) )</f>
        <v>979200</v>
      </c>
      <c r="AF3025" s="94">
        <v>0</v>
      </c>
      <c r="AG3025" s="94">
        <f>IF((AF3025-AE3025) &gt; 1,0,IF((AF3025-AE3025)&lt;0,AE3025-AF3025,AF3025-AE3025))</f>
        <v>979200</v>
      </c>
      <c r="AH3025" s="94">
        <v>0.01</v>
      </c>
    </row>
    <row r="3026" spans="1:34" s="74" customFormat="1" x14ac:dyDescent="0.55000000000000004">
      <c r="A3026" s="108"/>
      <c r="B3026" s="109"/>
      <c r="C3026" s="102"/>
      <c r="D3026" s="90"/>
      <c r="E3026" s="102"/>
      <c r="F3026" s="102"/>
      <c r="G3026" s="102"/>
      <c r="H3026" s="102"/>
      <c r="I3026" s="98"/>
      <c r="J3026" s="102"/>
      <c r="K3026" s="94"/>
      <c r="L3026" s="94" t="s">
        <v>63</v>
      </c>
      <c r="M3026" s="94">
        <f>SUM(M3025:M3025)</f>
        <v>979200</v>
      </c>
      <c r="N3026" s="102"/>
      <c r="O3026" s="111"/>
      <c r="P3026" s="96"/>
      <c r="Q3026" s="111"/>
      <c r="R3026" s="111"/>
      <c r="S3026" s="97"/>
      <c r="T3026" s="102"/>
      <c r="U3026" s="102"/>
      <c r="V3026" s="102"/>
      <c r="W3026" s="94"/>
      <c r="X3026" s="98"/>
      <c r="Y3026" s="94"/>
      <c r="Z3026" s="94"/>
      <c r="AA3026" s="89"/>
      <c r="AB3026" s="89"/>
      <c r="AC3026" s="94"/>
      <c r="AD3026" s="94">
        <f>SUM(AD3025:AD3025)</f>
        <v>979200</v>
      </c>
      <c r="AE3026" s="94">
        <f>SUM(AE3025:AE3025)</f>
        <v>979200</v>
      </c>
      <c r="AF3026" s="94"/>
      <c r="AG3026" s="94">
        <f>SUM(AG3025:AG3025)</f>
        <v>979200</v>
      </c>
      <c r="AH3026" s="94"/>
    </row>
    <row r="3027" spans="1:34" s="99" customFormat="1" x14ac:dyDescent="0.55000000000000004">
      <c r="A3027" s="107" t="s">
        <v>4053</v>
      </c>
      <c r="B3027" s="102">
        <v>1402</v>
      </c>
      <c r="C3027" s="102">
        <v>9920</v>
      </c>
      <c r="D3027" s="90"/>
      <c r="E3027" s="102" t="s">
        <v>37</v>
      </c>
      <c r="F3027" s="102"/>
      <c r="G3027" s="102">
        <v>2</v>
      </c>
      <c r="H3027" s="102">
        <v>1</v>
      </c>
      <c r="I3027" s="98">
        <v>45</v>
      </c>
      <c r="J3027" s="102" t="s">
        <v>38</v>
      </c>
      <c r="K3027" s="94">
        <f>((G3027*400)+(H3027*100))+I3027</f>
        <v>945</v>
      </c>
      <c r="L3027" s="94">
        <v>225</v>
      </c>
      <c r="M3027" s="94">
        <f>K3027*L3027</f>
        <v>212625</v>
      </c>
      <c r="N3027" s="102"/>
      <c r="O3027" s="111"/>
      <c r="P3027" s="96"/>
      <c r="Q3027" s="111"/>
      <c r="R3027" s="111"/>
      <c r="S3027" s="97"/>
      <c r="T3027" s="102"/>
      <c r="U3027" s="102"/>
      <c r="V3027" s="102"/>
      <c r="W3027" s="94"/>
      <c r="X3027" s="98"/>
      <c r="Y3027" s="94"/>
      <c r="Z3027" s="94"/>
      <c r="AA3027" s="89"/>
      <c r="AB3027" s="89"/>
      <c r="AC3027" s="94"/>
      <c r="AD3027" s="94">
        <f>IF(AND(AC3027="",M3027=""),0,IF((AC3027=""),M3027,IF((M3027=""),AC3027,AC3027+M3027)))</f>
        <v>212625</v>
      </c>
      <c r="AE3027" s="94">
        <f>IF( (X3027=""),AD3027*1,AD3027*(X3027/100) )</f>
        <v>212625</v>
      </c>
      <c r="AF3027" s="94">
        <v>0</v>
      </c>
      <c r="AG3027" s="94">
        <f>IF((AF3027-AE3027) &gt; 1,0,IF((AF3027-AE3027)&lt;0,AE3027-AF3027,AF3027-AE3027))</f>
        <v>212625</v>
      </c>
      <c r="AH3027" s="94">
        <v>0.01</v>
      </c>
    </row>
    <row r="3028" spans="1:34" s="99" customFormat="1" x14ac:dyDescent="0.55000000000000004">
      <c r="A3028" s="107"/>
      <c r="B3028" s="102"/>
      <c r="C3028" s="102"/>
      <c r="D3028" s="90"/>
      <c r="E3028" s="102"/>
      <c r="F3028" s="102"/>
      <c r="G3028" s="102"/>
      <c r="H3028" s="102"/>
      <c r="I3028" s="98"/>
      <c r="J3028" s="102"/>
      <c r="K3028" s="94"/>
      <c r="L3028" s="94" t="s">
        <v>63</v>
      </c>
      <c r="M3028" s="94">
        <f>SUM(M3027:M3027)</f>
        <v>212625</v>
      </c>
      <c r="N3028" s="102"/>
      <c r="O3028" s="111"/>
      <c r="P3028" s="96"/>
      <c r="Q3028" s="111"/>
      <c r="R3028" s="111"/>
      <c r="S3028" s="97"/>
      <c r="T3028" s="102"/>
      <c r="U3028" s="102"/>
      <c r="V3028" s="102"/>
      <c r="W3028" s="94"/>
      <c r="X3028" s="98"/>
      <c r="Y3028" s="94"/>
      <c r="Z3028" s="94"/>
      <c r="AA3028" s="89"/>
      <c r="AB3028" s="89"/>
      <c r="AC3028" s="94"/>
      <c r="AD3028" s="94"/>
      <c r="AE3028" s="94">
        <f>SUM(AE3027:AE3027)</f>
        <v>212625</v>
      </c>
      <c r="AF3028" s="94"/>
      <c r="AG3028" s="94">
        <f>SUM(AG3027:AG3027)</f>
        <v>212625</v>
      </c>
      <c r="AH3028" s="94"/>
    </row>
    <row r="3029" spans="1:34" s="74" customFormat="1" x14ac:dyDescent="0.55000000000000004">
      <c r="A3029" s="108" t="s">
        <v>4228</v>
      </c>
      <c r="B3029" s="109">
        <v>1313</v>
      </c>
      <c r="C3029" s="102">
        <v>10257</v>
      </c>
      <c r="D3029" s="90" t="s">
        <v>4229</v>
      </c>
      <c r="E3029" s="102" t="s">
        <v>34</v>
      </c>
      <c r="F3029" s="102">
        <v>27410</v>
      </c>
      <c r="G3029" s="102">
        <v>0</v>
      </c>
      <c r="H3029" s="102">
        <v>1</v>
      </c>
      <c r="I3029" s="98">
        <v>7.3</v>
      </c>
      <c r="J3029" s="102" t="s">
        <v>35</v>
      </c>
      <c r="K3029" s="94">
        <f>((G3029*400)+(H3029*100))+I3029</f>
        <v>107.3</v>
      </c>
      <c r="L3029" s="94">
        <v>800</v>
      </c>
      <c r="M3029" s="94">
        <f>K3029*L3029</f>
        <v>85840</v>
      </c>
      <c r="N3029" s="102">
        <v>1</v>
      </c>
      <c r="O3029" s="111" t="s">
        <v>4230</v>
      </c>
      <c r="P3029" s="96">
        <v>3570800352556</v>
      </c>
      <c r="Q3029" s="111" t="s">
        <v>4231</v>
      </c>
      <c r="R3029" s="111" t="s">
        <v>4232</v>
      </c>
      <c r="S3029" s="97"/>
      <c r="T3029" s="102" t="s">
        <v>51</v>
      </c>
      <c r="U3029" s="102" t="s">
        <v>45</v>
      </c>
      <c r="V3029" s="102" t="s">
        <v>52</v>
      </c>
      <c r="W3029" s="94">
        <v>53.11</v>
      </c>
      <c r="X3029" s="98">
        <v>100</v>
      </c>
      <c r="Y3029" s="94">
        <v>6750</v>
      </c>
      <c r="Z3029" s="94">
        <f>W3029*Y3029</f>
        <v>358492.5</v>
      </c>
      <c r="AA3029" s="89">
        <v>1</v>
      </c>
      <c r="AB3029" s="89">
        <v>1</v>
      </c>
      <c r="AC3029" s="94">
        <f>(Z3029*(100-AB3029))/100</f>
        <v>354907.57500000001</v>
      </c>
      <c r="AD3029" s="94">
        <f>IF(AND(AC3029="",M3029=""),0,IF((AC3029=""),M3029, IF( (M3029=""),AC3029,AC3029+M3029)))</f>
        <v>440747.57500000001</v>
      </c>
      <c r="AE3029" s="94">
        <f>IF( (X3029=""),AD3029*1,( M3029+(SUM(AC3029:AC3029)) )*(X3029/100) )</f>
        <v>440747.57500000001</v>
      </c>
      <c r="AF3029" s="94">
        <v>10000000</v>
      </c>
      <c r="AG3029" s="94">
        <f>IF((AF3029-AE3029) &gt; 1,0,IF((AF3029-AE3029)&lt;0,AE3029-AF3029,AF3029-AE3029))</f>
        <v>0</v>
      </c>
      <c r="AH3029" s="94">
        <v>0.02</v>
      </c>
    </row>
    <row r="3030" spans="1:34" s="74" customFormat="1" x14ac:dyDescent="0.55000000000000004">
      <c r="A3030" s="108"/>
      <c r="B3030" s="109"/>
      <c r="C3030" s="102"/>
      <c r="D3030" s="90"/>
      <c r="E3030" s="102"/>
      <c r="F3030" s="102"/>
      <c r="G3030" s="102"/>
      <c r="H3030" s="102"/>
      <c r="I3030" s="98"/>
      <c r="J3030" s="102"/>
      <c r="K3030" s="94"/>
      <c r="L3030" s="94" t="s">
        <v>63</v>
      </c>
      <c r="M3030" s="94">
        <f>SUM(M3029:M3029)</f>
        <v>85840</v>
      </c>
      <c r="N3030" s="102"/>
      <c r="O3030" s="111"/>
      <c r="P3030" s="96"/>
      <c r="Q3030" s="111"/>
      <c r="R3030" s="111"/>
      <c r="S3030" s="97"/>
      <c r="T3030" s="102"/>
      <c r="U3030" s="102"/>
      <c r="V3030" s="102"/>
      <c r="W3030" s="94"/>
      <c r="X3030" s="98"/>
      <c r="Y3030" s="94"/>
      <c r="Z3030" s="94"/>
      <c r="AA3030" s="89"/>
      <c r="AB3030" s="89"/>
      <c r="AC3030" s="94"/>
      <c r="AD3030" s="94">
        <f>SUM(AD3029:AD3029)</f>
        <v>440747.57500000001</v>
      </c>
      <c r="AE3030" s="94">
        <f>SUM(AE3029:AE3029)</f>
        <v>440747.57500000001</v>
      </c>
      <c r="AF3030" s="94"/>
      <c r="AG3030" s="94">
        <f>SUM(AG3029:AG3029)</f>
        <v>0</v>
      </c>
      <c r="AH3030" s="94"/>
    </row>
    <row r="3031" spans="1:34" s="74" customFormat="1" x14ac:dyDescent="0.55000000000000004">
      <c r="A3031" s="108" t="s">
        <v>4235</v>
      </c>
      <c r="B3031" s="109">
        <v>1314</v>
      </c>
      <c r="C3031" s="102">
        <v>8345</v>
      </c>
      <c r="D3031" s="90" t="s">
        <v>4236</v>
      </c>
      <c r="E3031" s="102" t="s">
        <v>34</v>
      </c>
      <c r="F3031" s="102">
        <v>17506</v>
      </c>
      <c r="G3031" s="102">
        <v>0</v>
      </c>
      <c r="H3031" s="102">
        <v>1</v>
      </c>
      <c r="I3031" s="98">
        <v>59</v>
      </c>
      <c r="J3031" s="102" t="s">
        <v>35</v>
      </c>
      <c r="K3031" s="94">
        <f>((G3031*400)+(H3031*100))+I3031</f>
        <v>159</v>
      </c>
      <c r="L3031" s="94">
        <v>600</v>
      </c>
      <c r="M3031" s="94">
        <f>K3031*L3031</f>
        <v>95400</v>
      </c>
      <c r="N3031" s="102">
        <v>1</v>
      </c>
      <c r="O3031" s="111" t="s">
        <v>4233</v>
      </c>
      <c r="P3031" s="96">
        <v>3570800333594</v>
      </c>
      <c r="Q3031" s="111" t="s">
        <v>4234</v>
      </c>
      <c r="R3031" s="111" t="s">
        <v>4237</v>
      </c>
      <c r="S3031" s="97"/>
      <c r="T3031" s="102" t="s">
        <v>51</v>
      </c>
      <c r="U3031" s="102" t="s">
        <v>45</v>
      </c>
      <c r="V3031" s="102"/>
      <c r="W3031" s="94"/>
      <c r="X3031" s="98"/>
      <c r="Y3031" s="94"/>
      <c r="Z3031" s="94"/>
      <c r="AA3031" s="89"/>
      <c r="AB3031" s="89"/>
      <c r="AC3031" s="94"/>
      <c r="AD3031" s="94">
        <f>IF(AND(AC3031="",M3031=""),0,IF((AC3031=""),M3031,IF((M3031=""),AC3031,AC3031+M3031)))</f>
        <v>95400</v>
      </c>
      <c r="AE3031" s="94">
        <f>IF( (X3031=""),AD3031*1,AD3031*(X3031/100) )</f>
        <v>95400</v>
      </c>
      <c r="AF3031" s="94">
        <v>50000000</v>
      </c>
      <c r="AG3031" s="94">
        <f>IF((AF3031-AE3031) &gt; 1,0,IF((AF3031-AE3031)&lt;0,AE3031-AF3031,AF3031-AE3031))</f>
        <v>0</v>
      </c>
      <c r="AH3031" s="94">
        <v>0.02</v>
      </c>
    </row>
    <row r="3032" spans="1:34" s="74" customFormat="1" x14ac:dyDescent="0.55000000000000004">
      <c r="A3032" s="108"/>
      <c r="B3032" s="109"/>
      <c r="C3032" s="102"/>
      <c r="D3032" s="90"/>
      <c r="E3032" s="102"/>
      <c r="F3032" s="102"/>
      <c r="G3032" s="102"/>
      <c r="H3032" s="102"/>
      <c r="I3032" s="98"/>
      <c r="J3032" s="102"/>
      <c r="K3032" s="94"/>
      <c r="L3032" s="94"/>
      <c r="M3032" s="94"/>
      <c r="N3032" s="102">
        <v>2</v>
      </c>
      <c r="O3032" s="111" t="s">
        <v>4233</v>
      </c>
      <c r="P3032" s="96">
        <v>3570800333594</v>
      </c>
      <c r="Q3032" s="111" t="s">
        <v>4234</v>
      </c>
      <c r="R3032" s="111" t="s">
        <v>4237</v>
      </c>
      <c r="S3032" s="97"/>
      <c r="T3032" s="102" t="s">
        <v>51</v>
      </c>
      <c r="U3032" s="102" t="s">
        <v>45</v>
      </c>
      <c r="V3032" s="102" t="s">
        <v>52</v>
      </c>
      <c r="W3032" s="94">
        <v>98.42</v>
      </c>
      <c r="X3032" s="98">
        <v>42.03</v>
      </c>
      <c r="Y3032" s="94">
        <v>6750</v>
      </c>
      <c r="Z3032" s="94">
        <f>W3032*Y3032</f>
        <v>664335</v>
      </c>
      <c r="AA3032" s="89">
        <v>1</v>
      </c>
      <c r="AB3032" s="89">
        <v>1</v>
      </c>
      <c r="AC3032" s="94">
        <f>(Z3032*(100-AB3032))/100</f>
        <v>657691.65</v>
      </c>
      <c r="AD3032" s="94">
        <f>IF(AND(AC3032="",M3031=""),0,IF((AC3032=""),M3031, IF( (M3031=""),AC3032,AC3032+M3031)))</f>
        <v>753091.65</v>
      </c>
      <c r="AE3032" s="94">
        <f>IF( (X3032=""),AD3032*1,( M3031+(SUM(AC3032:AC3032)) )*(X3032/100) )</f>
        <v>316524.42049500003</v>
      </c>
      <c r="AF3032" s="94">
        <v>50000000</v>
      </c>
      <c r="AG3032" s="94">
        <f>IF((AF3032-AE3032) &gt; 1,0,IF((AF3032-AE3032)&lt;0,AE3032-AF3032,AF3032-AE3032))</f>
        <v>0</v>
      </c>
      <c r="AH3032" s="94">
        <v>0.02</v>
      </c>
    </row>
    <row r="3033" spans="1:34" s="74" customFormat="1" x14ac:dyDescent="0.55000000000000004">
      <c r="A3033" s="108"/>
      <c r="B3033" s="109"/>
      <c r="C3033" s="102"/>
      <c r="D3033" s="90"/>
      <c r="E3033" s="102"/>
      <c r="F3033" s="102"/>
      <c r="G3033" s="102"/>
      <c r="H3033" s="102"/>
      <c r="I3033" s="98"/>
      <c r="J3033" s="102"/>
      <c r="K3033" s="94"/>
      <c r="L3033" s="94"/>
      <c r="M3033" s="94"/>
      <c r="N3033" s="102">
        <v>3</v>
      </c>
      <c r="O3033" s="111" t="s">
        <v>4233</v>
      </c>
      <c r="P3033" s="96">
        <v>3570800333594</v>
      </c>
      <c r="Q3033" s="111" t="s">
        <v>4234</v>
      </c>
      <c r="R3033" s="111" t="s">
        <v>4237</v>
      </c>
      <c r="S3033" s="97" t="s">
        <v>4238</v>
      </c>
      <c r="T3033" s="102" t="s">
        <v>51</v>
      </c>
      <c r="U3033" s="102" t="s">
        <v>45</v>
      </c>
      <c r="V3033" s="102" t="s">
        <v>52</v>
      </c>
      <c r="W3033" s="94">
        <v>135.72</v>
      </c>
      <c r="X3033" s="98">
        <v>57.97</v>
      </c>
      <c r="Y3033" s="94">
        <v>6750</v>
      </c>
      <c r="Z3033" s="94">
        <f>W3033*Y3033</f>
        <v>916110</v>
      </c>
      <c r="AA3033" s="89">
        <v>6</v>
      </c>
      <c r="AB3033" s="89">
        <v>6</v>
      </c>
      <c r="AC3033" s="94">
        <f>(Z3033*(100-AB3033))/100</f>
        <v>861143.4</v>
      </c>
      <c r="AD3033" s="94">
        <f>IF(AND(AC3033="",M3031=""),0,IF((AC3033=""),M3031, IF( (M3031=""),AC3033,AC3033+M3031)))</f>
        <v>956543.4</v>
      </c>
      <c r="AE3033" s="94">
        <f>IF( (X3033=""),AD3033*1,( M3031+(SUM(AC3033:AC3033)) )*(X3033/100) )</f>
        <v>554508.20898</v>
      </c>
      <c r="AF3033" s="94">
        <v>50000000</v>
      </c>
      <c r="AG3033" s="94">
        <f>IF((AF3033-AE3033) &gt; 1,0,IF((AF3033-AE3033)&lt;0,AE3033-AF3033,AF3033-AE3033))</f>
        <v>0</v>
      </c>
      <c r="AH3033" s="94">
        <v>0.02</v>
      </c>
    </row>
    <row r="3034" spans="1:34" s="74" customFormat="1" x14ac:dyDescent="0.55000000000000004">
      <c r="A3034" s="108"/>
      <c r="B3034" s="109"/>
      <c r="C3034" s="102"/>
      <c r="D3034" s="90"/>
      <c r="E3034" s="102"/>
      <c r="F3034" s="102"/>
      <c r="G3034" s="102"/>
      <c r="H3034" s="102"/>
      <c r="I3034" s="98"/>
      <c r="J3034" s="102"/>
      <c r="K3034" s="94"/>
      <c r="L3034" s="94" t="s">
        <v>63</v>
      </c>
      <c r="M3034" s="94">
        <f>SUM(M3031:M3033)</f>
        <v>95400</v>
      </c>
      <c r="N3034" s="102"/>
      <c r="O3034" s="111"/>
      <c r="P3034" s="96"/>
      <c r="Q3034" s="111"/>
      <c r="R3034" s="111"/>
      <c r="S3034" s="97"/>
      <c r="T3034" s="102"/>
      <c r="U3034" s="102"/>
      <c r="V3034" s="102"/>
      <c r="W3034" s="94"/>
      <c r="X3034" s="98"/>
      <c r="Y3034" s="94"/>
      <c r="Z3034" s="94"/>
      <c r="AA3034" s="89"/>
      <c r="AB3034" s="89"/>
      <c r="AC3034" s="94"/>
      <c r="AD3034" s="94">
        <f>SUM(AD3031:AD3033)</f>
        <v>1805035.05</v>
      </c>
      <c r="AE3034" s="94">
        <f>SUM(AE3031:AE3033)</f>
        <v>966432.62947500008</v>
      </c>
      <c r="AF3034" s="94"/>
      <c r="AG3034" s="94">
        <f>SUM(AG3031:AG3033)</f>
        <v>0</v>
      </c>
      <c r="AH3034" s="94"/>
    </row>
    <row r="3035" spans="1:34" s="74" customFormat="1" x14ac:dyDescent="0.55000000000000004">
      <c r="A3035" s="108" t="s">
        <v>4241</v>
      </c>
      <c r="B3035" s="109">
        <v>1315</v>
      </c>
      <c r="C3035" s="102">
        <v>6932</v>
      </c>
      <c r="D3035" s="90" t="s">
        <v>4242</v>
      </c>
      <c r="E3035" s="102" t="s">
        <v>34</v>
      </c>
      <c r="F3035" s="102">
        <v>23652</v>
      </c>
      <c r="G3035" s="102">
        <v>0</v>
      </c>
      <c r="H3035" s="102">
        <v>1</v>
      </c>
      <c r="I3035" s="98">
        <v>89</v>
      </c>
      <c r="J3035" s="102" t="s">
        <v>38</v>
      </c>
      <c r="K3035" s="94">
        <f>((G3035*400)+(H3035*100))+I3035</f>
        <v>189</v>
      </c>
      <c r="L3035" s="94">
        <v>850</v>
      </c>
      <c r="M3035" s="94">
        <f>K3035*L3035</f>
        <v>160650</v>
      </c>
      <c r="N3035" s="102">
        <v>1</v>
      </c>
      <c r="O3035" s="111" t="s">
        <v>4239</v>
      </c>
      <c r="P3035" s="96">
        <v>3120600835832</v>
      </c>
      <c r="Q3035" s="111" t="s">
        <v>4240</v>
      </c>
      <c r="R3035" s="111" t="s">
        <v>4243</v>
      </c>
      <c r="S3035" s="97" t="s">
        <v>4242</v>
      </c>
      <c r="T3035" s="102" t="s">
        <v>51</v>
      </c>
      <c r="U3035" s="102" t="s">
        <v>62</v>
      </c>
      <c r="V3035" s="102"/>
      <c r="W3035" s="94"/>
      <c r="X3035" s="98"/>
      <c r="Y3035" s="94"/>
      <c r="Z3035" s="94"/>
      <c r="AA3035" s="89"/>
      <c r="AB3035" s="89"/>
      <c r="AC3035" s="94"/>
      <c r="AD3035" s="94">
        <f>IF(AND(AC3035="",M3035=""),0,IF((AC3035=""),M3035,IF((M3035=""),AC3035,AC3035+M3035)))</f>
        <v>160650</v>
      </c>
      <c r="AE3035" s="94">
        <f>IF( (X3035=""),AD3035*1,AD3035*(X3035/100) )</f>
        <v>160650</v>
      </c>
      <c r="AF3035" s="94">
        <v>50000000</v>
      </c>
      <c r="AG3035" s="94">
        <f>IF((AF3035-AE3035) &gt; 1,0,IF((AF3035-AE3035)&lt;0,AE3035-AF3035,AF3035-AE3035))</f>
        <v>0</v>
      </c>
      <c r="AH3035" s="94">
        <v>0.01</v>
      </c>
    </row>
    <row r="3036" spans="1:34" s="74" customFormat="1" x14ac:dyDescent="0.55000000000000004">
      <c r="A3036" s="113"/>
      <c r="B3036" s="114"/>
      <c r="C3036" s="127"/>
      <c r="D3036" s="128"/>
      <c r="E3036" s="127"/>
      <c r="F3036" s="127"/>
      <c r="G3036" s="127"/>
      <c r="H3036" s="127"/>
      <c r="I3036" s="129"/>
      <c r="J3036" s="127"/>
      <c r="K3036" s="130"/>
      <c r="L3036" s="130" t="s">
        <v>63</v>
      </c>
      <c r="M3036" s="130">
        <f>SUM(M3035:M3035)</f>
        <v>160650</v>
      </c>
      <c r="N3036" s="127"/>
      <c r="O3036" s="131"/>
      <c r="P3036" s="132"/>
      <c r="Q3036" s="131"/>
      <c r="R3036" s="131"/>
      <c r="S3036" s="133"/>
      <c r="T3036" s="127"/>
      <c r="U3036" s="127"/>
      <c r="V3036" s="127"/>
      <c r="W3036" s="130"/>
      <c r="X3036" s="129"/>
      <c r="Y3036" s="130"/>
      <c r="Z3036" s="130"/>
      <c r="AA3036" s="134"/>
      <c r="AB3036" s="134"/>
      <c r="AC3036" s="130"/>
      <c r="AD3036" s="130">
        <f>SUM(AD3035:AD3035)</f>
        <v>160650</v>
      </c>
      <c r="AE3036" s="130">
        <f>SUM(AE3035:AE3035)</f>
        <v>160650</v>
      </c>
      <c r="AF3036" s="130"/>
      <c r="AG3036" s="130">
        <f>SUM(AG3035:AG3035)</f>
        <v>0</v>
      </c>
      <c r="AH3036" s="130"/>
    </row>
    <row r="3037" spans="1:34" s="173" customFormat="1" x14ac:dyDescent="0.55000000000000004">
      <c r="A3037" s="122" t="s">
        <v>4246</v>
      </c>
      <c r="B3037" s="123">
        <v>1316</v>
      </c>
      <c r="C3037" s="123">
        <v>8629</v>
      </c>
      <c r="D3037" s="135" t="s">
        <v>4247</v>
      </c>
      <c r="E3037" s="123" t="s">
        <v>34</v>
      </c>
      <c r="F3037" s="123">
        <v>954</v>
      </c>
      <c r="G3037" s="123">
        <v>0</v>
      </c>
      <c r="H3037" s="123">
        <v>0</v>
      </c>
      <c r="I3037" s="136">
        <v>89</v>
      </c>
      <c r="J3037" s="123" t="s">
        <v>35</v>
      </c>
      <c r="K3037" s="137">
        <f>((G3037*400)+(H3037*100))+I3037</f>
        <v>89</v>
      </c>
      <c r="L3037" s="137">
        <v>1350</v>
      </c>
      <c r="M3037" s="137">
        <f>K3037*L3037</f>
        <v>120150</v>
      </c>
      <c r="N3037" s="123">
        <v>1</v>
      </c>
      <c r="O3037" s="108" t="s">
        <v>4244</v>
      </c>
      <c r="P3037" s="138">
        <v>3570800351541</v>
      </c>
      <c r="Q3037" s="108" t="s">
        <v>4245</v>
      </c>
      <c r="R3037" s="108" t="s">
        <v>4248</v>
      </c>
      <c r="S3037" s="139" t="s">
        <v>4249</v>
      </c>
      <c r="T3037" s="123" t="s">
        <v>51</v>
      </c>
      <c r="U3037" s="123" t="s">
        <v>45</v>
      </c>
      <c r="V3037" s="123" t="s">
        <v>75</v>
      </c>
      <c r="W3037" s="137">
        <v>85.8</v>
      </c>
      <c r="X3037" s="136">
        <v>46.15</v>
      </c>
      <c r="Y3037" s="137">
        <v>6750</v>
      </c>
      <c r="Z3037" s="137">
        <f t="shared" ref="Z3037:Z3048" si="293">W3037*Y3037</f>
        <v>579150</v>
      </c>
      <c r="AA3037" s="119">
        <v>12</v>
      </c>
      <c r="AB3037" s="119">
        <v>14</v>
      </c>
      <c r="AC3037" s="137">
        <f t="shared" ref="AC3037:AC3048" si="294">(Z3037*(100-AB3037))/100</f>
        <v>498069</v>
      </c>
      <c r="AD3037" s="137">
        <f>IF(AND(AC3037="",M3037=""),0,IF((AC3037=""),M3037, IF( (M3037=""),AC3037,SUM(AC3037:AC3038)+M3037)))</f>
        <v>846346.9</v>
      </c>
      <c r="AE3037" s="137">
        <f t="shared" ref="AE3037:AE3048" si="295">IF( (X3037=""),AD3037*1,AD3037*(X3037/100) )</f>
        <v>390589.09434999997</v>
      </c>
      <c r="AF3037" s="137">
        <v>0</v>
      </c>
      <c r="AG3037" s="137">
        <f t="shared" ref="AG3037:AG3048" si="296">IF((AF3037-AE3037) &gt; 1,0,IF((AF3037-AE3037)&lt;0,AE3037-AF3037,AF3037-AE3037))</f>
        <v>390589.09434999997</v>
      </c>
      <c r="AH3037" s="137">
        <v>0.3</v>
      </c>
    </row>
    <row r="3038" spans="1:34" s="173" customFormat="1" x14ac:dyDescent="0.55000000000000004">
      <c r="A3038" s="122"/>
      <c r="B3038" s="123"/>
      <c r="C3038" s="123"/>
      <c r="D3038" s="135"/>
      <c r="E3038" s="123"/>
      <c r="F3038" s="123"/>
      <c r="G3038" s="123"/>
      <c r="H3038" s="123"/>
      <c r="I3038" s="136"/>
      <c r="J3038" s="123"/>
      <c r="K3038" s="137"/>
      <c r="L3038" s="137"/>
      <c r="M3038" s="137"/>
      <c r="N3038" s="123">
        <v>2</v>
      </c>
      <c r="O3038" s="108" t="s">
        <v>4244</v>
      </c>
      <c r="P3038" s="138">
        <v>3570800351541</v>
      </c>
      <c r="Q3038" s="108" t="s">
        <v>4245</v>
      </c>
      <c r="R3038" s="108" t="s">
        <v>4248</v>
      </c>
      <c r="S3038" s="139" t="s">
        <v>4250</v>
      </c>
      <c r="T3038" s="123" t="s">
        <v>55</v>
      </c>
      <c r="U3038" s="123" t="s">
        <v>45</v>
      </c>
      <c r="V3038" s="123" t="s">
        <v>52</v>
      </c>
      <c r="W3038" s="137">
        <v>100.1</v>
      </c>
      <c r="X3038" s="136">
        <v>53.85</v>
      </c>
      <c r="Y3038" s="137">
        <v>2650</v>
      </c>
      <c r="Z3038" s="137">
        <f t="shared" si="293"/>
        <v>265265</v>
      </c>
      <c r="AA3038" s="119">
        <v>12</v>
      </c>
      <c r="AB3038" s="119">
        <v>14</v>
      </c>
      <c r="AC3038" s="137">
        <f t="shared" si="294"/>
        <v>228127.9</v>
      </c>
      <c r="AD3038" s="137">
        <f>IF(AND(AC3038="",M3037=""),0,IF((AC3038=""),M3037, IF( (M3037=""),AC3038,SUM(AC3037:AC3038)+M3037)))</f>
        <v>846346.9</v>
      </c>
      <c r="AE3038" s="137">
        <f t="shared" si="295"/>
        <v>455757.80564999999</v>
      </c>
      <c r="AF3038" s="137">
        <v>0</v>
      </c>
      <c r="AG3038" s="137">
        <f t="shared" si="296"/>
        <v>455757.80564999999</v>
      </c>
      <c r="AH3038" s="137">
        <v>0.02</v>
      </c>
    </row>
    <row r="3039" spans="1:34" s="173" customFormat="1" x14ac:dyDescent="0.55000000000000004">
      <c r="A3039" s="122"/>
      <c r="B3039" s="123">
        <v>1317</v>
      </c>
      <c r="C3039" s="123">
        <v>8635</v>
      </c>
      <c r="D3039" s="135" t="s">
        <v>4251</v>
      </c>
      <c r="E3039" s="123" t="s">
        <v>34</v>
      </c>
      <c r="F3039" s="123">
        <v>2512</v>
      </c>
      <c r="G3039" s="123">
        <v>0</v>
      </c>
      <c r="H3039" s="123">
        <v>3</v>
      </c>
      <c r="I3039" s="136">
        <v>48</v>
      </c>
      <c r="J3039" s="123" t="s">
        <v>35</v>
      </c>
      <c r="K3039" s="137">
        <f>((G3039*400)+(H3039*100))+I3039</f>
        <v>348</v>
      </c>
      <c r="L3039" s="137">
        <v>600</v>
      </c>
      <c r="M3039" s="137">
        <f>K3039*L3039</f>
        <v>208800</v>
      </c>
      <c r="N3039" s="123">
        <v>1</v>
      </c>
      <c r="O3039" s="108" t="s">
        <v>4244</v>
      </c>
      <c r="P3039" s="138">
        <v>3570800351541</v>
      </c>
      <c r="Q3039" s="108" t="s">
        <v>4245</v>
      </c>
      <c r="R3039" s="108" t="s">
        <v>4248</v>
      </c>
      <c r="S3039" s="139" t="s">
        <v>4252</v>
      </c>
      <c r="T3039" s="123" t="s">
        <v>51</v>
      </c>
      <c r="U3039" s="123" t="s">
        <v>227</v>
      </c>
      <c r="V3039" s="123" t="s">
        <v>52</v>
      </c>
      <c r="W3039" s="137">
        <v>162.24</v>
      </c>
      <c r="X3039" s="136">
        <v>37.43</v>
      </c>
      <c r="Y3039" s="137">
        <v>6750</v>
      </c>
      <c r="Z3039" s="137">
        <f t="shared" si="293"/>
        <v>1095120</v>
      </c>
      <c r="AA3039" s="119">
        <v>7</v>
      </c>
      <c r="AB3039" s="119">
        <v>18</v>
      </c>
      <c r="AC3039" s="137">
        <f t="shared" si="294"/>
        <v>897998.4</v>
      </c>
      <c r="AD3039" s="137">
        <f>IF(AND(AC3039="",M3039=""),0,IF((AC3039=""),M3039, IF( (M3039=""),AC3039,SUM(AC3039:AC3048)+M3039)))</f>
        <v>4027506</v>
      </c>
      <c r="AE3039" s="137">
        <f t="shared" si="295"/>
        <v>1507495.4958000001</v>
      </c>
      <c r="AF3039" s="137">
        <v>10000000</v>
      </c>
      <c r="AG3039" s="137">
        <v>208800</v>
      </c>
      <c r="AH3039" s="137">
        <v>0.02</v>
      </c>
    </row>
    <row r="3040" spans="1:34" s="173" customFormat="1" x14ac:dyDescent="0.55000000000000004">
      <c r="A3040" s="122"/>
      <c r="B3040" s="123"/>
      <c r="C3040" s="123"/>
      <c r="D3040" s="135"/>
      <c r="E3040" s="123"/>
      <c r="F3040" s="123"/>
      <c r="G3040" s="123"/>
      <c r="H3040" s="123"/>
      <c r="I3040" s="136"/>
      <c r="J3040" s="123"/>
      <c r="K3040" s="137"/>
      <c r="L3040" s="137"/>
      <c r="M3040" s="137"/>
      <c r="N3040" s="123">
        <v>2</v>
      </c>
      <c r="O3040" s="108" t="s">
        <v>4244</v>
      </c>
      <c r="P3040" s="138">
        <v>3570800351541</v>
      </c>
      <c r="Q3040" s="108" t="s">
        <v>4245</v>
      </c>
      <c r="R3040" s="108" t="s">
        <v>4248</v>
      </c>
      <c r="S3040" s="139" t="s">
        <v>4253</v>
      </c>
      <c r="T3040" s="123" t="s">
        <v>343</v>
      </c>
      <c r="U3040" s="123" t="s">
        <v>45</v>
      </c>
      <c r="V3040" s="123" t="s">
        <v>52</v>
      </c>
      <c r="W3040" s="137">
        <v>32</v>
      </c>
      <c r="X3040" s="136">
        <v>7.38</v>
      </c>
      <c r="Y3040" s="137">
        <v>5600</v>
      </c>
      <c r="Z3040" s="137">
        <f t="shared" si="293"/>
        <v>179200</v>
      </c>
      <c r="AA3040" s="119">
        <v>7</v>
      </c>
      <c r="AB3040" s="119">
        <v>7</v>
      </c>
      <c r="AC3040" s="137">
        <f t="shared" si="294"/>
        <v>166656</v>
      </c>
      <c r="AD3040" s="137">
        <f>IF(AND(AC3040="",M3039=""),0,IF((AC3040=""),M3039, IF( (M3039=""),AC3040,SUM(AC3039:AC3048)+M3039)))</f>
        <v>4027506</v>
      </c>
      <c r="AE3040" s="137">
        <f t="shared" si="295"/>
        <v>297229.94280000002</v>
      </c>
      <c r="AF3040" s="137">
        <v>10000000</v>
      </c>
      <c r="AG3040" s="137">
        <f t="shared" si="296"/>
        <v>0</v>
      </c>
      <c r="AH3040" s="137">
        <v>0.02</v>
      </c>
    </row>
    <row r="3041" spans="1:34" s="173" customFormat="1" x14ac:dyDescent="0.55000000000000004">
      <c r="A3041" s="122"/>
      <c r="B3041" s="123"/>
      <c r="C3041" s="123"/>
      <c r="D3041" s="135"/>
      <c r="E3041" s="123"/>
      <c r="F3041" s="123"/>
      <c r="G3041" s="123"/>
      <c r="H3041" s="123"/>
      <c r="I3041" s="136"/>
      <c r="J3041" s="123"/>
      <c r="K3041" s="137"/>
      <c r="L3041" s="137"/>
      <c r="M3041" s="137"/>
      <c r="N3041" s="123">
        <v>3</v>
      </c>
      <c r="O3041" s="108" t="s">
        <v>4244</v>
      </c>
      <c r="P3041" s="138">
        <v>3570800351541</v>
      </c>
      <c r="Q3041" s="108" t="s">
        <v>4245</v>
      </c>
      <c r="R3041" s="108" t="s">
        <v>4248</v>
      </c>
      <c r="S3041" s="139" t="s">
        <v>4254</v>
      </c>
      <c r="T3041" s="123" t="s">
        <v>343</v>
      </c>
      <c r="U3041" s="123" t="s">
        <v>45</v>
      </c>
      <c r="V3041" s="123" t="s">
        <v>52</v>
      </c>
      <c r="W3041" s="137">
        <v>15.2</v>
      </c>
      <c r="X3041" s="136">
        <v>3.51</v>
      </c>
      <c r="Y3041" s="137">
        <v>5600</v>
      </c>
      <c r="Z3041" s="137">
        <f t="shared" si="293"/>
        <v>85120</v>
      </c>
      <c r="AA3041" s="119">
        <v>7</v>
      </c>
      <c r="AB3041" s="119">
        <v>7</v>
      </c>
      <c r="AC3041" s="137">
        <f t="shared" si="294"/>
        <v>79161.600000000006</v>
      </c>
      <c r="AD3041" s="137">
        <f>IF(AND(AC3041="",M3039=""),0,IF((AC3041=""),M3039, IF( (M3039=""),AC3041,SUM(AC3039:AC3048)+M3039)))</f>
        <v>4027506</v>
      </c>
      <c r="AE3041" s="137">
        <f t="shared" si="295"/>
        <v>141365.46059999999</v>
      </c>
      <c r="AF3041" s="137">
        <v>10000000</v>
      </c>
      <c r="AG3041" s="137">
        <f t="shared" si="296"/>
        <v>0</v>
      </c>
      <c r="AH3041" s="137">
        <v>0.02</v>
      </c>
    </row>
    <row r="3042" spans="1:34" s="173" customFormat="1" x14ac:dyDescent="0.55000000000000004">
      <c r="A3042" s="122"/>
      <c r="B3042" s="123"/>
      <c r="C3042" s="123"/>
      <c r="D3042" s="135"/>
      <c r="E3042" s="123"/>
      <c r="F3042" s="123"/>
      <c r="G3042" s="123"/>
      <c r="H3042" s="123"/>
      <c r="I3042" s="136"/>
      <c r="J3042" s="123"/>
      <c r="K3042" s="137"/>
      <c r="L3042" s="137"/>
      <c r="M3042" s="137"/>
      <c r="N3042" s="123">
        <v>4</v>
      </c>
      <c r="O3042" s="108" t="s">
        <v>4244</v>
      </c>
      <c r="P3042" s="138">
        <v>3570800351541</v>
      </c>
      <c r="Q3042" s="108" t="s">
        <v>4245</v>
      </c>
      <c r="R3042" s="108" t="s">
        <v>4248</v>
      </c>
      <c r="S3042" s="139" t="s">
        <v>4255</v>
      </c>
      <c r="T3042" s="123" t="s">
        <v>55</v>
      </c>
      <c r="U3042" s="123" t="s">
        <v>45</v>
      </c>
      <c r="V3042" s="123" t="s">
        <v>52</v>
      </c>
      <c r="W3042" s="137">
        <v>70</v>
      </c>
      <c r="X3042" s="136">
        <v>16.149999999999999</v>
      </c>
      <c r="Y3042" s="137">
        <v>2650</v>
      </c>
      <c r="Z3042" s="137">
        <f t="shared" si="293"/>
        <v>185500</v>
      </c>
      <c r="AA3042" s="119">
        <v>7</v>
      </c>
      <c r="AB3042" s="119">
        <v>7</v>
      </c>
      <c r="AC3042" s="137">
        <f t="shared" si="294"/>
        <v>172515</v>
      </c>
      <c r="AD3042" s="137">
        <f>IF(AND(AC3042="",M3039=""),0,IF((AC3042=""),M3039, IF( (M3039=""),AC3042,SUM(AC3039:AC3048)+M3039)))</f>
        <v>4027506</v>
      </c>
      <c r="AE3042" s="137">
        <f t="shared" si="295"/>
        <v>650442.21899999992</v>
      </c>
      <c r="AF3042" s="137">
        <v>10000000</v>
      </c>
      <c r="AG3042" s="137">
        <f t="shared" si="296"/>
        <v>0</v>
      </c>
      <c r="AH3042" s="137">
        <v>0.02</v>
      </c>
    </row>
    <row r="3043" spans="1:34" s="173" customFormat="1" x14ac:dyDescent="0.55000000000000004">
      <c r="A3043" s="122"/>
      <c r="B3043" s="123"/>
      <c r="C3043" s="123"/>
      <c r="D3043" s="135"/>
      <c r="E3043" s="123"/>
      <c r="F3043" s="123"/>
      <c r="G3043" s="123"/>
      <c r="H3043" s="123"/>
      <c r="I3043" s="136"/>
      <c r="J3043" s="123"/>
      <c r="K3043" s="137"/>
      <c r="L3043" s="137"/>
      <c r="M3043" s="137"/>
      <c r="N3043" s="123">
        <v>5</v>
      </c>
      <c r="O3043" s="108" t="s">
        <v>4244</v>
      </c>
      <c r="P3043" s="138">
        <v>3570800351541</v>
      </c>
      <c r="Q3043" s="108" t="s">
        <v>4245</v>
      </c>
      <c r="R3043" s="108" t="s">
        <v>4248</v>
      </c>
      <c r="S3043" s="139" t="s">
        <v>4256</v>
      </c>
      <c r="T3043" s="123" t="s">
        <v>55</v>
      </c>
      <c r="U3043" s="123" t="s">
        <v>45</v>
      </c>
      <c r="V3043" s="123" t="s">
        <v>52</v>
      </c>
      <c r="W3043" s="137">
        <v>40</v>
      </c>
      <c r="X3043" s="136">
        <v>9.23</v>
      </c>
      <c r="Y3043" s="137">
        <v>2650</v>
      </c>
      <c r="Z3043" s="137">
        <f t="shared" si="293"/>
        <v>106000</v>
      </c>
      <c r="AA3043" s="119">
        <v>7</v>
      </c>
      <c r="AB3043" s="119">
        <v>7</v>
      </c>
      <c r="AC3043" s="137">
        <f t="shared" si="294"/>
        <v>98580</v>
      </c>
      <c r="AD3043" s="137">
        <f>IF(AND(AC3043="",M3039=""),0,IF((AC3043=""),M3039, IF( (M3039=""),AC3043,SUM(AC3039:AC3048)+M3039)))</f>
        <v>4027506</v>
      </c>
      <c r="AE3043" s="137">
        <f t="shared" si="295"/>
        <v>371738.80380000005</v>
      </c>
      <c r="AF3043" s="137">
        <v>10000000</v>
      </c>
      <c r="AG3043" s="137">
        <f t="shared" si="296"/>
        <v>0</v>
      </c>
      <c r="AH3043" s="137">
        <v>0.02</v>
      </c>
    </row>
    <row r="3044" spans="1:34" s="173" customFormat="1" x14ac:dyDescent="0.55000000000000004">
      <c r="A3044" s="122"/>
      <c r="B3044" s="123"/>
      <c r="C3044" s="123"/>
      <c r="D3044" s="135"/>
      <c r="E3044" s="123"/>
      <c r="F3044" s="123"/>
      <c r="G3044" s="123"/>
      <c r="H3044" s="123"/>
      <c r="I3044" s="136"/>
      <c r="J3044" s="123"/>
      <c r="K3044" s="137"/>
      <c r="L3044" s="137"/>
      <c r="M3044" s="137"/>
      <c r="N3044" s="123">
        <v>6</v>
      </c>
      <c r="O3044" s="108" t="s">
        <v>4244</v>
      </c>
      <c r="P3044" s="138">
        <v>3570800351541</v>
      </c>
      <c r="Q3044" s="108" t="s">
        <v>4245</v>
      </c>
      <c r="R3044" s="108" t="s">
        <v>4248</v>
      </c>
      <c r="S3044" s="139" t="s">
        <v>4257</v>
      </c>
      <c r="T3044" s="123" t="s">
        <v>55</v>
      </c>
      <c r="U3044" s="123" t="s">
        <v>45</v>
      </c>
      <c r="V3044" s="123" t="s">
        <v>52</v>
      </c>
      <c r="W3044" s="137">
        <v>70</v>
      </c>
      <c r="X3044" s="136">
        <v>16.149999999999999</v>
      </c>
      <c r="Y3044" s="137">
        <v>2650</v>
      </c>
      <c r="Z3044" s="137">
        <f t="shared" si="293"/>
        <v>185500</v>
      </c>
      <c r="AA3044" s="119">
        <v>7</v>
      </c>
      <c r="AB3044" s="119">
        <v>7</v>
      </c>
      <c r="AC3044" s="137">
        <f t="shared" si="294"/>
        <v>172515</v>
      </c>
      <c r="AD3044" s="137">
        <f>IF(AND(AC3044="",M3039=""),0,IF((AC3044=""),M3039, IF( (M3039=""),AC3044,SUM(AC3039:AC3048)+M3039)))</f>
        <v>4027506</v>
      </c>
      <c r="AE3044" s="137">
        <f t="shared" si="295"/>
        <v>650442.21899999992</v>
      </c>
      <c r="AF3044" s="137">
        <v>10000000</v>
      </c>
      <c r="AG3044" s="137">
        <f t="shared" si="296"/>
        <v>0</v>
      </c>
      <c r="AH3044" s="137">
        <v>0.02</v>
      </c>
    </row>
    <row r="3045" spans="1:34" s="173" customFormat="1" x14ac:dyDescent="0.55000000000000004">
      <c r="A3045" s="122"/>
      <c r="B3045" s="123"/>
      <c r="C3045" s="123"/>
      <c r="D3045" s="135"/>
      <c r="E3045" s="123"/>
      <c r="F3045" s="123"/>
      <c r="G3045" s="123"/>
      <c r="H3045" s="123"/>
      <c r="I3045" s="136"/>
      <c r="J3045" s="123"/>
      <c r="K3045" s="137"/>
      <c r="L3045" s="137"/>
      <c r="M3045" s="137"/>
      <c r="N3045" s="123">
        <v>7</v>
      </c>
      <c r="O3045" s="108" t="s">
        <v>4244</v>
      </c>
      <c r="P3045" s="138">
        <v>3570800351541</v>
      </c>
      <c r="Q3045" s="108" t="s">
        <v>4245</v>
      </c>
      <c r="R3045" s="108" t="s">
        <v>4248</v>
      </c>
      <c r="S3045" s="139" t="s">
        <v>4258</v>
      </c>
      <c r="T3045" s="123" t="s">
        <v>51</v>
      </c>
      <c r="U3045" s="123" t="s">
        <v>45</v>
      </c>
      <c r="V3045" s="123" t="s">
        <v>52</v>
      </c>
      <c r="W3045" s="137">
        <v>32</v>
      </c>
      <c r="X3045" s="136">
        <v>7.38</v>
      </c>
      <c r="Y3045" s="137">
        <v>6750</v>
      </c>
      <c r="Z3045" s="137">
        <f t="shared" si="293"/>
        <v>216000</v>
      </c>
      <c r="AA3045" s="119">
        <v>17</v>
      </c>
      <c r="AB3045" s="119">
        <v>24</v>
      </c>
      <c r="AC3045" s="137">
        <f t="shared" si="294"/>
        <v>164160</v>
      </c>
      <c r="AD3045" s="137">
        <f>IF(AND(AC3045="",M3039=""),0,IF((AC3045=""),M3039, IF( (M3039=""),AC3045,SUM(AC3039:AC3048)+M3039)))</f>
        <v>4027506</v>
      </c>
      <c r="AE3045" s="137">
        <f t="shared" si="295"/>
        <v>297229.94280000002</v>
      </c>
      <c r="AF3045" s="137">
        <v>10000000</v>
      </c>
      <c r="AG3045" s="137">
        <f t="shared" si="296"/>
        <v>0</v>
      </c>
      <c r="AH3045" s="137">
        <v>0.02</v>
      </c>
    </row>
    <row r="3046" spans="1:34" s="173" customFormat="1" x14ac:dyDescent="0.55000000000000004">
      <c r="A3046" s="122"/>
      <c r="B3046" s="123"/>
      <c r="C3046" s="123"/>
      <c r="D3046" s="135"/>
      <c r="E3046" s="123"/>
      <c r="F3046" s="123"/>
      <c r="G3046" s="123"/>
      <c r="H3046" s="123"/>
      <c r="I3046" s="136"/>
      <c r="J3046" s="123"/>
      <c r="K3046" s="137"/>
      <c r="L3046" s="137"/>
      <c r="M3046" s="137"/>
      <c r="N3046" s="123">
        <v>8</v>
      </c>
      <c r="O3046" s="108" t="s">
        <v>4244</v>
      </c>
      <c r="P3046" s="138">
        <v>3570800351541</v>
      </c>
      <c r="Q3046" s="108" t="s">
        <v>4245</v>
      </c>
      <c r="R3046" s="108" t="s">
        <v>4248</v>
      </c>
      <c r="S3046" s="139" t="s">
        <v>4259</v>
      </c>
      <c r="T3046" s="123" t="s">
        <v>51</v>
      </c>
      <c r="U3046" s="123" t="s">
        <v>74</v>
      </c>
      <c r="V3046" s="123" t="s">
        <v>52</v>
      </c>
      <c r="W3046" s="137">
        <v>12</v>
      </c>
      <c r="X3046" s="136">
        <v>2.77</v>
      </c>
      <c r="Y3046" s="137">
        <v>6750</v>
      </c>
      <c r="Z3046" s="137">
        <f t="shared" si="293"/>
        <v>81000</v>
      </c>
      <c r="AA3046" s="119">
        <v>17</v>
      </c>
      <c r="AB3046" s="119">
        <v>79</v>
      </c>
      <c r="AC3046" s="137">
        <f t="shared" si="294"/>
        <v>17010</v>
      </c>
      <c r="AD3046" s="137">
        <f>IF(AND(AC3046="",M3039=""),0,IF((AC3046=""),M3039, IF( (M3039=""),AC3046,SUM(AC3039:AC3048)+M3039)))</f>
        <v>4027506</v>
      </c>
      <c r="AE3046" s="137">
        <f t="shared" si="295"/>
        <v>111561.91619999999</v>
      </c>
      <c r="AF3046" s="137">
        <v>10000000</v>
      </c>
      <c r="AG3046" s="137">
        <f t="shared" si="296"/>
        <v>0</v>
      </c>
      <c r="AH3046" s="137">
        <v>0.02</v>
      </c>
    </row>
    <row r="3047" spans="1:34" s="173" customFormat="1" x14ac:dyDescent="0.55000000000000004">
      <c r="A3047" s="122"/>
      <c r="B3047" s="123">
        <v>1318</v>
      </c>
      <c r="C3047" s="123">
        <v>10506</v>
      </c>
      <c r="D3047" s="135" t="s">
        <v>4261</v>
      </c>
      <c r="E3047" s="123" t="s">
        <v>34</v>
      </c>
      <c r="F3047" s="123">
        <v>3568</v>
      </c>
      <c r="G3047" s="123">
        <v>1</v>
      </c>
      <c r="H3047" s="123">
        <v>0</v>
      </c>
      <c r="I3047" s="136">
        <v>11</v>
      </c>
      <c r="J3047" s="123" t="s">
        <v>35</v>
      </c>
      <c r="K3047" s="137">
        <f>((G3047*400)+(H3047*100))+I3047</f>
        <v>411</v>
      </c>
      <c r="L3047" s="137">
        <v>600</v>
      </c>
      <c r="M3047" s="137">
        <f>K3047*L3047</f>
        <v>246600</v>
      </c>
      <c r="N3047" s="123">
        <v>1</v>
      </c>
      <c r="O3047" s="108" t="s">
        <v>4244</v>
      </c>
      <c r="P3047" s="138">
        <v>3570800351541</v>
      </c>
      <c r="Q3047" s="108" t="s">
        <v>4245</v>
      </c>
      <c r="R3047" s="108" t="s">
        <v>4248</v>
      </c>
      <c r="S3047" s="139"/>
      <c r="T3047" s="123" t="s">
        <v>51</v>
      </c>
      <c r="U3047" s="123" t="s">
        <v>45</v>
      </c>
      <c r="V3047" s="123" t="s">
        <v>52</v>
      </c>
      <c r="W3047" s="137">
        <v>274</v>
      </c>
      <c r="X3047" s="136">
        <v>64.02</v>
      </c>
      <c r="Y3047" s="137">
        <v>6750</v>
      </c>
      <c r="Z3047" s="137">
        <f t="shared" si="293"/>
        <v>1849500</v>
      </c>
      <c r="AA3047" s="119">
        <v>17</v>
      </c>
      <c r="AB3047" s="119">
        <v>24</v>
      </c>
      <c r="AC3047" s="137">
        <f t="shared" si="294"/>
        <v>1405620</v>
      </c>
      <c r="AD3047" s="137">
        <f>IF(AND(AC3047="",M3047=""),0,IF((AC3047=""),M3047, IF( (M3047=""),AC3047,SUM(AC3047:AC3048)+M3047)))</f>
        <v>2296710</v>
      </c>
      <c r="AE3047" s="137">
        <f t="shared" si="295"/>
        <v>1470353.7420000001</v>
      </c>
      <c r="AF3047" s="137">
        <v>10000000</v>
      </c>
      <c r="AG3047" s="137">
        <v>246600</v>
      </c>
      <c r="AH3047" s="137">
        <v>0.02</v>
      </c>
    </row>
    <row r="3048" spans="1:34" s="173" customFormat="1" x14ac:dyDescent="0.55000000000000004">
      <c r="A3048" s="122"/>
      <c r="B3048" s="123"/>
      <c r="C3048" s="123"/>
      <c r="D3048" s="135"/>
      <c r="E3048" s="123"/>
      <c r="F3048" s="123"/>
      <c r="G3048" s="123"/>
      <c r="H3048" s="123"/>
      <c r="I3048" s="136"/>
      <c r="J3048" s="123"/>
      <c r="K3048" s="137"/>
      <c r="L3048" s="137"/>
      <c r="M3048" s="137"/>
      <c r="N3048" s="123">
        <v>2</v>
      </c>
      <c r="O3048" s="108" t="s">
        <v>4244</v>
      </c>
      <c r="P3048" s="138">
        <v>3570800351541</v>
      </c>
      <c r="Q3048" s="108" t="s">
        <v>4245</v>
      </c>
      <c r="R3048" s="108" t="s">
        <v>4248</v>
      </c>
      <c r="S3048" s="139" t="s">
        <v>4262</v>
      </c>
      <c r="T3048" s="123" t="s">
        <v>51</v>
      </c>
      <c r="U3048" s="123" t="s">
        <v>227</v>
      </c>
      <c r="V3048" s="123" t="s">
        <v>52</v>
      </c>
      <c r="W3048" s="137">
        <v>154</v>
      </c>
      <c r="X3048" s="136">
        <v>35.979999999999997</v>
      </c>
      <c r="Y3048" s="137">
        <v>6750</v>
      </c>
      <c r="Z3048" s="137">
        <f t="shared" si="293"/>
        <v>1039500</v>
      </c>
      <c r="AA3048" s="119">
        <v>12</v>
      </c>
      <c r="AB3048" s="119">
        <v>38</v>
      </c>
      <c r="AC3048" s="137">
        <f t="shared" si="294"/>
        <v>644490</v>
      </c>
      <c r="AD3048" s="137">
        <f>IF(AND(AC3048="",M3047=""),0,IF((AC3048=""),M3047, IF( (M3047=""),AC3048,SUM(AC3047:AC3048)+M3047)))</f>
        <v>2296710</v>
      </c>
      <c r="AE3048" s="137">
        <f t="shared" si="295"/>
        <v>826356.25799999991</v>
      </c>
      <c r="AF3048" s="137">
        <v>10000000</v>
      </c>
      <c r="AG3048" s="137">
        <f t="shared" si="296"/>
        <v>0</v>
      </c>
      <c r="AH3048" s="137">
        <v>0.02</v>
      </c>
    </row>
    <row r="3049" spans="1:34" s="73" customFormat="1" x14ac:dyDescent="0.55000000000000004">
      <c r="A3049" s="108" t="s">
        <v>4246</v>
      </c>
      <c r="B3049" s="109">
        <v>1319</v>
      </c>
      <c r="C3049" s="102">
        <v>8318</v>
      </c>
      <c r="D3049" s="90" t="s">
        <v>4263</v>
      </c>
      <c r="E3049" s="102" t="s">
        <v>34</v>
      </c>
      <c r="F3049" s="102">
        <v>7583</v>
      </c>
      <c r="G3049" s="102">
        <v>4</v>
      </c>
      <c r="H3049" s="102">
        <v>1</v>
      </c>
      <c r="I3049" s="98">
        <v>14</v>
      </c>
      <c r="J3049" s="102" t="s">
        <v>38</v>
      </c>
      <c r="K3049" s="94">
        <f>((G3049*400)+(H3049*100))+I3049</f>
        <v>1714</v>
      </c>
      <c r="L3049" s="94">
        <v>450</v>
      </c>
      <c r="M3049" s="94">
        <f>K3049*L3049</f>
        <v>771300</v>
      </c>
      <c r="N3049" s="102"/>
      <c r="O3049" s="111"/>
      <c r="P3049" s="96"/>
      <c r="Q3049" s="111"/>
      <c r="R3049" s="111"/>
      <c r="S3049" s="97"/>
      <c r="T3049" s="102"/>
      <c r="U3049" s="102"/>
      <c r="V3049" s="102"/>
      <c r="W3049" s="94"/>
      <c r="X3049" s="98"/>
      <c r="Y3049" s="94"/>
      <c r="Z3049" s="94"/>
      <c r="AA3049" s="89"/>
      <c r="AB3049" s="89"/>
      <c r="AC3049" s="94"/>
      <c r="AD3049" s="94">
        <f>IF(AND(AC3049="",M3049=""),0,IF((AC3049=""),M3049,IF((M3049=""),AC3049,AC3049+M3049)))</f>
        <v>771300</v>
      </c>
      <c r="AE3049" s="94">
        <f>IF( (X3049=""),AD3049*1,AD3049*(X3049/100) )</f>
        <v>771300</v>
      </c>
      <c r="AF3049" s="94">
        <v>50000000</v>
      </c>
      <c r="AG3049" s="94">
        <f>IF((AF3049-AE3049) &gt; 1,0,IF((AF3049-AE3049)&lt;0,AE3049-AF3049,AF3049-AE3049))</f>
        <v>0</v>
      </c>
      <c r="AH3049" s="94">
        <v>0.01</v>
      </c>
    </row>
    <row r="3050" spans="1:34" s="73" customFormat="1" x14ac:dyDescent="0.55000000000000004">
      <c r="A3050" s="108" t="s">
        <v>4260</v>
      </c>
      <c r="B3050" s="109">
        <v>1320</v>
      </c>
      <c r="C3050" s="102">
        <v>8774</v>
      </c>
      <c r="D3050" s="90" t="s">
        <v>4264</v>
      </c>
      <c r="E3050" s="102" t="s">
        <v>34</v>
      </c>
      <c r="F3050" s="102">
        <v>17621</v>
      </c>
      <c r="G3050" s="102">
        <v>14</v>
      </c>
      <c r="H3050" s="102">
        <v>2</v>
      </c>
      <c r="I3050" s="98">
        <v>89</v>
      </c>
      <c r="J3050" s="102" t="s">
        <v>38</v>
      </c>
      <c r="K3050" s="94">
        <f>((G3050*400)+(H3050*100))+I3050</f>
        <v>5889</v>
      </c>
      <c r="L3050" s="94">
        <v>325</v>
      </c>
      <c r="M3050" s="94">
        <f>K3050*L3050</f>
        <v>1913925</v>
      </c>
      <c r="N3050" s="102"/>
      <c r="O3050" s="111"/>
      <c r="P3050" s="96"/>
      <c r="Q3050" s="111"/>
      <c r="R3050" s="111"/>
      <c r="S3050" s="97"/>
      <c r="T3050" s="102"/>
      <c r="U3050" s="102"/>
      <c r="V3050" s="102"/>
      <c r="W3050" s="94"/>
      <c r="X3050" s="98"/>
      <c r="Y3050" s="94"/>
      <c r="Z3050" s="94"/>
      <c r="AA3050" s="89"/>
      <c r="AB3050" s="89"/>
      <c r="AC3050" s="94"/>
      <c r="AD3050" s="94">
        <f>IF(AND(AC3050="",M3050=""),0,IF((AC3050=""),M3050,IF((M3050=""),AC3050,AC3050+M3050)))</f>
        <v>1913925</v>
      </c>
      <c r="AE3050" s="94">
        <f>IF( (X3050=""),AD3050*1,AD3050*(X3050/100) )</f>
        <v>1913925</v>
      </c>
      <c r="AF3050" s="94">
        <v>50000000</v>
      </c>
      <c r="AG3050" s="94">
        <f>IF((AF3050-AE3050) &gt; 1,0,IF((AF3050-AE3050)&lt;0,AE3050-AF3050,AF3050-AE3050))</f>
        <v>0</v>
      </c>
      <c r="AH3050" s="94">
        <v>0.01</v>
      </c>
    </row>
    <row r="3051" spans="1:34" s="73" customFormat="1" x14ac:dyDescent="0.55000000000000004">
      <c r="A3051" s="108"/>
      <c r="B3051" s="109"/>
      <c r="C3051" s="102"/>
      <c r="D3051" s="90"/>
      <c r="E3051" s="102"/>
      <c r="F3051" s="102"/>
      <c r="G3051" s="102">
        <v>6</v>
      </c>
      <c r="H3051" s="102">
        <v>0</v>
      </c>
      <c r="I3051" s="98">
        <v>0</v>
      </c>
      <c r="J3051" s="102" t="s">
        <v>38</v>
      </c>
      <c r="K3051" s="94">
        <f>((G3051*400)+(H3051*100))+I3051</f>
        <v>2400</v>
      </c>
      <c r="L3051" s="94">
        <v>325</v>
      </c>
      <c r="M3051" s="94">
        <f>K3051*L3051</f>
        <v>780000</v>
      </c>
      <c r="N3051" s="102"/>
      <c r="O3051" s="111"/>
      <c r="P3051" s="96"/>
      <c r="Q3051" s="111"/>
      <c r="R3051" s="111"/>
      <c r="S3051" s="97"/>
      <c r="T3051" s="102"/>
      <c r="U3051" s="102"/>
      <c r="V3051" s="102"/>
      <c r="W3051" s="94"/>
      <c r="X3051" s="98"/>
      <c r="Y3051" s="94"/>
      <c r="Z3051" s="94"/>
      <c r="AA3051" s="89"/>
      <c r="AB3051" s="89"/>
      <c r="AC3051" s="94"/>
      <c r="AD3051" s="94">
        <f>IF(AND(AC3051="",M3051=""),0,IF((AC3051=""),M3051,IF((M3051=""),AC3051,AC3051+M3051)))</f>
        <v>780000</v>
      </c>
      <c r="AE3051" s="94">
        <f>IF( (X3051=""),AD3051*1,AD3051*(X3051/100) )</f>
        <v>780000</v>
      </c>
      <c r="AF3051" s="94">
        <v>50000000</v>
      </c>
      <c r="AG3051" s="94">
        <f>IF((AF3051-AE3051) &gt; 1,0,IF((AF3051-AE3051)&lt;0,AE3051-AF3051,AF3051-AE3051))</f>
        <v>0</v>
      </c>
      <c r="AH3051" s="94">
        <v>0.01</v>
      </c>
    </row>
    <row r="3052" spans="1:34" s="73" customFormat="1" x14ac:dyDescent="0.55000000000000004">
      <c r="A3052" s="108" t="s">
        <v>4246</v>
      </c>
      <c r="B3052" s="109">
        <v>1321</v>
      </c>
      <c r="C3052" s="102">
        <v>8961</v>
      </c>
      <c r="D3052" s="90" t="s">
        <v>4265</v>
      </c>
      <c r="E3052" s="102" t="s">
        <v>34</v>
      </c>
      <c r="F3052" s="102">
        <v>25038</v>
      </c>
      <c r="G3052" s="102">
        <v>2</v>
      </c>
      <c r="H3052" s="102">
        <v>0</v>
      </c>
      <c r="I3052" s="98">
        <v>0</v>
      </c>
      <c r="J3052" s="102" t="s">
        <v>38</v>
      </c>
      <c r="K3052" s="94">
        <f>((G3052*400)+(H3052*100))+I3052</f>
        <v>800</v>
      </c>
      <c r="L3052" s="94">
        <v>400</v>
      </c>
      <c r="M3052" s="94">
        <f>K3052*L3052</f>
        <v>320000</v>
      </c>
      <c r="N3052" s="102"/>
      <c r="O3052" s="111"/>
      <c r="P3052" s="96"/>
      <c r="Q3052" s="111"/>
      <c r="R3052" s="111"/>
      <c r="S3052" s="97"/>
      <c r="T3052" s="102"/>
      <c r="U3052" s="102"/>
      <c r="V3052" s="102"/>
      <c r="W3052" s="94"/>
      <c r="X3052" s="98"/>
      <c r="Y3052" s="94"/>
      <c r="Z3052" s="94"/>
      <c r="AA3052" s="89"/>
      <c r="AB3052" s="89"/>
      <c r="AC3052" s="94"/>
      <c r="AD3052" s="94">
        <f>IF(AND(AC3052="",M3052=""),0,IF((AC3052=""),M3052,IF((M3052=""),AC3052,AC3052+M3052)))</f>
        <v>320000</v>
      </c>
      <c r="AE3052" s="94">
        <f>IF( (X3052=""),AD3052*1,AD3052*(X3052/100) )</f>
        <v>320000</v>
      </c>
      <c r="AF3052" s="94">
        <v>50000000</v>
      </c>
      <c r="AG3052" s="94">
        <f>IF((AF3052-AE3052) &gt; 1,0,IF((AF3052-AE3052)&lt;0,AE3052-AF3052,AF3052-AE3052))</f>
        <v>0</v>
      </c>
      <c r="AH3052" s="94">
        <v>0.01</v>
      </c>
    </row>
    <row r="3053" spans="1:34" s="73" customFormat="1" x14ac:dyDescent="0.55000000000000004">
      <c r="A3053" s="108"/>
      <c r="B3053" s="109"/>
      <c r="C3053" s="102"/>
      <c r="D3053" s="90"/>
      <c r="E3053" s="102"/>
      <c r="F3053" s="102"/>
      <c r="G3053" s="102"/>
      <c r="H3053" s="102"/>
      <c r="I3053" s="98"/>
      <c r="J3053" s="102"/>
      <c r="K3053" s="94"/>
      <c r="L3053" s="94" t="s">
        <v>63</v>
      </c>
      <c r="M3053" s="94">
        <f>SUM(M3037:M3052)</f>
        <v>4360775</v>
      </c>
      <c r="N3053" s="102"/>
      <c r="O3053" s="111"/>
      <c r="P3053" s="96"/>
      <c r="Q3053" s="111"/>
      <c r="R3053" s="111"/>
      <c r="S3053" s="97"/>
      <c r="T3053" s="102"/>
      <c r="U3053" s="102"/>
      <c r="V3053" s="102"/>
      <c r="W3053" s="94"/>
      <c r="X3053" s="98"/>
      <c r="Y3053" s="94"/>
      <c r="Z3053" s="94"/>
      <c r="AA3053" s="89"/>
      <c r="AB3053" s="89"/>
      <c r="AC3053" s="94"/>
      <c r="AD3053" s="94">
        <f>SUM(AD3037:AD3052)</f>
        <v>42291386.799999997</v>
      </c>
      <c r="AE3053" s="94">
        <f>SUM(AE3037:AE3052)</f>
        <v>10955787.899999999</v>
      </c>
      <c r="AF3053" s="94"/>
      <c r="AG3053" s="94">
        <f>SUM(AG3037:AG3052)</f>
        <v>1301746.8999999999</v>
      </c>
      <c r="AH3053" s="94"/>
    </row>
    <row r="3054" spans="1:34" s="73" customFormat="1" x14ac:dyDescent="0.55000000000000004">
      <c r="A3054" s="108" t="s">
        <v>4266</v>
      </c>
      <c r="B3054" s="109">
        <v>1322</v>
      </c>
      <c r="C3054" s="102">
        <v>8254</v>
      </c>
      <c r="D3054" s="90" t="s">
        <v>4267</v>
      </c>
      <c r="E3054" s="102" t="s">
        <v>34</v>
      </c>
      <c r="F3054" s="102">
        <v>19747</v>
      </c>
      <c r="G3054" s="102">
        <v>2</v>
      </c>
      <c r="H3054" s="102">
        <v>1</v>
      </c>
      <c r="I3054" s="98">
        <v>31</v>
      </c>
      <c r="J3054" s="102" t="s">
        <v>38</v>
      </c>
      <c r="K3054" s="94">
        <f>((G3054*400)+(H3054*100))+I3054</f>
        <v>931</v>
      </c>
      <c r="L3054" s="94">
        <v>325</v>
      </c>
      <c r="M3054" s="94">
        <f>K3054*L3054</f>
        <v>302575</v>
      </c>
      <c r="N3054" s="102"/>
      <c r="O3054" s="111"/>
      <c r="P3054" s="96"/>
      <c r="Q3054" s="111"/>
      <c r="R3054" s="111"/>
      <c r="S3054" s="97"/>
      <c r="T3054" s="102"/>
      <c r="U3054" s="102"/>
      <c r="V3054" s="102"/>
      <c r="W3054" s="94"/>
      <c r="X3054" s="98"/>
      <c r="Y3054" s="94"/>
      <c r="Z3054" s="94"/>
      <c r="AA3054" s="89"/>
      <c r="AB3054" s="89"/>
      <c r="AC3054" s="94"/>
      <c r="AD3054" s="94">
        <f>IF(AND(AC3054="",M3054=""),0,IF((AC3054=""),M3054,IF((M3054=""),AC3054,AC3054+M3054)))</f>
        <v>302575</v>
      </c>
      <c r="AE3054" s="94">
        <f>IF( (X3054=""),AD3054*1,AD3054*(X3054/100) )</f>
        <v>302575</v>
      </c>
      <c r="AF3054" s="94">
        <v>50000000</v>
      </c>
      <c r="AG3054" s="94">
        <f>IF((AF3054-AE3054) &gt; 1,0,IF((AF3054-AE3054)&lt;0,AE3054-AF3054,AF3054-AE3054))</f>
        <v>0</v>
      </c>
      <c r="AH3054" s="94">
        <v>0.01</v>
      </c>
    </row>
    <row r="3055" spans="1:34" s="73" customFormat="1" x14ac:dyDescent="0.55000000000000004">
      <c r="A3055" s="108"/>
      <c r="B3055" s="109"/>
      <c r="C3055" s="102"/>
      <c r="D3055" s="90"/>
      <c r="E3055" s="102"/>
      <c r="F3055" s="102"/>
      <c r="G3055" s="102"/>
      <c r="H3055" s="102"/>
      <c r="I3055" s="98"/>
      <c r="J3055" s="102"/>
      <c r="K3055" s="94"/>
      <c r="L3055" s="94" t="s">
        <v>63</v>
      </c>
      <c r="M3055" s="94">
        <f>SUM(M3054:M3054)</f>
        <v>302575</v>
      </c>
      <c r="N3055" s="102"/>
      <c r="O3055" s="111"/>
      <c r="P3055" s="96"/>
      <c r="Q3055" s="111"/>
      <c r="R3055" s="111"/>
      <c r="S3055" s="97"/>
      <c r="T3055" s="102"/>
      <c r="U3055" s="102"/>
      <c r="V3055" s="102"/>
      <c r="W3055" s="94"/>
      <c r="X3055" s="98"/>
      <c r="Y3055" s="94"/>
      <c r="Z3055" s="94"/>
      <c r="AA3055" s="89"/>
      <c r="AB3055" s="89"/>
      <c r="AC3055" s="94"/>
      <c r="AD3055" s="94">
        <f>SUM(AD3054:AD3054)</f>
        <v>302575</v>
      </c>
      <c r="AE3055" s="94">
        <f>SUM(AE3054:AE3054)</f>
        <v>302575</v>
      </c>
      <c r="AF3055" s="94"/>
      <c r="AG3055" s="94">
        <f>SUM(AG3054:AG3054)</f>
        <v>0</v>
      </c>
      <c r="AH3055" s="94"/>
    </row>
    <row r="3056" spans="1:34" s="73" customFormat="1" x14ac:dyDescent="0.55000000000000004">
      <c r="A3056" s="108" t="s">
        <v>4201</v>
      </c>
      <c r="B3056" s="109">
        <v>1323</v>
      </c>
      <c r="C3056" s="102">
        <v>6447</v>
      </c>
      <c r="D3056" s="90" t="s">
        <v>4270</v>
      </c>
      <c r="E3056" s="102" t="s">
        <v>34</v>
      </c>
      <c r="F3056" s="102">
        <v>15652</v>
      </c>
      <c r="G3056" s="102">
        <v>8</v>
      </c>
      <c r="H3056" s="102">
        <v>2</v>
      </c>
      <c r="I3056" s="98">
        <v>15</v>
      </c>
      <c r="J3056" s="102" t="s">
        <v>38</v>
      </c>
      <c r="K3056" s="94">
        <f>((G3056*400)+(H3056*100))+I3056</f>
        <v>3415</v>
      </c>
      <c r="L3056" s="94">
        <v>225</v>
      </c>
      <c r="M3056" s="94">
        <f>K3056*L3056</f>
        <v>768375</v>
      </c>
      <c r="N3056" s="102"/>
      <c r="O3056" s="111"/>
      <c r="P3056" s="96"/>
      <c r="Q3056" s="111"/>
      <c r="R3056" s="111"/>
      <c r="S3056" s="97"/>
      <c r="T3056" s="102"/>
      <c r="U3056" s="102"/>
      <c r="V3056" s="102"/>
      <c r="W3056" s="94"/>
      <c r="X3056" s="98"/>
      <c r="Y3056" s="94"/>
      <c r="Z3056" s="94"/>
      <c r="AA3056" s="89"/>
      <c r="AB3056" s="89"/>
      <c r="AC3056" s="94"/>
      <c r="AD3056" s="94">
        <f>IF(AND(AC3056="",M3056=""),0,IF((AC3056=""),M3056,IF((M3056=""),AC3056,AC3056+M3056)))</f>
        <v>768375</v>
      </c>
      <c r="AE3056" s="94">
        <f>IF( (X3056=""),AD3056*1,AD3056*(X3056/100) )</f>
        <v>768375</v>
      </c>
      <c r="AF3056" s="94">
        <v>50000000</v>
      </c>
      <c r="AG3056" s="94">
        <f>IF((AF3056-AE3056) &gt; 1,0,IF((AF3056-AE3056)&lt;0,AE3056-AF3056,AF3056-AE3056))</f>
        <v>0</v>
      </c>
      <c r="AH3056" s="94">
        <v>0.01</v>
      </c>
    </row>
    <row r="3057" spans="1:34" s="73" customFormat="1" x14ac:dyDescent="0.55000000000000004">
      <c r="A3057" s="108"/>
      <c r="B3057" s="109">
        <v>1324</v>
      </c>
      <c r="C3057" s="102">
        <v>6449</v>
      </c>
      <c r="D3057" s="90" t="s">
        <v>4271</v>
      </c>
      <c r="E3057" s="102" t="s">
        <v>34</v>
      </c>
      <c r="F3057" s="102">
        <v>15654</v>
      </c>
      <c r="G3057" s="102">
        <v>10</v>
      </c>
      <c r="H3057" s="102">
        <v>1</v>
      </c>
      <c r="I3057" s="98">
        <v>86</v>
      </c>
      <c r="J3057" s="102" t="s">
        <v>38</v>
      </c>
      <c r="K3057" s="94">
        <f>((G3057*400)+(H3057*100))+I3057</f>
        <v>4186</v>
      </c>
      <c r="L3057" s="94">
        <v>225</v>
      </c>
      <c r="M3057" s="94">
        <f>K3057*L3057</f>
        <v>941850</v>
      </c>
      <c r="N3057" s="102"/>
      <c r="O3057" s="111"/>
      <c r="P3057" s="96"/>
      <c r="Q3057" s="111"/>
      <c r="R3057" s="111"/>
      <c r="S3057" s="97"/>
      <c r="T3057" s="102"/>
      <c r="U3057" s="102"/>
      <c r="V3057" s="102"/>
      <c r="W3057" s="94"/>
      <c r="X3057" s="98"/>
      <c r="Y3057" s="94"/>
      <c r="Z3057" s="94"/>
      <c r="AA3057" s="89"/>
      <c r="AB3057" s="89"/>
      <c r="AC3057" s="94"/>
      <c r="AD3057" s="94">
        <f>IF(AND(AC3057="",M3057=""),0,IF((AC3057=""),M3057,IF((M3057=""),AC3057,AC3057+M3057)))</f>
        <v>941850</v>
      </c>
      <c r="AE3057" s="94">
        <f>IF( (X3057=""),AD3057*1,AD3057*(X3057/100) )</f>
        <v>941850</v>
      </c>
      <c r="AF3057" s="94">
        <v>50000000</v>
      </c>
      <c r="AG3057" s="94">
        <f>IF((AF3057-AE3057) &gt; 1,0,IF((AF3057-AE3057)&lt;0,AE3057-AF3057,AF3057-AE3057))</f>
        <v>0</v>
      </c>
      <c r="AH3057" s="94">
        <v>0.01</v>
      </c>
    </row>
    <row r="3058" spans="1:34" s="73" customFormat="1" x14ac:dyDescent="0.55000000000000004">
      <c r="A3058" s="108"/>
      <c r="B3058" s="109">
        <v>1325</v>
      </c>
      <c r="C3058" s="102">
        <v>6448</v>
      </c>
      <c r="D3058" s="90" t="s">
        <v>4272</v>
      </c>
      <c r="E3058" s="102" t="s">
        <v>34</v>
      </c>
      <c r="F3058" s="102">
        <v>15838</v>
      </c>
      <c r="G3058" s="102">
        <v>0</v>
      </c>
      <c r="H3058" s="102">
        <v>3</v>
      </c>
      <c r="I3058" s="98">
        <v>42</v>
      </c>
      <c r="J3058" s="102" t="s">
        <v>68</v>
      </c>
      <c r="K3058" s="94">
        <f>((G3058*400)+(H3058*100))+I3058</f>
        <v>342</v>
      </c>
      <c r="L3058" s="94">
        <v>225</v>
      </c>
      <c r="M3058" s="94">
        <f>K3058*L3058</f>
        <v>76950</v>
      </c>
      <c r="N3058" s="102"/>
      <c r="O3058" s="111"/>
      <c r="P3058" s="96"/>
      <c r="Q3058" s="111"/>
      <c r="R3058" s="111"/>
      <c r="S3058" s="97"/>
      <c r="T3058" s="102"/>
      <c r="U3058" s="102"/>
      <c r="V3058" s="102"/>
      <c r="W3058" s="94"/>
      <c r="X3058" s="98"/>
      <c r="Y3058" s="94"/>
      <c r="Z3058" s="94"/>
      <c r="AA3058" s="89"/>
      <c r="AB3058" s="89"/>
      <c r="AC3058" s="94"/>
      <c r="AD3058" s="94">
        <f>IF(AND(AC3058="",M3058=""),0,IF((AC3058=""),M3058,IF((M3058=""),AC3058,AC3058+M3058)))</f>
        <v>76950</v>
      </c>
      <c r="AE3058" s="94">
        <f>IF( (X3058=""),AD3058*1,AD3058*(X3058/100) )</f>
        <v>76950</v>
      </c>
      <c r="AF3058" s="94">
        <v>0</v>
      </c>
      <c r="AG3058" s="94">
        <f>IF((AF3058-AE3058) &gt; 1,0,IF((AF3058-AE3058)&lt;0,AE3058-AF3058,AF3058-AE3058))</f>
        <v>76950</v>
      </c>
      <c r="AH3058" s="94">
        <v>0.3</v>
      </c>
    </row>
    <row r="3059" spans="1:34" s="73" customFormat="1" x14ac:dyDescent="0.55000000000000004">
      <c r="A3059" s="108" t="s">
        <v>4201</v>
      </c>
      <c r="B3059" s="109">
        <v>1326</v>
      </c>
      <c r="C3059" s="102">
        <v>6379</v>
      </c>
      <c r="D3059" s="90" t="s">
        <v>4273</v>
      </c>
      <c r="E3059" s="102" t="s">
        <v>37</v>
      </c>
      <c r="F3059" s="102">
        <v>5386</v>
      </c>
      <c r="G3059" s="102">
        <v>2</v>
      </c>
      <c r="H3059" s="102">
        <v>2</v>
      </c>
      <c r="I3059" s="98">
        <v>27</v>
      </c>
      <c r="J3059" s="102" t="s">
        <v>38</v>
      </c>
      <c r="K3059" s="94">
        <f>((G3059*400)+(H3059*100))+I3059</f>
        <v>1027</v>
      </c>
      <c r="L3059" s="94">
        <v>400</v>
      </c>
      <c r="M3059" s="94">
        <f>K3059*L3059</f>
        <v>410800</v>
      </c>
      <c r="N3059" s="102"/>
      <c r="O3059" s="111"/>
      <c r="P3059" s="96"/>
      <c r="Q3059" s="111"/>
      <c r="R3059" s="111"/>
      <c r="S3059" s="97"/>
      <c r="T3059" s="102"/>
      <c r="U3059" s="102"/>
      <c r="V3059" s="102"/>
      <c r="W3059" s="94"/>
      <c r="X3059" s="98"/>
      <c r="Y3059" s="94"/>
      <c r="Z3059" s="94"/>
      <c r="AA3059" s="89"/>
      <c r="AB3059" s="89"/>
      <c r="AC3059" s="94"/>
      <c r="AD3059" s="94">
        <f>IF(AND(AC3059="",M3059=""),0,IF((AC3059=""),M3059,IF((M3059=""),AC3059,AC3059+M3059)))</f>
        <v>410800</v>
      </c>
      <c r="AE3059" s="94">
        <f>IF( (X3059=""),AD3059*1,AD3059*(X3059/100) )</f>
        <v>410800</v>
      </c>
      <c r="AF3059" s="94">
        <v>0</v>
      </c>
      <c r="AG3059" s="94">
        <f>IF((AF3059-AE3059) &gt; 1,0,IF((AF3059-AE3059)&lt;0,AE3059-AF3059,AF3059-AE3059))</f>
        <v>410800</v>
      </c>
      <c r="AH3059" s="94">
        <v>0.01</v>
      </c>
    </row>
    <row r="3060" spans="1:34" s="73" customFormat="1" x14ac:dyDescent="0.55000000000000004">
      <c r="A3060" s="108"/>
      <c r="B3060" s="109">
        <v>1327</v>
      </c>
      <c r="C3060" s="102">
        <v>6606</v>
      </c>
      <c r="D3060" s="90" t="s">
        <v>4274</v>
      </c>
      <c r="E3060" s="102" t="s">
        <v>34</v>
      </c>
      <c r="F3060" s="102">
        <v>23167</v>
      </c>
      <c r="G3060" s="102">
        <v>0</v>
      </c>
      <c r="H3060" s="102">
        <v>1</v>
      </c>
      <c r="I3060" s="98">
        <v>72</v>
      </c>
      <c r="J3060" s="102" t="s">
        <v>52</v>
      </c>
      <c r="K3060" s="94">
        <f>((G3060*400)+(H3060*100))+I3060</f>
        <v>172</v>
      </c>
      <c r="L3060" s="94">
        <v>650</v>
      </c>
      <c r="M3060" s="94">
        <f>K3060*L3060</f>
        <v>111800</v>
      </c>
      <c r="N3060" s="102"/>
      <c r="O3060" s="111"/>
      <c r="P3060" s="96"/>
      <c r="Q3060" s="111"/>
      <c r="R3060" s="111"/>
      <c r="S3060" s="97"/>
      <c r="T3060" s="102"/>
      <c r="U3060" s="102"/>
      <c r="V3060" s="102"/>
      <c r="W3060" s="94"/>
      <c r="X3060" s="98"/>
      <c r="Y3060" s="94"/>
      <c r="Z3060" s="94"/>
      <c r="AA3060" s="89"/>
      <c r="AB3060" s="89"/>
      <c r="AC3060" s="94"/>
      <c r="AD3060" s="94">
        <f>IF(AND(AC3060="",M3060=""),0,IF((AC3060=""),M3060,IF((M3060=""),AC3060,AC3060+M3060)))</f>
        <v>111800</v>
      </c>
      <c r="AE3060" s="94">
        <f>IF( (X3060=""),AD3060*1,AD3060*(X3060/100) )</f>
        <v>111800</v>
      </c>
      <c r="AF3060" s="94">
        <v>50000000</v>
      </c>
      <c r="AG3060" s="94">
        <f>IF((AF3060-AE3060) &gt; 1,0,IF((AF3060-AE3060)&lt;0,AE3060-AF3060,AF3060-AE3060))</f>
        <v>0</v>
      </c>
      <c r="AH3060" s="94">
        <v>0.02</v>
      </c>
    </row>
    <row r="3061" spans="1:34" s="73" customFormat="1" x14ac:dyDescent="0.55000000000000004">
      <c r="A3061" s="108"/>
      <c r="B3061" s="109"/>
      <c r="C3061" s="102"/>
      <c r="D3061" s="90"/>
      <c r="E3061" s="102"/>
      <c r="F3061" s="102"/>
      <c r="G3061" s="102"/>
      <c r="H3061" s="102"/>
      <c r="I3061" s="98"/>
      <c r="J3061" s="102"/>
      <c r="K3061" s="94"/>
      <c r="L3061" s="94" t="s">
        <v>63</v>
      </c>
      <c r="M3061" s="94">
        <f>SUM(M3056:M3060)</f>
        <v>2309775</v>
      </c>
      <c r="N3061" s="102"/>
      <c r="O3061" s="111"/>
      <c r="P3061" s="96"/>
      <c r="Q3061" s="111"/>
      <c r="R3061" s="111"/>
      <c r="S3061" s="97"/>
      <c r="T3061" s="102"/>
      <c r="U3061" s="102"/>
      <c r="V3061" s="102"/>
      <c r="W3061" s="94"/>
      <c r="X3061" s="98"/>
      <c r="Y3061" s="94"/>
      <c r="Z3061" s="94"/>
      <c r="AA3061" s="89"/>
      <c r="AB3061" s="89"/>
      <c r="AC3061" s="94"/>
      <c r="AD3061" s="94">
        <f>SUM(AD3056:AD3060)</f>
        <v>2309775</v>
      </c>
      <c r="AE3061" s="94">
        <f>SUM(AE3056:AE3060)</f>
        <v>2309775</v>
      </c>
      <c r="AF3061" s="94"/>
      <c r="AG3061" s="94">
        <f>SUM(AG3056:AG3060)</f>
        <v>487750</v>
      </c>
      <c r="AH3061" s="94"/>
    </row>
    <row r="3062" spans="1:34" s="73" customFormat="1" x14ac:dyDescent="0.55000000000000004">
      <c r="A3062" s="108" t="s">
        <v>4277</v>
      </c>
      <c r="B3062" s="109">
        <v>1328</v>
      </c>
      <c r="C3062" s="102">
        <v>9241</v>
      </c>
      <c r="D3062" s="90" t="s">
        <v>4278</v>
      </c>
      <c r="E3062" s="102" t="s">
        <v>34</v>
      </c>
      <c r="F3062" s="102">
        <v>17544</v>
      </c>
      <c r="G3062" s="102">
        <v>1</v>
      </c>
      <c r="H3062" s="102">
        <v>1</v>
      </c>
      <c r="I3062" s="98">
        <v>95</v>
      </c>
      <c r="J3062" s="102" t="s">
        <v>38</v>
      </c>
      <c r="K3062" s="94">
        <f>((G3062*400)+(H3062*100))+I3062</f>
        <v>595</v>
      </c>
      <c r="L3062" s="94">
        <v>250</v>
      </c>
      <c r="M3062" s="94">
        <f>K3062*L3062</f>
        <v>148750</v>
      </c>
      <c r="N3062" s="102">
        <v>1</v>
      </c>
      <c r="O3062" s="111" t="s">
        <v>4275</v>
      </c>
      <c r="P3062" s="96"/>
      <c r="Q3062" s="111" t="s">
        <v>4276</v>
      </c>
      <c r="R3062" s="111" t="s">
        <v>4279</v>
      </c>
      <c r="S3062" s="97" t="s">
        <v>4278</v>
      </c>
      <c r="T3062" s="102" t="s">
        <v>51</v>
      </c>
      <c r="U3062" s="102" t="s">
        <v>62</v>
      </c>
      <c r="V3062" s="102"/>
      <c r="W3062" s="94"/>
      <c r="X3062" s="98"/>
      <c r="Y3062" s="94"/>
      <c r="Z3062" s="94"/>
      <c r="AA3062" s="89"/>
      <c r="AB3062" s="89"/>
      <c r="AC3062" s="94"/>
      <c r="AD3062" s="94">
        <f>IF(AND(AC3062="",M3062=""),0,IF((AC3062=""),M3062,IF((M3062=""),AC3062,AC3062+M3062)))</f>
        <v>148750</v>
      </c>
      <c r="AE3062" s="94">
        <f>IF( (X3062=""),AD3062*1,AD3062*(X3062/100) )</f>
        <v>148750</v>
      </c>
      <c r="AF3062" s="94">
        <v>50000000</v>
      </c>
      <c r="AG3062" s="94">
        <f>IF((AF3062-AE3062) &gt; 1,0,IF((AF3062-AE3062)&lt;0,AE3062-AF3062,AF3062-AE3062))</f>
        <v>0</v>
      </c>
      <c r="AH3062" s="94">
        <v>0.01</v>
      </c>
    </row>
    <row r="3063" spans="1:34" s="73" customFormat="1" x14ac:dyDescent="0.55000000000000004">
      <c r="A3063" s="108"/>
      <c r="B3063" s="109">
        <v>1329</v>
      </c>
      <c r="C3063" s="102">
        <v>8693</v>
      </c>
      <c r="D3063" s="90" t="s">
        <v>4280</v>
      </c>
      <c r="E3063" s="102" t="s">
        <v>34</v>
      </c>
      <c r="F3063" s="102">
        <v>18416</v>
      </c>
      <c r="G3063" s="102">
        <v>0</v>
      </c>
      <c r="H3063" s="102">
        <v>2</v>
      </c>
      <c r="I3063" s="98">
        <v>12</v>
      </c>
      <c r="J3063" s="102" t="s">
        <v>35</v>
      </c>
      <c r="K3063" s="94">
        <f>((G3063*400)+(H3063*100))+I3063</f>
        <v>212</v>
      </c>
      <c r="L3063" s="94">
        <v>1350</v>
      </c>
      <c r="M3063" s="94">
        <f>K3063*L3063</f>
        <v>286200</v>
      </c>
      <c r="N3063" s="102">
        <v>1</v>
      </c>
      <c r="O3063" s="111" t="s">
        <v>4275</v>
      </c>
      <c r="P3063" s="96"/>
      <c r="Q3063" s="111" t="s">
        <v>4276</v>
      </c>
      <c r="R3063" s="111" t="s">
        <v>4279</v>
      </c>
      <c r="S3063" s="97" t="s">
        <v>4281</v>
      </c>
      <c r="T3063" s="102" t="s">
        <v>51</v>
      </c>
      <c r="U3063" s="102" t="s">
        <v>227</v>
      </c>
      <c r="V3063" s="102" t="s">
        <v>52</v>
      </c>
      <c r="W3063" s="94">
        <v>186.45</v>
      </c>
      <c r="X3063" s="98">
        <v>95.69</v>
      </c>
      <c r="Y3063" s="94">
        <v>6750</v>
      </c>
      <c r="Z3063" s="94">
        <f>W3063*Y3063</f>
        <v>1258537.5</v>
      </c>
      <c r="AA3063" s="89">
        <v>11</v>
      </c>
      <c r="AB3063" s="89">
        <v>34</v>
      </c>
      <c r="AC3063" s="94">
        <f>(Z3063*(100-AB3063))/100</f>
        <v>830634.75</v>
      </c>
      <c r="AD3063" s="94">
        <f>IF(AND(AC3063="",M3063=""),0,IF((AC3063=""),M3063, IF( (M3063=""),AC3063,AC3063+M3063)))</f>
        <v>1116834.75</v>
      </c>
      <c r="AE3063" s="94">
        <f>IF( (X3063=""),AD3063*1,( M3063+(SUM(AC3063:AC3063)) )*(X3063/100) )</f>
        <v>1068699.172275</v>
      </c>
      <c r="AF3063" s="94">
        <v>50000000</v>
      </c>
      <c r="AG3063" s="94">
        <f>IF((AF3063-AE3063) &gt; 1,0,IF((AF3063-AE3063)&lt;0,AE3063-AF3063,AF3063-AE3063))</f>
        <v>0</v>
      </c>
      <c r="AH3063" s="94">
        <v>0.02</v>
      </c>
    </row>
    <row r="3064" spans="1:34" s="73" customFormat="1" x14ac:dyDescent="0.55000000000000004">
      <c r="A3064" s="108"/>
      <c r="B3064" s="109"/>
      <c r="C3064" s="102"/>
      <c r="D3064" s="90"/>
      <c r="E3064" s="102"/>
      <c r="F3064" s="102"/>
      <c r="G3064" s="102"/>
      <c r="H3064" s="102"/>
      <c r="I3064" s="98"/>
      <c r="J3064" s="102"/>
      <c r="K3064" s="94"/>
      <c r="L3064" s="94"/>
      <c r="M3064" s="94"/>
      <c r="N3064" s="102">
        <v>2</v>
      </c>
      <c r="O3064" s="111" t="s">
        <v>4275</v>
      </c>
      <c r="P3064" s="96"/>
      <c r="Q3064" s="111" t="s">
        <v>4276</v>
      </c>
      <c r="R3064" s="111" t="s">
        <v>4279</v>
      </c>
      <c r="S3064" s="97" t="s">
        <v>4282</v>
      </c>
      <c r="T3064" s="102" t="s">
        <v>439</v>
      </c>
      <c r="U3064" s="102" t="s">
        <v>45</v>
      </c>
      <c r="V3064" s="102" t="s">
        <v>52</v>
      </c>
      <c r="W3064" s="94">
        <v>8.4</v>
      </c>
      <c r="X3064" s="98">
        <v>4.3099999999999996</v>
      </c>
      <c r="Y3064" s="94">
        <v>6050</v>
      </c>
      <c r="Z3064" s="94">
        <f>W3064*Y3064</f>
        <v>50820</v>
      </c>
      <c r="AA3064" s="89">
        <v>6</v>
      </c>
      <c r="AB3064" s="89">
        <v>6</v>
      </c>
      <c r="AC3064" s="94">
        <f>(Z3064*(100-AB3064))/100</f>
        <v>47770.8</v>
      </c>
      <c r="AD3064" s="94">
        <f>IF(AND(AC3064="",M3063=""),0,IF((AC3064=""),M3063, IF( (M3063=""),AC3064,AC3064+M3063)))</f>
        <v>333970.8</v>
      </c>
      <c r="AE3064" s="94">
        <f>IF( (X3064=""),AD3064*1,( M3063+(SUM(AC3064:AC3064)) )*(X3064/100) )</f>
        <v>14394.141479999998</v>
      </c>
      <c r="AF3064" s="94">
        <v>50000000</v>
      </c>
      <c r="AG3064" s="94">
        <f>IF((AF3064-AE3064) &gt; 1,0,IF((AF3064-AE3064)&lt;0,AE3064-AF3064,AF3064-AE3064))</f>
        <v>0</v>
      </c>
      <c r="AH3064" s="94">
        <v>0.02</v>
      </c>
    </row>
    <row r="3065" spans="1:34" s="73" customFormat="1" x14ac:dyDescent="0.55000000000000004">
      <c r="A3065" s="108"/>
      <c r="B3065" s="109"/>
      <c r="C3065" s="102"/>
      <c r="D3065" s="90"/>
      <c r="E3065" s="102"/>
      <c r="F3065" s="102"/>
      <c r="G3065" s="102"/>
      <c r="H3065" s="102"/>
      <c r="I3065" s="98"/>
      <c r="J3065" s="102"/>
      <c r="K3065" s="94"/>
      <c r="L3065" s="94" t="s">
        <v>63</v>
      </c>
      <c r="M3065" s="94">
        <f>SUM(M3062:M3064)</f>
        <v>434950</v>
      </c>
      <c r="N3065" s="102"/>
      <c r="O3065" s="111"/>
      <c r="P3065" s="96"/>
      <c r="Q3065" s="111"/>
      <c r="R3065" s="111"/>
      <c r="S3065" s="97"/>
      <c r="T3065" s="102"/>
      <c r="U3065" s="102"/>
      <c r="V3065" s="102"/>
      <c r="W3065" s="94"/>
      <c r="X3065" s="98"/>
      <c r="Y3065" s="94"/>
      <c r="Z3065" s="94"/>
      <c r="AA3065" s="89"/>
      <c r="AB3065" s="89"/>
      <c r="AC3065" s="94"/>
      <c r="AD3065" s="94">
        <f>SUM(AD3062:AD3064)</f>
        <v>1599555.55</v>
      </c>
      <c r="AE3065" s="94">
        <f>SUM(AE3062:AE3064)</f>
        <v>1231843.313755</v>
      </c>
      <c r="AF3065" s="94"/>
      <c r="AG3065" s="94">
        <f>SUM(AG3062:AG3064)</f>
        <v>0</v>
      </c>
      <c r="AH3065" s="94"/>
    </row>
    <row r="3066" spans="1:34" s="99" customFormat="1" x14ac:dyDescent="0.55000000000000004">
      <c r="A3066" s="107" t="s">
        <v>4285</v>
      </c>
      <c r="B3066" s="102">
        <v>1330</v>
      </c>
      <c r="C3066" s="102">
        <v>7591</v>
      </c>
      <c r="D3066" s="90" t="s">
        <v>4286</v>
      </c>
      <c r="E3066" s="102" t="s">
        <v>34</v>
      </c>
      <c r="F3066" s="102">
        <v>5630</v>
      </c>
      <c r="G3066" s="102">
        <v>3</v>
      </c>
      <c r="H3066" s="102">
        <v>0</v>
      </c>
      <c r="I3066" s="98">
        <v>50</v>
      </c>
      <c r="J3066" s="102" t="s">
        <v>35</v>
      </c>
      <c r="K3066" s="94">
        <f>((G3066*400)+(H3066*100))+I3066</f>
        <v>1250</v>
      </c>
      <c r="L3066" s="94">
        <v>375</v>
      </c>
      <c r="M3066" s="94">
        <f>K3066*L3066</f>
        <v>468750</v>
      </c>
      <c r="N3066" s="102">
        <v>1</v>
      </c>
      <c r="O3066" s="111" t="s">
        <v>4283</v>
      </c>
      <c r="P3066" s="96"/>
      <c r="Q3066" s="111" t="s">
        <v>4284</v>
      </c>
      <c r="R3066" s="111" t="s">
        <v>4287</v>
      </c>
      <c r="S3066" s="97" t="s">
        <v>4288</v>
      </c>
      <c r="T3066" s="102" t="s">
        <v>51</v>
      </c>
      <c r="U3066" s="102" t="s">
        <v>45</v>
      </c>
      <c r="V3066" s="102" t="s">
        <v>46</v>
      </c>
      <c r="W3066" s="94">
        <v>90</v>
      </c>
      <c r="X3066" s="98">
        <v>51.14</v>
      </c>
      <c r="Y3066" s="94">
        <v>6750</v>
      </c>
      <c r="Z3066" s="94">
        <f t="shared" ref="Z3066:Z3075" si="297">W3066*Y3066</f>
        <v>607500</v>
      </c>
      <c r="AA3066" s="89">
        <v>7</v>
      </c>
      <c r="AB3066" s="89">
        <v>7</v>
      </c>
      <c r="AC3066" s="94">
        <f t="shared" ref="AC3066:AC3075" si="298">(Z3066*(100-AB3066))/100</f>
        <v>564975</v>
      </c>
      <c r="AD3066" s="94">
        <f>IF(AND(AC3066="",M3066=""),0,IF((AC3066=""),M3066, IF( (M3066=""),AC3066,SUM(AC3066:AC3068)+M3066)))</f>
        <v>1367688</v>
      </c>
      <c r="AE3066" s="94">
        <f t="shared" ref="AE3066:AE3075" si="299">IF( (X3066=""),AD3066*1,AD3066*(X3066/100) )</f>
        <v>699435.64319999993</v>
      </c>
      <c r="AF3066" s="94">
        <v>0</v>
      </c>
      <c r="AG3066" s="94">
        <f t="shared" ref="AG3066:AG3075" si="300">IF((AF3066-AE3066) &gt; 1,0,IF((AF3066-AE3066)&lt;0,AE3066-AF3066,AF3066-AE3066))</f>
        <v>699435.64319999993</v>
      </c>
      <c r="AH3066" s="94">
        <v>0.02</v>
      </c>
    </row>
    <row r="3067" spans="1:34" s="99" customFormat="1" x14ac:dyDescent="0.55000000000000004">
      <c r="A3067" s="107"/>
      <c r="B3067" s="102"/>
      <c r="C3067" s="102"/>
      <c r="D3067" s="90"/>
      <c r="E3067" s="102"/>
      <c r="F3067" s="102"/>
      <c r="G3067" s="102"/>
      <c r="H3067" s="102"/>
      <c r="I3067" s="98"/>
      <c r="J3067" s="102"/>
      <c r="K3067" s="94"/>
      <c r="L3067" s="94"/>
      <c r="M3067" s="94"/>
      <c r="N3067" s="102">
        <v>2</v>
      </c>
      <c r="O3067" s="111" t="s">
        <v>4283</v>
      </c>
      <c r="P3067" s="96"/>
      <c r="Q3067" s="111" t="s">
        <v>4284</v>
      </c>
      <c r="R3067" s="111" t="s">
        <v>4287</v>
      </c>
      <c r="S3067" s="97" t="s">
        <v>4289</v>
      </c>
      <c r="T3067" s="102" t="s">
        <v>51</v>
      </c>
      <c r="U3067" s="102" t="s">
        <v>45</v>
      </c>
      <c r="V3067" s="102" t="s">
        <v>46</v>
      </c>
      <c r="W3067" s="94">
        <v>32</v>
      </c>
      <c r="X3067" s="98">
        <v>18.18</v>
      </c>
      <c r="Y3067" s="94">
        <v>6750</v>
      </c>
      <c r="Z3067" s="94">
        <f t="shared" si="297"/>
        <v>216000</v>
      </c>
      <c r="AA3067" s="89">
        <v>7</v>
      </c>
      <c r="AB3067" s="89">
        <v>7</v>
      </c>
      <c r="AC3067" s="94">
        <f t="shared" si="298"/>
        <v>200880</v>
      </c>
      <c r="AD3067" s="94">
        <f>IF(AND(AC3067="",M3066=""),0,IF((AC3067=""),M3066, IF( (M3066=""),AC3067,SUM(AC3066:AC3068)+M3066)))</f>
        <v>1367688</v>
      </c>
      <c r="AE3067" s="94">
        <f t="shared" si="299"/>
        <v>248645.67839999998</v>
      </c>
      <c r="AF3067" s="94">
        <v>0</v>
      </c>
      <c r="AG3067" s="94">
        <f t="shared" si="300"/>
        <v>248645.67839999998</v>
      </c>
      <c r="AH3067" s="94">
        <v>0.02</v>
      </c>
    </row>
    <row r="3068" spans="1:34" s="99" customFormat="1" x14ac:dyDescent="0.55000000000000004">
      <c r="A3068" s="107"/>
      <c r="B3068" s="102"/>
      <c r="C3068" s="102"/>
      <c r="D3068" s="90"/>
      <c r="E3068" s="102"/>
      <c r="F3068" s="102"/>
      <c r="G3068" s="102"/>
      <c r="H3068" s="102"/>
      <c r="I3068" s="98"/>
      <c r="J3068" s="102"/>
      <c r="K3068" s="94"/>
      <c r="L3068" s="94"/>
      <c r="M3068" s="94"/>
      <c r="N3068" s="102">
        <v>3</v>
      </c>
      <c r="O3068" s="111" t="s">
        <v>4283</v>
      </c>
      <c r="P3068" s="96"/>
      <c r="Q3068" s="111" t="s">
        <v>4284</v>
      </c>
      <c r="R3068" s="111" t="s">
        <v>4287</v>
      </c>
      <c r="S3068" s="97" t="s">
        <v>4290</v>
      </c>
      <c r="T3068" s="102" t="s">
        <v>55</v>
      </c>
      <c r="U3068" s="102" t="s">
        <v>45</v>
      </c>
      <c r="V3068" s="102" t="s">
        <v>75</v>
      </c>
      <c r="W3068" s="94">
        <v>54</v>
      </c>
      <c r="X3068" s="98">
        <v>30.68</v>
      </c>
      <c r="Y3068" s="94">
        <v>2650</v>
      </c>
      <c r="Z3068" s="94">
        <f t="shared" si="297"/>
        <v>143100</v>
      </c>
      <c r="AA3068" s="89">
        <v>7</v>
      </c>
      <c r="AB3068" s="89">
        <v>7</v>
      </c>
      <c r="AC3068" s="94">
        <f t="shared" si="298"/>
        <v>133083</v>
      </c>
      <c r="AD3068" s="94">
        <v>468750</v>
      </c>
      <c r="AE3068" s="94">
        <f t="shared" si="299"/>
        <v>143812.5</v>
      </c>
      <c r="AF3068" s="94">
        <v>0</v>
      </c>
      <c r="AG3068" s="94">
        <f t="shared" si="300"/>
        <v>143812.5</v>
      </c>
      <c r="AH3068" s="94">
        <v>0.3</v>
      </c>
    </row>
    <row r="3069" spans="1:34" s="99" customFormat="1" x14ac:dyDescent="0.55000000000000004">
      <c r="A3069" s="107"/>
      <c r="B3069" s="102">
        <v>1331</v>
      </c>
      <c r="C3069" s="102">
        <v>7588</v>
      </c>
      <c r="D3069" s="90" t="s">
        <v>4291</v>
      </c>
      <c r="E3069" s="102" t="s">
        <v>34</v>
      </c>
      <c r="F3069" s="102">
        <v>7386</v>
      </c>
      <c r="G3069" s="102">
        <v>2</v>
      </c>
      <c r="H3069" s="102">
        <v>0</v>
      </c>
      <c r="I3069" s="98">
        <v>99</v>
      </c>
      <c r="J3069" s="102" t="s">
        <v>35</v>
      </c>
      <c r="K3069" s="94">
        <f>((G3069*400)+(H3069*100))+I3069</f>
        <v>899</v>
      </c>
      <c r="L3069" s="94">
        <v>2750</v>
      </c>
      <c r="M3069" s="94">
        <f>K3069*L3069</f>
        <v>2472250</v>
      </c>
      <c r="N3069" s="102">
        <v>1</v>
      </c>
      <c r="O3069" s="111" t="s">
        <v>4283</v>
      </c>
      <c r="P3069" s="96"/>
      <c r="Q3069" s="111" t="s">
        <v>4284</v>
      </c>
      <c r="R3069" s="111" t="s">
        <v>4287</v>
      </c>
      <c r="S3069" s="97"/>
      <c r="T3069" s="102" t="s">
        <v>51</v>
      </c>
      <c r="U3069" s="102" t="s">
        <v>45</v>
      </c>
      <c r="V3069" s="102" t="s">
        <v>52</v>
      </c>
      <c r="W3069" s="94">
        <v>63</v>
      </c>
      <c r="X3069" s="98">
        <v>4.33</v>
      </c>
      <c r="Y3069" s="94">
        <v>6750</v>
      </c>
      <c r="Z3069" s="94">
        <f t="shared" si="297"/>
        <v>425250</v>
      </c>
      <c r="AA3069" s="89">
        <v>7</v>
      </c>
      <c r="AB3069" s="89">
        <v>7</v>
      </c>
      <c r="AC3069" s="94">
        <f t="shared" si="298"/>
        <v>395482.5</v>
      </c>
      <c r="AD3069" s="94">
        <f>IF(AND(AC3069="",M3069=""),0,IF((AC3069=""),M3069, IF( (M3069=""),AC3069,SUM(AC3069:AC3075)+M3069)))</f>
        <v>8796223</v>
      </c>
      <c r="AE3069" s="94">
        <f t="shared" si="299"/>
        <v>380876.4559</v>
      </c>
      <c r="AF3069" s="94">
        <v>50000000</v>
      </c>
      <c r="AG3069" s="94">
        <f t="shared" si="300"/>
        <v>0</v>
      </c>
      <c r="AH3069" s="94">
        <v>0.02</v>
      </c>
    </row>
    <row r="3070" spans="1:34" s="99" customFormat="1" x14ac:dyDescent="0.55000000000000004">
      <c r="A3070" s="107"/>
      <c r="B3070" s="102"/>
      <c r="C3070" s="102"/>
      <c r="D3070" s="90"/>
      <c r="E3070" s="102"/>
      <c r="F3070" s="102"/>
      <c r="G3070" s="102"/>
      <c r="H3070" s="102"/>
      <c r="I3070" s="98"/>
      <c r="J3070" s="102"/>
      <c r="K3070" s="94"/>
      <c r="L3070" s="94"/>
      <c r="M3070" s="94"/>
      <c r="N3070" s="102">
        <v>2</v>
      </c>
      <c r="O3070" s="111" t="s">
        <v>4283</v>
      </c>
      <c r="P3070" s="96"/>
      <c r="Q3070" s="111" t="s">
        <v>4284</v>
      </c>
      <c r="R3070" s="111" t="s">
        <v>4287</v>
      </c>
      <c r="S3070" s="97" t="s">
        <v>4292</v>
      </c>
      <c r="T3070" s="102" t="s">
        <v>51</v>
      </c>
      <c r="U3070" s="102" t="s">
        <v>45</v>
      </c>
      <c r="V3070" s="102" t="s">
        <v>52</v>
      </c>
      <c r="W3070" s="94">
        <v>300</v>
      </c>
      <c r="X3070" s="98">
        <v>20.62</v>
      </c>
      <c r="Y3070" s="94">
        <v>6750</v>
      </c>
      <c r="Z3070" s="94">
        <f t="shared" si="297"/>
        <v>2025000</v>
      </c>
      <c r="AA3070" s="89">
        <v>7</v>
      </c>
      <c r="AB3070" s="89">
        <v>7</v>
      </c>
      <c r="AC3070" s="94">
        <f t="shared" si="298"/>
        <v>1883250</v>
      </c>
      <c r="AD3070" s="94">
        <f>IF(AND(AC3070="",M3069=""),0,IF((AC3070=""),M3069, IF( (M3069=""),AC3070,SUM(AC3069:AC3075)+M3069)))</f>
        <v>8796223</v>
      </c>
      <c r="AE3070" s="94">
        <f t="shared" si="299"/>
        <v>1813781.1826000002</v>
      </c>
      <c r="AF3070" s="94">
        <v>50000000</v>
      </c>
      <c r="AG3070" s="94">
        <f t="shared" si="300"/>
        <v>0</v>
      </c>
      <c r="AH3070" s="94">
        <v>0.02</v>
      </c>
    </row>
    <row r="3071" spans="1:34" s="99" customFormat="1" x14ac:dyDescent="0.55000000000000004">
      <c r="A3071" s="107"/>
      <c r="B3071" s="102"/>
      <c r="C3071" s="102"/>
      <c r="D3071" s="90"/>
      <c r="E3071" s="102"/>
      <c r="F3071" s="102"/>
      <c r="G3071" s="102"/>
      <c r="H3071" s="102"/>
      <c r="I3071" s="98"/>
      <c r="J3071" s="102"/>
      <c r="K3071" s="94"/>
      <c r="L3071" s="94"/>
      <c r="M3071" s="94"/>
      <c r="N3071" s="102">
        <v>3</v>
      </c>
      <c r="O3071" s="111" t="s">
        <v>4283</v>
      </c>
      <c r="P3071" s="96"/>
      <c r="Q3071" s="111" t="s">
        <v>4284</v>
      </c>
      <c r="R3071" s="111" t="s">
        <v>4287</v>
      </c>
      <c r="S3071" s="97" t="s">
        <v>4293</v>
      </c>
      <c r="T3071" s="102" t="s">
        <v>55</v>
      </c>
      <c r="U3071" s="102" t="s">
        <v>45</v>
      </c>
      <c r="V3071" s="102" t="s">
        <v>75</v>
      </c>
      <c r="W3071" s="94">
        <v>224</v>
      </c>
      <c r="X3071" s="98">
        <v>15.4</v>
      </c>
      <c r="Y3071" s="94">
        <v>2650</v>
      </c>
      <c r="Z3071" s="94">
        <f t="shared" si="297"/>
        <v>593600</v>
      </c>
      <c r="AA3071" s="89">
        <v>7</v>
      </c>
      <c r="AB3071" s="89">
        <v>7</v>
      </c>
      <c r="AC3071" s="94">
        <f t="shared" si="298"/>
        <v>552048</v>
      </c>
      <c r="AD3071" s="94">
        <v>2472250</v>
      </c>
      <c r="AE3071" s="94">
        <f t="shared" si="299"/>
        <v>380726.5</v>
      </c>
      <c r="AF3071" s="94">
        <v>0</v>
      </c>
      <c r="AG3071" s="94">
        <f t="shared" si="300"/>
        <v>380726.5</v>
      </c>
      <c r="AH3071" s="94">
        <v>0.3</v>
      </c>
    </row>
    <row r="3072" spans="1:34" s="99" customFormat="1" x14ac:dyDescent="0.55000000000000004">
      <c r="A3072" s="107"/>
      <c r="B3072" s="102"/>
      <c r="C3072" s="102"/>
      <c r="D3072" s="90"/>
      <c r="E3072" s="102"/>
      <c r="F3072" s="102"/>
      <c r="G3072" s="102"/>
      <c r="H3072" s="102"/>
      <c r="I3072" s="98"/>
      <c r="J3072" s="102"/>
      <c r="K3072" s="94"/>
      <c r="L3072" s="94"/>
      <c r="M3072" s="94"/>
      <c r="N3072" s="102">
        <v>4</v>
      </c>
      <c r="O3072" s="111" t="s">
        <v>4283</v>
      </c>
      <c r="P3072" s="96"/>
      <c r="Q3072" s="111" t="s">
        <v>4284</v>
      </c>
      <c r="R3072" s="111" t="s">
        <v>4287</v>
      </c>
      <c r="S3072" s="97" t="s">
        <v>4294</v>
      </c>
      <c r="T3072" s="102" t="s">
        <v>55</v>
      </c>
      <c r="U3072" s="102" t="s">
        <v>45</v>
      </c>
      <c r="V3072" s="102" t="s">
        <v>75</v>
      </c>
      <c r="W3072" s="94">
        <v>100</v>
      </c>
      <c r="X3072" s="98">
        <v>6.87</v>
      </c>
      <c r="Y3072" s="94">
        <v>2650</v>
      </c>
      <c r="Z3072" s="94">
        <f t="shared" si="297"/>
        <v>265000</v>
      </c>
      <c r="AA3072" s="89">
        <v>7</v>
      </c>
      <c r="AB3072" s="89">
        <v>7</v>
      </c>
      <c r="AC3072" s="94">
        <f t="shared" si="298"/>
        <v>246450</v>
      </c>
      <c r="AD3072" s="94">
        <v>2472250</v>
      </c>
      <c r="AE3072" s="94">
        <f t="shared" si="299"/>
        <v>169843.57499999998</v>
      </c>
      <c r="AF3072" s="94">
        <v>0</v>
      </c>
      <c r="AG3072" s="94">
        <f t="shared" si="300"/>
        <v>169843.57499999998</v>
      </c>
      <c r="AH3072" s="94">
        <v>0.3</v>
      </c>
    </row>
    <row r="3073" spans="1:34" s="99" customFormat="1" x14ac:dyDescent="0.55000000000000004">
      <c r="A3073" s="107"/>
      <c r="B3073" s="102"/>
      <c r="C3073" s="102"/>
      <c r="D3073" s="90"/>
      <c r="E3073" s="102"/>
      <c r="F3073" s="102"/>
      <c r="G3073" s="102"/>
      <c r="H3073" s="102"/>
      <c r="I3073" s="98"/>
      <c r="J3073" s="102"/>
      <c r="K3073" s="94"/>
      <c r="L3073" s="94"/>
      <c r="M3073" s="94"/>
      <c r="N3073" s="102">
        <v>5</v>
      </c>
      <c r="O3073" s="111" t="s">
        <v>4283</v>
      </c>
      <c r="P3073" s="96"/>
      <c r="Q3073" s="111" t="s">
        <v>4284</v>
      </c>
      <c r="R3073" s="111" t="s">
        <v>4287</v>
      </c>
      <c r="S3073" s="97" t="s">
        <v>4295</v>
      </c>
      <c r="T3073" s="102" t="s">
        <v>51</v>
      </c>
      <c r="U3073" s="102" t="s">
        <v>45</v>
      </c>
      <c r="V3073" s="102" t="s">
        <v>75</v>
      </c>
      <c r="W3073" s="94">
        <v>95</v>
      </c>
      <c r="X3073" s="98">
        <v>6.53</v>
      </c>
      <c r="Y3073" s="94">
        <v>6750</v>
      </c>
      <c r="Z3073" s="94">
        <f t="shared" si="297"/>
        <v>641250</v>
      </c>
      <c r="AA3073" s="89">
        <v>7</v>
      </c>
      <c r="AB3073" s="89">
        <v>7</v>
      </c>
      <c r="AC3073" s="94">
        <f t="shared" si="298"/>
        <v>596362.5</v>
      </c>
      <c r="AD3073" s="94">
        <f>IF(AND(AC3073="",M3069=""),0,IF((AC3073=""),M3069, IF( (M3069=""),AC3073,SUM(AC3069:AC3075)+M3069)))</f>
        <v>8796223</v>
      </c>
      <c r="AE3073" s="94">
        <f t="shared" si="299"/>
        <v>574393.36190000002</v>
      </c>
      <c r="AF3073" s="94">
        <v>0</v>
      </c>
      <c r="AG3073" s="94">
        <f t="shared" si="300"/>
        <v>574393.36190000002</v>
      </c>
      <c r="AH3073" s="94">
        <v>0.3</v>
      </c>
    </row>
    <row r="3074" spans="1:34" s="99" customFormat="1" x14ac:dyDescent="0.55000000000000004">
      <c r="A3074" s="107"/>
      <c r="B3074" s="102"/>
      <c r="C3074" s="102"/>
      <c r="D3074" s="90"/>
      <c r="E3074" s="102"/>
      <c r="F3074" s="102"/>
      <c r="G3074" s="102"/>
      <c r="H3074" s="102"/>
      <c r="I3074" s="98"/>
      <c r="J3074" s="102"/>
      <c r="K3074" s="94"/>
      <c r="L3074" s="94"/>
      <c r="M3074" s="94"/>
      <c r="N3074" s="102">
        <v>6</v>
      </c>
      <c r="O3074" s="111" t="s">
        <v>4283</v>
      </c>
      <c r="P3074" s="96"/>
      <c r="Q3074" s="111" t="s">
        <v>4284</v>
      </c>
      <c r="R3074" s="111" t="s">
        <v>4287</v>
      </c>
      <c r="S3074" s="97" t="s">
        <v>4296</v>
      </c>
      <c r="T3074" s="102" t="s">
        <v>55</v>
      </c>
      <c r="U3074" s="102" t="s">
        <v>45</v>
      </c>
      <c r="V3074" s="102" t="s">
        <v>75</v>
      </c>
      <c r="W3074" s="94">
        <v>350</v>
      </c>
      <c r="X3074" s="98">
        <v>24.05</v>
      </c>
      <c r="Y3074" s="94">
        <v>2650</v>
      </c>
      <c r="Z3074" s="94">
        <f t="shared" si="297"/>
        <v>927500</v>
      </c>
      <c r="AA3074" s="89">
        <v>7</v>
      </c>
      <c r="AB3074" s="89">
        <v>7</v>
      </c>
      <c r="AC3074" s="94">
        <f t="shared" si="298"/>
        <v>862575</v>
      </c>
      <c r="AD3074" s="94">
        <v>2472250</v>
      </c>
      <c r="AE3074" s="94">
        <f t="shared" si="299"/>
        <v>594576.125</v>
      </c>
      <c r="AF3074" s="94">
        <v>0</v>
      </c>
      <c r="AG3074" s="94">
        <f t="shared" si="300"/>
        <v>594576.125</v>
      </c>
      <c r="AH3074" s="94">
        <v>0.3</v>
      </c>
    </row>
    <row r="3075" spans="1:34" s="99" customFormat="1" x14ac:dyDescent="0.55000000000000004">
      <c r="A3075" s="107"/>
      <c r="B3075" s="102"/>
      <c r="C3075" s="102"/>
      <c r="D3075" s="90"/>
      <c r="E3075" s="102"/>
      <c r="F3075" s="102"/>
      <c r="G3075" s="102"/>
      <c r="H3075" s="102"/>
      <c r="I3075" s="98"/>
      <c r="J3075" s="102"/>
      <c r="K3075" s="94"/>
      <c r="L3075" s="94"/>
      <c r="M3075" s="94"/>
      <c r="N3075" s="102">
        <v>7</v>
      </c>
      <c r="O3075" s="111" t="s">
        <v>4283</v>
      </c>
      <c r="P3075" s="96"/>
      <c r="Q3075" s="111" t="s">
        <v>4284</v>
      </c>
      <c r="R3075" s="111" t="s">
        <v>4287</v>
      </c>
      <c r="S3075" s="97" t="s">
        <v>4297</v>
      </c>
      <c r="T3075" s="102" t="s">
        <v>51</v>
      </c>
      <c r="U3075" s="102" t="s">
        <v>227</v>
      </c>
      <c r="V3075" s="102" t="s">
        <v>75</v>
      </c>
      <c r="W3075" s="94">
        <v>323</v>
      </c>
      <c r="X3075" s="98">
        <v>22.2</v>
      </c>
      <c r="Y3075" s="94">
        <v>6750</v>
      </c>
      <c r="Z3075" s="94">
        <f t="shared" si="297"/>
        <v>2180250</v>
      </c>
      <c r="AA3075" s="89">
        <v>7</v>
      </c>
      <c r="AB3075" s="89">
        <v>18</v>
      </c>
      <c r="AC3075" s="94">
        <f t="shared" si="298"/>
        <v>1787805</v>
      </c>
      <c r="AD3075" s="94">
        <f>IF(AND(AC3075="",M3069=""),0,IF((AC3075=""),M3069, IF( (M3069=""),AC3075,SUM(AC3069:AC3075)+M3069)))</f>
        <v>8796223</v>
      </c>
      <c r="AE3075" s="94">
        <f t="shared" si="299"/>
        <v>1952761.5060000001</v>
      </c>
      <c r="AF3075" s="94">
        <v>0</v>
      </c>
      <c r="AG3075" s="94">
        <f t="shared" si="300"/>
        <v>1952761.5060000001</v>
      </c>
      <c r="AH3075" s="94">
        <v>0.3</v>
      </c>
    </row>
    <row r="3076" spans="1:34" s="99" customFormat="1" x14ac:dyDescent="0.55000000000000004">
      <c r="A3076" s="107"/>
      <c r="B3076" s="102"/>
      <c r="C3076" s="102"/>
      <c r="D3076" s="90"/>
      <c r="E3076" s="102"/>
      <c r="F3076" s="102"/>
      <c r="G3076" s="102"/>
      <c r="H3076" s="102"/>
      <c r="I3076" s="98"/>
      <c r="J3076" s="102"/>
      <c r="K3076" s="94"/>
      <c r="L3076" s="94" t="s">
        <v>63</v>
      </c>
      <c r="M3076" s="94">
        <f>SUM(M3066:M3075)</f>
        <v>2941000</v>
      </c>
      <c r="N3076" s="102"/>
      <c r="O3076" s="111"/>
      <c r="P3076" s="96"/>
      <c r="Q3076" s="111"/>
      <c r="R3076" s="111"/>
      <c r="S3076" s="97"/>
      <c r="T3076" s="102"/>
      <c r="U3076" s="102"/>
      <c r="V3076" s="102"/>
      <c r="W3076" s="94"/>
      <c r="X3076" s="98"/>
      <c r="Y3076" s="94"/>
      <c r="Z3076" s="94"/>
      <c r="AA3076" s="89"/>
      <c r="AB3076" s="89"/>
      <c r="AC3076" s="94"/>
      <c r="AD3076" s="94"/>
      <c r="AE3076" s="94">
        <f>SUM(AE3066:AE3075)</f>
        <v>6958852.5279999999</v>
      </c>
      <c r="AF3076" s="94"/>
      <c r="AG3076" s="94">
        <f>SUM(AG3066:AG3075)</f>
        <v>4764194.8894999996</v>
      </c>
      <c r="AH3076" s="94"/>
    </row>
    <row r="3077" spans="1:34" s="74" customFormat="1" x14ac:dyDescent="0.55000000000000004">
      <c r="A3077" s="108" t="s">
        <v>4300</v>
      </c>
      <c r="B3077" s="109">
        <v>1332</v>
      </c>
      <c r="C3077" s="102">
        <v>7442</v>
      </c>
      <c r="D3077" s="90" t="s">
        <v>4301</v>
      </c>
      <c r="E3077" s="102" t="s">
        <v>34</v>
      </c>
      <c r="F3077" s="102">
        <v>8273</v>
      </c>
      <c r="G3077" s="102">
        <v>4</v>
      </c>
      <c r="H3077" s="102">
        <v>0</v>
      </c>
      <c r="I3077" s="98">
        <v>84</v>
      </c>
      <c r="J3077" s="102" t="s">
        <v>38</v>
      </c>
      <c r="K3077" s="94">
        <f>((G3077*400)+(H3077*100))+I3077</f>
        <v>1684</v>
      </c>
      <c r="L3077" s="94">
        <v>300</v>
      </c>
      <c r="M3077" s="94">
        <f>K3077*L3077</f>
        <v>505200</v>
      </c>
      <c r="N3077" s="102">
        <v>1</v>
      </c>
      <c r="O3077" s="111" t="s">
        <v>4298</v>
      </c>
      <c r="P3077" s="96">
        <v>3570800027582</v>
      </c>
      <c r="Q3077" s="111" t="s">
        <v>4299</v>
      </c>
      <c r="R3077" s="111" t="s">
        <v>4302</v>
      </c>
      <c r="S3077" s="97" t="s">
        <v>4303</v>
      </c>
      <c r="T3077" s="102" t="s">
        <v>51</v>
      </c>
      <c r="U3077" s="102" t="s">
        <v>74</v>
      </c>
      <c r="V3077" s="102" t="s">
        <v>52</v>
      </c>
      <c r="W3077" s="94">
        <v>24.44</v>
      </c>
      <c r="X3077" s="98">
        <v>100</v>
      </c>
      <c r="Y3077" s="94">
        <v>6750</v>
      </c>
      <c r="Z3077" s="94">
        <f>W3077*Y3077</f>
        <v>164970</v>
      </c>
      <c r="AA3077" s="89">
        <v>21</v>
      </c>
      <c r="AB3077" s="89">
        <v>93</v>
      </c>
      <c r="AC3077" s="94">
        <f>(Z3077*(100-AB3077))/100</f>
        <v>11547.9</v>
      </c>
      <c r="AD3077" s="94">
        <f>IF(AND(AC3077="",M3069=""),0,IF((AC3077=""),M3069, IF( (M3069=""),AC3077,AC3077+M3069)))</f>
        <v>2483797.9</v>
      </c>
      <c r="AE3077" s="94">
        <f>IF( (X3077=""),AD3077*1,( M3069+(SUM(AC3077:AC3077)) )*(X3077/100) )</f>
        <v>2483797.9</v>
      </c>
      <c r="AF3077" s="94">
        <v>50000000</v>
      </c>
      <c r="AG3077" s="94">
        <f>IF((AF3077-AE3077) &gt; 1,0,IF((AF3077-AE3077)&lt;0,AE3077-AF3077,AF3077-AE3077))</f>
        <v>0</v>
      </c>
      <c r="AH3077" s="94">
        <v>0.02</v>
      </c>
    </row>
    <row r="3078" spans="1:34" s="74" customFormat="1" x14ac:dyDescent="0.55000000000000004">
      <c r="A3078" s="108"/>
      <c r="B3078" s="109"/>
      <c r="C3078" s="102"/>
      <c r="D3078" s="90"/>
      <c r="E3078" s="102"/>
      <c r="F3078" s="102"/>
      <c r="G3078" s="102"/>
      <c r="H3078" s="102"/>
      <c r="I3078" s="98"/>
      <c r="J3078" s="102"/>
      <c r="K3078" s="94"/>
      <c r="L3078" s="94" t="s">
        <v>63</v>
      </c>
      <c r="M3078" s="94">
        <f>SUM(M3077:M3077)</f>
        <v>505200</v>
      </c>
      <c r="N3078" s="102"/>
      <c r="O3078" s="111"/>
      <c r="P3078" s="96"/>
      <c r="Q3078" s="111"/>
      <c r="R3078" s="111"/>
      <c r="S3078" s="97"/>
      <c r="T3078" s="102"/>
      <c r="U3078" s="102"/>
      <c r="V3078" s="102"/>
      <c r="W3078" s="94"/>
      <c r="X3078" s="98"/>
      <c r="Y3078" s="94"/>
      <c r="Z3078" s="94"/>
      <c r="AA3078" s="89"/>
      <c r="AB3078" s="89"/>
      <c r="AC3078" s="94"/>
      <c r="AD3078" s="94">
        <f>SUM(AD3077:AD3077)</f>
        <v>2483797.9</v>
      </c>
      <c r="AE3078" s="94">
        <f>SUM(AE3077:AE3077)</f>
        <v>2483797.9</v>
      </c>
      <c r="AF3078" s="94"/>
      <c r="AG3078" s="94">
        <f>SUM(AG3077:AG3077)</f>
        <v>0</v>
      </c>
      <c r="AH3078" s="94"/>
    </row>
    <row r="3079" spans="1:34" s="74" customFormat="1" x14ac:dyDescent="0.55000000000000004">
      <c r="A3079" s="108" t="s">
        <v>4306</v>
      </c>
      <c r="B3079" s="109">
        <v>1333</v>
      </c>
      <c r="C3079" s="102">
        <v>5567</v>
      </c>
      <c r="D3079" s="90" t="s">
        <v>4307</v>
      </c>
      <c r="E3079" s="102" t="s">
        <v>34</v>
      </c>
      <c r="F3079" s="102">
        <v>9987</v>
      </c>
      <c r="G3079" s="102">
        <v>0</v>
      </c>
      <c r="H3079" s="102">
        <v>1</v>
      </c>
      <c r="I3079" s="98">
        <v>50</v>
      </c>
      <c r="J3079" s="102" t="s">
        <v>35</v>
      </c>
      <c r="K3079" s="94">
        <f>((G3079*400)+(H3079*100))+I3079</f>
        <v>150</v>
      </c>
      <c r="L3079" s="94">
        <v>2425</v>
      </c>
      <c r="M3079" s="94">
        <f>K3079*L3079</f>
        <v>363750</v>
      </c>
      <c r="N3079" s="102">
        <v>1</v>
      </c>
      <c r="O3079" s="111" t="s">
        <v>4304</v>
      </c>
      <c r="P3079" s="96">
        <v>5570800008002</v>
      </c>
      <c r="Q3079" s="111" t="s">
        <v>4305</v>
      </c>
      <c r="R3079" s="111" t="s">
        <v>4308</v>
      </c>
      <c r="S3079" s="97" t="s">
        <v>4309</v>
      </c>
      <c r="T3079" s="102" t="s">
        <v>51</v>
      </c>
      <c r="U3079" s="102" t="s">
        <v>45</v>
      </c>
      <c r="V3079" s="102" t="s">
        <v>52</v>
      </c>
      <c r="W3079" s="94">
        <v>468.63</v>
      </c>
      <c r="X3079" s="98">
        <v>92.5</v>
      </c>
      <c r="Y3079" s="94">
        <v>6750</v>
      </c>
      <c r="Z3079" s="94">
        <f>W3079*Y3079</f>
        <v>3163252.5</v>
      </c>
      <c r="AA3079" s="89">
        <v>11</v>
      </c>
      <c r="AB3079" s="89">
        <v>12</v>
      </c>
      <c r="AC3079" s="94">
        <f>(Z3079*(100-AB3079))/100</f>
        <v>2783662.2</v>
      </c>
      <c r="AD3079" s="94">
        <f>IF(AND(AC3079="",M3079=""),0,IF((AC3079=""),M3079, IF( (M3079=""),AC3079,AC3079+M3079)))</f>
        <v>3147412.2</v>
      </c>
      <c r="AE3079" s="94">
        <f>IF( (X3079=""),AD3079*1,( M3079+(SUM(AC3079:AC3079)) )*(X3079/100) )</f>
        <v>2911356.2850000001</v>
      </c>
      <c r="AF3079" s="94">
        <v>50000000</v>
      </c>
      <c r="AG3079" s="94">
        <f>IF((AF3079-AE3079) &gt; 1,0,IF((AF3079-AE3079)&lt;0,AE3079-AF3079,AF3079-AE3079))</f>
        <v>0</v>
      </c>
      <c r="AH3079" s="94">
        <v>0.02</v>
      </c>
    </row>
    <row r="3080" spans="1:34" s="74" customFormat="1" x14ac:dyDescent="0.55000000000000004">
      <c r="A3080" s="108"/>
      <c r="B3080" s="109"/>
      <c r="C3080" s="102"/>
      <c r="D3080" s="90"/>
      <c r="E3080" s="102"/>
      <c r="F3080" s="102"/>
      <c r="G3080" s="102"/>
      <c r="H3080" s="102"/>
      <c r="I3080" s="98"/>
      <c r="J3080" s="102"/>
      <c r="K3080" s="94"/>
      <c r="L3080" s="94"/>
      <c r="M3080" s="94"/>
      <c r="N3080" s="102">
        <v>2</v>
      </c>
      <c r="O3080" s="111" t="s">
        <v>4304</v>
      </c>
      <c r="P3080" s="96">
        <v>5570800008002</v>
      </c>
      <c r="Q3080" s="111" t="s">
        <v>4305</v>
      </c>
      <c r="R3080" s="111" t="s">
        <v>4308</v>
      </c>
      <c r="S3080" s="97" t="s">
        <v>4310</v>
      </c>
      <c r="T3080" s="102" t="s">
        <v>55</v>
      </c>
      <c r="U3080" s="102" t="s">
        <v>45</v>
      </c>
      <c r="V3080" s="102" t="s">
        <v>52</v>
      </c>
      <c r="W3080" s="94">
        <v>38</v>
      </c>
      <c r="X3080" s="98">
        <v>7.5</v>
      </c>
      <c r="Y3080" s="94">
        <v>5600</v>
      </c>
      <c r="Z3080" s="94">
        <f>W3080*Y3080</f>
        <v>212800</v>
      </c>
      <c r="AA3080" s="89">
        <v>6</v>
      </c>
      <c r="AB3080" s="89">
        <v>6</v>
      </c>
      <c r="AC3080" s="94">
        <f>(Z3080*(100-AB3080))/100</f>
        <v>200032</v>
      </c>
      <c r="AD3080" s="94">
        <f>IF(AND(AC3080="",M3079=""),0,IF((AC3080=""),M3079, IF( (M3079=""),AC3080,AC3080+M3079)))</f>
        <v>563782</v>
      </c>
      <c r="AE3080" s="94">
        <f>IF( (X3080=""),AD3080*1,( M3079+(SUM(AC3080:AC3080)) )*(X3080/100) )</f>
        <v>42283.65</v>
      </c>
      <c r="AF3080" s="94">
        <v>50000000</v>
      </c>
      <c r="AG3080" s="94">
        <f>IF((AF3080-AE3080) &gt; 1,0,IF((AF3080-AE3080)&lt;0,AE3080-AF3080,AF3080-AE3080))</f>
        <v>0</v>
      </c>
      <c r="AH3080" s="94">
        <v>0.02</v>
      </c>
    </row>
    <row r="3081" spans="1:34" s="74" customFormat="1" x14ac:dyDescent="0.55000000000000004">
      <c r="A3081" s="108"/>
      <c r="B3081" s="109"/>
      <c r="C3081" s="102"/>
      <c r="D3081" s="90"/>
      <c r="E3081" s="102"/>
      <c r="F3081" s="102"/>
      <c r="G3081" s="102"/>
      <c r="H3081" s="102"/>
      <c r="I3081" s="98"/>
      <c r="J3081" s="102"/>
      <c r="K3081" s="94"/>
      <c r="L3081" s="94" t="s">
        <v>63</v>
      </c>
      <c r="M3081" s="94">
        <f>SUM(M3079:M3080)</f>
        <v>363750</v>
      </c>
      <c r="N3081" s="102"/>
      <c r="O3081" s="111"/>
      <c r="P3081" s="96"/>
      <c r="Q3081" s="111"/>
      <c r="R3081" s="111"/>
      <c r="S3081" s="97"/>
      <c r="T3081" s="102"/>
      <c r="U3081" s="102"/>
      <c r="V3081" s="102"/>
      <c r="W3081" s="94"/>
      <c r="X3081" s="98"/>
      <c r="Y3081" s="94"/>
      <c r="Z3081" s="94"/>
      <c r="AA3081" s="89"/>
      <c r="AB3081" s="89"/>
      <c r="AC3081" s="94"/>
      <c r="AD3081" s="94">
        <f>SUM(AD3079:AD3080)</f>
        <v>3711194.2</v>
      </c>
      <c r="AE3081" s="94">
        <f>SUM(AE3079:AE3080)</f>
        <v>2953639.9350000001</v>
      </c>
      <c r="AF3081" s="94"/>
      <c r="AG3081" s="94">
        <f>SUM(AG3079:AG3080)</f>
        <v>0</v>
      </c>
      <c r="AH3081" s="94"/>
    </row>
    <row r="3082" spans="1:34" s="73" customFormat="1" x14ac:dyDescent="0.55000000000000004">
      <c r="A3082" s="108" t="s">
        <v>4314</v>
      </c>
      <c r="B3082" s="109">
        <v>1334</v>
      </c>
      <c r="C3082" s="102">
        <v>10421</v>
      </c>
      <c r="D3082" s="90" t="s">
        <v>4315</v>
      </c>
      <c r="E3082" s="102" t="s">
        <v>34</v>
      </c>
      <c r="F3082" s="102">
        <v>11498</v>
      </c>
      <c r="G3082" s="102">
        <v>4</v>
      </c>
      <c r="H3082" s="102">
        <v>0</v>
      </c>
      <c r="I3082" s="98">
        <v>58</v>
      </c>
      <c r="J3082" s="102" t="s">
        <v>38</v>
      </c>
      <c r="K3082" s="94">
        <f>((G3082*400)+(H3082*100))+I3082</f>
        <v>1658</v>
      </c>
      <c r="L3082" s="94">
        <v>1350</v>
      </c>
      <c r="M3082" s="94">
        <f>K3082*L3082</f>
        <v>2238300</v>
      </c>
      <c r="N3082" s="102"/>
      <c r="O3082" s="111"/>
      <c r="P3082" s="96"/>
      <c r="Q3082" s="111"/>
      <c r="R3082" s="111"/>
      <c r="S3082" s="97"/>
      <c r="T3082" s="102"/>
      <c r="U3082" s="102"/>
      <c r="V3082" s="102"/>
      <c r="W3082" s="94"/>
      <c r="X3082" s="98"/>
      <c r="Y3082" s="94"/>
      <c r="Z3082" s="94"/>
      <c r="AA3082" s="89"/>
      <c r="AB3082" s="89"/>
      <c r="AC3082" s="94"/>
      <c r="AD3082" s="94">
        <f>IF(AND(AC3082="",M3082=""),0,IF((AC3082=""),M3082,IF((M3082=""),AC3082,AC3082+M3082)))</f>
        <v>2238300</v>
      </c>
      <c r="AE3082" s="94">
        <f>IF( (X3082=""),AD3082*1,AD3082*(X3082/100) )</f>
        <v>2238300</v>
      </c>
      <c r="AF3082" s="94">
        <v>50000000</v>
      </c>
      <c r="AG3082" s="94">
        <f>IF((AF3082-AE3082) &gt; 1,0,IF((AF3082-AE3082)&lt;0,AE3082-AF3082,AF3082-AE3082))</f>
        <v>0</v>
      </c>
      <c r="AH3082" s="94">
        <v>0.3</v>
      </c>
    </row>
    <row r="3083" spans="1:34" s="73" customFormat="1" x14ac:dyDescent="0.55000000000000004">
      <c r="A3083" s="108"/>
      <c r="B3083" s="109">
        <v>1335</v>
      </c>
      <c r="C3083" s="102">
        <v>9504</v>
      </c>
      <c r="D3083" s="90" t="s">
        <v>4316</v>
      </c>
      <c r="E3083" s="102" t="s">
        <v>34</v>
      </c>
      <c r="F3083" s="102">
        <v>12076</v>
      </c>
      <c r="G3083" s="102">
        <v>0</v>
      </c>
      <c r="H3083" s="102">
        <v>2</v>
      </c>
      <c r="I3083" s="98">
        <v>10</v>
      </c>
      <c r="J3083" s="102" t="s">
        <v>38</v>
      </c>
      <c r="K3083" s="94">
        <f>((G3083*400)+(H3083*100))+I3083</f>
        <v>210</v>
      </c>
      <c r="L3083" s="94">
        <v>800</v>
      </c>
      <c r="M3083" s="94">
        <f>K3083*L3083</f>
        <v>168000</v>
      </c>
      <c r="N3083" s="102">
        <v>1</v>
      </c>
      <c r="O3083" s="111" t="s">
        <v>4312</v>
      </c>
      <c r="P3083" s="96">
        <v>3570800350693</v>
      </c>
      <c r="Q3083" s="111" t="s">
        <v>4313</v>
      </c>
      <c r="R3083" s="111" t="s">
        <v>4317</v>
      </c>
      <c r="S3083" s="97"/>
      <c r="T3083" s="102" t="s">
        <v>51</v>
      </c>
      <c r="U3083" s="102" t="s">
        <v>45</v>
      </c>
      <c r="V3083" s="102" t="s">
        <v>52</v>
      </c>
      <c r="W3083" s="94">
        <v>86.35</v>
      </c>
      <c r="X3083" s="98">
        <v>100</v>
      </c>
      <c r="Y3083" s="94">
        <v>6750</v>
      </c>
      <c r="Z3083" s="94">
        <f>W3083*Y3083</f>
        <v>582862.5</v>
      </c>
      <c r="AA3083" s="89">
        <v>1</v>
      </c>
      <c r="AB3083" s="89">
        <v>1</v>
      </c>
      <c r="AC3083" s="94">
        <f>(Z3083*(100-AB3083))/100</f>
        <v>577033.875</v>
      </c>
      <c r="AD3083" s="94">
        <f>IF(AND(AC3083="",M3079=""),0,IF((AC3083=""),M3079, IF( (M3079=""),AC3083,AC3083+M3079)))</f>
        <v>940783.875</v>
      </c>
      <c r="AE3083" s="94">
        <f>IF( (X3083=""),AD3083*1,( M3079+(SUM(AC3083:AC3083)) )*(X3083/100) )</f>
        <v>940783.875</v>
      </c>
      <c r="AF3083" s="94">
        <v>50000000</v>
      </c>
      <c r="AG3083" s="94">
        <f>IF((AF3083-AE3083) &gt; 1,0,IF((AF3083-AE3083)&lt;0,AE3083-AF3083,AF3083-AE3083))</f>
        <v>0</v>
      </c>
      <c r="AH3083" s="94">
        <v>0.02</v>
      </c>
    </row>
    <row r="3084" spans="1:34" s="73" customFormat="1" x14ac:dyDescent="0.55000000000000004">
      <c r="A3084" s="108"/>
      <c r="B3084" s="109"/>
      <c r="C3084" s="102"/>
      <c r="D3084" s="90"/>
      <c r="E3084" s="102"/>
      <c r="F3084" s="102"/>
      <c r="G3084" s="102"/>
      <c r="H3084" s="102"/>
      <c r="I3084" s="98"/>
      <c r="J3084" s="102"/>
      <c r="K3084" s="94"/>
      <c r="L3084" s="94" t="s">
        <v>63</v>
      </c>
      <c r="M3084" s="94">
        <f>SUM(M3082:M3083)</f>
        <v>2406300</v>
      </c>
      <c r="N3084" s="102"/>
      <c r="O3084" s="111"/>
      <c r="P3084" s="96"/>
      <c r="Q3084" s="111"/>
      <c r="R3084" s="111"/>
      <c r="S3084" s="97"/>
      <c r="T3084" s="102"/>
      <c r="U3084" s="102"/>
      <c r="V3084" s="102"/>
      <c r="W3084" s="94"/>
      <c r="X3084" s="98"/>
      <c r="Y3084" s="94"/>
      <c r="Z3084" s="94"/>
      <c r="AA3084" s="89"/>
      <c r="AB3084" s="89"/>
      <c r="AC3084" s="94"/>
      <c r="AD3084" s="94">
        <f>SUM(AD3082:AD3083)</f>
        <v>3179083.875</v>
      </c>
      <c r="AE3084" s="94">
        <f>SUM(AE3082:AE3083)</f>
        <v>3179083.875</v>
      </c>
      <c r="AF3084" s="94"/>
      <c r="AG3084" s="94">
        <f>SUM(AG3082:AG3083)</f>
        <v>0</v>
      </c>
      <c r="AH3084" s="94"/>
    </row>
    <row r="3085" spans="1:34" s="73" customFormat="1" x14ac:dyDescent="0.55000000000000004">
      <c r="A3085" s="108" t="s">
        <v>4320</v>
      </c>
      <c r="B3085" s="109">
        <v>1336</v>
      </c>
      <c r="C3085" s="102">
        <v>5933</v>
      </c>
      <c r="D3085" s="90" t="s">
        <v>4321</v>
      </c>
      <c r="E3085" s="102" t="s">
        <v>34</v>
      </c>
      <c r="F3085" s="102">
        <v>23775</v>
      </c>
      <c r="G3085" s="102">
        <v>0</v>
      </c>
      <c r="H3085" s="102">
        <v>0</v>
      </c>
      <c r="I3085" s="98">
        <v>98</v>
      </c>
      <c r="J3085" s="102" t="s">
        <v>35</v>
      </c>
      <c r="K3085" s="94">
        <f>((G3085*400)+(H3085*100))+I3085</f>
        <v>98</v>
      </c>
      <c r="L3085" s="94">
        <v>1250</v>
      </c>
      <c r="M3085" s="94">
        <f>K3085*L3085</f>
        <v>122500</v>
      </c>
      <c r="N3085" s="102">
        <v>1</v>
      </c>
      <c r="O3085" s="111" t="s">
        <v>4318</v>
      </c>
      <c r="P3085" s="96">
        <v>5570800008029</v>
      </c>
      <c r="Q3085" s="111" t="s">
        <v>4319</v>
      </c>
      <c r="R3085" s="111" t="s">
        <v>4322</v>
      </c>
      <c r="S3085" s="97" t="s">
        <v>4323</v>
      </c>
      <c r="T3085" s="102" t="s">
        <v>51</v>
      </c>
      <c r="U3085" s="102" t="s">
        <v>45</v>
      </c>
      <c r="V3085" s="102" t="s">
        <v>52</v>
      </c>
      <c r="W3085" s="94">
        <v>174</v>
      </c>
      <c r="X3085" s="98">
        <v>68.040000000000006</v>
      </c>
      <c r="Y3085" s="94">
        <v>6750</v>
      </c>
      <c r="Z3085" s="94">
        <f>W3085*Y3085</f>
        <v>1174500</v>
      </c>
      <c r="AA3085" s="89">
        <v>6</v>
      </c>
      <c r="AB3085" s="89">
        <v>6</v>
      </c>
      <c r="AC3085" s="94">
        <f>(Z3085*(100-AB3085))/100</f>
        <v>1104030</v>
      </c>
      <c r="AD3085" s="94">
        <f>IF(AND(AC3085="",M3085=""),0,IF((AC3085=""),M3085, IF( (M3085=""),AC3085,AC3085+M3085)))</f>
        <v>1226530</v>
      </c>
      <c r="AE3085" s="94">
        <f>IF( (X3085=""),AD3085*1,( M3085+(SUM(AC3085:AC3085)) )*(X3085/100) )</f>
        <v>834531.0120000001</v>
      </c>
      <c r="AF3085" s="94">
        <v>50000000</v>
      </c>
      <c r="AG3085" s="94">
        <f>IF((AF3085-AE3085) &gt; 1,0,IF((AF3085-AE3085)&lt;0,AE3085-AF3085,AF3085-AE3085))</f>
        <v>0</v>
      </c>
      <c r="AH3085" s="94">
        <v>0.02</v>
      </c>
    </row>
    <row r="3086" spans="1:34" s="73" customFormat="1" x14ac:dyDescent="0.55000000000000004">
      <c r="A3086" s="108"/>
      <c r="B3086" s="109"/>
      <c r="C3086" s="102"/>
      <c r="D3086" s="90"/>
      <c r="E3086" s="102"/>
      <c r="F3086" s="102"/>
      <c r="G3086" s="102"/>
      <c r="H3086" s="102"/>
      <c r="I3086" s="98"/>
      <c r="J3086" s="102"/>
      <c r="K3086" s="94"/>
      <c r="L3086" s="94"/>
      <c r="M3086" s="94"/>
      <c r="N3086" s="102">
        <v>2</v>
      </c>
      <c r="O3086" s="111" t="s">
        <v>4318</v>
      </c>
      <c r="P3086" s="96">
        <v>5570800008029</v>
      </c>
      <c r="Q3086" s="111" t="s">
        <v>4319</v>
      </c>
      <c r="R3086" s="111" t="s">
        <v>4322</v>
      </c>
      <c r="S3086" s="97" t="s">
        <v>4324</v>
      </c>
      <c r="T3086" s="102" t="s">
        <v>55</v>
      </c>
      <c r="U3086" s="102" t="s">
        <v>45</v>
      </c>
      <c r="V3086" s="102" t="s">
        <v>52</v>
      </c>
      <c r="W3086" s="94">
        <v>31.92</v>
      </c>
      <c r="X3086" s="98">
        <v>12.48</v>
      </c>
      <c r="Y3086" s="94">
        <v>0</v>
      </c>
      <c r="Z3086" s="94">
        <f>W3086*Y3086</f>
        <v>0</v>
      </c>
      <c r="AA3086" s="89">
        <v>6</v>
      </c>
      <c r="AB3086" s="89">
        <v>6</v>
      </c>
      <c r="AC3086" s="94">
        <f>(Z3086*(100-AB3086))/100</f>
        <v>0</v>
      </c>
      <c r="AD3086" s="94">
        <f>IF(AND(AC3086="",M3085=""),0,IF((AC3086=""),M3085, IF( (M3085=""),AC3086,AC3086+M3085)))</f>
        <v>122500</v>
      </c>
      <c r="AE3086" s="94">
        <f>IF( (X3086=""),AD3086*1,( M3085+(SUM(AC3086:AC3086)) )*(X3086/100) )</f>
        <v>15288.000000000002</v>
      </c>
      <c r="AF3086" s="94">
        <v>50000000</v>
      </c>
      <c r="AG3086" s="94">
        <f>IF((AF3086-AE3086) &gt; 1,0,IF((AF3086-AE3086)&lt;0,AE3086-AF3086,AF3086-AE3086))</f>
        <v>0</v>
      </c>
      <c r="AH3086" s="94">
        <v>0.02</v>
      </c>
    </row>
    <row r="3087" spans="1:34" s="73" customFormat="1" x14ac:dyDescent="0.55000000000000004">
      <c r="A3087" s="108"/>
      <c r="B3087" s="109"/>
      <c r="C3087" s="102"/>
      <c r="D3087" s="90"/>
      <c r="E3087" s="102"/>
      <c r="F3087" s="102"/>
      <c r="G3087" s="102"/>
      <c r="H3087" s="102"/>
      <c r="I3087" s="98"/>
      <c r="J3087" s="102"/>
      <c r="K3087" s="94"/>
      <c r="L3087" s="94"/>
      <c r="M3087" s="94"/>
      <c r="N3087" s="102">
        <v>3</v>
      </c>
      <c r="O3087" s="111" t="s">
        <v>4318</v>
      </c>
      <c r="P3087" s="96">
        <v>5570800008029</v>
      </c>
      <c r="Q3087" s="111" t="s">
        <v>4319</v>
      </c>
      <c r="R3087" s="111" t="s">
        <v>4322</v>
      </c>
      <c r="S3087" s="97" t="s">
        <v>4325</v>
      </c>
      <c r="T3087" s="102" t="s">
        <v>51</v>
      </c>
      <c r="U3087" s="102" t="s">
        <v>45</v>
      </c>
      <c r="V3087" s="102" t="s">
        <v>52</v>
      </c>
      <c r="W3087" s="94">
        <v>49.82</v>
      </c>
      <c r="X3087" s="98">
        <v>19.48</v>
      </c>
      <c r="Y3087" s="94">
        <v>6750</v>
      </c>
      <c r="Z3087" s="94">
        <f>W3087*Y3087</f>
        <v>336285</v>
      </c>
      <c r="AA3087" s="89">
        <v>6</v>
      </c>
      <c r="AB3087" s="89">
        <v>6</v>
      </c>
      <c r="AC3087" s="94">
        <f>(Z3087*(100-AB3087))/100</f>
        <v>316107.90000000002</v>
      </c>
      <c r="AD3087" s="94">
        <f>IF(AND(AC3087="",M3085=""),0,IF((AC3087=""),M3085, IF( (M3085=""),AC3087,AC3087+M3085)))</f>
        <v>438607.9</v>
      </c>
      <c r="AE3087" s="94">
        <f>IF( (X3087=""),AD3087*1,( M3085+(SUM(AC3087:AC3087)) )*(X3087/100) )</f>
        <v>85440.818920000005</v>
      </c>
      <c r="AF3087" s="94">
        <v>50000000</v>
      </c>
      <c r="AG3087" s="94">
        <f>IF((AF3087-AE3087) &gt; 1,0,IF((AF3087-AE3087)&lt;0,AE3087-AF3087,AF3087-AE3087))</f>
        <v>0</v>
      </c>
      <c r="AH3087" s="94">
        <v>0.02</v>
      </c>
    </row>
    <row r="3088" spans="1:34" s="73" customFormat="1" x14ac:dyDescent="0.55000000000000004">
      <c r="A3088" s="108"/>
      <c r="B3088" s="109"/>
      <c r="C3088" s="102"/>
      <c r="D3088" s="90"/>
      <c r="E3088" s="102"/>
      <c r="F3088" s="102"/>
      <c r="G3088" s="102"/>
      <c r="H3088" s="102"/>
      <c r="I3088" s="98"/>
      <c r="J3088" s="102"/>
      <c r="K3088" s="94"/>
      <c r="L3088" s="94" t="s">
        <v>63</v>
      </c>
      <c r="M3088" s="94">
        <f>SUM(M3085:M3087)</f>
        <v>122500</v>
      </c>
      <c r="N3088" s="102"/>
      <c r="O3088" s="111"/>
      <c r="P3088" s="96"/>
      <c r="Q3088" s="111"/>
      <c r="R3088" s="111"/>
      <c r="S3088" s="97"/>
      <c r="T3088" s="102"/>
      <c r="U3088" s="102"/>
      <c r="V3088" s="102"/>
      <c r="W3088" s="94"/>
      <c r="X3088" s="98"/>
      <c r="Y3088" s="94"/>
      <c r="Z3088" s="94"/>
      <c r="AA3088" s="89"/>
      <c r="AB3088" s="89"/>
      <c r="AC3088" s="94"/>
      <c r="AD3088" s="94">
        <f>SUM(AD3085:AD3087)</f>
        <v>1787637.9</v>
      </c>
      <c r="AE3088" s="94">
        <f>SUM(AE3085:AE3087)</f>
        <v>935259.83092000009</v>
      </c>
      <c r="AF3088" s="94"/>
      <c r="AG3088" s="94">
        <f>SUM(AG3085:AG3087)</f>
        <v>0</v>
      </c>
      <c r="AH3088" s="94"/>
    </row>
    <row r="3089" spans="1:34" s="73" customFormat="1" x14ac:dyDescent="0.55000000000000004">
      <c r="A3089" s="108" t="s">
        <v>4314</v>
      </c>
      <c r="B3089" s="109">
        <v>1337</v>
      </c>
      <c r="C3089" s="102">
        <v>9637</v>
      </c>
      <c r="D3089" s="90" t="s">
        <v>242</v>
      </c>
      <c r="E3089" s="102" t="s">
        <v>34</v>
      </c>
      <c r="F3089" s="102">
        <v>26236</v>
      </c>
      <c r="G3089" s="102">
        <v>3</v>
      </c>
      <c r="H3089" s="102">
        <v>0</v>
      </c>
      <c r="I3089" s="98">
        <v>0</v>
      </c>
      <c r="J3089" s="102" t="s">
        <v>38</v>
      </c>
      <c r="K3089" s="94">
        <f>((G3089*400)+(H3089*100))+I3089</f>
        <v>1200</v>
      </c>
      <c r="L3089" s="94">
        <v>225</v>
      </c>
      <c r="M3089" s="94">
        <f>K3089*L3089</f>
        <v>270000</v>
      </c>
      <c r="N3089" s="102"/>
      <c r="O3089" s="111"/>
      <c r="P3089" s="96"/>
      <c r="Q3089" s="111"/>
      <c r="R3089" s="111"/>
      <c r="S3089" s="97"/>
      <c r="T3089" s="102"/>
      <c r="U3089" s="102"/>
      <c r="V3089" s="102"/>
      <c r="W3089" s="94"/>
      <c r="X3089" s="98"/>
      <c r="Y3089" s="94"/>
      <c r="Z3089" s="94"/>
      <c r="AA3089" s="89"/>
      <c r="AB3089" s="89"/>
      <c r="AC3089" s="94"/>
      <c r="AD3089" s="94">
        <f>IF(AND(AC3089="",M3089=""),0,IF((AC3089=""),M3089,IF((M3089=""),AC3089,AC3089+M3089)))</f>
        <v>270000</v>
      </c>
      <c r="AE3089" s="94">
        <f>IF( (X3089=""),AD3089*1,AD3089*(X3089/100) )</f>
        <v>270000</v>
      </c>
      <c r="AF3089" s="94">
        <v>50000000</v>
      </c>
      <c r="AG3089" s="94">
        <f>IF((AF3089-AE3089) &gt; 1,0,IF((AF3089-AE3089)&lt;0,AE3089-AF3089,AF3089-AE3089))</f>
        <v>0</v>
      </c>
      <c r="AH3089" s="94">
        <v>0.01</v>
      </c>
    </row>
    <row r="3090" spans="1:34" s="73" customFormat="1" x14ac:dyDescent="0.55000000000000004">
      <c r="A3090" s="108"/>
      <c r="B3090" s="109">
        <v>1338</v>
      </c>
      <c r="C3090" s="102">
        <v>10260</v>
      </c>
      <c r="D3090" s="90" t="s">
        <v>4326</v>
      </c>
      <c r="E3090" s="102" t="s">
        <v>34</v>
      </c>
      <c r="F3090" s="102">
        <v>27554</v>
      </c>
      <c r="G3090" s="102">
        <v>0</v>
      </c>
      <c r="H3090" s="102">
        <v>1</v>
      </c>
      <c r="I3090" s="98">
        <v>0</v>
      </c>
      <c r="J3090" s="102" t="s">
        <v>38</v>
      </c>
      <c r="K3090" s="94">
        <f>((G3090*400)+(H3090*100))+I3090</f>
        <v>100</v>
      </c>
      <c r="L3090" s="94">
        <v>800</v>
      </c>
      <c r="M3090" s="94">
        <f>K3090*L3090</f>
        <v>80000</v>
      </c>
      <c r="N3090" s="102"/>
      <c r="O3090" s="111"/>
      <c r="P3090" s="96"/>
      <c r="Q3090" s="111"/>
      <c r="R3090" s="111"/>
      <c r="S3090" s="97"/>
      <c r="T3090" s="102"/>
      <c r="U3090" s="102"/>
      <c r="V3090" s="102"/>
      <c r="W3090" s="94"/>
      <c r="X3090" s="98"/>
      <c r="Y3090" s="94"/>
      <c r="Z3090" s="94"/>
      <c r="AA3090" s="89"/>
      <c r="AB3090" s="89"/>
      <c r="AC3090" s="94"/>
      <c r="AD3090" s="94">
        <f>IF(AND(AC3090="",M3090=""),0,IF((AC3090=""),M3090,IF((M3090=""),AC3090,AC3090+M3090)))</f>
        <v>80000</v>
      </c>
      <c r="AE3090" s="94">
        <f>IF( (X3090=""),AD3090*1,AD3090*(X3090/100) )</f>
        <v>80000</v>
      </c>
      <c r="AF3090" s="94">
        <v>50000000</v>
      </c>
      <c r="AG3090" s="94">
        <f>IF((AF3090-AE3090) &gt; 1,0,IF((AF3090-AE3090)&lt;0,AE3090-AF3090,AF3090-AE3090))</f>
        <v>0</v>
      </c>
      <c r="AH3090" s="94">
        <v>0.01</v>
      </c>
    </row>
    <row r="3091" spans="1:34" s="73" customFormat="1" x14ac:dyDescent="0.55000000000000004">
      <c r="A3091" s="108"/>
      <c r="B3091" s="109"/>
      <c r="C3091" s="102"/>
      <c r="D3091" s="90"/>
      <c r="E3091" s="102"/>
      <c r="F3091" s="102"/>
      <c r="G3091" s="102"/>
      <c r="H3091" s="102"/>
      <c r="I3091" s="98"/>
      <c r="J3091" s="102"/>
      <c r="K3091" s="94"/>
      <c r="L3091" s="94" t="s">
        <v>63</v>
      </c>
      <c r="M3091" s="94">
        <f>SUM(M3089:M3090)</f>
        <v>350000</v>
      </c>
      <c r="N3091" s="102"/>
      <c r="O3091" s="111"/>
      <c r="P3091" s="96"/>
      <c r="Q3091" s="111"/>
      <c r="R3091" s="111"/>
      <c r="S3091" s="97"/>
      <c r="T3091" s="102"/>
      <c r="U3091" s="102"/>
      <c r="V3091" s="102"/>
      <c r="W3091" s="94"/>
      <c r="X3091" s="98"/>
      <c r="Y3091" s="94"/>
      <c r="Z3091" s="94"/>
      <c r="AA3091" s="89"/>
      <c r="AB3091" s="89"/>
      <c r="AC3091" s="94"/>
      <c r="AD3091" s="94">
        <f>SUM(AD3089:AD3090)</f>
        <v>350000</v>
      </c>
      <c r="AE3091" s="94">
        <f>SUM(AE3089:AE3090)</f>
        <v>350000</v>
      </c>
      <c r="AF3091" s="94"/>
      <c r="AG3091" s="94">
        <f>SUM(AG3089:AG3090)</f>
        <v>0</v>
      </c>
      <c r="AH3091" s="94"/>
    </row>
    <row r="3092" spans="1:34" s="99" customFormat="1" x14ac:dyDescent="0.55000000000000004">
      <c r="A3092" s="107" t="s">
        <v>4311</v>
      </c>
      <c r="B3092" s="102">
        <v>1486</v>
      </c>
      <c r="C3092" s="102">
        <v>9827</v>
      </c>
      <c r="D3092" s="90"/>
      <c r="E3092" s="102" t="s">
        <v>37</v>
      </c>
      <c r="F3092" s="102"/>
      <c r="G3092" s="102">
        <v>8</v>
      </c>
      <c r="H3092" s="102">
        <v>2</v>
      </c>
      <c r="I3092" s="98">
        <v>7</v>
      </c>
      <c r="J3092" s="102" t="s">
        <v>38</v>
      </c>
      <c r="K3092" s="94">
        <f>((G3092*400)+(H3092*100))+I3092</f>
        <v>3407</v>
      </c>
      <c r="L3092" s="94">
        <v>255</v>
      </c>
      <c r="M3092" s="94">
        <f>K3092*L3092</f>
        <v>868785</v>
      </c>
      <c r="N3092" s="102"/>
      <c r="O3092" s="111"/>
      <c r="P3092" s="96"/>
      <c r="Q3092" s="111"/>
      <c r="R3092" s="111"/>
      <c r="S3092" s="97"/>
      <c r="T3092" s="102"/>
      <c r="U3092" s="102"/>
      <c r="V3092" s="102"/>
      <c r="W3092" s="94"/>
      <c r="X3092" s="98"/>
      <c r="Y3092" s="94"/>
      <c r="Z3092" s="94"/>
      <c r="AA3092" s="89"/>
      <c r="AB3092" s="89"/>
      <c r="AC3092" s="94"/>
      <c r="AD3092" s="94">
        <f>IF(AND(AC3092="",M3092=""),0,IF((AC3092=""),M3092,IF((M3092=""),AC3092,AC3092+M3092)))</f>
        <v>868785</v>
      </c>
      <c r="AE3092" s="94">
        <f>IF( (X3092=""),AD3092*1,AD3092*(X3092/100) )</f>
        <v>868785</v>
      </c>
      <c r="AF3092" s="94">
        <v>0</v>
      </c>
      <c r="AG3092" s="94">
        <f>IF((AF3092-AE3092) &gt; 1,0,IF((AF3092-AE3092)&lt;0,AE3092-AF3092,AF3092-AE3092))</f>
        <v>868785</v>
      </c>
      <c r="AH3092" s="94">
        <v>0.01</v>
      </c>
    </row>
    <row r="3093" spans="1:34" s="99" customFormat="1" x14ac:dyDescent="0.55000000000000004">
      <c r="A3093" s="107"/>
      <c r="B3093" s="102">
        <v>1487</v>
      </c>
      <c r="C3093" s="102">
        <v>9830</v>
      </c>
      <c r="D3093" s="90"/>
      <c r="E3093" s="102" t="s">
        <v>37</v>
      </c>
      <c r="F3093" s="102"/>
      <c r="G3093" s="102">
        <v>1</v>
      </c>
      <c r="H3093" s="102">
        <v>3</v>
      </c>
      <c r="I3093" s="98">
        <v>87</v>
      </c>
      <c r="J3093" s="102" t="s">
        <v>35</v>
      </c>
      <c r="K3093" s="94">
        <f>((G3093*400)+(H3093*100))+I3093</f>
        <v>787</v>
      </c>
      <c r="L3093" s="94">
        <v>255</v>
      </c>
      <c r="M3093" s="94">
        <f>K3093*L3093</f>
        <v>200685</v>
      </c>
      <c r="N3093" s="102"/>
      <c r="O3093" s="111"/>
      <c r="P3093" s="96"/>
      <c r="Q3093" s="111"/>
      <c r="R3093" s="111"/>
      <c r="S3093" s="97"/>
      <c r="T3093" s="102"/>
      <c r="U3093" s="102"/>
      <c r="V3093" s="102"/>
      <c r="W3093" s="94"/>
      <c r="X3093" s="98"/>
      <c r="Y3093" s="94"/>
      <c r="Z3093" s="94"/>
      <c r="AA3093" s="89"/>
      <c r="AB3093" s="89"/>
      <c r="AC3093" s="94"/>
      <c r="AD3093" s="94">
        <f>IF(AND(AC3093="",M3093=""),0,IF((AC3093=""),M3093,IF((M3093=""),AC3093,AC3093+M3093)))</f>
        <v>200685</v>
      </c>
      <c r="AE3093" s="94">
        <f>IF( (X3093=""),AD3093*1,AD3093*(X3093/100) )</f>
        <v>200685</v>
      </c>
      <c r="AF3093" s="94">
        <v>0</v>
      </c>
      <c r="AG3093" s="94">
        <f>IF((AF3093-AE3093) &gt; 1,0,IF((AF3093-AE3093)&lt;0,AE3093-AF3093,AF3093-AE3093))</f>
        <v>200685</v>
      </c>
      <c r="AH3093" s="94">
        <v>0.02</v>
      </c>
    </row>
    <row r="3094" spans="1:34" s="99" customFormat="1" x14ac:dyDescent="0.55000000000000004">
      <c r="A3094" s="107"/>
      <c r="B3094" s="102"/>
      <c r="C3094" s="102"/>
      <c r="D3094" s="90"/>
      <c r="E3094" s="102"/>
      <c r="F3094" s="102"/>
      <c r="G3094" s="102"/>
      <c r="H3094" s="102"/>
      <c r="I3094" s="98"/>
      <c r="J3094" s="102"/>
      <c r="K3094" s="94"/>
      <c r="L3094" s="94" t="s">
        <v>63</v>
      </c>
      <c r="M3094" s="94">
        <f>SUM(M3092:M3093)</f>
        <v>1069470</v>
      </c>
      <c r="N3094" s="102"/>
      <c r="O3094" s="111"/>
      <c r="P3094" s="96"/>
      <c r="Q3094" s="111"/>
      <c r="R3094" s="111"/>
      <c r="S3094" s="97"/>
      <c r="T3094" s="102"/>
      <c r="U3094" s="102"/>
      <c r="V3094" s="102"/>
      <c r="W3094" s="94"/>
      <c r="X3094" s="98"/>
      <c r="Y3094" s="94"/>
      <c r="Z3094" s="94"/>
      <c r="AA3094" s="89"/>
      <c r="AB3094" s="89"/>
      <c r="AC3094" s="94"/>
      <c r="AD3094" s="94"/>
      <c r="AE3094" s="94">
        <f>SUM(AE3092:AE3093)</f>
        <v>1069470</v>
      </c>
      <c r="AF3094" s="94"/>
      <c r="AG3094" s="94">
        <f>SUM(AG3092:AG3093)</f>
        <v>1069470</v>
      </c>
      <c r="AH3094" s="94"/>
    </row>
    <row r="3095" spans="1:34" s="73" customFormat="1" x14ac:dyDescent="0.55000000000000004">
      <c r="A3095" s="108" t="s">
        <v>4329</v>
      </c>
      <c r="B3095" s="109">
        <v>1339</v>
      </c>
      <c r="C3095" s="102">
        <v>5465</v>
      </c>
      <c r="D3095" s="90" t="s">
        <v>4330</v>
      </c>
      <c r="E3095" s="102" t="s">
        <v>34</v>
      </c>
      <c r="F3095" s="102">
        <v>14315</v>
      </c>
      <c r="G3095" s="102">
        <v>0</v>
      </c>
      <c r="H3095" s="102">
        <v>1</v>
      </c>
      <c r="I3095" s="98">
        <v>94</v>
      </c>
      <c r="J3095" s="102" t="s">
        <v>35</v>
      </c>
      <c r="K3095" s="94">
        <f>((G3095*400)+(H3095*100))+I3095</f>
        <v>194</v>
      </c>
      <c r="L3095" s="94">
        <v>2425</v>
      </c>
      <c r="M3095" s="94">
        <f>K3095*L3095</f>
        <v>470450</v>
      </c>
      <c r="N3095" s="102">
        <v>1</v>
      </c>
      <c r="O3095" s="111" t="s">
        <v>4327</v>
      </c>
      <c r="P3095" s="96">
        <v>3570800009287</v>
      </c>
      <c r="Q3095" s="111" t="s">
        <v>4328</v>
      </c>
      <c r="R3095" s="111" t="s">
        <v>4331</v>
      </c>
      <c r="S3095" s="97" t="s">
        <v>4332</v>
      </c>
      <c r="T3095" s="102" t="s">
        <v>51</v>
      </c>
      <c r="U3095" s="102" t="s">
        <v>45</v>
      </c>
      <c r="V3095" s="102" t="s">
        <v>52</v>
      </c>
      <c r="W3095" s="94">
        <v>195</v>
      </c>
      <c r="X3095" s="98">
        <v>90.45</v>
      </c>
      <c r="Y3095" s="94">
        <v>6750</v>
      </c>
      <c r="Z3095" s="94">
        <f>W3095*Y3095</f>
        <v>1316250</v>
      </c>
      <c r="AA3095" s="89">
        <v>6</v>
      </c>
      <c r="AB3095" s="89">
        <v>6</v>
      </c>
      <c r="AC3095" s="94">
        <f>(Z3095*(100-AB3095))/100</f>
        <v>1237275</v>
      </c>
      <c r="AD3095" s="94">
        <f>IF(AND(AC3095="",M3095=""),0,IF((AC3095=""),M3095, IF( (M3095=""),AC3095,AC3095+M3095)))</f>
        <v>1707725</v>
      </c>
      <c r="AE3095" s="94">
        <f>IF( (X3095=""),AD3095*1,( M3095+(SUM(AC3095:AC3095)) )*(X3095/100) )</f>
        <v>1544637.2625000002</v>
      </c>
      <c r="AF3095" s="94">
        <v>50000000</v>
      </c>
      <c r="AG3095" s="94">
        <f>IF((AF3095-AE3095) &gt; 1,0,IF((AF3095-AE3095)&lt;0,AE3095-AF3095,AF3095-AE3095))</f>
        <v>0</v>
      </c>
      <c r="AH3095" s="94">
        <v>0.02</v>
      </c>
    </row>
    <row r="3096" spans="1:34" s="73" customFormat="1" x14ac:dyDescent="0.55000000000000004">
      <c r="A3096" s="108"/>
      <c r="B3096" s="109"/>
      <c r="C3096" s="102"/>
      <c r="D3096" s="90"/>
      <c r="E3096" s="102"/>
      <c r="F3096" s="102"/>
      <c r="G3096" s="102"/>
      <c r="H3096" s="102"/>
      <c r="I3096" s="98"/>
      <c r="J3096" s="102"/>
      <c r="K3096" s="94"/>
      <c r="L3096" s="94"/>
      <c r="M3096" s="94"/>
      <c r="N3096" s="102">
        <v>2</v>
      </c>
      <c r="O3096" s="111" t="s">
        <v>4327</v>
      </c>
      <c r="P3096" s="96">
        <v>3570800009287</v>
      </c>
      <c r="Q3096" s="111" t="s">
        <v>4328</v>
      </c>
      <c r="R3096" s="111" t="s">
        <v>4331</v>
      </c>
      <c r="S3096" s="97" t="s">
        <v>4333</v>
      </c>
      <c r="T3096" s="102" t="s">
        <v>51</v>
      </c>
      <c r="U3096" s="102" t="s">
        <v>227</v>
      </c>
      <c r="V3096" s="102" t="s">
        <v>52</v>
      </c>
      <c r="W3096" s="94">
        <v>15.6</v>
      </c>
      <c r="X3096" s="98">
        <v>7.24</v>
      </c>
      <c r="Y3096" s="94">
        <v>5600</v>
      </c>
      <c r="Z3096" s="94">
        <f>W3096*Y3096</f>
        <v>87360</v>
      </c>
      <c r="AA3096" s="89">
        <v>6</v>
      </c>
      <c r="AB3096" s="89">
        <v>14</v>
      </c>
      <c r="AC3096" s="94">
        <f>(Z3096*(100-AB3096))/100</f>
        <v>75129.600000000006</v>
      </c>
      <c r="AD3096" s="94">
        <f>IF(AND(AC3096="",M3095=""),0,IF((AC3096=""),M3095, IF( (M3095=""),AC3096,AC3096+M3095)))</f>
        <v>545579.6</v>
      </c>
      <c r="AE3096" s="94">
        <f>IF( (X3096=""),AD3096*1,( M3095+(SUM(AC3096:AC3096)) )*(X3096/100) )</f>
        <v>39499.963040000002</v>
      </c>
      <c r="AF3096" s="94">
        <v>50000000</v>
      </c>
      <c r="AG3096" s="94">
        <f>IF((AF3096-AE3096) &gt; 1,0,IF((AF3096-AE3096)&lt;0,AE3096-AF3096,AF3096-AE3096))</f>
        <v>0</v>
      </c>
      <c r="AH3096" s="94">
        <v>0.02</v>
      </c>
    </row>
    <row r="3097" spans="1:34" s="73" customFormat="1" x14ac:dyDescent="0.55000000000000004">
      <c r="A3097" s="108"/>
      <c r="B3097" s="109"/>
      <c r="C3097" s="102"/>
      <c r="D3097" s="90"/>
      <c r="E3097" s="102"/>
      <c r="F3097" s="102"/>
      <c r="G3097" s="102"/>
      <c r="H3097" s="102"/>
      <c r="I3097" s="98"/>
      <c r="J3097" s="102"/>
      <c r="K3097" s="94"/>
      <c r="L3097" s="94"/>
      <c r="M3097" s="94"/>
      <c r="N3097" s="102">
        <v>3</v>
      </c>
      <c r="O3097" s="111" t="s">
        <v>4327</v>
      </c>
      <c r="P3097" s="96">
        <v>3570800009287</v>
      </c>
      <c r="Q3097" s="111" t="s">
        <v>4328</v>
      </c>
      <c r="R3097" s="111" t="s">
        <v>4331</v>
      </c>
      <c r="S3097" s="97" t="s">
        <v>4334</v>
      </c>
      <c r="T3097" s="102" t="s">
        <v>439</v>
      </c>
      <c r="U3097" s="102" t="s">
        <v>45</v>
      </c>
      <c r="V3097" s="102" t="s">
        <v>52</v>
      </c>
      <c r="W3097" s="94">
        <v>5</v>
      </c>
      <c r="X3097" s="98">
        <v>2.3199999999999998</v>
      </c>
      <c r="Y3097" s="94">
        <v>6050</v>
      </c>
      <c r="Z3097" s="94">
        <f>W3097*Y3097</f>
        <v>30250</v>
      </c>
      <c r="AA3097" s="89">
        <v>6</v>
      </c>
      <c r="AB3097" s="89">
        <v>6</v>
      </c>
      <c r="AC3097" s="94">
        <f>(Z3097*(100-AB3097))/100</f>
        <v>28435</v>
      </c>
      <c r="AD3097" s="94">
        <f>IF(AND(AC3097="",M3095=""),0,IF((AC3097=""),M3095, IF( (M3095=""),AC3097,AC3097+M3095)))</f>
        <v>498885</v>
      </c>
      <c r="AE3097" s="94">
        <f>IF( (X3097=""),AD3097*1,( M3095+(SUM(AC3097:AC3097)) )*(X3097/100) )</f>
        <v>11574.132</v>
      </c>
      <c r="AF3097" s="94">
        <v>50000000</v>
      </c>
      <c r="AG3097" s="94">
        <f>IF((AF3097-AE3097) &gt; 1,0,IF((AF3097-AE3097)&lt;0,AE3097-AF3097,AF3097-AE3097))</f>
        <v>0</v>
      </c>
      <c r="AH3097" s="94">
        <v>0.02</v>
      </c>
    </row>
    <row r="3098" spans="1:34" s="73" customFormat="1" x14ac:dyDescent="0.55000000000000004">
      <c r="A3098" s="108"/>
      <c r="B3098" s="109"/>
      <c r="C3098" s="102"/>
      <c r="D3098" s="90"/>
      <c r="E3098" s="102"/>
      <c r="F3098" s="102"/>
      <c r="G3098" s="102"/>
      <c r="H3098" s="102"/>
      <c r="I3098" s="98"/>
      <c r="J3098" s="102"/>
      <c r="K3098" s="94"/>
      <c r="L3098" s="94" t="s">
        <v>63</v>
      </c>
      <c r="M3098" s="94">
        <f>SUM(M3095:M3097)</f>
        <v>470450</v>
      </c>
      <c r="N3098" s="102"/>
      <c r="O3098" s="111"/>
      <c r="P3098" s="96"/>
      <c r="Q3098" s="111"/>
      <c r="R3098" s="111"/>
      <c r="S3098" s="97"/>
      <c r="T3098" s="102"/>
      <c r="U3098" s="102"/>
      <c r="V3098" s="102"/>
      <c r="W3098" s="94"/>
      <c r="X3098" s="98"/>
      <c r="Y3098" s="94"/>
      <c r="Z3098" s="94"/>
      <c r="AA3098" s="89"/>
      <c r="AB3098" s="89"/>
      <c r="AC3098" s="94"/>
      <c r="AD3098" s="94">
        <f>SUM(AD3095:AD3097)</f>
        <v>2752189.6</v>
      </c>
      <c r="AE3098" s="94">
        <f>SUM(AE3095:AE3097)</f>
        <v>1595711.3575400002</v>
      </c>
      <c r="AF3098" s="94"/>
      <c r="AG3098" s="94">
        <f>SUM(AG3095:AG3097)</f>
        <v>0</v>
      </c>
      <c r="AH3098" s="94"/>
    </row>
    <row r="3099" spans="1:34" s="99" customFormat="1" x14ac:dyDescent="0.55000000000000004">
      <c r="A3099" s="107" t="s">
        <v>15519</v>
      </c>
      <c r="B3099" s="161">
        <v>1494</v>
      </c>
      <c r="C3099" s="161">
        <v>10786</v>
      </c>
      <c r="D3099" s="162" t="s">
        <v>15520</v>
      </c>
      <c r="E3099" s="161" t="s">
        <v>34</v>
      </c>
      <c r="F3099" s="161">
        <v>24779</v>
      </c>
      <c r="G3099" s="161">
        <v>0</v>
      </c>
      <c r="H3099" s="161">
        <v>0</v>
      </c>
      <c r="I3099" s="163">
        <v>19</v>
      </c>
      <c r="J3099" s="161" t="s">
        <v>35</v>
      </c>
      <c r="K3099" s="121">
        <f>((G3099*400)+(H3099*100))+I3099</f>
        <v>19</v>
      </c>
      <c r="L3099" s="121">
        <v>14500</v>
      </c>
      <c r="M3099" s="121">
        <f>K3099*L3099</f>
        <v>275500</v>
      </c>
      <c r="N3099" s="161">
        <v>1</v>
      </c>
      <c r="O3099" s="164" t="s">
        <v>15517</v>
      </c>
      <c r="P3099" s="165">
        <v>3570800110161</v>
      </c>
      <c r="Q3099" s="164" t="s">
        <v>15518</v>
      </c>
      <c r="R3099" s="164" t="s">
        <v>15521</v>
      </c>
      <c r="S3099" s="166"/>
      <c r="T3099" s="161" t="s">
        <v>44</v>
      </c>
      <c r="U3099" s="161" t="s">
        <v>45</v>
      </c>
      <c r="V3099" s="161" t="s">
        <v>52</v>
      </c>
      <c r="W3099" s="121">
        <v>108</v>
      </c>
      <c r="X3099" s="163">
        <v>100</v>
      </c>
      <c r="Y3099" s="121">
        <v>7150</v>
      </c>
      <c r="Z3099" s="121">
        <f>W3099*Y3099</f>
        <v>772200</v>
      </c>
      <c r="AA3099" s="167">
        <v>9</v>
      </c>
      <c r="AB3099" s="167">
        <v>9</v>
      </c>
      <c r="AC3099" s="121">
        <f>(Z3099*(100-AB3099))/100</f>
        <v>702702</v>
      </c>
      <c r="AD3099" s="121">
        <f>IF(AND(AC3099="",M3099=""),0,IF((AC3099=""),M3099,IF((M3099=""),AC3099,AC3099+M3099)))</f>
        <v>978202</v>
      </c>
      <c r="AE3099" s="121">
        <f>IF( (X3099=""),AD3099*1,AD3099*(X3099/100) )</f>
        <v>978202</v>
      </c>
      <c r="AF3099" s="121">
        <v>0</v>
      </c>
      <c r="AG3099" s="121">
        <f>IF((AF3099-AE3099) &gt; 1,0,IF((AF3099-AE3099)&lt;0,AE3099-AF3099,AF3099-AE3099))</f>
        <v>978202</v>
      </c>
      <c r="AH3099" s="121">
        <v>0.02</v>
      </c>
    </row>
    <row r="3100" spans="1:34" s="99" customFormat="1" x14ac:dyDescent="0.55000000000000004">
      <c r="A3100" s="107"/>
      <c r="B3100" s="161">
        <v>1495</v>
      </c>
      <c r="C3100" s="161">
        <v>10759</v>
      </c>
      <c r="D3100" s="162" t="s">
        <v>15522</v>
      </c>
      <c r="E3100" s="161" t="s">
        <v>34</v>
      </c>
      <c r="F3100" s="161">
        <v>24780</v>
      </c>
      <c r="G3100" s="161">
        <v>0</v>
      </c>
      <c r="H3100" s="161">
        <v>0</v>
      </c>
      <c r="I3100" s="163">
        <v>19</v>
      </c>
      <c r="J3100" s="161" t="s">
        <v>35</v>
      </c>
      <c r="K3100" s="121">
        <f>((G3100*400)+(H3100*100))+I3100</f>
        <v>19</v>
      </c>
      <c r="L3100" s="121">
        <v>14500</v>
      </c>
      <c r="M3100" s="121">
        <f>K3100*L3100</f>
        <v>275500</v>
      </c>
      <c r="N3100" s="161">
        <v>1</v>
      </c>
      <c r="O3100" s="164" t="s">
        <v>15517</v>
      </c>
      <c r="P3100" s="165">
        <v>3570800110161</v>
      </c>
      <c r="Q3100" s="164" t="s">
        <v>15518</v>
      </c>
      <c r="R3100" s="164" t="s">
        <v>15521</v>
      </c>
      <c r="S3100" s="166"/>
      <c r="T3100" s="161" t="s">
        <v>44</v>
      </c>
      <c r="U3100" s="161" t="s">
        <v>45</v>
      </c>
      <c r="V3100" s="161" t="s">
        <v>52</v>
      </c>
      <c r="W3100" s="121">
        <v>108</v>
      </c>
      <c r="X3100" s="163">
        <v>100</v>
      </c>
      <c r="Y3100" s="121">
        <v>7150</v>
      </c>
      <c r="Z3100" s="121">
        <f>W3100*Y3100</f>
        <v>772200</v>
      </c>
      <c r="AA3100" s="167">
        <v>9</v>
      </c>
      <c r="AB3100" s="167">
        <v>9</v>
      </c>
      <c r="AC3100" s="121">
        <f>(Z3100*(100-AB3100))/100</f>
        <v>702702</v>
      </c>
      <c r="AD3100" s="121">
        <f>IF(AND(AC3100="",M3100=""),0,IF((AC3100=""),M3100, IF( (M3100=""),AC3100,SUM(AC3100:AC3100)+M3100)))</f>
        <v>978202</v>
      </c>
      <c r="AE3100" s="121">
        <f>IF( (X3100=""),AD3100*1,AD3100*(X3100/100) )</f>
        <v>978202</v>
      </c>
      <c r="AF3100" s="121">
        <v>0</v>
      </c>
      <c r="AG3100" s="121">
        <f>IF((AF3100-AE3100) &gt; 1,0,IF((AF3100-AE3100)&lt;0,AE3100-AF3100,AF3100-AE3100))</f>
        <v>978202</v>
      </c>
      <c r="AH3100" s="121">
        <v>0.02</v>
      </c>
    </row>
    <row r="3101" spans="1:34" s="99" customFormat="1" x14ac:dyDescent="0.55000000000000004">
      <c r="A3101" s="107"/>
      <c r="B3101" s="161"/>
      <c r="C3101" s="161"/>
      <c r="D3101" s="162"/>
      <c r="E3101" s="161"/>
      <c r="F3101" s="161"/>
      <c r="G3101" s="161"/>
      <c r="H3101" s="161"/>
      <c r="I3101" s="163"/>
      <c r="J3101" s="161"/>
      <c r="K3101" s="121"/>
      <c r="L3101" s="121" t="s">
        <v>63</v>
      </c>
      <c r="M3101" s="121">
        <f>SUM(M3099:M3100)</f>
        <v>551000</v>
      </c>
      <c r="N3101" s="161"/>
      <c r="O3101" s="164"/>
      <c r="P3101" s="165"/>
      <c r="Q3101" s="164"/>
      <c r="R3101" s="164"/>
      <c r="S3101" s="166"/>
      <c r="T3101" s="161"/>
      <c r="U3101" s="161"/>
      <c r="V3101" s="161"/>
      <c r="W3101" s="121"/>
      <c r="X3101" s="163"/>
      <c r="Y3101" s="121"/>
      <c r="Z3101" s="121"/>
      <c r="AA3101" s="167"/>
      <c r="AB3101" s="167"/>
      <c r="AC3101" s="121"/>
      <c r="AD3101" s="121"/>
      <c r="AE3101" s="121">
        <f>SUM(AE3099:AE3100)</f>
        <v>1956404</v>
      </c>
      <c r="AF3101" s="121"/>
      <c r="AG3101" s="121">
        <f>SUM(AG3099:AG3100)</f>
        <v>1956404</v>
      </c>
      <c r="AH3101" s="121"/>
    </row>
    <row r="3102" spans="1:34" s="73" customFormat="1" x14ac:dyDescent="0.55000000000000004">
      <c r="A3102" s="108" t="s">
        <v>4337</v>
      </c>
      <c r="B3102" s="109">
        <v>1340</v>
      </c>
      <c r="C3102" s="102">
        <v>7103</v>
      </c>
      <c r="D3102" s="90" t="s">
        <v>4338</v>
      </c>
      <c r="E3102" s="102" t="s">
        <v>34</v>
      </c>
      <c r="F3102" s="102">
        <v>20416</v>
      </c>
      <c r="G3102" s="102">
        <v>0</v>
      </c>
      <c r="H3102" s="102">
        <v>0</v>
      </c>
      <c r="I3102" s="98">
        <v>31</v>
      </c>
      <c r="J3102" s="102" t="s">
        <v>35</v>
      </c>
      <c r="K3102" s="94">
        <f>((G3102*400)+(H3102*100))+I3102</f>
        <v>31</v>
      </c>
      <c r="L3102" s="94">
        <v>850</v>
      </c>
      <c r="M3102" s="94">
        <f>K3102*L3102</f>
        <v>26350</v>
      </c>
      <c r="N3102" s="102">
        <v>1</v>
      </c>
      <c r="O3102" s="111" t="s">
        <v>4335</v>
      </c>
      <c r="P3102" s="96">
        <v>3570300242841</v>
      </c>
      <c r="Q3102" s="111" t="s">
        <v>4336</v>
      </c>
      <c r="R3102" s="111" t="s">
        <v>4339</v>
      </c>
      <c r="S3102" s="97" t="s">
        <v>4340</v>
      </c>
      <c r="T3102" s="102" t="s">
        <v>51</v>
      </c>
      <c r="U3102" s="102" t="s">
        <v>45</v>
      </c>
      <c r="V3102" s="102" t="s">
        <v>52</v>
      </c>
      <c r="W3102" s="94">
        <v>145</v>
      </c>
      <c r="X3102" s="98">
        <v>100</v>
      </c>
      <c r="Y3102" s="94">
        <v>6750</v>
      </c>
      <c r="Z3102" s="94">
        <f>W3102*Y3102</f>
        <v>978750</v>
      </c>
      <c r="AA3102" s="89">
        <v>23</v>
      </c>
      <c r="AB3102" s="89">
        <v>36</v>
      </c>
      <c r="AC3102" s="94">
        <f>(Z3102*(100-AB3102))/100</f>
        <v>626400</v>
      </c>
      <c r="AD3102" s="94">
        <f>IF(AND(AC3102="",M3102=""),0,IF((AC3102=""),M3102, IF( (M3102=""),AC3102,AC3102+M3102)))</f>
        <v>652750</v>
      </c>
      <c r="AE3102" s="94">
        <f>IF( (X3102=""),AD3102*1,( M3102+(SUM(AC3102:AC3102)) )*(X3102/100) )</f>
        <v>652750</v>
      </c>
      <c r="AF3102" s="94">
        <v>50000000</v>
      </c>
      <c r="AG3102" s="94">
        <f>IF((AF3102-AE3102) &gt; 1,0,IF((AF3102-AE3102)&lt;0,AE3102-AF3102,AF3102-AE3102))</f>
        <v>0</v>
      </c>
      <c r="AH3102" s="94">
        <v>0.02</v>
      </c>
    </row>
    <row r="3103" spans="1:34" s="73" customFormat="1" x14ac:dyDescent="0.55000000000000004">
      <c r="A3103" s="108"/>
      <c r="B3103" s="109"/>
      <c r="C3103" s="102"/>
      <c r="D3103" s="90"/>
      <c r="E3103" s="102"/>
      <c r="F3103" s="102"/>
      <c r="G3103" s="102"/>
      <c r="H3103" s="102"/>
      <c r="I3103" s="98"/>
      <c r="J3103" s="102"/>
      <c r="K3103" s="94"/>
      <c r="L3103" s="94" t="s">
        <v>63</v>
      </c>
      <c r="M3103" s="94">
        <f>SUM(M3102:M3102)</f>
        <v>26350</v>
      </c>
      <c r="N3103" s="102"/>
      <c r="O3103" s="111"/>
      <c r="P3103" s="96"/>
      <c r="Q3103" s="111"/>
      <c r="R3103" s="111"/>
      <c r="S3103" s="97"/>
      <c r="T3103" s="102"/>
      <c r="U3103" s="102"/>
      <c r="V3103" s="102"/>
      <c r="W3103" s="94"/>
      <c r="X3103" s="98"/>
      <c r="Y3103" s="94"/>
      <c r="Z3103" s="94"/>
      <c r="AA3103" s="89"/>
      <c r="AB3103" s="89"/>
      <c r="AC3103" s="94"/>
      <c r="AD3103" s="94">
        <f>SUM(AD3102:AD3102)</f>
        <v>652750</v>
      </c>
      <c r="AE3103" s="94">
        <f>SUM(AE3102:AE3102)</f>
        <v>652750</v>
      </c>
      <c r="AF3103" s="94"/>
      <c r="AG3103" s="94">
        <f>SUM(AG3102:AG3102)</f>
        <v>0</v>
      </c>
      <c r="AH3103" s="94"/>
    </row>
    <row r="3104" spans="1:34" s="73" customFormat="1" x14ac:dyDescent="0.55000000000000004">
      <c r="A3104" s="108" t="s">
        <v>4341</v>
      </c>
      <c r="B3104" s="109">
        <v>1341</v>
      </c>
      <c r="C3104" s="102">
        <v>10376</v>
      </c>
      <c r="D3104" s="90" t="s">
        <v>4342</v>
      </c>
      <c r="E3104" s="102" t="s">
        <v>34</v>
      </c>
      <c r="F3104" s="102">
        <v>14323</v>
      </c>
      <c r="G3104" s="102">
        <v>0</v>
      </c>
      <c r="H3104" s="102">
        <v>1</v>
      </c>
      <c r="I3104" s="98">
        <v>15</v>
      </c>
      <c r="J3104" s="102" t="s">
        <v>38</v>
      </c>
      <c r="K3104" s="94">
        <f>((G3104*400)+(H3104*100))+I3104</f>
        <v>115</v>
      </c>
      <c r="L3104" s="94">
        <v>1250</v>
      </c>
      <c r="M3104" s="94">
        <f>K3104*L3104</f>
        <v>143750</v>
      </c>
      <c r="N3104" s="102"/>
      <c r="O3104" s="111"/>
      <c r="P3104" s="96"/>
      <c r="Q3104" s="111"/>
      <c r="R3104" s="111"/>
      <c r="S3104" s="97"/>
      <c r="T3104" s="102"/>
      <c r="U3104" s="102"/>
      <c r="V3104" s="102"/>
      <c r="W3104" s="94"/>
      <c r="X3104" s="98"/>
      <c r="Y3104" s="94"/>
      <c r="Z3104" s="94"/>
      <c r="AA3104" s="89"/>
      <c r="AB3104" s="89"/>
      <c r="AC3104" s="94"/>
      <c r="AD3104" s="94">
        <f>IF(AND(AC3104="",M3104=""),0,IF((AC3104=""),M3104,IF((M3104=""),AC3104,AC3104+M3104)))</f>
        <v>143750</v>
      </c>
      <c r="AE3104" s="94">
        <f>IF( (X3104=""),AD3104*1,AD3104*(X3104/100) )</f>
        <v>143750</v>
      </c>
      <c r="AF3104" s="94">
        <v>50000000</v>
      </c>
      <c r="AG3104" s="94">
        <f>IF((AF3104-AE3104) &gt; 1,0,IF((AF3104-AE3104)&lt;0,AE3104-AF3104,AF3104-AE3104))</f>
        <v>0</v>
      </c>
      <c r="AH3104" s="94">
        <v>0.3</v>
      </c>
    </row>
    <row r="3105" spans="1:34" s="73" customFormat="1" x14ac:dyDescent="0.55000000000000004">
      <c r="A3105" s="108"/>
      <c r="B3105" s="109"/>
      <c r="C3105" s="102"/>
      <c r="D3105" s="90"/>
      <c r="E3105" s="102"/>
      <c r="F3105" s="102"/>
      <c r="G3105" s="102"/>
      <c r="H3105" s="102"/>
      <c r="I3105" s="98"/>
      <c r="J3105" s="102"/>
      <c r="K3105" s="94"/>
      <c r="L3105" s="94" t="s">
        <v>63</v>
      </c>
      <c r="M3105" s="94">
        <f>SUM(M3104:M3104)</f>
        <v>143750</v>
      </c>
      <c r="N3105" s="102"/>
      <c r="O3105" s="111"/>
      <c r="P3105" s="96"/>
      <c r="Q3105" s="111"/>
      <c r="R3105" s="111"/>
      <c r="S3105" s="97"/>
      <c r="T3105" s="102"/>
      <c r="U3105" s="102"/>
      <c r="V3105" s="102"/>
      <c r="W3105" s="94"/>
      <c r="X3105" s="98"/>
      <c r="Y3105" s="94"/>
      <c r="Z3105" s="94"/>
      <c r="AA3105" s="89"/>
      <c r="AB3105" s="89"/>
      <c r="AC3105" s="94"/>
      <c r="AD3105" s="94">
        <f>SUM(AD3104:AD3104)</f>
        <v>143750</v>
      </c>
      <c r="AE3105" s="94">
        <f>SUM(AE3104:AE3104)</f>
        <v>143750</v>
      </c>
      <c r="AF3105" s="94"/>
      <c r="AG3105" s="94">
        <f>SUM(AG3104:AG3104)</f>
        <v>0</v>
      </c>
      <c r="AH3105" s="94"/>
    </row>
    <row r="3106" spans="1:34" s="73" customFormat="1" x14ac:dyDescent="0.55000000000000004">
      <c r="A3106" s="108" t="s">
        <v>4345</v>
      </c>
      <c r="B3106" s="109">
        <v>1342</v>
      </c>
      <c r="C3106" s="102">
        <v>4804</v>
      </c>
      <c r="D3106" s="90" t="s">
        <v>4346</v>
      </c>
      <c r="E3106" s="102" t="s">
        <v>37</v>
      </c>
      <c r="F3106" s="102">
        <v>4311</v>
      </c>
      <c r="G3106" s="102">
        <v>1</v>
      </c>
      <c r="H3106" s="102">
        <v>1</v>
      </c>
      <c r="I3106" s="98">
        <v>49</v>
      </c>
      <c r="J3106" s="102" t="s">
        <v>38</v>
      </c>
      <c r="K3106" s="94">
        <f>((G3106*400)+(H3106*100))+I3106</f>
        <v>549</v>
      </c>
      <c r="L3106" s="94">
        <v>225</v>
      </c>
      <c r="M3106" s="94">
        <f>K3106*L3106</f>
        <v>123525</v>
      </c>
      <c r="N3106" s="102"/>
      <c r="O3106" s="111"/>
      <c r="P3106" s="96"/>
      <c r="Q3106" s="111"/>
      <c r="R3106" s="111"/>
      <c r="S3106" s="97"/>
      <c r="T3106" s="102"/>
      <c r="U3106" s="102"/>
      <c r="V3106" s="102"/>
      <c r="W3106" s="94"/>
      <c r="X3106" s="98"/>
      <c r="Y3106" s="94"/>
      <c r="Z3106" s="94"/>
      <c r="AA3106" s="89"/>
      <c r="AB3106" s="89"/>
      <c r="AC3106" s="94"/>
      <c r="AD3106" s="94">
        <f>IF(AND(AC3106="",M3106=""),0,IF((AC3106=""),M3106,IF((M3106=""),AC3106,AC3106+M3106)))</f>
        <v>123525</v>
      </c>
      <c r="AE3106" s="94">
        <f>IF( (X3106=""),AD3106*1,AD3106*(X3106/100) )</f>
        <v>123525</v>
      </c>
      <c r="AF3106" s="94">
        <v>0</v>
      </c>
      <c r="AG3106" s="94">
        <f>IF((AF3106-AE3106) &gt; 1,0,IF((AF3106-AE3106)&lt;0,AE3106-AF3106,AF3106-AE3106))</f>
        <v>123525</v>
      </c>
      <c r="AH3106" s="94">
        <v>0.01</v>
      </c>
    </row>
    <row r="3107" spans="1:34" s="73" customFormat="1" x14ac:dyDescent="0.55000000000000004">
      <c r="A3107" s="108"/>
      <c r="B3107" s="109">
        <v>1343</v>
      </c>
      <c r="C3107" s="102">
        <v>9626</v>
      </c>
      <c r="D3107" s="90" t="s">
        <v>4347</v>
      </c>
      <c r="E3107" s="102" t="s">
        <v>37</v>
      </c>
      <c r="F3107" s="102">
        <v>6997</v>
      </c>
      <c r="G3107" s="102">
        <v>2</v>
      </c>
      <c r="H3107" s="102">
        <v>1</v>
      </c>
      <c r="I3107" s="98">
        <v>10</v>
      </c>
      <c r="J3107" s="102" t="s">
        <v>35</v>
      </c>
      <c r="K3107" s="94">
        <f>((G3107*400)+(H3107*100))+I3107</f>
        <v>910</v>
      </c>
      <c r="L3107" s="94">
        <v>225</v>
      </c>
      <c r="M3107" s="94">
        <f>K3107*L3107</f>
        <v>204750</v>
      </c>
      <c r="N3107" s="102">
        <v>1</v>
      </c>
      <c r="O3107" s="111" t="s">
        <v>4343</v>
      </c>
      <c r="P3107" s="96">
        <v>3570800360796</v>
      </c>
      <c r="Q3107" s="111" t="s">
        <v>4344</v>
      </c>
      <c r="R3107" s="111" t="s">
        <v>4348</v>
      </c>
      <c r="S3107" s="97"/>
      <c r="T3107" s="102" t="s">
        <v>51</v>
      </c>
      <c r="U3107" s="102" t="s">
        <v>45</v>
      </c>
      <c r="V3107" s="102" t="s">
        <v>52</v>
      </c>
      <c r="W3107" s="94">
        <v>104.4</v>
      </c>
      <c r="X3107" s="98">
        <v>15.1</v>
      </c>
      <c r="Y3107" s="94">
        <v>6750</v>
      </c>
      <c r="Z3107" s="94">
        <f>W3107*Y3107</f>
        <v>704700</v>
      </c>
      <c r="AA3107" s="89">
        <v>2</v>
      </c>
      <c r="AB3107" s="89">
        <v>2</v>
      </c>
      <c r="AC3107" s="94">
        <f>(Z3107*(100-AB3107))/100</f>
        <v>690606</v>
      </c>
      <c r="AD3107" s="94">
        <f>IF(AND(AC3107="",M3107=""),0,IF((AC3107=""),M3107, IF( (M3107=""),AC3107,AC3107+M3107)))</f>
        <v>895356</v>
      </c>
      <c r="AE3107" s="94">
        <f>IF( (X3107=""),AD3107*1,( M3107+(SUM(AC3107:AC3107)) )*(X3107/100) )</f>
        <v>135198.75599999999</v>
      </c>
      <c r="AF3107" s="94">
        <v>10000000</v>
      </c>
      <c r="AG3107" s="94">
        <v>204750</v>
      </c>
      <c r="AH3107" s="94">
        <v>0.02</v>
      </c>
    </row>
    <row r="3108" spans="1:34" s="73" customFormat="1" x14ac:dyDescent="0.55000000000000004">
      <c r="A3108" s="108"/>
      <c r="B3108" s="109"/>
      <c r="C3108" s="102"/>
      <c r="D3108" s="90"/>
      <c r="E3108" s="102"/>
      <c r="F3108" s="102"/>
      <c r="G3108" s="102"/>
      <c r="H3108" s="102"/>
      <c r="I3108" s="98"/>
      <c r="J3108" s="102"/>
      <c r="K3108" s="94"/>
      <c r="L3108" s="94"/>
      <c r="M3108" s="94"/>
      <c r="N3108" s="102">
        <v>2</v>
      </c>
      <c r="O3108" s="111" t="s">
        <v>4349</v>
      </c>
      <c r="P3108" s="96">
        <v>8570889000957</v>
      </c>
      <c r="Q3108" s="111" t="s">
        <v>4350</v>
      </c>
      <c r="R3108" s="111" t="s">
        <v>4351</v>
      </c>
      <c r="S3108" s="97"/>
      <c r="T3108" s="102" t="s">
        <v>51</v>
      </c>
      <c r="U3108" s="102" t="s">
        <v>45</v>
      </c>
      <c r="V3108" s="102" t="s">
        <v>52</v>
      </c>
      <c r="W3108" s="94">
        <v>212.16</v>
      </c>
      <c r="X3108" s="98">
        <v>30.69</v>
      </c>
      <c r="Y3108" s="94">
        <v>6750</v>
      </c>
      <c r="Z3108" s="94">
        <f>W3108*Y3108</f>
        <v>1432080</v>
      </c>
      <c r="AA3108" s="89">
        <v>2</v>
      </c>
      <c r="AB3108" s="89">
        <v>2</v>
      </c>
      <c r="AC3108" s="94">
        <f>(Z3108*(100-AB3108))/100</f>
        <v>1403438.4</v>
      </c>
      <c r="AD3108" s="94">
        <f>IF(AND(AC3108="",M3107=""),0,IF((AC3108=""),M3107, IF( (M3107=""),AC3108,AC3108+M3107)))</f>
        <v>1608188.4</v>
      </c>
      <c r="AE3108" s="94">
        <f>IF( (X3108=""),AD3108*1,( M3107+(SUM(AC3108:AC3108)) )*(X3108/100) )</f>
        <v>493553.01996000001</v>
      </c>
      <c r="AF3108" s="94">
        <v>10000000</v>
      </c>
      <c r="AG3108" s="94">
        <f>IF((AF3108-AE3108) &gt; 1,0,IF((AF3108-AE3108)&lt;0,AE3108-AF3108,AF3108-AE3108))</f>
        <v>0</v>
      </c>
      <c r="AH3108" s="94">
        <v>0.02</v>
      </c>
    </row>
    <row r="3109" spans="1:34" s="73" customFormat="1" x14ac:dyDescent="0.55000000000000004">
      <c r="A3109" s="108"/>
      <c r="B3109" s="109"/>
      <c r="C3109" s="102"/>
      <c r="D3109" s="90"/>
      <c r="E3109" s="102"/>
      <c r="F3109" s="102"/>
      <c r="G3109" s="102"/>
      <c r="H3109" s="102"/>
      <c r="I3109" s="98"/>
      <c r="J3109" s="102"/>
      <c r="K3109" s="94"/>
      <c r="L3109" s="94"/>
      <c r="M3109" s="94"/>
      <c r="N3109" s="102">
        <v>3</v>
      </c>
      <c r="O3109" s="111" t="s">
        <v>4343</v>
      </c>
      <c r="P3109" s="96">
        <v>3570800360796</v>
      </c>
      <c r="Q3109" s="111" t="s">
        <v>4344</v>
      </c>
      <c r="R3109" s="111" t="s">
        <v>4348</v>
      </c>
      <c r="S3109" s="97"/>
      <c r="T3109" s="102" t="s">
        <v>51</v>
      </c>
      <c r="U3109" s="102" t="s">
        <v>45</v>
      </c>
      <c r="V3109" s="102" t="s">
        <v>52</v>
      </c>
      <c r="W3109" s="94">
        <v>260.39999999999998</v>
      </c>
      <c r="X3109" s="98">
        <v>37.67</v>
      </c>
      <c r="Y3109" s="94">
        <v>6750</v>
      </c>
      <c r="Z3109" s="94">
        <f>W3109*Y3109</f>
        <v>1757699.9999999998</v>
      </c>
      <c r="AA3109" s="89">
        <v>2</v>
      </c>
      <c r="AB3109" s="89">
        <v>2</v>
      </c>
      <c r="AC3109" s="94">
        <f>(Z3109*(100-AB3109))/100</f>
        <v>1722545.9999999998</v>
      </c>
      <c r="AD3109" s="94">
        <f>IF(AND(AC3109="",M3107=""),0,IF((AC3109=""),M3107, IF( (M3107=""),AC3109,AC3109+M3107)))</f>
        <v>1927295.9999999998</v>
      </c>
      <c r="AE3109" s="94">
        <f>IF( (X3109=""),AD3109*1,( M3107+(SUM(AC3109:AC3109)) )*(X3109/100) )</f>
        <v>726012.40319999994</v>
      </c>
      <c r="AF3109" s="94">
        <v>10000000</v>
      </c>
      <c r="AG3109" s="94">
        <f>IF((AF3109-AE3109) &gt; 1,0,IF((AF3109-AE3109)&lt;0,AE3109-AF3109,AF3109-AE3109))</f>
        <v>0</v>
      </c>
      <c r="AH3109" s="94">
        <v>0.02</v>
      </c>
    </row>
    <row r="3110" spans="1:34" s="73" customFormat="1" x14ac:dyDescent="0.55000000000000004">
      <c r="A3110" s="108"/>
      <c r="B3110" s="109"/>
      <c r="C3110" s="102"/>
      <c r="D3110" s="90"/>
      <c r="E3110" s="102"/>
      <c r="F3110" s="102"/>
      <c r="G3110" s="102"/>
      <c r="H3110" s="102"/>
      <c r="I3110" s="98"/>
      <c r="J3110" s="102"/>
      <c r="K3110" s="94"/>
      <c r="L3110" s="94"/>
      <c r="M3110" s="94"/>
      <c r="N3110" s="102">
        <v>4</v>
      </c>
      <c r="O3110" s="111" t="s">
        <v>4343</v>
      </c>
      <c r="P3110" s="96">
        <v>3570800360796</v>
      </c>
      <c r="Q3110" s="111" t="s">
        <v>4344</v>
      </c>
      <c r="R3110" s="111" t="s">
        <v>4348</v>
      </c>
      <c r="S3110" s="97"/>
      <c r="T3110" s="102" t="s">
        <v>51</v>
      </c>
      <c r="U3110" s="102" t="s">
        <v>45</v>
      </c>
      <c r="V3110" s="102" t="s">
        <v>52</v>
      </c>
      <c r="W3110" s="94">
        <v>114.3</v>
      </c>
      <c r="X3110" s="98">
        <v>16.54</v>
      </c>
      <c r="Y3110" s="94">
        <v>6750</v>
      </c>
      <c r="Z3110" s="94">
        <f>W3110*Y3110</f>
        <v>771525</v>
      </c>
      <c r="AA3110" s="89">
        <v>2</v>
      </c>
      <c r="AB3110" s="89">
        <v>2</v>
      </c>
      <c r="AC3110" s="94">
        <f>(Z3110*(100-AB3110))/100</f>
        <v>756094.5</v>
      </c>
      <c r="AD3110" s="94">
        <f>IF(AND(AC3110="",M3107=""),0,IF((AC3110=""),M3107, IF( (M3107=""),AC3110,AC3110+M3107)))</f>
        <v>960844.5</v>
      </c>
      <c r="AE3110" s="94">
        <f>IF( (X3110=""),AD3110*1,( M3107+(SUM(AC3110:AC3110)) )*(X3110/100) )</f>
        <v>158923.68029999998</v>
      </c>
      <c r="AF3110" s="94">
        <v>10000000</v>
      </c>
      <c r="AG3110" s="94">
        <f>IF((AF3110-AE3110) &gt; 1,0,IF((AF3110-AE3110)&lt;0,AE3110-AF3110,AF3110-AE3110))</f>
        <v>0</v>
      </c>
      <c r="AH3110" s="94">
        <v>0.02</v>
      </c>
    </row>
    <row r="3111" spans="1:34" s="73" customFormat="1" x14ac:dyDescent="0.55000000000000004">
      <c r="A3111" s="108"/>
      <c r="B3111" s="109"/>
      <c r="C3111" s="102"/>
      <c r="D3111" s="90"/>
      <c r="E3111" s="102"/>
      <c r="F3111" s="102"/>
      <c r="G3111" s="102"/>
      <c r="H3111" s="102"/>
      <c r="I3111" s="98"/>
      <c r="J3111" s="102"/>
      <c r="K3111" s="94"/>
      <c r="L3111" s="94" t="s">
        <v>63</v>
      </c>
      <c r="M3111" s="94">
        <f>SUM(M3106:M3110)</f>
        <v>328275</v>
      </c>
      <c r="N3111" s="102"/>
      <c r="O3111" s="111"/>
      <c r="P3111" s="96"/>
      <c r="Q3111" s="111"/>
      <c r="R3111" s="111"/>
      <c r="S3111" s="97"/>
      <c r="T3111" s="102"/>
      <c r="U3111" s="102"/>
      <c r="V3111" s="102"/>
      <c r="W3111" s="94"/>
      <c r="X3111" s="98"/>
      <c r="Y3111" s="94"/>
      <c r="Z3111" s="94"/>
      <c r="AA3111" s="89"/>
      <c r="AB3111" s="89"/>
      <c r="AC3111" s="94"/>
      <c r="AD3111" s="94">
        <f>SUM(AD3106:AD3110)</f>
        <v>5515209.8999999994</v>
      </c>
      <c r="AE3111" s="94">
        <f>SUM(AE3106:AE3110)</f>
        <v>1637212.8594599997</v>
      </c>
      <c r="AF3111" s="94"/>
      <c r="AG3111" s="94">
        <f>SUM(AG3106:AG3110)</f>
        <v>328275</v>
      </c>
      <c r="AH3111" s="94"/>
    </row>
    <row r="3112" spans="1:34" s="99" customFormat="1" x14ac:dyDescent="0.55000000000000004">
      <c r="A3112" s="107" t="s">
        <v>4354</v>
      </c>
      <c r="B3112" s="102">
        <v>1344</v>
      </c>
      <c r="C3112" s="102">
        <v>7989</v>
      </c>
      <c r="D3112" s="90" t="s">
        <v>4355</v>
      </c>
      <c r="E3112" s="102" t="s">
        <v>34</v>
      </c>
      <c r="F3112" s="102">
        <v>947</v>
      </c>
      <c r="G3112" s="102">
        <v>0</v>
      </c>
      <c r="H3112" s="102">
        <v>1</v>
      </c>
      <c r="I3112" s="98">
        <v>56</v>
      </c>
      <c r="J3112" s="102" t="s">
        <v>38</v>
      </c>
      <c r="K3112" s="94">
        <f t="shared" ref="K3112:K3118" si="301">((G3112*400)+(H3112*100))+I3112</f>
        <v>156</v>
      </c>
      <c r="L3112" s="94">
        <v>1900</v>
      </c>
      <c r="M3112" s="94">
        <f t="shared" ref="M3112:M3118" si="302">K3112*L3112</f>
        <v>296400</v>
      </c>
      <c r="N3112" s="102"/>
      <c r="O3112" s="111"/>
      <c r="P3112" s="96"/>
      <c r="Q3112" s="111"/>
      <c r="R3112" s="111"/>
      <c r="S3112" s="97"/>
      <c r="T3112" s="102"/>
      <c r="U3112" s="102"/>
      <c r="V3112" s="102"/>
      <c r="W3112" s="94"/>
      <c r="X3112" s="98"/>
      <c r="Y3112" s="94"/>
      <c r="Z3112" s="94"/>
      <c r="AA3112" s="89"/>
      <c r="AB3112" s="89"/>
      <c r="AC3112" s="94"/>
      <c r="AD3112" s="94">
        <f>IF(AND(AC3112="",M3112=""),0,IF((AC3112=""),M3112,IF((M3112=""),AC3112,AC3112+M3112)))</f>
        <v>296400</v>
      </c>
      <c r="AE3112" s="94">
        <f t="shared" ref="AE3112:AE3119" si="303">IF( (X3112=""),AD3112*1,AD3112*(X3112/100) )</f>
        <v>296400</v>
      </c>
      <c r="AF3112" s="94">
        <v>50000000</v>
      </c>
      <c r="AG3112" s="94">
        <f t="shared" ref="AG3112:AG3119" si="304">IF((AF3112-AE3112) &gt; 1,0,IF((AF3112-AE3112)&lt;0,AE3112-AF3112,AF3112-AE3112))</f>
        <v>0</v>
      </c>
      <c r="AH3112" s="94">
        <v>0.01</v>
      </c>
    </row>
    <row r="3113" spans="1:34" s="99" customFormat="1" x14ac:dyDescent="0.55000000000000004">
      <c r="A3113" s="107"/>
      <c r="B3113" s="102">
        <v>1345</v>
      </c>
      <c r="C3113" s="102">
        <v>7980</v>
      </c>
      <c r="D3113" s="90" t="s">
        <v>4356</v>
      </c>
      <c r="E3113" s="102" t="s">
        <v>34</v>
      </c>
      <c r="F3113" s="102">
        <v>1084</v>
      </c>
      <c r="G3113" s="102">
        <v>0</v>
      </c>
      <c r="H3113" s="102">
        <v>2</v>
      </c>
      <c r="I3113" s="98">
        <v>13</v>
      </c>
      <c r="J3113" s="102" t="s">
        <v>35</v>
      </c>
      <c r="K3113" s="94">
        <f t="shared" si="301"/>
        <v>213</v>
      </c>
      <c r="L3113" s="94">
        <v>1900</v>
      </c>
      <c r="M3113" s="94">
        <f t="shared" si="302"/>
        <v>404700</v>
      </c>
      <c r="N3113" s="102">
        <v>1</v>
      </c>
      <c r="O3113" s="111" t="s">
        <v>4352</v>
      </c>
      <c r="P3113" s="96">
        <v>3101401323859</v>
      </c>
      <c r="Q3113" s="111" t="s">
        <v>4353</v>
      </c>
      <c r="R3113" s="111" t="s">
        <v>4357</v>
      </c>
      <c r="S3113" s="97" t="s">
        <v>4358</v>
      </c>
      <c r="T3113" s="102" t="s">
        <v>51</v>
      </c>
      <c r="U3113" s="102" t="s">
        <v>74</v>
      </c>
      <c r="V3113" s="102" t="s">
        <v>52</v>
      </c>
      <c r="W3113" s="94">
        <v>77.400000000000006</v>
      </c>
      <c r="X3113" s="98">
        <v>100</v>
      </c>
      <c r="Y3113" s="94">
        <v>6750</v>
      </c>
      <c r="Z3113" s="94">
        <f>W3113*Y3113</f>
        <v>522450.00000000006</v>
      </c>
      <c r="AA3113" s="89">
        <v>22</v>
      </c>
      <c r="AB3113" s="89">
        <v>93</v>
      </c>
      <c r="AC3113" s="94">
        <f>(Z3113*(100-AB3113))/100</f>
        <v>36571.500000000007</v>
      </c>
      <c r="AD3113" s="94">
        <f>IF(AND(AC3113="",M3113=""),0,IF((AC3113=""),M3113, IF( (M3113=""),AC3113,SUM(AC3113:AC3114)+M3113)))</f>
        <v>1504953.42</v>
      </c>
      <c r="AE3113" s="94">
        <f t="shared" si="303"/>
        <v>1504953.42</v>
      </c>
      <c r="AF3113" s="94">
        <v>10000000</v>
      </c>
      <c r="AG3113" s="94">
        <v>404700</v>
      </c>
      <c r="AH3113" s="94">
        <v>0.02</v>
      </c>
    </row>
    <row r="3114" spans="1:34" s="99" customFormat="1" x14ac:dyDescent="0.55000000000000004">
      <c r="A3114" s="107"/>
      <c r="B3114" s="102">
        <v>1346</v>
      </c>
      <c r="C3114" s="102">
        <v>7982</v>
      </c>
      <c r="D3114" s="90" t="s">
        <v>4359</v>
      </c>
      <c r="E3114" s="102" t="s">
        <v>34</v>
      </c>
      <c r="F3114" s="102">
        <v>1848</v>
      </c>
      <c r="G3114" s="102">
        <v>0</v>
      </c>
      <c r="H3114" s="102">
        <v>1</v>
      </c>
      <c r="I3114" s="98">
        <v>53</v>
      </c>
      <c r="J3114" s="102" t="s">
        <v>35</v>
      </c>
      <c r="K3114" s="94">
        <f t="shared" si="301"/>
        <v>153</v>
      </c>
      <c r="L3114" s="94">
        <v>1900</v>
      </c>
      <c r="M3114" s="94">
        <f t="shared" si="302"/>
        <v>290700</v>
      </c>
      <c r="N3114" s="102">
        <v>1</v>
      </c>
      <c r="O3114" s="111" t="s">
        <v>4352</v>
      </c>
      <c r="P3114" s="96">
        <v>3101401323859</v>
      </c>
      <c r="Q3114" s="111" t="s">
        <v>4353</v>
      </c>
      <c r="R3114" s="111" t="s">
        <v>4357</v>
      </c>
      <c r="S3114" s="97" t="s">
        <v>4360</v>
      </c>
      <c r="T3114" s="102" t="s">
        <v>343</v>
      </c>
      <c r="U3114" s="102" t="s">
        <v>45</v>
      </c>
      <c r="V3114" s="102" t="s">
        <v>52</v>
      </c>
      <c r="W3114" s="94">
        <v>204.24</v>
      </c>
      <c r="X3114" s="98">
        <v>100</v>
      </c>
      <c r="Y3114" s="94">
        <v>5600</v>
      </c>
      <c r="Z3114" s="94">
        <f>W3114*Y3114</f>
        <v>1143744</v>
      </c>
      <c r="AA3114" s="89">
        <v>7</v>
      </c>
      <c r="AB3114" s="89">
        <v>7</v>
      </c>
      <c r="AC3114" s="94">
        <f>(Z3114*(100-AB3114))/100</f>
        <v>1063681.92</v>
      </c>
      <c r="AD3114" s="94">
        <f>IF(AND(AC3114="",M3114=""),0,IF((AC3114=""),M3114, IF( (M3114=""),AC3114,SUM(AC3114:AC3115)+M3114)))</f>
        <v>1354381.92</v>
      </c>
      <c r="AE3114" s="94">
        <f t="shared" si="303"/>
        <v>1354381.92</v>
      </c>
      <c r="AF3114" s="94">
        <v>10000000</v>
      </c>
      <c r="AG3114" s="94">
        <f t="shared" si="304"/>
        <v>0</v>
      </c>
      <c r="AH3114" s="94">
        <v>0.02</v>
      </c>
    </row>
    <row r="3115" spans="1:34" s="99" customFormat="1" x14ac:dyDescent="0.55000000000000004">
      <c r="A3115" s="107"/>
      <c r="B3115" s="102">
        <v>1347</v>
      </c>
      <c r="C3115" s="102">
        <v>7987</v>
      </c>
      <c r="D3115" s="90" t="s">
        <v>4361</v>
      </c>
      <c r="E3115" s="102" t="s">
        <v>34</v>
      </c>
      <c r="F3115" s="102">
        <v>2438</v>
      </c>
      <c r="G3115" s="102">
        <v>0</v>
      </c>
      <c r="H3115" s="102">
        <v>1</v>
      </c>
      <c r="I3115" s="98">
        <v>29</v>
      </c>
      <c r="J3115" s="102" t="s">
        <v>68</v>
      </c>
      <c r="K3115" s="94">
        <f t="shared" si="301"/>
        <v>129</v>
      </c>
      <c r="L3115" s="94">
        <v>1900</v>
      </c>
      <c r="M3115" s="94">
        <f t="shared" si="302"/>
        <v>245100</v>
      </c>
      <c r="N3115" s="102"/>
      <c r="O3115" s="111"/>
      <c r="P3115" s="96"/>
      <c r="Q3115" s="111"/>
      <c r="R3115" s="111"/>
      <c r="S3115" s="97"/>
      <c r="T3115" s="102"/>
      <c r="U3115" s="102"/>
      <c r="V3115" s="102"/>
      <c r="W3115" s="94"/>
      <c r="X3115" s="98"/>
      <c r="Y3115" s="94"/>
      <c r="Z3115" s="94"/>
      <c r="AA3115" s="89"/>
      <c r="AB3115" s="89"/>
      <c r="AC3115" s="94"/>
      <c r="AD3115" s="94">
        <f>IF(AND(AC3115="",M3115=""),0,IF((AC3115=""),M3115,IF((M3115=""),AC3115,AC3115+M3115)))</f>
        <v>245100</v>
      </c>
      <c r="AE3115" s="94">
        <f t="shared" si="303"/>
        <v>245100</v>
      </c>
      <c r="AF3115" s="94">
        <v>0</v>
      </c>
      <c r="AG3115" s="94">
        <f t="shared" si="304"/>
        <v>245100</v>
      </c>
      <c r="AH3115" s="94">
        <v>0.3</v>
      </c>
    </row>
    <row r="3116" spans="1:34" s="99" customFormat="1" x14ac:dyDescent="0.55000000000000004">
      <c r="A3116" s="107"/>
      <c r="B3116" s="102">
        <v>1348</v>
      </c>
      <c r="C3116" s="102">
        <v>7988</v>
      </c>
      <c r="D3116" s="90" t="s">
        <v>4362</v>
      </c>
      <c r="E3116" s="102" t="s">
        <v>34</v>
      </c>
      <c r="F3116" s="102">
        <v>2439</v>
      </c>
      <c r="G3116" s="102">
        <v>0</v>
      </c>
      <c r="H3116" s="102">
        <v>2</v>
      </c>
      <c r="I3116" s="98">
        <v>6</v>
      </c>
      <c r="J3116" s="102" t="s">
        <v>68</v>
      </c>
      <c r="K3116" s="94">
        <f t="shared" si="301"/>
        <v>206</v>
      </c>
      <c r="L3116" s="94">
        <v>1900</v>
      </c>
      <c r="M3116" s="94">
        <f t="shared" si="302"/>
        <v>391400</v>
      </c>
      <c r="N3116" s="102"/>
      <c r="O3116" s="111"/>
      <c r="P3116" s="96"/>
      <c r="Q3116" s="111"/>
      <c r="R3116" s="111"/>
      <c r="S3116" s="97"/>
      <c r="T3116" s="102"/>
      <c r="U3116" s="102"/>
      <c r="V3116" s="102"/>
      <c r="W3116" s="94"/>
      <c r="X3116" s="98"/>
      <c r="Y3116" s="94"/>
      <c r="Z3116" s="94"/>
      <c r="AA3116" s="89"/>
      <c r="AB3116" s="89"/>
      <c r="AC3116" s="94"/>
      <c r="AD3116" s="94">
        <f>IF(AND(AC3116="",M3116=""),0,IF((AC3116=""),M3116,IF((M3116=""),AC3116,AC3116+M3116)))</f>
        <v>391400</v>
      </c>
      <c r="AE3116" s="94">
        <f t="shared" si="303"/>
        <v>391400</v>
      </c>
      <c r="AF3116" s="94">
        <v>0</v>
      </c>
      <c r="AG3116" s="94">
        <f t="shared" si="304"/>
        <v>391400</v>
      </c>
      <c r="AH3116" s="94">
        <v>0.3</v>
      </c>
    </row>
    <row r="3117" spans="1:34" s="99" customFormat="1" x14ac:dyDescent="0.55000000000000004">
      <c r="A3117" s="107"/>
      <c r="B3117" s="102">
        <v>1349</v>
      </c>
      <c r="C3117" s="102">
        <v>7981</v>
      </c>
      <c r="D3117" s="90" t="s">
        <v>4363</v>
      </c>
      <c r="E3117" s="102" t="s">
        <v>34</v>
      </c>
      <c r="F3117" s="102">
        <v>2801</v>
      </c>
      <c r="G3117" s="102">
        <v>0</v>
      </c>
      <c r="H3117" s="102">
        <v>1</v>
      </c>
      <c r="I3117" s="98">
        <v>36</v>
      </c>
      <c r="J3117" s="102" t="s">
        <v>35</v>
      </c>
      <c r="K3117" s="94">
        <f t="shared" si="301"/>
        <v>136</v>
      </c>
      <c r="L3117" s="94">
        <v>1900</v>
      </c>
      <c r="M3117" s="94">
        <f t="shared" si="302"/>
        <v>258400</v>
      </c>
      <c r="N3117" s="102">
        <v>1</v>
      </c>
      <c r="O3117" s="111" t="s">
        <v>4352</v>
      </c>
      <c r="P3117" s="96">
        <v>3101401323859</v>
      </c>
      <c r="Q3117" s="111" t="s">
        <v>4353</v>
      </c>
      <c r="R3117" s="111" t="s">
        <v>4357</v>
      </c>
      <c r="S3117" s="97" t="s">
        <v>4364</v>
      </c>
      <c r="T3117" s="102" t="s">
        <v>51</v>
      </c>
      <c r="U3117" s="102" t="s">
        <v>45</v>
      </c>
      <c r="V3117" s="102" t="s">
        <v>52</v>
      </c>
      <c r="W3117" s="94">
        <v>160.65</v>
      </c>
      <c r="X3117" s="98">
        <v>100</v>
      </c>
      <c r="Y3117" s="94">
        <v>6750</v>
      </c>
      <c r="Z3117" s="94">
        <f>W3117*Y3117</f>
        <v>1084387.5</v>
      </c>
      <c r="AA3117" s="89">
        <v>7</v>
      </c>
      <c r="AB3117" s="89">
        <v>7</v>
      </c>
      <c r="AC3117" s="94">
        <f>(Z3117*(100-AB3117))/100</f>
        <v>1008480.375</v>
      </c>
      <c r="AD3117" s="94">
        <f>IF(AND(AC3117="",M3117=""),0,IF((AC3117=""),M3117, IF( (M3117=""),AC3117,SUM(AC3117:AC3118)+M3117)))</f>
        <v>1517980.375</v>
      </c>
      <c r="AE3117" s="94">
        <f t="shared" si="303"/>
        <v>1517980.375</v>
      </c>
      <c r="AF3117" s="94">
        <v>50000000</v>
      </c>
      <c r="AG3117" s="94">
        <f t="shared" si="304"/>
        <v>0</v>
      </c>
      <c r="AH3117" s="94">
        <v>0.02</v>
      </c>
    </row>
    <row r="3118" spans="1:34" s="99" customFormat="1" x14ac:dyDescent="0.55000000000000004">
      <c r="A3118" s="107"/>
      <c r="B3118" s="102">
        <v>1350</v>
      </c>
      <c r="C3118" s="102">
        <v>7997</v>
      </c>
      <c r="D3118" s="90" t="s">
        <v>4365</v>
      </c>
      <c r="E3118" s="102" t="s">
        <v>34</v>
      </c>
      <c r="F3118" s="102">
        <v>19981</v>
      </c>
      <c r="G3118" s="102">
        <v>0</v>
      </c>
      <c r="H3118" s="102">
        <v>1</v>
      </c>
      <c r="I3118" s="98">
        <v>44.6</v>
      </c>
      <c r="J3118" s="102" t="s">
        <v>35</v>
      </c>
      <c r="K3118" s="94">
        <f t="shared" si="301"/>
        <v>144.6</v>
      </c>
      <c r="L3118" s="94">
        <v>1900</v>
      </c>
      <c r="M3118" s="94">
        <f t="shared" si="302"/>
        <v>274740</v>
      </c>
      <c r="N3118" s="102">
        <v>1</v>
      </c>
      <c r="O3118" s="111" t="s">
        <v>4352</v>
      </c>
      <c r="P3118" s="96">
        <v>3101401323859</v>
      </c>
      <c r="Q3118" s="111" t="s">
        <v>4353</v>
      </c>
      <c r="R3118" s="111" t="s">
        <v>4357</v>
      </c>
      <c r="S3118" s="97" t="s">
        <v>4366</v>
      </c>
      <c r="T3118" s="102" t="s">
        <v>51</v>
      </c>
      <c r="U3118" s="102" t="s">
        <v>45</v>
      </c>
      <c r="V3118" s="102" t="s">
        <v>52</v>
      </c>
      <c r="W3118" s="94">
        <v>40</v>
      </c>
      <c r="X3118" s="98">
        <v>43.48</v>
      </c>
      <c r="Y3118" s="94">
        <v>6750</v>
      </c>
      <c r="Z3118" s="94">
        <f>W3118*Y3118</f>
        <v>270000</v>
      </c>
      <c r="AA3118" s="89">
        <v>7</v>
      </c>
      <c r="AB3118" s="89">
        <v>7</v>
      </c>
      <c r="AC3118" s="94">
        <f>(Z3118*(100-AB3118))/100</f>
        <v>251100</v>
      </c>
      <c r="AD3118" s="94">
        <f>IF(AND(AC3118="",M3118=""),0,IF((AC3118=""),M3118, IF( (M3118=""),AC3118,SUM(AC3118:AC3121)+M3118)))</f>
        <v>845016</v>
      </c>
      <c r="AE3118" s="94">
        <f t="shared" si="303"/>
        <v>367412.95679999999</v>
      </c>
      <c r="AF3118" s="94">
        <v>10000000</v>
      </c>
      <c r="AG3118" s="94">
        <v>274740</v>
      </c>
      <c r="AH3118" s="94">
        <v>0.02</v>
      </c>
    </row>
    <row r="3119" spans="1:34" s="99" customFormat="1" x14ac:dyDescent="0.55000000000000004">
      <c r="A3119" s="107"/>
      <c r="B3119" s="102"/>
      <c r="C3119" s="102"/>
      <c r="D3119" s="90"/>
      <c r="E3119" s="102"/>
      <c r="F3119" s="102"/>
      <c r="G3119" s="102"/>
      <c r="H3119" s="102"/>
      <c r="I3119" s="98"/>
      <c r="J3119" s="102"/>
      <c r="K3119" s="94"/>
      <c r="L3119" s="94"/>
      <c r="M3119" s="94"/>
      <c r="N3119" s="102">
        <v>2</v>
      </c>
      <c r="O3119" s="111" t="s">
        <v>4352</v>
      </c>
      <c r="P3119" s="96">
        <v>3101401323859</v>
      </c>
      <c r="Q3119" s="111" t="s">
        <v>4353</v>
      </c>
      <c r="R3119" s="111" t="s">
        <v>4357</v>
      </c>
      <c r="S3119" s="97" t="s">
        <v>4367</v>
      </c>
      <c r="T3119" s="102" t="s">
        <v>73</v>
      </c>
      <c r="U3119" s="102" t="s">
        <v>45</v>
      </c>
      <c r="V3119" s="102" t="s">
        <v>52</v>
      </c>
      <c r="W3119" s="94">
        <v>52</v>
      </c>
      <c r="X3119" s="98">
        <v>56.52</v>
      </c>
      <c r="Y3119" s="94">
        <v>6600</v>
      </c>
      <c r="Z3119" s="94">
        <f>W3119*Y3119</f>
        <v>343200</v>
      </c>
      <c r="AA3119" s="89">
        <v>7</v>
      </c>
      <c r="AB3119" s="89">
        <v>7</v>
      </c>
      <c r="AC3119" s="94">
        <f>(Z3119*(100-AB3119))/100</f>
        <v>319176</v>
      </c>
      <c r="AD3119" s="94">
        <f>IF(AND(AC3119="",M3118=""),0,IF((AC3119=""),M3118, IF( (M3118=""),AC3119,SUM(AC3118:AC3121)+M3118)))</f>
        <v>845016</v>
      </c>
      <c r="AE3119" s="94">
        <f t="shared" si="303"/>
        <v>477603.04320000001</v>
      </c>
      <c r="AF3119" s="94">
        <v>10000000</v>
      </c>
      <c r="AG3119" s="94">
        <f t="shared" si="304"/>
        <v>0</v>
      </c>
      <c r="AH3119" s="94">
        <v>0.02</v>
      </c>
    </row>
    <row r="3120" spans="1:34" s="99" customFormat="1" x14ac:dyDescent="0.55000000000000004">
      <c r="A3120" s="107"/>
      <c r="B3120" s="102"/>
      <c r="C3120" s="102"/>
      <c r="D3120" s="90"/>
      <c r="E3120" s="102"/>
      <c r="F3120" s="102"/>
      <c r="G3120" s="102"/>
      <c r="H3120" s="102"/>
      <c r="I3120" s="98"/>
      <c r="J3120" s="102"/>
      <c r="K3120" s="94"/>
      <c r="L3120" s="94" t="s">
        <v>63</v>
      </c>
      <c r="M3120" s="94">
        <f>SUM(M3112:M3119)</f>
        <v>2161440</v>
      </c>
      <c r="N3120" s="102"/>
      <c r="O3120" s="111"/>
      <c r="P3120" s="96"/>
      <c r="Q3120" s="111"/>
      <c r="R3120" s="111"/>
      <c r="S3120" s="97"/>
      <c r="T3120" s="102"/>
      <c r="U3120" s="102"/>
      <c r="V3120" s="102"/>
      <c r="W3120" s="94"/>
      <c r="X3120" s="98"/>
      <c r="Y3120" s="94"/>
      <c r="Z3120" s="94"/>
      <c r="AA3120" s="89"/>
      <c r="AB3120" s="89"/>
      <c r="AC3120" s="94"/>
      <c r="AD3120" s="94"/>
      <c r="AE3120" s="94">
        <f>SUM(AE3112:AE3119)</f>
        <v>6155231.7149999999</v>
      </c>
      <c r="AF3120" s="94"/>
      <c r="AG3120" s="94">
        <f>SUM(AG3112:AG3119)</f>
        <v>1315940</v>
      </c>
      <c r="AH3120" s="94"/>
    </row>
    <row r="3121" spans="1:34" s="73" customFormat="1" x14ac:dyDescent="0.55000000000000004">
      <c r="A3121" s="108" t="s">
        <v>1692</v>
      </c>
      <c r="B3121" s="109">
        <v>1351</v>
      </c>
      <c r="C3121" s="102">
        <v>9995</v>
      </c>
      <c r="D3121" s="90" t="s">
        <v>4368</v>
      </c>
      <c r="E3121" s="102" t="s">
        <v>34</v>
      </c>
      <c r="F3121" s="102">
        <v>8197</v>
      </c>
      <c r="G3121" s="102">
        <v>1</v>
      </c>
      <c r="H3121" s="102">
        <v>1</v>
      </c>
      <c r="I3121" s="98">
        <v>70</v>
      </c>
      <c r="J3121" s="102" t="s">
        <v>38</v>
      </c>
      <c r="K3121" s="94">
        <f>((G3121*400)+(H3121*100))+I3121</f>
        <v>570</v>
      </c>
      <c r="L3121" s="94">
        <v>1000</v>
      </c>
      <c r="M3121" s="94">
        <f>K3121*L3121</f>
        <v>570000</v>
      </c>
      <c r="N3121" s="102"/>
      <c r="O3121" s="111"/>
      <c r="P3121" s="96"/>
      <c r="Q3121" s="111"/>
      <c r="R3121" s="111"/>
      <c r="S3121" s="97"/>
      <c r="T3121" s="102"/>
      <c r="U3121" s="102"/>
      <c r="V3121" s="102"/>
      <c r="W3121" s="94"/>
      <c r="X3121" s="98"/>
      <c r="Y3121" s="94"/>
      <c r="Z3121" s="94"/>
      <c r="AA3121" s="89"/>
      <c r="AB3121" s="89"/>
      <c r="AC3121" s="94"/>
      <c r="AD3121" s="94">
        <f>IF(AND(AC3121="",M3121=""),0,IF((AC3121=""),M3121,IF((M3121=""),AC3121,AC3121+M3121)))</f>
        <v>570000</v>
      </c>
      <c r="AE3121" s="94">
        <f>IF( (X3121=""),AD3121*1,AD3121*(X3121/100) )</f>
        <v>570000</v>
      </c>
      <c r="AF3121" s="94">
        <v>50000000</v>
      </c>
      <c r="AG3121" s="94">
        <f>IF((AF3121-AE3121) &gt; 1,0,IF((AF3121-AE3121)&lt;0,AE3121-AF3121,AF3121-AE3121))</f>
        <v>0</v>
      </c>
      <c r="AH3121" s="94">
        <v>0.3</v>
      </c>
    </row>
    <row r="3122" spans="1:34" s="73" customFormat="1" x14ac:dyDescent="0.55000000000000004">
      <c r="A3122" s="108"/>
      <c r="B3122" s="109">
        <v>1352</v>
      </c>
      <c r="C3122" s="102">
        <v>9331</v>
      </c>
      <c r="D3122" s="90" t="s">
        <v>4369</v>
      </c>
      <c r="E3122" s="102" t="s">
        <v>34</v>
      </c>
      <c r="F3122" s="102">
        <v>8614</v>
      </c>
      <c r="G3122" s="102">
        <v>1</v>
      </c>
      <c r="H3122" s="102">
        <v>1</v>
      </c>
      <c r="I3122" s="98">
        <v>33</v>
      </c>
      <c r="J3122" s="102" t="s">
        <v>38</v>
      </c>
      <c r="K3122" s="94">
        <f>((G3122*400)+(H3122*100))+I3122</f>
        <v>533</v>
      </c>
      <c r="L3122" s="94">
        <v>250</v>
      </c>
      <c r="M3122" s="94">
        <f>K3122*L3122</f>
        <v>133250</v>
      </c>
      <c r="N3122" s="102"/>
      <c r="O3122" s="111"/>
      <c r="P3122" s="96"/>
      <c r="Q3122" s="111"/>
      <c r="R3122" s="111"/>
      <c r="S3122" s="97"/>
      <c r="T3122" s="102"/>
      <c r="U3122" s="102"/>
      <c r="V3122" s="102"/>
      <c r="W3122" s="94"/>
      <c r="X3122" s="98"/>
      <c r="Y3122" s="94"/>
      <c r="Z3122" s="94"/>
      <c r="AA3122" s="89"/>
      <c r="AB3122" s="89"/>
      <c r="AC3122" s="94"/>
      <c r="AD3122" s="94">
        <f>IF(AND(AC3122="",M3122=""),0,IF((AC3122=""),M3122,IF((M3122=""),AC3122,AC3122+M3122)))</f>
        <v>133250</v>
      </c>
      <c r="AE3122" s="94">
        <f>IF( (X3122=""),AD3122*1,AD3122*(X3122/100) )</f>
        <v>133250</v>
      </c>
      <c r="AF3122" s="94">
        <v>50000000</v>
      </c>
      <c r="AG3122" s="94">
        <f>IF((AF3122-AE3122) &gt; 1,0,IF((AF3122-AE3122)&lt;0,AE3122-AF3122,AF3122-AE3122))</f>
        <v>0</v>
      </c>
      <c r="AH3122" s="94">
        <v>0.01</v>
      </c>
    </row>
    <row r="3123" spans="1:34" s="73" customFormat="1" x14ac:dyDescent="0.55000000000000004">
      <c r="A3123" s="108"/>
      <c r="B3123" s="109"/>
      <c r="C3123" s="102"/>
      <c r="D3123" s="90"/>
      <c r="E3123" s="102"/>
      <c r="F3123" s="102"/>
      <c r="G3123" s="102"/>
      <c r="H3123" s="102"/>
      <c r="I3123" s="98"/>
      <c r="J3123" s="102"/>
      <c r="K3123" s="94"/>
      <c r="L3123" s="94" t="s">
        <v>63</v>
      </c>
      <c r="M3123" s="94">
        <f>SUM(M3121:M3122)</f>
        <v>703250</v>
      </c>
      <c r="N3123" s="102"/>
      <c r="O3123" s="111"/>
      <c r="P3123" s="96"/>
      <c r="Q3123" s="111"/>
      <c r="R3123" s="111"/>
      <c r="S3123" s="97"/>
      <c r="T3123" s="102"/>
      <c r="U3123" s="102"/>
      <c r="V3123" s="102"/>
      <c r="W3123" s="94"/>
      <c r="X3123" s="98"/>
      <c r="Y3123" s="94"/>
      <c r="Z3123" s="94"/>
      <c r="AA3123" s="89"/>
      <c r="AB3123" s="89"/>
      <c r="AC3123" s="94"/>
      <c r="AD3123" s="94">
        <f>SUM(AD3121:AD3122)</f>
        <v>703250</v>
      </c>
      <c r="AE3123" s="94">
        <f>SUM(AE3121:AE3122)</f>
        <v>703250</v>
      </c>
      <c r="AF3123" s="94"/>
      <c r="AG3123" s="94">
        <f>SUM(AG3121:AG3122)</f>
        <v>0</v>
      </c>
      <c r="AH3123" s="94"/>
    </row>
    <row r="3124" spans="1:34" s="99" customFormat="1" x14ac:dyDescent="0.55000000000000004">
      <c r="A3124" s="107" t="s">
        <v>4372</v>
      </c>
      <c r="B3124" s="102">
        <v>1353</v>
      </c>
      <c r="C3124" s="102">
        <v>10600</v>
      </c>
      <c r="D3124" s="90" t="s">
        <v>15279</v>
      </c>
      <c r="E3124" s="102" t="s">
        <v>34</v>
      </c>
      <c r="F3124" s="102">
        <v>22231</v>
      </c>
      <c r="G3124" s="102">
        <v>1</v>
      </c>
      <c r="H3124" s="102">
        <v>2</v>
      </c>
      <c r="I3124" s="98">
        <v>2</v>
      </c>
      <c r="J3124" s="102" t="s">
        <v>38</v>
      </c>
      <c r="K3124" s="94">
        <f>((G3124*400)+(H3124*100))+I3124</f>
        <v>602</v>
      </c>
      <c r="L3124" s="94">
        <v>625</v>
      </c>
      <c r="M3124" s="94">
        <f>K3124*L3124</f>
        <v>376250</v>
      </c>
      <c r="N3124" s="102"/>
      <c r="O3124" s="111"/>
      <c r="P3124" s="96"/>
      <c r="Q3124" s="111"/>
      <c r="R3124" s="111"/>
      <c r="S3124" s="97"/>
      <c r="T3124" s="102"/>
      <c r="U3124" s="102"/>
      <c r="V3124" s="102"/>
      <c r="W3124" s="94"/>
      <c r="X3124" s="98"/>
      <c r="Y3124" s="94"/>
      <c r="Z3124" s="94"/>
      <c r="AA3124" s="89"/>
      <c r="AB3124" s="89"/>
      <c r="AC3124" s="94"/>
      <c r="AD3124" s="94">
        <f>IF(AND(AC3124="",M3124=""),0,IF((AC3124=""),M3124,IF((M3124=""),AC3124,AC3124+M3124)))</f>
        <v>376250</v>
      </c>
      <c r="AE3124" s="94">
        <f>IF( (X3124=""),AD3124*1,AD3124*(X3124/100) )</f>
        <v>376250</v>
      </c>
      <c r="AF3124" s="94">
        <v>50000000</v>
      </c>
      <c r="AG3124" s="94">
        <f>IF((AF3124-AE3124) &gt; 1,0,IF((AF3124-AE3124)&lt;0,AE3124-AF3124,AF3124-AE3124))</f>
        <v>0</v>
      </c>
      <c r="AH3124" s="94">
        <v>0.01</v>
      </c>
    </row>
    <row r="3125" spans="1:34" s="99" customFormat="1" x14ac:dyDescent="0.55000000000000004">
      <c r="A3125" s="107"/>
      <c r="B3125" s="102">
        <v>1354</v>
      </c>
      <c r="C3125" s="102">
        <v>6720</v>
      </c>
      <c r="D3125" s="90" t="s">
        <v>4373</v>
      </c>
      <c r="E3125" s="102" t="s">
        <v>34</v>
      </c>
      <c r="F3125" s="102">
        <v>22232</v>
      </c>
      <c r="G3125" s="102">
        <v>2</v>
      </c>
      <c r="H3125" s="102">
        <v>3</v>
      </c>
      <c r="I3125" s="98">
        <v>0</v>
      </c>
      <c r="J3125" s="102" t="s">
        <v>38</v>
      </c>
      <c r="K3125" s="94">
        <f>((G3125*400)+(H3125*100))+I3125</f>
        <v>1100</v>
      </c>
      <c r="L3125" s="94">
        <v>375</v>
      </c>
      <c r="M3125" s="94">
        <f>K3125*L3125</f>
        <v>412500</v>
      </c>
      <c r="N3125" s="102"/>
      <c r="O3125" s="111"/>
      <c r="P3125" s="96"/>
      <c r="Q3125" s="111"/>
      <c r="R3125" s="111"/>
      <c r="S3125" s="97"/>
      <c r="T3125" s="102"/>
      <c r="U3125" s="102"/>
      <c r="V3125" s="102"/>
      <c r="W3125" s="94"/>
      <c r="X3125" s="98"/>
      <c r="Y3125" s="94"/>
      <c r="Z3125" s="94"/>
      <c r="AA3125" s="89"/>
      <c r="AB3125" s="89"/>
      <c r="AC3125" s="94"/>
      <c r="AD3125" s="94">
        <f>IF(AND(AC3125="",M3125=""),0,IF((AC3125=""),M3125,IF((M3125=""),AC3125,AC3125+M3125)))</f>
        <v>412500</v>
      </c>
      <c r="AE3125" s="94">
        <f>IF( (X3125=""),AD3125*1,AD3125*(X3125/100) )</f>
        <v>412500</v>
      </c>
      <c r="AF3125" s="94">
        <v>50000000</v>
      </c>
      <c r="AG3125" s="94">
        <f>IF((AF3125-AE3125) &gt; 1,0,IF((AF3125-AE3125)&lt;0,AE3125-AF3125,AF3125-AE3125))</f>
        <v>0</v>
      </c>
      <c r="AH3125" s="94">
        <v>0.01</v>
      </c>
    </row>
    <row r="3126" spans="1:34" s="99" customFormat="1" x14ac:dyDescent="0.55000000000000004">
      <c r="A3126" s="107"/>
      <c r="B3126" s="102"/>
      <c r="C3126" s="102"/>
      <c r="D3126" s="90"/>
      <c r="E3126" s="102"/>
      <c r="F3126" s="102"/>
      <c r="G3126" s="102">
        <v>0</v>
      </c>
      <c r="H3126" s="102">
        <v>0</v>
      </c>
      <c r="I3126" s="98">
        <v>62</v>
      </c>
      <c r="J3126" s="102" t="s">
        <v>35</v>
      </c>
      <c r="K3126" s="94">
        <f>((G3126*400)+(H3126*100))+I3126</f>
        <v>62</v>
      </c>
      <c r="L3126" s="94">
        <v>375</v>
      </c>
      <c r="M3126" s="94">
        <f>K3126*L3126</f>
        <v>23250</v>
      </c>
      <c r="N3126" s="102">
        <v>1</v>
      </c>
      <c r="O3126" s="111" t="s">
        <v>4370</v>
      </c>
      <c r="P3126" s="96">
        <v>3570500846685</v>
      </c>
      <c r="Q3126" s="111" t="s">
        <v>4371</v>
      </c>
      <c r="R3126" s="111" t="s">
        <v>15265</v>
      </c>
      <c r="S3126" s="97"/>
      <c r="T3126" s="102" t="s">
        <v>51</v>
      </c>
      <c r="U3126" s="102" t="s">
        <v>45</v>
      </c>
      <c r="V3126" s="102" t="s">
        <v>52</v>
      </c>
      <c r="W3126" s="94">
        <v>60</v>
      </c>
      <c r="X3126" s="98">
        <v>100</v>
      </c>
      <c r="Y3126" s="94">
        <v>6750</v>
      </c>
      <c r="Z3126" s="94">
        <f>W3126*Y3126</f>
        <v>405000</v>
      </c>
      <c r="AA3126" s="89">
        <v>4</v>
      </c>
      <c r="AB3126" s="89">
        <v>4</v>
      </c>
      <c r="AC3126" s="94">
        <f>(Z3126*(100-AB3126))/100</f>
        <v>388800</v>
      </c>
      <c r="AD3126" s="94">
        <f>IF(AND(AC3126="",M3126=""),0,IF((AC3126=""),M3126, IF( (M3126=""),AC3126,SUM(AC3126:AC3127)+M3126)))</f>
        <v>412050</v>
      </c>
      <c r="AE3126" s="94">
        <f>IF( (X3126=""),AD3126*1,AD3126*(X3126/100) )</f>
        <v>412050</v>
      </c>
      <c r="AF3126" s="94">
        <v>0</v>
      </c>
      <c r="AG3126" s="94">
        <f>IF((AF3126-AE3126) &gt; 1,0,IF((AF3126-AE3126)&lt;0,AE3126-AF3126,AF3126-AE3126))</f>
        <v>412050</v>
      </c>
      <c r="AH3126" s="94">
        <v>0.02</v>
      </c>
    </row>
    <row r="3127" spans="1:34" s="99" customFormat="1" x14ac:dyDescent="0.55000000000000004">
      <c r="A3127" s="107"/>
      <c r="B3127" s="102"/>
      <c r="C3127" s="102"/>
      <c r="D3127" s="90"/>
      <c r="E3127" s="102"/>
      <c r="F3127" s="102"/>
      <c r="G3127" s="102"/>
      <c r="H3127" s="102"/>
      <c r="I3127" s="98"/>
      <c r="J3127" s="102"/>
      <c r="K3127" s="94"/>
      <c r="L3127" s="94" t="s">
        <v>63</v>
      </c>
      <c r="M3127" s="94">
        <f>SUM(M3124:M3126)</f>
        <v>812000</v>
      </c>
      <c r="N3127" s="102"/>
      <c r="O3127" s="111"/>
      <c r="P3127" s="96"/>
      <c r="Q3127" s="111"/>
      <c r="R3127" s="111"/>
      <c r="S3127" s="97"/>
      <c r="T3127" s="102"/>
      <c r="U3127" s="102"/>
      <c r="V3127" s="102"/>
      <c r="W3127" s="94"/>
      <c r="X3127" s="98"/>
      <c r="Y3127" s="94"/>
      <c r="Z3127" s="94"/>
      <c r="AA3127" s="89"/>
      <c r="AB3127" s="89"/>
      <c r="AC3127" s="94"/>
      <c r="AD3127" s="94"/>
      <c r="AE3127" s="94">
        <f>SUM(AE3124:AE3126)</f>
        <v>1200800</v>
      </c>
      <c r="AF3127" s="94"/>
      <c r="AG3127" s="94">
        <f>SUM(AG3124:AG3126)</f>
        <v>412050</v>
      </c>
      <c r="AH3127" s="94"/>
    </row>
    <row r="3128" spans="1:34" s="73" customFormat="1" x14ac:dyDescent="0.55000000000000004">
      <c r="A3128" s="108" t="s">
        <v>4374</v>
      </c>
      <c r="B3128" s="109">
        <v>1355</v>
      </c>
      <c r="C3128" s="102">
        <v>8226</v>
      </c>
      <c r="D3128" s="90" t="s">
        <v>4375</v>
      </c>
      <c r="E3128" s="102" t="s">
        <v>34</v>
      </c>
      <c r="F3128" s="102">
        <v>6287</v>
      </c>
      <c r="G3128" s="102">
        <v>2</v>
      </c>
      <c r="H3128" s="102">
        <v>0</v>
      </c>
      <c r="I3128" s="98">
        <v>36</v>
      </c>
      <c r="J3128" s="102" t="s">
        <v>38</v>
      </c>
      <c r="K3128" s="94">
        <f>((G3128*400)+(H3128*100))+I3128</f>
        <v>836</v>
      </c>
      <c r="L3128" s="94">
        <v>3600</v>
      </c>
      <c r="M3128" s="94">
        <f>K3128*L3128</f>
        <v>3009600</v>
      </c>
      <c r="N3128" s="102"/>
      <c r="O3128" s="111"/>
      <c r="P3128" s="96"/>
      <c r="Q3128" s="111"/>
      <c r="R3128" s="111"/>
      <c r="S3128" s="97"/>
      <c r="T3128" s="102"/>
      <c r="U3128" s="102"/>
      <c r="V3128" s="102"/>
      <c r="W3128" s="94"/>
      <c r="X3128" s="98"/>
      <c r="Y3128" s="94"/>
      <c r="Z3128" s="94"/>
      <c r="AA3128" s="89"/>
      <c r="AB3128" s="89"/>
      <c r="AC3128" s="94"/>
      <c r="AD3128" s="94">
        <f>IF(AND(AC3128="",M3128=""),0,IF((AC3128=""),M3128,IF((M3128=""),AC3128,AC3128+M3128)))</f>
        <v>3009600</v>
      </c>
      <c r="AE3128" s="94">
        <f>IF( (X3128=""),AD3128*1,AD3128*(X3128/100) )</f>
        <v>3009600</v>
      </c>
      <c r="AF3128" s="94">
        <v>50000000</v>
      </c>
      <c r="AG3128" s="94">
        <f>IF((AF3128-AE3128) &gt; 1,0,IF((AF3128-AE3128)&lt;0,AE3128-AF3128,AF3128-AE3128))</f>
        <v>0</v>
      </c>
      <c r="AH3128" s="94">
        <v>0.01</v>
      </c>
    </row>
    <row r="3129" spans="1:34" s="73" customFormat="1" x14ac:dyDescent="0.55000000000000004">
      <c r="A3129" s="108"/>
      <c r="B3129" s="109"/>
      <c r="C3129" s="102"/>
      <c r="D3129" s="90"/>
      <c r="E3129" s="102"/>
      <c r="F3129" s="102"/>
      <c r="G3129" s="102"/>
      <c r="H3129" s="102"/>
      <c r="I3129" s="98"/>
      <c r="J3129" s="102"/>
      <c r="K3129" s="94"/>
      <c r="L3129" s="94" t="s">
        <v>63</v>
      </c>
      <c r="M3129" s="94">
        <f>SUM(M3128:M3128)</f>
        <v>3009600</v>
      </c>
      <c r="N3129" s="102"/>
      <c r="O3129" s="111"/>
      <c r="P3129" s="96"/>
      <c r="Q3129" s="111"/>
      <c r="R3129" s="111"/>
      <c r="S3129" s="97"/>
      <c r="T3129" s="102"/>
      <c r="U3129" s="102"/>
      <c r="V3129" s="102"/>
      <c r="W3129" s="94"/>
      <c r="X3129" s="98"/>
      <c r="Y3129" s="94"/>
      <c r="Z3129" s="94"/>
      <c r="AA3129" s="89"/>
      <c r="AB3129" s="89"/>
      <c r="AC3129" s="94"/>
      <c r="AD3129" s="94">
        <f>SUM(AD3128:AD3128)</f>
        <v>3009600</v>
      </c>
      <c r="AE3129" s="94">
        <f>SUM(AE3128:AE3128)</f>
        <v>3009600</v>
      </c>
      <c r="AF3129" s="94">
        <v>0</v>
      </c>
      <c r="AG3129" s="94">
        <f>SUM(AG3128:AG3128)</f>
        <v>0</v>
      </c>
      <c r="AH3129" s="94"/>
    </row>
    <row r="3130" spans="1:34" x14ac:dyDescent="0.55000000000000004">
      <c r="A3130" s="108" t="s">
        <v>4378</v>
      </c>
      <c r="B3130" s="109">
        <v>1356</v>
      </c>
      <c r="C3130" s="102">
        <v>7783</v>
      </c>
      <c r="D3130" s="90" t="s">
        <v>4379</v>
      </c>
      <c r="E3130" s="102" t="s">
        <v>34</v>
      </c>
      <c r="F3130" s="102">
        <v>5939</v>
      </c>
      <c r="G3130" s="102">
        <v>0</v>
      </c>
      <c r="H3130" s="102">
        <v>1</v>
      </c>
      <c r="I3130" s="98">
        <v>5</v>
      </c>
      <c r="J3130" s="102" t="s">
        <v>35</v>
      </c>
      <c r="K3130" s="94">
        <f>((G3130*400)+(H3130*100))+I3130</f>
        <v>105</v>
      </c>
      <c r="L3130" s="94">
        <v>850</v>
      </c>
      <c r="M3130" s="94">
        <f>K3130*L3130</f>
        <v>89250</v>
      </c>
      <c r="N3130" s="102">
        <v>1</v>
      </c>
      <c r="O3130" s="111" t="s">
        <v>4376</v>
      </c>
      <c r="P3130" s="96"/>
      <c r="Q3130" s="111" t="s">
        <v>4377</v>
      </c>
      <c r="R3130" s="111" t="s">
        <v>4380</v>
      </c>
      <c r="S3130" s="97" t="s">
        <v>4381</v>
      </c>
      <c r="T3130" s="102" t="s">
        <v>51</v>
      </c>
      <c r="U3130" s="102" t="s">
        <v>45</v>
      </c>
      <c r="V3130" s="102" t="s">
        <v>52</v>
      </c>
      <c r="W3130" s="94">
        <v>252.58</v>
      </c>
      <c r="X3130" s="98">
        <v>100</v>
      </c>
      <c r="Y3130" s="94">
        <v>6750</v>
      </c>
      <c r="Z3130" s="94">
        <f>W3130*Y3130</f>
        <v>1704915</v>
      </c>
      <c r="AA3130" s="89">
        <v>6</v>
      </c>
      <c r="AB3130" s="89">
        <v>6</v>
      </c>
      <c r="AC3130" s="94">
        <f>(Z3130*(100-AB3130))/100</f>
        <v>1602620.1</v>
      </c>
      <c r="AD3130" s="94">
        <f>IF(AND(AC3130="",M3130=""),0,IF((AC3130=""),M3130, IF( (M3130=""),AC3130,AC3130+M3130)))</f>
        <v>1691870.1</v>
      </c>
      <c r="AE3130" s="94">
        <f>IF( (X3130=""),AD3130*1,( M3130+(SUM(AC3130:AC3130)) )*(X3130/100) )</f>
        <v>1691870.1</v>
      </c>
      <c r="AF3130" s="94">
        <v>50000000</v>
      </c>
      <c r="AG3130" s="94">
        <f>IF((AF3130-AE3130) &gt; 1,0,IF((AF3130-AE3130)&lt;0,AE3130-AF3130,AF3130-AE3130))</f>
        <v>0</v>
      </c>
      <c r="AH3130" s="94">
        <v>0.02</v>
      </c>
    </row>
    <row r="3131" spans="1:34" x14ac:dyDescent="0.55000000000000004">
      <c r="B3131" s="109"/>
      <c r="C3131" s="102"/>
      <c r="D3131" s="90"/>
      <c r="E3131" s="102"/>
      <c r="F3131" s="102"/>
      <c r="G3131" s="102"/>
      <c r="H3131" s="102"/>
      <c r="I3131" s="98"/>
      <c r="J3131" s="102"/>
      <c r="K3131" s="94"/>
      <c r="L3131" s="94" t="s">
        <v>63</v>
      </c>
      <c r="M3131" s="94">
        <f>SUM(M3130:M3130)</f>
        <v>89250</v>
      </c>
      <c r="N3131" s="102"/>
      <c r="O3131" s="111"/>
      <c r="P3131" s="96"/>
      <c r="Q3131" s="111"/>
      <c r="R3131" s="111"/>
      <c r="S3131" s="97"/>
      <c r="T3131" s="102"/>
      <c r="U3131" s="102"/>
      <c r="V3131" s="102"/>
      <c r="W3131" s="94"/>
      <c r="X3131" s="98"/>
      <c r="Y3131" s="94"/>
      <c r="Z3131" s="94"/>
      <c r="AA3131" s="89"/>
      <c r="AB3131" s="89"/>
      <c r="AC3131" s="94"/>
      <c r="AD3131" s="94">
        <f>SUM(AD3130:AD3130)</f>
        <v>1691870.1</v>
      </c>
      <c r="AE3131" s="94">
        <f>SUM(AE3130:AE3130)</f>
        <v>1691870.1</v>
      </c>
      <c r="AF3131" s="94"/>
      <c r="AG3131" s="94">
        <f>SUM(AG3130:AG3130)</f>
        <v>0</v>
      </c>
      <c r="AH3131" s="94"/>
    </row>
    <row r="3132" spans="1:34" s="99" customFormat="1" x14ac:dyDescent="0.55000000000000004">
      <c r="A3132" s="107" t="s">
        <v>4384</v>
      </c>
      <c r="B3132" s="102">
        <v>1357</v>
      </c>
      <c r="C3132" s="102">
        <v>8419</v>
      </c>
      <c r="D3132" s="90" t="s">
        <v>4385</v>
      </c>
      <c r="E3132" s="102" t="s">
        <v>34</v>
      </c>
      <c r="F3132" s="102">
        <v>2495</v>
      </c>
      <c r="G3132" s="102">
        <v>0</v>
      </c>
      <c r="H3132" s="102">
        <v>3</v>
      </c>
      <c r="I3132" s="98">
        <v>48</v>
      </c>
      <c r="J3132" s="102" t="s">
        <v>35</v>
      </c>
      <c r="K3132" s="94">
        <f>((G3132*400)+(H3132*100))+I3132</f>
        <v>348</v>
      </c>
      <c r="L3132" s="94">
        <v>800</v>
      </c>
      <c r="M3132" s="94">
        <f>K3132*L3132</f>
        <v>278400</v>
      </c>
      <c r="N3132" s="102">
        <v>1</v>
      </c>
      <c r="O3132" s="111" t="s">
        <v>4382</v>
      </c>
      <c r="P3132" s="96">
        <v>3570800349733</v>
      </c>
      <c r="Q3132" s="111" t="s">
        <v>4383</v>
      </c>
      <c r="R3132" s="111" t="s">
        <v>4386</v>
      </c>
      <c r="S3132" s="97" t="s">
        <v>4387</v>
      </c>
      <c r="T3132" s="102" t="s">
        <v>51</v>
      </c>
      <c r="U3132" s="102" t="s">
        <v>45</v>
      </c>
      <c r="V3132" s="102" t="s">
        <v>52</v>
      </c>
      <c r="W3132" s="94">
        <v>167.2</v>
      </c>
      <c r="X3132" s="98">
        <v>51.47</v>
      </c>
      <c r="Y3132" s="94">
        <v>6750</v>
      </c>
      <c r="Z3132" s="94">
        <f>W3132*Y3132</f>
        <v>1128600</v>
      </c>
      <c r="AA3132" s="89">
        <v>7</v>
      </c>
      <c r="AB3132" s="89">
        <v>7</v>
      </c>
      <c r="AC3132" s="94">
        <f>(Z3132*(100-AB3132))/100</f>
        <v>1049598</v>
      </c>
      <c r="AD3132" s="94">
        <f>IF(AND(AC3132="",M3132=""),0,IF((AC3132=""),M3132, IF( (M3132=""),AC3132,SUM(AC3132:AC3135)+M3132)))</f>
        <v>2096971.5</v>
      </c>
      <c r="AE3132" s="94">
        <f>IF( (X3132=""),AD3132*1,AD3132*(X3132/100) )</f>
        <v>1079311.2310499998</v>
      </c>
      <c r="AF3132" s="94">
        <v>50000000</v>
      </c>
      <c r="AG3132" s="94">
        <f>IF((AF3132-AE3132) &gt; 1,0,IF((AF3132-AE3132)&lt;0,AE3132-AF3132,AF3132-AE3132))</f>
        <v>0</v>
      </c>
      <c r="AH3132" s="94">
        <v>0.02</v>
      </c>
    </row>
    <row r="3133" spans="1:34" s="99" customFormat="1" x14ac:dyDescent="0.55000000000000004">
      <c r="A3133" s="107"/>
      <c r="B3133" s="102"/>
      <c r="C3133" s="102"/>
      <c r="D3133" s="90"/>
      <c r="E3133" s="102"/>
      <c r="F3133" s="102"/>
      <c r="G3133" s="102"/>
      <c r="H3133" s="102"/>
      <c r="I3133" s="98"/>
      <c r="J3133" s="102"/>
      <c r="K3133" s="94"/>
      <c r="L3133" s="94"/>
      <c r="M3133" s="94"/>
      <c r="N3133" s="102">
        <v>2</v>
      </c>
      <c r="O3133" s="111" t="s">
        <v>4382</v>
      </c>
      <c r="P3133" s="96">
        <v>3570800349733</v>
      </c>
      <c r="Q3133" s="111" t="s">
        <v>4383</v>
      </c>
      <c r="R3133" s="111" t="s">
        <v>4386</v>
      </c>
      <c r="S3133" s="97" t="s">
        <v>4388</v>
      </c>
      <c r="T3133" s="102" t="s">
        <v>51</v>
      </c>
      <c r="U3133" s="102" t="s">
        <v>227</v>
      </c>
      <c r="V3133" s="102" t="s">
        <v>52</v>
      </c>
      <c r="W3133" s="94">
        <v>64.8</v>
      </c>
      <c r="X3133" s="98">
        <v>19.95</v>
      </c>
      <c r="Y3133" s="94">
        <v>6750</v>
      </c>
      <c r="Z3133" s="94">
        <f>W3133*Y3133</f>
        <v>437400</v>
      </c>
      <c r="AA3133" s="89">
        <v>12</v>
      </c>
      <c r="AB3133" s="89">
        <v>38</v>
      </c>
      <c r="AC3133" s="94">
        <f>(Z3133*(100-AB3133))/100</f>
        <v>271188</v>
      </c>
      <c r="AD3133" s="94">
        <f>IF(AND(AC3133="",M3132=""),0,IF((AC3133=""),M3132, IF( (M3132=""),AC3133,SUM(AC3132:AC3135)+M3132)))</f>
        <v>2096971.5</v>
      </c>
      <c r="AE3133" s="94">
        <f>IF( (X3133=""),AD3133*1,AD3133*(X3133/100) )</f>
        <v>418345.81424999994</v>
      </c>
      <c r="AF3133" s="94">
        <v>50000000</v>
      </c>
      <c r="AG3133" s="94">
        <f>IF((AF3133-AE3133) &gt; 1,0,IF((AF3133-AE3133)&lt;0,AE3133-AF3133,AF3133-AE3133))</f>
        <v>0</v>
      </c>
      <c r="AH3133" s="94">
        <v>0.02</v>
      </c>
    </row>
    <row r="3134" spans="1:34" s="99" customFormat="1" x14ac:dyDescent="0.55000000000000004">
      <c r="A3134" s="107"/>
      <c r="B3134" s="102"/>
      <c r="C3134" s="102"/>
      <c r="D3134" s="90"/>
      <c r="E3134" s="102"/>
      <c r="F3134" s="102"/>
      <c r="G3134" s="102"/>
      <c r="H3134" s="102"/>
      <c r="I3134" s="98"/>
      <c r="J3134" s="102"/>
      <c r="K3134" s="94"/>
      <c r="L3134" s="94"/>
      <c r="M3134" s="94"/>
      <c r="N3134" s="102">
        <v>3</v>
      </c>
      <c r="O3134" s="111" t="s">
        <v>4382</v>
      </c>
      <c r="P3134" s="96">
        <v>3570800349733</v>
      </c>
      <c r="Q3134" s="111" t="s">
        <v>4383</v>
      </c>
      <c r="R3134" s="111" t="s">
        <v>4386</v>
      </c>
      <c r="S3134" s="97" t="s">
        <v>4389</v>
      </c>
      <c r="T3134" s="102" t="s">
        <v>51</v>
      </c>
      <c r="U3134" s="102" t="s">
        <v>74</v>
      </c>
      <c r="V3134" s="102" t="s">
        <v>52</v>
      </c>
      <c r="W3134" s="94">
        <v>34.04</v>
      </c>
      <c r="X3134" s="98">
        <v>10.48</v>
      </c>
      <c r="Y3134" s="94">
        <v>6750</v>
      </c>
      <c r="Z3134" s="94">
        <f>W3134*Y3134</f>
        <v>229770</v>
      </c>
      <c r="AA3134" s="89">
        <v>7</v>
      </c>
      <c r="AB3134" s="89">
        <v>25</v>
      </c>
      <c r="AC3134" s="94">
        <f>(Z3134*(100-AB3134))/100</f>
        <v>172327.5</v>
      </c>
      <c r="AD3134" s="94">
        <f>IF(AND(AC3134="",M3132=""),0,IF((AC3134=""),M3132, IF( (M3132=""),AC3134,SUM(AC3132:AC3135)+M3132)))</f>
        <v>2096971.5</v>
      </c>
      <c r="AE3134" s="94">
        <f>IF( (X3134=""),AD3134*1,AD3134*(X3134/100) )</f>
        <v>219762.61320000002</v>
      </c>
      <c r="AF3134" s="94">
        <v>50000000</v>
      </c>
      <c r="AG3134" s="94">
        <f>IF((AF3134-AE3134) &gt; 1,0,IF((AF3134-AE3134)&lt;0,AE3134-AF3134,AF3134-AE3134))</f>
        <v>0</v>
      </c>
      <c r="AH3134" s="94">
        <v>0.02</v>
      </c>
    </row>
    <row r="3135" spans="1:34" s="99" customFormat="1" x14ac:dyDescent="0.55000000000000004">
      <c r="A3135" s="107"/>
      <c r="B3135" s="102"/>
      <c r="C3135" s="102"/>
      <c r="D3135" s="90"/>
      <c r="E3135" s="102"/>
      <c r="F3135" s="102"/>
      <c r="G3135" s="102"/>
      <c r="H3135" s="102"/>
      <c r="I3135" s="98"/>
      <c r="J3135" s="102"/>
      <c r="K3135" s="94"/>
      <c r="L3135" s="94"/>
      <c r="M3135" s="94"/>
      <c r="N3135" s="102">
        <v>4</v>
      </c>
      <c r="O3135" s="111" t="s">
        <v>4382</v>
      </c>
      <c r="P3135" s="96">
        <v>3570800349733</v>
      </c>
      <c r="Q3135" s="111" t="s">
        <v>4383</v>
      </c>
      <c r="R3135" s="111" t="s">
        <v>4386</v>
      </c>
      <c r="S3135" s="97" t="s">
        <v>4390</v>
      </c>
      <c r="T3135" s="102" t="s">
        <v>51</v>
      </c>
      <c r="U3135" s="102" t="s">
        <v>227</v>
      </c>
      <c r="V3135" s="102" t="s">
        <v>75</v>
      </c>
      <c r="W3135" s="94">
        <v>58.8</v>
      </c>
      <c r="X3135" s="98">
        <v>18.100000000000001</v>
      </c>
      <c r="Y3135" s="94">
        <v>6750</v>
      </c>
      <c r="Z3135" s="94">
        <f>W3135*Y3135</f>
        <v>396900</v>
      </c>
      <c r="AA3135" s="89">
        <v>7</v>
      </c>
      <c r="AB3135" s="89">
        <v>18</v>
      </c>
      <c r="AC3135" s="94">
        <f>(Z3135*(100-AB3135))/100</f>
        <v>325458</v>
      </c>
      <c r="AD3135" s="94">
        <f>IF(AND(AC3135="",M3132=""),0,IF((AC3135=""),M3132, IF( (M3132=""),AC3135,SUM(AC3132:AC3135)+M3132)))</f>
        <v>2096971.5</v>
      </c>
      <c r="AE3135" s="94">
        <f>IF( (X3135=""),AD3135*1,AD3135*(X3135/100) )</f>
        <v>379551.84150000004</v>
      </c>
      <c r="AF3135" s="94">
        <v>0</v>
      </c>
      <c r="AG3135" s="94">
        <f>IF((AF3135-AE3135) &gt; 1,0,IF((AF3135-AE3135)&lt;0,AE3135-AF3135,AF3135-AE3135))</f>
        <v>379551.84150000004</v>
      </c>
      <c r="AH3135" s="94">
        <v>0.3</v>
      </c>
    </row>
    <row r="3136" spans="1:34" s="99" customFormat="1" x14ac:dyDescent="0.55000000000000004">
      <c r="A3136" s="107"/>
      <c r="B3136" s="102"/>
      <c r="C3136" s="102"/>
      <c r="D3136" s="90"/>
      <c r="E3136" s="102"/>
      <c r="F3136" s="102"/>
      <c r="G3136" s="102"/>
      <c r="H3136" s="102"/>
      <c r="I3136" s="98"/>
      <c r="J3136" s="102"/>
      <c r="K3136" s="94"/>
      <c r="L3136" s="94" t="s">
        <v>63</v>
      </c>
      <c r="M3136" s="94">
        <f>SUM(M3132:M3135)</f>
        <v>278400</v>
      </c>
      <c r="N3136" s="102"/>
      <c r="O3136" s="111"/>
      <c r="P3136" s="96"/>
      <c r="Q3136" s="111"/>
      <c r="R3136" s="111"/>
      <c r="S3136" s="97"/>
      <c r="T3136" s="102"/>
      <c r="U3136" s="102"/>
      <c r="V3136" s="102"/>
      <c r="W3136" s="94"/>
      <c r="X3136" s="98"/>
      <c r="Y3136" s="94"/>
      <c r="Z3136" s="94"/>
      <c r="AA3136" s="89"/>
      <c r="AB3136" s="89"/>
      <c r="AC3136" s="94"/>
      <c r="AD3136" s="94"/>
      <c r="AE3136" s="94">
        <f>SUM(AE3132:AE3135)</f>
        <v>2096971.5</v>
      </c>
      <c r="AF3136" s="94"/>
      <c r="AG3136" s="94">
        <f>SUM(AG3132:AG3135)</f>
        <v>379551.84150000004</v>
      </c>
      <c r="AH3136" s="94"/>
    </row>
    <row r="3137" spans="1:34" s="99" customFormat="1" x14ac:dyDescent="0.55000000000000004">
      <c r="A3137" s="107" t="s">
        <v>4393</v>
      </c>
      <c r="B3137" s="102">
        <v>1358</v>
      </c>
      <c r="C3137" s="102">
        <v>5856</v>
      </c>
      <c r="D3137" s="90" t="s">
        <v>4394</v>
      </c>
      <c r="E3137" s="102" t="s">
        <v>34</v>
      </c>
      <c r="F3137" s="102">
        <v>8630</v>
      </c>
      <c r="G3137" s="102">
        <v>1</v>
      </c>
      <c r="H3137" s="102">
        <v>2</v>
      </c>
      <c r="I3137" s="98">
        <v>24</v>
      </c>
      <c r="J3137" s="102" t="s">
        <v>35</v>
      </c>
      <c r="K3137" s="94">
        <f>((G3137*400)+(H3137*100))+I3137</f>
        <v>624</v>
      </c>
      <c r="L3137" s="94">
        <v>7250</v>
      </c>
      <c r="M3137" s="94">
        <f>K3137*L3137</f>
        <v>4524000</v>
      </c>
      <c r="N3137" s="102">
        <v>1</v>
      </c>
      <c r="O3137" s="111" t="s">
        <v>4391</v>
      </c>
      <c r="P3137" s="96"/>
      <c r="Q3137" s="111" t="s">
        <v>4392</v>
      </c>
      <c r="R3137" s="111" t="s">
        <v>4395</v>
      </c>
      <c r="S3137" s="97" t="s">
        <v>4396</v>
      </c>
      <c r="T3137" s="102" t="s">
        <v>439</v>
      </c>
      <c r="U3137" s="102" t="s">
        <v>45</v>
      </c>
      <c r="V3137" s="102" t="s">
        <v>75</v>
      </c>
      <c r="W3137" s="94">
        <v>28</v>
      </c>
      <c r="X3137" s="98">
        <v>100</v>
      </c>
      <c r="Y3137" s="94">
        <v>6050</v>
      </c>
      <c r="Z3137" s="94">
        <f t="shared" ref="Z3137:Z3143" si="305">W3137*Y3137</f>
        <v>169400</v>
      </c>
      <c r="AA3137" s="89">
        <v>7</v>
      </c>
      <c r="AB3137" s="89">
        <v>7</v>
      </c>
      <c r="AC3137" s="94">
        <f t="shared" ref="AC3137:AC3143" si="306">(Z3137*(100-AB3137))/100</f>
        <v>157542</v>
      </c>
      <c r="AD3137" s="94">
        <f>IF(AND(AC3137="",M3137=""),0,IF((AC3137=""),M3137, IF( (M3137=""),AC3137,SUM(AC3137:AC3137)+M3137)))</f>
        <v>4681542</v>
      </c>
      <c r="AE3137" s="94">
        <f>IF( (X3137=""),AD3137*1,AD3137*(X3137/100) )</f>
        <v>4681542</v>
      </c>
      <c r="AF3137" s="94">
        <v>0</v>
      </c>
      <c r="AG3137" s="94">
        <f t="shared" ref="AG3137:AG3143" si="307">IF((AF3137-AE3137) &gt; 1,0,IF((AF3137-AE3137)&lt;0,AE3137-AF3137,AF3137-AE3137))</f>
        <v>4681542</v>
      </c>
      <c r="AH3137" s="94">
        <v>0.3</v>
      </c>
    </row>
    <row r="3138" spans="1:34" s="99" customFormat="1" x14ac:dyDescent="0.55000000000000004">
      <c r="A3138" s="107"/>
      <c r="B3138" s="102"/>
      <c r="C3138" s="102"/>
      <c r="D3138" s="90"/>
      <c r="E3138" s="102"/>
      <c r="F3138" s="102"/>
      <c r="G3138" s="102"/>
      <c r="H3138" s="102"/>
      <c r="I3138" s="98"/>
      <c r="J3138" s="102"/>
      <c r="K3138" s="94"/>
      <c r="L3138" s="94"/>
      <c r="M3138" s="94"/>
      <c r="N3138" s="102">
        <v>2</v>
      </c>
      <c r="O3138" s="111" t="s">
        <v>4391</v>
      </c>
      <c r="P3138" s="96"/>
      <c r="Q3138" s="111" t="s">
        <v>4392</v>
      </c>
      <c r="R3138" s="111" t="s">
        <v>4395</v>
      </c>
      <c r="S3138" s="97" t="s">
        <v>4397</v>
      </c>
      <c r="T3138" s="102" t="s">
        <v>97</v>
      </c>
      <c r="U3138" s="102" t="s">
        <v>45</v>
      </c>
      <c r="V3138" s="102" t="s">
        <v>75</v>
      </c>
      <c r="W3138" s="94">
        <v>0</v>
      </c>
      <c r="X3138" s="98">
        <v>0</v>
      </c>
      <c r="Y3138" s="94">
        <v>0</v>
      </c>
      <c r="Z3138" s="94">
        <f t="shared" si="305"/>
        <v>0</v>
      </c>
      <c r="AA3138" s="89">
        <v>7</v>
      </c>
      <c r="AB3138" s="89">
        <v>7</v>
      </c>
      <c r="AC3138" s="94">
        <f t="shared" si="306"/>
        <v>0</v>
      </c>
      <c r="AD3138" s="94">
        <v>4500475.2</v>
      </c>
      <c r="AE3138" s="94">
        <f t="shared" ref="AE3138:AE3143" si="308">IF( (X3138=""),AD3138*1,AD3138*(X3138/100) )</f>
        <v>0</v>
      </c>
      <c r="AF3138" s="94">
        <v>0</v>
      </c>
      <c r="AG3138" s="94">
        <f t="shared" si="307"/>
        <v>0</v>
      </c>
      <c r="AH3138" s="94">
        <v>0.3</v>
      </c>
    </row>
    <row r="3139" spans="1:34" s="99" customFormat="1" x14ac:dyDescent="0.55000000000000004">
      <c r="A3139" s="107"/>
      <c r="B3139" s="102">
        <v>1359</v>
      </c>
      <c r="C3139" s="102">
        <v>5861</v>
      </c>
      <c r="D3139" s="90" t="s">
        <v>4398</v>
      </c>
      <c r="E3139" s="102" t="s">
        <v>34</v>
      </c>
      <c r="F3139" s="102">
        <v>8755</v>
      </c>
      <c r="G3139" s="102">
        <v>3</v>
      </c>
      <c r="H3139" s="102">
        <v>0</v>
      </c>
      <c r="I3139" s="98">
        <v>18</v>
      </c>
      <c r="J3139" s="102" t="s">
        <v>35</v>
      </c>
      <c r="K3139" s="94">
        <f>((G3139*400)+(H3139*100))+I3139</f>
        <v>1218</v>
      </c>
      <c r="L3139" s="94">
        <v>7250</v>
      </c>
      <c r="M3139" s="94">
        <f>K3139*L3139</f>
        <v>8830500</v>
      </c>
      <c r="N3139" s="102">
        <v>1</v>
      </c>
      <c r="O3139" s="111" t="s">
        <v>4391</v>
      </c>
      <c r="P3139" s="96"/>
      <c r="Q3139" s="111" t="s">
        <v>4392</v>
      </c>
      <c r="R3139" s="111" t="s">
        <v>4395</v>
      </c>
      <c r="S3139" s="97" t="s">
        <v>4399</v>
      </c>
      <c r="T3139" s="102" t="s">
        <v>51</v>
      </c>
      <c r="U3139" s="102" t="s">
        <v>45</v>
      </c>
      <c r="V3139" s="102" t="s">
        <v>779</v>
      </c>
      <c r="W3139" s="94">
        <v>48</v>
      </c>
      <c r="X3139" s="98">
        <v>100</v>
      </c>
      <c r="Y3139" s="94">
        <v>6750</v>
      </c>
      <c r="Z3139" s="94">
        <f t="shared" si="305"/>
        <v>324000</v>
      </c>
      <c r="AA3139" s="89">
        <v>7</v>
      </c>
      <c r="AB3139" s="89">
        <v>7</v>
      </c>
      <c r="AC3139" s="94">
        <f t="shared" si="306"/>
        <v>301320</v>
      </c>
      <c r="AD3139" s="94">
        <f>IF(AND(AC3139="",M3139=""),0,IF((AC3139=""),M3139, IF( (M3139=""),AC3139,SUM(AC3139:AC3139)+M3139)))</f>
        <v>9131820</v>
      </c>
      <c r="AE3139" s="94">
        <f t="shared" si="308"/>
        <v>9131820</v>
      </c>
      <c r="AF3139" s="94">
        <v>0</v>
      </c>
      <c r="AG3139" s="94">
        <f t="shared" si="307"/>
        <v>9131820</v>
      </c>
      <c r="AH3139" s="94">
        <v>0.3</v>
      </c>
    </row>
    <row r="3140" spans="1:34" s="99" customFormat="1" x14ac:dyDescent="0.55000000000000004">
      <c r="A3140" s="107"/>
      <c r="B3140" s="102">
        <v>1360</v>
      </c>
      <c r="C3140" s="102">
        <v>5857</v>
      </c>
      <c r="D3140" s="90" t="s">
        <v>4400</v>
      </c>
      <c r="E3140" s="102" t="s">
        <v>34</v>
      </c>
      <c r="F3140" s="102">
        <v>8785</v>
      </c>
      <c r="G3140" s="102">
        <v>2</v>
      </c>
      <c r="H3140" s="102">
        <v>0</v>
      </c>
      <c r="I3140" s="98">
        <v>93</v>
      </c>
      <c r="J3140" s="102" t="s">
        <v>35</v>
      </c>
      <c r="K3140" s="94">
        <f>((G3140*400)+(H3140*100))+I3140</f>
        <v>893</v>
      </c>
      <c r="L3140" s="94">
        <v>7250</v>
      </c>
      <c r="M3140" s="94">
        <f>K3140*L3140</f>
        <v>6474250</v>
      </c>
      <c r="N3140" s="102">
        <v>1</v>
      </c>
      <c r="O3140" s="111" t="s">
        <v>4391</v>
      </c>
      <c r="P3140" s="96"/>
      <c r="Q3140" s="111" t="s">
        <v>4392</v>
      </c>
      <c r="R3140" s="111" t="s">
        <v>4395</v>
      </c>
      <c r="S3140" s="97" t="s">
        <v>4401</v>
      </c>
      <c r="T3140" s="102" t="s">
        <v>95</v>
      </c>
      <c r="U3140" s="102" t="s">
        <v>45</v>
      </c>
      <c r="V3140" s="102" t="s">
        <v>75</v>
      </c>
      <c r="W3140" s="94">
        <v>200</v>
      </c>
      <c r="X3140" s="98">
        <v>50</v>
      </c>
      <c r="Y3140" s="94">
        <v>5500</v>
      </c>
      <c r="Z3140" s="94">
        <f t="shared" si="305"/>
        <v>1100000</v>
      </c>
      <c r="AA3140" s="89">
        <v>7</v>
      </c>
      <c r="AB3140" s="89">
        <v>7</v>
      </c>
      <c r="AC3140" s="94">
        <f t="shared" si="306"/>
        <v>1023000</v>
      </c>
      <c r="AD3140" s="94">
        <f>IF(AND(AC3140="",M3140=""),0,IF((AC3140=""),M3140, IF( (M3140=""),AC3140,SUM(AC3140:AC3141)+M3140)))</f>
        <v>8752750</v>
      </c>
      <c r="AE3140" s="94">
        <f t="shared" si="308"/>
        <v>4376375</v>
      </c>
      <c r="AF3140" s="94">
        <v>0</v>
      </c>
      <c r="AG3140" s="94">
        <f t="shared" si="307"/>
        <v>4376375</v>
      </c>
      <c r="AH3140" s="94">
        <v>0.3</v>
      </c>
    </row>
    <row r="3141" spans="1:34" s="99" customFormat="1" x14ac:dyDescent="0.55000000000000004">
      <c r="A3141" s="107"/>
      <c r="B3141" s="102"/>
      <c r="C3141" s="102"/>
      <c r="D3141" s="90"/>
      <c r="E3141" s="102"/>
      <c r="F3141" s="102"/>
      <c r="G3141" s="102"/>
      <c r="H3141" s="102"/>
      <c r="I3141" s="98"/>
      <c r="J3141" s="102"/>
      <c r="K3141" s="94"/>
      <c r="L3141" s="94"/>
      <c r="M3141" s="94"/>
      <c r="N3141" s="102">
        <v>2</v>
      </c>
      <c r="O3141" s="111" t="s">
        <v>4391</v>
      </c>
      <c r="P3141" s="96"/>
      <c r="Q3141" s="111" t="s">
        <v>4392</v>
      </c>
      <c r="R3141" s="111" t="s">
        <v>4395</v>
      </c>
      <c r="S3141" s="97" t="s">
        <v>4402</v>
      </c>
      <c r="T3141" s="102" t="s">
        <v>51</v>
      </c>
      <c r="U3141" s="102" t="s">
        <v>45</v>
      </c>
      <c r="V3141" s="102" t="s">
        <v>75</v>
      </c>
      <c r="W3141" s="94">
        <v>200</v>
      </c>
      <c r="X3141" s="98">
        <v>50</v>
      </c>
      <c r="Y3141" s="94">
        <v>6750</v>
      </c>
      <c r="Z3141" s="94">
        <f t="shared" si="305"/>
        <v>1350000</v>
      </c>
      <c r="AA3141" s="89">
        <v>7</v>
      </c>
      <c r="AB3141" s="89">
        <v>7</v>
      </c>
      <c r="AC3141" s="94">
        <f t="shared" si="306"/>
        <v>1255500</v>
      </c>
      <c r="AD3141" s="94">
        <f>IF(AND(AC3141="",M3140=""),0,IF((AC3141=""),M3140, IF( (M3140=""),AC3141,SUM(AC3140:AC3141)+M3140)))</f>
        <v>8752750</v>
      </c>
      <c r="AE3141" s="94">
        <f t="shared" si="308"/>
        <v>4376375</v>
      </c>
      <c r="AF3141" s="94">
        <v>0</v>
      </c>
      <c r="AG3141" s="94">
        <f t="shared" si="307"/>
        <v>4376375</v>
      </c>
      <c r="AH3141" s="94">
        <v>0.3</v>
      </c>
    </row>
    <row r="3142" spans="1:34" s="99" customFormat="1" x14ac:dyDescent="0.55000000000000004">
      <c r="A3142" s="107"/>
      <c r="B3142" s="102">
        <v>1361</v>
      </c>
      <c r="C3142" s="102">
        <v>5863</v>
      </c>
      <c r="D3142" s="90" t="s">
        <v>4403</v>
      </c>
      <c r="E3142" s="102" t="s">
        <v>34</v>
      </c>
      <c r="F3142" s="102">
        <v>8794</v>
      </c>
      <c r="G3142" s="102">
        <v>2</v>
      </c>
      <c r="H3142" s="102">
        <v>1</v>
      </c>
      <c r="I3142" s="98">
        <v>73</v>
      </c>
      <c r="J3142" s="102" t="s">
        <v>35</v>
      </c>
      <c r="K3142" s="94">
        <f>((G3142*400)+(H3142*100))+I3142</f>
        <v>973</v>
      </c>
      <c r="L3142" s="94">
        <v>5400</v>
      </c>
      <c r="M3142" s="94">
        <f>K3142*L3142</f>
        <v>5254200</v>
      </c>
      <c r="N3142" s="102">
        <v>1</v>
      </c>
      <c r="O3142" s="111" t="s">
        <v>4391</v>
      </c>
      <c r="P3142" s="96"/>
      <c r="Q3142" s="111" t="s">
        <v>4392</v>
      </c>
      <c r="R3142" s="111" t="s">
        <v>4395</v>
      </c>
      <c r="S3142" s="97" t="s">
        <v>4404</v>
      </c>
      <c r="T3142" s="102" t="s">
        <v>97</v>
      </c>
      <c r="U3142" s="102" t="s">
        <v>45</v>
      </c>
      <c r="V3142" s="102" t="s">
        <v>75</v>
      </c>
      <c r="W3142" s="94">
        <v>0</v>
      </c>
      <c r="X3142" s="98">
        <v>0</v>
      </c>
      <c r="Y3142" s="94">
        <v>0</v>
      </c>
      <c r="Z3142" s="94">
        <f t="shared" si="305"/>
        <v>0</v>
      </c>
      <c r="AA3142" s="89">
        <v>7</v>
      </c>
      <c r="AB3142" s="89">
        <v>7</v>
      </c>
      <c r="AC3142" s="94">
        <f t="shared" si="306"/>
        <v>0</v>
      </c>
      <c r="AD3142" s="94">
        <v>5254200</v>
      </c>
      <c r="AE3142" s="94">
        <f t="shared" si="308"/>
        <v>0</v>
      </c>
      <c r="AF3142" s="94">
        <v>0</v>
      </c>
      <c r="AG3142" s="94">
        <f t="shared" si="307"/>
        <v>0</v>
      </c>
      <c r="AH3142" s="94">
        <v>0.3</v>
      </c>
    </row>
    <row r="3143" spans="1:34" s="99" customFormat="1" x14ac:dyDescent="0.55000000000000004">
      <c r="A3143" s="107"/>
      <c r="B3143" s="102"/>
      <c r="C3143" s="102"/>
      <c r="D3143" s="90"/>
      <c r="E3143" s="102"/>
      <c r="F3143" s="102"/>
      <c r="G3143" s="102"/>
      <c r="H3143" s="102"/>
      <c r="I3143" s="98"/>
      <c r="J3143" s="102"/>
      <c r="K3143" s="94"/>
      <c r="L3143" s="94"/>
      <c r="M3143" s="94"/>
      <c r="N3143" s="102">
        <v>2</v>
      </c>
      <c r="O3143" s="111" t="s">
        <v>4391</v>
      </c>
      <c r="P3143" s="96"/>
      <c r="Q3143" s="111" t="s">
        <v>4392</v>
      </c>
      <c r="R3143" s="111" t="s">
        <v>4395</v>
      </c>
      <c r="S3143" s="97" t="s">
        <v>4405</v>
      </c>
      <c r="T3143" s="102" t="s">
        <v>4406</v>
      </c>
      <c r="U3143" s="102" t="s">
        <v>45</v>
      </c>
      <c r="V3143" s="102" t="s">
        <v>75</v>
      </c>
      <c r="W3143" s="94">
        <v>680</v>
      </c>
      <c r="X3143" s="98">
        <v>100</v>
      </c>
      <c r="Y3143" s="94">
        <v>13500</v>
      </c>
      <c r="Z3143" s="94">
        <f t="shared" si="305"/>
        <v>9180000</v>
      </c>
      <c r="AA3143" s="89">
        <v>7</v>
      </c>
      <c r="AB3143" s="89">
        <v>7</v>
      </c>
      <c r="AC3143" s="94">
        <f t="shared" si="306"/>
        <v>8537400</v>
      </c>
      <c r="AD3143" s="94">
        <f>IF(AND(AC3143="",M3142=""),0,IF((AC3143=""),M3142, IF( (M3142=""),AC3143,SUM(AC3143:AC3143)+M3142)))</f>
        <v>13791600</v>
      </c>
      <c r="AE3143" s="94">
        <f t="shared" si="308"/>
        <v>13791600</v>
      </c>
      <c r="AF3143" s="94">
        <v>0</v>
      </c>
      <c r="AG3143" s="94">
        <f t="shared" si="307"/>
        <v>13791600</v>
      </c>
      <c r="AH3143" s="94">
        <v>0.3</v>
      </c>
    </row>
    <row r="3144" spans="1:34" s="99" customFormat="1" x14ac:dyDescent="0.55000000000000004">
      <c r="A3144" s="107"/>
      <c r="B3144" s="102"/>
      <c r="C3144" s="102"/>
      <c r="D3144" s="90"/>
      <c r="E3144" s="102"/>
      <c r="F3144" s="102"/>
      <c r="G3144" s="102"/>
      <c r="H3144" s="102"/>
      <c r="I3144" s="98"/>
      <c r="J3144" s="102"/>
      <c r="K3144" s="94"/>
      <c r="L3144" s="94" t="s">
        <v>63</v>
      </c>
      <c r="M3144" s="94">
        <f>SUM(M3137:M3143)</f>
        <v>25082950</v>
      </c>
      <c r="N3144" s="102"/>
      <c r="O3144" s="111"/>
      <c r="P3144" s="96"/>
      <c r="Q3144" s="111"/>
      <c r="R3144" s="111"/>
      <c r="S3144" s="97"/>
      <c r="T3144" s="102"/>
      <c r="U3144" s="102"/>
      <c r="V3144" s="102"/>
      <c r="W3144" s="94"/>
      <c r="X3144" s="98"/>
      <c r="Y3144" s="94"/>
      <c r="Z3144" s="94"/>
      <c r="AA3144" s="89"/>
      <c r="AB3144" s="89"/>
      <c r="AC3144" s="94"/>
      <c r="AD3144" s="94"/>
      <c r="AE3144" s="94">
        <f>SUM(AE3137:AE3143)</f>
        <v>36357712</v>
      </c>
      <c r="AF3144" s="94"/>
      <c r="AG3144" s="94">
        <f>SUM(AG3137:AG3143)</f>
        <v>36357712</v>
      </c>
      <c r="AH3144" s="94"/>
    </row>
    <row r="3145" spans="1:34" s="99" customFormat="1" x14ac:dyDescent="0.55000000000000004">
      <c r="A3145" s="107" t="s">
        <v>4409</v>
      </c>
      <c r="B3145" s="102">
        <v>1362</v>
      </c>
      <c r="C3145" s="102">
        <v>8603</v>
      </c>
      <c r="D3145" s="90" t="s">
        <v>4410</v>
      </c>
      <c r="E3145" s="102" t="s">
        <v>34</v>
      </c>
      <c r="F3145" s="102">
        <v>3789</v>
      </c>
      <c r="G3145" s="102">
        <v>0</v>
      </c>
      <c r="H3145" s="102">
        <v>1</v>
      </c>
      <c r="I3145" s="98">
        <v>15</v>
      </c>
      <c r="J3145" s="102" t="s">
        <v>35</v>
      </c>
      <c r="K3145" s="94">
        <f>((G3145*400)+(H3145*100))+I3145</f>
        <v>115</v>
      </c>
      <c r="L3145" s="94">
        <v>800</v>
      </c>
      <c r="M3145" s="94">
        <f>K3145*L3145</f>
        <v>92000</v>
      </c>
      <c r="N3145" s="102">
        <v>1</v>
      </c>
      <c r="O3145" s="111" t="s">
        <v>4407</v>
      </c>
      <c r="P3145" s="96">
        <v>3570800352980</v>
      </c>
      <c r="Q3145" s="111" t="s">
        <v>4408</v>
      </c>
      <c r="R3145" s="111" t="s">
        <v>4411</v>
      </c>
      <c r="S3145" s="97" t="s">
        <v>4412</v>
      </c>
      <c r="T3145" s="102" t="s">
        <v>51</v>
      </c>
      <c r="U3145" s="102" t="s">
        <v>227</v>
      </c>
      <c r="V3145" s="102" t="s">
        <v>52</v>
      </c>
      <c r="W3145" s="94">
        <v>522.21</v>
      </c>
      <c r="X3145" s="98">
        <v>83.38</v>
      </c>
      <c r="Y3145" s="94">
        <v>6750</v>
      </c>
      <c r="Z3145" s="94">
        <f>W3145*Y3145</f>
        <v>3524917.5000000005</v>
      </c>
      <c r="AA3145" s="89">
        <v>7</v>
      </c>
      <c r="AB3145" s="89">
        <v>18</v>
      </c>
      <c r="AC3145" s="94">
        <f>(Z3145*(100-AB3145))/100</f>
        <v>2890432.3500000006</v>
      </c>
      <c r="AD3145" s="94">
        <f>IF(AND(AC3145="",M3145=""),0,IF((AC3145=""),M3145, IF( (M3145=""),AC3145,SUM(AC3145:AC3148)+M3145)))</f>
        <v>3506863.7300000004</v>
      </c>
      <c r="AE3145" s="94">
        <f>IF( (X3145=""),AD3145*1,AD3145*(X3145/100) )</f>
        <v>2924022.9780740002</v>
      </c>
      <c r="AF3145" s="94">
        <v>50000000</v>
      </c>
      <c r="AG3145" s="94">
        <f>IF((AF3145-AE3145) &gt; 1,0,IF((AF3145-AE3145)&lt;0,AE3145-AF3145,AF3145-AE3145))</f>
        <v>0</v>
      </c>
      <c r="AH3145" s="94">
        <v>0.02</v>
      </c>
    </row>
    <row r="3146" spans="1:34" s="99" customFormat="1" x14ac:dyDescent="0.55000000000000004">
      <c r="A3146" s="107"/>
      <c r="B3146" s="102"/>
      <c r="C3146" s="102"/>
      <c r="D3146" s="90"/>
      <c r="E3146" s="102"/>
      <c r="F3146" s="102"/>
      <c r="G3146" s="102"/>
      <c r="H3146" s="102"/>
      <c r="I3146" s="98"/>
      <c r="J3146" s="102"/>
      <c r="K3146" s="94"/>
      <c r="L3146" s="94"/>
      <c r="M3146" s="94"/>
      <c r="N3146" s="102">
        <v>2</v>
      </c>
      <c r="O3146" s="111" t="s">
        <v>4407</v>
      </c>
      <c r="P3146" s="96">
        <v>3570800352980</v>
      </c>
      <c r="Q3146" s="111" t="s">
        <v>4408</v>
      </c>
      <c r="R3146" s="111" t="s">
        <v>4411</v>
      </c>
      <c r="S3146" s="97" t="s">
        <v>4413</v>
      </c>
      <c r="T3146" s="102" t="s">
        <v>51</v>
      </c>
      <c r="U3146" s="102" t="s">
        <v>45</v>
      </c>
      <c r="V3146" s="102" t="s">
        <v>75</v>
      </c>
      <c r="W3146" s="94">
        <v>54</v>
      </c>
      <c r="X3146" s="98">
        <v>8.6199999999999992</v>
      </c>
      <c r="Y3146" s="94">
        <v>6750</v>
      </c>
      <c r="Z3146" s="94">
        <f>W3146*Y3146</f>
        <v>364500</v>
      </c>
      <c r="AA3146" s="89">
        <v>7</v>
      </c>
      <c r="AB3146" s="89">
        <v>7</v>
      </c>
      <c r="AC3146" s="94">
        <f>(Z3146*(100-AB3146))/100</f>
        <v>338985</v>
      </c>
      <c r="AD3146" s="94">
        <f>IF(AND(AC3146="",M3145=""),0,IF((AC3146=""),M3145, IF( (M3145=""),AC3146,SUM(AC3145:AC3151)+M3145)))</f>
        <v>3506863.7300000004</v>
      </c>
      <c r="AE3146" s="94">
        <f>IF( (X3146=""),AD3146*1,AD3146*(X3146/100) )</f>
        <v>302291.65352600004</v>
      </c>
      <c r="AF3146" s="94">
        <v>0</v>
      </c>
      <c r="AG3146" s="94">
        <f>IF((AF3146-AE3146) &gt; 1,0,IF((AF3146-AE3146)&lt;0,AE3146-AF3146,AF3146-AE3146))</f>
        <v>302291.65352600004</v>
      </c>
      <c r="AH3146" s="94">
        <v>0.3</v>
      </c>
    </row>
    <row r="3147" spans="1:34" s="99" customFormat="1" x14ac:dyDescent="0.55000000000000004">
      <c r="A3147" s="107"/>
      <c r="B3147" s="102"/>
      <c r="C3147" s="102"/>
      <c r="D3147" s="90"/>
      <c r="E3147" s="102"/>
      <c r="F3147" s="102"/>
      <c r="G3147" s="102"/>
      <c r="H3147" s="102"/>
      <c r="I3147" s="98"/>
      <c r="J3147" s="102"/>
      <c r="K3147" s="94"/>
      <c r="L3147" s="94"/>
      <c r="M3147" s="94"/>
      <c r="N3147" s="102">
        <v>3</v>
      </c>
      <c r="O3147" s="111" t="s">
        <v>4407</v>
      </c>
      <c r="P3147" s="96">
        <v>3570800352980</v>
      </c>
      <c r="Q3147" s="111" t="s">
        <v>4408</v>
      </c>
      <c r="R3147" s="111" t="s">
        <v>4411</v>
      </c>
      <c r="S3147" s="97" t="s">
        <v>4414</v>
      </c>
      <c r="T3147" s="102" t="s">
        <v>343</v>
      </c>
      <c r="U3147" s="102" t="s">
        <v>227</v>
      </c>
      <c r="V3147" s="102" t="s">
        <v>52</v>
      </c>
      <c r="W3147" s="94">
        <v>26.98</v>
      </c>
      <c r="X3147" s="98">
        <v>4.3099999999999996</v>
      </c>
      <c r="Y3147" s="94">
        <v>5600</v>
      </c>
      <c r="Z3147" s="94">
        <f>W3147*Y3147</f>
        <v>151088</v>
      </c>
      <c r="AA3147" s="89">
        <v>2</v>
      </c>
      <c r="AB3147" s="89">
        <v>4</v>
      </c>
      <c r="AC3147" s="94">
        <f>(Z3147*(100-AB3147))/100</f>
        <v>145044.48000000001</v>
      </c>
      <c r="AD3147" s="94">
        <f>IF(AND(AC3147="",M3145=""),0,IF((AC3147=""),M3145, IF( (M3145=""),AC3147,SUM(AC3145:AC3151)+M3145)))</f>
        <v>3506863.7300000004</v>
      </c>
      <c r="AE3147" s="94">
        <f>IF( (X3147=""),AD3147*1,AD3147*(X3147/100) )</f>
        <v>151145.82676300002</v>
      </c>
      <c r="AF3147" s="94">
        <v>50000000</v>
      </c>
      <c r="AG3147" s="94">
        <f>IF((AF3147-AE3147) &gt; 1,0,IF((AF3147-AE3147)&lt;0,AE3147-AF3147,AF3147-AE3147))</f>
        <v>0</v>
      </c>
      <c r="AH3147" s="94">
        <v>0.02</v>
      </c>
    </row>
    <row r="3148" spans="1:34" s="99" customFormat="1" x14ac:dyDescent="0.55000000000000004">
      <c r="A3148" s="107"/>
      <c r="B3148" s="102"/>
      <c r="C3148" s="102"/>
      <c r="D3148" s="90"/>
      <c r="E3148" s="102"/>
      <c r="F3148" s="102"/>
      <c r="G3148" s="102"/>
      <c r="H3148" s="102"/>
      <c r="I3148" s="98"/>
      <c r="J3148" s="102"/>
      <c r="K3148" s="94"/>
      <c r="L3148" s="94"/>
      <c r="M3148" s="94"/>
      <c r="N3148" s="102">
        <v>4</v>
      </c>
      <c r="O3148" s="111" t="s">
        <v>4407</v>
      </c>
      <c r="P3148" s="96">
        <v>3570800352980</v>
      </c>
      <c r="Q3148" s="111" t="s">
        <v>4408</v>
      </c>
      <c r="R3148" s="111" t="s">
        <v>4411</v>
      </c>
      <c r="S3148" s="97" t="s">
        <v>4414</v>
      </c>
      <c r="T3148" s="102" t="s">
        <v>55</v>
      </c>
      <c r="U3148" s="102" t="s">
        <v>45</v>
      </c>
      <c r="V3148" s="102" t="s">
        <v>52</v>
      </c>
      <c r="W3148" s="94">
        <v>23.1</v>
      </c>
      <c r="X3148" s="98">
        <v>3.69</v>
      </c>
      <c r="Y3148" s="94">
        <v>2650</v>
      </c>
      <c r="Z3148" s="94">
        <f>W3148*Y3148</f>
        <v>61215.000000000007</v>
      </c>
      <c r="AA3148" s="89">
        <v>22</v>
      </c>
      <c r="AB3148" s="89">
        <v>34</v>
      </c>
      <c r="AC3148" s="94">
        <f>(Z3148*(100-AB3148))/100</f>
        <v>40401.9</v>
      </c>
      <c r="AD3148" s="94">
        <f>IF(AND(AC3148="",M3145=""),0,IF((AC3148=""),M3145, IF( (M3145=""),AC3148,SUM(AC3145:AC3151)+M3145)))</f>
        <v>3506863.7300000004</v>
      </c>
      <c r="AE3148" s="94">
        <f>IF( (X3148=""),AD3148*1,AD3148*(X3148/100) )</f>
        <v>129403.27163700003</v>
      </c>
      <c r="AF3148" s="94">
        <v>50000000</v>
      </c>
      <c r="AG3148" s="94">
        <f>IF((AF3148-AE3148) &gt; 1,0,IF((AF3148-AE3148)&lt;0,AE3148-AF3148,AF3148-AE3148))</f>
        <v>0</v>
      </c>
      <c r="AH3148" s="94">
        <v>0.02</v>
      </c>
    </row>
    <row r="3149" spans="1:34" s="74" customFormat="1" x14ac:dyDescent="0.55000000000000004">
      <c r="A3149" s="108"/>
      <c r="B3149" s="109">
        <v>1363</v>
      </c>
      <c r="C3149" s="102">
        <v>9279</v>
      </c>
      <c r="D3149" s="90" t="s">
        <v>4415</v>
      </c>
      <c r="E3149" s="102" t="s">
        <v>34</v>
      </c>
      <c r="F3149" s="102">
        <v>20449</v>
      </c>
      <c r="G3149" s="102">
        <v>2</v>
      </c>
      <c r="H3149" s="102">
        <v>2</v>
      </c>
      <c r="I3149" s="98">
        <v>62</v>
      </c>
      <c r="J3149" s="102" t="s">
        <v>38</v>
      </c>
      <c r="K3149" s="94">
        <f>((G3149*400)+(H3149*100))+I3149</f>
        <v>1062</v>
      </c>
      <c r="L3149" s="94">
        <v>250</v>
      </c>
      <c r="M3149" s="94">
        <f>K3149*L3149</f>
        <v>265500</v>
      </c>
      <c r="N3149" s="102"/>
      <c r="O3149" s="111"/>
      <c r="P3149" s="96"/>
      <c r="Q3149" s="111"/>
      <c r="R3149" s="111"/>
      <c r="S3149" s="97"/>
      <c r="T3149" s="102"/>
      <c r="U3149" s="102"/>
      <c r="V3149" s="102"/>
      <c r="W3149" s="94"/>
      <c r="X3149" s="98"/>
      <c r="Y3149" s="94"/>
      <c r="Z3149" s="94"/>
      <c r="AA3149" s="89"/>
      <c r="AB3149" s="89"/>
      <c r="AC3149" s="94"/>
      <c r="AD3149" s="94">
        <f>IF(AND(AC3149="",M3149=""),0,IF((AC3149=""),M3149,IF((M3149=""),AC3149,AC3149+M3149)))</f>
        <v>265500</v>
      </c>
      <c r="AE3149" s="94">
        <f>IF( (X3149=""),AD3149*1,AD3149*(X3149/100) )</f>
        <v>265500</v>
      </c>
      <c r="AF3149" s="94">
        <v>50000000</v>
      </c>
      <c r="AG3149" s="94">
        <f>IF((AF3149-AE3149) &gt; 1,0,IF((AF3149-AE3149)&lt;0,AE3149-AF3149,AF3149-AE3149))</f>
        <v>0</v>
      </c>
      <c r="AH3149" s="94">
        <v>0.01</v>
      </c>
    </row>
    <row r="3150" spans="1:34" s="74" customFormat="1" x14ac:dyDescent="0.55000000000000004">
      <c r="A3150" s="108"/>
      <c r="B3150" s="109"/>
      <c r="C3150" s="102"/>
      <c r="D3150" s="90"/>
      <c r="E3150" s="102"/>
      <c r="F3150" s="102"/>
      <c r="G3150" s="102"/>
      <c r="H3150" s="102"/>
      <c r="I3150" s="98"/>
      <c r="J3150" s="102"/>
      <c r="K3150" s="94"/>
      <c r="L3150" s="94" t="s">
        <v>63</v>
      </c>
      <c r="M3150" s="94">
        <f>SUM(M3145:M3149)</f>
        <v>357500</v>
      </c>
      <c r="N3150" s="102"/>
      <c r="O3150" s="111"/>
      <c r="P3150" s="96"/>
      <c r="Q3150" s="111"/>
      <c r="R3150" s="111"/>
      <c r="S3150" s="97"/>
      <c r="T3150" s="102"/>
      <c r="U3150" s="102"/>
      <c r="V3150" s="102"/>
      <c r="W3150" s="94"/>
      <c r="X3150" s="98"/>
      <c r="Y3150" s="94"/>
      <c r="Z3150" s="94"/>
      <c r="AA3150" s="89"/>
      <c r="AB3150" s="89"/>
      <c r="AC3150" s="94"/>
      <c r="AD3150" s="94">
        <f>SUM(AD3145:AD3149)</f>
        <v>14292954.920000002</v>
      </c>
      <c r="AE3150" s="94">
        <f>SUM(AE3145:AE3149)</f>
        <v>3772363.7300000004</v>
      </c>
      <c r="AF3150" s="94"/>
      <c r="AG3150" s="94">
        <f>SUM(AG3145:AG3149)</f>
        <v>302291.65352600004</v>
      </c>
      <c r="AH3150" s="94"/>
    </row>
    <row r="3151" spans="1:34" s="74" customFormat="1" x14ac:dyDescent="0.55000000000000004">
      <c r="A3151" s="108" t="s">
        <v>4416</v>
      </c>
      <c r="B3151" s="109">
        <v>1364</v>
      </c>
      <c r="C3151" s="102">
        <v>7748</v>
      </c>
      <c r="D3151" s="90" t="s">
        <v>4417</v>
      </c>
      <c r="E3151" s="207" t="s">
        <v>67</v>
      </c>
      <c r="F3151" s="102">
        <v>4191</v>
      </c>
      <c r="G3151" s="102">
        <v>13</v>
      </c>
      <c r="H3151" s="102">
        <v>1</v>
      </c>
      <c r="I3151" s="98">
        <v>90</v>
      </c>
      <c r="J3151" s="102" t="s">
        <v>38</v>
      </c>
      <c r="K3151" s="94">
        <f>((G3151*400)+(H3151*100))+I3151</f>
        <v>5390</v>
      </c>
      <c r="L3151" s="94">
        <v>300</v>
      </c>
      <c r="M3151" s="94">
        <f>K3151*L3151</f>
        <v>1617000</v>
      </c>
      <c r="N3151" s="102"/>
      <c r="O3151" s="111"/>
      <c r="P3151" s="96"/>
      <c r="Q3151" s="111"/>
      <c r="R3151" s="111"/>
      <c r="S3151" s="97"/>
      <c r="T3151" s="102"/>
      <c r="U3151" s="102"/>
      <c r="V3151" s="102"/>
      <c r="W3151" s="94"/>
      <c r="X3151" s="98"/>
      <c r="Y3151" s="94"/>
      <c r="Z3151" s="94"/>
      <c r="AA3151" s="89"/>
      <c r="AB3151" s="89"/>
      <c r="AC3151" s="94"/>
      <c r="AD3151" s="94">
        <f>IF(AND(AC3151="",M3151=""),0,IF((AC3151=""),M3151,IF((M3151=""),AC3151,AC3151+M3151)))</f>
        <v>1617000</v>
      </c>
      <c r="AE3151" s="94">
        <f>IF( (X3151=""),AD3151*1,AD3151*(X3151/100) )</f>
        <v>1617000</v>
      </c>
      <c r="AF3151" s="94">
        <v>0</v>
      </c>
      <c r="AG3151" s="94">
        <f>IF((AF3151-AE3151) &gt; 1,0,IF((AF3151-AE3151)&lt;0,AE3151-AF3151,AF3151-AE3151))</f>
        <v>1617000</v>
      </c>
      <c r="AH3151" s="94">
        <v>0.01</v>
      </c>
    </row>
    <row r="3152" spans="1:34" s="74" customFormat="1" x14ac:dyDescent="0.55000000000000004">
      <c r="A3152" s="108"/>
      <c r="B3152" s="109"/>
      <c r="C3152" s="102"/>
      <c r="D3152" s="90"/>
      <c r="E3152" s="102"/>
      <c r="F3152" s="102"/>
      <c r="G3152" s="102"/>
      <c r="H3152" s="102"/>
      <c r="I3152" s="98"/>
      <c r="J3152" s="102"/>
      <c r="K3152" s="94"/>
      <c r="L3152" s="94" t="s">
        <v>63</v>
      </c>
      <c r="M3152" s="94">
        <f>SUM(M3151:M3151)</f>
        <v>1617000</v>
      </c>
      <c r="N3152" s="102"/>
      <c r="O3152" s="111"/>
      <c r="P3152" s="96"/>
      <c r="Q3152" s="111"/>
      <c r="R3152" s="111"/>
      <c r="S3152" s="97"/>
      <c r="T3152" s="102"/>
      <c r="U3152" s="102"/>
      <c r="V3152" s="102"/>
      <c r="W3152" s="94"/>
      <c r="X3152" s="98"/>
      <c r="Y3152" s="94"/>
      <c r="Z3152" s="94"/>
      <c r="AA3152" s="89"/>
      <c r="AB3152" s="89"/>
      <c r="AC3152" s="94"/>
      <c r="AD3152" s="94">
        <f>SUM(AD3151:AD3151)</f>
        <v>1617000</v>
      </c>
      <c r="AE3152" s="94">
        <f>SUM(AE3151:AE3151)</f>
        <v>1617000</v>
      </c>
      <c r="AF3152" s="94"/>
      <c r="AG3152" s="94">
        <f>SUM(AG3151:AG3151)</f>
        <v>1617000</v>
      </c>
      <c r="AH3152" s="94"/>
    </row>
    <row r="3153" spans="1:34" s="74" customFormat="1" x14ac:dyDescent="0.55000000000000004">
      <c r="A3153" s="108" t="s">
        <v>4420</v>
      </c>
      <c r="B3153" s="109">
        <v>1365</v>
      </c>
      <c r="C3153" s="102">
        <v>7701</v>
      </c>
      <c r="D3153" s="90" t="s">
        <v>4421</v>
      </c>
      <c r="E3153" s="102" t="s">
        <v>34</v>
      </c>
      <c r="F3153" s="102">
        <v>2464</v>
      </c>
      <c r="G3153" s="102">
        <v>0</v>
      </c>
      <c r="H3153" s="102">
        <v>0</v>
      </c>
      <c r="I3153" s="98">
        <v>58</v>
      </c>
      <c r="J3153" s="102" t="s">
        <v>35</v>
      </c>
      <c r="K3153" s="94">
        <f>((G3153*400)+(H3153*100))+I3153</f>
        <v>58</v>
      </c>
      <c r="L3153" s="94">
        <v>375</v>
      </c>
      <c r="M3153" s="94">
        <f>K3153*L3153</f>
        <v>21750</v>
      </c>
      <c r="N3153" s="102">
        <v>1</v>
      </c>
      <c r="O3153" s="111" t="s">
        <v>4418</v>
      </c>
      <c r="P3153" s="96"/>
      <c r="Q3153" s="111" t="s">
        <v>4419</v>
      </c>
      <c r="R3153" s="111" t="s">
        <v>4422</v>
      </c>
      <c r="S3153" s="97" t="s">
        <v>4423</v>
      </c>
      <c r="T3153" s="102" t="s">
        <v>51</v>
      </c>
      <c r="U3153" s="102" t="s">
        <v>45</v>
      </c>
      <c r="V3153" s="102" t="s">
        <v>52</v>
      </c>
      <c r="W3153" s="94">
        <v>267.8</v>
      </c>
      <c r="X3153" s="98">
        <v>85.61</v>
      </c>
      <c r="Y3153" s="94">
        <v>6750</v>
      </c>
      <c r="Z3153" s="94">
        <f>W3153*Y3153</f>
        <v>1807650</v>
      </c>
      <c r="AA3153" s="89">
        <v>6</v>
      </c>
      <c r="AB3153" s="89">
        <v>6</v>
      </c>
      <c r="AC3153" s="94">
        <f>(Z3153*(100-AB3153))/100</f>
        <v>1699191</v>
      </c>
      <c r="AD3153" s="94">
        <f>IF(AND(AC3153="",M3153=""),0,IF((AC3153=""),M3153, IF( (M3153=""),AC3153,AC3153+M3153)))</f>
        <v>1720941</v>
      </c>
      <c r="AE3153" s="94">
        <f>IF( (X3153=""),AD3153*1,( M3153+(SUM(AC3153:AC3153)) )*(X3153/100) )</f>
        <v>1473297.5900999999</v>
      </c>
      <c r="AF3153" s="94">
        <v>50000000</v>
      </c>
      <c r="AG3153" s="94">
        <f>IF((AF3153-AE3153) &gt; 1,0,IF((AF3153-AE3153)&lt;0,AE3153-AF3153,AF3153-AE3153))</f>
        <v>0</v>
      </c>
      <c r="AH3153" s="94">
        <v>0.02</v>
      </c>
    </row>
    <row r="3154" spans="1:34" s="74" customFormat="1" x14ac:dyDescent="0.55000000000000004">
      <c r="A3154" s="108"/>
      <c r="B3154" s="109"/>
      <c r="C3154" s="102"/>
      <c r="D3154" s="90"/>
      <c r="E3154" s="102"/>
      <c r="F3154" s="102"/>
      <c r="G3154" s="102"/>
      <c r="H3154" s="102"/>
      <c r="I3154" s="98"/>
      <c r="J3154" s="102"/>
      <c r="K3154" s="94"/>
      <c r="L3154" s="94"/>
      <c r="M3154" s="94"/>
      <c r="N3154" s="102">
        <v>2</v>
      </c>
      <c r="O3154" s="111" t="s">
        <v>4418</v>
      </c>
      <c r="P3154" s="96"/>
      <c r="Q3154" s="111" t="s">
        <v>4419</v>
      </c>
      <c r="R3154" s="111" t="s">
        <v>4422</v>
      </c>
      <c r="S3154" s="97" t="s">
        <v>4424</v>
      </c>
      <c r="T3154" s="102" t="s">
        <v>15159</v>
      </c>
      <c r="U3154" s="102" t="s">
        <v>45</v>
      </c>
      <c r="V3154" s="102" t="s">
        <v>52</v>
      </c>
      <c r="W3154" s="94">
        <v>45</v>
      </c>
      <c r="X3154" s="98">
        <v>14.39</v>
      </c>
      <c r="Y3154" s="94">
        <v>0</v>
      </c>
      <c r="Z3154" s="94">
        <f>W3154*Y3154</f>
        <v>0</v>
      </c>
      <c r="AA3154" s="89">
        <v>6</v>
      </c>
      <c r="AB3154" s="89">
        <v>6</v>
      </c>
      <c r="AC3154" s="94">
        <f>(Z3154*(100-AB3154))/100</f>
        <v>0</v>
      </c>
      <c r="AD3154" s="94">
        <f>IF(AND(AC3154="",M3153=""),0,IF((AC3154=""),M3153, IF( (M3153=""),AC3154,AC3154+M3153)))</f>
        <v>21750</v>
      </c>
      <c r="AE3154" s="94">
        <f>IF( (X3154=""),AD3154*1,( M3153+(SUM(AC3154:AC3154)) )*(X3154/100) )</f>
        <v>3129.8249999999998</v>
      </c>
      <c r="AF3154" s="94">
        <v>50000000</v>
      </c>
      <c r="AG3154" s="94">
        <f>IF((AF3154-AE3154) &gt; 1,0,IF((AF3154-AE3154)&lt;0,AE3154-AF3154,AF3154-AE3154))</f>
        <v>0</v>
      </c>
      <c r="AH3154" s="94">
        <v>0.02</v>
      </c>
    </row>
    <row r="3155" spans="1:34" s="74" customFormat="1" x14ac:dyDescent="0.55000000000000004">
      <c r="A3155" s="108"/>
      <c r="B3155" s="109"/>
      <c r="C3155" s="102"/>
      <c r="D3155" s="90"/>
      <c r="E3155" s="102"/>
      <c r="F3155" s="102"/>
      <c r="G3155" s="102"/>
      <c r="H3155" s="102"/>
      <c r="I3155" s="98"/>
      <c r="J3155" s="102"/>
      <c r="K3155" s="94"/>
      <c r="L3155" s="94" t="s">
        <v>63</v>
      </c>
      <c r="M3155" s="94">
        <f>SUM(M3153:M3154)</f>
        <v>21750</v>
      </c>
      <c r="N3155" s="102"/>
      <c r="O3155" s="111"/>
      <c r="P3155" s="96"/>
      <c r="Q3155" s="111"/>
      <c r="R3155" s="111"/>
      <c r="S3155" s="97"/>
      <c r="T3155" s="102"/>
      <c r="U3155" s="102"/>
      <c r="V3155" s="102"/>
      <c r="W3155" s="94"/>
      <c r="X3155" s="98"/>
      <c r="Y3155" s="94"/>
      <c r="Z3155" s="94"/>
      <c r="AA3155" s="89"/>
      <c r="AB3155" s="89"/>
      <c r="AC3155" s="94"/>
      <c r="AD3155" s="94">
        <f>SUM(AD3153:AD3154)</f>
        <v>1742691</v>
      </c>
      <c r="AE3155" s="94">
        <f>SUM(AE3153:AE3154)</f>
        <v>1476427.4150999999</v>
      </c>
      <c r="AF3155" s="94"/>
      <c r="AG3155" s="94">
        <f>SUM(AG3153:AG3154)</f>
        <v>0</v>
      </c>
      <c r="AH3155" s="94"/>
    </row>
    <row r="3156" spans="1:34" s="74" customFormat="1" x14ac:dyDescent="0.55000000000000004">
      <c r="A3156" s="108" t="s">
        <v>4427</v>
      </c>
      <c r="B3156" s="109">
        <v>1366</v>
      </c>
      <c r="C3156" s="102">
        <v>10014</v>
      </c>
      <c r="D3156" s="90" t="s">
        <v>4428</v>
      </c>
      <c r="E3156" s="102" t="s">
        <v>34</v>
      </c>
      <c r="F3156" s="102">
        <v>1698</v>
      </c>
      <c r="G3156" s="102">
        <v>0</v>
      </c>
      <c r="H3156" s="102">
        <v>0</v>
      </c>
      <c r="I3156" s="98">
        <v>85</v>
      </c>
      <c r="J3156" s="102" t="s">
        <v>35</v>
      </c>
      <c r="K3156" s="94">
        <f>((G3156*400)+(H3156*100))+I3156</f>
        <v>85</v>
      </c>
      <c r="L3156" s="94">
        <v>800</v>
      </c>
      <c r="M3156" s="94">
        <f>K3156*L3156</f>
        <v>68000</v>
      </c>
      <c r="N3156" s="102">
        <v>1</v>
      </c>
      <c r="O3156" s="111" t="s">
        <v>4425</v>
      </c>
      <c r="P3156" s="96">
        <v>3570700084827</v>
      </c>
      <c r="Q3156" s="111" t="s">
        <v>4426</v>
      </c>
      <c r="R3156" s="111" t="s">
        <v>4429</v>
      </c>
      <c r="S3156" s="97" t="s">
        <v>4430</v>
      </c>
      <c r="T3156" s="102" t="s">
        <v>73</v>
      </c>
      <c r="U3156" s="102" t="s">
        <v>227</v>
      </c>
      <c r="V3156" s="102" t="s">
        <v>52</v>
      </c>
      <c r="W3156" s="94">
        <v>180</v>
      </c>
      <c r="X3156" s="98">
        <v>77.42</v>
      </c>
      <c r="Y3156" s="94">
        <v>6600</v>
      </c>
      <c r="Z3156" s="94">
        <f>W3156*Y3156</f>
        <v>1188000</v>
      </c>
      <c r="AA3156" s="89">
        <v>11</v>
      </c>
      <c r="AB3156" s="89">
        <v>34</v>
      </c>
      <c r="AC3156" s="94">
        <f>(Z3156*(100-AB3156))/100</f>
        <v>784080</v>
      </c>
      <c r="AD3156" s="94">
        <f>IF(AND(AC3156="",M3156=""),0,IF((AC3156=""),M3156, IF( (M3156=""),AC3156,AC3156+M3156)))</f>
        <v>852080</v>
      </c>
      <c r="AE3156" s="94">
        <f>IF( (X3156=""),AD3156*1,( M3156+(SUM(AC3156:AC3156)) )*(X3156/100) )</f>
        <v>659680.33600000001</v>
      </c>
      <c r="AF3156" s="94">
        <v>50000000</v>
      </c>
      <c r="AG3156" s="94">
        <f>IF((AF3156-AE3156) &gt; 1,0,IF((AF3156-AE3156)&lt;0,AE3156-AF3156,AF3156-AE3156))</f>
        <v>0</v>
      </c>
      <c r="AH3156" s="94">
        <v>0.02</v>
      </c>
    </row>
    <row r="3157" spans="1:34" s="74" customFormat="1" x14ac:dyDescent="0.55000000000000004">
      <c r="A3157" s="108"/>
      <c r="B3157" s="109"/>
      <c r="C3157" s="102"/>
      <c r="D3157" s="90"/>
      <c r="E3157" s="102"/>
      <c r="F3157" s="102"/>
      <c r="G3157" s="102"/>
      <c r="H3157" s="102"/>
      <c r="I3157" s="98"/>
      <c r="J3157" s="102"/>
      <c r="K3157" s="94"/>
      <c r="L3157" s="94"/>
      <c r="M3157" s="94"/>
      <c r="N3157" s="102">
        <v>2</v>
      </c>
      <c r="O3157" s="111" t="s">
        <v>4425</v>
      </c>
      <c r="P3157" s="96">
        <v>3570700084827</v>
      </c>
      <c r="Q3157" s="111" t="s">
        <v>4426</v>
      </c>
      <c r="R3157" s="111" t="s">
        <v>4429</v>
      </c>
      <c r="S3157" s="97" t="s">
        <v>4431</v>
      </c>
      <c r="T3157" s="102" t="s">
        <v>343</v>
      </c>
      <c r="U3157" s="102" t="s">
        <v>45</v>
      </c>
      <c r="V3157" s="102" t="s">
        <v>52</v>
      </c>
      <c r="W3157" s="94">
        <v>29.4</v>
      </c>
      <c r="X3157" s="98">
        <v>12.65</v>
      </c>
      <c r="Y3157" s="94">
        <v>5600</v>
      </c>
      <c r="Z3157" s="94">
        <f>W3157*Y3157</f>
        <v>164640</v>
      </c>
      <c r="AA3157" s="89">
        <v>6</v>
      </c>
      <c r="AB3157" s="89">
        <v>6</v>
      </c>
      <c r="AC3157" s="94">
        <f>(Z3157*(100-AB3157))/100</f>
        <v>154761.60000000001</v>
      </c>
      <c r="AD3157" s="94">
        <f>IF(AND(AC3157="",M3156=""),0,IF((AC3157=""),M3156, IF( (M3156=""),AC3157,AC3157+M3156)))</f>
        <v>222761.60000000001</v>
      </c>
      <c r="AE3157" s="94">
        <f>IF( (X3157=""),AD3157*1,( M3156+(SUM(AC3157:AC3157)) )*(X3157/100) )</f>
        <v>28179.342400000001</v>
      </c>
      <c r="AF3157" s="94">
        <v>50000000</v>
      </c>
      <c r="AG3157" s="94">
        <f>IF((AF3157-AE3157) &gt; 1,0,IF((AF3157-AE3157)&lt;0,AE3157-AF3157,AF3157-AE3157))</f>
        <v>0</v>
      </c>
      <c r="AH3157" s="94">
        <v>0.02</v>
      </c>
    </row>
    <row r="3158" spans="1:34" s="74" customFormat="1" x14ac:dyDescent="0.55000000000000004">
      <c r="A3158" s="108"/>
      <c r="B3158" s="109"/>
      <c r="C3158" s="102"/>
      <c r="D3158" s="90"/>
      <c r="E3158" s="102"/>
      <c r="F3158" s="102"/>
      <c r="G3158" s="102"/>
      <c r="H3158" s="102"/>
      <c r="I3158" s="98"/>
      <c r="J3158" s="102"/>
      <c r="K3158" s="94"/>
      <c r="L3158" s="94"/>
      <c r="M3158" s="94"/>
      <c r="N3158" s="102">
        <v>3</v>
      </c>
      <c r="O3158" s="111" t="s">
        <v>4425</v>
      </c>
      <c r="P3158" s="96">
        <v>3570700084827</v>
      </c>
      <c r="Q3158" s="111" t="s">
        <v>4426</v>
      </c>
      <c r="R3158" s="111" t="s">
        <v>4429</v>
      </c>
      <c r="S3158" s="97" t="s">
        <v>4432</v>
      </c>
      <c r="T3158" s="102" t="s">
        <v>55</v>
      </c>
      <c r="U3158" s="102" t="s">
        <v>45</v>
      </c>
      <c r="V3158" s="102" t="s">
        <v>52</v>
      </c>
      <c r="W3158" s="94">
        <v>23.1</v>
      </c>
      <c r="X3158" s="98">
        <v>9.94</v>
      </c>
      <c r="Y3158" s="94">
        <v>0</v>
      </c>
      <c r="Z3158" s="94">
        <f>W3158*Y3158</f>
        <v>0</v>
      </c>
      <c r="AA3158" s="89">
        <v>6</v>
      </c>
      <c r="AB3158" s="89">
        <v>6</v>
      </c>
      <c r="AC3158" s="94">
        <f>(Z3158*(100-AB3158))/100</f>
        <v>0</v>
      </c>
      <c r="AD3158" s="94">
        <f>IF(AND(AC3158="",M3156=""),0,IF((AC3158=""),M3156, IF( (M3156=""),AC3158,AC3158+M3156)))</f>
        <v>68000</v>
      </c>
      <c r="AE3158" s="94">
        <f>IF( (X3158=""),AD3158*1,( M3156+(SUM(AC3158:AC3158)) )*(X3158/100) )</f>
        <v>6759.1999999999989</v>
      </c>
      <c r="AF3158" s="94">
        <v>50000000</v>
      </c>
      <c r="AG3158" s="94">
        <f>IF((AF3158-AE3158) &gt; 1,0,IF((AF3158-AE3158)&lt;0,AE3158-AF3158,AF3158-AE3158))</f>
        <v>0</v>
      </c>
      <c r="AH3158" s="94">
        <v>0.02</v>
      </c>
    </row>
    <row r="3159" spans="1:34" s="74" customFormat="1" x14ac:dyDescent="0.55000000000000004">
      <c r="A3159" s="108"/>
      <c r="B3159" s="109"/>
      <c r="C3159" s="102"/>
      <c r="D3159" s="90"/>
      <c r="E3159" s="102"/>
      <c r="F3159" s="102"/>
      <c r="G3159" s="102"/>
      <c r="H3159" s="102"/>
      <c r="I3159" s="98"/>
      <c r="J3159" s="102"/>
      <c r="K3159" s="94"/>
      <c r="L3159" s="94" t="s">
        <v>63</v>
      </c>
      <c r="M3159" s="94">
        <f>SUM(M3156:M3158)</f>
        <v>68000</v>
      </c>
      <c r="N3159" s="102"/>
      <c r="O3159" s="111"/>
      <c r="P3159" s="96"/>
      <c r="Q3159" s="111"/>
      <c r="R3159" s="111"/>
      <c r="S3159" s="97"/>
      <c r="T3159" s="102"/>
      <c r="U3159" s="102"/>
      <c r="V3159" s="102"/>
      <c r="W3159" s="94"/>
      <c r="X3159" s="98"/>
      <c r="Y3159" s="94"/>
      <c r="Z3159" s="94"/>
      <c r="AA3159" s="89"/>
      <c r="AB3159" s="89"/>
      <c r="AC3159" s="94"/>
      <c r="AD3159" s="94">
        <f>SUM(AD3156:AD3158)</f>
        <v>1142841.6000000001</v>
      </c>
      <c r="AE3159" s="94">
        <f>SUM(AE3156:AE3158)</f>
        <v>694618.87839999993</v>
      </c>
      <c r="AF3159" s="94"/>
      <c r="AG3159" s="94">
        <f>SUM(AG3156:AG3158)</f>
        <v>0</v>
      </c>
      <c r="AH3159" s="94"/>
    </row>
    <row r="3160" spans="1:34" s="74" customFormat="1" x14ac:dyDescent="0.55000000000000004">
      <c r="A3160" s="108" t="s">
        <v>4433</v>
      </c>
      <c r="B3160" s="109">
        <v>1367</v>
      </c>
      <c r="C3160" s="102">
        <v>8980</v>
      </c>
      <c r="D3160" s="90" t="s">
        <v>4434</v>
      </c>
      <c r="E3160" s="102" t="s">
        <v>37</v>
      </c>
      <c r="F3160" s="102">
        <v>5369</v>
      </c>
      <c r="G3160" s="102">
        <v>5</v>
      </c>
      <c r="H3160" s="102">
        <v>1</v>
      </c>
      <c r="I3160" s="98">
        <v>61</v>
      </c>
      <c r="J3160" s="102" t="s">
        <v>38</v>
      </c>
      <c r="K3160" s="94">
        <f>((G3160*400)+(H3160*100))+I3160</f>
        <v>2161</v>
      </c>
      <c r="L3160" s="94">
        <v>225</v>
      </c>
      <c r="M3160" s="94">
        <f>K3160*L3160</f>
        <v>486225</v>
      </c>
      <c r="N3160" s="102"/>
      <c r="O3160" s="111"/>
      <c r="P3160" s="96"/>
      <c r="Q3160" s="111"/>
      <c r="R3160" s="111"/>
      <c r="S3160" s="97"/>
      <c r="T3160" s="102"/>
      <c r="U3160" s="102"/>
      <c r="V3160" s="102"/>
      <c r="W3160" s="94"/>
      <c r="X3160" s="98"/>
      <c r="Y3160" s="94"/>
      <c r="Z3160" s="94"/>
      <c r="AA3160" s="89"/>
      <c r="AB3160" s="89"/>
      <c r="AC3160" s="94"/>
      <c r="AD3160" s="94">
        <f>IF(AND(AC3160="",M3160=""),0,IF((AC3160=""),M3160,IF((M3160=""),AC3160,AC3160+M3160)))</f>
        <v>486225</v>
      </c>
      <c r="AE3160" s="94">
        <f>IF( (X3160=""),AD3160*1,AD3160*(X3160/100) )</f>
        <v>486225</v>
      </c>
      <c r="AF3160" s="94">
        <v>0</v>
      </c>
      <c r="AG3160" s="94">
        <f>IF((AF3160-AE3160) &gt; 1,0,IF((AF3160-AE3160)&lt;0,AE3160-AF3160,AF3160-AE3160))</f>
        <v>486225</v>
      </c>
      <c r="AH3160" s="94">
        <v>0.01</v>
      </c>
    </row>
    <row r="3161" spans="1:34" s="74" customFormat="1" x14ac:dyDescent="0.55000000000000004">
      <c r="A3161" s="108"/>
      <c r="B3161" s="109"/>
      <c r="C3161" s="102"/>
      <c r="D3161" s="90"/>
      <c r="E3161" s="102"/>
      <c r="F3161" s="102"/>
      <c r="G3161" s="102"/>
      <c r="H3161" s="102"/>
      <c r="I3161" s="98"/>
      <c r="J3161" s="102"/>
      <c r="K3161" s="94"/>
      <c r="L3161" s="94" t="s">
        <v>63</v>
      </c>
      <c r="M3161" s="94">
        <f>SUM(M3160:M3160)</f>
        <v>486225</v>
      </c>
      <c r="N3161" s="102"/>
      <c r="O3161" s="111"/>
      <c r="P3161" s="96"/>
      <c r="Q3161" s="111"/>
      <c r="R3161" s="111"/>
      <c r="S3161" s="97"/>
      <c r="T3161" s="102"/>
      <c r="U3161" s="102"/>
      <c r="V3161" s="102"/>
      <c r="W3161" s="94"/>
      <c r="X3161" s="98"/>
      <c r="Y3161" s="94"/>
      <c r="Z3161" s="94"/>
      <c r="AA3161" s="89"/>
      <c r="AB3161" s="89"/>
      <c r="AC3161" s="94"/>
      <c r="AD3161" s="94">
        <f>SUM(AD3160:AD3160)</f>
        <v>486225</v>
      </c>
      <c r="AE3161" s="94">
        <f>SUM(AE3160:AE3160)</f>
        <v>486225</v>
      </c>
      <c r="AF3161" s="94"/>
      <c r="AG3161" s="94">
        <f>SUM(AG3160:AG3160)</f>
        <v>486225</v>
      </c>
      <c r="AH3161" s="94"/>
    </row>
    <row r="3162" spans="1:34" s="73" customFormat="1" x14ac:dyDescent="0.55000000000000004">
      <c r="A3162" s="108" t="s">
        <v>4437</v>
      </c>
      <c r="B3162" s="109">
        <v>1368</v>
      </c>
      <c r="C3162" s="102">
        <v>8555</v>
      </c>
      <c r="D3162" s="90" t="s">
        <v>4438</v>
      </c>
      <c r="E3162" s="102" t="s">
        <v>34</v>
      </c>
      <c r="F3162" s="102">
        <v>17510</v>
      </c>
      <c r="G3162" s="102">
        <v>0</v>
      </c>
      <c r="H3162" s="102">
        <v>1</v>
      </c>
      <c r="I3162" s="98">
        <v>6</v>
      </c>
      <c r="J3162" s="102" t="s">
        <v>35</v>
      </c>
      <c r="K3162" s="94">
        <f>((G3162*400)+(H3162*100))+I3162</f>
        <v>106</v>
      </c>
      <c r="L3162" s="94">
        <v>800</v>
      </c>
      <c r="M3162" s="94">
        <f>K3162*L3162</f>
        <v>84800</v>
      </c>
      <c r="N3162" s="102">
        <v>1</v>
      </c>
      <c r="O3162" s="111" t="s">
        <v>4435</v>
      </c>
      <c r="P3162" s="96">
        <v>3570800352246</v>
      </c>
      <c r="Q3162" s="111" t="s">
        <v>4436</v>
      </c>
      <c r="R3162" s="111" t="s">
        <v>4439</v>
      </c>
      <c r="S3162" s="97" t="s">
        <v>4440</v>
      </c>
      <c r="T3162" s="102" t="s">
        <v>51</v>
      </c>
      <c r="U3162" s="102" t="s">
        <v>227</v>
      </c>
      <c r="V3162" s="102" t="s">
        <v>52</v>
      </c>
      <c r="W3162" s="94">
        <v>401.2</v>
      </c>
      <c r="X3162" s="98">
        <v>87.94</v>
      </c>
      <c r="Y3162" s="94">
        <v>6750</v>
      </c>
      <c r="Z3162" s="94">
        <f>W3162*Y3162</f>
        <v>2708100</v>
      </c>
      <c r="AA3162" s="89">
        <v>11</v>
      </c>
      <c r="AB3162" s="89">
        <v>34</v>
      </c>
      <c r="AC3162" s="94">
        <f>(Z3162*(100-AB3162))/100</f>
        <v>1787346</v>
      </c>
      <c r="AD3162" s="94">
        <f>IF(AND(AC3162="",M3162=""),0,IF((AC3162=""),M3162, IF( (M3162=""),AC3162,AC3162+M3162)))</f>
        <v>1872146</v>
      </c>
      <c r="AE3162" s="94">
        <f>IF( (X3162=""),AD3162*1,( M3162+(SUM(AC3162:AC3162)) )*(X3162/100) )</f>
        <v>1646365.1923999998</v>
      </c>
      <c r="AF3162" s="94">
        <v>50000000</v>
      </c>
      <c r="AG3162" s="94">
        <f>IF((AF3162-AE3162) &gt; 1,0,IF((AF3162-AE3162)&lt;0,AE3162-AF3162,AF3162-AE3162))</f>
        <v>0</v>
      </c>
      <c r="AH3162" s="94">
        <v>0.02</v>
      </c>
    </row>
    <row r="3163" spans="1:34" s="73" customFormat="1" x14ac:dyDescent="0.55000000000000004">
      <c r="A3163" s="108"/>
      <c r="B3163" s="109"/>
      <c r="C3163" s="102"/>
      <c r="D3163" s="90"/>
      <c r="E3163" s="102"/>
      <c r="F3163" s="102"/>
      <c r="G3163" s="102"/>
      <c r="H3163" s="102"/>
      <c r="I3163" s="98"/>
      <c r="J3163" s="102"/>
      <c r="K3163" s="94"/>
      <c r="L3163" s="94"/>
      <c r="M3163" s="94"/>
      <c r="N3163" s="102">
        <v>2</v>
      </c>
      <c r="O3163" s="111" t="s">
        <v>4435</v>
      </c>
      <c r="P3163" s="96">
        <v>3570800352246</v>
      </c>
      <c r="Q3163" s="111" t="s">
        <v>4436</v>
      </c>
      <c r="R3163" s="111" t="s">
        <v>4439</v>
      </c>
      <c r="S3163" s="97" t="s">
        <v>4441</v>
      </c>
      <c r="T3163" s="102" t="s">
        <v>55</v>
      </c>
      <c r="U3163" s="102" t="s">
        <v>45</v>
      </c>
      <c r="V3163" s="102" t="s">
        <v>52</v>
      </c>
      <c r="W3163" s="94">
        <v>37</v>
      </c>
      <c r="X3163" s="98">
        <v>8.11</v>
      </c>
      <c r="Y3163" s="94">
        <v>0</v>
      </c>
      <c r="Z3163" s="94">
        <f>W3163*Y3163</f>
        <v>0</v>
      </c>
      <c r="AA3163" s="89">
        <v>21</v>
      </c>
      <c r="AB3163" s="89">
        <v>32</v>
      </c>
      <c r="AC3163" s="94">
        <f>(Z3163*(100-AB3163))/100</f>
        <v>0</v>
      </c>
      <c r="AD3163" s="94">
        <f>IF(AND(AC3163="",M3162=""),0,IF((AC3163=""),M3162, IF( (M3162=""),AC3163,AC3163+M3162)))</f>
        <v>84800</v>
      </c>
      <c r="AE3163" s="94">
        <f>IF( (X3163=""),AD3163*1,( M3162+(SUM(AC3163:AC3163)) )*(X3163/100) )</f>
        <v>6877.2799999999988</v>
      </c>
      <c r="AF3163" s="94">
        <v>50000000</v>
      </c>
      <c r="AG3163" s="94">
        <f>IF((AF3163-AE3163) &gt; 1,0,IF((AF3163-AE3163)&lt;0,AE3163-AF3163,AF3163-AE3163))</f>
        <v>0</v>
      </c>
      <c r="AH3163" s="94">
        <v>0.02</v>
      </c>
    </row>
    <row r="3164" spans="1:34" s="73" customFormat="1" x14ac:dyDescent="0.55000000000000004">
      <c r="A3164" s="108"/>
      <c r="B3164" s="109"/>
      <c r="C3164" s="102"/>
      <c r="D3164" s="90"/>
      <c r="E3164" s="102"/>
      <c r="F3164" s="102"/>
      <c r="G3164" s="102"/>
      <c r="H3164" s="102"/>
      <c r="I3164" s="98"/>
      <c r="J3164" s="102"/>
      <c r="K3164" s="94"/>
      <c r="L3164" s="94"/>
      <c r="M3164" s="94"/>
      <c r="N3164" s="102">
        <v>3</v>
      </c>
      <c r="O3164" s="111" t="s">
        <v>4435</v>
      </c>
      <c r="P3164" s="96">
        <v>3570800352246</v>
      </c>
      <c r="Q3164" s="111" t="s">
        <v>4436</v>
      </c>
      <c r="R3164" s="111" t="s">
        <v>4439</v>
      </c>
      <c r="S3164" s="97" t="s">
        <v>4442</v>
      </c>
      <c r="T3164" s="102" t="s">
        <v>51</v>
      </c>
      <c r="U3164" s="102" t="s">
        <v>45</v>
      </c>
      <c r="V3164" s="102" t="s">
        <v>52</v>
      </c>
      <c r="W3164" s="94">
        <v>18</v>
      </c>
      <c r="X3164" s="98">
        <v>3.95</v>
      </c>
      <c r="Y3164" s="94">
        <v>6750</v>
      </c>
      <c r="Z3164" s="94">
        <f>W3164*Y3164</f>
        <v>121500</v>
      </c>
      <c r="AA3164" s="89">
        <v>6</v>
      </c>
      <c r="AB3164" s="89">
        <v>6</v>
      </c>
      <c r="AC3164" s="94">
        <f>(Z3164*(100-AB3164))/100</f>
        <v>114210</v>
      </c>
      <c r="AD3164" s="94">
        <f>IF(AND(AC3164="",M3162=""),0,IF((AC3164=""),M3162, IF( (M3162=""),AC3164,AC3164+M3162)))</f>
        <v>199010</v>
      </c>
      <c r="AE3164" s="94">
        <f>IF( (X3164=""),AD3164*1,( M3162+(SUM(AC3164:AC3164)) )*(X3164/100) )</f>
        <v>7860.8950000000004</v>
      </c>
      <c r="AF3164" s="94">
        <v>50000000</v>
      </c>
      <c r="AG3164" s="94">
        <f>IF((AF3164-AE3164) &gt; 1,0,IF((AF3164-AE3164)&lt;0,AE3164-AF3164,AF3164-AE3164))</f>
        <v>0</v>
      </c>
      <c r="AH3164" s="94">
        <v>0.02</v>
      </c>
    </row>
    <row r="3165" spans="1:34" s="73" customFormat="1" x14ac:dyDescent="0.55000000000000004">
      <c r="A3165" s="108"/>
      <c r="B3165" s="109">
        <v>1369</v>
      </c>
      <c r="C3165" s="102">
        <v>8847</v>
      </c>
      <c r="D3165" s="90" t="s">
        <v>4443</v>
      </c>
      <c r="E3165" s="102" t="s">
        <v>34</v>
      </c>
      <c r="F3165" s="102">
        <v>18821</v>
      </c>
      <c r="G3165" s="102">
        <v>2</v>
      </c>
      <c r="H3165" s="102">
        <v>0</v>
      </c>
      <c r="I3165" s="98">
        <v>0</v>
      </c>
      <c r="J3165" s="102" t="s">
        <v>38</v>
      </c>
      <c r="K3165" s="94">
        <f>((G3165*400)+(H3165*100))+I3165</f>
        <v>800</v>
      </c>
      <c r="L3165" s="94">
        <v>325</v>
      </c>
      <c r="M3165" s="94">
        <f>K3165*L3165</f>
        <v>260000</v>
      </c>
      <c r="N3165" s="102"/>
      <c r="O3165" s="111"/>
      <c r="P3165" s="96"/>
      <c r="Q3165" s="111"/>
      <c r="R3165" s="111"/>
      <c r="S3165" s="97"/>
      <c r="T3165" s="102"/>
      <c r="U3165" s="102"/>
      <c r="V3165" s="102"/>
      <c r="W3165" s="94"/>
      <c r="X3165" s="98"/>
      <c r="Y3165" s="94"/>
      <c r="Z3165" s="94"/>
      <c r="AA3165" s="89"/>
      <c r="AB3165" s="89"/>
      <c r="AC3165" s="94"/>
      <c r="AD3165" s="94">
        <f>IF(AND(AC3165="",M3165=""),0,IF((AC3165=""),M3165,IF((M3165=""),AC3165,AC3165+M3165)))</f>
        <v>260000</v>
      </c>
      <c r="AE3165" s="94">
        <f>IF( (X3165=""),AD3165*1,AD3165*(X3165/100) )</f>
        <v>260000</v>
      </c>
      <c r="AF3165" s="94">
        <v>50000000</v>
      </c>
      <c r="AG3165" s="94">
        <f>IF((AF3165-AE3165) &gt; 1,0,IF((AF3165-AE3165)&lt;0,AE3165-AF3165,AF3165-AE3165))</f>
        <v>0</v>
      </c>
      <c r="AH3165" s="94">
        <v>0.01</v>
      </c>
    </row>
    <row r="3166" spans="1:34" s="73" customFormat="1" x14ac:dyDescent="0.55000000000000004">
      <c r="A3166" s="108"/>
      <c r="B3166" s="109"/>
      <c r="C3166" s="102"/>
      <c r="D3166" s="90"/>
      <c r="E3166" s="102"/>
      <c r="F3166" s="102"/>
      <c r="G3166" s="102"/>
      <c r="H3166" s="102"/>
      <c r="I3166" s="98"/>
      <c r="J3166" s="102"/>
      <c r="K3166" s="94"/>
      <c r="L3166" s="94" t="s">
        <v>63</v>
      </c>
      <c r="M3166" s="94">
        <f>SUM(M3162:M3165)</f>
        <v>344800</v>
      </c>
      <c r="N3166" s="102"/>
      <c r="O3166" s="111"/>
      <c r="P3166" s="96"/>
      <c r="Q3166" s="111"/>
      <c r="R3166" s="111"/>
      <c r="S3166" s="97"/>
      <c r="T3166" s="102"/>
      <c r="U3166" s="102"/>
      <c r="V3166" s="102"/>
      <c r="W3166" s="94"/>
      <c r="X3166" s="98"/>
      <c r="Y3166" s="94"/>
      <c r="Z3166" s="94"/>
      <c r="AA3166" s="89"/>
      <c r="AB3166" s="89"/>
      <c r="AC3166" s="94"/>
      <c r="AD3166" s="94">
        <f>SUM(AD3162:AD3165)</f>
        <v>2415956</v>
      </c>
      <c r="AE3166" s="94">
        <f>SUM(AE3162:AE3165)</f>
        <v>1921103.3673999999</v>
      </c>
      <c r="AF3166" s="94"/>
      <c r="AG3166" s="94">
        <f>SUM(AG3162:AG3165)</f>
        <v>0</v>
      </c>
      <c r="AH3166" s="94"/>
    </row>
    <row r="3167" spans="1:34" s="73" customFormat="1" x14ac:dyDescent="0.55000000000000004">
      <c r="A3167" s="108" t="s">
        <v>4446</v>
      </c>
      <c r="B3167" s="109">
        <v>1370</v>
      </c>
      <c r="C3167" s="102">
        <v>8119</v>
      </c>
      <c r="D3167" s="90" t="s">
        <v>4447</v>
      </c>
      <c r="E3167" s="102" t="s">
        <v>34</v>
      </c>
      <c r="F3167" s="102">
        <v>15893</v>
      </c>
      <c r="G3167" s="102">
        <v>0</v>
      </c>
      <c r="H3167" s="102">
        <v>2</v>
      </c>
      <c r="I3167" s="98">
        <v>6</v>
      </c>
      <c r="J3167" s="102" t="s">
        <v>38</v>
      </c>
      <c r="K3167" s="94">
        <f>((G3167*400)+(H3167*100))+I3167</f>
        <v>206</v>
      </c>
      <c r="L3167" s="94">
        <v>800</v>
      </c>
      <c r="M3167" s="94">
        <f>K3167*L3167</f>
        <v>164800</v>
      </c>
      <c r="N3167" s="102"/>
      <c r="O3167" s="111" t="s">
        <v>4444</v>
      </c>
      <c r="P3167" s="96"/>
      <c r="Q3167" s="111" t="s">
        <v>4445</v>
      </c>
      <c r="R3167" s="111" t="s">
        <v>4448</v>
      </c>
      <c r="S3167" s="97" t="s">
        <v>4447</v>
      </c>
      <c r="T3167" s="102"/>
      <c r="U3167" s="102"/>
      <c r="V3167" s="102"/>
      <c r="W3167" s="94"/>
      <c r="X3167" s="98"/>
      <c r="Y3167" s="94"/>
      <c r="Z3167" s="94"/>
      <c r="AA3167" s="89"/>
      <c r="AB3167" s="89"/>
      <c r="AC3167" s="94"/>
      <c r="AD3167" s="94">
        <f>IF(AND(AC3167="",M3167=""),0,IF((AC3167=""),M3167,IF((M3167=""),AC3167,AC3167+M3167)))</f>
        <v>164800</v>
      </c>
      <c r="AE3167" s="94">
        <f>IF( (X3167=""),AD3167*1,AD3167*(X3167/100) )</f>
        <v>164800</v>
      </c>
      <c r="AF3167" s="94">
        <v>50000000</v>
      </c>
      <c r="AG3167" s="94">
        <f>IF((AF3167-AE3167) &gt; 1,0,IF((AF3167-AE3167)&lt;0,AE3167-AF3167,AF3167-AE3167))</f>
        <v>0</v>
      </c>
      <c r="AH3167" s="94">
        <v>0.01</v>
      </c>
    </row>
    <row r="3168" spans="1:34" s="73" customFormat="1" x14ac:dyDescent="0.55000000000000004">
      <c r="A3168" s="108"/>
      <c r="B3168" s="109"/>
      <c r="C3168" s="102"/>
      <c r="D3168" s="90"/>
      <c r="E3168" s="102"/>
      <c r="F3168" s="102"/>
      <c r="G3168" s="102"/>
      <c r="H3168" s="102"/>
      <c r="I3168" s="98"/>
      <c r="J3168" s="102"/>
      <c r="K3168" s="94"/>
      <c r="L3168" s="94" t="s">
        <v>63</v>
      </c>
      <c r="M3168" s="94">
        <f>SUM(M3167:M3167)</f>
        <v>164800</v>
      </c>
      <c r="N3168" s="102"/>
      <c r="O3168" s="111"/>
      <c r="P3168" s="96"/>
      <c r="Q3168" s="111"/>
      <c r="R3168" s="111"/>
      <c r="S3168" s="97"/>
      <c r="T3168" s="102"/>
      <c r="U3168" s="102"/>
      <c r="V3168" s="102"/>
      <c r="W3168" s="94"/>
      <c r="X3168" s="98"/>
      <c r="Y3168" s="94"/>
      <c r="Z3168" s="94"/>
      <c r="AA3168" s="89"/>
      <c r="AB3168" s="89"/>
      <c r="AC3168" s="94"/>
      <c r="AD3168" s="94">
        <f>SUM(AD3167:AD3167)</f>
        <v>164800</v>
      </c>
      <c r="AE3168" s="94">
        <f>SUM(AE3167:AE3167)</f>
        <v>164800</v>
      </c>
      <c r="AF3168" s="94"/>
      <c r="AG3168" s="94">
        <f>SUM(AG3167:AG3167)</f>
        <v>0</v>
      </c>
      <c r="AH3168" s="94"/>
    </row>
    <row r="3169" spans="1:34" s="73" customFormat="1" x14ac:dyDescent="0.55000000000000004">
      <c r="A3169" s="108" t="s">
        <v>4451</v>
      </c>
      <c r="B3169" s="109">
        <v>1371</v>
      </c>
      <c r="C3169" s="102">
        <v>8307</v>
      </c>
      <c r="D3169" s="90" t="s">
        <v>4452</v>
      </c>
      <c r="E3169" s="102" t="s">
        <v>34</v>
      </c>
      <c r="F3169" s="102">
        <v>10001</v>
      </c>
      <c r="G3169" s="102">
        <v>0</v>
      </c>
      <c r="H3169" s="102">
        <v>3</v>
      </c>
      <c r="I3169" s="98">
        <v>99</v>
      </c>
      <c r="J3169" s="102" t="s">
        <v>38</v>
      </c>
      <c r="K3169" s="94">
        <f>((G3169*400)+(H3169*100))+I3169</f>
        <v>399</v>
      </c>
      <c r="L3169" s="94">
        <v>375</v>
      </c>
      <c r="M3169" s="94">
        <f>K3169*L3169</f>
        <v>149625</v>
      </c>
      <c r="N3169" s="102"/>
      <c r="O3169" s="111" t="s">
        <v>4449</v>
      </c>
      <c r="P3169" s="96">
        <v>3509900977793</v>
      </c>
      <c r="Q3169" s="111" t="s">
        <v>4450</v>
      </c>
      <c r="R3169" s="111" t="s">
        <v>4453</v>
      </c>
      <c r="S3169" s="97" t="s">
        <v>4452</v>
      </c>
      <c r="T3169" s="102"/>
      <c r="U3169" s="102"/>
      <c r="V3169" s="102"/>
      <c r="W3169" s="94"/>
      <c r="X3169" s="98"/>
      <c r="Y3169" s="94"/>
      <c r="Z3169" s="94"/>
      <c r="AA3169" s="89"/>
      <c r="AB3169" s="89"/>
      <c r="AC3169" s="94"/>
      <c r="AD3169" s="94">
        <f>IF(AND(AC3169="",M3169=""),0,IF((AC3169=""),M3169,IF((M3169=""),AC3169,AC3169+M3169)))</f>
        <v>149625</v>
      </c>
      <c r="AE3169" s="94">
        <f>IF( (X3169=""),AD3169*1,AD3169*(X3169/100) )</f>
        <v>149625</v>
      </c>
      <c r="AF3169" s="94">
        <v>50000000</v>
      </c>
      <c r="AG3169" s="94">
        <f>IF((AF3169-AE3169) &gt; 1,0,IF((AF3169-AE3169)&lt;0,AE3169-AF3169,AF3169-AE3169))</f>
        <v>0</v>
      </c>
      <c r="AH3169" s="94">
        <v>0.01</v>
      </c>
    </row>
    <row r="3170" spans="1:34" s="73" customFormat="1" x14ac:dyDescent="0.55000000000000004">
      <c r="A3170" s="108"/>
      <c r="B3170" s="109"/>
      <c r="C3170" s="102"/>
      <c r="D3170" s="90"/>
      <c r="E3170" s="102"/>
      <c r="F3170" s="102"/>
      <c r="G3170" s="102"/>
      <c r="H3170" s="102"/>
      <c r="I3170" s="98"/>
      <c r="J3170" s="102"/>
      <c r="K3170" s="94"/>
      <c r="L3170" s="94" t="s">
        <v>63</v>
      </c>
      <c r="M3170" s="94">
        <f>SUM(M3169:M3169)</f>
        <v>149625</v>
      </c>
      <c r="N3170" s="102"/>
      <c r="O3170" s="111"/>
      <c r="P3170" s="96"/>
      <c r="Q3170" s="111"/>
      <c r="R3170" s="111"/>
      <c r="S3170" s="97"/>
      <c r="T3170" s="102"/>
      <c r="U3170" s="102"/>
      <c r="V3170" s="102"/>
      <c r="W3170" s="94"/>
      <c r="X3170" s="98"/>
      <c r="Y3170" s="94"/>
      <c r="Z3170" s="94"/>
      <c r="AA3170" s="89"/>
      <c r="AB3170" s="89"/>
      <c r="AC3170" s="94"/>
      <c r="AD3170" s="94">
        <f>SUM(AD3169:AD3169)</f>
        <v>149625</v>
      </c>
      <c r="AE3170" s="94">
        <f>SUM(AE3169:AE3169)</f>
        <v>149625</v>
      </c>
      <c r="AF3170" s="94"/>
      <c r="AG3170" s="94">
        <f>SUM(AG3169:AG3169)</f>
        <v>0</v>
      </c>
      <c r="AH3170" s="94"/>
    </row>
    <row r="3171" spans="1:34" s="99" customFormat="1" x14ac:dyDescent="0.55000000000000004">
      <c r="A3171" s="107" t="s">
        <v>4454</v>
      </c>
      <c r="B3171" s="161">
        <v>1529</v>
      </c>
      <c r="C3171" s="161">
        <v>8775</v>
      </c>
      <c r="D3171" s="162" t="s">
        <v>4455</v>
      </c>
      <c r="E3171" s="161" t="s">
        <v>34</v>
      </c>
      <c r="F3171" s="161">
        <v>17617</v>
      </c>
      <c r="G3171" s="161">
        <v>4</v>
      </c>
      <c r="H3171" s="161">
        <v>0</v>
      </c>
      <c r="I3171" s="163">
        <v>24</v>
      </c>
      <c r="J3171" s="161" t="s">
        <v>38</v>
      </c>
      <c r="K3171" s="121">
        <f>((G3171*400)+(H3171*100))+I3171</f>
        <v>1624</v>
      </c>
      <c r="L3171" s="121">
        <v>400</v>
      </c>
      <c r="M3171" s="121">
        <f>K3171*L3171</f>
        <v>649600</v>
      </c>
      <c r="N3171" s="161"/>
      <c r="O3171" s="164"/>
      <c r="P3171" s="165"/>
      <c r="Q3171" s="164"/>
      <c r="R3171" s="164"/>
      <c r="S3171" s="166"/>
      <c r="T3171" s="161"/>
      <c r="U3171" s="161"/>
      <c r="V3171" s="161"/>
      <c r="W3171" s="121"/>
      <c r="X3171" s="163"/>
      <c r="Y3171" s="121"/>
      <c r="Z3171" s="121"/>
      <c r="AA3171" s="167"/>
      <c r="AB3171" s="167"/>
      <c r="AC3171" s="121"/>
      <c r="AD3171" s="121">
        <f>IF(AND(AC3171="",M3171=""),0,IF((AC3171=""),M3171,IF((M3171=""),AC3171,AC3171+M3171)))</f>
        <v>649600</v>
      </c>
      <c r="AE3171" s="121">
        <f>IF( (X3171=""),AD3171*1,AD3171*(X3171/100) )</f>
        <v>649600</v>
      </c>
      <c r="AF3171" s="121">
        <v>0</v>
      </c>
      <c r="AG3171" s="121">
        <f>IF((AF3171-AE3171) &gt; 1,0,IF((AF3171-AE3171)&lt;0,AE3171-AF3171,AF3171-AE3171))</f>
        <v>649600</v>
      </c>
      <c r="AH3171" s="121">
        <v>0.01</v>
      </c>
    </row>
    <row r="3172" spans="1:34" s="99" customFormat="1" x14ac:dyDescent="0.55000000000000004">
      <c r="A3172" s="107"/>
      <c r="B3172" s="161">
        <v>1530</v>
      </c>
      <c r="C3172" s="161">
        <v>8776</v>
      </c>
      <c r="D3172" s="162" t="s">
        <v>4456</v>
      </c>
      <c r="E3172" s="161" t="s">
        <v>34</v>
      </c>
      <c r="F3172" s="161">
        <v>17618</v>
      </c>
      <c r="G3172" s="161">
        <v>4</v>
      </c>
      <c r="H3172" s="161">
        <v>1</v>
      </c>
      <c r="I3172" s="163">
        <v>18</v>
      </c>
      <c r="J3172" s="161" t="s">
        <v>38</v>
      </c>
      <c r="K3172" s="121">
        <f>((G3172*400)+(H3172*100))+I3172</f>
        <v>1718</v>
      </c>
      <c r="L3172" s="121">
        <v>400</v>
      </c>
      <c r="M3172" s="121">
        <f>K3172*L3172</f>
        <v>687200</v>
      </c>
      <c r="N3172" s="161"/>
      <c r="O3172" s="164"/>
      <c r="P3172" s="165"/>
      <c r="Q3172" s="164"/>
      <c r="R3172" s="164"/>
      <c r="S3172" s="166"/>
      <c r="T3172" s="161"/>
      <c r="U3172" s="161"/>
      <c r="V3172" s="161"/>
      <c r="W3172" s="121"/>
      <c r="X3172" s="163"/>
      <c r="Y3172" s="121"/>
      <c r="Z3172" s="121"/>
      <c r="AA3172" s="167"/>
      <c r="AB3172" s="167"/>
      <c r="AC3172" s="121"/>
      <c r="AD3172" s="121">
        <f>IF(AND(AC3172="",M3172=""),0,IF((AC3172=""),M3172,IF((M3172=""),AC3172,AC3172+M3172)))</f>
        <v>687200</v>
      </c>
      <c r="AE3172" s="121">
        <f>IF( (X3172=""),AD3172*1,AD3172*(X3172/100) )</f>
        <v>687200</v>
      </c>
      <c r="AF3172" s="121">
        <v>0</v>
      </c>
      <c r="AG3172" s="121">
        <f>IF((AF3172-AE3172) &gt; 1,0,IF((AF3172-AE3172)&lt;0,AE3172-AF3172,AF3172-AE3172))</f>
        <v>687200</v>
      </c>
      <c r="AH3172" s="121">
        <v>0.01</v>
      </c>
    </row>
    <row r="3173" spans="1:34" s="99" customFormat="1" x14ac:dyDescent="0.55000000000000004">
      <c r="A3173" s="107"/>
      <c r="B3173" s="161">
        <v>1531</v>
      </c>
      <c r="C3173" s="161">
        <v>8777</v>
      </c>
      <c r="D3173" s="162" t="s">
        <v>4457</v>
      </c>
      <c r="E3173" s="161" t="s">
        <v>34</v>
      </c>
      <c r="F3173" s="161">
        <v>17619</v>
      </c>
      <c r="G3173" s="161">
        <v>1</v>
      </c>
      <c r="H3173" s="161">
        <v>1</v>
      </c>
      <c r="I3173" s="163">
        <v>17</v>
      </c>
      <c r="J3173" s="161" t="s">
        <v>38</v>
      </c>
      <c r="K3173" s="121">
        <f>((G3173*400)+(H3173*100))+I3173</f>
        <v>517</v>
      </c>
      <c r="L3173" s="121">
        <v>400</v>
      </c>
      <c r="M3173" s="121">
        <f>K3173*L3173</f>
        <v>206800</v>
      </c>
      <c r="N3173" s="161"/>
      <c r="O3173" s="164"/>
      <c r="P3173" s="165"/>
      <c r="Q3173" s="164"/>
      <c r="R3173" s="164"/>
      <c r="S3173" s="166"/>
      <c r="T3173" s="161"/>
      <c r="U3173" s="161"/>
      <c r="V3173" s="161"/>
      <c r="W3173" s="121"/>
      <c r="X3173" s="163"/>
      <c r="Y3173" s="121"/>
      <c r="Z3173" s="121"/>
      <c r="AA3173" s="167"/>
      <c r="AB3173" s="167"/>
      <c r="AC3173" s="121"/>
      <c r="AD3173" s="121">
        <f>IF(AND(AC3173="",M3173=""),0,IF((AC3173=""),M3173,IF((M3173=""),AC3173,AC3173+M3173)))</f>
        <v>206800</v>
      </c>
      <c r="AE3173" s="121">
        <f>IF( (X3173=""),AD3173*1,AD3173*(X3173/100) )</f>
        <v>206800</v>
      </c>
      <c r="AF3173" s="121">
        <v>0</v>
      </c>
      <c r="AG3173" s="121">
        <f>IF((AF3173-AE3173) &gt; 1,0,IF((AF3173-AE3173)&lt;0,AE3173-AF3173,AF3173-AE3173))</f>
        <v>206800</v>
      </c>
      <c r="AH3173" s="121">
        <v>0.01</v>
      </c>
    </row>
    <row r="3174" spans="1:34" s="99" customFormat="1" x14ac:dyDescent="0.55000000000000004">
      <c r="A3174" s="107"/>
      <c r="B3174" s="161"/>
      <c r="C3174" s="161"/>
      <c r="D3174" s="162"/>
      <c r="E3174" s="161"/>
      <c r="F3174" s="161"/>
      <c r="G3174" s="161"/>
      <c r="H3174" s="161"/>
      <c r="I3174" s="163"/>
      <c r="J3174" s="161"/>
      <c r="K3174" s="121"/>
      <c r="L3174" s="121" t="s">
        <v>63</v>
      </c>
      <c r="M3174" s="121">
        <f>SUM(M3171:M3173)</f>
        <v>1543600</v>
      </c>
      <c r="N3174" s="161"/>
      <c r="O3174" s="164"/>
      <c r="P3174" s="165"/>
      <c r="Q3174" s="164"/>
      <c r="R3174" s="164"/>
      <c r="S3174" s="166"/>
      <c r="T3174" s="161"/>
      <c r="U3174" s="161"/>
      <c r="V3174" s="161"/>
      <c r="W3174" s="121"/>
      <c r="X3174" s="163"/>
      <c r="Y3174" s="121"/>
      <c r="Z3174" s="121"/>
      <c r="AA3174" s="167"/>
      <c r="AB3174" s="167"/>
      <c r="AC3174" s="121"/>
      <c r="AD3174" s="121"/>
      <c r="AE3174" s="121">
        <f>SUM(AE3171:AE3173)</f>
        <v>1543600</v>
      </c>
      <c r="AF3174" s="121"/>
      <c r="AG3174" s="121">
        <f>SUM(AG3171:AG3173)</f>
        <v>1543600</v>
      </c>
      <c r="AH3174" s="121"/>
    </row>
    <row r="3175" spans="1:34" s="99" customFormat="1" x14ac:dyDescent="0.55000000000000004">
      <c r="A3175" s="107" t="s">
        <v>15257</v>
      </c>
      <c r="B3175" s="102">
        <v>1372</v>
      </c>
      <c r="C3175" s="102">
        <v>7870</v>
      </c>
      <c r="D3175" s="90" t="s">
        <v>4459</v>
      </c>
      <c r="E3175" s="102" t="s">
        <v>34</v>
      </c>
      <c r="F3175" s="102">
        <v>19632</v>
      </c>
      <c r="G3175" s="102">
        <v>0</v>
      </c>
      <c r="H3175" s="102">
        <v>3</v>
      </c>
      <c r="I3175" s="98">
        <v>25.6</v>
      </c>
      <c r="J3175" s="102" t="s">
        <v>35</v>
      </c>
      <c r="K3175" s="94">
        <f>((G3175*400)+(H3175*100))+I3175</f>
        <v>325.60000000000002</v>
      </c>
      <c r="L3175" s="94">
        <v>400</v>
      </c>
      <c r="M3175" s="94">
        <f>K3175*L3175</f>
        <v>130240.00000000001</v>
      </c>
      <c r="N3175" s="102">
        <v>1</v>
      </c>
      <c r="O3175" s="111" t="s">
        <v>15255</v>
      </c>
      <c r="P3175" s="96">
        <v>3570800334027</v>
      </c>
      <c r="Q3175" s="111" t="s">
        <v>15256</v>
      </c>
      <c r="R3175" s="111" t="s">
        <v>15258</v>
      </c>
      <c r="S3175" s="97" t="s">
        <v>4460</v>
      </c>
      <c r="T3175" s="102" t="s">
        <v>51</v>
      </c>
      <c r="U3175" s="102" t="s">
        <v>227</v>
      </c>
      <c r="V3175" s="102" t="s">
        <v>52</v>
      </c>
      <c r="W3175" s="94">
        <v>72</v>
      </c>
      <c r="X3175" s="98">
        <v>22.36</v>
      </c>
      <c r="Y3175" s="94">
        <v>6750</v>
      </c>
      <c r="Z3175" s="94">
        <f>W3175*Y3175</f>
        <v>486000</v>
      </c>
      <c r="AA3175" s="89">
        <v>12</v>
      </c>
      <c r="AB3175" s="89">
        <v>38</v>
      </c>
      <c r="AC3175" s="94">
        <f>(Z3175*(100-AB3175))/100</f>
        <v>301320</v>
      </c>
      <c r="AD3175" s="94">
        <f>IF(AND(AC3175="",M3175=""),0,IF((AC3175=""),M3175, IF( (M3175=""),AC3175,SUM(AC3175:AC3180)+M3175)))</f>
        <v>1360630</v>
      </c>
      <c r="AE3175" s="94">
        <f>IF( (X3175=""),AD3175*1,AD3175*(X3175/100) )</f>
        <v>304236.86800000002</v>
      </c>
      <c r="AF3175" s="94">
        <v>10000000</v>
      </c>
      <c r="AG3175" s="94">
        <v>130240</v>
      </c>
      <c r="AH3175" s="94">
        <v>0.02</v>
      </c>
    </row>
    <row r="3176" spans="1:34" s="99" customFormat="1" x14ac:dyDescent="0.55000000000000004">
      <c r="A3176" s="107"/>
      <c r="B3176" s="102"/>
      <c r="C3176" s="102"/>
      <c r="D3176" s="90"/>
      <c r="E3176" s="102"/>
      <c r="F3176" s="102"/>
      <c r="G3176" s="102"/>
      <c r="H3176" s="102"/>
      <c r="I3176" s="98"/>
      <c r="J3176" s="102"/>
      <c r="K3176" s="94"/>
      <c r="L3176" s="94"/>
      <c r="M3176" s="94"/>
      <c r="N3176" s="102"/>
      <c r="O3176" s="111"/>
      <c r="P3176" s="96"/>
      <c r="Q3176" s="111"/>
      <c r="R3176" s="111"/>
      <c r="S3176" s="97"/>
      <c r="T3176" s="102" t="s">
        <v>51</v>
      </c>
      <c r="U3176" s="102"/>
      <c r="V3176" s="102" t="s">
        <v>52</v>
      </c>
      <c r="W3176" s="94">
        <v>72</v>
      </c>
      <c r="X3176" s="98">
        <v>22.36</v>
      </c>
      <c r="Y3176" s="94">
        <v>6750</v>
      </c>
      <c r="Z3176" s="94">
        <f>W3176*Y3176</f>
        <v>486000</v>
      </c>
      <c r="AA3176" s="89">
        <v>12</v>
      </c>
      <c r="AB3176" s="89">
        <v>38</v>
      </c>
      <c r="AC3176" s="94">
        <f>(Z3176*(100-AB3176))/100</f>
        <v>301320</v>
      </c>
      <c r="AD3176" s="94">
        <f>IF(AND(AC3176="",M3175=""),0,IF((AC3176=""),M3175, IF( (M3175=""),AC3176,SUM(AC3175:AC3180)+M3175)))</f>
        <v>1360630</v>
      </c>
      <c r="AE3176" s="94">
        <f>IF( (X3176=""),AD3176*1,AD3176*(X3176/100) )</f>
        <v>304236.86800000002</v>
      </c>
      <c r="AF3176" s="94">
        <v>10000000</v>
      </c>
      <c r="AG3176" s="94">
        <f>IF((AF3176-AE3176) &gt; 1,0,IF((AF3176-AE3176)&lt;0,AE3176-AF3176,AF3176-AE3176))</f>
        <v>0</v>
      </c>
      <c r="AH3176" s="94">
        <v>0.02</v>
      </c>
    </row>
    <row r="3177" spans="1:34" s="99" customFormat="1" x14ac:dyDescent="0.55000000000000004">
      <c r="A3177" s="107"/>
      <c r="B3177" s="102"/>
      <c r="C3177" s="102"/>
      <c r="D3177" s="90"/>
      <c r="E3177" s="102"/>
      <c r="F3177" s="102"/>
      <c r="G3177" s="102"/>
      <c r="H3177" s="102"/>
      <c r="I3177" s="98"/>
      <c r="J3177" s="102"/>
      <c r="K3177" s="94"/>
      <c r="L3177" s="94"/>
      <c r="M3177" s="94"/>
      <c r="N3177" s="102">
        <v>2</v>
      </c>
      <c r="O3177" s="111" t="s">
        <v>15255</v>
      </c>
      <c r="P3177" s="96">
        <v>3570800334027</v>
      </c>
      <c r="Q3177" s="111" t="s">
        <v>15256</v>
      </c>
      <c r="R3177" s="111" t="s">
        <v>15258</v>
      </c>
      <c r="S3177" s="97" t="s">
        <v>4461</v>
      </c>
      <c r="T3177" s="102" t="s">
        <v>51</v>
      </c>
      <c r="U3177" s="102" t="s">
        <v>227</v>
      </c>
      <c r="V3177" s="102" t="s">
        <v>52</v>
      </c>
      <c r="W3177" s="94">
        <v>90</v>
      </c>
      <c r="X3177" s="98">
        <v>27.95</v>
      </c>
      <c r="Y3177" s="94">
        <v>6750</v>
      </c>
      <c r="Z3177" s="94">
        <f>W3177*Y3177</f>
        <v>607500</v>
      </c>
      <c r="AA3177" s="89">
        <v>12</v>
      </c>
      <c r="AB3177" s="89">
        <v>38</v>
      </c>
      <c r="AC3177" s="94">
        <f>(Z3177*(100-AB3177))/100</f>
        <v>376650</v>
      </c>
      <c r="AD3177" s="94">
        <f>IF(AND(AC3177="",M3175=""),0,IF((AC3177=""),M3175, IF( (M3175=""),AC3177,SUM(AC3175:AC3180)+M3175)))</f>
        <v>1360630</v>
      </c>
      <c r="AE3177" s="94">
        <f>IF( (X3177=""),AD3177*1,AD3177*(X3177/100) )</f>
        <v>380296.08499999996</v>
      </c>
      <c r="AF3177" s="94">
        <v>50000000</v>
      </c>
      <c r="AG3177" s="94">
        <f>IF((AF3177-AE3177) &gt; 1,0,IF((AF3177-AE3177)&lt;0,AE3177-AF3177,AF3177-AE3177))</f>
        <v>0</v>
      </c>
      <c r="AH3177" s="94">
        <v>0.02</v>
      </c>
    </row>
    <row r="3178" spans="1:34" s="99" customFormat="1" x14ac:dyDescent="0.55000000000000004">
      <c r="A3178" s="107"/>
      <c r="B3178" s="102"/>
      <c r="C3178" s="102"/>
      <c r="D3178" s="90"/>
      <c r="E3178" s="102"/>
      <c r="F3178" s="102"/>
      <c r="G3178" s="102"/>
      <c r="H3178" s="102"/>
      <c r="I3178" s="98"/>
      <c r="J3178" s="102"/>
      <c r="K3178" s="94"/>
      <c r="L3178" s="94"/>
      <c r="M3178" s="94"/>
      <c r="N3178" s="102">
        <v>3</v>
      </c>
      <c r="O3178" s="111" t="s">
        <v>15255</v>
      </c>
      <c r="P3178" s="96">
        <v>3570800334027</v>
      </c>
      <c r="Q3178" s="111" t="s">
        <v>15256</v>
      </c>
      <c r="R3178" s="111" t="s">
        <v>15258</v>
      </c>
      <c r="S3178" s="97" t="s">
        <v>4462</v>
      </c>
      <c r="T3178" s="102" t="s">
        <v>51</v>
      </c>
      <c r="U3178" s="102" t="s">
        <v>45</v>
      </c>
      <c r="V3178" s="102" t="s">
        <v>75</v>
      </c>
      <c r="W3178" s="94">
        <v>40</v>
      </c>
      <c r="X3178" s="98">
        <v>12.42</v>
      </c>
      <c r="Y3178" s="94">
        <v>6750</v>
      </c>
      <c r="Z3178" s="94">
        <f>W3178*Y3178</f>
        <v>270000</v>
      </c>
      <c r="AA3178" s="89">
        <v>7</v>
      </c>
      <c r="AB3178" s="89">
        <v>7</v>
      </c>
      <c r="AC3178" s="94">
        <f>(Z3178*(100-AB3178))/100</f>
        <v>251100</v>
      </c>
      <c r="AD3178" s="94">
        <f>IF(AND(AC3178="",M3175=""),0,IF((AC3178=""),M3175, IF( (M3175=""),AC3178,SUM(AC3175:AC3180)+M3175)))</f>
        <v>1360630</v>
      </c>
      <c r="AE3178" s="94">
        <f>IF( (X3178=""),AD3178*1,AD3178*(X3178/100) )</f>
        <v>168990.24600000001</v>
      </c>
      <c r="AF3178" s="94">
        <v>0</v>
      </c>
      <c r="AG3178" s="94">
        <f>IF((AF3178-AE3178) &gt; 1,0,IF((AF3178-AE3178)&lt;0,AE3178-AF3178,AF3178-AE3178))</f>
        <v>168990.24600000001</v>
      </c>
      <c r="AH3178" s="94">
        <v>0.3</v>
      </c>
    </row>
    <row r="3179" spans="1:34" s="99" customFormat="1" x14ac:dyDescent="0.55000000000000004">
      <c r="A3179" s="107"/>
      <c r="B3179" s="102"/>
      <c r="C3179" s="102"/>
      <c r="D3179" s="90"/>
      <c r="E3179" s="102"/>
      <c r="F3179" s="102"/>
      <c r="G3179" s="102"/>
      <c r="H3179" s="102"/>
      <c r="I3179" s="98"/>
      <c r="J3179" s="102"/>
      <c r="K3179" s="94"/>
      <c r="L3179" s="94"/>
      <c r="M3179" s="94"/>
      <c r="N3179" s="102">
        <v>4</v>
      </c>
      <c r="O3179" s="111" t="s">
        <v>15255</v>
      </c>
      <c r="P3179" s="96">
        <v>3570800334027</v>
      </c>
      <c r="Q3179" s="111" t="s">
        <v>15256</v>
      </c>
      <c r="R3179" s="111" t="s">
        <v>15258</v>
      </c>
      <c r="S3179" s="97" t="s">
        <v>4463</v>
      </c>
      <c r="T3179" s="102" t="s">
        <v>55</v>
      </c>
      <c r="U3179" s="102" t="s">
        <v>45</v>
      </c>
      <c r="V3179" s="102" t="s">
        <v>52</v>
      </c>
      <c r="W3179" s="94">
        <v>48</v>
      </c>
      <c r="X3179" s="98">
        <v>14.91</v>
      </c>
      <c r="Y3179" s="94">
        <v>0</v>
      </c>
      <c r="Z3179" s="94">
        <f>W3179*Y3179</f>
        <v>0</v>
      </c>
      <c r="AA3179" s="89">
        <v>7</v>
      </c>
      <c r="AB3179" s="89">
        <v>7</v>
      </c>
      <c r="AC3179" s="94">
        <f>(Z3179*(100-AB3179))/100</f>
        <v>0</v>
      </c>
      <c r="AD3179" s="94">
        <f>IF(AND(AC3179="",M3175=""),0,IF((AC3179=""),M3175, IF( (M3175=""),AC3179,SUM(AC3175:AC3180)+M3175)))</f>
        <v>1360630</v>
      </c>
      <c r="AE3179" s="94">
        <f>IF( (X3179=""),AD3179*1,AD3179*(X3179/100) )</f>
        <v>202869.93300000002</v>
      </c>
      <c r="AF3179" s="94">
        <v>50000000</v>
      </c>
      <c r="AG3179" s="94">
        <f>IF((AF3179-AE3179) &gt; 1,0,IF((AF3179-AE3179)&lt;0,AE3179-AF3179,AF3179-AE3179))</f>
        <v>0</v>
      </c>
      <c r="AH3179" s="94">
        <v>0.02</v>
      </c>
    </row>
    <row r="3180" spans="1:34" s="99" customFormat="1" x14ac:dyDescent="0.55000000000000004">
      <c r="A3180" s="107"/>
      <c r="B3180" s="102"/>
      <c r="C3180" s="102"/>
      <c r="D3180" s="90"/>
      <c r="E3180" s="102"/>
      <c r="F3180" s="102"/>
      <c r="G3180" s="102"/>
      <c r="H3180" s="102"/>
      <c r="I3180" s="98"/>
      <c r="J3180" s="102"/>
      <c r="K3180" s="94"/>
      <c r="L3180" s="94" t="s">
        <v>63</v>
      </c>
      <c r="M3180" s="94">
        <f>SUM(M3175:M3179)</f>
        <v>130240.00000000001</v>
      </c>
      <c r="N3180" s="102"/>
      <c r="O3180" s="111"/>
      <c r="P3180" s="96"/>
      <c r="Q3180" s="111"/>
      <c r="R3180" s="111"/>
      <c r="S3180" s="97"/>
      <c r="T3180" s="102"/>
      <c r="U3180" s="102"/>
      <c r="V3180" s="102"/>
      <c r="W3180" s="94"/>
      <c r="X3180" s="98"/>
      <c r="Y3180" s="94"/>
      <c r="Z3180" s="94"/>
      <c r="AA3180" s="89"/>
      <c r="AB3180" s="89"/>
      <c r="AC3180" s="94"/>
      <c r="AD3180" s="94"/>
      <c r="AE3180" s="94">
        <f>SUM(AE3175:AE3179)</f>
        <v>1360630</v>
      </c>
      <c r="AF3180" s="94"/>
      <c r="AG3180" s="94">
        <f>SUM(AG3175:AG3179)</f>
        <v>299230.24600000004</v>
      </c>
      <c r="AH3180" s="94"/>
    </row>
    <row r="3181" spans="1:34" s="74" customFormat="1" x14ac:dyDescent="0.55000000000000004">
      <c r="A3181" s="108" t="s">
        <v>4466</v>
      </c>
      <c r="B3181" s="109">
        <v>1373</v>
      </c>
      <c r="C3181" s="102">
        <v>4889</v>
      </c>
      <c r="D3181" s="90" t="s">
        <v>4467</v>
      </c>
      <c r="E3181" s="102" t="s">
        <v>34</v>
      </c>
      <c r="F3181" s="102">
        <v>23016</v>
      </c>
      <c r="G3181" s="102">
        <v>0</v>
      </c>
      <c r="H3181" s="102">
        <v>1</v>
      </c>
      <c r="I3181" s="98">
        <v>0</v>
      </c>
      <c r="J3181" s="102" t="s">
        <v>35</v>
      </c>
      <c r="K3181" s="94">
        <f>((G3181*400)+(H3181*100))+I3181</f>
        <v>100</v>
      </c>
      <c r="L3181" s="94">
        <v>625</v>
      </c>
      <c r="M3181" s="94">
        <f>K3181*L3181</f>
        <v>62500</v>
      </c>
      <c r="N3181" s="102">
        <v>1</v>
      </c>
      <c r="O3181" s="111" t="s">
        <v>4464</v>
      </c>
      <c r="P3181" s="96">
        <v>3150500151028</v>
      </c>
      <c r="Q3181" s="111" t="s">
        <v>4465</v>
      </c>
      <c r="R3181" s="111" t="s">
        <v>4468</v>
      </c>
      <c r="S3181" s="97" t="s">
        <v>4469</v>
      </c>
      <c r="T3181" s="102" t="s">
        <v>51</v>
      </c>
      <c r="U3181" s="102" t="s">
        <v>45</v>
      </c>
      <c r="V3181" s="102" t="s">
        <v>52</v>
      </c>
      <c r="W3181" s="94">
        <v>559.35</v>
      </c>
      <c r="X3181" s="98">
        <v>100</v>
      </c>
      <c r="Y3181" s="94">
        <v>6750</v>
      </c>
      <c r="Z3181" s="94">
        <f>W3181*Y3181</f>
        <v>3775612.5</v>
      </c>
      <c r="AA3181" s="89">
        <v>6</v>
      </c>
      <c r="AB3181" s="89">
        <v>6</v>
      </c>
      <c r="AC3181" s="94">
        <f>(Z3181*(100-AB3181))/100</f>
        <v>3549075.75</v>
      </c>
      <c r="AD3181" s="94">
        <f>IF(AND(AC3181="",M3181=""),0,IF((AC3181=""),M3181, IF( (M3181=""),AC3181,AC3181+M3181)))</f>
        <v>3611575.75</v>
      </c>
      <c r="AE3181" s="94">
        <f>IF( (X3181=""),AD3181*1,( M3181+(SUM(AC3181:AC3181)) )*(X3181/100) )</f>
        <v>3611575.75</v>
      </c>
      <c r="AF3181" s="94">
        <v>50000000</v>
      </c>
      <c r="AG3181" s="94">
        <f>IF((AF3181-AE3181) &gt; 1,0,IF((AF3181-AE3181)&lt;0,AE3181-AF3181,AF3181-AE3181))</f>
        <v>0</v>
      </c>
      <c r="AH3181" s="94">
        <v>0.02</v>
      </c>
    </row>
    <row r="3182" spans="1:34" s="74" customFormat="1" x14ac:dyDescent="0.55000000000000004">
      <c r="A3182" s="108"/>
      <c r="B3182" s="109"/>
      <c r="C3182" s="102"/>
      <c r="D3182" s="90"/>
      <c r="E3182" s="102"/>
      <c r="F3182" s="102"/>
      <c r="G3182" s="102"/>
      <c r="H3182" s="102"/>
      <c r="I3182" s="98"/>
      <c r="J3182" s="102"/>
      <c r="K3182" s="94"/>
      <c r="L3182" s="94" t="s">
        <v>63</v>
      </c>
      <c r="M3182" s="94">
        <f>SUM(M3181:M3181)</f>
        <v>62500</v>
      </c>
      <c r="N3182" s="102"/>
      <c r="O3182" s="111"/>
      <c r="P3182" s="96"/>
      <c r="Q3182" s="111"/>
      <c r="R3182" s="111"/>
      <c r="S3182" s="97"/>
      <c r="T3182" s="102"/>
      <c r="U3182" s="102"/>
      <c r="V3182" s="102"/>
      <c r="W3182" s="94"/>
      <c r="X3182" s="98"/>
      <c r="Y3182" s="94"/>
      <c r="Z3182" s="94"/>
      <c r="AA3182" s="89"/>
      <c r="AB3182" s="89"/>
      <c r="AC3182" s="94"/>
      <c r="AD3182" s="94">
        <f>SUM(AD3181:AD3181)</f>
        <v>3611575.75</v>
      </c>
      <c r="AE3182" s="94">
        <f>SUM(AE3181:AE3181)</f>
        <v>3611575.75</v>
      </c>
      <c r="AF3182" s="94"/>
      <c r="AG3182" s="94">
        <f>SUM(AG3181:AG3181)</f>
        <v>0</v>
      </c>
      <c r="AH3182" s="94"/>
    </row>
    <row r="3183" spans="1:34" s="99" customFormat="1" x14ac:dyDescent="0.55000000000000004">
      <c r="A3183" s="122" t="s">
        <v>4472</v>
      </c>
      <c r="B3183" s="202">
        <v>1534</v>
      </c>
      <c r="C3183" s="161">
        <v>7091</v>
      </c>
      <c r="D3183" s="162" t="s">
        <v>4473</v>
      </c>
      <c r="E3183" s="161" t="s">
        <v>34</v>
      </c>
      <c r="F3183" s="161">
        <v>24003</v>
      </c>
      <c r="G3183" s="161">
        <v>2</v>
      </c>
      <c r="H3183" s="161">
        <v>0</v>
      </c>
      <c r="I3183" s="163">
        <v>0</v>
      </c>
      <c r="J3183" s="161" t="s">
        <v>35</v>
      </c>
      <c r="K3183" s="121">
        <f>((G3183*400)+(H3183*100))+I3183</f>
        <v>800</v>
      </c>
      <c r="L3183" s="121">
        <v>625</v>
      </c>
      <c r="M3183" s="121">
        <f>K3183*L3183</f>
        <v>500000</v>
      </c>
      <c r="N3183" s="161">
        <v>1</v>
      </c>
      <c r="O3183" s="164" t="s">
        <v>4470</v>
      </c>
      <c r="P3183" s="165"/>
      <c r="Q3183" s="164" t="s">
        <v>4471</v>
      </c>
      <c r="R3183" s="164" t="s">
        <v>4474</v>
      </c>
      <c r="S3183" s="166"/>
      <c r="T3183" s="161" t="s">
        <v>51</v>
      </c>
      <c r="U3183" s="161" t="s">
        <v>45</v>
      </c>
      <c r="V3183" s="161" t="s">
        <v>52</v>
      </c>
      <c r="W3183" s="121">
        <v>30</v>
      </c>
      <c r="X3183" s="163">
        <v>1.41</v>
      </c>
      <c r="Y3183" s="121">
        <v>6750</v>
      </c>
      <c r="Z3183" s="121">
        <f>W3183*Y3183</f>
        <v>202500</v>
      </c>
      <c r="AA3183" s="167">
        <v>6</v>
      </c>
      <c r="AB3183" s="167">
        <v>6</v>
      </c>
      <c r="AC3183" s="121">
        <f>(Z3183*(100-AB3183))/100</f>
        <v>190350</v>
      </c>
      <c r="AD3183" s="121">
        <f>IF(AND(AC3183="",M3183=""),0,IF((AC3183=""),M3183, IF( (M3183=""),AC3183,SUM(AC3183:AC3187)+M3183)))</f>
        <v>4589078</v>
      </c>
      <c r="AE3183" s="121">
        <f>IF( (X3183=""),AD3183*1,AD3183*(X3183/100) )</f>
        <v>64705.999799999998</v>
      </c>
      <c r="AF3183" s="121">
        <v>0</v>
      </c>
      <c r="AG3183" s="121">
        <f>IF((AF3183-AE3183) &gt; 1,0,IF((AF3183-AE3183)&lt;0,AE3183-AF3183,AF3183-AE3183))</f>
        <v>64705.999799999998</v>
      </c>
      <c r="AH3183" s="121">
        <v>0.02</v>
      </c>
    </row>
    <row r="3184" spans="1:34" s="99" customFormat="1" x14ac:dyDescent="0.55000000000000004">
      <c r="A3184" s="122"/>
      <c r="B3184" s="202"/>
      <c r="C3184" s="161"/>
      <c r="D3184" s="162"/>
      <c r="E3184" s="161"/>
      <c r="F3184" s="161"/>
      <c r="G3184" s="161"/>
      <c r="H3184" s="161"/>
      <c r="I3184" s="163"/>
      <c r="J3184" s="161"/>
      <c r="K3184" s="121"/>
      <c r="L3184" s="121"/>
      <c r="M3184" s="121"/>
      <c r="N3184" s="161">
        <v>2</v>
      </c>
      <c r="O3184" s="164" t="s">
        <v>4470</v>
      </c>
      <c r="P3184" s="165"/>
      <c r="Q3184" s="164" t="s">
        <v>4471</v>
      </c>
      <c r="R3184" s="164" t="s">
        <v>4474</v>
      </c>
      <c r="S3184" s="166" t="s">
        <v>4475</v>
      </c>
      <c r="T3184" s="161" t="s">
        <v>492</v>
      </c>
      <c r="U3184" s="161" t="s">
        <v>45</v>
      </c>
      <c r="V3184" s="161" t="s">
        <v>75</v>
      </c>
      <c r="W3184" s="121">
        <v>1008</v>
      </c>
      <c r="X3184" s="163">
        <v>47.39</v>
      </c>
      <c r="Y3184" s="121">
        <v>3400</v>
      </c>
      <c r="Z3184" s="121">
        <f>W3184*Y3184</f>
        <v>3427200</v>
      </c>
      <c r="AA3184" s="167">
        <v>6</v>
      </c>
      <c r="AB3184" s="167">
        <v>6</v>
      </c>
      <c r="AC3184" s="121">
        <f>(Z3184*(100-AB3184))/100</f>
        <v>3221568</v>
      </c>
      <c r="AD3184" s="121">
        <f>IF(AND(AC3184="",M3183=""),0,IF((AC3184=""),M3183, IF( (M3183=""),AC3184,SUM(AC3183:AC3187)+M3183)))</f>
        <v>4589078</v>
      </c>
      <c r="AE3184" s="121">
        <f>IF( (X3184=""),AD3184*1,AD3184*(X3184/100) )</f>
        <v>2174764.0641999999</v>
      </c>
      <c r="AF3184" s="121">
        <v>0</v>
      </c>
      <c r="AG3184" s="121">
        <f>IF((AF3184-AE3184) &gt; 1,0,IF((AF3184-AE3184)&lt;0,AE3184-AF3184,AF3184-AE3184))</f>
        <v>2174764.0641999999</v>
      </c>
      <c r="AH3184" s="121">
        <v>0.3</v>
      </c>
    </row>
    <row r="3185" spans="1:34" s="99" customFormat="1" x14ac:dyDescent="0.55000000000000004">
      <c r="A3185" s="122"/>
      <c r="B3185" s="202"/>
      <c r="C3185" s="161"/>
      <c r="D3185" s="162"/>
      <c r="E3185" s="161"/>
      <c r="F3185" s="161"/>
      <c r="G3185" s="161"/>
      <c r="H3185" s="161"/>
      <c r="I3185" s="163"/>
      <c r="J3185" s="161"/>
      <c r="K3185" s="121"/>
      <c r="L3185" s="121"/>
      <c r="M3185" s="121"/>
      <c r="N3185" s="161">
        <v>3</v>
      </c>
      <c r="O3185" s="164" t="s">
        <v>4470</v>
      </c>
      <c r="P3185" s="165"/>
      <c r="Q3185" s="164" t="s">
        <v>4471</v>
      </c>
      <c r="R3185" s="164" t="s">
        <v>4474</v>
      </c>
      <c r="S3185" s="166" t="s">
        <v>4476</v>
      </c>
      <c r="T3185" s="161" t="s">
        <v>51</v>
      </c>
      <c r="U3185" s="161" t="s">
        <v>45</v>
      </c>
      <c r="V3185" s="161" t="s">
        <v>52</v>
      </c>
      <c r="W3185" s="121">
        <v>108</v>
      </c>
      <c r="X3185" s="163">
        <v>5.08</v>
      </c>
      <c r="Y3185" s="121">
        <v>6750</v>
      </c>
      <c r="Z3185" s="121">
        <f>W3185*Y3185</f>
        <v>729000</v>
      </c>
      <c r="AA3185" s="167">
        <v>19</v>
      </c>
      <c r="AB3185" s="167">
        <v>28</v>
      </c>
      <c r="AC3185" s="121">
        <f>(Z3185*(100-AB3185))/100</f>
        <v>524880</v>
      </c>
      <c r="AD3185" s="121">
        <f>IF(AND(AC3185="",M3183=""),0,IF((AC3185=""),M3183, IF( (M3183=""),AC3185,SUM(AC3183:AC3187)+M3183)))</f>
        <v>4589078</v>
      </c>
      <c r="AE3185" s="121">
        <f>IF( (X3185=""),AD3185*1,AD3185*(X3185/100) )</f>
        <v>233125.1624</v>
      </c>
      <c r="AF3185" s="121">
        <v>0</v>
      </c>
      <c r="AG3185" s="121">
        <f>IF((AF3185-AE3185) &gt; 1,0,IF((AF3185-AE3185)&lt;0,AE3185-AF3185,AF3185-AE3185))</f>
        <v>233125.1624</v>
      </c>
      <c r="AH3185" s="121">
        <v>0.02</v>
      </c>
    </row>
    <row r="3186" spans="1:34" s="99" customFormat="1" x14ac:dyDescent="0.55000000000000004">
      <c r="A3186" s="122"/>
      <c r="B3186" s="202"/>
      <c r="C3186" s="161"/>
      <c r="D3186" s="162"/>
      <c r="E3186" s="161"/>
      <c r="F3186" s="161"/>
      <c r="G3186" s="161"/>
      <c r="H3186" s="161"/>
      <c r="I3186" s="163"/>
      <c r="J3186" s="161"/>
      <c r="K3186" s="121"/>
      <c r="L3186" s="121"/>
      <c r="M3186" s="121"/>
      <c r="N3186" s="161">
        <v>4</v>
      </c>
      <c r="O3186" s="164" t="s">
        <v>4470</v>
      </c>
      <c r="P3186" s="165"/>
      <c r="Q3186" s="164" t="s">
        <v>4471</v>
      </c>
      <c r="R3186" s="164" t="s">
        <v>4474</v>
      </c>
      <c r="S3186" s="166" t="s">
        <v>4477</v>
      </c>
      <c r="T3186" s="161" t="s">
        <v>51</v>
      </c>
      <c r="U3186" s="161" t="s">
        <v>45</v>
      </c>
      <c r="V3186" s="161" t="s">
        <v>75</v>
      </c>
      <c r="W3186" s="121">
        <v>24</v>
      </c>
      <c r="X3186" s="163">
        <v>1.1299999999999999</v>
      </c>
      <c r="Y3186" s="121">
        <v>6750</v>
      </c>
      <c r="Z3186" s="121">
        <f>W3186*Y3186</f>
        <v>162000</v>
      </c>
      <c r="AA3186" s="167">
        <v>6</v>
      </c>
      <c r="AB3186" s="167">
        <v>6</v>
      </c>
      <c r="AC3186" s="121">
        <f>(Z3186*(100-AB3186))/100</f>
        <v>152280</v>
      </c>
      <c r="AD3186" s="121">
        <f>IF(AND(AC3186="",M3183=""),0,IF((AC3186=""),M3183, IF( (M3183=""),AC3186,SUM(AC3183:AC3187)+M3183)))</f>
        <v>4589078</v>
      </c>
      <c r="AE3186" s="121">
        <f>IF( (X3186=""),AD3186*1,AD3186*(X3186/100) )</f>
        <v>51856.581399999995</v>
      </c>
      <c r="AF3186" s="121">
        <v>0</v>
      </c>
      <c r="AG3186" s="121">
        <f>IF((AF3186-AE3186) &gt; 1,0,IF((AF3186-AE3186)&lt;0,AE3186-AF3186,AF3186-AE3186))</f>
        <v>51856.581399999995</v>
      </c>
      <c r="AH3186" s="121">
        <v>0.3</v>
      </c>
    </row>
    <row r="3187" spans="1:34" s="99" customFormat="1" x14ac:dyDescent="0.55000000000000004">
      <c r="A3187" s="122"/>
      <c r="B3187" s="202"/>
      <c r="C3187" s="161"/>
      <c r="D3187" s="162"/>
      <c r="E3187" s="161"/>
      <c r="F3187" s="161"/>
      <c r="G3187" s="161"/>
      <c r="H3187" s="161"/>
      <c r="I3187" s="163"/>
      <c r="J3187" s="161"/>
      <c r="K3187" s="121"/>
      <c r="L3187" s="121"/>
      <c r="M3187" s="121"/>
      <c r="N3187" s="161"/>
      <c r="O3187" s="164"/>
      <c r="P3187" s="165"/>
      <c r="Q3187" s="164"/>
      <c r="R3187" s="164"/>
      <c r="S3187" s="166"/>
      <c r="T3187" s="161"/>
      <c r="U3187" s="161"/>
      <c r="V3187" s="161"/>
      <c r="W3187" s="121"/>
      <c r="X3187" s="163"/>
      <c r="Y3187" s="121"/>
      <c r="Z3187" s="121"/>
      <c r="AA3187" s="167"/>
      <c r="AB3187" s="167"/>
      <c r="AC3187" s="121"/>
      <c r="AD3187" s="121"/>
      <c r="AE3187" s="121"/>
      <c r="AF3187" s="121"/>
      <c r="AG3187" s="121"/>
      <c r="AH3187" s="121"/>
    </row>
    <row r="3188" spans="1:34" s="99" customFormat="1" x14ac:dyDescent="0.55000000000000004">
      <c r="A3188" s="122"/>
      <c r="B3188" s="202"/>
      <c r="C3188" s="161"/>
      <c r="D3188" s="162"/>
      <c r="E3188" s="161"/>
      <c r="F3188" s="161"/>
      <c r="G3188" s="161"/>
      <c r="H3188" s="161"/>
      <c r="I3188" s="163"/>
      <c r="J3188" s="161"/>
      <c r="K3188" s="121"/>
      <c r="L3188" s="121" t="s">
        <v>63</v>
      </c>
      <c r="M3188" s="121">
        <f>SUM(M3183:M3187)</f>
        <v>500000</v>
      </c>
      <c r="N3188" s="161"/>
      <c r="O3188" s="164"/>
      <c r="P3188" s="165"/>
      <c r="Q3188" s="164"/>
      <c r="R3188" s="164"/>
      <c r="S3188" s="166"/>
      <c r="T3188" s="161"/>
      <c r="U3188" s="161"/>
      <c r="V3188" s="161"/>
      <c r="W3188" s="121"/>
      <c r="X3188" s="163"/>
      <c r="Y3188" s="121"/>
      <c r="Z3188" s="121"/>
      <c r="AA3188" s="167"/>
      <c r="AB3188" s="167"/>
      <c r="AC3188" s="121"/>
      <c r="AD3188" s="121"/>
      <c r="AE3188" s="121">
        <f>SUM(AE3183:AE3187)</f>
        <v>2524451.8077999996</v>
      </c>
      <c r="AF3188" s="121"/>
      <c r="AG3188" s="121">
        <f>SUM(AG3183:AG3187)</f>
        <v>2524451.8077999996</v>
      </c>
      <c r="AH3188" s="121"/>
    </row>
    <row r="3189" spans="1:34" s="99" customFormat="1" x14ac:dyDescent="0.55000000000000004">
      <c r="A3189" s="122" t="s">
        <v>15302</v>
      </c>
      <c r="B3189" s="109">
        <v>1374</v>
      </c>
      <c r="C3189" s="102">
        <v>10604</v>
      </c>
      <c r="D3189" s="90" t="s">
        <v>10765</v>
      </c>
      <c r="E3189" s="102" t="s">
        <v>34</v>
      </c>
      <c r="F3189" s="102">
        <v>17565</v>
      </c>
      <c r="G3189" s="102">
        <v>0</v>
      </c>
      <c r="H3189" s="102">
        <v>0</v>
      </c>
      <c r="I3189" s="98">
        <v>69.3</v>
      </c>
      <c r="J3189" s="123" t="s">
        <v>68</v>
      </c>
      <c r="K3189" s="94">
        <f>((G3189*400)+(H3189*100))+I3189</f>
        <v>69.3</v>
      </c>
      <c r="L3189" s="94">
        <v>850</v>
      </c>
      <c r="M3189" s="94">
        <f>K3189*L3189</f>
        <v>58905</v>
      </c>
      <c r="N3189" s="102"/>
      <c r="O3189" s="111"/>
      <c r="P3189" s="96"/>
      <c r="Q3189" s="111"/>
      <c r="R3189" s="111"/>
      <c r="S3189" s="97"/>
      <c r="T3189" s="102"/>
      <c r="U3189" s="102"/>
      <c r="V3189" s="102"/>
      <c r="W3189" s="94"/>
      <c r="X3189" s="98"/>
      <c r="Y3189" s="94"/>
      <c r="Z3189" s="94"/>
      <c r="AA3189" s="89"/>
      <c r="AB3189" s="89"/>
      <c r="AC3189" s="94"/>
      <c r="AD3189" s="94">
        <f>IF(AND(AC3189="",M3189=""),0,IF((AC3189=""),M3189,IF((M3189=""),AC3189,AC3189+M3189)))</f>
        <v>58905</v>
      </c>
      <c r="AE3189" s="94">
        <f>IF( (X3189=""),AD3189*1,AD3189*(X3189/100) )</f>
        <v>58905</v>
      </c>
      <c r="AF3189" s="94">
        <v>0</v>
      </c>
      <c r="AG3189" s="94">
        <f>IF((AF3189-AE3189) &gt; 1,0,IF((AF3189-AE3189)&lt;0,AE3189-AF3189,AF3189-AE3189))</f>
        <v>58905</v>
      </c>
      <c r="AH3189" s="94">
        <v>0.3</v>
      </c>
    </row>
    <row r="3190" spans="1:34" s="99" customFormat="1" x14ac:dyDescent="0.55000000000000004">
      <c r="A3190" s="107"/>
      <c r="B3190" s="102"/>
      <c r="C3190" s="102"/>
      <c r="D3190" s="90"/>
      <c r="E3190" s="102"/>
      <c r="F3190" s="102"/>
      <c r="G3190" s="102"/>
      <c r="H3190" s="102"/>
      <c r="I3190" s="98"/>
      <c r="J3190" s="102"/>
      <c r="K3190" s="94"/>
      <c r="L3190" s="94" t="s">
        <v>63</v>
      </c>
      <c r="M3190" s="94">
        <f>SUM(M3189:M3189)</f>
        <v>58905</v>
      </c>
      <c r="N3190" s="102"/>
      <c r="O3190" s="111"/>
      <c r="P3190" s="96"/>
      <c r="Q3190" s="111"/>
      <c r="R3190" s="111"/>
      <c r="S3190" s="97"/>
      <c r="T3190" s="102"/>
      <c r="U3190" s="102"/>
      <c r="V3190" s="102"/>
      <c r="W3190" s="94"/>
      <c r="X3190" s="98"/>
      <c r="Y3190" s="94"/>
      <c r="Z3190" s="94"/>
      <c r="AA3190" s="89"/>
      <c r="AB3190" s="89"/>
      <c r="AC3190" s="94"/>
      <c r="AD3190" s="94"/>
      <c r="AE3190" s="94">
        <f>SUM(AE3189:AE3189)</f>
        <v>58905</v>
      </c>
      <c r="AF3190" s="94"/>
      <c r="AG3190" s="94">
        <f>SUM(AG3189:AG3189)</f>
        <v>58905</v>
      </c>
      <c r="AH3190" s="94"/>
    </row>
    <row r="3191" spans="1:34" s="74" customFormat="1" x14ac:dyDescent="0.55000000000000004">
      <c r="A3191" s="108" t="s">
        <v>4480</v>
      </c>
      <c r="B3191" s="109">
        <v>1375</v>
      </c>
      <c r="C3191" s="102">
        <v>6658</v>
      </c>
      <c r="D3191" s="90" t="s">
        <v>4481</v>
      </c>
      <c r="E3191" s="102" t="s">
        <v>34</v>
      </c>
      <c r="F3191" s="102">
        <v>23219</v>
      </c>
      <c r="G3191" s="102">
        <v>0</v>
      </c>
      <c r="H3191" s="102">
        <v>0</v>
      </c>
      <c r="I3191" s="98">
        <v>97</v>
      </c>
      <c r="J3191" s="102" t="s">
        <v>35</v>
      </c>
      <c r="K3191" s="94">
        <f>((G3191*400)+(H3191*100))+I3191</f>
        <v>97</v>
      </c>
      <c r="L3191" s="94">
        <v>850</v>
      </c>
      <c r="M3191" s="94">
        <f>K3191*L3191</f>
        <v>82450</v>
      </c>
      <c r="N3191" s="102">
        <v>1</v>
      </c>
      <c r="O3191" s="111" t="s">
        <v>4478</v>
      </c>
      <c r="P3191" s="96"/>
      <c r="Q3191" s="111" t="s">
        <v>4479</v>
      </c>
      <c r="R3191" s="111" t="s">
        <v>4482</v>
      </c>
      <c r="S3191" s="97" t="s">
        <v>4483</v>
      </c>
      <c r="T3191" s="102" t="s">
        <v>51</v>
      </c>
      <c r="U3191" s="102" t="s">
        <v>45</v>
      </c>
      <c r="V3191" s="102" t="s">
        <v>52</v>
      </c>
      <c r="W3191" s="94">
        <v>280.8</v>
      </c>
      <c r="X3191" s="98">
        <v>100</v>
      </c>
      <c r="Y3191" s="94">
        <v>6750</v>
      </c>
      <c r="Z3191" s="94">
        <f>W3191*Y3191</f>
        <v>1895400</v>
      </c>
      <c r="AA3191" s="89">
        <v>26</v>
      </c>
      <c r="AB3191" s="89">
        <v>42</v>
      </c>
      <c r="AC3191" s="94">
        <f>(Z3191*(100-AB3191))/100</f>
        <v>1099332</v>
      </c>
      <c r="AD3191" s="94">
        <f>IF(AND(AC3191="",M3191=""),0,IF((AC3191=""),M3191, IF( (M3191=""),AC3191,AC3191+M3191)))</f>
        <v>1181782</v>
      </c>
      <c r="AE3191" s="94">
        <f>IF( (X3191=""),AD3191*1,( M3191+(SUM(AC3191:AC3191)) )*(X3191/100) )</f>
        <v>1181782</v>
      </c>
      <c r="AF3191" s="94">
        <v>50000000</v>
      </c>
      <c r="AG3191" s="94">
        <f>IF((AF3191-AE3191) &gt; 1,0,IF((AF3191-AE3191)&lt;0,AE3191-AF3191,AF3191-AE3191))</f>
        <v>0</v>
      </c>
      <c r="AH3191" s="94">
        <v>0.02</v>
      </c>
    </row>
    <row r="3192" spans="1:34" s="74" customFormat="1" x14ac:dyDescent="0.55000000000000004">
      <c r="A3192" s="108"/>
      <c r="B3192" s="109">
        <v>1376</v>
      </c>
      <c r="C3192" s="102">
        <v>6669</v>
      </c>
      <c r="D3192" s="90" t="s">
        <v>4484</v>
      </c>
      <c r="E3192" s="102" t="s">
        <v>34</v>
      </c>
      <c r="F3192" s="102">
        <v>23245</v>
      </c>
      <c r="G3192" s="102">
        <v>0</v>
      </c>
      <c r="H3192" s="102">
        <v>0</v>
      </c>
      <c r="I3192" s="98">
        <v>43</v>
      </c>
      <c r="J3192" s="102" t="s">
        <v>35</v>
      </c>
      <c r="K3192" s="94">
        <f>((G3192*400)+(H3192*100))+I3192</f>
        <v>43</v>
      </c>
      <c r="L3192" s="94">
        <v>850</v>
      </c>
      <c r="M3192" s="94">
        <f>K3192*L3192</f>
        <v>36550</v>
      </c>
      <c r="N3192" s="102">
        <v>1</v>
      </c>
      <c r="O3192" s="111" t="s">
        <v>4478</v>
      </c>
      <c r="P3192" s="96"/>
      <c r="Q3192" s="111" t="s">
        <v>4479</v>
      </c>
      <c r="R3192" s="111" t="s">
        <v>4482</v>
      </c>
      <c r="S3192" s="97" t="s">
        <v>4485</v>
      </c>
      <c r="T3192" s="102" t="s">
        <v>51</v>
      </c>
      <c r="U3192" s="102" t="s">
        <v>45</v>
      </c>
      <c r="V3192" s="102" t="s">
        <v>52</v>
      </c>
      <c r="W3192" s="94">
        <v>144</v>
      </c>
      <c r="X3192" s="98">
        <v>100</v>
      </c>
      <c r="Y3192" s="94">
        <v>6750</v>
      </c>
      <c r="Z3192" s="94">
        <f>W3192*Y3192</f>
        <v>972000</v>
      </c>
      <c r="AA3192" s="89">
        <v>21</v>
      </c>
      <c r="AB3192" s="89">
        <v>32</v>
      </c>
      <c r="AC3192" s="94">
        <f>(Z3192*(100-AB3192))/100</f>
        <v>660960</v>
      </c>
      <c r="AD3192" s="94">
        <f>IF(AND(AC3192="",M3192=""),0,IF((AC3192=""),M3192, IF( (M3192=""),AC3192,AC3192+M3192)))</f>
        <v>697510</v>
      </c>
      <c r="AE3192" s="94">
        <f>IF( (X3192=""),AD3192*1,( M3192+(SUM(AC3192:AC3192)) )*(X3192/100) )</f>
        <v>697510</v>
      </c>
      <c r="AF3192" s="94">
        <v>50000000</v>
      </c>
      <c r="AG3192" s="94">
        <f>IF((AF3192-AE3192) &gt; 1,0,IF((AF3192-AE3192)&lt;0,AE3192-AF3192,AF3192-AE3192))</f>
        <v>0</v>
      </c>
      <c r="AH3192" s="94">
        <v>0.02</v>
      </c>
    </row>
    <row r="3193" spans="1:34" s="74" customFormat="1" x14ac:dyDescent="0.55000000000000004">
      <c r="A3193" s="108"/>
      <c r="B3193" s="109"/>
      <c r="C3193" s="102"/>
      <c r="D3193" s="90"/>
      <c r="E3193" s="102"/>
      <c r="F3193" s="102"/>
      <c r="G3193" s="102"/>
      <c r="H3193" s="102"/>
      <c r="I3193" s="98"/>
      <c r="J3193" s="102"/>
      <c r="K3193" s="94"/>
      <c r="L3193" s="94" t="s">
        <v>63</v>
      </c>
      <c r="M3193" s="94">
        <f>SUM(M3191:M3192)</f>
        <v>119000</v>
      </c>
      <c r="N3193" s="102"/>
      <c r="O3193" s="111"/>
      <c r="P3193" s="96"/>
      <c r="Q3193" s="111"/>
      <c r="R3193" s="111"/>
      <c r="S3193" s="97"/>
      <c r="T3193" s="102"/>
      <c r="U3193" s="102"/>
      <c r="V3193" s="102"/>
      <c r="W3193" s="94"/>
      <c r="X3193" s="98"/>
      <c r="Y3193" s="94"/>
      <c r="Z3193" s="94"/>
      <c r="AA3193" s="89"/>
      <c r="AB3193" s="89"/>
      <c r="AC3193" s="94"/>
      <c r="AD3193" s="94">
        <f>SUM(AD3191:AD3192)</f>
        <v>1879292</v>
      </c>
      <c r="AE3193" s="94">
        <f>SUM(AE3191:AE3192)</f>
        <v>1879292</v>
      </c>
      <c r="AF3193" s="94"/>
      <c r="AG3193" s="94">
        <f>SUM(AG3191:AG3192)</f>
        <v>0</v>
      </c>
      <c r="AH3193" s="94"/>
    </row>
    <row r="3194" spans="1:34" s="74" customFormat="1" x14ac:dyDescent="0.55000000000000004">
      <c r="A3194" s="108" t="s">
        <v>4486</v>
      </c>
      <c r="B3194" s="109">
        <v>1377</v>
      </c>
      <c r="C3194" s="102">
        <v>5787</v>
      </c>
      <c r="D3194" s="90" t="s">
        <v>4487</v>
      </c>
      <c r="E3194" s="102" t="s">
        <v>34</v>
      </c>
      <c r="F3194" s="102">
        <v>18332</v>
      </c>
      <c r="G3194" s="102">
        <v>0</v>
      </c>
      <c r="H3194" s="102">
        <v>1</v>
      </c>
      <c r="I3194" s="98">
        <v>0</v>
      </c>
      <c r="J3194" s="102" t="s">
        <v>35</v>
      </c>
      <c r="K3194" s="94">
        <f>((G3194*400)+(H3194*100))+I3194</f>
        <v>100</v>
      </c>
      <c r="L3194" s="94">
        <v>2425</v>
      </c>
      <c r="M3194" s="94">
        <f>K3194*L3194</f>
        <v>242500</v>
      </c>
      <c r="N3194" s="102">
        <v>1</v>
      </c>
      <c r="O3194" s="111" t="s">
        <v>3818</v>
      </c>
      <c r="P3194" s="96">
        <v>3570800370856</v>
      </c>
      <c r="Q3194" s="111" t="s">
        <v>3819</v>
      </c>
      <c r="R3194" s="111" t="s">
        <v>3820</v>
      </c>
      <c r="S3194" s="97" t="s">
        <v>4488</v>
      </c>
      <c r="T3194" s="102" t="s">
        <v>51</v>
      </c>
      <c r="U3194" s="102" t="s">
        <v>45</v>
      </c>
      <c r="V3194" s="102" t="s">
        <v>52</v>
      </c>
      <c r="W3194" s="94">
        <v>190.8</v>
      </c>
      <c r="X3194" s="98">
        <v>100</v>
      </c>
      <c r="Y3194" s="94">
        <v>6750</v>
      </c>
      <c r="Z3194" s="94">
        <f>W3194*Y3194</f>
        <v>1287900</v>
      </c>
      <c r="AA3194" s="89">
        <v>6</v>
      </c>
      <c r="AB3194" s="89">
        <v>6</v>
      </c>
      <c r="AC3194" s="94">
        <f>(Z3194*(100-AB3194))/100</f>
        <v>1210626</v>
      </c>
      <c r="AD3194" s="94">
        <f>IF(AND(AC3194="",M3194=""),0,IF((AC3194=""),M3194, IF( (M3194=""),AC3194,AC3194+M3194)))</f>
        <v>1453126</v>
      </c>
      <c r="AE3194" s="94">
        <f>IF( (X3194=""),AD3194*1,( M3194+(SUM(AC3194:AC3194)) )*(X3194/100) )</f>
        <v>1453126</v>
      </c>
      <c r="AF3194" s="94">
        <v>50000000</v>
      </c>
      <c r="AG3194" s="94">
        <f>IF((AF3194-AE3194) &gt; 1,0,IF((AF3194-AE3194)&lt;0,AE3194-AF3194,AF3194-AE3194))</f>
        <v>0</v>
      </c>
      <c r="AH3194" s="94">
        <v>0.02</v>
      </c>
    </row>
    <row r="3195" spans="1:34" s="74" customFormat="1" x14ac:dyDescent="0.55000000000000004">
      <c r="A3195" s="108"/>
      <c r="B3195" s="109">
        <v>1378</v>
      </c>
      <c r="C3195" s="102">
        <v>9465</v>
      </c>
      <c r="D3195" s="90" t="s">
        <v>4489</v>
      </c>
      <c r="E3195" s="102" t="s">
        <v>34</v>
      </c>
      <c r="F3195" s="102">
        <v>26922</v>
      </c>
      <c r="G3195" s="102">
        <v>0</v>
      </c>
      <c r="H3195" s="102">
        <v>0</v>
      </c>
      <c r="I3195" s="98">
        <v>40</v>
      </c>
      <c r="J3195" s="102" t="s">
        <v>35</v>
      </c>
      <c r="K3195" s="94">
        <f>((G3195*400)+(H3195*100))+I3195</f>
        <v>40</v>
      </c>
      <c r="L3195" s="94">
        <v>2425</v>
      </c>
      <c r="M3195" s="94">
        <f>K3195*L3195</f>
        <v>97000</v>
      </c>
      <c r="N3195" s="102">
        <v>1</v>
      </c>
      <c r="O3195" s="111" t="s">
        <v>3818</v>
      </c>
      <c r="P3195" s="96">
        <v>3570800370856</v>
      </c>
      <c r="Q3195" s="111" t="s">
        <v>3819</v>
      </c>
      <c r="R3195" s="111" t="s">
        <v>3820</v>
      </c>
      <c r="S3195" s="97"/>
      <c r="T3195" s="102" t="s">
        <v>55</v>
      </c>
      <c r="U3195" s="102" t="s">
        <v>45</v>
      </c>
      <c r="V3195" s="102" t="s">
        <v>52</v>
      </c>
      <c r="W3195" s="94">
        <v>35.200000000000003</v>
      </c>
      <c r="X3195" s="98">
        <v>18.579999999999998</v>
      </c>
      <c r="Y3195" s="94">
        <v>0</v>
      </c>
      <c r="Z3195" s="94">
        <f>W3195*Y3195</f>
        <v>0</v>
      </c>
      <c r="AA3195" s="89">
        <v>1</v>
      </c>
      <c r="AB3195" s="89">
        <v>1</v>
      </c>
      <c r="AC3195" s="94">
        <f>(Z3195*(100-AB3195))/100</f>
        <v>0</v>
      </c>
      <c r="AD3195" s="94">
        <f>IF(AND(AC3195="",M3195=""),0,IF((AC3195=""),M3195, IF( (M3195=""),AC3195,AC3195+M3195)))</f>
        <v>97000</v>
      </c>
      <c r="AE3195" s="94">
        <f>IF( (X3195=""),AD3195*1,( M3195+(SUM(AC3195:AC3195)) )*(X3195/100) )</f>
        <v>18022.599999999999</v>
      </c>
      <c r="AF3195" s="94">
        <v>50000000</v>
      </c>
      <c r="AG3195" s="94">
        <f>IF((AF3195-AE3195) &gt; 1,0,IF((AF3195-AE3195)&lt;0,AE3195-AF3195,AF3195-AE3195))</f>
        <v>0</v>
      </c>
      <c r="AH3195" s="94">
        <v>0.02</v>
      </c>
    </row>
    <row r="3196" spans="1:34" s="74" customFormat="1" x14ac:dyDescent="0.55000000000000004">
      <c r="A3196" s="108"/>
      <c r="B3196" s="109"/>
      <c r="C3196" s="102"/>
      <c r="D3196" s="90"/>
      <c r="E3196" s="102"/>
      <c r="F3196" s="102"/>
      <c r="G3196" s="102"/>
      <c r="H3196" s="102"/>
      <c r="I3196" s="98"/>
      <c r="J3196" s="102"/>
      <c r="K3196" s="94"/>
      <c r="L3196" s="94"/>
      <c r="M3196" s="94"/>
      <c r="N3196" s="102">
        <v>2</v>
      </c>
      <c r="O3196" s="111" t="s">
        <v>3818</v>
      </c>
      <c r="P3196" s="96">
        <v>3570800370856</v>
      </c>
      <c r="Q3196" s="111" t="s">
        <v>3819</v>
      </c>
      <c r="R3196" s="111" t="s">
        <v>3820</v>
      </c>
      <c r="S3196" s="97"/>
      <c r="T3196" s="102" t="s">
        <v>51</v>
      </c>
      <c r="U3196" s="102" t="s">
        <v>45</v>
      </c>
      <c r="V3196" s="102" t="s">
        <v>52</v>
      </c>
      <c r="W3196" s="94">
        <v>133.19999999999999</v>
      </c>
      <c r="X3196" s="98">
        <v>70.31</v>
      </c>
      <c r="Y3196" s="94">
        <v>6750</v>
      </c>
      <c r="Z3196" s="94">
        <f>W3196*Y3196</f>
        <v>899099.99999999988</v>
      </c>
      <c r="AA3196" s="89">
        <v>1</v>
      </c>
      <c r="AB3196" s="89">
        <v>1</v>
      </c>
      <c r="AC3196" s="94">
        <f>(Z3196*(100-AB3196))/100</f>
        <v>890108.99999999988</v>
      </c>
      <c r="AD3196" s="94">
        <f>IF(AND(AC3196="",M3195=""),0,IF((AC3196=""),M3195, IF( (M3195=""),AC3196,AC3196+M3195)))</f>
        <v>987108.99999999988</v>
      </c>
      <c r="AE3196" s="94">
        <f>IF( (X3196=""),AD3196*1,( M3195+(SUM(AC3196:AC3196)) )*(X3196/100) )</f>
        <v>694036.33789999993</v>
      </c>
      <c r="AF3196" s="94">
        <v>50000000</v>
      </c>
      <c r="AG3196" s="94">
        <f>IF((AF3196-AE3196) &gt; 1,0,IF((AF3196-AE3196)&lt;0,AE3196-AF3196,AF3196-AE3196))</f>
        <v>0</v>
      </c>
      <c r="AH3196" s="94">
        <v>0.02</v>
      </c>
    </row>
    <row r="3197" spans="1:34" s="74" customFormat="1" x14ac:dyDescent="0.55000000000000004">
      <c r="A3197" s="108"/>
      <c r="B3197" s="109"/>
      <c r="C3197" s="102"/>
      <c r="D3197" s="90"/>
      <c r="E3197" s="102"/>
      <c r="F3197" s="102"/>
      <c r="G3197" s="102"/>
      <c r="H3197" s="102"/>
      <c r="I3197" s="98"/>
      <c r="J3197" s="102"/>
      <c r="K3197" s="94"/>
      <c r="L3197" s="94"/>
      <c r="M3197" s="94"/>
      <c r="N3197" s="102">
        <v>3</v>
      </c>
      <c r="O3197" s="111" t="s">
        <v>3818</v>
      </c>
      <c r="P3197" s="96">
        <v>3570800370856</v>
      </c>
      <c r="Q3197" s="111" t="s">
        <v>3819</v>
      </c>
      <c r="R3197" s="111" t="s">
        <v>3820</v>
      </c>
      <c r="S3197" s="97"/>
      <c r="T3197" s="102" t="s">
        <v>343</v>
      </c>
      <c r="U3197" s="102" t="s">
        <v>45</v>
      </c>
      <c r="V3197" s="102" t="s">
        <v>52</v>
      </c>
      <c r="W3197" s="94">
        <v>21.06</v>
      </c>
      <c r="X3197" s="98">
        <v>11.12</v>
      </c>
      <c r="Y3197" s="94">
        <v>5600</v>
      </c>
      <c r="Z3197" s="94">
        <f>W3197*Y3197</f>
        <v>117936</v>
      </c>
      <c r="AA3197" s="89">
        <v>1</v>
      </c>
      <c r="AB3197" s="89">
        <v>1</v>
      </c>
      <c r="AC3197" s="94">
        <f>(Z3197*(100-AB3197))/100</f>
        <v>116756.64</v>
      </c>
      <c r="AD3197" s="94">
        <f>IF(AND(AC3197="",M3195=""),0,IF((AC3197=""),M3195, IF( (M3195=""),AC3197,AC3197+M3195)))</f>
        <v>213756.64</v>
      </c>
      <c r="AE3197" s="94">
        <f>IF( (X3197=""),AD3197*1,( M3195+(SUM(AC3197:AC3197)) )*(X3197/100) )</f>
        <v>23769.738367999998</v>
      </c>
      <c r="AF3197" s="94">
        <v>50000000</v>
      </c>
      <c r="AG3197" s="94">
        <f>IF((AF3197-AE3197) &gt; 1,0,IF((AF3197-AE3197)&lt;0,AE3197-AF3197,AF3197-AE3197))</f>
        <v>0</v>
      </c>
      <c r="AH3197" s="94">
        <v>0.02</v>
      </c>
    </row>
    <row r="3198" spans="1:34" s="74" customFormat="1" x14ac:dyDescent="0.55000000000000004">
      <c r="A3198" s="108"/>
      <c r="B3198" s="109"/>
      <c r="C3198" s="102"/>
      <c r="D3198" s="90"/>
      <c r="E3198" s="102"/>
      <c r="F3198" s="102"/>
      <c r="G3198" s="102"/>
      <c r="H3198" s="102"/>
      <c r="I3198" s="98"/>
      <c r="J3198" s="102"/>
      <c r="K3198" s="94"/>
      <c r="L3198" s="94" t="s">
        <v>63</v>
      </c>
      <c r="M3198" s="94">
        <f>SUM(M3194:M3197)</f>
        <v>339500</v>
      </c>
      <c r="N3198" s="102"/>
      <c r="O3198" s="111"/>
      <c r="P3198" s="96"/>
      <c r="Q3198" s="111"/>
      <c r="R3198" s="111"/>
      <c r="S3198" s="97"/>
      <c r="T3198" s="102"/>
      <c r="U3198" s="102"/>
      <c r="V3198" s="102"/>
      <c r="W3198" s="94"/>
      <c r="X3198" s="98"/>
      <c r="Y3198" s="94"/>
      <c r="Z3198" s="94"/>
      <c r="AA3198" s="89"/>
      <c r="AB3198" s="89"/>
      <c r="AC3198" s="94"/>
      <c r="AD3198" s="94">
        <f>SUM(AD3194:AD3197)</f>
        <v>2750991.64</v>
      </c>
      <c r="AE3198" s="94">
        <f>SUM(AE3194:AE3197)</f>
        <v>2188954.6762680002</v>
      </c>
      <c r="AF3198" s="94"/>
      <c r="AG3198" s="94">
        <f>SUM(AG3194:AG3197)</f>
        <v>0</v>
      </c>
      <c r="AH3198" s="94"/>
    </row>
    <row r="3199" spans="1:34" s="74" customFormat="1" x14ac:dyDescent="0.55000000000000004">
      <c r="A3199" s="108" t="s">
        <v>4492</v>
      </c>
      <c r="B3199" s="109">
        <v>1379</v>
      </c>
      <c r="C3199" s="102">
        <v>9454</v>
      </c>
      <c r="D3199" s="90" t="s">
        <v>4493</v>
      </c>
      <c r="E3199" s="102" t="s">
        <v>34</v>
      </c>
      <c r="F3199" s="102">
        <v>3092</v>
      </c>
      <c r="G3199" s="102">
        <v>1</v>
      </c>
      <c r="H3199" s="102">
        <v>1</v>
      </c>
      <c r="I3199" s="98">
        <v>88</v>
      </c>
      <c r="J3199" s="102" t="s">
        <v>35</v>
      </c>
      <c r="K3199" s="94">
        <f>((G3199*400)+(H3199*100))+I3199</f>
        <v>588</v>
      </c>
      <c r="L3199" s="94">
        <v>2425</v>
      </c>
      <c r="M3199" s="94">
        <f>K3199*L3199</f>
        <v>1425900</v>
      </c>
      <c r="N3199" s="102">
        <v>1</v>
      </c>
      <c r="O3199" s="111" t="s">
        <v>4494</v>
      </c>
      <c r="P3199" s="96">
        <v>8671184013179</v>
      </c>
      <c r="Q3199" s="111" t="s">
        <v>4495</v>
      </c>
      <c r="R3199" s="111" t="s">
        <v>4496</v>
      </c>
      <c r="S3199" s="97"/>
      <c r="T3199" s="102" t="s">
        <v>15158</v>
      </c>
      <c r="U3199" s="102" t="s">
        <v>45</v>
      </c>
      <c r="V3199" s="102" t="s">
        <v>52</v>
      </c>
      <c r="W3199" s="94">
        <v>52</v>
      </c>
      <c r="X3199" s="98">
        <v>13.1</v>
      </c>
      <c r="Y3199" s="94">
        <v>0</v>
      </c>
      <c r="Z3199" s="94">
        <f>W3199*Y3199</f>
        <v>0</v>
      </c>
      <c r="AA3199" s="89">
        <v>6</v>
      </c>
      <c r="AB3199" s="89">
        <v>6</v>
      </c>
      <c r="AC3199" s="94">
        <f>(Z3199*(100-AB3199))/100</f>
        <v>0</v>
      </c>
      <c r="AD3199" s="94">
        <f>IF(AND(AC3199="",M3199=""),0,IF((AC3199=""),M3199, IF( (M3199=""),AC3199,AC3199+M3199)))</f>
        <v>1425900</v>
      </c>
      <c r="AE3199" s="94">
        <f>IF( (X3199=""),AD3199*1,( M3199+(SUM(AC3199:AC3199)) )*(X3199/100) )</f>
        <v>186792.9</v>
      </c>
      <c r="AF3199" s="94">
        <v>50000000</v>
      </c>
      <c r="AG3199" s="94">
        <f>IF((AF3199-AE3199) &gt; 1,0,IF((AF3199-AE3199)&lt;0,AE3199-AF3199,AF3199-AE3199))</f>
        <v>0</v>
      </c>
      <c r="AH3199" s="94">
        <v>0.3</v>
      </c>
    </row>
    <row r="3200" spans="1:34" s="74" customFormat="1" x14ac:dyDescent="0.55000000000000004">
      <c r="A3200" s="108"/>
      <c r="B3200" s="109"/>
      <c r="C3200" s="102"/>
      <c r="D3200" s="90"/>
      <c r="E3200" s="102"/>
      <c r="F3200" s="102"/>
      <c r="G3200" s="102"/>
      <c r="H3200" s="102"/>
      <c r="I3200" s="98"/>
      <c r="J3200" s="102"/>
      <c r="K3200" s="94"/>
      <c r="L3200" s="94"/>
      <c r="M3200" s="94"/>
      <c r="N3200" s="102">
        <v>2</v>
      </c>
      <c r="O3200" s="111" t="s">
        <v>4490</v>
      </c>
      <c r="P3200" s="96"/>
      <c r="Q3200" s="111" t="s">
        <v>4491</v>
      </c>
      <c r="R3200" s="111" t="s">
        <v>4497</v>
      </c>
      <c r="S3200" s="97" t="s">
        <v>4498</v>
      </c>
      <c r="T3200" s="102" t="s">
        <v>51</v>
      </c>
      <c r="U3200" s="102" t="s">
        <v>45</v>
      </c>
      <c r="V3200" s="102" t="s">
        <v>52</v>
      </c>
      <c r="W3200" s="94">
        <v>106.5</v>
      </c>
      <c r="X3200" s="98">
        <v>26.83</v>
      </c>
      <c r="Y3200" s="94">
        <v>6750</v>
      </c>
      <c r="Z3200" s="94">
        <f>W3200*Y3200</f>
        <v>718875</v>
      </c>
      <c r="AA3200" s="89">
        <v>6</v>
      </c>
      <c r="AB3200" s="89">
        <v>6</v>
      </c>
      <c r="AC3200" s="94">
        <f>(Z3200*(100-AB3200))/100</f>
        <v>675742.5</v>
      </c>
      <c r="AD3200" s="94">
        <f>IF(AND(AC3200="",M3199=""),0,IF((AC3200=""),M3199, IF( (M3199=""),AC3200,AC3200+M3199)))</f>
        <v>2101642.5</v>
      </c>
      <c r="AE3200" s="94">
        <f>IF( (X3200=""),AD3200*1,( M3199+(SUM(AC3200:AC3200)) )*(X3200/100) )</f>
        <v>563870.68274999992</v>
      </c>
      <c r="AF3200" s="94">
        <v>50000000</v>
      </c>
      <c r="AG3200" s="94">
        <f>IF((AF3200-AE3200) &gt; 1,0,IF((AF3200-AE3200)&lt;0,AE3200-AF3200,AF3200-AE3200))</f>
        <v>0</v>
      </c>
      <c r="AH3200" s="94">
        <v>0.02</v>
      </c>
    </row>
    <row r="3201" spans="1:34" s="74" customFormat="1" x14ac:dyDescent="0.55000000000000004">
      <c r="A3201" s="108"/>
      <c r="B3201" s="109"/>
      <c r="C3201" s="102"/>
      <c r="D3201" s="90"/>
      <c r="E3201" s="102"/>
      <c r="F3201" s="102"/>
      <c r="G3201" s="102"/>
      <c r="H3201" s="102"/>
      <c r="I3201" s="98"/>
      <c r="J3201" s="102"/>
      <c r="K3201" s="94"/>
      <c r="L3201" s="94"/>
      <c r="M3201" s="94"/>
      <c r="N3201" s="102">
        <v>3</v>
      </c>
      <c r="O3201" s="111" t="s">
        <v>4490</v>
      </c>
      <c r="P3201" s="96"/>
      <c r="Q3201" s="111" t="s">
        <v>4491</v>
      </c>
      <c r="R3201" s="111" t="s">
        <v>4497</v>
      </c>
      <c r="S3201" s="97" t="s">
        <v>4499</v>
      </c>
      <c r="T3201" s="102" t="s">
        <v>51</v>
      </c>
      <c r="U3201" s="102" t="s">
        <v>45</v>
      </c>
      <c r="V3201" s="102" t="s">
        <v>52</v>
      </c>
      <c r="W3201" s="94">
        <v>238.5</v>
      </c>
      <c r="X3201" s="98">
        <v>60.08</v>
      </c>
      <c r="Y3201" s="94">
        <v>5600</v>
      </c>
      <c r="Z3201" s="94">
        <f>W3201*Y3201</f>
        <v>1335600</v>
      </c>
      <c r="AA3201" s="89">
        <v>6</v>
      </c>
      <c r="AB3201" s="89">
        <v>6</v>
      </c>
      <c r="AC3201" s="94">
        <f>(Z3201*(100-AB3201))/100</f>
        <v>1255464</v>
      </c>
      <c r="AD3201" s="94">
        <f>IF(AND(AC3201="",M3199=""),0,IF((AC3201=""),M3199, IF( (M3199=""),AC3201,AC3201+M3199)))</f>
        <v>2681364</v>
      </c>
      <c r="AE3201" s="94">
        <f>IF( (X3201=""),AD3201*1,( M3199+(SUM(AC3201:AC3201)) )*(X3201/100) )</f>
        <v>1610963.4912</v>
      </c>
      <c r="AF3201" s="94">
        <v>50000000</v>
      </c>
      <c r="AG3201" s="94">
        <f>IF((AF3201-AE3201) &gt; 1,0,IF((AF3201-AE3201)&lt;0,AE3201-AF3201,AF3201-AE3201))</f>
        <v>0</v>
      </c>
      <c r="AH3201" s="94">
        <v>0.02</v>
      </c>
    </row>
    <row r="3202" spans="1:34" s="74" customFormat="1" x14ac:dyDescent="0.55000000000000004">
      <c r="A3202" s="108"/>
      <c r="B3202" s="109"/>
      <c r="C3202" s="102"/>
      <c r="D3202" s="90"/>
      <c r="E3202" s="102"/>
      <c r="F3202" s="102"/>
      <c r="G3202" s="102"/>
      <c r="H3202" s="102"/>
      <c r="I3202" s="98"/>
      <c r="J3202" s="102"/>
      <c r="K3202" s="94"/>
      <c r="L3202" s="94" t="s">
        <v>63</v>
      </c>
      <c r="M3202" s="94">
        <f>SUM(M3199:M3201)</f>
        <v>1425900</v>
      </c>
      <c r="N3202" s="102"/>
      <c r="O3202" s="111"/>
      <c r="P3202" s="96"/>
      <c r="Q3202" s="111"/>
      <c r="R3202" s="111"/>
      <c r="S3202" s="97"/>
      <c r="T3202" s="102"/>
      <c r="U3202" s="102"/>
      <c r="V3202" s="102"/>
      <c r="W3202" s="94"/>
      <c r="X3202" s="98"/>
      <c r="Y3202" s="94"/>
      <c r="Z3202" s="94"/>
      <c r="AA3202" s="89"/>
      <c r="AB3202" s="89"/>
      <c r="AC3202" s="94"/>
      <c r="AD3202" s="94">
        <f>SUM(AD3199:AD3201)</f>
        <v>6208906.5</v>
      </c>
      <c r="AE3202" s="94">
        <f>SUM(AE3199:AE3201)</f>
        <v>2361627.0739500001</v>
      </c>
      <c r="AF3202" s="94"/>
      <c r="AG3202" s="94">
        <f>SUM(AG3199:AG3201)</f>
        <v>0</v>
      </c>
      <c r="AH3202" s="94"/>
    </row>
    <row r="3203" spans="1:34" s="74" customFormat="1" x14ac:dyDescent="0.55000000000000004">
      <c r="A3203" s="108" t="s">
        <v>4502</v>
      </c>
      <c r="B3203" s="109">
        <v>1380</v>
      </c>
      <c r="C3203" s="102">
        <v>5858</v>
      </c>
      <c r="D3203" s="90" t="s">
        <v>4503</v>
      </c>
      <c r="E3203" s="102" t="s">
        <v>37</v>
      </c>
      <c r="F3203" s="102">
        <v>5793</v>
      </c>
      <c r="G3203" s="102">
        <v>0</v>
      </c>
      <c r="H3203" s="102">
        <v>0</v>
      </c>
      <c r="I3203" s="98">
        <v>56.25</v>
      </c>
      <c r="J3203" s="102" t="s">
        <v>62</v>
      </c>
      <c r="K3203" s="94">
        <f>((G3203*400)+(H3203*100))+I3203</f>
        <v>56.25</v>
      </c>
      <c r="L3203" s="94">
        <v>800</v>
      </c>
      <c r="M3203" s="94">
        <f>K3203*L3203</f>
        <v>45000</v>
      </c>
      <c r="N3203" s="102"/>
      <c r="O3203" s="111"/>
      <c r="P3203" s="96"/>
      <c r="Q3203" s="111"/>
      <c r="R3203" s="111"/>
      <c r="S3203" s="97"/>
      <c r="T3203" s="102"/>
      <c r="U3203" s="102"/>
      <c r="V3203" s="102"/>
      <c r="W3203" s="94"/>
      <c r="X3203" s="98"/>
      <c r="Y3203" s="94"/>
      <c r="Z3203" s="94"/>
      <c r="AA3203" s="89"/>
      <c r="AB3203" s="89"/>
      <c r="AC3203" s="94"/>
      <c r="AD3203" s="94">
        <f>IF(AND(AC3203="",M3203=""),0,IF((AC3203=""),M3203,IF((M3203=""),AC3203,AC3203+M3203)))</f>
        <v>45000</v>
      </c>
      <c r="AE3203" s="94">
        <f>IF( (X3203=""),AD3203*1,AD3203*(X3203/100) )</f>
        <v>45000</v>
      </c>
      <c r="AF3203" s="94">
        <v>0</v>
      </c>
      <c r="AG3203" s="94">
        <f>IF((AF3203-AE3203) &gt; 1,0,IF((AF3203-AE3203)&lt;0,AE3203-AF3203,AF3203-AE3203))</f>
        <v>45000</v>
      </c>
      <c r="AH3203" s="94">
        <v>0.3</v>
      </c>
    </row>
    <row r="3204" spans="1:34" s="74" customFormat="1" x14ac:dyDescent="0.55000000000000004">
      <c r="A3204" s="108"/>
      <c r="B3204" s="109"/>
      <c r="C3204" s="102"/>
      <c r="D3204" s="90"/>
      <c r="E3204" s="102" t="s">
        <v>15393</v>
      </c>
      <c r="F3204" s="102">
        <v>5793</v>
      </c>
      <c r="G3204" s="102">
        <v>2</v>
      </c>
      <c r="H3204" s="102">
        <v>1</v>
      </c>
      <c r="I3204" s="98">
        <v>12.75</v>
      </c>
      <c r="J3204" s="102" t="s">
        <v>75</v>
      </c>
      <c r="K3204" s="94">
        <f>((G3204*400)+(H3204*100))+I3204</f>
        <v>912.75</v>
      </c>
      <c r="L3204" s="94">
        <v>800</v>
      </c>
      <c r="M3204" s="94">
        <f>K3204*L3204</f>
        <v>730200</v>
      </c>
      <c r="N3204" s="102">
        <v>1</v>
      </c>
      <c r="O3204" s="111" t="s">
        <v>4500</v>
      </c>
      <c r="P3204" s="96">
        <v>3570800269241</v>
      </c>
      <c r="Q3204" s="111" t="s">
        <v>4501</v>
      </c>
      <c r="R3204" s="111" t="s">
        <v>4505</v>
      </c>
      <c r="S3204" s="97"/>
      <c r="T3204" s="102" t="s">
        <v>5542</v>
      </c>
      <c r="U3204" s="102" t="s">
        <v>45</v>
      </c>
      <c r="V3204" s="102" t="s">
        <v>75</v>
      </c>
      <c r="W3204" s="94">
        <v>128</v>
      </c>
      <c r="X3204" s="98">
        <v>100</v>
      </c>
      <c r="Y3204" s="94">
        <v>6600</v>
      </c>
      <c r="Z3204" s="94">
        <f>W3204*Y3204</f>
        <v>844800</v>
      </c>
      <c r="AA3204" s="89">
        <v>3</v>
      </c>
      <c r="AB3204" s="89">
        <v>3</v>
      </c>
      <c r="AC3204" s="94">
        <f>(Z3204*(100-AB3204))/100</f>
        <v>819456</v>
      </c>
      <c r="AD3204" s="94">
        <f>IF(AND(AC3204="",M3204=""),0,IF((AC3204=""),M3204, IF( (M3204=""),AC3204,SUM(AC3204:AC3204)+M3204)))</f>
        <v>1549656</v>
      </c>
      <c r="AE3204" s="94">
        <f>IF( (X3204=""),AD3204*1,AD3204*(X3204/100) )</f>
        <v>1549656</v>
      </c>
      <c r="AF3204" s="94">
        <v>0</v>
      </c>
      <c r="AG3204" s="94">
        <f>IF((AF3204-AE3204) &gt; 1,0,IF((AF3204-AE3204)&lt;0,AE3204-AF3204,AF3204-AE3204))</f>
        <v>1549656</v>
      </c>
      <c r="AH3204" s="94">
        <v>0.3</v>
      </c>
    </row>
    <row r="3205" spans="1:34" s="99" customFormat="1" x14ac:dyDescent="0.55000000000000004">
      <c r="A3205" s="107"/>
      <c r="B3205" s="102">
        <v>1381</v>
      </c>
      <c r="C3205" s="102">
        <v>5605</v>
      </c>
      <c r="D3205" s="90" t="s">
        <v>4504</v>
      </c>
      <c r="E3205" s="102" t="s">
        <v>34</v>
      </c>
      <c r="F3205" s="102">
        <v>11215</v>
      </c>
      <c r="G3205" s="102">
        <v>0</v>
      </c>
      <c r="H3205" s="102">
        <v>0</v>
      </c>
      <c r="I3205" s="98">
        <v>26</v>
      </c>
      <c r="J3205" s="102" t="s">
        <v>62</v>
      </c>
      <c r="K3205" s="94">
        <f>((G3205*400)+(H3205*100))+I3205</f>
        <v>26</v>
      </c>
      <c r="L3205" s="94">
        <v>18500</v>
      </c>
      <c r="M3205" s="94">
        <f>K3205*L3205</f>
        <v>481000</v>
      </c>
      <c r="N3205" s="102">
        <v>1</v>
      </c>
      <c r="O3205" s="111" t="s">
        <v>4500</v>
      </c>
      <c r="P3205" s="96">
        <v>3570800269241</v>
      </c>
      <c r="Q3205" s="111" t="s">
        <v>4501</v>
      </c>
      <c r="R3205" s="111" t="s">
        <v>4505</v>
      </c>
      <c r="S3205" s="97" t="s">
        <v>4506</v>
      </c>
      <c r="T3205" s="102" t="s">
        <v>44</v>
      </c>
      <c r="U3205" s="102" t="s">
        <v>45</v>
      </c>
      <c r="V3205" s="102" t="s">
        <v>75</v>
      </c>
      <c r="W3205" s="94">
        <v>64</v>
      </c>
      <c r="X3205" s="98">
        <v>33.340000000000003</v>
      </c>
      <c r="Y3205" s="94">
        <v>7150</v>
      </c>
      <c r="Z3205" s="94">
        <f>W3205*Y3205</f>
        <v>457600</v>
      </c>
      <c r="AA3205" s="89">
        <v>22</v>
      </c>
      <c r="AB3205" s="89">
        <v>34</v>
      </c>
      <c r="AC3205" s="94">
        <f>(Z3205*(100-AB3205))/100</f>
        <v>302016</v>
      </c>
      <c r="AD3205" s="94">
        <f>IF(AND(AC3205="",M3205=""),0,IF((AC3205=""),M3205, IF( (M3205=""),AC3205,SUM(AC3205:AC3207)+M3205)))</f>
        <v>1387048</v>
      </c>
      <c r="AE3205" s="94">
        <f>IF( (X3205=""),AD3205*1,AD3205*(X3205/100) )</f>
        <v>462441.80320000002</v>
      </c>
      <c r="AF3205" s="94">
        <v>0</v>
      </c>
      <c r="AG3205" s="94">
        <f>IF((AF3205-AE3205) &gt; 1,0,IF((AF3205-AE3205)&lt;0,AE3205-AF3205,AF3205-AE3205))</f>
        <v>462441.80320000002</v>
      </c>
      <c r="AH3205" s="94">
        <v>0.3</v>
      </c>
    </row>
    <row r="3206" spans="1:34" s="99" customFormat="1" x14ac:dyDescent="0.55000000000000004">
      <c r="A3206" s="107"/>
      <c r="B3206" s="102"/>
      <c r="C3206" s="102"/>
      <c r="D3206" s="90"/>
      <c r="E3206" s="102"/>
      <c r="F3206" s="102"/>
      <c r="G3206" s="102"/>
      <c r="H3206" s="102"/>
      <c r="I3206" s="98"/>
      <c r="J3206" s="102"/>
      <c r="K3206" s="94"/>
      <c r="L3206" s="94"/>
      <c r="M3206" s="94"/>
      <c r="N3206" s="102"/>
      <c r="O3206" s="111"/>
      <c r="P3206" s="96"/>
      <c r="Q3206" s="111"/>
      <c r="R3206" s="111"/>
      <c r="S3206" s="97"/>
      <c r="T3206" s="102" t="s">
        <v>44</v>
      </c>
      <c r="U3206" s="102"/>
      <c r="V3206" s="102" t="s">
        <v>52</v>
      </c>
      <c r="W3206" s="94">
        <v>64</v>
      </c>
      <c r="X3206" s="98">
        <v>33.33</v>
      </c>
      <c r="Y3206" s="94">
        <v>7150</v>
      </c>
      <c r="Z3206" s="94">
        <f>W3206*Y3206</f>
        <v>457600</v>
      </c>
      <c r="AA3206" s="89">
        <v>22</v>
      </c>
      <c r="AB3206" s="89">
        <v>34</v>
      </c>
      <c r="AC3206" s="94">
        <f>(Z3206*(100-AB3206))/100</f>
        <v>302016</v>
      </c>
      <c r="AD3206" s="94">
        <f>IF(AND(AC3206="",M3205=""),0,IF((AC3206=""),M3205, IF( (M3205=""),AC3206,SUM(AC3205:AC3207)+M3205)))</f>
        <v>1387048</v>
      </c>
      <c r="AE3206" s="94">
        <f>IF( (X3206=""),AD3206*1,AD3206*(X3206/100) )</f>
        <v>462303.09839999996</v>
      </c>
      <c r="AF3206" s="94">
        <v>50000000</v>
      </c>
      <c r="AG3206" s="94">
        <f>IF((AF3206-AE3206) &gt; 1,0,IF((AF3206-AE3206)&lt;0,AE3206-AF3206,AF3206-AE3206))</f>
        <v>0</v>
      </c>
      <c r="AH3206" s="94">
        <v>0.02</v>
      </c>
    </row>
    <row r="3207" spans="1:34" s="99" customFormat="1" x14ac:dyDescent="0.55000000000000004">
      <c r="A3207" s="107"/>
      <c r="B3207" s="102"/>
      <c r="C3207" s="102"/>
      <c r="D3207" s="90"/>
      <c r="E3207" s="102"/>
      <c r="F3207" s="102"/>
      <c r="G3207" s="102"/>
      <c r="H3207" s="102"/>
      <c r="I3207" s="98"/>
      <c r="J3207" s="102"/>
      <c r="K3207" s="94"/>
      <c r="L3207" s="94"/>
      <c r="M3207" s="94"/>
      <c r="N3207" s="102"/>
      <c r="O3207" s="111"/>
      <c r="P3207" s="96"/>
      <c r="Q3207" s="111"/>
      <c r="R3207" s="111"/>
      <c r="S3207" s="97"/>
      <c r="T3207" s="102" t="s">
        <v>44</v>
      </c>
      <c r="U3207" s="102"/>
      <c r="V3207" s="102" t="s">
        <v>52</v>
      </c>
      <c r="W3207" s="94">
        <v>64</v>
      </c>
      <c r="X3207" s="98">
        <v>33.33</v>
      </c>
      <c r="Y3207" s="94">
        <v>7150</v>
      </c>
      <c r="Z3207" s="94">
        <f>W3207*Y3207</f>
        <v>457600</v>
      </c>
      <c r="AA3207" s="89">
        <v>22</v>
      </c>
      <c r="AB3207" s="89">
        <v>34</v>
      </c>
      <c r="AC3207" s="94">
        <f>(Z3207*(100-AB3207))/100</f>
        <v>302016</v>
      </c>
      <c r="AD3207" s="94">
        <f>IF(AND(AC3207="",M3205=""),0,IF((AC3207=""),M3205, IF( (M3205=""),AC3207,SUM(AC3205:AC3207)+M3205)))</f>
        <v>1387048</v>
      </c>
      <c r="AE3207" s="94">
        <f>IF( (X3207=""),AD3207*1,AD3207*(X3207/100) )</f>
        <v>462303.09839999996</v>
      </c>
      <c r="AF3207" s="94">
        <v>50000000</v>
      </c>
      <c r="AG3207" s="94">
        <f>IF((AF3207-AE3207) &gt; 1,0,IF((AF3207-AE3207)&lt;0,AE3207-AF3207,AF3207-AE3207))</f>
        <v>0</v>
      </c>
      <c r="AH3207" s="94">
        <v>0.02</v>
      </c>
    </row>
    <row r="3208" spans="1:34" s="74" customFormat="1" x14ac:dyDescent="0.55000000000000004">
      <c r="A3208" s="108"/>
      <c r="B3208" s="109"/>
      <c r="C3208" s="102"/>
      <c r="D3208" s="90"/>
      <c r="E3208" s="102"/>
      <c r="F3208" s="102"/>
      <c r="G3208" s="102"/>
      <c r="H3208" s="102"/>
      <c r="I3208" s="98"/>
      <c r="J3208" s="102"/>
      <c r="K3208" s="94"/>
      <c r="L3208" s="94" t="s">
        <v>63</v>
      </c>
      <c r="M3208" s="94">
        <f>SUM(M3203:M3207)</f>
        <v>1256200</v>
      </c>
      <c r="N3208" s="102"/>
      <c r="O3208" s="111"/>
      <c r="P3208" s="96"/>
      <c r="Q3208" s="111"/>
      <c r="R3208" s="111"/>
      <c r="S3208" s="97"/>
      <c r="T3208" s="102"/>
      <c r="U3208" s="102"/>
      <c r="V3208" s="102"/>
      <c r="W3208" s="94"/>
      <c r="X3208" s="98"/>
      <c r="Y3208" s="94"/>
      <c r="Z3208" s="94"/>
      <c r="AA3208" s="89"/>
      <c r="AB3208" s="89"/>
      <c r="AC3208" s="94"/>
      <c r="AD3208" s="94">
        <f>SUM(AD3203:AD3207)</f>
        <v>5755800</v>
      </c>
      <c r="AE3208" s="94">
        <f>SUM(AE3203:AE3207)</f>
        <v>2981704</v>
      </c>
      <c r="AF3208" s="94"/>
      <c r="AG3208" s="94">
        <f>SUM(AG3203:AG3207)</f>
        <v>2057097.8032</v>
      </c>
      <c r="AH3208" s="94"/>
    </row>
    <row r="3209" spans="1:34" s="74" customFormat="1" x14ac:dyDescent="0.55000000000000004">
      <c r="A3209" s="108" t="s">
        <v>4507</v>
      </c>
      <c r="B3209" s="109">
        <v>1382</v>
      </c>
      <c r="C3209" s="102">
        <v>6258</v>
      </c>
      <c r="D3209" s="90" t="s">
        <v>4508</v>
      </c>
      <c r="E3209" s="102" t="s">
        <v>37</v>
      </c>
      <c r="F3209" s="102">
        <v>5407</v>
      </c>
      <c r="G3209" s="102">
        <v>4</v>
      </c>
      <c r="H3209" s="102">
        <v>0</v>
      </c>
      <c r="I3209" s="98">
        <v>61</v>
      </c>
      <c r="J3209" s="102" t="s">
        <v>38</v>
      </c>
      <c r="K3209" s="94">
        <f>((G3209*400)+(H3209*100))+I3209</f>
        <v>1661</v>
      </c>
      <c r="L3209" s="94">
        <v>400</v>
      </c>
      <c r="M3209" s="94">
        <f>K3209*L3209</f>
        <v>664400</v>
      </c>
      <c r="N3209" s="102"/>
      <c r="O3209" s="111"/>
      <c r="P3209" s="96"/>
      <c r="Q3209" s="111"/>
      <c r="R3209" s="111"/>
      <c r="S3209" s="97"/>
      <c r="T3209" s="102"/>
      <c r="U3209" s="102"/>
      <c r="V3209" s="102"/>
      <c r="W3209" s="94"/>
      <c r="X3209" s="98"/>
      <c r="Y3209" s="94"/>
      <c r="Z3209" s="94"/>
      <c r="AA3209" s="89"/>
      <c r="AB3209" s="89"/>
      <c r="AC3209" s="94"/>
      <c r="AD3209" s="94">
        <f>IF(AND(AC3209="",M3209=""),0,IF((AC3209=""),M3209,IF((M3209=""),AC3209,AC3209+M3209)))</f>
        <v>664400</v>
      </c>
      <c r="AE3209" s="94">
        <f>IF( (X3209=""),AD3209*1,AD3209*(X3209/100) )</f>
        <v>664400</v>
      </c>
      <c r="AF3209" s="94">
        <v>0</v>
      </c>
      <c r="AG3209" s="94">
        <f>IF((AF3209-AE3209) &gt; 1,0,IF((AF3209-AE3209)&lt;0,AE3209-AF3209,AF3209-AE3209))</f>
        <v>664400</v>
      </c>
      <c r="AH3209" s="94">
        <v>0.01</v>
      </c>
    </row>
    <row r="3210" spans="1:34" s="74" customFormat="1" x14ac:dyDescent="0.55000000000000004">
      <c r="A3210" s="108"/>
      <c r="B3210" s="109"/>
      <c r="C3210" s="102"/>
      <c r="D3210" s="90"/>
      <c r="E3210" s="102"/>
      <c r="F3210" s="102"/>
      <c r="G3210" s="102"/>
      <c r="H3210" s="102"/>
      <c r="I3210" s="98"/>
      <c r="J3210" s="102"/>
      <c r="K3210" s="94"/>
      <c r="L3210" s="94" t="s">
        <v>63</v>
      </c>
      <c r="M3210" s="94">
        <f>SUM(M3209:M3209)</f>
        <v>664400</v>
      </c>
      <c r="N3210" s="102"/>
      <c r="O3210" s="111"/>
      <c r="P3210" s="96"/>
      <c r="Q3210" s="111"/>
      <c r="R3210" s="111"/>
      <c r="S3210" s="97"/>
      <c r="T3210" s="102"/>
      <c r="U3210" s="102"/>
      <c r="V3210" s="102"/>
      <c r="W3210" s="94"/>
      <c r="X3210" s="98"/>
      <c r="Y3210" s="94"/>
      <c r="Z3210" s="94"/>
      <c r="AA3210" s="89"/>
      <c r="AB3210" s="89"/>
      <c r="AC3210" s="94"/>
      <c r="AD3210" s="94">
        <f>SUM(AD3209:AD3209)</f>
        <v>664400</v>
      </c>
      <c r="AE3210" s="94">
        <f>SUM(AE3209:AE3209)</f>
        <v>664400</v>
      </c>
      <c r="AF3210" s="94"/>
      <c r="AG3210" s="94">
        <f>SUM(AG3209:AG3209)</f>
        <v>664400</v>
      </c>
      <c r="AH3210" s="94"/>
    </row>
    <row r="3211" spans="1:34" s="99" customFormat="1" x14ac:dyDescent="0.55000000000000004">
      <c r="A3211" s="107" t="s">
        <v>15525</v>
      </c>
      <c r="B3211" s="161">
        <v>1544</v>
      </c>
      <c r="C3211" s="161">
        <v>10760</v>
      </c>
      <c r="D3211" s="162" t="s">
        <v>15526</v>
      </c>
      <c r="E3211" s="161" t="s">
        <v>34</v>
      </c>
      <c r="F3211" s="161">
        <v>24781</v>
      </c>
      <c r="G3211" s="161">
        <v>0</v>
      </c>
      <c r="H3211" s="161">
        <v>0</v>
      </c>
      <c r="I3211" s="163">
        <v>19</v>
      </c>
      <c r="J3211" s="161" t="s">
        <v>35</v>
      </c>
      <c r="K3211" s="121">
        <f>((G3211*400)+(H3211*100))+I3211</f>
        <v>19</v>
      </c>
      <c r="L3211" s="121">
        <v>14500</v>
      </c>
      <c r="M3211" s="121">
        <f>K3211*L3211</f>
        <v>275500</v>
      </c>
      <c r="N3211" s="161">
        <v>1</v>
      </c>
      <c r="O3211" s="164" t="s">
        <v>15523</v>
      </c>
      <c r="P3211" s="165">
        <v>5710900055973</v>
      </c>
      <c r="Q3211" s="164" t="s">
        <v>15524</v>
      </c>
      <c r="R3211" s="164" t="s">
        <v>15527</v>
      </c>
      <c r="S3211" s="166"/>
      <c r="T3211" s="161" t="s">
        <v>44</v>
      </c>
      <c r="U3211" s="161" t="s">
        <v>45</v>
      </c>
      <c r="V3211" s="161" t="s">
        <v>52</v>
      </c>
      <c r="W3211" s="121">
        <v>108</v>
      </c>
      <c r="X3211" s="163">
        <v>100</v>
      </c>
      <c r="Y3211" s="121">
        <v>7150</v>
      </c>
      <c r="Z3211" s="121">
        <f>W3211*Y3211</f>
        <v>772200</v>
      </c>
      <c r="AA3211" s="167">
        <v>9</v>
      </c>
      <c r="AB3211" s="167">
        <v>9</v>
      </c>
      <c r="AC3211" s="121">
        <f>(Z3211*(100-AB3211))/100</f>
        <v>702702</v>
      </c>
      <c r="AD3211" s="121">
        <f>IF(AND(AC3211="",M3211=""),0,IF((AC3211=""),M3211, IF( (M3211=""),AC3211,SUM(AC3211:AC3211)+M3211)))</f>
        <v>978202</v>
      </c>
      <c r="AE3211" s="121">
        <f>IF( (X3211=""),AD3211*1,AD3211*(X3211/100) )</f>
        <v>978202</v>
      </c>
      <c r="AF3211" s="121">
        <v>0</v>
      </c>
      <c r="AG3211" s="121">
        <f>IF((AF3211-AE3211) &gt; 1,0,IF((AF3211-AE3211)&lt;0,AE3211-AF3211,AF3211-AE3211))</f>
        <v>978202</v>
      </c>
      <c r="AH3211" s="121">
        <v>0.02</v>
      </c>
    </row>
    <row r="3212" spans="1:34" s="99" customFormat="1" x14ac:dyDescent="0.55000000000000004">
      <c r="A3212" s="107"/>
      <c r="B3212" s="161">
        <v>1545</v>
      </c>
      <c r="C3212" s="161">
        <v>10761</v>
      </c>
      <c r="D3212" s="162" t="s">
        <v>15528</v>
      </c>
      <c r="E3212" s="161" t="s">
        <v>34</v>
      </c>
      <c r="F3212" s="161">
        <v>24782</v>
      </c>
      <c r="G3212" s="161">
        <v>0</v>
      </c>
      <c r="H3212" s="161">
        <v>0</v>
      </c>
      <c r="I3212" s="163">
        <v>19</v>
      </c>
      <c r="J3212" s="161" t="s">
        <v>35</v>
      </c>
      <c r="K3212" s="121">
        <f>((G3212*400)+(H3212*100))+I3212</f>
        <v>19</v>
      </c>
      <c r="L3212" s="121">
        <v>14500</v>
      </c>
      <c r="M3212" s="121">
        <f>K3212*L3212</f>
        <v>275500</v>
      </c>
      <c r="N3212" s="161">
        <v>1</v>
      </c>
      <c r="O3212" s="164" t="s">
        <v>15523</v>
      </c>
      <c r="P3212" s="165">
        <v>5710900055973</v>
      </c>
      <c r="Q3212" s="164" t="s">
        <v>15524</v>
      </c>
      <c r="R3212" s="164" t="s">
        <v>15527</v>
      </c>
      <c r="S3212" s="166"/>
      <c r="T3212" s="161" t="s">
        <v>44</v>
      </c>
      <c r="U3212" s="161" t="s">
        <v>45</v>
      </c>
      <c r="V3212" s="161" t="s">
        <v>52</v>
      </c>
      <c r="W3212" s="121">
        <v>108</v>
      </c>
      <c r="X3212" s="163">
        <v>100</v>
      </c>
      <c r="Y3212" s="121">
        <v>7150</v>
      </c>
      <c r="Z3212" s="121">
        <f>W3212*Y3212</f>
        <v>772200</v>
      </c>
      <c r="AA3212" s="167">
        <v>9</v>
      </c>
      <c r="AB3212" s="167">
        <v>9</v>
      </c>
      <c r="AC3212" s="121">
        <f>(Z3212*(100-AB3212))/100</f>
        <v>702702</v>
      </c>
      <c r="AD3212" s="121">
        <f>IF(AND(AC3212="",M3212=""),0,IF((AC3212=""),M3212, IF( (M3212=""),AC3212,SUM(AC3212:AC3212)+M3212)))</f>
        <v>978202</v>
      </c>
      <c r="AE3212" s="121">
        <f>IF( (X3212=""),AD3212*1,AD3212*(X3212/100) )</f>
        <v>978202</v>
      </c>
      <c r="AF3212" s="121">
        <v>0</v>
      </c>
      <c r="AG3212" s="121">
        <f>IF((AF3212-AE3212) &gt; 1,0,IF((AF3212-AE3212)&lt;0,AE3212-AF3212,AF3212-AE3212))</f>
        <v>978202</v>
      </c>
      <c r="AH3212" s="121">
        <v>0.02</v>
      </c>
    </row>
    <row r="3213" spans="1:34" s="99" customFormat="1" x14ac:dyDescent="0.55000000000000004">
      <c r="A3213" s="107"/>
      <c r="B3213" s="161"/>
      <c r="C3213" s="161"/>
      <c r="D3213" s="162"/>
      <c r="E3213" s="161"/>
      <c r="F3213" s="161"/>
      <c r="G3213" s="161"/>
      <c r="H3213" s="161"/>
      <c r="I3213" s="163"/>
      <c r="J3213" s="161"/>
      <c r="K3213" s="121"/>
      <c r="L3213" s="121" t="s">
        <v>63</v>
      </c>
      <c r="M3213" s="121">
        <f>SUM(M3211:M3212)</f>
        <v>551000</v>
      </c>
      <c r="N3213" s="161"/>
      <c r="O3213" s="164"/>
      <c r="P3213" s="165"/>
      <c r="Q3213" s="164"/>
      <c r="R3213" s="164"/>
      <c r="S3213" s="166"/>
      <c r="T3213" s="161"/>
      <c r="U3213" s="161"/>
      <c r="V3213" s="161"/>
      <c r="W3213" s="121"/>
      <c r="X3213" s="163"/>
      <c r="Y3213" s="121"/>
      <c r="Z3213" s="121"/>
      <c r="AA3213" s="167"/>
      <c r="AB3213" s="167"/>
      <c r="AC3213" s="121"/>
      <c r="AD3213" s="121"/>
      <c r="AE3213" s="121">
        <f>SUM(AE3211:AE3212)</f>
        <v>1956404</v>
      </c>
      <c r="AF3213" s="121"/>
      <c r="AG3213" s="121">
        <f>SUM(AG3211:AG3212)</f>
        <v>1956404</v>
      </c>
      <c r="AH3213" s="121"/>
    </row>
    <row r="3214" spans="1:34" s="73" customFormat="1" x14ac:dyDescent="0.55000000000000004">
      <c r="A3214" s="108" t="s">
        <v>4509</v>
      </c>
      <c r="B3214" s="109">
        <v>1383</v>
      </c>
      <c r="C3214" s="102">
        <v>9834</v>
      </c>
      <c r="D3214" s="90"/>
      <c r="E3214" s="102" t="s">
        <v>37</v>
      </c>
      <c r="F3214" s="102"/>
      <c r="G3214" s="102">
        <v>0</v>
      </c>
      <c r="H3214" s="102">
        <v>1</v>
      </c>
      <c r="I3214" s="98">
        <v>24</v>
      </c>
      <c r="J3214" s="102" t="s">
        <v>52</v>
      </c>
      <c r="K3214" s="94">
        <f>((G3214*400)+(H3214*100))+I3214</f>
        <v>124</v>
      </c>
      <c r="L3214" s="94">
        <v>255</v>
      </c>
      <c r="M3214" s="94">
        <f>K3214*L3214</f>
        <v>31620</v>
      </c>
      <c r="N3214" s="102"/>
      <c r="O3214" s="111"/>
      <c r="P3214" s="96"/>
      <c r="Q3214" s="111"/>
      <c r="R3214" s="111"/>
      <c r="S3214" s="97"/>
      <c r="T3214" s="102"/>
      <c r="U3214" s="102"/>
      <c r="V3214" s="102"/>
      <c r="W3214" s="94"/>
      <c r="X3214" s="98"/>
      <c r="Y3214" s="94"/>
      <c r="Z3214" s="94"/>
      <c r="AA3214" s="89"/>
      <c r="AB3214" s="89"/>
      <c r="AC3214" s="94"/>
      <c r="AD3214" s="94">
        <f>IF(AND(AC3214="",M3214=""),0,IF((AC3214=""),M3214,IF((M3214=""),AC3214,AC3214+M3214)))</f>
        <v>31620</v>
      </c>
      <c r="AE3214" s="94">
        <f>IF( (X3214=""),AD3214*1,AD3214*(X3214/100) )</f>
        <v>31620</v>
      </c>
      <c r="AF3214" s="94">
        <v>0</v>
      </c>
      <c r="AG3214" s="94">
        <f>IF((AF3214-AE3214) &gt; 1,0,IF((AF3214-AE3214)&lt;0,AE3214-AF3214,AF3214-AE3214))</f>
        <v>31620</v>
      </c>
      <c r="AH3214" s="94">
        <v>0.02</v>
      </c>
    </row>
    <row r="3215" spans="1:34" s="73" customFormat="1" x14ac:dyDescent="0.55000000000000004">
      <c r="A3215" s="108"/>
      <c r="B3215" s="109">
        <v>1384</v>
      </c>
      <c r="C3215" s="102">
        <v>4697</v>
      </c>
      <c r="D3215" s="90" t="s">
        <v>1472</v>
      </c>
      <c r="E3215" s="102" t="s">
        <v>37</v>
      </c>
      <c r="F3215" s="102">
        <v>4189</v>
      </c>
      <c r="G3215" s="102">
        <v>3</v>
      </c>
      <c r="H3215" s="102">
        <v>2</v>
      </c>
      <c r="I3215" s="98">
        <v>65</v>
      </c>
      <c r="J3215" s="102" t="s">
        <v>38</v>
      </c>
      <c r="K3215" s="94">
        <f>((G3215*400)+(H3215*100))+I3215</f>
        <v>1465</v>
      </c>
      <c r="L3215" s="94">
        <v>225</v>
      </c>
      <c r="M3215" s="94">
        <f>K3215*L3215</f>
        <v>329625</v>
      </c>
      <c r="N3215" s="102"/>
      <c r="O3215" s="111"/>
      <c r="P3215" s="96"/>
      <c r="Q3215" s="111"/>
      <c r="R3215" s="111"/>
      <c r="S3215" s="97"/>
      <c r="T3215" s="102"/>
      <c r="U3215" s="102"/>
      <c r="V3215" s="102"/>
      <c r="W3215" s="94"/>
      <c r="X3215" s="98"/>
      <c r="Y3215" s="94"/>
      <c r="Z3215" s="94"/>
      <c r="AA3215" s="89"/>
      <c r="AB3215" s="89"/>
      <c r="AC3215" s="94"/>
      <c r="AD3215" s="94">
        <f>IF(AND(AC3215="",M3215=""),0,IF((AC3215=""),M3215,IF((M3215=""),AC3215,AC3215+M3215)))</f>
        <v>329625</v>
      </c>
      <c r="AE3215" s="94">
        <f>IF( (X3215=""),AD3215*1,AD3215*(X3215/100) )</f>
        <v>329625</v>
      </c>
      <c r="AF3215" s="94">
        <v>0</v>
      </c>
      <c r="AG3215" s="94">
        <f>IF((AF3215-AE3215) &gt; 1,0,IF((AF3215-AE3215)&lt;0,AE3215-AF3215,AF3215-AE3215))</f>
        <v>329625</v>
      </c>
      <c r="AH3215" s="94">
        <v>0.01</v>
      </c>
    </row>
    <row r="3216" spans="1:34" s="73" customFormat="1" x14ac:dyDescent="0.55000000000000004">
      <c r="A3216" s="108"/>
      <c r="B3216" s="109">
        <v>1385</v>
      </c>
      <c r="C3216" s="102">
        <v>4779</v>
      </c>
      <c r="D3216" s="90" t="s">
        <v>4510</v>
      </c>
      <c r="E3216" s="102" t="s">
        <v>37</v>
      </c>
      <c r="F3216" s="102">
        <v>4281</v>
      </c>
      <c r="G3216" s="102">
        <v>12</v>
      </c>
      <c r="H3216" s="102">
        <v>1</v>
      </c>
      <c r="I3216" s="98">
        <v>93</v>
      </c>
      <c r="J3216" s="102" t="s">
        <v>38</v>
      </c>
      <c r="K3216" s="94">
        <f>((G3216*400)+(H3216*100))+I3216</f>
        <v>4993</v>
      </c>
      <c r="L3216" s="94">
        <v>225</v>
      </c>
      <c r="M3216" s="94">
        <f>K3216*L3216</f>
        <v>1123425</v>
      </c>
      <c r="N3216" s="102"/>
      <c r="O3216" s="111"/>
      <c r="P3216" s="96"/>
      <c r="Q3216" s="111"/>
      <c r="R3216" s="111"/>
      <c r="S3216" s="97"/>
      <c r="T3216" s="102"/>
      <c r="U3216" s="102"/>
      <c r="V3216" s="102"/>
      <c r="W3216" s="94"/>
      <c r="X3216" s="98"/>
      <c r="Y3216" s="94"/>
      <c r="Z3216" s="94"/>
      <c r="AA3216" s="89"/>
      <c r="AB3216" s="89"/>
      <c r="AC3216" s="94"/>
      <c r="AD3216" s="94">
        <f>IF(AND(AC3216="",M3216=""),0,IF((AC3216=""),M3216,IF((M3216=""),AC3216,AC3216+M3216)))</f>
        <v>1123425</v>
      </c>
      <c r="AE3216" s="94">
        <f>IF( (X3216=""),AD3216*1,AD3216*(X3216/100) )</f>
        <v>1123425</v>
      </c>
      <c r="AF3216" s="94">
        <v>0</v>
      </c>
      <c r="AG3216" s="94">
        <f>IF((AF3216-AE3216) &gt; 1,0,IF((AF3216-AE3216)&lt;0,AE3216-AF3216,AF3216-AE3216))</f>
        <v>1123425</v>
      </c>
      <c r="AH3216" s="94">
        <v>0.01</v>
      </c>
    </row>
    <row r="3217" spans="1:34" s="73" customFormat="1" x14ac:dyDescent="0.55000000000000004">
      <c r="A3217" s="108"/>
      <c r="B3217" s="109"/>
      <c r="C3217" s="102"/>
      <c r="D3217" s="90"/>
      <c r="E3217" s="102"/>
      <c r="F3217" s="102"/>
      <c r="G3217" s="102"/>
      <c r="H3217" s="102"/>
      <c r="I3217" s="98"/>
      <c r="J3217" s="102"/>
      <c r="K3217" s="94"/>
      <c r="L3217" s="94" t="s">
        <v>63</v>
      </c>
      <c r="M3217" s="94">
        <f>SUM(M3214:M3216)</f>
        <v>1484670</v>
      </c>
      <c r="N3217" s="102"/>
      <c r="O3217" s="111"/>
      <c r="P3217" s="96"/>
      <c r="Q3217" s="111"/>
      <c r="R3217" s="111"/>
      <c r="S3217" s="97"/>
      <c r="T3217" s="102"/>
      <c r="U3217" s="102"/>
      <c r="V3217" s="102"/>
      <c r="W3217" s="94"/>
      <c r="X3217" s="98"/>
      <c r="Y3217" s="94"/>
      <c r="Z3217" s="94"/>
      <c r="AA3217" s="89"/>
      <c r="AB3217" s="89"/>
      <c r="AC3217" s="94"/>
      <c r="AD3217" s="94">
        <f>SUM(AD3214:AD3216)</f>
        <v>1484670</v>
      </c>
      <c r="AE3217" s="94">
        <f>SUM(AE3214:AE3216)</f>
        <v>1484670</v>
      </c>
      <c r="AF3217" s="94"/>
      <c r="AG3217" s="94">
        <f>SUM(AG3214:AG3216)</f>
        <v>1484670</v>
      </c>
      <c r="AH3217" s="94"/>
    </row>
    <row r="3218" spans="1:34" s="73" customFormat="1" x14ac:dyDescent="0.55000000000000004">
      <c r="A3218" s="108" t="s">
        <v>4511</v>
      </c>
      <c r="B3218" s="109">
        <v>1386</v>
      </c>
      <c r="C3218" s="102">
        <v>9751</v>
      </c>
      <c r="D3218" s="90"/>
      <c r="E3218" s="102" t="s">
        <v>34</v>
      </c>
      <c r="F3218" s="102">
        <v>10389</v>
      </c>
      <c r="G3218" s="102">
        <v>4</v>
      </c>
      <c r="H3218" s="102">
        <v>3</v>
      </c>
      <c r="I3218" s="98">
        <v>94</v>
      </c>
      <c r="J3218" s="102" t="s">
        <v>38</v>
      </c>
      <c r="K3218" s="94">
        <f>((G3218*400)+(H3218*100))+I3218</f>
        <v>1994</v>
      </c>
      <c r="L3218" s="94">
        <v>275</v>
      </c>
      <c r="M3218" s="94">
        <f>K3218*L3218</f>
        <v>548350</v>
      </c>
      <c r="N3218" s="102"/>
      <c r="O3218" s="111"/>
      <c r="P3218" s="96"/>
      <c r="Q3218" s="111"/>
      <c r="R3218" s="111"/>
      <c r="S3218" s="97"/>
      <c r="T3218" s="102"/>
      <c r="U3218" s="102"/>
      <c r="V3218" s="102"/>
      <c r="W3218" s="94"/>
      <c r="X3218" s="98"/>
      <c r="Y3218" s="94"/>
      <c r="Z3218" s="94"/>
      <c r="AA3218" s="89"/>
      <c r="AB3218" s="89"/>
      <c r="AC3218" s="94"/>
      <c r="AD3218" s="94">
        <f>IF(AND(AC3218="",M3218=""),0,IF((AC3218=""),M3218,IF((M3218=""),AC3218,AC3218+M3218)))</f>
        <v>548350</v>
      </c>
      <c r="AE3218" s="94">
        <f>IF( (X3218=""),AD3218*1,AD3218*(X3218/100) )</f>
        <v>548350</v>
      </c>
      <c r="AF3218" s="94">
        <v>50000000</v>
      </c>
      <c r="AG3218" s="94">
        <f>IF((AF3218-AE3218) &gt; 1,0,IF((AF3218-AE3218)&lt;0,AE3218-AF3218,AF3218-AE3218))</f>
        <v>0</v>
      </c>
      <c r="AH3218" s="94">
        <v>0.01</v>
      </c>
    </row>
    <row r="3219" spans="1:34" s="73" customFormat="1" x14ac:dyDescent="0.55000000000000004">
      <c r="A3219" s="108"/>
      <c r="B3219" s="109">
        <v>1387</v>
      </c>
      <c r="C3219" s="102">
        <v>7804</v>
      </c>
      <c r="D3219" s="90" t="s">
        <v>4512</v>
      </c>
      <c r="E3219" s="102" t="s">
        <v>34</v>
      </c>
      <c r="F3219" s="102">
        <v>14928</v>
      </c>
      <c r="G3219" s="102">
        <v>17</v>
      </c>
      <c r="H3219" s="102">
        <v>3</v>
      </c>
      <c r="I3219" s="98">
        <v>91</v>
      </c>
      <c r="J3219" s="102" t="s">
        <v>38</v>
      </c>
      <c r="K3219" s="94">
        <f>((G3219*400)+(H3219*100))+I3219</f>
        <v>7191</v>
      </c>
      <c r="L3219" s="94">
        <v>525</v>
      </c>
      <c r="M3219" s="94">
        <f>K3219*L3219</f>
        <v>3775275</v>
      </c>
      <c r="N3219" s="102"/>
      <c r="O3219" s="111"/>
      <c r="P3219" s="96"/>
      <c r="Q3219" s="111"/>
      <c r="R3219" s="111"/>
      <c r="S3219" s="97"/>
      <c r="T3219" s="102"/>
      <c r="U3219" s="102"/>
      <c r="V3219" s="102"/>
      <c r="W3219" s="94"/>
      <c r="X3219" s="98"/>
      <c r="Y3219" s="94"/>
      <c r="Z3219" s="94"/>
      <c r="AA3219" s="89"/>
      <c r="AB3219" s="89"/>
      <c r="AC3219" s="94"/>
      <c r="AD3219" s="94">
        <f>IF(AND(AC3219="",M3219=""),0,IF((AC3219=""),M3219,IF((M3219=""),AC3219,AC3219+M3219)))</f>
        <v>3775275</v>
      </c>
      <c r="AE3219" s="94">
        <f>IF( (X3219=""),AD3219*1,AD3219*(X3219/100) )</f>
        <v>3775275</v>
      </c>
      <c r="AF3219" s="94">
        <v>50000000</v>
      </c>
      <c r="AG3219" s="94">
        <f>IF((AF3219-AE3219) &gt; 1,0,IF((AF3219-AE3219)&lt;0,AE3219-AF3219,AF3219-AE3219))</f>
        <v>0</v>
      </c>
      <c r="AH3219" s="94">
        <v>0.01</v>
      </c>
    </row>
    <row r="3220" spans="1:34" s="73" customFormat="1" x14ac:dyDescent="0.55000000000000004">
      <c r="A3220" s="108"/>
      <c r="B3220" s="109"/>
      <c r="C3220" s="102"/>
      <c r="D3220" s="90"/>
      <c r="E3220" s="102"/>
      <c r="F3220" s="102"/>
      <c r="G3220" s="102"/>
      <c r="H3220" s="102"/>
      <c r="I3220" s="98"/>
      <c r="J3220" s="102"/>
      <c r="K3220" s="94"/>
      <c r="L3220" s="94" t="s">
        <v>63</v>
      </c>
      <c r="M3220" s="94">
        <f>SUM(M3218:M3219)</f>
        <v>4323625</v>
      </c>
      <c r="N3220" s="102"/>
      <c r="O3220" s="111"/>
      <c r="P3220" s="96"/>
      <c r="Q3220" s="111"/>
      <c r="R3220" s="111"/>
      <c r="S3220" s="97"/>
      <c r="T3220" s="102"/>
      <c r="U3220" s="102"/>
      <c r="V3220" s="102"/>
      <c r="W3220" s="94"/>
      <c r="X3220" s="98"/>
      <c r="Y3220" s="94"/>
      <c r="Z3220" s="94"/>
      <c r="AA3220" s="89"/>
      <c r="AB3220" s="89"/>
      <c r="AC3220" s="94"/>
      <c r="AD3220" s="94">
        <f>SUM(AD3218:AD3219)</f>
        <v>4323625</v>
      </c>
      <c r="AE3220" s="94">
        <f>SUM(AE3218:AE3219)</f>
        <v>4323625</v>
      </c>
      <c r="AF3220" s="94"/>
      <c r="AG3220" s="94">
        <f>SUM(AG3218:AG3219)</f>
        <v>0</v>
      </c>
      <c r="AH3220" s="94"/>
    </row>
    <row r="3221" spans="1:34" s="73" customFormat="1" x14ac:dyDescent="0.55000000000000004">
      <c r="A3221" s="108" t="s">
        <v>4515</v>
      </c>
      <c r="B3221" s="109">
        <v>1388</v>
      </c>
      <c r="C3221" s="102">
        <v>7338</v>
      </c>
      <c r="D3221" s="90" t="s">
        <v>4516</v>
      </c>
      <c r="E3221" s="102" t="s">
        <v>34</v>
      </c>
      <c r="F3221" s="102">
        <v>17706</v>
      </c>
      <c r="G3221" s="102">
        <v>0</v>
      </c>
      <c r="H3221" s="102">
        <v>2</v>
      </c>
      <c r="I3221" s="98">
        <v>1</v>
      </c>
      <c r="J3221" s="102" t="s">
        <v>38</v>
      </c>
      <c r="K3221" s="94">
        <f>((G3221*400)+(H3221*100))+I3221</f>
        <v>201</v>
      </c>
      <c r="L3221" s="94">
        <v>650</v>
      </c>
      <c r="M3221" s="94">
        <f>K3221*L3221</f>
        <v>130650</v>
      </c>
      <c r="N3221" s="102"/>
      <c r="O3221" s="111" t="s">
        <v>4513</v>
      </c>
      <c r="P3221" s="96"/>
      <c r="Q3221" s="111" t="s">
        <v>4514</v>
      </c>
      <c r="R3221" s="111" t="s">
        <v>4517</v>
      </c>
      <c r="S3221" s="97" t="s">
        <v>4516</v>
      </c>
      <c r="T3221" s="102"/>
      <c r="U3221" s="102"/>
      <c r="V3221" s="102"/>
      <c r="W3221" s="94"/>
      <c r="X3221" s="98"/>
      <c r="Y3221" s="94"/>
      <c r="Z3221" s="94"/>
      <c r="AA3221" s="89"/>
      <c r="AB3221" s="89"/>
      <c r="AC3221" s="94"/>
      <c r="AD3221" s="94">
        <f>IF(AND(AC3221="",M3221=""),0,IF((AC3221=""),M3221,IF((M3221=""),AC3221,AC3221+M3221)))</f>
        <v>130650</v>
      </c>
      <c r="AE3221" s="94">
        <f>IF( (X3221=""),AD3221*1,AD3221*(X3221/100) )</f>
        <v>130650</v>
      </c>
      <c r="AF3221" s="94">
        <v>50000000</v>
      </c>
      <c r="AG3221" s="94">
        <f>IF((AF3221-AE3221) &gt; 1,0,IF((AF3221-AE3221)&lt;0,AE3221-AF3221,AF3221-AE3221))</f>
        <v>0</v>
      </c>
      <c r="AH3221" s="94">
        <v>0.01</v>
      </c>
    </row>
    <row r="3222" spans="1:34" s="73" customFormat="1" x14ac:dyDescent="0.55000000000000004">
      <c r="A3222" s="108"/>
      <c r="B3222" s="109"/>
      <c r="C3222" s="102"/>
      <c r="D3222" s="90"/>
      <c r="E3222" s="102"/>
      <c r="F3222" s="102"/>
      <c r="G3222" s="102"/>
      <c r="H3222" s="102"/>
      <c r="I3222" s="98"/>
      <c r="J3222" s="102"/>
      <c r="K3222" s="94"/>
      <c r="L3222" s="94" t="s">
        <v>63</v>
      </c>
      <c r="M3222" s="94">
        <f>SUM(M3221:M3221)</f>
        <v>130650</v>
      </c>
      <c r="N3222" s="102"/>
      <c r="O3222" s="111"/>
      <c r="P3222" s="96"/>
      <c r="Q3222" s="111"/>
      <c r="R3222" s="111"/>
      <c r="S3222" s="97"/>
      <c r="T3222" s="102"/>
      <c r="U3222" s="102"/>
      <c r="V3222" s="102"/>
      <c r="W3222" s="94"/>
      <c r="X3222" s="98"/>
      <c r="Y3222" s="94"/>
      <c r="Z3222" s="94"/>
      <c r="AA3222" s="89"/>
      <c r="AB3222" s="89"/>
      <c r="AC3222" s="94"/>
      <c r="AD3222" s="94">
        <f>SUM(AD3221:AD3221)</f>
        <v>130650</v>
      </c>
      <c r="AE3222" s="94">
        <f>SUM(AE3221:AE3221)</f>
        <v>130650</v>
      </c>
      <c r="AF3222" s="94"/>
      <c r="AG3222" s="94">
        <f>SUM(AG3221:AG3221)</f>
        <v>0</v>
      </c>
      <c r="AH3222" s="94"/>
    </row>
    <row r="3223" spans="1:34" s="73" customFormat="1" x14ac:dyDescent="0.55000000000000004">
      <c r="A3223" s="108" t="s">
        <v>4511</v>
      </c>
      <c r="B3223" s="109">
        <v>1389</v>
      </c>
      <c r="C3223" s="102">
        <v>9752</v>
      </c>
      <c r="D3223" s="90"/>
      <c r="E3223" s="102" t="s">
        <v>34</v>
      </c>
      <c r="F3223" s="102">
        <v>20658</v>
      </c>
      <c r="G3223" s="102">
        <v>2</v>
      </c>
      <c r="H3223" s="102">
        <v>0</v>
      </c>
      <c r="I3223" s="98">
        <v>7</v>
      </c>
      <c r="J3223" s="102" t="s">
        <v>38</v>
      </c>
      <c r="K3223" s="94">
        <f>((G3223*400)+(H3223*100))+I3223</f>
        <v>807</v>
      </c>
      <c r="L3223" s="94">
        <v>475</v>
      </c>
      <c r="M3223" s="94">
        <f>K3223*L3223</f>
        <v>383325</v>
      </c>
      <c r="N3223" s="102"/>
      <c r="O3223" s="111"/>
      <c r="P3223" s="96"/>
      <c r="Q3223" s="111"/>
      <c r="R3223" s="111"/>
      <c r="S3223" s="97"/>
      <c r="T3223" s="102"/>
      <c r="U3223" s="102"/>
      <c r="V3223" s="102"/>
      <c r="W3223" s="94"/>
      <c r="X3223" s="98"/>
      <c r="Y3223" s="94"/>
      <c r="Z3223" s="94"/>
      <c r="AA3223" s="89"/>
      <c r="AB3223" s="89"/>
      <c r="AC3223" s="94"/>
      <c r="AD3223" s="94">
        <f>IF(AND(AC3223="",M3223=""),0,IF((AC3223=""),M3223,IF((M3223=""),AC3223,AC3223+M3223)))</f>
        <v>383325</v>
      </c>
      <c r="AE3223" s="94">
        <f>IF( (X3223=""),AD3223*1,AD3223*(X3223/100) )</f>
        <v>383325</v>
      </c>
      <c r="AF3223" s="94">
        <v>50000000</v>
      </c>
      <c r="AG3223" s="94">
        <f>IF((AF3223-AE3223) &gt; 1,0,IF((AF3223-AE3223)&lt;0,AE3223-AF3223,AF3223-AE3223))</f>
        <v>0</v>
      </c>
      <c r="AH3223" s="94">
        <v>0.01</v>
      </c>
    </row>
    <row r="3224" spans="1:34" s="73" customFormat="1" x14ac:dyDescent="0.55000000000000004">
      <c r="A3224" s="108"/>
      <c r="B3224" s="109"/>
      <c r="C3224" s="102"/>
      <c r="D3224" s="90"/>
      <c r="E3224" s="102"/>
      <c r="F3224" s="102"/>
      <c r="G3224" s="102"/>
      <c r="H3224" s="102"/>
      <c r="I3224" s="98"/>
      <c r="J3224" s="102"/>
      <c r="K3224" s="94"/>
      <c r="L3224" s="94" t="s">
        <v>63</v>
      </c>
      <c r="M3224" s="94">
        <f>SUM(M3223:M3223)</f>
        <v>383325</v>
      </c>
      <c r="N3224" s="102"/>
      <c r="O3224" s="111"/>
      <c r="P3224" s="96"/>
      <c r="Q3224" s="111"/>
      <c r="R3224" s="111"/>
      <c r="S3224" s="97"/>
      <c r="T3224" s="102"/>
      <c r="U3224" s="102"/>
      <c r="V3224" s="102"/>
      <c r="W3224" s="94"/>
      <c r="X3224" s="98"/>
      <c r="Y3224" s="94"/>
      <c r="Z3224" s="94"/>
      <c r="AA3224" s="89"/>
      <c r="AB3224" s="89"/>
      <c r="AC3224" s="94"/>
      <c r="AD3224" s="94">
        <f>SUM(AD3223:AD3223)</f>
        <v>383325</v>
      </c>
      <c r="AE3224" s="94">
        <f>SUM(AE3223:AE3223)</f>
        <v>383325</v>
      </c>
      <c r="AF3224" s="94"/>
      <c r="AG3224" s="94">
        <f>SUM(AG3223:AG3223)</f>
        <v>0</v>
      </c>
      <c r="AH3224" s="94"/>
    </row>
    <row r="3225" spans="1:34" s="73" customFormat="1" x14ac:dyDescent="0.55000000000000004">
      <c r="A3225" s="108" t="s">
        <v>4520</v>
      </c>
      <c r="B3225" s="109">
        <v>1390</v>
      </c>
      <c r="C3225" s="102">
        <v>6836</v>
      </c>
      <c r="D3225" s="90" t="s">
        <v>4521</v>
      </c>
      <c r="E3225" s="102" t="s">
        <v>34</v>
      </c>
      <c r="F3225" s="102">
        <v>23631</v>
      </c>
      <c r="G3225" s="102">
        <v>0</v>
      </c>
      <c r="H3225" s="102">
        <v>1</v>
      </c>
      <c r="I3225" s="98">
        <v>0</v>
      </c>
      <c r="J3225" s="102" t="s">
        <v>35</v>
      </c>
      <c r="K3225" s="94">
        <f>((G3225*400)+(H3225*100))+I3225</f>
        <v>100</v>
      </c>
      <c r="L3225" s="94">
        <v>850</v>
      </c>
      <c r="M3225" s="94">
        <f>K3225*L3225</f>
        <v>85000</v>
      </c>
      <c r="N3225" s="102">
        <v>1</v>
      </c>
      <c r="O3225" s="111" t="s">
        <v>4518</v>
      </c>
      <c r="P3225" s="96"/>
      <c r="Q3225" s="111" t="s">
        <v>4519</v>
      </c>
      <c r="R3225" s="111" t="s">
        <v>4522</v>
      </c>
      <c r="S3225" s="97" t="s">
        <v>4523</v>
      </c>
      <c r="T3225" s="102" t="s">
        <v>51</v>
      </c>
      <c r="U3225" s="102" t="s">
        <v>45</v>
      </c>
      <c r="V3225" s="102" t="s">
        <v>52</v>
      </c>
      <c r="W3225" s="94">
        <v>172.8</v>
      </c>
      <c r="X3225" s="98">
        <v>85.21</v>
      </c>
      <c r="Y3225" s="94">
        <v>6750</v>
      </c>
      <c r="Z3225" s="94">
        <f>W3225*Y3225</f>
        <v>1166400</v>
      </c>
      <c r="AA3225" s="89">
        <v>6</v>
      </c>
      <c r="AB3225" s="89">
        <v>6</v>
      </c>
      <c r="AC3225" s="94">
        <f>(Z3225*(100-AB3225))/100</f>
        <v>1096416</v>
      </c>
      <c r="AD3225" s="94">
        <f>IF(AND(AC3225="",M3225=""),0,IF((AC3225=""),M3225, IF( (M3225=""),AC3225,AC3225+M3225)))</f>
        <v>1181416</v>
      </c>
      <c r="AE3225" s="94">
        <f>IF( (X3225=""),AD3225*1,( M3225+(SUM(AC3225:AC3225)) )*(X3225/100) )</f>
        <v>1006684.5736</v>
      </c>
      <c r="AF3225" s="94">
        <v>50000000</v>
      </c>
      <c r="AG3225" s="94">
        <f>IF((AF3225-AE3225) &gt; 1,0,IF((AF3225-AE3225)&lt;0,AE3225-AF3225,AF3225-AE3225))</f>
        <v>0</v>
      </c>
      <c r="AH3225" s="94">
        <v>0.02</v>
      </c>
    </row>
    <row r="3226" spans="1:34" s="73" customFormat="1" x14ac:dyDescent="0.55000000000000004">
      <c r="A3226" s="108"/>
      <c r="B3226" s="109"/>
      <c r="C3226" s="102"/>
      <c r="D3226" s="90"/>
      <c r="E3226" s="102"/>
      <c r="F3226" s="102"/>
      <c r="G3226" s="102"/>
      <c r="H3226" s="102"/>
      <c r="I3226" s="98"/>
      <c r="J3226" s="102"/>
      <c r="K3226" s="94"/>
      <c r="L3226" s="94"/>
      <c r="M3226" s="94"/>
      <c r="N3226" s="102">
        <v>2</v>
      </c>
      <c r="O3226" s="111" t="s">
        <v>4518</v>
      </c>
      <c r="P3226" s="96"/>
      <c r="Q3226" s="111" t="s">
        <v>4519</v>
      </c>
      <c r="R3226" s="111" t="s">
        <v>4522</v>
      </c>
      <c r="S3226" s="97" t="s">
        <v>4524</v>
      </c>
      <c r="T3226" s="102" t="s">
        <v>343</v>
      </c>
      <c r="U3226" s="102" t="s">
        <v>45</v>
      </c>
      <c r="V3226" s="102" t="s">
        <v>52</v>
      </c>
      <c r="W3226" s="94">
        <v>15</v>
      </c>
      <c r="X3226" s="98">
        <v>7.4</v>
      </c>
      <c r="Y3226" s="94">
        <v>5600</v>
      </c>
      <c r="Z3226" s="94">
        <f>W3226*Y3226</f>
        <v>84000</v>
      </c>
      <c r="AA3226" s="89">
        <v>6</v>
      </c>
      <c r="AB3226" s="89">
        <v>6</v>
      </c>
      <c r="AC3226" s="94">
        <f>(Z3226*(100-AB3226))/100</f>
        <v>78960</v>
      </c>
      <c r="AD3226" s="94">
        <f>IF(AND(AC3226="",M3225=""),0,IF((AC3226=""),M3225, IF( (M3225=""),AC3226,AC3226+M3225)))</f>
        <v>163960</v>
      </c>
      <c r="AE3226" s="94">
        <f>IF( (X3226=""),AD3226*1,( M3225+(SUM(AC3226:AC3226)) )*(X3226/100) )</f>
        <v>12133.04</v>
      </c>
      <c r="AF3226" s="94">
        <v>50000000</v>
      </c>
      <c r="AG3226" s="94">
        <f>IF((AF3226-AE3226) &gt; 1,0,IF((AF3226-AE3226)&lt;0,AE3226-AF3226,AF3226-AE3226))</f>
        <v>0</v>
      </c>
      <c r="AH3226" s="94">
        <v>0.02</v>
      </c>
    </row>
    <row r="3227" spans="1:34" s="73" customFormat="1" x14ac:dyDescent="0.55000000000000004">
      <c r="A3227" s="108"/>
      <c r="B3227" s="109"/>
      <c r="C3227" s="102"/>
      <c r="D3227" s="90"/>
      <c r="E3227" s="102"/>
      <c r="F3227" s="102"/>
      <c r="G3227" s="102"/>
      <c r="H3227" s="102"/>
      <c r="I3227" s="98"/>
      <c r="J3227" s="102"/>
      <c r="K3227" s="94"/>
      <c r="L3227" s="94"/>
      <c r="M3227" s="94"/>
      <c r="N3227" s="102">
        <v>3</v>
      </c>
      <c r="O3227" s="111" t="s">
        <v>4518</v>
      </c>
      <c r="P3227" s="96"/>
      <c r="Q3227" s="111" t="s">
        <v>4519</v>
      </c>
      <c r="R3227" s="111" t="s">
        <v>4522</v>
      </c>
      <c r="S3227" s="97" t="s">
        <v>4525</v>
      </c>
      <c r="T3227" s="102" t="s">
        <v>55</v>
      </c>
      <c r="U3227" s="102" t="s">
        <v>45</v>
      </c>
      <c r="V3227" s="102" t="s">
        <v>52</v>
      </c>
      <c r="W3227" s="94">
        <v>15</v>
      </c>
      <c r="X3227" s="98">
        <v>7.4</v>
      </c>
      <c r="Y3227" s="94">
        <v>0</v>
      </c>
      <c r="Z3227" s="94">
        <f>W3227*Y3227</f>
        <v>0</v>
      </c>
      <c r="AA3227" s="89">
        <v>6</v>
      </c>
      <c r="AB3227" s="89">
        <v>6</v>
      </c>
      <c r="AC3227" s="94">
        <f>(Z3227*(100-AB3227))/100</f>
        <v>0</v>
      </c>
      <c r="AD3227" s="94">
        <f>IF(AND(AC3227="",M3225=""),0,IF((AC3227=""),M3225, IF( (M3225=""),AC3227,AC3227+M3225)))</f>
        <v>85000</v>
      </c>
      <c r="AE3227" s="94">
        <f>IF( (X3227=""),AD3227*1,( M3225+(SUM(AC3227:AC3227)) )*(X3227/100) )</f>
        <v>6290.0000000000009</v>
      </c>
      <c r="AF3227" s="94">
        <v>50000000</v>
      </c>
      <c r="AG3227" s="94">
        <f>IF((AF3227-AE3227) &gt; 1,0,IF((AF3227-AE3227)&lt;0,AE3227-AF3227,AF3227-AE3227))</f>
        <v>0</v>
      </c>
      <c r="AH3227" s="94">
        <v>0.02</v>
      </c>
    </row>
    <row r="3228" spans="1:34" s="73" customFormat="1" x14ac:dyDescent="0.55000000000000004">
      <c r="A3228" s="108"/>
      <c r="B3228" s="109"/>
      <c r="C3228" s="102"/>
      <c r="D3228" s="90"/>
      <c r="E3228" s="102"/>
      <c r="F3228" s="102"/>
      <c r="G3228" s="102"/>
      <c r="H3228" s="102"/>
      <c r="I3228" s="98"/>
      <c r="J3228" s="102"/>
      <c r="K3228" s="94"/>
      <c r="L3228" s="94" t="s">
        <v>63</v>
      </c>
      <c r="M3228" s="94">
        <f>SUM(M3225:M3227)</f>
        <v>85000</v>
      </c>
      <c r="N3228" s="102"/>
      <c r="O3228" s="111"/>
      <c r="P3228" s="96"/>
      <c r="Q3228" s="111"/>
      <c r="R3228" s="111"/>
      <c r="S3228" s="97"/>
      <c r="T3228" s="102"/>
      <c r="U3228" s="102"/>
      <c r="V3228" s="102"/>
      <c r="W3228" s="94"/>
      <c r="X3228" s="98"/>
      <c r="Y3228" s="94"/>
      <c r="Z3228" s="94"/>
      <c r="AA3228" s="89"/>
      <c r="AB3228" s="89"/>
      <c r="AC3228" s="94"/>
      <c r="AD3228" s="94">
        <f>SUM(AD3225:AD3227)</f>
        <v>1430376</v>
      </c>
      <c r="AE3228" s="94">
        <f>SUM(AE3225:AE3227)</f>
        <v>1025107.6136</v>
      </c>
      <c r="AF3228" s="94"/>
      <c r="AG3228" s="94">
        <f>SUM(AG3225:AG3227)</f>
        <v>0</v>
      </c>
      <c r="AH3228" s="94"/>
    </row>
    <row r="3229" spans="1:34" s="73" customFormat="1" x14ac:dyDescent="0.55000000000000004">
      <c r="A3229" s="108" t="s">
        <v>4528</v>
      </c>
      <c r="B3229" s="109">
        <v>1391</v>
      </c>
      <c r="C3229" s="102">
        <v>9297</v>
      </c>
      <c r="D3229" s="90" t="s">
        <v>4529</v>
      </c>
      <c r="E3229" s="102" t="s">
        <v>34</v>
      </c>
      <c r="F3229" s="102">
        <v>8289</v>
      </c>
      <c r="G3229" s="102">
        <v>2</v>
      </c>
      <c r="H3229" s="102">
        <v>0</v>
      </c>
      <c r="I3229" s="98">
        <v>19</v>
      </c>
      <c r="J3229" s="102" t="s">
        <v>38</v>
      </c>
      <c r="K3229" s="94">
        <f>((G3229*400)+(H3229*100))+I3229</f>
        <v>819</v>
      </c>
      <c r="L3229" s="94">
        <v>400</v>
      </c>
      <c r="M3229" s="94">
        <f>K3229*L3229</f>
        <v>327600</v>
      </c>
      <c r="N3229" s="102">
        <v>1</v>
      </c>
      <c r="O3229" s="111" t="s">
        <v>4526</v>
      </c>
      <c r="P3229" s="96">
        <v>1102000611581</v>
      </c>
      <c r="Q3229" s="111" t="s">
        <v>4527</v>
      </c>
      <c r="R3229" s="111" t="s">
        <v>4530</v>
      </c>
      <c r="S3229" s="97" t="s">
        <v>4529</v>
      </c>
      <c r="T3229" s="102" t="s">
        <v>51</v>
      </c>
      <c r="U3229" s="102" t="s">
        <v>62</v>
      </c>
      <c r="V3229" s="102"/>
      <c r="W3229" s="94"/>
      <c r="X3229" s="98"/>
      <c r="Y3229" s="94"/>
      <c r="Z3229" s="94"/>
      <c r="AA3229" s="89"/>
      <c r="AB3229" s="89"/>
      <c r="AC3229" s="94"/>
      <c r="AD3229" s="94">
        <f>IF(AND(AC3229="",M3229=""),0,IF((AC3229=""),M3229,IF((M3229=""),AC3229,AC3229+M3229)))</f>
        <v>327600</v>
      </c>
      <c r="AE3229" s="94">
        <f>IF( (X3229=""),AD3229*1,AD3229*(X3229/100) )</f>
        <v>327600</v>
      </c>
      <c r="AF3229" s="94">
        <v>50000000</v>
      </c>
      <c r="AG3229" s="94">
        <f>IF((AF3229-AE3229) &gt; 1,0,IF((AF3229-AE3229)&lt;0,AE3229-AF3229,AF3229-AE3229))</f>
        <v>0</v>
      </c>
      <c r="AH3229" s="94">
        <v>0.01</v>
      </c>
    </row>
    <row r="3230" spans="1:34" s="73" customFormat="1" x14ac:dyDescent="0.55000000000000004">
      <c r="A3230" s="108"/>
      <c r="B3230" s="109"/>
      <c r="C3230" s="102"/>
      <c r="D3230" s="90"/>
      <c r="E3230" s="102"/>
      <c r="F3230" s="102"/>
      <c r="G3230" s="102"/>
      <c r="H3230" s="102"/>
      <c r="I3230" s="98"/>
      <c r="J3230" s="102"/>
      <c r="K3230" s="94"/>
      <c r="L3230" s="94" t="s">
        <v>63</v>
      </c>
      <c r="M3230" s="94">
        <f>SUM(M3229:M3229)</f>
        <v>327600</v>
      </c>
      <c r="N3230" s="102"/>
      <c r="O3230" s="111"/>
      <c r="P3230" s="96"/>
      <c r="Q3230" s="111"/>
      <c r="R3230" s="111"/>
      <c r="S3230" s="97"/>
      <c r="T3230" s="102"/>
      <c r="U3230" s="102"/>
      <c r="V3230" s="102"/>
      <c r="W3230" s="94"/>
      <c r="X3230" s="98"/>
      <c r="Y3230" s="94"/>
      <c r="Z3230" s="94"/>
      <c r="AA3230" s="89"/>
      <c r="AB3230" s="89"/>
      <c r="AC3230" s="94"/>
      <c r="AD3230" s="94">
        <f>SUM(AD3229:AD3229)</f>
        <v>327600</v>
      </c>
      <c r="AE3230" s="94">
        <f>SUM(AE3229:AE3229)</f>
        <v>327600</v>
      </c>
      <c r="AF3230" s="94"/>
      <c r="AG3230" s="94">
        <f>SUM(AG3229:AG3229)</f>
        <v>0</v>
      </c>
      <c r="AH3230" s="94"/>
    </row>
    <row r="3231" spans="1:34" s="73" customFormat="1" x14ac:dyDescent="0.55000000000000004">
      <c r="A3231" s="108" t="s">
        <v>4533</v>
      </c>
      <c r="B3231" s="109">
        <v>1392</v>
      </c>
      <c r="C3231" s="102">
        <v>7441</v>
      </c>
      <c r="D3231" s="90" t="s">
        <v>4534</v>
      </c>
      <c r="E3231" s="102" t="s">
        <v>34</v>
      </c>
      <c r="F3231" s="102">
        <v>17732</v>
      </c>
      <c r="G3231" s="102">
        <v>0</v>
      </c>
      <c r="H3231" s="102">
        <v>0</v>
      </c>
      <c r="I3231" s="98">
        <v>75</v>
      </c>
      <c r="J3231" s="102" t="s">
        <v>35</v>
      </c>
      <c r="K3231" s="94">
        <f>((G3231*400)+(H3231*100))+I3231</f>
        <v>75</v>
      </c>
      <c r="L3231" s="94">
        <v>1650</v>
      </c>
      <c r="M3231" s="94">
        <f>K3231*L3231</f>
        <v>123750</v>
      </c>
      <c r="N3231" s="102">
        <v>1</v>
      </c>
      <c r="O3231" s="111" t="s">
        <v>4531</v>
      </c>
      <c r="P3231" s="96">
        <v>3102401089091</v>
      </c>
      <c r="Q3231" s="111" t="s">
        <v>4532</v>
      </c>
      <c r="R3231" s="111" t="s">
        <v>4535</v>
      </c>
      <c r="S3231" s="97" t="s">
        <v>4536</v>
      </c>
      <c r="T3231" s="102" t="s">
        <v>51</v>
      </c>
      <c r="U3231" s="102" t="s">
        <v>45</v>
      </c>
      <c r="V3231" s="102" t="s">
        <v>52</v>
      </c>
      <c r="W3231" s="94">
        <v>540.6</v>
      </c>
      <c r="X3231" s="98">
        <v>100</v>
      </c>
      <c r="Y3231" s="94">
        <v>6750</v>
      </c>
      <c r="Z3231" s="94">
        <f>W3231*Y3231</f>
        <v>3649050</v>
      </c>
      <c r="AA3231" s="89">
        <v>6</v>
      </c>
      <c r="AB3231" s="89">
        <v>6</v>
      </c>
      <c r="AC3231" s="94">
        <f>(Z3231*(100-AB3231))/100</f>
        <v>3430107</v>
      </c>
      <c r="AD3231" s="94">
        <f>IF(AND(AC3231="",M3231=""),0,IF((AC3231=""),M3231, IF( (M3231=""),AC3231,AC3231+M3231)))</f>
        <v>3553857</v>
      </c>
      <c r="AE3231" s="94">
        <f>IF( (X3231=""),AD3231*1,( M3231+(SUM(AC3231:AC3231)) )*(X3231/100) )</f>
        <v>3553857</v>
      </c>
      <c r="AF3231" s="94">
        <v>50000000</v>
      </c>
      <c r="AG3231" s="94">
        <f>IF((AF3231-AE3231) &gt; 1,0,IF((AF3231-AE3231)&lt;0,AE3231-AF3231,AF3231-AE3231))</f>
        <v>0</v>
      </c>
      <c r="AH3231" s="94">
        <v>0.02</v>
      </c>
    </row>
    <row r="3232" spans="1:34" s="73" customFormat="1" x14ac:dyDescent="0.55000000000000004">
      <c r="A3232" s="108"/>
      <c r="B3232" s="109">
        <v>1393</v>
      </c>
      <c r="C3232" s="102">
        <v>7440</v>
      </c>
      <c r="D3232" s="90" t="s">
        <v>4537</v>
      </c>
      <c r="E3232" s="102" t="s">
        <v>34</v>
      </c>
      <c r="F3232" s="102">
        <v>17733</v>
      </c>
      <c r="G3232" s="102">
        <v>0</v>
      </c>
      <c r="H3232" s="102">
        <v>0</v>
      </c>
      <c r="I3232" s="98">
        <v>77</v>
      </c>
      <c r="J3232" s="102" t="s">
        <v>35</v>
      </c>
      <c r="K3232" s="94">
        <f>((G3232*400)+(H3232*100))+I3232</f>
        <v>77</v>
      </c>
      <c r="L3232" s="94">
        <v>1650</v>
      </c>
      <c r="M3232" s="94">
        <f>K3232*L3232</f>
        <v>127050</v>
      </c>
      <c r="N3232" s="102">
        <v>1</v>
      </c>
      <c r="O3232" s="111" t="s">
        <v>4538</v>
      </c>
      <c r="P3232" s="96">
        <v>3560300991614</v>
      </c>
      <c r="Q3232" s="111" t="s">
        <v>4539</v>
      </c>
      <c r="R3232" s="111" t="s">
        <v>4540</v>
      </c>
      <c r="S3232" s="97" t="s">
        <v>4541</v>
      </c>
      <c r="T3232" s="102" t="s">
        <v>51</v>
      </c>
      <c r="U3232" s="102" t="s">
        <v>45</v>
      </c>
      <c r="V3232" s="102" t="s">
        <v>52</v>
      </c>
      <c r="W3232" s="94">
        <v>360.4</v>
      </c>
      <c r="X3232" s="98">
        <v>100</v>
      </c>
      <c r="Y3232" s="94">
        <v>0</v>
      </c>
      <c r="Z3232" s="94">
        <f>W3232*Y3232</f>
        <v>0</v>
      </c>
      <c r="AA3232" s="89">
        <v>6</v>
      </c>
      <c r="AB3232" s="89">
        <v>6</v>
      </c>
      <c r="AC3232" s="94">
        <f>(Z3232*(100-AB3232))/100</f>
        <v>0</v>
      </c>
      <c r="AD3232" s="94">
        <f>IF(AND(AC3232="",M3232=""),0,IF((AC3232=""),M3232, IF( (M3232=""),AC3232,AC3232+M3232)))</f>
        <v>127050</v>
      </c>
      <c r="AE3232" s="94">
        <f>IF( (X3232=""),AD3232*1,( M3232+(SUM(AC3232:AC3232)) )*(X3232/100) )</f>
        <v>127050</v>
      </c>
      <c r="AF3232" s="94">
        <v>50000000</v>
      </c>
      <c r="AG3232" s="94">
        <f>IF((AF3232-AE3232) &gt; 1,0,IF((AF3232-AE3232)&lt;0,AE3232-AF3232,AF3232-AE3232))</f>
        <v>0</v>
      </c>
      <c r="AH3232" s="94">
        <v>0.02</v>
      </c>
    </row>
    <row r="3233" spans="1:34" s="73" customFormat="1" x14ac:dyDescent="0.55000000000000004">
      <c r="A3233" s="108"/>
      <c r="B3233" s="109">
        <v>1394</v>
      </c>
      <c r="C3233" s="102">
        <v>7398</v>
      </c>
      <c r="D3233" s="90" t="s">
        <v>4542</v>
      </c>
      <c r="E3233" s="102" t="s">
        <v>34</v>
      </c>
      <c r="F3233" s="102">
        <v>18016</v>
      </c>
      <c r="G3233" s="102">
        <v>0</v>
      </c>
      <c r="H3233" s="102">
        <v>0</v>
      </c>
      <c r="I3233" s="98">
        <v>94</v>
      </c>
      <c r="J3233" s="102" t="s">
        <v>35</v>
      </c>
      <c r="K3233" s="94">
        <f>((G3233*400)+(H3233*100))+I3233</f>
        <v>94</v>
      </c>
      <c r="L3233" s="94">
        <v>300</v>
      </c>
      <c r="M3233" s="94">
        <f>K3233*L3233</f>
        <v>28200</v>
      </c>
      <c r="N3233" s="102">
        <v>1</v>
      </c>
      <c r="O3233" s="111" t="s">
        <v>4543</v>
      </c>
      <c r="P3233" s="96"/>
      <c r="Q3233" s="111" t="s">
        <v>4544</v>
      </c>
      <c r="R3233" s="111" t="s">
        <v>4545</v>
      </c>
      <c r="S3233" s="97" t="s">
        <v>4546</v>
      </c>
      <c r="T3233" s="102" t="s">
        <v>51</v>
      </c>
      <c r="U3233" s="102" t="s">
        <v>45</v>
      </c>
      <c r="V3233" s="102" t="s">
        <v>52</v>
      </c>
      <c r="W3233" s="94">
        <v>54</v>
      </c>
      <c r="X3233" s="98">
        <v>78.319999999999993</v>
      </c>
      <c r="Y3233" s="94">
        <v>6750</v>
      </c>
      <c r="Z3233" s="94">
        <f>W3233*Y3233</f>
        <v>364500</v>
      </c>
      <c r="AA3233" s="89">
        <v>6</v>
      </c>
      <c r="AB3233" s="89">
        <v>6</v>
      </c>
      <c r="AC3233" s="94">
        <f>(Z3233*(100-AB3233))/100</f>
        <v>342630</v>
      </c>
      <c r="AD3233" s="94">
        <f>IF(AND(AC3233="",M3233=""),0,IF((AC3233=""),M3233, IF( (M3233=""),AC3233,AC3233+M3233)))</f>
        <v>370830</v>
      </c>
      <c r="AE3233" s="94">
        <f>IF( (X3233=""),AD3233*1,( M3233+(SUM(AC3233:AC3233)) )*(X3233/100) )</f>
        <v>290434.05599999998</v>
      </c>
      <c r="AF3233" s="94">
        <v>50000000</v>
      </c>
      <c r="AG3233" s="94">
        <f>IF((AF3233-AE3233) &gt; 1,0,IF((AF3233-AE3233)&lt;0,AE3233-AF3233,AF3233-AE3233))</f>
        <v>0</v>
      </c>
      <c r="AH3233" s="94">
        <v>0.02</v>
      </c>
    </row>
    <row r="3234" spans="1:34" s="73" customFormat="1" x14ac:dyDescent="0.55000000000000004">
      <c r="A3234" s="108"/>
      <c r="B3234" s="109"/>
      <c r="C3234" s="102"/>
      <c r="D3234" s="90"/>
      <c r="E3234" s="102"/>
      <c r="F3234" s="102"/>
      <c r="G3234" s="102"/>
      <c r="H3234" s="102"/>
      <c r="I3234" s="98"/>
      <c r="J3234" s="102"/>
      <c r="K3234" s="94"/>
      <c r="L3234" s="94"/>
      <c r="M3234" s="94"/>
      <c r="N3234" s="102">
        <v>2</v>
      </c>
      <c r="O3234" s="111" t="s">
        <v>4543</v>
      </c>
      <c r="P3234" s="96"/>
      <c r="Q3234" s="111" t="s">
        <v>4544</v>
      </c>
      <c r="R3234" s="111" t="s">
        <v>4545</v>
      </c>
      <c r="S3234" s="97" t="s">
        <v>4547</v>
      </c>
      <c r="T3234" s="102" t="s">
        <v>55</v>
      </c>
      <c r="U3234" s="102" t="s">
        <v>45</v>
      </c>
      <c r="V3234" s="102" t="s">
        <v>52</v>
      </c>
      <c r="W3234" s="94">
        <v>14.95</v>
      </c>
      <c r="X3234" s="98">
        <v>21.68</v>
      </c>
      <c r="Y3234" s="94">
        <v>0</v>
      </c>
      <c r="Z3234" s="94">
        <f>W3234*Y3234</f>
        <v>0</v>
      </c>
      <c r="AA3234" s="89">
        <v>6</v>
      </c>
      <c r="AB3234" s="89">
        <v>6</v>
      </c>
      <c r="AC3234" s="94">
        <f>(Z3234*(100-AB3234))/100</f>
        <v>0</v>
      </c>
      <c r="AD3234" s="94">
        <f>IF(AND(AC3234="",M3233=""),0,IF((AC3234=""),M3233, IF( (M3233=""),AC3234,AC3234+M3233)))</f>
        <v>28200</v>
      </c>
      <c r="AE3234" s="94">
        <f>IF( (X3234=""),AD3234*1,( M3233+(SUM(AC3234:AC3234)) )*(X3234/100) )</f>
        <v>6113.76</v>
      </c>
      <c r="AF3234" s="94">
        <v>50000000</v>
      </c>
      <c r="AG3234" s="94">
        <f>IF((AF3234-AE3234) &gt; 1,0,IF((AF3234-AE3234)&lt;0,AE3234-AF3234,AF3234-AE3234))</f>
        <v>0</v>
      </c>
      <c r="AH3234" s="94">
        <v>0.02</v>
      </c>
    </row>
    <row r="3235" spans="1:34" s="73" customFormat="1" x14ac:dyDescent="0.55000000000000004">
      <c r="A3235" s="108"/>
      <c r="B3235" s="109"/>
      <c r="C3235" s="102"/>
      <c r="D3235" s="90"/>
      <c r="E3235" s="102"/>
      <c r="F3235" s="102"/>
      <c r="G3235" s="102"/>
      <c r="H3235" s="102"/>
      <c r="I3235" s="98"/>
      <c r="J3235" s="102"/>
      <c r="K3235" s="94"/>
      <c r="L3235" s="94" t="s">
        <v>63</v>
      </c>
      <c r="M3235" s="94">
        <f>SUM(M3231:M3234)</f>
        <v>279000</v>
      </c>
      <c r="N3235" s="102"/>
      <c r="O3235" s="111"/>
      <c r="P3235" s="96"/>
      <c r="Q3235" s="111"/>
      <c r="R3235" s="111"/>
      <c r="S3235" s="97"/>
      <c r="T3235" s="102"/>
      <c r="U3235" s="102"/>
      <c r="V3235" s="102"/>
      <c r="W3235" s="94"/>
      <c r="X3235" s="98"/>
      <c r="Y3235" s="94"/>
      <c r="Z3235" s="94"/>
      <c r="AA3235" s="89"/>
      <c r="AB3235" s="89"/>
      <c r="AC3235" s="94"/>
      <c r="AD3235" s="94">
        <f>SUM(AD3231:AD3234)</f>
        <v>4079937</v>
      </c>
      <c r="AE3235" s="94">
        <f>SUM(AE3231:AE3234)</f>
        <v>3977454.8159999996</v>
      </c>
      <c r="AF3235" s="94"/>
      <c r="AG3235" s="94">
        <f>SUM(AG3231:AG3234)</f>
        <v>0</v>
      </c>
      <c r="AH3235" s="94"/>
    </row>
    <row r="3236" spans="1:34" s="73" customFormat="1" x14ac:dyDescent="0.55000000000000004">
      <c r="A3236" s="108" t="s">
        <v>4002</v>
      </c>
      <c r="B3236" s="109">
        <v>1395</v>
      </c>
      <c r="C3236" s="102">
        <v>6329</v>
      </c>
      <c r="D3236" s="90" t="s">
        <v>4548</v>
      </c>
      <c r="E3236" s="102" t="s">
        <v>37</v>
      </c>
      <c r="F3236" s="102">
        <v>5388</v>
      </c>
      <c r="G3236" s="102">
        <v>1</v>
      </c>
      <c r="H3236" s="102">
        <v>0</v>
      </c>
      <c r="I3236" s="98">
        <v>26</v>
      </c>
      <c r="J3236" s="102" t="s">
        <v>38</v>
      </c>
      <c r="K3236" s="94">
        <f>((G3236*400)+(H3236*100))+I3236</f>
        <v>426</v>
      </c>
      <c r="L3236" s="94">
        <v>800</v>
      </c>
      <c r="M3236" s="94">
        <f>K3236*L3236</f>
        <v>340800</v>
      </c>
      <c r="N3236" s="102"/>
      <c r="O3236" s="111"/>
      <c r="P3236" s="96"/>
      <c r="Q3236" s="111"/>
      <c r="R3236" s="111"/>
      <c r="S3236" s="97"/>
      <c r="T3236" s="102"/>
      <c r="U3236" s="102"/>
      <c r="V3236" s="102"/>
      <c r="W3236" s="94"/>
      <c r="X3236" s="98"/>
      <c r="Y3236" s="94"/>
      <c r="Z3236" s="94"/>
      <c r="AA3236" s="89"/>
      <c r="AB3236" s="89"/>
      <c r="AC3236" s="94"/>
      <c r="AD3236" s="94">
        <f>IF(AND(AC3236="",M3236=""),0,IF((AC3236=""),M3236,IF((M3236=""),AC3236,AC3236+M3236)))</f>
        <v>340800</v>
      </c>
      <c r="AE3236" s="94">
        <f>IF( (X3236=""),AD3236*1,AD3236*(X3236/100) )</f>
        <v>340800</v>
      </c>
      <c r="AF3236" s="94">
        <v>0</v>
      </c>
      <c r="AG3236" s="94">
        <f>IF((AF3236-AE3236) &gt; 1,0,IF((AF3236-AE3236)&lt;0,AE3236-AF3236,AF3236-AE3236))</f>
        <v>340800</v>
      </c>
      <c r="AH3236" s="94">
        <v>0.01</v>
      </c>
    </row>
    <row r="3237" spans="1:34" s="73" customFormat="1" x14ac:dyDescent="0.55000000000000004">
      <c r="A3237" s="108"/>
      <c r="B3237" s="109"/>
      <c r="C3237" s="102"/>
      <c r="D3237" s="90"/>
      <c r="E3237" s="102"/>
      <c r="F3237" s="102"/>
      <c r="G3237" s="102"/>
      <c r="H3237" s="102"/>
      <c r="I3237" s="98"/>
      <c r="J3237" s="102"/>
      <c r="K3237" s="94"/>
      <c r="L3237" s="94" t="s">
        <v>63</v>
      </c>
      <c r="M3237" s="94">
        <f>SUM(M3236:M3236)</f>
        <v>340800</v>
      </c>
      <c r="N3237" s="102"/>
      <c r="O3237" s="111"/>
      <c r="P3237" s="96"/>
      <c r="Q3237" s="111"/>
      <c r="R3237" s="111"/>
      <c r="S3237" s="97"/>
      <c r="T3237" s="102"/>
      <c r="U3237" s="102"/>
      <c r="V3237" s="102"/>
      <c r="W3237" s="94"/>
      <c r="X3237" s="98"/>
      <c r="Y3237" s="94"/>
      <c r="Z3237" s="94"/>
      <c r="AA3237" s="89"/>
      <c r="AB3237" s="89"/>
      <c r="AC3237" s="94"/>
      <c r="AD3237" s="94">
        <f>SUM(AD3236:AD3236)</f>
        <v>340800</v>
      </c>
      <c r="AE3237" s="94">
        <f>SUM(AE3236:AE3236)</f>
        <v>340800</v>
      </c>
      <c r="AF3237" s="94"/>
      <c r="AG3237" s="94">
        <f>SUM(AG3236:AG3236)</f>
        <v>340800</v>
      </c>
      <c r="AH3237" s="94"/>
    </row>
    <row r="3238" spans="1:34" s="73" customFormat="1" x14ac:dyDescent="0.55000000000000004">
      <c r="A3238" s="108" t="s">
        <v>4551</v>
      </c>
      <c r="B3238" s="109">
        <v>1396</v>
      </c>
      <c r="C3238" s="102">
        <v>6114</v>
      </c>
      <c r="D3238" s="90" t="s">
        <v>4552</v>
      </c>
      <c r="E3238" s="102" t="s">
        <v>34</v>
      </c>
      <c r="F3238" s="102">
        <v>25253</v>
      </c>
      <c r="G3238" s="102">
        <v>0</v>
      </c>
      <c r="H3238" s="102">
        <v>0</v>
      </c>
      <c r="I3238" s="98">
        <v>24.5</v>
      </c>
      <c r="J3238" s="102" t="s">
        <v>35</v>
      </c>
      <c r="K3238" s="94">
        <f>((G3238*400)+(H3238*100))+I3238</f>
        <v>24.5</v>
      </c>
      <c r="L3238" s="94">
        <v>7250</v>
      </c>
      <c r="M3238" s="94">
        <f>K3238*L3238</f>
        <v>177625</v>
      </c>
      <c r="N3238" s="102">
        <v>1</v>
      </c>
      <c r="O3238" s="111" t="s">
        <v>4549</v>
      </c>
      <c r="P3238" s="96">
        <v>3160100246978</v>
      </c>
      <c r="Q3238" s="111" t="s">
        <v>4550</v>
      </c>
      <c r="R3238" s="111" t="s">
        <v>4553</v>
      </c>
      <c r="S3238" s="97" t="s">
        <v>4554</v>
      </c>
      <c r="T3238" s="102" t="s">
        <v>44</v>
      </c>
      <c r="U3238" s="102" t="s">
        <v>45</v>
      </c>
      <c r="V3238" s="102" t="s">
        <v>52</v>
      </c>
      <c r="W3238" s="94">
        <v>162</v>
      </c>
      <c r="X3238" s="98">
        <v>100</v>
      </c>
      <c r="Y3238" s="94">
        <v>7150</v>
      </c>
      <c r="Z3238" s="94">
        <f>W3238*Y3238</f>
        <v>1158300</v>
      </c>
      <c r="AA3238" s="89">
        <v>6</v>
      </c>
      <c r="AB3238" s="89">
        <v>6</v>
      </c>
      <c r="AC3238" s="94">
        <f>(Z3238*(100-AB3238))/100</f>
        <v>1088802</v>
      </c>
      <c r="AD3238" s="94">
        <f>IF(AND(AC3238="",M3238=""),0,IF((AC3238=""),M3238, IF( (M3238=""),AC3238,AC3238+M3238)))</f>
        <v>1266427</v>
      </c>
      <c r="AE3238" s="94">
        <f>IF( (X3238=""),AD3238*1,( M3238+(SUM(AC3238:AC3238)) )*(X3238/100) )</f>
        <v>1266427</v>
      </c>
      <c r="AF3238" s="94">
        <v>50000000</v>
      </c>
      <c r="AG3238" s="94">
        <f>IF((AF3238-AE3238) &gt; 1,0,IF((AF3238-AE3238)&lt;0,AE3238-AF3238,AF3238-AE3238))</f>
        <v>0</v>
      </c>
      <c r="AH3238" s="94">
        <v>0.02</v>
      </c>
    </row>
    <row r="3239" spans="1:34" s="73" customFormat="1" x14ac:dyDescent="0.55000000000000004">
      <c r="A3239" s="108"/>
      <c r="B3239" s="109"/>
      <c r="C3239" s="102"/>
      <c r="D3239" s="90"/>
      <c r="E3239" s="102"/>
      <c r="F3239" s="102"/>
      <c r="G3239" s="102"/>
      <c r="H3239" s="102"/>
      <c r="I3239" s="98"/>
      <c r="J3239" s="102"/>
      <c r="K3239" s="94"/>
      <c r="L3239" s="94" t="s">
        <v>63</v>
      </c>
      <c r="M3239" s="94">
        <f>SUM(M3238:M3238)</f>
        <v>177625</v>
      </c>
      <c r="N3239" s="102"/>
      <c r="O3239" s="111"/>
      <c r="P3239" s="96"/>
      <c r="Q3239" s="111"/>
      <c r="R3239" s="111"/>
      <c r="S3239" s="97"/>
      <c r="T3239" s="102"/>
      <c r="U3239" s="102"/>
      <c r="V3239" s="102"/>
      <c r="W3239" s="94"/>
      <c r="X3239" s="98"/>
      <c r="Y3239" s="94"/>
      <c r="Z3239" s="94"/>
      <c r="AA3239" s="89"/>
      <c r="AB3239" s="89"/>
      <c r="AC3239" s="94"/>
      <c r="AD3239" s="94">
        <f>SUM(AD3238:AD3238)</f>
        <v>1266427</v>
      </c>
      <c r="AE3239" s="94">
        <f>SUM(AE3238:AE3238)</f>
        <v>1266427</v>
      </c>
      <c r="AF3239" s="94"/>
      <c r="AG3239" s="94">
        <f>SUM(AG3238:AG3238)</f>
        <v>0</v>
      </c>
      <c r="AH3239" s="94"/>
    </row>
    <row r="3240" spans="1:34" s="73" customFormat="1" x14ac:dyDescent="0.55000000000000004">
      <c r="A3240" s="108" t="s">
        <v>4557</v>
      </c>
      <c r="B3240" s="109">
        <v>1397</v>
      </c>
      <c r="C3240" s="102">
        <v>6529</v>
      </c>
      <c r="D3240" s="90" t="s">
        <v>4558</v>
      </c>
      <c r="E3240" s="102" t="s">
        <v>34</v>
      </c>
      <c r="F3240" s="102">
        <v>17012</v>
      </c>
      <c r="G3240" s="102">
        <v>0</v>
      </c>
      <c r="H3240" s="102">
        <v>1</v>
      </c>
      <c r="I3240" s="98">
        <v>24</v>
      </c>
      <c r="J3240" s="102" t="s">
        <v>35</v>
      </c>
      <c r="K3240" s="94">
        <f>((G3240*400)+(H3240*100))+I3240</f>
        <v>124</v>
      </c>
      <c r="L3240" s="94">
        <v>475</v>
      </c>
      <c r="M3240" s="94">
        <f>K3240*L3240</f>
        <v>58900</v>
      </c>
      <c r="N3240" s="102">
        <v>1</v>
      </c>
      <c r="O3240" s="111" t="s">
        <v>4555</v>
      </c>
      <c r="P3240" s="96">
        <v>8570985013614</v>
      </c>
      <c r="Q3240" s="111" t="s">
        <v>4556</v>
      </c>
      <c r="R3240" s="111" t="s">
        <v>4559</v>
      </c>
      <c r="S3240" s="97" t="s">
        <v>4560</v>
      </c>
      <c r="T3240" s="102" t="s">
        <v>51</v>
      </c>
      <c r="U3240" s="102" t="s">
        <v>45</v>
      </c>
      <c r="V3240" s="102" t="s">
        <v>52</v>
      </c>
      <c r="W3240" s="94">
        <v>61.11</v>
      </c>
      <c r="X3240" s="98">
        <v>100</v>
      </c>
      <c r="Y3240" s="94">
        <v>6750</v>
      </c>
      <c r="Z3240" s="94">
        <f>W3240*Y3240</f>
        <v>412492.5</v>
      </c>
      <c r="AA3240" s="89">
        <v>6</v>
      </c>
      <c r="AB3240" s="89">
        <v>6</v>
      </c>
      <c r="AC3240" s="94">
        <f>(Z3240*(100-AB3240))/100</f>
        <v>387742.95</v>
      </c>
      <c r="AD3240" s="94">
        <f>IF(AND(AC3240="",M3240=""),0,IF((AC3240=""),M3240, IF( (M3240=""),AC3240,AC3240+M3240)))</f>
        <v>446642.95</v>
      </c>
      <c r="AE3240" s="94">
        <f>IF( (X3240=""),AD3240*1,( M3240+(SUM(AC3240:AC3240)) )*(X3240/100) )</f>
        <v>446642.95</v>
      </c>
      <c r="AF3240" s="94">
        <v>50000000</v>
      </c>
      <c r="AG3240" s="94">
        <f>IF((AF3240-AE3240) &gt; 1,0,IF((AF3240-AE3240)&lt;0,AE3240-AF3240,AF3240-AE3240))</f>
        <v>0</v>
      </c>
      <c r="AH3240" s="94">
        <v>0.02</v>
      </c>
    </row>
    <row r="3241" spans="1:34" s="73" customFormat="1" x14ac:dyDescent="0.55000000000000004">
      <c r="A3241" s="108"/>
      <c r="B3241" s="109"/>
      <c r="C3241" s="102"/>
      <c r="D3241" s="90"/>
      <c r="E3241" s="102"/>
      <c r="F3241" s="102"/>
      <c r="G3241" s="102">
        <v>2</v>
      </c>
      <c r="H3241" s="102">
        <v>2</v>
      </c>
      <c r="I3241" s="98">
        <v>0</v>
      </c>
      <c r="J3241" s="102" t="s">
        <v>38</v>
      </c>
      <c r="K3241" s="94">
        <f>((G3241*400)+(H3241*100))+I3241</f>
        <v>1000</v>
      </c>
      <c r="L3241" s="94">
        <v>475</v>
      </c>
      <c r="M3241" s="94">
        <f>K3241*L3241</f>
        <v>475000</v>
      </c>
      <c r="N3241" s="102"/>
      <c r="O3241" s="111"/>
      <c r="P3241" s="96"/>
      <c r="Q3241" s="111"/>
      <c r="R3241" s="111"/>
      <c r="S3241" s="97"/>
      <c r="T3241" s="102"/>
      <c r="U3241" s="102"/>
      <c r="V3241" s="102"/>
      <c r="W3241" s="94"/>
      <c r="X3241" s="98"/>
      <c r="Y3241" s="94"/>
      <c r="Z3241" s="94"/>
      <c r="AA3241" s="89"/>
      <c r="AB3241" s="89"/>
      <c r="AC3241" s="94"/>
      <c r="AD3241" s="94">
        <f>IF(AND(AC3241="",M3241=""),0,IF((AC3241=""),M3241,IF((M3241=""),AC3241,AC3241+M3241)))</f>
        <v>475000</v>
      </c>
      <c r="AE3241" s="94">
        <f>IF( (X3241=""),AD3241*1,AD3241*(X3241/100) )</f>
        <v>475000</v>
      </c>
      <c r="AF3241" s="94">
        <v>50000000</v>
      </c>
      <c r="AG3241" s="94">
        <f>IF((AF3241-AE3241) &gt; 1,0,IF((AF3241-AE3241)&lt;0,AE3241-AF3241,AF3241-AE3241))</f>
        <v>0</v>
      </c>
      <c r="AH3241" s="94">
        <v>0.01</v>
      </c>
    </row>
    <row r="3242" spans="1:34" s="73" customFormat="1" x14ac:dyDescent="0.55000000000000004">
      <c r="A3242" s="108"/>
      <c r="B3242" s="109"/>
      <c r="C3242" s="102"/>
      <c r="D3242" s="90"/>
      <c r="E3242" s="102"/>
      <c r="F3242" s="102"/>
      <c r="G3242" s="102">
        <v>1</v>
      </c>
      <c r="H3242" s="102">
        <v>2</v>
      </c>
      <c r="I3242" s="98">
        <v>0</v>
      </c>
      <c r="J3242" s="102" t="s">
        <v>38</v>
      </c>
      <c r="K3242" s="94">
        <f>((G3242*400)+(H3242*100))+I3242</f>
        <v>600</v>
      </c>
      <c r="L3242" s="94">
        <v>475</v>
      </c>
      <c r="M3242" s="94">
        <f>K3242*L3242</f>
        <v>285000</v>
      </c>
      <c r="N3242" s="102"/>
      <c r="O3242" s="111"/>
      <c r="P3242" s="96"/>
      <c r="Q3242" s="111"/>
      <c r="R3242" s="111"/>
      <c r="S3242" s="97"/>
      <c r="T3242" s="102"/>
      <c r="U3242" s="102"/>
      <c r="V3242" s="102"/>
      <c r="W3242" s="94"/>
      <c r="X3242" s="98"/>
      <c r="Y3242" s="94"/>
      <c r="Z3242" s="94"/>
      <c r="AA3242" s="89"/>
      <c r="AB3242" s="89"/>
      <c r="AC3242" s="94"/>
      <c r="AD3242" s="94">
        <f>IF(AND(AC3242="",M3242=""),0,IF((AC3242=""),M3242,IF((M3242=""),AC3242,AC3242+M3242)))</f>
        <v>285000</v>
      </c>
      <c r="AE3242" s="94">
        <f>IF( (X3242=""),AD3242*1,AD3242*(X3242/100) )</f>
        <v>285000</v>
      </c>
      <c r="AF3242" s="94">
        <v>50000000</v>
      </c>
      <c r="AG3242" s="94">
        <f>IF((AF3242-AE3242) &gt; 1,0,IF((AF3242-AE3242)&lt;0,AE3242-AF3242,AF3242-AE3242))</f>
        <v>0</v>
      </c>
      <c r="AH3242" s="94">
        <v>0.01</v>
      </c>
    </row>
    <row r="3243" spans="1:34" s="73" customFormat="1" x14ac:dyDescent="0.55000000000000004">
      <c r="A3243" s="108"/>
      <c r="B3243" s="109"/>
      <c r="C3243" s="102"/>
      <c r="D3243" s="90"/>
      <c r="E3243" s="102"/>
      <c r="F3243" s="102"/>
      <c r="G3243" s="102"/>
      <c r="H3243" s="102"/>
      <c r="I3243" s="98"/>
      <c r="J3243" s="102"/>
      <c r="K3243" s="94"/>
      <c r="L3243" s="94" t="s">
        <v>63</v>
      </c>
      <c r="M3243" s="94">
        <f>SUM(M3240:M3242)</f>
        <v>818900</v>
      </c>
      <c r="N3243" s="102"/>
      <c r="O3243" s="111"/>
      <c r="P3243" s="96"/>
      <c r="Q3243" s="111"/>
      <c r="R3243" s="111"/>
      <c r="S3243" s="97"/>
      <c r="T3243" s="102"/>
      <c r="U3243" s="102"/>
      <c r="V3243" s="102"/>
      <c r="W3243" s="94"/>
      <c r="X3243" s="98"/>
      <c r="Y3243" s="94"/>
      <c r="Z3243" s="94"/>
      <c r="AA3243" s="89"/>
      <c r="AB3243" s="89"/>
      <c r="AC3243" s="94"/>
      <c r="AD3243" s="94">
        <f>SUM(AD3240:AD3242)</f>
        <v>1206642.95</v>
      </c>
      <c r="AE3243" s="94">
        <f>SUM(AE3240:AE3242)</f>
        <v>1206642.95</v>
      </c>
      <c r="AF3243" s="94"/>
      <c r="AG3243" s="94">
        <f>SUM(AG3240:AG3242)</f>
        <v>0</v>
      </c>
      <c r="AH3243" s="94"/>
    </row>
    <row r="3244" spans="1:34" s="73" customFormat="1" x14ac:dyDescent="0.55000000000000004">
      <c r="A3244" s="108" t="s">
        <v>4563</v>
      </c>
      <c r="B3244" s="109">
        <v>1398</v>
      </c>
      <c r="C3244" s="102">
        <v>6666</v>
      </c>
      <c r="D3244" s="90" t="s">
        <v>4564</v>
      </c>
      <c r="E3244" s="102" t="s">
        <v>34</v>
      </c>
      <c r="F3244" s="102">
        <v>23241</v>
      </c>
      <c r="G3244" s="102">
        <v>0</v>
      </c>
      <c r="H3244" s="102">
        <v>0</v>
      </c>
      <c r="I3244" s="98">
        <v>55</v>
      </c>
      <c r="J3244" s="102" t="s">
        <v>35</v>
      </c>
      <c r="K3244" s="94">
        <f>((G3244*400)+(H3244*100))+I3244</f>
        <v>55</v>
      </c>
      <c r="L3244" s="94">
        <v>850</v>
      </c>
      <c r="M3244" s="94">
        <f>K3244*L3244</f>
        <v>46750</v>
      </c>
      <c r="N3244" s="102">
        <v>1</v>
      </c>
      <c r="O3244" s="111" t="s">
        <v>4561</v>
      </c>
      <c r="P3244" s="96">
        <v>8570873000235</v>
      </c>
      <c r="Q3244" s="111" t="s">
        <v>4562</v>
      </c>
      <c r="R3244" s="111" t="s">
        <v>4565</v>
      </c>
      <c r="S3244" s="97"/>
      <c r="T3244" s="102" t="s">
        <v>55</v>
      </c>
      <c r="U3244" s="102" t="s">
        <v>45</v>
      </c>
      <c r="V3244" s="102" t="s">
        <v>52</v>
      </c>
      <c r="W3244" s="94">
        <v>21.09</v>
      </c>
      <c r="X3244" s="98">
        <v>7.23</v>
      </c>
      <c r="Y3244" s="94">
        <v>0</v>
      </c>
      <c r="Z3244" s="94">
        <f>W3244*Y3244</f>
        <v>0</v>
      </c>
      <c r="AA3244" s="89">
        <v>1</v>
      </c>
      <c r="AB3244" s="89">
        <v>1</v>
      </c>
      <c r="AC3244" s="94">
        <f>(Z3244*(100-AB3244))/100</f>
        <v>0</v>
      </c>
      <c r="AD3244" s="94">
        <f>IF(AND(AC3244="",M3244=""),0,IF((AC3244=""),M3244, IF( (M3244=""),AC3244,AC3244+M3244)))</f>
        <v>46750</v>
      </c>
      <c r="AE3244" s="94">
        <f>IF( (X3244=""),AD3244*1,( M3244+(SUM(AC3244:AC3244)) )*(X3244/100) )</f>
        <v>3380.0250000000001</v>
      </c>
      <c r="AF3244" s="94">
        <v>50000000</v>
      </c>
      <c r="AG3244" s="94">
        <f>IF((AF3244-AE3244) &gt; 1,0,IF((AF3244-AE3244)&lt;0,AE3244-AF3244,AF3244-AE3244))</f>
        <v>0</v>
      </c>
      <c r="AH3244" s="94">
        <v>0.02</v>
      </c>
    </row>
    <row r="3245" spans="1:34" s="73" customFormat="1" x14ac:dyDescent="0.55000000000000004">
      <c r="A3245" s="108"/>
      <c r="B3245" s="109"/>
      <c r="C3245" s="102"/>
      <c r="D3245" s="90"/>
      <c r="E3245" s="102"/>
      <c r="F3245" s="102"/>
      <c r="G3245" s="102"/>
      <c r="H3245" s="102"/>
      <c r="I3245" s="98"/>
      <c r="J3245" s="102"/>
      <c r="K3245" s="94"/>
      <c r="L3245" s="94"/>
      <c r="M3245" s="94"/>
      <c r="N3245" s="102">
        <v>2</v>
      </c>
      <c r="O3245" s="111" t="s">
        <v>4561</v>
      </c>
      <c r="P3245" s="96">
        <v>8570873000235</v>
      </c>
      <c r="Q3245" s="111" t="s">
        <v>4562</v>
      </c>
      <c r="R3245" s="111" t="s">
        <v>4565</v>
      </c>
      <c r="S3245" s="97" t="s">
        <v>4566</v>
      </c>
      <c r="T3245" s="102" t="s">
        <v>51</v>
      </c>
      <c r="U3245" s="102" t="s">
        <v>227</v>
      </c>
      <c r="V3245" s="102" t="s">
        <v>52</v>
      </c>
      <c r="W3245" s="94">
        <v>270.81</v>
      </c>
      <c r="X3245" s="98">
        <v>92.77</v>
      </c>
      <c r="Y3245" s="94">
        <v>6750</v>
      </c>
      <c r="Z3245" s="94">
        <f>W3245*Y3245</f>
        <v>1827967.5</v>
      </c>
      <c r="AA3245" s="89">
        <v>11</v>
      </c>
      <c r="AB3245" s="89">
        <v>34</v>
      </c>
      <c r="AC3245" s="94">
        <f>(Z3245*(100-AB3245))/100</f>
        <v>1206458.55</v>
      </c>
      <c r="AD3245" s="94">
        <f>IF(AND(AC3245="",M3244=""),0,IF((AC3245=""),M3244, IF( (M3244=""),AC3245,AC3245+M3244)))</f>
        <v>1253208.55</v>
      </c>
      <c r="AE3245" s="94">
        <f>IF( (X3245=""),AD3245*1,( M3244+(SUM(AC3245:AC3245)) )*(X3245/100) )</f>
        <v>1162601.5718350001</v>
      </c>
      <c r="AF3245" s="94">
        <v>50000000</v>
      </c>
      <c r="AG3245" s="94">
        <f>IF((AF3245-AE3245) &gt; 1,0,IF((AF3245-AE3245)&lt;0,AE3245-AF3245,AF3245-AE3245))</f>
        <v>0</v>
      </c>
      <c r="AH3245" s="94">
        <v>0.02</v>
      </c>
    </row>
    <row r="3246" spans="1:34" s="73" customFormat="1" x14ac:dyDescent="0.55000000000000004">
      <c r="A3246" s="108"/>
      <c r="B3246" s="109"/>
      <c r="C3246" s="102"/>
      <c r="D3246" s="90"/>
      <c r="E3246" s="102"/>
      <c r="F3246" s="102"/>
      <c r="G3246" s="102"/>
      <c r="H3246" s="102"/>
      <c r="I3246" s="98"/>
      <c r="J3246" s="102"/>
      <c r="K3246" s="94"/>
      <c r="L3246" s="94" t="s">
        <v>63</v>
      </c>
      <c r="M3246" s="94">
        <f>SUM(M3244:M3245)</f>
        <v>46750</v>
      </c>
      <c r="N3246" s="102"/>
      <c r="O3246" s="111"/>
      <c r="P3246" s="96"/>
      <c r="Q3246" s="111"/>
      <c r="R3246" s="111"/>
      <c r="S3246" s="97"/>
      <c r="T3246" s="102"/>
      <c r="U3246" s="102"/>
      <c r="V3246" s="102"/>
      <c r="W3246" s="94"/>
      <c r="X3246" s="98"/>
      <c r="Y3246" s="94"/>
      <c r="Z3246" s="94"/>
      <c r="AA3246" s="89"/>
      <c r="AB3246" s="89"/>
      <c r="AC3246" s="94"/>
      <c r="AD3246" s="94">
        <f>SUM(AD3244:AD3245)</f>
        <v>1299958.55</v>
      </c>
      <c r="AE3246" s="94">
        <f>SUM(AE3244:AE3245)</f>
        <v>1165981.596835</v>
      </c>
      <c r="AF3246" s="94"/>
      <c r="AG3246" s="94">
        <f>SUM(AG3244:AG3245)</f>
        <v>0</v>
      </c>
      <c r="AH3246" s="94"/>
    </row>
    <row r="3247" spans="1:34" s="73" customFormat="1" x14ac:dyDescent="0.55000000000000004">
      <c r="A3247" s="108" t="s">
        <v>4567</v>
      </c>
      <c r="B3247" s="109">
        <v>1399</v>
      </c>
      <c r="C3247" s="102">
        <v>6987</v>
      </c>
      <c r="D3247" s="90" t="s">
        <v>4568</v>
      </c>
      <c r="E3247" s="102" t="s">
        <v>34</v>
      </c>
      <c r="F3247" s="102">
        <v>23685</v>
      </c>
      <c r="G3247" s="102">
        <v>0</v>
      </c>
      <c r="H3247" s="102">
        <v>2</v>
      </c>
      <c r="I3247" s="98">
        <v>25</v>
      </c>
      <c r="J3247" s="102" t="s">
        <v>38</v>
      </c>
      <c r="K3247" s="94">
        <f>((G3247*400)+(H3247*100))+I3247</f>
        <v>225</v>
      </c>
      <c r="L3247" s="94">
        <v>850</v>
      </c>
      <c r="M3247" s="94">
        <f>K3247*L3247</f>
        <v>191250</v>
      </c>
      <c r="N3247" s="102"/>
      <c r="O3247" s="111"/>
      <c r="P3247" s="96"/>
      <c r="Q3247" s="111"/>
      <c r="R3247" s="111"/>
      <c r="S3247" s="97"/>
      <c r="T3247" s="102"/>
      <c r="U3247" s="102"/>
      <c r="V3247" s="102"/>
      <c r="W3247" s="94"/>
      <c r="X3247" s="98"/>
      <c r="Y3247" s="94"/>
      <c r="Z3247" s="94"/>
      <c r="AA3247" s="89"/>
      <c r="AB3247" s="89"/>
      <c r="AC3247" s="94"/>
      <c r="AD3247" s="94">
        <f>IF(AND(AC3247="",M3247=""),0,IF((AC3247=""),M3247,IF((M3247=""),AC3247,AC3247+M3247)))</f>
        <v>191250</v>
      </c>
      <c r="AE3247" s="94">
        <f>IF( (X3247=""),AD3247*1,AD3247*(X3247/100) )</f>
        <v>191250</v>
      </c>
      <c r="AF3247" s="94">
        <v>50000000</v>
      </c>
      <c r="AG3247" s="94">
        <f>IF((AF3247-AE3247) &gt; 1,0,IF((AF3247-AE3247)&lt;0,AE3247-AF3247,AF3247-AE3247))</f>
        <v>0</v>
      </c>
      <c r="AH3247" s="94">
        <v>0.01</v>
      </c>
    </row>
    <row r="3248" spans="1:34" s="73" customFormat="1" x14ac:dyDescent="0.55000000000000004">
      <c r="A3248" s="108"/>
      <c r="B3248" s="109"/>
      <c r="C3248" s="102"/>
      <c r="D3248" s="90"/>
      <c r="E3248" s="102"/>
      <c r="F3248" s="102"/>
      <c r="G3248" s="102"/>
      <c r="H3248" s="102"/>
      <c r="I3248" s="98"/>
      <c r="J3248" s="102"/>
      <c r="K3248" s="94"/>
      <c r="L3248" s="94" t="s">
        <v>63</v>
      </c>
      <c r="M3248" s="94">
        <f>SUM(M3247:M3247)</f>
        <v>191250</v>
      </c>
      <c r="N3248" s="102"/>
      <c r="O3248" s="111"/>
      <c r="P3248" s="96"/>
      <c r="Q3248" s="111"/>
      <c r="R3248" s="111"/>
      <c r="S3248" s="97"/>
      <c r="T3248" s="102"/>
      <c r="U3248" s="102"/>
      <c r="V3248" s="102"/>
      <c r="W3248" s="94"/>
      <c r="X3248" s="98"/>
      <c r="Y3248" s="94"/>
      <c r="Z3248" s="94"/>
      <c r="AA3248" s="89"/>
      <c r="AB3248" s="89"/>
      <c r="AC3248" s="94"/>
      <c r="AD3248" s="94">
        <f>SUM(AD3247:AD3247)</f>
        <v>191250</v>
      </c>
      <c r="AE3248" s="94">
        <f>SUM(AE3247:AE3247)</f>
        <v>191250</v>
      </c>
      <c r="AF3248" s="94"/>
      <c r="AG3248" s="94">
        <f>SUM(AG3247:AG3247)</f>
        <v>0</v>
      </c>
      <c r="AH3248" s="94"/>
    </row>
    <row r="3249" spans="1:34" s="99" customFormat="1" x14ac:dyDescent="0.55000000000000004">
      <c r="A3249" s="107" t="s">
        <v>4571</v>
      </c>
      <c r="B3249" s="102">
        <v>1400</v>
      </c>
      <c r="C3249" s="102">
        <v>9790</v>
      </c>
      <c r="D3249" s="90" t="s">
        <v>15266</v>
      </c>
      <c r="E3249" s="102" t="s">
        <v>34</v>
      </c>
      <c r="F3249" s="102">
        <v>25506</v>
      </c>
      <c r="G3249" s="102">
        <v>0</v>
      </c>
      <c r="H3249" s="102">
        <v>0</v>
      </c>
      <c r="I3249" s="98">
        <v>42</v>
      </c>
      <c r="J3249" s="102" t="s">
        <v>62</v>
      </c>
      <c r="K3249" s="94">
        <f>((G3249*400)+(H3249*100))+I3249</f>
        <v>42</v>
      </c>
      <c r="L3249" s="94">
        <v>2175</v>
      </c>
      <c r="M3249" s="94">
        <f>K3249*L3249</f>
        <v>91350</v>
      </c>
      <c r="N3249" s="102">
        <v>1</v>
      </c>
      <c r="O3249" s="111" t="s">
        <v>4569</v>
      </c>
      <c r="P3249" s="96"/>
      <c r="Q3249" s="111" t="s">
        <v>4570</v>
      </c>
      <c r="R3249" s="111" t="s">
        <v>4572</v>
      </c>
      <c r="S3249" s="97"/>
      <c r="T3249" s="102" t="s">
        <v>44</v>
      </c>
      <c r="U3249" s="102" t="s">
        <v>45</v>
      </c>
      <c r="V3249" s="102" t="s">
        <v>62</v>
      </c>
      <c r="W3249" s="94">
        <v>112</v>
      </c>
      <c r="X3249" s="98">
        <v>40</v>
      </c>
      <c r="Y3249" s="94">
        <v>7150</v>
      </c>
      <c r="Z3249" s="94">
        <f t="shared" ref="Z3249:Z3254" si="309">W3249*Y3249</f>
        <v>800800</v>
      </c>
      <c r="AA3249" s="89">
        <v>8</v>
      </c>
      <c r="AB3249" s="89">
        <v>8</v>
      </c>
      <c r="AC3249" s="94">
        <f t="shared" ref="AC3249:AC3254" si="310">(Z3249*(100-AB3249))/100</f>
        <v>736736</v>
      </c>
      <c r="AD3249" s="94">
        <f>IF(AND(AC3249="",M3249=""),0,IF((AC3249=""),M3249, IF( (M3249=""),AC3249,SUM(AC3249:AC3251)+M3249)))</f>
        <v>1933190</v>
      </c>
      <c r="AE3249" s="94">
        <f t="shared" ref="AE3249:AE3254" si="311">IF( (X3249=""),AD3249*1,AD3249*(X3249/100) )</f>
        <v>773276</v>
      </c>
      <c r="AF3249" s="94">
        <v>0</v>
      </c>
      <c r="AG3249" s="94">
        <f t="shared" ref="AG3249:AG3254" si="312">IF((AF3249-AE3249) &gt; 1,0,IF((AF3249-AE3249)&lt;0,AE3249-AF3249,AF3249-AE3249))</f>
        <v>773276</v>
      </c>
      <c r="AH3249" s="94">
        <v>0.3</v>
      </c>
    </row>
    <row r="3250" spans="1:34" s="99" customFormat="1" x14ac:dyDescent="0.55000000000000004">
      <c r="A3250" s="107"/>
      <c r="B3250" s="102"/>
      <c r="C3250" s="102"/>
      <c r="D3250" s="90"/>
      <c r="E3250" s="102"/>
      <c r="F3250" s="102"/>
      <c r="G3250" s="102"/>
      <c r="H3250" s="102"/>
      <c r="I3250" s="98"/>
      <c r="J3250" s="102"/>
      <c r="K3250" s="94"/>
      <c r="L3250" s="94"/>
      <c r="M3250" s="94"/>
      <c r="N3250" s="102"/>
      <c r="O3250" s="111"/>
      <c r="P3250" s="96"/>
      <c r="Q3250" s="111"/>
      <c r="R3250" s="111"/>
      <c r="S3250" s="97"/>
      <c r="T3250" s="102" t="s">
        <v>44</v>
      </c>
      <c r="U3250" s="102"/>
      <c r="V3250" s="102" t="s">
        <v>62</v>
      </c>
      <c r="W3250" s="94">
        <v>56</v>
      </c>
      <c r="X3250" s="98">
        <v>20</v>
      </c>
      <c r="Y3250" s="94">
        <v>7150</v>
      </c>
      <c r="Z3250" s="94">
        <f t="shared" si="309"/>
        <v>400400</v>
      </c>
      <c r="AA3250" s="89">
        <v>8</v>
      </c>
      <c r="AB3250" s="89">
        <v>8</v>
      </c>
      <c r="AC3250" s="94">
        <f t="shared" si="310"/>
        <v>368368</v>
      </c>
      <c r="AD3250" s="94">
        <f>IF(AND(AC3250="",M3249=""),0,IF((AC3250=""),M3249, IF( (M3249=""),AC3250,SUM(AC3249:AC3251)+M3249)))</f>
        <v>1933190</v>
      </c>
      <c r="AE3250" s="94">
        <f t="shared" si="311"/>
        <v>386638</v>
      </c>
      <c r="AF3250" s="94">
        <v>0</v>
      </c>
      <c r="AG3250" s="94">
        <f t="shared" si="312"/>
        <v>386638</v>
      </c>
      <c r="AH3250" s="94">
        <v>0.3</v>
      </c>
    </row>
    <row r="3251" spans="1:34" s="99" customFormat="1" x14ac:dyDescent="0.55000000000000004">
      <c r="A3251" s="107"/>
      <c r="B3251" s="102"/>
      <c r="C3251" s="102"/>
      <c r="D3251" s="90"/>
      <c r="E3251" s="102"/>
      <c r="F3251" s="102"/>
      <c r="G3251" s="102"/>
      <c r="H3251" s="102"/>
      <c r="I3251" s="98"/>
      <c r="J3251" s="102"/>
      <c r="K3251" s="94"/>
      <c r="L3251" s="94"/>
      <c r="M3251" s="94"/>
      <c r="N3251" s="102"/>
      <c r="O3251" s="111"/>
      <c r="P3251" s="96"/>
      <c r="Q3251" s="111"/>
      <c r="R3251" s="111"/>
      <c r="S3251" s="97"/>
      <c r="T3251" s="102" t="s">
        <v>44</v>
      </c>
      <c r="U3251" s="102"/>
      <c r="V3251" s="102" t="s">
        <v>62</v>
      </c>
      <c r="W3251" s="94">
        <v>112</v>
      </c>
      <c r="X3251" s="98">
        <v>40</v>
      </c>
      <c r="Y3251" s="94">
        <v>7150</v>
      </c>
      <c r="Z3251" s="94">
        <f t="shared" si="309"/>
        <v>800800</v>
      </c>
      <c r="AA3251" s="89">
        <v>8</v>
      </c>
      <c r="AB3251" s="89">
        <v>8</v>
      </c>
      <c r="AC3251" s="94">
        <f t="shared" si="310"/>
        <v>736736</v>
      </c>
      <c r="AD3251" s="94">
        <f>IF(AND(AC3251="",M3249=""),0,IF((AC3251=""),M3249, IF( (M3249=""),AC3251,SUM(AC3249:AC3251)+M3249)))</f>
        <v>1933190</v>
      </c>
      <c r="AE3251" s="94">
        <f t="shared" si="311"/>
        <v>773276</v>
      </c>
      <c r="AF3251" s="94">
        <v>0</v>
      </c>
      <c r="AG3251" s="94">
        <f t="shared" si="312"/>
        <v>773276</v>
      </c>
      <c r="AH3251" s="94">
        <v>0.3</v>
      </c>
    </row>
    <row r="3252" spans="1:34" s="173" customFormat="1" x14ac:dyDescent="0.55000000000000004">
      <c r="A3252" s="122" t="s">
        <v>14019</v>
      </c>
      <c r="B3252" s="218">
        <v>4803</v>
      </c>
      <c r="C3252" s="218">
        <v>7935</v>
      </c>
      <c r="D3252" s="221" t="s">
        <v>14020</v>
      </c>
      <c r="E3252" s="218" t="s">
        <v>34</v>
      </c>
      <c r="F3252" s="218">
        <v>19610</v>
      </c>
      <c r="G3252" s="218">
        <v>2</v>
      </c>
      <c r="H3252" s="218">
        <v>0</v>
      </c>
      <c r="I3252" s="222">
        <v>1.2</v>
      </c>
      <c r="J3252" s="123" t="s">
        <v>62</v>
      </c>
      <c r="K3252" s="137">
        <f>((G3252*400)+(H3252*100))+I3252</f>
        <v>801.2</v>
      </c>
      <c r="L3252" s="137">
        <v>625</v>
      </c>
      <c r="M3252" s="137">
        <f>K3252*L3252</f>
        <v>500750</v>
      </c>
      <c r="N3252" s="218">
        <v>1</v>
      </c>
      <c r="O3252" s="108" t="s">
        <v>14017</v>
      </c>
      <c r="P3252" s="138">
        <v>3560100480390</v>
      </c>
      <c r="Q3252" s="108" t="s">
        <v>14018</v>
      </c>
      <c r="R3252" s="108" t="s">
        <v>14021</v>
      </c>
      <c r="S3252" s="139" t="s">
        <v>14022</v>
      </c>
      <c r="T3252" s="218" t="s">
        <v>51</v>
      </c>
      <c r="U3252" s="218" t="s">
        <v>45</v>
      </c>
      <c r="V3252" s="218" t="s">
        <v>62</v>
      </c>
      <c r="W3252" s="223">
        <v>200</v>
      </c>
      <c r="X3252" s="136">
        <v>60.24</v>
      </c>
      <c r="Y3252" s="223">
        <v>6750</v>
      </c>
      <c r="Z3252" s="223">
        <f t="shared" si="309"/>
        <v>1350000</v>
      </c>
      <c r="AA3252" s="224">
        <v>12</v>
      </c>
      <c r="AB3252" s="224">
        <v>14</v>
      </c>
      <c r="AC3252" s="223">
        <f t="shared" si="310"/>
        <v>1161000</v>
      </c>
      <c r="AD3252" s="223">
        <f>IF(AND(AC3252="",M3252=""),0,IF((AC3252=""),M3252, IF( (M3252=""),AC3252,SUM(AC3252:AC3254)+M3252)))</f>
        <v>2293334</v>
      </c>
      <c r="AE3252" s="223">
        <f t="shared" si="311"/>
        <v>1381504.4016000002</v>
      </c>
      <c r="AF3252" s="223"/>
      <c r="AG3252" s="223">
        <f t="shared" si="312"/>
        <v>1381504.4016000002</v>
      </c>
      <c r="AH3252" s="223">
        <v>0.3</v>
      </c>
    </row>
    <row r="3253" spans="1:34" s="173" customFormat="1" x14ac:dyDescent="0.55000000000000004">
      <c r="A3253" s="122"/>
      <c r="B3253" s="218"/>
      <c r="C3253" s="218"/>
      <c r="D3253" s="221"/>
      <c r="E3253" s="218"/>
      <c r="F3253" s="218"/>
      <c r="G3253" s="218"/>
      <c r="H3253" s="218"/>
      <c r="I3253" s="222"/>
      <c r="J3253" s="123"/>
      <c r="K3253" s="137"/>
      <c r="L3253" s="137"/>
      <c r="M3253" s="137"/>
      <c r="N3253" s="218">
        <v>2</v>
      </c>
      <c r="O3253" s="108" t="s">
        <v>14017</v>
      </c>
      <c r="P3253" s="138">
        <v>3560100480390</v>
      </c>
      <c r="Q3253" s="108" t="s">
        <v>14018</v>
      </c>
      <c r="R3253" s="108" t="s">
        <v>14021</v>
      </c>
      <c r="S3253" s="139" t="s">
        <v>14023</v>
      </c>
      <c r="T3253" s="218" t="s">
        <v>343</v>
      </c>
      <c r="U3253" s="218" t="s">
        <v>45</v>
      </c>
      <c r="V3253" s="218" t="s">
        <v>62</v>
      </c>
      <c r="W3253" s="223">
        <v>84</v>
      </c>
      <c r="X3253" s="136">
        <v>25.3</v>
      </c>
      <c r="Y3253" s="223">
        <v>5600</v>
      </c>
      <c r="Z3253" s="223">
        <f t="shared" si="309"/>
        <v>470400</v>
      </c>
      <c r="AA3253" s="224">
        <v>12</v>
      </c>
      <c r="AB3253" s="224">
        <v>14</v>
      </c>
      <c r="AC3253" s="223">
        <f t="shared" si="310"/>
        <v>404544</v>
      </c>
      <c r="AD3253" s="223">
        <f>IF(AND(AC3253="",M3252=""),0,IF((AC3253=""),M3252, IF( (M3252=""),AC3253,SUM(AC3252:AC3254)+M3252)))</f>
        <v>2293334</v>
      </c>
      <c r="AE3253" s="223">
        <f t="shared" si="311"/>
        <v>580213.50199999998</v>
      </c>
      <c r="AF3253" s="223"/>
      <c r="AG3253" s="223">
        <f t="shared" si="312"/>
        <v>580213.50199999998</v>
      </c>
      <c r="AH3253" s="223">
        <v>0.3</v>
      </c>
    </row>
    <row r="3254" spans="1:34" s="173" customFormat="1" x14ac:dyDescent="0.55000000000000004">
      <c r="A3254" s="122"/>
      <c r="B3254" s="218"/>
      <c r="C3254" s="218"/>
      <c r="D3254" s="221"/>
      <c r="E3254" s="218"/>
      <c r="F3254" s="218"/>
      <c r="G3254" s="218"/>
      <c r="H3254" s="218"/>
      <c r="I3254" s="222"/>
      <c r="J3254" s="123"/>
      <c r="K3254" s="137"/>
      <c r="L3254" s="137"/>
      <c r="M3254" s="137"/>
      <c r="N3254" s="218">
        <v>3</v>
      </c>
      <c r="O3254" s="108" t="s">
        <v>14017</v>
      </c>
      <c r="P3254" s="138">
        <v>3560100480390</v>
      </c>
      <c r="Q3254" s="108" t="s">
        <v>14018</v>
      </c>
      <c r="R3254" s="108" t="s">
        <v>14021</v>
      </c>
      <c r="S3254" s="139" t="s">
        <v>14024</v>
      </c>
      <c r="T3254" s="218" t="s">
        <v>95</v>
      </c>
      <c r="U3254" s="218" t="s">
        <v>45</v>
      </c>
      <c r="V3254" s="218" t="s">
        <v>62</v>
      </c>
      <c r="W3254" s="223">
        <v>48</v>
      </c>
      <c r="X3254" s="136">
        <v>14.46</v>
      </c>
      <c r="Y3254" s="223">
        <v>5500</v>
      </c>
      <c r="Z3254" s="223">
        <f t="shared" si="309"/>
        <v>264000</v>
      </c>
      <c r="AA3254" s="224">
        <v>12</v>
      </c>
      <c r="AB3254" s="224">
        <v>14</v>
      </c>
      <c r="AC3254" s="223">
        <f t="shared" si="310"/>
        <v>227040</v>
      </c>
      <c r="AD3254" s="223">
        <f>IF(AND(AC3254="",M3252=""),0,IF((AC3254=""),M3252, IF( (M3252=""),AC3254,SUM(AC3252:AC3254)+M3252)))</f>
        <v>2293334</v>
      </c>
      <c r="AE3254" s="223">
        <f t="shared" si="311"/>
        <v>331616.09640000004</v>
      </c>
      <c r="AF3254" s="223"/>
      <c r="AG3254" s="223">
        <f t="shared" si="312"/>
        <v>331616.09640000004</v>
      </c>
      <c r="AH3254" s="223">
        <v>0.3</v>
      </c>
    </row>
    <row r="3255" spans="1:34" s="173" customFormat="1" x14ac:dyDescent="0.55000000000000004">
      <c r="A3255" s="122"/>
      <c r="B3255" s="218"/>
      <c r="C3255" s="218"/>
      <c r="D3255" s="221"/>
      <c r="E3255" s="218"/>
      <c r="F3255" s="218"/>
      <c r="G3255" s="218"/>
      <c r="H3255" s="218"/>
      <c r="I3255" s="222"/>
      <c r="J3255" s="123"/>
      <c r="K3255" s="137"/>
      <c r="L3255" s="137" t="s">
        <v>63</v>
      </c>
      <c r="M3255" s="137">
        <f>SUM(M3249:M3254)</f>
        <v>592100</v>
      </c>
      <c r="N3255" s="218"/>
      <c r="O3255" s="108"/>
      <c r="P3255" s="138"/>
      <c r="Q3255" s="108"/>
      <c r="R3255" s="108"/>
      <c r="S3255" s="139"/>
      <c r="T3255" s="218"/>
      <c r="U3255" s="218"/>
      <c r="V3255" s="218"/>
      <c r="W3255" s="223"/>
      <c r="X3255" s="136"/>
      <c r="Y3255" s="223"/>
      <c r="Z3255" s="223"/>
      <c r="AA3255" s="224"/>
      <c r="AB3255" s="224"/>
      <c r="AC3255" s="223"/>
      <c r="AD3255" s="223"/>
      <c r="AE3255" s="137">
        <f>SUM(AE3249:AE3254)</f>
        <v>4226524</v>
      </c>
      <c r="AF3255" s="223"/>
      <c r="AG3255" s="137">
        <f>SUM(AG3249:AG3254)</f>
        <v>4226524</v>
      </c>
      <c r="AH3255" s="223"/>
    </row>
    <row r="3256" spans="1:34" s="173" customFormat="1" x14ac:dyDescent="0.55000000000000004">
      <c r="A3256" s="122" t="s">
        <v>4573</v>
      </c>
      <c r="B3256" s="123">
        <v>1401</v>
      </c>
      <c r="C3256" s="123">
        <v>9756</v>
      </c>
      <c r="D3256" s="135"/>
      <c r="E3256" s="346" t="s">
        <v>67</v>
      </c>
      <c r="F3256" s="123">
        <v>3926</v>
      </c>
      <c r="G3256" s="123">
        <v>2</v>
      </c>
      <c r="H3256" s="123">
        <v>0</v>
      </c>
      <c r="I3256" s="136">
        <v>50</v>
      </c>
      <c r="J3256" s="123" t="s">
        <v>68</v>
      </c>
      <c r="K3256" s="137">
        <f>((G3256*400)+(H3256*100))+I3256</f>
        <v>850</v>
      </c>
      <c r="L3256" s="137">
        <v>275</v>
      </c>
      <c r="M3256" s="137">
        <f>K3256*L3256</f>
        <v>233750</v>
      </c>
      <c r="N3256" s="123"/>
      <c r="O3256" s="108"/>
      <c r="P3256" s="138"/>
      <c r="Q3256" s="108"/>
      <c r="R3256" s="108"/>
      <c r="S3256" s="139"/>
      <c r="T3256" s="123"/>
      <c r="U3256" s="123"/>
      <c r="V3256" s="123"/>
      <c r="W3256" s="137"/>
      <c r="X3256" s="136"/>
      <c r="Y3256" s="137"/>
      <c r="Z3256" s="137"/>
      <c r="AA3256" s="119"/>
      <c r="AB3256" s="119"/>
      <c r="AC3256" s="137"/>
      <c r="AD3256" s="137">
        <f>IF(AND(AC3256="",M3256=""),0,IF((AC3256=""),M3256,IF((M3256=""),AC3256,AC3256+M3256)))</f>
        <v>233750</v>
      </c>
      <c r="AE3256" s="137">
        <f>IF( (X3256=""),AD3256*1,AD3256*(X3256/100) )</f>
        <v>233750</v>
      </c>
      <c r="AF3256" s="137">
        <v>0</v>
      </c>
      <c r="AG3256" s="137">
        <f>IF((AF3256-AE3256) &gt; 1,0,IF((AF3256-AE3256)&lt;0,AE3256-AF3256,AF3256-AE3256))</f>
        <v>233750</v>
      </c>
      <c r="AH3256" s="137">
        <v>0.3</v>
      </c>
    </row>
    <row r="3257" spans="1:34" s="173" customFormat="1" x14ac:dyDescent="0.55000000000000004">
      <c r="A3257" s="122"/>
      <c r="B3257" s="123"/>
      <c r="C3257" s="123"/>
      <c r="D3257" s="135"/>
      <c r="E3257" s="123"/>
      <c r="F3257" s="123"/>
      <c r="G3257" s="123"/>
      <c r="H3257" s="123"/>
      <c r="I3257" s="136"/>
      <c r="J3257" s="123"/>
      <c r="K3257" s="137"/>
      <c r="L3257" s="137" t="s">
        <v>63</v>
      </c>
      <c r="M3257" s="137">
        <f>SUM(M3256:M3256)</f>
        <v>233750</v>
      </c>
      <c r="N3257" s="123"/>
      <c r="O3257" s="108"/>
      <c r="P3257" s="138"/>
      <c r="Q3257" s="108"/>
      <c r="R3257" s="108"/>
      <c r="S3257" s="139"/>
      <c r="T3257" s="123"/>
      <c r="U3257" s="123"/>
      <c r="V3257" s="123"/>
      <c r="W3257" s="137"/>
      <c r="X3257" s="136"/>
      <c r="Y3257" s="137"/>
      <c r="Z3257" s="137"/>
      <c r="AA3257" s="119"/>
      <c r="AB3257" s="119"/>
      <c r="AC3257" s="137"/>
      <c r="AD3257" s="137"/>
      <c r="AE3257" s="137">
        <f>SUM(AE3256:AE3256)</f>
        <v>233750</v>
      </c>
      <c r="AF3257" s="137"/>
      <c r="AG3257" s="137">
        <f>SUM(AG3256:AG3256)</f>
        <v>233750</v>
      </c>
      <c r="AH3257" s="137"/>
    </row>
    <row r="3258" spans="1:34" s="73" customFormat="1" x14ac:dyDescent="0.55000000000000004">
      <c r="A3258" s="108" t="s">
        <v>4578</v>
      </c>
      <c r="B3258" s="109">
        <v>1402</v>
      </c>
      <c r="C3258" s="102">
        <v>7138</v>
      </c>
      <c r="D3258" s="90" t="s">
        <v>4579</v>
      </c>
      <c r="E3258" s="102" t="s">
        <v>34</v>
      </c>
      <c r="F3258" s="102">
        <v>14012</v>
      </c>
      <c r="G3258" s="102">
        <v>40</v>
      </c>
      <c r="H3258" s="102">
        <v>3</v>
      </c>
      <c r="I3258" s="98">
        <v>26</v>
      </c>
      <c r="J3258" s="102" t="s">
        <v>15376</v>
      </c>
      <c r="K3258" s="94">
        <f>((G3258*400)+(H3258*100))+I3258</f>
        <v>16326</v>
      </c>
      <c r="L3258" s="94">
        <v>275</v>
      </c>
      <c r="M3258" s="94">
        <f>K3258*L3258</f>
        <v>4489650</v>
      </c>
      <c r="N3258" s="102"/>
      <c r="O3258" s="111" t="s">
        <v>4576</v>
      </c>
      <c r="P3258" s="96"/>
      <c r="Q3258" s="111" t="s">
        <v>4577</v>
      </c>
      <c r="R3258" s="111" t="s">
        <v>4580</v>
      </c>
      <c r="S3258" s="97" t="s">
        <v>4579</v>
      </c>
      <c r="T3258" s="102"/>
      <c r="U3258" s="102"/>
      <c r="V3258" s="102"/>
      <c r="W3258" s="94"/>
      <c r="X3258" s="98"/>
      <c r="Y3258" s="94"/>
      <c r="Z3258" s="94"/>
      <c r="AA3258" s="89"/>
      <c r="AB3258" s="89"/>
      <c r="AC3258" s="94"/>
      <c r="AD3258" s="94">
        <f>IF(AND(AC3258="",M3258=""),0,IF((AC3258=""),M3258,IF((M3258=""),AC3258,AC3258+M3258)))</f>
        <v>4489650</v>
      </c>
      <c r="AE3258" s="94">
        <f>IF( (X3258=""),AD3258*1,AD3258*(X3258/100) )</f>
        <v>4489650</v>
      </c>
      <c r="AF3258" s="94">
        <v>50000000</v>
      </c>
      <c r="AG3258" s="94">
        <f>IF((AF3258-AE3258) &gt; 1,0,IF((AF3258-AE3258)&lt;0,AE3258-AF3258,AF3258-AE3258))</f>
        <v>0</v>
      </c>
      <c r="AH3258" s="94">
        <v>0.01</v>
      </c>
    </row>
    <row r="3259" spans="1:34" s="73" customFormat="1" x14ac:dyDescent="0.55000000000000004">
      <c r="A3259" s="108"/>
      <c r="B3259" s="109"/>
      <c r="C3259" s="102"/>
      <c r="D3259" s="90"/>
      <c r="E3259" s="102"/>
      <c r="F3259" s="102"/>
      <c r="G3259" s="102"/>
      <c r="H3259" s="102"/>
      <c r="I3259" s="98"/>
      <c r="J3259" s="102"/>
      <c r="K3259" s="94"/>
      <c r="L3259" s="94" t="s">
        <v>63</v>
      </c>
      <c r="M3259" s="94">
        <f>SUM(M3258:M3258)</f>
        <v>4489650</v>
      </c>
      <c r="N3259" s="102"/>
      <c r="O3259" s="111"/>
      <c r="P3259" s="96"/>
      <c r="Q3259" s="111"/>
      <c r="R3259" s="111"/>
      <c r="S3259" s="97"/>
      <c r="T3259" s="102"/>
      <c r="U3259" s="102"/>
      <c r="V3259" s="102"/>
      <c r="W3259" s="94"/>
      <c r="X3259" s="98"/>
      <c r="Y3259" s="94"/>
      <c r="Z3259" s="94"/>
      <c r="AA3259" s="89"/>
      <c r="AB3259" s="89"/>
      <c r="AC3259" s="94"/>
      <c r="AD3259" s="94">
        <f>SUM(AD3258:AD3258)</f>
        <v>4489650</v>
      </c>
      <c r="AE3259" s="94">
        <f>SUM(AE3258:AE3258)</f>
        <v>4489650</v>
      </c>
      <c r="AF3259" s="94"/>
      <c r="AG3259" s="94">
        <f>SUM(AG3258:AG3258)</f>
        <v>0</v>
      </c>
      <c r="AH3259" s="94"/>
    </row>
    <row r="3260" spans="1:34" s="73" customFormat="1" x14ac:dyDescent="0.55000000000000004">
      <c r="A3260" s="108" t="s">
        <v>4583</v>
      </c>
      <c r="B3260" s="109">
        <v>1403</v>
      </c>
      <c r="C3260" s="102">
        <v>9675</v>
      </c>
      <c r="D3260" s="90" t="s">
        <v>4584</v>
      </c>
      <c r="E3260" s="102" t="s">
        <v>34</v>
      </c>
      <c r="F3260" s="102">
        <v>26623</v>
      </c>
      <c r="G3260" s="102">
        <v>0</v>
      </c>
      <c r="H3260" s="102">
        <v>1</v>
      </c>
      <c r="I3260" s="98">
        <v>8</v>
      </c>
      <c r="J3260" s="102" t="s">
        <v>35</v>
      </c>
      <c r="K3260" s="94">
        <f>((G3260*400)+(H3260*100))+I3260</f>
        <v>108</v>
      </c>
      <c r="L3260" s="94">
        <v>525</v>
      </c>
      <c r="M3260" s="94">
        <f>K3260*L3260</f>
        <v>56700</v>
      </c>
      <c r="N3260" s="102">
        <v>1</v>
      </c>
      <c r="O3260" s="111" t="s">
        <v>4581</v>
      </c>
      <c r="P3260" s="96">
        <v>1570700099828</v>
      </c>
      <c r="Q3260" s="111" t="s">
        <v>4582</v>
      </c>
      <c r="R3260" s="111" t="s">
        <v>4585</v>
      </c>
      <c r="S3260" s="97"/>
      <c r="T3260" s="102" t="s">
        <v>51</v>
      </c>
      <c r="U3260" s="102" t="s">
        <v>45</v>
      </c>
      <c r="V3260" s="102" t="s">
        <v>52</v>
      </c>
      <c r="W3260" s="94">
        <v>196.8</v>
      </c>
      <c r="X3260" s="98">
        <v>86.06</v>
      </c>
      <c r="Y3260" s="94">
        <v>6750</v>
      </c>
      <c r="Z3260" s="94">
        <f>W3260*Y3260</f>
        <v>1328400</v>
      </c>
      <c r="AA3260" s="89">
        <v>1</v>
      </c>
      <c r="AB3260" s="89">
        <v>1</v>
      </c>
      <c r="AC3260" s="94">
        <f>(Z3260*(100-AB3260))/100</f>
        <v>1315116</v>
      </c>
      <c r="AD3260" s="94">
        <f>IF(AND(AC3260="",M3260=""),0,IF((AC3260=""),M3260, IF( (M3260=""),AC3260,AC3260+M3260)))</f>
        <v>1371816</v>
      </c>
      <c r="AE3260" s="94">
        <f>IF( (X3260=""),AD3260*1,( M3260+(SUM(AC3260:AC3260)) )*(X3260/100) )</f>
        <v>1180584.8496000001</v>
      </c>
      <c r="AF3260" s="94">
        <v>50000000</v>
      </c>
      <c r="AG3260" s="94">
        <f>IF((AF3260-AE3260) &gt; 1,0,IF((AF3260-AE3260)&lt;0,AE3260-AF3260,AF3260-AE3260))</f>
        <v>0</v>
      </c>
      <c r="AH3260" s="94">
        <v>0.02</v>
      </c>
    </row>
    <row r="3261" spans="1:34" s="73" customFormat="1" x14ac:dyDescent="0.55000000000000004">
      <c r="A3261" s="108"/>
      <c r="B3261" s="109"/>
      <c r="C3261" s="102"/>
      <c r="D3261" s="90"/>
      <c r="E3261" s="102"/>
      <c r="F3261" s="102"/>
      <c r="G3261" s="102"/>
      <c r="H3261" s="102"/>
      <c r="I3261" s="98"/>
      <c r="J3261" s="102"/>
      <c r="K3261" s="94"/>
      <c r="L3261" s="94"/>
      <c r="M3261" s="94"/>
      <c r="N3261" s="102">
        <v>2</v>
      </c>
      <c r="O3261" s="111" t="s">
        <v>4581</v>
      </c>
      <c r="P3261" s="96">
        <v>1570700099828</v>
      </c>
      <c r="Q3261" s="111" t="s">
        <v>4582</v>
      </c>
      <c r="R3261" s="111" t="s">
        <v>4585</v>
      </c>
      <c r="S3261" s="97"/>
      <c r="T3261" s="102" t="s">
        <v>55</v>
      </c>
      <c r="U3261" s="102" t="s">
        <v>45</v>
      </c>
      <c r="V3261" s="102" t="s">
        <v>52</v>
      </c>
      <c r="W3261" s="94">
        <v>31.878</v>
      </c>
      <c r="X3261" s="98">
        <v>13.94</v>
      </c>
      <c r="Y3261" s="94">
        <v>0</v>
      </c>
      <c r="Z3261" s="94">
        <f>W3261*Y3261</f>
        <v>0</v>
      </c>
      <c r="AA3261" s="89">
        <v>1</v>
      </c>
      <c r="AB3261" s="89">
        <v>1</v>
      </c>
      <c r="AC3261" s="94">
        <f>(Z3261*(100-AB3261))/100</f>
        <v>0</v>
      </c>
      <c r="AD3261" s="94">
        <f>IF(AND(AC3261="",M3260=""),0,IF((AC3261=""),M3260, IF( (M3260=""),AC3261,AC3261+M3260)))</f>
        <v>56700</v>
      </c>
      <c r="AE3261" s="94">
        <f>IF( (X3261=""),AD3261*1,( M3260+(SUM(AC3261:AC3261)) )*(X3261/100) )</f>
        <v>7903.98</v>
      </c>
      <c r="AF3261" s="94">
        <v>50000000</v>
      </c>
      <c r="AG3261" s="94">
        <f>IF((AF3261-AE3261) &gt; 1,0,IF((AF3261-AE3261)&lt;0,AE3261-AF3261,AF3261-AE3261))</f>
        <v>0</v>
      </c>
      <c r="AH3261" s="94">
        <v>0.02</v>
      </c>
    </row>
    <row r="3262" spans="1:34" s="73" customFormat="1" x14ac:dyDescent="0.55000000000000004">
      <c r="A3262" s="108"/>
      <c r="B3262" s="109"/>
      <c r="C3262" s="102"/>
      <c r="D3262" s="90"/>
      <c r="E3262" s="102"/>
      <c r="F3262" s="102"/>
      <c r="G3262" s="102"/>
      <c r="H3262" s="102"/>
      <c r="I3262" s="98"/>
      <c r="J3262" s="102"/>
      <c r="K3262" s="94"/>
      <c r="L3262" s="94" t="s">
        <v>63</v>
      </c>
      <c r="M3262" s="94">
        <f>SUM(M3260:M3261)</f>
        <v>56700</v>
      </c>
      <c r="N3262" s="102"/>
      <c r="O3262" s="111"/>
      <c r="P3262" s="96"/>
      <c r="Q3262" s="111"/>
      <c r="R3262" s="111"/>
      <c r="S3262" s="97"/>
      <c r="T3262" s="102"/>
      <c r="U3262" s="102"/>
      <c r="V3262" s="102"/>
      <c r="W3262" s="94"/>
      <c r="X3262" s="98"/>
      <c r="Y3262" s="94"/>
      <c r="Z3262" s="94"/>
      <c r="AA3262" s="89"/>
      <c r="AB3262" s="89"/>
      <c r="AC3262" s="94"/>
      <c r="AD3262" s="94">
        <f>SUM(AD3260:AD3261)</f>
        <v>1428516</v>
      </c>
      <c r="AE3262" s="94">
        <f>SUM(AE3260:AE3261)</f>
        <v>1188488.8296000001</v>
      </c>
      <c r="AF3262" s="94"/>
      <c r="AG3262" s="94">
        <f>SUM(AG3260:AG3261)</f>
        <v>0</v>
      </c>
      <c r="AH3262" s="94"/>
    </row>
    <row r="3263" spans="1:34" s="73" customFormat="1" x14ac:dyDescent="0.55000000000000004">
      <c r="A3263" s="108" t="s">
        <v>4586</v>
      </c>
      <c r="B3263" s="109">
        <v>1404</v>
      </c>
      <c r="C3263" s="102">
        <v>6532</v>
      </c>
      <c r="D3263" s="90" t="s">
        <v>4587</v>
      </c>
      <c r="E3263" s="102" t="s">
        <v>34</v>
      </c>
      <c r="F3263" s="102">
        <v>24957</v>
      </c>
      <c r="G3263" s="102">
        <v>0</v>
      </c>
      <c r="H3263" s="102">
        <v>1</v>
      </c>
      <c r="I3263" s="98">
        <v>40</v>
      </c>
      <c r="J3263" s="102" t="s">
        <v>38</v>
      </c>
      <c r="K3263" s="94">
        <f>((G3263*400)+(H3263*100))+I3263</f>
        <v>140</v>
      </c>
      <c r="L3263" s="94">
        <v>650</v>
      </c>
      <c r="M3263" s="94">
        <f>K3263*L3263</f>
        <v>91000</v>
      </c>
      <c r="N3263" s="102"/>
      <c r="O3263" s="111"/>
      <c r="P3263" s="96"/>
      <c r="Q3263" s="111"/>
      <c r="R3263" s="111"/>
      <c r="S3263" s="97"/>
      <c r="T3263" s="102"/>
      <c r="U3263" s="102"/>
      <c r="V3263" s="102"/>
      <c r="W3263" s="94"/>
      <c r="X3263" s="98"/>
      <c r="Y3263" s="94"/>
      <c r="Z3263" s="94"/>
      <c r="AA3263" s="89"/>
      <c r="AB3263" s="89"/>
      <c r="AC3263" s="94"/>
      <c r="AD3263" s="94">
        <f>IF(AND(AC3263="",M3263=""),0,IF((AC3263=""),M3263,IF((M3263=""),AC3263,AC3263+M3263)))</f>
        <v>91000</v>
      </c>
      <c r="AE3263" s="94">
        <f>IF( (X3263=""),AD3263*1,AD3263*(X3263/100) )</f>
        <v>91000</v>
      </c>
      <c r="AF3263" s="94">
        <v>50000000</v>
      </c>
      <c r="AG3263" s="94">
        <f>IF((AF3263-AE3263) &gt; 1,0,IF((AF3263-AE3263)&lt;0,AE3263-AF3263,AF3263-AE3263))</f>
        <v>0</v>
      </c>
      <c r="AH3263" s="94">
        <v>0.01</v>
      </c>
    </row>
    <row r="3264" spans="1:34" s="74" customFormat="1" x14ac:dyDescent="0.55000000000000004">
      <c r="A3264" s="108"/>
      <c r="B3264" s="109">
        <v>1405</v>
      </c>
      <c r="C3264" s="102">
        <v>6533</v>
      </c>
      <c r="D3264" s="90" t="s">
        <v>4588</v>
      </c>
      <c r="E3264" s="102" t="s">
        <v>34</v>
      </c>
      <c r="F3264" s="102">
        <v>24958</v>
      </c>
      <c r="G3264" s="102">
        <v>0</v>
      </c>
      <c r="H3264" s="102">
        <v>2</v>
      </c>
      <c r="I3264" s="98">
        <v>0</v>
      </c>
      <c r="J3264" s="102" t="s">
        <v>38</v>
      </c>
      <c r="K3264" s="94">
        <f>((G3264*400)+(H3264*100))+I3264</f>
        <v>200</v>
      </c>
      <c r="L3264" s="94">
        <v>650</v>
      </c>
      <c r="M3264" s="94">
        <f>K3264*L3264</f>
        <v>130000</v>
      </c>
      <c r="N3264" s="102"/>
      <c r="O3264" s="111"/>
      <c r="P3264" s="96"/>
      <c r="Q3264" s="111"/>
      <c r="R3264" s="111"/>
      <c r="S3264" s="97"/>
      <c r="T3264" s="102"/>
      <c r="U3264" s="102"/>
      <c r="V3264" s="102"/>
      <c r="W3264" s="94"/>
      <c r="X3264" s="98"/>
      <c r="Y3264" s="94"/>
      <c r="Z3264" s="94"/>
      <c r="AA3264" s="89"/>
      <c r="AB3264" s="89"/>
      <c r="AC3264" s="94"/>
      <c r="AD3264" s="94">
        <f>IF(AND(AC3264="",M3264=""),0,IF((AC3264=""),M3264,IF((M3264=""),AC3264,AC3264+M3264)))</f>
        <v>130000</v>
      </c>
      <c r="AE3264" s="94">
        <f>IF( (X3264=""),AD3264*1,AD3264*(X3264/100) )</f>
        <v>130000</v>
      </c>
      <c r="AF3264" s="94">
        <v>50000000</v>
      </c>
      <c r="AG3264" s="94">
        <f>IF((AF3264-AE3264) &gt; 1,0,IF((AF3264-AE3264)&lt;0,AE3264-AF3264,AF3264-AE3264))</f>
        <v>0</v>
      </c>
      <c r="AH3264" s="94">
        <v>0.01</v>
      </c>
    </row>
    <row r="3265" spans="1:34" s="74" customFormat="1" x14ac:dyDescent="0.55000000000000004">
      <c r="A3265" s="108"/>
      <c r="B3265" s="109"/>
      <c r="C3265" s="102"/>
      <c r="D3265" s="90"/>
      <c r="E3265" s="102"/>
      <c r="F3265" s="102"/>
      <c r="G3265" s="102"/>
      <c r="H3265" s="102"/>
      <c r="I3265" s="98"/>
      <c r="J3265" s="102"/>
      <c r="K3265" s="94"/>
      <c r="L3265" s="94" t="s">
        <v>63</v>
      </c>
      <c r="M3265" s="94">
        <f>SUM(M3263:M3264)</f>
        <v>221000</v>
      </c>
      <c r="N3265" s="102"/>
      <c r="O3265" s="111"/>
      <c r="P3265" s="96"/>
      <c r="Q3265" s="111"/>
      <c r="R3265" s="111"/>
      <c r="S3265" s="97"/>
      <c r="T3265" s="102"/>
      <c r="U3265" s="102"/>
      <c r="V3265" s="102"/>
      <c r="W3265" s="94"/>
      <c r="X3265" s="98"/>
      <c r="Y3265" s="94"/>
      <c r="Z3265" s="94"/>
      <c r="AA3265" s="89"/>
      <c r="AB3265" s="89"/>
      <c r="AC3265" s="94"/>
      <c r="AD3265" s="94">
        <f>SUM(AD3263:AD3264)</f>
        <v>221000</v>
      </c>
      <c r="AE3265" s="94">
        <f>SUM(AE3263:AE3264)</f>
        <v>221000</v>
      </c>
      <c r="AF3265" s="94"/>
      <c r="AG3265" s="94">
        <f>SUM(AG3263:AG3264)</f>
        <v>0</v>
      </c>
      <c r="AH3265" s="94"/>
    </row>
    <row r="3266" spans="1:34" s="74" customFormat="1" x14ac:dyDescent="0.55000000000000004">
      <c r="A3266" s="108" t="s">
        <v>4589</v>
      </c>
      <c r="B3266" s="109">
        <v>1406</v>
      </c>
      <c r="C3266" s="102">
        <v>9180</v>
      </c>
      <c r="D3266" s="90" t="s">
        <v>4590</v>
      </c>
      <c r="E3266" s="207" t="s">
        <v>67</v>
      </c>
      <c r="F3266" s="102" t="s">
        <v>4591</v>
      </c>
      <c r="G3266" s="102">
        <v>1</v>
      </c>
      <c r="H3266" s="102">
        <v>0</v>
      </c>
      <c r="I3266" s="98">
        <v>15</v>
      </c>
      <c r="J3266" s="102" t="s">
        <v>38</v>
      </c>
      <c r="K3266" s="94">
        <f>((G3266*400)+(H3266*100))+I3266</f>
        <v>415</v>
      </c>
      <c r="L3266" s="94">
        <v>325</v>
      </c>
      <c r="M3266" s="94">
        <f>K3266*L3266</f>
        <v>134875</v>
      </c>
      <c r="N3266" s="102"/>
      <c r="O3266" s="111"/>
      <c r="P3266" s="96"/>
      <c r="Q3266" s="111"/>
      <c r="R3266" s="111"/>
      <c r="S3266" s="97"/>
      <c r="T3266" s="102"/>
      <c r="U3266" s="102"/>
      <c r="V3266" s="102"/>
      <c r="W3266" s="94"/>
      <c r="X3266" s="98"/>
      <c r="Y3266" s="94"/>
      <c r="Z3266" s="94"/>
      <c r="AA3266" s="89"/>
      <c r="AB3266" s="89"/>
      <c r="AC3266" s="94"/>
      <c r="AD3266" s="94">
        <f>IF(AND(AC3266="",M3266=""),0,IF((AC3266=""),M3266,IF((M3266=""),AC3266,AC3266+M3266)))</f>
        <v>134875</v>
      </c>
      <c r="AE3266" s="94">
        <f>IF( (X3266=""),AD3266*1,AD3266*(X3266/100) )</f>
        <v>134875</v>
      </c>
      <c r="AF3266" s="94">
        <v>0</v>
      </c>
      <c r="AG3266" s="94">
        <f>IF((AF3266-AE3266) &gt; 1,0,IF((AF3266-AE3266)&lt;0,AE3266-AF3266,AF3266-AE3266))</f>
        <v>134875</v>
      </c>
      <c r="AH3266" s="94">
        <v>0.01</v>
      </c>
    </row>
    <row r="3267" spans="1:34" s="74" customFormat="1" x14ac:dyDescent="0.55000000000000004">
      <c r="A3267" s="108"/>
      <c r="B3267" s="109"/>
      <c r="C3267" s="102"/>
      <c r="D3267" s="90"/>
      <c r="E3267" s="102"/>
      <c r="F3267" s="102"/>
      <c r="G3267" s="102"/>
      <c r="H3267" s="102"/>
      <c r="I3267" s="98"/>
      <c r="J3267" s="102"/>
      <c r="K3267" s="94"/>
      <c r="L3267" s="94" t="s">
        <v>63</v>
      </c>
      <c r="M3267" s="94">
        <f>SUM(M3266:M3266)</f>
        <v>134875</v>
      </c>
      <c r="N3267" s="102"/>
      <c r="O3267" s="111"/>
      <c r="P3267" s="96"/>
      <c r="Q3267" s="111"/>
      <c r="R3267" s="111"/>
      <c r="S3267" s="97"/>
      <c r="T3267" s="102"/>
      <c r="U3267" s="102"/>
      <c r="V3267" s="102"/>
      <c r="W3267" s="94"/>
      <c r="X3267" s="98"/>
      <c r="Y3267" s="94"/>
      <c r="Z3267" s="94"/>
      <c r="AA3267" s="89"/>
      <c r="AB3267" s="89"/>
      <c r="AC3267" s="94"/>
      <c r="AD3267" s="94">
        <f>SUM(AD3266:AD3266)</f>
        <v>134875</v>
      </c>
      <c r="AE3267" s="94">
        <f>SUM(AE3266:AE3266)</f>
        <v>134875</v>
      </c>
      <c r="AF3267" s="94"/>
      <c r="AG3267" s="94">
        <f>SUM(AG3266:AG3266)</f>
        <v>134875</v>
      </c>
      <c r="AH3267" s="94"/>
    </row>
    <row r="3268" spans="1:34" s="99" customFormat="1" x14ac:dyDescent="0.55000000000000004">
      <c r="A3268" s="107" t="s">
        <v>4592</v>
      </c>
      <c r="B3268" s="161">
        <v>1572</v>
      </c>
      <c r="C3268" s="161">
        <v>6709</v>
      </c>
      <c r="D3268" s="162" t="s">
        <v>4593</v>
      </c>
      <c r="E3268" s="161" t="s">
        <v>34</v>
      </c>
      <c r="F3268" s="161">
        <v>19099</v>
      </c>
      <c r="G3268" s="161">
        <v>1</v>
      </c>
      <c r="H3268" s="161">
        <v>1</v>
      </c>
      <c r="I3268" s="163">
        <v>85</v>
      </c>
      <c r="J3268" s="161" t="s">
        <v>35</v>
      </c>
      <c r="K3268" s="121">
        <f>((G3268*400)+(H3268*100))+I3268</f>
        <v>585</v>
      </c>
      <c r="L3268" s="121">
        <v>6000</v>
      </c>
      <c r="M3268" s="121">
        <f>K3268*L3268</f>
        <v>3510000</v>
      </c>
      <c r="N3268" s="161">
        <v>1</v>
      </c>
      <c r="O3268" s="164" t="s">
        <v>4594</v>
      </c>
      <c r="P3268" s="165"/>
      <c r="Q3268" s="164" t="s">
        <v>4595</v>
      </c>
      <c r="R3268" s="164" t="s">
        <v>4596</v>
      </c>
      <c r="S3268" s="166" t="s">
        <v>4597</v>
      </c>
      <c r="T3268" s="161" t="s">
        <v>73</v>
      </c>
      <c r="U3268" s="161" t="s">
        <v>45</v>
      </c>
      <c r="V3268" s="161" t="s">
        <v>35</v>
      </c>
      <c r="W3268" s="121">
        <v>980</v>
      </c>
      <c r="X3268" s="163">
        <v>79.55</v>
      </c>
      <c r="Y3268" s="121">
        <v>6600</v>
      </c>
      <c r="Z3268" s="121">
        <f>W3268*Y3268</f>
        <v>6468000</v>
      </c>
      <c r="AA3268" s="167">
        <v>10</v>
      </c>
      <c r="AB3268" s="167">
        <v>10</v>
      </c>
      <c r="AC3268" s="121">
        <f>(Z3268*(100-AB3268))/100</f>
        <v>5821200</v>
      </c>
      <c r="AD3268" s="121">
        <f>IF(AND(AC3268="",M3268=""),0,IF((AC3268=""),M3268, IF( (M3268=""),AC3268,SUM(AC3268:AC3273)+M3268)))</f>
        <v>10206000</v>
      </c>
      <c r="AE3268" s="121">
        <f>IF( (X3268=""),AD3268*1,AD3268*(X3268/100) )</f>
        <v>8118873</v>
      </c>
      <c r="AF3268" s="94">
        <v>50000000</v>
      </c>
      <c r="AG3268" s="121">
        <f>IF((AF3268-AE3268) &gt; 1,0,IF((AF3268-AE3268)&lt;0,AE3268-AF3268,AF3268-AE3268))</f>
        <v>0</v>
      </c>
      <c r="AH3268" s="121">
        <v>0.02</v>
      </c>
    </row>
    <row r="3269" spans="1:34" s="99" customFormat="1" x14ac:dyDescent="0.55000000000000004">
      <c r="A3269" s="107"/>
      <c r="B3269" s="161"/>
      <c r="C3269" s="161"/>
      <c r="D3269" s="162"/>
      <c r="E3269" s="161"/>
      <c r="F3269" s="161"/>
      <c r="G3269" s="161"/>
      <c r="H3269" s="161"/>
      <c r="I3269" s="163"/>
      <c r="J3269" s="161"/>
      <c r="K3269" s="121"/>
      <c r="L3269" s="121"/>
      <c r="M3269" s="121"/>
      <c r="N3269" s="161">
        <v>2</v>
      </c>
      <c r="O3269" s="164" t="s">
        <v>4594</v>
      </c>
      <c r="P3269" s="165"/>
      <c r="Q3269" s="164" t="s">
        <v>4595</v>
      </c>
      <c r="R3269" s="164" t="s">
        <v>4596</v>
      </c>
      <c r="S3269" s="166" t="s">
        <v>4598</v>
      </c>
      <c r="T3269" s="161" t="s">
        <v>55</v>
      </c>
      <c r="U3269" s="161" t="s">
        <v>45</v>
      </c>
      <c r="V3269" s="161" t="s">
        <v>35</v>
      </c>
      <c r="W3269" s="121">
        <v>108</v>
      </c>
      <c r="X3269" s="163">
        <v>8.77</v>
      </c>
      <c r="Y3269" s="121">
        <v>0</v>
      </c>
      <c r="Z3269" s="121">
        <f>W3269*Y3269</f>
        <v>0</v>
      </c>
      <c r="AA3269" s="167">
        <v>10</v>
      </c>
      <c r="AB3269" s="167">
        <v>10</v>
      </c>
      <c r="AC3269" s="121">
        <f>(Z3269*(100-AB3269))/100</f>
        <v>0</v>
      </c>
      <c r="AD3269" s="121">
        <f>IF(AND(AC3269="",M3268=""),0,IF((AC3269=""),M3268, IF( (M3268=""),AC3269,SUM(AC3268:AC3273)+M3268)))</f>
        <v>10206000</v>
      </c>
      <c r="AE3269" s="121">
        <f>IF( (X3269=""),AD3269*1,AD3269*(X3269/100) )</f>
        <v>895066.2</v>
      </c>
      <c r="AF3269" s="94">
        <v>50000000</v>
      </c>
      <c r="AG3269" s="121">
        <f>IF((AF3269-AE3269) &gt; 1,0,IF((AF3269-AE3269)&lt;0,AE3269-AF3269,AF3269-AE3269))</f>
        <v>0</v>
      </c>
      <c r="AH3269" s="121">
        <v>0.02</v>
      </c>
    </row>
    <row r="3270" spans="1:34" s="99" customFormat="1" x14ac:dyDescent="0.55000000000000004">
      <c r="A3270" s="107"/>
      <c r="B3270" s="161"/>
      <c r="C3270" s="161"/>
      <c r="D3270" s="162"/>
      <c r="E3270" s="161"/>
      <c r="F3270" s="161"/>
      <c r="G3270" s="161"/>
      <c r="H3270" s="161"/>
      <c r="I3270" s="163"/>
      <c r="J3270" s="161"/>
      <c r="K3270" s="121"/>
      <c r="L3270" s="121"/>
      <c r="M3270" s="121"/>
      <c r="N3270" s="161">
        <v>3</v>
      </c>
      <c r="O3270" s="164" t="s">
        <v>4594</v>
      </c>
      <c r="P3270" s="165"/>
      <c r="Q3270" s="164" t="s">
        <v>4595</v>
      </c>
      <c r="R3270" s="164" t="s">
        <v>4596</v>
      </c>
      <c r="S3270" s="166" t="s">
        <v>4599</v>
      </c>
      <c r="T3270" s="161" t="s">
        <v>51</v>
      </c>
      <c r="U3270" s="161" t="s">
        <v>45</v>
      </c>
      <c r="V3270" s="161" t="s">
        <v>35</v>
      </c>
      <c r="W3270" s="121">
        <v>112</v>
      </c>
      <c r="X3270" s="163">
        <v>9.09</v>
      </c>
      <c r="Y3270" s="121">
        <v>6750</v>
      </c>
      <c r="Z3270" s="121">
        <f>W3270*Y3270</f>
        <v>756000</v>
      </c>
      <c r="AA3270" s="167">
        <v>10</v>
      </c>
      <c r="AB3270" s="167">
        <v>10</v>
      </c>
      <c r="AC3270" s="121">
        <f>(Z3270*(100-AB3270))/100</f>
        <v>680400</v>
      </c>
      <c r="AD3270" s="121">
        <f>IF(AND(AC3270="",M3268=""),0,IF((AC3270=""),M3268, IF( (M3268=""),AC3270,SUM(AC3268:AC3273)+M3268)))</f>
        <v>10206000</v>
      </c>
      <c r="AE3270" s="121">
        <f>IF( (X3270=""),AD3270*1,AD3270*(X3270/100) )</f>
        <v>927725.39999999991</v>
      </c>
      <c r="AF3270" s="94">
        <v>50000000</v>
      </c>
      <c r="AG3270" s="121">
        <f>IF((AF3270-AE3270) &gt; 1,0,IF((AF3270-AE3270)&lt;0,AE3270-AF3270,AF3270-AE3270))</f>
        <v>0</v>
      </c>
      <c r="AH3270" s="121">
        <v>0.02</v>
      </c>
    </row>
    <row r="3271" spans="1:34" s="99" customFormat="1" x14ac:dyDescent="0.55000000000000004">
      <c r="A3271" s="107"/>
      <c r="B3271" s="161"/>
      <c r="C3271" s="161"/>
      <c r="D3271" s="162"/>
      <c r="E3271" s="161"/>
      <c r="F3271" s="161"/>
      <c r="G3271" s="161"/>
      <c r="H3271" s="161"/>
      <c r="I3271" s="163"/>
      <c r="J3271" s="161"/>
      <c r="K3271" s="121"/>
      <c r="L3271" s="121"/>
      <c r="M3271" s="121"/>
      <c r="N3271" s="161">
        <v>4</v>
      </c>
      <c r="O3271" s="164" t="s">
        <v>4594</v>
      </c>
      <c r="P3271" s="165"/>
      <c r="Q3271" s="164" t="s">
        <v>4595</v>
      </c>
      <c r="R3271" s="164" t="s">
        <v>4596</v>
      </c>
      <c r="S3271" s="166" t="s">
        <v>4600</v>
      </c>
      <c r="T3271" s="161" t="s">
        <v>51</v>
      </c>
      <c r="U3271" s="161" t="s">
        <v>45</v>
      </c>
      <c r="V3271" s="161" t="s">
        <v>35</v>
      </c>
      <c r="W3271" s="121">
        <v>32</v>
      </c>
      <c r="X3271" s="163">
        <v>2.6</v>
      </c>
      <c r="Y3271" s="121">
        <v>6750</v>
      </c>
      <c r="Z3271" s="121">
        <f>W3271*Y3271</f>
        <v>216000</v>
      </c>
      <c r="AA3271" s="167">
        <v>10</v>
      </c>
      <c r="AB3271" s="167">
        <v>10</v>
      </c>
      <c r="AC3271" s="121">
        <f>(Z3271*(100-AB3271))/100</f>
        <v>194400</v>
      </c>
      <c r="AD3271" s="121">
        <f>IF(AND(AC3271="",M3268=""),0,IF((AC3271=""),M3268, IF( (M3268=""),AC3271,SUM(AC3268:AC3273)+M3268)))</f>
        <v>10206000</v>
      </c>
      <c r="AE3271" s="121">
        <f>IF( (X3271=""),AD3271*1,AD3271*(X3271/100) )</f>
        <v>265356</v>
      </c>
      <c r="AF3271" s="94">
        <v>50000000</v>
      </c>
      <c r="AG3271" s="121">
        <f>IF((AF3271-AE3271) &gt; 1,0,IF((AF3271-AE3271)&lt;0,AE3271-AF3271,AF3271-AE3271))</f>
        <v>0</v>
      </c>
      <c r="AH3271" s="121">
        <v>0.02</v>
      </c>
    </row>
    <row r="3272" spans="1:34" s="99" customFormat="1" x14ac:dyDescent="0.55000000000000004">
      <c r="A3272" s="107"/>
      <c r="B3272" s="161"/>
      <c r="C3272" s="161"/>
      <c r="D3272" s="162"/>
      <c r="E3272" s="161"/>
      <c r="F3272" s="161"/>
      <c r="G3272" s="161"/>
      <c r="H3272" s="161"/>
      <c r="I3272" s="163"/>
      <c r="J3272" s="161"/>
      <c r="K3272" s="121"/>
      <c r="L3272" s="121" t="s">
        <v>63</v>
      </c>
      <c r="M3272" s="121">
        <f>SUM(M3268:M3271)</f>
        <v>3510000</v>
      </c>
      <c r="N3272" s="161"/>
      <c r="O3272" s="164"/>
      <c r="P3272" s="165"/>
      <c r="Q3272" s="164"/>
      <c r="R3272" s="164"/>
      <c r="S3272" s="166"/>
      <c r="T3272" s="161"/>
      <c r="U3272" s="161"/>
      <c r="V3272" s="161"/>
      <c r="W3272" s="121"/>
      <c r="X3272" s="163"/>
      <c r="Y3272" s="121"/>
      <c r="Z3272" s="121"/>
      <c r="AA3272" s="167"/>
      <c r="AB3272" s="167"/>
      <c r="AC3272" s="121"/>
      <c r="AD3272" s="121"/>
      <c r="AE3272" s="121">
        <f>SUM(AE3268:AE3271)</f>
        <v>10207020.6</v>
      </c>
      <c r="AF3272" s="121"/>
      <c r="AG3272" s="121">
        <f>SUM(AG3268:AG3271)</f>
        <v>0</v>
      </c>
      <c r="AH3272" s="121"/>
    </row>
    <row r="3273" spans="1:34" s="74" customFormat="1" x14ac:dyDescent="0.55000000000000004">
      <c r="A3273" s="108" t="s">
        <v>4603</v>
      </c>
      <c r="B3273" s="109">
        <v>1407</v>
      </c>
      <c r="C3273" s="102">
        <v>8736</v>
      </c>
      <c r="D3273" s="90" t="s">
        <v>4604</v>
      </c>
      <c r="E3273" s="102" t="s">
        <v>34</v>
      </c>
      <c r="F3273" s="102">
        <v>16451</v>
      </c>
      <c r="G3273" s="102">
        <v>0</v>
      </c>
      <c r="H3273" s="102">
        <v>3</v>
      </c>
      <c r="I3273" s="98">
        <v>67</v>
      </c>
      <c r="J3273" s="102" t="s">
        <v>38</v>
      </c>
      <c r="K3273" s="94">
        <f>((G3273*400)+(H3273*100))+I3273</f>
        <v>367</v>
      </c>
      <c r="L3273" s="94">
        <v>400</v>
      </c>
      <c r="M3273" s="94">
        <f>K3273*L3273</f>
        <v>146800</v>
      </c>
      <c r="N3273" s="102"/>
      <c r="O3273" s="111" t="s">
        <v>4601</v>
      </c>
      <c r="P3273" s="96">
        <v>3570800352815</v>
      </c>
      <c r="Q3273" s="111" t="s">
        <v>4602</v>
      </c>
      <c r="R3273" s="111" t="s">
        <v>4605</v>
      </c>
      <c r="S3273" s="97" t="s">
        <v>4604</v>
      </c>
      <c r="T3273" s="102"/>
      <c r="U3273" s="102"/>
      <c r="V3273" s="102"/>
      <c r="W3273" s="94"/>
      <c r="X3273" s="98"/>
      <c r="Y3273" s="94"/>
      <c r="Z3273" s="94"/>
      <c r="AA3273" s="89"/>
      <c r="AB3273" s="89"/>
      <c r="AC3273" s="94"/>
      <c r="AD3273" s="94">
        <f>IF(AND(AC3273="",M3273=""),0,IF((AC3273=""),M3273,IF((M3273=""),AC3273,AC3273+M3273)))</f>
        <v>146800</v>
      </c>
      <c r="AE3273" s="94">
        <f>IF( (X3273=""),AD3273*1,AD3273*(X3273/100) )</f>
        <v>146800</v>
      </c>
      <c r="AF3273" s="94">
        <v>50000000</v>
      </c>
      <c r="AG3273" s="94">
        <f>IF((AF3273-AE3273) &gt; 1,0,IF((AF3273-AE3273)&lt;0,AE3273-AF3273,AF3273-AE3273))</f>
        <v>0</v>
      </c>
      <c r="AH3273" s="94">
        <v>0.01</v>
      </c>
    </row>
    <row r="3274" spans="1:34" s="74" customFormat="1" x14ac:dyDescent="0.55000000000000004">
      <c r="A3274" s="108"/>
      <c r="B3274" s="109">
        <v>1408</v>
      </c>
      <c r="C3274" s="102">
        <v>8746</v>
      </c>
      <c r="D3274" s="90" t="s">
        <v>4606</v>
      </c>
      <c r="E3274" s="102" t="s">
        <v>34</v>
      </c>
      <c r="F3274" s="102">
        <v>17616</v>
      </c>
      <c r="G3274" s="102">
        <v>5</v>
      </c>
      <c r="H3274" s="102">
        <v>1</v>
      </c>
      <c r="I3274" s="98">
        <v>20</v>
      </c>
      <c r="J3274" s="102" t="s">
        <v>38</v>
      </c>
      <c r="K3274" s="94">
        <f>((G3274*400)+(H3274*100))+I3274</f>
        <v>2120</v>
      </c>
      <c r="L3274" s="94">
        <v>250</v>
      </c>
      <c r="M3274" s="94">
        <f>K3274*L3274</f>
        <v>530000</v>
      </c>
      <c r="N3274" s="102"/>
      <c r="O3274" s="111" t="s">
        <v>4601</v>
      </c>
      <c r="P3274" s="96">
        <v>3570800352815</v>
      </c>
      <c r="Q3274" s="111" t="s">
        <v>4602</v>
      </c>
      <c r="R3274" s="111" t="s">
        <v>4605</v>
      </c>
      <c r="S3274" s="97" t="s">
        <v>4606</v>
      </c>
      <c r="T3274" s="102"/>
      <c r="U3274" s="102"/>
      <c r="V3274" s="102"/>
      <c r="W3274" s="94"/>
      <c r="X3274" s="98"/>
      <c r="Y3274" s="94"/>
      <c r="Z3274" s="94"/>
      <c r="AA3274" s="89"/>
      <c r="AB3274" s="89"/>
      <c r="AC3274" s="94"/>
      <c r="AD3274" s="94">
        <f>IF(AND(AC3274="",M3274=""),0,IF((AC3274=""),M3274,IF((M3274=""),AC3274,AC3274+M3274)))</f>
        <v>530000</v>
      </c>
      <c r="AE3274" s="94">
        <f>IF( (X3274=""),AD3274*1,AD3274*(X3274/100) )</f>
        <v>530000</v>
      </c>
      <c r="AF3274" s="94">
        <v>50000000</v>
      </c>
      <c r="AG3274" s="94">
        <f>IF((AF3274-AE3274) &gt; 1,0,IF((AF3274-AE3274)&lt;0,AE3274-AF3274,AF3274-AE3274))</f>
        <v>0</v>
      </c>
      <c r="AH3274" s="94">
        <v>0.01</v>
      </c>
    </row>
    <row r="3275" spans="1:34" s="74" customFormat="1" x14ac:dyDescent="0.55000000000000004">
      <c r="A3275" s="108"/>
      <c r="B3275" s="109"/>
      <c r="C3275" s="102"/>
      <c r="D3275" s="90"/>
      <c r="E3275" s="102"/>
      <c r="F3275" s="102"/>
      <c r="G3275" s="102"/>
      <c r="H3275" s="102"/>
      <c r="I3275" s="98"/>
      <c r="J3275" s="102"/>
      <c r="K3275" s="94"/>
      <c r="L3275" s="94" t="s">
        <v>63</v>
      </c>
      <c r="M3275" s="94">
        <f>SUM(M3273:M3274)</f>
        <v>676800</v>
      </c>
      <c r="N3275" s="102"/>
      <c r="O3275" s="111"/>
      <c r="P3275" s="96"/>
      <c r="Q3275" s="111"/>
      <c r="R3275" s="111"/>
      <c r="S3275" s="97"/>
      <c r="T3275" s="102"/>
      <c r="U3275" s="102"/>
      <c r="V3275" s="102"/>
      <c r="W3275" s="94"/>
      <c r="X3275" s="98"/>
      <c r="Y3275" s="94"/>
      <c r="Z3275" s="94"/>
      <c r="AA3275" s="89"/>
      <c r="AB3275" s="89"/>
      <c r="AC3275" s="94"/>
      <c r="AD3275" s="94">
        <f>SUM(AD3273:AD3274)</f>
        <v>676800</v>
      </c>
      <c r="AE3275" s="94">
        <f>SUM(AE3273:AE3274)</f>
        <v>676800</v>
      </c>
      <c r="AF3275" s="94"/>
      <c r="AG3275" s="94">
        <f>SUM(AG3273:AG3274)</f>
        <v>0</v>
      </c>
      <c r="AH3275" s="94"/>
    </row>
    <row r="3276" spans="1:34" s="74" customFormat="1" x14ac:dyDescent="0.55000000000000004">
      <c r="A3276" s="108" t="s">
        <v>4609</v>
      </c>
      <c r="B3276" s="109">
        <v>1409</v>
      </c>
      <c r="C3276" s="102">
        <v>7793</v>
      </c>
      <c r="D3276" s="90" t="s">
        <v>4610</v>
      </c>
      <c r="E3276" s="102" t="s">
        <v>34</v>
      </c>
      <c r="F3276" s="102">
        <v>19586</v>
      </c>
      <c r="G3276" s="102">
        <v>0</v>
      </c>
      <c r="H3276" s="102">
        <v>1</v>
      </c>
      <c r="I3276" s="98">
        <v>0</v>
      </c>
      <c r="J3276" s="102" t="s">
        <v>35</v>
      </c>
      <c r="K3276" s="94">
        <f>((G3276*400)+(H3276*100))+I3276</f>
        <v>100</v>
      </c>
      <c r="L3276" s="94">
        <v>375</v>
      </c>
      <c r="M3276" s="94">
        <f>K3276*L3276</f>
        <v>37500</v>
      </c>
      <c r="N3276" s="102">
        <v>1</v>
      </c>
      <c r="O3276" s="111" t="s">
        <v>4607</v>
      </c>
      <c r="P3276" s="96">
        <v>3570800206576</v>
      </c>
      <c r="Q3276" s="111" t="s">
        <v>4608</v>
      </c>
      <c r="R3276" s="111" t="s">
        <v>4611</v>
      </c>
      <c r="S3276" s="97" t="s">
        <v>4612</v>
      </c>
      <c r="T3276" s="102" t="s">
        <v>51</v>
      </c>
      <c r="U3276" s="102" t="s">
        <v>74</v>
      </c>
      <c r="V3276" s="102" t="s">
        <v>52</v>
      </c>
      <c r="W3276" s="94">
        <v>126.72</v>
      </c>
      <c r="X3276" s="98">
        <v>82.16</v>
      </c>
      <c r="Y3276" s="94">
        <v>6750</v>
      </c>
      <c r="Z3276" s="94">
        <f>W3276*Y3276</f>
        <v>855360</v>
      </c>
      <c r="AA3276" s="89">
        <v>21</v>
      </c>
      <c r="AB3276" s="89">
        <v>93</v>
      </c>
      <c r="AC3276" s="94">
        <f>(Z3276*(100-AB3276))/100</f>
        <v>59875.199999999997</v>
      </c>
      <c r="AD3276" s="94">
        <f>IF(AND(AC3276="",M3276=""),0,IF((AC3276=""),M3276, IF( (M3276=""),AC3276,AC3276+M3276)))</f>
        <v>97375.2</v>
      </c>
      <c r="AE3276" s="94">
        <f>IF( (X3276=""),AD3276*1,( M3276+(SUM(AC3276:AC3276)) )*(X3276/100) )</f>
        <v>80003.464319999999</v>
      </c>
      <c r="AF3276" s="94">
        <v>50000000</v>
      </c>
      <c r="AG3276" s="94">
        <f>IF((AF3276-AE3276) &gt; 1,0,IF((AF3276-AE3276)&lt;0,AE3276-AF3276,AF3276-AE3276))</f>
        <v>0</v>
      </c>
      <c r="AH3276" s="94">
        <v>0.02</v>
      </c>
    </row>
    <row r="3277" spans="1:34" s="74" customFormat="1" x14ac:dyDescent="0.55000000000000004">
      <c r="A3277" s="108"/>
      <c r="B3277" s="109"/>
      <c r="C3277" s="102"/>
      <c r="D3277" s="90"/>
      <c r="E3277" s="102"/>
      <c r="F3277" s="102"/>
      <c r="G3277" s="102"/>
      <c r="H3277" s="102"/>
      <c r="I3277" s="98"/>
      <c r="J3277" s="102"/>
      <c r="K3277" s="94"/>
      <c r="L3277" s="94"/>
      <c r="M3277" s="94"/>
      <c r="N3277" s="102">
        <v>2</v>
      </c>
      <c r="O3277" s="111" t="s">
        <v>4607</v>
      </c>
      <c r="P3277" s="96">
        <v>3570800206576</v>
      </c>
      <c r="Q3277" s="111" t="s">
        <v>4608</v>
      </c>
      <c r="R3277" s="111" t="s">
        <v>4611</v>
      </c>
      <c r="S3277" s="97" t="s">
        <v>4613</v>
      </c>
      <c r="T3277" s="102" t="s">
        <v>343</v>
      </c>
      <c r="U3277" s="102" t="s">
        <v>45</v>
      </c>
      <c r="V3277" s="102" t="s">
        <v>52</v>
      </c>
      <c r="W3277" s="94">
        <v>20.5</v>
      </c>
      <c r="X3277" s="98">
        <v>13.29</v>
      </c>
      <c r="Y3277" s="94">
        <v>5600</v>
      </c>
      <c r="Z3277" s="94">
        <f>W3277*Y3277</f>
        <v>114800</v>
      </c>
      <c r="AA3277" s="89">
        <v>6</v>
      </c>
      <c r="AB3277" s="89">
        <v>6</v>
      </c>
      <c r="AC3277" s="94">
        <f>(Z3277*(100-AB3277))/100</f>
        <v>107912</v>
      </c>
      <c r="AD3277" s="94">
        <f>IF(AND(AC3277="",M3276=""),0,IF((AC3277=""),M3276, IF( (M3276=""),AC3277,AC3277+M3276)))</f>
        <v>145412</v>
      </c>
      <c r="AE3277" s="94">
        <f>IF( (X3277=""),AD3277*1,( M3276+(SUM(AC3277:AC3277)) )*(X3277/100) )</f>
        <v>19325.254799999999</v>
      </c>
      <c r="AF3277" s="94">
        <v>50000000</v>
      </c>
      <c r="AG3277" s="94">
        <f>IF((AF3277-AE3277) &gt; 1,0,IF((AF3277-AE3277)&lt;0,AE3277-AF3277,AF3277-AE3277))</f>
        <v>0</v>
      </c>
      <c r="AH3277" s="94">
        <v>0.02</v>
      </c>
    </row>
    <row r="3278" spans="1:34" s="74" customFormat="1" x14ac:dyDescent="0.55000000000000004">
      <c r="A3278" s="108"/>
      <c r="B3278" s="109"/>
      <c r="C3278" s="102"/>
      <c r="D3278" s="90"/>
      <c r="E3278" s="102"/>
      <c r="F3278" s="102"/>
      <c r="G3278" s="102"/>
      <c r="H3278" s="102"/>
      <c r="I3278" s="98"/>
      <c r="J3278" s="102"/>
      <c r="K3278" s="94"/>
      <c r="L3278" s="94"/>
      <c r="M3278" s="94"/>
      <c r="N3278" s="102">
        <v>3</v>
      </c>
      <c r="O3278" s="111" t="s">
        <v>4607</v>
      </c>
      <c r="P3278" s="96">
        <v>3570800206576</v>
      </c>
      <c r="Q3278" s="111" t="s">
        <v>4608</v>
      </c>
      <c r="R3278" s="111" t="s">
        <v>4611</v>
      </c>
      <c r="S3278" s="97" t="s">
        <v>4614</v>
      </c>
      <c r="T3278" s="102" t="s">
        <v>51</v>
      </c>
      <c r="U3278" s="102" t="s">
        <v>45</v>
      </c>
      <c r="V3278" s="102" t="s">
        <v>52</v>
      </c>
      <c r="W3278" s="94">
        <v>7.02</v>
      </c>
      <c r="X3278" s="98">
        <v>4.55</v>
      </c>
      <c r="Y3278" s="94">
        <v>6750</v>
      </c>
      <c r="Z3278" s="94">
        <f>W3278*Y3278</f>
        <v>47385</v>
      </c>
      <c r="AA3278" s="89">
        <v>6</v>
      </c>
      <c r="AB3278" s="89">
        <v>6</v>
      </c>
      <c r="AC3278" s="94">
        <f>(Z3278*(100-AB3278))/100</f>
        <v>44541.9</v>
      </c>
      <c r="AD3278" s="94">
        <f>IF(AND(AC3278="",M3276=""),0,IF((AC3278=""),M3276, IF( (M3276=""),AC3278,AC3278+M3276)))</f>
        <v>82041.899999999994</v>
      </c>
      <c r="AE3278" s="94">
        <f>IF( (X3278=""),AD3278*1,( M3276+(SUM(AC3278:AC3278)) )*(X3278/100) )</f>
        <v>3732.9064499999995</v>
      </c>
      <c r="AF3278" s="94">
        <v>50000000</v>
      </c>
      <c r="AG3278" s="94">
        <f>IF((AF3278-AE3278) &gt; 1,0,IF((AF3278-AE3278)&lt;0,AE3278-AF3278,AF3278-AE3278))</f>
        <v>0</v>
      </c>
      <c r="AH3278" s="94">
        <v>0.02</v>
      </c>
    </row>
    <row r="3279" spans="1:34" s="74" customFormat="1" x14ac:dyDescent="0.55000000000000004">
      <c r="A3279" s="108"/>
      <c r="B3279" s="109"/>
      <c r="C3279" s="102"/>
      <c r="D3279" s="90"/>
      <c r="E3279" s="102"/>
      <c r="F3279" s="102"/>
      <c r="G3279" s="102"/>
      <c r="H3279" s="102"/>
      <c r="I3279" s="98"/>
      <c r="J3279" s="102"/>
      <c r="K3279" s="94"/>
      <c r="L3279" s="94" t="s">
        <v>63</v>
      </c>
      <c r="M3279" s="94">
        <f>SUM(M3276:M3278)</f>
        <v>37500</v>
      </c>
      <c r="N3279" s="102"/>
      <c r="O3279" s="111"/>
      <c r="P3279" s="96"/>
      <c r="Q3279" s="111"/>
      <c r="R3279" s="111"/>
      <c r="S3279" s="97"/>
      <c r="T3279" s="102"/>
      <c r="U3279" s="102"/>
      <c r="V3279" s="102"/>
      <c r="W3279" s="94"/>
      <c r="X3279" s="98"/>
      <c r="Y3279" s="94"/>
      <c r="Z3279" s="94"/>
      <c r="AA3279" s="89"/>
      <c r="AB3279" s="89"/>
      <c r="AC3279" s="94"/>
      <c r="AD3279" s="94">
        <f>SUM(AD3276:AD3278)</f>
        <v>324829.09999999998</v>
      </c>
      <c r="AE3279" s="94">
        <f>SUM(AE3276:AE3278)</f>
        <v>103061.62556999999</v>
      </c>
      <c r="AF3279" s="94"/>
      <c r="AG3279" s="94">
        <f>SUM(AG3276:AG3278)</f>
        <v>0</v>
      </c>
      <c r="AH3279" s="94"/>
    </row>
    <row r="3280" spans="1:34" s="73" customFormat="1" x14ac:dyDescent="0.55000000000000004">
      <c r="A3280" s="108" t="s">
        <v>4615</v>
      </c>
      <c r="B3280" s="109">
        <v>1410</v>
      </c>
      <c r="C3280" s="102">
        <v>5418</v>
      </c>
      <c r="D3280" s="90" t="s">
        <v>4616</v>
      </c>
      <c r="E3280" s="102" t="s">
        <v>34</v>
      </c>
      <c r="F3280" s="102">
        <v>15730</v>
      </c>
      <c r="G3280" s="102">
        <v>1</v>
      </c>
      <c r="H3280" s="102">
        <v>1</v>
      </c>
      <c r="I3280" s="98">
        <v>32</v>
      </c>
      <c r="J3280" s="102" t="s">
        <v>38</v>
      </c>
      <c r="K3280" s="94">
        <f>((G3280*400)+(H3280*100))+I3280</f>
        <v>532</v>
      </c>
      <c r="L3280" s="94">
        <v>1250</v>
      </c>
      <c r="M3280" s="94">
        <f>K3280*L3280</f>
        <v>665000</v>
      </c>
      <c r="N3280" s="102"/>
      <c r="O3280" s="111"/>
      <c r="P3280" s="96"/>
      <c r="Q3280" s="111"/>
      <c r="R3280" s="111"/>
      <c r="S3280" s="97"/>
      <c r="T3280" s="102"/>
      <c r="U3280" s="102"/>
      <c r="V3280" s="102"/>
      <c r="W3280" s="94"/>
      <c r="X3280" s="98"/>
      <c r="Y3280" s="94"/>
      <c r="Z3280" s="94"/>
      <c r="AA3280" s="89"/>
      <c r="AB3280" s="89"/>
      <c r="AC3280" s="94"/>
      <c r="AD3280" s="94">
        <f>IF(AND(AC3280="",M3280=""),0,IF((AC3280=""),M3280,IF((M3280=""),AC3280,AC3280+M3280)))</f>
        <v>665000</v>
      </c>
      <c r="AE3280" s="94">
        <f>IF( (X3280=""),AD3280*1,AD3280*(X3280/100) )</f>
        <v>665000</v>
      </c>
      <c r="AF3280" s="94">
        <v>50000000</v>
      </c>
      <c r="AG3280" s="94">
        <f>IF((AF3280-AE3280) &gt; 1,0,IF((AF3280-AE3280)&lt;0,AE3280-AF3280,AF3280-AE3280))</f>
        <v>0</v>
      </c>
      <c r="AH3280" s="94">
        <v>0.01</v>
      </c>
    </row>
    <row r="3281" spans="1:34" s="73" customFormat="1" x14ac:dyDescent="0.55000000000000004">
      <c r="A3281" s="108"/>
      <c r="B3281" s="109"/>
      <c r="C3281" s="102"/>
      <c r="D3281" s="90"/>
      <c r="E3281" s="102"/>
      <c r="F3281" s="102"/>
      <c r="G3281" s="102"/>
      <c r="H3281" s="102"/>
      <c r="I3281" s="98"/>
      <c r="J3281" s="102"/>
      <c r="K3281" s="94"/>
      <c r="L3281" s="94" t="s">
        <v>63</v>
      </c>
      <c r="M3281" s="94">
        <f>SUM(M3280:M3280)</f>
        <v>665000</v>
      </c>
      <c r="N3281" s="102"/>
      <c r="O3281" s="111"/>
      <c r="P3281" s="96"/>
      <c r="Q3281" s="111"/>
      <c r="R3281" s="111"/>
      <c r="S3281" s="97"/>
      <c r="T3281" s="102"/>
      <c r="U3281" s="102"/>
      <c r="V3281" s="102"/>
      <c r="W3281" s="94"/>
      <c r="X3281" s="98"/>
      <c r="Y3281" s="94"/>
      <c r="Z3281" s="94"/>
      <c r="AA3281" s="89"/>
      <c r="AB3281" s="89"/>
      <c r="AC3281" s="94"/>
      <c r="AD3281" s="94">
        <f>SUM(AD3280:AD3280)</f>
        <v>665000</v>
      </c>
      <c r="AE3281" s="94">
        <f>SUM(AE3280:AE3280)</f>
        <v>665000</v>
      </c>
      <c r="AF3281" s="94"/>
      <c r="AG3281" s="94">
        <f>SUM(AG3280:AG3280)</f>
        <v>0</v>
      </c>
      <c r="AH3281" s="94"/>
    </row>
    <row r="3282" spans="1:34" s="73" customFormat="1" x14ac:dyDescent="0.55000000000000004">
      <c r="A3282" s="108" t="s">
        <v>4619</v>
      </c>
      <c r="B3282" s="109">
        <v>1411</v>
      </c>
      <c r="C3282" s="102">
        <v>6613</v>
      </c>
      <c r="D3282" s="90" t="s">
        <v>4620</v>
      </c>
      <c r="E3282" s="102" t="s">
        <v>34</v>
      </c>
      <c r="F3282" s="102">
        <v>23170</v>
      </c>
      <c r="G3282" s="102">
        <v>0</v>
      </c>
      <c r="H3282" s="102">
        <v>1</v>
      </c>
      <c r="I3282" s="98">
        <v>12</v>
      </c>
      <c r="J3282" s="102" t="s">
        <v>35</v>
      </c>
      <c r="K3282" s="94">
        <f>((G3282*400)+(H3282*100))+I3282</f>
        <v>112</v>
      </c>
      <c r="L3282" s="94">
        <v>650</v>
      </c>
      <c r="M3282" s="94">
        <f>K3282*L3282</f>
        <v>72800</v>
      </c>
      <c r="N3282" s="102">
        <v>1</v>
      </c>
      <c r="O3282" s="111" t="s">
        <v>4617</v>
      </c>
      <c r="P3282" s="96"/>
      <c r="Q3282" s="111" t="s">
        <v>4618</v>
      </c>
      <c r="R3282" s="111" t="s">
        <v>4621</v>
      </c>
      <c r="S3282" s="97" t="s">
        <v>4622</v>
      </c>
      <c r="T3282" s="102" t="s">
        <v>51</v>
      </c>
      <c r="U3282" s="102" t="s">
        <v>45</v>
      </c>
      <c r="V3282" s="102" t="s">
        <v>52</v>
      </c>
      <c r="W3282" s="94">
        <v>265.68</v>
      </c>
      <c r="X3282" s="98">
        <v>89.28</v>
      </c>
      <c r="Y3282" s="94">
        <v>6750</v>
      </c>
      <c r="Z3282" s="94">
        <f>W3282*Y3282</f>
        <v>1793340</v>
      </c>
      <c r="AA3282" s="89">
        <v>6</v>
      </c>
      <c r="AB3282" s="89">
        <v>6</v>
      </c>
      <c r="AC3282" s="94">
        <f>(Z3282*(100-AB3282))/100</f>
        <v>1685739.6</v>
      </c>
      <c r="AD3282" s="94">
        <f>IF(AND(AC3282="",M3282=""),0,IF((AC3282=""),M3282, IF( (M3282=""),AC3282,AC3282+M3282)))</f>
        <v>1758539.6</v>
      </c>
      <c r="AE3282" s="94">
        <f>IF( (X3282=""),AD3282*1,( M3282+(SUM(AC3282:AC3282)) )*(X3282/100) )</f>
        <v>1570024.15488</v>
      </c>
      <c r="AF3282" s="94">
        <v>50000000</v>
      </c>
      <c r="AG3282" s="94">
        <f>IF((AF3282-AE3282) &gt; 1,0,IF((AF3282-AE3282)&lt;0,AE3282-AF3282,AF3282-AE3282))</f>
        <v>0</v>
      </c>
      <c r="AH3282" s="94">
        <v>0.02</v>
      </c>
    </row>
    <row r="3283" spans="1:34" s="73" customFormat="1" x14ac:dyDescent="0.55000000000000004">
      <c r="A3283" s="108"/>
      <c r="B3283" s="109"/>
      <c r="C3283" s="102"/>
      <c r="D3283" s="90"/>
      <c r="E3283" s="102"/>
      <c r="F3283" s="102"/>
      <c r="G3283" s="102"/>
      <c r="H3283" s="102"/>
      <c r="I3283" s="98"/>
      <c r="J3283" s="102"/>
      <c r="K3283" s="94"/>
      <c r="L3283" s="94"/>
      <c r="M3283" s="94"/>
      <c r="N3283" s="102">
        <v>2</v>
      </c>
      <c r="O3283" s="111" t="s">
        <v>4617</v>
      </c>
      <c r="P3283" s="96"/>
      <c r="Q3283" s="111" t="s">
        <v>4618</v>
      </c>
      <c r="R3283" s="111" t="s">
        <v>4621</v>
      </c>
      <c r="S3283" s="97" t="s">
        <v>4623</v>
      </c>
      <c r="T3283" s="102" t="s">
        <v>343</v>
      </c>
      <c r="U3283" s="102" t="s">
        <v>45</v>
      </c>
      <c r="V3283" s="102" t="s">
        <v>52</v>
      </c>
      <c r="W3283" s="94">
        <v>31.9</v>
      </c>
      <c r="X3283" s="98">
        <v>10.72</v>
      </c>
      <c r="Y3283" s="94">
        <v>5600</v>
      </c>
      <c r="Z3283" s="94">
        <f>W3283*Y3283</f>
        <v>178640</v>
      </c>
      <c r="AA3283" s="89">
        <v>6</v>
      </c>
      <c r="AB3283" s="89">
        <v>6</v>
      </c>
      <c r="AC3283" s="94">
        <f>(Z3283*(100-AB3283))/100</f>
        <v>167921.6</v>
      </c>
      <c r="AD3283" s="94">
        <f>IF(AND(AC3283="",M3282=""),0,IF((AC3283=""),M3282, IF( (M3282=""),AC3283,AC3283+M3282)))</f>
        <v>240721.6</v>
      </c>
      <c r="AE3283" s="94">
        <f>IF( (X3283=""),AD3283*1,( M3282+(SUM(AC3283:AC3283)) )*(X3283/100) )</f>
        <v>25805.355520000001</v>
      </c>
      <c r="AF3283" s="94">
        <v>50000000</v>
      </c>
      <c r="AG3283" s="94">
        <f>IF((AF3283-AE3283) &gt; 1,0,IF((AF3283-AE3283)&lt;0,AE3283-AF3283,AF3283-AE3283))</f>
        <v>0</v>
      </c>
      <c r="AH3283" s="94">
        <v>0.02</v>
      </c>
    </row>
    <row r="3284" spans="1:34" s="73" customFormat="1" x14ac:dyDescent="0.55000000000000004">
      <c r="A3284" s="108"/>
      <c r="B3284" s="109"/>
      <c r="C3284" s="102"/>
      <c r="D3284" s="90"/>
      <c r="E3284" s="102"/>
      <c r="F3284" s="102"/>
      <c r="G3284" s="102"/>
      <c r="H3284" s="102"/>
      <c r="I3284" s="98"/>
      <c r="J3284" s="102"/>
      <c r="K3284" s="94"/>
      <c r="L3284" s="94" t="s">
        <v>63</v>
      </c>
      <c r="M3284" s="94">
        <f>SUM(M3282:M3283)</f>
        <v>72800</v>
      </c>
      <c r="N3284" s="102"/>
      <c r="O3284" s="111"/>
      <c r="P3284" s="96"/>
      <c r="Q3284" s="111"/>
      <c r="R3284" s="111"/>
      <c r="S3284" s="97"/>
      <c r="T3284" s="102"/>
      <c r="U3284" s="102"/>
      <c r="V3284" s="102"/>
      <c r="W3284" s="94"/>
      <c r="X3284" s="98"/>
      <c r="Y3284" s="94"/>
      <c r="Z3284" s="94"/>
      <c r="AA3284" s="89"/>
      <c r="AB3284" s="89"/>
      <c r="AC3284" s="94"/>
      <c r="AD3284" s="94">
        <f>SUM(AD3282:AD3283)</f>
        <v>1999261.2000000002</v>
      </c>
      <c r="AE3284" s="94">
        <f>SUM(AE3282:AE3283)</f>
        <v>1595829.5104</v>
      </c>
      <c r="AF3284" s="94"/>
      <c r="AG3284" s="94">
        <f>SUM(AG3282:AG3283)</f>
        <v>0</v>
      </c>
      <c r="AH3284" s="94"/>
    </row>
    <row r="3285" spans="1:34" s="73" customFormat="1" x14ac:dyDescent="0.55000000000000004">
      <c r="A3285" s="108"/>
      <c r="B3285" s="109">
        <v>1414</v>
      </c>
      <c r="C3285" s="102">
        <v>8051</v>
      </c>
      <c r="D3285" s="90"/>
      <c r="E3285" s="207" t="s">
        <v>67</v>
      </c>
      <c r="F3285" s="102">
        <v>3706</v>
      </c>
      <c r="G3285" s="102">
        <v>46</v>
      </c>
      <c r="H3285" s="102">
        <v>0</v>
      </c>
      <c r="I3285" s="98">
        <v>0</v>
      </c>
      <c r="J3285" s="102" t="s">
        <v>38</v>
      </c>
      <c r="K3285" s="94">
        <f>((G3285*400)+(H3285*100))+I3285</f>
        <v>18400</v>
      </c>
      <c r="L3285" s="94">
        <v>375</v>
      </c>
      <c r="M3285" s="94">
        <f>K3285*L3285</f>
        <v>6900000</v>
      </c>
      <c r="N3285" s="102"/>
      <c r="O3285" s="111"/>
      <c r="P3285" s="96"/>
      <c r="Q3285" s="111"/>
      <c r="R3285" s="111"/>
      <c r="S3285" s="97"/>
      <c r="T3285" s="102"/>
      <c r="U3285" s="102"/>
      <c r="V3285" s="102"/>
      <c r="W3285" s="94"/>
      <c r="X3285" s="98"/>
      <c r="Y3285" s="94"/>
      <c r="Z3285" s="94"/>
      <c r="AA3285" s="89"/>
      <c r="AB3285" s="89"/>
      <c r="AC3285" s="94"/>
      <c r="AD3285" s="94">
        <f>IF(AND(AC3285="",M3285=""),0,IF((AC3285=""),M3285,IF((M3285=""),AC3285,AC3285+M3285)))</f>
        <v>6900000</v>
      </c>
      <c r="AE3285" s="94">
        <f>IF( (X3285=""),AD3285*1,AD3285*(X3285/100) )</f>
        <v>6900000</v>
      </c>
      <c r="AF3285" s="94">
        <v>0</v>
      </c>
      <c r="AG3285" s="94">
        <f>IF((AF3285-AE3285) &gt; 1,0,IF((AF3285-AE3285)&lt;0,AE3285-AF3285,AF3285-AE3285))</f>
        <v>6900000</v>
      </c>
      <c r="AH3285" s="94">
        <v>0.01</v>
      </c>
    </row>
    <row r="3286" spans="1:34" s="73" customFormat="1" x14ac:dyDescent="0.55000000000000004">
      <c r="A3286" s="108"/>
      <c r="B3286" s="109"/>
      <c r="C3286" s="102"/>
      <c r="D3286" s="90"/>
      <c r="E3286" s="102"/>
      <c r="F3286" s="102"/>
      <c r="G3286" s="102"/>
      <c r="H3286" s="102"/>
      <c r="I3286" s="98"/>
      <c r="J3286" s="102"/>
      <c r="K3286" s="94"/>
      <c r="L3286" s="94" t="s">
        <v>63</v>
      </c>
      <c r="M3286" s="94">
        <f>SUM(M3285:M3285)</f>
        <v>6900000</v>
      </c>
      <c r="N3286" s="102"/>
      <c r="O3286" s="111"/>
      <c r="P3286" s="96"/>
      <c r="Q3286" s="111"/>
      <c r="R3286" s="111"/>
      <c r="S3286" s="97"/>
      <c r="T3286" s="102"/>
      <c r="U3286" s="102"/>
      <c r="V3286" s="102"/>
      <c r="W3286" s="94"/>
      <c r="X3286" s="98"/>
      <c r="Y3286" s="94"/>
      <c r="Z3286" s="94"/>
      <c r="AA3286" s="89"/>
      <c r="AB3286" s="89"/>
      <c r="AC3286" s="94"/>
      <c r="AD3286" s="94">
        <f>SUM(AD3285:AD3285)</f>
        <v>6900000</v>
      </c>
      <c r="AE3286" s="94">
        <f>SUM(AE3285:AE3285)</f>
        <v>6900000</v>
      </c>
      <c r="AF3286" s="94"/>
      <c r="AG3286" s="94">
        <f>SUM(AG3285:AG3285)</f>
        <v>6900000</v>
      </c>
      <c r="AH3286" s="94"/>
    </row>
    <row r="3287" spans="1:34" s="73" customFormat="1" x14ac:dyDescent="0.55000000000000004">
      <c r="A3287" s="108" t="s">
        <v>375</v>
      </c>
      <c r="B3287" s="109">
        <v>1412</v>
      </c>
      <c r="C3287" s="102">
        <v>9567</v>
      </c>
      <c r="D3287" s="90" t="s">
        <v>4626</v>
      </c>
      <c r="E3287" s="102" t="s">
        <v>34</v>
      </c>
      <c r="F3287" s="102">
        <v>17428</v>
      </c>
      <c r="G3287" s="102">
        <v>3</v>
      </c>
      <c r="H3287" s="102">
        <v>2</v>
      </c>
      <c r="I3287" s="98">
        <v>0</v>
      </c>
      <c r="J3287" s="102" t="s">
        <v>38</v>
      </c>
      <c r="K3287" s="94">
        <f>((G3287*400)+(H3287*100))+I3287</f>
        <v>1400</v>
      </c>
      <c r="L3287" s="94">
        <v>325</v>
      </c>
      <c r="M3287" s="94">
        <f>K3287*L3287</f>
        <v>455000</v>
      </c>
      <c r="N3287" s="102"/>
      <c r="O3287" s="111"/>
      <c r="P3287" s="96"/>
      <c r="Q3287" s="111"/>
      <c r="R3287" s="111"/>
      <c r="S3287" s="97"/>
      <c r="T3287" s="102"/>
      <c r="U3287" s="102"/>
      <c r="V3287" s="102"/>
      <c r="W3287" s="94"/>
      <c r="X3287" s="98"/>
      <c r="Y3287" s="94"/>
      <c r="Z3287" s="94"/>
      <c r="AA3287" s="89"/>
      <c r="AB3287" s="89"/>
      <c r="AC3287" s="94"/>
      <c r="AD3287" s="94">
        <f>IF(AND(AC3287="",M3287=""),0,IF((AC3287=""),M3287,IF((M3287=""),AC3287,AC3287+M3287)))</f>
        <v>455000</v>
      </c>
      <c r="AE3287" s="94">
        <f>IF( (X3287=""),AD3287*1,AD3287*(X3287/100) )</f>
        <v>455000</v>
      </c>
      <c r="AF3287" s="94">
        <v>50000000</v>
      </c>
      <c r="AG3287" s="94">
        <f>IF((AF3287-AE3287) &gt; 1,0,IF((AF3287-AE3287)&lt;0,AE3287-AF3287,AF3287-AE3287))</f>
        <v>0</v>
      </c>
      <c r="AH3287" s="94">
        <v>0.3</v>
      </c>
    </row>
    <row r="3288" spans="1:34" s="73" customFormat="1" x14ac:dyDescent="0.55000000000000004">
      <c r="A3288" s="108"/>
      <c r="B3288" s="109">
        <v>1413</v>
      </c>
      <c r="C3288" s="102">
        <v>9209</v>
      </c>
      <c r="D3288" s="90" t="s">
        <v>4627</v>
      </c>
      <c r="E3288" s="102" t="s">
        <v>34</v>
      </c>
      <c r="F3288" s="102">
        <v>22880</v>
      </c>
      <c r="G3288" s="102">
        <v>0</v>
      </c>
      <c r="H3288" s="102">
        <v>0</v>
      </c>
      <c r="I3288" s="98">
        <v>95</v>
      </c>
      <c r="J3288" s="102" t="s">
        <v>35</v>
      </c>
      <c r="K3288" s="94">
        <f>((G3288*400)+(H3288*100))+I3288</f>
        <v>95</v>
      </c>
      <c r="L3288" s="94">
        <v>400</v>
      </c>
      <c r="M3288" s="94">
        <f>K3288*L3288</f>
        <v>38000</v>
      </c>
      <c r="N3288" s="102">
        <v>1</v>
      </c>
      <c r="O3288" s="111" t="s">
        <v>4624</v>
      </c>
      <c r="P3288" s="96">
        <v>3570800346921</v>
      </c>
      <c r="Q3288" s="111" t="s">
        <v>4625</v>
      </c>
      <c r="R3288" s="111" t="s">
        <v>379</v>
      </c>
      <c r="S3288" s="97" t="s">
        <v>4628</v>
      </c>
      <c r="T3288" s="102" t="s">
        <v>51</v>
      </c>
      <c r="U3288" s="102" t="s">
        <v>45</v>
      </c>
      <c r="V3288" s="102" t="s">
        <v>52</v>
      </c>
      <c r="W3288" s="94">
        <v>143</v>
      </c>
      <c r="X3288" s="98">
        <v>85.12</v>
      </c>
      <c r="Y3288" s="94">
        <v>6750</v>
      </c>
      <c r="Z3288" s="94">
        <f>W3288*Y3288</f>
        <v>965250</v>
      </c>
      <c r="AA3288" s="89">
        <v>6</v>
      </c>
      <c r="AB3288" s="89">
        <v>6</v>
      </c>
      <c r="AC3288" s="94">
        <f>(Z3288*(100-AB3288))/100</f>
        <v>907335</v>
      </c>
      <c r="AD3288" s="94">
        <f>IF(AND(AC3288="",M3288=""),0,IF((AC3288=""),M3288, IF( (M3288=""),AC3288,AC3288+M3288)))</f>
        <v>945335</v>
      </c>
      <c r="AE3288" s="94">
        <f>IF( (X3288=""),AD3288*1,( M3288+(SUM(AC3288:AC3288)) )*(X3288/100) )</f>
        <v>804669.15200000012</v>
      </c>
      <c r="AF3288" s="94">
        <v>50000000</v>
      </c>
      <c r="AG3288" s="94">
        <f>IF((AF3288-AE3288) &gt; 1,0,IF((AF3288-AE3288)&lt;0,AE3288-AF3288,AF3288-AE3288))</f>
        <v>0</v>
      </c>
      <c r="AH3288" s="94">
        <v>0.02</v>
      </c>
    </row>
    <row r="3289" spans="1:34" s="73" customFormat="1" x14ac:dyDescent="0.55000000000000004">
      <c r="A3289" s="108"/>
      <c r="B3289" s="109"/>
      <c r="C3289" s="102"/>
      <c r="D3289" s="90"/>
      <c r="E3289" s="102"/>
      <c r="F3289" s="102"/>
      <c r="G3289" s="102"/>
      <c r="H3289" s="102"/>
      <c r="I3289" s="98"/>
      <c r="J3289" s="102"/>
      <c r="K3289" s="94"/>
      <c r="L3289" s="94"/>
      <c r="M3289" s="94"/>
      <c r="N3289" s="102">
        <v>2</v>
      </c>
      <c r="O3289" s="111" t="s">
        <v>4624</v>
      </c>
      <c r="P3289" s="96">
        <v>3570800346921</v>
      </c>
      <c r="Q3289" s="111" t="s">
        <v>4625</v>
      </c>
      <c r="R3289" s="111" t="s">
        <v>379</v>
      </c>
      <c r="S3289" s="97" t="s">
        <v>4629</v>
      </c>
      <c r="T3289" s="102" t="s">
        <v>51</v>
      </c>
      <c r="U3289" s="102" t="s">
        <v>45</v>
      </c>
      <c r="V3289" s="102" t="s">
        <v>52</v>
      </c>
      <c r="W3289" s="94">
        <v>25</v>
      </c>
      <c r="X3289" s="98">
        <v>14.88</v>
      </c>
      <c r="Y3289" s="94">
        <v>0</v>
      </c>
      <c r="Z3289" s="94">
        <f>W3289*Y3289</f>
        <v>0</v>
      </c>
      <c r="AA3289" s="89">
        <v>6</v>
      </c>
      <c r="AB3289" s="89">
        <v>6</v>
      </c>
      <c r="AC3289" s="94">
        <f>(Z3289*(100-AB3289))/100</f>
        <v>0</v>
      </c>
      <c r="AD3289" s="94">
        <f>IF(AND(AC3289="",M3288=""),0,IF((AC3289=""),M3288, IF( (M3288=""),AC3289,AC3289+M3288)))</f>
        <v>38000</v>
      </c>
      <c r="AE3289" s="94">
        <f>IF( (X3289=""),AD3289*1,( M3288+(SUM(AC3289:AC3289)) )*(X3289/100) )</f>
        <v>5654.4000000000005</v>
      </c>
      <c r="AF3289" s="94">
        <v>50000000</v>
      </c>
      <c r="AG3289" s="94">
        <f>IF((AF3289-AE3289) &gt; 1,0,IF((AF3289-AE3289)&lt;0,AE3289-AF3289,AF3289-AE3289))</f>
        <v>0</v>
      </c>
      <c r="AH3289" s="94">
        <v>0.02</v>
      </c>
    </row>
    <row r="3290" spans="1:34" s="73" customFormat="1" x14ac:dyDescent="0.55000000000000004">
      <c r="A3290" s="108"/>
      <c r="B3290" s="109"/>
      <c r="C3290" s="102"/>
      <c r="D3290" s="90"/>
      <c r="E3290" s="102"/>
      <c r="F3290" s="102"/>
      <c r="G3290" s="102"/>
      <c r="H3290" s="102"/>
      <c r="I3290" s="98"/>
      <c r="J3290" s="102"/>
      <c r="K3290" s="94"/>
      <c r="L3290" s="94" t="s">
        <v>63</v>
      </c>
      <c r="M3290" s="94">
        <f>SUM(M3287:M3289)</f>
        <v>493000</v>
      </c>
      <c r="N3290" s="102"/>
      <c r="O3290" s="111"/>
      <c r="P3290" s="96"/>
      <c r="Q3290" s="111"/>
      <c r="R3290" s="111"/>
      <c r="S3290" s="97"/>
      <c r="T3290" s="102"/>
      <c r="U3290" s="102"/>
      <c r="V3290" s="102"/>
      <c r="W3290" s="94"/>
      <c r="X3290" s="98"/>
      <c r="Y3290" s="94"/>
      <c r="Z3290" s="94"/>
      <c r="AA3290" s="89"/>
      <c r="AB3290" s="89"/>
      <c r="AC3290" s="94"/>
      <c r="AD3290" s="94">
        <f>SUM(AD3287:AD3289)</f>
        <v>1438335</v>
      </c>
      <c r="AE3290" s="94">
        <f>SUM(AE3287:AE3289)</f>
        <v>1265323.5520000001</v>
      </c>
      <c r="AF3290" s="94"/>
      <c r="AG3290" s="94">
        <f>SUM(AG3287:AG3289)</f>
        <v>0</v>
      </c>
      <c r="AH3290" s="94"/>
    </row>
    <row r="3291" spans="1:34" s="73" customFormat="1" x14ac:dyDescent="0.55000000000000004">
      <c r="A3291" s="108" t="s">
        <v>4630</v>
      </c>
      <c r="B3291" s="109">
        <v>1414</v>
      </c>
      <c r="C3291" s="102">
        <v>8051</v>
      </c>
      <c r="D3291" s="90" t="s">
        <v>4631</v>
      </c>
      <c r="E3291" s="102" t="s">
        <v>34</v>
      </c>
      <c r="F3291" s="102">
        <v>19636</v>
      </c>
      <c r="G3291" s="102">
        <v>2</v>
      </c>
      <c r="H3291" s="102">
        <v>3</v>
      </c>
      <c r="I3291" s="98">
        <v>8.5</v>
      </c>
      <c r="J3291" s="102" t="s">
        <v>38</v>
      </c>
      <c r="K3291" s="94">
        <f>((G3291*400)+(H3291*100))+I3291</f>
        <v>1108.5</v>
      </c>
      <c r="L3291" s="94">
        <v>375</v>
      </c>
      <c r="M3291" s="94">
        <f>K3291*L3291</f>
        <v>415687.5</v>
      </c>
      <c r="N3291" s="102">
        <v>1</v>
      </c>
      <c r="O3291" s="111" t="s">
        <v>561</v>
      </c>
      <c r="P3291" s="96">
        <v>3570800334558</v>
      </c>
      <c r="Q3291" s="111" t="s">
        <v>562</v>
      </c>
      <c r="R3291" s="111" t="s">
        <v>563</v>
      </c>
      <c r="S3291" s="97" t="s">
        <v>4631</v>
      </c>
      <c r="T3291" s="102" t="s">
        <v>51</v>
      </c>
      <c r="U3291" s="102" t="s">
        <v>62</v>
      </c>
      <c r="V3291" s="102"/>
      <c r="W3291" s="94"/>
      <c r="X3291" s="98"/>
      <c r="Y3291" s="94"/>
      <c r="Z3291" s="94"/>
      <c r="AA3291" s="89"/>
      <c r="AB3291" s="89"/>
      <c r="AC3291" s="94"/>
      <c r="AD3291" s="94">
        <f>IF(AND(AC3291="",M3291=""),0,IF((AC3291=""),M3291,IF((M3291=""),AC3291,AC3291+M3291)))</f>
        <v>415687.5</v>
      </c>
      <c r="AE3291" s="94">
        <f>IF( (X3291=""),AD3291*1,AD3291*(X3291/100) )</f>
        <v>415687.5</v>
      </c>
      <c r="AF3291" s="94">
        <v>50000000</v>
      </c>
      <c r="AG3291" s="94">
        <f>IF((AF3291-AE3291) &gt; 1,0,IF((AF3291-AE3291)&lt;0,AE3291-AF3291,AF3291-AE3291))</f>
        <v>0</v>
      </c>
      <c r="AH3291" s="94">
        <v>0.01</v>
      </c>
    </row>
    <row r="3292" spans="1:34" s="73" customFormat="1" x14ac:dyDescent="0.55000000000000004">
      <c r="A3292" s="108"/>
      <c r="B3292" s="109"/>
      <c r="C3292" s="102"/>
      <c r="D3292" s="90"/>
      <c r="E3292" s="102"/>
      <c r="F3292" s="102"/>
      <c r="G3292" s="102"/>
      <c r="H3292" s="102"/>
      <c r="I3292" s="98"/>
      <c r="J3292" s="102"/>
      <c r="K3292" s="94"/>
      <c r="L3292" s="94" t="s">
        <v>63</v>
      </c>
      <c r="M3292" s="94">
        <f>SUM(M3291:M3291)</f>
        <v>415687.5</v>
      </c>
      <c r="N3292" s="102"/>
      <c r="O3292" s="111"/>
      <c r="P3292" s="96"/>
      <c r="Q3292" s="111"/>
      <c r="R3292" s="111"/>
      <c r="S3292" s="97"/>
      <c r="T3292" s="102"/>
      <c r="U3292" s="102"/>
      <c r="V3292" s="102"/>
      <c r="W3292" s="94"/>
      <c r="X3292" s="98"/>
      <c r="Y3292" s="94"/>
      <c r="Z3292" s="94"/>
      <c r="AA3292" s="89"/>
      <c r="AB3292" s="89"/>
      <c r="AC3292" s="94"/>
      <c r="AD3292" s="94">
        <f>SUM(AD3291:AD3291)</f>
        <v>415687.5</v>
      </c>
      <c r="AE3292" s="94">
        <f>SUM(AE3291:AE3291)</f>
        <v>415687.5</v>
      </c>
      <c r="AF3292" s="94"/>
      <c r="AG3292" s="94">
        <f>SUM(AG3291:AG3291)</f>
        <v>0</v>
      </c>
      <c r="AH3292" s="94"/>
    </row>
    <row r="3293" spans="1:34" s="73" customFormat="1" x14ac:dyDescent="0.55000000000000004">
      <c r="A3293" s="108" t="s">
        <v>4632</v>
      </c>
      <c r="B3293" s="109">
        <v>1415</v>
      </c>
      <c r="C3293" s="102">
        <v>6323</v>
      </c>
      <c r="D3293" s="90" t="s">
        <v>4633</v>
      </c>
      <c r="E3293" s="102" t="s">
        <v>37</v>
      </c>
      <c r="F3293" s="102">
        <v>5475</v>
      </c>
      <c r="G3293" s="102">
        <v>4</v>
      </c>
      <c r="H3293" s="102">
        <v>0</v>
      </c>
      <c r="I3293" s="98">
        <v>71</v>
      </c>
      <c r="J3293" s="102" t="s">
        <v>38</v>
      </c>
      <c r="K3293" s="94">
        <f>((G3293*400)+(H3293*100))+I3293</f>
        <v>1671</v>
      </c>
      <c r="L3293" s="94">
        <v>400</v>
      </c>
      <c r="M3293" s="94">
        <f>K3293*L3293</f>
        <v>668400</v>
      </c>
      <c r="N3293" s="102"/>
      <c r="O3293" s="111"/>
      <c r="P3293" s="96"/>
      <c r="Q3293" s="111"/>
      <c r="R3293" s="111"/>
      <c r="S3293" s="97"/>
      <c r="T3293" s="102"/>
      <c r="U3293" s="102"/>
      <c r="V3293" s="102"/>
      <c r="W3293" s="94"/>
      <c r="X3293" s="98"/>
      <c r="Y3293" s="94"/>
      <c r="Z3293" s="94"/>
      <c r="AA3293" s="89"/>
      <c r="AB3293" s="89"/>
      <c r="AC3293" s="94"/>
      <c r="AD3293" s="94">
        <f>IF(AND(AC3293="",M3293=""),0,IF((AC3293=""),M3293,IF((M3293=""),AC3293,AC3293+M3293)))</f>
        <v>668400</v>
      </c>
      <c r="AE3293" s="94">
        <f>IF( (X3293=""),AD3293*1,AD3293*(X3293/100) )</f>
        <v>668400</v>
      </c>
      <c r="AF3293" s="94">
        <v>0</v>
      </c>
      <c r="AG3293" s="94">
        <f>IF((AF3293-AE3293) &gt; 1,0,IF((AF3293-AE3293)&lt;0,AE3293-AF3293,AF3293-AE3293))</f>
        <v>668400</v>
      </c>
      <c r="AH3293" s="94">
        <v>0.01</v>
      </c>
    </row>
    <row r="3294" spans="1:34" s="73" customFormat="1" x14ac:dyDescent="0.55000000000000004">
      <c r="A3294" s="108"/>
      <c r="B3294" s="109"/>
      <c r="C3294" s="102"/>
      <c r="D3294" s="90"/>
      <c r="E3294" s="102"/>
      <c r="F3294" s="102"/>
      <c r="G3294" s="102"/>
      <c r="H3294" s="102"/>
      <c r="I3294" s="98"/>
      <c r="J3294" s="102"/>
      <c r="K3294" s="94"/>
      <c r="L3294" s="94" t="s">
        <v>63</v>
      </c>
      <c r="M3294" s="94">
        <f>SUM(M3293:M3293)</f>
        <v>668400</v>
      </c>
      <c r="N3294" s="102"/>
      <c r="O3294" s="111"/>
      <c r="P3294" s="96"/>
      <c r="Q3294" s="111"/>
      <c r="R3294" s="111"/>
      <c r="S3294" s="97"/>
      <c r="T3294" s="102"/>
      <c r="U3294" s="102"/>
      <c r="V3294" s="102"/>
      <c r="W3294" s="94"/>
      <c r="X3294" s="98"/>
      <c r="Y3294" s="94"/>
      <c r="Z3294" s="94"/>
      <c r="AA3294" s="89"/>
      <c r="AB3294" s="89"/>
      <c r="AC3294" s="94"/>
      <c r="AD3294" s="94">
        <f>SUM(AD3293:AD3293)</f>
        <v>668400</v>
      </c>
      <c r="AE3294" s="94">
        <f>SUM(AE3293:AE3293)</f>
        <v>668400</v>
      </c>
      <c r="AF3294" s="94"/>
      <c r="AG3294" s="94">
        <f>SUM(AG3293:AG3293)</f>
        <v>668400</v>
      </c>
      <c r="AH3294" s="94"/>
    </row>
    <row r="3295" spans="1:34" s="73" customFormat="1" x14ac:dyDescent="0.55000000000000004">
      <c r="A3295" s="108" t="s">
        <v>4636</v>
      </c>
      <c r="B3295" s="109">
        <v>1416</v>
      </c>
      <c r="C3295" s="102">
        <v>6650</v>
      </c>
      <c r="D3295" s="90" t="s">
        <v>4637</v>
      </c>
      <c r="E3295" s="102" t="s">
        <v>34</v>
      </c>
      <c r="F3295" s="102">
        <v>23237</v>
      </c>
      <c r="G3295" s="102">
        <v>5</v>
      </c>
      <c r="H3295" s="102">
        <v>2</v>
      </c>
      <c r="I3295" s="98">
        <v>79</v>
      </c>
      <c r="J3295" s="102" t="s">
        <v>35</v>
      </c>
      <c r="K3295" s="94">
        <f>((G3295*400)+(H3295*100))+I3295</f>
        <v>2279</v>
      </c>
      <c r="L3295" s="94">
        <v>375</v>
      </c>
      <c r="M3295" s="94">
        <f>K3295*L3295</f>
        <v>854625</v>
      </c>
      <c r="N3295" s="102">
        <v>1</v>
      </c>
      <c r="O3295" s="111" t="s">
        <v>4634</v>
      </c>
      <c r="P3295" s="96">
        <v>1570701280143</v>
      </c>
      <c r="Q3295" s="111" t="s">
        <v>4635</v>
      </c>
      <c r="R3295" s="111" t="s">
        <v>4638</v>
      </c>
      <c r="S3295" s="97" t="s">
        <v>4639</v>
      </c>
      <c r="T3295" s="102" t="s">
        <v>51</v>
      </c>
      <c r="U3295" s="102" t="s">
        <v>74</v>
      </c>
      <c r="V3295" s="102" t="s">
        <v>52</v>
      </c>
      <c r="W3295" s="94">
        <v>30.24</v>
      </c>
      <c r="X3295" s="98">
        <v>17.71</v>
      </c>
      <c r="Y3295" s="94">
        <v>6750</v>
      </c>
      <c r="Z3295" s="94">
        <f>W3295*Y3295</f>
        <v>204120</v>
      </c>
      <c r="AA3295" s="89">
        <v>21</v>
      </c>
      <c r="AB3295" s="89">
        <v>93</v>
      </c>
      <c r="AC3295" s="94">
        <f>(Z3295*(100-AB3295))/100</f>
        <v>14288.4</v>
      </c>
      <c r="AD3295" s="94">
        <f>IF(AND(AC3295="",M3295=""),0,IF((AC3295=""),M3295, IF( (M3295=""),AC3295,AC3295+M3295)))</f>
        <v>868913.4</v>
      </c>
      <c r="AE3295" s="94">
        <f>IF( (X3295=""),AD3295*1,( M3295+(SUM(AC3295:AC3295)) )*(X3295/100) )</f>
        <v>153884.56314000001</v>
      </c>
      <c r="AF3295" s="94">
        <v>50000000</v>
      </c>
      <c r="AG3295" s="94">
        <f>IF((AF3295-AE3295) &gt; 1,0,IF((AF3295-AE3295)&lt;0,AE3295-AF3295,AF3295-AE3295))</f>
        <v>0</v>
      </c>
      <c r="AH3295" s="94">
        <v>0.02</v>
      </c>
    </row>
    <row r="3296" spans="1:34" s="73" customFormat="1" x14ac:dyDescent="0.55000000000000004">
      <c r="A3296" s="108"/>
      <c r="B3296" s="109"/>
      <c r="C3296" s="102"/>
      <c r="D3296" s="90"/>
      <c r="E3296" s="102"/>
      <c r="F3296" s="102"/>
      <c r="G3296" s="102"/>
      <c r="H3296" s="102"/>
      <c r="I3296" s="98"/>
      <c r="J3296" s="102"/>
      <c r="K3296" s="94"/>
      <c r="L3296" s="94"/>
      <c r="M3296" s="94"/>
      <c r="N3296" s="102">
        <v>2</v>
      </c>
      <c r="O3296" s="111" t="s">
        <v>4634</v>
      </c>
      <c r="P3296" s="96">
        <v>1570701280143</v>
      </c>
      <c r="Q3296" s="111" t="s">
        <v>4635</v>
      </c>
      <c r="R3296" s="111" t="s">
        <v>4638</v>
      </c>
      <c r="S3296" s="97" t="s">
        <v>4640</v>
      </c>
      <c r="T3296" s="102" t="s">
        <v>51</v>
      </c>
      <c r="U3296" s="102" t="s">
        <v>74</v>
      </c>
      <c r="V3296" s="102" t="s">
        <v>52</v>
      </c>
      <c r="W3296" s="94">
        <v>79.040000000000006</v>
      </c>
      <c r="X3296" s="98">
        <v>46.29</v>
      </c>
      <c r="Y3296" s="94">
        <v>6750</v>
      </c>
      <c r="Z3296" s="94">
        <f>W3296*Y3296</f>
        <v>533520</v>
      </c>
      <c r="AA3296" s="89">
        <v>21</v>
      </c>
      <c r="AB3296" s="89">
        <v>93</v>
      </c>
      <c r="AC3296" s="94">
        <f>(Z3296*(100-AB3296))/100</f>
        <v>37346.400000000001</v>
      </c>
      <c r="AD3296" s="94">
        <f>IF(AND(AC3296="",M3295=""),0,IF((AC3296=""),M3295, IF( (M3295=""),AC3296,AC3296+M3295)))</f>
        <v>891971.4</v>
      </c>
      <c r="AE3296" s="94">
        <f>IF( (X3296=""),AD3296*1,( M3295+(SUM(AC3296:AC3296)) )*(X3296/100) )</f>
        <v>412893.56105999998</v>
      </c>
      <c r="AF3296" s="94">
        <v>50000000</v>
      </c>
      <c r="AG3296" s="94">
        <f>IF((AF3296-AE3296) &gt; 1,0,IF((AF3296-AE3296)&lt;0,AE3296-AF3296,AF3296-AE3296))</f>
        <v>0</v>
      </c>
      <c r="AH3296" s="94">
        <v>0.02</v>
      </c>
    </row>
    <row r="3297" spans="1:34" s="73" customFormat="1" x14ac:dyDescent="0.55000000000000004">
      <c r="A3297" s="108"/>
      <c r="B3297" s="109"/>
      <c r="C3297" s="102"/>
      <c r="D3297" s="90"/>
      <c r="E3297" s="102"/>
      <c r="F3297" s="102"/>
      <c r="G3297" s="102"/>
      <c r="H3297" s="102"/>
      <c r="I3297" s="98"/>
      <c r="J3297" s="102"/>
      <c r="K3297" s="94"/>
      <c r="L3297" s="94"/>
      <c r="M3297" s="94"/>
      <c r="N3297" s="102">
        <v>3</v>
      </c>
      <c r="O3297" s="111" t="s">
        <v>4634</v>
      </c>
      <c r="P3297" s="96">
        <v>1570701280143</v>
      </c>
      <c r="Q3297" s="111" t="s">
        <v>4635</v>
      </c>
      <c r="R3297" s="111" t="s">
        <v>4638</v>
      </c>
      <c r="S3297" s="97" t="s">
        <v>4641</v>
      </c>
      <c r="T3297" s="102" t="s">
        <v>51</v>
      </c>
      <c r="U3297" s="102" t="s">
        <v>74</v>
      </c>
      <c r="V3297" s="102" t="s">
        <v>52</v>
      </c>
      <c r="W3297" s="94">
        <v>61.48</v>
      </c>
      <c r="X3297" s="98">
        <v>36</v>
      </c>
      <c r="Y3297" s="94">
        <v>6750</v>
      </c>
      <c r="Z3297" s="94">
        <f>W3297*Y3297</f>
        <v>414990</v>
      </c>
      <c r="AA3297" s="89">
        <v>21</v>
      </c>
      <c r="AB3297" s="89">
        <v>93</v>
      </c>
      <c r="AC3297" s="94">
        <f>(Z3297*(100-AB3297))/100</f>
        <v>29049.3</v>
      </c>
      <c r="AD3297" s="94">
        <f>IF(AND(AC3297="",M3295=""),0,IF((AC3297=""),M3295, IF( (M3295=""),AC3297,AC3297+M3295)))</f>
        <v>883674.3</v>
      </c>
      <c r="AE3297" s="94">
        <f>IF( (X3297=""),AD3297*1,( M3295+(SUM(AC3297:AC3297)) )*(X3297/100) )</f>
        <v>318122.74800000002</v>
      </c>
      <c r="AF3297" s="94">
        <v>50000000</v>
      </c>
      <c r="AG3297" s="94">
        <f>IF((AF3297-AE3297) &gt; 1,0,IF((AF3297-AE3297)&lt;0,AE3297-AF3297,AF3297-AE3297))</f>
        <v>0</v>
      </c>
      <c r="AH3297" s="94">
        <v>0.02</v>
      </c>
    </row>
    <row r="3298" spans="1:34" s="73" customFormat="1" x14ac:dyDescent="0.55000000000000004">
      <c r="A3298" s="108"/>
      <c r="B3298" s="109"/>
      <c r="C3298" s="102"/>
      <c r="D3298" s="90"/>
      <c r="E3298" s="102"/>
      <c r="F3298" s="102"/>
      <c r="G3298" s="102"/>
      <c r="H3298" s="102"/>
      <c r="I3298" s="98"/>
      <c r="J3298" s="102"/>
      <c r="K3298" s="94"/>
      <c r="L3298" s="94" t="s">
        <v>63</v>
      </c>
      <c r="M3298" s="94">
        <f>SUM(M3295:M3297)</f>
        <v>854625</v>
      </c>
      <c r="N3298" s="102"/>
      <c r="O3298" s="111"/>
      <c r="P3298" s="96"/>
      <c r="Q3298" s="111"/>
      <c r="R3298" s="111"/>
      <c r="S3298" s="97"/>
      <c r="T3298" s="102"/>
      <c r="U3298" s="102"/>
      <c r="V3298" s="102"/>
      <c r="W3298" s="94"/>
      <c r="X3298" s="98"/>
      <c r="Y3298" s="94"/>
      <c r="Z3298" s="94"/>
      <c r="AA3298" s="89"/>
      <c r="AB3298" s="89"/>
      <c r="AC3298" s="94"/>
      <c r="AD3298" s="94">
        <f>SUM(AD3295:AD3297)</f>
        <v>2644559.1</v>
      </c>
      <c r="AE3298" s="94">
        <f>SUM(AE3295:AE3297)</f>
        <v>884900.87219999998</v>
      </c>
      <c r="AF3298" s="94"/>
      <c r="AG3298" s="94">
        <f>SUM(AG3295:AG3297)</f>
        <v>0</v>
      </c>
      <c r="AH3298" s="94"/>
    </row>
    <row r="3299" spans="1:34" s="73" customFormat="1" x14ac:dyDescent="0.55000000000000004">
      <c r="A3299" s="108" t="s">
        <v>4642</v>
      </c>
      <c r="B3299" s="109">
        <v>1417</v>
      </c>
      <c r="C3299" s="102">
        <v>5083</v>
      </c>
      <c r="D3299" s="90" t="s">
        <v>4643</v>
      </c>
      <c r="E3299" s="102" t="s">
        <v>34</v>
      </c>
      <c r="F3299" s="102">
        <v>16678</v>
      </c>
      <c r="G3299" s="102">
        <v>29</v>
      </c>
      <c r="H3299" s="102">
        <v>3</v>
      </c>
      <c r="I3299" s="98">
        <v>47</v>
      </c>
      <c r="J3299" s="102" t="s">
        <v>38</v>
      </c>
      <c r="K3299" s="94">
        <f>((G3299*400)+(H3299*100))+I3299</f>
        <v>11947</v>
      </c>
      <c r="L3299" s="94">
        <v>275</v>
      </c>
      <c r="M3299" s="94">
        <f>K3299*L3299</f>
        <v>3285425</v>
      </c>
      <c r="N3299" s="102"/>
      <c r="O3299" s="111"/>
      <c r="P3299" s="96"/>
      <c r="Q3299" s="111"/>
      <c r="R3299" s="111"/>
      <c r="S3299" s="97"/>
      <c r="T3299" s="102"/>
      <c r="U3299" s="102"/>
      <c r="V3299" s="102"/>
      <c r="W3299" s="94"/>
      <c r="X3299" s="98"/>
      <c r="Y3299" s="94"/>
      <c r="Z3299" s="94"/>
      <c r="AA3299" s="89"/>
      <c r="AB3299" s="89"/>
      <c r="AC3299" s="94"/>
      <c r="AD3299" s="94">
        <f>IF(AND(AC3299="",M3299=""),0,IF((AC3299=""),M3299,IF((M3299=""),AC3299,AC3299+M3299)))</f>
        <v>3285425</v>
      </c>
      <c r="AE3299" s="94">
        <f>IF( (X3299=""),AD3299*1,AD3299*(X3299/100) )</f>
        <v>3285425</v>
      </c>
      <c r="AF3299" s="94">
        <v>50000000</v>
      </c>
      <c r="AG3299" s="94">
        <f>IF((AF3299-AE3299) &gt; 1,0,IF((AF3299-AE3299)&lt;0,AE3299-AF3299,AF3299-AE3299))</f>
        <v>0</v>
      </c>
      <c r="AH3299" s="94">
        <v>0.3</v>
      </c>
    </row>
    <row r="3300" spans="1:34" s="73" customFormat="1" x14ac:dyDescent="0.55000000000000004">
      <c r="A3300" s="108"/>
      <c r="B3300" s="109">
        <v>1418</v>
      </c>
      <c r="C3300" s="102">
        <v>5084</v>
      </c>
      <c r="D3300" s="90" t="s">
        <v>4644</v>
      </c>
      <c r="E3300" s="102" t="s">
        <v>34</v>
      </c>
      <c r="F3300" s="102">
        <v>16682</v>
      </c>
      <c r="G3300" s="102">
        <v>29</v>
      </c>
      <c r="H3300" s="102">
        <v>3</v>
      </c>
      <c r="I3300" s="98">
        <v>71</v>
      </c>
      <c r="J3300" s="102" t="s">
        <v>38</v>
      </c>
      <c r="K3300" s="94">
        <f>((G3300*400)+(H3300*100))+I3300</f>
        <v>11971</v>
      </c>
      <c r="L3300" s="94">
        <v>275</v>
      </c>
      <c r="M3300" s="94">
        <f>K3300*L3300</f>
        <v>3292025</v>
      </c>
      <c r="N3300" s="102"/>
      <c r="O3300" s="111"/>
      <c r="P3300" s="96"/>
      <c r="Q3300" s="111"/>
      <c r="R3300" s="111"/>
      <c r="S3300" s="97"/>
      <c r="T3300" s="102"/>
      <c r="U3300" s="102"/>
      <c r="V3300" s="102"/>
      <c r="W3300" s="94"/>
      <c r="X3300" s="98"/>
      <c r="Y3300" s="94"/>
      <c r="Z3300" s="94"/>
      <c r="AA3300" s="89"/>
      <c r="AB3300" s="89"/>
      <c r="AC3300" s="94"/>
      <c r="AD3300" s="94">
        <f>IF(AND(AC3300="",M3300=""),0,IF((AC3300=""),M3300,IF((M3300=""),AC3300,AC3300+M3300)))</f>
        <v>3292025</v>
      </c>
      <c r="AE3300" s="94">
        <f>IF( (X3300=""),AD3300*1,AD3300*(X3300/100) )</f>
        <v>3292025</v>
      </c>
      <c r="AF3300" s="94">
        <v>50000000</v>
      </c>
      <c r="AG3300" s="94">
        <f>IF((AF3300-AE3300) &gt; 1,0,IF((AF3300-AE3300)&lt;0,AE3300-AF3300,AF3300-AE3300))</f>
        <v>0</v>
      </c>
      <c r="AH3300" s="94">
        <v>0.3</v>
      </c>
    </row>
    <row r="3301" spans="1:34" s="73" customFormat="1" x14ac:dyDescent="0.55000000000000004">
      <c r="A3301" s="108"/>
      <c r="B3301" s="109"/>
      <c r="C3301" s="102"/>
      <c r="D3301" s="90"/>
      <c r="E3301" s="102"/>
      <c r="F3301" s="102"/>
      <c r="G3301" s="102"/>
      <c r="H3301" s="102"/>
      <c r="I3301" s="98"/>
      <c r="J3301" s="102"/>
      <c r="K3301" s="94"/>
      <c r="L3301" s="94" t="s">
        <v>63</v>
      </c>
      <c r="M3301" s="94">
        <f>SUM(M3299:M3300)</f>
        <v>6577450</v>
      </c>
      <c r="N3301" s="102"/>
      <c r="O3301" s="111"/>
      <c r="P3301" s="96"/>
      <c r="Q3301" s="111"/>
      <c r="R3301" s="111"/>
      <c r="S3301" s="97"/>
      <c r="T3301" s="102"/>
      <c r="U3301" s="102"/>
      <c r="V3301" s="102"/>
      <c r="W3301" s="94"/>
      <c r="X3301" s="98"/>
      <c r="Y3301" s="94"/>
      <c r="Z3301" s="94"/>
      <c r="AA3301" s="89"/>
      <c r="AB3301" s="89"/>
      <c r="AC3301" s="94"/>
      <c r="AD3301" s="94">
        <f>SUM(AD3299:AD3300)</f>
        <v>6577450</v>
      </c>
      <c r="AE3301" s="94">
        <f>SUM(AE3299:AE3300)</f>
        <v>6577450</v>
      </c>
      <c r="AF3301" s="94"/>
      <c r="AG3301" s="94">
        <f>SUM(AG3299:AG3300)</f>
        <v>0</v>
      </c>
      <c r="AH3301" s="94"/>
    </row>
    <row r="3302" spans="1:34" s="99" customFormat="1" x14ac:dyDescent="0.55000000000000004">
      <c r="A3302" s="107" t="s">
        <v>15621</v>
      </c>
      <c r="B3302" s="161">
        <v>1586</v>
      </c>
      <c r="C3302" s="161">
        <v>10668</v>
      </c>
      <c r="D3302" s="162" t="s">
        <v>7460</v>
      </c>
      <c r="E3302" s="161" t="s">
        <v>34</v>
      </c>
      <c r="F3302" s="161">
        <v>20334</v>
      </c>
      <c r="G3302" s="161">
        <v>3</v>
      </c>
      <c r="H3302" s="161">
        <v>3</v>
      </c>
      <c r="I3302" s="163">
        <v>25</v>
      </c>
      <c r="J3302" s="161" t="s">
        <v>62</v>
      </c>
      <c r="K3302" s="121">
        <f>((G3302*400)+(H3302*100))+I3302</f>
        <v>1525</v>
      </c>
      <c r="L3302" s="121">
        <v>3600</v>
      </c>
      <c r="M3302" s="121">
        <f>K3302*L3302</f>
        <v>5490000</v>
      </c>
      <c r="N3302" s="161"/>
      <c r="O3302" s="164"/>
      <c r="P3302" s="165"/>
      <c r="Q3302" s="164"/>
      <c r="R3302" s="164"/>
      <c r="S3302" s="166"/>
      <c r="T3302" s="161"/>
      <c r="U3302" s="161"/>
      <c r="V3302" s="161"/>
      <c r="W3302" s="121"/>
      <c r="X3302" s="163"/>
      <c r="Y3302" s="121"/>
      <c r="Z3302" s="121"/>
      <c r="AA3302" s="167"/>
      <c r="AB3302" s="167"/>
      <c r="AC3302" s="121"/>
      <c r="AD3302" s="121">
        <f>IF(AND(AC3302="",M3302=""),0,IF((AC3302=""),M3302,IF((M3302=""),AC3302,AC3302+M3302)))</f>
        <v>5490000</v>
      </c>
      <c r="AE3302" s="121">
        <f>IF( (X3302=""),AD3302*1,AD3302*(X3302/100) )</f>
        <v>5490000</v>
      </c>
      <c r="AF3302" s="121">
        <v>0</v>
      </c>
      <c r="AG3302" s="121">
        <f>IF((AF3302-AE3302) &gt; 1,0,IF((AF3302-AE3302)&lt;0,AE3302-AF3302,AF3302-AE3302))</f>
        <v>5490000</v>
      </c>
      <c r="AH3302" s="121">
        <v>0.3</v>
      </c>
    </row>
    <row r="3303" spans="1:34" s="99" customFormat="1" x14ac:dyDescent="0.55000000000000004">
      <c r="A3303" s="107"/>
      <c r="B3303" s="161">
        <v>1587</v>
      </c>
      <c r="C3303" s="161">
        <v>10667</v>
      </c>
      <c r="D3303" s="162" t="s">
        <v>7461</v>
      </c>
      <c r="E3303" s="161" t="s">
        <v>34</v>
      </c>
      <c r="F3303" s="161">
        <v>20335</v>
      </c>
      <c r="G3303" s="161">
        <v>3</v>
      </c>
      <c r="H3303" s="161">
        <v>3</v>
      </c>
      <c r="I3303" s="163">
        <v>25</v>
      </c>
      <c r="J3303" s="161" t="s">
        <v>62</v>
      </c>
      <c r="K3303" s="121">
        <f>((G3303*400)+(H3303*100))+I3303</f>
        <v>1525</v>
      </c>
      <c r="L3303" s="121">
        <v>5400</v>
      </c>
      <c r="M3303" s="121">
        <f>K3303*L3303</f>
        <v>8235000</v>
      </c>
      <c r="N3303" s="161"/>
      <c r="O3303" s="164"/>
      <c r="P3303" s="165"/>
      <c r="Q3303" s="164"/>
      <c r="R3303" s="164"/>
      <c r="S3303" s="166"/>
      <c r="T3303" s="161"/>
      <c r="U3303" s="161"/>
      <c r="V3303" s="161"/>
      <c r="W3303" s="121"/>
      <c r="X3303" s="163"/>
      <c r="Y3303" s="121"/>
      <c r="Z3303" s="121"/>
      <c r="AA3303" s="167"/>
      <c r="AB3303" s="167"/>
      <c r="AC3303" s="121"/>
      <c r="AD3303" s="121">
        <f>IF(AND(AC3303="",M3303=""),0,IF((AC3303=""),M3303,IF((M3303=""),AC3303,AC3303+M3303)))</f>
        <v>8235000</v>
      </c>
      <c r="AE3303" s="121">
        <f>IF( (X3303=""),AD3303*1,AD3303*(X3303/100) )</f>
        <v>8235000</v>
      </c>
      <c r="AF3303" s="121">
        <v>0</v>
      </c>
      <c r="AG3303" s="121">
        <f>IF((AF3303-AE3303) &gt; 1,0,IF((AF3303-AE3303)&lt;0,AE3303-AF3303,AF3303-AE3303))</f>
        <v>8235000</v>
      </c>
      <c r="AH3303" s="121">
        <v>0.3</v>
      </c>
    </row>
    <row r="3304" spans="1:34" s="99" customFormat="1" x14ac:dyDescent="0.55000000000000004">
      <c r="A3304" s="107"/>
      <c r="B3304" s="161"/>
      <c r="C3304" s="161"/>
      <c r="D3304" s="162"/>
      <c r="E3304" s="161"/>
      <c r="F3304" s="161"/>
      <c r="G3304" s="161"/>
      <c r="H3304" s="161"/>
      <c r="I3304" s="163"/>
      <c r="J3304" s="161"/>
      <c r="K3304" s="121"/>
      <c r="L3304" s="121" t="s">
        <v>63</v>
      </c>
      <c r="M3304" s="121">
        <f>SUM(M3302:M3303)</f>
        <v>13725000</v>
      </c>
      <c r="N3304" s="161"/>
      <c r="O3304" s="164"/>
      <c r="P3304" s="165"/>
      <c r="Q3304" s="164"/>
      <c r="R3304" s="164"/>
      <c r="S3304" s="166"/>
      <c r="T3304" s="161"/>
      <c r="U3304" s="161"/>
      <c r="V3304" s="161"/>
      <c r="W3304" s="121"/>
      <c r="X3304" s="163"/>
      <c r="Y3304" s="121"/>
      <c r="Z3304" s="121"/>
      <c r="AA3304" s="167"/>
      <c r="AB3304" s="167"/>
      <c r="AC3304" s="121"/>
      <c r="AD3304" s="121"/>
      <c r="AE3304" s="121">
        <f>SUM(AE3302:AE3303)</f>
        <v>13725000</v>
      </c>
      <c r="AF3304" s="121"/>
      <c r="AG3304" s="121">
        <f>SUM(AG3302:AG3303)</f>
        <v>13725000</v>
      </c>
      <c r="AH3304" s="121"/>
    </row>
    <row r="3305" spans="1:34" s="73" customFormat="1" x14ac:dyDescent="0.55000000000000004">
      <c r="A3305" s="108" t="s">
        <v>4645</v>
      </c>
      <c r="B3305" s="109">
        <v>1419</v>
      </c>
      <c r="C3305" s="102">
        <v>4995</v>
      </c>
      <c r="D3305" s="90" t="s">
        <v>4646</v>
      </c>
      <c r="E3305" s="102" t="s">
        <v>34</v>
      </c>
      <c r="F3305" s="102">
        <v>22054</v>
      </c>
      <c r="G3305" s="102">
        <v>0</v>
      </c>
      <c r="H3305" s="102">
        <v>3</v>
      </c>
      <c r="I3305" s="98">
        <v>90</v>
      </c>
      <c r="J3305" s="102" t="s">
        <v>38</v>
      </c>
      <c r="K3305" s="94">
        <f>((G3305*400)+(H3305*100))+I3305</f>
        <v>390</v>
      </c>
      <c r="L3305" s="94">
        <v>450</v>
      </c>
      <c r="M3305" s="94">
        <f>K3305*L3305</f>
        <v>175500</v>
      </c>
      <c r="N3305" s="102"/>
      <c r="O3305" s="111"/>
      <c r="P3305" s="96"/>
      <c r="Q3305" s="111"/>
      <c r="R3305" s="111"/>
      <c r="S3305" s="97"/>
      <c r="T3305" s="102"/>
      <c r="U3305" s="102"/>
      <c r="V3305" s="102"/>
      <c r="W3305" s="94"/>
      <c r="X3305" s="98"/>
      <c r="Y3305" s="94"/>
      <c r="Z3305" s="94"/>
      <c r="AA3305" s="89"/>
      <c r="AB3305" s="89"/>
      <c r="AC3305" s="94"/>
      <c r="AD3305" s="94">
        <f>IF(AND(AC3305="",M3305=""),0,IF((AC3305=""),M3305,IF((M3305=""),AC3305,AC3305+M3305)))</f>
        <v>175500</v>
      </c>
      <c r="AE3305" s="94">
        <f>IF( (X3305=""),AD3305*1,AD3305*(X3305/100) )</f>
        <v>175500</v>
      </c>
      <c r="AF3305" s="94">
        <v>50000000</v>
      </c>
      <c r="AG3305" s="94">
        <f>IF((AF3305-AE3305) &gt; 1,0,IF((AF3305-AE3305)&lt;0,AE3305-AF3305,AF3305-AE3305))</f>
        <v>0</v>
      </c>
      <c r="AH3305" s="94">
        <v>0.01</v>
      </c>
    </row>
    <row r="3306" spans="1:34" s="73" customFormat="1" x14ac:dyDescent="0.55000000000000004">
      <c r="A3306" s="108"/>
      <c r="B3306" s="109"/>
      <c r="C3306" s="102"/>
      <c r="D3306" s="90"/>
      <c r="E3306" s="102"/>
      <c r="F3306" s="102"/>
      <c r="G3306" s="102"/>
      <c r="H3306" s="102"/>
      <c r="I3306" s="98"/>
      <c r="J3306" s="102"/>
      <c r="K3306" s="94"/>
      <c r="L3306" s="94" t="s">
        <v>63</v>
      </c>
      <c r="M3306" s="94">
        <f>SUM(M3305:M3305)</f>
        <v>175500</v>
      </c>
      <c r="N3306" s="102"/>
      <c r="O3306" s="111"/>
      <c r="P3306" s="96"/>
      <c r="Q3306" s="111"/>
      <c r="R3306" s="111"/>
      <c r="S3306" s="97"/>
      <c r="T3306" s="102"/>
      <c r="U3306" s="102"/>
      <c r="V3306" s="102"/>
      <c r="W3306" s="94"/>
      <c r="X3306" s="98"/>
      <c r="Y3306" s="94"/>
      <c r="Z3306" s="94"/>
      <c r="AA3306" s="89"/>
      <c r="AB3306" s="89"/>
      <c r="AC3306" s="94"/>
      <c r="AD3306" s="94">
        <f>SUM(AD3305:AD3305)</f>
        <v>175500</v>
      </c>
      <c r="AE3306" s="94">
        <f>SUM(AE3305:AE3305)</f>
        <v>175500</v>
      </c>
      <c r="AF3306" s="94"/>
      <c r="AG3306" s="94">
        <f>SUM(AG3305:AG3305)</f>
        <v>0</v>
      </c>
      <c r="AH3306" s="94"/>
    </row>
    <row r="3307" spans="1:34" s="73" customFormat="1" x14ac:dyDescent="0.55000000000000004">
      <c r="A3307" s="108" t="s">
        <v>4574</v>
      </c>
      <c r="B3307" s="109">
        <v>1487</v>
      </c>
      <c r="C3307" s="102">
        <v>4750</v>
      </c>
      <c r="D3307" s="90" t="s">
        <v>4575</v>
      </c>
      <c r="E3307" s="102" t="s">
        <v>37</v>
      </c>
      <c r="F3307" s="102">
        <v>4248</v>
      </c>
      <c r="G3307" s="102">
        <v>0</v>
      </c>
      <c r="H3307" s="102">
        <v>3</v>
      </c>
      <c r="I3307" s="98">
        <v>84</v>
      </c>
      <c r="J3307" s="102" t="s">
        <v>38</v>
      </c>
      <c r="K3307" s="94">
        <f>((G3307*400)+(H3307*100))+I3307</f>
        <v>384</v>
      </c>
      <c r="L3307" s="94">
        <v>225</v>
      </c>
      <c r="M3307" s="94">
        <f>K3307*L3307</f>
        <v>86400</v>
      </c>
      <c r="N3307" s="102"/>
      <c r="O3307" s="111"/>
      <c r="P3307" s="96"/>
      <c r="Q3307" s="111"/>
      <c r="R3307" s="111"/>
      <c r="S3307" s="97"/>
      <c r="T3307" s="102"/>
      <c r="U3307" s="102"/>
      <c r="V3307" s="102"/>
      <c r="W3307" s="94"/>
      <c r="X3307" s="98"/>
      <c r="Y3307" s="94"/>
      <c r="Z3307" s="94"/>
      <c r="AA3307" s="89"/>
      <c r="AB3307" s="89"/>
      <c r="AC3307" s="94"/>
      <c r="AD3307" s="94">
        <f>IF(AND(AC3307="",M3307=""),0,IF((AC3307=""),M3307,IF((M3307=""),AC3307,AC3307+M3307)))</f>
        <v>86400</v>
      </c>
      <c r="AE3307" s="94">
        <f>IF( (X3307=""),AD3307*1,AD3307*(X3307/100) )</f>
        <v>86400</v>
      </c>
      <c r="AF3307" s="94">
        <v>0</v>
      </c>
      <c r="AG3307" s="94">
        <f>IF((AF3307-AE3307) &gt; 1,0,IF((AF3307-AE3307)&lt;0,AE3307-AF3307,AF3307-AE3307))</f>
        <v>86400</v>
      </c>
      <c r="AH3307" s="94">
        <v>0.01</v>
      </c>
    </row>
    <row r="3308" spans="1:34" s="73" customFormat="1" x14ac:dyDescent="0.55000000000000004">
      <c r="A3308" s="108"/>
      <c r="B3308" s="109"/>
      <c r="C3308" s="102"/>
      <c r="D3308" s="90"/>
      <c r="E3308" s="102"/>
      <c r="F3308" s="102"/>
      <c r="G3308" s="102"/>
      <c r="H3308" s="102"/>
      <c r="I3308" s="98"/>
      <c r="J3308" s="102"/>
      <c r="K3308" s="94"/>
      <c r="L3308" s="94" t="s">
        <v>63</v>
      </c>
      <c r="M3308" s="94">
        <f>SUM(M3307:M3307)</f>
        <v>86400</v>
      </c>
      <c r="N3308" s="102"/>
      <c r="O3308" s="111"/>
      <c r="P3308" s="96"/>
      <c r="Q3308" s="111"/>
      <c r="R3308" s="111"/>
      <c r="S3308" s="97"/>
      <c r="T3308" s="102"/>
      <c r="U3308" s="102"/>
      <c r="V3308" s="102"/>
      <c r="W3308" s="94"/>
      <c r="X3308" s="98"/>
      <c r="Y3308" s="94"/>
      <c r="Z3308" s="94"/>
      <c r="AA3308" s="89"/>
      <c r="AB3308" s="89"/>
      <c r="AC3308" s="94"/>
      <c r="AD3308" s="94">
        <f>SUM(AD3307:AD3307)</f>
        <v>86400</v>
      </c>
      <c r="AE3308" s="94">
        <f>SUM(AE3307:AE3307)</f>
        <v>86400</v>
      </c>
      <c r="AF3308" s="94"/>
      <c r="AG3308" s="94">
        <f>SUM(AG3307:AG3307)</f>
        <v>86400</v>
      </c>
      <c r="AH3308" s="94"/>
    </row>
    <row r="3309" spans="1:34" s="73" customFormat="1" x14ac:dyDescent="0.55000000000000004">
      <c r="A3309" s="108" t="s">
        <v>4647</v>
      </c>
      <c r="B3309" s="109">
        <v>1420</v>
      </c>
      <c r="C3309" s="102">
        <v>9008</v>
      </c>
      <c r="D3309" s="90" t="s">
        <v>4648</v>
      </c>
      <c r="E3309" s="102" t="s">
        <v>34</v>
      </c>
      <c r="F3309" s="102">
        <v>8693</v>
      </c>
      <c r="G3309" s="102">
        <v>5</v>
      </c>
      <c r="H3309" s="102">
        <v>2</v>
      </c>
      <c r="I3309" s="98">
        <v>67</v>
      </c>
      <c r="J3309" s="102" t="s">
        <v>38</v>
      </c>
      <c r="K3309" s="94">
        <f>((G3309*400)+(H3309*100))+I3309</f>
        <v>2267</v>
      </c>
      <c r="L3309" s="94">
        <v>400</v>
      </c>
      <c r="M3309" s="94">
        <f>K3309*L3309</f>
        <v>906800</v>
      </c>
      <c r="N3309" s="102"/>
      <c r="O3309" s="111"/>
      <c r="P3309" s="96"/>
      <c r="Q3309" s="111"/>
      <c r="R3309" s="111"/>
      <c r="S3309" s="97"/>
      <c r="T3309" s="102"/>
      <c r="U3309" s="102"/>
      <c r="V3309" s="102"/>
      <c r="W3309" s="94"/>
      <c r="X3309" s="98"/>
      <c r="Y3309" s="94"/>
      <c r="Z3309" s="94"/>
      <c r="AA3309" s="89"/>
      <c r="AB3309" s="89"/>
      <c r="AC3309" s="94"/>
      <c r="AD3309" s="94">
        <f>IF(AND(AC3309="",M3309=""),0,IF((AC3309=""),M3309,IF((M3309=""),AC3309,AC3309+M3309)))</f>
        <v>906800</v>
      </c>
      <c r="AE3309" s="94">
        <f>IF( (X3309=""),AD3309*1,AD3309*(X3309/100) )</f>
        <v>906800</v>
      </c>
      <c r="AF3309" s="94">
        <v>50000000</v>
      </c>
      <c r="AG3309" s="94">
        <f>IF((AF3309-AE3309) &gt; 1,0,IF((AF3309-AE3309)&lt;0,AE3309-AF3309,AF3309-AE3309))</f>
        <v>0</v>
      </c>
      <c r="AH3309" s="94">
        <v>0.3</v>
      </c>
    </row>
    <row r="3310" spans="1:34" s="73" customFormat="1" x14ac:dyDescent="0.55000000000000004">
      <c r="A3310" s="108"/>
      <c r="B3310" s="109"/>
      <c r="C3310" s="102"/>
      <c r="D3310" s="90"/>
      <c r="E3310" s="102"/>
      <c r="F3310" s="102"/>
      <c r="G3310" s="102"/>
      <c r="H3310" s="102"/>
      <c r="I3310" s="98"/>
      <c r="J3310" s="102"/>
      <c r="K3310" s="94"/>
      <c r="L3310" s="94" t="s">
        <v>63</v>
      </c>
      <c r="M3310" s="94">
        <f>SUM(M3309:M3309)</f>
        <v>906800</v>
      </c>
      <c r="N3310" s="102"/>
      <c r="O3310" s="111"/>
      <c r="P3310" s="96"/>
      <c r="Q3310" s="111"/>
      <c r="R3310" s="111"/>
      <c r="S3310" s="97"/>
      <c r="T3310" s="102"/>
      <c r="U3310" s="102"/>
      <c r="V3310" s="102"/>
      <c r="W3310" s="94"/>
      <c r="X3310" s="98"/>
      <c r="Y3310" s="94"/>
      <c r="Z3310" s="94"/>
      <c r="AA3310" s="89"/>
      <c r="AB3310" s="89"/>
      <c r="AC3310" s="94"/>
      <c r="AD3310" s="94">
        <f>SUM(AD3309:AD3309)</f>
        <v>906800</v>
      </c>
      <c r="AE3310" s="94">
        <f>SUM(AE3309:AE3309)</f>
        <v>906800</v>
      </c>
      <c r="AF3310" s="94"/>
      <c r="AG3310" s="94">
        <f>SUM(AG3309:AG3309)</f>
        <v>0</v>
      </c>
      <c r="AH3310" s="94"/>
    </row>
    <row r="3311" spans="1:34" s="73" customFormat="1" x14ac:dyDescent="0.55000000000000004">
      <c r="A3311" s="108" t="s">
        <v>4649</v>
      </c>
      <c r="B3311" s="109">
        <v>1421</v>
      </c>
      <c r="C3311" s="102">
        <v>7633</v>
      </c>
      <c r="D3311" s="90" t="s">
        <v>4650</v>
      </c>
      <c r="E3311" s="102" t="s">
        <v>34</v>
      </c>
      <c r="F3311" s="102">
        <v>16243</v>
      </c>
      <c r="G3311" s="102">
        <v>0</v>
      </c>
      <c r="H3311" s="102">
        <v>3</v>
      </c>
      <c r="I3311" s="98">
        <v>25</v>
      </c>
      <c r="J3311" s="102" t="s">
        <v>38</v>
      </c>
      <c r="K3311" s="94">
        <f>((G3311*400)+(H3311*100))+I3311</f>
        <v>325</v>
      </c>
      <c r="L3311" s="94">
        <v>1050</v>
      </c>
      <c r="M3311" s="94">
        <f>K3311*L3311</f>
        <v>341250</v>
      </c>
      <c r="N3311" s="102"/>
      <c r="O3311" s="111"/>
      <c r="P3311" s="96"/>
      <c r="Q3311" s="111"/>
      <c r="R3311" s="111"/>
      <c r="S3311" s="97"/>
      <c r="T3311" s="102"/>
      <c r="U3311" s="102"/>
      <c r="V3311" s="102"/>
      <c r="W3311" s="94"/>
      <c r="X3311" s="98"/>
      <c r="Y3311" s="94"/>
      <c r="Z3311" s="94"/>
      <c r="AA3311" s="89"/>
      <c r="AB3311" s="89"/>
      <c r="AC3311" s="94"/>
      <c r="AD3311" s="94">
        <f>IF(AND(AC3311="",M3311=""),0,IF((AC3311=""),M3311,IF((M3311=""),AC3311,AC3311+M3311)))</f>
        <v>341250</v>
      </c>
      <c r="AE3311" s="94">
        <f>IF( (X3311=""),AD3311*1,AD3311*(X3311/100) )</f>
        <v>341250</v>
      </c>
      <c r="AF3311" s="94">
        <v>50000000</v>
      </c>
      <c r="AG3311" s="94">
        <f>IF((AF3311-AE3311) &gt; 1,0,IF((AF3311-AE3311)&lt;0,AE3311-AF3311,AF3311-AE3311))</f>
        <v>0</v>
      </c>
      <c r="AH3311" s="94">
        <v>0.01</v>
      </c>
    </row>
    <row r="3312" spans="1:34" s="73" customFormat="1" x14ac:dyDescent="0.55000000000000004">
      <c r="A3312" s="108"/>
      <c r="B3312" s="109">
        <v>1422</v>
      </c>
      <c r="C3312" s="102">
        <v>7634</v>
      </c>
      <c r="D3312" s="90" t="s">
        <v>4651</v>
      </c>
      <c r="E3312" s="102" t="s">
        <v>34</v>
      </c>
      <c r="F3312" s="102">
        <v>16244</v>
      </c>
      <c r="G3312" s="102">
        <v>0</v>
      </c>
      <c r="H3312" s="102">
        <v>3</v>
      </c>
      <c r="I3312" s="98">
        <v>23</v>
      </c>
      <c r="J3312" s="102" t="s">
        <v>38</v>
      </c>
      <c r="K3312" s="94">
        <f>((G3312*400)+(H3312*100))+I3312</f>
        <v>323</v>
      </c>
      <c r="L3312" s="94">
        <v>1050</v>
      </c>
      <c r="M3312" s="94">
        <f>K3312*L3312</f>
        <v>339150</v>
      </c>
      <c r="N3312" s="102"/>
      <c r="O3312" s="111"/>
      <c r="P3312" s="96"/>
      <c r="Q3312" s="111"/>
      <c r="R3312" s="111"/>
      <c r="S3312" s="97"/>
      <c r="T3312" s="102"/>
      <c r="U3312" s="102"/>
      <c r="V3312" s="102"/>
      <c r="W3312" s="94"/>
      <c r="X3312" s="98"/>
      <c r="Y3312" s="94"/>
      <c r="Z3312" s="94"/>
      <c r="AA3312" s="89"/>
      <c r="AB3312" s="89"/>
      <c r="AC3312" s="94"/>
      <c r="AD3312" s="94">
        <f>IF(AND(AC3312="",M3312=""),0,IF((AC3312=""),M3312,IF((M3312=""),AC3312,AC3312+M3312)))</f>
        <v>339150</v>
      </c>
      <c r="AE3312" s="94">
        <f>IF( (X3312=""),AD3312*1,AD3312*(X3312/100) )</f>
        <v>339150</v>
      </c>
      <c r="AF3312" s="94">
        <v>50000000</v>
      </c>
      <c r="AG3312" s="94">
        <f>IF((AF3312-AE3312) &gt; 1,0,IF((AF3312-AE3312)&lt;0,AE3312-AF3312,AF3312-AE3312))</f>
        <v>0</v>
      </c>
      <c r="AH3312" s="94">
        <v>0.01</v>
      </c>
    </row>
    <row r="3313" spans="1:34" s="73" customFormat="1" x14ac:dyDescent="0.55000000000000004">
      <c r="A3313" s="108"/>
      <c r="B3313" s="109"/>
      <c r="C3313" s="102"/>
      <c r="D3313" s="90"/>
      <c r="E3313" s="102"/>
      <c r="F3313" s="102"/>
      <c r="G3313" s="102"/>
      <c r="H3313" s="102"/>
      <c r="I3313" s="98"/>
      <c r="J3313" s="102"/>
      <c r="K3313" s="94"/>
      <c r="L3313" s="94" t="s">
        <v>63</v>
      </c>
      <c r="M3313" s="94">
        <f>SUM(M3311:M3312)</f>
        <v>680400</v>
      </c>
      <c r="N3313" s="102"/>
      <c r="O3313" s="111"/>
      <c r="P3313" s="96"/>
      <c r="Q3313" s="111"/>
      <c r="R3313" s="111"/>
      <c r="S3313" s="97"/>
      <c r="T3313" s="102"/>
      <c r="U3313" s="102"/>
      <c r="V3313" s="102"/>
      <c r="W3313" s="94"/>
      <c r="X3313" s="98"/>
      <c r="Y3313" s="94"/>
      <c r="Z3313" s="94"/>
      <c r="AA3313" s="89"/>
      <c r="AB3313" s="89"/>
      <c r="AC3313" s="94"/>
      <c r="AD3313" s="94">
        <f>SUM(AD3311:AD3312)</f>
        <v>680400</v>
      </c>
      <c r="AE3313" s="94">
        <f>SUM(AE3311:AE3312)</f>
        <v>680400</v>
      </c>
      <c r="AF3313" s="94"/>
      <c r="AG3313" s="94">
        <f>SUM(AG3311:AG3312)</f>
        <v>0</v>
      </c>
      <c r="AH3313" s="94"/>
    </row>
    <row r="3314" spans="1:34" s="73" customFormat="1" x14ac:dyDescent="0.55000000000000004">
      <c r="A3314" s="108" t="s">
        <v>4652</v>
      </c>
      <c r="B3314" s="109">
        <v>1423</v>
      </c>
      <c r="C3314" s="102">
        <v>5198</v>
      </c>
      <c r="D3314" s="90" t="s">
        <v>4653</v>
      </c>
      <c r="E3314" s="102" t="s">
        <v>34</v>
      </c>
      <c r="F3314" s="102">
        <v>21698</v>
      </c>
      <c r="G3314" s="102">
        <v>49</v>
      </c>
      <c r="H3314" s="102">
        <v>3</v>
      </c>
      <c r="I3314" s="98">
        <v>10</v>
      </c>
      <c r="J3314" s="102" t="s">
        <v>38</v>
      </c>
      <c r="K3314" s="94">
        <f>((G3314*400)+(H3314*100))+I3314</f>
        <v>19910</v>
      </c>
      <c r="L3314" s="94">
        <v>375</v>
      </c>
      <c r="M3314" s="94">
        <f>K3314*L3314</f>
        <v>7466250</v>
      </c>
      <c r="N3314" s="102"/>
      <c r="O3314" s="111"/>
      <c r="P3314" s="96"/>
      <c r="Q3314" s="111"/>
      <c r="R3314" s="111"/>
      <c r="S3314" s="97"/>
      <c r="T3314" s="102"/>
      <c r="U3314" s="102"/>
      <c r="V3314" s="102"/>
      <c r="W3314" s="94"/>
      <c r="X3314" s="98"/>
      <c r="Y3314" s="94"/>
      <c r="Z3314" s="94"/>
      <c r="AA3314" s="89"/>
      <c r="AB3314" s="89"/>
      <c r="AC3314" s="94"/>
      <c r="AD3314" s="94">
        <f>IF(AND(AC3314="",M3314=""),0,IF((AC3314=""),M3314,IF((M3314=""),AC3314,AC3314+M3314)))</f>
        <v>7466250</v>
      </c>
      <c r="AE3314" s="94">
        <f>IF( (X3314=""),AD3314*1,AD3314*(X3314/100) )</f>
        <v>7466250</v>
      </c>
      <c r="AF3314" s="94">
        <v>50000000</v>
      </c>
      <c r="AG3314" s="94">
        <f>IF((AF3314-AE3314) &gt; 1,0,IF((AF3314-AE3314)&lt;0,AE3314-AF3314,AF3314-AE3314))</f>
        <v>0</v>
      </c>
      <c r="AH3314" s="94">
        <v>0.01</v>
      </c>
    </row>
    <row r="3315" spans="1:34" s="73" customFormat="1" x14ac:dyDescent="0.55000000000000004">
      <c r="A3315" s="108"/>
      <c r="B3315" s="109"/>
      <c r="C3315" s="102"/>
      <c r="D3315" s="90"/>
      <c r="E3315" s="102"/>
      <c r="F3315" s="102"/>
      <c r="G3315" s="102"/>
      <c r="H3315" s="102"/>
      <c r="I3315" s="98"/>
      <c r="J3315" s="102"/>
      <c r="K3315" s="94"/>
      <c r="L3315" s="94" t="s">
        <v>63</v>
      </c>
      <c r="M3315" s="94">
        <f>SUM(M3314:M3314)</f>
        <v>7466250</v>
      </c>
      <c r="N3315" s="102"/>
      <c r="O3315" s="111"/>
      <c r="P3315" s="96"/>
      <c r="Q3315" s="111"/>
      <c r="R3315" s="111"/>
      <c r="S3315" s="97"/>
      <c r="T3315" s="102"/>
      <c r="U3315" s="102"/>
      <c r="V3315" s="102"/>
      <c r="W3315" s="94"/>
      <c r="X3315" s="98"/>
      <c r="Y3315" s="94"/>
      <c r="Z3315" s="94"/>
      <c r="AA3315" s="89"/>
      <c r="AB3315" s="89"/>
      <c r="AC3315" s="94"/>
      <c r="AD3315" s="94">
        <f>SUM(AD3314:AD3314)</f>
        <v>7466250</v>
      </c>
      <c r="AE3315" s="94">
        <f>SUM(AE3314:AE3314)</f>
        <v>7466250</v>
      </c>
      <c r="AF3315" s="94"/>
      <c r="AG3315" s="94">
        <f>SUM(AG3314:AG3314)</f>
        <v>0</v>
      </c>
      <c r="AH3315" s="94"/>
    </row>
    <row r="3316" spans="1:34" s="73" customFormat="1" x14ac:dyDescent="0.55000000000000004">
      <c r="A3316" s="108" t="s">
        <v>4654</v>
      </c>
      <c r="B3316" s="109">
        <v>1424</v>
      </c>
      <c r="C3316" s="102">
        <v>8025</v>
      </c>
      <c r="D3316" s="90" t="s">
        <v>4655</v>
      </c>
      <c r="E3316" s="102" t="s">
        <v>34</v>
      </c>
      <c r="F3316" s="102">
        <v>24338</v>
      </c>
      <c r="G3316" s="102">
        <v>1</v>
      </c>
      <c r="H3316" s="102">
        <v>2</v>
      </c>
      <c r="I3316" s="98">
        <v>50</v>
      </c>
      <c r="J3316" s="102" t="s">
        <v>38</v>
      </c>
      <c r="K3316" s="94">
        <f>((G3316*400)+(H3316*100))+I3316</f>
        <v>650</v>
      </c>
      <c r="L3316" s="94">
        <v>550</v>
      </c>
      <c r="M3316" s="94">
        <f>K3316*L3316</f>
        <v>357500</v>
      </c>
      <c r="N3316" s="102"/>
      <c r="O3316" s="111"/>
      <c r="P3316" s="96"/>
      <c r="Q3316" s="111"/>
      <c r="R3316" s="111"/>
      <c r="S3316" s="97"/>
      <c r="T3316" s="102"/>
      <c r="U3316" s="102"/>
      <c r="V3316" s="102"/>
      <c r="W3316" s="94"/>
      <c r="X3316" s="98"/>
      <c r="Y3316" s="94"/>
      <c r="Z3316" s="94"/>
      <c r="AA3316" s="89"/>
      <c r="AB3316" s="89"/>
      <c r="AC3316" s="94"/>
      <c r="AD3316" s="94">
        <f>IF(AND(AC3316="",M3316=""),0,IF((AC3316=""),M3316,IF((M3316=""),AC3316,AC3316+M3316)))</f>
        <v>357500</v>
      </c>
      <c r="AE3316" s="94">
        <f>IF( (X3316=""),AD3316*1,AD3316*(X3316/100) )</f>
        <v>357500</v>
      </c>
      <c r="AF3316" s="94">
        <v>50000000</v>
      </c>
      <c r="AG3316" s="94">
        <f>IF((AF3316-AE3316) &gt; 1,0,IF((AF3316-AE3316)&lt;0,AE3316-AF3316,AF3316-AE3316))</f>
        <v>0</v>
      </c>
      <c r="AH3316" s="94">
        <v>0.3</v>
      </c>
    </row>
    <row r="3317" spans="1:34" s="73" customFormat="1" x14ac:dyDescent="0.55000000000000004">
      <c r="A3317" s="108"/>
      <c r="B3317" s="109"/>
      <c r="C3317" s="102"/>
      <c r="D3317" s="90"/>
      <c r="E3317" s="102"/>
      <c r="F3317" s="102"/>
      <c r="G3317" s="102"/>
      <c r="H3317" s="102"/>
      <c r="I3317" s="98"/>
      <c r="J3317" s="102"/>
      <c r="K3317" s="94"/>
      <c r="L3317" s="94" t="s">
        <v>63</v>
      </c>
      <c r="M3317" s="94">
        <f>SUM(M3316:M3316)</f>
        <v>357500</v>
      </c>
      <c r="N3317" s="102"/>
      <c r="O3317" s="111"/>
      <c r="P3317" s="96"/>
      <c r="Q3317" s="111"/>
      <c r="R3317" s="111"/>
      <c r="S3317" s="97"/>
      <c r="T3317" s="102"/>
      <c r="U3317" s="102"/>
      <c r="V3317" s="102"/>
      <c r="W3317" s="94"/>
      <c r="X3317" s="98"/>
      <c r="Y3317" s="94"/>
      <c r="Z3317" s="94"/>
      <c r="AA3317" s="89"/>
      <c r="AB3317" s="89"/>
      <c r="AC3317" s="94"/>
      <c r="AD3317" s="94">
        <f>SUM(AD3316:AD3316)</f>
        <v>357500</v>
      </c>
      <c r="AE3317" s="94">
        <f>SUM(AE3316:AE3316)</f>
        <v>357500</v>
      </c>
      <c r="AF3317" s="94"/>
      <c r="AG3317" s="94">
        <f>SUM(AG3316:AG3316)</f>
        <v>0</v>
      </c>
      <c r="AH3317" s="94"/>
    </row>
    <row r="3318" spans="1:34" s="73" customFormat="1" x14ac:dyDescent="0.55000000000000004">
      <c r="A3318" s="108" t="s">
        <v>4658</v>
      </c>
      <c r="B3318" s="109">
        <v>1425</v>
      </c>
      <c r="C3318" s="102">
        <v>7652</v>
      </c>
      <c r="D3318" s="90" t="s">
        <v>4659</v>
      </c>
      <c r="E3318" s="102" t="s">
        <v>34</v>
      </c>
      <c r="F3318" s="102">
        <v>7393</v>
      </c>
      <c r="G3318" s="102">
        <v>1</v>
      </c>
      <c r="H3318" s="102">
        <v>0</v>
      </c>
      <c r="I3318" s="98">
        <v>3</v>
      </c>
      <c r="J3318" s="102" t="s">
        <v>35</v>
      </c>
      <c r="K3318" s="94">
        <f>((G3318*400)+(H3318*100))+I3318</f>
        <v>403</v>
      </c>
      <c r="L3318" s="94">
        <v>625</v>
      </c>
      <c r="M3318" s="94">
        <f>K3318*L3318</f>
        <v>251875</v>
      </c>
      <c r="N3318" s="102">
        <v>1</v>
      </c>
      <c r="O3318" s="111" t="s">
        <v>4656</v>
      </c>
      <c r="P3318" s="96">
        <v>3570800193164</v>
      </c>
      <c r="Q3318" s="111" t="s">
        <v>4657</v>
      </c>
      <c r="R3318" s="111" t="s">
        <v>4660</v>
      </c>
      <c r="S3318" s="97" t="s">
        <v>4661</v>
      </c>
      <c r="T3318" s="102" t="s">
        <v>51</v>
      </c>
      <c r="U3318" s="102" t="s">
        <v>45</v>
      </c>
      <c r="V3318" s="102" t="s">
        <v>52</v>
      </c>
      <c r="W3318" s="94">
        <v>588.24</v>
      </c>
      <c r="X3318" s="98">
        <v>83.5</v>
      </c>
      <c r="Y3318" s="94">
        <v>6750</v>
      </c>
      <c r="Z3318" s="94">
        <f>W3318*Y3318</f>
        <v>3970620</v>
      </c>
      <c r="AA3318" s="89">
        <v>6</v>
      </c>
      <c r="AB3318" s="89">
        <v>6</v>
      </c>
      <c r="AC3318" s="94">
        <f>(Z3318*(100-AB3318))/100</f>
        <v>3732382.8</v>
      </c>
      <c r="AD3318" s="94">
        <f>IF(AND(AC3318="",M3318=""),0,IF((AC3318=""),M3318, IF( (M3318=""),AC3318,AC3318+M3318)))</f>
        <v>3984257.8</v>
      </c>
      <c r="AE3318" s="94">
        <f>IF( (X3318=""),AD3318*1,( M3318+(SUM(AC3318:AC3318)) )*(X3318/100) )</f>
        <v>3326855.2629999998</v>
      </c>
      <c r="AF3318" s="94">
        <v>50000000</v>
      </c>
      <c r="AG3318" s="94">
        <f>IF((AF3318-AE3318) &gt; 1,0,IF((AF3318-AE3318)&lt;0,AE3318-AF3318,AF3318-AE3318))</f>
        <v>0</v>
      </c>
      <c r="AH3318" s="94">
        <v>0.02</v>
      </c>
    </row>
    <row r="3319" spans="1:34" s="73" customFormat="1" x14ac:dyDescent="0.55000000000000004">
      <c r="A3319" s="108"/>
      <c r="B3319" s="109"/>
      <c r="C3319" s="102"/>
      <c r="D3319" s="90"/>
      <c r="E3319" s="102"/>
      <c r="F3319" s="102"/>
      <c r="G3319" s="102"/>
      <c r="H3319" s="102"/>
      <c r="I3319" s="98"/>
      <c r="J3319" s="102"/>
      <c r="K3319" s="94"/>
      <c r="L3319" s="94"/>
      <c r="M3319" s="94"/>
      <c r="N3319" s="102">
        <v>2</v>
      </c>
      <c r="O3319" s="111" t="s">
        <v>4656</v>
      </c>
      <c r="P3319" s="96">
        <v>3570800193164</v>
      </c>
      <c r="Q3319" s="111" t="s">
        <v>4657</v>
      </c>
      <c r="R3319" s="111" t="s">
        <v>4660</v>
      </c>
      <c r="S3319" s="97" t="s">
        <v>4662</v>
      </c>
      <c r="T3319" s="102" t="s">
        <v>51</v>
      </c>
      <c r="U3319" s="102" t="s">
        <v>45</v>
      </c>
      <c r="V3319" s="102" t="s">
        <v>52</v>
      </c>
      <c r="W3319" s="94">
        <v>116.28</v>
      </c>
      <c r="X3319" s="98">
        <v>16.5</v>
      </c>
      <c r="Y3319" s="94">
        <v>6750</v>
      </c>
      <c r="Z3319" s="94">
        <f>W3319*Y3319</f>
        <v>784890</v>
      </c>
      <c r="AA3319" s="89">
        <v>21</v>
      </c>
      <c r="AB3319" s="89">
        <v>32</v>
      </c>
      <c r="AC3319" s="94">
        <f>(Z3319*(100-AB3319))/100</f>
        <v>533725.19999999995</v>
      </c>
      <c r="AD3319" s="94">
        <f>IF(AND(AC3319="",M3318=""),0,IF((AC3319=""),M3318, IF( (M3318=""),AC3319,AC3319+M3318)))</f>
        <v>785600.2</v>
      </c>
      <c r="AE3319" s="94">
        <f>IF( (X3319=""),AD3319*1,( M3318+(SUM(AC3319:AC3319)) )*(X3319/100) )</f>
        <v>129624.033</v>
      </c>
      <c r="AF3319" s="94">
        <v>50000000</v>
      </c>
      <c r="AG3319" s="94">
        <f>IF((AF3319-AE3319) &gt; 1,0,IF((AF3319-AE3319)&lt;0,AE3319-AF3319,AF3319-AE3319))</f>
        <v>0</v>
      </c>
      <c r="AH3319" s="94">
        <v>0.02</v>
      </c>
    </row>
    <row r="3320" spans="1:34" s="73" customFormat="1" x14ac:dyDescent="0.55000000000000004">
      <c r="A3320" s="108"/>
      <c r="B3320" s="109"/>
      <c r="C3320" s="102"/>
      <c r="D3320" s="90"/>
      <c r="E3320" s="102"/>
      <c r="F3320" s="102"/>
      <c r="G3320" s="102"/>
      <c r="H3320" s="102"/>
      <c r="I3320" s="98"/>
      <c r="J3320" s="102"/>
      <c r="K3320" s="94"/>
      <c r="L3320" s="94" t="s">
        <v>63</v>
      </c>
      <c r="M3320" s="94">
        <f>SUM(M3318:M3319)</f>
        <v>251875</v>
      </c>
      <c r="N3320" s="102"/>
      <c r="O3320" s="111"/>
      <c r="P3320" s="96"/>
      <c r="Q3320" s="111"/>
      <c r="R3320" s="111"/>
      <c r="S3320" s="97"/>
      <c r="T3320" s="102"/>
      <c r="U3320" s="102"/>
      <c r="V3320" s="102"/>
      <c r="W3320" s="94"/>
      <c r="X3320" s="98"/>
      <c r="Y3320" s="94"/>
      <c r="Z3320" s="94"/>
      <c r="AA3320" s="89"/>
      <c r="AB3320" s="89"/>
      <c r="AC3320" s="94"/>
      <c r="AD3320" s="94">
        <f>SUM(AD3318:AD3319)</f>
        <v>4769858</v>
      </c>
      <c r="AE3320" s="94">
        <f>SUM(AE3318:AE3319)</f>
        <v>3456479.2959999996</v>
      </c>
      <c r="AF3320" s="94"/>
      <c r="AG3320" s="94">
        <f>SUM(AG3318:AG3319)</f>
        <v>0</v>
      </c>
      <c r="AH3320" s="94"/>
    </row>
    <row r="3321" spans="1:34" s="73" customFormat="1" x14ac:dyDescent="0.55000000000000004">
      <c r="A3321" s="108" t="s">
        <v>4663</v>
      </c>
      <c r="B3321" s="109">
        <v>1426</v>
      </c>
      <c r="C3321" s="102">
        <v>5239</v>
      </c>
      <c r="D3321" s="90" t="s">
        <v>4664</v>
      </c>
      <c r="E3321" s="102" t="s">
        <v>34</v>
      </c>
      <c r="F3321" s="102">
        <v>14136</v>
      </c>
      <c r="G3321" s="102">
        <v>0</v>
      </c>
      <c r="H3321" s="102">
        <v>1</v>
      </c>
      <c r="I3321" s="98">
        <v>48</v>
      </c>
      <c r="J3321" s="102" t="s">
        <v>35</v>
      </c>
      <c r="K3321" s="94">
        <f>((G3321*400)+(H3321*100))+I3321</f>
        <v>148</v>
      </c>
      <c r="L3321" s="94">
        <v>1250</v>
      </c>
      <c r="M3321" s="94">
        <f>K3321*L3321</f>
        <v>185000</v>
      </c>
      <c r="N3321" s="102">
        <v>1</v>
      </c>
      <c r="O3321" s="111" t="s">
        <v>2804</v>
      </c>
      <c r="P3321" s="96">
        <v>1570800045282</v>
      </c>
      <c r="Q3321" s="111" t="s">
        <v>2805</v>
      </c>
      <c r="R3321" s="111" t="s">
        <v>2806</v>
      </c>
      <c r="S3321" s="97" t="s">
        <v>4665</v>
      </c>
      <c r="T3321" s="102" t="s">
        <v>51</v>
      </c>
      <c r="U3321" s="102" t="s">
        <v>45</v>
      </c>
      <c r="V3321" s="102" t="s">
        <v>52</v>
      </c>
      <c r="W3321" s="94">
        <v>702.24</v>
      </c>
      <c r="X3321" s="98">
        <v>95.89</v>
      </c>
      <c r="Y3321" s="94">
        <v>6750</v>
      </c>
      <c r="Z3321" s="94">
        <f>W3321*Y3321</f>
        <v>4740120</v>
      </c>
      <c r="AA3321" s="89">
        <v>6</v>
      </c>
      <c r="AB3321" s="89">
        <v>6</v>
      </c>
      <c r="AC3321" s="94">
        <f>(Z3321*(100-AB3321))/100</f>
        <v>4455712.8</v>
      </c>
      <c r="AD3321" s="94">
        <f>IF(AND(AC3321="",M3321=""),0,IF((AC3321=""),M3321, IF( (M3321=""),AC3321,AC3321+M3321)))</f>
        <v>4640712.8</v>
      </c>
      <c r="AE3321" s="94">
        <f>IF( (X3321=""),AD3321*1,( M3321+(SUM(AC3321:AC3321)) )*(X3321/100) )</f>
        <v>4449979.50392</v>
      </c>
      <c r="AF3321" s="94">
        <v>50000000</v>
      </c>
      <c r="AG3321" s="94">
        <f>IF((AF3321-AE3321) &gt; 1,0,IF((AF3321-AE3321)&lt;0,AE3321-AF3321,AF3321-AE3321))</f>
        <v>0</v>
      </c>
      <c r="AH3321" s="94">
        <v>0.02</v>
      </c>
    </row>
    <row r="3322" spans="1:34" s="73" customFormat="1" x14ac:dyDescent="0.55000000000000004">
      <c r="A3322" s="108"/>
      <c r="B3322" s="109"/>
      <c r="C3322" s="102"/>
      <c r="D3322" s="90"/>
      <c r="E3322" s="102"/>
      <c r="F3322" s="102"/>
      <c r="G3322" s="102"/>
      <c r="H3322" s="102"/>
      <c r="I3322" s="98"/>
      <c r="J3322" s="102"/>
      <c r="K3322" s="94"/>
      <c r="L3322" s="94"/>
      <c r="M3322" s="94"/>
      <c r="N3322" s="102">
        <v>2</v>
      </c>
      <c r="O3322" s="111" t="s">
        <v>2804</v>
      </c>
      <c r="P3322" s="96">
        <v>1570800045282</v>
      </c>
      <c r="Q3322" s="111" t="s">
        <v>2805</v>
      </c>
      <c r="R3322" s="111" t="s">
        <v>2806</v>
      </c>
      <c r="S3322" s="97" t="s">
        <v>4666</v>
      </c>
      <c r="T3322" s="102" t="s">
        <v>55</v>
      </c>
      <c r="U3322" s="102" t="s">
        <v>45</v>
      </c>
      <c r="V3322" s="102" t="s">
        <v>52</v>
      </c>
      <c r="W3322" s="94">
        <v>30.09</v>
      </c>
      <c r="X3322" s="98">
        <v>4.1100000000000003</v>
      </c>
      <c r="Y3322" s="94">
        <v>0</v>
      </c>
      <c r="Z3322" s="94">
        <f>W3322*Y3322</f>
        <v>0</v>
      </c>
      <c r="AA3322" s="89">
        <v>6</v>
      </c>
      <c r="AB3322" s="89">
        <v>6</v>
      </c>
      <c r="AC3322" s="94">
        <f>(Z3322*(100-AB3322))/100</f>
        <v>0</v>
      </c>
      <c r="AD3322" s="94">
        <f>IF(AND(AC3322="",M3321=""),0,IF((AC3322=""),M3321, IF( (M3321=""),AC3322,AC3322+M3321)))</f>
        <v>185000</v>
      </c>
      <c r="AE3322" s="94">
        <f>IF( (X3322=""),AD3322*1,( M3321+(SUM(AC3322:AC3322)) )*(X3322/100) )</f>
        <v>7603.5000000000009</v>
      </c>
      <c r="AF3322" s="94">
        <v>50000000</v>
      </c>
      <c r="AG3322" s="94">
        <f>IF((AF3322-AE3322) &gt; 1,0,IF((AF3322-AE3322)&lt;0,AE3322-AF3322,AF3322-AE3322))</f>
        <v>0</v>
      </c>
      <c r="AH3322" s="94">
        <v>0.02</v>
      </c>
    </row>
    <row r="3323" spans="1:34" s="73" customFormat="1" x14ac:dyDescent="0.55000000000000004">
      <c r="A3323" s="108"/>
      <c r="B3323" s="109"/>
      <c r="C3323" s="102"/>
      <c r="D3323" s="90"/>
      <c r="E3323" s="102"/>
      <c r="F3323" s="102"/>
      <c r="G3323" s="102"/>
      <c r="H3323" s="102"/>
      <c r="I3323" s="98"/>
      <c r="J3323" s="102"/>
      <c r="K3323" s="94"/>
      <c r="L3323" s="94" t="s">
        <v>63</v>
      </c>
      <c r="M3323" s="94">
        <f>SUM(M3321:M3322)</f>
        <v>185000</v>
      </c>
      <c r="N3323" s="102"/>
      <c r="O3323" s="111"/>
      <c r="P3323" s="96"/>
      <c r="Q3323" s="111"/>
      <c r="R3323" s="111"/>
      <c r="S3323" s="97"/>
      <c r="T3323" s="102"/>
      <c r="U3323" s="102"/>
      <c r="V3323" s="102"/>
      <c r="W3323" s="94"/>
      <c r="X3323" s="98"/>
      <c r="Y3323" s="94"/>
      <c r="Z3323" s="94"/>
      <c r="AA3323" s="89"/>
      <c r="AB3323" s="89"/>
      <c r="AC3323" s="94"/>
      <c r="AD3323" s="94">
        <f>SUM(AD3321:AD3322)</f>
        <v>4825712.8</v>
      </c>
      <c r="AE3323" s="94">
        <f>SUM(AE3321:AE3322)</f>
        <v>4457583.00392</v>
      </c>
      <c r="AF3323" s="94"/>
      <c r="AG3323" s="94">
        <f>SUM(AG3321:AG3322)</f>
        <v>0</v>
      </c>
      <c r="AH3323" s="94"/>
    </row>
    <row r="3324" spans="1:34" s="73" customFormat="1" x14ac:dyDescent="0.55000000000000004">
      <c r="A3324" s="108" t="s">
        <v>4667</v>
      </c>
      <c r="B3324" s="109">
        <v>1427</v>
      </c>
      <c r="C3324" s="102">
        <v>7359</v>
      </c>
      <c r="D3324" s="90" t="s">
        <v>4668</v>
      </c>
      <c r="E3324" s="102" t="s">
        <v>34</v>
      </c>
      <c r="F3324" s="102">
        <v>22597</v>
      </c>
      <c r="G3324" s="102">
        <v>0</v>
      </c>
      <c r="H3324" s="102">
        <v>2</v>
      </c>
      <c r="I3324" s="98">
        <v>14</v>
      </c>
      <c r="J3324" s="102" t="s">
        <v>38</v>
      </c>
      <c r="K3324" s="94">
        <f>((G3324*400)+(H3324*100))+I3324</f>
        <v>214</v>
      </c>
      <c r="L3324" s="94">
        <v>650</v>
      </c>
      <c r="M3324" s="94">
        <f>K3324*L3324</f>
        <v>139100</v>
      </c>
      <c r="N3324" s="102"/>
      <c r="O3324" s="111"/>
      <c r="P3324" s="96"/>
      <c r="Q3324" s="111"/>
      <c r="R3324" s="111"/>
      <c r="S3324" s="97"/>
      <c r="T3324" s="102"/>
      <c r="U3324" s="102"/>
      <c r="V3324" s="102"/>
      <c r="W3324" s="94"/>
      <c r="X3324" s="98"/>
      <c r="Y3324" s="94"/>
      <c r="Z3324" s="94"/>
      <c r="AA3324" s="89"/>
      <c r="AB3324" s="89"/>
      <c r="AC3324" s="94"/>
      <c r="AD3324" s="94">
        <f>IF(AND(AC3324="",M3324=""),0,IF((AC3324=""),M3324,IF((M3324=""),AC3324,AC3324+M3324)))</f>
        <v>139100</v>
      </c>
      <c r="AE3324" s="94">
        <f>IF( (X3324=""),AD3324*1,AD3324*(X3324/100) )</f>
        <v>139100</v>
      </c>
      <c r="AF3324" s="94">
        <v>50000000</v>
      </c>
      <c r="AG3324" s="94">
        <f>IF((AF3324-AE3324) &gt; 1,0,IF((AF3324-AE3324)&lt;0,AE3324-AF3324,AF3324-AE3324))</f>
        <v>0</v>
      </c>
      <c r="AH3324" s="94">
        <v>0.01</v>
      </c>
    </row>
    <row r="3325" spans="1:34" s="73" customFormat="1" x14ac:dyDescent="0.55000000000000004">
      <c r="A3325" s="108"/>
      <c r="B3325" s="109"/>
      <c r="C3325" s="102"/>
      <c r="D3325" s="90"/>
      <c r="E3325" s="102"/>
      <c r="F3325" s="102"/>
      <c r="G3325" s="102"/>
      <c r="H3325" s="102"/>
      <c r="I3325" s="98"/>
      <c r="J3325" s="102"/>
      <c r="K3325" s="94"/>
      <c r="L3325" s="94" t="s">
        <v>63</v>
      </c>
      <c r="M3325" s="94">
        <f>SUM(M3324:M3324)</f>
        <v>139100</v>
      </c>
      <c r="N3325" s="102"/>
      <c r="O3325" s="111"/>
      <c r="P3325" s="96"/>
      <c r="Q3325" s="111"/>
      <c r="R3325" s="111"/>
      <c r="S3325" s="97"/>
      <c r="T3325" s="102"/>
      <c r="U3325" s="102"/>
      <c r="V3325" s="102"/>
      <c r="W3325" s="94"/>
      <c r="X3325" s="98"/>
      <c r="Y3325" s="94"/>
      <c r="Z3325" s="94"/>
      <c r="AA3325" s="89"/>
      <c r="AB3325" s="89"/>
      <c r="AC3325" s="94"/>
      <c r="AD3325" s="94">
        <f>SUM(AD3324:AD3324)</f>
        <v>139100</v>
      </c>
      <c r="AE3325" s="94">
        <f>SUM(AE3324:AE3324)</f>
        <v>139100</v>
      </c>
      <c r="AF3325" s="94"/>
      <c r="AG3325" s="94">
        <f>SUM(AG3324:AG3324)</f>
        <v>0</v>
      </c>
      <c r="AH3325" s="94"/>
    </row>
    <row r="3326" spans="1:34" s="99" customFormat="1" x14ac:dyDescent="0.55000000000000004">
      <c r="A3326" s="107" t="s">
        <v>4671</v>
      </c>
      <c r="B3326" s="102">
        <v>1598</v>
      </c>
      <c r="C3326" s="102">
        <v>6136</v>
      </c>
      <c r="D3326" s="90" t="s">
        <v>4672</v>
      </c>
      <c r="E3326" s="102" t="s">
        <v>37</v>
      </c>
      <c r="F3326" s="102">
        <v>8584</v>
      </c>
      <c r="G3326" s="102">
        <v>9</v>
      </c>
      <c r="H3326" s="102">
        <v>3</v>
      </c>
      <c r="I3326" s="98">
        <v>52</v>
      </c>
      <c r="J3326" s="102" t="s">
        <v>38</v>
      </c>
      <c r="K3326" s="94">
        <f>((G3326*400)+(H3326*100))+I3326</f>
        <v>3952</v>
      </c>
      <c r="L3326" s="94">
        <v>400</v>
      </c>
      <c r="M3326" s="94">
        <f>K3326*L3326</f>
        <v>1580800</v>
      </c>
      <c r="N3326" s="102"/>
      <c r="O3326" s="111"/>
      <c r="P3326" s="96"/>
      <c r="Q3326" s="111"/>
      <c r="R3326" s="111"/>
      <c r="S3326" s="97"/>
      <c r="T3326" s="102"/>
      <c r="U3326" s="102"/>
      <c r="V3326" s="102"/>
      <c r="W3326" s="94"/>
      <c r="X3326" s="98"/>
      <c r="Y3326" s="94"/>
      <c r="Z3326" s="94"/>
      <c r="AA3326" s="89"/>
      <c r="AB3326" s="89"/>
      <c r="AC3326" s="94"/>
      <c r="AD3326" s="94">
        <f>IF(AND(AC3326="",M3326=""),0,IF((AC3326=""),M3326,IF((M3326=""),AC3326,AC3326+M3326)))</f>
        <v>1580800</v>
      </c>
      <c r="AE3326" s="94">
        <f>IF( (X3326=""),AD3326*1,AD3326*(X3326/100) )</f>
        <v>1580800</v>
      </c>
      <c r="AF3326" s="94">
        <v>0</v>
      </c>
      <c r="AG3326" s="94">
        <f>IF((AF3326-AE3326) &gt; 1,0,IF((AF3326-AE3326)&lt;0,AE3326-AF3326,AF3326-AE3326))</f>
        <v>1580800</v>
      </c>
      <c r="AH3326" s="94">
        <v>0.01</v>
      </c>
    </row>
    <row r="3327" spans="1:34" s="99" customFormat="1" x14ac:dyDescent="0.55000000000000004">
      <c r="A3327" s="107"/>
      <c r="B3327" s="102"/>
      <c r="C3327" s="102"/>
      <c r="D3327" s="90"/>
      <c r="E3327" s="102"/>
      <c r="F3327" s="102"/>
      <c r="G3327" s="102"/>
      <c r="H3327" s="102"/>
      <c r="I3327" s="98"/>
      <c r="J3327" s="102"/>
      <c r="K3327" s="94"/>
      <c r="L3327" s="94" t="s">
        <v>63</v>
      </c>
      <c r="M3327" s="94">
        <f>SUM(M3326:M3326)</f>
        <v>1580800</v>
      </c>
      <c r="N3327" s="102"/>
      <c r="O3327" s="111"/>
      <c r="P3327" s="96"/>
      <c r="Q3327" s="111"/>
      <c r="R3327" s="111"/>
      <c r="S3327" s="97"/>
      <c r="T3327" s="102"/>
      <c r="U3327" s="102"/>
      <c r="V3327" s="102"/>
      <c r="W3327" s="94"/>
      <c r="X3327" s="98"/>
      <c r="Y3327" s="94"/>
      <c r="Z3327" s="94"/>
      <c r="AA3327" s="89"/>
      <c r="AB3327" s="89"/>
      <c r="AC3327" s="94"/>
      <c r="AD3327" s="94"/>
      <c r="AE3327" s="94">
        <f>SUM(AE3326:AE3326)</f>
        <v>1580800</v>
      </c>
      <c r="AF3327" s="94"/>
      <c r="AG3327" s="94">
        <f>SUM(AG3326:AG3326)</f>
        <v>1580800</v>
      </c>
      <c r="AH3327" s="94"/>
    </row>
    <row r="3328" spans="1:34" s="73" customFormat="1" x14ac:dyDescent="0.55000000000000004">
      <c r="A3328" s="108" t="s">
        <v>4669</v>
      </c>
      <c r="B3328" s="109">
        <v>1428</v>
      </c>
      <c r="C3328" s="102">
        <v>6552</v>
      </c>
      <c r="D3328" s="90" t="s">
        <v>4670</v>
      </c>
      <c r="E3328" s="102" t="s">
        <v>34</v>
      </c>
      <c r="F3328" s="102">
        <v>23107</v>
      </c>
      <c r="G3328" s="102">
        <v>0</v>
      </c>
      <c r="H3328" s="102">
        <v>2</v>
      </c>
      <c r="I3328" s="98">
        <v>4</v>
      </c>
      <c r="J3328" s="102" t="s">
        <v>38</v>
      </c>
      <c r="K3328" s="94">
        <f>((G3328*400)+(H3328*100))+I3328</f>
        <v>204</v>
      </c>
      <c r="L3328" s="94">
        <v>650</v>
      </c>
      <c r="M3328" s="94">
        <f>K3328*L3328</f>
        <v>132600</v>
      </c>
      <c r="N3328" s="102"/>
      <c r="O3328" s="111"/>
      <c r="P3328" s="96"/>
      <c r="Q3328" s="111"/>
      <c r="R3328" s="111"/>
      <c r="S3328" s="97"/>
      <c r="T3328" s="102"/>
      <c r="U3328" s="102"/>
      <c r="V3328" s="102"/>
      <c r="W3328" s="94"/>
      <c r="X3328" s="98"/>
      <c r="Y3328" s="94"/>
      <c r="Z3328" s="94"/>
      <c r="AA3328" s="89"/>
      <c r="AB3328" s="89"/>
      <c r="AC3328" s="94"/>
      <c r="AD3328" s="94">
        <f>IF(AND(AC3328="",M3328=""),0,IF((AC3328=""),M3328,IF((M3328=""),AC3328,AC3328+M3328)))</f>
        <v>132600</v>
      </c>
      <c r="AE3328" s="94">
        <f>IF( (X3328=""),AD3328*1,AD3328*(X3328/100) )</f>
        <v>132600</v>
      </c>
      <c r="AF3328" s="94">
        <v>50000000</v>
      </c>
      <c r="AG3328" s="94">
        <f>IF((AF3328-AE3328) &gt; 1,0,IF((AF3328-AE3328)&lt;0,AE3328-AF3328,AF3328-AE3328))</f>
        <v>0</v>
      </c>
      <c r="AH3328" s="94">
        <v>0.01</v>
      </c>
    </row>
    <row r="3329" spans="1:34" s="73" customFormat="1" x14ac:dyDescent="0.55000000000000004">
      <c r="A3329" s="108"/>
      <c r="B3329" s="109"/>
      <c r="C3329" s="102"/>
      <c r="D3329" s="90"/>
      <c r="E3329" s="102"/>
      <c r="F3329" s="102"/>
      <c r="G3329" s="102"/>
      <c r="H3329" s="102"/>
      <c r="I3329" s="98"/>
      <c r="J3329" s="102"/>
      <c r="K3329" s="94"/>
      <c r="L3329" s="94" t="s">
        <v>63</v>
      </c>
      <c r="M3329" s="94">
        <f>SUM(M3328:M3328)</f>
        <v>132600</v>
      </c>
      <c r="N3329" s="102"/>
      <c r="O3329" s="111"/>
      <c r="P3329" s="96"/>
      <c r="Q3329" s="111"/>
      <c r="R3329" s="111"/>
      <c r="S3329" s="97"/>
      <c r="T3329" s="102"/>
      <c r="U3329" s="102"/>
      <c r="V3329" s="102"/>
      <c r="W3329" s="94"/>
      <c r="X3329" s="98"/>
      <c r="Y3329" s="94"/>
      <c r="Z3329" s="94"/>
      <c r="AA3329" s="89"/>
      <c r="AB3329" s="89"/>
      <c r="AC3329" s="94"/>
      <c r="AD3329" s="94">
        <f>SUM(AD3328:AD3328)</f>
        <v>132600</v>
      </c>
      <c r="AE3329" s="94">
        <f>SUM(AE3328:AE3328)</f>
        <v>132600</v>
      </c>
      <c r="AF3329" s="94"/>
      <c r="AG3329" s="94">
        <f>SUM(AG3328:AG3328)</f>
        <v>0</v>
      </c>
      <c r="AH3329" s="94"/>
    </row>
    <row r="3330" spans="1:34" s="73" customFormat="1" x14ac:dyDescent="0.55000000000000004">
      <c r="A3330" s="108" t="s">
        <v>4673</v>
      </c>
      <c r="B3330" s="109">
        <v>1429</v>
      </c>
      <c r="C3330" s="102">
        <v>5180</v>
      </c>
      <c r="D3330" s="90" t="s">
        <v>4674</v>
      </c>
      <c r="E3330" s="102" t="s">
        <v>34</v>
      </c>
      <c r="F3330" s="102">
        <v>19677</v>
      </c>
      <c r="G3330" s="102">
        <v>29</v>
      </c>
      <c r="H3330" s="102">
        <v>2</v>
      </c>
      <c r="I3330" s="98">
        <v>70.299999999999002</v>
      </c>
      <c r="J3330" s="102" t="s">
        <v>38</v>
      </c>
      <c r="K3330" s="94">
        <f>((G3330*400)+(H3330*100))+I3330</f>
        <v>11870.3</v>
      </c>
      <c r="L3330" s="94">
        <v>225</v>
      </c>
      <c r="M3330" s="94">
        <f>K3330*L3330</f>
        <v>2670817.5</v>
      </c>
      <c r="N3330" s="102"/>
      <c r="O3330" s="111"/>
      <c r="P3330" s="96"/>
      <c r="Q3330" s="111"/>
      <c r="R3330" s="111"/>
      <c r="S3330" s="97"/>
      <c r="T3330" s="102"/>
      <c r="U3330" s="102"/>
      <c r="V3330" s="102"/>
      <c r="W3330" s="94"/>
      <c r="X3330" s="98"/>
      <c r="Y3330" s="94"/>
      <c r="Z3330" s="94"/>
      <c r="AA3330" s="89"/>
      <c r="AB3330" s="89"/>
      <c r="AC3330" s="94"/>
      <c r="AD3330" s="94">
        <f>IF(AND(AC3330="",M3330=""),0,IF((AC3330=""),M3330,IF((M3330=""),AC3330,AC3330+M3330)))</f>
        <v>2670817.5</v>
      </c>
      <c r="AE3330" s="94">
        <f>IF( (X3330=""),AD3330*1,AD3330*(X3330/100) )</f>
        <v>2670817.5</v>
      </c>
      <c r="AF3330" s="94">
        <v>50000000</v>
      </c>
      <c r="AG3330" s="94">
        <f>IF((AF3330-AE3330) &gt; 1,0,IF((AF3330-AE3330)&lt;0,AE3330-AF3330,AF3330-AE3330))</f>
        <v>0</v>
      </c>
      <c r="AH3330" s="94">
        <v>0.01</v>
      </c>
    </row>
    <row r="3331" spans="1:34" s="73" customFormat="1" x14ac:dyDescent="0.55000000000000004">
      <c r="A3331" s="108"/>
      <c r="B3331" s="109">
        <v>1430</v>
      </c>
      <c r="C3331" s="102">
        <v>5182</v>
      </c>
      <c r="D3331" s="90" t="s">
        <v>4675</v>
      </c>
      <c r="E3331" s="102" t="s">
        <v>34</v>
      </c>
      <c r="F3331" s="102">
        <v>19681</v>
      </c>
      <c r="G3331" s="102">
        <v>29</v>
      </c>
      <c r="H3331" s="102">
        <v>1</v>
      </c>
      <c r="I3331" s="98">
        <v>53</v>
      </c>
      <c r="J3331" s="102" t="s">
        <v>38</v>
      </c>
      <c r="K3331" s="94">
        <f>((G3331*400)+(H3331*100))+I3331</f>
        <v>11753</v>
      </c>
      <c r="L3331" s="94">
        <v>225</v>
      </c>
      <c r="M3331" s="94">
        <f>K3331*L3331</f>
        <v>2644425</v>
      </c>
      <c r="N3331" s="102"/>
      <c r="O3331" s="111"/>
      <c r="P3331" s="96"/>
      <c r="Q3331" s="111"/>
      <c r="R3331" s="111"/>
      <c r="S3331" s="97"/>
      <c r="T3331" s="102"/>
      <c r="U3331" s="102"/>
      <c r="V3331" s="102"/>
      <c r="W3331" s="94"/>
      <c r="X3331" s="98"/>
      <c r="Y3331" s="94"/>
      <c r="Z3331" s="94"/>
      <c r="AA3331" s="89"/>
      <c r="AB3331" s="89"/>
      <c r="AC3331" s="94"/>
      <c r="AD3331" s="94">
        <f>IF(AND(AC3331="",M3331=""),0,IF((AC3331=""),M3331,IF((M3331=""),AC3331,AC3331+M3331)))</f>
        <v>2644425</v>
      </c>
      <c r="AE3331" s="94">
        <f>IF( (X3331=""),AD3331*1,AD3331*(X3331/100) )</f>
        <v>2644425</v>
      </c>
      <c r="AF3331" s="94">
        <v>50000000</v>
      </c>
      <c r="AG3331" s="94">
        <f>IF((AF3331-AE3331) &gt; 1,0,IF((AF3331-AE3331)&lt;0,AE3331-AF3331,AF3331-AE3331))</f>
        <v>0</v>
      </c>
      <c r="AH3331" s="94">
        <v>0.01</v>
      </c>
    </row>
    <row r="3332" spans="1:34" s="73" customFormat="1" x14ac:dyDescent="0.55000000000000004">
      <c r="A3332" s="108"/>
      <c r="B3332" s="109"/>
      <c r="C3332" s="102"/>
      <c r="D3332" s="90"/>
      <c r="E3332" s="102"/>
      <c r="F3332" s="102"/>
      <c r="G3332" s="102"/>
      <c r="H3332" s="102"/>
      <c r="I3332" s="98"/>
      <c r="J3332" s="102"/>
      <c r="K3332" s="94"/>
      <c r="L3332" s="94" t="s">
        <v>63</v>
      </c>
      <c r="M3332" s="94">
        <f>SUM(M3330:M3331)</f>
        <v>5315242.5</v>
      </c>
      <c r="N3332" s="102"/>
      <c r="O3332" s="111"/>
      <c r="P3332" s="96"/>
      <c r="Q3332" s="111"/>
      <c r="R3332" s="111"/>
      <c r="S3332" s="97"/>
      <c r="T3332" s="102"/>
      <c r="U3332" s="102"/>
      <c r="V3332" s="102"/>
      <c r="W3332" s="94"/>
      <c r="X3332" s="98"/>
      <c r="Y3332" s="94"/>
      <c r="Z3332" s="94"/>
      <c r="AA3332" s="89"/>
      <c r="AB3332" s="89"/>
      <c r="AC3332" s="94"/>
      <c r="AD3332" s="94">
        <f>SUM(AD3330:AD3331)</f>
        <v>5315242.5</v>
      </c>
      <c r="AE3332" s="94">
        <f>SUM(AE3330:AE3331)</f>
        <v>5315242.5</v>
      </c>
      <c r="AF3332" s="94"/>
      <c r="AG3332" s="94">
        <f>SUM(AG3330:AG3331)</f>
        <v>0</v>
      </c>
      <c r="AH3332" s="94"/>
    </row>
    <row r="3333" spans="1:34" s="73" customFormat="1" x14ac:dyDescent="0.55000000000000004">
      <c r="A3333" s="108" t="s">
        <v>15722</v>
      </c>
      <c r="B3333" s="109">
        <v>1431</v>
      </c>
      <c r="C3333" s="102">
        <v>5402</v>
      </c>
      <c r="D3333" s="90" t="s">
        <v>4679</v>
      </c>
      <c r="E3333" s="102" t="s">
        <v>34</v>
      </c>
      <c r="F3333" s="102">
        <v>2427</v>
      </c>
      <c r="G3333" s="102">
        <v>0</v>
      </c>
      <c r="H3333" s="102">
        <v>0</v>
      </c>
      <c r="I3333" s="98">
        <v>48</v>
      </c>
      <c r="J3333" s="102" t="s">
        <v>35</v>
      </c>
      <c r="K3333" s="94">
        <f>((G3333*400)+(H3333*100))+I3333</f>
        <v>48</v>
      </c>
      <c r="L3333" s="94">
        <v>2425</v>
      </c>
      <c r="M3333" s="94">
        <f>K3333*L3333</f>
        <v>116400</v>
      </c>
      <c r="N3333" s="102">
        <v>1</v>
      </c>
      <c r="O3333" s="111" t="s">
        <v>4680</v>
      </c>
      <c r="P3333" s="96">
        <v>3570800007344</v>
      </c>
      <c r="Q3333" s="111" t="s">
        <v>4681</v>
      </c>
      <c r="R3333" s="111" t="s">
        <v>4682</v>
      </c>
      <c r="S3333" s="97" t="s">
        <v>4683</v>
      </c>
      <c r="T3333" s="102" t="s">
        <v>51</v>
      </c>
      <c r="U3333" s="102" t="s">
        <v>45</v>
      </c>
      <c r="V3333" s="102" t="s">
        <v>52</v>
      </c>
      <c r="W3333" s="94">
        <v>104</v>
      </c>
      <c r="X3333" s="98">
        <v>100</v>
      </c>
      <c r="Y3333" s="94">
        <v>6750</v>
      </c>
      <c r="Z3333" s="94">
        <f t="shared" ref="Z3333:Z3345" si="313">W3333*Y3333</f>
        <v>702000</v>
      </c>
      <c r="AA3333" s="89">
        <v>7</v>
      </c>
      <c r="AB3333" s="89">
        <v>7</v>
      </c>
      <c r="AC3333" s="94">
        <f t="shared" ref="AC3333:AC3345" si="314">(Z3333*(100-AB3333))/100</f>
        <v>652860</v>
      </c>
      <c r="AD3333" s="94">
        <f>IF(AND(AC3333="",M3333=""),0,IF((AC3333=""),M3333, IF( (M3333=""),AC3333,AC3333+M3333)))</f>
        <v>769260</v>
      </c>
      <c r="AE3333" s="94">
        <f>IF( (X3333=""),AD3333*1,( M3333+(SUM(AC3333:AC3333)) )*(X3333/100) )</f>
        <v>769260</v>
      </c>
      <c r="AF3333" s="94">
        <v>50000000</v>
      </c>
      <c r="AG3333" s="94">
        <f t="shared" ref="AG3333:AG3346" si="315">IF((AF3333-AE3333) &gt; 1,0,IF((AF3333-AE3333)&lt;0,AE3333-AF3333,AF3333-AE3333))</f>
        <v>0</v>
      </c>
      <c r="AH3333" s="94">
        <v>0.02</v>
      </c>
    </row>
    <row r="3334" spans="1:34" s="73" customFormat="1" x14ac:dyDescent="0.55000000000000004">
      <c r="A3334" s="108"/>
      <c r="B3334" s="109"/>
      <c r="C3334" s="102"/>
      <c r="D3334" s="90"/>
      <c r="E3334" s="102"/>
      <c r="F3334" s="102"/>
      <c r="G3334" s="102"/>
      <c r="H3334" s="102"/>
      <c r="I3334" s="98"/>
      <c r="J3334" s="102"/>
      <c r="K3334" s="94"/>
      <c r="L3334" s="94"/>
      <c r="M3334" s="94"/>
      <c r="N3334" s="102">
        <v>2</v>
      </c>
      <c r="O3334" s="111" t="s">
        <v>4680</v>
      </c>
      <c r="P3334" s="96">
        <v>3570800007344</v>
      </c>
      <c r="Q3334" s="111" t="s">
        <v>4681</v>
      </c>
      <c r="R3334" s="111" t="s">
        <v>4682</v>
      </c>
      <c r="S3334" s="97" t="s">
        <v>4684</v>
      </c>
      <c r="T3334" s="102" t="s">
        <v>55</v>
      </c>
      <c r="U3334" s="102" t="s">
        <v>45</v>
      </c>
      <c r="V3334" s="102" t="s">
        <v>52</v>
      </c>
      <c r="W3334" s="94">
        <v>44</v>
      </c>
      <c r="X3334" s="98">
        <v>29.73</v>
      </c>
      <c r="Y3334" s="94">
        <v>0</v>
      </c>
      <c r="Z3334" s="94">
        <f t="shared" si="313"/>
        <v>0</v>
      </c>
      <c r="AA3334" s="89">
        <v>7</v>
      </c>
      <c r="AB3334" s="89">
        <v>7</v>
      </c>
      <c r="AC3334" s="94">
        <f t="shared" si="314"/>
        <v>0</v>
      </c>
      <c r="AD3334" s="94">
        <v>0</v>
      </c>
      <c r="AE3334" s="94">
        <v>0</v>
      </c>
      <c r="AF3334" s="94">
        <v>50000000</v>
      </c>
      <c r="AG3334" s="94">
        <f t="shared" si="315"/>
        <v>0</v>
      </c>
      <c r="AH3334" s="94">
        <v>0.02</v>
      </c>
    </row>
    <row r="3335" spans="1:34" s="73" customFormat="1" x14ac:dyDescent="0.55000000000000004">
      <c r="A3335" s="108"/>
      <c r="B3335" s="109"/>
      <c r="C3335" s="102"/>
      <c r="D3335" s="90"/>
      <c r="E3335" s="102"/>
      <c r="F3335" s="102"/>
      <c r="G3335" s="102"/>
      <c r="H3335" s="102"/>
      <c r="I3335" s="98"/>
      <c r="J3335" s="102"/>
      <c r="K3335" s="94"/>
      <c r="L3335" s="94" t="s">
        <v>63</v>
      </c>
      <c r="M3335" s="94">
        <f>SUM(M3333:M3334)</f>
        <v>116400</v>
      </c>
      <c r="N3335" s="102"/>
      <c r="O3335" s="111"/>
      <c r="P3335" s="96"/>
      <c r="Q3335" s="111"/>
      <c r="R3335" s="111"/>
      <c r="S3335" s="97"/>
      <c r="T3335" s="102"/>
      <c r="U3335" s="102"/>
      <c r="V3335" s="102"/>
      <c r="W3335" s="94"/>
      <c r="X3335" s="98"/>
      <c r="Y3335" s="94"/>
      <c r="Z3335" s="94"/>
      <c r="AA3335" s="89"/>
      <c r="AB3335" s="89"/>
      <c r="AC3335" s="94"/>
      <c r="AD3335" s="94">
        <f>SUM(AD3333:AD3334)</f>
        <v>769260</v>
      </c>
      <c r="AE3335" s="94">
        <f>SUM(AE3333:AE3334)</f>
        <v>769260</v>
      </c>
      <c r="AF3335" s="94"/>
      <c r="AG3335" s="94">
        <f>SUM(AG3333:AG3334)</f>
        <v>0</v>
      </c>
      <c r="AH3335" s="94"/>
    </row>
    <row r="3336" spans="1:34" s="99" customFormat="1" x14ac:dyDescent="0.55000000000000004">
      <c r="A3336" s="108" t="s">
        <v>4678</v>
      </c>
      <c r="B3336" s="102">
        <v>1432</v>
      </c>
      <c r="C3336" s="102">
        <v>7593</v>
      </c>
      <c r="D3336" s="90" t="s">
        <v>4685</v>
      </c>
      <c r="E3336" s="102" t="s">
        <v>34</v>
      </c>
      <c r="F3336" s="102">
        <v>7406</v>
      </c>
      <c r="G3336" s="102">
        <v>1</v>
      </c>
      <c r="H3336" s="102">
        <v>0</v>
      </c>
      <c r="I3336" s="98">
        <v>14</v>
      </c>
      <c r="J3336" s="102" t="s">
        <v>35</v>
      </c>
      <c r="K3336" s="94">
        <f>((G3336*400)+(H3336*100))+I3336</f>
        <v>414</v>
      </c>
      <c r="L3336" s="94">
        <v>850</v>
      </c>
      <c r="M3336" s="94">
        <f>K3336*L3336</f>
        <v>351900</v>
      </c>
      <c r="N3336" s="102">
        <v>1</v>
      </c>
      <c r="O3336" s="111" t="s">
        <v>4676</v>
      </c>
      <c r="P3336" s="96">
        <v>3120200170281</v>
      </c>
      <c r="Q3336" s="111" t="s">
        <v>4677</v>
      </c>
      <c r="R3336" s="111" t="s">
        <v>4686</v>
      </c>
      <c r="S3336" s="97" t="s">
        <v>4687</v>
      </c>
      <c r="T3336" s="102" t="s">
        <v>51</v>
      </c>
      <c r="U3336" s="102" t="s">
        <v>45</v>
      </c>
      <c r="V3336" s="102" t="s">
        <v>46</v>
      </c>
      <c r="W3336" s="94">
        <v>48</v>
      </c>
      <c r="X3336" s="98">
        <v>9.74</v>
      </c>
      <c r="Y3336" s="94">
        <v>6750</v>
      </c>
      <c r="Z3336" s="94">
        <f t="shared" si="313"/>
        <v>324000</v>
      </c>
      <c r="AA3336" s="89">
        <v>7</v>
      </c>
      <c r="AB3336" s="89">
        <v>7</v>
      </c>
      <c r="AC3336" s="94">
        <f t="shared" si="314"/>
        <v>301320</v>
      </c>
      <c r="AD3336" s="94">
        <f>IF(AND(AC3336="",M3336=""),0,IF((AC3336=""),M3336, IF( (M3336=""),AC3336,SUM(AC3336:AC3345)+M3336)))</f>
        <v>3446707.5</v>
      </c>
      <c r="AE3336" s="94">
        <f t="shared" ref="AE3336:AE3346" si="316">IF( (X3336=""),AD3336*1,AD3336*(X3336/100) )</f>
        <v>335709.31050000002</v>
      </c>
      <c r="AF3336" s="94">
        <v>0</v>
      </c>
      <c r="AG3336" s="94">
        <f t="shared" si="315"/>
        <v>335709.31050000002</v>
      </c>
      <c r="AH3336" s="94">
        <v>0.02</v>
      </c>
    </row>
    <row r="3337" spans="1:34" s="99" customFormat="1" x14ac:dyDescent="0.55000000000000004">
      <c r="A3337" s="107"/>
      <c r="B3337" s="102"/>
      <c r="C3337" s="102"/>
      <c r="D3337" s="90"/>
      <c r="E3337" s="102"/>
      <c r="F3337" s="102"/>
      <c r="G3337" s="102"/>
      <c r="H3337" s="102"/>
      <c r="I3337" s="98"/>
      <c r="J3337" s="102"/>
      <c r="K3337" s="94"/>
      <c r="L3337" s="94"/>
      <c r="M3337" s="94"/>
      <c r="N3337" s="102">
        <v>2</v>
      </c>
      <c r="O3337" s="111" t="s">
        <v>4676</v>
      </c>
      <c r="P3337" s="96">
        <v>3120200170281</v>
      </c>
      <c r="Q3337" s="111" t="s">
        <v>4677</v>
      </c>
      <c r="R3337" s="111" t="s">
        <v>4686</v>
      </c>
      <c r="S3337" s="97" t="s">
        <v>4688</v>
      </c>
      <c r="T3337" s="102" t="s">
        <v>51</v>
      </c>
      <c r="U3337" s="102" t="s">
        <v>45</v>
      </c>
      <c r="V3337" s="102" t="s">
        <v>46</v>
      </c>
      <c r="W3337" s="94">
        <v>48</v>
      </c>
      <c r="X3337" s="98">
        <v>9.74</v>
      </c>
      <c r="Y3337" s="94">
        <v>6750</v>
      </c>
      <c r="Z3337" s="94">
        <f t="shared" si="313"/>
        <v>324000</v>
      </c>
      <c r="AA3337" s="89">
        <v>7</v>
      </c>
      <c r="AB3337" s="89">
        <v>7</v>
      </c>
      <c r="AC3337" s="94">
        <f t="shared" si="314"/>
        <v>301320</v>
      </c>
      <c r="AD3337" s="94">
        <f>IF(AND(AC3337="",M3336=""),0,IF((AC3337=""),M3336, IF( (M3336=""),AC3337,SUM(AC3336:AC3345)+M3336)))</f>
        <v>3446707.5</v>
      </c>
      <c r="AE3337" s="94">
        <f t="shared" si="316"/>
        <v>335709.31050000002</v>
      </c>
      <c r="AF3337" s="94">
        <v>0</v>
      </c>
      <c r="AG3337" s="94">
        <f t="shared" si="315"/>
        <v>335709.31050000002</v>
      </c>
      <c r="AH3337" s="94">
        <v>0.02</v>
      </c>
    </row>
    <row r="3338" spans="1:34" s="99" customFormat="1" x14ac:dyDescent="0.55000000000000004">
      <c r="A3338" s="107"/>
      <c r="B3338" s="102"/>
      <c r="C3338" s="102"/>
      <c r="D3338" s="90"/>
      <c r="E3338" s="102"/>
      <c r="F3338" s="102"/>
      <c r="G3338" s="102"/>
      <c r="H3338" s="102"/>
      <c r="I3338" s="98"/>
      <c r="J3338" s="102"/>
      <c r="K3338" s="94"/>
      <c r="L3338" s="94"/>
      <c r="M3338" s="94"/>
      <c r="N3338" s="102">
        <v>3</v>
      </c>
      <c r="O3338" s="111" t="s">
        <v>4676</v>
      </c>
      <c r="P3338" s="96">
        <v>3120200170281</v>
      </c>
      <c r="Q3338" s="111" t="s">
        <v>4677</v>
      </c>
      <c r="R3338" s="111" t="s">
        <v>4686</v>
      </c>
      <c r="S3338" s="97" t="s">
        <v>4689</v>
      </c>
      <c r="T3338" s="102" t="s">
        <v>51</v>
      </c>
      <c r="U3338" s="102" t="s">
        <v>45</v>
      </c>
      <c r="V3338" s="102" t="s">
        <v>46</v>
      </c>
      <c r="W3338" s="94">
        <v>48</v>
      </c>
      <c r="X3338" s="98">
        <v>9.74</v>
      </c>
      <c r="Y3338" s="94">
        <v>6750</v>
      </c>
      <c r="Z3338" s="94">
        <f t="shared" si="313"/>
        <v>324000</v>
      </c>
      <c r="AA3338" s="89">
        <v>7</v>
      </c>
      <c r="AB3338" s="89">
        <v>7</v>
      </c>
      <c r="AC3338" s="94">
        <f t="shared" si="314"/>
        <v>301320</v>
      </c>
      <c r="AD3338" s="94">
        <f>IF(AND(AC3338="",M3336=""),0,IF((AC3338=""),M3336, IF( (M3336=""),AC3338,SUM(AC3336:AC3345)+M3336)))</f>
        <v>3446707.5</v>
      </c>
      <c r="AE3338" s="94">
        <f t="shared" si="316"/>
        <v>335709.31050000002</v>
      </c>
      <c r="AF3338" s="94">
        <v>0</v>
      </c>
      <c r="AG3338" s="94">
        <f t="shared" si="315"/>
        <v>335709.31050000002</v>
      </c>
      <c r="AH3338" s="94">
        <v>0.02</v>
      </c>
    </row>
    <row r="3339" spans="1:34" s="99" customFormat="1" x14ac:dyDescent="0.55000000000000004">
      <c r="A3339" s="107"/>
      <c r="B3339" s="102"/>
      <c r="C3339" s="102"/>
      <c r="D3339" s="90"/>
      <c r="E3339" s="102"/>
      <c r="F3339" s="102"/>
      <c r="G3339" s="102"/>
      <c r="H3339" s="102"/>
      <c r="I3339" s="98"/>
      <c r="J3339" s="102"/>
      <c r="K3339" s="94"/>
      <c r="L3339" s="94"/>
      <c r="M3339" s="94"/>
      <c r="N3339" s="102">
        <v>4</v>
      </c>
      <c r="O3339" s="111" t="s">
        <v>4676</v>
      </c>
      <c r="P3339" s="96">
        <v>3120200170281</v>
      </c>
      <c r="Q3339" s="111" t="s">
        <v>4677</v>
      </c>
      <c r="R3339" s="111" t="s">
        <v>4686</v>
      </c>
      <c r="S3339" s="97" t="s">
        <v>4690</v>
      </c>
      <c r="T3339" s="102" t="s">
        <v>51</v>
      </c>
      <c r="U3339" s="102" t="s">
        <v>45</v>
      </c>
      <c r="V3339" s="102" t="s">
        <v>46</v>
      </c>
      <c r="W3339" s="94">
        <v>80</v>
      </c>
      <c r="X3339" s="98">
        <v>16.23</v>
      </c>
      <c r="Y3339" s="94">
        <v>6750</v>
      </c>
      <c r="Z3339" s="94">
        <f t="shared" si="313"/>
        <v>540000</v>
      </c>
      <c r="AA3339" s="89">
        <v>7</v>
      </c>
      <c r="AB3339" s="89">
        <v>7</v>
      </c>
      <c r="AC3339" s="94">
        <f t="shared" si="314"/>
        <v>502200</v>
      </c>
      <c r="AD3339" s="94">
        <f>IF(AND(AC3339="",M3336=""),0,IF((AC3339=""),M3336, IF( (M3336=""),AC3339,SUM(AC3336:AC3345)+M3336)))</f>
        <v>3446707.5</v>
      </c>
      <c r="AE3339" s="94">
        <f t="shared" si="316"/>
        <v>559400.62725000002</v>
      </c>
      <c r="AF3339" s="94">
        <v>0</v>
      </c>
      <c r="AG3339" s="94">
        <f t="shared" si="315"/>
        <v>559400.62725000002</v>
      </c>
      <c r="AH3339" s="94">
        <v>0.02</v>
      </c>
    </row>
    <row r="3340" spans="1:34" s="99" customFormat="1" x14ac:dyDescent="0.55000000000000004">
      <c r="A3340" s="107"/>
      <c r="B3340" s="102"/>
      <c r="C3340" s="102"/>
      <c r="D3340" s="90"/>
      <c r="E3340" s="102"/>
      <c r="F3340" s="102"/>
      <c r="G3340" s="102"/>
      <c r="H3340" s="102"/>
      <c r="I3340" s="98"/>
      <c r="J3340" s="102"/>
      <c r="K3340" s="94"/>
      <c r="L3340" s="94"/>
      <c r="M3340" s="94"/>
      <c r="N3340" s="102">
        <v>5</v>
      </c>
      <c r="O3340" s="111" t="s">
        <v>4676</v>
      </c>
      <c r="P3340" s="96">
        <v>3120200170281</v>
      </c>
      <c r="Q3340" s="111" t="s">
        <v>4677</v>
      </c>
      <c r="R3340" s="111" t="s">
        <v>4686</v>
      </c>
      <c r="S3340" s="97" t="s">
        <v>4691</v>
      </c>
      <c r="T3340" s="102" t="s">
        <v>51</v>
      </c>
      <c r="U3340" s="102" t="s">
        <v>45</v>
      </c>
      <c r="V3340" s="102" t="s">
        <v>46</v>
      </c>
      <c r="W3340" s="94">
        <v>48</v>
      </c>
      <c r="X3340" s="98">
        <v>9.74</v>
      </c>
      <c r="Y3340" s="94">
        <v>6750</v>
      </c>
      <c r="Z3340" s="94">
        <f t="shared" si="313"/>
        <v>324000</v>
      </c>
      <c r="AA3340" s="89">
        <v>7</v>
      </c>
      <c r="AB3340" s="89">
        <v>7</v>
      </c>
      <c r="AC3340" s="94">
        <f t="shared" si="314"/>
        <v>301320</v>
      </c>
      <c r="AD3340" s="94">
        <f>IF(AND(AC3340="",M3336=""),0,IF((AC3340=""),M3336, IF( (M3336=""),AC3340,SUM(AC3336:AC3345)+M3336)))</f>
        <v>3446707.5</v>
      </c>
      <c r="AE3340" s="94">
        <f t="shared" si="316"/>
        <v>335709.31050000002</v>
      </c>
      <c r="AF3340" s="94">
        <v>0</v>
      </c>
      <c r="AG3340" s="94">
        <f t="shared" si="315"/>
        <v>335709.31050000002</v>
      </c>
      <c r="AH3340" s="94">
        <v>0.02</v>
      </c>
    </row>
    <row r="3341" spans="1:34" s="99" customFormat="1" x14ac:dyDescent="0.55000000000000004">
      <c r="A3341" s="107"/>
      <c r="B3341" s="102"/>
      <c r="C3341" s="102"/>
      <c r="D3341" s="90"/>
      <c r="E3341" s="102"/>
      <c r="F3341" s="102"/>
      <c r="G3341" s="102"/>
      <c r="H3341" s="102"/>
      <c r="I3341" s="98"/>
      <c r="J3341" s="102"/>
      <c r="K3341" s="94"/>
      <c r="L3341" s="94"/>
      <c r="M3341" s="94"/>
      <c r="N3341" s="102">
        <v>6</v>
      </c>
      <c r="O3341" s="111" t="s">
        <v>4676</v>
      </c>
      <c r="P3341" s="96">
        <v>3120200170281</v>
      </c>
      <c r="Q3341" s="111" t="s">
        <v>4677</v>
      </c>
      <c r="R3341" s="111" t="s">
        <v>4686</v>
      </c>
      <c r="S3341" s="97" t="s">
        <v>4692</v>
      </c>
      <c r="T3341" s="102" t="s">
        <v>51</v>
      </c>
      <c r="U3341" s="102" t="s">
        <v>45</v>
      </c>
      <c r="V3341" s="102" t="s">
        <v>46</v>
      </c>
      <c r="W3341" s="94">
        <v>48</v>
      </c>
      <c r="X3341" s="98">
        <v>9.74</v>
      </c>
      <c r="Y3341" s="94">
        <v>6750</v>
      </c>
      <c r="Z3341" s="94">
        <f t="shared" si="313"/>
        <v>324000</v>
      </c>
      <c r="AA3341" s="89">
        <v>7</v>
      </c>
      <c r="AB3341" s="89">
        <v>7</v>
      </c>
      <c r="AC3341" s="94">
        <f t="shared" si="314"/>
        <v>301320</v>
      </c>
      <c r="AD3341" s="94">
        <f>IF(AND(AC3341="",M3336=""),0,IF((AC3341=""),M3336, IF( (M3336=""),AC3341,SUM(AC3336:AC3345)+M3336)))</f>
        <v>3446707.5</v>
      </c>
      <c r="AE3341" s="94">
        <f t="shared" si="316"/>
        <v>335709.31050000002</v>
      </c>
      <c r="AF3341" s="94">
        <v>0</v>
      </c>
      <c r="AG3341" s="94">
        <f t="shared" si="315"/>
        <v>335709.31050000002</v>
      </c>
      <c r="AH3341" s="94">
        <v>0.02</v>
      </c>
    </row>
    <row r="3342" spans="1:34" s="99" customFormat="1" x14ac:dyDescent="0.55000000000000004">
      <c r="A3342" s="107"/>
      <c r="B3342" s="102"/>
      <c r="C3342" s="102"/>
      <c r="D3342" s="90"/>
      <c r="E3342" s="102"/>
      <c r="F3342" s="102"/>
      <c r="G3342" s="102"/>
      <c r="H3342" s="102"/>
      <c r="I3342" s="98"/>
      <c r="J3342" s="102"/>
      <c r="K3342" s="94"/>
      <c r="L3342" s="94"/>
      <c r="M3342" s="94"/>
      <c r="N3342" s="102">
        <v>7</v>
      </c>
      <c r="O3342" s="111" t="s">
        <v>4676</v>
      </c>
      <c r="P3342" s="96">
        <v>3120200170281</v>
      </c>
      <c r="Q3342" s="111" t="s">
        <v>4677</v>
      </c>
      <c r="R3342" s="111" t="s">
        <v>4686</v>
      </c>
      <c r="S3342" s="97" t="s">
        <v>4693</v>
      </c>
      <c r="T3342" s="102" t="s">
        <v>51</v>
      </c>
      <c r="U3342" s="102" t="s">
        <v>45</v>
      </c>
      <c r="V3342" s="102" t="s">
        <v>46</v>
      </c>
      <c r="W3342" s="94">
        <v>48</v>
      </c>
      <c r="X3342" s="98">
        <v>9.74</v>
      </c>
      <c r="Y3342" s="94">
        <v>6750</v>
      </c>
      <c r="Z3342" s="94">
        <f t="shared" si="313"/>
        <v>324000</v>
      </c>
      <c r="AA3342" s="89">
        <v>7</v>
      </c>
      <c r="AB3342" s="89">
        <v>7</v>
      </c>
      <c r="AC3342" s="94">
        <f t="shared" si="314"/>
        <v>301320</v>
      </c>
      <c r="AD3342" s="94">
        <f>IF(AND(AC3342="",M3336=""),0,IF((AC3342=""),M3336, IF( (M3336=""),AC3342,SUM(AC3336:AC3345)+M3336)))</f>
        <v>3446707.5</v>
      </c>
      <c r="AE3342" s="94">
        <f t="shared" si="316"/>
        <v>335709.31050000002</v>
      </c>
      <c r="AF3342" s="94">
        <v>0</v>
      </c>
      <c r="AG3342" s="94">
        <f t="shared" si="315"/>
        <v>335709.31050000002</v>
      </c>
      <c r="AH3342" s="94">
        <v>0.02</v>
      </c>
    </row>
    <row r="3343" spans="1:34" s="99" customFormat="1" x14ac:dyDescent="0.55000000000000004">
      <c r="A3343" s="107"/>
      <c r="B3343" s="102"/>
      <c r="C3343" s="102"/>
      <c r="D3343" s="90"/>
      <c r="E3343" s="102"/>
      <c r="F3343" s="102"/>
      <c r="G3343" s="102"/>
      <c r="H3343" s="102"/>
      <c r="I3343" s="98"/>
      <c r="J3343" s="102"/>
      <c r="K3343" s="94"/>
      <c r="L3343" s="94"/>
      <c r="M3343" s="94"/>
      <c r="N3343" s="102">
        <v>8</v>
      </c>
      <c r="O3343" s="111" t="s">
        <v>4676</v>
      </c>
      <c r="P3343" s="96">
        <v>3120200170281</v>
      </c>
      <c r="Q3343" s="111" t="s">
        <v>4677</v>
      </c>
      <c r="R3343" s="111" t="s">
        <v>4686</v>
      </c>
      <c r="S3343" s="97" t="s">
        <v>4694</v>
      </c>
      <c r="T3343" s="102" t="s">
        <v>51</v>
      </c>
      <c r="U3343" s="102" t="s">
        <v>45</v>
      </c>
      <c r="V3343" s="102" t="s">
        <v>46</v>
      </c>
      <c r="W3343" s="94">
        <v>48</v>
      </c>
      <c r="X3343" s="98">
        <v>9.74</v>
      </c>
      <c r="Y3343" s="94">
        <v>6750</v>
      </c>
      <c r="Z3343" s="94">
        <f t="shared" si="313"/>
        <v>324000</v>
      </c>
      <c r="AA3343" s="89">
        <v>7</v>
      </c>
      <c r="AB3343" s="89">
        <v>7</v>
      </c>
      <c r="AC3343" s="94">
        <f t="shared" si="314"/>
        <v>301320</v>
      </c>
      <c r="AD3343" s="94">
        <f>IF(AND(AC3343="",M3336=""),0,IF((AC3343=""),M3336, IF( (M3336=""),AC3343,SUM(AC3336:AC3345)+M3336)))</f>
        <v>3446707.5</v>
      </c>
      <c r="AE3343" s="94">
        <f t="shared" si="316"/>
        <v>335709.31050000002</v>
      </c>
      <c r="AF3343" s="94">
        <v>0</v>
      </c>
      <c r="AG3343" s="94">
        <f t="shared" si="315"/>
        <v>335709.31050000002</v>
      </c>
      <c r="AH3343" s="94">
        <v>0.02</v>
      </c>
    </row>
    <row r="3344" spans="1:34" s="99" customFormat="1" x14ac:dyDescent="0.55000000000000004">
      <c r="A3344" s="107"/>
      <c r="B3344" s="102"/>
      <c r="C3344" s="102"/>
      <c r="D3344" s="90"/>
      <c r="E3344" s="102"/>
      <c r="F3344" s="102"/>
      <c r="G3344" s="102"/>
      <c r="H3344" s="102"/>
      <c r="I3344" s="98"/>
      <c r="J3344" s="102"/>
      <c r="K3344" s="94"/>
      <c r="L3344" s="94"/>
      <c r="M3344" s="94"/>
      <c r="N3344" s="102">
        <v>9</v>
      </c>
      <c r="O3344" s="111" t="s">
        <v>4676</v>
      </c>
      <c r="P3344" s="96">
        <v>3120200170281</v>
      </c>
      <c r="Q3344" s="111" t="s">
        <v>4677</v>
      </c>
      <c r="R3344" s="111" t="s">
        <v>4686</v>
      </c>
      <c r="S3344" s="97" t="s">
        <v>4695</v>
      </c>
      <c r="T3344" s="102" t="s">
        <v>51</v>
      </c>
      <c r="U3344" s="102" t="s">
        <v>45</v>
      </c>
      <c r="V3344" s="102" t="s">
        <v>46</v>
      </c>
      <c r="W3344" s="94">
        <v>38.5</v>
      </c>
      <c r="X3344" s="98">
        <v>7.81</v>
      </c>
      <c r="Y3344" s="94">
        <v>6750</v>
      </c>
      <c r="Z3344" s="94">
        <f t="shared" si="313"/>
        <v>259875</v>
      </c>
      <c r="AA3344" s="89">
        <v>7</v>
      </c>
      <c r="AB3344" s="89">
        <v>7</v>
      </c>
      <c r="AC3344" s="94">
        <f t="shared" si="314"/>
        <v>241683.75</v>
      </c>
      <c r="AD3344" s="94">
        <f>IF(AND(AC3344="",M3336=""),0,IF((AC3344=""),M3336, IF( (M3336=""),AC3344,SUM(AC3336:AC3345)+M3336)))</f>
        <v>3446707.5</v>
      </c>
      <c r="AE3344" s="94">
        <f t="shared" si="316"/>
        <v>269187.85574999999</v>
      </c>
      <c r="AF3344" s="94">
        <v>0</v>
      </c>
      <c r="AG3344" s="94">
        <f t="shared" si="315"/>
        <v>269187.85574999999</v>
      </c>
      <c r="AH3344" s="94">
        <v>0.02</v>
      </c>
    </row>
    <row r="3345" spans="1:34" s="99" customFormat="1" x14ac:dyDescent="0.55000000000000004">
      <c r="A3345" s="107"/>
      <c r="B3345" s="102"/>
      <c r="C3345" s="102"/>
      <c r="D3345" s="90"/>
      <c r="E3345" s="102"/>
      <c r="F3345" s="102"/>
      <c r="G3345" s="102"/>
      <c r="H3345" s="102"/>
      <c r="I3345" s="98"/>
      <c r="J3345" s="102"/>
      <c r="K3345" s="94"/>
      <c r="L3345" s="94"/>
      <c r="M3345" s="94"/>
      <c r="N3345" s="102">
        <v>10</v>
      </c>
      <c r="O3345" s="111" t="s">
        <v>4676</v>
      </c>
      <c r="P3345" s="96">
        <v>3120200170281</v>
      </c>
      <c r="Q3345" s="111" t="s">
        <v>4677</v>
      </c>
      <c r="R3345" s="111" t="s">
        <v>4686</v>
      </c>
      <c r="S3345" s="97" t="s">
        <v>4696</v>
      </c>
      <c r="T3345" s="102" t="s">
        <v>51</v>
      </c>
      <c r="U3345" s="102" t="s">
        <v>45</v>
      </c>
      <c r="V3345" s="102" t="s">
        <v>46</v>
      </c>
      <c r="W3345" s="94">
        <v>38.5</v>
      </c>
      <c r="X3345" s="98">
        <v>7.81</v>
      </c>
      <c r="Y3345" s="94">
        <v>6750</v>
      </c>
      <c r="Z3345" s="94">
        <f t="shared" si="313"/>
        <v>259875</v>
      </c>
      <c r="AA3345" s="89">
        <v>7</v>
      </c>
      <c r="AB3345" s="89">
        <v>7</v>
      </c>
      <c r="AC3345" s="94">
        <f t="shared" si="314"/>
        <v>241683.75</v>
      </c>
      <c r="AD3345" s="94">
        <f>IF(AND(AC3345="",M3336=""),0,IF((AC3345=""),M3336, IF( (M3336=""),AC3345,SUM(AC3336:AC3345)+M3336)))</f>
        <v>3446707.5</v>
      </c>
      <c r="AE3345" s="94">
        <f t="shared" si="316"/>
        <v>269187.85574999999</v>
      </c>
      <c r="AF3345" s="94">
        <v>0</v>
      </c>
      <c r="AG3345" s="94">
        <f t="shared" si="315"/>
        <v>269187.85574999999</v>
      </c>
      <c r="AH3345" s="94">
        <v>0.02</v>
      </c>
    </row>
    <row r="3346" spans="1:34" s="99" customFormat="1" x14ac:dyDescent="0.55000000000000004">
      <c r="A3346" s="107"/>
      <c r="B3346" s="161">
        <v>1602</v>
      </c>
      <c r="C3346" s="161">
        <v>10750</v>
      </c>
      <c r="D3346" s="162" t="s">
        <v>15485</v>
      </c>
      <c r="E3346" s="161" t="s">
        <v>34</v>
      </c>
      <c r="F3346" s="161">
        <v>25119</v>
      </c>
      <c r="G3346" s="161">
        <v>0</v>
      </c>
      <c r="H3346" s="161">
        <v>0</v>
      </c>
      <c r="I3346" s="163">
        <v>19</v>
      </c>
      <c r="J3346" s="161" t="s">
        <v>35</v>
      </c>
      <c r="K3346" s="121">
        <f>((G3346*400)+(H3346*100))+I3346</f>
        <v>19</v>
      </c>
      <c r="L3346" s="121">
        <v>14500</v>
      </c>
      <c r="M3346" s="121">
        <f>K3346*L3346</f>
        <v>275500</v>
      </c>
      <c r="N3346" s="161">
        <v>1</v>
      </c>
      <c r="O3346" s="164" t="s">
        <v>4676</v>
      </c>
      <c r="P3346" s="165">
        <v>3120200170281</v>
      </c>
      <c r="Q3346" s="164" t="s">
        <v>4677</v>
      </c>
      <c r="R3346" s="164" t="s">
        <v>4686</v>
      </c>
      <c r="S3346" s="166"/>
      <c r="T3346" s="161" t="s">
        <v>44</v>
      </c>
      <c r="U3346" s="102" t="s">
        <v>45</v>
      </c>
      <c r="V3346" s="102" t="s">
        <v>52</v>
      </c>
      <c r="W3346" s="94">
        <v>108</v>
      </c>
      <c r="X3346" s="98">
        <v>100</v>
      </c>
      <c r="Y3346" s="94">
        <v>7150</v>
      </c>
      <c r="Z3346" s="94">
        <f>W3346*Y3346</f>
        <v>772200</v>
      </c>
      <c r="AA3346" s="89">
        <v>9</v>
      </c>
      <c r="AB3346" s="89">
        <v>9</v>
      </c>
      <c r="AC3346" s="94">
        <f>(Z3346*(100-AB3346))/100</f>
        <v>702702</v>
      </c>
      <c r="AD3346" s="121">
        <f>IF(AND(AC3346="",M3346=""),0,IF((AC3346=""),M3346,IF((M3346=""),AC3346,AC3346+M3346)))</f>
        <v>978202</v>
      </c>
      <c r="AE3346" s="121">
        <f t="shared" si="316"/>
        <v>978202</v>
      </c>
      <c r="AF3346" s="121">
        <v>0</v>
      </c>
      <c r="AG3346" s="121">
        <f t="shared" si="315"/>
        <v>978202</v>
      </c>
      <c r="AH3346" s="121">
        <v>0.02</v>
      </c>
    </row>
    <row r="3347" spans="1:34" s="99" customFormat="1" x14ac:dyDescent="0.55000000000000004">
      <c r="A3347" s="107"/>
      <c r="B3347" s="161"/>
      <c r="C3347" s="161"/>
      <c r="D3347" s="162"/>
      <c r="E3347" s="161"/>
      <c r="F3347" s="161"/>
      <c r="G3347" s="161"/>
      <c r="H3347" s="161"/>
      <c r="I3347" s="163"/>
      <c r="J3347" s="161"/>
      <c r="K3347" s="121"/>
      <c r="L3347" s="121" t="s">
        <v>63</v>
      </c>
      <c r="M3347" s="121">
        <f>SUM(M3336:M3346)</f>
        <v>627400</v>
      </c>
      <c r="N3347" s="161"/>
      <c r="O3347" s="164"/>
      <c r="P3347" s="165"/>
      <c r="Q3347" s="164"/>
      <c r="R3347" s="164"/>
      <c r="S3347" s="166"/>
      <c r="T3347" s="161"/>
      <c r="U3347" s="161"/>
      <c r="V3347" s="161"/>
      <c r="W3347" s="121"/>
      <c r="X3347" s="163"/>
      <c r="Y3347" s="121"/>
      <c r="Z3347" s="121"/>
      <c r="AA3347" s="167"/>
      <c r="AB3347" s="167"/>
      <c r="AC3347" s="121"/>
      <c r="AD3347" s="121"/>
      <c r="AE3347" s="121">
        <f>SUM(AE3336:AE3346)</f>
        <v>4425943.5122500006</v>
      </c>
      <c r="AF3347" s="121"/>
      <c r="AG3347" s="121">
        <f>SUM(AG3336:AG3346)</f>
        <v>4425943.5122500006</v>
      </c>
      <c r="AH3347" s="121"/>
    </row>
    <row r="3348" spans="1:34" s="73" customFormat="1" x14ac:dyDescent="0.55000000000000004">
      <c r="A3348" s="108" t="s">
        <v>4699</v>
      </c>
      <c r="B3348" s="109">
        <v>1433</v>
      </c>
      <c r="C3348" s="102">
        <v>6015</v>
      </c>
      <c r="D3348" s="90" t="s">
        <v>4700</v>
      </c>
      <c r="E3348" s="102" t="s">
        <v>34</v>
      </c>
      <c r="F3348" s="102">
        <v>23867</v>
      </c>
      <c r="G3348" s="102">
        <v>0</v>
      </c>
      <c r="H3348" s="102">
        <v>1</v>
      </c>
      <c r="I3348" s="98">
        <v>8</v>
      </c>
      <c r="J3348" s="102" t="s">
        <v>35</v>
      </c>
      <c r="K3348" s="94">
        <f>((G3348*400)+(H3348*100))+I3348</f>
        <v>108</v>
      </c>
      <c r="L3348" s="94">
        <v>625</v>
      </c>
      <c r="M3348" s="94">
        <f>K3348*L3348</f>
        <v>67500</v>
      </c>
      <c r="N3348" s="102">
        <v>1</v>
      </c>
      <c r="O3348" s="111" t="s">
        <v>4697</v>
      </c>
      <c r="P3348" s="96">
        <v>3570800325745</v>
      </c>
      <c r="Q3348" s="111" t="s">
        <v>4698</v>
      </c>
      <c r="R3348" s="111" t="s">
        <v>4701</v>
      </c>
      <c r="S3348" s="97"/>
      <c r="T3348" s="102" t="s">
        <v>55</v>
      </c>
      <c r="U3348" s="102" t="s">
        <v>45</v>
      </c>
      <c r="V3348" s="102" t="s">
        <v>52</v>
      </c>
      <c r="W3348" s="94">
        <v>33.840000000000003</v>
      </c>
      <c r="X3348" s="98">
        <v>16.260000000000002</v>
      </c>
      <c r="Y3348" s="94">
        <v>0</v>
      </c>
      <c r="Z3348" s="94">
        <f>W3348*Y3348</f>
        <v>0</v>
      </c>
      <c r="AA3348" s="89">
        <v>1</v>
      </c>
      <c r="AB3348" s="89">
        <v>1</v>
      </c>
      <c r="AC3348" s="94">
        <f>(Z3348*(100-AB3348))/100</f>
        <v>0</v>
      </c>
      <c r="AD3348" s="94">
        <f>IF(AND(AC3348="",M3348=""),0,IF((AC3348=""),M3348, IF( (M3348=""),AC3348,AC3348+M3348)))</f>
        <v>67500</v>
      </c>
      <c r="AE3348" s="94">
        <f>IF( (X3348=""),AD3348*1,( M3348+(SUM(AC3348:AC3348)) )*(X3348/100) )</f>
        <v>10975.500000000002</v>
      </c>
      <c r="AF3348" s="94">
        <v>50000000</v>
      </c>
      <c r="AG3348" s="94">
        <f>IF((AF3348-AE3348) &gt; 1,0,IF((AF3348-AE3348)&lt;0,AE3348-AF3348,AF3348-AE3348))</f>
        <v>0</v>
      </c>
      <c r="AH3348" s="94">
        <v>0.02</v>
      </c>
    </row>
    <row r="3349" spans="1:34" s="73" customFormat="1" x14ac:dyDescent="0.55000000000000004">
      <c r="A3349" s="108"/>
      <c r="B3349" s="109"/>
      <c r="C3349" s="102"/>
      <c r="D3349" s="90"/>
      <c r="E3349" s="102"/>
      <c r="F3349" s="102"/>
      <c r="G3349" s="102"/>
      <c r="H3349" s="102"/>
      <c r="I3349" s="98"/>
      <c r="J3349" s="102"/>
      <c r="K3349" s="94"/>
      <c r="L3349" s="94"/>
      <c r="M3349" s="94"/>
      <c r="N3349" s="102">
        <v>2</v>
      </c>
      <c r="O3349" s="111" t="s">
        <v>4697</v>
      </c>
      <c r="P3349" s="96">
        <v>3570800325745</v>
      </c>
      <c r="Q3349" s="111" t="s">
        <v>4698</v>
      </c>
      <c r="R3349" s="111" t="s">
        <v>4701</v>
      </c>
      <c r="S3349" s="97" t="s">
        <v>4700</v>
      </c>
      <c r="T3349" s="102" t="s">
        <v>51</v>
      </c>
      <c r="U3349" s="102" t="s">
        <v>227</v>
      </c>
      <c r="V3349" s="102" t="s">
        <v>52</v>
      </c>
      <c r="W3349" s="94">
        <v>174.24</v>
      </c>
      <c r="X3349" s="98">
        <v>83.74</v>
      </c>
      <c r="Y3349" s="94">
        <v>6750</v>
      </c>
      <c r="Z3349" s="94">
        <f>W3349*Y3349</f>
        <v>1176120</v>
      </c>
      <c r="AA3349" s="89">
        <v>6</v>
      </c>
      <c r="AB3349" s="89">
        <v>14</v>
      </c>
      <c r="AC3349" s="94">
        <f>(Z3349*(100-AB3349))/100</f>
        <v>1011463.2</v>
      </c>
      <c r="AD3349" s="94">
        <f>IF(AND(AC3349="",M3348=""),0,IF((AC3349=""),M3348, IF( (M3348=""),AC3349,AC3349+M3348)))</f>
        <v>1078963.2</v>
      </c>
      <c r="AE3349" s="94">
        <f>IF( (X3349=""),AD3349*1,( M3348+(SUM(AC3349:AC3349)) )*(X3349/100) )</f>
        <v>903523.78367999988</v>
      </c>
      <c r="AF3349" s="94">
        <v>50000000</v>
      </c>
      <c r="AG3349" s="94">
        <f>IF((AF3349-AE3349) &gt; 1,0,IF((AF3349-AE3349)&lt;0,AE3349-AF3349,AF3349-AE3349))</f>
        <v>0</v>
      </c>
      <c r="AH3349" s="94">
        <v>0.02</v>
      </c>
    </row>
    <row r="3350" spans="1:34" s="73" customFormat="1" x14ac:dyDescent="0.55000000000000004">
      <c r="A3350" s="108"/>
      <c r="B3350" s="109"/>
      <c r="C3350" s="102"/>
      <c r="D3350" s="90"/>
      <c r="E3350" s="102"/>
      <c r="F3350" s="102"/>
      <c r="G3350" s="102"/>
      <c r="H3350" s="102"/>
      <c r="I3350" s="98"/>
      <c r="J3350" s="102"/>
      <c r="K3350" s="94"/>
      <c r="L3350" s="94" t="s">
        <v>63</v>
      </c>
      <c r="M3350" s="94">
        <f>SUM(M3348:M3349)</f>
        <v>67500</v>
      </c>
      <c r="N3350" s="102"/>
      <c r="O3350" s="111"/>
      <c r="P3350" s="96"/>
      <c r="Q3350" s="111"/>
      <c r="R3350" s="111"/>
      <c r="S3350" s="97"/>
      <c r="T3350" s="102"/>
      <c r="U3350" s="102"/>
      <c r="V3350" s="102"/>
      <c r="W3350" s="94"/>
      <c r="X3350" s="98"/>
      <c r="Y3350" s="94"/>
      <c r="Z3350" s="94"/>
      <c r="AA3350" s="89"/>
      <c r="AB3350" s="89"/>
      <c r="AC3350" s="94"/>
      <c r="AD3350" s="94">
        <f>SUM(AD3348:AD3349)</f>
        <v>1146463.2</v>
      </c>
      <c r="AE3350" s="94">
        <f>SUM(AE3348:AE3349)</f>
        <v>914499.28367999988</v>
      </c>
      <c r="AF3350" s="94"/>
      <c r="AG3350" s="94">
        <f>SUM(AG3348:AG3349)</f>
        <v>0</v>
      </c>
      <c r="AH3350" s="94"/>
    </row>
    <row r="3351" spans="1:34" s="73" customFormat="1" x14ac:dyDescent="0.55000000000000004">
      <c r="A3351" s="108" t="s">
        <v>2871</v>
      </c>
      <c r="B3351" s="109">
        <v>1434</v>
      </c>
      <c r="C3351" s="102">
        <v>9461</v>
      </c>
      <c r="D3351" s="90" t="s">
        <v>4704</v>
      </c>
      <c r="E3351" s="102" t="s">
        <v>34</v>
      </c>
      <c r="F3351" s="102">
        <v>5938</v>
      </c>
      <c r="G3351" s="102">
        <v>0</v>
      </c>
      <c r="H3351" s="102">
        <v>1</v>
      </c>
      <c r="I3351" s="98">
        <v>1</v>
      </c>
      <c r="J3351" s="102" t="s">
        <v>35</v>
      </c>
      <c r="K3351" s="94">
        <f>((G3351*400)+(H3351*100))+I3351</f>
        <v>101</v>
      </c>
      <c r="L3351" s="94">
        <v>1650</v>
      </c>
      <c r="M3351" s="94">
        <f>K3351*L3351</f>
        <v>166650</v>
      </c>
      <c r="N3351" s="102">
        <v>1</v>
      </c>
      <c r="O3351" s="111" t="s">
        <v>4702</v>
      </c>
      <c r="P3351" s="96"/>
      <c r="Q3351" s="111" t="s">
        <v>4703</v>
      </c>
      <c r="R3351" s="111" t="s">
        <v>2873</v>
      </c>
      <c r="S3351" s="97"/>
      <c r="T3351" s="102" t="s">
        <v>51</v>
      </c>
      <c r="U3351" s="102" t="s">
        <v>45</v>
      </c>
      <c r="V3351" s="102" t="s">
        <v>52</v>
      </c>
      <c r="W3351" s="94">
        <v>120</v>
      </c>
      <c r="X3351" s="98">
        <v>100</v>
      </c>
      <c r="Y3351" s="94">
        <v>6750</v>
      </c>
      <c r="Z3351" s="94">
        <f>W3351*Y3351</f>
        <v>810000</v>
      </c>
      <c r="AA3351" s="89">
        <v>1</v>
      </c>
      <c r="AB3351" s="89">
        <v>1</v>
      </c>
      <c r="AC3351" s="94">
        <f>(Z3351*(100-AB3351))/100</f>
        <v>801900</v>
      </c>
      <c r="AD3351" s="94">
        <f>IF(AND(AC3351="",M3351=""),0,IF((AC3351=""),M3351, IF( (M3351=""),AC3351,AC3351+M3351)))</f>
        <v>968550</v>
      </c>
      <c r="AE3351" s="94">
        <f>IF( (X3351=""),AD3351*1,( M3351+(SUM(AC3351:AC3351)) )*(X3351/100) )</f>
        <v>968550</v>
      </c>
      <c r="AF3351" s="94">
        <v>50000000</v>
      </c>
      <c r="AG3351" s="94">
        <f>IF((AF3351-AE3351) &gt; 1,0,IF((AF3351-AE3351)&lt;0,AE3351-AF3351,AF3351-AE3351))</f>
        <v>0</v>
      </c>
      <c r="AH3351" s="94">
        <v>0.02</v>
      </c>
    </row>
    <row r="3352" spans="1:34" s="73" customFormat="1" x14ac:dyDescent="0.55000000000000004">
      <c r="A3352" s="108"/>
      <c r="B3352" s="109"/>
      <c r="C3352" s="102"/>
      <c r="D3352" s="90"/>
      <c r="E3352" s="102"/>
      <c r="F3352" s="102"/>
      <c r="G3352" s="102"/>
      <c r="H3352" s="102"/>
      <c r="I3352" s="98"/>
      <c r="J3352" s="102"/>
      <c r="K3352" s="94"/>
      <c r="L3352" s="94" t="s">
        <v>63</v>
      </c>
      <c r="M3352" s="94">
        <f>SUM(M3351:M3351)</f>
        <v>166650</v>
      </c>
      <c r="N3352" s="102"/>
      <c r="O3352" s="111"/>
      <c r="P3352" s="96"/>
      <c r="Q3352" s="111"/>
      <c r="R3352" s="111"/>
      <c r="S3352" s="97"/>
      <c r="T3352" s="102"/>
      <c r="U3352" s="102"/>
      <c r="V3352" s="102"/>
      <c r="W3352" s="94"/>
      <c r="X3352" s="98"/>
      <c r="Y3352" s="94"/>
      <c r="Z3352" s="94"/>
      <c r="AA3352" s="89"/>
      <c r="AB3352" s="89"/>
      <c r="AC3352" s="94"/>
      <c r="AD3352" s="94">
        <f>SUM(AD3351:AD3351)</f>
        <v>968550</v>
      </c>
      <c r="AE3352" s="94">
        <f>SUM(AE3351:AE3351)</f>
        <v>968550</v>
      </c>
      <c r="AF3352" s="94"/>
      <c r="AG3352" s="94">
        <f>SUM(AG3351:AG3351)</f>
        <v>0</v>
      </c>
      <c r="AH3352" s="94"/>
    </row>
    <row r="3353" spans="1:34" s="73" customFormat="1" x14ac:dyDescent="0.55000000000000004">
      <c r="A3353" s="108" t="s">
        <v>4705</v>
      </c>
      <c r="B3353" s="109">
        <v>1435</v>
      </c>
      <c r="C3353" s="102">
        <v>7500</v>
      </c>
      <c r="D3353" s="90" t="s">
        <v>4706</v>
      </c>
      <c r="E3353" s="102" t="s">
        <v>34</v>
      </c>
      <c r="F3353" s="102">
        <v>12188</v>
      </c>
      <c r="G3353" s="102">
        <v>2</v>
      </c>
      <c r="H3353" s="102">
        <v>1</v>
      </c>
      <c r="I3353" s="98">
        <v>45</v>
      </c>
      <c r="J3353" s="102" t="s">
        <v>38</v>
      </c>
      <c r="K3353" s="94">
        <f>((G3353*400)+(H3353*100))+I3353</f>
        <v>945</v>
      </c>
      <c r="L3353" s="94">
        <v>300</v>
      </c>
      <c r="M3353" s="94">
        <f>K3353*L3353</f>
        <v>283500</v>
      </c>
      <c r="N3353" s="102"/>
      <c r="O3353" s="111"/>
      <c r="P3353" s="96"/>
      <c r="Q3353" s="111"/>
      <c r="R3353" s="111"/>
      <c r="S3353" s="97"/>
      <c r="T3353" s="102"/>
      <c r="U3353" s="102"/>
      <c r="V3353" s="102"/>
      <c r="W3353" s="94"/>
      <c r="X3353" s="98"/>
      <c r="Y3353" s="94"/>
      <c r="Z3353" s="94"/>
      <c r="AA3353" s="89"/>
      <c r="AB3353" s="89"/>
      <c r="AC3353" s="94"/>
      <c r="AD3353" s="94">
        <f>IF(AND(AC3353="",M3353=""),0,IF((AC3353=""),M3353,IF((M3353=""),AC3353,AC3353+M3353)))</f>
        <v>283500</v>
      </c>
      <c r="AE3353" s="94">
        <f>IF( (X3353=""),AD3353*1,AD3353*(X3353/100) )</f>
        <v>283500</v>
      </c>
      <c r="AF3353" s="94">
        <v>50000000</v>
      </c>
      <c r="AG3353" s="94">
        <f>IF((AF3353-AE3353) &gt; 1,0,IF((AF3353-AE3353)&lt;0,AE3353-AF3353,AF3353-AE3353))</f>
        <v>0</v>
      </c>
      <c r="AH3353" s="94">
        <v>0.01</v>
      </c>
    </row>
    <row r="3354" spans="1:34" s="73" customFormat="1" x14ac:dyDescent="0.55000000000000004">
      <c r="A3354" s="108"/>
      <c r="B3354" s="109"/>
      <c r="C3354" s="102"/>
      <c r="D3354" s="90"/>
      <c r="E3354" s="102"/>
      <c r="F3354" s="102"/>
      <c r="G3354" s="102"/>
      <c r="H3354" s="102"/>
      <c r="I3354" s="98"/>
      <c r="J3354" s="102"/>
      <c r="K3354" s="94"/>
      <c r="L3354" s="94" t="s">
        <v>63</v>
      </c>
      <c r="M3354" s="94">
        <f>SUM(M3353:M3353)</f>
        <v>283500</v>
      </c>
      <c r="N3354" s="102"/>
      <c r="O3354" s="111"/>
      <c r="P3354" s="96"/>
      <c r="Q3354" s="111"/>
      <c r="R3354" s="111"/>
      <c r="S3354" s="97"/>
      <c r="T3354" s="102"/>
      <c r="U3354" s="102"/>
      <c r="V3354" s="102"/>
      <c r="W3354" s="94"/>
      <c r="X3354" s="98"/>
      <c r="Y3354" s="94"/>
      <c r="Z3354" s="94"/>
      <c r="AA3354" s="89"/>
      <c r="AB3354" s="89"/>
      <c r="AC3354" s="94"/>
      <c r="AD3354" s="94">
        <f>SUM(AD3353:AD3353)</f>
        <v>283500</v>
      </c>
      <c r="AE3354" s="94">
        <f>SUM(AE3353:AE3353)</f>
        <v>283500</v>
      </c>
      <c r="AF3354" s="94"/>
      <c r="AG3354" s="94">
        <f>SUM(AG3353:AG3353)</f>
        <v>0</v>
      </c>
      <c r="AH3354" s="94"/>
    </row>
    <row r="3355" spans="1:34" s="99" customFormat="1" x14ac:dyDescent="0.55000000000000004">
      <c r="A3355" s="107" t="s">
        <v>4709</v>
      </c>
      <c r="B3355" s="161">
        <v>1536</v>
      </c>
      <c r="C3355" s="161">
        <v>10129</v>
      </c>
      <c r="D3355" s="162" t="s">
        <v>4710</v>
      </c>
      <c r="E3355" s="161" t="s">
        <v>34</v>
      </c>
      <c r="F3355" s="161">
        <v>25473</v>
      </c>
      <c r="G3355" s="161">
        <v>0</v>
      </c>
      <c r="H3355" s="161">
        <v>0</v>
      </c>
      <c r="I3355" s="163">
        <v>15</v>
      </c>
      <c r="J3355" s="102" t="s">
        <v>35</v>
      </c>
      <c r="K3355" s="121">
        <f>((G3355*400)+(H3355*100))+I3355</f>
        <v>15</v>
      </c>
      <c r="L3355" s="121">
        <v>8000</v>
      </c>
      <c r="M3355" s="121">
        <f>K3355*L3355</f>
        <v>120000</v>
      </c>
      <c r="N3355" s="161">
        <v>1</v>
      </c>
      <c r="O3355" s="164" t="s">
        <v>4707</v>
      </c>
      <c r="P3355" s="165"/>
      <c r="Q3355" s="164" t="s">
        <v>4708</v>
      </c>
      <c r="R3355" s="164" t="s">
        <v>4711</v>
      </c>
      <c r="S3355" s="166"/>
      <c r="T3355" s="161" t="s">
        <v>44</v>
      </c>
      <c r="U3355" s="161" t="s">
        <v>45</v>
      </c>
      <c r="V3355" s="161" t="s">
        <v>46</v>
      </c>
      <c r="W3355" s="121">
        <v>48</v>
      </c>
      <c r="X3355" s="163">
        <v>50</v>
      </c>
      <c r="Y3355" s="121">
        <v>7150</v>
      </c>
      <c r="Z3355" s="121">
        <f t="shared" ref="Z3355:Z3364" si="317">W3355*Y3355</f>
        <v>343200</v>
      </c>
      <c r="AA3355" s="167">
        <v>7</v>
      </c>
      <c r="AB3355" s="167">
        <v>7</v>
      </c>
      <c r="AC3355" s="121">
        <f t="shared" ref="AC3355:AC3364" si="318">(Z3355*(100-AB3355))/100</f>
        <v>319176</v>
      </c>
      <c r="AD3355" s="121">
        <f>IF(AND(AC3355="",M3355=""),0,IF((AC3355=""),M3355, IF( (M3355=""),AC3355,SUM(AC3355:AC3356)+M3355)))</f>
        <v>758352</v>
      </c>
      <c r="AE3355" s="121">
        <f t="shared" ref="AE3355:AE3364" si="319">IF( (X3355=""),AD3355*1,AD3355*(X3355/100) )</f>
        <v>379176</v>
      </c>
      <c r="AF3355" s="121">
        <v>0</v>
      </c>
      <c r="AG3355" s="121">
        <f t="shared" ref="AG3355:AG3364" si="320">IF((AF3355-AE3355) &gt; 1,0,IF((AF3355-AE3355)&lt;0,AE3355-AF3355,AF3355-AE3355))</f>
        <v>379176</v>
      </c>
      <c r="AH3355" s="94">
        <v>0.02</v>
      </c>
    </row>
    <row r="3356" spans="1:34" s="99" customFormat="1" x14ac:dyDescent="0.55000000000000004">
      <c r="A3356" s="107"/>
      <c r="B3356" s="161"/>
      <c r="C3356" s="161"/>
      <c r="D3356" s="162"/>
      <c r="E3356" s="161"/>
      <c r="F3356" s="161"/>
      <c r="G3356" s="161"/>
      <c r="H3356" s="161"/>
      <c r="I3356" s="163"/>
      <c r="J3356" s="102"/>
      <c r="K3356" s="121"/>
      <c r="L3356" s="121"/>
      <c r="M3356" s="121"/>
      <c r="N3356" s="161"/>
      <c r="O3356" s="164"/>
      <c r="P3356" s="165"/>
      <c r="Q3356" s="164"/>
      <c r="R3356" s="164"/>
      <c r="S3356" s="166"/>
      <c r="T3356" s="161" t="s">
        <v>44</v>
      </c>
      <c r="U3356" s="161"/>
      <c r="V3356" s="161" t="s">
        <v>46</v>
      </c>
      <c r="W3356" s="121">
        <v>48</v>
      </c>
      <c r="X3356" s="163">
        <v>50</v>
      </c>
      <c r="Y3356" s="121">
        <v>7150</v>
      </c>
      <c r="Z3356" s="121">
        <f t="shared" si="317"/>
        <v>343200</v>
      </c>
      <c r="AA3356" s="167">
        <v>7</v>
      </c>
      <c r="AB3356" s="167">
        <v>7</v>
      </c>
      <c r="AC3356" s="121">
        <f t="shared" si="318"/>
        <v>319176</v>
      </c>
      <c r="AD3356" s="121">
        <f>IF(AND(AC3356="",M3355=""),0,IF((AC3356=""),M3355, IF( (M3355=""),AC3356,SUM(AC3355:AC3356)+M3355)))</f>
        <v>758352</v>
      </c>
      <c r="AE3356" s="121">
        <f t="shared" si="319"/>
        <v>379176</v>
      </c>
      <c r="AF3356" s="121">
        <v>0</v>
      </c>
      <c r="AG3356" s="121">
        <f t="shared" si="320"/>
        <v>379176</v>
      </c>
      <c r="AH3356" s="94">
        <v>0.02</v>
      </c>
    </row>
    <row r="3357" spans="1:34" s="99" customFormat="1" x14ac:dyDescent="0.55000000000000004">
      <c r="A3357" s="107"/>
      <c r="B3357" s="161">
        <v>1537</v>
      </c>
      <c r="C3357" s="161">
        <v>10130</v>
      </c>
      <c r="D3357" s="162" t="s">
        <v>4712</v>
      </c>
      <c r="E3357" s="161" t="s">
        <v>34</v>
      </c>
      <c r="F3357" s="161">
        <v>25474</v>
      </c>
      <c r="G3357" s="161">
        <v>0</v>
      </c>
      <c r="H3357" s="161">
        <v>0</v>
      </c>
      <c r="I3357" s="163">
        <v>15</v>
      </c>
      <c r="J3357" s="102" t="s">
        <v>35</v>
      </c>
      <c r="K3357" s="121">
        <f>((G3357*400)+(H3357*100))+I3357</f>
        <v>15</v>
      </c>
      <c r="L3357" s="121">
        <v>8000</v>
      </c>
      <c r="M3357" s="121">
        <f>K3357*L3357</f>
        <v>120000</v>
      </c>
      <c r="N3357" s="161">
        <v>1</v>
      </c>
      <c r="O3357" s="164" t="s">
        <v>4707</v>
      </c>
      <c r="P3357" s="165"/>
      <c r="Q3357" s="164" t="s">
        <v>4708</v>
      </c>
      <c r="R3357" s="164" t="s">
        <v>4711</v>
      </c>
      <c r="S3357" s="166"/>
      <c r="T3357" s="161" t="s">
        <v>44</v>
      </c>
      <c r="U3357" s="161" t="s">
        <v>45</v>
      </c>
      <c r="V3357" s="161" t="s">
        <v>46</v>
      </c>
      <c r="W3357" s="121">
        <v>48</v>
      </c>
      <c r="X3357" s="163">
        <v>50</v>
      </c>
      <c r="Y3357" s="121">
        <v>7150</v>
      </c>
      <c r="Z3357" s="121">
        <f t="shared" si="317"/>
        <v>343200</v>
      </c>
      <c r="AA3357" s="167">
        <v>7</v>
      </c>
      <c r="AB3357" s="167">
        <v>7</v>
      </c>
      <c r="AC3357" s="121">
        <f t="shared" si="318"/>
        <v>319176</v>
      </c>
      <c r="AD3357" s="121">
        <f>IF(AND(AC3357="",M3357=""),0,IF((AC3357=""),M3357, IF( (M3357=""),AC3357,SUM(AC3357:AC3358)+M3357)))</f>
        <v>758352</v>
      </c>
      <c r="AE3357" s="121">
        <f t="shared" si="319"/>
        <v>379176</v>
      </c>
      <c r="AF3357" s="121">
        <v>0</v>
      </c>
      <c r="AG3357" s="121">
        <f t="shared" si="320"/>
        <v>379176</v>
      </c>
      <c r="AH3357" s="94">
        <v>0.02</v>
      </c>
    </row>
    <row r="3358" spans="1:34" s="99" customFormat="1" x14ac:dyDescent="0.55000000000000004">
      <c r="A3358" s="107"/>
      <c r="B3358" s="161"/>
      <c r="C3358" s="161"/>
      <c r="D3358" s="162"/>
      <c r="E3358" s="161"/>
      <c r="F3358" s="161"/>
      <c r="G3358" s="161"/>
      <c r="H3358" s="161"/>
      <c r="I3358" s="163"/>
      <c r="J3358" s="102"/>
      <c r="K3358" s="121"/>
      <c r="L3358" s="121"/>
      <c r="M3358" s="121"/>
      <c r="N3358" s="161"/>
      <c r="O3358" s="164"/>
      <c r="P3358" s="165"/>
      <c r="Q3358" s="164"/>
      <c r="R3358" s="164"/>
      <c r="S3358" s="166"/>
      <c r="T3358" s="161" t="s">
        <v>44</v>
      </c>
      <c r="U3358" s="161"/>
      <c r="V3358" s="161" t="s">
        <v>46</v>
      </c>
      <c r="W3358" s="121">
        <v>48</v>
      </c>
      <c r="X3358" s="163">
        <v>50</v>
      </c>
      <c r="Y3358" s="121">
        <v>7150</v>
      </c>
      <c r="Z3358" s="121">
        <f t="shared" si="317"/>
        <v>343200</v>
      </c>
      <c r="AA3358" s="167">
        <v>7</v>
      </c>
      <c r="AB3358" s="167">
        <v>7</v>
      </c>
      <c r="AC3358" s="121">
        <f t="shared" si="318"/>
        <v>319176</v>
      </c>
      <c r="AD3358" s="121">
        <f>IF(AND(AC3358="",M3357=""),0,IF((AC3358=""),M3357, IF( (M3357=""),AC3358,SUM(AC3357:AC3358)+M3357)))</f>
        <v>758352</v>
      </c>
      <c r="AE3358" s="121">
        <f t="shared" si="319"/>
        <v>379176</v>
      </c>
      <c r="AF3358" s="121">
        <v>0</v>
      </c>
      <c r="AG3358" s="121">
        <f t="shared" si="320"/>
        <v>379176</v>
      </c>
      <c r="AH3358" s="94">
        <v>0.02</v>
      </c>
    </row>
    <row r="3359" spans="1:34" s="99" customFormat="1" x14ac:dyDescent="0.55000000000000004">
      <c r="A3359" s="107"/>
      <c r="B3359" s="161">
        <v>1538</v>
      </c>
      <c r="C3359" s="161">
        <v>10134</v>
      </c>
      <c r="D3359" s="162" t="s">
        <v>4713</v>
      </c>
      <c r="E3359" s="161" t="s">
        <v>34</v>
      </c>
      <c r="F3359" s="161">
        <v>25476</v>
      </c>
      <c r="G3359" s="161">
        <v>0</v>
      </c>
      <c r="H3359" s="161">
        <v>0</v>
      </c>
      <c r="I3359" s="163">
        <v>15</v>
      </c>
      <c r="J3359" s="102" t="s">
        <v>35</v>
      </c>
      <c r="K3359" s="121">
        <f>((G3359*400)+(H3359*100))+I3359</f>
        <v>15</v>
      </c>
      <c r="L3359" s="121">
        <v>8000</v>
      </c>
      <c r="M3359" s="121">
        <f>K3359*L3359</f>
        <v>120000</v>
      </c>
      <c r="N3359" s="161">
        <v>1</v>
      </c>
      <c r="O3359" s="164" t="s">
        <v>4707</v>
      </c>
      <c r="P3359" s="165"/>
      <c r="Q3359" s="164" t="s">
        <v>4708</v>
      </c>
      <c r="R3359" s="164" t="s">
        <v>4711</v>
      </c>
      <c r="S3359" s="166"/>
      <c r="T3359" s="161" t="s">
        <v>44</v>
      </c>
      <c r="U3359" s="161" t="s">
        <v>45</v>
      </c>
      <c r="V3359" s="161" t="s">
        <v>46</v>
      </c>
      <c r="W3359" s="121">
        <v>48</v>
      </c>
      <c r="X3359" s="163">
        <v>50</v>
      </c>
      <c r="Y3359" s="121">
        <v>7150</v>
      </c>
      <c r="Z3359" s="121">
        <f t="shared" si="317"/>
        <v>343200</v>
      </c>
      <c r="AA3359" s="167">
        <v>7</v>
      </c>
      <c r="AB3359" s="167">
        <v>7</v>
      </c>
      <c r="AC3359" s="121">
        <f t="shared" si="318"/>
        <v>319176</v>
      </c>
      <c r="AD3359" s="121">
        <f>IF(AND(AC3359="",M3359=""),0,IF((AC3359=""),M3359, IF( (M3359=""),AC3359,SUM(AC3359:AC3360)+M3359)))</f>
        <v>758352</v>
      </c>
      <c r="AE3359" s="121">
        <f t="shared" si="319"/>
        <v>379176</v>
      </c>
      <c r="AF3359" s="121">
        <v>0</v>
      </c>
      <c r="AG3359" s="121">
        <f t="shared" si="320"/>
        <v>379176</v>
      </c>
      <c r="AH3359" s="94">
        <v>0.02</v>
      </c>
    </row>
    <row r="3360" spans="1:34" s="99" customFormat="1" x14ac:dyDescent="0.55000000000000004">
      <c r="A3360" s="107"/>
      <c r="B3360" s="161"/>
      <c r="C3360" s="161"/>
      <c r="D3360" s="162"/>
      <c r="E3360" s="161"/>
      <c r="F3360" s="161"/>
      <c r="G3360" s="161"/>
      <c r="H3360" s="161"/>
      <c r="I3360" s="163"/>
      <c r="J3360" s="102"/>
      <c r="K3360" s="121"/>
      <c r="L3360" s="121"/>
      <c r="M3360" s="121"/>
      <c r="N3360" s="161"/>
      <c r="O3360" s="164"/>
      <c r="P3360" s="165"/>
      <c r="Q3360" s="164"/>
      <c r="R3360" s="164"/>
      <c r="S3360" s="166"/>
      <c r="T3360" s="161" t="s">
        <v>44</v>
      </c>
      <c r="U3360" s="161"/>
      <c r="V3360" s="161" t="s">
        <v>46</v>
      </c>
      <c r="W3360" s="121">
        <v>48</v>
      </c>
      <c r="X3360" s="163">
        <v>50</v>
      </c>
      <c r="Y3360" s="121">
        <v>7150</v>
      </c>
      <c r="Z3360" s="121">
        <f t="shared" si="317"/>
        <v>343200</v>
      </c>
      <c r="AA3360" s="167">
        <v>7</v>
      </c>
      <c r="AB3360" s="167">
        <v>7</v>
      </c>
      <c r="AC3360" s="121">
        <f t="shared" si="318"/>
        <v>319176</v>
      </c>
      <c r="AD3360" s="121">
        <f>IF(AND(AC3360="",M3359=""),0,IF((AC3360=""),M3359, IF( (M3359=""),AC3360,SUM(AC3359:AC3360)+M3359)))</f>
        <v>758352</v>
      </c>
      <c r="AE3360" s="121">
        <f t="shared" si="319"/>
        <v>379176</v>
      </c>
      <c r="AF3360" s="121">
        <v>0</v>
      </c>
      <c r="AG3360" s="121">
        <f t="shared" si="320"/>
        <v>379176</v>
      </c>
      <c r="AH3360" s="94">
        <v>0.02</v>
      </c>
    </row>
    <row r="3361" spans="1:34" s="99" customFormat="1" x14ac:dyDescent="0.55000000000000004">
      <c r="A3361" s="107"/>
      <c r="B3361" s="161">
        <v>1539</v>
      </c>
      <c r="C3361" s="161">
        <v>10135</v>
      </c>
      <c r="D3361" s="162" t="s">
        <v>4714</v>
      </c>
      <c r="E3361" s="161" t="s">
        <v>34</v>
      </c>
      <c r="F3361" s="161">
        <v>25477</v>
      </c>
      <c r="G3361" s="161">
        <v>0</v>
      </c>
      <c r="H3361" s="161">
        <v>0</v>
      </c>
      <c r="I3361" s="163">
        <v>15</v>
      </c>
      <c r="J3361" s="102" t="s">
        <v>35</v>
      </c>
      <c r="K3361" s="121">
        <f>((G3361*400)+(H3361*100))+I3361</f>
        <v>15</v>
      </c>
      <c r="L3361" s="121">
        <v>8000</v>
      </c>
      <c r="M3361" s="121">
        <f>K3361*L3361</f>
        <v>120000</v>
      </c>
      <c r="N3361" s="161">
        <v>1</v>
      </c>
      <c r="O3361" s="164" t="s">
        <v>4707</v>
      </c>
      <c r="P3361" s="165"/>
      <c r="Q3361" s="164" t="s">
        <v>4708</v>
      </c>
      <c r="R3361" s="164" t="s">
        <v>4711</v>
      </c>
      <c r="S3361" s="166"/>
      <c r="T3361" s="161" t="s">
        <v>44</v>
      </c>
      <c r="U3361" s="161" t="s">
        <v>45</v>
      </c>
      <c r="V3361" s="161" t="s">
        <v>46</v>
      </c>
      <c r="W3361" s="121">
        <v>48</v>
      </c>
      <c r="X3361" s="163">
        <v>50</v>
      </c>
      <c r="Y3361" s="121">
        <v>7150</v>
      </c>
      <c r="Z3361" s="121">
        <f t="shared" si="317"/>
        <v>343200</v>
      </c>
      <c r="AA3361" s="167">
        <v>7</v>
      </c>
      <c r="AB3361" s="167">
        <v>7</v>
      </c>
      <c r="AC3361" s="121">
        <f t="shared" si="318"/>
        <v>319176</v>
      </c>
      <c r="AD3361" s="121">
        <f>IF(AND(AC3361="",M3361=""),0,IF((AC3361=""),M3361, IF( (M3361=""),AC3361,SUM(AC3361:AC3362)+M3361)))</f>
        <v>758352</v>
      </c>
      <c r="AE3361" s="121">
        <f t="shared" si="319"/>
        <v>379176</v>
      </c>
      <c r="AF3361" s="121">
        <v>0</v>
      </c>
      <c r="AG3361" s="121">
        <f t="shared" si="320"/>
        <v>379176</v>
      </c>
      <c r="AH3361" s="94">
        <v>0.02</v>
      </c>
    </row>
    <row r="3362" spans="1:34" s="99" customFormat="1" x14ac:dyDescent="0.55000000000000004">
      <c r="A3362" s="107"/>
      <c r="B3362" s="161"/>
      <c r="C3362" s="161"/>
      <c r="D3362" s="162"/>
      <c r="E3362" s="161"/>
      <c r="F3362" s="161"/>
      <c r="G3362" s="161"/>
      <c r="H3362" s="161"/>
      <c r="I3362" s="163"/>
      <c r="J3362" s="102"/>
      <c r="K3362" s="121"/>
      <c r="L3362" s="121"/>
      <c r="M3362" s="121"/>
      <c r="N3362" s="161"/>
      <c r="O3362" s="164"/>
      <c r="P3362" s="165"/>
      <c r="Q3362" s="164"/>
      <c r="R3362" s="164"/>
      <c r="S3362" s="166"/>
      <c r="T3362" s="161" t="s">
        <v>44</v>
      </c>
      <c r="U3362" s="161"/>
      <c r="V3362" s="161" t="s">
        <v>46</v>
      </c>
      <c r="W3362" s="121">
        <v>48</v>
      </c>
      <c r="X3362" s="163">
        <v>50</v>
      </c>
      <c r="Y3362" s="121">
        <v>7150</v>
      </c>
      <c r="Z3362" s="121">
        <f t="shared" si="317"/>
        <v>343200</v>
      </c>
      <c r="AA3362" s="167">
        <v>7</v>
      </c>
      <c r="AB3362" s="167">
        <v>7</v>
      </c>
      <c r="AC3362" s="121">
        <f t="shared" si="318"/>
        <v>319176</v>
      </c>
      <c r="AD3362" s="121">
        <f>IF(AND(AC3362="",M3361=""),0,IF((AC3362=""),M3361, IF( (M3361=""),AC3362,SUM(AC3361:AC3362)+M3361)))</f>
        <v>758352</v>
      </c>
      <c r="AE3362" s="121">
        <f t="shared" si="319"/>
        <v>379176</v>
      </c>
      <c r="AF3362" s="121">
        <v>0</v>
      </c>
      <c r="AG3362" s="121">
        <f t="shared" si="320"/>
        <v>379176</v>
      </c>
      <c r="AH3362" s="94">
        <v>0.02</v>
      </c>
    </row>
    <row r="3363" spans="1:34" s="99" customFormat="1" x14ac:dyDescent="0.55000000000000004">
      <c r="A3363" s="107"/>
      <c r="B3363" s="161">
        <v>1540</v>
      </c>
      <c r="C3363" s="161">
        <v>10136</v>
      </c>
      <c r="D3363" s="162" t="s">
        <v>4715</v>
      </c>
      <c r="E3363" s="161" t="s">
        <v>34</v>
      </c>
      <c r="F3363" s="161">
        <v>25478</v>
      </c>
      <c r="G3363" s="161">
        <v>0</v>
      </c>
      <c r="H3363" s="161">
        <v>0</v>
      </c>
      <c r="I3363" s="163">
        <v>15</v>
      </c>
      <c r="J3363" s="102" t="s">
        <v>35</v>
      </c>
      <c r="K3363" s="121">
        <f>((G3363*400)+(H3363*100))+I3363</f>
        <v>15</v>
      </c>
      <c r="L3363" s="121">
        <v>8000</v>
      </c>
      <c r="M3363" s="121">
        <f>K3363*L3363</f>
        <v>120000</v>
      </c>
      <c r="N3363" s="161">
        <v>1</v>
      </c>
      <c r="O3363" s="164" t="s">
        <v>4707</v>
      </c>
      <c r="P3363" s="165"/>
      <c r="Q3363" s="164" t="s">
        <v>4708</v>
      </c>
      <c r="R3363" s="164" t="s">
        <v>4711</v>
      </c>
      <c r="S3363" s="166"/>
      <c r="T3363" s="161" t="s">
        <v>44</v>
      </c>
      <c r="U3363" s="161" t="s">
        <v>45</v>
      </c>
      <c r="V3363" s="161" t="s">
        <v>46</v>
      </c>
      <c r="W3363" s="121">
        <v>48</v>
      </c>
      <c r="X3363" s="163">
        <v>50</v>
      </c>
      <c r="Y3363" s="121">
        <v>7150</v>
      </c>
      <c r="Z3363" s="121">
        <f t="shared" si="317"/>
        <v>343200</v>
      </c>
      <c r="AA3363" s="167">
        <v>7</v>
      </c>
      <c r="AB3363" s="167">
        <v>7</v>
      </c>
      <c r="AC3363" s="121">
        <f t="shared" si="318"/>
        <v>319176</v>
      </c>
      <c r="AD3363" s="121">
        <f>IF(AND(AC3363="",M3363=""),0,IF((AC3363=""),M3363, IF( (M3363=""),AC3363,SUM(AC3363:AC3364)+M3363)))</f>
        <v>758352</v>
      </c>
      <c r="AE3363" s="121">
        <f t="shared" si="319"/>
        <v>379176</v>
      </c>
      <c r="AF3363" s="121">
        <v>0</v>
      </c>
      <c r="AG3363" s="121">
        <f t="shared" si="320"/>
        <v>379176</v>
      </c>
      <c r="AH3363" s="94">
        <v>0.02</v>
      </c>
    </row>
    <row r="3364" spans="1:34" s="99" customFormat="1" x14ac:dyDescent="0.55000000000000004">
      <c r="A3364" s="107"/>
      <c r="B3364" s="161"/>
      <c r="C3364" s="161"/>
      <c r="D3364" s="162"/>
      <c r="E3364" s="161"/>
      <c r="F3364" s="161"/>
      <c r="G3364" s="161"/>
      <c r="H3364" s="161"/>
      <c r="I3364" s="163"/>
      <c r="J3364" s="102"/>
      <c r="K3364" s="121"/>
      <c r="L3364" s="121"/>
      <c r="M3364" s="121"/>
      <c r="N3364" s="161"/>
      <c r="O3364" s="164"/>
      <c r="P3364" s="165"/>
      <c r="Q3364" s="164"/>
      <c r="R3364" s="164"/>
      <c r="S3364" s="166"/>
      <c r="T3364" s="161" t="s">
        <v>44</v>
      </c>
      <c r="U3364" s="161"/>
      <c r="V3364" s="161" t="s">
        <v>46</v>
      </c>
      <c r="W3364" s="121">
        <v>48</v>
      </c>
      <c r="X3364" s="163">
        <v>50</v>
      </c>
      <c r="Y3364" s="121">
        <v>7150</v>
      </c>
      <c r="Z3364" s="121">
        <f t="shared" si="317"/>
        <v>343200</v>
      </c>
      <c r="AA3364" s="167">
        <v>7</v>
      </c>
      <c r="AB3364" s="167">
        <v>7</v>
      </c>
      <c r="AC3364" s="121">
        <f t="shared" si="318"/>
        <v>319176</v>
      </c>
      <c r="AD3364" s="121">
        <f>IF(AND(AC3364="",M3363=""),0,IF((AC3364=""),M3363, IF( (M3363=""),AC3364,SUM(AC3363:AC3364)+M3363)))</f>
        <v>758352</v>
      </c>
      <c r="AE3364" s="121">
        <f t="shared" si="319"/>
        <v>379176</v>
      </c>
      <c r="AF3364" s="121">
        <v>0</v>
      </c>
      <c r="AG3364" s="121">
        <f t="shared" si="320"/>
        <v>379176</v>
      </c>
      <c r="AH3364" s="94">
        <v>0.02</v>
      </c>
    </row>
    <row r="3365" spans="1:34" s="99" customFormat="1" x14ac:dyDescent="0.55000000000000004">
      <c r="A3365" s="107"/>
      <c r="B3365" s="161"/>
      <c r="C3365" s="161"/>
      <c r="D3365" s="162"/>
      <c r="E3365" s="161"/>
      <c r="F3365" s="161"/>
      <c r="G3365" s="161"/>
      <c r="H3365" s="161"/>
      <c r="I3365" s="163"/>
      <c r="J3365" s="102"/>
      <c r="K3365" s="121"/>
      <c r="L3365" s="121" t="s">
        <v>63</v>
      </c>
      <c r="M3365" s="121">
        <f>SUM(M3355:M3364)</f>
        <v>600000</v>
      </c>
      <c r="N3365" s="161"/>
      <c r="O3365" s="164"/>
      <c r="P3365" s="165"/>
      <c r="Q3365" s="164"/>
      <c r="R3365" s="164"/>
      <c r="S3365" s="166"/>
      <c r="T3365" s="161"/>
      <c r="U3365" s="161"/>
      <c r="V3365" s="161"/>
      <c r="W3365" s="121"/>
      <c r="X3365" s="163"/>
      <c r="Y3365" s="121"/>
      <c r="Z3365" s="121"/>
      <c r="AA3365" s="167"/>
      <c r="AB3365" s="167"/>
      <c r="AC3365" s="121"/>
      <c r="AD3365" s="121"/>
      <c r="AE3365" s="121">
        <f>SUM(AE3355:AE3364)</f>
        <v>3791760</v>
      </c>
      <c r="AF3365" s="121"/>
      <c r="AG3365" s="121">
        <f>SUM(AG3355:AG3364)</f>
        <v>3791760</v>
      </c>
      <c r="AH3365" s="94"/>
    </row>
    <row r="3366" spans="1:34" s="99" customFormat="1" x14ac:dyDescent="0.55000000000000004">
      <c r="A3366" s="107" t="s">
        <v>4718</v>
      </c>
      <c r="B3366" s="161">
        <v>1543</v>
      </c>
      <c r="C3366" s="161">
        <v>6680</v>
      </c>
      <c r="D3366" s="162" t="s">
        <v>4719</v>
      </c>
      <c r="E3366" s="161" t="s">
        <v>34</v>
      </c>
      <c r="F3366" s="161">
        <v>23250</v>
      </c>
      <c r="G3366" s="161">
        <v>0</v>
      </c>
      <c r="H3366" s="161">
        <v>0</v>
      </c>
      <c r="I3366" s="163">
        <v>85</v>
      </c>
      <c r="J3366" s="102" t="s">
        <v>35</v>
      </c>
      <c r="K3366" s="121">
        <f>((G3366*400)+(H3366*100))+I3366</f>
        <v>85</v>
      </c>
      <c r="L3366" s="121">
        <v>850</v>
      </c>
      <c r="M3366" s="121">
        <f>K3366*L3366</f>
        <v>72250</v>
      </c>
      <c r="N3366" s="161">
        <v>1</v>
      </c>
      <c r="O3366" s="164" t="s">
        <v>4716</v>
      </c>
      <c r="P3366" s="165">
        <v>3570900093145</v>
      </c>
      <c r="Q3366" s="164" t="s">
        <v>4717</v>
      </c>
      <c r="R3366" s="164" t="s">
        <v>15292</v>
      </c>
      <c r="S3366" s="166"/>
      <c r="T3366" s="161" t="s">
        <v>51</v>
      </c>
      <c r="U3366" s="161" t="s">
        <v>45</v>
      </c>
      <c r="V3366" s="161" t="s">
        <v>52</v>
      </c>
      <c r="W3366" s="121">
        <v>92.4</v>
      </c>
      <c r="X3366" s="163">
        <v>72.709999999999994</v>
      </c>
      <c r="Y3366" s="121">
        <v>6750</v>
      </c>
      <c r="Z3366" s="121">
        <f>W3366*Y3366</f>
        <v>623700</v>
      </c>
      <c r="AA3366" s="167">
        <v>6</v>
      </c>
      <c r="AB3366" s="167">
        <v>6</v>
      </c>
      <c r="AC3366" s="121">
        <f>(Z3366*(100-AB3366))/100</f>
        <v>586278</v>
      </c>
      <c r="AD3366" s="121">
        <f>IF(AND(AC3366="",M3366=""),0,IF((AC3366=""),M3366, IF( (M3366=""),AC3366,SUM(AC3366:AC3368)+M3366)))</f>
        <v>813532.12</v>
      </c>
      <c r="AE3366" s="121">
        <f>IF( (X3366=""),AD3366*1,AD3366*(X3366/100) )</f>
        <v>591519.20445199998</v>
      </c>
      <c r="AF3366" s="94">
        <v>50000000</v>
      </c>
      <c r="AG3366" s="121">
        <f>IF((AF3366-AE3366) &gt; 1,0,IF((AF3366-AE3366)&lt;0,AE3366-AF3366,AF3366-AE3366))</f>
        <v>0</v>
      </c>
      <c r="AH3366" s="121">
        <v>0.02</v>
      </c>
    </row>
    <row r="3367" spans="1:34" s="99" customFormat="1" x14ac:dyDescent="0.55000000000000004">
      <c r="A3367" s="107"/>
      <c r="B3367" s="161"/>
      <c r="C3367" s="161"/>
      <c r="D3367" s="162"/>
      <c r="E3367" s="161"/>
      <c r="F3367" s="161"/>
      <c r="G3367" s="161"/>
      <c r="H3367" s="161"/>
      <c r="I3367" s="163"/>
      <c r="J3367" s="102"/>
      <c r="K3367" s="121"/>
      <c r="L3367" s="121"/>
      <c r="M3367" s="121"/>
      <c r="N3367" s="161">
        <v>2</v>
      </c>
      <c r="O3367" s="164" t="s">
        <v>4716</v>
      </c>
      <c r="P3367" s="165">
        <v>3570900093145</v>
      </c>
      <c r="Q3367" s="164" t="s">
        <v>4717</v>
      </c>
      <c r="R3367" s="164" t="s">
        <v>15292</v>
      </c>
      <c r="S3367" s="166"/>
      <c r="T3367" s="161" t="s">
        <v>73</v>
      </c>
      <c r="U3367" s="161" t="s">
        <v>45</v>
      </c>
      <c r="V3367" s="161" t="s">
        <v>52</v>
      </c>
      <c r="W3367" s="121">
        <v>18.48</v>
      </c>
      <c r="X3367" s="163">
        <v>14.54</v>
      </c>
      <c r="Y3367" s="121">
        <v>6600</v>
      </c>
      <c r="Z3367" s="121">
        <f>W3367*Y3367</f>
        <v>121968</v>
      </c>
      <c r="AA3367" s="167">
        <v>6</v>
      </c>
      <c r="AB3367" s="167">
        <v>6</v>
      </c>
      <c r="AC3367" s="121">
        <f>(Z3367*(100-AB3367))/100</f>
        <v>114649.92</v>
      </c>
      <c r="AD3367" s="121">
        <f>IF(AND(AC3367="",M3366=""),0,IF((AC3367=""),M3366, IF( (M3366=""),AC3367,SUM(AC3366:AC3368)+M3366)))</f>
        <v>813532.12</v>
      </c>
      <c r="AE3367" s="121">
        <f>IF( (X3367=""),AD3367*1,AD3367*(X3367/100) )</f>
        <v>118287.570248</v>
      </c>
      <c r="AF3367" s="94">
        <v>50000000</v>
      </c>
      <c r="AG3367" s="121">
        <f>IF((AF3367-AE3367) &gt; 1,0,IF((AF3367-AE3367)&lt;0,AE3367-AF3367,AF3367-AE3367))</f>
        <v>0</v>
      </c>
      <c r="AH3367" s="121">
        <v>0.02</v>
      </c>
    </row>
    <row r="3368" spans="1:34" s="99" customFormat="1" x14ac:dyDescent="0.55000000000000004">
      <c r="A3368" s="107"/>
      <c r="B3368" s="161"/>
      <c r="C3368" s="161"/>
      <c r="D3368" s="162"/>
      <c r="E3368" s="161"/>
      <c r="F3368" s="161"/>
      <c r="G3368" s="161"/>
      <c r="H3368" s="161"/>
      <c r="I3368" s="163"/>
      <c r="J3368" s="102"/>
      <c r="K3368" s="121"/>
      <c r="L3368" s="121"/>
      <c r="M3368" s="121"/>
      <c r="N3368" s="161">
        <v>3</v>
      </c>
      <c r="O3368" s="164" t="s">
        <v>4716</v>
      </c>
      <c r="P3368" s="165">
        <v>3570900093145</v>
      </c>
      <c r="Q3368" s="164" t="s">
        <v>4717</v>
      </c>
      <c r="R3368" s="164" t="s">
        <v>15292</v>
      </c>
      <c r="S3368" s="166"/>
      <c r="T3368" s="161" t="s">
        <v>55</v>
      </c>
      <c r="U3368" s="161" t="s">
        <v>45</v>
      </c>
      <c r="V3368" s="161" t="s">
        <v>52</v>
      </c>
      <c r="W3368" s="121">
        <v>16.2</v>
      </c>
      <c r="X3368" s="163">
        <v>12.75</v>
      </c>
      <c r="Y3368" s="121">
        <v>2650</v>
      </c>
      <c r="Z3368" s="121">
        <f>W3368*Y3368</f>
        <v>42930</v>
      </c>
      <c r="AA3368" s="167">
        <v>6</v>
      </c>
      <c r="AB3368" s="167">
        <v>6</v>
      </c>
      <c r="AC3368" s="121">
        <f>(Z3368*(100-AB3368))/100</f>
        <v>40354.199999999997</v>
      </c>
      <c r="AD3368" s="121">
        <f>IF(AND(AC3368="",M3366=""),0,IF((AC3368=""),M3366, IF( (M3366=""),AC3368,SUM(AC3366:AC3368)+M3366)))</f>
        <v>813532.12</v>
      </c>
      <c r="AE3368" s="121">
        <f>IF( (X3368=""),AD3368*1,AD3368*(X3368/100) )</f>
        <v>103725.3453</v>
      </c>
      <c r="AF3368" s="94">
        <v>50000000</v>
      </c>
      <c r="AG3368" s="121">
        <f>IF((AF3368-AE3368) &gt; 1,0,IF((AF3368-AE3368)&lt;0,AE3368-AF3368,AF3368-AE3368))</f>
        <v>0</v>
      </c>
      <c r="AH3368" s="121">
        <v>0.02</v>
      </c>
    </row>
    <row r="3369" spans="1:34" s="99" customFormat="1" x14ac:dyDescent="0.55000000000000004">
      <c r="A3369" s="107"/>
      <c r="B3369" s="161"/>
      <c r="C3369" s="161"/>
      <c r="D3369" s="162"/>
      <c r="E3369" s="161"/>
      <c r="F3369" s="161"/>
      <c r="G3369" s="161"/>
      <c r="H3369" s="161"/>
      <c r="I3369" s="163"/>
      <c r="J3369" s="102"/>
      <c r="K3369" s="121"/>
      <c r="L3369" s="121" t="s">
        <v>63</v>
      </c>
      <c r="M3369" s="121">
        <f>SUM(M3366:M3368)</f>
        <v>72250</v>
      </c>
      <c r="N3369" s="161"/>
      <c r="O3369" s="164"/>
      <c r="P3369" s="165"/>
      <c r="Q3369" s="164"/>
      <c r="R3369" s="164"/>
      <c r="S3369" s="166"/>
      <c r="T3369" s="161"/>
      <c r="U3369" s="161"/>
      <c r="V3369" s="161"/>
      <c r="W3369" s="121"/>
      <c r="X3369" s="163"/>
      <c r="Y3369" s="121"/>
      <c r="Z3369" s="121"/>
      <c r="AA3369" s="167"/>
      <c r="AB3369" s="167"/>
      <c r="AC3369" s="121"/>
      <c r="AD3369" s="121"/>
      <c r="AE3369" s="121">
        <f>SUM(AE3366:AE3368)</f>
        <v>813532.12</v>
      </c>
      <c r="AF3369" s="121"/>
      <c r="AG3369" s="121">
        <f>SUM(AG3366:AG3368)</f>
        <v>0</v>
      </c>
      <c r="AH3369" s="121"/>
    </row>
    <row r="3370" spans="1:34" s="99" customFormat="1" x14ac:dyDescent="0.55000000000000004">
      <c r="A3370" s="107" t="s">
        <v>4722</v>
      </c>
      <c r="B3370" s="102">
        <v>1436</v>
      </c>
      <c r="C3370" s="102">
        <v>6893</v>
      </c>
      <c r="D3370" s="90" t="s">
        <v>4723</v>
      </c>
      <c r="E3370" s="102" t="s">
        <v>34</v>
      </c>
      <c r="F3370" s="102">
        <v>23592</v>
      </c>
      <c r="G3370" s="102">
        <v>3</v>
      </c>
      <c r="H3370" s="102">
        <v>2</v>
      </c>
      <c r="I3370" s="98">
        <v>52</v>
      </c>
      <c r="J3370" s="102" t="s">
        <v>35</v>
      </c>
      <c r="K3370" s="94">
        <f>((G3370*400)+(H3370*100))+I3370</f>
        <v>1452</v>
      </c>
      <c r="L3370" s="94">
        <v>1050</v>
      </c>
      <c r="M3370" s="94">
        <f>K3370*L3370</f>
        <v>1524600</v>
      </c>
      <c r="N3370" s="102">
        <v>1</v>
      </c>
      <c r="O3370" s="111" t="s">
        <v>4720</v>
      </c>
      <c r="P3370" s="96"/>
      <c r="Q3370" s="111" t="s">
        <v>4721</v>
      </c>
      <c r="R3370" s="111" t="s">
        <v>4724</v>
      </c>
      <c r="S3370" s="97"/>
      <c r="T3370" s="102" t="s">
        <v>51</v>
      </c>
      <c r="U3370" s="102" t="s">
        <v>45</v>
      </c>
      <c r="V3370" s="102" t="s">
        <v>899</v>
      </c>
      <c r="W3370" s="94">
        <v>295.75</v>
      </c>
      <c r="X3370" s="98">
        <v>100</v>
      </c>
      <c r="Y3370" s="94">
        <v>6750</v>
      </c>
      <c r="Z3370" s="94">
        <f>W3370*Y3370</f>
        <v>1996312.5</v>
      </c>
      <c r="AA3370" s="89">
        <v>2</v>
      </c>
      <c r="AB3370" s="89">
        <v>2</v>
      </c>
      <c r="AC3370" s="94">
        <f>(Z3370*(100-AB3370))/100</f>
        <v>1956386.25</v>
      </c>
      <c r="AD3370" s="94">
        <f>IF(AND(AC3370="",M3370=""),0,IF((AC3370=""),M3370, IF( (M3370=""),AC3370,SUM(AC3370:AC3371)+M3370)))</f>
        <v>3480986.25</v>
      </c>
      <c r="AE3370" s="94">
        <f>IF( (X3370=""),AD3370*1,AD3370*(X3370/100) )</f>
        <v>3480986.25</v>
      </c>
      <c r="AF3370" s="94">
        <v>50000000</v>
      </c>
      <c r="AG3370" s="94">
        <f>IF((AF3370-AE3370) &gt; 1,0,IF((AF3370-AE3370)&lt;0,AE3370-AF3370,AF3370-AE3370))</f>
        <v>0</v>
      </c>
      <c r="AH3370" s="94">
        <v>0.02</v>
      </c>
    </row>
    <row r="3371" spans="1:34" s="74" customFormat="1" x14ac:dyDescent="0.55000000000000004">
      <c r="A3371" s="108"/>
      <c r="B3371" s="109"/>
      <c r="C3371" s="102"/>
      <c r="D3371" s="90"/>
      <c r="E3371" s="102"/>
      <c r="F3371" s="102"/>
      <c r="G3371" s="102"/>
      <c r="H3371" s="102"/>
      <c r="I3371" s="98"/>
      <c r="J3371" s="102"/>
      <c r="K3371" s="94"/>
      <c r="L3371" s="94" t="s">
        <v>63</v>
      </c>
      <c r="M3371" s="94">
        <f>SUM(M3370:M3370)</f>
        <v>1524600</v>
      </c>
      <c r="N3371" s="102"/>
      <c r="O3371" s="111"/>
      <c r="P3371" s="96"/>
      <c r="Q3371" s="111"/>
      <c r="R3371" s="111"/>
      <c r="S3371" s="97"/>
      <c r="T3371" s="102"/>
      <c r="U3371" s="102"/>
      <c r="V3371" s="102"/>
      <c r="W3371" s="94"/>
      <c r="X3371" s="98"/>
      <c r="Y3371" s="94"/>
      <c r="Z3371" s="94"/>
      <c r="AA3371" s="89"/>
      <c r="AB3371" s="89"/>
      <c r="AC3371" s="94"/>
      <c r="AD3371" s="94">
        <f>SUM(AD3370:AD3370)</f>
        <v>3480986.25</v>
      </c>
      <c r="AE3371" s="94">
        <f>SUM(AE3370:AE3370)</f>
        <v>3480986.25</v>
      </c>
      <c r="AF3371" s="94"/>
      <c r="AG3371" s="94">
        <f>SUM(AG3370:AG3370)</f>
        <v>0</v>
      </c>
      <c r="AH3371" s="94"/>
    </row>
    <row r="3372" spans="1:34" s="74" customFormat="1" x14ac:dyDescent="0.55000000000000004">
      <c r="A3372" s="108" t="s">
        <v>2370</v>
      </c>
      <c r="B3372" s="109">
        <v>1437</v>
      </c>
      <c r="C3372" s="102">
        <v>4977</v>
      </c>
      <c r="D3372" s="90" t="s">
        <v>4725</v>
      </c>
      <c r="E3372" s="102" t="s">
        <v>34</v>
      </c>
      <c r="F3372" s="102">
        <v>22129</v>
      </c>
      <c r="G3372" s="102">
        <v>1</v>
      </c>
      <c r="H3372" s="102">
        <v>2</v>
      </c>
      <c r="I3372" s="98">
        <v>96</v>
      </c>
      <c r="J3372" s="102" t="s">
        <v>38</v>
      </c>
      <c r="K3372" s="94">
        <f>((G3372*400)+(H3372*100))+I3372</f>
        <v>696</v>
      </c>
      <c r="L3372" s="94">
        <v>450</v>
      </c>
      <c r="M3372" s="94">
        <f>K3372*L3372</f>
        <v>313200</v>
      </c>
      <c r="N3372" s="102"/>
      <c r="O3372" s="111"/>
      <c r="P3372" s="96"/>
      <c r="Q3372" s="111"/>
      <c r="R3372" s="111"/>
      <c r="S3372" s="97"/>
      <c r="T3372" s="102"/>
      <c r="U3372" s="102"/>
      <c r="V3372" s="102"/>
      <c r="W3372" s="94"/>
      <c r="X3372" s="98"/>
      <c r="Y3372" s="94"/>
      <c r="Z3372" s="94"/>
      <c r="AA3372" s="89"/>
      <c r="AB3372" s="89"/>
      <c r="AC3372" s="94"/>
      <c r="AD3372" s="94">
        <f>IF(AND(AC3372="",M3372=""),0,IF((AC3372=""),M3372,IF((M3372=""),AC3372,AC3372+M3372)))</f>
        <v>313200</v>
      </c>
      <c r="AE3372" s="94">
        <f>IF( (X3372=""),AD3372*1,AD3372*(X3372/100) )</f>
        <v>313200</v>
      </c>
      <c r="AF3372" s="94">
        <v>50000000</v>
      </c>
      <c r="AG3372" s="94">
        <f>IF((AF3372-AE3372) &gt; 1,0,IF((AF3372-AE3372)&lt;0,AE3372-AF3372,AF3372-AE3372))</f>
        <v>0</v>
      </c>
      <c r="AH3372" s="94">
        <v>0.01</v>
      </c>
    </row>
    <row r="3373" spans="1:34" s="74" customFormat="1" x14ac:dyDescent="0.55000000000000004">
      <c r="A3373" s="108"/>
      <c r="B3373" s="109"/>
      <c r="C3373" s="102"/>
      <c r="D3373" s="90"/>
      <c r="E3373" s="102"/>
      <c r="F3373" s="102"/>
      <c r="G3373" s="102"/>
      <c r="H3373" s="102"/>
      <c r="I3373" s="98"/>
      <c r="J3373" s="102"/>
      <c r="K3373" s="94"/>
      <c r="L3373" s="94" t="s">
        <v>63</v>
      </c>
      <c r="M3373" s="94">
        <f>SUM(M3372:M3372)</f>
        <v>313200</v>
      </c>
      <c r="N3373" s="102"/>
      <c r="O3373" s="111"/>
      <c r="P3373" s="96"/>
      <c r="Q3373" s="111"/>
      <c r="R3373" s="111"/>
      <c r="S3373" s="97"/>
      <c r="T3373" s="102"/>
      <c r="U3373" s="102"/>
      <c r="V3373" s="102"/>
      <c r="W3373" s="94"/>
      <c r="X3373" s="98"/>
      <c r="Y3373" s="94"/>
      <c r="Z3373" s="94"/>
      <c r="AA3373" s="89"/>
      <c r="AB3373" s="89"/>
      <c r="AC3373" s="94"/>
      <c r="AD3373" s="94">
        <f>SUM(AD3372:AD3372)</f>
        <v>313200</v>
      </c>
      <c r="AE3373" s="94">
        <f>SUM(AE3372:AE3372)</f>
        <v>313200</v>
      </c>
      <c r="AF3373" s="94"/>
      <c r="AG3373" s="94">
        <f>SUM(AG3372:AG3372)</f>
        <v>0</v>
      </c>
      <c r="AH3373" s="94"/>
    </row>
    <row r="3374" spans="1:34" s="74" customFormat="1" x14ac:dyDescent="0.55000000000000004">
      <c r="A3374" s="108" t="s">
        <v>4726</v>
      </c>
      <c r="B3374" s="109">
        <v>1438</v>
      </c>
      <c r="C3374" s="102">
        <v>6463</v>
      </c>
      <c r="D3374" s="90" t="s">
        <v>4727</v>
      </c>
      <c r="E3374" s="102" t="s">
        <v>34</v>
      </c>
      <c r="F3374" s="102">
        <v>15621</v>
      </c>
      <c r="G3374" s="102">
        <v>5</v>
      </c>
      <c r="H3374" s="102">
        <v>0</v>
      </c>
      <c r="I3374" s="98">
        <v>13</v>
      </c>
      <c r="J3374" s="102" t="s">
        <v>38</v>
      </c>
      <c r="K3374" s="94">
        <f>((G3374*400)+(H3374*100))+I3374</f>
        <v>2013</v>
      </c>
      <c r="L3374" s="94">
        <v>475</v>
      </c>
      <c r="M3374" s="94">
        <f>K3374*L3374</f>
        <v>956175</v>
      </c>
      <c r="N3374" s="102"/>
      <c r="O3374" s="111"/>
      <c r="P3374" s="96"/>
      <c r="Q3374" s="111"/>
      <c r="R3374" s="111"/>
      <c r="S3374" s="97"/>
      <c r="T3374" s="102"/>
      <c r="U3374" s="102"/>
      <c r="V3374" s="102"/>
      <c r="W3374" s="94"/>
      <c r="X3374" s="98"/>
      <c r="Y3374" s="94"/>
      <c r="Z3374" s="94"/>
      <c r="AA3374" s="89"/>
      <c r="AB3374" s="89"/>
      <c r="AC3374" s="94"/>
      <c r="AD3374" s="94">
        <f>IF(AND(AC3374="",M3374=""),0,IF((AC3374=""),M3374,IF((M3374=""),AC3374,AC3374+M3374)))</f>
        <v>956175</v>
      </c>
      <c r="AE3374" s="94">
        <f>IF( (X3374=""),AD3374*1,AD3374*(X3374/100) )</f>
        <v>956175</v>
      </c>
      <c r="AF3374" s="94">
        <v>50000000</v>
      </c>
      <c r="AG3374" s="94">
        <f>IF((AF3374-AE3374) &gt; 1,0,IF((AF3374-AE3374)&lt;0,AE3374-AF3374,AF3374-AE3374))</f>
        <v>0</v>
      </c>
      <c r="AH3374" s="94">
        <v>0.01</v>
      </c>
    </row>
    <row r="3375" spans="1:34" s="74" customFormat="1" x14ac:dyDescent="0.55000000000000004">
      <c r="A3375" s="113"/>
      <c r="B3375" s="114"/>
      <c r="C3375" s="127"/>
      <c r="D3375" s="128"/>
      <c r="E3375" s="127"/>
      <c r="F3375" s="127"/>
      <c r="G3375" s="127"/>
      <c r="H3375" s="127"/>
      <c r="I3375" s="129"/>
      <c r="J3375" s="127"/>
      <c r="K3375" s="130"/>
      <c r="L3375" s="130" t="s">
        <v>63</v>
      </c>
      <c r="M3375" s="130">
        <f>SUM(M3374:M3374)</f>
        <v>956175</v>
      </c>
      <c r="N3375" s="127"/>
      <c r="O3375" s="131"/>
      <c r="P3375" s="132"/>
      <c r="Q3375" s="131"/>
      <c r="R3375" s="131"/>
      <c r="S3375" s="133"/>
      <c r="T3375" s="127"/>
      <c r="U3375" s="127"/>
      <c r="V3375" s="127"/>
      <c r="W3375" s="130"/>
      <c r="X3375" s="129"/>
      <c r="Y3375" s="130"/>
      <c r="Z3375" s="130"/>
      <c r="AA3375" s="134"/>
      <c r="AB3375" s="134"/>
      <c r="AC3375" s="130"/>
      <c r="AD3375" s="130">
        <f>SUM(AD3374:AD3374)</f>
        <v>956175</v>
      </c>
      <c r="AE3375" s="130">
        <f>SUM(AE3374:AE3374)</f>
        <v>956175</v>
      </c>
      <c r="AF3375" s="130"/>
      <c r="AG3375" s="130">
        <f>SUM(AG3374:AG3374)</f>
        <v>0</v>
      </c>
      <c r="AH3375" s="130"/>
    </row>
    <row r="3376" spans="1:34" s="74" customFormat="1" x14ac:dyDescent="0.55000000000000004">
      <c r="A3376" s="108" t="s">
        <v>4730</v>
      </c>
      <c r="B3376" s="123">
        <v>1439</v>
      </c>
      <c r="C3376" s="123">
        <v>5779</v>
      </c>
      <c r="D3376" s="135" t="s">
        <v>4731</v>
      </c>
      <c r="E3376" s="123" t="s">
        <v>34</v>
      </c>
      <c r="F3376" s="123">
        <v>3560</v>
      </c>
      <c r="G3376" s="123">
        <v>0</v>
      </c>
      <c r="H3376" s="123">
        <v>1</v>
      </c>
      <c r="I3376" s="136">
        <v>75</v>
      </c>
      <c r="J3376" s="123" t="s">
        <v>35</v>
      </c>
      <c r="K3376" s="137">
        <f>((G3376*400)+(H3376*100))+I3376</f>
        <v>175</v>
      </c>
      <c r="L3376" s="137">
        <v>2425</v>
      </c>
      <c r="M3376" s="137">
        <f>K3376*L3376</f>
        <v>424375</v>
      </c>
      <c r="N3376" s="123">
        <v>1</v>
      </c>
      <c r="O3376" s="108" t="s">
        <v>4728</v>
      </c>
      <c r="P3376" s="138">
        <v>3509900817567</v>
      </c>
      <c r="Q3376" s="108" t="s">
        <v>4729</v>
      </c>
      <c r="R3376" s="108" t="s">
        <v>4732</v>
      </c>
      <c r="S3376" s="139" t="s">
        <v>4733</v>
      </c>
      <c r="T3376" s="123" t="s">
        <v>51</v>
      </c>
      <c r="U3376" s="123" t="s">
        <v>45</v>
      </c>
      <c r="V3376" s="123" t="s">
        <v>46</v>
      </c>
      <c r="W3376" s="137">
        <v>82.2</v>
      </c>
      <c r="X3376" s="136">
        <v>100</v>
      </c>
      <c r="Y3376" s="137">
        <v>6750</v>
      </c>
      <c r="Z3376" s="137">
        <f>W3376*Y3376</f>
        <v>554850</v>
      </c>
      <c r="AA3376" s="119">
        <v>7</v>
      </c>
      <c r="AB3376" s="119">
        <v>7</v>
      </c>
      <c r="AC3376" s="137">
        <f>(Z3376*(100-AB3376))/100</f>
        <v>516010.5</v>
      </c>
      <c r="AD3376" s="137">
        <f>IF(AND(AC3376="",M3376=""),0,IF((AC3376=""),M3376, IF( (M3376=""),AC3376,AC3376+M3376)))</f>
        <v>940385.5</v>
      </c>
      <c r="AE3376" s="137">
        <f>IF( (X3376=""),AD3376*1,( M3376+(SUM(AC3376:AC3376)) )*(X3376/100) )</f>
        <v>940385.5</v>
      </c>
      <c r="AF3376" s="137">
        <v>0</v>
      </c>
      <c r="AG3376" s="137">
        <f>IF((AF3376-AE3376) &gt; 1,0,IF((AF3376-AE3376)&lt;0,AE3376-AF3376,AF3376-AE3376))</f>
        <v>940385.5</v>
      </c>
      <c r="AH3376" s="137">
        <v>0.02</v>
      </c>
    </row>
    <row r="3377" spans="1:34" s="74" customFormat="1" x14ac:dyDescent="0.55000000000000004">
      <c r="A3377" s="108"/>
      <c r="B3377" s="123"/>
      <c r="C3377" s="123"/>
      <c r="D3377" s="135"/>
      <c r="E3377" s="123"/>
      <c r="F3377" s="123"/>
      <c r="G3377" s="123"/>
      <c r="H3377" s="123"/>
      <c r="I3377" s="136"/>
      <c r="J3377" s="123"/>
      <c r="K3377" s="137"/>
      <c r="L3377" s="137" t="s">
        <v>63</v>
      </c>
      <c r="M3377" s="137">
        <f>SUM(M3376:M3376)</f>
        <v>424375</v>
      </c>
      <c r="N3377" s="123"/>
      <c r="O3377" s="108"/>
      <c r="P3377" s="138"/>
      <c r="Q3377" s="108"/>
      <c r="R3377" s="108"/>
      <c r="S3377" s="139"/>
      <c r="T3377" s="123"/>
      <c r="U3377" s="123"/>
      <c r="V3377" s="123"/>
      <c r="W3377" s="137"/>
      <c r="X3377" s="136"/>
      <c r="Y3377" s="137"/>
      <c r="Z3377" s="137"/>
      <c r="AA3377" s="119"/>
      <c r="AB3377" s="119"/>
      <c r="AC3377" s="137"/>
      <c r="AD3377" s="137">
        <f>SUM(AD3376:AD3376)</f>
        <v>940385.5</v>
      </c>
      <c r="AE3377" s="137">
        <f>SUM(AE3376:AE3376)</f>
        <v>940385.5</v>
      </c>
      <c r="AF3377" s="137"/>
      <c r="AG3377" s="137">
        <f>SUM(AG3376:AG3376)</f>
        <v>940385.5</v>
      </c>
      <c r="AH3377" s="137"/>
    </row>
    <row r="3378" spans="1:34" s="173" customFormat="1" x14ac:dyDescent="0.55000000000000004">
      <c r="A3378" s="122" t="s">
        <v>15333</v>
      </c>
      <c r="B3378" s="123">
        <v>1440</v>
      </c>
      <c r="C3378" s="123">
        <v>10641</v>
      </c>
      <c r="D3378" s="135" t="s">
        <v>1530</v>
      </c>
      <c r="E3378" s="227" t="s">
        <v>67</v>
      </c>
      <c r="F3378" s="123">
        <v>136</v>
      </c>
      <c r="G3378" s="123">
        <v>0</v>
      </c>
      <c r="H3378" s="123">
        <v>0</v>
      </c>
      <c r="I3378" s="136">
        <v>55</v>
      </c>
      <c r="J3378" s="123" t="s">
        <v>35</v>
      </c>
      <c r="K3378" s="137">
        <f>((G3378*400)+(H3378*100))+I3378</f>
        <v>55</v>
      </c>
      <c r="L3378" s="137">
        <v>1900</v>
      </c>
      <c r="M3378" s="137">
        <f>K3378*L3378</f>
        <v>104500</v>
      </c>
      <c r="N3378" s="123">
        <v>1</v>
      </c>
      <c r="O3378" s="108" t="s">
        <v>15334</v>
      </c>
      <c r="P3378" s="138"/>
      <c r="Q3378" s="108" t="s">
        <v>15335</v>
      </c>
      <c r="R3378" s="108" t="s">
        <v>15336</v>
      </c>
      <c r="S3378" s="139"/>
      <c r="T3378" s="123" t="s">
        <v>55</v>
      </c>
      <c r="U3378" s="123" t="s">
        <v>45</v>
      </c>
      <c r="V3378" s="123" t="s">
        <v>52</v>
      </c>
      <c r="W3378" s="137">
        <v>113.46</v>
      </c>
      <c r="X3378" s="136">
        <v>25.72</v>
      </c>
      <c r="Y3378" s="137">
        <v>0</v>
      </c>
      <c r="Z3378" s="137">
        <f>W3378*Y3378</f>
        <v>0</v>
      </c>
      <c r="AA3378" s="119">
        <v>2</v>
      </c>
      <c r="AB3378" s="119">
        <v>2</v>
      </c>
      <c r="AC3378" s="137">
        <f>(Z3378*(100-AB3378))/100</f>
        <v>0</v>
      </c>
      <c r="AD3378" s="137">
        <v>104500</v>
      </c>
      <c r="AE3378" s="137">
        <f>IF( (X3378=""),AD3378*1,AD3378*(X3378/100) )</f>
        <v>26877.399999999998</v>
      </c>
      <c r="AF3378" s="137">
        <v>50000000</v>
      </c>
      <c r="AG3378" s="137">
        <f>IF((AF3378-AE3378) &gt; 1,0,IF((AF3378-AE3378)&lt;0,AE3378-AF3378,AF3378-AE3378))</f>
        <v>0</v>
      </c>
      <c r="AH3378" s="137">
        <v>0.02</v>
      </c>
    </row>
    <row r="3379" spans="1:34" s="173" customFormat="1" x14ac:dyDescent="0.55000000000000004">
      <c r="A3379" s="122"/>
      <c r="B3379" s="123"/>
      <c r="C3379" s="123"/>
      <c r="D3379" s="135"/>
      <c r="E3379" s="123"/>
      <c r="F3379" s="123"/>
      <c r="G3379" s="123"/>
      <c r="H3379" s="123"/>
      <c r="I3379" s="136"/>
      <c r="J3379" s="123"/>
      <c r="K3379" s="137"/>
      <c r="L3379" s="137"/>
      <c r="M3379" s="137"/>
      <c r="N3379" s="123">
        <v>2</v>
      </c>
      <c r="O3379" s="108" t="s">
        <v>15331</v>
      </c>
      <c r="P3379" s="138">
        <v>1570800069084</v>
      </c>
      <c r="Q3379" s="108" t="s">
        <v>15332</v>
      </c>
      <c r="R3379" s="108" t="s">
        <v>15337</v>
      </c>
      <c r="S3379" s="139" t="s">
        <v>1532</v>
      </c>
      <c r="T3379" s="123" t="s">
        <v>51</v>
      </c>
      <c r="U3379" s="123" t="s">
        <v>45</v>
      </c>
      <c r="V3379" s="123" t="s">
        <v>52</v>
      </c>
      <c r="W3379" s="137">
        <v>39.6</v>
      </c>
      <c r="X3379" s="136">
        <v>8.98</v>
      </c>
      <c r="Y3379" s="137">
        <v>6750</v>
      </c>
      <c r="Z3379" s="137">
        <f>W3379*Y3379</f>
        <v>267300</v>
      </c>
      <c r="AA3379" s="119">
        <v>28</v>
      </c>
      <c r="AB3379" s="119">
        <v>46</v>
      </c>
      <c r="AC3379" s="137">
        <f>(Z3379*(100-AB3379))/100</f>
        <v>144342</v>
      </c>
      <c r="AD3379" s="137">
        <f>IF(AND(AC3379="",M3378=""),0,IF((AC3379=""),M3378, IF( (M3378=""),AC3379,SUM(AC3378:AC3385)+M3378)))</f>
        <v>1299185.2000000002</v>
      </c>
      <c r="AE3379" s="137">
        <f>IF( (X3379=""),AD3379*1,AD3379*(X3379/100) )</f>
        <v>116666.83096000002</v>
      </c>
      <c r="AF3379" s="137">
        <v>50000000</v>
      </c>
      <c r="AG3379" s="137">
        <f>IF((AF3379-AE3379) &gt; 1,0,IF((AF3379-AE3379)&lt;0,AE3379-AF3379,AF3379-AE3379))</f>
        <v>0</v>
      </c>
      <c r="AH3379" s="137">
        <v>0.02</v>
      </c>
    </row>
    <row r="3380" spans="1:34" s="173" customFormat="1" x14ac:dyDescent="0.55000000000000004">
      <c r="A3380" s="122"/>
      <c r="B3380" s="123"/>
      <c r="C3380" s="123"/>
      <c r="D3380" s="135"/>
      <c r="E3380" s="123"/>
      <c r="F3380" s="123"/>
      <c r="G3380" s="123"/>
      <c r="H3380" s="123"/>
      <c r="I3380" s="136"/>
      <c r="J3380" s="123"/>
      <c r="K3380" s="137"/>
      <c r="L3380" s="137"/>
      <c r="M3380" s="137"/>
      <c r="N3380" s="123">
        <v>3</v>
      </c>
      <c r="O3380" s="108" t="s">
        <v>15334</v>
      </c>
      <c r="P3380" s="138"/>
      <c r="Q3380" s="108" t="s">
        <v>15335</v>
      </c>
      <c r="R3380" s="108" t="s">
        <v>15336</v>
      </c>
      <c r="S3380" s="139" t="s">
        <v>1533</v>
      </c>
      <c r="T3380" s="123" t="s">
        <v>51</v>
      </c>
      <c r="U3380" s="123" t="s">
        <v>45</v>
      </c>
      <c r="V3380" s="123" t="s">
        <v>52</v>
      </c>
      <c r="W3380" s="137">
        <v>136.08000000000001</v>
      </c>
      <c r="X3380" s="136">
        <v>30.84</v>
      </c>
      <c r="Y3380" s="137">
        <v>6750</v>
      </c>
      <c r="Z3380" s="137">
        <f>W3380*Y3380</f>
        <v>918540.00000000012</v>
      </c>
      <c r="AA3380" s="119">
        <v>28</v>
      </c>
      <c r="AB3380" s="119">
        <v>46</v>
      </c>
      <c r="AC3380" s="137">
        <f>(Z3380*(100-AB3380))/100</f>
        <v>496011.60000000009</v>
      </c>
      <c r="AD3380" s="137">
        <f>IF(AND(AC3380="",M3378=""),0,IF((AC3380=""),M3378, IF( (M3378=""),AC3380,SUM(AC3378:AC3385)+M3378)))</f>
        <v>1299185.2000000002</v>
      </c>
      <c r="AE3380" s="137">
        <f>IF( (X3380=""),AD3380*1,AD3380*(X3380/100) )</f>
        <v>400668.71568000008</v>
      </c>
      <c r="AF3380" s="137">
        <v>10000000</v>
      </c>
      <c r="AG3380" s="137">
        <v>64455.6</v>
      </c>
      <c r="AH3380" s="137">
        <v>0.02</v>
      </c>
    </row>
    <row r="3381" spans="1:34" s="173" customFormat="1" x14ac:dyDescent="0.55000000000000004">
      <c r="A3381" s="122"/>
      <c r="B3381" s="123"/>
      <c r="C3381" s="123"/>
      <c r="D3381" s="135"/>
      <c r="E3381" s="123"/>
      <c r="F3381" s="123"/>
      <c r="G3381" s="123"/>
      <c r="H3381" s="123"/>
      <c r="I3381" s="136"/>
      <c r="J3381" s="123"/>
      <c r="K3381" s="137"/>
      <c r="L3381" s="137"/>
      <c r="M3381" s="137"/>
      <c r="N3381" s="123"/>
      <c r="O3381" s="108"/>
      <c r="P3381" s="138"/>
      <c r="Q3381" s="108"/>
      <c r="R3381" s="108"/>
      <c r="S3381" s="139"/>
      <c r="T3381" s="123" t="s">
        <v>51</v>
      </c>
      <c r="U3381" s="123"/>
      <c r="V3381" s="123" t="s">
        <v>52</v>
      </c>
      <c r="W3381" s="137">
        <v>136.08000000000001</v>
      </c>
      <c r="X3381" s="136">
        <v>30.84</v>
      </c>
      <c r="Y3381" s="137">
        <v>6750</v>
      </c>
      <c r="Z3381" s="137">
        <f>W3381*Y3381</f>
        <v>918540.00000000012</v>
      </c>
      <c r="AA3381" s="119">
        <v>28</v>
      </c>
      <c r="AB3381" s="119">
        <v>46</v>
      </c>
      <c r="AC3381" s="137">
        <f>(Z3381*(100-AB3381))/100</f>
        <v>496011.60000000009</v>
      </c>
      <c r="AD3381" s="137">
        <f>IF(AND(AC3381="",M3378=""),0,IF((AC3381=""),M3378, IF( (M3378=""),AC3381,SUM(AC3378:AC3385)+M3378)))</f>
        <v>1299185.2000000002</v>
      </c>
      <c r="AE3381" s="137">
        <f>IF( (X3381=""),AD3381*1,AD3381*(X3381/100) )</f>
        <v>400668.71568000008</v>
      </c>
      <c r="AF3381" s="137">
        <v>10000000</v>
      </c>
      <c r="AG3381" s="137">
        <f>IF((AF3381-AE3381) &gt; 1,0,IF((AF3381-AE3381)&lt;0,AE3381-AF3381,AF3381-AE3381))</f>
        <v>0</v>
      </c>
      <c r="AH3381" s="137">
        <v>0.02</v>
      </c>
    </row>
    <row r="3382" spans="1:34" s="173" customFormat="1" x14ac:dyDescent="0.55000000000000004">
      <c r="A3382" s="122"/>
      <c r="B3382" s="123"/>
      <c r="C3382" s="123"/>
      <c r="D3382" s="135"/>
      <c r="E3382" s="123"/>
      <c r="F3382" s="123"/>
      <c r="G3382" s="123"/>
      <c r="H3382" s="123"/>
      <c r="I3382" s="136"/>
      <c r="J3382" s="123"/>
      <c r="K3382" s="137"/>
      <c r="L3382" s="137"/>
      <c r="M3382" s="137"/>
      <c r="N3382" s="123">
        <v>4</v>
      </c>
      <c r="O3382" s="108" t="s">
        <v>15331</v>
      </c>
      <c r="P3382" s="138">
        <v>1570800069084</v>
      </c>
      <c r="Q3382" s="108" t="s">
        <v>15332</v>
      </c>
      <c r="R3382" s="108" t="s">
        <v>15337</v>
      </c>
      <c r="S3382" s="139" t="s">
        <v>1534</v>
      </c>
      <c r="T3382" s="123" t="s">
        <v>51</v>
      </c>
      <c r="U3382" s="123" t="s">
        <v>45</v>
      </c>
      <c r="V3382" s="123" t="s">
        <v>75</v>
      </c>
      <c r="W3382" s="137">
        <v>16</v>
      </c>
      <c r="X3382" s="136">
        <v>3.63</v>
      </c>
      <c r="Y3382" s="137">
        <v>6750</v>
      </c>
      <c r="Z3382" s="137">
        <f>W3382*Y3382</f>
        <v>108000</v>
      </c>
      <c r="AA3382" s="119">
        <v>28</v>
      </c>
      <c r="AB3382" s="119">
        <v>46</v>
      </c>
      <c r="AC3382" s="137">
        <f>(Z3382*(100-AB3382))/100</f>
        <v>58320</v>
      </c>
      <c r="AD3382" s="137">
        <f>IF(AND(AC3382="",M3378=""),0,IF((AC3382=""),M3378, IF( (M3378=""),AC3382,SUM(AC3378:AC3385)+M3378)))</f>
        <v>1299185.2000000002</v>
      </c>
      <c r="AE3382" s="137">
        <f>IF( (X3382=""),AD3382*1,AD3382*(X3382/100) )</f>
        <v>47160.422760000009</v>
      </c>
      <c r="AF3382" s="137">
        <v>0</v>
      </c>
      <c r="AG3382" s="137">
        <f>IF((AF3382-AE3382) &gt; 1,0,IF((AF3382-AE3382)&lt;0,AE3382-AF3382,AF3382-AE3382))</f>
        <v>47160.422760000009</v>
      </c>
      <c r="AH3382" s="137">
        <v>0.3</v>
      </c>
    </row>
    <row r="3383" spans="1:34" s="173" customFormat="1" x14ac:dyDescent="0.55000000000000004">
      <c r="A3383" s="122"/>
      <c r="B3383" s="123"/>
      <c r="C3383" s="123"/>
      <c r="D3383" s="135"/>
      <c r="E3383" s="123"/>
      <c r="F3383" s="123"/>
      <c r="G3383" s="123"/>
      <c r="H3383" s="123"/>
      <c r="I3383" s="136"/>
      <c r="J3383" s="123"/>
      <c r="K3383" s="137"/>
      <c r="L3383" s="137" t="s">
        <v>63</v>
      </c>
      <c r="M3383" s="137">
        <f>SUM(M3378:M3382)</f>
        <v>104500</v>
      </c>
      <c r="N3383" s="123"/>
      <c r="O3383" s="108"/>
      <c r="P3383" s="138"/>
      <c r="Q3383" s="108"/>
      <c r="R3383" s="108"/>
      <c r="S3383" s="139"/>
      <c r="T3383" s="123"/>
      <c r="U3383" s="123"/>
      <c r="V3383" s="123"/>
      <c r="W3383" s="137"/>
      <c r="X3383" s="136"/>
      <c r="Y3383" s="137"/>
      <c r="Z3383" s="137"/>
      <c r="AA3383" s="119"/>
      <c r="AB3383" s="119"/>
      <c r="AC3383" s="137"/>
      <c r="AD3383" s="137"/>
      <c r="AE3383" s="137">
        <f>SUM(AE3378:AE3382)</f>
        <v>992042.08508000011</v>
      </c>
      <c r="AF3383" s="137"/>
      <c r="AG3383" s="137">
        <f>SUM(AG3378:AG3382)</f>
        <v>111616.02276000001</v>
      </c>
      <c r="AH3383" s="137"/>
    </row>
    <row r="3384" spans="1:34" s="74" customFormat="1" x14ac:dyDescent="0.55000000000000004">
      <c r="A3384" s="174" t="s">
        <v>4734</v>
      </c>
      <c r="B3384" s="141">
        <v>1441</v>
      </c>
      <c r="C3384" s="124">
        <v>9976</v>
      </c>
      <c r="D3384" s="142"/>
      <c r="E3384" s="124" t="s">
        <v>37</v>
      </c>
      <c r="F3384" s="124"/>
      <c r="G3384" s="124">
        <v>2</v>
      </c>
      <c r="H3384" s="124">
        <v>2</v>
      </c>
      <c r="I3384" s="143">
        <v>89</v>
      </c>
      <c r="J3384" s="124" t="s">
        <v>38</v>
      </c>
      <c r="K3384" s="144">
        <f>((G3384*400)+(H3384*100))+I3384</f>
        <v>1089</v>
      </c>
      <c r="L3384" s="144">
        <v>225</v>
      </c>
      <c r="M3384" s="144">
        <f>K3384*L3384</f>
        <v>245025</v>
      </c>
      <c r="N3384" s="124"/>
      <c r="O3384" s="145"/>
      <c r="P3384" s="146"/>
      <c r="Q3384" s="145"/>
      <c r="R3384" s="145"/>
      <c r="S3384" s="147"/>
      <c r="T3384" s="124"/>
      <c r="U3384" s="124"/>
      <c r="V3384" s="124"/>
      <c r="W3384" s="144"/>
      <c r="X3384" s="143"/>
      <c r="Y3384" s="144"/>
      <c r="Z3384" s="144"/>
      <c r="AA3384" s="148"/>
      <c r="AB3384" s="148"/>
      <c r="AC3384" s="144"/>
      <c r="AD3384" s="144">
        <f>IF(AND(AC3384="",M3384=""),0,IF((AC3384=""),M3384,IF((M3384=""),AC3384,AC3384+M3384)))</f>
        <v>245025</v>
      </c>
      <c r="AE3384" s="144">
        <f>IF( (X3384=""),AD3384*1,AD3384*(X3384/100) )</f>
        <v>245025</v>
      </c>
      <c r="AF3384" s="144">
        <v>0</v>
      </c>
      <c r="AG3384" s="144">
        <f>IF((AF3384-AE3384) &gt; 1,0,IF((AF3384-AE3384)&lt;0,AE3384-AF3384,AF3384-AE3384))</f>
        <v>245025</v>
      </c>
      <c r="AH3384" s="144">
        <v>0.01</v>
      </c>
    </row>
    <row r="3385" spans="1:34" s="74" customFormat="1" x14ac:dyDescent="0.55000000000000004">
      <c r="A3385" s="108"/>
      <c r="B3385" s="109"/>
      <c r="C3385" s="102"/>
      <c r="D3385" s="90"/>
      <c r="E3385" s="102"/>
      <c r="F3385" s="102"/>
      <c r="G3385" s="102"/>
      <c r="H3385" s="102"/>
      <c r="I3385" s="98"/>
      <c r="J3385" s="102"/>
      <c r="K3385" s="94"/>
      <c r="L3385" s="94" t="s">
        <v>63</v>
      </c>
      <c r="M3385" s="94">
        <f>SUM(M3384:M3384)</f>
        <v>245025</v>
      </c>
      <c r="N3385" s="102"/>
      <c r="O3385" s="111"/>
      <c r="P3385" s="96"/>
      <c r="Q3385" s="111"/>
      <c r="R3385" s="111"/>
      <c r="S3385" s="97"/>
      <c r="T3385" s="102"/>
      <c r="U3385" s="102"/>
      <c r="V3385" s="102"/>
      <c r="W3385" s="94"/>
      <c r="X3385" s="98"/>
      <c r="Y3385" s="94"/>
      <c r="Z3385" s="94"/>
      <c r="AA3385" s="89"/>
      <c r="AB3385" s="89"/>
      <c r="AC3385" s="94"/>
      <c r="AD3385" s="94">
        <f>SUM(AD3384:AD3384)</f>
        <v>245025</v>
      </c>
      <c r="AE3385" s="94">
        <f>SUM(AE3384:AE3384)</f>
        <v>245025</v>
      </c>
      <c r="AF3385" s="94"/>
      <c r="AG3385" s="94">
        <f>SUM(AG3384:AG3384)</f>
        <v>245025</v>
      </c>
      <c r="AH3385" s="94"/>
    </row>
    <row r="3386" spans="1:34" s="74" customFormat="1" x14ac:dyDescent="0.55000000000000004">
      <c r="A3386" s="108" t="s">
        <v>4737</v>
      </c>
      <c r="B3386" s="109">
        <v>1442</v>
      </c>
      <c r="C3386" s="102">
        <v>6163</v>
      </c>
      <c r="D3386" s="90" t="s">
        <v>4738</v>
      </c>
      <c r="E3386" s="102" t="s">
        <v>37</v>
      </c>
      <c r="F3386" s="102">
        <v>5339</v>
      </c>
      <c r="G3386" s="102">
        <v>7</v>
      </c>
      <c r="H3386" s="102">
        <v>1</v>
      </c>
      <c r="I3386" s="98">
        <v>42</v>
      </c>
      <c r="J3386" s="102" t="s">
        <v>38</v>
      </c>
      <c r="K3386" s="94">
        <f>((G3386*400)+(H3386*100))+I3386</f>
        <v>2942</v>
      </c>
      <c r="L3386" s="94">
        <v>800</v>
      </c>
      <c r="M3386" s="94">
        <f>K3386*L3386</f>
        <v>2353600</v>
      </c>
      <c r="N3386" s="102"/>
      <c r="O3386" s="111"/>
      <c r="P3386" s="96"/>
      <c r="Q3386" s="111"/>
      <c r="R3386" s="111"/>
      <c r="S3386" s="97"/>
      <c r="T3386" s="102"/>
      <c r="U3386" s="102"/>
      <c r="V3386" s="102"/>
      <c r="W3386" s="94"/>
      <c r="X3386" s="98"/>
      <c r="Y3386" s="94"/>
      <c r="Z3386" s="94"/>
      <c r="AA3386" s="89"/>
      <c r="AB3386" s="89"/>
      <c r="AC3386" s="94"/>
      <c r="AD3386" s="94">
        <f>IF(AND(AC3386="",M3386=""),0,IF((AC3386=""),M3386,IF((M3386=""),AC3386,AC3386+M3386)))</f>
        <v>2353600</v>
      </c>
      <c r="AE3386" s="94">
        <f>IF( (X3386=""),AD3386*1,AD3386*(X3386/100) )</f>
        <v>2353600</v>
      </c>
      <c r="AF3386" s="94">
        <v>0</v>
      </c>
      <c r="AG3386" s="94">
        <f>IF((AF3386-AE3386) &gt; 1,0,IF((AF3386-AE3386)&lt;0,AE3386-AF3386,AF3386-AE3386))</f>
        <v>2353600</v>
      </c>
      <c r="AH3386" s="94">
        <v>0.01</v>
      </c>
    </row>
    <row r="3387" spans="1:34" s="74" customFormat="1" x14ac:dyDescent="0.55000000000000004">
      <c r="A3387" s="108"/>
      <c r="B3387" s="109"/>
      <c r="C3387" s="102"/>
      <c r="D3387" s="90"/>
      <c r="E3387" s="102"/>
      <c r="F3387" s="102"/>
      <c r="G3387" s="102">
        <v>2</v>
      </c>
      <c r="H3387" s="102">
        <v>2</v>
      </c>
      <c r="I3387" s="98">
        <v>24</v>
      </c>
      <c r="J3387" s="102" t="s">
        <v>35</v>
      </c>
      <c r="K3387" s="94">
        <f>((G3387*400)+(H3387*100))+I3387</f>
        <v>1024</v>
      </c>
      <c r="L3387" s="94">
        <v>800</v>
      </c>
      <c r="M3387" s="94">
        <f>K3387*L3387</f>
        <v>819200</v>
      </c>
      <c r="N3387" s="102"/>
      <c r="O3387" s="111"/>
      <c r="P3387" s="96"/>
      <c r="Q3387" s="111"/>
      <c r="R3387" s="111"/>
      <c r="S3387" s="97"/>
      <c r="T3387" s="102"/>
      <c r="U3387" s="102"/>
      <c r="V3387" s="102"/>
      <c r="W3387" s="94"/>
      <c r="X3387" s="98"/>
      <c r="Y3387" s="94"/>
      <c r="Z3387" s="94"/>
      <c r="AA3387" s="89"/>
      <c r="AB3387" s="89"/>
      <c r="AC3387" s="94"/>
      <c r="AD3387" s="94">
        <f>IF(AND(AC3387="",M3387=""),0,IF((AC3387=""),M3387,IF((M3387=""),AC3387,AC3387+M3387)))</f>
        <v>819200</v>
      </c>
      <c r="AE3387" s="94">
        <f>IF( (X3387=""),AD3387*1,AD3387*(X3387/100) )</f>
        <v>819200</v>
      </c>
      <c r="AF3387" s="94">
        <v>10000000</v>
      </c>
      <c r="AG3387" s="94">
        <v>918200</v>
      </c>
      <c r="AH3387" s="94">
        <v>0.02</v>
      </c>
    </row>
    <row r="3388" spans="1:34" s="73" customFormat="1" x14ac:dyDescent="0.55000000000000004">
      <c r="A3388" s="108"/>
      <c r="B3388" s="109"/>
      <c r="C3388" s="102"/>
      <c r="D3388" s="90"/>
      <c r="E3388" s="102"/>
      <c r="F3388" s="102"/>
      <c r="G3388" s="102">
        <v>0</v>
      </c>
      <c r="H3388" s="102">
        <v>3</v>
      </c>
      <c r="I3388" s="98">
        <v>52</v>
      </c>
      <c r="J3388" s="102" t="s">
        <v>35</v>
      </c>
      <c r="K3388" s="94">
        <f>((G3388*400)+(H3388*100))+I3388</f>
        <v>352</v>
      </c>
      <c r="L3388" s="94">
        <v>800</v>
      </c>
      <c r="M3388" s="94">
        <f>K3388*L3388</f>
        <v>281600</v>
      </c>
      <c r="N3388" s="102">
        <v>1</v>
      </c>
      <c r="O3388" s="111" t="s">
        <v>4735</v>
      </c>
      <c r="P3388" s="96"/>
      <c r="Q3388" s="111" t="s">
        <v>4736</v>
      </c>
      <c r="R3388" s="111" t="s">
        <v>4739</v>
      </c>
      <c r="S3388" s="97" t="s">
        <v>4740</v>
      </c>
      <c r="T3388" s="102" t="s">
        <v>51</v>
      </c>
      <c r="U3388" s="102" t="s">
        <v>45</v>
      </c>
      <c r="V3388" s="102" t="s">
        <v>52</v>
      </c>
      <c r="W3388" s="94">
        <v>370</v>
      </c>
      <c r="X3388" s="98">
        <v>81.5</v>
      </c>
      <c r="Y3388" s="94">
        <v>6750</v>
      </c>
      <c r="Z3388" s="94">
        <f>W3388*Y3388</f>
        <v>2497500</v>
      </c>
      <c r="AA3388" s="89">
        <v>22</v>
      </c>
      <c r="AB3388" s="89">
        <v>24</v>
      </c>
      <c r="AC3388" s="94">
        <f>(Z3388*(100-AB3388))/100</f>
        <v>1898100</v>
      </c>
      <c r="AD3388" s="94">
        <f>IF(AND(AC3388="",M3388=""),0,IF((AC3388=""),M3388, IF( (M3388=""),AC3388,AC3388+M3388)))</f>
        <v>2179700</v>
      </c>
      <c r="AE3388" s="94">
        <f>IF( (X3388=""),AD3388*1,( M3388+(SUM(AC3388:AC3388)) )*(X3388/100) )</f>
        <v>1776455.5</v>
      </c>
      <c r="AF3388" s="94">
        <v>10000000</v>
      </c>
      <c r="AG3388" s="94">
        <v>281600</v>
      </c>
      <c r="AH3388" s="94">
        <v>0.02</v>
      </c>
    </row>
    <row r="3389" spans="1:34" s="73" customFormat="1" x14ac:dyDescent="0.55000000000000004">
      <c r="A3389" s="108"/>
      <c r="B3389" s="109"/>
      <c r="C3389" s="102"/>
      <c r="D3389" s="90"/>
      <c r="E3389" s="102"/>
      <c r="F3389" s="102"/>
      <c r="G3389" s="102"/>
      <c r="H3389" s="102"/>
      <c r="I3389" s="98"/>
      <c r="J3389" s="102"/>
      <c r="K3389" s="94"/>
      <c r="L3389" s="94"/>
      <c r="M3389" s="94"/>
      <c r="N3389" s="102">
        <v>2</v>
      </c>
      <c r="O3389" s="111" t="s">
        <v>4735</v>
      </c>
      <c r="P3389" s="96"/>
      <c r="Q3389" s="111" t="s">
        <v>4736</v>
      </c>
      <c r="R3389" s="111" t="s">
        <v>4739</v>
      </c>
      <c r="S3389" s="97" t="s">
        <v>4741</v>
      </c>
      <c r="T3389" s="102" t="s">
        <v>55</v>
      </c>
      <c r="U3389" s="102" t="s">
        <v>45</v>
      </c>
      <c r="V3389" s="102" t="s">
        <v>52</v>
      </c>
      <c r="W3389" s="94">
        <v>42</v>
      </c>
      <c r="X3389" s="98">
        <v>9.25</v>
      </c>
      <c r="Y3389" s="94">
        <v>0</v>
      </c>
      <c r="Z3389" s="94">
        <f>W3389*Y3389</f>
        <v>0</v>
      </c>
      <c r="AA3389" s="89">
        <v>7</v>
      </c>
      <c r="AB3389" s="89">
        <v>7</v>
      </c>
      <c r="AC3389" s="94">
        <f>(Z3389*(100-AB3389))/100</f>
        <v>0</v>
      </c>
      <c r="AD3389" s="94">
        <f>IF(AND(AC3389="",M3388=""),0,IF((AC3389=""),M3388, IF( (M3388=""),AC3389,AC3389+M3388)))</f>
        <v>281600</v>
      </c>
      <c r="AE3389" s="94">
        <f>IF( (X3389=""),AD3389*1,( M3388+(SUM(AC3389:AC3389)) )*(X3389/100) )</f>
        <v>26048</v>
      </c>
      <c r="AF3389" s="94">
        <v>10000000</v>
      </c>
      <c r="AG3389" s="94">
        <f>IF((AF3389-AE3389) &gt; 1,0,IF((AF3389-AE3389)&lt;0,AE3389-AF3389,AF3389-AE3389))</f>
        <v>0</v>
      </c>
      <c r="AH3389" s="94">
        <v>0.02</v>
      </c>
    </row>
    <row r="3390" spans="1:34" s="73" customFormat="1" x14ac:dyDescent="0.55000000000000004">
      <c r="A3390" s="108"/>
      <c r="B3390" s="109"/>
      <c r="C3390" s="102"/>
      <c r="D3390" s="90"/>
      <c r="E3390" s="102"/>
      <c r="F3390" s="102"/>
      <c r="G3390" s="102"/>
      <c r="H3390" s="102"/>
      <c r="I3390" s="98"/>
      <c r="J3390" s="102"/>
      <c r="K3390" s="94"/>
      <c r="L3390" s="94"/>
      <c r="M3390" s="94"/>
      <c r="N3390" s="102">
        <v>3</v>
      </c>
      <c r="O3390" s="111" t="s">
        <v>4735</v>
      </c>
      <c r="P3390" s="96"/>
      <c r="Q3390" s="111" t="s">
        <v>4736</v>
      </c>
      <c r="R3390" s="111" t="s">
        <v>4739</v>
      </c>
      <c r="S3390" s="97" t="s">
        <v>4742</v>
      </c>
      <c r="T3390" s="102" t="s">
        <v>51</v>
      </c>
      <c r="U3390" s="102" t="s">
        <v>45</v>
      </c>
      <c r="V3390" s="102" t="s">
        <v>52</v>
      </c>
      <c r="W3390" s="94">
        <v>42</v>
      </c>
      <c r="X3390" s="98">
        <v>9.25</v>
      </c>
      <c r="Y3390" s="94">
        <v>6750</v>
      </c>
      <c r="Z3390" s="94">
        <f>W3390*Y3390</f>
        <v>283500</v>
      </c>
      <c r="AA3390" s="89">
        <v>7</v>
      </c>
      <c r="AB3390" s="89">
        <v>7</v>
      </c>
      <c r="AC3390" s="94">
        <f>(Z3390*(100-AB3390))/100</f>
        <v>263655</v>
      </c>
      <c r="AD3390" s="94">
        <f>IF(AND(AC3390="",M3388=""),0,IF((AC3390=""),M3388, IF( (M3388=""),AC3390,AC3390+M3388)))</f>
        <v>545255</v>
      </c>
      <c r="AE3390" s="94">
        <f>IF( (X3390=""),AD3390*1,( M3388+(SUM(AC3390:AC3390)) )*(X3390/100) )</f>
        <v>50436.087500000001</v>
      </c>
      <c r="AF3390" s="94">
        <v>10000000</v>
      </c>
      <c r="AG3390" s="94">
        <f>IF((AF3390-AE3390) &gt; 1,0,IF((AF3390-AE3390)&lt;0,AE3390-AF3390,AF3390-AE3390))</f>
        <v>0</v>
      </c>
      <c r="AH3390" s="94">
        <v>0.02</v>
      </c>
    </row>
    <row r="3391" spans="1:34" s="73" customFormat="1" x14ac:dyDescent="0.55000000000000004">
      <c r="A3391" s="108"/>
      <c r="B3391" s="109"/>
      <c r="C3391" s="102"/>
      <c r="D3391" s="90"/>
      <c r="E3391" s="102"/>
      <c r="F3391" s="102"/>
      <c r="G3391" s="102"/>
      <c r="H3391" s="102"/>
      <c r="I3391" s="98"/>
      <c r="J3391" s="102"/>
      <c r="K3391" s="94"/>
      <c r="L3391" s="94" t="s">
        <v>63</v>
      </c>
      <c r="M3391" s="94">
        <f>SUM(M3386:M3390)</f>
        <v>3454400</v>
      </c>
      <c r="N3391" s="102"/>
      <c r="O3391" s="111"/>
      <c r="P3391" s="96"/>
      <c r="Q3391" s="111"/>
      <c r="R3391" s="111"/>
      <c r="S3391" s="97"/>
      <c r="T3391" s="102"/>
      <c r="U3391" s="102"/>
      <c r="V3391" s="102"/>
      <c r="W3391" s="94"/>
      <c r="X3391" s="98"/>
      <c r="Y3391" s="94"/>
      <c r="Z3391" s="94"/>
      <c r="AA3391" s="89"/>
      <c r="AB3391" s="89"/>
      <c r="AC3391" s="94"/>
      <c r="AD3391" s="94">
        <f>SUM(AD3386:AD3390)</f>
        <v>6179355</v>
      </c>
      <c r="AE3391" s="94">
        <f>SUM(AE3386:AE3390)</f>
        <v>5025739.5875000004</v>
      </c>
      <c r="AF3391" s="94"/>
      <c r="AG3391" s="94">
        <f>SUM(AG3386:AG3390)</f>
        <v>3553400</v>
      </c>
      <c r="AH3391" s="94"/>
    </row>
    <row r="3392" spans="1:34" s="73" customFormat="1" x14ac:dyDescent="0.55000000000000004">
      <c r="A3392" s="108" t="s">
        <v>4746</v>
      </c>
      <c r="B3392" s="109">
        <v>1443</v>
      </c>
      <c r="C3392" s="102">
        <v>10412</v>
      </c>
      <c r="D3392" s="90" t="s">
        <v>4747</v>
      </c>
      <c r="E3392" s="102" t="s">
        <v>34</v>
      </c>
      <c r="F3392" s="102">
        <v>23329</v>
      </c>
      <c r="G3392" s="102">
        <v>1</v>
      </c>
      <c r="H3392" s="102">
        <v>1</v>
      </c>
      <c r="I3392" s="98">
        <v>0</v>
      </c>
      <c r="J3392" s="102" t="s">
        <v>68</v>
      </c>
      <c r="K3392" s="94">
        <f>((G3392*400)+(H3392*100))+I3392</f>
        <v>500</v>
      </c>
      <c r="L3392" s="94">
        <v>1350</v>
      </c>
      <c r="M3392" s="94">
        <f>K3392*L3392</f>
        <v>675000</v>
      </c>
      <c r="N3392" s="102"/>
      <c r="O3392" s="111"/>
      <c r="P3392" s="96"/>
      <c r="Q3392" s="111"/>
      <c r="R3392" s="111"/>
      <c r="S3392" s="97"/>
      <c r="T3392" s="102"/>
      <c r="U3392" s="102"/>
      <c r="V3392" s="102"/>
      <c r="W3392" s="94"/>
      <c r="X3392" s="98"/>
      <c r="Y3392" s="94"/>
      <c r="Z3392" s="94"/>
      <c r="AA3392" s="89"/>
      <c r="AB3392" s="89"/>
      <c r="AC3392" s="94"/>
      <c r="AD3392" s="94">
        <f>IF(AND(AC3392="",M3392=""),0,IF((AC3392=""),M3392,IF((M3392=""),AC3392,AC3392+M3392)))</f>
        <v>675000</v>
      </c>
      <c r="AE3392" s="94">
        <f>IF( (X3392=""),AD3392*1,AD3392*(X3392/100) )</f>
        <v>675000</v>
      </c>
      <c r="AF3392" s="94">
        <v>0</v>
      </c>
      <c r="AG3392" s="94">
        <f>IF((AF3392-AE3392) &gt; 1,0,IF((AF3392-AE3392)&lt;0,AE3392-AF3392,AF3392-AE3392))</f>
        <v>675000</v>
      </c>
      <c r="AH3392" s="94">
        <v>0.3</v>
      </c>
    </row>
    <row r="3393" spans="1:34" s="73" customFormat="1" x14ac:dyDescent="0.55000000000000004">
      <c r="A3393" s="108"/>
      <c r="B3393" s="109"/>
      <c r="C3393" s="102"/>
      <c r="D3393" s="90"/>
      <c r="E3393" s="102"/>
      <c r="F3393" s="102"/>
      <c r="G3393" s="102"/>
      <c r="H3393" s="102"/>
      <c r="I3393" s="98"/>
      <c r="J3393" s="102"/>
      <c r="K3393" s="94"/>
      <c r="L3393" s="94" t="s">
        <v>63</v>
      </c>
      <c r="M3393" s="94">
        <f>SUM(M3392:M3392)</f>
        <v>675000</v>
      </c>
      <c r="N3393" s="102"/>
      <c r="O3393" s="111"/>
      <c r="P3393" s="96"/>
      <c r="Q3393" s="111"/>
      <c r="R3393" s="111"/>
      <c r="S3393" s="97"/>
      <c r="T3393" s="102"/>
      <c r="U3393" s="102"/>
      <c r="V3393" s="102"/>
      <c r="W3393" s="94"/>
      <c r="X3393" s="98"/>
      <c r="Y3393" s="94"/>
      <c r="Z3393" s="94"/>
      <c r="AA3393" s="89"/>
      <c r="AB3393" s="89"/>
      <c r="AC3393" s="94"/>
      <c r="AD3393" s="94">
        <f>SUM(AD3392:AD3392)</f>
        <v>675000</v>
      </c>
      <c r="AE3393" s="94">
        <f>SUM(AE3392:AE3392)</f>
        <v>675000</v>
      </c>
      <c r="AF3393" s="94"/>
      <c r="AG3393" s="94">
        <f>SUM(AG3392:AG3392)</f>
        <v>675000</v>
      </c>
      <c r="AH3393" s="94"/>
    </row>
    <row r="3394" spans="1:34" s="99" customFormat="1" x14ac:dyDescent="0.55000000000000004">
      <c r="A3394" s="107" t="s">
        <v>4750</v>
      </c>
      <c r="B3394" s="102">
        <v>1444</v>
      </c>
      <c r="C3394" s="102">
        <v>7072</v>
      </c>
      <c r="D3394" s="90" t="s">
        <v>4751</v>
      </c>
      <c r="E3394" s="102" t="s">
        <v>34</v>
      </c>
      <c r="F3394" s="102">
        <v>20957</v>
      </c>
      <c r="G3394" s="102">
        <v>0</v>
      </c>
      <c r="H3394" s="102">
        <v>2</v>
      </c>
      <c r="I3394" s="98">
        <v>29</v>
      </c>
      <c r="J3394" s="102" t="s">
        <v>35</v>
      </c>
      <c r="K3394" s="94">
        <f>((G3394*400)+(H3394*100))+I3394</f>
        <v>229</v>
      </c>
      <c r="L3394" s="94">
        <v>625</v>
      </c>
      <c r="M3394" s="94">
        <f>K3394*L3394</f>
        <v>143125</v>
      </c>
      <c r="N3394" s="102">
        <v>1</v>
      </c>
      <c r="O3394" s="111" t="s">
        <v>4748</v>
      </c>
      <c r="P3394" s="96">
        <v>3160600764986</v>
      </c>
      <c r="Q3394" s="111" t="s">
        <v>4749</v>
      </c>
      <c r="R3394" s="111" t="s">
        <v>4752</v>
      </c>
      <c r="S3394" s="97" t="s">
        <v>4751</v>
      </c>
      <c r="T3394" s="102" t="s">
        <v>51</v>
      </c>
      <c r="U3394" s="102" t="s">
        <v>45</v>
      </c>
      <c r="V3394" s="102" t="s">
        <v>52</v>
      </c>
      <c r="W3394" s="94">
        <v>469.48</v>
      </c>
      <c r="X3394" s="98">
        <v>100</v>
      </c>
      <c r="Y3394" s="94">
        <v>6750</v>
      </c>
      <c r="Z3394" s="94">
        <f>W3394*Y3394</f>
        <v>3168990</v>
      </c>
      <c r="AA3394" s="89">
        <v>6</v>
      </c>
      <c r="AB3394" s="89">
        <v>6</v>
      </c>
      <c r="AC3394" s="94">
        <f>(Z3394*(100-AB3394))/100</f>
        <v>2978850.6</v>
      </c>
      <c r="AD3394" s="94">
        <f>IF(AND(AC3394="",M3394=""),0,IF((AC3394=""),M3394, IF( (M3394=""),AC3394,SUM(AC3394:AC3395)+M3394)))</f>
        <v>3121975.6</v>
      </c>
      <c r="AE3394" s="94">
        <f>IF( (X3394=""),AD3394*1,AD3394*(X3394/100) )</f>
        <v>3121975.6</v>
      </c>
      <c r="AF3394" s="94">
        <v>50000000</v>
      </c>
      <c r="AG3394" s="94">
        <f>IF((AF3394-AE3394) &gt; 1,0,IF((AF3394-AE3394)&lt;0,AE3394-AF3394,AF3394-AE3394))</f>
        <v>0</v>
      </c>
      <c r="AH3394" s="94">
        <v>0.02</v>
      </c>
    </row>
    <row r="3395" spans="1:34" s="99" customFormat="1" x14ac:dyDescent="0.55000000000000004">
      <c r="A3395" s="107"/>
      <c r="B3395" s="102">
        <v>1445</v>
      </c>
      <c r="C3395" s="102">
        <v>7075</v>
      </c>
      <c r="D3395" s="90" t="s">
        <v>4753</v>
      </c>
      <c r="E3395" s="102" t="s">
        <v>34</v>
      </c>
      <c r="F3395" s="102">
        <v>20958</v>
      </c>
      <c r="G3395" s="102">
        <v>1</v>
      </c>
      <c r="H3395" s="102">
        <v>0</v>
      </c>
      <c r="I3395" s="98">
        <v>41</v>
      </c>
      <c r="J3395" s="102" t="s">
        <v>38</v>
      </c>
      <c r="K3395" s="94">
        <f>((G3395*400)+(H3395*100))+I3395</f>
        <v>441</v>
      </c>
      <c r="L3395" s="94">
        <v>850</v>
      </c>
      <c r="M3395" s="94">
        <f>K3395*L3395</f>
        <v>374850</v>
      </c>
      <c r="N3395" s="102"/>
      <c r="O3395" s="111"/>
      <c r="P3395" s="96"/>
      <c r="Q3395" s="111"/>
      <c r="R3395" s="111"/>
      <c r="S3395" s="97"/>
      <c r="T3395" s="102"/>
      <c r="U3395" s="102"/>
      <c r="V3395" s="102"/>
      <c r="W3395" s="94"/>
      <c r="X3395" s="98"/>
      <c r="Y3395" s="94"/>
      <c r="Z3395" s="94"/>
      <c r="AA3395" s="89"/>
      <c r="AB3395" s="89"/>
      <c r="AC3395" s="94"/>
      <c r="AD3395" s="94">
        <f>IF(AND(AC3395="",M3395=""),0,IF((AC3395=""),M3395,IF((M3395=""),AC3395,AC3395+M3395)))</f>
        <v>374850</v>
      </c>
      <c r="AE3395" s="94">
        <f>IF( (X3395=""),AD3395*1,AD3395*(X3395/100) )</f>
        <v>374850</v>
      </c>
      <c r="AF3395" s="94">
        <v>50000000</v>
      </c>
      <c r="AG3395" s="94">
        <f>IF((AF3395-AE3395) &gt; 1,0,IF((AF3395-AE3395)&lt;0,AE3395-AF3395,AF3395-AE3395))</f>
        <v>0</v>
      </c>
      <c r="AH3395" s="94">
        <v>0.01</v>
      </c>
    </row>
    <row r="3396" spans="1:34" s="99" customFormat="1" x14ac:dyDescent="0.55000000000000004">
      <c r="A3396" s="107"/>
      <c r="B3396" s="102">
        <v>1446</v>
      </c>
      <c r="C3396" s="102">
        <v>7074</v>
      </c>
      <c r="D3396" s="90" t="s">
        <v>4754</v>
      </c>
      <c r="E3396" s="102" t="s">
        <v>34</v>
      </c>
      <c r="F3396" s="102">
        <v>22914</v>
      </c>
      <c r="G3396" s="102">
        <v>0</v>
      </c>
      <c r="H3396" s="102">
        <v>2</v>
      </c>
      <c r="I3396" s="98">
        <v>39</v>
      </c>
      <c r="J3396" s="102" t="s">
        <v>38</v>
      </c>
      <c r="K3396" s="94">
        <f>((G3396*400)+(H3396*100))+I3396</f>
        <v>239</v>
      </c>
      <c r="L3396" s="94">
        <v>850</v>
      </c>
      <c r="M3396" s="94">
        <f>K3396*L3396</f>
        <v>203150</v>
      </c>
      <c r="N3396" s="102"/>
      <c r="O3396" s="111"/>
      <c r="P3396" s="96"/>
      <c r="Q3396" s="111"/>
      <c r="R3396" s="111"/>
      <c r="S3396" s="97"/>
      <c r="T3396" s="102"/>
      <c r="U3396" s="102"/>
      <c r="V3396" s="102"/>
      <c r="W3396" s="94"/>
      <c r="X3396" s="98"/>
      <c r="Y3396" s="94"/>
      <c r="Z3396" s="94"/>
      <c r="AA3396" s="89"/>
      <c r="AB3396" s="89"/>
      <c r="AC3396" s="94"/>
      <c r="AD3396" s="94">
        <f>IF(AND(AC3396="",M3396=""),0,IF((AC3396=""),M3396,IF((M3396=""),AC3396,AC3396+M3396)))</f>
        <v>203150</v>
      </c>
      <c r="AE3396" s="94">
        <f>IF( (X3396=""),AD3396*1,AD3396*(X3396/100) )</f>
        <v>203150</v>
      </c>
      <c r="AF3396" s="94">
        <v>50000000</v>
      </c>
      <c r="AG3396" s="94">
        <f>IF((AF3396-AE3396) &gt; 1,0,IF((AF3396-AE3396)&lt;0,AE3396-AF3396,AF3396-AE3396))</f>
        <v>0</v>
      </c>
      <c r="AH3396" s="94">
        <v>0.01</v>
      </c>
    </row>
    <row r="3397" spans="1:34" s="99" customFormat="1" x14ac:dyDescent="0.55000000000000004">
      <c r="A3397" s="107"/>
      <c r="B3397" s="102">
        <v>1447</v>
      </c>
      <c r="C3397" s="102">
        <v>7073</v>
      </c>
      <c r="D3397" s="90" t="s">
        <v>4755</v>
      </c>
      <c r="E3397" s="102" t="s">
        <v>34</v>
      </c>
      <c r="F3397" s="102">
        <v>22915</v>
      </c>
      <c r="G3397" s="102">
        <v>0</v>
      </c>
      <c r="H3397" s="102">
        <v>2</v>
      </c>
      <c r="I3397" s="98">
        <v>12</v>
      </c>
      <c r="J3397" s="102" t="s">
        <v>38</v>
      </c>
      <c r="K3397" s="94">
        <f>((G3397*400)+(H3397*100))+I3397</f>
        <v>212</v>
      </c>
      <c r="L3397" s="94">
        <v>850</v>
      </c>
      <c r="M3397" s="94">
        <f>K3397*L3397</f>
        <v>180200</v>
      </c>
      <c r="N3397" s="102"/>
      <c r="O3397" s="111"/>
      <c r="P3397" s="96"/>
      <c r="Q3397" s="111"/>
      <c r="R3397" s="111"/>
      <c r="S3397" s="97"/>
      <c r="T3397" s="102"/>
      <c r="U3397" s="102"/>
      <c r="V3397" s="102"/>
      <c r="W3397" s="94"/>
      <c r="X3397" s="98"/>
      <c r="Y3397" s="94"/>
      <c r="Z3397" s="94"/>
      <c r="AA3397" s="89"/>
      <c r="AB3397" s="89"/>
      <c r="AC3397" s="94"/>
      <c r="AD3397" s="94">
        <f>IF(AND(AC3397="",M3397=""),0,IF((AC3397=""),M3397,IF((M3397=""),AC3397,AC3397+M3397)))</f>
        <v>180200</v>
      </c>
      <c r="AE3397" s="94">
        <f>IF( (X3397=""),AD3397*1,AD3397*(X3397/100) )</f>
        <v>180200</v>
      </c>
      <c r="AF3397" s="94">
        <v>50000000</v>
      </c>
      <c r="AG3397" s="94">
        <f>IF((AF3397-AE3397) &gt; 1,0,IF((AF3397-AE3397)&lt;0,AE3397-AF3397,AF3397-AE3397))</f>
        <v>0</v>
      </c>
      <c r="AH3397" s="94">
        <v>0.01</v>
      </c>
    </row>
    <row r="3398" spans="1:34" s="99" customFormat="1" x14ac:dyDescent="0.55000000000000004">
      <c r="A3398" s="107"/>
      <c r="B3398" s="102"/>
      <c r="C3398" s="102"/>
      <c r="D3398" s="90"/>
      <c r="E3398" s="102"/>
      <c r="F3398" s="102"/>
      <c r="G3398" s="102"/>
      <c r="H3398" s="102"/>
      <c r="I3398" s="98"/>
      <c r="J3398" s="102"/>
      <c r="K3398" s="94"/>
      <c r="L3398" s="94" t="s">
        <v>63</v>
      </c>
      <c r="M3398" s="94">
        <f>SUM(M3394:M3397)</f>
        <v>901325</v>
      </c>
      <c r="N3398" s="102"/>
      <c r="O3398" s="111"/>
      <c r="P3398" s="96"/>
      <c r="Q3398" s="111"/>
      <c r="R3398" s="111"/>
      <c r="S3398" s="97"/>
      <c r="T3398" s="102"/>
      <c r="U3398" s="102"/>
      <c r="V3398" s="102"/>
      <c r="W3398" s="94"/>
      <c r="X3398" s="98"/>
      <c r="Y3398" s="94"/>
      <c r="Z3398" s="94"/>
      <c r="AA3398" s="89"/>
      <c r="AB3398" s="89"/>
      <c r="AC3398" s="94"/>
      <c r="AD3398" s="94"/>
      <c r="AE3398" s="94">
        <f>SUM(AE3394:AE3397)</f>
        <v>3880175.6</v>
      </c>
      <c r="AF3398" s="94"/>
      <c r="AG3398" s="94">
        <f>SUM(AG3394:AG3397)</f>
        <v>0</v>
      </c>
      <c r="AH3398" s="94"/>
    </row>
    <row r="3399" spans="1:34" s="73" customFormat="1" x14ac:dyDescent="0.55000000000000004">
      <c r="A3399" s="108" t="s">
        <v>2063</v>
      </c>
      <c r="B3399" s="109">
        <v>1448</v>
      </c>
      <c r="C3399" s="102">
        <v>6312</v>
      </c>
      <c r="D3399" s="90" t="s">
        <v>4756</v>
      </c>
      <c r="E3399" s="102" t="s">
        <v>37</v>
      </c>
      <c r="F3399" s="102">
        <v>5385</v>
      </c>
      <c r="G3399" s="102">
        <v>2</v>
      </c>
      <c r="H3399" s="102">
        <v>0</v>
      </c>
      <c r="I3399" s="98">
        <v>69</v>
      </c>
      <c r="J3399" s="102" t="s">
        <v>38</v>
      </c>
      <c r="K3399" s="94">
        <f>((G3399*400)+(H3399*100))+I3399</f>
        <v>869</v>
      </c>
      <c r="L3399" s="94">
        <v>400</v>
      </c>
      <c r="M3399" s="94">
        <f>K3399*L3399</f>
        <v>347600</v>
      </c>
      <c r="N3399" s="102"/>
      <c r="O3399" s="111"/>
      <c r="P3399" s="96"/>
      <c r="Q3399" s="111"/>
      <c r="R3399" s="111"/>
      <c r="S3399" s="97"/>
      <c r="T3399" s="102"/>
      <c r="U3399" s="102"/>
      <c r="V3399" s="102"/>
      <c r="W3399" s="94"/>
      <c r="X3399" s="98"/>
      <c r="Y3399" s="94"/>
      <c r="Z3399" s="94"/>
      <c r="AA3399" s="89"/>
      <c r="AB3399" s="89"/>
      <c r="AC3399" s="94"/>
      <c r="AD3399" s="94">
        <f>IF(AND(AC3399="",M3399=""),0,IF((AC3399=""),M3399,IF((M3399=""),AC3399,AC3399+M3399)))</f>
        <v>347600</v>
      </c>
      <c r="AE3399" s="94">
        <f>IF( (X3399=""),AD3399*1,AD3399*(X3399/100) )</f>
        <v>347600</v>
      </c>
      <c r="AF3399" s="94">
        <v>0</v>
      </c>
      <c r="AG3399" s="94">
        <f>IF((AF3399-AE3399) &gt; 1,0,IF((AF3399-AE3399)&lt;0,AE3399-AF3399,AF3399-AE3399))</f>
        <v>347600</v>
      </c>
      <c r="AH3399" s="94">
        <v>0.01</v>
      </c>
    </row>
    <row r="3400" spans="1:34" s="73" customFormat="1" x14ac:dyDescent="0.55000000000000004">
      <c r="A3400" s="108"/>
      <c r="B3400" s="109"/>
      <c r="C3400" s="102"/>
      <c r="D3400" s="90"/>
      <c r="E3400" s="102"/>
      <c r="F3400" s="102"/>
      <c r="G3400" s="102"/>
      <c r="H3400" s="102"/>
      <c r="I3400" s="98"/>
      <c r="J3400" s="102"/>
      <c r="K3400" s="94"/>
      <c r="L3400" s="94" t="s">
        <v>63</v>
      </c>
      <c r="M3400" s="94">
        <f>SUM(M3399:M3399)</f>
        <v>347600</v>
      </c>
      <c r="N3400" s="102"/>
      <c r="O3400" s="111"/>
      <c r="P3400" s="96"/>
      <c r="Q3400" s="111"/>
      <c r="R3400" s="111"/>
      <c r="S3400" s="97"/>
      <c r="T3400" s="102"/>
      <c r="U3400" s="102"/>
      <c r="V3400" s="102"/>
      <c r="W3400" s="94"/>
      <c r="X3400" s="98"/>
      <c r="Y3400" s="94"/>
      <c r="Z3400" s="94"/>
      <c r="AA3400" s="89"/>
      <c r="AB3400" s="89"/>
      <c r="AC3400" s="94"/>
      <c r="AD3400" s="94">
        <f>SUM(AD3399:AD3399)</f>
        <v>347600</v>
      </c>
      <c r="AE3400" s="94">
        <f>SUM(AE3399:AE3399)</f>
        <v>347600</v>
      </c>
      <c r="AF3400" s="94"/>
      <c r="AG3400" s="94">
        <f>SUM(AG3399:AG3399)</f>
        <v>347600</v>
      </c>
      <c r="AH3400" s="94"/>
    </row>
    <row r="3401" spans="1:34" s="73" customFormat="1" x14ac:dyDescent="0.55000000000000004">
      <c r="A3401" s="108" t="s">
        <v>4759</v>
      </c>
      <c r="B3401" s="109">
        <v>1449</v>
      </c>
      <c r="C3401" s="102">
        <v>10240</v>
      </c>
      <c r="D3401" s="90" t="s">
        <v>4760</v>
      </c>
      <c r="E3401" s="102" t="s">
        <v>34</v>
      </c>
      <c r="F3401" s="102">
        <v>10557</v>
      </c>
      <c r="G3401" s="102">
        <v>0</v>
      </c>
      <c r="H3401" s="102">
        <v>2</v>
      </c>
      <c r="I3401" s="98">
        <v>9</v>
      </c>
      <c r="J3401" s="102" t="s">
        <v>35</v>
      </c>
      <c r="K3401" s="94">
        <f>((G3401*400)+(H3401*100))+I3401</f>
        <v>209</v>
      </c>
      <c r="L3401" s="94">
        <v>2425</v>
      </c>
      <c r="M3401" s="94">
        <f>K3401*L3401</f>
        <v>506825</v>
      </c>
      <c r="N3401" s="102">
        <v>1</v>
      </c>
      <c r="O3401" s="111" t="s">
        <v>4757</v>
      </c>
      <c r="P3401" s="96">
        <v>1570800043000</v>
      </c>
      <c r="Q3401" s="111" t="s">
        <v>4758</v>
      </c>
      <c r="R3401" s="111" t="s">
        <v>4761</v>
      </c>
      <c r="S3401" s="97" t="s">
        <v>4762</v>
      </c>
      <c r="T3401" s="102" t="s">
        <v>51</v>
      </c>
      <c r="U3401" s="102" t="s">
        <v>45</v>
      </c>
      <c r="V3401" s="102" t="s">
        <v>52</v>
      </c>
      <c r="W3401" s="94">
        <v>554.20000000000005</v>
      </c>
      <c r="X3401" s="98">
        <v>92.64</v>
      </c>
      <c r="Y3401" s="94">
        <v>6750</v>
      </c>
      <c r="Z3401" s="94">
        <f>W3401*Y3401</f>
        <v>3740850.0000000005</v>
      </c>
      <c r="AA3401" s="89">
        <v>6</v>
      </c>
      <c r="AB3401" s="89">
        <v>6</v>
      </c>
      <c r="AC3401" s="94">
        <f>(Z3401*(100-AB3401))/100</f>
        <v>3516399.0000000005</v>
      </c>
      <c r="AD3401" s="94">
        <f>IF(AND(AC3401="",M3401=""),0,IF((AC3401=""),M3401, IF( (M3401=""),AC3401,AC3401+M3401)))</f>
        <v>4023224.0000000005</v>
      </c>
      <c r="AE3401" s="94">
        <f>IF( (X3401=""),AD3401*1,( M3401+(SUM(AC3401:AC3401)) )*(X3401/100) )</f>
        <v>3727114.7136000004</v>
      </c>
      <c r="AF3401" s="94">
        <v>50000000</v>
      </c>
      <c r="AG3401" s="94">
        <f>IF((AF3401-AE3401) &gt; 1,0,IF((AF3401-AE3401)&lt;0,AE3401-AF3401,AF3401-AE3401))</f>
        <v>0</v>
      </c>
      <c r="AH3401" s="94">
        <v>0.02</v>
      </c>
    </row>
    <row r="3402" spans="1:34" s="73" customFormat="1" x14ac:dyDescent="0.55000000000000004">
      <c r="A3402" s="108"/>
      <c r="B3402" s="109"/>
      <c r="C3402" s="102"/>
      <c r="D3402" s="90"/>
      <c r="E3402" s="102"/>
      <c r="F3402" s="102"/>
      <c r="G3402" s="102"/>
      <c r="H3402" s="102"/>
      <c r="I3402" s="98"/>
      <c r="J3402" s="102"/>
      <c r="K3402" s="94"/>
      <c r="L3402" s="94"/>
      <c r="M3402" s="94"/>
      <c r="N3402" s="102">
        <v>2</v>
      </c>
      <c r="O3402" s="111" t="s">
        <v>4757</v>
      </c>
      <c r="P3402" s="96">
        <v>1570800043000</v>
      </c>
      <c r="Q3402" s="111" t="s">
        <v>4758</v>
      </c>
      <c r="R3402" s="111" t="s">
        <v>4761</v>
      </c>
      <c r="S3402" s="97" t="s">
        <v>4763</v>
      </c>
      <c r="T3402" s="102" t="s">
        <v>51</v>
      </c>
      <c r="U3402" s="102" t="s">
        <v>45</v>
      </c>
      <c r="V3402" s="102" t="s">
        <v>52</v>
      </c>
      <c r="W3402" s="94">
        <v>44</v>
      </c>
      <c r="X3402" s="98">
        <v>7.36</v>
      </c>
      <c r="Y3402" s="94">
        <v>6750</v>
      </c>
      <c r="Z3402" s="94">
        <f>W3402*Y3402</f>
        <v>297000</v>
      </c>
      <c r="AA3402" s="89">
        <v>6</v>
      </c>
      <c r="AB3402" s="89">
        <v>6</v>
      </c>
      <c r="AC3402" s="94">
        <f>(Z3402*(100-AB3402))/100</f>
        <v>279180</v>
      </c>
      <c r="AD3402" s="94">
        <f>IF(AND(AC3402="",M3401=""),0,IF((AC3402=""),M3401, IF( (M3401=""),AC3402,AC3402+M3401)))</f>
        <v>786005</v>
      </c>
      <c r="AE3402" s="94">
        <f>IF( (X3402=""),AD3402*1,( M3401+(SUM(AC3402:AC3402)) )*(X3402/100) )</f>
        <v>57849.968000000001</v>
      </c>
      <c r="AF3402" s="94">
        <v>50000000</v>
      </c>
      <c r="AG3402" s="94">
        <f>IF((AF3402-AE3402) &gt; 1,0,IF((AF3402-AE3402)&lt;0,AE3402-AF3402,AF3402-AE3402))</f>
        <v>0</v>
      </c>
      <c r="AH3402" s="94">
        <v>0.02</v>
      </c>
    </row>
    <row r="3403" spans="1:34" s="73" customFormat="1" x14ac:dyDescent="0.55000000000000004">
      <c r="A3403" s="108"/>
      <c r="B3403" s="109">
        <v>1450</v>
      </c>
      <c r="C3403" s="102">
        <v>10237</v>
      </c>
      <c r="D3403" s="90" t="s">
        <v>4764</v>
      </c>
      <c r="E3403" s="102" t="s">
        <v>34</v>
      </c>
      <c r="F3403" s="102">
        <v>23587</v>
      </c>
      <c r="G3403" s="102">
        <v>1</v>
      </c>
      <c r="H3403" s="102">
        <v>0</v>
      </c>
      <c r="I3403" s="98">
        <v>0</v>
      </c>
      <c r="J3403" s="102" t="s">
        <v>35</v>
      </c>
      <c r="K3403" s="94">
        <f>((G3403*400)+(H3403*100))+I3403</f>
        <v>400</v>
      </c>
      <c r="L3403" s="94">
        <v>4000</v>
      </c>
      <c r="M3403" s="94">
        <f>K3403*L3403</f>
        <v>1600000</v>
      </c>
      <c r="N3403" s="102">
        <v>1</v>
      </c>
      <c r="O3403" s="111" t="s">
        <v>4757</v>
      </c>
      <c r="P3403" s="96">
        <v>1570800043000</v>
      </c>
      <c r="Q3403" s="111" t="s">
        <v>4758</v>
      </c>
      <c r="R3403" s="111" t="s">
        <v>4761</v>
      </c>
      <c r="S3403" s="97" t="s">
        <v>4765</v>
      </c>
      <c r="T3403" s="102" t="s">
        <v>51</v>
      </c>
      <c r="U3403" s="102" t="s">
        <v>45</v>
      </c>
      <c r="V3403" s="102" t="s">
        <v>52</v>
      </c>
      <c r="W3403" s="94">
        <v>88.8</v>
      </c>
      <c r="X3403" s="98">
        <v>87.27</v>
      </c>
      <c r="Y3403" s="94">
        <v>6750</v>
      </c>
      <c r="Z3403" s="94">
        <f>W3403*Y3403</f>
        <v>599400</v>
      </c>
      <c r="AA3403" s="89">
        <v>6</v>
      </c>
      <c r="AB3403" s="89">
        <v>6</v>
      </c>
      <c r="AC3403" s="94">
        <f>(Z3403*(100-AB3403))/100</f>
        <v>563436</v>
      </c>
      <c r="AD3403" s="94">
        <f>IF(AND(AC3403="",M3403=""),0,IF((AC3403=""),M3403, IF( (M3403=""),AC3403,AC3403+M3403)))</f>
        <v>2163436</v>
      </c>
      <c r="AE3403" s="94">
        <f>IF( (X3403=""),AD3403*1,( M3403+(SUM(AC3403:AC3403)) )*(X3403/100) )</f>
        <v>1888030.5971999997</v>
      </c>
      <c r="AF3403" s="94">
        <v>50000000</v>
      </c>
      <c r="AG3403" s="94">
        <f>IF((AF3403-AE3403) &gt; 1,0,IF((AF3403-AE3403)&lt;0,AE3403-AF3403,AF3403-AE3403))</f>
        <v>0</v>
      </c>
      <c r="AH3403" s="94">
        <v>0.02</v>
      </c>
    </row>
    <row r="3404" spans="1:34" s="73" customFormat="1" x14ac:dyDescent="0.55000000000000004">
      <c r="A3404" s="108"/>
      <c r="B3404" s="109"/>
      <c r="C3404" s="102"/>
      <c r="D3404" s="90"/>
      <c r="E3404" s="102"/>
      <c r="F3404" s="102"/>
      <c r="G3404" s="102">
        <v>3</v>
      </c>
      <c r="H3404" s="102">
        <v>0</v>
      </c>
      <c r="I3404" s="98">
        <v>63</v>
      </c>
      <c r="J3404" s="102" t="s">
        <v>38</v>
      </c>
      <c r="K3404" s="94">
        <f>((G3404*400)+(H3404*100))+I3404</f>
        <v>1263</v>
      </c>
      <c r="L3404" s="94">
        <v>4000</v>
      </c>
      <c r="M3404" s="94">
        <f>K3404*L3404</f>
        <v>5052000</v>
      </c>
      <c r="N3404" s="102">
        <v>2</v>
      </c>
      <c r="O3404" s="111" t="s">
        <v>4757</v>
      </c>
      <c r="P3404" s="96">
        <v>1570800043000</v>
      </c>
      <c r="Q3404" s="111" t="s">
        <v>4758</v>
      </c>
      <c r="R3404" s="111" t="s">
        <v>4761</v>
      </c>
      <c r="S3404" s="97" t="s">
        <v>4766</v>
      </c>
      <c r="T3404" s="102" t="s">
        <v>55</v>
      </c>
      <c r="U3404" s="102" t="s">
        <v>45</v>
      </c>
      <c r="V3404" s="102" t="s">
        <v>52</v>
      </c>
      <c r="W3404" s="94">
        <v>12.95</v>
      </c>
      <c r="X3404" s="98">
        <v>12.73</v>
      </c>
      <c r="Y3404" s="94">
        <v>0</v>
      </c>
      <c r="Z3404" s="94">
        <f>W3404*Y3404</f>
        <v>0</v>
      </c>
      <c r="AA3404" s="89">
        <v>6</v>
      </c>
      <c r="AB3404" s="89">
        <v>6</v>
      </c>
      <c r="AC3404" s="94">
        <f>(Z3404*(100-AB3404))/100</f>
        <v>0</v>
      </c>
      <c r="AD3404" s="94">
        <f>IF(AND(AC3404="",M3403=""),0,IF((AC3404=""),M3403, IF( (M3403=""),AC3404,AC3404+M3403)))</f>
        <v>1600000</v>
      </c>
      <c r="AE3404" s="94">
        <f>IF( (X3404=""),AD3404*1,( M3403+(SUM(AC3404:AC3404)) )*(X3404/100) )</f>
        <v>203680</v>
      </c>
      <c r="AF3404" s="94">
        <v>50000000</v>
      </c>
      <c r="AG3404" s="94">
        <f>IF((AF3404-AE3404) &gt; 1,0,IF((AF3404-AE3404)&lt;0,AE3404-AF3404,AF3404-AE3404))</f>
        <v>0</v>
      </c>
      <c r="AH3404" s="94">
        <v>0.01</v>
      </c>
    </row>
    <row r="3405" spans="1:34" s="73" customFormat="1" x14ac:dyDescent="0.55000000000000004">
      <c r="A3405" s="108"/>
      <c r="B3405" s="109">
        <v>1451</v>
      </c>
      <c r="C3405" s="102">
        <v>10239</v>
      </c>
      <c r="D3405" s="90" t="s">
        <v>4767</v>
      </c>
      <c r="E3405" s="102" t="s">
        <v>34</v>
      </c>
      <c r="F3405" s="102">
        <v>23892</v>
      </c>
      <c r="G3405" s="102">
        <v>2</v>
      </c>
      <c r="H3405" s="102">
        <v>1</v>
      </c>
      <c r="I3405" s="98">
        <v>58</v>
      </c>
      <c r="J3405" s="102" t="s">
        <v>38</v>
      </c>
      <c r="K3405" s="94">
        <f>((G3405*400)+(H3405*100))+I3405</f>
        <v>958</v>
      </c>
      <c r="L3405" s="94">
        <v>450</v>
      </c>
      <c r="M3405" s="94">
        <f>K3405*L3405</f>
        <v>431100</v>
      </c>
      <c r="N3405" s="102"/>
      <c r="O3405" s="111"/>
      <c r="P3405" s="96"/>
      <c r="Q3405" s="111"/>
      <c r="R3405" s="111"/>
      <c r="S3405" s="97"/>
      <c r="T3405" s="102"/>
      <c r="U3405" s="102"/>
      <c r="V3405" s="102"/>
      <c r="W3405" s="94"/>
      <c r="X3405" s="98"/>
      <c r="Y3405" s="94"/>
      <c r="Z3405" s="94"/>
      <c r="AA3405" s="89"/>
      <c r="AB3405" s="89"/>
      <c r="AC3405" s="94"/>
      <c r="AD3405" s="94">
        <f>IF(AND(AC3405="",M3405=""),0,IF((AC3405=""),M3405,IF((M3405=""),AC3405,AC3405+M3405)))</f>
        <v>431100</v>
      </c>
      <c r="AE3405" s="94">
        <f>IF( (X3405=""),AD3405*1,AD3405*(X3405/100) )</f>
        <v>431100</v>
      </c>
      <c r="AF3405" s="94">
        <v>50000000</v>
      </c>
      <c r="AG3405" s="94">
        <f>IF((AF3405-AE3405) &gt; 1,0,IF((AF3405-AE3405)&lt;0,AE3405-AF3405,AF3405-AE3405))</f>
        <v>0</v>
      </c>
      <c r="AH3405" s="94">
        <v>0.01</v>
      </c>
    </row>
    <row r="3406" spans="1:34" s="73" customFormat="1" x14ac:dyDescent="0.55000000000000004">
      <c r="A3406" s="108"/>
      <c r="B3406" s="109"/>
      <c r="C3406" s="102"/>
      <c r="D3406" s="90"/>
      <c r="E3406" s="102"/>
      <c r="F3406" s="102"/>
      <c r="G3406" s="102"/>
      <c r="H3406" s="102"/>
      <c r="I3406" s="98"/>
      <c r="J3406" s="102"/>
      <c r="K3406" s="94"/>
      <c r="L3406" s="94" t="s">
        <v>63</v>
      </c>
      <c r="M3406" s="94">
        <f>SUM(M3401:M3405)</f>
        <v>7589925</v>
      </c>
      <c r="N3406" s="102"/>
      <c r="O3406" s="111"/>
      <c r="P3406" s="96"/>
      <c r="Q3406" s="111"/>
      <c r="R3406" s="111"/>
      <c r="S3406" s="97"/>
      <c r="T3406" s="102"/>
      <c r="U3406" s="102"/>
      <c r="V3406" s="102"/>
      <c r="W3406" s="94"/>
      <c r="X3406" s="98"/>
      <c r="Y3406" s="94"/>
      <c r="Z3406" s="94"/>
      <c r="AA3406" s="89"/>
      <c r="AB3406" s="89"/>
      <c r="AC3406" s="94"/>
      <c r="AD3406" s="94">
        <f>SUM(AD3401:AD3405)</f>
        <v>9003765</v>
      </c>
      <c r="AE3406" s="94">
        <f>SUM(AE3401:AE3405)</f>
        <v>6307775.2787999995</v>
      </c>
      <c r="AF3406" s="94"/>
      <c r="AG3406" s="94">
        <f>SUM(AG3401:AG3405)</f>
        <v>0</v>
      </c>
      <c r="AH3406" s="94"/>
    </row>
    <row r="3407" spans="1:34" s="73" customFormat="1" x14ac:dyDescent="0.55000000000000004">
      <c r="A3407" s="108" t="s">
        <v>4768</v>
      </c>
      <c r="B3407" s="109">
        <v>1452</v>
      </c>
      <c r="C3407" s="102">
        <v>10236</v>
      </c>
      <c r="D3407" s="90" t="s">
        <v>4769</v>
      </c>
      <c r="E3407" s="102" t="s">
        <v>34</v>
      </c>
      <c r="F3407" s="102">
        <v>20940</v>
      </c>
      <c r="G3407" s="102">
        <v>0</v>
      </c>
      <c r="H3407" s="102">
        <v>0</v>
      </c>
      <c r="I3407" s="98">
        <v>47</v>
      </c>
      <c r="J3407" s="102" t="s">
        <v>35</v>
      </c>
      <c r="K3407" s="94">
        <f>((G3407*400)+(H3407*100))+I3407</f>
        <v>47</v>
      </c>
      <c r="L3407" s="94">
        <v>2425</v>
      </c>
      <c r="M3407" s="94">
        <f>K3407*L3407</f>
        <v>113975</v>
      </c>
      <c r="N3407" s="102">
        <v>1</v>
      </c>
      <c r="O3407" s="111" t="s">
        <v>4770</v>
      </c>
      <c r="P3407" s="96">
        <v>3570800008227</v>
      </c>
      <c r="Q3407" s="111" t="s">
        <v>4771</v>
      </c>
      <c r="R3407" s="111" t="s">
        <v>666</v>
      </c>
      <c r="S3407" s="97" t="s">
        <v>4772</v>
      </c>
      <c r="T3407" s="102" t="s">
        <v>51</v>
      </c>
      <c r="U3407" s="102" t="s">
        <v>45</v>
      </c>
      <c r="V3407" s="102" t="s">
        <v>52</v>
      </c>
      <c r="W3407" s="94">
        <v>89.28</v>
      </c>
      <c r="X3407" s="98">
        <v>100</v>
      </c>
      <c r="Y3407" s="94">
        <v>6750</v>
      </c>
      <c r="Z3407" s="94">
        <f>W3407*Y3407</f>
        <v>602640</v>
      </c>
      <c r="AA3407" s="89">
        <v>6</v>
      </c>
      <c r="AB3407" s="89">
        <v>6</v>
      </c>
      <c r="AC3407" s="94">
        <f>(Z3407*(100-AB3407))/100</f>
        <v>566481.6</v>
      </c>
      <c r="AD3407" s="94">
        <f>IF(AND(AC3407="",M3407=""),0,IF((AC3407=""),M3407, IF( (M3407=""),AC3407,AC3407+M3407)))</f>
        <v>680456.6</v>
      </c>
      <c r="AE3407" s="94">
        <f>IF( (X3407=""),AD3407*1,( M3407+(SUM(AC3407:AC3407)) )*(X3407/100) )</f>
        <v>680456.6</v>
      </c>
      <c r="AF3407" s="94">
        <v>10000000</v>
      </c>
      <c r="AG3407" s="94">
        <f>IF((AF3407-AE3407) &gt; 1,0,IF((AF3407-AE3407)&lt;0,AE3407-AF3407,AF3407-AE3407))</f>
        <v>0</v>
      </c>
      <c r="AH3407" s="94">
        <v>0.02</v>
      </c>
    </row>
    <row r="3408" spans="1:34" s="73" customFormat="1" x14ac:dyDescent="0.55000000000000004">
      <c r="A3408" s="108"/>
      <c r="B3408" s="109">
        <v>1453</v>
      </c>
      <c r="C3408" s="102">
        <v>4892</v>
      </c>
      <c r="D3408" s="90" t="s">
        <v>4773</v>
      </c>
      <c r="E3408" s="102" t="s">
        <v>34</v>
      </c>
      <c r="F3408" s="102">
        <v>25053</v>
      </c>
      <c r="G3408" s="102">
        <v>1</v>
      </c>
      <c r="H3408" s="102">
        <v>3</v>
      </c>
      <c r="I3408" s="98">
        <v>76</v>
      </c>
      <c r="J3408" s="102" t="s">
        <v>38</v>
      </c>
      <c r="K3408" s="94">
        <f>((G3408*400)+(H3408*100))+I3408</f>
        <v>776</v>
      </c>
      <c r="L3408" s="94">
        <v>225</v>
      </c>
      <c r="M3408" s="94">
        <f>K3408*L3408</f>
        <v>174600</v>
      </c>
      <c r="N3408" s="102"/>
      <c r="O3408" s="111"/>
      <c r="P3408" s="96"/>
      <c r="Q3408" s="111"/>
      <c r="R3408" s="111"/>
      <c r="S3408" s="97"/>
      <c r="T3408" s="102"/>
      <c r="U3408" s="102"/>
      <c r="V3408" s="102"/>
      <c r="W3408" s="94"/>
      <c r="X3408" s="98"/>
      <c r="Y3408" s="94"/>
      <c r="Z3408" s="94"/>
      <c r="AA3408" s="89"/>
      <c r="AB3408" s="89"/>
      <c r="AC3408" s="94"/>
      <c r="AD3408" s="94">
        <f>IF(AND(AC3408="",M3408=""),0,IF((AC3408=""),M3408,IF((M3408=""),AC3408,AC3408+M3408)))</f>
        <v>174600</v>
      </c>
      <c r="AE3408" s="94">
        <f>IF( (X3408=""),AD3408*1,AD3408*(X3408/100) )</f>
        <v>174600</v>
      </c>
      <c r="AF3408" s="94">
        <v>50000000</v>
      </c>
      <c r="AG3408" s="94">
        <f>IF((AF3408-AE3408) &gt; 1,0,IF((AF3408-AE3408)&lt;0,AE3408-AF3408,AF3408-AE3408))</f>
        <v>0</v>
      </c>
      <c r="AH3408" s="94">
        <v>0.01</v>
      </c>
    </row>
    <row r="3409" spans="1:34" s="73" customFormat="1" x14ac:dyDescent="0.55000000000000004">
      <c r="A3409" s="108"/>
      <c r="B3409" s="109">
        <v>1454</v>
      </c>
      <c r="C3409" s="102">
        <v>9664</v>
      </c>
      <c r="D3409" s="90" t="s">
        <v>4774</v>
      </c>
      <c r="E3409" s="102" t="s">
        <v>34</v>
      </c>
      <c r="F3409" s="102">
        <v>26661</v>
      </c>
      <c r="G3409" s="102">
        <v>0</v>
      </c>
      <c r="H3409" s="102">
        <v>2</v>
      </c>
      <c r="I3409" s="98">
        <v>1.4</v>
      </c>
      <c r="J3409" s="102" t="s">
        <v>38</v>
      </c>
      <c r="K3409" s="94">
        <f>((G3409*400)+(H3409*100))+I3409</f>
        <v>201.4</v>
      </c>
      <c r="L3409" s="94">
        <v>625</v>
      </c>
      <c r="M3409" s="94">
        <f>K3409*L3409</f>
        <v>125875</v>
      </c>
      <c r="N3409" s="102"/>
      <c r="O3409" s="111"/>
      <c r="P3409" s="96"/>
      <c r="Q3409" s="111"/>
      <c r="R3409" s="111"/>
      <c r="S3409" s="97"/>
      <c r="T3409" s="102"/>
      <c r="U3409" s="102"/>
      <c r="V3409" s="102"/>
      <c r="W3409" s="94"/>
      <c r="X3409" s="98"/>
      <c r="Y3409" s="94"/>
      <c r="Z3409" s="94"/>
      <c r="AA3409" s="89"/>
      <c r="AB3409" s="89"/>
      <c r="AC3409" s="94"/>
      <c r="AD3409" s="94">
        <f>IF(AND(AC3409="",M3409=""),0,IF((AC3409=""),M3409,IF((M3409=""),AC3409,AC3409+M3409)))</f>
        <v>125875</v>
      </c>
      <c r="AE3409" s="94">
        <f>IF( (X3409=""),AD3409*1,AD3409*(X3409/100) )</f>
        <v>125875</v>
      </c>
      <c r="AF3409" s="94">
        <v>50000000</v>
      </c>
      <c r="AG3409" s="94">
        <f>IF((AF3409-AE3409) &gt; 1,0,IF((AF3409-AE3409)&lt;0,AE3409-AF3409,AF3409-AE3409))</f>
        <v>0</v>
      </c>
      <c r="AH3409" s="94">
        <v>0.01</v>
      </c>
    </row>
    <row r="3410" spans="1:34" s="73" customFormat="1" x14ac:dyDescent="0.55000000000000004">
      <c r="A3410" s="108"/>
      <c r="B3410" s="109">
        <v>1455</v>
      </c>
      <c r="C3410" s="102">
        <v>9665</v>
      </c>
      <c r="D3410" s="90" t="s">
        <v>4775</v>
      </c>
      <c r="E3410" s="102" t="s">
        <v>34</v>
      </c>
      <c r="F3410" s="102">
        <v>26664</v>
      </c>
      <c r="G3410" s="102">
        <v>0</v>
      </c>
      <c r="H3410" s="102">
        <v>1</v>
      </c>
      <c r="I3410" s="98">
        <v>97.8</v>
      </c>
      <c r="J3410" s="102" t="s">
        <v>38</v>
      </c>
      <c r="K3410" s="94">
        <f>((G3410*400)+(H3410*100))+I3410</f>
        <v>197.8</v>
      </c>
      <c r="L3410" s="94">
        <v>625</v>
      </c>
      <c r="M3410" s="94">
        <f>K3410*L3410</f>
        <v>123625</v>
      </c>
      <c r="N3410" s="102"/>
      <c r="O3410" s="111"/>
      <c r="P3410" s="96"/>
      <c r="Q3410" s="111"/>
      <c r="R3410" s="111"/>
      <c r="S3410" s="97"/>
      <c r="T3410" s="102"/>
      <c r="U3410" s="102"/>
      <c r="V3410" s="102"/>
      <c r="W3410" s="94"/>
      <c r="X3410" s="98"/>
      <c r="Y3410" s="94"/>
      <c r="Z3410" s="94"/>
      <c r="AA3410" s="89"/>
      <c r="AB3410" s="89"/>
      <c r="AC3410" s="94"/>
      <c r="AD3410" s="94">
        <f>IF(AND(AC3410="",M3410=""),0,IF((AC3410=""),M3410,IF((M3410=""),AC3410,AC3410+M3410)))</f>
        <v>123625</v>
      </c>
      <c r="AE3410" s="94">
        <f>IF( (X3410=""),AD3410*1,AD3410*(X3410/100) )</f>
        <v>123625</v>
      </c>
      <c r="AF3410" s="94">
        <v>50000000</v>
      </c>
      <c r="AG3410" s="94">
        <f>IF((AF3410-AE3410) &gt; 1,0,IF((AF3410-AE3410)&lt;0,AE3410-AF3410,AF3410-AE3410))</f>
        <v>0</v>
      </c>
      <c r="AH3410" s="94">
        <v>0.01</v>
      </c>
    </row>
    <row r="3411" spans="1:34" s="73" customFormat="1" x14ac:dyDescent="0.55000000000000004">
      <c r="A3411" s="108"/>
      <c r="B3411" s="109"/>
      <c r="C3411" s="102"/>
      <c r="D3411" s="90"/>
      <c r="E3411" s="102"/>
      <c r="F3411" s="102"/>
      <c r="G3411" s="102"/>
      <c r="H3411" s="102"/>
      <c r="I3411" s="98"/>
      <c r="J3411" s="102"/>
      <c r="K3411" s="94"/>
      <c r="L3411" s="94" t="s">
        <v>63</v>
      </c>
      <c r="M3411" s="94">
        <f>SUM(M3407:M3410)</f>
        <v>538075</v>
      </c>
      <c r="N3411" s="102"/>
      <c r="O3411" s="111"/>
      <c r="P3411" s="96"/>
      <c r="Q3411" s="111"/>
      <c r="R3411" s="111"/>
      <c r="S3411" s="97"/>
      <c r="T3411" s="102"/>
      <c r="U3411" s="102"/>
      <c r="V3411" s="102"/>
      <c r="W3411" s="94"/>
      <c r="X3411" s="98"/>
      <c r="Y3411" s="94"/>
      <c r="Z3411" s="94"/>
      <c r="AA3411" s="89"/>
      <c r="AB3411" s="89"/>
      <c r="AC3411" s="94"/>
      <c r="AD3411" s="94">
        <f>SUM(AD3407:AD3410)</f>
        <v>1104556.6000000001</v>
      </c>
      <c r="AE3411" s="94">
        <f>SUM(AE3407:AE3410)</f>
        <v>1104556.6000000001</v>
      </c>
      <c r="AF3411" s="94"/>
      <c r="AG3411" s="94">
        <f>SUM(AG3407:AG3410)</f>
        <v>0</v>
      </c>
      <c r="AH3411" s="94"/>
    </row>
    <row r="3412" spans="1:34" s="73" customFormat="1" x14ac:dyDescent="0.55000000000000004">
      <c r="A3412" s="108" t="s">
        <v>4776</v>
      </c>
      <c r="B3412" s="109">
        <v>1456</v>
      </c>
      <c r="C3412" s="102">
        <v>5661</v>
      </c>
      <c r="D3412" s="90" t="s">
        <v>4777</v>
      </c>
      <c r="E3412" s="102" t="s">
        <v>34</v>
      </c>
      <c r="F3412" s="102">
        <v>8711</v>
      </c>
      <c r="G3412" s="102">
        <v>10</v>
      </c>
      <c r="H3412" s="102">
        <v>1</v>
      </c>
      <c r="I3412" s="98">
        <v>31</v>
      </c>
      <c r="J3412" s="102" t="s">
        <v>38</v>
      </c>
      <c r="K3412" s="94">
        <f>((G3412*400)+(H3412*100))+I3412</f>
        <v>4131</v>
      </c>
      <c r="L3412" s="94">
        <v>600</v>
      </c>
      <c r="M3412" s="94">
        <f>K3412*L3412</f>
        <v>2478600</v>
      </c>
      <c r="N3412" s="102"/>
      <c r="O3412" s="111"/>
      <c r="P3412" s="96"/>
      <c r="Q3412" s="111"/>
      <c r="R3412" s="111"/>
      <c r="S3412" s="97"/>
      <c r="T3412" s="102"/>
      <c r="U3412" s="102"/>
      <c r="V3412" s="102"/>
      <c r="W3412" s="94"/>
      <c r="X3412" s="98"/>
      <c r="Y3412" s="94"/>
      <c r="Z3412" s="94"/>
      <c r="AA3412" s="89"/>
      <c r="AB3412" s="89"/>
      <c r="AC3412" s="94"/>
      <c r="AD3412" s="94">
        <f>IF(AND(AC3412="",M3412=""),0,IF((AC3412=""),M3412,IF((M3412=""),AC3412,AC3412+M3412)))</f>
        <v>2478600</v>
      </c>
      <c r="AE3412" s="94">
        <f>IF( (X3412=""),AD3412*1,AD3412*(X3412/100) )</f>
        <v>2478600</v>
      </c>
      <c r="AF3412" s="94">
        <v>50000000</v>
      </c>
      <c r="AG3412" s="94">
        <f>IF((AF3412-AE3412) &gt; 1,0,IF((AF3412-AE3412)&lt;0,AE3412-AF3412,AF3412-AE3412))</f>
        <v>0</v>
      </c>
      <c r="AH3412" s="94">
        <v>0.01</v>
      </c>
    </row>
    <row r="3413" spans="1:34" s="73" customFormat="1" x14ac:dyDescent="0.55000000000000004">
      <c r="A3413" s="108"/>
      <c r="B3413" s="109"/>
      <c r="C3413" s="102"/>
      <c r="D3413" s="90"/>
      <c r="E3413" s="102"/>
      <c r="F3413" s="102"/>
      <c r="G3413" s="102"/>
      <c r="H3413" s="102"/>
      <c r="I3413" s="98"/>
      <c r="J3413" s="102"/>
      <c r="K3413" s="94"/>
      <c r="L3413" s="94" t="s">
        <v>63</v>
      </c>
      <c r="M3413" s="94">
        <f>SUM(M3412:M3412)</f>
        <v>2478600</v>
      </c>
      <c r="N3413" s="102"/>
      <c r="O3413" s="111"/>
      <c r="P3413" s="96"/>
      <c r="Q3413" s="111"/>
      <c r="R3413" s="111"/>
      <c r="S3413" s="97"/>
      <c r="T3413" s="102"/>
      <c r="U3413" s="102"/>
      <c r="V3413" s="102"/>
      <c r="W3413" s="94"/>
      <c r="X3413" s="98"/>
      <c r="Y3413" s="94"/>
      <c r="Z3413" s="94"/>
      <c r="AA3413" s="89"/>
      <c r="AB3413" s="89"/>
      <c r="AC3413" s="94"/>
      <c r="AD3413" s="94">
        <f>SUM(AD3412:AD3412)</f>
        <v>2478600</v>
      </c>
      <c r="AE3413" s="94">
        <f>SUM(AE3412:AE3412)</f>
        <v>2478600</v>
      </c>
      <c r="AF3413" s="94"/>
      <c r="AG3413" s="94">
        <f>SUM(AG3412:AG3412)</f>
        <v>0</v>
      </c>
      <c r="AH3413" s="94"/>
    </row>
    <row r="3414" spans="1:34" s="99" customFormat="1" x14ac:dyDescent="0.55000000000000004">
      <c r="A3414" s="107" t="s">
        <v>4780</v>
      </c>
      <c r="B3414" s="102">
        <v>1457</v>
      </c>
      <c r="C3414" s="102">
        <v>7409</v>
      </c>
      <c r="D3414" s="90" t="s">
        <v>4781</v>
      </c>
      <c r="E3414" s="102" t="s">
        <v>34</v>
      </c>
      <c r="F3414" s="102">
        <v>11528</v>
      </c>
      <c r="G3414" s="102">
        <v>1</v>
      </c>
      <c r="H3414" s="102">
        <v>2</v>
      </c>
      <c r="I3414" s="98">
        <v>27</v>
      </c>
      <c r="J3414" s="102" t="s">
        <v>35</v>
      </c>
      <c r="K3414" s="94">
        <f>((G3414*400)+(H3414*100))+I3414</f>
        <v>627</v>
      </c>
      <c r="L3414" s="94">
        <v>825</v>
      </c>
      <c r="M3414" s="94">
        <f>K3414*L3414</f>
        <v>517275</v>
      </c>
      <c r="N3414" s="102">
        <v>1</v>
      </c>
      <c r="O3414" s="111" t="s">
        <v>4778</v>
      </c>
      <c r="P3414" s="96"/>
      <c r="Q3414" s="111" t="s">
        <v>4779</v>
      </c>
      <c r="R3414" s="111" t="s">
        <v>4782</v>
      </c>
      <c r="S3414" s="97" t="s">
        <v>4783</v>
      </c>
      <c r="T3414" s="102" t="s">
        <v>51</v>
      </c>
      <c r="U3414" s="102" t="s">
        <v>45</v>
      </c>
      <c r="V3414" s="102" t="s">
        <v>52</v>
      </c>
      <c r="W3414" s="94">
        <v>255</v>
      </c>
      <c r="X3414" s="98">
        <v>69.67</v>
      </c>
      <c r="Y3414" s="94">
        <v>6750</v>
      </c>
      <c r="Z3414" s="94">
        <f>W3414*Y3414</f>
        <v>1721250</v>
      </c>
      <c r="AA3414" s="89">
        <v>12</v>
      </c>
      <c r="AB3414" s="89">
        <v>14</v>
      </c>
      <c r="AC3414" s="94">
        <f>(Z3414*(100-AB3414))/100</f>
        <v>1480275</v>
      </c>
      <c r="AD3414" s="94">
        <f>IF(AND(AC3414="",M3414=""),0,IF((AC3414=""),M3414, IF( (M3414=""),AC3414,SUM(AC3414:AC3418)+M3414)))</f>
        <v>2399175</v>
      </c>
      <c r="AE3414" s="94">
        <f>IF( (X3414=""),AD3414*1,AD3414*(X3414/100) )</f>
        <v>1671505.2224999999</v>
      </c>
      <c r="AF3414" s="94">
        <v>50000000</v>
      </c>
      <c r="AG3414" s="94">
        <f>IF((AF3414-AE3414) &gt; 1,0,IF((AF3414-AE3414)&lt;0,AE3414-AF3414,AF3414-AE3414))</f>
        <v>0</v>
      </c>
      <c r="AH3414" s="94">
        <v>0.02</v>
      </c>
    </row>
    <row r="3415" spans="1:34" s="99" customFormat="1" x14ac:dyDescent="0.55000000000000004">
      <c r="A3415" s="107"/>
      <c r="B3415" s="102"/>
      <c r="C3415" s="102"/>
      <c r="D3415" s="90"/>
      <c r="E3415" s="102"/>
      <c r="F3415" s="102"/>
      <c r="G3415" s="102"/>
      <c r="H3415" s="102"/>
      <c r="I3415" s="98"/>
      <c r="J3415" s="102"/>
      <c r="K3415" s="94"/>
      <c r="L3415" s="94"/>
      <c r="M3415" s="94"/>
      <c r="N3415" s="102">
        <v>2</v>
      </c>
      <c r="O3415" s="111" t="s">
        <v>4778</v>
      </c>
      <c r="P3415" s="96"/>
      <c r="Q3415" s="111" t="s">
        <v>4779</v>
      </c>
      <c r="R3415" s="111" t="s">
        <v>4782</v>
      </c>
      <c r="S3415" s="97" t="s">
        <v>4784</v>
      </c>
      <c r="T3415" s="102" t="s">
        <v>343</v>
      </c>
      <c r="U3415" s="102" t="s">
        <v>45</v>
      </c>
      <c r="V3415" s="102" t="s">
        <v>52</v>
      </c>
      <c r="W3415" s="94">
        <v>28</v>
      </c>
      <c r="X3415" s="98">
        <v>7.65</v>
      </c>
      <c r="Y3415" s="94">
        <v>2100</v>
      </c>
      <c r="Z3415" s="94">
        <f>W3415*Y3415</f>
        <v>58800</v>
      </c>
      <c r="AA3415" s="89">
        <v>10</v>
      </c>
      <c r="AB3415" s="89">
        <v>10</v>
      </c>
      <c r="AC3415" s="94">
        <f>(Z3415*(100-AB3415))/100</f>
        <v>52920</v>
      </c>
      <c r="AD3415" s="94">
        <f>IF(AND(AC3415="",M3414=""),0,IF((AC3415=""),M3414, IF( (M3414=""),AC3415,SUM(AC3414:AC3418)+M3414)))</f>
        <v>2399175</v>
      </c>
      <c r="AE3415" s="94">
        <f>IF( (X3415=""),AD3415*1,AD3415*(X3415/100) )</f>
        <v>183536.88749999998</v>
      </c>
      <c r="AF3415" s="94">
        <v>50000000</v>
      </c>
      <c r="AG3415" s="94">
        <f>IF((AF3415-AE3415) &gt; 1,0,IF((AF3415-AE3415)&lt;0,AE3415-AF3415,AF3415-AE3415))</f>
        <v>0</v>
      </c>
      <c r="AH3415" s="94">
        <v>0.02</v>
      </c>
    </row>
    <row r="3416" spans="1:34" s="99" customFormat="1" x14ac:dyDescent="0.55000000000000004">
      <c r="A3416" s="107"/>
      <c r="B3416" s="102"/>
      <c r="C3416" s="102"/>
      <c r="D3416" s="90"/>
      <c r="E3416" s="102"/>
      <c r="F3416" s="102"/>
      <c r="G3416" s="102"/>
      <c r="H3416" s="102"/>
      <c r="I3416" s="98"/>
      <c r="J3416" s="102"/>
      <c r="K3416" s="94"/>
      <c r="L3416" s="94"/>
      <c r="M3416" s="94"/>
      <c r="N3416" s="102">
        <v>3</v>
      </c>
      <c r="O3416" s="111" t="s">
        <v>4778</v>
      </c>
      <c r="P3416" s="96"/>
      <c r="Q3416" s="111" t="s">
        <v>4779</v>
      </c>
      <c r="R3416" s="111" t="s">
        <v>4782</v>
      </c>
      <c r="S3416" s="97" t="s">
        <v>4785</v>
      </c>
      <c r="T3416" s="102" t="s">
        <v>343</v>
      </c>
      <c r="U3416" s="102" t="s">
        <v>45</v>
      </c>
      <c r="V3416" s="102" t="s">
        <v>52</v>
      </c>
      <c r="W3416" s="94">
        <v>28</v>
      </c>
      <c r="X3416" s="98">
        <v>7.65</v>
      </c>
      <c r="Y3416" s="94">
        <v>2100</v>
      </c>
      <c r="Z3416" s="94">
        <f>W3416*Y3416</f>
        <v>58800</v>
      </c>
      <c r="AA3416" s="89">
        <v>10</v>
      </c>
      <c r="AB3416" s="89">
        <v>10</v>
      </c>
      <c r="AC3416" s="94">
        <f>(Z3416*(100-AB3416))/100</f>
        <v>52920</v>
      </c>
      <c r="AD3416" s="94">
        <f>IF(AND(AC3416="",M3414=""),0,IF((AC3416=""),M3414, IF( (M3414=""),AC3416,SUM(AC3414:AC3418)+M3414)))</f>
        <v>2399175</v>
      </c>
      <c r="AE3416" s="94">
        <f>IF( (X3416=""),AD3416*1,AD3416*(X3416/100) )</f>
        <v>183536.88749999998</v>
      </c>
      <c r="AF3416" s="94">
        <v>50000000</v>
      </c>
      <c r="AG3416" s="94">
        <f>IF((AF3416-AE3416) &gt; 1,0,IF((AF3416-AE3416)&lt;0,AE3416-AF3416,AF3416-AE3416))</f>
        <v>0</v>
      </c>
      <c r="AH3416" s="94">
        <v>0.02</v>
      </c>
    </row>
    <row r="3417" spans="1:34" s="99" customFormat="1" x14ac:dyDescent="0.55000000000000004">
      <c r="A3417" s="107"/>
      <c r="B3417" s="102"/>
      <c r="C3417" s="102"/>
      <c r="D3417" s="90"/>
      <c r="E3417" s="102"/>
      <c r="F3417" s="102"/>
      <c r="G3417" s="102"/>
      <c r="H3417" s="102"/>
      <c r="I3417" s="98"/>
      <c r="J3417" s="102"/>
      <c r="K3417" s="94"/>
      <c r="L3417" s="94"/>
      <c r="M3417" s="94"/>
      <c r="N3417" s="102">
        <v>4</v>
      </c>
      <c r="O3417" s="111" t="s">
        <v>4778</v>
      </c>
      <c r="P3417" s="96"/>
      <c r="Q3417" s="111" t="s">
        <v>4779</v>
      </c>
      <c r="R3417" s="111" t="s">
        <v>4782</v>
      </c>
      <c r="S3417" s="97" t="s">
        <v>4786</v>
      </c>
      <c r="T3417" s="102" t="s">
        <v>343</v>
      </c>
      <c r="U3417" s="102" t="s">
        <v>45</v>
      </c>
      <c r="V3417" s="102" t="s">
        <v>52</v>
      </c>
      <c r="W3417" s="94">
        <v>6</v>
      </c>
      <c r="X3417" s="98">
        <v>1.64</v>
      </c>
      <c r="Y3417" s="94">
        <v>2100</v>
      </c>
      <c r="Z3417" s="94">
        <f>W3417*Y3417</f>
        <v>12600</v>
      </c>
      <c r="AA3417" s="89">
        <v>10</v>
      </c>
      <c r="AB3417" s="89">
        <v>10</v>
      </c>
      <c r="AC3417" s="94">
        <f>(Z3417*(100-AB3417))/100</f>
        <v>11340</v>
      </c>
      <c r="AD3417" s="94">
        <f>IF(AND(AC3417="",M3414=""),0,IF((AC3417=""),M3414, IF( (M3414=""),AC3417,SUM(AC3414:AC3418)+M3414)))</f>
        <v>2399175</v>
      </c>
      <c r="AE3417" s="94">
        <f>IF( (X3417=""),AD3417*1,AD3417*(X3417/100) )</f>
        <v>39346.469999999994</v>
      </c>
      <c r="AF3417" s="94">
        <v>50000000</v>
      </c>
      <c r="AG3417" s="94">
        <f>IF((AF3417-AE3417) &gt; 1,0,IF((AF3417-AE3417)&lt;0,AE3417-AF3417,AF3417-AE3417))</f>
        <v>0</v>
      </c>
      <c r="AH3417" s="94">
        <v>0.02</v>
      </c>
    </row>
    <row r="3418" spans="1:34" s="99" customFormat="1" x14ac:dyDescent="0.55000000000000004">
      <c r="A3418" s="107"/>
      <c r="B3418" s="102"/>
      <c r="C3418" s="102"/>
      <c r="D3418" s="90"/>
      <c r="E3418" s="102"/>
      <c r="F3418" s="102"/>
      <c r="G3418" s="102"/>
      <c r="H3418" s="102"/>
      <c r="I3418" s="98"/>
      <c r="J3418" s="102"/>
      <c r="K3418" s="94"/>
      <c r="L3418" s="94"/>
      <c r="M3418" s="94"/>
      <c r="N3418" s="102">
        <v>5</v>
      </c>
      <c r="O3418" s="111" t="s">
        <v>4778</v>
      </c>
      <c r="P3418" s="96"/>
      <c r="Q3418" s="111" t="s">
        <v>4779</v>
      </c>
      <c r="R3418" s="111" t="s">
        <v>4782</v>
      </c>
      <c r="S3418" s="97" t="s">
        <v>4787</v>
      </c>
      <c r="T3418" s="102" t="s">
        <v>51</v>
      </c>
      <c r="U3418" s="102" t="s">
        <v>45</v>
      </c>
      <c r="V3418" s="102" t="s">
        <v>52</v>
      </c>
      <c r="W3418" s="94">
        <v>49</v>
      </c>
      <c r="X3418" s="98">
        <v>13.39</v>
      </c>
      <c r="Y3418" s="94">
        <v>6750</v>
      </c>
      <c r="Z3418" s="94">
        <f>W3418*Y3418</f>
        <v>330750</v>
      </c>
      <c r="AA3418" s="89">
        <v>12</v>
      </c>
      <c r="AB3418" s="89">
        <v>14</v>
      </c>
      <c r="AC3418" s="94">
        <f>(Z3418*(100-AB3418))/100</f>
        <v>284445</v>
      </c>
      <c r="AD3418" s="94">
        <f>IF(AND(AC3418="",M3414=""),0,IF((AC3418=""),M3414, IF( (M3414=""),AC3418,SUM(AC3414:AC3418)+M3414)))</f>
        <v>2399175</v>
      </c>
      <c r="AE3418" s="94">
        <f>IF( (X3418=""),AD3418*1,AD3418*(X3418/100) )</f>
        <v>321249.53250000003</v>
      </c>
      <c r="AF3418" s="94">
        <v>50000000</v>
      </c>
      <c r="AG3418" s="94">
        <f>IF((AF3418-AE3418) &gt; 1,0,IF((AF3418-AE3418)&lt;0,AE3418-AF3418,AF3418-AE3418))</f>
        <v>0</v>
      </c>
      <c r="AH3418" s="94">
        <v>0.02</v>
      </c>
    </row>
    <row r="3419" spans="1:34" s="99" customFormat="1" x14ac:dyDescent="0.55000000000000004">
      <c r="A3419" s="107"/>
      <c r="B3419" s="102"/>
      <c r="C3419" s="102"/>
      <c r="D3419" s="90"/>
      <c r="E3419" s="102"/>
      <c r="F3419" s="102"/>
      <c r="G3419" s="102"/>
      <c r="H3419" s="102"/>
      <c r="I3419" s="98"/>
      <c r="J3419" s="102"/>
      <c r="K3419" s="94"/>
      <c r="L3419" s="94" t="s">
        <v>63</v>
      </c>
      <c r="M3419" s="94">
        <f>SUM(M3414:M3418)</f>
        <v>517275</v>
      </c>
      <c r="N3419" s="102"/>
      <c r="O3419" s="111"/>
      <c r="P3419" s="96"/>
      <c r="Q3419" s="111"/>
      <c r="R3419" s="111"/>
      <c r="S3419" s="97"/>
      <c r="T3419" s="102"/>
      <c r="U3419" s="102"/>
      <c r="V3419" s="102"/>
      <c r="W3419" s="94"/>
      <c r="X3419" s="98"/>
      <c r="Y3419" s="94"/>
      <c r="Z3419" s="94"/>
      <c r="AA3419" s="89"/>
      <c r="AB3419" s="89"/>
      <c r="AC3419" s="94"/>
      <c r="AD3419" s="94"/>
      <c r="AE3419" s="94">
        <f>SUM(AE3414:AE3418)</f>
        <v>2399175</v>
      </c>
      <c r="AF3419" s="94"/>
      <c r="AG3419" s="94">
        <f>SUM(AG3414:AG3418)</f>
        <v>0</v>
      </c>
      <c r="AH3419" s="94"/>
    </row>
    <row r="3420" spans="1:34" s="74" customFormat="1" x14ac:dyDescent="0.55000000000000004">
      <c r="A3420" s="108" t="s">
        <v>4788</v>
      </c>
      <c r="B3420" s="109">
        <v>1458</v>
      </c>
      <c r="C3420" s="102">
        <v>7393</v>
      </c>
      <c r="D3420" s="90" t="s">
        <v>4789</v>
      </c>
      <c r="E3420" s="102" t="s">
        <v>34</v>
      </c>
      <c r="F3420" s="102">
        <v>9942</v>
      </c>
      <c r="G3420" s="102">
        <v>2</v>
      </c>
      <c r="H3420" s="102">
        <v>1</v>
      </c>
      <c r="I3420" s="98">
        <v>11</v>
      </c>
      <c r="J3420" s="102" t="s">
        <v>35</v>
      </c>
      <c r="K3420" s="94">
        <f>((G3420*400)+(H3420*100))+I3420</f>
        <v>911</v>
      </c>
      <c r="L3420" s="94">
        <v>925</v>
      </c>
      <c r="M3420" s="94">
        <f>K3420*L3420</f>
        <v>842675</v>
      </c>
      <c r="N3420" s="102">
        <v>1</v>
      </c>
      <c r="O3420" s="111" t="s">
        <v>4790</v>
      </c>
      <c r="P3420" s="96"/>
      <c r="Q3420" s="111" t="s">
        <v>4791</v>
      </c>
      <c r="R3420" s="111" t="s">
        <v>4792</v>
      </c>
      <c r="S3420" s="97" t="s">
        <v>4793</v>
      </c>
      <c r="T3420" s="102" t="s">
        <v>51</v>
      </c>
      <c r="U3420" s="102" t="s">
        <v>227</v>
      </c>
      <c r="V3420" s="102" t="s">
        <v>52</v>
      </c>
      <c r="W3420" s="94">
        <v>367.36</v>
      </c>
      <c r="X3420" s="98">
        <v>100</v>
      </c>
      <c r="Y3420" s="94">
        <v>6750</v>
      </c>
      <c r="Z3420" s="94">
        <f>W3420*Y3420</f>
        <v>2479680</v>
      </c>
      <c r="AA3420" s="89">
        <v>11</v>
      </c>
      <c r="AB3420" s="89">
        <v>34</v>
      </c>
      <c r="AC3420" s="94">
        <f>(Z3420*(100-AB3420))/100</f>
        <v>1636588.8</v>
      </c>
      <c r="AD3420" s="94">
        <f>IF(AND(AC3420="",M3420=""),0,IF((AC3420=""),M3420, IF( (M3420=""),AC3420,AC3420+M3420)))</f>
        <v>2479263.7999999998</v>
      </c>
      <c r="AE3420" s="94">
        <f>IF( (X3420=""),AD3420*1,( M3420+(SUM(AC3420:AC3420)) )*(X3420/100) )</f>
        <v>2479263.7999999998</v>
      </c>
      <c r="AF3420" s="94">
        <v>10000000</v>
      </c>
      <c r="AG3420" s="94">
        <f>IF((AF3420-AE3420) &gt; 1,0,IF((AF3420-AE3420)&lt;0,AE3420-AF3420,AF3420-AE3420))</f>
        <v>0</v>
      </c>
      <c r="AH3420" s="94">
        <v>0.02</v>
      </c>
    </row>
    <row r="3421" spans="1:34" s="74" customFormat="1" x14ac:dyDescent="0.55000000000000004">
      <c r="A3421" s="108"/>
      <c r="B3421" s="109"/>
      <c r="C3421" s="102"/>
      <c r="D3421" s="90"/>
      <c r="E3421" s="102"/>
      <c r="F3421" s="102"/>
      <c r="G3421" s="102"/>
      <c r="H3421" s="102"/>
      <c r="I3421" s="98"/>
      <c r="J3421" s="102"/>
      <c r="K3421" s="94"/>
      <c r="L3421" s="94"/>
      <c r="M3421" s="94"/>
      <c r="N3421" s="102"/>
      <c r="O3421" s="111"/>
      <c r="P3421" s="96"/>
      <c r="Q3421" s="111"/>
      <c r="R3421" s="111"/>
      <c r="S3421" s="97"/>
      <c r="T3421" s="102"/>
      <c r="U3421" s="102"/>
      <c r="V3421" s="102"/>
      <c r="W3421" s="94"/>
      <c r="X3421" s="98"/>
      <c r="Y3421" s="94"/>
      <c r="Z3421" s="94"/>
      <c r="AA3421" s="89"/>
      <c r="AB3421" s="89"/>
      <c r="AC3421" s="94"/>
      <c r="AD3421" s="94"/>
      <c r="AE3421" s="94"/>
      <c r="AF3421" s="94"/>
      <c r="AG3421" s="94"/>
      <c r="AH3421" s="94"/>
    </row>
    <row r="3422" spans="1:34" s="74" customFormat="1" x14ac:dyDescent="0.55000000000000004">
      <c r="A3422" s="108"/>
      <c r="B3422" s="109"/>
      <c r="C3422" s="102"/>
      <c r="D3422" s="90"/>
      <c r="E3422" s="102"/>
      <c r="F3422" s="102"/>
      <c r="G3422" s="102"/>
      <c r="H3422" s="102"/>
      <c r="I3422" s="98"/>
      <c r="J3422" s="102"/>
      <c r="K3422" s="94"/>
      <c r="L3422" s="94" t="s">
        <v>63</v>
      </c>
      <c r="M3422" s="94">
        <f>SUM(M3420:M3421)</f>
        <v>842675</v>
      </c>
      <c r="N3422" s="102"/>
      <c r="O3422" s="111"/>
      <c r="P3422" s="96"/>
      <c r="Q3422" s="111"/>
      <c r="R3422" s="111"/>
      <c r="S3422" s="97"/>
      <c r="T3422" s="102"/>
      <c r="U3422" s="102"/>
      <c r="V3422" s="102"/>
      <c r="W3422" s="94"/>
      <c r="X3422" s="98"/>
      <c r="Y3422" s="94"/>
      <c r="Z3422" s="94"/>
      <c r="AA3422" s="89"/>
      <c r="AB3422" s="89"/>
      <c r="AC3422" s="94"/>
      <c r="AD3422" s="94">
        <f>SUM(AD3420:AD3421)</f>
        <v>2479263.7999999998</v>
      </c>
      <c r="AE3422" s="94">
        <f>SUM(AE3420:AE3421)</f>
        <v>2479263.7999999998</v>
      </c>
      <c r="AF3422" s="94"/>
      <c r="AG3422" s="94">
        <f>SUM(AG3420:AG3421)</f>
        <v>0</v>
      </c>
      <c r="AH3422" s="94"/>
    </row>
    <row r="3423" spans="1:34" s="74" customFormat="1" x14ac:dyDescent="0.55000000000000004">
      <c r="A3423" s="108" t="s">
        <v>4796</v>
      </c>
      <c r="B3423" s="109">
        <v>1459</v>
      </c>
      <c r="C3423" s="102">
        <v>6544</v>
      </c>
      <c r="D3423" s="90" t="s">
        <v>4797</v>
      </c>
      <c r="E3423" s="102" t="s">
        <v>34</v>
      </c>
      <c r="F3423" s="102">
        <v>23106</v>
      </c>
      <c r="G3423" s="102">
        <v>0</v>
      </c>
      <c r="H3423" s="102">
        <v>1</v>
      </c>
      <c r="I3423" s="98">
        <v>82</v>
      </c>
      <c r="J3423" s="102" t="s">
        <v>35</v>
      </c>
      <c r="K3423" s="94">
        <f>((G3423*400)+(H3423*100))+I3423</f>
        <v>182</v>
      </c>
      <c r="L3423" s="94">
        <v>650</v>
      </c>
      <c r="M3423" s="94">
        <f>K3423*L3423</f>
        <v>118300</v>
      </c>
      <c r="N3423" s="102">
        <v>1</v>
      </c>
      <c r="O3423" s="111" t="s">
        <v>4794</v>
      </c>
      <c r="P3423" s="96">
        <v>1570800082811</v>
      </c>
      <c r="Q3423" s="111" t="s">
        <v>4795</v>
      </c>
      <c r="R3423" s="111" t="s">
        <v>4798</v>
      </c>
      <c r="S3423" s="97" t="s">
        <v>4799</v>
      </c>
      <c r="T3423" s="102" t="s">
        <v>51</v>
      </c>
      <c r="U3423" s="102" t="s">
        <v>45</v>
      </c>
      <c r="V3423" s="102" t="s">
        <v>52</v>
      </c>
      <c r="W3423" s="94">
        <v>151.19999999999999</v>
      </c>
      <c r="X3423" s="98">
        <v>70.13</v>
      </c>
      <c r="Y3423" s="94">
        <v>6750</v>
      </c>
      <c r="Z3423" s="94">
        <f>W3423*Y3423</f>
        <v>1020599.9999999999</v>
      </c>
      <c r="AA3423" s="89">
        <v>6</v>
      </c>
      <c r="AB3423" s="89">
        <v>6</v>
      </c>
      <c r="AC3423" s="94">
        <f>(Z3423*(100-AB3423))/100</f>
        <v>959363.99999999988</v>
      </c>
      <c r="AD3423" s="94">
        <f>IF(AND(AC3423="",M3423=""),0,IF((AC3423=""),M3423, IF( (M3423=""),AC3423,AC3423+M3423)))</f>
        <v>1077664</v>
      </c>
      <c r="AE3423" s="94">
        <f>IF( (X3423=""),AD3423*1,( M3423+(SUM(AC3423:AC3423)) )*(X3423/100) )</f>
        <v>755765.76319999993</v>
      </c>
      <c r="AF3423" s="94">
        <v>50000000</v>
      </c>
      <c r="AG3423" s="94">
        <f>IF((AF3423-AE3423) &gt; 1,0,IF((AF3423-AE3423)&lt;0,AE3423-AF3423,AF3423-AE3423))</f>
        <v>0</v>
      </c>
      <c r="AH3423" s="94">
        <v>0.02</v>
      </c>
    </row>
    <row r="3424" spans="1:34" s="74" customFormat="1" x14ac:dyDescent="0.55000000000000004">
      <c r="A3424" s="108"/>
      <c r="B3424" s="109"/>
      <c r="C3424" s="102"/>
      <c r="D3424" s="90"/>
      <c r="E3424" s="102"/>
      <c r="F3424" s="102"/>
      <c r="G3424" s="102"/>
      <c r="H3424" s="102"/>
      <c r="I3424" s="98"/>
      <c r="J3424" s="102"/>
      <c r="K3424" s="94"/>
      <c r="L3424" s="94"/>
      <c r="M3424" s="94"/>
      <c r="N3424" s="102">
        <v>2</v>
      </c>
      <c r="O3424" s="111" t="s">
        <v>4794</v>
      </c>
      <c r="P3424" s="96">
        <v>1570800082811</v>
      </c>
      <c r="Q3424" s="111" t="s">
        <v>4795</v>
      </c>
      <c r="R3424" s="111" t="s">
        <v>4798</v>
      </c>
      <c r="S3424" s="97" t="s">
        <v>4800</v>
      </c>
      <c r="T3424" s="102" t="s">
        <v>343</v>
      </c>
      <c r="U3424" s="102" t="s">
        <v>45</v>
      </c>
      <c r="V3424" s="102" t="s">
        <v>52</v>
      </c>
      <c r="W3424" s="94">
        <v>14</v>
      </c>
      <c r="X3424" s="98">
        <v>6.49</v>
      </c>
      <c r="Y3424" s="94">
        <v>0</v>
      </c>
      <c r="Z3424" s="94">
        <f>W3424*Y3424</f>
        <v>0</v>
      </c>
      <c r="AA3424" s="89">
        <v>6</v>
      </c>
      <c r="AB3424" s="89">
        <v>6</v>
      </c>
      <c r="AC3424" s="94">
        <f>(Z3424*(100-AB3424))/100</f>
        <v>0</v>
      </c>
      <c r="AD3424" s="94">
        <f>IF(AND(AC3424="",M3423=""),0,IF((AC3424=""),M3423, IF( (M3423=""),AC3424,AC3424+M3423)))</f>
        <v>118300</v>
      </c>
      <c r="AE3424" s="94">
        <f>IF( (X3424=""),AD3424*1,( M3423+(SUM(AC3424:AC3425)) )*(X3424/100) )</f>
        <v>7677.67</v>
      </c>
      <c r="AF3424" s="94">
        <v>50000000</v>
      </c>
      <c r="AG3424" s="94">
        <f>IF((AF3424-AE3424) &gt; 1,0,IF((AF3424-AE3424)&lt;0,AE3424-AF3424,AF3424-AE3424))</f>
        <v>0</v>
      </c>
      <c r="AH3424" s="94">
        <v>0.02</v>
      </c>
    </row>
    <row r="3425" spans="1:34" s="74" customFormat="1" x14ac:dyDescent="0.55000000000000004">
      <c r="A3425" s="108"/>
      <c r="B3425" s="109"/>
      <c r="C3425" s="102"/>
      <c r="D3425" s="90"/>
      <c r="E3425" s="102"/>
      <c r="F3425" s="102"/>
      <c r="G3425" s="102"/>
      <c r="H3425" s="102"/>
      <c r="I3425" s="98"/>
      <c r="J3425" s="102"/>
      <c r="K3425" s="94"/>
      <c r="L3425" s="94"/>
      <c r="M3425" s="94"/>
      <c r="N3425" s="102"/>
      <c r="O3425" s="111"/>
      <c r="P3425" s="96"/>
      <c r="Q3425" s="111"/>
      <c r="R3425" s="111"/>
      <c r="S3425" s="97"/>
      <c r="T3425" s="102" t="s">
        <v>55</v>
      </c>
      <c r="U3425" s="102"/>
      <c r="V3425" s="102" t="s">
        <v>52</v>
      </c>
      <c r="W3425" s="94">
        <v>50.4</v>
      </c>
      <c r="X3425" s="98">
        <v>23.38</v>
      </c>
      <c r="Y3425" s="94">
        <v>0</v>
      </c>
      <c r="Z3425" s="94">
        <f>W3425*Y3425</f>
        <v>0</v>
      </c>
      <c r="AA3425" s="89">
        <v>6</v>
      </c>
      <c r="AB3425" s="89">
        <v>6</v>
      </c>
      <c r="AC3425" s="94">
        <f>(Z3425*(100-AB3425))/100</f>
        <v>0</v>
      </c>
      <c r="AD3425" s="94">
        <f>IF(AND(AC3425="",M3423=""),0,IF((AC3425=""),M3423, IF( (M3423=""),AC3425,AC3425+M3423)))</f>
        <v>118300</v>
      </c>
      <c r="AE3425" s="94">
        <f>IF( (X3425=""),AD3425*1,( M3423+(SUM(AC3424:AC3425)) )*(X3425/100) )</f>
        <v>27658.539999999997</v>
      </c>
      <c r="AF3425" s="94">
        <v>50000000</v>
      </c>
      <c r="AG3425" s="94">
        <f>IF((AF3425-AE3425) &gt; 1,0,IF((AF3425-AE3425)&lt;0,AE3425-AF3425,AF3425-AE3425))</f>
        <v>0</v>
      </c>
      <c r="AH3425" s="94">
        <v>0.02</v>
      </c>
    </row>
    <row r="3426" spans="1:34" s="74" customFormat="1" x14ac:dyDescent="0.55000000000000004">
      <c r="A3426" s="108"/>
      <c r="B3426" s="109"/>
      <c r="C3426" s="102"/>
      <c r="D3426" s="90"/>
      <c r="E3426" s="102"/>
      <c r="F3426" s="102"/>
      <c r="G3426" s="102"/>
      <c r="H3426" s="102"/>
      <c r="I3426" s="98"/>
      <c r="J3426" s="102"/>
      <c r="K3426" s="94"/>
      <c r="L3426" s="94" t="s">
        <v>63</v>
      </c>
      <c r="M3426" s="94">
        <f>SUM(M3423:M3425)</f>
        <v>118300</v>
      </c>
      <c r="N3426" s="102"/>
      <c r="O3426" s="111"/>
      <c r="P3426" s="96"/>
      <c r="Q3426" s="111"/>
      <c r="R3426" s="111"/>
      <c r="S3426" s="97"/>
      <c r="T3426" s="102"/>
      <c r="U3426" s="102"/>
      <c r="V3426" s="102"/>
      <c r="W3426" s="94"/>
      <c r="X3426" s="98"/>
      <c r="Y3426" s="94"/>
      <c r="Z3426" s="94"/>
      <c r="AA3426" s="89"/>
      <c r="AB3426" s="89"/>
      <c r="AC3426" s="94"/>
      <c r="AD3426" s="94">
        <f>SUM(AD3423:AD3425)</f>
        <v>1314264</v>
      </c>
      <c r="AE3426" s="94">
        <f>SUM(AE3423:AE3425)</f>
        <v>791101.97320000001</v>
      </c>
      <c r="AF3426" s="94"/>
      <c r="AG3426" s="94">
        <f>SUM(AG3423:AG3425)</f>
        <v>0</v>
      </c>
      <c r="AH3426" s="94"/>
    </row>
    <row r="3427" spans="1:34" s="214" customFormat="1" x14ac:dyDescent="0.55000000000000004">
      <c r="A3427" s="205" t="s">
        <v>4801</v>
      </c>
      <c r="B3427" s="206">
        <v>1460</v>
      </c>
      <c r="C3427" s="207">
        <v>9348</v>
      </c>
      <c r="D3427" s="208" t="s">
        <v>4802</v>
      </c>
      <c r="E3427" s="207" t="s">
        <v>34</v>
      </c>
      <c r="F3427" s="207">
        <v>18634</v>
      </c>
      <c r="G3427" s="207">
        <v>2</v>
      </c>
      <c r="H3427" s="207">
        <v>2</v>
      </c>
      <c r="I3427" s="209">
        <v>96</v>
      </c>
      <c r="J3427" s="207" t="s">
        <v>38</v>
      </c>
      <c r="K3427" s="210">
        <f>((G3427*400)+(H3427*100))+I3427</f>
        <v>1096</v>
      </c>
      <c r="L3427" s="210">
        <v>1000</v>
      </c>
      <c r="M3427" s="210">
        <f>K3427*L3427</f>
        <v>1096000</v>
      </c>
      <c r="N3427" s="207"/>
      <c r="O3427" s="211"/>
      <c r="P3427" s="212"/>
      <c r="Q3427" s="211"/>
      <c r="R3427" s="211"/>
      <c r="S3427" s="213"/>
      <c r="T3427" s="207"/>
      <c r="U3427" s="207"/>
      <c r="V3427" s="207"/>
      <c r="W3427" s="210"/>
      <c r="X3427" s="209"/>
      <c r="Y3427" s="210"/>
      <c r="Z3427" s="210"/>
      <c r="AA3427" s="176"/>
      <c r="AB3427" s="176"/>
      <c r="AC3427" s="210"/>
      <c r="AD3427" s="210">
        <f>IF(AND(AC3427="",M3427=""),0,IF((AC3427=""),M3427,IF((M3427=""),AC3427,AC3427+M3427)))</f>
        <v>1096000</v>
      </c>
      <c r="AE3427" s="210">
        <f>IF( (X3427=""),AD3427*1,AD3427*(X3427/100) )</f>
        <v>1096000</v>
      </c>
      <c r="AF3427" s="210">
        <v>50000000</v>
      </c>
      <c r="AG3427" s="210">
        <f>IF((AF3427-AE3427) &gt; 1,0,IF((AF3427-AE3427)&lt;0,AE3427-AF3427,AF3427-AE3427))</f>
        <v>0</v>
      </c>
      <c r="AH3427" s="210">
        <v>0.01</v>
      </c>
    </row>
    <row r="3428" spans="1:34" s="74" customFormat="1" x14ac:dyDescent="0.55000000000000004">
      <c r="A3428" s="108"/>
      <c r="B3428" s="109"/>
      <c r="C3428" s="102"/>
      <c r="D3428" s="90"/>
      <c r="E3428" s="102"/>
      <c r="F3428" s="102"/>
      <c r="G3428" s="102"/>
      <c r="H3428" s="102"/>
      <c r="I3428" s="98"/>
      <c r="J3428" s="102"/>
      <c r="K3428" s="94"/>
      <c r="L3428" s="94" t="s">
        <v>63</v>
      </c>
      <c r="M3428" s="94">
        <f>SUM(M3427:M3427)</f>
        <v>1096000</v>
      </c>
      <c r="N3428" s="102"/>
      <c r="O3428" s="111"/>
      <c r="P3428" s="96"/>
      <c r="Q3428" s="111"/>
      <c r="R3428" s="111"/>
      <c r="S3428" s="97"/>
      <c r="T3428" s="102"/>
      <c r="U3428" s="102"/>
      <c r="V3428" s="102"/>
      <c r="W3428" s="94"/>
      <c r="X3428" s="98"/>
      <c r="Y3428" s="94"/>
      <c r="Z3428" s="94"/>
      <c r="AA3428" s="89"/>
      <c r="AB3428" s="89"/>
      <c r="AC3428" s="94"/>
      <c r="AD3428" s="94">
        <f>SUM(AD3427:AD3427)</f>
        <v>1096000</v>
      </c>
      <c r="AE3428" s="94">
        <f>SUM(AE3427:AE3427)</f>
        <v>1096000</v>
      </c>
      <c r="AF3428" s="94"/>
      <c r="AG3428" s="94">
        <f>SUM(AG3427:AG3427)</f>
        <v>0</v>
      </c>
      <c r="AH3428" s="94"/>
    </row>
    <row r="3429" spans="1:34" s="74" customFormat="1" x14ac:dyDescent="0.55000000000000004">
      <c r="A3429" s="108" t="s">
        <v>4805</v>
      </c>
      <c r="B3429" s="109">
        <v>1461</v>
      </c>
      <c r="C3429" s="102">
        <v>8623</v>
      </c>
      <c r="D3429" s="90" t="s">
        <v>4806</v>
      </c>
      <c r="E3429" s="102" t="s">
        <v>34</v>
      </c>
      <c r="F3429" s="102">
        <v>13436</v>
      </c>
      <c r="G3429" s="102">
        <v>0</v>
      </c>
      <c r="H3429" s="102">
        <v>1</v>
      </c>
      <c r="I3429" s="98">
        <v>34</v>
      </c>
      <c r="J3429" s="102" t="s">
        <v>35</v>
      </c>
      <c r="K3429" s="94">
        <f>((G3429*400)+(H3429*100))+I3429</f>
        <v>134</v>
      </c>
      <c r="L3429" s="94">
        <v>800</v>
      </c>
      <c r="M3429" s="94">
        <f>K3429*L3429</f>
        <v>107200</v>
      </c>
      <c r="N3429" s="102">
        <v>1</v>
      </c>
      <c r="O3429" s="111" t="s">
        <v>4803</v>
      </c>
      <c r="P3429" s="96"/>
      <c r="Q3429" s="111" t="s">
        <v>4804</v>
      </c>
      <c r="R3429" s="111" t="s">
        <v>4807</v>
      </c>
      <c r="S3429" s="97" t="s">
        <v>4808</v>
      </c>
      <c r="T3429" s="102" t="s">
        <v>51</v>
      </c>
      <c r="U3429" s="102" t="s">
        <v>227</v>
      </c>
      <c r="V3429" s="102" t="s">
        <v>52</v>
      </c>
      <c r="W3429" s="94">
        <v>327.32</v>
      </c>
      <c r="X3429" s="98">
        <v>100</v>
      </c>
      <c r="Y3429" s="94">
        <v>6750</v>
      </c>
      <c r="Z3429" s="94">
        <f>W3429*Y3429</f>
        <v>2209410</v>
      </c>
      <c r="AA3429" s="89">
        <v>11</v>
      </c>
      <c r="AB3429" s="89">
        <v>34</v>
      </c>
      <c r="AC3429" s="94">
        <f>(Z3429*(100-AB3429))/100</f>
        <v>1458210.6</v>
      </c>
      <c r="AD3429" s="94">
        <f>IF(AND(AC3429="",M3429=""),0,IF((AC3429=""),M3429, IF( (M3429=""),AC3429,AC3429+M3429)))</f>
        <v>1565410.6</v>
      </c>
      <c r="AE3429" s="94">
        <f>IF( (X3429=""),AD3429*1,( M3429+(SUM(AC3429:AC3429)) )*(X3429/100) )</f>
        <v>1565410.6</v>
      </c>
      <c r="AF3429" s="94">
        <v>50000000</v>
      </c>
      <c r="AG3429" s="94">
        <f>IF((AF3429-AE3429) &gt; 1,0,IF((AF3429-AE3429)&lt;0,AE3429-AF3429,AF3429-AE3429))</f>
        <v>0</v>
      </c>
      <c r="AH3429" s="94">
        <v>0.02</v>
      </c>
    </row>
    <row r="3430" spans="1:34" s="74" customFormat="1" x14ac:dyDescent="0.55000000000000004">
      <c r="A3430" s="108"/>
      <c r="B3430" s="109"/>
      <c r="C3430" s="102"/>
      <c r="D3430" s="90"/>
      <c r="E3430" s="102"/>
      <c r="F3430" s="102"/>
      <c r="G3430" s="102"/>
      <c r="H3430" s="102"/>
      <c r="I3430" s="98"/>
      <c r="J3430" s="102"/>
      <c r="K3430" s="94"/>
      <c r="L3430" s="94" t="s">
        <v>63</v>
      </c>
      <c r="M3430" s="94">
        <f>SUM(M3429:M3429)</f>
        <v>107200</v>
      </c>
      <c r="N3430" s="102"/>
      <c r="O3430" s="111"/>
      <c r="P3430" s="96"/>
      <c r="Q3430" s="111"/>
      <c r="R3430" s="111"/>
      <c r="S3430" s="97"/>
      <c r="T3430" s="102"/>
      <c r="U3430" s="102"/>
      <c r="V3430" s="102"/>
      <c r="W3430" s="94"/>
      <c r="X3430" s="98"/>
      <c r="Y3430" s="94"/>
      <c r="Z3430" s="94"/>
      <c r="AA3430" s="89"/>
      <c r="AB3430" s="89"/>
      <c r="AC3430" s="94"/>
      <c r="AD3430" s="94">
        <f>SUM(AD3429:AD3429)</f>
        <v>1565410.6</v>
      </c>
      <c r="AE3430" s="94">
        <f>SUM(AE3429:AE3429)</f>
        <v>1565410.6</v>
      </c>
      <c r="AF3430" s="94"/>
      <c r="AG3430" s="94">
        <f>SUM(AG3429:AG3429)</f>
        <v>0</v>
      </c>
      <c r="AH3430" s="94"/>
    </row>
    <row r="3431" spans="1:34" s="73" customFormat="1" x14ac:dyDescent="0.55000000000000004">
      <c r="A3431" s="108" t="s">
        <v>4809</v>
      </c>
      <c r="B3431" s="109">
        <v>1462</v>
      </c>
      <c r="C3431" s="102">
        <v>8341</v>
      </c>
      <c r="D3431" s="90" t="s">
        <v>4810</v>
      </c>
      <c r="E3431" s="102" t="s">
        <v>34</v>
      </c>
      <c r="F3431" s="102">
        <v>17508</v>
      </c>
      <c r="G3431" s="102">
        <v>0</v>
      </c>
      <c r="H3431" s="102">
        <v>0</v>
      </c>
      <c r="I3431" s="98">
        <v>50</v>
      </c>
      <c r="J3431" s="102" t="s">
        <v>38</v>
      </c>
      <c r="K3431" s="94">
        <f>((G3431*400)+(H3431*100))+I3431</f>
        <v>50</v>
      </c>
      <c r="L3431" s="94">
        <v>600</v>
      </c>
      <c r="M3431" s="94">
        <f>K3431*L3431</f>
        <v>30000</v>
      </c>
      <c r="N3431" s="102"/>
      <c r="O3431" s="111"/>
      <c r="P3431" s="96"/>
      <c r="Q3431" s="111"/>
      <c r="R3431" s="111"/>
      <c r="S3431" s="97"/>
      <c r="T3431" s="102"/>
      <c r="U3431" s="102"/>
      <c r="V3431" s="102"/>
      <c r="W3431" s="94"/>
      <c r="X3431" s="98"/>
      <c r="Y3431" s="94"/>
      <c r="Z3431" s="94"/>
      <c r="AA3431" s="89"/>
      <c r="AB3431" s="89"/>
      <c r="AC3431" s="94"/>
      <c r="AD3431" s="94">
        <f>IF(AND(AC3431="",M3431=""),0,IF((AC3431=""),M3431,IF((M3431=""),AC3431,AC3431+M3431)))</f>
        <v>30000</v>
      </c>
      <c r="AE3431" s="94">
        <f>IF( (X3431=""),AD3431*1,AD3431*(X3431/100) )</f>
        <v>30000</v>
      </c>
      <c r="AF3431" s="94">
        <v>50000000</v>
      </c>
      <c r="AG3431" s="94">
        <f>IF((AF3431-AE3431) &gt; 1,0,IF((AF3431-AE3431)&lt;0,AE3431-AF3431,AF3431-AE3431))</f>
        <v>0</v>
      </c>
      <c r="AH3431" s="94">
        <v>0.01</v>
      </c>
    </row>
    <row r="3432" spans="1:34" s="73" customFormat="1" x14ac:dyDescent="0.55000000000000004">
      <c r="A3432" s="108"/>
      <c r="B3432" s="109"/>
      <c r="C3432" s="102"/>
      <c r="D3432" s="90"/>
      <c r="E3432" s="102"/>
      <c r="F3432" s="102"/>
      <c r="G3432" s="102"/>
      <c r="H3432" s="102"/>
      <c r="I3432" s="98"/>
      <c r="J3432" s="102"/>
      <c r="K3432" s="94"/>
      <c r="L3432" s="94" t="s">
        <v>63</v>
      </c>
      <c r="M3432" s="94">
        <f>SUM(M3431:M3431)</f>
        <v>30000</v>
      </c>
      <c r="N3432" s="102"/>
      <c r="O3432" s="111"/>
      <c r="P3432" s="96"/>
      <c r="Q3432" s="111"/>
      <c r="R3432" s="111"/>
      <c r="S3432" s="97"/>
      <c r="T3432" s="102"/>
      <c r="U3432" s="102"/>
      <c r="V3432" s="102"/>
      <c r="W3432" s="94"/>
      <c r="X3432" s="98"/>
      <c r="Y3432" s="94"/>
      <c r="Z3432" s="94"/>
      <c r="AA3432" s="89"/>
      <c r="AB3432" s="89"/>
      <c r="AC3432" s="94"/>
      <c r="AD3432" s="94">
        <f>SUM(AD3431:AD3431)</f>
        <v>30000</v>
      </c>
      <c r="AE3432" s="94">
        <f>SUM(AE3431:AE3431)</f>
        <v>30000</v>
      </c>
      <c r="AF3432" s="94"/>
      <c r="AG3432" s="94">
        <f>SUM(AG3431:AG3431)</f>
        <v>0</v>
      </c>
      <c r="AH3432" s="94"/>
    </row>
    <row r="3433" spans="1:34" s="73" customFormat="1" x14ac:dyDescent="0.55000000000000004">
      <c r="A3433" s="108" t="s">
        <v>4811</v>
      </c>
      <c r="B3433" s="109">
        <v>1463</v>
      </c>
      <c r="C3433" s="102">
        <v>9658</v>
      </c>
      <c r="D3433" s="90" t="s">
        <v>4812</v>
      </c>
      <c r="E3433" s="102" t="s">
        <v>34</v>
      </c>
      <c r="F3433" s="102">
        <v>8629</v>
      </c>
      <c r="G3433" s="102">
        <v>2</v>
      </c>
      <c r="H3433" s="102">
        <v>1</v>
      </c>
      <c r="I3433" s="98">
        <v>97</v>
      </c>
      <c r="J3433" s="102" t="s">
        <v>38</v>
      </c>
      <c r="K3433" s="94">
        <f>((G3433*400)+(H3433*100))+I3433</f>
        <v>997</v>
      </c>
      <c r="L3433" s="94">
        <v>5400</v>
      </c>
      <c r="M3433" s="94">
        <f>K3433*L3433</f>
        <v>5383800</v>
      </c>
      <c r="N3433" s="102"/>
      <c r="O3433" s="111"/>
      <c r="P3433" s="96"/>
      <c r="Q3433" s="111"/>
      <c r="R3433" s="111"/>
      <c r="S3433" s="97"/>
      <c r="T3433" s="102"/>
      <c r="U3433" s="102"/>
      <c r="V3433" s="102"/>
      <c r="W3433" s="94"/>
      <c r="X3433" s="98"/>
      <c r="Y3433" s="94"/>
      <c r="Z3433" s="94"/>
      <c r="AA3433" s="89"/>
      <c r="AB3433" s="89"/>
      <c r="AC3433" s="94"/>
      <c r="AD3433" s="94">
        <f>IF(AND(AC3433="",M3433=""),0,IF((AC3433=""),M3433,IF((M3433=""),AC3433,AC3433+M3433)))</f>
        <v>5383800</v>
      </c>
      <c r="AE3433" s="94">
        <f>IF( (X3433=""),AD3433*1,AD3433*(X3433/100) )</f>
        <v>5383800</v>
      </c>
      <c r="AF3433" s="94">
        <v>50000000</v>
      </c>
      <c r="AG3433" s="94">
        <f>IF((AF3433-AE3433) &gt; 1,0,IF((AF3433-AE3433)&lt;0,AE3433-AF3433,AF3433-AE3433))</f>
        <v>0</v>
      </c>
      <c r="AH3433" s="94">
        <v>0.01</v>
      </c>
    </row>
    <row r="3434" spans="1:34" s="73" customFormat="1" x14ac:dyDescent="0.55000000000000004">
      <c r="A3434" s="108"/>
      <c r="B3434" s="109">
        <v>1464</v>
      </c>
      <c r="C3434" s="102">
        <v>9657</v>
      </c>
      <c r="D3434" s="90" t="s">
        <v>4813</v>
      </c>
      <c r="E3434" s="102" t="s">
        <v>34</v>
      </c>
      <c r="F3434" s="102">
        <v>8679</v>
      </c>
      <c r="G3434" s="102">
        <v>1</v>
      </c>
      <c r="H3434" s="102">
        <v>3</v>
      </c>
      <c r="I3434" s="98">
        <v>90</v>
      </c>
      <c r="J3434" s="102" t="s">
        <v>38</v>
      </c>
      <c r="K3434" s="94">
        <f>((G3434*400)+(H3434*100))+I3434</f>
        <v>790</v>
      </c>
      <c r="L3434" s="94">
        <v>5400</v>
      </c>
      <c r="M3434" s="94">
        <f>K3434*L3434</f>
        <v>4266000</v>
      </c>
      <c r="N3434" s="102"/>
      <c r="O3434" s="111"/>
      <c r="P3434" s="96"/>
      <c r="Q3434" s="111"/>
      <c r="R3434" s="111"/>
      <c r="S3434" s="97"/>
      <c r="T3434" s="102"/>
      <c r="U3434" s="102"/>
      <c r="V3434" s="102"/>
      <c r="W3434" s="94"/>
      <c r="X3434" s="98"/>
      <c r="Y3434" s="94"/>
      <c r="Z3434" s="94"/>
      <c r="AA3434" s="89"/>
      <c r="AB3434" s="89"/>
      <c r="AC3434" s="94"/>
      <c r="AD3434" s="94">
        <f>IF(AND(AC3434="",M3434=""),0,IF((AC3434=""),M3434,IF((M3434=""),AC3434,AC3434+M3434)))</f>
        <v>4266000</v>
      </c>
      <c r="AE3434" s="94">
        <f>IF( (X3434=""),AD3434*1,AD3434*(X3434/100) )</f>
        <v>4266000</v>
      </c>
      <c r="AF3434" s="94">
        <v>50000000</v>
      </c>
      <c r="AG3434" s="94">
        <f>IF((AF3434-AE3434) &gt; 1,0,IF((AF3434-AE3434)&lt;0,AE3434-AF3434,AF3434-AE3434))</f>
        <v>0</v>
      </c>
      <c r="AH3434" s="94">
        <v>0.01</v>
      </c>
    </row>
    <row r="3435" spans="1:34" s="73" customFormat="1" x14ac:dyDescent="0.55000000000000004">
      <c r="A3435" s="108"/>
      <c r="B3435" s="109"/>
      <c r="C3435" s="102"/>
      <c r="D3435" s="90"/>
      <c r="E3435" s="102"/>
      <c r="F3435" s="102"/>
      <c r="G3435" s="102"/>
      <c r="H3435" s="102"/>
      <c r="I3435" s="98"/>
      <c r="J3435" s="102"/>
      <c r="K3435" s="94"/>
      <c r="L3435" s="94" t="s">
        <v>63</v>
      </c>
      <c r="M3435" s="94">
        <f>SUM(M3433:M3434)</f>
        <v>9649800</v>
      </c>
      <c r="N3435" s="102"/>
      <c r="O3435" s="111"/>
      <c r="P3435" s="96"/>
      <c r="Q3435" s="111"/>
      <c r="R3435" s="111"/>
      <c r="S3435" s="97"/>
      <c r="T3435" s="102"/>
      <c r="U3435" s="102"/>
      <c r="V3435" s="102"/>
      <c r="W3435" s="94"/>
      <c r="X3435" s="98"/>
      <c r="Y3435" s="94"/>
      <c r="Z3435" s="94"/>
      <c r="AA3435" s="89"/>
      <c r="AB3435" s="89"/>
      <c r="AC3435" s="94"/>
      <c r="AD3435" s="94">
        <f>SUM(AD3433:AD3434)</f>
        <v>9649800</v>
      </c>
      <c r="AE3435" s="94">
        <f>SUM(AE3433:AE3434)</f>
        <v>9649800</v>
      </c>
      <c r="AF3435" s="94"/>
      <c r="AG3435" s="94">
        <f>SUM(AG3433:AG3434)</f>
        <v>0</v>
      </c>
      <c r="AH3435" s="94"/>
    </row>
    <row r="3436" spans="1:34" s="73" customFormat="1" x14ac:dyDescent="0.55000000000000004">
      <c r="A3436" s="108" t="s">
        <v>4814</v>
      </c>
      <c r="B3436" s="109">
        <v>1465</v>
      </c>
      <c r="C3436" s="102">
        <v>6580</v>
      </c>
      <c r="D3436" s="90" t="s">
        <v>4815</v>
      </c>
      <c r="E3436" s="102" t="s">
        <v>34</v>
      </c>
      <c r="F3436" s="102">
        <v>23140</v>
      </c>
      <c r="G3436" s="102">
        <v>0</v>
      </c>
      <c r="H3436" s="102">
        <v>0</v>
      </c>
      <c r="I3436" s="98">
        <v>56</v>
      </c>
      <c r="J3436" s="102" t="s">
        <v>68</v>
      </c>
      <c r="K3436" s="94">
        <f>((G3436*400)+(H3436*100))+I3436</f>
        <v>56</v>
      </c>
      <c r="L3436" s="94">
        <v>225</v>
      </c>
      <c r="M3436" s="94">
        <f>K3436*L3436</f>
        <v>12600</v>
      </c>
      <c r="N3436" s="102"/>
      <c r="O3436" s="111"/>
      <c r="P3436" s="96"/>
      <c r="Q3436" s="111"/>
      <c r="R3436" s="111"/>
      <c r="S3436" s="97"/>
      <c r="T3436" s="102"/>
      <c r="U3436" s="102"/>
      <c r="V3436" s="102"/>
      <c r="W3436" s="94"/>
      <c r="X3436" s="98"/>
      <c r="Y3436" s="94"/>
      <c r="Z3436" s="94"/>
      <c r="AA3436" s="89"/>
      <c r="AB3436" s="89"/>
      <c r="AC3436" s="94"/>
      <c r="AD3436" s="94">
        <f>IF(AND(AC3436="",M3436=""),0,IF((AC3436=""),M3436,IF((M3436=""),AC3436,AC3436+M3436)))</f>
        <v>12600</v>
      </c>
      <c r="AE3436" s="94">
        <f>IF( (X3436=""),AD3436*1,AD3436*(X3436/100) )</f>
        <v>12600</v>
      </c>
      <c r="AF3436" s="94">
        <v>0</v>
      </c>
      <c r="AG3436" s="94">
        <f>IF((AF3436-AE3436) &gt; 1,0,IF((AF3436-AE3436)&lt;0,AE3436-AF3436,AF3436-AE3436))</f>
        <v>12600</v>
      </c>
      <c r="AH3436" s="94">
        <v>0.3</v>
      </c>
    </row>
    <row r="3437" spans="1:34" s="73" customFormat="1" x14ac:dyDescent="0.55000000000000004">
      <c r="A3437" s="108"/>
      <c r="B3437" s="109"/>
      <c r="C3437" s="102"/>
      <c r="D3437" s="90"/>
      <c r="E3437" s="102"/>
      <c r="F3437" s="102"/>
      <c r="G3437" s="102"/>
      <c r="H3437" s="102"/>
      <c r="I3437" s="98"/>
      <c r="J3437" s="102"/>
      <c r="K3437" s="94"/>
      <c r="L3437" s="94" t="s">
        <v>63</v>
      </c>
      <c r="M3437" s="94">
        <f>SUM(M3436:M3436)</f>
        <v>12600</v>
      </c>
      <c r="N3437" s="102"/>
      <c r="O3437" s="111"/>
      <c r="P3437" s="96"/>
      <c r="Q3437" s="111"/>
      <c r="R3437" s="111"/>
      <c r="S3437" s="97"/>
      <c r="T3437" s="102"/>
      <c r="U3437" s="102"/>
      <c r="V3437" s="102"/>
      <c r="W3437" s="94"/>
      <c r="X3437" s="98"/>
      <c r="Y3437" s="94"/>
      <c r="Z3437" s="94"/>
      <c r="AA3437" s="89"/>
      <c r="AB3437" s="89"/>
      <c r="AC3437" s="94"/>
      <c r="AD3437" s="94">
        <f>SUM(AD3436:AD3436)</f>
        <v>12600</v>
      </c>
      <c r="AE3437" s="94">
        <f>SUM(AE3436:AE3436)</f>
        <v>12600</v>
      </c>
      <c r="AF3437" s="94"/>
      <c r="AG3437" s="94">
        <f>SUM(AG3436:AG3436)</f>
        <v>12600</v>
      </c>
      <c r="AH3437" s="94"/>
    </row>
    <row r="3438" spans="1:34" s="73" customFormat="1" x14ac:dyDescent="0.55000000000000004">
      <c r="A3438" s="108" t="s">
        <v>4816</v>
      </c>
      <c r="B3438" s="109">
        <v>1466</v>
      </c>
      <c r="C3438" s="102">
        <v>6981</v>
      </c>
      <c r="D3438" s="90" t="s">
        <v>4817</v>
      </c>
      <c r="E3438" s="102" t="s">
        <v>34</v>
      </c>
      <c r="F3438" s="102">
        <v>23679</v>
      </c>
      <c r="G3438" s="102">
        <v>0</v>
      </c>
      <c r="H3438" s="102">
        <v>0</v>
      </c>
      <c r="I3438" s="98">
        <v>57</v>
      </c>
      <c r="J3438" s="102" t="s">
        <v>38</v>
      </c>
      <c r="K3438" s="94">
        <f>((G3438*400)+(H3438*100))+I3438</f>
        <v>57</v>
      </c>
      <c r="L3438" s="94">
        <v>850</v>
      </c>
      <c r="M3438" s="94">
        <f>K3438*L3438</f>
        <v>48450</v>
      </c>
      <c r="N3438" s="102"/>
      <c r="O3438" s="111"/>
      <c r="P3438" s="96"/>
      <c r="Q3438" s="111"/>
      <c r="R3438" s="111"/>
      <c r="S3438" s="97"/>
      <c r="T3438" s="102"/>
      <c r="U3438" s="102"/>
      <c r="V3438" s="102"/>
      <c r="W3438" s="94"/>
      <c r="X3438" s="98"/>
      <c r="Y3438" s="94"/>
      <c r="Z3438" s="94"/>
      <c r="AA3438" s="89"/>
      <c r="AB3438" s="89"/>
      <c r="AC3438" s="94"/>
      <c r="AD3438" s="94">
        <f>IF(AND(AC3438="",M3438=""),0,IF((AC3438=""),M3438,IF((M3438=""),AC3438,AC3438+M3438)))</f>
        <v>48450</v>
      </c>
      <c r="AE3438" s="94">
        <f>IF( (X3438=""),AD3438*1,AD3438*(X3438/100) )</f>
        <v>48450</v>
      </c>
      <c r="AF3438" s="94">
        <v>50000000</v>
      </c>
      <c r="AG3438" s="94">
        <f>IF((AF3438-AE3438) &gt; 1,0,IF((AF3438-AE3438)&lt;0,AE3438-AF3438,AF3438-AE3438))</f>
        <v>0</v>
      </c>
      <c r="AH3438" s="94">
        <v>0.01</v>
      </c>
    </row>
    <row r="3439" spans="1:34" s="73" customFormat="1" x14ac:dyDescent="0.55000000000000004">
      <c r="A3439" s="108"/>
      <c r="B3439" s="109"/>
      <c r="C3439" s="102"/>
      <c r="D3439" s="90"/>
      <c r="E3439" s="102"/>
      <c r="F3439" s="102"/>
      <c r="G3439" s="102"/>
      <c r="H3439" s="102"/>
      <c r="I3439" s="98"/>
      <c r="J3439" s="102"/>
      <c r="K3439" s="94"/>
      <c r="L3439" s="94" t="s">
        <v>63</v>
      </c>
      <c r="M3439" s="94">
        <f>SUM(M3438:M3438)</f>
        <v>48450</v>
      </c>
      <c r="N3439" s="102"/>
      <c r="O3439" s="111"/>
      <c r="P3439" s="96"/>
      <c r="Q3439" s="111"/>
      <c r="R3439" s="111"/>
      <c r="S3439" s="97"/>
      <c r="T3439" s="102"/>
      <c r="U3439" s="102"/>
      <c r="V3439" s="102"/>
      <c r="W3439" s="94"/>
      <c r="X3439" s="98"/>
      <c r="Y3439" s="94"/>
      <c r="Z3439" s="94"/>
      <c r="AA3439" s="89"/>
      <c r="AB3439" s="89"/>
      <c r="AC3439" s="94"/>
      <c r="AD3439" s="94">
        <f>SUM(AD3438:AD3438)</f>
        <v>48450</v>
      </c>
      <c r="AE3439" s="94">
        <f>SUM(AE3438:AE3438)</f>
        <v>48450</v>
      </c>
      <c r="AF3439" s="94"/>
      <c r="AG3439" s="94">
        <f>SUM(AG3438:AG3438)</f>
        <v>0</v>
      </c>
      <c r="AH3439" s="94"/>
    </row>
    <row r="3440" spans="1:34" s="99" customFormat="1" x14ac:dyDescent="0.55000000000000004">
      <c r="A3440" s="107" t="s">
        <v>4819</v>
      </c>
      <c r="B3440" s="161">
        <v>1643</v>
      </c>
      <c r="C3440" s="161">
        <v>8221</v>
      </c>
      <c r="D3440" s="162" t="s">
        <v>4820</v>
      </c>
      <c r="E3440" s="350" t="s">
        <v>67</v>
      </c>
      <c r="F3440" s="161">
        <v>1318</v>
      </c>
      <c r="G3440" s="161">
        <v>2</v>
      </c>
      <c r="H3440" s="161">
        <v>3</v>
      </c>
      <c r="I3440" s="163">
        <v>80</v>
      </c>
      <c r="J3440" s="161" t="s">
        <v>38</v>
      </c>
      <c r="K3440" s="121">
        <f>((G3440*400)+(H3440*100))+I3440</f>
        <v>1180</v>
      </c>
      <c r="L3440" s="121">
        <v>300</v>
      </c>
      <c r="M3440" s="121">
        <f>K3440*L3440</f>
        <v>354000</v>
      </c>
      <c r="N3440" s="161"/>
      <c r="O3440" s="164"/>
      <c r="P3440" s="165"/>
      <c r="Q3440" s="164"/>
      <c r="R3440" s="164"/>
      <c r="S3440" s="166"/>
      <c r="T3440" s="161"/>
      <c r="U3440" s="161"/>
      <c r="V3440" s="161"/>
      <c r="W3440" s="121"/>
      <c r="X3440" s="163"/>
      <c r="Y3440" s="121"/>
      <c r="Z3440" s="121"/>
      <c r="AA3440" s="167"/>
      <c r="AB3440" s="167"/>
      <c r="AC3440" s="121"/>
      <c r="AD3440" s="121">
        <f>IF(AND(AC3440="",M3440=""),0,IF((AC3440=""),M3440,IF((M3440=""),AC3440,AC3440+M3440)))</f>
        <v>354000</v>
      </c>
      <c r="AE3440" s="121">
        <f>IF( (X3440=""),AD3440*1,AD3440*(X3440/100) )</f>
        <v>354000</v>
      </c>
      <c r="AF3440" s="121">
        <v>0</v>
      </c>
      <c r="AG3440" s="121">
        <f>IF((AF3440-AE3440) &gt; 1,0,IF((AF3440-AE3440)&lt;0,AE3440-AF3440,AF3440-AE3440))</f>
        <v>354000</v>
      </c>
      <c r="AH3440" s="121">
        <v>0.01</v>
      </c>
    </row>
    <row r="3441" spans="1:34" s="99" customFormat="1" x14ac:dyDescent="0.55000000000000004">
      <c r="A3441" s="107"/>
      <c r="B3441" s="161"/>
      <c r="C3441" s="161"/>
      <c r="D3441" s="162"/>
      <c r="E3441" s="161"/>
      <c r="F3441" s="161"/>
      <c r="G3441" s="161"/>
      <c r="H3441" s="161"/>
      <c r="I3441" s="163"/>
      <c r="J3441" s="161"/>
      <c r="K3441" s="121"/>
      <c r="L3441" s="121" t="s">
        <v>63</v>
      </c>
      <c r="M3441" s="121">
        <f>SUM(M3440:M3440)</f>
        <v>354000</v>
      </c>
      <c r="N3441" s="161"/>
      <c r="O3441" s="164"/>
      <c r="P3441" s="165"/>
      <c r="Q3441" s="164"/>
      <c r="R3441" s="164"/>
      <c r="S3441" s="166"/>
      <c r="T3441" s="161"/>
      <c r="U3441" s="161"/>
      <c r="V3441" s="161"/>
      <c r="W3441" s="121"/>
      <c r="X3441" s="163"/>
      <c r="Y3441" s="121"/>
      <c r="Z3441" s="121"/>
      <c r="AA3441" s="167"/>
      <c r="AB3441" s="167"/>
      <c r="AC3441" s="121"/>
      <c r="AD3441" s="121"/>
      <c r="AE3441" s="121">
        <f>SUM(AE3440:AE3440)</f>
        <v>354000</v>
      </c>
      <c r="AF3441" s="121"/>
      <c r="AG3441" s="121">
        <f>SUM(AG3440:AG3440)</f>
        <v>354000</v>
      </c>
      <c r="AH3441" s="121"/>
    </row>
    <row r="3442" spans="1:34" s="73" customFormat="1" x14ac:dyDescent="0.55000000000000004">
      <c r="A3442" s="108" t="s">
        <v>4821</v>
      </c>
      <c r="B3442" s="109">
        <v>1467</v>
      </c>
      <c r="C3442" s="102">
        <v>4955</v>
      </c>
      <c r="D3442" s="90" t="s">
        <v>4822</v>
      </c>
      <c r="E3442" s="102" t="s">
        <v>34</v>
      </c>
      <c r="F3442" s="102">
        <v>14757</v>
      </c>
      <c r="G3442" s="102">
        <v>1</v>
      </c>
      <c r="H3442" s="102">
        <v>2</v>
      </c>
      <c r="I3442" s="98">
        <v>59</v>
      </c>
      <c r="J3442" s="102" t="s">
        <v>38</v>
      </c>
      <c r="K3442" s="94">
        <f>((G3442*400)+(H3442*100))+I3442</f>
        <v>659</v>
      </c>
      <c r="L3442" s="94">
        <v>225</v>
      </c>
      <c r="M3442" s="94">
        <f>K3442*L3442</f>
        <v>148275</v>
      </c>
      <c r="N3442" s="102"/>
      <c r="O3442" s="111"/>
      <c r="P3442" s="96"/>
      <c r="Q3442" s="111"/>
      <c r="R3442" s="111"/>
      <c r="S3442" s="97"/>
      <c r="T3442" s="102"/>
      <c r="U3442" s="102"/>
      <c r="V3442" s="102"/>
      <c r="W3442" s="94"/>
      <c r="X3442" s="98"/>
      <c r="Y3442" s="94"/>
      <c r="Z3442" s="94"/>
      <c r="AA3442" s="89"/>
      <c r="AB3442" s="89"/>
      <c r="AC3442" s="94"/>
      <c r="AD3442" s="94">
        <f>IF(AND(AC3442="",M3442=""),0,IF((AC3442=""),M3442,IF((M3442=""),AC3442,AC3442+M3442)))</f>
        <v>148275</v>
      </c>
      <c r="AE3442" s="94">
        <f>IF( (X3442=""),AD3442*1,AD3442*(X3442/100) )</f>
        <v>148275</v>
      </c>
      <c r="AF3442" s="94">
        <v>50000000</v>
      </c>
      <c r="AG3442" s="94">
        <f>IF((AF3442-AE3442) &gt; 1,0,IF((AF3442-AE3442)&lt;0,AE3442-AF3442,AF3442-AE3442))</f>
        <v>0</v>
      </c>
      <c r="AH3442" s="94">
        <v>0.01</v>
      </c>
    </row>
    <row r="3443" spans="1:34" s="73" customFormat="1" x14ac:dyDescent="0.55000000000000004">
      <c r="A3443" s="108"/>
      <c r="B3443" s="109"/>
      <c r="C3443" s="102"/>
      <c r="D3443" s="90"/>
      <c r="E3443" s="102"/>
      <c r="F3443" s="102"/>
      <c r="G3443" s="102"/>
      <c r="H3443" s="102"/>
      <c r="I3443" s="98"/>
      <c r="J3443" s="102"/>
      <c r="K3443" s="94"/>
      <c r="L3443" s="94" t="s">
        <v>63</v>
      </c>
      <c r="M3443" s="94">
        <f>SUM(M3442:M3442)</f>
        <v>148275</v>
      </c>
      <c r="N3443" s="102"/>
      <c r="O3443" s="111"/>
      <c r="P3443" s="96"/>
      <c r="Q3443" s="111"/>
      <c r="R3443" s="111"/>
      <c r="S3443" s="97"/>
      <c r="T3443" s="102"/>
      <c r="U3443" s="102"/>
      <c r="V3443" s="102"/>
      <c r="W3443" s="94"/>
      <c r="X3443" s="98"/>
      <c r="Y3443" s="94"/>
      <c r="Z3443" s="94"/>
      <c r="AA3443" s="89"/>
      <c r="AB3443" s="89"/>
      <c r="AC3443" s="94"/>
      <c r="AD3443" s="94">
        <f>SUM(AD3442:AD3442)</f>
        <v>148275</v>
      </c>
      <c r="AE3443" s="94">
        <f>SUM(AE3442:AE3442)</f>
        <v>148275</v>
      </c>
      <c r="AF3443" s="94"/>
      <c r="AG3443" s="94">
        <f>SUM(AG3442:AG3442)</f>
        <v>0</v>
      </c>
      <c r="AH3443" s="94"/>
    </row>
    <row r="3444" spans="1:34" s="99" customFormat="1" x14ac:dyDescent="0.55000000000000004">
      <c r="A3444" s="107" t="s">
        <v>2024</v>
      </c>
      <c r="B3444" s="102">
        <v>1468</v>
      </c>
      <c r="C3444" s="102">
        <v>5624</v>
      </c>
      <c r="D3444" s="90" t="s">
        <v>4825</v>
      </c>
      <c r="E3444" s="102" t="s">
        <v>34</v>
      </c>
      <c r="F3444" s="102">
        <v>17574</v>
      </c>
      <c r="G3444" s="102">
        <v>1</v>
      </c>
      <c r="H3444" s="102">
        <v>1</v>
      </c>
      <c r="I3444" s="98">
        <v>50</v>
      </c>
      <c r="J3444" s="102" t="s">
        <v>35</v>
      </c>
      <c r="K3444" s="94">
        <f>((G3444*400)+(H3444*100))+I3444</f>
        <v>550</v>
      </c>
      <c r="L3444" s="94">
        <v>1800</v>
      </c>
      <c r="M3444" s="94">
        <f>K3444*L3444</f>
        <v>990000</v>
      </c>
      <c r="N3444" s="102">
        <v>1</v>
      </c>
      <c r="O3444" s="111" t="s">
        <v>4823</v>
      </c>
      <c r="P3444" s="96"/>
      <c r="Q3444" s="111" t="s">
        <v>4824</v>
      </c>
      <c r="R3444" s="111" t="s">
        <v>2036</v>
      </c>
      <c r="S3444" s="97" t="s">
        <v>4826</v>
      </c>
      <c r="T3444" s="102" t="s">
        <v>44</v>
      </c>
      <c r="U3444" s="102" t="s">
        <v>45</v>
      </c>
      <c r="V3444" s="102" t="s">
        <v>46</v>
      </c>
      <c r="W3444" s="94">
        <v>108.58</v>
      </c>
      <c r="X3444" s="98">
        <v>16.670000000000002</v>
      </c>
      <c r="Y3444" s="94">
        <v>7150</v>
      </c>
      <c r="Z3444" s="94">
        <f t="shared" ref="Z3444:Z3449" si="321">W3444*Y3444</f>
        <v>776347</v>
      </c>
      <c r="AA3444" s="89">
        <v>17</v>
      </c>
      <c r="AB3444" s="89">
        <v>24</v>
      </c>
      <c r="AC3444" s="94">
        <f t="shared" ref="AC3444:AC3449" si="322">(Z3444*(100-AB3444))/100</f>
        <v>590023.72</v>
      </c>
      <c r="AD3444" s="94">
        <f>IF(AND(AC3444="",M3444=""),0,IF((AC3444=""),M3444, IF( (M3444=""),AC3444,SUM(AC3444:AC3449)+M3444)))</f>
        <v>4530142.3199999994</v>
      </c>
      <c r="AE3444" s="94">
        <f t="shared" ref="AE3444:AE3449" si="323">IF( (X3444=""),AD3444*1,AD3444*(X3444/100) )</f>
        <v>755174.72474400001</v>
      </c>
      <c r="AF3444" s="94">
        <v>0</v>
      </c>
      <c r="AG3444" s="94">
        <f t="shared" ref="AG3444:AG3449" si="324">IF((AF3444-AE3444) &gt; 1,0,IF((AF3444-AE3444)&lt;0,AE3444-AF3444,AF3444-AE3444))</f>
        <v>755174.72474400001</v>
      </c>
      <c r="AH3444" s="94">
        <v>0.02</v>
      </c>
    </row>
    <row r="3445" spans="1:34" s="99" customFormat="1" x14ac:dyDescent="0.55000000000000004">
      <c r="A3445" s="107"/>
      <c r="B3445" s="102"/>
      <c r="C3445" s="102"/>
      <c r="D3445" s="90"/>
      <c r="E3445" s="102"/>
      <c r="F3445" s="102"/>
      <c r="G3445" s="102"/>
      <c r="H3445" s="102"/>
      <c r="I3445" s="98"/>
      <c r="J3445" s="102"/>
      <c r="K3445" s="94"/>
      <c r="L3445" s="94"/>
      <c r="M3445" s="94"/>
      <c r="N3445" s="102"/>
      <c r="O3445" s="111"/>
      <c r="P3445" s="96"/>
      <c r="Q3445" s="111"/>
      <c r="R3445" s="111"/>
      <c r="S3445" s="97"/>
      <c r="T3445" s="102" t="s">
        <v>44</v>
      </c>
      <c r="U3445" s="102"/>
      <c r="V3445" s="102" t="s">
        <v>52</v>
      </c>
      <c r="W3445" s="94">
        <v>108.58</v>
      </c>
      <c r="X3445" s="98">
        <v>16.670000000000002</v>
      </c>
      <c r="Y3445" s="94">
        <v>7150</v>
      </c>
      <c r="Z3445" s="94">
        <f t="shared" si="321"/>
        <v>776347</v>
      </c>
      <c r="AA3445" s="89">
        <v>17</v>
      </c>
      <c r="AB3445" s="89">
        <v>24</v>
      </c>
      <c r="AC3445" s="94">
        <f t="shared" si="322"/>
        <v>590023.72</v>
      </c>
      <c r="AD3445" s="94">
        <f>IF(AND(AC3445="",M3444=""),0,IF((AC3445=""),M3444, IF( (M3444=""),AC3445,SUM(AC3444:AC3449)+M3444)))</f>
        <v>4530142.3199999994</v>
      </c>
      <c r="AE3445" s="94">
        <f t="shared" si="323"/>
        <v>755174.72474400001</v>
      </c>
      <c r="AF3445" s="94">
        <v>0</v>
      </c>
      <c r="AG3445" s="94">
        <f t="shared" si="324"/>
        <v>755174.72474400001</v>
      </c>
      <c r="AH3445" s="94">
        <v>0.02</v>
      </c>
    </row>
    <row r="3446" spans="1:34" s="99" customFormat="1" x14ac:dyDescent="0.55000000000000004">
      <c r="A3446" s="107"/>
      <c r="B3446" s="102"/>
      <c r="C3446" s="102"/>
      <c r="D3446" s="90"/>
      <c r="E3446" s="102"/>
      <c r="F3446" s="102"/>
      <c r="G3446" s="102"/>
      <c r="H3446" s="102"/>
      <c r="I3446" s="98"/>
      <c r="J3446" s="102"/>
      <c r="K3446" s="94"/>
      <c r="L3446" s="94"/>
      <c r="M3446" s="94"/>
      <c r="N3446" s="102">
        <v>2</v>
      </c>
      <c r="O3446" s="111" t="s">
        <v>4823</v>
      </c>
      <c r="P3446" s="96"/>
      <c r="Q3446" s="111" t="s">
        <v>4824</v>
      </c>
      <c r="R3446" s="111" t="s">
        <v>2036</v>
      </c>
      <c r="S3446" s="97" t="s">
        <v>4827</v>
      </c>
      <c r="T3446" s="102" t="s">
        <v>44</v>
      </c>
      <c r="U3446" s="102" t="s">
        <v>45</v>
      </c>
      <c r="V3446" s="102" t="s">
        <v>46</v>
      </c>
      <c r="W3446" s="94">
        <v>108.58</v>
      </c>
      <c r="X3446" s="98">
        <v>16.670000000000002</v>
      </c>
      <c r="Y3446" s="94">
        <v>7150</v>
      </c>
      <c r="Z3446" s="94">
        <f t="shared" si="321"/>
        <v>776347</v>
      </c>
      <c r="AA3446" s="89">
        <v>17</v>
      </c>
      <c r="AB3446" s="89">
        <v>24</v>
      </c>
      <c r="AC3446" s="94">
        <f t="shared" si="322"/>
        <v>590023.72</v>
      </c>
      <c r="AD3446" s="94">
        <f>IF(AND(AC3446="",M3444=""),0,IF((AC3446=""),M3444, IF( (M3444=""),AC3446,SUM(AC3444:AC3449)+M3444)))</f>
        <v>4530142.3199999994</v>
      </c>
      <c r="AE3446" s="94">
        <f t="shared" si="323"/>
        <v>755174.72474400001</v>
      </c>
      <c r="AF3446" s="94">
        <v>0</v>
      </c>
      <c r="AG3446" s="94">
        <f t="shared" si="324"/>
        <v>755174.72474400001</v>
      </c>
      <c r="AH3446" s="94">
        <v>0.02</v>
      </c>
    </row>
    <row r="3447" spans="1:34" s="99" customFormat="1" x14ac:dyDescent="0.55000000000000004">
      <c r="A3447" s="107"/>
      <c r="B3447" s="102"/>
      <c r="C3447" s="102"/>
      <c r="D3447" s="90"/>
      <c r="E3447" s="102"/>
      <c r="F3447" s="102"/>
      <c r="G3447" s="102"/>
      <c r="H3447" s="102"/>
      <c r="I3447" s="98"/>
      <c r="J3447" s="102"/>
      <c r="K3447" s="94"/>
      <c r="L3447" s="94"/>
      <c r="M3447" s="94"/>
      <c r="N3447" s="102"/>
      <c r="O3447" s="111"/>
      <c r="P3447" s="96"/>
      <c r="Q3447" s="111"/>
      <c r="R3447" s="111"/>
      <c r="S3447" s="97"/>
      <c r="T3447" s="102" t="s">
        <v>44</v>
      </c>
      <c r="U3447" s="102"/>
      <c r="V3447" s="102" t="s">
        <v>52</v>
      </c>
      <c r="W3447" s="94">
        <v>108.58</v>
      </c>
      <c r="X3447" s="98">
        <v>16.670000000000002</v>
      </c>
      <c r="Y3447" s="94">
        <v>7150</v>
      </c>
      <c r="Z3447" s="94">
        <f t="shared" si="321"/>
        <v>776347</v>
      </c>
      <c r="AA3447" s="89">
        <v>17</v>
      </c>
      <c r="AB3447" s="89">
        <v>24</v>
      </c>
      <c r="AC3447" s="94">
        <f t="shared" si="322"/>
        <v>590023.72</v>
      </c>
      <c r="AD3447" s="94">
        <f>IF(AND(AC3447="",M3444=""),0,IF((AC3447=""),M3444, IF( (M3444=""),AC3447,SUM(AC3444:AC3449)+M3444)))</f>
        <v>4530142.3199999994</v>
      </c>
      <c r="AE3447" s="94">
        <f t="shared" si="323"/>
        <v>755174.72474400001</v>
      </c>
      <c r="AF3447" s="94">
        <v>0</v>
      </c>
      <c r="AG3447" s="94">
        <f t="shared" si="324"/>
        <v>755174.72474400001</v>
      </c>
      <c r="AH3447" s="94">
        <v>0.02</v>
      </c>
    </row>
    <row r="3448" spans="1:34" s="99" customFormat="1" x14ac:dyDescent="0.55000000000000004">
      <c r="A3448" s="107"/>
      <c r="B3448" s="102"/>
      <c r="C3448" s="102"/>
      <c r="D3448" s="90"/>
      <c r="E3448" s="102"/>
      <c r="F3448" s="102"/>
      <c r="G3448" s="102"/>
      <c r="H3448" s="102"/>
      <c r="I3448" s="98"/>
      <c r="J3448" s="102"/>
      <c r="K3448" s="94"/>
      <c r="L3448" s="94"/>
      <c r="M3448" s="94"/>
      <c r="N3448" s="102">
        <v>3</v>
      </c>
      <c r="O3448" s="111" t="s">
        <v>4823</v>
      </c>
      <c r="P3448" s="96"/>
      <c r="Q3448" s="111" t="s">
        <v>4824</v>
      </c>
      <c r="R3448" s="111" t="s">
        <v>2036</v>
      </c>
      <c r="S3448" s="97" t="s">
        <v>4828</v>
      </c>
      <c r="T3448" s="102" t="s">
        <v>44</v>
      </c>
      <c r="U3448" s="102" t="s">
        <v>45</v>
      </c>
      <c r="V3448" s="102" t="s">
        <v>46</v>
      </c>
      <c r="W3448" s="94">
        <v>108.58</v>
      </c>
      <c r="X3448" s="98">
        <v>16.670000000000002</v>
      </c>
      <c r="Y3448" s="94">
        <v>7150</v>
      </c>
      <c r="Z3448" s="94">
        <f t="shared" si="321"/>
        <v>776347</v>
      </c>
      <c r="AA3448" s="89">
        <v>17</v>
      </c>
      <c r="AB3448" s="89">
        <v>24</v>
      </c>
      <c r="AC3448" s="94">
        <f t="shared" si="322"/>
        <v>590023.72</v>
      </c>
      <c r="AD3448" s="94">
        <f>IF(AND(AC3448="",M3444=""),0,IF((AC3448=""),M3444, IF( (M3444=""),AC3448,SUM(AC3444:AC3449)+M3444)))</f>
        <v>4530142.3199999994</v>
      </c>
      <c r="AE3448" s="94">
        <f t="shared" si="323"/>
        <v>755174.72474400001</v>
      </c>
      <c r="AF3448" s="94">
        <v>0</v>
      </c>
      <c r="AG3448" s="94">
        <f t="shared" si="324"/>
        <v>755174.72474400001</v>
      </c>
      <c r="AH3448" s="94">
        <v>0.02</v>
      </c>
    </row>
    <row r="3449" spans="1:34" s="99" customFormat="1" x14ac:dyDescent="0.55000000000000004">
      <c r="A3449" s="107"/>
      <c r="B3449" s="102"/>
      <c r="C3449" s="102"/>
      <c r="D3449" s="90"/>
      <c r="E3449" s="102"/>
      <c r="F3449" s="102"/>
      <c r="G3449" s="102"/>
      <c r="H3449" s="102"/>
      <c r="I3449" s="98"/>
      <c r="J3449" s="102"/>
      <c r="K3449" s="94"/>
      <c r="L3449" s="94"/>
      <c r="M3449" s="94"/>
      <c r="N3449" s="102"/>
      <c r="O3449" s="111"/>
      <c r="P3449" s="96"/>
      <c r="Q3449" s="111"/>
      <c r="R3449" s="111"/>
      <c r="S3449" s="97"/>
      <c r="T3449" s="102" t="s">
        <v>44</v>
      </c>
      <c r="U3449" s="102"/>
      <c r="V3449" s="102" t="s">
        <v>52</v>
      </c>
      <c r="W3449" s="94">
        <v>108.58</v>
      </c>
      <c r="X3449" s="98">
        <v>16.670000000000002</v>
      </c>
      <c r="Y3449" s="94">
        <v>7150</v>
      </c>
      <c r="Z3449" s="94">
        <f t="shared" si="321"/>
        <v>776347</v>
      </c>
      <c r="AA3449" s="89">
        <v>17</v>
      </c>
      <c r="AB3449" s="89">
        <v>24</v>
      </c>
      <c r="AC3449" s="94">
        <f t="shared" si="322"/>
        <v>590023.72</v>
      </c>
      <c r="AD3449" s="94">
        <f>IF(AND(AC3449="",M3444=""),0,IF((AC3449=""),M3444, IF( (M3444=""),AC3449,SUM(AC3444:AC3449)+M3444)))</f>
        <v>4530142.3199999994</v>
      </c>
      <c r="AE3449" s="94">
        <f t="shared" si="323"/>
        <v>755174.72474400001</v>
      </c>
      <c r="AF3449" s="94">
        <v>0</v>
      </c>
      <c r="AG3449" s="94">
        <f t="shared" si="324"/>
        <v>755174.72474400001</v>
      </c>
      <c r="AH3449" s="94">
        <v>0.02</v>
      </c>
    </row>
    <row r="3450" spans="1:34" s="74" customFormat="1" x14ac:dyDescent="0.55000000000000004">
      <c r="A3450" s="108" t="s">
        <v>2024</v>
      </c>
      <c r="B3450" s="109">
        <v>1469</v>
      </c>
      <c r="C3450" s="102">
        <v>9644</v>
      </c>
      <c r="D3450" s="90"/>
      <c r="E3450" s="102" t="s">
        <v>34</v>
      </c>
      <c r="F3450" s="102">
        <v>25957</v>
      </c>
      <c r="G3450" s="102">
        <v>2</v>
      </c>
      <c r="H3450" s="102">
        <v>0</v>
      </c>
      <c r="I3450" s="98">
        <v>98</v>
      </c>
      <c r="J3450" s="102" t="s">
        <v>38</v>
      </c>
      <c r="K3450" s="94">
        <f>((G3450*400)+(H3450*100))+I3450</f>
        <v>898</v>
      </c>
      <c r="L3450" s="94">
        <v>925</v>
      </c>
      <c r="M3450" s="94">
        <f>K3450*L3450</f>
        <v>830650</v>
      </c>
      <c r="N3450" s="102"/>
      <c r="O3450" s="111"/>
      <c r="P3450" s="96"/>
      <c r="Q3450" s="111"/>
      <c r="R3450" s="111"/>
      <c r="S3450" s="97"/>
      <c r="T3450" s="102"/>
      <c r="U3450" s="102"/>
      <c r="V3450" s="102"/>
      <c r="W3450" s="94"/>
      <c r="X3450" s="98"/>
      <c r="Y3450" s="94"/>
      <c r="Z3450" s="94"/>
      <c r="AA3450" s="89"/>
      <c r="AB3450" s="89"/>
      <c r="AC3450" s="94"/>
      <c r="AD3450" s="94">
        <f>IF(AND(AC3450="",M3450=""),0,IF((AC3450=""),M3450,IF((M3450=""),AC3450,AC3450+M3450)))</f>
        <v>830650</v>
      </c>
      <c r="AE3450" s="94">
        <f>IF( (X3450=""),AD3450*1,AD3450*(X3450/100) )</f>
        <v>830650</v>
      </c>
      <c r="AF3450" s="94">
        <v>50000000</v>
      </c>
      <c r="AG3450" s="94">
        <f>IF((AF3450-AE3450) &gt; 1,0,IF((AF3450-AE3450)&lt;0,AE3450-AF3450,AF3450-AE3450))</f>
        <v>0</v>
      </c>
      <c r="AH3450" s="94">
        <v>0.01</v>
      </c>
    </row>
    <row r="3451" spans="1:34" s="74" customFormat="1" x14ac:dyDescent="0.55000000000000004">
      <c r="A3451" s="108"/>
      <c r="B3451" s="109"/>
      <c r="C3451" s="102"/>
      <c r="D3451" s="90"/>
      <c r="E3451" s="102"/>
      <c r="F3451" s="102"/>
      <c r="G3451" s="102"/>
      <c r="H3451" s="102"/>
      <c r="I3451" s="98"/>
      <c r="J3451" s="102"/>
      <c r="K3451" s="94"/>
      <c r="L3451" s="94" t="s">
        <v>63</v>
      </c>
      <c r="M3451" s="94">
        <f>SUM(M3444:M3450)</f>
        <v>1820650</v>
      </c>
      <c r="N3451" s="102"/>
      <c r="O3451" s="111"/>
      <c r="P3451" s="96"/>
      <c r="Q3451" s="111"/>
      <c r="R3451" s="111"/>
      <c r="S3451" s="97"/>
      <c r="T3451" s="102"/>
      <c r="U3451" s="102"/>
      <c r="V3451" s="102"/>
      <c r="W3451" s="94"/>
      <c r="X3451" s="98"/>
      <c r="Y3451" s="94"/>
      <c r="Z3451" s="94"/>
      <c r="AA3451" s="89"/>
      <c r="AB3451" s="89"/>
      <c r="AC3451" s="94"/>
      <c r="AD3451" s="94">
        <f>SUM(AD3444:AD3450)</f>
        <v>28011503.919999998</v>
      </c>
      <c r="AE3451" s="94">
        <f>SUM(AE3444:AE3450)</f>
        <v>5361698.348464</v>
      </c>
      <c r="AF3451" s="94"/>
      <c r="AG3451" s="94">
        <f>SUM(AG3444:AG3450)</f>
        <v>4531048.348464</v>
      </c>
      <c r="AH3451" s="94"/>
    </row>
    <row r="3452" spans="1:34" s="74" customFormat="1" x14ac:dyDescent="0.55000000000000004">
      <c r="A3452" s="108" t="s">
        <v>4831</v>
      </c>
      <c r="B3452" s="109">
        <v>1470</v>
      </c>
      <c r="C3452" s="102">
        <v>7756</v>
      </c>
      <c r="D3452" s="90" t="s">
        <v>4832</v>
      </c>
      <c r="E3452" s="102" t="s">
        <v>34</v>
      </c>
      <c r="F3452" s="102">
        <v>19620</v>
      </c>
      <c r="G3452" s="102">
        <v>0</v>
      </c>
      <c r="H3452" s="102">
        <v>1</v>
      </c>
      <c r="I3452" s="98">
        <v>2.7</v>
      </c>
      <c r="J3452" s="102" t="s">
        <v>35</v>
      </c>
      <c r="K3452" s="94">
        <f>((G3452*400)+(H3452*100))+I3452</f>
        <v>102.7</v>
      </c>
      <c r="L3452" s="94">
        <v>375</v>
      </c>
      <c r="M3452" s="94">
        <f>K3452*L3452</f>
        <v>38512.5</v>
      </c>
      <c r="N3452" s="102">
        <v>1</v>
      </c>
      <c r="O3452" s="111" t="s">
        <v>4829</v>
      </c>
      <c r="P3452" s="96"/>
      <c r="Q3452" s="111" t="s">
        <v>4830</v>
      </c>
      <c r="R3452" s="111" t="s">
        <v>4833</v>
      </c>
      <c r="S3452" s="97" t="s">
        <v>4834</v>
      </c>
      <c r="T3452" s="102" t="s">
        <v>51</v>
      </c>
      <c r="U3452" s="102" t="s">
        <v>45</v>
      </c>
      <c r="V3452" s="102" t="s">
        <v>52</v>
      </c>
      <c r="W3452" s="94">
        <v>261.63</v>
      </c>
      <c r="X3452" s="98">
        <v>100</v>
      </c>
      <c r="Y3452" s="94">
        <v>6750</v>
      </c>
      <c r="Z3452" s="94">
        <f>W3452*Y3452</f>
        <v>1766002.5</v>
      </c>
      <c r="AA3452" s="89">
        <v>6</v>
      </c>
      <c r="AB3452" s="89">
        <v>6</v>
      </c>
      <c r="AC3452" s="94">
        <f>(Z3452*(100-AB3452))/100</f>
        <v>1660042.35</v>
      </c>
      <c r="AD3452" s="94">
        <f>IF(AND(AC3452="",M3452=""),0,IF((AC3452=""),M3452, IF( (M3452=""),AC3452,AC3452+M3452)))</f>
        <v>1698554.85</v>
      </c>
      <c r="AE3452" s="94">
        <f>IF( (X3452=""),AD3452*1,( M3452+(SUM(AC3452:AC3452)) )*(X3452/100) )</f>
        <v>1698554.85</v>
      </c>
      <c r="AF3452" s="94">
        <v>50000000</v>
      </c>
      <c r="AG3452" s="94">
        <f>IF((AF3452-AE3452) &gt; 1,0,IF((AF3452-AE3452)&lt;0,AE3452-AF3452,AF3452-AE3452))</f>
        <v>0</v>
      </c>
      <c r="AH3452" s="94">
        <v>0.02</v>
      </c>
    </row>
    <row r="3453" spans="1:34" s="74" customFormat="1" x14ac:dyDescent="0.55000000000000004">
      <c r="A3453" s="108"/>
      <c r="B3453" s="109"/>
      <c r="C3453" s="102"/>
      <c r="D3453" s="90"/>
      <c r="E3453" s="102"/>
      <c r="F3453" s="102"/>
      <c r="G3453" s="102"/>
      <c r="H3453" s="102"/>
      <c r="I3453" s="98"/>
      <c r="J3453" s="102"/>
      <c r="K3453" s="94"/>
      <c r="L3453" s="94" t="s">
        <v>63</v>
      </c>
      <c r="M3453" s="94">
        <f>SUM(M3452:M3452)</f>
        <v>38512.5</v>
      </c>
      <c r="N3453" s="102"/>
      <c r="O3453" s="111"/>
      <c r="P3453" s="96"/>
      <c r="Q3453" s="111"/>
      <c r="R3453" s="111"/>
      <c r="S3453" s="97"/>
      <c r="T3453" s="102"/>
      <c r="U3453" s="102"/>
      <c r="V3453" s="102"/>
      <c r="W3453" s="94"/>
      <c r="X3453" s="98"/>
      <c r="Y3453" s="94"/>
      <c r="Z3453" s="94"/>
      <c r="AA3453" s="89"/>
      <c r="AB3453" s="89"/>
      <c r="AC3453" s="94"/>
      <c r="AD3453" s="94">
        <f>SUM(AD3452:AD3452)</f>
        <v>1698554.85</v>
      </c>
      <c r="AE3453" s="94">
        <f>SUM(AE3452:AE3452)</f>
        <v>1698554.85</v>
      </c>
      <c r="AF3453" s="94"/>
      <c r="AG3453" s="94">
        <f>SUM(AG3452:AG3452)</f>
        <v>0</v>
      </c>
      <c r="AH3453" s="94"/>
    </row>
    <row r="3454" spans="1:34" s="74" customFormat="1" x14ac:dyDescent="0.55000000000000004">
      <c r="A3454" s="108" t="s">
        <v>4837</v>
      </c>
      <c r="B3454" s="109">
        <v>1471</v>
      </c>
      <c r="C3454" s="102">
        <v>6695</v>
      </c>
      <c r="D3454" s="90" t="s">
        <v>4838</v>
      </c>
      <c r="E3454" s="102" t="s">
        <v>34</v>
      </c>
      <c r="F3454" s="102">
        <v>23208</v>
      </c>
      <c r="G3454" s="102">
        <v>0</v>
      </c>
      <c r="H3454" s="102">
        <v>2</v>
      </c>
      <c r="I3454" s="98">
        <v>30</v>
      </c>
      <c r="J3454" s="102" t="s">
        <v>35</v>
      </c>
      <c r="K3454" s="94">
        <f>((G3454*400)+(H3454*100))+I3454</f>
        <v>230</v>
      </c>
      <c r="L3454" s="94">
        <v>6000</v>
      </c>
      <c r="M3454" s="94">
        <f>K3454*L3454</f>
        <v>1380000</v>
      </c>
      <c r="N3454" s="102">
        <v>1</v>
      </c>
      <c r="O3454" s="111" t="s">
        <v>4835</v>
      </c>
      <c r="P3454" s="96"/>
      <c r="Q3454" s="111" t="s">
        <v>4836</v>
      </c>
      <c r="R3454" s="111" t="s">
        <v>4839</v>
      </c>
      <c r="S3454" s="97" t="s">
        <v>4840</v>
      </c>
      <c r="T3454" s="102" t="s">
        <v>51</v>
      </c>
      <c r="U3454" s="102" t="s">
        <v>74</v>
      </c>
      <c r="V3454" s="102" t="s">
        <v>52</v>
      </c>
      <c r="W3454" s="94">
        <v>503.73</v>
      </c>
      <c r="X3454" s="98">
        <v>100</v>
      </c>
      <c r="Y3454" s="94">
        <v>6750</v>
      </c>
      <c r="Z3454" s="94">
        <f>W3454*Y3454</f>
        <v>3400177.5</v>
      </c>
      <c r="AA3454" s="89">
        <v>21</v>
      </c>
      <c r="AB3454" s="89">
        <v>93</v>
      </c>
      <c r="AC3454" s="94">
        <f>(Z3454*(100-AB3454))/100</f>
        <v>238012.42499999999</v>
      </c>
      <c r="AD3454" s="94">
        <f>IF(AND(AC3454="",M3454=""),0,IF((AC3454=""),M3454, IF( (M3454=""),AC3454,AC3454+M3454)))</f>
        <v>1618012.425</v>
      </c>
      <c r="AE3454" s="94">
        <f>IF( (X3454=""),AD3454*1,( M3454+(SUM(AC3454:AC3454)) )*(X3454/100) )</f>
        <v>1618012.425</v>
      </c>
      <c r="AF3454" s="94">
        <v>50000000</v>
      </c>
      <c r="AG3454" s="94">
        <f>IF((AF3454-AE3454) &gt; 1,0,IF((AF3454-AE3454)&lt;0,AE3454-AF3454,AF3454-AE3454))</f>
        <v>0</v>
      </c>
      <c r="AH3454" s="94">
        <v>0.02</v>
      </c>
    </row>
    <row r="3455" spans="1:34" s="74" customFormat="1" x14ac:dyDescent="0.55000000000000004">
      <c r="A3455" s="113"/>
      <c r="B3455" s="114"/>
      <c r="C3455" s="127"/>
      <c r="D3455" s="128"/>
      <c r="E3455" s="127"/>
      <c r="F3455" s="127"/>
      <c r="G3455" s="127"/>
      <c r="H3455" s="127"/>
      <c r="I3455" s="129"/>
      <c r="J3455" s="127"/>
      <c r="K3455" s="130"/>
      <c r="L3455" s="130" t="s">
        <v>63</v>
      </c>
      <c r="M3455" s="130">
        <f>SUM(M3454:M3454)</f>
        <v>1380000</v>
      </c>
      <c r="N3455" s="127"/>
      <c r="O3455" s="131"/>
      <c r="P3455" s="132"/>
      <c r="Q3455" s="131"/>
      <c r="R3455" s="131"/>
      <c r="S3455" s="133"/>
      <c r="T3455" s="127"/>
      <c r="U3455" s="127"/>
      <c r="V3455" s="127"/>
      <c r="W3455" s="130"/>
      <c r="X3455" s="129"/>
      <c r="Y3455" s="130"/>
      <c r="Z3455" s="130"/>
      <c r="AA3455" s="134"/>
      <c r="AB3455" s="134"/>
      <c r="AC3455" s="130"/>
      <c r="AD3455" s="130">
        <f>SUM(AD3454:AD3454)</f>
        <v>1618012.425</v>
      </c>
      <c r="AE3455" s="130">
        <f>SUM(AE3454:AE3454)</f>
        <v>1618012.425</v>
      </c>
      <c r="AF3455" s="130"/>
      <c r="AG3455" s="130">
        <f>SUM(AG3454:AG3454)</f>
        <v>0</v>
      </c>
      <c r="AH3455" s="130"/>
    </row>
    <row r="3456" spans="1:34" s="173" customFormat="1" x14ac:dyDescent="0.55000000000000004">
      <c r="A3456" s="122" t="s">
        <v>2636</v>
      </c>
      <c r="B3456" s="123">
        <v>1472</v>
      </c>
      <c r="C3456" s="123">
        <v>6886</v>
      </c>
      <c r="D3456" s="135" t="s">
        <v>4843</v>
      </c>
      <c r="E3456" s="123" t="s">
        <v>34</v>
      </c>
      <c r="F3456" s="123">
        <v>23581</v>
      </c>
      <c r="G3456" s="123">
        <v>0</v>
      </c>
      <c r="H3456" s="123">
        <v>0</v>
      </c>
      <c r="I3456" s="136">
        <v>38</v>
      </c>
      <c r="J3456" s="123" t="s">
        <v>35</v>
      </c>
      <c r="K3456" s="137">
        <f>((G3456*400)+(H3456*100))+I3456</f>
        <v>38</v>
      </c>
      <c r="L3456" s="137">
        <v>8000</v>
      </c>
      <c r="M3456" s="137">
        <f>K3456*L3456</f>
        <v>304000</v>
      </c>
      <c r="N3456" s="123">
        <v>1</v>
      </c>
      <c r="O3456" s="108" t="s">
        <v>4841</v>
      </c>
      <c r="P3456" s="138"/>
      <c r="Q3456" s="108" t="s">
        <v>4842</v>
      </c>
      <c r="R3456" s="108" t="s">
        <v>2638</v>
      </c>
      <c r="S3456" s="139" t="s">
        <v>4844</v>
      </c>
      <c r="T3456" s="123" t="s">
        <v>51</v>
      </c>
      <c r="U3456" s="123" t="s">
        <v>227</v>
      </c>
      <c r="V3456" s="123" t="s">
        <v>52</v>
      </c>
      <c r="W3456" s="137">
        <v>132</v>
      </c>
      <c r="X3456" s="136">
        <v>68.75</v>
      </c>
      <c r="Y3456" s="137">
        <v>6750</v>
      </c>
      <c r="Z3456" s="137">
        <f>W3456*Y3456</f>
        <v>891000</v>
      </c>
      <c r="AA3456" s="119">
        <v>17</v>
      </c>
      <c r="AB3456" s="119">
        <v>60</v>
      </c>
      <c r="AC3456" s="137">
        <f>(Z3456*(100-AB3456))/100</f>
        <v>356400</v>
      </c>
      <c r="AD3456" s="137">
        <f>IF(AND(AC3456="",M3456=""),0,IF((AC3456=""),M3456, IF( (M3456=""),AC3456,SUM(AC3456:AC3459)+M3456)))</f>
        <v>822400</v>
      </c>
      <c r="AE3456" s="137">
        <f>IF( (X3456=""),AD3456*1,AD3456*(X3456/100) )</f>
        <v>565400</v>
      </c>
      <c r="AF3456" s="137">
        <v>50000000</v>
      </c>
      <c r="AG3456" s="137">
        <f>IF((AF3456-AE3456) &gt; 1,0,IF((AF3456-AE3456)&lt;0,AE3456-AF3456,AF3456-AE3456))</f>
        <v>0</v>
      </c>
      <c r="AH3456" s="137">
        <v>0.02</v>
      </c>
    </row>
    <row r="3457" spans="1:34" s="173" customFormat="1" x14ac:dyDescent="0.55000000000000004">
      <c r="A3457" s="122"/>
      <c r="B3457" s="123"/>
      <c r="C3457" s="123"/>
      <c r="D3457" s="135"/>
      <c r="E3457" s="123"/>
      <c r="F3457" s="123"/>
      <c r="G3457" s="123"/>
      <c r="H3457" s="123"/>
      <c r="I3457" s="136"/>
      <c r="J3457" s="123"/>
      <c r="K3457" s="137"/>
      <c r="L3457" s="137"/>
      <c r="M3457" s="137"/>
      <c r="N3457" s="123">
        <v>2</v>
      </c>
      <c r="O3457" s="108" t="s">
        <v>4841</v>
      </c>
      <c r="P3457" s="138"/>
      <c r="Q3457" s="108" t="s">
        <v>4842</v>
      </c>
      <c r="R3457" s="108" t="s">
        <v>2638</v>
      </c>
      <c r="S3457" s="139" t="s">
        <v>4845</v>
      </c>
      <c r="T3457" s="123" t="s">
        <v>51</v>
      </c>
      <c r="U3457" s="123" t="s">
        <v>227</v>
      </c>
      <c r="V3457" s="123" t="s">
        <v>75</v>
      </c>
      <c r="W3457" s="137">
        <v>60</v>
      </c>
      <c r="X3457" s="136">
        <v>31.25</v>
      </c>
      <c r="Y3457" s="137">
        <v>6750</v>
      </c>
      <c r="Z3457" s="137">
        <f>W3457*Y3457</f>
        <v>405000</v>
      </c>
      <c r="AA3457" s="119">
        <v>17</v>
      </c>
      <c r="AB3457" s="119">
        <v>60</v>
      </c>
      <c r="AC3457" s="137">
        <f>(Z3457*(100-AB3457))/100</f>
        <v>162000</v>
      </c>
      <c r="AD3457" s="137">
        <f>IF(AND(AC3457="",M3456=""),0,IF((AC3457=""),M3456, IF( (M3456=""),AC3457,SUM(AC3456:AC3459)+M3456)))</f>
        <v>822400</v>
      </c>
      <c r="AE3457" s="137">
        <f>IF( (X3457=""),AD3457*1,AD3457*(X3457/100) )</f>
        <v>257000</v>
      </c>
      <c r="AF3457" s="137">
        <v>0</v>
      </c>
      <c r="AG3457" s="137">
        <f>IF((AF3457-AE3457) &gt; 1,0,IF((AF3457-AE3457)&lt;0,AE3457-AF3457,AF3457-AE3457))</f>
        <v>257000</v>
      </c>
      <c r="AH3457" s="137">
        <v>0.3</v>
      </c>
    </row>
    <row r="3458" spans="1:34" s="173" customFormat="1" x14ac:dyDescent="0.55000000000000004">
      <c r="A3458" s="122"/>
      <c r="B3458" s="123"/>
      <c r="C3458" s="123"/>
      <c r="D3458" s="135"/>
      <c r="E3458" s="123"/>
      <c r="F3458" s="123"/>
      <c r="G3458" s="123"/>
      <c r="H3458" s="123"/>
      <c r="I3458" s="136"/>
      <c r="J3458" s="123"/>
      <c r="K3458" s="137"/>
      <c r="L3458" s="137" t="s">
        <v>63</v>
      </c>
      <c r="M3458" s="137">
        <f>SUM(M3456:M3457)</f>
        <v>304000</v>
      </c>
      <c r="N3458" s="123"/>
      <c r="O3458" s="108"/>
      <c r="P3458" s="138"/>
      <c r="Q3458" s="108"/>
      <c r="R3458" s="108"/>
      <c r="S3458" s="139"/>
      <c r="T3458" s="123"/>
      <c r="U3458" s="123"/>
      <c r="V3458" s="123"/>
      <c r="W3458" s="137"/>
      <c r="X3458" s="136"/>
      <c r="Y3458" s="137"/>
      <c r="Z3458" s="137"/>
      <c r="AA3458" s="119"/>
      <c r="AB3458" s="119"/>
      <c r="AC3458" s="137"/>
      <c r="AD3458" s="137"/>
      <c r="AE3458" s="137">
        <f>SUM(AE3456:AE3457)</f>
        <v>822400</v>
      </c>
      <c r="AF3458" s="137"/>
      <c r="AG3458" s="137">
        <f>SUM(AG3456:AG3457)</f>
        <v>257000</v>
      </c>
      <c r="AH3458" s="137"/>
    </row>
    <row r="3459" spans="1:34" s="74" customFormat="1" x14ac:dyDescent="0.55000000000000004">
      <c r="A3459" s="174" t="s">
        <v>3990</v>
      </c>
      <c r="B3459" s="141">
        <v>1473</v>
      </c>
      <c r="C3459" s="124">
        <v>6075</v>
      </c>
      <c r="D3459" s="142" t="s">
        <v>4846</v>
      </c>
      <c r="E3459" s="124" t="s">
        <v>37</v>
      </c>
      <c r="F3459" s="124">
        <v>5510</v>
      </c>
      <c r="G3459" s="124">
        <v>2</v>
      </c>
      <c r="H3459" s="124">
        <v>2</v>
      </c>
      <c r="I3459" s="143">
        <v>30</v>
      </c>
      <c r="J3459" s="124" t="s">
        <v>38</v>
      </c>
      <c r="K3459" s="144">
        <f>((G3459*400)+(H3459*100))+I3459</f>
        <v>1030</v>
      </c>
      <c r="L3459" s="144">
        <v>225</v>
      </c>
      <c r="M3459" s="144">
        <f>K3459*L3459</f>
        <v>231750</v>
      </c>
      <c r="N3459" s="124"/>
      <c r="O3459" s="145"/>
      <c r="P3459" s="146"/>
      <c r="Q3459" s="145"/>
      <c r="R3459" s="145"/>
      <c r="S3459" s="147"/>
      <c r="T3459" s="124"/>
      <c r="U3459" s="124"/>
      <c r="V3459" s="124"/>
      <c r="W3459" s="144"/>
      <c r="X3459" s="143"/>
      <c r="Y3459" s="144"/>
      <c r="Z3459" s="144"/>
      <c r="AA3459" s="148"/>
      <c r="AB3459" s="148"/>
      <c r="AC3459" s="144"/>
      <c r="AD3459" s="144">
        <f>IF(AND(AC3459="",M3459=""),0,IF((AC3459=""),M3459,IF((M3459=""),AC3459,AC3459+M3459)))</f>
        <v>231750</v>
      </c>
      <c r="AE3459" s="144">
        <f>IF( (X3459=""),AD3459*1,AD3459*(X3459/100) )</f>
        <v>231750</v>
      </c>
      <c r="AF3459" s="144">
        <v>0</v>
      </c>
      <c r="AG3459" s="144">
        <f>IF((AF3459-AE3459) &gt; 1,0,IF((AF3459-AE3459)&lt;0,AE3459-AF3459,AF3459-AE3459))</f>
        <v>231750</v>
      </c>
      <c r="AH3459" s="144">
        <v>0.01</v>
      </c>
    </row>
    <row r="3460" spans="1:34" s="74" customFormat="1" x14ac:dyDescent="0.55000000000000004">
      <c r="A3460" s="108"/>
      <c r="B3460" s="109"/>
      <c r="C3460" s="102"/>
      <c r="D3460" s="90"/>
      <c r="E3460" s="102"/>
      <c r="F3460" s="102"/>
      <c r="G3460" s="102"/>
      <c r="H3460" s="102"/>
      <c r="I3460" s="98"/>
      <c r="J3460" s="102"/>
      <c r="K3460" s="94"/>
      <c r="L3460" s="94" t="s">
        <v>63</v>
      </c>
      <c r="M3460" s="94">
        <f>SUM(M3459:M3459)</f>
        <v>231750</v>
      </c>
      <c r="N3460" s="102"/>
      <c r="O3460" s="111"/>
      <c r="P3460" s="96"/>
      <c r="Q3460" s="111"/>
      <c r="R3460" s="111"/>
      <c r="S3460" s="97"/>
      <c r="T3460" s="102"/>
      <c r="U3460" s="102"/>
      <c r="V3460" s="102"/>
      <c r="W3460" s="94"/>
      <c r="X3460" s="98"/>
      <c r="Y3460" s="94"/>
      <c r="Z3460" s="94"/>
      <c r="AA3460" s="89"/>
      <c r="AB3460" s="89"/>
      <c r="AC3460" s="94"/>
      <c r="AD3460" s="94">
        <f>SUM(AD3459:AD3459)</f>
        <v>231750</v>
      </c>
      <c r="AE3460" s="94">
        <f>SUM(AE3459:AE3459)</f>
        <v>231750</v>
      </c>
      <c r="AF3460" s="94"/>
      <c r="AG3460" s="94">
        <f>SUM(AG3459:AG3459)</f>
        <v>231750</v>
      </c>
      <c r="AH3460" s="94"/>
    </row>
    <row r="3461" spans="1:34" s="74" customFormat="1" x14ac:dyDescent="0.55000000000000004">
      <c r="A3461" s="108" t="s">
        <v>4849</v>
      </c>
      <c r="B3461" s="109">
        <v>1474</v>
      </c>
      <c r="C3461" s="102">
        <v>7044</v>
      </c>
      <c r="D3461" s="90" t="s">
        <v>4850</v>
      </c>
      <c r="E3461" s="102" t="s">
        <v>34</v>
      </c>
      <c r="F3461" s="102">
        <v>20402</v>
      </c>
      <c r="G3461" s="102">
        <v>0</v>
      </c>
      <c r="H3461" s="102">
        <v>1</v>
      </c>
      <c r="I3461" s="98">
        <v>12</v>
      </c>
      <c r="J3461" s="102" t="s">
        <v>35</v>
      </c>
      <c r="K3461" s="94">
        <f>((G3461*400)+(H3461*100))+I3461</f>
        <v>112</v>
      </c>
      <c r="L3461" s="94">
        <v>850</v>
      </c>
      <c r="M3461" s="94">
        <f>K3461*L3461</f>
        <v>95200</v>
      </c>
      <c r="N3461" s="102">
        <v>1</v>
      </c>
      <c r="O3461" s="111" t="s">
        <v>4847</v>
      </c>
      <c r="P3461" s="96">
        <v>3570800359900</v>
      </c>
      <c r="Q3461" s="111" t="s">
        <v>4848</v>
      </c>
      <c r="R3461" s="111" t="s">
        <v>4851</v>
      </c>
      <c r="S3461" s="97" t="s">
        <v>4852</v>
      </c>
      <c r="T3461" s="102" t="s">
        <v>51</v>
      </c>
      <c r="U3461" s="102" t="s">
        <v>45</v>
      </c>
      <c r="V3461" s="102" t="s">
        <v>52</v>
      </c>
      <c r="W3461" s="94">
        <v>235.6</v>
      </c>
      <c r="X3461" s="98">
        <v>100</v>
      </c>
      <c r="Y3461" s="94">
        <v>6750</v>
      </c>
      <c r="Z3461" s="94">
        <f>W3461*Y3461</f>
        <v>1590300</v>
      </c>
      <c r="AA3461" s="89">
        <v>21</v>
      </c>
      <c r="AB3461" s="89">
        <v>32</v>
      </c>
      <c r="AC3461" s="94">
        <f>(Z3461*(100-AB3461))/100</f>
        <v>1081404</v>
      </c>
      <c r="AD3461" s="94">
        <f>IF(AND(AC3461="",M3461=""),0,IF((AC3461=""),M3461, IF( (M3461=""),AC3461,AC3461+M3461)))</f>
        <v>1176604</v>
      </c>
      <c r="AE3461" s="94">
        <f>IF( (X3461=""),AD3461*1,( M3461+(SUM(AC3461:AC3461)) )*(X3461/100) )</f>
        <v>1176604</v>
      </c>
      <c r="AF3461" s="94">
        <v>50000000</v>
      </c>
      <c r="AG3461" s="94">
        <f>IF((AF3461-AE3461) &gt; 1,0,IF((AF3461-AE3461)&lt;0,AE3461-AF3461,AF3461-AE3461))</f>
        <v>0</v>
      </c>
      <c r="AH3461" s="94">
        <v>0.02</v>
      </c>
    </row>
    <row r="3462" spans="1:34" s="74" customFormat="1" x14ac:dyDescent="0.55000000000000004">
      <c r="A3462" s="108"/>
      <c r="B3462" s="109"/>
      <c r="C3462" s="102"/>
      <c r="D3462" s="90"/>
      <c r="E3462" s="102"/>
      <c r="F3462" s="102"/>
      <c r="G3462" s="102"/>
      <c r="H3462" s="102"/>
      <c r="I3462" s="98"/>
      <c r="J3462" s="102"/>
      <c r="K3462" s="94"/>
      <c r="L3462" s="94" t="s">
        <v>63</v>
      </c>
      <c r="M3462" s="94">
        <f>SUM(M3461:M3461)</f>
        <v>95200</v>
      </c>
      <c r="N3462" s="102"/>
      <c r="O3462" s="111"/>
      <c r="P3462" s="96"/>
      <c r="Q3462" s="111"/>
      <c r="R3462" s="111"/>
      <c r="S3462" s="97"/>
      <c r="T3462" s="102"/>
      <c r="U3462" s="102"/>
      <c r="V3462" s="102"/>
      <c r="W3462" s="94"/>
      <c r="X3462" s="98"/>
      <c r="Y3462" s="94"/>
      <c r="Z3462" s="94"/>
      <c r="AA3462" s="89"/>
      <c r="AB3462" s="89"/>
      <c r="AC3462" s="94"/>
      <c r="AD3462" s="94">
        <f>SUM(AD3461:AD3461)</f>
        <v>1176604</v>
      </c>
      <c r="AE3462" s="94">
        <f>SUM(AE3461:AE3461)</f>
        <v>1176604</v>
      </c>
      <c r="AF3462" s="94"/>
      <c r="AG3462" s="94">
        <f>SUM(AG3461:AG3461)</f>
        <v>0</v>
      </c>
      <c r="AH3462" s="94"/>
    </row>
    <row r="3463" spans="1:34" s="74" customFormat="1" x14ac:dyDescent="0.55000000000000004">
      <c r="A3463" s="108" t="s">
        <v>4855</v>
      </c>
      <c r="B3463" s="109">
        <v>1475</v>
      </c>
      <c r="C3463" s="102">
        <v>5569</v>
      </c>
      <c r="D3463" s="90" t="s">
        <v>4856</v>
      </c>
      <c r="E3463" s="102" t="s">
        <v>34</v>
      </c>
      <c r="F3463" s="102">
        <v>10216</v>
      </c>
      <c r="G3463" s="102">
        <v>0</v>
      </c>
      <c r="H3463" s="102">
        <v>0</v>
      </c>
      <c r="I3463" s="98">
        <v>62</v>
      </c>
      <c r="J3463" s="102" t="s">
        <v>35</v>
      </c>
      <c r="K3463" s="94">
        <f>((G3463*400)+(H3463*100))+I3463</f>
        <v>62</v>
      </c>
      <c r="L3463" s="94">
        <v>2425</v>
      </c>
      <c r="M3463" s="94">
        <f>K3463*L3463</f>
        <v>150350</v>
      </c>
      <c r="N3463" s="102">
        <v>1</v>
      </c>
      <c r="O3463" s="111" t="s">
        <v>4853</v>
      </c>
      <c r="P3463" s="96">
        <v>3570800001290</v>
      </c>
      <c r="Q3463" s="111" t="s">
        <v>4854</v>
      </c>
      <c r="R3463" s="111" t="s">
        <v>4857</v>
      </c>
      <c r="S3463" s="97" t="s">
        <v>4858</v>
      </c>
      <c r="T3463" s="102" t="s">
        <v>51</v>
      </c>
      <c r="U3463" s="102" t="s">
        <v>227</v>
      </c>
      <c r="V3463" s="102" t="s">
        <v>52</v>
      </c>
      <c r="W3463" s="94">
        <v>400</v>
      </c>
      <c r="X3463" s="98">
        <v>96.39</v>
      </c>
      <c r="Y3463" s="94">
        <v>6750</v>
      </c>
      <c r="Z3463" s="94">
        <f>W3463*Y3463</f>
        <v>2700000</v>
      </c>
      <c r="AA3463" s="89">
        <v>11</v>
      </c>
      <c r="AB3463" s="89">
        <v>34</v>
      </c>
      <c r="AC3463" s="94">
        <f>(Z3463*(100-AB3463))/100</f>
        <v>1782000</v>
      </c>
      <c r="AD3463" s="94">
        <f>IF(AND(AC3463="",M3463=""),0,IF((AC3463=""),M3463, IF( (M3463=""),AC3463,AC3463+M3463)))</f>
        <v>1932350</v>
      </c>
      <c r="AE3463" s="94">
        <f>IF( (X3463=""),AD3463*1,( M3463+(SUM(AC3463:AC3463)) )*(X3463/100) )</f>
        <v>1862592.165</v>
      </c>
      <c r="AF3463" s="94">
        <v>50000000</v>
      </c>
      <c r="AG3463" s="94">
        <f>IF((AF3463-AE3463) &gt; 1,0,IF((AF3463-AE3463)&lt;0,AE3463-AF3463,AF3463-AE3463))</f>
        <v>0</v>
      </c>
      <c r="AH3463" s="94">
        <v>0.02</v>
      </c>
    </row>
    <row r="3464" spans="1:34" s="74" customFormat="1" x14ac:dyDescent="0.55000000000000004">
      <c r="A3464" s="108"/>
      <c r="B3464" s="109"/>
      <c r="C3464" s="102"/>
      <c r="D3464" s="90"/>
      <c r="E3464" s="102"/>
      <c r="F3464" s="102"/>
      <c r="G3464" s="102"/>
      <c r="H3464" s="102"/>
      <c r="I3464" s="98"/>
      <c r="J3464" s="102"/>
      <c r="K3464" s="94"/>
      <c r="L3464" s="94"/>
      <c r="M3464" s="94"/>
      <c r="N3464" s="102">
        <v>2</v>
      </c>
      <c r="O3464" s="111" t="s">
        <v>4853</v>
      </c>
      <c r="P3464" s="96">
        <v>3570800001290</v>
      </c>
      <c r="Q3464" s="111" t="s">
        <v>4854</v>
      </c>
      <c r="R3464" s="111" t="s">
        <v>4857</v>
      </c>
      <c r="S3464" s="97" t="s">
        <v>4859</v>
      </c>
      <c r="T3464" s="102" t="s">
        <v>55</v>
      </c>
      <c r="U3464" s="102" t="s">
        <v>45</v>
      </c>
      <c r="V3464" s="102" t="s">
        <v>52</v>
      </c>
      <c r="W3464" s="94">
        <v>15</v>
      </c>
      <c r="X3464" s="98">
        <v>3.61</v>
      </c>
      <c r="Y3464" s="94">
        <v>0</v>
      </c>
      <c r="Z3464" s="94">
        <f>W3464*Y3464</f>
        <v>0</v>
      </c>
      <c r="AA3464" s="89">
        <v>6</v>
      </c>
      <c r="AB3464" s="89">
        <v>6</v>
      </c>
      <c r="AC3464" s="94">
        <f>(Z3464*(100-AB3464))/100</f>
        <v>0</v>
      </c>
      <c r="AD3464" s="94">
        <f>IF(AND(AC3464="",M3463=""),0,IF((AC3464=""),M3463, IF( (M3463=""),AC3464,AC3464+M3463)))</f>
        <v>150350</v>
      </c>
      <c r="AE3464" s="94">
        <f>IF( (X3464=""),AD3464*1,( M3463+(SUM(AC3464:AC3464)) )*(X3464/100) )</f>
        <v>5427.6350000000002</v>
      </c>
      <c r="AF3464" s="94">
        <v>50000000</v>
      </c>
      <c r="AG3464" s="94">
        <f>IF((AF3464-AE3464) &gt; 1,0,IF((AF3464-AE3464)&lt;0,AE3464-AF3464,AF3464-AE3464))</f>
        <v>0</v>
      </c>
      <c r="AH3464" s="94">
        <v>0.02</v>
      </c>
    </row>
    <row r="3465" spans="1:34" s="74" customFormat="1" x14ac:dyDescent="0.55000000000000004">
      <c r="A3465" s="108"/>
      <c r="B3465" s="109"/>
      <c r="C3465" s="102"/>
      <c r="D3465" s="90"/>
      <c r="E3465" s="102"/>
      <c r="F3465" s="102"/>
      <c r="G3465" s="102"/>
      <c r="H3465" s="102"/>
      <c r="I3465" s="98"/>
      <c r="J3465" s="102"/>
      <c r="K3465" s="94"/>
      <c r="L3465" s="94" t="s">
        <v>63</v>
      </c>
      <c r="M3465" s="94">
        <f>SUM(M3463:M3464)</f>
        <v>150350</v>
      </c>
      <c r="N3465" s="102"/>
      <c r="O3465" s="111"/>
      <c r="P3465" s="96"/>
      <c r="Q3465" s="111"/>
      <c r="R3465" s="111"/>
      <c r="S3465" s="97"/>
      <c r="T3465" s="102"/>
      <c r="U3465" s="102"/>
      <c r="V3465" s="102"/>
      <c r="W3465" s="94"/>
      <c r="X3465" s="98"/>
      <c r="Y3465" s="94"/>
      <c r="Z3465" s="94"/>
      <c r="AA3465" s="89"/>
      <c r="AB3465" s="89"/>
      <c r="AC3465" s="94"/>
      <c r="AD3465" s="94">
        <f>SUM(AD3463:AD3464)</f>
        <v>2082700</v>
      </c>
      <c r="AE3465" s="94">
        <f>SUM(AE3463:AE3464)</f>
        <v>1868019.8</v>
      </c>
      <c r="AF3465" s="94"/>
      <c r="AG3465" s="94">
        <f>SUM(AG3463:AG3464)</f>
        <v>0</v>
      </c>
      <c r="AH3465" s="94"/>
    </row>
    <row r="3466" spans="1:34" s="74" customFormat="1" x14ac:dyDescent="0.55000000000000004">
      <c r="A3466" s="108" t="s">
        <v>4860</v>
      </c>
      <c r="B3466" s="109">
        <v>1476</v>
      </c>
      <c r="C3466" s="102">
        <v>5215</v>
      </c>
      <c r="D3466" s="90" t="s">
        <v>4861</v>
      </c>
      <c r="E3466" s="102" t="s">
        <v>34</v>
      </c>
      <c r="F3466" s="102">
        <v>662</v>
      </c>
      <c r="G3466" s="102">
        <v>0</v>
      </c>
      <c r="H3466" s="102">
        <v>0</v>
      </c>
      <c r="I3466" s="98">
        <v>72</v>
      </c>
      <c r="J3466" s="102" t="s">
        <v>38</v>
      </c>
      <c r="K3466" s="94">
        <f>((G3466*400)+(H3466*100))+I3466</f>
        <v>72</v>
      </c>
      <c r="L3466" s="94">
        <v>25000</v>
      </c>
      <c r="M3466" s="94">
        <f>K3466*L3466</f>
        <v>1800000</v>
      </c>
      <c r="N3466" s="102"/>
      <c r="O3466" s="111"/>
      <c r="P3466" s="96"/>
      <c r="Q3466" s="111"/>
      <c r="R3466" s="111"/>
      <c r="S3466" s="97"/>
      <c r="T3466" s="102"/>
      <c r="U3466" s="102"/>
      <c r="V3466" s="102"/>
      <c r="W3466" s="94"/>
      <c r="X3466" s="98"/>
      <c r="Y3466" s="94"/>
      <c r="Z3466" s="94"/>
      <c r="AA3466" s="89"/>
      <c r="AB3466" s="89"/>
      <c r="AC3466" s="94"/>
      <c r="AD3466" s="94">
        <f>IF(AND(AC3466="",M3466=""),0,IF((AC3466=""),M3466,IF((M3466=""),AC3466,AC3466+M3466)))</f>
        <v>1800000</v>
      </c>
      <c r="AE3466" s="94">
        <f>IF( (X3466=""),AD3466*1,AD3466*(X3466/100) )</f>
        <v>1800000</v>
      </c>
      <c r="AF3466" s="94">
        <v>50000000</v>
      </c>
      <c r="AG3466" s="94">
        <f>IF((AF3466-AE3466) &gt; 1,0,IF((AF3466-AE3466)&lt;0,AE3466-AF3466,AF3466-AE3466))</f>
        <v>0</v>
      </c>
      <c r="AH3466" s="94">
        <v>0.01</v>
      </c>
    </row>
    <row r="3467" spans="1:34" s="74" customFormat="1" x14ac:dyDescent="0.55000000000000004">
      <c r="A3467" s="108"/>
      <c r="B3467" s="109"/>
      <c r="C3467" s="102"/>
      <c r="D3467" s="90"/>
      <c r="E3467" s="102"/>
      <c r="F3467" s="102"/>
      <c r="G3467" s="102"/>
      <c r="H3467" s="102"/>
      <c r="I3467" s="98"/>
      <c r="J3467" s="102"/>
      <c r="K3467" s="94"/>
      <c r="L3467" s="94" t="s">
        <v>63</v>
      </c>
      <c r="M3467" s="94">
        <f>SUM(M3466:M3466)</f>
        <v>1800000</v>
      </c>
      <c r="N3467" s="102"/>
      <c r="O3467" s="111"/>
      <c r="P3467" s="96"/>
      <c r="Q3467" s="111"/>
      <c r="R3467" s="111"/>
      <c r="S3467" s="97"/>
      <c r="T3467" s="102"/>
      <c r="U3467" s="102"/>
      <c r="V3467" s="102"/>
      <c r="W3467" s="94"/>
      <c r="X3467" s="98"/>
      <c r="Y3467" s="94"/>
      <c r="Z3467" s="94"/>
      <c r="AA3467" s="89"/>
      <c r="AB3467" s="89"/>
      <c r="AC3467" s="94"/>
      <c r="AD3467" s="94">
        <f>SUM(AD3466:AD3466)</f>
        <v>1800000</v>
      </c>
      <c r="AE3467" s="94">
        <f>SUM(AE3466:AE3466)</f>
        <v>1800000</v>
      </c>
      <c r="AF3467" s="94"/>
      <c r="AG3467" s="94">
        <f>SUM(AG3466:AG3466)</f>
        <v>0</v>
      </c>
      <c r="AH3467" s="94"/>
    </row>
    <row r="3468" spans="1:34" s="116" customFormat="1" x14ac:dyDescent="0.55000000000000004">
      <c r="A3468" s="112" t="s">
        <v>4864</v>
      </c>
      <c r="B3468" s="177">
        <v>1477</v>
      </c>
      <c r="C3468" s="177">
        <v>5623</v>
      </c>
      <c r="D3468" s="178" t="s">
        <v>4865</v>
      </c>
      <c r="E3468" s="177" t="s">
        <v>34</v>
      </c>
      <c r="F3468" s="177">
        <v>2303</v>
      </c>
      <c r="G3468" s="177">
        <v>0</v>
      </c>
      <c r="H3468" s="177">
        <v>1</v>
      </c>
      <c r="I3468" s="179">
        <v>50</v>
      </c>
      <c r="J3468" s="177" t="s">
        <v>35</v>
      </c>
      <c r="K3468" s="150">
        <f>((G3468*400)+(H3468*100))+I3468</f>
        <v>150</v>
      </c>
      <c r="L3468" s="150">
        <v>2425</v>
      </c>
      <c r="M3468" s="150">
        <f>K3468*L3468</f>
        <v>363750</v>
      </c>
      <c r="N3468" s="177">
        <v>1</v>
      </c>
      <c r="O3468" s="180" t="s">
        <v>4862</v>
      </c>
      <c r="P3468" s="181">
        <v>3570800006372</v>
      </c>
      <c r="Q3468" s="180" t="s">
        <v>4863</v>
      </c>
      <c r="R3468" s="180" t="s">
        <v>4866</v>
      </c>
      <c r="S3468" s="182"/>
      <c r="T3468" s="177" t="s">
        <v>51</v>
      </c>
      <c r="U3468" s="177" t="s">
        <v>227</v>
      </c>
      <c r="V3468" s="177" t="s">
        <v>52</v>
      </c>
      <c r="W3468" s="150">
        <v>309.60000000000002</v>
      </c>
      <c r="X3468" s="179">
        <v>100</v>
      </c>
      <c r="Y3468" s="150">
        <v>6750</v>
      </c>
      <c r="Z3468" s="150">
        <f>W3468*Y3468</f>
        <v>2089800.0000000002</v>
      </c>
      <c r="AA3468" s="183">
        <v>26</v>
      </c>
      <c r="AB3468" s="183">
        <v>85</v>
      </c>
      <c r="AC3468" s="150">
        <f t="shared" ref="AC3468:AC3477" si="325">(Z3468*(100-AB3468))/100</f>
        <v>313470.00000000006</v>
      </c>
      <c r="AD3468" s="150">
        <f>IF(AND(AC3468="",M3468=""),0,IF((AC3468=""),M3468, IF( (M3468=""),AC3468,SUM(AC3468:AC3468)+M3468)))</f>
        <v>677220</v>
      </c>
      <c r="AE3468" s="150">
        <f t="shared" ref="AE3468:AE3477" si="326">IF( (X3468=""),AD3468*1,AD3468*(X3468/100) )</f>
        <v>677220</v>
      </c>
      <c r="AF3468" s="150">
        <v>0</v>
      </c>
      <c r="AG3468" s="150">
        <f t="shared" ref="AG3468:AG3477" si="327">IF((AF3468-AE3468) &gt; 1,0,IF((AF3468-AE3468)&lt;0,AE3468-AF3468,AF3468-AE3468))</f>
        <v>677220</v>
      </c>
      <c r="AH3468" s="150">
        <v>0.02</v>
      </c>
    </row>
    <row r="3469" spans="1:34" s="74" customFormat="1" x14ac:dyDescent="0.55000000000000004">
      <c r="A3469" s="107"/>
      <c r="B3469" s="102"/>
      <c r="C3469" s="102"/>
      <c r="D3469" s="90"/>
      <c r="E3469" s="102"/>
      <c r="F3469" s="102"/>
      <c r="G3469" s="102"/>
      <c r="H3469" s="102">
        <v>1</v>
      </c>
      <c r="I3469" s="98">
        <v>56</v>
      </c>
      <c r="J3469" s="102" t="s">
        <v>62</v>
      </c>
      <c r="K3469" s="94">
        <f>((G3469*400)+(H3469*100))+I3469</f>
        <v>156</v>
      </c>
      <c r="L3469" s="94">
        <v>2425</v>
      </c>
      <c r="M3469" s="94">
        <f>K3469*L3469</f>
        <v>378300</v>
      </c>
      <c r="N3469" s="102"/>
      <c r="O3469" s="111"/>
      <c r="P3469" s="96"/>
      <c r="Q3469" s="111"/>
      <c r="R3469" s="111"/>
      <c r="S3469" s="97"/>
      <c r="T3469" s="102"/>
      <c r="U3469" s="102"/>
      <c r="V3469" s="102"/>
      <c r="W3469" s="94"/>
      <c r="X3469" s="98"/>
      <c r="Y3469" s="94"/>
      <c r="Z3469" s="94"/>
      <c r="AA3469" s="89"/>
      <c r="AB3469" s="89"/>
      <c r="AC3469" s="94"/>
      <c r="AD3469" s="144">
        <f>IF(AND(AC3469="",M3469=""),0,IF((AC3469=""),M3469,IF((M3469=""),AC3469,AC3469+M3469)))</f>
        <v>378300</v>
      </c>
      <c r="AE3469" s="144">
        <f>IF( (X3469=""),AD3469*1,AD3469*(X3469/100) )</f>
        <v>378300</v>
      </c>
      <c r="AF3469" s="144">
        <v>0</v>
      </c>
      <c r="AG3469" s="144">
        <f>IF((AF3469-AE3469) &gt; 1,0,IF((AF3469-AE3469)&lt;0,AE3469-AF3469,AF3469-AE3469))</f>
        <v>378300</v>
      </c>
      <c r="AH3469" s="144">
        <v>0.3</v>
      </c>
    </row>
    <row r="3470" spans="1:34" s="74" customFormat="1" x14ac:dyDescent="0.55000000000000004">
      <c r="A3470" s="107"/>
      <c r="B3470" s="102"/>
      <c r="C3470" s="102"/>
      <c r="D3470" s="90"/>
      <c r="E3470" s="102"/>
      <c r="F3470" s="102"/>
      <c r="G3470" s="102"/>
      <c r="H3470" s="102"/>
      <c r="I3470" s="98"/>
      <c r="J3470" s="102"/>
      <c r="K3470" s="94"/>
      <c r="L3470" s="94"/>
      <c r="M3470" s="94"/>
      <c r="N3470" s="102">
        <v>1</v>
      </c>
      <c r="O3470" s="111"/>
      <c r="P3470" s="96"/>
      <c r="Q3470" s="111"/>
      <c r="R3470" s="111" t="s">
        <v>15654</v>
      </c>
      <c r="S3470" s="97" t="s">
        <v>4867</v>
      </c>
      <c r="T3470" s="102" t="s">
        <v>44</v>
      </c>
      <c r="U3470" s="102" t="s">
        <v>45</v>
      </c>
      <c r="V3470" s="102" t="s">
        <v>52</v>
      </c>
      <c r="W3470" s="94">
        <v>320</v>
      </c>
      <c r="X3470" s="98">
        <v>50</v>
      </c>
      <c r="Y3470" s="94">
        <v>7150</v>
      </c>
      <c r="Z3470" s="94">
        <f>W3470*Y3470</f>
        <v>2288000</v>
      </c>
      <c r="AA3470" s="89">
        <v>13</v>
      </c>
      <c r="AB3470" s="89">
        <v>16</v>
      </c>
      <c r="AC3470" s="94">
        <f>(Z3470*(100-AB3470))/100</f>
        <v>1921920</v>
      </c>
      <c r="AD3470" s="94">
        <f>AC3471</f>
        <v>1921920</v>
      </c>
      <c r="AE3470" s="94">
        <f t="shared" si="326"/>
        <v>960960</v>
      </c>
      <c r="AF3470" s="94">
        <v>0</v>
      </c>
      <c r="AG3470" s="94">
        <f t="shared" si="327"/>
        <v>960960</v>
      </c>
      <c r="AH3470" s="94">
        <v>0.02</v>
      </c>
    </row>
    <row r="3471" spans="1:34" s="74" customFormat="1" x14ac:dyDescent="0.55000000000000004">
      <c r="A3471" s="107"/>
      <c r="B3471" s="102"/>
      <c r="C3471" s="102"/>
      <c r="D3471" s="90"/>
      <c r="E3471" s="102"/>
      <c r="F3471" s="102"/>
      <c r="G3471" s="102"/>
      <c r="H3471" s="102"/>
      <c r="I3471" s="98"/>
      <c r="J3471" s="102"/>
      <c r="K3471" s="94"/>
      <c r="L3471" s="94"/>
      <c r="M3471" s="94"/>
      <c r="N3471" s="102"/>
      <c r="O3471" s="111"/>
      <c r="P3471" s="96"/>
      <c r="Q3471" s="111"/>
      <c r="R3471" s="111" t="s">
        <v>15654</v>
      </c>
      <c r="S3471" s="97" t="s">
        <v>4868</v>
      </c>
      <c r="T3471" s="102" t="s">
        <v>44</v>
      </c>
      <c r="U3471" s="102" t="s">
        <v>45</v>
      </c>
      <c r="V3471" s="102" t="s">
        <v>62</v>
      </c>
      <c r="W3471" s="94"/>
      <c r="X3471" s="98">
        <v>25</v>
      </c>
      <c r="Y3471" s="94">
        <v>7150</v>
      </c>
      <c r="Z3471" s="94">
        <f>W3470*Y3471</f>
        <v>2288000</v>
      </c>
      <c r="AA3471" s="89">
        <v>13</v>
      </c>
      <c r="AB3471" s="89">
        <v>16</v>
      </c>
      <c r="AC3471" s="94">
        <f t="shared" si="325"/>
        <v>1921920</v>
      </c>
      <c r="AD3471" s="94">
        <f t="shared" ref="AD3471:AD3478" si="328">AC3471</f>
        <v>1921920</v>
      </c>
      <c r="AE3471" s="94">
        <f t="shared" si="326"/>
        <v>480480</v>
      </c>
      <c r="AF3471" s="94">
        <v>0</v>
      </c>
      <c r="AG3471" s="94">
        <f t="shared" si="327"/>
        <v>480480</v>
      </c>
      <c r="AH3471" s="94">
        <v>0.3</v>
      </c>
    </row>
    <row r="3472" spans="1:34" s="74" customFormat="1" x14ac:dyDescent="0.55000000000000004">
      <c r="A3472" s="107"/>
      <c r="B3472" s="102"/>
      <c r="C3472" s="102"/>
      <c r="D3472" s="90"/>
      <c r="E3472" s="102"/>
      <c r="F3472" s="102"/>
      <c r="G3472" s="102"/>
      <c r="H3472" s="102"/>
      <c r="I3472" s="98"/>
      <c r="J3472" s="102"/>
      <c r="K3472" s="94"/>
      <c r="L3472" s="94"/>
      <c r="M3472" s="94"/>
      <c r="N3472" s="102"/>
      <c r="O3472" s="111"/>
      <c r="P3472" s="96"/>
      <c r="Q3472" s="111"/>
      <c r="R3472" s="111"/>
      <c r="S3472" s="97"/>
      <c r="T3472" s="102"/>
      <c r="U3472" s="102"/>
      <c r="V3472" s="102" t="s">
        <v>52</v>
      </c>
      <c r="W3472" s="94"/>
      <c r="X3472" s="98">
        <v>25</v>
      </c>
      <c r="Y3472" s="94">
        <v>7150</v>
      </c>
      <c r="Z3472" s="94">
        <f>W3470*Y3472</f>
        <v>2288000</v>
      </c>
      <c r="AA3472" s="89">
        <v>13</v>
      </c>
      <c r="AB3472" s="89">
        <v>16</v>
      </c>
      <c r="AC3472" s="94">
        <f>(Z3472*(100-AB3472))/100</f>
        <v>1921920</v>
      </c>
      <c r="AD3472" s="94">
        <f>AC3472</f>
        <v>1921920</v>
      </c>
      <c r="AE3472" s="94">
        <f>IF( (X3472=""),AD3472*1,AD3472*(X3472/100) )</f>
        <v>480480</v>
      </c>
      <c r="AF3472" s="94">
        <v>0</v>
      </c>
      <c r="AG3472" s="94">
        <f>IF((AF3472-AE3472) &gt; 1,0,IF((AF3472-AE3472)&lt;0,AE3472-AF3472,AF3472-AE3472))</f>
        <v>480480</v>
      </c>
      <c r="AH3472" s="94">
        <v>0.02</v>
      </c>
    </row>
    <row r="3473" spans="1:34" s="74" customFormat="1" x14ac:dyDescent="0.55000000000000004">
      <c r="A3473" s="107"/>
      <c r="B3473" s="102"/>
      <c r="C3473" s="102"/>
      <c r="D3473" s="90"/>
      <c r="E3473" s="102"/>
      <c r="F3473" s="102"/>
      <c r="G3473" s="102"/>
      <c r="H3473" s="102"/>
      <c r="I3473" s="98"/>
      <c r="J3473" s="102"/>
      <c r="K3473" s="94"/>
      <c r="L3473" s="94"/>
      <c r="M3473" s="94"/>
      <c r="N3473" s="102">
        <v>2</v>
      </c>
      <c r="O3473" s="111"/>
      <c r="P3473" s="96"/>
      <c r="Q3473" s="111"/>
      <c r="R3473" s="111" t="s">
        <v>15655</v>
      </c>
      <c r="S3473" s="97"/>
      <c r="T3473" s="102" t="s">
        <v>44</v>
      </c>
      <c r="U3473" s="102" t="s">
        <v>45</v>
      </c>
      <c r="V3473" s="102" t="s">
        <v>52</v>
      </c>
      <c r="W3473" s="94">
        <v>240</v>
      </c>
      <c r="X3473" s="98">
        <v>50</v>
      </c>
      <c r="Y3473" s="94">
        <v>7150</v>
      </c>
      <c r="Z3473" s="94">
        <f>W3473*Y3473</f>
        <v>1716000</v>
      </c>
      <c r="AA3473" s="89">
        <v>13</v>
      </c>
      <c r="AB3473" s="89">
        <v>16</v>
      </c>
      <c r="AC3473" s="94">
        <f>(Z3473*(100-AB3473))/100</f>
        <v>1441440</v>
      </c>
      <c r="AD3473" s="94">
        <f t="shared" si="328"/>
        <v>1441440</v>
      </c>
      <c r="AE3473" s="94">
        <f t="shared" si="326"/>
        <v>720720</v>
      </c>
      <c r="AF3473" s="94">
        <v>0</v>
      </c>
      <c r="AG3473" s="94">
        <f t="shared" si="327"/>
        <v>720720</v>
      </c>
      <c r="AH3473" s="94">
        <v>0.02</v>
      </c>
    </row>
    <row r="3474" spans="1:34" s="74" customFormat="1" x14ac:dyDescent="0.55000000000000004">
      <c r="A3474" s="107"/>
      <c r="B3474" s="102"/>
      <c r="C3474" s="102"/>
      <c r="D3474" s="90"/>
      <c r="E3474" s="102"/>
      <c r="F3474" s="102"/>
      <c r="G3474" s="102"/>
      <c r="H3474" s="102"/>
      <c r="I3474" s="98"/>
      <c r="J3474" s="102"/>
      <c r="K3474" s="94"/>
      <c r="L3474" s="94"/>
      <c r="M3474" s="94"/>
      <c r="N3474" s="102"/>
      <c r="O3474" s="111"/>
      <c r="P3474" s="96"/>
      <c r="Q3474" s="111"/>
      <c r="R3474" s="111" t="s">
        <v>15655</v>
      </c>
      <c r="S3474" s="97"/>
      <c r="T3474" s="102" t="s">
        <v>44</v>
      </c>
      <c r="U3474" s="102" t="s">
        <v>45</v>
      </c>
      <c r="V3474" s="102" t="s">
        <v>62</v>
      </c>
      <c r="W3474" s="94"/>
      <c r="X3474" s="98">
        <v>25</v>
      </c>
      <c r="Y3474" s="94">
        <v>7150</v>
      </c>
      <c r="Z3474" s="94">
        <f>W3473*Y3474</f>
        <v>1716000</v>
      </c>
      <c r="AA3474" s="89">
        <v>13</v>
      </c>
      <c r="AB3474" s="89">
        <v>16</v>
      </c>
      <c r="AC3474" s="94">
        <f t="shared" si="325"/>
        <v>1441440</v>
      </c>
      <c r="AD3474" s="94">
        <f>AC3474</f>
        <v>1441440</v>
      </c>
      <c r="AE3474" s="94">
        <f>IF( (X3474=""),AD3474*1,AD3474*(X3474/100) )</f>
        <v>360360</v>
      </c>
      <c r="AF3474" s="94">
        <v>0</v>
      </c>
      <c r="AG3474" s="94">
        <f t="shared" si="327"/>
        <v>360360</v>
      </c>
      <c r="AH3474" s="94">
        <v>0.3</v>
      </c>
    </row>
    <row r="3475" spans="1:34" s="74" customFormat="1" x14ac:dyDescent="0.55000000000000004">
      <c r="A3475" s="107"/>
      <c r="B3475" s="102"/>
      <c r="C3475" s="102"/>
      <c r="D3475" s="90"/>
      <c r="E3475" s="102"/>
      <c r="F3475" s="102"/>
      <c r="G3475" s="102"/>
      <c r="H3475" s="102"/>
      <c r="I3475" s="98"/>
      <c r="J3475" s="102"/>
      <c r="K3475" s="94"/>
      <c r="L3475" s="94"/>
      <c r="M3475" s="94"/>
      <c r="N3475" s="102"/>
      <c r="O3475" s="111"/>
      <c r="P3475" s="96"/>
      <c r="Q3475" s="111"/>
      <c r="R3475" s="111"/>
      <c r="S3475" s="97"/>
      <c r="T3475" s="102"/>
      <c r="U3475" s="102"/>
      <c r="V3475" s="102" t="s">
        <v>52</v>
      </c>
      <c r="W3475" s="94"/>
      <c r="X3475" s="98">
        <v>25</v>
      </c>
      <c r="Y3475" s="94">
        <v>7150</v>
      </c>
      <c r="Z3475" s="94">
        <f>W3473*Y3475</f>
        <v>1716000</v>
      </c>
      <c r="AA3475" s="89">
        <v>13</v>
      </c>
      <c r="AB3475" s="89">
        <v>16</v>
      </c>
      <c r="AC3475" s="94">
        <f>(Z3475*(100-AB3475))/100</f>
        <v>1441440</v>
      </c>
      <c r="AD3475" s="94">
        <f>AC3475</f>
        <v>1441440</v>
      </c>
      <c r="AE3475" s="94">
        <f>IF( (X3475=""),AD3475*1,AD3475*(X3475/100) )</f>
        <v>360360</v>
      </c>
      <c r="AF3475" s="94">
        <v>0</v>
      </c>
      <c r="AG3475" s="94">
        <f>IF((AF3475-AE3475) &gt; 1,0,IF((AF3475-AE3475)&lt;0,AE3475-AF3475,AF3475-AE3475))</f>
        <v>360360</v>
      </c>
      <c r="AH3475" s="94">
        <v>0.02</v>
      </c>
    </row>
    <row r="3476" spans="1:34" s="74" customFormat="1" x14ac:dyDescent="0.55000000000000004">
      <c r="A3476" s="107"/>
      <c r="B3476" s="102"/>
      <c r="C3476" s="102"/>
      <c r="D3476" s="90"/>
      <c r="E3476" s="102"/>
      <c r="F3476" s="102"/>
      <c r="G3476" s="102"/>
      <c r="H3476" s="102"/>
      <c r="I3476" s="98"/>
      <c r="J3476" s="102"/>
      <c r="K3476" s="94"/>
      <c r="L3476" s="94"/>
      <c r="M3476" s="94"/>
      <c r="N3476" s="102">
        <v>3</v>
      </c>
      <c r="O3476" s="111" t="s">
        <v>4862</v>
      </c>
      <c r="P3476" s="96">
        <v>3570800006372</v>
      </c>
      <c r="Q3476" s="111"/>
      <c r="R3476" s="111" t="s">
        <v>6074</v>
      </c>
      <c r="S3476" s="97" t="s">
        <v>4869</v>
      </c>
      <c r="T3476" s="102" t="s">
        <v>44</v>
      </c>
      <c r="U3476" s="102" t="s">
        <v>45</v>
      </c>
      <c r="V3476" s="102" t="s">
        <v>52</v>
      </c>
      <c r="W3476" s="94">
        <v>240</v>
      </c>
      <c r="X3476" s="98">
        <v>50</v>
      </c>
      <c r="Y3476" s="94">
        <v>7150</v>
      </c>
      <c r="Z3476" s="94">
        <f>W3476*Y3476</f>
        <v>1716000</v>
      </c>
      <c r="AA3476" s="89">
        <v>13</v>
      </c>
      <c r="AB3476" s="89">
        <v>16</v>
      </c>
      <c r="AC3476" s="94">
        <f t="shared" si="325"/>
        <v>1441440</v>
      </c>
      <c r="AD3476" s="94">
        <f t="shared" si="328"/>
        <v>1441440</v>
      </c>
      <c r="AE3476" s="94">
        <f t="shared" si="326"/>
        <v>720720</v>
      </c>
      <c r="AF3476" s="94">
        <v>0</v>
      </c>
      <c r="AG3476" s="94">
        <f t="shared" si="327"/>
        <v>720720</v>
      </c>
      <c r="AH3476" s="94">
        <v>0.02</v>
      </c>
    </row>
    <row r="3477" spans="1:34" s="74" customFormat="1" x14ac:dyDescent="0.55000000000000004">
      <c r="A3477" s="107"/>
      <c r="B3477" s="102"/>
      <c r="C3477" s="102"/>
      <c r="D3477" s="90"/>
      <c r="E3477" s="102"/>
      <c r="F3477" s="102"/>
      <c r="G3477" s="102"/>
      <c r="H3477" s="102"/>
      <c r="I3477" s="98"/>
      <c r="J3477" s="102"/>
      <c r="K3477" s="94"/>
      <c r="L3477" s="94"/>
      <c r="M3477" s="94"/>
      <c r="N3477" s="102"/>
      <c r="O3477" s="111" t="s">
        <v>4862</v>
      </c>
      <c r="P3477" s="96">
        <v>3570800006372</v>
      </c>
      <c r="Q3477" s="111"/>
      <c r="R3477" s="111" t="s">
        <v>6074</v>
      </c>
      <c r="S3477" s="97" t="s">
        <v>4870</v>
      </c>
      <c r="T3477" s="102" t="s">
        <v>44</v>
      </c>
      <c r="U3477" s="102" t="s">
        <v>45</v>
      </c>
      <c r="V3477" s="102" t="s">
        <v>62</v>
      </c>
      <c r="W3477" s="94"/>
      <c r="X3477" s="98">
        <v>25</v>
      </c>
      <c r="Y3477" s="94">
        <v>7150</v>
      </c>
      <c r="Z3477" s="94">
        <f>W3476*Y3477</f>
        <v>1716000</v>
      </c>
      <c r="AA3477" s="89">
        <v>13</v>
      </c>
      <c r="AB3477" s="89">
        <v>16</v>
      </c>
      <c r="AC3477" s="94">
        <f t="shared" si="325"/>
        <v>1441440</v>
      </c>
      <c r="AD3477" s="94">
        <f t="shared" si="328"/>
        <v>1441440</v>
      </c>
      <c r="AE3477" s="94">
        <f t="shared" si="326"/>
        <v>360360</v>
      </c>
      <c r="AF3477" s="94">
        <v>0</v>
      </c>
      <c r="AG3477" s="94">
        <f t="shared" si="327"/>
        <v>360360</v>
      </c>
      <c r="AH3477" s="94">
        <v>0.02</v>
      </c>
    </row>
    <row r="3478" spans="1:34" s="74" customFormat="1" x14ac:dyDescent="0.55000000000000004">
      <c r="A3478" s="107"/>
      <c r="B3478" s="102"/>
      <c r="C3478" s="102"/>
      <c r="D3478" s="90"/>
      <c r="E3478" s="102"/>
      <c r="F3478" s="102"/>
      <c r="G3478" s="102"/>
      <c r="H3478" s="102"/>
      <c r="I3478" s="98"/>
      <c r="J3478" s="102"/>
      <c r="K3478" s="94"/>
      <c r="L3478" s="94"/>
      <c r="M3478" s="94"/>
      <c r="N3478" s="102"/>
      <c r="O3478" s="111"/>
      <c r="P3478" s="96"/>
      <c r="Q3478" s="111"/>
      <c r="R3478" s="111"/>
      <c r="S3478" s="97"/>
      <c r="T3478" s="102"/>
      <c r="U3478" s="102"/>
      <c r="V3478" s="102"/>
      <c r="W3478" s="94"/>
      <c r="X3478" s="98">
        <v>25</v>
      </c>
      <c r="Y3478" s="94">
        <v>7150</v>
      </c>
      <c r="Z3478" s="94">
        <f>W3476*Y3478</f>
        <v>1716000</v>
      </c>
      <c r="AA3478" s="89">
        <v>13</v>
      </c>
      <c r="AB3478" s="89">
        <v>16</v>
      </c>
      <c r="AC3478" s="94">
        <f>(Z3478*(100-AB3478))/100</f>
        <v>1441440</v>
      </c>
      <c r="AD3478" s="94">
        <f t="shared" si="328"/>
        <v>1441440</v>
      </c>
      <c r="AE3478" s="94">
        <f>IF( (X3478=""),AD3478*1,AD3478*(X3478/100) )</f>
        <v>360360</v>
      </c>
      <c r="AF3478" s="94">
        <v>0</v>
      </c>
      <c r="AG3478" s="94">
        <f>IF((AF3478-AE3478) &gt; 1,0,IF((AF3478-AE3478)&lt;0,AE3478-AF3478,AF3478-AE3478))</f>
        <v>360360</v>
      </c>
      <c r="AH3478" s="94">
        <v>0.3</v>
      </c>
    </row>
    <row r="3479" spans="1:34" s="74" customFormat="1" x14ac:dyDescent="0.55000000000000004">
      <c r="A3479" s="107"/>
      <c r="B3479" s="102"/>
      <c r="C3479" s="102"/>
      <c r="D3479" s="90"/>
      <c r="E3479" s="102"/>
      <c r="F3479" s="102"/>
      <c r="G3479" s="102"/>
      <c r="H3479" s="102"/>
      <c r="I3479" s="98"/>
      <c r="J3479" s="102"/>
      <c r="K3479" s="94"/>
      <c r="L3479" s="94" t="s">
        <v>63</v>
      </c>
      <c r="M3479" s="94">
        <f>SUM(M3468:M3477)</f>
        <v>742050</v>
      </c>
      <c r="N3479" s="102"/>
      <c r="O3479" s="111"/>
      <c r="P3479" s="96"/>
      <c r="Q3479" s="111"/>
      <c r="R3479" s="111"/>
      <c r="S3479" s="97"/>
      <c r="T3479" s="102"/>
      <c r="U3479" s="102"/>
      <c r="V3479" s="102"/>
      <c r="W3479" s="94"/>
      <c r="X3479" s="98"/>
      <c r="Y3479" s="94"/>
      <c r="Z3479" s="94"/>
      <c r="AA3479" s="89"/>
      <c r="AB3479" s="89"/>
      <c r="AC3479" s="94"/>
      <c r="AD3479" s="94"/>
      <c r="AE3479" s="94">
        <f>SUM(AE3468:AE3477)</f>
        <v>5499960</v>
      </c>
      <c r="AF3479" s="94"/>
      <c r="AG3479" s="94">
        <f>SUM(AG3468:AG3477)</f>
        <v>5499960</v>
      </c>
      <c r="AH3479" s="94"/>
    </row>
    <row r="3480" spans="1:34" s="73" customFormat="1" x14ac:dyDescent="0.55000000000000004">
      <c r="A3480" s="108" t="s">
        <v>4871</v>
      </c>
      <c r="B3480" s="109">
        <v>1478</v>
      </c>
      <c r="C3480" s="102">
        <v>6145</v>
      </c>
      <c r="D3480" s="90" t="s">
        <v>4872</v>
      </c>
      <c r="E3480" s="102" t="s">
        <v>37</v>
      </c>
      <c r="F3480" s="102">
        <v>5266</v>
      </c>
      <c r="G3480" s="102">
        <v>3</v>
      </c>
      <c r="H3480" s="102">
        <v>3</v>
      </c>
      <c r="I3480" s="98">
        <v>96</v>
      </c>
      <c r="J3480" s="102" t="s">
        <v>38</v>
      </c>
      <c r="K3480" s="94">
        <f>((G3480*400)+(H3480*100))+I3480</f>
        <v>1596</v>
      </c>
      <c r="L3480" s="94">
        <v>400</v>
      </c>
      <c r="M3480" s="94">
        <f>K3480*L3480</f>
        <v>638400</v>
      </c>
      <c r="N3480" s="102"/>
      <c r="O3480" s="111"/>
      <c r="P3480" s="96"/>
      <c r="Q3480" s="111"/>
      <c r="R3480" s="111"/>
      <c r="S3480" s="97"/>
      <c r="T3480" s="102"/>
      <c r="U3480" s="102"/>
      <c r="V3480" s="102"/>
      <c r="W3480" s="94"/>
      <c r="X3480" s="98"/>
      <c r="Y3480" s="94"/>
      <c r="Z3480" s="94"/>
      <c r="AA3480" s="89"/>
      <c r="AB3480" s="89"/>
      <c r="AC3480" s="94"/>
      <c r="AD3480" s="94">
        <f>IF(AND(AC3480="",M3480=""),0,IF((AC3480=""),M3480,IF((M3480=""),AC3480,AC3480+M3480)))</f>
        <v>638400</v>
      </c>
      <c r="AE3480" s="94">
        <f>IF( (X3480=""),AD3480*1,AD3480*(X3480/100) )</f>
        <v>638400</v>
      </c>
      <c r="AF3480" s="94">
        <v>0</v>
      </c>
      <c r="AG3480" s="94">
        <f>IF((AF3480-AE3480) &gt; 1,0,IF((AF3480-AE3480)&lt;0,AE3480-AF3480,AF3480-AE3480))</f>
        <v>638400</v>
      </c>
      <c r="AH3480" s="94">
        <v>0.01</v>
      </c>
    </row>
    <row r="3481" spans="1:34" s="73" customFormat="1" x14ac:dyDescent="0.55000000000000004">
      <c r="A3481" s="108"/>
      <c r="B3481" s="109"/>
      <c r="C3481" s="102"/>
      <c r="D3481" s="90"/>
      <c r="E3481" s="102"/>
      <c r="F3481" s="102"/>
      <c r="G3481" s="102"/>
      <c r="H3481" s="102"/>
      <c r="I3481" s="98"/>
      <c r="J3481" s="102"/>
      <c r="K3481" s="94"/>
      <c r="L3481" s="94" t="s">
        <v>63</v>
      </c>
      <c r="M3481" s="94">
        <f>SUM(M3480:M3480)</f>
        <v>638400</v>
      </c>
      <c r="N3481" s="102"/>
      <c r="O3481" s="111"/>
      <c r="P3481" s="96"/>
      <c r="Q3481" s="111"/>
      <c r="R3481" s="111"/>
      <c r="S3481" s="97"/>
      <c r="T3481" s="102"/>
      <c r="U3481" s="102"/>
      <c r="V3481" s="102"/>
      <c r="W3481" s="94"/>
      <c r="X3481" s="98"/>
      <c r="Y3481" s="94"/>
      <c r="Z3481" s="94"/>
      <c r="AA3481" s="89"/>
      <c r="AB3481" s="89"/>
      <c r="AC3481" s="94"/>
      <c r="AD3481" s="94">
        <f>SUM(AD3480:AD3480)</f>
        <v>638400</v>
      </c>
      <c r="AE3481" s="94">
        <f>SUM(AE3480:AE3480)</f>
        <v>638400</v>
      </c>
      <c r="AF3481" s="94"/>
      <c r="AG3481" s="94">
        <f>SUM(AG3480:AG3480)</f>
        <v>638400</v>
      </c>
      <c r="AH3481" s="94"/>
    </row>
    <row r="3482" spans="1:34" s="73" customFormat="1" x14ac:dyDescent="0.55000000000000004">
      <c r="A3482" s="108" t="s">
        <v>1409</v>
      </c>
      <c r="B3482" s="109">
        <v>1479</v>
      </c>
      <c r="C3482" s="102">
        <v>6125</v>
      </c>
      <c r="D3482" s="90" t="s">
        <v>4873</v>
      </c>
      <c r="E3482" s="102" t="s">
        <v>37</v>
      </c>
      <c r="F3482" s="102">
        <v>5384</v>
      </c>
      <c r="G3482" s="102">
        <v>3</v>
      </c>
      <c r="H3482" s="102">
        <v>2</v>
      </c>
      <c r="I3482" s="98">
        <v>51</v>
      </c>
      <c r="J3482" s="102" t="s">
        <v>38</v>
      </c>
      <c r="K3482" s="94">
        <f>((G3482*400)+(H3482*100))+I3482</f>
        <v>1451</v>
      </c>
      <c r="L3482" s="94">
        <v>400</v>
      </c>
      <c r="M3482" s="94">
        <f>K3482*L3482</f>
        <v>580400</v>
      </c>
      <c r="N3482" s="102"/>
      <c r="O3482" s="111"/>
      <c r="P3482" s="96"/>
      <c r="Q3482" s="111"/>
      <c r="R3482" s="111"/>
      <c r="S3482" s="97"/>
      <c r="T3482" s="102"/>
      <c r="U3482" s="102"/>
      <c r="V3482" s="102"/>
      <c r="W3482" s="94"/>
      <c r="X3482" s="98"/>
      <c r="Y3482" s="94"/>
      <c r="Z3482" s="94"/>
      <c r="AA3482" s="89"/>
      <c r="AB3482" s="89"/>
      <c r="AC3482" s="94"/>
      <c r="AD3482" s="94">
        <f>IF(AND(AC3482="",M3482=""),0,IF((AC3482=""),M3482,IF((M3482=""),AC3482,AC3482+M3482)))</f>
        <v>580400</v>
      </c>
      <c r="AE3482" s="94">
        <f>IF( (X3482=""),AD3482*1,AD3482*(X3482/100) )</f>
        <v>580400</v>
      </c>
      <c r="AF3482" s="94">
        <v>0</v>
      </c>
      <c r="AG3482" s="94">
        <f>IF((AF3482-AE3482) &gt; 1,0,IF((AF3482-AE3482)&lt;0,AE3482-AF3482,AF3482-AE3482))</f>
        <v>580400</v>
      </c>
      <c r="AH3482" s="94">
        <v>0.01</v>
      </c>
    </row>
    <row r="3483" spans="1:34" s="73" customFormat="1" x14ac:dyDescent="0.55000000000000004">
      <c r="A3483" s="108"/>
      <c r="B3483" s="109"/>
      <c r="C3483" s="102"/>
      <c r="D3483" s="90"/>
      <c r="E3483" s="102"/>
      <c r="F3483" s="102"/>
      <c r="G3483" s="102"/>
      <c r="H3483" s="102"/>
      <c r="I3483" s="98"/>
      <c r="J3483" s="102"/>
      <c r="K3483" s="94"/>
      <c r="L3483" s="94" t="s">
        <v>63</v>
      </c>
      <c r="M3483" s="94">
        <f>SUM(M3482:M3482)</f>
        <v>580400</v>
      </c>
      <c r="N3483" s="102"/>
      <c r="O3483" s="111"/>
      <c r="P3483" s="96"/>
      <c r="Q3483" s="111"/>
      <c r="R3483" s="111"/>
      <c r="S3483" s="97"/>
      <c r="T3483" s="102"/>
      <c r="U3483" s="102"/>
      <c r="V3483" s="102"/>
      <c r="W3483" s="94"/>
      <c r="X3483" s="98"/>
      <c r="Y3483" s="94"/>
      <c r="Z3483" s="94"/>
      <c r="AA3483" s="89"/>
      <c r="AB3483" s="89"/>
      <c r="AC3483" s="94"/>
      <c r="AD3483" s="94">
        <f>SUM(AD3482:AD3482)</f>
        <v>580400</v>
      </c>
      <c r="AE3483" s="94">
        <f>SUM(AE3482:AE3482)</f>
        <v>580400</v>
      </c>
      <c r="AF3483" s="94"/>
      <c r="AG3483" s="94">
        <f>SUM(AG3482:AG3482)</f>
        <v>580400</v>
      </c>
      <c r="AH3483" s="94"/>
    </row>
    <row r="3484" spans="1:34" s="99" customFormat="1" x14ac:dyDescent="0.55000000000000004">
      <c r="A3484" s="107" t="s">
        <v>15430</v>
      </c>
      <c r="B3484" s="161">
        <v>1697</v>
      </c>
      <c r="C3484" s="161">
        <v>10738</v>
      </c>
      <c r="D3484" s="162" t="s">
        <v>15431</v>
      </c>
      <c r="E3484" s="161" t="s">
        <v>34</v>
      </c>
      <c r="F3484" s="161">
        <v>25107</v>
      </c>
      <c r="G3484" s="161">
        <v>0</v>
      </c>
      <c r="H3484" s="161">
        <v>0</v>
      </c>
      <c r="I3484" s="163">
        <v>19</v>
      </c>
      <c r="J3484" s="161" t="s">
        <v>35</v>
      </c>
      <c r="K3484" s="121">
        <f>((G3484*400)+(H3484*100))+I3484</f>
        <v>19</v>
      </c>
      <c r="L3484" s="121">
        <v>1250</v>
      </c>
      <c r="M3484" s="121">
        <f>K3484*L3484</f>
        <v>23750</v>
      </c>
      <c r="N3484" s="161">
        <v>1</v>
      </c>
      <c r="O3484" s="164" t="s">
        <v>15428</v>
      </c>
      <c r="P3484" s="165">
        <v>3540400150310</v>
      </c>
      <c r="Q3484" s="164" t="s">
        <v>15429</v>
      </c>
      <c r="R3484" s="164" t="s">
        <v>15432</v>
      </c>
      <c r="S3484" s="166"/>
      <c r="T3484" s="161" t="s">
        <v>44</v>
      </c>
      <c r="U3484" s="161" t="s">
        <v>45</v>
      </c>
      <c r="V3484" s="161" t="s">
        <v>52</v>
      </c>
      <c r="W3484" s="121">
        <v>108</v>
      </c>
      <c r="X3484" s="163">
        <v>100</v>
      </c>
      <c r="Y3484" s="121">
        <v>7150</v>
      </c>
      <c r="Z3484" s="121">
        <f>W3484*Y3484</f>
        <v>772200</v>
      </c>
      <c r="AA3484" s="167">
        <v>9</v>
      </c>
      <c r="AB3484" s="167">
        <v>9</v>
      </c>
      <c r="AC3484" s="121">
        <f>(Z3484*(100-AB3484))/100</f>
        <v>702702</v>
      </c>
      <c r="AD3484" s="121">
        <f>IF(AND(AC3484="",M3484=""),0,IF((AC3484=""),M3484, IF( (M3484=""),AC3484,SUM(AC3484:AC3484)+M3484)))</f>
        <v>726452</v>
      </c>
      <c r="AE3484" s="121">
        <f>IF( (X3484=""),AD3484*1,AD3484*(X3484/100) )</f>
        <v>726452</v>
      </c>
      <c r="AF3484" s="121">
        <v>0</v>
      </c>
      <c r="AG3484" s="121">
        <f>IF((AF3484-AE3484) &gt; 1,0,IF((AF3484-AE3484)&lt;0,AE3484-AF3484,AF3484-AE3484))</f>
        <v>726452</v>
      </c>
      <c r="AH3484" s="121">
        <v>0.02</v>
      </c>
    </row>
    <row r="3485" spans="1:34" s="99" customFormat="1" x14ac:dyDescent="0.55000000000000004">
      <c r="A3485" s="107"/>
      <c r="B3485" s="161"/>
      <c r="C3485" s="161"/>
      <c r="D3485" s="162"/>
      <c r="E3485" s="161"/>
      <c r="F3485" s="161"/>
      <c r="G3485" s="161"/>
      <c r="H3485" s="161"/>
      <c r="I3485" s="163"/>
      <c r="J3485" s="161"/>
      <c r="K3485" s="121"/>
      <c r="L3485" s="121" t="s">
        <v>63</v>
      </c>
      <c r="M3485" s="121">
        <f>SUM(M3484:M3484)</f>
        <v>23750</v>
      </c>
      <c r="N3485" s="161"/>
      <c r="O3485" s="164"/>
      <c r="P3485" s="165"/>
      <c r="Q3485" s="164"/>
      <c r="R3485" s="164"/>
      <c r="S3485" s="166"/>
      <c r="T3485" s="161"/>
      <c r="U3485" s="161"/>
      <c r="V3485" s="161"/>
      <c r="W3485" s="121"/>
      <c r="X3485" s="163"/>
      <c r="Y3485" s="121"/>
      <c r="Z3485" s="121"/>
      <c r="AA3485" s="167"/>
      <c r="AB3485" s="167"/>
      <c r="AC3485" s="121"/>
      <c r="AD3485" s="121"/>
      <c r="AE3485" s="121">
        <f>SUM(AE3484:AE3484)</f>
        <v>726452</v>
      </c>
      <c r="AF3485" s="121"/>
      <c r="AG3485" s="121">
        <f>SUM(AG3484:AG3484)</f>
        <v>726452</v>
      </c>
      <c r="AH3485" s="121"/>
    </row>
    <row r="3486" spans="1:34" s="99" customFormat="1" x14ac:dyDescent="0.55000000000000004">
      <c r="A3486" s="107" t="s">
        <v>4995</v>
      </c>
      <c r="B3486" s="161">
        <v>1698</v>
      </c>
      <c r="C3486" s="161">
        <v>6692</v>
      </c>
      <c r="D3486" s="162" t="s">
        <v>4996</v>
      </c>
      <c r="E3486" s="161" t="s">
        <v>34</v>
      </c>
      <c r="F3486" s="161">
        <v>23205</v>
      </c>
      <c r="G3486" s="161">
        <v>0</v>
      </c>
      <c r="H3486" s="161">
        <v>2</v>
      </c>
      <c r="I3486" s="163">
        <v>52</v>
      </c>
      <c r="J3486" s="161" t="s">
        <v>35</v>
      </c>
      <c r="K3486" s="121">
        <f>((G3486*400)+(H3486*100))+I3486</f>
        <v>252</v>
      </c>
      <c r="L3486" s="121">
        <v>850</v>
      </c>
      <c r="M3486" s="121">
        <f>K3486*L3486</f>
        <v>214200</v>
      </c>
      <c r="N3486" s="161">
        <v>1</v>
      </c>
      <c r="O3486" s="164" t="s">
        <v>4993</v>
      </c>
      <c r="P3486" s="165"/>
      <c r="Q3486" s="164" t="s">
        <v>4994</v>
      </c>
      <c r="R3486" s="164" t="s">
        <v>4997</v>
      </c>
      <c r="S3486" s="166" t="s">
        <v>4998</v>
      </c>
      <c r="T3486" s="161" t="s">
        <v>51</v>
      </c>
      <c r="U3486" s="161" t="s">
        <v>45</v>
      </c>
      <c r="V3486" s="161" t="s">
        <v>52</v>
      </c>
      <c r="W3486" s="121">
        <v>258.3</v>
      </c>
      <c r="X3486" s="163">
        <v>100</v>
      </c>
      <c r="Y3486" s="121">
        <v>6750</v>
      </c>
      <c r="Z3486" s="121">
        <f>W3486*Y3486</f>
        <v>1743525</v>
      </c>
      <c r="AA3486" s="167">
        <v>16</v>
      </c>
      <c r="AB3486" s="167">
        <v>22</v>
      </c>
      <c r="AC3486" s="121">
        <f>(Z3486*(100-AB3486))/100</f>
        <v>1359949.5</v>
      </c>
      <c r="AD3486" s="121">
        <f>IF(AND(AC3486="",M3486=""),0,IF((AC3486=""),M3486, IF( (M3486=""),AC3486,SUM(AC3486:AC3488)+M3486)))</f>
        <v>2100649.5</v>
      </c>
      <c r="AE3486" s="121">
        <f>IF( (X3486=""),AD3486*1,AD3486*(X3486/100) )</f>
        <v>2100649.5</v>
      </c>
      <c r="AF3486" s="121">
        <v>50000000</v>
      </c>
      <c r="AG3486" s="121">
        <f>IF((AF3486-AE3486) &gt; 1,0,IF((AF3486-AE3486)&lt;0,AE3486-AF3486,AF3486-AE3486))</f>
        <v>0</v>
      </c>
      <c r="AH3486" s="121">
        <v>0.02</v>
      </c>
    </row>
    <row r="3487" spans="1:34" s="99" customFormat="1" x14ac:dyDescent="0.55000000000000004">
      <c r="A3487" s="107"/>
      <c r="B3487" s="161"/>
      <c r="C3487" s="161"/>
      <c r="D3487" s="162"/>
      <c r="E3487" s="161"/>
      <c r="F3487" s="161"/>
      <c r="G3487" s="161"/>
      <c r="H3487" s="161"/>
      <c r="I3487" s="163"/>
      <c r="J3487" s="161"/>
      <c r="K3487" s="121"/>
      <c r="L3487" s="121"/>
      <c r="M3487" s="121"/>
      <c r="N3487" s="161">
        <v>2</v>
      </c>
      <c r="O3487" s="164" t="s">
        <v>4993</v>
      </c>
      <c r="P3487" s="165"/>
      <c r="Q3487" s="164" t="s">
        <v>4994</v>
      </c>
      <c r="R3487" s="164" t="s">
        <v>4997</v>
      </c>
      <c r="S3487" s="166" t="s">
        <v>4999</v>
      </c>
      <c r="T3487" s="161" t="s">
        <v>51</v>
      </c>
      <c r="U3487" s="161" t="s">
        <v>45</v>
      </c>
      <c r="V3487" s="161" t="s">
        <v>52</v>
      </c>
      <c r="W3487" s="121">
        <v>60</v>
      </c>
      <c r="X3487" s="163">
        <v>60</v>
      </c>
      <c r="Y3487" s="121">
        <v>6750</v>
      </c>
      <c r="Z3487" s="121">
        <f>W3487*Y3487</f>
        <v>405000</v>
      </c>
      <c r="AA3487" s="167">
        <v>16</v>
      </c>
      <c r="AB3487" s="167">
        <v>22</v>
      </c>
      <c r="AC3487" s="121">
        <f>(Z3487*(100-AB3487))/100</f>
        <v>315900</v>
      </c>
      <c r="AD3487" s="121">
        <f>IF(AND(AC3487="",M3486=""),0,IF((AC3487=""),M3486, IF( (M3486=""),AC3487,SUM(AC3486:AC3488)+M3486)))</f>
        <v>2100649.5</v>
      </c>
      <c r="AE3487" s="121">
        <f>IF( (X3487=""),AD3487*1,AD3487*(X3487/100) )</f>
        <v>1260389.7</v>
      </c>
      <c r="AF3487" s="121"/>
      <c r="AG3487" s="121">
        <f>IF((AF3487-AE3487) &gt; 1,0,IF((AF3487-AE3487)&lt;0,AE3487-AF3487,AF3487-AE3487))</f>
        <v>1260389.7</v>
      </c>
      <c r="AH3487" s="121">
        <v>0.02</v>
      </c>
    </row>
    <row r="3488" spans="1:34" s="99" customFormat="1" x14ac:dyDescent="0.55000000000000004">
      <c r="A3488" s="107"/>
      <c r="B3488" s="161"/>
      <c r="C3488" s="161"/>
      <c r="D3488" s="162"/>
      <c r="E3488" s="161"/>
      <c r="F3488" s="161"/>
      <c r="G3488" s="161"/>
      <c r="H3488" s="161"/>
      <c r="I3488" s="163"/>
      <c r="J3488" s="161"/>
      <c r="K3488" s="121"/>
      <c r="L3488" s="121"/>
      <c r="M3488" s="121"/>
      <c r="N3488" s="161"/>
      <c r="O3488" s="164"/>
      <c r="P3488" s="165"/>
      <c r="Q3488" s="164"/>
      <c r="R3488" s="164"/>
      <c r="S3488" s="166"/>
      <c r="T3488" s="161"/>
      <c r="U3488" s="161"/>
      <c r="V3488" s="161" t="s">
        <v>75</v>
      </c>
      <c r="W3488" s="121">
        <v>40</v>
      </c>
      <c r="X3488" s="163">
        <v>40</v>
      </c>
      <c r="Y3488" s="121">
        <v>6750</v>
      </c>
      <c r="Z3488" s="121">
        <f>W3488*Y3488</f>
        <v>270000</v>
      </c>
      <c r="AA3488" s="167">
        <v>16</v>
      </c>
      <c r="AB3488" s="167">
        <v>22</v>
      </c>
      <c r="AC3488" s="121">
        <f>(Z3488*(100-AB3488))/100</f>
        <v>210600</v>
      </c>
      <c r="AD3488" s="121">
        <f>IF(AND(AC3488="",M3487=""),0,IF((AC3488=""),M3487, IF( (M3487=""),AC3488,SUM(AC3487:AC3488)+M3487)))</f>
        <v>210600</v>
      </c>
      <c r="AE3488" s="121">
        <f>IF( (X3488=""),AD3488*1,AD3488*(X3488/100) )</f>
        <v>84240</v>
      </c>
      <c r="AF3488" s="121">
        <v>0</v>
      </c>
      <c r="AG3488" s="121">
        <f>IF((AF3488-AE3488) &gt; 1,0,IF((AF3488-AE3488)&lt;0,AE3488-AF3488,AF3488-AE3488))</f>
        <v>84240</v>
      </c>
      <c r="AH3488" s="121">
        <v>0.3</v>
      </c>
    </row>
    <row r="3489" spans="1:34" s="99" customFormat="1" x14ac:dyDescent="0.55000000000000004">
      <c r="A3489" s="107"/>
      <c r="B3489" s="161"/>
      <c r="C3489" s="161"/>
      <c r="D3489" s="162"/>
      <c r="E3489" s="161"/>
      <c r="F3489" s="161"/>
      <c r="G3489" s="161"/>
      <c r="H3489" s="161"/>
      <c r="I3489" s="163"/>
      <c r="J3489" s="161"/>
      <c r="K3489" s="121"/>
      <c r="L3489" s="121" t="s">
        <v>63</v>
      </c>
      <c r="M3489" s="121">
        <f>SUM(M3486:M3487)</f>
        <v>214200</v>
      </c>
      <c r="N3489" s="161"/>
      <c r="O3489" s="164"/>
      <c r="P3489" s="165"/>
      <c r="Q3489" s="164"/>
      <c r="R3489" s="164"/>
      <c r="S3489" s="166"/>
      <c r="T3489" s="161"/>
      <c r="U3489" s="161"/>
      <c r="V3489" s="161"/>
      <c r="W3489" s="121"/>
      <c r="X3489" s="163"/>
      <c r="Y3489" s="121"/>
      <c r="Z3489" s="121"/>
      <c r="AA3489" s="167"/>
      <c r="AB3489" s="167"/>
      <c r="AC3489" s="121"/>
      <c r="AD3489" s="121"/>
      <c r="AE3489" s="121">
        <f>SUM(AE3486:AE3487)</f>
        <v>3361039.2</v>
      </c>
      <c r="AF3489" s="121"/>
      <c r="AG3489" s="121">
        <f>SUM(AG3486:AG3487)</f>
        <v>1260389.7</v>
      </c>
      <c r="AH3489" s="121"/>
    </row>
    <row r="3490" spans="1:34" s="99" customFormat="1" x14ac:dyDescent="0.55000000000000004">
      <c r="A3490" s="107" t="s">
        <v>5002</v>
      </c>
      <c r="B3490" s="161">
        <v>1699</v>
      </c>
      <c r="C3490" s="161">
        <v>7088</v>
      </c>
      <c r="D3490" s="162" t="s">
        <v>5003</v>
      </c>
      <c r="E3490" s="161" t="s">
        <v>34</v>
      </c>
      <c r="F3490" s="161">
        <v>24297</v>
      </c>
      <c r="G3490" s="161">
        <v>3</v>
      </c>
      <c r="H3490" s="161">
        <v>2</v>
      </c>
      <c r="I3490" s="163">
        <v>29</v>
      </c>
      <c r="J3490" s="161" t="s">
        <v>62</v>
      </c>
      <c r="K3490" s="121">
        <f>((G3490*400)+(H3490*100))+I3490</f>
        <v>1429</v>
      </c>
      <c r="L3490" s="121">
        <v>600</v>
      </c>
      <c r="M3490" s="121">
        <f>K3490*L3490</f>
        <v>857400</v>
      </c>
      <c r="N3490" s="161">
        <v>1</v>
      </c>
      <c r="O3490" s="164" t="s">
        <v>5000</v>
      </c>
      <c r="P3490" s="165">
        <v>3579900025652</v>
      </c>
      <c r="Q3490" s="164" t="s">
        <v>5001</v>
      </c>
      <c r="R3490" s="164" t="s">
        <v>5004</v>
      </c>
      <c r="S3490" s="166" t="s">
        <v>5005</v>
      </c>
      <c r="T3490" s="161" t="s">
        <v>1907</v>
      </c>
      <c r="U3490" s="161" t="s">
        <v>45</v>
      </c>
      <c r="V3490" s="161" t="s">
        <v>75</v>
      </c>
      <c r="W3490" s="121">
        <v>262.5</v>
      </c>
      <c r="X3490" s="163">
        <v>47.2</v>
      </c>
      <c r="Y3490" s="121">
        <v>5650</v>
      </c>
      <c r="Z3490" s="121">
        <f t="shared" ref="Z3490:Z3496" si="329">W3490*Y3490</f>
        <v>1483125</v>
      </c>
      <c r="AA3490" s="167">
        <v>12</v>
      </c>
      <c r="AB3490" s="167">
        <v>14</v>
      </c>
      <c r="AC3490" s="121">
        <f t="shared" ref="AC3490:AC3496" si="330">(Z3490*(100-AB3490))/100</f>
        <v>1275487.5</v>
      </c>
      <c r="AD3490" s="121">
        <f>IF(AND(AC3490="",M3490=""),0,IF((AC3490=""),M3490, IF( (M3490=""),AC3490,SUM(AC3490:AC3496)+M3490)))</f>
        <v>3835092.3</v>
      </c>
      <c r="AE3490" s="121">
        <f t="shared" ref="AE3490:AE3496" si="331">IF( (X3490=""),AD3490*1,AD3490*(X3490/100) )</f>
        <v>1810163.5656000001</v>
      </c>
      <c r="AF3490" s="121">
        <v>0</v>
      </c>
      <c r="AG3490" s="121">
        <f t="shared" ref="AG3490:AG3496" si="332">IF((AF3490-AE3490) &gt; 1,0,IF((AF3490-AE3490)&lt;0,AE3490-AF3490,AF3490-AE3490))</f>
        <v>1810163.5656000001</v>
      </c>
      <c r="AH3490" s="121">
        <v>0.3</v>
      </c>
    </row>
    <row r="3491" spans="1:34" s="99" customFormat="1" x14ac:dyDescent="0.55000000000000004">
      <c r="A3491" s="107"/>
      <c r="B3491" s="161"/>
      <c r="C3491" s="161"/>
      <c r="D3491" s="162"/>
      <c r="E3491" s="161"/>
      <c r="F3491" s="161"/>
      <c r="G3491" s="161"/>
      <c r="H3491" s="161"/>
      <c r="I3491" s="163"/>
      <c r="J3491" s="161"/>
      <c r="K3491" s="121"/>
      <c r="L3491" s="121"/>
      <c r="M3491" s="121"/>
      <c r="N3491" s="161">
        <v>2</v>
      </c>
      <c r="O3491" s="164" t="s">
        <v>5000</v>
      </c>
      <c r="P3491" s="165">
        <v>3579900025652</v>
      </c>
      <c r="Q3491" s="164" t="s">
        <v>5001</v>
      </c>
      <c r="R3491" s="164" t="s">
        <v>5004</v>
      </c>
      <c r="S3491" s="166" t="s">
        <v>5006</v>
      </c>
      <c r="T3491" s="161" t="s">
        <v>51</v>
      </c>
      <c r="U3491" s="161" t="s">
        <v>45</v>
      </c>
      <c r="V3491" s="161" t="s">
        <v>779</v>
      </c>
      <c r="W3491" s="121">
        <v>81.599999999999994</v>
      </c>
      <c r="X3491" s="163">
        <v>14.67</v>
      </c>
      <c r="Y3491" s="121">
        <v>6750</v>
      </c>
      <c r="Z3491" s="121">
        <f t="shared" si="329"/>
        <v>550800</v>
      </c>
      <c r="AA3491" s="167">
        <v>8</v>
      </c>
      <c r="AB3491" s="167">
        <v>8</v>
      </c>
      <c r="AC3491" s="121">
        <f t="shared" si="330"/>
        <v>506736</v>
      </c>
      <c r="AD3491" s="121">
        <f>IF(AND(AC3491="",M3490=""),0,IF((AC3491=""),M3490, IF( (M3490=""),AC3491,SUM(AC3490:AC3496)+M3490)))</f>
        <v>3835092.3</v>
      </c>
      <c r="AE3491" s="121">
        <f t="shared" si="331"/>
        <v>562608.04041000002</v>
      </c>
      <c r="AF3491" s="121">
        <v>0</v>
      </c>
      <c r="AG3491" s="121">
        <f t="shared" si="332"/>
        <v>562608.04041000002</v>
      </c>
      <c r="AH3491" s="121">
        <v>0.3</v>
      </c>
    </row>
    <row r="3492" spans="1:34" s="99" customFormat="1" x14ac:dyDescent="0.55000000000000004">
      <c r="A3492" s="107"/>
      <c r="B3492" s="161"/>
      <c r="C3492" s="161"/>
      <c r="D3492" s="162"/>
      <c r="E3492" s="161"/>
      <c r="F3492" s="161"/>
      <c r="G3492" s="161"/>
      <c r="H3492" s="161"/>
      <c r="I3492" s="163"/>
      <c r="J3492" s="161"/>
      <c r="K3492" s="121"/>
      <c r="L3492" s="121"/>
      <c r="M3492" s="121"/>
      <c r="N3492" s="161">
        <v>3</v>
      </c>
      <c r="O3492" s="164" t="s">
        <v>5000</v>
      </c>
      <c r="P3492" s="165">
        <v>3579900025652</v>
      </c>
      <c r="Q3492" s="164" t="s">
        <v>5001</v>
      </c>
      <c r="R3492" s="164" t="s">
        <v>5004</v>
      </c>
      <c r="S3492" s="166" t="s">
        <v>5007</v>
      </c>
      <c r="T3492" s="161" t="s">
        <v>51</v>
      </c>
      <c r="U3492" s="161" t="s">
        <v>45</v>
      </c>
      <c r="V3492" s="161" t="s">
        <v>52</v>
      </c>
      <c r="W3492" s="121">
        <v>37.799999999999997</v>
      </c>
      <c r="X3492" s="163">
        <v>6.8</v>
      </c>
      <c r="Y3492" s="121">
        <v>6750</v>
      </c>
      <c r="Z3492" s="121">
        <f t="shared" si="329"/>
        <v>255149.99999999997</v>
      </c>
      <c r="AA3492" s="167">
        <v>8</v>
      </c>
      <c r="AB3492" s="167">
        <v>8</v>
      </c>
      <c r="AC3492" s="121">
        <f t="shared" si="330"/>
        <v>234737.99999999997</v>
      </c>
      <c r="AD3492" s="121">
        <f>IF(AND(AC3492="",M3490=""),0,IF((AC3492=""),M3490, IF( (M3490=""),AC3492,SUM(AC3490:AC3496)+M3490)))</f>
        <v>3835092.3</v>
      </c>
      <c r="AE3492" s="121">
        <f t="shared" si="331"/>
        <v>260786.2764</v>
      </c>
      <c r="AF3492" s="121">
        <v>0</v>
      </c>
      <c r="AG3492" s="121">
        <f t="shared" si="332"/>
        <v>260786.2764</v>
      </c>
      <c r="AH3492" s="121">
        <v>0.02</v>
      </c>
    </row>
    <row r="3493" spans="1:34" s="99" customFormat="1" x14ac:dyDescent="0.55000000000000004">
      <c r="A3493" s="107"/>
      <c r="B3493" s="161"/>
      <c r="C3493" s="161"/>
      <c r="D3493" s="162"/>
      <c r="E3493" s="161"/>
      <c r="F3493" s="161"/>
      <c r="G3493" s="161"/>
      <c r="H3493" s="161"/>
      <c r="I3493" s="163"/>
      <c r="J3493" s="161"/>
      <c r="K3493" s="121"/>
      <c r="L3493" s="121"/>
      <c r="M3493" s="121"/>
      <c r="N3493" s="161">
        <v>4</v>
      </c>
      <c r="O3493" s="164" t="s">
        <v>5000</v>
      </c>
      <c r="P3493" s="165">
        <v>3579900025652</v>
      </c>
      <c r="Q3493" s="164" t="s">
        <v>5001</v>
      </c>
      <c r="R3493" s="164" t="s">
        <v>5004</v>
      </c>
      <c r="S3493" s="166" t="s">
        <v>5008</v>
      </c>
      <c r="T3493" s="161" t="s">
        <v>1907</v>
      </c>
      <c r="U3493" s="161" t="s">
        <v>45</v>
      </c>
      <c r="V3493" s="161" t="s">
        <v>75</v>
      </c>
      <c r="W3493" s="121">
        <v>91.2</v>
      </c>
      <c r="X3493" s="163">
        <v>16.399999999999999</v>
      </c>
      <c r="Y3493" s="121">
        <v>5650</v>
      </c>
      <c r="Z3493" s="121">
        <f t="shared" si="329"/>
        <v>515280</v>
      </c>
      <c r="AA3493" s="167">
        <v>12</v>
      </c>
      <c r="AB3493" s="167">
        <v>14</v>
      </c>
      <c r="AC3493" s="121">
        <f t="shared" si="330"/>
        <v>443140.8</v>
      </c>
      <c r="AD3493" s="121">
        <f>IF(AND(AC3493="",M3490=""),0,IF((AC3493=""),M3490, IF( (M3490=""),AC3493,SUM(AC3490:AC3496)+M3490)))</f>
        <v>3835092.3</v>
      </c>
      <c r="AE3493" s="121">
        <f t="shared" si="331"/>
        <v>628955.13719999988</v>
      </c>
      <c r="AF3493" s="121">
        <v>0</v>
      </c>
      <c r="AG3493" s="121">
        <f t="shared" si="332"/>
        <v>628955.13719999988</v>
      </c>
      <c r="AH3493" s="121">
        <v>0.3</v>
      </c>
    </row>
    <row r="3494" spans="1:34" s="99" customFormat="1" x14ac:dyDescent="0.55000000000000004">
      <c r="A3494" s="107"/>
      <c r="B3494" s="161"/>
      <c r="C3494" s="161"/>
      <c r="D3494" s="162"/>
      <c r="E3494" s="161"/>
      <c r="F3494" s="161"/>
      <c r="G3494" s="161"/>
      <c r="H3494" s="161"/>
      <c r="I3494" s="163"/>
      <c r="J3494" s="161"/>
      <c r="K3494" s="121"/>
      <c r="L3494" s="121"/>
      <c r="M3494" s="121"/>
      <c r="N3494" s="161">
        <v>5</v>
      </c>
      <c r="O3494" s="164" t="s">
        <v>5000</v>
      </c>
      <c r="P3494" s="165">
        <v>3579900025652</v>
      </c>
      <c r="Q3494" s="164" t="s">
        <v>5001</v>
      </c>
      <c r="R3494" s="164" t="s">
        <v>5004</v>
      </c>
      <c r="S3494" s="166" t="s">
        <v>5009</v>
      </c>
      <c r="T3494" s="161" t="s">
        <v>51</v>
      </c>
      <c r="U3494" s="161" t="s">
        <v>45</v>
      </c>
      <c r="V3494" s="161" t="s">
        <v>52</v>
      </c>
      <c r="W3494" s="121">
        <v>30</v>
      </c>
      <c r="X3494" s="163">
        <v>5.39</v>
      </c>
      <c r="Y3494" s="121">
        <v>6750</v>
      </c>
      <c r="Z3494" s="121">
        <f t="shared" si="329"/>
        <v>202500</v>
      </c>
      <c r="AA3494" s="167">
        <v>8</v>
      </c>
      <c r="AB3494" s="167">
        <v>8</v>
      </c>
      <c r="AC3494" s="121">
        <f t="shared" si="330"/>
        <v>186300</v>
      </c>
      <c r="AD3494" s="121">
        <f>IF(AND(AC3494="",M3490=""),0,IF((AC3494=""),M3490, IF( (M3490=""),AC3494,SUM(AC3490:AC3496)+M3490)))</f>
        <v>3835092.3</v>
      </c>
      <c r="AE3494" s="121">
        <f t="shared" si="331"/>
        <v>206711.47496999998</v>
      </c>
      <c r="AF3494" s="121">
        <v>0</v>
      </c>
      <c r="AG3494" s="121">
        <f t="shared" si="332"/>
        <v>206711.47496999998</v>
      </c>
      <c r="AH3494" s="121">
        <v>0.02</v>
      </c>
    </row>
    <row r="3495" spans="1:34" s="99" customFormat="1" x14ac:dyDescent="0.55000000000000004">
      <c r="A3495" s="107"/>
      <c r="B3495" s="161"/>
      <c r="C3495" s="161"/>
      <c r="D3495" s="162"/>
      <c r="E3495" s="161"/>
      <c r="F3495" s="161"/>
      <c r="G3495" s="161"/>
      <c r="H3495" s="161"/>
      <c r="I3495" s="163"/>
      <c r="J3495" s="161"/>
      <c r="K3495" s="121"/>
      <c r="L3495" s="121"/>
      <c r="M3495" s="121"/>
      <c r="N3495" s="161">
        <v>6</v>
      </c>
      <c r="O3495" s="164" t="s">
        <v>5000</v>
      </c>
      <c r="P3495" s="165">
        <v>3579900025652</v>
      </c>
      <c r="Q3495" s="164" t="s">
        <v>5001</v>
      </c>
      <c r="R3495" s="164" t="s">
        <v>5004</v>
      </c>
      <c r="S3495" s="166" t="s">
        <v>5010</v>
      </c>
      <c r="T3495" s="161" t="s">
        <v>51</v>
      </c>
      <c r="U3495" s="161" t="s">
        <v>45</v>
      </c>
      <c r="V3495" s="161" t="s">
        <v>75</v>
      </c>
      <c r="W3495" s="121">
        <v>21</v>
      </c>
      <c r="X3495" s="163">
        <v>3.79</v>
      </c>
      <c r="Y3495" s="121">
        <v>6750</v>
      </c>
      <c r="Z3495" s="121">
        <f t="shared" si="329"/>
        <v>141750</v>
      </c>
      <c r="AA3495" s="167">
        <v>8</v>
      </c>
      <c r="AB3495" s="167">
        <v>8</v>
      </c>
      <c r="AC3495" s="121">
        <f t="shared" si="330"/>
        <v>130410</v>
      </c>
      <c r="AD3495" s="121">
        <f>IF(AND(AC3495="",M3490=""),0,IF((AC3495=""),M3490, IF( (M3490=""),AC3495,SUM(AC3490:AC3496)+M3490)))</f>
        <v>3835092.3</v>
      </c>
      <c r="AE3495" s="121">
        <f t="shared" si="331"/>
        <v>145349.99817000001</v>
      </c>
      <c r="AF3495" s="121">
        <v>0</v>
      </c>
      <c r="AG3495" s="121">
        <f t="shared" si="332"/>
        <v>145349.99817000001</v>
      </c>
      <c r="AH3495" s="121">
        <v>0.3</v>
      </c>
    </row>
    <row r="3496" spans="1:34" s="99" customFormat="1" x14ac:dyDescent="0.55000000000000004">
      <c r="A3496" s="107"/>
      <c r="B3496" s="161"/>
      <c r="C3496" s="161"/>
      <c r="D3496" s="162"/>
      <c r="E3496" s="161"/>
      <c r="F3496" s="161"/>
      <c r="G3496" s="161"/>
      <c r="H3496" s="161"/>
      <c r="I3496" s="163"/>
      <c r="J3496" s="161"/>
      <c r="K3496" s="121"/>
      <c r="L3496" s="121"/>
      <c r="M3496" s="121"/>
      <c r="N3496" s="161">
        <v>7</v>
      </c>
      <c r="O3496" s="164" t="s">
        <v>5000</v>
      </c>
      <c r="P3496" s="165">
        <v>3579900025652</v>
      </c>
      <c r="Q3496" s="164" t="s">
        <v>5001</v>
      </c>
      <c r="R3496" s="164" t="s">
        <v>5004</v>
      </c>
      <c r="S3496" s="166" t="s">
        <v>5011</v>
      </c>
      <c r="T3496" s="161" t="s">
        <v>51</v>
      </c>
      <c r="U3496" s="161" t="s">
        <v>45</v>
      </c>
      <c r="V3496" s="161" t="s">
        <v>52</v>
      </c>
      <c r="W3496" s="121">
        <v>32</v>
      </c>
      <c r="X3496" s="163">
        <v>5.75</v>
      </c>
      <c r="Y3496" s="121">
        <v>6750</v>
      </c>
      <c r="Z3496" s="121">
        <f t="shared" si="329"/>
        <v>216000</v>
      </c>
      <c r="AA3496" s="167">
        <v>7</v>
      </c>
      <c r="AB3496" s="167">
        <v>7</v>
      </c>
      <c r="AC3496" s="121">
        <f t="shared" si="330"/>
        <v>200880</v>
      </c>
      <c r="AD3496" s="121">
        <f>IF(AND(AC3496="",M3490=""),0,IF((AC3496=""),M3490, IF( (M3490=""),AC3496,SUM(AC3490:AC3496)+M3490)))</f>
        <v>3835092.3</v>
      </c>
      <c r="AE3496" s="121">
        <f t="shared" si="331"/>
        <v>220517.80725000001</v>
      </c>
      <c r="AF3496" s="121">
        <v>0</v>
      </c>
      <c r="AG3496" s="121">
        <f t="shared" si="332"/>
        <v>220517.80725000001</v>
      </c>
      <c r="AH3496" s="121">
        <v>0.02</v>
      </c>
    </row>
    <row r="3497" spans="1:34" s="99" customFormat="1" x14ac:dyDescent="0.55000000000000004">
      <c r="A3497" s="107"/>
      <c r="B3497" s="161"/>
      <c r="C3497" s="161"/>
      <c r="D3497" s="162"/>
      <c r="E3497" s="161"/>
      <c r="F3497" s="161"/>
      <c r="G3497" s="161"/>
      <c r="H3497" s="161"/>
      <c r="I3497" s="163"/>
      <c r="J3497" s="161"/>
      <c r="K3497" s="121"/>
      <c r="L3497" s="121" t="s">
        <v>63</v>
      </c>
      <c r="M3497" s="121">
        <f>SUM(M3490:M3496)</f>
        <v>857400</v>
      </c>
      <c r="N3497" s="161"/>
      <c r="O3497" s="164"/>
      <c r="P3497" s="165"/>
      <c r="Q3497" s="164"/>
      <c r="R3497" s="164"/>
      <c r="S3497" s="166"/>
      <c r="T3497" s="161"/>
      <c r="U3497" s="161"/>
      <c r="V3497" s="161"/>
      <c r="W3497" s="121"/>
      <c r="X3497" s="163"/>
      <c r="Y3497" s="121"/>
      <c r="Z3497" s="121"/>
      <c r="AA3497" s="167"/>
      <c r="AB3497" s="167"/>
      <c r="AC3497" s="121"/>
      <c r="AD3497" s="121"/>
      <c r="AE3497" s="121">
        <f>SUM(AE3490:AE3496)</f>
        <v>3835092.3</v>
      </c>
      <c r="AF3497" s="121"/>
      <c r="AG3497" s="121">
        <f>SUM(AG3490:AG3496)</f>
        <v>3835092.3</v>
      </c>
      <c r="AH3497" s="121"/>
    </row>
    <row r="3498" spans="1:34" s="73" customFormat="1" x14ac:dyDescent="0.55000000000000004">
      <c r="A3498" s="108" t="s">
        <v>4860</v>
      </c>
      <c r="B3498" s="109">
        <v>1480</v>
      </c>
      <c r="C3498" s="102">
        <v>5216</v>
      </c>
      <c r="D3498" s="90" t="s">
        <v>4878</v>
      </c>
      <c r="E3498" s="102" t="s">
        <v>34</v>
      </c>
      <c r="F3498" s="102">
        <v>16347</v>
      </c>
      <c r="G3498" s="102">
        <v>0</v>
      </c>
      <c r="H3498" s="102">
        <v>0</v>
      </c>
      <c r="I3498" s="98">
        <v>78</v>
      </c>
      <c r="J3498" s="102" t="s">
        <v>38</v>
      </c>
      <c r="K3498" s="94">
        <f>((G3498*400)+(H3498*100))+I3498</f>
        <v>78</v>
      </c>
      <c r="L3498" s="94">
        <v>18500</v>
      </c>
      <c r="M3498" s="94">
        <f>K3498*L3498</f>
        <v>1443000</v>
      </c>
      <c r="N3498" s="102"/>
      <c r="O3498" s="111"/>
      <c r="P3498" s="96"/>
      <c r="Q3498" s="111"/>
      <c r="R3498" s="111"/>
      <c r="S3498" s="97"/>
      <c r="T3498" s="102"/>
      <c r="U3498" s="102"/>
      <c r="V3498" s="102"/>
      <c r="W3498" s="94"/>
      <c r="X3498" s="98"/>
      <c r="Y3498" s="94"/>
      <c r="Z3498" s="94"/>
      <c r="AA3498" s="89"/>
      <c r="AB3498" s="89"/>
      <c r="AC3498" s="94"/>
      <c r="AD3498" s="94">
        <f>IF(AND(AC3498="",M3498=""),0,IF((AC3498=""),M3498,IF((M3498=""),AC3498,AC3498+M3498)))</f>
        <v>1443000</v>
      </c>
      <c r="AE3498" s="94">
        <f>IF( (X3498=""),AD3498*1,AD3498*(X3498/100) )</f>
        <v>1443000</v>
      </c>
      <c r="AF3498" s="94">
        <v>50000000</v>
      </c>
      <c r="AG3498" s="94">
        <f>IF((AF3498-AE3498) &gt; 1,0,IF((AF3498-AE3498)&lt;0,AE3498-AF3498,AF3498-AE3498))</f>
        <v>0</v>
      </c>
      <c r="AH3498" s="94">
        <v>0.01</v>
      </c>
    </row>
    <row r="3499" spans="1:34" s="73" customFormat="1" x14ac:dyDescent="0.55000000000000004">
      <c r="A3499" s="108"/>
      <c r="B3499" s="109"/>
      <c r="C3499" s="102"/>
      <c r="D3499" s="90"/>
      <c r="E3499" s="102"/>
      <c r="F3499" s="102"/>
      <c r="G3499" s="102"/>
      <c r="H3499" s="102"/>
      <c r="I3499" s="98"/>
      <c r="J3499" s="102"/>
      <c r="K3499" s="94"/>
      <c r="L3499" s="94" t="s">
        <v>63</v>
      </c>
      <c r="M3499" s="94">
        <f>SUM(M3498:M3498)</f>
        <v>1443000</v>
      </c>
      <c r="N3499" s="102"/>
      <c r="O3499" s="111"/>
      <c r="P3499" s="96"/>
      <c r="Q3499" s="111"/>
      <c r="R3499" s="111"/>
      <c r="S3499" s="97"/>
      <c r="T3499" s="102"/>
      <c r="U3499" s="102"/>
      <c r="V3499" s="102"/>
      <c r="W3499" s="94"/>
      <c r="X3499" s="98"/>
      <c r="Y3499" s="94"/>
      <c r="Z3499" s="94"/>
      <c r="AA3499" s="89"/>
      <c r="AB3499" s="89"/>
      <c r="AC3499" s="94"/>
      <c r="AD3499" s="94">
        <f>SUM(AD3498:AD3498)</f>
        <v>1443000</v>
      </c>
      <c r="AE3499" s="94">
        <f>SUM(AE3498:AE3498)</f>
        <v>1443000</v>
      </c>
      <c r="AF3499" s="94"/>
      <c r="AG3499" s="94">
        <f>SUM(AG3498:AG3498)</f>
        <v>0</v>
      </c>
      <c r="AH3499" s="94"/>
    </row>
    <row r="3500" spans="1:34" s="73" customFormat="1" x14ac:dyDescent="0.55000000000000004">
      <c r="A3500" s="108" t="s">
        <v>4879</v>
      </c>
      <c r="B3500" s="109">
        <v>1481</v>
      </c>
      <c r="C3500" s="102">
        <v>8764</v>
      </c>
      <c r="D3500" s="90" t="s">
        <v>4880</v>
      </c>
      <c r="E3500" s="102" t="s">
        <v>34</v>
      </c>
      <c r="F3500" s="102">
        <v>17379</v>
      </c>
      <c r="G3500" s="102">
        <v>4</v>
      </c>
      <c r="H3500" s="102">
        <v>2</v>
      </c>
      <c r="I3500" s="98">
        <v>73</v>
      </c>
      <c r="J3500" s="102" t="s">
        <v>38</v>
      </c>
      <c r="K3500" s="94">
        <f>((G3500*400)+(H3500*100))+I3500</f>
        <v>1873</v>
      </c>
      <c r="L3500" s="94">
        <v>325</v>
      </c>
      <c r="M3500" s="94">
        <f>K3500*L3500</f>
        <v>608725</v>
      </c>
      <c r="N3500" s="102"/>
      <c r="O3500" s="111"/>
      <c r="P3500" s="96"/>
      <c r="Q3500" s="111"/>
      <c r="R3500" s="111"/>
      <c r="S3500" s="97"/>
      <c r="T3500" s="102"/>
      <c r="U3500" s="102"/>
      <c r="V3500" s="102"/>
      <c r="W3500" s="94"/>
      <c r="X3500" s="98"/>
      <c r="Y3500" s="94"/>
      <c r="Z3500" s="94"/>
      <c r="AA3500" s="89"/>
      <c r="AB3500" s="89"/>
      <c r="AC3500" s="94"/>
      <c r="AD3500" s="94">
        <f>IF(AND(AC3500="",M3500=""),0,IF((AC3500=""),M3500,IF((M3500=""),AC3500,AC3500+M3500)))</f>
        <v>608725</v>
      </c>
      <c r="AE3500" s="94">
        <f>IF( (X3500=""),AD3500*1,AD3500*(X3500/100) )</f>
        <v>608725</v>
      </c>
      <c r="AF3500" s="94">
        <v>50000000</v>
      </c>
      <c r="AG3500" s="94">
        <f>IF((AF3500-AE3500) &gt; 1,0,IF((AF3500-AE3500)&lt;0,AE3500-AF3500,AF3500-AE3500))</f>
        <v>0</v>
      </c>
      <c r="AH3500" s="94">
        <v>0.01</v>
      </c>
    </row>
    <row r="3501" spans="1:34" s="73" customFormat="1" x14ac:dyDescent="0.55000000000000004">
      <c r="A3501" s="108"/>
      <c r="B3501" s="109"/>
      <c r="C3501" s="102"/>
      <c r="D3501" s="90"/>
      <c r="E3501" s="102"/>
      <c r="F3501" s="102"/>
      <c r="G3501" s="102"/>
      <c r="H3501" s="102"/>
      <c r="I3501" s="98"/>
      <c r="J3501" s="102"/>
      <c r="K3501" s="94"/>
      <c r="L3501" s="94" t="s">
        <v>63</v>
      </c>
      <c r="M3501" s="94">
        <f>SUM(M3500:M3500)</f>
        <v>608725</v>
      </c>
      <c r="N3501" s="102"/>
      <c r="O3501" s="111"/>
      <c r="P3501" s="96"/>
      <c r="Q3501" s="111"/>
      <c r="R3501" s="111"/>
      <c r="S3501" s="97"/>
      <c r="T3501" s="102"/>
      <c r="U3501" s="102"/>
      <c r="V3501" s="102"/>
      <c r="W3501" s="94"/>
      <c r="X3501" s="98"/>
      <c r="Y3501" s="94"/>
      <c r="Z3501" s="94"/>
      <c r="AA3501" s="89"/>
      <c r="AB3501" s="89"/>
      <c r="AC3501" s="94"/>
      <c r="AD3501" s="94">
        <f>SUM(AD3500:AD3500)</f>
        <v>608725</v>
      </c>
      <c r="AE3501" s="94">
        <f>SUM(AE3500:AE3500)</f>
        <v>608725</v>
      </c>
      <c r="AF3501" s="94"/>
      <c r="AG3501" s="94">
        <f>SUM(AG3500:AG3500)</f>
        <v>0</v>
      </c>
      <c r="AH3501" s="94"/>
    </row>
    <row r="3502" spans="1:34" s="99" customFormat="1" x14ac:dyDescent="0.55000000000000004">
      <c r="A3502" s="107" t="s">
        <v>4876</v>
      </c>
      <c r="B3502" s="102">
        <v>1482</v>
      </c>
      <c r="C3502" s="102">
        <v>7578</v>
      </c>
      <c r="D3502" s="90" t="s">
        <v>4881</v>
      </c>
      <c r="E3502" s="102" t="s">
        <v>34</v>
      </c>
      <c r="F3502" s="102">
        <v>17727</v>
      </c>
      <c r="G3502" s="102">
        <v>0</v>
      </c>
      <c r="H3502" s="102">
        <v>3</v>
      </c>
      <c r="I3502" s="98">
        <v>97</v>
      </c>
      <c r="J3502" s="102" t="s">
        <v>35</v>
      </c>
      <c r="K3502" s="94">
        <f>((G3502*400)+(H3502*100))+I3502</f>
        <v>397</v>
      </c>
      <c r="L3502" s="94">
        <v>2050</v>
      </c>
      <c r="M3502" s="94">
        <f>K3502*L3502</f>
        <v>813850</v>
      </c>
      <c r="N3502" s="102">
        <v>1</v>
      </c>
      <c r="O3502" s="111" t="s">
        <v>4874</v>
      </c>
      <c r="P3502" s="96">
        <v>3570300384301</v>
      </c>
      <c r="Q3502" s="111" t="s">
        <v>4875</v>
      </c>
      <c r="R3502" s="111" t="s">
        <v>4882</v>
      </c>
      <c r="S3502" s="97" t="s">
        <v>4883</v>
      </c>
      <c r="T3502" s="102" t="s">
        <v>51</v>
      </c>
      <c r="U3502" s="102" t="s">
        <v>45</v>
      </c>
      <c r="V3502" s="102" t="s">
        <v>52</v>
      </c>
      <c r="W3502" s="94">
        <v>78</v>
      </c>
      <c r="X3502" s="98">
        <v>46.1</v>
      </c>
      <c r="Y3502" s="94">
        <v>6750</v>
      </c>
      <c r="Z3502" s="94">
        <f>W3502*Y3502</f>
        <v>526500</v>
      </c>
      <c r="AA3502" s="89">
        <v>22</v>
      </c>
      <c r="AB3502" s="89">
        <v>34</v>
      </c>
      <c r="AC3502" s="94">
        <f>(Z3502*(100-AB3502))/100</f>
        <v>347490</v>
      </c>
      <c r="AD3502" s="94">
        <f>IF(AND(AC3502="",M3502=""),0,IF((AC3502=""),M3502, IF( (M3502=""),AC3502,SUM(AC3502:AC3507)+M3502)))</f>
        <v>1774947.28</v>
      </c>
      <c r="AE3502" s="94">
        <f>IF( (X3502=""),AD3502*1,AD3502*(X3502/100) )</f>
        <v>818250.69608000002</v>
      </c>
      <c r="AF3502" s="94">
        <v>50000000</v>
      </c>
      <c r="AG3502" s="94">
        <f>IF((AF3502-AE3502) &gt; 1,0,IF((AF3502-AE3502)&lt;0,AE3502-AF3502,AF3502-AE3502))</f>
        <v>0</v>
      </c>
      <c r="AH3502" s="94">
        <v>0.02</v>
      </c>
    </row>
    <row r="3503" spans="1:34" s="99" customFormat="1" x14ac:dyDescent="0.55000000000000004">
      <c r="A3503" s="107"/>
      <c r="B3503" s="102"/>
      <c r="C3503" s="102"/>
      <c r="D3503" s="90"/>
      <c r="E3503" s="102"/>
      <c r="F3503" s="102"/>
      <c r="G3503" s="102"/>
      <c r="H3503" s="102"/>
      <c r="I3503" s="98"/>
      <c r="J3503" s="102"/>
      <c r="K3503" s="94"/>
      <c r="L3503" s="94"/>
      <c r="M3503" s="94"/>
      <c r="N3503" s="102">
        <v>2</v>
      </c>
      <c r="O3503" s="111" t="s">
        <v>4874</v>
      </c>
      <c r="P3503" s="96">
        <v>3570300384301</v>
      </c>
      <c r="Q3503" s="111" t="s">
        <v>4875</v>
      </c>
      <c r="R3503" s="111" t="s">
        <v>4882</v>
      </c>
      <c r="S3503" s="97" t="s">
        <v>4884</v>
      </c>
      <c r="T3503" s="102" t="s">
        <v>55</v>
      </c>
      <c r="U3503" s="102" t="s">
        <v>45</v>
      </c>
      <c r="V3503" s="102" t="s">
        <v>52</v>
      </c>
      <c r="W3503" s="94">
        <v>47.52</v>
      </c>
      <c r="X3503" s="98">
        <v>28.09</v>
      </c>
      <c r="Y3503" s="94">
        <v>0</v>
      </c>
      <c r="Z3503" s="94">
        <f>W3503*Y3503</f>
        <v>0</v>
      </c>
      <c r="AA3503" s="89">
        <v>22</v>
      </c>
      <c r="AB3503" s="89">
        <v>34</v>
      </c>
      <c r="AC3503" s="94">
        <f>(Z3503*(100-AB3503))/100</f>
        <v>0</v>
      </c>
      <c r="AD3503" s="94">
        <v>813850</v>
      </c>
      <c r="AE3503" s="94">
        <f>IF( (X3503=""),AD3503*1,AD3503*(X3503/100) )</f>
        <v>228610.465</v>
      </c>
      <c r="AF3503" s="94">
        <v>50000000</v>
      </c>
      <c r="AG3503" s="94">
        <f>IF((AF3503-AE3503) &gt; 1,0,IF((AF3503-AE3503)&lt;0,AE3503-AF3503,AF3503-AE3503))</f>
        <v>0</v>
      </c>
      <c r="AH3503" s="94">
        <v>0.02</v>
      </c>
    </row>
    <row r="3504" spans="1:34" s="99" customFormat="1" x14ac:dyDescent="0.55000000000000004">
      <c r="A3504" s="107"/>
      <c r="B3504" s="102"/>
      <c r="C3504" s="102"/>
      <c r="D3504" s="90"/>
      <c r="E3504" s="102"/>
      <c r="F3504" s="102"/>
      <c r="G3504" s="102"/>
      <c r="H3504" s="102"/>
      <c r="I3504" s="98"/>
      <c r="J3504" s="102"/>
      <c r="K3504" s="94"/>
      <c r="L3504" s="94"/>
      <c r="M3504" s="94"/>
      <c r="N3504" s="102">
        <v>3</v>
      </c>
      <c r="O3504" s="111" t="s">
        <v>4874</v>
      </c>
      <c r="P3504" s="96">
        <v>3570300384301</v>
      </c>
      <c r="Q3504" s="111" t="s">
        <v>4875</v>
      </c>
      <c r="R3504" s="111" t="s">
        <v>4882</v>
      </c>
      <c r="S3504" s="97" t="s">
        <v>4885</v>
      </c>
      <c r="T3504" s="102" t="s">
        <v>343</v>
      </c>
      <c r="U3504" s="102" t="s">
        <v>45</v>
      </c>
      <c r="V3504" s="102" t="s">
        <v>52</v>
      </c>
      <c r="W3504" s="94">
        <v>43.68</v>
      </c>
      <c r="X3504" s="98">
        <v>25.82</v>
      </c>
      <c r="Y3504" s="94">
        <v>5600</v>
      </c>
      <c r="Z3504" s="94">
        <f>W3504*Y3504</f>
        <v>244608</v>
      </c>
      <c r="AA3504" s="89">
        <v>22</v>
      </c>
      <c r="AB3504" s="89">
        <v>34</v>
      </c>
      <c r="AC3504" s="94">
        <f>(Z3504*(100-AB3504))/100</f>
        <v>161441.28</v>
      </c>
      <c r="AD3504" s="94">
        <f>IF(AND(AC3504="",M3502=""),0,IF((AC3504=""),M3502, IF( (M3502=""),AC3504,SUM(AC3502:AC3507)+M3502)))</f>
        <v>1774947.28</v>
      </c>
      <c r="AE3504" s="94">
        <f>IF( (X3504=""),AD3504*1,AD3504*(X3504/100) )</f>
        <v>458291.38769599999</v>
      </c>
      <c r="AF3504" s="94">
        <v>50000000</v>
      </c>
      <c r="AG3504" s="94">
        <f>IF((AF3504-AE3504) &gt; 1,0,IF((AF3504-AE3504)&lt;0,AE3504-AF3504,AF3504-AE3504))</f>
        <v>0</v>
      </c>
      <c r="AH3504" s="94">
        <v>0.02</v>
      </c>
    </row>
    <row r="3505" spans="1:34" s="73" customFormat="1" x14ac:dyDescent="0.55000000000000004">
      <c r="A3505" s="108"/>
      <c r="B3505" s="109">
        <v>1483</v>
      </c>
      <c r="C3505" s="102">
        <v>6592</v>
      </c>
      <c r="D3505" s="90" t="s">
        <v>4886</v>
      </c>
      <c r="E3505" s="102" t="s">
        <v>34</v>
      </c>
      <c r="F3505" s="102">
        <v>23152</v>
      </c>
      <c r="G3505" s="102">
        <v>0</v>
      </c>
      <c r="H3505" s="102">
        <v>0</v>
      </c>
      <c r="I3505" s="98">
        <v>48</v>
      </c>
      <c r="J3505" s="102" t="s">
        <v>68</v>
      </c>
      <c r="K3505" s="94">
        <f>((G3505*400)+(H3505*100))+I3505</f>
        <v>48</v>
      </c>
      <c r="L3505" s="94">
        <v>650</v>
      </c>
      <c r="M3505" s="94">
        <f>K3505*L3505</f>
        <v>31200</v>
      </c>
      <c r="N3505" s="102"/>
      <c r="O3505" s="111"/>
      <c r="P3505" s="96"/>
      <c r="Q3505" s="111"/>
      <c r="R3505" s="111"/>
      <c r="S3505" s="97"/>
      <c r="T3505" s="102"/>
      <c r="U3505" s="102"/>
      <c r="V3505" s="102"/>
      <c r="W3505" s="94"/>
      <c r="X3505" s="98"/>
      <c r="Y3505" s="94"/>
      <c r="Z3505" s="94"/>
      <c r="AA3505" s="89"/>
      <c r="AB3505" s="89"/>
      <c r="AC3505" s="94"/>
      <c r="AD3505" s="94">
        <f>IF(AND(AC3505="",M3505=""),0,IF((AC3505=""),M3505,IF((M3505=""),AC3505,AC3505+M3505)))</f>
        <v>31200</v>
      </c>
      <c r="AE3505" s="94">
        <f>IF( (X3505=""),AD3505*1,AD3505*(X3505/100) )</f>
        <v>31200</v>
      </c>
      <c r="AF3505" s="94">
        <v>0</v>
      </c>
      <c r="AG3505" s="94">
        <f t="shared" ref="AG3505:AG3519" si="333">IF((AF3505-AE3505) &gt; 1,0,IF((AF3505-AE3505)&lt;0,AE3505-AF3505,AF3505-AE3505))</f>
        <v>31200</v>
      </c>
      <c r="AH3505" s="94">
        <v>0.3</v>
      </c>
    </row>
    <row r="3506" spans="1:34" s="73" customFormat="1" x14ac:dyDescent="0.55000000000000004">
      <c r="A3506" s="108" t="s">
        <v>4876</v>
      </c>
      <c r="B3506" s="109">
        <v>1484</v>
      </c>
      <c r="C3506" s="102">
        <v>7502</v>
      </c>
      <c r="D3506" s="90" t="s">
        <v>4877</v>
      </c>
      <c r="E3506" s="102" t="s">
        <v>34</v>
      </c>
      <c r="F3506" s="102">
        <v>16088</v>
      </c>
      <c r="G3506" s="102">
        <v>0</v>
      </c>
      <c r="H3506" s="102">
        <v>0</v>
      </c>
      <c r="I3506" s="98">
        <v>57.7</v>
      </c>
      <c r="J3506" s="102" t="s">
        <v>38</v>
      </c>
      <c r="K3506" s="94">
        <f>((G3506*400)+(H3506*100))+I3506</f>
        <v>57.7</v>
      </c>
      <c r="L3506" s="94">
        <v>625</v>
      </c>
      <c r="M3506" s="94">
        <f>K3506*L3506</f>
        <v>36062.5</v>
      </c>
      <c r="N3506" s="102"/>
      <c r="O3506" s="111"/>
      <c r="P3506" s="96"/>
      <c r="Q3506" s="111"/>
      <c r="R3506" s="111"/>
      <c r="S3506" s="97"/>
      <c r="T3506" s="102"/>
      <c r="U3506" s="102"/>
      <c r="V3506" s="102"/>
      <c r="W3506" s="94"/>
      <c r="X3506" s="98"/>
      <c r="Y3506" s="94"/>
      <c r="Z3506" s="94"/>
      <c r="AA3506" s="89"/>
      <c r="AB3506" s="89"/>
      <c r="AC3506" s="94"/>
      <c r="AD3506" s="94">
        <f>IF(AND(AC3506="",M3506=""),0,IF((AC3506=""),M3506,IF((M3506=""),AC3506,AC3506+M3506)))</f>
        <v>36062.5</v>
      </c>
      <c r="AE3506" s="94">
        <f>IF( (X3506=""),AD3506*1,AD3506*(X3506/100) )</f>
        <v>36062.5</v>
      </c>
      <c r="AF3506" s="94">
        <v>50000000</v>
      </c>
      <c r="AG3506" s="94">
        <f t="shared" si="333"/>
        <v>0</v>
      </c>
      <c r="AH3506" s="94">
        <v>0.01</v>
      </c>
    </row>
    <row r="3507" spans="1:34" s="99" customFormat="1" x14ac:dyDescent="0.55000000000000004">
      <c r="A3507" s="107" t="s">
        <v>4876</v>
      </c>
      <c r="B3507" s="102">
        <v>1485</v>
      </c>
      <c r="C3507" s="102">
        <v>7595</v>
      </c>
      <c r="D3507" s="90" t="s">
        <v>4899</v>
      </c>
      <c r="E3507" s="102" t="s">
        <v>34</v>
      </c>
      <c r="F3507" s="102">
        <v>24640</v>
      </c>
      <c r="G3507" s="102">
        <v>0</v>
      </c>
      <c r="H3507" s="102">
        <v>0</v>
      </c>
      <c r="I3507" s="98">
        <v>20</v>
      </c>
      <c r="J3507" s="102" t="s">
        <v>35</v>
      </c>
      <c r="K3507" s="94">
        <f>((G3507*400)+(H3507*100))+I3507</f>
        <v>20</v>
      </c>
      <c r="L3507" s="94">
        <v>3700</v>
      </c>
      <c r="M3507" s="94">
        <f>K3507*L3507</f>
        <v>74000</v>
      </c>
      <c r="N3507" s="102">
        <v>1</v>
      </c>
      <c r="O3507" s="111" t="s">
        <v>4874</v>
      </c>
      <c r="P3507" s="96">
        <v>3570300384301</v>
      </c>
      <c r="Q3507" s="111" t="s">
        <v>4875</v>
      </c>
      <c r="R3507" s="111" t="s">
        <v>4882</v>
      </c>
      <c r="S3507" s="97" t="s">
        <v>4900</v>
      </c>
      <c r="T3507" s="102" t="s">
        <v>44</v>
      </c>
      <c r="U3507" s="102" t="s">
        <v>45</v>
      </c>
      <c r="V3507" s="102" t="s">
        <v>46</v>
      </c>
      <c r="W3507" s="94">
        <v>68</v>
      </c>
      <c r="X3507" s="98">
        <v>33.33</v>
      </c>
      <c r="Y3507" s="94">
        <v>7150</v>
      </c>
      <c r="Z3507" s="94">
        <f t="shared" ref="Z3507:Z3515" si="334">W3507*Y3507</f>
        <v>486200</v>
      </c>
      <c r="AA3507" s="89">
        <v>7</v>
      </c>
      <c r="AB3507" s="89">
        <v>7</v>
      </c>
      <c r="AC3507" s="94">
        <f t="shared" ref="AC3507:AC3515" si="335">(Z3507*(100-AB3507))/100</f>
        <v>452166</v>
      </c>
      <c r="AD3507" s="94">
        <f>IF(AND(AC3507="",M3507=""),0,IF((AC3507=""),M3507, IF( (M3507=""),AC3507,SUM(AC3507:AC3509)+M3507)))</f>
        <v>1430498</v>
      </c>
      <c r="AE3507" s="94">
        <f t="shared" ref="AE3507:AE3519" si="336">IF( (X3507=""),AD3507*1,AD3507*(X3507/100) )</f>
        <v>476784.98339999997</v>
      </c>
      <c r="AF3507" s="94">
        <v>0</v>
      </c>
      <c r="AG3507" s="94">
        <f t="shared" si="333"/>
        <v>476784.98339999997</v>
      </c>
      <c r="AH3507" s="94">
        <v>0.3</v>
      </c>
    </row>
    <row r="3508" spans="1:34" s="99" customFormat="1" x14ac:dyDescent="0.55000000000000004">
      <c r="A3508" s="107"/>
      <c r="B3508" s="102"/>
      <c r="C3508" s="102"/>
      <c r="D3508" s="90"/>
      <c r="E3508" s="102"/>
      <c r="F3508" s="102"/>
      <c r="G3508" s="102"/>
      <c r="H3508" s="102"/>
      <c r="I3508" s="98"/>
      <c r="J3508" s="102"/>
      <c r="K3508" s="94"/>
      <c r="L3508" s="94"/>
      <c r="M3508" s="94"/>
      <c r="N3508" s="102"/>
      <c r="O3508" s="111"/>
      <c r="P3508" s="96"/>
      <c r="Q3508" s="111"/>
      <c r="R3508" s="111"/>
      <c r="S3508" s="97"/>
      <c r="T3508" s="102" t="s">
        <v>44</v>
      </c>
      <c r="U3508" s="102"/>
      <c r="V3508" s="102" t="s">
        <v>46</v>
      </c>
      <c r="W3508" s="94">
        <v>68</v>
      </c>
      <c r="X3508" s="98">
        <v>33.33</v>
      </c>
      <c r="Y3508" s="94">
        <v>7150</v>
      </c>
      <c r="Z3508" s="94">
        <f t="shared" si="334"/>
        <v>486200</v>
      </c>
      <c r="AA3508" s="89">
        <v>7</v>
      </c>
      <c r="AB3508" s="89">
        <v>7</v>
      </c>
      <c r="AC3508" s="94">
        <f t="shared" si="335"/>
        <v>452166</v>
      </c>
      <c r="AD3508" s="94">
        <f>IF(AND(AC3508="",M3507=""),0,IF((AC3508=""),M3507, IF( (M3507=""),AC3508,SUM(AC3507:AC3509)+M3507)))</f>
        <v>1430498</v>
      </c>
      <c r="AE3508" s="94">
        <f t="shared" si="336"/>
        <v>476784.98339999997</v>
      </c>
      <c r="AF3508" s="94">
        <v>0</v>
      </c>
      <c r="AG3508" s="94">
        <f t="shared" si="333"/>
        <v>476784.98339999997</v>
      </c>
      <c r="AH3508" s="94">
        <v>0.3</v>
      </c>
    </row>
    <row r="3509" spans="1:34" s="99" customFormat="1" x14ac:dyDescent="0.55000000000000004">
      <c r="A3509" s="107"/>
      <c r="B3509" s="102"/>
      <c r="C3509" s="102"/>
      <c r="D3509" s="90"/>
      <c r="E3509" s="102"/>
      <c r="F3509" s="102"/>
      <c r="G3509" s="102"/>
      <c r="H3509" s="102"/>
      <c r="I3509" s="98"/>
      <c r="J3509" s="102"/>
      <c r="K3509" s="94"/>
      <c r="L3509" s="94"/>
      <c r="M3509" s="94"/>
      <c r="N3509" s="102"/>
      <c r="O3509" s="111"/>
      <c r="P3509" s="96"/>
      <c r="Q3509" s="111"/>
      <c r="R3509" s="111"/>
      <c r="S3509" s="97"/>
      <c r="T3509" s="102" t="s">
        <v>44</v>
      </c>
      <c r="U3509" s="102"/>
      <c r="V3509" s="102" t="s">
        <v>46</v>
      </c>
      <c r="W3509" s="94">
        <v>68</v>
      </c>
      <c r="X3509" s="98">
        <v>33.33</v>
      </c>
      <c r="Y3509" s="94">
        <v>7150</v>
      </c>
      <c r="Z3509" s="94">
        <f t="shared" si="334"/>
        <v>486200</v>
      </c>
      <c r="AA3509" s="89">
        <v>7</v>
      </c>
      <c r="AB3509" s="89">
        <v>7</v>
      </c>
      <c r="AC3509" s="94">
        <f t="shared" si="335"/>
        <v>452166</v>
      </c>
      <c r="AD3509" s="94">
        <f>IF(AND(AC3509="",M3507=""),0,IF((AC3509=""),M3507, IF( (M3507=""),AC3509,SUM(AC3507:AC3509)+M3507)))</f>
        <v>1430498</v>
      </c>
      <c r="AE3509" s="94">
        <f t="shared" si="336"/>
        <v>476784.98339999997</v>
      </c>
      <c r="AF3509" s="94">
        <v>0</v>
      </c>
      <c r="AG3509" s="94">
        <f t="shared" si="333"/>
        <v>476784.98339999997</v>
      </c>
      <c r="AH3509" s="94">
        <v>0.3</v>
      </c>
    </row>
    <row r="3510" spans="1:34" s="99" customFormat="1" x14ac:dyDescent="0.55000000000000004">
      <c r="A3510" s="107"/>
      <c r="B3510" s="102">
        <v>1486</v>
      </c>
      <c r="C3510" s="102">
        <v>7596</v>
      </c>
      <c r="D3510" s="90" t="s">
        <v>4901</v>
      </c>
      <c r="E3510" s="102" t="s">
        <v>34</v>
      </c>
      <c r="F3510" s="102">
        <v>24641</v>
      </c>
      <c r="G3510" s="102">
        <v>0</v>
      </c>
      <c r="H3510" s="102">
        <v>0</v>
      </c>
      <c r="I3510" s="98">
        <v>20</v>
      </c>
      <c r="J3510" s="102" t="s">
        <v>35</v>
      </c>
      <c r="K3510" s="94">
        <f>((G3510*400)+(H3510*100))+I3510</f>
        <v>20</v>
      </c>
      <c r="L3510" s="94">
        <v>3700</v>
      </c>
      <c r="M3510" s="94">
        <f>K3510*L3510</f>
        <v>74000</v>
      </c>
      <c r="N3510" s="102">
        <v>1</v>
      </c>
      <c r="O3510" s="111" t="s">
        <v>4874</v>
      </c>
      <c r="P3510" s="96">
        <v>3570300384301</v>
      </c>
      <c r="Q3510" s="111" t="s">
        <v>4875</v>
      </c>
      <c r="R3510" s="111" t="s">
        <v>4882</v>
      </c>
      <c r="S3510" s="97" t="s">
        <v>4902</v>
      </c>
      <c r="T3510" s="102" t="s">
        <v>44</v>
      </c>
      <c r="U3510" s="102" t="s">
        <v>45</v>
      </c>
      <c r="V3510" s="102" t="s">
        <v>46</v>
      </c>
      <c r="W3510" s="94">
        <v>68</v>
      </c>
      <c r="X3510" s="98">
        <v>33.33</v>
      </c>
      <c r="Y3510" s="94">
        <v>7150</v>
      </c>
      <c r="Z3510" s="94">
        <f t="shared" si="334"/>
        <v>486200</v>
      </c>
      <c r="AA3510" s="89">
        <v>7</v>
      </c>
      <c r="AB3510" s="89">
        <v>7</v>
      </c>
      <c r="AC3510" s="94">
        <f t="shared" si="335"/>
        <v>452166</v>
      </c>
      <c r="AD3510" s="94">
        <f>IF(AND(AC3510="",M3510=""),0,IF((AC3510=""),M3510, IF( (M3510=""),AC3510,SUM(AC3510:AC3512)+M3510)))</f>
        <v>1430498</v>
      </c>
      <c r="AE3510" s="94">
        <f t="shared" si="336"/>
        <v>476784.98339999997</v>
      </c>
      <c r="AF3510" s="94">
        <v>0</v>
      </c>
      <c r="AG3510" s="94">
        <f t="shared" si="333"/>
        <v>476784.98339999997</v>
      </c>
      <c r="AH3510" s="94">
        <v>0.3</v>
      </c>
    </row>
    <row r="3511" spans="1:34" s="99" customFormat="1" x14ac:dyDescent="0.55000000000000004">
      <c r="A3511" s="107"/>
      <c r="B3511" s="102"/>
      <c r="C3511" s="102"/>
      <c r="D3511" s="90"/>
      <c r="E3511" s="102"/>
      <c r="F3511" s="102"/>
      <c r="G3511" s="102"/>
      <c r="H3511" s="102"/>
      <c r="I3511" s="98"/>
      <c r="J3511" s="102"/>
      <c r="K3511" s="94"/>
      <c r="L3511" s="94"/>
      <c r="M3511" s="94"/>
      <c r="N3511" s="102"/>
      <c r="O3511" s="111"/>
      <c r="P3511" s="96"/>
      <c r="Q3511" s="111"/>
      <c r="R3511" s="111"/>
      <c r="S3511" s="97"/>
      <c r="T3511" s="102" t="s">
        <v>44</v>
      </c>
      <c r="U3511" s="102"/>
      <c r="V3511" s="102" t="s">
        <v>46</v>
      </c>
      <c r="W3511" s="94">
        <v>68</v>
      </c>
      <c r="X3511" s="98">
        <v>33.33</v>
      </c>
      <c r="Y3511" s="94">
        <v>7150</v>
      </c>
      <c r="Z3511" s="94">
        <f t="shared" si="334"/>
        <v>486200</v>
      </c>
      <c r="AA3511" s="89">
        <v>7</v>
      </c>
      <c r="AB3511" s="89">
        <v>7</v>
      </c>
      <c r="AC3511" s="94">
        <f t="shared" si="335"/>
        <v>452166</v>
      </c>
      <c r="AD3511" s="94">
        <f>IF(AND(AC3511="",M3510=""),0,IF((AC3511=""),M3510, IF( (M3510=""),AC3511,SUM(AC3510:AC3512)+M3510)))</f>
        <v>1430498</v>
      </c>
      <c r="AE3511" s="94">
        <f t="shared" si="336"/>
        <v>476784.98339999997</v>
      </c>
      <c r="AF3511" s="94">
        <v>0</v>
      </c>
      <c r="AG3511" s="94">
        <f t="shared" si="333"/>
        <v>476784.98339999997</v>
      </c>
      <c r="AH3511" s="94">
        <v>0.3</v>
      </c>
    </row>
    <row r="3512" spans="1:34" s="99" customFormat="1" x14ac:dyDescent="0.55000000000000004">
      <c r="A3512" s="107"/>
      <c r="B3512" s="102"/>
      <c r="C3512" s="102"/>
      <c r="D3512" s="90"/>
      <c r="E3512" s="102"/>
      <c r="F3512" s="102"/>
      <c r="G3512" s="102"/>
      <c r="H3512" s="102"/>
      <c r="I3512" s="98"/>
      <c r="J3512" s="102"/>
      <c r="K3512" s="94"/>
      <c r="L3512" s="94"/>
      <c r="M3512" s="94"/>
      <c r="N3512" s="102"/>
      <c r="O3512" s="111"/>
      <c r="P3512" s="96"/>
      <c r="Q3512" s="111"/>
      <c r="R3512" s="111"/>
      <c r="S3512" s="97"/>
      <c r="T3512" s="102" t="s">
        <v>44</v>
      </c>
      <c r="U3512" s="102"/>
      <c r="V3512" s="102" t="s">
        <v>46</v>
      </c>
      <c r="W3512" s="94">
        <v>68</v>
      </c>
      <c r="X3512" s="98">
        <v>33.33</v>
      </c>
      <c r="Y3512" s="94">
        <v>7150</v>
      </c>
      <c r="Z3512" s="94">
        <f t="shared" si="334"/>
        <v>486200</v>
      </c>
      <c r="AA3512" s="89">
        <v>7</v>
      </c>
      <c r="AB3512" s="89">
        <v>7</v>
      </c>
      <c r="AC3512" s="94">
        <f t="shared" si="335"/>
        <v>452166</v>
      </c>
      <c r="AD3512" s="94">
        <f>IF(AND(AC3512="",M3510=""),0,IF((AC3512=""),M3510, IF( (M3510=""),AC3512,SUM(AC3510:AC3512)+M3510)))</f>
        <v>1430498</v>
      </c>
      <c r="AE3512" s="94">
        <f t="shared" si="336"/>
        <v>476784.98339999997</v>
      </c>
      <c r="AF3512" s="94">
        <v>0</v>
      </c>
      <c r="AG3512" s="94">
        <f t="shared" si="333"/>
        <v>476784.98339999997</v>
      </c>
      <c r="AH3512" s="94">
        <v>0.3</v>
      </c>
    </row>
    <row r="3513" spans="1:34" s="99" customFormat="1" x14ac:dyDescent="0.55000000000000004">
      <c r="A3513" s="107"/>
      <c r="B3513" s="102">
        <v>1487</v>
      </c>
      <c r="C3513" s="102">
        <v>7597</v>
      </c>
      <c r="D3513" s="90" t="s">
        <v>4903</v>
      </c>
      <c r="E3513" s="102" t="s">
        <v>34</v>
      </c>
      <c r="F3513" s="102">
        <v>24642</v>
      </c>
      <c r="G3513" s="102">
        <v>0</v>
      </c>
      <c r="H3513" s="102">
        <v>0</v>
      </c>
      <c r="I3513" s="98">
        <v>20</v>
      </c>
      <c r="J3513" s="102" t="s">
        <v>35</v>
      </c>
      <c r="K3513" s="94">
        <f>((G3513*400)+(H3513*100))+I3513</f>
        <v>20</v>
      </c>
      <c r="L3513" s="94">
        <v>3700</v>
      </c>
      <c r="M3513" s="94">
        <f>K3513*L3513</f>
        <v>74000</v>
      </c>
      <c r="N3513" s="102">
        <v>1</v>
      </c>
      <c r="O3513" s="111" t="s">
        <v>4874</v>
      </c>
      <c r="P3513" s="96">
        <v>3570300384301</v>
      </c>
      <c r="Q3513" s="111" t="s">
        <v>4875</v>
      </c>
      <c r="R3513" s="111" t="s">
        <v>4882</v>
      </c>
      <c r="S3513" s="97" t="s">
        <v>4904</v>
      </c>
      <c r="T3513" s="102" t="s">
        <v>44</v>
      </c>
      <c r="U3513" s="102" t="s">
        <v>45</v>
      </c>
      <c r="V3513" s="102" t="s">
        <v>46</v>
      </c>
      <c r="W3513" s="94">
        <v>68</v>
      </c>
      <c r="X3513" s="98">
        <v>33.33</v>
      </c>
      <c r="Y3513" s="94">
        <v>7150</v>
      </c>
      <c r="Z3513" s="94">
        <f t="shared" si="334"/>
        <v>486200</v>
      </c>
      <c r="AA3513" s="89">
        <v>7</v>
      </c>
      <c r="AB3513" s="89">
        <v>7</v>
      </c>
      <c r="AC3513" s="94">
        <f t="shared" si="335"/>
        <v>452166</v>
      </c>
      <c r="AD3513" s="94">
        <f>IF(AND(AC3513="",M3513=""),0,IF((AC3513=""),M3513, IF( (M3513=""),AC3513,SUM(AC3513:AC3515)+M3513)))</f>
        <v>1430498</v>
      </c>
      <c r="AE3513" s="94">
        <f t="shared" si="336"/>
        <v>476784.98339999997</v>
      </c>
      <c r="AF3513" s="94">
        <v>0</v>
      </c>
      <c r="AG3513" s="94">
        <f t="shared" si="333"/>
        <v>476784.98339999997</v>
      </c>
      <c r="AH3513" s="94">
        <v>0.3</v>
      </c>
    </row>
    <row r="3514" spans="1:34" s="99" customFormat="1" x14ac:dyDescent="0.55000000000000004">
      <c r="A3514" s="107"/>
      <c r="B3514" s="102"/>
      <c r="C3514" s="102"/>
      <c r="D3514" s="90"/>
      <c r="E3514" s="102"/>
      <c r="F3514" s="102"/>
      <c r="G3514" s="102"/>
      <c r="H3514" s="102"/>
      <c r="I3514" s="98"/>
      <c r="J3514" s="102"/>
      <c r="K3514" s="94"/>
      <c r="L3514" s="94"/>
      <c r="M3514" s="94"/>
      <c r="N3514" s="102"/>
      <c r="O3514" s="111"/>
      <c r="P3514" s="96"/>
      <c r="Q3514" s="111"/>
      <c r="R3514" s="111"/>
      <c r="S3514" s="97"/>
      <c r="T3514" s="102" t="s">
        <v>44</v>
      </c>
      <c r="U3514" s="102"/>
      <c r="V3514" s="102" t="s">
        <v>46</v>
      </c>
      <c r="W3514" s="94">
        <v>68</v>
      </c>
      <c r="X3514" s="98">
        <v>33.33</v>
      </c>
      <c r="Y3514" s="94">
        <v>7150</v>
      </c>
      <c r="Z3514" s="94">
        <f t="shared" si="334"/>
        <v>486200</v>
      </c>
      <c r="AA3514" s="89">
        <v>7</v>
      </c>
      <c r="AB3514" s="89">
        <v>7</v>
      </c>
      <c r="AC3514" s="94">
        <f t="shared" si="335"/>
        <v>452166</v>
      </c>
      <c r="AD3514" s="94">
        <f>IF(AND(AC3514="",M3513=""),0,IF((AC3514=""),M3513, IF( (M3513=""),AC3514,SUM(AC3513:AC3515)+M3513)))</f>
        <v>1430498</v>
      </c>
      <c r="AE3514" s="94">
        <f t="shared" si="336"/>
        <v>476784.98339999997</v>
      </c>
      <c r="AF3514" s="94">
        <v>0</v>
      </c>
      <c r="AG3514" s="94">
        <f t="shared" si="333"/>
        <v>476784.98339999997</v>
      </c>
      <c r="AH3514" s="94">
        <v>0.3</v>
      </c>
    </row>
    <row r="3515" spans="1:34" s="99" customFormat="1" x14ac:dyDescent="0.55000000000000004">
      <c r="A3515" s="107"/>
      <c r="B3515" s="102"/>
      <c r="C3515" s="102"/>
      <c r="D3515" s="90"/>
      <c r="E3515" s="102"/>
      <c r="F3515" s="102"/>
      <c r="G3515" s="102"/>
      <c r="H3515" s="102"/>
      <c r="I3515" s="98"/>
      <c r="J3515" s="102"/>
      <c r="K3515" s="94"/>
      <c r="L3515" s="94"/>
      <c r="M3515" s="94"/>
      <c r="N3515" s="102"/>
      <c r="O3515" s="111"/>
      <c r="P3515" s="96"/>
      <c r="Q3515" s="111"/>
      <c r="R3515" s="111"/>
      <c r="S3515" s="97"/>
      <c r="T3515" s="102" t="s">
        <v>44</v>
      </c>
      <c r="U3515" s="102"/>
      <c r="V3515" s="102" t="s">
        <v>46</v>
      </c>
      <c r="W3515" s="94">
        <v>68</v>
      </c>
      <c r="X3515" s="98">
        <v>33.33</v>
      </c>
      <c r="Y3515" s="94">
        <v>7150</v>
      </c>
      <c r="Z3515" s="94">
        <f t="shared" si="334"/>
        <v>486200</v>
      </c>
      <c r="AA3515" s="89">
        <v>7</v>
      </c>
      <c r="AB3515" s="89">
        <v>7</v>
      </c>
      <c r="AC3515" s="94">
        <f t="shared" si="335"/>
        <v>452166</v>
      </c>
      <c r="AD3515" s="94">
        <f>IF(AND(AC3515="",M3513=""),0,IF((AC3515=""),M3513, IF( (M3513=""),AC3515,SUM(AC3513:AC3515)+M3513)))</f>
        <v>1430498</v>
      </c>
      <c r="AE3515" s="94">
        <f t="shared" si="336"/>
        <v>476784.98339999997</v>
      </c>
      <c r="AF3515" s="94">
        <v>0</v>
      </c>
      <c r="AG3515" s="94">
        <f t="shared" si="333"/>
        <v>476784.98339999997</v>
      </c>
      <c r="AH3515" s="94">
        <v>0.3</v>
      </c>
    </row>
    <row r="3516" spans="1:34" s="99" customFormat="1" x14ac:dyDescent="0.55000000000000004">
      <c r="A3516" s="107"/>
      <c r="B3516" s="102">
        <v>1488</v>
      </c>
      <c r="C3516" s="102">
        <v>9441</v>
      </c>
      <c r="D3516" s="90" t="s">
        <v>4905</v>
      </c>
      <c r="E3516" s="102" t="s">
        <v>34</v>
      </c>
      <c r="F3516" s="102">
        <v>26955</v>
      </c>
      <c r="G3516" s="102">
        <v>0</v>
      </c>
      <c r="H3516" s="102">
        <v>2</v>
      </c>
      <c r="I3516" s="98">
        <v>0</v>
      </c>
      <c r="J3516" s="102" t="s">
        <v>38</v>
      </c>
      <c r="K3516" s="94">
        <f>((G3516*400)+(H3516*100))+I3516</f>
        <v>200</v>
      </c>
      <c r="L3516" s="94">
        <v>625</v>
      </c>
      <c r="M3516" s="94">
        <f>K3516*L3516</f>
        <v>125000</v>
      </c>
      <c r="N3516" s="102"/>
      <c r="O3516" s="111"/>
      <c r="P3516" s="96"/>
      <c r="Q3516" s="111"/>
      <c r="R3516" s="111"/>
      <c r="S3516" s="97"/>
      <c r="T3516" s="102"/>
      <c r="U3516" s="102"/>
      <c r="V3516" s="102"/>
      <c r="W3516" s="94"/>
      <c r="X3516" s="98"/>
      <c r="Y3516" s="94"/>
      <c r="Z3516" s="94"/>
      <c r="AA3516" s="89"/>
      <c r="AB3516" s="89"/>
      <c r="AC3516" s="94"/>
      <c r="AD3516" s="94">
        <f>IF(AND(AC3516="",M3516=""),0,IF((AC3516=""),M3516,IF((M3516=""),AC3516,AC3516+M3516)))</f>
        <v>125000</v>
      </c>
      <c r="AE3516" s="94">
        <f t="shared" si="336"/>
        <v>125000</v>
      </c>
      <c r="AF3516" s="94">
        <v>50000000</v>
      </c>
      <c r="AG3516" s="94">
        <f t="shared" si="333"/>
        <v>0</v>
      </c>
      <c r="AH3516" s="94">
        <v>0.01</v>
      </c>
    </row>
    <row r="3517" spans="1:34" s="99" customFormat="1" x14ac:dyDescent="0.55000000000000004">
      <c r="A3517" s="107"/>
      <c r="B3517" s="102">
        <v>1489</v>
      </c>
      <c r="C3517" s="102">
        <v>9442</v>
      </c>
      <c r="D3517" s="90" t="s">
        <v>4906</v>
      </c>
      <c r="E3517" s="102" t="s">
        <v>34</v>
      </c>
      <c r="F3517" s="102">
        <v>26956</v>
      </c>
      <c r="G3517" s="102">
        <v>0</v>
      </c>
      <c r="H3517" s="102">
        <v>2</v>
      </c>
      <c r="I3517" s="98">
        <v>0</v>
      </c>
      <c r="J3517" s="102" t="s">
        <v>38</v>
      </c>
      <c r="K3517" s="94">
        <f>((G3517*400)+(H3517*100))+I3517</f>
        <v>200</v>
      </c>
      <c r="L3517" s="94">
        <v>625</v>
      </c>
      <c r="M3517" s="94">
        <f>K3517*L3517</f>
        <v>125000</v>
      </c>
      <c r="N3517" s="102"/>
      <c r="O3517" s="111"/>
      <c r="P3517" s="96"/>
      <c r="Q3517" s="111"/>
      <c r="R3517" s="111"/>
      <c r="S3517" s="97"/>
      <c r="T3517" s="102"/>
      <c r="U3517" s="102"/>
      <c r="V3517" s="102"/>
      <c r="W3517" s="94"/>
      <c r="X3517" s="98"/>
      <c r="Y3517" s="94"/>
      <c r="Z3517" s="94"/>
      <c r="AA3517" s="89"/>
      <c r="AB3517" s="89"/>
      <c r="AC3517" s="94"/>
      <c r="AD3517" s="94">
        <f>IF(AND(AC3517="",M3517=""),0,IF((AC3517=""),M3517,IF((M3517=""),AC3517,AC3517+M3517)))</f>
        <v>125000</v>
      </c>
      <c r="AE3517" s="94">
        <f t="shared" si="336"/>
        <v>125000</v>
      </c>
      <c r="AF3517" s="94">
        <v>50000000</v>
      </c>
      <c r="AG3517" s="94">
        <f t="shared" si="333"/>
        <v>0</v>
      </c>
      <c r="AH3517" s="94">
        <v>0.01</v>
      </c>
    </row>
    <row r="3518" spans="1:34" s="99" customFormat="1" x14ac:dyDescent="0.55000000000000004">
      <c r="A3518" s="107"/>
      <c r="B3518" s="102">
        <v>1490</v>
      </c>
      <c r="C3518" s="102">
        <v>9443</v>
      </c>
      <c r="D3518" s="90" t="s">
        <v>4907</v>
      </c>
      <c r="E3518" s="102" t="s">
        <v>34</v>
      </c>
      <c r="F3518" s="102">
        <v>26957</v>
      </c>
      <c r="G3518" s="102">
        <v>0</v>
      </c>
      <c r="H3518" s="102">
        <v>2</v>
      </c>
      <c r="I3518" s="98">
        <v>0</v>
      </c>
      <c r="J3518" s="102" t="s">
        <v>38</v>
      </c>
      <c r="K3518" s="94">
        <f>((G3518*400)+(H3518*100))+I3518</f>
        <v>200</v>
      </c>
      <c r="L3518" s="94">
        <v>625</v>
      </c>
      <c r="M3518" s="94">
        <f>K3518*L3518</f>
        <v>125000</v>
      </c>
      <c r="N3518" s="102"/>
      <c r="O3518" s="111"/>
      <c r="P3518" s="96"/>
      <c r="Q3518" s="111"/>
      <c r="R3518" s="111"/>
      <c r="S3518" s="97"/>
      <c r="T3518" s="102"/>
      <c r="U3518" s="102"/>
      <c r="V3518" s="102"/>
      <c r="W3518" s="94"/>
      <c r="X3518" s="98"/>
      <c r="Y3518" s="94"/>
      <c r="Z3518" s="94"/>
      <c r="AA3518" s="89"/>
      <c r="AB3518" s="89"/>
      <c r="AC3518" s="94"/>
      <c r="AD3518" s="94">
        <f>IF(AND(AC3518="",M3518=""),0,IF((AC3518=""),M3518,IF((M3518=""),AC3518,AC3518+M3518)))</f>
        <v>125000</v>
      </c>
      <c r="AE3518" s="94">
        <f t="shared" si="336"/>
        <v>125000</v>
      </c>
      <c r="AF3518" s="94">
        <v>50000000</v>
      </c>
      <c r="AG3518" s="94">
        <f t="shared" si="333"/>
        <v>0</v>
      </c>
      <c r="AH3518" s="94">
        <v>0.01</v>
      </c>
    </row>
    <row r="3519" spans="1:34" s="99" customFormat="1" x14ac:dyDescent="0.55000000000000004">
      <c r="A3519" s="107"/>
      <c r="B3519" s="102">
        <v>1491</v>
      </c>
      <c r="C3519" s="102">
        <v>9444</v>
      </c>
      <c r="D3519" s="90" t="s">
        <v>4908</v>
      </c>
      <c r="E3519" s="102" t="s">
        <v>34</v>
      </c>
      <c r="F3519" s="102">
        <v>26958</v>
      </c>
      <c r="G3519" s="102">
        <v>0</v>
      </c>
      <c r="H3519" s="102">
        <v>2</v>
      </c>
      <c r="I3519" s="98">
        <v>0</v>
      </c>
      <c r="J3519" s="102" t="s">
        <v>38</v>
      </c>
      <c r="K3519" s="94">
        <f>((G3519*400)+(H3519*100))+I3519</f>
        <v>200</v>
      </c>
      <c r="L3519" s="94">
        <v>625</v>
      </c>
      <c r="M3519" s="94">
        <f>K3519*L3519</f>
        <v>125000</v>
      </c>
      <c r="N3519" s="102"/>
      <c r="O3519" s="111"/>
      <c r="P3519" s="96"/>
      <c r="Q3519" s="111"/>
      <c r="R3519" s="111"/>
      <c r="S3519" s="97"/>
      <c r="T3519" s="102"/>
      <c r="U3519" s="102"/>
      <c r="V3519" s="102"/>
      <c r="W3519" s="94"/>
      <c r="X3519" s="98"/>
      <c r="Y3519" s="94"/>
      <c r="Z3519" s="94"/>
      <c r="AA3519" s="89"/>
      <c r="AB3519" s="89"/>
      <c r="AC3519" s="94"/>
      <c r="AD3519" s="94">
        <f>IF(AND(AC3519="",M3519=""),0,IF((AC3519=""),M3519,IF((M3519=""),AC3519,AC3519+M3519)))</f>
        <v>125000</v>
      </c>
      <c r="AE3519" s="94">
        <f t="shared" si="336"/>
        <v>125000</v>
      </c>
      <c r="AF3519" s="94">
        <v>50000000</v>
      </c>
      <c r="AG3519" s="94">
        <f t="shared" si="333"/>
        <v>0</v>
      </c>
      <c r="AH3519" s="94">
        <v>0.01</v>
      </c>
    </row>
    <row r="3520" spans="1:34" s="73" customFormat="1" x14ac:dyDescent="0.55000000000000004">
      <c r="A3520" s="108"/>
      <c r="B3520" s="109"/>
      <c r="C3520" s="102"/>
      <c r="D3520" s="90"/>
      <c r="E3520" s="102"/>
      <c r="F3520" s="102"/>
      <c r="G3520" s="102"/>
      <c r="H3520" s="102"/>
      <c r="I3520" s="98"/>
      <c r="J3520" s="102"/>
      <c r="K3520" s="94"/>
      <c r="L3520" s="94" t="s">
        <v>63</v>
      </c>
      <c r="M3520" s="94">
        <f>SUM(M3502:M3519)</f>
        <v>1603112.5</v>
      </c>
      <c r="N3520" s="102"/>
      <c r="O3520" s="111"/>
      <c r="P3520" s="96"/>
      <c r="Q3520" s="111"/>
      <c r="R3520" s="111"/>
      <c r="S3520" s="97"/>
      <c r="T3520" s="102"/>
      <c r="U3520" s="102"/>
      <c r="V3520" s="102"/>
      <c r="W3520" s="94"/>
      <c r="X3520" s="98"/>
      <c r="Y3520" s="94"/>
      <c r="Z3520" s="94"/>
      <c r="AA3520" s="89"/>
      <c r="AB3520" s="89"/>
      <c r="AC3520" s="94"/>
      <c r="AD3520" s="94">
        <f>SUM(AD3502:AD3519)</f>
        <v>17805489.060000002</v>
      </c>
      <c r="AE3520" s="94">
        <f>SUM(AE3502:AE3519)</f>
        <v>6363479.8993760003</v>
      </c>
      <c r="AF3520" s="94"/>
      <c r="AG3520" s="94">
        <f>SUM(AG3502:AG3519)</f>
        <v>4322264.8505999995</v>
      </c>
      <c r="AH3520" s="94"/>
    </row>
    <row r="3521" spans="1:34" s="73" customFormat="1" x14ac:dyDescent="0.55000000000000004">
      <c r="A3521" s="108" t="s">
        <v>4889</v>
      </c>
      <c r="B3521" s="109">
        <v>1492</v>
      </c>
      <c r="C3521" s="102">
        <v>6659</v>
      </c>
      <c r="D3521" s="90" t="s">
        <v>4890</v>
      </c>
      <c r="E3521" s="102" t="s">
        <v>34</v>
      </c>
      <c r="F3521" s="102">
        <v>23218</v>
      </c>
      <c r="G3521" s="102">
        <v>0</v>
      </c>
      <c r="H3521" s="102">
        <v>0</v>
      </c>
      <c r="I3521" s="98">
        <v>46</v>
      </c>
      <c r="J3521" s="102" t="s">
        <v>35</v>
      </c>
      <c r="K3521" s="94">
        <f>((G3521*400)+(H3521*100))+I3521</f>
        <v>46</v>
      </c>
      <c r="L3521" s="94">
        <v>850</v>
      </c>
      <c r="M3521" s="94">
        <f>K3521*L3521</f>
        <v>39100</v>
      </c>
      <c r="N3521" s="102">
        <v>1</v>
      </c>
      <c r="O3521" s="111" t="s">
        <v>4887</v>
      </c>
      <c r="P3521" s="96"/>
      <c r="Q3521" s="111" t="s">
        <v>4888</v>
      </c>
      <c r="R3521" s="111" t="s">
        <v>4891</v>
      </c>
      <c r="S3521" s="97" t="s">
        <v>4892</v>
      </c>
      <c r="T3521" s="102" t="s">
        <v>73</v>
      </c>
      <c r="U3521" s="102" t="s">
        <v>45</v>
      </c>
      <c r="V3521" s="102" t="s">
        <v>46</v>
      </c>
      <c r="W3521" s="94">
        <v>101.06</v>
      </c>
      <c r="X3521" s="98">
        <v>100</v>
      </c>
      <c r="Y3521" s="94">
        <v>6600</v>
      </c>
      <c r="Z3521" s="94">
        <f>W3521*Y3521</f>
        <v>666996</v>
      </c>
      <c r="AA3521" s="89">
        <v>7</v>
      </c>
      <c r="AB3521" s="89">
        <v>7</v>
      </c>
      <c r="AC3521" s="94">
        <f>(Z3521*(100-AB3521))/100</f>
        <v>620306.28</v>
      </c>
      <c r="AD3521" s="94">
        <f>IF(AND(AC3521="",M3521=""),0,IF((AC3521=""),M3521, IF( (M3521=""),AC3521,AC3521+M3521)))</f>
        <v>659406.28</v>
      </c>
      <c r="AE3521" s="94">
        <f>IF( (X3521=""),AD3521*1,( M3521+(SUM(AC3521:AC3521)) )*(X3521/100) )</f>
        <v>659406.28</v>
      </c>
      <c r="AF3521" s="94">
        <v>0</v>
      </c>
      <c r="AG3521" s="94">
        <f>IF((AF3521-AE3521) &gt; 1,0,IF((AF3521-AE3521)&lt;0,AE3521-AF3521,AF3521-AE3521))</f>
        <v>659406.28</v>
      </c>
      <c r="AH3521" s="94">
        <v>0.02</v>
      </c>
    </row>
    <row r="3522" spans="1:34" s="73" customFormat="1" x14ac:dyDescent="0.55000000000000004">
      <c r="A3522" s="108"/>
      <c r="B3522" s="109"/>
      <c r="C3522" s="102"/>
      <c r="D3522" s="90"/>
      <c r="E3522" s="102"/>
      <c r="F3522" s="102"/>
      <c r="G3522" s="102"/>
      <c r="H3522" s="102"/>
      <c r="I3522" s="98"/>
      <c r="J3522" s="102"/>
      <c r="K3522" s="94"/>
      <c r="L3522" s="94" t="s">
        <v>63</v>
      </c>
      <c r="M3522" s="94">
        <f>SUM(M3521:M3521)</f>
        <v>39100</v>
      </c>
      <c r="N3522" s="102"/>
      <c r="O3522" s="111"/>
      <c r="P3522" s="96"/>
      <c r="Q3522" s="111"/>
      <c r="R3522" s="111"/>
      <c r="S3522" s="97"/>
      <c r="T3522" s="102"/>
      <c r="U3522" s="102"/>
      <c r="V3522" s="102"/>
      <c r="W3522" s="94"/>
      <c r="X3522" s="98"/>
      <c r="Y3522" s="94"/>
      <c r="Z3522" s="94"/>
      <c r="AA3522" s="89"/>
      <c r="AB3522" s="89"/>
      <c r="AC3522" s="94"/>
      <c r="AD3522" s="94">
        <f>SUM(AD3521:AD3521)</f>
        <v>659406.28</v>
      </c>
      <c r="AE3522" s="94">
        <f>SUM(AE3521:AE3521)</f>
        <v>659406.28</v>
      </c>
      <c r="AF3522" s="94"/>
      <c r="AG3522" s="94">
        <f>SUM(AG3521:AG3521)</f>
        <v>659406.28</v>
      </c>
      <c r="AH3522" s="94"/>
    </row>
    <row r="3523" spans="1:34" s="73" customFormat="1" x14ac:dyDescent="0.55000000000000004">
      <c r="A3523" s="108" t="s">
        <v>4895</v>
      </c>
      <c r="B3523" s="109">
        <v>1493</v>
      </c>
      <c r="C3523" s="102">
        <v>6913</v>
      </c>
      <c r="D3523" s="90" t="s">
        <v>4896</v>
      </c>
      <c r="E3523" s="102" t="s">
        <v>34</v>
      </c>
      <c r="F3523" s="102">
        <v>23282</v>
      </c>
      <c r="G3523" s="102">
        <v>0</v>
      </c>
      <c r="H3523" s="102">
        <v>1</v>
      </c>
      <c r="I3523" s="98">
        <v>21</v>
      </c>
      <c r="J3523" s="102" t="s">
        <v>35</v>
      </c>
      <c r="K3523" s="94">
        <f>((G3523*400)+(H3523*100))+I3523</f>
        <v>121</v>
      </c>
      <c r="L3523" s="94">
        <v>850</v>
      </c>
      <c r="M3523" s="94">
        <f>K3523*L3523</f>
        <v>102850</v>
      </c>
      <c r="N3523" s="102">
        <v>1</v>
      </c>
      <c r="O3523" s="111" t="s">
        <v>4893</v>
      </c>
      <c r="P3523" s="96">
        <v>3570800404360</v>
      </c>
      <c r="Q3523" s="111" t="s">
        <v>4894</v>
      </c>
      <c r="R3523" s="111" t="s">
        <v>4897</v>
      </c>
      <c r="S3523" s="97" t="s">
        <v>4898</v>
      </c>
      <c r="T3523" s="102" t="s">
        <v>51</v>
      </c>
      <c r="U3523" s="102" t="s">
        <v>227</v>
      </c>
      <c r="V3523" s="102" t="s">
        <v>52</v>
      </c>
      <c r="W3523" s="94">
        <v>154.38</v>
      </c>
      <c r="X3523" s="98">
        <v>100</v>
      </c>
      <c r="Y3523" s="94">
        <v>6750</v>
      </c>
      <c r="Z3523" s="94">
        <f>W3523*Y3523</f>
        <v>1042065</v>
      </c>
      <c r="AA3523" s="89">
        <v>11</v>
      </c>
      <c r="AB3523" s="89">
        <v>34</v>
      </c>
      <c r="AC3523" s="94">
        <f>(Z3523*(100-AB3523))/100</f>
        <v>687762.9</v>
      </c>
      <c r="AD3523" s="94">
        <f>IF(AND(AC3523="",M3523=""),0,IF((AC3523=""),M3523, IF( (M3523=""),AC3523,AC3523+M3523)))</f>
        <v>790612.9</v>
      </c>
      <c r="AE3523" s="94">
        <f>IF( (X3523=""),AD3523*1,( M3523+(SUM(AC3523:AC3523)) )*(X3523/100) )</f>
        <v>790612.9</v>
      </c>
      <c r="AF3523" s="94">
        <v>50000000</v>
      </c>
      <c r="AG3523" s="94">
        <f>IF((AF3523-AE3523) &gt; 1,0,IF((AF3523-AE3523)&lt;0,AE3523-AF3523,AF3523-AE3523))</f>
        <v>0</v>
      </c>
      <c r="AH3523" s="94">
        <v>0.02</v>
      </c>
    </row>
    <row r="3524" spans="1:34" s="73" customFormat="1" x14ac:dyDescent="0.55000000000000004">
      <c r="A3524" s="108"/>
      <c r="B3524" s="109"/>
      <c r="C3524" s="102"/>
      <c r="D3524" s="90"/>
      <c r="E3524" s="102"/>
      <c r="F3524" s="102"/>
      <c r="G3524" s="102"/>
      <c r="H3524" s="102"/>
      <c r="I3524" s="98"/>
      <c r="J3524" s="102"/>
      <c r="K3524" s="94"/>
      <c r="L3524" s="94"/>
      <c r="M3524" s="94"/>
      <c r="N3524" s="102"/>
      <c r="O3524" s="111"/>
      <c r="P3524" s="96"/>
      <c r="Q3524" s="111"/>
      <c r="R3524" s="111"/>
      <c r="S3524" s="97"/>
      <c r="T3524" s="102"/>
      <c r="U3524" s="102"/>
      <c r="V3524" s="102"/>
      <c r="W3524" s="94"/>
      <c r="X3524" s="98"/>
      <c r="Y3524" s="94"/>
      <c r="Z3524" s="94"/>
      <c r="AA3524" s="89"/>
      <c r="AB3524" s="89"/>
      <c r="AC3524" s="94"/>
      <c r="AD3524" s="94"/>
      <c r="AE3524" s="94"/>
      <c r="AF3524" s="94"/>
      <c r="AG3524" s="94"/>
      <c r="AH3524" s="94"/>
    </row>
    <row r="3525" spans="1:34" s="73" customFormat="1" x14ac:dyDescent="0.55000000000000004">
      <c r="A3525" s="108"/>
      <c r="B3525" s="109"/>
      <c r="C3525" s="102"/>
      <c r="D3525" s="90"/>
      <c r="E3525" s="102"/>
      <c r="F3525" s="102"/>
      <c r="G3525" s="102"/>
      <c r="H3525" s="102"/>
      <c r="I3525" s="98"/>
      <c r="J3525" s="102"/>
      <c r="K3525" s="94"/>
      <c r="L3525" s="94" t="s">
        <v>63</v>
      </c>
      <c r="M3525" s="94">
        <f>SUM(M3523:M3524)</f>
        <v>102850</v>
      </c>
      <c r="N3525" s="102"/>
      <c r="O3525" s="111"/>
      <c r="P3525" s="96"/>
      <c r="Q3525" s="111"/>
      <c r="R3525" s="111"/>
      <c r="S3525" s="97"/>
      <c r="T3525" s="102"/>
      <c r="U3525" s="102"/>
      <c r="V3525" s="102"/>
      <c r="W3525" s="94"/>
      <c r="X3525" s="98"/>
      <c r="Y3525" s="94"/>
      <c r="Z3525" s="94"/>
      <c r="AA3525" s="89"/>
      <c r="AB3525" s="89"/>
      <c r="AC3525" s="94"/>
      <c r="AD3525" s="94">
        <f>SUM(AD3523:AD3524)</f>
        <v>790612.9</v>
      </c>
      <c r="AE3525" s="94">
        <f>SUM(AE3523:AE3524)</f>
        <v>790612.9</v>
      </c>
      <c r="AF3525" s="94"/>
      <c r="AG3525" s="94">
        <f>SUM(AG3523:AG3524)</f>
        <v>0</v>
      </c>
      <c r="AH3525" s="94"/>
    </row>
    <row r="3526" spans="1:34" s="73" customFormat="1" x14ac:dyDescent="0.55000000000000004">
      <c r="A3526" s="108" t="s">
        <v>4909</v>
      </c>
      <c r="B3526" s="109">
        <v>1494</v>
      </c>
      <c r="C3526" s="102">
        <v>10317</v>
      </c>
      <c r="D3526" s="90" t="s">
        <v>4910</v>
      </c>
      <c r="E3526" s="102" t="s">
        <v>34</v>
      </c>
      <c r="F3526" s="102">
        <v>5340</v>
      </c>
      <c r="G3526" s="102">
        <v>18</v>
      </c>
      <c r="H3526" s="102">
        <v>1</v>
      </c>
      <c r="I3526" s="98">
        <v>10</v>
      </c>
      <c r="J3526" s="102" t="s">
        <v>38</v>
      </c>
      <c r="K3526" s="94">
        <f>((G3526*400)+(H3526*100))+I3526</f>
        <v>7310</v>
      </c>
      <c r="L3526" s="94">
        <v>300</v>
      </c>
      <c r="M3526" s="94">
        <f>K3526*L3526</f>
        <v>2193000</v>
      </c>
      <c r="N3526" s="102"/>
      <c r="O3526" s="111"/>
      <c r="P3526" s="96"/>
      <c r="Q3526" s="111"/>
      <c r="R3526" s="111"/>
      <c r="S3526" s="97"/>
      <c r="T3526" s="102"/>
      <c r="U3526" s="102"/>
      <c r="V3526" s="102"/>
      <c r="W3526" s="94"/>
      <c r="X3526" s="98"/>
      <c r="Y3526" s="94"/>
      <c r="Z3526" s="94"/>
      <c r="AA3526" s="89"/>
      <c r="AB3526" s="89"/>
      <c r="AC3526" s="94"/>
      <c r="AD3526" s="94">
        <f>IF(AND(AC3526="",M3526=""),0,IF((AC3526=""),M3526,IF((M3526=""),AC3526,AC3526+M3526)))</f>
        <v>2193000</v>
      </c>
      <c r="AE3526" s="94">
        <f>IF( (X3526=""),AD3526*1,AD3526*(X3526/100) )</f>
        <v>2193000</v>
      </c>
      <c r="AF3526" s="94">
        <v>50000000</v>
      </c>
      <c r="AG3526" s="94">
        <f>IF((AF3526-AE3526) &gt; 1,0,IF((AF3526-AE3526)&lt;0,AE3526-AF3526,AF3526-AE3526))</f>
        <v>0</v>
      </c>
      <c r="AH3526" s="94">
        <v>0.01</v>
      </c>
    </row>
    <row r="3527" spans="1:34" s="73" customFormat="1" x14ac:dyDescent="0.55000000000000004">
      <c r="A3527" s="108"/>
      <c r="B3527" s="109">
        <v>1495</v>
      </c>
      <c r="C3527" s="102">
        <v>10318</v>
      </c>
      <c r="D3527" s="90" t="s">
        <v>4911</v>
      </c>
      <c r="E3527" s="102" t="s">
        <v>34</v>
      </c>
      <c r="F3527" s="102">
        <v>5341</v>
      </c>
      <c r="G3527" s="102">
        <v>6</v>
      </c>
      <c r="H3527" s="102">
        <v>2</v>
      </c>
      <c r="I3527" s="98">
        <v>55</v>
      </c>
      <c r="J3527" s="102" t="s">
        <v>38</v>
      </c>
      <c r="K3527" s="94">
        <f>((G3527*400)+(H3527*100))+I3527</f>
        <v>2655</v>
      </c>
      <c r="L3527" s="94">
        <v>300</v>
      </c>
      <c r="M3527" s="94">
        <f>K3527*L3527</f>
        <v>796500</v>
      </c>
      <c r="N3527" s="102"/>
      <c r="O3527" s="111"/>
      <c r="P3527" s="96"/>
      <c r="Q3527" s="111"/>
      <c r="R3527" s="111"/>
      <c r="S3527" s="97"/>
      <c r="T3527" s="102"/>
      <c r="U3527" s="102"/>
      <c r="V3527" s="102"/>
      <c r="W3527" s="94"/>
      <c r="X3527" s="98"/>
      <c r="Y3527" s="94"/>
      <c r="Z3527" s="94"/>
      <c r="AA3527" s="89"/>
      <c r="AB3527" s="89"/>
      <c r="AC3527" s="94"/>
      <c r="AD3527" s="94">
        <f>IF(AND(AC3527="",M3527=""),0,IF((AC3527=""),M3527,IF((M3527=""),AC3527,AC3527+M3527)))</f>
        <v>796500</v>
      </c>
      <c r="AE3527" s="94">
        <f>IF( (X3527=""),AD3527*1,AD3527*(X3527/100) )</f>
        <v>796500</v>
      </c>
      <c r="AF3527" s="94">
        <v>50000000</v>
      </c>
      <c r="AG3527" s="94">
        <f>IF((AF3527-AE3527) &gt; 1,0,IF((AF3527-AE3527)&lt;0,AE3527-AF3527,AF3527-AE3527))</f>
        <v>0</v>
      </c>
      <c r="AH3527" s="94">
        <v>0.01</v>
      </c>
    </row>
    <row r="3528" spans="1:34" s="73" customFormat="1" x14ac:dyDescent="0.55000000000000004">
      <c r="A3528" s="108"/>
      <c r="B3528" s="109">
        <v>1496</v>
      </c>
      <c r="C3528" s="102">
        <v>10319</v>
      </c>
      <c r="D3528" s="90" t="s">
        <v>4912</v>
      </c>
      <c r="E3528" s="102" t="s">
        <v>34</v>
      </c>
      <c r="F3528" s="102">
        <v>7499</v>
      </c>
      <c r="G3528" s="102">
        <v>19</v>
      </c>
      <c r="H3528" s="102">
        <v>2</v>
      </c>
      <c r="I3528" s="98">
        <v>1</v>
      </c>
      <c r="J3528" s="102" t="s">
        <v>38</v>
      </c>
      <c r="K3528" s="94">
        <f>((G3528*400)+(H3528*100))+I3528</f>
        <v>7801</v>
      </c>
      <c r="L3528" s="94">
        <v>300</v>
      </c>
      <c r="M3528" s="94">
        <f>K3528*L3528</f>
        <v>2340300</v>
      </c>
      <c r="N3528" s="102"/>
      <c r="O3528" s="111"/>
      <c r="P3528" s="96"/>
      <c r="Q3528" s="111"/>
      <c r="R3528" s="111"/>
      <c r="S3528" s="97"/>
      <c r="T3528" s="102"/>
      <c r="U3528" s="102"/>
      <c r="V3528" s="102"/>
      <c r="W3528" s="94"/>
      <c r="X3528" s="98"/>
      <c r="Y3528" s="94"/>
      <c r="Z3528" s="94"/>
      <c r="AA3528" s="89"/>
      <c r="AB3528" s="89"/>
      <c r="AC3528" s="94"/>
      <c r="AD3528" s="94">
        <f>IF(AND(AC3528="",M3528=""),0,IF((AC3528=""),M3528,IF((M3528=""),AC3528,AC3528+M3528)))</f>
        <v>2340300</v>
      </c>
      <c r="AE3528" s="94">
        <f>IF( (X3528=""),AD3528*1,AD3528*(X3528/100) )</f>
        <v>2340300</v>
      </c>
      <c r="AF3528" s="94">
        <v>50000000</v>
      </c>
      <c r="AG3528" s="94">
        <f>IF((AF3528-AE3528) &gt; 1,0,IF((AF3528-AE3528)&lt;0,AE3528-AF3528,AF3528-AE3528))</f>
        <v>0</v>
      </c>
      <c r="AH3528" s="94">
        <v>0.01</v>
      </c>
    </row>
    <row r="3529" spans="1:34" s="73" customFormat="1" x14ac:dyDescent="0.55000000000000004">
      <c r="A3529" s="108"/>
      <c r="B3529" s="109">
        <v>1497</v>
      </c>
      <c r="C3529" s="102">
        <v>7561</v>
      </c>
      <c r="D3529" s="90" t="s">
        <v>4913</v>
      </c>
      <c r="E3529" s="102" t="s">
        <v>34</v>
      </c>
      <c r="F3529" s="102">
        <v>18356</v>
      </c>
      <c r="G3529" s="102">
        <v>0</v>
      </c>
      <c r="H3529" s="102">
        <v>1</v>
      </c>
      <c r="I3529" s="98">
        <v>50</v>
      </c>
      <c r="J3529" s="102" t="s">
        <v>68</v>
      </c>
      <c r="K3529" s="94">
        <f>((G3529*400)+(H3529*100))+I3529</f>
        <v>150</v>
      </c>
      <c r="L3529" s="94">
        <v>2175</v>
      </c>
      <c r="M3529" s="94">
        <f>K3529*L3529</f>
        <v>326250</v>
      </c>
      <c r="N3529" s="102"/>
      <c r="O3529" s="111"/>
      <c r="P3529" s="96"/>
      <c r="Q3529" s="111"/>
      <c r="R3529" s="111"/>
      <c r="S3529" s="97"/>
      <c r="T3529" s="102"/>
      <c r="U3529" s="102"/>
      <c r="V3529" s="102"/>
      <c r="W3529" s="94"/>
      <c r="X3529" s="98"/>
      <c r="Y3529" s="94"/>
      <c r="Z3529" s="94"/>
      <c r="AA3529" s="89"/>
      <c r="AB3529" s="89"/>
      <c r="AC3529" s="94"/>
      <c r="AD3529" s="94">
        <f>IF(AND(AC3529="",M3529=""),0,IF((AC3529=""),M3529,IF((M3529=""),AC3529,AC3529+M3529)))</f>
        <v>326250</v>
      </c>
      <c r="AE3529" s="94">
        <f>IF( (X3529=""),AD3529*1,AD3529*(X3529/100) )</f>
        <v>326250</v>
      </c>
      <c r="AF3529" s="94"/>
      <c r="AG3529" s="94">
        <f>IF((AF3529-AE3529) &gt; 1,0,IF((AF3529-AE3529)&lt;0,AE3529-AF3529,AF3529-AE3529))</f>
        <v>326250</v>
      </c>
      <c r="AH3529" s="94">
        <v>0.3</v>
      </c>
    </row>
    <row r="3530" spans="1:34" s="73" customFormat="1" x14ac:dyDescent="0.55000000000000004">
      <c r="A3530" s="108"/>
      <c r="B3530" s="109"/>
      <c r="C3530" s="102"/>
      <c r="D3530" s="90"/>
      <c r="E3530" s="102"/>
      <c r="F3530" s="102"/>
      <c r="G3530" s="102"/>
      <c r="H3530" s="102"/>
      <c r="I3530" s="98"/>
      <c r="J3530" s="102"/>
      <c r="K3530" s="94"/>
      <c r="L3530" s="94" t="s">
        <v>63</v>
      </c>
      <c r="M3530" s="94">
        <f>SUM(M3526:M3529)</f>
        <v>5656050</v>
      </c>
      <c r="N3530" s="102"/>
      <c r="O3530" s="111"/>
      <c r="P3530" s="96"/>
      <c r="Q3530" s="111"/>
      <c r="R3530" s="111"/>
      <c r="S3530" s="97"/>
      <c r="T3530" s="102"/>
      <c r="U3530" s="102"/>
      <c r="V3530" s="102"/>
      <c r="W3530" s="94"/>
      <c r="X3530" s="98"/>
      <c r="Y3530" s="94"/>
      <c r="Z3530" s="94"/>
      <c r="AA3530" s="89"/>
      <c r="AB3530" s="89"/>
      <c r="AC3530" s="94"/>
      <c r="AD3530" s="94">
        <f>SUM(AD3526:AD3529)</f>
        <v>5656050</v>
      </c>
      <c r="AE3530" s="94">
        <f>SUM(AE3526:AE3529)</f>
        <v>5656050</v>
      </c>
      <c r="AF3530" s="94"/>
      <c r="AG3530" s="94">
        <f>SUM(AG3526:AG3529)</f>
        <v>326250</v>
      </c>
      <c r="AH3530" s="94"/>
    </row>
    <row r="3531" spans="1:34" s="73" customFormat="1" x14ac:dyDescent="0.55000000000000004">
      <c r="A3531" s="108" t="s">
        <v>4916</v>
      </c>
      <c r="B3531" s="109">
        <v>1498</v>
      </c>
      <c r="C3531" s="102">
        <v>6627</v>
      </c>
      <c r="D3531" s="90" t="s">
        <v>4917</v>
      </c>
      <c r="E3531" s="102" t="s">
        <v>34</v>
      </c>
      <c r="F3531" s="102">
        <v>23180</v>
      </c>
      <c r="G3531" s="102">
        <v>0</v>
      </c>
      <c r="H3531" s="102">
        <v>0</v>
      </c>
      <c r="I3531" s="98">
        <v>21</v>
      </c>
      <c r="J3531" s="102" t="s">
        <v>35</v>
      </c>
      <c r="K3531" s="94">
        <f>((G3531*400)+(H3531*100))+I3531</f>
        <v>21</v>
      </c>
      <c r="L3531" s="94">
        <v>400</v>
      </c>
      <c r="M3531" s="94">
        <f>K3531*L3531</f>
        <v>8400</v>
      </c>
      <c r="N3531" s="102">
        <v>1</v>
      </c>
      <c r="O3531" s="111" t="s">
        <v>4914</v>
      </c>
      <c r="P3531" s="96"/>
      <c r="Q3531" s="111" t="s">
        <v>4915</v>
      </c>
      <c r="R3531" s="111" t="s">
        <v>4918</v>
      </c>
      <c r="S3531" s="97" t="s">
        <v>4919</v>
      </c>
      <c r="T3531" s="102" t="s">
        <v>51</v>
      </c>
      <c r="U3531" s="102" t="s">
        <v>45</v>
      </c>
      <c r="V3531" s="102" t="s">
        <v>52</v>
      </c>
      <c r="W3531" s="94">
        <v>294</v>
      </c>
      <c r="X3531" s="98">
        <v>87.32</v>
      </c>
      <c r="Y3531" s="94">
        <v>6750</v>
      </c>
      <c r="Z3531" s="94">
        <f>W3531*Y3531</f>
        <v>1984500</v>
      </c>
      <c r="AA3531" s="89">
        <v>6</v>
      </c>
      <c r="AB3531" s="89">
        <v>6</v>
      </c>
      <c r="AC3531" s="94">
        <f>(Z3531*(100-AB3531))/100</f>
        <v>1865430</v>
      </c>
      <c r="AD3531" s="94">
        <f>IF(AND(AC3531="",M3531=""),0,IF((AC3531=""),M3531, IF( (M3531=""),AC3531,AC3531+M3531)))</f>
        <v>1873830</v>
      </c>
      <c r="AE3531" s="94">
        <f>IF( (X3531=""),AD3531*1,( M3531+(SUM(AC3531:AC3531)) )*(X3531/100) )</f>
        <v>1636228.3559999999</v>
      </c>
      <c r="AF3531" s="94">
        <v>50000000</v>
      </c>
      <c r="AG3531" s="94">
        <f>IF((AF3531-AE3531) &gt; 1,0,IF((AF3531-AE3531)&lt;0,AE3531-AF3531,AF3531-AE3531))</f>
        <v>0</v>
      </c>
      <c r="AH3531" s="94">
        <v>0.02</v>
      </c>
    </row>
    <row r="3532" spans="1:34" s="73" customFormat="1" x14ac:dyDescent="0.55000000000000004">
      <c r="A3532" s="108"/>
      <c r="B3532" s="109"/>
      <c r="C3532" s="102"/>
      <c r="D3532" s="90"/>
      <c r="E3532" s="102"/>
      <c r="F3532" s="102"/>
      <c r="G3532" s="102"/>
      <c r="H3532" s="102"/>
      <c r="I3532" s="98"/>
      <c r="J3532" s="102"/>
      <c r="K3532" s="94"/>
      <c r="L3532" s="94"/>
      <c r="M3532" s="94"/>
      <c r="N3532" s="102">
        <v>2</v>
      </c>
      <c r="O3532" s="111" t="s">
        <v>4914</v>
      </c>
      <c r="P3532" s="96"/>
      <c r="Q3532" s="111" t="s">
        <v>4915</v>
      </c>
      <c r="R3532" s="111" t="s">
        <v>4918</v>
      </c>
      <c r="S3532" s="97" t="s">
        <v>4920</v>
      </c>
      <c r="T3532" s="102" t="s">
        <v>73</v>
      </c>
      <c r="U3532" s="102" t="s">
        <v>45</v>
      </c>
      <c r="V3532" s="102" t="s">
        <v>52</v>
      </c>
      <c r="W3532" s="94">
        <v>42.7</v>
      </c>
      <c r="X3532" s="98">
        <v>12.68</v>
      </c>
      <c r="Y3532" s="94">
        <v>0</v>
      </c>
      <c r="Z3532" s="94">
        <f>W3532*Y3532</f>
        <v>0</v>
      </c>
      <c r="AA3532" s="89">
        <v>6</v>
      </c>
      <c r="AB3532" s="89">
        <v>6</v>
      </c>
      <c r="AC3532" s="94">
        <f>(Z3532*(100-AB3532))/100</f>
        <v>0</v>
      </c>
      <c r="AD3532" s="94">
        <f>IF(AND(AC3532="",M3531=""),0,IF((AC3532=""),M3531, IF( (M3531=""),AC3532,AC3532+M3531)))</f>
        <v>8400</v>
      </c>
      <c r="AE3532" s="94">
        <f>IF( (X3532=""),AD3532*1,( M3531+(SUM(AC3532:AC3532)) )*(X3532/100) )</f>
        <v>1065.1199999999999</v>
      </c>
      <c r="AF3532" s="94">
        <v>50000000</v>
      </c>
      <c r="AG3532" s="94">
        <f>IF((AF3532-AE3532) &gt; 1,0,IF((AF3532-AE3532)&lt;0,AE3532-AF3532,AF3532-AE3532))</f>
        <v>0</v>
      </c>
      <c r="AH3532" s="94">
        <v>0.02</v>
      </c>
    </row>
    <row r="3533" spans="1:34" s="73" customFormat="1" x14ac:dyDescent="0.55000000000000004">
      <c r="A3533" s="108"/>
      <c r="B3533" s="109"/>
      <c r="C3533" s="102"/>
      <c r="D3533" s="90"/>
      <c r="E3533" s="102"/>
      <c r="F3533" s="102"/>
      <c r="G3533" s="102"/>
      <c r="H3533" s="102"/>
      <c r="I3533" s="98"/>
      <c r="J3533" s="102"/>
      <c r="K3533" s="94"/>
      <c r="L3533" s="94" t="s">
        <v>63</v>
      </c>
      <c r="M3533" s="94">
        <f>SUM(M3531:M3532)</f>
        <v>8400</v>
      </c>
      <c r="N3533" s="102"/>
      <c r="O3533" s="111"/>
      <c r="P3533" s="96"/>
      <c r="Q3533" s="111"/>
      <c r="R3533" s="111"/>
      <c r="S3533" s="97"/>
      <c r="T3533" s="102"/>
      <c r="U3533" s="102"/>
      <c r="V3533" s="102"/>
      <c r="W3533" s="94"/>
      <c r="X3533" s="98"/>
      <c r="Y3533" s="94"/>
      <c r="Z3533" s="94"/>
      <c r="AA3533" s="89"/>
      <c r="AB3533" s="89"/>
      <c r="AC3533" s="94"/>
      <c r="AD3533" s="94">
        <f>SUM(AD3531:AD3532)</f>
        <v>1882230</v>
      </c>
      <c r="AE3533" s="94">
        <f>SUM(AE3531:AE3532)</f>
        <v>1637293.476</v>
      </c>
      <c r="AF3533" s="94"/>
      <c r="AG3533" s="94">
        <f>SUM(AG3531:AG3532)</f>
        <v>0</v>
      </c>
      <c r="AH3533" s="94"/>
    </row>
    <row r="3534" spans="1:34" s="73" customFormat="1" x14ac:dyDescent="0.55000000000000004">
      <c r="A3534" s="108" t="s">
        <v>4921</v>
      </c>
      <c r="B3534" s="109">
        <v>1499</v>
      </c>
      <c r="C3534" s="102">
        <v>7092</v>
      </c>
      <c r="D3534" s="90" t="s">
        <v>4922</v>
      </c>
      <c r="E3534" s="102" t="s">
        <v>34</v>
      </c>
      <c r="F3534" s="102">
        <v>24004</v>
      </c>
      <c r="G3534" s="102">
        <v>1</v>
      </c>
      <c r="H3534" s="102">
        <v>0</v>
      </c>
      <c r="I3534" s="98">
        <v>0</v>
      </c>
      <c r="J3534" s="102" t="s">
        <v>68</v>
      </c>
      <c r="K3534" s="94">
        <f>((G3534*400)+(H3534*100))+I3534</f>
        <v>400</v>
      </c>
      <c r="L3534" s="94">
        <v>300</v>
      </c>
      <c r="M3534" s="94">
        <f>K3534*L3534</f>
        <v>120000</v>
      </c>
      <c r="N3534" s="102"/>
      <c r="O3534" s="111"/>
      <c r="P3534" s="96"/>
      <c r="Q3534" s="111"/>
      <c r="R3534" s="111"/>
      <c r="S3534" s="97"/>
      <c r="T3534" s="102"/>
      <c r="U3534" s="102"/>
      <c r="V3534" s="102"/>
      <c r="W3534" s="94"/>
      <c r="X3534" s="98"/>
      <c r="Y3534" s="94"/>
      <c r="Z3534" s="94"/>
      <c r="AA3534" s="89"/>
      <c r="AB3534" s="89"/>
      <c r="AC3534" s="94"/>
      <c r="AD3534" s="94">
        <f>IF(AND(AC3534="",M3534=""),0,IF((AC3534=""),M3534,IF((M3534=""),AC3534,AC3534+M3534)))</f>
        <v>120000</v>
      </c>
      <c r="AE3534" s="94">
        <f>IF( (X3534=""),AD3534*1,AD3534*(X3534/100) )</f>
        <v>120000</v>
      </c>
      <c r="AF3534" s="94">
        <v>0</v>
      </c>
      <c r="AG3534" s="94">
        <f>IF((AF3534-AE3534) &gt; 1,0,IF((AF3534-AE3534)&lt;0,AE3534-AF3534,AF3534-AE3534))</f>
        <v>120000</v>
      </c>
      <c r="AH3534" s="94">
        <v>0.3</v>
      </c>
    </row>
    <row r="3535" spans="1:34" s="73" customFormat="1" x14ac:dyDescent="0.55000000000000004">
      <c r="A3535" s="108"/>
      <c r="B3535" s="109"/>
      <c r="C3535" s="102"/>
      <c r="D3535" s="90"/>
      <c r="E3535" s="102"/>
      <c r="F3535" s="102"/>
      <c r="G3535" s="102"/>
      <c r="H3535" s="102"/>
      <c r="I3535" s="98"/>
      <c r="J3535" s="102"/>
      <c r="K3535" s="94"/>
      <c r="L3535" s="94" t="s">
        <v>63</v>
      </c>
      <c r="M3535" s="94">
        <f>SUM(M3534:M3534)</f>
        <v>120000</v>
      </c>
      <c r="N3535" s="102"/>
      <c r="O3535" s="111"/>
      <c r="P3535" s="96"/>
      <c r="Q3535" s="111"/>
      <c r="R3535" s="111"/>
      <c r="S3535" s="97"/>
      <c r="T3535" s="102"/>
      <c r="U3535" s="102"/>
      <c r="V3535" s="102"/>
      <c r="W3535" s="94"/>
      <c r="X3535" s="98"/>
      <c r="Y3535" s="94"/>
      <c r="Z3535" s="94"/>
      <c r="AA3535" s="89"/>
      <c r="AB3535" s="89"/>
      <c r="AC3535" s="94"/>
      <c r="AD3535" s="94">
        <f>SUM(AD3534:AD3534)</f>
        <v>120000</v>
      </c>
      <c r="AE3535" s="94">
        <f>SUM(AE3534:AE3534)</f>
        <v>120000</v>
      </c>
      <c r="AF3535" s="94"/>
      <c r="AG3535" s="94">
        <f>SUM(AG3534:AG3534)</f>
        <v>120000</v>
      </c>
      <c r="AH3535" s="94"/>
    </row>
    <row r="3536" spans="1:34" s="99" customFormat="1" x14ac:dyDescent="0.55000000000000004">
      <c r="A3536" s="107" t="s">
        <v>4925</v>
      </c>
      <c r="B3536" s="161">
        <v>1676</v>
      </c>
      <c r="C3536" s="161">
        <v>7553</v>
      </c>
      <c r="D3536" s="162" t="s">
        <v>4926</v>
      </c>
      <c r="E3536" s="161" t="s">
        <v>34</v>
      </c>
      <c r="F3536" s="161">
        <v>22045</v>
      </c>
      <c r="G3536" s="161">
        <v>0</v>
      </c>
      <c r="H3536" s="161">
        <v>1</v>
      </c>
      <c r="I3536" s="163">
        <v>0</v>
      </c>
      <c r="J3536" s="161" t="s">
        <v>35</v>
      </c>
      <c r="K3536" s="121">
        <f>((G3536*400)+(H3536*100))+I3536</f>
        <v>100</v>
      </c>
      <c r="L3536" s="121">
        <v>2175</v>
      </c>
      <c r="M3536" s="121">
        <f>K3536*L3536</f>
        <v>217500</v>
      </c>
      <c r="N3536" s="161">
        <v>1</v>
      </c>
      <c r="O3536" s="164" t="s">
        <v>4923</v>
      </c>
      <c r="P3536" s="165">
        <v>1540300094799</v>
      </c>
      <c r="Q3536" s="164" t="s">
        <v>4924</v>
      </c>
      <c r="R3536" s="164" t="s">
        <v>4927</v>
      </c>
      <c r="S3536" s="166"/>
      <c r="T3536" s="161" t="s">
        <v>51</v>
      </c>
      <c r="U3536" s="161" t="s">
        <v>45</v>
      </c>
      <c r="V3536" s="161" t="s">
        <v>15623</v>
      </c>
      <c r="W3536" s="121">
        <v>89.24</v>
      </c>
      <c r="X3536" s="163">
        <v>30.16</v>
      </c>
      <c r="Y3536" s="121">
        <v>6750</v>
      </c>
      <c r="Z3536" s="94">
        <f>W3536*Y3536</f>
        <v>602370</v>
      </c>
      <c r="AA3536" s="89">
        <v>24</v>
      </c>
      <c r="AB3536" s="89">
        <v>28</v>
      </c>
      <c r="AC3536" s="94">
        <f>(Z3536*(100-AB3536))/100</f>
        <v>433706.4</v>
      </c>
      <c r="AD3536" s="94">
        <f>IF(AND(AC3536="",M3536=""),0,IF((AC3536=""),M3536, IF( (M3536=""),AC3536,SUM(AC3536:AC3538)+M3536)))</f>
        <v>1553809.92</v>
      </c>
      <c r="AE3536" s="94">
        <f>IF( (X3536=""),AD3536*1,AD3536*(X3536/100) )</f>
        <v>468629.07187199994</v>
      </c>
      <c r="AF3536" s="94">
        <v>50000000</v>
      </c>
      <c r="AG3536" s="94">
        <f>IF((AF3536-AE3536) &gt; 1,0,IF((AF3536-AE3536)&lt;0,AE3536-AF3536,AF3536-AE3536))</f>
        <v>0</v>
      </c>
      <c r="AH3536" s="94">
        <v>0.02</v>
      </c>
    </row>
    <row r="3537" spans="1:34" s="99" customFormat="1" x14ac:dyDescent="0.55000000000000004">
      <c r="A3537" s="107"/>
      <c r="B3537" s="161"/>
      <c r="C3537" s="161"/>
      <c r="D3537" s="162"/>
      <c r="E3537" s="161"/>
      <c r="F3537" s="161"/>
      <c r="G3537" s="161"/>
      <c r="H3537" s="161"/>
      <c r="I3537" s="163"/>
      <c r="J3537" s="161"/>
      <c r="K3537" s="121"/>
      <c r="L3537" s="121"/>
      <c r="M3537" s="121"/>
      <c r="N3537" s="161">
        <v>2</v>
      </c>
      <c r="O3537" s="164" t="s">
        <v>4923</v>
      </c>
      <c r="P3537" s="165">
        <v>1540300094799</v>
      </c>
      <c r="Q3537" s="164" t="s">
        <v>4924</v>
      </c>
      <c r="R3537" s="164" t="s">
        <v>4927</v>
      </c>
      <c r="S3537" s="166"/>
      <c r="T3537" s="161" t="s">
        <v>3188</v>
      </c>
      <c r="U3537" s="161" t="s">
        <v>45</v>
      </c>
      <c r="V3537" s="161" t="s">
        <v>75</v>
      </c>
      <c r="W3537" s="121">
        <v>206.64</v>
      </c>
      <c r="X3537" s="163">
        <v>69.84</v>
      </c>
      <c r="Y3537" s="121">
        <v>5600</v>
      </c>
      <c r="Z3537" s="94">
        <f>W3537*Y3537</f>
        <v>1157184</v>
      </c>
      <c r="AA3537" s="89">
        <v>16</v>
      </c>
      <c r="AB3537" s="89">
        <v>22</v>
      </c>
      <c r="AC3537" s="94">
        <f>(Z3537*(100-AB3537))/100</f>
        <v>902603.52</v>
      </c>
      <c r="AD3537" s="94">
        <f>IF(AND(AC3537="",M3536=""),0,IF((AC3537=""),M3536, IF( (M3536=""),AC3537,SUM(AC3536:AC3538)+M3536)))</f>
        <v>1553809.92</v>
      </c>
      <c r="AE3537" s="94">
        <f>IF( (X3537=""),AD3537*1,AD3537*(X3537/100) )</f>
        <v>1085180.848128</v>
      </c>
      <c r="AF3537" s="94">
        <v>0</v>
      </c>
      <c r="AG3537" s="94">
        <f>IF((AF3537-AE3537) &gt; 1,0,IF((AF3537-AE3537)&lt;0,AE3537-AF3537,AF3537-AE3537))</f>
        <v>1085180.848128</v>
      </c>
      <c r="AH3537" s="94">
        <v>0.3</v>
      </c>
    </row>
    <row r="3538" spans="1:34" s="99" customFormat="1" x14ac:dyDescent="0.55000000000000004">
      <c r="A3538" s="107"/>
      <c r="B3538" s="161"/>
      <c r="C3538" s="161"/>
      <c r="D3538" s="162"/>
      <c r="E3538" s="161"/>
      <c r="F3538" s="161"/>
      <c r="G3538" s="161"/>
      <c r="H3538" s="161"/>
      <c r="I3538" s="163"/>
      <c r="J3538" s="161"/>
      <c r="K3538" s="121"/>
      <c r="L3538" s="121" t="s">
        <v>63</v>
      </c>
      <c r="M3538" s="121">
        <f>SUM(M3536:M3537)</f>
        <v>217500</v>
      </c>
      <c r="N3538" s="161"/>
      <c r="O3538" s="164"/>
      <c r="P3538" s="165"/>
      <c r="Q3538" s="164"/>
      <c r="R3538" s="164"/>
      <c r="S3538" s="166"/>
      <c r="T3538" s="161"/>
      <c r="U3538" s="161"/>
      <c r="V3538" s="161"/>
      <c r="W3538" s="121"/>
      <c r="X3538" s="163"/>
      <c r="Y3538" s="121"/>
      <c r="Z3538" s="121"/>
      <c r="AA3538" s="167"/>
      <c r="AB3538" s="167"/>
      <c r="AC3538" s="121"/>
      <c r="AD3538" s="121"/>
      <c r="AE3538" s="121">
        <f>SUM(AE3536:AE3537)</f>
        <v>1553809.92</v>
      </c>
      <c r="AF3538" s="121"/>
      <c r="AG3538" s="121">
        <f>SUM(AG3536:AG3537)</f>
        <v>1085180.848128</v>
      </c>
      <c r="AH3538" s="121"/>
    </row>
    <row r="3539" spans="1:34" s="99" customFormat="1" x14ac:dyDescent="0.55000000000000004">
      <c r="A3539" s="107" t="s">
        <v>15166</v>
      </c>
      <c r="B3539" s="102">
        <v>1500</v>
      </c>
      <c r="C3539" s="102">
        <v>6612</v>
      </c>
      <c r="D3539" s="90" t="s">
        <v>4930</v>
      </c>
      <c r="E3539" s="102" t="s">
        <v>34</v>
      </c>
      <c r="F3539" s="102">
        <v>23169</v>
      </c>
      <c r="G3539" s="102">
        <v>0</v>
      </c>
      <c r="H3539" s="102">
        <v>1</v>
      </c>
      <c r="I3539" s="98">
        <v>75</v>
      </c>
      <c r="J3539" s="102" t="s">
        <v>35</v>
      </c>
      <c r="K3539" s="94">
        <f>((G3539*400)+(H3539*100))+I3539</f>
        <v>175</v>
      </c>
      <c r="L3539" s="94">
        <v>650</v>
      </c>
      <c r="M3539" s="94">
        <f>K3539*L3539</f>
        <v>113750</v>
      </c>
      <c r="N3539" s="102">
        <v>1</v>
      </c>
      <c r="O3539" s="111" t="s">
        <v>4928</v>
      </c>
      <c r="P3539" s="96">
        <v>3101501570998</v>
      </c>
      <c r="Q3539" s="111" t="s">
        <v>4929</v>
      </c>
      <c r="R3539" s="111" t="s">
        <v>15167</v>
      </c>
      <c r="S3539" s="97"/>
      <c r="T3539" s="102" t="s">
        <v>55</v>
      </c>
      <c r="U3539" s="102" t="s">
        <v>45</v>
      </c>
      <c r="V3539" s="102" t="s">
        <v>52</v>
      </c>
      <c r="W3539" s="94">
        <v>37.619999999999997</v>
      </c>
      <c r="X3539" s="98">
        <v>30.47</v>
      </c>
      <c r="Y3539" s="94">
        <v>0</v>
      </c>
      <c r="Z3539" s="94">
        <f>W3539*Y3539</f>
        <v>0</v>
      </c>
      <c r="AA3539" s="89">
        <v>4</v>
      </c>
      <c r="AB3539" s="89">
        <v>4</v>
      </c>
      <c r="AC3539" s="94">
        <f>(Z3539*(100-AB3539))/100</f>
        <v>0</v>
      </c>
      <c r="AD3539" s="94">
        <f>IF(AND(AC3539="",M3539=""),0,IF((AC3539=""),M3539, IF( (M3539=""),AC3539,SUM(AC3539:AC3541)+M3539)))</f>
        <v>669993.19999999995</v>
      </c>
      <c r="AE3539" s="94">
        <f>IF( (X3539=""),AD3539*1,AD3539*(X3539/100) )</f>
        <v>204146.92803999997</v>
      </c>
      <c r="AF3539" s="94">
        <v>50000000</v>
      </c>
      <c r="AG3539" s="94">
        <f>IF((AF3539-AE3539) &gt; 1,0,IF((AF3539-AE3539)&lt;0,AE3539-AF3539,AF3539-AE3539))</f>
        <v>0</v>
      </c>
      <c r="AH3539" s="94">
        <v>0.02</v>
      </c>
    </row>
    <row r="3540" spans="1:34" s="99" customFormat="1" x14ac:dyDescent="0.55000000000000004">
      <c r="A3540" s="107"/>
      <c r="B3540" s="102"/>
      <c r="C3540" s="102"/>
      <c r="D3540" s="90"/>
      <c r="E3540" s="102"/>
      <c r="F3540" s="102"/>
      <c r="G3540" s="102"/>
      <c r="H3540" s="102"/>
      <c r="I3540" s="98"/>
      <c r="J3540" s="102"/>
      <c r="K3540" s="94"/>
      <c r="L3540" s="94"/>
      <c r="M3540" s="94"/>
      <c r="N3540" s="102">
        <v>2</v>
      </c>
      <c r="O3540" s="111" t="s">
        <v>4928</v>
      </c>
      <c r="P3540" s="96">
        <v>3101501570998</v>
      </c>
      <c r="Q3540" s="111" t="s">
        <v>4929</v>
      </c>
      <c r="R3540" s="111" t="s">
        <v>15167</v>
      </c>
      <c r="S3540" s="97" t="s">
        <v>4930</v>
      </c>
      <c r="T3540" s="102" t="s">
        <v>51</v>
      </c>
      <c r="U3540" s="102" t="s">
        <v>45</v>
      </c>
      <c r="V3540" s="102" t="s">
        <v>52</v>
      </c>
      <c r="W3540" s="94">
        <v>85.84</v>
      </c>
      <c r="X3540" s="98">
        <v>69.53</v>
      </c>
      <c r="Y3540" s="94">
        <v>6750</v>
      </c>
      <c r="Z3540" s="94">
        <f>W3540*Y3540</f>
        <v>579420</v>
      </c>
      <c r="AA3540" s="89">
        <v>4</v>
      </c>
      <c r="AB3540" s="89">
        <v>4</v>
      </c>
      <c r="AC3540" s="94">
        <f>(Z3540*(100-AB3540))/100</f>
        <v>556243.19999999995</v>
      </c>
      <c r="AD3540" s="94">
        <f>IF(AND(AC3540="",M3539=""),0,IF((AC3540=""),M3539, IF( (M3539=""),AC3540,SUM(AC3539:AC3541)+M3539)))</f>
        <v>669993.19999999995</v>
      </c>
      <c r="AE3540" s="94">
        <f>IF( (X3540=""),AD3540*1,AD3540*(X3540/100) )</f>
        <v>465846.27195999998</v>
      </c>
      <c r="AF3540" s="94">
        <v>50000000</v>
      </c>
      <c r="AG3540" s="94">
        <f>IF((AF3540-AE3540) &gt; 1,0,IF((AF3540-AE3540)&lt;0,AE3540-AF3540,AF3540-AE3540))</f>
        <v>0</v>
      </c>
      <c r="AH3540" s="94">
        <v>0.02</v>
      </c>
    </row>
    <row r="3541" spans="1:34" s="99" customFormat="1" x14ac:dyDescent="0.55000000000000004">
      <c r="A3541" s="107"/>
      <c r="B3541" s="102"/>
      <c r="C3541" s="102"/>
      <c r="D3541" s="90"/>
      <c r="E3541" s="102"/>
      <c r="F3541" s="102"/>
      <c r="G3541" s="102"/>
      <c r="H3541" s="102"/>
      <c r="I3541" s="98"/>
      <c r="J3541" s="102"/>
      <c r="K3541" s="94"/>
      <c r="L3541" s="94" t="s">
        <v>63</v>
      </c>
      <c r="M3541" s="94">
        <f>SUM(M3539:M3540)</f>
        <v>113750</v>
      </c>
      <c r="N3541" s="102"/>
      <c r="O3541" s="111"/>
      <c r="P3541" s="96"/>
      <c r="Q3541" s="111"/>
      <c r="R3541" s="111"/>
      <c r="S3541" s="97"/>
      <c r="T3541" s="102"/>
      <c r="U3541" s="102"/>
      <c r="V3541" s="102"/>
      <c r="W3541" s="94"/>
      <c r="X3541" s="98"/>
      <c r="Y3541" s="94"/>
      <c r="Z3541" s="94"/>
      <c r="AA3541" s="89"/>
      <c r="AB3541" s="89"/>
      <c r="AC3541" s="94"/>
      <c r="AD3541" s="94"/>
      <c r="AE3541" s="94">
        <f>SUM(AE3539:AE3540)</f>
        <v>669993.19999999995</v>
      </c>
      <c r="AF3541" s="94"/>
      <c r="AG3541" s="94">
        <f>SUM(AG3539:AG3540)</f>
        <v>0</v>
      </c>
      <c r="AH3541" s="94"/>
    </row>
    <row r="3542" spans="1:34" s="74" customFormat="1" x14ac:dyDescent="0.55000000000000004">
      <c r="A3542" s="108" t="s">
        <v>4933</v>
      </c>
      <c r="B3542" s="109">
        <v>1501</v>
      </c>
      <c r="C3542" s="102">
        <v>6535</v>
      </c>
      <c r="D3542" s="90" t="s">
        <v>4934</v>
      </c>
      <c r="E3542" s="102" t="s">
        <v>34</v>
      </c>
      <c r="F3542" s="102">
        <v>17484</v>
      </c>
      <c r="G3542" s="102">
        <v>9</v>
      </c>
      <c r="H3542" s="102">
        <v>1</v>
      </c>
      <c r="I3542" s="98">
        <v>22</v>
      </c>
      <c r="J3542" s="102" t="s">
        <v>68</v>
      </c>
      <c r="K3542" s="94">
        <f>((G3542*400)+(H3542*100))+I3542</f>
        <v>3722</v>
      </c>
      <c r="L3542" s="94">
        <v>275</v>
      </c>
      <c r="M3542" s="94">
        <f>K3542*L3542</f>
        <v>1023550</v>
      </c>
      <c r="N3542" s="102"/>
      <c r="O3542" s="111" t="s">
        <v>4931</v>
      </c>
      <c r="P3542" s="96">
        <v>2570800001437</v>
      </c>
      <c r="Q3542" s="111" t="s">
        <v>4932</v>
      </c>
      <c r="R3542" s="111" t="s">
        <v>4935</v>
      </c>
      <c r="S3542" s="97" t="s">
        <v>4934</v>
      </c>
      <c r="T3542" s="102"/>
      <c r="U3542" s="102"/>
      <c r="V3542" s="102"/>
      <c r="W3542" s="94"/>
      <c r="X3542" s="98"/>
      <c r="Y3542" s="94"/>
      <c r="Z3542" s="94"/>
      <c r="AA3542" s="89"/>
      <c r="AB3542" s="89"/>
      <c r="AC3542" s="94"/>
      <c r="AD3542" s="94">
        <f>IF(AND(AC3542="",M3542=""),0,IF((AC3542=""),M3542,IF((M3542=""),AC3542,AC3542+M3542)))</f>
        <v>1023550</v>
      </c>
      <c r="AE3542" s="94">
        <f>IF( (X3542=""),AD3542*1,AD3542*(X3542/100) )</f>
        <v>1023550</v>
      </c>
      <c r="AF3542" s="94">
        <v>0</v>
      </c>
      <c r="AG3542" s="94">
        <f>IF((AF3542-AE3542) &gt; 1,0,IF((AF3542-AE3542)&lt;0,AE3542-AF3542,AF3542-AE3542))</f>
        <v>1023550</v>
      </c>
      <c r="AH3542" s="94">
        <v>0.3</v>
      </c>
    </row>
    <row r="3543" spans="1:34" s="74" customFormat="1" x14ac:dyDescent="0.55000000000000004">
      <c r="A3543" s="108"/>
      <c r="B3543" s="109"/>
      <c r="C3543" s="102"/>
      <c r="D3543" s="90"/>
      <c r="E3543" s="102"/>
      <c r="F3543" s="102"/>
      <c r="G3543" s="102"/>
      <c r="H3543" s="102"/>
      <c r="I3543" s="98"/>
      <c r="J3543" s="102"/>
      <c r="K3543" s="94"/>
      <c r="L3543" s="94" t="s">
        <v>63</v>
      </c>
      <c r="M3543" s="94">
        <f>SUM(M3542:M3542)</f>
        <v>1023550</v>
      </c>
      <c r="N3543" s="102"/>
      <c r="O3543" s="111"/>
      <c r="P3543" s="96"/>
      <c r="Q3543" s="111"/>
      <c r="R3543" s="111"/>
      <c r="S3543" s="97"/>
      <c r="T3543" s="102"/>
      <c r="U3543" s="102"/>
      <c r="V3543" s="102"/>
      <c r="W3543" s="94"/>
      <c r="X3543" s="98"/>
      <c r="Y3543" s="94"/>
      <c r="Z3543" s="94"/>
      <c r="AA3543" s="89"/>
      <c r="AB3543" s="89"/>
      <c r="AC3543" s="94"/>
      <c r="AD3543" s="94">
        <f>SUM(AD3542:AD3542)</f>
        <v>1023550</v>
      </c>
      <c r="AE3543" s="94">
        <f>SUM(AE3542:AE3542)</f>
        <v>1023550</v>
      </c>
      <c r="AF3543" s="94"/>
      <c r="AG3543" s="94">
        <f>SUM(AG3542:AG3542)</f>
        <v>1023550</v>
      </c>
      <c r="AH3543" s="94"/>
    </row>
    <row r="3544" spans="1:34" s="74" customFormat="1" x14ac:dyDescent="0.55000000000000004">
      <c r="A3544" s="108" t="s">
        <v>4938</v>
      </c>
      <c r="B3544" s="109">
        <v>1502</v>
      </c>
      <c r="C3544" s="102">
        <v>7901</v>
      </c>
      <c r="D3544" s="90" t="s">
        <v>4939</v>
      </c>
      <c r="E3544" s="102" t="s">
        <v>34</v>
      </c>
      <c r="F3544" s="102">
        <v>19577</v>
      </c>
      <c r="G3544" s="102">
        <v>0</v>
      </c>
      <c r="H3544" s="102">
        <v>0</v>
      </c>
      <c r="I3544" s="98">
        <v>95.2</v>
      </c>
      <c r="J3544" s="102" t="s">
        <v>35</v>
      </c>
      <c r="K3544" s="94">
        <f>((G3544*400)+(H3544*100))+I3544</f>
        <v>95.2</v>
      </c>
      <c r="L3544" s="94">
        <v>400</v>
      </c>
      <c r="M3544" s="94">
        <f>K3544*L3544</f>
        <v>38080</v>
      </c>
      <c r="N3544" s="102">
        <v>1</v>
      </c>
      <c r="O3544" s="111" t="s">
        <v>4936</v>
      </c>
      <c r="P3544" s="96">
        <v>3570800204399</v>
      </c>
      <c r="Q3544" s="111" t="s">
        <v>4937</v>
      </c>
      <c r="R3544" s="111" t="s">
        <v>4940</v>
      </c>
      <c r="S3544" s="97" t="s">
        <v>4941</v>
      </c>
      <c r="T3544" s="102" t="s">
        <v>51</v>
      </c>
      <c r="U3544" s="102" t="s">
        <v>45</v>
      </c>
      <c r="V3544" s="102" t="s">
        <v>52</v>
      </c>
      <c r="W3544" s="94">
        <v>251.2</v>
      </c>
      <c r="X3544" s="98">
        <v>100</v>
      </c>
      <c r="Y3544" s="94">
        <v>6750</v>
      </c>
      <c r="Z3544" s="94">
        <f>W3544*Y3544</f>
        <v>1695600</v>
      </c>
      <c r="AA3544" s="89">
        <v>6</v>
      </c>
      <c r="AB3544" s="89">
        <v>6</v>
      </c>
      <c r="AC3544" s="94">
        <f>(Z3544*(100-AB3544))/100</f>
        <v>1593864</v>
      </c>
      <c r="AD3544" s="94">
        <f>IF(AND(AC3544="",M3544=""),0,IF((AC3544=""),M3544, IF( (M3544=""),AC3544,AC3544+M3544)))</f>
        <v>1631944</v>
      </c>
      <c r="AE3544" s="94">
        <f>IF( (X3544=""),AD3544*1,( M3544+(SUM(AC3544:AC3544)) )*(X3544/100) )</f>
        <v>1631944</v>
      </c>
      <c r="AF3544" s="94">
        <v>50000000</v>
      </c>
      <c r="AG3544" s="94">
        <f>IF((AF3544-AE3544) &gt; 1,0,IF((AF3544-AE3544)&lt;0,AE3544-AF3544,AF3544-AE3544))</f>
        <v>0</v>
      </c>
      <c r="AH3544" s="94">
        <v>0.02</v>
      </c>
    </row>
    <row r="3545" spans="1:34" s="74" customFormat="1" x14ac:dyDescent="0.55000000000000004">
      <c r="A3545" s="108"/>
      <c r="B3545" s="109"/>
      <c r="C3545" s="102"/>
      <c r="D3545" s="90"/>
      <c r="E3545" s="102"/>
      <c r="F3545" s="102"/>
      <c r="G3545" s="102"/>
      <c r="H3545" s="102"/>
      <c r="I3545" s="98"/>
      <c r="J3545" s="102"/>
      <c r="K3545" s="94"/>
      <c r="L3545" s="94" t="s">
        <v>63</v>
      </c>
      <c r="M3545" s="94">
        <f>SUM(M3544:M3544)</f>
        <v>38080</v>
      </c>
      <c r="N3545" s="102"/>
      <c r="O3545" s="111"/>
      <c r="P3545" s="96"/>
      <c r="Q3545" s="111"/>
      <c r="R3545" s="111"/>
      <c r="S3545" s="97"/>
      <c r="T3545" s="102"/>
      <c r="U3545" s="102"/>
      <c r="V3545" s="102"/>
      <c r="W3545" s="94"/>
      <c r="X3545" s="98"/>
      <c r="Y3545" s="94"/>
      <c r="Z3545" s="94"/>
      <c r="AA3545" s="89"/>
      <c r="AB3545" s="89"/>
      <c r="AC3545" s="94"/>
      <c r="AD3545" s="94">
        <f>SUM(AD3544:AD3544)</f>
        <v>1631944</v>
      </c>
      <c r="AE3545" s="94">
        <f>SUM(AE3544:AE3544)</f>
        <v>1631944</v>
      </c>
      <c r="AF3545" s="94"/>
      <c r="AG3545" s="94">
        <f>SUM(AG3544:AG3544)</f>
        <v>0</v>
      </c>
      <c r="AH3545" s="94"/>
    </row>
    <row r="3546" spans="1:34" s="74" customFormat="1" x14ac:dyDescent="0.55000000000000004">
      <c r="A3546" s="108" t="s">
        <v>4945</v>
      </c>
      <c r="B3546" s="109">
        <v>1503</v>
      </c>
      <c r="C3546" s="102">
        <v>7528</v>
      </c>
      <c r="D3546" s="90" t="s">
        <v>4946</v>
      </c>
      <c r="E3546" s="102" t="s">
        <v>34</v>
      </c>
      <c r="F3546" s="102">
        <v>7420</v>
      </c>
      <c r="G3546" s="102">
        <v>12</v>
      </c>
      <c r="H3546" s="102">
        <v>3</v>
      </c>
      <c r="I3546" s="98">
        <v>82</v>
      </c>
      <c r="J3546" s="102" t="s">
        <v>38</v>
      </c>
      <c r="K3546" s="94">
        <f>((G3546*400)+(H3546*100))+I3546</f>
        <v>5182</v>
      </c>
      <c r="L3546" s="94">
        <v>375</v>
      </c>
      <c r="M3546" s="94">
        <f>K3546*L3546</f>
        <v>1943250</v>
      </c>
      <c r="N3546" s="102"/>
      <c r="O3546" s="111"/>
      <c r="P3546" s="96"/>
      <c r="Q3546" s="111"/>
      <c r="R3546" s="111"/>
      <c r="S3546" s="97"/>
      <c r="T3546" s="102"/>
      <c r="U3546" s="102"/>
      <c r="V3546" s="102"/>
      <c r="W3546" s="94"/>
      <c r="X3546" s="98"/>
      <c r="Y3546" s="94"/>
      <c r="Z3546" s="94"/>
      <c r="AA3546" s="89"/>
      <c r="AB3546" s="89"/>
      <c r="AC3546" s="94"/>
      <c r="AD3546" s="94">
        <f>IF(AND(AC3546="",M3546=""),0,IF((AC3546=""),M3546,IF((M3546=""),AC3546,AC3546+M3546)))</f>
        <v>1943250</v>
      </c>
      <c r="AE3546" s="94">
        <f>IF( (X3546=""),AD3546*1,AD3546*(X3546/100) )</f>
        <v>1943250</v>
      </c>
      <c r="AF3546" s="94">
        <v>50000000</v>
      </c>
      <c r="AG3546" s="94">
        <f>IF((AF3546-AE3546) &gt; 1,0,IF((AF3546-AE3546)&lt;0,AE3546-AF3546,AF3546-AE3546))</f>
        <v>0</v>
      </c>
      <c r="AH3546" s="94">
        <v>0.01</v>
      </c>
    </row>
    <row r="3547" spans="1:34" s="73" customFormat="1" x14ac:dyDescent="0.55000000000000004">
      <c r="A3547" s="108"/>
      <c r="B3547" s="109">
        <v>1504</v>
      </c>
      <c r="C3547" s="102">
        <v>10210</v>
      </c>
      <c r="D3547" s="90" t="s">
        <v>4947</v>
      </c>
      <c r="E3547" s="102" t="s">
        <v>34</v>
      </c>
      <c r="F3547" s="102">
        <v>7423</v>
      </c>
      <c r="G3547" s="102">
        <v>2</v>
      </c>
      <c r="H3547" s="102">
        <v>1</v>
      </c>
      <c r="I3547" s="98">
        <v>96.5</v>
      </c>
      <c r="J3547" s="102" t="s">
        <v>38</v>
      </c>
      <c r="K3547" s="94">
        <f>((G3547*400)+(H3547*100))+I3547</f>
        <v>996.5</v>
      </c>
      <c r="L3547" s="94">
        <v>1350</v>
      </c>
      <c r="M3547" s="94">
        <f>K3547*L3547</f>
        <v>1345275</v>
      </c>
      <c r="N3547" s="102"/>
      <c r="O3547" s="111"/>
      <c r="P3547" s="96"/>
      <c r="Q3547" s="111"/>
      <c r="R3547" s="111"/>
      <c r="S3547" s="97"/>
      <c r="T3547" s="102"/>
      <c r="U3547" s="102"/>
      <c r="V3547" s="102"/>
      <c r="W3547" s="94"/>
      <c r="X3547" s="98"/>
      <c r="Y3547" s="94"/>
      <c r="Z3547" s="94"/>
      <c r="AA3547" s="89"/>
      <c r="AB3547" s="89"/>
      <c r="AC3547" s="94"/>
      <c r="AD3547" s="94">
        <f>IF(AND(AC3547="",M3547=""),0,IF((AC3547=""),M3547,IF((M3547=""),AC3547,AC3547+M3547)))</f>
        <v>1345275</v>
      </c>
      <c r="AE3547" s="94">
        <f>IF( (X3547=""),AD3547*1,AD3547*(X3547/100) )</f>
        <v>1345275</v>
      </c>
      <c r="AF3547" s="94">
        <v>50000000</v>
      </c>
      <c r="AG3547" s="94">
        <f>IF((AF3547-AE3547) &gt; 1,0,IF((AF3547-AE3547)&lt;0,AE3547-AF3547,AF3547-AE3547))</f>
        <v>0</v>
      </c>
      <c r="AH3547" s="94">
        <v>0.01</v>
      </c>
    </row>
    <row r="3548" spans="1:34" s="73" customFormat="1" x14ac:dyDescent="0.55000000000000004">
      <c r="A3548" s="108"/>
      <c r="B3548" s="109"/>
      <c r="C3548" s="102"/>
      <c r="D3548" s="90"/>
      <c r="E3548" s="102"/>
      <c r="F3548" s="102"/>
      <c r="G3548" s="102"/>
      <c r="H3548" s="102"/>
      <c r="I3548" s="98"/>
      <c r="J3548" s="102"/>
      <c r="K3548" s="94"/>
      <c r="L3548" s="94" t="s">
        <v>63</v>
      </c>
      <c r="M3548" s="94">
        <f>SUM(M3546:M3547)</f>
        <v>3288525</v>
      </c>
      <c r="N3548" s="102"/>
      <c r="O3548" s="111"/>
      <c r="P3548" s="96"/>
      <c r="Q3548" s="111"/>
      <c r="R3548" s="111"/>
      <c r="S3548" s="97"/>
      <c r="T3548" s="102"/>
      <c r="U3548" s="102"/>
      <c r="V3548" s="102"/>
      <c r="W3548" s="94"/>
      <c r="X3548" s="98"/>
      <c r="Y3548" s="94"/>
      <c r="Z3548" s="94"/>
      <c r="AA3548" s="89"/>
      <c r="AB3548" s="89"/>
      <c r="AC3548" s="94"/>
      <c r="AD3548" s="94">
        <f>SUM(AD3546:AD3547)</f>
        <v>3288525</v>
      </c>
      <c r="AE3548" s="94">
        <f>SUM(AE3546:AE3547)</f>
        <v>3288525</v>
      </c>
      <c r="AF3548" s="94"/>
      <c r="AG3548" s="94">
        <f>SUM(AG3546:AG3547)</f>
        <v>0</v>
      </c>
      <c r="AH3548" s="94"/>
    </row>
    <row r="3549" spans="1:34" s="73" customFormat="1" x14ac:dyDescent="0.55000000000000004">
      <c r="A3549" s="108" t="s">
        <v>745</v>
      </c>
      <c r="B3549" s="109">
        <v>1505</v>
      </c>
      <c r="C3549" s="102">
        <v>6837</v>
      </c>
      <c r="D3549" s="90" t="s">
        <v>4948</v>
      </c>
      <c r="E3549" s="102" t="s">
        <v>34</v>
      </c>
      <c r="F3549" s="102">
        <v>23630</v>
      </c>
      <c r="G3549" s="102">
        <v>0</v>
      </c>
      <c r="H3549" s="102">
        <v>1</v>
      </c>
      <c r="I3549" s="98">
        <v>11</v>
      </c>
      <c r="J3549" s="102" t="s">
        <v>38</v>
      </c>
      <c r="K3549" s="94">
        <f>((G3549*400)+(H3549*100))+I3549</f>
        <v>111</v>
      </c>
      <c r="L3549" s="94">
        <v>850</v>
      </c>
      <c r="M3549" s="94">
        <f>K3549*L3549</f>
        <v>94350</v>
      </c>
      <c r="N3549" s="102"/>
      <c r="O3549" s="111"/>
      <c r="P3549" s="96"/>
      <c r="Q3549" s="111"/>
      <c r="R3549" s="111"/>
      <c r="S3549" s="97"/>
      <c r="T3549" s="102"/>
      <c r="U3549" s="102"/>
      <c r="V3549" s="102"/>
      <c r="W3549" s="94"/>
      <c r="X3549" s="98"/>
      <c r="Y3549" s="94"/>
      <c r="Z3549" s="94"/>
      <c r="AA3549" s="89"/>
      <c r="AB3549" s="89"/>
      <c r="AC3549" s="94"/>
      <c r="AD3549" s="94">
        <f>IF(AND(AC3549="",M3549=""),0,IF((AC3549=""),M3549,IF((M3549=""),AC3549,AC3549+M3549)))</f>
        <v>94350</v>
      </c>
      <c r="AE3549" s="94">
        <f>IF( (X3549=""),AD3549*1,AD3549*(X3549/100) )</f>
        <v>94350</v>
      </c>
      <c r="AF3549" s="94">
        <v>50000000</v>
      </c>
      <c r="AG3549" s="94">
        <f>IF((AF3549-AE3549) &gt; 1,0,IF((AF3549-AE3549)&lt;0,AE3549-AF3549,AF3549-AE3549))</f>
        <v>0</v>
      </c>
      <c r="AH3549" s="94">
        <v>0.01</v>
      </c>
    </row>
    <row r="3550" spans="1:34" s="73" customFormat="1" x14ac:dyDescent="0.55000000000000004">
      <c r="A3550" s="108"/>
      <c r="B3550" s="109"/>
      <c r="C3550" s="102"/>
      <c r="D3550" s="90"/>
      <c r="E3550" s="102"/>
      <c r="F3550" s="102"/>
      <c r="G3550" s="102">
        <v>0</v>
      </c>
      <c r="H3550" s="102">
        <v>1</v>
      </c>
      <c r="I3550" s="98">
        <v>11</v>
      </c>
      <c r="J3550" s="102" t="s">
        <v>38</v>
      </c>
      <c r="K3550" s="94">
        <f>((G3550*400)+(H3550*100))+I3550</f>
        <v>111</v>
      </c>
      <c r="L3550" s="94">
        <v>850</v>
      </c>
      <c r="M3550" s="94">
        <f>K3550*L3550</f>
        <v>94350</v>
      </c>
      <c r="N3550" s="102"/>
      <c r="O3550" s="111"/>
      <c r="P3550" s="96"/>
      <c r="Q3550" s="111"/>
      <c r="R3550" s="111"/>
      <c r="S3550" s="97"/>
      <c r="T3550" s="102"/>
      <c r="U3550" s="102"/>
      <c r="V3550" s="102"/>
      <c r="W3550" s="94"/>
      <c r="X3550" s="98"/>
      <c r="Y3550" s="94"/>
      <c r="Z3550" s="94"/>
      <c r="AA3550" s="89"/>
      <c r="AB3550" s="89"/>
      <c r="AC3550" s="94"/>
      <c r="AD3550" s="94">
        <f>IF(AND(AC3550="",M3550=""),0,IF((AC3550=""),M3550,IF((M3550=""),AC3550,AC3550+M3550)))</f>
        <v>94350</v>
      </c>
      <c r="AE3550" s="94">
        <f>IF( (X3550=""),AD3550*1,AD3550*(X3550/100) )</f>
        <v>94350</v>
      </c>
      <c r="AF3550" s="94">
        <v>50000000</v>
      </c>
      <c r="AG3550" s="94">
        <f>IF((AF3550-AE3550) &gt; 1,0,IF((AF3550-AE3550)&lt;0,AE3550-AF3550,AF3550-AE3550))</f>
        <v>0</v>
      </c>
      <c r="AH3550" s="94">
        <v>0.01</v>
      </c>
    </row>
    <row r="3551" spans="1:34" s="73" customFormat="1" x14ac:dyDescent="0.55000000000000004">
      <c r="A3551" s="108"/>
      <c r="B3551" s="109"/>
      <c r="C3551" s="102"/>
      <c r="D3551" s="90"/>
      <c r="E3551" s="102"/>
      <c r="F3551" s="102"/>
      <c r="G3551" s="102"/>
      <c r="H3551" s="102"/>
      <c r="I3551" s="98"/>
      <c r="J3551" s="102"/>
      <c r="K3551" s="94"/>
      <c r="L3551" s="94" t="s">
        <v>63</v>
      </c>
      <c r="M3551" s="94">
        <f>SUM(M3549:M3550)</f>
        <v>188700</v>
      </c>
      <c r="N3551" s="102"/>
      <c r="O3551" s="111"/>
      <c r="P3551" s="96"/>
      <c r="Q3551" s="111"/>
      <c r="R3551" s="111"/>
      <c r="S3551" s="97"/>
      <c r="T3551" s="102"/>
      <c r="U3551" s="102"/>
      <c r="V3551" s="102"/>
      <c r="W3551" s="94"/>
      <c r="X3551" s="98"/>
      <c r="Y3551" s="94"/>
      <c r="Z3551" s="94"/>
      <c r="AA3551" s="89"/>
      <c r="AB3551" s="89"/>
      <c r="AC3551" s="94"/>
      <c r="AD3551" s="94">
        <f>SUM(AD3549:AD3550)</f>
        <v>188700</v>
      </c>
      <c r="AE3551" s="94">
        <f>SUM(AE3549:AE3550)</f>
        <v>188700</v>
      </c>
      <c r="AF3551" s="94"/>
      <c r="AG3551" s="94">
        <f>SUM(AG3549:AG3550)</f>
        <v>0</v>
      </c>
      <c r="AH3551" s="94"/>
    </row>
    <row r="3552" spans="1:34" s="73" customFormat="1" x14ac:dyDescent="0.55000000000000004">
      <c r="A3552" s="108" t="s">
        <v>4945</v>
      </c>
      <c r="B3552" s="109">
        <v>1506</v>
      </c>
      <c r="C3552" s="102">
        <v>10215</v>
      </c>
      <c r="D3552" s="90" t="s">
        <v>4949</v>
      </c>
      <c r="E3552" s="102" t="s">
        <v>34</v>
      </c>
      <c r="F3552" s="102">
        <v>25667</v>
      </c>
      <c r="G3552" s="102">
        <v>0</v>
      </c>
      <c r="H3552" s="102">
        <v>1</v>
      </c>
      <c r="I3552" s="98">
        <v>0</v>
      </c>
      <c r="J3552" s="102" t="s">
        <v>38</v>
      </c>
      <c r="K3552" s="94">
        <f>((G3552*400)+(H3552*100))+I3552</f>
        <v>100</v>
      </c>
      <c r="L3552" s="94">
        <v>625</v>
      </c>
      <c r="M3552" s="94">
        <f>K3552*L3552</f>
        <v>62500</v>
      </c>
      <c r="N3552" s="102"/>
      <c r="O3552" s="111"/>
      <c r="P3552" s="96"/>
      <c r="Q3552" s="111"/>
      <c r="R3552" s="111"/>
      <c r="S3552" s="97"/>
      <c r="T3552" s="102"/>
      <c r="U3552" s="102"/>
      <c r="V3552" s="102"/>
      <c r="W3552" s="94"/>
      <c r="X3552" s="98"/>
      <c r="Y3552" s="94"/>
      <c r="Z3552" s="94"/>
      <c r="AA3552" s="89"/>
      <c r="AB3552" s="89"/>
      <c r="AC3552" s="94"/>
      <c r="AD3552" s="94">
        <f>IF(AND(AC3552="",M3552=""),0,IF((AC3552=""),M3552,IF((M3552=""),AC3552,AC3552+M3552)))</f>
        <v>62500</v>
      </c>
      <c r="AE3552" s="94">
        <f>IF( (X3552=""),AD3552*1,AD3552*(X3552/100) )</f>
        <v>62500</v>
      </c>
      <c r="AF3552" s="94">
        <v>50000000</v>
      </c>
      <c r="AG3552" s="94">
        <f>IF((AF3552-AE3552) &gt; 1,0,IF((AF3552-AE3552)&lt;0,AE3552-AF3552,AF3552-AE3552))</f>
        <v>0</v>
      </c>
      <c r="AH3552" s="94">
        <v>0.01</v>
      </c>
    </row>
    <row r="3553" spans="1:34" s="73" customFormat="1" x14ac:dyDescent="0.55000000000000004">
      <c r="A3553" s="108"/>
      <c r="B3553" s="109">
        <v>1507</v>
      </c>
      <c r="C3553" s="102">
        <v>10216</v>
      </c>
      <c r="D3553" s="90" t="s">
        <v>4950</v>
      </c>
      <c r="E3553" s="102" t="s">
        <v>34</v>
      </c>
      <c r="F3553" s="102">
        <v>25668</v>
      </c>
      <c r="G3553" s="102">
        <v>0</v>
      </c>
      <c r="H3553" s="102">
        <v>1</v>
      </c>
      <c r="I3553" s="98">
        <v>4.4000000000000004</v>
      </c>
      <c r="J3553" s="102" t="s">
        <v>38</v>
      </c>
      <c r="K3553" s="94">
        <f>((G3553*400)+(H3553*100))+I3553</f>
        <v>104.4</v>
      </c>
      <c r="L3553" s="94">
        <v>625</v>
      </c>
      <c r="M3553" s="94">
        <f>K3553*L3553</f>
        <v>65250</v>
      </c>
      <c r="N3553" s="102"/>
      <c r="O3553" s="111"/>
      <c r="P3553" s="96"/>
      <c r="Q3553" s="111"/>
      <c r="R3553" s="111"/>
      <c r="S3553" s="97"/>
      <c r="T3553" s="102"/>
      <c r="U3553" s="102"/>
      <c r="V3553" s="102"/>
      <c r="W3553" s="94"/>
      <c r="X3553" s="98"/>
      <c r="Y3553" s="94"/>
      <c r="Z3553" s="94"/>
      <c r="AA3553" s="89"/>
      <c r="AB3553" s="89"/>
      <c r="AC3553" s="94"/>
      <c r="AD3553" s="94">
        <f>IF(AND(AC3553="",M3553=""),0,IF((AC3553=""),M3553,IF((M3553=""),AC3553,AC3553+M3553)))</f>
        <v>65250</v>
      </c>
      <c r="AE3553" s="94">
        <f>IF( (X3553=""),AD3553*1,AD3553*(X3553/100) )</f>
        <v>65250</v>
      </c>
      <c r="AF3553" s="94">
        <v>50000000</v>
      </c>
      <c r="AG3553" s="94">
        <f>IF((AF3553-AE3553) &gt; 1,0,IF((AF3553-AE3553)&lt;0,AE3553-AF3553,AF3553-AE3553))</f>
        <v>0</v>
      </c>
      <c r="AH3553" s="94">
        <v>0.01</v>
      </c>
    </row>
    <row r="3554" spans="1:34" s="73" customFormat="1" x14ac:dyDescent="0.55000000000000004">
      <c r="A3554" s="108"/>
      <c r="B3554" s="109">
        <v>1508</v>
      </c>
      <c r="C3554" s="102">
        <v>10217</v>
      </c>
      <c r="D3554" s="90" t="s">
        <v>4951</v>
      </c>
      <c r="E3554" s="102" t="s">
        <v>34</v>
      </c>
      <c r="F3554" s="102">
        <v>25669</v>
      </c>
      <c r="G3554" s="102">
        <v>0</v>
      </c>
      <c r="H3554" s="102">
        <v>1</v>
      </c>
      <c r="I3554" s="98">
        <v>15.9</v>
      </c>
      <c r="J3554" s="102" t="s">
        <v>38</v>
      </c>
      <c r="K3554" s="94">
        <f>((G3554*400)+(H3554*100))+I3554</f>
        <v>115.9</v>
      </c>
      <c r="L3554" s="94">
        <v>625</v>
      </c>
      <c r="M3554" s="94">
        <f>K3554*L3554</f>
        <v>72437.5</v>
      </c>
      <c r="N3554" s="102"/>
      <c r="O3554" s="111"/>
      <c r="P3554" s="96"/>
      <c r="Q3554" s="111"/>
      <c r="R3554" s="111"/>
      <c r="S3554" s="97"/>
      <c r="T3554" s="102"/>
      <c r="U3554" s="102"/>
      <c r="V3554" s="102"/>
      <c r="W3554" s="94"/>
      <c r="X3554" s="98"/>
      <c r="Y3554" s="94"/>
      <c r="Z3554" s="94"/>
      <c r="AA3554" s="89"/>
      <c r="AB3554" s="89"/>
      <c r="AC3554" s="94"/>
      <c r="AD3554" s="94">
        <f>IF(AND(AC3554="",M3554=""),0,IF((AC3554=""),M3554,IF((M3554=""),AC3554,AC3554+M3554)))</f>
        <v>72437.5</v>
      </c>
      <c r="AE3554" s="94">
        <f>IF( (X3554=""),AD3554*1,AD3554*(X3554/100) )</f>
        <v>72437.5</v>
      </c>
      <c r="AF3554" s="94">
        <v>50000000</v>
      </c>
      <c r="AG3554" s="94">
        <f>IF((AF3554-AE3554) &gt; 1,0,IF((AF3554-AE3554)&lt;0,AE3554-AF3554,AF3554-AE3554))</f>
        <v>0</v>
      </c>
      <c r="AH3554" s="94">
        <v>0.01</v>
      </c>
    </row>
    <row r="3555" spans="1:34" s="73" customFormat="1" x14ac:dyDescent="0.55000000000000004">
      <c r="A3555" s="108"/>
      <c r="B3555" s="109">
        <v>1509</v>
      </c>
      <c r="C3555" s="102">
        <v>10219</v>
      </c>
      <c r="D3555" s="90" t="s">
        <v>4952</v>
      </c>
      <c r="E3555" s="102" t="s">
        <v>34</v>
      </c>
      <c r="F3555" s="102">
        <v>25670</v>
      </c>
      <c r="G3555" s="102">
        <v>0</v>
      </c>
      <c r="H3555" s="102">
        <v>1</v>
      </c>
      <c r="I3555" s="98">
        <v>15.9</v>
      </c>
      <c r="J3555" s="102" t="s">
        <v>38</v>
      </c>
      <c r="K3555" s="94">
        <f>((G3555*400)+(H3555*100))+I3555</f>
        <v>115.9</v>
      </c>
      <c r="L3555" s="94">
        <v>625</v>
      </c>
      <c r="M3555" s="94">
        <f>K3555*L3555</f>
        <v>72437.5</v>
      </c>
      <c r="N3555" s="102"/>
      <c r="O3555" s="111"/>
      <c r="P3555" s="96"/>
      <c r="Q3555" s="111"/>
      <c r="R3555" s="111"/>
      <c r="S3555" s="97"/>
      <c r="T3555" s="102"/>
      <c r="U3555" s="102"/>
      <c r="V3555" s="102"/>
      <c r="W3555" s="94"/>
      <c r="X3555" s="98"/>
      <c r="Y3555" s="94"/>
      <c r="Z3555" s="94"/>
      <c r="AA3555" s="89"/>
      <c r="AB3555" s="89"/>
      <c r="AC3555" s="94"/>
      <c r="AD3555" s="94">
        <f>IF(AND(AC3555="",M3555=""),0,IF((AC3555=""),M3555,IF((M3555=""),AC3555,AC3555+M3555)))</f>
        <v>72437.5</v>
      </c>
      <c r="AE3555" s="94">
        <f>IF( (X3555=""),AD3555*1,AD3555*(X3555/100) )</f>
        <v>72437.5</v>
      </c>
      <c r="AF3555" s="94">
        <v>50000000</v>
      </c>
      <c r="AG3555" s="94">
        <f>IF((AF3555-AE3555) &gt; 1,0,IF((AF3555-AE3555)&lt;0,AE3555-AF3555,AF3555-AE3555))</f>
        <v>0</v>
      </c>
      <c r="AH3555" s="94">
        <v>0.01</v>
      </c>
    </row>
    <row r="3556" spans="1:34" s="73" customFormat="1" x14ac:dyDescent="0.55000000000000004">
      <c r="A3556" s="108"/>
      <c r="B3556" s="109">
        <v>1510</v>
      </c>
      <c r="C3556" s="102">
        <v>10220</v>
      </c>
      <c r="D3556" s="90" t="s">
        <v>4953</v>
      </c>
      <c r="E3556" s="102" t="s">
        <v>34</v>
      </c>
      <c r="F3556" s="102">
        <v>25671</v>
      </c>
      <c r="G3556" s="102">
        <v>2</v>
      </c>
      <c r="H3556" s="102">
        <v>0</v>
      </c>
      <c r="I3556" s="98">
        <v>91</v>
      </c>
      <c r="J3556" s="102" t="s">
        <v>38</v>
      </c>
      <c r="K3556" s="94">
        <f>((G3556*400)+(H3556*100))+I3556</f>
        <v>891</v>
      </c>
      <c r="L3556" s="94">
        <v>625</v>
      </c>
      <c r="M3556" s="94">
        <f>K3556*L3556</f>
        <v>556875</v>
      </c>
      <c r="N3556" s="102"/>
      <c r="O3556" s="111"/>
      <c r="P3556" s="96"/>
      <c r="Q3556" s="111"/>
      <c r="R3556" s="111"/>
      <c r="S3556" s="97"/>
      <c r="T3556" s="102"/>
      <c r="U3556" s="102"/>
      <c r="V3556" s="102"/>
      <c r="W3556" s="94"/>
      <c r="X3556" s="98"/>
      <c r="Y3556" s="94"/>
      <c r="Z3556" s="94"/>
      <c r="AA3556" s="89"/>
      <c r="AB3556" s="89"/>
      <c r="AC3556" s="94"/>
      <c r="AD3556" s="94">
        <f>IF(AND(AC3556="",M3556=""),0,IF((AC3556=""),M3556,IF((M3556=""),AC3556,AC3556+M3556)))</f>
        <v>556875</v>
      </c>
      <c r="AE3556" s="94">
        <f>IF( (X3556=""),AD3556*1,AD3556*(X3556/100) )</f>
        <v>556875</v>
      </c>
      <c r="AF3556" s="94">
        <v>50000000</v>
      </c>
      <c r="AG3556" s="94">
        <f>IF((AF3556-AE3556) &gt; 1,0,IF((AF3556-AE3556)&lt;0,AE3556-AF3556,AF3556-AE3556))</f>
        <v>0</v>
      </c>
      <c r="AH3556" s="94">
        <v>0.01</v>
      </c>
    </row>
    <row r="3557" spans="1:34" s="73" customFormat="1" x14ac:dyDescent="0.55000000000000004">
      <c r="A3557" s="108"/>
      <c r="B3557" s="109"/>
      <c r="C3557" s="102"/>
      <c r="D3557" s="90"/>
      <c r="E3557" s="102"/>
      <c r="F3557" s="102"/>
      <c r="G3557" s="102"/>
      <c r="H3557" s="102"/>
      <c r="I3557" s="98"/>
      <c r="J3557" s="102"/>
      <c r="K3557" s="94"/>
      <c r="L3557" s="94" t="s">
        <v>63</v>
      </c>
      <c r="M3557" s="94">
        <f>SUM(M3552:M3556)</f>
        <v>829500</v>
      </c>
      <c r="N3557" s="102"/>
      <c r="O3557" s="111"/>
      <c r="P3557" s="96"/>
      <c r="Q3557" s="111"/>
      <c r="R3557" s="111"/>
      <c r="S3557" s="97"/>
      <c r="T3557" s="102"/>
      <c r="U3557" s="102"/>
      <c r="V3557" s="102"/>
      <c r="W3557" s="94"/>
      <c r="X3557" s="98"/>
      <c r="Y3557" s="94"/>
      <c r="Z3557" s="94"/>
      <c r="AA3557" s="89"/>
      <c r="AB3557" s="89"/>
      <c r="AC3557" s="94"/>
      <c r="AD3557" s="94">
        <f>SUM(AD3552:AD3556)</f>
        <v>829500</v>
      </c>
      <c r="AE3557" s="94">
        <f>SUM(AE3552:AE3556)</f>
        <v>829500</v>
      </c>
      <c r="AF3557" s="94"/>
      <c r="AG3557" s="94">
        <f>SUM(AG3552:AG3556)</f>
        <v>0</v>
      </c>
      <c r="AH3557" s="94"/>
    </row>
    <row r="3558" spans="1:34" s="73" customFormat="1" x14ac:dyDescent="0.55000000000000004">
      <c r="A3558" s="108" t="s">
        <v>4956</v>
      </c>
      <c r="B3558" s="109">
        <v>1511</v>
      </c>
      <c r="C3558" s="102">
        <v>8667</v>
      </c>
      <c r="D3558" s="90" t="s">
        <v>4957</v>
      </c>
      <c r="E3558" s="102" t="s">
        <v>34</v>
      </c>
      <c r="F3558" s="102">
        <v>910</v>
      </c>
      <c r="G3558" s="102">
        <v>1</v>
      </c>
      <c r="H3558" s="102">
        <v>1</v>
      </c>
      <c r="I3558" s="98">
        <v>21</v>
      </c>
      <c r="J3558" s="102" t="s">
        <v>35</v>
      </c>
      <c r="K3558" s="94">
        <f>((G3558*400)+(H3558*100))+I3558</f>
        <v>521</v>
      </c>
      <c r="L3558" s="94">
        <v>600</v>
      </c>
      <c r="M3558" s="94">
        <f>K3558*L3558</f>
        <v>312600</v>
      </c>
      <c r="N3558" s="102">
        <v>1</v>
      </c>
      <c r="O3558" s="111" t="s">
        <v>4954</v>
      </c>
      <c r="P3558" s="96">
        <v>3570800355407</v>
      </c>
      <c r="Q3558" s="111" t="s">
        <v>4955</v>
      </c>
      <c r="R3558" s="111" t="s">
        <v>4958</v>
      </c>
      <c r="S3558" s="97" t="s">
        <v>4959</v>
      </c>
      <c r="T3558" s="102" t="s">
        <v>51</v>
      </c>
      <c r="U3558" s="102" t="s">
        <v>45</v>
      </c>
      <c r="V3558" s="102" t="s">
        <v>52</v>
      </c>
      <c r="W3558" s="94">
        <v>231.54</v>
      </c>
      <c r="X3558" s="98">
        <v>50.9</v>
      </c>
      <c r="Y3558" s="94">
        <v>6750</v>
      </c>
      <c r="Z3558" s="94">
        <f>W3558*Y3558</f>
        <v>1562895</v>
      </c>
      <c r="AA3558" s="89">
        <v>6</v>
      </c>
      <c r="AB3558" s="89">
        <v>6</v>
      </c>
      <c r="AC3558" s="94">
        <f>(Z3558*(100-AB3558))/100</f>
        <v>1469121.3</v>
      </c>
      <c r="AD3558" s="94">
        <f>IF(AND(AC3558="",M3558=""),0,IF((AC3558=""),M3558, IF( (M3558=""),AC3558,AC3558+M3558)))</f>
        <v>1781721.3</v>
      </c>
      <c r="AE3558" s="94">
        <f>IF( (X3558=""),AD3558*1,( M3558+(SUM(AC3558:AC3558)) )*(X3558/100) )</f>
        <v>906896.14170000004</v>
      </c>
      <c r="AF3558" s="94">
        <v>50000000</v>
      </c>
      <c r="AG3558" s="94">
        <f t="shared" ref="AG3558:AG3564" si="337">IF((AF3558-AE3558) &gt; 1,0,IF((AF3558-AE3558)&lt;0,AE3558-AF3558,AF3558-AE3558))</f>
        <v>0</v>
      </c>
      <c r="AH3558" s="94">
        <v>0.02</v>
      </c>
    </row>
    <row r="3559" spans="1:34" s="73" customFormat="1" x14ac:dyDescent="0.55000000000000004">
      <c r="A3559" s="108"/>
      <c r="B3559" s="109"/>
      <c r="C3559" s="102"/>
      <c r="D3559" s="90"/>
      <c r="E3559" s="102"/>
      <c r="F3559" s="102"/>
      <c r="G3559" s="102"/>
      <c r="H3559" s="102"/>
      <c r="I3559" s="98"/>
      <c r="J3559" s="102"/>
      <c r="K3559" s="94"/>
      <c r="L3559" s="94"/>
      <c r="M3559" s="94"/>
      <c r="N3559" s="102">
        <v>2</v>
      </c>
      <c r="O3559" s="111" t="s">
        <v>4954</v>
      </c>
      <c r="P3559" s="96">
        <v>3570800355407</v>
      </c>
      <c r="Q3559" s="111" t="s">
        <v>4955</v>
      </c>
      <c r="R3559" s="111" t="s">
        <v>4958</v>
      </c>
      <c r="S3559" s="97" t="s">
        <v>4960</v>
      </c>
      <c r="T3559" s="102" t="s">
        <v>51</v>
      </c>
      <c r="U3559" s="102" t="s">
        <v>45</v>
      </c>
      <c r="V3559" s="102" t="s">
        <v>52</v>
      </c>
      <c r="W3559" s="94">
        <v>58.59</v>
      </c>
      <c r="X3559" s="98">
        <v>12.88</v>
      </c>
      <c r="Y3559" s="94">
        <v>6750</v>
      </c>
      <c r="Z3559" s="94">
        <f>W3559*Y3559</f>
        <v>395482.5</v>
      </c>
      <c r="AA3559" s="89">
        <v>6</v>
      </c>
      <c r="AB3559" s="89">
        <v>6</v>
      </c>
      <c r="AC3559" s="94">
        <f>(Z3559*(100-AB3559))/100</f>
        <v>371753.55</v>
      </c>
      <c r="AD3559" s="94">
        <f>IF(AND(AC3559="",M3558=""),0,IF((AC3559=""),M3558, IF( (M3558=""),AC3559,AC3559+M3558)))</f>
        <v>684353.55</v>
      </c>
      <c r="AE3559" s="94">
        <f>IF( (X3559=""),AD3559*1,( M3558+(SUM(AC3559:AC3559)) )*(X3559/100) )</f>
        <v>88144.737240000002</v>
      </c>
      <c r="AF3559" s="94">
        <v>50000000</v>
      </c>
      <c r="AG3559" s="94">
        <f t="shared" si="337"/>
        <v>0</v>
      </c>
      <c r="AH3559" s="94">
        <v>0.02</v>
      </c>
    </row>
    <row r="3560" spans="1:34" s="73" customFormat="1" x14ac:dyDescent="0.55000000000000004">
      <c r="A3560" s="108"/>
      <c r="B3560" s="109"/>
      <c r="C3560" s="102"/>
      <c r="D3560" s="90"/>
      <c r="E3560" s="102"/>
      <c r="F3560" s="102"/>
      <c r="G3560" s="102"/>
      <c r="H3560" s="102"/>
      <c r="I3560" s="98"/>
      <c r="J3560" s="102"/>
      <c r="K3560" s="94"/>
      <c r="L3560" s="94"/>
      <c r="M3560" s="94"/>
      <c r="N3560" s="102">
        <v>3</v>
      </c>
      <c r="O3560" s="111" t="s">
        <v>4954</v>
      </c>
      <c r="P3560" s="96">
        <v>3570800355407</v>
      </c>
      <c r="Q3560" s="111" t="s">
        <v>4955</v>
      </c>
      <c r="R3560" s="111" t="s">
        <v>4958</v>
      </c>
      <c r="S3560" s="97" t="s">
        <v>4961</v>
      </c>
      <c r="T3560" s="102" t="s">
        <v>51</v>
      </c>
      <c r="U3560" s="102" t="s">
        <v>45</v>
      </c>
      <c r="V3560" s="102" t="s">
        <v>52</v>
      </c>
      <c r="W3560" s="94">
        <v>12.6</v>
      </c>
      <c r="X3560" s="98">
        <v>2.77</v>
      </c>
      <c r="Y3560" s="94">
        <v>0</v>
      </c>
      <c r="Z3560" s="94">
        <f>W3560*Y3560</f>
        <v>0</v>
      </c>
      <c r="AA3560" s="89">
        <v>6</v>
      </c>
      <c r="AB3560" s="89">
        <v>6</v>
      </c>
      <c r="AC3560" s="94">
        <f>(Z3560*(100-AB3560))/100</f>
        <v>0</v>
      </c>
      <c r="AD3560" s="94">
        <f>IF(AND(AC3560="",M3558=""),0,IF((AC3560=""),M3558, IF( (M3558=""),AC3560,AC3560+M3558)))</f>
        <v>312600</v>
      </c>
      <c r="AE3560" s="94">
        <f>IF( (X3560=""),AD3560*1,( M3558+(SUM(AC3560:AC3560)) )*(X3560/100) )</f>
        <v>8659.02</v>
      </c>
      <c r="AF3560" s="94">
        <v>50000000</v>
      </c>
      <c r="AG3560" s="94">
        <f t="shared" si="337"/>
        <v>0</v>
      </c>
      <c r="AH3560" s="94">
        <v>0.02</v>
      </c>
    </row>
    <row r="3561" spans="1:34" s="73" customFormat="1" x14ac:dyDescent="0.55000000000000004">
      <c r="A3561" s="108"/>
      <c r="B3561" s="109"/>
      <c r="C3561" s="102"/>
      <c r="D3561" s="90"/>
      <c r="E3561" s="102"/>
      <c r="F3561" s="102"/>
      <c r="G3561" s="102"/>
      <c r="H3561" s="102"/>
      <c r="I3561" s="98"/>
      <c r="J3561" s="102"/>
      <c r="K3561" s="94"/>
      <c r="L3561" s="94"/>
      <c r="M3561" s="94"/>
      <c r="N3561" s="102">
        <v>4</v>
      </c>
      <c r="O3561" s="111" t="s">
        <v>4954</v>
      </c>
      <c r="P3561" s="96">
        <v>3570800355407</v>
      </c>
      <c r="Q3561" s="111" t="s">
        <v>4955</v>
      </c>
      <c r="R3561" s="111" t="s">
        <v>4958</v>
      </c>
      <c r="S3561" s="97" t="s">
        <v>4962</v>
      </c>
      <c r="T3561" s="102" t="s">
        <v>51</v>
      </c>
      <c r="U3561" s="102" t="s">
        <v>45</v>
      </c>
      <c r="V3561" s="102" t="s">
        <v>52</v>
      </c>
      <c r="W3561" s="94">
        <v>58.59</v>
      </c>
      <c r="X3561" s="98">
        <v>12.88</v>
      </c>
      <c r="Y3561" s="94">
        <v>0</v>
      </c>
      <c r="Z3561" s="94">
        <f>W3561*Y3561</f>
        <v>0</v>
      </c>
      <c r="AA3561" s="89">
        <v>6</v>
      </c>
      <c r="AB3561" s="89">
        <v>6</v>
      </c>
      <c r="AC3561" s="94">
        <f>(Z3561*(100-AB3561))/100</f>
        <v>0</v>
      </c>
      <c r="AD3561" s="94">
        <f>IF(AND(AC3561="",M3558=""),0,IF((AC3561=""),M3558, IF( (M3558=""),AC3561,AC3561+M3558)))</f>
        <v>312600</v>
      </c>
      <c r="AE3561" s="94">
        <f>IF( (X3561=""),AD3561*1,( M3558+(SUM(AC3561:AC3561)) )*(X3561/100) )</f>
        <v>40262.879999999997</v>
      </c>
      <c r="AF3561" s="94">
        <v>50000000</v>
      </c>
      <c r="AG3561" s="94">
        <f t="shared" si="337"/>
        <v>0</v>
      </c>
      <c r="AH3561" s="94">
        <v>0.02</v>
      </c>
    </row>
    <row r="3562" spans="1:34" s="73" customFormat="1" x14ac:dyDescent="0.55000000000000004">
      <c r="A3562" s="108"/>
      <c r="B3562" s="109"/>
      <c r="C3562" s="102"/>
      <c r="D3562" s="90"/>
      <c r="E3562" s="102"/>
      <c r="F3562" s="102"/>
      <c r="G3562" s="102"/>
      <c r="H3562" s="102"/>
      <c r="I3562" s="98"/>
      <c r="J3562" s="102"/>
      <c r="K3562" s="94"/>
      <c r="L3562" s="94"/>
      <c r="M3562" s="94"/>
      <c r="N3562" s="102">
        <v>5</v>
      </c>
      <c r="O3562" s="111" t="s">
        <v>4954</v>
      </c>
      <c r="P3562" s="96">
        <v>3570800355407</v>
      </c>
      <c r="Q3562" s="111" t="s">
        <v>4955</v>
      </c>
      <c r="R3562" s="111" t="s">
        <v>4958</v>
      </c>
      <c r="S3562" s="97" t="s">
        <v>4963</v>
      </c>
      <c r="T3562" s="102" t="s">
        <v>51</v>
      </c>
      <c r="U3562" s="102" t="s">
        <v>45</v>
      </c>
      <c r="V3562" s="102" t="s">
        <v>52</v>
      </c>
      <c r="W3562" s="94">
        <v>93.6</v>
      </c>
      <c r="X3562" s="98">
        <v>20.58</v>
      </c>
      <c r="Y3562" s="94">
        <v>6750</v>
      </c>
      <c r="Z3562" s="94">
        <f>W3562*Y3562</f>
        <v>631800</v>
      </c>
      <c r="AA3562" s="89">
        <v>6</v>
      </c>
      <c r="AB3562" s="89">
        <v>6</v>
      </c>
      <c r="AC3562" s="94">
        <f>(Z3562*(100-AB3562))/100</f>
        <v>593892</v>
      </c>
      <c r="AD3562" s="94">
        <f>IF(AND(AC3562="",M3558=""),0,IF((AC3562=""),M3558, IF( (M3558=""),AC3562,AC3562+M3558)))</f>
        <v>906492</v>
      </c>
      <c r="AE3562" s="94">
        <f>IF( (X3562=""),AD3562*1,( M3558+(SUM(AC3562:AC3562)) )*(X3562/100) )</f>
        <v>186556.05359999998</v>
      </c>
      <c r="AF3562" s="94">
        <v>50000000</v>
      </c>
      <c r="AG3562" s="94">
        <f t="shared" si="337"/>
        <v>0</v>
      </c>
      <c r="AH3562" s="94">
        <v>0.02</v>
      </c>
    </row>
    <row r="3563" spans="1:34" s="73" customFormat="1" x14ac:dyDescent="0.55000000000000004">
      <c r="A3563" s="108"/>
      <c r="B3563" s="109">
        <v>1512</v>
      </c>
      <c r="C3563" s="102">
        <v>9131</v>
      </c>
      <c r="D3563" s="90" t="s">
        <v>4964</v>
      </c>
      <c r="E3563" s="102" t="s">
        <v>34</v>
      </c>
      <c r="F3563" s="102">
        <v>20454</v>
      </c>
      <c r="G3563" s="102">
        <v>1</v>
      </c>
      <c r="H3563" s="102">
        <v>1</v>
      </c>
      <c r="I3563" s="98">
        <v>54</v>
      </c>
      <c r="J3563" s="102" t="s">
        <v>38</v>
      </c>
      <c r="K3563" s="94">
        <f>((G3563*400)+(H3563*100))+I3563</f>
        <v>554</v>
      </c>
      <c r="L3563" s="94">
        <v>250</v>
      </c>
      <c r="M3563" s="94">
        <f>K3563*L3563</f>
        <v>138500</v>
      </c>
      <c r="N3563" s="102"/>
      <c r="O3563" s="111"/>
      <c r="P3563" s="96"/>
      <c r="Q3563" s="111"/>
      <c r="R3563" s="111"/>
      <c r="S3563" s="97"/>
      <c r="T3563" s="102"/>
      <c r="U3563" s="102"/>
      <c r="V3563" s="102"/>
      <c r="W3563" s="94"/>
      <c r="X3563" s="98"/>
      <c r="Y3563" s="94"/>
      <c r="Z3563" s="94"/>
      <c r="AA3563" s="89"/>
      <c r="AB3563" s="89"/>
      <c r="AC3563" s="94"/>
      <c r="AD3563" s="94">
        <f>IF(AND(AC3563="",M3563=""),0,IF((AC3563=""),M3563,IF((M3563=""),AC3563,AC3563+M3563)))</f>
        <v>138500</v>
      </c>
      <c r="AE3563" s="94">
        <f>IF( (X3563=""),AD3563*1,AD3563*(X3563/100) )</f>
        <v>138500</v>
      </c>
      <c r="AF3563" s="94">
        <v>50000000</v>
      </c>
      <c r="AG3563" s="94">
        <f t="shared" si="337"/>
        <v>0</v>
      </c>
      <c r="AH3563" s="94">
        <v>0.01</v>
      </c>
    </row>
    <row r="3564" spans="1:34" s="73" customFormat="1" x14ac:dyDescent="0.55000000000000004">
      <c r="A3564" s="108"/>
      <c r="B3564" s="109">
        <v>1513</v>
      </c>
      <c r="C3564" s="102">
        <v>8871</v>
      </c>
      <c r="D3564" s="90" t="s">
        <v>4965</v>
      </c>
      <c r="E3564" s="102" t="s">
        <v>34</v>
      </c>
      <c r="F3564" s="102">
        <v>22113</v>
      </c>
      <c r="G3564" s="102">
        <v>2</v>
      </c>
      <c r="H3564" s="102">
        <v>2</v>
      </c>
      <c r="I3564" s="98">
        <v>98</v>
      </c>
      <c r="J3564" s="102" t="s">
        <v>38</v>
      </c>
      <c r="K3564" s="94">
        <f>((G3564*400)+(H3564*100))+I3564</f>
        <v>1098</v>
      </c>
      <c r="L3564" s="94">
        <v>250</v>
      </c>
      <c r="M3564" s="94">
        <f>K3564*L3564</f>
        <v>274500</v>
      </c>
      <c r="N3564" s="102"/>
      <c r="O3564" s="111"/>
      <c r="P3564" s="96"/>
      <c r="Q3564" s="111"/>
      <c r="R3564" s="111"/>
      <c r="S3564" s="97"/>
      <c r="T3564" s="102"/>
      <c r="U3564" s="102"/>
      <c r="V3564" s="102"/>
      <c r="W3564" s="94"/>
      <c r="X3564" s="98"/>
      <c r="Y3564" s="94"/>
      <c r="Z3564" s="94"/>
      <c r="AA3564" s="89"/>
      <c r="AB3564" s="89"/>
      <c r="AC3564" s="94"/>
      <c r="AD3564" s="94">
        <f>IF(AND(AC3564="",M3564=""),0,IF((AC3564=""),M3564,IF((M3564=""),AC3564,AC3564+M3564)))</f>
        <v>274500</v>
      </c>
      <c r="AE3564" s="94">
        <f>IF( (X3564=""),AD3564*1,AD3564*(X3564/100) )</f>
        <v>274500</v>
      </c>
      <c r="AF3564" s="94">
        <v>50000000</v>
      </c>
      <c r="AG3564" s="94">
        <f t="shared" si="337"/>
        <v>0</v>
      </c>
      <c r="AH3564" s="94">
        <v>0.01</v>
      </c>
    </row>
    <row r="3565" spans="1:34" s="73" customFormat="1" x14ac:dyDescent="0.55000000000000004">
      <c r="A3565" s="108"/>
      <c r="B3565" s="109"/>
      <c r="C3565" s="102"/>
      <c r="D3565" s="90"/>
      <c r="E3565" s="102"/>
      <c r="F3565" s="102"/>
      <c r="G3565" s="102"/>
      <c r="H3565" s="102"/>
      <c r="I3565" s="98"/>
      <c r="J3565" s="102"/>
      <c r="K3565" s="94"/>
      <c r="L3565" s="94" t="s">
        <v>63</v>
      </c>
      <c r="M3565" s="94">
        <f>SUM(M3558:M3564)</f>
        <v>725600</v>
      </c>
      <c r="N3565" s="102"/>
      <c r="O3565" s="111"/>
      <c r="P3565" s="96"/>
      <c r="Q3565" s="111"/>
      <c r="R3565" s="111"/>
      <c r="S3565" s="97"/>
      <c r="T3565" s="102"/>
      <c r="U3565" s="102"/>
      <c r="V3565" s="102"/>
      <c r="W3565" s="94"/>
      <c r="X3565" s="98"/>
      <c r="Y3565" s="94"/>
      <c r="Z3565" s="94"/>
      <c r="AA3565" s="89"/>
      <c r="AB3565" s="89"/>
      <c r="AC3565" s="94"/>
      <c r="AD3565" s="94">
        <f>SUM(AD3558:AD3564)</f>
        <v>4410766.8499999996</v>
      </c>
      <c r="AE3565" s="94">
        <f>SUM(AE3558:AE3564)</f>
        <v>1643518.8325400001</v>
      </c>
      <c r="AF3565" s="94"/>
      <c r="AG3565" s="94">
        <f>SUM(AG3558:AG3564)</f>
        <v>0</v>
      </c>
      <c r="AH3565" s="94"/>
    </row>
    <row r="3566" spans="1:34" s="99" customFormat="1" x14ac:dyDescent="0.55000000000000004">
      <c r="A3566" s="107" t="s">
        <v>4968</v>
      </c>
      <c r="B3566" s="102">
        <v>1514</v>
      </c>
      <c r="C3566" s="102">
        <v>5520</v>
      </c>
      <c r="D3566" s="90" t="s">
        <v>4969</v>
      </c>
      <c r="E3566" s="102" t="s">
        <v>34</v>
      </c>
      <c r="F3566" s="102">
        <v>22203</v>
      </c>
      <c r="G3566" s="102">
        <v>0</v>
      </c>
      <c r="H3566" s="102">
        <v>0</v>
      </c>
      <c r="I3566" s="98">
        <v>87</v>
      </c>
      <c r="J3566" s="102" t="s">
        <v>62</v>
      </c>
      <c r="K3566" s="94">
        <f>((G3566*400)+(H3566*100))+I3566</f>
        <v>87</v>
      </c>
      <c r="L3566" s="94">
        <v>2425</v>
      </c>
      <c r="M3566" s="94">
        <f>K3566*L3566</f>
        <v>210975</v>
      </c>
      <c r="N3566" s="102">
        <v>1</v>
      </c>
      <c r="O3566" s="111" t="s">
        <v>4966</v>
      </c>
      <c r="P3566" s="96">
        <v>3570800001915</v>
      </c>
      <c r="Q3566" s="111" t="s">
        <v>4967</v>
      </c>
      <c r="R3566" s="111" t="s">
        <v>4970</v>
      </c>
      <c r="S3566" s="97"/>
      <c r="T3566" s="102" t="s">
        <v>73</v>
      </c>
      <c r="U3566" s="102" t="s">
        <v>45</v>
      </c>
      <c r="V3566" s="102" t="s">
        <v>75</v>
      </c>
      <c r="W3566" s="94">
        <v>22.32</v>
      </c>
      <c r="X3566" s="98">
        <v>14</v>
      </c>
      <c r="Y3566" s="94">
        <v>6600</v>
      </c>
      <c r="Z3566" s="94">
        <f>W3566*Y3566</f>
        <v>147312</v>
      </c>
      <c r="AA3566" s="89">
        <v>17</v>
      </c>
      <c r="AB3566" s="89">
        <v>24</v>
      </c>
      <c r="AC3566" s="94">
        <f>(Z3566*(100-AB3566))/100</f>
        <v>111957.12</v>
      </c>
      <c r="AD3566" s="94">
        <f>IF(AND(AC3566="",M3566=""),0,IF((AC3566=""),M3566, IF( (M3566=""),AC3566,SUM(AC3566:AC3570)+M3566)))</f>
        <v>2966683.92</v>
      </c>
      <c r="AE3566" s="94">
        <f>IF( (X3566=""),AD3566*1,AD3566*(X3566/100) )</f>
        <v>415335.7488</v>
      </c>
      <c r="AF3566" s="94">
        <v>0</v>
      </c>
      <c r="AG3566" s="94">
        <f>IF((AF3566-AE3566) &gt; 1,0,IF((AF3566-AE3566)&lt;0,AE3566-AF3566,AF3566-AE3566))</f>
        <v>415335.7488</v>
      </c>
      <c r="AH3566" s="94">
        <v>0.3</v>
      </c>
    </row>
    <row r="3567" spans="1:34" s="99" customFormat="1" x14ac:dyDescent="0.55000000000000004">
      <c r="A3567" s="107"/>
      <c r="B3567" s="102"/>
      <c r="C3567" s="102"/>
      <c r="D3567" s="90"/>
      <c r="E3567" s="102"/>
      <c r="F3567" s="102"/>
      <c r="G3567" s="102"/>
      <c r="H3567" s="102"/>
      <c r="I3567" s="98"/>
      <c r="J3567" s="102"/>
      <c r="K3567" s="94"/>
      <c r="L3567" s="94"/>
      <c r="M3567" s="94"/>
      <c r="N3567" s="102">
        <v>2</v>
      </c>
      <c r="O3567" s="111" t="s">
        <v>4966</v>
      </c>
      <c r="P3567" s="96">
        <v>3570800001915</v>
      </c>
      <c r="Q3567" s="111" t="s">
        <v>4967</v>
      </c>
      <c r="R3567" s="111" t="s">
        <v>4970</v>
      </c>
      <c r="S3567" s="97" t="s">
        <v>4971</v>
      </c>
      <c r="T3567" s="102" t="s">
        <v>73</v>
      </c>
      <c r="U3567" s="102" t="s">
        <v>45</v>
      </c>
      <c r="V3567" s="102" t="s">
        <v>46</v>
      </c>
      <c r="W3567" s="94">
        <v>91.2</v>
      </c>
      <c r="X3567" s="98">
        <v>57.21</v>
      </c>
      <c r="Y3567" s="94">
        <v>6600</v>
      </c>
      <c r="Z3567" s="94">
        <f>W3567*Y3567</f>
        <v>601920</v>
      </c>
      <c r="AA3567" s="89">
        <v>17</v>
      </c>
      <c r="AB3567" s="89">
        <v>24</v>
      </c>
      <c r="AC3567" s="94">
        <f>(Z3567*(100-AB3567))/100</f>
        <v>457459.20000000001</v>
      </c>
      <c r="AD3567" s="94">
        <f>IF(AND(AC3567="",M3566=""),0,IF((AC3567=""),M3566, IF( (M3566=""),AC3567,SUM(AC3566:AC3570)+M3566)))</f>
        <v>2966683.92</v>
      </c>
      <c r="AE3567" s="94">
        <f>IF( (X3567=""),AD3567*1,AD3567*(X3567/100) )</f>
        <v>1697239.870632</v>
      </c>
      <c r="AF3567" s="94">
        <v>0</v>
      </c>
      <c r="AG3567" s="94">
        <f>IF((AF3567-AE3567) &gt; 1,0,IF((AF3567-AE3567)&lt;0,AE3567-AF3567,AF3567-AE3567))</f>
        <v>1697239.870632</v>
      </c>
      <c r="AH3567" s="94">
        <v>0.02</v>
      </c>
    </row>
    <row r="3568" spans="1:34" s="99" customFormat="1" x14ac:dyDescent="0.55000000000000004">
      <c r="A3568" s="107"/>
      <c r="B3568" s="102"/>
      <c r="C3568" s="102"/>
      <c r="D3568" s="90"/>
      <c r="E3568" s="102"/>
      <c r="F3568" s="102"/>
      <c r="G3568" s="102"/>
      <c r="H3568" s="102"/>
      <c r="I3568" s="98"/>
      <c r="J3568" s="102"/>
      <c r="K3568" s="94"/>
      <c r="L3568" s="94"/>
      <c r="M3568" s="94"/>
      <c r="N3568" s="102">
        <v>3</v>
      </c>
      <c r="O3568" s="111" t="s">
        <v>4966</v>
      </c>
      <c r="P3568" s="96">
        <v>3570800001915</v>
      </c>
      <c r="Q3568" s="111" t="s">
        <v>4967</v>
      </c>
      <c r="R3568" s="111" t="s">
        <v>4970</v>
      </c>
      <c r="S3568" s="97" t="s">
        <v>4972</v>
      </c>
      <c r="T3568" s="102" t="s">
        <v>55</v>
      </c>
      <c r="U3568" s="102" t="s">
        <v>45</v>
      </c>
      <c r="V3568" s="102" t="s">
        <v>52</v>
      </c>
      <c r="W3568" s="94">
        <v>45.9</v>
      </c>
      <c r="X3568" s="98">
        <v>28.79</v>
      </c>
      <c r="Y3568" s="94">
        <v>2650</v>
      </c>
      <c r="Z3568" s="94">
        <f>W3568*Y3568</f>
        <v>121635</v>
      </c>
      <c r="AA3568" s="89">
        <v>17</v>
      </c>
      <c r="AB3568" s="89">
        <v>24</v>
      </c>
      <c r="AC3568" s="94">
        <f>(Z3568*(100-AB3568))/100</f>
        <v>92442.6</v>
      </c>
      <c r="AD3568" s="94">
        <f>IF(AND(AC3568="",M3566=""),0,IF((AC3568=""),M3566, IF( (M3566=""),AC3568,SUM(AC3566:AC3570)+M3566)))</f>
        <v>2966683.92</v>
      </c>
      <c r="AE3568" s="94">
        <f>IF( (X3568=""),AD3568*1,AD3568*(X3568/100) )</f>
        <v>854108.30056799995</v>
      </c>
      <c r="AF3568" s="94">
        <v>0</v>
      </c>
      <c r="AG3568" s="94">
        <f>IF((AF3568-AE3568) &gt; 1,0,IF((AF3568-AE3568)&lt;0,AE3568-AF3568,AF3568-AE3568))</f>
        <v>854108.30056799995</v>
      </c>
      <c r="AH3568" s="94">
        <v>0.02</v>
      </c>
    </row>
    <row r="3569" spans="1:34" s="99" customFormat="1" x14ac:dyDescent="0.55000000000000004">
      <c r="A3569" s="107"/>
      <c r="B3569" s="102"/>
      <c r="C3569" s="102"/>
      <c r="D3569" s="90"/>
      <c r="E3569" s="102"/>
      <c r="F3569" s="102"/>
      <c r="G3569" s="102"/>
      <c r="H3569" s="102"/>
      <c r="I3569" s="98"/>
      <c r="J3569" s="102"/>
      <c r="K3569" s="94"/>
      <c r="L3569" s="94" t="s">
        <v>63</v>
      </c>
      <c r="M3569" s="94">
        <f>SUM(M3566:M3568)</f>
        <v>210975</v>
      </c>
      <c r="N3569" s="102"/>
      <c r="O3569" s="111"/>
      <c r="P3569" s="96"/>
      <c r="Q3569" s="111"/>
      <c r="R3569" s="111"/>
      <c r="S3569" s="97"/>
      <c r="T3569" s="102"/>
      <c r="U3569" s="102"/>
      <c r="V3569" s="102"/>
      <c r="W3569" s="94"/>
      <c r="X3569" s="98"/>
      <c r="Y3569" s="94"/>
      <c r="Z3569" s="94"/>
      <c r="AA3569" s="89"/>
      <c r="AB3569" s="89"/>
      <c r="AC3569" s="94"/>
      <c r="AD3569" s="94"/>
      <c r="AE3569" s="94">
        <f>SUM(AE3566:AE3568)</f>
        <v>2966683.92</v>
      </c>
      <c r="AF3569" s="94"/>
      <c r="AG3569" s="94">
        <f>SUM(AG3566:AG3568)</f>
        <v>2966683.92</v>
      </c>
      <c r="AH3569" s="94"/>
    </row>
    <row r="3570" spans="1:34" s="73" customFormat="1" x14ac:dyDescent="0.55000000000000004">
      <c r="A3570" s="108" t="s">
        <v>4975</v>
      </c>
      <c r="B3570" s="109">
        <v>1515</v>
      </c>
      <c r="C3570" s="102">
        <v>5781</v>
      </c>
      <c r="D3570" s="90" t="s">
        <v>4976</v>
      </c>
      <c r="E3570" s="102" t="s">
        <v>34</v>
      </c>
      <c r="F3570" s="102">
        <v>18330</v>
      </c>
      <c r="G3570" s="102">
        <v>0</v>
      </c>
      <c r="H3570" s="102">
        <v>0</v>
      </c>
      <c r="I3570" s="98">
        <v>91</v>
      </c>
      <c r="J3570" s="102" t="s">
        <v>35</v>
      </c>
      <c r="K3570" s="94">
        <f>((G3570*400)+(H3570*100))+I3570</f>
        <v>91</v>
      </c>
      <c r="L3570" s="94">
        <v>2425</v>
      </c>
      <c r="M3570" s="94">
        <f>K3570*L3570</f>
        <v>220675</v>
      </c>
      <c r="N3570" s="102">
        <v>1</v>
      </c>
      <c r="O3570" s="111" t="s">
        <v>4973</v>
      </c>
      <c r="P3570" s="96">
        <v>8571584000091</v>
      </c>
      <c r="Q3570" s="111" t="s">
        <v>4974</v>
      </c>
      <c r="R3570" s="111" t="s">
        <v>4977</v>
      </c>
      <c r="S3570" s="97" t="s">
        <v>4978</v>
      </c>
      <c r="T3570" s="102" t="s">
        <v>51</v>
      </c>
      <c r="U3570" s="102" t="s">
        <v>45</v>
      </c>
      <c r="V3570" s="102" t="s">
        <v>52</v>
      </c>
      <c r="W3570" s="94">
        <v>330</v>
      </c>
      <c r="X3570" s="98">
        <v>100</v>
      </c>
      <c r="Y3570" s="94">
        <v>6750</v>
      </c>
      <c r="Z3570" s="94">
        <f>W3570*Y3570</f>
        <v>2227500</v>
      </c>
      <c r="AA3570" s="89">
        <v>6</v>
      </c>
      <c r="AB3570" s="89">
        <v>6</v>
      </c>
      <c r="AC3570" s="94">
        <f>(Z3570*(100-AB3570))/100</f>
        <v>2093850</v>
      </c>
      <c r="AD3570" s="94">
        <f>IF(AND(AC3570="",M3570=""),0,IF((AC3570=""),M3570, IF( (M3570=""),AC3570,AC3570+M3570)))</f>
        <v>2314525</v>
      </c>
      <c r="AE3570" s="94">
        <f>IF( (X3570=""),AD3570*1,( M3570+(SUM(AC3570:AC3570)) )*(X3570/100) )</f>
        <v>2314525</v>
      </c>
      <c r="AF3570" s="94">
        <v>50000000</v>
      </c>
      <c r="AG3570" s="94">
        <f>IF((AF3570-AE3570) &gt; 1,0,IF((AF3570-AE3570)&lt;0,AE3570-AF3570,AF3570-AE3570))</f>
        <v>0</v>
      </c>
      <c r="AH3570" s="94">
        <v>0.02</v>
      </c>
    </row>
    <row r="3571" spans="1:34" s="73" customFormat="1" x14ac:dyDescent="0.55000000000000004">
      <c r="A3571" s="108"/>
      <c r="B3571" s="109"/>
      <c r="C3571" s="102"/>
      <c r="D3571" s="90"/>
      <c r="E3571" s="102"/>
      <c r="F3571" s="102"/>
      <c r="G3571" s="102"/>
      <c r="H3571" s="102"/>
      <c r="I3571" s="98"/>
      <c r="J3571" s="102"/>
      <c r="K3571" s="94"/>
      <c r="L3571" s="94" t="s">
        <v>63</v>
      </c>
      <c r="M3571" s="94">
        <f>SUM(M3570:M3570)</f>
        <v>220675</v>
      </c>
      <c r="N3571" s="102"/>
      <c r="O3571" s="111"/>
      <c r="P3571" s="96"/>
      <c r="Q3571" s="111"/>
      <c r="R3571" s="111"/>
      <c r="S3571" s="97"/>
      <c r="T3571" s="102"/>
      <c r="U3571" s="102"/>
      <c r="V3571" s="102"/>
      <c r="W3571" s="94"/>
      <c r="X3571" s="98"/>
      <c r="Y3571" s="94"/>
      <c r="Z3571" s="94"/>
      <c r="AA3571" s="89"/>
      <c r="AB3571" s="89"/>
      <c r="AC3571" s="94"/>
      <c r="AD3571" s="94">
        <f>SUM(AD3570:AD3570)</f>
        <v>2314525</v>
      </c>
      <c r="AE3571" s="94">
        <f>SUM(AE3570:AE3570)</f>
        <v>2314525</v>
      </c>
      <c r="AF3571" s="94"/>
      <c r="AG3571" s="94">
        <f>SUM(AG3570:AG3570)</f>
        <v>0</v>
      </c>
      <c r="AH3571" s="94"/>
    </row>
    <row r="3572" spans="1:34" s="73" customFormat="1" x14ac:dyDescent="0.55000000000000004">
      <c r="A3572" s="108" t="s">
        <v>4981</v>
      </c>
      <c r="B3572" s="109">
        <v>1516</v>
      </c>
      <c r="C3572" s="102">
        <v>5737</v>
      </c>
      <c r="D3572" s="90" t="s">
        <v>4982</v>
      </c>
      <c r="E3572" s="102" t="s">
        <v>34</v>
      </c>
      <c r="F3572" s="102">
        <v>9328</v>
      </c>
      <c r="G3572" s="102">
        <v>0</v>
      </c>
      <c r="H3572" s="102">
        <v>1</v>
      </c>
      <c r="I3572" s="98">
        <v>94</v>
      </c>
      <c r="J3572" s="102" t="s">
        <v>35</v>
      </c>
      <c r="K3572" s="94">
        <f>((G3572*400)+(H3572*100))+I3572</f>
        <v>194</v>
      </c>
      <c r="L3572" s="94">
        <v>2425</v>
      </c>
      <c r="M3572" s="94">
        <f>K3572*L3572</f>
        <v>470450</v>
      </c>
      <c r="N3572" s="102">
        <v>1</v>
      </c>
      <c r="O3572" s="111" t="s">
        <v>4979</v>
      </c>
      <c r="P3572" s="96"/>
      <c r="Q3572" s="111" t="s">
        <v>4980</v>
      </c>
      <c r="R3572" s="111" t="s">
        <v>4983</v>
      </c>
      <c r="S3572" s="97" t="s">
        <v>4984</v>
      </c>
      <c r="T3572" s="102" t="s">
        <v>51</v>
      </c>
      <c r="U3572" s="102" t="s">
        <v>45</v>
      </c>
      <c r="V3572" s="102" t="s">
        <v>52</v>
      </c>
      <c r="W3572" s="94">
        <v>990.72</v>
      </c>
      <c r="X3572" s="98">
        <v>79.22</v>
      </c>
      <c r="Y3572" s="94">
        <v>6750</v>
      </c>
      <c r="Z3572" s="94">
        <f>W3572*Y3572</f>
        <v>6687360</v>
      </c>
      <c r="AA3572" s="89">
        <v>21</v>
      </c>
      <c r="AB3572" s="89">
        <v>32</v>
      </c>
      <c r="AC3572" s="94">
        <f>(Z3572*(100-AB3572))/100</f>
        <v>4547404.8</v>
      </c>
      <c r="AD3572" s="94">
        <f>IF(AND(AC3572="",M3572=""),0,IF((AC3572=""),M3572, IF( (M3572=""),AC3572,AC3572+M3572)))</f>
        <v>5017854.8</v>
      </c>
      <c r="AE3572" s="94">
        <f>IF( (X3572=""),AD3572*1,( M3572+(SUM(AC3572:AC3572)) )*(X3572/100) )</f>
        <v>3975144.5725599998</v>
      </c>
      <c r="AF3572" s="94">
        <v>50000000</v>
      </c>
      <c r="AG3572" s="94">
        <f>IF((AF3572-AE3572) &gt; 1,0,IF((AF3572-AE3572)&lt;0,AE3572-AF3572,AF3572-AE3572))</f>
        <v>0</v>
      </c>
      <c r="AH3572" s="94">
        <v>0.02</v>
      </c>
    </row>
    <row r="3573" spans="1:34" s="73" customFormat="1" x14ac:dyDescent="0.55000000000000004">
      <c r="A3573" s="108"/>
      <c r="B3573" s="109"/>
      <c r="C3573" s="102"/>
      <c r="D3573" s="90"/>
      <c r="E3573" s="102"/>
      <c r="F3573" s="102"/>
      <c r="G3573" s="102"/>
      <c r="H3573" s="102"/>
      <c r="I3573" s="98"/>
      <c r="J3573" s="102"/>
      <c r="K3573" s="94"/>
      <c r="L3573" s="94"/>
      <c r="M3573" s="94"/>
      <c r="N3573" s="102">
        <v>2</v>
      </c>
      <c r="O3573" s="111" t="s">
        <v>4979</v>
      </c>
      <c r="P3573" s="96"/>
      <c r="Q3573" s="111" t="s">
        <v>4980</v>
      </c>
      <c r="R3573" s="111" t="s">
        <v>4983</v>
      </c>
      <c r="S3573" s="97" t="s">
        <v>4985</v>
      </c>
      <c r="T3573" s="102" t="s">
        <v>73</v>
      </c>
      <c r="U3573" s="102" t="s">
        <v>45</v>
      </c>
      <c r="V3573" s="102" t="s">
        <v>52</v>
      </c>
      <c r="W3573" s="94">
        <v>165.12</v>
      </c>
      <c r="X3573" s="98">
        <v>13.2</v>
      </c>
      <c r="Y3573" s="94">
        <v>6800</v>
      </c>
      <c r="Z3573" s="94">
        <f>W3573*Y3573</f>
        <v>1122816</v>
      </c>
      <c r="AA3573" s="89">
        <v>6</v>
      </c>
      <c r="AB3573" s="89">
        <v>6</v>
      </c>
      <c r="AC3573" s="94">
        <f>(Z3573*(100-AB3573))/100</f>
        <v>1055447.04</v>
      </c>
      <c r="AD3573" s="94">
        <f>IF(AND(AC3573="",M3572=""),0,IF((AC3573=""),M3572, IF( (M3572=""),AC3573,AC3573+M3572)))</f>
        <v>1525897.04</v>
      </c>
      <c r="AE3573" s="94">
        <f>IF( (X3573=""),AD3573*1,( M3572+(SUM(AC3573:AC3573)) )*(X3573/100) )</f>
        <v>201418.40928000002</v>
      </c>
      <c r="AF3573" s="94">
        <v>50000000</v>
      </c>
      <c r="AG3573" s="94">
        <f>IF((AF3573-AE3573) &gt; 1,0,IF((AF3573-AE3573)&lt;0,AE3573-AF3573,AF3573-AE3573))</f>
        <v>0</v>
      </c>
      <c r="AH3573" s="94">
        <v>0.02</v>
      </c>
    </row>
    <row r="3574" spans="1:34" s="73" customFormat="1" x14ac:dyDescent="0.55000000000000004">
      <c r="A3574" s="108"/>
      <c r="B3574" s="109"/>
      <c r="C3574" s="102"/>
      <c r="D3574" s="90"/>
      <c r="E3574" s="102"/>
      <c r="F3574" s="102"/>
      <c r="G3574" s="102"/>
      <c r="H3574" s="102"/>
      <c r="I3574" s="98"/>
      <c r="J3574" s="102"/>
      <c r="K3574" s="94"/>
      <c r="L3574" s="94"/>
      <c r="M3574" s="94"/>
      <c r="N3574" s="102">
        <v>3</v>
      </c>
      <c r="O3574" s="111" t="s">
        <v>4979</v>
      </c>
      <c r="P3574" s="96"/>
      <c r="Q3574" s="111" t="s">
        <v>4980</v>
      </c>
      <c r="R3574" s="111" t="s">
        <v>4983</v>
      </c>
      <c r="S3574" s="97" t="s">
        <v>4986</v>
      </c>
      <c r="T3574" s="102" t="s">
        <v>51</v>
      </c>
      <c r="U3574" s="102" t="s">
        <v>45</v>
      </c>
      <c r="V3574" s="102" t="s">
        <v>52</v>
      </c>
      <c r="W3574" s="94">
        <v>94.8</v>
      </c>
      <c r="X3574" s="98">
        <v>7.58</v>
      </c>
      <c r="Y3574" s="94">
        <v>0</v>
      </c>
      <c r="Z3574" s="94">
        <f>W3574*Y3574</f>
        <v>0</v>
      </c>
      <c r="AA3574" s="89">
        <v>6</v>
      </c>
      <c r="AB3574" s="89">
        <v>6</v>
      </c>
      <c r="AC3574" s="94">
        <f>(Z3574*(100-AB3574))/100</f>
        <v>0</v>
      </c>
      <c r="AD3574" s="94">
        <f>IF(AND(AC3574="",M3572=""),0,IF((AC3574=""),M3572, IF( (M3572=""),AC3574,AC3574+M3572)))</f>
        <v>470450</v>
      </c>
      <c r="AE3574" s="94">
        <f>IF( (X3574=""),AD3574*1,( M3572+(SUM(AC3574:AC3574)) )*(X3574/100) )</f>
        <v>35660.11</v>
      </c>
      <c r="AF3574" s="94">
        <v>50000000</v>
      </c>
      <c r="AG3574" s="94">
        <f>IF((AF3574-AE3574) &gt; 1,0,IF((AF3574-AE3574)&lt;0,AE3574-AF3574,AF3574-AE3574))</f>
        <v>0</v>
      </c>
      <c r="AH3574" s="94">
        <v>0.02</v>
      </c>
    </row>
    <row r="3575" spans="1:34" s="73" customFormat="1" x14ac:dyDescent="0.55000000000000004">
      <c r="A3575" s="108"/>
      <c r="B3575" s="109"/>
      <c r="C3575" s="102"/>
      <c r="D3575" s="90"/>
      <c r="E3575" s="102"/>
      <c r="F3575" s="102"/>
      <c r="G3575" s="102"/>
      <c r="H3575" s="102"/>
      <c r="I3575" s="98"/>
      <c r="J3575" s="102"/>
      <c r="K3575" s="94"/>
      <c r="L3575" s="94" t="s">
        <v>63</v>
      </c>
      <c r="M3575" s="94">
        <f>SUM(M3572:M3574)</f>
        <v>470450</v>
      </c>
      <c r="N3575" s="102"/>
      <c r="O3575" s="111"/>
      <c r="P3575" s="96"/>
      <c r="Q3575" s="111"/>
      <c r="R3575" s="111"/>
      <c r="S3575" s="97"/>
      <c r="T3575" s="102"/>
      <c r="U3575" s="102"/>
      <c r="V3575" s="102"/>
      <c r="W3575" s="94"/>
      <c r="X3575" s="98"/>
      <c r="Y3575" s="94"/>
      <c r="Z3575" s="94"/>
      <c r="AA3575" s="89"/>
      <c r="AB3575" s="89"/>
      <c r="AC3575" s="94"/>
      <c r="AD3575" s="94">
        <f>SUM(AD3572:AD3574)</f>
        <v>7014201.8399999999</v>
      </c>
      <c r="AE3575" s="94">
        <f>SUM(AE3572:AE3574)</f>
        <v>4212223.0918399999</v>
      </c>
      <c r="AF3575" s="94"/>
      <c r="AG3575" s="94">
        <f>SUM(AG3572:AG3574)</f>
        <v>0</v>
      </c>
      <c r="AH3575" s="94"/>
    </row>
    <row r="3576" spans="1:34" s="73" customFormat="1" x14ac:dyDescent="0.55000000000000004">
      <c r="A3576" s="108" t="s">
        <v>4989</v>
      </c>
      <c r="B3576" s="109">
        <v>1517</v>
      </c>
      <c r="C3576" s="102">
        <v>6584</v>
      </c>
      <c r="D3576" s="90" t="s">
        <v>4990</v>
      </c>
      <c r="E3576" s="102" t="s">
        <v>34</v>
      </c>
      <c r="F3576" s="102">
        <v>23144</v>
      </c>
      <c r="G3576" s="102">
        <v>0</v>
      </c>
      <c r="H3576" s="102">
        <v>2</v>
      </c>
      <c r="I3576" s="98">
        <v>29</v>
      </c>
      <c r="J3576" s="102" t="s">
        <v>35</v>
      </c>
      <c r="K3576" s="94">
        <f>((G3576*400)+(H3576*100))+I3576</f>
        <v>229</v>
      </c>
      <c r="L3576" s="94">
        <v>475</v>
      </c>
      <c r="M3576" s="94">
        <f>K3576*L3576</f>
        <v>108775</v>
      </c>
      <c r="N3576" s="102">
        <v>1</v>
      </c>
      <c r="O3576" s="111" t="s">
        <v>4987</v>
      </c>
      <c r="P3576" s="96">
        <v>5570890007680</v>
      </c>
      <c r="Q3576" s="111" t="s">
        <v>4988</v>
      </c>
      <c r="R3576" s="111" t="s">
        <v>4991</v>
      </c>
      <c r="S3576" s="97"/>
      <c r="T3576" s="102" t="s">
        <v>51</v>
      </c>
      <c r="U3576" s="102" t="s">
        <v>45</v>
      </c>
      <c r="V3576" s="102" t="s">
        <v>52</v>
      </c>
      <c r="W3576" s="94">
        <v>65.599999999999994</v>
      </c>
      <c r="X3576" s="98">
        <v>13.31</v>
      </c>
      <c r="Y3576" s="94">
        <v>6750</v>
      </c>
      <c r="Z3576" s="94">
        <f>W3576*Y3576</f>
        <v>442799.99999999994</v>
      </c>
      <c r="AA3576" s="89">
        <v>1</v>
      </c>
      <c r="AB3576" s="89">
        <v>1</v>
      </c>
      <c r="AC3576" s="94">
        <f>(Z3576*(100-AB3576))/100</f>
        <v>438371.99999999994</v>
      </c>
      <c r="AD3576" s="94">
        <f>IF(AND(AC3576="",M3576=""),0,IF((AC3576=""),M3576, IF( (M3576=""),AC3576,AC3576+M3576)))</f>
        <v>547147</v>
      </c>
      <c r="AE3576" s="94">
        <f>IF( (X3576=""),AD3576*1,( M3576+(SUM(AC3576:AC3576)) )*(X3576/100) )</f>
        <v>72825.265700000004</v>
      </c>
      <c r="AF3576" s="94">
        <v>50000000</v>
      </c>
      <c r="AG3576" s="94">
        <f>IF((AF3576-AE3576) &gt; 1,0,IF((AF3576-AE3576)&lt;0,AE3576-AF3576,AF3576-AE3576))</f>
        <v>0</v>
      </c>
      <c r="AH3576" s="94">
        <v>0.02</v>
      </c>
    </row>
    <row r="3577" spans="1:34" s="73" customFormat="1" x14ac:dyDescent="0.55000000000000004">
      <c r="A3577" s="108"/>
      <c r="B3577" s="109"/>
      <c r="C3577" s="102"/>
      <c r="D3577" s="90"/>
      <c r="E3577" s="102"/>
      <c r="F3577" s="102"/>
      <c r="G3577" s="102"/>
      <c r="H3577" s="102"/>
      <c r="I3577" s="98"/>
      <c r="J3577" s="102"/>
      <c r="K3577" s="94"/>
      <c r="L3577" s="94"/>
      <c r="M3577" s="94"/>
      <c r="N3577" s="102">
        <v>2</v>
      </c>
      <c r="O3577" s="111" t="s">
        <v>4987</v>
      </c>
      <c r="P3577" s="96">
        <v>5570890007680</v>
      </c>
      <c r="Q3577" s="111" t="s">
        <v>4988</v>
      </c>
      <c r="R3577" s="111" t="s">
        <v>4991</v>
      </c>
      <c r="S3577" s="97" t="s">
        <v>4992</v>
      </c>
      <c r="T3577" s="102" t="s">
        <v>51</v>
      </c>
      <c r="U3577" s="102" t="s">
        <v>45</v>
      </c>
      <c r="V3577" s="102" t="s">
        <v>52</v>
      </c>
      <c r="W3577" s="94">
        <v>427.14</v>
      </c>
      <c r="X3577" s="98">
        <v>86.69</v>
      </c>
      <c r="Y3577" s="94">
        <v>6750</v>
      </c>
      <c r="Z3577" s="94">
        <f>W3577*Y3577</f>
        <v>2883195</v>
      </c>
      <c r="AA3577" s="89">
        <v>6</v>
      </c>
      <c r="AB3577" s="89">
        <v>6</v>
      </c>
      <c r="AC3577" s="94">
        <f>(Z3577*(100-AB3577))/100</f>
        <v>2710203.3</v>
      </c>
      <c r="AD3577" s="94">
        <f>IF(AND(AC3577="",M3576=""),0,IF((AC3577=""),M3576, IF( (M3576=""),AC3577,AC3577+M3576)))</f>
        <v>2818978.3</v>
      </c>
      <c r="AE3577" s="94">
        <f>IF( (X3577=""),AD3577*1,( M3576+(SUM(AC3577:AC3577)) )*(X3577/100) )</f>
        <v>2443772.2882699999</v>
      </c>
      <c r="AF3577" s="94">
        <v>50000000</v>
      </c>
      <c r="AG3577" s="94">
        <f>IF((AF3577-AE3577) &gt; 1,0,IF((AF3577-AE3577)&lt;0,AE3577-AF3577,AF3577-AE3577))</f>
        <v>0</v>
      </c>
      <c r="AH3577" s="94">
        <v>0.02</v>
      </c>
    </row>
    <row r="3578" spans="1:34" s="73" customFormat="1" x14ac:dyDescent="0.55000000000000004">
      <c r="A3578" s="108"/>
      <c r="B3578" s="109"/>
      <c r="C3578" s="102"/>
      <c r="D3578" s="90"/>
      <c r="E3578" s="102"/>
      <c r="F3578" s="102"/>
      <c r="G3578" s="102"/>
      <c r="H3578" s="102"/>
      <c r="I3578" s="98"/>
      <c r="J3578" s="102"/>
      <c r="K3578" s="94"/>
      <c r="L3578" s="94" t="s">
        <v>63</v>
      </c>
      <c r="M3578" s="94">
        <f>SUM(M3576:M3577)</f>
        <v>108775</v>
      </c>
      <c r="N3578" s="102"/>
      <c r="O3578" s="111"/>
      <c r="P3578" s="96"/>
      <c r="Q3578" s="111"/>
      <c r="R3578" s="111"/>
      <c r="S3578" s="97"/>
      <c r="T3578" s="102"/>
      <c r="U3578" s="102"/>
      <c r="V3578" s="102"/>
      <c r="W3578" s="94"/>
      <c r="X3578" s="98"/>
      <c r="Y3578" s="94"/>
      <c r="Z3578" s="94"/>
      <c r="AA3578" s="89"/>
      <c r="AB3578" s="89"/>
      <c r="AC3578" s="94"/>
      <c r="AD3578" s="94">
        <f>SUM(AD3576:AD3577)</f>
        <v>3366125.3</v>
      </c>
      <c r="AE3578" s="94">
        <f>SUM(AE3576:AE3577)</f>
        <v>2516597.5539699998</v>
      </c>
      <c r="AF3578" s="94"/>
      <c r="AG3578" s="94">
        <f>SUM(AG3576:AG3577)</f>
        <v>0</v>
      </c>
      <c r="AH3578" s="94"/>
    </row>
    <row r="3579" spans="1:34" s="73" customFormat="1" x14ac:dyDescent="0.55000000000000004">
      <c r="A3579" s="108" t="s">
        <v>5012</v>
      </c>
      <c r="B3579" s="109">
        <v>1518</v>
      </c>
      <c r="C3579" s="102">
        <v>7316</v>
      </c>
      <c r="D3579" s="90" t="s">
        <v>5013</v>
      </c>
      <c r="E3579" s="102" t="s">
        <v>34</v>
      </c>
      <c r="F3579" s="102">
        <v>10893</v>
      </c>
      <c r="G3579" s="102">
        <v>17</v>
      </c>
      <c r="H3579" s="102">
        <v>2</v>
      </c>
      <c r="I3579" s="98">
        <v>26</v>
      </c>
      <c r="J3579" s="102" t="s">
        <v>38</v>
      </c>
      <c r="K3579" s="94">
        <f>((G3579*400)+(H3579*100))+I3579</f>
        <v>7026</v>
      </c>
      <c r="L3579" s="94">
        <v>275</v>
      </c>
      <c r="M3579" s="94">
        <f>K3579*L3579</f>
        <v>1932150</v>
      </c>
      <c r="N3579" s="102"/>
      <c r="O3579" s="111"/>
      <c r="P3579" s="96"/>
      <c r="Q3579" s="111"/>
      <c r="R3579" s="111"/>
      <c r="S3579" s="97"/>
      <c r="T3579" s="102"/>
      <c r="U3579" s="102"/>
      <c r="V3579" s="102"/>
      <c r="W3579" s="94"/>
      <c r="X3579" s="98"/>
      <c r="Y3579" s="94"/>
      <c r="Z3579" s="94"/>
      <c r="AA3579" s="89"/>
      <c r="AB3579" s="89"/>
      <c r="AC3579" s="94"/>
      <c r="AD3579" s="94">
        <f>IF(AND(AC3579="",M3579=""),0,IF((AC3579=""),M3579,IF((M3579=""),AC3579,AC3579+M3579)))</f>
        <v>1932150</v>
      </c>
      <c r="AE3579" s="94">
        <f>IF( (X3579=""),AD3579*1,AD3579*(X3579/100) )</f>
        <v>1932150</v>
      </c>
      <c r="AF3579" s="94">
        <v>50000000</v>
      </c>
      <c r="AG3579" s="94">
        <f>IF((AF3579-AE3579) &gt; 1,0,IF((AF3579-AE3579)&lt;0,AE3579-AF3579,AF3579-AE3579))</f>
        <v>0</v>
      </c>
      <c r="AH3579" s="94">
        <v>0.01</v>
      </c>
    </row>
    <row r="3580" spans="1:34" s="73" customFormat="1" x14ac:dyDescent="0.55000000000000004">
      <c r="A3580" s="108"/>
      <c r="B3580" s="109"/>
      <c r="C3580" s="102"/>
      <c r="D3580" s="90"/>
      <c r="E3580" s="102"/>
      <c r="F3580" s="102"/>
      <c r="G3580" s="102"/>
      <c r="H3580" s="102"/>
      <c r="I3580" s="98"/>
      <c r="J3580" s="102"/>
      <c r="K3580" s="94"/>
      <c r="L3580" s="94" t="s">
        <v>63</v>
      </c>
      <c r="M3580" s="94">
        <f>SUM(M3579:M3579)</f>
        <v>1932150</v>
      </c>
      <c r="N3580" s="102"/>
      <c r="O3580" s="111"/>
      <c r="P3580" s="96"/>
      <c r="Q3580" s="111"/>
      <c r="R3580" s="111"/>
      <c r="S3580" s="97"/>
      <c r="T3580" s="102"/>
      <c r="U3580" s="102"/>
      <c r="V3580" s="102"/>
      <c r="W3580" s="94"/>
      <c r="X3580" s="98"/>
      <c r="Y3580" s="94"/>
      <c r="Z3580" s="94"/>
      <c r="AA3580" s="89"/>
      <c r="AB3580" s="89"/>
      <c r="AC3580" s="94"/>
      <c r="AD3580" s="94">
        <f>SUM(AD3579:AD3579)</f>
        <v>1932150</v>
      </c>
      <c r="AE3580" s="94">
        <f>SUM(AE3579:AE3579)</f>
        <v>1932150</v>
      </c>
      <c r="AF3580" s="94"/>
      <c r="AG3580" s="94">
        <f>SUM(AG3579:AG3579)</f>
        <v>0</v>
      </c>
      <c r="AH3580" s="94"/>
    </row>
    <row r="3581" spans="1:34" s="73" customFormat="1" x14ac:dyDescent="0.55000000000000004">
      <c r="A3581" s="108" t="s">
        <v>3173</v>
      </c>
      <c r="B3581" s="109">
        <v>1519</v>
      </c>
      <c r="C3581" s="102">
        <v>7487</v>
      </c>
      <c r="D3581" s="90" t="s">
        <v>5016</v>
      </c>
      <c r="E3581" s="102" t="s">
        <v>34</v>
      </c>
      <c r="F3581" s="102">
        <v>23955</v>
      </c>
      <c r="G3581" s="102">
        <v>0</v>
      </c>
      <c r="H3581" s="102">
        <v>1</v>
      </c>
      <c r="I3581" s="98">
        <v>0</v>
      </c>
      <c r="J3581" s="102" t="s">
        <v>35</v>
      </c>
      <c r="K3581" s="94">
        <f>((G3581*400)+(H3581*100))+I3581</f>
        <v>100</v>
      </c>
      <c r="L3581" s="94">
        <v>850</v>
      </c>
      <c r="M3581" s="94">
        <f>K3581*L3581</f>
        <v>85000</v>
      </c>
      <c r="N3581" s="102">
        <v>1</v>
      </c>
      <c r="O3581" s="111" t="s">
        <v>5014</v>
      </c>
      <c r="P3581" s="96"/>
      <c r="Q3581" s="111" t="s">
        <v>5015</v>
      </c>
      <c r="R3581" s="111" t="s">
        <v>3175</v>
      </c>
      <c r="S3581" s="97" t="s">
        <v>5017</v>
      </c>
      <c r="T3581" s="102" t="s">
        <v>51</v>
      </c>
      <c r="U3581" s="102" t="s">
        <v>45</v>
      </c>
      <c r="V3581" s="102" t="s">
        <v>52</v>
      </c>
      <c r="W3581" s="94">
        <v>220.8</v>
      </c>
      <c r="X3581" s="98">
        <v>100</v>
      </c>
      <c r="Y3581" s="94">
        <v>6750</v>
      </c>
      <c r="Z3581" s="94">
        <f>W3581*Y3581</f>
        <v>1490400</v>
      </c>
      <c r="AA3581" s="89">
        <v>10</v>
      </c>
      <c r="AB3581" s="89">
        <v>10</v>
      </c>
      <c r="AC3581" s="94">
        <f>(Z3581*(100-AB3581))/100</f>
        <v>1341360</v>
      </c>
      <c r="AD3581" s="94">
        <f>IF(AND(AC3581="",M3581=""),0,IF((AC3581=""),M3581, IF( (M3581=""),AC3581,AC3581+M3581)))</f>
        <v>1426360</v>
      </c>
      <c r="AE3581" s="94">
        <f>IF( (X3581=""),AD3581*1,( M3581+(SUM(AC3581:AC3581)) )*(X3581/100) )</f>
        <v>1426360</v>
      </c>
      <c r="AF3581" s="94">
        <v>50000000</v>
      </c>
      <c r="AG3581" s="94">
        <f>IF((AF3581-AE3581) &gt; 1,0,IF((AF3581-AE3581)&lt;0,AE3581-AF3581,AF3581-AE3581))</f>
        <v>0</v>
      </c>
      <c r="AH3581" s="94">
        <v>0.02</v>
      </c>
    </row>
    <row r="3582" spans="1:34" s="73" customFormat="1" x14ac:dyDescent="0.55000000000000004">
      <c r="A3582" s="108"/>
      <c r="B3582" s="109"/>
      <c r="C3582" s="102"/>
      <c r="D3582" s="90"/>
      <c r="E3582" s="102"/>
      <c r="F3582" s="102"/>
      <c r="G3582" s="102"/>
      <c r="H3582" s="102"/>
      <c r="I3582" s="98"/>
      <c r="J3582" s="102"/>
      <c r="K3582" s="94"/>
      <c r="L3582" s="94" t="s">
        <v>63</v>
      </c>
      <c r="M3582" s="94">
        <f>SUM(M3581:M3581)</f>
        <v>85000</v>
      </c>
      <c r="N3582" s="102"/>
      <c r="O3582" s="111"/>
      <c r="P3582" s="96"/>
      <c r="Q3582" s="111"/>
      <c r="R3582" s="111"/>
      <c r="S3582" s="97"/>
      <c r="T3582" s="102"/>
      <c r="U3582" s="102"/>
      <c r="V3582" s="102"/>
      <c r="W3582" s="94"/>
      <c r="X3582" s="98"/>
      <c r="Y3582" s="94"/>
      <c r="Z3582" s="94"/>
      <c r="AA3582" s="89"/>
      <c r="AB3582" s="89"/>
      <c r="AC3582" s="94"/>
      <c r="AD3582" s="94">
        <f>SUM(AD3581:AD3581)</f>
        <v>1426360</v>
      </c>
      <c r="AE3582" s="94">
        <f>SUM(AE3581:AE3581)</f>
        <v>1426360</v>
      </c>
      <c r="AF3582" s="94"/>
      <c r="AG3582" s="94">
        <f>SUM(AG3581:AG3581)</f>
        <v>0</v>
      </c>
      <c r="AH3582" s="94"/>
    </row>
    <row r="3583" spans="1:34" s="73" customFormat="1" x14ac:dyDescent="0.55000000000000004">
      <c r="A3583" s="108" t="s">
        <v>4871</v>
      </c>
      <c r="B3583" s="109">
        <v>1520</v>
      </c>
      <c r="C3583" s="102">
        <v>6688</v>
      </c>
      <c r="D3583" s="90" t="s">
        <v>5018</v>
      </c>
      <c r="E3583" s="102" t="s">
        <v>34</v>
      </c>
      <c r="F3583" s="102">
        <v>23201</v>
      </c>
      <c r="G3583" s="102">
        <v>0</v>
      </c>
      <c r="H3583" s="102">
        <v>0</v>
      </c>
      <c r="I3583" s="98">
        <v>87</v>
      </c>
      <c r="J3583" s="102" t="s">
        <v>35</v>
      </c>
      <c r="K3583" s="94">
        <f>((G3583*400)+(H3583*100))+I3583</f>
        <v>87</v>
      </c>
      <c r="L3583" s="94">
        <v>850</v>
      </c>
      <c r="M3583" s="94">
        <f>K3583*L3583</f>
        <v>73950</v>
      </c>
      <c r="N3583" s="102"/>
      <c r="O3583" s="111"/>
      <c r="P3583" s="96"/>
      <c r="Q3583" s="111"/>
      <c r="R3583" s="111"/>
      <c r="S3583" s="97"/>
      <c r="T3583" s="102"/>
      <c r="U3583" s="102"/>
      <c r="V3583" s="102"/>
      <c r="W3583" s="94"/>
      <c r="X3583" s="98"/>
      <c r="Y3583" s="94"/>
      <c r="Z3583" s="94"/>
      <c r="AA3583" s="89"/>
      <c r="AB3583" s="89"/>
      <c r="AC3583" s="94"/>
      <c r="AD3583" s="94">
        <f>IF(AND(AC3583="",M3583=""),0,IF((AC3583=""),M3583,IF((M3583=""),AC3583,AC3583+M3583)))</f>
        <v>73950</v>
      </c>
      <c r="AE3583" s="94">
        <f>IF( (X3583=""),AD3583*1,AD3583*(X3583/100) )</f>
        <v>73950</v>
      </c>
      <c r="AF3583" s="94">
        <v>50000000</v>
      </c>
      <c r="AG3583" s="94">
        <f>IF((AF3583-AE3583) &gt; 1,0,IF((AF3583-AE3583)&lt;0,AE3583-AF3583,AF3583-AE3583))</f>
        <v>0</v>
      </c>
      <c r="AH3583" s="94">
        <v>0.02</v>
      </c>
    </row>
    <row r="3584" spans="1:34" s="73" customFormat="1" x14ac:dyDescent="0.55000000000000004">
      <c r="A3584" s="108"/>
      <c r="B3584" s="109"/>
      <c r="C3584" s="102"/>
      <c r="D3584" s="90"/>
      <c r="E3584" s="102"/>
      <c r="F3584" s="102"/>
      <c r="G3584" s="102"/>
      <c r="H3584" s="102"/>
      <c r="I3584" s="98"/>
      <c r="J3584" s="102"/>
      <c r="K3584" s="94"/>
      <c r="L3584" s="94" t="s">
        <v>63</v>
      </c>
      <c r="M3584" s="94">
        <f>SUM(M3583:M3583)</f>
        <v>73950</v>
      </c>
      <c r="N3584" s="102"/>
      <c r="O3584" s="111"/>
      <c r="P3584" s="96"/>
      <c r="Q3584" s="111"/>
      <c r="R3584" s="111"/>
      <c r="S3584" s="97"/>
      <c r="T3584" s="102"/>
      <c r="U3584" s="102"/>
      <c r="V3584" s="102"/>
      <c r="W3584" s="94"/>
      <c r="X3584" s="98"/>
      <c r="Y3584" s="94"/>
      <c r="Z3584" s="94"/>
      <c r="AA3584" s="89"/>
      <c r="AB3584" s="89"/>
      <c r="AC3584" s="94"/>
      <c r="AD3584" s="94">
        <f>SUM(AD3583:AD3583)</f>
        <v>73950</v>
      </c>
      <c r="AE3584" s="94">
        <f>SUM(AE3583:AE3583)</f>
        <v>73950</v>
      </c>
      <c r="AF3584" s="94"/>
      <c r="AG3584" s="94">
        <f>SUM(AG3583:AG3583)</f>
        <v>0</v>
      </c>
      <c r="AH3584" s="94"/>
    </row>
    <row r="3585" spans="1:34" s="99" customFormat="1" x14ac:dyDescent="0.55000000000000004">
      <c r="A3585" s="107" t="s">
        <v>5020</v>
      </c>
      <c r="B3585" s="161">
        <v>1704</v>
      </c>
      <c r="C3585" s="161">
        <v>9835</v>
      </c>
      <c r="D3585" s="162"/>
      <c r="E3585" s="161" t="s">
        <v>37</v>
      </c>
      <c r="F3585" s="161"/>
      <c r="G3585" s="161">
        <v>2</v>
      </c>
      <c r="H3585" s="161">
        <v>0</v>
      </c>
      <c r="I3585" s="163">
        <v>18</v>
      </c>
      <c r="J3585" s="161" t="s">
        <v>38</v>
      </c>
      <c r="K3585" s="121">
        <f>((G3585*400)+(H3585*100))+I3585</f>
        <v>818</v>
      </c>
      <c r="L3585" s="121">
        <v>255</v>
      </c>
      <c r="M3585" s="121">
        <f>K3585*L3585</f>
        <v>208590</v>
      </c>
      <c r="N3585" s="161"/>
      <c r="O3585" s="164"/>
      <c r="P3585" s="165"/>
      <c r="Q3585" s="164"/>
      <c r="R3585" s="164"/>
      <c r="S3585" s="166"/>
      <c r="T3585" s="161"/>
      <c r="U3585" s="161"/>
      <c r="V3585" s="161"/>
      <c r="W3585" s="121"/>
      <c r="X3585" s="163"/>
      <c r="Y3585" s="121"/>
      <c r="Z3585" s="121"/>
      <c r="AA3585" s="167"/>
      <c r="AB3585" s="167"/>
      <c r="AC3585" s="121"/>
      <c r="AD3585" s="121">
        <f>IF(AND(AC3585="",M3585=""),0,IF((AC3585=""),M3585,IF((M3585=""),AC3585,AC3585+M3585)))</f>
        <v>208590</v>
      </c>
      <c r="AE3585" s="121">
        <f>IF( (X3585=""),AD3585*1,AD3585*(X3585/100) )</f>
        <v>208590</v>
      </c>
      <c r="AF3585" s="121">
        <v>0</v>
      </c>
      <c r="AG3585" s="121">
        <f>IF((AF3585-AE3585) &gt; 1,0,IF((AF3585-AE3585)&lt;0,AE3585-AF3585,AF3585-AE3585))</f>
        <v>208590</v>
      </c>
      <c r="AH3585" s="121">
        <v>0.01</v>
      </c>
    </row>
    <row r="3586" spans="1:34" s="99" customFormat="1" x14ac:dyDescent="0.55000000000000004">
      <c r="A3586" s="107"/>
      <c r="B3586" s="161"/>
      <c r="C3586" s="161"/>
      <c r="D3586" s="162"/>
      <c r="E3586" s="161"/>
      <c r="F3586" s="161"/>
      <c r="G3586" s="161"/>
      <c r="H3586" s="161"/>
      <c r="I3586" s="163"/>
      <c r="J3586" s="161"/>
      <c r="K3586" s="121"/>
      <c r="L3586" s="121" t="s">
        <v>63</v>
      </c>
      <c r="M3586" s="121">
        <f>SUM(M3585:M3585)</f>
        <v>208590</v>
      </c>
      <c r="N3586" s="161"/>
      <c r="O3586" s="164"/>
      <c r="P3586" s="165"/>
      <c r="Q3586" s="164"/>
      <c r="R3586" s="164"/>
      <c r="S3586" s="166"/>
      <c r="T3586" s="161"/>
      <c r="U3586" s="161"/>
      <c r="V3586" s="161"/>
      <c r="W3586" s="121"/>
      <c r="X3586" s="163"/>
      <c r="Y3586" s="121"/>
      <c r="Z3586" s="121"/>
      <c r="AA3586" s="167"/>
      <c r="AB3586" s="167"/>
      <c r="AC3586" s="121"/>
      <c r="AD3586" s="121"/>
      <c r="AE3586" s="121">
        <f>SUM(AE3585:AE3585)</f>
        <v>208590</v>
      </c>
      <c r="AF3586" s="121"/>
      <c r="AG3586" s="121">
        <f>SUM(AG3585:AG3585)</f>
        <v>208590</v>
      </c>
      <c r="AH3586" s="121"/>
    </row>
    <row r="3587" spans="1:34" s="99" customFormat="1" x14ac:dyDescent="0.55000000000000004">
      <c r="A3587" s="107" t="s">
        <v>318</v>
      </c>
      <c r="B3587" s="161">
        <v>1705</v>
      </c>
      <c r="C3587" s="161">
        <v>9899</v>
      </c>
      <c r="D3587" s="162"/>
      <c r="E3587" s="161" t="s">
        <v>37</v>
      </c>
      <c r="F3587" s="161"/>
      <c r="G3587" s="161">
        <v>2</v>
      </c>
      <c r="H3587" s="161">
        <v>2</v>
      </c>
      <c r="I3587" s="163">
        <v>22</v>
      </c>
      <c r="J3587" s="161" t="s">
        <v>38</v>
      </c>
      <c r="K3587" s="121">
        <f>((G3587*400)+(H3587*100))+I3587</f>
        <v>1022</v>
      </c>
      <c r="L3587" s="121">
        <v>225</v>
      </c>
      <c r="M3587" s="121">
        <f>K3587*L3587</f>
        <v>229950</v>
      </c>
      <c r="N3587" s="161"/>
      <c r="O3587" s="164"/>
      <c r="P3587" s="165"/>
      <c r="Q3587" s="164"/>
      <c r="R3587" s="164"/>
      <c r="S3587" s="166"/>
      <c r="T3587" s="161"/>
      <c r="U3587" s="161"/>
      <c r="V3587" s="161"/>
      <c r="W3587" s="121"/>
      <c r="X3587" s="163"/>
      <c r="Y3587" s="121"/>
      <c r="Z3587" s="121"/>
      <c r="AA3587" s="167"/>
      <c r="AB3587" s="167"/>
      <c r="AC3587" s="121"/>
      <c r="AD3587" s="121">
        <f>IF(AND(AC3587="",M3587=""),0,IF((AC3587=""),M3587,IF((M3587=""),AC3587,AC3587+M3587)))</f>
        <v>229950</v>
      </c>
      <c r="AE3587" s="121">
        <f>IF( (X3587=""),AD3587*1,AD3587*(X3587/100) )</f>
        <v>229950</v>
      </c>
      <c r="AF3587" s="121">
        <v>0</v>
      </c>
      <c r="AG3587" s="121">
        <f>IF((AF3587-AE3587) &gt; 1,0,IF((AF3587-AE3587)&lt;0,AE3587-AF3587,AF3587-AE3587))</f>
        <v>229950</v>
      </c>
      <c r="AH3587" s="121">
        <v>0.01</v>
      </c>
    </row>
    <row r="3588" spans="1:34" s="99" customFormat="1" x14ac:dyDescent="0.55000000000000004">
      <c r="A3588" s="107"/>
      <c r="B3588" s="161">
        <v>1706</v>
      </c>
      <c r="C3588" s="161">
        <v>9901</v>
      </c>
      <c r="D3588" s="162"/>
      <c r="E3588" s="161" t="s">
        <v>37</v>
      </c>
      <c r="F3588" s="161"/>
      <c r="G3588" s="161">
        <v>1</v>
      </c>
      <c r="H3588" s="161">
        <v>3</v>
      </c>
      <c r="I3588" s="163">
        <v>22</v>
      </c>
      <c r="J3588" s="161" t="s">
        <v>38</v>
      </c>
      <c r="K3588" s="121">
        <f>((G3588*400)+(H3588*100))+I3588</f>
        <v>722</v>
      </c>
      <c r="L3588" s="121">
        <v>225</v>
      </c>
      <c r="M3588" s="121">
        <f>K3588*L3588</f>
        <v>162450</v>
      </c>
      <c r="N3588" s="161"/>
      <c r="O3588" s="164"/>
      <c r="P3588" s="165"/>
      <c r="Q3588" s="164"/>
      <c r="R3588" s="164"/>
      <c r="S3588" s="166"/>
      <c r="T3588" s="161"/>
      <c r="U3588" s="161"/>
      <c r="V3588" s="161"/>
      <c r="W3588" s="121"/>
      <c r="X3588" s="163"/>
      <c r="Y3588" s="121"/>
      <c r="Z3588" s="121"/>
      <c r="AA3588" s="167"/>
      <c r="AB3588" s="167"/>
      <c r="AC3588" s="121"/>
      <c r="AD3588" s="121">
        <f>IF(AND(AC3588="",M3588=""),0,IF((AC3588=""),M3588,IF((M3588=""),AC3588,AC3588+M3588)))</f>
        <v>162450</v>
      </c>
      <c r="AE3588" s="121">
        <f>IF( (X3588=""),AD3588*1,AD3588*(X3588/100) )</f>
        <v>162450</v>
      </c>
      <c r="AF3588" s="121">
        <v>0</v>
      </c>
      <c r="AG3588" s="121">
        <f>IF((AF3588-AE3588) &gt; 1,0,IF((AF3588-AE3588)&lt;0,AE3588-AF3588,AF3588-AE3588))</f>
        <v>162450</v>
      </c>
      <c r="AH3588" s="121">
        <v>0.01</v>
      </c>
    </row>
    <row r="3589" spans="1:34" s="99" customFormat="1" x14ac:dyDescent="0.55000000000000004">
      <c r="A3589" s="107"/>
      <c r="B3589" s="161"/>
      <c r="C3589" s="161"/>
      <c r="D3589" s="162"/>
      <c r="E3589" s="161"/>
      <c r="F3589" s="161"/>
      <c r="G3589" s="161"/>
      <c r="H3589" s="161"/>
      <c r="I3589" s="163"/>
      <c r="J3589" s="161"/>
      <c r="K3589" s="121"/>
      <c r="L3589" s="121" t="s">
        <v>63</v>
      </c>
      <c r="M3589" s="121">
        <f>SUM(M3587:M3588)</f>
        <v>392400</v>
      </c>
      <c r="N3589" s="161"/>
      <c r="O3589" s="164"/>
      <c r="P3589" s="165"/>
      <c r="Q3589" s="164"/>
      <c r="R3589" s="164"/>
      <c r="S3589" s="166"/>
      <c r="T3589" s="161"/>
      <c r="U3589" s="161"/>
      <c r="V3589" s="161"/>
      <c r="W3589" s="121"/>
      <c r="X3589" s="163"/>
      <c r="Y3589" s="121"/>
      <c r="Z3589" s="121"/>
      <c r="AA3589" s="167"/>
      <c r="AB3589" s="167"/>
      <c r="AC3589" s="121"/>
      <c r="AD3589" s="121"/>
      <c r="AE3589" s="121">
        <f>SUM(AE3587:AE3588)</f>
        <v>392400</v>
      </c>
      <c r="AF3589" s="121"/>
      <c r="AG3589" s="121">
        <f>SUM(AG3587:AG3588)</f>
        <v>392400</v>
      </c>
      <c r="AH3589" s="121"/>
    </row>
    <row r="3590" spans="1:34" s="73" customFormat="1" x14ac:dyDescent="0.55000000000000004">
      <c r="A3590" s="108" t="s">
        <v>5021</v>
      </c>
      <c r="B3590" s="109">
        <v>1521</v>
      </c>
      <c r="C3590" s="102">
        <v>7300</v>
      </c>
      <c r="D3590" s="90" t="s">
        <v>5022</v>
      </c>
      <c r="E3590" s="102" t="s">
        <v>34</v>
      </c>
      <c r="F3590" s="102">
        <v>6994</v>
      </c>
      <c r="G3590" s="102">
        <v>2</v>
      </c>
      <c r="H3590" s="102">
        <v>3</v>
      </c>
      <c r="I3590" s="98">
        <v>36</v>
      </c>
      <c r="J3590" s="102" t="s">
        <v>38</v>
      </c>
      <c r="K3590" s="94">
        <f t="shared" ref="K3590:K3599" si="338">((G3590*400)+(H3590*100))+I3590</f>
        <v>1136</v>
      </c>
      <c r="L3590" s="94">
        <v>225</v>
      </c>
      <c r="M3590" s="94">
        <f t="shared" ref="M3590:M3599" si="339">K3590*L3590</f>
        <v>255600</v>
      </c>
      <c r="N3590" s="102"/>
      <c r="O3590" s="111"/>
      <c r="P3590" s="96"/>
      <c r="Q3590" s="111"/>
      <c r="R3590" s="111"/>
      <c r="S3590" s="97"/>
      <c r="T3590" s="102"/>
      <c r="U3590" s="102"/>
      <c r="V3590" s="102"/>
      <c r="W3590" s="94"/>
      <c r="X3590" s="98"/>
      <c r="Y3590" s="94"/>
      <c r="Z3590" s="94"/>
      <c r="AA3590" s="89"/>
      <c r="AB3590" s="89"/>
      <c r="AC3590" s="94"/>
      <c r="AD3590" s="94">
        <f t="shared" ref="AD3590:AD3599" si="340">IF(AND(AC3590="",M3590=""),0,IF((AC3590=""),M3590,IF((M3590=""),AC3590,AC3590+M3590)))</f>
        <v>255600</v>
      </c>
      <c r="AE3590" s="94">
        <f t="shared" ref="AE3590:AE3599" si="341">IF( (X3590=""),AD3590*1,AD3590*(X3590/100) )</f>
        <v>255600</v>
      </c>
      <c r="AF3590" s="94">
        <v>50000000</v>
      </c>
      <c r="AG3590" s="94">
        <f t="shared" ref="AG3590:AG3599" si="342">IF((AF3590-AE3590) &gt; 1,0,IF((AF3590-AE3590)&lt;0,AE3590-AF3590,AF3590-AE3590))</f>
        <v>0</v>
      </c>
      <c r="AH3590" s="94">
        <v>0.01</v>
      </c>
    </row>
    <row r="3591" spans="1:34" s="73" customFormat="1" x14ac:dyDescent="0.55000000000000004">
      <c r="A3591" s="108"/>
      <c r="B3591" s="109">
        <v>1522</v>
      </c>
      <c r="C3591" s="102">
        <v>7267</v>
      </c>
      <c r="D3591" s="90" t="s">
        <v>5023</v>
      </c>
      <c r="E3591" s="102" t="s">
        <v>34</v>
      </c>
      <c r="F3591" s="102">
        <v>8257</v>
      </c>
      <c r="G3591" s="102">
        <v>0</v>
      </c>
      <c r="H3591" s="102">
        <v>3</v>
      </c>
      <c r="I3591" s="98">
        <v>98</v>
      </c>
      <c r="J3591" s="102" t="s">
        <v>38</v>
      </c>
      <c r="K3591" s="94">
        <f t="shared" si="338"/>
        <v>398</v>
      </c>
      <c r="L3591" s="94">
        <v>475</v>
      </c>
      <c r="M3591" s="94">
        <f t="shared" si="339"/>
        <v>189050</v>
      </c>
      <c r="N3591" s="102"/>
      <c r="O3591" s="111"/>
      <c r="P3591" s="96"/>
      <c r="Q3591" s="111"/>
      <c r="R3591" s="111"/>
      <c r="S3591" s="97"/>
      <c r="T3591" s="102"/>
      <c r="U3591" s="102"/>
      <c r="V3591" s="102"/>
      <c r="W3591" s="94"/>
      <c r="X3591" s="98"/>
      <c r="Y3591" s="94"/>
      <c r="Z3591" s="94"/>
      <c r="AA3591" s="89"/>
      <c r="AB3591" s="89"/>
      <c r="AC3591" s="94"/>
      <c r="AD3591" s="94">
        <f t="shared" si="340"/>
        <v>189050</v>
      </c>
      <c r="AE3591" s="94">
        <f t="shared" si="341"/>
        <v>189050</v>
      </c>
      <c r="AF3591" s="94">
        <v>50000000</v>
      </c>
      <c r="AG3591" s="94">
        <f t="shared" si="342"/>
        <v>0</v>
      </c>
      <c r="AH3591" s="94">
        <v>0.01</v>
      </c>
    </row>
    <row r="3592" spans="1:34" s="73" customFormat="1" x14ac:dyDescent="0.55000000000000004">
      <c r="A3592" s="108"/>
      <c r="B3592" s="109">
        <v>1523</v>
      </c>
      <c r="C3592" s="102">
        <v>7266</v>
      </c>
      <c r="D3592" s="90" t="s">
        <v>5024</v>
      </c>
      <c r="E3592" s="102" t="s">
        <v>34</v>
      </c>
      <c r="F3592" s="102">
        <v>8269</v>
      </c>
      <c r="G3592" s="102">
        <v>3</v>
      </c>
      <c r="H3592" s="102">
        <v>1</v>
      </c>
      <c r="I3592" s="98">
        <v>25</v>
      </c>
      <c r="J3592" s="102" t="s">
        <v>38</v>
      </c>
      <c r="K3592" s="94">
        <f t="shared" si="338"/>
        <v>1325</v>
      </c>
      <c r="L3592" s="94">
        <v>475</v>
      </c>
      <c r="M3592" s="94">
        <f t="shared" si="339"/>
        <v>629375</v>
      </c>
      <c r="N3592" s="102"/>
      <c r="O3592" s="111"/>
      <c r="P3592" s="96"/>
      <c r="Q3592" s="111"/>
      <c r="R3592" s="111"/>
      <c r="S3592" s="97"/>
      <c r="T3592" s="102"/>
      <c r="U3592" s="102"/>
      <c r="V3592" s="102"/>
      <c r="W3592" s="94"/>
      <c r="X3592" s="98"/>
      <c r="Y3592" s="94"/>
      <c r="Z3592" s="94"/>
      <c r="AA3592" s="89"/>
      <c r="AB3592" s="89"/>
      <c r="AC3592" s="94"/>
      <c r="AD3592" s="94">
        <f t="shared" si="340"/>
        <v>629375</v>
      </c>
      <c r="AE3592" s="94">
        <f t="shared" si="341"/>
        <v>629375</v>
      </c>
      <c r="AF3592" s="94">
        <v>50000000</v>
      </c>
      <c r="AG3592" s="94">
        <f t="shared" si="342"/>
        <v>0</v>
      </c>
      <c r="AH3592" s="94">
        <v>0.01</v>
      </c>
    </row>
    <row r="3593" spans="1:34" s="73" customFormat="1" x14ac:dyDescent="0.55000000000000004">
      <c r="A3593" s="108"/>
      <c r="B3593" s="109">
        <v>1524</v>
      </c>
      <c r="C3593" s="102">
        <v>7270</v>
      </c>
      <c r="D3593" s="90" t="s">
        <v>5025</v>
      </c>
      <c r="E3593" s="102" t="s">
        <v>34</v>
      </c>
      <c r="F3593" s="102">
        <v>8275</v>
      </c>
      <c r="G3593" s="102">
        <v>1</v>
      </c>
      <c r="H3593" s="102">
        <v>1</v>
      </c>
      <c r="I3593" s="98">
        <v>8</v>
      </c>
      <c r="J3593" s="102" t="s">
        <v>38</v>
      </c>
      <c r="K3593" s="94">
        <f t="shared" si="338"/>
        <v>508</v>
      </c>
      <c r="L3593" s="94">
        <v>225</v>
      </c>
      <c r="M3593" s="94">
        <f t="shared" si="339"/>
        <v>114300</v>
      </c>
      <c r="N3593" s="102"/>
      <c r="O3593" s="111"/>
      <c r="P3593" s="96"/>
      <c r="Q3593" s="111"/>
      <c r="R3593" s="111"/>
      <c r="S3593" s="97"/>
      <c r="T3593" s="102"/>
      <c r="U3593" s="102"/>
      <c r="V3593" s="102"/>
      <c r="W3593" s="94"/>
      <c r="X3593" s="98"/>
      <c r="Y3593" s="94"/>
      <c r="Z3593" s="94"/>
      <c r="AA3593" s="89"/>
      <c r="AB3593" s="89"/>
      <c r="AC3593" s="94"/>
      <c r="AD3593" s="94">
        <f t="shared" si="340"/>
        <v>114300</v>
      </c>
      <c r="AE3593" s="94">
        <f t="shared" si="341"/>
        <v>114300</v>
      </c>
      <c r="AF3593" s="94">
        <v>50000000</v>
      </c>
      <c r="AG3593" s="94">
        <f t="shared" si="342"/>
        <v>0</v>
      </c>
      <c r="AH3593" s="94">
        <v>0.01</v>
      </c>
    </row>
    <row r="3594" spans="1:34" s="73" customFormat="1" x14ac:dyDescent="0.55000000000000004">
      <c r="A3594" s="108"/>
      <c r="B3594" s="109">
        <v>1525</v>
      </c>
      <c r="C3594" s="102">
        <v>7297</v>
      </c>
      <c r="D3594" s="90" t="s">
        <v>5026</v>
      </c>
      <c r="E3594" s="102" t="s">
        <v>34</v>
      </c>
      <c r="F3594" s="102">
        <v>8278</v>
      </c>
      <c r="G3594" s="102">
        <v>3</v>
      </c>
      <c r="H3594" s="102">
        <v>3</v>
      </c>
      <c r="I3594" s="98">
        <v>61</v>
      </c>
      <c r="J3594" s="102" t="s">
        <v>38</v>
      </c>
      <c r="K3594" s="94">
        <f t="shared" si="338"/>
        <v>1561</v>
      </c>
      <c r="L3594" s="94">
        <v>225</v>
      </c>
      <c r="M3594" s="94">
        <f t="shared" si="339"/>
        <v>351225</v>
      </c>
      <c r="N3594" s="102"/>
      <c r="O3594" s="111"/>
      <c r="P3594" s="96"/>
      <c r="Q3594" s="111"/>
      <c r="R3594" s="111"/>
      <c r="S3594" s="97"/>
      <c r="T3594" s="102"/>
      <c r="U3594" s="102"/>
      <c r="V3594" s="102"/>
      <c r="W3594" s="94"/>
      <c r="X3594" s="98"/>
      <c r="Y3594" s="94"/>
      <c r="Z3594" s="94"/>
      <c r="AA3594" s="89"/>
      <c r="AB3594" s="89"/>
      <c r="AC3594" s="94"/>
      <c r="AD3594" s="94">
        <f t="shared" si="340"/>
        <v>351225</v>
      </c>
      <c r="AE3594" s="94">
        <f t="shared" si="341"/>
        <v>351225</v>
      </c>
      <c r="AF3594" s="94">
        <v>50000000</v>
      </c>
      <c r="AG3594" s="94">
        <f t="shared" si="342"/>
        <v>0</v>
      </c>
      <c r="AH3594" s="94">
        <v>0.01</v>
      </c>
    </row>
    <row r="3595" spans="1:34" s="73" customFormat="1" x14ac:dyDescent="0.55000000000000004">
      <c r="A3595" s="108"/>
      <c r="B3595" s="109">
        <v>1526</v>
      </c>
      <c r="C3595" s="102">
        <v>7296</v>
      </c>
      <c r="D3595" s="90" t="s">
        <v>5027</v>
      </c>
      <c r="E3595" s="102" t="s">
        <v>34</v>
      </c>
      <c r="F3595" s="102">
        <v>8279</v>
      </c>
      <c r="G3595" s="102">
        <v>2</v>
      </c>
      <c r="H3595" s="102">
        <v>0</v>
      </c>
      <c r="I3595" s="98">
        <v>76</v>
      </c>
      <c r="J3595" s="102" t="s">
        <v>38</v>
      </c>
      <c r="K3595" s="94">
        <f t="shared" si="338"/>
        <v>876</v>
      </c>
      <c r="L3595" s="94">
        <v>225</v>
      </c>
      <c r="M3595" s="94">
        <f t="shared" si="339"/>
        <v>197100</v>
      </c>
      <c r="N3595" s="102"/>
      <c r="O3595" s="111"/>
      <c r="P3595" s="96"/>
      <c r="Q3595" s="111"/>
      <c r="R3595" s="111"/>
      <c r="S3595" s="97"/>
      <c r="T3595" s="102"/>
      <c r="U3595" s="102"/>
      <c r="V3595" s="102"/>
      <c r="W3595" s="94"/>
      <c r="X3595" s="98"/>
      <c r="Y3595" s="94"/>
      <c r="Z3595" s="94"/>
      <c r="AA3595" s="89"/>
      <c r="AB3595" s="89"/>
      <c r="AC3595" s="94"/>
      <c r="AD3595" s="94">
        <f t="shared" si="340"/>
        <v>197100</v>
      </c>
      <c r="AE3595" s="94">
        <f t="shared" si="341"/>
        <v>197100</v>
      </c>
      <c r="AF3595" s="94">
        <v>50000000</v>
      </c>
      <c r="AG3595" s="94">
        <f t="shared" si="342"/>
        <v>0</v>
      </c>
      <c r="AH3595" s="94">
        <v>0.01</v>
      </c>
    </row>
    <row r="3596" spans="1:34" s="73" customFormat="1" x14ac:dyDescent="0.55000000000000004">
      <c r="A3596" s="108"/>
      <c r="B3596" s="109">
        <v>1527</v>
      </c>
      <c r="C3596" s="102">
        <v>7265</v>
      </c>
      <c r="D3596" s="90" t="s">
        <v>5028</v>
      </c>
      <c r="E3596" s="102" t="s">
        <v>34</v>
      </c>
      <c r="F3596" s="102">
        <v>8283</v>
      </c>
      <c r="G3596" s="102">
        <v>1</v>
      </c>
      <c r="H3596" s="102">
        <v>0</v>
      </c>
      <c r="I3596" s="98">
        <v>29</v>
      </c>
      <c r="J3596" s="102" t="s">
        <v>38</v>
      </c>
      <c r="K3596" s="94">
        <f t="shared" si="338"/>
        <v>429</v>
      </c>
      <c r="L3596" s="94">
        <v>475</v>
      </c>
      <c r="M3596" s="94">
        <f t="shared" si="339"/>
        <v>203775</v>
      </c>
      <c r="N3596" s="102"/>
      <c r="O3596" s="111"/>
      <c r="P3596" s="96"/>
      <c r="Q3596" s="111"/>
      <c r="R3596" s="111"/>
      <c r="S3596" s="97"/>
      <c r="T3596" s="102"/>
      <c r="U3596" s="102"/>
      <c r="V3596" s="102"/>
      <c r="W3596" s="94"/>
      <c r="X3596" s="98"/>
      <c r="Y3596" s="94"/>
      <c r="Z3596" s="94"/>
      <c r="AA3596" s="89"/>
      <c r="AB3596" s="89"/>
      <c r="AC3596" s="94"/>
      <c r="AD3596" s="94">
        <f t="shared" si="340"/>
        <v>203775</v>
      </c>
      <c r="AE3596" s="94">
        <f t="shared" si="341"/>
        <v>203775</v>
      </c>
      <c r="AF3596" s="94">
        <v>50000000</v>
      </c>
      <c r="AG3596" s="94">
        <f t="shared" si="342"/>
        <v>0</v>
      </c>
      <c r="AH3596" s="94">
        <v>0.01</v>
      </c>
    </row>
    <row r="3597" spans="1:34" s="73" customFormat="1" x14ac:dyDescent="0.55000000000000004">
      <c r="A3597" s="108"/>
      <c r="B3597" s="109">
        <v>1528</v>
      </c>
      <c r="C3597" s="102">
        <v>7268</v>
      </c>
      <c r="D3597" s="90" t="s">
        <v>5029</v>
      </c>
      <c r="E3597" s="102" t="s">
        <v>34</v>
      </c>
      <c r="F3597" s="102">
        <v>8291</v>
      </c>
      <c r="G3597" s="102">
        <v>0</v>
      </c>
      <c r="H3597" s="102">
        <v>3</v>
      </c>
      <c r="I3597" s="98">
        <v>70</v>
      </c>
      <c r="J3597" s="102" t="s">
        <v>38</v>
      </c>
      <c r="K3597" s="94">
        <f t="shared" si="338"/>
        <v>370</v>
      </c>
      <c r="L3597" s="94">
        <v>475</v>
      </c>
      <c r="M3597" s="94">
        <f t="shared" si="339"/>
        <v>175750</v>
      </c>
      <c r="N3597" s="102"/>
      <c r="O3597" s="111"/>
      <c r="P3597" s="96"/>
      <c r="Q3597" s="111"/>
      <c r="R3597" s="111"/>
      <c r="S3597" s="97"/>
      <c r="T3597" s="102"/>
      <c r="U3597" s="102"/>
      <c r="V3597" s="102"/>
      <c r="W3597" s="94"/>
      <c r="X3597" s="98"/>
      <c r="Y3597" s="94"/>
      <c r="Z3597" s="94"/>
      <c r="AA3597" s="89"/>
      <c r="AB3597" s="89"/>
      <c r="AC3597" s="94"/>
      <c r="AD3597" s="94">
        <f t="shared" si="340"/>
        <v>175750</v>
      </c>
      <c r="AE3597" s="94">
        <f t="shared" si="341"/>
        <v>175750</v>
      </c>
      <c r="AF3597" s="94">
        <v>50000000</v>
      </c>
      <c r="AG3597" s="94">
        <f t="shared" si="342"/>
        <v>0</v>
      </c>
      <c r="AH3597" s="94">
        <v>0.01</v>
      </c>
    </row>
    <row r="3598" spans="1:34" s="73" customFormat="1" x14ac:dyDescent="0.55000000000000004">
      <c r="A3598" s="108"/>
      <c r="B3598" s="109">
        <v>1529</v>
      </c>
      <c r="C3598" s="102">
        <v>7269</v>
      </c>
      <c r="D3598" s="90" t="s">
        <v>5030</v>
      </c>
      <c r="E3598" s="102" t="s">
        <v>34</v>
      </c>
      <c r="F3598" s="102">
        <v>8312</v>
      </c>
      <c r="G3598" s="102">
        <v>0</v>
      </c>
      <c r="H3598" s="102">
        <v>3</v>
      </c>
      <c r="I3598" s="98">
        <v>67</v>
      </c>
      <c r="J3598" s="102" t="s">
        <v>38</v>
      </c>
      <c r="K3598" s="94">
        <f t="shared" si="338"/>
        <v>367</v>
      </c>
      <c r="L3598" s="94">
        <v>475</v>
      </c>
      <c r="M3598" s="94">
        <f t="shared" si="339"/>
        <v>174325</v>
      </c>
      <c r="N3598" s="102"/>
      <c r="O3598" s="111"/>
      <c r="P3598" s="96"/>
      <c r="Q3598" s="111"/>
      <c r="R3598" s="111"/>
      <c r="S3598" s="97"/>
      <c r="T3598" s="102"/>
      <c r="U3598" s="102"/>
      <c r="V3598" s="102"/>
      <c r="W3598" s="94"/>
      <c r="X3598" s="98"/>
      <c r="Y3598" s="94"/>
      <c r="Z3598" s="94"/>
      <c r="AA3598" s="89"/>
      <c r="AB3598" s="89"/>
      <c r="AC3598" s="94"/>
      <c r="AD3598" s="94">
        <f t="shared" si="340"/>
        <v>174325</v>
      </c>
      <c r="AE3598" s="94">
        <f t="shared" si="341"/>
        <v>174325</v>
      </c>
      <c r="AF3598" s="94">
        <v>50000000</v>
      </c>
      <c r="AG3598" s="94">
        <f t="shared" si="342"/>
        <v>0</v>
      </c>
      <c r="AH3598" s="94">
        <v>0.01</v>
      </c>
    </row>
    <row r="3599" spans="1:34" s="73" customFormat="1" x14ac:dyDescent="0.55000000000000004">
      <c r="A3599" s="108"/>
      <c r="B3599" s="109">
        <v>1530</v>
      </c>
      <c r="C3599" s="102">
        <v>7263</v>
      </c>
      <c r="D3599" s="90" t="s">
        <v>5031</v>
      </c>
      <c r="E3599" s="102" t="s">
        <v>34</v>
      </c>
      <c r="F3599" s="102">
        <v>8317</v>
      </c>
      <c r="G3599" s="102">
        <v>0</v>
      </c>
      <c r="H3599" s="102">
        <v>3</v>
      </c>
      <c r="I3599" s="98">
        <v>41</v>
      </c>
      <c r="J3599" s="102" t="s">
        <v>38</v>
      </c>
      <c r="K3599" s="94">
        <f t="shared" si="338"/>
        <v>341</v>
      </c>
      <c r="L3599" s="94">
        <v>475</v>
      </c>
      <c r="M3599" s="94">
        <f t="shared" si="339"/>
        <v>161975</v>
      </c>
      <c r="N3599" s="102"/>
      <c r="O3599" s="111"/>
      <c r="P3599" s="96"/>
      <c r="Q3599" s="111"/>
      <c r="R3599" s="111"/>
      <c r="S3599" s="97"/>
      <c r="T3599" s="102"/>
      <c r="U3599" s="102"/>
      <c r="V3599" s="102"/>
      <c r="W3599" s="94"/>
      <c r="X3599" s="98"/>
      <c r="Y3599" s="94"/>
      <c r="Z3599" s="94"/>
      <c r="AA3599" s="89"/>
      <c r="AB3599" s="89"/>
      <c r="AC3599" s="94"/>
      <c r="AD3599" s="94">
        <f t="shared" si="340"/>
        <v>161975</v>
      </c>
      <c r="AE3599" s="94">
        <f t="shared" si="341"/>
        <v>161975</v>
      </c>
      <c r="AF3599" s="94">
        <v>50000000</v>
      </c>
      <c r="AG3599" s="94">
        <f t="shared" si="342"/>
        <v>0</v>
      </c>
      <c r="AH3599" s="94">
        <v>0.01</v>
      </c>
    </row>
    <row r="3600" spans="1:34" s="73" customFormat="1" x14ac:dyDescent="0.55000000000000004">
      <c r="A3600" s="108"/>
      <c r="B3600" s="109"/>
      <c r="C3600" s="102"/>
      <c r="D3600" s="90"/>
      <c r="E3600" s="102"/>
      <c r="F3600" s="102"/>
      <c r="G3600" s="102"/>
      <c r="H3600" s="102"/>
      <c r="I3600" s="98"/>
      <c r="J3600" s="102"/>
      <c r="K3600" s="94"/>
      <c r="L3600" s="94" t="s">
        <v>63</v>
      </c>
      <c r="M3600" s="94">
        <f>SUM(M3590:M3599)</f>
        <v>2452475</v>
      </c>
      <c r="N3600" s="102"/>
      <c r="O3600" s="111"/>
      <c r="P3600" s="96"/>
      <c r="Q3600" s="111"/>
      <c r="R3600" s="111"/>
      <c r="S3600" s="97"/>
      <c r="T3600" s="102"/>
      <c r="U3600" s="102"/>
      <c r="V3600" s="102"/>
      <c r="W3600" s="94"/>
      <c r="X3600" s="98"/>
      <c r="Y3600" s="94"/>
      <c r="Z3600" s="94"/>
      <c r="AA3600" s="89"/>
      <c r="AB3600" s="89"/>
      <c r="AC3600" s="94"/>
      <c r="AD3600" s="94">
        <f>SUM(AD3590:AD3599)</f>
        <v>2452475</v>
      </c>
      <c r="AE3600" s="94">
        <f>SUM(AE3590:AE3599)</f>
        <v>2452475</v>
      </c>
      <c r="AF3600" s="94"/>
      <c r="AG3600" s="94">
        <f>SUM(AG3590:AG3599)</f>
        <v>0</v>
      </c>
      <c r="AH3600" s="94"/>
    </row>
    <row r="3601" spans="1:34" s="73" customFormat="1" x14ac:dyDescent="0.55000000000000004">
      <c r="A3601" s="108" t="s">
        <v>5034</v>
      </c>
      <c r="B3601" s="109">
        <v>1531</v>
      </c>
      <c r="C3601" s="102">
        <v>9457</v>
      </c>
      <c r="D3601" s="90" t="s">
        <v>5035</v>
      </c>
      <c r="E3601" s="102" t="s">
        <v>34</v>
      </c>
      <c r="F3601" s="102">
        <v>23691</v>
      </c>
      <c r="G3601" s="102">
        <v>0</v>
      </c>
      <c r="H3601" s="102">
        <v>0</v>
      </c>
      <c r="I3601" s="98">
        <v>62</v>
      </c>
      <c r="J3601" s="102" t="s">
        <v>35</v>
      </c>
      <c r="K3601" s="94">
        <f>((G3601*400)+(H3601*100))+I3601</f>
        <v>62</v>
      </c>
      <c r="L3601" s="94">
        <v>850</v>
      </c>
      <c r="M3601" s="94">
        <f>K3601*L3601</f>
        <v>52700</v>
      </c>
      <c r="N3601" s="102">
        <v>1</v>
      </c>
      <c r="O3601" s="111" t="s">
        <v>5032</v>
      </c>
      <c r="P3601" s="96"/>
      <c r="Q3601" s="111" t="s">
        <v>5033</v>
      </c>
      <c r="R3601" s="111" t="s">
        <v>5036</v>
      </c>
      <c r="S3601" s="97" t="s">
        <v>5037</v>
      </c>
      <c r="T3601" s="102" t="s">
        <v>51</v>
      </c>
      <c r="U3601" s="102" t="s">
        <v>45</v>
      </c>
      <c r="V3601" s="102" t="s">
        <v>52</v>
      </c>
      <c r="W3601" s="94">
        <v>144.30000000000001</v>
      </c>
      <c r="X3601" s="98">
        <v>100</v>
      </c>
      <c r="Y3601" s="94">
        <v>6750</v>
      </c>
      <c r="Z3601" s="94">
        <f>W3601*Y3601</f>
        <v>974025.00000000012</v>
      </c>
      <c r="AA3601" s="89">
        <v>6</v>
      </c>
      <c r="AB3601" s="89">
        <v>6</v>
      </c>
      <c r="AC3601" s="94">
        <f>(Z3601*(100-AB3601))/100</f>
        <v>915583.50000000012</v>
      </c>
      <c r="AD3601" s="94">
        <f>IF(AND(AC3601="",M3601=""),0,IF((AC3601=""),M3601, IF( (M3601=""),AC3601,AC3601+M3601)))</f>
        <v>968283.50000000012</v>
      </c>
      <c r="AE3601" s="94">
        <f>IF( (X3601=""),AD3601*1,( M3601+(SUM(AC3601:AC3601)) )*(X3601/100) )</f>
        <v>968283.50000000012</v>
      </c>
      <c r="AF3601" s="94">
        <v>50000000</v>
      </c>
      <c r="AG3601" s="94">
        <f>IF((AF3601-AE3601) &gt; 1,0,IF((AF3601-AE3601)&lt;0,AE3601-AF3601,AF3601-AE3601))</f>
        <v>0</v>
      </c>
      <c r="AH3601" s="94">
        <v>0.02</v>
      </c>
    </row>
    <row r="3602" spans="1:34" s="73" customFormat="1" x14ac:dyDescent="0.55000000000000004">
      <c r="A3602" s="108"/>
      <c r="B3602" s="109"/>
      <c r="C3602" s="102"/>
      <c r="D3602" s="90"/>
      <c r="E3602" s="102"/>
      <c r="F3602" s="102"/>
      <c r="G3602" s="102"/>
      <c r="H3602" s="102"/>
      <c r="I3602" s="98"/>
      <c r="J3602" s="102"/>
      <c r="K3602" s="94"/>
      <c r="L3602" s="94" t="s">
        <v>63</v>
      </c>
      <c r="M3602" s="94">
        <f>SUM(M3601:M3601)</f>
        <v>52700</v>
      </c>
      <c r="N3602" s="102"/>
      <c r="O3602" s="111"/>
      <c r="P3602" s="96"/>
      <c r="Q3602" s="111"/>
      <c r="R3602" s="111"/>
      <c r="S3602" s="97"/>
      <c r="T3602" s="102"/>
      <c r="U3602" s="102"/>
      <c r="V3602" s="102"/>
      <c r="W3602" s="94"/>
      <c r="X3602" s="98"/>
      <c r="Y3602" s="94"/>
      <c r="Z3602" s="94"/>
      <c r="AA3602" s="89"/>
      <c r="AB3602" s="89"/>
      <c r="AC3602" s="94"/>
      <c r="AD3602" s="94">
        <f>SUM(AD3601:AD3601)</f>
        <v>968283.50000000012</v>
      </c>
      <c r="AE3602" s="94">
        <f>SUM(AE3601:AE3601)</f>
        <v>968283.50000000012</v>
      </c>
      <c r="AF3602" s="94"/>
      <c r="AG3602" s="94">
        <f>SUM(AG3601:AG3601)</f>
        <v>0</v>
      </c>
      <c r="AH3602" s="94"/>
    </row>
    <row r="3603" spans="1:34" s="73" customFormat="1" x14ac:dyDescent="0.55000000000000004">
      <c r="A3603" s="108" t="s">
        <v>5040</v>
      </c>
      <c r="B3603" s="109">
        <v>1532</v>
      </c>
      <c r="C3603" s="102">
        <v>5922</v>
      </c>
      <c r="D3603" s="90" t="s">
        <v>5041</v>
      </c>
      <c r="E3603" s="102" t="s">
        <v>34</v>
      </c>
      <c r="F3603" s="102">
        <v>23793</v>
      </c>
      <c r="G3603" s="102">
        <v>0</v>
      </c>
      <c r="H3603" s="102">
        <v>1</v>
      </c>
      <c r="I3603" s="98">
        <v>1</v>
      </c>
      <c r="J3603" s="102" t="s">
        <v>35</v>
      </c>
      <c r="K3603" s="94">
        <f>((G3603*400)+(H3603*100))+I3603</f>
        <v>101</v>
      </c>
      <c r="L3603" s="94">
        <v>1250</v>
      </c>
      <c r="M3603" s="94">
        <f>K3603*L3603</f>
        <v>126250</v>
      </c>
      <c r="N3603" s="102">
        <v>1</v>
      </c>
      <c r="O3603" s="111" t="s">
        <v>5038</v>
      </c>
      <c r="P3603" s="96">
        <v>8570778000061</v>
      </c>
      <c r="Q3603" s="111" t="s">
        <v>5039</v>
      </c>
      <c r="R3603" s="111" t="s">
        <v>5042</v>
      </c>
      <c r="S3603" s="97" t="s">
        <v>5043</v>
      </c>
      <c r="T3603" s="102" t="s">
        <v>51</v>
      </c>
      <c r="U3603" s="102" t="s">
        <v>45</v>
      </c>
      <c r="V3603" s="102" t="s">
        <v>52</v>
      </c>
      <c r="W3603" s="94">
        <v>165.3</v>
      </c>
      <c r="X3603" s="98">
        <v>60.42</v>
      </c>
      <c r="Y3603" s="94">
        <v>6750</v>
      </c>
      <c r="Z3603" s="94">
        <f>W3603*Y3603</f>
        <v>1115775</v>
      </c>
      <c r="AA3603" s="89">
        <v>6</v>
      </c>
      <c r="AB3603" s="89">
        <v>6</v>
      </c>
      <c r="AC3603" s="94">
        <f>(Z3603*(100-AB3603))/100</f>
        <v>1048828.5</v>
      </c>
      <c r="AD3603" s="94">
        <f>IF(AND(AC3603="",M3603=""),0,IF((AC3603=""),M3603, IF( (M3603=""),AC3603,AC3603+M3603)))</f>
        <v>1175078.5</v>
      </c>
      <c r="AE3603" s="94">
        <f>IF( (X3603=""),AD3603*1,( M3603+(SUM(AC3603:AC3603)) )*(X3603/100) )</f>
        <v>709982.4297000001</v>
      </c>
      <c r="AF3603" s="94">
        <v>50000000</v>
      </c>
      <c r="AG3603" s="94">
        <f>IF((AF3603-AE3603) &gt; 1,0,IF((AF3603-AE3603)&lt;0,AE3603-AF3603,AF3603-AE3603))</f>
        <v>0</v>
      </c>
      <c r="AH3603" s="94">
        <v>0.02</v>
      </c>
    </row>
    <row r="3604" spans="1:34" s="73" customFormat="1" x14ac:dyDescent="0.55000000000000004">
      <c r="A3604" s="108"/>
      <c r="B3604" s="109"/>
      <c r="C3604" s="102"/>
      <c r="D3604" s="90"/>
      <c r="E3604" s="102"/>
      <c r="F3604" s="102"/>
      <c r="G3604" s="102"/>
      <c r="H3604" s="102"/>
      <c r="I3604" s="98"/>
      <c r="J3604" s="102"/>
      <c r="K3604" s="94"/>
      <c r="L3604" s="94"/>
      <c r="M3604" s="94"/>
      <c r="N3604" s="102">
        <v>2</v>
      </c>
      <c r="O3604" s="111" t="s">
        <v>5038</v>
      </c>
      <c r="P3604" s="96">
        <v>8570778000061</v>
      </c>
      <c r="Q3604" s="111" t="s">
        <v>5039</v>
      </c>
      <c r="R3604" s="111" t="s">
        <v>5042</v>
      </c>
      <c r="S3604" s="97" t="s">
        <v>5044</v>
      </c>
      <c r="T3604" s="102" t="s">
        <v>55</v>
      </c>
      <c r="U3604" s="102" t="s">
        <v>45</v>
      </c>
      <c r="V3604" s="102" t="s">
        <v>52</v>
      </c>
      <c r="W3604" s="94">
        <v>108.3</v>
      </c>
      <c r="X3604" s="98">
        <v>39.58</v>
      </c>
      <c r="Y3604" s="94">
        <v>0</v>
      </c>
      <c r="Z3604" s="94">
        <f>W3604*Y3604</f>
        <v>0</v>
      </c>
      <c r="AA3604" s="89">
        <v>6</v>
      </c>
      <c r="AB3604" s="89">
        <v>6</v>
      </c>
      <c r="AC3604" s="94">
        <f>(Z3604*(100-AB3604))/100</f>
        <v>0</v>
      </c>
      <c r="AD3604" s="94">
        <f>IF(AND(AC3604="",M3603=""),0,IF((AC3604=""),M3603, IF( (M3603=""),AC3604,AC3604+M3603)))</f>
        <v>126250</v>
      </c>
      <c r="AE3604" s="94">
        <f>IF( (X3604=""),AD3604*1,( M3603+(SUM(AC3604:AC3604)) )*(X3604/100) )</f>
        <v>49969.75</v>
      </c>
      <c r="AF3604" s="94">
        <v>50000000</v>
      </c>
      <c r="AG3604" s="94">
        <f>IF((AF3604-AE3604) &gt; 1,0,IF((AF3604-AE3604)&lt;0,AE3604-AF3604,AF3604-AE3604))</f>
        <v>0</v>
      </c>
      <c r="AH3604" s="94">
        <v>0.02</v>
      </c>
    </row>
    <row r="3605" spans="1:34" s="73" customFormat="1" x14ac:dyDescent="0.55000000000000004">
      <c r="A3605" s="108"/>
      <c r="B3605" s="109"/>
      <c r="C3605" s="102"/>
      <c r="D3605" s="90"/>
      <c r="E3605" s="102"/>
      <c r="F3605" s="102"/>
      <c r="G3605" s="102"/>
      <c r="H3605" s="102"/>
      <c r="I3605" s="98"/>
      <c r="J3605" s="102"/>
      <c r="K3605" s="94"/>
      <c r="L3605" s="94" t="s">
        <v>63</v>
      </c>
      <c r="M3605" s="94">
        <f>SUM(M3603:M3604)</f>
        <v>126250</v>
      </c>
      <c r="N3605" s="102"/>
      <c r="O3605" s="111"/>
      <c r="P3605" s="96"/>
      <c r="Q3605" s="111"/>
      <c r="R3605" s="111"/>
      <c r="S3605" s="97"/>
      <c r="T3605" s="102"/>
      <c r="U3605" s="102"/>
      <c r="V3605" s="102"/>
      <c r="W3605" s="94"/>
      <c r="X3605" s="98"/>
      <c r="Y3605" s="94"/>
      <c r="Z3605" s="94"/>
      <c r="AA3605" s="89"/>
      <c r="AB3605" s="89"/>
      <c r="AC3605" s="94"/>
      <c r="AD3605" s="94">
        <f>SUM(AD3603:AD3604)</f>
        <v>1301328.5</v>
      </c>
      <c r="AE3605" s="94">
        <f>SUM(AE3603:AE3604)</f>
        <v>759952.1797000001</v>
      </c>
      <c r="AF3605" s="94"/>
      <c r="AG3605" s="94">
        <f>SUM(AG3603:AG3604)</f>
        <v>0</v>
      </c>
      <c r="AH3605" s="94"/>
    </row>
    <row r="3606" spans="1:34" s="99" customFormat="1" x14ac:dyDescent="0.55000000000000004">
      <c r="A3606" s="107" t="s">
        <v>5047</v>
      </c>
      <c r="B3606" s="161">
        <v>1719</v>
      </c>
      <c r="C3606" s="161">
        <v>6850</v>
      </c>
      <c r="D3606" s="162" t="s">
        <v>5048</v>
      </c>
      <c r="E3606" s="161" t="s">
        <v>34</v>
      </c>
      <c r="F3606" s="161">
        <v>23553</v>
      </c>
      <c r="G3606" s="161">
        <v>0</v>
      </c>
      <c r="H3606" s="161">
        <v>1</v>
      </c>
      <c r="I3606" s="163">
        <v>3</v>
      </c>
      <c r="J3606" s="161" t="s">
        <v>35</v>
      </c>
      <c r="K3606" s="121">
        <f>((G3606*400)+(H3606*100))+I3606</f>
        <v>103</v>
      </c>
      <c r="L3606" s="121">
        <v>850</v>
      </c>
      <c r="M3606" s="121">
        <f>K3606*L3606</f>
        <v>87550</v>
      </c>
      <c r="N3606" s="161">
        <v>1</v>
      </c>
      <c r="O3606" s="164" t="s">
        <v>5045</v>
      </c>
      <c r="P3606" s="165">
        <v>3770100103411</v>
      </c>
      <c r="Q3606" s="164" t="s">
        <v>5046</v>
      </c>
      <c r="R3606" s="164" t="s">
        <v>5049</v>
      </c>
      <c r="S3606" s="166" t="s">
        <v>5050</v>
      </c>
      <c r="T3606" s="161" t="s">
        <v>73</v>
      </c>
      <c r="U3606" s="161" t="s">
        <v>45</v>
      </c>
      <c r="V3606" s="161" t="s">
        <v>46</v>
      </c>
      <c r="W3606" s="121">
        <v>410.04</v>
      </c>
      <c r="X3606" s="163">
        <v>72.25</v>
      </c>
      <c r="Y3606" s="121">
        <v>6600</v>
      </c>
      <c r="Z3606" s="121">
        <f>W3606*Y3606</f>
        <v>2706264</v>
      </c>
      <c r="AA3606" s="89">
        <v>7</v>
      </c>
      <c r="AB3606" s="89">
        <v>7</v>
      </c>
      <c r="AC3606" s="121">
        <f>(Z3606*(100-AB3606))/100</f>
        <v>2516825.52</v>
      </c>
      <c r="AD3606" s="121">
        <f>IF(AND(AC3606="",M3606=""),0,IF((AC3606=""),M3606, IF( (M3606=""),AC3606,SUM(AC3606:AC3607)+M3606)))</f>
        <v>3593081.77</v>
      </c>
      <c r="AE3606" s="121">
        <f>IF( (X3606=""),AD3606*1,AD3606*(X3606/100) )</f>
        <v>2596001.5788250002</v>
      </c>
      <c r="AF3606" s="121">
        <v>0</v>
      </c>
      <c r="AG3606" s="121">
        <f>IF((AF3606-AE3606) &gt; 1,0,IF((AF3606-AE3606)&lt;0,AE3606-AF3606,AF3606-AE3606))</f>
        <v>2596001.5788250002</v>
      </c>
      <c r="AH3606" s="121">
        <v>0.02</v>
      </c>
    </row>
    <row r="3607" spans="1:34" s="99" customFormat="1" x14ac:dyDescent="0.55000000000000004">
      <c r="A3607" s="107"/>
      <c r="B3607" s="161"/>
      <c r="C3607" s="161"/>
      <c r="D3607" s="162"/>
      <c r="E3607" s="161"/>
      <c r="F3607" s="161"/>
      <c r="G3607" s="161"/>
      <c r="H3607" s="161"/>
      <c r="I3607" s="163"/>
      <c r="J3607" s="161"/>
      <c r="K3607" s="121"/>
      <c r="L3607" s="121"/>
      <c r="M3607" s="121"/>
      <c r="N3607" s="161">
        <v>2</v>
      </c>
      <c r="O3607" s="164" t="s">
        <v>5045</v>
      </c>
      <c r="P3607" s="165">
        <v>3770100103411</v>
      </c>
      <c r="Q3607" s="164" t="s">
        <v>5046</v>
      </c>
      <c r="R3607" s="164" t="s">
        <v>5049</v>
      </c>
      <c r="S3607" s="166" t="s">
        <v>5051</v>
      </c>
      <c r="T3607" s="161" t="s">
        <v>51</v>
      </c>
      <c r="U3607" s="161" t="s">
        <v>45</v>
      </c>
      <c r="V3607" s="161" t="s">
        <v>46</v>
      </c>
      <c r="W3607" s="121">
        <v>157.5</v>
      </c>
      <c r="X3607" s="163">
        <v>27.75</v>
      </c>
      <c r="Y3607" s="121">
        <v>6750</v>
      </c>
      <c r="Z3607" s="121">
        <f>W3607*Y3607</f>
        <v>1063125</v>
      </c>
      <c r="AA3607" s="89">
        <v>7</v>
      </c>
      <c r="AB3607" s="89">
        <v>7</v>
      </c>
      <c r="AC3607" s="121">
        <f>(Z3607*(100-AB3607))/100</f>
        <v>988706.25</v>
      </c>
      <c r="AD3607" s="121">
        <f>IF(AND(AC3607="",M3606=""),0,IF((AC3607=""),M3606, IF( (M3606=""),AC3607,SUM(AC3606:AC3607)+M3606)))</f>
        <v>3593081.77</v>
      </c>
      <c r="AE3607" s="121">
        <f>IF( (X3607=""),AD3607*1,AD3607*(X3607/100) )</f>
        <v>997080.19117500004</v>
      </c>
      <c r="AF3607" s="121">
        <v>0</v>
      </c>
      <c r="AG3607" s="121">
        <f>IF((AF3607-AE3607) &gt; 1,0,IF((AF3607-AE3607)&lt;0,AE3607-AF3607,AF3607-AE3607))</f>
        <v>997080.19117500004</v>
      </c>
      <c r="AH3607" s="121">
        <v>0.02</v>
      </c>
    </row>
    <row r="3608" spans="1:34" s="99" customFormat="1" x14ac:dyDescent="0.55000000000000004">
      <c r="A3608" s="107"/>
      <c r="B3608" s="161"/>
      <c r="C3608" s="161"/>
      <c r="D3608" s="162"/>
      <c r="E3608" s="161"/>
      <c r="F3608" s="161"/>
      <c r="G3608" s="161"/>
      <c r="H3608" s="161"/>
      <c r="I3608" s="163"/>
      <c r="J3608" s="161"/>
      <c r="K3608" s="121"/>
      <c r="L3608" s="121" t="s">
        <v>63</v>
      </c>
      <c r="M3608" s="121">
        <f>SUM(M3606:M3607)</f>
        <v>87550</v>
      </c>
      <c r="N3608" s="161"/>
      <c r="O3608" s="164"/>
      <c r="P3608" s="165"/>
      <c r="Q3608" s="164"/>
      <c r="R3608" s="164"/>
      <c r="S3608" s="166"/>
      <c r="T3608" s="161"/>
      <c r="U3608" s="161"/>
      <c r="V3608" s="161"/>
      <c r="W3608" s="121"/>
      <c r="X3608" s="163"/>
      <c r="Y3608" s="121"/>
      <c r="Z3608" s="121"/>
      <c r="AA3608" s="167"/>
      <c r="AB3608" s="167"/>
      <c r="AC3608" s="121"/>
      <c r="AD3608" s="121"/>
      <c r="AE3608" s="121">
        <f>SUM(AE3606:AE3607)</f>
        <v>3593081.7700000005</v>
      </c>
      <c r="AF3608" s="121"/>
      <c r="AG3608" s="121">
        <f>SUM(AG3606:AG3607)</f>
        <v>3593081.7700000005</v>
      </c>
      <c r="AH3608" s="121"/>
    </row>
    <row r="3609" spans="1:34" s="73" customFormat="1" x14ac:dyDescent="0.55000000000000004">
      <c r="A3609" s="108" t="s">
        <v>3154</v>
      </c>
      <c r="B3609" s="109">
        <v>1533</v>
      </c>
      <c r="C3609" s="102">
        <v>10403</v>
      </c>
      <c r="D3609" s="90" t="s">
        <v>5054</v>
      </c>
      <c r="E3609" s="102" t="s">
        <v>34</v>
      </c>
      <c r="F3609" s="102">
        <v>1838</v>
      </c>
      <c r="G3609" s="102">
        <v>0</v>
      </c>
      <c r="H3609" s="102">
        <v>1</v>
      </c>
      <c r="I3609" s="98">
        <v>96</v>
      </c>
      <c r="J3609" s="102" t="s">
        <v>35</v>
      </c>
      <c r="K3609" s="94">
        <f>((G3609*400)+(H3609*100))+I3609</f>
        <v>196</v>
      </c>
      <c r="L3609" s="94">
        <v>400</v>
      </c>
      <c r="M3609" s="94">
        <f>K3609*L3609</f>
        <v>78400</v>
      </c>
      <c r="N3609" s="102">
        <v>1</v>
      </c>
      <c r="O3609" s="111" t="s">
        <v>5052</v>
      </c>
      <c r="P3609" s="96">
        <v>3570800204441</v>
      </c>
      <c r="Q3609" s="111" t="s">
        <v>5053</v>
      </c>
      <c r="R3609" s="111" t="s">
        <v>5055</v>
      </c>
      <c r="S3609" s="97" t="s">
        <v>5056</v>
      </c>
      <c r="T3609" s="102" t="s">
        <v>51</v>
      </c>
      <c r="U3609" s="102" t="s">
        <v>45</v>
      </c>
      <c r="V3609" s="102" t="s">
        <v>52</v>
      </c>
      <c r="W3609" s="94">
        <v>428.4</v>
      </c>
      <c r="X3609" s="98">
        <v>91.42</v>
      </c>
      <c r="Y3609" s="94">
        <v>6750</v>
      </c>
      <c r="Z3609" s="94">
        <f>W3609*Y3609</f>
        <v>2891700</v>
      </c>
      <c r="AA3609" s="89">
        <v>7</v>
      </c>
      <c r="AB3609" s="89">
        <v>7</v>
      </c>
      <c r="AC3609" s="94">
        <f>(Z3609*(100-AB3609))/100</f>
        <v>2689281</v>
      </c>
      <c r="AD3609" s="94">
        <f>IF(AND(AC3609="",M3609=""),0,IF((AC3609=""),M3609, IF( (M3609=""),AC3609,AC3609+M3609)))</f>
        <v>2767681</v>
      </c>
      <c r="AE3609" s="94">
        <f>IF( (X3609=""),AD3609*1,( M3609+(SUM(AC3609:AC3609)) )*(X3609/100) )</f>
        <v>2530213.9701999999</v>
      </c>
      <c r="AF3609" s="94">
        <v>50000000</v>
      </c>
      <c r="AG3609" s="94">
        <f>IF((AF3609-AE3609) &gt; 1,0,IF((AF3609-AE3609)&lt;0,AE3609-AF3609,AF3609-AE3609))</f>
        <v>0</v>
      </c>
      <c r="AH3609" s="94">
        <v>0.02</v>
      </c>
    </row>
    <row r="3610" spans="1:34" s="73" customFormat="1" x14ac:dyDescent="0.55000000000000004">
      <c r="A3610" s="108"/>
      <c r="B3610" s="109"/>
      <c r="C3610" s="102"/>
      <c r="D3610" s="90"/>
      <c r="E3610" s="102"/>
      <c r="F3610" s="102"/>
      <c r="G3610" s="102"/>
      <c r="H3610" s="102"/>
      <c r="I3610" s="98"/>
      <c r="J3610" s="102"/>
      <c r="K3610" s="94"/>
      <c r="L3610" s="94"/>
      <c r="M3610" s="94"/>
      <c r="N3610" s="102">
        <v>2</v>
      </c>
      <c r="O3610" s="111" t="s">
        <v>5052</v>
      </c>
      <c r="P3610" s="96">
        <v>3570800204441</v>
      </c>
      <c r="Q3610" s="111" t="s">
        <v>5053</v>
      </c>
      <c r="R3610" s="111" t="s">
        <v>5055</v>
      </c>
      <c r="S3610" s="97" t="s">
        <v>5057</v>
      </c>
      <c r="T3610" s="102" t="s">
        <v>55</v>
      </c>
      <c r="U3610" s="102" t="s">
        <v>45</v>
      </c>
      <c r="V3610" s="102" t="s">
        <v>52</v>
      </c>
      <c r="W3610" s="94">
        <v>40.200000000000003</v>
      </c>
      <c r="X3610" s="98">
        <v>8.58</v>
      </c>
      <c r="Y3610" s="94">
        <v>0</v>
      </c>
      <c r="Z3610" s="94">
        <f>W3610*Y3610</f>
        <v>0</v>
      </c>
      <c r="AA3610" s="89">
        <v>7</v>
      </c>
      <c r="AB3610" s="89">
        <v>7</v>
      </c>
      <c r="AC3610" s="94">
        <f>(Z3610*(100-AB3610))/100</f>
        <v>0</v>
      </c>
      <c r="AD3610" s="94">
        <f>IF(AND(AC3610="",M3609=""),0,IF((AC3610=""),M3609, IF( (M3609=""),AC3610,AC3610+M3609)))</f>
        <v>78400</v>
      </c>
      <c r="AE3610" s="94">
        <f>IF( (X3610=""),AD3610*1,( M3609+(SUM(AC3610:AC3610)) )*(X3610/100) )</f>
        <v>6726.72</v>
      </c>
      <c r="AF3610" s="94">
        <v>50000000</v>
      </c>
      <c r="AG3610" s="94">
        <f>IF((AF3610-AE3610) &gt; 1,0,IF((AF3610-AE3610)&lt;0,AE3610-AF3610,AF3610-AE3610))</f>
        <v>0</v>
      </c>
      <c r="AH3610" s="94">
        <v>0.02</v>
      </c>
    </row>
    <row r="3611" spans="1:34" s="74" customFormat="1" x14ac:dyDescent="0.55000000000000004">
      <c r="A3611" s="108"/>
      <c r="B3611" s="109"/>
      <c r="C3611" s="102"/>
      <c r="D3611" s="90"/>
      <c r="E3611" s="102"/>
      <c r="F3611" s="102"/>
      <c r="G3611" s="102"/>
      <c r="H3611" s="102"/>
      <c r="I3611" s="98"/>
      <c r="J3611" s="102"/>
      <c r="K3611" s="94"/>
      <c r="L3611" s="94" t="s">
        <v>63</v>
      </c>
      <c r="M3611" s="94">
        <f>SUM(M3609:M3610)</f>
        <v>78400</v>
      </c>
      <c r="N3611" s="102"/>
      <c r="O3611" s="111"/>
      <c r="P3611" s="96"/>
      <c r="Q3611" s="111"/>
      <c r="R3611" s="111"/>
      <c r="S3611" s="97"/>
      <c r="T3611" s="102"/>
      <c r="U3611" s="102"/>
      <c r="V3611" s="102"/>
      <c r="W3611" s="94"/>
      <c r="X3611" s="98"/>
      <c r="Y3611" s="94"/>
      <c r="Z3611" s="94"/>
      <c r="AA3611" s="89"/>
      <c r="AB3611" s="89"/>
      <c r="AC3611" s="94"/>
      <c r="AD3611" s="94">
        <f>SUM(AD3609:AD3610)</f>
        <v>2846081</v>
      </c>
      <c r="AE3611" s="94">
        <f>SUM(AE3609:AE3610)</f>
        <v>2536940.6902000001</v>
      </c>
      <c r="AF3611" s="94"/>
      <c r="AG3611" s="94">
        <f>SUM(AG3609:AG3610)</f>
        <v>0</v>
      </c>
      <c r="AH3611" s="94"/>
    </row>
    <row r="3612" spans="1:34" s="74" customFormat="1" x14ac:dyDescent="0.55000000000000004">
      <c r="A3612" s="108" t="s">
        <v>5058</v>
      </c>
      <c r="B3612" s="109">
        <v>1534</v>
      </c>
      <c r="C3612" s="102">
        <v>10208</v>
      </c>
      <c r="D3612" s="90" t="s">
        <v>5059</v>
      </c>
      <c r="E3612" s="102" t="s">
        <v>34</v>
      </c>
      <c r="F3612" s="102">
        <v>14118</v>
      </c>
      <c r="G3612" s="102">
        <v>0</v>
      </c>
      <c r="H3612" s="102">
        <v>0</v>
      </c>
      <c r="I3612" s="98">
        <v>45</v>
      </c>
      <c r="J3612" s="102" t="s">
        <v>35</v>
      </c>
      <c r="K3612" s="94">
        <f>((G3612*400)+(H3612*100))+I3612</f>
        <v>45</v>
      </c>
      <c r="L3612" s="94">
        <v>2425</v>
      </c>
      <c r="M3612" s="94">
        <f>K3612*L3612</f>
        <v>109125</v>
      </c>
      <c r="N3612" s="102">
        <v>1</v>
      </c>
      <c r="O3612" s="111" t="s">
        <v>5060</v>
      </c>
      <c r="P3612" s="96">
        <v>3570800003705</v>
      </c>
      <c r="Q3612" s="111" t="s">
        <v>5061</v>
      </c>
      <c r="R3612" s="111" t="s">
        <v>5062</v>
      </c>
      <c r="S3612" s="97" t="s">
        <v>5063</v>
      </c>
      <c r="T3612" s="102" t="s">
        <v>51</v>
      </c>
      <c r="U3612" s="102" t="s">
        <v>45</v>
      </c>
      <c r="V3612" s="102" t="s">
        <v>52</v>
      </c>
      <c r="W3612" s="94">
        <v>23.94</v>
      </c>
      <c r="X3612" s="98">
        <v>100</v>
      </c>
      <c r="Y3612" s="94">
        <v>6750</v>
      </c>
      <c r="Z3612" s="94">
        <f>W3612*Y3612</f>
        <v>161595</v>
      </c>
      <c r="AA3612" s="89">
        <v>21</v>
      </c>
      <c r="AB3612" s="89">
        <v>32</v>
      </c>
      <c r="AC3612" s="94">
        <f>(Z3612*(100-AB3612))/100</f>
        <v>109884.6</v>
      </c>
      <c r="AD3612" s="94">
        <f>IF(AND(AC3612="",M3612=""),0,IF((AC3612=""),M3612, IF( (M3612=""),AC3612,AC3612+M3612)))</f>
        <v>219009.6</v>
      </c>
      <c r="AE3612" s="94">
        <f>IF( (X3612=""),AD3612*1,( M3612+(SUM(AC3612:AC3612)) )*(X3612/100) )</f>
        <v>219009.6</v>
      </c>
      <c r="AF3612" s="94">
        <v>10000000</v>
      </c>
      <c r="AG3612" s="94">
        <f>IF((AF3612-AE3612) &gt; 1,0,IF((AF3612-AE3612)&lt;0,AE3612-AF3612,AF3612-AE3612))</f>
        <v>0</v>
      </c>
      <c r="AH3612" s="94">
        <v>0.02</v>
      </c>
    </row>
    <row r="3613" spans="1:34" s="74" customFormat="1" x14ac:dyDescent="0.55000000000000004">
      <c r="A3613" s="108"/>
      <c r="B3613" s="109"/>
      <c r="C3613" s="102"/>
      <c r="D3613" s="90"/>
      <c r="E3613" s="102"/>
      <c r="F3613" s="102"/>
      <c r="G3613" s="102"/>
      <c r="H3613" s="102"/>
      <c r="I3613" s="98"/>
      <c r="J3613" s="102"/>
      <c r="K3613" s="94"/>
      <c r="L3613" s="94" t="s">
        <v>63</v>
      </c>
      <c r="M3613" s="94">
        <f>SUM(M3612:M3612)</f>
        <v>109125</v>
      </c>
      <c r="N3613" s="102"/>
      <c r="O3613" s="111"/>
      <c r="P3613" s="96"/>
      <c r="Q3613" s="111"/>
      <c r="R3613" s="111"/>
      <c r="S3613" s="97"/>
      <c r="T3613" s="102"/>
      <c r="U3613" s="102"/>
      <c r="V3613" s="102"/>
      <c r="W3613" s="94"/>
      <c r="X3613" s="98"/>
      <c r="Y3613" s="94"/>
      <c r="Z3613" s="94"/>
      <c r="AA3613" s="89"/>
      <c r="AB3613" s="89"/>
      <c r="AC3613" s="94"/>
      <c r="AD3613" s="94">
        <f>SUM(AD3612:AD3612)</f>
        <v>219009.6</v>
      </c>
      <c r="AE3613" s="94">
        <f>SUM(AE3612:AE3612)</f>
        <v>219009.6</v>
      </c>
      <c r="AF3613" s="94"/>
      <c r="AG3613" s="94">
        <f>SUM(AG3612:AG3612)</f>
        <v>0</v>
      </c>
      <c r="AH3613" s="94"/>
    </row>
    <row r="3614" spans="1:34" s="74" customFormat="1" x14ac:dyDescent="0.55000000000000004">
      <c r="A3614" s="108" t="s">
        <v>5066</v>
      </c>
      <c r="B3614" s="109">
        <v>1535</v>
      </c>
      <c r="C3614" s="102">
        <v>6986</v>
      </c>
      <c r="D3614" s="90" t="s">
        <v>5067</v>
      </c>
      <c r="E3614" s="102" t="s">
        <v>34</v>
      </c>
      <c r="F3614" s="102">
        <v>23684</v>
      </c>
      <c r="G3614" s="102">
        <v>0</v>
      </c>
      <c r="H3614" s="102">
        <v>1</v>
      </c>
      <c r="I3614" s="98">
        <v>14</v>
      </c>
      <c r="J3614" s="102" t="s">
        <v>35</v>
      </c>
      <c r="K3614" s="94">
        <f>((G3614*400)+(H3614*100))+I3614</f>
        <v>114</v>
      </c>
      <c r="L3614" s="94">
        <v>850</v>
      </c>
      <c r="M3614" s="94">
        <f>K3614*L3614</f>
        <v>96900</v>
      </c>
      <c r="N3614" s="102">
        <v>1</v>
      </c>
      <c r="O3614" s="111" t="s">
        <v>5064</v>
      </c>
      <c r="P3614" s="96"/>
      <c r="Q3614" s="111" t="s">
        <v>5065</v>
      </c>
      <c r="R3614" s="111" t="s">
        <v>5068</v>
      </c>
      <c r="S3614" s="97" t="s">
        <v>5069</v>
      </c>
      <c r="T3614" s="102" t="s">
        <v>51</v>
      </c>
      <c r="U3614" s="102" t="s">
        <v>45</v>
      </c>
      <c r="V3614" s="102" t="s">
        <v>52</v>
      </c>
      <c r="W3614" s="94">
        <v>61.56</v>
      </c>
      <c r="X3614" s="98">
        <v>100</v>
      </c>
      <c r="Y3614" s="94">
        <v>6750</v>
      </c>
      <c r="Z3614" s="94">
        <f>W3614*Y3614</f>
        <v>415530</v>
      </c>
      <c r="AA3614" s="89">
        <v>6</v>
      </c>
      <c r="AB3614" s="89">
        <v>6</v>
      </c>
      <c r="AC3614" s="94">
        <f>(Z3614*(100-AB3614))/100</f>
        <v>390598.2</v>
      </c>
      <c r="AD3614" s="94">
        <f>IF(AND(AC3614="",M3614=""),0,IF((AC3614=""),M3614, IF( (M3614=""),AC3614,AC3614+M3614)))</f>
        <v>487498.2</v>
      </c>
      <c r="AE3614" s="94">
        <f>IF( (X3614=""),AD3614*1,( M3614+(SUM(AC3614:AC3614)) )*(X3614/100) )</f>
        <v>487498.2</v>
      </c>
      <c r="AF3614" s="94">
        <v>50000000</v>
      </c>
      <c r="AG3614" s="94">
        <f>IF((AF3614-AE3614) &gt; 1,0,IF((AF3614-AE3614)&lt;0,AE3614-AF3614,AF3614-AE3614))</f>
        <v>0</v>
      </c>
      <c r="AH3614" s="94">
        <v>0.02</v>
      </c>
    </row>
    <row r="3615" spans="1:34" s="74" customFormat="1" x14ac:dyDescent="0.55000000000000004">
      <c r="A3615" s="108"/>
      <c r="B3615" s="109"/>
      <c r="C3615" s="102"/>
      <c r="D3615" s="90"/>
      <c r="E3615" s="102"/>
      <c r="F3615" s="102"/>
      <c r="G3615" s="102"/>
      <c r="H3615" s="102"/>
      <c r="I3615" s="98"/>
      <c r="J3615" s="102"/>
      <c r="K3615" s="94"/>
      <c r="L3615" s="94" t="s">
        <v>63</v>
      </c>
      <c r="M3615" s="94">
        <f>SUM(M3614:M3614)</f>
        <v>96900</v>
      </c>
      <c r="N3615" s="102"/>
      <c r="O3615" s="111"/>
      <c r="P3615" s="96"/>
      <c r="Q3615" s="111"/>
      <c r="R3615" s="111"/>
      <c r="S3615" s="97"/>
      <c r="T3615" s="102"/>
      <c r="U3615" s="102"/>
      <c r="V3615" s="102"/>
      <c r="W3615" s="94"/>
      <c r="X3615" s="98"/>
      <c r="Y3615" s="94"/>
      <c r="Z3615" s="94"/>
      <c r="AA3615" s="89"/>
      <c r="AB3615" s="89"/>
      <c r="AC3615" s="94"/>
      <c r="AD3615" s="94">
        <f>SUM(AD3614:AD3614)</f>
        <v>487498.2</v>
      </c>
      <c r="AE3615" s="94">
        <f>SUM(AE3614:AE3614)</f>
        <v>487498.2</v>
      </c>
      <c r="AF3615" s="94"/>
      <c r="AG3615" s="94">
        <f>SUM(AG3614:AG3614)</f>
        <v>0</v>
      </c>
      <c r="AH3615" s="94"/>
    </row>
    <row r="3616" spans="1:34" s="74" customFormat="1" x14ac:dyDescent="0.55000000000000004">
      <c r="A3616" s="108" t="s">
        <v>3154</v>
      </c>
      <c r="B3616" s="109">
        <v>1536</v>
      </c>
      <c r="C3616" s="102">
        <v>7890</v>
      </c>
      <c r="D3616" s="90" t="s">
        <v>5070</v>
      </c>
      <c r="E3616" s="102" t="s">
        <v>34</v>
      </c>
      <c r="F3616" s="102">
        <v>24234</v>
      </c>
      <c r="G3616" s="102">
        <v>0</v>
      </c>
      <c r="H3616" s="102">
        <v>0</v>
      </c>
      <c r="I3616" s="98">
        <v>41</v>
      </c>
      <c r="J3616" s="102" t="s">
        <v>35</v>
      </c>
      <c r="K3616" s="94">
        <f>((G3616*400)+(H3616*100))+I3616</f>
        <v>41</v>
      </c>
      <c r="L3616" s="94">
        <v>400</v>
      </c>
      <c r="M3616" s="94">
        <f>K3616*L3616</f>
        <v>16400</v>
      </c>
      <c r="N3616" s="102">
        <v>1</v>
      </c>
      <c r="O3616" s="111" t="s">
        <v>5052</v>
      </c>
      <c r="P3616" s="96">
        <v>3570800204441</v>
      </c>
      <c r="Q3616" s="111" t="s">
        <v>5053</v>
      </c>
      <c r="R3616" s="111" t="s">
        <v>5055</v>
      </c>
      <c r="S3616" s="97" t="s">
        <v>5070</v>
      </c>
      <c r="T3616" s="102" t="s">
        <v>51</v>
      </c>
      <c r="U3616" s="102" t="s">
        <v>45</v>
      </c>
      <c r="V3616" s="102" t="s">
        <v>52</v>
      </c>
      <c r="W3616" s="94">
        <v>271.2</v>
      </c>
      <c r="X3616" s="98">
        <v>100</v>
      </c>
      <c r="Y3616" s="94">
        <v>6750</v>
      </c>
      <c r="Z3616" s="94">
        <f>W3616*Y3616</f>
        <v>1830600</v>
      </c>
      <c r="AA3616" s="89">
        <v>6</v>
      </c>
      <c r="AB3616" s="89">
        <v>6</v>
      </c>
      <c r="AC3616" s="94">
        <f>(Z3616*(100-AB3616))/100</f>
        <v>1720764</v>
      </c>
      <c r="AD3616" s="94">
        <f>IF(AND(AC3616="",M3616=""),0,IF((AC3616=""),M3616, IF( (M3616=""),AC3616,AC3616+M3616)))</f>
        <v>1737164</v>
      </c>
      <c r="AE3616" s="94">
        <f>IF( (X3616=""),AD3616*1,( M3616+(SUM(AC3616:AC3616)) )*(X3616/100) )</f>
        <v>1737164</v>
      </c>
      <c r="AF3616" s="94">
        <v>50000000</v>
      </c>
      <c r="AG3616" s="94">
        <f>IF((AF3616-AE3616) &gt; 1,0,IF((AF3616-AE3616)&lt;0,AE3616-AF3616,AF3616-AE3616))</f>
        <v>0</v>
      </c>
      <c r="AH3616" s="94">
        <v>0.02</v>
      </c>
    </row>
    <row r="3617" spans="1:34" s="74" customFormat="1" x14ac:dyDescent="0.55000000000000004">
      <c r="A3617" s="108"/>
      <c r="B3617" s="109"/>
      <c r="C3617" s="102"/>
      <c r="D3617" s="90"/>
      <c r="E3617" s="102"/>
      <c r="F3617" s="102"/>
      <c r="G3617" s="102"/>
      <c r="H3617" s="102"/>
      <c r="I3617" s="98"/>
      <c r="J3617" s="102"/>
      <c r="K3617" s="94"/>
      <c r="L3617" s="94" t="s">
        <v>63</v>
      </c>
      <c r="M3617" s="94">
        <f>SUM(M3616:M3616)</f>
        <v>16400</v>
      </c>
      <c r="N3617" s="102"/>
      <c r="O3617" s="111"/>
      <c r="P3617" s="96"/>
      <c r="Q3617" s="111"/>
      <c r="R3617" s="111"/>
      <c r="S3617" s="97"/>
      <c r="T3617" s="102"/>
      <c r="U3617" s="102"/>
      <c r="V3617" s="102"/>
      <c r="W3617" s="94"/>
      <c r="X3617" s="98"/>
      <c r="Y3617" s="94"/>
      <c r="Z3617" s="94"/>
      <c r="AA3617" s="89"/>
      <c r="AB3617" s="89"/>
      <c r="AC3617" s="94"/>
      <c r="AD3617" s="94">
        <f>SUM(AD3616:AD3616)</f>
        <v>1737164</v>
      </c>
      <c r="AE3617" s="94">
        <f>SUM(AE3616:AE3616)</f>
        <v>1737164</v>
      </c>
      <c r="AF3617" s="94"/>
      <c r="AG3617" s="94">
        <f>SUM(AG3616:AG3616)</f>
        <v>0</v>
      </c>
      <c r="AH3617" s="94"/>
    </row>
    <row r="3618" spans="1:34" s="99" customFormat="1" x14ac:dyDescent="0.55000000000000004">
      <c r="A3618" s="107" t="s">
        <v>5073</v>
      </c>
      <c r="B3618" s="102">
        <v>1537</v>
      </c>
      <c r="C3618" s="102">
        <v>8595</v>
      </c>
      <c r="D3618" s="90" t="s">
        <v>5074</v>
      </c>
      <c r="E3618" s="102" t="s">
        <v>34</v>
      </c>
      <c r="F3618" s="102">
        <v>14062</v>
      </c>
      <c r="G3618" s="102">
        <v>0</v>
      </c>
      <c r="H3618" s="102">
        <v>2</v>
      </c>
      <c r="I3618" s="98">
        <v>40</v>
      </c>
      <c r="J3618" s="102" t="s">
        <v>35</v>
      </c>
      <c r="K3618" s="94">
        <f>((G3618*400)+(H3618*100))+I3618</f>
        <v>240</v>
      </c>
      <c r="L3618" s="94">
        <v>1350</v>
      </c>
      <c r="M3618" s="94">
        <f>K3618*L3618</f>
        <v>324000</v>
      </c>
      <c r="N3618" s="102">
        <v>1</v>
      </c>
      <c r="O3618" s="111" t="s">
        <v>5071</v>
      </c>
      <c r="P3618" s="96">
        <v>3570800347218</v>
      </c>
      <c r="Q3618" s="111" t="s">
        <v>5072</v>
      </c>
      <c r="R3618" s="111" t="s">
        <v>5075</v>
      </c>
      <c r="S3618" s="97" t="s">
        <v>5076</v>
      </c>
      <c r="T3618" s="102" t="s">
        <v>51</v>
      </c>
      <c r="U3618" s="102" t="s">
        <v>227</v>
      </c>
      <c r="V3618" s="102" t="s">
        <v>52</v>
      </c>
      <c r="W3618" s="94">
        <v>48</v>
      </c>
      <c r="X3618" s="98">
        <v>22.22</v>
      </c>
      <c r="Y3618" s="94">
        <v>6750</v>
      </c>
      <c r="Z3618" s="94">
        <f>W3618*Y3618</f>
        <v>324000</v>
      </c>
      <c r="AA3618" s="89">
        <v>32</v>
      </c>
      <c r="AB3618" s="89">
        <v>85</v>
      </c>
      <c r="AC3618" s="94">
        <f>(Z3618*(100-AB3618))/100</f>
        <v>48600</v>
      </c>
      <c r="AD3618" s="94">
        <f>IF(AND(AC3618="",M3618=""),0,IF((AC3618=""),M3618, IF( (M3618=""),AC3618,SUM(AC3618:AC3623)+M3618)))</f>
        <v>1157760</v>
      </c>
      <c r="AE3618" s="94">
        <f>IF( (X3618=""),AD3618*1,AD3618*(X3618/100) )</f>
        <v>257254.27199999997</v>
      </c>
      <c r="AF3618" s="94">
        <v>50000000</v>
      </c>
      <c r="AG3618" s="94">
        <f>IF((AF3618-AE3618) &gt; 1,0,IF((AF3618-AE3618)&lt;0,AE3618-AF3618,AF3618-AE3618))</f>
        <v>0</v>
      </c>
      <c r="AH3618" s="94">
        <v>0.02</v>
      </c>
    </row>
    <row r="3619" spans="1:34" s="99" customFormat="1" x14ac:dyDescent="0.55000000000000004">
      <c r="A3619" s="107"/>
      <c r="B3619" s="102"/>
      <c r="C3619" s="102"/>
      <c r="D3619" s="90"/>
      <c r="E3619" s="102"/>
      <c r="F3619" s="102"/>
      <c r="G3619" s="102"/>
      <c r="H3619" s="102"/>
      <c r="I3619" s="98"/>
      <c r="J3619" s="102"/>
      <c r="K3619" s="94"/>
      <c r="L3619" s="94"/>
      <c r="M3619" s="94"/>
      <c r="N3619" s="102"/>
      <c r="O3619" s="111"/>
      <c r="P3619" s="96"/>
      <c r="Q3619" s="111"/>
      <c r="R3619" s="111"/>
      <c r="S3619" s="97"/>
      <c r="T3619" s="102" t="s">
        <v>51</v>
      </c>
      <c r="U3619" s="102"/>
      <c r="V3619" s="102" t="s">
        <v>52</v>
      </c>
      <c r="W3619" s="94">
        <v>48</v>
      </c>
      <c r="X3619" s="98">
        <v>22.22</v>
      </c>
      <c r="Y3619" s="94">
        <v>6750</v>
      </c>
      <c r="Z3619" s="94">
        <f>W3619*Y3619</f>
        <v>324000</v>
      </c>
      <c r="AA3619" s="89">
        <v>32</v>
      </c>
      <c r="AB3619" s="89">
        <v>85</v>
      </c>
      <c r="AC3619" s="94">
        <f>(Z3619*(100-AB3619))/100</f>
        <v>48600</v>
      </c>
      <c r="AD3619" s="94">
        <f>IF(AND(AC3619="",M3618=""),0,IF((AC3619=""),M3618, IF( (M3618=""),AC3619,SUM(AC3618:AC3623)+M3618)))</f>
        <v>1157760</v>
      </c>
      <c r="AE3619" s="94">
        <f>IF( (X3619=""),AD3619*1,AD3619*(X3619/100) )</f>
        <v>257254.27199999997</v>
      </c>
      <c r="AF3619" s="94">
        <v>50000000</v>
      </c>
      <c r="AG3619" s="94">
        <f>IF((AF3619-AE3619) &gt; 1,0,IF((AF3619-AE3619)&lt;0,AE3619-AF3619,AF3619-AE3619))</f>
        <v>0</v>
      </c>
      <c r="AH3619" s="94">
        <v>0.02</v>
      </c>
    </row>
    <row r="3620" spans="1:34" s="99" customFormat="1" x14ac:dyDescent="0.55000000000000004">
      <c r="A3620" s="107"/>
      <c r="B3620" s="102"/>
      <c r="C3620" s="102"/>
      <c r="D3620" s="90"/>
      <c r="E3620" s="102"/>
      <c r="F3620" s="102"/>
      <c r="G3620" s="102"/>
      <c r="H3620" s="102"/>
      <c r="I3620" s="98"/>
      <c r="J3620" s="102"/>
      <c r="K3620" s="94"/>
      <c r="L3620" s="94"/>
      <c r="M3620" s="94"/>
      <c r="N3620" s="102">
        <v>2</v>
      </c>
      <c r="O3620" s="111" t="s">
        <v>5071</v>
      </c>
      <c r="P3620" s="96">
        <v>3570800347218</v>
      </c>
      <c r="Q3620" s="111" t="s">
        <v>5072</v>
      </c>
      <c r="R3620" s="111" t="s">
        <v>5075</v>
      </c>
      <c r="S3620" s="97" t="s">
        <v>5077</v>
      </c>
      <c r="T3620" s="102" t="s">
        <v>73</v>
      </c>
      <c r="U3620" s="102" t="s">
        <v>45</v>
      </c>
      <c r="V3620" s="102" t="s">
        <v>96</v>
      </c>
      <c r="W3620" s="94">
        <v>60</v>
      </c>
      <c r="X3620" s="98">
        <v>27.78</v>
      </c>
      <c r="Y3620" s="94">
        <v>6600</v>
      </c>
      <c r="Z3620" s="94">
        <f>W3620*Y3620</f>
        <v>396000</v>
      </c>
      <c r="AA3620" s="89">
        <v>7</v>
      </c>
      <c r="AB3620" s="89">
        <v>7</v>
      </c>
      <c r="AC3620" s="94">
        <f>(Z3620*(100-AB3620))/100</f>
        <v>368280</v>
      </c>
      <c r="AD3620" s="94">
        <f>IF(AND(AC3620="",M3618=""),0,IF((AC3620=""),M3618, IF( (M3618=""),AC3620,SUM(AC3618:AC3623)+M3618)))</f>
        <v>1157760</v>
      </c>
      <c r="AE3620" s="94">
        <f>IF( (X3620=""),AD3620*1,AD3620*(X3620/100) )</f>
        <v>321625.728</v>
      </c>
      <c r="AF3620" s="94">
        <v>0</v>
      </c>
      <c r="AG3620" s="94">
        <f>IF((AF3620-AE3620) &gt; 1,0,IF((AF3620-AE3620)&lt;0,AE3620-AF3620,AF3620-AE3620))</f>
        <v>321625.728</v>
      </c>
      <c r="AH3620" s="94">
        <v>0.3</v>
      </c>
    </row>
    <row r="3621" spans="1:34" s="99" customFormat="1" x14ac:dyDescent="0.55000000000000004">
      <c r="A3621" s="107"/>
      <c r="B3621" s="102"/>
      <c r="C3621" s="102"/>
      <c r="D3621" s="90"/>
      <c r="E3621" s="102"/>
      <c r="F3621" s="102"/>
      <c r="G3621" s="102"/>
      <c r="H3621" s="102"/>
      <c r="I3621" s="98"/>
      <c r="J3621" s="102"/>
      <c r="K3621" s="94"/>
      <c r="L3621" s="94"/>
      <c r="M3621" s="94"/>
      <c r="N3621" s="102">
        <v>3</v>
      </c>
      <c r="O3621" s="111" t="s">
        <v>5071</v>
      </c>
      <c r="P3621" s="96">
        <v>3570800347218</v>
      </c>
      <c r="Q3621" s="111" t="s">
        <v>5072</v>
      </c>
      <c r="R3621" s="111" t="s">
        <v>5075</v>
      </c>
      <c r="S3621" s="97" t="s">
        <v>5078</v>
      </c>
      <c r="T3621" s="102" t="s">
        <v>73</v>
      </c>
      <c r="U3621" s="102" t="s">
        <v>45</v>
      </c>
      <c r="V3621" s="102" t="s">
        <v>96</v>
      </c>
      <c r="W3621" s="94">
        <v>60</v>
      </c>
      <c r="X3621" s="98">
        <v>27.78</v>
      </c>
      <c r="Y3621" s="94">
        <v>6600</v>
      </c>
      <c r="Z3621" s="94">
        <f>W3621*Y3621</f>
        <v>396000</v>
      </c>
      <c r="AA3621" s="89">
        <v>7</v>
      </c>
      <c r="AB3621" s="89">
        <v>7</v>
      </c>
      <c r="AC3621" s="94">
        <f>(Z3621*(100-AB3621))/100</f>
        <v>368280</v>
      </c>
      <c r="AD3621" s="94">
        <f>IF(AND(AC3621="",M3618=""),0,IF((AC3621=""),M3618, IF( (M3618=""),AC3621,SUM(AC3618:AC3623)+M3618)))</f>
        <v>1157760</v>
      </c>
      <c r="AE3621" s="94">
        <f>IF( (X3621=""),AD3621*1,AD3621*(X3621/100) )</f>
        <v>321625.728</v>
      </c>
      <c r="AF3621" s="94">
        <v>0</v>
      </c>
      <c r="AG3621" s="94">
        <f>IF((AF3621-AE3621) &gt; 1,0,IF((AF3621-AE3621)&lt;0,AE3621-AF3621,AF3621-AE3621))</f>
        <v>321625.728</v>
      </c>
      <c r="AH3621" s="94">
        <v>0.3</v>
      </c>
    </row>
    <row r="3622" spans="1:34" s="99" customFormat="1" x14ac:dyDescent="0.55000000000000004">
      <c r="A3622" s="107"/>
      <c r="B3622" s="102">
        <v>1538</v>
      </c>
      <c r="C3622" s="102">
        <v>8780</v>
      </c>
      <c r="D3622" s="90" t="s">
        <v>5079</v>
      </c>
      <c r="E3622" s="102" t="s">
        <v>34</v>
      </c>
      <c r="F3622" s="102">
        <v>17554</v>
      </c>
      <c r="G3622" s="102">
        <v>1</v>
      </c>
      <c r="H3622" s="102">
        <v>2</v>
      </c>
      <c r="I3622" s="98">
        <v>21</v>
      </c>
      <c r="J3622" s="102" t="s">
        <v>38</v>
      </c>
      <c r="K3622" s="94">
        <f>((G3622*400)+(H3622*100))+I3622</f>
        <v>621</v>
      </c>
      <c r="L3622" s="94">
        <v>250</v>
      </c>
      <c r="M3622" s="94">
        <f>K3622*L3622</f>
        <v>155250</v>
      </c>
      <c r="N3622" s="102"/>
      <c r="O3622" s="111"/>
      <c r="P3622" s="96"/>
      <c r="Q3622" s="111"/>
      <c r="R3622" s="111"/>
      <c r="S3622" s="97"/>
      <c r="T3622" s="102"/>
      <c r="U3622" s="102"/>
      <c r="V3622" s="102"/>
      <c r="W3622" s="94"/>
      <c r="X3622" s="98"/>
      <c r="Y3622" s="94"/>
      <c r="Z3622" s="94"/>
      <c r="AA3622" s="89"/>
      <c r="AB3622" s="89"/>
      <c r="AC3622" s="94"/>
      <c r="AD3622" s="94">
        <f>IF(AND(AC3622="",M3622=""),0,IF((AC3622=""),M3622,IF((M3622=""),AC3622,AC3622+M3622)))</f>
        <v>155250</v>
      </c>
      <c r="AE3622" s="94">
        <f>IF( (X3622=""),AD3622*1,AD3622*(X3622/100) )</f>
        <v>155250</v>
      </c>
      <c r="AF3622" s="94">
        <v>50000000</v>
      </c>
      <c r="AG3622" s="94">
        <f>IF((AF3622-AE3622) &gt; 1,0,IF((AF3622-AE3622)&lt;0,AE3622-AF3622,AF3622-AE3622))</f>
        <v>0</v>
      </c>
      <c r="AH3622" s="94">
        <v>0.01</v>
      </c>
    </row>
    <row r="3623" spans="1:34" s="99" customFormat="1" x14ac:dyDescent="0.55000000000000004">
      <c r="A3623" s="107"/>
      <c r="B3623" s="102"/>
      <c r="C3623" s="102"/>
      <c r="D3623" s="90"/>
      <c r="E3623" s="102"/>
      <c r="F3623" s="102"/>
      <c r="G3623" s="102"/>
      <c r="H3623" s="102"/>
      <c r="I3623" s="98"/>
      <c r="J3623" s="102"/>
      <c r="K3623" s="94"/>
      <c r="L3623" s="94" t="s">
        <v>63</v>
      </c>
      <c r="M3623" s="94">
        <f>SUM(M3618:M3622)</f>
        <v>479250</v>
      </c>
      <c r="N3623" s="102"/>
      <c r="O3623" s="111"/>
      <c r="P3623" s="96"/>
      <c r="Q3623" s="111"/>
      <c r="R3623" s="111"/>
      <c r="S3623" s="97"/>
      <c r="T3623" s="102"/>
      <c r="U3623" s="102"/>
      <c r="V3623" s="102"/>
      <c r="W3623" s="94"/>
      <c r="X3623" s="98"/>
      <c r="Y3623" s="94"/>
      <c r="Z3623" s="94"/>
      <c r="AA3623" s="89"/>
      <c r="AB3623" s="89"/>
      <c r="AC3623" s="94"/>
      <c r="AD3623" s="94"/>
      <c r="AE3623" s="94">
        <f>SUM(AE3618:AE3622)</f>
        <v>1313010</v>
      </c>
      <c r="AF3623" s="94"/>
      <c r="AG3623" s="94">
        <f>SUM(AG3618:AG3622)</f>
        <v>643251.45600000001</v>
      </c>
      <c r="AH3623" s="94"/>
    </row>
    <row r="3624" spans="1:34" s="74" customFormat="1" x14ac:dyDescent="0.55000000000000004">
      <c r="A3624" s="108" t="s">
        <v>5080</v>
      </c>
      <c r="B3624" s="109">
        <v>1539</v>
      </c>
      <c r="C3624" s="102">
        <v>4836</v>
      </c>
      <c r="D3624" s="90" t="s">
        <v>5081</v>
      </c>
      <c r="E3624" s="102" t="s">
        <v>37</v>
      </c>
      <c r="F3624" s="102">
        <v>4340</v>
      </c>
      <c r="G3624" s="102">
        <v>11</v>
      </c>
      <c r="H3624" s="102">
        <v>3</v>
      </c>
      <c r="I3624" s="98">
        <v>92</v>
      </c>
      <c r="J3624" s="102" t="s">
        <v>38</v>
      </c>
      <c r="K3624" s="94">
        <f>((G3624*400)+(H3624*100))+I3624</f>
        <v>4792</v>
      </c>
      <c r="L3624" s="94">
        <v>225</v>
      </c>
      <c r="M3624" s="94">
        <f>K3624*L3624</f>
        <v>1078200</v>
      </c>
      <c r="N3624" s="102"/>
      <c r="O3624" s="111"/>
      <c r="P3624" s="96"/>
      <c r="Q3624" s="111"/>
      <c r="R3624" s="111"/>
      <c r="S3624" s="97"/>
      <c r="T3624" s="102"/>
      <c r="U3624" s="102"/>
      <c r="V3624" s="102"/>
      <c r="W3624" s="94"/>
      <c r="X3624" s="98"/>
      <c r="Y3624" s="94"/>
      <c r="Z3624" s="94"/>
      <c r="AA3624" s="89"/>
      <c r="AB3624" s="89"/>
      <c r="AC3624" s="94"/>
      <c r="AD3624" s="94">
        <f>IF(AND(AC3624="",M3624=""),0,IF((AC3624=""),M3624,IF((M3624=""),AC3624,AC3624+M3624)))</f>
        <v>1078200</v>
      </c>
      <c r="AE3624" s="94">
        <f>IF( (X3624=""),AD3624*1,AD3624*(X3624/100) )</f>
        <v>1078200</v>
      </c>
      <c r="AF3624" s="94">
        <v>0</v>
      </c>
      <c r="AG3624" s="94">
        <f>IF((AF3624-AE3624) &gt; 1,0,IF((AF3624-AE3624)&lt;0,AE3624-AF3624,AF3624-AE3624))</f>
        <v>1078200</v>
      </c>
      <c r="AH3624" s="94">
        <v>0.01</v>
      </c>
    </row>
    <row r="3625" spans="1:34" s="74" customFormat="1" x14ac:dyDescent="0.55000000000000004">
      <c r="A3625" s="108"/>
      <c r="B3625" s="109">
        <v>1540</v>
      </c>
      <c r="C3625" s="102">
        <v>5011</v>
      </c>
      <c r="D3625" s="90" t="s">
        <v>5082</v>
      </c>
      <c r="E3625" s="102" t="s">
        <v>34</v>
      </c>
      <c r="F3625" s="102">
        <v>7437</v>
      </c>
      <c r="G3625" s="102">
        <v>8</v>
      </c>
      <c r="H3625" s="102">
        <v>2</v>
      </c>
      <c r="I3625" s="98">
        <v>9</v>
      </c>
      <c r="J3625" s="102" t="s">
        <v>38</v>
      </c>
      <c r="K3625" s="94">
        <f>((G3625*400)+(H3625*100))+I3625</f>
        <v>3409</v>
      </c>
      <c r="L3625" s="94">
        <v>275</v>
      </c>
      <c r="M3625" s="94">
        <f>K3625*L3625</f>
        <v>937475</v>
      </c>
      <c r="N3625" s="102"/>
      <c r="O3625" s="111"/>
      <c r="P3625" s="96"/>
      <c r="Q3625" s="111"/>
      <c r="R3625" s="111"/>
      <c r="S3625" s="97"/>
      <c r="T3625" s="102"/>
      <c r="U3625" s="102"/>
      <c r="V3625" s="102"/>
      <c r="W3625" s="94"/>
      <c r="X3625" s="98"/>
      <c r="Y3625" s="94"/>
      <c r="Z3625" s="94"/>
      <c r="AA3625" s="89"/>
      <c r="AB3625" s="89"/>
      <c r="AC3625" s="94"/>
      <c r="AD3625" s="94">
        <f>IF(AND(AC3625="",M3625=""),0,IF((AC3625=""),M3625,IF((M3625=""),AC3625,AC3625+M3625)))</f>
        <v>937475</v>
      </c>
      <c r="AE3625" s="94">
        <f>IF( (X3625=""),AD3625*1,AD3625*(X3625/100) )</f>
        <v>937475</v>
      </c>
      <c r="AF3625" s="94">
        <v>50000000</v>
      </c>
      <c r="AG3625" s="94">
        <f>IF((AF3625-AE3625) &gt; 1,0,IF((AF3625-AE3625)&lt;0,AE3625-AF3625,AF3625-AE3625))</f>
        <v>0</v>
      </c>
      <c r="AH3625" s="94">
        <v>0.01</v>
      </c>
    </row>
    <row r="3626" spans="1:34" s="74" customFormat="1" x14ac:dyDescent="0.55000000000000004">
      <c r="A3626" s="108"/>
      <c r="B3626" s="109"/>
      <c r="C3626" s="102"/>
      <c r="D3626" s="90"/>
      <c r="E3626" s="102"/>
      <c r="F3626" s="102"/>
      <c r="G3626" s="102"/>
      <c r="H3626" s="102"/>
      <c r="I3626" s="98"/>
      <c r="J3626" s="102"/>
      <c r="K3626" s="94"/>
      <c r="L3626" s="94" t="s">
        <v>63</v>
      </c>
      <c r="M3626" s="94">
        <f>SUM(M3624:M3625)</f>
        <v>2015675</v>
      </c>
      <c r="N3626" s="102"/>
      <c r="O3626" s="111"/>
      <c r="P3626" s="96"/>
      <c r="Q3626" s="111"/>
      <c r="R3626" s="111"/>
      <c r="S3626" s="97"/>
      <c r="T3626" s="102"/>
      <c r="U3626" s="102"/>
      <c r="V3626" s="102"/>
      <c r="W3626" s="94"/>
      <c r="X3626" s="98"/>
      <c r="Y3626" s="94"/>
      <c r="Z3626" s="94"/>
      <c r="AA3626" s="89"/>
      <c r="AB3626" s="89"/>
      <c r="AC3626" s="94"/>
      <c r="AD3626" s="94">
        <f>SUM(AD3624:AD3625)</f>
        <v>2015675</v>
      </c>
      <c r="AE3626" s="94">
        <f>SUM(AE3624:AE3625)</f>
        <v>2015675</v>
      </c>
      <c r="AF3626" s="94"/>
      <c r="AG3626" s="94">
        <f>SUM(AG3624:AG3625)</f>
        <v>1078200</v>
      </c>
      <c r="AH3626" s="94"/>
    </row>
    <row r="3627" spans="1:34" s="74" customFormat="1" x14ac:dyDescent="0.55000000000000004">
      <c r="A3627" s="108" t="s">
        <v>5085</v>
      </c>
      <c r="B3627" s="109">
        <v>1541</v>
      </c>
      <c r="C3627" s="102">
        <v>9001</v>
      </c>
      <c r="D3627" s="90" t="s">
        <v>5086</v>
      </c>
      <c r="E3627" s="102" t="s">
        <v>34</v>
      </c>
      <c r="F3627" s="102">
        <v>22768</v>
      </c>
      <c r="G3627" s="102">
        <v>1</v>
      </c>
      <c r="H3627" s="102">
        <v>0</v>
      </c>
      <c r="I3627" s="98">
        <v>0</v>
      </c>
      <c r="J3627" s="102" t="s">
        <v>38</v>
      </c>
      <c r="K3627" s="94">
        <f>((G3627*400)+(H3627*100))+I3627</f>
        <v>400</v>
      </c>
      <c r="L3627" s="94">
        <v>600</v>
      </c>
      <c r="M3627" s="94">
        <f>K3627*L3627</f>
        <v>240000</v>
      </c>
      <c r="N3627" s="102">
        <v>1</v>
      </c>
      <c r="O3627" s="111" t="s">
        <v>5083</v>
      </c>
      <c r="P3627" s="96">
        <v>3570800349962</v>
      </c>
      <c r="Q3627" s="111" t="s">
        <v>5084</v>
      </c>
      <c r="R3627" s="111" t="s">
        <v>5087</v>
      </c>
      <c r="S3627" s="97" t="s">
        <v>5086</v>
      </c>
      <c r="T3627" s="102"/>
      <c r="U3627" s="102"/>
      <c r="V3627" s="102"/>
      <c r="W3627" s="94"/>
      <c r="X3627" s="98"/>
      <c r="Y3627" s="94"/>
      <c r="Z3627" s="94"/>
      <c r="AA3627" s="89"/>
      <c r="AB3627" s="89"/>
      <c r="AC3627" s="94"/>
      <c r="AD3627" s="94">
        <f>IF(AND(AC3627="",M3627=""),0,IF((AC3627=""),M3627,IF((M3627=""),AC3627,AC3627+M3627)))</f>
        <v>240000</v>
      </c>
      <c r="AE3627" s="94">
        <f>IF( (X3627=""),AD3627*1,AD3627*(X3627/100) )</f>
        <v>240000</v>
      </c>
      <c r="AF3627" s="94">
        <v>50000000</v>
      </c>
      <c r="AG3627" s="94">
        <f>IF((AF3627-AE3627) &gt; 1,0,IF((AF3627-AE3627)&lt;0,AE3627-AF3627,AF3627-AE3627))</f>
        <v>0</v>
      </c>
      <c r="AH3627" s="94">
        <v>0.01</v>
      </c>
    </row>
    <row r="3628" spans="1:34" s="73" customFormat="1" x14ac:dyDescent="0.55000000000000004">
      <c r="A3628" s="108"/>
      <c r="B3628" s="109"/>
      <c r="C3628" s="102"/>
      <c r="D3628" s="90"/>
      <c r="E3628" s="102"/>
      <c r="F3628" s="102"/>
      <c r="G3628" s="102"/>
      <c r="H3628" s="102"/>
      <c r="I3628" s="98"/>
      <c r="J3628" s="102"/>
      <c r="K3628" s="94"/>
      <c r="L3628" s="94" t="s">
        <v>63</v>
      </c>
      <c r="M3628" s="94">
        <f>SUM(M3627:M3627)</f>
        <v>240000</v>
      </c>
      <c r="N3628" s="102"/>
      <c r="O3628" s="111"/>
      <c r="P3628" s="96"/>
      <c r="Q3628" s="111"/>
      <c r="R3628" s="111"/>
      <c r="S3628" s="97"/>
      <c r="T3628" s="102"/>
      <c r="U3628" s="102"/>
      <c r="V3628" s="102"/>
      <c r="W3628" s="94"/>
      <c r="X3628" s="98"/>
      <c r="Y3628" s="94"/>
      <c r="Z3628" s="94"/>
      <c r="AA3628" s="89"/>
      <c r="AB3628" s="89"/>
      <c r="AC3628" s="94"/>
      <c r="AD3628" s="94">
        <f>SUM(AD3627:AD3627)</f>
        <v>240000</v>
      </c>
      <c r="AE3628" s="94">
        <f>SUM(AE3627:AE3627)</f>
        <v>240000</v>
      </c>
      <c r="AF3628" s="94"/>
      <c r="AG3628" s="94">
        <f>SUM(AG3627:AG3627)</f>
        <v>0</v>
      </c>
      <c r="AH3628" s="94"/>
    </row>
    <row r="3629" spans="1:34" s="73" customFormat="1" x14ac:dyDescent="0.55000000000000004">
      <c r="A3629" s="108" t="s">
        <v>5088</v>
      </c>
      <c r="B3629" s="109">
        <v>1542</v>
      </c>
      <c r="C3629" s="102">
        <v>10408</v>
      </c>
      <c r="D3629" s="90" t="s">
        <v>5089</v>
      </c>
      <c r="E3629" s="207" t="s">
        <v>67</v>
      </c>
      <c r="F3629" s="102">
        <v>1878</v>
      </c>
      <c r="G3629" s="102">
        <v>7</v>
      </c>
      <c r="H3629" s="102">
        <v>3</v>
      </c>
      <c r="I3629" s="98">
        <v>16</v>
      </c>
      <c r="J3629" s="102" t="s">
        <v>38</v>
      </c>
      <c r="K3629" s="94">
        <f>((G3629*400)+(H3629*100))+I3629</f>
        <v>3116</v>
      </c>
      <c r="L3629" s="94">
        <v>1350</v>
      </c>
      <c r="M3629" s="94">
        <f>K3629*L3629</f>
        <v>4206600</v>
      </c>
      <c r="N3629" s="102"/>
      <c r="O3629" s="111"/>
      <c r="P3629" s="96"/>
      <c r="Q3629" s="111"/>
      <c r="R3629" s="111"/>
      <c r="S3629" s="97"/>
      <c r="T3629" s="102"/>
      <c r="U3629" s="102"/>
      <c r="V3629" s="102"/>
      <c r="W3629" s="94"/>
      <c r="X3629" s="98"/>
      <c r="Y3629" s="94"/>
      <c r="Z3629" s="94"/>
      <c r="AA3629" s="89"/>
      <c r="AB3629" s="89"/>
      <c r="AC3629" s="94"/>
      <c r="AD3629" s="94">
        <f>IF(AND(AC3629="",M3629=""),0,IF((AC3629=""),M3629,IF((M3629=""),AC3629,AC3629+M3629)))</f>
        <v>4206600</v>
      </c>
      <c r="AE3629" s="94">
        <f>IF( (X3629=""),AD3629*1,AD3629*(X3629/100) )</f>
        <v>4206600</v>
      </c>
      <c r="AF3629" s="94">
        <v>0</v>
      </c>
      <c r="AG3629" s="94">
        <f>IF((AF3629-AE3629) &gt; 1,0,IF((AF3629-AE3629)&lt;0,AE3629-AF3629,AF3629-AE3629))</f>
        <v>4206600</v>
      </c>
      <c r="AH3629" s="94">
        <v>0.01</v>
      </c>
    </row>
    <row r="3630" spans="1:34" s="73" customFormat="1" x14ac:dyDescent="0.55000000000000004">
      <c r="A3630" s="108"/>
      <c r="B3630" s="109">
        <v>1543</v>
      </c>
      <c r="C3630" s="102">
        <v>10386</v>
      </c>
      <c r="D3630" s="90" t="s">
        <v>5090</v>
      </c>
      <c r="E3630" s="207" t="s">
        <v>67</v>
      </c>
      <c r="F3630" s="102">
        <v>2264</v>
      </c>
      <c r="G3630" s="102">
        <v>4</v>
      </c>
      <c r="H3630" s="102">
        <v>3</v>
      </c>
      <c r="I3630" s="98">
        <v>55</v>
      </c>
      <c r="J3630" s="102" t="s">
        <v>38</v>
      </c>
      <c r="K3630" s="94">
        <f>((G3630*400)+(H3630*100))+I3630</f>
        <v>1955</v>
      </c>
      <c r="L3630" s="94">
        <v>375</v>
      </c>
      <c r="M3630" s="94">
        <f>K3630*L3630</f>
        <v>733125</v>
      </c>
      <c r="N3630" s="102"/>
      <c r="O3630" s="111"/>
      <c r="P3630" s="96"/>
      <c r="Q3630" s="111"/>
      <c r="R3630" s="111"/>
      <c r="S3630" s="97"/>
      <c r="T3630" s="102"/>
      <c r="U3630" s="102"/>
      <c r="V3630" s="102"/>
      <c r="W3630" s="94"/>
      <c r="X3630" s="98"/>
      <c r="Y3630" s="94"/>
      <c r="Z3630" s="94"/>
      <c r="AA3630" s="89"/>
      <c r="AB3630" s="89"/>
      <c r="AC3630" s="94"/>
      <c r="AD3630" s="94">
        <f>IF(AND(AC3630="",M3630=""),0,IF((AC3630=""),M3630,IF((M3630=""),AC3630,AC3630+M3630)))</f>
        <v>733125</v>
      </c>
      <c r="AE3630" s="94">
        <f>IF( (X3630=""),AD3630*1,AD3630*(X3630/100) )</f>
        <v>733125</v>
      </c>
      <c r="AF3630" s="94">
        <v>0</v>
      </c>
      <c r="AG3630" s="94">
        <f>IF((AF3630-AE3630) &gt; 1,0,IF((AF3630-AE3630)&lt;0,AE3630-AF3630,AF3630-AE3630))</f>
        <v>733125</v>
      </c>
      <c r="AH3630" s="94">
        <v>0.01</v>
      </c>
    </row>
    <row r="3631" spans="1:34" s="73" customFormat="1" x14ac:dyDescent="0.55000000000000004">
      <c r="A3631" s="108"/>
      <c r="B3631" s="109"/>
      <c r="C3631" s="102"/>
      <c r="D3631" s="90"/>
      <c r="E3631" s="102"/>
      <c r="F3631" s="102"/>
      <c r="G3631" s="102"/>
      <c r="H3631" s="102"/>
      <c r="I3631" s="98"/>
      <c r="J3631" s="102"/>
      <c r="K3631" s="94"/>
      <c r="L3631" s="94" t="s">
        <v>63</v>
      </c>
      <c r="M3631" s="94">
        <f>SUM(M3629:M3630)</f>
        <v>4939725</v>
      </c>
      <c r="N3631" s="102"/>
      <c r="O3631" s="111"/>
      <c r="P3631" s="96"/>
      <c r="Q3631" s="111"/>
      <c r="R3631" s="111"/>
      <c r="S3631" s="97"/>
      <c r="T3631" s="102"/>
      <c r="U3631" s="102"/>
      <c r="V3631" s="102"/>
      <c r="W3631" s="94"/>
      <c r="X3631" s="98"/>
      <c r="Y3631" s="94"/>
      <c r="Z3631" s="94"/>
      <c r="AA3631" s="89"/>
      <c r="AB3631" s="89"/>
      <c r="AC3631" s="94"/>
      <c r="AD3631" s="94">
        <f>SUM(AD3629:AD3630)</f>
        <v>4939725</v>
      </c>
      <c r="AE3631" s="94">
        <f>SUM(AE3629:AE3630)</f>
        <v>4939725</v>
      </c>
      <c r="AF3631" s="94"/>
      <c r="AG3631" s="94">
        <f>SUM(AG3629:AG3630)</f>
        <v>4939725</v>
      </c>
      <c r="AH3631" s="94"/>
    </row>
    <row r="3632" spans="1:34" s="73" customFormat="1" x14ac:dyDescent="0.55000000000000004">
      <c r="A3632" s="108" t="s">
        <v>5093</v>
      </c>
      <c r="B3632" s="109">
        <v>1544</v>
      </c>
      <c r="C3632" s="102">
        <v>5168</v>
      </c>
      <c r="D3632" s="90" t="s">
        <v>5094</v>
      </c>
      <c r="E3632" s="102" t="s">
        <v>34</v>
      </c>
      <c r="F3632" s="102">
        <v>19664</v>
      </c>
      <c r="G3632" s="102">
        <v>27</v>
      </c>
      <c r="H3632" s="102">
        <v>0</v>
      </c>
      <c r="I3632" s="98">
        <v>85.4</v>
      </c>
      <c r="J3632" s="102" t="s">
        <v>38</v>
      </c>
      <c r="K3632" s="94">
        <f t="shared" ref="K3632:K3637" si="343">((G3632*400)+(H3632*100))+I3632</f>
        <v>10885.4</v>
      </c>
      <c r="L3632" s="94">
        <v>275</v>
      </c>
      <c r="M3632" s="94">
        <f t="shared" ref="M3632:M3637" si="344">K3632*L3632</f>
        <v>2993485</v>
      </c>
      <c r="N3632" s="102"/>
      <c r="O3632" s="111"/>
      <c r="P3632" s="96"/>
      <c r="Q3632" s="111"/>
      <c r="R3632" s="111"/>
      <c r="S3632" s="97"/>
      <c r="T3632" s="102"/>
      <c r="U3632" s="102"/>
      <c r="V3632" s="102"/>
      <c r="W3632" s="94"/>
      <c r="X3632" s="98"/>
      <c r="Y3632" s="94"/>
      <c r="Z3632" s="94"/>
      <c r="AA3632" s="89"/>
      <c r="AB3632" s="89"/>
      <c r="AC3632" s="94"/>
      <c r="AD3632" s="94">
        <f>IF(AND(AC3632="",M3632=""),0,IF((AC3632=""),M3632,IF((M3632=""),AC3632,AC3632+M3632)))</f>
        <v>2993485</v>
      </c>
      <c r="AE3632" s="94">
        <f>IF( (X3632=""),AD3632*1,AD3632*(X3632/100) )</f>
        <v>2993485</v>
      </c>
      <c r="AF3632" s="94">
        <v>50000000</v>
      </c>
      <c r="AG3632" s="94">
        <f>IF((AF3632-AE3632) &gt; 1,0,IF((AF3632-AE3632)&lt;0,AE3632-AF3632,AF3632-AE3632))</f>
        <v>0</v>
      </c>
      <c r="AH3632" s="94">
        <v>0.01</v>
      </c>
    </row>
    <row r="3633" spans="1:34" s="73" customFormat="1" x14ac:dyDescent="0.55000000000000004">
      <c r="A3633" s="108"/>
      <c r="B3633" s="109">
        <v>1545</v>
      </c>
      <c r="C3633" s="102">
        <v>5175</v>
      </c>
      <c r="D3633" s="90" t="s">
        <v>5095</v>
      </c>
      <c r="E3633" s="102" t="s">
        <v>34</v>
      </c>
      <c r="F3633" s="102">
        <v>19673</v>
      </c>
      <c r="G3633" s="102">
        <v>17</v>
      </c>
      <c r="H3633" s="102">
        <v>0</v>
      </c>
      <c r="I3633" s="98">
        <v>73.900000000000006</v>
      </c>
      <c r="J3633" s="102" t="s">
        <v>15711</v>
      </c>
      <c r="K3633" s="94">
        <f t="shared" si="343"/>
        <v>6873.9</v>
      </c>
      <c r="L3633" s="94">
        <v>225</v>
      </c>
      <c r="M3633" s="94">
        <f t="shared" si="344"/>
        <v>1546627.5</v>
      </c>
      <c r="N3633" s="102"/>
      <c r="O3633" s="111"/>
      <c r="P3633" s="96"/>
      <c r="Q3633" s="111"/>
      <c r="R3633" s="111"/>
      <c r="S3633" s="97"/>
      <c r="T3633" s="102"/>
      <c r="U3633" s="102"/>
      <c r="V3633" s="102"/>
      <c r="W3633" s="94"/>
      <c r="X3633" s="98"/>
      <c r="Y3633" s="94"/>
      <c r="Z3633" s="94"/>
      <c r="AA3633" s="89"/>
      <c r="AB3633" s="89"/>
      <c r="AC3633" s="94"/>
      <c r="AD3633" s="94">
        <f>IF(AND(AC3633="",M3633=""),0,IF((AC3633=""),M3633,IF((M3633=""),AC3633,AC3633+M3633)))</f>
        <v>1546627.5</v>
      </c>
      <c r="AE3633" s="94">
        <f>IF( (X3633=""),AD3633*1,AD3633*(X3633/100) )</f>
        <v>1546627.5</v>
      </c>
      <c r="AF3633" s="94">
        <v>0</v>
      </c>
      <c r="AG3633" s="94">
        <f>IF((AF3633-AE3633) &gt; 1,0,IF((AF3633-AE3633)&lt;0,AE3633-AF3633,AF3633-AE3633))</f>
        <v>1546627.5</v>
      </c>
      <c r="AH3633" s="94">
        <v>0.3</v>
      </c>
    </row>
    <row r="3634" spans="1:34" s="73" customFormat="1" x14ac:dyDescent="0.55000000000000004">
      <c r="A3634" s="108"/>
      <c r="B3634" s="109"/>
      <c r="C3634" s="102"/>
      <c r="D3634" s="90"/>
      <c r="E3634" s="102"/>
      <c r="F3634" s="102"/>
      <c r="G3634" s="102">
        <v>5</v>
      </c>
      <c r="H3634" s="102">
        <v>0</v>
      </c>
      <c r="I3634" s="98">
        <v>0</v>
      </c>
      <c r="J3634" s="102" t="s">
        <v>38</v>
      </c>
      <c r="K3634" s="94">
        <f t="shared" si="343"/>
        <v>2000</v>
      </c>
      <c r="L3634" s="94">
        <v>225</v>
      </c>
      <c r="M3634" s="94">
        <f t="shared" si="344"/>
        <v>450000</v>
      </c>
      <c r="N3634" s="102"/>
      <c r="O3634" s="111"/>
      <c r="P3634" s="96"/>
      <c r="Q3634" s="111"/>
      <c r="R3634" s="111"/>
      <c r="S3634" s="97"/>
      <c r="T3634" s="102"/>
      <c r="U3634" s="102"/>
      <c r="V3634" s="102"/>
      <c r="W3634" s="94"/>
      <c r="X3634" s="98"/>
      <c r="Y3634" s="94"/>
      <c r="Z3634" s="94"/>
      <c r="AA3634" s="89"/>
      <c r="AB3634" s="89"/>
      <c r="AC3634" s="94"/>
      <c r="AD3634" s="94"/>
      <c r="AE3634" s="94"/>
      <c r="AF3634" s="94">
        <v>50000000</v>
      </c>
      <c r="AG3634" s="94"/>
      <c r="AH3634" s="94"/>
    </row>
    <row r="3635" spans="1:34" s="73" customFormat="1" x14ac:dyDescent="0.55000000000000004">
      <c r="A3635" s="108"/>
      <c r="B3635" s="109">
        <v>1546</v>
      </c>
      <c r="C3635" s="102">
        <v>5121</v>
      </c>
      <c r="D3635" s="90" t="s">
        <v>5096</v>
      </c>
      <c r="E3635" s="102" t="s">
        <v>34</v>
      </c>
      <c r="F3635" s="102">
        <v>19689</v>
      </c>
      <c r="G3635" s="102">
        <v>4</v>
      </c>
      <c r="H3635" s="102">
        <v>2</v>
      </c>
      <c r="I3635" s="98">
        <v>66.8</v>
      </c>
      <c r="J3635" s="102" t="s">
        <v>38</v>
      </c>
      <c r="K3635" s="94">
        <f t="shared" si="343"/>
        <v>1866.8</v>
      </c>
      <c r="L3635" s="94">
        <v>1350</v>
      </c>
      <c r="M3635" s="94">
        <f t="shared" si="344"/>
        <v>2520180</v>
      </c>
      <c r="N3635" s="102"/>
      <c r="O3635" s="111" t="s">
        <v>5091</v>
      </c>
      <c r="P3635" s="96"/>
      <c r="Q3635" s="111" t="s">
        <v>5092</v>
      </c>
      <c r="R3635" s="111" t="s">
        <v>5097</v>
      </c>
      <c r="S3635" s="97" t="s">
        <v>5096</v>
      </c>
      <c r="T3635" s="102"/>
      <c r="U3635" s="102"/>
      <c r="V3635" s="102"/>
      <c r="W3635" s="94"/>
      <c r="X3635" s="98"/>
      <c r="Y3635" s="94"/>
      <c r="Z3635" s="94"/>
      <c r="AA3635" s="89"/>
      <c r="AB3635" s="89"/>
      <c r="AC3635" s="94"/>
      <c r="AD3635" s="94">
        <f>IF(AND(AC3635="",M3635=""),0,IF((AC3635=""),M3635,IF((M3635=""),AC3635,AC3635+M3635)))</f>
        <v>2520180</v>
      </c>
      <c r="AE3635" s="94">
        <f>IF( (X3635=""),AD3635*1,AD3635*(X3635/100) )</f>
        <v>2520180</v>
      </c>
      <c r="AF3635" s="94">
        <v>50000000</v>
      </c>
      <c r="AG3635" s="94">
        <f>IF((AF3635-AE3635) &gt; 1,0,IF((AF3635-AE3635)&lt;0,AE3635-AF3635,AF3635-AE3635))</f>
        <v>0</v>
      </c>
      <c r="AH3635" s="94">
        <v>0.01</v>
      </c>
    </row>
    <row r="3636" spans="1:34" s="73" customFormat="1" x14ac:dyDescent="0.55000000000000004">
      <c r="A3636" s="108"/>
      <c r="B3636" s="109">
        <v>1547</v>
      </c>
      <c r="C3636" s="102">
        <v>5155</v>
      </c>
      <c r="D3636" s="90" t="s">
        <v>5098</v>
      </c>
      <c r="E3636" s="102" t="s">
        <v>34</v>
      </c>
      <c r="F3636" s="102">
        <v>19692</v>
      </c>
      <c r="G3636" s="102">
        <v>33</v>
      </c>
      <c r="H3636" s="102">
        <v>2</v>
      </c>
      <c r="I3636" s="98">
        <v>62.3</v>
      </c>
      <c r="J3636" s="102" t="s">
        <v>15711</v>
      </c>
      <c r="K3636" s="94">
        <f t="shared" si="343"/>
        <v>13462.3</v>
      </c>
      <c r="L3636" s="94">
        <v>225</v>
      </c>
      <c r="M3636" s="94">
        <f t="shared" si="344"/>
        <v>3029017.5</v>
      </c>
      <c r="N3636" s="102"/>
      <c r="O3636" s="111"/>
      <c r="P3636" s="96"/>
      <c r="Q3636" s="111"/>
      <c r="R3636" s="111"/>
      <c r="S3636" s="97"/>
      <c r="T3636" s="102"/>
      <c r="U3636" s="102"/>
      <c r="V3636" s="102"/>
      <c r="W3636" s="94"/>
      <c r="X3636" s="98"/>
      <c r="Y3636" s="94"/>
      <c r="Z3636" s="94"/>
      <c r="AA3636" s="89"/>
      <c r="AB3636" s="89"/>
      <c r="AC3636" s="94"/>
      <c r="AD3636" s="94">
        <f>IF(AND(AC3636="",M3636=""),0,IF((AC3636=""),M3636,IF((M3636=""),AC3636,AC3636+M3636)))</f>
        <v>3029017.5</v>
      </c>
      <c r="AE3636" s="94">
        <f>IF( (X3636=""),AD3636*1,AD3636*(X3636/100) )</f>
        <v>3029017.5</v>
      </c>
      <c r="AF3636" s="94">
        <v>0</v>
      </c>
      <c r="AG3636" s="94">
        <f>IF((AF3636-AE3636) &gt; 1,0,IF((AF3636-AE3636)&lt;0,AE3636-AF3636,AF3636-AE3636))</f>
        <v>3029017.5</v>
      </c>
      <c r="AH3636" s="94">
        <v>0.3</v>
      </c>
    </row>
    <row r="3637" spans="1:34" s="73" customFormat="1" x14ac:dyDescent="0.55000000000000004">
      <c r="A3637" s="108"/>
      <c r="B3637" s="109">
        <v>1548</v>
      </c>
      <c r="C3637" s="102">
        <v>5158</v>
      </c>
      <c r="D3637" s="90" t="s">
        <v>5099</v>
      </c>
      <c r="E3637" s="102" t="s">
        <v>34</v>
      </c>
      <c r="F3637" s="102">
        <v>19695</v>
      </c>
      <c r="G3637" s="102">
        <v>23</v>
      </c>
      <c r="H3637" s="102">
        <v>3</v>
      </c>
      <c r="I3637" s="98">
        <v>13</v>
      </c>
      <c r="J3637" s="102" t="s">
        <v>15711</v>
      </c>
      <c r="K3637" s="94">
        <f t="shared" si="343"/>
        <v>9513</v>
      </c>
      <c r="L3637" s="94">
        <v>375</v>
      </c>
      <c r="M3637" s="94">
        <f t="shared" si="344"/>
        <v>3567375</v>
      </c>
      <c r="N3637" s="102"/>
      <c r="O3637" s="111"/>
      <c r="P3637" s="96"/>
      <c r="Q3637" s="111"/>
      <c r="R3637" s="111"/>
      <c r="S3637" s="97"/>
      <c r="T3637" s="102"/>
      <c r="U3637" s="102"/>
      <c r="V3637" s="102"/>
      <c r="W3637" s="94"/>
      <c r="X3637" s="98"/>
      <c r="Y3637" s="94"/>
      <c r="Z3637" s="94"/>
      <c r="AA3637" s="89"/>
      <c r="AB3637" s="89"/>
      <c r="AC3637" s="94"/>
      <c r="AD3637" s="94">
        <f>IF(AND(AC3637="",M3637=""),0,IF((AC3637=""),M3637,IF((M3637=""),AC3637,AC3637+M3637)))</f>
        <v>3567375</v>
      </c>
      <c r="AE3637" s="94">
        <f>IF( (X3637=""),AD3637*1,AD3637*(X3637/100) )</f>
        <v>3567375</v>
      </c>
      <c r="AF3637" s="94">
        <v>0</v>
      </c>
      <c r="AG3637" s="94">
        <f>IF((AF3637-AE3637) &gt; 1,0,IF((AF3637-AE3637)&lt;0,AE3637-AF3637,AF3637-AE3637))</f>
        <v>3567375</v>
      </c>
      <c r="AH3637" s="94">
        <v>0.3</v>
      </c>
    </row>
    <row r="3638" spans="1:34" s="73" customFormat="1" x14ac:dyDescent="0.55000000000000004">
      <c r="A3638" s="108"/>
      <c r="B3638" s="109"/>
      <c r="C3638" s="102"/>
      <c r="D3638" s="90"/>
      <c r="E3638" s="102"/>
      <c r="F3638" s="102"/>
      <c r="G3638" s="102"/>
      <c r="H3638" s="102"/>
      <c r="I3638" s="98"/>
      <c r="J3638" s="102"/>
      <c r="K3638" s="94"/>
      <c r="L3638" s="94" t="s">
        <v>63</v>
      </c>
      <c r="M3638" s="94">
        <f>SUM(M3632:M3637)</f>
        <v>14106685</v>
      </c>
      <c r="N3638" s="102"/>
      <c r="O3638" s="111"/>
      <c r="P3638" s="96"/>
      <c r="Q3638" s="111"/>
      <c r="R3638" s="111"/>
      <c r="S3638" s="97"/>
      <c r="T3638" s="102"/>
      <c r="U3638" s="102"/>
      <c r="V3638" s="102"/>
      <c r="W3638" s="94"/>
      <c r="X3638" s="98"/>
      <c r="Y3638" s="94"/>
      <c r="Z3638" s="94"/>
      <c r="AA3638" s="89"/>
      <c r="AB3638" s="89"/>
      <c r="AC3638" s="94"/>
      <c r="AD3638" s="94">
        <f>SUM(AD3632:AD3637)</f>
        <v>13656685</v>
      </c>
      <c r="AE3638" s="94">
        <f>SUM(AE3632:AE3637)</f>
        <v>13656685</v>
      </c>
      <c r="AF3638" s="94"/>
      <c r="AG3638" s="94">
        <f>SUM(AG3632:AG3637)</f>
        <v>8143020</v>
      </c>
      <c r="AH3638" s="94"/>
    </row>
    <row r="3639" spans="1:34" s="99" customFormat="1" x14ac:dyDescent="0.55000000000000004">
      <c r="A3639" s="107" t="s">
        <v>5102</v>
      </c>
      <c r="B3639" s="102">
        <v>1549</v>
      </c>
      <c r="C3639" s="102">
        <v>9643</v>
      </c>
      <c r="D3639" s="90" t="s">
        <v>5103</v>
      </c>
      <c r="E3639" s="102" t="s">
        <v>34</v>
      </c>
      <c r="F3639" s="102">
        <v>23590</v>
      </c>
      <c r="G3639" s="102">
        <v>1</v>
      </c>
      <c r="H3639" s="102">
        <v>3</v>
      </c>
      <c r="I3639" s="98">
        <v>71</v>
      </c>
      <c r="J3639" s="102" t="s">
        <v>35</v>
      </c>
      <c r="K3639" s="94">
        <f>((G3639*400)+(H3639*100))+I3639</f>
        <v>771</v>
      </c>
      <c r="L3639" s="94">
        <v>2175</v>
      </c>
      <c r="M3639" s="94">
        <f>K3639*L3639</f>
        <v>1676925</v>
      </c>
      <c r="N3639" s="102">
        <v>1</v>
      </c>
      <c r="O3639" s="111" t="s">
        <v>5100</v>
      </c>
      <c r="P3639" s="96"/>
      <c r="Q3639" s="111" t="s">
        <v>5101</v>
      </c>
      <c r="R3639" s="111" t="s">
        <v>5104</v>
      </c>
      <c r="S3639" s="97"/>
      <c r="T3639" s="102" t="s">
        <v>73</v>
      </c>
      <c r="U3639" s="102" t="s">
        <v>45</v>
      </c>
      <c r="V3639" s="102" t="s">
        <v>46</v>
      </c>
      <c r="W3639" s="94">
        <v>48</v>
      </c>
      <c r="X3639" s="98">
        <v>5.35</v>
      </c>
      <c r="Y3639" s="94">
        <v>6600</v>
      </c>
      <c r="Z3639" s="94">
        <f t="shared" ref="Z3639:Z3654" si="345">W3639*Y3639</f>
        <v>316800</v>
      </c>
      <c r="AA3639" s="89">
        <v>7</v>
      </c>
      <c r="AB3639" s="89">
        <v>7</v>
      </c>
      <c r="AC3639" s="94">
        <f>(Z3639*(100-AB3639))/100</f>
        <v>294624</v>
      </c>
      <c r="AD3639" s="94">
        <f>IF(AND(AC3639="",M3639=""),0,IF((AC3639=""),M3639, IF( (M3639=""),AC3639,SUM(AC3639:AC3654)+M3639)))</f>
        <v>7213819.5</v>
      </c>
      <c r="AE3639" s="94">
        <f t="shared" ref="AE3639:AE3654" si="346">IF( (X3639=""),AD3639*1,AD3639*(X3639/100) )</f>
        <v>385939.34324999998</v>
      </c>
      <c r="AF3639" s="94">
        <v>0</v>
      </c>
      <c r="AG3639" s="94">
        <f t="shared" ref="AG3639:AG3654" si="347">IF((AF3639-AE3639) &gt; 1,0,IF((AF3639-AE3639)&lt;0,AE3639-AF3639,AF3639-AE3639))</f>
        <v>385939.34324999998</v>
      </c>
      <c r="AH3639" s="94">
        <v>0.3</v>
      </c>
    </row>
    <row r="3640" spans="1:34" s="99" customFormat="1" x14ac:dyDescent="0.55000000000000004">
      <c r="A3640" s="107"/>
      <c r="B3640" s="102"/>
      <c r="C3640" s="102"/>
      <c r="D3640" s="90"/>
      <c r="E3640" s="102"/>
      <c r="F3640" s="102"/>
      <c r="G3640" s="102"/>
      <c r="H3640" s="102"/>
      <c r="I3640" s="98"/>
      <c r="J3640" s="102"/>
      <c r="K3640" s="94"/>
      <c r="L3640" s="94"/>
      <c r="M3640" s="94"/>
      <c r="N3640" s="102">
        <v>2</v>
      </c>
      <c r="O3640" s="111" t="s">
        <v>5100</v>
      </c>
      <c r="P3640" s="96"/>
      <c r="Q3640" s="111" t="s">
        <v>5101</v>
      </c>
      <c r="R3640" s="111" t="s">
        <v>5104</v>
      </c>
      <c r="S3640" s="97"/>
      <c r="T3640" s="102" t="s">
        <v>73</v>
      </c>
      <c r="U3640" s="102" t="s">
        <v>45</v>
      </c>
      <c r="V3640" s="102" t="s">
        <v>46</v>
      </c>
      <c r="W3640" s="94">
        <v>48</v>
      </c>
      <c r="X3640" s="98">
        <v>5.35</v>
      </c>
      <c r="Y3640" s="94">
        <v>6600</v>
      </c>
      <c r="Z3640" s="94">
        <f t="shared" si="345"/>
        <v>316800</v>
      </c>
      <c r="AA3640" s="89">
        <v>7</v>
      </c>
      <c r="AB3640" s="89">
        <v>7</v>
      </c>
      <c r="AC3640" s="94">
        <f t="shared" ref="AC3640:AC3654" si="348">(Z3640*(100-AB3640))/100</f>
        <v>294624</v>
      </c>
      <c r="AD3640" s="94">
        <f>IF(AND(AC3640="",M3639=""),0,IF((AC3640=""),M3639, IF( (M3639=""),AC3640,SUM(AC3639:AC3654)+M3639)))</f>
        <v>7213819.5</v>
      </c>
      <c r="AE3640" s="94">
        <f t="shared" si="346"/>
        <v>385939.34324999998</v>
      </c>
      <c r="AF3640" s="94">
        <v>0</v>
      </c>
      <c r="AG3640" s="94">
        <f t="shared" si="347"/>
        <v>385939.34324999998</v>
      </c>
      <c r="AH3640" s="94">
        <v>0.3</v>
      </c>
    </row>
    <row r="3641" spans="1:34" s="99" customFormat="1" x14ac:dyDescent="0.55000000000000004">
      <c r="A3641" s="107"/>
      <c r="B3641" s="102"/>
      <c r="C3641" s="102"/>
      <c r="D3641" s="90"/>
      <c r="E3641" s="102"/>
      <c r="F3641" s="102"/>
      <c r="G3641" s="102"/>
      <c r="H3641" s="102"/>
      <c r="I3641" s="98"/>
      <c r="J3641" s="102"/>
      <c r="K3641" s="94"/>
      <c r="L3641" s="94"/>
      <c r="M3641" s="94"/>
      <c r="N3641" s="102">
        <v>3</v>
      </c>
      <c r="O3641" s="111" t="s">
        <v>5100</v>
      </c>
      <c r="P3641" s="96"/>
      <c r="Q3641" s="111" t="s">
        <v>5101</v>
      </c>
      <c r="R3641" s="111" t="s">
        <v>5104</v>
      </c>
      <c r="S3641" s="97"/>
      <c r="T3641" s="102" t="s">
        <v>73</v>
      </c>
      <c r="U3641" s="102" t="s">
        <v>45</v>
      </c>
      <c r="V3641" s="102" t="s">
        <v>46</v>
      </c>
      <c r="W3641" s="94">
        <v>48</v>
      </c>
      <c r="X3641" s="98">
        <v>5.35</v>
      </c>
      <c r="Y3641" s="94">
        <v>6600</v>
      </c>
      <c r="Z3641" s="94">
        <f t="shared" si="345"/>
        <v>316800</v>
      </c>
      <c r="AA3641" s="89">
        <v>7</v>
      </c>
      <c r="AB3641" s="89">
        <v>7</v>
      </c>
      <c r="AC3641" s="94">
        <f t="shared" si="348"/>
        <v>294624</v>
      </c>
      <c r="AD3641" s="94">
        <f>IF(AND(AC3641="",M3639=""),0,IF((AC3641=""),M3639, IF( (M3639=""),AC3641,SUM(AC3639:AC3654)+M3639)))</f>
        <v>7213819.5</v>
      </c>
      <c r="AE3641" s="94">
        <f t="shared" si="346"/>
        <v>385939.34324999998</v>
      </c>
      <c r="AF3641" s="94">
        <v>0</v>
      </c>
      <c r="AG3641" s="94">
        <f t="shared" si="347"/>
        <v>385939.34324999998</v>
      </c>
      <c r="AH3641" s="94">
        <v>0.3</v>
      </c>
    </row>
    <row r="3642" spans="1:34" s="99" customFormat="1" x14ac:dyDescent="0.55000000000000004">
      <c r="A3642" s="107"/>
      <c r="B3642" s="102"/>
      <c r="C3642" s="102"/>
      <c r="D3642" s="90"/>
      <c r="E3642" s="102"/>
      <c r="F3642" s="102"/>
      <c r="G3642" s="102"/>
      <c r="H3642" s="102"/>
      <c r="I3642" s="98"/>
      <c r="J3642" s="102"/>
      <c r="K3642" s="94"/>
      <c r="L3642" s="94"/>
      <c r="M3642" s="94"/>
      <c r="N3642" s="102">
        <v>4</v>
      </c>
      <c r="O3642" s="111" t="s">
        <v>5100</v>
      </c>
      <c r="P3642" s="96"/>
      <c r="Q3642" s="111" t="s">
        <v>5101</v>
      </c>
      <c r="R3642" s="111" t="s">
        <v>5104</v>
      </c>
      <c r="S3642" s="97"/>
      <c r="T3642" s="102" t="s">
        <v>73</v>
      </c>
      <c r="U3642" s="102" t="s">
        <v>45</v>
      </c>
      <c r="V3642" s="102" t="s">
        <v>46</v>
      </c>
      <c r="W3642" s="94">
        <v>48</v>
      </c>
      <c r="X3642" s="98">
        <v>5.35</v>
      </c>
      <c r="Y3642" s="94">
        <v>6600</v>
      </c>
      <c r="Z3642" s="94">
        <f t="shared" si="345"/>
        <v>316800</v>
      </c>
      <c r="AA3642" s="89">
        <v>7</v>
      </c>
      <c r="AB3642" s="89">
        <v>7</v>
      </c>
      <c r="AC3642" s="94">
        <f t="shared" si="348"/>
        <v>294624</v>
      </c>
      <c r="AD3642" s="94">
        <f>IF(AND(AC3642="",M3639=""),0,IF((AC3642=""),M3639, IF( (M3639=""),AC3642,SUM(AC3639:AC3654)+M3639)))</f>
        <v>7213819.5</v>
      </c>
      <c r="AE3642" s="94">
        <f t="shared" si="346"/>
        <v>385939.34324999998</v>
      </c>
      <c r="AF3642" s="94">
        <v>0</v>
      </c>
      <c r="AG3642" s="94">
        <f t="shared" si="347"/>
        <v>385939.34324999998</v>
      </c>
      <c r="AH3642" s="94">
        <v>0.3</v>
      </c>
    </row>
    <row r="3643" spans="1:34" s="99" customFormat="1" x14ac:dyDescent="0.55000000000000004">
      <c r="A3643" s="107"/>
      <c r="B3643" s="102"/>
      <c r="C3643" s="102"/>
      <c r="D3643" s="90"/>
      <c r="E3643" s="102"/>
      <c r="F3643" s="102"/>
      <c r="G3643" s="102"/>
      <c r="H3643" s="102"/>
      <c r="I3643" s="98"/>
      <c r="J3643" s="102"/>
      <c r="K3643" s="94"/>
      <c r="L3643" s="94"/>
      <c r="M3643" s="94"/>
      <c r="N3643" s="102">
        <v>5</v>
      </c>
      <c r="O3643" s="111" t="s">
        <v>5100</v>
      </c>
      <c r="P3643" s="96"/>
      <c r="Q3643" s="111" t="s">
        <v>5101</v>
      </c>
      <c r="R3643" s="111" t="s">
        <v>5104</v>
      </c>
      <c r="S3643" s="97"/>
      <c r="T3643" s="102" t="s">
        <v>73</v>
      </c>
      <c r="U3643" s="102" t="s">
        <v>45</v>
      </c>
      <c r="V3643" s="102" t="s">
        <v>46</v>
      </c>
      <c r="W3643" s="94">
        <v>48</v>
      </c>
      <c r="X3643" s="98">
        <v>5.35</v>
      </c>
      <c r="Y3643" s="94">
        <v>6600</v>
      </c>
      <c r="Z3643" s="94">
        <f t="shared" si="345"/>
        <v>316800</v>
      </c>
      <c r="AA3643" s="89">
        <v>7</v>
      </c>
      <c r="AB3643" s="89">
        <v>7</v>
      </c>
      <c r="AC3643" s="94">
        <f t="shared" si="348"/>
        <v>294624</v>
      </c>
      <c r="AD3643" s="94">
        <f>IF(AND(AC3643="",M3639=""),0,IF((AC3643=""),M3639, IF( (M3639=""),AC3643,SUM(AC3639:AC3654)+M3639)))</f>
        <v>7213819.5</v>
      </c>
      <c r="AE3643" s="94">
        <f t="shared" si="346"/>
        <v>385939.34324999998</v>
      </c>
      <c r="AF3643" s="94">
        <v>0</v>
      </c>
      <c r="AG3643" s="94">
        <f t="shared" si="347"/>
        <v>385939.34324999998</v>
      </c>
      <c r="AH3643" s="94">
        <v>0.3</v>
      </c>
    </row>
    <row r="3644" spans="1:34" s="99" customFormat="1" x14ac:dyDescent="0.55000000000000004">
      <c r="A3644" s="107"/>
      <c r="B3644" s="102"/>
      <c r="C3644" s="102"/>
      <c r="D3644" s="90"/>
      <c r="E3644" s="102"/>
      <c r="F3644" s="102"/>
      <c r="G3644" s="102"/>
      <c r="H3644" s="102"/>
      <c r="I3644" s="98"/>
      <c r="J3644" s="102"/>
      <c r="K3644" s="94"/>
      <c r="L3644" s="94"/>
      <c r="M3644" s="94"/>
      <c r="N3644" s="102">
        <v>6</v>
      </c>
      <c r="O3644" s="111" t="s">
        <v>5100</v>
      </c>
      <c r="P3644" s="96"/>
      <c r="Q3644" s="111" t="s">
        <v>5101</v>
      </c>
      <c r="R3644" s="111" t="s">
        <v>5104</v>
      </c>
      <c r="S3644" s="97"/>
      <c r="T3644" s="102" t="s">
        <v>73</v>
      </c>
      <c r="U3644" s="102" t="s">
        <v>45</v>
      </c>
      <c r="V3644" s="102" t="s">
        <v>46</v>
      </c>
      <c r="W3644" s="94">
        <v>48</v>
      </c>
      <c r="X3644" s="98">
        <v>5.35</v>
      </c>
      <c r="Y3644" s="94">
        <v>6600</v>
      </c>
      <c r="Z3644" s="94">
        <f t="shared" si="345"/>
        <v>316800</v>
      </c>
      <c r="AA3644" s="89">
        <v>7</v>
      </c>
      <c r="AB3644" s="89">
        <v>7</v>
      </c>
      <c r="AC3644" s="94">
        <f t="shared" si="348"/>
        <v>294624</v>
      </c>
      <c r="AD3644" s="94">
        <f>IF(AND(AC3644="",M3639=""),0,IF((AC3644=""),M3639, IF( (M3639=""),AC3644,SUM(AC3639:AC3654)+M3639)))</f>
        <v>7213819.5</v>
      </c>
      <c r="AE3644" s="94">
        <f t="shared" si="346"/>
        <v>385939.34324999998</v>
      </c>
      <c r="AF3644" s="94">
        <v>0</v>
      </c>
      <c r="AG3644" s="94">
        <f t="shared" si="347"/>
        <v>385939.34324999998</v>
      </c>
      <c r="AH3644" s="94">
        <v>0.3</v>
      </c>
    </row>
    <row r="3645" spans="1:34" s="99" customFormat="1" x14ac:dyDescent="0.55000000000000004">
      <c r="A3645" s="107"/>
      <c r="B3645" s="102"/>
      <c r="C3645" s="102"/>
      <c r="D3645" s="90"/>
      <c r="E3645" s="102"/>
      <c r="F3645" s="102"/>
      <c r="G3645" s="102"/>
      <c r="H3645" s="102"/>
      <c r="I3645" s="98"/>
      <c r="J3645" s="102"/>
      <c r="K3645" s="94"/>
      <c r="L3645" s="94"/>
      <c r="M3645" s="94"/>
      <c r="N3645" s="102">
        <v>7</v>
      </c>
      <c r="O3645" s="111" t="s">
        <v>5100</v>
      </c>
      <c r="P3645" s="96"/>
      <c r="Q3645" s="111" t="s">
        <v>5101</v>
      </c>
      <c r="R3645" s="111" t="s">
        <v>5104</v>
      </c>
      <c r="S3645" s="97" t="s">
        <v>5105</v>
      </c>
      <c r="T3645" s="102" t="s">
        <v>51</v>
      </c>
      <c r="U3645" s="102" t="s">
        <v>45</v>
      </c>
      <c r="V3645" s="102" t="s">
        <v>75</v>
      </c>
      <c r="W3645" s="94">
        <v>173.24</v>
      </c>
      <c r="X3645" s="98">
        <v>19.309999999999999</v>
      </c>
      <c r="Y3645" s="94">
        <v>6750</v>
      </c>
      <c r="Z3645" s="94">
        <f t="shared" si="345"/>
        <v>1169370</v>
      </c>
      <c r="AA3645" s="89">
        <v>7</v>
      </c>
      <c r="AB3645" s="89">
        <v>7</v>
      </c>
      <c r="AC3645" s="94">
        <f t="shared" si="348"/>
        <v>1087514.1000000001</v>
      </c>
      <c r="AD3645" s="94">
        <f>IF(AND(AC3645="",M3639=""),0,IF((AC3645=""),M3639, IF( (M3639=""),AC3645,SUM(AC3639:AC3654)+M3639)))</f>
        <v>7213819.5</v>
      </c>
      <c r="AE3645" s="94">
        <f t="shared" si="346"/>
        <v>1392988.5454499999</v>
      </c>
      <c r="AF3645" s="94">
        <v>0</v>
      </c>
      <c r="AG3645" s="94">
        <f t="shared" si="347"/>
        <v>1392988.5454499999</v>
      </c>
      <c r="AH3645" s="94">
        <v>0.3</v>
      </c>
    </row>
    <row r="3646" spans="1:34" s="99" customFormat="1" x14ac:dyDescent="0.55000000000000004">
      <c r="A3646" s="107"/>
      <c r="B3646" s="102"/>
      <c r="C3646" s="102"/>
      <c r="D3646" s="90"/>
      <c r="E3646" s="102"/>
      <c r="F3646" s="102"/>
      <c r="G3646" s="102"/>
      <c r="H3646" s="102"/>
      <c r="I3646" s="98"/>
      <c r="J3646" s="102"/>
      <c r="K3646" s="94"/>
      <c r="L3646" s="94"/>
      <c r="M3646" s="94"/>
      <c r="N3646" s="102">
        <v>8</v>
      </c>
      <c r="O3646" s="111" t="s">
        <v>5100</v>
      </c>
      <c r="P3646" s="96"/>
      <c r="Q3646" s="111" t="s">
        <v>5101</v>
      </c>
      <c r="R3646" s="111" t="s">
        <v>5104</v>
      </c>
      <c r="S3646" s="97" t="s">
        <v>5106</v>
      </c>
      <c r="T3646" s="102" t="s">
        <v>73</v>
      </c>
      <c r="U3646" s="102" t="s">
        <v>45</v>
      </c>
      <c r="V3646" s="102" t="s">
        <v>75</v>
      </c>
      <c r="W3646" s="94">
        <v>51.8</v>
      </c>
      <c r="X3646" s="98">
        <v>5.77</v>
      </c>
      <c r="Y3646" s="94">
        <v>6600</v>
      </c>
      <c r="Z3646" s="94">
        <f t="shared" si="345"/>
        <v>341880</v>
      </c>
      <c r="AA3646" s="89">
        <v>7</v>
      </c>
      <c r="AB3646" s="89">
        <v>7</v>
      </c>
      <c r="AC3646" s="94">
        <f t="shared" si="348"/>
        <v>317948.40000000002</v>
      </c>
      <c r="AD3646" s="94">
        <f>IF(AND(AC3646="",M3639=""),0,IF((AC3646=""),M3639, IF( (M3639=""),AC3646,SUM(AC3639:AC3654)+M3639)))</f>
        <v>7213819.5</v>
      </c>
      <c r="AE3646" s="94">
        <f t="shared" si="346"/>
        <v>416237.38514999999</v>
      </c>
      <c r="AF3646" s="94">
        <v>0</v>
      </c>
      <c r="AG3646" s="94">
        <f t="shared" si="347"/>
        <v>416237.38514999999</v>
      </c>
      <c r="AH3646" s="94">
        <v>0.3</v>
      </c>
    </row>
    <row r="3647" spans="1:34" s="99" customFormat="1" x14ac:dyDescent="0.55000000000000004">
      <c r="A3647" s="107"/>
      <c r="B3647" s="102"/>
      <c r="C3647" s="102"/>
      <c r="D3647" s="90"/>
      <c r="E3647" s="102"/>
      <c r="F3647" s="102"/>
      <c r="G3647" s="102"/>
      <c r="H3647" s="102"/>
      <c r="I3647" s="98"/>
      <c r="J3647" s="102"/>
      <c r="K3647" s="94"/>
      <c r="L3647" s="94"/>
      <c r="M3647" s="94"/>
      <c r="N3647" s="102">
        <v>9</v>
      </c>
      <c r="O3647" s="111" t="s">
        <v>5100</v>
      </c>
      <c r="P3647" s="96"/>
      <c r="Q3647" s="111" t="s">
        <v>5101</v>
      </c>
      <c r="R3647" s="111" t="s">
        <v>5104</v>
      </c>
      <c r="S3647" s="97" t="s">
        <v>5107</v>
      </c>
      <c r="T3647" s="102" t="s">
        <v>73</v>
      </c>
      <c r="U3647" s="102" t="s">
        <v>45</v>
      </c>
      <c r="V3647" s="102" t="s">
        <v>46</v>
      </c>
      <c r="W3647" s="94">
        <v>48</v>
      </c>
      <c r="X3647" s="98">
        <v>5.35</v>
      </c>
      <c r="Y3647" s="94">
        <v>6600</v>
      </c>
      <c r="Z3647" s="94">
        <f t="shared" si="345"/>
        <v>316800</v>
      </c>
      <c r="AA3647" s="89">
        <v>7</v>
      </c>
      <c r="AB3647" s="89">
        <v>7</v>
      </c>
      <c r="AC3647" s="94">
        <f t="shared" si="348"/>
        <v>294624</v>
      </c>
      <c r="AD3647" s="94">
        <f>IF(AND(AC3647="",M3639=""),0,IF((AC3647=""),M3639, IF( (M3639=""),AC3647,SUM(AC3639:AC3654)+M3639)))</f>
        <v>7213819.5</v>
      </c>
      <c r="AE3647" s="94">
        <f t="shared" si="346"/>
        <v>385939.34324999998</v>
      </c>
      <c r="AF3647" s="94">
        <v>0</v>
      </c>
      <c r="AG3647" s="94">
        <f t="shared" si="347"/>
        <v>385939.34324999998</v>
      </c>
      <c r="AH3647" s="94">
        <v>0.3</v>
      </c>
    </row>
    <row r="3648" spans="1:34" s="99" customFormat="1" x14ac:dyDescent="0.55000000000000004">
      <c r="A3648" s="107"/>
      <c r="B3648" s="102"/>
      <c r="C3648" s="102"/>
      <c r="D3648" s="90"/>
      <c r="E3648" s="102"/>
      <c r="F3648" s="102"/>
      <c r="G3648" s="102"/>
      <c r="H3648" s="102"/>
      <c r="I3648" s="98"/>
      <c r="J3648" s="102"/>
      <c r="K3648" s="94"/>
      <c r="L3648" s="94"/>
      <c r="M3648" s="94"/>
      <c r="N3648" s="102">
        <v>10</v>
      </c>
      <c r="O3648" s="111" t="s">
        <v>5100</v>
      </c>
      <c r="P3648" s="96"/>
      <c r="Q3648" s="111" t="s">
        <v>5101</v>
      </c>
      <c r="R3648" s="111" t="s">
        <v>5104</v>
      </c>
      <c r="S3648" s="97" t="s">
        <v>5108</v>
      </c>
      <c r="T3648" s="102" t="s">
        <v>73</v>
      </c>
      <c r="U3648" s="102" t="s">
        <v>45</v>
      </c>
      <c r="V3648" s="102" t="s">
        <v>46</v>
      </c>
      <c r="W3648" s="94">
        <v>48</v>
      </c>
      <c r="X3648" s="98">
        <v>5.35</v>
      </c>
      <c r="Y3648" s="94">
        <v>6600</v>
      </c>
      <c r="Z3648" s="94">
        <f t="shared" si="345"/>
        <v>316800</v>
      </c>
      <c r="AA3648" s="89">
        <v>7</v>
      </c>
      <c r="AB3648" s="89">
        <v>7</v>
      </c>
      <c r="AC3648" s="94">
        <f t="shared" si="348"/>
        <v>294624</v>
      </c>
      <c r="AD3648" s="94">
        <f>IF(AND(AC3648="",M3639=""),0,IF((AC3648=""),M3639, IF( (M3639=""),AC3648,SUM(AC3639:AC3654)+M3639)))</f>
        <v>7213819.5</v>
      </c>
      <c r="AE3648" s="94">
        <f t="shared" si="346"/>
        <v>385939.34324999998</v>
      </c>
      <c r="AF3648" s="94">
        <v>0</v>
      </c>
      <c r="AG3648" s="94">
        <f t="shared" si="347"/>
        <v>385939.34324999998</v>
      </c>
      <c r="AH3648" s="94">
        <v>0.3</v>
      </c>
    </row>
    <row r="3649" spans="1:34" s="99" customFormat="1" x14ac:dyDescent="0.55000000000000004">
      <c r="A3649" s="107"/>
      <c r="B3649" s="102"/>
      <c r="C3649" s="102"/>
      <c r="D3649" s="90"/>
      <c r="E3649" s="102"/>
      <c r="F3649" s="102"/>
      <c r="G3649" s="102"/>
      <c r="H3649" s="102"/>
      <c r="I3649" s="98"/>
      <c r="J3649" s="102"/>
      <c r="K3649" s="94"/>
      <c r="L3649" s="94"/>
      <c r="M3649" s="94"/>
      <c r="N3649" s="102">
        <v>11</v>
      </c>
      <c r="O3649" s="111" t="s">
        <v>5100</v>
      </c>
      <c r="P3649" s="96"/>
      <c r="Q3649" s="111" t="s">
        <v>5101</v>
      </c>
      <c r="R3649" s="111" t="s">
        <v>5104</v>
      </c>
      <c r="S3649" s="97" t="s">
        <v>5109</v>
      </c>
      <c r="T3649" s="102" t="s">
        <v>73</v>
      </c>
      <c r="U3649" s="102" t="s">
        <v>45</v>
      </c>
      <c r="V3649" s="102" t="s">
        <v>46</v>
      </c>
      <c r="W3649" s="94">
        <v>48</v>
      </c>
      <c r="X3649" s="98">
        <v>5.35</v>
      </c>
      <c r="Y3649" s="94">
        <v>6600</v>
      </c>
      <c r="Z3649" s="94">
        <f t="shared" si="345"/>
        <v>316800</v>
      </c>
      <c r="AA3649" s="89">
        <v>7</v>
      </c>
      <c r="AB3649" s="89">
        <v>7</v>
      </c>
      <c r="AC3649" s="94">
        <f t="shared" si="348"/>
        <v>294624</v>
      </c>
      <c r="AD3649" s="94">
        <f>IF(AND(AC3649="",M3639=""),0,IF((AC3649=""),M3639, IF( (M3639=""),AC3649,SUM(AC3639:AC3654)+M3639)))</f>
        <v>7213819.5</v>
      </c>
      <c r="AE3649" s="94">
        <f t="shared" si="346"/>
        <v>385939.34324999998</v>
      </c>
      <c r="AF3649" s="94">
        <v>0</v>
      </c>
      <c r="AG3649" s="94">
        <f t="shared" si="347"/>
        <v>385939.34324999998</v>
      </c>
      <c r="AH3649" s="94">
        <v>0.3</v>
      </c>
    </row>
    <row r="3650" spans="1:34" s="99" customFormat="1" x14ac:dyDescent="0.55000000000000004">
      <c r="A3650" s="107"/>
      <c r="B3650" s="102"/>
      <c r="C3650" s="102"/>
      <c r="D3650" s="90"/>
      <c r="E3650" s="102"/>
      <c r="F3650" s="102"/>
      <c r="G3650" s="102"/>
      <c r="H3650" s="102"/>
      <c r="I3650" s="98"/>
      <c r="J3650" s="102"/>
      <c r="K3650" s="94"/>
      <c r="L3650" s="94"/>
      <c r="M3650" s="94"/>
      <c r="N3650" s="102">
        <v>12</v>
      </c>
      <c r="O3650" s="111" t="s">
        <v>5100</v>
      </c>
      <c r="P3650" s="96"/>
      <c r="Q3650" s="111" t="s">
        <v>5101</v>
      </c>
      <c r="R3650" s="111" t="s">
        <v>5104</v>
      </c>
      <c r="S3650" s="97" t="s">
        <v>5110</v>
      </c>
      <c r="T3650" s="102" t="s">
        <v>73</v>
      </c>
      <c r="U3650" s="102" t="s">
        <v>45</v>
      </c>
      <c r="V3650" s="102" t="s">
        <v>46</v>
      </c>
      <c r="W3650" s="94">
        <v>48</v>
      </c>
      <c r="X3650" s="98">
        <v>5.35</v>
      </c>
      <c r="Y3650" s="94">
        <v>6600</v>
      </c>
      <c r="Z3650" s="94">
        <f t="shared" si="345"/>
        <v>316800</v>
      </c>
      <c r="AA3650" s="89">
        <v>7</v>
      </c>
      <c r="AB3650" s="89">
        <v>7</v>
      </c>
      <c r="AC3650" s="94">
        <f t="shared" si="348"/>
        <v>294624</v>
      </c>
      <c r="AD3650" s="94">
        <f>IF(AND(AC3650="",M3639=""),0,IF((AC3650=""),M3639, IF( (M3639=""),AC3650,SUM(AC3639:AC3654)+M3639)))</f>
        <v>7213819.5</v>
      </c>
      <c r="AE3650" s="94">
        <f t="shared" si="346"/>
        <v>385939.34324999998</v>
      </c>
      <c r="AF3650" s="94">
        <v>0</v>
      </c>
      <c r="AG3650" s="94">
        <f t="shared" si="347"/>
        <v>385939.34324999998</v>
      </c>
      <c r="AH3650" s="94">
        <v>0.3</v>
      </c>
    </row>
    <row r="3651" spans="1:34" s="99" customFormat="1" x14ac:dyDescent="0.55000000000000004">
      <c r="A3651" s="107"/>
      <c r="B3651" s="102"/>
      <c r="C3651" s="102"/>
      <c r="D3651" s="90"/>
      <c r="E3651" s="102"/>
      <c r="F3651" s="102"/>
      <c r="G3651" s="102"/>
      <c r="H3651" s="102"/>
      <c r="I3651" s="98"/>
      <c r="J3651" s="102"/>
      <c r="K3651" s="94"/>
      <c r="L3651" s="94"/>
      <c r="M3651" s="94"/>
      <c r="N3651" s="102">
        <v>13</v>
      </c>
      <c r="O3651" s="111" t="s">
        <v>5100</v>
      </c>
      <c r="P3651" s="96"/>
      <c r="Q3651" s="111" t="s">
        <v>5101</v>
      </c>
      <c r="R3651" s="111" t="s">
        <v>5104</v>
      </c>
      <c r="S3651" s="97" t="s">
        <v>5111</v>
      </c>
      <c r="T3651" s="102" t="s">
        <v>73</v>
      </c>
      <c r="U3651" s="102" t="s">
        <v>45</v>
      </c>
      <c r="V3651" s="102" t="s">
        <v>52</v>
      </c>
      <c r="W3651" s="94">
        <v>48</v>
      </c>
      <c r="X3651" s="98">
        <v>5.35</v>
      </c>
      <c r="Y3651" s="94">
        <v>6600</v>
      </c>
      <c r="Z3651" s="94">
        <f t="shared" si="345"/>
        <v>316800</v>
      </c>
      <c r="AA3651" s="89">
        <v>7</v>
      </c>
      <c r="AB3651" s="89">
        <v>7</v>
      </c>
      <c r="AC3651" s="94">
        <f t="shared" si="348"/>
        <v>294624</v>
      </c>
      <c r="AD3651" s="94">
        <f>IF(AND(AC3651="",M3639=""),0,IF((AC3651=""),M3639, IF( (M3639=""),AC3651,SUM(AC3639:AC3654)+M3639)))</f>
        <v>7213819.5</v>
      </c>
      <c r="AE3651" s="94">
        <f t="shared" si="346"/>
        <v>385939.34324999998</v>
      </c>
      <c r="AF3651" s="94">
        <v>0</v>
      </c>
      <c r="AG3651" s="94">
        <f t="shared" si="347"/>
        <v>385939.34324999998</v>
      </c>
      <c r="AH3651" s="94">
        <v>0.02</v>
      </c>
    </row>
    <row r="3652" spans="1:34" s="99" customFormat="1" x14ac:dyDescent="0.55000000000000004">
      <c r="A3652" s="107"/>
      <c r="B3652" s="102"/>
      <c r="C3652" s="102"/>
      <c r="D3652" s="90"/>
      <c r="E3652" s="102"/>
      <c r="F3652" s="102"/>
      <c r="G3652" s="102"/>
      <c r="H3652" s="102"/>
      <c r="I3652" s="98"/>
      <c r="J3652" s="102"/>
      <c r="K3652" s="94"/>
      <c r="L3652" s="94"/>
      <c r="M3652" s="94"/>
      <c r="N3652" s="102">
        <v>14</v>
      </c>
      <c r="O3652" s="111" t="s">
        <v>5100</v>
      </c>
      <c r="P3652" s="96"/>
      <c r="Q3652" s="111" t="s">
        <v>5101</v>
      </c>
      <c r="R3652" s="111" t="s">
        <v>5104</v>
      </c>
      <c r="S3652" s="97" t="s">
        <v>5112</v>
      </c>
      <c r="T3652" s="102" t="s">
        <v>51</v>
      </c>
      <c r="U3652" s="102" t="s">
        <v>45</v>
      </c>
      <c r="V3652" s="102" t="s">
        <v>46</v>
      </c>
      <c r="W3652" s="94">
        <v>48</v>
      </c>
      <c r="X3652" s="98">
        <v>5.35</v>
      </c>
      <c r="Y3652" s="94">
        <v>6750</v>
      </c>
      <c r="Z3652" s="94">
        <f t="shared" si="345"/>
        <v>324000</v>
      </c>
      <c r="AA3652" s="89">
        <v>7</v>
      </c>
      <c r="AB3652" s="89">
        <v>7</v>
      </c>
      <c r="AC3652" s="94">
        <f t="shared" si="348"/>
        <v>301320</v>
      </c>
      <c r="AD3652" s="94">
        <f>IF(AND(AC3652="",M3639=""),0,IF((AC3652=""),M3639, IF( (M3639=""),AC3652,SUM(AC3639:AC3654)+M3639)))</f>
        <v>7213819.5</v>
      </c>
      <c r="AE3652" s="94">
        <f t="shared" si="346"/>
        <v>385939.34324999998</v>
      </c>
      <c r="AF3652" s="94">
        <v>0</v>
      </c>
      <c r="AG3652" s="94">
        <f t="shared" si="347"/>
        <v>385939.34324999998</v>
      </c>
      <c r="AH3652" s="94">
        <v>0.3</v>
      </c>
    </row>
    <row r="3653" spans="1:34" s="99" customFormat="1" x14ac:dyDescent="0.55000000000000004">
      <c r="A3653" s="107"/>
      <c r="B3653" s="102"/>
      <c r="C3653" s="102"/>
      <c r="D3653" s="90"/>
      <c r="E3653" s="102"/>
      <c r="F3653" s="102"/>
      <c r="G3653" s="102"/>
      <c r="H3653" s="102"/>
      <c r="I3653" s="98"/>
      <c r="J3653" s="102"/>
      <c r="K3653" s="94"/>
      <c r="L3653" s="94"/>
      <c r="M3653" s="94"/>
      <c r="N3653" s="102">
        <v>15</v>
      </c>
      <c r="O3653" s="111" t="s">
        <v>5100</v>
      </c>
      <c r="P3653" s="96"/>
      <c r="Q3653" s="111" t="s">
        <v>5101</v>
      </c>
      <c r="R3653" s="111" t="s">
        <v>5104</v>
      </c>
      <c r="S3653" s="97" t="s">
        <v>5113</v>
      </c>
      <c r="T3653" s="102" t="s">
        <v>73</v>
      </c>
      <c r="U3653" s="102" t="s">
        <v>45</v>
      </c>
      <c r="V3653" s="102" t="s">
        <v>46</v>
      </c>
      <c r="W3653" s="94">
        <v>48</v>
      </c>
      <c r="X3653" s="98">
        <v>5.35</v>
      </c>
      <c r="Y3653" s="94">
        <v>6600</v>
      </c>
      <c r="Z3653" s="94">
        <f t="shared" si="345"/>
        <v>316800</v>
      </c>
      <c r="AA3653" s="89">
        <v>7</v>
      </c>
      <c r="AB3653" s="89">
        <v>7</v>
      </c>
      <c r="AC3653" s="94">
        <f t="shared" si="348"/>
        <v>294624</v>
      </c>
      <c r="AD3653" s="94">
        <f>IF(AND(AC3653="",M3639=""),0,IF((AC3653=""),M3639, IF( (M3639=""),AC3653,SUM(AC3639:AC3654)+M3639)))</f>
        <v>7213819.5</v>
      </c>
      <c r="AE3653" s="94">
        <f t="shared" si="346"/>
        <v>385939.34324999998</v>
      </c>
      <c r="AF3653" s="94">
        <v>0</v>
      </c>
      <c r="AG3653" s="94">
        <f t="shared" si="347"/>
        <v>385939.34324999998</v>
      </c>
      <c r="AH3653" s="94">
        <v>0.3</v>
      </c>
    </row>
    <row r="3654" spans="1:34" s="99" customFormat="1" x14ac:dyDescent="0.55000000000000004">
      <c r="A3654" s="107"/>
      <c r="B3654" s="102"/>
      <c r="C3654" s="102"/>
      <c r="D3654" s="90"/>
      <c r="E3654" s="102"/>
      <c r="F3654" s="102"/>
      <c r="G3654" s="102"/>
      <c r="H3654" s="102"/>
      <c r="I3654" s="98"/>
      <c r="J3654" s="102"/>
      <c r="K3654" s="94"/>
      <c r="L3654" s="94"/>
      <c r="M3654" s="94"/>
      <c r="N3654" s="102">
        <v>16</v>
      </c>
      <c r="O3654" s="111" t="s">
        <v>5100</v>
      </c>
      <c r="P3654" s="96"/>
      <c r="Q3654" s="111" t="s">
        <v>5101</v>
      </c>
      <c r="R3654" s="111" t="s">
        <v>5104</v>
      </c>
      <c r="S3654" s="97" t="s">
        <v>5114</v>
      </c>
      <c r="T3654" s="102" t="s">
        <v>73</v>
      </c>
      <c r="U3654" s="102" t="s">
        <v>45</v>
      </c>
      <c r="V3654" s="102" t="s">
        <v>52</v>
      </c>
      <c r="W3654" s="94">
        <v>48</v>
      </c>
      <c r="X3654" s="98">
        <v>5.35</v>
      </c>
      <c r="Y3654" s="94">
        <v>6600</v>
      </c>
      <c r="Z3654" s="94">
        <f t="shared" si="345"/>
        <v>316800</v>
      </c>
      <c r="AA3654" s="89">
        <v>7</v>
      </c>
      <c r="AB3654" s="89">
        <v>7</v>
      </c>
      <c r="AC3654" s="94">
        <f t="shared" si="348"/>
        <v>294624</v>
      </c>
      <c r="AD3654" s="94">
        <f>IF(AND(AC3654="",M3639=""),0,IF((AC3654=""),M3639, IF( (M3639=""),AC3654,SUM(AC3639:AC3654)+M3639)))</f>
        <v>7213819.5</v>
      </c>
      <c r="AE3654" s="94">
        <f t="shared" si="346"/>
        <v>385939.34324999998</v>
      </c>
      <c r="AF3654" s="94">
        <v>0</v>
      </c>
      <c r="AG3654" s="94">
        <f t="shared" si="347"/>
        <v>385939.34324999998</v>
      </c>
      <c r="AH3654" s="94">
        <v>0.02</v>
      </c>
    </row>
    <row r="3655" spans="1:34" s="99" customFormat="1" x14ac:dyDescent="0.55000000000000004">
      <c r="A3655" s="107"/>
      <c r="B3655" s="102"/>
      <c r="C3655" s="102"/>
      <c r="D3655" s="90"/>
      <c r="E3655" s="102"/>
      <c r="F3655" s="102"/>
      <c r="G3655" s="102"/>
      <c r="H3655" s="102"/>
      <c r="I3655" s="98"/>
      <c r="J3655" s="102"/>
      <c r="K3655" s="94"/>
      <c r="L3655" s="94" t="s">
        <v>63</v>
      </c>
      <c r="M3655" s="94">
        <f>SUM(M3639:M3654)</f>
        <v>1676925</v>
      </c>
      <c r="N3655" s="102"/>
      <c r="O3655" s="111"/>
      <c r="P3655" s="96"/>
      <c r="Q3655" s="111"/>
      <c r="R3655" s="111"/>
      <c r="S3655" s="97"/>
      <c r="T3655" s="102"/>
      <c r="U3655" s="102"/>
      <c r="V3655" s="102"/>
      <c r="W3655" s="94"/>
      <c r="X3655" s="98"/>
      <c r="Y3655" s="94"/>
      <c r="Z3655" s="94"/>
      <c r="AA3655" s="89"/>
      <c r="AB3655" s="89"/>
      <c r="AC3655" s="94"/>
      <c r="AD3655" s="94"/>
      <c r="AE3655" s="94">
        <f>SUM(AE3639:AE3654)</f>
        <v>7212376.7360999994</v>
      </c>
      <c r="AF3655" s="94"/>
      <c r="AG3655" s="94">
        <f>SUM(AG3639:AG3654)</f>
        <v>7212376.7360999994</v>
      </c>
      <c r="AH3655" s="94"/>
    </row>
    <row r="3656" spans="1:34" s="74" customFormat="1" x14ac:dyDescent="0.55000000000000004">
      <c r="A3656" s="108" t="s">
        <v>999</v>
      </c>
      <c r="B3656" s="109">
        <v>1550</v>
      </c>
      <c r="C3656" s="102">
        <v>5707</v>
      </c>
      <c r="D3656" s="90" t="s">
        <v>5115</v>
      </c>
      <c r="E3656" s="102" t="s">
        <v>34</v>
      </c>
      <c r="F3656" s="102">
        <v>25954</v>
      </c>
      <c r="G3656" s="102">
        <v>0</v>
      </c>
      <c r="H3656" s="102">
        <v>1</v>
      </c>
      <c r="I3656" s="98">
        <v>60.4</v>
      </c>
      <c r="J3656" s="102" t="s">
        <v>38</v>
      </c>
      <c r="K3656" s="94">
        <f>((G3656*400)+(H3656*100))+I3656</f>
        <v>160.4</v>
      </c>
      <c r="L3656" s="94">
        <v>925</v>
      </c>
      <c r="M3656" s="94">
        <f>K3656*L3656</f>
        <v>148370</v>
      </c>
      <c r="N3656" s="102"/>
      <c r="O3656" s="111"/>
      <c r="P3656" s="96"/>
      <c r="Q3656" s="111"/>
      <c r="R3656" s="111"/>
      <c r="S3656" s="97"/>
      <c r="T3656" s="102"/>
      <c r="U3656" s="102"/>
      <c r="V3656" s="102"/>
      <c r="W3656" s="94"/>
      <c r="X3656" s="98"/>
      <c r="Y3656" s="94"/>
      <c r="Z3656" s="94"/>
      <c r="AA3656" s="89"/>
      <c r="AB3656" s="89"/>
      <c r="AC3656" s="94"/>
      <c r="AD3656" s="94">
        <f>IF(AND(AC3656="",M3656=""),0,IF((AC3656=""),M3656,IF((M3656=""),AC3656,AC3656+M3656)))</f>
        <v>148370</v>
      </c>
      <c r="AE3656" s="94">
        <f>IF( (X3656=""),AD3656*1,AD3656*(X3656/100) )</f>
        <v>148370</v>
      </c>
      <c r="AF3656" s="94">
        <v>50000000</v>
      </c>
      <c r="AG3656" s="94">
        <f>IF((AF3656-AE3656) &gt; 1,0,IF((AF3656-AE3656)&lt;0,AE3656-AF3656,AF3656-AE3656))</f>
        <v>0</v>
      </c>
      <c r="AH3656" s="94">
        <v>0.01</v>
      </c>
    </row>
    <row r="3657" spans="1:34" s="74" customFormat="1" x14ac:dyDescent="0.55000000000000004">
      <c r="A3657" s="108"/>
      <c r="B3657" s="109"/>
      <c r="C3657" s="102"/>
      <c r="D3657" s="90"/>
      <c r="E3657" s="102"/>
      <c r="F3657" s="102"/>
      <c r="G3657" s="102"/>
      <c r="H3657" s="102"/>
      <c r="I3657" s="98"/>
      <c r="J3657" s="102"/>
      <c r="K3657" s="94"/>
      <c r="L3657" s="94" t="s">
        <v>63</v>
      </c>
      <c r="M3657" s="94">
        <f>SUM(M3656:M3656)</f>
        <v>148370</v>
      </c>
      <c r="N3657" s="102"/>
      <c r="O3657" s="111"/>
      <c r="P3657" s="96"/>
      <c r="Q3657" s="111"/>
      <c r="R3657" s="111"/>
      <c r="S3657" s="97"/>
      <c r="T3657" s="102"/>
      <c r="U3657" s="102"/>
      <c r="V3657" s="102"/>
      <c r="W3657" s="94"/>
      <c r="X3657" s="98"/>
      <c r="Y3657" s="94"/>
      <c r="Z3657" s="94"/>
      <c r="AA3657" s="89"/>
      <c r="AB3657" s="89"/>
      <c r="AC3657" s="94"/>
      <c r="AD3657" s="94">
        <f>SUM(AD3656:AD3656)</f>
        <v>148370</v>
      </c>
      <c r="AE3657" s="94">
        <f>SUM(AE3656:AE3656)</f>
        <v>148370</v>
      </c>
      <c r="AF3657" s="94"/>
      <c r="AG3657" s="94">
        <f>SUM(AG3656:AG3656)</f>
        <v>0</v>
      </c>
      <c r="AH3657" s="94"/>
    </row>
    <row r="3658" spans="1:34" s="99" customFormat="1" x14ac:dyDescent="0.55000000000000004">
      <c r="A3658" s="107" t="s">
        <v>5118</v>
      </c>
      <c r="B3658" s="161">
        <v>1743</v>
      </c>
      <c r="C3658" s="161">
        <v>7550</v>
      </c>
      <c r="D3658" s="162" t="s">
        <v>5119</v>
      </c>
      <c r="E3658" s="161" t="s">
        <v>34</v>
      </c>
      <c r="F3658" s="161">
        <v>21531</v>
      </c>
      <c r="G3658" s="161">
        <v>0</v>
      </c>
      <c r="H3658" s="161">
        <v>3</v>
      </c>
      <c r="I3658" s="163">
        <v>55</v>
      </c>
      <c r="J3658" s="161" t="s">
        <v>62</v>
      </c>
      <c r="K3658" s="121">
        <f>((G3658*400)+(H3658*100))+I3658</f>
        <v>355</v>
      </c>
      <c r="L3658" s="121">
        <v>2175</v>
      </c>
      <c r="M3658" s="121">
        <f>K3658*L3658</f>
        <v>772125</v>
      </c>
      <c r="N3658" s="161">
        <v>1</v>
      </c>
      <c r="O3658" s="164" t="s">
        <v>5116</v>
      </c>
      <c r="P3658" s="165">
        <v>3102400463801</v>
      </c>
      <c r="Q3658" s="164" t="s">
        <v>5117</v>
      </c>
      <c r="R3658" s="164" t="s">
        <v>5120</v>
      </c>
      <c r="S3658" s="166" t="s">
        <v>5121</v>
      </c>
      <c r="T3658" s="161" t="s">
        <v>51</v>
      </c>
      <c r="U3658" s="161" t="s">
        <v>45</v>
      </c>
      <c r="V3658" s="161" t="s">
        <v>52</v>
      </c>
      <c r="W3658" s="121">
        <v>360</v>
      </c>
      <c r="X3658" s="163">
        <v>78.260000000000005</v>
      </c>
      <c r="Y3658" s="121">
        <v>6750</v>
      </c>
      <c r="Z3658" s="121">
        <f>W3658*Y3658</f>
        <v>2430000</v>
      </c>
      <c r="AA3658" s="167">
        <v>24</v>
      </c>
      <c r="AB3658" s="167">
        <v>28</v>
      </c>
      <c r="AC3658" s="121">
        <f>(Z3658*(100-AB3658))/100</f>
        <v>1749600</v>
      </c>
      <c r="AD3658" s="121">
        <f>IF(AND(AC3658="",M3658=""),0,IF((AC3658=""),M3658, IF( (M3658=""),AC3658,SUM(AC3658:AC3660)+M3658)))</f>
        <v>2654967</v>
      </c>
      <c r="AE3658" s="121">
        <f>IF( (X3658=""),AD3658*1,AD3658*(X3658/100) )</f>
        <v>2077777.1742000002</v>
      </c>
      <c r="AF3658" s="121">
        <v>50000000</v>
      </c>
      <c r="AG3658" s="121">
        <f>IF((AF3658-AE3658) &gt; 1,0,IF((AF3658-AE3658)&lt;0,AE3658-AF3658,AF3658-AE3658))</f>
        <v>0</v>
      </c>
      <c r="AH3658" s="121">
        <v>0.02</v>
      </c>
    </row>
    <row r="3659" spans="1:34" s="99" customFormat="1" x14ac:dyDescent="0.55000000000000004">
      <c r="A3659" s="107"/>
      <c r="B3659" s="161"/>
      <c r="C3659" s="161"/>
      <c r="D3659" s="162"/>
      <c r="E3659" s="161"/>
      <c r="F3659" s="161"/>
      <c r="G3659" s="161"/>
      <c r="H3659" s="161"/>
      <c r="I3659" s="163"/>
      <c r="J3659" s="161"/>
      <c r="K3659" s="121"/>
      <c r="L3659" s="121"/>
      <c r="M3659" s="121"/>
      <c r="N3659" s="161">
        <v>2</v>
      </c>
      <c r="O3659" s="164" t="s">
        <v>5116</v>
      </c>
      <c r="P3659" s="165">
        <v>3102400463801</v>
      </c>
      <c r="Q3659" s="164" t="s">
        <v>5117</v>
      </c>
      <c r="R3659" s="164" t="s">
        <v>5120</v>
      </c>
      <c r="S3659" s="166" t="s">
        <v>5122</v>
      </c>
      <c r="T3659" s="161" t="s">
        <v>15158</v>
      </c>
      <c r="U3659" s="161" t="s">
        <v>45</v>
      </c>
      <c r="V3659" s="161" t="s">
        <v>75</v>
      </c>
      <c r="W3659" s="121">
        <v>16</v>
      </c>
      <c r="X3659" s="163">
        <v>3.48</v>
      </c>
      <c r="Y3659" s="121">
        <v>2650</v>
      </c>
      <c r="Z3659" s="121">
        <f>W3659*Y3659</f>
        <v>42400</v>
      </c>
      <c r="AA3659" s="167">
        <v>16</v>
      </c>
      <c r="AB3659" s="167">
        <v>22</v>
      </c>
      <c r="AC3659" s="121">
        <f>(Z3659*(100-AB3659))/100</f>
        <v>33072</v>
      </c>
      <c r="AD3659" s="121">
        <f>IF(AND(AC3659="",M3658=""),0,IF((AC3659=""),M3658, IF( (M3658=""),AC3659,SUM(AC3658:AC3660)+M3658)))</f>
        <v>2654967</v>
      </c>
      <c r="AE3659" s="121">
        <f>IF( (X3659=""),AD3659*1,AD3659*(X3659/100) )</f>
        <v>92392.851599999995</v>
      </c>
      <c r="AF3659" s="121">
        <v>0</v>
      </c>
      <c r="AG3659" s="121">
        <f>IF((AF3659-AE3659) &gt; 1,0,IF((AF3659-AE3659)&lt;0,AE3659-AF3659,AF3659-AE3659))</f>
        <v>92392.851599999995</v>
      </c>
      <c r="AH3659" s="121">
        <v>0.3</v>
      </c>
    </row>
    <row r="3660" spans="1:34" s="99" customFormat="1" x14ac:dyDescent="0.55000000000000004">
      <c r="A3660" s="107"/>
      <c r="B3660" s="161"/>
      <c r="C3660" s="161"/>
      <c r="D3660" s="162"/>
      <c r="E3660" s="161"/>
      <c r="F3660" s="161"/>
      <c r="G3660" s="161"/>
      <c r="H3660" s="161"/>
      <c r="I3660" s="163"/>
      <c r="J3660" s="161"/>
      <c r="K3660" s="121"/>
      <c r="L3660" s="121"/>
      <c r="M3660" s="121"/>
      <c r="N3660" s="161">
        <v>3</v>
      </c>
      <c r="O3660" s="164" t="s">
        <v>5116</v>
      </c>
      <c r="P3660" s="165">
        <v>3102400463801</v>
      </c>
      <c r="Q3660" s="164" t="s">
        <v>5117</v>
      </c>
      <c r="R3660" s="164" t="s">
        <v>5120</v>
      </c>
      <c r="S3660" s="166" t="s">
        <v>5123</v>
      </c>
      <c r="T3660" s="161" t="s">
        <v>15158</v>
      </c>
      <c r="U3660" s="161" t="s">
        <v>15622</v>
      </c>
      <c r="V3660" s="161" t="s">
        <v>75</v>
      </c>
      <c r="W3660" s="121">
        <v>84</v>
      </c>
      <c r="X3660" s="163">
        <v>18.260000000000002</v>
      </c>
      <c r="Y3660" s="121">
        <v>2650</v>
      </c>
      <c r="Z3660" s="121">
        <f>W3660*Y3660</f>
        <v>222600</v>
      </c>
      <c r="AA3660" s="167">
        <v>16</v>
      </c>
      <c r="AB3660" s="167">
        <v>55</v>
      </c>
      <c r="AC3660" s="121">
        <f>(Z3660*(100-AB3660))/100</f>
        <v>100170</v>
      </c>
      <c r="AD3660" s="121">
        <f>IF(AND(AC3660="",M3658=""),0,IF((AC3660=""),M3658, IF( (M3658=""),AC3660,SUM(AC3658:AC3660)+M3658)))</f>
        <v>2654967</v>
      </c>
      <c r="AE3660" s="121">
        <f>IF( (X3660=""),AD3660*1,AD3660*(X3660/100) )</f>
        <v>484796.97420000006</v>
      </c>
      <c r="AF3660" s="121">
        <v>0</v>
      </c>
      <c r="AG3660" s="121">
        <f>IF((AF3660-AE3660) &gt; 1,0,IF((AF3660-AE3660)&lt;0,AE3660-AF3660,AF3660-AE3660))</f>
        <v>484796.97420000006</v>
      </c>
      <c r="AH3660" s="121">
        <v>0.3</v>
      </c>
    </row>
    <row r="3661" spans="1:34" s="99" customFormat="1" x14ac:dyDescent="0.55000000000000004">
      <c r="A3661" s="107"/>
      <c r="B3661" s="161"/>
      <c r="C3661" s="161"/>
      <c r="D3661" s="162"/>
      <c r="E3661" s="161"/>
      <c r="F3661" s="161"/>
      <c r="G3661" s="161"/>
      <c r="H3661" s="161"/>
      <c r="I3661" s="163"/>
      <c r="J3661" s="161"/>
      <c r="K3661" s="121"/>
      <c r="L3661" s="121" t="s">
        <v>63</v>
      </c>
      <c r="M3661" s="121">
        <f>SUM(M3658:M3660)</f>
        <v>772125</v>
      </c>
      <c r="N3661" s="161"/>
      <c r="O3661" s="164"/>
      <c r="P3661" s="165"/>
      <c r="Q3661" s="164"/>
      <c r="R3661" s="164"/>
      <c r="S3661" s="166"/>
      <c r="T3661" s="161"/>
      <c r="U3661" s="161"/>
      <c r="V3661" s="161"/>
      <c r="W3661" s="121"/>
      <c r="X3661" s="163"/>
      <c r="Y3661" s="121"/>
      <c r="Z3661" s="121"/>
      <c r="AA3661" s="167"/>
      <c r="AB3661" s="167"/>
      <c r="AC3661" s="121"/>
      <c r="AD3661" s="121"/>
      <c r="AE3661" s="121">
        <f>SUM(AE3658:AE3660)</f>
        <v>2654967.0000000005</v>
      </c>
      <c r="AF3661" s="121"/>
      <c r="AG3661" s="121">
        <f>SUM(AG3658:AG3660)</f>
        <v>577189.82579999999</v>
      </c>
      <c r="AH3661" s="121"/>
    </row>
    <row r="3662" spans="1:34" s="74" customFormat="1" x14ac:dyDescent="0.55000000000000004">
      <c r="A3662" s="108" t="s">
        <v>5126</v>
      </c>
      <c r="B3662" s="109">
        <v>1551</v>
      </c>
      <c r="C3662" s="102">
        <v>6901</v>
      </c>
      <c r="D3662" s="90" t="s">
        <v>5127</v>
      </c>
      <c r="E3662" s="102" t="s">
        <v>34</v>
      </c>
      <c r="F3662" s="102">
        <v>23259</v>
      </c>
      <c r="G3662" s="102">
        <v>1</v>
      </c>
      <c r="H3662" s="102">
        <v>1</v>
      </c>
      <c r="I3662" s="98">
        <v>4</v>
      </c>
      <c r="J3662" s="102" t="s">
        <v>35</v>
      </c>
      <c r="K3662" s="94">
        <f>((G3662*400)+(H3662*100))+I3662</f>
        <v>504</v>
      </c>
      <c r="L3662" s="94">
        <v>1600</v>
      </c>
      <c r="M3662" s="94">
        <f>K3662*L3662</f>
        <v>806400</v>
      </c>
      <c r="N3662" s="102">
        <v>1</v>
      </c>
      <c r="O3662" s="111" t="s">
        <v>5124</v>
      </c>
      <c r="P3662" s="96">
        <v>3570800026021</v>
      </c>
      <c r="Q3662" s="111" t="s">
        <v>5125</v>
      </c>
      <c r="R3662" s="111" t="s">
        <v>5128</v>
      </c>
      <c r="S3662" s="97" t="s">
        <v>5129</v>
      </c>
      <c r="T3662" s="102" t="s">
        <v>51</v>
      </c>
      <c r="U3662" s="102" t="s">
        <v>74</v>
      </c>
      <c r="V3662" s="102" t="s">
        <v>52</v>
      </c>
      <c r="W3662" s="94">
        <v>154.69999999999999</v>
      </c>
      <c r="X3662" s="98">
        <v>83.45</v>
      </c>
      <c r="Y3662" s="94">
        <v>6750</v>
      </c>
      <c r="Z3662" s="94">
        <f>W3662*Y3662</f>
        <v>1044224.9999999999</v>
      </c>
      <c r="AA3662" s="89">
        <v>21</v>
      </c>
      <c r="AB3662" s="89">
        <v>93</v>
      </c>
      <c r="AC3662" s="94">
        <f>(Z3662*(100-AB3662))/100</f>
        <v>73095.749999999985</v>
      </c>
      <c r="AD3662" s="94">
        <f>IF(AND(AC3662="",M3662=""),0,IF((AC3662=""),M3662, IF( (M3662=""),AC3662,AC3662+M3662)))</f>
        <v>879495.75</v>
      </c>
      <c r="AE3662" s="94">
        <f>IF( (X3662=""),AD3662*1,( M3662+(SUM(AC3662:AC3662)) )*(X3662/100) )</f>
        <v>733939.20337500004</v>
      </c>
      <c r="AF3662" s="94">
        <v>50000000</v>
      </c>
      <c r="AG3662" s="94">
        <f>IF((AF3662-AE3662) &gt; 1,0,IF((AF3662-AE3662)&lt;0,AE3662-AF3662,AF3662-AE3662))</f>
        <v>0</v>
      </c>
      <c r="AH3662" s="94">
        <v>0.02</v>
      </c>
    </row>
    <row r="3663" spans="1:34" s="74" customFormat="1" x14ac:dyDescent="0.55000000000000004">
      <c r="A3663" s="108"/>
      <c r="B3663" s="109"/>
      <c r="C3663" s="102"/>
      <c r="D3663" s="90"/>
      <c r="E3663" s="102"/>
      <c r="F3663" s="102"/>
      <c r="G3663" s="102"/>
      <c r="H3663" s="102"/>
      <c r="I3663" s="98"/>
      <c r="J3663" s="102"/>
      <c r="K3663" s="94"/>
      <c r="L3663" s="94"/>
      <c r="M3663" s="94"/>
      <c r="N3663" s="102">
        <v>2</v>
      </c>
      <c r="O3663" s="111" t="s">
        <v>5124</v>
      </c>
      <c r="P3663" s="96">
        <v>3570800026021</v>
      </c>
      <c r="Q3663" s="111" t="s">
        <v>5125</v>
      </c>
      <c r="R3663" s="111" t="s">
        <v>5128</v>
      </c>
      <c r="S3663" s="97" t="s">
        <v>5130</v>
      </c>
      <c r="T3663" s="102" t="s">
        <v>55</v>
      </c>
      <c r="U3663" s="102" t="s">
        <v>45</v>
      </c>
      <c r="V3663" s="102" t="s">
        <v>52</v>
      </c>
      <c r="W3663" s="94">
        <v>30.69</v>
      </c>
      <c r="X3663" s="98">
        <v>16.55</v>
      </c>
      <c r="Y3663" s="94">
        <v>0</v>
      </c>
      <c r="Z3663" s="94">
        <f>W3663*Y3663</f>
        <v>0</v>
      </c>
      <c r="AA3663" s="89">
        <v>6</v>
      </c>
      <c r="AB3663" s="89">
        <v>6</v>
      </c>
      <c r="AC3663" s="94">
        <f>(Z3663*(100-AB3663))/100</f>
        <v>0</v>
      </c>
      <c r="AD3663" s="94">
        <f>IF(AND(AC3663="",M3662=""),0,IF((AC3663=""),M3662, IF( (M3662=""),AC3663,AC3663+M3662)))</f>
        <v>806400</v>
      </c>
      <c r="AE3663" s="94">
        <f>IF( (X3663=""),AD3663*1,( M3662+(SUM(AC3663:AC3663)) )*(X3663/100) )</f>
        <v>133459.20000000001</v>
      </c>
      <c r="AF3663" s="94">
        <v>50000000</v>
      </c>
      <c r="AG3663" s="94">
        <f>IF((AF3663-AE3663) &gt; 1,0,IF((AF3663-AE3663)&lt;0,AE3663-AF3663,AF3663-AE3663))</f>
        <v>0</v>
      </c>
      <c r="AH3663" s="94">
        <v>0.02</v>
      </c>
    </row>
    <row r="3664" spans="1:34" s="74" customFormat="1" x14ac:dyDescent="0.55000000000000004">
      <c r="A3664" s="108"/>
      <c r="B3664" s="109"/>
      <c r="C3664" s="102"/>
      <c r="D3664" s="90"/>
      <c r="E3664" s="102"/>
      <c r="F3664" s="102"/>
      <c r="G3664" s="102"/>
      <c r="H3664" s="102"/>
      <c r="I3664" s="98"/>
      <c r="J3664" s="102"/>
      <c r="K3664" s="94"/>
      <c r="L3664" s="94" t="s">
        <v>63</v>
      </c>
      <c r="M3664" s="94">
        <f>SUM(M3662:M3663)</f>
        <v>806400</v>
      </c>
      <c r="N3664" s="102"/>
      <c r="O3664" s="111"/>
      <c r="P3664" s="96"/>
      <c r="Q3664" s="111"/>
      <c r="R3664" s="111"/>
      <c r="S3664" s="97"/>
      <c r="T3664" s="102"/>
      <c r="U3664" s="102"/>
      <c r="V3664" s="102"/>
      <c r="W3664" s="94"/>
      <c r="X3664" s="98"/>
      <c r="Y3664" s="94"/>
      <c r="Z3664" s="94"/>
      <c r="AA3664" s="89"/>
      <c r="AB3664" s="89"/>
      <c r="AC3664" s="94"/>
      <c r="AD3664" s="94">
        <f>SUM(AD3662:AD3663)</f>
        <v>1685895.75</v>
      </c>
      <c r="AE3664" s="94">
        <f>SUM(AE3662:AE3663)</f>
        <v>867398.40337499999</v>
      </c>
      <c r="AF3664" s="94"/>
      <c r="AG3664" s="94">
        <f>SUM(AG3662:AG3663)</f>
        <v>0</v>
      </c>
      <c r="AH3664" s="94"/>
    </row>
    <row r="3665" spans="1:34" s="99" customFormat="1" x14ac:dyDescent="0.55000000000000004">
      <c r="A3665" s="107" t="s">
        <v>5133</v>
      </c>
      <c r="B3665" s="102">
        <v>1552</v>
      </c>
      <c r="C3665" s="102">
        <v>5873</v>
      </c>
      <c r="D3665" s="90" t="s">
        <v>5134</v>
      </c>
      <c r="E3665" s="102" t="s">
        <v>34</v>
      </c>
      <c r="F3665" s="102">
        <v>8628</v>
      </c>
      <c r="G3665" s="102">
        <v>3</v>
      </c>
      <c r="H3665" s="102">
        <v>0</v>
      </c>
      <c r="I3665" s="98">
        <v>31</v>
      </c>
      <c r="J3665" s="102" t="s">
        <v>35</v>
      </c>
      <c r="K3665" s="94">
        <f>((G3665*400)+(H3665*100))+I3665</f>
        <v>1231</v>
      </c>
      <c r="L3665" s="94">
        <v>5400</v>
      </c>
      <c r="M3665" s="94">
        <f>K3665*L3665</f>
        <v>6647400</v>
      </c>
      <c r="N3665" s="102">
        <v>1</v>
      </c>
      <c r="O3665" s="111" t="s">
        <v>5131</v>
      </c>
      <c r="P3665" s="96">
        <v>3100503117581</v>
      </c>
      <c r="Q3665" s="111" t="s">
        <v>5132</v>
      </c>
      <c r="R3665" s="111" t="s">
        <v>5135</v>
      </c>
      <c r="S3665" s="97" t="s">
        <v>5136</v>
      </c>
      <c r="T3665" s="102" t="s">
        <v>51</v>
      </c>
      <c r="U3665" s="102" t="s">
        <v>45</v>
      </c>
      <c r="V3665" s="102" t="s">
        <v>75</v>
      </c>
      <c r="W3665" s="94">
        <v>810</v>
      </c>
      <c r="X3665" s="98">
        <v>77.260000000000005</v>
      </c>
      <c r="Y3665" s="94">
        <v>6750</v>
      </c>
      <c r="Z3665" s="94">
        <f t="shared" ref="Z3665:Z3677" si="349">W3665*Y3665</f>
        <v>5467500</v>
      </c>
      <c r="AA3665" s="89">
        <v>8</v>
      </c>
      <c r="AB3665" s="89">
        <v>8</v>
      </c>
      <c r="AC3665" s="94">
        <f t="shared" ref="AC3665:AC3677" si="350">(Z3665*(100-AB3665))/100</f>
        <v>5030100</v>
      </c>
      <c r="AD3665" s="94">
        <f>IF(AND(AC3665="",M3665=""),0,IF((AC3665=""),M3665, IF( (M3665=""),AC3665,SUM(AC3665:AC3675)+M3665)))</f>
        <v>13155844.32</v>
      </c>
      <c r="AE3665" s="94">
        <f t="shared" ref="AE3665:AE3677" si="351">IF( (X3665=""),AD3665*1,AD3665*(X3665/100) )</f>
        <v>10164205.321632002</v>
      </c>
      <c r="AF3665" s="94">
        <v>0</v>
      </c>
      <c r="AG3665" s="94">
        <f t="shared" ref="AG3665:AG3677" si="352">IF((AF3665-AE3665) &gt; 1,0,IF((AF3665-AE3665)&lt;0,AE3665-AF3665,AF3665-AE3665))</f>
        <v>10164205.321632002</v>
      </c>
      <c r="AH3665" s="94">
        <v>0.02</v>
      </c>
    </row>
    <row r="3666" spans="1:34" s="99" customFormat="1" x14ac:dyDescent="0.55000000000000004">
      <c r="A3666" s="107"/>
      <c r="B3666" s="102"/>
      <c r="C3666" s="102"/>
      <c r="D3666" s="90"/>
      <c r="E3666" s="102"/>
      <c r="F3666" s="102"/>
      <c r="G3666" s="102"/>
      <c r="H3666" s="102"/>
      <c r="I3666" s="98"/>
      <c r="J3666" s="102"/>
      <c r="K3666" s="94"/>
      <c r="L3666" s="94"/>
      <c r="M3666" s="94"/>
      <c r="N3666" s="102">
        <v>2</v>
      </c>
      <c r="O3666" s="111" t="s">
        <v>5131</v>
      </c>
      <c r="P3666" s="96">
        <v>3100503117581</v>
      </c>
      <c r="Q3666" s="111" t="s">
        <v>5132</v>
      </c>
      <c r="R3666" s="111" t="s">
        <v>5135</v>
      </c>
      <c r="S3666" s="97" t="s">
        <v>5137</v>
      </c>
      <c r="T3666" s="102" t="s">
        <v>51</v>
      </c>
      <c r="U3666" s="102" t="s">
        <v>45</v>
      </c>
      <c r="V3666" s="102" t="s">
        <v>75</v>
      </c>
      <c r="W3666" s="94">
        <v>30.6</v>
      </c>
      <c r="X3666" s="98">
        <v>2.92</v>
      </c>
      <c r="Y3666" s="94">
        <v>6750</v>
      </c>
      <c r="Z3666" s="94">
        <f t="shared" si="349"/>
        <v>206550</v>
      </c>
      <c r="AA3666" s="89">
        <v>8</v>
      </c>
      <c r="AB3666" s="89">
        <v>8</v>
      </c>
      <c r="AC3666" s="94">
        <f t="shared" si="350"/>
        <v>190026</v>
      </c>
      <c r="AD3666" s="94">
        <f>IF(AND(AC3666="",M3665=""),0,IF((AC3666=""),M3665, IF( (M3665=""),AC3666,SUM(AC3665:AC3675)+M3665)))</f>
        <v>13155844.32</v>
      </c>
      <c r="AE3666" s="94">
        <f t="shared" si="351"/>
        <v>384150.65414400003</v>
      </c>
      <c r="AF3666" s="94">
        <v>0</v>
      </c>
      <c r="AG3666" s="94">
        <f t="shared" si="352"/>
        <v>384150.65414400003</v>
      </c>
      <c r="AH3666" s="94">
        <v>0.02</v>
      </c>
    </row>
    <row r="3667" spans="1:34" s="99" customFormat="1" x14ac:dyDescent="0.55000000000000004">
      <c r="A3667" s="107"/>
      <c r="B3667" s="102"/>
      <c r="C3667" s="102"/>
      <c r="D3667" s="90"/>
      <c r="E3667" s="102"/>
      <c r="F3667" s="102"/>
      <c r="G3667" s="102"/>
      <c r="H3667" s="102"/>
      <c r="I3667" s="98"/>
      <c r="J3667" s="102"/>
      <c r="K3667" s="94"/>
      <c r="L3667" s="94"/>
      <c r="M3667" s="94"/>
      <c r="N3667" s="102">
        <v>3</v>
      </c>
      <c r="O3667" s="111" t="s">
        <v>5131</v>
      </c>
      <c r="P3667" s="96">
        <v>3100503117581</v>
      </c>
      <c r="Q3667" s="111" t="s">
        <v>5132</v>
      </c>
      <c r="R3667" s="111" t="s">
        <v>5135</v>
      </c>
      <c r="S3667" s="97" t="s">
        <v>5138</v>
      </c>
      <c r="T3667" s="102" t="s">
        <v>51</v>
      </c>
      <c r="U3667" s="102" t="s">
        <v>45</v>
      </c>
      <c r="V3667" s="102" t="s">
        <v>75</v>
      </c>
      <c r="W3667" s="94">
        <v>26</v>
      </c>
      <c r="X3667" s="98">
        <v>2.48</v>
      </c>
      <c r="Y3667" s="94">
        <v>6750</v>
      </c>
      <c r="Z3667" s="94">
        <f t="shared" si="349"/>
        <v>175500</v>
      </c>
      <c r="AA3667" s="89">
        <v>8</v>
      </c>
      <c r="AB3667" s="89">
        <v>8</v>
      </c>
      <c r="AC3667" s="94">
        <f t="shared" si="350"/>
        <v>161460</v>
      </c>
      <c r="AD3667" s="94">
        <f>IF(AND(AC3667="",M3665=""),0,IF((AC3667=""),M3665, IF( (M3665=""),AC3667,SUM(AC3665:AC3675)+M3665)))</f>
        <v>13155844.32</v>
      </c>
      <c r="AE3667" s="94">
        <f t="shared" si="351"/>
        <v>326264.939136</v>
      </c>
      <c r="AF3667" s="94">
        <v>0</v>
      </c>
      <c r="AG3667" s="94">
        <f t="shared" si="352"/>
        <v>326264.939136</v>
      </c>
      <c r="AH3667" s="94">
        <v>0.02</v>
      </c>
    </row>
    <row r="3668" spans="1:34" s="99" customFormat="1" x14ac:dyDescent="0.55000000000000004">
      <c r="A3668" s="107"/>
      <c r="B3668" s="102"/>
      <c r="C3668" s="102"/>
      <c r="D3668" s="90"/>
      <c r="E3668" s="102"/>
      <c r="F3668" s="102"/>
      <c r="G3668" s="102"/>
      <c r="H3668" s="102"/>
      <c r="I3668" s="98"/>
      <c r="J3668" s="102"/>
      <c r="K3668" s="94"/>
      <c r="L3668" s="94"/>
      <c r="M3668" s="94"/>
      <c r="N3668" s="102">
        <v>4</v>
      </c>
      <c r="O3668" s="111" t="s">
        <v>5131</v>
      </c>
      <c r="P3668" s="96">
        <v>3100503117581</v>
      </c>
      <c r="Q3668" s="111" t="s">
        <v>5132</v>
      </c>
      <c r="R3668" s="111" t="s">
        <v>5135</v>
      </c>
      <c r="S3668" s="97" t="s">
        <v>5139</v>
      </c>
      <c r="T3668" s="102" t="s">
        <v>51</v>
      </c>
      <c r="U3668" s="102" t="s">
        <v>45</v>
      </c>
      <c r="V3668" s="102" t="s">
        <v>75</v>
      </c>
      <c r="W3668" s="94">
        <v>26</v>
      </c>
      <c r="X3668" s="98">
        <v>2.48</v>
      </c>
      <c r="Y3668" s="94">
        <v>6750</v>
      </c>
      <c r="Z3668" s="94">
        <f t="shared" si="349"/>
        <v>175500</v>
      </c>
      <c r="AA3668" s="89">
        <v>8</v>
      </c>
      <c r="AB3668" s="89">
        <v>8</v>
      </c>
      <c r="AC3668" s="94">
        <f t="shared" si="350"/>
        <v>161460</v>
      </c>
      <c r="AD3668" s="94">
        <f>IF(AND(AC3668="",M3665=""),0,IF((AC3668=""),M3665, IF( (M3665=""),AC3668,SUM(AC3665:AC3675)+M3665)))</f>
        <v>13155844.32</v>
      </c>
      <c r="AE3668" s="94">
        <f t="shared" si="351"/>
        <v>326264.939136</v>
      </c>
      <c r="AF3668" s="94">
        <v>0</v>
      </c>
      <c r="AG3668" s="94">
        <f t="shared" si="352"/>
        <v>326264.939136</v>
      </c>
      <c r="AH3668" s="94">
        <v>0.02</v>
      </c>
    </row>
    <row r="3669" spans="1:34" s="99" customFormat="1" x14ac:dyDescent="0.55000000000000004">
      <c r="A3669" s="107"/>
      <c r="B3669" s="102"/>
      <c r="C3669" s="102"/>
      <c r="D3669" s="90"/>
      <c r="E3669" s="102"/>
      <c r="F3669" s="102"/>
      <c r="G3669" s="102"/>
      <c r="H3669" s="102"/>
      <c r="I3669" s="98"/>
      <c r="J3669" s="102"/>
      <c r="K3669" s="94"/>
      <c r="L3669" s="94"/>
      <c r="M3669" s="94"/>
      <c r="N3669" s="102">
        <v>5</v>
      </c>
      <c r="O3669" s="111" t="s">
        <v>5131</v>
      </c>
      <c r="P3669" s="96">
        <v>3100503117581</v>
      </c>
      <c r="Q3669" s="111" t="s">
        <v>5132</v>
      </c>
      <c r="R3669" s="111" t="s">
        <v>5135</v>
      </c>
      <c r="S3669" s="97" t="s">
        <v>5140</v>
      </c>
      <c r="T3669" s="102" t="s">
        <v>51</v>
      </c>
      <c r="U3669" s="102" t="s">
        <v>45</v>
      </c>
      <c r="V3669" s="102" t="s">
        <v>75</v>
      </c>
      <c r="W3669" s="94">
        <v>26</v>
      </c>
      <c r="X3669" s="98">
        <v>2.48</v>
      </c>
      <c r="Y3669" s="94">
        <v>6750</v>
      </c>
      <c r="Z3669" s="94">
        <f t="shared" si="349"/>
        <v>175500</v>
      </c>
      <c r="AA3669" s="89">
        <v>8</v>
      </c>
      <c r="AB3669" s="89">
        <v>8</v>
      </c>
      <c r="AC3669" s="94">
        <f t="shared" si="350"/>
        <v>161460</v>
      </c>
      <c r="AD3669" s="94">
        <f>IF(AND(AC3669="",M3665=""),0,IF((AC3669=""),M3665, IF( (M3665=""),AC3669,SUM(AC3665:AC3675)+M3665)))</f>
        <v>13155844.32</v>
      </c>
      <c r="AE3669" s="94">
        <f t="shared" si="351"/>
        <v>326264.939136</v>
      </c>
      <c r="AF3669" s="94">
        <v>0</v>
      </c>
      <c r="AG3669" s="94">
        <f t="shared" si="352"/>
        <v>326264.939136</v>
      </c>
      <c r="AH3669" s="94">
        <v>0.02</v>
      </c>
    </row>
    <row r="3670" spans="1:34" s="99" customFormat="1" x14ac:dyDescent="0.55000000000000004">
      <c r="A3670" s="107"/>
      <c r="B3670" s="102"/>
      <c r="C3670" s="102"/>
      <c r="D3670" s="90"/>
      <c r="E3670" s="102"/>
      <c r="F3670" s="102"/>
      <c r="G3670" s="102"/>
      <c r="H3670" s="102"/>
      <c r="I3670" s="98"/>
      <c r="J3670" s="102"/>
      <c r="K3670" s="94"/>
      <c r="L3670" s="94"/>
      <c r="M3670" s="94"/>
      <c r="N3670" s="102">
        <v>6</v>
      </c>
      <c r="O3670" s="111" t="s">
        <v>5131</v>
      </c>
      <c r="P3670" s="96">
        <v>3100503117581</v>
      </c>
      <c r="Q3670" s="111" t="s">
        <v>5132</v>
      </c>
      <c r="R3670" s="111" t="s">
        <v>5135</v>
      </c>
      <c r="S3670" s="97" t="s">
        <v>5141</v>
      </c>
      <c r="T3670" s="102" t="s">
        <v>51</v>
      </c>
      <c r="U3670" s="102" t="s">
        <v>45</v>
      </c>
      <c r="V3670" s="102" t="s">
        <v>75</v>
      </c>
      <c r="W3670" s="94">
        <v>26</v>
      </c>
      <c r="X3670" s="98">
        <v>2.48</v>
      </c>
      <c r="Y3670" s="94">
        <v>6750</v>
      </c>
      <c r="Z3670" s="94">
        <f t="shared" si="349"/>
        <v>175500</v>
      </c>
      <c r="AA3670" s="89">
        <v>8</v>
      </c>
      <c r="AB3670" s="89">
        <v>8</v>
      </c>
      <c r="AC3670" s="94">
        <f t="shared" si="350"/>
        <v>161460</v>
      </c>
      <c r="AD3670" s="94">
        <f>IF(AND(AC3670="",M3665=""),0,IF((AC3670=""),M3665, IF( (M3665=""),AC3670,SUM(AC3665:AC3675)+M3665)))</f>
        <v>13155844.32</v>
      </c>
      <c r="AE3670" s="94">
        <f t="shared" si="351"/>
        <v>326264.939136</v>
      </c>
      <c r="AF3670" s="94">
        <v>0</v>
      </c>
      <c r="AG3670" s="94">
        <f t="shared" si="352"/>
        <v>326264.939136</v>
      </c>
      <c r="AH3670" s="94">
        <v>0.02</v>
      </c>
    </row>
    <row r="3671" spans="1:34" s="99" customFormat="1" x14ac:dyDescent="0.55000000000000004">
      <c r="A3671" s="107"/>
      <c r="B3671" s="102"/>
      <c r="C3671" s="102"/>
      <c r="D3671" s="90"/>
      <c r="E3671" s="102"/>
      <c r="F3671" s="102"/>
      <c r="G3671" s="102"/>
      <c r="H3671" s="102"/>
      <c r="I3671" s="98"/>
      <c r="J3671" s="102"/>
      <c r="K3671" s="94"/>
      <c r="L3671" s="94"/>
      <c r="M3671" s="94"/>
      <c r="N3671" s="102">
        <v>7</v>
      </c>
      <c r="O3671" s="111" t="s">
        <v>5131</v>
      </c>
      <c r="P3671" s="96">
        <v>3100503117581</v>
      </c>
      <c r="Q3671" s="111" t="s">
        <v>5132</v>
      </c>
      <c r="R3671" s="111" t="s">
        <v>5135</v>
      </c>
      <c r="S3671" s="97" t="s">
        <v>5142</v>
      </c>
      <c r="T3671" s="102" t="s">
        <v>51</v>
      </c>
      <c r="U3671" s="102" t="s">
        <v>45</v>
      </c>
      <c r="V3671" s="102" t="s">
        <v>75</v>
      </c>
      <c r="W3671" s="94">
        <v>18</v>
      </c>
      <c r="X3671" s="98">
        <v>1.72</v>
      </c>
      <c r="Y3671" s="94">
        <v>6750</v>
      </c>
      <c r="Z3671" s="94">
        <f t="shared" si="349"/>
        <v>121500</v>
      </c>
      <c r="AA3671" s="89">
        <v>8</v>
      </c>
      <c r="AB3671" s="89">
        <v>8</v>
      </c>
      <c r="AC3671" s="94">
        <f t="shared" si="350"/>
        <v>111780</v>
      </c>
      <c r="AD3671" s="94">
        <f>IF(AND(AC3671="",M3665=""),0,IF((AC3671=""),M3665, IF( (M3665=""),AC3671,SUM(AC3665:AC3675)+M3665)))</f>
        <v>13155844.32</v>
      </c>
      <c r="AE3671" s="94">
        <f t="shared" si="351"/>
        <v>226280.52230400001</v>
      </c>
      <c r="AF3671" s="94">
        <v>0</v>
      </c>
      <c r="AG3671" s="94">
        <f t="shared" si="352"/>
        <v>226280.52230400001</v>
      </c>
      <c r="AH3671" s="94">
        <v>0.02</v>
      </c>
    </row>
    <row r="3672" spans="1:34" s="99" customFormat="1" x14ac:dyDescent="0.55000000000000004">
      <c r="A3672" s="107"/>
      <c r="B3672" s="102"/>
      <c r="C3672" s="102"/>
      <c r="D3672" s="90"/>
      <c r="E3672" s="102"/>
      <c r="F3672" s="102"/>
      <c r="G3672" s="102"/>
      <c r="H3672" s="102"/>
      <c r="I3672" s="98"/>
      <c r="J3672" s="102"/>
      <c r="K3672" s="94"/>
      <c r="L3672" s="94"/>
      <c r="M3672" s="94"/>
      <c r="N3672" s="102">
        <v>8</v>
      </c>
      <c r="O3672" s="111" t="s">
        <v>5131</v>
      </c>
      <c r="P3672" s="96">
        <v>3100503117581</v>
      </c>
      <c r="Q3672" s="111" t="s">
        <v>5132</v>
      </c>
      <c r="R3672" s="111" t="s">
        <v>5135</v>
      </c>
      <c r="S3672" s="97" t="s">
        <v>5143</v>
      </c>
      <c r="T3672" s="102" t="s">
        <v>51</v>
      </c>
      <c r="U3672" s="102" t="s">
        <v>45</v>
      </c>
      <c r="V3672" s="102" t="s">
        <v>75</v>
      </c>
      <c r="W3672" s="94">
        <v>26</v>
      </c>
      <c r="X3672" s="98">
        <v>2.48</v>
      </c>
      <c r="Y3672" s="94">
        <v>6750</v>
      </c>
      <c r="Z3672" s="94">
        <f t="shared" si="349"/>
        <v>175500</v>
      </c>
      <c r="AA3672" s="89">
        <v>8</v>
      </c>
      <c r="AB3672" s="89">
        <v>8</v>
      </c>
      <c r="AC3672" s="94">
        <f t="shared" si="350"/>
        <v>161460</v>
      </c>
      <c r="AD3672" s="94">
        <f>IF(AND(AC3672="",M3665=""),0,IF((AC3672=""),M3665, IF( (M3665=""),AC3672,SUM(AC3665:AC3675)+M3665)))</f>
        <v>13155844.32</v>
      </c>
      <c r="AE3672" s="94">
        <f t="shared" si="351"/>
        <v>326264.939136</v>
      </c>
      <c r="AF3672" s="94">
        <v>0</v>
      </c>
      <c r="AG3672" s="94">
        <f t="shared" si="352"/>
        <v>326264.939136</v>
      </c>
      <c r="AH3672" s="94">
        <v>0.02</v>
      </c>
    </row>
    <row r="3673" spans="1:34" s="99" customFormat="1" x14ac:dyDescent="0.55000000000000004">
      <c r="A3673" s="107"/>
      <c r="B3673" s="102"/>
      <c r="C3673" s="102"/>
      <c r="D3673" s="90"/>
      <c r="E3673" s="102"/>
      <c r="F3673" s="102"/>
      <c r="G3673" s="102"/>
      <c r="H3673" s="102"/>
      <c r="I3673" s="98"/>
      <c r="J3673" s="102"/>
      <c r="K3673" s="94"/>
      <c r="L3673" s="94"/>
      <c r="M3673" s="94"/>
      <c r="N3673" s="102">
        <v>9</v>
      </c>
      <c r="O3673" s="111" t="s">
        <v>5131</v>
      </c>
      <c r="P3673" s="96">
        <v>3100503117581</v>
      </c>
      <c r="Q3673" s="111" t="s">
        <v>5132</v>
      </c>
      <c r="R3673" s="111" t="s">
        <v>5135</v>
      </c>
      <c r="S3673" s="97" t="s">
        <v>5144</v>
      </c>
      <c r="T3673" s="102" t="s">
        <v>51</v>
      </c>
      <c r="U3673" s="102" t="s">
        <v>45</v>
      </c>
      <c r="V3673" s="102" t="s">
        <v>75</v>
      </c>
      <c r="W3673" s="94">
        <v>26</v>
      </c>
      <c r="X3673" s="98">
        <v>2.48</v>
      </c>
      <c r="Y3673" s="94">
        <v>6750</v>
      </c>
      <c r="Z3673" s="94">
        <f t="shared" si="349"/>
        <v>175500</v>
      </c>
      <c r="AA3673" s="89">
        <v>8</v>
      </c>
      <c r="AB3673" s="89">
        <v>8</v>
      </c>
      <c r="AC3673" s="94">
        <f t="shared" si="350"/>
        <v>161460</v>
      </c>
      <c r="AD3673" s="94">
        <f>IF(AND(AC3673="",M3665=""),0,IF((AC3673=""),M3665, IF( (M3665=""),AC3673,SUM(AC3665:AC3675)+M3665)))</f>
        <v>13155844.32</v>
      </c>
      <c r="AE3673" s="94">
        <f t="shared" si="351"/>
        <v>326264.939136</v>
      </c>
      <c r="AF3673" s="94">
        <v>0</v>
      </c>
      <c r="AG3673" s="94">
        <f t="shared" si="352"/>
        <v>326264.939136</v>
      </c>
      <c r="AH3673" s="94">
        <v>0.02</v>
      </c>
    </row>
    <row r="3674" spans="1:34" s="99" customFormat="1" x14ac:dyDescent="0.55000000000000004">
      <c r="A3674" s="107"/>
      <c r="B3674" s="102"/>
      <c r="C3674" s="102"/>
      <c r="D3674" s="90"/>
      <c r="E3674" s="102"/>
      <c r="F3674" s="102"/>
      <c r="G3674" s="102"/>
      <c r="H3674" s="102"/>
      <c r="I3674" s="98"/>
      <c r="J3674" s="102"/>
      <c r="K3674" s="94"/>
      <c r="L3674" s="94"/>
      <c r="M3674" s="94"/>
      <c r="N3674" s="102">
        <v>10</v>
      </c>
      <c r="O3674" s="111" t="s">
        <v>5131</v>
      </c>
      <c r="P3674" s="96">
        <v>3100503117581</v>
      </c>
      <c r="Q3674" s="111" t="s">
        <v>5132</v>
      </c>
      <c r="R3674" s="111" t="s">
        <v>5135</v>
      </c>
      <c r="S3674" s="97" t="s">
        <v>5145</v>
      </c>
      <c r="T3674" s="102" t="s">
        <v>73</v>
      </c>
      <c r="U3674" s="102" t="s">
        <v>45</v>
      </c>
      <c r="V3674" s="102" t="s">
        <v>46</v>
      </c>
      <c r="W3674" s="94">
        <v>15.81</v>
      </c>
      <c r="X3674" s="98">
        <v>1.51</v>
      </c>
      <c r="Y3674" s="94">
        <v>6600</v>
      </c>
      <c r="Z3674" s="94">
        <f t="shared" si="349"/>
        <v>104346</v>
      </c>
      <c r="AA3674" s="89">
        <v>8</v>
      </c>
      <c r="AB3674" s="89">
        <v>8</v>
      </c>
      <c r="AC3674" s="94">
        <f t="shared" si="350"/>
        <v>95998.32</v>
      </c>
      <c r="AD3674" s="94">
        <f>IF(AND(AC3674="",M3665=""),0,IF((AC3674=""),M3665, IF( (M3665=""),AC3674,SUM(AC3665:AC3675)+M3665)))</f>
        <v>13155844.32</v>
      </c>
      <c r="AE3674" s="94">
        <f t="shared" si="351"/>
        <v>198653.249232</v>
      </c>
      <c r="AF3674" s="94">
        <v>0</v>
      </c>
      <c r="AG3674" s="94">
        <f t="shared" si="352"/>
        <v>198653.249232</v>
      </c>
      <c r="AH3674" s="94">
        <v>0.02</v>
      </c>
    </row>
    <row r="3675" spans="1:34" s="99" customFormat="1" x14ac:dyDescent="0.55000000000000004">
      <c r="A3675" s="107"/>
      <c r="B3675" s="102"/>
      <c r="C3675" s="102"/>
      <c r="D3675" s="90"/>
      <c r="E3675" s="102"/>
      <c r="F3675" s="102"/>
      <c r="G3675" s="102"/>
      <c r="H3675" s="102"/>
      <c r="I3675" s="98"/>
      <c r="J3675" s="102"/>
      <c r="K3675" s="94"/>
      <c r="L3675" s="94"/>
      <c r="M3675" s="94"/>
      <c r="N3675" s="102">
        <v>11</v>
      </c>
      <c r="O3675" s="111" t="s">
        <v>5131</v>
      </c>
      <c r="P3675" s="96">
        <v>3100503117581</v>
      </c>
      <c r="Q3675" s="111" t="s">
        <v>5132</v>
      </c>
      <c r="R3675" s="111" t="s">
        <v>5135</v>
      </c>
      <c r="S3675" s="97" t="s">
        <v>5146</v>
      </c>
      <c r="T3675" s="102" t="s">
        <v>51</v>
      </c>
      <c r="U3675" s="102" t="s">
        <v>45</v>
      </c>
      <c r="V3675" s="102" t="s">
        <v>75</v>
      </c>
      <c r="W3675" s="94">
        <v>18</v>
      </c>
      <c r="X3675" s="98">
        <v>1.72</v>
      </c>
      <c r="Y3675" s="94">
        <v>6750</v>
      </c>
      <c r="Z3675" s="94">
        <f t="shared" si="349"/>
        <v>121500</v>
      </c>
      <c r="AA3675" s="89">
        <v>8</v>
      </c>
      <c r="AB3675" s="89">
        <v>8</v>
      </c>
      <c r="AC3675" s="94">
        <f t="shared" si="350"/>
        <v>111780</v>
      </c>
      <c r="AD3675" s="94">
        <f>IF(AND(AC3675="",M3665=""),0,IF((AC3675=""),M3665, IF( (M3665=""),AC3675,SUM(AC3665:AC3675)+M3665)))</f>
        <v>13155844.32</v>
      </c>
      <c r="AE3675" s="94">
        <f t="shared" si="351"/>
        <v>226280.52230400001</v>
      </c>
      <c r="AF3675" s="94">
        <v>0</v>
      </c>
      <c r="AG3675" s="94">
        <f t="shared" si="352"/>
        <v>226280.52230400001</v>
      </c>
      <c r="AH3675" s="94">
        <v>0.02</v>
      </c>
    </row>
    <row r="3676" spans="1:34" s="99" customFormat="1" x14ac:dyDescent="0.55000000000000004">
      <c r="A3676" s="107"/>
      <c r="B3676" s="102">
        <v>1553</v>
      </c>
      <c r="C3676" s="102">
        <v>6089</v>
      </c>
      <c r="D3676" s="90" t="s">
        <v>5147</v>
      </c>
      <c r="E3676" s="102" t="s">
        <v>34</v>
      </c>
      <c r="F3676" s="102">
        <v>10883</v>
      </c>
      <c r="G3676" s="102">
        <v>2</v>
      </c>
      <c r="H3676" s="102">
        <v>0</v>
      </c>
      <c r="I3676" s="98">
        <v>15</v>
      </c>
      <c r="J3676" s="102" t="s">
        <v>35</v>
      </c>
      <c r="K3676" s="94">
        <f>((G3676*400)+(H3676*100))+I3676</f>
        <v>815</v>
      </c>
      <c r="L3676" s="94">
        <v>5400</v>
      </c>
      <c r="M3676" s="94">
        <f>K3676*L3676</f>
        <v>4401000</v>
      </c>
      <c r="N3676" s="102">
        <v>1</v>
      </c>
      <c r="O3676" s="111" t="s">
        <v>5131</v>
      </c>
      <c r="P3676" s="96">
        <v>3100503117581</v>
      </c>
      <c r="Q3676" s="111" t="s">
        <v>5132</v>
      </c>
      <c r="R3676" s="111" t="s">
        <v>5135</v>
      </c>
      <c r="S3676" s="97" t="s">
        <v>5148</v>
      </c>
      <c r="T3676" s="102" t="s">
        <v>492</v>
      </c>
      <c r="U3676" s="102" t="s">
        <v>45</v>
      </c>
      <c r="V3676" s="102" t="s">
        <v>75</v>
      </c>
      <c r="W3676" s="94">
        <v>1680</v>
      </c>
      <c r="X3676" s="98">
        <v>100</v>
      </c>
      <c r="Y3676" s="94">
        <v>3400</v>
      </c>
      <c r="Z3676" s="94">
        <f t="shared" si="349"/>
        <v>5712000</v>
      </c>
      <c r="AA3676" s="89">
        <v>8</v>
      </c>
      <c r="AB3676" s="89">
        <v>8</v>
      </c>
      <c r="AC3676" s="94">
        <f t="shared" si="350"/>
        <v>5255040</v>
      </c>
      <c r="AD3676" s="94">
        <f>IF(AND(AC3676="",M3676=""),0,IF((AC3676=""),M3676, IF( (M3676=""),AC3676,SUM(AC3676:AC3677)+M3676)))</f>
        <v>9656040</v>
      </c>
      <c r="AE3676" s="94">
        <f t="shared" si="351"/>
        <v>9656040</v>
      </c>
      <c r="AF3676" s="94">
        <v>0</v>
      </c>
      <c r="AG3676" s="94">
        <f t="shared" si="352"/>
        <v>9656040</v>
      </c>
      <c r="AH3676" s="94">
        <v>0.02</v>
      </c>
    </row>
    <row r="3677" spans="1:34" s="99" customFormat="1" x14ac:dyDescent="0.55000000000000004">
      <c r="A3677" s="107"/>
      <c r="B3677" s="102"/>
      <c r="C3677" s="102"/>
      <c r="D3677" s="90"/>
      <c r="E3677" s="102"/>
      <c r="F3677" s="102"/>
      <c r="G3677" s="102"/>
      <c r="H3677" s="102"/>
      <c r="I3677" s="98"/>
      <c r="J3677" s="102"/>
      <c r="K3677" s="94"/>
      <c r="L3677" s="94"/>
      <c r="M3677" s="94"/>
      <c r="N3677" s="102">
        <v>2</v>
      </c>
      <c r="O3677" s="111" t="s">
        <v>5131</v>
      </c>
      <c r="P3677" s="96">
        <v>3100503117581</v>
      </c>
      <c r="Q3677" s="111" t="s">
        <v>5132</v>
      </c>
      <c r="R3677" s="111" t="s">
        <v>5135</v>
      </c>
      <c r="S3677" s="97" t="s">
        <v>5149</v>
      </c>
      <c r="T3677" s="102" t="s">
        <v>55</v>
      </c>
      <c r="U3677" s="102" t="s">
        <v>45</v>
      </c>
      <c r="V3677" s="102" t="s">
        <v>75</v>
      </c>
      <c r="W3677" s="94">
        <v>1</v>
      </c>
      <c r="X3677" s="98">
        <v>0</v>
      </c>
      <c r="Y3677" s="94">
        <v>0</v>
      </c>
      <c r="Z3677" s="94">
        <f t="shared" si="349"/>
        <v>0</v>
      </c>
      <c r="AA3677" s="89">
        <v>8</v>
      </c>
      <c r="AB3677" s="89">
        <v>8</v>
      </c>
      <c r="AC3677" s="94">
        <f t="shared" si="350"/>
        <v>0</v>
      </c>
      <c r="AD3677" s="94">
        <v>4401000</v>
      </c>
      <c r="AE3677" s="94">
        <f t="shared" si="351"/>
        <v>0</v>
      </c>
      <c r="AF3677" s="94">
        <v>0</v>
      </c>
      <c r="AG3677" s="94">
        <f t="shared" si="352"/>
        <v>0</v>
      </c>
      <c r="AH3677" s="94">
        <v>0.02</v>
      </c>
    </row>
    <row r="3678" spans="1:34" s="99" customFormat="1" x14ac:dyDescent="0.55000000000000004">
      <c r="A3678" s="107"/>
      <c r="B3678" s="102"/>
      <c r="C3678" s="102"/>
      <c r="D3678" s="90"/>
      <c r="E3678" s="102"/>
      <c r="F3678" s="102"/>
      <c r="G3678" s="102"/>
      <c r="H3678" s="102"/>
      <c r="I3678" s="98"/>
      <c r="J3678" s="102"/>
      <c r="K3678" s="94"/>
      <c r="L3678" s="94" t="s">
        <v>63</v>
      </c>
      <c r="M3678" s="94">
        <f>SUM(M3665:M3677)</f>
        <v>11048400</v>
      </c>
      <c r="N3678" s="102"/>
      <c r="O3678" s="111"/>
      <c r="P3678" s="96"/>
      <c r="Q3678" s="111"/>
      <c r="R3678" s="111"/>
      <c r="S3678" s="97"/>
      <c r="T3678" s="102"/>
      <c r="U3678" s="102"/>
      <c r="V3678" s="102"/>
      <c r="W3678" s="94"/>
      <c r="X3678" s="98"/>
      <c r="Y3678" s="94"/>
      <c r="Z3678" s="94"/>
      <c r="AA3678" s="89"/>
      <c r="AB3678" s="89"/>
      <c r="AC3678" s="94"/>
      <c r="AD3678" s="94"/>
      <c r="AE3678" s="94">
        <f>SUM(AE3665:AE3677)</f>
        <v>22813199.904432006</v>
      </c>
      <c r="AF3678" s="94"/>
      <c r="AG3678" s="94">
        <f>SUM(AG3665:AG3677)</f>
        <v>22813199.904432006</v>
      </c>
      <c r="AH3678" s="94"/>
    </row>
    <row r="3679" spans="1:34" s="73" customFormat="1" x14ac:dyDescent="0.55000000000000004">
      <c r="A3679" s="108" t="s">
        <v>5150</v>
      </c>
      <c r="B3679" s="109">
        <v>1554</v>
      </c>
      <c r="C3679" s="102">
        <v>6383</v>
      </c>
      <c r="D3679" s="90" t="s">
        <v>5151</v>
      </c>
      <c r="E3679" s="102" t="s">
        <v>37</v>
      </c>
      <c r="F3679" s="102">
        <v>5387</v>
      </c>
      <c r="G3679" s="102">
        <v>3</v>
      </c>
      <c r="H3679" s="102">
        <v>0</v>
      </c>
      <c r="I3679" s="98">
        <v>28</v>
      </c>
      <c r="J3679" s="102" t="s">
        <v>38</v>
      </c>
      <c r="K3679" s="94">
        <f>((G3679*400)+(H3679*100))+I3679</f>
        <v>1228</v>
      </c>
      <c r="L3679" s="94">
        <v>400</v>
      </c>
      <c r="M3679" s="94">
        <f>K3679*L3679</f>
        <v>491200</v>
      </c>
      <c r="N3679" s="102"/>
      <c r="O3679" s="111"/>
      <c r="P3679" s="96"/>
      <c r="Q3679" s="111"/>
      <c r="R3679" s="111"/>
      <c r="S3679" s="97"/>
      <c r="T3679" s="102"/>
      <c r="U3679" s="102"/>
      <c r="V3679" s="102"/>
      <c r="W3679" s="94"/>
      <c r="X3679" s="98"/>
      <c r="Y3679" s="94"/>
      <c r="Z3679" s="94"/>
      <c r="AA3679" s="89"/>
      <c r="AB3679" s="89"/>
      <c r="AC3679" s="94"/>
      <c r="AD3679" s="94">
        <f>IF(AND(AC3679="",M3679=""),0,IF((AC3679=""),M3679,IF((M3679=""),AC3679,AC3679+M3679)))</f>
        <v>491200</v>
      </c>
      <c r="AE3679" s="94">
        <f>IF( (X3679=""),AD3679*1,AD3679*(X3679/100) )</f>
        <v>491200</v>
      </c>
      <c r="AF3679" s="94">
        <v>0</v>
      </c>
      <c r="AG3679" s="94">
        <f>IF((AF3679-AE3679) &gt; 1,0,IF((AF3679-AE3679)&lt;0,AE3679-AF3679,AF3679-AE3679))</f>
        <v>491200</v>
      </c>
      <c r="AH3679" s="94">
        <v>0.01</v>
      </c>
    </row>
    <row r="3680" spans="1:34" s="73" customFormat="1" x14ac:dyDescent="0.55000000000000004">
      <c r="A3680" s="108"/>
      <c r="B3680" s="109"/>
      <c r="C3680" s="102"/>
      <c r="D3680" s="90"/>
      <c r="E3680" s="102"/>
      <c r="F3680" s="102"/>
      <c r="G3680" s="102"/>
      <c r="H3680" s="102"/>
      <c r="I3680" s="98"/>
      <c r="J3680" s="102"/>
      <c r="K3680" s="94"/>
      <c r="L3680" s="94" t="s">
        <v>63</v>
      </c>
      <c r="M3680" s="94">
        <f>SUM(M3679:M3679)</f>
        <v>491200</v>
      </c>
      <c r="N3680" s="102"/>
      <c r="O3680" s="111"/>
      <c r="P3680" s="96"/>
      <c r="Q3680" s="111"/>
      <c r="R3680" s="111"/>
      <c r="S3680" s="97"/>
      <c r="T3680" s="102"/>
      <c r="U3680" s="102"/>
      <c r="V3680" s="102"/>
      <c r="W3680" s="94"/>
      <c r="X3680" s="98"/>
      <c r="Y3680" s="94"/>
      <c r="Z3680" s="94"/>
      <c r="AA3680" s="89"/>
      <c r="AB3680" s="89"/>
      <c r="AC3680" s="94"/>
      <c r="AD3680" s="94">
        <f>SUM(AD3679:AD3679)</f>
        <v>491200</v>
      </c>
      <c r="AE3680" s="94">
        <f>SUM(AE3679:AE3679)</f>
        <v>491200</v>
      </c>
      <c r="AF3680" s="94"/>
      <c r="AG3680" s="94">
        <f>SUM(AG3679:AG3679)</f>
        <v>491200</v>
      </c>
      <c r="AH3680" s="94"/>
    </row>
    <row r="3681" spans="1:34" s="73" customFormat="1" x14ac:dyDescent="0.55000000000000004">
      <c r="A3681" s="108" t="s">
        <v>5154</v>
      </c>
      <c r="B3681" s="109">
        <v>1555</v>
      </c>
      <c r="C3681" s="102">
        <v>9290</v>
      </c>
      <c r="D3681" s="90" t="s">
        <v>5155</v>
      </c>
      <c r="E3681" s="102" t="s">
        <v>34</v>
      </c>
      <c r="F3681" s="102">
        <v>24274</v>
      </c>
      <c r="G3681" s="102">
        <v>0</v>
      </c>
      <c r="H3681" s="102">
        <v>0</v>
      </c>
      <c r="I3681" s="98">
        <v>33</v>
      </c>
      <c r="J3681" s="102" t="s">
        <v>35</v>
      </c>
      <c r="K3681" s="94">
        <f>((G3681*400)+(H3681*100))+I3681</f>
        <v>33</v>
      </c>
      <c r="L3681" s="94">
        <v>1350</v>
      </c>
      <c r="M3681" s="94">
        <f>K3681*L3681</f>
        <v>44550</v>
      </c>
      <c r="N3681" s="102">
        <v>1</v>
      </c>
      <c r="O3681" s="111" t="s">
        <v>5152</v>
      </c>
      <c r="P3681" s="96">
        <v>3570800191056</v>
      </c>
      <c r="Q3681" s="111" t="s">
        <v>5153</v>
      </c>
      <c r="R3681" s="111" t="s">
        <v>5156</v>
      </c>
      <c r="S3681" s="97" t="s">
        <v>5157</v>
      </c>
      <c r="T3681" s="102" t="s">
        <v>51</v>
      </c>
      <c r="U3681" s="102" t="s">
        <v>45</v>
      </c>
      <c r="V3681" s="102" t="s">
        <v>52</v>
      </c>
      <c r="W3681" s="94">
        <v>414</v>
      </c>
      <c r="X3681" s="98">
        <v>100</v>
      </c>
      <c r="Y3681" s="94">
        <v>6750</v>
      </c>
      <c r="Z3681" s="94">
        <f>W3681*Y3681</f>
        <v>2794500</v>
      </c>
      <c r="AA3681" s="89">
        <v>6</v>
      </c>
      <c r="AB3681" s="89">
        <v>6</v>
      </c>
      <c r="AC3681" s="94">
        <f>(Z3681*(100-AB3681))/100</f>
        <v>2626830</v>
      </c>
      <c r="AD3681" s="94">
        <f>IF(AND(AC3681="",M3681=""),0,IF((AC3681=""),M3681, IF( (M3681=""),AC3681,AC3681+M3681)))</f>
        <v>2671380</v>
      </c>
      <c r="AE3681" s="94">
        <f>IF( (X3681=""),AD3681*1,( M3681+(SUM(AC3681:AC3681)) )*(X3681/100) )</f>
        <v>2671380</v>
      </c>
      <c r="AF3681" s="94">
        <v>50000000</v>
      </c>
      <c r="AG3681" s="94">
        <f>IF((AF3681-AE3681) &gt; 1,0,IF((AF3681-AE3681)&lt;0,AE3681-AF3681,AF3681-AE3681))</f>
        <v>0</v>
      </c>
      <c r="AH3681" s="94">
        <v>0.02</v>
      </c>
    </row>
    <row r="3682" spans="1:34" s="73" customFormat="1" x14ac:dyDescent="0.55000000000000004">
      <c r="A3682" s="108"/>
      <c r="B3682" s="109"/>
      <c r="C3682" s="102"/>
      <c r="D3682" s="90"/>
      <c r="E3682" s="102"/>
      <c r="F3682" s="102"/>
      <c r="G3682" s="102"/>
      <c r="H3682" s="102"/>
      <c r="I3682" s="98"/>
      <c r="J3682" s="102"/>
      <c r="K3682" s="94"/>
      <c r="L3682" s="94" t="s">
        <v>15267</v>
      </c>
      <c r="M3682" s="94">
        <f>SUM(M3681)</f>
        <v>44550</v>
      </c>
      <c r="N3682" s="102"/>
      <c r="O3682" s="111"/>
      <c r="P3682" s="96"/>
      <c r="Q3682" s="111"/>
      <c r="R3682" s="111"/>
      <c r="S3682" s="97"/>
      <c r="T3682" s="102"/>
      <c r="U3682" s="102"/>
      <c r="V3682" s="102"/>
      <c r="W3682" s="94"/>
      <c r="X3682" s="98"/>
      <c r="Y3682" s="94"/>
      <c r="Z3682" s="94"/>
      <c r="AA3682" s="89"/>
      <c r="AB3682" s="89"/>
      <c r="AC3682" s="94"/>
      <c r="AD3682" s="94">
        <f>SUM(AD3681)</f>
        <v>2671380</v>
      </c>
      <c r="AE3682" s="94"/>
      <c r="AF3682" s="94"/>
      <c r="AG3682" s="94"/>
      <c r="AH3682" s="94"/>
    </row>
    <row r="3683" spans="1:34" s="73" customFormat="1" x14ac:dyDescent="0.55000000000000004">
      <c r="A3683" s="108"/>
      <c r="B3683" s="109">
        <v>1556</v>
      </c>
      <c r="C3683" s="102">
        <v>9101</v>
      </c>
      <c r="D3683" s="90" t="s">
        <v>5158</v>
      </c>
      <c r="E3683" s="102" t="s">
        <v>34</v>
      </c>
      <c r="F3683" s="102">
        <v>26706</v>
      </c>
      <c r="G3683" s="102">
        <v>0</v>
      </c>
      <c r="H3683" s="102">
        <v>0</v>
      </c>
      <c r="I3683" s="98">
        <v>40</v>
      </c>
      <c r="J3683" s="102" t="s">
        <v>35</v>
      </c>
      <c r="K3683" s="94">
        <f>((G3683*400)+(H3683*100))+I3683</f>
        <v>40</v>
      </c>
      <c r="L3683" s="94">
        <v>1350</v>
      </c>
      <c r="M3683" s="94">
        <f>K3683*L3683</f>
        <v>54000</v>
      </c>
      <c r="N3683" s="102"/>
      <c r="O3683" s="111"/>
      <c r="P3683" s="96"/>
      <c r="Q3683" s="111"/>
      <c r="R3683" s="111"/>
      <c r="S3683" s="97"/>
      <c r="T3683" s="102"/>
      <c r="U3683" s="102"/>
      <c r="V3683" s="102"/>
      <c r="W3683" s="94"/>
      <c r="X3683" s="98"/>
      <c r="Y3683" s="94"/>
      <c r="Z3683" s="94"/>
      <c r="AA3683" s="89"/>
      <c r="AB3683" s="89"/>
      <c r="AC3683" s="94"/>
      <c r="AD3683" s="94">
        <f>IF(AND(AC3683="",M3683=""),0,IF((AC3683=""),M3683,IF((M3683=""),AC3683,AC3683+M3683)))</f>
        <v>54000</v>
      </c>
      <c r="AE3683" s="94">
        <f>IF( (X3683=""),AD3683*1,AD3683*(X3683/100) )</f>
        <v>54000</v>
      </c>
      <c r="AF3683" s="94">
        <v>0</v>
      </c>
      <c r="AG3683" s="94">
        <f>IF((AF3683-AE3683) &gt; 1,0,IF((AF3683-AE3683)&lt;0,AE3683-AF3683,AF3683-AE3683))</f>
        <v>54000</v>
      </c>
      <c r="AH3683" s="94">
        <v>0.02</v>
      </c>
    </row>
    <row r="3684" spans="1:34" s="73" customFormat="1" x14ac:dyDescent="0.55000000000000004">
      <c r="A3684" s="108"/>
      <c r="B3684" s="109"/>
      <c r="C3684" s="102"/>
      <c r="D3684" s="90"/>
      <c r="E3684" s="102"/>
      <c r="F3684" s="102"/>
      <c r="G3684" s="102"/>
      <c r="H3684" s="102"/>
      <c r="I3684" s="98"/>
      <c r="J3684" s="102"/>
      <c r="K3684" s="94"/>
      <c r="L3684" s="94" t="s">
        <v>63</v>
      </c>
      <c r="M3684" s="94">
        <f>SUM(M3683:M3683)</f>
        <v>54000</v>
      </c>
      <c r="N3684" s="102"/>
      <c r="O3684" s="111"/>
      <c r="P3684" s="96"/>
      <c r="Q3684" s="111"/>
      <c r="R3684" s="111"/>
      <c r="S3684" s="97"/>
      <c r="T3684" s="102"/>
      <c r="U3684" s="102"/>
      <c r="V3684" s="102"/>
      <c r="W3684" s="94"/>
      <c r="X3684" s="98"/>
      <c r="Y3684" s="94"/>
      <c r="Z3684" s="94"/>
      <c r="AA3684" s="89"/>
      <c r="AB3684" s="89"/>
      <c r="AC3684" s="94"/>
      <c r="AD3684" s="94">
        <f>SUM(AD3683:AD3683)</f>
        <v>54000</v>
      </c>
      <c r="AE3684" s="94">
        <f>SUM(AE3683:AE3683)</f>
        <v>54000</v>
      </c>
      <c r="AF3684" s="94"/>
      <c r="AG3684" s="94">
        <f>SUM(AG3683:AG3683)</f>
        <v>54000</v>
      </c>
      <c r="AH3684" s="94"/>
    </row>
    <row r="3685" spans="1:34" s="73" customFormat="1" x14ac:dyDescent="0.55000000000000004">
      <c r="A3685" s="108" t="s">
        <v>5159</v>
      </c>
      <c r="B3685" s="109">
        <v>1557</v>
      </c>
      <c r="C3685" s="102">
        <v>8153</v>
      </c>
      <c r="D3685" s="90" t="s">
        <v>5160</v>
      </c>
      <c r="E3685" s="102" t="s">
        <v>34</v>
      </c>
      <c r="F3685" s="102">
        <v>21834</v>
      </c>
      <c r="G3685" s="102">
        <v>5</v>
      </c>
      <c r="H3685" s="102">
        <v>2</v>
      </c>
      <c r="I3685" s="98">
        <v>36</v>
      </c>
      <c r="J3685" s="102" t="s">
        <v>38</v>
      </c>
      <c r="K3685" s="94">
        <f>((G3685*400)+(H3685*100))+I3685</f>
        <v>2236</v>
      </c>
      <c r="L3685" s="94">
        <v>800</v>
      </c>
      <c r="M3685" s="94">
        <f>K3685*L3685</f>
        <v>1788800</v>
      </c>
      <c r="N3685" s="102"/>
      <c r="O3685" s="111"/>
      <c r="P3685" s="96"/>
      <c r="Q3685" s="111"/>
      <c r="R3685" s="111"/>
      <c r="S3685" s="97"/>
      <c r="T3685" s="102"/>
      <c r="U3685" s="102"/>
      <c r="V3685" s="102"/>
      <c r="W3685" s="94"/>
      <c r="X3685" s="98"/>
      <c r="Y3685" s="94"/>
      <c r="Z3685" s="94"/>
      <c r="AA3685" s="89"/>
      <c r="AB3685" s="89"/>
      <c r="AC3685" s="94"/>
      <c r="AD3685" s="94">
        <f>IF(AND(AC3685="",M3685=""),0,IF((AC3685=""),M3685,IF((M3685=""),AC3685,AC3685+M3685)))</f>
        <v>1788800</v>
      </c>
      <c r="AE3685" s="94">
        <f>IF( (X3685=""),AD3685*1,AD3685*(X3685/100) )</f>
        <v>1788800</v>
      </c>
      <c r="AF3685" s="94">
        <v>50000000</v>
      </c>
      <c r="AG3685" s="94">
        <f>IF((AF3685-AE3685) &gt; 1,0,IF((AF3685-AE3685)&lt;0,AE3685-AF3685,AF3685-AE3685))</f>
        <v>0</v>
      </c>
      <c r="AH3685" s="94">
        <v>0.01</v>
      </c>
    </row>
    <row r="3686" spans="1:34" s="73" customFormat="1" x14ac:dyDescent="0.55000000000000004">
      <c r="A3686" s="108"/>
      <c r="B3686" s="109"/>
      <c r="C3686" s="102"/>
      <c r="D3686" s="90"/>
      <c r="E3686" s="102"/>
      <c r="F3686" s="102"/>
      <c r="G3686" s="102"/>
      <c r="H3686" s="102"/>
      <c r="I3686" s="98"/>
      <c r="J3686" s="102"/>
      <c r="K3686" s="94"/>
      <c r="L3686" s="94" t="s">
        <v>63</v>
      </c>
      <c r="M3686" s="94">
        <f>SUM(M3685:M3685)</f>
        <v>1788800</v>
      </c>
      <c r="N3686" s="102"/>
      <c r="O3686" s="111"/>
      <c r="P3686" s="96"/>
      <c r="Q3686" s="111"/>
      <c r="R3686" s="111"/>
      <c r="S3686" s="97"/>
      <c r="T3686" s="102"/>
      <c r="U3686" s="102"/>
      <c r="V3686" s="102"/>
      <c r="W3686" s="94"/>
      <c r="X3686" s="98"/>
      <c r="Y3686" s="94"/>
      <c r="Z3686" s="94"/>
      <c r="AA3686" s="89"/>
      <c r="AB3686" s="89"/>
      <c r="AC3686" s="94"/>
      <c r="AD3686" s="94">
        <f>SUM(AD3685:AD3685)</f>
        <v>1788800</v>
      </c>
      <c r="AE3686" s="94">
        <f>SUM(AE3685:AE3685)</f>
        <v>1788800</v>
      </c>
      <c r="AF3686" s="94"/>
      <c r="AG3686" s="94">
        <f>SUM(AG3685:AG3685)</f>
        <v>0</v>
      </c>
      <c r="AH3686" s="94"/>
    </row>
    <row r="3687" spans="1:34" s="99" customFormat="1" x14ac:dyDescent="0.55000000000000004">
      <c r="A3687" s="107" t="s">
        <v>5163</v>
      </c>
      <c r="B3687" s="102">
        <v>1558</v>
      </c>
      <c r="C3687" s="102">
        <v>5997</v>
      </c>
      <c r="D3687" s="90" t="s">
        <v>5164</v>
      </c>
      <c r="E3687" s="102" t="s">
        <v>37</v>
      </c>
      <c r="F3687" s="102">
        <v>5321</v>
      </c>
      <c r="G3687" s="102">
        <v>8</v>
      </c>
      <c r="H3687" s="102">
        <v>0</v>
      </c>
      <c r="I3687" s="98">
        <v>80</v>
      </c>
      <c r="J3687" s="102" t="s">
        <v>35</v>
      </c>
      <c r="K3687" s="94">
        <f>((G3687*400)+(H3687*100))+I3687</f>
        <v>3280</v>
      </c>
      <c r="L3687" s="94">
        <v>400</v>
      </c>
      <c r="M3687" s="94">
        <f>K3687*L3687</f>
        <v>1312000</v>
      </c>
      <c r="N3687" s="102">
        <v>1</v>
      </c>
      <c r="O3687" s="111" t="s">
        <v>5161</v>
      </c>
      <c r="P3687" s="96">
        <v>3570800002628</v>
      </c>
      <c r="Q3687" s="111" t="s">
        <v>5162</v>
      </c>
      <c r="R3687" s="111" t="s">
        <v>5165</v>
      </c>
      <c r="S3687" s="97"/>
      <c r="T3687" s="102" t="s">
        <v>51</v>
      </c>
      <c r="U3687" s="102" t="s">
        <v>45</v>
      </c>
      <c r="V3687" s="102" t="s">
        <v>52</v>
      </c>
      <c r="W3687" s="94">
        <v>295.47000000000003</v>
      </c>
      <c r="X3687" s="98">
        <v>37.28</v>
      </c>
      <c r="Y3687" s="94">
        <v>6750</v>
      </c>
      <c r="Z3687" s="94">
        <f t="shared" ref="Z3687:Z3692" si="353">W3687*Y3687</f>
        <v>1994422.5000000002</v>
      </c>
      <c r="AA3687" s="89">
        <v>7</v>
      </c>
      <c r="AB3687" s="89">
        <v>7</v>
      </c>
      <c r="AC3687" s="94">
        <f t="shared" ref="AC3687:AC3692" si="354">(Z3687*(100-AB3687))/100</f>
        <v>1854812.9250000003</v>
      </c>
      <c r="AD3687" s="94">
        <f>IF(AND(AC3687="",M3687=""),0,IF((AC3687=""),M3687, IF( (M3687=""),AC3687,SUM(AC3687:AC3694)+M3687)))</f>
        <v>5979504.8499999996</v>
      </c>
      <c r="AE3687" s="94">
        <f t="shared" ref="AE3687:AE3693" si="355">IF( (X3687=""),AD3687*1,AD3687*(X3687/100) )</f>
        <v>2229159.40808</v>
      </c>
      <c r="AF3687" s="94">
        <v>10000000</v>
      </c>
      <c r="AG3687" s="94">
        <v>1312000</v>
      </c>
      <c r="AH3687" s="94">
        <v>0.02</v>
      </c>
    </row>
    <row r="3688" spans="1:34" s="99" customFormat="1" x14ac:dyDescent="0.55000000000000004">
      <c r="A3688" s="107"/>
      <c r="B3688" s="102"/>
      <c r="C3688" s="102"/>
      <c r="D3688" s="90"/>
      <c r="E3688" s="102"/>
      <c r="F3688" s="102"/>
      <c r="G3688" s="102"/>
      <c r="H3688" s="102"/>
      <c r="I3688" s="98"/>
      <c r="J3688" s="102"/>
      <c r="K3688" s="94"/>
      <c r="L3688" s="94"/>
      <c r="M3688" s="94"/>
      <c r="N3688" s="102">
        <v>2</v>
      </c>
      <c r="O3688" s="111" t="s">
        <v>5161</v>
      </c>
      <c r="P3688" s="96">
        <v>3570800002628</v>
      </c>
      <c r="Q3688" s="111" t="s">
        <v>5162</v>
      </c>
      <c r="R3688" s="111" t="s">
        <v>5165</v>
      </c>
      <c r="S3688" s="97" t="s">
        <v>5166</v>
      </c>
      <c r="T3688" s="102" t="s">
        <v>51</v>
      </c>
      <c r="U3688" s="102" t="s">
        <v>45</v>
      </c>
      <c r="V3688" s="102" t="s">
        <v>52</v>
      </c>
      <c r="W3688" s="94">
        <v>198.66</v>
      </c>
      <c r="X3688" s="98">
        <v>25.07</v>
      </c>
      <c r="Y3688" s="94">
        <v>6750</v>
      </c>
      <c r="Z3688" s="94">
        <f t="shared" si="353"/>
        <v>1340955</v>
      </c>
      <c r="AA3688" s="89">
        <v>7</v>
      </c>
      <c r="AB3688" s="89">
        <v>7</v>
      </c>
      <c r="AC3688" s="94">
        <f t="shared" si="354"/>
        <v>1247088.1499999999</v>
      </c>
      <c r="AD3688" s="94">
        <f>IF(AND(AC3688="",M3687=""),0,IF((AC3688=""),M3687, IF( (M3687=""),AC3688,SUM(AC3687:AC3694)+M3687)))</f>
        <v>5979504.8499999996</v>
      </c>
      <c r="AE3688" s="94">
        <f t="shared" si="355"/>
        <v>1499061.8658949998</v>
      </c>
      <c r="AF3688" s="94">
        <v>10000000</v>
      </c>
      <c r="AG3688" s="94">
        <f t="shared" ref="AG3688:AG3693" si="356">IF((AF3688-AE3688) &gt; 1,0,IF((AF3688-AE3688)&lt;0,AE3688-AF3688,AF3688-AE3688))</f>
        <v>0</v>
      </c>
      <c r="AH3688" s="94">
        <v>0.02</v>
      </c>
    </row>
    <row r="3689" spans="1:34" s="99" customFormat="1" x14ac:dyDescent="0.55000000000000004">
      <c r="A3689" s="107"/>
      <c r="B3689" s="102"/>
      <c r="C3689" s="102"/>
      <c r="D3689" s="90"/>
      <c r="E3689" s="102"/>
      <c r="F3689" s="102"/>
      <c r="G3689" s="102"/>
      <c r="H3689" s="102"/>
      <c r="I3689" s="98"/>
      <c r="J3689" s="102"/>
      <c r="K3689" s="94"/>
      <c r="L3689" s="94"/>
      <c r="M3689" s="94"/>
      <c r="N3689" s="102">
        <v>3</v>
      </c>
      <c r="O3689" s="111" t="s">
        <v>5161</v>
      </c>
      <c r="P3689" s="96">
        <v>3570800002628</v>
      </c>
      <c r="Q3689" s="111" t="s">
        <v>5162</v>
      </c>
      <c r="R3689" s="111" t="s">
        <v>5165</v>
      </c>
      <c r="S3689" s="97" t="s">
        <v>5167</v>
      </c>
      <c r="T3689" s="102" t="s">
        <v>51</v>
      </c>
      <c r="U3689" s="102" t="s">
        <v>74</v>
      </c>
      <c r="V3689" s="102" t="s">
        <v>52</v>
      </c>
      <c r="W3689" s="94">
        <v>53</v>
      </c>
      <c r="X3689" s="98">
        <v>6.69</v>
      </c>
      <c r="Y3689" s="94">
        <v>6750</v>
      </c>
      <c r="Z3689" s="94">
        <f t="shared" si="353"/>
        <v>357750</v>
      </c>
      <c r="AA3689" s="89">
        <v>22</v>
      </c>
      <c r="AB3689" s="89">
        <v>93</v>
      </c>
      <c r="AC3689" s="94">
        <f t="shared" si="354"/>
        <v>25042.5</v>
      </c>
      <c r="AD3689" s="94">
        <f>IF(AND(AC3689="",M3687=""),0,IF((AC3689=""),M3687, IF( (M3687=""),AC3689,SUM(AC3687:AC3694)+M3687)))</f>
        <v>5979504.8499999996</v>
      </c>
      <c r="AE3689" s="94">
        <f t="shared" si="355"/>
        <v>400028.874465</v>
      </c>
      <c r="AF3689" s="94">
        <v>10000000</v>
      </c>
      <c r="AG3689" s="94">
        <f t="shared" si="356"/>
        <v>0</v>
      </c>
      <c r="AH3689" s="94">
        <v>0.02</v>
      </c>
    </row>
    <row r="3690" spans="1:34" s="99" customFormat="1" x14ac:dyDescent="0.55000000000000004">
      <c r="A3690" s="107"/>
      <c r="B3690" s="102"/>
      <c r="C3690" s="102"/>
      <c r="D3690" s="90"/>
      <c r="E3690" s="102"/>
      <c r="F3690" s="102"/>
      <c r="G3690" s="102"/>
      <c r="H3690" s="102"/>
      <c r="I3690" s="98"/>
      <c r="J3690" s="102"/>
      <c r="K3690" s="94"/>
      <c r="L3690" s="94"/>
      <c r="M3690" s="94"/>
      <c r="N3690" s="102">
        <v>4</v>
      </c>
      <c r="O3690" s="111" t="s">
        <v>5161</v>
      </c>
      <c r="P3690" s="96">
        <v>3570800002628</v>
      </c>
      <c r="Q3690" s="111" t="s">
        <v>5162</v>
      </c>
      <c r="R3690" s="111" t="s">
        <v>5165</v>
      </c>
      <c r="S3690" s="97" t="s">
        <v>5168</v>
      </c>
      <c r="T3690" s="102" t="s">
        <v>51</v>
      </c>
      <c r="U3690" s="102" t="s">
        <v>45</v>
      </c>
      <c r="V3690" s="102" t="s">
        <v>52</v>
      </c>
      <c r="W3690" s="94">
        <v>20.21</v>
      </c>
      <c r="X3690" s="98">
        <v>2.5499999999999998</v>
      </c>
      <c r="Y3690" s="94">
        <v>6750</v>
      </c>
      <c r="Z3690" s="94">
        <f t="shared" si="353"/>
        <v>136417.5</v>
      </c>
      <c r="AA3690" s="89">
        <v>7</v>
      </c>
      <c r="AB3690" s="89">
        <v>7</v>
      </c>
      <c r="AC3690" s="94">
        <f t="shared" si="354"/>
        <v>126868.27499999999</v>
      </c>
      <c r="AD3690" s="94">
        <f>IF(AND(AC3690="",M3687=""),0,IF((AC3690=""),M3687, IF( (M3687=""),AC3690,SUM(AC3687:AC3694)+M3687)))</f>
        <v>5979504.8499999996</v>
      </c>
      <c r="AE3690" s="94">
        <f t="shared" si="355"/>
        <v>152477.37367499998</v>
      </c>
      <c r="AF3690" s="94">
        <v>10000000</v>
      </c>
      <c r="AG3690" s="94">
        <f t="shared" si="356"/>
        <v>0</v>
      </c>
      <c r="AH3690" s="94">
        <v>0.02</v>
      </c>
    </row>
    <row r="3691" spans="1:34" s="99" customFormat="1" x14ac:dyDescent="0.55000000000000004">
      <c r="A3691" s="107"/>
      <c r="B3691" s="102"/>
      <c r="C3691" s="102"/>
      <c r="D3691" s="90"/>
      <c r="E3691" s="102"/>
      <c r="F3691" s="102"/>
      <c r="G3691" s="102"/>
      <c r="H3691" s="102"/>
      <c r="I3691" s="98"/>
      <c r="J3691" s="102"/>
      <c r="K3691" s="94"/>
      <c r="L3691" s="94"/>
      <c r="M3691" s="94"/>
      <c r="N3691" s="102">
        <v>5</v>
      </c>
      <c r="O3691" s="111" t="s">
        <v>5161</v>
      </c>
      <c r="P3691" s="96">
        <v>3570800002628</v>
      </c>
      <c r="Q3691" s="111" t="s">
        <v>5162</v>
      </c>
      <c r="R3691" s="111" t="s">
        <v>5165</v>
      </c>
      <c r="S3691" s="97" t="s">
        <v>5169</v>
      </c>
      <c r="T3691" s="102" t="s">
        <v>51</v>
      </c>
      <c r="U3691" s="102" t="s">
        <v>45</v>
      </c>
      <c r="V3691" s="102" t="s">
        <v>52</v>
      </c>
      <c r="W3691" s="94">
        <v>96.2</v>
      </c>
      <c r="X3691" s="98">
        <v>12.14</v>
      </c>
      <c r="Y3691" s="94">
        <v>6750</v>
      </c>
      <c r="Z3691" s="94">
        <f t="shared" si="353"/>
        <v>649350</v>
      </c>
      <c r="AA3691" s="89">
        <v>7</v>
      </c>
      <c r="AB3691" s="89">
        <v>7</v>
      </c>
      <c r="AC3691" s="94">
        <f t="shared" si="354"/>
        <v>603895.5</v>
      </c>
      <c r="AD3691" s="94">
        <f>IF(AND(AC3691="",M3687=""),0,IF((AC3691=""),M3687, IF( (M3687=""),AC3691,SUM(AC3687:AC3694)+M3687)))</f>
        <v>5979504.8499999996</v>
      </c>
      <c r="AE3691" s="94">
        <f t="shared" si="355"/>
        <v>725911.88879</v>
      </c>
      <c r="AF3691" s="94">
        <v>10000000</v>
      </c>
      <c r="AG3691" s="94">
        <f t="shared" si="356"/>
        <v>0</v>
      </c>
      <c r="AH3691" s="94">
        <v>0.02</v>
      </c>
    </row>
    <row r="3692" spans="1:34" s="99" customFormat="1" x14ac:dyDescent="0.55000000000000004">
      <c r="A3692" s="107"/>
      <c r="B3692" s="102"/>
      <c r="C3692" s="102"/>
      <c r="D3692" s="90"/>
      <c r="E3692" s="102"/>
      <c r="F3692" s="102"/>
      <c r="G3692" s="102"/>
      <c r="H3692" s="102"/>
      <c r="I3692" s="98"/>
      <c r="J3692" s="102"/>
      <c r="K3692" s="94"/>
      <c r="L3692" s="94"/>
      <c r="M3692" s="94"/>
      <c r="N3692" s="102">
        <v>6</v>
      </c>
      <c r="O3692" s="111" t="s">
        <v>5161</v>
      </c>
      <c r="P3692" s="96">
        <v>3570800002628</v>
      </c>
      <c r="Q3692" s="111" t="s">
        <v>5162</v>
      </c>
      <c r="R3692" s="111" t="s">
        <v>5165</v>
      </c>
      <c r="S3692" s="97" t="s">
        <v>5170</v>
      </c>
      <c r="T3692" s="102" t="s">
        <v>51</v>
      </c>
      <c r="U3692" s="102" t="s">
        <v>45</v>
      </c>
      <c r="V3692" s="102" t="s">
        <v>52</v>
      </c>
      <c r="W3692" s="94">
        <v>129</v>
      </c>
      <c r="X3692" s="98">
        <v>16.28</v>
      </c>
      <c r="Y3692" s="94">
        <v>6750</v>
      </c>
      <c r="Z3692" s="94">
        <f t="shared" si="353"/>
        <v>870750</v>
      </c>
      <c r="AA3692" s="89">
        <v>7</v>
      </c>
      <c r="AB3692" s="89">
        <v>7</v>
      </c>
      <c r="AC3692" s="94">
        <f t="shared" si="354"/>
        <v>809797.5</v>
      </c>
      <c r="AD3692" s="94">
        <f>IF(AND(AC3692="",M3687=""),0,IF((AC3692=""),M3687, IF( (M3687=""),AC3692,SUM(AC3687:AC3694)+M3687)))</f>
        <v>5979504.8499999996</v>
      </c>
      <c r="AE3692" s="94">
        <f t="shared" si="355"/>
        <v>973463.38957999996</v>
      </c>
      <c r="AF3692" s="94">
        <v>10000000</v>
      </c>
      <c r="AG3692" s="94">
        <f t="shared" si="356"/>
        <v>0</v>
      </c>
      <c r="AH3692" s="94">
        <v>0.02</v>
      </c>
    </row>
    <row r="3693" spans="1:34" s="99" customFormat="1" x14ac:dyDescent="0.55000000000000004">
      <c r="A3693" s="107"/>
      <c r="B3693" s="102">
        <v>1559</v>
      </c>
      <c r="C3693" s="102">
        <v>6055</v>
      </c>
      <c r="D3693" s="90" t="s">
        <v>5171</v>
      </c>
      <c r="E3693" s="102" t="s">
        <v>37</v>
      </c>
      <c r="F3693" s="102">
        <v>5322</v>
      </c>
      <c r="G3693" s="102">
        <v>1</v>
      </c>
      <c r="H3693" s="102">
        <v>2</v>
      </c>
      <c r="I3693" s="98">
        <v>79</v>
      </c>
      <c r="J3693" s="102" t="s">
        <v>38</v>
      </c>
      <c r="K3693" s="94">
        <f>((G3693*400)+(H3693*100))+I3693</f>
        <v>679</v>
      </c>
      <c r="L3693" s="94">
        <v>400</v>
      </c>
      <c r="M3693" s="94">
        <f>K3693*L3693</f>
        <v>271600</v>
      </c>
      <c r="N3693" s="102"/>
      <c r="O3693" s="111"/>
      <c r="P3693" s="96"/>
      <c r="Q3693" s="111"/>
      <c r="R3693" s="111"/>
      <c r="S3693" s="97"/>
      <c r="T3693" s="102"/>
      <c r="U3693" s="102"/>
      <c r="V3693" s="102"/>
      <c r="W3693" s="94"/>
      <c r="X3693" s="98"/>
      <c r="Y3693" s="94"/>
      <c r="Z3693" s="94"/>
      <c r="AA3693" s="89"/>
      <c r="AB3693" s="89"/>
      <c r="AC3693" s="94"/>
      <c r="AD3693" s="94">
        <f>IF(AND(AC3693="",M3693=""),0,IF((AC3693=""),M3693,IF((M3693=""),AC3693,AC3693+M3693)))</f>
        <v>271600</v>
      </c>
      <c r="AE3693" s="94">
        <f t="shared" si="355"/>
        <v>271600</v>
      </c>
      <c r="AF3693" s="94">
        <v>0</v>
      </c>
      <c r="AG3693" s="94">
        <f t="shared" si="356"/>
        <v>271600</v>
      </c>
      <c r="AH3693" s="94">
        <v>0.01</v>
      </c>
    </row>
    <row r="3694" spans="1:34" s="99" customFormat="1" x14ac:dyDescent="0.55000000000000004">
      <c r="A3694" s="107"/>
      <c r="B3694" s="102"/>
      <c r="C3694" s="102"/>
      <c r="D3694" s="90"/>
      <c r="E3694" s="102"/>
      <c r="F3694" s="102"/>
      <c r="G3694" s="102"/>
      <c r="H3694" s="102"/>
      <c r="I3694" s="98"/>
      <c r="J3694" s="102"/>
      <c r="K3694" s="94"/>
      <c r="L3694" s="94" t="s">
        <v>63</v>
      </c>
      <c r="M3694" s="94">
        <f>SUM(M3687:M3693)</f>
        <v>1583600</v>
      </c>
      <c r="N3694" s="102"/>
      <c r="O3694" s="111"/>
      <c r="P3694" s="96"/>
      <c r="Q3694" s="111"/>
      <c r="R3694" s="111"/>
      <c r="S3694" s="97"/>
      <c r="T3694" s="102"/>
      <c r="U3694" s="102"/>
      <c r="V3694" s="102"/>
      <c r="W3694" s="94"/>
      <c r="X3694" s="98"/>
      <c r="Y3694" s="94"/>
      <c r="Z3694" s="94"/>
      <c r="AA3694" s="89"/>
      <c r="AB3694" s="89"/>
      <c r="AC3694" s="94"/>
      <c r="AD3694" s="94"/>
      <c r="AE3694" s="94">
        <f>SUM(AE3687:AE3693)</f>
        <v>6251702.800485</v>
      </c>
      <c r="AF3694" s="94"/>
      <c r="AG3694" s="94">
        <f>SUM(AG3687:AG3693)</f>
        <v>1583600</v>
      </c>
      <c r="AH3694" s="94"/>
    </row>
    <row r="3695" spans="1:34" s="74" customFormat="1" x14ac:dyDescent="0.55000000000000004">
      <c r="A3695" s="108" t="s">
        <v>5174</v>
      </c>
      <c r="B3695" s="109">
        <v>1560</v>
      </c>
      <c r="C3695" s="102">
        <v>6632</v>
      </c>
      <c r="D3695" s="90" t="s">
        <v>5175</v>
      </c>
      <c r="E3695" s="102" t="s">
        <v>34</v>
      </c>
      <c r="F3695" s="102">
        <v>23210</v>
      </c>
      <c r="G3695" s="102">
        <v>0</v>
      </c>
      <c r="H3695" s="102">
        <v>0</v>
      </c>
      <c r="I3695" s="98">
        <v>99</v>
      </c>
      <c r="J3695" s="102" t="s">
        <v>35</v>
      </c>
      <c r="K3695" s="94">
        <f>((G3695*400)+(H3695*100))+I3695</f>
        <v>99</v>
      </c>
      <c r="L3695" s="94">
        <v>850</v>
      </c>
      <c r="M3695" s="94">
        <f>K3695*L3695</f>
        <v>84150</v>
      </c>
      <c r="N3695" s="102">
        <v>1</v>
      </c>
      <c r="O3695" s="111" t="s">
        <v>5172</v>
      </c>
      <c r="P3695" s="96"/>
      <c r="Q3695" s="111" t="s">
        <v>5173</v>
      </c>
      <c r="R3695" s="111" t="s">
        <v>5176</v>
      </c>
      <c r="S3695" s="97" t="s">
        <v>5177</v>
      </c>
      <c r="T3695" s="102" t="s">
        <v>51</v>
      </c>
      <c r="U3695" s="102" t="s">
        <v>45</v>
      </c>
      <c r="V3695" s="102" t="s">
        <v>52</v>
      </c>
      <c r="W3695" s="94">
        <v>132.80000000000001</v>
      </c>
      <c r="X3695" s="98">
        <v>66.69</v>
      </c>
      <c r="Y3695" s="94">
        <v>6750</v>
      </c>
      <c r="Z3695" s="94">
        <f>W3695*Y3695</f>
        <v>896400.00000000012</v>
      </c>
      <c r="AA3695" s="89">
        <v>6</v>
      </c>
      <c r="AB3695" s="89">
        <v>6</v>
      </c>
      <c r="AC3695" s="94">
        <f>(Z3695*(100-AB3695))/100</f>
        <v>842616.00000000012</v>
      </c>
      <c r="AD3695" s="94">
        <f>IF(AND(AC3695="",M3695=""),0,IF((AC3695=""),M3695, IF( (M3695=""),AC3695,AC3695+M3695)))</f>
        <v>926766.00000000012</v>
      </c>
      <c r="AE3695" s="94">
        <f>IF( (X3695=""),AD3695*1,( M3695+(SUM(AC3695:AC3695)) )*(X3695/100) )</f>
        <v>618060.24540000001</v>
      </c>
      <c r="AF3695" s="94">
        <v>50000000</v>
      </c>
      <c r="AG3695" s="94">
        <f>IF((AF3695-AE3695) &gt; 1,0,IF((AF3695-AE3695)&lt;0,AE3695-AF3695,AF3695-AE3695))</f>
        <v>0</v>
      </c>
      <c r="AH3695" s="94">
        <v>0.02</v>
      </c>
    </row>
    <row r="3696" spans="1:34" s="74" customFormat="1" x14ac:dyDescent="0.55000000000000004">
      <c r="A3696" s="108"/>
      <c r="B3696" s="109"/>
      <c r="C3696" s="102"/>
      <c r="D3696" s="90"/>
      <c r="E3696" s="102"/>
      <c r="F3696" s="102"/>
      <c r="G3696" s="102"/>
      <c r="H3696" s="102"/>
      <c r="I3696" s="98"/>
      <c r="J3696" s="102"/>
      <c r="K3696" s="94"/>
      <c r="L3696" s="94"/>
      <c r="M3696" s="94"/>
      <c r="N3696" s="102">
        <v>2</v>
      </c>
      <c r="O3696" s="111" t="s">
        <v>5172</v>
      </c>
      <c r="P3696" s="96"/>
      <c r="Q3696" s="111" t="s">
        <v>5173</v>
      </c>
      <c r="R3696" s="111" t="s">
        <v>5176</v>
      </c>
      <c r="S3696" s="97" t="s">
        <v>5178</v>
      </c>
      <c r="T3696" s="102" t="s">
        <v>55</v>
      </c>
      <c r="U3696" s="102" t="s">
        <v>45</v>
      </c>
      <c r="V3696" s="102" t="s">
        <v>52</v>
      </c>
      <c r="W3696" s="94">
        <v>66.34</v>
      </c>
      <c r="X3696" s="98">
        <v>33.31</v>
      </c>
      <c r="Y3696" s="94">
        <v>5600</v>
      </c>
      <c r="Z3696" s="94">
        <f>W3696*Y3696</f>
        <v>371504</v>
      </c>
      <c r="AA3696" s="89">
        <v>6</v>
      </c>
      <c r="AB3696" s="89">
        <v>6</v>
      </c>
      <c r="AC3696" s="94">
        <f>(Z3696*(100-AB3696))/100</f>
        <v>349213.76</v>
      </c>
      <c r="AD3696" s="94">
        <f>IF(AND(AC3696="",M3695=""),0,IF((AC3696=""),M3695, IF( (M3695=""),AC3696,AC3696+M3695)))</f>
        <v>433363.76</v>
      </c>
      <c r="AE3696" s="94">
        <f>IF( (X3696=""),AD3696*1,( M3695+(SUM(AC3696:AC3696)) )*(X3696/100) )</f>
        <v>144353.468456</v>
      </c>
      <c r="AF3696" s="94">
        <v>50000000</v>
      </c>
      <c r="AG3696" s="94">
        <f>IF((AF3696-AE3696) &gt; 1,0,IF((AF3696-AE3696)&lt;0,AE3696-AF3696,AF3696-AE3696))</f>
        <v>0</v>
      </c>
      <c r="AH3696" s="94">
        <v>0.02</v>
      </c>
    </row>
    <row r="3697" spans="1:34" s="74" customFormat="1" x14ac:dyDescent="0.55000000000000004">
      <c r="A3697" s="108"/>
      <c r="B3697" s="109"/>
      <c r="C3697" s="102"/>
      <c r="D3697" s="90"/>
      <c r="E3697" s="102"/>
      <c r="F3697" s="102"/>
      <c r="G3697" s="102"/>
      <c r="H3697" s="102"/>
      <c r="I3697" s="98"/>
      <c r="J3697" s="102"/>
      <c r="K3697" s="94"/>
      <c r="L3697" s="94" t="s">
        <v>63</v>
      </c>
      <c r="M3697" s="94">
        <f>SUM(M3695:M3696)</f>
        <v>84150</v>
      </c>
      <c r="N3697" s="102"/>
      <c r="O3697" s="111"/>
      <c r="P3697" s="96"/>
      <c r="Q3697" s="111"/>
      <c r="R3697" s="111"/>
      <c r="S3697" s="97"/>
      <c r="T3697" s="102"/>
      <c r="U3697" s="102"/>
      <c r="V3697" s="102"/>
      <c r="W3697" s="94"/>
      <c r="X3697" s="98"/>
      <c r="Y3697" s="94"/>
      <c r="Z3697" s="94"/>
      <c r="AA3697" s="89"/>
      <c r="AB3697" s="89"/>
      <c r="AC3697" s="94"/>
      <c r="AD3697" s="94">
        <f>SUM(AD3695:AD3696)</f>
        <v>1360129.7600000002</v>
      </c>
      <c r="AE3697" s="94">
        <f>SUM(AE3695:AE3696)</f>
        <v>762413.71385599999</v>
      </c>
      <c r="AF3697" s="94"/>
      <c r="AG3697" s="94">
        <f>SUM(AG3695:AG3696)</f>
        <v>0</v>
      </c>
      <c r="AH3697" s="94"/>
    </row>
    <row r="3698" spans="1:34" s="99" customFormat="1" x14ac:dyDescent="0.55000000000000004">
      <c r="A3698" s="107" t="s">
        <v>15563</v>
      </c>
      <c r="B3698" s="161">
        <v>1754</v>
      </c>
      <c r="C3698" s="161">
        <v>10774</v>
      </c>
      <c r="D3698" s="162" t="s">
        <v>15564</v>
      </c>
      <c r="E3698" s="161" t="s">
        <v>34</v>
      </c>
      <c r="F3698" s="161">
        <v>24802</v>
      </c>
      <c r="G3698" s="161">
        <v>0</v>
      </c>
      <c r="H3698" s="161">
        <v>0</v>
      </c>
      <c r="I3698" s="163">
        <v>19</v>
      </c>
      <c r="J3698" s="161" t="s">
        <v>35</v>
      </c>
      <c r="K3698" s="121">
        <f>((G3698*400)+(H3698*100))+I3698</f>
        <v>19</v>
      </c>
      <c r="L3698" s="121">
        <v>14500</v>
      </c>
      <c r="M3698" s="121">
        <f>K3698*L3698</f>
        <v>275500</v>
      </c>
      <c r="N3698" s="161">
        <v>1</v>
      </c>
      <c r="O3698" s="164" t="s">
        <v>15561</v>
      </c>
      <c r="P3698" s="165">
        <v>3570400244870</v>
      </c>
      <c r="Q3698" s="164" t="s">
        <v>15562</v>
      </c>
      <c r="R3698" s="164" t="s">
        <v>15565</v>
      </c>
      <c r="S3698" s="166"/>
      <c r="T3698" s="161" t="s">
        <v>44</v>
      </c>
      <c r="U3698" s="161" t="s">
        <v>45</v>
      </c>
      <c r="V3698" s="102" t="s">
        <v>52</v>
      </c>
      <c r="W3698" s="94">
        <v>108</v>
      </c>
      <c r="X3698" s="98">
        <v>100</v>
      </c>
      <c r="Y3698" s="94">
        <v>7150</v>
      </c>
      <c r="Z3698" s="94">
        <f>W3698*Y3698</f>
        <v>772200</v>
      </c>
      <c r="AA3698" s="89">
        <v>9</v>
      </c>
      <c r="AB3698" s="89">
        <v>9</v>
      </c>
      <c r="AC3698" s="94">
        <f>(Z3698*(100-AB3698))/100</f>
        <v>702702</v>
      </c>
      <c r="AD3698" s="121">
        <f>IF(AND(AC3698="",M3698=""),0,IF((AC3698=""),M3698,IF((M3698=""),AC3698,AC3698+M3698)))</f>
        <v>978202</v>
      </c>
      <c r="AE3698" s="121">
        <f>IF( (X3698=""),AD3698*1,AD3698*(X3698/100) )</f>
        <v>978202</v>
      </c>
      <c r="AF3698" s="121">
        <v>0</v>
      </c>
      <c r="AG3698" s="121">
        <f>IF((AF3698-AE3698) &gt; 1,0,IF((AF3698-AE3698)&lt;0,AE3698-AF3698,AF3698-AE3698))</f>
        <v>978202</v>
      </c>
      <c r="AH3698" s="121">
        <v>0.02</v>
      </c>
    </row>
    <row r="3699" spans="1:34" s="99" customFormat="1" x14ac:dyDescent="0.55000000000000004">
      <c r="A3699" s="107"/>
      <c r="B3699" s="161"/>
      <c r="C3699" s="161"/>
      <c r="D3699" s="162"/>
      <c r="E3699" s="161"/>
      <c r="F3699" s="161"/>
      <c r="G3699" s="161"/>
      <c r="H3699" s="161"/>
      <c r="I3699" s="163"/>
      <c r="J3699" s="161"/>
      <c r="K3699" s="121"/>
      <c r="L3699" s="121" t="s">
        <v>63</v>
      </c>
      <c r="M3699" s="121">
        <f>SUM(M3698:M3698)</f>
        <v>275500</v>
      </c>
      <c r="N3699" s="161"/>
      <c r="O3699" s="164"/>
      <c r="P3699" s="165"/>
      <c r="Q3699" s="164"/>
      <c r="R3699" s="164"/>
      <c r="S3699" s="166"/>
      <c r="T3699" s="161"/>
      <c r="U3699" s="161"/>
      <c r="V3699" s="161"/>
      <c r="W3699" s="121"/>
      <c r="X3699" s="163"/>
      <c r="Y3699" s="121"/>
      <c r="Z3699" s="121"/>
      <c r="AA3699" s="167"/>
      <c r="AB3699" s="167"/>
      <c r="AC3699" s="121"/>
      <c r="AD3699" s="121"/>
      <c r="AE3699" s="121">
        <f>SUM(AE3698:AE3698)</f>
        <v>978202</v>
      </c>
      <c r="AF3699" s="121"/>
      <c r="AG3699" s="121">
        <f>SUM(AG3698:AG3698)</f>
        <v>978202</v>
      </c>
      <c r="AH3699" s="121"/>
    </row>
    <row r="3700" spans="1:34" s="74" customFormat="1" x14ac:dyDescent="0.55000000000000004">
      <c r="A3700" s="108" t="s">
        <v>5179</v>
      </c>
      <c r="B3700" s="109">
        <v>1561</v>
      </c>
      <c r="C3700" s="102">
        <v>6256</v>
      </c>
      <c r="D3700" s="90" t="s">
        <v>5180</v>
      </c>
      <c r="E3700" s="102" t="s">
        <v>37</v>
      </c>
      <c r="F3700" s="102">
        <v>5406</v>
      </c>
      <c r="G3700" s="102">
        <v>2</v>
      </c>
      <c r="H3700" s="102">
        <v>0</v>
      </c>
      <c r="I3700" s="98">
        <v>61</v>
      </c>
      <c r="J3700" s="102" t="s">
        <v>38</v>
      </c>
      <c r="K3700" s="94">
        <f>((G3700*400)+(H3700*100))+I3700</f>
        <v>861</v>
      </c>
      <c r="L3700" s="94">
        <v>225</v>
      </c>
      <c r="M3700" s="94">
        <f>K3700*L3700</f>
        <v>193725</v>
      </c>
      <c r="N3700" s="102"/>
      <c r="O3700" s="111"/>
      <c r="P3700" s="96"/>
      <c r="Q3700" s="111"/>
      <c r="R3700" s="111"/>
      <c r="S3700" s="97"/>
      <c r="T3700" s="102"/>
      <c r="U3700" s="102"/>
      <c r="V3700" s="102"/>
      <c r="W3700" s="94"/>
      <c r="X3700" s="98"/>
      <c r="Y3700" s="94"/>
      <c r="Z3700" s="94"/>
      <c r="AA3700" s="89"/>
      <c r="AB3700" s="89"/>
      <c r="AC3700" s="94"/>
      <c r="AD3700" s="94">
        <f>IF(AND(AC3700="",M3700=""),0,IF((AC3700=""),M3700,IF((M3700=""),AC3700,AC3700+M3700)))</f>
        <v>193725</v>
      </c>
      <c r="AE3700" s="94">
        <f>IF( (X3700=""),AD3700*1,AD3700*(X3700/100) )</f>
        <v>193725</v>
      </c>
      <c r="AF3700" s="94">
        <v>0</v>
      </c>
      <c r="AG3700" s="94">
        <f>IF((AF3700-AE3700) &gt; 1,0,IF((AF3700-AE3700)&lt;0,AE3700-AF3700,AF3700-AE3700))</f>
        <v>193725</v>
      </c>
      <c r="AH3700" s="94">
        <v>0.01</v>
      </c>
    </row>
    <row r="3701" spans="1:34" s="74" customFormat="1" x14ac:dyDescent="0.55000000000000004">
      <c r="A3701" s="108"/>
      <c r="B3701" s="109">
        <v>1562</v>
      </c>
      <c r="C3701" s="102">
        <v>6482</v>
      </c>
      <c r="D3701" s="90" t="s">
        <v>5181</v>
      </c>
      <c r="E3701" s="102" t="s">
        <v>34</v>
      </c>
      <c r="F3701" s="102">
        <v>15609</v>
      </c>
      <c r="G3701" s="102">
        <v>10</v>
      </c>
      <c r="H3701" s="102">
        <v>3</v>
      </c>
      <c r="I3701" s="98">
        <v>3</v>
      </c>
      <c r="J3701" s="102" t="s">
        <v>38</v>
      </c>
      <c r="K3701" s="94">
        <f>((G3701*400)+(H3701*100))+I3701</f>
        <v>4303</v>
      </c>
      <c r="L3701" s="94">
        <v>225</v>
      </c>
      <c r="M3701" s="94">
        <f>K3701*L3701</f>
        <v>968175</v>
      </c>
      <c r="N3701" s="102"/>
      <c r="O3701" s="111"/>
      <c r="P3701" s="96"/>
      <c r="Q3701" s="111"/>
      <c r="R3701" s="111"/>
      <c r="S3701" s="97"/>
      <c r="T3701" s="102"/>
      <c r="U3701" s="102"/>
      <c r="V3701" s="102"/>
      <c r="W3701" s="94"/>
      <c r="X3701" s="98"/>
      <c r="Y3701" s="94"/>
      <c r="Z3701" s="94"/>
      <c r="AA3701" s="89"/>
      <c r="AB3701" s="89"/>
      <c r="AC3701" s="94"/>
      <c r="AD3701" s="94">
        <f>IF(AND(AC3701="",M3701=""),0,IF((AC3701=""),M3701,IF((M3701=""),AC3701,AC3701+M3701)))</f>
        <v>968175</v>
      </c>
      <c r="AE3701" s="94">
        <f>IF( (X3701=""),AD3701*1,AD3701*(X3701/100) )</f>
        <v>968175</v>
      </c>
      <c r="AF3701" s="94">
        <v>50000000</v>
      </c>
      <c r="AG3701" s="94">
        <f>IF((AF3701-AE3701) &gt; 1,0,IF((AF3701-AE3701)&lt;0,AE3701-AF3701,AF3701-AE3701))</f>
        <v>0</v>
      </c>
      <c r="AH3701" s="94">
        <v>0.01</v>
      </c>
    </row>
    <row r="3702" spans="1:34" s="74" customFormat="1" x14ac:dyDescent="0.55000000000000004">
      <c r="A3702" s="108"/>
      <c r="B3702" s="109">
        <v>1563</v>
      </c>
      <c r="C3702" s="102">
        <v>6484</v>
      </c>
      <c r="D3702" s="90" t="s">
        <v>5182</v>
      </c>
      <c r="E3702" s="102" t="s">
        <v>34</v>
      </c>
      <c r="F3702" s="102">
        <v>15610</v>
      </c>
      <c r="G3702" s="102">
        <v>0</v>
      </c>
      <c r="H3702" s="102">
        <v>3</v>
      </c>
      <c r="I3702" s="98">
        <v>9</v>
      </c>
      <c r="J3702" s="102" t="s">
        <v>38</v>
      </c>
      <c r="K3702" s="94">
        <f>((G3702*400)+(H3702*100))+I3702</f>
        <v>309</v>
      </c>
      <c r="L3702" s="94">
        <v>225</v>
      </c>
      <c r="M3702" s="94">
        <f>K3702*L3702</f>
        <v>69525</v>
      </c>
      <c r="N3702" s="102"/>
      <c r="O3702" s="111"/>
      <c r="P3702" s="96"/>
      <c r="Q3702" s="111"/>
      <c r="R3702" s="111"/>
      <c r="S3702" s="97"/>
      <c r="T3702" s="102"/>
      <c r="U3702" s="102"/>
      <c r="V3702" s="102"/>
      <c r="W3702" s="94"/>
      <c r="X3702" s="98"/>
      <c r="Y3702" s="94"/>
      <c r="Z3702" s="94"/>
      <c r="AA3702" s="89"/>
      <c r="AB3702" s="89"/>
      <c r="AC3702" s="94"/>
      <c r="AD3702" s="94">
        <f>IF(AND(AC3702="",M3702=""),0,IF((AC3702=""),M3702,IF((M3702=""),AC3702,AC3702+M3702)))</f>
        <v>69525</v>
      </c>
      <c r="AE3702" s="94">
        <f>IF( (X3702=""),AD3702*1,AD3702*(X3702/100) )</f>
        <v>69525</v>
      </c>
      <c r="AF3702" s="94">
        <v>50000000</v>
      </c>
      <c r="AG3702" s="94">
        <f>IF((AF3702-AE3702) &gt; 1,0,IF((AF3702-AE3702)&lt;0,AE3702-AF3702,AF3702-AE3702))</f>
        <v>0</v>
      </c>
      <c r="AH3702" s="94">
        <v>0.01</v>
      </c>
    </row>
    <row r="3703" spans="1:34" s="74" customFormat="1" x14ac:dyDescent="0.55000000000000004">
      <c r="A3703" s="108"/>
      <c r="B3703" s="109"/>
      <c r="C3703" s="102"/>
      <c r="D3703" s="90"/>
      <c r="E3703" s="102"/>
      <c r="F3703" s="102"/>
      <c r="G3703" s="102"/>
      <c r="H3703" s="102"/>
      <c r="I3703" s="98"/>
      <c r="J3703" s="102"/>
      <c r="K3703" s="94"/>
      <c r="L3703" s="94" t="s">
        <v>63</v>
      </c>
      <c r="M3703" s="94">
        <f>SUM(M3700:M3702)</f>
        <v>1231425</v>
      </c>
      <c r="N3703" s="102"/>
      <c r="O3703" s="111"/>
      <c r="P3703" s="96"/>
      <c r="Q3703" s="111"/>
      <c r="R3703" s="111"/>
      <c r="S3703" s="97"/>
      <c r="T3703" s="102"/>
      <c r="U3703" s="102"/>
      <c r="V3703" s="102"/>
      <c r="W3703" s="94"/>
      <c r="X3703" s="98"/>
      <c r="Y3703" s="94"/>
      <c r="Z3703" s="94"/>
      <c r="AA3703" s="89"/>
      <c r="AB3703" s="89"/>
      <c r="AC3703" s="94"/>
      <c r="AD3703" s="94">
        <f>SUM(AD3700:AD3702)</f>
        <v>1231425</v>
      </c>
      <c r="AE3703" s="94">
        <f>SUM(AE3700:AE3702)</f>
        <v>1231425</v>
      </c>
      <c r="AF3703" s="94"/>
      <c r="AG3703" s="94">
        <f>SUM(AG3700:AG3702)</f>
        <v>193725</v>
      </c>
      <c r="AH3703" s="94"/>
    </row>
    <row r="3704" spans="1:34" s="99" customFormat="1" x14ac:dyDescent="0.55000000000000004">
      <c r="A3704" s="107" t="s">
        <v>5185</v>
      </c>
      <c r="B3704" s="102">
        <v>1564</v>
      </c>
      <c r="C3704" s="102">
        <v>6071</v>
      </c>
      <c r="D3704" s="90" t="s">
        <v>5186</v>
      </c>
      <c r="E3704" s="102" t="s">
        <v>37</v>
      </c>
      <c r="F3704" s="102">
        <v>5249</v>
      </c>
      <c r="G3704" s="102">
        <v>0</v>
      </c>
      <c r="H3704" s="102">
        <v>3</v>
      </c>
      <c r="I3704" s="98">
        <v>0</v>
      </c>
      <c r="J3704" s="102" t="s">
        <v>35</v>
      </c>
      <c r="K3704" s="94">
        <f>((G3704*400)+(H3704*100))+I3704</f>
        <v>300</v>
      </c>
      <c r="L3704" s="94">
        <v>225</v>
      </c>
      <c r="M3704" s="94">
        <f>K3704*L3704</f>
        <v>67500</v>
      </c>
      <c r="N3704" s="102">
        <v>1</v>
      </c>
      <c r="O3704" s="111" t="s">
        <v>5183</v>
      </c>
      <c r="P3704" s="96"/>
      <c r="Q3704" s="111" t="s">
        <v>5184</v>
      </c>
      <c r="R3704" s="111" t="s">
        <v>5187</v>
      </c>
      <c r="S3704" s="97" t="s">
        <v>5188</v>
      </c>
      <c r="T3704" s="102" t="s">
        <v>51</v>
      </c>
      <c r="U3704" s="102" t="s">
        <v>45</v>
      </c>
      <c r="V3704" s="102" t="s">
        <v>52</v>
      </c>
      <c r="W3704" s="94">
        <v>209.16</v>
      </c>
      <c r="X3704" s="98">
        <v>40.869999999999997</v>
      </c>
      <c r="Y3704" s="94">
        <v>6750</v>
      </c>
      <c r="Z3704" s="94">
        <f>W3704*Y3704</f>
        <v>1411830</v>
      </c>
      <c r="AA3704" s="89">
        <v>7</v>
      </c>
      <c r="AB3704" s="89">
        <v>7</v>
      </c>
      <c r="AC3704" s="94">
        <f>(Z3704*(100-AB3704))/100</f>
        <v>1313001.8999999999</v>
      </c>
      <c r="AD3704" s="94">
        <f>IF(AND(AC3704="",M3704=""),0,IF((AC3704=""),M3704, IF( (M3704=""),AC3704,SUM(AC3704:AC3710)+M3704)))</f>
        <v>3280073.4</v>
      </c>
      <c r="AE3704" s="94">
        <f t="shared" ref="AE3704:AE3709" si="357">IF( (X3704=""),AD3704*1,AD3704*(X3704/100) )</f>
        <v>1340565.9985799999</v>
      </c>
      <c r="AF3704" s="94">
        <v>10000000</v>
      </c>
      <c r="AG3704" s="94">
        <v>67500</v>
      </c>
      <c r="AH3704" s="94">
        <v>0.02</v>
      </c>
    </row>
    <row r="3705" spans="1:34" s="99" customFormat="1" x14ac:dyDescent="0.55000000000000004">
      <c r="A3705" s="107"/>
      <c r="B3705" s="102"/>
      <c r="C3705" s="102"/>
      <c r="D3705" s="90"/>
      <c r="E3705" s="102"/>
      <c r="F3705" s="102"/>
      <c r="G3705" s="102"/>
      <c r="H3705" s="102"/>
      <c r="I3705" s="98"/>
      <c r="J3705" s="102"/>
      <c r="K3705" s="94"/>
      <c r="L3705" s="94"/>
      <c r="M3705" s="94"/>
      <c r="N3705" s="102">
        <v>2</v>
      </c>
      <c r="O3705" s="111" t="s">
        <v>5183</v>
      </c>
      <c r="P3705" s="96"/>
      <c r="Q3705" s="111" t="s">
        <v>5184</v>
      </c>
      <c r="R3705" s="111" t="s">
        <v>5187</v>
      </c>
      <c r="S3705" s="97" t="s">
        <v>5189</v>
      </c>
      <c r="T3705" s="102" t="s">
        <v>51</v>
      </c>
      <c r="U3705" s="102" t="s">
        <v>45</v>
      </c>
      <c r="V3705" s="102" t="s">
        <v>52</v>
      </c>
      <c r="W3705" s="94">
        <v>63</v>
      </c>
      <c r="X3705" s="98">
        <v>12.31</v>
      </c>
      <c r="Y3705" s="94">
        <v>6750</v>
      </c>
      <c r="Z3705" s="94">
        <f>W3705*Y3705</f>
        <v>425250</v>
      </c>
      <c r="AA3705" s="89">
        <v>7</v>
      </c>
      <c r="AB3705" s="89">
        <v>7</v>
      </c>
      <c r="AC3705" s="94">
        <f>(Z3705*(100-AB3705))/100</f>
        <v>395482.5</v>
      </c>
      <c r="AD3705" s="94">
        <f>IF(AND(AC3705="",M3704=""),0,IF((AC3705=""),M3704, IF( (M3704=""),AC3705,SUM(AC3704:AC3710)+M3704)))</f>
        <v>3280073.4</v>
      </c>
      <c r="AE3705" s="94">
        <f t="shared" si="357"/>
        <v>403777.03554000001</v>
      </c>
      <c r="AF3705" s="94">
        <v>10000000</v>
      </c>
      <c r="AG3705" s="94">
        <f>IF((AF3705-AE3705) &gt; 1,0,IF((AF3705-AE3705)&lt;0,AE3705-AF3705,AF3705-AE3705))</f>
        <v>0</v>
      </c>
      <c r="AH3705" s="94">
        <v>0.02</v>
      </c>
    </row>
    <row r="3706" spans="1:34" s="99" customFormat="1" x14ac:dyDescent="0.55000000000000004">
      <c r="A3706" s="107"/>
      <c r="B3706" s="102"/>
      <c r="C3706" s="102"/>
      <c r="D3706" s="90"/>
      <c r="E3706" s="102"/>
      <c r="F3706" s="102"/>
      <c r="G3706" s="102"/>
      <c r="H3706" s="102"/>
      <c r="I3706" s="98"/>
      <c r="J3706" s="102"/>
      <c r="K3706" s="94"/>
      <c r="L3706" s="94"/>
      <c r="M3706" s="94"/>
      <c r="N3706" s="102">
        <v>3</v>
      </c>
      <c r="O3706" s="111" t="s">
        <v>5183</v>
      </c>
      <c r="P3706" s="96"/>
      <c r="Q3706" s="111" t="s">
        <v>5184</v>
      </c>
      <c r="R3706" s="111" t="s">
        <v>5187</v>
      </c>
      <c r="S3706" s="97" t="s">
        <v>5190</v>
      </c>
      <c r="T3706" s="102" t="s">
        <v>51</v>
      </c>
      <c r="U3706" s="102" t="s">
        <v>45</v>
      </c>
      <c r="V3706" s="102" t="s">
        <v>52</v>
      </c>
      <c r="W3706" s="94">
        <v>60</v>
      </c>
      <c r="X3706" s="98">
        <v>11.72</v>
      </c>
      <c r="Y3706" s="94">
        <v>6750</v>
      </c>
      <c r="Z3706" s="94">
        <f>W3706*Y3706</f>
        <v>405000</v>
      </c>
      <c r="AA3706" s="89">
        <v>7</v>
      </c>
      <c r="AB3706" s="89">
        <v>7</v>
      </c>
      <c r="AC3706" s="94">
        <f>(Z3706*(100-AB3706))/100</f>
        <v>376650</v>
      </c>
      <c r="AD3706" s="94">
        <f>IF(AND(AC3706="",M3704=""),0,IF((AC3706=""),M3704, IF( (M3704=""),AC3706,SUM(AC3704:AC3710)+M3704)))</f>
        <v>3280073.4</v>
      </c>
      <c r="AE3706" s="94">
        <f t="shared" si="357"/>
        <v>384424.60248</v>
      </c>
      <c r="AF3706" s="94">
        <v>10000000</v>
      </c>
      <c r="AG3706" s="94">
        <f>IF((AF3706-AE3706) &gt; 1,0,IF((AF3706-AE3706)&lt;0,AE3706-AF3706,AF3706-AE3706))</f>
        <v>0</v>
      </c>
      <c r="AH3706" s="94">
        <v>0.02</v>
      </c>
    </row>
    <row r="3707" spans="1:34" s="99" customFormat="1" x14ac:dyDescent="0.55000000000000004">
      <c r="A3707" s="107"/>
      <c r="B3707" s="102"/>
      <c r="C3707" s="102"/>
      <c r="D3707" s="90"/>
      <c r="E3707" s="102"/>
      <c r="F3707" s="102"/>
      <c r="G3707" s="102"/>
      <c r="H3707" s="102"/>
      <c r="I3707" s="98"/>
      <c r="J3707" s="102"/>
      <c r="K3707" s="94"/>
      <c r="L3707" s="94"/>
      <c r="M3707" s="94"/>
      <c r="N3707" s="102">
        <v>4</v>
      </c>
      <c r="O3707" s="111" t="s">
        <v>5183</v>
      </c>
      <c r="P3707" s="96"/>
      <c r="Q3707" s="111" t="s">
        <v>5184</v>
      </c>
      <c r="R3707" s="111" t="s">
        <v>5187</v>
      </c>
      <c r="S3707" s="97" t="s">
        <v>5191</v>
      </c>
      <c r="T3707" s="102" t="s">
        <v>51</v>
      </c>
      <c r="U3707" s="102" t="s">
        <v>45</v>
      </c>
      <c r="V3707" s="102" t="s">
        <v>52</v>
      </c>
      <c r="W3707" s="94">
        <v>75.599999999999994</v>
      </c>
      <c r="X3707" s="98">
        <v>14.77</v>
      </c>
      <c r="Y3707" s="94">
        <v>6750</v>
      </c>
      <c r="Z3707" s="94">
        <f>W3707*Y3707</f>
        <v>510299.99999999994</v>
      </c>
      <c r="AA3707" s="89">
        <v>7</v>
      </c>
      <c r="AB3707" s="89">
        <v>7</v>
      </c>
      <c r="AC3707" s="94">
        <f>(Z3707*(100-AB3707))/100</f>
        <v>474578.99999999994</v>
      </c>
      <c r="AD3707" s="94">
        <f>IF(AND(AC3707="",M3704=""),0,IF((AC3707=""),M3704, IF( (M3704=""),AC3707,SUM(AC3704:AC3710)+M3704)))</f>
        <v>3280073.4</v>
      </c>
      <c r="AE3707" s="94">
        <f t="shared" si="357"/>
        <v>484466.84117999999</v>
      </c>
      <c r="AF3707" s="94">
        <v>10000000</v>
      </c>
      <c r="AG3707" s="94">
        <f>IF((AF3707-AE3707) &gt; 1,0,IF((AF3707-AE3707)&lt;0,AE3707-AF3707,AF3707-AE3707))</f>
        <v>0</v>
      </c>
      <c r="AH3707" s="94">
        <v>0.02</v>
      </c>
    </row>
    <row r="3708" spans="1:34" s="99" customFormat="1" x14ac:dyDescent="0.55000000000000004">
      <c r="A3708" s="107"/>
      <c r="B3708" s="102"/>
      <c r="C3708" s="102"/>
      <c r="D3708" s="90"/>
      <c r="E3708" s="102"/>
      <c r="F3708" s="102"/>
      <c r="G3708" s="102"/>
      <c r="H3708" s="102"/>
      <c r="I3708" s="98"/>
      <c r="J3708" s="102"/>
      <c r="K3708" s="94"/>
      <c r="L3708" s="94"/>
      <c r="M3708" s="94"/>
      <c r="N3708" s="102">
        <v>5</v>
      </c>
      <c r="O3708" s="111" t="s">
        <v>5183</v>
      </c>
      <c r="P3708" s="96"/>
      <c r="Q3708" s="111" t="s">
        <v>5184</v>
      </c>
      <c r="R3708" s="111" t="s">
        <v>5187</v>
      </c>
      <c r="S3708" s="97" t="s">
        <v>5192</v>
      </c>
      <c r="T3708" s="102" t="s">
        <v>51</v>
      </c>
      <c r="U3708" s="102" t="s">
        <v>45</v>
      </c>
      <c r="V3708" s="102" t="s">
        <v>52</v>
      </c>
      <c r="W3708" s="94">
        <v>104</v>
      </c>
      <c r="X3708" s="98">
        <v>20.32</v>
      </c>
      <c r="Y3708" s="94">
        <v>6750</v>
      </c>
      <c r="Z3708" s="94">
        <f>W3708*Y3708</f>
        <v>702000</v>
      </c>
      <c r="AA3708" s="89">
        <v>7</v>
      </c>
      <c r="AB3708" s="89">
        <v>7</v>
      </c>
      <c r="AC3708" s="94">
        <f>(Z3708*(100-AB3708))/100</f>
        <v>652860</v>
      </c>
      <c r="AD3708" s="94">
        <f>IF(AND(AC3708="",M3704=""),0,IF((AC3708=""),M3704, IF( (M3704=""),AC3708,SUM(AC3704:AC3710)+M3704)))</f>
        <v>3280073.4</v>
      </c>
      <c r="AE3708" s="94">
        <f t="shared" si="357"/>
        <v>666510.91487999994</v>
      </c>
      <c r="AF3708" s="94">
        <v>10000000</v>
      </c>
      <c r="AG3708" s="94">
        <f>IF((AF3708-AE3708) &gt; 1,0,IF((AF3708-AE3708)&lt;0,AE3708-AF3708,AF3708-AE3708))</f>
        <v>0</v>
      </c>
      <c r="AH3708" s="94">
        <v>0.02</v>
      </c>
    </row>
    <row r="3709" spans="1:34" s="99" customFormat="1" x14ac:dyDescent="0.55000000000000004">
      <c r="A3709" s="107"/>
      <c r="B3709" s="102"/>
      <c r="C3709" s="102"/>
      <c r="D3709" s="90"/>
      <c r="E3709" s="102"/>
      <c r="F3709" s="102"/>
      <c r="G3709" s="102">
        <v>37</v>
      </c>
      <c r="H3709" s="102">
        <v>1</v>
      </c>
      <c r="I3709" s="98">
        <v>66</v>
      </c>
      <c r="J3709" s="102" t="s">
        <v>38</v>
      </c>
      <c r="K3709" s="94">
        <f>((G3709*400)+(H3709*100))+I3709</f>
        <v>14966</v>
      </c>
      <c r="L3709" s="94">
        <v>225</v>
      </c>
      <c r="M3709" s="94">
        <f>K3709*L3709</f>
        <v>3367350</v>
      </c>
      <c r="N3709" s="102"/>
      <c r="O3709" s="111"/>
      <c r="P3709" s="96"/>
      <c r="Q3709" s="111"/>
      <c r="R3709" s="111"/>
      <c r="S3709" s="97"/>
      <c r="T3709" s="102"/>
      <c r="U3709" s="102"/>
      <c r="V3709" s="102"/>
      <c r="W3709" s="94"/>
      <c r="X3709" s="98"/>
      <c r="Y3709" s="94"/>
      <c r="Z3709" s="94"/>
      <c r="AA3709" s="89"/>
      <c r="AB3709" s="89"/>
      <c r="AC3709" s="94"/>
      <c r="AD3709" s="94">
        <f>IF(AND(AC3709="",M3709=""),0,IF((AC3709=""),M3709,IF((M3709=""),AC3709,AC3709+M3709)))</f>
        <v>3367350</v>
      </c>
      <c r="AE3709" s="94">
        <f t="shared" si="357"/>
        <v>3367350</v>
      </c>
      <c r="AF3709" s="94">
        <v>0</v>
      </c>
      <c r="AG3709" s="94">
        <f>IF((AF3709-AE3709) &gt; 1,0,IF((AF3709-AE3709)&lt;0,AE3709-AF3709,AF3709-AE3709))</f>
        <v>3367350</v>
      </c>
      <c r="AH3709" s="94">
        <v>0.01</v>
      </c>
    </row>
    <row r="3710" spans="1:34" s="99" customFormat="1" x14ac:dyDescent="0.55000000000000004">
      <c r="A3710" s="107"/>
      <c r="B3710" s="102"/>
      <c r="C3710" s="102"/>
      <c r="D3710" s="90"/>
      <c r="E3710" s="102"/>
      <c r="F3710" s="102"/>
      <c r="G3710" s="102"/>
      <c r="H3710" s="102"/>
      <c r="I3710" s="98"/>
      <c r="J3710" s="102"/>
      <c r="K3710" s="94"/>
      <c r="L3710" s="94" t="s">
        <v>63</v>
      </c>
      <c r="M3710" s="94">
        <f>SUM(M3704:M3709)</f>
        <v>3434850</v>
      </c>
      <c r="N3710" s="102"/>
      <c r="O3710" s="111"/>
      <c r="P3710" s="96"/>
      <c r="Q3710" s="111"/>
      <c r="R3710" s="111"/>
      <c r="S3710" s="97"/>
      <c r="T3710" s="102"/>
      <c r="U3710" s="102"/>
      <c r="V3710" s="102"/>
      <c r="W3710" s="94"/>
      <c r="X3710" s="98"/>
      <c r="Y3710" s="94"/>
      <c r="Z3710" s="94"/>
      <c r="AA3710" s="89"/>
      <c r="AB3710" s="89"/>
      <c r="AC3710" s="94"/>
      <c r="AD3710" s="94"/>
      <c r="AE3710" s="94">
        <f>SUM(AE3704:AE3709)</f>
        <v>6647095.3926599994</v>
      </c>
      <c r="AF3710" s="94"/>
      <c r="AG3710" s="94">
        <f>SUM(AG3704:AG3709)</f>
        <v>3434850</v>
      </c>
      <c r="AH3710" s="94"/>
    </row>
    <row r="3711" spans="1:34" s="99" customFormat="1" x14ac:dyDescent="0.55000000000000004">
      <c r="A3711" s="107" t="s">
        <v>5193</v>
      </c>
      <c r="B3711" s="102">
        <v>1565</v>
      </c>
      <c r="C3711" s="102">
        <v>5149</v>
      </c>
      <c r="D3711" s="90" t="s">
        <v>5194</v>
      </c>
      <c r="E3711" s="102" t="s">
        <v>34</v>
      </c>
      <c r="F3711" s="102">
        <v>17691</v>
      </c>
      <c r="G3711" s="102">
        <v>32</v>
      </c>
      <c r="H3711" s="102">
        <v>1</v>
      </c>
      <c r="I3711" s="98">
        <v>97.7</v>
      </c>
      <c r="J3711" s="102" t="s">
        <v>38</v>
      </c>
      <c r="K3711" s="94">
        <f>((G3711*400)+(H3711*100))+I3711</f>
        <v>12997.7</v>
      </c>
      <c r="L3711" s="94">
        <v>2425</v>
      </c>
      <c r="M3711" s="94">
        <f>K3711*L3711</f>
        <v>31519422.5</v>
      </c>
      <c r="N3711" s="102"/>
      <c r="O3711" s="111"/>
      <c r="P3711" s="96"/>
      <c r="Q3711" s="111"/>
      <c r="R3711" s="111"/>
      <c r="S3711" s="97"/>
      <c r="T3711" s="102"/>
      <c r="U3711" s="102"/>
      <c r="V3711" s="102"/>
      <c r="W3711" s="94"/>
      <c r="X3711" s="98"/>
      <c r="Y3711" s="94"/>
      <c r="Z3711" s="94"/>
      <c r="AA3711" s="89"/>
      <c r="AB3711" s="89"/>
      <c r="AC3711" s="94"/>
      <c r="AD3711" s="94">
        <f>IF(AND(AC3711="",M3711=""),0,IF((AC3711=""),M3711,IF((M3711=""),AC3711,AC3711+M3711)))</f>
        <v>31519422.5</v>
      </c>
      <c r="AE3711" s="94">
        <f>IF( (X3711=""),AD3711*1,AD3711*(X3711/100) )</f>
        <v>31519422.5</v>
      </c>
      <c r="AF3711" s="94">
        <v>50000000</v>
      </c>
      <c r="AG3711" s="94">
        <f>IF((AF3711-AE3711) &gt; 1,0,IF((AF3711-AE3711)&lt;0,AE3711-AF3711,AF3711-AE3711))</f>
        <v>0</v>
      </c>
      <c r="AH3711" s="94">
        <v>0.01</v>
      </c>
    </row>
    <row r="3712" spans="1:34" s="99" customFormat="1" x14ac:dyDescent="0.55000000000000004">
      <c r="A3712" s="107"/>
      <c r="B3712" s="102">
        <v>1566</v>
      </c>
      <c r="C3712" s="102">
        <v>5173</v>
      </c>
      <c r="D3712" s="90" t="s">
        <v>5195</v>
      </c>
      <c r="E3712" s="102" t="s">
        <v>34</v>
      </c>
      <c r="F3712" s="102">
        <v>19670</v>
      </c>
      <c r="G3712" s="102">
        <v>27</v>
      </c>
      <c r="H3712" s="102">
        <v>2</v>
      </c>
      <c r="I3712" s="98">
        <v>65.299999999999002</v>
      </c>
      <c r="J3712" s="102" t="s">
        <v>38</v>
      </c>
      <c r="K3712" s="94">
        <f>((G3712*400)+(H3712*100))+I3712</f>
        <v>11065.3</v>
      </c>
      <c r="L3712" s="94">
        <v>275</v>
      </c>
      <c r="M3712" s="94">
        <f>K3712*L3712</f>
        <v>3042957.5</v>
      </c>
      <c r="N3712" s="102"/>
      <c r="O3712" s="111"/>
      <c r="P3712" s="96"/>
      <c r="Q3712" s="111"/>
      <c r="R3712" s="111"/>
      <c r="S3712" s="97"/>
      <c r="T3712" s="102"/>
      <c r="U3712" s="102"/>
      <c r="V3712" s="102"/>
      <c r="W3712" s="94"/>
      <c r="X3712" s="98"/>
      <c r="Y3712" s="94"/>
      <c r="Z3712" s="94"/>
      <c r="AA3712" s="89"/>
      <c r="AB3712" s="89"/>
      <c r="AC3712" s="94"/>
      <c r="AD3712" s="94">
        <f>IF(AND(AC3712="",M3712=""),0,IF((AC3712=""),M3712,IF((M3712=""),AC3712,AC3712+M3712)))</f>
        <v>3042957.5</v>
      </c>
      <c r="AE3712" s="94">
        <f>IF( (X3712=""),AD3712*1,AD3712*(X3712/100) )</f>
        <v>3042957.5</v>
      </c>
      <c r="AF3712" s="94">
        <v>50000000</v>
      </c>
      <c r="AG3712" s="94">
        <f>IF((AF3712-AE3712) &gt; 1,0,IF((AF3712-AE3712)&lt;0,AE3712-AF3712,AF3712-AE3712))</f>
        <v>0</v>
      </c>
      <c r="AH3712" s="94">
        <v>0.01</v>
      </c>
    </row>
    <row r="3713" spans="1:34" s="99" customFormat="1" x14ac:dyDescent="0.55000000000000004">
      <c r="A3713" s="107"/>
      <c r="B3713" s="102">
        <v>1567</v>
      </c>
      <c r="C3713" s="102">
        <v>5156</v>
      </c>
      <c r="D3713" s="90" t="s">
        <v>5196</v>
      </c>
      <c r="E3713" s="102" t="s">
        <v>34</v>
      </c>
      <c r="F3713" s="102">
        <v>19693</v>
      </c>
      <c r="G3713" s="102">
        <v>11</v>
      </c>
      <c r="H3713" s="102">
        <v>1</v>
      </c>
      <c r="I3713" s="98">
        <v>85.9</v>
      </c>
      <c r="J3713" s="102" t="s">
        <v>38</v>
      </c>
      <c r="K3713" s="94">
        <f>((G3713*400)+(H3713*100))+I3713</f>
        <v>4585.8999999999996</v>
      </c>
      <c r="L3713" s="94">
        <v>225</v>
      </c>
      <c r="M3713" s="94">
        <f>K3713*L3713</f>
        <v>1031827.4999999999</v>
      </c>
      <c r="N3713" s="102"/>
      <c r="O3713" s="111"/>
      <c r="P3713" s="96"/>
      <c r="Q3713" s="111"/>
      <c r="R3713" s="111"/>
      <c r="S3713" s="97"/>
      <c r="T3713" s="102"/>
      <c r="U3713" s="102"/>
      <c r="V3713" s="102"/>
      <c r="W3713" s="94"/>
      <c r="X3713" s="98"/>
      <c r="Y3713" s="94"/>
      <c r="Z3713" s="94"/>
      <c r="AA3713" s="89"/>
      <c r="AB3713" s="89"/>
      <c r="AC3713" s="94"/>
      <c r="AD3713" s="94">
        <f>IF(AND(AC3713="",M3713=""),0,IF((AC3713=""),M3713,IF((M3713=""),AC3713,AC3713+M3713)))</f>
        <v>1031827.4999999999</v>
      </c>
      <c r="AE3713" s="94">
        <f>IF( (X3713=""),AD3713*1,AD3713*(X3713/100) )</f>
        <v>1031827.4999999999</v>
      </c>
      <c r="AF3713" s="94">
        <v>50000000</v>
      </c>
      <c r="AG3713" s="94">
        <f>IF((AF3713-AE3713) &gt; 1,0,IF((AF3713-AE3713)&lt;0,AE3713-AF3713,AF3713-AE3713))</f>
        <v>0</v>
      </c>
      <c r="AH3713" s="94">
        <v>0.01</v>
      </c>
    </row>
    <row r="3714" spans="1:34" s="99" customFormat="1" x14ac:dyDescent="0.55000000000000004">
      <c r="A3714" s="107"/>
      <c r="B3714" s="102"/>
      <c r="C3714" s="102"/>
      <c r="D3714" s="90"/>
      <c r="E3714" s="102"/>
      <c r="F3714" s="102"/>
      <c r="G3714" s="102">
        <v>24</v>
      </c>
      <c r="H3714" s="102">
        <v>1</v>
      </c>
      <c r="I3714" s="98">
        <v>0</v>
      </c>
      <c r="J3714" s="102" t="s">
        <v>68</v>
      </c>
      <c r="K3714" s="94">
        <f>((G3714*400)+(H3714*100))+I3714</f>
        <v>9700</v>
      </c>
      <c r="L3714" s="94">
        <v>225</v>
      </c>
      <c r="M3714" s="94">
        <f>K3714*L3714</f>
        <v>2182500</v>
      </c>
      <c r="N3714" s="102"/>
      <c r="O3714" s="111"/>
      <c r="P3714" s="96"/>
      <c r="Q3714" s="111"/>
      <c r="R3714" s="111"/>
      <c r="S3714" s="97"/>
      <c r="T3714" s="102"/>
      <c r="U3714" s="102"/>
      <c r="V3714" s="102"/>
      <c r="W3714" s="94"/>
      <c r="X3714" s="98"/>
      <c r="Y3714" s="94"/>
      <c r="Z3714" s="94"/>
      <c r="AA3714" s="89"/>
      <c r="AB3714" s="89"/>
      <c r="AC3714" s="94"/>
      <c r="AD3714" s="94">
        <f>IF(AND(AC3714="",M3714=""),0,IF((AC3714=""),M3714,IF((M3714=""),AC3714,AC3714+M3714)))</f>
        <v>2182500</v>
      </c>
      <c r="AE3714" s="94">
        <f>IF( (X3714=""),AD3714*1,AD3714*(X3714/100) )</f>
        <v>2182500</v>
      </c>
      <c r="AF3714" s="94">
        <v>0</v>
      </c>
      <c r="AG3714" s="94">
        <f>IF((AF3714-AE3714) &gt; 1,0,IF((AF3714-AE3714)&lt;0,AE3714-AF3714,AF3714-AE3714))</f>
        <v>2182500</v>
      </c>
      <c r="AH3714" s="94">
        <v>0.3</v>
      </c>
    </row>
    <row r="3715" spans="1:34" s="99" customFormat="1" x14ac:dyDescent="0.55000000000000004">
      <c r="A3715" s="107"/>
      <c r="B3715" s="102"/>
      <c r="C3715" s="102"/>
      <c r="D3715" s="90"/>
      <c r="E3715" s="102"/>
      <c r="F3715" s="102"/>
      <c r="G3715" s="102"/>
      <c r="H3715" s="102"/>
      <c r="I3715" s="98"/>
      <c r="J3715" s="102"/>
      <c r="K3715" s="94"/>
      <c r="L3715" s="94" t="s">
        <v>63</v>
      </c>
      <c r="M3715" s="94">
        <f>SUM(M3711:M3714)</f>
        <v>37776707.5</v>
      </c>
      <c r="N3715" s="102"/>
      <c r="O3715" s="111"/>
      <c r="P3715" s="96"/>
      <c r="Q3715" s="111"/>
      <c r="R3715" s="111"/>
      <c r="S3715" s="97"/>
      <c r="T3715" s="102"/>
      <c r="U3715" s="102"/>
      <c r="V3715" s="102"/>
      <c r="W3715" s="94"/>
      <c r="X3715" s="98"/>
      <c r="Y3715" s="94"/>
      <c r="Z3715" s="94"/>
      <c r="AA3715" s="89"/>
      <c r="AB3715" s="89"/>
      <c r="AC3715" s="94"/>
      <c r="AD3715" s="94"/>
      <c r="AE3715" s="94">
        <f>SUM(AE3711:AE3714)</f>
        <v>37776707.5</v>
      </c>
      <c r="AF3715" s="94"/>
      <c r="AG3715" s="94">
        <f>SUM(AG3711:AG3714)</f>
        <v>2182500</v>
      </c>
      <c r="AH3715" s="94"/>
    </row>
    <row r="3716" spans="1:34" s="73" customFormat="1" x14ac:dyDescent="0.55000000000000004">
      <c r="A3716" s="108" t="s">
        <v>5197</v>
      </c>
      <c r="B3716" s="109">
        <v>1568</v>
      </c>
      <c r="C3716" s="102">
        <v>8291</v>
      </c>
      <c r="D3716" s="90" t="s">
        <v>5198</v>
      </c>
      <c r="E3716" s="102" t="s">
        <v>34</v>
      </c>
      <c r="F3716" s="102">
        <v>6295</v>
      </c>
      <c r="G3716" s="102">
        <v>2</v>
      </c>
      <c r="H3716" s="102">
        <v>1</v>
      </c>
      <c r="I3716" s="98">
        <v>9</v>
      </c>
      <c r="J3716" s="102" t="s">
        <v>38</v>
      </c>
      <c r="K3716" s="94">
        <f>((G3716*400)+(H3716*100))+I3716</f>
        <v>909</v>
      </c>
      <c r="L3716" s="94">
        <v>3600</v>
      </c>
      <c r="M3716" s="94">
        <f>K3716*L3716</f>
        <v>3272400</v>
      </c>
      <c r="N3716" s="102"/>
      <c r="O3716" s="111"/>
      <c r="P3716" s="96"/>
      <c r="Q3716" s="111"/>
      <c r="R3716" s="111"/>
      <c r="S3716" s="97"/>
      <c r="T3716" s="102"/>
      <c r="U3716" s="102"/>
      <c r="V3716" s="102"/>
      <c r="W3716" s="94"/>
      <c r="X3716" s="98"/>
      <c r="Y3716" s="94"/>
      <c r="Z3716" s="94"/>
      <c r="AA3716" s="89"/>
      <c r="AB3716" s="89"/>
      <c r="AC3716" s="94"/>
      <c r="AD3716" s="94">
        <f>IF(AND(AC3716="",M3716=""),0,IF((AC3716=""),M3716,IF((M3716=""),AC3716,AC3716+M3716)))</f>
        <v>3272400</v>
      </c>
      <c r="AE3716" s="94">
        <f>IF( (X3716=""),AD3716*1,AD3716*(X3716/100) )</f>
        <v>3272400</v>
      </c>
      <c r="AF3716" s="94">
        <v>50000000</v>
      </c>
      <c r="AG3716" s="94">
        <f>IF((AF3716-AE3716) &gt; 1,0,IF((AF3716-AE3716)&lt;0,AE3716-AF3716,AF3716-AE3716))</f>
        <v>0</v>
      </c>
      <c r="AH3716" s="94">
        <v>0.01</v>
      </c>
    </row>
    <row r="3717" spans="1:34" s="173" customFormat="1" x14ac:dyDescent="0.55000000000000004">
      <c r="A3717" s="122"/>
      <c r="B3717" s="123">
        <v>3459</v>
      </c>
      <c r="C3717" s="123">
        <v>7767</v>
      </c>
      <c r="D3717" s="135" t="s">
        <v>11005</v>
      </c>
      <c r="E3717" s="346" t="s">
        <v>11006</v>
      </c>
      <c r="F3717" s="123">
        <v>258</v>
      </c>
      <c r="G3717" s="123">
        <v>0</v>
      </c>
      <c r="H3717" s="123">
        <v>2</v>
      </c>
      <c r="I3717" s="136">
        <v>54</v>
      </c>
      <c r="J3717" s="123" t="s">
        <v>35</v>
      </c>
      <c r="K3717" s="137">
        <f>((G3717*400)+(H3717*100))+I3717</f>
        <v>254</v>
      </c>
      <c r="L3717" s="137">
        <v>1900</v>
      </c>
      <c r="M3717" s="137">
        <f>K3717*L3717</f>
        <v>482600</v>
      </c>
      <c r="N3717" s="123">
        <v>1</v>
      </c>
      <c r="O3717" s="108" t="s">
        <v>11003</v>
      </c>
      <c r="P3717" s="138"/>
      <c r="Q3717" s="108" t="s">
        <v>11004</v>
      </c>
      <c r="R3717" s="108" t="s">
        <v>2669</v>
      </c>
      <c r="S3717" s="139"/>
      <c r="T3717" s="123" t="s">
        <v>95</v>
      </c>
      <c r="U3717" s="123" t="s">
        <v>45</v>
      </c>
      <c r="V3717" s="123" t="s">
        <v>75</v>
      </c>
      <c r="W3717" s="137">
        <v>180</v>
      </c>
      <c r="X3717" s="136">
        <v>72</v>
      </c>
      <c r="Y3717" s="137">
        <v>5500</v>
      </c>
      <c r="Z3717" s="137">
        <f>W3717*Y3717</f>
        <v>990000</v>
      </c>
      <c r="AA3717" s="119">
        <v>32</v>
      </c>
      <c r="AB3717" s="119">
        <v>54</v>
      </c>
      <c r="AC3717" s="137">
        <f>(Z3717*(100-AB3717))/100</f>
        <v>455400</v>
      </c>
      <c r="AD3717" s="137">
        <f>IF(AND(AC3717="",M3717=""),0,IF((AC3717=""),M3717, IF( (M3717=""),AC3717,SUM(AC3717:AC3718)+M3717)))</f>
        <v>1344350</v>
      </c>
      <c r="AE3717" s="137">
        <f>IF( (X3717=""),AD3717*1,AD3717*(X3717/100) )</f>
        <v>967932</v>
      </c>
      <c r="AF3717" s="137">
        <v>0</v>
      </c>
      <c r="AG3717" s="137">
        <f>IF((AF3717-AE3717) &gt; 1,0,IF((AF3717-AE3717)&lt;0,AE3717-AF3717,AF3717-AE3717))</f>
        <v>967932</v>
      </c>
      <c r="AH3717" s="137">
        <v>0.3</v>
      </c>
    </row>
    <row r="3718" spans="1:34" s="173" customFormat="1" x14ac:dyDescent="0.55000000000000004">
      <c r="A3718" s="122"/>
      <c r="B3718" s="123"/>
      <c r="C3718" s="123"/>
      <c r="D3718" s="135"/>
      <c r="E3718" s="123"/>
      <c r="F3718" s="123"/>
      <c r="G3718" s="123"/>
      <c r="H3718" s="123"/>
      <c r="I3718" s="136"/>
      <c r="J3718" s="123"/>
      <c r="K3718" s="137"/>
      <c r="L3718" s="137"/>
      <c r="M3718" s="137"/>
      <c r="N3718" s="123">
        <v>2</v>
      </c>
      <c r="O3718" s="108" t="s">
        <v>11003</v>
      </c>
      <c r="P3718" s="138"/>
      <c r="Q3718" s="108" t="s">
        <v>11004</v>
      </c>
      <c r="R3718" s="108" t="s">
        <v>2669</v>
      </c>
      <c r="S3718" s="139"/>
      <c r="T3718" s="123" t="s">
        <v>51</v>
      </c>
      <c r="U3718" s="123" t="s">
        <v>45</v>
      </c>
      <c r="V3718" s="123" t="s">
        <v>75</v>
      </c>
      <c r="W3718" s="137">
        <v>70</v>
      </c>
      <c r="X3718" s="136">
        <v>28</v>
      </c>
      <c r="Y3718" s="137">
        <v>6750</v>
      </c>
      <c r="Z3718" s="137">
        <f>W3718*Y3718</f>
        <v>472500</v>
      </c>
      <c r="AA3718" s="119">
        <v>12</v>
      </c>
      <c r="AB3718" s="119">
        <v>14</v>
      </c>
      <c r="AC3718" s="137">
        <f>(Z3718*(100-AB3718))/100</f>
        <v>406350</v>
      </c>
      <c r="AD3718" s="137">
        <f>IF(AND(AC3718="",M3717=""),0,IF((AC3718=""),M3717, IF( (M3717=""),AC3718,SUM(AC3717:AC3718)+M3717)))</f>
        <v>1344350</v>
      </c>
      <c r="AE3718" s="137">
        <f>IF( (X3718=""),AD3718*1,AD3718*(X3718/100) )</f>
        <v>376418.00000000006</v>
      </c>
      <c r="AF3718" s="137">
        <v>0</v>
      </c>
      <c r="AG3718" s="137">
        <f>IF((AF3718-AE3718) &gt; 1,0,IF((AF3718-AE3718)&lt;0,AE3718-AF3718,AF3718-AE3718))</f>
        <v>376418.00000000006</v>
      </c>
      <c r="AH3718" s="137">
        <v>0.3</v>
      </c>
    </row>
    <row r="3719" spans="1:34" s="73" customFormat="1" x14ac:dyDescent="0.55000000000000004">
      <c r="A3719" s="108"/>
      <c r="B3719" s="109"/>
      <c r="C3719" s="102"/>
      <c r="D3719" s="90"/>
      <c r="E3719" s="102"/>
      <c r="F3719" s="102"/>
      <c r="G3719" s="102"/>
      <c r="H3719" s="102"/>
      <c r="I3719" s="98"/>
      <c r="J3719" s="102"/>
      <c r="K3719" s="94"/>
      <c r="L3719" s="94" t="s">
        <v>63</v>
      </c>
      <c r="M3719" s="94">
        <f>SUM(M3716:M3718)</f>
        <v>3755000</v>
      </c>
      <c r="N3719" s="102"/>
      <c r="O3719" s="111"/>
      <c r="P3719" s="96"/>
      <c r="Q3719" s="111"/>
      <c r="R3719" s="111"/>
      <c r="S3719" s="97"/>
      <c r="T3719" s="102"/>
      <c r="U3719" s="102"/>
      <c r="V3719" s="102"/>
      <c r="W3719" s="94"/>
      <c r="X3719" s="98"/>
      <c r="Y3719" s="94"/>
      <c r="Z3719" s="94"/>
      <c r="AA3719" s="89"/>
      <c r="AB3719" s="89"/>
      <c r="AC3719" s="94"/>
      <c r="AD3719" s="94">
        <f>SUM(AD3716:AD3718)</f>
        <v>5961100</v>
      </c>
      <c r="AE3719" s="94">
        <f>SUM(AE3716:AE3718)</f>
        <v>4616750</v>
      </c>
      <c r="AF3719" s="94"/>
      <c r="AG3719" s="94">
        <f>SUM(AG3716:AG3718)</f>
        <v>1344350</v>
      </c>
      <c r="AH3719" s="94"/>
    </row>
    <row r="3720" spans="1:34" s="73" customFormat="1" x14ac:dyDescent="0.55000000000000004">
      <c r="A3720" s="108" t="s">
        <v>5199</v>
      </c>
      <c r="B3720" s="109">
        <v>1569</v>
      </c>
      <c r="C3720" s="102">
        <v>7796</v>
      </c>
      <c r="D3720" s="90" t="s">
        <v>5200</v>
      </c>
      <c r="E3720" s="102" t="s">
        <v>34</v>
      </c>
      <c r="F3720" s="102">
        <v>19652</v>
      </c>
      <c r="G3720" s="102">
        <v>0</v>
      </c>
      <c r="H3720" s="102">
        <v>2</v>
      </c>
      <c r="I3720" s="98">
        <v>14.8</v>
      </c>
      <c r="J3720" s="102" t="s">
        <v>68</v>
      </c>
      <c r="K3720" s="94">
        <f>((G3720*400)+(H3720*100))+I3720</f>
        <v>214.8</v>
      </c>
      <c r="L3720" s="94">
        <v>375</v>
      </c>
      <c r="M3720" s="94">
        <f>K3720*L3720</f>
        <v>80550</v>
      </c>
      <c r="N3720" s="102"/>
      <c r="O3720" s="111"/>
      <c r="P3720" s="96"/>
      <c r="Q3720" s="111"/>
      <c r="R3720" s="111"/>
      <c r="S3720" s="97"/>
      <c r="T3720" s="102"/>
      <c r="U3720" s="102"/>
      <c r="V3720" s="102"/>
      <c r="W3720" s="94"/>
      <c r="X3720" s="98"/>
      <c r="Y3720" s="94"/>
      <c r="Z3720" s="94"/>
      <c r="AA3720" s="89"/>
      <c r="AB3720" s="89"/>
      <c r="AC3720" s="94"/>
      <c r="AD3720" s="94">
        <f>IF(AND(AC3720="",M3720=""),0,IF((AC3720=""),M3720,IF((M3720=""),AC3720,AC3720+M3720)))</f>
        <v>80550</v>
      </c>
      <c r="AE3720" s="94">
        <f>IF( (X3720=""),AD3720*1,AD3720*(X3720/100) )</f>
        <v>80550</v>
      </c>
      <c r="AF3720" s="94">
        <v>0</v>
      </c>
      <c r="AG3720" s="94">
        <f>IF((AF3720-AE3720) &gt; 1,0,IF((AF3720-AE3720)&lt;0,AE3720-AF3720,AF3720-AE3720))</f>
        <v>80550</v>
      </c>
      <c r="AH3720" s="94">
        <v>0.3</v>
      </c>
    </row>
    <row r="3721" spans="1:34" s="73" customFormat="1" x14ac:dyDescent="0.55000000000000004">
      <c r="A3721" s="108"/>
      <c r="B3721" s="109"/>
      <c r="C3721" s="102"/>
      <c r="D3721" s="90"/>
      <c r="E3721" s="102"/>
      <c r="F3721" s="102"/>
      <c r="G3721" s="102"/>
      <c r="H3721" s="102"/>
      <c r="I3721" s="98"/>
      <c r="J3721" s="102"/>
      <c r="K3721" s="94"/>
      <c r="L3721" s="94" t="s">
        <v>63</v>
      </c>
      <c r="M3721" s="94">
        <f>SUM(M3720:M3720)</f>
        <v>80550</v>
      </c>
      <c r="N3721" s="102"/>
      <c r="O3721" s="111"/>
      <c r="P3721" s="96"/>
      <c r="Q3721" s="111"/>
      <c r="R3721" s="111"/>
      <c r="S3721" s="97"/>
      <c r="T3721" s="102"/>
      <c r="U3721" s="102"/>
      <c r="V3721" s="102"/>
      <c r="W3721" s="94"/>
      <c r="X3721" s="98"/>
      <c r="Y3721" s="94"/>
      <c r="Z3721" s="94"/>
      <c r="AA3721" s="89"/>
      <c r="AB3721" s="89"/>
      <c r="AC3721" s="94"/>
      <c r="AD3721" s="94">
        <f>SUM(AD3720:AD3720)</f>
        <v>80550</v>
      </c>
      <c r="AE3721" s="94">
        <f>SUM(AE3720:AE3720)</f>
        <v>80550</v>
      </c>
      <c r="AF3721" s="94"/>
      <c r="AG3721" s="94">
        <f>SUM(AG3720:AG3720)</f>
        <v>80550</v>
      </c>
      <c r="AH3721" s="94"/>
    </row>
    <row r="3722" spans="1:34" s="73" customFormat="1" x14ac:dyDescent="0.55000000000000004">
      <c r="A3722" s="108" t="s">
        <v>5201</v>
      </c>
      <c r="B3722" s="109">
        <v>1570</v>
      </c>
      <c r="C3722" s="102">
        <v>6409</v>
      </c>
      <c r="D3722" s="90" t="s">
        <v>5202</v>
      </c>
      <c r="E3722" s="102" t="s">
        <v>37</v>
      </c>
      <c r="F3722" s="102">
        <v>5433</v>
      </c>
      <c r="G3722" s="102">
        <v>11</v>
      </c>
      <c r="H3722" s="102">
        <v>0</v>
      </c>
      <c r="I3722" s="98">
        <v>48</v>
      </c>
      <c r="J3722" s="102" t="s">
        <v>38</v>
      </c>
      <c r="K3722" s="94">
        <f>((G3722*400)+(H3722*100))+I3722</f>
        <v>4448</v>
      </c>
      <c r="L3722" s="94">
        <v>800</v>
      </c>
      <c r="M3722" s="94">
        <f>K3722*L3722</f>
        <v>3558400</v>
      </c>
      <c r="N3722" s="102"/>
      <c r="O3722" s="111"/>
      <c r="P3722" s="96"/>
      <c r="Q3722" s="111"/>
      <c r="R3722" s="111"/>
      <c r="S3722" s="97"/>
      <c r="T3722" s="102"/>
      <c r="U3722" s="102"/>
      <c r="V3722" s="102"/>
      <c r="W3722" s="94"/>
      <c r="X3722" s="98"/>
      <c r="Y3722" s="94"/>
      <c r="Z3722" s="94"/>
      <c r="AA3722" s="89"/>
      <c r="AB3722" s="89"/>
      <c r="AC3722" s="94"/>
      <c r="AD3722" s="94">
        <f>IF(AND(AC3722="",M3722=""),0,IF((AC3722=""),M3722,IF((M3722=""),AC3722,AC3722+M3722)))</f>
        <v>3558400</v>
      </c>
      <c r="AE3722" s="94">
        <f>IF( (X3722=""),AD3722*1,AD3722*(X3722/100) )</f>
        <v>3558400</v>
      </c>
      <c r="AF3722" s="94">
        <v>0</v>
      </c>
      <c r="AG3722" s="94">
        <f>IF((AF3722-AE3722) &gt; 1,0,IF((AF3722-AE3722)&lt;0,AE3722-AF3722,AF3722-AE3722))</f>
        <v>3558400</v>
      </c>
      <c r="AH3722" s="94">
        <v>0.01</v>
      </c>
    </row>
    <row r="3723" spans="1:34" s="73" customFormat="1" x14ac:dyDescent="0.55000000000000004">
      <c r="A3723" s="108"/>
      <c r="B3723" s="109"/>
      <c r="C3723" s="102"/>
      <c r="D3723" s="90"/>
      <c r="E3723" s="102"/>
      <c r="F3723" s="102"/>
      <c r="G3723" s="102"/>
      <c r="H3723" s="102"/>
      <c r="I3723" s="98"/>
      <c r="J3723" s="102"/>
      <c r="K3723" s="94"/>
      <c r="L3723" s="94" t="s">
        <v>63</v>
      </c>
      <c r="M3723" s="94">
        <f>SUM(M3722:M3722)</f>
        <v>3558400</v>
      </c>
      <c r="N3723" s="102"/>
      <c r="O3723" s="111"/>
      <c r="P3723" s="96"/>
      <c r="Q3723" s="111"/>
      <c r="R3723" s="111"/>
      <c r="S3723" s="97"/>
      <c r="T3723" s="102"/>
      <c r="U3723" s="102"/>
      <c r="V3723" s="102"/>
      <c r="W3723" s="94"/>
      <c r="X3723" s="98"/>
      <c r="Y3723" s="94"/>
      <c r="Z3723" s="94"/>
      <c r="AA3723" s="89"/>
      <c r="AB3723" s="89"/>
      <c r="AC3723" s="94"/>
      <c r="AD3723" s="94">
        <f>SUM(AD3722:AD3722)</f>
        <v>3558400</v>
      </c>
      <c r="AE3723" s="94">
        <f>SUM(AE3722:AE3722)</f>
        <v>3558400</v>
      </c>
      <c r="AF3723" s="94"/>
      <c r="AG3723" s="94">
        <f>SUM(AG3722:AG3722)</f>
        <v>3558400</v>
      </c>
      <c r="AH3723" s="94"/>
    </row>
    <row r="3724" spans="1:34" s="73" customFormat="1" x14ac:dyDescent="0.55000000000000004">
      <c r="A3724" s="108" t="s">
        <v>5205</v>
      </c>
      <c r="B3724" s="109">
        <v>1571</v>
      </c>
      <c r="C3724" s="102">
        <v>6147</v>
      </c>
      <c r="D3724" s="90" t="s">
        <v>5206</v>
      </c>
      <c r="E3724" s="102" t="s">
        <v>37</v>
      </c>
      <c r="F3724" s="102">
        <v>5291</v>
      </c>
      <c r="G3724" s="102">
        <v>2</v>
      </c>
      <c r="H3724" s="102">
        <v>0</v>
      </c>
      <c r="I3724" s="98">
        <v>27</v>
      </c>
      <c r="J3724" s="102" t="s">
        <v>38</v>
      </c>
      <c r="K3724" s="94">
        <f>((G3724*400)+(H3724*100))+I3724</f>
        <v>827</v>
      </c>
      <c r="L3724" s="94">
        <v>400</v>
      </c>
      <c r="M3724" s="94">
        <f>K3724*L3724</f>
        <v>330800</v>
      </c>
      <c r="N3724" s="102"/>
      <c r="O3724" s="111"/>
      <c r="P3724" s="96"/>
      <c r="Q3724" s="111"/>
      <c r="R3724" s="111"/>
      <c r="S3724" s="97"/>
      <c r="T3724" s="102"/>
      <c r="U3724" s="102"/>
      <c r="V3724" s="102"/>
      <c r="W3724" s="94"/>
      <c r="X3724" s="98"/>
      <c r="Y3724" s="94"/>
      <c r="Z3724" s="94"/>
      <c r="AA3724" s="89"/>
      <c r="AB3724" s="89"/>
      <c r="AC3724" s="94"/>
      <c r="AD3724" s="94">
        <f>IF(AND(AC3724="",M3724=""),0,IF((AC3724=""),M3724,IF((M3724=""),AC3724,AC3724+M3724)))</f>
        <v>330800</v>
      </c>
      <c r="AE3724" s="94">
        <f>IF( (X3724=""),AD3724*1,AD3724*(X3724/100) )</f>
        <v>330800</v>
      </c>
      <c r="AF3724" s="94">
        <v>0</v>
      </c>
      <c r="AG3724" s="94">
        <f>IF((AF3724-AE3724) &gt; 1,0,IF((AF3724-AE3724)&lt;0,AE3724-AF3724,AF3724-AE3724))</f>
        <v>330800</v>
      </c>
      <c r="AH3724" s="94">
        <v>0.01</v>
      </c>
    </row>
    <row r="3725" spans="1:34" s="74" customFormat="1" x14ac:dyDescent="0.55000000000000004">
      <c r="A3725" s="108" t="s">
        <v>5205</v>
      </c>
      <c r="B3725" s="109">
        <v>1572</v>
      </c>
      <c r="C3725" s="102">
        <v>6787</v>
      </c>
      <c r="D3725" s="90" t="s">
        <v>5219</v>
      </c>
      <c r="E3725" s="102" t="s">
        <v>34</v>
      </c>
      <c r="F3725" s="102">
        <v>23503</v>
      </c>
      <c r="G3725" s="102">
        <v>0</v>
      </c>
      <c r="H3725" s="102">
        <v>0</v>
      </c>
      <c r="I3725" s="98">
        <v>82</v>
      </c>
      <c r="J3725" s="102" t="s">
        <v>35</v>
      </c>
      <c r="K3725" s="94">
        <f>((G3725*400)+(H3725*100))+I3725</f>
        <v>82</v>
      </c>
      <c r="L3725" s="94">
        <v>850</v>
      </c>
      <c r="M3725" s="94">
        <f>K3725*L3725</f>
        <v>69700</v>
      </c>
      <c r="N3725" s="102">
        <v>1</v>
      </c>
      <c r="O3725" s="111" t="s">
        <v>5203</v>
      </c>
      <c r="P3725" s="96">
        <v>3570800405374</v>
      </c>
      <c r="Q3725" s="111" t="s">
        <v>5204</v>
      </c>
      <c r="R3725" s="111" t="s">
        <v>5220</v>
      </c>
      <c r="S3725" s="97" t="s">
        <v>5221</v>
      </c>
      <c r="T3725" s="102" t="s">
        <v>51</v>
      </c>
      <c r="U3725" s="102" t="s">
        <v>45</v>
      </c>
      <c r="V3725" s="102" t="s">
        <v>52</v>
      </c>
      <c r="W3725" s="94">
        <v>225</v>
      </c>
      <c r="X3725" s="98">
        <v>100</v>
      </c>
      <c r="Y3725" s="94">
        <v>6750</v>
      </c>
      <c r="Z3725" s="94">
        <f>W3725*Y3725</f>
        <v>1518750</v>
      </c>
      <c r="AA3725" s="89">
        <v>12</v>
      </c>
      <c r="AB3725" s="89">
        <v>14</v>
      </c>
      <c r="AC3725" s="94">
        <f>(Z3725*(100-AB3725))/100</f>
        <v>1306125</v>
      </c>
      <c r="AD3725" s="94">
        <f>IF(AND(AC3725="",M3725=""),0,IF((AC3725=""),M3725, IF( (M3725=""),AC3725,AC3725+M3725)))</f>
        <v>1375825</v>
      </c>
      <c r="AE3725" s="94">
        <f>IF( (X3725=""),AD3725*1,( M3725+(SUM(AC3725:AC3725)) )*(X3725/100) )</f>
        <v>1375825</v>
      </c>
      <c r="AF3725" s="94">
        <v>50000000</v>
      </c>
      <c r="AG3725" s="94">
        <f>IF((AF3725-AE3725) &gt; 1,0,IF((AF3725-AE3725)&lt;0,AE3725-AF3725,AF3725-AE3725))</f>
        <v>0</v>
      </c>
      <c r="AH3725" s="94">
        <v>0.02</v>
      </c>
    </row>
    <row r="3726" spans="1:34" s="73" customFormat="1" x14ac:dyDescent="0.55000000000000004">
      <c r="A3726" s="108"/>
      <c r="B3726" s="109"/>
      <c r="C3726" s="102"/>
      <c r="D3726" s="90"/>
      <c r="E3726" s="102"/>
      <c r="F3726" s="102"/>
      <c r="G3726" s="102"/>
      <c r="H3726" s="102"/>
      <c r="I3726" s="98"/>
      <c r="J3726" s="102"/>
      <c r="K3726" s="94"/>
      <c r="L3726" s="94" t="s">
        <v>63</v>
      </c>
      <c r="M3726" s="94">
        <f>SUM(M3724:M3725)</f>
        <v>400500</v>
      </c>
      <c r="N3726" s="102"/>
      <c r="O3726" s="111"/>
      <c r="P3726" s="96"/>
      <c r="Q3726" s="111"/>
      <c r="R3726" s="111"/>
      <c r="S3726" s="97"/>
      <c r="T3726" s="102"/>
      <c r="U3726" s="102"/>
      <c r="V3726" s="102"/>
      <c r="W3726" s="94"/>
      <c r="X3726" s="98"/>
      <c r="Y3726" s="94"/>
      <c r="Z3726" s="94"/>
      <c r="AA3726" s="89"/>
      <c r="AB3726" s="89"/>
      <c r="AC3726" s="94"/>
      <c r="AD3726" s="94">
        <f>SUM(AD3724:AD3725)</f>
        <v>1706625</v>
      </c>
      <c r="AE3726" s="94">
        <f>SUM(AE3724:AE3725)</f>
        <v>1706625</v>
      </c>
      <c r="AF3726" s="94"/>
      <c r="AG3726" s="94">
        <f>SUM(AG3724:AG3725)</f>
        <v>330800</v>
      </c>
      <c r="AH3726" s="94"/>
    </row>
    <row r="3727" spans="1:34" s="73" customFormat="1" x14ac:dyDescent="0.55000000000000004">
      <c r="A3727" s="108" t="s">
        <v>5207</v>
      </c>
      <c r="B3727" s="109">
        <v>1573</v>
      </c>
      <c r="C3727" s="102">
        <v>6713</v>
      </c>
      <c r="D3727" s="90" t="s">
        <v>5208</v>
      </c>
      <c r="E3727" s="102" t="s">
        <v>34</v>
      </c>
      <c r="F3727" s="102">
        <v>15624</v>
      </c>
      <c r="G3727" s="102">
        <v>15</v>
      </c>
      <c r="H3727" s="102">
        <v>0</v>
      </c>
      <c r="I3727" s="98">
        <v>75</v>
      </c>
      <c r="J3727" s="102" t="s">
        <v>38</v>
      </c>
      <c r="K3727" s="94">
        <f>((G3727*400)+(H3727*100))+I3727</f>
        <v>6075</v>
      </c>
      <c r="L3727" s="94">
        <v>625</v>
      </c>
      <c r="M3727" s="94">
        <f>K3727*L3727</f>
        <v>3796875</v>
      </c>
      <c r="N3727" s="102"/>
      <c r="O3727" s="111"/>
      <c r="P3727" s="96"/>
      <c r="Q3727" s="111"/>
      <c r="R3727" s="111"/>
      <c r="S3727" s="97"/>
      <c r="T3727" s="102"/>
      <c r="U3727" s="102"/>
      <c r="V3727" s="102"/>
      <c r="W3727" s="94"/>
      <c r="X3727" s="98"/>
      <c r="Y3727" s="94"/>
      <c r="Z3727" s="94"/>
      <c r="AA3727" s="89"/>
      <c r="AB3727" s="89"/>
      <c r="AC3727" s="94"/>
      <c r="AD3727" s="94">
        <f>IF(AND(AC3727="",M3727=""),0,IF((AC3727=""),M3727,IF((M3727=""),AC3727,AC3727+M3727)))</f>
        <v>3796875</v>
      </c>
      <c r="AE3727" s="94">
        <f>IF( (X3727=""),AD3727*1,AD3727*(X3727/100) )</f>
        <v>3796875</v>
      </c>
      <c r="AF3727" s="94">
        <v>50000000</v>
      </c>
      <c r="AG3727" s="94">
        <f>IF((AF3727-AE3727) &gt; 1,0,IF((AF3727-AE3727)&lt;0,AE3727-AF3727,AF3727-AE3727))</f>
        <v>0</v>
      </c>
      <c r="AH3727" s="94">
        <v>0.01</v>
      </c>
    </row>
    <row r="3728" spans="1:34" s="74" customFormat="1" x14ac:dyDescent="0.55000000000000004">
      <c r="A3728" s="108"/>
      <c r="B3728" s="109">
        <v>1574</v>
      </c>
      <c r="C3728" s="102">
        <v>6714</v>
      </c>
      <c r="D3728" s="90" t="s">
        <v>5209</v>
      </c>
      <c r="E3728" s="102" t="s">
        <v>34</v>
      </c>
      <c r="F3728" s="102">
        <v>17021</v>
      </c>
      <c r="G3728" s="102">
        <v>4</v>
      </c>
      <c r="H3728" s="102">
        <v>2</v>
      </c>
      <c r="I3728" s="98">
        <v>79</v>
      </c>
      <c r="J3728" s="102" t="s">
        <v>38</v>
      </c>
      <c r="K3728" s="94">
        <f>((G3728*400)+(H3728*100))+I3728</f>
        <v>1879</v>
      </c>
      <c r="L3728" s="94">
        <v>300</v>
      </c>
      <c r="M3728" s="94">
        <f>K3728*L3728</f>
        <v>563700</v>
      </c>
      <c r="N3728" s="102"/>
      <c r="O3728" s="111"/>
      <c r="P3728" s="96"/>
      <c r="Q3728" s="111"/>
      <c r="R3728" s="111"/>
      <c r="S3728" s="97"/>
      <c r="T3728" s="102"/>
      <c r="U3728" s="102"/>
      <c r="V3728" s="102"/>
      <c r="W3728" s="94"/>
      <c r="X3728" s="98"/>
      <c r="Y3728" s="94"/>
      <c r="Z3728" s="94"/>
      <c r="AA3728" s="89"/>
      <c r="AB3728" s="89"/>
      <c r="AC3728" s="94"/>
      <c r="AD3728" s="94">
        <f>IF(AND(AC3728="",M3728=""),0,IF((AC3728=""),M3728,IF((M3728=""),AC3728,AC3728+M3728)))</f>
        <v>563700</v>
      </c>
      <c r="AE3728" s="94">
        <f>IF( (X3728=""),AD3728*1,AD3728*(X3728/100) )</f>
        <v>563700</v>
      </c>
      <c r="AF3728" s="94">
        <v>50000000</v>
      </c>
      <c r="AG3728" s="94">
        <f>IF((AF3728-AE3728) &gt; 1,0,IF((AF3728-AE3728)&lt;0,AE3728-AF3728,AF3728-AE3728))</f>
        <v>0</v>
      </c>
      <c r="AH3728" s="94">
        <v>0.01</v>
      </c>
    </row>
    <row r="3729" spans="1:34" s="74" customFormat="1" x14ac:dyDescent="0.55000000000000004">
      <c r="A3729" s="108"/>
      <c r="B3729" s="109">
        <v>1575</v>
      </c>
      <c r="C3729" s="102">
        <v>6715</v>
      </c>
      <c r="D3729" s="90" t="s">
        <v>5210</v>
      </c>
      <c r="E3729" s="102" t="s">
        <v>34</v>
      </c>
      <c r="F3729" s="102">
        <v>18552</v>
      </c>
      <c r="G3729" s="102">
        <v>8</v>
      </c>
      <c r="H3729" s="102">
        <v>2</v>
      </c>
      <c r="I3729" s="98">
        <v>80</v>
      </c>
      <c r="J3729" s="102" t="s">
        <v>38</v>
      </c>
      <c r="K3729" s="94">
        <f>((G3729*400)+(H3729*100))+I3729</f>
        <v>3480</v>
      </c>
      <c r="L3729" s="94">
        <v>475</v>
      </c>
      <c r="M3729" s="94">
        <f>K3729*L3729</f>
        <v>1653000</v>
      </c>
      <c r="N3729" s="102"/>
      <c r="O3729" s="111"/>
      <c r="P3729" s="96"/>
      <c r="Q3729" s="111"/>
      <c r="R3729" s="111"/>
      <c r="S3729" s="97"/>
      <c r="T3729" s="102"/>
      <c r="U3729" s="102"/>
      <c r="V3729" s="102"/>
      <c r="W3729" s="94"/>
      <c r="X3729" s="98"/>
      <c r="Y3729" s="94"/>
      <c r="Z3729" s="94"/>
      <c r="AA3729" s="89"/>
      <c r="AB3729" s="89"/>
      <c r="AC3729" s="94"/>
      <c r="AD3729" s="94">
        <f>IF(AND(AC3729="",M3729=""),0,IF((AC3729=""),M3729,IF((M3729=""),AC3729,AC3729+M3729)))</f>
        <v>1653000</v>
      </c>
      <c r="AE3729" s="94">
        <f>IF( (X3729=""),AD3729*1,AD3729*(X3729/100) )</f>
        <v>1653000</v>
      </c>
      <c r="AF3729" s="94">
        <v>50000000</v>
      </c>
      <c r="AG3729" s="94">
        <f>IF((AF3729-AE3729) &gt; 1,0,IF((AF3729-AE3729)&lt;0,AE3729-AF3729,AF3729-AE3729))</f>
        <v>0</v>
      </c>
      <c r="AH3729" s="94">
        <v>0.01</v>
      </c>
    </row>
    <row r="3730" spans="1:34" s="74" customFormat="1" x14ac:dyDescent="0.55000000000000004">
      <c r="A3730" s="108"/>
      <c r="B3730" s="109"/>
      <c r="C3730" s="102"/>
      <c r="D3730" s="90"/>
      <c r="E3730" s="102"/>
      <c r="F3730" s="102"/>
      <c r="G3730" s="102"/>
      <c r="H3730" s="102"/>
      <c r="I3730" s="98"/>
      <c r="J3730" s="102"/>
      <c r="K3730" s="94"/>
      <c r="L3730" s="94" t="s">
        <v>63</v>
      </c>
      <c r="M3730" s="94">
        <f>SUM(M3727:M3729)</f>
        <v>6013575</v>
      </c>
      <c r="N3730" s="102"/>
      <c r="O3730" s="111"/>
      <c r="P3730" s="96"/>
      <c r="Q3730" s="111"/>
      <c r="R3730" s="111"/>
      <c r="S3730" s="97"/>
      <c r="T3730" s="102"/>
      <c r="U3730" s="102"/>
      <c r="V3730" s="102"/>
      <c r="W3730" s="94"/>
      <c r="X3730" s="98"/>
      <c r="Y3730" s="94"/>
      <c r="Z3730" s="94"/>
      <c r="AA3730" s="89"/>
      <c r="AB3730" s="89"/>
      <c r="AC3730" s="94"/>
      <c r="AD3730" s="94">
        <f>SUM(AD3727:AD3729)</f>
        <v>6013575</v>
      </c>
      <c r="AE3730" s="94">
        <f>SUM(AE3727:AE3729)</f>
        <v>6013575</v>
      </c>
      <c r="AF3730" s="94"/>
      <c r="AG3730" s="94">
        <f>SUM(AG3727:AG3729)</f>
        <v>0</v>
      </c>
      <c r="AH3730" s="94"/>
    </row>
    <row r="3731" spans="1:34" s="74" customFormat="1" x14ac:dyDescent="0.55000000000000004">
      <c r="A3731" s="108" t="s">
        <v>5213</v>
      </c>
      <c r="B3731" s="109">
        <v>1576</v>
      </c>
      <c r="C3731" s="102">
        <v>6685</v>
      </c>
      <c r="D3731" s="90" t="s">
        <v>5214</v>
      </c>
      <c r="E3731" s="102" t="s">
        <v>34</v>
      </c>
      <c r="F3731" s="102">
        <v>23200</v>
      </c>
      <c r="G3731" s="102">
        <v>0</v>
      </c>
      <c r="H3731" s="102">
        <v>2</v>
      </c>
      <c r="I3731" s="98">
        <v>26</v>
      </c>
      <c r="J3731" s="102" t="s">
        <v>35</v>
      </c>
      <c r="K3731" s="94">
        <f>((G3731*400)+(H3731*100))+I3731</f>
        <v>226</v>
      </c>
      <c r="L3731" s="94">
        <v>625</v>
      </c>
      <c r="M3731" s="94">
        <f>K3731*L3731</f>
        <v>141250</v>
      </c>
      <c r="N3731" s="102">
        <v>1</v>
      </c>
      <c r="O3731" s="111" t="s">
        <v>5211</v>
      </c>
      <c r="P3731" s="96"/>
      <c r="Q3731" s="111" t="s">
        <v>5212</v>
      </c>
      <c r="R3731" s="111" t="s">
        <v>5215</v>
      </c>
      <c r="S3731" s="97" t="s">
        <v>5216</v>
      </c>
      <c r="T3731" s="102" t="s">
        <v>51</v>
      </c>
      <c r="U3731" s="102" t="s">
        <v>227</v>
      </c>
      <c r="V3731" s="102" t="s">
        <v>52</v>
      </c>
      <c r="W3731" s="94">
        <v>83.52</v>
      </c>
      <c r="X3731" s="98">
        <v>46.31</v>
      </c>
      <c r="Y3731" s="94">
        <v>6750</v>
      </c>
      <c r="Z3731" s="94">
        <f>W3731*Y3731</f>
        <v>563760</v>
      </c>
      <c r="AA3731" s="89">
        <v>11</v>
      </c>
      <c r="AB3731" s="89">
        <v>34</v>
      </c>
      <c r="AC3731" s="94">
        <f>(Z3731*(100-AB3731))/100</f>
        <v>372081.6</v>
      </c>
      <c r="AD3731" s="94">
        <f>IF(AND(AC3731="",M3731=""),0,IF((AC3731=""),M3731, IF( (M3731=""),AC3731,AC3731+M3731)))</f>
        <v>513331.6</v>
      </c>
      <c r="AE3731" s="94">
        <f>IF( (X3731=""),AD3731*1,( M3731+(SUM(AC3731:AC3731)) )*(X3731/100) )</f>
        <v>237723.86395999999</v>
      </c>
      <c r="AF3731" s="94">
        <v>50000000</v>
      </c>
      <c r="AG3731" s="94">
        <f>IF((AF3731-AE3731) &gt; 1,0,IF((AF3731-AE3731)&lt;0,AE3731-AF3731,AF3731-AE3731))</f>
        <v>0</v>
      </c>
      <c r="AH3731" s="94">
        <v>0.02</v>
      </c>
    </row>
    <row r="3732" spans="1:34" s="74" customFormat="1" x14ac:dyDescent="0.55000000000000004">
      <c r="A3732" s="108"/>
      <c r="B3732" s="109"/>
      <c r="C3732" s="102"/>
      <c r="D3732" s="90"/>
      <c r="E3732" s="102"/>
      <c r="F3732" s="102"/>
      <c r="G3732" s="102"/>
      <c r="H3732" s="102"/>
      <c r="I3732" s="98"/>
      <c r="J3732" s="102"/>
      <c r="K3732" s="94"/>
      <c r="L3732" s="94"/>
      <c r="M3732" s="94"/>
      <c r="N3732" s="102">
        <v>2</v>
      </c>
      <c r="O3732" s="111" t="s">
        <v>5211</v>
      </c>
      <c r="P3732" s="96"/>
      <c r="Q3732" s="111" t="s">
        <v>5212</v>
      </c>
      <c r="R3732" s="111" t="s">
        <v>5215</v>
      </c>
      <c r="S3732" s="97" t="s">
        <v>5217</v>
      </c>
      <c r="T3732" s="102" t="s">
        <v>51</v>
      </c>
      <c r="U3732" s="102" t="s">
        <v>45</v>
      </c>
      <c r="V3732" s="102" t="s">
        <v>52</v>
      </c>
      <c r="W3732" s="94">
        <v>23.22</v>
      </c>
      <c r="X3732" s="98">
        <v>12.88</v>
      </c>
      <c r="Y3732" s="94">
        <v>0</v>
      </c>
      <c r="Z3732" s="94">
        <f>W3732*Y3732</f>
        <v>0</v>
      </c>
      <c r="AA3732" s="89">
        <v>6</v>
      </c>
      <c r="AB3732" s="89">
        <v>6</v>
      </c>
      <c r="AC3732" s="94">
        <f>(Z3732*(100-AB3732))/100</f>
        <v>0</v>
      </c>
      <c r="AD3732" s="94">
        <f>IF(AND(AC3732="",M3731=""),0,IF((AC3732=""),M3731, IF( (M3731=""),AC3732,AC3732+M3731)))</f>
        <v>141250</v>
      </c>
      <c r="AE3732" s="94">
        <f>IF( (X3732=""),AD3732*1,( M3731+(SUM(AC3732:AC3732)) )*(X3732/100) )</f>
        <v>18193</v>
      </c>
      <c r="AF3732" s="94">
        <v>50000000</v>
      </c>
      <c r="AG3732" s="94">
        <f>IF((AF3732-AE3732) &gt; 1,0,IF((AF3732-AE3732)&lt;0,AE3732-AF3732,AF3732-AE3732))</f>
        <v>0</v>
      </c>
      <c r="AH3732" s="94">
        <v>0.02</v>
      </c>
    </row>
    <row r="3733" spans="1:34" s="74" customFormat="1" x14ac:dyDescent="0.55000000000000004">
      <c r="A3733" s="108"/>
      <c r="B3733" s="109"/>
      <c r="C3733" s="102"/>
      <c r="D3733" s="90"/>
      <c r="E3733" s="102"/>
      <c r="F3733" s="102"/>
      <c r="G3733" s="102"/>
      <c r="H3733" s="102"/>
      <c r="I3733" s="98"/>
      <c r="J3733" s="102"/>
      <c r="K3733" s="94"/>
      <c r="L3733" s="94"/>
      <c r="M3733" s="94"/>
      <c r="N3733" s="102">
        <v>3</v>
      </c>
      <c r="O3733" s="111" t="s">
        <v>5211</v>
      </c>
      <c r="P3733" s="96"/>
      <c r="Q3733" s="111" t="s">
        <v>5212</v>
      </c>
      <c r="R3733" s="111" t="s">
        <v>5215</v>
      </c>
      <c r="S3733" s="97" t="s">
        <v>5218</v>
      </c>
      <c r="T3733" s="102" t="s">
        <v>439</v>
      </c>
      <c r="U3733" s="102" t="s">
        <v>45</v>
      </c>
      <c r="V3733" s="102" t="s">
        <v>52</v>
      </c>
      <c r="W3733" s="94">
        <v>73.599999999999994</v>
      </c>
      <c r="X3733" s="98">
        <v>40.81</v>
      </c>
      <c r="Y3733" s="94">
        <v>0</v>
      </c>
      <c r="Z3733" s="94">
        <f>W3733*Y3733</f>
        <v>0</v>
      </c>
      <c r="AA3733" s="89">
        <v>6</v>
      </c>
      <c r="AB3733" s="89">
        <v>6</v>
      </c>
      <c r="AC3733" s="94">
        <f>(Z3733*(100-AB3733))/100</f>
        <v>0</v>
      </c>
      <c r="AD3733" s="94">
        <f>IF(AND(AC3733="",M3731=""),0,IF((AC3733=""),M3731, IF( (M3731=""),AC3733,AC3733+M3731)))</f>
        <v>141250</v>
      </c>
      <c r="AE3733" s="94">
        <f>IF( (X3733=""),AD3733*1,( M3731+(SUM(AC3733:AC3733)) )*(X3733/100) )</f>
        <v>57644.125</v>
      </c>
      <c r="AF3733" s="94">
        <v>50000000</v>
      </c>
      <c r="AG3733" s="94">
        <f>IF((AF3733-AE3733) &gt; 1,0,IF((AF3733-AE3733)&lt;0,AE3733-AF3733,AF3733-AE3733))</f>
        <v>0</v>
      </c>
      <c r="AH3733" s="94">
        <v>0.02</v>
      </c>
    </row>
    <row r="3734" spans="1:34" s="74" customFormat="1" x14ac:dyDescent="0.55000000000000004">
      <c r="A3734" s="108"/>
      <c r="B3734" s="109"/>
      <c r="C3734" s="102"/>
      <c r="D3734" s="90"/>
      <c r="E3734" s="102"/>
      <c r="F3734" s="102"/>
      <c r="G3734" s="102"/>
      <c r="H3734" s="102"/>
      <c r="I3734" s="98"/>
      <c r="J3734" s="102"/>
      <c r="K3734" s="94"/>
      <c r="L3734" s="94" t="s">
        <v>63</v>
      </c>
      <c r="M3734" s="94">
        <f>SUM(M3731:M3733)</f>
        <v>141250</v>
      </c>
      <c r="N3734" s="102"/>
      <c r="O3734" s="111"/>
      <c r="P3734" s="96"/>
      <c r="Q3734" s="111"/>
      <c r="R3734" s="111"/>
      <c r="S3734" s="97"/>
      <c r="T3734" s="102"/>
      <c r="U3734" s="102"/>
      <c r="V3734" s="102"/>
      <c r="W3734" s="94"/>
      <c r="X3734" s="98"/>
      <c r="Y3734" s="94"/>
      <c r="Z3734" s="94"/>
      <c r="AA3734" s="89"/>
      <c r="AB3734" s="89"/>
      <c r="AC3734" s="94"/>
      <c r="AD3734" s="94">
        <f>SUM(AD3731:AD3733)</f>
        <v>795831.6</v>
      </c>
      <c r="AE3734" s="94">
        <f>SUM(AE3731:AE3733)</f>
        <v>313560.98895999999</v>
      </c>
      <c r="AF3734" s="94"/>
      <c r="AG3734" s="94">
        <f>SUM(AG3731:AG3733)</f>
        <v>0</v>
      </c>
      <c r="AH3734" s="94"/>
    </row>
    <row r="3735" spans="1:34" s="74" customFormat="1" x14ac:dyDescent="0.55000000000000004">
      <c r="A3735" s="108" t="s">
        <v>5224</v>
      </c>
      <c r="B3735" s="109">
        <v>1577</v>
      </c>
      <c r="C3735" s="102">
        <v>9220</v>
      </c>
      <c r="D3735" s="90" t="s">
        <v>5225</v>
      </c>
      <c r="E3735" s="102" t="s">
        <v>34</v>
      </c>
      <c r="F3735" s="102">
        <v>17077</v>
      </c>
      <c r="G3735" s="102">
        <v>7</v>
      </c>
      <c r="H3735" s="102">
        <v>2</v>
      </c>
      <c r="I3735" s="98">
        <v>84</v>
      </c>
      <c r="J3735" s="102" t="s">
        <v>35</v>
      </c>
      <c r="K3735" s="94">
        <f>((G3735*400)+(H3735*100))+I3735</f>
        <v>3084</v>
      </c>
      <c r="L3735" s="94">
        <v>325</v>
      </c>
      <c r="M3735" s="94">
        <f>K3735*L3735</f>
        <v>1002300</v>
      </c>
      <c r="N3735" s="102">
        <v>1</v>
      </c>
      <c r="O3735" s="111" t="s">
        <v>5222</v>
      </c>
      <c r="P3735" s="96"/>
      <c r="Q3735" s="111" t="s">
        <v>5223</v>
      </c>
      <c r="R3735" s="111" t="s">
        <v>5226</v>
      </c>
      <c r="S3735" s="97" t="s">
        <v>5227</v>
      </c>
      <c r="T3735" s="102" t="s">
        <v>73</v>
      </c>
      <c r="U3735" s="102" t="s">
        <v>45</v>
      </c>
      <c r="V3735" s="102" t="s">
        <v>779</v>
      </c>
      <c r="W3735" s="94">
        <v>370</v>
      </c>
      <c r="X3735" s="98">
        <v>100</v>
      </c>
      <c r="Y3735" s="94">
        <v>6600</v>
      </c>
      <c r="Z3735" s="94">
        <f>W3735*Y3735</f>
        <v>2442000</v>
      </c>
      <c r="AA3735" s="89">
        <v>7</v>
      </c>
      <c r="AB3735" s="89">
        <v>7</v>
      </c>
      <c r="AC3735" s="94">
        <f>(Z3735*(100-AB3735))/100</f>
        <v>2271060</v>
      </c>
      <c r="AD3735" s="94">
        <f>IF(AND(AC3735="",M3735=""),0,IF((AC3735=""),M3735, IF( (M3735=""),AC3735,AC3735+M3735)))</f>
        <v>3273360</v>
      </c>
      <c r="AE3735" s="94">
        <f>IF(AND(AD3735="",N3735=""),0,IF((AD3735=""),N3735, IF( (N3735=""),AD3735,AD3735+N3735)))</f>
        <v>3273361</v>
      </c>
      <c r="AF3735" s="94">
        <v>0</v>
      </c>
      <c r="AG3735" s="94">
        <f>IF((AF3735-AE3735) &gt; 1,0,IF((AF3735-AE3735)&lt;0,AE3735-AF3735,AF3735-AE3735))</f>
        <v>3273361</v>
      </c>
      <c r="AH3735" s="94">
        <v>0.3</v>
      </c>
    </row>
    <row r="3736" spans="1:34" s="74" customFormat="1" x14ac:dyDescent="0.55000000000000004">
      <c r="A3736" s="108"/>
      <c r="B3736" s="109"/>
      <c r="C3736" s="102"/>
      <c r="D3736" s="90"/>
      <c r="E3736" s="102"/>
      <c r="F3736" s="102"/>
      <c r="G3736" s="102"/>
      <c r="H3736" s="102"/>
      <c r="I3736" s="98"/>
      <c r="J3736" s="102"/>
      <c r="K3736" s="94"/>
      <c r="L3736" s="94"/>
      <c r="M3736" s="94"/>
      <c r="N3736" s="102">
        <v>2</v>
      </c>
      <c r="O3736" s="111" t="s">
        <v>5222</v>
      </c>
      <c r="P3736" s="96"/>
      <c r="Q3736" s="111" t="s">
        <v>5223</v>
      </c>
      <c r="R3736" s="111" t="s">
        <v>5226</v>
      </c>
      <c r="S3736" s="97" t="s">
        <v>5228</v>
      </c>
      <c r="T3736" s="102" t="s">
        <v>97</v>
      </c>
      <c r="U3736" s="102"/>
      <c r="V3736" s="102"/>
      <c r="W3736" s="94"/>
      <c r="X3736" s="98"/>
      <c r="Y3736" s="94"/>
      <c r="Z3736" s="94"/>
      <c r="AA3736" s="89"/>
      <c r="AB3736" s="89"/>
      <c r="AC3736" s="94"/>
      <c r="AD3736" s="94"/>
      <c r="AE3736" s="94"/>
      <c r="AF3736" s="94"/>
      <c r="AG3736" s="94"/>
      <c r="AH3736" s="94"/>
    </row>
    <row r="3737" spans="1:34" s="74" customFormat="1" x14ac:dyDescent="0.55000000000000004">
      <c r="A3737" s="108"/>
      <c r="B3737" s="109"/>
      <c r="C3737" s="102"/>
      <c r="D3737" s="90"/>
      <c r="E3737" s="102"/>
      <c r="F3737" s="102"/>
      <c r="G3737" s="102"/>
      <c r="H3737" s="102"/>
      <c r="I3737" s="98"/>
      <c r="J3737" s="102"/>
      <c r="K3737" s="94"/>
      <c r="L3737" s="94"/>
      <c r="M3737" s="94"/>
      <c r="N3737" s="102">
        <v>3</v>
      </c>
      <c r="O3737" s="111" t="s">
        <v>5222</v>
      </c>
      <c r="P3737" s="96"/>
      <c r="Q3737" s="111" t="s">
        <v>5223</v>
      </c>
      <c r="R3737" s="111" t="s">
        <v>5226</v>
      </c>
      <c r="S3737" s="97" t="s">
        <v>5228</v>
      </c>
      <c r="T3737" s="102" t="s">
        <v>97</v>
      </c>
      <c r="U3737" s="102"/>
      <c r="V3737" s="102"/>
      <c r="W3737" s="94"/>
      <c r="X3737" s="98"/>
      <c r="Y3737" s="94"/>
      <c r="Z3737" s="94"/>
      <c r="AA3737" s="89"/>
      <c r="AB3737" s="89"/>
      <c r="AC3737" s="94"/>
      <c r="AD3737" s="94"/>
      <c r="AE3737" s="94"/>
      <c r="AF3737" s="94"/>
      <c r="AG3737" s="94"/>
      <c r="AH3737" s="94"/>
    </row>
    <row r="3738" spans="1:34" s="74" customFormat="1" x14ac:dyDescent="0.55000000000000004">
      <c r="A3738" s="108"/>
      <c r="B3738" s="109"/>
      <c r="C3738" s="102"/>
      <c r="D3738" s="90"/>
      <c r="E3738" s="102"/>
      <c r="F3738" s="102"/>
      <c r="G3738" s="102"/>
      <c r="H3738" s="102"/>
      <c r="I3738" s="98"/>
      <c r="J3738" s="102"/>
      <c r="K3738" s="94"/>
      <c r="L3738" s="94" t="s">
        <v>63</v>
      </c>
      <c r="M3738" s="94">
        <f>SUM(M3735:M3737)</f>
        <v>1002300</v>
      </c>
      <c r="N3738" s="102"/>
      <c r="O3738" s="111"/>
      <c r="P3738" s="96"/>
      <c r="Q3738" s="111"/>
      <c r="R3738" s="111"/>
      <c r="S3738" s="97"/>
      <c r="T3738" s="102"/>
      <c r="U3738" s="102"/>
      <c r="V3738" s="102"/>
      <c r="W3738" s="94"/>
      <c r="X3738" s="98"/>
      <c r="Y3738" s="94"/>
      <c r="Z3738" s="94"/>
      <c r="AA3738" s="89"/>
      <c r="AB3738" s="89"/>
      <c r="AC3738" s="94"/>
      <c r="AD3738" s="94">
        <f>SUM(AD3735:AD3737)</f>
        <v>3273360</v>
      </c>
      <c r="AE3738" s="94">
        <f>SUM(AE3735:AE3737)</f>
        <v>3273361</v>
      </c>
      <c r="AF3738" s="94"/>
      <c r="AG3738" s="94">
        <f>SUM(AG3735:AG3737)</f>
        <v>3273361</v>
      </c>
      <c r="AH3738" s="94"/>
    </row>
    <row r="3739" spans="1:34" s="99" customFormat="1" x14ac:dyDescent="0.55000000000000004">
      <c r="A3739" s="107" t="s">
        <v>5231</v>
      </c>
      <c r="B3739" s="102">
        <v>1578</v>
      </c>
      <c r="C3739" s="102">
        <v>5579</v>
      </c>
      <c r="D3739" s="90" t="s">
        <v>5232</v>
      </c>
      <c r="E3739" s="102" t="s">
        <v>34</v>
      </c>
      <c r="F3739" s="102">
        <v>11045</v>
      </c>
      <c r="G3739" s="102">
        <v>0</v>
      </c>
      <c r="H3739" s="102">
        <v>0</v>
      </c>
      <c r="I3739" s="98">
        <v>9</v>
      </c>
      <c r="J3739" s="102" t="s">
        <v>62</v>
      </c>
      <c r="K3739" s="94">
        <f>((G3739*400)+(H3739*100))+I3739</f>
        <v>9</v>
      </c>
      <c r="L3739" s="94">
        <v>25000</v>
      </c>
      <c r="M3739" s="94">
        <f>K3739*L3739</f>
        <v>225000</v>
      </c>
      <c r="N3739" s="102">
        <v>1</v>
      </c>
      <c r="O3739" s="111" t="s">
        <v>5229</v>
      </c>
      <c r="P3739" s="96"/>
      <c r="Q3739" s="111" t="s">
        <v>5230</v>
      </c>
      <c r="R3739" s="111" t="s">
        <v>5233</v>
      </c>
      <c r="S3739" s="97" t="s">
        <v>5234</v>
      </c>
      <c r="T3739" s="102" t="s">
        <v>44</v>
      </c>
      <c r="U3739" s="102" t="s">
        <v>45</v>
      </c>
      <c r="V3739" s="102" t="s">
        <v>46</v>
      </c>
      <c r="W3739" s="94">
        <v>48</v>
      </c>
      <c r="X3739" s="98">
        <v>30</v>
      </c>
      <c r="Y3739" s="94">
        <v>7150</v>
      </c>
      <c r="Z3739" s="94">
        <f>W3739*Y3739</f>
        <v>343200</v>
      </c>
      <c r="AA3739" s="89">
        <v>22</v>
      </c>
      <c r="AB3739" s="89">
        <v>34</v>
      </c>
      <c r="AC3739" s="94">
        <f>(Z3739*(100-AB3739))/100</f>
        <v>226512</v>
      </c>
      <c r="AD3739" s="94">
        <f>IF(AND(AC3739="",M3739=""),0,IF((AC3739=""),M3739, IF( (M3739=""),AC3739,SUM(AC3739:AC3741)+M3739)))</f>
        <v>980040</v>
      </c>
      <c r="AE3739" s="94">
        <f>IF( (X3739=""),AD3739*1,AD3739*(X3739/100) )</f>
        <v>294012</v>
      </c>
      <c r="AF3739" s="94">
        <v>0</v>
      </c>
      <c r="AG3739" s="94">
        <f>IF((AF3739-AE3739) &gt; 1,0,IF((AF3739-AE3739)&lt;0,AE3739-AF3739,AF3739-AE3739))</f>
        <v>294012</v>
      </c>
      <c r="AH3739" s="94">
        <v>0.3</v>
      </c>
    </row>
    <row r="3740" spans="1:34" s="99" customFormat="1" x14ac:dyDescent="0.55000000000000004">
      <c r="A3740" s="107"/>
      <c r="B3740" s="102"/>
      <c r="C3740" s="102"/>
      <c r="D3740" s="90"/>
      <c r="E3740" s="102"/>
      <c r="F3740" s="102"/>
      <c r="G3740" s="102"/>
      <c r="H3740" s="102"/>
      <c r="I3740" s="98"/>
      <c r="J3740" s="102"/>
      <c r="K3740" s="94"/>
      <c r="L3740" s="94"/>
      <c r="M3740" s="94"/>
      <c r="N3740" s="102"/>
      <c r="O3740" s="111"/>
      <c r="P3740" s="96"/>
      <c r="Q3740" s="111"/>
      <c r="R3740" s="111"/>
      <c r="S3740" s="97"/>
      <c r="T3740" s="102" t="s">
        <v>44</v>
      </c>
      <c r="U3740" s="102"/>
      <c r="V3740" s="102" t="s">
        <v>46</v>
      </c>
      <c r="W3740" s="94">
        <v>56</v>
      </c>
      <c r="X3740" s="98">
        <v>35</v>
      </c>
      <c r="Y3740" s="94">
        <v>7150</v>
      </c>
      <c r="Z3740" s="94">
        <f>W3740*Y3740</f>
        <v>400400</v>
      </c>
      <c r="AA3740" s="89">
        <v>22</v>
      </c>
      <c r="AB3740" s="89">
        <v>34</v>
      </c>
      <c r="AC3740" s="94">
        <f>(Z3740*(100-AB3740))/100</f>
        <v>264264</v>
      </c>
      <c r="AD3740" s="94">
        <f>IF(AND(AC3740="",M3739=""),0,IF((AC3740=""),M3739, IF( (M3739=""),AC3740,SUM(AC3739:AC3741)+M3739)))</f>
        <v>980040</v>
      </c>
      <c r="AE3740" s="94">
        <f>IF( (X3740=""),AD3740*1,AD3740*(X3740/100) )</f>
        <v>343014</v>
      </c>
      <c r="AF3740" s="94">
        <v>0</v>
      </c>
      <c r="AG3740" s="94">
        <f>IF((AF3740-AE3740) &gt; 1,0,IF((AF3740-AE3740)&lt;0,AE3740-AF3740,AF3740-AE3740))</f>
        <v>343014</v>
      </c>
      <c r="AH3740" s="94">
        <v>0.3</v>
      </c>
    </row>
    <row r="3741" spans="1:34" s="99" customFormat="1" x14ac:dyDescent="0.55000000000000004">
      <c r="A3741" s="107"/>
      <c r="B3741" s="102"/>
      <c r="C3741" s="102"/>
      <c r="D3741" s="90"/>
      <c r="E3741" s="102"/>
      <c r="F3741" s="102"/>
      <c r="G3741" s="102"/>
      <c r="H3741" s="102"/>
      <c r="I3741" s="98"/>
      <c r="J3741" s="102"/>
      <c r="K3741" s="94"/>
      <c r="L3741" s="94"/>
      <c r="M3741" s="94"/>
      <c r="N3741" s="102"/>
      <c r="O3741" s="111"/>
      <c r="P3741" s="96"/>
      <c r="Q3741" s="111"/>
      <c r="R3741" s="111"/>
      <c r="S3741" s="97"/>
      <c r="T3741" s="102" t="s">
        <v>44</v>
      </c>
      <c r="U3741" s="102"/>
      <c r="V3741" s="102" t="s">
        <v>46</v>
      </c>
      <c r="W3741" s="94">
        <v>56</v>
      </c>
      <c r="X3741" s="98">
        <v>35</v>
      </c>
      <c r="Y3741" s="94">
        <v>7150</v>
      </c>
      <c r="Z3741" s="94">
        <f>W3741*Y3741</f>
        <v>400400</v>
      </c>
      <c r="AA3741" s="89">
        <v>22</v>
      </c>
      <c r="AB3741" s="89">
        <v>34</v>
      </c>
      <c r="AC3741" s="94">
        <f>(Z3741*(100-AB3741))/100</f>
        <v>264264</v>
      </c>
      <c r="AD3741" s="94">
        <f>IF(AND(AC3741="",M3739=""),0,IF((AC3741=""),M3739, IF( (M3739=""),AC3741,SUM(AC3739:AC3741)+M3739)))</f>
        <v>980040</v>
      </c>
      <c r="AE3741" s="94">
        <f>IF( (X3741=""),AD3741*1,AD3741*(X3741/100) )</f>
        <v>343014</v>
      </c>
      <c r="AF3741" s="94">
        <v>0</v>
      </c>
      <c r="AG3741" s="94">
        <f>IF((AF3741-AE3741) &gt; 1,0,IF((AF3741-AE3741)&lt;0,AE3741-AF3741,AF3741-AE3741))</f>
        <v>343014</v>
      </c>
      <c r="AH3741" s="94">
        <v>0.3</v>
      </c>
    </row>
    <row r="3742" spans="1:34" s="99" customFormat="1" x14ac:dyDescent="0.55000000000000004">
      <c r="A3742" s="107"/>
      <c r="B3742" s="102"/>
      <c r="C3742" s="102"/>
      <c r="D3742" s="90"/>
      <c r="E3742" s="102"/>
      <c r="F3742" s="102"/>
      <c r="G3742" s="102"/>
      <c r="H3742" s="102"/>
      <c r="I3742" s="98"/>
      <c r="J3742" s="102"/>
      <c r="K3742" s="94"/>
      <c r="L3742" s="94" t="s">
        <v>63</v>
      </c>
      <c r="M3742" s="94">
        <f>SUM(M3739:M3741)</f>
        <v>225000</v>
      </c>
      <c r="N3742" s="102"/>
      <c r="O3742" s="111"/>
      <c r="P3742" s="96"/>
      <c r="Q3742" s="111"/>
      <c r="R3742" s="111"/>
      <c r="S3742" s="97"/>
      <c r="T3742" s="102"/>
      <c r="U3742" s="102"/>
      <c r="V3742" s="102"/>
      <c r="W3742" s="94"/>
      <c r="X3742" s="98"/>
      <c r="Y3742" s="94"/>
      <c r="Z3742" s="94"/>
      <c r="AA3742" s="89"/>
      <c r="AB3742" s="89"/>
      <c r="AC3742" s="94"/>
      <c r="AD3742" s="94"/>
      <c r="AE3742" s="94">
        <f>SUM(AE3739:AE3741)</f>
        <v>980040</v>
      </c>
      <c r="AF3742" s="94"/>
      <c r="AG3742" s="94">
        <f>SUM(AG3739:AG3741)</f>
        <v>980040</v>
      </c>
      <c r="AH3742" s="94"/>
    </row>
    <row r="3743" spans="1:34" s="74" customFormat="1" x14ac:dyDescent="0.55000000000000004">
      <c r="A3743" s="108" t="s">
        <v>5235</v>
      </c>
      <c r="B3743" s="109">
        <v>1579</v>
      </c>
      <c r="C3743" s="102">
        <v>5110</v>
      </c>
      <c r="D3743" s="90" t="s">
        <v>5236</v>
      </c>
      <c r="E3743" s="102" t="s">
        <v>34</v>
      </c>
      <c r="F3743" s="102">
        <v>7487</v>
      </c>
      <c r="G3743" s="102">
        <v>9</v>
      </c>
      <c r="H3743" s="102">
        <v>1</v>
      </c>
      <c r="I3743" s="98">
        <v>74</v>
      </c>
      <c r="J3743" s="102" t="s">
        <v>38</v>
      </c>
      <c r="K3743" s="94">
        <f t="shared" ref="K3743:K3748" si="358">((G3743*400)+(H3743*100))+I3743</f>
        <v>3774</v>
      </c>
      <c r="L3743" s="94">
        <v>225</v>
      </c>
      <c r="M3743" s="94">
        <f t="shared" ref="M3743:M3748" si="359">K3743*L3743</f>
        <v>849150</v>
      </c>
      <c r="N3743" s="102"/>
      <c r="O3743" s="111"/>
      <c r="P3743" s="96"/>
      <c r="Q3743" s="111"/>
      <c r="R3743" s="111"/>
      <c r="S3743" s="97"/>
      <c r="T3743" s="102"/>
      <c r="U3743" s="102"/>
      <c r="V3743" s="102"/>
      <c r="W3743" s="94"/>
      <c r="X3743" s="98"/>
      <c r="Y3743" s="94"/>
      <c r="Z3743" s="94"/>
      <c r="AA3743" s="89"/>
      <c r="AB3743" s="89"/>
      <c r="AC3743" s="94"/>
      <c r="AD3743" s="94">
        <f t="shared" ref="AD3743:AD3748" si="360">IF(AND(AC3743="",M3743=""),0,IF((AC3743=""),M3743,IF((M3743=""),AC3743,AC3743+M3743)))</f>
        <v>849150</v>
      </c>
      <c r="AE3743" s="94">
        <f t="shared" ref="AE3743:AE3748" si="361">IF( (X3743=""),AD3743*1,AD3743*(X3743/100) )</f>
        <v>849150</v>
      </c>
      <c r="AF3743" s="94">
        <v>0</v>
      </c>
      <c r="AG3743" s="94">
        <f t="shared" ref="AG3743:AG3748" si="362">IF((AF3743-AE3743) &gt; 1,0,IF((AF3743-AE3743)&lt;0,AE3743-AF3743,AF3743-AE3743))</f>
        <v>849150</v>
      </c>
      <c r="AH3743" s="94">
        <v>0.01</v>
      </c>
    </row>
    <row r="3744" spans="1:34" s="73" customFormat="1" x14ac:dyDescent="0.55000000000000004">
      <c r="A3744" s="108"/>
      <c r="B3744" s="109">
        <v>1580</v>
      </c>
      <c r="C3744" s="102">
        <v>5113</v>
      </c>
      <c r="D3744" s="90" t="s">
        <v>5237</v>
      </c>
      <c r="E3744" s="102" t="s">
        <v>34</v>
      </c>
      <c r="F3744" s="102">
        <v>15410</v>
      </c>
      <c r="G3744" s="102">
        <v>22</v>
      </c>
      <c r="H3744" s="102">
        <v>0</v>
      </c>
      <c r="I3744" s="98">
        <v>12</v>
      </c>
      <c r="J3744" s="102" t="s">
        <v>38</v>
      </c>
      <c r="K3744" s="94">
        <f t="shared" si="358"/>
        <v>8812</v>
      </c>
      <c r="L3744" s="94">
        <v>225</v>
      </c>
      <c r="M3744" s="94">
        <f t="shared" si="359"/>
        <v>1982700</v>
      </c>
      <c r="N3744" s="102"/>
      <c r="O3744" s="111"/>
      <c r="P3744" s="96"/>
      <c r="Q3744" s="111"/>
      <c r="R3744" s="111"/>
      <c r="S3744" s="97"/>
      <c r="T3744" s="102"/>
      <c r="U3744" s="102"/>
      <c r="V3744" s="102"/>
      <c r="W3744" s="94"/>
      <c r="X3744" s="98"/>
      <c r="Y3744" s="94"/>
      <c r="Z3744" s="94"/>
      <c r="AA3744" s="89"/>
      <c r="AB3744" s="89"/>
      <c r="AC3744" s="94"/>
      <c r="AD3744" s="94">
        <f t="shared" si="360"/>
        <v>1982700</v>
      </c>
      <c r="AE3744" s="94">
        <f t="shared" si="361"/>
        <v>1982700</v>
      </c>
      <c r="AF3744" s="94">
        <v>0</v>
      </c>
      <c r="AG3744" s="94">
        <f t="shared" si="362"/>
        <v>1982700</v>
      </c>
      <c r="AH3744" s="94">
        <v>0.01</v>
      </c>
    </row>
    <row r="3745" spans="1:34" s="73" customFormat="1" x14ac:dyDescent="0.55000000000000004">
      <c r="A3745" s="108"/>
      <c r="B3745" s="109">
        <v>1581</v>
      </c>
      <c r="C3745" s="102">
        <v>5107</v>
      </c>
      <c r="D3745" s="90" t="s">
        <v>5238</v>
      </c>
      <c r="E3745" s="102" t="s">
        <v>34</v>
      </c>
      <c r="F3745" s="102">
        <v>15411</v>
      </c>
      <c r="G3745" s="102">
        <v>32</v>
      </c>
      <c r="H3745" s="102">
        <v>0</v>
      </c>
      <c r="I3745" s="98">
        <v>29</v>
      </c>
      <c r="J3745" s="102" t="s">
        <v>38</v>
      </c>
      <c r="K3745" s="94">
        <f t="shared" si="358"/>
        <v>12829</v>
      </c>
      <c r="L3745" s="94">
        <v>300</v>
      </c>
      <c r="M3745" s="94">
        <f t="shared" si="359"/>
        <v>3848700</v>
      </c>
      <c r="N3745" s="102"/>
      <c r="O3745" s="111"/>
      <c r="P3745" s="96"/>
      <c r="Q3745" s="111"/>
      <c r="R3745" s="111"/>
      <c r="S3745" s="97"/>
      <c r="T3745" s="102"/>
      <c r="U3745" s="102"/>
      <c r="V3745" s="102"/>
      <c r="W3745" s="94"/>
      <c r="X3745" s="98"/>
      <c r="Y3745" s="94"/>
      <c r="Z3745" s="94"/>
      <c r="AA3745" s="89"/>
      <c r="AB3745" s="89"/>
      <c r="AC3745" s="94"/>
      <c r="AD3745" s="94">
        <f t="shared" si="360"/>
        <v>3848700</v>
      </c>
      <c r="AE3745" s="94">
        <f t="shared" si="361"/>
        <v>3848700</v>
      </c>
      <c r="AF3745" s="94">
        <v>0</v>
      </c>
      <c r="AG3745" s="94">
        <f t="shared" si="362"/>
        <v>3848700</v>
      </c>
      <c r="AH3745" s="94">
        <v>0.01</v>
      </c>
    </row>
    <row r="3746" spans="1:34" s="73" customFormat="1" x14ac:dyDescent="0.55000000000000004">
      <c r="A3746" s="108"/>
      <c r="B3746" s="109">
        <v>1582</v>
      </c>
      <c r="C3746" s="102">
        <v>5111</v>
      </c>
      <c r="D3746" s="90" t="s">
        <v>5239</v>
      </c>
      <c r="E3746" s="102" t="s">
        <v>34</v>
      </c>
      <c r="F3746" s="102">
        <v>15412</v>
      </c>
      <c r="G3746" s="102">
        <v>36</v>
      </c>
      <c r="H3746" s="102">
        <v>3</v>
      </c>
      <c r="I3746" s="98">
        <v>37</v>
      </c>
      <c r="J3746" s="102" t="s">
        <v>38</v>
      </c>
      <c r="K3746" s="94">
        <f t="shared" si="358"/>
        <v>14737</v>
      </c>
      <c r="L3746" s="94">
        <v>275</v>
      </c>
      <c r="M3746" s="94">
        <f t="shared" si="359"/>
        <v>4052675</v>
      </c>
      <c r="N3746" s="102"/>
      <c r="O3746" s="111"/>
      <c r="P3746" s="96"/>
      <c r="Q3746" s="111"/>
      <c r="R3746" s="111"/>
      <c r="S3746" s="97"/>
      <c r="T3746" s="102"/>
      <c r="U3746" s="102"/>
      <c r="V3746" s="102"/>
      <c r="W3746" s="94"/>
      <c r="X3746" s="98"/>
      <c r="Y3746" s="94"/>
      <c r="Z3746" s="94"/>
      <c r="AA3746" s="89"/>
      <c r="AB3746" s="89"/>
      <c r="AC3746" s="94"/>
      <c r="AD3746" s="94">
        <f t="shared" si="360"/>
        <v>4052675</v>
      </c>
      <c r="AE3746" s="94">
        <f t="shared" si="361"/>
        <v>4052675</v>
      </c>
      <c r="AF3746" s="94">
        <v>0</v>
      </c>
      <c r="AG3746" s="94">
        <f t="shared" si="362"/>
        <v>4052675</v>
      </c>
      <c r="AH3746" s="94">
        <v>0.01</v>
      </c>
    </row>
    <row r="3747" spans="1:34" s="73" customFormat="1" x14ac:dyDescent="0.55000000000000004">
      <c r="A3747" s="108"/>
      <c r="B3747" s="109">
        <v>1583</v>
      </c>
      <c r="C3747" s="102">
        <v>5109</v>
      </c>
      <c r="D3747" s="90" t="s">
        <v>5240</v>
      </c>
      <c r="E3747" s="102" t="s">
        <v>34</v>
      </c>
      <c r="F3747" s="102">
        <v>15413</v>
      </c>
      <c r="G3747" s="102">
        <v>32</v>
      </c>
      <c r="H3747" s="102">
        <v>2</v>
      </c>
      <c r="I3747" s="98">
        <v>16</v>
      </c>
      <c r="J3747" s="102" t="s">
        <v>38</v>
      </c>
      <c r="K3747" s="94">
        <f t="shared" si="358"/>
        <v>13016</v>
      </c>
      <c r="L3747" s="94">
        <v>275</v>
      </c>
      <c r="M3747" s="94">
        <f t="shared" si="359"/>
        <v>3579400</v>
      </c>
      <c r="N3747" s="102"/>
      <c r="O3747" s="111"/>
      <c r="P3747" s="96"/>
      <c r="Q3747" s="111"/>
      <c r="R3747" s="111"/>
      <c r="S3747" s="97"/>
      <c r="T3747" s="102"/>
      <c r="U3747" s="102"/>
      <c r="V3747" s="102"/>
      <c r="W3747" s="94"/>
      <c r="X3747" s="98"/>
      <c r="Y3747" s="94"/>
      <c r="Z3747" s="94"/>
      <c r="AA3747" s="89"/>
      <c r="AB3747" s="89"/>
      <c r="AC3747" s="94"/>
      <c r="AD3747" s="94">
        <f t="shared" si="360"/>
        <v>3579400</v>
      </c>
      <c r="AE3747" s="94">
        <f t="shared" si="361"/>
        <v>3579400</v>
      </c>
      <c r="AF3747" s="94">
        <v>0</v>
      </c>
      <c r="AG3747" s="94">
        <f t="shared" si="362"/>
        <v>3579400</v>
      </c>
      <c r="AH3747" s="94">
        <v>0.01</v>
      </c>
    </row>
    <row r="3748" spans="1:34" s="73" customFormat="1" x14ac:dyDescent="0.55000000000000004">
      <c r="A3748" s="108"/>
      <c r="B3748" s="109">
        <v>1584</v>
      </c>
      <c r="C3748" s="102">
        <v>5112</v>
      </c>
      <c r="D3748" s="90" t="s">
        <v>5241</v>
      </c>
      <c r="E3748" s="102" t="s">
        <v>34</v>
      </c>
      <c r="F3748" s="102">
        <v>15414</v>
      </c>
      <c r="G3748" s="102">
        <v>20</v>
      </c>
      <c r="H3748" s="102">
        <v>0</v>
      </c>
      <c r="I3748" s="98">
        <v>80</v>
      </c>
      <c r="J3748" s="102" t="s">
        <v>38</v>
      </c>
      <c r="K3748" s="94">
        <f t="shared" si="358"/>
        <v>8080</v>
      </c>
      <c r="L3748" s="94">
        <v>225</v>
      </c>
      <c r="M3748" s="94">
        <f t="shared" si="359"/>
        <v>1818000</v>
      </c>
      <c r="N3748" s="102"/>
      <c r="O3748" s="111"/>
      <c r="P3748" s="96"/>
      <c r="Q3748" s="111"/>
      <c r="R3748" s="111"/>
      <c r="S3748" s="97"/>
      <c r="T3748" s="102"/>
      <c r="U3748" s="102"/>
      <c r="V3748" s="102"/>
      <c r="W3748" s="94"/>
      <c r="X3748" s="98"/>
      <c r="Y3748" s="94"/>
      <c r="Z3748" s="94"/>
      <c r="AA3748" s="89"/>
      <c r="AB3748" s="89"/>
      <c r="AC3748" s="94"/>
      <c r="AD3748" s="94">
        <f t="shared" si="360"/>
        <v>1818000</v>
      </c>
      <c r="AE3748" s="94">
        <f t="shared" si="361"/>
        <v>1818000</v>
      </c>
      <c r="AF3748" s="94">
        <v>0</v>
      </c>
      <c r="AG3748" s="94">
        <f t="shared" si="362"/>
        <v>1818000</v>
      </c>
      <c r="AH3748" s="94">
        <v>0.01</v>
      </c>
    </row>
    <row r="3749" spans="1:34" s="73" customFormat="1" x14ac:dyDescent="0.55000000000000004">
      <c r="A3749" s="108"/>
      <c r="B3749" s="109"/>
      <c r="C3749" s="102"/>
      <c r="D3749" s="90"/>
      <c r="E3749" s="102"/>
      <c r="F3749" s="102"/>
      <c r="G3749" s="102"/>
      <c r="H3749" s="102"/>
      <c r="I3749" s="98"/>
      <c r="J3749" s="102"/>
      <c r="K3749" s="94"/>
      <c r="L3749" s="94" t="s">
        <v>63</v>
      </c>
      <c r="M3749" s="94">
        <f>SUM(M3743:M3748)</f>
        <v>16130625</v>
      </c>
      <c r="N3749" s="102"/>
      <c r="O3749" s="111"/>
      <c r="P3749" s="96"/>
      <c r="Q3749" s="111"/>
      <c r="R3749" s="111"/>
      <c r="S3749" s="97"/>
      <c r="T3749" s="102"/>
      <c r="U3749" s="102"/>
      <c r="V3749" s="102"/>
      <c r="W3749" s="94"/>
      <c r="X3749" s="98"/>
      <c r="Y3749" s="94"/>
      <c r="Z3749" s="94"/>
      <c r="AA3749" s="89"/>
      <c r="AB3749" s="89"/>
      <c r="AC3749" s="94"/>
      <c r="AD3749" s="94">
        <f>SUM(AD3743:AD3748)</f>
        <v>16130625</v>
      </c>
      <c r="AE3749" s="94">
        <f>SUM(AE3743:AE3748)</f>
        <v>16130625</v>
      </c>
      <c r="AF3749" s="94"/>
      <c r="AG3749" s="94">
        <f>SUM(AG3743:AG3748)</f>
        <v>16130625</v>
      </c>
      <c r="AH3749" s="94"/>
    </row>
    <row r="3750" spans="1:34" s="73" customFormat="1" x14ac:dyDescent="0.55000000000000004">
      <c r="A3750" s="108" t="s">
        <v>5242</v>
      </c>
      <c r="B3750" s="109">
        <v>1585</v>
      </c>
      <c r="C3750" s="102">
        <v>10043</v>
      </c>
      <c r="D3750" s="90" t="s">
        <v>5243</v>
      </c>
      <c r="E3750" s="102" t="s">
        <v>34</v>
      </c>
      <c r="F3750" s="102">
        <v>6298</v>
      </c>
      <c r="G3750" s="102">
        <v>10</v>
      </c>
      <c r="H3750" s="102">
        <v>3</v>
      </c>
      <c r="I3750" s="98">
        <v>33</v>
      </c>
      <c r="J3750" s="102" t="s">
        <v>38</v>
      </c>
      <c r="K3750" s="94">
        <f t="shared" ref="K3750:K3761" si="363">((G3750*400)+(H3750*100))+I3750</f>
        <v>4333</v>
      </c>
      <c r="L3750" s="94">
        <v>400</v>
      </c>
      <c r="M3750" s="94">
        <f t="shared" ref="M3750:M3761" si="364">K3750*L3750</f>
        <v>1733200</v>
      </c>
      <c r="N3750" s="102"/>
      <c r="O3750" s="111"/>
      <c r="P3750" s="96"/>
      <c r="Q3750" s="111"/>
      <c r="R3750" s="111"/>
      <c r="S3750" s="97"/>
      <c r="T3750" s="102"/>
      <c r="U3750" s="102"/>
      <c r="V3750" s="102"/>
      <c r="W3750" s="94"/>
      <c r="X3750" s="98"/>
      <c r="Y3750" s="94"/>
      <c r="Z3750" s="94"/>
      <c r="AA3750" s="89"/>
      <c r="AB3750" s="89"/>
      <c r="AC3750" s="94"/>
      <c r="AD3750" s="94">
        <f t="shared" ref="AD3750:AD3761" si="365">IF(AND(AC3750="",M3750=""),0,IF((AC3750=""),M3750,IF((M3750=""),AC3750,AC3750+M3750)))</f>
        <v>1733200</v>
      </c>
      <c r="AE3750" s="94">
        <f t="shared" ref="AE3750:AE3761" si="366">IF( (X3750=""),AD3750*1,AD3750*(X3750/100) )</f>
        <v>1733200</v>
      </c>
      <c r="AF3750" s="94">
        <v>0</v>
      </c>
      <c r="AG3750" s="94">
        <f t="shared" ref="AG3750:AG3761" si="367">IF((AF3750-AE3750) &gt; 1,0,IF((AF3750-AE3750)&lt;0,AE3750-AF3750,AF3750-AE3750))</f>
        <v>1733200</v>
      </c>
      <c r="AH3750" s="94">
        <v>0.01</v>
      </c>
    </row>
    <row r="3751" spans="1:34" s="73" customFormat="1" x14ac:dyDescent="0.55000000000000004">
      <c r="A3751" s="108"/>
      <c r="B3751" s="109">
        <v>1586</v>
      </c>
      <c r="C3751" s="102">
        <v>10057</v>
      </c>
      <c r="D3751" s="90" t="s">
        <v>5244</v>
      </c>
      <c r="E3751" s="102" t="s">
        <v>34</v>
      </c>
      <c r="F3751" s="102">
        <v>6395</v>
      </c>
      <c r="G3751" s="102">
        <v>6</v>
      </c>
      <c r="H3751" s="102">
        <v>0</v>
      </c>
      <c r="I3751" s="98">
        <v>23</v>
      </c>
      <c r="J3751" s="102" t="s">
        <v>38</v>
      </c>
      <c r="K3751" s="94">
        <f t="shared" si="363"/>
        <v>2423</v>
      </c>
      <c r="L3751" s="94">
        <v>300</v>
      </c>
      <c r="M3751" s="94">
        <f t="shared" si="364"/>
        <v>726900</v>
      </c>
      <c r="N3751" s="102"/>
      <c r="O3751" s="111"/>
      <c r="P3751" s="96"/>
      <c r="Q3751" s="111"/>
      <c r="R3751" s="111"/>
      <c r="S3751" s="97"/>
      <c r="T3751" s="102"/>
      <c r="U3751" s="102"/>
      <c r="V3751" s="102"/>
      <c r="W3751" s="94"/>
      <c r="X3751" s="98"/>
      <c r="Y3751" s="94"/>
      <c r="Z3751" s="94"/>
      <c r="AA3751" s="89"/>
      <c r="AB3751" s="89"/>
      <c r="AC3751" s="94"/>
      <c r="AD3751" s="94">
        <f t="shared" si="365"/>
        <v>726900</v>
      </c>
      <c r="AE3751" s="94">
        <f t="shared" si="366"/>
        <v>726900</v>
      </c>
      <c r="AF3751" s="94">
        <v>0</v>
      </c>
      <c r="AG3751" s="94">
        <f t="shared" si="367"/>
        <v>726900</v>
      </c>
      <c r="AH3751" s="94">
        <v>0.01</v>
      </c>
    </row>
    <row r="3752" spans="1:34" s="73" customFormat="1" x14ac:dyDescent="0.55000000000000004">
      <c r="A3752" s="108"/>
      <c r="B3752" s="109">
        <v>1587</v>
      </c>
      <c r="C3752" s="102">
        <v>10052</v>
      </c>
      <c r="D3752" s="90" t="s">
        <v>5245</v>
      </c>
      <c r="E3752" s="102" t="s">
        <v>34</v>
      </c>
      <c r="F3752" s="102">
        <v>7576</v>
      </c>
      <c r="G3752" s="102">
        <v>10</v>
      </c>
      <c r="H3752" s="102">
        <v>1</v>
      </c>
      <c r="I3752" s="98">
        <v>70.400000000000006</v>
      </c>
      <c r="J3752" s="102" t="s">
        <v>38</v>
      </c>
      <c r="K3752" s="94">
        <f t="shared" si="363"/>
        <v>4170.3999999999996</v>
      </c>
      <c r="L3752" s="94">
        <v>2400</v>
      </c>
      <c r="M3752" s="94">
        <f t="shared" si="364"/>
        <v>10008960</v>
      </c>
      <c r="N3752" s="102"/>
      <c r="O3752" s="111"/>
      <c r="P3752" s="96"/>
      <c r="Q3752" s="111"/>
      <c r="R3752" s="111"/>
      <c r="S3752" s="97"/>
      <c r="T3752" s="102"/>
      <c r="U3752" s="102"/>
      <c r="V3752" s="102"/>
      <c r="W3752" s="94"/>
      <c r="X3752" s="98"/>
      <c r="Y3752" s="94"/>
      <c r="Z3752" s="94"/>
      <c r="AA3752" s="89"/>
      <c r="AB3752" s="89"/>
      <c r="AC3752" s="94"/>
      <c r="AD3752" s="94">
        <f t="shared" si="365"/>
        <v>10008960</v>
      </c>
      <c r="AE3752" s="94">
        <f t="shared" si="366"/>
        <v>10008960</v>
      </c>
      <c r="AF3752" s="94">
        <v>0</v>
      </c>
      <c r="AG3752" s="94">
        <f t="shared" si="367"/>
        <v>10008960</v>
      </c>
      <c r="AH3752" s="94">
        <v>0.01</v>
      </c>
    </row>
    <row r="3753" spans="1:34" s="73" customFormat="1" x14ac:dyDescent="0.55000000000000004">
      <c r="A3753" s="108"/>
      <c r="B3753" s="109">
        <v>1588</v>
      </c>
      <c r="C3753" s="102">
        <v>10055</v>
      </c>
      <c r="D3753" s="90" t="s">
        <v>5246</v>
      </c>
      <c r="E3753" s="102" t="s">
        <v>34</v>
      </c>
      <c r="F3753" s="102">
        <v>7580</v>
      </c>
      <c r="G3753" s="102">
        <v>5</v>
      </c>
      <c r="H3753" s="102">
        <v>3</v>
      </c>
      <c r="I3753" s="98">
        <v>78</v>
      </c>
      <c r="J3753" s="102" t="s">
        <v>38</v>
      </c>
      <c r="K3753" s="94">
        <f t="shared" si="363"/>
        <v>2378</v>
      </c>
      <c r="L3753" s="94">
        <v>800</v>
      </c>
      <c r="M3753" s="94">
        <f t="shared" si="364"/>
        <v>1902400</v>
      </c>
      <c r="N3753" s="102"/>
      <c r="O3753" s="111"/>
      <c r="P3753" s="96"/>
      <c r="Q3753" s="111"/>
      <c r="R3753" s="111"/>
      <c r="S3753" s="97"/>
      <c r="T3753" s="102"/>
      <c r="U3753" s="102"/>
      <c r="V3753" s="102"/>
      <c r="W3753" s="94"/>
      <c r="X3753" s="98"/>
      <c r="Y3753" s="94"/>
      <c r="Z3753" s="94"/>
      <c r="AA3753" s="89"/>
      <c r="AB3753" s="89"/>
      <c r="AC3753" s="94"/>
      <c r="AD3753" s="94">
        <f t="shared" si="365"/>
        <v>1902400</v>
      </c>
      <c r="AE3753" s="94">
        <f t="shared" si="366"/>
        <v>1902400</v>
      </c>
      <c r="AF3753" s="94">
        <v>0</v>
      </c>
      <c r="AG3753" s="94">
        <f t="shared" si="367"/>
        <v>1902400</v>
      </c>
      <c r="AH3753" s="94">
        <v>0.01</v>
      </c>
    </row>
    <row r="3754" spans="1:34" s="73" customFormat="1" x14ac:dyDescent="0.55000000000000004">
      <c r="A3754" s="108"/>
      <c r="B3754" s="109">
        <v>1589</v>
      </c>
      <c r="C3754" s="102">
        <v>10067</v>
      </c>
      <c r="D3754" s="90" t="s">
        <v>5247</v>
      </c>
      <c r="E3754" s="102" t="s">
        <v>34</v>
      </c>
      <c r="F3754" s="102">
        <v>7581</v>
      </c>
      <c r="G3754" s="102">
        <v>1</v>
      </c>
      <c r="H3754" s="102">
        <v>3</v>
      </c>
      <c r="I3754" s="98">
        <v>96</v>
      </c>
      <c r="J3754" s="102" t="s">
        <v>38</v>
      </c>
      <c r="K3754" s="94">
        <f t="shared" si="363"/>
        <v>796</v>
      </c>
      <c r="L3754" s="94">
        <v>3600</v>
      </c>
      <c r="M3754" s="94">
        <f t="shared" si="364"/>
        <v>2865600</v>
      </c>
      <c r="N3754" s="102"/>
      <c r="O3754" s="111"/>
      <c r="P3754" s="96"/>
      <c r="Q3754" s="111"/>
      <c r="R3754" s="111"/>
      <c r="S3754" s="97"/>
      <c r="T3754" s="102"/>
      <c r="U3754" s="102"/>
      <c r="V3754" s="102"/>
      <c r="W3754" s="94"/>
      <c r="X3754" s="98"/>
      <c r="Y3754" s="94"/>
      <c r="Z3754" s="94"/>
      <c r="AA3754" s="89"/>
      <c r="AB3754" s="89"/>
      <c r="AC3754" s="94"/>
      <c r="AD3754" s="94">
        <f t="shared" si="365"/>
        <v>2865600</v>
      </c>
      <c r="AE3754" s="94">
        <f t="shared" si="366"/>
        <v>2865600</v>
      </c>
      <c r="AF3754" s="94">
        <v>0</v>
      </c>
      <c r="AG3754" s="94">
        <f t="shared" si="367"/>
        <v>2865600</v>
      </c>
      <c r="AH3754" s="94">
        <v>0.01</v>
      </c>
    </row>
    <row r="3755" spans="1:34" s="73" customFormat="1" x14ac:dyDescent="0.55000000000000004">
      <c r="A3755" s="108"/>
      <c r="B3755" s="109">
        <v>1590</v>
      </c>
      <c r="C3755" s="102">
        <v>10058</v>
      </c>
      <c r="D3755" s="90" t="s">
        <v>5248</v>
      </c>
      <c r="E3755" s="102" t="s">
        <v>34</v>
      </c>
      <c r="F3755" s="102">
        <v>7596</v>
      </c>
      <c r="G3755" s="102">
        <v>3</v>
      </c>
      <c r="H3755" s="102">
        <v>3</v>
      </c>
      <c r="I3755" s="98">
        <v>79</v>
      </c>
      <c r="J3755" s="102" t="s">
        <v>38</v>
      </c>
      <c r="K3755" s="94">
        <f t="shared" si="363"/>
        <v>1579</v>
      </c>
      <c r="L3755" s="94">
        <v>300</v>
      </c>
      <c r="M3755" s="94">
        <f t="shared" si="364"/>
        <v>473700</v>
      </c>
      <c r="N3755" s="102"/>
      <c r="O3755" s="111"/>
      <c r="P3755" s="96"/>
      <c r="Q3755" s="111"/>
      <c r="R3755" s="111"/>
      <c r="S3755" s="97"/>
      <c r="T3755" s="102"/>
      <c r="U3755" s="102"/>
      <c r="V3755" s="102"/>
      <c r="W3755" s="94"/>
      <c r="X3755" s="98"/>
      <c r="Y3755" s="94"/>
      <c r="Z3755" s="94"/>
      <c r="AA3755" s="89"/>
      <c r="AB3755" s="89"/>
      <c r="AC3755" s="94"/>
      <c r="AD3755" s="94">
        <f t="shared" si="365"/>
        <v>473700</v>
      </c>
      <c r="AE3755" s="94">
        <f t="shared" si="366"/>
        <v>473700</v>
      </c>
      <c r="AF3755" s="94">
        <v>0</v>
      </c>
      <c r="AG3755" s="94">
        <f t="shared" si="367"/>
        <v>473700</v>
      </c>
      <c r="AH3755" s="94">
        <v>0.01</v>
      </c>
    </row>
    <row r="3756" spans="1:34" s="73" customFormat="1" x14ac:dyDescent="0.55000000000000004">
      <c r="A3756" s="108"/>
      <c r="B3756" s="109">
        <v>1591</v>
      </c>
      <c r="C3756" s="102">
        <v>10059</v>
      </c>
      <c r="D3756" s="90" t="s">
        <v>5249</v>
      </c>
      <c r="E3756" s="102" t="s">
        <v>34</v>
      </c>
      <c r="F3756" s="102">
        <v>7597</v>
      </c>
      <c r="G3756" s="102">
        <v>2</v>
      </c>
      <c r="H3756" s="102">
        <v>0</v>
      </c>
      <c r="I3756" s="98">
        <v>57</v>
      </c>
      <c r="J3756" s="102" t="s">
        <v>38</v>
      </c>
      <c r="K3756" s="94">
        <f t="shared" si="363"/>
        <v>857</v>
      </c>
      <c r="L3756" s="94">
        <v>300</v>
      </c>
      <c r="M3756" s="94">
        <f t="shared" si="364"/>
        <v>257100</v>
      </c>
      <c r="N3756" s="102"/>
      <c r="O3756" s="111"/>
      <c r="P3756" s="96"/>
      <c r="Q3756" s="111"/>
      <c r="R3756" s="111"/>
      <c r="S3756" s="97"/>
      <c r="T3756" s="102"/>
      <c r="U3756" s="102"/>
      <c r="V3756" s="102"/>
      <c r="W3756" s="94"/>
      <c r="X3756" s="98"/>
      <c r="Y3756" s="94"/>
      <c r="Z3756" s="94"/>
      <c r="AA3756" s="89"/>
      <c r="AB3756" s="89"/>
      <c r="AC3756" s="94"/>
      <c r="AD3756" s="94">
        <f t="shared" si="365"/>
        <v>257100</v>
      </c>
      <c r="AE3756" s="94">
        <f t="shared" si="366"/>
        <v>257100</v>
      </c>
      <c r="AF3756" s="94">
        <v>0</v>
      </c>
      <c r="AG3756" s="94">
        <f t="shared" si="367"/>
        <v>257100</v>
      </c>
      <c r="AH3756" s="94">
        <v>0.01</v>
      </c>
    </row>
    <row r="3757" spans="1:34" s="73" customFormat="1" x14ac:dyDescent="0.55000000000000004">
      <c r="A3757" s="108"/>
      <c r="B3757" s="109">
        <v>1592</v>
      </c>
      <c r="C3757" s="102">
        <v>10060</v>
      </c>
      <c r="D3757" s="90" t="s">
        <v>5250</v>
      </c>
      <c r="E3757" s="102" t="s">
        <v>34</v>
      </c>
      <c r="F3757" s="102">
        <v>7602</v>
      </c>
      <c r="G3757" s="102">
        <v>5</v>
      </c>
      <c r="H3757" s="102">
        <v>2</v>
      </c>
      <c r="I3757" s="98">
        <v>47</v>
      </c>
      <c r="J3757" s="102" t="s">
        <v>38</v>
      </c>
      <c r="K3757" s="94">
        <f t="shared" si="363"/>
        <v>2247</v>
      </c>
      <c r="L3757" s="94">
        <v>300</v>
      </c>
      <c r="M3757" s="94">
        <f t="shared" si="364"/>
        <v>674100</v>
      </c>
      <c r="N3757" s="102"/>
      <c r="O3757" s="111"/>
      <c r="P3757" s="96"/>
      <c r="Q3757" s="111"/>
      <c r="R3757" s="111"/>
      <c r="S3757" s="97"/>
      <c r="T3757" s="102"/>
      <c r="U3757" s="102"/>
      <c r="V3757" s="102"/>
      <c r="W3757" s="94"/>
      <c r="X3757" s="98"/>
      <c r="Y3757" s="94"/>
      <c r="Z3757" s="94"/>
      <c r="AA3757" s="89"/>
      <c r="AB3757" s="89"/>
      <c r="AC3757" s="94"/>
      <c r="AD3757" s="94">
        <f t="shared" si="365"/>
        <v>674100</v>
      </c>
      <c r="AE3757" s="94">
        <f t="shared" si="366"/>
        <v>674100</v>
      </c>
      <c r="AF3757" s="94">
        <v>0</v>
      </c>
      <c r="AG3757" s="94">
        <f t="shared" si="367"/>
        <v>674100</v>
      </c>
      <c r="AH3757" s="94">
        <v>0.01</v>
      </c>
    </row>
    <row r="3758" spans="1:34" s="73" customFormat="1" x14ac:dyDescent="0.55000000000000004">
      <c r="A3758" s="108"/>
      <c r="B3758" s="109">
        <v>1593</v>
      </c>
      <c r="C3758" s="102">
        <v>10056</v>
      </c>
      <c r="D3758" s="90" t="s">
        <v>5251</v>
      </c>
      <c r="E3758" s="102" t="s">
        <v>34</v>
      </c>
      <c r="F3758" s="102">
        <v>9801</v>
      </c>
      <c r="G3758" s="102">
        <v>3</v>
      </c>
      <c r="H3758" s="102">
        <v>3</v>
      </c>
      <c r="I3758" s="98">
        <v>74</v>
      </c>
      <c r="J3758" s="102" t="s">
        <v>38</v>
      </c>
      <c r="K3758" s="94">
        <f t="shared" si="363"/>
        <v>1574</v>
      </c>
      <c r="L3758" s="94">
        <v>300</v>
      </c>
      <c r="M3758" s="94">
        <f t="shared" si="364"/>
        <v>472200</v>
      </c>
      <c r="N3758" s="102"/>
      <c r="O3758" s="111"/>
      <c r="P3758" s="96"/>
      <c r="Q3758" s="111"/>
      <c r="R3758" s="111"/>
      <c r="S3758" s="97"/>
      <c r="T3758" s="102"/>
      <c r="U3758" s="102"/>
      <c r="V3758" s="102"/>
      <c r="W3758" s="94"/>
      <c r="X3758" s="98"/>
      <c r="Y3758" s="94"/>
      <c r="Z3758" s="94"/>
      <c r="AA3758" s="89"/>
      <c r="AB3758" s="89"/>
      <c r="AC3758" s="94"/>
      <c r="AD3758" s="94">
        <f t="shared" si="365"/>
        <v>472200</v>
      </c>
      <c r="AE3758" s="94">
        <f t="shared" si="366"/>
        <v>472200</v>
      </c>
      <c r="AF3758" s="94">
        <v>0</v>
      </c>
      <c r="AG3758" s="94">
        <f t="shared" si="367"/>
        <v>472200</v>
      </c>
      <c r="AH3758" s="94">
        <v>0.01</v>
      </c>
    </row>
    <row r="3759" spans="1:34" s="73" customFormat="1" x14ac:dyDescent="0.55000000000000004">
      <c r="A3759" s="108"/>
      <c r="B3759" s="109">
        <v>1594</v>
      </c>
      <c r="C3759" s="102">
        <v>10045</v>
      </c>
      <c r="D3759" s="90" t="s">
        <v>5252</v>
      </c>
      <c r="E3759" s="102" t="s">
        <v>34</v>
      </c>
      <c r="F3759" s="102">
        <v>13678</v>
      </c>
      <c r="G3759" s="102">
        <v>4</v>
      </c>
      <c r="H3759" s="102">
        <v>1</v>
      </c>
      <c r="I3759" s="98">
        <v>40</v>
      </c>
      <c r="J3759" s="102" t="s">
        <v>38</v>
      </c>
      <c r="K3759" s="94">
        <f t="shared" si="363"/>
        <v>1740</v>
      </c>
      <c r="L3759" s="94">
        <v>400</v>
      </c>
      <c r="M3759" s="94">
        <f t="shared" si="364"/>
        <v>696000</v>
      </c>
      <c r="N3759" s="102"/>
      <c r="O3759" s="111"/>
      <c r="P3759" s="96"/>
      <c r="Q3759" s="111"/>
      <c r="R3759" s="111"/>
      <c r="S3759" s="97"/>
      <c r="T3759" s="102"/>
      <c r="U3759" s="102"/>
      <c r="V3759" s="102"/>
      <c r="W3759" s="94"/>
      <c r="X3759" s="98"/>
      <c r="Y3759" s="94"/>
      <c r="Z3759" s="94"/>
      <c r="AA3759" s="89"/>
      <c r="AB3759" s="89"/>
      <c r="AC3759" s="94"/>
      <c r="AD3759" s="94">
        <f t="shared" si="365"/>
        <v>696000</v>
      </c>
      <c r="AE3759" s="94">
        <f t="shared" si="366"/>
        <v>696000</v>
      </c>
      <c r="AF3759" s="94">
        <v>0</v>
      </c>
      <c r="AG3759" s="94">
        <f t="shared" si="367"/>
        <v>696000</v>
      </c>
      <c r="AH3759" s="94">
        <v>0.01</v>
      </c>
    </row>
    <row r="3760" spans="1:34" s="74" customFormat="1" x14ac:dyDescent="0.55000000000000004">
      <c r="A3760" s="108"/>
      <c r="B3760" s="109">
        <v>1595</v>
      </c>
      <c r="C3760" s="102">
        <v>10061</v>
      </c>
      <c r="D3760" s="90" t="s">
        <v>5253</v>
      </c>
      <c r="E3760" s="102" t="s">
        <v>34</v>
      </c>
      <c r="F3760" s="102">
        <v>13679</v>
      </c>
      <c r="G3760" s="102">
        <v>1</v>
      </c>
      <c r="H3760" s="102">
        <v>2</v>
      </c>
      <c r="I3760" s="98">
        <v>0</v>
      </c>
      <c r="J3760" s="102" t="s">
        <v>38</v>
      </c>
      <c r="K3760" s="94">
        <f t="shared" si="363"/>
        <v>600</v>
      </c>
      <c r="L3760" s="94">
        <v>300</v>
      </c>
      <c r="M3760" s="94">
        <f t="shared" si="364"/>
        <v>180000</v>
      </c>
      <c r="N3760" s="102"/>
      <c r="O3760" s="111"/>
      <c r="P3760" s="96"/>
      <c r="Q3760" s="111"/>
      <c r="R3760" s="111"/>
      <c r="S3760" s="97"/>
      <c r="T3760" s="102"/>
      <c r="U3760" s="102"/>
      <c r="V3760" s="102"/>
      <c r="W3760" s="94"/>
      <c r="X3760" s="98"/>
      <c r="Y3760" s="94"/>
      <c r="Z3760" s="94"/>
      <c r="AA3760" s="89"/>
      <c r="AB3760" s="89"/>
      <c r="AC3760" s="94"/>
      <c r="AD3760" s="94">
        <f t="shared" si="365"/>
        <v>180000</v>
      </c>
      <c r="AE3760" s="94">
        <f t="shared" si="366"/>
        <v>180000</v>
      </c>
      <c r="AF3760" s="94">
        <v>0</v>
      </c>
      <c r="AG3760" s="94">
        <f t="shared" si="367"/>
        <v>180000</v>
      </c>
      <c r="AH3760" s="94">
        <v>0.01</v>
      </c>
    </row>
    <row r="3761" spans="1:34" s="74" customFormat="1" x14ac:dyDescent="0.55000000000000004">
      <c r="A3761" s="108"/>
      <c r="B3761" s="109">
        <v>1596</v>
      </c>
      <c r="C3761" s="102">
        <v>10062</v>
      </c>
      <c r="D3761" s="90" t="s">
        <v>5254</v>
      </c>
      <c r="E3761" s="102" t="s">
        <v>34</v>
      </c>
      <c r="F3761" s="102">
        <v>13680</v>
      </c>
      <c r="G3761" s="102">
        <v>0</v>
      </c>
      <c r="H3761" s="102">
        <v>2</v>
      </c>
      <c r="I3761" s="98">
        <v>0</v>
      </c>
      <c r="J3761" s="102" t="s">
        <v>38</v>
      </c>
      <c r="K3761" s="94">
        <f t="shared" si="363"/>
        <v>200</v>
      </c>
      <c r="L3761" s="94">
        <v>300</v>
      </c>
      <c r="M3761" s="94">
        <f t="shared" si="364"/>
        <v>60000</v>
      </c>
      <c r="N3761" s="102"/>
      <c r="O3761" s="111"/>
      <c r="P3761" s="96"/>
      <c r="Q3761" s="111"/>
      <c r="R3761" s="111"/>
      <c r="S3761" s="97"/>
      <c r="T3761" s="102"/>
      <c r="U3761" s="102"/>
      <c r="V3761" s="102"/>
      <c r="W3761" s="94"/>
      <c r="X3761" s="98"/>
      <c r="Y3761" s="94"/>
      <c r="Z3761" s="94"/>
      <c r="AA3761" s="89"/>
      <c r="AB3761" s="89"/>
      <c r="AC3761" s="94"/>
      <c r="AD3761" s="94">
        <f t="shared" si="365"/>
        <v>60000</v>
      </c>
      <c r="AE3761" s="94">
        <f t="shared" si="366"/>
        <v>60000</v>
      </c>
      <c r="AF3761" s="94">
        <v>0</v>
      </c>
      <c r="AG3761" s="94">
        <f t="shared" si="367"/>
        <v>60000</v>
      </c>
      <c r="AH3761" s="94">
        <v>0.01</v>
      </c>
    </row>
    <row r="3762" spans="1:34" s="74" customFormat="1" x14ac:dyDescent="0.55000000000000004">
      <c r="A3762" s="108"/>
      <c r="B3762" s="109"/>
      <c r="C3762" s="102"/>
      <c r="D3762" s="90"/>
      <c r="E3762" s="102"/>
      <c r="F3762" s="102"/>
      <c r="G3762" s="102"/>
      <c r="H3762" s="102"/>
      <c r="I3762" s="98"/>
      <c r="J3762" s="102"/>
      <c r="K3762" s="94"/>
      <c r="L3762" s="94" t="s">
        <v>63</v>
      </c>
      <c r="M3762" s="94">
        <f>SUM(M3750:M3761)</f>
        <v>20050160</v>
      </c>
      <c r="N3762" s="102"/>
      <c r="O3762" s="111"/>
      <c r="P3762" s="96"/>
      <c r="Q3762" s="111"/>
      <c r="R3762" s="111"/>
      <c r="S3762" s="97"/>
      <c r="T3762" s="102"/>
      <c r="U3762" s="102"/>
      <c r="V3762" s="102"/>
      <c r="W3762" s="94"/>
      <c r="X3762" s="98"/>
      <c r="Y3762" s="94"/>
      <c r="Z3762" s="94"/>
      <c r="AA3762" s="89"/>
      <c r="AB3762" s="89"/>
      <c r="AC3762" s="94"/>
      <c r="AD3762" s="94">
        <f>SUM(AD3750:AD3761)</f>
        <v>20050160</v>
      </c>
      <c r="AE3762" s="94">
        <f>SUM(AE3750:AE3761)</f>
        <v>20050160</v>
      </c>
      <c r="AF3762" s="94"/>
      <c r="AG3762" s="94">
        <f>SUM(AG3750:AG3761)</f>
        <v>20050160</v>
      </c>
      <c r="AH3762" s="94"/>
    </row>
    <row r="3763" spans="1:34" s="99" customFormat="1" x14ac:dyDescent="0.55000000000000004">
      <c r="A3763" s="107" t="s">
        <v>15262</v>
      </c>
      <c r="B3763" s="102">
        <v>1597</v>
      </c>
      <c r="C3763" s="102">
        <v>10519</v>
      </c>
      <c r="D3763" s="90" t="s">
        <v>5255</v>
      </c>
      <c r="E3763" s="102" t="s">
        <v>34</v>
      </c>
      <c r="F3763" s="102">
        <v>647</v>
      </c>
      <c r="G3763" s="102">
        <v>0</v>
      </c>
      <c r="H3763" s="102">
        <v>3</v>
      </c>
      <c r="I3763" s="98">
        <v>67.5</v>
      </c>
      <c r="J3763" s="102" t="s">
        <v>68</v>
      </c>
      <c r="K3763" s="94">
        <f>((G3763*400)+(H3763*100))+I3763</f>
        <v>367.5</v>
      </c>
      <c r="L3763" s="94">
        <v>9350</v>
      </c>
      <c r="M3763" s="94">
        <f>K3763*L3763</f>
        <v>3436125</v>
      </c>
      <c r="N3763" s="102"/>
      <c r="O3763" s="111"/>
      <c r="P3763" s="96"/>
      <c r="Q3763" s="111"/>
      <c r="R3763" s="111"/>
      <c r="S3763" s="97"/>
      <c r="T3763" s="102"/>
      <c r="U3763" s="102"/>
      <c r="V3763" s="102"/>
      <c r="W3763" s="94"/>
      <c r="X3763" s="98"/>
      <c r="Y3763" s="94"/>
      <c r="Z3763" s="94"/>
      <c r="AA3763" s="89"/>
      <c r="AB3763" s="89"/>
      <c r="AC3763" s="94"/>
      <c r="AD3763" s="94">
        <f>IF(AND(AC3763="",M3763=""),0,IF((AC3763=""),M3763,IF((M3763=""),AC3763,AC3763+M3763)))</f>
        <v>3436125</v>
      </c>
      <c r="AE3763" s="94">
        <f>IF( (X3763=""),AD3763*1,AD3763*(X3763/100) )</f>
        <v>3436125</v>
      </c>
      <c r="AF3763" s="94">
        <v>0</v>
      </c>
      <c r="AG3763" s="94">
        <f>IF((AF3763-AE3763) &gt; 1,0,IF((AF3763-AE3763)&lt;0,AE3763-AF3763,AF3763-AE3763))</f>
        <v>3436125</v>
      </c>
      <c r="AH3763" s="94">
        <v>0.3</v>
      </c>
    </row>
    <row r="3764" spans="1:34" s="99" customFormat="1" x14ac:dyDescent="0.55000000000000004">
      <c r="A3764" s="107"/>
      <c r="B3764" s="102"/>
      <c r="C3764" s="102"/>
      <c r="D3764" s="90"/>
      <c r="E3764" s="102"/>
      <c r="F3764" s="102"/>
      <c r="G3764" s="102"/>
      <c r="H3764" s="102"/>
      <c r="I3764" s="98"/>
      <c r="J3764" s="102"/>
      <c r="K3764" s="94"/>
      <c r="L3764" s="94" t="s">
        <v>63</v>
      </c>
      <c r="M3764" s="94">
        <f>SUM(M3763:M3763)</f>
        <v>3436125</v>
      </c>
      <c r="N3764" s="102"/>
      <c r="O3764" s="111"/>
      <c r="P3764" s="96"/>
      <c r="Q3764" s="111"/>
      <c r="R3764" s="111"/>
      <c r="S3764" s="97"/>
      <c r="T3764" s="102"/>
      <c r="U3764" s="102"/>
      <c r="V3764" s="102"/>
      <c r="W3764" s="94"/>
      <c r="X3764" s="98"/>
      <c r="Y3764" s="94"/>
      <c r="Z3764" s="94"/>
      <c r="AA3764" s="89"/>
      <c r="AB3764" s="89"/>
      <c r="AC3764" s="94"/>
      <c r="AD3764" s="94"/>
      <c r="AE3764" s="94">
        <f>SUM(AE3763:AE3763)</f>
        <v>3436125</v>
      </c>
      <c r="AF3764" s="94"/>
      <c r="AG3764" s="94">
        <f>SUM(AG3763:AG3763)</f>
        <v>3436125</v>
      </c>
      <c r="AH3764" s="94"/>
    </row>
    <row r="3765" spans="1:34" s="99" customFormat="1" x14ac:dyDescent="0.55000000000000004">
      <c r="A3765" s="107" t="s">
        <v>5256</v>
      </c>
      <c r="B3765" s="102">
        <v>1598</v>
      </c>
      <c r="C3765" s="102">
        <v>6696</v>
      </c>
      <c r="D3765" s="90" t="s">
        <v>5257</v>
      </c>
      <c r="E3765" s="102" t="s">
        <v>34</v>
      </c>
      <c r="F3765" s="102">
        <v>16308</v>
      </c>
      <c r="G3765" s="102">
        <v>5</v>
      </c>
      <c r="H3765" s="102">
        <v>1</v>
      </c>
      <c r="I3765" s="98">
        <v>77</v>
      </c>
      <c r="J3765" s="102" t="s">
        <v>38</v>
      </c>
      <c r="K3765" s="94">
        <f>((G3765*400)+(H3765*100))+I3765</f>
        <v>2177</v>
      </c>
      <c r="L3765" s="94">
        <v>5400</v>
      </c>
      <c r="M3765" s="94">
        <f>K3765*L3765</f>
        <v>11755800</v>
      </c>
      <c r="N3765" s="102"/>
      <c r="O3765" s="111"/>
      <c r="P3765" s="96"/>
      <c r="Q3765" s="111"/>
      <c r="R3765" s="111"/>
      <c r="S3765" s="97"/>
      <c r="T3765" s="102"/>
      <c r="U3765" s="102"/>
      <c r="V3765" s="102"/>
      <c r="W3765" s="94"/>
      <c r="X3765" s="98"/>
      <c r="Y3765" s="94"/>
      <c r="Z3765" s="94"/>
      <c r="AA3765" s="89"/>
      <c r="AB3765" s="89"/>
      <c r="AC3765" s="94"/>
      <c r="AD3765" s="94">
        <f>IF(AND(AC3765="",M3765=""),0,IF((AC3765=""),M3765,IF((M3765=""),AC3765,AC3765+M3765)))</f>
        <v>11755800</v>
      </c>
      <c r="AE3765" s="94">
        <f>IF( (X3765=""),AD3765*1,AD3765*(X3765/100) )</f>
        <v>11755800</v>
      </c>
      <c r="AF3765" s="94">
        <v>0</v>
      </c>
      <c r="AG3765" s="94">
        <f>IF((AF3765-AE3765) &gt; 1,0,IF((AF3765-AE3765)&lt;0,AE3765-AF3765,AF3765-AE3765))</f>
        <v>11755800</v>
      </c>
      <c r="AH3765" s="94">
        <v>0.01</v>
      </c>
    </row>
    <row r="3766" spans="1:34" s="99" customFormat="1" x14ac:dyDescent="0.55000000000000004">
      <c r="A3766" s="107"/>
      <c r="B3766" s="102">
        <v>1599</v>
      </c>
      <c r="C3766" s="102">
        <v>6697</v>
      </c>
      <c r="D3766" s="90" t="s">
        <v>5258</v>
      </c>
      <c r="E3766" s="102" t="s">
        <v>34</v>
      </c>
      <c r="F3766" s="102">
        <v>16832</v>
      </c>
      <c r="G3766" s="102">
        <v>18</v>
      </c>
      <c r="H3766" s="102">
        <v>3</v>
      </c>
      <c r="I3766" s="98">
        <v>33</v>
      </c>
      <c r="J3766" s="102" t="s">
        <v>38</v>
      </c>
      <c r="K3766" s="94">
        <f>((G3766*400)+(H3766*100))+I3766</f>
        <v>7533</v>
      </c>
      <c r="L3766" s="94">
        <v>1800</v>
      </c>
      <c r="M3766" s="94">
        <f>K3766*L3766</f>
        <v>13559400</v>
      </c>
      <c r="N3766" s="102"/>
      <c r="O3766" s="111"/>
      <c r="P3766" s="96"/>
      <c r="Q3766" s="111"/>
      <c r="R3766" s="111"/>
      <c r="S3766" s="97"/>
      <c r="T3766" s="102"/>
      <c r="U3766" s="102"/>
      <c r="V3766" s="102"/>
      <c r="W3766" s="94"/>
      <c r="X3766" s="98"/>
      <c r="Y3766" s="94"/>
      <c r="Z3766" s="94"/>
      <c r="AA3766" s="89"/>
      <c r="AB3766" s="89"/>
      <c r="AC3766" s="94"/>
      <c r="AD3766" s="94">
        <f>IF(AND(AC3766="",M3766=""),0,IF((AC3766=""),M3766,IF((M3766=""),AC3766,AC3766+M3766)))</f>
        <v>13559400</v>
      </c>
      <c r="AE3766" s="94">
        <f>IF( (X3766=""),AD3766*1,AD3766*(X3766/100) )</f>
        <v>13559400</v>
      </c>
      <c r="AF3766" s="94">
        <v>0</v>
      </c>
      <c r="AG3766" s="94">
        <f>IF((AF3766-AE3766) &gt; 1,0,IF((AF3766-AE3766)&lt;0,AE3766-AF3766,AF3766-AE3766))</f>
        <v>13559400</v>
      </c>
      <c r="AH3766" s="94">
        <v>0.01</v>
      </c>
    </row>
    <row r="3767" spans="1:34" s="99" customFormat="1" x14ac:dyDescent="0.55000000000000004">
      <c r="A3767" s="107"/>
      <c r="B3767" s="102"/>
      <c r="C3767" s="102"/>
      <c r="D3767" s="90"/>
      <c r="E3767" s="102"/>
      <c r="F3767" s="102"/>
      <c r="G3767" s="102"/>
      <c r="H3767" s="102"/>
      <c r="I3767" s="98"/>
      <c r="J3767" s="102"/>
      <c r="K3767" s="94"/>
      <c r="L3767" s="94" t="s">
        <v>63</v>
      </c>
      <c r="M3767" s="94">
        <f>SUM(M3765:M3766)</f>
        <v>25315200</v>
      </c>
      <c r="N3767" s="102"/>
      <c r="O3767" s="111"/>
      <c r="P3767" s="96"/>
      <c r="Q3767" s="111"/>
      <c r="R3767" s="111"/>
      <c r="S3767" s="97"/>
      <c r="T3767" s="102"/>
      <c r="U3767" s="102"/>
      <c r="V3767" s="102"/>
      <c r="W3767" s="94"/>
      <c r="X3767" s="98"/>
      <c r="Y3767" s="94"/>
      <c r="Z3767" s="94"/>
      <c r="AA3767" s="89"/>
      <c r="AB3767" s="89"/>
      <c r="AC3767" s="94"/>
      <c r="AD3767" s="94"/>
      <c r="AE3767" s="94">
        <f>SUM(AE3765:AE3766)</f>
        <v>25315200</v>
      </c>
      <c r="AF3767" s="94"/>
      <c r="AG3767" s="94">
        <f>SUM(AG3765:AG3766)</f>
        <v>25315200</v>
      </c>
      <c r="AH3767" s="94"/>
    </row>
    <row r="3768" spans="1:34" s="215" customFormat="1" x14ac:dyDescent="0.55000000000000004">
      <c r="A3768" s="205" t="s">
        <v>5261</v>
      </c>
      <c r="B3768" s="206">
        <v>1600</v>
      </c>
      <c r="C3768" s="207">
        <v>8115</v>
      </c>
      <c r="D3768" s="208" t="s">
        <v>5262</v>
      </c>
      <c r="E3768" s="207" t="s">
        <v>34</v>
      </c>
      <c r="F3768" s="207">
        <v>6299</v>
      </c>
      <c r="G3768" s="207">
        <v>2</v>
      </c>
      <c r="H3768" s="207">
        <v>0</v>
      </c>
      <c r="I3768" s="209">
        <v>20</v>
      </c>
      <c r="J3768" s="207" t="s">
        <v>38</v>
      </c>
      <c r="K3768" s="210">
        <f>((G3768*400)+(H3768*100))+I3768</f>
        <v>820</v>
      </c>
      <c r="L3768" s="210">
        <v>600</v>
      </c>
      <c r="M3768" s="210">
        <f>K3768*L3768</f>
        <v>492000</v>
      </c>
      <c r="N3768" s="207"/>
      <c r="O3768" s="211"/>
      <c r="P3768" s="212"/>
      <c r="Q3768" s="211"/>
      <c r="R3768" s="211"/>
      <c r="S3768" s="213"/>
      <c r="T3768" s="207"/>
      <c r="U3768" s="207"/>
      <c r="V3768" s="207"/>
      <c r="W3768" s="210"/>
      <c r="X3768" s="209"/>
      <c r="Y3768" s="210"/>
      <c r="Z3768" s="210"/>
      <c r="AA3768" s="176"/>
      <c r="AB3768" s="176"/>
      <c r="AC3768" s="210"/>
      <c r="AD3768" s="210">
        <f>IF(AND(AC3768="",M3768=""),0,IF((AC3768=""),M3768,IF((M3768=""),AC3768,AC3768+M3768)))</f>
        <v>492000</v>
      </c>
      <c r="AE3768" s="210">
        <f>IF( (X3768=""),AD3768*1,AD3768*(X3768/100) )</f>
        <v>492000</v>
      </c>
      <c r="AF3768" s="210">
        <v>50000000</v>
      </c>
      <c r="AG3768" s="210">
        <f>IF((AF3768-AE3768) &gt; 1,0,IF((AF3768-AE3768)&lt;0,AE3768-AF3768,AF3768-AE3768))</f>
        <v>0</v>
      </c>
      <c r="AH3768" s="210">
        <v>0.01</v>
      </c>
    </row>
    <row r="3769" spans="1:34" s="99" customFormat="1" x14ac:dyDescent="0.55000000000000004">
      <c r="A3769" s="122"/>
      <c r="B3769" s="109">
        <v>1601</v>
      </c>
      <c r="C3769" s="102">
        <v>7862</v>
      </c>
      <c r="D3769" s="90" t="s">
        <v>5263</v>
      </c>
      <c r="E3769" s="102" t="s">
        <v>34</v>
      </c>
      <c r="F3769" s="102">
        <v>19697</v>
      </c>
      <c r="G3769" s="102">
        <v>0</v>
      </c>
      <c r="H3769" s="102">
        <v>1</v>
      </c>
      <c r="I3769" s="98">
        <v>7.8</v>
      </c>
      <c r="J3769" s="102" t="s">
        <v>62</v>
      </c>
      <c r="K3769" s="94">
        <f>((G3769*400)+(H3769*100))+I3769</f>
        <v>107.8</v>
      </c>
      <c r="L3769" s="94">
        <v>1900</v>
      </c>
      <c r="M3769" s="94">
        <f>K3769*L3769</f>
        <v>204820</v>
      </c>
      <c r="N3769" s="102">
        <v>1</v>
      </c>
      <c r="O3769" s="111" t="s">
        <v>5259</v>
      </c>
      <c r="P3769" s="96">
        <v>3570800209478</v>
      </c>
      <c r="Q3769" s="111" t="s">
        <v>5260</v>
      </c>
      <c r="R3769" s="111" t="s">
        <v>5264</v>
      </c>
      <c r="S3769" s="97"/>
      <c r="T3769" s="102" t="s">
        <v>73</v>
      </c>
      <c r="U3769" s="102" t="s">
        <v>45</v>
      </c>
      <c r="V3769" s="102" t="s">
        <v>75</v>
      </c>
      <c r="W3769" s="94">
        <v>134.16</v>
      </c>
      <c r="X3769" s="98">
        <v>42.41</v>
      </c>
      <c r="Y3769" s="94">
        <v>6600</v>
      </c>
      <c r="Z3769" s="94">
        <f>W3769*Y3769</f>
        <v>885456</v>
      </c>
      <c r="AA3769" s="89">
        <v>7</v>
      </c>
      <c r="AB3769" s="89">
        <v>7</v>
      </c>
      <c r="AC3769" s="94">
        <f>(Z3769*(100-AB3769))/100</f>
        <v>823474.08</v>
      </c>
      <c r="AD3769" s="94">
        <f>IF(AND(AC3769="",M3769=""),0,IF((AC3769=""),M3769, IF( (M3769=""),AC3769,SUM(AC3769:AC3772)+M3769)))</f>
        <v>2153088.16</v>
      </c>
      <c r="AE3769" s="94">
        <f>IF( (X3769=""),AD3769*1,AD3769*(X3769/100) )</f>
        <v>913124.68865600007</v>
      </c>
      <c r="AF3769" s="94">
        <v>0</v>
      </c>
      <c r="AG3769" s="94">
        <f>IF((AF3769-AE3769) &gt; 1,0,IF((AF3769-AE3769)&lt;0,AE3769-AF3769,AF3769-AE3769))</f>
        <v>913124.68865600007</v>
      </c>
      <c r="AH3769" s="94">
        <v>0.3</v>
      </c>
    </row>
    <row r="3770" spans="1:34" s="99" customFormat="1" x14ac:dyDescent="0.55000000000000004">
      <c r="A3770" s="122"/>
      <c r="B3770" s="109"/>
      <c r="C3770" s="102"/>
      <c r="D3770" s="90"/>
      <c r="E3770" s="102"/>
      <c r="F3770" s="102"/>
      <c r="G3770" s="102"/>
      <c r="H3770" s="102"/>
      <c r="I3770" s="98"/>
      <c r="J3770" s="102"/>
      <c r="K3770" s="94"/>
      <c r="L3770" s="94"/>
      <c r="M3770" s="94"/>
      <c r="N3770" s="102"/>
      <c r="O3770" s="111"/>
      <c r="P3770" s="96"/>
      <c r="Q3770" s="111"/>
      <c r="R3770" s="111"/>
      <c r="S3770" s="97"/>
      <c r="T3770" s="102" t="s">
        <v>73</v>
      </c>
      <c r="U3770" s="102"/>
      <c r="V3770" s="102" t="s">
        <v>75</v>
      </c>
      <c r="W3770" s="94">
        <v>134.16</v>
      </c>
      <c r="X3770" s="98">
        <v>42.41</v>
      </c>
      <c r="Y3770" s="94">
        <v>6600</v>
      </c>
      <c r="Z3770" s="94">
        <f>W3770*Y3770</f>
        <v>885456</v>
      </c>
      <c r="AA3770" s="89">
        <v>7</v>
      </c>
      <c r="AB3770" s="89">
        <v>7</v>
      </c>
      <c r="AC3770" s="94">
        <f>(Z3770*(100-AB3770))/100</f>
        <v>823474.08</v>
      </c>
      <c r="AD3770" s="94">
        <f>IF(AND(AC3770="",M3769=""),0,IF((AC3770=""),M3769, IF( (M3769=""),AC3770,SUM(AC3769:AC3772)+M3769)))</f>
        <v>2153088.16</v>
      </c>
      <c r="AE3770" s="94">
        <f>IF( (X3770=""),AD3770*1,AD3770*(X3770/100) )</f>
        <v>913124.68865600007</v>
      </c>
      <c r="AF3770" s="94">
        <v>0</v>
      </c>
      <c r="AG3770" s="94">
        <f>IF((AF3770-AE3770) &gt; 1,0,IF((AF3770-AE3770)&lt;0,AE3770-AF3770,AF3770-AE3770))</f>
        <v>913124.68865600007</v>
      </c>
      <c r="AH3770" s="94">
        <v>0.3</v>
      </c>
    </row>
    <row r="3771" spans="1:34" s="99" customFormat="1" x14ac:dyDescent="0.55000000000000004">
      <c r="A3771" s="122"/>
      <c r="B3771" s="109"/>
      <c r="C3771" s="102"/>
      <c r="D3771" s="90"/>
      <c r="E3771" s="102"/>
      <c r="F3771" s="102"/>
      <c r="G3771" s="102"/>
      <c r="H3771" s="102"/>
      <c r="I3771" s="98"/>
      <c r="J3771" s="102"/>
      <c r="K3771" s="94"/>
      <c r="L3771" s="94"/>
      <c r="M3771" s="94"/>
      <c r="N3771" s="102">
        <v>2</v>
      </c>
      <c r="O3771" s="111" t="s">
        <v>5259</v>
      </c>
      <c r="P3771" s="96">
        <v>3570800209478</v>
      </c>
      <c r="Q3771" s="111" t="s">
        <v>5260</v>
      </c>
      <c r="R3771" s="111" t="s">
        <v>5264</v>
      </c>
      <c r="S3771" s="97" t="s">
        <v>5265</v>
      </c>
      <c r="T3771" s="102" t="s">
        <v>51</v>
      </c>
      <c r="U3771" s="102" t="s">
        <v>45</v>
      </c>
      <c r="V3771" s="102" t="s">
        <v>75</v>
      </c>
      <c r="W3771" s="94">
        <v>48</v>
      </c>
      <c r="X3771" s="98">
        <v>15.18</v>
      </c>
      <c r="Y3771" s="94">
        <v>6750</v>
      </c>
      <c r="Z3771" s="94">
        <f>W3771*Y3771</f>
        <v>324000</v>
      </c>
      <c r="AA3771" s="89">
        <v>7</v>
      </c>
      <c r="AB3771" s="89">
        <v>7</v>
      </c>
      <c r="AC3771" s="94">
        <f>(Z3771*(100-AB3771))/100</f>
        <v>301320</v>
      </c>
      <c r="AD3771" s="94">
        <f>IF(AND(AC3771="",M3769=""),0,IF((AC3771=""),M3769, IF( (M3769=""),AC3771,SUM(AC3769:AC3772)+M3769)))</f>
        <v>2153088.16</v>
      </c>
      <c r="AE3771" s="94">
        <f>IF( (X3771=""),AD3771*1,AD3771*(X3771/100) )</f>
        <v>326838.78268800001</v>
      </c>
      <c r="AF3771" s="94">
        <v>0</v>
      </c>
      <c r="AG3771" s="94">
        <f>IF((AF3771-AE3771) &gt; 1,0,IF((AF3771-AE3771)&lt;0,AE3771-AF3771,AF3771-AE3771))</f>
        <v>326838.78268800001</v>
      </c>
      <c r="AH3771" s="94">
        <v>0.3</v>
      </c>
    </row>
    <row r="3772" spans="1:34" s="99" customFormat="1" x14ac:dyDescent="0.55000000000000004">
      <c r="A3772" s="122"/>
      <c r="B3772" s="109"/>
      <c r="C3772" s="102"/>
      <c r="D3772" s="90"/>
      <c r="E3772" s="102"/>
      <c r="F3772" s="102"/>
      <c r="G3772" s="102"/>
      <c r="H3772" s="102"/>
      <c r="I3772" s="98"/>
      <c r="J3772" s="102"/>
      <c r="K3772" s="94"/>
      <c r="L3772" s="94" t="s">
        <v>63</v>
      </c>
      <c r="M3772" s="94">
        <f>SUM(M3768:M3771)</f>
        <v>696820</v>
      </c>
      <c r="N3772" s="102"/>
      <c r="O3772" s="111"/>
      <c r="P3772" s="96"/>
      <c r="Q3772" s="111"/>
      <c r="R3772" s="111"/>
      <c r="S3772" s="97"/>
      <c r="T3772" s="102"/>
      <c r="U3772" s="102"/>
      <c r="V3772" s="102"/>
      <c r="W3772" s="94"/>
      <c r="X3772" s="98"/>
      <c r="Y3772" s="94"/>
      <c r="Z3772" s="94"/>
      <c r="AA3772" s="89"/>
      <c r="AB3772" s="89"/>
      <c r="AC3772" s="94"/>
      <c r="AD3772" s="94"/>
      <c r="AE3772" s="94">
        <f>SUM(AE3768:AE3771)</f>
        <v>2645088.16</v>
      </c>
      <c r="AF3772" s="94"/>
      <c r="AG3772" s="94">
        <f>SUM(AG3768:AG3771)</f>
        <v>2153088.16</v>
      </c>
      <c r="AH3772" s="94"/>
    </row>
    <row r="3773" spans="1:34" s="74" customFormat="1" x14ac:dyDescent="0.55000000000000004">
      <c r="A3773" s="108" t="s">
        <v>5266</v>
      </c>
      <c r="B3773" s="109">
        <v>1602</v>
      </c>
      <c r="C3773" s="102">
        <v>6236</v>
      </c>
      <c r="D3773" s="90" t="s">
        <v>5267</v>
      </c>
      <c r="E3773" s="102" t="s">
        <v>37</v>
      </c>
      <c r="F3773" s="102">
        <v>5306</v>
      </c>
      <c r="G3773" s="102">
        <v>1</v>
      </c>
      <c r="H3773" s="102">
        <v>1</v>
      </c>
      <c r="I3773" s="98">
        <v>58</v>
      </c>
      <c r="J3773" s="102" t="s">
        <v>38</v>
      </c>
      <c r="K3773" s="94">
        <f>((G3773*400)+(H3773*100))+I3773</f>
        <v>558</v>
      </c>
      <c r="L3773" s="94">
        <v>800</v>
      </c>
      <c r="M3773" s="94">
        <f>K3773*L3773</f>
        <v>446400</v>
      </c>
      <c r="N3773" s="102"/>
      <c r="O3773" s="111"/>
      <c r="P3773" s="96"/>
      <c r="Q3773" s="111"/>
      <c r="R3773" s="111"/>
      <c r="S3773" s="97"/>
      <c r="T3773" s="102"/>
      <c r="U3773" s="102"/>
      <c r="V3773" s="102"/>
      <c r="W3773" s="94"/>
      <c r="X3773" s="98"/>
      <c r="Y3773" s="94"/>
      <c r="Z3773" s="94"/>
      <c r="AA3773" s="89"/>
      <c r="AB3773" s="89"/>
      <c r="AC3773" s="94"/>
      <c r="AD3773" s="94">
        <f>IF(AND(AC3773="",M3773=""),0,IF((AC3773=""),M3773,IF((M3773=""),AC3773,AC3773+M3773)))</f>
        <v>446400</v>
      </c>
      <c r="AE3773" s="94">
        <f>IF( (X3773=""),AD3773*1,AD3773*(X3773/100) )</f>
        <v>446400</v>
      </c>
      <c r="AF3773" s="94">
        <v>0</v>
      </c>
      <c r="AG3773" s="94">
        <f>IF((AF3773-AE3773) &gt; 1,0,IF((AF3773-AE3773)&lt;0,AE3773-AF3773,AF3773-AE3773))</f>
        <v>446400</v>
      </c>
      <c r="AH3773" s="94">
        <v>0.01</v>
      </c>
    </row>
    <row r="3774" spans="1:34" s="74" customFormat="1" x14ac:dyDescent="0.55000000000000004">
      <c r="A3774" s="108"/>
      <c r="B3774" s="109"/>
      <c r="C3774" s="102"/>
      <c r="D3774" s="90"/>
      <c r="E3774" s="102"/>
      <c r="F3774" s="102"/>
      <c r="G3774" s="102"/>
      <c r="H3774" s="102"/>
      <c r="I3774" s="98"/>
      <c r="J3774" s="102"/>
      <c r="K3774" s="94"/>
      <c r="L3774" s="94" t="s">
        <v>63</v>
      </c>
      <c r="M3774" s="94">
        <f>SUM(M3773:M3773)</f>
        <v>446400</v>
      </c>
      <c r="N3774" s="102"/>
      <c r="O3774" s="111"/>
      <c r="P3774" s="96"/>
      <c r="Q3774" s="111"/>
      <c r="R3774" s="111"/>
      <c r="S3774" s="97"/>
      <c r="T3774" s="102"/>
      <c r="U3774" s="102"/>
      <c r="V3774" s="102"/>
      <c r="W3774" s="94"/>
      <c r="X3774" s="98"/>
      <c r="Y3774" s="94"/>
      <c r="Z3774" s="94"/>
      <c r="AA3774" s="89"/>
      <c r="AB3774" s="89"/>
      <c r="AC3774" s="94"/>
      <c r="AD3774" s="94">
        <f>SUM(AD3773:AD3773)</f>
        <v>446400</v>
      </c>
      <c r="AE3774" s="94">
        <f>SUM(AE3773:AE3773)</f>
        <v>446400</v>
      </c>
      <c r="AF3774" s="94"/>
      <c r="AG3774" s="94">
        <f>SUM(AG3773:AG3773)</f>
        <v>446400</v>
      </c>
      <c r="AH3774" s="94"/>
    </row>
    <row r="3775" spans="1:34" s="74" customFormat="1" x14ac:dyDescent="0.55000000000000004">
      <c r="A3775" s="108" t="s">
        <v>5270</v>
      </c>
      <c r="B3775" s="109">
        <v>1603</v>
      </c>
      <c r="C3775" s="102">
        <v>6590</v>
      </c>
      <c r="D3775" s="90" t="s">
        <v>5271</v>
      </c>
      <c r="E3775" s="102" t="s">
        <v>34</v>
      </c>
      <c r="F3775" s="102">
        <v>23151</v>
      </c>
      <c r="G3775" s="102">
        <v>0</v>
      </c>
      <c r="H3775" s="102">
        <v>3</v>
      </c>
      <c r="I3775" s="98">
        <v>92</v>
      </c>
      <c r="J3775" s="102" t="s">
        <v>35</v>
      </c>
      <c r="K3775" s="94">
        <f>((G3775*400)+(H3775*100))+I3775</f>
        <v>392</v>
      </c>
      <c r="L3775" s="94">
        <v>475</v>
      </c>
      <c r="M3775" s="94">
        <f>K3775*L3775</f>
        <v>186200</v>
      </c>
      <c r="N3775" s="102">
        <v>1</v>
      </c>
      <c r="O3775" s="111" t="s">
        <v>5268</v>
      </c>
      <c r="P3775" s="96">
        <v>3570800019172</v>
      </c>
      <c r="Q3775" s="111" t="s">
        <v>5269</v>
      </c>
      <c r="R3775" s="111" t="s">
        <v>5272</v>
      </c>
      <c r="S3775" s="97" t="s">
        <v>5273</v>
      </c>
      <c r="T3775" s="102" t="s">
        <v>51</v>
      </c>
      <c r="U3775" s="102" t="s">
        <v>45</v>
      </c>
      <c r="V3775" s="102" t="s">
        <v>52</v>
      </c>
      <c r="W3775" s="94">
        <v>644.52</v>
      </c>
      <c r="X3775" s="98">
        <v>95.84</v>
      </c>
      <c r="Y3775" s="94">
        <v>6750</v>
      </c>
      <c r="Z3775" s="94">
        <f>W3775*Y3775</f>
        <v>4350510</v>
      </c>
      <c r="AA3775" s="89">
        <v>6</v>
      </c>
      <c r="AB3775" s="89">
        <v>6</v>
      </c>
      <c r="AC3775" s="94">
        <f>(Z3775*(100-AB3775))/100</f>
        <v>4089479.4</v>
      </c>
      <c r="AD3775" s="94">
        <f>IF(AND(AC3775="",M3775=""),0,IF((AC3775=""),M3775, IF( (M3775=""),AC3775,AC3775+M3775)))</f>
        <v>4275679.4000000004</v>
      </c>
      <c r="AE3775" s="94">
        <f>IF( (X3775=""),AD3775*1,( M3775+(SUM(AC3775:AC3775)) )*(X3775/100) )</f>
        <v>4097811.1369600003</v>
      </c>
      <c r="AF3775" s="94">
        <v>50000000</v>
      </c>
      <c r="AG3775" s="94">
        <f>IF((AF3775-AE3775) &gt; 1,0,IF((AF3775-AE3775)&lt;0,AE3775-AF3775,AF3775-AE3775))</f>
        <v>0</v>
      </c>
      <c r="AH3775" s="94">
        <v>0.02</v>
      </c>
    </row>
    <row r="3776" spans="1:34" s="73" customFormat="1" x14ac:dyDescent="0.55000000000000004">
      <c r="A3776" s="108"/>
      <c r="B3776" s="109"/>
      <c r="C3776" s="102"/>
      <c r="D3776" s="90"/>
      <c r="E3776" s="102"/>
      <c r="F3776" s="102"/>
      <c r="G3776" s="102"/>
      <c r="H3776" s="102"/>
      <c r="I3776" s="98"/>
      <c r="J3776" s="102"/>
      <c r="K3776" s="94"/>
      <c r="L3776" s="94"/>
      <c r="M3776" s="94"/>
      <c r="N3776" s="102">
        <v>2</v>
      </c>
      <c r="O3776" s="111" t="s">
        <v>5268</v>
      </c>
      <c r="P3776" s="96">
        <v>3570800019172</v>
      </c>
      <c r="Q3776" s="111" t="s">
        <v>5269</v>
      </c>
      <c r="R3776" s="111" t="s">
        <v>5272</v>
      </c>
      <c r="S3776" s="97" t="s">
        <v>5274</v>
      </c>
      <c r="T3776" s="102" t="s">
        <v>55</v>
      </c>
      <c r="U3776" s="102" t="s">
        <v>45</v>
      </c>
      <c r="V3776" s="102" t="s">
        <v>52</v>
      </c>
      <c r="W3776" s="94">
        <v>28</v>
      </c>
      <c r="X3776" s="98">
        <v>4.16</v>
      </c>
      <c r="Y3776" s="94">
        <v>0</v>
      </c>
      <c r="Z3776" s="94">
        <f>W3776*Y3776</f>
        <v>0</v>
      </c>
      <c r="AA3776" s="89">
        <v>6</v>
      </c>
      <c r="AB3776" s="89">
        <v>6</v>
      </c>
      <c r="AC3776" s="94">
        <f>(Z3776*(100-AB3776))/100</f>
        <v>0</v>
      </c>
      <c r="AD3776" s="94">
        <f>IF(AND(AC3776="",M3775=""),0,IF((AC3776=""),M3775, IF( (M3775=""),AC3776,AC3776+M3775)))</f>
        <v>186200</v>
      </c>
      <c r="AE3776" s="94">
        <f>IF( (X3776=""),AD3776*1,( M3775+(SUM(AC3776:AC3776)) )*(X3776/100) )</f>
        <v>7745.92</v>
      </c>
      <c r="AF3776" s="94">
        <v>50000000</v>
      </c>
      <c r="AG3776" s="94">
        <f>IF((AF3776-AE3776) &gt; 1,0,IF((AF3776-AE3776)&lt;0,AE3776-AF3776,AF3776-AE3776))</f>
        <v>0</v>
      </c>
      <c r="AH3776" s="94">
        <v>0.02</v>
      </c>
    </row>
    <row r="3777" spans="1:34" s="73" customFormat="1" x14ac:dyDescent="0.55000000000000004">
      <c r="A3777" s="108"/>
      <c r="B3777" s="109"/>
      <c r="C3777" s="102"/>
      <c r="D3777" s="90"/>
      <c r="E3777" s="102"/>
      <c r="F3777" s="102"/>
      <c r="G3777" s="102"/>
      <c r="H3777" s="102"/>
      <c r="I3777" s="98"/>
      <c r="J3777" s="102"/>
      <c r="K3777" s="94"/>
      <c r="L3777" s="94" t="s">
        <v>63</v>
      </c>
      <c r="M3777" s="94">
        <f>SUM(M3775:M3776)</f>
        <v>186200</v>
      </c>
      <c r="N3777" s="102"/>
      <c r="O3777" s="111"/>
      <c r="P3777" s="96"/>
      <c r="Q3777" s="111"/>
      <c r="R3777" s="111"/>
      <c r="S3777" s="97"/>
      <c r="T3777" s="102"/>
      <c r="U3777" s="102"/>
      <c r="V3777" s="102"/>
      <c r="W3777" s="94"/>
      <c r="X3777" s="98"/>
      <c r="Y3777" s="94"/>
      <c r="Z3777" s="94"/>
      <c r="AA3777" s="89"/>
      <c r="AB3777" s="89"/>
      <c r="AC3777" s="94"/>
      <c r="AD3777" s="94">
        <f>SUM(AD3775:AD3776)</f>
        <v>4461879.4000000004</v>
      </c>
      <c r="AE3777" s="94">
        <f>SUM(AE3775:AE3776)</f>
        <v>4105557.0569600002</v>
      </c>
      <c r="AF3777" s="94"/>
      <c r="AG3777" s="94">
        <f>SUM(AG3775:AG3776)</f>
        <v>0</v>
      </c>
      <c r="AH3777" s="94"/>
    </row>
    <row r="3778" spans="1:34" s="73" customFormat="1" x14ac:dyDescent="0.55000000000000004">
      <c r="A3778" s="108" t="s">
        <v>5277</v>
      </c>
      <c r="B3778" s="109">
        <v>1604</v>
      </c>
      <c r="C3778" s="102">
        <v>8634</v>
      </c>
      <c r="D3778" s="90" t="s">
        <v>5278</v>
      </c>
      <c r="E3778" s="102" t="s">
        <v>34</v>
      </c>
      <c r="F3778" s="102">
        <v>880</v>
      </c>
      <c r="G3778" s="102">
        <v>0</v>
      </c>
      <c r="H3778" s="102">
        <v>3</v>
      </c>
      <c r="I3778" s="98">
        <v>33</v>
      </c>
      <c r="J3778" s="102" t="s">
        <v>35</v>
      </c>
      <c r="K3778" s="94">
        <f>((G3778*400)+(H3778*100))+I3778</f>
        <v>333</v>
      </c>
      <c r="L3778" s="94">
        <v>800</v>
      </c>
      <c r="M3778" s="94">
        <f>K3778*L3778</f>
        <v>266400</v>
      </c>
      <c r="N3778" s="102">
        <v>1</v>
      </c>
      <c r="O3778" s="111" t="s">
        <v>5275</v>
      </c>
      <c r="P3778" s="96">
        <v>3570800187954</v>
      </c>
      <c r="Q3778" s="111" t="s">
        <v>5276</v>
      </c>
      <c r="R3778" s="111" t="s">
        <v>5279</v>
      </c>
      <c r="S3778" s="97" t="s">
        <v>5280</v>
      </c>
      <c r="T3778" s="102" t="s">
        <v>51</v>
      </c>
      <c r="U3778" s="102" t="s">
        <v>45</v>
      </c>
      <c r="V3778" s="102" t="s">
        <v>52</v>
      </c>
      <c r="W3778" s="94">
        <v>534.64</v>
      </c>
      <c r="X3778" s="98">
        <v>75.319999999999993</v>
      </c>
      <c r="Y3778" s="94">
        <v>6750</v>
      </c>
      <c r="Z3778" s="94">
        <f>W3778*Y3778</f>
        <v>3608820</v>
      </c>
      <c r="AA3778" s="89">
        <v>6</v>
      </c>
      <c r="AB3778" s="89">
        <v>6</v>
      </c>
      <c r="AC3778" s="94">
        <f>(Z3778*(100-AB3778))/100</f>
        <v>3392290.8</v>
      </c>
      <c r="AD3778" s="94">
        <f>IF(AND(AC3778="",M3778=""),0,IF((AC3778=""),M3778, IF( (M3778=""),AC3778,AC3778+M3778)))</f>
        <v>3658690.8</v>
      </c>
      <c r="AE3778" s="94">
        <f>IF( (X3778=""),AD3778*1,( M3778+(SUM(AC3778:AC3778)) )*(X3778/100) )</f>
        <v>2755725.9105599998</v>
      </c>
      <c r="AF3778" s="94">
        <v>50000000</v>
      </c>
      <c r="AG3778" s="94">
        <f>IF((AF3778-AE3778) &gt; 1,0,IF((AF3778-AE3778)&lt;0,AE3778-AF3778,AF3778-AE3778))</f>
        <v>0</v>
      </c>
      <c r="AH3778" s="94">
        <v>0.02</v>
      </c>
    </row>
    <row r="3779" spans="1:34" s="73" customFormat="1" x14ac:dyDescent="0.55000000000000004">
      <c r="A3779" s="108"/>
      <c r="B3779" s="109"/>
      <c r="C3779" s="102"/>
      <c r="D3779" s="90"/>
      <c r="E3779" s="102"/>
      <c r="F3779" s="102"/>
      <c r="G3779" s="102"/>
      <c r="H3779" s="102"/>
      <c r="I3779" s="98"/>
      <c r="J3779" s="102"/>
      <c r="K3779" s="94"/>
      <c r="L3779" s="94"/>
      <c r="M3779" s="94"/>
      <c r="N3779" s="102">
        <v>2</v>
      </c>
      <c r="O3779" s="111" t="s">
        <v>5275</v>
      </c>
      <c r="P3779" s="96">
        <v>3570800187954</v>
      </c>
      <c r="Q3779" s="111" t="s">
        <v>5276</v>
      </c>
      <c r="R3779" s="111" t="s">
        <v>5279</v>
      </c>
      <c r="S3779" s="97" t="s">
        <v>5281</v>
      </c>
      <c r="T3779" s="102" t="s">
        <v>51</v>
      </c>
      <c r="U3779" s="102" t="s">
        <v>45</v>
      </c>
      <c r="V3779" s="102" t="s">
        <v>52</v>
      </c>
      <c r="W3779" s="94">
        <v>175.2</v>
      </c>
      <c r="X3779" s="98">
        <v>24.68</v>
      </c>
      <c r="Y3779" s="94">
        <v>6750</v>
      </c>
      <c r="Z3779" s="94">
        <f>W3779*Y3779</f>
        <v>1182600</v>
      </c>
      <c r="AA3779" s="89">
        <v>6</v>
      </c>
      <c r="AB3779" s="89">
        <v>6</v>
      </c>
      <c r="AC3779" s="94">
        <f>(Z3779*(100-AB3779))/100</f>
        <v>1111644</v>
      </c>
      <c r="AD3779" s="94">
        <f>IF(AND(AC3779="",M3778=""),0,IF((AC3779=""),M3778, IF( (M3778=""),AC3779,AC3779+M3778)))</f>
        <v>1378044</v>
      </c>
      <c r="AE3779" s="94">
        <f>IF( (X3779=""),AD3779*1,( M3778+(SUM(AC3779:AC3779)) )*(X3779/100) )</f>
        <v>340101.25919999997</v>
      </c>
      <c r="AF3779" s="94">
        <v>50000000</v>
      </c>
      <c r="AG3779" s="94">
        <f>IF((AF3779-AE3779) &gt; 1,0,IF((AF3779-AE3779)&lt;0,AE3779-AF3779,AF3779-AE3779))</f>
        <v>0</v>
      </c>
      <c r="AH3779" s="94">
        <v>0.02</v>
      </c>
    </row>
    <row r="3780" spans="1:34" s="73" customFormat="1" x14ac:dyDescent="0.55000000000000004">
      <c r="A3780" s="108"/>
      <c r="B3780" s="109"/>
      <c r="C3780" s="102"/>
      <c r="D3780" s="90"/>
      <c r="E3780" s="102"/>
      <c r="F3780" s="102"/>
      <c r="G3780" s="102"/>
      <c r="H3780" s="102"/>
      <c r="I3780" s="98"/>
      <c r="J3780" s="102"/>
      <c r="K3780" s="94"/>
      <c r="L3780" s="94" t="s">
        <v>63</v>
      </c>
      <c r="M3780" s="94">
        <f>SUM(M3778:M3779)</f>
        <v>266400</v>
      </c>
      <c r="N3780" s="102"/>
      <c r="O3780" s="111"/>
      <c r="P3780" s="96"/>
      <c r="Q3780" s="111"/>
      <c r="R3780" s="111"/>
      <c r="S3780" s="97"/>
      <c r="T3780" s="102"/>
      <c r="U3780" s="102"/>
      <c r="V3780" s="102"/>
      <c r="W3780" s="94"/>
      <c r="X3780" s="98"/>
      <c r="Y3780" s="94"/>
      <c r="Z3780" s="94"/>
      <c r="AA3780" s="89"/>
      <c r="AB3780" s="89"/>
      <c r="AC3780" s="94"/>
      <c r="AD3780" s="94">
        <f>SUM(AD3778:AD3779)</f>
        <v>5036734.8</v>
      </c>
      <c r="AE3780" s="94">
        <f>SUM(AE3778:AE3779)</f>
        <v>3095827.16976</v>
      </c>
      <c r="AF3780" s="94"/>
      <c r="AG3780" s="94">
        <f>SUM(AG3778:AG3779)</f>
        <v>0</v>
      </c>
      <c r="AH3780" s="94"/>
    </row>
    <row r="3781" spans="1:34" x14ac:dyDescent="0.55000000000000004">
      <c r="A3781" s="125" t="s">
        <v>5284</v>
      </c>
      <c r="B3781" s="102">
        <v>1605</v>
      </c>
      <c r="C3781" s="102">
        <v>6401</v>
      </c>
      <c r="D3781" s="90" t="s">
        <v>5285</v>
      </c>
      <c r="E3781" s="102" t="s">
        <v>37</v>
      </c>
      <c r="F3781" s="102">
        <v>5484</v>
      </c>
      <c r="G3781" s="102">
        <v>0</v>
      </c>
      <c r="H3781" s="102">
        <v>1</v>
      </c>
      <c r="I3781" s="98">
        <v>69</v>
      </c>
      <c r="J3781" s="102" t="s">
        <v>35</v>
      </c>
      <c r="K3781" s="94">
        <f>((G3781*400)+(H3781*100))+I3781</f>
        <v>169</v>
      </c>
      <c r="L3781" s="94">
        <v>400</v>
      </c>
      <c r="M3781" s="94">
        <f>K3781*L3781</f>
        <v>67600</v>
      </c>
      <c r="N3781" s="102">
        <v>1</v>
      </c>
      <c r="O3781" s="111" t="s">
        <v>5282</v>
      </c>
      <c r="P3781" s="96">
        <v>3570800011899</v>
      </c>
      <c r="Q3781" s="111" t="s">
        <v>5283</v>
      </c>
      <c r="R3781" s="111" t="s">
        <v>5286</v>
      </c>
      <c r="S3781" s="97"/>
      <c r="T3781" s="102" t="s">
        <v>51</v>
      </c>
      <c r="U3781" s="102" t="s">
        <v>45</v>
      </c>
      <c r="V3781" s="102" t="s">
        <v>52</v>
      </c>
      <c r="W3781" s="94">
        <v>81</v>
      </c>
      <c r="X3781" s="98">
        <v>28.87</v>
      </c>
      <c r="Y3781" s="94">
        <v>6750</v>
      </c>
      <c r="Z3781" s="94">
        <f>W3781*Y3781</f>
        <v>546750</v>
      </c>
      <c r="AA3781" s="89">
        <v>20</v>
      </c>
      <c r="AB3781" s="89">
        <v>30</v>
      </c>
      <c r="AC3781" s="94">
        <f>(Z3781*(100-AB3781))/100</f>
        <v>382725</v>
      </c>
      <c r="AD3781" s="94">
        <f>IF(AND(AC3781="",M3781=""),0,IF((AC3781=""),M3781, IF( (M3781=""),AC3781,SUM(AC3781:AC3785)+M3781)))</f>
        <v>1302878.8</v>
      </c>
      <c r="AE3781" s="94">
        <f>IF( (X3781=""),AD3781*1,AD3781*(X3781/100) )</f>
        <v>376141.10956000001</v>
      </c>
      <c r="AF3781" s="94">
        <v>10000000</v>
      </c>
      <c r="AG3781" s="94">
        <v>67600</v>
      </c>
      <c r="AH3781" s="94">
        <v>0.02</v>
      </c>
    </row>
    <row r="3782" spans="1:34" s="99" customFormat="1" x14ac:dyDescent="0.55000000000000004">
      <c r="A3782" s="107"/>
      <c r="B3782" s="102"/>
      <c r="C3782" s="102"/>
      <c r="D3782" s="90"/>
      <c r="E3782" s="102"/>
      <c r="F3782" s="102"/>
      <c r="G3782" s="102"/>
      <c r="H3782" s="102"/>
      <c r="I3782" s="98"/>
      <c r="J3782" s="102"/>
      <c r="K3782" s="94"/>
      <c r="L3782" s="94"/>
      <c r="M3782" s="94"/>
      <c r="N3782" s="102">
        <v>2</v>
      </c>
      <c r="O3782" s="111" t="s">
        <v>5282</v>
      </c>
      <c r="P3782" s="96">
        <v>3570800011899</v>
      </c>
      <c r="Q3782" s="111" t="s">
        <v>5283</v>
      </c>
      <c r="R3782" s="111" t="s">
        <v>5286</v>
      </c>
      <c r="S3782" s="97"/>
      <c r="T3782" s="102" t="s">
        <v>343</v>
      </c>
      <c r="U3782" s="102" t="s">
        <v>45</v>
      </c>
      <c r="V3782" s="102" t="s">
        <v>52</v>
      </c>
      <c r="W3782" s="94">
        <v>75.599999999999994</v>
      </c>
      <c r="X3782" s="98">
        <v>26.95</v>
      </c>
      <c r="Y3782" s="94">
        <v>5600</v>
      </c>
      <c r="Z3782" s="94">
        <f>W3782*Y3782</f>
        <v>423359.99999999994</v>
      </c>
      <c r="AA3782" s="89">
        <v>20</v>
      </c>
      <c r="AB3782" s="89">
        <v>30</v>
      </c>
      <c r="AC3782" s="94">
        <f>(Z3782*(100-AB3782))/100</f>
        <v>296351.99999999994</v>
      </c>
      <c r="AD3782" s="94">
        <f>IF(AND(AC3782="",M3781=""),0,IF((AC3782=""),M3781, IF( (M3781=""),AC3782,SUM(AC3781:AC3785)+M3781)))</f>
        <v>1302878.8</v>
      </c>
      <c r="AE3782" s="94">
        <f>IF( (X3782=""),AD3782*1,AD3782*(X3782/100) )</f>
        <v>351125.83660000004</v>
      </c>
      <c r="AF3782" s="94">
        <v>10000000</v>
      </c>
      <c r="AG3782" s="94">
        <f>IF((AF3782-AE3782) &gt; 1,0,IF((AF3782-AE3782)&lt;0,AE3782-AF3782,AF3782-AE3782))</f>
        <v>0</v>
      </c>
      <c r="AH3782" s="94">
        <v>0.02</v>
      </c>
    </row>
    <row r="3783" spans="1:34" s="99" customFormat="1" x14ac:dyDescent="0.55000000000000004">
      <c r="A3783" s="107"/>
      <c r="B3783" s="102"/>
      <c r="C3783" s="102"/>
      <c r="D3783" s="90"/>
      <c r="E3783" s="102"/>
      <c r="F3783" s="102"/>
      <c r="G3783" s="102"/>
      <c r="H3783" s="102"/>
      <c r="I3783" s="98"/>
      <c r="J3783" s="102"/>
      <c r="K3783" s="94"/>
      <c r="L3783" s="94"/>
      <c r="M3783" s="94"/>
      <c r="N3783" s="102">
        <v>3</v>
      </c>
      <c r="O3783" s="111" t="s">
        <v>5282</v>
      </c>
      <c r="P3783" s="96">
        <v>3570800011899</v>
      </c>
      <c r="Q3783" s="111" t="s">
        <v>5283</v>
      </c>
      <c r="R3783" s="111" t="s">
        <v>5286</v>
      </c>
      <c r="S3783" s="97"/>
      <c r="T3783" s="102" t="s">
        <v>343</v>
      </c>
      <c r="U3783" s="102" t="s">
        <v>45</v>
      </c>
      <c r="V3783" s="102" t="s">
        <v>52</v>
      </c>
      <c r="W3783" s="94">
        <v>36.54</v>
      </c>
      <c r="X3783" s="98">
        <v>13.02</v>
      </c>
      <c r="Y3783" s="94">
        <v>5600</v>
      </c>
      <c r="Z3783" s="94">
        <f>W3783*Y3783</f>
        <v>204624</v>
      </c>
      <c r="AA3783" s="89">
        <v>20</v>
      </c>
      <c r="AB3783" s="89">
        <v>30</v>
      </c>
      <c r="AC3783" s="94">
        <f>(Z3783*(100-AB3783))/100</f>
        <v>143236.79999999999</v>
      </c>
      <c r="AD3783" s="94">
        <f>IF(AND(AC3783="",M3781=""),0,IF((AC3783=""),M3781, IF( (M3781=""),AC3783,SUM(AC3781:AC3785)+M3781)))</f>
        <v>1302878.8</v>
      </c>
      <c r="AE3783" s="94">
        <f>IF( (X3783=""),AD3783*1,AD3783*(X3783/100) )</f>
        <v>169634.81975999998</v>
      </c>
      <c r="AF3783" s="94">
        <v>10000000</v>
      </c>
      <c r="AG3783" s="94">
        <f>IF((AF3783-AE3783) &gt; 1,0,IF((AF3783-AE3783)&lt;0,AE3783-AF3783,AF3783-AE3783))</f>
        <v>0</v>
      </c>
      <c r="AH3783" s="94">
        <v>0.02</v>
      </c>
    </row>
    <row r="3784" spans="1:34" s="99" customFormat="1" x14ac:dyDescent="0.55000000000000004">
      <c r="A3784" s="107"/>
      <c r="B3784" s="102"/>
      <c r="C3784" s="102"/>
      <c r="D3784" s="90"/>
      <c r="E3784" s="102"/>
      <c r="F3784" s="102"/>
      <c r="G3784" s="102"/>
      <c r="H3784" s="102"/>
      <c r="I3784" s="98"/>
      <c r="J3784" s="102"/>
      <c r="K3784" s="94"/>
      <c r="L3784" s="94"/>
      <c r="M3784" s="94"/>
      <c r="N3784" s="102">
        <v>4</v>
      </c>
      <c r="O3784" s="111" t="s">
        <v>5282</v>
      </c>
      <c r="P3784" s="96">
        <v>3570800011899</v>
      </c>
      <c r="Q3784" s="111" t="s">
        <v>5283</v>
      </c>
      <c r="R3784" s="111" t="s">
        <v>5286</v>
      </c>
      <c r="S3784" s="97" t="s">
        <v>5285</v>
      </c>
      <c r="T3784" s="102" t="s">
        <v>51</v>
      </c>
      <c r="U3784" s="102" t="s">
        <v>45</v>
      </c>
      <c r="V3784" s="102" t="s">
        <v>52</v>
      </c>
      <c r="W3784" s="94">
        <v>87.4</v>
      </c>
      <c r="X3784" s="98">
        <v>31.15</v>
      </c>
      <c r="Y3784" s="94">
        <v>6750</v>
      </c>
      <c r="Z3784" s="94">
        <f>W3784*Y3784</f>
        <v>589950</v>
      </c>
      <c r="AA3784" s="89">
        <v>20</v>
      </c>
      <c r="AB3784" s="89">
        <v>30</v>
      </c>
      <c r="AC3784" s="94">
        <f>(Z3784*(100-AB3784))/100</f>
        <v>412965</v>
      </c>
      <c r="AD3784" s="94">
        <f>IF(AND(AC3784="",M3781=""),0,IF((AC3784=""),M3781, IF( (M3781=""),AC3784,SUM(AC3781:AC3785)+M3781)))</f>
        <v>1302878.8</v>
      </c>
      <c r="AE3784" s="94">
        <f>IF( (X3784=""),AD3784*1,AD3784*(X3784/100) )</f>
        <v>405846.74619999999</v>
      </c>
      <c r="AF3784" s="94">
        <v>10000000</v>
      </c>
      <c r="AG3784" s="94">
        <f>IF((AF3784-AE3784) &gt; 1,0,IF((AF3784-AE3784)&lt;0,AE3784-AF3784,AF3784-AE3784))</f>
        <v>0</v>
      </c>
      <c r="AH3784" s="94">
        <v>0.02</v>
      </c>
    </row>
    <row r="3785" spans="1:34" s="99" customFormat="1" x14ac:dyDescent="0.55000000000000004">
      <c r="A3785" s="107"/>
      <c r="B3785" s="102"/>
      <c r="C3785" s="102"/>
      <c r="D3785" s="90"/>
      <c r="E3785" s="102"/>
      <c r="F3785" s="102"/>
      <c r="G3785" s="102"/>
      <c r="H3785" s="102"/>
      <c r="I3785" s="98"/>
      <c r="J3785" s="102"/>
      <c r="K3785" s="94"/>
      <c r="L3785" s="94" t="s">
        <v>63</v>
      </c>
      <c r="M3785" s="94">
        <f>SUM(M3781:M3784)</f>
        <v>67600</v>
      </c>
      <c r="N3785" s="102"/>
      <c r="O3785" s="111"/>
      <c r="P3785" s="96"/>
      <c r="Q3785" s="111"/>
      <c r="R3785" s="111"/>
      <c r="S3785" s="97"/>
      <c r="T3785" s="102"/>
      <c r="U3785" s="102"/>
      <c r="V3785" s="102"/>
      <c r="W3785" s="94"/>
      <c r="X3785" s="98"/>
      <c r="Y3785" s="94"/>
      <c r="Z3785" s="94"/>
      <c r="AA3785" s="89"/>
      <c r="AB3785" s="89"/>
      <c r="AC3785" s="94"/>
      <c r="AD3785" s="94"/>
      <c r="AE3785" s="94">
        <f>SUM(AE3781:AE3784)</f>
        <v>1302748.5121200001</v>
      </c>
      <c r="AF3785" s="94"/>
      <c r="AG3785" s="94">
        <f>SUM(AG3781:AG3784)</f>
        <v>67600</v>
      </c>
      <c r="AH3785" s="94"/>
    </row>
    <row r="3786" spans="1:34" s="73" customFormat="1" x14ac:dyDescent="0.55000000000000004">
      <c r="A3786" s="108" t="s">
        <v>5289</v>
      </c>
      <c r="B3786" s="109">
        <v>1606</v>
      </c>
      <c r="C3786" s="102">
        <v>7978</v>
      </c>
      <c r="D3786" s="90" t="s">
        <v>5290</v>
      </c>
      <c r="E3786" s="102" t="s">
        <v>34</v>
      </c>
      <c r="F3786" s="102">
        <v>16878</v>
      </c>
      <c r="G3786" s="102">
        <v>1</v>
      </c>
      <c r="H3786" s="102">
        <v>3</v>
      </c>
      <c r="I3786" s="98">
        <v>32</v>
      </c>
      <c r="J3786" s="161" t="s">
        <v>68</v>
      </c>
      <c r="K3786" s="94">
        <f>((G3786*400)+(H3786*100))+I3786</f>
        <v>732</v>
      </c>
      <c r="L3786" s="94">
        <v>300</v>
      </c>
      <c r="M3786" s="94">
        <f>K3786*L3786</f>
        <v>219600</v>
      </c>
      <c r="N3786" s="102"/>
      <c r="O3786" s="111"/>
      <c r="P3786" s="96"/>
      <c r="Q3786" s="111"/>
      <c r="R3786" s="111"/>
      <c r="S3786" s="97"/>
      <c r="T3786" s="102"/>
      <c r="U3786" s="102"/>
      <c r="V3786" s="102"/>
      <c r="W3786" s="94"/>
      <c r="X3786" s="98"/>
      <c r="Y3786" s="94"/>
      <c r="Z3786" s="94"/>
      <c r="AA3786" s="89"/>
      <c r="AB3786" s="89"/>
      <c r="AC3786" s="94"/>
      <c r="AD3786" s="94">
        <f>IF(AND(AC3786="",M3786=""),0,IF((AC3786=""),M3786,IF((M3786=""),AC3786,AC3786+M3786)))</f>
        <v>219600</v>
      </c>
      <c r="AE3786" s="94">
        <f>IF( (X3786=""),AD3786*1,AD3786*(X3786/100) )</f>
        <v>219600</v>
      </c>
      <c r="AF3786" s="94"/>
      <c r="AG3786" s="94">
        <f>IF((AF3786-AE3786) &gt; 1,0,IF((AF3786-AE3786)&lt;0,AE3786-AF3786,AF3786-AE3786))</f>
        <v>219600</v>
      </c>
      <c r="AH3786" s="94">
        <v>0.3</v>
      </c>
    </row>
    <row r="3787" spans="1:34" s="73" customFormat="1" x14ac:dyDescent="0.55000000000000004">
      <c r="A3787" s="108"/>
      <c r="B3787" s="109">
        <v>1607</v>
      </c>
      <c r="C3787" s="102">
        <v>7959</v>
      </c>
      <c r="D3787" s="90" t="s">
        <v>5291</v>
      </c>
      <c r="E3787" s="102" t="s">
        <v>34</v>
      </c>
      <c r="F3787" s="102">
        <v>16925</v>
      </c>
      <c r="G3787" s="102">
        <v>0</v>
      </c>
      <c r="H3787" s="102">
        <v>1</v>
      </c>
      <c r="I3787" s="98">
        <v>4</v>
      </c>
      <c r="J3787" s="161" t="s">
        <v>68</v>
      </c>
      <c r="K3787" s="94">
        <f>((G3787*400)+(H3787*100))+I3787</f>
        <v>104</v>
      </c>
      <c r="L3787" s="94">
        <v>550</v>
      </c>
      <c r="M3787" s="94">
        <f>K3787*L3787</f>
        <v>57200</v>
      </c>
      <c r="N3787" s="102"/>
      <c r="O3787" s="111"/>
      <c r="P3787" s="96"/>
      <c r="Q3787" s="111"/>
      <c r="R3787" s="111"/>
      <c r="S3787" s="97"/>
      <c r="T3787" s="102"/>
      <c r="U3787" s="102"/>
      <c r="V3787" s="102"/>
      <c r="W3787" s="94"/>
      <c r="X3787" s="98"/>
      <c r="Y3787" s="94"/>
      <c r="Z3787" s="94"/>
      <c r="AA3787" s="89"/>
      <c r="AB3787" s="89"/>
      <c r="AC3787" s="94"/>
      <c r="AD3787" s="94">
        <f>IF(AND(AC3787="",M3787=""),0,IF((AC3787=""),M3787,IF((M3787=""),AC3787,AC3787+M3787)))</f>
        <v>57200</v>
      </c>
      <c r="AE3787" s="94">
        <f>IF( (X3787=""),AD3787*1,AD3787*(X3787/100) )</f>
        <v>57200</v>
      </c>
      <c r="AF3787" s="94"/>
      <c r="AG3787" s="94">
        <f>IF((AF3787-AE3787) &gt; 1,0,IF((AF3787-AE3787)&lt;0,AE3787-AF3787,AF3787-AE3787))</f>
        <v>57200</v>
      </c>
      <c r="AH3787" s="94">
        <v>0.3</v>
      </c>
    </row>
    <row r="3788" spans="1:34" s="73" customFormat="1" x14ac:dyDescent="0.55000000000000004">
      <c r="A3788" s="108"/>
      <c r="B3788" s="109">
        <v>1608</v>
      </c>
      <c r="C3788" s="102">
        <v>7958</v>
      </c>
      <c r="D3788" s="90" t="s">
        <v>5292</v>
      </c>
      <c r="E3788" s="102" t="s">
        <v>34</v>
      </c>
      <c r="F3788" s="102">
        <v>16926</v>
      </c>
      <c r="G3788" s="102">
        <v>0</v>
      </c>
      <c r="H3788" s="102">
        <v>0</v>
      </c>
      <c r="I3788" s="98">
        <v>28</v>
      </c>
      <c r="J3788" s="161" t="s">
        <v>68</v>
      </c>
      <c r="K3788" s="94">
        <f>((G3788*400)+(H3788*100))+I3788</f>
        <v>28</v>
      </c>
      <c r="L3788" s="94">
        <v>1100</v>
      </c>
      <c r="M3788" s="94">
        <f>K3788*L3788</f>
        <v>30800</v>
      </c>
      <c r="N3788" s="102"/>
      <c r="O3788" s="111" t="s">
        <v>5287</v>
      </c>
      <c r="P3788" s="96">
        <v>3570900568208</v>
      </c>
      <c r="Q3788" s="111" t="s">
        <v>5288</v>
      </c>
      <c r="R3788" s="111" t="s">
        <v>5293</v>
      </c>
      <c r="S3788" s="97" t="s">
        <v>5292</v>
      </c>
      <c r="T3788" s="102"/>
      <c r="U3788" s="102"/>
      <c r="V3788" s="102"/>
      <c r="W3788" s="94"/>
      <c r="X3788" s="98"/>
      <c r="Y3788" s="94"/>
      <c r="Z3788" s="94"/>
      <c r="AA3788" s="89"/>
      <c r="AB3788" s="89"/>
      <c r="AC3788" s="94"/>
      <c r="AD3788" s="94">
        <f>IF(AND(AC3788="",M3788=""),0,IF((AC3788=""),M3788,IF((M3788=""),AC3788,AC3788+M3788)))</f>
        <v>30800</v>
      </c>
      <c r="AE3788" s="94">
        <f>IF( (X3788=""),AD3788*1,AD3788*(X3788/100) )</f>
        <v>30800</v>
      </c>
      <c r="AF3788" s="94"/>
      <c r="AG3788" s="94">
        <f>IF((AF3788-AE3788) &gt; 1,0,IF((AF3788-AE3788)&lt;0,AE3788-AF3788,AF3788-AE3788))</f>
        <v>30800</v>
      </c>
      <c r="AH3788" s="94">
        <v>0.3</v>
      </c>
    </row>
    <row r="3789" spans="1:34" s="73" customFormat="1" x14ac:dyDescent="0.55000000000000004">
      <c r="A3789" s="108"/>
      <c r="B3789" s="109"/>
      <c r="C3789" s="102"/>
      <c r="D3789" s="90"/>
      <c r="E3789" s="102"/>
      <c r="F3789" s="102"/>
      <c r="G3789" s="102"/>
      <c r="H3789" s="102"/>
      <c r="I3789" s="98"/>
      <c r="J3789" s="102"/>
      <c r="K3789" s="94"/>
      <c r="L3789" s="94" t="s">
        <v>63</v>
      </c>
      <c r="M3789" s="94">
        <f>SUM(M3786:M3788)</f>
        <v>307600</v>
      </c>
      <c r="N3789" s="102"/>
      <c r="O3789" s="111"/>
      <c r="P3789" s="96"/>
      <c r="Q3789" s="111"/>
      <c r="R3789" s="111"/>
      <c r="S3789" s="97"/>
      <c r="T3789" s="102"/>
      <c r="U3789" s="102"/>
      <c r="V3789" s="102"/>
      <c r="W3789" s="94"/>
      <c r="X3789" s="98"/>
      <c r="Y3789" s="94"/>
      <c r="Z3789" s="94"/>
      <c r="AA3789" s="89"/>
      <c r="AB3789" s="89"/>
      <c r="AC3789" s="94"/>
      <c r="AD3789" s="94">
        <f>SUM(AD3786:AD3788)</f>
        <v>307600</v>
      </c>
      <c r="AE3789" s="94">
        <f>SUM(AE3786:AE3788)</f>
        <v>307600</v>
      </c>
      <c r="AF3789" s="94"/>
      <c r="AG3789" s="94">
        <f>SUM(AG3786:AG3788)</f>
        <v>307600</v>
      </c>
      <c r="AH3789" s="94"/>
    </row>
    <row r="3790" spans="1:34" x14ac:dyDescent="0.55000000000000004">
      <c r="A3790" s="125" t="s">
        <v>3887</v>
      </c>
      <c r="B3790" s="102">
        <v>1609</v>
      </c>
      <c r="C3790" s="102">
        <v>6444</v>
      </c>
      <c r="D3790" s="90" t="s">
        <v>5294</v>
      </c>
      <c r="E3790" s="102" t="s">
        <v>37</v>
      </c>
      <c r="F3790" s="102">
        <v>5382</v>
      </c>
      <c r="G3790" s="102">
        <v>0</v>
      </c>
      <c r="H3790" s="102">
        <v>2</v>
      </c>
      <c r="I3790" s="98">
        <v>68</v>
      </c>
      <c r="J3790" s="102" t="s">
        <v>38</v>
      </c>
      <c r="K3790" s="94">
        <f>((G3790*400)+(H3790*100))+I3790</f>
        <v>268</v>
      </c>
      <c r="L3790" s="94">
        <v>400</v>
      </c>
      <c r="M3790" s="94">
        <f>K3790*L3790</f>
        <v>107200</v>
      </c>
      <c r="N3790" s="102"/>
      <c r="O3790" s="111"/>
      <c r="P3790" s="96"/>
      <c r="Q3790" s="111"/>
      <c r="R3790" s="111"/>
      <c r="S3790" s="97"/>
      <c r="T3790" s="102"/>
      <c r="U3790" s="102"/>
      <c r="V3790" s="102"/>
      <c r="W3790" s="94"/>
      <c r="X3790" s="98"/>
      <c r="Y3790" s="94"/>
      <c r="Z3790" s="94"/>
      <c r="AA3790" s="89"/>
      <c r="AB3790" s="89"/>
      <c r="AC3790" s="94"/>
      <c r="AD3790" s="94">
        <f>IF(AND(AC3790="",M3790=""),0,IF((AC3790=""),M3790,IF((M3790=""),AC3790,AC3790+M3790)))</f>
        <v>107200</v>
      </c>
      <c r="AE3790" s="94">
        <f>IF( (X3790=""),AD3790*1,AD3790*(X3790/100) )</f>
        <v>107200</v>
      </c>
      <c r="AF3790" s="94">
        <v>0</v>
      </c>
      <c r="AG3790" s="94">
        <f>IF((AF3790-AE3790) &gt; 1,0,IF((AF3790-AE3790)&lt;0,AE3790-AF3790,AF3790-AE3790))</f>
        <v>107200</v>
      </c>
      <c r="AH3790" s="94">
        <v>0.01</v>
      </c>
    </row>
    <row r="3791" spans="1:34" s="74" customFormat="1" x14ac:dyDescent="0.55000000000000004">
      <c r="A3791" s="108"/>
      <c r="B3791" s="109">
        <v>1610</v>
      </c>
      <c r="C3791" s="102">
        <v>6520</v>
      </c>
      <c r="D3791" s="90" t="s">
        <v>5295</v>
      </c>
      <c r="E3791" s="102" t="s">
        <v>34</v>
      </c>
      <c r="F3791" s="102">
        <v>16894</v>
      </c>
      <c r="G3791" s="102">
        <v>2</v>
      </c>
      <c r="H3791" s="102">
        <v>0</v>
      </c>
      <c r="I3791" s="98">
        <v>0</v>
      </c>
      <c r="J3791" s="102" t="s">
        <v>38</v>
      </c>
      <c r="K3791" s="94">
        <f>((G3791*400)+(H3791*100))+I3791</f>
        <v>800</v>
      </c>
      <c r="L3791" s="94">
        <v>475</v>
      </c>
      <c r="M3791" s="94">
        <f>K3791*L3791</f>
        <v>380000</v>
      </c>
      <c r="N3791" s="102"/>
      <c r="O3791" s="111"/>
      <c r="P3791" s="96"/>
      <c r="Q3791" s="111"/>
      <c r="R3791" s="111"/>
      <c r="S3791" s="97"/>
      <c r="T3791" s="102"/>
      <c r="U3791" s="102"/>
      <c r="V3791" s="102"/>
      <c r="W3791" s="94"/>
      <c r="X3791" s="98"/>
      <c r="Y3791" s="94"/>
      <c r="Z3791" s="94"/>
      <c r="AA3791" s="89"/>
      <c r="AB3791" s="89"/>
      <c r="AC3791" s="94"/>
      <c r="AD3791" s="94">
        <f>IF(AND(AC3791="",M3791=""),0,IF((AC3791=""),M3791,IF((M3791=""),AC3791,AC3791+M3791)))</f>
        <v>380000</v>
      </c>
      <c r="AE3791" s="94">
        <f>IF( (X3791=""),AD3791*1,AD3791*(X3791/100) )</f>
        <v>380000</v>
      </c>
      <c r="AF3791" s="94">
        <v>50000000</v>
      </c>
      <c r="AG3791" s="94">
        <f>IF((AF3791-AE3791) &gt; 1,0,IF((AF3791-AE3791)&lt;0,AE3791-AF3791,AF3791-AE3791))</f>
        <v>0</v>
      </c>
      <c r="AH3791" s="94">
        <v>0.01</v>
      </c>
    </row>
    <row r="3792" spans="1:34" s="74" customFormat="1" x14ac:dyDescent="0.55000000000000004">
      <c r="A3792" s="108"/>
      <c r="B3792" s="109">
        <v>1611</v>
      </c>
      <c r="C3792" s="102">
        <v>6521</v>
      </c>
      <c r="D3792" s="90" t="s">
        <v>5296</v>
      </c>
      <c r="E3792" s="102" t="s">
        <v>34</v>
      </c>
      <c r="F3792" s="102">
        <v>17010</v>
      </c>
      <c r="G3792" s="102">
        <v>2</v>
      </c>
      <c r="H3792" s="102">
        <v>2</v>
      </c>
      <c r="I3792" s="98">
        <v>89</v>
      </c>
      <c r="J3792" s="102" t="s">
        <v>38</v>
      </c>
      <c r="K3792" s="94">
        <f>((G3792*400)+(H3792*100))+I3792</f>
        <v>1089</v>
      </c>
      <c r="L3792" s="94">
        <v>650</v>
      </c>
      <c r="M3792" s="94">
        <f>K3792*L3792</f>
        <v>707850</v>
      </c>
      <c r="N3792" s="102"/>
      <c r="O3792" s="111"/>
      <c r="P3792" s="96"/>
      <c r="Q3792" s="111"/>
      <c r="R3792" s="111"/>
      <c r="S3792" s="97"/>
      <c r="T3792" s="102"/>
      <c r="U3792" s="102"/>
      <c r="V3792" s="102"/>
      <c r="W3792" s="94"/>
      <c r="X3792" s="98"/>
      <c r="Y3792" s="94"/>
      <c r="Z3792" s="94"/>
      <c r="AA3792" s="89"/>
      <c r="AB3792" s="89"/>
      <c r="AC3792" s="94"/>
      <c r="AD3792" s="94">
        <f>IF(AND(AC3792="",M3792=""),0,IF((AC3792=""),M3792,IF((M3792=""),AC3792,AC3792+M3792)))</f>
        <v>707850</v>
      </c>
      <c r="AE3792" s="94">
        <f>IF( (X3792=""),AD3792*1,AD3792*(X3792/100) )</f>
        <v>707850</v>
      </c>
      <c r="AF3792" s="94">
        <v>50000000</v>
      </c>
      <c r="AG3792" s="94">
        <f>IF((AF3792-AE3792) &gt; 1,0,IF((AF3792-AE3792)&lt;0,AE3792-AF3792,AF3792-AE3792))</f>
        <v>0</v>
      </c>
      <c r="AH3792" s="94">
        <v>0.01</v>
      </c>
    </row>
    <row r="3793" spans="1:34" s="74" customFormat="1" x14ac:dyDescent="0.55000000000000004">
      <c r="A3793" s="108"/>
      <c r="B3793" s="109"/>
      <c r="C3793" s="102"/>
      <c r="D3793" s="90"/>
      <c r="E3793" s="102"/>
      <c r="F3793" s="102"/>
      <c r="G3793" s="102"/>
      <c r="H3793" s="102"/>
      <c r="I3793" s="98"/>
      <c r="J3793" s="102"/>
      <c r="K3793" s="94"/>
      <c r="L3793" s="94" t="s">
        <v>63</v>
      </c>
      <c r="M3793" s="94">
        <f>SUM(M3790:M3792)</f>
        <v>1195050</v>
      </c>
      <c r="N3793" s="102"/>
      <c r="O3793" s="111"/>
      <c r="P3793" s="96"/>
      <c r="Q3793" s="111"/>
      <c r="R3793" s="111"/>
      <c r="S3793" s="97"/>
      <c r="T3793" s="102"/>
      <c r="U3793" s="102"/>
      <c r="V3793" s="102"/>
      <c r="W3793" s="94"/>
      <c r="X3793" s="98"/>
      <c r="Y3793" s="94"/>
      <c r="Z3793" s="94"/>
      <c r="AA3793" s="89"/>
      <c r="AB3793" s="89"/>
      <c r="AC3793" s="94"/>
      <c r="AD3793" s="94">
        <f>SUM(AD3790:AD3792)</f>
        <v>1195050</v>
      </c>
      <c r="AE3793" s="94">
        <f>SUM(AE3790:AE3792)</f>
        <v>1195050</v>
      </c>
      <c r="AF3793" s="94"/>
      <c r="AG3793" s="94">
        <f>SUM(AG3790:AG3792)</f>
        <v>107200</v>
      </c>
      <c r="AH3793" s="94"/>
    </row>
    <row r="3794" spans="1:34" s="74" customFormat="1" x14ac:dyDescent="0.55000000000000004">
      <c r="A3794" s="108" t="s">
        <v>5299</v>
      </c>
      <c r="B3794" s="109">
        <v>1612</v>
      </c>
      <c r="C3794" s="102">
        <v>7888</v>
      </c>
      <c r="D3794" s="90" t="s">
        <v>5300</v>
      </c>
      <c r="E3794" s="102" t="s">
        <v>34</v>
      </c>
      <c r="F3794" s="102">
        <v>24236</v>
      </c>
      <c r="G3794" s="102">
        <v>0</v>
      </c>
      <c r="H3794" s="102">
        <v>0</v>
      </c>
      <c r="I3794" s="98">
        <v>61</v>
      </c>
      <c r="J3794" s="102" t="s">
        <v>35</v>
      </c>
      <c r="K3794" s="94">
        <f>((G3794*400)+(H3794*100))+I3794</f>
        <v>61</v>
      </c>
      <c r="L3794" s="94">
        <v>400</v>
      </c>
      <c r="M3794" s="94">
        <f>K3794*L3794</f>
        <v>24400</v>
      </c>
      <c r="N3794" s="102">
        <v>1</v>
      </c>
      <c r="O3794" s="111" t="s">
        <v>5297</v>
      </c>
      <c r="P3794" s="96">
        <v>3570800204476</v>
      </c>
      <c r="Q3794" s="111" t="s">
        <v>5298</v>
      </c>
      <c r="R3794" s="111" t="s">
        <v>5301</v>
      </c>
      <c r="S3794" s="97" t="s">
        <v>5302</v>
      </c>
      <c r="T3794" s="102" t="s">
        <v>51</v>
      </c>
      <c r="U3794" s="102" t="s">
        <v>45</v>
      </c>
      <c r="V3794" s="102" t="s">
        <v>52</v>
      </c>
      <c r="W3794" s="94">
        <v>601.20000000000005</v>
      </c>
      <c r="X3794" s="98">
        <v>100</v>
      </c>
      <c r="Y3794" s="94">
        <v>6750</v>
      </c>
      <c r="Z3794" s="94">
        <f>W3794*Y3794</f>
        <v>4058100.0000000005</v>
      </c>
      <c r="AA3794" s="89">
        <v>6</v>
      </c>
      <c r="AB3794" s="89">
        <v>6</v>
      </c>
      <c r="AC3794" s="94">
        <f>(Z3794*(100-AB3794))/100</f>
        <v>3814614.0000000005</v>
      </c>
      <c r="AD3794" s="94">
        <f>IF(AND(AC3794="",M3794=""),0,IF((AC3794=""),M3794, IF( (M3794=""),AC3794,AC3794+M3794)))</f>
        <v>3839014.0000000005</v>
      </c>
      <c r="AE3794" s="94">
        <f>IF( (X3794=""),AD3794*1,( M3794+(SUM(AC3794:AC3794)) )*(X3794/100) )</f>
        <v>3839014.0000000005</v>
      </c>
      <c r="AF3794" s="94">
        <v>50000000</v>
      </c>
      <c r="AG3794" s="94">
        <f>IF((AF3794-AE3794) &gt; 1,0,IF((AF3794-AE3794)&lt;0,AE3794-AF3794,AF3794-AE3794))</f>
        <v>0</v>
      </c>
      <c r="AH3794" s="94">
        <v>0.02</v>
      </c>
    </row>
    <row r="3795" spans="1:34" s="74" customFormat="1" x14ac:dyDescent="0.55000000000000004">
      <c r="A3795" s="108"/>
      <c r="B3795" s="109"/>
      <c r="C3795" s="102"/>
      <c r="D3795" s="90"/>
      <c r="E3795" s="102"/>
      <c r="F3795" s="102"/>
      <c r="G3795" s="102"/>
      <c r="H3795" s="102"/>
      <c r="I3795" s="98"/>
      <c r="J3795" s="102"/>
      <c r="K3795" s="94"/>
      <c r="L3795" s="94" t="s">
        <v>63</v>
      </c>
      <c r="M3795" s="94">
        <f>SUM(M3794:M3794)</f>
        <v>24400</v>
      </c>
      <c r="N3795" s="102"/>
      <c r="O3795" s="111"/>
      <c r="P3795" s="96"/>
      <c r="Q3795" s="111"/>
      <c r="R3795" s="111"/>
      <c r="S3795" s="97"/>
      <c r="T3795" s="102"/>
      <c r="U3795" s="102"/>
      <c r="V3795" s="102"/>
      <c r="W3795" s="94"/>
      <c r="X3795" s="98"/>
      <c r="Y3795" s="94"/>
      <c r="Z3795" s="94"/>
      <c r="AA3795" s="89"/>
      <c r="AB3795" s="89"/>
      <c r="AC3795" s="94"/>
      <c r="AD3795" s="94">
        <f>SUM(AD3794:AD3794)</f>
        <v>3839014.0000000005</v>
      </c>
      <c r="AE3795" s="94">
        <f>SUM(AE3794:AE3794)</f>
        <v>3839014.0000000005</v>
      </c>
      <c r="AF3795" s="94"/>
      <c r="AG3795" s="94">
        <f>SUM(AG3794:AG3794)</f>
        <v>0</v>
      </c>
      <c r="AH3795" s="94"/>
    </row>
    <row r="3796" spans="1:34" s="74" customFormat="1" x14ac:dyDescent="0.55000000000000004">
      <c r="A3796" s="108" t="s">
        <v>5303</v>
      </c>
      <c r="B3796" s="109">
        <v>1613</v>
      </c>
      <c r="C3796" s="102">
        <v>5706</v>
      </c>
      <c r="D3796" s="90" t="s">
        <v>5304</v>
      </c>
      <c r="E3796" s="102" t="s">
        <v>34</v>
      </c>
      <c r="F3796" s="102">
        <v>26464</v>
      </c>
      <c r="G3796" s="102">
        <v>1</v>
      </c>
      <c r="H3796" s="102">
        <v>2</v>
      </c>
      <c r="I3796" s="98">
        <v>71</v>
      </c>
      <c r="J3796" s="102" t="s">
        <v>38</v>
      </c>
      <c r="K3796" s="94">
        <f>((G3796*400)+(H3796*100))+I3796</f>
        <v>671</v>
      </c>
      <c r="L3796" s="94">
        <v>1250</v>
      </c>
      <c r="M3796" s="94">
        <f>K3796*L3796</f>
        <v>838750</v>
      </c>
      <c r="N3796" s="102"/>
      <c r="O3796" s="111"/>
      <c r="P3796" s="96"/>
      <c r="Q3796" s="111"/>
      <c r="R3796" s="111"/>
      <c r="S3796" s="97"/>
      <c r="T3796" s="102"/>
      <c r="U3796" s="102"/>
      <c r="V3796" s="102"/>
      <c r="W3796" s="94"/>
      <c r="X3796" s="98"/>
      <c r="Y3796" s="94"/>
      <c r="Z3796" s="94"/>
      <c r="AA3796" s="89"/>
      <c r="AB3796" s="89"/>
      <c r="AC3796" s="94"/>
      <c r="AD3796" s="94">
        <f>IF(AND(AC3796="",M3796=""),0,IF((AC3796=""),M3796,IF((M3796=""),AC3796,AC3796+M3796)))</f>
        <v>838750</v>
      </c>
      <c r="AE3796" s="94">
        <f>IF( (X3796=""),AD3796*1,AD3796*(X3796/100) )</f>
        <v>838750</v>
      </c>
      <c r="AF3796" s="94">
        <v>50000000</v>
      </c>
      <c r="AG3796" s="94">
        <f>IF((AF3796-AE3796) &gt; 1,0,IF((AF3796-AE3796)&lt;0,AE3796-AF3796,AF3796-AE3796))</f>
        <v>0</v>
      </c>
      <c r="AH3796" s="94">
        <v>0.01</v>
      </c>
    </row>
    <row r="3797" spans="1:34" s="74" customFormat="1" x14ac:dyDescent="0.55000000000000004">
      <c r="A3797" s="108"/>
      <c r="B3797" s="109"/>
      <c r="C3797" s="102"/>
      <c r="D3797" s="90"/>
      <c r="E3797" s="102"/>
      <c r="F3797" s="102"/>
      <c r="G3797" s="102"/>
      <c r="H3797" s="102"/>
      <c r="I3797" s="98"/>
      <c r="J3797" s="102"/>
      <c r="K3797" s="94"/>
      <c r="L3797" s="94"/>
      <c r="M3797" s="94"/>
      <c r="N3797" s="102"/>
      <c r="O3797" s="111"/>
      <c r="P3797" s="96"/>
      <c r="Q3797" s="111"/>
      <c r="R3797" s="111"/>
      <c r="S3797" s="97"/>
      <c r="T3797" s="102"/>
      <c r="U3797" s="102"/>
      <c r="V3797" s="102"/>
      <c r="W3797" s="94"/>
      <c r="X3797" s="98"/>
      <c r="Y3797" s="94"/>
      <c r="Z3797" s="94"/>
      <c r="AA3797" s="89"/>
      <c r="AB3797" s="89"/>
      <c r="AC3797" s="94"/>
      <c r="AD3797" s="94"/>
      <c r="AE3797" s="94"/>
      <c r="AF3797" s="94"/>
      <c r="AG3797" s="94"/>
      <c r="AH3797" s="94"/>
    </row>
    <row r="3798" spans="1:34" s="74" customFormat="1" x14ac:dyDescent="0.55000000000000004">
      <c r="A3798" s="108"/>
      <c r="B3798" s="109"/>
      <c r="C3798" s="102"/>
      <c r="D3798" s="90"/>
      <c r="E3798" s="102"/>
      <c r="F3798" s="102"/>
      <c r="G3798" s="102"/>
      <c r="H3798" s="102"/>
      <c r="I3798" s="98"/>
      <c r="J3798" s="102"/>
      <c r="K3798" s="94"/>
      <c r="L3798" s="94" t="s">
        <v>63</v>
      </c>
      <c r="M3798" s="94">
        <f>SUM(M3796:M3797)</f>
        <v>838750</v>
      </c>
      <c r="N3798" s="102"/>
      <c r="O3798" s="111"/>
      <c r="P3798" s="96"/>
      <c r="Q3798" s="111"/>
      <c r="R3798" s="111"/>
      <c r="S3798" s="97"/>
      <c r="T3798" s="102"/>
      <c r="U3798" s="102"/>
      <c r="V3798" s="102"/>
      <c r="W3798" s="94"/>
      <c r="X3798" s="98"/>
      <c r="Y3798" s="94"/>
      <c r="Z3798" s="94"/>
      <c r="AA3798" s="89"/>
      <c r="AB3798" s="89"/>
      <c r="AC3798" s="94"/>
      <c r="AD3798" s="94">
        <f>SUM(AD3796:AD3797)</f>
        <v>838750</v>
      </c>
      <c r="AE3798" s="94">
        <f>SUM(AE3796:AE3797)</f>
        <v>838750</v>
      </c>
      <c r="AF3798" s="94"/>
      <c r="AG3798" s="94">
        <f>SUM(AG3796:AG3797)</f>
        <v>0</v>
      </c>
      <c r="AH3798" s="94"/>
    </row>
    <row r="3799" spans="1:34" s="74" customFormat="1" x14ac:dyDescent="0.55000000000000004">
      <c r="A3799" s="108" t="s">
        <v>5307</v>
      </c>
      <c r="B3799" s="109">
        <v>1614</v>
      </c>
      <c r="C3799" s="102">
        <v>9060</v>
      </c>
      <c r="D3799" s="90" t="s">
        <v>5308</v>
      </c>
      <c r="E3799" s="102" t="s">
        <v>34</v>
      </c>
      <c r="F3799" s="102">
        <v>21103</v>
      </c>
      <c r="G3799" s="102">
        <v>0</v>
      </c>
      <c r="H3799" s="102">
        <v>2</v>
      </c>
      <c r="I3799" s="98">
        <v>9</v>
      </c>
      <c r="J3799" s="102" t="s">
        <v>35</v>
      </c>
      <c r="K3799" s="94">
        <f>((G3799*400)+(H3799*100))+I3799</f>
        <v>209</v>
      </c>
      <c r="L3799" s="94">
        <v>800</v>
      </c>
      <c r="M3799" s="94">
        <f>K3799*L3799</f>
        <v>167200</v>
      </c>
      <c r="N3799" s="102">
        <v>1</v>
      </c>
      <c r="O3799" s="111" t="s">
        <v>5305</v>
      </c>
      <c r="P3799" s="96">
        <v>3570800269616</v>
      </c>
      <c r="Q3799" s="111" t="s">
        <v>5306</v>
      </c>
      <c r="R3799" s="111" t="s">
        <v>5309</v>
      </c>
      <c r="S3799" s="97" t="s">
        <v>5310</v>
      </c>
      <c r="T3799" s="102" t="s">
        <v>51</v>
      </c>
      <c r="U3799" s="102" t="s">
        <v>45</v>
      </c>
      <c r="V3799" s="102" t="s">
        <v>52</v>
      </c>
      <c r="W3799" s="94">
        <v>479.7</v>
      </c>
      <c r="X3799" s="98">
        <v>93.67</v>
      </c>
      <c r="Y3799" s="94">
        <v>6750</v>
      </c>
      <c r="Z3799" s="94">
        <f>W3799*Y3799</f>
        <v>3237975</v>
      </c>
      <c r="AA3799" s="89">
        <v>6</v>
      </c>
      <c r="AB3799" s="89">
        <v>6</v>
      </c>
      <c r="AC3799" s="94">
        <f>(Z3799*(100-AB3799))/100</f>
        <v>3043696.5</v>
      </c>
      <c r="AD3799" s="94">
        <f>IF(AND(AC3799="",M3799=""),0,IF((AC3799=""),M3799, IF( (M3799=""),AC3799,AC3799+M3799)))</f>
        <v>3210896.5</v>
      </c>
      <c r="AE3799" s="94">
        <f>IF( (X3799=""),AD3799*1,( M3799+(SUM(AC3799:AC3799)) )*(X3799/100) )</f>
        <v>3007646.7515499997</v>
      </c>
      <c r="AF3799" s="94">
        <v>50000000</v>
      </c>
      <c r="AG3799" s="94">
        <f>IF((AF3799-AE3799) &gt; 1,0,IF((AF3799-AE3799)&lt;0,AE3799-AF3799,AF3799-AE3799))</f>
        <v>0</v>
      </c>
      <c r="AH3799" s="94">
        <v>0.02</v>
      </c>
    </row>
    <row r="3800" spans="1:34" s="74" customFormat="1" x14ac:dyDescent="0.55000000000000004">
      <c r="A3800" s="108"/>
      <c r="B3800" s="109"/>
      <c r="C3800" s="102"/>
      <c r="D3800" s="90"/>
      <c r="E3800" s="102"/>
      <c r="F3800" s="102"/>
      <c r="G3800" s="102"/>
      <c r="H3800" s="102"/>
      <c r="I3800" s="98"/>
      <c r="J3800" s="102"/>
      <c r="K3800" s="94"/>
      <c r="L3800" s="94"/>
      <c r="M3800" s="94"/>
      <c r="N3800" s="102">
        <v>2</v>
      </c>
      <c r="O3800" s="111" t="s">
        <v>5305</v>
      </c>
      <c r="P3800" s="96">
        <v>3570800269616</v>
      </c>
      <c r="Q3800" s="111" t="s">
        <v>5306</v>
      </c>
      <c r="R3800" s="111" t="s">
        <v>5309</v>
      </c>
      <c r="S3800" s="97" t="s">
        <v>5311</v>
      </c>
      <c r="T3800" s="102" t="s">
        <v>343</v>
      </c>
      <c r="U3800" s="102" t="s">
        <v>45</v>
      </c>
      <c r="V3800" s="102" t="s">
        <v>52</v>
      </c>
      <c r="W3800" s="94">
        <v>32.4</v>
      </c>
      <c r="X3800" s="98">
        <v>6.33</v>
      </c>
      <c r="Y3800" s="94">
        <v>5600</v>
      </c>
      <c r="Z3800" s="94">
        <f>W3800*Y3800</f>
        <v>181440</v>
      </c>
      <c r="AA3800" s="89">
        <v>6</v>
      </c>
      <c r="AB3800" s="89">
        <v>6</v>
      </c>
      <c r="AC3800" s="94">
        <f>(Z3800*(100-AB3800))/100</f>
        <v>170553.60000000001</v>
      </c>
      <c r="AD3800" s="94">
        <f>IF(AND(AC3800="",M3799=""),0,IF((AC3800=""),M3799, IF( (M3799=""),AC3800,AC3800+M3799)))</f>
        <v>337753.59999999998</v>
      </c>
      <c r="AE3800" s="94">
        <f>IF( (X3800=""),AD3800*1,( M3799+(SUM(AC3800:AC3800)) )*(X3800/100) )</f>
        <v>21379.802879999996</v>
      </c>
      <c r="AF3800" s="94">
        <v>50000000</v>
      </c>
      <c r="AG3800" s="94">
        <f>IF((AF3800-AE3800) &gt; 1,0,IF((AF3800-AE3800)&lt;0,AE3800-AF3800,AF3800-AE3800))</f>
        <v>0</v>
      </c>
      <c r="AH3800" s="94">
        <v>0.02</v>
      </c>
    </row>
    <row r="3801" spans="1:34" s="74" customFormat="1" x14ac:dyDescent="0.55000000000000004">
      <c r="A3801" s="108"/>
      <c r="B3801" s="109"/>
      <c r="C3801" s="102"/>
      <c r="D3801" s="90"/>
      <c r="E3801" s="102"/>
      <c r="F3801" s="102"/>
      <c r="G3801" s="102"/>
      <c r="H3801" s="102"/>
      <c r="I3801" s="98"/>
      <c r="J3801" s="102"/>
      <c r="K3801" s="94"/>
      <c r="L3801" s="94" t="s">
        <v>63</v>
      </c>
      <c r="M3801" s="94">
        <f>SUM(M3799:M3800)</f>
        <v>167200</v>
      </c>
      <c r="N3801" s="102"/>
      <c r="O3801" s="111"/>
      <c r="P3801" s="96"/>
      <c r="Q3801" s="111"/>
      <c r="R3801" s="111"/>
      <c r="S3801" s="97"/>
      <c r="T3801" s="102"/>
      <c r="U3801" s="102"/>
      <c r="V3801" s="102"/>
      <c r="W3801" s="94"/>
      <c r="X3801" s="98"/>
      <c r="Y3801" s="94"/>
      <c r="Z3801" s="94"/>
      <c r="AA3801" s="89"/>
      <c r="AB3801" s="89"/>
      <c r="AC3801" s="94"/>
      <c r="AD3801" s="94">
        <f>SUM(AD3799:AD3800)</f>
        <v>3548650.1</v>
      </c>
      <c r="AE3801" s="94">
        <f>SUM(AE3799:AE3800)</f>
        <v>3029026.5544299996</v>
      </c>
      <c r="AF3801" s="94"/>
      <c r="AG3801" s="94">
        <f>SUM(AG3799:AG3800)</f>
        <v>0</v>
      </c>
      <c r="AH3801" s="94"/>
    </row>
    <row r="3802" spans="1:34" s="117" customFormat="1" x14ac:dyDescent="0.55000000000000004">
      <c r="A3802" s="125" t="s">
        <v>5314</v>
      </c>
      <c r="B3802" s="102">
        <v>1619</v>
      </c>
      <c r="C3802" s="102">
        <v>9837</v>
      </c>
      <c r="D3802" s="90"/>
      <c r="E3802" s="102" t="s">
        <v>37</v>
      </c>
      <c r="F3802" s="102"/>
      <c r="G3802" s="102">
        <v>1</v>
      </c>
      <c r="H3802" s="102">
        <v>1</v>
      </c>
      <c r="I3802" s="98">
        <v>33</v>
      </c>
      <c r="J3802" s="102" t="s">
        <v>38</v>
      </c>
      <c r="K3802" s="94">
        <f>((G3802*400)+(H3802*100))+I3802</f>
        <v>533</v>
      </c>
      <c r="L3802" s="94">
        <v>225</v>
      </c>
      <c r="M3802" s="94">
        <f>K3802*L3802</f>
        <v>119925</v>
      </c>
      <c r="N3802" s="102"/>
      <c r="O3802" s="111"/>
      <c r="P3802" s="96"/>
      <c r="Q3802" s="111"/>
      <c r="R3802" s="111"/>
      <c r="S3802" s="97"/>
      <c r="T3802" s="102"/>
      <c r="U3802" s="102"/>
      <c r="V3802" s="102"/>
      <c r="W3802" s="94"/>
      <c r="X3802" s="98"/>
      <c r="Y3802" s="94"/>
      <c r="Z3802" s="94"/>
      <c r="AA3802" s="89"/>
      <c r="AB3802" s="89"/>
      <c r="AC3802" s="94"/>
      <c r="AD3802" s="94">
        <f>IF(AND(AC3802="",M3802=""),0,IF((AC3802=""),M3802,IF((M3802=""),AC3802,AC3802+M3802)))</f>
        <v>119925</v>
      </c>
      <c r="AE3802" s="94">
        <f t="shared" ref="AE3802:AE3822" si="368">IF( (X3802=""),AD3802*1,AD3802*(X3802/100) )</f>
        <v>119925</v>
      </c>
      <c r="AF3802" s="94">
        <v>0</v>
      </c>
      <c r="AG3802" s="94">
        <f t="shared" ref="AG3802:AG3822" si="369">IF((AF3802-AE3802) &gt; 1,0,IF((AF3802-AE3802)&lt;0,AE3802-AF3802,AF3802-AE3802))</f>
        <v>119925</v>
      </c>
      <c r="AH3802" s="94">
        <v>0.01</v>
      </c>
    </row>
    <row r="3803" spans="1:34" s="99" customFormat="1" x14ac:dyDescent="0.55000000000000004">
      <c r="A3803" s="107"/>
      <c r="B3803" s="102">
        <v>1620</v>
      </c>
      <c r="C3803" s="102">
        <v>9840</v>
      </c>
      <c r="D3803" s="90"/>
      <c r="E3803" s="102" t="s">
        <v>37</v>
      </c>
      <c r="F3803" s="102"/>
      <c r="G3803" s="102">
        <v>8</v>
      </c>
      <c r="H3803" s="102">
        <v>1</v>
      </c>
      <c r="I3803" s="98">
        <v>33</v>
      </c>
      <c r="J3803" s="102" t="s">
        <v>38</v>
      </c>
      <c r="K3803" s="94">
        <f>((G3803*400)+(H3803*100))+I3803</f>
        <v>3333</v>
      </c>
      <c r="L3803" s="94">
        <v>255</v>
      </c>
      <c r="M3803" s="94">
        <f>K3803*L3803</f>
        <v>849915</v>
      </c>
      <c r="N3803" s="102"/>
      <c r="O3803" s="111"/>
      <c r="P3803" s="96"/>
      <c r="Q3803" s="111"/>
      <c r="R3803" s="111"/>
      <c r="S3803" s="97"/>
      <c r="T3803" s="102"/>
      <c r="U3803" s="102"/>
      <c r="V3803" s="102"/>
      <c r="W3803" s="94"/>
      <c r="X3803" s="98"/>
      <c r="Y3803" s="94"/>
      <c r="Z3803" s="94"/>
      <c r="AA3803" s="89"/>
      <c r="AB3803" s="89"/>
      <c r="AC3803" s="94"/>
      <c r="AD3803" s="94">
        <f>IF(AND(AC3803="",M3803=""),0,IF((AC3803=""),M3803,IF((M3803=""),AC3803,AC3803+M3803)))</f>
        <v>849915</v>
      </c>
      <c r="AE3803" s="94">
        <f t="shared" si="368"/>
        <v>849915</v>
      </c>
      <c r="AF3803" s="94">
        <v>0</v>
      </c>
      <c r="AG3803" s="94">
        <f t="shared" si="369"/>
        <v>849915</v>
      </c>
      <c r="AH3803" s="94">
        <v>0.01</v>
      </c>
    </row>
    <row r="3804" spans="1:34" s="99" customFormat="1" x14ac:dyDescent="0.55000000000000004">
      <c r="A3804" s="107"/>
      <c r="B3804" s="102">
        <v>1621</v>
      </c>
      <c r="C3804" s="102">
        <v>5285</v>
      </c>
      <c r="D3804" s="90" t="s">
        <v>5315</v>
      </c>
      <c r="E3804" s="102" t="s">
        <v>34</v>
      </c>
      <c r="F3804" s="102">
        <v>605</v>
      </c>
      <c r="G3804" s="102">
        <v>0</v>
      </c>
      <c r="H3804" s="102">
        <v>0</v>
      </c>
      <c r="I3804" s="98">
        <v>64</v>
      </c>
      <c r="J3804" s="102" t="s">
        <v>62</v>
      </c>
      <c r="K3804" s="94">
        <f>((G3804*400)+(H3804*100))+I3804</f>
        <v>64</v>
      </c>
      <c r="L3804" s="94">
        <v>25000</v>
      </c>
      <c r="M3804" s="94">
        <f>K3804*L3804</f>
        <v>1600000</v>
      </c>
      <c r="N3804" s="102">
        <v>1</v>
      </c>
      <c r="O3804" s="111" t="s">
        <v>2377</v>
      </c>
      <c r="P3804" s="96">
        <v>3570800001621</v>
      </c>
      <c r="Q3804" s="111" t="s">
        <v>2378</v>
      </c>
      <c r="R3804" s="111" t="s">
        <v>5316</v>
      </c>
      <c r="S3804" s="97" t="s">
        <v>5317</v>
      </c>
      <c r="T3804" s="102" t="s">
        <v>44</v>
      </c>
      <c r="U3804" s="102" t="s">
        <v>45</v>
      </c>
      <c r="V3804" s="102" t="s">
        <v>75</v>
      </c>
      <c r="W3804" s="94">
        <v>280</v>
      </c>
      <c r="X3804" s="98">
        <v>33.340000000000003</v>
      </c>
      <c r="Y3804" s="94">
        <v>7150</v>
      </c>
      <c r="Z3804" s="94">
        <f t="shared" ref="Z3804:Z3822" si="370">W3804*Y3804</f>
        <v>2002000</v>
      </c>
      <c r="AA3804" s="89">
        <v>12</v>
      </c>
      <c r="AB3804" s="89">
        <v>14</v>
      </c>
      <c r="AC3804" s="94">
        <f t="shared" ref="AC3804:AC3817" si="371">(Z3804*(100-AB3804))/100</f>
        <v>1721720</v>
      </c>
      <c r="AD3804" s="94">
        <f>IF(AND(AC3804="",M3804=""),0,IF((AC3804=""),M3804, IF( (M3804=""),AC3804,SUM(AC3804:AC3806)+M3804)))</f>
        <v>6765160</v>
      </c>
      <c r="AE3804" s="94">
        <f t="shared" si="368"/>
        <v>2255504.344</v>
      </c>
      <c r="AF3804" s="94">
        <v>0</v>
      </c>
      <c r="AG3804" s="94">
        <f t="shared" si="369"/>
        <v>2255504.344</v>
      </c>
      <c r="AH3804" s="94">
        <v>0.3</v>
      </c>
    </row>
    <row r="3805" spans="1:34" s="99" customFormat="1" x14ac:dyDescent="0.55000000000000004">
      <c r="A3805" s="107"/>
      <c r="B3805" s="102"/>
      <c r="C3805" s="102"/>
      <c r="D3805" s="90"/>
      <c r="E3805" s="102"/>
      <c r="F3805" s="102"/>
      <c r="G3805" s="102"/>
      <c r="H3805" s="102"/>
      <c r="I3805" s="98"/>
      <c r="J3805" s="102"/>
      <c r="K3805" s="94"/>
      <c r="L3805" s="94"/>
      <c r="M3805" s="94"/>
      <c r="N3805" s="102"/>
      <c r="O3805" s="111"/>
      <c r="P3805" s="96"/>
      <c r="Q3805" s="111"/>
      <c r="R3805" s="111"/>
      <c r="S3805" s="97"/>
      <c r="T3805" s="102" t="s">
        <v>44</v>
      </c>
      <c r="U3805" s="102"/>
      <c r="V3805" s="102" t="s">
        <v>75</v>
      </c>
      <c r="W3805" s="94">
        <v>280</v>
      </c>
      <c r="X3805" s="98">
        <v>33.33</v>
      </c>
      <c r="Y3805" s="94">
        <v>7150</v>
      </c>
      <c r="Z3805" s="94">
        <f t="shared" si="370"/>
        <v>2002000</v>
      </c>
      <c r="AA3805" s="89">
        <v>12</v>
      </c>
      <c r="AB3805" s="89">
        <v>14</v>
      </c>
      <c r="AC3805" s="94">
        <f t="shared" si="371"/>
        <v>1721720</v>
      </c>
      <c r="AD3805" s="94">
        <f>IF(AND(AC3805="",M3804=""),0,IF((AC3805=""),M3804, IF( (M3804=""),AC3805,SUM(AC3804:AC3806)+M3804)))</f>
        <v>6765160</v>
      </c>
      <c r="AE3805" s="94">
        <f t="shared" si="368"/>
        <v>2254827.8279999997</v>
      </c>
      <c r="AF3805" s="94">
        <v>0</v>
      </c>
      <c r="AG3805" s="94">
        <f t="shared" si="369"/>
        <v>2254827.8279999997</v>
      </c>
      <c r="AH3805" s="94">
        <v>0.3</v>
      </c>
    </row>
    <row r="3806" spans="1:34" s="99" customFormat="1" x14ac:dyDescent="0.55000000000000004">
      <c r="A3806" s="107"/>
      <c r="B3806" s="102"/>
      <c r="C3806" s="102"/>
      <c r="D3806" s="90"/>
      <c r="E3806" s="102"/>
      <c r="F3806" s="102"/>
      <c r="G3806" s="102"/>
      <c r="H3806" s="102"/>
      <c r="I3806" s="98"/>
      <c r="J3806" s="102"/>
      <c r="K3806" s="94"/>
      <c r="L3806" s="94"/>
      <c r="M3806" s="94"/>
      <c r="N3806" s="102"/>
      <c r="O3806" s="111"/>
      <c r="P3806" s="96"/>
      <c r="Q3806" s="111"/>
      <c r="R3806" s="111"/>
      <c r="S3806" s="97"/>
      <c r="T3806" s="102" t="s">
        <v>44</v>
      </c>
      <c r="U3806" s="102"/>
      <c r="V3806" s="102" t="s">
        <v>75</v>
      </c>
      <c r="W3806" s="94">
        <v>280</v>
      </c>
      <c r="X3806" s="98">
        <v>33.33</v>
      </c>
      <c r="Y3806" s="94">
        <v>7150</v>
      </c>
      <c r="Z3806" s="94">
        <f t="shared" si="370"/>
        <v>2002000</v>
      </c>
      <c r="AA3806" s="89">
        <v>12</v>
      </c>
      <c r="AB3806" s="89">
        <v>14</v>
      </c>
      <c r="AC3806" s="94">
        <f t="shared" si="371"/>
        <v>1721720</v>
      </c>
      <c r="AD3806" s="94">
        <f>IF(AND(AC3806="",M3804=""),0,IF((AC3806=""),M3804, IF( (M3804=""),AC3806,SUM(AC3804:AC3806)+M3804)))</f>
        <v>6765160</v>
      </c>
      <c r="AE3806" s="94">
        <f t="shared" si="368"/>
        <v>2254827.8279999997</v>
      </c>
      <c r="AF3806" s="94">
        <v>0</v>
      </c>
      <c r="AG3806" s="94">
        <f t="shared" si="369"/>
        <v>2254827.8279999997</v>
      </c>
      <c r="AH3806" s="94">
        <v>0.3</v>
      </c>
    </row>
    <row r="3807" spans="1:34" s="99" customFormat="1" x14ac:dyDescent="0.55000000000000004">
      <c r="A3807" s="107"/>
      <c r="B3807" s="102">
        <v>1622</v>
      </c>
      <c r="C3807" s="102">
        <v>5286</v>
      </c>
      <c r="D3807" s="90" t="s">
        <v>5318</v>
      </c>
      <c r="E3807" s="102" t="s">
        <v>34</v>
      </c>
      <c r="F3807" s="102">
        <v>3465</v>
      </c>
      <c r="G3807" s="102">
        <v>0</v>
      </c>
      <c r="H3807" s="102">
        <v>0</v>
      </c>
      <c r="I3807" s="98">
        <v>15</v>
      </c>
      <c r="J3807" s="102" t="s">
        <v>62</v>
      </c>
      <c r="K3807" s="94">
        <f>((G3807*400)+(H3807*100))+I3807</f>
        <v>15</v>
      </c>
      <c r="L3807" s="94">
        <v>25000</v>
      </c>
      <c r="M3807" s="94">
        <f>K3807*L3807</f>
        <v>375000</v>
      </c>
      <c r="N3807" s="102">
        <v>1</v>
      </c>
      <c r="O3807" s="111" t="s">
        <v>2377</v>
      </c>
      <c r="P3807" s="96">
        <v>3570800001621</v>
      </c>
      <c r="Q3807" s="111" t="s">
        <v>2378</v>
      </c>
      <c r="R3807" s="111" t="s">
        <v>5316</v>
      </c>
      <c r="S3807" s="97" t="s">
        <v>5319</v>
      </c>
      <c r="T3807" s="102" t="s">
        <v>44</v>
      </c>
      <c r="U3807" s="102" t="s">
        <v>45</v>
      </c>
      <c r="V3807" s="102" t="s">
        <v>75</v>
      </c>
      <c r="W3807" s="94">
        <v>32</v>
      </c>
      <c r="X3807" s="98">
        <v>33.340000000000003</v>
      </c>
      <c r="Y3807" s="94">
        <v>7150</v>
      </c>
      <c r="Z3807" s="94">
        <f t="shared" si="370"/>
        <v>228800</v>
      </c>
      <c r="AA3807" s="89">
        <v>12</v>
      </c>
      <c r="AB3807" s="89">
        <v>14</v>
      </c>
      <c r="AC3807" s="94">
        <f t="shared" si="371"/>
        <v>196768</v>
      </c>
      <c r="AD3807" s="94">
        <f>IF(AND(AC3807="",M3807=""),0,IF((AC3807=""),M3807, IF( (M3807=""),AC3807,SUM(AC3807:AC3809)+M3807)))</f>
        <v>965304</v>
      </c>
      <c r="AE3807" s="94">
        <f t="shared" si="368"/>
        <v>321832.35360000003</v>
      </c>
      <c r="AF3807" s="94">
        <v>0</v>
      </c>
      <c r="AG3807" s="94">
        <f t="shared" si="369"/>
        <v>321832.35360000003</v>
      </c>
      <c r="AH3807" s="94">
        <v>0.3</v>
      </c>
    </row>
    <row r="3808" spans="1:34" s="99" customFormat="1" x14ac:dyDescent="0.55000000000000004">
      <c r="A3808" s="107"/>
      <c r="B3808" s="102"/>
      <c r="C3808" s="102"/>
      <c r="D3808" s="90"/>
      <c r="E3808" s="102"/>
      <c r="F3808" s="102"/>
      <c r="G3808" s="102"/>
      <c r="H3808" s="102"/>
      <c r="I3808" s="98"/>
      <c r="J3808" s="102"/>
      <c r="K3808" s="94"/>
      <c r="L3808" s="94"/>
      <c r="M3808" s="94"/>
      <c r="N3808" s="102"/>
      <c r="O3808" s="111"/>
      <c r="P3808" s="96"/>
      <c r="Q3808" s="111"/>
      <c r="R3808" s="111"/>
      <c r="S3808" s="97"/>
      <c r="T3808" s="102" t="s">
        <v>44</v>
      </c>
      <c r="U3808" s="102"/>
      <c r="V3808" s="102" t="s">
        <v>75</v>
      </c>
      <c r="W3808" s="94">
        <v>32</v>
      </c>
      <c r="X3808" s="98">
        <v>33.33</v>
      </c>
      <c r="Y3808" s="94">
        <v>7150</v>
      </c>
      <c r="Z3808" s="94">
        <f t="shared" si="370"/>
        <v>228800</v>
      </c>
      <c r="AA3808" s="89">
        <v>12</v>
      </c>
      <c r="AB3808" s="89">
        <v>14</v>
      </c>
      <c r="AC3808" s="94">
        <f t="shared" si="371"/>
        <v>196768</v>
      </c>
      <c r="AD3808" s="94">
        <f>IF(AND(AC3808="",M3807=""),0,IF((AC3808=""),M3807, IF( (M3807=""),AC3808,SUM(AC3807:AC3809)+M3807)))</f>
        <v>965304</v>
      </c>
      <c r="AE3808" s="94">
        <f t="shared" si="368"/>
        <v>321735.82319999998</v>
      </c>
      <c r="AF3808" s="94">
        <v>0</v>
      </c>
      <c r="AG3808" s="94">
        <f t="shared" si="369"/>
        <v>321735.82319999998</v>
      </c>
      <c r="AH3808" s="94">
        <v>0.3</v>
      </c>
    </row>
    <row r="3809" spans="1:34" s="99" customFormat="1" x14ac:dyDescent="0.55000000000000004">
      <c r="A3809" s="107"/>
      <c r="B3809" s="102"/>
      <c r="C3809" s="102"/>
      <c r="D3809" s="90"/>
      <c r="E3809" s="102"/>
      <c r="F3809" s="102"/>
      <c r="G3809" s="102"/>
      <c r="H3809" s="102"/>
      <c r="I3809" s="98"/>
      <c r="J3809" s="102"/>
      <c r="K3809" s="94"/>
      <c r="L3809" s="94"/>
      <c r="M3809" s="94"/>
      <c r="N3809" s="102"/>
      <c r="O3809" s="111"/>
      <c r="P3809" s="96"/>
      <c r="Q3809" s="111"/>
      <c r="R3809" s="111"/>
      <c r="S3809" s="97"/>
      <c r="T3809" s="102" t="s">
        <v>44</v>
      </c>
      <c r="U3809" s="102"/>
      <c r="V3809" s="102" t="s">
        <v>75</v>
      </c>
      <c r="W3809" s="94">
        <v>32</v>
      </c>
      <c r="X3809" s="98">
        <v>33.33</v>
      </c>
      <c r="Y3809" s="94">
        <v>7150</v>
      </c>
      <c r="Z3809" s="94">
        <f t="shared" si="370"/>
        <v>228800</v>
      </c>
      <c r="AA3809" s="89">
        <v>12</v>
      </c>
      <c r="AB3809" s="89">
        <v>14</v>
      </c>
      <c r="AC3809" s="94">
        <f t="shared" si="371"/>
        <v>196768</v>
      </c>
      <c r="AD3809" s="94">
        <f>IF(AND(AC3809="",M3807=""),0,IF((AC3809=""),M3807, IF( (M3807=""),AC3809,SUM(AC3807:AC3809)+M3807)))</f>
        <v>965304</v>
      </c>
      <c r="AE3809" s="94">
        <f t="shared" si="368"/>
        <v>321735.82319999998</v>
      </c>
      <c r="AF3809" s="94">
        <v>0</v>
      </c>
      <c r="AG3809" s="94">
        <f t="shared" si="369"/>
        <v>321735.82319999998</v>
      </c>
      <c r="AH3809" s="94">
        <v>0.3</v>
      </c>
    </row>
    <row r="3810" spans="1:34" s="99" customFormat="1" x14ac:dyDescent="0.55000000000000004">
      <c r="A3810" s="107"/>
      <c r="B3810" s="102">
        <v>1623</v>
      </c>
      <c r="C3810" s="102">
        <v>5340</v>
      </c>
      <c r="D3810" s="90" t="s">
        <v>5320</v>
      </c>
      <c r="E3810" s="102" t="s">
        <v>34</v>
      </c>
      <c r="F3810" s="102">
        <v>15273</v>
      </c>
      <c r="G3810" s="102">
        <v>3</v>
      </c>
      <c r="H3810" s="102">
        <v>1</v>
      </c>
      <c r="I3810" s="98">
        <v>4</v>
      </c>
      <c r="J3810" s="102" t="s">
        <v>62</v>
      </c>
      <c r="K3810" s="94">
        <f>((G3810*400)+(H3810*100))+I3810</f>
        <v>1304</v>
      </c>
      <c r="L3810" s="94">
        <v>925</v>
      </c>
      <c r="M3810" s="94">
        <f>K3810*L3810</f>
        <v>1206200</v>
      </c>
      <c r="N3810" s="102">
        <v>1</v>
      </c>
      <c r="O3810" s="111" t="s">
        <v>5312</v>
      </c>
      <c r="P3810" s="96">
        <v>3570800004124</v>
      </c>
      <c r="Q3810" s="111" t="s">
        <v>5313</v>
      </c>
      <c r="R3810" s="111" t="s">
        <v>5321</v>
      </c>
      <c r="S3810" s="97"/>
      <c r="T3810" s="102" t="s">
        <v>44</v>
      </c>
      <c r="U3810" s="102" t="s">
        <v>45</v>
      </c>
      <c r="V3810" s="102" t="s">
        <v>46</v>
      </c>
      <c r="W3810" s="94">
        <v>520.79999999999995</v>
      </c>
      <c r="X3810" s="98">
        <v>19.52</v>
      </c>
      <c r="Y3810" s="94">
        <v>7150</v>
      </c>
      <c r="Z3810" s="94">
        <f t="shared" si="370"/>
        <v>3723719.9999999995</v>
      </c>
      <c r="AA3810" s="89">
        <v>16</v>
      </c>
      <c r="AB3810" s="89">
        <v>22</v>
      </c>
      <c r="AC3810" s="94">
        <f t="shared" si="371"/>
        <v>2904501.5999999996</v>
      </c>
      <c r="AD3810" s="94">
        <f>IF(AND(AC3810="",M3810=""),0,IF((AC3810=""),M3810, IF( (M3810=""),AC3810,SUM(AC3810:AC3822)+M3810)))</f>
        <v>13783672.1</v>
      </c>
      <c r="AE3810" s="94">
        <f t="shared" si="368"/>
        <v>2690572.7939199996</v>
      </c>
      <c r="AF3810" s="94">
        <v>0</v>
      </c>
      <c r="AG3810" s="94">
        <f t="shared" si="369"/>
        <v>2690572.7939199996</v>
      </c>
      <c r="AH3810" s="94">
        <v>0.02</v>
      </c>
    </row>
    <row r="3811" spans="1:34" s="99" customFormat="1" x14ac:dyDescent="0.55000000000000004">
      <c r="A3811" s="107"/>
      <c r="B3811" s="102"/>
      <c r="C3811" s="102"/>
      <c r="D3811" s="90"/>
      <c r="E3811" s="102"/>
      <c r="F3811" s="102"/>
      <c r="G3811" s="102"/>
      <c r="H3811" s="102"/>
      <c r="I3811" s="98"/>
      <c r="J3811" s="102"/>
      <c r="K3811" s="94"/>
      <c r="L3811" s="94"/>
      <c r="M3811" s="94"/>
      <c r="N3811" s="102">
        <v>2</v>
      </c>
      <c r="O3811" s="111" t="s">
        <v>5312</v>
      </c>
      <c r="P3811" s="96">
        <v>3570800004124</v>
      </c>
      <c r="Q3811" s="111" t="s">
        <v>5313</v>
      </c>
      <c r="R3811" s="111" t="s">
        <v>5321</v>
      </c>
      <c r="S3811" s="97"/>
      <c r="T3811" s="102" t="s">
        <v>73</v>
      </c>
      <c r="U3811" s="102" t="s">
        <v>227</v>
      </c>
      <c r="V3811" s="102" t="s">
        <v>46</v>
      </c>
      <c r="W3811" s="94">
        <v>32</v>
      </c>
      <c r="X3811" s="98">
        <v>1.2</v>
      </c>
      <c r="Y3811" s="94">
        <v>6600</v>
      </c>
      <c r="Z3811" s="94">
        <f t="shared" si="370"/>
        <v>211200</v>
      </c>
      <c r="AA3811" s="89">
        <v>22</v>
      </c>
      <c r="AB3811" s="89">
        <v>34</v>
      </c>
      <c r="AC3811" s="94">
        <f t="shared" si="371"/>
        <v>139392</v>
      </c>
      <c r="AD3811" s="94">
        <f>IF(AND(AC3811="",M3810=""),0,IF((AC3811=""),M3810, IF( (M3810=""),AC3811,SUM(AC3810:AC3822)+M3810)))</f>
        <v>13783672.1</v>
      </c>
      <c r="AE3811" s="94">
        <f t="shared" si="368"/>
        <v>165404.06520000001</v>
      </c>
      <c r="AF3811" s="94">
        <v>0</v>
      </c>
      <c r="AG3811" s="94">
        <f t="shared" si="369"/>
        <v>165404.06520000001</v>
      </c>
      <c r="AH3811" s="94">
        <v>0.02</v>
      </c>
    </row>
    <row r="3812" spans="1:34" s="99" customFormat="1" x14ac:dyDescent="0.55000000000000004">
      <c r="A3812" s="107"/>
      <c r="B3812" s="102"/>
      <c r="C3812" s="102"/>
      <c r="D3812" s="90"/>
      <c r="E3812" s="102"/>
      <c r="F3812" s="102"/>
      <c r="G3812" s="102"/>
      <c r="H3812" s="102"/>
      <c r="I3812" s="98"/>
      <c r="J3812" s="102"/>
      <c r="K3812" s="94"/>
      <c r="L3812" s="94"/>
      <c r="M3812" s="94"/>
      <c r="N3812" s="102">
        <v>3</v>
      </c>
      <c r="O3812" s="111" t="s">
        <v>5312</v>
      </c>
      <c r="P3812" s="96">
        <v>3570800004124</v>
      </c>
      <c r="Q3812" s="111" t="s">
        <v>5313</v>
      </c>
      <c r="R3812" s="111" t="s">
        <v>5321</v>
      </c>
      <c r="S3812" s="97" t="s">
        <v>5322</v>
      </c>
      <c r="T3812" s="102" t="s">
        <v>51</v>
      </c>
      <c r="U3812" s="102" t="s">
        <v>227</v>
      </c>
      <c r="V3812" s="102" t="s">
        <v>46</v>
      </c>
      <c r="W3812" s="94">
        <v>27.3</v>
      </c>
      <c r="X3812" s="98">
        <v>1.02</v>
      </c>
      <c r="Y3812" s="94">
        <v>6750</v>
      </c>
      <c r="Z3812" s="94">
        <f t="shared" si="370"/>
        <v>184275</v>
      </c>
      <c r="AA3812" s="89">
        <v>12</v>
      </c>
      <c r="AB3812" s="89">
        <v>14</v>
      </c>
      <c r="AC3812" s="94">
        <f t="shared" si="371"/>
        <v>158476.5</v>
      </c>
      <c r="AD3812" s="94">
        <f>IF(AND(AC3812="",M3810=""),0,IF((AC3812=""),M3810, IF( (M3810=""),AC3812,SUM(AC3810:AC3822)+M3810)))</f>
        <v>13783672.1</v>
      </c>
      <c r="AE3812" s="94">
        <f t="shared" si="368"/>
        <v>140593.45542000001</v>
      </c>
      <c r="AF3812" s="94">
        <v>0</v>
      </c>
      <c r="AG3812" s="94">
        <f t="shared" si="369"/>
        <v>140593.45542000001</v>
      </c>
      <c r="AH3812" s="94">
        <v>0.02</v>
      </c>
    </row>
    <row r="3813" spans="1:34" s="99" customFormat="1" x14ac:dyDescent="0.55000000000000004">
      <c r="A3813" s="107"/>
      <c r="B3813" s="102"/>
      <c r="C3813" s="102"/>
      <c r="D3813" s="90"/>
      <c r="E3813" s="102"/>
      <c r="F3813" s="102"/>
      <c r="G3813" s="102"/>
      <c r="H3813" s="102"/>
      <c r="I3813" s="98"/>
      <c r="J3813" s="102"/>
      <c r="K3813" s="94"/>
      <c r="L3813" s="94"/>
      <c r="M3813" s="94"/>
      <c r="N3813" s="102">
        <v>4</v>
      </c>
      <c r="O3813" s="111" t="s">
        <v>5312</v>
      </c>
      <c r="P3813" s="96">
        <v>3570800004124</v>
      </c>
      <c r="Q3813" s="111" t="s">
        <v>5313</v>
      </c>
      <c r="R3813" s="111" t="s">
        <v>5321</v>
      </c>
      <c r="S3813" s="97" t="s">
        <v>5323</v>
      </c>
      <c r="T3813" s="102" t="s">
        <v>73</v>
      </c>
      <c r="U3813" s="102" t="s">
        <v>45</v>
      </c>
      <c r="V3813" s="102" t="s">
        <v>46</v>
      </c>
      <c r="W3813" s="94">
        <v>256</v>
      </c>
      <c r="X3813" s="98">
        <v>9.59</v>
      </c>
      <c r="Y3813" s="94">
        <v>6600</v>
      </c>
      <c r="Z3813" s="94">
        <f t="shared" si="370"/>
        <v>1689600</v>
      </c>
      <c r="AA3813" s="89">
        <v>22</v>
      </c>
      <c r="AB3813" s="89">
        <v>34</v>
      </c>
      <c r="AC3813" s="94">
        <f t="shared" si="371"/>
        <v>1115136</v>
      </c>
      <c r="AD3813" s="94">
        <f>IF(AND(AC3813="",M3810=""),0,IF((AC3813=""),M3810, IF( (M3810=""),AC3813,SUM(AC3810:AC3822)+M3810)))</f>
        <v>13783672.1</v>
      </c>
      <c r="AE3813" s="94">
        <f t="shared" si="368"/>
        <v>1321854.15439</v>
      </c>
      <c r="AF3813" s="94">
        <v>0</v>
      </c>
      <c r="AG3813" s="94">
        <f t="shared" si="369"/>
        <v>1321854.15439</v>
      </c>
      <c r="AH3813" s="94">
        <v>0.02</v>
      </c>
    </row>
    <row r="3814" spans="1:34" s="99" customFormat="1" x14ac:dyDescent="0.55000000000000004">
      <c r="A3814" s="107"/>
      <c r="B3814" s="102"/>
      <c r="C3814" s="102"/>
      <c r="D3814" s="90"/>
      <c r="E3814" s="102"/>
      <c r="F3814" s="102"/>
      <c r="G3814" s="102"/>
      <c r="H3814" s="102"/>
      <c r="I3814" s="98"/>
      <c r="J3814" s="102"/>
      <c r="K3814" s="94"/>
      <c r="L3814" s="94"/>
      <c r="M3814" s="94"/>
      <c r="N3814" s="102">
        <v>5</v>
      </c>
      <c r="O3814" s="111" t="s">
        <v>5312</v>
      </c>
      <c r="P3814" s="96">
        <v>3570800004124</v>
      </c>
      <c r="Q3814" s="111" t="s">
        <v>5313</v>
      </c>
      <c r="R3814" s="111" t="s">
        <v>5321</v>
      </c>
      <c r="S3814" s="97" t="s">
        <v>5324</v>
      </c>
      <c r="T3814" s="102" t="s">
        <v>73</v>
      </c>
      <c r="U3814" s="102" t="s">
        <v>227</v>
      </c>
      <c r="V3814" s="102" t="s">
        <v>46</v>
      </c>
      <c r="W3814" s="94">
        <v>66</v>
      </c>
      <c r="X3814" s="98">
        <v>2.4700000000000002</v>
      </c>
      <c r="Y3814" s="94">
        <v>6600</v>
      </c>
      <c r="Z3814" s="94">
        <f t="shared" si="370"/>
        <v>435600</v>
      </c>
      <c r="AA3814" s="89">
        <v>12</v>
      </c>
      <c r="AB3814" s="89">
        <v>14</v>
      </c>
      <c r="AC3814" s="94">
        <f t="shared" si="371"/>
        <v>374616</v>
      </c>
      <c r="AD3814" s="94">
        <f>IF(AND(AC3814="",M3810=""),0,IF((AC3814=""),M3810, IF( (M3810=""),AC3814,SUM(AC3810:AC3822)+M3810)))</f>
        <v>13783672.1</v>
      </c>
      <c r="AE3814" s="94">
        <f t="shared" si="368"/>
        <v>340456.70087000006</v>
      </c>
      <c r="AF3814" s="94">
        <v>0</v>
      </c>
      <c r="AG3814" s="94">
        <f t="shared" si="369"/>
        <v>340456.70087000006</v>
      </c>
      <c r="AH3814" s="94">
        <v>0.02</v>
      </c>
    </row>
    <row r="3815" spans="1:34" s="99" customFormat="1" x14ac:dyDescent="0.55000000000000004">
      <c r="A3815" s="107"/>
      <c r="B3815" s="102"/>
      <c r="C3815" s="102"/>
      <c r="D3815" s="90"/>
      <c r="E3815" s="102"/>
      <c r="F3815" s="102"/>
      <c r="G3815" s="102"/>
      <c r="H3815" s="102"/>
      <c r="I3815" s="98"/>
      <c r="J3815" s="102"/>
      <c r="K3815" s="94"/>
      <c r="L3815" s="94"/>
      <c r="M3815" s="94"/>
      <c r="N3815" s="102">
        <v>6</v>
      </c>
      <c r="O3815" s="111" t="s">
        <v>5312</v>
      </c>
      <c r="P3815" s="96">
        <v>3570800004124</v>
      </c>
      <c r="Q3815" s="111" t="s">
        <v>5313</v>
      </c>
      <c r="R3815" s="111" t="s">
        <v>5321</v>
      </c>
      <c r="S3815" s="97" t="s">
        <v>5325</v>
      </c>
      <c r="T3815" s="102" t="s">
        <v>73</v>
      </c>
      <c r="U3815" s="102" t="s">
        <v>227</v>
      </c>
      <c r="V3815" s="102" t="s">
        <v>46</v>
      </c>
      <c r="W3815" s="94">
        <v>132</v>
      </c>
      <c r="X3815" s="98">
        <v>4.95</v>
      </c>
      <c r="Y3815" s="94">
        <v>6600</v>
      </c>
      <c r="Z3815" s="94">
        <f t="shared" si="370"/>
        <v>871200</v>
      </c>
      <c r="AA3815" s="89">
        <v>14</v>
      </c>
      <c r="AB3815" s="89">
        <v>18</v>
      </c>
      <c r="AC3815" s="94">
        <f t="shared" si="371"/>
        <v>714384</v>
      </c>
      <c r="AD3815" s="94">
        <f>IF(AND(AC3815="",M3810=""),0,IF((AC3815=""),M3810, IF( (M3810=""),AC3815,SUM(AC3810:AC3822)+M3810)))</f>
        <v>13783672.1</v>
      </c>
      <c r="AE3815" s="94">
        <f t="shared" si="368"/>
        <v>682291.76895000006</v>
      </c>
      <c r="AF3815" s="94">
        <v>0</v>
      </c>
      <c r="AG3815" s="94">
        <f t="shared" si="369"/>
        <v>682291.76895000006</v>
      </c>
      <c r="AH3815" s="94">
        <v>0.02</v>
      </c>
    </row>
    <row r="3816" spans="1:34" s="99" customFormat="1" x14ac:dyDescent="0.55000000000000004">
      <c r="A3816" s="107"/>
      <c r="B3816" s="102"/>
      <c r="C3816" s="102"/>
      <c r="D3816" s="90"/>
      <c r="E3816" s="102"/>
      <c r="F3816" s="102"/>
      <c r="G3816" s="102"/>
      <c r="H3816" s="102"/>
      <c r="I3816" s="98"/>
      <c r="J3816" s="102"/>
      <c r="K3816" s="94"/>
      <c r="L3816" s="94"/>
      <c r="M3816" s="94"/>
      <c r="N3816" s="102">
        <v>7</v>
      </c>
      <c r="O3816" s="111" t="s">
        <v>5312</v>
      </c>
      <c r="P3816" s="96">
        <v>3570800004124</v>
      </c>
      <c r="Q3816" s="111" t="s">
        <v>5313</v>
      </c>
      <c r="R3816" s="111" t="s">
        <v>5321</v>
      </c>
      <c r="S3816" s="97" t="s">
        <v>5326</v>
      </c>
      <c r="T3816" s="102" t="s">
        <v>73</v>
      </c>
      <c r="U3816" s="102" t="s">
        <v>45</v>
      </c>
      <c r="V3816" s="102" t="s">
        <v>46</v>
      </c>
      <c r="W3816" s="94">
        <v>528</v>
      </c>
      <c r="X3816" s="98">
        <v>19.79</v>
      </c>
      <c r="Y3816" s="94">
        <v>6600</v>
      </c>
      <c r="Z3816" s="94">
        <f t="shared" si="370"/>
        <v>3484800</v>
      </c>
      <c r="AA3816" s="89">
        <v>22</v>
      </c>
      <c r="AB3816" s="89">
        <v>34</v>
      </c>
      <c r="AC3816" s="94">
        <f t="shared" si="371"/>
        <v>2299968</v>
      </c>
      <c r="AD3816" s="94">
        <f>IF(AND(AC3816="",M3810=""),0,IF((AC3816=""),M3810, IF( (M3810=""),AC3816,SUM(AC3810:AC3822)+M3810)))</f>
        <v>13783672.1</v>
      </c>
      <c r="AE3816" s="94">
        <f t="shared" si="368"/>
        <v>2727788.7085899999</v>
      </c>
      <c r="AF3816" s="94">
        <v>0</v>
      </c>
      <c r="AG3816" s="94">
        <f t="shared" si="369"/>
        <v>2727788.7085899999</v>
      </c>
      <c r="AH3816" s="94">
        <v>0.02</v>
      </c>
    </row>
    <row r="3817" spans="1:34" s="99" customFormat="1" x14ac:dyDescent="0.55000000000000004">
      <c r="A3817" s="107"/>
      <c r="B3817" s="102"/>
      <c r="C3817" s="102"/>
      <c r="D3817" s="90"/>
      <c r="E3817" s="102"/>
      <c r="F3817" s="102"/>
      <c r="G3817" s="102"/>
      <c r="H3817" s="102"/>
      <c r="I3817" s="98"/>
      <c r="J3817" s="102"/>
      <c r="K3817" s="94"/>
      <c r="L3817" s="94"/>
      <c r="M3817" s="94"/>
      <c r="N3817" s="102">
        <v>8</v>
      </c>
      <c r="O3817" s="111" t="s">
        <v>5312</v>
      </c>
      <c r="P3817" s="96">
        <v>3570800004124</v>
      </c>
      <c r="Q3817" s="111" t="s">
        <v>5313</v>
      </c>
      <c r="R3817" s="111" t="s">
        <v>5321</v>
      </c>
      <c r="S3817" s="97" t="s">
        <v>5327</v>
      </c>
      <c r="T3817" s="102" t="s">
        <v>51</v>
      </c>
      <c r="U3817" s="102" t="s">
        <v>45</v>
      </c>
      <c r="V3817" s="102" t="s">
        <v>46</v>
      </c>
      <c r="W3817" s="94">
        <v>18</v>
      </c>
      <c r="X3817" s="98">
        <v>0.67</v>
      </c>
      <c r="Y3817" s="94">
        <v>6750</v>
      </c>
      <c r="Z3817" s="94">
        <f t="shared" si="370"/>
        <v>121500</v>
      </c>
      <c r="AA3817" s="89">
        <v>22</v>
      </c>
      <c r="AB3817" s="89">
        <v>34</v>
      </c>
      <c r="AC3817" s="94">
        <f t="shared" si="371"/>
        <v>80190</v>
      </c>
      <c r="AD3817" s="94">
        <f>IF(AND(AC3817="",M3810=""),0,IF((AC3817=""),M3810, IF( (M3810=""),AC3817,SUM(AC3810:AC3822)+M3810)))</f>
        <v>13783672.1</v>
      </c>
      <c r="AE3817" s="94">
        <f t="shared" si="368"/>
        <v>92350.603069999997</v>
      </c>
      <c r="AF3817" s="94">
        <v>0</v>
      </c>
      <c r="AG3817" s="94">
        <f t="shared" si="369"/>
        <v>92350.603069999997</v>
      </c>
      <c r="AH3817" s="94">
        <v>0.02</v>
      </c>
    </row>
    <row r="3818" spans="1:34" s="99" customFormat="1" x14ac:dyDescent="0.55000000000000004">
      <c r="A3818" s="107"/>
      <c r="B3818" s="102"/>
      <c r="C3818" s="102"/>
      <c r="D3818" s="90"/>
      <c r="E3818" s="102"/>
      <c r="F3818" s="102"/>
      <c r="G3818" s="102"/>
      <c r="H3818" s="102"/>
      <c r="I3818" s="98"/>
      <c r="J3818" s="102"/>
      <c r="K3818" s="94"/>
      <c r="L3818" s="94"/>
      <c r="M3818" s="94"/>
      <c r="N3818" s="102">
        <v>9</v>
      </c>
      <c r="O3818" s="111" t="s">
        <v>5312</v>
      </c>
      <c r="P3818" s="96">
        <v>3570800004124</v>
      </c>
      <c r="Q3818" s="111" t="s">
        <v>5313</v>
      </c>
      <c r="R3818" s="111" t="s">
        <v>5321</v>
      </c>
      <c r="S3818" s="97" t="s">
        <v>5328</v>
      </c>
      <c r="T3818" s="102" t="s">
        <v>51</v>
      </c>
      <c r="U3818" s="102" t="s">
        <v>45</v>
      </c>
      <c r="V3818" s="102" t="s">
        <v>46</v>
      </c>
      <c r="W3818" s="94">
        <v>480</v>
      </c>
      <c r="X3818" s="98">
        <v>17.989999999999998</v>
      </c>
      <c r="Y3818" s="94">
        <v>6750</v>
      </c>
      <c r="Z3818" s="94">
        <f t="shared" si="370"/>
        <v>3240000</v>
      </c>
      <c r="AA3818" s="89">
        <v>22</v>
      </c>
      <c r="AB3818" s="89">
        <v>34</v>
      </c>
      <c r="AC3818" s="94">
        <f>(Z3818*(100-AB3818))/100</f>
        <v>2138400</v>
      </c>
      <c r="AD3818" s="94">
        <f>IF(AND(AC3818="",M3810=""),0,IF((AC3818=""),M3810, IF( (M3810=""),AC3818,SUM(AC3810:AC3822)+M3810)))</f>
        <v>13783672.1</v>
      </c>
      <c r="AE3818" s="94">
        <f t="shared" si="368"/>
        <v>2479682.6107899998</v>
      </c>
      <c r="AF3818" s="94">
        <v>0</v>
      </c>
      <c r="AG3818" s="94">
        <f t="shared" si="369"/>
        <v>2479682.6107899998</v>
      </c>
      <c r="AH3818" s="94">
        <v>0.02</v>
      </c>
    </row>
    <row r="3819" spans="1:34" s="99" customFormat="1" x14ac:dyDescent="0.55000000000000004">
      <c r="A3819" s="107"/>
      <c r="B3819" s="102"/>
      <c r="C3819" s="102"/>
      <c r="D3819" s="90"/>
      <c r="E3819" s="102"/>
      <c r="F3819" s="102"/>
      <c r="G3819" s="102"/>
      <c r="H3819" s="102"/>
      <c r="I3819" s="98"/>
      <c r="J3819" s="102"/>
      <c r="K3819" s="94"/>
      <c r="L3819" s="94"/>
      <c r="M3819" s="94"/>
      <c r="N3819" s="102">
        <v>10</v>
      </c>
      <c r="O3819" s="111" t="s">
        <v>5312</v>
      </c>
      <c r="P3819" s="96">
        <v>3570800004124</v>
      </c>
      <c r="Q3819" s="111" t="s">
        <v>5313</v>
      </c>
      <c r="R3819" s="111" t="s">
        <v>5321</v>
      </c>
      <c r="S3819" s="97" t="s">
        <v>5329</v>
      </c>
      <c r="T3819" s="102" t="s">
        <v>51</v>
      </c>
      <c r="U3819" s="102" t="s">
        <v>45</v>
      </c>
      <c r="V3819" s="102" t="s">
        <v>46</v>
      </c>
      <c r="W3819" s="94">
        <v>320</v>
      </c>
      <c r="X3819" s="98">
        <v>11.99</v>
      </c>
      <c r="Y3819" s="94">
        <v>6750</v>
      </c>
      <c r="Z3819" s="94">
        <f t="shared" si="370"/>
        <v>2160000</v>
      </c>
      <c r="AA3819" s="89">
        <v>22</v>
      </c>
      <c r="AB3819" s="89">
        <v>34</v>
      </c>
      <c r="AC3819" s="94">
        <f>(Z3819*(100-AB3819))/100</f>
        <v>1425600</v>
      </c>
      <c r="AD3819" s="94">
        <f>IF(AND(AC3819="",M3810=""),0,IF((AC3819=""),M3810, IF( (M3810=""),AC3819,SUM(AC3810:AC3822)+M3810)))</f>
        <v>13783672.1</v>
      </c>
      <c r="AE3819" s="94">
        <f t="shared" si="368"/>
        <v>1652662.2847899999</v>
      </c>
      <c r="AF3819" s="94">
        <v>0</v>
      </c>
      <c r="AG3819" s="94">
        <f t="shared" si="369"/>
        <v>1652662.2847899999</v>
      </c>
      <c r="AH3819" s="94">
        <v>0.02</v>
      </c>
    </row>
    <row r="3820" spans="1:34" s="99" customFormat="1" x14ac:dyDescent="0.55000000000000004">
      <c r="A3820" s="107"/>
      <c r="B3820" s="102"/>
      <c r="C3820" s="102"/>
      <c r="D3820" s="90"/>
      <c r="E3820" s="102"/>
      <c r="F3820" s="102"/>
      <c r="G3820" s="102"/>
      <c r="H3820" s="102"/>
      <c r="I3820" s="98"/>
      <c r="J3820" s="102"/>
      <c r="K3820" s="94"/>
      <c r="L3820" s="94"/>
      <c r="M3820" s="94"/>
      <c r="N3820" s="102">
        <v>11</v>
      </c>
      <c r="O3820" s="111" t="s">
        <v>5312</v>
      </c>
      <c r="P3820" s="96">
        <v>3570800004124</v>
      </c>
      <c r="Q3820" s="111" t="s">
        <v>5313</v>
      </c>
      <c r="R3820" s="111" t="s">
        <v>5321</v>
      </c>
      <c r="S3820" s="97" t="s">
        <v>5330</v>
      </c>
      <c r="T3820" s="102" t="s">
        <v>51</v>
      </c>
      <c r="U3820" s="102" t="s">
        <v>45</v>
      </c>
      <c r="V3820" s="102" t="s">
        <v>46</v>
      </c>
      <c r="W3820" s="94">
        <v>40</v>
      </c>
      <c r="X3820" s="98">
        <v>1.5</v>
      </c>
      <c r="Y3820" s="94">
        <v>6750</v>
      </c>
      <c r="Z3820" s="94">
        <f t="shared" si="370"/>
        <v>270000</v>
      </c>
      <c r="AA3820" s="89">
        <v>22</v>
      </c>
      <c r="AB3820" s="89">
        <v>34</v>
      </c>
      <c r="AC3820" s="94">
        <f>(Z3820*(100-AB3820))/100</f>
        <v>178200</v>
      </c>
      <c r="AD3820" s="94">
        <f>IF(AND(AC3820="",M3810=""),0,IF((AC3820=""),M3810, IF( (M3810=""),AC3820,SUM(AC3810:AC3822)+M3810)))</f>
        <v>13783672.1</v>
      </c>
      <c r="AE3820" s="94">
        <f t="shared" si="368"/>
        <v>206755.0815</v>
      </c>
      <c r="AF3820" s="94">
        <v>0</v>
      </c>
      <c r="AG3820" s="94">
        <f t="shared" si="369"/>
        <v>206755.0815</v>
      </c>
      <c r="AH3820" s="94">
        <v>0.02</v>
      </c>
    </row>
    <row r="3821" spans="1:34" s="99" customFormat="1" x14ac:dyDescent="0.55000000000000004">
      <c r="A3821" s="107"/>
      <c r="B3821" s="102"/>
      <c r="C3821" s="102"/>
      <c r="D3821" s="90"/>
      <c r="E3821" s="102"/>
      <c r="F3821" s="102"/>
      <c r="G3821" s="102"/>
      <c r="H3821" s="102"/>
      <c r="I3821" s="98"/>
      <c r="J3821" s="102"/>
      <c r="K3821" s="94"/>
      <c r="L3821" s="94"/>
      <c r="M3821" s="94"/>
      <c r="N3821" s="102">
        <v>12</v>
      </c>
      <c r="O3821" s="111" t="s">
        <v>5312</v>
      </c>
      <c r="P3821" s="96">
        <v>3570800004124</v>
      </c>
      <c r="Q3821" s="111" t="s">
        <v>5313</v>
      </c>
      <c r="R3821" s="111" t="s">
        <v>5321</v>
      </c>
      <c r="S3821" s="97" t="s">
        <v>5331</v>
      </c>
      <c r="T3821" s="102" t="s">
        <v>73</v>
      </c>
      <c r="U3821" s="102" t="s">
        <v>74</v>
      </c>
      <c r="V3821" s="102" t="s">
        <v>46</v>
      </c>
      <c r="W3821" s="94">
        <v>200</v>
      </c>
      <c r="X3821" s="98">
        <v>7.5</v>
      </c>
      <c r="Y3821" s="94">
        <v>6600</v>
      </c>
      <c r="Z3821" s="94">
        <f t="shared" si="370"/>
        <v>1320000</v>
      </c>
      <c r="AA3821" s="89">
        <v>22</v>
      </c>
      <c r="AB3821" s="89">
        <v>34</v>
      </c>
      <c r="AC3821" s="94">
        <f>(Z3821*(100-AB3821))/100</f>
        <v>871200</v>
      </c>
      <c r="AD3821" s="94">
        <f>IF(AND(AC3821="",M3810=""),0,IF((AC3821=""),M3810, IF( (M3810=""),AC3821,SUM(AC3810:AC3822)+M3810)))</f>
        <v>13783672.1</v>
      </c>
      <c r="AE3821" s="94">
        <f t="shared" si="368"/>
        <v>1033775.4075</v>
      </c>
      <c r="AF3821" s="94">
        <v>0</v>
      </c>
      <c r="AG3821" s="94">
        <f t="shared" si="369"/>
        <v>1033775.4075</v>
      </c>
      <c r="AH3821" s="94">
        <v>0.02</v>
      </c>
    </row>
    <row r="3822" spans="1:34" s="99" customFormat="1" x14ac:dyDescent="0.55000000000000004">
      <c r="A3822" s="107"/>
      <c r="B3822" s="102"/>
      <c r="C3822" s="102"/>
      <c r="D3822" s="90"/>
      <c r="E3822" s="102"/>
      <c r="F3822" s="102"/>
      <c r="G3822" s="102"/>
      <c r="H3822" s="102"/>
      <c r="I3822" s="98"/>
      <c r="J3822" s="102"/>
      <c r="K3822" s="94"/>
      <c r="L3822" s="94"/>
      <c r="M3822" s="94"/>
      <c r="N3822" s="102">
        <v>13</v>
      </c>
      <c r="O3822" s="111" t="s">
        <v>5312</v>
      </c>
      <c r="P3822" s="96">
        <v>3570800004124</v>
      </c>
      <c r="Q3822" s="111" t="s">
        <v>5313</v>
      </c>
      <c r="R3822" s="111" t="s">
        <v>5321</v>
      </c>
      <c r="S3822" s="97" t="s">
        <v>5332</v>
      </c>
      <c r="T3822" s="102" t="s">
        <v>343</v>
      </c>
      <c r="U3822" s="102" t="s">
        <v>45</v>
      </c>
      <c r="V3822" s="102" t="s">
        <v>46</v>
      </c>
      <c r="W3822" s="94">
        <v>48</v>
      </c>
      <c r="X3822" s="98">
        <v>1.8</v>
      </c>
      <c r="Y3822" s="94">
        <v>5600</v>
      </c>
      <c r="Z3822" s="94">
        <f t="shared" si="370"/>
        <v>268800</v>
      </c>
      <c r="AA3822" s="89">
        <v>22</v>
      </c>
      <c r="AB3822" s="89">
        <v>34</v>
      </c>
      <c r="AC3822" s="94">
        <f>(Z3822*(100-AB3822))/100</f>
        <v>177408</v>
      </c>
      <c r="AD3822" s="94">
        <f>IF(AND(AC3822="",M3810=""),0,IF((AC3822=""),M3810, IF( (M3810=""),AC3822,SUM(AC3810:AC3823)+M3810)))</f>
        <v>13783672.1</v>
      </c>
      <c r="AE3822" s="94">
        <f t="shared" si="368"/>
        <v>248106.09780000002</v>
      </c>
      <c r="AF3822" s="94">
        <v>0</v>
      </c>
      <c r="AG3822" s="94">
        <f t="shared" si="369"/>
        <v>248106.09780000002</v>
      </c>
      <c r="AH3822" s="94">
        <v>0.02</v>
      </c>
    </row>
    <row r="3823" spans="1:34" s="99" customFormat="1" x14ac:dyDescent="0.55000000000000004">
      <c r="A3823" s="107"/>
      <c r="B3823" s="102"/>
      <c r="C3823" s="102"/>
      <c r="D3823" s="90"/>
      <c r="E3823" s="102"/>
      <c r="F3823" s="102"/>
      <c r="G3823" s="102"/>
      <c r="H3823" s="102"/>
      <c r="I3823" s="98"/>
      <c r="J3823" s="102"/>
      <c r="K3823" s="94"/>
      <c r="L3823" s="94" t="s">
        <v>63</v>
      </c>
      <c r="M3823" s="94">
        <f>SUM(M3802:M3822)</f>
        <v>4151040</v>
      </c>
      <c r="N3823" s="102"/>
      <c r="O3823" s="111"/>
      <c r="P3823" s="96"/>
      <c r="Q3823" s="111"/>
      <c r="R3823" s="111"/>
      <c r="S3823" s="97"/>
      <c r="T3823" s="102"/>
      <c r="U3823" s="102"/>
      <c r="V3823" s="102"/>
      <c r="W3823" s="94"/>
      <c r="X3823" s="98"/>
      <c r="Y3823" s="94"/>
      <c r="Z3823" s="94"/>
      <c r="AA3823" s="89"/>
      <c r="AB3823" s="89"/>
      <c r="AC3823" s="94"/>
      <c r="AD3823" s="94"/>
      <c r="AE3823" s="94">
        <f>SUM(AE3802:AE3822)</f>
        <v>22482597.732790001</v>
      </c>
      <c r="AF3823" s="94"/>
      <c r="AG3823" s="94">
        <f>SUM(AG3802:AG3822)</f>
        <v>22482597.732790001</v>
      </c>
      <c r="AH3823" s="94"/>
    </row>
    <row r="3824" spans="1:34" s="74" customFormat="1" x14ac:dyDescent="0.55000000000000004">
      <c r="A3824" s="108" t="s">
        <v>5335</v>
      </c>
      <c r="B3824" s="109">
        <v>1624</v>
      </c>
      <c r="C3824" s="102">
        <v>8521</v>
      </c>
      <c r="D3824" s="90" t="s">
        <v>5336</v>
      </c>
      <c r="E3824" s="102" t="s">
        <v>34</v>
      </c>
      <c r="F3824" s="102">
        <v>16320</v>
      </c>
      <c r="G3824" s="102">
        <v>0</v>
      </c>
      <c r="H3824" s="102">
        <v>1</v>
      </c>
      <c r="I3824" s="98">
        <v>68</v>
      </c>
      <c r="J3824" s="102" t="s">
        <v>35</v>
      </c>
      <c r="K3824" s="94">
        <f>((G3824*400)+(H3824*100))+I3824</f>
        <v>168</v>
      </c>
      <c r="L3824" s="94">
        <v>800</v>
      </c>
      <c r="M3824" s="94">
        <f>K3824*L3824</f>
        <v>134400</v>
      </c>
      <c r="N3824" s="102">
        <v>1</v>
      </c>
      <c r="O3824" s="111" t="s">
        <v>5333</v>
      </c>
      <c r="P3824" s="96"/>
      <c r="Q3824" s="111" t="s">
        <v>5334</v>
      </c>
      <c r="R3824" s="111" t="s">
        <v>5337</v>
      </c>
      <c r="S3824" s="97" t="s">
        <v>5338</v>
      </c>
      <c r="T3824" s="102" t="s">
        <v>51</v>
      </c>
      <c r="U3824" s="102" t="s">
        <v>227</v>
      </c>
      <c r="V3824" s="102" t="s">
        <v>52</v>
      </c>
      <c r="W3824" s="94">
        <v>370.64</v>
      </c>
      <c r="X3824" s="98">
        <v>58.04</v>
      </c>
      <c r="Y3824" s="94">
        <v>6750</v>
      </c>
      <c r="Z3824" s="94">
        <f>W3824*Y3824</f>
        <v>2501820</v>
      </c>
      <c r="AA3824" s="89">
        <v>11</v>
      </c>
      <c r="AB3824" s="89">
        <v>34</v>
      </c>
      <c r="AC3824" s="94">
        <f>(Z3824*(100-AB3824))/100</f>
        <v>1651201.2</v>
      </c>
      <c r="AD3824" s="94">
        <f>IF(AND(AC3824="",M3824=""),0,IF((AC3824=""),M3824, IF( (M3824=""),AC3824,AC3824+M3824)))</f>
        <v>1785601.2</v>
      </c>
      <c r="AE3824" s="94">
        <f>IF( (X3824=""),AD3824*1,( M3824+(SUM(AC3824:AC3824)) )*(X3824/100) )</f>
        <v>1036362.93648</v>
      </c>
      <c r="AF3824" s="94">
        <v>50000000</v>
      </c>
      <c r="AG3824" s="94">
        <f>IF((AF3824-AE3824) &gt; 1,0,IF((AF3824-AE3824)&lt;0,AE3824-AF3824,AF3824-AE3824))</f>
        <v>0</v>
      </c>
      <c r="AH3824" s="94">
        <v>0.02</v>
      </c>
    </row>
    <row r="3825" spans="1:34" s="74" customFormat="1" x14ac:dyDescent="0.55000000000000004">
      <c r="A3825" s="108"/>
      <c r="B3825" s="109"/>
      <c r="C3825" s="102"/>
      <c r="D3825" s="90"/>
      <c r="E3825" s="102"/>
      <c r="F3825" s="102"/>
      <c r="G3825" s="102"/>
      <c r="H3825" s="102"/>
      <c r="I3825" s="98"/>
      <c r="J3825" s="102"/>
      <c r="K3825" s="94"/>
      <c r="L3825" s="94"/>
      <c r="M3825" s="94"/>
      <c r="N3825" s="102">
        <v>2</v>
      </c>
      <c r="O3825" s="111" t="s">
        <v>5333</v>
      </c>
      <c r="P3825" s="96"/>
      <c r="Q3825" s="111" t="s">
        <v>5334</v>
      </c>
      <c r="R3825" s="111" t="s">
        <v>5337</v>
      </c>
      <c r="S3825" s="97" t="s">
        <v>5339</v>
      </c>
      <c r="T3825" s="102" t="s">
        <v>51</v>
      </c>
      <c r="U3825" s="102" t="s">
        <v>45</v>
      </c>
      <c r="V3825" s="102" t="s">
        <v>52</v>
      </c>
      <c r="W3825" s="94">
        <v>237.3</v>
      </c>
      <c r="X3825" s="98">
        <v>37.159999999999997</v>
      </c>
      <c r="Y3825" s="94">
        <v>6750</v>
      </c>
      <c r="Z3825" s="94">
        <f>W3825*Y3825</f>
        <v>1601775</v>
      </c>
      <c r="AA3825" s="89">
        <v>6</v>
      </c>
      <c r="AB3825" s="89">
        <v>6</v>
      </c>
      <c r="AC3825" s="94">
        <f>(Z3825*(100-AB3825))/100</f>
        <v>1505668.5</v>
      </c>
      <c r="AD3825" s="94">
        <f>IF(AND(AC3825="",M3824=""),0,IF((AC3825=""),M3824, IF( (M3824=""),AC3825,AC3825+M3824)))</f>
        <v>1640068.5</v>
      </c>
      <c r="AE3825" s="94">
        <f>IF( (X3825=""),AD3825*1,( M3824+(SUM(AC3825:AC3825)) )*(X3825/100) )</f>
        <v>609449.45459999994</v>
      </c>
      <c r="AF3825" s="94">
        <v>50000000</v>
      </c>
      <c r="AG3825" s="94">
        <f>IF((AF3825-AE3825) &gt; 1,0,IF((AF3825-AE3825)&lt;0,AE3825-AF3825,AF3825-AE3825))</f>
        <v>0</v>
      </c>
      <c r="AH3825" s="94">
        <v>0.02</v>
      </c>
    </row>
    <row r="3826" spans="1:34" s="74" customFormat="1" x14ac:dyDescent="0.55000000000000004">
      <c r="A3826" s="108"/>
      <c r="B3826" s="109"/>
      <c r="C3826" s="102"/>
      <c r="D3826" s="90"/>
      <c r="E3826" s="102"/>
      <c r="F3826" s="102"/>
      <c r="G3826" s="102"/>
      <c r="H3826" s="102"/>
      <c r="I3826" s="98"/>
      <c r="J3826" s="102"/>
      <c r="K3826" s="94"/>
      <c r="L3826" s="94"/>
      <c r="M3826" s="94"/>
      <c r="N3826" s="102">
        <v>3</v>
      </c>
      <c r="O3826" s="111" t="s">
        <v>5333</v>
      </c>
      <c r="P3826" s="96"/>
      <c r="Q3826" s="111" t="s">
        <v>5334</v>
      </c>
      <c r="R3826" s="111" t="s">
        <v>5337</v>
      </c>
      <c r="S3826" s="97" t="s">
        <v>5340</v>
      </c>
      <c r="T3826" s="102" t="s">
        <v>55</v>
      </c>
      <c r="U3826" s="102" t="s">
        <v>45</v>
      </c>
      <c r="V3826" s="102" t="s">
        <v>52</v>
      </c>
      <c r="W3826" s="94">
        <v>30.68</v>
      </c>
      <c r="X3826" s="98">
        <v>4.8</v>
      </c>
      <c r="Y3826" s="94">
        <v>0</v>
      </c>
      <c r="Z3826" s="94">
        <f>W3826*Y3826</f>
        <v>0</v>
      </c>
      <c r="AA3826" s="89">
        <v>6</v>
      </c>
      <c r="AB3826" s="89">
        <v>6</v>
      </c>
      <c r="AC3826" s="94">
        <f>(Z3826*(100-AB3826))/100</f>
        <v>0</v>
      </c>
      <c r="AD3826" s="94">
        <f>IF(AND(AC3826="",M3824=""),0,IF((AC3826=""),M3824, IF( (M3824=""),AC3826,AC3826+M3824)))</f>
        <v>134400</v>
      </c>
      <c r="AE3826" s="94">
        <f>IF( (X3826=""),AD3826*1,( M3824+(SUM(AC3826:AC3826)) )*(X3826/100) )</f>
        <v>6451.2</v>
      </c>
      <c r="AF3826" s="94">
        <v>50000000</v>
      </c>
      <c r="AG3826" s="94">
        <f>IF((AF3826-AE3826) &gt; 1,0,IF((AF3826-AE3826)&lt;0,AE3826-AF3826,AF3826-AE3826))</f>
        <v>0</v>
      </c>
      <c r="AH3826" s="94">
        <v>0.02</v>
      </c>
    </row>
    <row r="3827" spans="1:34" s="73" customFormat="1" x14ac:dyDescent="0.55000000000000004">
      <c r="A3827" s="108"/>
      <c r="B3827" s="109"/>
      <c r="C3827" s="102"/>
      <c r="D3827" s="90"/>
      <c r="E3827" s="102"/>
      <c r="F3827" s="102"/>
      <c r="G3827" s="102"/>
      <c r="H3827" s="102"/>
      <c r="I3827" s="98"/>
      <c r="J3827" s="102"/>
      <c r="K3827" s="94"/>
      <c r="L3827" s="94" t="s">
        <v>63</v>
      </c>
      <c r="M3827" s="94">
        <f>SUM(M3824:M3826)</f>
        <v>134400</v>
      </c>
      <c r="N3827" s="102"/>
      <c r="O3827" s="111"/>
      <c r="P3827" s="96"/>
      <c r="Q3827" s="111"/>
      <c r="R3827" s="111"/>
      <c r="S3827" s="97"/>
      <c r="T3827" s="102"/>
      <c r="U3827" s="102"/>
      <c r="V3827" s="102"/>
      <c r="W3827" s="94"/>
      <c r="X3827" s="98"/>
      <c r="Y3827" s="94"/>
      <c r="Z3827" s="94"/>
      <c r="AA3827" s="89"/>
      <c r="AB3827" s="89"/>
      <c r="AC3827" s="94"/>
      <c r="AD3827" s="94">
        <f>SUM(AD3824:AD3826)</f>
        <v>3560069.7</v>
      </c>
      <c r="AE3827" s="94">
        <f>SUM(AE3824:AE3826)</f>
        <v>1652263.5910799999</v>
      </c>
      <c r="AF3827" s="94"/>
      <c r="AG3827" s="94">
        <f>SUM(AG3824:AG3826)</f>
        <v>0</v>
      </c>
      <c r="AH3827" s="94"/>
    </row>
    <row r="3828" spans="1:34" s="73" customFormat="1" x14ac:dyDescent="0.55000000000000004">
      <c r="A3828" s="108" t="s">
        <v>5343</v>
      </c>
      <c r="B3828" s="109">
        <v>1625</v>
      </c>
      <c r="C3828" s="102">
        <v>6635</v>
      </c>
      <c r="D3828" s="90" t="s">
        <v>5344</v>
      </c>
      <c r="E3828" s="102" t="s">
        <v>34</v>
      </c>
      <c r="F3828" s="102">
        <v>23228</v>
      </c>
      <c r="G3828" s="102">
        <v>0</v>
      </c>
      <c r="H3828" s="102">
        <v>1</v>
      </c>
      <c r="I3828" s="98">
        <v>30</v>
      </c>
      <c r="J3828" s="102" t="s">
        <v>35</v>
      </c>
      <c r="K3828" s="94">
        <f>((G3828*400)+(H3828*100))+I3828</f>
        <v>130</v>
      </c>
      <c r="L3828" s="94">
        <v>850</v>
      </c>
      <c r="M3828" s="94">
        <f>K3828*L3828</f>
        <v>110500</v>
      </c>
      <c r="N3828" s="102">
        <v>1</v>
      </c>
      <c r="O3828" s="111" t="s">
        <v>5341</v>
      </c>
      <c r="P3828" s="96"/>
      <c r="Q3828" s="111" t="s">
        <v>5342</v>
      </c>
      <c r="R3828" s="111" t="s">
        <v>5345</v>
      </c>
      <c r="S3828" s="97" t="s">
        <v>5346</v>
      </c>
      <c r="T3828" s="102" t="s">
        <v>51</v>
      </c>
      <c r="U3828" s="102" t="s">
        <v>45</v>
      </c>
      <c r="V3828" s="102" t="s">
        <v>52</v>
      </c>
      <c r="W3828" s="94">
        <v>131.08000000000001</v>
      </c>
      <c r="X3828" s="98">
        <v>100</v>
      </c>
      <c r="Y3828" s="94">
        <v>6750</v>
      </c>
      <c r="Z3828" s="94">
        <f>W3828*Y3828</f>
        <v>884790.00000000012</v>
      </c>
      <c r="AA3828" s="89">
        <v>6</v>
      </c>
      <c r="AB3828" s="89">
        <v>6</v>
      </c>
      <c r="AC3828" s="94">
        <f>(Z3828*(100-AB3828))/100</f>
        <v>831702.60000000009</v>
      </c>
      <c r="AD3828" s="94">
        <f>IF(AND(AC3828="",M3828=""),0,IF((AC3828=""),M3828, IF( (M3828=""),AC3828,AC3828+M3828)))</f>
        <v>942202.60000000009</v>
      </c>
      <c r="AE3828" s="94">
        <f>IF( (X3828=""),AD3828*1,( M3828+(SUM(AC3828:AC3828)) )*(X3828/100) )</f>
        <v>942202.60000000009</v>
      </c>
      <c r="AF3828" s="94">
        <v>50000000</v>
      </c>
      <c r="AG3828" s="94">
        <f>IF((AF3828-AE3828) &gt; 1,0,IF((AF3828-AE3828)&lt;0,AE3828-AF3828,AF3828-AE3828))</f>
        <v>0</v>
      </c>
      <c r="AH3828" s="94">
        <v>0.02</v>
      </c>
    </row>
    <row r="3829" spans="1:34" s="73" customFormat="1" x14ac:dyDescent="0.55000000000000004">
      <c r="A3829" s="108"/>
      <c r="B3829" s="109"/>
      <c r="C3829" s="102"/>
      <c r="D3829" s="90"/>
      <c r="E3829" s="102"/>
      <c r="F3829" s="102"/>
      <c r="G3829" s="102"/>
      <c r="H3829" s="102"/>
      <c r="I3829" s="98"/>
      <c r="J3829" s="102"/>
      <c r="K3829" s="94"/>
      <c r="L3829" s="94" t="s">
        <v>63</v>
      </c>
      <c r="M3829" s="94">
        <f>SUM(M3828:M3828)</f>
        <v>110500</v>
      </c>
      <c r="N3829" s="102"/>
      <c r="O3829" s="111"/>
      <c r="P3829" s="96"/>
      <c r="Q3829" s="111"/>
      <c r="R3829" s="111"/>
      <c r="S3829" s="97"/>
      <c r="T3829" s="102"/>
      <c r="U3829" s="102"/>
      <c r="V3829" s="102"/>
      <c r="W3829" s="94"/>
      <c r="X3829" s="98"/>
      <c r="Y3829" s="94"/>
      <c r="Z3829" s="94"/>
      <c r="AA3829" s="89"/>
      <c r="AB3829" s="89"/>
      <c r="AC3829" s="94"/>
      <c r="AD3829" s="94">
        <f>SUM(AD3828:AD3828)</f>
        <v>942202.60000000009</v>
      </c>
      <c r="AE3829" s="94">
        <f>SUM(AE3828:AE3828)</f>
        <v>942202.60000000009</v>
      </c>
      <c r="AF3829" s="94"/>
      <c r="AG3829" s="94">
        <f>SUM(AG3828:AG3828)</f>
        <v>0</v>
      </c>
      <c r="AH3829" s="94"/>
    </row>
    <row r="3830" spans="1:34" s="73" customFormat="1" x14ac:dyDescent="0.55000000000000004">
      <c r="A3830" s="108" t="s">
        <v>5205</v>
      </c>
      <c r="B3830" s="109">
        <v>1626</v>
      </c>
      <c r="C3830" s="102">
        <v>6767</v>
      </c>
      <c r="D3830" s="90" t="s">
        <v>5349</v>
      </c>
      <c r="E3830" s="102" t="s">
        <v>34</v>
      </c>
      <c r="F3830" s="102">
        <v>23596</v>
      </c>
      <c r="G3830" s="102">
        <v>0</v>
      </c>
      <c r="H3830" s="102">
        <v>0</v>
      </c>
      <c r="I3830" s="98">
        <v>50</v>
      </c>
      <c r="J3830" s="102" t="s">
        <v>35</v>
      </c>
      <c r="K3830" s="94">
        <f>((G3830*400)+(H3830*100))+I3830</f>
        <v>50</v>
      </c>
      <c r="L3830" s="94">
        <v>850</v>
      </c>
      <c r="M3830" s="94">
        <f>K3830*L3830</f>
        <v>42500</v>
      </c>
      <c r="N3830" s="102">
        <v>1</v>
      </c>
      <c r="O3830" s="111" t="s">
        <v>5347</v>
      </c>
      <c r="P3830" s="96"/>
      <c r="Q3830" s="111" t="s">
        <v>5348</v>
      </c>
      <c r="R3830" s="111" t="s">
        <v>5220</v>
      </c>
      <c r="S3830" s="97" t="s">
        <v>5350</v>
      </c>
      <c r="T3830" s="102" t="s">
        <v>51</v>
      </c>
      <c r="U3830" s="102" t="s">
        <v>45</v>
      </c>
      <c r="V3830" s="102" t="s">
        <v>52</v>
      </c>
      <c r="W3830" s="94">
        <v>450.24</v>
      </c>
      <c r="X3830" s="98">
        <v>100</v>
      </c>
      <c r="Y3830" s="94">
        <v>6750</v>
      </c>
      <c r="Z3830" s="94">
        <f>W3830*Y3830</f>
        <v>3039120</v>
      </c>
      <c r="AA3830" s="89">
        <v>6</v>
      </c>
      <c r="AB3830" s="89">
        <v>6</v>
      </c>
      <c r="AC3830" s="94">
        <f>(Z3830*(100-AB3830))/100</f>
        <v>2856772.8</v>
      </c>
      <c r="AD3830" s="94">
        <f>IF(AND(AC3830="",M3830=""),0,IF((AC3830=""),M3830, IF( (M3830=""),AC3830,AC3830+M3830)))</f>
        <v>2899272.8</v>
      </c>
      <c r="AE3830" s="94">
        <f>IF( (X3830=""),AD3830*1,( M3830+(SUM(AC3830:AC3830)) )*(X3830/100) )</f>
        <v>2899272.8</v>
      </c>
      <c r="AF3830" s="94">
        <v>50000000</v>
      </c>
      <c r="AG3830" s="94">
        <f>IF((AF3830-AE3830) &gt; 1,0,IF((AF3830-AE3830)&lt;0,AE3830-AF3830,AF3830-AE3830))</f>
        <v>0</v>
      </c>
      <c r="AH3830" s="94">
        <v>0.02</v>
      </c>
    </row>
    <row r="3831" spans="1:34" s="73" customFormat="1" x14ac:dyDescent="0.55000000000000004">
      <c r="A3831" s="108"/>
      <c r="B3831" s="109"/>
      <c r="C3831" s="102"/>
      <c r="D3831" s="90"/>
      <c r="E3831" s="102"/>
      <c r="F3831" s="102"/>
      <c r="G3831" s="102"/>
      <c r="H3831" s="102"/>
      <c r="I3831" s="98"/>
      <c r="J3831" s="102"/>
      <c r="K3831" s="94"/>
      <c r="L3831" s="94" t="s">
        <v>63</v>
      </c>
      <c r="M3831" s="94">
        <f>SUM(M3830:M3830)</f>
        <v>42500</v>
      </c>
      <c r="N3831" s="102"/>
      <c r="O3831" s="111"/>
      <c r="P3831" s="96"/>
      <c r="Q3831" s="111"/>
      <c r="R3831" s="111"/>
      <c r="S3831" s="97"/>
      <c r="T3831" s="102"/>
      <c r="U3831" s="102"/>
      <c r="V3831" s="102"/>
      <c r="W3831" s="94"/>
      <c r="X3831" s="98"/>
      <c r="Y3831" s="94"/>
      <c r="Z3831" s="94"/>
      <c r="AA3831" s="89"/>
      <c r="AB3831" s="89"/>
      <c r="AC3831" s="94"/>
      <c r="AD3831" s="94">
        <f>SUM(AD3830:AD3830)</f>
        <v>2899272.8</v>
      </c>
      <c r="AE3831" s="94">
        <f>SUM(AE3830:AE3830)</f>
        <v>2899272.8</v>
      </c>
      <c r="AF3831" s="94"/>
      <c r="AG3831" s="94">
        <f>SUM(AG3830:AG3830)</f>
        <v>0</v>
      </c>
      <c r="AH3831" s="94"/>
    </row>
    <row r="3832" spans="1:34" s="73" customFormat="1" x14ac:dyDescent="0.55000000000000004">
      <c r="A3832" s="108" t="s">
        <v>4458</v>
      </c>
      <c r="B3832" s="109">
        <v>1627</v>
      </c>
      <c r="C3832" s="102">
        <v>8233</v>
      </c>
      <c r="D3832" s="90" t="s">
        <v>5351</v>
      </c>
      <c r="E3832" s="102" t="s">
        <v>34</v>
      </c>
      <c r="F3832" s="102">
        <v>4855</v>
      </c>
      <c r="G3832" s="102">
        <v>1</v>
      </c>
      <c r="H3832" s="102">
        <v>0</v>
      </c>
      <c r="I3832" s="98">
        <v>97</v>
      </c>
      <c r="J3832" s="102" t="s">
        <v>38</v>
      </c>
      <c r="K3832" s="94">
        <f>((G3832*400)+(H3832*100))+I3832</f>
        <v>497</v>
      </c>
      <c r="L3832" s="94">
        <v>600</v>
      </c>
      <c r="M3832" s="94">
        <f>K3832*L3832</f>
        <v>298200</v>
      </c>
      <c r="N3832" s="102"/>
      <c r="O3832" s="111"/>
      <c r="P3832" s="96"/>
      <c r="Q3832" s="111"/>
      <c r="R3832" s="111"/>
      <c r="S3832" s="97"/>
      <c r="T3832" s="102"/>
      <c r="U3832" s="102"/>
      <c r="V3832" s="102"/>
      <c r="W3832" s="94"/>
      <c r="X3832" s="98"/>
      <c r="Y3832" s="94"/>
      <c r="Z3832" s="94"/>
      <c r="AA3832" s="89"/>
      <c r="AB3832" s="89"/>
      <c r="AC3832" s="94"/>
      <c r="AD3832" s="94">
        <f>IF(AND(AC3832="",M3832=""),0,IF((AC3832=""),M3832,IF((M3832=""),AC3832,AC3832+M3832)))</f>
        <v>298200</v>
      </c>
      <c r="AE3832" s="94">
        <f>IF( (X3832=""),AD3832*1,AD3832*(X3832/100) )</f>
        <v>298200</v>
      </c>
      <c r="AF3832" s="94">
        <v>50000000</v>
      </c>
      <c r="AG3832" s="94">
        <f>IF((AF3832-AE3832) &gt; 1,0,IF((AF3832-AE3832)&lt;0,AE3832-AF3832,AF3832-AE3832))</f>
        <v>0</v>
      </c>
      <c r="AH3832" s="94">
        <v>0.01</v>
      </c>
    </row>
    <row r="3833" spans="1:34" s="73" customFormat="1" x14ac:dyDescent="0.55000000000000004">
      <c r="A3833" s="108"/>
      <c r="B3833" s="109">
        <v>1628</v>
      </c>
      <c r="C3833" s="102">
        <v>8068</v>
      </c>
      <c r="D3833" s="90" t="s">
        <v>5352</v>
      </c>
      <c r="E3833" s="102" t="s">
        <v>34</v>
      </c>
      <c r="F3833" s="102">
        <v>9468</v>
      </c>
      <c r="G3833" s="102">
        <v>3</v>
      </c>
      <c r="H3833" s="102">
        <v>3</v>
      </c>
      <c r="I3833" s="98">
        <v>72</v>
      </c>
      <c r="J3833" s="102" t="s">
        <v>38</v>
      </c>
      <c r="K3833" s="94">
        <f>((G3833*400)+(H3833*100))+I3833</f>
        <v>1572</v>
      </c>
      <c r="L3833" s="94">
        <v>300</v>
      </c>
      <c r="M3833" s="94">
        <f>K3833*L3833</f>
        <v>471600</v>
      </c>
      <c r="N3833" s="102">
        <v>1</v>
      </c>
      <c r="O3833" s="111" t="s">
        <v>5353</v>
      </c>
      <c r="P3833" s="96">
        <v>3570800185889</v>
      </c>
      <c r="Q3833" s="111" t="s">
        <v>5354</v>
      </c>
      <c r="R3833" s="111" t="s">
        <v>5355</v>
      </c>
      <c r="S3833" s="97" t="s">
        <v>5356</v>
      </c>
      <c r="T3833" s="102"/>
      <c r="U3833" s="102"/>
      <c r="V3833" s="102"/>
      <c r="W3833" s="94"/>
      <c r="X3833" s="98"/>
      <c r="Y3833" s="94"/>
      <c r="Z3833" s="94"/>
      <c r="AA3833" s="89"/>
      <c r="AB3833" s="89"/>
      <c r="AC3833" s="94"/>
      <c r="AD3833" s="94">
        <f>IF(AND(AC3833="",M3830=""),0,IF((AC3833=""),M3830, IF( (M3830=""),AC3833,AC3833+M3830)))</f>
        <v>42500</v>
      </c>
      <c r="AE3833" s="94">
        <f>IF( (X3833=""),AD3833*1,( M3830+(SUM(AC3833:AC3833)) )*(X3833/100) )</f>
        <v>42500</v>
      </c>
      <c r="AF3833" s="94">
        <v>50000000</v>
      </c>
      <c r="AG3833" s="94">
        <f>IF((AF3833-AE3833) &gt; 1,0,IF((AF3833-AE3833)&lt;0,AE3833-AF3833,AF3833-AE3833))</f>
        <v>0</v>
      </c>
      <c r="AH3833" s="94">
        <v>0.02</v>
      </c>
    </row>
    <row r="3834" spans="1:34" s="73" customFormat="1" x14ac:dyDescent="0.55000000000000004">
      <c r="A3834" s="108"/>
      <c r="B3834" s="109"/>
      <c r="C3834" s="102"/>
      <c r="D3834" s="90"/>
      <c r="E3834" s="102"/>
      <c r="F3834" s="102"/>
      <c r="G3834" s="102"/>
      <c r="H3834" s="102"/>
      <c r="I3834" s="98"/>
      <c r="J3834" s="102"/>
      <c r="K3834" s="94"/>
      <c r="L3834" s="94"/>
      <c r="M3834" s="94"/>
      <c r="N3834" s="102">
        <v>2</v>
      </c>
      <c r="O3834" s="111" t="s">
        <v>561</v>
      </c>
      <c r="P3834" s="96">
        <v>3570800334558</v>
      </c>
      <c r="Q3834" s="111" t="s">
        <v>562</v>
      </c>
      <c r="R3834" s="111" t="s">
        <v>563</v>
      </c>
      <c r="S3834" s="97" t="s">
        <v>5352</v>
      </c>
      <c r="T3834" s="102"/>
      <c r="U3834" s="102"/>
      <c r="V3834" s="102"/>
      <c r="W3834" s="94"/>
      <c r="X3834" s="98"/>
      <c r="Y3834" s="94"/>
      <c r="Z3834" s="94"/>
      <c r="AA3834" s="89"/>
      <c r="AB3834" s="89"/>
      <c r="AC3834" s="94"/>
      <c r="AD3834" s="94"/>
      <c r="AE3834" s="94"/>
      <c r="AF3834" s="94"/>
      <c r="AG3834" s="94"/>
      <c r="AH3834" s="94"/>
    </row>
    <row r="3835" spans="1:34" s="73" customFormat="1" x14ac:dyDescent="0.55000000000000004">
      <c r="A3835" s="108"/>
      <c r="B3835" s="109">
        <v>1629</v>
      </c>
      <c r="C3835" s="102">
        <v>8205</v>
      </c>
      <c r="D3835" s="90" t="s">
        <v>5357</v>
      </c>
      <c r="E3835" s="102" t="s">
        <v>34</v>
      </c>
      <c r="F3835" s="102">
        <v>17558</v>
      </c>
      <c r="G3835" s="102">
        <v>11</v>
      </c>
      <c r="H3835" s="102">
        <v>3</v>
      </c>
      <c r="I3835" s="98">
        <v>39</v>
      </c>
      <c r="J3835" s="102" t="s">
        <v>38</v>
      </c>
      <c r="K3835" s="94">
        <f>((G3835*400)+(H3835*100))+I3835</f>
        <v>4739</v>
      </c>
      <c r="L3835" s="94">
        <v>225</v>
      </c>
      <c r="M3835" s="94">
        <f>K3835*L3835</f>
        <v>1066275</v>
      </c>
      <c r="N3835" s="102"/>
      <c r="O3835" s="111"/>
      <c r="P3835" s="96"/>
      <c r="Q3835" s="111"/>
      <c r="R3835" s="111"/>
      <c r="S3835" s="97"/>
      <c r="T3835" s="102"/>
      <c r="U3835" s="102"/>
      <c r="V3835" s="102"/>
      <c r="W3835" s="94"/>
      <c r="X3835" s="98"/>
      <c r="Y3835" s="94"/>
      <c r="Z3835" s="94"/>
      <c r="AA3835" s="89"/>
      <c r="AB3835" s="89"/>
      <c r="AC3835" s="94"/>
      <c r="AD3835" s="94">
        <f>IF(AND(AC3835="",M3835=""),0,IF((AC3835=""),M3835,IF((M3835=""),AC3835,AC3835+M3835)))</f>
        <v>1066275</v>
      </c>
      <c r="AE3835" s="94">
        <f>IF( (X3835=""),AD3835*1,AD3835*(X3835/100) )</f>
        <v>1066275</v>
      </c>
      <c r="AF3835" s="94">
        <v>50000000</v>
      </c>
      <c r="AG3835" s="94">
        <f>IF((AF3835-AE3835) &gt; 1,0,IF((AF3835-AE3835)&lt;0,AE3835-AF3835,AF3835-AE3835))</f>
        <v>0</v>
      </c>
      <c r="AH3835" s="94">
        <v>0.3</v>
      </c>
    </row>
    <row r="3836" spans="1:34" s="73" customFormat="1" x14ac:dyDescent="0.55000000000000004">
      <c r="A3836" s="108"/>
      <c r="B3836" s="109"/>
      <c r="C3836" s="102"/>
      <c r="D3836" s="90"/>
      <c r="E3836" s="102"/>
      <c r="F3836" s="102"/>
      <c r="G3836" s="102"/>
      <c r="H3836" s="102"/>
      <c r="I3836" s="98"/>
      <c r="J3836" s="102"/>
      <c r="K3836" s="94"/>
      <c r="L3836" s="94" t="s">
        <v>63</v>
      </c>
      <c r="M3836" s="94">
        <f>SUM(M3832:M3835)</f>
        <v>1836075</v>
      </c>
      <c r="N3836" s="102"/>
      <c r="O3836" s="111"/>
      <c r="P3836" s="96"/>
      <c r="Q3836" s="111"/>
      <c r="R3836" s="111"/>
      <c r="S3836" s="97"/>
      <c r="T3836" s="102"/>
      <c r="U3836" s="102"/>
      <c r="V3836" s="102"/>
      <c r="W3836" s="94"/>
      <c r="X3836" s="98"/>
      <c r="Y3836" s="94"/>
      <c r="Z3836" s="94"/>
      <c r="AA3836" s="89"/>
      <c r="AB3836" s="89"/>
      <c r="AC3836" s="94"/>
      <c r="AD3836" s="94">
        <f>SUM(AD3832:AD3835)</f>
        <v>1406975</v>
      </c>
      <c r="AE3836" s="94">
        <f>SUM(AE3832:AE3835)</f>
        <v>1406975</v>
      </c>
      <c r="AF3836" s="94"/>
      <c r="AG3836" s="94">
        <f>SUM(AG3832:AG3835)</f>
        <v>0</v>
      </c>
      <c r="AH3836" s="94"/>
    </row>
    <row r="3837" spans="1:34" s="73" customFormat="1" x14ac:dyDescent="0.55000000000000004">
      <c r="A3837" s="108" t="s">
        <v>5360</v>
      </c>
      <c r="B3837" s="109">
        <v>1630</v>
      </c>
      <c r="C3837" s="102">
        <v>6968</v>
      </c>
      <c r="D3837" s="90" t="s">
        <v>5361</v>
      </c>
      <c r="E3837" s="102" t="s">
        <v>34</v>
      </c>
      <c r="F3837" s="102">
        <v>23661</v>
      </c>
      <c r="G3837" s="102">
        <v>0</v>
      </c>
      <c r="H3837" s="102">
        <v>1</v>
      </c>
      <c r="I3837" s="98">
        <v>94</v>
      </c>
      <c r="J3837" s="102" t="s">
        <v>35</v>
      </c>
      <c r="K3837" s="94">
        <f>((G3837*400)+(H3837*100))+I3837</f>
        <v>194</v>
      </c>
      <c r="L3837" s="94">
        <v>850</v>
      </c>
      <c r="M3837" s="94">
        <f>K3837*L3837</f>
        <v>164900</v>
      </c>
      <c r="N3837" s="102">
        <v>1</v>
      </c>
      <c r="O3837" s="111" t="s">
        <v>5358</v>
      </c>
      <c r="P3837" s="96"/>
      <c r="Q3837" s="111" t="s">
        <v>5359</v>
      </c>
      <c r="R3837" s="111" t="s">
        <v>5362</v>
      </c>
      <c r="S3837" s="97" t="s">
        <v>5363</v>
      </c>
      <c r="T3837" s="102" t="s">
        <v>51</v>
      </c>
      <c r="U3837" s="102" t="s">
        <v>45</v>
      </c>
      <c r="V3837" s="102" t="s">
        <v>52</v>
      </c>
      <c r="W3837" s="94">
        <v>558</v>
      </c>
      <c r="X3837" s="98">
        <v>89.57</v>
      </c>
      <c r="Y3837" s="94">
        <v>6750</v>
      </c>
      <c r="Z3837" s="94">
        <f>W3837*Y3837</f>
        <v>3766500</v>
      </c>
      <c r="AA3837" s="89">
        <v>6</v>
      </c>
      <c r="AB3837" s="89">
        <v>6</v>
      </c>
      <c r="AC3837" s="94">
        <f>(Z3837*(100-AB3837))/100</f>
        <v>3540510</v>
      </c>
      <c r="AD3837" s="94">
        <f>IF(AND(AC3837="",M3837=""),0,IF((AC3837=""),M3837, IF( (M3837=""),AC3837,AC3837+M3837)))</f>
        <v>3705410</v>
      </c>
      <c r="AE3837" s="94">
        <f>IF( (X3837=""),AD3837*1,( M3837+(SUM(AC3837:AC3837)) )*(X3837/100) )</f>
        <v>3318935.7369999997</v>
      </c>
      <c r="AF3837" s="94">
        <v>50000000</v>
      </c>
      <c r="AG3837" s="94">
        <f>IF((AF3837-AE3837) &gt; 1,0,IF((AF3837-AE3837)&lt;0,AE3837-AF3837,AF3837-AE3837))</f>
        <v>0</v>
      </c>
      <c r="AH3837" s="94">
        <v>0.02</v>
      </c>
    </row>
    <row r="3838" spans="1:34" s="73" customFormat="1" x14ac:dyDescent="0.55000000000000004">
      <c r="A3838" s="108"/>
      <c r="B3838" s="109"/>
      <c r="C3838" s="102"/>
      <c r="D3838" s="90"/>
      <c r="E3838" s="102"/>
      <c r="F3838" s="102"/>
      <c r="G3838" s="102"/>
      <c r="H3838" s="102"/>
      <c r="I3838" s="98"/>
      <c r="J3838" s="102"/>
      <c r="K3838" s="94"/>
      <c r="L3838" s="94"/>
      <c r="M3838" s="94"/>
      <c r="N3838" s="102">
        <v>2</v>
      </c>
      <c r="O3838" s="111" t="s">
        <v>5358</v>
      </c>
      <c r="P3838" s="96"/>
      <c r="Q3838" s="111" t="s">
        <v>5359</v>
      </c>
      <c r="R3838" s="111" t="s">
        <v>5362</v>
      </c>
      <c r="S3838" s="97" t="s">
        <v>5364</v>
      </c>
      <c r="T3838" s="102" t="s">
        <v>51</v>
      </c>
      <c r="U3838" s="102" t="s">
        <v>45</v>
      </c>
      <c r="V3838" s="102" t="s">
        <v>52</v>
      </c>
      <c r="W3838" s="94">
        <v>64.959999999999994</v>
      </c>
      <c r="X3838" s="98">
        <v>10.43</v>
      </c>
      <c r="Y3838" s="94">
        <v>6750</v>
      </c>
      <c r="Z3838" s="94">
        <f>W3838*Y3838</f>
        <v>438479.99999999994</v>
      </c>
      <c r="AA3838" s="89">
        <v>6</v>
      </c>
      <c r="AB3838" s="89">
        <v>6</v>
      </c>
      <c r="AC3838" s="94">
        <f>(Z3838*(100-AB3838))/100</f>
        <v>412171.19999999995</v>
      </c>
      <c r="AD3838" s="94">
        <f>IF(AND(AC3838="",M3837=""),0,IF((AC3838=""),M3837, IF( (M3837=""),AC3838,AC3838+M3837)))</f>
        <v>577071.19999999995</v>
      </c>
      <c r="AE3838" s="94">
        <f>IF( (X3838=""),AD3838*1,( M3837+(SUM(AC3838:AC3838)) )*(X3838/100) )</f>
        <v>60188.526159999994</v>
      </c>
      <c r="AF3838" s="94">
        <v>50000000</v>
      </c>
      <c r="AG3838" s="94">
        <f>IF((AF3838-AE3838) &gt; 1,0,IF((AF3838-AE3838)&lt;0,AE3838-AF3838,AF3838-AE3838))</f>
        <v>0</v>
      </c>
      <c r="AH3838" s="94">
        <v>0.02</v>
      </c>
    </row>
    <row r="3839" spans="1:34" s="73" customFormat="1" x14ac:dyDescent="0.55000000000000004">
      <c r="A3839" s="108"/>
      <c r="B3839" s="109"/>
      <c r="C3839" s="102"/>
      <c r="D3839" s="90"/>
      <c r="E3839" s="102"/>
      <c r="F3839" s="102"/>
      <c r="G3839" s="102"/>
      <c r="H3839" s="102"/>
      <c r="I3839" s="98"/>
      <c r="J3839" s="102"/>
      <c r="K3839" s="94"/>
      <c r="L3839" s="94" t="s">
        <v>63</v>
      </c>
      <c r="M3839" s="94">
        <f>SUM(M3837:M3838)</f>
        <v>164900</v>
      </c>
      <c r="N3839" s="102"/>
      <c r="O3839" s="111"/>
      <c r="P3839" s="96"/>
      <c r="Q3839" s="111"/>
      <c r="R3839" s="111"/>
      <c r="S3839" s="97"/>
      <c r="T3839" s="102"/>
      <c r="U3839" s="102"/>
      <c r="V3839" s="102"/>
      <c r="W3839" s="94"/>
      <c r="X3839" s="98"/>
      <c r="Y3839" s="94"/>
      <c r="Z3839" s="94"/>
      <c r="AA3839" s="89"/>
      <c r="AB3839" s="89"/>
      <c r="AC3839" s="94"/>
      <c r="AD3839" s="94">
        <f>SUM(AD3837:AD3838)</f>
        <v>4282481.2</v>
      </c>
      <c r="AE3839" s="94">
        <f>SUM(AE3837:AE3838)</f>
        <v>3379124.2631599996</v>
      </c>
      <c r="AF3839" s="94"/>
      <c r="AG3839" s="94">
        <f>SUM(AG3837:AG3838)</f>
        <v>0</v>
      </c>
      <c r="AH3839" s="94"/>
    </row>
    <row r="3840" spans="1:34" s="73" customFormat="1" x14ac:dyDescent="0.55000000000000004">
      <c r="A3840" s="108" t="s">
        <v>1034</v>
      </c>
      <c r="B3840" s="109">
        <v>1631</v>
      </c>
      <c r="C3840" s="102">
        <v>5740</v>
      </c>
      <c r="D3840" s="90" t="s">
        <v>5367</v>
      </c>
      <c r="E3840" s="102" t="s">
        <v>34</v>
      </c>
      <c r="F3840" s="102">
        <v>7676</v>
      </c>
      <c r="G3840" s="102">
        <v>0</v>
      </c>
      <c r="H3840" s="102">
        <v>1</v>
      </c>
      <c r="I3840" s="98">
        <v>17</v>
      </c>
      <c r="J3840" s="102" t="s">
        <v>35</v>
      </c>
      <c r="K3840" s="94">
        <f>((G3840*400)+(H3840*100))+I3840</f>
        <v>117</v>
      </c>
      <c r="L3840" s="94">
        <v>1800</v>
      </c>
      <c r="M3840" s="94">
        <f>K3840*L3840</f>
        <v>210600</v>
      </c>
      <c r="N3840" s="102">
        <v>1</v>
      </c>
      <c r="O3840" s="111" t="s">
        <v>5365</v>
      </c>
      <c r="P3840" s="96"/>
      <c r="Q3840" s="111" t="s">
        <v>5366</v>
      </c>
      <c r="R3840" s="111" t="s">
        <v>1036</v>
      </c>
      <c r="S3840" s="97" t="s">
        <v>5368</v>
      </c>
      <c r="T3840" s="102" t="s">
        <v>51</v>
      </c>
      <c r="U3840" s="102" t="s">
        <v>45</v>
      </c>
      <c r="V3840" s="102" t="s">
        <v>52</v>
      </c>
      <c r="W3840" s="94">
        <v>131.19999999999999</v>
      </c>
      <c r="X3840" s="98">
        <v>100</v>
      </c>
      <c r="Y3840" s="94">
        <v>6750</v>
      </c>
      <c r="Z3840" s="94">
        <f>W3840*Y3840</f>
        <v>885599.99999999988</v>
      </c>
      <c r="AA3840" s="89">
        <v>10</v>
      </c>
      <c r="AB3840" s="89">
        <v>10</v>
      </c>
      <c r="AC3840" s="94">
        <f>(Z3840*(100-AB3840))/100</f>
        <v>797039.99999999988</v>
      </c>
      <c r="AD3840" s="94">
        <f>IF(AND(AC3840="",M3840=""),0,IF((AC3840=""),M3840, IF( (M3840=""),AC3840,AC3840+M3840)))</f>
        <v>1007639.9999999999</v>
      </c>
      <c r="AE3840" s="94">
        <f>IF( (X3840=""),AD3840*1,( M3840+(SUM(AC3840:AC3840)) )*(X3840/100) )</f>
        <v>1007639.9999999999</v>
      </c>
      <c r="AF3840" s="94">
        <v>50000000</v>
      </c>
      <c r="AG3840" s="94">
        <f>IF((AF3840-AE3840) &gt; 1,0,IF((AF3840-AE3840)&lt;0,AE3840-AF3840,AF3840-AE3840))</f>
        <v>0</v>
      </c>
      <c r="AH3840" s="94">
        <v>0.02</v>
      </c>
    </row>
    <row r="3841" spans="1:34" s="73" customFormat="1" x14ac:dyDescent="0.55000000000000004">
      <c r="A3841" s="108"/>
      <c r="B3841" s="109"/>
      <c r="C3841" s="102"/>
      <c r="D3841" s="90"/>
      <c r="E3841" s="102"/>
      <c r="F3841" s="102"/>
      <c r="G3841" s="102"/>
      <c r="H3841" s="102"/>
      <c r="I3841" s="98"/>
      <c r="J3841" s="102"/>
      <c r="K3841" s="94"/>
      <c r="L3841" s="94"/>
      <c r="M3841" s="94"/>
      <c r="N3841" s="102"/>
      <c r="O3841" s="111"/>
      <c r="P3841" s="96"/>
      <c r="Q3841" s="111"/>
      <c r="R3841" s="111"/>
      <c r="S3841" s="97"/>
      <c r="T3841" s="102"/>
      <c r="U3841" s="102"/>
      <c r="V3841" s="102"/>
      <c r="W3841" s="94"/>
      <c r="X3841" s="98"/>
      <c r="Y3841" s="94"/>
      <c r="Z3841" s="94"/>
      <c r="AA3841" s="89"/>
      <c r="AB3841" s="89"/>
      <c r="AC3841" s="94"/>
      <c r="AD3841" s="94"/>
      <c r="AE3841" s="94"/>
      <c r="AF3841" s="94"/>
      <c r="AG3841" s="94"/>
      <c r="AH3841" s="94"/>
    </row>
    <row r="3842" spans="1:34" s="73" customFormat="1" x14ac:dyDescent="0.55000000000000004">
      <c r="A3842" s="108"/>
      <c r="B3842" s="109"/>
      <c r="C3842" s="102"/>
      <c r="D3842" s="90"/>
      <c r="E3842" s="102"/>
      <c r="F3842" s="102"/>
      <c r="G3842" s="102"/>
      <c r="H3842" s="102"/>
      <c r="I3842" s="98"/>
      <c r="J3842" s="102"/>
      <c r="K3842" s="94"/>
      <c r="L3842" s="94" t="s">
        <v>63</v>
      </c>
      <c r="M3842" s="94">
        <f>SUM(M3840:M3841)</f>
        <v>210600</v>
      </c>
      <c r="N3842" s="102"/>
      <c r="O3842" s="111"/>
      <c r="P3842" s="96"/>
      <c r="Q3842" s="111"/>
      <c r="R3842" s="111"/>
      <c r="S3842" s="97"/>
      <c r="T3842" s="102"/>
      <c r="U3842" s="102"/>
      <c r="V3842" s="102"/>
      <c r="W3842" s="94"/>
      <c r="X3842" s="98"/>
      <c r="Y3842" s="94"/>
      <c r="Z3842" s="94"/>
      <c r="AA3842" s="89"/>
      <c r="AB3842" s="89"/>
      <c r="AC3842" s="94"/>
      <c r="AD3842" s="94">
        <f>SUM(AD3840:AD3841)</f>
        <v>1007639.9999999999</v>
      </c>
      <c r="AE3842" s="94">
        <f>SUM(AE3840:AE3841)</f>
        <v>1007639.9999999999</v>
      </c>
      <c r="AF3842" s="94"/>
      <c r="AG3842" s="94">
        <f>SUM(AG3840:AG3841)</f>
        <v>0</v>
      </c>
      <c r="AH3842" s="94"/>
    </row>
    <row r="3843" spans="1:34" s="99" customFormat="1" x14ac:dyDescent="0.55000000000000004">
      <c r="A3843" s="107" t="s">
        <v>5371</v>
      </c>
      <c r="B3843" s="161">
        <v>1824</v>
      </c>
      <c r="C3843" s="161">
        <v>6149</v>
      </c>
      <c r="D3843" s="162" t="s">
        <v>5372</v>
      </c>
      <c r="E3843" s="161" t="s">
        <v>37</v>
      </c>
      <c r="F3843" s="161">
        <v>5482</v>
      </c>
      <c r="G3843" s="161">
        <v>5</v>
      </c>
      <c r="H3843" s="161">
        <v>0</v>
      </c>
      <c r="I3843" s="163">
        <v>45</v>
      </c>
      <c r="J3843" s="161" t="s">
        <v>35</v>
      </c>
      <c r="K3843" s="121">
        <f>((G3843*400)+(H3843*100))+I3843</f>
        <v>2045</v>
      </c>
      <c r="L3843" s="121">
        <v>400</v>
      </c>
      <c r="M3843" s="121">
        <f>K3843*L3843</f>
        <v>818000</v>
      </c>
      <c r="N3843" s="161">
        <v>1</v>
      </c>
      <c r="O3843" s="164" t="s">
        <v>5369</v>
      </c>
      <c r="P3843" s="165"/>
      <c r="Q3843" s="164" t="s">
        <v>5370</v>
      </c>
      <c r="R3843" s="164" t="s">
        <v>5373</v>
      </c>
      <c r="S3843" s="166" t="s">
        <v>5374</v>
      </c>
      <c r="T3843" s="161" t="s">
        <v>51</v>
      </c>
      <c r="U3843" s="161" t="s">
        <v>45</v>
      </c>
      <c r="V3843" s="161" t="s">
        <v>52</v>
      </c>
      <c r="W3843" s="121">
        <v>54</v>
      </c>
      <c r="X3843" s="163">
        <v>100</v>
      </c>
      <c r="Y3843" s="121">
        <v>6750</v>
      </c>
      <c r="Z3843" s="121">
        <f>W3843*Y3843</f>
        <v>364500</v>
      </c>
      <c r="AA3843" s="167">
        <v>11</v>
      </c>
      <c r="AB3843" s="167">
        <v>12</v>
      </c>
      <c r="AC3843" s="121">
        <f>(Z3843*(100-AB3843))/100</f>
        <v>320760</v>
      </c>
      <c r="AD3843" s="121">
        <f>IF(AND(AC3843="",M3843=""),0,IF((AC3843=""),M3843, IF( (M3843=""),AC3843,SUM(AC3843:AC3844)+M3843)))</f>
        <v>1138760</v>
      </c>
      <c r="AE3843" s="121">
        <f>IF( (X3843=""),AD3843*1,AD3843*(X3843/100) )</f>
        <v>1138760</v>
      </c>
      <c r="AF3843" s="121">
        <v>10000000</v>
      </c>
      <c r="AG3843" s="121">
        <v>818000</v>
      </c>
      <c r="AH3843" s="121">
        <v>0.02</v>
      </c>
    </row>
    <row r="3844" spans="1:34" s="99" customFormat="1" x14ac:dyDescent="0.55000000000000004">
      <c r="A3844" s="107"/>
      <c r="B3844" s="161">
        <v>1825</v>
      </c>
      <c r="C3844" s="161">
        <v>6263</v>
      </c>
      <c r="D3844" s="162" t="s">
        <v>5375</v>
      </c>
      <c r="E3844" s="161" t="s">
        <v>37</v>
      </c>
      <c r="F3844" s="161">
        <v>5483</v>
      </c>
      <c r="G3844" s="161">
        <v>5</v>
      </c>
      <c r="H3844" s="161">
        <v>1</v>
      </c>
      <c r="I3844" s="163">
        <v>58</v>
      </c>
      <c r="J3844" s="161" t="s">
        <v>38</v>
      </c>
      <c r="K3844" s="121">
        <f>((G3844*400)+(H3844*100))+I3844</f>
        <v>2158</v>
      </c>
      <c r="L3844" s="121">
        <v>800</v>
      </c>
      <c r="M3844" s="121">
        <f>K3844*L3844</f>
        <v>1726400</v>
      </c>
      <c r="N3844" s="161"/>
      <c r="O3844" s="164"/>
      <c r="P3844" s="165"/>
      <c r="Q3844" s="164"/>
      <c r="R3844" s="164"/>
      <c r="S3844" s="166"/>
      <c r="T3844" s="161"/>
      <c r="U3844" s="161"/>
      <c r="V3844" s="161"/>
      <c r="W3844" s="121"/>
      <c r="X3844" s="163"/>
      <c r="Y3844" s="121"/>
      <c r="Z3844" s="121"/>
      <c r="AA3844" s="167"/>
      <c r="AB3844" s="167"/>
      <c r="AC3844" s="121"/>
      <c r="AD3844" s="121">
        <f>IF(AND(AC3844="",M3844=""),0,IF((AC3844=""),M3844,IF((M3844=""),AC3844,AC3844+M3844)))</f>
        <v>1726400</v>
      </c>
      <c r="AE3844" s="121">
        <f>IF( (X3844=""),AD3844*1,AD3844*(X3844/100) )</f>
        <v>1726400</v>
      </c>
      <c r="AF3844" s="121">
        <v>0</v>
      </c>
      <c r="AG3844" s="121">
        <f>IF((AF3844-AE3844) &gt; 1,0,IF((AF3844-AE3844)&lt;0,AE3844-AF3844,AF3844-AE3844))</f>
        <v>1726400</v>
      </c>
      <c r="AH3844" s="121">
        <v>0.01</v>
      </c>
    </row>
    <row r="3845" spans="1:34" s="99" customFormat="1" x14ac:dyDescent="0.55000000000000004">
      <c r="A3845" s="107"/>
      <c r="B3845" s="161"/>
      <c r="C3845" s="161"/>
      <c r="D3845" s="162"/>
      <c r="E3845" s="161"/>
      <c r="F3845" s="161"/>
      <c r="G3845" s="161"/>
      <c r="H3845" s="161"/>
      <c r="I3845" s="163"/>
      <c r="J3845" s="161"/>
      <c r="K3845" s="121"/>
      <c r="L3845" s="121" t="s">
        <v>63</v>
      </c>
      <c r="M3845" s="121">
        <f>SUM(M3843:M3844)</f>
        <v>2544400</v>
      </c>
      <c r="N3845" s="161"/>
      <c r="O3845" s="164"/>
      <c r="P3845" s="165"/>
      <c r="Q3845" s="164"/>
      <c r="R3845" s="164"/>
      <c r="S3845" s="166"/>
      <c r="T3845" s="161"/>
      <c r="U3845" s="161"/>
      <c r="V3845" s="161"/>
      <c r="W3845" s="121"/>
      <c r="X3845" s="163"/>
      <c r="Y3845" s="121"/>
      <c r="Z3845" s="121"/>
      <c r="AA3845" s="167"/>
      <c r="AB3845" s="167"/>
      <c r="AC3845" s="121"/>
      <c r="AD3845" s="121"/>
      <c r="AE3845" s="121">
        <f>SUM(AE3843:AE3844)</f>
        <v>2865160</v>
      </c>
      <c r="AF3845" s="121"/>
      <c r="AG3845" s="121">
        <f>SUM(AG3843:AG3844)</f>
        <v>2544400</v>
      </c>
      <c r="AH3845" s="121"/>
    </row>
    <row r="3846" spans="1:34" s="73" customFormat="1" x14ac:dyDescent="0.55000000000000004">
      <c r="A3846" s="108" t="s">
        <v>5376</v>
      </c>
      <c r="B3846" s="109">
        <v>1632</v>
      </c>
      <c r="C3846" s="102">
        <v>6495</v>
      </c>
      <c r="D3846" s="90" t="s">
        <v>5377</v>
      </c>
      <c r="E3846" s="102" t="s">
        <v>34</v>
      </c>
      <c r="F3846" s="102">
        <v>15596</v>
      </c>
      <c r="G3846" s="102">
        <v>11</v>
      </c>
      <c r="H3846" s="102">
        <v>3</v>
      </c>
      <c r="I3846" s="98">
        <v>47</v>
      </c>
      <c r="J3846" s="102" t="s">
        <v>38</v>
      </c>
      <c r="K3846" s="94">
        <f>((G3846*400)+(H3846*100))+I3846</f>
        <v>4747</v>
      </c>
      <c r="L3846" s="94">
        <v>275</v>
      </c>
      <c r="M3846" s="94">
        <f>K3846*L3846</f>
        <v>1305425</v>
      </c>
      <c r="N3846" s="102"/>
      <c r="O3846" s="111"/>
      <c r="P3846" s="96"/>
      <c r="Q3846" s="111"/>
      <c r="R3846" s="111"/>
      <c r="S3846" s="97"/>
      <c r="T3846" s="102"/>
      <c r="U3846" s="102"/>
      <c r="V3846" s="102"/>
      <c r="W3846" s="94"/>
      <c r="X3846" s="98"/>
      <c r="Y3846" s="94"/>
      <c r="Z3846" s="94"/>
      <c r="AA3846" s="89"/>
      <c r="AB3846" s="89"/>
      <c r="AC3846" s="94"/>
      <c r="AD3846" s="94">
        <f>IF(AND(AC3846="",M3846=""),0,IF((AC3846=""),M3846,IF((M3846=""),AC3846,AC3846+M3846)))</f>
        <v>1305425</v>
      </c>
      <c r="AE3846" s="94">
        <f>IF( (X3846=""),AD3846*1,AD3846*(X3846/100) )</f>
        <v>1305425</v>
      </c>
      <c r="AF3846" s="94">
        <v>50000000</v>
      </c>
      <c r="AG3846" s="94">
        <f>IF((AF3846-AE3846) &gt; 1,0,IF((AF3846-AE3846)&lt;0,AE3846-AF3846,AF3846-AE3846))</f>
        <v>0</v>
      </c>
      <c r="AH3846" s="94">
        <v>0.01</v>
      </c>
    </row>
    <row r="3847" spans="1:34" s="73" customFormat="1" x14ac:dyDescent="0.55000000000000004">
      <c r="A3847" s="108"/>
      <c r="B3847" s="109"/>
      <c r="C3847" s="102"/>
      <c r="D3847" s="90"/>
      <c r="E3847" s="102"/>
      <c r="F3847" s="102"/>
      <c r="G3847" s="102"/>
      <c r="H3847" s="102"/>
      <c r="I3847" s="98"/>
      <c r="J3847" s="102"/>
      <c r="K3847" s="94"/>
      <c r="L3847" s="94" t="s">
        <v>63</v>
      </c>
      <c r="M3847" s="94">
        <f>M3846</f>
        <v>1305425</v>
      </c>
      <c r="N3847" s="102"/>
      <c r="O3847" s="111"/>
      <c r="P3847" s="96"/>
      <c r="Q3847" s="111"/>
      <c r="R3847" s="111"/>
      <c r="S3847" s="97"/>
      <c r="T3847" s="102"/>
      <c r="U3847" s="102"/>
      <c r="V3847" s="102"/>
      <c r="W3847" s="94"/>
      <c r="X3847" s="98"/>
      <c r="Y3847" s="94"/>
      <c r="Z3847" s="94"/>
      <c r="AA3847" s="89"/>
      <c r="AB3847" s="89"/>
      <c r="AC3847" s="94"/>
      <c r="AD3847" s="94">
        <f>AD3846</f>
        <v>1305425</v>
      </c>
      <c r="AE3847" s="94">
        <f>AE3846</f>
        <v>1305425</v>
      </c>
      <c r="AF3847" s="94"/>
      <c r="AG3847" s="94">
        <f>AG3846</f>
        <v>0</v>
      </c>
      <c r="AH3847" s="94">
        <f>AH3846</f>
        <v>0.01</v>
      </c>
    </row>
    <row r="3848" spans="1:34" s="73" customFormat="1" x14ac:dyDescent="0.55000000000000004">
      <c r="A3848" s="108" t="s">
        <v>5382</v>
      </c>
      <c r="B3848" s="109">
        <v>1633</v>
      </c>
      <c r="C3848" s="102">
        <v>9839</v>
      </c>
      <c r="D3848" s="90" t="s">
        <v>5383</v>
      </c>
      <c r="E3848" s="102" t="s">
        <v>37</v>
      </c>
      <c r="F3848" s="102">
        <v>4</v>
      </c>
      <c r="G3848" s="102">
        <v>0</v>
      </c>
      <c r="H3848" s="102">
        <v>0</v>
      </c>
      <c r="I3848" s="98">
        <v>75</v>
      </c>
      <c r="J3848" s="161" t="s">
        <v>35</v>
      </c>
      <c r="K3848" s="94">
        <f>((G3848*400)+(H3848*100))+I3848</f>
        <v>75</v>
      </c>
      <c r="L3848" s="94">
        <v>255</v>
      </c>
      <c r="M3848" s="94">
        <f>K3848*L3848</f>
        <v>19125</v>
      </c>
      <c r="N3848" s="102">
        <v>1</v>
      </c>
      <c r="O3848" s="111" t="s">
        <v>5380</v>
      </c>
      <c r="P3848" s="96">
        <v>3570800360664</v>
      </c>
      <c r="Q3848" s="111" t="s">
        <v>5381</v>
      </c>
      <c r="R3848" s="111" t="s">
        <v>5384</v>
      </c>
      <c r="S3848" s="97"/>
      <c r="T3848" s="102" t="s">
        <v>51</v>
      </c>
      <c r="U3848" s="102" t="s">
        <v>45</v>
      </c>
      <c r="V3848" s="102" t="s">
        <v>52</v>
      </c>
      <c r="W3848" s="94">
        <v>189</v>
      </c>
      <c r="X3848" s="98">
        <v>100</v>
      </c>
      <c r="Y3848" s="94">
        <v>6750</v>
      </c>
      <c r="Z3848" s="94">
        <f>W3848*Y3848</f>
        <v>1275750</v>
      </c>
      <c r="AA3848" s="89">
        <v>2</v>
      </c>
      <c r="AB3848" s="89">
        <v>2</v>
      </c>
      <c r="AC3848" s="94">
        <f>(Z3848*(100-AB3848))/100</f>
        <v>1250235</v>
      </c>
      <c r="AD3848" s="94">
        <f>IF(AND(AC3848="",M3848=""),0,IF((AC3848=""),M3848,IF((M3848=""),AC3848,AC3848+M3848)))</f>
        <v>1269360</v>
      </c>
      <c r="AE3848" s="94">
        <f>IF( (X3848=""),AD3848*1,AD3848*(X3848/100) )</f>
        <v>1269360</v>
      </c>
      <c r="AF3848" s="94">
        <v>10000000</v>
      </c>
      <c r="AG3848" s="94">
        <v>19125</v>
      </c>
      <c r="AH3848" s="94">
        <v>0.02</v>
      </c>
    </row>
    <row r="3849" spans="1:34" s="73" customFormat="1" x14ac:dyDescent="0.55000000000000004">
      <c r="A3849" s="108"/>
      <c r="B3849" s="109"/>
      <c r="C3849" s="102"/>
      <c r="D3849" s="90"/>
      <c r="E3849" s="102"/>
      <c r="F3849" s="102"/>
      <c r="G3849" s="102"/>
      <c r="H3849" s="102"/>
      <c r="I3849" s="98"/>
      <c r="J3849" s="102"/>
      <c r="K3849" s="94"/>
      <c r="L3849" s="94" t="s">
        <v>63</v>
      </c>
      <c r="M3849" s="94">
        <f>SUM(M3848:M3848)</f>
        <v>19125</v>
      </c>
      <c r="N3849" s="102"/>
      <c r="O3849" s="111"/>
      <c r="P3849" s="96"/>
      <c r="Q3849" s="111"/>
      <c r="R3849" s="111"/>
      <c r="S3849" s="97"/>
      <c r="T3849" s="102"/>
      <c r="U3849" s="102"/>
      <c r="V3849" s="102"/>
      <c r="W3849" s="94"/>
      <c r="X3849" s="98"/>
      <c r="Y3849" s="94"/>
      <c r="Z3849" s="94"/>
      <c r="AA3849" s="89"/>
      <c r="AB3849" s="89"/>
      <c r="AC3849" s="94"/>
      <c r="AD3849" s="94">
        <f>SUM(AD3848:AD3848)</f>
        <v>1269360</v>
      </c>
      <c r="AE3849" s="94">
        <f>SUM(AE3848:AE3848)</f>
        <v>1269360</v>
      </c>
      <c r="AF3849" s="94"/>
      <c r="AG3849" s="94">
        <f>SUM(AG3848:AG3848)</f>
        <v>19125</v>
      </c>
      <c r="AH3849" s="94"/>
    </row>
    <row r="3850" spans="1:34" s="99" customFormat="1" x14ac:dyDescent="0.55000000000000004">
      <c r="A3850" s="107" t="s">
        <v>13078</v>
      </c>
      <c r="B3850" s="102">
        <v>1634</v>
      </c>
      <c r="C3850" s="102">
        <v>10574</v>
      </c>
      <c r="D3850" s="90" t="s">
        <v>2110</v>
      </c>
      <c r="E3850" s="102" t="s">
        <v>34</v>
      </c>
      <c r="F3850" s="102">
        <v>8772</v>
      </c>
      <c r="G3850" s="102">
        <v>6</v>
      </c>
      <c r="H3850" s="102">
        <v>1</v>
      </c>
      <c r="I3850" s="98">
        <v>62</v>
      </c>
      <c r="J3850" s="102" t="s">
        <v>38</v>
      </c>
      <c r="K3850" s="94">
        <f>((G3850*400)+(H3850*100))+I3850</f>
        <v>2562</v>
      </c>
      <c r="L3850" s="94">
        <v>625</v>
      </c>
      <c r="M3850" s="94">
        <f>K3850*L3850</f>
        <v>1601250</v>
      </c>
      <c r="N3850" s="102"/>
      <c r="O3850" s="111"/>
      <c r="P3850" s="96"/>
      <c r="Q3850" s="111"/>
      <c r="R3850" s="111"/>
      <c r="S3850" s="97"/>
      <c r="T3850" s="102"/>
      <c r="U3850" s="102"/>
      <c r="V3850" s="102"/>
      <c r="W3850" s="94"/>
      <c r="X3850" s="98"/>
      <c r="Y3850" s="94"/>
      <c r="Z3850" s="94"/>
      <c r="AA3850" s="89"/>
      <c r="AB3850" s="89"/>
      <c r="AC3850" s="94"/>
      <c r="AD3850" s="94">
        <f>IF(AND(AC3850="",M3850=""),0,IF((AC3850=""),M3850,IF((M3850=""),AC3850,AC3850+M3850)))</f>
        <v>1601250</v>
      </c>
      <c r="AE3850" s="94">
        <f>IF( (X3850=""),AD3850*1,AD3850*(X3850/100) )</f>
        <v>1601250</v>
      </c>
      <c r="AF3850" s="94">
        <v>50000000</v>
      </c>
      <c r="AG3850" s="94">
        <f>IF((AF3850-AE3850) &gt; 1,0,IF((AF3850-AE3850)&lt;0,AE3850-AF3850,AF3850-AE3850))</f>
        <v>0</v>
      </c>
      <c r="AH3850" s="94">
        <v>0.01</v>
      </c>
    </row>
    <row r="3851" spans="1:34" s="99" customFormat="1" x14ac:dyDescent="0.55000000000000004">
      <c r="A3851" s="107"/>
      <c r="B3851" s="102"/>
      <c r="C3851" s="102"/>
      <c r="D3851" s="90"/>
      <c r="E3851" s="102"/>
      <c r="F3851" s="102"/>
      <c r="G3851" s="102"/>
      <c r="H3851" s="102"/>
      <c r="I3851" s="98"/>
      <c r="J3851" s="102"/>
      <c r="K3851" s="94"/>
      <c r="L3851" s="94" t="s">
        <v>63</v>
      </c>
      <c r="M3851" s="94">
        <f>SUM(M3850:M3850)</f>
        <v>1601250</v>
      </c>
      <c r="N3851" s="102"/>
      <c r="O3851" s="111"/>
      <c r="P3851" s="96"/>
      <c r="Q3851" s="111"/>
      <c r="R3851" s="111"/>
      <c r="S3851" s="97"/>
      <c r="T3851" s="102"/>
      <c r="U3851" s="102"/>
      <c r="V3851" s="102"/>
      <c r="W3851" s="94"/>
      <c r="X3851" s="98"/>
      <c r="Y3851" s="94"/>
      <c r="Z3851" s="94"/>
      <c r="AA3851" s="89"/>
      <c r="AB3851" s="89"/>
      <c r="AC3851" s="94"/>
      <c r="AD3851" s="94"/>
      <c r="AE3851" s="94">
        <f>SUM(AE3850:AE3850)</f>
        <v>1601250</v>
      </c>
      <c r="AF3851" s="94"/>
      <c r="AG3851" s="94">
        <f>SUM(AG3850:AG3850)</f>
        <v>0</v>
      </c>
      <c r="AH3851" s="94"/>
    </row>
    <row r="3852" spans="1:34" x14ac:dyDescent="0.55000000000000004">
      <c r="A3852" s="125" t="s">
        <v>5387</v>
      </c>
      <c r="B3852" s="102">
        <v>1635</v>
      </c>
      <c r="C3852" s="102">
        <v>10594</v>
      </c>
      <c r="D3852" s="90" t="s">
        <v>1541</v>
      </c>
      <c r="E3852" s="102" t="s">
        <v>34</v>
      </c>
      <c r="F3852" s="102">
        <v>22220</v>
      </c>
      <c r="G3852" s="102">
        <v>1</v>
      </c>
      <c r="H3852" s="102">
        <v>0</v>
      </c>
      <c r="I3852" s="98">
        <v>89</v>
      </c>
      <c r="J3852" s="102" t="s">
        <v>38</v>
      </c>
      <c r="K3852" s="94">
        <f>((G3852*400)+(H3852*100))+I3852</f>
        <v>489</v>
      </c>
      <c r="L3852" s="94">
        <v>450</v>
      </c>
      <c r="M3852" s="94">
        <f>K3852*L3852</f>
        <v>220050</v>
      </c>
      <c r="N3852" s="102"/>
      <c r="O3852" s="111"/>
      <c r="P3852" s="96"/>
      <c r="Q3852" s="111"/>
      <c r="R3852" s="111"/>
      <c r="S3852" s="97"/>
      <c r="T3852" s="102"/>
      <c r="U3852" s="102"/>
      <c r="V3852" s="102"/>
      <c r="W3852" s="94"/>
      <c r="X3852" s="98"/>
      <c r="Y3852" s="94"/>
      <c r="Z3852" s="94"/>
      <c r="AA3852" s="89"/>
      <c r="AB3852" s="89"/>
      <c r="AC3852" s="94"/>
      <c r="AD3852" s="94">
        <f>IF(AND(AC3852="",M3852=""),0,IF((AC3852=""),M3852,IF((M3852=""),AC3852,AC3852+M3852)))</f>
        <v>220050</v>
      </c>
      <c r="AE3852" s="94">
        <f>IF( (X3852=""),AD3852*1,AD3852*(X3852/100) )</f>
        <v>220050</v>
      </c>
      <c r="AF3852" s="94">
        <v>50000000</v>
      </c>
      <c r="AG3852" s="94">
        <f>IF((AF3852-AE3852) &gt; 1,0,IF((AF3852-AE3852)&lt;0,AE3852-AF3852,AF3852-AE3852))</f>
        <v>0</v>
      </c>
      <c r="AH3852" s="94">
        <v>0.01</v>
      </c>
    </row>
    <row r="3853" spans="1:34" s="99" customFormat="1" x14ac:dyDescent="0.55000000000000004">
      <c r="A3853" s="107" t="s">
        <v>5387</v>
      </c>
      <c r="B3853" s="102">
        <v>1636</v>
      </c>
      <c r="C3853" s="102">
        <v>6007</v>
      </c>
      <c r="D3853" s="90" t="s">
        <v>5399</v>
      </c>
      <c r="E3853" s="102" t="s">
        <v>34</v>
      </c>
      <c r="F3853" s="102">
        <v>23859</v>
      </c>
      <c r="G3853" s="102">
        <v>0</v>
      </c>
      <c r="H3853" s="102">
        <v>0</v>
      </c>
      <c r="I3853" s="98">
        <v>97</v>
      </c>
      <c r="J3853" s="102" t="s">
        <v>68</v>
      </c>
      <c r="K3853" s="94">
        <f>((G3853*400)+(H3853*100))+I3853</f>
        <v>97</v>
      </c>
      <c r="L3853" s="94">
        <v>625</v>
      </c>
      <c r="M3853" s="94">
        <f>K3853*L3853</f>
        <v>60625</v>
      </c>
      <c r="N3853" s="102"/>
      <c r="O3853" s="111"/>
      <c r="P3853" s="96"/>
      <c r="Q3853" s="111"/>
      <c r="R3853" s="111"/>
      <c r="S3853" s="97"/>
      <c r="T3853" s="102"/>
      <c r="U3853" s="102"/>
      <c r="V3853" s="102"/>
      <c r="W3853" s="94"/>
      <c r="X3853" s="98"/>
      <c r="Y3853" s="94"/>
      <c r="Z3853" s="94"/>
      <c r="AA3853" s="89"/>
      <c r="AB3853" s="89"/>
      <c r="AC3853" s="94"/>
      <c r="AD3853" s="94">
        <f>IF(AND(AC3853="",M3853=""),0,IF((AC3853=""),M3853,IF((M3853=""),AC3853,AC3853+M3853)))</f>
        <v>60625</v>
      </c>
      <c r="AE3853" s="94">
        <f>IF( (X3853=""),AD3853*1,AD3853*(X3853/100) )</f>
        <v>60625</v>
      </c>
      <c r="AF3853" s="94">
        <v>0</v>
      </c>
      <c r="AG3853" s="94">
        <f>IF((AF3853-AE3853) &gt; 1,0,IF((AF3853-AE3853)&lt;0,AE3853-AF3853,AF3853-AE3853))</f>
        <v>60625</v>
      </c>
      <c r="AH3853" s="94">
        <v>0.3</v>
      </c>
    </row>
    <row r="3854" spans="1:34" s="99" customFormat="1" x14ac:dyDescent="0.55000000000000004">
      <c r="A3854" s="107"/>
      <c r="B3854" s="102"/>
      <c r="C3854" s="102"/>
      <c r="D3854" s="90"/>
      <c r="E3854" s="102"/>
      <c r="F3854" s="102"/>
      <c r="G3854" s="102"/>
      <c r="H3854" s="102"/>
      <c r="I3854" s="98"/>
      <c r="J3854" s="102"/>
      <c r="K3854" s="94"/>
      <c r="L3854" s="94" t="s">
        <v>63</v>
      </c>
      <c r="M3854" s="94">
        <f>SUM(M3853:M3853)</f>
        <v>60625</v>
      </c>
      <c r="N3854" s="102"/>
      <c r="O3854" s="111"/>
      <c r="P3854" s="96"/>
      <c r="Q3854" s="111"/>
      <c r="R3854" s="111"/>
      <c r="S3854" s="97"/>
      <c r="T3854" s="102"/>
      <c r="U3854" s="102"/>
      <c r="V3854" s="102"/>
      <c r="W3854" s="94"/>
      <c r="X3854" s="98"/>
      <c r="Y3854" s="94"/>
      <c r="Z3854" s="94"/>
      <c r="AA3854" s="89"/>
      <c r="AB3854" s="89"/>
      <c r="AC3854" s="94"/>
      <c r="AD3854" s="94"/>
      <c r="AE3854" s="94">
        <f>SUM(AE3853:AE3853)</f>
        <v>60625</v>
      </c>
      <c r="AF3854" s="94"/>
      <c r="AG3854" s="94">
        <f>SUM(AG3853:AG3853)</f>
        <v>60625</v>
      </c>
      <c r="AH3854" s="94"/>
    </row>
    <row r="3855" spans="1:34" s="73" customFormat="1" x14ac:dyDescent="0.55000000000000004">
      <c r="A3855" s="108" t="s">
        <v>5395</v>
      </c>
      <c r="B3855" s="109">
        <v>1637</v>
      </c>
      <c r="C3855" s="102">
        <v>6973</v>
      </c>
      <c r="D3855" s="90" t="s">
        <v>5396</v>
      </c>
      <c r="E3855" s="102" t="s">
        <v>34</v>
      </c>
      <c r="F3855" s="102">
        <v>23673</v>
      </c>
      <c r="G3855" s="102">
        <v>0</v>
      </c>
      <c r="H3855" s="102">
        <v>2</v>
      </c>
      <c r="I3855" s="98">
        <v>2</v>
      </c>
      <c r="J3855" s="102" t="s">
        <v>35</v>
      </c>
      <c r="K3855" s="94">
        <f>((G3855*400)+(H3855*100))+I3855</f>
        <v>202</v>
      </c>
      <c r="L3855" s="94">
        <v>625</v>
      </c>
      <c r="M3855" s="94">
        <f>K3855*L3855</f>
        <v>126250</v>
      </c>
      <c r="N3855" s="102">
        <v>1</v>
      </c>
      <c r="O3855" s="111" t="s">
        <v>5393</v>
      </c>
      <c r="P3855" s="96">
        <v>3560100271995</v>
      </c>
      <c r="Q3855" s="111" t="s">
        <v>5394</v>
      </c>
      <c r="R3855" s="111" t="s">
        <v>5397</v>
      </c>
      <c r="S3855" s="97" t="s">
        <v>5398</v>
      </c>
      <c r="T3855" s="102" t="s">
        <v>51</v>
      </c>
      <c r="U3855" s="102" t="s">
        <v>74</v>
      </c>
      <c r="V3855" s="102" t="s">
        <v>52</v>
      </c>
      <c r="W3855" s="94">
        <v>80</v>
      </c>
      <c r="X3855" s="98">
        <v>100</v>
      </c>
      <c r="Y3855" s="94">
        <v>6750</v>
      </c>
      <c r="Z3855" s="94">
        <f>W3855*Y3855</f>
        <v>540000</v>
      </c>
      <c r="AA3855" s="89">
        <v>21</v>
      </c>
      <c r="AB3855" s="89">
        <v>93</v>
      </c>
      <c r="AC3855" s="94">
        <f>(Z3855*(100-AB3855))/100</f>
        <v>37800</v>
      </c>
      <c r="AD3855" s="94">
        <f>IF(AND(AC3855="",M3855=""),0,IF((AC3855=""),M3855, IF( (M3855=""),AC3855,AC3855+M3855)))</f>
        <v>164050</v>
      </c>
      <c r="AE3855" s="94">
        <f>IF( (X3855=""),AD3855*1,( M3855+(SUM(AC3855:AC3855)) )*(X3855/100) )</f>
        <v>164050</v>
      </c>
      <c r="AF3855" s="94">
        <v>50000000</v>
      </c>
      <c r="AG3855" s="94">
        <f>IF((AF3855-AE3855) &gt; 1,0,IF((AF3855-AE3855)&lt;0,AE3855-AF3855,AF3855-AE3855))</f>
        <v>0</v>
      </c>
      <c r="AH3855" s="94">
        <v>0.02</v>
      </c>
    </row>
    <row r="3856" spans="1:34" s="73" customFormat="1" x14ac:dyDescent="0.55000000000000004">
      <c r="A3856" s="108"/>
      <c r="B3856" s="109"/>
      <c r="C3856" s="102"/>
      <c r="D3856" s="90"/>
      <c r="E3856" s="102"/>
      <c r="F3856" s="102"/>
      <c r="G3856" s="102"/>
      <c r="H3856" s="102"/>
      <c r="I3856" s="98"/>
      <c r="J3856" s="102"/>
      <c r="K3856" s="94"/>
      <c r="L3856" s="94" t="s">
        <v>63</v>
      </c>
      <c r="M3856" s="94">
        <f>SUM(M3855:M3855)</f>
        <v>126250</v>
      </c>
      <c r="N3856" s="102"/>
      <c r="O3856" s="111"/>
      <c r="P3856" s="96"/>
      <c r="Q3856" s="111"/>
      <c r="R3856" s="111"/>
      <c r="S3856" s="97"/>
      <c r="T3856" s="102"/>
      <c r="U3856" s="102"/>
      <c r="V3856" s="102"/>
      <c r="W3856" s="94"/>
      <c r="X3856" s="98"/>
      <c r="Y3856" s="94"/>
      <c r="Z3856" s="94"/>
      <c r="AA3856" s="89"/>
      <c r="AB3856" s="89"/>
      <c r="AC3856" s="94"/>
      <c r="AD3856" s="94">
        <f>SUM(AD3855:AD3855)</f>
        <v>164050</v>
      </c>
      <c r="AE3856" s="94">
        <f>SUM(AE3855:AE3855)</f>
        <v>164050</v>
      </c>
      <c r="AF3856" s="94"/>
      <c r="AG3856" s="94">
        <f>SUM(AG3855:AG3855)</f>
        <v>0</v>
      </c>
      <c r="AH3856" s="94"/>
    </row>
    <row r="3857" spans="1:34" s="73" customFormat="1" x14ac:dyDescent="0.55000000000000004">
      <c r="A3857" s="108" t="s">
        <v>5402</v>
      </c>
      <c r="B3857" s="109">
        <v>1638</v>
      </c>
      <c r="C3857" s="102">
        <v>5757</v>
      </c>
      <c r="D3857" s="90" t="s">
        <v>5403</v>
      </c>
      <c r="E3857" s="102" t="s">
        <v>34</v>
      </c>
      <c r="F3857" s="102">
        <v>16776</v>
      </c>
      <c r="G3857" s="102">
        <v>0</v>
      </c>
      <c r="H3857" s="102">
        <v>0</v>
      </c>
      <c r="I3857" s="98">
        <v>97</v>
      </c>
      <c r="J3857" s="102" t="s">
        <v>35</v>
      </c>
      <c r="K3857" s="94">
        <f>((G3857*400)+(H3857*100))+I3857</f>
        <v>97</v>
      </c>
      <c r="L3857" s="94">
        <v>2425</v>
      </c>
      <c r="M3857" s="94">
        <f>K3857*L3857</f>
        <v>235225</v>
      </c>
      <c r="N3857" s="102">
        <v>1</v>
      </c>
      <c r="O3857" s="111" t="s">
        <v>5400</v>
      </c>
      <c r="P3857" s="96">
        <v>3570800432282</v>
      </c>
      <c r="Q3857" s="111" t="s">
        <v>5401</v>
      </c>
      <c r="R3857" s="111" t="s">
        <v>5404</v>
      </c>
      <c r="S3857" s="97"/>
      <c r="T3857" s="102" t="s">
        <v>51</v>
      </c>
      <c r="U3857" s="102" t="s">
        <v>45</v>
      </c>
      <c r="V3857" s="102" t="s">
        <v>52</v>
      </c>
      <c r="W3857" s="94">
        <v>29.25</v>
      </c>
      <c r="X3857" s="98">
        <v>9.68</v>
      </c>
      <c r="Y3857" s="94">
        <v>0</v>
      </c>
      <c r="Z3857" s="94">
        <f>W3857*Y3857</f>
        <v>0</v>
      </c>
      <c r="AA3857" s="89">
        <v>1</v>
      </c>
      <c r="AB3857" s="89">
        <v>1</v>
      </c>
      <c r="AC3857" s="94">
        <f>(Z3857*(100-AB3857))/100</f>
        <v>0</v>
      </c>
      <c r="AD3857" s="94">
        <f>IF(AND(AC3857="",M3857=""),0,IF((AC3857=""),M3857, IF( (M3857=""),AC3857,AC3857+M3857)))</f>
        <v>235225</v>
      </c>
      <c r="AE3857" s="94">
        <f>IF( (X3857=""),AD3857*1,( M3857+(SUM(AC3857:AC3857)) )*(X3857/100) )</f>
        <v>22769.78</v>
      </c>
      <c r="AF3857" s="94">
        <v>50000000</v>
      </c>
      <c r="AG3857" s="94">
        <f>IF((AF3857-AE3857) &gt; 1,0,IF((AF3857-AE3857)&lt;0,AE3857-AF3857,AF3857-AE3857))</f>
        <v>0</v>
      </c>
      <c r="AH3857" s="94">
        <v>0.02</v>
      </c>
    </row>
    <row r="3858" spans="1:34" s="73" customFormat="1" x14ac:dyDescent="0.55000000000000004">
      <c r="A3858" s="108"/>
      <c r="B3858" s="109"/>
      <c r="C3858" s="102"/>
      <c r="D3858" s="90"/>
      <c r="E3858" s="102"/>
      <c r="F3858" s="102"/>
      <c r="G3858" s="102"/>
      <c r="H3858" s="102"/>
      <c r="I3858" s="98"/>
      <c r="J3858" s="102"/>
      <c r="K3858" s="94"/>
      <c r="L3858" s="94"/>
      <c r="M3858" s="94"/>
      <c r="N3858" s="102">
        <v>2</v>
      </c>
      <c r="O3858" s="111" t="s">
        <v>5400</v>
      </c>
      <c r="P3858" s="96">
        <v>3570800432282</v>
      </c>
      <c r="Q3858" s="111" t="s">
        <v>5401</v>
      </c>
      <c r="R3858" s="111" t="s">
        <v>5404</v>
      </c>
      <c r="S3858" s="97" t="s">
        <v>5405</v>
      </c>
      <c r="T3858" s="102" t="s">
        <v>51</v>
      </c>
      <c r="U3858" s="102" t="s">
        <v>45</v>
      </c>
      <c r="V3858" s="102" t="s">
        <v>52</v>
      </c>
      <c r="W3858" s="94">
        <v>272.8</v>
      </c>
      <c r="X3858" s="98">
        <v>90.32</v>
      </c>
      <c r="Y3858" s="94">
        <v>6750</v>
      </c>
      <c r="Z3858" s="94">
        <f>W3858*Y3858</f>
        <v>1841400</v>
      </c>
      <c r="AA3858" s="89">
        <v>5</v>
      </c>
      <c r="AB3858" s="89">
        <v>5</v>
      </c>
      <c r="AC3858" s="94">
        <f>(Z3858*(100-AB3858))/100</f>
        <v>1749330</v>
      </c>
      <c r="AD3858" s="94">
        <f>IF(AND(AC3858="",M3857=""),0,IF((AC3858=""),M3857, IF( (M3857=""),AC3858,AC3858+M3857)))</f>
        <v>1984555</v>
      </c>
      <c r="AE3858" s="94">
        <f>IF( (X3858=""),AD3858*1,( M3857+(SUM(AC3858:AC3858)) )*(X3858/100) )</f>
        <v>1792450.0759999999</v>
      </c>
      <c r="AF3858" s="94">
        <v>50000000</v>
      </c>
      <c r="AG3858" s="94">
        <f>IF((AF3858-AE3858) &gt; 1,0,IF((AF3858-AE3858)&lt;0,AE3858-AF3858,AF3858-AE3858))</f>
        <v>0</v>
      </c>
      <c r="AH3858" s="94">
        <v>0.02</v>
      </c>
    </row>
    <row r="3859" spans="1:34" s="73" customFormat="1" x14ac:dyDescent="0.55000000000000004">
      <c r="A3859" s="108"/>
      <c r="B3859" s="109">
        <v>1639</v>
      </c>
      <c r="C3859" s="102">
        <v>5985</v>
      </c>
      <c r="D3859" s="90" t="s">
        <v>5406</v>
      </c>
      <c r="E3859" s="102" t="s">
        <v>34</v>
      </c>
      <c r="F3859" s="102">
        <v>23722</v>
      </c>
      <c r="G3859" s="102">
        <v>0</v>
      </c>
      <c r="H3859" s="102">
        <v>1</v>
      </c>
      <c r="I3859" s="98">
        <v>16</v>
      </c>
      <c r="J3859" s="102" t="s">
        <v>38</v>
      </c>
      <c r="K3859" s="94">
        <f>((G3859*400)+(H3859*100))+I3859</f>
        <v>116</v>
      </c>
      <c r="L3859" s="94">
        <v>625</v>
      </c>
      <c r="M3859" s="94">
        <f>K3859*L3859</f>
        <v>72500</v>
      </c>
      <c r="N3859" s="102"/>
      <c r="O3859" s="111"/>
      <c r="P3859" s="96"/>
      <c r="Q3859" s="111"/>
      <c r="R3859" s="111"/>
      <c r="S3859" s="97"/>
      <c r="T3859" s="102"/>
      <c r="U3859" s="102"/>
      <c r="V3859" s="102"/>
      <c r="W3859" s="94"/>
      <c r="X3859" s="98"/>
      <c r="Y3859" s="94"/>
      <c r="Z3859" s="94"/>
      <c r="AA3859" s="89"/>
      <c r="AB3859" s="89"/>
      <c r="AC3859" s="94"/>
      <c r="AD3859" s="94">
        <f>IF(AND(AC3859="",M3859=""),0,IF((AC3859=""),M3859,IF((M3859=""),AC3859,AC3859+M3859)))</f>
        <v>72500</v>
      </c>
      <c r="AE3859" s="94">
        <f>IF( (X3859=""),AD3859*1,AD3859*(X3859/100) )</f>
        <v>72500</v>
      </c>
      <c r="AF3859" s="94">
        <v>50000000</v>
      </c>
      <c r="AG3859" s="94">
        <f>IF((AF3859-AE3859) &gt; 1,0,IF((AF3859-AE3859)&lt;0,AE3859-AF3859,AF3859-AE3859))</f>
        <v>0</v>
      </c>
      <c r="AH3859" s="94">
        <v>0.01</v>
      </c>
    </row>
    <row r="3860" spans="1:34" s="73" customFormat="1" x14ac:dyDescent="0.55000000000000004">
      <c r="A3860" s="108"/>
      <c r="B3860" s="109"/>
      <c r="C3860" s="102"/>
      <c r="D3860" s="90"/>
      <c r="E3860" s="102"/>
      <c r="F3860" s="102"/>
      <c r="G3860" s="102"/>
      <c r="H3860" s="102"/>
      <c r="I3860" s="98"/>
      <c r="J3860" s="102"/>
      <c r="K3860" s="94"/>
      <c r="L3860" s="94" t="s">
        <v>63</v>
      </c>
      <c r="M3860" s="94">
        <f>SUM(M3857:M3859)</f>
        <v>307725</v>
      </c>
      <c r="N3860" s="102"/>
      <c r="O3860" s="111"/>
      <c r="P3860" s="96"/>
      <c r="Q3860" s="111"/>
      <c r="R3860" s="111"/>
      <c r="S3860" s="97"/>
      <c r="T3860" s="102"/>
      <c r="U3860" s="102"/>
      <c r="V3860" s="102"/>
      <c r="W3860" s="94"/>
      <c r="X3860" s="98"/>
      <c r="Y3860" s="94"/>
      <c r="Z3860" s="94"/>
      <c r="AA3860" s="89"/>
      <c r="AB3860" s="89"/>
      <c r="AC3860" s="94"/>
      <c r="AD3860" s="94">
        <f>SUM(AD3857:AD3859)</f>
        <v>2292280</v>
      </c>
      <c r="AE3860" s="94">
        <f>SUM(AE3857:AE3859)</f>
        <v>1887719.8559999999</v>
      </c>
      <c r="AF3860" s="94"/>
      <c r="AG3860" s="94">
        <f>SUM(AG3857:AG3859)</f>
        <v>0</v>
      </c>
      <c r="AH3860" s="94"/>
    </row>
    <row r="3861" spans="1:34" s="73" customFormat="1" x14ac:dyDescent="0.55000000000000004">
      <c r="A3861" s="108" t="s">
        <v>5409</v>
      </c>
      <c r="B3861" s="109">
        <v>1640</v>
      </c>
      <c r="C3861" s="102">
        <v>8094</v>
      </c>
      <c r="D3861" s="90" t="s">
        <v>5410</v>
      </c>
      <c r="E3861" s="102" t="s">
        <v>34</v>
      </c>
      <c r="F3861" s="102">
        <v>16511</v>
      </c>
      <c r="G3861" s="102">
        <v>1</v>
      </c>
      <c r="H3861" s="102">
        <v>0</v>
      </c>
      <c r="I3861" s="98">
        <v>0</v>
      </c>
      <c r="J3861" s="102" t="s">
        <v>35</v>
      </c>
      <c r="K3861" s="94">
        <f>((G3861*400)+(H3861*100))+I3861</f>
        <v>400</v>
      </c>
      <c r="L3861" s="94">
        <v>400</v>
      </c>
      <c r="M3861" s="94">
        <f>K3861*L3861</f>
        <v>160000</v>
      </c>
      <c r="N3861" s="102">
        <v>1</v>
      </c>
      <c r="O3861" s="111" t="s">
        <v>5407</v>
      </c>
      <c r="P3861" s="96"/>
      <c r="Q3861" s="111" t="s">
        <v>5408</v>
      </c>
      <c r="R3861" s="111" t="s">
        <v>5411</v>
      </c>
      <c r="S3861" s="97" t="s">
        <v>5412</v>
      </c>
      <c r="T3861" s="102" t="s">
        <v>51</v>
      </c>
      <c r="U3861" s="102" t="s">
        <v>227</v>
      </c>
      <c r="V3861" s="102" t="s">
        <v>52</v>
      </c>
      <c r="W3861" s="94">
        <v>320.10000000000002</v>
      </c>
      <c r="X3861" s="98">
        <v>89.14</v>
      </c>
      <c r="Y3861" s="94">
        <v>6750</v>
      </c>
      <c r="Z3861" s="94">
        <f>W3861*Y3861</f>
        <v>2160675</v>
      </c>
      <c r="AA3861" s="89">
        <v>11</v>
      </c>
      <c r="AB3861" s="89">
        <v>34</v>
      </c>
      <c r="AC3861" s="94">
        <f>(Z3861*(100-AB3861))/100</f>
        <v>1426045.5</v>
      </c>
      <c r="AD3861" s="94">
        <f>IF(AND(AC3861="",M3861=""),0,IF((AC3861=""),M3861, IF( (M3861=""),AC3861,AC3861+M3861)))</f>
        <v>1586045.5</v>
      </c>
      <c r="AE3861" s="94">
        <f>IF( (X3861=""),AD3861*1,( M3861+(SUM(AC3861:AC3861)) )*(X3861/100) )</f>
        <v>1413800.9586999998</v>
      </c>
      <c r="AF3861" s="94">
        <v>50000000</v>
      </c>
      <c r="AG3861" s="94">
        <f>IF((AF3861-AE3861) &gt; 1,0,IF((AF3861-AE3861)&lt;0,AE3861-AF3861,AF3861-AE3861))</f>
        <v>0</v>
      </c>
      <c r="AH3861" s="94">
        <v>0.02</v>
      </c>
    </row>
    <row r="3862" spans="1:34" s="73" customFormat="1" x14ac:dyDescent="0.55000000000000004">
      <c r="A3862" s="108"/>
      <c r="B3862" s="109"/>
      <c r="C3862" s="102"/>
      <c r="D3862" s="90"/>
      <c r="E3862" s="102"/>
      <c r="F3862" s="102"/>
      <c r="G3862" s="102">
        <v>3</v>
      </c>
      <c r="H3862" s="102">
        <v>2</v>
      </c>
      <c r="I3862" s="98">
        <v>51</v>
      </c>
      <c r="J3862" s="102" t="s">
        <v>38</v>
      </c>
      <c r="K3862" s="94">
        <f>((G3862*400)+(H3862*100))+I3862</f>
        <v>1451</v>
      </c>
      <c r="L3862" s="94">
        <v>400</v>
      </c>
      <c r="M3862" s="94">
        <f>K3862*L3862</f>
        <v>580400</v>
      </c>
      <c r="N3862" s="102">
        <v>2</v>
      </c>
      <c r="O3862" s="111" t="s">
        <v>5407</v>
      </c>
      <c r="P3862" s="96"/>
      <c r="Q3862" s="111" t="s">
        <v>5408</v>
      </c>
      <c r="R3862" s="111" t="s">
        <v>5411</v>
      </c>
      <c r="S3862" s="97" t="s">
        <v>5413</v>
      </c>
      <c r="T3862" s="102" t="s">
        <v>51</v>
      </c>
      <c r="U3862" s="102" t="s">
        <v>74</v>
      </c>
      <c r="V3862" s="102" t="s">
        <v>52</v>
      </c>
      <c r="W3862" s="94">
        <v>22.2</v>
      </c>
      <c r="X3862" s="98">
        <v>6.18</v>
      </c>
      <c r="Y3862" s="94">
        <v>6750</v>
      </c>
      <c r="Z3862" s="94">
        <f>W3862*Y3862</f>
        <v>149850</v>
      </c>
      <c r="AA3862" s="89">
        <v>21</v>
      </c>
      <c r="AB3862" s="89">
        <v>93</v>
      </c>
      <c r="AC3862" s="94">
        <f>(Z3862*(100-AB3862))/100</f>
        <v>10489.5</v>
      </c>
      <c r="AD3862" s="94">
        <f>IF(AND(AC3862="",M3861=""),0,IF((AC3862=""),M3861, IF( (M3861=""),AC3862,AC3862+M3861)))</f>
        <v>170489.5</v>
      </c>
      <c r="AE3862" s="94">
        <f>IF( (X3862=""),AD3862*1,( M3861+(SUM(AC3862:AC3862)) )*(X3862/100) )</f>
        <v>10536.251099999999</v>
      </c>
      <c r="AF3862" s="94">
        <v>50000000</v>
      </c>
      <c r="AG3862" s="94">
        <f>IF((AF3862-AE3862) &gt; 1,0,IF((AF3862-AE3862)&lt;0,AE3862-AF3862,AF3862-AE3862))</f>
        <v>0</v>
      </c>
      <c r="AH3862" s="94">
        <v>0.02</v>
      </c>
    </row>
    <row r="3863" spans="1:34" s="73" customFormat="1" x14ac:dyDescent="0.55000000000000004">
      <c r="A3863" s="108"/>
      <c r="B3863" s="109"/>
      <c r="C3863" s="102"/>
      <c r="D3863" s="90"/>
      <c r="E3863" s="102"/>
      <c r="F3863" s="102"/>
      <c r="G3863" s="102"/>
      <c r="H3863" s="102"/>
      <c r="I3863" s="98"/>
      <c r="J3863" s="102"/>
      <c r="K3863" s="94"/>
      <c r="L3863" s="94"/>
      <c r="M3863" s="94"/>
      <c r="N3863" s="102">
        <v>3</v>
      </c>
      <c r="O3863" s="111" t="s">
        <v>5407</v>
      </c>
      <c r="P3863" s="96"/>
      <c r="Q3863" s="111" t="s">
        <v>5408</v>
      </c>
      <c r="R3863" s="111" t="s">
        <v>5411</v>
      </c>
      <c r="S3863" s="97" t="s">
        <v>5414</v>
      </c>
      <c r="T3863" s="102" t="s">
        <v>55</v>
      </c>
      <c r="U3863" s="102" t="s">
        <v>74</v>
      </c>
      <c r="V3863" s="102" t="s">
        <v>52</v>
      </c>
      <c r="W3863" s="94">
        <v>16.8</v>
      </c>
      <c r="X3863" s="98">
        <v>4.68</v>
      </c>
      <c r="Y3863" s="94">
        <v>0</v>
      </c>
      <c r="Z3863" s="94">
        <f>W3863*Y3863</f>
        <v>0</v>
      </c>
      <c r="AA3863" s="89">
        <v>21</v>
      </c>
      <c r="AB3863" s="89">
        <v>93</v>
      </c>
      <c r="AC3863" s="94">
        <f>(Z3863*(100-AB3863))/100</f>
        <v>0</v>
      </c>
      <c r="AD3863" s="94">
        <f>IF(AND(AC3863="",M3861=""),0,IF((AC3863=""),M3861, IF( (M3861=""),AC3863,AC3863+M3861)))</f>
        <v>160000</v>
      </c>
      <c r="AE3863" s="94">
        <f>IF( (X3863=""),AD3863*1,( M3861+(SUM(AC3863:AC3863)) )*(X3863/100) )</f>
        <v>7487.9999999999991</v>
      </c>
      <c r="AF3863" s="94">
        <v>50000000</v>
      </c>
      <c r="AG3863" s="94">
        <f>IF((AF3863-AE3863) &gt; 1,0,IF((AF3863-AE3863)&lt;0,AE3863-AF3863,AF3863-AE3863))</f>
        <v>0</v>
      </c>
      <c r="AH3863" s="94">
        <v>0.02</v>
      </c>
    </row>
    <row r="3864" spans="1:34" s="73" customFormat="1" x14ac:dyDescent="0.55000000000000004">
      <c r="A3864" s="108"/>
      <c r="B3864" s="109"/>
      <c r="C3864" s="102"/>
      <c r="D3864" s="90"/>
      <c r="E3864" s="102"/>
      <c r="F3864" s="102"/>
      <c r="G3864" s="102"/>
      <c r="H3864" s="102"/>
      <c r="I3864" s="98"/>
      <c r="J3864" s="102"/>
      <c r="K3864" s="94"/>
      <c r="L3864" s="94" t="s">
        <v>63</v>
      </c>
      <c r="M3864" s="94">
        <f>SUM(M3861:M3863)</f>
        <v>740400</v>
      </c>
      <c r="N3864" s="102"/>
      <c r="O3864" s="111"/>
      <c r="P3864" s="96"/>
      <c r="Q3864" s="111"/>
      <c r="R3864" s="111"/>
      <c r="S3864" s="97"/>
      <c r="T3864" s="102"/>
      <c r="U3864" s="102"/>
      <c r="V3864" s="102"/>
      <c r="W3864" s="94"/>
      <c r="X3864" s="98"/>
      <c r="Y3864" s="94"/>
      <c r="Z3864" s="94"/>
      <c r="AA3864" s="89"/>
      <c r="AB3864" s="89"/>
      <c r="AC3864" s="94"/>
      <c r="AD3864" s="94">
        <f>SUM(AD3861:AD3863)</f>
        <v>1916535</v>
      </c>
      <c r="AE3864" s="94">
        <f>SUM(AE3861:AE3863)</f>
        <v>1431825.2097999998</v>
      </c>
      <c r="AF3864" s="94"/>
      <c r="AG3864" s="94">
        <f>SUM(AG3861:AG3863)</f>
        <v>0</v>
      </c>
      <c r="AH3864" s="94"/>
    </row>
    <row r="3865" spans="1:34" s="73" customFormat="1" x14ac:dyDescent="0.55000000000000004">
      <c r="A3865" s="108" t="s">
        <v>5417</v>
      </c>
      <c r="B3865" s="109">
        <v>1641</v>
      </c>
      <c r="C3865" s="102">
        <v>6665</v>
      </c>
      <c r="D3865" s="90" t="s">
        <v>5418</v>
      </c>
      <c r="E3865" s="102" t="s">
        <v>34</v>
      </c>
      <c r="F3865" s="102">
        <v>23242</v>
      </c>
      <c r="G3865" s="102">
        <v>0</v>
      </c>
      <c r="H3865" s="102">
        <v>1</v>
      </c>
      <c r="I3865" s="98">
        <v>89</v>
      </c>
      <c r="J3865" s="102" t="s">
        <v>35</v>
      </c>
      <c r="K3865" s="94">
        <f>((G3865*400)+(H3865*100))+I3865</f>
        <v>189</v>
      </c>
      <c r="L3865" s="94">
        <v>850</v>
      </c>
      <c r="M3865" s="94">
        <f>K3865*L3865</f>
        <v>160650</v>
      </c>
      <c r="N3865" s="102">
        <v>1</v>
      </c>
      <c r="O3865" s="111" t="s">
        <v>5415</v>
      </c>
      <c r="P3865" s="96"/>
      <c r="Q3865" s="111" t="s">
        <v>5416</v>
      </c>
      <c r="R3865" s="111" t="s">
        <v>5419</v>
      </c>
      <c r="S3865" s="97" t="s">
        <v>5420</v>
      </c>
      <c r="T3865" s="102" t="s">
        <v>51</v>
      </c>
      <c r="U3865" s="102" t="s">
        <v>227</v>
      </c>
      <c r="V3865" s="102" t="s">
        <v>52</v>
      </c>
      <c r="W3865" s="94">
        <v>488.52</v>
      </c>
      <c r="X3865" s="98">
        <v>95.32</v>
      </c>
      <c r="Y3865" s="94">
        <v>6750</v>
      </c>
      <c r="Z3865" s="94">
        <f>W3865*Y3865</f>
        <v>3297510</v>
      </c>
      <c r="AA3865" s="89">
        <v>11</v>
      </c>
      <c r="AB3865" s="89">
        <v>34</v>
      </c>
      <c r="AC3865" s="94">
        <f>(Z3865*(100-AB3865))/100</f>
        <v>2176356.6</v>
      </c>
      <c r="AD3865" s="94">
        <f>IF(AND(AC3865="",M3865=""),0,IF((AC3865=""),M3865, IF( (M3865=""),AC3865,AC3865+M3865)))</f>
        <v>2337006.6</v>
      </c>
      <c r="AE3865" s="94">
        <f>IF( (X3865=""),AD3865*1,( M3865+(SUM(AC3865:AC3865)) )*(X3865/100) )</f>
        <v>2227634.6911200001</v>
      </c>
      <c r="AF3865" s="94">
        <v>50000000</v>
      </c>
      <c r="AG3865" s="94">
        <f>IF((AF3865-AE3865) &gt; 1,0,IF((AF3865-AE3865)&lt;0,AE3865-AF3865,AF3865-AE3865))</f>
        <v>0</v>
      </c>
      <c r="AH3865" s="94">
        <v>0.02</v>
      </c>
    </row>
    <row r="3866" spans="1:34" s="73" customFormat="1" x14ac:dyDescent="0.55000000000000004">
      <c r="A3866" s="108"/>
      <c r="B3866" s="109"/>
      <c r="C3866" s="102"/>
      <c r="D3866" s="90"/>
      <c r="E3866" s="102"/>
      <c r="F3866" s="102"/>
      <c r="G3866" s="102"/>
      <c r="H3866" s="102"/>
      <c r="I3866" s="98"/>
      <c r="J3866" s="102"/>
      <c r="K3866" s="94"/>
      <c r="L3866" s="94"/>
      <c r="M3866" s="94"/>
      <c r="N3866" s="102">
        <v>2</v>
      </c>
      <c r="O3866" s="111" t="s">
        <v>5415</v>
      </c>
      <c r="P3866" s="96"/>
      <c r="Q3866" s="111" t="s">
        <v>5416</v>
      </c>
      <c r="R3866" s="111" t="s">
        <v>5419</v>
      </c>
      <c r="S3866" s="97" t="s">
        <v>5421</v>
      </c>
      <c r="T3866" s="102" t="s">
        <v>55</v>
      </c>
      <c r="U3866" s="102" t="s">
        <v>45</v>
      </c>
      <c r="V3866" s="102" t="s">
        <v>52</v>
      </c>
      <c r="W3866" s="94">
        <v>24</v>
      </c>
      <c r="X3866" s="98">
        <v>4.68</v>
      </c>
      <c r="Y3866" s="94">
        <v>0</v>
      </c>
      <c r="Z3866" s="94">
        <f>W3866*Y3866</f>
        <v>0</v>
      </c>
      <c r="AA3866" s="89">
        <v>6</v>
      </c>
      <c r="AB3866" s="89">
        <v>6</v>
      </c>
      <c r="AC3866" s="94">
        <f>(Z3866*(100-AB3866))/100</f>
        <v>0</v>
      </c>
      <c r="AD3866" s="94">
        <f>IF(AND(AC3866="",M3865=""),0,IF((AC3866=""),M3865, IF( (M3865=""),AC3866,AC3866+M3865)))</f>
        <v>160650</v>
      </c>
      <c r="AE3866" s="94">
        <f>IF( (X3866=""),AD3866*1,( M3865+(SUM(AC3866:AC3866)) )*(X3866/100) )</f>
        <v>7518.4199999999992</v>
      </c>
      <c r="AF3866" s="94">
        <v>50000000</v>
      </c>
      <c r="AG3866" s="94">
        <f>IF((AF3866-AE3866) &gt; 1,0,IF((AF3866-AE3866)&lt;0,AE3866-AF3866,AF3866-AE3866))</f>
        <v>0</v>
      </c>
      <c r="AH3866" s="94">
        <v>0.02</v>
      </c>
    </row>
    <row r="3867" spans="1:34" s="73" customFormat="1" x14ac:dyDescent="0.55000000000000004">
      <c r="A3867" s="108"/>
      <c r="B3867" s="109"/>
      <c r="C3867" s="102"/>
      <c r="D3867" s="90"/>
      <c r="E3867" s="102"/>
      <c r="F3867" s="102"/>
      <c r="G3867" s="102"/>
      <c r="H3867" s="102"/>
      <c r="I3867" s="98"/>
      <c r="J3867" s="102"/>
      <c r="K3867" s="94"/>
      <c r="L3867" s="94" t="s">
        <v>63</v>
      </c>
      <c r="M3867" s="94">
        <f>SUM(M3865:M3866)</f>
        <v>160650</v>
      </c>
      <c r="N3867" s="102"/>
      <c r="O3867" s="111"/>
      <c r="P3867" s="96"/>
      <c r="Q3867" s="111"/>
      <c r="R3867" s="111"/>
      <c r="S3867" s="97"/>
      <c r="T3867" s="102"/>
      <c r="U3867" s="102"/>
      <c r="V3867" s="102"/>
      <c r="W3867" s="94"/>
      <c r="X3867" s="98"/>
      <c r="Y3867" s="94"/>
      <c r="Z3867" s="94"/>
      <c r="AA3867" s="89"/>
      <c r="AB3867" s="89"/>
      <c r="AC3867" s="94"/>
      <c r="AD3867" s="94">
        <f>SUM(AD3865:AD3866)</f>
        <v>2497656.6</v>
      </c>
      <c r="AE3867" s="94">
        <f>SUM(AE3865:AE3866)</f>
        <v>2235153.11112</v>
      </c>
      <c r="AF3867" s="94"/>
      <c r="AG3867" s="94">
        <f>SUM(AG3865:AG3866)</f>
        <v>0</v>
      </c>
      <c r="AH3867" s="94"/>
    </row>
    <row r="3868" spans="1:34" s="73" customFormat="1" x14ac:dyDescent="0.55000000000000004">
      <c r="A3868" s="108" t="s">
        <v>423</v>
      </c>
      <c r="B3868" s="109">
        <v>1642</v>
      </c>
      <c r="C3868" s="102">
        <v>5437</v>
      </c>
      <c r="D3868" s="90" t="s">
        <v>5424</v>
      </c>
      <c r="E3868" s="102" t="s">
        <v>34</v>
      </c>
      <c r="F3868" s="102">
        <v>14110</v>
      </c>
      <c r="G3868" s="102">
        <v>0</v>
      </c>
      <c r="H3868" s="102">
        <v>0</v>
      </c>
      <c r="I3868" s="98">
        <v>73</v>
      </c>
      <c r="J3868" s="102" t="s">
        <v>35</v>
      </c>
      <c r="K3868" s="94">
        <f>((G3868*400)+(H3868*100))+I3868</f>
        <v>73</v>
      </c>
      <c r="L3868" s="94">
        <v>450</v>
      </c>
      <c r="M3868" s="94">
        <f>K3868*L3868</f>
        <v>32850</v>
      </c>
      <c r="N3868" s="102">
        <v>1</v>
      </c>
      <c r="O3868" s="111" t="s">
        <v>5422</v>
      </c>
      <c r="P3868" s="96">
        <v>3570800435656</v>
      </c>
      <c r="Q3868" s="111" t="s">
        <v>5423</v>
      </c>
      <c r="R3868" s="111" t="s">
        <v>425</v>
      </c>
      <c r="S3868" s="97" t="s">
        <v>5425</v>
      </c>
      <c r="T3868" s="102" t="s">
        <v>51</v>
      </c>
      <c r="U3868" s="102" t="s">
        <v>45</v>
      </c>
      <c r="V3868" s="102" t="s">
        <v>52</v>
      </c>
      <c r="W3868" s="94">
        <v>127.6</v>
      </c>
      <c r="X3868" s="98">
        <v>57.34</v>
      </c>
      <c r="Y3868" s="94">
        <v>6750</v>
      </c>
      <c r="Z3868" s="94">
        <f>W3868*Y3868</f>
        <v>861300</v>
      </c>
      <c r="AA3868" s="89">
        <v>6</v>
      </c>
      <c r="AB3868" s="89">
        <v>6</v>
      </c>
      <c r="AC3868" s="94">
        <f>(Z3868*(100-AB3868))/100</f>
        <v>809622</v>
      </c>
      <c r="AD3868" s="94">
        <f>IF(AND(AC3868="",M3868=""),0,IF((AC3868=""),M3868, IF( (M3868=""),AC3868,AC3868+M3868)))</f>
        <v>842472</v>
      </c>
      <c r="AE3868" s="94">
        <f>IF( (X3868=""),AD3868*1,( M3868+(SUM(AC3868:AC3868)) )*(X3868/100) )</f>
        <v>483073.4448</v>
      </c>
      <c r="AF3868" s="94">
        <v>50000000</v>
      </c>
      <c r="AG3868" s="94">
        <f>IF((AF3868-AE3868) &gt; 1,0,IF((AF3868-AE3868)&lt;0,AE3868-AF3868,AF3868-AE3868))</f>
        <v>0</v>
      </c>
      <c r="AH3868" s="94">
        <v>0.02</v>
      </c>
    </row>
    <row r="3869" spans="1:34" s="73" customFormat="1" x14ac:dyDescent="0.55000000000000004">
      <c r="A3869" s="108"/>
      <c r="B3869" s="109"/>
      <c r="C3869" s="102"/>
      <c r="D3869" s="90"/>
      <c r="E3869" s="102"/>
      <c r="F3869" s="102"/>
      <c r="G3869" s="102"/>
      <c r="H3869" s="102"/>
      <c r="I3869" s="98"/>
      <c r="J3869" s="102"/>
      <c r="K3869" s="94"/>
      <c r="L3869" s="94"/>
      <c r="M3869" s="94"/>
      <c r="N3869" s="102">
        <v>2</v>
      </c>
      <c r="O3869" s="111" t="s">
        <v>5422</v>
      </c>
      <c r="P3869" s="96">
        <v>3570800435656</v>
      </c>
      <c r="Q3869" s="111" t="s">
        <v>5423</v>
      </c>
      <c r="R3869" s="111" t="s">
        <v>425</v>
      </c>
      <c r="S3869" s="97" t="s">
        <v>5426</v>
      </c>
      <c r="T3869" s="102" t="s">
        <v>51</v>
      </c>
      <c r="U3869" s="102" t="s">
        <v>45</v>
      </c>
      <c r="V3869" s="102" t="s">
        <v>52</v>
      </c>
      <c r="W3869" s="94">
        <v>94.94</v>
      </c>
      <c r="X3869" s="98">
        <v>42.66</v>
      </c>
      <c r="Y3869" s="94">
        <v>6750</v>
      </c>
      <c r="Z3869" s="94">
        <f>W3869*Y3869</f>
        <v>640845</v>
      </c>
      <c r="AA3869" s="89">
        <v>6</v>
      </c>
      <c r="AB3869" s="89">
        <v>6</v>
      </c>
      <c r="AC3869" s="94">
        <f>(Z3869*(100-AB3869))/100</f>
        <v>602394.30000000005</v>
      </c>
      <c r="AD3869" s="94">
        <f>IF(AND(AC3869="",M3868=""),0,IF((AC3869=""),M3868, IF( (M3868=""),AC3869,AC3869+M3868)))</f>
        <v>635244.30000000005</v>
      </c>
      <c r="AE3869" s="94">
        <f>IF( (X3869=""),AD3869*1,( M3868+(SUM(AC3869:AC3869)) )*(X3869/100) )</f>
        <v>270995.21838000003</v>
      </c>
      <c r="AF3869" s="94">
        <v>50000000</v>
      </c>
      <c r="AG3869" s="94">
        <f>IF((AF3869-AE3869) &gt; 1,0,IF((AF3869-AE3869)&lt;0,AE3869-AF3869,AF3869-AE3869))</f>
        <v>0</v>
      </c>
      <c r="AH3869" s="94">
        <v>0.02</v>
      </c>
    </row>
    <row r="3870" spans="1:34" s="73" customFormat="1" x14ac:dyDescent="0.55000000000000004">
      <c r="A3870" s="108"/>
      <c r="B3870" s="109">
        <v>1643</v>
      </c>
      <c r="C3870" s="102">
        <v>5686</v>
      </c>
      <c r="D3870" s="90" t="s">
        <v>5427</v>
      </c>
      <c r="E3870" s="102" t="s">
        <v>34</v>
      </c>
      <c r="F3870" s="102">
        <v>14331</v>
      </c>
      <c r="G3870" s="102">
        <v>2</v>
      </c>
      <c r="H3870" s="102">
        <v>2</v>
      </c>
      <c r="I3870" s="98">
        <v>44</v>
      </c>
      <c r="J3870" s="102" t="s">
        <v>38</v>
      </c>
      <c r="K3870" s="94">
        <f>((G3870*400)+(H3870*100))+I3870</f>
        <v>1044</v>
      </c>
      <c r="L3870" s="94">
        <v>925</v>
      </c>
      <c r="M3870" s="94">
        <f>K3870*L3870</f>
        <v>965700</v>
      </c>
      <c r="N3870" s="102"/>
      <c r="O3870" s="111"/>
      <c r="P3870" s="96"/>
      <c r="Q3870" s="111"/>
      <c r="R3870" s="111"/>
      <c r="S3870" s="97"/>
      <c r="T3870" s="102"/>
      <c r="U3870" s="102"/>
      <c r="V3870" s="102"/>
      <c r="W3870" s="94"/>
      <c r="X3870" s="98"/>
      <c r="Y3870" s="94"/>
      <c r="Z3870" s="94"/>
      <c r="AA3870" s="89"/>
      <c r="AB3870" s="89"/>
      <c r="AC3870" s="94"/>
      <c r="AD3870" s="94">
        <f>IF(AND(AC3870="",M3870=""),0,IF((AC3870=""),M3870,IF((M3870=""),AC3870,AC3870+M3870)))</f>
        <v>965700</v>
      </c>
      <c r="AE3870" s="94">
        <f>IF( (X3870=""),AD3870*1,AD3870*(X3870/100) )</f>
        <v>965700</v>
      </c>
      <c r="AF3870" s="94">
        <v>50000000</v>
      </c>
      <c r="AG3870" s="94">
        <f>IF((AF3870-AE3870) &gt; 1,0,IF((AF3870-AE3870)&lt;0,AE3870-AF3870,AF3870-AE3870))</f>
        <v>0</v>
      </c>
      <c r="AH3870" s="94">
        <v>0.01</v>
      </c>
    </row>
    <row r="3871" spans="1:34" s="73" customFormat="1" x14ac:dyDescent="0.55000000000000004">
      <c r="A3871" s="108"/>
      <c r="B3871" s="109"/>
      <c r="C3871" s="102"/>
      <c r="D3871" s="90"/>
      <c r="E3871" s="102"/>
      <c r="F3871" s="102"/>
      <c r="G3871" s="102"/>
      <c r="H3871" s="102"/>
      <c r="I3871" s="98"/>
      <c r="J3871" s="102"/>
      <c r="K3871" s="94"/>
      <c r="L3871" s="94" t="s">
        <v>63</v>
      </c>
      <c r="M3871" s="94">
        <f>SUM(M3868:M3870)</f>
        <v>998550</v>
      </c>
      <c r="N3871" s="102"/>
      <c r="O3871" s="111"/>
      <c r="P3871" s="96"/>
      <c r="Q3871" s="111"/>
      <c r="R3871" s="111"/>
      <c r="S3871" s="97"/>
      <c r="T3871" s="102"/>
      <c r="U3871" s="102"/>
      <c r="V3871" s="102"/>
      <c r="W3871" s="94"/>
      <c r="X3871" s="98"/>
      <c r="Y3871" s="94"/>
      <c r="Z3871" s="94"/>
      <c r="AA3871" s="89"/>
      <c r="AB3871" s="89"/>
      <c r="AC3871" s="94"/>
      <c r="AD3871" s="94">
        <f>SUM(AD3868:AD3870)</f>
        <v>2443416.2999999998</v>
      </c>
      <c r="AE3871" s="94">
        <f>SUM(AE3868:AE3870)</f>
        <v>1719768.6631800001</v>
      </c>
      <c r="AF3871" s="94"/>
      <c r="AG3871" s="94">
        <f>SUM(AG3868:AG3870)</f>
        <v>0</v>
      </c>
      <c r="AH3871" s="94"/>
    </row>
    <row r="3872" spans="1:34" s="73" customFormat="1" x14ac:dyDescent="0.55000000000000004">
      <c r="A3872" s="108" t="s">
        <v>5428</v>
      </c>
      <c r="B3872" s="109">
        <v>1644</v>
      </c>
      <c r="C3872" s="102">
        <v>8740</v>
      </c>
      <c r="D3872" s="90" t="s">
        <v>5429</v>
      </c>
      <c r="E3872" s="102" t="s">
        <v>34</v>
      </c>
      <c r="F3872" s="102">
        <v>17529</v>
      </c>
      <c r="G3872" s="102">
        <v>1</v>
      </c>
      <c r="H3872" s="102">
        <v>1</v>
      </c>
      <c r="I3872" s="98">
        <v>67</v>
      </c>
      <c r="J3872" s="102" t="s">
        <v>38</v>
      </c>
      <c r="K3872" s="94">
        <f>((G3872*400)+(H3872*100))+I3872</f>
        <v>567</v>
      </c>
      <c r="L3872" s="94">
        <v>400</v>
      </c>
      <c r="M3872" s="94">
        <f>K3872*L3872</f>
        <v>226800</v>
      </c>
      <c r="N3872" s="102"/>
      <c r="O3872" s="111"/>
      <c r="P3872" s="96"/>
      <c r="Q3872" s="111"/>
      <c r="R3872" s="111"/>
      <c r="S3872" s="97"/>
      <c r="T3872" s="102"/>
      <c r="U3872" s="102"/>
      <c r="V3872" s="102"/>
      <c r="W3872" s="94"/>
      <c r="X3872" s="98"/>
      <c r="Y3872" s="94"/>
      <c r="Z3872" s="94"/>
      <c r="AA3872" s="89"/>
      <c r="AB3872" s="89"/>
      <c r="AC3872" s="94"/>
      <c r="AD3872" s="94">
        <f>IF(AND(AC3872="",M3872=""),0,IF((AC3872=""),M3872,IF((M3872=""),AC3872,AC3872+M3872)))</f>
        <v>226800</v>
      </c>
      <c r="AE3872" s="94">
        <f>IF( (X3872=""),AD3872*1,AD3872*(X3872/100) )</f>
        <v>226800</v>
      </c>
      <c r="AF3872" s="94">
        <v>50000000</v>
      </c>
      <c r="AG3872" s="94">
        <f>IF((AF3872-AE3872) &gt; 1,0,IF((AF3872-AE3872)&lt;0,AE3872-AF3872,AF3872-AE3872))</f>
        <v>0</v>
      </c>
      <c r="AH3872" s="94">
        <v>0.01</v>
      </c>
    </row>
    <row r="3873" spans="1:34" s="73" customFormat="1" x14ac:dyDescent="0.55000000000000004">
      <c r="A3873" s="108"/>
      <c r="B3873" s="109">
        <v>1645</v>
      </c>
      <c r="C3873" s="102">
        <v>10420</v>
      </c>
      <c r="D3873" s="90" t="s">
        <v>5430</v>
      </c>
      <c r="E3873" s="102" t="s">
        <v>34</v>
      </c>
      <c r="F3873" s="102">
        <v>23899</v>
      </c>
      <c r="G3873" s="102">
        <v>0</v>
      </c>
      <c r="H3873" s="102">
        <v>2</v>
      </c>
      <c r="I3873" s="98">
        <v>43</v>
      </c>
      <c r="J3873" s="102" t="s">
        <v>38</v>
      </c>
      <c r="K3873" s="94">
        <f>((G3873*400)+(H3873*100))+I3873</f>
        <v>243</v>
      </c>
      <c r="L3873" s="94">
        <v>1350</v>
      </c>
      <c r="M3873" s="94">
        <f>K3873*L3873</f>
        <v>328050</v>
      </c>
      <c r="N3873" s="102"/>
      <c r="O3873" s="111"/>
      <c r="P3873" s="96"/>
      <c r="Q3873" s="111"/>
      <c r="R3873" s="111"/>
      <c r="S3873" s="97"/>
      <c r="T3873" s="102"/>
      <c r="U3873" s="102"/>
      <c r="V3873" s="102"/>
      <c r="W3873" s="94"/>
      <c r="X3873" s="98"/>
      <c r="Y3873" s="94"/>
      <c r="Z3873" s="94"/>
      <c r="AA3873" s="89"/>
      <c r="AB3873" s="89"/>
      <c r="AC3873" s="94"/>
      <c r="AD3873" s="94">
        <f>IF(AND(AC3873="",M3873=""),0,IF((AC3873=""),M3873,IF((M3873=""),AC3873,AC3873+M3873)))</f>
        <v>328050</v>
      </c>
      <c r="AE3873" s="94">
        <f>IF( (X3873=""),AD3873*1,AD3873*(X3873/100) )</f>
        <v>328050</v>
      </c>
      <c r="AF3873" s="94">
        <v>50000000</v>
      </c>
      <c r="AG3873" s="94">
        <f>IF((AF3873-AE3873) &gt; 1,0,IF((AF3873-AE3873)&lt;0,AE3873-AF3873,AF3873-AE3873))</f>
        <v>0</v>
      </c>
      <c r="AH3873" s="94">
        <v>0.01</v>
      </c>
    </row>
    <row r="3874" spans="1:34" s="73" customFormat="1" x14ac:dyDescent="0.55000000000000004">
      <c r="A3874" s="108"/>
      <c r="B3874" s="109"/>
      <c r="C3874" s="102"/>
      <c r="D3874" s="90"/>
      <c r="E3874" s="102"/>
      <c r="F3874" s="102"/>
      <c r="G3874" s="102"/>
      <c r="H3874" s="102"/>
      <c r="I3874" s="98"/>
      <c r="J3874" s="102"/>
      <c r="K3874" s="94"/>
      <c r="L3874" s="94" t="s">
        <v>63</v>
      </c>
      <c r="M3874" s="94">
        <f>SUM(M3872:M3873)</f>
        <v>554850</v>
      </c>
      <c r="N3874" s="102"/>
      <c r="O3874" s="111"/>
      <c r="P3874" s="96"/>
      <c r="Q3874" s="111"/>
      <c r="R3874" s="111"/>
      <c r="S3874" s="97"/>
      <c r="T3874" s="102"/>
      <c r="U3874" s="102"/>
      <c r="V3874" s="102"/>
      <c r="W3874" s="94"/>
      <c r="X3874" s="98"/>
      <c r="Y3874" s="94"/>
      <c r="Z3874" s="94"/>
      <c r="AA3874" s="89"/>
      <c r="AB3874" s="89"/>
      <c r="AC3874" s="94"/>
      <c r="AD3874" s="94">
        <f>SUM(AD3872:AD3873)</f>
        <v>554850</v>
      </c>
      <c r="AE3874" s="94">
        <f>SUM(AE3872:AE3873)</f>
        <v>554850</v>
      </c>
      <c r="AF3874" s="94"/>
      <c r="AG3874" s="94">
        <f>SUM(AG3872:AG3873)</f>
        <v>0</v>
      </c>
      <c r="AH3874" s="94"/>
    </row>
    <row r="3875" spans="1:34" x14ac:dyDescent="0.55000000000000004">
      <c r="A3875" s="125" t="s">
        <v>15260</v>
      </c>
      <c r="B3875" s="102">
        <v>1646</v>
      </c>
      <c r="C3875" s="102">
        <v>4994</v>
      </c>
      <c r="D3875" s="90" t="s">
        <v>5434</v>
      </c>
      <c r="E3875" s="102" t="s">
        <v>34</v>
      </c>
      <c r="F3875" s="102">
        <v>22057</v>
      </c>
      <c r="G3875" s="102">
        <v>0</v>
      </c>
      <c r="H3875" s="102">
        <v>1</v>
      </c>
      <c r="I3875" s="98">
        <v>1</v>
      </c>
      <c r="J3875" s="102" t="s">
        <v>38</v>
      </c>
      <c r="K3875" s="94">
        <f>((G3875*400)+(H3875*100))+I3875</f>
        <v>101</v>
      </c>
      <c r="L3875" s="94">
        <v>625</v>
      </c>
      <c r="M3875" s="94">
        <f>K3875*L3875</f>
        <v>63125</v>
      </c>
      <c r="N3875" s="102"/>
      <c r="O3875" s="111"/>
      <c r="P3875" s="96"/>
      <c r="Q3875" s="111"/>
      <c r="R3875" s="111"/>
      <c r="S3875" s="97"/>
      <c r="T3875" s="102"/>
      <c r="U3875" s="102"/>
      <c r="V3875" s="102"/>
      <c r="W3875" s="94"/>
      <c r="X3875" s="98"/>
      <c r="Y3875" s="94"/>
      <c r="Z3875" s="94"/>
      <c r="AA3875" s="89"/>
      <c r="AB3875" s="89"/>
      <c r="AC3875" s="94"/>
      <c r="AD3875" s="94">
        <f>IF(AND(AC3875="",M3875=""),0,IF((AC3875=""),M3875,IF((M3875=""),AC3875,AC3875+M3875)))</f>
        <v>63125</v>
      </c>
      <c r="AE3875" s="94">
        <f>IF( (X3875=""),AD3875*1,AD3875*(X3875/100) )</f>
        <v>63125</v>
      </c>
      <c r="AF3875" s="94">
        <v>50000000</v>
      </c>
      <c r="AG3875" s="94">
        <f>IF((AF3875-AE3875) &gt; 1,0,IF((AF3875-AE3875)&lt;0,AE3875-AF3875,AF3875-AE3875))</f>
        <v>0</v>
      </c>
      <c r="AH3875" s="94">
        <v>0.01</v>
      </c>
    </row>
    <row r="3876" spans="1:34" x14ac:dyDescent="0.55000000000000004">
      <c r="A3876" s="125"/>
      <c r="B3876" s="102">
        <v>1647</v>
      </c>
      <c r="C3876" s="102">
        <v>10444</v>
      </c>
      <c r="D3876" s="90" t="s">
        <v>15091</v>
      </c>
      <c r="E3876" s="102" t="s">
        <v>34</v>
      </c>
      <c r="F3876" s="102">
        <v>22134</v>
      </c>
      <c r="G3876" s="102">
        <v>0</v>
      </c>
      <c r="H3876" s="102">
        <v>0</v>
      </c>
      <c r="I3876" s="98">
        <v>61</v>
      </c>
      <c r="J3876" s="102" t="s">
        <v>35</v>
      </c>
      <c r="K3876" s="94">
        <f>((G3876*400)+(H3876*100))+I3876</f>
        <v>61</v>
      </c>
      <c r="L3876" s="94">
        <v>0</v>
      </c>
      <c r="M3876" s="94">
        <f>K3876*L3876</f>
        <v>0</v>
      </c>
      <c r="N3876" s="102">
        <v>1</v>
      </c>
      <c r="O3876" s="111" t="s">
        <v>5431</v>
      </c>
      <c r="P3876" s="96">
        <v>3579900251296</v>
      </c>
      <c r="Q3876" s="111" t="s">
        <v>5432</v>
      </c>
      <c r="R3876" s="111" t="s">
        <v>15261</v>
      </c>
      <c r="S3876" s="97" t="s">
        <v>15092</v>
      </c>
      <c r="T3876" s="102" t="s">
        <v>51</v>
      </c>
      <c r="U3876" s="102" t="s">
        <v>45</v>
      </c>
      <c r="V3876" s="102" t="s">
        <v>52</v>
      </c>
      <c r="W3876" s="94">
        <v>125.6</v>
      </c>
      <c r="X3876" s="98">
        <v>100</v>
      </c>
      <c r="Y3876" s="94">
        <v>6750</v>
      </c>
      <c r="Z3876" s="94">
        <f>W3876*Y3876</f>
        <v>847800</v>
      </c>
      <c r="AA3876" s="89">
        <v>6</v>
      </c>
      <c r="AB3876" s="89">
        <v>6</v>
      </c>
      <c r="AC3876" s="94">
        <f>(Z3876*(100-AB3876))/100</f>
        <v>796932</v>
      </c>
      <c r="AD3876" s="94">
        <f>IF(AND(AC3876="",M3876=""),0,IF((AC3876=""),M3876, IF( (M3876=""),AC3876,SUM(AC3876:AC3877)+M3876)))</f>
        <v>796932</v>
      </c>
      <c r="AE3876" s="94">
        <f>IF( (X3876=""),AD3876*1,AD3876*(X3876/100) )</f>
        <v>796932</v>
      </c>
      <c r="AF3876" s="94">
        <v>50000000</v>
      </c>
      <c r="AG3876" s="94">
        <f>IF((AF3876-AE3876) &gt; 1,0,IF((AF3876-AE3876)&lt;0,AE3876-AF3876,AF3876-AE3876))</f>
        <v>0</v>
      </c>
      <c r="AH3876" s="94">
        <v>0.02</v>
      </c>
    </row>
    <row r="3877" spans="1:34" x14ac:dyDescent="0.55000000000000004">
      <c r="A3877" s="125"/>
      <c r="B3877" s="102"/>
      <c r="C3877" s="102"/>
      <c r="D3877" s="90"/>
      <c r="E3877" s="102"/>
      <c r="F3877" s="102"/>
      <c r="G3877" s="102"/>
      <c r="H3877" s="102"/>
      <c r="I3877" s="98"/>
      <c r="J3877" s="102"/>
      <c r="K3877" s="94"/>
      <c r="L3877" s="94" t="s">
        <v>63</v>
      </c>
      <c r="M3877" s="94">
        <f>SUM(M3875:M3876)</f>
        <v>63125</v>
      </c>
      <c r="N3877" s="102"/>
      <c r="O3877" s="111"/>
      <c r="P3877" s="96"/>
      <c r="Q3877" s="111"/>
      <c r="R3877" s="111"/>
      <c r="S3877" s="97"/>
      <c r="T3877" s="102"/>
      <c r="U3877" s="102"/>
      <c r="V3877" s="102"/>
      <c r="W3877" s="94"/>
      <c r="X3877" s="98"/>
      <c r="Y3877" s="94"/>
      <c r="Z3877" s="94"/>
      <c r="AA3877" s="89"/>
      <c r="AB3877" s="89"/>
      <c r="AC3877" s="94"/>
      <c r="AD3877" s="94"/>
      <c r="AE3877" s="94">
        <f>SUM(AE3875:AE3876)</f>
        <v>860057</v>
      </c>
      <c r="AF3877" s="94"/>
      <c r="AG3877" s="94">
        <f>SUM(AG3875:AG3876)</f>
        <v>0</v>
      </c>
      <c r="AH3877" s="94"/>
    </row>
    <row r="3878" spans="1:34" s="73" customFormat="1" x14ac:dyDescent="0.55000000000000004">
      <c r="A3878" s="108" t="s">
        <v>2015</v>
      </c>
      <c r="B3878" s="109">
        <v>1648</v>
      </c>
      <c r="C3878" s="102">
        <v>6295</v>
      </c>
      <c r="D3878" s="90" t="s">
        <v>5436</v>
      </c>
      <c r="E3878" s="102" t="s">
        <v>37</v>
      </c>
      <c r="F3878" s="102">
        <v>5572</v>
      </c>
      <c r="G3878" s="102">
        <v>1</v>
      </c>
      <c r="H3878" s="102">
        <v>3</v>
      </c>
      <c r="I3878" s="98">
        <v>29</v>
      </c>
      <c r="J3878" s="102" t="s">
        <v>38</v>
      </c>
      <c r="K3878" s="94">
        <f>((G3878*400)+(H3878*100))+I3878</f>
        <v>729</v>
      </c>
      <c r="L3878" s="94">
        <v>600</v>
      </c>
      <c r="M3878" s="94">
        <f>K3878*L3878</f>
        <v>437400</v>
      </c>
      <c r="N3878" s="102"/>
      <c r="O3878" s="111"/>
      <c r="P3878" s="96"/>
      <c r="Q3878" s="111"/>
      <c r="R3878" s="111"/>
      <c r="S3878" s="97"/>
      <c r="T3878" s="102"/>
      <c r="U3878" s="102"/>
      <c r="V3878" s="102"/>
      <c r="W3878" s="94"/>
      <c r="X3878" s="98"/>
      <c r="Y3878" s="94"/>
      <c r="Z3878" s="94"/>
      <c r="AA3878" s="89"/>
      <c r="AB3878" s="89"/>
      <c r="AC3878" s="94"/>
      <c r="AD3878" s="94">
        <f>IF(AND(AC3878="",M3878=""),0,IF((AC3878=""),M3878,IF((M3878=""),AC3878,AC3878+M3878)))</f>
        <v>437400</v>
      </c>
      <c r="AE3878" s="94">
        <f>IF( (X3878=""),AD3878*1,AD3878*(X3878/100) )</f>
        <v>437400</v>
      </c>
      <c r="AF3878" s="94">
        <v>0</v>
      </c>
      <c r="AG3878" s="94">
        <f>IF((AF3878-AE3878) &gt; 1,0,IF((AF3878-AE3878)&lt;0,AE3878-AF3878,AF3878-AE3878))</f>
        <v>437400</v>
      </c>
      <c r="AH3878" s="94">
        <v>0.01</v>
      </c>
    </row>
    <row r="3879" spans="1:34" s="73" customFormat="1" x14ac:dyDescent="0.55000000000000004">
      <c r="A3879" s="108"/>
      <c r="B3879" s="109"/>
      <c r="C3879" s="102"/>
      <c r="D3879" s="90"/>
      <c r="E3879" s="102"/>
      <c r="F3879" s="102"/>
      <c r="G3879" s="102"/>
      <c r="H3879" s="102"/>
      <c r="I3879" s="98"/>
      <c r="J3879" s="102"/>
      <c r="K3879" s="94"/>
      <c r="L3879" s="94" t="s">
        <v>63</v>
      </c>
      <c r="M3879" s="94">
        <f>SUM(M3878:M3878)</f>
        <v>437400</v>
      </c>
      <c r="N3879" s="102"/>
      <c r="O3879" s="111"/>
      <c r="P3879" s="96"/>
      <c r="Q3879" s="111"/>
      <c r="R3879" s="111"/>
      <c r="S3879" s="97"/>
      <c r="T3879" s="102"/>
      <c r="U3879" s="102"/>
      <c r="V3879" s="102"/>
      <c r="W3879" s="94"/>
      <c r="X3879" s="98"/>
      <c r="Y3879" s="94"/>
      <c r="Z3879" s="94"/>
      <c r="AA3879" s="89"/>
      <c r="AB3879" s="89"/>
      <c r="AC3879" s="94"/>
      <c r="AD3879" s="94">
        <f>SUM(AD3878:AD3878)</f>
        <v>437400</v>
      </c>
      <c r="AE3879" s="94">
        <f>SUM(AE3878:AE3878)</f>
        <v>437400</v>
      </c>
      <c r="AF3879" s="94"/>
      <c r="AG3879" s="94">
        <f>SUM(AG3878:AG3878)</f>
        <v>437400</v>
      </c>
      <c r="AH3879" s="94"/>
    </row>
    <row r="3880" spans="1:34" s="73" customFormat="1" x14ac:dyDescent="0.55000000000000004">
      <c r="A3880" s="108" t="s">
        <v>5439</v>
      </c>
      <c r="B3880" s="109">
        <v>1649</v>
      </c>
      <c r="C3880" s="102">
        <v>5487</v>
      </c>
      <c r="D3880" s="90" t="s">
        <v>5440</v>
      </c>
      <c r="E3880" s="102" t="s">
        <v>34</v>
      </c>
      <c r="F3880" s="102">
        <v>2410</v>
      </c>
      <c r="G3880" s="102">
        <v>0</v>
      </c>
      <c r="H3880" s="102">
        <v>1</v>
      </c>
      <c r="I3880" s="98">
        <v>19.5</v>
      </c>
      <c r="J3880" s="102" t="s">
        <v>35</v>
      </c>
      <c r="K3880" s="94">
        <f>((G3880*400)+(H3880*100))+I3880</f>
        <v>119.5</v>
      </c>
      <c r="L3880" s="94">
        <v>2425</v>
      </c>
      <c r="M3880" s="94">
        <f>K3880*L3880</f>
        <v>289787.5</v>
      </c>
      <c r="N3880" s="102">
        <v>1</v>
      </c>
      <c r="O3880" s="111" t="s">
        <v>5437</v>
      </c>
      <c r="P3880" s="96">
        <v>3570800004221</v>
      </c>
      <c r="Q3880" s="111" t="s">
        <v>5438</v>
      </c>
      <c r="R3880" s="111" t="s">
        <v>5441</v>
      </c>
      <c r="S3880" s="97" t="s">
        <v>5442</v>
      </c>
      <c r="T3880" s="102" t="s">
        <v>51</v>
      </c>
      <c r="U3880" s="102" t="s">
        <v>45</v>
      </c>
      <c r="V3880" s="102" t="s">
        <v>52</v>
      </c>
      <c r="W3880" s="94">
        <v>216</v>
      </c>
      <c r="X3880" s="98">
        <v>69.010000000000005</v>
      </c>
      <c r="Y3880" s="94">
        <v>6750</v>
      </c>
      <c r="Z3880" s="94">
        <f>W3880*Y3880</f>
        <v>1458000</v>
      </c>
      <c r="AA3880" s="89">
        <v>7</v>
      </c>
      <c r="AB3880" s="89">
        <v>7</v>
      </c>
      <c r="AC3880" s="94">
        <f>(Z3880*(100-AB3880))/100</f>
        <v>1355940</v>
      </c>
      <c r="AD3880" s="94">
        <f>IF(AND(AC3880="",M3880=""),0,IF((AC3880=""),M3880, IF( (M3880=""),AC3880,AC3880+M3880)))</f>
        <v>1645727.5</v>
      </c>
      <c r="AE3880" s="94">
        <f>IF( (X3880=""),AD3880*1,( M3880+(SUM(AC3880:AC3880)) )*(X3880/100) )</f>
        <v>1135716.5477500001</v>
      </c>
      <c r="AF3880" s="94">
        <v>50000000</v>
      </c>
      <c r="AG3880" s="94">
        <f>IF((AF3880-AE3880) &gt; 1,0,IF((AF3880-AE3880)&lt;0,AE3880-AF3880,AF3880-AE3880))</f>
        <v>0</v>
      </c>
      <c r="AH3880" s="94">
        <v>0.02</v>
      </c>
    </row>
    <row r="3881" spans="1:34" s="73" customFormat="1" x14ac:dyDescent="0.55000000000000004">
      <c r="A3881" s="108"/>
      <c r="B3881" s="109"/>
      <c r="C3881" s="102"/>
      <c r="D3881" s="90"/>
      <c r="E3881" s="102"/>
      <c r="F3881" s="102"/>
      <c r="G3881" s="102"/>
      <c r="H3881" s="102"/>
      <c r="I3881" s="98"/>
      <c r="J3881" s="102"/>
      <c r="K3881" s="94"/>
      <c r="L3881" s="94"/>
      <c r="M3881" s="94"/>
      <c r="N3881" s="102">
        <v>2</v>
      </c>
      <c r="O3881" s="111" t="s">
        <v>5437</v>
      </c>
      <c r="P3881" s="96">
        <v>3570800004221</v>
      </c>
      <c r="Q3881" s="111" t="s">
        <v>5438</v>
      </c>
      <c r="R3881" s="111" t="s">
        <v>5441</v>
      </c>
      <c r="S3881" s="97" t="s">
        <v>5443</v>
      </c>
      <c r="T3881" s="102" t="s">
        <v>343</v>
      </c>
      <c r="U3881" s="102" t="s">
        <v>45</v>
      </c>
      <c r="V3881" s="102" t="s">
        <v>52</v>
      </c>
      <c r="W3881" s="94">
        <v>48</v>
      </c>
      <c r="X3881" s="98">
        <v>15.34</v>
      </c>
      <c r="Y3881" s="94">
        <v>6750</v>
      </c>
      <c r="Z3881" s="94">
        <f>W3881*Y3881</f>
        <v>324000</v>
      </c>
      <c r="AA3881" s="89">
        <v>7</v>
      </c>
      <c r="AB3881" s="89">
        <v>7</v>
      </c>
      <c r="AC3881" s="94">
        <f>(Z3881*(100-AB3881))/100</f>
        <v>301320</v>
      </c>
      <c r="AD3881" s="94">
        <f>IF(AND(AC3881="",M3880=""),0,IF((AC3881=""),M3880, IF( (M3880=""),AC3881,AC3881+M3880)))</f>
        <v>591107.5</v>
      </c>
      <c r="AE3881" s="94">
        <f>IF( (X3881=""),AD3881*1,( M3880+(SUM(AC3881:AC3881)) )*(X3881/100) )</f>
        <v>90675.890500000009</v>
      </c>
      <c r="AF3881" s="94">
        <v>50000000</v>
      </c>
      <c r="AG3881" s="94">
        <f>IF((AF3881-AE3881) &gt; 1,0,IF((AF3881-AE3881)&lt;0,AE3881-AF3881,AF3881-AE3881))</f>
        <v>0</v>
      </c>
      <c r="AH3881" s="94">
        <v>0.02</v>
      </c>
    </row>
    <row r="3882" spans="1:34" s="73" customFormat="1" x14ac:dyDescent="0.55000000000000004">
      <c r="A3882" s="108"/>
      <c r="B3882" s="109"/>
      <c r="C3882" s="102"/>
      <c r="D3882" s="90"/>
      <c r="E3882" s="102"/>
      <c r="F3882" s="102"/>
      <c r="G3882" s="102"/>
      <c r="H3882" s="102"/>
      <c r="I3882" s="98"/>
      <c r="J3882" s="102"/>
      <c r="K3882" s="94"/>
      <c r="L3882" s="94"/>
      <c r="M3882" s="94"/>
      <c r="N3882" s="102">
        <v>3</v>
      </c>
      <c r="O3882" s="111" t="s">
        <v>5437</v>
      </c>
      <c r="P3882" s="96">
        <v>3570800004221</v>
      </c>
      <c r="Q3882" s="111" t="s">
        <v>5438</v>
      </c>
      <c r="R3882" s="111" t="s">
        <v>5441</v>
      </c>
      <c r="S3882" s="97" t="s">
        <v>5444</v>
      </c>
      <c r="T3882" s="102" t="s">
        <v>55</v>
      </c>
      <c r="U3882" s="102" t="s">
        <v>74</v>
      </c>
      <c r="V3882" s="102" t="s">
        <v>52</v>
      </c>
      <c r="W3882" s="94">
        <v>49</v>
      </c>
      <c r="X3882" s="98">
        <v>15.65</v>
      </c>
      <c r="Y3882" s="94">
        <v>0</v>
      </c>
      <c r="Z3882" s="94">
        <f>W3882*Y3882</f>
        <v>0</v>
      </c>
      <c r="AA3882" s="89">
        <v>22</v>
      </c>
      <c r="AB3882" s="89">
        <v>93</v>
      </c>
      <c r="AC3882" s="94">
        <f>(Z3882*(100-AB3882))/100</f>
        <v>0</v>
      </c>
      <c r="AD3882" s="94">
        <f>IF(AND(AC3882="",M3880=""),0,IF((AC3882=""),M3880, IF( (M3880=""),AC3882,AC3882+M3880)))</f>
        <v>289787.5</v>
      </c>
      <c r="AE3882" s="94">
        <f>IF( (X3882=""),AD3882*1,( M3880+(SUM(AC3882:AC3882)) )*(X3882/100) )</f>
        <v>45351.743750000001</v>
      </c>
      <c r="AF3882" s="94">
        <v>50000000</v>
      </c>
      <c r="AG3882" s="94">
        <f>IF((AF3882-AE3882) &gt; 1,0,IF((AF3882-AE3882)&lt;0,AE3882-AF3882,AF3882-AE3882))</f>
        <v>0</v>
      </c>
      <c r="AH3882" s="94">
        <v>0.02</v>
      </c>
    </row>
    <row r="3883" spans="1:34" s="73" customFormat="1" x14ac:dyDescent="0.55000000000000004">
      <c r="A3883" s="108"/>
      <c r="B3883" s="109"/>
      <c r="C3883" s="102"/>
      <c r="D3883" s="90"/>
      <c r="E3883" s="102"/>
      <c r="F3883" s="102"/>
      <c r="G3883" s="102"/>
      <c r="H3883" s="102"/>
      <c r="I3883" s="98"/>
      <c r="J3883" s="102"/>
      <c r="K3883" s="94"/>
      <c r="L3883" s="94" t="s">
        <v>63</v>
      </c>
      <c r="M3883" s="94">
        <f>SUM(M3880:M3882)</f>
        <v>289787.5</v>
      </c>
      <c r="N3883" s="102"/>
      <c r="O3883" s="111"/>
      <c r="P3883" s="96"/>
      <c r="Q3883" s="111"/>
      <c r="R3883" s="111"/>
      <c r="S3883" s="97"/>
      <c r="T3883" s="102"/>
      <c r="U3883" s="102"/>
      <c r="V3883" s="102"/>
      <c r="W3883" s="94"/>
      <c r="X3883" s="98"/>
      <c r="Y3883" s="94"/>
      <c r="Z3883" s="94"/>
      <c r="AA3883" s="89"/>
      <c r="AB3883" s="89"/>
      <c r="AC3883" s="94"/>
      <c r="AD3883" s="94">
        <f>SUM(AD3880:AD3882)</f>
        <v>2526622.5</v>
      </c>
      <c r="AE3883" s="94">
        <f>SUM(AE3880:AE3882)</f>
        <v>1271744.182</v>
      </c>
      <c r="AF3883" s="94"/>
      <c r="AG3883" s="94">
        <f>SUM(AG3880:AG3882)</f>
        <v>0</v>
      </c>
      <c r="AH3883" s="94"/>
    </row>
    <row r="3884" spans="1:34" s="73" customFormat="1" x14ac:dyDescent="0.55000000000000004">
      <c r="A3884" s="108" t="s">
        <v>5447</v>
      </c>
      <c r="B3884" s="109">
        <v>1650</v>
      </c>
      <c r="C3884" s="102">
        <v>8429</v>
      </c>
      <c r="D3884" s="90" t="s">
        <v>5448</v>
      </c>
      <c r="E3884" s="102" t="s">
        <v>34</v>
      </c>
      <c r="F3884" s="102">
        <v>2496</v>
      </c>
      <c r="G3884" s="102">
        <v>0</v>
      </c>
      <c r="H3884" s="102">
        <v>2</v>
      </c>
      <c r="I3884" s="98">
        <v>78</v>
      </c>
      <c r="J3884" s="102" t="s">
        <v>35</v>
      </c>
      <c r="K3884" s="94">
        <f>((G3884*400)+(H3884*100))+I3884</f>
        <v>278</v>
      </c>
      <c r="L3884" s="94">
        <v>800</v>
      </c>
      <c r="M3884" s="94">
        <f>K3884*L3884</f>
        <v>222400</v>
      </c>
      <c r="N3884" s="102">
        <v>1</v>
      </c>
      <c r="O3884" s="111" t="s">
        <v>5445</v>
      </c>
      <c r="P3884" s="96">
        <v>3570800350006</v>
      </c>
      <c r="Q3884" s="111" t="s">
        <v>5446</v>
      </c>
      <c r="R3884" s="111" t="s">
        <v>5449</v>
      </c>
      <c r="S3884" s="97" t="s">
        <v>5450</v>
      </c>
      <c r="T3884" s="102" t="s">
        <v>51</v>
      </c>
      <c r="U3884" s="102" t="s">
        <v>227</v>
      </c>
      <c r="V3884" s="102" t="s">
        <v>52</v>
      </c>
      <c r="W3884" s="94">
        <v>271.7</v>
      </c>
      <c r="X3884" s="98">
        <v>100</v>
      </c>
      <c r="Y3884" s="94">
        <v>6750</v>
      </c>
      <c r="Z3884" s="94">
        <f>W3884*Y3884</f>
        <v>1833975</v>
      </c>
      <c r="AA3884" s="89">
        <v>11</v>
      </c>
      <c r="AB3884" s="89">
        <v>34</v>
      </c>
      <c r="AC3884" s="94">
        <f>(Z3884*(100-AB3884))/100</f>
        <v>1210423.5</v>
      </c>
      <c r="AD3884" s="94">
        <f>IF(AND(AC3884="",M3884=""),0,IF((AC3884=""),M3884, IF( (M3884=""),AC3884,AC3884+M3884)))</f>
        <v>1432823.5</v>
      </c>
      <c r="AE3884" s="94">
        <f>IF( (X3884=""),AD3884*1,( M3884+(SUM(AC3884:AC3884)) )*(X3884/100) )</f>
        <v>1432823.5</v>
      </c>
      <c r="AF3884" s="94">
        <v>50000000</v>
      </c>
      <c r="AG3884" s="94">
        <f>IF((AF3884-AE3884) &gt; 1,0,IF((AF3884-AE3884)&lt;0,AE3884-AF3884,AF3884-AE3884))</f>
        <v>0</v>
      </c>
      <c r="AH3884" s="94">
        <v>0.02</v>
      </c>
    </row>
    <row r="3885" spans="1:34" s="73" customFormat="1" x14ac:dyDescent="0.55000000000000004">
      <c r="A3885" s="108"/>
      <c r="B3885" s="109"/>
      <c r="C3885" s="102"/>
      <c r="D3885" s="90"/>
      <c r="E3885" s="102"/>
      <c r="F3885" s="102"/>
      <c r="G3885" s="102"/>
      <c r="H3885" s="102"/>
      <c r="I3885" s="98"/>
      <c r="J3885" s="102"/>
      <c r="K3885" s="94"/>
      <c r="L3885" s="94" t="s">
        <v>63</v>
      </c>
      <c r="M3885" s="94">
        <f>SUM(M3884:M3884)</f>
        <v>222400</v>
      </c>
      <c r="N3885" s="102"/>
      <c r="O3885" s="111"/>
      <c r="P3885" s="96"/>
      <c r="Q3885" s="111"/>
      <c r="R3885" s="111"/>
      <c r="S3885" s="97"/>
      <c r="T3885" s="102"/>
      <c r="U3885" s="102"/>
      <c r="V3885" s="102"/>
      <c r="W3885" s="94"/>
      <c r="X3885" s="98"/>
      <c r="Y3885" s="94"/>
      <c r="Z3885" s="94"/>
      <c r="AA3885" s="89"/>
      <c r="AB3885" s="89"/>
      <c r="AC3885" s="94"/>
      <c r="AD3885" s="94">
        <f>SUM(AD3884:AD3884)</f>
        <v>1432823.5</v>
      </c>
      <c r="AE3885" s="94">
        <f>SUM(AE3884:AE3884)</f>
        <v>1432823.5</v>
      </c>
      <c r="AF3885" s="94"/>
      <c r="AG3885" s="94">
        <f>SUM(AG3884:AG3884)</f>
        <v>0</v>
      </c>
      <c r="AH3885" s="94"/>
    </row>
    <row r="3886" spans="1:34" s="73" customFormat="1" x14ac:dyDescent="0.55000000000000004">
      <c r="A3886" s="108" t="s">
        <v>5447</v>
      </c>
      <c r="B3886" s="109">
        <v>1651</v>
      </c>
      <c r="C3886" s="102">
        <v>8865</v>
      </c>
      <c r="D3886" s="90" t="s">
        <v>5454</v>
      </c>
      <c r="E3886" s="102" t="s">
        <v>34</v>
      </c>
      <c r="F3886" s="102">
        <v>5331</v>
      </c>
      <c r="G3886" s="102">
        <v>15</v>
      </c>
      <c r="H3886" s="102">
        <v>3</v>
      </c>
      <c r="I3886" s="98">
        <v>7</v>
      </c>
      <c r="J3886" s="102" t="s">
        <v>38</v>
      </c>
      <c r="K3886" s="94">
        <f>((G3886*400)+(H3886*100))+I3886</f>
        <v>6307</v>
      </c>
      <c r="L3886" s="94">
        <v>325</v>
      </c>
      <c r="M3886" s="94">
        <f>K3886*L3886</f>
        <v>2049775</v>
      </c>
      <c r="N3886" s="102"/>
      <c r="O3886" s="111"/>
      <c r="P3886" s="96"/>
      <c r="Q3886" s="111"/>
      <c r="R3886" s="111"/>
      <c r="S3886" s="97"/>
      <c r="T3886" s="102"/>
      <c r="U3886" s="102"/>
      <c r="V3886" s="102"/>
      <c r="W3886" s="94"/>
      <c r="X3886" s="98"/>
      <c r="Y3886" s="94"/>
      <c r="Z3886" s="94"/>
      <c r="AA3886" s="89"/>
      <c r="AB3886" s="89"/>
      <c r="AC3886" s="94"/>
      <c r="AD3886" s="94">
        <f>IF(AND(AC3886="",M3886=""),0,IF((AC3886=""),M3886,IF((M3886=""),AC3886,AC3886+M3886)))</f>
        <v>2049775</v>
      </c>
      <c r="AE3886" s="94">
        <f>IF( (X3886=""),AD3886*1,AD3886*(X3886/100) )</f>
        <v>2049775</v>
      </c>
      <c r="AF3886" s="94">
        <v>50000000</v>
      </c>
      <c r="AG3886" s="94">
        <f>IF((AF3886-AE3886) &gt; 1,0,IF((AF3886-AE3886)&lt;0,AE3886-AF3886,AF3886-AE3886))</f>
        <v>0</v>
      </c>
      <c r="AH3886" s="94">
        <v>0.01</v>
      </c>
    </row>
    <row r="3887" spans="1:34" s="73" customFormat="1" x14ac:dyDescent="0.55000000000000004">
      <c r="A3887" s="108"/>
      <c r="B3887" s="109"/>
      <c r="C3887" s="102"/>
      <c r="D3887" s="90"/>
      <c r="E3887" s="102"/>
      <c r="F3887" s="102"/>
      <c r="G3887" s="102"/>
      <c r="H3887" s="102"/>
      <c r="I3887" s="98"/>
      <c r="J3887" s="102"/>
      <c r="K3887" s="94"/>
      <c r="L3887" s="94" t="s">
        <v>63</v>
      </c>
      <c r="M3887" s="94">
        <f>SUM(M3886:M3886)</f>
        <v>2049775</v>
      </c>
      <c r="N3887" s="102"/>
      <c r="O3887" s="111"/>
      <c r="P3887" s="96"/>
      <c r="Q3887" s="111"/>
      <c r="R3887" s="111"/>
      <c r="S3887" s="97"/>
      <c r="T3887" s="102"/>
      <c r="U3887" s="102"/>
      <c r="V3887" s="102"/>
      <c r="W3887" s="94"/>
      <c r="X3887" s="98"/>
      <c r="Y3887" s="94"/>
      <c r="Z3887" s="94"/>
      <c r="AA3887" s="89"/>
      <c r="AB3887" s="89"/>
      <c r="AC3887" s="94"/>
      <c r="AD3887" s="94">
        <f>SUM(AD3886:AD3886)</f>
        <v>2049775</v>
      </c>
      <c r="AE3887" s="94">
        <f>SUM(AE3886:AE3886)</f>
        <v>2049775</v>
      </c>
      <c r="AF3887" s="94"/>
      <c r="AG3887" s="94">
        <f>SUM(AG3886:AG3886)</f>
        <v>0</v>
      </c>
      <c r="AH3887" s="94"/>
    </row>
    <row r="3888" spans="1:34" s="73" customFormat="1" x14ac:dyDescent="0.55000000000000004">
      <c r="A3888" s="108" t="s">
        <v>5455</v>
      </c>
      <c r="B3888" s="109">
        <v>1652</v>
      </c>
      <c r="C3888" s="102">
        <v>6253</v>
      </c>
      <c r="D3888" s="90" t="s">
        <v>5456</v>
      </c>
      <c r="E3888" s="102" t="s">
        <v>37</v>
      </c>
      <c r="F3888" s="102">
        <v>5395</v>
      </c>
      <c r="G3888" s="102">
        <v>3</v>
      </c>
      <c r="H3888" s="102">
        <v>0</v>
      </c>
      <c r="I3888" s="98">
        <v>25</v>
      </c>
      <c r="J3888" s="102" t="s">
        <v>38</v>
      </c>
      <c r="K3888" s="94">
        <f>((G3888*400)+(H3888*100))+I3888</f>
        <v>1225</v>
      </c>
      <c r="L3888" s="94">
        <v>225</v>
      </c>
      <c r="M3888" s="94">
        <f>K3888*L3888</f>
        <v>275625</v>
      </c>
      <c r="N3888" s="102"/>
      <c r="O3888" s="111"/>
      <c r="P3888" s="96"/>
      <c r="Q3888" s="111"/>
      <c r="R3888" s="111"/>
      <c r="S3888" s="97"/>
      <c r="T3888" s="102"/>
      <c r="U3888" s="102"/>
      <c r="V3888" s="102"/>
      <c r="W3888" s="94"/>
      <c r="X3888" s="98"/>
      <c r="Y3888" s="94"/>
      <c r="Z3888" s="94"/>
      <c r="AA3888" s="89"/>
      <c r="AB3888" s="89"/>
      <c r="AC3888" s="94"/>
      <c r="AD3888" s="94">
        <f>IF(AND(AC3888="",M3888=""),0,IF((AC3888=""),M3888,IF((M3888=""),AC3888,AC3888+M3888)))</f>
        <v>275625</v>
      </c>
      <c r="AE3888" s="94">
        <f>IF( (X3888=""),AD3888*1,AD3888*(X3888/100) )</f>
        <v>275625</v>
      </c>
      <c r="AF3888" s="94">
        <v>0</v>
      </c>
      <c r="AG3888" s="94">
        <f>IF((AF3888-AE3888) &gt; 1,0,IF((AF3888-AE3888)&lt;0,AE3888-AF3888,AF3888-AE3888))</f>
        <v>275625</v>
      </c>
      <c r="AH3888" s="94">
        <v>0.01</v>
      </c>
    </row>
    <row r="3889" spans="1:34" s="73" customFormat="1" x14ac:dyDescent="0.55000000000000004">
      <c r="A3889" s="108"/>
      <c r="B3889" s="109">
        <v>1653</v>
      </c>
      <c r="C3889" s="102">
        <v>6394</v>
      </c>
      <c r="D3889" s="90" t="s">
        <v>5457</v>
      </c>
      <c r="E3889" s="102" t="s">
        <v>37</v>
      </c>
      <c r="F3889" s="102">
        <v>5396</v>
      </c>
      <c r="G3889" s="102">
        <v>5</v>
      </c>
      <c r="H3889" s="102">
        <v>3</v>
      </c>
      <c r="I3889" s="98">
        <v>14</v>
      </c>
      <c r="J3889" s="102" t="s">
        <v>38</v>
      </c>
      <c r="K3889" s="94">
        <f>((G3889*400)+(H3889*100))+I3889</f>
        <v>2314</v>
      </c>
      <c r="L3889" s="94">
        <v>400</v>
      </c>
      <c r="M3889" s="94">
        <f>K3889*L3889</f>
        <v>925600</v>
      </c>
      <c r="N3889" s="102"/>
      <c r="O3889" s="111"/>
      <c r="P3889" s="96"/>
      <c r="Q3889" s="111"/>
      <c r="R3889" s="111"/>
      <c r="S3889" s="97"/>
      <c r="T3889" s="102"/>
      <c r="U3889" s="102"/>
      <c r="V3889" s="102"/>
      <c r="W3889" s="94"/>
      <c r="X3889" s="98"/>
      <c r="Y3889" s="94"/>
      <c r="Z3889" s="94"/>
      <c r="AA3889" s="89"/>
      <c r="AB3889" s="89"/>
      <c r="AC3889" s="94"/>
      <c r="AD3889" s="94">
        <f>IF(AND(AC3889="",M3889=""),0,IF((AC3889=""),M3889,IF((M3889=""),AC3889,AC3889+M3889)))</f>
        <v>925600</v>
      </c>
      <c r="AE3889" s="94">
        <f>IF( (X3889=""),AD3889*1,AD3889*(X3889/100) )</f>
        <v>925600</v>
      </c>
      <c r="AF3889" s="94">
        <v>0</v>
      </c>
      <c r="AG3889" s="94">
        <f>IF((AF3889-AE3889) &gt; 1,0,IF((AF3889-AE3889)&lt;0,AE3889-AF3889,AF3889-AE3889))</f>
        <v>925600</v>
      </c>
      <c r="AH3889" s="94">
        <v>0.01</v>
      </c>
    </row>
    <row r="3890" spans="1:34" s="73" customFormat="1" x14ac:dyDescent="0.55000000000000004">
      <c r="A3890" s="108"/>
      <c r="B3890" s="109"/>
      <c r="C3890" s="102"/>
      <c r="D3890" s="90"/>
      <c r="E3890" s="102"/>
      <c r="F3890" s="102"/>
      <c r="G3890" s="102"/>
      <c r="H3890" s="102"/>
      <c r="I3890" s="98"/>
      <c r="J3890" s="102"/>
      <c r="K3890" s="94"/>
      <c r="L3890" s="94" t="s">
        <v>63</v>
      </c>
      <c r="M3890" s="94">
        <f>SUM(M3888:M3889)</f>
        <v>1201225</v>
      </c>
      <c r="N3890" s="102"/>
      <c r="O3890" s="111"/>
      <c r="P3890" s="96"/>
      <c r="Q3890" s="111"/>
      <c r="R3890" s="111"/>
      <c r="S3890" s="97"/>
      <c r="T3890" s="102"/>
      <c r="U3890" s="102"/>
      <c r="V3890" s="102"/>
      <c r="W3890" s="94"/>
      <c r="X3890" s="98"/>
      <c r="Y3890" s="94"/>
      <c r="Z3890" s="94"/>
      <c r="AA3890" s="89"/>
      <c r="AB3890" s="89"/>
      <c r="AC3890" s="94"/>
      <c r="AD3890" s="94">
        <f>SUM(AD3888:AD3889)</f>
        <v>1201225</v>
      </c>
      <c r="AE3890" s="94">
        <f>SUM(AE3888:AE3889)</f>
        <v>1201225</v>
      </c>
      <c r="AF3890" s="94"/>
      <c r="AG3890" s="94">
        <f>SUM(AG3888:AG3889)</f>
        <v>1201225</v>
      </c>
      <c r="AH3890" s="94"/>
    </row>
    <row r="3891" spans="1:34" s="73" customFormat="1" x14ac:dyDescent="0.55000000000000004">
      <c r="A3891" s="108" t="s">
        <v>5447</v>
      </c>
      <c r="B3891" s="109">
        <v>1654</v>
      </c>
      <c r="C3891" s="102">
        <v>8863</v>
      </c>
      <c r="D3891" s="90" t="s">
        <v>5458</v>
      </c>
      <c r="E3891" s="102" t="s">
        <v>34</v>
      </c>
      <c r="F3891" s="102">
        <v>17401</v>
      </c>
      <c r="G3891" s="102">
        <v>0</v>
      </c>
      <c r="H3891" s="102">
        <v>2</v>
      </c>
      <c r="I3891" s="98">
        <v>55</v>
      </c>
      <c r="J3891" s="102" t="s">
        <v>38</v>
      </c>
      <c r="K3891" s="94">
        <f>((G3891*400)+(H3891*100))+I3891</f>
        <v>255</v>
      </c>
      <c r="L3891" s="94">
        <v>325</v>
      </c>
      <c r="M3891" s="94">
        <f>K3891*L3891</f>
        <v>82875</v>
      </c>
      <c r="N3891" s="102"/>
      <c r="O3891" s="111"/>
      <c r="P3891" s="96"/>
      <c r="Q3891" s="111"/>
      <c r="R3891" s="111"/>
      <c r="S3891" s="97"/>
      <c r="T3891" s="102"/>
      <c r="U3891" s="102"/>
      <c r="V3891" s="102"/>
      <c r="W3891" s="94"/>
      <c r="X3891" s="98"/>
      <c r="Y3891" s="94"/>
      <c r="Z3891" s="94"/>
      <c r="AA3891" s="89"/>
      <c r="AB3891" s="89"/>
      <c r="AC3891" s="94"/>
      <c r="AD3891" s="94">
        <f>IF(AND(AC3891="",M3891=""),0,IF((AC3891=""),M3891,IF((M3891=""),AC3891,AC3891+M3891)))</f>
        <v>82875</v>
      </c>
      <c r="AE3891" s="94">
        <f>IF( (X3891=""),AD3891*1,AD3891*(X3891/100) )</f>
        <v>82875</v>
      </c>
      <c r="AF3891" s="94">
        <v>50000000</v>
      </c>
      <c r="AG3891" s="94">
        <f>IF((AF3891-AE3891) &gt; 1,0,IF((AF3891-AE3891)&lt;0,AE3891-AF3891,AF3891-AE3891))</f>
        <v>0</v>
      </c>
      <c r="AH3891" s="94">
        <v>0.01</v>
      </c>
    </row>
    <row r="3892" spans="1:34" s="73" customFormat="1" x14ac:dyDescent="0.55000000000000004">
      <c r="A3892" s="108"/>
      <c r="B3892" s="109"/>
      <c r="C3892" s="102"/>
      <c r="D3892" s="90"/>
      <c r="E3892" s="102"/>
      <c r="F3892" s="102"/>
      <c r="G3892" s="102"/>
      <c r="H3892" s="102"/>
      <c r="I3892" s="98"/>
      <c r="J3892" s="102"/>
      <c r="K3892" s="94"/>
      <c r="L3892" s="94" t="s">
        <v>63</v>
      </c>
      <c r="M3892" s="94">
        <f>SUM(M3891:M3891)</f>
        <v>82875</v>
      </c>
      <c r="N3892" s="102"/>
      <c r="O3892" s="111"/>
      <c r="P3892" s="96"/>
      <c r="Q3892" s="111"/>
      <c r="R3892" s="111"/>
      <c r="S3892" s="97"/>
      <c r="T3892" s="102"/>
      <c r="U3892" s="102"/>
      <c r="V3892" s="102"/>
      <c r="W3892" s="94"/>
      <c r="X3892" s="98"/>
      <c r="Y3892" s="94"/>
      <c r="Z3892" s="94"/>
      <c r="AA3892" s="89"/>
      <c r="AB3892" s="89"/>
      <c r="AC3892" s="94"/>
      <c r="AD3892" s="94">
        <f>SUM(AD3891:AD3891)</f>
        <v>82875</v>
      </c>
      <c r="AE3892" s="94">
        <f>SUM(AE3891:AE3891)</f>
        <v>82875</v>
      </c>
      <c r="AF3892" s="94"/>
      <c r="AG3892" s="94">
        <f>SUM(AG3891:AG3891)</f>
        <v>0</v>
      </c>
      <c r="AH3892" s="94"/>
    </row>
    <row r="3893" spans="1:34" s="73" customFormat="1" x14ac:dyDescent="0.55000000000000004">
      <c r="A3893" s="108" t="s">
        <v>5453</v>
      </c>
      <c r="B3893" s="109">
        <v>1655</v>
      </c>
      <c r="C3893" s="102">
        <v>5782</v>
      </c>
      <c r="D3893" s="90" t="s">
        <v>5461</v>
      </c>
      <c r="E3893" s="102" t="s">
        <v>34</v>
      </c>
      <c r="F3893" s="102">
        <v>18335</v>
      </c>
      <c r="G3893" s="102">
        <v>0</v>
      </c>
      <c r="H3893" s="102">
        <v>2</v>
      </c>
      <c r="I3893" s="98">
        <v>10</v>
      </c>
      <c r="J3893" s="102" t="s">
        <v>35</v>
      </c>
      <c r="K3893" s="94">
        <f>((G3893*400)+(H3893*100))+I3893</f>
        <v>210</v>
      </c>
      <c r="L3893" s="94">
        <v>1800</v>
      </c>
      <c r="M3893" s="94">
        <f>K3893*L3893</f>
        <v>378000</v>
      </c>
      <c r="N3893" s="102">
        <v>1</v>
      </c>
      <c r="O3893" s="111" t="s">
        <v>5459</v>
      </c>
      <c r="P3893" s="96">
        <v>3510101329181</v>
      </c>
      <c r="Q3893" s="111" t="s">
        <v>5460</v>
      </c>
      <c r="R3893" s="111" t="s">
        <v>5462</v>
      </c>
      <c r="S3893" s="97" t="s">
        <v>5463</v>
      </c>
      <c r="T3893" s="102" t="s">
        <v>44</v>
      </c>
      <c r="U3893" s="102" t="s">
        <v>45</v>
      </c>
      <c r="V3893" s="102" t="s">
        <v>52</v>
      </c>
      <c r="W3893" s="94">
        <v>6192</v>
      </c>
      <c r="X3893" s="98">
        <v>96.9</v>
      </c>
      <c r="Y3893" s="94">
        <v>7150</v>
      </c>
      <c r="Z3893" s="94">
        <f>W3893*Y3893</f>
        <v>44272800</v>
      </c>
      <c r="AA3893" s="89">
        <v>6</v>
      </c>
      <c r="AB3893" s="89">
        <v>6</v>
      </c>
      <c r="AC3893" s="94">
        <f>(Z3893*(100-AB3893))/100</f>
        <v>41616432</v>
      </c>
      <c r="AD3893" s="94">
        <f>IF(AND(AC3893="",M3893=""),0,IF((AC3893=""),M3893, IF( (M3893=""),AC3893,AC3893+M3893)))</f>
        <v>41994432</v>
      </c>
      <c r="AE3893" s="94">
        <f>IF( (X3893=""),AD3893*1,( M3893+(SUM(AC3893:AC3893)) )*(X3893/100) )</f>
        <v>40692604.608000003</v>
      </c>
      <c r="AF3893" s="94">
        <v>50000000</v>
      </c>
      <c r="AG3893" s="94">
        <f>IF((AF3893-AE3893) &gt; 1,0,IF((AF3893-AE3893)&lt;0,AE3893-AF3893,AF3893-AE3893))</f>
        <v>0</v>
      </c>
      <c r="AH3893" s="94">
        <v>0.3</v>
      </c>
    </row>
    <row r="3894" spans="1:34" s="73" customFormat="1" x14ac:dyDescent="0.55000000000000004">
      <c r="A3894" s="108"/>
      <c r="B3894" s="109"/>
      <c r="C3894" s="102"/>
      <c r="D3894" s="90"/>
      <c r="E3894" s="102"/>
      <c r="F3894" s="102"/>
      <c r="G3894" s="102"/>
      <c r="H3894" s="102"/>
      <c r="I3894" s="98"/>
      <c r="J3894" s="102"/>
      <c r="K3894" s="94"/>
      <c r="L3894" s="94"/>
      <c r="M3894" s="94"/>
      <c r="N3894" s="102">
        <v>2</v>
      </c>
      <c r="O3894" s="111" t="s">
        <v>5459</v>
      </c>
      <c r="P3894" s="96">
        <v>3510101329181</v>
      </c>
      <c r="Q3894" s="111" t="s">
        <v>5460</v>
      </c>
      <c r="R3894" s="111" t="s">
        <v>5462</v>
      </c>
      <c r="S3894" s="97" t="s">
        <v>5464</v>
      </c>
      <c r="T3894" s="102" t="s">
        <v>55</v>
      </c>
      <c r="U3894" s="102" t="s">
        <v>45</v>
      </c>
      <c r="V3894" s="102" t="s">
        <v>52</v>
      </c>
      <c r="W3894" s="94">
        <v>197.8</v>
      </c>
      <c r="X3894" s="98">
        <v>3.1</v>
      </c>
      <c r="Y3894" s="94">
        <v>0</v>
      </c>
      <c r="Z3894" s="94">
        <f>W3894*Y3894</f>
        <v>0</v>
      </c>
      <c r="AA3894" s="89">
        <v>6</v>
      </c>
      <c r="AB3894" s="89">
        <v>6</v>
      </c>
      <c r="AC3894" s="94">
        <f>(Z3894*(100-AB3894))/100</f>
        <v>0</v>
      </c>
      <c r="AD3894" s="94">
        <f>IF(AND(AC3894="",M3893=""),0,IF((AC3894=""),M3893, IF( (M3893=""),AC3894,AC3894+M3893)))</f>
        <v>378000</v>
      </c>
      <c r="AE3894" s="94">
        <f>IF( (X3894=""),AD3894*1,( M3893+(SUM(AC3894:AC3894)) )*(X3894/100) )</f>
        <v>11718</v>
      </c>
      <c r="AF3894" s="94">
        <v>50000000</v>
      </c>
      <c r="AG3894" s="94">
        <f>IF((AF3894-AE3894) &gt; 1,0,IF((AF3894-AE3894)&lt;0,AE3894-AF3894,AF3894-AE3894))</f>
        <v>0</v>
      </c>
      <c r="AH3894" s="94">
        <v>0.02</v>
      </c>
    </row>
    <row r="3895" spans="1:34" s="73" customFormat="1" x14ac:dyDescent="0.55000000000000004">
      <c r="A3895" s="108"/>
      <c r="B3895" s="109"/>
      <c r="C3895" s="102"/>
      <c r="D3895" s="90"/>
      <c r="E3895" s="102"/>
      <c r="F3895" s="102"/>
      <c r="G3895" s="102"/>
      <c r="H3895" s="102"/>
      <c r="I3895" s="98"/>
      <c r="J3895" s="102"/>
      <c r="K3895" s="94"/>
      <c r="L3895" s="94" t="s">
        <v>63</v>
      </c>
      <c r="M3895" s="94">
        <f>SUM(M3893:M3894)</f>
        <v>378000</v>
      </c>
      <c r="N3895" s="102"/>
      <c r="O3895" s="111"/>
      <c r="P3895" s="96"/>
      <c r="Q3895" s="111"/>
      <c r="R3895" s="111"/>
      <c r="S3895" s="97"/>
      <c r="T3895" s="102"/>
      <c r="U3895" s="102"/>
      <c r="V3895" s="102"/>
      <c r="W3895" s="94"/>
      <c r="X3895" s="98"/>
      <c r="Y3895" s="94"/>
      <c r="Z3895" s="94"/>
      <c r="AA3895" s="89"/>
      <c r="AB3895" s="89"/>
      <c r="AC3895" s="94"/>
      <c r="AD3895" s="94">
        <f>SUM(AD3893:AD3894)</f>
        <v>42372432</v>
      </c>
      <c r="AE3895" s="94">
        <f>SUM(AE3893:AE3894)</f>
        <v>40704322.608000003</v>
      </c>
      <c r="AF3895" s="94"/>
      <c r="AG3895" s="94">
        <f>SUM(AG3893:AG3894)</f>
        <v>0</v>
      </c>
      <c r="AH3895" s="94"/>
    </row>
    <row r="3896" spans="1:34" s="117" customFormat="1" x14ac:dyDescent="0.55000000000000004">
      <c r="A3896" s="112" t="s">
        <v>5453</v>
      </c>
      <c r="B3896" s="102">
        <v>1656</v>
      </c>
      <c r="C3896" s="102">
        <v>10356</v>
      </c>
      <c r="D3896" s="90" t="s">
        <v>5465</v>
      </c>
      <c r="E3896" s="102" t="s">
        <v>34</v>
      </c>
      <c r="F3896" s="102">
        <v>22051</v>
      </c>
      <c r="G3896" s="102">
        <v>0</v>
      </c>
      <c r="H3896" s="102">
        <v>1</v>
      </c>
      <c r="I3896" s="98">
        <v>47</v>
      </c>
      <c r="J3896" s="102" t="s">
        <v>38</v>
      </c>
      <c r="K3896" s="94">
        <f>((G3896*400)+(H3896*100))+I3896</f>
        <v>147</v>
      </c>
      <c r="L3896" s="94">
        <v>450</v>
      </c>
      <c r="M3896" s="94">
        <f>K3896*L3896</f>
        <v>66150</v>
      </c>
      <c r="N3896" s="102"/>
      <c r="O3896" s="111"/>
      <c r="P3896" s="96"/>
      <c r="Q3896" s="111"/>
      <c r="R3896" s="111"/>
      <c r="S3896" s="97"/>
      <c r="T3896" s="102"/>
      <c r="U3896" s="102"/>
      <c r="V3896" s="102"/>
      <c r="W3896" s="94"/>
      <c r="X3896" s="98"/>
      <c r="Y3896" s="94"/>
      <c r="Z3896" s="94"/>
      <c r="AA3896" s="89"/>
      <c r="AB3896" s="89"/>
      <c r="AC3896" s="94"/>
      <c r="AD3896" s="94">
        <f>IF(AND(AC3896="",M3896=""),0,IF((AC3896=""),M3896,IF((M3896=""),AC3896,AC3896+M3896)))</f>
        <v>66150</v>
      </c>
      <c r="AE3896" s="94">
        <f t="shared" ref="AE3896:AE3902" si="372">IF( (X3896=""),AD3896*1,AD3896*(X3896/100) )</f>
        <v>66150</v>
      </c>
      <c r="AF3896" s="94">
        <v>50000000</v>
      </c>
      <c r="AG3896" s="94">
        <f t="shared" ref="AG3896:AG3902" si="373">IF((AF3896-AE3896) &gt; 1,0,IF((AF3896-AE3896)&lt;0,AE3896-AF3896,AF3896-AE3896))</f>
        <v>0</v>
      </c>
      <c r="AH3896" s="94">
        <v>0.01</v>
      </c>
    </row>
    <row r="3897" spans="1:34" s="99" customFormat="1" x14ac:dyDescent="0.55000000000000004">
      <c r="A3897" s="107"/>
      <c r="B3897" s="102">
        <v>1657</v>
      </c>
      <c r="C3897" s="102">
        <v>10373</v>
      </c>
      <c r="D3897" s="90" t="s">
        <v>5466</v>
      </c>
      <c r="E3897" s="102" t="s">
        <v>34</v>
      </c>
      <c r="F3897" s="102">
        <v>22052</v>
      </c>
      <c r="G3897" s="102">
        <v>0</v>
      </c>
      <c r="H3897" s="102">
        <v>2</v>
      </c>
      <c r="I3897" s="98">
        <v>77</v>
      </c>
      <c r="J3897" s="102" t="s">
        <v>38</v>
      </c>
      <c r="K3897" s="94">
        <f>((G3897*400)+(H3897*100))+I3897</f>
        <v>277</v>
      </c>
      <c r="L3897" s="94">
        <v>625</v>
      </c>
      <c r="M3897" s="94">
        <f>K3897*L3897</f>
        <v>173125</v>
      </c>
      <c r="N3897" s="102"/>
      <c r="O3897" s="111"/>
      <c r="P3897" s="96"/>
      <c r="Q3897" s="111"/>
      <c r="R3897" s="111"/>
      <c r="S3897" s="97"/>
      <c r="T3897" s="102"/>
      <c r="U3897" s="102"/>
      <c r="V3897" s="102"/>
      <c r="W3897" s="94"/>
      <c r="X3897" s="98"/>
      <c r="Y3897" s="94"/>
      <c r="Z3897" s="94"/>
      <c r="AA3897" s="89"/>
      <c r="AB3897" s="89"/>
      <c r="AC3897" s="94"/>
      <c r="AD3897" s="94">
        <f>IF(AND(AC3897="",M3897=""),0,IF((AC3897=""),M3897,IF((M3897=""),AC3897,AC3897+M3897)))</f>
        <v>173125</v>
      </c>
      <c r="AE3897" s="94">
        <f t="shared" si="372"/>
        <v>173125</v>
      </c>
      <c r="AF3897" s="94">
        <v>50000000</v>
      </c>
      <c r="AG3897" s="94">
        <f t="shared" si="373"/>
        <v>0</v>
      </c>
      <c r="AH3897" s="94">
        <v>0.01</v>
      </c>
    </row>
    <row r="3898" spans="1:34" s="99" customFormat="1" x14ac:dyDescent="0.55000000000000004">
      <c r="A3898" s="107"/>
      <c r="B3898" s="102">
        <v>1658</v>
      </c>
      <c r="C3898" s="102">
        <v>10374</v>
      </c>
      <c r="D3898" s="90" t="s">
        <v>5467</v>
      </c>
      <c r="E3898" s="102" t="s">
        <v>34</v>
      </c>
      <c r="F3898" s="102">
        <v>22053</v>
      </c>
      <c r="G3898" s="102">
        <v>2</v>
      </c>
      <c r="H3898" s="102">
        <v>0</v>
      </c>
      <c r="I3898" s="98">
        <v>92</v>
      </c>
      <c r="J3898" s="102" t="s">
        <v>38</v>
      </c>
      <c r="K3898" s="94">
        <f>((G3898*400)+(H3898*100))+I3898</f>
        <v>892</v>
      </c>
      <c r="L3898" s="94">
        <v>625</v>
      </c>
      <c r="M3898" s="94">
        <f>K3898*L3898</f>
        <v>557500</v>
      </c>
      <c r="N3898" s="102"/>
      <c r="O3898" s="111"/>
      <c r="P3898" s="96"/>
      <c r="Q3898" s="111"/>
      <c r="R3898" s="111"/>
      <c r="S3898" s="97"/>
      <c r="T3898" s="102"/>
      <c r="U3898" s="102"/>
      <c r="V3898" s="102"/>
      <c r="W3898" s="94"/>
      <c r="X3898" s="98"/>
      <c r="Y3898" s="94"/>
      <c r="Z3898" s="94"/>
      <c r="AA3898" s="89"/>
      <c r="AB3898" s="89"/>
      <c r="AC3898" s="94"/>
      <c r="AD3898" s="94">
        <f>IF(AND(AC3898="",M3898=""),0,IF((AC3898=""),M3898,IF((M3898=""),AC3898,AC3898+M3898)))</f>
        <v>557500</v>
      </c>
      <c r="AE3898" s="94">
        <f t="shared" si="372"/>
        <v>557500</v>
      </c>
      <c r="AF3898" s="94">
        <v>50000000</v>
      </c>
      <c r="AG3898" s="94">
        <f t="shared" si="373"/>
        <v>0</v>
      </c>
      <c r="AH3898" s="94">
        <v>0.01</v>
      </c>
    </row>
    <row r="3899" spans="1:34" s="99" customFormat="1" x14ac:dyDescent="0.55000000000000004">
      <c r="A3899" s="107"/>
      <c r="B3899" s="102">
        <v>1659</v>
      </c>
      <c r="C3899" s="102">
        <v>6849</v>
      </c>
      <c r="D3899" s="90" t="s">
        <v>5468</v>
      </c>
      <c r="E3899" s="102" t="s">
        <v>34</v>
      </c>
      <c r="F3899" s="102">
        <v>23561</v>
      </c>
      <c r="G3899" s="102">
        <v>2</v>
      </c>
      <c r="H3899" s="102">
        <v>2</v>
      </c>
      <c r="I3899" s="98">
        <v>9</v>
      </c>
      <c r="J3899" s="102" t="s">
        <v>35</v>
      </c>
      <c r="K3899" s="94">
        <f>((G3899*400)+(H3899*100))+I3899</f>
        <v>1009</v>
      </c>
      <c r="L3899" s="94">
        <v>625</v>
      </c>
      <c r="M3899" s="94">
        <f>K3899*L3899</f>
        <v>630625</v>
      </c>
      <c r="N3899" s="102">
        <v>1</v>
      </c>
      <c r="O3899" s="111" t="s">
        <v>5451</v>
      </c>
      <c r="P3899" s="96">
        <v>3510101329181</v>
      </c>
      <c r="Q3899" s="111" t="s">
        <v>5452</v>
      </c>
      <c r="R3899" s="111" t="s">
        <v>5462</v>
      </c>
      <c r="S3899" s="97"/>
      <c r="T3899" s="102" t="s">
        <v>51</v>
      </c>
      <c r="U3899" s="102" t="s">
        <v>45</v>
      </c>
      <c r="V3899" s="102" t="s">
        <v>52</v>
      </c>
      <c r="W3899" s="94">
        <v>104.5</v>
      </c>
      <c r="X3899" s="98">
        <v>42.75</v>
      </c>
      <c r="Y3899" s="94">
        <v>6750</v>
      </c>
      <c r="Z3899" s="94">
        <f>W3899*Y3899</f>
        <v>705375</v>
      </c>
      <c r="AA3899" s="89">
        <v>6</v>
      </c>
      <c r="AB3899" s="89">
        <v>6</v>
      </c>
      <c r="AC3899" s="94">
        <f>(Z3899*(100-AB3899))/100</f>
        <v>663052.5</v>
      </c>
      <c r="AD3899" s="94">
        <f>IF(AND(AC3899="",M3899=""),0,IF((AC3899=""),M3899, IF( (M3899=""),AC3899,SUM(AC3899:AC3902)+M3899)))</f>
        <v>2151677.54</v>
      </c>
      <c r="AE3899" s="94">
        <f t="shared" si="372"/>
        <v>919842.14835000003</v>
      </c>
      <c r="AF3899" s="94">
        <v>50000000</v>
      </c>
      <c r="AG3899" s="94">
        <f t="shared" si="373"/>
        <v>0</v>
      </c>
      <c r="AH3899" s="94">
        <v>0.02</v>
      </c>
    </row>
    <row r="3900" spans="1:34" s="99" customFormat="1" x14ac:dyDescent="0.55000000000000004">
      <c r="A3900" s="107"/>
      <c r="B3900" s="102"/>
      <c r="C3900" s="102"/>
      <c r="D3900" s="90"/>
      <c r="E3900" s="102"/>
      <c r="F3900" s="102"/>
      <c r="G3900" s="102"/>
      <c r="H3900" s="102"/>
      <c r="I3900" s="98"/>
      <c r="J3900" s="102"/>
      <c r="K3900" s="94"/>
      <c r="L3900" s="94"/>
      <c r="M3900" s="94"/>
      <c r="N3900" s="102">
        <v>2</v>
      </c>
      <c r="O3900" s="111" t="s">
        <v>5451</v>
      </c>
      <c r="P3900" s="96">
        <v>3510101329181</v>
      </c>
      <c r="Q3900" s="111" t="s">
        <v>5452</v>
      </c>
      <c r="R3900" s="111" t="s">
        <v>5462</v>
      </c>
      <c r="S3900" s="97"/>
      <c r="T3900" s="102" t="s">
        <v>51</v>
      </c>
      <c r="U3900" s="102" t="s">
        <v>45</v>
      </c>
      <c r="V3900" s="102" t="s">
        <v>52</v>
      </c>
      <c r="W3900" s="94">
        <v>56.18</v>
      </c>
      <c r="X3900" s="98">
        <v>22.99</v>
      </c>
      <c r="Y3900" s="94">
        <v>6750</v>
      </c>
      <c r="Z3900" s="94">
        <f>W3900*Y3900</f>
        <v>379215</v>
      </c>
      <c r="AA3900" s="89">
        <v>6</v>
      </c>
      <c r="AB3900" s="89">
        <v>6</v>
      </c>
      <c r="AC3900" s="94">
        <f>(Z3900*(100-AB3900))/100</f>
        <v>356462.1</v>
      </c>
      <c r="AD3900" s="94">
        <f>IF(AND(AC3900="",M3899=""),0,IF((AC3900=""),M3899, IF( (M3899=""),AC3900,SUM(AC3899:AC3902)+M3899)))</f>
        <v>2151677.54</v>
      </c>
      <c r="AE3900" s="94">
        <f t="shared" si="372"/>
        <v>494670.66644599999</v>
      </c>
      <c r="AF3900" s="94">
        <v>50000000</v>
      </c>
      <c r="AG3900" s="94">
        <f t="shared" si="373"/>
        <v>0</v>
      </c>
      <c r="AH3900" s="94">
        <v>0.02</v>
      </c>
    </row>
    <row r="3901" spans="1:34" s="99" customFormat="1" x14ac:dyDescent="0.55000000000000004">
      <c r="A3901" s="107"/>
      <c r="B3901" s="102"/>
      <c r="C3901" s="102"/>
      <c r="D3901" s="90"/>
      <c r="E3901" s="102"/>
      <c r="F3901" s="102"/>
      <c r="G3901" s="102"/>
      <c r="H3901" s="102"/>
      <c r="I3901" s="98"/>
      <c r="J3901" s="102"/>
      <c r="K3901" s="94"/>
      <c r="L3901" s="94"/>
      <c r="M3901" s="94"/>
      <c r="N3901" s="102">
        <v>3</v>
      </c>
      <c r="O3901" s="111" t="s">
        <v>5451</v>
      </c>
      <c r="P3901" s="96">
        <v>3510101329181</v>
      </c>
      <c r="Q3901" s="111" t="s">
        <v>5452</v>
      </c>
      <c r="R3901" s="111" t="s">
        <v>5462</v>
      </c>
      <c r="S3901" s="97"/>
      <c r="T3901" s="102" t="s">
        <v>51</v>
      </c>
      <c r="U3901" s="102" t="s">
        <v>45</v>
      </c>
      <c r="V3901" s="102" t="s">
        <v>52</v>
      </c>
      <c r="W3901" s="94">
        <v>56.18</v>
      </c>
      <c r="X3901" s="98">
        <v>22.99</v>
      </c>
      <c r="Y3901" s="94">
        <v>6750</v>
      </c>
      <c r="Z3901" s="94">
        <f>W3901*Y3901</f>
        <v>379215</v>
      </c>
      <c r="AA3901" s="89">
        <v>6</v>
      </c>
      <c r="AB3901" s="89">
        <v>6</v>
      </c>
      <c r="AC3901" s="94">
        <f>(Z3901*(100-AB3901))/100</f>
        <v>356462.1</v>
      </c>
      <c r="AD3901" s="94">
        <f>IF(AND(AC3901="",M3899=""),0,IF((AC3901=""),M3899, IF( (M3899=""),AC3901,SUM(AC3899:AC3902)+M3899)))</f>
        <v>2151677.54</v>
      </c>
      <c r="AE3901" s="94">
        <f t="shared" si="372"/>
        <v>494670.66644599999</v>
      </c>
      <c r="AF3901" s="94">
        <v>50000000</v>
      </c>
      <c r="AG3901" s="94">
        <f t="shared" si="373"/>
        <v>0</v>
      </c>
      <c r="AH3901" s="94">
        <v>0.02</v>
      </c>
    </row>
    <row r="3902" spans="1:34" s="99" customFormat="1" x14ac:dyDescent="0.55000000000000004">
      <c r="A3902" s="107"/>
      <c r="B3902" s="102"/>
      <c r="C3902" s="102"/>
      <c r="D3902" s="90"/>
      <c r="E3902" s="102"/>
      <c r="F3902" s="102"/>
      <c r="G3902" s="102"/>
      <c r="H3902" s="102"/>
      <c r="I3902" s="98"/>
      <c r="J3902" s="102"/>
      <c r="K3902" s="94"/>
      <c r="L3902" s="94"/>
      <c r="M3902" s="94"/>
      <c r="N3902" s="102">
        <v>4</v>
      </c>
      <c r="O3902" s="111" t="s">
        <v>5451</v>
      </c>
      <c r="P3902" s="96">
        <v>3510101329181</v>
      </c>
      <c r="Q3902" s="111" t="s">
        <v>5452</v>
      </c>
      <c r="R3902" s="111" t="s">
        <v>5462</v>
      </c>
      <c r="S3902" s="97" t="s">
        <v>5469</v>
      </c>
      <c r="T3902" s="102" t="s">
        <v>343</v>
      </c>
      <c r="U3902" s="102" t="s">
        <v>45</v>
      </c>
      <c r="V3902" s="102" t="s">
        <v>52</v>
      </c>
      <c r="W3902" s="94">
        <v>27.56</v>
      </c>
      <c r="X3902" s="98">
        <v>11.28</v>
      </c>
      <c r="Y3902" s="94">
        <v>5600</v>
      </c>
      <c r="Z3902" s="94">
        <f>W3902*Y3902</f>
        <v>154336</v>
      </c>
      <c r="AA3902" s="89">
        <v>6</v>
      </c>
      <c r="AB3902" s="89">
        <v>6</v>
      </c>
      <c r="AC3902" s="94">
        <f>(Z3902*(100-AB3902))/100</f>
        <v>145075.84</v>
      </c>
      <c r="AD3902" s="94">
        <f>IF(AND(AC3902="",M3899=""),0,IF((AC3902=""),M3899, IF( (M3899=""),AC3902,SUM(AC3899:AC3902)+M3899)))</f>
        <v>2151677.54</v>
      </c>
      <c r="AE3902" s="94">
        <f t="shared" si="372"/>
        <v>242709.22651199999</v>
      </c>
      <c r="AF3902" s="94">
        <v>50000000</v>
      </c>
      <c r="AG3902" s="94">
        <f t="shared" si="373"/>
        <v>0</v>
      </c>
      <c r="AH3902" s="94">
        <v>0.02</v>
      </c>
    </row>
    <row r="3903" spans="1:34" s="99" customFormat="1" x14ac:dyDescent="0.55000000000000004">
      <c r="A3903" s="107" t="s">
        <v>5453</v>
      </c>
      <c r="B3903" s="102">
        <v>1660</v>
      </c>
      <c r="C3903" s="102">
        <v>10518</v>
      </c>
      <c r="D3903" s="90" t="s">
        <v>15259</v>
      </c>
      <c r="E3903" s="102" t="s">
        <v>34</v>
      </c>
      <c r="F3903" s="102">
        <v>3410</v>
      </c>
      <c r="G3903" s="102">
        <v>1</v>
      </c>
      <c r="H3903" s="102">
        <v>0</v>
      </c>
      <c r="I3903" s="98">
        <v>61</v>
      </c>
      <c r="J3903" s="102" t="s">
        <v>38</v>
      </c>
      <c r="K3903" s="94">
        <f>((G3903*400)+(H3903*100))+I3903</f>
        <v>461</v>
      </c>
      <c r="L3903" s="94">
        <v>625</v>
      </c>
      <c r="M3903" s="94">
        <f>K3903*L3903</f>
        <v>288125</v>
      </c>
      <c r="N3903" s="102"/>
      <c r="O3903" s="111"/>
      <c r="P3903" s="96"/>
      <c r="Q3903" s="111"/>
      <c r="R3903" s="111"/>
      <c r="S3903" s="97"/>
      <c r="T3903" s="102"/>
      <c r="U3903" s="102"/>
      <c r="V3903" s="102"/>
      <c r="W3903" s="94"/>
      <c r="X3903" s="98"/>
      <c r="Y3903" s="94"/>
      <c r="Z3903" s="94"/>
      <c r="AA3903" s="89"/>
      <c r="AB3903" s="89"/>
      <c r="AC3903" s="94"/>
      <c r="AD3903" s="94">
        <f>IF(AND(AC3903="",M3903=""),0,IF((AC3903=""),M3903,IF((M3903=""),AC3903,AC3903+M3903)))</f>
        <v>288125</v>
      </c>
      <c r="AE3903" s="94">
        <f>IF( (X3903=""),AD3903*1,AD3903*(X3903/100) )</f>
        <v>288125</v>
      </c>
      <c r="AF3903" s="94">
        <v>50000000</v>
      </c>
      <c r="AG3903" s="94">
        <f>IF((AF3903-AE3903) &gt; 1,0,IF((AF3903-AE3903)&lt;0,AE3903-AF3903,AF3903-AE3903))</f>
        <v>0</v>
      </c>
      <c r="AH3903" s="94">
        <v>0.01</v>
      </c>
    </row>
    <row r="3904" spans="1:34" s="73" customFormat="1" x14ac:dyDescent="0.55000000000000004">
      <c r="A3904" s="108"/>
      <c r="B3904" s="109"/>
      <c r="C3904" s="102"/>
      <c r="D3904" s="90"/>
      <c r="E3904" s="102"/>
      <c r="F3904" s="102"/>
      <c r="G3904" s="102"/>
      <c r="H3904" s="102"/>
      <c r="I3904" s="98"/>
      <c r="J3904" s="102"/>
      <c r="K3904" s="94"/>
      <c r="L3904" s="94" t="s">
        <v>63</v>
      </c>
      <c r="M3904" s="94">
        <f>SUM(M3896:M3903)</f>
        <v>1715525</v>
      </c>
      <c r="N3904" s="102"/>
      <c r="O3904" s="111"/>
      <c r="P3904" s="96"/>
      <c r="Q3904" s="111"/>
      <c r="R3904" s="111"/>
      <c r="S3904" s="97"/>
      <c r="T3904" s="102"/>
      <c r="U3904" s="102"/>
      <c r="V3904" s="102"/>
      <c r="W3904" s="94"/>
      <c r="X3904" s="98"/>
      <c r="Y3904" s="94"/>
      <c r="Z3904" s="94"/>
      <c r="AA3904" s="89"/>
      <c r="AB3904" s="89"/>
      <c r="AC3904" s="94"/>
      <c r="AD3904" s="94">
        <f>SUM(AD3896:AD3903)</f>
        <v>9691610.1600000001</v>
      </c>
      <c r="AE3904" s="94">
        <f>SUM(AE3896:AE3903)</f>
        <v>3236792.7077539996</v>
      </c>
      <c r="AF3904" s="94"/>
      <c r="AG3904" s="94">
        <f>SUM(AG3896:AG3903)</f>
        <v>0</v>
      </c>
      <c r="AH3904" s="94"/>
    </row>
    <row r="3905" spans="1:34" s="73" customFormat="1" x14ac:dyDescent="0.55000000000000004">
      <c r="A3905" s="108" t="s">
        <v>5439</v>
      </c>
      <c r="B3905" s="109">
        <v>1661</v>
      </c>
      <c r="C3905" s="102">
        <v>6018</v>
      </c>
      <c r="D3905" s="90" t="s">
        <v>5470</v>
      </c>
      <c r="E3905" s="102" t="s">
        <v>34</v>
      </c>
      <c r="F3905" s="102">
        <v>23870</v>
      </c>
      <c r="G3905" s="102">
        <v>0</v>
      </c>
      <c r="H3905" s="102">
        <v>0</v>
      </c>
      <c r="I3905" s="98">
        <v>50</v>
      </c>
      <c r="J3905" s="102" t="s">
        <v>35</v>
      </c>
      <c r="K3905" s="94">
        <f>((G3905*400)+(H3905*100))+I3905</f>
        <v>50</v>
      </c>
      <c r="L3905" s="94">
        <v>625</v>
      </c>
      <c r="M3905" s="94">
        <f>K3905*L3905</f>
        <v>31250</v>
      </c>
      <c r="N3905" s="102">
        <v>1</v>
      </c>
      <c r="O3905" s="111" t="s">
        <v>5437</v>
      </c>
      <c r="P3905" s="96">
        <v>3570800004221</v>
      </c>
      <c r="Q3905" s="111" t="s">
        <v>5438</v>
      </c>
      <c r="R3905" s="111" t="s">
        <v>5441</v>
      </c>
      <c r="S3905" s="97" t="s">
        <v>5471</v>
      </c>
      <c r="T3905" s="102" t="s">
        <v>51</v>
      </c>
      <c r="U3905" s="102" t="s">
        <v>45</v>
      </c>
      <c r="V3905" s="102" t="s">
        <v>52</v>
      </c>
      <c r="W3905" s="94">
        <v>101.26</v>
      </c>
      <c r="X3905" s="98">
        <v>100</v>
      </c>
      <c r="Y3905" s="94">
        <v>6750</v>
      </c>
      <c r="Z3905" s="94">
        <f>W3905*Y3905</f>
        <v>683505</v>
      </c>
      <c r="AA3905" s="89">
        <v>6</v>
      </c>
      <c r="AB3905" s="89">
        <v>6</v>
      </c>
      <c r="AC3905" s="94">
        <f>(Z3905*(100-AB3905))/100</f>
        <v>642494.69999999995</v>
      </c>
      <c r="AD3905" s="94">
        <f>IF(AND(AC3905="",M3905=""),0,IF((AC3905=""),M3905, IF( (M3905=""),AC3905,AC3905+M3905)))</f>
        <v>673744.7</v>
      </c>
      <c r="AE3905" s="94">
        <f>IF( (X3905=""),AD3905*1,( M3905+(SUM(AC3905:AC3905)) )*(X3905/100) )</f>
        <v>673744.7</v>
      </c>
      <c r="AF3905" s="94">
        <v>50000000</v>
      </c>
      <c r="AG3905" s="94">
        <f>IF((AF3905-AE3905) &gt; 1,0,IF((AF3905-AE3905)&lt;0,AE3905-AF3905,AF3905-AE3905))</f>
        <v>0</v>
      </c>
      <c r="AH3905" s="94">
        <v>0.02</v>
      </c>
    </row>
    <row r="3906" spans="1:34" s="73" customFormat="1" x14ac:dyDescent="0.55000000000000004">
      <c r="A3906" s="108"/>
      <c r="B3906" s="109"/>
      <c r="C3906" s="102"/>
      <c r="D3906" s="90"/>
      <c r="E3906" s="102"/>
      <c r="F3906" s="102"/>
      <c r="G3906" s="102"/>
      <c r="H3906" s="102"/>
      <c r="I3906" s="98"/>
      <c r="J3906" s="102"/>
      <c r="K3906" s="94"/>
      <c r="L3906" s="94" t="s">
        <v>63</v>
      </c>
      <c r="M3906" s="94">
        <f>SUM(M3905:M3905)</f>
        <v>31250</v>
      </c>
      <c r="N3906" s="102"/>
      <c r="O3906" s="111"/>
      <c r="P3906" s="96"/>
      <c r="Q3906" s="111"/>
      <c r="R3906" s="111"/>
      <c r="S3906" s="97"/>
      <c r="T3906" s="102"/>
      <c r="U3906" s="102"/>
      <c r="V3906" s="102"/>
      <c r="W3906" s="94"/>
      <c r="X3906" s="98"/>
      <c r="Y3906" s="94"/>
      <c r="Z3906" s="94"/>
      <c r="AA3906" s="89"/>
      <c r="AB3906" s="89"/>
      <c r="AC3906" s="94"/>
      <c r="AD3906" s="94">
        <f>SUM(AD3905:AD3905)</f>
        <v>673744.7</v>
      </c>
      <c r="AE3906" s="94">
        <f>SUM(AE3905:AE3905)</f>
        <v>673744.7</v>
      </c>
      <c r="AF3906" s="94"/>
      <c r="AG3906" s="94">
        <f>SUM(AG3905:AG3905)</f>
        <v>0</v>
      </c>
      <c r="AH3906" s="94"/>
    </row>
    <row r="3907" spans="1:34" s="73" customFormat="1" x14ac:dyDescent="0.55000000000000004">
      <c r="A3907" s="108" t="s">
        <v>810</v>
      </c>
      <c r="B3907" s="109">
        <v>1662</v>
      </c>
      <c r="C3907" s="102">
        <v>8427</v>
      </c>
      <c r="D3907" s="90" t="s">
        <v>5474</v>
      </c>
      <c r="E3907" s="102" t="s">
        <v>34</v>
      </c>
      <c r="F3907" s="102">
        <v>2502</v>
      </c>
      <c r="G3907" s="102">
        <v>0</v>
      </c>
      <c r="H3907" s="102">
        <v>2</v>
      </c>
      <c r="I3907" s="98">
        <v>9</v>
      </c>
      <c r="J3907" s="102" t="s">
        <v>35</v>
      </c>
      <c r="K3907" s="94">
        <f>((G3907*400)+(H3907*100))+I3907</f>
        <v>209</v>
      </c>
      <c r="L3907" s="94">
        <v>800</v>
      </c>
      <c r="M3907" s="94">
        <f>K3907*L3907</f>
        <v>167200</v>
      </c>
      <c r="N3907" s="102">
        <v>1</v>
      </c>
      <c r="O3907" s="111" t="s">
        <v>5472</v>
      </c>
      <c r="P3907" s="96">
        <v>3570800348851</v>
      </c>
      <c r="Q3907" s="111" t="s">
        <v>5473</v>
      </c>
      <c r="R3907" s="111" t="s">
        <v>5475</v>
      </c>
      <c r="S3907" s="97" t="s">
        <v>5476</v>
      </c>
      <c r="T3907" s="102" t="s">
        <v>51</v>
      </c>
      <c r="U3907" s="102" t="s">
        <v>227</v>
      </c>
      <c r="V3907" s="102" t="s">
        <v>52</v>
      </c>
      <c r="W3907" s="94">
        <v>104.4</v>
      </c>
      <c r="X3907" s="98">
        <v>100</v>
      </c>
      <c r="Y3907" s="94">
        <v>6750</v>
      </c>
      <c r="Z3907" s="94">
        <f>W3907*Y3907</f>
        <v>704700</v>
      </c>
      <c r="AA3907" s="89">
        <v>12</v>
      </c>
      <c r="AB3907" s="89">
        <v>38</v>
      </c>
      <c r="AC3907" s="94">
        <f>(Z3907*(100-AB3907))/100</f>
        <v>436914</v>
      </c>
      <c r="AD3907" s="94">
        <f>IF(AND(AC3907="",M3907=""),0,IF((AC3907=""),M3907, IF( (M3907=""),AC3907,AC3907+M3907)))</f>
        <v>604114</v>
      </c>
      <c r="AE3907" s="94">
        <f>IF( (X3907=""),AD3907*1,( M3907+(SUM(AC3907:AC3907)) )*(X3907/100) )</f>
        <v>604114</v>
      </c>
      <c r="AF3907" s="94">
        <v>50000000</v>
      </c>
      <c r="AG3907" s="94">
        <f>IF((AF3907-AE3907) &gt; 1,0,IF((AF3907-AE3907)&lt;0,AE3907-AF3907,AF3907-AE3907))</f>
        <v>0</v>
      </c>
      <c r="AH3907" s="94">
        <v>0.02</v>
      </c>
    </row>
    <row r="3908" spans="1:34" s="73" customFormat="1" x14ac:dyDescent="0.55000000000000004">
      <c r="A3908" s="108"/>
      <c r="B3908" s="109">
        <v>1663</v>
      </c>
      <c r="C3908" s="102">
        <v>8983</v>
      </c>
      <c r="D3908" s="90" t="s">
        <v>5477</v>
      </c>
      <c r="E3908" s="102" t="s">
        <v>37</v>
      </c>
      <c r="F3908" s="102">
        <v>8209</v>
      </c>
      <c r="G3908" s="102">
        <v>1</v>
      </c>
      <c r="H3908" s="102">
        <v>2</v>
      </c>
      <c r="I3908" s="98">
        <v>69</v>
      </c>
      <c r="J3908" s="102" t="s">
        <v>38</v>
      </c>
      <c r="K3908" s="94">
        <f>((G3908*400)+(H3908*100))+I3908</f>
        <v>669</v>
      </c>
      <c r="L3908" s="94">
        <v>225</v>
      </c>
      <c r="M3908" s="94">
        <f>K3908*L3908</f>
        <v>150525</v>
      </c>
      <c r="N3908" s="102"/>
      <c r="O3908" s="111"/>
      <c r="P3908" s="96"/>
      <c r="Q3908" s="111"/>
      <c r="R3908" s="111"/>
      <c r="S3908" s="97"/>
      <c r="T3908" s="102"/>
      <c r="U3908" s="102"/>
      <c r="V3908" s="102"/>
      <c r="W3908" s="94"/>
      <c r="X3908" s="98"/>
      <c r="Y3908" s="94"/>
      <c r="Z3908" s="94"/>
      <c r="AA3908" s="89"/>
      <c r="AB3908" s="89"/>
      <c r="AC3908" s="94"/>
      <c r="AD3908" s="94">
        <f>IF(AND(AC3908="",M3908=""),0,IF((AC3908=""),M3908,IF((M3908=""),AC3908,AC3908+M3908)))</f>
        <v>150525</v>
      </c>
      <c r="AE3908" s="94">
        <f>IF( (X3908=""),AD3908*1,AD3908*(X3908/100) )</f>
        <v>150525</v>
      </c>
      <c r="AF3908" s="94">
        <v>0</v>
      </c>
      <c r="AG3908" s="94">
        <f>IF((AF3908-AE3908) &gt; 1,0,IF((AF3908-AE3908)&lt;0,AE3908-AF3908,AF3908-AE3908))</f>
        <v>150525</v>
      </c>
      <c r="AH3908" s="94">
        <v>0.01</v>
      </c>
    </row>
    <row r="3909" spans="1:34" s="73" customFormat="1" x14ac:dyDescent="0.55000000000000004">
      <c r="A3909" s="108"/>
      <c r="B3909" s="109">
        <v>1666</v>
      </c>
      <c r="C3909" s="102">
        <v>8685</v>
      </c>
      <c r="D3909" s="90" t="s">
        <v>5480</v>
      </c>
      <c r="E3909" s="102" t="s">
        <v>34</v>
      </c>
      <c r="F3909" s="102">
        <v>17633</v>
      </c>
      <c r="G3909" s="102">
        <v>0</v>
      </c>
      <c r="H3909" s="102">
        <v>2</v>
      </c>
      <c r="I3909" s="98">
        <v>22</v>
      </c>
      <c r="J3909" s="102" t="s">
        <v>38</v>
      </c>
      <c r="K3909" s="94">
        <f>((G3909*400)+(H3909*100))+I3909</f>
        <v>222</v>
      </c>
      <c r="L3909" s="94">
        <v>800</v>
      </c>
      <c r="M3909" s="94">
        <f>K3909*L3909</f>
        <v>177600</v>
      </c>
      <c r="N3909" s="102"/>
      <c r="O3909" s="111" t="s">
        <v>5472</v>
      </c>
      <c r="P3909" s="96">
        <v>3570800348851</v>
      </c>
      <c r="Q3909" s="111" t="s">
        <v>5473</v>
      </c>
      <c r="R3909" s="111" t="s">
        <v>5475</v>
      </c>
      <c r="S3909" s="97" t="s">
        <v>5480</v>
      </c>
      <c r="T3909" s="102"/>
      <c r="U3909" s="102"/>
      <c r="V3909" s="102"/>
      <c r="W3909" s="94"/>
      <c r="X3909" s="98"/>
      <c r="Y3909" s="94"/>
      <c r="Z3909" s="94"/>
      <c r="AA3909" s="89"/>
      <c r="AB3909" s="89"/>
      <c r="AC3909" s="94"/>
      <c r="AD3909" s="94">
        <f>IF(AND(AC3909="",M3909=""),0,IF((AC3909=""),M3909,IF((M3909=""),AC3909,AC3909+M3909)))</f>
        <v>177600</v>
      </c>
      <c r="AE3909" s="94">
        <f>IF( (X3909=""),AD3909*1,AD3909*(X3909/100) )</f>
        <v>177600</v>
      </c>
      <c r="AF3909" s="94">
        <v>50000000</v>
      </c>
      <c r="AG3909" s="94">
        <f>IF((AF3909-AE3909) &gt; 1,0,IF((AF3909-AE3909)&lt;0,AE3909-AF3909,AF3909-AE3909))</f>
        <v>0</v>
      </c>
      <c r="AH3909" s="94">
        <v>0.01</v>
      </c>
    </row>
    <row r="3910" spans="1:34" s="73" customFormat="1" x14ac:dyDescent="0.55000000000000004">
      <c r="A3910" s="108"/>
      <c r="B3910" s="109"/>
      <c r="C3910" s="102"/>
      <c r="D3910" s="90"/>
      <c r="E3910" s="102"/>
      <c r="F3910" s="102"/>
      <c r="G3910" s="102"/>
      <c r="H3910" s="102"/>
      <c r="I3910" s="98"/>
      <c r="J3910" s="102"/>
      <c r="K3910" s="94"/>
      <c r="L3910" s="94" t="s">
        <v>63</v>
      </c>
      <c r="M3910" s="94">
        <f>SUM(M3907:M3909)</f>
        <v>495325</v>
      </c>
      <c r="N3910" s="102"/>
      <c r="O3910" s="111"/>
      <c r="P3910" s="96"/>
      <c r="Q3910" s="111"/>
      <c r="R3910" s="111"/>
      <c r="S3910" s="97"/>
      <c r="T3910" s="102"/>
      <c r="U3910" s="102"/>
      <c r="V3910" s="102"/>
      <c r="W3910" s="94"/>
      <c r="X3910" s="98"/>
      <c r="Y3910" s="94"/>
      <c r="Z3910" s="94"/>
      <c r="AA3910" s="89"/>
      <c r="AB3910" s="89"/>
      <c r="AC3910" s="94"/>
      <c r="AD3910" s="94">
        <f>SUM(AD3907:AD3909)</f>
        <v>932239</v>
      </c>
      <c r="AE3910" s="94">
        <f>SUM(AE3907:AE3909)</f>
        <v>932239</v>
      </c>
      <c r="AF3910" s="94"/>
      <c r="AG3910" s="94">
        <f>SUM(AG3907:AG3909)</f>
        <v>150525</v>
      </c>
      <c r="AH3910" s="94"/>
    </row>
    <row r="3911" spans="1:34" s="73" customFormat="1" x14ac:dyDescent="0.55000000000000004">
      <c r="A3911" s="108" t="s">
        <v>5484</v>
      </c>
      <c r="B3911" s="109">
        <v>1668</v>
      </c>
      <c r="C3911" s="102">
        <v>7397</v>
      </c>
      <c r="D3911" s="90" t="s">
        <v>5485</v>
      </c>
      <c r="E3911" s="102" t="s">
        <v>34</v>
      </c>
      <c r="F3911" s="102">
        <v>18015</v>
      </c>
      <c r="G3911" s="102">
        <v>0</v>
      </c>
      <c r="H3911" s="102">
        <v>0</v>
      </c>
      <c r="I3911" s="98">
        <v>94</v>
      </c>
      <c r="J3911" s="102" t="s">
        <v>35</v>
      </c>
      <c r="K3911" s="94">
        <f>((G3911*400)+(H3911*100))+I3911</f>
        <v>94</v>
      </c>
      <c r="L3911" s="94">
        <v>300</v>
      </c>
      <c r="M3911" s="94">
        <f>K3911*L3911</f>
        <v>28200</v>
      </c>
      <c r="N3911" s="102">
        <v>1</v>
      </c>
      <c r="O3911" s="111" t="s">
        <v>5482</v>
      </c>
      <c r="P3911" s="96">
        <v>3451400280321</v>
      </c>
      <c r="Q3911" s="111" t="s">
        <v>5483</v>
      </c>
      <c r="R3911" s="111" t="s">
        <v>5486</v>
      </c>
      <c r="S3911" s="97" t="s">
        <v>5487</v>
      </c>
      <c r="T3911" s="102" t="s">
        <v>51</v>
      </c>
      <c r="U3911" s="102" t="s">
        <v>45</v>
      </c>
      <c r="V3911" s="102" t="s">
        <v>52</v>
      </c>
      <c r="W3911" s="94">
        <v>199.68</v>
      </c>
      <c r="X3911" s="98">
        <v>100</v>
      </c>
      <c r="Y3911" s="94">
        <v>6750</v>
      </c>
      <c r="Z3911" s="94">
        <f>W3911*Y3911</f>
        <v>1347840</v>
      </c>
      <c r="AA3911" s="89">
        <v>34</v>
      </c>
      <c r="AB3911" s="89">
        <v>58</v>
      </c>
      <c r="AC3911" s="94">
        <f>(Z3911*(100-AB3911))/100</f>
        <v>566092.80000000005</v>
      </c>
      <c r="AD3911" s="94">
        <f>IF(AND(AC3911="",M3911=""),0,IF((AC3911=""),M3911, IF( (M3911=""),AC3911,AC3911+M3911)))</f>
        <v>594292.80000000005</v>
      </c>
      <c r="AE3911" s="94">
        <f>IF( (X3911=""),AD3911*1,( M3911+(SUM(AC3911:AC3911)) )*(X3911/100) )</f>
        <v>594292.80000000005</v>
      </c>
      <c r="AF3911" s="94">
        <v>50000000</v>
      </c>
      <c r="AG3911" s="94">
        <f>IF((AF3911-AE3911) &gt; 1,0,IF((AF3911-AE3911)&lt;0,AE3911-AF3911,AF3911-AE3911))</f>
        <v>0</v>
      </c>
      <c r="AH3911" s="94">
        <v>0.02</v>
      </c>
    </row>
    <row r="3912" spans="1:34" s="73" customFormat="1" x14ac:dyDescent="0.55000000000000004">
      <c r="A3912" s="108"/>
      <c r="B3912" s="109"/>
      <c r="C3912" s="102"/>
      <c r="D3912" s="90"/>
      <c r="E3912" s="102"/>
      <c r="F3912" s="102"/>
      <c r="G3912" s="102"/>
      <c r="H3912" s="102"/>
      <c r="I3912" s="98"/>
      <c r="J3912" s="102"/>
      <c r="K3912" s="94"/>
      <c r="L3912" s="94" t="s">
        <v>63</v>
      </c>
      <c r="M3912" s="94">
        <f>SUM(M3911:M3911)</f>
        <v>28200</v>
      </c>
      <c r="N3912" s="102"/>
      <c r="O3912" s="111"/>
      <c r="P3912" s="96"/>
      <c r="Q3912" s="111"/>
      <c r="R3912" s="111"/>
      <c r="S3912" s="97"/>
      <c r="T3912" s="102"/>
      <c r="U3912" s="102"/>
      <c r="V3912" s="102"/>
      <c r="W3912" s="94"/>
      <c r="X3912" s="98"/>
      <c r="Y3912" s="94"/>
      <c r="Z3912" s="94"/>
      <c r="AA3912" s="89"/>
      <c r="AB3912" s="89"/>
      <c r="AC3912" s="94"/>
      <c r="AD3912" s="94">
        <f>SUM(AD3911:AD3911)</f>
        <v>594292.80000000005</v>
      </c>
      <c r="AE3912" s="94">
        <f>SUM(AE3911:AE3911)</f>
        <v>594292.80000000005</v>
      </c>
      <c r="AF3912" s="94"/>
      <c r="AG3912" s="94">
        <f>SUM(AG3911:AG3911)</f>
        <v>0</v>
      </c>
      <c r="AH3912" s="94"/>
    </row>
    <row r="3913" spans="1:34" s="74" customFormat="1" x14ac:dyDescent="0.55000000000000004">
      <c r="A3913" s="108" t="s">
        <v>375</v>
      </c>
      <c r="B3913" s="109">
        <v>1669</v>
      </c>
      <c r="C3913" s="102">
        <v>8812</v>
      </c>
      <c r="D3913" s="90" t="s">
        <v>5492</v>
      </c>
      <c r="E3913" s="102" t="s">
        <v>34</v>
      </c>
      <c r="F3913" s="102">
        <v>8601</v>
      </c>
      <c r="G3913" s="102">
        <v>2</v>
      </c>
      <c r="H3913" s="102">
        <v>0</v>
      </c>
      <c r="I3913" s="98">
        <v>10</v>
      </c>
      <c r="J3913" s="102" t="s">
        <v>38</v>
      </c>
      <c r="K3913" s="94">
        <f>((G3913*400)+(H3913*100))+I3913</f>
        <v>810</v>
      </c>
      <c r="L3913" s="94">
        <v>325</v>
      </c>
      <c r="M3913" s="94">
        <f>K3913*L3913</f>
        <v>263250</v>
      </c>
      <c r="N3913" s="102"/>
      <c r="O3913" s="111"/>
      <c r="P3913" s="96"/>
      <c r="Q3913" s="111"/>
      <c r="R3913" s="111"/>
      <c r="S3913" s="97"/>
      <c r="T3913" s="102"/>
      <c r="U3913" s="102"/>
      <c r="V3913" s="102"/>
      <c r="W3913" s="94"/>
      <c r="X3913" s="98"/>
      <c r="Y3913" s="94"/>
      <c r="Z3913" s="94"/>
      <c r="AA3913" s="89"/>
      <c r="AB3913" s="89"/>
      <c r="AC3913" s="94"/>
      <c r="AD3913" s="94">
        <f>IF(AND(AC3913="",M3913=""),0,IF((AC3913=""),M3913,IF((M3913=""),AC3913,AC3913+M3913)))</f>
        <v>263250</v>
      </c>
      <c r="AE3913" s="94">
        <f>IF( (X3913=""),AD3913*1,AD3913*(X3913/100) )</f>
        <v>263250</v>
      </c>
      <c r="AF3913" s="94">
        <v>50000000</v>
      </c>
      <c r="AG3913" s="94">
        <f>IF((AF3913-AE3913) &gt; 1,0,IF((AF3913-AE3913)&lt;0,AE3913-AF3913,AF3913-AE3913))</f>
        <v>0</v>
      </c>
      <c r="AH3913" s="94">
        <v>0.01</v>
      </c>
    </row>
    <row r="3914" spans="1:34" s="74" customFormat="1" x14ac:dyDescent="0.55000000000000004">
      <c r="A3914" s="108"/>
      <c r="B3914" s="109"/>
      <c r="C3914" s="102"/>
      <c r="D3914" s="90"/>
      <c r="E3914" s="102"/>
      <c r="F3914" s="102"/>
      <c r="G3914" s="102"/>
      <c r="H3914" s="102"/>
      <c r="I3914" s="98"/>
      <c r="J3914" s="102"/>
      <c r="K3914" s="94"/>
      <c r="L3914" s="94" t="s">
        <v>63</v>
      </c>
      <c r="M3914" s="94">
        <f>SUM(M3913:M3913)</f>
        <v>263250</v>
      </c>
      <c r="N3914" s="102"/>
      <c r="O3914" s="111"/>
      <c r="P3914" s="96"/>
      <c r="Q3914" s="111"/>
      <c r="R3914" s="111"/>
      <c r="S3914" s="97"/>
      <c r="T3914" s="102"/>
      <c r="U3914" s="102"/>
      <c r="V3914" s="102"/>
      <c r="W3914" s="94"/>
      <c r="X3914" s="98"/>
      <c r="Y3914" s="94"/>
      <c r="Z3914" s="94"/>
      <c r="AA3914" s="89"/>
      <c r="AB3914" s="89"/>
      <c r="AC3914" s="94"/>
      <c r="AD3914" s="94">
        <f>SUM(AD3913:AD3913)</f>
        <v>263250</v>
      </c>
      <c r="AE3914" s="94">
        <f>SUM(AE3913:AE3913)</f>
        <v>263250</v>
      </c>
      <c r="AF3914" s="94"/>
      <c r="AG3914" s="94">
        <f>SUM(AG3913:AG3913)</f>
        <v>0</v>
      </c>
      <c r="AH3914" s="94"/>
    </row>
    <row r="3915" spans="1:34" s="99" customFormat="1" x14ac:dyDescent="0.55000000000000004">
      <c r="A3915" s="107" t="s">
        <v>5490</v>
      </c>
      <c r="B3915" s="102">
        <v>1670</v>
      </c>
      <c r="C3915" s="102">
        <v>6880</v>
      </c>
      <c r="D3915" s="90" t="s">
        <v>5493</v>
      </c>
      <c r="E3915" s="102" t="s">
        <v>34</v>
      </c>
      <c r="F3915" s="102">
        <v>23575</v>
      </c>
      <c r="G3915" s="102">
        <v>0</v>
      </c>
      <c r="H3915" s="102">
        <v>1</v>
      </c>
      <c r="I3915" s="98">
        <v>48</v>
      </c>
      <c r="J3915" s="102" t="s">
        <v>35</v>
      </c>
      <c r="K3915" s="94">
        <f>((G3915*400)+(H3915*100))+I3915</f>
        <v>148</v>
      </c>
      <c r="L3915" s="94">
        <v>625</v>
      </c>
      <c r="M3915" s="94">
        <f>K3915*L3915</f>
        <v>92500</v>
      </c>
      <c r="N3915" s="102">
        <v>1</v>
      </c>
      <c r="O3915" s="111" t="s">
        <v>5488</v>
      </c>
      <c r="P3915" s="96">
        <v>3570800407661</v>
      </c>
      <c r="Q3915" s="111" t="s">
        <v>5489</v>
      </c>
      <c r="R3915" s="111" t="s">
        <v>5491</v>
      </c>
      <c r="S3915" s="97" t="s">
        <v>5494</v>
      </c>
      <c r="T3915" s="102" t="s">
        <v>51</v>
      </c>
      <c r="U3915" s="102" t="s">
        <v>45</v>
      </c>
      <c r="V3915" s="102" t="s">
        <v>52</v>
      </c>
      <c r="W3915" s="94">
        <v>109.2</v>
      </c>
      <c r="X3915" s="98">
        <v>64.52</v>
      </c>
      <c r="Y3915" s="94">
        <v>6750</v>
      </c>
      <c r="Z3915" s="94">
        <f>W3915*Y3915</f>
        <v>737100</v>
      </c>
      <c r="AA3915" s="89">
        <v>6</v>
      </c>
      <c r="AB3915" s="89">
        <v>6</v>
      </c>
      <c r="AC3915" s="94">
        <f>(Z3915*(100-AB3915))/100</f>
        <v>692874</v>
      </c>
      <c r="AD3915" s="94">
        <f>IF(AND(AC3915="",M3915=""),0,IF((AC3915=""),M3915, IF( (M3915=""),AC3915,SUM(AC3915:AC3922)+M3915)))</f>
        <v>3376955.28</v>
      </c>
      <c r="AE3915" s="94">
        <f>IF( (X3915=""),AD3915*1,AD3915*(X3915/100) )</f>
        <v>2178811.546656</v>
      </c>
      <c r="AF3915" s="94">
        <v>50000000</v>
      </c>
      <c r="AG3915" s="94">
        <f>IF((AF3915-AE3915) &gt; 1,0,IF((AF3915-AE3915)&lt;0,AE3915-AF3915,AF3915-AE3915))</f>
        <v>0</v>
      </c>
      <c r="AH3915" s="94">
        <v>0.02</v>
      </c>
    </row>
    <row r="3916" spans="1:34" s="99" customFormat="1" x14ac:dyDescent="0.55000000000000004">
      <c r="A3916" s="107"/>
      <c r="B3916" s="102"/>
      <c r="C3916" s="102"/>
      <c r="D3916" s="90"/>
      <c r="E3916" s="102"/>
      <c r="F3916" s="102"/>
      <c r="G3916" s="102"/>
      <c r="H3916" s="102"/>
      <c r="I3916" s="98"/>
      <c r="J3916" s="102"/>
      <c r="K3916" s="94"/>
      <c r="L3916" s="94"/>
      <c r="M3916" s="94"/>
      <c r="N3916" s="102">
        <v>2</v>
      </c>
      <c r="O3916" s="111" t="s">
        <v>5488</v>
      </c>
      <c r="P3916" s="96">
        <v>3570800407661</v>
      </c>
      <c r="Q3916" s="111" t="s">
        <v>5489</v>
      </c>
      <c r="R3916" s="111" t="s">
        <v>5491</v>
      </c>
      <c r="S3916" s="97" t="s">
        <v>5495</v>
      </c>
      <c r="T3916" s="102" t="s">
        <v>55</v>
      </c>
      <c r="U3916" s="102" t="s">
        <v>45</v>
      </c>
      <c r="V3916" s="102" t="s">
        <v>52</v>
      </c>
      <c r="W3916" s="94">
        <v>24</v>
      </c>
      <c r="X3916" s="98">
        <v>14.18</v>
      </c>
      <c r="Y3916" s="94">
        <v>0</v>
      </c>
      <c r="Z3916" s="94">
        <f>W3916*Y3916</f>
        <v>0</v>
      </c>
      <c r="AA3916" s="89">
        <v>6</v>
      </c>
      <c r="AB3916" s="89">
        <v>6</v>
      </c>
      <c r="AC3916" s="94">
        <f>(Z3916*(100-AB3916))/100</f>
        <v>0</v>
      </c>
      <c r="AD3916" s="94">
        <f>IF(AND(AC3916="",M3915=""),0,IF((AC3916=""),M3915, IF( (M3915=""),AC3916,SUM(AC3915:AC3922)+M3915)))</f>
        <v>3376955.28</v>
      </c>
      <c r="AE3916" s="94">
        <f>IF( (X3916=""),AD3916*1,AD3916*(X3916/100) )</f>
        <v>478852.25870399998</v>
      </c>
      <c r="AF3916" s="94">
        <v>50000000</v>
      </c>
      <c r="AG3916" s="94">
        <f>IF((AF3916-AE3916) &gt; 1,0,IF((AF3916-AE3916)&lt;0,AE3916-AF3916,AF3916-AE3916))</f>
        <v>0</v>
      </c>
      <c r="AH3916" s="94">
        <v>0.02</v>
      </c>
    </row>
    <row r="3917" spans="1:34" s="99" customFormat="1" x14ac:dyDescent="0.55000000000000004">
      <c r="A3917" s="107"/>
      <c r="B3917" s="102"/>
      <c r="C3917" s="102"/>
      <c r="D3917" s="90"/>
      <c r="E3917" s="102"/>
      <c r="F3917" s="102"/>
      <c r="G3917" s="102"/>
      <c r="H3917" s="102"/>
      <c r="I3917" s="98"/>
      <c r="J3917" s="102"/>
      <c r="K3917" s="94"/>
      <c r="L3917" s="94"/>
      <c r="M3917" s="94"/>
      <c r="N3917" s="102">
        <v>3</v>
      </c>
      <c r="O3917" s="111" t="s">
        <v>5488</v>
      </c>
      <c r="P3917" s="96">
        <v>3570800407661</v>
      </c>
      <c r="Q3917" s="111" t="s">
        <v>5489</v>
      </c>
      <c r="R3917" s="111" t="s">
        <v>5491</v>
      </c>
      <c r="S3917" s="97" t="s">
        <v>5496</v>
      </c>
      <c r="T3917" s="102" t="s">
        <v>343</v>
      </c>
      <c r="U3917" s="102" t="s">
        <v>45</v>
      </c>
      <c r="V3917" s="102" t="s">
        <v>52</v>
      </c>
      <c r="W3917" s="94">
        <v>31.2</v>
      </c>
      <c r="X3917" s="98">
        <v>18.440000000000001</v>
      </c>
      <c r="Y3917" s="94">
        <v>5600</v>
      </c>
      <c r="Z3917" s="94">
        <f>W3917*Y3917</f>
        <v>174720</v>
      </c>
      <c r="AA3917" s="89">
        <v>6</v>
      </c>
      <c r="AB3917" s="89">
        <v>6</v>
      </c>
      <c r="AC3917" s="94">
        <f>(Z3917*(100-AB3917))/100</f>
        <v>164236.79999999999</v>
      </c>
      <c r="AD3917" s="94">
        <f>IF(AND(AC3917="",M3915=""),0,IF((AC3917=""),M3915, IF( (M3915=""),AC3917,SUM(AC3915:AC3922)+M3915)))</f>
        <v>3376955.28</v>
      </c>
      <c r="AE3917" s="94">
        <f>IF( (X3917=""),AD3917*1,AD3917*(X3917/100) )</f>
        <v>622710.553632</v>
      </c>
      <c r="AF3917" s="94">
        <v>50000000</v>
      </c>
      <c r="AG3917" s="94">
        <f>IF((AF3917-AE3917) &gt; 1,0,IF((AF3917-AE3917)&lt;0,AE3917-AF3917,AF3917-AE3917))</f>
        <v>0</v>
      </c>
      <c r="AH3917" s="94">
        <v>0.02</v>
      </c>
    </row>
    <row r="3918" spans="1:34" s="99" customFormat="1" x14ac:dyDescent="0.55000000000000004">
      <c r="A3918" s="107"/>
      <c r="B3918" s="102"/>
      <c r="C3918" s="102"/>
      <c r="D3918" s="90"/>
      <c r="E3918" s="102"/>
      <c r="F3918" s="102"/>
      <c r="G3918" s="102"/>
      <c r="H3918" s="102"/>
      <c r="I3918" s="98"/>
      <c r="J3918" s="102"/>
      <c r="K3918" s="94"/>
      <c r="L3918" s="94"/>
      <c r="M3918" s="94"/>
      <c r="N3918" s="102">
        <v>4</v>
      </c>
      <c r="O3918" s="111" t="s">
        <v>5488</v>
      </c>
      <c r="P3918" s="96">
        <v>3570800407661</v>
      </c>
      <c r="Q3918" s="111" t="s">
        <v>5489</v>
      </c>
      <c r="R3918" s="111" t="s">
        <v>5491</v>
      </c>
      <c r="S3918" s="97" t="s">
        <v>5497</v>
      </c>
      <c r="T3918" s="102" t="s">
        <v>439</v>
      </c>
      <c r="U3918" s="102" t="s">
        <v>45</v>
      </c>
      <c r="V3918" s="102" t="s">
        <v>52</v>
      </c>
      <c r="W3918" s="94">
        <v>4.84</v>
      </c>
      <c r="X3918" s="98">
        <v>2.86</v>
      </c>
      <c r="Y3918" s="94">
        <v>6050</v>
      </c>
      <c r="Z3918" s="94">
        <f>W3918*Y3918</f>
        <v>29282</v>
      </c>
      <c r="AA3918" s="89">
        <v>6</v>
      </c>
      <c r="AB3918" s="89">
        <v>6</v>
      </c>
      <c r="AC3918" s="94">
        <f>(Z3918*(100-AB3918))/100</f>
        <v>27525.08</v>
      </c>
      <c r="AD3918" s="94">
        <f>IF(AND(AC3918="",M3915=""),0,IF((AC3918=""),M3915, IF( (M3915=""),AC3918,SUM(AC3915:AC3922)+M3915)))</f>
        <v>3376955.28</v>
      </c>
      <c r="AE3918" s="94">
        <f>IF( (X3918=""),AD3918*1,AD3918*(X3918/100) )</f>
        <v>96580.92100799999</v>
      </c>
      <c r="AF3918" s="94">
        <v>50000000</v>
      </c>
      <c r="AG3918" s="94">
        <f>IF((AF3918-AE3918) &gt; 1,0,IF((AF3918-AE3918)&lt;0,AE3918-AF3918,AF3918-AE3918))</f>
        <v>0</v>
      </c>
      <c r="AH3918" s="94">
        <v>0.02</v>
      </c>
    </row>
    <row r="3919" spans="1:34" s="99" customFormat="1" x14ac:dyDescent="0.55000000000000004">
      <c r="A3919" s="107"/>
      <c r="B3919" s="102"/>
      <c r="C3919" s="102"/>
      <c r="D3919" s="90"/>
      <c r="E3919" s="102"/>
      <c r="F3919" s="102"/>
      <c r="G3919" s="102"/>
      <c r="H3919" s="102"/>
      <c r="I3919" s="98"/>
      <c r="J3919" s="102"/>
      <c r="K3919" s="94"/>
      <c r="L3919" s="94" t="s">
        <v>63</v>
      </c>
      <c r="M3919" s="94">
        <f>SUM(M3915:M3918)</f>
        <v>92500</v>
      </c>
      <c r="N3919" s="102"/>
      <c r="O3919" s="111"/>
      <c r="P3919" s="96"/>
      <c r="Q3919" s="111"/>
      <c r="R3919" s="111"/>
      <c r="S3919" s="97"/>
      <c r="T3919" s="102"/>
      <c r="U3919" s="102"/>
      <c r="V3919" s="102"/>
      <c r="W3919" s="94"/>
      <c r="X3919" s="98"/>
      <c r="Y3919" s="94"/>
      <c r="Z3919" s="94"/>
      <c r="AA3919" s="89"/>
      <c r="AB3919" s="89"/>
      <c r="AC3919" s="94"/>
      <c r="AD3919" s="94"/>
      <c r="AE3919" s="94">
        <f>SUM(AE3915:AE3918)</f>
        <v>3376955.2800000003</v>
      </c>
      <c r="AF3919" s="94"/>
      <c r="AG3919" s="94">
        <f>SUM(AG3915:AG3918)</f>
        <v>0</v>
      </c>
      <c r="AH3919" s="94"/>
    </row>
    <row r="3920" spans="1:34" s="74" customFormat="1" x14ac:dyDescent="0.55000000000000004">
      <c r="A3920" s="108" t="s">
        <v>3016</v>
      </c>
      <c r="B3920" s="109">
        <v>1671</v>
      </c>
      <c r="C3920" s="102">
        <v>8509</v>
      </c>
      <c r="D3920" s="90" t="s">
        <v>5500</v>
      </c>
      <c r="E3920" s="102" t="s">
        <v>34</v>
      </c>
      <c r="F3920" s="102">
        <v>904</v>
      </c>
      <c r="G3920" s="102">
        <v>1</v>
      </c>
      <c r="H3920" s="102">
        <v>0</v>
      </c>
      <c r="I3920" s="98">
        <v>76</v>
      </c>
      <c r="J3920" s="102" t="s">
        <v>35</v>
      </c>
      <c r="K3920" s="94">
        <f>((G3920*400)+(H3920*100))+I3920</f>
        <v>476</v>
      </c>
      <c r="L3920" s="94">
        <v>600</v>
      </c>
      <c r="M3920" s="94">
        <f>K3920*L3920</f>
        <v>285600</v>
      </c>
      <c r="N3920" s="102">
        <v>1</v>
      </c>
      <c r="O3920" s="111" t="s">
        <v>5498</v>
      </c>
      <c r="P3920" s="96">
        <v>3570800352360</v>
      </c>
      <c r="Q3920" s="111" t="s">
        <v>5499</v>
      </c>
      <c r="R3920" s="111" t="s">
        <v>5501</v>
      </c>
      <c r="S3920" s="97" t="s">
        <v>5502</v>
      </c>
      <c r="T3920" s="102" t="s">
        <v>51</v>
      </c>
      <c r="U3920" s="102" t="s">
        <v>227</v>
      </c>
      <c r="V3920" s="102" t="s">
        <v>52</v>
      </c>
      <c r="W3920" s="94">
        <v>241.68</v>
      </c>
      <c r="X3920" s="98">
        <v>37.85</v>
      </c>
      <c r="Y3920" s="94">
        <v>6750</v>
      </c>
      <c r="Z3920" s="94">
        <f t="shared" ref="Z3920:Z3927" si="374">W3920*Y3920</f>
        <v>1631340</v>
      </c>
      <c r="AA3920" s="89">
        <v>11</v>
      </c>
      <c r="AB3920" s="89">
        <v>34</v>
      </c>
      <c r="AC3920" s="94">
        <f t="shared" ref="AC3920:AC3927" si="375">(Z3920*(100-AB3920))/100</f>
        <v>1076684.3999999999</v>
      </c>
      <c r="AD3920" s="94">
        <f>IF(AND(AC3920="",M3920=""),0,IF((AC3920=""),M3920, IF( (M3920=""),AC3920,AC3920+M3920)))</f>
        <v>1362284.4</v>
      </c>
      <c r="AE3920" s="94">
        <f>IF( (X3920=""),AD3920*1,( M3920+(SUM(AC3920:AC3920)) )*(X3920/100) )</f>
        <v>515624.64539999998</v>
      </c>
      <c r="AF3920" s="94">
        <v>50000000</v>
      </c>
      <c r="AG3920" s="94">
        <f t="shared" ref="AG3920:AG3929" si="376">IF((AF3920-AE3920) &gt; 1,0,IF((AF3920-AE3920)&lt;0,AE3920-AF3920,AF3920-AE3920))</f>
        <v>0</v>
      </c>
      <c r="AH3920" s="94">
        <v>0.02</v>
      </c>
    </row>
    <row r="3921" spans="1:34" s="74" customFormat="1" x14ac:dyDescent="0.55000000000000004">
      <c r="A3921" s="108"/>
      <c r="B3921" s="109"/>
      <c r="C3921" s="102"/>
      <c r="D3921" s="90"/>
      <c r="E3921" s="102"/>
      <c r="F3921" s="102"/>
      <c r="G3921" s="102"/>
      <c r="H3921" s="102"/>
      <c r="I3921" s="98"/>
      <c r="J3921" s="102"/>
      <c r="K3921" s="94"/>
      <c r="L3921" s="94"/>
      <c r="M3921" s="94"/>
      <c r="N3921" s="102">
        <v>2</v>
      </c>
      <c r="O3921" s="111" t="s">
        <v>5498</v>
      </c>
      <c r="P3921" s="96">
        <v>3570800352360</v>
      </c>
      <c r="Q3921" s="111" t="s">
        <v>5499</v>
      </c>
      <c r="R3921" s="111" t="s">
        <v>5501</v>
      </c>
      <c r="S3921" s="97" t="s">
        <v>5503</v>
      </c>
      <c r="T3921" s="102" t="s">
        <v>51</v>
      </c>
      <c r="U3921" s="102" t="s">
        <v>227</v>
      </c>
      <c r="V3921" s="102" t="s">
        <v>52</v>
      </c>
      <c r="W3921" s="94">
        <v>297</v>
      </c>
      <c r="X3921" s="98">
        <v>46.51</v>
      </c>
      <c r="Y3921" s="94">
        <v>6750</v>
      </c>
      <c r="Z3921" s="94">
        <f t="shared" si="374"/>
        <v>2004750</v>
      </c>
      <c r="AA3921" s="89">
        <v>11</v>
      </c>
      <c r="AB3921" s="89">
        <v>34</v>
      </c>
      <c r="AC3921" s="94">
        <f t="shared" si="375"/>
        <v>1323135</v>
      </c>
      <c r="AD3921" s="94">
        <f>IF(AND(AC3921="",M3920=""),0,IF((AC3921=""),M3920, IF( (M3920=""),AC3921,AC3921+M3920)))</f>
        <v>1608735</v>
      </c>
      <c r="AE3921" s="94">
        <f>IF( (X3921=""),AD3921*1,( M3920+(SUM(AC3921:AC3921)) )*(X3921/100) )</f>
        <v>748222.64849999989</v>
      </c>
      <c r="AF3921" s="94">
        <v>50000000</v>
      </c>
      <c r="AG3921" s="94">
        <f t="shared" si="376"/>
        <v>0</v>
      </c>
      <c r="AH3921" s="94">
        <v>0.02</v>
      </c>
    </row>
    <row r="3922" spans="1:34" s="74" customFormat="1" x14ac:dyDescent="0.55000000000000004">
      <c r="A3922" s="108"/>
      <c r="B3922" s="109"/>
      <c r="C3922" s="102"/>
      <c r="D3922" s="90"/>
      <c r="E3922" s="102"/>
      <c r="F3922" s="102"/>
      <c r="G3922" s="102"/>
      <c r="H3922" s="102"/>
      <c r="I3922" s="98"/>
      <c r="J3922" s="102"/>
      <c r="K3922" s="94"/>
      <c r="L3922" s="94"/>
      <c r="M3922" s="94"/>
      <c r="N3922" s="102">
        <v>3</v>
      </c>
      <c r="O3922" s="111" t="s">
        <v>5498</v>
      </c>
      <c r="P3922" s="96">
        <v>3570800352360</v>
      </c>
      <c r="Q3922" s="111" t="s">
        <v>5499</v>
      </c>
      <c r="R3922" s="111" t="s">
        <v>5501</v>
      </c>
      <c r="S3922" s="97" t="s">
        <v>5504</v>
      </c>
      <c r="T3922" s="102" t="s">
        <v>55</v>
      </c>
      <c r="U3922" s="102" t="s">
        <v>45</v>
      </c>
      <c r="V3922" s="102" t="s">
        <v>52</v>
      </c>
      <c r="W3922" s="94">
        <v>35.200000000000003</v>
      </c>
      <c r="X3922" s="98">
        <v>5.51</v>
      </c>
      <c r="Y3922" s="94">
        <v>0</v>
      </c>
      <c r="Z3922" s="94">
        <f t="shared" si="374"/>
        <v>0</v>
      </c>
      <c r="AA3922" s="89">
        <v>21</v>
      </c>
      <c r="AB3922" s="89">
        <v>32</v>
      </c>
      <c r="AC3922" s="94">
        <f t="shared" si="375"/>
        <v>0</v>
      </c>
      <c r="AD3922" s="94">
        <f>IF(AND(AC3922="",M3920=""),0,IF((AC3922=""),M3920, IF( (M3920=""),AC3922,AC3922+M3920)))</f>
        <v>285600</v>
      </c>
      <c r="AE3922" s="94">
        <f>IF( (X3922=""),AD3922*1,( M3920+(SUM(AC3922:AC3922)) )*(X3922/100) )</f>
        <v>15736.56</v>
      </c>
      <c r="AF3922" s="94">
        <v>50000000</v>
      </c>
      <c r="AG3922" s="94">
        <f t="shared" si="376"/>
        <v>0</v>
      </c>
      <c r="AH3922" s="94">
        <v>0.02</v>
      </c>
    </row>
    <row r="3923" spans="1:34" s="74" customFormat="1" x14ac:dyDescent="0.55000000000000004">
      <c r="A3923" s="108"/>
      <c r="B3923" s="109"/>
      <c r="C3923" s="102"/>
      <c r="D3923" s="90"/>
      <c r="E3923" s="102"/>
      <c r="F3923" s="102"/>
      <c r="G3923" s="102"/>
      <c r="H3923" s="102"/>
      <c r="I3923" s="98"/>
      <c r="J3923" s="102"/>
      <c r="K3923" s="94"/>
      <c r="L3923" s="94"/>
      <c r="M3923" s="94"/>
      <c r="N3923" s="102">
        <v>4</v>
      </c>
      <c r="O3923" s="111" t="s">
        <v>5498</v>
      </c>
      <c r="P3923" s="96">
        <v>3570800352360</v>
      </c>
      <c r="Q3923" s="111" t="s">
        <v>5499</v>
      </c>
      <c r="R3923" s="111" t="s">
        <v>5501</v>
      </c>
      <c r="S3923" s="97" t="s">
        <v>5505</v>
      </c>
      <c r="T3923" s="102" t="s">
        <v>55</v>
      </c>
      <c r="U3923" s="102" t="s">
        <v>45</v>
      </c>
      <c r="V3923" s="102" t="s">
        <v>52</v>
      </c>
      <c r="W3923" s="94">
        <v>12.21</v>
      </c>
      <c r="X3923" s="98">
        <v>1.91</v>
      </c>
      <c r="Y3923" s="94">
        <v>0</v>
      </c>
      <c r="Z3923" s="94">
        <f t="shared" si="374"/>
        <v>0</v>
      </c>
      <c r="AA3923" s="89">
        <v>21</v>
      </c>
      <c r="AB3923" s="89">
        <v>32</v>
      </c>
      <c r="AC3923" s="94">
        <f t="shared" si="375"/>
        <v>0</v>
      </c>
      <c r="AD3923" s="94">
        <f>IF(AND(AC3923="",M3920=""),0,IF((AC3923=""),M3920, IF( (M3920=""),AC3923,AC3923+M3920)))</f>
        <v>285600</v>
      </c>
      <c r="AE3923" s="94">
        <f>IF( (X3923=""),AD3923*1,( M3920+(SUM(AC3923:AC3923)) )*(X3923/100) )</f>
        <v>5454.96</v>
      </c>
      <c r="AF3923" s="94">
        <v>50000000</v>
      </c>
      <c r="AG3923" s="94">
        <f t="shared" si="376"/>
        <v>0</v>
      </c>
      <c r="AH3923" s="94">
        <v>0.02</v>
      </c>
    </row>
    <row r="3924" spans="1:34" s="74" customFormat="1" x14ac:dyDescent="0.55000000000000004">
      <c r="A3924" s="108"/>
      <c r="B3924" s="109"/>
      <c r="C3924" s="102"/>
      <c r="D3924" s="90"/>
      <c r="E3924" s="102"/>
      <c r="F3924" s="102"/>
      <c r="G3924" s="102"/>
      <c r="H3924" s="102"/>
      <c r="I3924" s="98"/>
      <c r="J3924" s="102"/>
      <c r="K3924" s="94"/>
      <c r="L3924" s="94"/>
      <c r="M3924" s="94"/>
      <c r="N3924" s="102">
        <v>5</v>
      </c>
      <c r="O3924" s="111" t="s">
        <v>5498</v>
      </c>
      <c r="P3924" s="96">
        <v>3570800352360</v>
      </c>
      <c r="Q3924" s="111" t="s">
        <v>5499</v>
      </c>
      <c r="R3924" s="111" t="s">
        <v>5501</v>
      </c>
      <c r="S3924" s="97" t="s">
        <v>5506</v>
      </c>
      <c r="T3924" s="102" t="s">
        <v>439</v>
      </c>
      <c r="U3924" s="102" t="s">
        <v>45</v>
      </c>
      <c r="V3924" s="102" t="s">
        <v>52</v>
      </c>
      <c r="W3924" s="94">
        <v>5.04</v>
      </c>
      <c r="X3924" s="98">
        <v>0.79</v>
      </c>
      <c r="Y3924" s="94">
        <v>6050</v>
      </c>
      <c r="Z3924" s="94">
        <f t="shared" si="374"/>
        <v>30492</v>
      </c>
      <c r="AA3924" s="89">
        <v>6</v>
      </c>
      <c r="AB3924" s="89">
        <v>6</v>
      </c>
      <c r="AC3924" s="94">
        <f t="shared" si="375"/>
        <v>28662.48</v>
      </c>
      <c r="AD3924" s="94">
        <f>IF(AND(AC3924="",M3920=""),0,IF((AC3924=""),M3920, IF( (M3920=""),AC3924,AC3924+M3920)))</f>
        <v>314262.48</v>
      </c>
      <c r="AE3924" s="94">
        <f>IF( (X3924=""),AD3924*1,( M3920+(SUM(AC3924:AC3924)) )*(X3924/100) )</f>
        <v>2482.6735920000001</v>
      </c>
      <c r="AF3924" s="94">
        <v>50000000</v>
      </c>
      <c r="AG3924" s="94">
        <f t="shared" si="376"/>
        <v>0</v>
      </c>
      <c r="AH3924" s="94">
        <v>0.02</v>
      </c>
    </row>
    <row r="3925" spans="1:34" s="74" customFormat="1" x14ac:dyDescent="0.55000000000000004">
      <c r="A3925" s="108"/>
      <c r="B3925" s="109"/>
      <c r="C3925" s="102"/>
      <c r="D3925" s="90"/>
      <c r="E3925" s="102"/>
      <c r="F3925" s="102"/>
      <c r="G3925" s="102"/>
      <c r="H3925" s="102"/>
      <c r="I3925" s="98"/>
      <c r="J3925" s="102"/>
      <c r="K3925" s="94"/>
      <c r="L3925" s="94"/>
      <c r="M3925" s="94"/>
      <c r="N3925" s="102">
        <v>6</v>
      </c>
      <c r="O3925" s="111" t="s">
        <v>5498</v>
      </c>
      <c r="P3925" s="96">
        <v>3570800352360</v>
      </c>
      <c r="Q3925" s="111" t="s">
        <v>5499</v>
      </c>
      <c r="R3925" s="111" t="s">
        <v>5501</v>
      </c>
      <c r="S3925" s="97" t="s">
        <v>5507</v>
      </c>
      <c r="T3925" s="102" t="s">
        <v>51</v>
      </c>
      <c r="U3925" s="102" t="s">
        <v>74</v>
      </c>
      <c r="V3925" s="102" t="s">
        <v>52</v>
      </c>
      <c r="W3925" s="94">
        <v>7.4</v>
      </c>
      <c r="X3925" s="98">
        <v>1.1599999999999999</v>
      </c>
      <c r="Y3925" s="94">
        <v>5600</v>
      </c>
      <c r="Z3925" s="94">
        <f t="shared" si="374"/>
        <v>41440</v>
      </c>
      <c r="AA3925" s="89">
        <v>21</v>
      </c>
      <c r="AB3925" s="89">
        <v>93</v>
      </c>
      <c r="AC3925" s="94">
        <f t="shared" si="375"/>
        <v>2900.8</v>
      </c>
      <c r="AD3925" s="94">
        <f>IF(AND(AC3925="",M3920=""),0,IF((AC3925=""),M3920, IF( (M3920=""),AC3925,AC3925+M3920)))</f>
        <v>288500.8</v>
      </c>
      <c r="AE3925" s="94">
        <f>IF( (X3925=""),AD3925*1,( M3920+(SUM(AC3925:AC3925)) )*(X3925/100) )</f>
        <v>3346.6092799999997</v>
      </c>
      <c r="AF3925" s="94">
        <v>50000000</v>
      </c>
      <c r="AG3925" s="94">
        <f t="shared" si="376"/>
        <v>0</v>
      </c>
      <c r="AH3925" s="94">
        <v>0.02</v>
      </c>
    </row>
    <row r="3926" spans="1:34" s="74" customFormat="1" x14ac:dyDescent="0.55000000000000004">
      <c r="A3926" s="108"/>
      <c r="B3926" s="109"/>
      <c r="C3926" s="102"/>
      <c r="D3926" s="90"/>
      <c r="E3926" s="102"/>
      <c r="F3926" s="102"/>
      <c r="G3926" s="102"/>
      <c r="H3926" s="102"/>
      <c r="I3926" s="98"/>
      <c r="J3926" s="102"/>
      <c r="K3926" s="94"/>
      <c r="L3926" s="94"/>
      <c r="M3926" s="94"/>
      <c r="N3926" s="102">
        <v>7</v>
      </c>
      <c r="O3926" s="111" t="s">
        <v>5498</v>
      </c>
      <c r="P3926" s="96">
        <v>3570800352360</v>
      </c>
      <c r="Q3926" s="111" t="s">
        <v>5499</v>
      </c>
      <c r="R3926" s="111" t="s">
        <v>5501</v>
      </c>
      <c r="S3926" s="97" t="s">
        <v>5508</v>
      </c>
      <c r="T3926" s="102" t="s">
        <v>55</v>
      </c>
      <c r="U3926" s="102" t="s">
        <v>45</v>
      </c>
      <c r="V3926" s="102" t="s">
        <v>52</v>
      </c>
      <c r="W3926" s="94">
        <v>20</v>
      </c>
      <c r="X3926" s="98">
        <v>3.13</v>
      </c>
      <c r="Y3926" s="94">
        <v>0</v>
      </c>
      <c r="Z3926" s="94">
        <f t="shared" si="374"/>
        <v>0</v>
      </c>
      <c r="AA3926" s="89">
        <v>21</v>
      </c>
      <c r="AB3926" s="89">
        <v>32</v>
      </c>
      <c r="AC3926" s="94">
        <f t="shared" si="375"/>
        <v>0</v>
      </c>
      <c r="AD3926" s="94">
        <f>IF(AND(AC3926="",M3920=""),0,IF((AC3926=""),M3920, IF( (M3920=""),AC3926,AC3926+M3920)))</f>
        <v>285600</v>
      </c>
      <c r="AE3926" s="94">
        <f>IF( (X3926=""),AD3926*1,( M3920+(SUM(AC3926:AC3926)) )*(X3926/100) )</f>
        <v>8939.2800000000007</v>
      </c>
      <c r="AF3926" s="94">
        <v>50000000</v>
      </c>
      <c r="AG3926" s="94">
        <f t="shared" si="376"/>
        <v>0</v>
      </c>
      <c r="AH3926" s="94">
        <v>0.02</v>
      </c>
    </row>
    <row r="3927" spans="1:34" s="74" customFormat="1" x14ac:dyDescent="0.55000000000000004">
      <c r="A3927" s="108"/>
      <c r="B3927" s="109"/>
      <c r="C3927" s="102"/>
      <c r="D3927" s="90"/>
      <c r="E3927" s="102"/>
      <c r="F3927" s="102"/>
      <c r="G3927" s="102"/>
      <c r="H3927" s="102"/>
      <c r="I3927" s="98"/>
      <c r="J3927" s="102"/>
      <c r="K3927" s="94"/>
      <c r="L3927" s="94"/>
      <c r="M3927" s="94"/>
      <c r="N3927" s="102">
        <v>8</v>
      </c>
      <c r="O3927" s="111" t="s">
        <v>5498</v>
      </c>
      <c r="P3927" s="96">
        <v>3570800352360</v>
      </c>
      <c r="Q3927" s="111" t="s">
        <v>5499</v>
      </c>
      <c r="R3927" s="111" t="s">
        <v>5501</v>
      </c>
      <c r="S3927" s="97" t="s">
        <v>5509</v>
      </c>
      <c r="T3927" s="102" t="s">
        <v>51</v>
      </c>
      <c r="U3927" s="102" t="s">
        <v>74</v>
      </c>
      <c r="V3927" s="102" t="s">
        <v>52</v>
      </c>
      <c r="W3927" s="94">
        <v>20</v>
      </c>
      <c r="X3927" s="98">
        <v>3.13</v>
      </c>
      <c r="Y3927" s="94">
        <v>5600</v>
      </c>
      <c r="Z3927" s="94">
        <f t="shared" si="374"/>
        <v>112000</v>
      </c>
      <c r="AA3927" s="89">
        <v>21</v>
      </c>
      <c r="AB3927" s="89">
        <v>93</v>
      </c>
      <c r="AC3927" s="94">
        <f t="shared" si="375"/>
        <v>7840</v>
      </c>
      <c r="AD3927" s="94">
        <f>IF(AND(AC3927="",M3920=""),0,IF((AC3927=""),M3920, IF( (M3920=""),AC3927,AC3927+M3920)))</f>
        <v>293440</v>
      </c>
      <c r="AE3927" s="94">
        <f>IF( (X3927=""),AD3927*1,( M3920+(SUM(AC3927:AC3927)) )*(X3927/100) )</f>
        <v>9184.6720000000005</v>
      </c>
      <c r="AF3927" s="94">
        <v>50000000</v>
      </c>
      <c r="AG3927" s="94">
        <f t="shared" si="376"/>
        <v>0</v>
      </c>
      <c r="AH3927" s="94">
        <v>0.02</v>
      </c>
    </row>
    <row r="3928" spans="1:34" s="74" customFormat="1" x14ac:dyDescent="0.55000000000000004">
      <c r="A3928" s="108"/>
      <c r="B3928" s="109">
        <v>1672</v>
      </c>
      <c r="C3928" s="102">
        <v>8743</v>
      </c>
      <c r="D3928" s="90" t="s">
        <v>5510</v>
      </c>
      <c r="E3928" s="102" t="s">
        <v>34</v>
      </c>
      <c r="F3928" s="102">
        <v>17532</v>
      </c>
      <c r="G3928" s="102">
        <v>1</v>
      </c>
      <c r="H3928" s="102">
        <v>1</v>
      </c>
      <c r="I3928" s="98">
        <v>0</v>
      </c>
      <c r="J3928" s="102" t="s">
        <v>38</v>
      </c>
      <c r="K3928" s="94">
        <f>((G3928*400)+(H3928*100))+I3928</f>
        <v>500</v>
      </c>
      <c r="L3928" s="94">
        <v>400</v>
      </c>
      <c r="M3928" s="94">
        <f>K3928*L3928</f>
        <v>200000</v>
      </c>
      <c r="N3928" s="102"/>
      <c r="O3928" s="111"/>
      <c r="P3928" s="96"/>
      <c r="Q3928" s="111"/>
      <c r="R3928" s="111"/>
      <c r="S3928" s="97"/>
      <c r="T3928" s="102"/>
      <c r="U3928" s="102"/>
      <c r="V3928" s="102"/>
      <c r="W3928" s="94"/>
      <c r="X3928" s="98"/>
      <c r="Y3928" s="94"/>
      <c r="Z3928" s="94"/>
      <c r="AA3928" s="89"/>
      <c r="AB3928" s="89"/>
      <c r="AC3928" s="94"/>
      <c r="AD3928" s="94">
        <f>IF(AND(AC3928="",M3928=""),0,IF((AC3928=""),M3928,IF((M3928=""),AC3928,AC3928+M3928)))</f>
        <v>200000</v>
      </c>
      <c r="AE3928" s="94">
        <f>IF( (X3928=""),AD3928*1,AD3928*(X3928/100) )</f>
        <v>200000</v>
      </c>
      <c r="AF3928" s="94">
        <v>50000000</v>
      </c>
      <c r="AG3928" s="94">
        <f t="shared" si="376"/>
        <v>0</v>
      </c>
      <c r="AH3928" s="94">
        <v>0.01</v>
      </c>
    </row>
    <row r="3929" spans="1:34" s="74" customFormat="1" x14ac:dyDescent="0.55000000000000004">
      <c r="A3929" s="108"/>
      <c r="B3929" s="109">
        <v>1673</v>
      </c>
      <c r="C3929" s="102">
        <v>8731</v>
      </c>
      <c r="D3929" s="90" t="s">
        <v>5511</v>
      </c>
      <c r="E3929" s="102" t="s">
        <v>34</v>
      </c>
      <c r="F3929" s="102">
        <v>17615</v>
      </c>
      <c r="G3929" s="102">
        <v>1</v>
      </c>
      <c r="H3929" s="102">
        <v>1</v>
      </c>
      <c r="I3929" s="98">
        <v>59</v>
      </c>
      <c r="J3929" s="102" t="s">
        <v>38</v>
      </c>
      <c r="K3929" s="94">
        <f>((G3929*400)+(H3929*100))+I3929</f>
        <v>559</v>
      </c>
      <c r="L3929" s="94">
        <v>400</v>
      </c>
      <c r="M3929" s="94">
        <f>K3929*L3929</f>
        <v>223600</v>
      </c>
      <c r="N3929" s="102"/>
      <c r="O3929" s="111"/>
      <c r="P3929" s="96"/>
      <c r="Q3929" s="111"/>
      <c r="R3929" s="111"/>
      <c r="S3929" s="97"/>
      <c r="T3929" s="102"/>
      <c r="U3929" s="102"/>
      <c r="V3929" s="102"/>
      <c r="W3929" s="94"/>
      <c r="X3929" s="98"/>
      <c r="Y3929" s="94"/>
      <c r="Z3929" s="94"/>
      <c r="AA3929" s="89"/>
      <c r="AB3929" s="89"/>
      <c r="AC3929" s="94"/>
      <c r="AD3929" s="94">
        <f>IF(AND(AC3929="",M3929=""),0,IF((AC3929=""),M3929,IF((M3929=""),AC3929,AC3929+M3929)))</f>
        <v>223600</v>
      </c>
      <c r="AE3929" s="94">
        <f>IF( (X3929=""),AD3929*1,AD3929*(X3929/100) )</f>
        <v>223600</v>
      </c>
      <c r="AF3929" s="94">
        <v>50000000</v>
      </c>
      <c r="AG3929" s="94">
        <f t="shared" si="376"/>
        <v>0</v>
      </c>
      <c r="AH3929" s="94">
        <v>0.01</v>
      </c>
    </row>
    <row r="3930" spans="1:34" s="74" customFormat="1" x14ac:dyDescent="0.55000000000000004">
      <c r="A3930" s="108"/>
      <c r="B3930" s="109"/>
      <c r="C3930" s="102"/>
      <c r="D3930" s="90"/>
      <c r="E3930" s="102"/>
      <c r="F3930" s="102"/>
      <c r="G3930" s="102"/>
      <c r="H3930" s="102"/>
      <c r="I3930" s="98"/>
      <c r="J3930" s="102"/>
      <c r="K3930" s="94"/>
      <c r="L3930" s="94" t="s">
        <v>63</v>
      </c>
      <c r="M3930" s="94">
        <f>SUM(M3920:M3929)</f>
        <v>709200</v>
      </c>
      <c r="N3930" s="102"/>
      <c r="O3930" s="111"/>
      <c r="P3930" s="96"/>
      <c r="Q3930" s="111"/>
      <c r="R3930" s="111"/>
      <c r="S3930" s="97"/>
      <c r="T3930" s="102"/>
      <c r="U3930" s="102"/>
      <c r="V3930" s="102"/>
      <c r="W3930" s="94"/>
      <c r="X3930" s="98"/>
      <c r="Y3930" s="94"/>
      <c r="Z3930" s="94"/>
      <c r="AA3930" s="89"/>
      <c r="AB3930" s="89"/>
      <c r="AC3930" s="94"/>
      <c r="AD3930" s="94">
        <f>SUM(AD3920:AD3929)</f>
        <v>5147622.68</v>
      </c>
      <c r="AE3930" s="94">
        <f>SUM(AE3920:AE3929)</f>
        <v>1732592.048772</v>
      </c>
      <c r="AF3930" s="94"/>
      <c r="AG3930" s="94">
        <f>SUM(AG3920:AG3929)</f>
        <v>0</v>
      </c>
      <c r="AH3930" s="94"/>
    </row>
    <row r="3931" spans="1:34" s="74" customFormat="1" x14ac:dyDescent="0.55000000000000004">
      <c r="A3931" s="108" t="s">
        <v>5514</v>
      </c>
      <c r="B3931" s="109">
        <v>1674</v>
      </c>
      <c r="C3931" s="102">
        <v>6793</v>
      </c>
      <c r="D3931" s="90" t="s">
        <v>5515</v>
      </c>
      <c r="E3931" s="102" t="s">
        <v>34</v>
      </c>
      <c r="F3931" s="102">
        <v>23519</v>
      </c>
      <c r="G3931" s="102">
        <v>0</v>
      </c>
      <c r="H3931" s="102">
        <v>0</v>
      </c>
      <c r="I3931" s="98">
        <v>83</v>
      </c>
      <c r="J3931" s="102" t="s">
        <v>35</v>
      </c>
      <c r="K3931" s="94">
        <f>((G3931*400)+(H3931*100))+I3931</f>
        <v>83</v>
      </c>
      <c r="L3931" s="94">
        <v>850</v>
      </c>
      <c r="M3931" s="94">
        <f>K3931*L3931</f>
        <v>70550</v>
      </c>
      <c r="N3931" s="102">
        <v>1</v>
      </c>
      <c r="O3931" s="111" t="s">
        <v>5512</v>
      </c>
      <c r="P3931" s="96"/>
      <c r="Q3931" s="111" t="s">
        <v>5513</v>
      </c>
      <c r="R3931" s="111" t="s">
        <v>5516</v>
      </c>
      <c r="S3931" s="97" t="s">
        <v>5517</v>
      </c>
      <c r="T3931" s="102" t="s">
        <v>51</v>
      </c>
      <c r="U3931" s="102" t="s">
        <v>45</v>
      </c>
      <c r="V3931" s="102" t="s">
        <v>52</v>
      </c>
      <c r="W3931" s="94">
        <v>48</v>
      </c>
      <c r="X3931" s="98">
        <v>93.02</v>
      </c>
      <c r="Y3931" s="94">
        <v>6750</v>
      </c>
      <c r="Z3931" s="94">
        <f>W3931*Y3931</f>
        <v>324000</v>
      </c>
      <c r="AA3931" s="89">
        <v>6</v>
      </c>
      <c r="AB3931" s="89">
        <v>6</v>
      </c>
      <c r="AC3931" s="94">
        <f>(Z3931*(100-AB3931))/100</f>
        <v>304560</v>
      </c>
      <c r="AD3931" s="94">
        <f>IF(AND(AC3931="",M3931=""),0,IF((AC3931=""),M3931, IF( (M3931=""),AC3931,AC3931+M3931)))</f>
        <v>375110</v>
      </c>
      <c r="AE3931" s="94">
        <f>IF( (X3931=""),AD3931*1,( M3931+(SUM(AC3931:AC3931)) )*(X3931/100) )</f>
        <v>348927.32199999999</v>
      </c>
      <c r="AF3931" s="94">
        <v>50000000</v>
      </c>
      <c r="AG3931" s="94">
        <f>IF((AF3931-AE3931) &gt; 1,0,IF((AF3931-AE3931)&lt;0,AE3931-AF3931,AF3931-AE3931))</f>
        <v>0</v>
      </c>
      <c r="AH3931" s="94">
        <v>0.02</v>
      </c>
    </row>
    <row r="3932" spans="1:34" s="74" customFormat="1" x14ac:dyDescent="0.55000000000000004">
      <c r="A3932" s="108"/>
      <c r="B3932" s="109"/>
      <c r="C3932" s="102"/>
      <c r="D3932" s="90"/>
      <c r="E3932" s="102"/>
      <c r="F3932" s="102"/>
      <c r="G3932" s="102"/>
      <c r="H3932" s="102"/>
      <c r="I3932" s="98"/>
      <c r="J3932" s="102"/>
      <c r="K3932" s="94"/>
      <c r="L3932" s="94"/>
      <c r="M3932" s="94"/>
      <c r="N3932" s="102">
        <v>2</v>
      </c>
      <c r="O3932" s="111" t="s">
        <v>5512</v>
      </c>
      <c r="P3932" s="96"/>
      <c r="Q3932" s="111" t="s">
        <v>5513</v>
      </c>
      <c r="R3932" s="111" t="s">
        <v>5516</v>
      </c>
      <c r="S3932" s="97" t="s">
        <v>5518</v>
      </c>
      <c r="T3932" s="102" t="s">
        <v>439</v>
      </c>
      <c r="U3932" s="102" t="s">
        <v>45</v>
      </c>
      <c r="V3932" s="102" t="s">
        <v>52</v>
      </c>
      <c r="W3932" s="94">
        <v>3.6</v>
      </c>
      <c r="X3932" s="98">
        <v>6.98</v>
      </c>
      <c r="Y3932" s="94">
        <v>6050</v>
      </c>
      <c r="Z3932" s="94">
        <f>W3932*Y3932</f>
        <v>21780</v>
      </c>
      <c r="AA3932" s="89">
        <v>6</v>
      </c>
      <c r="AB3932" s="89">
        <v>6</v>
      </c>
      <c r="AC3932" s="94">
        <f>(Z3932*(100-AB3932))/100</f>
        <v>20473.2</v>
      </c>
      <c r="AD3932" s="94">
        <f>IF(AND(AC3932="",M3931=""),0,IF((AC3932=""),M3931, IF( (M3931=""),AC3932,AC3932+M3931)))</f>
        <v>91023.2</v>
      </c>
      <c r="AE3932" s="94">
        <f>IF( (X3932=""),AD3932*1,( M3931+(SUM(AC3932:AC3932)) )*(X3932/100) )</f>
        <v>6353.4193599999999</v>
      </c>
      <c r="AF3932" s="94">
        <v>50000000</v>
      </c>
      <c r="AG3932" s="94">
        <f>IF((AF3932-AE3932) &gt; 1,0,IF((AF3932-AE3932)&lt;0,AE3932-AF3932,AF3932-AE3932))</f>
        <v>0</v>
      </c>
      <c r="AH3932" s="94">
        <v>0.02</v>
      </c>
    </row>
    <row r="3933" spans="1:34" s="74" customFormat="1" x14ac:dyDescent="0.55000000000000004">
      <c r="A3933" s="108"/>
      <c r="B3933" s="109"/>
      <c r="C3933" s="102"/>
      <c r="D3933" s="90"/>
      <c r="E3933" s="102"/>
      <c r="F3933" s="102"/>
      <c r="G3933" s="102"/>
      <c r="H3933" s="102"/>
      <c r="I3933" s="98"/>
      <c r="J3933" s="102"/>
      <c r="K3933" s="94"/>
      <c r="L3933" s="94" t="s">
        <v>63</v>
      </c>
      <c r="M3933" s="94">
        <f>SUM(M3931:M3932)</f>
        <v>70550</v>
      </c>
      <c r="N3933" s="102"/>
      <c r="O3933" s="111"/>
      <c r="P3933" s="96"/>
      <c r="Q3933" s="111"/>
      <c r="R3933" s="111"/>
      <c r="S3933" s="97"/>
      <c r="T3933" s="102"/>
      <c r="U3933" s="102"/>
      <c r="V3933" s="102"/>
      <c r="W3933" s="94"/>
      <c r="X3933" s="98"/>
      <c r="Y3933" s="94"/>
      <c r="Z3933" s="94"/>
      <c r="AA3933" s="89"/>
      <c r="AB3933" s="89"/>
      <c r="AC3933" s="94"/>
      <c r="AD3933" s="94">
        <f>SUM(AD3931:AD3932)</f>
        <v>466133.2</v>
      </c>
      <c r="AE3933" s="94">
        <f>SUM(AE3931:AE3932)</f>
        <v>355280.74135999999</v>
      </c>
      <c r="AF3933" s="94"/>
      <c r="AG3933" s="94">
        <f>SUM(AG3931:AG3932)</f>
        <v>0</v>
      </c>
      <c r="AH3933" s="94"/>
    </row>
    <row r="3934" spans="1:34" x14ac:dyDescent="0.55000000000000004">
      <c r="A3934" s="125" t="s">
        <v>5519</v>
      </c>
      <c r="B3934" s="102">
        <v>1675</v>
      </c>
      <c r="C3934" s="102">
        <v>6439</v>
      </c>
      <c r="D3934" s="90" t="s">
        <v>5520</v>
      </c>
      <c r="E3934" s="102" t="s">
        <v>37</v>
      </c>
      <c r="F3934" s="102">
        <v>5448</v>
      </c>
      <c r="G3934" s="102">
        <v>0</v>
      </c>
      <c r="H3934" s="102">
        <v>2</v>
      </c>
      <c r="I3934" s="98">
        <v>65</v>
      </c>
      <c r="J3934" s="102" t="s">
        <v>38</v>
      </c>
      <c r="K3934" s="94">
        <f>((G3934*400)+(H3934*100))+I3934</f>
        <v>265</v>
      </c>
      <c r="L3934" s="94">
        <v>400</v>
      </c>
      <c r="M3934" s="94">
        <f>K3934*L3934</f>
        <v>106000</v>
      </c>
      <c r="N3934" s="102"/>
      <c r="O3934" s="111"/>
      <c r="P3934" s="96"/>
      <c r="Q3934" s="111"/>
      <c r="R3934" s="111"/>
      <c r="S3934" s="97"/>
      <c r="T3934" s="102"/>
      <c r="U3934" s="102"/>
      <c r="V3934" s="102"/>
      <c r="W3934" s="94"/>
      <c r="X3934" s="98"/>
      <c r="Y3934" s="94"/>
      <c r="Z3934" s="94"/>
      <c r="AA3934" s="89"/>
      <c r="AB3934" s="89"/>
      <c r="AC3934" s="94"/>
      <c r="AD3934" s="94">
        <f>IF(AND(AC3934="",M3934=""),0,IF((AC3934=""),M3934,IF((M3934=""),AC3934,AC3934+M3934)))</f>
        <v>106000</v>
      </c>
      <c r="AE3934" s="94">
        <f>IF( (X3934=""),AD3934*1,AD3934*(X3934/100) )</f>
        <v>106000</v>
      </c>
      <c r="AF3934" s="94">
        <v>0</v>
      </c>
      <c r="AG3934" s="94">
        <f>IF((AF3934-AE3934) &gt; 1,0,IF((AF3934-AE3934)&lt;0,AE3934-AF3934,AF3934-AE3934))</f>
        <v>106000</v>
      </c>
      <c r="AH3934" s="94">
        <v>0.01</v>
      </c>
    </row>
    <row r="3935" spans="1:34" s="99" customFormat="1" x14ac:dyDescent="0.55000000000000004">
      <c r="A3935" s="107"/>
      <c r="B3935" s="102">
        <v>1676</v>
      </c>
      <c r="C3935" s="102">
        <v>6438</v>
      </c>
      <c r="D3935" s="90" t="s">
        <v>5521</v>
      </c>
      <c r="E3935" s="102" t="s">
        <v>37</v>
      </c>
      <c r="F3935" s="102">
        <v>5473</v>
      </c>
      <c r="G3935" s="102">
        <v>6</v>
      </c>
      <c r="H3935" s="102">
        <v>0</v>
      </c>
      <c r="I3935" s="98">
        <v>70</v>
      </c>
      <c r="J3935" s="102" t="s">
        <v>38</v>
      </c>
      <c r="K3935" s="94">
        <f>((G3935*400)+(H3935*100))+I3935</f>
        <v>2470</v>
      </c>
      <c r="L3935" s="94">
        <v>800</v>
      </c>
      <c r="M3935" s="94">
        <f>K3935*L3935</f>
        <v>1976000</v>
      </c>
      <c r="N3935" s="102"/>
      <c r="O3935" s="111"/>
      <c r="P3935" s="96"/>
      <c r="Q3935" s="111"/>
      <c r="R3935" s="111"/>
      <c r="S3935" s="97"/>
      <c r="T3935" s="102"/>
      <c r="U3935" s="102"/>
      <c r="V3935" s="102"/>
      <c r="W3935" s="94"/>
      <c r="X3935" s="98"/>
      <c r="Y3935" s="94"/>
      <c r="Z3935" s="94"/>
      <c r="AA3935" s="89"/>
      <c r="AB3935" s="89"/>
      <c r="AC3935" s="94"/>
      <c r="AD3935" s="94">
        <f>IF(AND(AC3935="",M3935=""),0,IF((AC3935=""),M3935,IF((M3935=""),AC3935,AC3935+M3935)))</f>
        <v>1976000</v>
      </c>
      <c r="AE3935" s="94">
        <f>IF( (X3935=""),AD3935*1,AD3935*(X3935/100) )</f>
        <v>1976000</v>
      </c>
      <c r="AF3935" s="94">
        <v>0</v>
      </c>
      <c r="AG3935" s="94">
        <f>IF((AF3935-AE3935) &gt; 1,0,IF((AF3935-AE3935)&lt;0,AE3935-AF3935,AF3935-AE3935))</f>
        <v>1976000</v>
      </c>
      <c r="AH3935" s="94">
        <v>0.01</v>
      </c>
    </row>
    <row r="3936" spans="1:34" s="99" customFormat="1" x14ac:dyDescent="0.55000000000000004">
      <c r="A3936" s="107"/>
      <c r="B3936" s="102"/>
      <c r="C3936" s="102"/>
      <c r="D3936" s="90"/>
      <c r="E3936" s="102"/>
      <c r="F3936" s="102"/>
      <c r="G3936" s="102"/>
      <c r="H3936" s="102"/>
      <c r="I3936" s="98"/>
      <c r="J3936" s="102"/>
      <c r="K3936" s="94"/>
      <c r="L3936" s="94" t="s">
        <v>63</v>
      </c>
      <c r="M3936" s="94">
        <f>SUM(M3934:M3935)</f>
        <v>2082000</v>
      </c>
      <c r="N3936" s="102"/>
      <c r="O3936" s="111"/>
      <c r="P3936" s="96"/>
      <c r="Q3936" s="111"/>
      <c r="R3936" s="111"/>
      <c r="S3936" s="97"/>
      <c r="T3936" s="102"/>
      <c r="U3936" s="102"/>
      <c r="V3936" s="102"/>
      <c r="W3936" s="94"/>
      <c r="X3936" s="98"/>
      <c r="Y3936" s="94"/>
      <c r="Z3936" s="94"/>
      <c r="AA3936" s="89"/>
      <c r="AB3936" s="89"/>
      <c r="AC3936" s="94"/>
      <c r="AD3936" s="94"/>
      <c r="AE3936" s="94">
        <f>SUM(AE3934:AE3935)</f>
        <v>2082000</v>
      </c>
      <c r="AF3936" s="94"/>
      <c r="AG3936" s="94">
        <f>SUM(AG3934:AG3935)</f>
        <v>2082000</v>
      </c>
      <c r="AH3936" s="94"/>
    </row>
    <row r="3937" spans="1:34" s="74" customFormat="1" x14ac:dyDescent="0.55000000000000004">
      <c r="A3937" s="108" t="s">
        <v>5524</v>
      </c>
      <c r="B3937" s="109">
        <v>1677</v>
      </c>
      <c r="C3937" s="102">
        <v>5574</v>
      </c>
      <c r="D3937" s="90" t="s">
        <v>5525</v>
      </c>
      <c r="E3937" s="102" t="s">
        <v>34</v>
      </c>
      <c r="F3937" s="102">
        <v>25262</v>
      </c>
      <c r="G3937" s="102">
        <v>0</v>
      </c>
      <c r="H3937" s="102">
        <v>0</v>
      </c>
      <c r="I3937" s="98">
        <v>56.6</v>
      </c>
      <c r="J3937" s="102" t="s">
        <v>35</v>
      </c>
      <c r="K3937" s="94">
        <f>((G3937*400)+(H3937*100))+I3937</f>
        <v>56.6</v>
      </c>
      <c r="L3937" s="94">
        <v>2425</v>
      </c>
      <c r="M3937" s="94">
        <f>K3937*L3937</f>
        <v>137255</v>
      </c>
      <c r="N3937" s="102">
        <v>1</v>
      </c>
      <c r="O3937" s="111" t="s">
        <v>5522</v>
      </c>
      <c r="P3937" s="96">
        <v>3570800001991</v>
      </c>
      <c r="Q3937" s="111" t="s">
        <v>5523</v>
      </c>
      <c r="R3937" s="111" t="s">
        <v>5526</v>
      </c>
      <c r="S3937" s="97"/>
      <c r="T3937" s="102" t="s">
        <v>55</v>
      </c>
      <c r="U3937" s="102" t="s">
        <v>45</v>
      </c>
      <c r="V3937" s="102" t="s">
        <v>52</v>
      </c>
      <c r="W3937" s="94">
        <v>55.35</v>
      </c>
      <c r="X3937" s="98">
        <v>11.31</v>
      </c>
      <c r="Y3937" s="94">
        <v>0</v>
      </c>
      <c r="Z3937" s="94">
        <f>W3937*Y3937</f>
        <v>0</v>
      </c>
      <c r="AA3937" s="89">
        <v>1</v>
      </c>
      <c r="AB3937" s="89">
        <v>1</v>
      </c>
      <c r="AC3937" s="94">
        <f>(Z3937*(100-AB3937))/100</f>
        <v>0</v>
      </c>
      <c r="AD3937" s="94">
        <f>IF(AND(AC3937="",M3937=""),0,IF((AC3937=""),M3937, IF( (M3937=""),AC3937,AC3937+M3937)))</f>
        <v>137255</v>
      </c>
      <c r="AE3937" s="94">
        <f>IF( (X3937=""),AD3937*1,( M3937+(SUM(AC3937:AC3937)) )*(X3937/100) )</f>
        <v>15523.540500000001</v>
      </c>
      <c r="AF3937" s="94">
        <v>50000000</v>
      </c>
      <c r="AG3937" s="94">
        <f>IF((AF3937-AE3937) &gt; 1,0,IF((AF3937-AE3937)&lt;0,AE3937-AF3937,AF3937-AE3937))</f>
        <v>0</v>
      </c>
      <c r="AH3937" s="94">
        <v>0.02</v>
      </c>
    </row>
    <row r="3938" spans="1:34" s="74" customFormat="1" x14ac:dyDescent="0.55000000000000004">
      <c r="A3938" s="108"/>
      <c r="B3938" s="109"/>
      <c r="C3938" s="102"/>
      <c r="D3938" s="90"/>
      <c r="E3938" s="102"/>
      <c r="F3938" s="102"/>
      <c r="G3938" s="102"/>
      <c r="H3938" s="102"/>
      <c r="I3938" s="98"/>
      <c r="J3938" s="102"/>
      <c r="K3938" s="94"/>
      <c r="L3938" s="94"/>
      <c r="M3938" s="94"/>
      <c r="N3938" s="102">
        <v>2</v>
      </c>
      <c r="O3938" s="111" t="s">
        <v>5522</v>
      </c>
      <c r="P3938" s="96">
        <v>3570800001991</v>
      </c>
      <c r="Q3938" s="111" t="s">
        <v>5523</v>
      </c>
      <c r="R3938" s="111" t="s">
        <v>5526</v>
      </c>
      <c r="S3938" s="97" t="s">
        <v>5527</v>
      </c>
      <c r="T3938" s="102" t="s">
        <v>51</v>
      </c>
      <c r="U3938" s="102" t="s">
        <v>45</v>
      </c>
      <c r="V3938" s="102" t="s">
        <v>52</v>
      </c>
      <c r="W3938" s="94">
        <v>434</v>
      </c>
      <c r="X3938" s="98">
        <v>88.69</v>
      </c>
      <c r="Y3938" s="94">
        <v>6750</v>
      </c>
      <c r="Z3938" s="94">
        <f>W3938*Y3938</f>
        <v>2929500</v>
      </c>
      <c r="AA3938" s="89">
        <v>6</v>
      </c>
      <c r="AB3938" s="89">
        <v>6</v>
      </c>
      <c r="AC3938" s="94">
        <f>(Z3938*(100-AB3938))/100</f>
        <v>2753730</v>
      </c>
      <c r="AD3938" s="94">
        <f>IF(AND(AC3938="",M3937=""),0,IF((AC3938=""),M3937, IF( (M3937=""),AC3938,AC3938+M3937)))</f>
        <v>2890985</v>
      </c>
      <c r="AE3938" s="94">
        <f>IF( (X3938=""),AD3938*1,( M3937+(SUM(AC3938:AC3938)) )*(X3938/100) )</f>
        <v>2564014.5965</v>
      </c>
      <c r="AF3938" s="94">
        <v>50000000</v>
      </c>
      <c r="AG3938" s="94">
        <f>IF((AF3938-AE3938) &gt; 1,0,IF((AF3938-AE3938)&lt;0,AE3938-AF3938,AF3938-AE3938))</f>
        <v>0</v>
      </c>
      <c r="AH3938" s="94">
        <v>0.02</v>
      </c>
    </row>
    <row r="3939" spans="1:34" s="74" customFormat="1" x14ac:dyDescent="0.55000000000000004">
      <c r="A3939" s="108"/>
      <c r="B3939" s="109">
        <v>1678</v>
      </c>
      <c r="C3939" s="102">
        <v>9663</v>
      </c>
      <c r="D3939" s="90"/>
      <c r="E3939" s="102" t="s">
        <v>34</v>
      </c>
      <c r="F3939" s="102">
        <v>25952</v>
      </c>
      <c r="G3939" s="102">
        <v>1</v>
      </c>
      <c r="H3939" s="102">
        <v>2</v>
      </c>
      <c r="I3939" s="98">
        <v>77.5</v>
      </c>
      <c r="J3939" s="102" t="s">
        <v>38</v>
      </c>
      <c r="K3939" s="94">
        <f>((G3939*400)+(H3939*100))+I3939</f>
        <v>677.5</v>
      </c>
      <c r="L3939" s="94">
        <v>225</v>
      </c>
      <c r="M3939" s="94">
        <f>K3939*L3939</f>
        <v>152437.5</v>
      </c>
      <c r="N3939" s="102"/>
      <c r="O3939" s="111"/>
      <c r="P3939" s="96"/>
      <c r="Q3939" s="111"/>
      <c r="R3939" s="111"/>
      <c r="S3939" s="97"/>
      <c r="T3939" s="102"/>
      <c r="U3939" s="102"/>
      <c r="V3939" s="102"/>
      <c r="W3939" s="94"/>
      <c r="X3939" s="98"/>
      <c r="Y3939" s="94"/>
      <c r="Z3939" s="94"/>
      <c r="AA3939" s="89"/>
      <c r="AB3939" s="89"/>
      <c r="AC3939" s="94"/>
      <c r="AD3939" s="94">
        <f>IF(AND(AC3939="",M3939=""),0,IF((AC3939=""),M3939,IF((M3939=""),AC3939,AC3939+M3939)))</f>
        <v>152437.5</v>
      </c>
      <c r="AE3939" s="94">
        <f>IF( (X3939=""),AD3939*1,AD3939*(X3939/100) )</f>
        <v>152437.5</v>
      </c>
      <c r="AF3939" s="94">
        <v>50000000</v>
      </c>
      <c r="AG3939" s="94">
        <f>IF((AF3939-AE3939) &gt; 1,0,IF((AF3939-AE3939)&lt;0,AE3939-AF3939,AF3939-AE3939))</f>
        <v>0</v>
      </c>
      <c r="AH3939" s="94">
        <v>0.01</v>
      </c>
    </row>
    <row r="3940" spans="1:34" s="74" customFormat="1" x14ac:dyDescent="0.55000000000000004">
      <c r="A3940" s="108"/>
      <c r="B3940" s="109">
        <v>1679</v>
      </c>
      <c r="C3940" s="102">
        <v>9662</v>
      </c>
      <c r="D3940" s="90"/>
      <c r="E3940" s="102" t="s">
        <v>34</v>
      </c>
      <c r="F3940" s="102">
        <v>26807</v>
      </c>
      <c r="G3940" s="102">
        <v>0</v>
      </c>
      <c r="H3940" s="102">
        <v>2</v>
      </c>
      <c r="I3940" s="98">
        <v>35</v>
      </c>
      <c r="J3940" s="102" t="s">
        <v>38</v>
      </c>
      <c r="K3940" s="94">
        <f>((G3940*400)+(H3940*100))+I3940</f>
        <v>235</v>
      </c>
      <c r="L3940" s="94">
        <v>925</v>
      </c>
      <c r="M3940" s="94">
        <f>K3940*L3940</f>
        <v>217375</v>
      </c>
      <c r="N3940" s="102"/>
      <c r="O3940" s="111"/>
      <c r="P3940" s="96"/>
      <c r="Q3940" s="111"/>
      <c r="R3940" s="111"/>
      <c r="S3940" s="97"/>
      <c r="T3940" s="102"/>
      <c r="U3940" s="102"/>
      <c r="V3940" s="102"/>
      <c r="W3940" s="94"/>
      <c r="X3940" s="98"/>
      <c r="Y3940" s="94"/>
      <c r="Z3940" s="94"/>
      <c r="AA3940" s="89"/>
      <c r="AB3940" s="89"/>
      <c r="AC3940" s="94"/>
      <c r="AD3940" s="94">
        <f>IF(AND(AC3940="",M3940=""),0,IF((AC3940=""),M3940,IF((M3940=""),AC3940,AC3940+M3940)))</f>
        <v>217375</v>
      </c>
      <c r="AE3940" s="94">
        <f>IF( (X3940=""),AD3940*1,AD3940*(X3940/100) )</f>
        <v>217375</v>
      </c>
      <c r="AF3940" s="94">
        <v>50000000</v>
      </c>
      <c r="AG3940" s="94">
        <f>IF((AF3940-AE3940) &gt; 1,0,IF((AF3940-AE3940)&lt;0,AE3940-AF3940,AF3940-AE3940))</f>
        <v>0</v>
      </c>
      <c r="AH3940" s="94">
        <v>0.01</v>
      </c>
    </row>
    <row r="3941" spans="1:34" s="74" customFormat="1" x14ac:dyDescent="0.55000000000000004">
      <c r="A3941" s="108"/>
      <c r="B3941" s="109"/>
      <c r="C3941" s="102"/>
      <c r="D3941" s="90"/>
      <c r="E3941" s="102"/>
      <c r="F3941" s="102"/>
      <c r="G3941" s="102"/>
      <c r="H3941" s="102"/>
      <c r="I3941" s="98"/>
      <c r="J3941" s="102"/>
      <c r="K3941" s="94"/>
      <c r="L3941" s="94" t="s">
        <v>63</v>
      </c>
      <c r="M3941" s="94">
        <f>SUM(M3937:M3940)</f>
        <v>507067.5</v>
      </c>
      <c r="N3941" s="102"/>
      <c r="O3941" s="111"/>
      <c r="P3941" s="96"/>
      <c r="Q3941" s="111"/>
      <c r="R3941" s="111"/>
      <c r="S3941" s="97"/>
      <c r="T3941" s="102"/>
      <c r="U3941" s="102"/>
      <c r="V3941" s="102"/>
      <c r="W3941" s="94"/>
      <c r="X3941" s="98"/>
      <c r="Y3941" s="94"/>
      <c r="Z3941" s="94"/>
      <c r="AA3941" s="89"/>
      <c r="AB3941" s="89"/>
      <c r="AC3941" s="94"/>
      <c r="AD3941" s="94">
        <f>SUM(AD3937:AD3940)</f>
        <v>3398052.5</v>
      </c>
      <c r="AE3941" s="94">
        <f>SUM(AE3937:AE3940)</f>
        <v>2949350.6370000001</v>
      </c>
      <c r="AF3941" s="94"/>
      <c r="AG3941" s="94">
        <f>SUM(AG3937:AG3940)</f>
        <v>0</v>
      </c>
      <c r="AH3941" s="94"/>
    </row>
    <row r="3942" spans="1:34" s="74" customFormat="1" x14ac:dyDescent="0.55000000000000004">
      <c r="A3942" s="108" t="s">
        <v>5530</v>
      </c>
      <c r="B3942" s="109">
        <v>1680</v>
      </c>
      <c r="C3942" s="102">
        <v>6945</v>
      </c>
      <c r="D3942" s="90" t="s">
        <v>5531</v>
      </c>
      <c r="E3942" s="102" t="s">
        <v>34</v>
      </c>
      <c r="F3942" s="102">
        <v>23283</v>
      </c>
      <c r="G3942" s="102">
        <v>0</v>
      </c>
      <c r="H3942" s="102">
        <v>0</v>
      </c>
      <c r="I3942" s="98">
        <v>86</v>
      </c>
      <c r="J3942" s="102" t="s">
        <v>35</v>
      </c>
      <c r="K3942" s="94">
        <f>((G3942*400)+(H3942*100))+I3942</f>
        <v>86</v>
      </c>
      <c r="L3942" s="94">
        <v>1600</v>
      </c>
      <c r="M3942" s="94">
        <f>K3942*L3942</f>
        <v>137600</v>
      </c>
      <c r="N3942" s="102">
        <v>1</v>
      </c>
      <c r="O3942" s="111" t="s">
        <v>5528</v>
      </c>
      <c r="P3942" s="96">
        <v>3570800404122</v>
      </c>
      <c r="Q3942" s="111" t="s">
        <v>5529</v>
      </c>
      <c r="R3942" s="111" t="s">
        <v>5532</v>
      </c>
      <c r="S3942" s="97" t="s">
        <v>5533</v>
      </c>
      <c r="T3942" s="102" t="s">
        <v>51</v>
      </c>
      <c r="U3942" s="102" t="s">
        <v>45</v>
      </c>
      <c r="V3942" s="102" t="s">
        <v>52</v>
      </c>
      <c r="W3942" s="94">
        <v>166.6</v>
      </c>
      <c r="X3942" s="98">
        <v>66.8</v>
      </c>
      <c r="Y3942" s="94">
        <v>6750</v>
      </c>
      <c r="Z3942" s="94">
        <f>W3942*Y3942</f>
        <v>1124550</v>
      </c>
      <c r="AA3942" s="89">
        <v>36</v>
      </c>
      <c r="AB3942" s="89">
        <v>62</v>
      </c>
      <c r="AC3942" s="94">
        <f>(Z3942*(100-AB3942))/100</f>
        <v>427329</v>
      </c>
      <c r="AD3942" s="94">
        <f>IF(AND(AC3942="",M3942=""),0,IF((AC3942=""),M3942, IF( (M3942=""),AC3942,AC3942+M3942)))</f>
        <v>564929</v>
      </c>
      <c r="AE3942" s="94">
        <f>IF( (X3942=""),AD3942*1,( M3942+(SUM(AC3942:AC3942)) )*(X3942/100) )</f>
        <v>377372.57199999999</v>
      </c>
      <c r="AF3942" s="94">
        <v>50000000</v>
      </c>
      <c r="AG3942" s="94">
        <f>IF((AF3942-AE3942) &gt; 1,0,IF((AF3942-AE3942)&lt;0,AE3942-AF3942,AF3942-AE3942))</f>
        <v>0</v>
      </c>
      <c r="AH3942" s="94">
        <v>0.02</v>
      </c>
    </row>
    <row r="3943" spans="1:34" s="74" customFormat="1" x14ac:dyDescent="0.55000000000000004">
      <c r="A3943" s="108"/>
      <c r="B3943" s="109"/>
      <c r="C3943" s="102"/>
      <c r="D3943" s="90"/>
      <c r="E3943" s="102"/>
      <c r="F3943" s="102"/>
      <c r="G3943" s="102"/>
      <c r="H3943" s="102"/>
      <c r="I3943" s="98"/>
      <c r="J3943" s="102"/>
      <c r="K3943" s="94"/>
      <c r="L3943" s="94"/>
      <c r="M3943" s="94"/>
      <c r="N3943" s="102">
        <v>2</v>
      </c>
      <c r="O3943" s="111" t="s">
        <v>5528</v>
      </c>
      <c r="P3943" s="96">
        <v>3570800404122</v>
      </c>
      <c r="Q3943" s="111" t="s">
        <v>5529</v>
      </c>
      <c r="R3943" s="111" t="s">
        <v>5532</v>
      </c>
      <c r="S3943" s="97" t="s">
        <v>5534</v>
      </c>
      <c r="T3943" s="102" t="s">
        <v>51</v>
      </c>
      <c r="U3943" s="102" t="s">
        <v>45</v>
      </c>
      <c r="V3943" s="102" t="s">
        <v>52</v>
      </c>
      <c r="W3943" s="94">
        <v>82.8</v>
      </c>
      <c r="X3943" s="98">
        <v>33.200000000000003</v>
      </c>
      <c r="Y3943" s="94">
        <v>6750</v>
      </c>
      <c r="Z3943" s="94">
        <f>W3943*Y3943</f>
        <v>558900</v>
      </c>
      <c r="AA3943" s="89">
        <v>6</v>
      </c>
      <c r="AB3943" s="89">
        <v>6</v>
      </c>
      <c r="AC3943" s="94">
        <f>(Z3943*(100-AB3943))/100</f>
        <v>525366</v>
      </c>
      <c r="AD3943" s="94">
        <f>IF(AND(AC3943="",M3942=""),0,IF((AC3943=""),M3942, IF( (M3942=""),AC3943,AC3943+M3942)))</f>
        <v>662966</v>
      </c>
      <c r="AE3943" s="94">
        <f>IF( (X3943=""),AD3943*1,( M3942+(SUM(AC3943:AC3943)) )*(X3943/100) )</f>
        <v>220104.712</v>
      </c>
      <c r="AF3943" s="94">
        <v>50000000</v>
      </c>
      <c r="AG3943" s="94">
        <f>IF((AF3943-AE3943) &gt; 1,0,IF((AF3943-AE3943)&lt;0,AE3943-AF3943,AF3943-AE3943))</f>
        <v>0</v>
      </c>
      <c r="AH3943" s="94">
        <v>0.02</v>
      </c>
    </row>
    <row r="3944" spans="1:34" s="74" customFormat="1" x14ac:dyDescent="0.55000000000000004">
      <c r="A3944" s="108"/>
      <c r="B3944" s="109"/>
      <c r="C3944" s="102"/>
      <c r="D3944" s="90"/>
      <c r="E3944" s="102"/>
      <c r="F3944" s="102"/>
      <c r="G3944" s="102"/>
      <c r="H3944" s="102"/>
      <c r="I3944" s="98"/>
      <c r="J3944" s="102"/>
      <c r="K3944" s="94"/>
      <c r="L3944" s="94" t="s">
        <v>63</v>
      </c>
      <c r="M3944" s="94">
        <f>SUM(M3942:M3943)</f>
        <v>137600</v>
      </c>
      <c r="N3944" s="102"/>
      <c r="O3944" s="111"/>
      <c r="P3944" s="96"/>
      <c r="Q3944" s="111"/>
      <c r="R3944" s="111"/>
      <c r="S3944" s="97"/>
      <c r="T3944" s="102"/>
      <c r="U3944" s="102"/>
      <c r="V3944" s="102"/>
      <c r="W3944" s="94"/>
      <c r="X3944" s="98"/>
      <c r="Y3944" s="94"/>
      <c r="Z3944" s="94"/>
      <c r="AA3944" s="89"/>
      <c r="AB3944" s="89"/>
      <c r="AC3944" s="94"/>
      <c r="AD3944" s="94">
        <f>SUM(AD3942:AD3943)</f>
        <v>1227895</v>
      </c>
      <c r="AE3944" s="94">
        <f>SUM(AE3942:AE3943)</f>
        <v>597477.28399999999</v>
      </c>
      <c r="AF3944" s="94"/>
      <c r="AG3944" s="94">
        <f>SUM(AG3942:AG3943)</f>
        <v>0</v>
      </c>
      <c r="AH3944" s="94"/>
    </row>
    <row r="3945" spans="1:34" s="99" customFormat="1" x14ac:dyDescent="0.55000000000000004">
      <c r="A3945" s="107" t="s">
        <v>5537</v>
      </c>
      <c r="B3945" s="102">
        <v>1681</v>
      </c>
      <c r="C3945" s="102">
        <v>5366</v>
      </c>
      <c r="D3945" s="90" t="s">
        <v>5538</v>
      </c>
      <c r="E3945" s="102" t="s">
        <v>34</v>
      </c>
      <c r="F3945" s="102">
        <v>636</v>
      </c>
      <c r="G3945" s="102">
        <v>1</v>
      </c>
      <c r="H3945" s="102">
        <v>1</v>
      </c>
      <c r="I3945" s="98">
        <v>76</v>
      </c>
      <c r="J3945" s="102" t="s">
        <v>35</v>
      </c>
      <c r="K3945" s="94">
        <f>((G3945*400)+(H3945*100))+I3945</f>
        <v>576</v>
      </c>
      <c r="L3945" s="94">
        <v>12500</v>
      </c>
      <c r="M3945" s="94">
        <f>K3945*L3945</f>
        <v>7200000</v>
      </c>
      <c r="N3945" s="102">
        <v>1</v>
      </c>
      <c r="O3945" s="111" t="s">
        <v>5535</v>
      </c>
      <c r="P3945" s="96"/>
      <c r="Q3945" s="111" t="s">
        <v>5536</v>
      </c>
      <c r="R3945" s="111" t="s">
        <v>5539</v>
      </c>
      <c r="S3945" s="97" t="s">
        <v>5540</v>
      </c>
      <c r="T3945" s="102" t="s">
        <v>51</v>
      </c>
      <c r="U3945" s="102" t="s">
        <v>45</v>
      </c>
      <c r="V3945" s="102" t="s">
        <v>75</v>
      </c>
      <c r="W3945" s="94">
        <v>208</v>
      </c>
      <c r="X3945" s="98">
        <v>22.3</v>
      </c>
      <c r="Y3945" s="94">
        <v>6750</v>
      </c>
      <c r="Z3945" s="94">
        <f t="shared" ref="Z3945:Z3959" si="377">W3945*Y3945</f>
        <v>1404000</v>
      </c>
      <c r="AA3945" s="89">
        <v>22</v>
      </c>
      <c r="AB3945" s="89">
        <v>34</v>
      </c>
      <c r="AC3945" s="94">
        <f t="shared" ref="AC3945:AC3959" si="378">(Z3945*(100-AB3945))/100</f>
        <v>926640</v>
      </c>
      <c r="AD3945" s="94">
        <f>IF(AND(AC3945="",M3945=""),0,IF((AC3945=""),M3945, IF( (M3945=""),AC3945,SUM(AC3945:AC3956)+M3945)))</f>
        <v>10195970.220000001</v>
      </c>
      <c r="AE3945" s="94">
        <f t="shared" ref="AE3945:AE3959" si="379">IF( (X3945=""),AD3945*1,AD3945*(X3945/100) )</f>
        <v>2273701.3590600002</v>
      </c>
      <c r="AF3945" s="94">
        <v>0</v>
      </c>
      <c r="AG3945" s="94">
        <f t="shared" ref="AG3945:AG3959" si="380">IF((AF3945-AE3945) &gt; 1,0,IF((AF3945-AE3945)&lt;0,AE3945-AF3945,AF3945-AE3945))</f>
        <v>2273701.3590600002</v>
      </c>
      <c r="AH3945" s="94">
        <v>0.3</v>
      </c>
    </row>
    <row r="3946" spans="1:34" s="99" customFormat="1" x14ac:dyDescent="0.55000000000000004">
      <c r="A3946" s="107"/>
      <c r="B3946" s="102"/>
      <c r="C3946" s="102"/>
      <c r="D3946" s="90"/>
      <c r="E3946" s="102"/>
      <c r="F3946" s="102"/>
      <c r="G3946" s="102"/>
      <c r="H3946" s="102"/>
      <c r="I3946" s="98"/>
      <c r="J3946" s="102"/>
      <c r="K3946" s="94"/>
      <c r="L3946" s="94"/>
      <c r="M3946" s="94"/>
      <c r="N3946" s="102">
        <v>2</v>
      </c>
      <c r="O3946" s="111" t="s">
        <v>5535</v>
      </c>
      <c r="P3946" s="96"/>
      <c r="Q3946" s="111" t="s">
        <v>5536</v>
      </c>
      <c r="R3946" s="111" t="s">
        <v>5539</v>
      </c>
      <c r="S3946" s="97" t="s">
        <v>5541</v>
      </c>
      <c r="T3946" s="102" t="s">
        <v>5542</v>
      </c>
      <c r="U3946" s="102" t="s">
        <v>45</v>
      </c>
      <c r="V3946" s="102" t="s">
        <v>75</v>
      </c>
      <c r="W3946" s="94">
        <v>383.76</v>
      </c>
      <c r="X3946" s="98">
        <v>41.13</v>
      </c>
      <c r="Y3946" s="94">
        <v>6600</v>
      </c>
      <c r="Z3946" s="94">
        <f t="shared" si="377"/>
        <v>2532816</v>
      </c>
      <c r="AA3946" s="89">
        <v>22</v>
      </c>
      <c r="AB3946" s="89">
        <v>34</v>
      </c>
      <c r="AC3946" s="94">
        <f t="shared" si="378"/>
        <v>1671658.56</v>
      </c>
      <c r="AD3946" s="94">
        <f>IF(AND(AC3946="",M3945=""),0,IF((AC3946=""),M3945, IF( (M3945=""),AC3946,SUM(AC3945:AC3956)+M3945)))</f>
        <v>10195970.220000001</v>
      </c>
      <c r="AE3946" s="94">
        <f t="shared" si="379"/>
        <v>4193602.5514860004</v>
      </c>
      <c r="AF3946" s="94">
        <v>0</v>
      </c>
      <c r="AG3946" s="94">
        <f t="shared" si="380"/>
        <v>4193602.5514860004</v>
      </c>
      <c r="AH3946" s="94">
        <v>0.3</v>
      </c>
    </row>
    <row r="3947" spans="1:34" s="99" customFormat="1" x14ac:dyDescent="0.55000000000000004">
      <c r="A3947" s="107"/>
      <c r="B3947" s="102"/>
      <c r="C3947" s="102"/>
      <c r="D3947" s="90"/>
      <c r="E3947" s="102"/>
      <c r="F3947" s="102"/>
      <c r="G3947" s="102"/>
      <c r="H3947" s="102"/>
      <c r="I3947" s="98"/>
      <c r="J3947" s="102"/>
      <c r="K3947" s="94"/>
      <c r="L3947" s="94"/>
      <c r="M3947" s="94"/>
      <c r="N3947" s="102">
        <v>3</v>
      </c>
      <c r="O3947" s="111" t="s">
        <v>5535</v>
      </c>
      <c r="P3947" s="96"/>
      <c r="Q3947" s="111" t="s">
        <v>5536</v>
      </c>
      <c r="R3947" s="111" t="s">
        <v>5539</v>
      </c>
      <c r="S3947" s="97" t="s">
        <v>5543</v>
      </c>
      <c r="T3947" s="102" t="s">
        <v>51</v>
      </c>
      <c r="U3947" s="102" t="s">
        <v>74</v>
      </c>
      <c r="V3947" s="102" t="s">
        <v>75</v>
      </c>
      <c r="W3947" s="94">
        <v>63</v>
      </c>
      <c r="X3947" s="98">
        <v>6.75</v>
      </c>
      <c r="Y3947" s="94">
        <v>6750</v>
      </c>
      <c r="Z3947" s="94">
        <f t="shared" si="377"/>
        <v>425250</v>
      </c>
      <c r="AA3947" s="89">
        <v>22</v>
      </c>
      <c r="AB3947" s="89">
        <v>93</v>
      </c>
      <c r="AC3947" s="94">
        <f t="shared" si="378"/>
        <v>29767.5</v>
      </c>
      <c r="AD3947" s="94">
        <f>IF(AND(AC3947="",M3945=""),0,IF((AC3947=""),M3945, IF( (M3945=""),AC3947,SUM(AC3945:AC3956)+M3945)))</f>
        <v>10195970.220000001</v>
      </c>
      <c r="AE3947" s="94">
        <f t="shared" si="379"/>
        <v>688227.98985000013</v>
      </c>
      <c r="AF3947" s="94">
        <v>0</v>
      </c>
      <c r="AG3947" s="94">
        <f t="shared" si="380"/>
        <v>688227.98985000013</v>
      </c>
      <c r="AH3947" s="94">
        <v>0.3</v>
      </c>
    </row>
    <row r="3948" spans="1:34" s="99" customFormat="1" x14ac:dyDescent="0.55000000000000004">
      <c r="A3948" s="107"/>
      <c r="B3948" s="102"/>
      <c r="C3948" s="102"/>
      <c r="D3948" s="90"/>
      <c r="E3948" s="102"/>
      <c r="F3948" s="102"/>
      <c r="G3948" s="102"/>
      <c r="H3948" s="102"/>
      <c r="I3948" s="98"/>
      <c r="J3948" s="102"/>
      <c r="K3948" s="94"/>
      <c r="L3948" s="94"/>
      <c r="M3948" s="94"/>
      <c r="N3948" s="102">
        <v>4</v>
      </c>
      <c r="O3948" s="111" t="s">
        <v>5535</v>
      </c>
      <c r="P3948" s="96"/>
      <c r="Q3948" s="111" t="s">
        <v>5536</v>
      </c>
      <c r="R3948" s="111" t="s">
        <v>5539</v>
      </c>
      <c r="S3948" s="97" t="s">
        <v>5544</v>
      </c>
      <c r="T3948" s="102" t="s">
        <v>51</v>
      </c>
      <c r="U3948" s="102" t="s">
        <v>45</v>
      </c>
      <c r="V3948" s="102" t="s">
        <v>75</v>
      </c>
      <c r="W3948" s="94">
        <v>48</v>
      </c>
      <c r="X3948" s="98">
        <v>5.15</v>
      </c>
      <c r="Y3948" s="94">
        <v>6750</v>
      </c>
      <c r="Z3948" s="94">
        <f t="shared" si="377"/>
        <v>324000</v>
      </c>
      <c r="AA3948" s="89">
        <v>22</v>
      </c>
      <c r="AB3948" s="89">
        <v>34</v>
      </c>
      <c r="AC3948" s="94">
        <f t="shared" si="378"/>
        <v>213840</v>
      </c>
      <c r="AD3948" s="94">
        <f>IF(AND(AC3948="",M3945=""),0,IF((AC3948=""),M3945, IF( (M3945=""),AC3948,SUM(AC3945:AC3956)+M3945)))</f>
        <v>10195970.220000001</v>
      </c>
      <c r="AE3948" s="94">
        <f t="shared" si="379"/>
        <v>525092.46633000008</v>
      </c>
      <c r="AF3948" s="94">
        <v>0</v>
      </c>
      <c r="AG3948" s="94">
        <f t="shared" si="380"/>
        <v>525092.46633000008</v>
      </c>
      <c r="AH3948" s="94">
        <v>0.3</v>
      </c>
    </row>
    <row r="3949" spans="1:34" s="99" customFormat="1" x14ac:dyDescent="0.55000000000000004">
      <c r="A3949" s="107"/>
      <c r="B3949" s="102"/>
      <c r="C3949" s="102"/>
      <c r="D3949" s="90"/>
      <c r="E3949" s="102"/>
      <c r="F3949" s="102"/>
      <c r="G3949" s="102"/>
      <c r="H3949" s="102"/>
      <c r="I3949" s="98"/>
      <c r="J3949" s="102"/>
      <c r="K3949" s="94"/>
      <c r="L3949" s="94"/>
      <c r="M3949" s="94"/>
      <c r="N3949" s="102">
        <v>5</v>
      </c>
      <c r="O3949" s="111" t="s">
        <v>5535</v>
      </c>
      <c r="P3949" s="96"/>
      <c r="Q3949" s="111" t="s">
        <v>5536</v>
      </c>
      <c r="R3949" s="111" t="s">
        <v>5539</v>
      </c>
      <c r="S3949" s="97" t="s">
        <v>5545</v>
      </c>
      <c r="T3949" s="102" t="s">
        <v>51</v>
      </c>
      <c r="U3949" s="102" t="s">
        <v>74</v>
      </c>
      <c r="V3949" s="102" t="s">
        <v>75</v>
      </c>
      <c r="W3949" s="94">
        <v>25.55</v>
      </c>
      <c r="X3949" s="98">
        <v>2.74</v>
      </c>
      <c r="Y3949" s="94">
        <v>6750</v>
      </c>
      <c r="Z3949" s="94">
        <f t="shared" si="377"/>
        <v>172462.5</v>
      </c>
      <c r="AA3949" s="89">
        <v>22</v>
      </c>
      <c r="AB3949" s="89">
        <v>93</v>
      </c>
      <c r="AC3949" s="94">
        <f t="shared" si="378"/>
        <v>12072.375</v>
      </c>
      <c r="AD3949" s="94">
        <f>IF(AND(AC3949="",M3945=""),0,IF((AC3949=""),M3945, IF( (M3945=""),AC3949,SUM(AC3945:AC3956)+M3945)))</f>
        <v>10195970.220000001</v>
      </c>
      <c r="AE3949" s="94">
        <f t="shared" si="379"/>
        <v>279369.58402800001</v>
      </c>
      <c r="AF3949" s="94">
        <v>0</v>
      </c>
      <c r="AG3949" s="94">
        <f t="shared" si="380"/>
        <v>279369.58402800001</v>
      </c>
      <c r="AH3949" s="94">
        <v>0.3</v>
      </c>
    </row>
    <row r="3950" spans="1:34" s="99" customFormat="1" x14ac:dyDescent="0.55000000000000004">
      <c r="A3950" s="107"/>
      <c r="B3950" s="102"/>
      <c r="C3950" s="102"/>
      <c r="D3950" s="90"/>
      <c r="E3950" s="102"/>
      <c r="F3950" s="102"/>
      <c r="G3950" s="102"/>
      <c r="H3950" s="102"/>
      <c r="I3950" s="98"/>
      <c r="J3950" s="102"/>
      <c r="K3950" s="94"/>
      <c r="L3950" s="94"/>
      <c r="M3950" s="94"/>
      <c r="N3950" s="102">
        <v>6</v>
      </c>
      <c r="O3950" s="111" t="s">
        <v>5535</v>
      </c>
      <c r="P3950" s="96"/>
      <c r="Q3950" s="111" t="s">
        <v>5536</v>
      </c>
      <c r="R3950" s="111" t="s">
        <v>5539</v>
      </c>
      <c r="S3950" s="97" t="s">
        <v>5546</v>
      </c>
      <c r="T3950" s="102" t="s">
        <v>51</v>
      </c>
      <c r="U3950" s="102" t="s">
        <v>74</v>
      </c>
      <c r="V3950" s="102" t="s">
        <v>75</v>
      </c>
      <c r="W3950" s="94">
        <v>25.55</v>
      </c>
      <c r="X3950" s="98">
        <v>2.74</v>
      </c>
      <c r="Y3950" s="94">
        <v>6750</v>
      </c>
      <c r="Z3950" s="94">
        <f t="shared" si="377"/>
        <v>172462.5</v>
      </c>
      <c r="AA3950" s="89">
        <v>22</v>
      </c>
      <c r="AB3950" s="89">
        <v>93</v>
      </c>
      <c r="AC3950" s="94">
        <f t="shared" si="378"/>
        <v>12072.375</v>
      </c>
      <c r="AD3950" s="94">
        <f>IF(AND(AC3950="",M3945=""),0,IF((AC3950=""),M3945, IF( (M3945=""),AC3950,SUM(AC3945:AC3956)+M3945)))</f>
        <v>10195970.220000001</v>
      </c>
      <c r="AE3950" s="94">
        <f t="shared" si="379"/>
        <v>279369.58402800001</v>
      </c>
      <c r="AF3950" s="94">
        <v>0</v>
      </c>
      <c r="AG3950" s="94">
        <f t="shared" si="380"/>
        <v>279369.58402800001</v>
      </c>
      <c r="AH3950" s="94">
        <v>0.3</v>
      </c>
    </row>
    <row r="3951" spans="1:34" s="99" customFormat="1" x14ac:dyDescent="0.55000000000000004">
      <c r="A3951" s="107"/>
      <c r="B3951" s="102"/>
      <c r="C3951" s="102"/>
      <c r="D3951" s="90"/>
      <c r="E3951" s="102"/>
      <c r="F3951" s="102"/>
      <c r="G3951" s="102"/>
      <c r="H3951" s="102"/>
      <c r="I3951" s="98"/>
      <c r="J3951" s="102"/>
      <c r="K3951" s="94"/>
      <c r="L3951" s="94"/>
      <c r="M3951" s="94"/>
      <c r="N3951" s="102">
        <v>7</v>
      </c>
      <c r="O3951" s="111" t="s">
        <v>5535</v>
      </c>
      <c r="P3951" s="96"/>
      <c r="Q3951" s="111" t="s">
        <v>5536</v>
      </c>
      <c r="R3951" s="111" t="s">
        <v>5539</v>
      </c>
      <c r="S3951" s="97" t="s">
        <v>5547</v>
      </c>
      <c r="T3951" s="102" t="s">
        <v>51</v>
      </c>
      <c r="U3951" s="102" t="s">
        <v>74</v>
      </c>
      <c r="V3951" s="102" t="s">
        <v>75</v>
      </c>
      <c r="W3951" s="94">
        <v>25.55</v>
      </c>
      <c r="X3951" s="98">
        <v>2.74</v>
      </c>
      <c r="Y3951" s="94">
        <v>6750</v>
      </c>
      <c r="Z3951" s="94">
        <f t="shared" si="377"/>
        <v>172462.5</v>
      </c>
      <c r="AA3951" s="89">
        <v>22</v>
      </c>
      <c r="AB3951" s="89">
        <v>93</v>
      </c>
      <c r="AC3951" s="94">
        <f t="shared" si="378"/>
        <v>12072.375</v>
      </c>
      <c r="AD3951" s="94">
        <f>IF(AND(AC3951="",M3945=""),0,IF((AC3951=""),M3945, IF( (M3945=""),AC3951,SUM(AC3945:AC3956)+M3945)))</f>
        <v>10195970.220000001</v>
      </c>
      <c r="AE3951" s="94">
        <f t="shared" si="379"/>
        <v>279369.58402800001</v>
      </c>
      <c r="AF3951" s="94">
        <v>0</v>
      </c>
      <c r="AG3951" s="94">
        <f t="shared" si="380"/>
        <v>279369.58402800001</v>
      </c>
      <c r="AH3951" s="94">
        <v>0.3</v>
      </c>
    </row>
    <row r="3952" spans="1:34" s="99" customFormat="1" x14ac:dyDescent="0.55000000000000004">
      <c r="A3952" s="107"/>
      <c r="B3952" s="102"/>
      <c r="C3952" s="102"/>
      <c r="D3952" s="90"/>
      <c r="E3952" s="102"/>
      <c r="F3952" s="102"/>
      <c r="G3952" s="102"/>
      <c r="H3952" s="102"/>
      <c r="I3952" s="98"/>
      <c r="J3952" s="102"/>
      <c r="K3952" s="94"/>
      <c r="L3952" s="94"/>
      <c r="M3952" s="94"/>
      <c r="N3952" s="102">
        <v>8</v>
      </c>
      <c r="O3952" s="111" t="s">
        <v>5535</v>
      </c>
      <c r="P3952" s="96"/>
      <c r="Q3952" s="111" t="s">
        <v>5536</v>
      </c>
      <c r="R3952" s="111" t="s">
        <v>5539</v>
      </c>
      <c r="S3952" s="97" t="s">
        <v>5548</v>
      </c>
      <c r="T3952" s="102" t="s">
        <v>51</v>
      </c>
      <c r="U3952" s="102" t="s">
        <v>74</v>
      </c>
      <c r="V3952" s="102" t="s">
        <v>75</v>
      </c>
      <c r="W3952" s="94">
        <v>25.55</v>
      </c>
      <c r="X3952" s="98">
        <v>2.74</v>
      </c>
      <c r="Y3952" s="94">
        <v>6750</v>
      </c>
      <c r="Z3952" s="94">
        <f t="shared" si="377"/>
        <v>172462.5</v>
      </c>
      <c r="AA3952" s="89">
        <v>22</v>
      </c>
      <c r="AB3952" s="89">
        <v>93</v>
      </c>
      <c r="AC3952" s="94">
        <f t="shared" si="378"/>
        <v>12072.375</v>
      </c>
      <c r="AD3952" s="94">
        <f>IF(AND(AC3952="",M3945=""),0,IF((AC3952=""),M3945, IF( (M3945=""),AC3952,SUM(AC3945:AC3956)+M3945)))</f>
        <v>10195970.220000001</v>
      </c>
      <c r="AE3952" s="94">
        <f t="shared" si="379"/>
        <v>279369.58402800001</v>
      </c>
      <c r="AF3952" s="94">
        <v>0</v>
      </c>
      <c r="AG3952" s="94">
        <f t="shared" si="380"/>
        <v>279369.58402800001</v>
      </c>
      <c r="AH3952" s="94">
        <v>0.3</v>
      </c>
    </row>
    <row r="3953" spans="1:34" s="99" customFormat="1" x14ac:dyDescent="0.55000000000000004">
      <c r="A3953" s="107"/>
      <c r="B3953" s="102"/>
      <c r="C3953" s="102"/>
      <c r="D3953" s="90"/>
      <c r="E3953" s="102"/>
      <c r="F3953" s="102"/>
      <c r="G3953" s="102"/>
      <c r="H3953" s="102"/>
      <c r="I3953" s="98"/>
      <c r="J3953" s="102"/>
      <c r="K3953" s="94"/>
      <c r="L3953" s="94"/>
      <c r="M3953" s="94"/>
      <c r="N3953" s="102">
        <v>9</v>
      </c>
      <c r="O3953" s="111" t="s">
        <v>5535</v>
      </c>
      <c r="P3953" s="96"/>
      <c r="Q3953" s="111" t="s">
        <v>5536</v>
      </c>
      <c r="R3953" s="111" t="s">
        <v>5539</v>
      </c>
      <c r="S3953" s="97" t="s">
        <v>5549</v>
      </c>
      <c r="T3953" s="102" t="s">
        <v>51</v>
      </c>
      <c r="U3953" s="102" t="s">
        <v>74</v>
      </c>
      <c r="V3953" s="102" t="s">
        <v>75</v>
      </c>
      <c r="W3953" s="94">
        <v>25.55</v>
      </c>
      <c r="X3953" s="98">
        <v>2.74</v>
      </c>
      <c r="Y3953" s="94">
        <v>6750</v>
      </c>
      <c r="Z3953" s="94">
        <f t="shared" si="377"/>
        <v>172462.5</v>
      </c>
      <c r="AA3953" s="89">
        <v>22</v>
      </c>
      <c r="AB3953" s="89">
        <v>93</v>
      </c>
      <c r="AC3953" s="94">
        <f t="shared" si="378"/>
        <v>12072.375</v>
      </c>
      <c r="AD3953" s="94">
        <f>IF(AND(AC3953="",M3945=""),0,IF((AC3953=""),M3945, IF( (M3945=""),AC3953,SUM(AC3945:AC3956)+M3945)))</f>
        <v>10195970.220000001</v>
      </c>
      <c r="AE3953" s="94">
        <f t="shared" si="379"/>
        <v>279369.58402800001</v>
      </c>
      <c r="AF3953" s="94">
        <v>0</v>
      </c>
      <c r="AG3953" s="94">
        <f t="shared" si="380"/>
        <v>279369.58402800001</v>
      </c>
      <c r="AH3953" s="94">
        <v>0.3</v>
      </c>
    </row>
    <row r="3954" spans="1:34" s="99" customFormat="1" x14ac:dyDescent="0.55000000000000004">
      <c r="A3954" s="107"/>
      <c r="B3954" s="102"/>
      <c r="C3954" s="102"/>
      <c r="D3954" s="90"/>
      <c r="E3954" s="102"/>
      <c r="F3954" s="102"/>
      <c r="G3954" s="102"/>
      <c r="H3954" s="102"/>
      <c r="I3954" s="98"/>
      <c r="J3954" s="102"/>
      <c r="K3954" s="94"/>
      <c r="L3954" s="94"/>
      <c r="M3954" s="94"/>
      <c r="N3954" s="102">
        <v>10</v>
      </c>
      <c r="O3954" s="111" t="s">
        <v>5535</v>
      </c>
      <c r="P3954" s="96"/>
      <c r="Q3954" s="111" t="s">
        <v>5536</v>
      </c>
      <c r="R3954" s="111" t="s">
        <v>5539</v>
      </c>
      <c r="S3954" s="97" t="s">
        <v>5550</v>
      </c>
      <c r="T3954" s="102" t="s">
        <v>51</v>
      </c>
      <c r="U3954" s="102" t="s">
        <v>74</v>
      </c>
      <c r="V3954" s="102" t="s">
        <v>75</v>
      </c>
      <c r="W3954" s="94">
        <v>25.55</v>
      </c>
      <c r="X3954" s="98">
        <v>2.74</v>
      </c>
      <c r="Y3954" s="94">
        <v>6750</v>
      </c>
      <c r="Z3954" s="94">
        <f t="shared" si="377"/>
        <v>172462.5</v>
      </c>
      <c r="AA3954" s="89">
        <v>22</v>
      </c>
      <c r="AB3954" s="89">
        <v>93</v>
      </c>
      <c r="AC3954" s="94">
        <f t="shared" si="378"/>
        <v>12072.375</v>
      </c>
      <c r="AD3954" s="94">
        <f>IF(AND(AC3954="",M3945=""),0,IF((AC3954=""),M3945, IF( (M3945=""),AC3954,SUM(AC3945:AC3956)+M3945)))</f>
        <v>10195970.220000001</v>
      </c>
      <c r="AE3954" s="94">
        <f t="shared" si="379"/>
        <v>279369.58402800001</v>
      </c>
      <c r="AF3954" s="94">
        <v>0</v>
      </c>
      <c r="AG3954" s="94">
        <f t="shared" si="380"/>
        <v>279369.58402800001</v>
      </c>
      <c r="AH3954" s="94">
        <v>0.3</v>
      </c>
    </row>
    <row r="3955" spans="1:34" s="99" customFormat="1" x14ac:dyDescent="0.55000000000000004">
      <c r="A3955" s="107"/>
      <c r="B3955" s="102"/>
      <c r="C3955" s="102"/>
      <c r="D3955" s="90"/>
      <c r="E3955" s="102"/>
      <c r="F3955" s="102"/>
      <c r="G3955" s="102"/>
      <c r="H3955" s="102"/>
      <c r="I3955" s="98"/>
      <c r="J3955" s="102"/>
      <c r="K3955" s="94"/>
      <c r="L3955" s="94"/>
      <c r="M3955" s="94"/>
      <c r="N3955" s="102">
        <v>11</v>
      </c>
      <c r="O3955" s="111" t="s">
        <v>5535</v>
      </c>
      <c r="P3955" s="96"/>
      <c r="Q3955" s="111" t="s">
        <v>5536</v>
      </c>
      <c r="R3955" s="111" t="s">
        <v>5539</v>
      </c>
      <c r="S3955" s="97" t="s">
        <v>5551</v>
      </c>
      <c r="T3955" s="102" t="s">
        <v>439</v>
      </c>
      <c r="U3955" s="102" t="s">
        <v>45</v>
      </c>
      <c r="V3955" s="102" t="s">
        <v>52</v>
      </c>
      <c r="W3955" s="94">
        <v>12.87</v>
      </c>
      <c r="X3955" s="98">
        <v>1.38</v>
      </c>
      <c r="Y3955" s="94">
        <v>6050</v>
      </c>
      <c r="Z3955" s="94">
        <f t="shared" si="377"/>
        <v>77863.5</v>
      </c>
      <c r="AA3955" s="89">
        <v>22</v>
      </c>
      <c r="AB3955" s="89">
        <v>34</v>
      </c>
      <c r="AC3955" s="94">
        <f t="shared" si="378"/>
        <v>51389.91</v>
      </c>
      <c r="AD3955" s="94">
        <f>IF(AND(AC3955="",M3945=""),0,IF((AC3955=""),M3945, IF( (M3945=""),AC3955,SUM(AC3945:AC3956)+M3945)))</f>
        <v>10195970.220000001</v>
      </c>
      <c r="AE3955" s="94">
        <f t="shared" si="379"/>
        <v>140704.38903600001</v>
      </c>
      <c r="AF3955" s="94">
        <v>0</v>
      </c>
      <c r="AG3955" s="94">
        <f t="shared" si="380"/>
        <v>140704.38903600001</v>
      </c>
      <c r="AH3955" s="94">
        <v>0.02</v>
      </c>
    </row>
    <row r="3956" spans="1:34" s="99" customFormat="1" x14ac:dyDescent="0.55000000000000004">
      <c r="A3956" s="107"/>
      <c r="B3956" s="102"/>
      <c r="C3956" s="102"/>
      <c r="D3956" s="90"/>
      <c r="E3956" s="102"/>
      <c r="F3956" s="102"/>
      <c r="G3956" s="102"/>
      <c r="H3956" s="102"/>
      <c r="I3956" s="98"/>
      <c r="J3956" s="102"/>
      <c r="K3956" s="94"/>
      <c r="L3956" s="94"/>
      <c r="M3956" s="94"/>
      <c r="N3956" s="102">
        <v>12</v>
      </c>
      <c r="O3956" s="111" t="s">
        <v>5535</v>
      </c>
      <c r="P3956" s="96"/>
      <c r="Q3956" s="111" t="s">
        <v>5536</v>
      </c>
      <c r="R3956" s="111" t="s">
        <v>5539</v>
      </c>
      <c r="S3956" s="97" t="s">
        <v>5552</v>
      </c>
      <c r="T3956" s="102" t="s">
        <v>51</v>
      </c>
      <c r="U3956" s="102" t="s">
        <v>74</v>
      </c>
      <c r="V3956" s="102" t="s">
        <v>75</v>
      </c>
      <c r="W3956" s="94">
        <v>64</v>
      </c>
      <c r="X3956" s="98">
        <v>6.86</v>
      </c>
      <c r="Y3956" s="94">
        <v>6750</v>
      </c>
      <c r="Z3956" s="94">
        <f t="shared" si="377"/>
        <v>432000</v>
      </c>
      <c r="AA3956" s="89">
        <v>22</v>
      </c>
      <c r="AB3956" s="89">
        <v>93</v>
      </c>
      <c r="AC3956" s="94">
        <f t="shared" si="378"/>
        <v>30240</v>
      </c>
      <c r="AD3956" s="94">
        <f>IF(AND(AC3956="",M3945=""),0,IF((AC3956=""),M3945, IF( (M3945=""),AC3956,SUM(AC3945:AC3956)+M3945)))</f>
        <v>10195970.220000001</v>
      </c>
      <c r="AE3956" s="94">
        <f t="shared" si="379"/>
        <v>699443.55709200015</v>
      </c>
      <c r="AF3956" s="94">
        <v>0</v>
      </c>
      <c r="AG3956" s="94">
        <f t="shared" si="380"/>
        <v>699443.55709200015</v>
      </c>
      <c r="AH3956" s="94">
        <v>0.3</v>
      </c>
    </row>
    <row r="3957" spans="1:34" s="99" customFormat="1" x14ac:dyDescent="0.55000000000000004">
      <c r="A3957" s="107"/>
      <c r="B3957" s="102">
        <v>1682</v>
      </c>
      <c r="C3957" s="102">
        <v>5365</v>
      </c>
      <c r="D3957" s="90" t="s">
        <v>5553</v>
      </c>
      <c r="E3957" s="102" t="s">
        <v>34</v>
      </c>
      <c r="F3957" s="102">
        <v>655</v>
      </c>
      <c r="G3957" s="102">
        <v>0</v>
      </c>
      <c r="H3957" s="102">
        <v>3</v>
      </c>
      <c r="I3957" s="98">
        <v>15</v>
      </c>
      <c r="J3957" s="102" t="s">
        <v>35</v>
      </c>
      <c r="K3957" s="94">
        <f>((G3957*400)+(H3957*100))+I3957</f>
        <v>315</v>
      </c>
      <c r="L3957" s="94">
        <v>2425</v>
      </c>
      <c r="M3957" s="94">
        <f>K3957*L3957</f>
        <v>763875</v>
      </c>
      <c r="N3957" s="102">
        <v>1</v>
      </c>
      <c r="O3957" s="111" t="s">
        <v>5535</v>
      </c>
      <c r="P3957" s="96"/>
      <c r="Q3957" s="111" t="s">
        <v>5536</v>
      </c>
      <c r="R3957" s="111" t="s">
        <v>5539</v>
      </c>
      <c r="S3957" s="97" t="s">
        <v>5554</v>
      </c>
      <c r="T3957" s="102" t="s">
        <v>5555</v>
      </c>
      <c r="U3957" s="102" t="s">
        <v>45</v>
      </c>
      <c r="V3957" s="102" t="s">
        <v>96</v>
      </c>
      <c r="W3957" s="94">
        <v>544</v>
      </c>
      <c r="X3957" s="98">
        <v>41.02</v>
      </c>
      <c r="Y3957" s="94">
        <v>9200</v>
      </c>
      <c r="Z3957" s="94">
        <f t="shared" si="377"/>
        <v>5004800</v>
      </c>
      <c r="AA3957" s="89">
        <v>17</v>
      </c>
      <c r="AB3957" s="89">
        <v>24</v>
      </c>
      <c r="AC3957" s="94">
        <f t="shared" si="378"/>
        <v>3803648</v>
      </c>
      <c r="AD3957" s="94">
        <f>IF(AND(AC3957="",M3957=""),0,IF((AC3957=""),M3957, IF( (M3957=""),AC3957,SUM(AC3957:AC3960)+M3957)))</f>
        <v>8769608.5999999996</v>
      </c>
      <c r="AE3957" s="94">
        <f t="shared" si="379"/>
        <v>3597293.4477200001</v>
      </c>
      <c r="AF3957" s="94">
        <v>0</v>
      </c>
      <c r="AG3957" s="94">
        <f t="shared" si="380"/>
        <v>3597293.4477200001</v>
      </c>
      <c r="AH3957" s="94">
        <v>0.3</v>
      </c>
    </row>
    <row r="3958" spans="1:34" s="99" customFormat="1" x14ac:dyDescent="0.55000000000000004">
      <c r="A3958" s="107"/>
      <c r="B3958" s="102"/>
      <c r="C3958" s="102"/>
      <c r="D3958" s="90"/>
      <c r="E3958" s="102"/>
      <c r="F3958" s="102"/>
      <c r="G3958" s="102"/>
      <c r="H3958" s="102"/>
      <c r="I3958" s="98"/>
      <c r="J3958" s="102"/>
      <c r="K3958" s="94"/>
      <c r="L3958" s="94"/>
      <c r="M3958" s="94"/>
      <c r="N3958" s="102"/>
      <c r="O3958" s="111"/>
      <c r="P3958" s="96"/>
      <c r="Q3958" s="111"/>
      <c r="R3958" s="111"/>
      <c r="S3958" s="97"/>
      <c r="T3958" s="102" t="s">
        <v>15253</v>
      </c>
      <c r="U3958" s="102"/>
      <c r="V3958" s="102" t="s">
        <v>96</v>
      </c>
      <c r="W3958" s="94">
        <v>612</v>
      </c>
      <c r="X3958" s="98">
        <v>46.15</v>
      </c>
      <c r="Y3958" s="94">
        <v>7200</v>
      </c>
      <c r="Z3958" s="94">
        <f t="shared" si="377"/>
        <v>4406400</v>
      </c>
      <c r="AA3958" s="89">
        <v>17</v>
      </c>
      <c r="AB3958" s="89">
        <v>24</v>
      </c>
      <c r="AC3958" s="94">
        <f t="shared" si="378"/>
        <v>3348864</v>
      </c>
      <c r="AD3958" s="94">
        <f>IF(AND(AC3958="",M3957=""),0,IF((AC3958=""),M3957, IF( (M3957=""),AC3958,SUM(AC3957:AC3960)+M3957)))</f>
        <v>8769608.5999999996</v>
      </c>
      <c r="AE3958" s="94">
        <f t="shared" si="379"/>
        <v>4047174.3688999997</v>
      </c>
      <c r="AF3958" s="94">
        <v>0</v>
      </c>
      <c r="AG3958" s="94">
        <f t="shared" si="380"/>
        <v>4047174.3688999997</v>
      </c>
      <c r="AH3958" s="94">
        <v>0.3</v>
      </c>
    </row>
    <row r="3959" spans="1:34" s="99" customFormat="1" x14ac:dyDescent="0.55000000000000004">
      <c r="A3959" s="107"/>
      <c r="B3959" s="102"/>
      <c r="C3959" s="102"/>
      <c r="D3959" s="90"/>
      <c r="E3959" s="102"/>
      <c r="F3959" s="102"/>
      <c r="G3959" s="102"/>
      <c r="H3959" s="102"/>
      <c r="I3959" s="98"/>
      <c r="J3959" s="102"/>
      <c r="K3959" s="94"/>
      <c r="L3959" s="94"/>
      <c r="M3959" s="94"/>
      <c r="N3959" s="102">
        <v>2</v>
      </c>
      <c r="O3959" s="111" t="s">
        <v>5535</v>
      </c>
      <c r="P3959" s="96"/>
      <c r="Q3959" s="111" t="s">
        <v>5536</v>
      </c>
      <c r="R3959" s="111" t="s">
        <v>5539</v>
      </c>
      <c r="S3959" s="97" t="s">
        <v>5556</v>
      </c>
      <c r="T3959" s="102" t="s">
        <v>73</v>
      </c>
      <c r="U3959" s="102" t="s">
        <v>45</v>
      </c>
      <c r="V3959" s="102" t="s">
        <v>75</v>
      </c>
      <c r="W3959" s="94">
        <v>170.1</v>
      </c>
      <c r="X3959" s="98">
        <v>12.83</v>
      </c>
      <c r="Y3959" s="94">
        <v>6600</v>
      </c>
      <c r="Z3959" s="94">
        <f t="shared" si="377"/>
        <v>1122660</v>
      </c>
      <c r="AA3959" s="89">
        <v>17</v>
      </c>
      <c r="AB3959" s="89">
        <v>24</v>
      </c>
      <c r="AC3959" s="94">
        <f t="shared" si="378"/>
        <v>853221.6</v>
      </c>
      <c r="AD3959" s="94">
        <f>IF(AND(AC3959="",M3957=""),0,IF((AC3959=""),M3957, IF( (M3957=""),AC3959,SUM(AC3957:AC3960)+M3957)))</f>
        <v>8769608.5999999996</v>
      </c>
      <c r="AE3959" s="94">
        <f t="shared" si="379"/>
        <v>1125140.7833799999</v>
      </c>
      <c r="AF3959" s="94">
        <v>0</v>
      </c>
      <c r="AG3959" s="94">
        <f t="shared" si="380"/>
        <v>1125140.7833799999</v>
      </c>
      <c r="AH3959" s="94">
        <v>0.3</v>
      </c>
    </row>
    <row r="3960" spans="1:34" s="99" customFormat="1" x14ac:dyDescent="0.55000000000000004">
      <c r="A3960" s="107"/>
      <c r="B3960" s="102"/>
      <c r="C3960" s="102"/>
      <c r="D3960" s="90"/>
      <c r="E3960" s="102"/>
      <c r="F3960" s="102"/>
      <c r="G3960" s="102"/>
      <c r="H3960" s="102"/>
      <c r="I3960" s="98"/>
      <c r="J3960" s="102"/>
      <c r="K3960" s="94"/>
      <c r="L3960" s="94" t="s">
        <v>63</v>
      </c>
      <c r="M3960" s="94">
        <f>SUM(M3945:M3959)</f>
        <v>7963875</v>
      </c>
      <c r="N3960" s="102"/>
      <c r="O3960" s="111"/>
      <c r="P3960" s="96"/>
      <c r="Q3960" s="111"/>
      <c r="R3960" s="111"/>
      <c r="S3960" s="97"/>
      <c r="T3960" s="102"/>
      <c r="U3960" s="102"/>
      <c r="V3960" s="102"/>
      <c r="W3960" s="94"/>
      <c r="X3960" s="98"/>
      <c r="Y3960" s="94"/>
      <c r="Z3960" s="94"/>
      <c r="AA3960" s="89"/>
      <c r="AB3960" s="89"/>
      <c r="AC3960" s="94"/>
      <c r="AD3960" s="94"/>
      <c r="AE3960" s="94">
        <f>SUM(AE3945:AE3959)</f>
        <v>18966598.417022005</v>
      </c>
      <c r="AF3960" s="94"/>
      <c r="AG3960" s="94">
        <f>SUM(AG3945:AG3959)</f>
        <v>18966598.417022005</v>
      </c>
      <c r="AH3960" s="94"/>
    </row>
    <row r="3961" spans="1:34" s="73" customFormat="1" x14ac:dyDescent="0.55000000000000004">
      <c r="A3961" s="108" t="s">
        <v>5559</v>
      </c>
      <c r="B3961" s="109">
        <v>1683</v>
      </c>
      <c r="C3961" s="102">
        <v>7836</v>
      </c>
      <c r="D3961" s="90" t="s">
        <v>5560</v>
      </c>
      <c r="E3961" s="102" t="s">
        <v>34</v>
      </c>
      <c r="F3961" s="102">
        <v>2465</v>
      </c>
      <c r="G3961" s="102">
        <v>0</v>
      </c>
      <c r="H3961" s="102">
        <v>0</v>
      </c>
      <c r="I3961" s="98">
        <v>98</v>
      </c>
      <c r="J3961" s="102" t="s">
        <v>35</v>
      </c>
      <c r="K3961" s="94">
        <f>((G3961*400)+(H3961*100))+I3961</f>
        <v>98</v>
      </c>
      <c r="L3961" s="94">
        <v>400</v>
      </c>
      <c r="M3961" s="94">
        <f>K3961*L3961</f>
        <v>39200</v>
      </c>
      <c r="N3961" s="102">
        <v>1</v>
      </c>
      <c r="O3961" s="111" t="s">
        <v>5557</v>
      </c>
      <c r="P3961" s="96">
        <v>3570800205201</v>
      </c>
      <c r="Q3961" s="111" t="s">
        <v>5558</v>
      </c>
      <c r="R3961" s="111" t="s">
        <v>5561</v>
      </c>
      <c r="S3961" s="97" t="s">
        <v>5562</v>
      </c>
      <c r="T3961" s="102" t="s">
        <v>51</v>
      </c>
      <c r="U3961" s="102" t="s">
        <v>45</v>
      </c>
      <c r="V3961" s="102" t="s">
        <v>52</v>
      </c>
      <c r="W3961" s="94">
        <v>267.5</v>
      </c>
      <c r="X3961" s="98">
        <v>93.3</v>
      </c>
      <c r="Y3961" s="94">
        <v>6750</v>
      </c>
      <c r="Z3961" s="94">
        <f>W3961*Y3961</f>
        <v>1805625</v>
      </c>
      <c r="AA3961" s="89">
        <v>6</v>
      </c>
      <c r="AB3961" s="89">
        <v>6</v>
      </c>
      <c r="AC3961" s="94">
        <f>(Z3961*(100-AB3961))/100</f>
        <v>1697287.5</v>
      </c>
      <c r="AD3961" s="94">
        <f>IF(AND(AC3961="",M3961=""),0,IF((AC3961=""),M3961, IF( (M3961=""),AC3961,AC3961+M3961)))</f>
        <v>1736487.5</v>
      </c>
      <c r="AE3961" s="94">
        <f>IF( (X3961=""),AD3961*1,( M3961+(SUM(AC3961:AC3961)) )*(X3961/100) )</f>
        <v>1620142.8374999999</v>
      </c>
      <c r="AF3961" s="94">
        <v>50000000</v>
      </c>
      <c r="AG3961" s="94">
        <f>IF((AF3961-AE3961) &gt; 1,0,IF((AF3961-AE3961)&lt;0,AE3961-AF3961,AF3961-AE3961))</f>
        <v>0</v>
      </c>
      <c r="AH3961" s="94">
        <v>0.02</v>
      </c>
    </row>
    <row r="3962" spans="1:34" s="73" customFormat="1" x14ac:dyDescent="0.55000000000000004">
      <c r="A3962" s="108"/>
      <c r="B3962" s="109"/>
      <c r="C3962" s="102"/>
      <c r="D3962" s="90"/>
      <c r="E3962" s="102"/>
      <c r="F3962" s="102"/>
      <c r="G3962" s="102"/>
      <c r="H3962" s="102"/>
      <c r="I3962" s="98"/>
      <c r="J3962" s="102"/>
      <c r="K3962" s="94"/>
      <c r="L3962" s="94"/>
      <c r="M3962" s="94"/>
      <c r="N3962" s="102">
        <v>2</v>
      </c>
      <c r="O3962" s="111" t="s">
        <v>5557</v>
      </c>
      <c r="P3962" s="96">
        <v>3570800205201</v>
      </c>
      <c r="Q3962" s="111" t="s">
        <v>5558</v>
      </c>
      <c r="R3962" s="111" t="s">
        <v>5561</v>
      </c>
      <c r="S3962" s="97" t="s">
        <v>5563</v>
      </c>
      <c r="T3962" s="102" t="s">
        <v>51</v>
      </c>
      <c r="U3962" s="102" t="s">
        <v>45</v>
      </c>
      <c r="V3962" s="102" t="s">
        <v>52</v>
      </c>
      <c r="W3962" s="94">
        <v>19.2</v>
      </c>
      <c r="X3962" s="98">
        <v>6.7</v>
      </c>
      <c r="Y3962" s="94">
        <v>6750</v>
      </c>
      <c r="Z3962" s="94">
        <f>W3962*Y3962</f>
        <v>129600</v>
      </c>
      <c r="AA3962" s="89">
        <v>6</v>
      </c>
      <c r="AB3962" s="89">
        <v>6</v>
      </c>
      <c r="AC3962" s="94">
        <f>(Z3962*(100-AB3962))/100</f>
        <v>121824</v>
      </c>
      <c r="AD3962" s="94">
        <f>IF(AND(AC3962="",M3961=""),0,IF((AC3962=""),M3961, IF( (M3961=""),AC3962,AC3962+M3961)))</f>
        <v>161024</v>
      </c>
      <c r="AE3962" s="94">
        <f>IF( (X3962=""),AD3962*1,( M3961+(SUM(AC3962:AC3962)) )*(X3962/100) )</f>
        <v>10788.608</v>
      </c>
      <c r="AF3962" s="94">
        <v>50000000</v>
      </c>
      <c r="AG3962" s="94">
        <f>IF((AF3962-AE3962) &gt; 1,0,IF((AF3962-AE3962)&lt;0,AE3962-AF3962,AF3962-AE3962))</f>
        <v>0</v>
      </c>
      <c r="AH3962" s="94">
        <v>0.02</v>
      </c>
    </row>
    <row r="3963" spans="1:34" s="73" customFormat="1" x14ac:dyDescent="0.55000000000000004">
      <c r="A3963" s="108"/>
      <c r="B3963" s="109"/>
      <c r="C3963" s="102"/>
      <c r="D3963" s="90"/>
      <c r="E3963" s="102"/>
      <c r="F3963" s="102"/>
      <c r="G3963" s="102"/>
      <c r="H3963" s="102"/>
      <c r="I3963" s="98"/>
      <c r="J3963" s="102"/>
      <c r="K3963" s="94"/>
      <c r="L3963" s="94" t="s">
        <v>63</v>
      </c>
      <c r="M3963" s="94">
        <f>SUM(M3961:M3962)</f>
        <v>39200</v>
      </c>
      <c r="N3963" s="102"/>
      <c r="O3963" s="111"/>
      <c r="P3963" s="96"/>
      <c r="Q3963" s="111"/>
      <c r="R3963" s="111"/>
      <c r="S3963" s="97"/>
      <c r="T3963" s="102"/>
      <c r="U3963" s="102"/>
      <c r="V3963" s="102"/>
      <c r="W3963" s="94"/>
      <c r="X3963" s="98"/>
      <c r="Y3963" s="94"/>
      <c r="Z3963" s="94"/>
      <c r="AA3963" s="89"/>
      <c r="AB3963" s="89"/>
      <c r="AC3963" s="94"/>
      <c r="AD3963" s="94">
        <f>SUM(AD3961:AD3962)</f>
        <v>1897511.5</v>
      </c>
      <c r="AE3963" s="94">
        <f>SUM(AE3961:AE3962)</f>
        <v>1630931.4454999999</v>
      </c>
      <c r="AF3963" s="94"/>
      <c r="AG3963" s="94">
        <f>SUM(AG3961:AG3962)</f>
        <v>0</v>
      </c>
      <c r="AH3963" s="94"/>
    </row>
    <row r="3964" spans="1:34" s="73" customFormat="1" x14ac:dyDescent="0.55000000000000004">
      <c r="A3964" s="108" t="s">
        <v>1152</v>
      </c>
      <c r="B3964" s="109">
        <v>1684</v>
      </c>
      <c r="C3964" s="102">
        <v>8145</v>
      </c>
      <c r="D3964" s="90" t="s">
        <v>5566</v>
      </c>
      <c r="E3964" s="102" t="s">
        <v>34</v>
      </c>
      <c r="F3964" s="102">
        <v>175</v>
      </c>
      <c r="G3964" s="102">
        <v>0</v>
      </c>
      <c r="H3964" s="102">
        <v>0</v>
      </c>
      <c r="I3964" s="98">
        <v>78</v>
      </c>
      <c r="J3964" s="102" t="s">
        <v>62</v>
      </c>
      <c r="K3964" s="94">
        <f t="shared" ref="K3964:K3975" si="381">((G3964*400)+(H3964*100))+I3964</f>
        <v>78</v>
      </c>
      <c r="L3964" s="94">
        <v>800</v>
      </c>
      <c r="M3964" s="94">
        <f t="shared" ref="M3964:M3975" si="382">K3964*L3964</f>
        <v>62400</v>
      </c>
      <c r="N3964" s="102"/>
      <c r="O3964" s="111"/>
      <c r="P3964" s="96"/>
      <c r="Q3964" s="111"/>
      <c r="R3964" s="111"/>
      <c r="S3964" s="97"/>
      <c r="T3964" s="102"/>
      <c r="U3964" s="102"/>
      <c r="V3964" s="102"/>
      <c r="W3964" s="94"/>
      <c r="X3964" s="98"/>
      <c r="Y3964" s="94"/>
      <c r="Z3964" s="94"/>
      <c r="AA3964" s="89"/>
      <c r="AB3964" s="89"/>
      <c r="AC3964" s="94"/>
      <c r="AD3964" s="94">
        <f t="shared" ref="AD3964:AD3975" si="383">IF(AND(AC3964="",M3964=""),0,IF((AC3964=""),M3964,IF((M3964=""),AC3964,AC3964+M3964)))</f>
        <v>62400</v>
      </c>
      <c r="AE3964" s="94">
        <f t="shared" ref="AE3964:AE3975" si="384">IF( (X3964=""),AD3964*1,AD3964*(X3964/100) )</f>
        <v>62400</v>
      </c>
      <c r="AF3964" s="94">
        <v>50000000</v>
      </c>
      <c r="AG3964" s="94">
        <f t="shared" ref="AG3964:AG3975" si="385">IF((AF3964-AE3964) &gt; 1,0,IF((AF3964-AE3964)&lt;0,AE3964-AF3964,AF3964-AE3964))</f>
        <v>0</v>
      </c>
      <c r="AH3964" s="94">
        <v>0.3</v>
      </c>
    </row>
    <row r="3965" spans="1:34" s="73" customFormat="1" x14ac:dyDescent="0.55000000000000004">
      <c r="A3965" s="108"/>
      <c r="B3965" s="109">
        <v>1685</v>
      </c>
      <c r="C3965" s="102">
        <v>8140</v>
      </c>
      <c r="D3965" s="90" t="s">
        <v>5567</v>
      </c>
      <c r="E3965" s="102" t="s">
        <v>34</v>
      </c>
      <c r="F3965" s="102">
        <v>176</v>
      </c>
      <c r="G3965" s="102">
        <v>0</v>
      </c>
      <c r="H3965" s="102">
        <v>1</v>
      </c>
      <c r="I3965" s="98">
        <v>63</v>
      </c>
      <c r="J3965" s="102" t="s">
        <v>62</v>
      </c>
      <c r="K3965" s="94">
        <f t="shared" si="381"/>
        <v>163</v>
      </c>
      <c r="L3965" s="94">
        <v>800</v>
      </c>
      <c r="M3965" s="94">
        <f t="shared" si="382"/>
        <v>130400</v>
      </c>
      <c r="N3965" s="102"/>
      <c r="O3965" s="111"/>
      <c r="P3965" s="96"/>
      <c r="Q3965" s="111"/>
      <c r="R3965" s="111"/>
      <c r="S3965" s="97"/>
      <c r="T3965" s="102"/>
      <c r="U3965" s="102"/>
      <c r="V3965" s="102"/>
      <c r="W3965" s="94"/>
      <c r="X3965" s="98"/>
      <c r="Y3965" s="94"/>
      <c r="Z3965" s="94"/>
      <c r="AA3965" s="89"/>
      <c r="AB3965" s="89"/>
      <c r="AC3965" s="94"/>
      <c r="AD3965" s="94">
        <f t="shared" si="383"/>
        <v>130400</v>
      </c>
      <c r="AE3965" s="94">
        <f t="shared" si="384"/>
        <v>130400</v>
      </c>
      <c r="AF3965" s="94">
        <v>50000000</v>
      </c>
      <c r="AG3965" s="94">
        <f t="shared" si="385"/>
        <v>0</v>
      </c>
      <c r="AH3965" s="94">
        <v>0.3</v>
      </c>
    </row>
    <row r="3966" spans="1:34" s="73" customFormat="1" x14ac:dyDescent="0.55000000000000004">
      <c r="A3966" s="108"/>
      <c r="B3966" s="109">
        <v>1686</v>
      </c>
      <c r="C3966" s="102">
        <v>8138</v>
      </c>
      <c r="D3966" s="90" t="s">
        <v>5568</v>
      </c>
      <c r="E3966" s="102" t="s">
        <v>34</v>
      </c>
      <c r="F3966" s="102">
        <v>178</v>
      </c>
      <c r="G3966" s="102">
        <v>0</v>
      </c>
      <c r="H3966" s="102">
        <v>1</v>
      </c>
      <c r="I3966" s="98">
        <v>29</v>
      </c>
      <c r="J3966" s="102" t="s">
        <v>62</v>
      </c>
      <c r="K3966" s="94">
        <f t="shared" si="381"/>
        <v>129</v>
      </c>
      <c r="L3966" s="94">
        <v>800</v>
      </c>
      <c r="M3966" s="94">
        <f t="shared" si="382"/>
        <v>103200</v>
      </c>
      <c r="N3966" s="102"/>
      <c r="O3966" s="111"/>
      <c r="P3966" s="96"/>
      <c r="Q3966" s="111"/>
      <c r="R3966" s="111"/>
      <c r="S3966" s="97"/>
      <c r="T3966" s="102"/>
      <c r="U3966" s="102"/>
      <c r="V3966" s="102"/>
      <c r="W3966" s="94"/>
      <c r="X3966" s="98"/>
      <c r="Y3966" s="94"/>
      <c r="Z3966" s="94"/>
      <c r="AA3966" s="89"/>
      <c r="AB3966" s="89"/>
      <c r="AC3966" s="94"/>
      <c r="AD3966" s="94">
        <f t="shared" si="383"/>
        <v>103200</v>
      </c>
      <c r="AE3966" s="94">
        <f t="shared" si="384"/>
        <v>103200</v>
      </c>
      <c r="AF3966" s="94">
        <v>50000000</v>
      </c>
      <c r="AG3966" s="94">
        <f t="shared" si="385"/>
        <v>0</v>
      </c>
      <c r="AH3966" s="94">
        <v>0.3</v>
      </c>
    </row>
    <row r="3967" spans="1:34" s="73" customFormat="1" x14ac:dyDescent="0.55000000000000004">
      <c r="A3967" s="108"/>
      <c r="B3967" s="109">
        <v>1687</v>
      </c>
      <c r="C3967" s="102">
        <v>8137</v>
      </c>
      <c r="D3967" s="90" t="s">
        <v>5569</v>
      </c>
      <c r="E3967" s="102" t="s">
        <v>34</v>
      </c>
      <c r="F3967" s="102">
        <v>179</v>
      </c>
      <c r="G3967" s="102">
        <v>0</v>
      </c>
      <c r="H3967" s="102">
        <v>1</v>
      </c>
      <c r="I3967" s="98">
        <v>78</v>
      </c>
      <c r="J3967" s="102" t="s">
        <v>62</v>
      </c>
      <c r="K3967" s="94">
        <f t="shared" si="381"/>
        <v>178</v>
      </c>
      <c r="L3967" s="94">
        <v>800</v>
      </c>
      <c r="M3967" s="94">
        <f t="shared" si="382"/>
        <v>142400</v>
      </c>
      <c r="N3967" s="102"/>
      <c r="O3967" s="111"/>
      <c r="P3967" s="96"/>
      <c r="Q3967" s="111"/>
      <c r="R3967" s="111"/>
      <c r="S3967" s="97"/>
      <c r="T3967" s="102"/>
      <c r="U3967" s="102"/>
      <c r="V3967" s="102"/>
      <c r="W3967" s="94"/>
      <c r="X3967" s="98"/>
      <c r="Y3967" s="94"/>
      <c r="Z3967" s="94"/>
      <c r="AA3967" s="89"/>
      <c r="AB3967" s="89"/>
      <c r="AC3967" s="94"/>
      <c r="AD3967" s="94">
        <f t="shared" si="383"/>
        <v>142400</v>
      </c>
      <c r="AE3967" s="94">
        <f t="shared" si="384"/>
        <v>142400</v>
      </c>
      <c r="AF3967" s="94">
        <v>50000000</v>
      </c>
      <c r="AG3967" s="94">
        <f t="shared" si="385"/>
        <v>0</v>
      </c>
      <c r="AH3967" s="94">
        <v>0.3</v>
      </c>
    </row>
    <row r="3968" spans="1:34" s="73" customFormat="1" x14ac:dyDescent="0.55000000000000004">
      <c r="A3968" s="108"/>
      <c r="B3968" s="109">
        <v>1688</v>
      </c>
      <c r="C3968" s="102">
        <v>8144</v>
      </c>
      <c r="D3968" s="90" t="s">
        <v>5570</v>
      </c>
      <c r="E3968" s="102" t="s">
        <v>34</v>
      </c>
      <c r="F3968" s="102">
        <v>179</v>
      </c>
      <c r="G3968" s="102">
        <v>0</v>
      </c>
      <c r="H3968" s="102">
        <v>1</v>
      </c>
      <c r="I3968" s="98">
        <v>78</v>
      </c>
      <c r="J3968" s="102" t="s">
        <v>62</v>
      </c>
      <c r="K3968" s="94">
        <f t="shared" si="381"/>
        <v>178</v>
      </c>
      <c r="L3968" s="94">
        <v>800</v>
      </c>
      <c r="M3968" s="94">
        <f t="shared" si="382"/>
        <v>142400</v>
      </c>
      <c r="N3968" s="102"/>
      <c r="O3968" s="111"/>
      <c r="P3968" s="96"/>
      <c r="Q3968" s="111"/>
      <c r="R3968" s="111"/>
      <c r="S3968" s="97"/>
      <c r="T3968" s="102"/>
      <c r="U3968" s="102"/>
      <c r="V3968" s="102"/>
      <c r="W3968" s="94"/>
      <c r="X3968" s="98"/>
      <c r="Y3968" s="94"/>
      <c r="Z3968" s="94"/>
      <c r="AA3968" s="89"/>
      <c r="AB3968" s="89"/>
      <c r="AC3968" s="94"/>
      <c r="AD3968" s="94">
        <f t="shared" si="383"/>
        <v>142400</v>
      </c>
      <c r="AE3968" s="94">
        <f t="shared" si="384"/>
        <v>142400</v>
      </c>
      <c r="AF3968" s="94">
        <v>50000000</v>
      </c>
      <c r="AG3968" s="94">
        <f t="shared" si="385"/>
        <v>0</v>
      </c>
      <c r="AH3968" s="94">
        <v>0.3</v>
      </c>
    </row>
    <row r="3969" spans="1:34" s="73" customFormat="1" x14ac:dyDescent="0.55000000000000004">
      <c r="A3969" s="108"/>
      <c r="B3969" s="109">
        <v>1689</v>
      </c>
      <c r="C3969" s="102">
        <v>8151</v>
      </c>
      <c r="D3969" s="90" t="s">
        <v>5571</v>
      </c>
      <c r="E3969" s="102" t="s">
        <v>34</v>
      </c>
      <c r="F3969" s="102">
        <v>183</v>
      </c>
      <c r="G3969" s="102">
        <v>0</v>
      </c>
      <c r="H3969" s="102">
        <v>1</v>
      </c>
      <c r="I3969" s="98">
        <v>35</v>
      </c>
      <c r="J3969" s="102" t="s">
        <v>62</v>
      </c>
      <c r="K3969" s="94">
        <f t="shared" si="381"/>
        <v>135</v>
      </c>
      <c r="L3969" s="94">
        <v>800</v>
      </c>
      <c r="M3969" s="94">
        <f t="shared" si="382"/>
        <v>108000</v>
      </c>
      <c r="N3969" s="102"/>
      <c r="O3969" s="111"/>
      <c r="P3969" s="96"/>
      <c r="Q3969" s="111"/>
      <c r="R3969" s="111"/>
      <c r="S3969" s="97"/>
      <c r="T3969" s="102"/>
      <c r="U3969" s="102"/>
      <c r="V3969" s="102"/>
      <c r="W3969" s="94"/>
      <c r="X3969" s="98"/>
      <c r="Y3969" s="94"/>
      <c r="Z3969" s="94"/>
      <c r="AA3969" s="89"/>
      <c r="AB3969" s="89"/>
      <c r="AC3969" s="94"/>
      <c r="AD3969" s="94">
        <f t="shared" si="383"/>
        <v>108000</v>
      </c>
      <c r="AE3969" s="94">
        <f t="shared" si="384"/>
        <v>108000</v>
      </c>
      <c r="AF3969" s="94">
        <v>50000000</v>
      </c>
      <c r="AG3969" s="94">
        <f t="shared" si="385"/>
        <v>0</v>
      </c>
      <c r="AH3969" s="94">
        <v>0.3</v>
      </c>
    </row>
    <row r="3970" spans="1:34" s="73" customFormat="1" x14ac:dyDescent="0.55000000000000004">
      <c r="A3970" s="108"/>
      <c r="B3970" s="109">
        <v>1690</v>
      </c>
      <c r="C3970" s="102">
        <v>7666</v>
      </c>
      <c r="D3970" s="90" t="s">
        <v>5572</v>
      </c>
      <c r="E3970" s="102" t="s">
        <v>34</v>
      </c>
      <c r="F3970" s="102">
        <v>10342</v>
      </c>
      <c r="G3970" s="102">
        <v>0</v>
      </c>
      <c r="H3970" s="102">
        <v>1</v>
      </c>
      <c r="I3970" s="98">
        <v>97</v>
      </c>
      <c r="J3970" s="102" t="s">
        <v>62</v>
      </c>
      <c r="K3970" s="94">
        <f t="shared" si="381"/>
        <v>197</v>
      </c>
      <c r="L3970" s="94">
        <v>850</v>
      </c>
      <c r="M3970" s="94">
        <f t="shared" si="382"/>
        <v>167450</v>
      </c>
      <c r="N3970" s="102"/>
      <c r="O3970" s="111"/>
      <c r="P3970" s="96"/>
      <c r="Q3970" s="111"/>
      <c r="R3970" s="111"/>
      <c r="S3970" s="97"/>
      <c r="T3970" s="102"/>
      <c r="U3970" s="102"/>
      <c r="V3970" s="102"/>
      <c r="W3970" s="94"/>
      <c r="X3970" s="98"/>
      <c r="Y3970" s="94"/>
      <c r="Z3970" s="94"/>
      <c r="AA3970" s="89"/>
      <c r="AB3970" s="89"/>
      <c r="AC3970" s="94"/>
      <c r="AD3970" s="94">
        <f t="shared" si="383"/>
        <v>167450</v>
      </c>
      <c r="AE3970" s="94">
        <f t="shared" si="384"/>
        <v>167450</v>
      </c>
      <c r="AF3970" s="94">
        <v>50000000</v>
      </c>
      <c r="AG3970" s="94">
        <f t="shared" si="385"/>
        <v>0</v>
      </c>
      <c r="AH3970" s="94">
        <v>0.3</v>
      </c>
    </row>
    <row r="3971" spans="1:34" s="73" customFormat="1" x14ac:dyDescent="0.55000000000000004">
      <c r="A3971" s="108"/>
      <c r="B3971" s="109">
        <v>1691</v>
      </c>
      <c r="C3971" s="102">
        <v>7612</v>
      </c>
      <c r="D3971" s="90" t="s">
        <v>5573</v>
      </c>
      <c r="E3971" s="102" t="s">
        <v>34</v>
      </c>
      <c r="F3971" s="102">
        <v>10374</v>
      </c>
      <c r="G3971" s="102">
        <v>0</v>
      </c>
      <c r="H3971" s="102">
        <v>1</v>
      </c>
      <c r="I3971" s="98">
        <v>39</v>
      </c>
      <c r="J3971" s="102" t="s">
        <v>62</v>
      </c>
      <c r="K3971" s="94">
        <f t="shared" si="381"/>
        <v>139</v>
      </c>
      <c r="L3971" s="94">
        <v>850</v>
      </c>
      <c r="M3971" s="94">
        <f t="shared" si="382"/>
        <v>118150</v>
      </c>
      <c r="N3971" s="102"/>
      <c r="O3971" s="111"/>
      <c r="P3971" s="96"/>
      <c r="Q3971" s="111"/>
      <c r="R3971" s="111"/>
      <c r="S3971" s="97"/>
      <c r="T3971" s="102"/>
      <c r="U3971" s="102"/>
      <c r="V3971" s="102"/>
      <c r="W3971" s="94"/>
      <c r="X3971" s="98"/>
      <c r="Y3971" s="94"/>
      <c r="Z3971" s="94"/>
      <c r="AA3971" s="89"/>
      <c r="AB3971" s="89"/>
      <c r="AC3971" s="94"/>
      <c r="AD3971" s="94">
        <f t="shared" si="383"/>
        <v>118150</v>
      </c>
      <c r="AE3971" s="94">
        <f t="shared" si="384"/>
        <v>118150</v>
      </c>
      <c r="AF3971" s="94">
        <v>50000000</v>
      </c>
      <c r="AG3971" s="94">
        <f t="shared" si="385"/>
        <v>0</v>
      </c>
      <c r="AH3971" s="94">
        <v>0.3</v>
      </c>
    </row>
    <row r="3972" spans="1:34" s="73" customFormat="1" x14ac:dyDescent="0.55000000000000004">
      <c r="A3972" s="108"/>
      <c r="B3972" s="109">
        <v>1692</v>
      </c>
      <c r="C3972" s="102">
        <v>8133</v>
      </c>
      <c r="D3972" s="90" t="s">
        <v>5574</v>
      </c>
      <c r="E3972" s="102" t="s">
        <v>34</v>
      </c>
      <c r="F3972" s="102">
        <v>21795</v>
      </c>
      <c r="G3972" s="102">
        <v>0</v>
      </c>
      <c r="H3972" s="102">
        <v>1</v>
      </c>
      <c r="I3972" s="98">
        <v>25</v>
      </c>
      <c r="J3972" s="102" t="s">
        <v>62</v>
      </c>
      <c r="K3972" s="94">
        <f t="shared" si="381"/>
        <v>125</v>
      </c>
      <c r="L3972" s="94">
        <v>800</v>
      </c>
      <c r="M3972" s="94">
        <f t="shared" si="382"/>
        <v>100000</v>
      </c>
      <c r="N3972" s="102"/>
      <c r="O3972" s="111"/>
      <c r="P3972" s="96"/>
      <c r="Q3972" s="111"/>
      <c r="R3972" s="111"/>
      <c r="S3972" s="97"/>
      <c r="T3972" s="102"/>
      <c r="U3972" s="102"/>
      <c r="V3972" s="102"/>
      <c r="W3972" s="94"/>
      <c r="X3972" s="98"/>
      <c r="Y3972" s="94"/>
      <c r="Z3972" s="94"/>
      <c r="AA3972" s="89"/>
      <c r="AB3972" s="89"/>
      <c r="AC3972" s="94"/>
      <c r="AD3972" s="94">
        <f t="shared" si="383"/>
        <v>100000</v>
      </c>
      <c r="AE3972" s="94">
        <f t="shared" si="384"/>
        <v>100000</v>
      </c>
      <c r="AF3972" s="94">
        <v>50000000</v>
      </c>
      <c r="AG3972" s="94">
        <f t="shared" si="385"/>
        <v>0</v>
      </c>
      <c r="AH3972" s="94">
        <v>0.3</v>
      </c>
    </row>
    <row r="3973" spans="1:34" s="73" customFormat="1" x14ac:dyDescent="0.55000000000000004">
      <c r="A3973" s="108"/>
      <c r="B3973" s="109">
        <v>1693</v>
      </c>
      <c r="C3973" s="102">
        <v>8136</v>
      </c>
      <c r="D3973" s="90" t="s">
        <v>5575</v>
      </c>
      <c r="E3973" s="102" t="s">
        <v>34</v>
      </c>
      <c r="F3973" s="102">
        <v>21796</v>
      </c>
      <c r="G3973" s="102">
        <v>0</v>
      </c>
      <c r="H3973" s="102">
        <v>1</v>
      </c>
      <c r="I3973" s="98">
        <v>17</v>
      </c>
      <c r="J3973" s="102" t="s">
        <v>62</v>
      </c>
      <c r="K3973" s="94">
        <f t="shared" si="381"/>
        <v>117</v>
      </c>
      <c r="L3973" s="94">
        <v>800</v>
      </c>
      <c r="M3973" s="94">
        <f t="shared" si="382"/>
        <v>93600</v>
      </c>
      <c r="N3973" s="102">
        <v>1</v>
      </c>
      <c r="O3973" s="111" t="s">
        <v>5564</v>
      </c>
      <c r="P3973" s="96"/>
      <c r="Q3973" s="111" t="s">
        <v>5565</v>
      </c>
      <c r="R3973" s="111" t="s">
        <v>5576</v>
      </c>
      <c r="S3973" s="97" t="s">
        <v>5575</v>
      </c>
      <c r="T3973" s="102"/>
      <c r="U3973" s="102"/>
      <c r="V3973" s="102"/>
      <c r="W3973" s="94"/>
      <c r="X3973" s="98"/>
      <c r="Y3973" s="94"/>
      <c r="Z3973" s="94"/>
      <c r="AA3973" s="89"/>
      <c r="AB3973" s="89"/>
      <c r="AC3973" s="94"/>
      <c r="AD3973" s="94">
        <f t="shared" si="383"/>
        <v>93600</v>
      </c>
      <c r="AE3973" s="94">
        <f t="shared" si="384"/>
        <v>93600</v>
      </c>
      <c r="AF3973" s="94">
        <v>50000000</v>
      </c>
      <c r="AG3973" s="94">
        <f t="shared" si="385"/>
        <v>0</v>
      </c>
      <c r="AH3973" s="94">
        <v>0.3</v>
      </c>
    </row>
    <row r="3974" spans="1:34" s="73" customFormat="1" x14ac:dyDescent="0.55000000000000004">
      <c r="A3974" s="108"/>
      <c r="B3974" s="109">
        <v>1694</v>
      </c>
      <c r="C3974" s="102">
        <v>8135</v>
      </c>
      <c r="D3974" s="90" t="s">
        <v>5577</v>
      </c>
      <c r="E3974" s="102" t="s">
        <v>34</v>
      </c>
      <c r="F3974" s="102">
        <v>21797</v>
      </c>
      <c r="G3974" s="102">
        <v>0</v>
      </c>
      <c r="H3974" s="102">
        <v>1</v>
      </c>
      <c r="I3974" s="98">
        <v>61</v>
      </c>
      <c r="J3974" s="102" t="s">
        <v>62</v>
      </c>
      <c r="K3974" s="94">
        <f t="shared" si="381"/>
        <v>161</v>
      </c>
      <c r="L3974" s="94">
        <v>800</v>
      </c>
      <c r="M3974" s="94">
        <f t="shared" si="382"/>
        <v>128800</v>
      </c>
      <c r="N3974" s="102">
        <v>1</v>
      </c>
      <c r="O3974" s="111" t="s">
        <v>5564</v>
      </c>
      <c r="P3974" s="96"/>
      <c r="Q3974" s="111" t="s">
        <v>5565</v>
      </c>
      <c r="R3974" s="111" t="s">
        <v>5576</v>
      </c>
      <c r="S3974" s="97" t="s">
        <v>5577</v>
      </c>
      <c r="T3974" s="102"/>
      <c r="U3974" s="102"/>
      <c r="V3974" s="102"/>
      <c r="W3974" s="94"/>
      <c r="X3974" s="98"/>
      <c r="Y3974" s="94"/>
      <c r="Z3974" s="94"/>
      <c r="AA3974" s="89"/>
      <c r="AB3974" s="89"/>
      <c r="AC3974" s="94"/>
      <c r="AD3974" s="94">
        <f t="shared" si="383"/>
        <v>128800</v>
      </c>
      <c r="AE3974" s="94">
        <f t="shared" si="384"/>
        <v>128800</v>
      </c>
      <c r="AF3974" s="94">
        <v>50000000</v>
      </c>
      <c r="AG3974" s="94">
        <f t="shared" si="385"/>
        <v>0</v>
      </c>
      <c r="AH3974" s="94">
        <v>0.3</v>
      </c>
    </row>
    <row r="3975" spans="1:34" s="73" customFormat="1" x14ac:dyDescent="0.55000000000000004">
      <c r="A3975" s="108"/>
      <c r="B3975" s="109">
        <v>1695</v>
      </c>
      <c r="C3975" s="102">
        <v>8134</v>
      </c>
      <c r="D3975" s="90" t="s">
        <v>5578</v>
      </c>
      <c r="E3975" s="102" t="s">
        <v>34</v>
      </c>
      <c r="F3975" s="102">
        <v>21798</v>
      </c>
      <c r="G3975" s="102">
        <v>0</v>
      </c>
      <c r="H3975" s="102">
        <v>1</v>
      </c>
      <c r="I3975" s="98">
        <v>29</v>
      </c>
      <c r="J3975" s="102" t="s">
        <v>62</v>
      </c>
      <c r="K3975" s="94">
        <f t="shared" si="381"/>
        <v>129</v>
      </c>
      <c r="L3975" s="94">
        <v>800</v>
      </c>
      <c r="M3975" s="94">
        <f t="shared" si="382"/>
        <v>103200</v>
      </c>
      <c r="N3975" s="102">
        <v>1</v>
      </c>
      <c r="O3975" s="111" t="s">
        <v>5564</v>
      </c>
      <c r="P3975" s="96"/>
      <c r="Q3975" s="111" t="s">
        <v>5565</v>
      </c>
      <c r="R3975" s="111" t="s">
        <v>5576</v>
      </c>
      <c r="S3975" s="97" t="s">
        <v>5578</v>
      </c>
      <c r="T3975" s="102"/>
      <c r="U3975" s="102"/>
      <c r="V3975" s="102"/>
      <c r="W3975" s="94"/>
      <c r="X3975" s="98"/>
      <c r="Y3975" s="94"/>
      <c r="Z3975" s="94"/>
      <c r="AA3975" s="89"/>
      <c r="AB3975" s="89"/>
      <c r="AC3975" s="94"/>
      <c r="AD3975" s="94">
        <f t="shared" si="383"/>
        <v>103200</v>
      </c>
      <c r="AE3975" s="94">
        <f t="shared" si="384"/>
        <v>103200</v>
      </c>
      <c r="AF3975" s="94">
        <v>50000000</v>
      </c>
      <c r="AG3975" s="94">
        <f t="shared" si="385"/>
        <v>0</v>
      </c>
      <c r="AH3975" s="94">
        <v>0.3</v>
      </c>
    </row>
    <row r="3976" spans="1:34" s="73" customFormat="1" x14ac:dyDescent="0.55000000000000004">
      <c r="A3976" s="108"/>
      <c r="B3976" s="109"/>
      <c r="C3976" s="102"/>
      <c r="D3976" s="90"/>
      <c r="E3976" s="102"/>
      <c r="F3976" s="102"/>
      <c r="G3976" s="102"/>
      <c r="H3976" s="102"/>
      <c r="I3976" s="98"/>
      <c r="J3976" s="102"/>
      <c r="K3976" s="94"/>
      <c r="L3976" s="94" t="s">
        <v>63</v>
      </c>
      <c r="M3976" s="94">
        <f>SUM(M3964:M3975)</f>
        <v>1400000</v>
      </c>
      <c r="N3976" s="102"/>
      <c r="O3976" s="111"/>
      <c r="P3976" s="96"/>
      <c r="Q3976" s="111"/>
      <c r="R3976" s="111"/>
      <c r="S3976" s="97"/>
      <c r="T3976" s="102"/>
      <c r="U3976" s="102"/>
      <c r="V3976" s="102"/>
      <c r="W3976" s="94"/>
      <c r="X3976" s="98"/>
      <c r="Y3976" s="94"/>
      <c r="Z3976" s="94"/>
      <c r="AA3976" s="89"/>
      <c r="AB3976" s="89"/>
      <c r="AC3976" s="94"/>
      <c r="AD3976" s="94">
        <f>SUM(AD3964:AD3975)</f>
        <v>1400000</v>
      </c>
      <c r="AE3976" s="94">
        <f>SUM(AE3964:AE3975)</f>
        <v>1400000</v>
      </c>
      <c r="AF3976" s="94"/>
      <c r="AG3976" s="94">
        <f>SUM(AG3964:AG3975)</f>
        <v>0</v>
      </c>
      <c r="AH3976" s="94"/>
    </row>
    <row r="3977" spans="1:34" x14ac:dyDescent="0.55000000000000004">
      <c r="A3977" s="108" t="s">
        <v>5579</v>
      </c>
      <c r="B3977" s="109">
        <v>1696</v>
      </c>
      <c r="C3977" s="102">
        <v>5593</v>
      </c>
      <c r="D3977" s="90" t="s">
        <v>5580</v>
      </c>
      <c r="E3977" s="340" t="s">
        <v>67</v>
      </c>
      <c r="F3977" s="102">
        <v>3244</v>
      </c>
      <c r="G3977" s="102">
        <v>8</v>
      </c>
      <c r="H3977" s="102">
        <v>0</v>
      </c>
      <c r="I3977" s="98">
        <v>50</v>
      </c>
      <c r="J3977" s="102" t="s">
        <v>35</v>
      </c>
      <c r="K3977" s="94">
        <f>((G3977*400)+(H3977*100))+I3977</f>
        <v>3250</v>
      </c>
      <c r="L3977" s="94">
        <v>375</v>
      </c>
      <c r="M3977" s="94">
        <f>K3977*L3977</f>
        <v>1218750</v>
      </c>
      <c r="N3977" s="102"/>
      <c r="O3977" s="111"/>
      <c r="P3977" s="96"/>
      <c r="Q3977" s="111"/>
      <c r="R3977" s="111"/>
      <c r="S3977" s="97"/>
      <c r="T3977" s="102"/>
      <c r="U3977" s="102"/>
      <c r="V3977" s="102"/>
      <c r="W3977" s="94"/>
      <c r="X3977" s="98"/>
      <c r="Y3977" s="94"/>
      <c r="Z3977" s="94"/>
      <c r="AA3977" s="89"/>
      <c r="AB3977" s="89"/>
      <c r="AC3977" s="94"/>
      <c r="AD3977" s="94">
        <f>IF(AND(AC3977="",M3977=""),0,IF((AC3977=""),M3977,IF((M3977=""),AC3977,AC3977+M3977)))</f>
        <v>1218750</v>
      </c>
      <c r="AE3977" s="94">
        <f>IF( (X3977=""),AD3977*1,AD3977*(X3977/100) )</f>
        <v>1218750</v>
      </c>
      <c r="AF3977" s="94">
        <v>50000000</v>
      </c>
      <c r="AG3977" s="94">
        <f>IF((AF3977-AE3977) &gt; 1,0,IF((AF3977-AE3977)&lt;0,AE3977-AF3977,AF3977-AE3977))</f>
        <v>0</v>
      </c>
      <c r="AH3977" s="94">
        <v>0.02</v>
      </c>
    </row>
    <row r="3978" spans="1:34" x14ac:dyDescent="0.55000000000000004">
      <c r="B3978" s="109"/>
      <c r="C3978" s="102"/>
      <c r="D3978" s="90"/>
      <c r="E3978" s="102"/>
      <c r="F3978" s="102"/>
      <c r="G3978" s="102"/>
      <c r="H3978" s="102"/>
      <c r="I3978" s="98"/>
      <c r="J3978" s="102"/>
      <c r="K3978" s="94"/>
      <c r="L3978" s="94" t="s">
        <v>63</v>
      </c>
      <c r="M3978" s="94">
        <f>SUM(M3977:M3977)</f>
        <v>1218750</v>
      </c>
      <c r="N3978" s="102"/>
      <c r="O3978" s="111"/>
      <c r="P3978" s="96"/>
      <c r="Q3978" s="111"/>
      <c r="R3978" s="111"/>
      <c r="S3978" s="97"/>
      <c r="T3978" s="102"/>
      <c r="U3978" s="102"/>
      <c r="V3978" s="102"/>
      <c r="W3978" s="94"/>
      <c r="X3978" s="98"/>
      <c r="Y3978" s="94"/>
      <c r="Z3978" s="94"/>
      <c r="AA3978" s="89"/>
      <c r="AB3978" s="89"/>
      <c r="AC3978" s="94"/>
      <c r="AD3978" s="94">
        <f>SUM(AD3977:AD3977)</f>
        <v>1218750</v>
      </c>
      <c r="AE3978" s="94">
        <f>SUM(AE3977:AE3977)</f>
        <v>1218750</v>
      </c>
      <c r="AF3978" s="94"/>
      <c r="AG3978" s="94">
        <f>SUM(AG3977:AG3977)</f>
        <v>0</v>
      </c>
      <c r="AH3978" s="94"/>
    </row>
    <row r="3979" spans="1:34" x14ac:dyDescent="0.55000000000000004">
      <c r="A3979" s="108" t="s">
        <v>5583</v>
      </c>
      <c r="B3979" s="109">
        <v>1697</v>
      </c>
      <c r="C3979" s="102">
        <v>6664</v>
      </c>
      <c r="D3979" s="90" t="s">
        <v>5584</v>
      </c>
      <c r="E3979" s="102" t="s">
        <v>34</v>
      </c>
      <c r="F3979" s="102">
        <v>23240</v>
      </c>
      <c r="G3979" s="102">
        <v>0</v>
      </c>
      <c r="H3979" s="102">
        <v>1</v>
      </c>
      <c r="I3979" s="98">
        <v>23</v>
      </c>
      <c r="J3979" s="102" t="s">
        <v>35</v>
      </c>
      <c r="K3979" s="94">
        <f>((G3979*400)+(H3979*100))+I3979</f>
        <v>123</v>
      </c>
      <c r="L3979" s="94">
        <v>850</v>
      </c>
      <c r="M3979" s="94">
        <f>K3979*L3979</f>
        <v>104550</v>
      </c>
      <c r="N3979" s="102">
        <v>1</v>
      </c>
      <c r="O3979" s="111" t="s">
        <v>5581</v>
      </c>
      <c r="P3979" s="96"/>
      <c r="Q3979" s="111" t="s">
        <v>5582</v>
      </c>
      <c r="R3979" s="111" t="s">
        <v>5585</v>
      </c>
      <c r="S3979" s="97" t="s">
        <v>5586</v>
      </c>
      <c r="T3979" s="102" t="s">
        <v>51</v>
      </c>
      <c r="U3979" s="102" t="s">
        <v>45</v>
      </c>
      <c r="V3979" s="102" t="s">
        <v>52</v>
      </c>
      <c r="W3979" s="94">
        <v>460.41</v>
      </c>
      <c r="X3979" s="98">
        <v>81.77</v>
      </c>
      <c r="Y3979" s="94">
        <v>6750</v>
      </c>
      <c r="Z3979" s="94">
        <f>W3979*Y3979</f>
        <v>3107767.5</v>
      </c>
      <c r="AA3979" s="89">
        <v>6</v>
      </c>
      <c r="AB3979" s="89">
        <v>6</v>
      </c>
      <c r="AC3979" s="94">
        <f>(Z3979*(100-AB3979))/100</f>
        <v>2921301.45</v>
      </c>
      <c r="AD3979" s="94">
        <f>IF(AND(AC3979="",M3979=""),0,IF((AC3979=""),M3979, IF( (M3979=""),AC3979,AC3979+M3979)))</f>
        <v>3025851.45</v>
      </c>
      <c r="AE3979" s="94">
        <f>IF( (X3979=""),AD3979*1,( M3979+(SUM(AC3979:AC3979)) )*(X3979/100) )</f>
        <v>2474238.7306650002</v>
      </c>
      <c r="AF3979" s="94">
        <v>50000000</v>
      </c>
      <c r="AG3979" s="94">
        <f>IF((AF3979-AE3979) &gt; 1,0,IF((AF3979-AE3979)&lt;0,AE3979-AF3979,AF3979-AE3979))</f>
        <v>0</v>
      </c>
      <c r="AH3979" s="94">
        <v>0.02</v>
      </c>
    </row>
    <row r="3980" spans="1:34" x14ac:dyDescent="0.55000000000000004">
      <c r="B3980" s="109"/>
      <c r="C3980" s="102"/>
      <c r="D3980" s="90"/>
      <c r="E3980" s="102"/>
      <c r="F3980" s="102"/>
      <c r="G3980" s="102"/>
      <c r="H3980" s="102"/>
      <c r="I3980" s="98"/>
      <c r="J3980" s="102"/>
      <c r="K3980" s="94"/>
      <c r="L3980" s="94"/>
      <c r="M3980" s="94"/>
      <c r="N3980" s="102">
        <v>2</v>
      </c>
      <c r="O3980" s="111" t="s">
        <v>5581</v>
      </c>
      <c r="P3980" s="96"/>
      <c r="Q3980" s="111" t="s">
        <v>5582</v>
      </c>
      <c r="R3980" s="111" t="s">
        <v>5585</v>
      </c>
      <c r="S3980" s="97" t="s">
        <v>5587</v>
      </c>
      <c r="T3980" s="102" t="s">
        <v>55</v>
      </c>
      <c r="U3980" s="102" t="s">
        <v>45</v>
      </c>
      <c r="V3980" s="102" t="s">
        <v>52</v>
      </c>
      <c r="W3980" s="94">
        <v>75.69</v>
      </c>
      <c r="X3980" s="98">
        <v>13.44</v>
      </c>
      <c r="Y3980" s="94">
        <v>0</v>
      </c>
      <c r="Z3980" s="94">
        <f>W3980*Y3980</f>
        <v>0</v>
      </c>
      <c r="AA3980" s="89">
        <v>6</v>
      </c>
      <c r="AB3980" s="89">
        <v>6</v>
      </c>
      <c r="AC3980" s="94">
        <f>(Z3980*(100-AB3980))/100</f>
        <v>0</v>
      </c>
      <c r="AD3980" s="94">
        <f>IF(AND(AC3980="",M3979=""),0,IF((AC3980=""),M3979, IF( (M3979=""),AC3980,AC3980+M3979)))</f>
        <v>104550</v>
      </c>
      <c r="AE3980" s="94">
        <f>IF( (X3980=""),AD3980*1,( M3979+(SUM(AC3980:AC3981)) )*(X3980/100) )</f>
        <v>14051.519999999999</v>
      </c>
      <c r="AF3980" s="94">
        <v>50000000</v>
      </c>
      <c r="AG3980" s="94">
        <f>IF((AF3980-AE3980) &gt; 1,0,IF((AF3980-AE3980)&lt;0,AE3980-AF3980,AF3980-AE3980))</f>
        <v>0</v>
      </c>
      <c r="AH3980" s="94">
        <v>0.02</v>
      </c>
    </row>
    <row r="3981" spans="1:34" x14ac:dyDescent="0.55000000000000004">
      <c r="B3981" s="109"/>
      <c r="C3981" s="102"/>
      <c r="D3981" s="90"/>
      <c r="E3981" s="102"/>
      <c r="F3981" s="102"/>
      <c r="G3981" s="102"/>
      <c r="H3981" s="102"/>
      <c r="I3981" s="98"/>
      <c r="J3981" s="102"/>
      <c r="K3981" s="94"/>
      <c r="L3981" s="94"/>
      <c r="M3981" s="94"/>
      <c r="N3981" s="102"/>
      <c r="O3981" s="111"/>
      <c r="P3981" s="96"/>
      <c r="Q3981" s="111"/>
      <c r="R3981" s="111"/>
      <c r="S3981" s="97"/>
      <c r="T3981" s="102" t="s">
        <v>51</v>
      </c>
      <c r="U3981" s="102"/>
      <c r="V3981" s="102" t="s">
        <v>52</v>
      </c>
      <c r="W3981" s="94">
        <v>26.98</v>
      </c>
      <c r="X3981" s="98">
        <v>4.79</v>
      </c>
      <c r="Y3981" s="94">
        <v>0</v>
      </c>
      <c r="Z3981" s="94">
        <f>W3981*Y3981</f>
        <v>0</v>
      </c>
      <c r="AA3981" s="89">
        <v>6</v>
      </c>
      <c r="AB3981" s="89">
        <v>6</v>
      </c>
      <c r="AC3981" s="94">
        <f>(Z3981*(100-AB3981))/100</f>
        <v>0</v>
      </c>
      <c r="AD3981" s="94">
        <f>IF(AND(AC3981="",M3979=""),0,IF((AC3981=""),M3979, IF( (M3979=""),AC3981,AC3981+M3979)))</f>
        <v>104550</v>
      </c>
      <c r="AE3981" s="94">
        <f>IF( (X3981=""),AD3981*1,( M3979+(SUM(AC3980:AC3981)) )*(X3981/100) )</f>
        <v>5007.9449999999997</v>
      </c>
      <c r="AF3981" s="94">
        <v>50000000</v>
      </c>
      <c r="AG3981" s="94">
        <f>IF((AF3981-AE3981) &gt; 1,0,IF((AF3981-AE3981)&lt;0,AE3981-AF3981,AF3981-AE3981))</f>
        <v>0</v>
      </c>
      <c r="AH3981" s="94">
        <v>0.02</v>
      </c>
    </row>
    <row r="3982" spans="1:34" x14ac:dyDescent="0.55000000000000004">
      <c r="B3982" s="109"/>
      <c r="C3982" s="102"/>
      <c r="D3982" s="90"/>
      <c r="E3982" s="102"/>
      <c r="F3982" s="102"/>
      <c r="G3982" s="102"/>
      <c r="H3982" s="102"/>
      <c r="I3982" s="98"/>
      <c r="J3982" s="102"/>
      <c r="K3982" s="94"/>
      <c r="L3982" s="94" t="s">
        <v>63</v>
      </c>
      <c r="M3982" s="94">
        <f>SUM(M3979:M3981)</f>
        <v>104550</v>
      </c>
      <c r="N3982" s="102"/>
      <c r="O3982" s="111"/>
      <c r="P3982" s="96"/>
      <c r="Q3982" s="111"/>
      <c r="R3982" s="111"/>
      <c r="S3982" s="97"/>
      <c r="T3982" s="102"/>
      <c r="U3982" s="102"/>
      <c r="V3982" s="102"/>
      <c r="W3982" s="94"/>
      <c r="X3982" s="98"/>
      <c r="Y3982" s="94"/>
      <c r="Z3982" s="94"/>
      <c r="AA3982" s="89"/>
      <c r="AB3982" s="89"/>
      <c r="AC3982" s="94"/>
      <c r="AD3982" s="94">
        <f>SUM(AD3979:AD3981)</f>
        <v>3234951.45</v>
      </c>
      <c r="AE3982" s="94">
        <f>SUM(AE3979:AE3981)</f>
        <v>2493298.195665</v>
      </c>
      <c r="AF3982" s="94"/>
      <c r="AG3982" s="94">
        <f>SUM(AG3979:AG3981)</f>
        <v>0</v>
      </c>
      <c r="AH3982" s="94"/>
    </row>
    <row r="3983" spans="1:34" x14ac:dyDescent="0.55000000000000004">
      <c r="A3983" s="108" t="s">
        <v>5590</v>
      </c>
      <c r="B3983" s="109">
        <v>1698</v>
      </c>
      <c r="C3983" s="102">
        <v>9842</v>
      </c>
      <c r="D3983" s="90">
        <v>3022</v>
      </c>
      <c r="E3983" s="102" t="s">
        <v>37</v>
      </c>
      <c r="F3983" s="102"/>
      <c r="G3983" s="102">
        <v>0</v>
      </c>
      <c r="H3983" s="102">
        <v>1</v>
      </c>
      <c r="I3983" s="98">
        <v>64</v>
      </c>
      <c r="J3983" s="102" t="s">
        <v>35</v>
      </c>
      <c r="K3983" s="94">
        <f>((G3983*400)+(H3983*100))+I3983</f>
        <v>164</v>
      </c>
      <c r="L3983" s="94">
        <v>255</v>
      </c>
      <c r="M3983" s="94">
        <f>K3983*L3983</f>
        <v>41820</v>
      </c>
      <c r="N3983" s="102">
        <v>1</v>
      </c>
      <c r="O3983" s="111" t="s">
        <v>5588</v>
      </c>
      <c r="P3983" s="96"/>
      <c r="Q3983" s="111" t="s">
        <v>5589</v>
      </c>
      <c r="R3983" s="111" t="s">
        <v>5591</v>
      </c>
      <c r="S3983" s="97"/>
      <c r="T3983" s="102" t="s">
        <v>55</v>
      </c>
      <c r="U3983" s="102" t="s">
        <v>45</v>
      </c>
      <c r="V3983" s="102" t="s">
        <v>52</v>
      </c>
      <c r="W3983" s="94">
        <v>31.86</v>
      </c>
      <c r="X3983" s="98">
        <v>18.75</v>
      </c>
      <c r="Y3983" s="94">
        <v>2650</v>
      </c>
      <c r="Z3983" s="94">
        <f>W3983*Y3983</f>
        <v>84429</v>
      </c>
      <c r="AA3983" s="89">
        <v>12</v>
      </c>
      <c r="AB3983" s="89">
        <v>14</v>
      </c>
      <c r="AC3983" s="94">
        <f>(Z3983*(100-AB3983))/100</f>
        <v>72608.94</v>
      </c>
      <c r="AD3983" s="94">
        <f>IF(AND(AC3983="",M3983=""),0,IF((AC3983=""),M3983, IF( (M3983=""),AC3983,AC3983+M3983)))</f>
        <v>114428.94</v>
      </c>
      <c r="AE3983" s="94">
        <f>IF( (X3983=""),AD3983*1,( M3983+(SUM(AC3983:AC3983)) )*(X3983/100) )</f>
        <v>21455.42625</v>
      </c>
      <c r="AF3983" s="94">
        <v>10000000</v>
      </c>
      <c r="AG3983" s="94">
        <v>41820</v>
      </c>
      <c r="AH3983" s="94">
        <v>0.02</v>
      </c>
    </row>
    <row r="3984" spans="1:34" x14ac:dyDescent="0.55000000000000004">
      <c r="B3984" s="109"/>
      <c r="C3984" s="102"/>
      <c r="D3984" s="90"/>
      <c r="E3984" s="102"/>
      <c r="F3984" s="102"/>
      <c r="G3984" s="102"/>
      <c r="H3984" s="102"/>
      <c r="I3984" s="98"/>
      <c r="J3984" s="102"/>
      <c r="K3984" s="94"/>
      <c r="L3984" s="94"/>
      <c r="M3984" s="94"/>
      <c r="N3984" s="102">
        <v>2</v>
      </c>
      <c r="O3984" s="111" t="s">
        <v>5588</v>
      </c>
      <c r="P3984" s="96"/>
      <c r="Q3984" s="111" t="s">
        <v>5589</v>
      </c>
      <c r="R3984" s="111" t="s">
        <v>5591</v>
      </c>
      <c r="S3984" s="97"/>
      <c r="T3984" s="102" t="s">
        <v>343</v>
      </c>
      <c r="U3984" s="102" t="s">
        <v>45</v>
      </c>
      <c r="V3984" s="102" t="s">
        <v>52</v>
      </c>
      <c r="W3984" s="94">
        <v>27.3</v>
      </c>
      <c r="X3984" s="98">
        <v>16.07</v>
      </c>
      <c r="Y3984" s="94">
        <v>5600</v>
      </c>
      <c r="Z3984" s="94">
        <f>W3984*Y3984</f>
        <v>152880</v>
      </c>
      <c r="AA3984" s="89">
        <v>12</v>
      </c>
      <c r="AB3984" s="89">
        <v>14</v>
      </c>
      <c r="AC3984" s="94">
        <f>(Z3984*(100-AB3984))/100</f>
        <v>131476.79999999999</v>
      </c>
      <c r="AD3984" s="94">
        <f>IF(AND(AC3984="",M3983=""),0,IF((AC3984=""),M3983, IF( (M3983=""),AC3984,AC3984+M3983)))</f>
        <v>173296.8</v>
      </c>
      <c r="AE3984" s="94">
        <f>IF( (X3984=""),AD3984*1,( M3983+(SUM(AC3984:AC3984)) )*(X3984/100) )</f>
        <v>27848.795760000001</v>
      </c>
      <c r="AF3984" s="94">
        <v>10000000</v>
      </c>
      <c r="AG3984" s="94">
        <f>IF((AF3984-AE3984) &gt; 1,0,IF((AF3984-AE3984)&lt;0,AE3984-AF3984,AF3984-AE3984))</f>
        <v>0</v>
      </c>
      <c r="AH3984" s="94">
        <v>0.02</v>
      </c>
    </row>
    <row r="3985" spans="1:34" x14ac:dyDescent="0.55000000000000004">
      <c r="B3985" s="109"/>
      <c r="C3985" s="102"/>
      <c r="D3985" s="90"/>
      <c r="E3985" s="102"/>
      <c r="F3985" s="102"/>
      <c r="G3985" s="102"/>
      <c r="H3985" s="102"/>
      <c r="I3985" s="98"/>
      <c r="J3985" s="102"/>
      <c r="K3985" s="94"/>
      <c r="L3985" s="94"/>
      <c r="M3985" s="94"/>
      <c r="N3985" s="102">
        <v>3</v>
      </c>
      <c r="O3985" s="111" t="s">
        <v>5588</v>
      </c>
      <c r="P3985" s="96"/>
      <c r="Q3985" s="111" t="s">
        <v>5589</v>
      </c>
      <c r="R3985" s="111" t="s">
        <v>5591</v>
      </c>
      <c r="S3985" s="97"/>
      <c r="T3985" s="102" t="s">
        <v>51</v>
      </c>
      <c r="U3985" s="102" t="s">
        <v>45</v>
      </c>
      <c r="V3985" s="102" t="s">
        <v>52</v>
      </c>
      <c r="W3985" s="94">
        <v>110.74</v>
      </c>
      <c r="X3985" s="98">
        <v>65.180000000000007</v>
      </c>
      <c r="Y3985" s="94">
        <v>6750</v>
      </c>
      <c r="Z3985" s="94">
        <f>W3985*Y3985</f>
        <v>747495</v>
      </c>
      <c r="AA3985" s="89">
        <v>12</v>
      </c>
      <c r="AB3985" s="89">
        <v>14</v>
      </c>
      <c r="AC3985" s="94">
        <f>(Z3985*(100-AB3985))/100</f>
        <v>642845.69999999995</v>
      </c>
      <c r="AD3985" s="94">
        <f>IF(AND(AC3985="",M3983=""),0,IF((AC3985=""),M3983, IF( (M3983=""),AC3985,AC3985+M3983)))</f>
        <v>684665.7</v>
      </c>
      <c r="AE3985" s="94">
        <f>IF( (X3985=""),AD3985*1,( M3983+(SUM(AC3985:AC3985)) )*(X3985/100) )</f>
        <v>446265.10326</v>
      </c>
      <c r="AF3985" s="94">
        <v>10000000</v>
      </c>
      <c r="AG3985" s="94">
        <f>IF((AF3985-AE3985) &gt; 1,0,IF((AF3985-AE3985)&lt;0,AE3985-AF3985,AF3985-AE3985))</f>
        <v>0</v>
      </c>
      <c r="AH3985" s="94">
        <v>0.02</v>
      </c>
    </row>
    <row r="3986" spans="1:34" x14ac:dyDescent="0.55000000000000004">
      <c r="A3986" s="108" t="s">
        <v>5590</v>
      </c>
      <c r="B3986" s="109">
        <v>1699</v>
      </c>
      <c r="C3986" s="102">
        <v>4728</v>
      </c>
      <c r="D3986" s="90" t="s">
        <v>5599</v>
      </c>
      <c r="E3986" s="102" t="s">
        <v>37</v>
      </c>
      <c r="F3986" s="102">
        <v>4225</v>
      </c>
      <c r="G3986" s="102">
        <v>3</v>
      </c>
      <c r="H3986" s="102">
        <v>3</v>
      </c>
      <c r="I3986" s="98">
        <v>88</v>
      </c>
      <c r="J3986" s="102" t="s">
        <v>35</v>
      </c>
      <c r="K3986" s="94">
        <f>((G3986*400)+(H3986*100))+I3986</f>
        <v>1588</v>
      </c>
      <c r="L3986" s="94">
        <v>225</v>
      </c>
      <c r="M3986" s="94">
        <f>K3986*L3986</f>
        <v>357300</v>
      </c>
      <c r="N3986" s="102">
        <v>1</v>
      </c>
      <c r="O3986" s="111" t="s">
        <v>5588</v>
      </c>
      <c r="P3986" s="96"/>
      <c r="Q3986" s="111" t="s">
        <v>5589</v>
      </c>
      <c r="R3986" s="111" t="s">
        <v>5591</v>
      </c>
      <c r="S3986" s="97"/>
      <c r="T3986" s="102" t="s">
        <v>55</v>
      </c>
      <c r="U3986" s="102" t="s">
        <v>45</v>
      </c>
      <c r="V3986" s="102" t="s">
        <v>52</v>
      </c>
      <c r="W3986" s="94">
        <v>31.2</v>
      </c>
      <c r="X3986" s="98">
        <v>14.44</v>
      </c>
      <c r="Y3986" s="94">
        <v>2650</v>
      </c>
      <c r="Z3986" s="94">
        <f>W3986*Y3986</f>
        <v>82680</v>
      </c>
      <c r="AA3986" s="89">
        <v>12</v>
      </c>
      <c r="AB3986" s="89">
        <v>14</v>
      </c>
      <c r="AC3986" s="94">
        <f>(Z3986*(100-AB3986))/100</f>
        <v>71104.800000000003</v>
      </c>
      <c r="AD3986" s="94">
        <f>IF(AND(AC3986="",M3998=""),0,IF((AC3986=""),M3998, IF( (M3998=""),AC3986,AC3986+M3998)))</f>
        <v>199104.8</v>
      </c>
      <c r="AE3986" s="94">
        <f>IF( (X3986=""),AD3986*1,( M3998+(SUM(AC3986:AC3986)) )*(X3986/100) )</f>
        <v>28750.733119999997</v>
      </c>
      <c r="AF3986" s="94">
        <v>10000000</v>
      </c>
      <c r="AG3986" s="94">
        <v>357300</v>
      </c>
      <c r="AH3986" s="94">
        <v>0.02</v>
      </c>
    </row>
    <row r="3987" spans="1:34" x14ac:dyDescent="0.55000000000000004">
      <c r="B3987" s="109"/>
      <c r="C3987" s="102"/>
      <c r="D3987" s="90"/>
      <c r="E3987" s="102"/>
      <c r="F3987" s="102"/>
      <c r="G3987" s="102"/>
      <c r="H3987" s="102"/>
      <c r="I3987" s="98"/>
      <c r="J3987" s="102"/>
      <c r="K3987" s="94"/>
      <c r="L3987" s="94"/>
      <c r="M3987" s="94"/>
      <c r="N3987" s="102">
        <v>2</v>
      </c>
      <c r="O3987" s="111" t="s">
        <v>5588</v>
      </c>
      <c r="P3987" s="96"/>
      <c r="Q3987" s="111" t="s">
        <v>5589</v>
      </c>
      <c r="R3987" s="111" t="s">
        <v>5591</v>
      </c>
      <c r="S3987" s="97"/>
      <c r="T3987" s="102" t="s">
        <v>51</v>
      </c>
      <c r="U3987" s="102" t="s">
        <v>45</v>
      </c>
      <c r="V3987" s="102" t="s">
        <v>52</v>
      </c>
      <c r="W3987" s="94">
        <v>184.92</v>
      </c>
      <c r="X3987" s="98">
        <v>85.56</v>
      </c>
      <c r="Y3987" s="94">
        <v>6750</v>
      </c>
      <c r="Z3987" s="94">
        <f>W3987*Y3987</f>
        <v>1248210</v>
      </c>
      <c r="AA3987" s="89">
        <v>12</v>
      </c>
      <c r="AB3987" s="89">
        <v>14</v>
      </c>
      <c r="AC3987" s="94">
        <f>(Z3987*(100-AB3987))/100</f>
        <v>1073460.6000000001</v>
      </c>
      <c r="AD3987" s="94">
        <f>IF(AND(AC3987="",M3998=""),0,IF((AC3987=""),M3998, IF( (M3998=""),AC3987,AC3987+M3998)))</f>
        <v>1201460.6000000001</v>
      </c>
      <c r="AE3987" s="94">
        <f>IF( (X3987=""),AD3987*1,( M3998+(SUM(AC3987:AC3987)) )*(X3987/100) )</f>
        <v>1027969.6893600001</v>
      </c>
      <c r="AF3987" s="94">
        <v>10000000</v>
      </c>
      <c r="AG3987" s="94">
        <f>IF((AF3987-AE3987) &gt; 1,0,IF((AF3987-AE3987)&lt;0,AE3987-AF3987,AF3987-AE3987))</f>
        <v>0</v>
      </c>
      <c r="AH3987" s="94">
        <v>0.02</v>
      </c>
    </row>
    <row r="3988" spans="1:34" s="73" customFormat="1" x14ac:dyDescent="0.55000000000000004">
      <c r="A3988" s="108"/>
      <c r="B3988" s="109"/>
      <c r="C3988" s="102"/>
      <c r="D3988" s="90"/>
      <c r="E3988" s="102"/>
      <c r="F3988" s="102"/>
      <c r="G3988" s="102"/>
      <c r="H3988" s="102"/>
      <c r="I3988" s="98"/>
      <c r="J3988" s="102"/>
      <c r="K3988" s="94"/>
      <c r="L3988" s="94" t="s">
        <v>63</v>
      </c>
      <c r="M3988" s="94">
        <f>SUM(M3983:M3987)</f>
        <v>399120</v>
      </c>
      <c r="N3988" s="102"/>
      <c r="O3988" s="111"/>
      <c r="P3988" s="96"/>
      <c r="Q3988" s="111"/>
      <c r="R3988" s="111"/>
      <c r="S3988" s="97"/>
      <c r="T3988" s="102"/>
      <c r="U3988" s="102"/>
      <c r="V3988" s="102"/>
      <c r="W3988" s="94"/>
      <c r="X3988" s="98"/>
      <c r="Y3988" s="94"/>
      <c r="Z3988" s="94"/>
      <c r="AA3988" s="89"/>
      <c r="AB3988" s="89"/>
      <c r="AC3988" s="94"/>
      <c r="AD3988" s="94">
        <f>SUM(AD3983:AD3987)</f>
        <v>2372956.84</v>
      </c>
      <c r="AE3988" s="94">
        <f>SUM(AE3983:AE3987)</f>
        <v>1552289.7477500001</v>
      </c>
      <c r="AF3988" s="94"/>
      <c r="AG3988" s="94">
        <f>SUM(AG3983:AG3987)</f>
        <v>399120</v>
      </c>
      <c r="AH3988" s="94"/>
    </row>
    <row r="3989" spans="1:34" s="73" customFormat="1" x14ac:dyDescent="0.55000000000000004">
      <c r="A3989" s="108" t="s">
        <v>5600</v>
      </c>
      <c r="B3989" s="109">
        <v>1700</v>
      </c>
      <c r="C3989" s="102">
        <v>6178</v>
      </c>
      <c r="D3989" s="90" t="s">
        <v>5601</v>
      </c>
      <c r="E3989" s="102" t="s">
        <v>37</v>
      </c>
      <c r="F3989" s="102">
        <v>5419</v>
      </c>
      <c r="G3989" s="102">
        <v>5</v>
      </c>
      <c r="H3989" s="102">
        <v>2</v>
      </c>
      <c r="I3989" s="98">
        <v>51</v>
      </c>
      <c r="J3989" s="102" t="s">
        <v>38</v>
      </c>
      <c r="K3989" s="94">
        <f>((G3989*400)+(H3989*100))+I3989</f>
        <v>2251</v>
      </c>
      <c r="L3989" s="94">
        <v>225</v>
      </c>
      <c r="M3989" s="94">
        <f>K3989*L3989</f>
        <v>506475</v>
      </c>
      <c r="N3989" s="102"/>
      <c r="O3989" s="111"/>
      <c r="P3989" s="96"/>
      <c r="Q3989" s="111"/>
      <c r="R3989" s="111"/>
      <c r="S3989" s="97"/>
      <c r="T3989" s="102"/>
      <c r="U3989" s="102"/>
      <c r="V3989" s="102"/>
      <c r="W3989" s="94"/>
      <c r="X3989" s="98"/>
      <c r="Y3989" s="94"/>
      <c r="Z3989" s="94"/>
      <c r="AA3989" s="89"/>
      <c r="AB3989" s="89"/>
      <c r="AC3989" s="94"/>
      <c r="AD3989" s="94">
        <f>IF(AND(AC3989="",M3989=""),0,IF((AC3989=""),M3989,IF((M3989=""),AC3989,AC3989+M3989)))</f>
        <v>506475</v>
      </c>
      <c r="AE3989" s="94">
        <f>IF( (X3989=""),AD3989*1,AD3989*(X3989/100) )</f>
        <v>506475</v>
      </c>
      <c r="AF3989" s="94">
        <v>0</v>
      </c>
      <c r="AG3989" s="94">
        <f>IF((AF3989-AE3989) &gt; 1,0,IF((AF3989-AE3989)&lt;0,AE3989-AF3989,AF3989-AE3989))</f>
        <v>506475</v>
      </c>
      <c r="AH3989" s="94">
        <v>0.01</v>
      </c>
    </row>
    <row r="3990" spans="1:34" s="73" customFormat="1" x14ac:dyDescent="0.55000000000000004">
      <c r="A3990" s="108"/>
      <c r="B3990" s="109"/>
      <c r="C3990" s="102"/>
      <c r="D3990" s="90"/>
      <c r="E3990" s="102"/>
      <c r="F3990" s="102"/>
      <c r="G3990" s="102"/>
      <c r="H3990" s="102"/>
      <c r="I3990" s="98"/>
      <c r="J3990" s="102"/>
      <c r="K3990" s="94"/>
      <c r="L3990" s="94" t="s">
        <v>63</v>
      </c>
      <c r="M3990" s="94">
        <f>SUM(M3989:M3989)</f>
        <v>506475</v>
      </c>
      <c r="N3990" s="102"/>
      <c r="O3990" s="111"/>
      <c r="P3990" s="96"/>
      <c r="Q3990" s="111"/>
      <c r="R3990" s="111"/>
      <c r="S3990" s="97"/>
      <c r="T3990" s="102"/>
      <c r="U3990" s="102"/>
      <c r="V3990" s="102"/>
      <c r="W3990" s="94"/>
      <c r="X3990" s="98"/>
      <c r="Y3990" s="94"/>
      <c r="Z3990" s="94"/>
      <c r="AA3990" s="89"/>
      <c r="AB3990" s="89"/>
      <c r="AC3990" s="94"/>
      <c r="AD3990" s="94">
        <f>SUM(AD3989:AD3989)</f>
        <v>506475</v>
      </c>
      <c r="AE3990" s="94">
        <f>SUM(AE3989:AE3989)</f>
        <v>506475</v>
      </c>
      <c r="AF3990" s="94"/>
      <c r="AG3990" s="94">
        <f>SUM(AG3989:AG3989)</f>
        <v>506475</v>
      </c>
      <c r="AH3990" s="94"/>
    </row>
    <row r="3991" spans="1:34" s="73" customFormat="1" x14ac:dyDescent="0.55000000000000004">
      <c r="A3991" s="108" t="s">
        <v>5602</v>
      </c>
      <c r="B3991" s="109">
        <v>1701</v>
      </c>
      <c r="C3991" s="102">
        <v>6222</v>
      </c>
      <c r="D3991" s="90" t="s">
        <v>5603</v>
      </c>
      <c r="E3991" s="102" t="s">
        <v>37</v>
      </c>
      <c r="F3991" s="102">
        <v>5450</v>
      </c>
      <c r="G3991" s="102">
        <v>2</v>
      </c>
      <c r="H3991" s="102">
        <v>2</v>
      </c>
      <c r="I3991" s="98">
        <v>31</v>
      </c>
      <c r="J3991" s="102" t="s">
        <v>38</v>
      </c>
      <c r="K3991" s="94">
        <f>((G3991*400)+(H3991*100))+I3991</f>
        <v>1031</v>
      </c>
      <c r="L3991" s="94">
        <v>400</v>
      </c>
      <c r="M3991" s="94">
        <f>K3991*L3991</f>
        <v>412400</v>
      </c>
      <c r="N3991" s="102"/>
      <c r="O3991" s="111"/>
      <c r="P3991" s="96"/>
      <c r="Q3991" s="111"/>
      <c r="R3991" s="111"/>
      <c r="S3991" s="97"/>
      <c r="T3991" s="102"/>
      <c r="U3991" s="102"/>
      <c r="V3991" s="102"/>
      <c r="W3991" s="94"/>
      <c r="X3991" s="98"/>
      <c r="Y3991" s="94"/>
      <c r="Z3991" s="94"/>
      <c r="AA3991" s="89"/>
      <c r="AB3991" s="89"/>
      <c r="AC3991" s="94"/>
      <c r="AD3991" s="94">
        <f>IF(AND(AC3991="",M3991=""),0,IF((AC3991=""),M3991,IF((M3991=""),AC3991,AC3991+M3991)))</f>
        <v>412400</v>
      </c>
      <c r="AE3991" s="94">
        <f>IF( (X3991=""),AD3991*1,AD3991*(X3991/100) )</f>
        <v>412400</v>
      </c>
      <c r="AF3991" s="94">
        <v>0</v>
      </c>
      <c r="AG3991" s="94">
        <f>IF((AF3991-AE3991) &gt; 1,0,IF((AF3991-AE3991)&lt;0,AE3991-AF3991,AF3991-AE3991))</f>
        <v>412400</v>
      </c>
      <c r="AH3991" s="94">
        <v>0.01</v>
      </c>
    </row>
    <row r="3992" spans="1:34" s="73" customFormat="1" x14ac:dyDescent="0.55000000000000004">
      <c r="A3992" s="108"/>
      <c r="B3992" s="109"/>
      <c r="C3992" s="102"/>
      <c r="D3992" s="90"/>
      <c r="E3992" s="102"/>
      <c r="F3992" s="102"/>
      <c r="G3992" s="102"/>
      <c r="H3992" s="102"/>
      <c r="I3992" s="98"/>
      <c r="J3992" s="102"/>
      <c r="K3992" s="94"/>
      <c r="L3992" s="94" t="s">
        <v>63</v>
      </c>
      <c r="M3992" s="94">
        <f>SUM(M3991:M3991)</f>
        <v>412400</v>
      </c>
      <c r="N3992" s="102"/>
      <c r="O3992" s="111"/>
      <c r="P3992" s="96"/>
      <c r="Q3992" s="111"/>
      <c r="R3992" s="111"/>
      <c r="S3992" s="97"/>
      <c r="T3992" s="102"/>
      <c r="U3992" s="102"/>
      <c r="V3992" s="102"/>
      <c r="W3992" s="94"/>
      <c r="X3992" s="98"/>
      <c r="Y3992" s="94"/>
      <c r="Z3992" s="94"/>
      <c r="AA3992" s="89"/>
      <c r="AB3992" s="89"/>
      <c r="AC3992" s="94"/>
      <c r="AD3992" s="94">
        <f>SUM(AD3991:AD3991)</f>
        <v>412400</v>
      </c>
      <c r="AE3992" s="94">
        <f>SUM(AE3991:AE3991)</f>
        <v>412400</v>
      </c>
      <c r="AF3992" s="94"/>
      <c r="AG3992" s="94">
        <f>SUM(AG3991:AG3991)</f>
        <v>412400</v>
      </c>
      <c r="AH3992" s="94"/>
    </row>
    <row r="3993" spans="1:34" s="73" customFormat="1" x14ac:dyDescent="0.55000000000000004">
      <c r="A3993" s="108" t="s">
        <v>5606</v>
      </c>
      <c r="B3993" s="109">
        <v>1702</v>
      </c>
      <c r="C3993" s="102">
        <v>5247</v>
      </c>
      <c r="D3993" s="90" t="s">
        <v>5607</v>
      </c>
      <c r="E3993" s="102" t="s">
        <v>34</v>
      </c>
      <c r="F3993" s="102">
        <v>15437</v>
      </c>
      <c r="G3993" s="102">
        <v>0</v>
      </c>
      <c r="H3993" s="102">
        <v>1</v>
      </c>
      <c r="I3993" s="98">
        <v>83</v>
      </c>
      <c r="J3993" s="102" t="s">
        <v>35</v>
      </c>
      <c r="K3993" s="94">
        <f>((G3993*400)+(H3993*100))+I3993</f>
        <v>183</v>
      </c>
      <c r="L3993" s="94">
        <v>2425</v>
      </c>
      <c r="M3993" s="94">
        <f>K3993*L3993</f>
        <v>443775</v>
      </c>
      <c r="N3993" s="102">
        <v>1</v>
      </c>
      <c r="O3993" s="111" t="s">
        <v>5604</v>
      </c>
      <c r="P3993" s="96">
        <v>3570800002415</v>
      </c>
      <c r="Q3993" s="111" t="s">
        <v>5605</v>
      </c>
      <c r="R3993" s="111" t="s">
        <v>5608</v>
      </c>
      <c r="S3993" s="97"/>
      <c r="T3993" s="102" t="s">
        <v>439</v>
      </c>
      <c r="U3993" s="102" t="s">
        <v>45</v>
      </c>
      <c r="V3993" s="102" t="s">
        <v>52</v>
      </c>
      <c r="W3993" s="94">
        <v>3.36</v>
      </c>
      <c r="X3993" s="98">
        <v>1.69</v>
      </c>
      <c r="Y3993" s="94">
        <v>6050</v>
      </c>
      <c r="Z3993" s="94">
        <f>W3993*Y3993</f>
        <v>20328</v>
      </c>
      <c r="AA3993" s="89">
        <v>1</v>
      </c>
      <c r="AB3993" s="89">
        <v>1</v>
      </c>
      <c r="AC3993" s="94">
        <f>(Z3993*(100-AB3993))/100</f>
        <v>20124.72</v>
      </c>
      <c r="AD3993" s="94">
        <f>IF(AND(AC3993="",M3993=""),0,IF((AC3993=""),M3993, IF( (M3993=""),AC3993,AC3993+M3993)))</f>
        <v>463899.72</v>
      </c>
      <c r="AE3993" s="94">
        <f>IF( (X3993=""),AD3993*1,( M3993+(SUM(AC3993:AC3993)) )*(X3993/100) )</f>
        <v>7839.9052679999986</v>
      </c>
      <c r="AF3993" s="94">
        <v>50000000</v>
      </c>
      <c r="AG3993" s="94">
        <f>IF((AF3993-AE3993) &gt; 1,0,IF((AF3993-AE3993)&lt;0,AE3993-AF3993,AF3993-AE3993))</f>
        <v>0</v>
      </c>
      <c r="AH3993" s="94">
        <v>0.02</v>
      </c>
    </row>
    <row r="3994" spans="1:34" s="73" customFormat="1" x14ac:dyDescent="0.55000000000000004">
      <c r="A3994" s="108"/>
      <c r="B3994" s="109"/>
      <c r="C3994" s="102"/>
      <c r="D3994" s="90"/>
      <c r="E3994" s="102"/>
      <c r="F3994" s="102"/>
      <c r="G3994" s="102"/>
      <c r="H3994" s="102"/>
      <c r="I3994" s="98"/>
      <c r="J3994" s="102"/>
      <c r="K3994" s="94"/>
      <c r="L3994" s="94"/>
      <c r="M3994" s="94"/>
      <c r="N3994" s="102">
        <v>2</v>
      </c>
      <c r="O3994" s="111" t="s">
        <v>5604</v>
      </c>
      <c r="P3994" s="96">
        <v>3570800002415</v>
      </c>
      <c r="Q3994" s="111" t="s">
        <v>5605</v>
      </c>
      <c r="R3994" s="111" t="s">
        <v>5608</v>
      </c>
      <c r="S3994" s="97" t="s">
        <v>5609</v>
      </c>
      <c r="T3994" s="102" t="s">
        <v>51</v>
      </c>
      <c r="U3994" s="102" t="s">
        <v>45</v>
      </c>
      <c r="V3994" s="102" t="s">
        <v>52</v>
      </c>
      <c r="W3994" s="94">
        <v>123.84</v>
      </c>
      <c r="X3994" s="98">
        <v>62.39</v>
      </c>
      <c r="Y3994" s="94">
        <v>6750</v>
      </c>
      <c r="Z3994" s="94">
        <f>W3994*Y3994</f>
        <v>835920</v>
      </c>
      <c r="AA3994" s="89">
        <v>6</v>
      </c>
      <c r="AB3994" s="89">
        <v>6</v>
      </c>
      <c r="AC3994" s="94">
        <f>(Z3994*(100-AB3994))/100</f>
        <v>785764.8</v>
      </c>
      <c r="AD3994" s="94">
        <f>IF(AND(AC3994="",M3993=""),0,IF((AC3994=""),M3993, IF( (M3993=""),AC3994,AC3994+M3993)))</f>
        <v>1229539.8</v>
      </c>
      <c r="AE3994" s="94">
        <f>IF( (X3994=""),AD3994*1,( M3993+(SUM(AC3994:AC3994)) )*(X3994/100) )</f>
        <v>767109.8812200001</v>
      </c>
      <c r="AF3994" s="94">
        <v>50000000</v>
      </c>
      <c r="AG3994" s="94">
        <f>IF((AF3994-AE3994) &gt; 1,0,IF((AF3994-AE3994)&lt;0,AE3994-AF3994,AF3994-AE3994))</f>
        <v>0</v>
      </c>
      <c r="AH3994" s="94">
        <v>0.02</v>
      </c>
    </row>
    <row r="3995" spans="1:34" s="73" customFormat="1" x14ac:dyDescent="0.55000000000000004">
      <c r="A3995" s="108"/>
      <c r="B3995" s="109"/>
      <c r="C3995" s="102"/>
      <c r="D3995" s="90"/>
      <c r="E3995" s="102"/>
      <c r="F3995" s="102"/>
      <c r="G3995" s="102"/>
      <c r="H3995" s="102"/>
      <c r="I3995" s="98"/>
      <c r="J3995" s="102"/>
      <c r="K3995" s="94"/>
      <c r="L3995" s="94"/>
      <c r="M3995" s="94"/>
      <c r="N3995" s="102">
        <v>3</v>
      </c>
      <c r="O3995" s="111" t="s">
        <v>5604</v>
      </c>
      <c r="P3995" s="96">
        <v>3570800002415</v>
      </c>
      <c r="Q3995" s="111" t="s">
        <v>5605</v>
      </c>
      <c r="R3995" s="111" t="s">
        <v>5608</v>
      </c>
      <c r="S3995" s="97" t="s">
        <v>5610</v>
      </c>
      <c r="T3995" s="102" t="s">
        <v>51</v>
      </c>
      <c r="U3995" s="102" t="s">
        <v>45</v>
      </c>
      <c r="V3995" s="102" t="s">
        <v>52</v>
      </c>
      <c r="W3995" s="94">
        <v>71.28</v>
      </c>
      <c r="X3995" s="98">
        <v>35.909999999999997</v>
      </c>
      <c r="Y3995" s="94">
        <v>6750</v>
      </c>
      <c r="Z3995" s="94">
        <f>W3995*Y3995</f>
        <v>481140</v>
      </c>
      <c r="AA3995" s="89">
        <v>6</v>
      </c>
      <c r="AB3995" s="89">
        <v>6</v>
      </c>
      <c r="AC3995" s="94">
        <f>(Z3995*(100-AB3995))/100</f>
        <v>452271.6</v>
      </c>
      <c r="AD3995" s="94">
        <f>IF(AND(AC3995="",M3993=""),0,IF((AC3995=""),M3993, IF( (M3993=""),AC3995,AC3995+M3993)))</f>
        <v>896046.6</v>
      </c>
      <c r="AE3995" s="94">
        <f>IF( (X3995=""),AD3995*1,( M3993+(SUM(AC3995:AC3995)) )*(X3995/100) )</f>
        <v>321770.33405999996</v>
      </c>
      <c r="AF3995" s="94">
        <v>50000000</v>
      </c>
      <c r="AG3995" s="94">
        <f>IF((AF3995-AE3995) &gt; 1,0,IF((AF3995-AE3995)&lt;0,AE3995-AF3995,AF3995-AE3995))</f>
        <v>0</v>
      </c>
      <c r="AH3995" s="94">
        <v>0.02</v>
      </c>
    </row>
    <row r="3996" spans="1:34" s="73" customFormat="1" x14ac:dyDescent="0.55000000000000004">
      <c r="A3996" s="108"/>
      <c r="B3996" s="109"/>
      <c r="C3996" s="102"/>
      <c r="D3996" s="90"/>
      <c r="E3996" s="102"/>
      <c r="F3996" s="102"/>
      <c r="G3996" s="102"/>
      <c r="H3996" s="102"/>
      <c r="I3996" s="98"/>
      <c r="J3996" s="102"/>
      <c r="K3996" s="94"/>
      <c r="L3996" s="94" t="s">
        <v>63</v>
      </c>
      <c r="M3996" s="94">
        <f>SUM(M3993:M3995)</f>
        <v>443775</v>
      </c>
      <c r="N3996" s="102"/>
      <c r="O3996" s="111"/>
      <c r="P3996" s="96"/>
      <c r="Q3996" s="111"/>
      <c r="R3996" s="111"/>
      <c r="S3996" s="97"/>
      <c r="T3996" s="102"/>
      <c r="U3996" s="102"/>
      <c r="V3996" s="102"/>
      <c r="W3996" s="94"/>
      <c r="X3996" s="98"/>
      <c r="Y3996" s="94"/>
      <c r="Z3996" s="94"/>
      <c r="AA3996" s="89"/>
      <c r="AB3996" s="89"/>
      <c r="AC3996" s="94"/>
      <c r="AD3996" s="94">
        <f>SUM(AD3993:AD3995)</f>
        <v>2589486.12</v>
      </c>
      <c r="AE3996" s="94">
        <f>SUM(AE3993:AE3995)</f>
        <v>1096720.1205480001</v>
      </c>
      <c r="AF3996" s="94"/>
      <c r="AG3996" s="94">
        <f>SUM(AG3993:AG3995)</f>
        <v>0</v>
      </c>
      <c r="AH3996" s="94"/>
    </row>
    <row r="3997" spans="1:34" s="73" customFormat="1" x14ac:dyDescent="0.55000000000000004">
      <c r="A3997" s="196" t="s">
        <v>749</v>
      </c>
      <c r="B3997" s="109">
        <v>1703</v>
      </c>
      <c r="C3997" s="102">
        <v>8997</v>
      </c>
      <c r="D3997" s="90" t="s">
        <v>5611</v>
      </c>
      <c r="E3997" s="102" t="s">
        <v>34</v>
      </c>
      <c r="F3997" s="102">
        <v>17029</v>
      </c>
      <c r="G3997" s="102">
        <v>11</v>
      </c>
      <c r="H3997" s="102">
        <v>1</v>
      </c>
      <c r="I3997" s="98">
        <v>33</v>
      </c>
      <c r="J3997" s="102" t="s">
        <v>38</v>
      </c>
      <c r="K3997" s="94">
        <f>((G3997*400)+(H3997*100))+I3997</f>
        <v>4533</v>
      </c>
      <c r="L3997" s="94">
        <v>250</v>
      </c>
      <c r="M3997" s="94">
        <f>K3997*L3997</f>
        <v>1133250</v>
      </c>
      <c r="N3997" s="102"/>
      <c r="O3997" s="111" t="s">
        <v>5592</v>
      </c>
      <c r="P3997" s="96">
        <v>3570800351851</v>
      </c>
      <c r="Q3997" s="111" t="s">
        <v>5593</v>
      </c>
      <c r="R3997" s="111" t="s">
        <v>5595</v>
      </c>
      <c r="S3997" s="97" t="s">
        <v>5611</v>
      </c>
      <c r="T3997" s="102"/>
      <c r="U3997" s="102"/>
      <c r="V3997" s="102"/>
      <c r="W3997" s="94"/>
      <c r="X3997" s="98"/>
      <c r="Y3997" s="94"/>
      <c r="Z3997" s="94"/>
      <c r="AA3997" s="89"/>
      <c r="AB3997" s="89"/>
      <c r="AC3997" s="94"/>
      <c r="AD3997" s="94">
        <f>IF(AND(AC3997="",M3997=""),0,IF((AC3997=""),M3997,IF((M3997=""),AC3997,AC3997+M3997)))</f>
        <v>1133250</v>
      </c>
      <c r="AE3997" s="94">
        <f>IF( (X3997=""),AD3997*1,AD3997*(X3997/100) )</f>
        <v>1133250</v>
      </c>
      <c r="AF3997" s="94">
        <v>50000000</v>
      </c>
      <c r="AG3997" s="94">
        <f>IF((AF3997-AE3997) &gt; 1,0,IF((AF3997-AE3997)&lt;0,AE3997-AF3997,AF3997-AE3997))</f>
        <v>0</v>
      </c>
      <c r="AH3997" s="94">
        <v>0.01</v>
      </c>
    </row>
    <row r="3998" spans="1:34" s="99" customFormat="1" x14ac:dyDescent="0.55000000000000004">
      <c r="A3998" s="107" t="s">
        <v>749</v>
      </c>
      <c r="B3998" s="102">
        <v>1704</v>
      </c>
      <c r="C3998" s="102">
        <v>8484</v>
      </c>
      <c r="D3998" s="90" t="s">
        <v>5594</v>
      </c>
      <c r="E3998" s="102" t="s">
        <v>34</v>
      </c>
      <c r="F3998" s="102">
        <v>2510</v>
      </c>
      <c r="G3998" s="102">
        <v>0</v>
      </c>
      <c r="H3998" s="102">
        <v>1</v>
      </c>
      <c r="I3998" s="98">
        <v>60</v>
      </c>
      <c r="J3998" s="102" t="s">
        <v>35</v>
      </c>
      <c r="K3998" s="94">
        <f>((G3998*400)+(H3998*100))+I3998</f>
        <v>160</v>
      </c>
      <c r="L3998" s="94">
        <v>800</v>
      </c>
      <c r="M3998" s="94">
        <f>K3998*L3998</f>
        <v>128000</v>
      </c>
      <c r="N3998" s="102">
        <v>1</v>
      </c>
      <c r="O3998" s="111" t="s">
        <v>5592</v>
      </c>
      <c r="P3998" s="96">
        <v>3570800351851</v>
      </c>
      <c r="Q3998" s="111" t="s">
        <v>5593</v>
      </c>
      <c r="R3998" s="111" t="s">
        <v>5595</v>
      </c>
      <c r="S3998" s="97" t="s">
        <v>5596</v>
      </c>
      <c r="T3998" s="102" t="s">
        <v>51</v>
      </c>
      <c r="U3998" s="102" t="s">
        <v>227</v>
      </c>
      <c r="V3998" s="102" t="s">
        <v>52</v>
      </c>
      <c r="W3998" s="94">
        <v>67.83</v>
      </c>
      <c r="X3998" s="98">
        <v>71.98</v>
      </c>
      <c r="Y3998" s="94">
        <v>6750</v>
      </c>
      <c r="Z3998" s="94">
        <f>W3998*Y3998</f>
        <v>457852.5</v>
      </c>
      <c r="AA3998" s="89">
        <v>11</v>
      </c>
      <c r="AB3998" s="89">
        <v>34</v>
      </c>
      <c r="AC3998" s="94">
        <f>(Z3998*(100-AB3998))/100</f>
        <v>302182.65000000002</v>
      </c>
      <c r="AD3998" s="94">
        <f>IF(AND(AC3998="",M3998=""),0,IF((AC3998=""),M3998, IF( (M3998=""),AC3998,SUM(AC3998:AC4003)+M3998)))</f>
        <v>586833.65</v>
      </c>
      <c r="AE3998" s="94">
        <f>IF( (X3998=""),AD3998*1,AD3998*(X3998/100) )</f>
        <v>422402.86126999999</v>
      </c>
      <c r="AF3998" s="94">
        <v>50000000</v>
      </c>
      <c r="AG3998" s="94">
        <f>IF((AF3998-AE3998) &gt; 1,0,IF((AF3998-AE3998)&lt;0,AE3998-AF3998,AF3998-AE3998))</f>
        <v>0</v>
      </c>
      <c r="AH3998" s="94">
        <v>0.02</v>
      </c>
    </row>
    <row r="3999" spans="1:34" s="99" customFormat="1" x14ac:dyDescent="0.55000000000000004">
      <c r="A3999" s="107"/>
      <c r="B3999" s="102"/>
      <c r="C3999" s="102"/>
      <c r="D3999" s="90"/>
      <c r="E3999" s="102"/>
      <c r="F3999" s="102"/>
      <c r="G3999" s="102"/>
      <c r="H3999" s="102"/>
      <c r="I3999" s="98"/>
      <c r="J3999" s="102"/>
      <c r="K3999" s="94"/>
      <c r="L3999" s="94"/>
      <c r="M3999" s="94"/>
      <c r="N3999" s="102">
        <v>2</v>
      </c>
      <c r="O3999" s="111" t="s">
        <v>5592</v>
      </c>
      <c r="P3999" s="96">
        <v>3570800351851</v>
      </c>
      <c r="Q3999" s="111" t="s">
        <v>5593</v>
      </c>
      <c r="R3999" s="111" t="s">
        <v>5595</v>
      </c>
      <c r="S3999" s="97" t="s">
        <v>5597</v>
      </c>
      <c r="T3999" s="102" t="s">
        <v>439</v>
      </c>
      <c r="U3999" s="102" t="s">
        <v>45</v>
      </c>
      <c r="V3999" s="102" t="s">
        <v>52</v>
      </c>
      <c r="W3999" s="94">
        <v>16.5</v>
      </c>
      <c r="X3999" s="98">
        <v>17.510000000000002</v>
      </c>
      <c r="Y3999" s="94">
        <v>6050</v>
      </c>
      <c r="Z3999" s="94">
        <f>W3999*Y3999</f>
        <v>99825</v>
      </c>
      <c r="AA3999" s="89">
        <v>6</v>
      </c>
      <c r="AB3999" s="89">
        <v>6</v>
      </c>
      <c r="AC3999" s="94">
        <f>(Z3999*(100-AB3999))/100</f>
        <v>93835.5</v>
      </c>
      <c r="AD3999" s="94">
        <f>IF(AND(AC3999="",M3998=""),0,IF((AC3999=""),M3998, IF( (M3998=""),AC3999,SUM(AC3998:AC4003)+M3998)))</f>
        <v>586833.65</v>
      </c>
      <c r="AE3999" s="94">
        <f>IF( (X3999=""),AD3999*1,AD3999*(X3999/100) )</f>
        <v>102754.572115</v>
      </c>
      <c r="AF3999" s="94">
        <v>50000000</v>
      </c>
      <c r="AG3999" s="94">
        <f>IF((AF3999-AE3999) &gt; 1,0,IF((AF3999-AE3999)&lt;0,AE3999-AF3999,AF3999-AE3999))</f>
        <v>0</v>
      </c>
      <c r="AH3999" s="94">
        <v>0.02</v>
      </c>
    </row>
    <row r="4000" spans="1:34" s="99" customFormat="1" x14ac:dyDescent="0.55000000000000004">
      <c r="A4000" s="107"/>
      <c r="B4000" s="102"/>
      <c r="C4000" s="102"/>
      <c r="D4000" s="90"/>
      <c r="E4000" s="102"/>
      <c r="F4000" s="102"/>
      <c r="G4000" s="102"/>
      <c r="H4000" s="102"/>
      <c r="I4000" s="98"/>
      <c r="J4000" s="102"/>
      <c r="K4000" s="94"/>
      <c r="L4000" s="94"/>
      <c r="M4000" s="94"/>
      <c r="N4000" s="102">
        <v>3</v>
      </c>
      <c r="O4000" s="111" t="s">
        <v>5592</v>
      </c>
      <c r="P4000" s="96">
        <v>3570800351851</v>
      </c>
      <c r="Q4000" s="111" t="s">
        <v>5593</v>
      </c>
      <c r="R4000" s="111" t="s">
        <v>5595</v>
      </c>
      <c r="S4000" s="97" t="s">
        <v>5598</v>
      </c>
      <c r="T4000" s="102" t="s">
        <v>51</v>
      </c>
      <c r="U4000" s="102" t="s">
        <v>45</v>
      </c>
      <c r="V4000" s="102" t="s">
        <v>52</v>
      </c>
      <c r="W4000" s="94">
        <v>9.9</v>
      </c>
      <c r="X4000" s="98">
        <v>10.51</v>
      </c>
      <c r="Y4000" s="94">
        <v>6750</v>
      </c>
      <c r="Z4000" s="94">
        <f>W4000*Y4000</f>
        <v>66825</v>
      </c>
      <c r="AA4000" s="89">
        <v>6</v>
      </c>
      <c r="AB4000" s="89">
        <v>6</v>
      </c>
      <c r="AC4000" s="94">
        <f>(Z4000*(100-AB4000))/100</f>
        <v>62815.5</v>
      </c>
      <c r="AD4000" s="94">
        <f>IF(AND(AC4000="",M3998=""),0,IF((AC4000=""),M3998, IF( (M3998=""),AC4000,SUM(AC3998:AC4003)+M3998)))</f>
        <v>586833.65</v>
      </c>
      <c r="AE4000" s="94">
        <f>IF( (X4000=""),AD4000*1,AD4000*(X4000/100) )</f>
        <v>61676.216615000005</v>
      </c>
      <c r="AF4000" s="94">
        <v>50000000</v>
      </c>
      <c r="AG4000" s="94">
        <f>IF((AF4000-AE4000) &gt; 1,0,IF((AF4000-AE4000)&lt;0,AE4000-AF4000,AF4000-AE4000))</f>
        <v>0</v>
      </c>
      <c r="AH4000" s="94">
        <v>0.02</v>
      </c>
    </row>
    <row r="4001" spans="1:34" s="73" customFormat="1" x14ac:dyDescent="0.55000000000000004">
      <c r="A4001" s="108"/>
      <c r="B4001" s="109"/>
      <c r="C4001" s="102"/>
      <c r="D4001" s="90"/>
      <c r="E4001" s="102"/>
      <c r="F4001" s="102"/>
      <c r="G4001" s="102"/>
      <c r="H4001" s="102"/>
      <c r="I4001" s="98"/>
      <c r="J4001" s="102"/>
      <c r="K4001" s="94"/>
      <c r="L4001" s="94" t="s">
        <v>63</v>
      </c>
      <c r="M4001" s="94">
        <f>SUM(M3997:M3998)</f>
        <v>1261250</v>
      </c>
      <c r="N4001" s="102"/>
      <c r="O4001" s="111"/>
      <c r="P4001" s="96"/>
      <c r="Q4001" s="111"/>
      <c r="R4001" s="111"/>
      <c r="S4001" s="97"/>
      <c r="T4001" s="102"/>
      <c r="U4001" s="102"/>
      <c r="V4001" s="102"/>
      <c r="W4001" s="94"/>
      <c r="X4001" s="98"/>
      <c r="Y4001" s="94"/>
      <c r="Z4001" s="94"/>
      <c r="AA4001" s="89"/>
      <c r="AB4001" s="89"/>
      <c r="AC4001" s="94"/>
      <c r="AD4001" s="94">
        <f>SUM(AD3998:AD4000)</f>
        <v>1760500.9500000002</v>
      </c>
      <c r="AE4001" s="94">
        <f>SUM(AE3998:AE4000)</f>
        <v>586833.65</v>
      </c>
      <c r="AF4001" s="94"/>
      <c r="AG4001" s="94">
        <f>SUM(AG3997:AG3997)</f>
        <v>0</v>
      </c>
      <c r="AH4001" s="94"/>
    </row>
    <row r="4002" spans="1:34" s="73" customFormat="1" x14ac:dyDescent="0.55000000000000004">
      <c r="A4002" s="108" t="s">
        <v>5614</v>
      </c>
      <c r="B4002" s="109">
        <v>1705</v>
      </c>
      <c r="C4002" s="102">
        <v>7771</v>
      </c>
      <c r="D4002" s="90" t="s">
        <v>5615</v>
      </c>
      <c r="E4002" s="102" t="s">
        <v>34</v>
      </c>
      <c r="F4002" s="102">
        <v>17139</v>
      </c>
      <c r="G4002" s="102">
        <v>1</v>
      </c>
      <c r="H4002" s="102">
        <v>0</v>
      </c>
      <c r="I4002" s="98">
        <v>45.6</v>
      </c>
      <c r="J4002" s="102" t="s">
        <v>38</v>
      </c>
      <c r="K4002" s="94">
        <f>((G4002*400)+(H4002*100))+I4002</f>
        <v>445.6</v>
      </c>
      <c r="L4002" s="94">
        <v>375</v>
      </c>
      <c r="M4002" s="94">
        <f>K4002*L4002</f>
        <v>167100</v>
      </c>
      <c r="N4002" s="102"/>
      <c r="O4002" s="111" t="s">
        <v>5616</v>
      </c>
      <c r="P4002" s="96"/>
      <c r="Q4002" s="111" t="s">
        <v>5617</v>
      </c>
      <c r="R4002" s="111" t="s">
        <v>3289</v>
      </c>
      <c r="S4002" s="97" t="s">
        <v>5615</v>
      </c>
      <c r="T4002" s="102"/>
      <c r="U4002" s="102"/>
      <c r="V4002" s="102"/>
      <c r="W4002" s="94"/>
      <c r="X4002" s="98"/>
      <c r="Y4002" s="94"/>
      <c r="Z4002" s="94"/>
      <c r="AA4002" s="89"/>
      <c r="AB4002" s="89"/>
      <c r="AC4002" s="94"/>
      <c r="AD4002" s="94">
        <f>IF(AND(AC4002="",M4002=""),0,IF((AC4002=""),M4002,IF((M4002=""),AC4002,AC4002+M4002)))</f>
        <v>167100</v>
      </c>
      <c r="AE4002" s="94">
        <f>IF( (X4002=""),AD4002*1,AD4002*(X4002/100) )</f>
        <v>167100</v>
      </c>
      <c r="AF4002" s="94">
        <v>50000000</v>
      </c>
      <c r="AG4002" s="94">
        <f>IF((AF4002-AE4002) &gt; 1,0,IF((AF4002-AE4002)&lt;0,AE4002-AF4002,AF4002-AE4002))</f>
        <v>0</v>
      </c>
      <c r="AH4002" s="94">
        <v>0.01</v>
      </c>
    </row>
    <row r="4003" spans="1:34" s="73" customFormat="1" x14ac:dyDescent="0.55000000000000004">
      <c r="A4003" s="108"/>
      <c r="B4003" s="109"/>
      <c r="C4003" s="102"/>
      <c r="D4003" s="90"/>
      <c r="E4003" s="102"/>
      <c r="F4003" s="102"/>
      <c r="G4003" s="102"/>
      <c r="H4003" s="102"/>
      <c r="I4003" s="98"/>
      <c r="J4003" s="102"/>
      <c r="K4003" s="94"/>
      <c r="L4003" s="94"/>
      <c r="M4003" s="94"/>
      <c r="N4003" s="102"/>
      <c r="O4003" s="111" t="s">
        <v>5612</v>
      </c>
      <c r="P4003" s="96">
        <v>3570800203879</v>
      </c>
      <c r="Q4003" s="111" t="s">
        <v>5613</v>
      </c>
      <c r="R4003" s="111" t="s">
        <v>5618</v>
      </c>
      <c r="S4003" s="97"/>
      <c r="T4003" s="102"/>
      <c r="U4003" s="102"/>
      <c r="V4003" s="102"/>
      <c r="W4003" s="94"/>
      <c r="X4003" s="98"/>
      <c r="Y4003" s="94"/>
      <c r="Z4003" s="94"/>
      <c r="AA4003" s="89"/>
      <c r="AB4003" s="89"/>
      <c r="AC4003" s="94"/>
      <c r="AD4003" s="94">
        <f>IF(AND(AC4003="",M4003=""),0,IF((AC4003=""),M4003, IF( (M4003=""),AC4003,AC4003+M4003)))</f>
        <v>0</v>
      </c>
      <c r="AE4003" s="94">
        <f>IF( (X4003=""),AD4003*1,( M4003+(SUM(AC4003:AC4003)) )*(X4003/100) )</f>
        <v>0</v>
      </c>
      <c r="AF4003" s="94"/>
      <c r="AG4003" s="94"/>
      <c r="AH4003" s="94"/>
    </row>
    <row r="4004" spans="1:34" s="73" customFormat="1" x14ac:dyDescent="0.55000000000000004">
      <c r="A4004" s="108"/>
      <c r="B4004" s="109"/>
      <c r="C4004" s="102"/>
      <c r="D4004" s="90"/>
      <c r="E4004" s="102"/>
      <c r="F4004" s="102"/>
      <c r="G4004" s="102"/>
      <c r="H4004" s="102"/>
      <c r="I4004" s="98"/>
      <c r="J4004" s="102"/>
      <c r="K4004" s="94"/>
      <c r="L4004" s="94" t="s">
        <v>63</v>
      </c>
      <c r="M4004" s="94">
        <f>SUM(M4002:M4003)</f>
        <v>167100</v>
      </c>
      <c r="N4004" s="102"/>
      <c r="O4004" s="111"/>
      <c r="P4004" s="96"/>
      <c r="Q4004" s="111"/>
      <c r="R4004" s="111"/>
      <c r="S4004" s="97"/>
      <c r="T4004" s="102"/>
      <c r="U4004" s="102"/>
      <c r="V4004" s="102"/>
      <c r="W4004" s="94"/>
      <c r="X4004" s="98"/>
      <c r="Y4004" s="94"/>
      <c r="Z4004" s="94"/>
      <c r="AA4004" s="89"/>
      <c r="AB4004" s="89"/>
      <c r="AC4004" s="94"/>
      <c r="AD4004" s="94">
        <f>SUM(AD4002:AD4003)</f>
        <v>167100</v>
      </c>
      <c r="AE4004" s="94">
        <f>SUM(AE4002:AE4003)</f>
        <v>167100</v>
      </c>
      <c r="AF4004" s="94"/>
      <c r="AG4004" s="94">
        <f>SUM(AG4002:AG4003)</f>
        <v>0</v>
      </c>
      <c r="AH4004" s="94"/>
    </row>
    <row r="4005" spans="1:34" s="73" customFormat="1" x14ac:dyDescent="0.55000000000000004">
      <c r="A4005" s="108" t="s">
        <v>5606</v>
      </c>
      <c r="B4005" s="109">
        <v>1706</v>
      </c>
      <c r="C4005" s="102">
        <v>4912</v>
      </c>
      <c r="D4005" s="90" t="s">
        <v>5619</v>
      </c>
      <c r="E4005" s="102" t="s">
        <v>34</v>
      </c>
      <c r="F4005" s="102">
        <v>17579</v>
      </c>
      <c r="G4005" s="102">
        <v>7</v>
      </c>
      <c r="H4005" s="102">
        <v>3</v>
      </c>
      <c r="I4005" s="98">
        <v>90</v>
      </c>
      <c r="J4005" s="102" t="s">
        <v>38</v>
      </c>
      <c r="K4005" s="94">
        <f>((G4005*400)+(H4005*100))+I4005</f>
        <v>3190</v>
      </c>
      <c r="L4005" s="94">
        <v>225</v>
      </c>
      <c r="M4005" s="94">
        <f>K4005*L4005</f>
        <v>717750</v>
      </c>
      <c r="N4005" s="102"/>
      <c r="O4005" s="111" t="s">
        <v>5604</v>
      </c>
      <c r="P4005" s="96">
        <v>3570800002415</v>
      </c>
      <c r="Q4005" s="111" t="s">
        <v>5605</v>
      </c>
      <c r="R4005" s="111" t="s">
        <v>5608</v>
      </c>
      <c r="S4005" s="97" t="s">
        <v>5619</v>
      </c>
      <c r="T4005" s="102"/>
      <c r="U4005" s="102"/>
      <c r="V4005" s="102"/>
      <c r="W4005" s="94"/>
      <c r="X4005" s="98"/>
      <c r="Y4005" s="94"/>
      <c r="Z4005" s="94"/>
      <c r="AA4005" s="89"/>
      <c r="AB4005" s="89"/>
      <c r="AC4005" s="94"/>
      <c r="AD4005" s="94">
        <f>IF(AND(AC4005="",M4005=""),0,IF((AC4005=""),M4005,IF((M4005=""),AC4005,AC4005+M4005)))</f>
        <v>717750</v>
      </c>
      <c r="AE4005" s="94">
        <f>IF( (X4005=""),AD4005*1,AD4005*(X4005/100) )</f>
        <v>717750</v>
      </c>
      <c r="AF4005" s="94">
        <v>50000000</v>
      </c>
      <c r="AG4005" s="94">
        <f>IF((AF4005-AE4005) &gt; 1,0,IF((AF4005-AE4005)&lt;0,AE4005-AF4005,AF4005-AE4005))</f>
        <v>0</v>
      </c>
      <c r="AH4005" s="94">
        <v>0.01</v>
      </c>
    </row>
    <row r="4006" spans="1:34" s="73" customFormat="1" x14ac:dyDescent="0.55000000000000004">
      <c r="A4006" s="108"/>
      <c r="B4006" s="109"/>
      <c r="C4006" s="102"/>
      <c r="D4006" s="90"/>
      <c r="E4006" s="102"/>
      <c r="F4006" s="102"/>
      <c r="G4006" s="102"/>
      <c r="H4006" s="102"/>
      <c r="I4006" s="98"/>
      <c r="J4006" s="102"/>
      <c r="K4006" s="94"/>
      <c r="L4006" s="94" t="s">
        <v>63</v>
      </c>
      <c r="M4006" s="94">
        <f>SUM(M4005:M4005)</f>
        <v>717750</v>
      </c>
      <c r="N4006" s="102"/>
      <c r="O4006" s="111"/>
      <c r="P4006" s="96"/>
      <c r="Q4006" s="111"/>
      <c r="R4006" s="111"/>
      <c r="S4006" s="97"/>
      <c r="T4006" s="102"/>
      <c r="U4006" s="102"/>
      <c r="V4006" s="102"/>
      <c r="W4006" s="94"/>
      <c r="X4006" s="98"/>
      <c r="Y4006" s="94"/>
      <c r="Z4006" s="94"/>
      <c r="AA4006" s="89"/>
      <c r="AB4006" s="89"/>
      <c r="AC4006" s="94"/>
      <c r="AD4006" s="94">
        <f>SUM(AD4005:AD4005)</f>
        <v>717750</v>
      </c>
      <c r="AE4006" s="94">
        <f>SUM(AE4005:AE4005)</f>
        <v>717750</v>
      </c>
      <c r="AF4006" s="94"/>
      <c r="AG4006" s="94">
        <f>SUM(AG4005:AG4005)</f>
        <v>0</v>
      </c>
      <c r="AH4006" s="94"/>
    </row>
    <row r="4007" spans="1:34" s="73" customFormat="1" x14ac:dyDescent="0.55000000000000004">
      <c r="A4007" s="108" t="s">
        <v>5614</v>
      </c>
      <c r="B4007" s="109">
        <v>1707</v>
      </c>
      <c r="C4007" s="102">
        <v>7732</v>
      </c>
      <c r="D4007" s="90" t="s">
        <v>5620</v>
      </c>
      <c r="E4007" s="102" t="s">
        <v>34</v>
      </c>
      <c r="F4007" s="102">
        <v>21956</v>
      </c>
      <c r="G4007" s="102">
        <v>0</v>
      </c>
      <c r="H4007" s="102">
        <v>1</v>
      </c>
      <c r="I4007" s="98">
        <v>27</v>
      </c>
      <c r="J4007" s="102" t="s">
        <v>35</v>
      </c>
      <c r="K4007" s="94">
        <f>((G4007*400)+(H4007*100))+I4007</f>
        <v>127</v>
      </c>
      <c r="L4007" s="94">
        <v>375</v>
      </c>
      <c r="M4007" s="94">
        <f>K4007*L4007</f>
        <v>47625</v>
      </c>
      <c r="N4007" s="102">
        <v>1</v>
      </c>
      <c r="O4007" s="111" t="s">
        <v>5612</v>
      </c>
      <c r="P4007" s="96">
        <v>3570800203879</v>
      </c>
      <c r="Q4007" s="111" t="s">
        <v>5613</v>
      </c>
      <c r="R4007" s="111" t="s">
        <v>5618</v>
      </c>
      <c r="S4007" s="97" t="s">
        <v>5621</v>
      </c>
      <c r="T4007" s="102" t="s">
        <v>51</v>
      </c>
      <c r="U4007" s="102" t="s">
        <v>45</v>
      </c>
      <c r="V4007" s="102" t="s">
        <v>52</v>
      </c>
      <c r="W4007" s="94">
        <v>258</v>
      </c>
      <c r="X4007" s="98">
        <v>97.82</v>
      </c>
      <c r="Y4007" s="94">
        <v>6750</v>
      </c>
      <c r="Z4007" s="94">
        <f>W4007*Y4007</f>
        <v>1741500</v>
      </c>
      <c r="AA4007" s="89">
        <v>6</v>
      </c>
      <c r="AB4007" s="89">
        <v>6</v>
      </c>
      <c r="AC4007" s="94">
        <f>(Z4007*(100-AB4007))/100</f>
        <v>1637010</v>
      </c>
      <c r="AD4007" s="94">
        <f>IF(AND(AC4007="",M4007=""),0,IF((AC4007=""),M4007, IF( (M4007=""),AC4007,AC4007+M4007)))</f>
        <v>1684635</v>
      </c>
      <c r="AE4007" s="94">
        <f>IF( (X4007=""),AD4007*1,( M4007+(SUM(AC4007:AC4007)) )*(X4007/100) )</f>
        <v>1647909.9569999999</v>
      </c>
      <c r="AF4007" s="94">
        <v>50000000</v>
      </c>
      <c r="AG4007" s="94">
        <f>IF((AF4007-AE4007) &gt; 1,0,IF((AF4007-AE4007)&lt;0,AE4007-AF4007,AF4007-AE4007))</f>
        <v>0</v>
      </c>
      <c r="AH4007" s="94">
        <v>0.02</v>
      </c>
    </row>
    <row r="4008" spans="1:34" s="73" customFormat="1" x14ac:dyDescent="0.55000000000000004">
      <c r="A4008" s="108"/>
      <c r="B4008" s="109"/>
      <c r="C4008" s="102"/>
      <c r="D4008" s="90"/>
      <c r="E4008" s="102"/>
      <c r="F4008" s="102"/>
      <c r="G4008" s="102"/>
      <c r="H4008" s="102"/>
      <c r="I4008" s="98"/>
      <c r="J4008" s="102"/>
      <c r="K4008" s="94"/>
      <c r="L4008" s="94"/>
      <c r="M4008" s="94"/>
      <c r="N4008" s="102">
        <v>2</v>
      </c>
      <c r="O4008" s="111" t="s">
        <v>5612</v>
      </c>
      <c r="P4008" s="96">
        <v>3570800203879</v>
      </c>
      <c r="Q4008" s="111" t="s">
        <v>5613</v>
      </c>
      <c r="R4008" s="111" t="s">
        <v>5618</v>
      </c>
      <c r="S4008" s="97" t="s">
        <v>5622</v>
      </c>
      <c r="T4008" s="102" t="s">
        <v>73</v>
      </c>
      <c r="U4008" s="102" t="s">
        <v>45</v>
      </c>
      <c r="V4008" s="102" t="s">
        <v>52</v>
      </c>
      <c r="W4008" s="94">
        <v>5.76</v>
      </c>
      <c r="X4008" s="98">
        <v>2.1800000000000002</v>
      </c>
      <c r="Y4008" s="94">
        <v>5600</v>
      </c>
      <c r="Z4008" s="94">
        <f>W4008*Y4008</f>
        <v>32256</v>
      </c>
      <c r="AA4008" s="89">
        <v>6</v>
      </c>
      <c r="AB4008" s="89">
        <v>6</v>
      </c>
      <c r="AC4008" s="94">
        <f>(Z4008*(100-AB4008))/100</f>
        <v>30320.639999999999</v>
      </c>
      <c r="AD4008" s="94">
        <f>IF(AND(AC4008="",M4007=""),0,IF((AC4008=""),M4007, IF( (M4007=""),AC4008,AC4008+M4007)))</f>
        <v>77945.64</v>
      </c>
      <c r="AE4008" s="94">
        <f>IF( (X4008=""),AD4008*1,( M4007+(SUM(AC4008:AC4008)) )*(X4008/100) )</f>
        <v>1699.214952</v>
      </c>
      <c r="AF4008" s="94">
        <v>50000000</v>
      </c>
      <c r="AG4008" s="94">
        <f>IF((AF4008-AE4008) &gt; 1,0,IF((AF4008-AE4008)&lt;0,AE4008-AF4008,AF4008-AE4008))</f>
        <v>0</v>
      </c>
      <c r="AH4008" s="94">
        <v>0.02</v>
      </c>
    </row>
    <row r="4009" spans="1:34" s="73" customFormat="1" x14ac:dyDescent="0.55000000000000004">
      <c r="A4009" s="108"/>
      <c r="B4009" s="109"/>
      <c r="C4009" s="102"/>
      <c r="D4009" s="90"/>
      <c r="E4009" s="102"/>
      <c r="F4009" s="102"/>
      <c r="G4009" s="102"/>
      <c r="H4009" s="102"/>
      <c r="I4009" s="98"/>
      <c r="J4009" s="102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</row>
    <row r="4010" spans="1:34" s="73" customFormat="1" x14ac:dyDescent="0.55000000000000004">
      <c r="A4010" s="108"/>
      <c r="B4010" s="109"/>
      <c r="C4010" s="102"/>
      <c r="D4010" s="90"/>
      <c r="E4010" s="102"/>
      <c r="F4010" s="102"/>
      <c r="G4010" s="102"/>
      <c r="H4010" s="102"/>
      <c r="I4010" s="98"/>
      <c r="J4010" s="102"/>
      <c r="K4010" s="94"/>
      <c r="L4010" s="94" t="s">
        <v>63</v>
      </c>
      <c r="M4010" s="94">
        <f>SUM(M4007:M4009)</f>
        <v>47625</v>
      </c>
      <c r="N4010" s="102"/>
      <c r="O4010" s="111"/>
      <c r="P4010" s="96"/>
      <c r="Q4010" s="111"/>
      <c r="R4010" s="111"/>
      <c r="S4010" s="97"/>
      <c r="T4010" s="102"/>
      <c r="U4010" s="102"/>
      <c r="V4010" s="102"/>
      <c r="W4010" s="94"/>
      <c r="X4010" s="98"/>
      <c r="Y4010" s="94"/>
      <c r="Z4010" s="94"/>
      <c r="AA4010" s="89"/>
      <c r="AB4010" s="89"/>
      <c r="AC4010" s="94"/>
      <c r="AD4010" s="94">
        <f>SUM(AD4007:AD4009)</f>
        <v>1762580.64</v>
      </c>
      <c r="AE4010" s="94">
        <f>SUM(AE4007:AE4009)</f>
        <v>1649609.1719519999</v>
      </c>
      <c r="AF4010" s="94"/>
      <c r="AG4010" s="94">
        <f>SUM(AG4007:AG4009)</f>
        <v>0</v>
      </c>
      <c r="AH4010" s="94"/>
    </row>
    <row r="4011" spans="1:34" s="73" customFormat="1" x14ac:dyDescent="0.55000000000000004">
      <c r="A4011" s="108" t="s">
        <v>5606</v>
      </c>
      <c r="B4011" s="109">
        <v>1708</v>
      </c>
      <c r="C4011" s="102">
        <v>4982</v>
      </c>
      <c r="D4011" s="90" t="s">
        <v>5623</v>
      </c>
      <c r="E4011" s="102" t="s">
        <v>34</v>
      </c>
      <c r="F4011" s="102">
        <v>22073</v>
      </c>
      <c r="G4011" s="102">
        <v>2</v>
      </c>
      <c r="H4011" s="102">
        <v>1</v>
      </c>
      <c r="I4011" s="98">
        <v>21</v>
      </c>
      <c r="J4011" s="102" t="s">
        <v>38</v>
      </c>
      <c r="K4011" s="94">
        <f>((G4011*400)+(H4011*100))+I4011</f>
        <v>921</v>
      </c>
      <c r="L4011" s="94">
        <v>450</v>
      </c>
      <c r="M4011" s="94">
        <f>K4011*L4011</f>
        <v>414450</v>
      </c>
      <c r="N4011" s="102"/>
      <c r="O4011" s="111" t="s">
        <v>5604</v>
      </c>
      <c r="P4011" s="96">
        <v>3570800002415</v>
      </c>
      <c r="Q4011" s="111" t="s">
        <v>5605</v>
      </c>
      <c r="R4011" s="111" t="s">
        <v>5608</v>
      </c>
      <c r="S4011" s="97" t="s">
        <v>5623</v>
      </c>
      <c r="T4011" s="102"/>
      <c r="U4011" s="102"/>
      <c r="V4011" s="102"/>
      <c r="W4011" s="94"/>
      <c r="X4011" s="98"/>
      <c r="Y4011" s="94"/>
      <c r="Z4011" s="94"/>
      <c r="AA4011" s="89"/>
      <c r="AB4011" s="89"/>
      <c r="AC4011" s="94"/>
      <c r="AD4011" s="94">
        <f>IF(AND(AC4011="",M4011=""),0,IF((AC4011=""),M4011,IF((M4011=""),AC4011,AC4011+M4011)))</f>
        <v>414450</v>
      </c>
      <c r="AE4011" s="94">
        <f>IF( (X4011=""),AD4011*1,AD4011*(X4011/100) )</f>
        <v>414450</v>
      </c>
      <c r="AF4011" s="94">
        <v>50000000</v>
      </c>
      <c r="AG4011" s="94">
        <f>IF((AF4011-AE4011) &gt; 1,0,IF((AF4011-AE4011)&lt;0,AE4011-AF4011,AF4011-AE4011))</f>
        <v>0</v>
      </c>
      <c r="AH4011" s="94">
        <v>0.01</v>
      </c>
    </row>
    <row r="4012" spans="1:34" s="73" customFormat="1" x14ac:dyDescent="0.55000000000000004">
      <c r="A4012" s="108"/>
      <c r="B4012" s="109">
        <v>1709</v>
      </c>
      <c r="C4012" s="102">
        <v>5090</v>
      </c>
      <c r="D4012" s="90" t="s">
        <v>5624</v>
      </c>
      <c r="E4012" s="102" t="s">
        <v>34</v>
      </c>
      <c r="F4012" s="102">
        <v>22131</v>
      </c>
      <c r="G4012" s="102">
        <v>1</v>
      </c>
      <c r="H4012" s="102">
        <v>3</v>
      </c>
      <c r="I4012" s="98">
        <v>66</v>
      </c>
      <c r="J4012" s="102" t="s">
        <v>38</v>
      </c>
      <c r="K4012" s="94">
        <f>((G4012*400)+(H4012*100))+I4012</f>
        <v>766</v>
      </c>
      <c r="L4012" s="94">
        <v>225</v>
      </c>
      <c r="M4012" s="94">
        <f>K4012*L4012</f>
        <v>172350</v>
      </c>
      <c r="N4012" s="102"/>
      <c r="O4012" s="111" t="s">
        <v>5604</v>
      </c>
      <c r="P4012" s="96">
        <v>3570800002415</v>
      </c>
      <c r="Q4012" s="111" t="s">
        <v>5605</v>
      </c>
      <c r="R4012" s="111" t="s">
        <v>5608</v>
      </c>
      <c r="S4012" s="97" t="s">
        <v>5624</v>
      </c>
      <c r="T4012" s="102"/>
      <c r="U4012" s="102"/>
      <c r="V4012" s="102"/>
      <c r="W4012" s="94"/>
      <c r="X4012" s="98"/>
      <c r="Y4012" s="94"/>
      <c r="Z4012" s="94"/>
      <c r="AA4012" s="89"/>
      <c r="AB4012" s="89"/>
      <c r="AC4012" s="94"/>
      <c r="AD4012" s="94">
        <f>IF(AND(AC4012="",M4012=""),0,IF((AC4012=""),M4012,IF((M4012=""),AC4012,AC4012+M4012)))</f>
        <v>172350</v>
      </c>
      <c r="AE4012" s="94">
        <f>IF( (X4012=""),AD4012*1,AD4012*(X4012/100) )</f>
        <v>172350</v>
      </c>
      <c r="AF4012" s="94">
        <v>50000000</v>
      </c>
      <c r="AG4012" s="94">
        <f>IF((AF4012-AE4012) &gt; 1,0,IF((AF4012-AE4012)&lt;0,AE4012-AF4012,AF4012-AE4012))</f>
        <v>0</v>
      </c>
      <c r="AH4012" s="94">
        <v>0.01</v>
      </c>
    </row>
    <row r="4013" spans="1:34" s="73" customFormat="1" x14ac:dyDescent="0.55000000000000004">
      <c r="A4013" s="108"/>
      <c r="B4013" s="109">
        <v>1710</v>
      </c>
      <c r="C4013" s="102">
        <v>5089</v>
      </c>
      <c r="D4013" s="90" t="s">
        <v>5625</v>
      </c>
      <c r="E4013" s="102" t="s">
        <v>34</v>
      </c>
      <c r="F4013" s="102">
        <v>22132</v>
      </c>
      <c r="G4013" s="102">
        <v>1</v>
      </c>
      <c r="H4013" s="102">
        <v>0</v>
      </c>
      <c r="I4013" s="98">
        <v>63</v>
      </c>
      <c r="J4013" s="102" t="s">
        <v>38</v>
      </c>
      <c r="K4013" s="94">
        <f>((G4013*400)+(H4013*100))+I4013</f>
        <v>463</v>
      </c>
      <c r="L4013" s="94">
        <v>225</v>
      </c>
      <c r="M4013" s="94">
        <f>K4013*L4013</f>
        <v>104175</v>
      </c>
      <c r="N4013" s="102"/>
      <c r="O4013" s="111" t="s">
        <v>5604</v>
      </c>
      <c r="P4013" s="96">
        <v>3570800002415</v>
      </c>
      <c r="Q4013" s="111" t="s">
        <v>5605</v>
      </c>
      <c r="R4013" s="111" t="s">
        <v>5608</v>
      </c>
      <c r="S4013" s="97" t="s">
        <v>5625</v>
      </c>
      <c r="T4013" s="102"/>
      <c r="U4013" s="102"/>
      <c r="V4013" s="102"/>
      <c r="W4013" s="94"/>
      <c r="X4013" s="98"/>
      <c r="Y4013" s="94"/>
      <c r="Z4013" s="94"/>
      <c r="AA4013" s="89"/>
      <c r="AB4013" s="89"/>
      <c r="AC4013" s="94"/>
      <c r="AD4013" s="94">
        <f>IF(AND(AC4013="",M4013=""),0,IF((AC4013=""),M4013,IF((M4013=""),AC4013,AC4013+M4013)))</f>
        <v>104175</v>
      </c>
      <c r="AE4013" s="94">
        <f>IF( (X4013=""),AD4013*1,AD4013*(X4013/100) )</f>
        <v>104175</v>
      </c>
      <c r="AF4013" s="94">
        <v>50000000</v>
      </c>
      <c r="AG4013" s="94">
        <f>IF((AF4013-AE4013) &gt; 1,0,IF((AF4013-AE4013)&lt;0,AE4013-AF4013,AF4013-AE4013))</f>
        <v>0</v>
      </c>
      <c r="AH4013" s="94">
        <v>0.01</v>
      </c>
    </row>
    <row r="4014" spans="1:34" s="73" customFormat="1" x14ac:dyDescent="0.55000000000000004">
      <c r="A4014" s="108"/>
      <c r="B4014" s="109"/>
      <c r="C4014" s="102"/>
      <c r="D4014" s="90"/>
      <c r="E4014" s="102"/>
      <c r="F4014" s="102"/>
      <c r="G4014" s="102"/>
      <c r="H4014" s="102"/>
      <c r="I4014" s="98"/>
      <c r="J4014" s="102"/>
      <c r="K4014" s="94"/>
      <c r="L4014" s="94" t="s">
        <v>63</v>
      </c>
      <c r="M4014" s="94">
        <f>SUM(M4011:M4013)</f>
        <v>690975</v>
      </c>
      <c r="N4014" s="102"/>
      <c r="O4014" s="111"/>
      <c r="P4014" s="96"/>
      <c r="Q4014" s="111"/>
      <c r="R4014" s="111"/>
      <c r="S4014" s="97"/>
      <c r="T4014" s="102"/>
      <c r="U4014" s="102"/>
      <c r="V4014" s="102"/>
      <c r="W4014" s="94"/>
      <c r="X4014" s="98"/>
      <c r="Y4014" s="94"/>
      <c r="Z4014" s="94"/>
      <c r="AA4014" s="89"/>
      <c r="AB4014" s="89"/>
      <c r="AC4014" s="94"/>
      <c r="AD4014" s="94">
        <f>SUM(AD4011:AD4013)</f>
        <v>690975</v>
      </c>
      <c r="AE4014" s="94">
        <f>SUM(AE4011:AE4013)</f>
        <v>690975</v>
      </c>
      <c r="AF4014" s="94"/>
      <c r="AG4014" s="94">
        <f>SUM(AG4011:AG4013)</f>
        <v>0</v>
      </c>
      <c r="AH4014" s="94"/>
    </row>
    <row r="4015" spans="1:34" s="73" customFormat="1" x14ac:dyDescent="0.55000000000000004">
      <c r="A4015" s="108" t="s">
        <v>5628</v>
      </c>
      <c r="B4015" s="109">
        <v>1711</v>
      </c>
      <c r="C4015" s="102">
        <v>6840</v>
      </c>
      <c r="D4015" s="90" t="s">
        <v>5629</v>
      </c>
      <c r="E4015" s="102" t="s">
        <v>34</v>
      </c>
      <c r="F4015" s="102">
        <v>23624</v>
      </c>
      <c r="G4015" s="102">
        <v>0</v>
      </c>
      <c r="H4015" s="102">
        <v>0</v>
      </c>
      <c r="I4015" s="98">
        <v>55</v>
      </c>
      <c r="J4015" s="102" t="s">
        <v>35</v>
      </c>
      <c r="K4015" s="94">
        <f>((G4015*400)+(H4015*100))+I4015</f>
        <v>55</v>
      </c>
      <c r="L4015" s="94">
        <v>1600</v>
      </c>
      <c r="M4015" s="94">
        <f>K4015*L4015</f>
        <v>88000</v>
      </c>
      <c r="N4015" s="102">
        <v>1</v>
      </c>
      <c r="O4015" s="111" t="s">
        <v>5626</v>
      </c>
      <c r="P4015" s="96"/>
      <c r="Q4015" s="111" t="s">
        <v>5627</v>
      </c>
      <c r="R4015" s="111" t="s">
        <v>5630</v>
      </c>
      <c r="S4015" s="97" t="s">
        <v>5631</v>
      </c>
      <c r="T4015" s="102" t="s">
        <v>51</v>
      </c>
      <c r="U4015" s="102" t="s">
        <v>227</v>
      </c>
      <c r="V4015" s="102" t="s">
        <v>52</v>
      </c>
      <c r="W4015" s="94">
        <v>459.2</v>
      </c>
      <c r="X4015" s="98">
        <v>100</v>
      </c>
      <c r="Y4015" s="94">
        <v>6750</v>
      </c>
      <c r="Z4015" s="94">
        <f>W4015*Y4015</f>
        <v>3099600</v>
      </c>
      <c r="AA4015" s="89">
        <v>11</v>
      </c>
      <c r="AB4015" s="89">
        <v>34</v>
      </c>
      <c r="AC4015" s="94">
        <f>(Z4015*(100-AB4015))/100</f>
        <v>2045736</v>
      </c>
      <c r="AD4015" s="94">
        <f>IF(AND(AC4015="",M4015=""),0,IF((AC4015=""),M4015, IF( (M4015=""),AC4015,AC4015+M4015)))</f>
        <v>2133736</v>
      </c>
      <c r="AE4015" s="94">
        <f>IF( (X4015=""),AD4015*1,( M4015+(SUM(AC4015:AC4015)) )*(X4015/100) )</f>
        <v>2133736</v>
      </c>
      <c r="AF4015" s="94">
        <v>50000000</v>
      </c>
      <c r="AG4015" s="94">
        <f>IF((AF4015-AE4015) &gt; 1,0,IF((AF4015-AE4015)&lt;0,AE4015-AF4015,AF4015-AE4015))</f>
        <v>0</v>
      </c>
      <c r="AH4015" s="94">
        <v>0.02</v>
      </c>
    </row>
    <row r="4016" spans="1:34" s="73" customFormat="1" x14ac:dyDescent="0.55000000000000004">
      <c r="A4016" s="108"/>
      <c r="B4016" s="109"/>
      <c r="C4016" s="102"/>
      <c r="D4016" s="90"/>
      <c r="E4016" s="102"/>
      <c r="F4016" s="102"/>
      <c r="G4016" s="102"/>
      <c r="H4016" s="102"/>
      <c r="I4016" s="98"/>
      <c r="J4016" s="102"/>
      <c r="K4016" s="94"/>
      <c r="L4016" s="94" t="s">
        <v>63</v>
      </c>
      <c r="M4016" s="94">
        <f>SUM(M4015:M4015)</f>
        <v>88000</v>
      </c>
      <c r="N4016" s="102"/>
      <c r="O4016" s="111"/>
      <c r="P4016" s="96"/>
      <c r="Q4016" s="111"/>
      <c r="R4016" s="111"/>
      <c r="S4016" s="97"/>
      <c r="T4016" s="102"/>
      <c r="U4016" s="102"/>
      <c r="V4016" s="102"/>
      <c r="W4016" s="94"/>
      <c r="X4016" s="98"/>
      <c r="Y4016" s="94"/>
      <c r="Z4016" s="94"/>
      <c r="AA4016" s="89"/>
      <c r="AB4016" s="89"/>
      <c r="AC4016" s="94"/>
      <c r="AD4016" s="94">
        <f>SUM(AD4015:AD4015)</f>
        <v>2133736</v>
      </c>
      <c r="AE4016" s="94">
        <f>SUM(AE4015:AE4015)</f>
        <v>2133736</v>
      </c>
      <c r="AF4016" s="94"/>
      <c r="AG4016" s="94">
        <f>SUM(AG4015:AG4015)</f>
        <v>0</v>
      </c>
      <c r="AH4016" s="94"/>
    </row>
    <row r="4017" spans="1:34" s="73" customFormat="1" x14ac:dyDescent="0.55000000000000004">
      <c r="A4017" s="108" t="s">
        <v>5614</v>
      </c>
      <c r="B4017" s="109">
        <v>1712</v>
      </c>
      <c r="C4017" s="102">
        <v>9408</v>
      </c>
      <c r="D4017" s="90" t="s">
        <v>5632</v>
      </c>
      <c r="E4017" s="102" t="s">
        <v>34</v>
      </c>
      <c r="F4017" s="102">
        <v>26159</v>
      </c>
      <c r="G4017" s="102">
        <v>0</v>
      </c>
      <c r="H4017" s="102">
        <v>2</v>
      </c>
      <c r="I4017" s="98">
        <v>44.8</v>
      </c>
      <c r="J4017" s="102" t="s">
        <v>38</v>
      </c>
      <c r="K4017" s="94">
        <f>((G4017*400)+(H4017*100))+I4017</f>
        <v>244.8</v>
      </c>
      <c r="L4017" s="94">
        <v>375</v>
      </c>
      <c r="M4017" s="94">
        <f>K4017*L4017</f>
        <v>91800</v>
      </c>
      <c r="N4017" s="102"/>
      <c r="O4017" s="111" t="s">
        <v>5612</v>
      </c>
      <c r="P4017" s="96">
        <v>3570800203879</v>
      </c>
      <c r="Q4017" s="111" t="s">
        <v>5613</v>
      </c>
      <c r="R4017" s="111" t="s">
        <v>5618</v>
      </c>
      <c r="S4017" s="97"/>
      <c r="T4017" s="102"/>
      <c r="U4017" s="102"/>
      <c r="V4017" s="102"/>
      <c r="W4017" s="94"/>
      <c r="X4017" s="98"/>
      <c r="Y4017" s="94"/>
      <c r="Z4017" s="94"/>
      <c r="AA4017" s="89"/>
      <c r="AB4017" s="89"/>
      <c r="AC4017" s="94"/>
      <c r="AD4017" s="94">
        <f>IF(AND(AC4017="",M4015=""),0,IF((AC4017=""),M4015, IF( (M4015=""),AC4017,AC4017+M4015)))</f>
        <v>88000</v>
      </c>
      <c r="AE4017" s="94">
        <f>IF( (X4017=""),AD4017*1,( M4015+(SUM(AC4017:AC4017)) )*(X4017/100) )</f>
        <v>88000</v>
      </c>
      <c r="AF4017" s="94">
        <v>50000000</v>
      </c>
      <c r="AG4017" s="94">
        <f>IF((AF4017-AE4017) &gt; 1,0,IF((AF4017-AE4017)&lt;0,AE4017-AF4017,AF4017-AE4017))</f>
        <v>0</v>
      </c>
      <c r="AH4017" s="94">
        <v>0.01</v>
      </c>
    </row>
    <row r="4018" spans="1:34" s="73" customFormat="1" x14ac:dyDescent="0.55000000000000004">
      <c r="A4018" s="108"/>
      <c r="B4018" s="109">
        <v>1713</v>
      </c>
      <c r="C4018" s="102">
        <v>9409</v>
      </c>
      <c r="D4018" s="90" t="s">
        <v>5633</v>
      </c>
      <c r="E4018" s="102" t="s">
        <v>34</v>
      </c>
      <c r="F4018" s="102">
        <v>26160</v>
      </c>
      <c r="G4018" s="102">
        <v>0</v>
      </c>
      <c r="H4018" s="102">
        <v>2</v>
      </c>
      <c r="I4018" s="98">
        <v>44.8</v>
      </c>
      <c r="J4018" s="102" t="s">
        <v>38</v>
      </c>
      <c r="K4018" s="94">
        <f>((G4018*400)+(H4018*100))+I4018</f>
        <v>244.8</v>
      </c>
      <c r="L4018" s="94">
        <v>375</v>
      </c>
      <c r="M4018" s="94">
        <f>K4018*L4018</f>
        <v>91800</v>
      </c>
      <c r="N4018" s="102"/>
      <c r="O4018" s="111"/>
      <c r="P4018" s="96"/>
      <c r="Q4018" s="111"/>
      <c r="R4018" s="111"/>
      <c r="S4018" s="97"/>
      <c r="T4018" s="102"/>
      <c r="U4018" s="102"/>
      <c r="V4018" s="102"/>
      <c r="W4018" s="94"/>
      <c r="X4018" s="98"/>
      <c r="Y4018" s="94"/>
      <c r="Z4018" s="94"/>
      <c r="AA4018" s="89"/>
      <c r="AB4018" s="89"/>
      <c r="AC4018" s="94"/>
      <c r="AD4018" s="94">
        <f>IF(AND(AC4018="",M4018=""),0,IF((AC4018=""),M4018,IF((M4018=""),AC4018,AC4018+M4018)))</f>
        <v>91800</v>
      </c>
      <c r="AE4018" s="94">
        <f>IF( (X4018=""),AD4018*1,AD4018*(X4018/100) )</f>
        <v>91800</v>
      </c>
      <c r="AF4018" s="94">
        <v>50000000</v>
      </c>
      <c r="AG4018" s="94">
        <f>IF((AF4018-AE4018) &gt; 1,0,IF((AF4018-AE4018)&lt;0,AE4018-AF4018,AF4018-AE4018))</f>
        <v>0</v>
      </c>
      <c r="AH4018" s="94">
        <v>0.01</v>
      </c>
    </row>
    <row r="4019" spans="1:34" s="73" customFormat="1" x14ac:dyDescent="0.55000000000000004">
      <c r="A4019" s="108"/>
      <c r="B4019" s="109">
        <v>1714</v>
      </c>
      <c r="C4019" s="102">
        <v>9410</v>
      </c>
      <c r="D4019" s="90" t="s">
        <v>5634</v>
      </c>
      <c r="E4019" s="102" t="s">
        <v>34</v>
      </c>
      <c r="F4019" s="102">
        <v>26161</v>
      </c>
      <c r="G4019" s="102">
        <v>0</v>
      </c>
      <c r="H4019" s="102">
        <v>2</v>
      </c>
      <c r="I4019" s="98">
        <v>44.8</v>
      </c>
      <c r="J4019" s="102" t="s">
        <v>38</v>
      </c>
      <c r="K4019" s="94">
        <f>((G4019*400)+(H4019*100))+I4019</f>
        <v>244.8</v>
      </c>
      <c r="L4019" s="94">
        <v>375</v>
      </c>
      <c r="M4019" s="94">
        <f>K4019*L4019</f>
        <v>91800</v>
      </c>
      <c r="N4019" s="102"/>
      <c r="O4019" s="111"/>
      <c r="P4019" s="96"/>
      <c r="Q4019" s="111"/>
      <c r="R4019" s="111"/>
      <c r="S4019" s="97"/>
      <c r="T4019" s="102"/>
      <c r="U4019" s="102"/>
      <c r="V4019" s="102"/>
      <c r="W4019" s="94"/>
      <c r="X4019" s="98"/>
      <c r="Y4019" s="94"/>
      <c r="Z4019" s="94"/>
      <c r="AA4019" s="89"/>
      <c r="AB4019" s="89"/>
      <c r="AC4019" s="94"/>
      <c r="AD4019" s="94">
        <f>IF(AND(AC4019="",M4019=""),0,IF((AC4019=""),M4019,IF((M4019=""),AC4019,AC4019+M4019)))</f>
        <v>91800</v>
      </c>
      <c r="AE4019" s="94">
        <f>IF( (X4019=""),AD4019*1,AD4019*(X4019/100) )</f>
        <v>91800</v>
      </c>
      <c r="AF4019" s="94">
        <v>50000000</v>
      </c>
      <c r="AG4019" s="94">
        <f>IF((AF4019-AE4019) &gt; 1,0,IF((AF4019-AE4019)&lt;0,AE4019-AF4019,AF4019-AE4019))</f>
        <v>0</v>
      </c>
      <c r="AH4019" s="94">
        <v>0.01</v>
      </c>
    </row>
    <row r="4020" spans="1:34" s="73" customFormat="1" x14ac:dyDescent="0.55000000000000004">
      <c r="A4020" s="108"/>
      <c r="B4020" s="109"/>
      <c r="C4020" s="102"/>
      <c r="D4020" s="90"/>
      <c r="E4020" s="102"/>
      <c r="F4020" s="102"/>
      <c r="G4020" s="102"/>
      <c r="H4020" s="102"/>
      <c r="I4020" s="98"/>
      <c r="J4020" s="102"/>
      <c r="K4020" s="94"/>
      <c r="L4020" s="94"/>
      <c r="M4020" s="94"/>
      <c r="N4020" s="102"/>
      <c r="O4020" s="111" t="s">
        <v>5612</v>
      </c>
      <c r="P4020" s="96">
        <v>3570800203879</v>
      </c>
      <c r="Q4020" s="111" t="s">
        <v>5613</v>
      </c>
      <c r="R4020" s="111" t="s">
        <v>5618</v>
      </c>
      <c r="S4020" s="97"/>
      <c r="T4020" s="102"/>
      <c r="U4020" s="102"/>
      <c r="V4020" s="102"/>
      <c r="W4020" s="94"/>
      <c r="X4020" s="98"/>
      <c r="Y4020" s="94"/>
      <c r="Z4020" s="94"/>
      <c r="AA4020" s="89"/>
      <c r="AB4020" s="89"/>
      <c r="AC4020" s="94"/>
      <c r="AD4020" s="94"/>
      <c r="AE4020" s="94"/>
      <c r="AF4020" s="94"/>
      <c r="AG4020" s="94"/>
      <c r="AH4020" s="94"/>
    </row>
    <row r="4021" spans="1:34" s="73" customFormat="1" x14ac:dyDescent="0.55000000000000004">
      <c r="A4021" s="108"/>
      <c r="B4021" s="109"/>
      <c r="C4021" s="102"/>
      <c r="D4021" s="90"/>
      <c r="E4021" s="102"/>
      <c r="F4021" s="102"/>
      <c r="G4021" s="102"/>
      <c r="H4021" s="102"/>
      <c r="I4021" s="98"/>
      <c r="J4021" s="102"/>
      <c r="K4021" s="94"/>
      <c r="L4021" s="94" t="s">
        <v>63</v>
      </c>
      <c r="M4021" s="94">
        <f>SUM(M4017:M4020)</f>
        <v>275400</v>
      </c>
      <c r="N4021" s="102"/>
      <c r="O4021" s="111"/>
      <c r="P4021" s="96"/>
      <c r="Q4021" s="111"/>
      <c r="R4021" s="111"/>
      <c r="S4021" s="97"/>
      <c r="T4021" s="102"/>
      <c r="U4021" s="102"/>
      <c r="V4021" s="102"/>
      <c r="W4021" s="94"/>
      <c r="X4021" s="98"/>
      <c r="Y4021" s="94"/>
      <c r="Z4021" s="94"/>
      <c r="AA4021" s="89"/>
      <c r="AB4021" s="89"/>
      <c r="AC4021" s="94"/>
      <c r="AD4021" s="94">
        <f>SUM(AD4017:AD4020)</f>
        <v>271600</v>
      </c>
      <c r="AE4021" s="94">
        <f>SUM(AE4017:AE4020)</f>
        <v>271600</v>
      </c>
      <c r="AF4021" s="94"/>
      <c r="AG4021" s="94">
        <f>SUM(AG4017:AG4020)</f>
        <v>0</v>
      </c>
      <c r="AH4021" s="94"/>
    </row>
    <row r="4022" spans="1:34" s="99" customFormat="1" x14ac:dyDescent="0.55000000000000004">
      <c r="A4022" s="107" t="s">
        <v>15263</v>
      </c>
      <c r="B4022" s="102">
        <v>1715</v>
      </c>
      <c r="C4022" s="102">
        <v>7254</v>
      </c>
      <c r="D4022" s="90" t="s">
        <v>5637</v>
      </c>
      <c r="E4022" s="102" t="s">
        <v>34</v>
      </c>
      <c r="F4022" s="102">
        <v>5680</v>
      </c>
      <c r="G4022" s="102">
        <v>1</v>
      </c>
      <c r="H4022" s="102">
        <v>0</v>
      </c>
      <c r="I4022" s="98">
        <v>98</v>
      </c>
      <c r="J4022" s="102" t="s">
        <v>35</v>
      </c>
      <c r="K4022" s="94">
        <f>((G4022*400)+(H4022*100))+I4022</f>
        <v>498</v>
      </c>
      <c r="L4022" s="94">
        <v>750</v>
      </c>
      <c r="M4022" s="94">
        <f>K4022*L4022</f>
        <v>373500</v>
      </c>
      <c r="N4022" s="102">
        <v>1</v>
      </c>
      <c r="O4022" s="111" t="s">
        <v>5635</v>
      </c>
      <c r="P4022" s="96">
        <v>3521000011007</v>
      </c>
      <c r="Q4022" s="111" t="s">
        <v>5636</v>
      </c>
      <c r="R4022" s="111" t="s">
        <v>15264</v>
      </c>
      <c r="S4022" s="97"/>
      <c r="T4022" s="102" t="s">
        <v>51</v>
      </c>
      <c r="U4022" s="102" t="s">
        <v>45</v>
      </c>
      <c r="V4022" s="102" t="s">
        <v>52</v>
      </c>
      <c r="W4022" s="94">
        <v>41.25</v>
      </c>
      <c r="X4022" s="98">
        <v>21.75</v>
      </c>
      <c r="Y4022" s="94">
        <v>6750</v>
      </c>
      <c r="Z4022" s="94">
        <f>W4022*Y4022</f>
        <v>278437.5</v>
      </c>
      <c r="AA4022" s="89">
        <v>1</v>
      </c>
      <c r="AB4022" s="89">
        <v>1</v>
      </c>
      <c r="AC4022" s="94">
        <f>(Z4022*(100-AB4022))/100</f>
        <v>275653.125</v>
      </c>
      <c r="AD4022" s="94">
        <f>IF(AND(AC4022="",M4022=""),0,IF((AC4022=""),M4022, IF( (M4022=""),AC4022,SUM(AC4022:AC4025)+M4022)))</f>
        <v>1509049.125</v>
      </c>
      <c r="AE4022" s="94">
        <f>IF( (X4022=""),AD4022*1,AD4022*(X4022/100) )</f>
        <v>328218.1846875</v>
      </c>
      <c r="AF4022" s="94">
        <v>50000000</v>
      </c>
      <c r="AG4022" s="94">
        <f>IF((AF4022-AE4022) &gt; 1,0,IF((AF4022-AE4022)&lt;0,AE4022-AF4022,AF4022-AE4022))</f>
        <v>0</v>
      </c>
      <c r="AH4022" s="94">
        <v>0.02</v>
      </c>
    </row>
    <row r="4023" spans="1:34" s="99" customFormat="1" x14ac:dyDescent="0.55000000000000004">
      <c r="A4023" s="107"/>
      <c r="B4023" s="102"/>
      <c r="C4023" s="102"/>
      <c r="D4023" s="90"/>
      <c r="E4023" s="102"/>
      <c r="F4023" s="102"/>
      <c r="G4023" s="102"/>
      <c r="H4023" s="102"/>
      <c r="I4023" s="98"/>
      <c r="J4023" s="102"/>
      <c r="K4023" s="94"/>
      <c r="L4023" s="94"/>
      <c r="M4023" s="94"/>
      <c r="N4023" s="102">
        <v>2</v>
      </c>
      <c r="O4023" s="111" t="s">
        <v>5635</v>
      </c>
      <c r="P4023" s="96">
        <v>3521000011007</v>
      </c>
      <c r="Q4023" s="111" t="s">
        <v>5636</v>
      </c>
      <c r="R4023" s="111" t="s">
        <v>15264</v>
      </c>
      <c r="S4023" s="97"/>
      <c r="T4023" s="102" t="s">
        <v>343</v>
      </c>
      <c r="U4023" s="102" t="s">
        <v>45</v>
      </c>
      <c r="V4023" s="102" t="s">
        <v>52</v>
      </c>
      <c r="W4023" s="94">
        <v>102</v>
      </c>
      <c r="X4023" s="98">
        <v>53.78</v>
      </c>
      <c r="Y4023" s="94">
        <v>5600</v>
      </c>
      <c r="Z4023" s="94">
        <f>W4023*Y4023</f>
        <v>571200</v>
      </c>
      <c r="AA4023" s="89">
        <v>1</v>
      </c>
      <c r="AB4023" s="89">
        <v>1</v>
      </c>
      <c r="AC4023" s="94">
        <f>(Z4023*(100-AB4023))/100</f>
        <v>565488</v>
      </c>
      <c r="AD4023" s="94">
        <f>IF(AND(AC4023="",M4022=""),0,IF((AC4023=""),M4022, IF( (M4022=""),AC4023,SUM(AC4022:AC4025)+M4022)))</f>
        <v>1509049.125</v>
      </c>
      <c r="AE4023" s="94">
        <f>IF( (X4023=""),AD4023*1,AD4023*(X4023/100) )</f>
        <v>811566.61942500004</v>
      </c>
      <c r="AF4023" s="94">
        <v>50000000</v>
      </c>
      <c r="AG4023" s="94">
        <f>IF((AF4023-AE4023) &gt; 1,0,IF((AF4023-AE4023)&lt;0,AE4023-AF4023,AF4023-AE4023))</f>
        <v>0</v>
      </c>
      <c r="AH4023" s="94">
        <v>0.02</v>
      </c>
    </row>
    <row r="4024" spans="1:34" s="99" customFormat="1" x14ac:dyDescent="0.55000000000000004">
      <c r="A4024" s="107"/>
      <c r="B4024" s="102"/>
      <c r="C4024" s="102"/>
      <c r="D4024" s="90"/>
      <c r="E4024" s="102"/>
      <c r="F4024" s="102"/>
      <c r="G4024" s="102"/>
      <c r="H4024" s="102"/>
      <c r="I4024" s="98"/>
      <c r="J4024" s="102"/>
      <c r="K4024" s="94"/>
      <c r="L4024" s="94"/>
      <c r="M4024" s="94"/>
      <c r="N4024" s="102">
        <v>3</v>
      </c>
      <c r="O4024" s="111" t="s">
        <v>5635</v>
      </c>
      <c r="P4024" s="96">
        <v>3521000011007</v>
      </c>
      <c r="Q4024" s="111" t="s">
        <v>5636</v>
      </c>
      <c r="R4024" s="111" t="s">
        <v>15264</v>
      </c>
      <c r="S4024" s="97" t="s">
        <v>5637</v>
      </c>
      <c r="T4024" s="102" t="s">
        <v>51</v>
      </c>
      <c r="U4024" s="102" t="s">
        <v>45</v>
      </c>
      <c r="V4024" s="102" t="s">
        <v>52</v>
      </c>
      <c r="W4024" s="94">
        <v>46.4</v>
      </c>
      <c r="X4024" s="98">
        <v>24.47</v>
      </c>
      <c r="Y4024" s="94">
        <v>6750</v>
      </c>
      <c r="Z4024" s="94">
        <f>W4024*Y4024</f>
        <v>313200</v>
      </c>
      <c r="AA4024" s="89">
        <v>6</v>
      </c>
      <c r="AB4024" s="89">
        <v>6</v>
      </c>
      <c r="AC4024" s="94">
        <f>(Z4024*(100-AB4024))/100</f>
        <v>294408</v>
      </c>
      <c r="AD4024" s="94">
        <f>IF(AND(AC4024="",M4022=""),0,IF((AC4024=""),M4022, IF( (M4022=""),AC4024,SUM(AC4022:AC4025)+M4022)))</f>
        <v>1509049.125</v>
      </c>
      <c r="AE4024" s="94">
        <f>IF( (X4024=""),AD4024*1,AD4024*(X4024/100) )</f>
        <v>369264.32088750001</v>
      </c>
      <c r="AF4024" s="94">
        <v>50000000</v>
      </c>
      <c r="AG4024" s="94">
        <f>IF((AF4024-AE4024) &gt; 1,0,IF((AF4024-AE4024)&lt;0,AE4024-AF4024,AF4024-AE4024))</f>
        <v>0</v>
      </c>
      <c r="AH4024" s="94">
        <v>0.02</v>
      </c>
    </row>
    <row r="4025" spans="1:34" s="99" customFormat="1" x14ac:dyDescent="0.55000000000000004">
      <c r="A4025" s="107"/>
      <c r="B4025" s="102"/>
      <c r="C4025" s="102"/>
      <c r="D4025" s="90"/>
      <c r="E4025" s="102"/>
      <c r="F4025" s="102"/>
      <c r="G4025" s="102"/>
      <c r="H4025" s="102"/>
      <c r="I4025" s="98"/>
      <c r="J4025" s="102"/>
      <c r="K4025" s="94"/>
      <c r="L4025" s="94" t="s">
        <v>63</v>
      </c>
      <c r="M4025" s="94">
        <f>SUM(M4022:M4024)</f>
        <v>373500</v>
      </c>
      <c r="N4025" s="102"/>
      <c r="O4025" s="111"/>
      <c r="P4025" s="96"/>
      <c r="Q4025" s="111"/>
      <c r="R4025" s="111"/>
      <c r="S4025" s="97"/>
      <c r="T4025" s="102"/>
      <c r="U4025" s="102"/>
      <c r="V4025" s="102"/>
      <c r="W4025" s="94"/>
      <c r="X4025" s="98"/>
      <c r="Y4025" s="94"/>
      <c r="Z4025" s="94"/>
      <c r="AA4025" s="89"/>
      <c r="AB4025" s="89"/>
      <c r="AC4025" s="94"/>
      <c r="AD4025" s="94"/>
      <c r="AE4025" s="94">
        <f>SUM(AE4022:AE4024)</f>
        <v>1509049.125</v>
      </c>
      <c r="AF4025" s="94"/>
      <c r="AG4025" s="94">
        <f>SUM(AG4022:AG4024)</f>
        <v>0</v>
      </c>
      <c r="AH4025" s="94"/>
    </row>
    <row r="4026" spans="1:34" s="74" customFormat="1" x14ac:dyDescent="0.55000000000000004">
      <c r="A4026" s="108" t="s">
        <v>5640</v>
      </c>
      <c r="B4026" s="109">
        <v>1716</v>
      </c>
      <c r="C4026" s="102">
        <v>8720</v>
      </c>
      <c r="D4026" s="90" t="s">
        <v>5641</v>
      </c>
      <c r="E4026" s="102" t="s">
        <v>34</v>
      </c>
      <c r="F4026" s="102">
        <v>23905</v>
      </c>
      <c r="G4026" s="102">
        <v>0</v>
      </c>
      <c r="H4026" s="102">
        <v>0</v>
      </c>
      <c r="I4026" s="98">
        <v>36</v>
      </c>
      <c r="J4026" s="102" t="s">
        <v>35</v>
      </c>
      <c r="K4026" s="94">
        <f>((G4026*400)+(H4026*100))+I4026</f>
        <v>36</v>
      </c>
      <c r="L4026" s="94">
        <v>800</v>
      </c>
      <c r="M4026" s="94">
        <f>K4026*L4026</f>
        <v>28800</v>
      </c>
      <c r="N4026" s="102">
        <v>1</v>
      </c>
      <c r="O4026" s="111" t="s">
        <v>5638</v>
      </c>
      <c r="P4026" s="96">
        <v>3570800034811</v>
      </c>
      <c r="Q4026" s="111" t="s">
        <v>5639</v>
      </c>
      <c r="R4026" s="111" t="s">
        <v>5642</v>
      </c>
      <c r="S4026" s="97" t="s">
        <v>5643</v>
      </c>
      <c r="T4026" s="102" t="s">
        <v>51</v>
      </c>
      <c r="U4026" s="102" t="s">
        <v>74</v>
      </c>
      <c r="V4026" s="102" t="s">
        <v>52</v>
      </c>
      <c r="W4026" s="94">
        <v>85.56</v>
      </c>
      <c r="X4026" s="98">
        <v>100</v>
      </c>
      <c r="Y4026" s="94">
        <v>6750</v>
      </c>
      <c r="Z4026" s="94">
        <f>W4026*Y4026</f>
        <v>577530</v>
      </c>
      <c r="AA4026" s="89">
        <v>21</v>
      </c>
      <c r="AB4026" s="89">
        <v>93</v>
      </c>
      <c r="AC4026" s="94">
        <f>(Z4026*(100-AB4026))/100</f>
        <v>40427.1</v>
      </c>
      <c r="AD4026" s="94">
        <f>IF(AND(AC4026="",M4026=""),0,IF((AC4026=""),M4026, IF( (M4026=""),AC4026,AC4026+M4026)))</f>
        <v>69227.100000000006</v>
      </c>
      <c r="AE4026" s="94">
        <f>IF( (X4026=""),AD4026*1,( M4026+(SUM(AC4026:AC4026)) )*(X4026/100) )</f>
        <v>69227.100000000006</v>
      </c>
      <c r="AF4026" s="94">
        <v>50000000</v>
      </c>
      <c r="AG4026" s="94">
        <f>IF((AF4026-AE4026) &gt; 1,0,IF((AF4026-AE4026)&lt;0,AE4026-AF4026,AF4026-AE4026))</f>
        <v>0</v>
      </c>
      <c r="AH4026" s="94">
        <v>0.02</v>
      </c>
    </row>
    <row r="4027" spans="1:34" s="74" customFormat="1" x14ac:dyDescent="0.55000000000000004">
      <c r="A4027" s="108"/>
      <c r="B4027" s="109"/>
      <c r="C4027" s="102"/>
      <c r="D4027" s="90"/>
      <c r="E4027" s="102"/>
      <c r="F4027" s="102"/>
      <c r="G4027" s="102"/>
      <c r="H4027" s="102"/>
      <c r="I4027" s="98"/>
      <c r="J4027" s="102"/>
      <c r="K4027" s="94"/>
      <c r="L4027" s="94" t="s">
        <v>63</v>
      </c>
      <c r="M4027" s="94">
        <f>SUM(M4026:M4026)</f>
        <v>28800</v>
      </c>
      <c r="N4027" s="102"/>
      <c r="O4027" s="111"/>
      <c r="P4027" s="96"/>
      <c r="Q4027" s="111"/>
      <c r="R4027" s="111"/>
      <c r="S4027" s="97"/>
      <c r="T4027" s="102"/>
      <c r="U4027" s="102"/>
      <c r="V4027" s="102"/>
      <c r="W4027" s="94"/>
      <c r="X4027" s="98"/>
      <c r="Y4027" s="94"/>
      <c r="Z4027" s="94"/>
      <c r="AA4027" s="89"/>
      <c r="AB4027" s="89"/>
      <c r="AC4027" s="94"/>
      <c r="AD4027" s="94">
        <f>SUM(AD4026:AD4026)</f>
        <v>69227.100000000006</v>
      </c>
      <c r="AE4027" s="94">
        <f>SUM(AE4026:AE4026)</f>
        <v>69227.100000000006</v>
      </c>
      <c r="AF4027" s="94"/>
      <c r="AG4027" s="94">
        <f>SUM(AG4026:AG4026)</f>
        <v>0</v>
      </c>
      <c r="AH4027" s="94"/>
    </row>
    <row r="4028" spans="1:34" s="74" customFormat="1" x14ac:dyDescent="0.55000000000000004">
      <c r="A4028" s="108" t="s">
        <v>1913</v>
      </c>
      <c r="B4028" s="109">
        <v>1717</v>
      </c>
      <c r="C4028" s="102">
        <v>10100</v>
      </c>
      <c r="D4028" s="90" t="s">
        <v>5644</v>
      </c>
      <c r="E4028" s="102" t="s">
        <v>34</v>
      </c>
      <c r="F4028" s="102">
        <v>3671</v>
      </c>
      <c r="G4028" s="102">
        <v>0</v>
      </c>
      <c r="H4028" s="102">
        <v>1</v>
      </c>
      <c r="I4028" s="98">
        <v>44</v>
      </c>
      <c r="J4028" s="102" t="s">
        <v>35</v>
      </c>
      <c r="K4028" s="94">
        <f>((G4028*400)+(H4028*100))+I4028</f>
        <v>144</v>
      </c>
      <c r="L4028" s="94">
        <v>800</v>
      </c>
      <c r="M4028" s="94">
        <f>K4028*L4028</f>
        <v>115200</v>
      </c>
      <c r="N4028" s="102">
        <v>1</v>
      </c>
      <c r="O4028" s="111" t="s">
        <v>5645</v>
      </c>
      <c r="P4028" s="96">
        <v>3570800333799</v>
      </c>
      <c r="Q4028" s="111" t="s">
        <v>5646</v>
      </c>
      <c r="R4028" s="111" t="s">
        <v>5647</v>
      </c>
      <c r="S4028" s="97" t="s">
        <v>5648</v>
      </c>
      <c r="T4028" s="102" t="s">
        <v>51</v>
      </c>
      <c r="U4028" s="102" t="s">
        <v>74</v>
      </c>
      <c r="V4028" s="102" t="s">
        <v>52</v>
      </c>
      <c r="W4028" s="94">
        <v>529.38</v>
      </c>
      <c r="X4028" s="98">
        <v>92.2</v>
      </c>
      <c r="Y4028" s="94">
        <v>6750</v>
      </c>
      <c r="Z4028" s="94">
        <f>W4028*Y4028</f>
        <v>3573315</v>
      </c>
      <c r="AA4028" s="89">
        <v>21</v>
      </c>
      <c r="AB4028" s="89">
        <v>93</v>
      </c>
      <c r="AC4028" s="94">
        <f>(Z4028*(100-AB4028))/100</f>
        <v>250132.05</v>
      </c>
      <c r="AD4028" s="94">
        <f>IF(AND(AC4028="",M4028=""),0,IF((AC4028=""),M4028, IF( (M4028=""),AC4028,AC4028+M4028)))</f>
        <v>365332.05</v>
      </c>
      <c r="AE4028" s="94">
        <f>IF( (X4028=""),AD4028*1,( M4028+(SUM(AC4028:AC4028)) )*(X4028/100) )</f>
        <v>336836.15010000003</v>
      </c>
      <c r="AF4028" s="94">
        <v>10000000</v>
      </c>
      <c r="AG4028" s="94">
        <f>IF((AF4028-AE4028) &gt; 1,0,IF((AF4028-AE4028)&lt;0,AE4028-AF4028,AF4028-AE4028))</f>
        <v>0</v>
      </c>
      <c r="AH4028" s="94">
        <v>0.02</v>
      </c>
    </row>
    <row r="4029" spans="1:34" s="74" customFormat="1" x14ac:dyDescent="0.55000000000000004">
      <c r="A4029" s="108"/>
      <c r="B4029" s="109"/>
      <c r="C4029" s="102"/>
      <c r="D4029" s="90"/>
      <c r="E4029" s="102"/>
      <c r="F4029" s="102"/>
      <c r="G4029" s="102"/>
      <c r="H4029" s="102"/>
      <c r="I4029" s="98"/>
      <c r="J4029" s="102"/>
      <c r="K4029" s="94"/>
      <c r="L4029" s="94"/>
      <c r="M4029" s="94"/>
      <c r="N4029" s="102">
        <v>2</v>
      </c>
      <c r="O4029" s="111" t="s">
        <v>5645</v>
      </c>
      <c r="P4029" s="96">
        <v>3570800333799</v>
      </c>
      <c r="Q4029" s="111" t="s">
        <v>5646</v>
      </c>
      <c r="R4029" s="111" t="s">
        <v>5647</v>
      </c>
      <c r="S4029" s="97" t="s">
        <v>5649</v>
      </c>
      <c r="T4029" s="102" t="s">
        <v>55</v>
      </c>
      <c r="U4029" s="102" t="s">
        <v>74</v>
      </c>
      <c r="V4029" s="102" t="s">
        <v>52</v>
      </c>
      <c r="W4029" s="94">
        <v>44.8</v>
      </c>
      <c r="X4029" s="98">
        <v>7.8</v>
      </c>
      <c r="Y4029" s="94">
        <v>0</v>
      </c>
      <c r="Z4029" s="94">
        <f>W4029*Y4029</f>
        <v>0</v>
      </c>
      <c r="AA4029" s="89">
        <v>21</v>
      </c>
      <c r="AB4029" s="89">
        <v>93</v>
      </c>
      <c r="AC4029" s="94">
        <f>(Z4029*(100-AB4029))/100</f>
        <v>0</v>
      </c>
      <c r="AD4029" s="94">
        <f>IF(AND(AC4029="",M4028=""),0,IF((AC4029=""),M4028, IF( (M4028=""),AC4029,AC4029+M4028)))</f>
        <v>115200</v>
      </c>
      <c r="AE4029" s="94">
        <f>IF( (X4029=""),AD4029*1,( M4028+(SUM(AC4029:AC4029)) )*(X4029/100) )</f>
        <v>8985.6</v>
      </c>
      <c r="AF4029" s="94">
        <v>10000000</v>
      </c>
      <c r="AG4029" s="94">
        <f>IF((AF4029-AE4029) &gt; 1,0,IF((AF4029-AE4029)&lt;0,AE4029-AF4029,AF4029-AE4029))</f>
        <v>0</v>
      </c>
      <c r="AH4029" s="94">
        <v>0.02</v>
      </c>
    </row>
    <row r="4030" spans="1:34" s="74" customFormat="1" x14ac:dyDescent="0.55000000000000004">
      <c r="A4030" s="108"/>
      <c r="B4030" s="109"/>
      <c r="C4030" s="102"/>
      <c r="D4030" s="90"/>
      <c r="E4030" s="102"/>
      <c r="F4030" s="102"/>
      <c r="G4030" s="102"/>
      <c r="H4030" s="102"/>
      <c r="I4030" s="98"/>
      <c r="J4030" s="102"/>
      <c r="K4030" s="94"/>
      <c r="L4030" s="94" t="s">
        <v>63</v>
      </c>
      <c r="M4030" s="94">
        <f>SUM(M4028:M4029)</f>
        <v>115200</v>
      </c>
      <c r="N4030" s="102"/>
      <c r="O4030" s="111"/>
      <c r="P4030" s="96"/>
      <c r="Q4030" s="111"/>
      <c r="R4030" s="111"/>
      <c r="S4030" s="97"/>
      <c r="T4030" s="102"/>
      <c r="U4030" s="102"/>
      <c r="V4030" s="102"/>
      <c r="W4030" s="94"/>
      <c r="X4030" s="98"/>
      <c r="Y4030" s="94"/>
      <c r="Z4030" s="94"/>
      <c r="AA4030" s="89"/>
      <c r="AB4030" s="89"/>
      <c r="AC4030" s="94"/>
      <c r="AD4030" s="94">
        <f>SUM(AD4028:AD4029)</f>
        <v>480532.05</v>
      </c>
      <c r="AE4030" s="94">
        <f>SUM(AE4028:AE4029)</f>
        <v>345821.7501</v>
      </c>
      <c r="AF4030" s="94"/>
      <c r="AG4030" s="94">
        <f>SUM(AG4028:AG4029)</f>
        <v>0</v>
      </c>
      <c r="AH4030" s="94"/>
    </row>
    <row r="4031" spans="1:34" s="74" customFormat="1" x14ac:dyDescent="0.55000000000000004">
      <c r="A4031" s="108" t="s">
        <v>5652</v>
      </c>
      <c r="B4031" s="109">
        <v>1718</v>
      </c>
      <c r="C4031" s="102">
        <v>6971</v>
      </c>
      <c r="D4031" s="90" t="s">
        <v>5653</v>
      </c>
      <c r="E4031" s="102" t="s">
        <v>34</v>
      </c>
      <c r="F4031" s="102">
        <v>23671</v>
      </c>
      <c r="G4031" s="102">
        <v>0</v>
      </c>
      <c r="H4031" s="102">
        <v>1</v>
      </c>
      <c r="I4031" s="98">
        <v>69</v>
      </c>
      <c r="J4031" s="102" t="s">
        <v>35</v>
      </c>
      <c r="K4031" s="94">
        <f>((G4031*400)+(H4031*100))+I4031</f>
        <v>169</v>
      </c>
      <c r="L4031" s="94">
        <v>850</v>
      </c>
      <c r="M4031" s="94">
        <f>K4031*L4031</f>
        <v>143650</v>
      </c>
      <c r="N4031" s="102">
        <v>1</v>
      </c>
      <c r="O4031" s="111" t="s">
        <v>5650</v>
      </c>
      <c r="P4031" s="96"/>
      <c r="Q4031" s="111" t="s">
        <v>5651</v>
      </c>
      <c r="R4031" s="111" t="s">
        <v>5654</v>
      </c>
      <c r="S4031" s="97" t="s">
        <v>5655</v>
      </c>
      <c r="T4031" s="102" t="s">
        <v>44</v>
      </c>
      <c r="U4031" s="102" t="s">
        <v>45</v>
      </c>
      <c r="V4031" s="102" t="s">
        <v>52</v>
      </c>
      <c r="W4031" s="94">
        <v>653.4</v>
      </c>
      <c r="X4031" s="98">
        <v>91.33</v>
      </c>
      <c r="Y4031" s="94">
        <v>6750</v>
      </c>
      <c r="Z4031" s="94">
        <f>W4031*Y4031</f>
        <v>4410450</v>
      </c>
      <c r="AA4031" s="89">
        <v>21</v>
      </c>
      <c r="AB4031" s="89">
        <v>32</v>
      </c>
      <c r="AC4031" s="94">
        <f>(Z4031*(100-AB4031))/100</f>
        <v>2999106</v>
      </c>
      <c r="AD4031" s="94">
        <f>IF(AND(AC4031="",M4031=""),0,IF((AC4031=""),M4031, IF( (M4031=""),AC4031,AC4031+M4031)))</f>
        <v>3142756</v>
      </c>
      <c r="AE4031" s="94">
        <f>IF( (X4031=""),AD4031*1,( M4031+(SUM(AC4031:AC4031)) )*(X4031/100) )</f>
        <v>2870279.0548</v>
      </c>
      <c r="AF4031" s="94">
        <v>50000000</v>
      </c>
      <c r="AG4031" s="94">
        <f>IF((AF4031-AE4031) &gt; 1,0,IF((AF4031-AE4031)&lt;0,AE4031-AF4031,AF4031-AE4031))</f>
        <v>0</v>
      </c>
      <c r="AH4031" s="94">
        <v>0.02</v>
      </c>
    </row>
    <row r="4032" spans="1:34" s="74" customFormat="1" x14ac:dyDescent="0.55000000000000004">
      <c r="A4032" s="108"/>
      <c r="B4032" s="109"/>
      <c r="C4032" s="102"/>
      <c r="D4032" s="90"/>
      <c r="E4032" s="102"/>
      <c r="F4032" s="102"/>
      <c r="G4032" s="102"/>
      <c r="H4032" s="102"/>
      <c r="I4032" s="98"/>
      <c r="J4032" s="102"/>
      <c r="K4032" s="94"/>
      <c r="L4032" s="94"/>
      <c r="M4032" s="94"/>
      <c r="N4032" s="102">
        <v>2</v>
      </c>
      <c r="O4032" s="111" t="s">
        <v>5650</v>
      </c>
      <c r="P4032" s="96"/>
      <c r="Q4032" s="111" t="s">
        <v>5651</v>
      </c>
      <c r="R4032" s="111" t="s">
        <v>5654</v>
      </c>
      <c r="S4032" s="97" t="s">
        <v>5656</v>
      </c>
      <c r="T4032" s="102" t="s">
        <v>51</v>
      </c>
      <c r="U4032" s="102" t="s">
        <v>45</v>
      </c>
      <c r="V4032" s="102" t="s">
        <v>52</v>
      </c>
      <c r="W4032" s="94">
        <v>62</v>
      </c>
      <c r="X4032" s="98">
        <v>8.67</v>
      </c>
      <c r="Y4032" s="94">
        <v>6750</v>
      </c>
      <c r="Z4032" s="94">
        <f>W4032*Y4032</f>
        <v>418500</v>
      </c>
      <c r="AA4032" s="89">
        <v>6</v>
      </c>
      <c r="AB4032" s="89">
        <v>6</v>
      </c>
      <c r="AC4032" s="94">
        <f>(Z4032*(100-AB4032))/100</f>
        <v>393390</v>
      </c>
      <c r="AD4032" s="94">
        <f>IF(AND(AC4032="",M4031=""),0,IF((AC4032=""),M4031, IF( (M4031=""),AC4032,AC4032+M4031)))</f>
        <v>537040</v>
      </c>
      <c r="AE4032" s="94">
        <f>IF( (X4032=""),AD4032*1,( M4031+(SUM(AC4032:AC4032)) )*(X4032/100) )</f>
        <v>46561.368000000002</v>
      </c>
      <c r="AF4032" s="94">
        <v>50000000</v>
      </c>
      <c r="AG4032" s="94">
        <f>IF((AF4032-AE4032) &gt; 1,0,IF((AF4032-AE4032)&lt;0,AE4032-AF4032,AF4032-AE4032))</f>
        <v>0</v>
      </c>
      <c r="AH4032" s="94">
        <v>0.02</v>
      </c>
    </row>
    <row r="4033" spans="1:34" s="74" customFormat="1" x14ac:dyDescent="0.55000000000000004">
      <c r="A4033" s="108"/>
      <c r="B4033" s="109"/>
      <c r="C4033" s="102"/>
      <c r="D4033" s="90"/>
      <c r="E4033" s="102"/>
      <c r="F4033" s="102"/>
      <c r="G4033" s="102"/>
      <c r="H4033" s="102"/>
      <c r="I4033" s="98"/>
      <c r="J4033" s="102"/>
      <c r="K4033" s="94"/>
      <c r="L4033" s="94" t="s">
        <v>63</v>
      </c>
      <c r="M4033" s="94">
        <f>SUM(M4031:M4032)</f>
        <v>143650</v>
      </c>
      <c r="N4033" s="102"/>
      <c r="O4033" s="111"/>
      <c r="P4033" s="96"/>
      <c r="Q4033" s="111"/>
      <c r="R4033" s="111"/>
      <c r="S4033" s="97"/>
      <c r="T4033" s="102"/>
      <c r="U4033" s="102"/>
      <c r="V4033" s="102"/>
      <c r="W4033" s="94"/>
      <c r="X4033" s="98"/>
      <c r="Y4033" s="94"/>
      <c r="Z4033" s="94"/>
      <c r="AA4033" s="89"/>
      <c r="AB4033" s="89"/>
      <c r="AC4033" s="94"/>
      <c r="AD4033" s="94">
        <f>SUM(AD4031:AD4032)</f>
        <v>3679796</v>
      </c>
      <c r="AE4033" s="94">
        <f>SUM(AE4031:AE4032)</f>
        <v>2916840.4227999998</v>
      </c>
      <c r="AF4033" s="94"/>
      <c r="AG4033" s="94">
        <f>SUM(AG4031:AG4032)</f>
        <v>0</v>
      </c>
      <c r="AH4033" s="94"/>
    </row>
    <row r="4034" spans="1:34" x14ac:dyDescent="0.55000000000000004">
      <c r="A4034" s="108" t="s">
        <v>5659</v>
      </c>
      <c r="B4034" s="109">
        <v>1719</v>
      </c>
      <c r="C4034" s="102">
        <v>8561</v>
      </c>
      <c r="D4034" s="90" t="s">
        <v>5660</v>
      </c>
      <c r="E4034" s="102" t="s">
        <v>34</v>
      </c>
      <c r="F4034" s="102">
        <v>17627</v>
      </c>
      <c r="G4034" s="102">
        <v>0</v>
      </c>
      <c r="H4034" s="102">
        <v>1</v>
      </c>
      <c r="I4034" s="98">
        <v>62</v>
      </c>
      <c r="J4034" s="102" t="s">
        <v>35</v>
      </c>
      <c r="K4034" s="94">
        <f>((G4034*400)+(H4034*100))+I4034</f>
        <v>162</v>
      </c>
      <c r="L4034" s="94">
        <v>800</v>
      </c>
      <c r="M4034" s="94">
        <f>K4034*L4034</f>
        <v>129600</v>
      </c>
      <c r="N4034" s="102">
        <v>1</v>
      </c>
      <c r="O4034" s="111" t="s">
        <v>5657</v>
      </c>
      <c r="P4034" s="96">
        <v>3570800348699</v>
      </c>
      <c r="Q4034" s="111" t="s">
        <v>5658</v>
      </c>
      <c r="R4034" s="111" t="s">
        <v>5661</v>
      </c>
      <c r="S4034" s="97" t="s">
        <v>5662</v>
      </c>
      <c r="T4034" s="102" t="s">
        <v>51</v>
      </c>
      <c r="U4034" s="102" t="s">
        <v>227</v>
      </c>
      <c r="V4034" s="102" t="s">
        <v>52</v>
      </c>
      <c r="W4034" s="94">
        <v>74</v>
      </c>
      <c r="X4034" s="98">
        <v>100</v>
      </c>
      <c r="Y4034" s="94">
        <v>6750</v>
      </c>
      <c r="Z4034" s="94">
        <f>W4034*Y4034</f>
        <v>499500</v>
      </c>
      <c r="AA4034" s="89">
        <v>12</v>
      </c>
      <c r="AB4034" s="89">
        <v>38</v>
      </c>
      <c r="AC4034" s="94">
        <f>(Z4034*(100-AB4034))/100</f>
        <v>309690</v>
      </c>
      <c r="AD4034" s="94">
        <f>IF(AND(AC4034="",M4034=""),0,IF((AC4034=""),M4034, IF( (M4034=""),AC4034,SUM(AC4034:AC4034)+M4034)))</f>
        <v>439290</v>
      </c>
      <c r="AE4034" s="94">
        <f>IF( (X4034=""),AD4034*1,AD4034*(X4034/100) )</f>
        <v>439290</v>
      </c>
      <c r="AF4034" s="94">
        <v>50000000</v>
      </c>
      <c r="AG4034" s="94">
        <f>IF((AF4034-AE4034) &gt; 1,0,IF((AF4034-AE4034)&lt;0,AE4034-AF4034,AF4034-AE4034))</f>
        <v>0</v>
      </c>
      <c r="AH4034" s="94">
        <v>0.02</v>
      </c>
    </row>
    <row r="4035" spans="1:34" s="99" customFormat="1" x14ac:dyDescent="0.55000000000000004">
      <c r="A4035" s="122"/>
      <c r="B4035" s="109"/>
      <c r="C4035" s="102"/>
      <c r="D4035" s="90"/>
      <c r="E4035" s="102"/>
      <c r="F4035" s="102"/>
      <c r="G4035" s="102"/>
      <c r="H4035" s="102"/>
      <c r="I4035" s="98">
        <v>10</v>
      </c>
      <c r="J4035" s="102"/>
      <c r="K4035" s="94">
        <f>((G4035*400)+(H4035*100))+I4035</f>
        <v>10</v>
      </c>
      <c r="L4035" s="94">
        <v>800</v>
      </c>
      <c r="M4035" s="94">
        <f>K4035*L4035</f>
        <v>8000</v>
      </c>
      <c r="N4035" s="102">
        <v>2</v>
      </c>
      <c r="O4035" s="111" t="s">
        <v>5657</v>
      </c>
      <c r="P4035" s="96">
        <v>3570800348699</v>
      </c>
      <c r="Q4035" s="111" t="s">
        <v>5658</v>
      </c>
      <c r="R4035" s="111" t="s">
        <v>5661</v>
      </c>
      <c r="S4035" s="97" t="s">
        <v>5663</v>
      </c>
      <c r="T4035" s="102" t="s">
        <v>343</v>
      </c>
      <c r="U4035" s="102" t="s">
        <v>45</v>
      </c>
      <c r="V4035" s="102" t="s">
        <v>75</v>
      </c>
      <c r="W4035" s="94">
        <v>26.5</v>
      </c>
      <c r="X4035" s="98">
        <v>100</v>
      </c>
      <c r="Y4035" s="94">
        <v>2100</v>
      </c>
      <c r="Z4035" s="94">
        <f>W4035*Y4035</f>
        <v>55650</v>
      </c>
      <c r="AA4035" s="89">
        <v>7</v>
      </c>
      <c r="AB4035" s="89">
        <v>7</v>
      </c>
      <c r="AC4035" s="94">
        <f>(Z4035*(100-AB4035))/100</f>
        <v>51754.5</v>
      </c>
      <c r="AD4035" s="94">
        <f>IF(AND(AC4035="",M4035=""),0,IF((AC4035=""),M4035, IF( (M4035=""),AC4035,SUM(AC4035:AC4035)+M4035)))</f>
        <v>59754.5</v>
      </c>
      <c r="AE4035" s="94">
        <f>IF( (X4035=""),AD4035*1,AD4035*(X4035/100) )</f>
        <v>59754.5</v>
      </c>
      <c r="AF4035" s="94">
        <v>0</v>
      </c>
      <c r="AG4035" s="94">
        <f>IF((AF4035-AE4035) &gt; 1,0,IF((AF4035-AE4035)&lt;0,AE4035-AF4035,AF4035-AE4035))</f>
        <v>59754.5</v>
      </c>
      <c r="AH4035" s="94">
        <v>0.3</v>
      </c>
    </row>
    <row r="4036" spans="1:34" s="99" customFormat="1" x14ac:dyDescent="0.55000000000000004">
      <c r="A4036" s="122"/>
      <c r="B4036" s="109"/>
      <c r="C4036" s="102"/>
      <c r="D4036" s="90"/>
      <c r="E4036" s="102"/>
      <c r="F4036" s="102"/>
      <c r="G4036" s="102"/>
      <c r="H4036" s="102"/>
      <c r="I4036" s="98"/>
      <c r="J4036" s="102"/>
      <c r="K4036" s="94"/>
      <c r="L4036" s="94" t="s">
        <v>63</v>
      </c>
      <c r="M4036" s="94">
        <f>SUM(M4034:M4035)</f>
        <v>137600</v>
      </c>
      <c r="N4036" s="102"/>
      <c r="O4036" s="111"/>
      <c r="P4036" s="96"/>
      <c r="Q4036" s="111"/>
      <c r="R4036" s="111"/>
      <c r="S4036" s="97"/>
      <c r="T4036" s="102"/>
      <c r="U4036" s="102"/>
      <c r="V4036" s="102"/>
      <c r="W4036" s="94"/>
      <c r="X4036" s="98"/>
      <c r="Y4036" s="94"/>
      <c r="Z4036" s="94"/>
      <c r="AA4036" s="89"/>
      <c r="AB4036" s="89"/>
      <c r="AC4036" s="94"/>
      <c r="AD4036" s="94"/>
      <c r="AE4036" s="94">
        <f>SUM(AE4034:AE4035)</f>
        <v>499044.5</v>
      </c>
      <c r="AF4036" s="94"/>
      <c r="AG4036" s="94">
        <f>SUM(AG4034:AG4035)</f>
        <v>59754.5</v>
      </c>
      <c r="AH4036" s="94"/>
    </row>
    <row r="4037" spans="1:34" s="74" customFormat="1" x14ac:dyDescent="0.55000000000000004">
      <c r="A4037" s="108" t="s">
        <v>999</v>
      </c>
      <c r="B4037" s="109">
        <v>1720</v>
      </c>
      <c r="C4037" s="102">
        <v>7922</v>
      </c>
      <c r="D4037" s="90" t="s">
        <v>5664</v>
      </c>
      <c r="E4037" s="102" t="s">
        <v>34</v>
      </c>
      <c r="F4037" s="102">
        <v>27470</v>
      </c>
      <c r="G4037" s="102">
        <v>0</v>
      </c>
      <c r="H4037" s="102">
        <v>1</v>
      </c>
      <c r="I4037" s="98">
        <v>36.9</v>
      </c>
      <c r="J4037" s="102" t="s">
        <v>38</v>
      </c>
      <c r="K4037" s="94">
        <f>((G4037*400)+(H4037*100))+I4037</f>
        <v>136.9</v>
      </c>
      <c r="L4037" s="94">
        <v>850</v>
      </c>
      <c r="M4037" s="94">
        <f>K4037*L4037</f>
        <v>116365</v>
      </c>
      <c r="N4037" s="102"/>
      <c r="O4037" s="111"/>
      <c r="P4037" s="96"/>
      <c r="Q4037" s="111"/>
      <c r="R4037" s="111"/>
      <c r="S4037" s="97"/>
      <c r="T4037" s="102"/>
      <c r="U4037" s="102"/>
      <c r="V4037" s="102"/>
      <c r="W4037" s="94"/>
      <c r="X4037" s="98"/>
      <c r="Y4037" s="94"/>
      <c r="Z4037" s="94"/>
      <c r="AA4037" s="89"/>
      <c r="AB4037" s="89"/>
      <c r="AC4037" s="94"/>
      <c r="AD4037" s="94">
        <f>IF(AND(AC4037="",M4037=""),0,IF((AC4037=""),M4037,IF((M4037=""),AC4037,AC4037+M4037)))</f>
        <v>116365</v>
      </c>
      <c r="AE4037" s="94">
        <f>IF( (X4037=""),AD4037*1,AD4037*(X4037/100) )</f>
        <v>116365</v>
      </c>
      <c r="AF4037" s="94">
        <v>50000000</v>
      </c>
      <c r="AG4037" s="94">
        <f>IF((AF4037-AE4037) &gt; 1,0,IF((AF4037-AE4037)&lt;0,AE4037-AF4037,AF4037-AE4037))</f>
        <v>0</v>
      </c>
      <c r="AH4037" s="94">
        <v>0.01</v>
      </c>
    </row>
    <row r="4038" spans="1:34" s="74" customFormat="1" x14ac:dyDescent="0.55000000000000004">
      <c r="A4038" s="108"/>
      <c r="B4038" s="109"/>
      <c r="C4038" s="102"/>
      <c r="D4038" s="90"/>
      <c r="E4038" s="102"/>
      <c r="F4038" s="102"/>
      <c r="G4038" s="102"/>
      <c r="H4038" s="102"/>
      <c r="I4038" s="98"/>
      <c r="J4038" s="102"/>
      <c r="K4038" s="94"/>
      <c r="L4038" s="94" t="s">
        <v>63</v>
      </c>
      <c r="M4038" s="94">
        <f>SUM(M4037:M4037)</f>
        <v>116365</v>
      </c>
      <c r="N4038" s="102"/>
      <c r="O4038" s="111"/>
      <c r="P4038" s="96"/>
      <c r="Q4038" s="111"/>
      <c r="R4038" s="111"/>
      <c r="S4038" s="97"/>
      <c r="T4038" s="102"/>
      <c r="U4038" s="102"/>
      <c r="V4038" s="102"/>
      <c r="W4038" s="94"/>
      <c r="X4038" s="98"/>
      <c r="Y4038" s="94"/>
      <c r="Z4038" s="94"/>
      <c r="AA4038" s="89"/>
      <c r="AB4038" s="89"/>
      <c r="AC4038" s="94"/>
      <c r="AD4038" s="94">
        <f>SUM(AD4037:AD4037)</f>
        <v>116365</v>
      </c>
      <c r="AE4038" s="94">
        <f>SUM(AE4037:AE4037)</f>
        <v>116365</v>
      </c>
      <c r="AF4038" s="94"/>
      <c r="AG4038" s="94">
        <f>SUM(AG4037:AG4037)</f>
        <v>0</v>
      </c>
      <c r="AH4038" s="94"/>
    </row>
    <row r="4039" spans="1:34" s="74" customFormat="1" x14ac:dyDescent="0.55000000000000004">
      <c r="A4039" s="108" t="s">
        <v>5667</v>
      </c>
      <c r="B4039" s="109">
        <v>1721</v>
      </c>
      <c r="C4039" s="102">
        <v>8338</v>
      </c>
      <c r="D4039" s="90" t="s">
        <v>5668</v>
      </c>
      <c r="E4039" s="102" t="s">
        <v>34</v>
      </c>
      <c r="F4039" s="102">
        <v>2435</v>
      </c>
      <c r="G4039" s="102">
        <v>0</v>
      </c>
      <c r="H4039" s="102">
        <v>3</v>
      </c>
      <c r="I4039" s="98">
        <v>47</v>
      </c>
      <c r="J4039" s="102" t="s">
        <v>35</v>
      </c>
      <c r="K4039" s="94">
        <f>((G4039*400)+(H4039*100))+I4039</f>
        <v>347</v>
      </c>
      <c r="L4039" s="94">
        <v>800</v>
      </c>
      <c r="M4039" s="94">
        <f>K4039*L4039</f>
        <v>277600</v>
      </c>
      <c r="N4039" s="102">
        <v>1</v>
      </c>
      <c r="O4039" s="111" t="s">
        <v>5665</v>
      </c>
      <c r="P4039" s="96">
        <v>3570800349857</v>
      </c>
      <c r="Q4039" s="111" t="s">
        <v>5666</v>
      </c>
      <c r="R4039" s="111" t="s">
        <v>5669</v>
      </c>
      <c r="S4039" s="97"/>
      <c r="T4039" s="102" t="s">
        <v>51</v>
      </c>
      <c r="U4039" s="102" t="s">
        <v>45</v>
      </c>
      <c r="V4039" s="102" t="s">
        <v>52</v>
      </c>
      <c r="W4039" s="94">
        <v>97.2</v>
      </c>
      <c r="X4039" s="98">
        <v>12.44</v>
      </c>
      <c r="Y4039" s="94">
        <v>0</v>
      </c>
      <c r="Z4039" s="94">
        <f>W4039*Y4039</f>
        <v>0</v>
      </c>
      <c r="AA4039" s="89">
        <v>1</v>
      </c>
      <c r="AB4039" s="89">
        <v>1</v>
      </c>
      <c r="AC4039" s="94">
        <f>(Z4039*(100-AB4039))/100</f>
        <v>0</v>
      </c>
      <c r="AD4039" s="94">
        <f>IF(AND(AC4039="",M4039=""),0,IF((AC4039=""),M4039, IF( (M4039=""),AC4039,AC4039+M4039)))</f>
        <v>277600</v>
      </c>
      <c r="AE4039" s="94">
        <f>IF( (X4039=""),AD4039*1,( M4039+(SUM(AC4039:AC4039)) )*(X4039/100) )</f>
        <v>34533.440000000002</v>
      </c>
      <c r="AF4039" s="94">
        <v>50000000</v>
      </c>
      <c r="AG4039" s="94">
        <f>IF((AF4039-AE4039) &gt; 1,0,IF((AF4039-AE4039)&lt;0,AE4039-AF4039,AF4039-AE4039))</f>
        <v>0</v>
      </c>
      <c r="AH4039" s="94">
        <v>0.02</v>
      </c>
    </row>
    <row r="4040" spans="1:34" s="74" customFormat="1" x14ac:dyDescent="0.55000000000000004">
      <c r="A4040" s="108"/>
      <c r="B4040" s="109"/>
      <c r="C4040" s="102"/>
      <c r="D4040" s="90"/>
      <c r="E4040" s="102"/>
      <c r="F4040" s="102"/>
      <c r="G4040" s="102"/>
      <c r="H4040" s="102"/>
      <c r="I4040" s="98"/>
      <c r="J4040" s="102"/>
      <c r="K4040" s="94"/>
      <c r="L4040" s="94"/>
      <c r="M4040" s="94"/>
      <c r="N4040" s="102">
        <v>2</v>
      </c>
      <c r="O4040" s="111" t="s">
        <v>5665</v>
      </c>
      <c r="P4040" s="96">
        <v>3570800349857</v>
      </c>
      <c r="Q4040" s="111" t="s">
        <v>5666</v>
      </c>
      <c r="R4040" s="111" t="s">
        <v>5669</v>
      </c>
      <c r="S4040" s="97"/>
      <c r="T4040" s="102" t="s">
        <v>51</v>
      </c>
      <c r="U4040" s="102" t="s">
        <v>45</v>
      </c>
      <c r="V4040" s="102" t="s">
        <v>52</v>
      </c>
      <c r="W4040" s="94">
        <v>76.760000000000005</v>
      </c>
      <c r="X4040" s="98">
        <v>9.82</v>
      </c>
      <c r="Y4040" s="94">
        <v>6750</v>
      </c>
      <c r="Z4040" s="94">
        <f>W4040*Y4040</f>
        <v>518130.00000000006</v>
      </c>
      <c r="AA4040" s="89">
        <v>1</v>
      </c>
      <c r="AB4040" s="89">
        <v>1</v>
      </c>
      <c r="AC4040" s="94">
        <f>(Z4040*(100-AB4040))/100</f>
        <v>512948.70000000007</v>
      </c>
      <c r="AD4040" s="94">
        <f>IF(AND(AC4040="",M4039=""),0,IF((AC4040=""),M4039, IF( (M4039=""),AC4040,AC4040+M4039)))</f>
        <v>790548.70000000007</v>
      </c>
      <c r="AE4040" s="94">
        <f>IF( (X4040=""),AD4040*1,( M4039+(SUM(AC4040:AC4040)) )*(X4040/100) )</f>
        <v>77631.882340000011</v>
      </c>
      <c r="AF4040" s="94">
        <v>50000000</v>
      </c>
      <c r="AG4040" s="94">
        <f>IF((AF4040-AE4040) &gt; 1,0,IF((AF4040-AE4040)&lt;0,AE4040-AF4040,AF4040-AE4040))</f>
        <v>0</v>
      </c>
      <c r="AH4040" s="94">
        <v>0.02</v>
      </c>
    </row>
    <row r="4041" spans="1:34" s="73" customFormat="1" x14ac:dyDescent="0.55000000000000004">
      <c r="A4041" s="108"/>
      <c r="B4041" s="109"/>
      <c r="C4041" s="102"/>
      <c r="D4041" s="90"/>
      <c r="E4041" s="102"/>
      <c r="F4041" s="102"/>
      <c r="G4041" s="102"/>
      <c r="H4041" s="102"/>
      <c r="I4041" s="98"/>
      <c r="J4041" s="102"/>
      <c r="K4041" s="94"/>
      <c r="L4041" s="94"/>
      <c r="M4041" s="94"/>
      <c r="N4041" s="102">
        <v>3</v>
      </c>
      <c r="O4041" s="111" t="s">
        <v>5665</v>
      </c>
      <c r="P4041" s="96">
        <v>3570800349857</v>
      </c>
      <c r="Q4041" s="111" t="s">
        <v>5666</v>
      </c>
      <c r="R4041" s="111" t="s">
        <v>5669</v>
      </c>
      <c r="S4041" s="97" t="s">
        <v>5670</v>
      </c>
      <c r="T4041" s="102" t="s">
        <v>73</v>
      </c>
      <c r="U4041" s="102" t="s">
        <v>45</v>
      </c>
      <c r="V4041" s="102" t="s">
        <v>52</v>
      </c>
      <c r="W4041" s="94">
        <v>607.55999999999995</v>
      </c>
      <c r="X4041" s="98">
        <v>77.739999999999995</v>
      </c>
      <c r="Y4041" s="94">
        <v>6750</v>
      </c>
      <c r="Z4041" s="94">
        <f>W4041*Y4041</f>
        <v>4101029.9999999995</v>
      </c>
      <c r="AA4041" s="89">
        <v>11</v>
      </c>
      <c r="AB4041" s="89">
        <v>12</v>
      </c>
      <c r="AC4041" s="94">
        <f>(Z4041*(100-AB4041))/100</f>
        <v>3608906.3999999994</v>
      </c>
      <c r="AD4041" s="94">
        <f>IF(AND(AC4041="",M4039=""),0,IF((AC4041=""),M4039, IF( (M4039=""),AC4041,AC4041+M4039)))</f>
        <v>3886506.3999999994</v>
      </c>
      <c r="AE4041" s="94">
        <f>IF( (X4041=""),AD4041*1,( M4039+(SUM(AC4041:AC4041)) )*(X4041/100) )</f>
        <v>3021370.0753599997</v>
      </c>
      <c r="AF4041" s="94">
        <v>50000000</v>
      </c>
      <c r="AG4041" s="94">
        <f>IF((AF4041-AE4041) &gt; 1,0,IF((AF4041-AE4041)&lt;0,AE4041-AF4041,AF4041-AE4041))</f>
        <v>0</v>
      </c>
      <c r="AH4041" s="94">
        <v>0.02</v>
      </c>
    </row>
    <row r="4042" spans="1:34" s="73" customFormat="1" x14ac:dyDescent="0.55000000000000004">
      <c r="A4042" s="108"/>
      <c r="B4042" s="109"/>
      <c r="C4042" s="102"/>
      <c r="D4042" s="90"/>
      <c r="E4042" s="102"/>
      <c r="F4042" s="102"/>
      <c r="G4042" s="102"/>
      <c r="H4042" s="102"/>
      <c r="I4042" s="98"/>
      <c r="J4042" s="102"/>
      <c r="K4042" s="94"/>
      <c r="L4042" s="94" t="s">
        <v>63</v>
      </c>
      <c r="M4042" s="94">
        <f>SUM(M4039:M4041)</f>
        <v>277600</v>
      </c>
      <c r="N4042" s="102"/>
      <c r="O4042" s="111"/>
      <c r="P4042" s="96"/>
      <c r="Q4042" s="111"/>
      <c r="R4042" s="111"/>
      <c r="S4042" s="97"/>
      <c r="T4042" s="102"/>
      <c r="U4042" s="102"/>
      <c r="V4042" s="102"/>
      <c r="W4042" s="94"/>
      <c r="X4042" s="98"/>
      <c r="Y4042" s="94"/>
      <c r="Z4042" s="94"/>
      <c r="AA4042" s="89"/>
      <c r="AB4042" s="89"/>
      <c r="AC4042" s="94"/>
      <c r="AD4042" s="94">
        <f>SUM(AD4039:AD4041)</f>
        <v>4954655.0999999996</v>
      </c>
      <c r="AE4042" s="94">
        <f>SUM(AE4039:AE4041)</f>
        <v>3133535.3976999996</v>
      </c>
      <c r="AF4042" s="94"/>
      <c r="AG4042" s="94">
        <f>SUM(AG4039:AG4041)</f>
        <v>0</v>
      </c>
      <c r="AH4042" s="94"/>
    </row>
    <row r="4043" spans="1:34" s="73" customFormat="1" x14ac:dyDescent="0.55000000000000004">
      <c r="A4043" s="108" t="s">
        <v>5673</v>
      </c>
      <c r="B4043" s="109">
        <v>1722</v>
      </c>
      <c r="C4043" s="102">
        <v>7723</v>
      </c>
      <c r="D4043" s="90" t="s">
        <v>5674</v>
      </c>
      <c r="E4043" s="102" t="s">
        <v>34</v>
      </c>
      <c r="F4043" s="102">
        <v>2482</v>
      </c>
      <c r="G4043" s="102">
        <v>0</v>
      </c>
      <c r="H4043" s="102">
        <v>2</v>
      </c>
      <c r="I4043" s="98">
        <v>72</v>
      </c>
      <c r="J4043" s="102" t="s">
        <v>35</v>
      </c>
      <c r="K4043" s="94">
        <f>((G4043*400)+(H4043*100))+I4043</f>
        <v>272</v>
      </c>
      <c r="L4043" s="94">
        <v>375</v>
      </c>
      <c r="M4043" s="94">
        <f>K4043*L4043</f>
        <v>102000</v>
      </c>
      <c r="N4043" s="102">
        <v>1</v>
      </c>
      <c r="O4043" s="111" t="s">
        <v>5671</v>
      </c>
      <c r="P4043" s="96">
        <v>3570800331681</v>
      </c>
      <c r="Q4043" s="111" t="s">
        <v>5672</v>
      </c>
      <c r="R4043" s="111" t="s">
        <v>5675</v>
      </c>
      <c r="S4043" s="97" t="s">
        <v>5676</v>
      </c>
      <c r="T4043" s="102" t="s">
        <v>51</v>
      </c>
      <c r="U4043" s="102" t="s">
        <v>45</v>
      </c>
      <c r="V4043" s="102" t="s">
        <v>52</v>
      </c>
      <c r="W4043" s="94">
        <v>250.92</v>
      </c>
      <c r="X4043" s="98">
        <v>42.32</v>
      </c>
      <c r="Y4043" s="94">
        <v>6750</v>
      </c>
      <c r="Z4043" s="94">
        <f>W4043*Y4043</f>
        <v>1693710</v>
      </c>
      <c r="AA4043" s="89">
        <v>6</v>
      </c>
      <c r="AB4043" s="89">
        <v>6</v>
      </c>
      <c r="AC4043" s="94">
        <f>(Z4043*(100-AB4043))/100</f>
        <v>1592087.4</v>
      </c>
      <c r="AD4043" s="94">
        <f>IF(AND(AC4043="",M4043=""),0,IF((AC4043=""),M4043, IF( (M4043=""),AC4043,AC4043+M4043)))</f>
        <v>1694087.4</v>
      </c>
      <c r="AE4043" s="94">
        <f>IF( (X4043=""),AD4043*1,( M4043+(SUM(AC4043:AC4043)) )*(X4043/100) )</f>
        <v>716937.78767999995</v>
      </c>
      <c r="AF4043" s="94">
        <v>50000000</v>
      </c>
      <c r="AG4043" s="94">
        <f>IF((AF4043-AE4043) &gt; 1,0,IF((AF4043-AE4043)&lt;0,AE4043-AF4043,AF4043-AE4043))</f>
        <v>0</v>
      </c>
      <c r="AH4043" s="94">
        <v>0.02</v>
      </c>
    </row>
    <row r="4044" spans="1:34" s="73" customFormat="1" x14ac:dyDescent="0.55000000000000004">
      <c r="A4044" s="108"/>
      <c r="B4044" s="109"/>
      <c r="C4044" s="102"/>
      <c r="D4044" s="90"/>
      <c r="E4044" s="102"/>
      <c r="F4044" s="102"/>
      <c r="G4044" s="102"/>
      <c r="H4044" s="102"/>
      <c r="I4044" s="98"/>
      <c r="J4044" s="102"/>
      <c r="K4044" s="94"/>
      <c r="L4044" s="94"/>
      <c r="M4044" s="94"/>
      <c r="N4044" s="102">
        <v>2</v>
      </c>
      <c r="O4044" s="111" t="s">
        <v>5671</v>
      </c>
      <c r="P4044" s="96">
        <v>3570800331681</v>
      </c>
      <c r="Q4044" s="111" t="s">
        <v>5672</v>
      </c>
      <c r="R4044" s="111" t="s">
        <v>5675</v>
      </c>
      <c r="S4044" s="97" t="s">
        <v>5677</v>
      </c>
      <c r="T4044" s="102" t="s">
        <v>51</v>
      </c>
      <c r="U4044" s="102" t="s">
        <v>45</v>
      </c>
      <c r="V4044" s="102" t="s">
        <v>52</v>
      </c>
      <c r="W4044" s="94">
        <v>342</v>
      </c>
      <c r="X4044" s="98">
        <v>57.68</v>
      </c>
      <c r="Y4044" s="94">
        <v>6750</v>
      </c>
      <c r="Z4044" s="94">
        <f>W4044*Y4044</f>
        <v>2308500</v>
      </c>
      <c r="AA4044" s="89">
        <v>6</v>
      </c>
      <c r="AB4044" s="89">
        <v>6</v>
      </c>
      <c r="AC4044" s="94">
        <f>(Z4044*(100-AB4044))/100</f>
        <v>2169990</v>
      </c>
      <c r="AD4044" s="94">
        <f>IF(AND(AC4044="",M4043=""),0,IF((AC4044=""),M4043, IF( (M4043=""),AC4044,AC4044+M4043)))</f>
        <v>2271990</v>
      </c>
      <c r="AE4044" s="94">
        <f>IF( (X4044=""),AD4044*1,( M4043+(SUM(AC4044:AC4044)) )*(X4044/100) )</f>
        <v>1310483.8319999999</v>
      </c>
      <c r="AF4044" s="94">
        <v>50000000</v>
      </c>
      <c r="AG4044" s="94">
        <f>IF((AF4044-AE4044) &gt; 1,0,IF((AF4044-AE4044)&lt;0,AE4044-AF4044,AF4044-AE4044))</f>
        <v>0</v>
      </c>
      <c r="AH4044" s="94">
        <v>0.02</v>
      </c>
    </row>
    <row r="4045" spans="1:34" s="73" customFormat="1" x14ac:dyDescent="0.55000000000000004">
      <c r="A4045" s="108"/>
      <c r="B4045" s="109"/>
      <c r="C4045" s="102"/>
      <c r="D4045" s="90"/>
      <c r="E4045" s="102"/>
      <c r="F4045" s="102"/>
      <c r="G4045" s="102"/>
      <c r="H4045" s="102"/>
      <c r="I4045" s="98"/>
      <c r="J4045" s="102"/>
      <c r="K4045" s="94"/>
      <c r="L4045" s="94" t="s">
        <v>63</v>
      </c>
      <c r="M4045" s="94">
        <f>SUM(M4043:M4044)</f>
        <v>102000</v>
      </c>
      <c r="N4045" s="102"/>
      <c r="O4045" s="111"/>
      <c r="P4045" s="96"/>
      <c r="Q4045" s="111"/>
      <c r="R4045" s="111"/>
      <c r="S4045" s="97"/>
      <c r="T4045" s="102"/>
      <c r="U4045" s="102"/>
      <c r="V4045" s="102"/>
      <c r="W4045" s="94"/>
      <c r="X4045" s="98"/>
      <c r="Y4045" s="94"/>
      <c r="Z4045" s="94"/>
      <c r="AA4045" s="89"/>
      <c r="AB4045" s="89"/>
      <c r="AC4045" s="94"/>
      <c r="AD4045" s="94">
        <f>SUM(AD4043:AD4044)</f>
        <v>3966077.4</v>
      </c>
      <c r="AE4045" s="94">
        <f>SUM(AE4043:AE4044)</f>
        <v>2027421.61968</v>
      </c>
      <c r="AF4045" s="94"/>
      <c r="AG4045" s="94">
        <f>SUM(AG4043:AG4044)</f>
        <v>0</v>
      </c>
      <c r="AH4045" s="94"/>
    </row>
    <row r="4046" spans="1:34" s="73" customFormat="1" x14ac:dyDescent="0.55000000000000004">
      <c r="A4046" s="108" t="s">
        <v>5667</v>
      </c>
      <c r="B4046" s="109">
        <v>1723</v>
      </c>
      <c r="C4046" s="102">
        <v>8336</v>
      </c>
      <c r="D4046" s="90" t="s">
        <v>5678</v>
      </c>
      <c r="E4046" s="102" t="s">
        <v>34</v>
      </c>
      <c r="F4046" s="102">
        <v>7579</v>
      </c>
      <c r="G4046" s="102">
        <v>0</v>
      </c>
      <c r="H4046" s="102">
        <v>3</v>
      </c>
      <c r="I4046" s="98">
        <v>53</v>
      </c>
      <c r="J4046" s="102" t="s">
        <v>38</v>
      </c>
      <c r="K4046" s="94">
        <f>((G4046*400)+(H4046*100))+I4046</f>
        <v>353</v>
      </c>
      <c r="L4046" s="94">
        <v>250</v>
      </c>
      <c r="M4046" s="94">
        <f>K4046*L4046</f>
        <v>88250</v>
      </c>
      <c r="N4046" s="102">
        <v>1</v>
      </c>
      <c r="O4046" s="111" t="s">
        <v>5665</v>
      </c>
      <c r="P4046" s="96">
        <v>3570800349857</v>
      </c>
      <c r="Q4046" s="111" t="s">
        <v>5666</v>
      </c>
      <c r="R4046" s="111" t="s">
        <v>5669</v>
      </c>
      <c r="S4046" s="97" t="s">
        <v>5678</v>
      </c>
      <c r="T4046" s="102" t="s">
        <v>51</v>
      </c>
      <c r="U4046" s="102" t="s">
        <v>62</v>
      </c>
      <c r="V4046" s="102"/>
      <c r="W4046" s="94"/>
      <c r="X4046" s="98"/>
      <c r="Y4046" s="94"/>
      <c r="Z4046" s="94"/>
      <c r="AA4046" s="89"/>
      <c r="AB4046" s="89"/>
      <c r="AC4046" s="94"/>
      <c r="AD4046" s="94">
        <f>IF(AND(AC4046="",M4046=""),0,IF((AC4046=""),M4046,IF((M4046=""),AC4046,AC4046+M4046)))</f>
        <v>88250</v>
      </c>
      <c r="AE4046" s="94">
        <f>IF( (X4046=""),AD4046*1,AD4046*(X4046/100) )</f>
        <v>88250</v>
      </c>
      <c r="AF4046" s="94">
        <v>50000000</v>
      </c>
      <c r="AG4046" s="94">
        <f>IF((AF4046-AE4046) &gt; 1,0,IF((AF4046-AE4046)&lt;0,AE4046-AF4046,AF4046-AE4046))</f>
        <v>0</v>
      </c>
      <c r="AH4046" s="94">
        <v>0.01</v>
      </c>
    </row>
    <row r="4047" spans="1:34" s="73" customFormat="1" x14ac:dyDescent="0.55000000000000004">
      <c r="A4047" s="108"/>
      <c r="B4047" s="109"/>
      <c r="C4047" s="102"/>
      <c r="D4047" s="90"/>
      <c r="E4047" s="102"/>
      <c r="F4047" s="102"/>
      <c r="G4047" s="102"/>
      <c r="H4047" s="102"/>
      <c r="I4047" s="98"/>
      <c r="J4047" s="102"/>
      <c r="K4047" s="94"/>
      <c r="L4047" s="94" t="s">
        <v>63</v>
      </c>
      <c r="M4047" s="94">
        <f>SUM(M4046:M4046)</f>
        <v>88250</v>
      </c>
      <c r="N4047" s="102"/>
      <c r="O4047" s="111"/>
      <c r="P4047" s="96"/>
      <c r="Q4047" s="111"/>
      <c r="R4047" s="111"/>
      <c r="S4047" s="97"/>
      <c r="T4047" s="102"/>
      <c r="U4047" s="102"/>
      <c r="V4047" s="102"/>
      <c r="W4047" s="94"/>
      <c r="X4047" s="98"/>
      <c r="Y4047" s="94"/>
      <c r="Z4047" s="94"/>
      <c r="AA4047" s="89"/>
      <c r="AB4047" s="89"/>
      <c r="AC4047" s="94"/>
      <c r="AD4047" s="94">
        <f>SUM(AD4046:AD4046)</f>
        <v>88250</v>
      </c>
      <c r="AE4047" s="94">
        <f>SUM(AE4046:AE4046)</f>
        <v>88250</v>
      </c>
      <c r="AF4047" s="94"/>
      <c r="AG4047" s="94">
        <f>SUM(AG4046:AG4046)</f>
        <v>0</v>
      </c>
      <c r="AH4047" s="94"/>
    </row>
    <row r="4048" spans="1:34" s="99" customFormat="1" x14ac:dyDescent="0.55000000000000004">
      <c r="A4048" s="107" t="s">
        <v>5679</v>
      </c>
      <c r="B4048" s="102">
        <v>1724</v>
      </c>
      <c r="C4048" s="102">
        <v>5745</v>
      </c>
      <c r="D4048" s="90" t="s">
        <v>5680</v>
      </c>
      <c r="E4048" s="102" t="s">
        <v>34</v>
      </c>
      <c r="F4048" s="102">
        <v>19792</v>
      </c>
      <c r="G4048" s="102">
        <v>0</v>
      </c>
      <c r="H4048" s="102">
        <v>1</v>
      </c>
      <c r="I4048" s="98">
        <v>2</v>
      </c>
      <c r="J4048" s="102" t="s">
        <v>35</v>
      </c>
      <c r="K4048" s="94">
        <f>((G4048*400)+(H4048*100))+I4048</f>
        <v>102</v>
      </c>
      <c r="L4048" s="94">
        <v>2425</v>
      </c>
      <c r="M4048" s="94">
        <f>K4048*L4048</f>
        <v>247350</v>
      </c>
      <c r="N4048" s="102">
        <v>1</v>
      </c>
      <c r="O4048" s="111" t="s">
        <v>4494</v>
      </c>
      <c r="P4048" s="96">
        <v>8671184013179</v>
      </c>
      <c r="Q4048" s="111" t="s">
        <v>4495</v>
      </c>
      <c r="R4048" s="111" t="s">
        <v>4496</v>
      </c>
      <c r="S4048" s="97"/>
      <c r="T4048" s="102" t="s">
        <v>55</v>
      </c>
      <c r="U4048" s="102" t="s">
        <v>45</v>
      </c>
      <c r="V4048" s="102" t="s">
        <v>52</v>
      </c>
      <c r="W4048" s="94">
        <v>52</v>
      </c>
      <c r="X4048" s="98">
        <v>6.31</v>
      </c>
      <c r="Y4048" s="94">
        <v>0</v>
      </c>
      <c r="Z4048" s="94">
        <f>W4048*Y4048</f>
        <v>0</v>
      </c>
      <c r="AA4048" s="89">
        <v>1</v>
      </c>
      <c r="AB4048" s="89">
        <v>1</v>
      </c>
      <c r="AC4048" s="94">
        <f>(Z4048*(100-AB4048))/100</f>
        <v>0</v>
      </c>
      <c r="AD4048" s="94">
        <f>IF(AND(AC4048="",M4048=""),0,IF((AC4048=""),M4048, IF( (M4048=""),AC4048,SUM(AC4048:AC4050)+M4048)))</f>
        <v>5146959</v>
      </c>
      <c r="AE4048" s="94">
        <f>IF( (X4048=""),AD4048*1,AD4048*(X4048/100) )</f>
        <v>324773.11289999995</v>
      </c>
      <c r="AF4048" s="94">
        <v>50000000</v>
      </c>
      <c r="AG4048" s="94">
        <f>IF((AF4048-AE4048) &gt; 1,0,IF((AF4048-AE4048)&lt;0,AE4048-AF4048,AF4048-AE4048))</f>
        <v>0</v>
      </c>
      <c r="AH4048" s="94">
        <v>0.02</v>
      </c>
    </row>
    <row r="4049" spans="1:34" s="99" customFormat="1" x14ac:dyDescent="0.55000000000000004">
      <c r="A4049" s="107"/>
      <c r="B4049" s="102"/>
      <c r="C4049" s="102"/>
      <c r="D4049" s="90"/>
      <c r="E4049" s="102"/>
      <c r="F4049" s="102"/>
      <c r="G4049" s="102"/>
      <c r="H4049" s="102"/>
      <c r="I4049" s="98"/>
      <c r="J4049" s="102"/>
      <c r="K4049" s="94"/>
      <c r="L4049" s="94"/>
      <c r="M4049" s="94"/>
      <c r="N4049" s="102">
        <v>2</v>
      </c>
      <c r="O4049" s="111" t="s">
        <v>4494</v>
      </c>
      <c r="P4049" s="96">
        <v>8671184013179</v>
      </c>
      <c r="Q4049" s="111" t="s">
        <v>4495</v>
      </c>
      <c r="R4049" s="111" t="s">
        <v>4496</v>
      </c>
      <c r="S4049" s="97" t="s">
        <v>5681</v>
      </c>
      <c r="T4049" s="102" t="s">
        <v>51</v>
      </c>
      <c r="U4049" s="102" t="s">
        <v>45</v>
      </c>
      <c r="V4049" s="102" t="s">
        <v>52</v>
      </c>
      <c r="W4049" s="94">
        <v>772.2</v>
      </c>
      <c r="X4049" s="98">
        <v>93.69</v>
      </c>
      <c r="Y4049" s="94">
        <v>6750</v>
      </c>
      <c r="Z4049" s="94">
        <f>W4049*Y4049</f>
        <v>5212350</v>
      </c>
      <c r="AA4049" s="89">
        <v>6</v>
      </c>
      <c r="AB4049" s="89">
        <v>6</v>
      </c>
      <c r="AC4049" s="94">
        <f>(Z4049*(100-AB4049))/100</f>
        <v>4899609</v>
      </c>
      <c r="AD4049" s="94">
        <f>IF(AND(AC4049="",M4048=""),0,IF((AC4049=""),M4048, IF( (M4048=""),AC4049,SUM(AC4048:AC4050)+M4048)))</f>
        <v>5146959</v>
      </c>
      <c r="AE4049" s="94">
        <f>IF( (X4049=""),AD4049*1,AD4049*(X4049/100) )</f>
        <v>4822185.8870999999</v>
      </c>
      <c r="AF4049" s="94">
        <v>50000000</v>
      </c>
      <c r="AG4049" s="94">
        <f>IF((AF4049-AE4049) &gt; 1,0,IF((AF4049-AE4049)&lt;0,AE4049-AF4049,AF4049-AE4049))</f>
        <v>0</v>
      </c>
      <c r="AH4049" s="94">
        <v>0.02</v>
      </c>
    </row>
    <row r="4050" spans="1:34" s="99" customFormat="1" x14ac:dyDescent="0.55000000000000004">
      <c r="A4050" s="107"/>
      <c r="B4050" s="102"/>
      <c r="C4050" s="102"/>
      <c r="D4050" s="90"/>
      <c r="E4050" s="102"/>
      <c r="F4050" s="102"/>
      <c r="G4050" s="102"/>
      <c r="H4050" s="102"/>
      <c r="I4050" s="98"/>
      <c r="J4050" s="102"/>
      <c r="K4050" s="94"/>
      <c r="L4050" s="94" t="s">
        <v>63</v>
      </c>
      <c r="M4050" s="94">
        <f>SUM(M4048:M4049)</f>
        <v>247350</v>
      </c>
      <c r="N4050" s="102"/>
      <c r="O4050" s="111"/>
      <c r="P4050" s="96"/>
      <c r="Q4050" s="111"/>
      <c r="R4050" s="111"/>
      <c r="S4050" s="97"/>
      <c r="T4050" s="102"/>
      <c r="U4050" s="102"/>
      <c r="V4050" s="102"/>
      <c r="W4050" s="94"/>
      <c r="X4050" s="98"/>
      <c r="Y4050" s="94"/>
      <c r="Z4050" s="94"/>
      <c r="AA4050" s="89"/>
      <c r="AB4050" s="89"/>
      <c r="AC4050" s="94"/>
      <c r="AD4050" s="94"/>
      <c r="AE4050" s="94">
        <f>SUM(AE4048:AE4049)</f>
        <v>5146959</v>
      </c>
      <c r="AF4050" s="94"/>
      <c r="AG4050" s="94">
        <f>SUM(AG4048:AG4049)</f>
        <v>0</v>
      </c>
      <c r="AH4050" s="94"/>
    </row>
    <row r="4051" spans="1:34" x14ac:dyDescent="0.55000000000000004">
      <c r="A4051" s="125" t="s">
        <v>5684</v>
      </c>
      <c r="B4051" s="102">
        <v>1725</v>
      </c>
      <c r="C4051" s="102">
        <v>9271</v>
      </c>
      <c r="D4051" s="90" t="s">
        <v>5685</v>
      </c>
      <c r="E4051" s="102" t="s">
        <v>34</v>
      </c>
      <c r="F4051" s="102">
        <v>17646</v>
      </c>
      <c r="G4051" s="102">
        <v>5</v>
      </c>
      <c r="H4051" s="102">
        <v>3</v>
      </c>
      <c r="I4051" s="98">
        <v>15</v>
      </c>
      <c r="J4051" s="102" t="s">
        <v>35</v>
      </c>
      <c r="K4051" s="94">
        <f>((G4051*400)+(H4051*100))+I4051</f>
        <v>2315</v>
      </c>
      <c r="L4051" s="94">
        <v>250</v>
      </c>
      <c r="M4051" s="94">
        <f>K4051*L4051</f>
        <v>578750</v>
      </c>
      <c r="N4051" s="102">
        <v>1</v>
      </c>
      <c r="O4051" s="111" t="s">
        <v>5682</v>
      </c>
      <c r="P4051" s="96">
        <v>3570800335015</v>
      </c>
      <c r="Q4051" s="111" t="s">
        <v>5683</v>
      </c>
      <c r="R4051" s="111" t="s">
        <v>5686</v>
      </c>
      <c r="S4051" s="97" t="s">
        <v>5687</v>
      </c>
      <c r="T4051" s="102" t="s">
        <v>51</v>
      </c>
      <c r="U4051" s="102" t="s">
        <v>74</v>
      </c>
      <c r="V4051" s="102" t="s">
        <v>52</v>
      </c>
      <c r="W4051" s="94">
        <v>83.16</v>
      </c>
      <c r="X4051" s="98">
        <v>100</v>
      </c>
      <c r="Y4051" s="94">
        <v>6750</v>
      </c>
      <c r="Z4051" s="94">
        <f>W4051*Y4051</f>
        <v>561330</v>
      </c>
      <c r="AA4051" s="89">
        <v>22</v>
      </c>
      <c r="AB4051" s="89">
        <v>93</v>
      </c>
      <c r="AC4051" s="94">
        <f>(Z4051*(100-AB4051))/100</f>
        <v>39293.1</v>
      </c>
      <c r="AD4051" s="94">
        <f>IF(AND(AC4051="",M4051=""),0,IF((AC4051=""),M4051, IF( (M4051=""),AC4051,SUM(AC4051:AC4052)+M4051)))</f>
        <v>618043.1</v>
      </c>
      <c r="AE4051" s="94">
        <f>IF( (X4051=""),AD4051*1,AD4051*(X4051/100) )</f>
        <v>618043.1</v>
      </c>
      <c r="AF4051" s="94">
        <v>50000000</v>
      </c>
      <c r="AG4051" s="94">
        <f>IF((AF4051-AE4051) &gt; 1,0,IF((AF4051-AE4051)&lt;0,AE4051-AF4051,AF4051-AE4051))</f>
        <v>0</v>
      </c>
      <c r="AH4051" s="94">
        <v>0.02</v>
      </c>
    </row>
    <row r="4052" spans="1:34" x14ac:dyDescent="0.55000000000000004">
      <c r="A4052" s="125"/>
      <c r="B4052" s="102"/>
      <c r="C4052" s="102"/>
      <c r="D4052" s="90"/>
      <c r="E4052" s="102"/>
      <c r="F4052" s="102"/>
      <c r="G4052" s="102"/>
      <c r="H4052" s="102"/>
      <c r="I4052" s="98"/>
      <c r="J4052" s="102"/>
      <c r="K4052" s="94"/>
      <c r="L4052" s="94"/>
      <c r="M4052" s="94"/>
      <c r="N4052" s="102">
        <v>2</v>
      </c>
      <c r="O4052" s="111" t="s">
        <v>5682</v>
      </c>
      <c r="P4052" s="96">
        <v>3570800335015</v>
      </c>
      <c r="Q4052" s="111" t="s">
        <v>5683</v>
      </c>
      <c r="R4052" s="111" t="s">
        <v>5686</v>
      </c>
      <c r="S4052" s="97" t="s">
        <v>5688</v>
      </c>
      <c r="T4052" s="102" t="s">
        <v>55</v>
      </c>
      <c r="U4052" s="102" t="s">
        <v>74</v>
      </c>
      <c r="V4052" s="102" t="s">
        <v>52</v>
      </c>
      <c r="W4052" s="94">
        <v>39.200000000000003</v>
      </c>
      <c r="X4052" s="98">
        <v>0</v>
      </c>
      <c r="Y4052" s="94">
        <v>0</v>
      </c>
      <c r="Z4052" s="94">
        <f>W4052*Y4052</f>
        <v>0</v>
      </c>
      <c r="AA4052" s="89">
        <v>2</v>
      </c>
      <c r="AB4052" s="89">
        <v>6</v>
      </c>
      <c r="AC4052" s="94">
        <f>(Z4052*(100-AB4052))/100</f>
        <v>0</v>
      </c>
      <c r="AD4052" s="94">
        <f>IF(AND(AC4052="",M4051=""),0,IF((AC4052=""),M4051, IF( (M4051=""),AC4052,SUM(AC4051:AC4052)+M4051)))</f>
        <v>618043.1</v>
      </c>
      <c r="AE4052" s="94">
        <f>IF( (X4052=""),AD4052*1,AD4052*(X4052/100) )</f>
        <v>0</v>
      </c>
      <c r="AF4052" s="94">
        <v>50000000</v>
      </c>
      <c r="AG4052" s="94">
        <f>IF((AF4052-AE4052) &gt; 1,0,IF((AF4052-AE4052)&lt;0,AE4052-AF4052,AF4052-AE4052))</f>
        <v>0</v>
      </c>
      <c r="AH4052" s="94">
        <v>0.02</v>
      </c>
    </row>
    <row r="4053" spans="1:34" s="73" customFormat="1" x14ac:dyDescent="0.55000000000000004">
      <c r="A4053" s="108" t="s">
        <v>5690</v>
      </c>
      <c r="B4053" s="109">
        <v>1726</v>
      </c>
      <c r="C4053" s="102">
        <v>9033</v>
      </c>
      <c r="D4053" s="90" t="s">
        <v>5691</v>
      </c>
      <c r="E4053" s="102" t="s">
        <v>34</v>
      </c>
      <c r="F4053" s="102">
        <v>21201</v>
      </c>
      <c r="G4053" s="102">
        <v>0</v>
      </c>
      <c r="H4053" s="102">
        <v>2</v>
      </c>
      <c r="I4053" s="98">
        <v>15</v>
      </c>
      <c r="J4053" s="102" t="s">
        <v>68</v>
      </c>
      <c r="K4053" s="94">
        <f>((G4053*400)+(H4053*100))+I4053</f>
        <v>215</v>
      </c>
      <c r="L4053" s="94">
        <v>600</v>
      </c>
      <c r="M4053" s="94">
        <f>K4053*L4053</f>
        <v>129000</v>
      </c>
      <c r="N4053" s="102"/>
      <c r="O4053" s="111" t="s">
        <v>5689</v>
      </c>
      <c r="P4053" s="96"/>
      <c r="Q4053" s="111" t="s">
        <v>5683</v>
      </c>
      <c r="R4053" s="111" t="s">
        <v>5692</v>
      </c>
      <c r="S4053" s="97" t="s">
        <v>5691</v>
      </c>
      <c r="T4053" s="102"/>
      <c r="U4053" s="102"/>
      <c r="V4053" s="102"/>
      <c r="W4053" s="94"/>
      <c r="X4053" s="98"/>
      <c r="Y4053" s="94"/>
      <c r="Z4053" s="94"/>
      <c r="AA4053" s="89"/>
      <c r="AB4053" s="89"/>
      <c r="AC4053" s="94"/>
      <c r="AD4053" s="94">
        <f>IF(AND(AC4053="",M4053=""),0,IF((AC4053=""),M4053,IF((M4053=""),AC4053,AC4053+M4053)))</f>
        <v>129000</v>
      </c>
      <c r="AE4053" s="94">
        <f>IF( (X4053=""),AD4053*1,AD4053*(X4053/100) )</f>
        <v>129000</v>
      </c>
      <c r="AF4053" s="94">
        <v>0</v>
      </c>
      <c r="AG4053" s="94">
        <f>IF((AF4053-AE4053) &gt; 1,0,IF((AF4053-AE4053)&lt;0,AE4053-AF4053,AF4053-AE4053))</f>
        <v>129000</v>
      </c>
      <c r="AH4053" s="94">
        <v>0.3</v>
      </c>
    </row>
    <row r="4054" spans="1:34" s="73" customFormat="1" x14ac:dyDescent="0.55000000000000004">
      <c r="A4054" s="108"/>
      <c r="B4054" s="109"/>
      <c r="C4054" s="102"/>
      <c r="D4054" s="90"/>
      <c r="E4054" s="102"/>
      <c r="F4054" s="102"/>
      <c r="G4054" s="102"/>
      <c r="H4054" s="102"/>
      <c r="I4054" s="98"/>
      <c r="J4054" s="102"/>
      <c r="K4054" s="94"/>
      <c r="L4054" s="94" t="s">
        <v>63</v>
      </c>
      <c r="M4054" s="94">
        <f>SUM(M4051:M4053)</f>
        <v>707750</v>
      </c>
      <c r="N4054" s="102"/>
      <c r="O4054" s="111"/>
      <c r="P4054" s="96"/>
      <c r="Q4054" s="111"/>
      <c r="R4054" s="111"/>
      <c r="S4054" s="97"/>
      <c r="T4054" s="102"/>
      <c r="U4054" s="102"/>
      <c r="V4054" s="102"/>
      <c r="W4054" s="94"/>
      <c r="X4054" s="98"/>
      <c r="Y4054" s="94"/>
      <c r="Z4054" s="94"/>
      <c r="AA4054" s="89"/>
      <c r="AB4054" s="89"/>
      <c r="AC4054" s="94"/>
      <c r="AD4054" s="94">
        <f>SUM(AD4053:AD4053)</f>
        <v>129000</v>
      </c>
      <c r="AE4054" s="94">
        <f>SUM(AE4053:AE4053)</f>
        <v>129000</v>
      </c>
      <c r="AF4054" s="94"/>
      <c r="AG4054" s="94">
        <f>SUM(AG4053:AG4053)</f>
        <v>129000</v>
      </c>
      <c r="AH4054" s="94"/>
    </row>
    <row r="4055" spans="1:34" s="99" customFormat="1" x14ac:dyDescent="0.55000000000000004">
      <c r="A4055" s="107" t="s">
        <v>5695</v>
      </c>
      <c r="B4055" s="161">
        <v>1922</v>
      </c>
      <c r="C4055" s="161">
        <v>8034</v>
      </c>
      <c r="D4055" s="162" t="s">
        <v>5696</v>
      </c>
      <c r="E4055" s="161" t="s">
        <v>34</v>
      </c>
      <c r="F4055" s="161">
        <v>16738</v>
      </c>
      <c r="G4055" s="161">
        <v>2</v>
      </c>
      <c r="H4055" s="161">
        <v>3</v>
      </c>
      <c r="I4055" s="163">
        <v>28</v>
      </c>
      <c r="J4055" s="161" t="s">
        <v>35</v>
      </c>
      <c r="K4055" s="121">
        <f>((G4055*400)+(H4055*100))+I4055</f>
        <v>1128</v>
      </c>
      <c r="L4055" s="121">
        <v>375</v>
      </c>
      <c r="M4055" s="121">
        <f>K4055*L4055</f>
        <v>423000</v>
      </c>
      <c r="N4055" s="161">
        <v>1</v>
      </c>
      <c r="O4055" s="164" t="s">
        <v>5693</v>
      </c>
      <c r="P4055" s="165">
        <v>3570401064301</v>
      </c>
      <c r="Q4055" s="164" t="s">
        <v>5694</v>
      </c>
      <c r="R4055" s="164" t="s">
        <v>5697</v>
      </c>
      <c r="S4055" s="166" t="s">
        <v>5698</v>
      </c>
      <c r="T4055" s="161" t="s">
        <v>51</v>
      </c>
      <c r="U4055" s="161" t="s">
        <v>45</v>
      </c>
      <c r="V4055" s="161" t="s">
        <v>52</v>
      </c>
      <c r="W4055" s="121">
        <v>187.5</v>
      </c>
      <c r="X4055" s="163">
        <v>53.96</v>
      </c>
      <c r="Y4055" s="121">
        <v>6750</v>
      </c>
      <c r="Z4055" s="121">
        <f>W4055*Y4055</f>
        <v>1265625</v>
      </c>
      <c r="AA4055" s="167">
        <v>16</v>
      </c>
      <c r="AB4055" s="167">
        <v>22</v>
      </c>
      <c r="AC4055" s="121">
        <f>(Z4055*(100-AB4055))/100</f>
        <v>987187.5</v>
      </c>
      <c r="AD4055" s="121">
        <f>IF(AND(AC4055="",M4055=""),0,IF((AC4055=""),M4055, IF( (M4055=""),AC4055,SUM(AC4055:AC4056)+M4055)))</f>
        <v>2096587.5</v>
      </c>
      <c r="AE4055" s="121">
        <f>IF( (X4055=""),AD4055*1,AD4055*(X4055/100) )</f>
        <v>1131318.615</v>
      </c>
      <c r="AF4055" s="121">
        <v>0</v>
      </c>
      <c r="AG4055" s="121">
        <f>IF((AF4055-AE4055) &gt; 1,0,IF((AF4055-AE4055)&lt;0,AE4055-AF4055,AF4055-AE4055))</f>
        <v>1131318.615</v>
      </c>
      <c r="AH4055" s="121">
        <v>0.02</v>
      </c>
    </row>
    <row r="4056" spans="1:34" s="99" customFormat="1" x14ac:dyDescent="0.55000000000000004">
      <c r="A4056" s="107"/>
      <c r="B4056" s="161"/>
      <c r="C4056" s="161"/>
      <c r="D4056" s="162"/>
      <c r="E4056" s="161"/>
      <c r="F4056" s="161"/>
      <c r="G4056" s="161"/>
      <c r="H4056" s="161"/>
      <c r="I4056" s="163"/>
      <c r="J4056" s="161"/>
      <c r="K4056" s="121"/>
      <c r="L4056" s="121"/>
      <c r="M4056" s="121"/>
      <c r="N4056" s="161">
        <v>2</v>
      </c>
      <c r="O4056" s="164" t="s">
        <v>5693</v>
      </c>
      <c r="P4056" s="165">
        <v>3570401064301</v>
      </c>
      <c r="Q4056" s="164" t="s">
        <v>5694</v>
      </c>
      <c r="R4056" s="164" t="s">
        <v>5697</v>
      </c>
      <c r="S4056" s="166" t="s">
        <v>5699</v>
      </c>
      <c r="T4056" s="161" t="s">
        <v>95</v>
      </c>
      <c r="U4056" s="161" t="s">
        <v>45</v>
      </c>
      <c r="V4056" s="161" t="s">
        <v>75</v>
      </c>
      <c r="W4056" s="121">
        <v>160</v>
      </c>
      <c r="X4056" s="163">
        <v>46.04</v>
      </c>
      <c r="Y4056" s="121">
        <v>5500</v>
      </c>
      <c r="Z4056" s="121">
        <f>W4056*Y4056</f>
        <v>880000</v>
      </c>
      <c r="AA4056" s="167">
        <v>16</v>
      </c>
      <c r="AB4056" s="167">
        <v>22</v>
      </c>
      <c r="AC4056" s="121">
        <f>(Z4056*(100-AB4056))/100</f>
        <v>686400</v>
      </c>
      <c r="AD4056" s="121">
        <f>IF(AND(AC4056="",M4055=""),0,IF((AC4056=""),M4055, IF( (M4055=""),AC4056,SUM(AC4055:AC4056)+M4055)))</f>
        <v>2096587.5</v>
      </c>
      <c r="AE4056" s="121">
        <f>IF( (X4056=""),AD4056*1,AD4056*(X4056/100) )</f>
        <v>965268.88499999989</v>
      </c>
      <c r="AF4056" s="121">
        <v>0</v>
      </c>
      <c r="AG4056" s="121">
        <f>IF((AF4056-AE4056) &gt; 1,0,IF((AF4056-AE4056)&lt;0,AE4056-AF4056,AF4056-AE4056))</f>
        <v>965268.88499999989</v>
      </c>
      <c r="AH4056" s="121">
        <v>0.3</v>
      </c>
    </row>
    <row r="4057" spans="1:34" s="99" customFormat="1" x14ac:dyDescent="0.55000000000000004">
      <c r="A4057" s="107"/>
      <c r="B4057" s="161"/>
      <c r="C4057" s="161"/>
      <c r="D4057" s="162"/>
      <c r="E4057" s="161"/>
      <c r="F4057" s="161"/>
      <c r="G4057" s="161"/>
      <c r="H4057" s="161"/>
      <c r="I4057" s="163"/>
      <c r="J4057" s="161"/>
      <c r="K4057" s="121"/>
      <c r="L4057" s="121" t="s">
        <v>63</v>
      </c>
      <c r="M4057" s="121">
        <f>SUM(M4055:M4056)</f>
        <v>423000</v>
      </c>
      <c r="N4057" s="161"/>
      <c r="O4057" s="164"/>
      <c r="P4057" s="165"/>
      <c r="Q4057" s="164"/>
      <c r="R4057" s="164"/>
      <c r="S4057" s="166"/>
      <c r="T4057" s="161"/>
      <c r="U4057" s="161"/>
      <c r="V4057" s="161"/>
      <c r="W4057" s="121"/>
      <c r="X4057" s="163"/>
      <c r="Y4057" s="121"/>
      <c r="Z4057" s="121"/>
      <c r="AA4057" s="167"/>
      <c r="AB4057" s="167"/>
      <c r="AC4057" s="121"/>
      <c r="AD4057" s="121"/>
      <c r="AE4057" s="121">
        <f>SUM(AE4055:AE4056)</f>
        <v>2096587.5</v>
      </c>
      <c r="AF4057" s="121"/>
      <c r="AG4057" s="121">
        <f>SUM(AG4055:AG4056)</f>
        <v>2096587.5</v>
      </c>
      <c r="AH4057" s="121"/>
    </row>
    <row r="4058" spans="1:34" s="74" customFormat="1" x14ac:dyDescent="0.55000000000000004">
      <c r="A4058" s="108" t="s">
        <v>2595</v>
      </c>
      <c r="B4058" s="109">
        <v>1727</v>
      </c>
      <c r="C4058" s="102">
        <v>9047</v>
      </c>
      <c r="D4058" s="90" t="s">
        <v>5702</v>
      </c>
      <c r="E4058" s="340" t="s">
        <v>67</v>
      </c>
      <c r="F4058" s="102">
        <v>2354</v>
      </c>
      <c r="G4058" s="102">
        <v>1</v>
      </c>
      <c r="H4058" s="102">
        <v>2</v>
      </c>
      <c r="I4058" s="98">
        <v>76</v>
      </c>
      <c r="J4058" s="102" t="s">
        <v>38</v>
      </c>
      <c r="K4058" s="94">
        <f>((G4058*400)+(H4058*100))+I4058</f>
        <v>676</v>
      </c>
      <c r="L4058" s="94">
        <v>600</v>
      </c>
      <c r="M4058" s="94">
        <f>K4058*L4058</f>
        <v>405600</v>
      </c>
      <c r="N4058" s="102"/>
      <c r="O4058" s="111"/>
      <c r="P4058" s="96"/>
      <c r="Q4058" s="111"/>
      <c r="R4058" s="111"/>
      <c r="S4058" s="97"/>
      <c r="T4058" s="102"/>
      <c r="U4058" s="102"/>
      <c r="V4058" s="102"/>
      <c r="W4058" s="94"/>
      <c r="X4058" s="98"/>
      <c r="Y4058" s="94"/>
      <c r="Z4058" s="94"/>
      <c r="AA4058" s="89"/>
      <c r="AB4058" s="89"/>
      <c r="AC4058" s="94"/>
      <c r="AD4058" s="94">
        <f>IF(AND(AC4058="",M4058=""),0,IF((AC4058=""),M4058,IF((M4058=""),AC4058,AC4058+M4058)))</f>
        <v>405600</v>
      </c>
      <c r="AE4058" s="94">
        <f>IF( (X4058=""),AD4058*1,AD4058*(X4058/100) )</f>
        <v>405600</v>
      </c>
      <c r="AF4058" s="94">
        <v>0</v>
      </c>
      <c r="AG4058" s="94">
        <f>IF((AF4058-AE4058) &gt; 1,0,IF((AF4058-AE4058)&lt;0,AE4058-AF4058,AF4058-AE4058))</f>
        <v>405600</v>
      </c>
      <c r="AH4058" s="94">
        <v>0.01</v>
      </c>
    </row>
    <row r="4059" spans="1:34" s="74" customFormat="1" x14ac:dyDescent="0.55000000000000004">
      <c r="A4059" s="108"/>
      <c r="B4059" s="109">
        <v>1728</v>
      </c>
      <c r="C4059" s="102">
        <v>8761</v>
      </c>
      <c r="D4059" s="90" t="s">
        <v>5703</v>
      </c>
      <c r="E4059" s="102" t="s">
        <v>34</v>
      </c>
      <c r="F4059" s="102">
        <v>8305</v>
      </c>
      <c r="G4059" s="102">
        <v>6</v>
      </c>
      <c r="H4059" s="102">
        <v>2</v>
      </c>
      <c r="I4059" s="98">
        <v>48</v>
      </c>
      <c r="J4059" s="102" t="s">
        <v>38</v>
      </c>
      <c r="K4059" s="94">
        <f>((G4059*400)+(H4059*100))+I4059</f>
        <v>2648</v>
      </c>
      <c r="L4059" s="94">
        <v>325</v>
      </c>
      <c r="M4059" s="94">
        <f>K4059*L4059</f>
        <v>860600</v>
      </c>
      <c r="N4059" s="102"/>
      <c r="O4059" s="111" t="s">
        <v>5700</v>
      </c>
      <c r="P4059" s="96">
        <v>3570800352131</v>
      </c>
      <c r="Q4059" s="111" t="s">
        <v>5701</v>
      </c>
      <c r="R4059" s="111" t="s">
        <v>5704</v>
      </c>
      <c r="S4059" s="97" t="s">
        <v>5703</v>
      </c>
      <c r="T4059" s="102"/>
      <c r="U4059" s="102"/>
      <c r="V4059" s="102"/>
      <c r="W4059" s="94"/>
      <c r="X4059" s="98"/>
      <c r="Y4059" s="94"/>
      <c r="Z4059" s="94"/>
      <c r="AA4059" s="89"/>
      <c r="AB4059" s="89"/>
      <c r="AC4059" s="94"/>
      <c r="AD4059" s="94">
        <f>IF(AND(AC4059="",M4059=""),0,IF((AC4059=""),M4059,IF((M4059=""),AC4059,AC4059+M4059)))</f>
        <v>860600</v>
      </c>
      <c r="AE4059" s="94">
        <f>IF( (X4059=""),AD4059*1,AD4059*(X4059/100) )</f>
        <v>860600</v>
      </c>
      <c r="AF4059" s="94">
        <v>50000000</v>
      </c>
      <c r="AG4059" s="94">
        <f>IF((AF4059-AE4059) &gt; 1,0,IF((AF4059-AE4059)&lt;0,AE4059-AF4059,AF4059-AE4059))</f>
        <v>0</v>
      </c>
      <c r="AH4059" s="94">
        <v>0.01</v>
      </c>
    </row>
    <row r="4060" spans="1:34" s="74" customFormat="1" x14ac:dyDescent="0.55000000000000004">
      <c r="A4060" s="108"/>
      <c r="B4060" s="109"/>
      <c r="C4060" s="102"/>
      <c r="D4060" s="90"/>
      <c r="E4060" s="102"/>
      <c r="F4060" s="102"/>
      <c r="G4060" s="102">
        <v>4</v>
      </c>
      <c r="H4060" s="102">
        <v>0</v>
      </c>
      <c r="I4060" s="98">
        <v>0</v>
      </c>
      <c r="J4060" s="102" t="s">
        <v>38</v>
      </c>
      <c r="K4060" s="94">
        <f>((G4060*400)+(H4060*100))+I4060</f>
        <v>1600</v>
      </c>
      <c r="L4060" s="94">
        <v>325</v>
      </c>
      <c r="M4060" s="94">
        <f>K4060*L4060</f>
        <v>520000</v>
      </c>
      <c r="N4060" s="102"/>
      <c r="O4060" s="111"/>
      <c r="P4060" s="96"/>
      <c r="Q4060" s="111"/>
      <c r="R4060" s="111"/>
      <c r="S4060" s="97"/>
      <c r="T4060" s="102"/>
      <c r="U4060" s="102"/>
      <c r="V4060" s="102"/>
      <c r="W4060" s="94"/>
      <c r="X4060" s="98"/>
      <c r="Y4060" s="94"/>
      <c r="Z4060" s="94"/>
      <c r="AA4060" s="89"/>
      <c r="AB4060" s="89"/>
      <c r="AC4060" s="94"/>
      <c r="AD4060" s="94">
        <f>IF(AND(AC4060="",M4060=""),0,IF((AC4060=""),M4060,IF((M4060=""),AC4060,AC4060+M4060)))</f>
        <v>520000</v>
      </c>
      <c r="AE4060" s="94">
        <f>IF( (X4060=""),AD4060*1,AD4060*(X4060/100) )</f>
        <v>520000</v>
      </c>
      <c r="AF4060" s="94">
        <v>50000000</v>
      </c>
      <c r="AG4060" s="94">
        <f>IF((AF4060-AE4060) &gt; 1,0,IF((AF4060-AE4060)&lt;0,AE4060-AF4060,AF4060-AE4060))</f>
        <v>0</v>
      </c>
      <c r="AH4060" s="94">
        <v>0.01</v>
      </c>
    </row>
    <row r="4061" spans="1:34" s="74" customFormat="1" x14ac:dyDescent="0.55000000000000004">
      <c r="A4061" s="108"/>
      <c r="B4061" s="109"/>
      <c r="C4061" s="102"/>
      <c r="D4061" s="90"/>
      <c r="E4061" s="102"/>
      <c r="F4061" s="102"/>
      <c r="G4061" s="102"/>
      <c r="H4061" s="102"/>
      <c r="I4061" s="98"/>
      <c r="J4061" s="102"/>
      <c r="K4061" s="94"/>
      <c r="L4061" s="94" t="s">
        <v>63</v>
      </c>
      <c r="M4061" s="94">
        <f>SUM(M4058:M4060)</f>
        <v>1786200</v>
      </c>
      <c r="N4061" s="102"/>
      <c r="O4061" s="111"/>
      <c r="P4061" s="96"/>
      <c r="Q4061" s="111"/>
      <c r="R4061" s="111"/>
      <c r="S4061" s="97"/>
      <c r="T4061" s="102"/>
      <c r="U4061" s="102"/>
      <c r="V4061" s="102"/>
      <c r="W4061" s="94"/>
      <c r="X4061" s="98"/>
      <c r="Y4061" s="94"/>
      <c r="Z4061" s="94"/>
      <c r="AA4061" s="89"/>
      <c r="AB4061" s="89"/>
      <c r="AC4061" s="94"/>
      <c r="AD4061" s="94">
        <f>SUM(AD4058:AD4060)</f>
        <v>1786200</v>
      </c>
      <c r="AE4061" s="94">
        <f>SUM(AE4058:AE4060)</f>
        <v>1786200</v>
      </c>
      <c r="AF4061" s="94"/>
      <c r="AG4061" s="94">
        <f>SUM(AG4058:AG4060)</f>
        <v>405600</v>
      </c>
      <c r="AH4061" s="94"/>
    </row>
    <row r="4062" spans="1:34" s="74" customFormat="1" x14ac:dyDescent="0.55000000000000004">
      <c r="A4062" s="108" t="s">
        <v>648</v>
      </c>
      <c r="B4062" s="109">
        <v>1729</v>
      </c>
      <c r="C4062" s="102">
        <v>9079</v>
      </c>
      <c r="D4062" s="90" t="s">
        <v>5707</v>
      </c>
      <c r="E4062" s="102" t="s">
        <v>34</v>
      </c>
      <c r="F4062" s="102">
        <v>3808</v>
      </c>
      <c r="G4062" s="102">
        <v>0</v>
      </c>
      <c r="H4062" s="102">
        <v>1</v>
      </c>
      <c r="I4062" s="98">
        <v>60</v>
      </c>
      <c r="J4062" s="102" t="s">
        <v>35</v>
      </c>
      <c r="K4062" s="94">
        <f>((G4062*400)+(H4062*100))+I4062</f>
        <v>160</v>
      </c>
      <c r="L4062" s="94">
        <v>500</v>
      </c>
      <c r="M4062" s="94">
        <f>K4062*L4062</f>
        <v>80000</v>
      </c>
      <c r="N4062" s="102">
        <v>1</v>
      </c>
      <c r="O4062" s="111" t="s">
        <v>5705</v>
      </c>
      <c r="P4062" s="96">
        <v>5570790016792</v>
      </c>
      <c r="Q4062" s="111" t="s">
        <v>5706</v>
      </c>
      <c r="R4062" s="111" t="s">
        <v>650</v>
      </c>
      <c r="S4062" s="97"/>
      <c r="T4062" s="102" t="s">
        <v>51</v>
      </c>
      <c r="U4062" s="102" t="s">
        <v>45</v>
      </c>
      <c r="V4062" s="102" t="s">
        <v>52</v>
      </c>
      <c r="W4062" s="94">
        <v>153.12</v>
      </c>
      <c r="X4062" s="98">
        <v>33.28</v>
      </c>
      <c r="Y4062" s="94">
        <v>6750</v>
      </c>
      <c r="Z4062" s="94">
        <f>W4062*Y4062</f>
        <v>1033560</v>
      </c>
      <c r="AA4062" s="89">
        <v>1</v>
      </c>
      <c r="AB4062" s="89">
        <v>1</v>
      </c>
      <c r="AC4062" s="94">
        <f>(Z4062*(100-AB4062))/100</f>
        <v>1023224.4</v>
      </c>
      <c r="AD4062" s="94">
        <f>IF(AND(AC4062="",M4062=""),0,IF((AC4062=""),M4062, IF( (M4062=""),AC4062,AC4062+M4062)))</f>
        <v>1103224.3999999999</v>
      </c>
      <c r="AE4062" s="94">
        <f>IF( (X4062=""),AD4062*1,( M4062+(SUM(AC4062:AC4062)) )*(X4062/100) )</f>
        <v>367153.08031999995</v>
      </c>
      <c r="AF4062" s="94">
        <v>50000000</v>
      </c>
      <c r="AG4062" s="94">
        <f>IF((AF4062-AE4062) &gt; 1,0,IF((AF4062-AE4062)&lt;0,AE4062-AF4062,AF4062-AE4062))</f>
        <v>0</v>
      </c>
      <c r="AH4062" s="94">
        <v>0.02</v>
      </c>
    </row>
    <row r="4063" spans="1:34" s="74" customFormat="1" x14ac:dyDescent="0.55000000000000004">
      <c r="A4063" s="108"/>
      <c r="B4063" s="109"/>
      <c r="C4063" s="102"/>
      <c r="D4063" s="90"/>
      <c r="E4063" s="102"/>
      <c r="F4063" s="102"/>
      <c r="G4063" s="102"/>
      <c r="H4063" s="102"/>
      <c r="I4063" s="98"/>
      <c r="J4063" s="102"/>
      <c r="K4063" s="94"/>
      <c r="L4063" s="94"/>
      <c r="M4063" s="94"/>
      <c r="N4063" s="102">
        <v>2</v>
      </c>
      <c r="O4063" s="111" t="s">
        <v>5705</v>
      </c>
      <c r="P4063" s="96">
        <v>5570790016792</v>
      </c>
      <c r="Q4063" s="111" t="s">
        <v>5706</v>
      </c>
      <c r="R4063" s="111" t="s">
        <v>650</v>
      </c>
      <c r="S4063" s="97" t="s">
        <v>5708</v>
      </c>
      <c r="T4063" s="102" t="s">
        <v>51</v>
      </c>
      <c r="U4063" s="102" t="s">
        <v>45</v>
      </c>
      <c r="V4063" s="102" t="s">
        <v>52</v>
      </c>
      <c r="W4063" s="94">
        <v>307.04000000000002</v>
      </c>
      <c r="X4063" s="98">
        <v>66.72</v>
      </c>
      <c r="Y4063" s="94">
        <v>6750</v>
      </c>
      <c r="Z4063" s="94">
        <f>W4063*Y4063</f>
        <v>2072520.0000000002</v>
      </c>
      <c r="AA4063" s="89">
        <v>6</v>
      </c>
      <c r="AB4063" s="89">
        <v>6</v>
      </c>
      <c r="AC4063" s="94">
        <f>(Z4063*(100-AB4063))/100</f>
        <v>1948168.8000000003</v>
      </c>
      <c r="AD4063" s="94">
        <f>IF(AND(AC4063="",M4062=""),0,IF((AC4063=""),M4062, IF( (M4062=""),AC4063,AC4063+M4062)))</f>
        <v>2028168.8000000003</v>
      </c>
      <c r="AE4063" s="94">
        <f>IF( (X4063=""),AD4063*1,( M4062+(SUM(AC4063:AC4063)) )*(X4063/100) )</f>
        <v>1353194.2233600002</v>
      </c>
      <c r="AF4063" s="94">
        <v>50000000</v>
      </c>
      <c r="AG4063" s="94">
        <f>IF((AF4063-AE4063) &gt; 1,0,IF((AF4063-AE4063)&lt;0,AE4063-AF4063,AF4063-AE4063))</f>
        <v>0</v>
      </c>
      <c r="AH4063" s="94">
        <v>0.02</v>
      </c>
    </row>
    <row r="4064" spans="1:34" s="74" customFormat="1" x14ac:dyDescent="0.55000000000000004">
      <c r="A4064" s="108"/>
      <c r="B4064" s="109"/>
      <c r="C4064" s="102"/>
      <c r="D4064" s="90"/>
      <c r="E4064" s="102"/>
      <c r="F4064" s="102"/>
      <c r="G4064" s="102"/>
      <c r="H4064" s="102"/>
      <c r="I4064" s="98"/>
      <c r="J4064" s="102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4"/>
      <c r="AD4064" s="94"/>
      <c r="AE4064" s="94"/>
      <c r="AF4064" s="94"/>
      <c r="AG4064" s="94"/>
      <c r="AH4064" s="94"/>
    </row>
    <row r="4065" spans="1:34" s="74" customFormat="1" x14ac:dyDescent="0.55000000000000004">
      <c r="A4065" s="108"/>
      <c r="B4065" s="109"/>
      <c r="C4065" s="102"/>
      <c r="D4065" s="90"/>
      <c r="E4065" s="102"/>
      <c r="F4065" s="102"/>
      <c r="G4065" s="102"/>
      <c r="H4065" s="102"/>
      <c r="I4065" s="98"/>
      <c r="J4065" s="102"/>
      <c r="K4065" s="94"/>
      <c r="L4065" s="94" t="s">
        <v>63</v>
      </c>
      <c r="M4065" s="94">
        <f>SUM(M4062:M4064)</f>
        <v>80000</v>
      </c>
      <c r="N4065" s="102"/>
      <c r="O4065" s="111"/>
      <c r="P4065" s="96"/>
      <c r="Q4065" s="111"/>
      <c r="R4065" s="111"/>
      <c r="S4065" s="97"/>
      <c r="T4065" s="102"/>
      <c r="U4065" s="102"/>
      <c r="V4065" s="102"/>
      <c r="W4065" s="94"/>
      <c r="X4065" s="98"/>
      <c r="Y4065" s="94"/>
      <c r="Z4065" s="94"/>
      <c r="AA4065" s="89"/>
      <c r="AB4065" s="89"/>
      <c r="AC4065" s="94"/>
      <c r="AD4065" s="94">
        <f>SUM(AD4062:AD4064)</f>
        <v>3131393.2</v>
      </c>
      <c r="AE4065" s="94">
        <f>SUM(AE4062:AE4064)</f>
        <v>1720347.3036800001</v>
      </c>
      <c r="AF4065" s="94"/>
      <c r="AG4065" s="94">
        <f>SUM(AG4062:AG4064)</f>
        <v>0</v>
      </c>
      <c r="AH4065" s="94"/>
    </row>
    <row r="4066" spans="1:34" s="74" customFormat="1" x14ac:dyDescent="0.55000000000000004">
      <c r="A4066" s="108" t="s">
        <v>5711</v>
      </c>
      <c r="B4066" s="109">
        <v>1730</v>
      </c>
      <c r="C4066" s="102">
        <v>6630</v>
      </c>
      <c r="D4066" s="90" t="s">
        <v>5712</v>
      </c>
      <c r="E4066" s="102" t="s">
        <v>34</v>
      </c>
      <c r="F4066" s="102">
        <v>23184</v>
      </c>
      <c r="G4066" s="102">
        <v>0</v>
      </c>
      <c r="H4066" s="102">
        <v>1</v>
      </c>
      <c r="I4066" s="98">
        <v>65</v>
      </c>
      <c r="J4066" s="102" t="s">
        <v>35</v>
      </c>
      <c r="K4066" s="94">
        <f>((G4066*400)+(H4066*100))+I4066</f>
        <v>165</v>
      </c>
      <c r="L4066" s="94">
        <v>650</v>
      </c>
      <c r="M4066" s="94">
        <f>K4066*L4066</f>
        <v>107250</v>
      </c>
      <c r="N4066" s="102">
        <v>1</v>
      </c>
      <c r="O4066" s="111" t="s">
        <v>5709</v>
      </c>
      <c r="P4066" s="96"/>
      <c r="Q4066" s="111" t="s">
        <v>5710</v>
      </c>
      <c r="R4066" s="111" t="s">
        <v>5713</v>
      </c>
      <c r="S4066" s="97"/>
      <c r="T4066" s="102" t="s">
        <v>55</v>
      </c>
      <c r="U4066" s="102" t="s">
        <v>45</v>
      </c>
      <c r="V4066" s="102" t="s">
        <v>52</v>
      </c>
      <c r="W4066" s="94">
        <v>17.63</v>
      </c>
      <c r="X4066" s="98">
        <v>17.399999999999999</v>
      </c>
      <c r="Y4066" s="94">
        <v>0</v>
      </c>
      <c r="Z4066" s="94">
        <f>W4066*Y4066</f>
        <v>0</v>
      </c>
      <c r="AA4066" s="89">
        <v>1</v>
      </c>
      <c r="AB4066" s="89">
        <v>1</v>
      </c>
      <c r="AC4066" s="94">
        <f>(Z4066*(100-AB4066))/100</f>
        <v>0</v>
      </c>
      <c r="AD4066" s="94">
        <f>IF(AND(AC4066="",M4066=""),0,IF((AC4066=""),M4066, IF( (M4066=""),AC4066,AC4066+M4066)))</f>
        <v>107250</v>
      </c>
      <c r="AE4066" s="94">
        <f>IF( (X4066=""),AD4066*1,( M4066+(SUM(AC4066:AC4066)) )*(X4066/100) )</f>
        <v>18661.5</v>
      </c>
      <c r="AF4066" s="94">
        <v>50000000</v>
      </c>
      <c r="AG4066" s="94">
        <f>IF((AF4066-AE4066) &gt; 1,0,IF((AF4066-AE4066)&lt;0,AE4066-AF4066,AF4066-AE4066))</f>
        <v>0</v>
      </c>
      <c r="AH4066" s="94">
        <v>0.02</v>
      </c>
    </row>
    <row r="4067" spans="1:34" s="74" customFormat="1" x14ac:dyDescent="0.55000000000000004">
      <c r="A4067" s="108"/>
      <c r="B4067" s="109"/>
      <c r="C4067" s="102"/>
      <c r="D4067" s="90"/>
      <c r="E4067" s="102"/>
      <c r="F4067" s="102"/>
      <c r="G4067" s="102"/>
      <c r="H4067" s="102"/>
      <c r="I4067" s="98"/>
      <c r="J4067" s="102"/>
      <c r="K4067" s="94"/>
      <c r="L4067" s="94"/>
      <c r="M4067" s="94"/>
      <c r="N4067" s="102">
        <v>2</v>
      </c>
      <c r="O4067" s="111" t="s">
        <v>5709</v>
      </c>
      <c r="P4067" s="96"/>
      <c r="Q4067" s="111" t="s">
        <v>5710</v>
      </c>
      <c r="R4067" s="111" t="s">
        <v>5713</v>
      </c>
      <c r="S4067" s="97" t="s">
        <v>5714</v>
      </c>
      <c r="T4067" s="102" t="s">
        <v>51</v>
      </c>
      <c r="U4067" s="102" t="s">
        <v>45</v>
      </c>
      <c r="V4067" s="102" t="s">
        <v>52</v>
      </c>
      <c r="W4067" s="94">
        <v>52.2</v>
      </c>
      <c r="X4067" s="98">
        <v>51.51</v>
      </c>
      <c r="Y4067" s="94">
        <v>6750</v>
      </c>
      <c r="Z4067" s="94">
        <f>W4067*Y4067</f>
        <v>352350</v>
      </c>
      <c r="AA4067" s="89">
        <v>6</v>
      </c>
      <c r="AB4067" s="89">
        <v>6</v>
      </c>
      <c r="AC4067" s="94">
        <f>(Z4067*(100-AB4067))/100</f>
        <v>331209</v>
      </c>
      <c r="AD4067" s="94">
        <f>IF(AND(AC4067="",M4066=""),0,IF((AC4067=""),M4066, IF( (M4066=""),AC4067,AC4067+M4066)))</f>
        <v>438459</v>
      </c>
      <c r="AE4067" s="94">
        <f>IF( (X4067=""),AD4067*1,( M4066+(SUM(AC4067:AC4067)) )*(X4067/100) )</f>
        <v>225850.2309</v>
      </c>
      <c r="AF4067" s="94">
        <v>50000000</v>
      </c>
      <c r="AG4067" s="94">
        <f>IF((AF4067-AE4067) &gt; 1,0,IF((AF4067-AE4067)&lt;0,AE4067-AF4067,AF4067-AE4067))</f>
        <v>0</v>
      </c>
      <c r="AH4067" s="94">
        <v>0.02</v>
      </c>
    </row>
    <row r="4068" spans="1:34" s="74" customFormat="1" x14ac:dyDescent="0.55000000000000004">
      <c r="A4068" s="108"/>
      <c r="B4068" s="109"/>
      <c r="C4068" s="102"/>
      <c r="D4068" s="90"/>
      <c r="E4068" s="102"/>
      <c r="F4068" s="102"/>
      <c r="G4068" s="102"/>
      <c r="H4068" s="102"/>
      <c r="I4068" s="98"/>
      <c r="J4068" s="102"/>
      <c r="K4068" s="94"/>
      <c r="L4068" s="94"/>
      <c r="M4068" s="94"/>
      <c r="N4068" s="102">
        <v>3</v>
      </c>
      <c r="O4068" s="111" t="s">
        <v>5709</v>
      </c>
      <c r="P4068" s="96"/>
      <c r="Q4068" s="111" t="s">
        <v>5710</v>
      </c>
      <c r="R4068" s="111" t="s">
        <v>5713</v>
      </c>
      <c r="S4068" s="97" t="s">
        <v>5715</v>
      </c>
      <c r="T4068" s="102" t="s">
        <v>73</v>
      </c>
      <c r="U4068" s="102" t="s">
        <v>45</v>
      </c>
      <c r="V4068" s="102" t="s">
        <v>52</v>
      </c>
      <c r="W4068" s="94">
        <v>21.6</v>
      </c>
      <c r="X4068" s="98">
        <v>21.32</v>
      </c>
      <c r="Y4068" s="94">
        <v>6600</v>
      </c>
      <c r="Z4068" s="94">
        <f>W4068*Y4068</f>
        <v>142560</v>
      </c>
      <c r="AA4068" s="89">
        <v>6</v>
      </c>
      <c r="AB4068" s="89">
        <v>6</v>
      </c>
      <c r="AC4068" s="94">
        <f>(Z4068*(100-AB4068))/100</f>
        <v>134006.39999999999</v>
      </c>
      <c r="AD4068" s="94">
        <f>IF(AND(AC4068="",M4066=""),0,IF((AC4068=""),M4066, IF( (M4066=""),AC4068,AC4068+M4066)))</f>
        <v>241256.4</v>
      </c>
      <c r="AE4068" s="94">
        <f>IF( (X4068=""),AD4068*1,( M4066+(SUM(AC4068:AC4068)) )*(X4068/100) )</f>
        <v>51435.864479999997</v>
      </c>
      <c r="AF4068" s="94">
        <v>50000000</v>
      </c>
      <c r="AG4068" s="94">
        <f>IF((AF4068-AE4068) &gt; 1,0,IF((AF4068-AE4068)&lt;0,AE4068-AF4068,AF4068-AE4068))</f>
        <v>0</v>
      </c>
      <c r="AH4068" s="94">
        <v>0.02</v>
      </c>
    </row>
    <row r="4069" spans="1:34" s="74" customFormat="1" x14ac:dyDescent="0.55000000000000004">
      <c r="A4069" s="108"/>
      <c r="B4069" s="109"/>
      <c r="C4069" s="102"/>
      <c r="D4069" s="90"/>
      <c r="E4069" s="102"/>
      <c r="F4069" s="102"/>
      <c r="G4069" s="102"/>
      <c r="H4069" s="102"/>
      <c r="I4069" s="98"/>
      <c r="J4069" s="102"/>
      <c r="K4069" s="94"/>
      <c r="L4069" s="94"/>
      <c r="M4069" s="94"/>
      <c r="N4069" s="102">
        <v>4</v>
      </c>
      <c r="O4069" s="111" t="s">
        <v>5709</v>
      </c>
      <c r="P4069" s="96"/>
      <c r="Q4069" s="111" t="s">
        <v>5710</v>
      </c>
      <c r="R4069" s="111" t="s">
        <v>5713</v>
      </c>
      <c r="S4069" s="97" t="s">
        <v>5716</v>
      </c>
      <c r="T4069" s="102" t="s">
        <v>343</v>
      </c>
      <c r="U4069" s="102" t="s">
        <v>45</v>
      </c>
      <c r="V4069" s="102" t="s">
        <v>52</v>
      </c>
      <c r="W4069" s="94">
        <v>9.9</v>
      </c>
      <c r="X4069" s="98">
        <v>9.77</v>
      </c>
      <c r="Y4069" s="94">
        <v>5600</v>
      </c>
      <c r="Z4069" s="94">
        <f>W4069*Y4069</f>
        <v>55440</v>
      </c>
      <c r="AA4069" s="89">
        <v>6</v>
      </c>
      <c r="AB4069" s="89">
        <v>6</v>
      </c>
      <c r="AC4069" s="94">
        <f>(Z4069*(100-AB4069))/100</f>
        <v>52113.599999999999</v>
      </c>
      <c r="AD4069" s="94">
        <f>IF(AND(AC4069="",M4066=""),0,IF((AC4069=""),M4066, IF( (M4066=""),AC4069,AC4069+M4066)))</f>
        <v>159363.6</v>
      </c>
      <c r="AE4069" s="94">
        <f>IF( (X4069=""),AD4069*1,( M4066+(SUM(AC4069:AC4069)) )*(X4069/100) )</f>
        <v>15569.82372</v>
      </c>
      <c r="AF4069" s="94">
        <v>50000000</v>
      </c>
      <c r="AG4069" s="94">
        <f>IF((AF4069-AE4069) &gt; 1,0,IF((AF4069-AE4069)&lt;0,AE4069-AF4069,AF4069-AE4069))</f>
        <v>0</v>
      </c>
      <c r="AH4069" s="94">
        <v>0.02</v>
      </c>
    </row>
    <row r="4070" spans="1:34" s="74" customFormat="1" x14ac:dyDescent="0.55000000000000004">
      <c r="A4070" s="108"/>
      <c r="B4070" s="109"/>
      <c r="C4070" s="102"/>
      <c r="D4070" s="90"/>
      <c r="E4070" s="102"/>
      <c r="F4070" s="102"/>
      <c r="G4070" s="102"/>
      <c r="H4070" s="102"/>
      <c r="I4070" s="98"/>
      <c r="J4070" s="102"/>
      <c r="K4070" s="94"/>
      <c r="L4070" s="94" t="s">
        <v>63</v>
      </c>
      <c r="M4070" s="94">
        <f>SUM(M4066:M4069)</f>
        <v>107250</v>
      </c>
      <c r="N4070" s="102"/>
      <c r="O4070" s="111"/>
      <c r="P4070" s="96"/>
      <c r="Q4070" s="111"/>
      <c r="R4070" s="111"/>
      <c r="S4070" s="97"/>
      <c r="T4070" s="102"/>
      <c r="U4070" s="102"/>
      <c r="V4070" s="102"/>
      <c r="W4070" s="94"/>
      <c r="X4070" s="98"/>
      <c r="Y4070" s="94"/>
      <c r="Z4070" s="94"/>
      <c r="AA4070" s="89"/>
      <c r="AB4070" s="89"/>
      <c r="AC4070" s="94"/>
      <c r="AD4070" s="94">
        <f>SUM(AD4066:AD4069)</f>
        <v>946329</v>
      </c>
      <c r="AE4070" s="94">
        <f>SUM(AE4066:AE4069)</f>
        <v>311517.4191</v>
      </c>
      <c r="AF4070" s="94"/>
      <c r="AG4070" s="94">
        <f>SUM(AG4066:AG4069)</f>
        <v>0</v>
      </c>
      <c r="AH4070" s="94"/>
    </row>
    <row r="4071" spans="1:34" s="74" customFormat="1" x14ac:dyDescent="0.55000000000000004">
      <c r="A4071" s="108" t="s">
        <v>5719</v>
      </c>
      <c r="B4071" s="109">
        <v>1731</v>
      </c>
      <c r="C4071" s="102">
        <v>6927</v>
      </c>
      <c r="D4071" s="90" t="s">
        <v>5720</v>
      </c>
      <c r="E4071" s="102" t="s">
        <v>34</v>
      </c>
      <c r="F4071" s="102">
        <v>23658</v>
      </c>
      <c r="G4071" s="102">
        <v>0</v>
      </c>
      <c r="H4071" s="102">
        <v>1</v>
      </c>
      <c r="I4071" s="98">
        <v>19</v>
      </c>
      <c r="J4071" s="102" t="s">
        <v>35</v>
      </c>
      <c r="K4071" s="94">
        <f>((G4071*400)+(H4071*100))+I4071</f>
        <v>119</v>
      </c>
      <c r="L4071" s="94">
        <v>850</v>
      </c>
      <c r="M4071" s="94">
        <f>K4071*L4071</f>
        <v>101150</v>
      </c>
      <c r="N4071" s="102">
        <v>1</v>
      </c>
      <c r="O4071" s="111" t="s">
        <v>5717</v>
      </c>
      <c r="P4071" s="96">
        <v>1570800043204</v>
      </c>
      <c r="Q4071" s="111" t="s">
        <v>5718</v>
      </c>
      <c r="R4071" s="111" t="s">
        <v>5721</v>
      </c>
      <c r="S4071" s="97" t="s">
        <v>5722</v>
      </c>
      <c r="T4071" s="102" t="s">
        <v>51</v>
      </c>
      <c r="U4071" s="102" t="s">
        <v>45</v>
      </c>
      <c r="V4071" s="102" t="s">
        <v>52</v>
      </c>
      <c r="W4071" s="94">
        <v>191.76</v>
      </c>
      <c r="X4071" s="98">
        <v>100</v>
      </c>
      <c r="Y4071" s="94">
        <v>6750</v>
      </c>
      <c r="Z4071" s="94">
        <f>W4071*Y4071</f>
        <v>1294380</v>
      </c>
      <c r="AA4071" s="89">
        <v>6</v>
      </c>
      <c r="AB4071" s="89">
        <v>6</v>
      </c>
      <c r="AC4071" s="94">
        <f>(Z4071*(100-AB4071))/100</f>
        <v>1216717.2</v>
      </c>
      <c r="AD4071" s="94">
        <f>IF(AND(AC4071="",M4071=""),0,IF((AC4071=""),M4071, IF( (M4071=""),AC4071,AC4071+M4071)))</f>
        <v>1317867.2</v>
      </c>
      <c r="AE4071" s="94">
        <f>IF( (X4071=""),AD4071*1,( M4071+(SUM(AC4071:AC4071)) )*(X4071/100) )</f>
        <v>1317867.2</v>
      </c>
      <c r="AF4071" s="94">
        <v>50000000</v>
      </c>
      <c r="AG4071" s="94">
        <f>IF((AF4071-AE4071) &gt; 1,0,IF((AF4071-AE4071)&lt;0,AE4071-AF4071,AF4071-AE4071))</f>
        <v>0</v>
      </c>
      <c r="AH4071" s="94">
        <v>0.02</v>
      </c>
    </row>
    <row r="4072" spans="1:34" s="74" customFormat="1" x14ac:dyDescent="0.55000000000000004">
      <c r="A4072" s="108"/>
      <c r="B4072" s="109"/>
      <c r="C4072" s="102"/>
      <c r="D4072" s="90"/>
      <c r="E4072" s="102"/>
      <c r="F4072" s="102"/>
      <c r="G4072" s="102"/>
      <c r="H4072" s="102"/>
      <c r="I4072" s="98"/>
      <c r="J4072" s="102"/>
      <c r="K4072" s="94"/>
      <c r="L4072" s="94" t="s">
        <v>63</v>
      </c>
      <c r="M4072" s="94">
        <f>SUM(M4071:M4071)</f>
        <v>101150</v>
      </c>
      <c r="N4072" s="102"/>
      <c r="O4072" s="111"/>
      <c r="P4072" s="96"/>
      <c r="Q4072" s="111"/>
      <c r="R4072" s="111"/>
      <c r="S4072" s="97"/>
      <c r="T4072" s="102"/>
      <c r="U4072" s="102"/>
      <c r="V4072" s="102"/>
      <c r="W4072" s="94"/>
      <c r="X4072" s="98"/>
      <c r="Y4072" s="94"/>
      <c r="Z4072" s="94"/>
      <c r="AA4072" s="89"/>
      <c r="AB4072" s="89"/>
      <c r="AC4072" s="94"/>
      <c r="AD4072" s="94">
        <f>SUM(AD4071:AD4071)</f>
        <v>1317867.2</v>
      </c>
      <c r="AE4072" s="94">
        <f>SUM(AE4071:AE4071)</f>
        <v>1317867.2</v>
      </c>
      <c r="AF4072" s="94"/>
      <c r="AG4072" s="94">
        <f>SUM(AG4071:AG4071)</f>
        <v>0</v>
      </c>
      <c r="AH4072" s="94"/>
    </row>
    <row r="4073" spans="1:34" x14ac:dyDescent="0.55000000000000004">
      <c r="A4073" s="125" t="s">
        <v>5725</v>
      </c>
      <c r="B4073" s="102">
        <v>1732</v>
      </c>
      <c r="C4073" s="102">
        <v>4831</v>
      </c>
      <c r="D4073" s="90" t="s">
        <v>5726</v>
      </c>
      <c r="E4073" s="102" t="s">
        <v>37</v>
      </c>
      <c r="F4073" s="102">
        <v>4339</v>
      </c>
      <c r="G4073" s="102">
        <v>8</v>
      </c>
      <c r="H4073" s="102">
        <v>2</v>
      </c>
      <c r="I4073" s="98">
        <v>61</v>
      </c>
      <c r="J4073" s="102" t="s">
        <v>38</v>
      </c>
      <c r="K4073" s="94">
        <f>((G4073*400)+(H4073*100))+I4073</f>
        <v>3461</v>
      </c>
      <c r="L4073" s="94">
        <v>225</v>
      </c>
      <c r="M4073" s="94">
        <f>K4073*L4073</f>
        <v>778725</v>
      </c>
      <c r="N4073" s="102"/>
      <c r="O4073" s="111"/>
      <c r="P4073" s="96"/>
      <c r="Q4073" s="111"/>
      <c r="R4073" s="111"/>
      <c r="S4073" s="97"/>
      <c r="T4073" s="102"/>
      <c r="U4073" s="102"/>
      <c r="V4073" s="102"/>
      <c r="W4073" s="94"/>
      <c r="X4073" s="98"/>
      <c r="Y4073" s="94"/>
      <c r="Z4073" s="94"/>
      <c r="AA4073" s="89"/>
      <c r="AB4073" s="89"/>
      <c r="AC4073" s="94"/>
      <c r="AD4073" s="94">
        <f>IF(AND(AC4073="",M4073=""),0,IF((AC4073=""),M4073,IF((M4073=""),AC4073,AC4073+M4073)))</f>
        <v>778725</v>
      </c>
      <c r="AE4073" s="94">
        <f>IF( (X4073=""),AD4073*1,AD4073*(X4073/100) )</f>
        <v>778725</v>
      </c>
      <c r="AF4073" s="94">
        <v>0</v>
      </c>
      <c r="AG4073" s="94">
        <f>IF((AF4073-AE4073) &gt; 1,0,IF((AF4073-AE4073)&lt;0,AE4073-AF4073,AF4073-AE4073))</f>
        <v>778725</v>
      </c>
      <c r="AH4073" s="94">
        <v>0.01</v>
      </c>
    </row>
    <row r="4074" spans="1:34" s="99" customFormat="1" x14ac:dyDescent="0.55000000000000004">
      <c r="A4074" s="107"/>
      <c r="B4074" s="102">
        <v>1733</v>
      </c>
      <c r="C4074" s="102">
        <v>9845</v>
      </c>
      <c r="D4074" s="90" t="s">
        <v>5727</v>
      </c>
      <c r="E4074" s="102" t="s">
        <v>37</v>
      </c>
      <c r="F4074" s="102">
        <v>7025</v>
      </c>
      <c r="G4074" s="102">
        <v>0</v>
      </c>
      <c r="H4074" s="102">
        <v>1</v>
      </c>
      <c r="I4074" s="98">
        <v>17</v>
      </c>
      <c r="J4074" s="102" t="s">
        <v>35</v>
      </c>
      <c r="K4074" s="94">
        <f>((G4074*400)+(H4074*100))+I4074</f>
        <v>117</v>
      </c>
      <c r="L4074" s="94">
        <v>225</v>
      </c>
      <c r="M4074" s="94">
        <f>K4074*L4074</f>
        <v>26325</v>
      </c>
      <c r="N4074" s="102">
        <v>1</v>
      </c>
      <c r="O4074" s="111" t="s">
        <v>5723</v>
      </c>
      <c r="P4074" s="96">
        <v>3570800360907</v>
      </c>
      <c r="Q4074" s="111" t="s">
        <v>5724</v>
      </c>
      <c r="R4074" s="111" t="s">
        <v>5728</v>
      </c>
      <c r="S4074" s="97"/>
      <c r="T4074" s="102" t="s">
        <v>51</v>
      </c>
      <c r="U4074" s="102" t="s">
        <v>45</v>
      </c>
      <c r="V4074" s="102" t="s">
        <v>52</v>
      </c>
      <c r="W4074" s="94">
        <v>148.96</v>
      </c>
      <c r="X4074" s="98">
        <v>100</v>
      </c>
      <c r="Y4074" s="94">
        <v>6750</v>
      </c>
      <c r="Z4074" s="94">
        <f>W4074*Y4074</f>
        <v>1005480</v>
      </c>
      <c r="AA4074" s="89">
        <v>2</v>
      </c>
      <c r="AB4074" s="89">
        <v>2</v>
      </c>
      <c r="AC4074" s="94">
        <f>(Z4074*(100-AB4074))/100</f>
        <v>985370.4</v>
      </c>
      <c r="AD4074" s="94">
        <f>IF(AND(AC4074="",M4074=""),0,IF((AC4074=""),M4074, IF( (M4074=""),AC4074,AC4074+M4074)))</f>
        <v>1011695.4</v>
      </c>
      <c r="AE4074" s="94">
        <f>IF( (X4074=""),AD4074*1,AD4074*(X4074/100) )</f>
        <v>1011695.4</v>
      </c>
      <c r="AF4074" s="94">
        <v>10000000</v>
      </c>
      <c r="AG4074" s="94">
        <v>26325</v>
      </c>
      <c r="AH4074" s="94">
        <v>0.02</v>
      </c>
    </row>
    <row r="4075" spans="1:34" s="99" customFormat="1" x14ac:dyDescent="0.55000000000000004">
      <c r="A4075" s="107"/>
      <c r="B4075" s="102"/>
      <c r="C4075" s="102"/>
      <c r="D4075" s="90"/>
      <c r="E4075" s="102"/>
      <c r="F4075" s="102"/>
      <c r="G4075" s="102"/>
      <c r="H4075" s="102"/>
      <c r="I4075" s="98"/>
      <c r="J4075" s="102"/>
      <c r="K4075" s="94"/>
      <c r="L4075" s="94" t="s">
        <v>63</v>
      </c>
      <c r="M4075" s="94">
        <f>SUM(M4073:M4074)</f>
        <v>805050</v>
      </c>
      <c r="N4075" s="102"/>
      <c r="O4075" s="111"/>
      <c r="P4075" s="96"/>
      <c r="Q4075" s="111"/>
      <c r="R4075" s="111"/>
      <c r="S4075" s="97"/>
      <c r="T4075" s="102"/>
      <c r="U4075" s="102"/>
      <c r="V4075" s="102"/>
      <c r="W4075" s="94"/>
      <c r="X4075" s="98"/>
      <c r="Y4075" s="94"/>
      <c r="Z4075" s="94"/>
      <c r="AA4075" s="89"/>
      <c r="AB4075" s="89"/>
      <c r="AC4075" s="94"/>
      <c r="AD4075" s="94"/>
      <c r="AE4075" s="94">
        <f>SUM(AE4073:AE4074)</f>
        <v>1790420.4</v>
      </c>
      <c r="AF4075" s="94"/>
      <c r="AG4075" s="94">
        <f>SUM(AG4073:AG4074)</f>
        <v>805050</v>
      </c>
      <c r="AH4075" s="94"/>
    </row>
    <row r="4076" spans="1:34" s="74" customFormat="1" x14ac:dyDescent="0.55000000000000004">
      <c r="A4076" s="108" t="s">
        <v>5731</v>
      </c>
      <c r="B4076" s="109">
        <v>1734</v>
      </c>
      <c r="C4076" s="102">
        <v>8443</v>
      </c>
      <c r="D4076" s="90" t="s">
        <v>5732</v>
      </c>
      <c r="E4076" s="102" t="s">
        <v>34</v>
      </c>
      <c r="F4076" s="102">
        <v>2497</v>
      </c>
      <c r="G4076" s="102">
        <v>0</v>
      </c>
      <c r="H4076" s="102">
        <v>1</v>
      </c>
      <c r="I4076" s="98">
        <v>40</v>
      </c>
      <c r="J4076" s="102" t="s">
        <v>35</v>
      </c>
      <c r="K4076" s="94">
        <f>((G4076*400)+(H4076*100))+I4076</f>
        <v>140</v>
      </c>
      <c r="L4076" s="94">
        <v>800</v>
      </c>
      <c r="M4076" s="94">
        <f>K4076*L4076</f>
        <v>112000</v>
      </c>
      <c r="N4076" s="102">
        <v>1</v>
      </c>
      <c r="O4076" s="111" t="s">
        <v>5729</v>
      </c>
      <c r="P4076" s="96">
        <v>3570800348991</v>
      </c>
      <c r="Q4076" s="111" t="s">
        <v>5730</v>
      </c>
      <c r="R4076" s="111" t="s">
        <v>5733</v>
      </c>
      <c r="S4076" s="97" t="s">
        <v>5734</v>
      </c>
      <c r="T4076" s="102" t="s">
        <v>51</v>
      </c>
      <c r="U4076" s="102" t="s">
        <v>227</v>
      </c>
      <c r="V4076" s="102" t="s">
        <v>52</v>
      </c>
      <c r="W4076" s="94">
        <v>80.8</v>
      </c>
      <c r="X4076" s="98">
        <v>33.729999999999997</v>
      </c>
      <c r="Y4076" s="94">
        <v>6750</v>
      </c>
      <c r="Z4076" s="94">
        <f>W4076*Y4076</f>
        <v>545400</v>
      </c>
      <c r="AA4076" s="89">
        <v>11</v>
      </c>
      <c r="AB4076" s="89">
        <v>34</v>
      </c>
      <c r="AC4076" s="94">
        <f>(Z4076*(100-AB4076))/100</f>
        <v>359964</v>
      </c>
      <c r="AD4076" s="94">
        <f>IF(AND(AC4076="",M4076=""),0,IF((AC4076=""),M4076, IF( (M4076=""),AC4076,AC4076+M4076)))</f>
        <v>471964</v>
      </c>
      <c r="AE4076" s="94">
        <f>IF( (X4076=""),AD4076*1,( M4076+(SUM(AC4076:AC4076)) )*(X4076/100) )</f>
        <v>159193.4572</v>
      </c>
      <c r="AF4076" s="94">
        <v>50000000</v>
      </c>
      <c r="AG4076" s="94">
        <f>IF((AF4076-AE4076) &gt; 1,0,IF((AF4076-AE4076)&lt;0,AE4076-AF4076,AF4076-AE4076))</f>
        <v>0</v>
      </c>
      <c r="AH4076" s="94">
        <v>0.02</v>
      </c>
    </row>
    <row r="4077" spans="1:34" s="74" customFormat="1" x14ac:dyDescent="0.55000000000000004">
      <c r="A4077" s="108"/>
      <c r="B4077" s="109"/>
      <c r="C4077" s="102"/>
      <c r="D4077" s="90"/>
      <c r="E4077" s="102"/>
      <c r="F4077" s="102"/>
      <c r="G4077" s="102"/>
      <c r="H4077" s="102"/>
      <c r="I4077" s="98"/>
      <c r="J4077" s="102"/>
      <c r="K4077" s="94"/>
      <c r="L4077" s="94"/>
      <c r="M4077" s="94"/>
      <c r="N4077" s="102">
        <v>2</v>
      </c>
      <c r="O4077" s="111" t="s">
        <v>5729</v>
      </c>
      <c r="P4077" s="96">
        <v>3570800348991</v>
      </c>
      <c r="Q4077" s="111" t="s">
        <v>5730</v>
      </c>
      <c r="R4077" s="111" t="s">
        <v>5733</v>
      </c>
      <c r="S4077" s="97" t="s">
        <v>5735</v>
      </c>
      <c r="T4077" s="102" t="s">
        <v>51</v>
      </c>
      <c r="U4077" s="102" t="s">
        <v>45</v>
      </c>
      <c r="V4077" s="102" t="s">
        <v>52</v>
      </c>
      <c r="W4077" s="94">
        <v>43.2</v>
      </c>
      <c r="X4077" s="98">
        <v>18.03</v>
      </c>
      <c r="Y4077" s="94">
        <v>0</v>
      </c>
      <c r="Z4077" s="94">
        <f>W4077*Y4077</f>
        <v>0</v>
      </c>
      <c r="AA4077" s="89">
        <v>6</v>
      </c>
      <c r="AB4077" s="89">
        <v>6</v>
      </c>
      <c r="AC4077" s="94">
        <f>(Z4077*(100-AB4077))/100</f>
        <v>0</v>
      </c>
      <c r="AD4077" s="94">
        <f>IF(AND(AC4077="",M4076=""),0,IF((AC4077=""),M4076, IF( (M4076=""),AC4077,AC4077+M4076)))</f>
        <v>112000</v>
      </c>
      <c r="AE4077" s="94">
        <f>IF( (X4077=""),AD4077*1,( M4076+(SUM(AC4077:AC4077)) )*(X4077/100) )</f>
        <v>20193.600000000002</v>
      </c>
      <c r="AF4077" s="94">
        <v>50000000</v>
      </c>
      <c r="AG4077" s="94">
        <f>IF((AF4077-AE4077) &gt; 1,0,IF((AF4077-AE4077)&lt;0,AE4077-AF4077,AF4077-AE4077))</f>
        <v>0</v>
      </c>
      <c r="AH4077" s="94">
        <v>0.02</v>
      </c>
    </row>
    <row r="4078" spans="1:34" s="74" customFormat="1" x14ac:dyDescent="0.55000000000000004">
      <c r="A4078" s="108"/>
      <c r="B4078" s="109"/>
      <c r="C4078" s="102"/>
      <c r="D4078" s="90"/>
      <c r="E4078" s="102"/>
      <c r="F4078" s="102"/>
      <c r="G4078" s="102"/>
      <c r="H4078" s="102"/>
      <c r="I4078" s="98"/>
      <c r="J4078" s="102"/>
      <c r="K4078" s="94"/>
      <c r="L4078" s="94"/>
      <c r="M4078" s="94"/>
      <c r="N4078" s="102">
        <v>3</v>
      </c>
      <c r="O4078" s="111" t="s">
        <v>5729</v>
      </c>
      <c r="P4078" s="96">
        <v>3570800348991</v>
      </c>
      <c r="Q4078" s="111" t="s">
        <v>5730</v>
      </c>
      <c r="R4078" s="111" t="s">
        <v>5733</v>
      </c>
      <c r="S4078" s="97" t="s">
        <v>5736</v>
      </c>
      <c r="T4078" s="102" t="s">
        <v>51</v>
      </c>
      <c r="U4078" s="102" t="s">
        <v>45</v>
      </c>
      <c r="V4078" s="102" t="s">
        <v>52</v>
      </c>
      <c r="W4078" s="94">
        <v>58.76</v>
      </c>
      <c r="X4078" s="98">
        <v>24.53</v>
      </c>
      <c r="Y4078" s="94">
        <v>0</v>
      </c>
      <c r="Z4078" s="94">
        <f>W4078*Y4078</f>
        <v>0</v>
      </c>
      <c r="AA4078" s="89">
        <v>6</v>
      </c>
      <c r="AB4078" s="89">
        <v>6</v>
      </c>
      <c r="AC4078" s="94">
        <f>(Z4078*(100-AB4078))/100</f>
        <v>0</v>
      </c>
      <c r="AD4078" s="94">
        <f>IF(AND(AC4078="",M4076=""),0,IF((AC4078=""),M4076, IF( (M4076=""),AC4078,AC4078+M4076)))</f>
        <v>112000</v>
      </c>
      <c r="AE4078" s="94">
        <f>IF( (X4078=""),AD4078*1,( M4076+(SUM(AC4078:AC4078)) )*(X4078/100) )</f>
        <v>27473.600000000002</v>
      </c>
      <c r="AF4078" s="94">
        <v>50000000</v>
      </c>
      <c r="AG4078" s="94">
        <f>IF((AF4078-AE4078) &gt; 1,0,IF((AF4078-AE4078)&lt;0,AE4078-AF4078,AF4078-AE4078))</f>
        <v>0</v>
      </c>
      <c r="AH4078" s="94">
        <v>0.02</v>
      </c>
    </row>
    <row r="4079" spans="1:34" s="74" customFormat="1" x14ac:dyDescent="0.55000000000000004">
      <c r="A4079" s="108"/>
      <c r="B4079" s="109"/>
      <c r="C4079" s="102"/>
      <c r="D4079" s="90"/>
      <c r="E4079" s="102"/>
      <c r="F4079" s="102"/>
      <c r="G4079" s="102"/>
      <c r="H4079" s="102"/>
      <c r="I4079" s="98"/>
      <c r="J4079" s="102"/>
      <c r="K4079" s="94"/>
      <c r="L4079" s="94"/>
      <c r="M4079" s="94"/>
      <c r="N4079" s="102">
        <v>4</v>
      </c>
      <c r="O4079" s="111" t="s">
        <v>5729</v>
      </c>
      <c r="P4079" s="96">
        <v>3570800348991</v>
      </c>
      <c r="Q4079" s="111" t="s">
        <v>5730</v>
      </c>
      <c r="R4079" s="111" t="s">
        <v>5733</v>
      </c>
      <c r="S4079" s="97" t="s">
        <v>5737</v>
      </c>
      <c r="T4079" s="102" t="s">
        <v>51</v>
      </c>
      <c r="U4079" s="102" t="s">
        <v>45</v>
      </c>
      <c r="V4079" s="102" t="s">
        <v>52</v>
      </c>
      <c r="W4079" s="94">
        <v>56.8</v>
      </c>
      <c r="X4079" s="98">
        <v>23.71</v>
      </c>
      <c r="Y4079" s="94">
        <v>6750</v>
      </c>
      <c r="Z4079" s="94">
        <f>W4079*Y4079</f>
        <v>383400</v>
      </c>
      <c r="AA4079" s="89">
        <v>6</v>
      </c>
      <c r="AB4079" s="89">
        <v>6</v>
      </c>
      <c r="AC4079" s="94">
        <f>(Z4079*(100-AB4079))/100</f>
        <v>360396</v>
      </c>
      <c r="AD4079" s="94">
        <f>IF(AND(AC4079="",M4076=""),0,IF((AC4079=""),M4076, IF( (M4076=""),AC4079,AC4079+M4076)))</f>
        <v>472396</v>
      </c>
      <c r="AE4079" s="94">
        <f>IF( (X4079=""),AD4079*1,( M4076+(SUM(AC4079:AC4079)) )*(X4079/100) )</f>
        <v>112005.0916</v>
      </c>
      <c r="AF4079" s="94">
        <v>50000000</v>
      </c>
      <c r="AG4079" s="94">
        <f>IF((AF4079-AE4079) &gt; 1,0,IF((AF4079-AE4079)&lt;0,AE4079-AF4079,AF4079-AE4079))</f>
        <v>0</v>
      </c>
      <c r="AH4079" s="94">
        <v>0.02</v>
      </c>
    </row>
    <row r="4080" spans="1:34" s="74" customFormat="1" x14ac:dyDescent="0.55000000000000004">
      <c r="A4080" s="108"/>
      <c r="B4080" s="109"/>
      <c r="C4080" s="102"/>
      <c r="D4080" s="90"/>
      <c r="E4080" s="102"/>
      <c r="F4080" s="102"/>
      <c r="G4080" s="102"/>
      <c r="H4080" s="102"/>
      <c r="I4080" s="98"/>
      <c r="J4080" s="102"/>
      <c r="K4080" s="94"/>
      <c r="L4080" s="94" t="s">
        <v>63</v>
      </c>
      <c r="M4080" s="94">
        <f>SUM(M4076:M4079)</f>
        <v>112000</v>
      </c>
      <c r="N4080" s="102"/>
      <c r="O4080" s="111"/>
      <c r="P4080" s="96"/>
      <c r="Q4080" s="111"/>
      <c r="R4080" s="111"/>
      <c r="S4080" s="97"/>
      <c r="T4080" s="102"/>
      <c r="U4080" s="102"/>
      <c r="V4080" s="102"/>
      <c r="W4080" s="94"/>
      <c r="X4080" s="98"/>
      <c r="Y4080" s="94"/>
      <c r="Z4080" s="94"/>
      <c r="AA4080" s="89"/>
      <c r="AB4080" s="89"/>
      <c r="AC4080" s="94"/>
      <c r="AD4080" s="94">
        <f>SUM(AD4076:AD4079)</f>
        <v>1168360</v>
      </c>
      <c r="AE4080" s="94">
        <f>SUM(AE4076:AE4079)</f>
        <v>318865.7488</v>
      </c>
      <c r="AF4080" s="94"/>
      <c r="AG4080" s="94">
        <f>SUM(AG4076:AG4079)</f>
        <v>0</v>
      </c>
      <c r="AH4080" s="94"/>
    </row>
    <row r="4081" spans="1:34" s="99" customFormat="1" x14ac:dyDescent="0.55000000000000004">
      <c r="A4081" s="107" t="s">
        <v>5740</v>
      </c>
      <c r="B4081" s="102">
        <v>1735</v>
      </c>
      <c r="C4081" s="102">
        <v>5630</v>
      </c>
      <c r="D4081" s="90" t="s">
        <v>5741</v>
      </c>
      <c r="E4081" s="102" t="s">
        <v>34</v>
      </c>
      <c r="F4081" s="102">
        <v>12469</v>
      </c>
      <c r="G4081" s="102">
        <v>0</v>
      </c>
      <c r="H4081" s="102">
        <v>2</v>
      </c>
      <c r="I4081" s="98">
        <v>36</v>
      </c>
      <c r="J4081" s="102" t="s">
        <v>35</v>
      </c>
      <c r="K4081" s="94">
        <f>((G4081*400)+(H4081*100))+I4081</f>
        <v>236</v>
      </c>
      <c r="L4081" s="94">
        <v>2425</v>
      </c>
      <c r="M4081" s="94">
        <f>K4081*L4081</f>
        <v>572300</v>
      </c>
      <c r="N4081" s="102">
        <v>1</v>
      </c>
      <c r="O4081" s="111" t="s">
        <v>5738</v>
      </c>
      <c r="P4081" s="96">
        <v>3570800002971</v>
      </c>
      <c r="Q4081" s="111" t="s">
        <v>5739</v>
      </c>
      <c r="R4081" s="111" t="s">
        <v>5742</v>
      </c>
      <c r="S4081" s="97"/>
      <c r="T4081" s="102" t="s">
        <v>51</v>
      </c>
      <c r="U4081" s="102" t="s">
        <v>45</v>
      </c>
      <c r="V4081" s="102" t="s">
        <v>52</v>
      </c>
      <c r="W4081" s="94">
        <v>6</v>
      </c>
      <c r="X4081" s="98">
        <v>1.71</v>
      </c>
      <c r="Y4081" s="94">
        <v>6750</v>
      </c>
      <c r="Z4081" s="94">
        <f>W4081*Y4081</f>
        <v>40500</v>
      </c>
      <c r="AA4081" s="89">
        <v>32</v>
      </c>
      <c r="AB4081" s="89">
        <v>34</v>
      </c>
      <c r="AC4081" s="94">
        <f>(Z4081*(100-AB4081))/100</f>
        <v>26730</v>
      </c>
      <c r="AD4081" s="94">
        <f>IF(AND(AC4081="",M4081=""),0,IF((AC4081=""),M4081, IF( (M4081=""),AC4081,SUM(AC4081:AC4085)+M4081)))</f>
        <v>2136005</v>
      </c>
      <c r="AE4081" s="94">
        <f>IF( (X4081=""),AD4081*1,AD4081*(X4081/100) )</f>
        <v>36525.6855</v>
      </c>
      <c r="AF4081" s="94">
        <v>50000000</v>
      </c>
      <c r="AG4081" s="94">
        <f>IF((AF4081-AE4081) &gt; 1,0,IF((AF4081-AE4081)&lt;0,AE4081-AF4081,AF4081-AE4081))</f>
        <v>0</v>
      </c>
      <c r="AH4081" s="94">
        <v>0.02</v>
      </c>
    </row>
    <row r="4082" spans="1:34" s="99" customFormat="1" x14ac:dyDescent="0.55000000000000004">
      <c r="A4082" s="107"/>
      <c r="B4082" s="102"/>
      <c r="C4082" s="102"/>
      <c r="D4082" s="90"/>
      <c r="E4082" s="102"/>
      <c r="F4082" s="102"/>
      <c r="G4082" s="102"/>
      <c r="H4082" s="102"/>
      <c r="I4082" s="98"/>
      <c r="J4082" s="102"/>
      <c r="K4082" s="94"/>
      <c r="L4082" s="94"/>
      <c r="M4082" s="94"/>
      <c r="N4082" s="102">
        <v>2</v>
      </c>
      <c r="O4082" s="111" t="s">
        <v>5738</v>
      </c>
      <c r="P4082" s="96">
        <v>3570800002971</v>
      </c>
      <c r="Q4082" s="111" t="s">
        <v>5739</v>
      </c>
      <c r="R4082" s="111" t="s">
        <v>5742</v>
      </c>
      <c r="S4082" s="97" t="s">
        <v>5743</v>
      </c>
      <c r="T4082" s="102" t="s">
        <v>51</v>
      </c>
      <c r="U4082" s="102" t="s">
        <v>45</v>
      </c>
      <c r="V4082" s="102" t="s">
        <v>52</v>
      </c>
      <c r="W4082" s="94">
        <v>150</v>
      </c>
      <c r="X4082" s="98">
        <v>42.74</v>
      </c>
      <c r="Y4082" s="94">
        <v>6750</v>
      </c>
      <c r="Z4082" s="94">
        <f>W4082*Y4082</f>
        <v>1012500</v>
      </c>
      <c r="AA4082" s="89">
        <v>22</v>
      </c>
      <c r="AB4082" s="89">
        <v>34</v>
      </c>
      <c r="AC4082" s="94">
        <f>(Z4082*(100-AB4082))/100</f>
        <v>668250</v>
      </c>
      <c r="AD4082" s="94">
        <f>IF(AND(AC4082="",M4081=""),0,IF((AC4082=""),M4081, IF( (M4081=""),AC4082,SUM(AC4081:AC4085)+M4081)))</f>
        <v>2136005</v>
      </c>
      <c r="AE4082" s="94">
        <f>IF( (X4082=""),AD4082*1,AD4082*(X4082/100) )</f>
        <v>912928.53700000001</v>
      </c>
      <c r="AF4082" s="94">
        <v>50000000</v>
      </c>
      <c r="AG4082" s="94">
        <f>IF((AF4082-AE4082) &gt; 1,0,IF((AF4082-AE4082)&lt;0,AE4082-AF4082,AF4082-AE4082))</f>
        <v>0</v>
      </c>
      <c r="AH4082" s="94">
        <v>0.02</v>
      </c>
    </row>
    <row r="4083" spans="1:34" s="99" customFormat="1" x14ac:dyDescent="0.55000000000000004">
      <c r="A4083" s="107"/>
      <c r="B4083" s="102"/>
      <c r="C4083" s="102"/>
      <c r="D4083" s="90"/>
      <c r="E4083" s="102"/>
      <c r="F4083" s="102"/>
      <c r="G4083" s="102"/>
      <c r="H4083" s="102"/>
      <c r="I4083" s="98"/>
      <c r="J4083" s="102"/>
      <c r="K4083" s="94"/>
      <c r="L4083" s="94"/>
      <c r="M4083" s="94"/>
      <c r="N4083" s="102">
        <v>3</v>
      </c>
      <c r="O4083" s="111" t="s">
        <v>5738</v>
      </c>
      <c r="P4083" s="96">
        <v>3570800002971</v>
      </c>
      <c r="Q4083" s="111" t="s">
        <v>5739</v>
      </c>
      <c r="R4083" s="111" t="s">
        <v>5742</v>
      </c>
      <c r="S4083" s="97" t="s">
        <v>5744</v>
      </c>
      <c r="T4083" s="102" t="s">
        <v>51</v>
      </c>
      <c r="U4083" s="102" t="s">
        <v>45</v>
      </c>
      <c r="V4083" s="102" t="s">
        <v>52</v>
      </c>
      <c r="W4083" s="94">
        <v>110</v>
      </c>
      <c r="X4083" s="98">
        <v>31.34</v>
      </c>
      <c r="Y4083" s="94">
        <v>6750</v>
      </c>
      <c r="Z4083" s="94">
        <f>W4083*Y4083</f>
        <v>742500</v>
      </c>
      <c r="AA4083" s="89">
        <v>22</v>
      </c>
      <c r="AB4083" s="89">
        <v>34</v>
      </c>
      <c r="AC4083" s="94">
        <f>(Z4083*(100-AB4083))/100</f>
        <v>490050</v>
      </c>
      <c r="AD4083" s="94">
        <f>IF(AND(AC4083="",M4081=""),0,IF((AC4083=""),M4081, IF( (M4081=""),AC4083,SUM(AC4081:AC4085)+M4081)))</f>
        <v>2136005</v>
      </c>
      <c r="AE4083" s="94">
        <f>IF( (X4083=""),AD4083*1,AD4083*(X4083/100) )</f>
        <v>669423.96700000006</v>
      </c>
      <c r="AF4083" s="94">
        <v>50000000</v>
      </c>
      <c r="AG4083" s="94">
        <f>IF((AF4083-AE4083) &gt; 1,0,IF((AF4083-AE4083)&lt;0,AE4083-AF4083,AF4083-AE4083))</f>
        <v>0</v>
      </c>
      <c r="AH4083" s="94">
        <v>0.02</v>
      </c>
    </row>
    <row r="4084" spans="1:34" s="99" customFormat="1" x14ac:dyDescent="0.55000000000000004">
      <c r="A4084" s="107"/>
      <c r="B4084" s="102"/>
      <c r="C4084" s="102"/>
      <c r="D4084" s="90"/>
      <c r="E4084" s="102"/>
      <c r="F4084" s="102"/>
      <c r="G4084" s="102"/>
      <c r="H4084" s="102"/>
      <c r="I4084" s="98"/>
      <c r="J4084" s="102"/>
      <c r="K4084" s="94"/>
      <c r="L4084" s="94"/>
      <c r="M4084" s="94"/>
      <c r="N4084" s="102">
        <v>4</v>
      </c>
      <c r="O4084" s="111" t="s">
        <v>5738</v>
      </c>
      <c r="P4084" s="96">
        <v>3570800002971</v>
      </c>
      <c r="Q4084" s="111" t="s">
        <v>5739</v>
      </c>
      <c r="R4084" s="111" t="s">
        <v>5742</v>
      </c>
      <c r="S4084" s="97" t="s">
        <v>5745</v>
      </c>
      <c r="T4084" s="102" t="s">
        <v>51</v>
      </c>
      <c r="U4084" s="102" t="s">
        <v>45</v>
      </c>
      <c r="V4084" s="102" t="s">
        <v>52</v>
      </c>
      <c r="W4084" s="94">
        <v>70</v>
      </c>
      <c r="X4084" s="98">
        <v>19.940000000000001</v>
      </c>
      <c r="Y4084" s="94">
        <v>6750</v>
      </c>
      <c r="Z4084" s="94">
        <f>W4084*Y4084</f>
        <v>472500</v>
      </c>
      <c r="AA4084" s="89">
        <v>22</v>
      </c>
      <c r="AB4084" s="89">
        <v>34</v>
      </c>
      <c r="AC4084" s="94">
        <f>(Z4084*(100-AB4084))/100</f>
        <v>311850</v>
      </c>
      <c r="AD4084" s="94">
        <f>IF(AND(AC4084="",M4081=""),0,IF((AC4084=""),M4081, IF( (M4081=""),AC4084,SUM(AC4081:AC4085)+M4081)))</f>
        <v>2136005</v>
      </c>
      <c r="AE4084" s="94">
        <f>IF( (X4084=""),AD4084*1,AD4084*(X4084/100) )</f>
        <v>425919.39700000006</v>
      </c>
      <c r="AF4084" s="94">
        <v>50000000</v>
      </c>
      <c r="AG4084" s="94">
        <f>IF((AF4084-AE4084) &gt; 1,0,IF((AF4084-AE4084)&lt;0,AE4084-AF4084,AF4084-AE4084))</f>
        <v>0</v>
      </c>
      <c r="AH4084" s="94">
        <v>0.02</v>
      </c>
    </row>
    <row r="4085" spans="1:34" s="99" customFormat="1" x14ac:dyDescent="0.55000000000000004">
      <c r="A4085" s="107"/>
      <c r="B4085" s="102"/>
      <c r="C4085" s="102"/>
      <c r="D4085" s="90"/>
      <c r="E4085" s="102"/>
      <c r="F4085" s="102"/>
      <c r="G4085" s="102"/>
      <c r="H4085" s="102"/>
      <c r="I4085" s="98"/>
      <c r="J4085" s="102"/>
      <c r="K4085" s="94"/>
      <c r="L4085" s="94"/>
      <c r="M4085" s="94"/>
      <c r="N4085" s="102">
        <v>5</v>
      </c>
      <c r="O4085" s="111" t="s">
        <v>5738</v>
      </c>
      <c r="P4085" s="96">
        <v>3570800002971</v>
      </c>
      <c r="Q4085" s="111" t="s">
        <v>5739</v>
      </c>
      <c r="R4085" s="111" t="s">
        <v>5742</v>
      </c>
      <c r="S4085" s="97" t="s">
        <v>5746</v>
      </c>
      <c r="T4085" s="102" t="s">
        <v>51</v>
      </c>
      <c r="U4085" s="102" t="s">
        <v>45</v>
      </c>
      <c r="V4085" s="102" t="s">
        <v>75</v>
      </c>
      <c r="W4085" s="94">
        <v>15</v>
      </c>
      <c r="X4085" s="98">
        <v>4.2699999999999996</v>
      </c>
      <c r="Y4085" s="94">
        <v>6750</v>
      </c>
      <c r="Z4085" s="94">
        <f>W4085*Y4085</f>
        <v>101250</v>
      </c>
      <c r="AA4085" s="89">
        <v>22</v>
      </c>
      <c r="AB4085" s="89">
        <v>34</v>
      </c>
      <c r="AC4085" s="94">
        <f>(Z4085*(100-AB4085))/100</f>
        <v>66825</v>
      </c>
      <c r="AD4085" s="94">
        <f>IF(AND(AC4085="",M4081=""),0,IF((AC4085=""),M4081, IF( (M4081=""),AC4085,SUM(AC4081:AC4085)+M4081)))</f>
        <v>2136005</v>
      </c>
      <c r="AE4085" s="94">
        <f>IF( (X4085=""),AD4085*1,AD4085*(X4085/100) )</f>
        <v>91207.413499999995</v>
      </c>
      <c r="AF4085" s="94">
        <v>0</v>
      </c>
      <c r="AG4085" s="94">
        <f>IF((AF4085-AE4085) &gt; 1,0,IF((AF4085-AE4085)&lt;0,AE4085-AF4085,AF4085-AE4085))</f>
        <v>91207.413499999995</v>
      </c>
      <c r="AH4085" s="94">
        <v>0.3</v>
      </c>
    </row>
    <row r="4086" spans="1:34" s="74" customFormat="1" x14ac:dyDescent="0.55000000000000004">
      <c r="A4086" s="108"/>
      <c r="B4086" s="109"/>
      <c r="C4086" s="102"/>
      <c r="D4086" s="90"/>
      <c r="E4086" s="102"/>
      <c r="F4086" s="102"/>
      <c r="G4086" s="102"/>
      <c r="H4086" s="102"/>
      <c r="I4086" s="98"/>
      <c r="J4086" s="102"/>
      <c r="K4086" s="94"/>
      <c r="L4086" s="94" t="s">
        <v>63</v>
      </c>
      <c r="M4086" s="94">
        <f>SUM(M4081:M4085)</f>
        <v>572300</v>
      </c>
      <c r="N4086" s="102"/>
      <c r="O4086" s="111"/>
      <c r="P4086" s="96"/>
      <c r="Q4086" s="111"/>
      <c r="R4086" s="111"/>
      <c r="S4086" s="97"/>
      <c r="T4086" s="102"/>
      <c r="U4086" s="102"/>
      <c r="V4086" s="102"/>
      <c r="W4086" s="94"/>
      <c r="X4086" s="98"/>
      <c r="Y4086" s="94"/>
      <c r="Z4086" s="94"/>
      <c r="AA4086" s="89"/>
      <c r="AB4086" s="89"/>
      <c r="AC4086" s="94"/>
      <c r="AD4086" s="94">
        <f>SUM(AD4081:AD4085)</f>
        <v>10680025</v>
      </c>
      <c r="AE4086" s="94">
        <f>SUM(AE4081:AE4085)</f>
        <v>2136005</v>
      </c>
      <c r="AF4086" s="94"/>
      <c r="AG4086" s="94">
        <f>SUM(AG4081:AG4085)</f>
        <v>91207.413499999995</v>
      </c>
      <c r="AH4086" s="94"/>
    </row>
    <row r="4087" spans="1:34" s="99" customFormat="1" x14ac:dyDescent="0.55000000000000004">
      <c r="A4087" s="107" t="s">
        <v>5749</v>
      </c>
      <c r="B4087" s="102">
        <v>1736</v>
      </c>
      <c r="C4087" s="102">
        <v>8758</v>
      </c>
      <c r="D4087" s="90" t="s">
        <v>5750</v>
      </c>
      <c r="E4087" s="102" t="s">
        <v>34</v>
      </c>
      <c r="F4087" s="102">
        <v>17527</v>
      </c>
      <c r="G4087" s="102">
        <v>1</v>
      </c>
      <c r="H4087" s="102">
        <v>1</v>
      </c>
      <c r="I4087" s="98">
        <v>36</v>
      </c>
      <c r="J4087" s="102" t="s">
        <v>38</v>
      </c>
      <c r="K4087" s="94">
        <f>((G4087*400)+(H4087*100))+I4087</f>
        <v>536</v>
      </c>
      <c r="L4087" s="94">
        <v>250</v>
      </c>
      <c r="M4087" s="94">
        <f>K4087*L4087</f>
        <v>134000</v>
      </c>
      <c r="N4087" s="102"/>
      <c r="O4087" s="111"/>
      <c r="P4087" s="96"/>
      <c r="Q4087" s="111"/>
      <c r="R4087" s="111"/>
      <c r="S4087" s="97"/>
      <c r="T4087" s="102"/>
      <c r="U4087" s="102"/>
      <c r="V4087" s="102"/>
      <c r="W4087" s="94"/>
      <c r="X4087" s="98"/>
      <c r="Y4087" s="94"/>
      <c r="Z4087" s="94"/>
      <c r="AA4087" s="89"/>
      <c r="AB4087" s="89"/>
      <c r="AC4087" s="94"/>
      <c r="AD4087" s="94">
        <f>IF(AND(AC4087="",M4087=""),0,IF((AC4087=""),M4087,IF((M4087=""),AC4087,AC4087+M4087)))</f>
        <v>134000</v>
      </c>
      <c r="AE4087" s="94">
        <f>IF( (X4087=""),AD4087*1,AD4087*(X4087/100) )</f>
        <v>134000</v>
      </c>
      <c r="AF4087" s="94">
        <v>50000000</v>
      </c>
      <c r="AG4087" s="94">
        <f>IF((AF4087-AE4087) &gt; 1,0,IF((AF4087-AE4087)&lt;0,AE4087-AF4087,AF4087-AE4087))</f>
        <v>0</v>
      </c>
      <c r="AH4087" s="94">
        <v>0.01</v>
      </c>
    </row>
    <row r="4088" spans="1:34" s="99" customFormat="1" x14ac:dyDescent="0.55000000000000004">
      <c r="A4088" s="107"/>
      <c r="B4088" s="102">
        <v>1737</v>
      </c>
      <c r="C4088" s="102">
        <v>8692</v>
      </c>
      <c r="D4088" s="90" t="s">
        <v>5751</v>
      </c>
      <c r="E4088" s="102" t="s">
        <v>34</v>
      </c>
      <c r="F4088" s="102">
        <v>18413</v>
      </c>
      <c r="G4088" s="102">
        <v>0</v>
      </c>
      <c r="H4088" s="102">
        <v>2</v>
      </c>
      <c r="I4088" s="98">
        <v>41</v>
      </c>
      <c r="J4088" s="102" t="s">
        <v>35</v>
      </c>
      <c r="K4088" s="94">
        <f>((G4088*400)+(H4088*100))+I4088</f>
        <v>241</v>
      </c>
      <c r="L4088" s="94">
        <v>1350</v>
      </c>
      <c r="M4088" s="94">
        <f>K4088*L4088</f>
        <v>325350</v>
      </c>
      <c r="N4088" s="102">
        <v>1</v>
      </c>
      <c r="O4088" s="111" t="s">
        <v>5747</v>
      </c>
      <c r="P4088" s="96">
        <v>3570800333446</v>
      </c>
      <c r="Q4088" s="111" t="s">
        <v>5748</v>
      </c>
      <c r="R4088" s="111" t="s">
        <v>5752</v>
      </c>
      <c r="S4088" s="97" t="s">
        <v>5753</v>
      </c>
      <c r="T4088" s="102" t="s">
        <v>51</v>
      </c>
      <c r="U4088" s="102" t="s">
        <v>227</v>
      </c>
      <c r="V4088" s="102" t="s">
        <v>52</v>
      </c>
      <c r="W4088" s="94">
        <v>191.52</v>
      </c>
      <c r="X4088" s="98">
        <v>70.75</v>
      </c>
      <c r="Y4088" s="94">
        <v>6750</v>
      </c>
      <c r="Z4088" s="94">
        <f>W4088*Y4088</f>
        <v>1292760</v>
      </c>
      <c r="AA4088" s="89">
        <v>11</v>
      </c>
      <c r="AB4088" s="89">
        <v>32</v>
      </c>
      <c r="AC4088" s="94">
        <f>(Z4088*(100-AB4088))/100</f>
        <v>879076.8</v>
      </c>
      <c r="AD4088" s="94">
        <f>IF(AND(AC4088="",M4088=""),0,IF((AC4088=""),M4088, IF( (M4088=""),AC4088,SUM(AC4088:AC4092)+M4088)))</f>
        <v>1365762.6</v>
      </c>
      <c r="AE4088" s="94">
        <f>IF( (X4088=""),AD4088*1,AD4088*(X4088/100) )</f>
        <v>966277.03950000007</v>
      </c>
      <c r="AF4088" s="94">
        <v>50000000</v>
      </c>
      <c r="AG4088" s="94">
        <f>IF((AF4088-AE4088) &gt; 1,0,IF((AF4088-AE4088)&lt;0,AE4088-AF4088,AF4088-AE4088))</f>
        <v>0</v>
      </c>
      <c r="AH4088" s="94">
        <v>0.02</v>
      </c>
    </row>
    <row r="4089" spans="1:34" s="99" customFormat="1" x14ac:dyDescent="0.55000000000000004">
      <c r="A4089" s="107"/>
      <c r="B4089" s="102"/>
      <c r="C4089" s="102"/>
      <c r="D4089" s="90"/>
      <c r="E4089" s="102"/>
      <c r="F4089" s="102"/>
      <c r="G4089" s="102"/>
      <c r="H4089" s="102"/>
      <c r="I4089" s="98"/>
      <c r="J4089" s="102"/>
      <c r="K4089" s="94"/>
      <c r="L4089" s="94"/>
      <c r="M4089" s="94"/>
      <c r="N4089" s="102">
        <v>2</v>
      </c>
      <c r="O4089" s="111" t="s">
        <v>5747</v>
      </c>
      <c r="P4089" s="96">
        <v>3570800333446</v>
      </c>
      <c r="Q4089" s="111" t="s">
        <v>5748</v>
      </c>
      <c r="R4089" s="111" t="s">
        <v>5752</v>
      </c>
      <c r="S4089" s="97" t="s">
        <v>5754</v>
      </c>
      <c r="T4089" s="102" t="s">
        <v>51</v>
      </c>
      <c r="U4089" s="102" t="s">
        <v>74</v>
      </c>
      <c r="V4089" s="102" t="s">
        <v>52</v>
      </c>
      <c r="W4089" s="94">
        <v>29.68</v>
      </c>
      <c r="X4089" s="98">
        <v>10.96</v>
      </c>
      <c r="Y4089" s="94">
        <v>6750</v>
      </c>
      <c r="Z4089" s="94">
        <f>W4089*Y4089</f>
        <v>200340</v>
      </c>
      <c r="AA4089" s="89">
        <v>21</v>
      </c>
      <c r="AB4089" s="89">
        <v>93</v>
      </c>
      <c r="AC4089" s="94">
        <f>(Z4089*(100-AB4089))/100</f>
        <v>14023.8</v>
      </c>
      <c r="AD4089" s="94">
        <f>IF(AND(AC4089="",M4088=""),0,IF((AC4089=""),M4088, IF( (M4088=""),AC4089,SUM(AC4088:AC4092)+M4088)))</f>
        <v>1365762.6</v>
      </c>
      <c r="AE4089" s="94">
        <f>IF( (X4089=""),AD4089*1,AD4089*(X4089/100) )</f>
        <v>149687.58096000002</v>
      </c>
      <c r="AF4089" s="94">
        <v>50000000</v>
      </c>
      <c r="AG4089" s="94">
        <f>IF((AF4089-AE4089) &gt; 1,0,IF((AF4089-AE4089)&lt;0,AE4089-AF4089,AF4089-AE4089))</f>
        <v>0</v>
      </c>
      <c r="AH4089" s="94">
        <v>0.02</v>
      </c>
    </row>
    <row r="4090" spans="1:34" s="99" customFormat="1" x14ac:dyDescent="0.55000000000000004">
      <c r="A4090" s="107"/>
      <c r="B4090" s="102"/>
      <c r="C4090" s="102"/>
      <c r="D4090" s="90"/>
      <c r="E4090" s="102"/>
      <c r="F4090" s="102"/>
      <c r="G4090" s="102"/>
      <c r="H4090" s="102"/>
      <c r="I4090" s="98"/>
      <c r="J4090" s="102"/>
      <c r="K4090" s="94"/>
      <c r="L4090" s="94"/>
      <c r="M4090" s="94"/>
      <c r="N4090" s="102">
        <v>3</v>
      </c>
      <c r="O4090" s="111" t="s">
        <v>5747</v>
      </c>
      <c r="P4090" s="96">
        <v>3570800333446</v>
      </c>
      <c r="Q4090" s="111" t="s">
        <v>5748</v>
      </c>
      <c r="R4090" s="111" t="s">
        <v>5752</v>
      </c>
      <c r="S4090" s="97" t="s">
        <v>5755</v>
      </c>
      <c r="T4090" s="102" t="s">
        <v>55</v>
      </c>
      <c r="U4090" s="102" t="s">
        <v>74</v>
      </c>
      <c r="V4090" s="102" t="s">
        <v>52</v>
      </c>
      <c r="W4090" s="94">
        <v>25.5</v>
      </c>
      <c r="X4090" s="98">
        <v>9.42</v>
      </c>
      <c r="Y4090" s="94">
        <v>0</v>
      </c>
      <c r="Z4090" s="94">
        <f>W4090*Y4090</f>
        <v>0</v>
      </c>
      <c r="AA4090" s="89">
        <v>21</v>
      </c>
      <c r="AB4090" s="89">
        <v>93</v>
      </c>
      <c r="AC4090" s="94">
        <f>(Z4090*(100-AB4090))/100</f>
        <v>0</v>
      </c>
      <c r="AD4090" s="94">
        <f>IF(AND(AC4090="",M4088=""),0,IF((AC4090=""),M4088, IF( (M4088=""),AC4090,SUM(AC4088:AC4092)+M4088)))</f>
        <v>1365762.6</v>
      </c>
      <c r="AE4090" s="94">
        <f>IF( (X4090=""),AD4090*1,AD4090*(X4090/100) )</f>
        <v>128654.83692000002</v>
      </c>
      <c r="AF4090" s="94">
        <v>50000000</v>
      </c>
      <c r="AG4090" s="94">
        <f>IF((AF4090-AE4090) &gt; 1,0,IF((AF4090-AE4090)&lt;0,AE4090-AF4090,AF4090-AE4090))</f>
        <v>0</v>
      </c>
      <c r="AH4090" s="94">
        <v>0.02</v>
      </c>
    </row>
    <row r="4091" spans="1:34" s="99" customFormat="1" x14ac:dyDescent="0.55000000000000004">
      <c r="A4091" s="107"/>
      <c r="B4091" s="102"/>
      <c r="C4091" s="102"/>
      <c r="D4091" s="90"/>
      <c r="E4091" s="102"/>
      <c r="F4091" s="102"/>
      <c r="G4091" s="102"/>
      <c r="H4091" s="102"/>
      <c r="I4091" s="98"/>
      <c r="J4091" s="102"/>
      <c r="K4091" s="94"/>
      <c r="L4091" s="94"/>
      <c r="M4091" s="94"/>
      <c r="N4091" s="102">
        <v>4</v>
      </c>
      <c r="O4091" s="111" t="s">
        <v>5747</v>
      </c>
      <c r="P4091" s="96">
        <v>3570800333446</v>
      </c>
      <c r="Q4091" s="111" t="s">
        <v>5748</v>
      </c>
      <c r="R4091" s="111" t="s">
        <v>5752</v>
      </c>
      <c r="S4091" s="97" t="s">
        <v>5756</v>
      </c>
      <c r="T4091" s="102" t="s">
        <v>73</v>
      </c>
      <c r="U4091" s="102" t="s">
        <v>45</v>
      </c>
      <c r="V4091" s="102" t="s">
        <v>75</v>
      </c>
      <c r="W4091" s="94">
        <v>24</v>
      </c>
      <c r="X4091" s="98">
        <v>8.8699999999999992</v>
      </c>
      <c r="Y4091" s="94">
        <v>6600</v>
      </c>
      <c r="Z4091" s="94">
        <f>W4091*Y4091</f>
        <v>158400</v>
      </c>
      <c r="AA4091" s="89">
        <v>7</v>
      </c>
      <c r="AB4091" s="89">
        <v>7</v>
      </c>
      <c r="AC4091" s="94">
        <f>(Z4091*(100-AB4091))/100</f>
        <v>147312</v>
      </c>
      <c r="AD4091" s="94">
        <f>IF(AND(AC4091="",M4088=""),0,IF((AC4091=""),M4088, IF( (M4088=""),AC4091,SUM(AC4088:AC4092)+M4088)))</f>
        <v>1365762.6</v>
      </c>
      <c r="AE4091" s="94">
        <f>IF( (X4091=""),AD4091*1,AD4091*(X4091/100) )</f>
        <v>121143.14261999998</v>
      </c>
      <c r="AF4091" s="94">
        <v>0</v>
      </c>
      <c r="AG4091" s="94">
        <f>IF((AF4091-AE4091) &gt; 1,0,IF((AF4091-AE4091)&lt;0,AE4091-AF4091,AF4091-AE4091))</f>
        <v>121143.14261999998</v>
      </c>
      <c r="AH4091" s="94">
        <v>0.3</v>
      </c>
    </row>
    <row r="4092" spans="1:34" s="99" customFormat="1" x14ac:dyDescent="0.55000000000000004">
      <c r="A4092" s="107"/>
      <c r="B4092" s="102"/>
      <c r="C4092" s="102"/>
      <c r="D4092" s="90"/>
      <c r="E4092" s="102"/>
      <c r="F4092" s="102"/>
      <c r="G4092" s="102"/>
      <c r="H4092" s="102"/>
      <c r="I4092" s="98"/>
      <c r="J4092" s="102"/>
      <c r="K4092" s="94"/>
      <c r="L4092" s="94" t="s">
        <v>63</v>
      </c>
      <c r="M4092" s="94">
        <f>SUM(M4087:M4091)</f>
        <v>459350</v>
      </c>
      <c r="N4092" s="102"/>
      <c r="O4092" s="111"/>
      <c r="P4092" s="96"/>
      <c r="Q4092" s="111"/>
      <c r="R4092" s="111"/>
      <c r="S4092" s="97"/>
      <c r="T4092" s="102"/>
      <c r="U4092" s="102"/>
      <c r="V4092" s="102"/>
      <c r="W4092" s="94"/>
      <c r="X4092" s="98"/>
      <c r="Y4092" s="94"/>
      <c r="Z4092" s="94"/>
      <c r="AA4092" s="89"/>
      <c r="AB4092" s="89"/>
      <c r="AC4092" s="94"/>
      <c r="AD4092" s="94"/>
      <c r="AE4092" s="94">
        <f>SUM(AE4087:AE4091)</f>
        <v>1499762.5999999999</v>
      </c>
      <c r="AF4092" s="94"/>
      <c r="AG4092" s="94">
        <f>SUM(AG4087:AG4091)</f>
        <v>121143.14261999998</v>
      </c>
      <c r="AH4092" s="94"/>
    </row>
    <row r="4093" spans="1:34" s="74" customFormat="1" x14ac:dyDescent="0.55000000000000004">
      <c r="A4093" s="108" t="s">
        <v>5759</v>
      </c>
      <c r="B4093" s="109">
        <v>1738</v>
      </c>
      <c r="C4093" s="102">
        <v>9031</v>
      </c>
      <c r="D4093" s="90" t="s">
        <v>5760</v>
      </c>
      <c r="E4093" s="102" t="s">
        <v>34</v>
      </c>
      <c r="F4093" s="102">
        <v>3815</v>
      </c>
      <c r="G4093" s="102">
        <v>0</v>
      </c>
      <c r="H4093" s="102">
        <v>0</v>
      </c>
      <c r="I4093" s="98">
        <v>98</v>
      </c>
      <c r="J4093" s="102" t="s">
        <v>35</v>
      </c>
      <c r="K4093" s="94">
        <f>((G4093*400)+(H4093*100))+I4093</f>
        <v>98</v>
      </c>
      <c r="L4093" s="94">
        <v>1350</v>
      </c>
      <c r="M4093" s="94">
        <f>K4093*L4093</f>
        <v>132300</v>
      </c>
      <c r="N4093" s="102">
        <v>1</v>
      </c>
      <c r="O4093" s="111" t="s">
        <v>5757</v>
      </c>
      <c r="P4093" s="96">
        <v>3570190016201</v>
      </c>
      <c r="Q4093" s="111" t="s">
        <v>5758</v>
      </c>
      <c r="R4093" s="111" t="s">
        <v>5761</v>
      </c>
      <c r="S4093" s="97" t="s">
        <v>5762</v>
      </c>
      <c r="T4093" s="102" t="s">
        <v>55</v>
      </c>
      <c r="U4093" s="102" t="s">
        <v>227</v>
      </c>
      <c r="V4093" s="102" t="s">
        <v>52</v>
      </c>
      <c r="W4093" s="94">
        <v>24.96</v>
      </c>
      <c r="X4093" s="98">
        <v>11.17</v>
      </c>
      <c r="Y4093" s="94">
        <v>0</v>
      </c>
      <c r="Z4093" s="94">
        <f>W4093*Y4093</f>
        <v>0</v>
      </c>
      <c r="AA4093" s="89">
        <v>1</v>
      </c>
      <c r="AB4093" s="89">
        <v>2</v>
      </c>
      <c r="AC4093" s="94">
        <f>(Z4093*(100-AB4093))/100</f>
        <v>0</v>
      </c>
      <c r="AD4093" s="94">
        <f>IF(AND(AC4093="",M4093=""),0,IF((AC4093=""),M4093, IF( (M4093=""),AC4093,AC4093+M4093)))</f>
        <v>132300</v>
      </c>
      <c r="AE4093" s="94">
        <f>IF( (X4093=""),AD4093*1,( M4093+(SUM(AC4093:AC4093)) )*(X4093/100) )</f>
        <v>14777.91</v>
      </c>
      <c r="AF4093" s="94">
        <v>50000000</v>
      </c>
      <c r="AG4093" s="94">
        <f>IF((AF4093-AE4093) &gt; 1,0,IF((AF4093-AE4093)&lt;0,AE4093-AF4093,AF4093-AE4093))</f>
        <v>0</v>
      </c>
      <c r="AH4093" s="94">
        <v>0.02</v>
      </c>
    </row>
    <row r="4094" spans="1:34" s="74" customFormat="1" x14ac:dyDescent="0.55000000000000004">
      <c r="A4094" s="108"/>
      <c r="B4094" s="109"/>
      <c r="C4094" s="102"/>
      <c r="D4094" s="90"/>
      <c r="E4094" s="102"/>
      <c r="F4094" s="102"/>
      <c r="G4094" s="102"/>
      <c r="H4094" s="102"/>
      <c r="I4094" s="98"/>
      <c r="J4094" s="102"/>
      <c r="K4094" s="94"/>
      <c r="L4094" s="94"/>
      <c r="M4094" s="94"/>
      <c r="N4094" s="102">
        <v>2</v>
      </c>
      <c r="O4094" s="111" t="s">
        <v>5757</v>
      </c>
      <c r="P4094" s="96">
        <v>3570190016201</v>
      </c>
      <c r="Q4094" s="111" t="s">
        <v>5758</v>
      </c>
      <c r="R4094" s="111" t="s">
        <v>5761</v>
      </c>
      <c r="S4094" s="97" t="s">
        <v>5762</v>
      </c>
      <c r="T4094" s="102" t="s">
        <v>51</v>
      </c>
      <c r="U4094" s="102" t="s">
        <v>227</v>
      </c>
      <c r="V4094" s="102" t="s">
        <v>52</v>
      </c>
      <c r="W4094" s="94">
        <v>198.4</v>
      </c>
      <c r="X4094" s="98">
        <v>88.83</v>
      </c>
      <c r="Y4094" s="94">
        <v>6750</v>
      </c>
      <c r="Z4094" s="94">
        <f>W4094*Y4094</f>
        <v>1339200</v>
      </c>
      <c r="AA4094" s="89">
        <v>11</v>
      </c>
      <c r="AB4094" s="89">
        <v>34</v>
      </c>
      <c r="AC4094" s="94">
        <f>(Z4094*(100-AB4094))/100</f>
        <v>883872</v>
      </c>
      <c r="AD4094" s="94">
        <f>IF(AND(AC4094="",M4093=""),0,IF((AC4094=""),M4093, IF( (M4093=""),AC4094,AC4094+M4093)))</f>
        <v>1016172</v>
      </c>
      <c r="AE4094" s="94">
        <f>IF( (X4094=""),AD4094*1,( M4093+(SUM(AC4094:AC4094)) )*(X4094/100) )</f>
        <v>902665.58759999997</v>
      </c>
      <c r="AF4094" s="94">
        <v>50000000</v>
      </c>
      <c r="AG4094" s="94">
        <f>IF((AF4094-AE4094) &gt; 1,0,IF((AF4094-AE4094)&lt;0,AE4094-AF4094,AF4094-AE4094))</f>
        <v>0</v>
      </c>
      <c r="AH4094" s="94">
        <v>0.02</v>
      </c>
    </row>
    <row r="4095" spans="1:34" s="74" customFormat="1" x14ac:dyDescent="0.55000000000000004">
      <c r="A4095" s="108"/>
      <c r="B4095" s="109"/>
      <c r="C4095" s="102"/>
      <c r="D4095" s="90"/>
      <c r="E4095" s="102"/>
      <c r="F4095" s="102"/>
      <c r="G4095" s="102"/>
      <c r="H4095" s="102"/>
      <c r="I4095" s="98"/>
      <c r="J4095" s="102"/>
      <c r="K4095" s="94"/>
      <c r="L4095" s="94" t="s">
        <v>63</v>
      </c>
      <c r="M4095" s="94">
        <f>SUM(M4093:M4094)</f>
        <v>132300</v>
      </c>
      <c r="N4095" s="102"/>
      <c r="O4095" s="111"/>
      <c r="P4095" s="96"/>
      <c r="Q4095" s="111"/>
      <c r="R4095" s="111"/>
      <c r="S4095" s="97"/>
      <c r="T4095" s="102"/>
      <c r="U4095" s="102"/>
      <c r="V4095" s="102"/>
      <c r="W4095" s="94"/>
      <c r="X4095" s="98"/>
      <c r="Y4095" s="94"/>
      <c r="Z4095" s="94"/>
      <c r="AA4095" s="89"/>
      <c r="AB4095" s="89"/>
      <c r="AC4095" s="94"/>
      <c r="AD4095" s="94">
        <f>SUM(AD4093:AD4094)</f>
        <v>1148472</v>
      </c>
      <c r="AE4095" s="94">
        <f>SUM(AE4093:AE4094)</f>
        <v>917443.4976</v>
      </c>
      <c r="AF4095" s="94"/>
      <c r="AG4095" s="94">
        <f>SUM(AG4093:AG4094)</f>
        <v>0</v>
      </c>
      <c r="AH4095" s="94"/>
    </row>
    <row r="4096" spans="1:34" s="74" customFormat="1" x14ac:dyDescent="0.55000000000000004">
      <c r="A4096" s="108" t="s">
        <v>5763</v>
      </c>
      <c r="B4096" s="109">
        <v>1739</v>
      </c>
      <c r="C4096" s="102">
        <v>6376</v>
      </c>
      <c r="D4096" s="90" t="s">
        <v>5764</v>
      </c>
      <c r="E4096" s="102" t="s">
        <v>37</v>
      </c>
      <c r="F4096" s="102">
        <v>5486</v>
      </c>
      <c r="G4096" s="102">
        <v>2</v>
      </c>
      <c r="H4096" s="102">
        <v>0</v>
      </c>
      <c r="I4096" s="98">
        <v>36</v>
      </c>
      <c r="J4096" s="102" t="s">
        <v>38</v>
      </c>
      <c r="K4096" s="94">
        <f>((G4096*400)+(H4096*100))+I4096</f>
        <v>836</v>
      </c>
      <c r="L4096" s="94">
        <v>225</v>
      </c>
      <c r="M4096" s="94">
        <f>K4096*L4096</f>
        <v>188100</v>
      </c>
      <c r="N4096" s="102"/>
      <c r="O4096" s="111"/>
      <c r="P4096" s="96"/>
      <c r="Q4096" s="111"/>
      <c r="R4096" s="111"/>
      <c r="S4096" s="97"/>
      <c r="T4096" s="102"/>
      <c r="U4096" s="102"/>
      <c r="V4096" s="102"/>
      <c r="W4096" s="94"/>
      <c r="X4096" s="98"/>
      <c r="Y4096" s="94"/>
      <c r="Z4096" s="94"/>
      <c r="AA4096" s="89"/>
      <c r="AB4096" s="89"/>
      <c r="AC4096" s="94"/>
      <c r="AD4096" s="94">
        <f>IF(AND(AC4096="",M4096=""),0,IF((AC4096=""),M4096,IF((M4096=""),AC4096,AC4096+M4096)))</f>
        <v>188100</v>
      </c>
      <c r="AE4096" s="94">
        <f>IF( (X4096=""),AD4096*1,AD4096*(X4096/100) )</f>
        <v>188100</v>
      </c>
      <c r="AF4096" s="94">
        <v>0</v>
      </c>
      <c r="AG4096" s="94">
        <f>IF((AF4096-AE4096) &gt; 1,0,IF((AF4096-AE4096)&lt;0,AE4096-AF4096,AF4096-AE4096))</f>
        <v>188100</v>
      </c>
      <c r="AH4096" s="94">
        <v>0.01</v>
      </c>
    </row>
    <row r="4097" spans="1:34" s="74" customFormat="1" x14ac:dyDescent="0.55000000000000004">
      <c r="A4097" s="108"/>
      <c r="B4097" s="109"/>
      <c r="C4097" s="102"/>
      <c r="D4097" s="90"/>
      <c r="E4097" s="102"/>
      <c r="F4097" s="102"/>
      <c r="G4097" s="102"/>
      <c r="H4097" s="102"/>
      <c r="I4097" s="98"/>
      <c r="J4097" s="102"/>
      <c r="K4097" s="94"/>
      <c r="L4097" s="94" t="s">
        <v>63</v>
      </c>
      <c r="M4097" s="94">
        <f>SUM(M4096:M4096)</f>
        <v>188100</v>
      </c>
      <c r="N4097" s="102"/>
      <c r="O4097" s="111"/>
      <c r="P4097" s="96"/>
      <c r="Q4097" s="111"/>
      <c r="R4097" s="111"/>
      <c r="S4097" s="97"/>
      <c r="T4097" s="102"/>
      <c r="U4097" s="102"/>
      <c r="V4097" s="102"/>
      <c r="W4097" s="94"/>
      <c r="X4097" s="98"/>
      <c r="Y4097" s="94"/>
      <c r="Z4097" s="94"/>
      <c r="AA4097" s="89"/>
      <c r="AB4097" s="89"/>
      <c r="AC4097" s="94"/>
      <c r="AD4097" s="94">
        <f>SUM(AD4096:AD4096)</f>
        <v>188100</v>
      </c>
      <c r="AE4097" s="94">
        <f>SUM(AE4096:AE4096)</f>
        <v>188100</v>
      </c>
      <c r="AF4097" s="94"/>
      <c r="AG4097" s="94">
        <f>SUM(AG4096:AG4096)</f>
        <v>188100</v>
      </c>
      <c r="AH4097" s="94"/>
    </row>
    <row r="4098" spans="1:34" s="74" customFormat="1" x14ac:dyDescent="0.55000000000000004">
      <c r="A4098" s="108" t="s">
        <v>5759</v>
      </c>
      <c r="B4098" s="109">
        <v>1740</v>
      </c>
      <c r="C4098" s="102">
        <v>8741</v>
      </c>
      <c r="D4098" s="90" t="s">
        <v>5765</v>
      </c>
      <c r="E4098" s="102" t="s">
        <v>34</v>
      </c>
      <c r="F4098" s="102">
        <v>17533</v>
      </c>
      <c r="G4098" s="102">
        <v>1</v>
      </c>
      <c r="H4098" s="102">
        <v>1</v>
      </c>
      <c r="I4098" s="98">
        <v>91</v>
      </c>
      <c r="J4098" s="102" t="s">
        <v>38</v>
      </c>
      <c r="K4098" s="94">
        <f>((G4098*400)+(H4098*100))+I4098</f>
        <v>591</v>
      </c>
      <c r="L4098" s="94">
        <v>400</v>
      </c>
      <c r="M4098" s="94">
        <f>K4098*L4098</f>
        <v>236400</v>
      </c>
      <c r="N4098" s="102"/>
      <c r="O4098" s="111"/>
      <c r="P4098" s="96"/>
      <c r="Q4098" s="111"/>
      <c r="R4098" s="111"/>
      <c r="S4098" s="97"/>
      <c r="T4098" s="102"/>
      <c r="U4098" s="102"/>
      <c r="V4098" s="102"/>
      <c r="W4098" s="94"/>
      <c r="X4098" s="98"/>
      <c r="Y4098" s="94"/>
      <c r="Z4098" s="94"/>
      <c r="AA4098" s="89"/>
      <c r="AB4098" s="89"/>
      <c r="AC4098" s="94"/>
      <c r="AD4098" s="94">
        <f>IF(AND(AC4098="",M4098=""),0,IF((AC4098=""),M4098,IF((M4098=""),AC4098,AC4098+M4098)))</f>
        <v>236400</v>
      </c>
      <c r="AE4098" s="94">
        <f>IF( (X4098=""),AD4098*1,AD4098*(X4098/100) )</f>
        <v>236400</v>
      </c>
      <c r="AF4098" s="94">
        <v>50000000</v>
      </c>
      <c r="AG4098" s="94">
        <f>IF((AF4098-AE4098) &gt; 1,0,IF((AF4098-AE4098)&lt;0,AE4098-AF4098,AF4098-AE4098))</f>
        <v>0</v>
      </c>
      <c r="AH4098" s="94">
        <v>0.01</v>
      </c>
    </row>
    <row r="4099" spans="1:34" s="73" customFormat="1" x14ac:dyDescent="0.55000000000000004">
      <c r="A4099" s="108"/>
      <c r="B4099" s="109"/>
      <c r="C4099" s="102"/>
      <c r="D4099" s="90"/>
      <c r="E4099" s="102"/>
      <c r="F4099" s="102"/>
      <c r="G4099" s="102"/>
      <c r="H4099" s="102"/>
      <c r="I4099" s="98"/>
      <c r="J4099" s="102"/>
      <c r="K4099" s="94"/>
      <c r="L4099" s="94" t="s">
        <v>63</v>
      </c>
      <c r="M4099" s="94">
        <f>SUM(M4098:M4098)</f>
        <v>236400</v>
      </c>
      <c r="N4099" s="102"/>
      <c r="O4099" s="111"/>
      <c r="P4099" s="96"/>
      <c r="Q4099" s="111"/>
      <c r="R4099" s="111"/>
      <c r="S4099" s="97"/>
      <c r="T4099" s="102"/>
      <c r="U4099" s="102"/>
      <c r="V4099" s="102"/>
      <c r="W4099" s="94"/>
      <c r="X4099" s="98"/>
      <c r="Y4099" s="94"/>
      <c r="Z4099" s="94"/>
      <c r="AA4099" s="89"/>
      <c r="AB4099" s="89"/>
      <c r="AC4099" s="94"/>
      <c r="AD4099" s="94">
        <f>SUM(AD4098:AD4098)</f>
        <v>236400</v>
      </c>
      <c r="AE4099" s="94">
        <f>SUM(AE4098:AE4098)</f>
        <v>236400</v>
      </c>
      <c r="AF4099" s="94"/>
      <c r="AG4099" s="94">
        <f>SUM(AG4098:AG4098)</f>
        <v>0</v>
      </c>
      <c r="AH4099" s="94"/>
    </row>
    <row r="4100" spans="1:34" s="73" customFormat="1" x14ac:dyDescent="0.55000000000000004">
      <c r="A4100" s="108" t="s">
        <v>5766</v>
      </c>
      <c r="B4100" s="109">
        <v>1852</v>
      </c>
      <c r="C4100" s="102">
        <v>8600</v>
      </c>
      <c r="D4100" s="90" t="s">
        <v>5767</v>
      </c>
      <c r="E4100" s="102" t="s">
        <v>34</v>
      </c>
      <c r="F4100" s="102">
        <v>22329</v>
      </c>
      <c r="G4100" s="102">
        <v>0</v>
      </c>
      <c r="H4100" s="102">
        <v>2</v>
      </c>
      <c r="I4100" s="98">
        <v>91</v>
      </c>
      <c r="J4100" s="102" t="s">
        <v>38</v>
      </c>
      <c r="K4100" s="94">
        <f>((G4100*400)+(H4100*100))+I4100</f>
        <v>291</v>
      </c>
      <c r="L4100" s="94">
        <v>600</v>
      </c>
      <c r="M4100" s="94">
        <f>K4100*L4100</f>
        <v>174600</v>
      </c>
      <c r="N4100" s="102"/>
      <c r="O4100" s="111"/>
      <c r="P4100" s="96"/>
      <c r="Q4100" s="111"/>
      <c r="R4100" s="111"/>
      <c r="S4100" s="97"/>
      <c r="T4100" s="102"/>
      <c r="U4100" s="102"/>
      <c r="V4100" s="102"/>
      <c r="W4100" s="94"/>
      <c r="X4100" s="98"/>
      <c r="Y4100" s="94"/>
      <c r="Z4100" s="94"/>
      <c r="AA4100" s="89"/>
      <c r="AB4100" s="89"/>
      <c r="AC4100" s="94"/>
      <c r="AD4100" s="94">
        <f>IF(AND(AC4100="",M4100=""),0,IF((AC4100=""),M4100,IF((M4100=""),AC4100,AC4100+M4100)))</f>
        <v>174600</v>
      </c>
      <c r="AE4100" s="94">
        <f>IF( (X4100=""),AD4100*1,AD4100*(X4100/100) )</f>
        <v>174600</v>
      </c>
      <c r="AF4100" s="94">
        <v>50000000</v>
      </c>
      <c r="AG4100" s="94">
        <f>IF((AF4100-AE4100) &gt; 1,0,IF((AF4100-AE4100)&lt;0,AE4100-AF4100,AF4100-AE4100))</f>
        <v>0</v>
      </c>
      <c r="AH4100" s="94">
        <v>0.01</v>
      </c>
    </row>
    <row r="4101" spans="1:34" s="73" customFormat="1" x14ac:dyDescent="0.55000000000000004">
      <c r="A4101" s="108"/>
      <c r="B4101" s="109"/>
      <c r="C4101" s="102"/>
      <c r="D4101" s="90"/>
      <c r="E4101" s="102"/>
      <c r="F4101" s="102"/>
      <c r="G4101" s="102"/>
      <c r="H4101" s="102"/>
      <c r="I4101" s="98"/>
      <c r="J4101" s="102"/>
      <c r="K4101" s="94"/>
      <c r="L4101" s="94" t="s">
        <v>63</v>
      </c>
      <c r="M4101" s="94">
        <f>SUM(M4100:M4100)</f>
        <v>174600</v>
      </c>
      <c r="N4101" s="102"/>
      <c r="O4101" s="111"/>
      <c r="P4101" s="96"/>
      <c r="Q4101" s="111"/>
      <c r="R4101" s="111"/>
      <c r="S4101" s="97"/>
      <c r="T4101" s="102"/>
      <c r="U4101" s="102"/>
      <c r="V4101" s="102"/>
      <c r="W4101" s="94"/>
      <c r="X4101" s="98"/>
      <c r="Y4101" s="94"/>
      <c r="Z4101" s="94"/>
      <c r="AA4101" s="89"/>
      <c r="AB4101" s="89"/>
      <c r="AC4101" s="94"/>
      <c r="AD4101" s="94">
        <f>SUM(AD4100:AD4100)</f>
        <v>174600</v>
      </c>
      <c r="AE4101" s="94">
        <f>SUM(AE4100:AE4100)</f>
        <v>174600</v>
      </c>
      <c r="AF4101" s="94"/>
      <c r="AG4101" s="94">
        <f>SUM(AG4100:AG4100)</f>
        <v>0</v>
      </c>
      <c r="AH4101" s="94"/>
    </row>
    <row r="4102" spans="1:34" s="73" customFormat="1" x14ac:dyDescent="0.55000000000000004">
      <c r="A4102" s="108" t="s">
        <v>5759</v>
      </c>
      <c r="B4102" s="109">
        <v>1741</v>
      </c>
      <c r="C4102" s="102">
        <v>8744</v>
      </c>
      <c r="D4102" s="90" t="s">
        <v>5768</v>
      </c>
      <c r="E4102" s="102" t="s">
        <v>34</v>
      </c>
      <c r="F4102" s="102">
        <v>26804</v>
      </c>
      <c r="G4102" s="102">
        <v>3</v>
      </c>
      <c r="H4102" s="102">
        <v>1</v>
      </c>
      <c r="I4102" s="98">
        <v>69.2</v>
      </c>
      <c r="J4102" s="102" t="s">
        <v>38</v>
      </c>
      <c r="K4102" s="94">
        <f>((G4102*400)+(H4102*100))+I4102</f>
        <v>1369.2</v>
      </c>
      <c r="L4102" s="94">
        <v>250</v>
      </c>
      <c r="M4102" s="94">
        <f>K4102*L4102</f>
        <v>342300</v>
      </c>
      <c r="N4102" s="102"/>
      <c r="O4102" s="111"/>
      <c r="P4102" s="96"/>
      <c r="Q4102" s="111"/>
      <c r="R4102" s="111"/>
      <c r="S4102" s="97"/>
      <c r="T4102" s="102"/>
      <c r="U4102" s="102"/>
      <c r="V4102" s="102"/>
      <c r="W4102" s="94"/>
      <c r="X4102" s="98"/>
      <c r="Y4102" s="94"/>
      <c r="Z4102" s="94"/>
      <c r="AA4102" s="89"/>
      <c r="AB4102" s="89"/>
      <c r="AC4102" s="94"/>
      <c r="AD4102" s="94">
        <f>IF(AND(AC4102="",M4102=""),0,IF((AC4102=""),M4102,IF((M4102=""),AC4102,AC4102+M4102)))</f>
        <v>342300</v>
      </c>
      <c r="AE4102" s="94">
        <f>IF( (X4102=""),AD4102*1,AD4102*(X4102/100) )</f>
        <v>342300</v>
      </c>
      <c r="AF4102" s="94">
        <v>50000000</v>
      </c>
      <c r="AG4102" s="94">
        <f>IF((AF4102-AE4102) &gt; 1,0,IF((AF4102-AE4102)&lt;0,AE4102-AF4102,AF4102-AE4102))</f>
        <v>0</v>
      </c>
      <c r="AH4102" s="94">
        <v>0.01</v>
      </c>
    </row>
    <row r="4103" spans="1:34" s="73" customFormat="1" x14ac:dyDescent="0.55000000000000004">
      <c r="A4103" s="108"/>
      <c r="B4103" s="109"/>
      <c r="C4103" s="102"/>
      <c r="D4103" s="90"/>
      <c r="E4103" s="102"/>
      <c r="F4103" s="102"/>
      <c r="G4103" s="102"/>
      <c r="H4103" s="102"/>
      <c r="I4103" s="98"/>
      <c r="J4103" s="102"/>
      <c r="K4103" s="94"/>
      <c r="L4103" s="94" t="s">
        <v>63</v>
      </c>
      <c r="M4103" s="94">
        <f>SUM(M4102:M4102)</f>
        <v>342300</v>
      </c>
      <c r="N4103" s="102"/>
      <c r="O4103" s="111"/>
      <c r="P4103" s="96"/>
      <c r="Q4103" s="111"/>
      <c r="R4103" s="111"/>
      <c r="S4103" s="97"/>
      <c r="T4103" s="102"/>
      <c r="U4103" s="102"/>
      <c r="V4103" s="102"/>
      <c r="W4103" s="94"/>
      <c r="X4103" s="98"/>
      <c r="Y4103" s="94"/>
      <c r="Z4103" s="94"/>
      <c r="AA4103" s="89"/>
      <c r="AB4103" s="89"/>
      <c r="AC4103" s="94"/>
      <c r="AD4103" s="94">
        <f>SUM(AD4102:AD4102)</f>
        <v>342300</v>
      </c>
      <c r="AE4103" s="94">
        <f>SUM(AE4102:AE4102)</f>
        <v>342300</v>
      </c>
      <c r="AF4103" s="94"/>
      <c r="AG4103" s="94">
        <f>SUM(AG4102:AG4102)</f>
        <v>0</v>
      </c>
      <c r="AH4103" s="94"/>
    </row>
    <row r="4104" spans="1:34" s="73" customFormat="1" x14ac:dyDescent="0.55000000000000004">
      <c r="A4104" s="108" t="s">
        <v>5771</v>
      </c>
      <c r="B4104" s="109">
        <v>1742</v>
      </c>
      <c r="C4104" s="102">
        <v>9734</v>
      </c>
      <c r="D4104" s="90"/>
      <c r="E4104" s="102" t="s">
        <v>34</v>
      </c>
      <c r="F4104" s="102">
        <v>7522</v>
      </c>
      <c r="G4104" s="102">
        <v>12</v>
      </c>
      <c r="H4104" s="102">
        <v>1</v>
      </c>
      <c r="I4104" s="98">
        <v>99</v>
      </c>
      <c r="J4104" s="102" t="s">
        <v>38</v>
      </c>
      <c r="K4104" s="94">
        <f>((G4104*400)+(H4104*100))+I4104</f>
        <v>4999</v>
      </c>
      <c r="L4104" s="94">
        <v>250</v>
      </c>
      <c r="M4104" s="94">
        <f>K4104*L4104</f>
        <v>1249750</v>
      </c>
      <c r="N4104" s="102"/>
      <c r="O4104" s="111"/>
      <c r="P4104" s="96"/>
      <c r="Q4104" s="111"/>
      <c r="R4104" s="111"/>
      <c r="S4104" s="97"/>
      <c r="T4104" s="102"/>
      <c r="U4104" s="102"/>
      <c r="V4104" s="102"/>
      <c r="W4104" s="94"/>
      <c r="X4104" s="98"/>
      <c r="Y4104" s="94"/>
      <c r="Z4104" s="94"/>
      <c r="AA4104" s="89"/>
      <c r="AB4104" s="89"/>
      <c r="AC4104" s="94"/>
      <c r="AD4104" s="94">
        <f>IF(AND(AC4104="",M4104=""),0,IF((AC4104=""),M4104,IF((M4104=""),AC4104,AC4104+M4104)))</f>
        <v>1249750</v>
      </c>
      <c r="AE4104" s="94">
        <f>IF( (X4104=""),AD4104*1,AD4104*(X4104/100) )</f>
        <v>1249750</v>
      </c>
      <c r="AF4104" s="94">
        <v>50000000</v>
      </c>
      <c r="AG4104" s="94">
        <f>IF((AF4104-AE4104) &gt; 1,0,IF((AF4104-AE4104)&lt;0,AE4104-AF4104,AF4104-AE4104))</f>
        <v>0</v>
      </c>
      <c r="AH4104" s="94">
        <v>0.01</v>
      </c>
    </row>
    <row r="4105" spans="1:34" s="73" customFormat="1" x14ac:dyDescent="0.55000000000000004">
      <c r="A4105" s="108"/>
      <c r="B4105" s="109"/>
      <c r="C4105" s="102"/>
      <c r="D4105" s="90"/>
      <c r="E4105" s="102"/>
      <c r="F4105" s="102"/>
      <c r="G4105" s="102"/>
      <c r="H4105" s="102"/>
      <c r="I4105" s="98"/>
      <c r="J4105" s="102"/>
      <c r="K4105" s="94"/>
      <c r="L4105" s="94" t="s">
        <v>63</v>
      </c>
      <c r="M4105" s="94">
        <f>SUM(M4104:M4104)</f>
        <v>1249750</v>
      </c>
      <c r="N4105" s="102"/>
      <c r="O4105" s="111"/>
      <c r="P4105" s="96"/>
      <c r="Q4105" s="111"/>
      <c r="R4105" s="111"/>
      <c r="S4105" s="97"/>
      <c r="T4105" s="102"/>
      <c r="U4105" s="102"/>
      <c r="V4105" s="102"/>
      <c r="W4105" s="94"/>
      <c r="X4105" s="98"/>
      <c r="Y4105" s="94"/>
      <c r="Z4105" s="94"/>
      <c r="AA4105" s="89"/>
      <c r="AB4105" s="89"/>
      <c r="AC4105" s="94"/>
      <c r="AD4105" s="94">
        <f>SUM(AD4104:AD4104)</f>
        <v>1249750</v>
      </c>
      <c r="AE4105" s="94">
        <f>SUM(AE4104:AE4104)</f>
        <v>1249750</v>
      </c>
      <c r="AF4105" s="94"/>
      <c r="AG4105" s="94">
        <f>SUM(AG4104:AG4104)</f>
        <v>0</v>
      </c>
      <c r="AH4105" s="94"/>
    </row>
    <row r="4106" spans="1:34" s="73" customFormat="1" x14ac:dyDescent="0.55000000000000004">
      <c r="A4106" s="108" t="s">
        <v>5774</v>
      </c>
      <c r="B4106" s="109">
        <v>1743</v>
      </c>
      <c r="C4106" s="102">
        <v>9069</v>
      </c>
      <c r="D4106" s="90" t="s">
        <v>5775</v>
      </c>
      <c r="E4106" s="102" t="s">
        <v>34</v>
      </c>
      <c r="F4106" s="102">
        <v>16922</v>
      </c>
      <c r="G4106" s="102">
        <v>0</v>
      </c>
      <c r="H4106" s="102">
        <v>1</v>
      </c>
      <c r="I4106" s="98">
        <v>35</v>
      </c>
      <c r="J4106" s="102" t="s">
        <v>35</v>
      </c>
      <c r="K4106" s="94">
        <f>((G4106*400)+(H4106*100))+I4106</f>
        <v>135</v>
      </c>
      <c r="L4106" s="94">
        <v>600</v>
      </c>
      <c r="M4106" s="94">
        <f>K4106*L4106</f>
        <v>81000</v>
      </c>
      <c r="N4106" s="102">
        <v>1</v>
      </c>
      <c r="O4106" s="111" t="s">
        <v>5772</v>
      </c>
      <c r="P4106" s="96"/>
      <c r="Q4106" s="111" t="s">
        <v>5773</v>
      </c>
      <c r="R4106" s="111" t="s">
        <v>5776</v>
      </c>
      <c r="S4106" s="97" t="s">
        <v>5777</v>
      </c>
      <c r="T4106" s="102" t="s">
        <v>51</v>
      </c>
      <c r="U4106" s="102" t="s">
        <v>45</v>
      </c>
      <c r="V4106" s="102" t="s">
        <v>52</v>
      </c>
      <c r="W4106" s="94">
        <v>120.96</v>
      </c>
      <c r="X4106" s="98">
        <v>100</v>
      </c>
      <c r="Y4106" s="94">
        <v>6750</v>
      </c>
      <c r="Z4106" s="94">
        <f>W4106*Y4106</f>
        <v>816480</v>
      </c>
      <c r="AA4106" s="89">
        <v>6</v>
      </c>
      <c r="AB4106" s="89">
        <v>6</v>
      </c>
      <c r="AC4106" s="94">
        <f>(Z4106*(100-AB4106))/100</f>
        <v>767491.2</v>
      </c>
      <c r="AD4106" s="94">
        <f>IF(AND(AC4106="",M4106=""),0,IF((AC4106=""),M4106, IF( (M4106=""),AC4106,AC4106+M4106)))</f>
        <v>848491.2</v>
      </c>
      <c r="AE4106" s="94">
        <f>IF( (X4106=""),AD4106*1,( M4106+(SUM(AC4106:AC4106)) )*(X4106/100) )</f>
        <v>848491.2</v>
      </c>
      <c r="AF4106" s="94">
        <v>50000000</v>
      </c>
      <c r="AG4106" s="94">
        <f>IF((AF4106-AE4106) &gt; 1,0,IF((AF4106-AE4106)&lt;0,AE4106-AF4106,AF4106-AE4106))</f>
        <v>0</v>
      </c>
      <c r="AH4106" s="94">
        <v>0.02</v>
      </c>
    </row>
    <row r="4107" spans="1:34" s="73" customFormat="1" x14ac:dyDescent="0.55000000000000004">
      <c r="A4107" s="108"/>
      <c r="B4107" s="109"/>
      <c r="C4107" s="102"/>
      <c r="D4107" s="90"/>
      <c r="E4107" s="102"/>
      <c r="F4107" s="102"/>
      <c r="G4107" s="102"/>
      <c r="H4107" s="102"/>
      <c r="I4107" s="98"/>
      <c r="J4107" s="102"/>
      <c r="K4107" s="94"/>
      <c r="L4107" s="94" t="s">
        <v>63</v>
      </c>
      <c r="M4107" s="94">
        <f>SUM(M4106:M4106)</f>
        <v>81000</v>
      </c>
      <c r="N4107" s="102"/>
      <c r="O4107" s="111"/>
      <c r="P4107" s="96"/>
      <c r="Q4107" s="111"/>
      <c r="R4107" s="111"/>
      <c r="S4107" s="97"/>
      <c r="T4107" s="102"/>
      <c r="U4107" s="102"/>
      <c r="V4107" s="102"/>
      <c r="W4107" s="94"/>
      <c r="X4107" s="98"/>
      <c r="Y4107" s="94"/>
      <c r="Z4107" s="94"/>
      <c r="AA4107" s="89"/>
      <c r="AB4107" s="89"/>
      <c r="AC4107" s="94"/>
      <c r="AD4107" s="94">
        <f>SUM(AD4106:AD4106)</f>
        <v>848491.2</v>
      </c>
      <c r="AE4107" s="94">
        <f>SUM(AE4106:AE4106)</f>
        <v>848491.2</v>
      </c>
      <c r="AF4107" s="94"/>
      <c r="AG4107" s="94">
        <f>SUM(AG4106:AG4106)</f>
        <v>0</v>
      </c>
      <c r="AH4107" s="94"/>
    </row>
    <row r="4108" spans="1:34" s="73" customFormat="1" x14ac:dyDescent="0.55000000000000004">
      <c r="A4108" s="108" t="s">
        <v>5780</v>
      </c>
      <c r="B4108" s="109">
        <v>1744</v>
      </c>
      <c r="C4108" s="102">
        <v>6174</v>
      </c>
      <c r="D4108" s="90" t="s">
        <v>5781</v>
      </c>
      <c r="E4108" s="102" t="s">
        <v>37</v>
      </c>
      <c r="F4108" s="102">
        <v>5397</v>
      </c>
      <c r="G4108" s="102">
        <v>6</v>
      </c>
      <c r="H4108" s="102">
        <v>2</v>
      </c>
      <c r="I4108" s="98">
        <v>71</v>
      </c>
      <c r="J4108" s="102" t="s">
        <v>38</v>
      </c>
      <c r="K4108" s="94">
        <f>((G4108*400)+(H4108*100))+I4108</f>
        <v>2671</v>
      </c>
      <c r="L4108" s="94">
        <v>225</v>
      </c>
      <c r="M4108" s="94">
        <f>K4108*L4108</f>
        <v>600975</v>
      </c>
      <c r="N4108" s="102"/>
      <c r="O4108" s="111"/>
      <c r="P4108" s="96"/>
      <c r="Q4108" s="111"/>
      <c r="R4108" s="111"/>
      <c r="S4108" s="97"/>
      <c r="T4108" s="102"/>
      <c r="U4108" s="102"/>
      <c r="V4108" s="102"/>
      <c r="W4108" s="94"/>
      <c r="X4108" s="98"/>
      <c r="Y4108" s="94"/>
      <c r="Z4108" s="94"/>
      <c r="AA4108" s="89"/>
      <c r="AB4108" s="89"/>
      <c r="AC4108" s="94"/>
      <c r="AD4108" s="94">
        <f>IF(AND(AC4108="",M4108=""),0,IF((AC4108=""),M4108,IF((M4108=""),AC4108,AC4108+M4108)))</f>
        <v>600975</v>
      </c>
      <c r="AE4108" s="94">
        <f>IF( (X4108=""),AD4108*1,AD4108*(X4108/100) )</f>
        <v>600975</v>
      </c>
      <c r="AF4108" s="94">
        <v>0</v>
      </c>
      <c r="AG4108" s="94">
        <f t="shared" ref="AG4108:AG4116" si="386">IF((AF4108-AE4108) &gt; 1,0,IF((AF4108-AE4108)&lt;0,AE4108-AF4108,AF4108-AE4108))</f>
        <v>600975</v>
      </c>
      <c r="AH4108" s="94">
        <v>0.01</v>
      </c>
    </row>
    <row r="4109" spans="1:34" s="73" customFormat="1" x14ac:dyDescent="0.55000000000000004">
      <c r="A4109" s="108"/>
      <c r="B4109" s="109">
        <v>1745</v>
      </c>
      <c r="C4109" s="102">
        <v>6299</v>
      </c>
      <c r="D4109" s="90" t="s">
        <v>5782</v>
      </c>
      <c r="E4109" s="102" t="s">
        <v>37</v>
      </c>
      <c r="F4109" s="102">
        <v>5398</v>
      </c>
      <c r="G4109" s="102">
        <v>7</v>
      </c>
      <c r="H4109" s="102">
        <v>0</v>
      </c>
      <c r="I4109" s="98">
        <v>6</v>
      </c>
      <c r="J4109" s="102" t="s">
        <v>38</v>
      </c>
      <c r="K4109" s="94">
        <f>((G4109*400)+(H4109*100))+I4109</f>
        <v>2806</v>
      </c>
      <c r="L4109" s="94">
        <v>400</v>
      </c>
      <c r="M4109" s="94">
        <f>K4109*L4109</f>
        <v>1122400</v>
      </c>
      <c r="N4109" s="102"/>
      <c r="O4109" s="111"/>
      <c r="P4109" s="96"/>
      <c r="Q4109" s="111"/>
      <c r="R4109" s="111"/>
      <c r="S4109" s="97"/>
      <c r="T4109" s="102"/>
      <c r="U4109" s="102"/>
      <c r="V4109" s="102"/>
      <c r="W4109" s="94"/>
      <c r="X4109" s="98"/>
      <c r="Y4109" s="94"/>
      <c r="Z4109" s="94"/>
      <c r="AA4109" s="89"/>
      <c r="AB4109" s="89"/>
      <c r="AC4109" s="94"/>
      <c r="AD4109" s="94">
        <f>IF(AND(AC4109="",M4109=""),0,IF((AC4109=""),M4109,IF((M4109=""),AC4109,AC4109+M4109)))</f>
        <v>1122400</v>
      </c>
      <c r="AE4109" s="94">
        <f>IF( (X4109=""),AD4109*1,AD4109*(X4109/100) )</f>
        <v>1122400</v>
      </c>
      <c r="AF4109" s="94">
        <v>0</v>
      </c>
      <c r="AG4109" s="94">
        <f t="shared" si="386"/>
        <v>1122400</v>
      </c>
      <c r="AH4109" s="94">
        <v>0.01</v>
      </c>
    </row>
    <row r="4110" spans="1:34" s="73" customFormat="1" x14ac:dyDescent="0.55000000000000004">
      <c r="A4110" s="108"/>
      <c r="B4110" s="109">
        <v>1746</v>
      </c>
      <c r="C4110" s="102">
        <v>6172</v>
      </c>
      <c r="D4110" s="90" t="s">
        <v>5783</v>
      </c>
      <c r="E4110" s="102" t="s">
        <v>37</v>
      </c>
      <c r="F4110" s="102">
        <v>5399</v>
      </c>
      <c r="G4110" s="102">
        <v>3</v>
      </c>
      <c r="H4110" s="102">
        <v>0</v>
      </c>
      <c r="I4110" s="98">
        <v>92</v>
      </c>
      <c r="J4110" s="102" t="s">
        <v>35</v>
      </c>
      <c r="K4110" s="94">
        <f>((G4110*400)+(H4110*100))+I4110</f>
        <v>1292</v>
      </c>
      <c r="L4110" s="94">
        <v>800</v>
      </c>
      <c r="M4110" s="94">
        <f>K4110*L4110</f>
        <v>1033600</v>
      </c>
      <c r="N4110" s="102">
        <v>1</v>
      </c>
      <c r="O4110" s="111" t="s">
        <v>5778</v>
      </c>
      <c r="P4110" s="96">
        <v>3570800019199</v>
      </c>
      <c r="Q4110" s="111" t="s">
        <v>5779</v>
      </c>
      <c r="R4110" s="111" t="s">
        <v>5784</v>
      </c>
      <c r="S4110" s="97" t="s">
        <v>5785</v>
      </c>
      <c r="T4110" s="102" t="s">
        <v>51</v>
      </c>
      <c r="U4110" s="102" t="s">
        <v>45</v>
      </c>
      <c r="V4110" s="102" t="s">
        <v>52</v>
      </c>
      <c r="W4110" s="94">
        <v>183.26</v>
      </c>
      <c r="X4110" s="98">
        <v>44.62</v>
      </c>
      <c r="Y4110" s="94">
        <v>6750</v>
      </c>
      <c r="Z4110" s="94">
        <f t="shared" ref="Z4110:Z4115" si="387">W4110*Y4110</f>
        <v>1237005</v>
      </c>
      <c r="AA4110" s="89">
        <v>7</v>
      </c>
      <c r="AB4110" s="89">
        <v>7</v>
      </c>
      <c r="AC4110" s="94">
        <f t="shared" ref="AC4110:AC4115" si="388">(Z4110*(100-AB4110))/100</f>
        <v>1150414.6499999999</v>
      </c>
      <c r="AD4110" s="94">
        <f>IF(AND(AC4110="",M4110=""),0,IF((AC4110=""),M4110, IF( (M4110=""),AC4110,AC4110+M4110)))</f>
        <v>2184014.65</v>
      </c>
      <c r="AE4110" s="94">
        <f>IF( (X4110=""),AD4110*1,( M4110+(SUM(AC4110:AC4110)) )*(X4110/100) )</f>
        <v>974507.33682999993</v>
      </c>
      <c r="AF4110" s="94">
        <v>10000000</v>
      </c>
      <c r="AG4110" s="94">
        <v>1033600</v>
      </c>
      <c r="AH4110" s="94">
        <v>0.02</v>
      </c>
    </row>
    <row r="4111" spans="1:34" s="73" customFormat="1" x14ac:dyDescent="0.55000000000000004">
      <c r="A4111" s="108"/>
      <c r="B4111" s="109"/>
      <c r="C4111" s="102"/>
      <c r="D4111" s="90"/>
      <c r="E4111" s="102"/>
      <c r="F4111" s="102"/>
      <c r="G4111" s="102"/>
      <c r="H4111" s="102"/>
      <c r="I4111" s="98"/>
      <c r="J4111" s="102"/>
      <c r="K4111" s="94"/>
      <c r="L4111" s="94"/>
      <c r="M4111" s="94"/>
      <c r="N4111" s="102">
        <v>2</v>
      </c>
      <c r="O4111" s="111" t="s">
        <v>5778</v>
      </c>
      <c r="P4111" s="96">
        <v>3570800019199</v>
      </c>
      <c r="Q4111" s="111" t="s">
        <v>5779</v>
      </c>
      <c r="R4111" s="111" t="s">
        <v>5784</v>
      </c>
      <c r="S4111" s="97" t="s">
        <v>5786</v>
      </c>
      <c r="T4111" s="102" t="s">
        <v>51</v>
      </c>
      <c r="U4111" s="102" t="s">
        <v>74</v>
      </c>
      <c r="V4111" s="102" t="s">
        <v>52</v>
      </c>
      <c r="W4111" s="94">
        <v>105</v>
      </c>
      <c r="X4111" s="98">
        <v>25.57</v>
      </c>
      <c r="Y4111" s="94">
        <v>6750</v>
      </c>
      <c r="Z4111" s="94">
        <f t="shared" si="387"/>
        <v>708750</v>
      </c>
      <c r="AA4111" s="89">
        <v>22</v>
      </c>
      <c r="AB4111" s="89">
        <v>93</v>
      </c>
      <c r="AC4111" s="94">
        <f t="shared" si="388"/>
        <v>49612.5</v>
      </c>
      <c r="AD4111" s="94">
        <f>IF(AND(AC4111="",M4110=""),0,IF((AC4111=""),M4110, IF( (M4110=""),AC4111,AC4111+M4110)))</f>
        <v>1083212.5</v>
      </c>
      <c r="AE4111" s="94">
        <f>IF( (X4111=""),AD4111*1,( M4110+(SUM(AC4111:AC4111)) )*(X4111/100) )</f>
        <v>276977.43624999997</v>
      </c>
      <c r="AF4111" s="94">
        <v>10000000</v>
      </c>
      <c r="AG4111" s="94">
        <f t="shared" si="386"/>
        <v>0</v>
      </c>
      <c r="AH4111" s="94">
        <v>0.02</v>
      </c>
    </row>
    <row r="4112" spans="1:34" s="73" customFormat="1" x14ac:dyDescent="0.55000000000000004">
      <c r="A4112" s="108"/>
      <c r="B4112" s="109"/>
      <c r="C4112" s="102"/>
      <c r="D4112" s="90"/>
      <c r="E4112" s="102"/>
      <c r="F4112" s="102"/>
      <c r="G4112" s="102"/>
      <c r="H4112" s="102"/>
      <c r="I4112" s="98"/>
      <c r="J4112" s="102"/>
      <c r="K4112" s="94"/>
      <c r="L4112" s="94"/>
      <c r="M4112" s="94"/>
      <c r="N4112" s="102">
        <v>3</v>
      </c>
      <c r="O4112" s="111" t="s">
        <v>5778</v>
      </c>
      <c r="P4112" s="96">
        <v>3570800019199</v>
      </c>
      <c r="Q4112" s="111" t="s">
        <v>5779</v>
      </c>
      <c r="R4112" s="111" t="s">
        <v>5784</v>
      </c>
      <c r="S4112" s="97" t="s">
        <v>5787</v>
      </c>
      <c r="T4112" s="102" t="s">
        <v>55</v>
      </c>
      <c r="U4112" s="102" t="s">
        <v>74</v>
      </c>
      <c r="V4112" s="102" t="s">
        <v>52</v>
      </c>
      <c r="W4112" s="94">
        <v>34.799999999999997</v>
      </c>
      <c r="X4112" s="98">
        <v>8.4700000000000006</v>
      </c>
      <c r="Y4112" s="94">
        <v>0</v>
      </c>
      <c r="Z4112" s="94">
        <f t="shared" si="387"/>
        <v>0</v>
      </c>
      <c r="AA4112" s="89">
        <v>22</v>
      </c>
      <c r="AB4112" s="89">
        <v>93</v>
      </c>
      <c r="AC4112" s="94">
        <f t="shared" si="388"/>
        <v>0</v>
      </c>
      <c r="AD4112" s="94">
        <f>IF(AND(AC4112="",M4110=""),0,IF((AC4112=""),M4110, IF( (M4110=""),AC4112,AC4112+M4110)))</f>
        <v>1033600</v>
      </c>
      <c r="AE4112" s="94">
        <f>IF( (X4112=""),AD4112*1,( M4110+(SUM(AC4112:AC4112)) )*(X4112/100) )</f>
        <v>87545.920000000013</v>
      </c>
      <c r="AF4112" s="94">
        <v>10000000</v>
      </c>
      <c r="AG4112" s="94">
        <f t="shared" si="386"/>
        <v>0</v>
      </c>
      <c r="AH4112" s="94">
        <v>0.02</v>
      </c>
    </row>
    <row r="4113" spans="1:34" s="73" customFormat="1" x14ac:dyDescent="0.55000000000000004">
      <c r="A4113" s="108"/>
      <c r="B4113" s="109"/>
      <c r="C4113" s="102"/>
      <c r="D4113" s="90"/>
      <c r="E4113" s="102"/>
      <c r="F4113" s="102"/>
      <c r="G4113" s="102"/>
      <c r="H4113" s="102"/>
      <c r="I4113" s="98"/>
      <c r="J4113" s="102"/>
      <c r="K4113" s="94"/>
      <c r="L4113" s="94"/>
      <c r="M4113" s="94"/>
      <c r="N4113" s="102">
        <v>4</v>
      </c>
      <c r="O4113" s="111" t="s">
        <v>5778</v>
      </c>
      <c r="P4113" s="96">
        <v>3570800019199</v>
      </c>
      <c r="Q4113" s="111" t="s">
        <v>5779</v>
      </c>
      <c r="R4113" s="111" t="s">
        <v>5784</v>
      </c>
      <c r="S4113" s="97" t="s">
        <v>5788</v>
      </c>
      <c r="T4113" s="102" t="s">
        <v>51</v>
      </c>
      <c r="U4113" s="102" t="s">
        <v>74</v>
      </c>
      <c r="V4113" s="102" t="s">
        <v>52</v>
      </c>
      <c r="W4113" s="94">
        <v>41.25</v>
      </c>
      <c r="X4113" s="98">
        <v>10.039999999999999</v>
      </c>
      <c r="Y4113" s="94">
        <v>6750</v>
      </c>
      <c r="Z4113" s="94">
        <f t="shared" si="387"/>
        <v>278437.5</v>
      </c>
      <c r="AA4113" s="89">
        <v>22</v>
      </c>
      <c r="AB4113" s="89">
        <v>93</v>
      </c>
      <c r="AC4113" s="94">
        <f t="shared" si="388"/>
        <v>19490.625</v>
      </c>
      <c r="AD4113" s="94">
        <f>IF(AND(AC4113="",M4110=""),0,IF((AC4113=""),M4110, IF( (M4110=""),AC4113,AC4113+M4110)))</f>
        <v>1053090.625</v>
      </c>
      <c r="AE4113" s="94">
        <f>IF( (X4113=""),AD4113*1,( M4110+(SUM(AC4113:AC4113)) )*(X4113/100) )</f>
        <v>105730.29874999999</v>
      </c>
      <c r="AF4113" s="94">
        <v>10000000</v>
      </c>
      <c r="AG4113" s="94">
        <f t="shared" si="386"/>
        <v>0</v>
      </c>
      <c r="AH4113" s="94">
        <v>0.02</v>
      </c>
    </row>
    <row r="4114" spans="1:34" s="73" customFormat="1" x14ac:dyDescent="0.55000000000000004">
      <c r="A4114" s="108"/>
      <c r="B4114" s="109"/>
      <c r="C4114" s="102"/>
      <c r="D4114" s="90"/>
      <c r="E4114" s="102"/>
      <c r="F4114" s="102"/>
      <c r="G4114" s="102"/>
      <c r="H4114" s="102"/>
      <c r="I4114" s="98"/>
      <c r="J4114" s="102"/>
      <c r="K4114" s="94"/>
      <c r="L4114" s="94"/>
      <c r="M4114" s="94"/>
      <c r="N4114" s="102">
        <v>5</v>
      </c>
      <c r="O4114" s="111" t="s">
        <v>5778</v>
      </c>
      <c r="P4114" s="96">
        <v>3570800019199</v>
      </c>
      <c r="Q4114" s="111" t="s">
        <v>5779</v>
      </c>
      <c r="R4114" s="111" t="s">
        <v>5784</v>
      </c>
      <c r="S4114" s="97" t="s">
        <v>5789</v>
      </c>
      <c r="T4114" s="102" t="s">
        <v>55</v>
      </c>
      <c r="U4114" s="102" t="s">
        <v>74</v>
      </c>
      <c r="V4114" s="102" t="s">
        <v>52</v>
      </c>
      <c r="W4114" s="94">
        <v>22.4</v>
      </c>
      <c r="X4114" s="98">
        <v>5.45</v>
      </c>
      <c r="Y4114" s="94">
        <v>0</v>
      </c>
      <c r="Z4114" s="94">
        <f t="shared" si="387"/>
        <v>0</v>
      </c>
      <c r="AA4114" s="89">
        <v>22</v>
      </c>
      <c r="AB4114" s="89">
        <v>93</v>
      </c>
      <c r="AC4114" s="94">
        <f t="shared" si="388"/>
        <v>0</v>
      </c>
      <c r="AD4114" s="94">
        <f>IF(AND(AC4114="",M4110=""),0,IF((AC4114=""),M4110, IF( (M4110=""),AC4114,AC4114+M4110)))</f>
        <v>1033600</v>
      </c>
      <c r="AE4114" s="94">
        <f>IF( (X4114=""),AD4114*1,( M4110+(SUM(AC4114:AC4114)) )*(X4114/100) )</f>
        <v>56331.199999999997</v>
      </c>
      <c r="AF4114" s="94">
        <v>10000000</v>
      </c>
      <c r="AG4114" s="94">
        <f t="shared" si="386"/>
        <v>0</v>
      </c>
      <c r="AH4114" s="94">
        <v>0.02</v>
      </c>
    </row>
    <row r="4115" spans="1:34" s="73" customFormat="1" x14ac:dyDescent="0.55000000000000004">
      <c r="A4115" s="108"/>
      <c r="B4115" s="109"/>
      <c r="C4115" s="102"/>
      <c r="D4115" s="90"/>
      <c r="E4115" s="102"/>
      <c r="F4115" s="102"/>
      <c r="G4115" s="102"/>
      <c r="H4115" s="102"/>
      <c r="I4115" s="98"/>
      <c r="J4115" s="102"/>
      <c r="K4115" s="94"/>
      <c r="L4115" s="94"/>
      <c r="M4115" s="94"/>
      <c r="N4115" s="102">
        <v>6</v>
      </c>
      <c r="O4115" s="111" t="s">
        <v>5778</v>
      </c>
      <c r="P4115" s="96">
        <v>3570800019199</v>
      </c>
      <c r="Q4115" s="111" t="s">
        <v>5779</v>
      </c>
      <c r="R4115" s="111" t="s">
        <v>5784</v>
      </c>
      <c r="S4115" s="97" t="s">
        <v>5790</v>
      </c>
      <c r="T4115" s="102" t="s">
        <v>55</v>
      </c>
      <c r="U4115" s="102" t="s">
        <v>45</v>
      </c>
      <c r="V4115" s="102" t="s">
        <v>52</v>
      </c>
      <c r="W4115" s="94">
        <v>24</v>
      </c>
      <c r="X4115" s="98">
        <v>5.84</v>
      </c>
      <c r="Y4115" s="94">
        <v>0</v>
      </c>
      <c r="Z4115" s="94">
        <f t="shared" si="387"/>
        <v>0</v>
      </c>
      <c r="AA4115" s="89">
        <v>7</v>
      </c>
      <c r="AB4115" s="89">
        <v>7</v>
      </c>
      <c r="AC4115" s="94">
        <f t="shared" si="388"/>
        <v>0</v>
      </c>
      <c r="AD4115" s="94">
        <f>IF(AND(AC4115="",M4110=""),0,IF((AC4115=""),M4110, IF( (M4110=""),AC4115,AC4115+M4110)))</f>
        <v>1033600</v>
      </c>
      <c r="AE4115" s="94">
        <f>IF( (X4115=""),AD4115*1,( M4110+(SUM(AC4115:AC4115)) )*(X4115/100) )</f>
        <v>60362.239999999998</v>
      </c>
      <c r="AF4115" s="94">
        <v>10000000</v>
      </c>
      <c r="AG4115" s="94">
        <f t="shared" si="386"/>
        <v>0</v>
      </c>
      <c r="AH4115" s="94">
        <v>0.02</v>
      </c>
    </row>
    <row r="4116" spans="1:34" s="73" customFormat="1" x14ac:dyDescent="0.55000000000000004">
      <c r="A4116" s="108"/>
      <c r="B4116" s="109">
        <v>1747</v>
      </c>
      <c r="C4116" s="102">
        <v>6186</v>
      </c>
      <c r="D4116" s="90" t="s">
        <v>5791</v>
      </c>
      <c r="E4116" s="102" t="s">
        <v>34</v>
      </c>
      <c r="F4116" s="102">
        <v>18357</v>
      </c>
      <c r="G4116" s="102">
        <v>0</v>
      </c>
      <c r="H4116" s="102">
        <v>1</v>
      </c>
      <c r="I4116" s="98">
        <v>40</v>
      </c>
      <c r="J4116" s="102" t="s">
        <v>68</v>
      </c>
      <c r="K4116" s="94">
        <f>((G4116*400)+(H4116*100))+I4116</f>
        <v>140</v>
      </c>
      <c r="L4116" s="94">
        <v>7250</v>
      </c>
      <c r="M4116" s="94">
        <f>K4116*L4116</f>
        <v>1015000</v>
      </c>
      <c r="N4116" s="102"/>
      <c r="O4116" s="111"/>
      <c r="P4116" s="96"/>
      <c r="Q4116" s="111"/>
      <c r="R4116" s="111"/>
      <c r="S4116" s="97"/>
      <c r="T4116" s="102"/>
      <c r="U4116" s="102"/>
      <c r="V4116" s="102"/>
      <c r="W4116" s="94"/>
      <c r="X4116" s="98"/>
      <c r="Y4116" s="94"/>
      <c r="Z4116" s="94"/>
      <c r="AA4116" s="89"/>
      <c r="AB4116" s="89"/>
      <c r="AC4116" s="94"/>
      <c r="AD4116" s="94">
        <f>IF(AND(AC4116="",M4116=""),0,IF((AC4116=""),M4116,IF((M4116=""),AC4116,AC4116+M4116)))</f>
        <v>1015000</v>
      </c>
      <c r="AE4116" s="94">
        <f>IF( (X4116=""),AD4116*1,AD4116*(X4116/100) )</f>
        <v>1015000</v>
      </c>
      <c r="AF4116" s="94">
        <v>0</v>
      </c>
      <c r="AG4116" s="94">
        <f t="shared" si="386"/>
        <v>1015000</v>
      </c>
      <c r="AH4116" s="94">
        <v>0.3</v>
      </c>
    </row>
    <row r="4117" spans="1:34" s="73" customFormat="1" x14ac:dyDescent="0.55000000000000004">
      <c r="A4117" s="108"/>
      <c r="B4117" s="109"/>
      <c r="C4117" s="102"/>
      <c r="D4117" s="90"/>
      <c r="E4117" s="102"/>
      <c r="F4117" s="102"/>
      <c r="G4117" s="102"/>
      <c r="H4117" s="102"/>
      <c r="I4117" s="98"/>
      <c r="J4117" s="102"/>
      <c r="K4117" s="94"/>
      <c r="L4117" s="94" t="s">
        <v>63</v>
      </c>
      <c r="M4117" s="94">
        <f>SUM(M4108:M4116)</f>
        <v>3771975</v>
      </c>
      <c r="N4117" s="102"/>
      <c r="O4117" s="111"/>
      <c r="P4117" s="96"/>
      <c r="Q4117" s="111"/>
      <c r="R4117" s="111"/>
      <c r="S4117" s="97"/>
      <c r="T4117" s="102"/>
      <c r="U4117" s="102"/>
      <c r="V4117" s="102"/>
      <c r="W4117" s="94"/>
      <c r="X4117" s="98"/>
      <c r="Y4117" s="94"/>
      <c r="Z4117" s="94"/>
      <c r="AA4117" s="89"/>
      <c r="AB4117" s="89"/>
      <c r="AC4117" s="94"/>
      <c r="AD4117" s="94">
        <f>SUM(AD4108:AD4116)</f>
        <v>10159492.775</v>
      </c>
      <c r="AE4117" s="94">
        <f>SUM(AE4108:AE4116)</f>
        <v>4299829.4318300001</v>
      </c>
      <c r="AF4117" s="94"/>
      <c r="AG4117" s="94">
        <f>SUM(AG4108:AG4116)</f>
        <v>3771975</v>
      </c>
      <c r="AH4117" s="94"/>
    </row>
    <row r="4118" spans="1:34" s="73" customFormat="1" x14ac:dyDescent="0.55000000000000004">
      <c r="A4118" s="108" t="s">
        <v>5794</v>
      </c>
      <c r="B4118" s="109">
        <v>1748</v>
      </c>
      <c r="C4118" s="102">
        <v>7759</v>
      </c>
      <c r="D4118" s="90" t="s">
        <v>5795</v>
      </c>
      <c r="E4118" s="102" t="s">
        <v>34</v>
      </c>
      <c r="F4118" s="102">
        <v>19628</v>
      </c>
      <c r="G4118" s="102">
        <v>0</v>
      </c>
      <c r="H4118" s="102">
        <v>0</v>
      </c>
      <c r="I4118" s="98">
        <v>51.6</v>
      </c>
      <c r="J4118" s="102" t="s">
        <v>35</v>
      </c>
      <c r="K4118" s="94">
        <f>((G4118*400)+(H4118*100))+I4118</f>
        <v>51.6</v>
      </c>
      <c r="L4118" s="94">
        <v>375</v>
      </c>
      <c r="M4118" s="94">
        <f>K4118*L4118</f>
        <v>19350</v>
      </c>
      <c r="N4118" s="102">
        <v>1</v>
      </c>
      <c r="O4118" s="111" t="s">
        <v>5792</v>
      </c>
      <c r="P4118" s="96"/>
      <c r="Q4118" s="111" t="s">
        <v>5793</v>
      </c>
      <c r="R4118" s="111" t="s">
        <v>5796</v>
      </c>
      <c r="S4118" s="97" t="s">
        <v>5797</v>
      </c>
      <c r="T4118" s="102" t="s">
        <v>51</v>
      </c>
      <c r="U4118" s="102" t="s">
        <v>227</v>
      </c>
      <c r="V4118" s="102" t="s">
        <v>52</v>
      </c>
      <c r="W4118" s="94">
        <v>418.14</v>
      </c>
      <c r="X4118" s="98">
        <v>86.01</v>
      </c>
      <c r="Y4118" s="94">
        <v>6750</v>
      </c>
      <c r="Z4118" s="94">
        <f>W4118*Y4118</f>
        <v>2822445</v>
      </c>
      <c r="AA4118" s="89">
        <v>11</v>
      </c>
      <c r="AB4118" s="89">
        <v>34</v>
      </c>
      <c r="AC4118" s="94">
        <f>(Z4118*(100-AB4118))/100</f>
        <v>1862813.7</v>
      </c>
      <c r="AD4118" s="94">
        <f>IF(AND(AC4118="",M4118=""),0,IF((AC4118=""),M4118, IF( (M4118=""),AC4118,AC4118+M4118)))</f>
        <v>1882163.7</v>
      </c>
      <c r="AE4118" s="94">
        <f>IF( (X4118=""),AD4118*1,( M4118+(SUM(AC4118:AC4118)) )*(X4118/100) )</f>
        <v>1618848.9983700002</v>
      </c>
      <c r="AF4118" s="94">
        <v>50000000</v>
      </c>
      <c r="AG4118" s="94">
        <f>IF((AF4118-AE4118) &gt; 1,0,IF((AF4118-AE4118)&lt;0,AE4118-AF4118,AF4118-AE4118))</f>
        <v>0</v>
      </c>
      <c r="AH4118" s="94">
        <v>0.02</v>
      </c>
    </row>
    <row r="4119" spans="1:34" s="73" customFormat="1" x14ac:dyDescent="0.55000000000000004">
      <c r="A4119" s="108"/>
      <c r="B4119" s="109"/>
      <c r="C4119" s="102"/>
      <c r="D4119" s="90"/>
      <c r="E4119" s="102"/>
      <c r="F4119" s="102"/>
      <c r="G4119" s="102"/>
      <c r="H4119" s="102"/>
      <c r="I4119" s="98"/>
      <c r="J4119" s="102"/>
      <c r="K4119" s="94"/>
      <c r="L4119" s="94"/>
      <c r="M4119" s="94"/>
      <c r="N4119" s="102">
        <v>2</v>
      </c>
      <c r="O4119" s="111" t="s">
        <v>5792</v>
      </c>
      <c r="P4119" s="96"/>
      <c r="Q4119" s="111" t="s">
        <v>5793</v>
      </c>
      <c r="R4119" s="111" t="s">
        <v>5796</v>
      </c>
      <c r="S4119" s="97" t="s">
        <v>5798</v>
      </c>
      <c r="T4119" s="102" t="s">
        <v>55</v>
      </c>
      <c r="U4119" s="102" t="s">
        <v>45</v>
      </c>
      <c r="V4119" s="102" t="s">
        <v>52</v>
      </c>
      <c r="W4119" s="94">
        <v>68</v>
      </c>
      <c r="X4119" s="98">
        <v>13.99</v>
      </c>
      <c r="Y4119" s="94">
        <v>0</v>
      </c>
      <c r="Z4119" s="94">
        <f>W4119*Y4119</f>
        <v>0</v>
      </c>
      <c r="AA4119" s="89">
        <v>6</v>
      </c>
      <c r="AB4119" s="89">
        <v>6</v>
      </c>
      <c r="AC4119" s="94">
        <f>(Z4119*(100-AB4119))/100</f>
        <v>0</v>
      </c>
      <c r="AD4119" s="94">
        <f>IF(AND(AC4119="",M4118=""),0,IF((AC4119=""),M4118, IF( (M4118=""),AC4119,AC4119+M4118)))</f>
        <v>19350</v>
      </c>
      <c r="AE4119" s="94">
        <f>IF( (X4119=""),AD4119*1,( M4118+(SUM(AC4119:AC4119)) )*(X4119/100) )</f>
        <v>2707.0650000000001</v>
      </c>
      <c r="AF4119" s="94">
        <v>50000000</v>
      </c>
      <c r="AG4119" s="94">
        <f>IF((AF4119-AE4119) &gt; 1,0,IF((AF4119-AE4119)&lt;0,AE4119-AF4119,AF4119-AE4119))</f>
        <v>0</v>
      </c>
      <c r="AH4119" s="94">
        <v>0.02</v>
      </c>
    </row>
    <row r="4120" spans="1:34" s="73" customFormat="1" x14ac:dyDescent="0.55000000000000004">
      <c r="A4120" s="108"/>
      <c r="B4120" s="109"/>
      <c r="C4120" s="102"/>
      <c r="D4120" s="90"/>
      <c r="E4120" s="102"/>
      <c r="F4120" s="102"/>
      <c r="G4120" s="102"/>
      <c r="H4120" s="102"/>
      <c r="I4120" s="98"/>
      <c r="J4120" s="102"/>
      <c r="K4120" s="94"/>
      <c r="L4120" s="94" t="s">
        <v>63</v>
      </c>
      <c r="M4120" s="94">
        <f>SUM(M4118:M4119)</f>
        <v>19350</v>
      </c>
      <c r="N4120" s="102"/>
      <c r="O4120" s="111"/>
      <c r="P4120" s="96"/>
      <c r="Q4120" s="111"/>
      <c r="R4120" s="111"/>
      <c r="S4120" s="97"/>
      <c r="T4120" s="102"/>
      <c r="U4120" s="102"/>
      <c r="V4120" s="102"/>
      <c r="W4120" s="94"/>
      <c r="X4120" s="98"/>
      <c r="Y4120" s="94"/>
      <c r="Z4120" s="94"/>
      <c r="AA4120" s="89"/>
      <c r="AB4120" s="89"/>
      <c r="AC4120" s="94"/>
      <c r="AD4120" s="94">
        <f>SUM(AD4118:AD4119)</f>
        <v>1901513.7</v>
      </c>
      <c r="AE4120" s="94">
        <f>SUM(AE4118:AE4119)</f>
        <v>1621556.0633700001</v>
      </c>
      <c r="AF4120" s="94"/>
      <c r="AG4120" s="94">
        <f>SUM(AG4118:AG4119)</f>
        <v>0</v>
      </c>
      <c r="AH4120" s="94"/>
    </row>
    <row r="4121" spans="1:34" s="73" customFormat="1" x14ac:dyDescent="0.55000000000000004">
      <c r="A4121" s="108" t="s">
        <v>5780</v>
      </c>
      <c r="B4121" s="109">
        <v>1749</v>
      </c>
      <c r="C4121" s="102">
        <v>6797</v>
      </c>
      <c r="D4121" s="90" t="s">
        <v>5799</v>
      </c>
      <c r="E4121" s="102" t="s">
        <v>34</v>
      </c>
      <c r="F4121" s="102">
        <v>23506</v>
      </c>
      <c r="G4121" s="102">
        <v>2</v>
      </c>
      <c r="H4121" s="102">
        <v>0</v>
      </c>
      <c r="I4121" s="98">
        <v>55</v>
      </c>
      <c r="J4121" s="102" t="s">
        <v>35</v>
      </c>
      <c r="K4121" s="94">
        <f>((G4121*400)+(H4121*100))+I4121</f>
        <v>855</v>
      </c>
      <c r="L4121" s="94">
        <v>6000</v>
      </c>
      <c r="M4121" s="94">
        <f>K4121*L4121</f>
        <v>5130000</v>
      </c>
      <c r="N4121" s="102">
        <v>1</v>
      </c>
      <c r="O4121" s="111" t="s">
        <v>5778</v>
      </c>
      <c r="P4121" s="96">
        <v>3570800019199</v>
      </c>
      <c r="Q4121" s="111" t="s">
        <v>5779</v>
      </c>
      <c r="R4121" s="111" t="s">
        <v>5784</v>
      </c>
      <c r="S4121" s="97" t="s">
        <v>5800</v>
      </c>
      <c r="T4121" s="102" t="s">
        <v>51</v>
      </c>
      <c r="U4121" s="102" t="s">
        <v>74</v>
      </c>
      <c r="V4121" s="102" t="s">
        <v>52</v>
      </c>
      <c r="W4121" s="94">
        <v>296.45999999999998</v>
      </c>
      <c r="X4121" s="98">
        <v>100</v>
      </c>
      <c r="Y4121" s="94">
        <v>6750</v>
      </c>
      <c r="Z4121" s="94">
        <f>W4121*Y4121</f>
        <v>2001104.9999999998</v>
      </c>
      <c r="AA4121" s="89">
        <v>21</v>
      </c>
      <c r="AB4121" s="89">
        <v>93</v>
      </c>
      <c r="AC4121" s="94">
        <f>(Z4121*(100-AB4121))/100</f>
        <v>140077.34999999998</v>
      </c>
      <c r="AD4121" s="94">
        <f>IF(AND(AC4121="",M4121=""),0,IF((AC4121=""),M4121, IF( (M4121=""),AC4121,AC4121+M4121)))</f>
        <v>5270077.3499999996</v>
      </c>
      <c r="AE4121" s="94">
        <f>IF( (X4121=""),AD4121*1,( M4121+(SUM(AC4121:AC4121)) )*(X4121/100) )</f>
        <v>5270077.3499999996</v>
      </c>
      <c r="AF4121" s="94">
        <v>50000000</v>
      </c>
      <c r="AG4121" s="94">
        <f>IF((AF4121-AE4121) &gt; 1,0,IF((AF4121-AE4121)&lt;0,AE4121-AF4121,AF4121-AE4121))</f>
        <v>0</v>
      </c>
      <c r="AH4121" s="94">
        <v>0.02</v>
      </c>
    </row>
    <row r="4122" spans="1:34" s="73" customFormat="1" x14ac:dyDescent="0.55000000000000004">
      <c r="A4122" s="108"/>
      <c r="B4122" s="109"/>
      <c r="C4122" s="102"/>
      <c r="D4122" s="90"/>
      <c r="E4122" s="102"/>
      <c r="F4122" s="102"/>
      <c r="G4122" s="102"/>
      <c r="H4122" s="102"/>
      <c r="I4122" s="98"/>
      <c r="J4122" s="102"/>
      <c r="K4122" s="94"/>
      <c r="L4122" s="94" t="s">
        <v>63</v>
      </c>
      <c r="M4122" s="94">
        <f>SUM(M4121:M4121)</f>
        <v>5130000</v>
      </c>
      <c r="N4122" s="102"/>
      <c r="O4122" s="111"/>
      <c r="P4122" s="96"/>
      <c r="Q4122" s="111"/>
      <c r="R4122" s="111"/>
      <c r="S4122" s="97"/>
      <c r="T4122" s="102"/>
      <c r="U4122" s="102"/>
      <c r="V4122" s="102"/>
      <c r="W4122" s="94"/>
      <c r="X4122" s="98"/>
      <c r="Y4122" s="94"/>
      <c r="Z4122" s="94"/>
      <c r="AA4122" s="89"/>
      <c r="AB4122" s="89"/>
      <c r="AC4122" s="94"/>
      <c r="AD4122" s="94">
        <f>SUM(AD4121:AD4121)</f>
        <v>5270077.3499999996</v>
      </c>
      <c r="AE4122" s="94">
        <f>SUM(AE4121:AE4121)</f>
        <v>5270077.3499999996</v>
      </c>
      <c r="AF4122" s="94"/>
      <c r="AG4122" s="94">
        <f>SUM(AG4121:AG4121)</f>
        <v>0</v>
      </c>
      <c r="AH4122" s="94"/>
    </row>
    <row r="4123" spans="1:34" s="73" customFormat="1" x14ac:dyDescent="0.55000000000000004">
      <c r="A4123" s="108" t="s">
        <v>5803</v>
      </c>
      <c r="B4123" s="109">
        <v>1750</v>
      </c>
      <c r="C4123" s="102">
        <v>7900</v>
      </c>
      <c r="D4123" s="90" t="s">
        <v>5804</v>
      </c>
      <c r="E4123" s="102" t="s">
        <v>34</v>
      </c>
      <c r="F4123" s="102">
        <v>19576</v>
      </c>
      <c r="G4123" s="102">
        <v>0</v>
      </c>
      <c r="H4123" s="102">
        <v>0</v>
      </c>
      <c r="I4123" s="98">
        <v>95.4</v>
      </c>
      <c r="J4123" s="102" t="s">
        <v>35</v>
      </c>
      <c r="K4123" s="94">
        <f>((G4123*400)+(H4123*100))+I4123</f>
        <v>95.4</v>
      </c>
      <c r="L4123" s="94">
        <v>400</v>
      </c>
      <c r="M4123" s="94">
        <f>K4123*L4123</f>
        <v>38160</v>
      </c>
      <c r="N4123" s="102">
        <v>1</v>
      </c>
      <c r="O4123" s="111" t="s">
        <v>5801</v>
      </c>
      <c r="P4123" s="96">
        <v>3570800406982</v>
      </c>
      <c r="Q4123" s="111" t="s">
        <v>5802</v>
      </c>
      <c r="R4123" s="111" t="s">
        <v>5805</v>
      </c>
      <c r="S4123" s="97" t="s">
        <v>5806</v>
      </c>
      <c r="T4123" s="102" t="s">
        <v>51</v>
      </c>
      <c r="U4123" s="102" t="s">
        <v>45</v>
      </c>
      <c r="V4123" s="102" t="s">
        <v>52</v>
      </c>
      <c r="W4123" s="94">
        <v>482.22</v>
      </c>
      <c r="X4123" s="98">
        <v>94.45</v>
      </c>
      <c r="Y4123" s="94">
        <v>6750</v>
      </c>
      <c r="Z4123" s="94">
        <f>W4123*Y4123</f>
        <v>3254985</v>
      </c>
      <c r="AA4123" s="89">
        <v>6</v>
      </c>
      <c r="AB4123" s="89">
        <v>6</v>
      </c>
      <c r="AC4123" s="94">
        <f>(Z4123*(100-AB4123))/100</f>
        <v>3059685.9</v>
      </c>
      <c r="AD4123" s="94">
        <f>IF(AND(AC4123="",M4123=""),0,IF((AC4123=""),M4123, IF( (M4123=""),AC4123,AC4123+M4123)))</f>
        <v>3097845.9</v>
      </c>
      <c r="AE4123" s="94">
        <f>IF( (X4123=""),AD4123*1,( M4123+(SUM(AC4123:AC4123)) )*(X4123/100) )</f>
        <v>2925915.45255</v>
      </c>
      <c r="AF4123" s="94">
        <v>50000000</v>
      </c>
      <c r="AG4123" s="94">
        <f>IF((AF4123-AE4123) &gt; 1,0,IF((AF4123-AE4123)&lt;0,AE4123-AF4123,AF4123-AE4123))</f>
        <v>0</v>
      </c>
      <c r="AH4123" s="94">
        <v>0.02</v>
      </c>
    </row>
    <row r="4124" spans="1:34" s="73" customFormat="1" x14ac:dyDescent="0.55000000000000004">
      <c r="A4124" s="108"/>
      <c r="B4124" s="109"/>
      <c r="C4124" s="102"/>
      <c r="D4124" s="90"/>
      <c r="E4124" s="102"/>
      <c r="F4124" s="102"/>
      <c r="G4124" s="102"/>
      <c r="H4124" s="102"/>
      <c r="I4124" s="98"/>
      <c r="J4124" s="102"/>
      <c r="K4124" s="94"/>
      <c r="L4124" s="94"/>
      <c r="M4124" s="94"/>
      <c r="N4124" s="102">
        <v>2</v>
      </c>
      <c r="O4124" s="111" t="s">
        <v>5801</v>
      </c>
      <c r="P4124" s="96">
        <v>3570800406982</v>
      </c>
      <c r="Q4124" s="111" t="s">
        <v>5802</v>
      </c>
      <c r="R4124" s="111" t="s">
        <v>5805</v>
      </c>
      <c r="S4124" s="97" t="s">
        <v>5807</v>
      </c>
      <c r="T4124" s="102" t="s">
        <v>55</v>
      </c>
      <c r="U4124" s="102" t="s">
        <v>45</v>
      </c>
      <c r="V4124" s="102" t="s">
        <v>52</v>
      </c>
      <c r="W4124" s="94">
        <v>28.35</v>
      </c>
      <c r="X4124" s="98">
        <v>5.55</v>
      </c>
      <c r="Y4124" s="94">
        <v>6750</v>
      </c>
      <c r="Z4124" s="94">
        <f>W4124*Y4124</f>
        <v>191362.5</v>
      </c>
      <c r="AA4124" s="89">
        <v>6</v>
      </c>
      <c r="AB4124" s="89">
        <v>6</v>
      </c>
      <c r="AC4124" s="94">
        <f>(Z4124*(100-AB4124))/100</f>
        <v>179880.75</v>
      </c>
      <c r="AD4124" s="94">
        <f>IF(AND(AC4124="",M4123=""),0,IF((AC4124=""),M4123, IF( (M4123=""),AC4124,AC4124+M4123)))</f>
        <v>218040.75</v>
      </c>
      <c r="AE4124" s="94">
        <f>IF( (X4124=""),AD4124*1,( M4123+(SUM(AC4124:AC4124)) )*(X4124/100) )</f>
        <v>12101.261625000001</v>
      </c>
      <c r="AF4124" s="94">
        <v>50000000</v>
      </c>
      <c r="AG4124" s="94">
        <f>IF((AF4124-AE4124) &gt; 1,0,IF((AF4124-AE4124)&lt;0,AE4124-AF4124,AF4124-AE4124))</f>
        <v>0</v>
      </c>
      <c r="AH4124" s="94">
        <v>0.02</v>
      </c>
    </row>
    <row r="4125" spans="1:34" s="73" customFormat="1" x14ac:dyDescent="0.55000000000000004">
      <c r="A4125" s="108"/>
      <c r="B4125" s="109"/>
      <c r="C4125" s="102"/>
      <c r="D4125" s="90"/>
      <c r="E4125" s="102"/>
      <c r="F4125" s="102"/>
      <c r="G4125" s="102"/>
      <c r="H4125" s="102"/>
      <c r="I4125" s="98"/>
      <c r="J4125" s="102"/>
      <c r="K4125" s="94"/>
      <c r="L4125" s="94" t="s">
        <v>63</v>
      </c>
      <c r="M4125" s="94">
        <f>SUM(M4123:M4124)</f>
        <v>38160</v>
      </c>
      <c r="N4125" s="102"/>
      <c r="O4125" s="111"/>
      <c r="P4125" s="96"/>
      <c r="Q4125" s="111"/>
      <c r="R4125" s="111"/>
      <c r="S4125" s="97"/>
      <c r="T4125" s="102"/>
      <c r="U4125" s="102"/>
      <c r="V4125" s="102"/>
      <c r="W4125" s="94"/>
      <c r="X4125" s="98"/>
      <c r="Y4125" s="94"/>
      <c r="Z4125" s="94"/>
      <c r="AA4125" s="89"/>
      <c r="AB4125" s="89"/>
      <c r="AC4125" s="94"/>
      <c r="AD4125" s="94">
        <f>SUM(AD4123:AD4124)</f>
        <v>3315886.65</v>
      </c>
      <c r="AE4125" s="94">
        <f>SUM(AE4123:AE4124)</f>
        <v>2938016.7141749999</v>
      </c>
      <c r="AF4125" s="94"/>
      <c r="AG4125" s="94">
        <f>SUM(AG4123:AG4124)</f>
        <v>0</v>
      </c>
      <c r="AH4125" s="94"/>
    </row>
    <row r="4126" spans="1:34" s="73" customFormat="1" x14ac:dyDescent="0.55000000000000004">
      <c r="A4126" s="108" t="s">
        <v>5808</v>
      </c>
      <c r="B4126" s="109">
        <v>1751</v>
      </c>
      <c r="C4126" s="102">
        <v>9110</v>
      </c>
      <c r="D4126" s="90" t="s">
        <v>5809</v>
      </c>
      <c r="E4126" s="102" t="s">
        <v>34</v>
      </c>
      <c r="F4126" s="102">
        <v>14936</v>
      </c>
      <c r="G4126" s="102">
        <v>0</v>
      </c>
      <c r="H4126" s="102">
        <v>3</v>
      </c>
      <c r="I4126" s="98">
        <v>57</v>
      </c>
      <c r="J4126" s="102" t="s">
        <v>15338</v>
      </c>
      <c r="K4126" s="94">
        <f>((G4126*400)+(H4126*100))+I4126</f>
        <v>357</v>
      </c>
      <c r="L4126" s="94">
        <v>1350</v>
      </c>
      <c r="M4126" s="94">
        <f>K4126*L4126</f>
        <v>481950</v>
      </c>
      <c r="N4126" s="102"/>
      <c r="O4126" s="111"/>
      <c r="P4126" s="96"/>
      <c r="Q4126" s="111"/>
      <c r="R4126" s="111"/>
      <c r="S4126" s="97"/>
      <c r="T4126" s="102"/>
      <c r="U4126" s="102"/>
      <c r="V4126" s="102"/>
      <c r="W4126" s="94"/>
      <c r="X4126" s="98"/>
      <c r="Y4126" s="94"/>
      <c r="Z4126" s="94"/>
      <c r="AA4126" s="89"/>
      <c r="AB4126" s="89"/>
      <c r="AC4126" s="94"/>
      <c r="AD4126" s="94">
        <f>IF(AND(AC4126="",M4126=""),0,IF((AC4126=""),M4126, IF( (M4126=""),AC4126,AC4126+M4126)))</f>
        <v>481950</v>
      </c>
      <c r="AE4126" s="94">
        <f>IF( (X4126=""),AD4126*1,( M4126+(SUM(AC4126:AC4126)) )*(X4126/100) )</f>
        <v>481950</v>
      </c>
      <c r="AF4126" s="94">
        <v>0</v>
      </c>
      <c r="AG4126" s="94">
        <f>IF((AF4126-AE4126) &gt; 1,0,IF((AF4126-AE4126)&lt;0,AE4126-AF4126,AF4126-AE4126))</f>
        <v>481950</v>
      </c>
      <c r="AH4126" s="94">
        <v>0.3</v>
      </c>
    </row>
    <row r="4127" spans="1:34" s="73" customFormat="1" x14ac:dyDescent="0.55000000000000004">
      <c r="A4127" s="108"/>
      <c r="B4127" s="109"/>
      <c r="C4127" s="102"/>
      <c r="D4127" s="90"/>
      <c r="E4127" s="102"/>
      <c r="F4127" s="102"/>
      <c r="G4127" s="102"/>
      <c r="H4127" s="102"/>
      <c r="I4127" s="98"/>
      <c r="J4127" s="102"/>
      <c r="K4127" s="94"/>
      <c r="L4127" s="94" t="s">
        <v>63</v>
      </c>
      <c r="M4127" s="94">
        <f>SUM(M4126:M4126)</f>
        <v>481950</v>
      </c>
      <c r="N4127" s="102"/>
      <c r="O4127" s="111"/>
      <c r="P4127" s="96"/>
      <c r="Q4127" s="111"/>
      <c r="R4127" s="111"/>
      <c r="S4127" s="97"/>
      <c r="T4127" s="102"/>
      <c r="U4127" s="102"/>
      <c r="V4127" s="102"/>
      <c r="W4127" s="94"/>
      <c r="X4127" s="98"/>
      <c r="Y4127" s="94"/>
      <c r="Z4127" s="94"/>
      <c r="AA4127" s="89"/>
      <c r="AB4127" s="89"/>
      <c r="AC4127" s="94"/>
      <c r="AD4127" s="94">
        <f>SUM(AD4126:AD4126)</f>
        <v>481950</v>
      </c>
      <c r="AE4127" s="94">
        <f>SUM(AE4126:AE4126)</f>
        <v>481950</v>
      </c>
      <c r="AF4127" s="94"/>
      <c r="AG4127" s="94">
        <f>SUM(AG4126:AG4126)</f>
        <v>481950</v>
      </c>
      <c r="AH4127" s="94"/>
    </row>
    <row r="4128" spans="1:34" s="73" customFormat="1" x14ac:dyDescent="0.55000000000000004">
      <c r="A4128" s="108" t="s">
        <v>5812</v>
      </c>
      <c r="B4128" s="109">
        <v>1752</v>
      </c>
      <c r="C4128" s="102">
        <v>9029</v>
      </c>
      <c r="D4128" s="90" t="s">
        <v>5813</v>
      </c>
      <c r="E4128" s="102" t="s">
        <v>34</v>
      </c>
      <c r="F4128" s="102">
        <v>3745</v>
      </c>
      <c r="G4128" s="102">
        <v>0</v>
      </c>
      <c r="H4128" s="102">
        <v>0</v>
      </c>
      <c r="I4128" s="98">
        <v>47</v>
      </c>
      <c r="J4128" s="102" t="s">
        <v>35</v>
      </c>
      <c r="K4128" s="94">
        <f>((G4128*400)+(H4128*100))+I4128</f>
        <v>47</v>
      </c>
      <c r="L4128" s="94">
        <v>400</v>
      </c>
      <c r="M4128" s="94">
        <f>K4128*L4128</f>
        <v>18800</v>
      </c>
      <c r="N4128" s="102"/>
      <c r="O4128" s="111" t="s">
        <v>5810</v>
      </c>
      <c r="P4128" s="96">
        <v>3570800355032</v>
      </c>
      <c r="Q4128" s="111" t="s">
        <v>5811</v>
      </c>
      <c r="R4128" s="111" t="s">
        <v>5814</v>
      </c>
      <c r="S4128" s="97" t="s">
        <v>5815</v>
      </c>
      <c r="T4128" s="102"/>
      <c r="U4128" s="102"/>
      <c r="V4128" s="102"/>
      <c r="W4128" s="94"/>
      <c r="X4128" s="98"/>
      <c r="Y4128" s="94"/>
      <c r="Z4128" s="94"/>
      <c r="AA4128" s="89"/>
      <c r="AB4128" s="89"/>
      <c r="AC4128" s="94"/>
      <c r="AD4128" s="94"/>
      <c r="AE4128" s="94"/>
      <c r="AF4128" s="94"/>
      <c r="AG4128" s="94"/>
      <c r="AH4128" s="94"/>
    </row>
    <row r="4129" spans="1:34" s="73" customFormat="1" x14ac:dyDescent="0.55000000000000004">
      <c r="A4129" s="108"/>
      <c r="B4129" s="109"/>
      <c r="C4129" s="102"/>
      <c r="D4129" s="90"/>
      <c r="E4129" s="102"/>
      <c r="F4129" s="102"/>
      <c r="G4129" s="102"/>
      <c r="H4129" s="102"/>
      <c r="I4129" s="98"/>
      <c r="J4129" s="102"/>
      <c r="K4129" s="94"/>
      <c r="L4129" s="94"/>
      <c r="M4129" s="94"/>
      <c r="N4129" s="102">
        <v>2</v>
      </c>
      <c r="O4129" s="111" t="s">
        <v>5810</v>
      </c>
      <c r="P4129" s="96">
        <v>3570800355032</v>
      </c>
      <c r="Q4129" s="111" t="s">
        <v>5811</v>
      </c>
      <c r="R4129" s="111" t="s">
        <v>5814</v>
      </c>
      <c r="S4129" s="97" t="s">
        <v>5815</v>
      </c>
      <c r="T4129" s="102" t="s">
        <v>51</v>
      </c>
      <c r="U4129" s="102" t="s">
        <v>227</v>
      </c>
      <c r="V4129" s="102" t="s">
        <v>52</v>
      </c>
      <c r="W4129" s="94">
        <v>373.76</v>
      </c>
      <c r="X4129" s="98">
        <v>100</v>
      </c>
      <c r="Y4129" s="94">
        <v>6750</v>
      </c>
      <c r="Z4129" s="94">
        <f>W4129*Y4129</f>
        <v>2522880</v>
      </c>
      <c r="AA4129" s="89">
        <v>11</v>
      </c>
      <c r="AB4129" s="89">
        <v>34</v>
      </c>
      <c r="AC4129" s="94">
        <f>(Z4129*(100-AB4129))/100</f>
        <v>1665100.8</v>
      </c>
      <c r="AD4129" s="94">
        <f>IF(AND(AC4129="",M4128=""),0,IF((AC4129=""),M4128, IF( (M4128=""),AC4129,AC4129+M4128)))</f>
        <v>1683900.8</v>
      </c>
      <c r="AE4129" s="94">
        <f>IF( (X4129=""),AD4129*1,( M4128+(SUM(AC4129:AC4129)) )*(X4129/100) )</f>
        <v>1683900.8</v>
      </c>
      <c r="AF4129" s="94">
        <v>50000000</v>
      </c>
      <c r="AG4129" s="94">
        <f>IF((AF4129-AE4129) &gt; 1,0,IF((AF4129-AE4129)&lt;0,AE4129-AF4129,AF4129-AE4129))</f>
        <v>0</v>
      </c>
      <c r="AH4129" s="94">
        <v>0.02</v>
      </c>
    </row>
    <row r="4130" spans="1:34" s="73" customFormat="1" x14ac:dyDescent="0.55000000000000004">
      <c r="A4130" s="108"/>
      <c r="B4130" s="109"/>
      <c r="C4130" s="102"/>
      <c r="D4130" s="90"/>
      <c r="E4130" s="102"/>
      <c r="F4130" s="102"/>
      <c r="G4130" s="102"/>
      <c r="H4130" s="102"/>
      <c r="I4130" s="98"/>
      <c r="J4130" s="102"/>
      <c r="K4130" s="94"/>
      <c r="L4130" s="94" t="s">
        <v>63</v>
      </c>
      <c r="M4130" s="94">
        <f>SUM(M4128:M4129)</f>
        <v>18800</v>
      </c>
      <c r="N4130" s="102"/>
      <c r="O4130" s="111"/>
      <c r="P4130" s="96"/>
      <c r="Q4130" s="111"/>
      <c r="R4130" s="111"/>
      <c r="S4130" s="97"/>
      <c r="T4130" s="102"/>
      <c r="U4130" s="102"/>
      <c r="V4130" s="102"/>
      <c r="W4130" s="94"/>
      <c r="X4130" s="98"/>
      <c r="Y4130" s="94"/>
      <c r="Z4130" s="94"/>
      <c r="AA4130" s="89"/>
      <c r="AB4130" s="89"/>
      <c r="AC4130" s="94"/>
      <c r="AD4130" s="94">
        <f>SUM(AD4128:AD4129)</f>
        <v>1683900.8</v>
      </c>
      <c r="AE4130" s="94">
        <f>SUM(AE4128:AE4129)</f>
        <v>1683900.8</v>
      </c>
      <c r="AF4130" s="94"/>
      <c r="AG4130" s="94">
        <f>SUM(AG4128:AG4129)</f>
        <v>0</v>
      </c>
      <c r="AH4130" s="94"/>
    </row>
    <row r="4131" spans="1:34" s="73" customFormat="1" x14ac:dyDescent="0.55000000000000004">
      <c r="A4131" s="108" t="s">
        <v>5818</v>
      </c>
      <c r="B4131" s="109">
        <v>1753</v>
      </c>
      <c r="C4131" s="102">
        <v>8535</v>
      </c>
      <c r="D4131" s="90" t="s">
        <v>5819</v>
      </c>
      <c r="E4131" s="102" t="s">
        <v>34</v>
      </c>
      <c r="F4131" s="102">
        <v>3800</v>
      </c>
      <c r="G4131" s="102">
        <v>0</v>
      </c>
      <c r="H4131" s="102">
        <v>0</v>
      </c>
      <c r="I4131" s="98">
        <v>50</v>
      </c>
      <c r="J4131" s="102" t="s">
        <v>35</v>
      </c>
      <c r="K4131" s="94">
        <f>((G4131*400)+(H4131*100))+I4131</f>
        <v>50</v>
      </c>
      <c r="L4131" s="94">
        <v>500</v>
      </c>
      <c r="M4131" s="94">
        <f>K4131*L4131</f>
        <v>25000</v>
      </c>
      <c r="N4131" s="102"/>
      <c r="O4131" s="111"/>
      <c r="P4131" s="96"/>
      <c r="Q4131" s="111"/>
      <c r="R4131" s="111"/>
      <c r="S4131" s="97"/>
      <c r="T4131" s="102"/>
      <c r="U4131" s="102"/>
      <c r="V4131" s="102"/>
      <c r="W4131" s="94"/>
      <c r="X4131" s="98"/>
      <c r="Y4131" s="94"/>
      <c r="Z4131" s="94"/>
      <c r="AA4131" s="89"/>
      <c r="AB4131" s="89"/>
      <c r="AC4131" s="94"/>
      <c r="AD4131" s="94">
        <f>IF(AND(AC4131="",M4131=""),0,IF((AC4131=""),M4131,IF((M4131=""),AC4131,AC4131+M4131)))</f>
        <v>25000</v>
      </c>
      <c r="AE4131" s="94">
        <f>IF( (X4131=""),AD4131*1,AD4131*(X4131/100) )</f>
        <v>25000</v>
      </c>
      <c r="AF4131" s="94">
        <v>50000000</v>
      </c>
      <c r="AG4131" s="94">
        <f>IF((AF4131-AE4131) &gt; 1,0,IF((AF4131-AE4131)&lt;0,AE4131-AF4131,AF4131-AE4131))</f>
        <v>0</v>
      </c>
      <c r="AH4131" s="94">
        <v>0.02</v>
      </c>
    </row>
    <row r="4132" spans="1:34" s="73" customFormat="1" x14ac:dyDescent="0.55000000000000004">
      <c r="A4132" s="108"/>
      <c r="B4132" s="109"/>
      <c r="C4132" s="102"/>
      <c r="D4132" s="90"/>
      <c r="E4132" s="102"/>
      <c r="F4132" s="102"/>
      <c r="G4132" s="102"/>
      <c r="H4132" s="102"/>
      <c r="I4132" s="98"/>
      <c r="J4132" s="102"/>
      <c r="K4132" s="94"/>
      <c r="L4132" s="94" t="s">
        <v>63</v>
      </c>
      <c r="M4132" s="94">
        <f>SUM(M4131:M4131)</f>
        <v>25000</v>
      </c>
      <c r="N4132" s="102"/>
      <c r="O4132" s="111"/>
      <c r="P4132" s="96"/>
      <c r="Q4132" s="111"/>
      <c r="R4132" s="111"/>
      <c r="S4132" s="97"/>
      <c r="T4132" s="102"/>
      <c r="U4132" s="102"/>
      <c r="V4132" s="102"/>
      <c r="W4132" s="94"/>
      <c r="X4132" s="98"/>
      <c r="Y4132" s="94"/>
      <c r="Z4132" s="94"/>
      <c r="AA4132" s="89"/>
      <c r="AB4132" s="89"/>
      <c r="AC4132" s="94"/>
      <c r="AD4132" s="94">
        <f>SUM(AD4131:AD4131)</f>
        <v>25000</v>
      </c>
      <c r="AE4132" s="94">
        <f>SUM(AE4131:AE4131)</f>
        <v>25000</v>
      </c>
      <c r="AF4132" s="94"/>
      <c r="AG4132" s="94">
        <f>SUM(AG4131:AG4131)</f>
        <v>0</v>
      </c>
      <c r="AH4132" s="94"/>
    </row>
    <row r="4133" spans="1:34" s="73" customFormat="1" x14ac:dyDescent="0.55000000000000004">
      <c r="A4133" s="108" t="s">
        <v>5812</v>
      </c>
      <c r="B4133" s="109">
        <v>1754</v>
      </c>
      <c r="C4133" s="102">
        <v>8708</v>
      </c>
      <c r="D4133" s="90" t="s">
        <v>5820</v>
      </c>
      <c r="E4133" s="102" t="s">
        <v>34</v>
      </c>
      <c r="F4133" s="102">
        <v>16643</v>
      </c>
      <c r="G4133" s="102">
        <v>0</v>
      </c>
      <c r="H4133" s="102">
        <v>0</v>
      </c>
      <c r="I4133" s="98">
        <v>88</v>
      </c>
      <c r="J4133" s="102" t="s">
        <v>35</v>
      </c>
      <c r="K4133" s="94">
        <f>((G4133*400)+(H4133*100))+I4133</f>
        <v>88</v>
      </c>
      <c r="L4133" s="94">
        <v>800</v>
      </c>
      <c r="M4133" s="94">
        <f>K4133*L4133</f>
        <v>70400</v>
      </c>
      <c r="N4133" s="102">
        <v>1</v>
      </c>
      <c r="O4133" s="111" t="s">
        <v>5810</v>
      </c>
      <c r="P4133" s="96">
        <v>3570800355032</v>
      </c>
      <c r="Q4133" s="111" t="s">
        <v>5811</v>
      </c>
      <c r="R4133" s="111" t="s">
        <v>5814</v>
      </c>
      <c r="S4133" s="97" t="s">
        <v>5821</v>
      </c>
      <c r="T4133" s="102" t="s">
        <v>51</v>
      </c>
      <c r="U4133" s="102" t="s">
        <v>45</v>
      </c>
      <c r="V4133" s="102" t="s">
        <v>52</v>
      </c>
      <c r="W4133" s="94">
        <v>157.5</v>
      </c>
      <c r="X4133" s="98">
        <v>100</v>
      </c>
      <c r="Y4133" s="94">
        <v>6750</v>
      </c>
      <c r="Z4133" s="94">
        <f>W4133*Y4133</f>
        <v>1063125</v>
      </c>
      <c r="AA4133" s="89">
        <v>6</v>
      </c>
      <c r="AB4133" s="89">
        <v>6</v>
      </c>
      <c r="AC4133" s="94">
        <f>(Z4133*(100-AB4133))/100</f>
        <v>999337.5</v>
      </c>
      <c r="AD4133" s="94">
        <f>IF(AND(AC4133="",M4133=""),0,IF((AC4133=""),M4133, IF( (M4133=""),AC4133,AC4133+M4133)))</f>
        <v>1069737.5</v>
      </c>
      <c r="AE4133" s="94">
        <f>IF( (X4133=""),AD4133*1,( M4133+(SUM(AC4133:AC4133)) )*(X4133/100) )</f>
        <v>1069737.5</v>
      </c>
      <c r="AF4133" s="94">
        <v>50000000</v>
      </c>
      <c r="AG4133" s="94">
        <f>IF((AF4133-AE4133) &gt; 1,0,IF((AF4133-AE4133)&lt;0,AE4133-AF4133,AF4133-AE4133))</f>
        <v>0</v>
      </c>
      <c r="AH4133" s="94">
        <v>0.02</v>
      </c>
    </row>
    <row r="4134" spans="1:34" s="73" customFormat="1" x14ac:dyDescent="0.55000000000000004">
      <c r="A4134" s="108"/>
      <c r="B4134" s="109"/>
      <c r="C4134" s="102"/>
      <c r="D4134" s="90"/>
      <c r="E4134" s="102"/>
      <c r="F4134" s="102"/>
      <c r="G4134" s="102"/>
      <c r="H4134" s="102"/>
      <c r="I4134" s="98"/>
      <c r="J4134" s="102"/>
      <c r="K4134" s="94"/>
      <c r="L4134" s="94" t="s">
        <v>63</v>
      </c>
      <c r="M4134" s="94">
        <f>SUM(M4133:M4133)</f>
        <v>70400</v>
      </c>
      <c r="N4134" s="102"/>
      <c r="O4134" s="111"/>
      <c r="P4134" s="96"/>
      <c r="Q4134" s="111"/>
      <c r="R4134" s="111"/>
      <c r="S4134" s="97"/>
      <c r="T4134" s="102"/>
      <c r="U4134" s="102"/>
      <c r="V4134" s="102"/>
      <c r="W4134" s="94"/>
      <c r="X4134" s="98"/>
      <c r="Y4134" s="94"/>
      <c r="Z4134" s="94"/>
      <c r="AA4134" s="89"/>
      <c r="AB4134" s="89"/>
      <c r="AC4134" s="94"/>
      <c r="AD4134" s="94">
        <f>SUM(AD4133:AD4133)</f>
        <v>1069737.5</v>
      </c>
      <c r="AE4134" s="94">
        <f>SUM(AE4133:AE4133)</f>
        <v>1069737.5</v>
      </c>
      <c r="AF4134" s="94"/>
      <c r="AG4134" s="94">
        <f>SUM(AG4133:AG4133)</f>
        <v>0</v>
      </c>
      <c r="AH4134" s="94"/>
    </row>
    <row r="4135" spans="1:34" s="73" customFormat="1" x14ac:dyDescent="0.55000000000000004">
      <c r="A4135" s="108" t="s">
        <v>5818</v>
      </c>
      <c r="B4135" s="109">
        <v>1755</v>
      </c>
      <c r="C4135" s="102">
        <v>8558</v>
      </c>
      <c r="D4135" s="90" t="s">
        <v>5822</v>
      </c>
      <c r="E4135" s="102" t="s">
        <v>34</v>
      </c>
      <c r="F4135" s="102">
        <v>18348</v>
      </c>
      <c r="G4135" s="102">
        <v>0</v>
      </c>
      <c r="H4135" s="102">
        <v>0</v>
      </c>
      <c r="I4135" s="98">
        <v>52</v>
      </c>
      <c r="J4135" s="102" t="s">
        <v>35</v>
      </c>
      <c r="K4135" s="94">
        <f>((G4135*400)+(H4135*100))+I4135</f>
        <v>52</v>
      </c>
      <c r="L4135" s="94">
        <v>350</v>
      </c>
      <c r="M4135" s="94">
        <f>K4135*L4135</f>
        <v>18200</v>
      </c>
      <c r="N4135" s="102">
        <v>1</v>
      </c>
      <c r="O4135" s="111" t="s">
        <v>5816</v>
      </c>
      <c r="P4135" s="96">
        <v>3570800348354</v>
      </c>
      <c r="Q4135" s="111" t="s">
        <v>5817</v>
      </c>
      <c r="R4135" s="111" t="s">
        <v>5823</v>
      </c>
      <c r="S4135" s="97" t="s">
        <v>5824</v>
      </c>
      <c r="T4135" s="102" t="s">
        <v>51</v>
      </c>
      <c r="U4135" s="102" t="s">
        <v>45</v>
      </c>
      <c r="V4135" s="102" t="s">
        <v>52</v>
      </c>
      <c r="W4135" s="94">
        <v>920</v>
      </c>
      <c r="X4135" s="98">
        <v>96.09</v>
      </c>
      <c r="Y4135" s="94">
        <v>6750</v>
      </c>
      <c r="Z4135" s="94">
        <f>W4135*Y4135</f>
        <v>6210000</v>
      </c>
      <c r="AA4135" s="89">
        <v>6</v>
      </c>
      <c r="AB4135" s="89">
        <v>6</v>
      </c>
      <c r="AC4135" s="94">
        <f>(Z4135*(100-AB4135))/100</f>
        <v>5837400</v>
      </c>
      <c r="AD4135" s="94">
        <f>IF(AND(AC4135="",M4135=""),0,IF((AC4135=""),M4135, IF( (M4135=""),AC4135,AC4135+M4135)))</f>
        <v>5855600</v>
      </c>
      <c r="AE4135" s="94">
        <f>IF( (X4135=""),AD4135*1,( M4135+(SUM(AC4135:AC4135)) )*(X4135/100) )</f>
        <v>5626646.040000001</v>
      </c>
      <c r="AF4135" s="94">
        <v>50000000</v>
      </c>
      <c r="AG4135" s="94">
        <f>IF((AF4135-AE4135) &gt; 1,0,IF((AF4135-AE4135)&lt;0,AE4135-AF4135,AF4135-AE4135))</f>
        <v>0</v>
      </c>
      <c r="AH4135" s="94">
        <v>0.02</v>
      </c>
    </row>
    <row r="4136" spans="1:34" s="73" customFormat="1" x14ac:dyDescent="0.55000000000000004">
      <c r="A4136" s="108"/>
      <c r="B4136" s="109"/>
      <c r="C4136" s="102"/>
      <c r="D4136" s="90"/>
      <c r="E4136" s="102"/>
      <c r="F4136" s="102"/>
      <c r="G4136" s="102"/>
      <c r="H4136" s="102"/>
      <c r="I4136" s="98"/>
      <c r="J4136" s="102"/>
      <c r="K4136" s="94"/>
      <c r="L4136" s="94"/>
      <c r="M4136" s="94"/>
      <c r="N4136" s="102">
        <v>2</v>
      </c>
      <c r="O4136" s="111" t="s">
        <v>5816</v>
      </c>
      <c r="P4136" s="96">
        <v>3570800348354</v>
      </c>
      <c r="Q4136" s="111" t="s">
        <v>5817</v>
      </c>
      <c r="R4136" s="111" t="s">
        <v>5823</v>
      </c>
      <c r="S4136" s="97" t="s">
        <v>5825</v>
      </c>
      <c r="T4136" s="102" t="s">
        <v>51</v>
      </c>
      <c r="U4136" s="102" t="s">
        <v>45</v>
      </c>
      <c r="V4136" s="102" t="s">
        <v>52</v>
      </c>
      <c r="W4136" s="94">
        <v>37.44</v>
      </c>
      <c r="X4136" s="98">
        <v>3.91</v>
      </c>
      <c r="Y4136" s="94">
        <v>6750</v>
      </c>
      <c r="Z4136" s="94">
        <f>W4136*Y4136</f>
        <v>252719.99999999997</v>
      </c>
      <c r="AA4136" s="89">
        <v>6</v>
      </c>
      <c r="AB4136" s="89">
        <v>6</v>
      </c>
      <c r="AC4136" s="94">
        <f>(Z4136*(100-AB4136))/100</f>
        <v>237556.79999999996</v>
      </c>
      <c r="AD4136" s="94">
        <f>IF(AND(AC4136="",M4135=""),0,IF((AC4136=""),M4135, IF( (M4135=""),AC4136,AC4136+M4135)))</f>
        <v>255756.79999999996</v>
      </c>
      <c r="AE4136" s="94">
        <f>IF( (X4136=""),AD4136*1,( M4135+(SUM(AC4136:AC4136)) )*(X4136/100) )</f>
        <v>10000.09088</v>
      </c>
      <c r="AF4136" s="94">
        <v>50000000</v>
      </c>
      <c r="AG4136" s="94">
        <f>IF((AF4136-AE4136) &gt; 1,0,IF((AF4136-AE4136)&lt;0,AE4136-AF4136,AF4136-AE4136))</f>
        <v>0</v>
      </c>
      <c r="AH4136" s="94">
        <v>0.02</v>
      </c>
    </row>
    <row r="4137" spans="1:34" s="73" customFormat="1" x14ac:dyDescent="0.55000000000000004">
      <c r="A4137" s="108"/>
      <c r="B4137" s="109"/>
      <c r="C4137" s="102"/>
      <c r="D4137" s="90"/>
      <c r="E4137" s="102"/>
      <c r="F4137" s="102"/>
      <c r="G4137" s="102"/>
      <c r="H4137" s="102"/>
      <c r="I4137" s="98"/>
      <c r="J4137" s="102"/>
      <c r="K4137" s="94"/>
      <c r="L4137" s="94" t="s">
        <v>63</v>
      </c>
      <c r="M4137" s="94">
        <f>SUM(M4135:M4136)</f>
        <v>18200</v>
      </c>
      <c r="N4137" s="102"/>
      <c r="O4137" s="111"/>
      <c r="P4137" s="96"/>
      <c r="Q4137" s="111"/>
      <c r="R4137" s="111"/>
      <c r="S4137" s="97"/>
      <c r="T4137" s="102"/>
      <c r="U4137" s="102"/>
      <c r="V4137" s="102"/>
      <c r="W4137" s="94"/>
      <c r="X4137" s="98"/>
      <c r="Y4137" s="94"/>
      <c r="Z4137" s="94"/>
      <c r="AA4137" s="89"/>
      <c r="AB4137" s="89"/>
      <c r="AC4137" s="94"/>
      <c r="AD4137" s="94">
        <f>SUM(AD4135:AD4136)</f>
        <v>6111356.7999999998</v>
      </c>
      <c r="AE4137" s="94">
        <f>SUM(AE4135:AE4136)</f>
        <v>5636646.130880001</v>
      </c>
      <c r="AF4137" s="94"/>
      <c r="AG4137" s="94">
        <f>SUM(AG4135:AG4136)</f>
        <v>0</v>
      </c>
      <c r="AH4137" s="94"/>
    </row>
    <row r="4138" spans="1:34" s="73" customFormat="1" x14ac:dyDescent="0.55000000000000004">
      <c r="A4138" s="108" t="s">
        <v>5828</v>
      </c>
      <c r="B4138" s="109">
        <v>1756</v>
      </c>
      <c r="C4138" s="102">
        <v>7009</v>
      </c>
      <c r="D4138" s="90" t="s">
        <v>5829</v>
      </c>
      <c r="E4138" s="102" t="s">
        <v>34</v>
      </c>
      <c r="F4138" s="102">
        <v>21432</v>
      </c>
      <c r="G4138" s="102">
        <v>0</v>
      </c>
      <c r="H4138" s="102">
        <v>1</v>
      </c>
      <c r="I4138" s="98">
        <v>0</v>
      </c>
      <c r="J4138" s="102" t="s">
        <v>35</v>
      </c>
      <c r="K4138" s="94">
        <f>((G4138*400)+(H4138*100))+I4138</f>
        <v>100</v>
      </c>
      <c r="L4138" s="94">
        <v>1650</v>
      </c>
      <c r="M4138" s="94">
        <f>K4138*L4138</f>
        <v>165000</v>
      </c>
      <c r="N4138" s="102">
        <v>1</v>
      </c>
      <c r="O4138" s="111" t="s">
        <v>5826</v>
      </c>
      <c r="P4138" s="96"/>
      <c r="Q4138" s="111" t="s">
        <v>5827</v>
      </c>
      <c r="R4138" s="111" t="s">
        <v>5830</v>
      </c>
      <c r="S4138" s="97" t="s">
        <v>5831</v>
      </c>
      <c r="T4138" s="102" t="s">
        <v>51</v>
      </c>
      <c r="U4138" s="102" t="s">
        <v>45</v>
      </c>
      <c r="V4138" s="102" t="s">
        <v>52</v>
      </c>
      <c r="W4138" s="94">
        <v>221</v>
      </c>
      <c r="X4138" s="98">
        <v>100</v>
      </c>
      <c r="Y4138" s="94">
        <v>6750</v>
      </c>
      <c r="Z4138" s="94">
        <f>W4138*Y4138</f>
        <v>1491750</v>
      </c>
      <c r="AA4138" s="89">
        <v>25</v>
      </c>
      <c r="AB4138" s="89">
        <v>40</v>
      </c>
      <c r="AC4138" s="94">
        <f>(Z4138*(100-AB4138))/100</f>
        <v>895050</v>
      </c>
      <c r="AD4138" s="94">
        <f>IF(AND(AC4138="",M4138=""),0,IF((AC4138=""),M4138, IF( (M4138=""),AC4138,AC4138+M4138)))</f>
        <v>1060050</v>
      </c>
      <c r="AE4138" s="94">
        <f>IF( (X4138=""),AD4138*1,( M4138+(SUM(AC4138:AC4138)) )*(X4138/100) )</f>
        <v>1060050</v>
      </c>
      <c r="AF4138" s="94">
        <v>50000000</v>
      </c>
      <c r="AG4138" s="94">
        <f>IF((AF4138-AE4138) &gt; 1,0,IF((AF4138-AE4138)&lt;0,AE4138-AF4138,AF4138-AE4138))</f>
        <v>0</v>
      </c>
      <c r="AH4138" s="94">
        <v>0.02</v>
      </c>
    </row>
    <row r="4139" spans="1:34" s="73" customFormat="1" x14ac:dyDescent="0.55000000000000004">
      <c r="A4139" s="108"/>
      <c r="B4139" s="109">
        <v>1757</v>
      </c>
      <c r="C4139" s="102">
        <v>7021</v>
      </c>
      <c r="D4139" s="90" t="s">
        <v>5832</v>
      </c>
      <c r="E4139" s="102" t="s">
        <v>34</v>
      </c>
      <c r="F4139" s="102">
        <v>24422</v>
      </c>
      <c r="G4139" s="102">
        <v>0</v>
      </c>
      <c r="H4139" s="102">
        <v>0</v>
      </c>
      <c r="I4139" s="98">
        <v>36</v>
      </c>
      <c r="J4139" s="102" t="s">
        <v>35</v>
      </c>
      <c r="K4139" s="94">
        <f>((G4139*400)+(H4139*100))+I4139</f>
        <v>36</v>
      </c>
      <c r="L4139" s="94">
        <v>1650</v>
      </c>
      <c r="M4139" s="94">
        <f>K4139*L4139</f>
        <v>59400</v>
      </c>
      <c r="N4139" s="102"/>
      <c r="O4139" s="111"/>
      <c r="P4139" s="96"/>
      <c r="Q4139" s="111"/>
      <c r="R4139" s="111"/>
      <c r="S4139" s="97"/>
      <c r="T4139" s="102"/>
      <c r="U4139" s="102"/>
      <c r="V4139" s="102"/>
      <c r="W4139" s="94"/>
      <c r="X4139" s="98"/>
      <c r="Y4139" s="94"/>
      <c r="Z4139" s="94"/>
      <c r="AA4139" s="89"/>
      <c r="AB4139" s="89"/>
      <c r="AC4139" s="94"/>
      <c r="AD4139" s="94">
        <f>IF(AND(AC4139="",M4139=""),0,IF((AC4139=""),M4139,IF((M4139=""),AC4139,AC4139+M4139)))</f>
        <v>59400</v>
      </c>
      <c r="AE4139" s="94">
        <f>IF( (X4139=""),AD4139*1,AD4139*(X4139/100) )</f>
        <v>59400</v>
      </c>
      <c r="AF4139" s="94">
        <v>50000000</v>
      </c>
      <c r="AG4139" s="94">
        <f>IF((AF4139-AE4139) &gt; 1,0,IF((AF4139-AE4139)&lt;0,AE4139-AF4139,AF4139-AE4139))</f>
        <v>0</v>
      </c>
      <c r="AH4139" s="94">
        <v>0.02</v>
      </c>
    </row>
    <row r="4140" spans="1:34" s="73" customFormat="1" x14ac:dyDescent="0.55000000000000004">
      <c r="A4140" s="108"/>
      <c r="B4140" s="109"/>
      <c r="C4140" s="102"/>
      <c r="D4140" s="90"/>
      <c r="E4140" s="102"/>
      <c r="F4140" s="102"/>
      <c r="G4140" s="102"/>
      <c r="H4140" s="102"/>
      <c r="I4140" s="98"/>
      <c r="J4140" s="102"/>
      <c r="K4140" s="94"/>
      <c r="L4140" s="94" t="s">
        <v>63</v>
      </c>
      <c r="M4140" s="94">
        <f>SUM(M4138:M4139)</f>
        <v>224400</v>
      </c>
      <c r="N4140" s="102"/>
      <c r="O4140" s="111"/>
      <c r="P4140" s="96"/>
      <c r="Q4140" s="111"/>
      <c r="R4140" s="111"/>
      <c r="S4140" s="97"/>
      <c r="T4140" s="102"/>
      <c r="U4140" s="102"/>
      <c r="V4140" s="102"/>
      <c r="W4140" s="94"/>
      <c r="X4140" s="98"/>
      <c r="Y4140" s="94"/>
      <c r="Z4140" s="94"/>
      <c r="AA4140" s="89"/>
      <c r="AB4140" s="89"/>
      <c r="AC4140" s="94"/>
      <c r="AD4140" s="94">
        <f>SUM(AD4138:AD4139)</f>
        <v>1119450</v>
      </c>
      <c r="AE4140" s="94">
        <f>SUM(AE4138:AE4139)</f>
        <v>1119450</v>
      </c>
      <c r="AF4140" s="94"/>
      <c r="AG4140" s="94">
        <f>SUM(AG4138:AG4139)</f>
        <v>0</v>
      </c>
      <c r="AH4140" s="94"/>
    </row>
    <row r="4141" spans="1:34" s="73" customFormat="1" x14ac:dyDescent="0.55000000000000004">
      <c r="A4141" s="108" t="s">
        <v>5835</v>
      </c>
      <c r="B4141" s="109">
        <v>1758</v>
      </c>
      <c r="C4141" s="102">
        <v>8908</v>
      </c>
      <c r="D4141" s="90" t="s">
        <v>5836</v>
      </c>
      <c r="E4141" s="102" t="s">
        <v>34</v>
      </c>
      <c r="F4141" s="102">
        <v>2190</v>
      </c>
      <c r="G4141" s="102">
        <v>12</v>
      </c>
      <c r="H4141" s="102">
        <v>1</v>
      </c>
      <c r="I4141" s="98">
        <v>29</v>
      </c>
      <c r="J4141" s="102" t="s">
        <v>38</v>
      </c>
      <c r="K4141" s="94">
        <f>((G4141*400)+(H4141*100))+I4141</f>
        <v>4929</v>
      </c>
      <c r="L4141" s="94">
        <v>225</v>
      </c>
      <c r="M4141" s="94">
        <f>K4141*L4141</f>
        <v>1109025</v>
      </c>
      <c r="N4141" s="102"/>
      <c r="O4141" s="111"/>
      <c r="P4141" s="96"/>
      <c r="Q4141" s="111"/>
      <c r="R4141" s="111"/>
      <c r="S4141" s="97"/>
      <c r="T4141" s="102"/>
      <c r="U4141" s="102"/>
      <c r="V4141" s="102"/>
      <c r="W4141" s="94"/>
      <c r="X4141" s="98"/>
      <c r="Y4141" s="94"/>
      <c r="Z4141" s="94"/>
      <c r="AA4141" s="89"/>
      <c r="AB4141" s="89"/>
      <c r="AC4141" s="94"/>
      <c r="AD4141" s="94">
        <f>IF(AND(AC4141="",M4141=""),0,IF((AC4141=""),M4141,IF((M4141=""),AC4141,AC4141+M4141)))</f>
        <v>1109025</v>
      </c>
      <c r="AE4141" s="94">
        <f>IF( (X4141=""),AD4141*1,AD4141*(X4141/100) )</f>
        <v>1109025</v>
      </c>
      <c r="AF4141" s="94">
        <v>50000000</v>
      </c>
      <c r="AG4141" s="94">
        <f>IF((AF4141-AE4141) &gt; 1,0,IF((AF4141-AE4141)&lt;0,AE4141-AF4141,AF4141-AE4141))</f>
        <v>0</v>
      </c>
      <c r="AH4141" s="94">
        <v>0.01</v>
      </c>
    </row>
    <row r="4142" spans="1:34" s="73" customFormat="1" x14ac:dyDescent="0.55000000000000004">
      <c r="A4142" s="108"/>
      <c r="B4142" s="109">
        <v>1759</v>
      </c>
      <c r="C4142" s="102">
        <v>8473</v>
      </c>
      <c r="D4142" s="90" t="s">
        <v>5837</v>
      </c>
      <c r="E4142" s="102" t="s">
        <v>34</v>
      </c>
      <c r="F4142" s="102">
        <v>2501</v>
      </c>
      <c r="G4142" s="102">
        <v>0</v>
      </c>
      <c r="H4142" s="102">
        <v>1</v>
      </c>
      <c r="I4142" s="98">
        <v>69</v>
      </c>
      <c r="J4142" s="102" t="s">
        <v>35</v>
      </c>
      <c r="K4142" s="94">
        <f>((G4142*400)+(H4142*100))+I4142</f>
        <v>169</v>
      </c>
      <c r="L4142" s="94">
        <v>800</v>
      </c>
      <c r="M4142" s="94">
        <f>K4142*L4142</f>
        <v>135200</v>
      </c>
      <c r="N4142" s="102">
        <v>1</v>
      </c>
      <c r="O4142" s="111" t="s">
        <v>5833</v>
      </c>
      <c r="P4142" s="96">
        <v>3507800348397</v>
      </c>
      <c r="Q4142" s="111" t="s">
        <v>5834</v>
      </c>
      <c r="R4142" s="111" t="s">
        <v>5838</v>
      </c>
      <c r="S4142" s="97" t="s">
        <v>5839</v>
      </c>
      <c r="T4142" s="102" t="s">
        <v>51</v>
      </c>
      <c r="U4142" s="102" t="s">
        <v>45</v>
      </c>
      <c r="V4142" s="102" t="s">
        <v>52</v>
      </c>
      <c r="W4142" s="94">
        <v>161.28</v>
      </c>
      <c r="X4142" s="98">
        <v>44.3</v>
      </c>
      <c r="Y4142" s="94">
        <v>6750</v>
      </c>
      <c r="Z4142" s="94">
        <f>W4142*Y4142</f>
        <v>1088640</v>
      </c>
      <c r="AA4142" s="89">
        <v>6</v>
      </c>
      <c r="AB4142" s="89">
        <v>6</v>
      </c>
      <c r="AC4142" s="94">
        <f>(Z4142*(100-AB4142))/100</f>
        <v>1023321.6</v>
      </c>
      <c r="AD4142" s="94">
        <f>IF(AND(AC4142="",M4142=""),0,IF((AC4142=""),M4142, IF( (M4142=""),AC4142,AC4142+M4142)))</f>
        <v>1158521.6000000001</v>
      </c>
      <c r="AE4142" s="94">
        <f>IF( (X4142=""),AD4142*1,( M4142+(SUM(AC4142:AC4142)) )*(X4142/100) )</f>
        <v>513225.06880000001</v>
      </c>
      <c r="AF4142" s="94">
        <v>50000000</v>
      </c>
      <c r="AG4142" s="94">
        <f>IF((AF4142-AE4142) &gt; 1,0,IF((AF4142-AE4142)&lt;0,AE4142-AF4142,AF4142-AE4142))</f>
        <v>0</v>
      </c>
      <c r="AH4142" s="94">
        <v>0.02</v>
      </c>
    </row>
    <row r="4143" spans="1:34" s="73" customFormat="1" x14ac:dyDescent="0.55000000000000004">
      <c r="A4143" s="108"/>
      <c r="B4143" s="109"/>
      <c r="C4143" s="102"/>
      <c r="D4143" s="90"/>
      <c r="E4143" s="102"/>
      <c r="F4143" s="102"/>
      <c r="G4143" s="102"/>
      <c r="H4143" s="102"/>
      <c r="I4143" s="98"/>
      <c r="J4143" s="102"/>
      <c r="K4143" s="94"/>
      <c r="L4143" s="94"/>
      <c r="M4143" s="94"/>
      <c r="N4143" s="102">
        <v>2</v>
      </c>
      <c r="O4143" s="111" t="s">
        <v>5833</v>
      </c>
      <c r="P4143" s="96">
        <v>3507800348397</v>
      </c>
      <c r="Q4143" s="111" t="s">
        <v>5834</v>
      </c>
      <c r="R4143" s="111" t="s">
        <v>5838</v>
      </c>
      <c r="S4143" s="97" t="s">
        <v>5840</v>
      </c>
      <c r="T4143" s="102" t="s">
        <v>51</v>
      </c>
      <c r="U4143" s="102" t="s">
        <v>45</v>
      </c>
      <c r="V4143" s="102" t="s">
        <v>52</v>
      </c>
      <c r="W4143" s="94">
        <v>202.8</v>
      </c>
      <c r="X4143" s="98">
        <v>55.7</v>
      </c>
      <c r="Y4143" s="94">
        <v>6750</v>
      </c>
      <c r="Z4143" s="94">
        <f>W4143*Y4143</f>
        <v>1368900</v>
      </c>
      <c r="AA4143" s="89">
        <v>6</v>
      </c>
      <c r="AB4143" s="89">
        <v>6</v>
      </c>
      <c r="AC4143" s="94">
        <f>(Z4143*(100-AB4143))/100</f>
        <v>1286766</v>
      </c>
      <c r="AD4143" s="94">
        <f>IF(AND(AC4143="",M4142=""),0,IF((AC4143=""),M4142, IF( (M4142=""),AC4143,AC4143+M4142)))</f>
        <v>1421966</v>
      </c>
      <c r="AE4143" s="94">
        <f>IF( (X4143=""),AD4143*1,( M4142+(SUM(AC4143:AC4143)) )*(X4143/100) )</f>
        <v>792035.06200000003</v>
      </c>
      <c r="AF4143" s="94">
        <v>50000000</v>
      </c>
      <c r="AG4143" s="94">
        <f>IF((AF4143-AE4143) &gt; 1,0,IF((AF4143-AE4143)&lt;0,AE4143-AF4143,AF4143-AE4143))</f>
        <v>0</v>
      </c>
      <c r="AH4143" s="94">
        <v>0.02</v>
      </c>
    </row>
    <row r="4144" spans="1:34" s="73" customFormat="1" x14ac:dyDescent="0.55000000000000004">
      <c r="A4144" s="108"/>
      <c r="B4144" s="109"/>
      <c r="C4144" s="102"/>
      <c r="D4144" s="90"/>
      <c r="E4144" s="102"/>
      <c r="F4144" s="102"/>
      <c r="G4144" s="102"/>
      <c r="H4144" s="102"/>
      <c r="I4144" s="98"/>
      <c r="J4144" s="102"/>
      <c r="K4144" s="94"/>
      <c r="L4144" s="94" t="s">
        <v>63</v>
      </c>
      <c r="M4144" s="94">
        <f>SUM(M4141:M4143)</f>
        <v>1244225</v>
      </c>
      <c r="N4144" s="102"/>
      <c r="O4144" s="111"/>
      <c r="P4144" s="96"/>
      <c r="Q4144" s="111"/>
      <c r="R4144" s="111"/>
      <c r="S4144" s="97"/>
      <c r="T4144" s="102"/>
      <c r="U4144" s="102"/>
      <c r="V4144" s="102"/>
      <c r="W4144" s="94"/>
      <c r="X4144" s="98"/>
      <c r="Y4144" s="94"/>
      <c r="Z4144" s="94"/>
      <c r="AA4144" s="89"/>
      <c r="AB4144" s="89"/>
      <c r="AC4144" s="94"/>
      <c r="AD4144" s="94">
        <f>SUM(AD4141:AD4143)</f>
        <v>3689512.6</v>
      </c>
      <c r="AE4144" s="94">
        <f>SUM(AE4141:AE4143)</f>
        <v>2414285.1307999999</v>
      </c>
      <c r="AF4144" s="94"/>
      <c r="AG4144" s="94">
        <f>SUM(AG4141:AG4143)</f>
        <v>0</v>
      </c>
      <c r="AH4144" s="94"/>
    </row>
    <row r="4145" spans="1:34" s="73" customFormat="1" x14ac:dyDescent="0.55000000000000004">
      <c r="A4145" s="108" t="s">
        <v>5843</v>
      </c>
      <c r="B4145" s="109">
        <v>1760</v>
      </c>
      <c r="C4145" s="102">
        <v>8370</v>
      </c>
      <c r="D4145" s="90" t="s">
        <v>5844</v>
      </c>
      <c r="E4145" s="102" t="s">
        <v>34</v>
      </c>
      <c r="F4145" s="102">
        <v>2525</v>
      </c>
      <c r="G4145" s="102">
        <v>1</v>
      </c>
      <c r="H4145" s="102">
        <v>2</v>
      </c>
      <c r="I4145" s="98">
        <v>5</v>
      </c>
      <c r="J4145" s="102" t="s">
        <v>35</v>
      </c>
      <c r="K4145" s="94">
        <f>((G4145*400)+(H4145*100))+I4145</f>
        <v>605</v>
      </c>
      <c r="L4145" s="94">
        <v>800</v>
      </c>
      <c r="M4145" s="94">
        <f>K4145*L4145</f>
        <v>484000</v>
      </c>
      <c r="N4145" s="102">
        <v>1</v>
      </c>
      <c r="O4145" s="111" t="s">
        <v>5841</v>
      </c>
      <c r="P4145" s="96">
        <v>3570800333306</v>
      </c>
      <c r="Q4145" s="111" t="s">
        <v>5842</v>
      </c>
      <c r="R4145" s="111" t="s">
        <v>5845</v>
      </c>
      <c r="S4145" s="97" t="s">
        <v>5846</v>
      </c>
      <c r="T4145" s="102" t="s">
        <v>51</v>
      </c>
      <c r="U4145" s="102" t="s">
        <v>45</v>
      </c>
      <c r="V4145" s="102" t="s">
        <v>52</v>
      </c>
      <c r="W4145" s="94">
        <v>210</v>
      </c>
      <c r="X4145" s="98">
        <v>37.93</v>
      </c>
      <c r="Y4145" s="94">
        <v>6750</v>
      </c>
      <c r="Z4145" s="94">
        <f t="shared" ref="Z4145:Z4151" si="389">W4145*Y4145</f>
        <v>1417500</v>
      </c>
      <c r="AA4145" s="89">
        <v>6</v>
      </c>
      <c r="AB4145" s="89">
        <v>6</v>
      </c>
      <c r="AC4145" s="94">
        <f t="shared" ref="AC4145:AC4151" si="390">(Z4145*(100-AB4145))/100</f>
        <v>1332450</v>
      </c>
      <c r="AD4145" s="94">
        <f>IF(AND(AC4145="",M4145=""),0,IF((AC4145=""),M4145, IF( (M4145=""),AC4145,AC4145+M4145)))</f>
        <v>1816450</v>
      </c>
      <c r="AE4145" s="94">
        <f>IF( (X4145=""),AD4145*1,( M4145+(SUM(AC4145:AC4145)) )*(X4145/100) )</f>
        <v>688979.48499999999</v>
      </c>
      <c r="AF4145" s="94">
        <v>50000000</v>
      </c>
      <c r="AG4145" s="94">
        <f t="shared" ref="AG4145:AG4151" si="391">IF((AF4145-AE4145) &gt; 1,0,IF((AF4145-AE4145)&lt;0,AE4145-AF4145,AF4145-AE4145))</f>
        <v>0</v>
      </c>
      <c r="AH4145" s="94">
        <v>0.02</v>
      </c>
    </row>
    <row r="4146" spans="1:34" s="73" customFormat="1" x14ac:dyDescent="0.55000000000000004">
      <c r="A4146" s="108"/>
      <c r="B4146" s="109"/>
      <c r="C4146" s="102"/>
      <c r="D4146" s="90"/>
      <c r="E4146" s="102"/>
      <c r="F4146" s="102"/>
      <c r="G4146" s="102"/>
      <c r="H4146" s="102"/>
      <c r="I4146" s="98"/>
      <c r="J4146" s="102"/>
      <c r="K4146" s="94"/>
      <c r="L4146" s="94"/>
      <c r="M4146" s="94"/>
      <c r="N4146" s="102">
        <v>2</v>
      </c>
      <c r="O4146" s="111" t="s">
        <v>5841</v>
      </c>
      <c r="P4146" s="96">
        <v>3570800333306</v>
      </c>
      <c r="Q4146" s="111" t="s">
        <v>5842</v>
      </c>
      <c r="R4146" s="111" t="s">
        <v>5845</v>
      </c>
      <c r="S4146" s="97" t="s">
        <v>5847</v>
      </c>
      <c r="T4146" s="102" t="s">
        <v>51</v>
      </c>
      <c r="U4146" s="102" t="s">
        <v>45</v>
      </c>
      <c r="V4146" s="102" t="s">
        <v>52</v>
      </c>
      <c r="W4146" s="94">
        <v>264.60000000000002</v>
      </c>
      <c r="X4146" s="98">
        <v>47.8</v>
      </c>
      <c r="Y4146" s="94">
        <v>6750</v>
      </c>
      <c r="Z4146" s="94">
        <f t="shared" si="389"/>
        <v>1786050.0000000002</v>
      </c>
      <c r="AA4146" s="89">
        <v>6</v>
      </c>
      <c r="AB4146" s="89">
        <v>6</v>
      </c>
      <c r="AC4146" s="94">
        <f t="shared" si="390"/>
        <v>1678887.0000000002</v>
      </c>
      <c r="AD4146" s="94">
        <f>IF(AND(AC4146="",M4145=""),0,IF((AC4146=""),M4145, IF( (M4145=""),AC4146,AC4146+M4145)))</f>
        <v>2162887</v>
      </c>
      <c r="AE4146" s="94">
        <f>IF( (X4146=""),AD4146*1,( M4145+(SUM(AC4146:AC4146)) )*(X4146/100) )</f>
        <v>1033859.9859999999</v>
      </c>
      <c r="AF4146" s="94">
        <v>50000000</v>
      </c>
      <c r="AG4146" s="94">
        <f t="shared" si="391"/>
        <v>0</v>
      </c>
      <c r="AH4146" s="94">
        <v>0.02</v>
      </c>
    </row>
    <row r="4147" spans="1:34" s="73" customFormat="1" x14ac:dyDescent="0.55000000000000004">
      <c r="A4147" s="108"/>
      <c r="B4147" s="109"/>
      <c r="C4147" s="102"/>
      <c r="D4147" s="90"/>
      <c r="E4147" s="102"/>
      <c r="F4147" s="102"/>
      <c r="G4147" s="102"/>
      <c r="H4147" s="102"/>
      <c r="I4147" s="98"/>
      <c r="J4147" s="102"/>
      <c r="K4147" s="94"/>
      <c r="L4147" s="94"/>
      <c r="M4147" s="94"/>
      <c r="N4147" s="102">
        <v>3</v>
      </c>
      <c r="O4147" s="111" t="s">
        <v>5841</v>
      </c>
      <c r="P4147" s="96">
        <v>3570800333306</v>
      </c>
      <c r="Q4147" s="111" t="s">
        <v>5842</v>
      </c>
      <c r="R4147" s="111" t="s">
        <v>5845</v>
      </c>
      <c r="S4147" s="97" t="s">
        <v>5848</v>
      </c>
      <c r="T4147" s="102" t="s">
        <v>55</v>
      </c>
      <c r="U4147" s="102" t="s">
        <v>45</v>
      </c>
      <c r="V4147" s="102" t="s">
        <v>52</v>
      </c>
      <c r="W4147" s="94">
        <v>44</v>
      </c>
      <c r="X4147" s="98">
        <v>7.95</v>
      </c>
      <c r="Y4147" s="94">
        <v>0</v>
      </c>
      <c r="Z4147" s="94">
        <f t="shared" si="389"/>
        <v>0</v>
      </c>
      <c r="AA4147" s="89">
        <v>6</v>
      </c>
      <c r="AB4147" s="89">
        <v>6</v>
      </c>
      <c r="AC4147" s="94">
        <f t="shared" si="390"/>
        <v>0</v>
      </c>
      <c r="AD4147" s="94">
        <f>IF(AND(AC4147="",M4145=""),0,IF((AC4147=""),M4145, IF( (M4145=""),AC4147,AC4147+M4145)))</f>
        <v>484000</v>
      </c>
      <c r="AE4147" s="94">
        <f>IF( (X4147=""),AD4147*1,( M4145+(SUM(AC4147:AC4147)) )*(X4147/100) )</f>
        <v>38478</v>
      </c>
      <c r="AF4147" s="94">
        <v>50000000</v>
      </c>
      <c r="AG4147" s="94">
        <f t="shared" si="391"/>
        <v>0</v>
      </c>
      <c r="AH4147" s="94">
        <v>0.02</v>
      </c>
    </row>
    <row r="4148" spans="1:34" s="73" customFormat="1" x14ac:dyDescent="0.55000000000000004">
      <c r="A4148" s="108"/>
      <c r="B4148" s="109"/>
      <c r="C4148" s="102"/>
      <c r="D4148" s="90"/>
      <c r="E4148" s="102"/>
      <c r="F4148" s="102"/>
      <c r="G4148" s="102"/>
      <c r="H4148" s="102"/>
      <c r="I4148" s="98"/>
      <c r="J4148" s="102"/>
      <c r="K4148" s="94"/>
      <c r="L4148" s="94"/>
      <c r="M4148" s="94"/>
      <c r="N4148" s="102">
        <v>4</v>
      </c>
      <c r="O4148" s="111" t="s">
        <v>5841</v>
      </c>
      <c r="P4148" s="96">
        <v>3570800333306</v>
      </c>
      <c r="Q4148" s="111" t="s">
        <v>5842</v>
      </c>
      <c r="R4148" s="111" t="s">
        <v>5845</v>
      </c>
      <c r="S4148" s="97" t="s">
        <v>5849</v>
      </c>
      <c r="T4148" s="102" t="s">
        <v>95</v>
      </c>
      <c r="U4148" s="102" t="s">
        <v>45</v>
      </c>
      <c r="V4148" s="102" t="s">
        <v>52</v>
      </c>
      <c r="W4148" s="94">
        <v>5.76</v>
      </c>
      <c r="X4148" s="98">
        <v>1.04</v>
      </c>
      <c r="Y4148" s="94">
        <v>5500</v>
      </c>
      <c r="Z4148" s="94">
        <f t="shared" si="389"/>
        <v>31680</v>
      </c>
      <c r="AA4148" s="89">
        <v>6</v>
      </c>
      <c r="AB4148" s="89">
        <v>6</v>
      </c>
      <c r="AC4148" s="94">
        <f t="shared" si="390"/>
        <v>29779.200000000001</v>
      </c>
      <c r="AD4148" s="94">
        <f>IF(AND(AC4148="",M4145=""),0,IF((AC4148=""),M4145, IF( (M4145=""),AC4148,AC4148+M4145)))</f>
        <v>513779.20000000001</v>
      </c>
      <c r="AE4148" s="94">
        <f>IF( (X4148=""),AD4148*1,( M4145+(SUM(AC4148:AC4148)) )*(X4148/100) )</f>
        <v>5343.30368</v>
      </c>
      <c r="AF4148" s="94">
        <v>50000000</v>
      </c>
      <c r="AG4148" s="94">
        <f t="shared" si="391"/>
        <v>0</v>
      </c>
      <c r="AH4148" s="94">
        <v>0.02</v>
      </c>
    </row>
    <row r="4149" spans="1:34" s="73" customFormat="1" x14ac:dyDescent="0.55000000000000004">
      <c r="A4149" s="108"/>
      <c r="B4149" s="109"/>
      <c r="C4149" s="102"/>
      <c r="D4149" s="90"/>
      <c r="E4149" s="102"/>
      <c r="F4149" s="102"/>
      <c r="G4149" s="102"/>
      <c r="H4149" s="102"/>
      <c r="I4149" s="98"/>
      <c r="J4149" s="102"/>
      <c r="K4149" s="94"/>
      <c r="L4149" s="94"/>
      <c r="M4149" s="94"/>
      <c r="N4149" s="102">
        <v>5</v>
      </c>
      <c r="O4149" s="111" t="s">
        <v>5841</v>
      </c>
      <c r="P4149" s="96">
        <v>3570800333306</v>
      </c>
      <c r="Q4149" s="111" t="s">
        <v>5842</v>
      </c>
      <c r="R4149" s="111" t="s">
        <v>5845</v>
      </c>
      <c r="S4149" s="97" t="s">
        <v>5850</v>
      </c>
      <c r="T4149" s="102" t="s">
        <v>95</v>
      </c>
      <c r="U4149" s="102" t="s">
        <v>45</v>
      </c>
      <c r="V4149" s="102" t="s">
        <v>52</v>
      </c>
      <c r="W4149" s="94">
        <v>8.84</v>
      </c>
      <c r="X4149" s="98">
        <v>1.6</v>
      </c>
      <c r="Y4149" s="94">
        <v>5500</v>
      </c>
      <c r="Z4149" s="94">
        <f t="shared" si="389"/>
        <v>48620</v>
      </c>
      <c r="AA4149" s="89">
        <v>6</v>
      </c>
      <c r="AB4149" s="89">
        <v>6</v>
      </c>
      <c r="AC4149" s="94">
        <f t="shared" si="390"/>
        <v>45702.8</v>
      </c>
      <c r="AD4149" s="94">
        <f>IF(AND(AC4149="",M4145=""),0,IF((AC4149=""),M4145, IF( (M4145=""),AC4149,AC4149+M4145)))</f>
        <v>529702.80000000005</v>
      </c>
      <c r="AE4149" s="94">
        <f>IF( (X4149=""),AD4149*1,( M4145+(SUM(AC4149:AC4149)) )*(X4149/100) )</f>
        <v>8475.2448000000004</v>
      </c>
      <c r="AF4149" s="94">
        <v>50000000</v>
      </c>
      <c r="AG4149" s="94">
        <f t="shared" si="391"/>
        <v>0</v>
      </c>
      <c r="AH4149" s="94">
        <v>0.02</v>
      </c>
    </row>
    <row r="4150" spans="1:34" s="73" customFormat="1" x14ac:dyDescent="0.55000000000000004">
      <c r="A4150" s="108"/>
      <c r="B4150" s="109"/>
      <c r="C4150" s="102"/>
      <c r="D4150" s="90"/>
      <c r="E4150" s="102"/>
      <c r="F4150" s="102"/>
      <c r="G4150" s="102"/>
      <c r="H4150" s="102"/>
      <c r="I4150" s="98"/>
      <c r="J4150" s="102"/>
      <c r="K4150" s="94"/>
      <c r="L4150" s="94"/>
      <c r="M4150" s="94"/>
      <c r="N4150" s="102">
        <v>6</v>
      </c>
      <c r="O4150" s="111" t="s">
        <v>5841</v>
      </c>
      <c r="P4150" s="96">
        <v>3570800333306</v>
      </c>
      <c r="Q4150" s="111" t="s">
        <v>5842</v>
      </c>
      <c r="R4150" s="111" t="s">
        <v>5845</v>
      </c>
      <c r="S4150" s="97" t="s">
        <v>5851</v>
      </c>
      <c r="T4150" s="102" t="s">
        <v>95</v>
      </c>
      <c r="U4150" s="102" t="s">
        <v>45</v>
      </c>
      <c r="V4150" s="102" t="s">
        <v>52</v>
      </c>
      <c r="W4150" s="94">
        <v>8.84</v>
      </c>
      <c r="X4150" s="98">
        <v>1.6</v>
      </c>
      <c r="Y4150" s="94">
        <v>5500</v>
      </c>
      <c r="Z4150" s="94">
        <f t="shared" si="389"/>
        <v>48620</v>
      </c>
      <c r="AA4150" s="89">
        <v>6</v>
      </c>
      <c r="AB4150" s="89">
        <v>6</v>
      </c>
      <c r="AC4150" s="94">
        <f t="shared" si="390"/>
        <v>45702.8</v>
      </c>
      <c r="AD4150" s="94">
        <f>IF(AND(AC4150="",M4145=""),0,IF((AC4150=""),M4145, IF( (M4145=""),AC4150,AC4150+M4145)))</f>
        <v>529702.80000000005</v>
      </c>
      <c r="AE4150" s="94">
        <f>IF( (X4150=""),AD4150*1,( M4145+(SUM(AC4150:AC4150)) )*(X4150/100) )</f>
        <v>8475.2448000000004</v>
      </c>
      <c r="AF4150" s="94">
        <v>50000000</v>
      </c>
      <c r="AG4150" s="94">
        <f t="shared" si="391"/>
        <v>0</v>
      </c>
      <c r="AH4150" s="94">
        <v>0.02</v>
      </c>
    </row>
    <row r="4151" spans="1:34" s="73" customFormat="1" x14ac:dyDescent="0.55000000000000004">
      <c r="A4151" s="108"/>
      <c r="B4151" s="109"/>
      <c r="C4151" s="102"/>
      <c r="D4151" s="90"/>
      <c r="E4151" s="102"/>
      <c r="F4151" s="102"/>
      <c r="G4151" s="102"/>
      <c r="H4151" s="102"/>
      <c r="I4151" s="98"/>
      <c r="J4151" s="102"/>
      <c r="K4151" s="94"/>
      <c r="L4151" s="94"/>
      <c r="M4151" s="94"/>
      <c r="N4151" s="102">
        <v>7</v>
      </c>
      <c r="O4151" s="111" t="s">
        <v>5841</v>
      </c>
      <c r="P4151" s="96">
        <v>3570800333306</v>
      </c>
      <c r="Q4151" s="111" t="s">
        <v>5842</v>
      </c>
      <c r="R4151" s="111" t="s">
        <v>5845</v>
      </c>
      <c r="S4151" s="97" t="s">
        <v>5852</v>
      </c>
      <c r="T4151" s="102" t="s">
        <v>55</v>
      </c>
      <c r="U4151" s="102" t="s">
        <v>45</v>
      </c>
      <c r="V4151" s="102" t="s">
        <v>52</v>
      </c>
      <c r="W4151" s="94">
        <v>11.56</v>
      </c>
      <c r="X4151" s="98">
        <v>2.09</v>
      </c>
      <c r="Y4151" s="94">
        <v>0</v>
      </c>
      <c r="Z4151" s="94">
        <f t="shared" si="389"/>
        <v>0</v>
      </c>
      <c r="AA4151" s="89">
        <v>6</v>
      </c>
      <c r="AB4151" s="89">
        <v>6</v>
      </c>
      <c r="AC4151" s="94">
        <f t="shared" si="390"/>
        <v>0</v>
      </c>
      <c r="AD4151" s="94">
        <f>IF(AND(AC4151="",M4145=""),0,IF((AC4151=""),M4145, IF( (M4145=""),AC4151,AC4151+M4145)))</f>
        <v>484000</v>
      </c>
      <c r="AE4151" s="94">
        <f>IF( (X4151=""),AD4151*1,( M4145+(SUM(AC4151:AC4151)) )*(X4151/100) )</f>
        <v>10115.599999999999</v>
      </c>
      <c r="AF4151" s="94">
        <v>50000000</v>
      </c>
      <c r="AG4151" s="94">
        <f t="shared" si="391"/>
        <v>0</v>
      </c>
      <c r="AH4151" s="94">
        <v>0.02</v>
      </c>
    </row>
    <row r="4152" spans="1:34" s="73" customFormat="1" x14ac:dyDescent="0.55000000000000004">
      <c r="A4152" s="108"/>
      <c r="B4152" s="109"/>
      <c r="C4152" s="102"/>
      <c r="D4152" s="90"/>
      <c r="E4152" s="102"/>
      <c r="F4152" s="102"/>
      <c r="G4152" s="102"/>
      <c r="H4152" s="102"/>
      <c r="I4152" s="98"/>
      <c r="J4152" s="102"/>
      <c r="K4152" s="94"/>
      <c r="L4152" s="94" t="s">
        <v>63</v>
      </c>
      <c r="M4152" s="94">
        <f>SUM(M4145:M4151)</f>
        <v>484000</v>
      </c>
      <c r="N4152" s="102"/>
      <c r="O4152" s="111"/>
      <c r="P4152" s="96"/>
      <c r="Q4152" s="111"/>
      <c r="R4152" s="111"/>
      <c r="S4152" s="97"/>
      <c r="T4152" s="102"/>
      <c r="U4152" s="102"/>
      <c r="V4152" s="102"/>
      <c r="W4152" s="94"/>
      <c r="X4152" s="98"/>
      <c r="Y4152" s="94"/>
      <c r="Z4152" s="94"/>
      <c r="AA4152" s="89"/>
      <c r="AB4152" s="89"/>
      <c r="AC4152" s="94"/>
      <c r="AD4152" s="94">
        <f>SUM(AD4145:AD4151)</f>
        <v>6520521.7999999998</v>
      </c>
      <c r="AE4152" s="94">
        <f>SUM(AE4145:AE4151)</f>
        <v>1793726.8642799999</v>
      </c>
      <c r="AF4152" s="94"/>
      <c r="AG4152" s="94">
        <f>SUM(AG4145:AG4151)</f>
        <v>0</v>
      </c>
      <c r="AH4152" s="94"/>
    </row>
    <row r="4153" spans="1:34" s="73" customFormat="1" x14ac:dyDescent="0.55000000000000004">
      <c r="A4153" s="108" t="s">
        <v>5855</v>
      </c>
      <c r="B4153" s="109">
        <v>1761</v>
      </c>
      <c r="C4153" s="102">
        <v>4725</v>
      </c>
      <c r="D4153" s="90" t="s">
        <v>5856</v>
      </c>
      <c r="E4153" s="102" t="s">
        <v>37</v>
      </c>
      <c r="F4153" s="102">
        <v>4211</v>
      </c>
      <c r="G4153" s="102">
        <v>0</v>
      </c>
      <c r="H4153" s="102">
        <v>3</v>
      </c>
      <c r="I4153" s="98">
        <v>53</v>
      </c>
      <c r="J4153" s="102" t="s">
        <v>38</v>
      </c>
      <c r="K4153" s="94">
        <f>((G4153*400)+(H4153*100))+I4153</f>
        <v>353</v>
      </c>
      <c r="L4153" s="94">
        <v>225</v>
      </c>
      <c r="M4153" s="94">
        <f>K4153*L4153</f>
        <v>79425</v>
      </c>
      <c r="N4153" s="102"/>
      <c r="O4153" s="111"/>
      <c r="P4153" s="96"/>
      <c r="Q4153" s="111"/>
      <c r="R4153" s="111"/>
      <c r="S4153" s="97"/>
      <c r="T4153" s="102"/>
      <c r="U4153" s="102"/>
      <c r="V4153" s="102"/>
      <c r="W4153" s="94"/>
      <c r="X4153" s="98"/>
      <c r="Y4153" s="94"/>
      <c r="Z4153" s="94"/>
      <c r="AA4153" s="89"/>
      <c r="AB4153" s="89"/>
      <c r="AC4153" s="94"/>
      <c r="AD4153" s="94">
        <f>IF(AND(AC4153="",M4153=""),0,IF((AC4153=""),M4153,IF((M4153=""),AC4153,AC4153+M4153)))</f>
        <v>79425</v>
      </c>
      <c r="AE4153" s="94">
        <f>IF( (X4153=""),AD4153*1,AD4153*(X4153/100) )</f>
        <v>79425</v>
      </c>
      <c r="AF4153" s="94">
        <v>0</v>
      </c>
      <c r="AG4153" s="94">
        <f>IF((AF4153-AE4153) &gt; 1,0,IF((AF4153-AE4153)&lt;0,AE4153-AF4153,AF4153-AE4153))</f>
        <v>79425</v>
      </c>
      <c r="AH4153" s="94">
        <v>0.01</v>
      </c>
    </row>
    <row r="4154" spans="1:34" s="73" customFormat="1" x14ac:dyDescent="0.55000000000000004">
      <c r="A4154" s="108"/>
      <c r="B4154" s="109">
        <v>1762</v>
      </c>
      <c r="C4154" s="102">
        <v>4817</v>
      </c>
      <c r="D4154" s="90" t="s">
        <v>5857</v>
      </c>
      <c r="E4154" s="102" t="s">
        <v>37</v>
      </c>
      <c r="F4154" s="102">
        <v>4354</v>
      </c>
      <c r="G4154" s="102">
        <v>0</v>
      </c>
      <c r="H4154" s="102">
        <v>0</v>
      </c>
      <c r="I4154" s="98">
        <v>45</v>
      </c>
      <c r="J4154" s="102" t="s">
        <v>35</v>
      </c>
      <c r="K4154" s="94">
        <f>((G4154*400)+(H4154*100))+I4154</f>
        <v>45</v>
      </c>
      <c r="L4154" s="94">
        <v>225</v>
      </c>
      <c r="M4154" s="94">
        <f>K4154*L4154</f>
        <v>10125</v>
      </c>
      <c r="N4154" s="102">
        <v>1</v>
      </c>
      <c r="O4154" s="111" t="s">
        <v>5853</v>
      </c>
      <c r="P4154" s="96"/>
      <c r="Q4154" s="111" t="s">
        <v>5854</v>
      </c>
      <c r="R4154" s="111" t="s">
        <v>5858</v>
      </c>
      <c r="S4154" s="97" t="s">
        <v>5859</v>
      </c>
      <c r="T4154" s="102" t="s">
        <v>51</v>
      </c>
      <c r="U4154" s="102" t="s">
        <v>45</v>
      </c>
      <c r="V4154" s="102" t="s">
        <v>52</v>
      </c>
      <c r="W4154" s="94">
        <v>292.5</v>
      </c>
      <c r="X4154" s="98">
        <v>100</v>
      </c>
      <c r="Y4154" s="94">
        <v>6750</v>
      </c>
      <c r="Z4154" s="94">
        <f>W4154*Y4154</f>
        <v>1974375</v>
      </c>
      <c r="AA4154" s="89">
        <v>7</v>
      </c>
      <c r="AB4154" s="89">
        <v>7</v>
      </c>
      <c r="AC4154" s="94">
        <f>(Z4154*(100-AB4154))/100</f>
        <v>1836168.75</v>
      </c>
      <c r="AD4154" s="94">
        <f>IF(AND(AC4154="",M4154=""),0,IF((AC4154=""),M4154, IF( (M4154=""),AC4154,AC4154+M4154)))</f>
        <v>1846293.75</v>
      </c>
      <c r="AE4154" s="94">
        <f>IF( (X4154=""),AD4154*1,( M4154+(SUM(AC4154:AC4154)) )*(X4154/100) )</f>
        <v>1846293.75</v>
      </c>
      <c r="AF4154" s="94">
        <v>10000000</v>
      </c>
      <c r="AG4154" s="94">
        <v>10125</v>
      </c>
      <c r="AH4154" s="94">
        <v>0.02</v>
      </c>
    </row>
    <row r="4155" spans="1:34" s="73" customFormat="1" x14ac:dyDescent="0.55000000000000004">
      <c r="A4155" s="108"/>
      <c r="B4155" s="109"/>
      <c r="C4155" s="102"/>
      <c r="D4155" s="90"/>
      <c r="E4155" s="102"/>
      <c r="F4155" s="102"/>
      <c r="G4155" s="102"/>
      <c r="H4155" s="102"/>
      <c r="I4155" s="98"/>
      <c r="J4155" s="102"/>
      <c r="K4155" s="94"/>
      <c r="L4155" s="94" t="s">
        <v>63</v>
      </c>
      <c r="M4155" s="94">
        <f>SUM(M4153:M4154)</f>
        <v>89550</v>
      </c>
      <c r="N4155" s="102"/>
      <c r="O4155" s="111"/>
      <c r="P4155" s="96"/>
      <c r="Q4155" s="111"/>
      <c r="R4155" s="111"/>
      <c r="S4155" s="97"/>
      <c r="T4155" s="102"/>
      <c r="U4155" s="102"/>
      <c r="V4155" s="102"/>
      <c r="W4155" s="94"/>
      <c r="X4155" s="98"/>
      <c r="Y4155" s="94"/>
      <c r="Z4155" s="94"/>
      <c r="AA4155" s="89"/>
      <c r="AB4155" s="89"/>
      <c r="AC4155" s="94"/>
      <c r="AD4155" s="94">
        <f>SUM(AD4153:AD4154)</f>
        <v>1925718.75</v>
      </c>
      <c r="AE4155" s="94">
        <f>SUM(AE4153:AE4154)</f>
        <v>1925718.75</v>
      </c>
      <c r="AF4155" s="94"/>
      <c r="AG4155" s="94">
        <f>SUM(AG4153:AG4154)</f>
        <v>89550</v>
      </c>
      <c r="AH4155" s="94"/>
    </row>
    <row r="4156" spans="1:34" s="73" customFormat="1" x14ac:dyDescent="0.55000000000000004">
      <c r="A4156" s="108" t="s">
        <v>5843</v>
      </c>
      <c r="B4156" s="109">
        <v>1763</v>
      </c>
      <c r="C4156" s="102">
        <v>8250</v>
      </c>
      <c r="D4156" s="90" t="s">
        <v>5866</v>
      </c>
      <c r="E4156" s="102" t="s">
        <v>34</v>
      </c>
      <c r="F4156" s="102">
        <v>7600</v>
      </c>
      <c r="G4156" s="102">
        <v>11</v>
      </c>
      <c r="H4156" s="102">
        <v>3</v>
      </c>
      <c r="I4156" s="98">
        <v>2</v>
      </c>
      <c r="J4156" s="102" t="s">
        <v>38</v>
      </c>
      <c r="K4156" s="94">
        <f>((G4156*400)+(H4156*100))+I4156</f>
        <v>4702</v>
      </c>
      <c r="L4156" s="94">
        <v>325</v>
      </c>
      <c r="M4156" s="94">
        <f>K4156*L4156</f>
        <v>1528150</v>
      </c>
      <c r="N4156" s="102"/>
      <c r="O4156" s="111"/>
      <c r="P4156" s="96"/>
      <c r="Q4156" s="111"/>
      <c r="R4156" s="111"/>
      <c r="S4156" s="97"/>
      <c r="T4156" s="102"/>
      <c r="U4156" s="102"/>
      <c r="V4156" s="102"/>
      <c r="W4156" s="94"/>
      <c r="X4156" s="98"/>
      <c r="Y4156" s="94"/>
      <c r="Z4156" s="94"/>
      <c r="AA4156" s="89"/>
      <c r="AB4156" s="89"/>
      <c r="AC4156" s="94"/>
      <c r="AD4156" s="94">
        <f>IF(AND(AC4156="",M4156=""),0,IF((AC4156=""),M4156,IF((M4156=""),AC4156,AC4156+M4156)))</f>
        <v>1528150</v>
      </c>
      <c r="AE4156" s="94">
        <f>IF( (X4156=""),AD4156*1,AD4156*(X4156/100) )</f>
        <v>1528150</v>
      </c>
      <c r="AF4156" s="94">
        <v>50000000</v>
      </c>
      <c r="AG4156" s="94">
        <f>IF((AF4156-AE4156) &gt; 1,0,IF((AF4156-AE4156)&lt;0,AE4156-AF4156,AF4156-AE4156))</f>
        <v>0</v>
      </c>
      <c r="AH4156" s="94">
        <v>0.01</v>
      </c>
    </row>
    <row r="4157" spans="1:34" s="73" customFormat="1" x14ac:dyDescent="0.55000000000000004">
      <c r="A4157" s="108"/>
      <c r="B4157" s="109"/>
      <c r="C4157" s="102"/>
      <c r="D4157" s="90"/>
      <c r="E4157" s="102"/>
      <c r="F4157" s="102"/>
      <c r="G4157" s="102"/>
      <c r="H4157" s="102"/>
      <c r="I4157" s="98"/>
      <c r="J4157" s="102"/>
      <c r="K4157" s="94"/>
      <c r="L4157" s="94" t="s">
        <v>63</v>
      </c>
      <c r="M4157" s="94">
        <f>SUM(M4156:M4156)</f>
        <v>1528150</v>
      </c>
      <c r="N4157" s="102"/>
      <c r="O4157" s="111"/>
      <c r="P4157" s="96"/>
      <c r="Q4157" s="111"/>
      <c r="R4157" s="111"/>
      <c r="S4157" s="97"/>
      <c r="T4157" s="102"/>
      <c r="U4157" s="102"/>
      <c r="V4157" s="102"/>
      <c r="W4157" s="94"/>
      <c r="X4157" s="98"/>
      <c r="Y4157" s="94"/>
      <c r="Z4157" s="94"/>
      <c r="AA4157" s="89"/>
      <c r="AB4157" s="89"/>
      <c r="AC4157" s="94"/>
      <c r="AD4157" s="94">
        <f>SUM(AD4156:AD4156)</f>
        <v>1528150</v>
      </c>
      <c r="AE4157" s="94">
        <f>SUM(AE4156:AE4156)</f>
        <v>1528150</v>
      </c>
      <c r="AF4157" s="94"/>
      <c r="AG4157" s="94">
        <f>SUM(AG4156:AG4156)</f>
        <v>0</v>
      </c>
      <c r="AH4157" s="94"/>
    </row>
    <row r="4158" spans="1:34" s="73" customFormat="1" x14ac:dyDescent="0.55000000000000004">
      <c r="A4158" s="108" t="s">
        <v>5869</v>
      </c>
      <c r="B4158" s="109">
        <v>1764</v>
      </c>
      <c r="C4158" s="102">
        <v>6506</v>
      </c>
      <c r="D4158" s="90" t="s">
        <v>5870</v>
      </c>
      <c r="E4158" s="102" t="s">
        <v>34</v>
      </c>
      <c r="F4158" s="102">
        <v>17007</v>
      </c>
      <c r="G4158" s="102">
        <v>7</v>
      </c>
      <c r="H4158" s="102">
        <v>2</v>
      </c>
      <c r="I4158" s="98">
        <v>83</v>
      </c>
      <c r="J4158" s="102" t="s">
        <v>38</v>
      </c>
      <c r="K4158" s="94">
        <f>((G4158*400)+(H4158*100))+I4158</f>
        <v>3083</v>
      </c>
      <c r="L4158" s="94">
        <v>325</v>
      </c>
      <c r="M4158" s="94">
        <f>K4158*L4158</f>
        <v>1001975</v>
      </c>
      <c r="N4158" s="102"/>
      <c r="O4158" s="111"/>
      <c r="P4158" s="96"/>
      <c r="Q4158" s="111"/>
      <c r="R4158" s="111"/>
      <c r="S4158" s="97"/>
      <c r="T4158" s="102"/>
      <c r="U4158" s="102"/>
      <c r="V4158" s="102"/>
      <c r="W4158" s="94"/>
      <c r="X4158" s="98"/>
      <c r="Y4158" s="94"/>
      <c r="Z4158" s="94"/>
      <c r="AA4158" s="89"/>
      <c r="AB4158" s="89"/>
      <c r="AC4158" s="94"/>
      <c r="AD4158" s="94">
        <f>IF(AND(AC4158="",M4158=""),0,IF((AC4158=""),M4158,IF((M4158=""),AC4158,AC4158+M4158)))</f>
        <v>1001975</v>
      </c>
      <c r="AE4158" s="94">
        <f>IF( (X4158=""),AD4158*1,AD4158*(X4158/100) )</f>
        <v>1001975</v>
      </c>
      <c r="AF4158" s="94">
        <v>50000000</v>
      </c>
      <c r="AG4158" s="94">
        <f>IF((AF4158-AE4158) &gt; 1,0,IF((AF4158-AE4158)&lt;0,AE4158-AF4158,AF4158-AE4158))</f>
        <v>0</v>
      </c>
      <c r="AH4158" s="94">
        <v>0.01</v>
      </c>
    </row>
    <row r="4159" spans="1:34" s="73" customFormat="1" x14ac:dyDescent="0.55000000000000004">
      <c r="A4159" s="108"/>
      <c r="B4159" s="109"/>
      <c r="C4159" s="102"/>
      <c r="D4159" s="90"/>
      <c r="E4159" s="102"/>
      <c r="F4159" s="102"/>
      <c r="G4159" s="102"/>
      <c r="H4159" s="102"/>
      <c r="I4159" s="98"/>
      <c r="J4159" s="102"/>
      <c r="K4159" s="94"/>
      <c r="L4159" s="94" t="s">
        <v>63</v>
      </c>
      <c r="M4159" s="94">
        <f>SUM(M4158:M4158)</f>
        <v>1001975</v>
      </c>
      <c r="N4159" s="102"/>
      <c r="O4159" s="111"/>
      <c r="P4159" s="96"/>
      <c r="Q4159" s="111"/>
      <c r="R4159" s="111"/>
      <c r="S4159" s="97"/>
      <c r="T4159" s="102"/>
      <c r="U4159" s="102"/>
      <c r="V4159" s="102"/>
      <c r="W4159" s="94"/>
      <c r="X4159" s="98"/>
      <c r="Y4159" s="94"/>
      <c r="Z4159" s="94"/>
      <c r="AA4159" s="89"/>
      <c r="AB4159" s="89"/>
      <c r="AC4159" s="94"/>
      <c r="AD4159" s="94">
        <f>SUM(AD4158:AD4158)</f>
        <v>1001975</v>
      </c>
      <c r="AE4159" s="94">
        <f>SUM(AE4158:AE4158)</f>
        <v>1001975</v>
      </c>
      <c r="AF4159" s="94"/>
      <c r="AG4159" s="94">
        <f>SUM(AG4158:AG4158)</f>
        <v>0</v>
      </c>
      <c r="AH4159" s="94"/>
    </row>
    <row r="4160" spans="1:34" s="73" customFormat="1" x14ac:dyDescent="0.55000000000000004">
      <c r="A4160" s="108" t="s">
        <v>5843</v>
      </c>
      <c r="B4160" s="109">
        <v>1765</v>
      </c>
      <c r="C4160" s="102">
        <v>8251</v>
      </c>
      <c r="D4160" s="90" t="s">
        <v>5871</v>
      </c>
      <c r="E4160" s="102" t="s">
        <v>34</v>
      </c>
      <c r="F4160" s="102">
        <v>17392</v>
      </c>
      <c r="G4160" s="102">
        <v>3</v>
      </c>
      <c r="H4160" s="102">
        <v>0</v>
      </c>
      <c r="I4160" s="98">
        <v>79</v>
      </c>
      <c r="J4160" s="102" t="s">
        <v>38</v>
      </c>
      <c r="K4160" s="94">
        <f>((G4160*400)+(H4160*100))+I4160</f>
        <v>1279</v>
      </c>
      <c r="L4160" s="94">
        <v>325</v>
      </c>
      <c r="M4160" s="94">
        <f>K4160*L4160</f>
        <v>415675</v>
      </c>
      <c r="N4160" s="102"/>
      <c r="O4160" s="111"/>
      <c r="P4160" s="96"/>
      <c r="Q4160" s="111"/>
      <c r="R4160" s="111"/>
      <c r="S4160" s="97"/>
      <c r="T4160" s="102"/>
      <c r="U4160" s="102"/>
      <c r="V4160" s="102"/>
      <c r="W4160" s="94"/>
      <c r="X4160" s="98"/>
      <c r="Y4160" s="94"/>
      <c r="Z4160" s="94"/>
      <c r="AA4160" s="89"/>
      <c r="AB4160" s="89"/>
      <c r="AC4160" s="94"/>
      <c r="AD4160" s="94">
        <f>IF(AND(AC4160="",M4160=""),0,IF((AC4160=""),M4160,IF((M4160=""),AC4160,AC4160+M4160)))</f>
        <v>415675</v>
      </c>
      <c r="AE4160" s="94">
        <f>IF( (X4160=""),AD4160*1,AD4160*(X4160/100) )</f>
        <v>415675</v>
      </c>
      <c r="AF4160" s="94">
        <v>50000000</v>
      </c>
      <c r="AG4160" s="94">
        <f>IF((AF4160-AE4160) &gt; 1,0,IF((AF4160-AE4160)&lt;0,AE4160-AF4160,AF4160-AE4160))</f>
        <v>0</v>
      </c>
      <c r="AH4160" s="94">
        <v>0.01</v>
      </c>
    </row>
    <row r="4161" spans="1:34" s="73" customFormat="1" x14ac:dyDescent="0.55000000000000004">
      <c r="A4161" s="108"/>
      <c r="B4161" s="109"/>
      <c r="C4161" s="102"/>
      <c r="D4161" s="90"/>
      <c r="E4161" s="102"/>
      <c r="F4161" s="102"/>
      <c r="G4161" s="102"/>
      <c r="H4161" s="102"/>
      <c r="I4161" s="98"/>
      <c r="J4161" s="102"/>
      <c r="K4161" s="94"/>
      <c r="L4161" s="94" t="s">
        <v>63</v>
      </c>
      <c r="M4161" s="94">
        <f>SUM(M4160:M4160)</f>
        <v>415675</v>
      </c>
      <c r="N4161" s="102"/>
      <c r="O4161" s="111"/>
      <c r="P4161" s="96"/>
      <c r="Q4161" s="111"/>
      <c r="R4161" s="111"/>
      <c r="S4161" s="97"/>
      <c r="T4161" s="102"/>
      <c r="U4161" s="102"/>
      <c r="V4161" s="102"/>
      <c r="W4161" s="94"/>
      <c r="X4161" s="98"/>
      <c r="Y4161" s="94"/>
      <c r="Z4161" s="94"/>
      <c r="AA4161" s="89"/>
      <c r="AB4161" s="89"/>
      <c r="AC4161" s="94"/>
      <c r="AD4161" s="94">
        <f>SUM(AD4160:AD4160)</f>
        <v>415675</v>
      </c>
      <c r="AE4161" s="94">
        <f>SUM(AE4160:AE4160)</f>
        <v>415675</v>
      </c>
      <c r="AF4161" s="94"/>
      <c r="AG4161" s="94">
        <f>SUM(AG4160:AG4160)</f>
        <v>0</v>
      </c>
      <c r="AH4161" s="94"/>
    </row>
    <row r="4162" spans="1:34" s="73" customFormat="1" x14ac:dyDescent="0.55000000000000004">
      <c r="A4162" s="108" t="s">
        <v>5876</v>
      </c>
      <c r="B4162" s="109">
        <v>1766</v>
      </c>
      <c r="C4162" s="102">
        <v>8706</v>
      </c>
      <c r="D4162" s="90" t="s">
        <v>5877</v>
      </c>
      <c r="E4162" s="102" t="s">
        <v>34</v>
      </c>
      <c r="F4162" s="102">
        <v>19047</v>
      </c>
      <c r="G4162" s="102">
        <v>0</v>
      </c>
      <c r="H4162" s="102">
        <v>0</v>
      </c>
      <c r="I4162" s="98">
        <v>85</v>
      </c>
      <c r="J4162" s="102" t="s">
        <v>35</v>
      </c>
      <c r="K4162" s="94">
        <f>((G4162*400)+(H4162*100))+I4162</f>
        <v>85</v>
      </c>
      <c r="L4162" s="94">
        <v>800</v>
      </c>
      <c r="M4162" s="94">
        <f>K4162*L4162</f>
        <v>68000</v>
      </c>
      <c r="N4162" s="102">
        <v>1</v>
      </c>
      <c r="O4162" s="111" t="s">
        <v>5874</v>
      </c>
      <c r="P4162" s="96">
        <v>3570800350910</v>
      </c>
      <c r="Q4162" s="111" t="s">
        <v>5875</v>
      </c>
      <c r="R4162" s="111" t="s">
        <v>5878</v>
      </c>
      <c r="S4162" s="97" t="s">
        <v>5879</v>
      </c>
      <c r="T4162" s="102" t="s">
        <v>51</v>
      </c>
      <c r="U4162" s="102" t="s">
        <v>227</v>
      </c>
      <c r="V4162" s="102" t="s">
        <v>52</v>
      </c>
      <c r="W4162" s="94">
        <v>153.30000000000001</v>
      </c>
      <c r="X4162" s="98">
        <v>91.94</v>
      </c>
      <c r="Y4162" s="94">
        <v>6750</v>
      </c>
      <c r="Z4162" s="94">
        <f>W4162*Y4162</f>
        <v>1034775.0000000001</v>
      </c>
      <c r="AA4162" s="89">
        <v>21</v>
      </c>
      <c r="AB4162" s="89">
        <v>80</v>
      </c>
      <c r="AC4162" s="94">
        <f>(Z4162*(100-AB4162))/100</f>
        <v>206955.00000000003</v>
      </c>
      <c r="AD4162" s="94">
        <f>IF(AND(AC4162="",M4162=""),0,IF((AC4162=""),M4162, IF( (M4162=""),AC4162,AC4162+M4162)))</f>
        <v>274955</v>
      </c>
      <c r="AE4162" s="94">
        <f>IF( (X4162=""),AD4162*1,( M4162+(SUM(AC4162:AC4162)) )*(X4162/100) )</f>
        <v>252793.62700000001</v>
      </c>
      <c r="AF4162" s="94">
        <v>50000000</v>
      </c>
      <c r="AG4162" s="94">
        <f>IF((AF4162-AE4162) &gt; 1,0,IF((AF4162-AE4162)&lt;0,AE4162-AF4162,AF4162-AE4162))</f>
        <v>0</v>
      </c>
      <c r="AH4162" s="94">
        <v>0.02</v>
      </c>
    </row>
    <row r="4163" spans="1:34" s="73" customFormat="1" x14ac:dyDescent="0.55000000000000004">
      <c r="A4163" s="108"/>
      <c r="B4163" s="109"/>
      <c r="C4163" s="102"/>
      <c r="D4163" s="90"/>
      <c r="E4163" s="102"/>
      <c r="F4163" s="102"/>
      <c r="G4163" s="102"/>
      <c r="H4163" s="102"/>
      <c r="I4163" s="98"/>
      <c r="J4163" s="102"/>
      <c r="K4163" s="94"/>
      <c r="L4163" s="94"/>
      <c r="M4163" s="94"/>
      <c r="N4163" s="102">
        <v>2</v>
      </c>
      <c r="O4163" s="111" t="s">
        <v>5874</v>
      </c>
      <c r="P4163" s="96">
        <v>3570800350910</v>
      </c>
      <c r="Q4163" s="111" t="s">
        <v>5875</v>
      </c>
      <c r="R4163" s="111" t="s">
        <v>5878</v>
      </c>
      <c r="S4163" s="97" t="s">
        <v>5880</v>
      </c>
      <c r="T4163" s="102" t="s">
        <v>439</v>
      </c>
      <c r="U4163" s="102" t="s">
        <v>45</v>
      </c>
      <c r="V4163" s="102" t="s">
        <v>52</v>
      </c>
      <c r="W4163" s="94">
        <v>13.44</v>
      </c>
      <c r="X4163" s="98">
        <v>8.06</v>
      </c>
      <c r="Y4163" s="94">
        <v>6050</v>
      </c>
      <c r="Z4163" s="94">
        <f>W4163*Y4163</f>
        <v>81312</v>
      </c>
      <c r="AA4163" s="89">
        <v>6</v>
      </c>
      <c r="AB4163" s="89">
        <v>6</v>
      </c>
      <c r="AC4163" s="94">
        <f>(Z4163*(100-AB4163))/100</f>
        <v>76433.279999999999</v>
      </c>
      <c r="AD4163" s="94">
        <f>IF(AND(AC4163="",M4162=""),0,IF((AC4163=""),M4162, IF( (M4162=""),AC4163,AC4163+M4162)))</f>
        <v>144433.28</v>
      </c>
      <c r="AE4163" s="94">
        <f>IF( (X4163=""),AD4163*1,( M4162+(SUM(AC4163:AC4163)) )*(X4163/100) )</f>
        <v>11641.322368000001</v>
      </c>
      <c r="AF4163" s="94">
        <v>50000000</v>
      </c>
      <c r="AG4163" s="94">
        <f>IF((AF4163-AE4163) &gt; 1,0,IF((AF4163-AE4163)&lt;0,AE4163-AF4163,AF4163-AE4163))</f>
        <v>0</v>
      </c>
      <c r="AH4163" s="94">
        <v>0.02</v>
      </c>
    </row>
    <row r="4164" spans="1:34" s="73" customFormat="1" x14ac:dyDescent="0.55000000000000004">
      <c r="A4164" s="108"/>
      <c r="B4164" s="109"/>
      <c r="C4164" s="102"/>
      <c r="D4164" s="90"/>
      <c r="E4164" s="102"/>
      <c r="F4164" s="102"/>
      <c r="G4164" s="102"/>
      <c r="H4164" s="102"/>
      <c r="I4164" s="98"/>
      <c r="J4164" s="102"/>
      <c r="K4164" s="94"/>
      <c r="L4164" s="94" t="s">
        <v>63</v>
      </c>
      <c r="M4164" s="94">
        <f>SUM(M4162:M4163)</f>
        <v>68000</v>
      </c>
      <c r="N4164" s="102"/>
      <c r="O4164" s="111"/>
      <c r="P4164" s="96"/>
      <c r="Q4164" s="111"/>
      <c r="R4164" s="111"/>
      <c r="S4164" s="97"/>
      <c r="T4164" s="102"/>
      <c r="U4164" s="102"/>
      <c r="V4164" s="102"/>
      <c r="W4164" s="94"/>
      <c r="X4164" s="98"/>
      <c r="Y4164" s="94"/>
      <c r="Z4164" s="94"/>
      <c r="AA4164" s="89"/>
      <c r="AB4164" s="89"/>
      <c r="AC4164" s="94"/>
      <c r="AD4164" s="94">
        <f>SUM(AD4162:AD4163)</f>
        <v>419388.28</v>
      </c>
      <c r="AE4164" s="94">
        <f>SUM(AE4162:AE4163)</f>
        <v>264434.94936800003</v>
      </c>
      <c r="AF4164" s="94"/>
      <c r="AG4164" s="94">
        <f>SUM(AG4162:AG4163)</f>
        <v>0</v>
      </c>
      <c r="AH4164" s="94"/>
    </row>
    <row r="4165" spans="1:34" s="99" customFormat="1" x14ac:dyDescent="0.55000000000000004">
      <c r="A4165" s="107" t="s">
        <v>5862</v>
      </c>
      <c r="B4165" s="102">
        <v>1767</v>
      </c>
      <c r="C4165" s="102">
        <v>7999</v>
      </c>
      <c r="D4165" s="90" t="s">
        <v>5881</v>
      </c>
      <c r="E4165" s="102" t="s">
        <v>34</v>
      </c>
      <c r="F4165" s="102">
        <v>19809</v>
      </c>
      <c r="G4165" s="102">
        <v>0</v>
      </c>
      <c r="H4165" s="102">
        <v>2</v>
      </c>
      <c r="I4165" s="98">
        <v>0</v>
      </c>
      <c r="J4165" s="102" t="s">
        <v>35</v>
      </c>
      <c r="K4165" s="94">
        <f>((G4165*400)+(H4165*100))+I4165</f>
        <v>200</v>
      </c>
      <c r="L4165" s="94">
        <v>1900</v>
      </c>
      <c r="M4165" s="94">
        <f>K4165*L4165</f>
        <v>380000</v>
      </c>
      <c r="N4165" s="102">
        <v>1</v>
      </c>
      <c r="O4165" s="111" t="s">
        <v>5860</v>
      </c>
      <c r="P4165" s="96">
        <v>3570800184165</v>
      </c>
      <c r="Q4165" s="111" t="s">
        <v>5861</v>
      </c>
      <c r="R4165" s="111" t="s">
        <v>5882</v>
      </c>
      <c r="S4165" s="97" t="s">
        <v>5883</v>
      </c>
      <c r="T4165" s="102" t="s">
        <v>73</v>
      </c>
      <c r="U4165" s="102" t="s">
        <v>45</v>
      </c>
      <c r="V4165" s="102" t="s">
        <v>46</v>
      </c>
      <c r="W4165" s="94">
        <v>220</v>
      </c>
      <c r="X4165" s="98">
        <v>54.5</v>
      </c>
      <c r="Y4165" s="94">
        <v>6600</v>
      </c>
      <c r="Z4165" s="94">
        <f>W4165*Y4165</f>
        <v>1452000</v>
      </c>
      <c r="AA4165" s="89">
        <v>7</v>
      </c>
      <c r="AB4165" s="89">
        <v>7</v>
      </c>
      <c r="AC4165" s="94">
        <f>(Z4165*(100-AB4165))/100</f>
        <v>1350360</v>
      </c>
      <c r="AD4165" s="94">
        <f>IF(AND(AC4165="",M4165=""),0,IF((AC4165=""),M4165, IF( (M4165=""),AC4165,SUM(AC4165:AC4168)+M4165)))</f>
        <v>2343620.6</v>
      </c>
      <c r="AE4165" s="94">
        <f t="shared" ref="AE4165:AE4170" si="392">IF( (X4165=""),AD4165*1,AD4165*(X4165/100) )</f>
        <v>1277273.2270000002</v>
      </c>
      <c r="AF4165" s="94">
        <v>0</v>
      </c>
      <c r="AG4165" s="94">
        <f t="shared" ref="AG4165:AG4183" si="393">IF((AF4165-AE4165) &gt; 1,0,IF((AF4165-AE4165)&lt;0,AE4165-AF4165,AF4165-AE4165))</f>
        <v>1277273.2270000002</v>
      </c>
      <c r="AH4165" s="94">
        <v>0.02</v>
      </c>
    </row>
    <row r="4166" spans="1:34" s="99" customFormat="1" x14ac:dyDescent="0.55000000000000004">
      <c r="A4166" s="107"/>
      <c r="B4166" s="102"/>
      <c r="C4166" s="102"/>
      <c r="D4166" s="90"/>
      <c r="E4166" s="102"/>
      <c r="F4166" s="102"/>
      <c r="G4166" s="102"/>
      <c r="H4166" s="102"/>
      <c r="I4166" s="98"/>
      <c r="J4166" s="102"/>
      <c r="K4166" s="94"/>
      <c r="L4166" s="94"/>
      <c r="M4166" s="94"/>
      <c r="N4166" s="102">
        <v>2</v>
      </c>
      <c r="O4166" s="111" t="s">
        <v>5860</v>
      </c>
      <c r="P4166" s="96">
        <v>3570800184165</v>
      </c>
      <c r="Q4166" s="111" t="s">
        <v>5861</v>
      </c>
      <c r="R4166" s="111" t="s">
        <v>5882</v>
      </c>
      <c r="S4166" s="97" t="s">
        <v>5884</v>
      </c>
      <c r="T4166" s="102" t="s">
        <v>55</v>
      </c>
      <c r="U4166" s="102" t="s">
        <v>45</v>
      </c>
      <c r="V4166" s="102" t="s">
        <v>52</v>
      </c>
      <c r="W4166" s="94">
        <v>140</v>
      </c>
      <c r="X4166" s="98">
        <v>34.68</v>
      </c>
      <c r="Y4166" s="94">
        <v>2650</v>
      </c>
      <c r="Z4166" s="94">
        <f>W4166*Y4166</f>
        <v>371000</v>
      </c>
      <c r="AA4166" s="89">
        <v>7</v>
      </c>
      <c r="AB4166" s="89">
        <v>7</v>
      </c>
      <c r="AC4166" s="94">
        <f>(Z4166*(100-AB4166))/100</f>
        <v>345030</v>
      </c>
      <c r="AD4166" s="94">
        <f>IF(AND(AC4166="",M4165=""),0,IF((AC4166=""),M4165, IF( (M4165=""),AC4166,SUM(AC4165:AC4168)+M4165)))</f>
        <v>2343620.6</v>
      </c>
      <c r="AE4166" s="94">
        <f t="shared" si="392"/>
        <v>812767.62407999998</v>
      </c>
      <c r="AF4166" s="94">
        <v>0</v>
      </c>
      <c r="AG4166" s="94">
        <f t="shared" si="393"/>
        <v>812767.62407999998</v>
      </c>
      <c r="AH4166" s="94">
        <v>0.02</v>
      </c>
    </row>
    <row r="4167" spans="1:34" s="99" customFormat="1" x14ac:dyDescent="0.55000000000000004">
      <c r="A4167" s="107"/>
      <c r="B4167" s="102"/>
      <c r="C4167" s="102"/>
      <c r="D4167" s="90"/>
      <c r="E4167" s="102"/>
      <c r="F4167" s="102"/>
      <c r="G4167" s="102"/>
      <c r="H4167" s="102"/>
      <c r="I4167" s="98"/>
      <c r="J4167" s="102"/>
      <c r="K4167" s="94"/>
      <c r="L4167" s="94"/>
      <c r="M4167" s="94"/>
      <c r="N4167" s="102">
        <v>3</v>
      </c>
      <c r="O4167" s="111" t="s">
        <v>5860</v>
      </c>
      <c r="P4167" s="96">
        <v>3570800184165</v>
      </c>
      <c r="Q4167" s="111" t="s">
        <v>5861</v>
      </c>
      <c r="R4167" s="111" t="s">
        <v>5882</v>
      </c>
      <c r="S4167" s="97" t="s">
        <v>5885</v>
      </c>
      <c r="T4167" s="102" t="s">
        <v>73</v>
      </c>
      <c r="U4167" s="102" t="s">
        <v>45</v>
      </c>
      <c r="V4167" s="102" t="s">
        <v>52</v>
      </c>
      <c r="W4167" s="94">
        <v>16.5</v>
      </c>
      <c r="X4167" s="98">
        <v>4.09</v>
      </c>
      <c r="Y4167" s="94">
        <v>6600</v>
      </c>
      <c r="Z4167" s="94">
        <f>W4167*Y4167</f>
        <v>108900</v>
      </c>
      <c r="AA4167" s="89">
        <v>7</v>
      </c>
      <c r="AB4167" s="89">
        <v>7</v>
      </c>
      <c r="AC4167" s="94">
        <f>(Z4167*(100-AB4167))/100</f>
        <v>101277</v>
      </c>
      <c r="AD4167" s="94">
        <f>IF(AND(AC4167="",M4165=""),0,IF((AC4167=""),M4165, IF( (M4165=""),AC4167,SUM(AC4165:AC4168)+M4165)))</f>
        <v>2343620.6</v>
      </c>
      <c r="AE4167" s="94">
        <f t="shared" si="392"/>
        <v>95854.082540000003</v>
      </c>
      <c r="AF4167" s="94">
        <v>0</v>
      </c>
      <c r="AG4167" s="94">
        <f t="shared" si="393"/>
        <v>95854.082540000003</v>
      </c>
      <c r="AH4167" s="94">
        <v>0.02</v>
      </c>
    </row>
    <row r="4168" spans="1:34" s="99" customFormat="1" x14ac:dyDescent="0.55000000000000004">
      <c r="A4168" s="107"/>
      <c r="B4168" s="102"/>
      <c r="C4168" s="102"/>
      <c r="D4168" s="90"/>
      <c r="E4168" s="102"/>
      <c r="F4168" s="102"/>
      <c r="G4168" s="102"/>
      <c r="H4168" s="102"/>
      <c r="I4168" s="98"/>
      <c r="J4168" s="102"/>
      <c r="K4168" s="94"/>
      <c r="L4168" s="94"/>
      <c r="M4168" s="94"/>
      <c r="N4168" s="102">
        <v>4</v>
      </c>
      <c r="O4168" s="111" t="s">
        <v>5860</v>
      </c>
      <c r="P4168" s="96">
        <v>3570800184165</v>
      </c>
      <c r="Q4168" s="111" t="s">
        <v>5861</v>
      </c>
      <c r="R4168" s="111" t="s">
        <v>5882</v>
      </c>
      <c r="S4168" s="97" t="s">
        <v>5886</v>
      </c>
      <c r="T4168" s="102" t="s">
        <v>73</v>
      </c>
      <c r="U4168" s="102" t="s">
        <v>45</v>
      </c>
      <c r="V4168" s="102" t="s">
        <v>52</v>
      </c>
      <c r="W4168" s="94">
        <v>27.2</v>
      </c>
      <c r="X4168" s="98">
        <v>6.74</v>
      </c>
      <c r="Y4168" s="94">
        <v>6600</v>
      </c>
      <c r="Z4168" s="94">
        <f>W4168*Y4168</f>
        <v>179520</v>
      </c>
      <c r="AA4168" s="89">
        <v>7</v>
      </c>
      <c r="AB4168" s="89">
        <v>7</v>
      </c>
      <c r="AC4168" s="94">
        <f>(Z4168*(100-AB4168))/100</f>
        <v>166953.60000000001</v>
      </c>
      <c r="AD4168" s="94">
        <f>IF(AND(AC4168="",M4165=""),0,IF((AC4168=""),M4165, IF( (M4165=""),AC4168,SUM(AC4165:AC4168)+M4165)))</f>
        <v>2343620.6</v>
      </c>
      <c r="AE4168" s="94">
        <f t="shared" si="392"/>
        <v>157960.02844000002</v>
      </c>
      <c r="AF4168" s="94">
        <v>0</v>
      </c>
      <c r="AG4168" s="94">
        <f t="shared" si="393"/>
        <v>157960.02844000002</v>
      </c>
      <c r="AH4168" s="94">
        <v>0.02</v>
      </c>
    </row>
    <row r="4169" spans="1:34" s="74" customFormat="1" x14ac:dyDescent="0.55000000000000004">
      <c r="A4169" s="108"/>
      <c r="B4169" s="109">
        <v>1768</v>
      </c>
      <c r="C4169" s="102">
        <v>8001</v>
      </c>
      <c r="D4169" s="90" t="s">
        <v>5887</v>
      </c>
      <c r="E4169" s="102" t="s">
        <v>34</v>
      </c>
      <c r="F4169" s="102">
        <v>19810</v>
      </c>
      <c r="G4169" s="102">
        <v>0</v>
      </c>
      <c r="H4169" s="102">
        <v>0</v>
      </c>
      <c r="I4169" s="98">
        <v>25</v>
      </c>
      <c r="J4169" s="102" t="s">
        <v>62</v>
      </c>
      <c r="K4169" s="94">
        <f>((G4169*400)+(H4169*100))+I4169</f>
        <v>25</v>
      </c>
      <c r="L4169" s="94">
        <v>1900</v>
      </c>
      <c r="M4169" s="94">
        <f>K4169*L4169</f>
        <v>47500</v>
      </c>
      <c r="N4169" s="102"/>
      <c r="O4169" s="111"/>
      <c r="P4169" s="96"/>
      <c r="Q4169" s="111"/>
      <c r="R4169" s="111"/>
      <c r="S4169" s="97"/>
      <c r="T4169" s="102"/>
      <c r="U4169" s="102"/>
      <c r="V4169" s="102"/>
      <c r="W4169" s="94"/>
      <c r="X4169" s="98"/>
      <c r="Y4169" s="94"/>
      <c r="Z4169" s="94"/>
      <c r="AA4169" s="89"/>
      <c r="AB4169" s="89"/>
      <c r="AC4169" s="94"/>
      <c r="AD4169" s="94">
        <f>IF(AND(AC4169="",M4169=""),0,IF((AC4169=""),M4169,IF((M4169=""),AC4169,AC4169+M4169)))</f>
        <v>47500</v>
      </c>
      <c r="AE4169" s="94">
        <f t="shared" si="392"/>
        <v>47500</v>
      </c>
      <c r="AF4169" s="94">
        <v>0</v>
      </c>
      <c r="AG4169" s="94">
        <f t="shared" si="393"/>
        <v>47500</v>
      </c>
      <c r="AH4169" s="94">
        <v>0.3</v>
      </c>
    </row>
    <row r="4170" spans="1:34" s="74" customFormat="1" x14ac:dyDescent="0.55000000000000004">
      <c r="A4170" s="108"/>
      <c r="B4170" s="109"/>
      <c r="C4170" s="102"/>
      <c r="D4170" s="90"/>
      <c r="E4170" s="102" t="s">
        <v>34</v>
      </c>
      <c r="F4170" s="102">
        <v>19811</v>
      </c>
      <c r="G4170" s="102">
        <v>0</v>
      </c>
      <c r="H4170" s="102">
        <v>0</v>
      </c>
      <c r="I4170" s="98">
        <v>56.25</v>
      </c>
      <c r="J4170" s="102" t="s">
        <v>62</v>
      </c>
      <c r="K4170" s="94">
        <f>((G4170*400)+(H4170*100))+I4170</f>
        <v>56.25</v>
      </c>
      <c r="L4170" s="94">
        <v>1900</v>
      </c>
      <c r="M4170" s="94">
        <f>K4170*L4170</f>
        <v>106875</v>
      </c>
      <c r="N4170" s="102"/>
      <c r="O4170" s="111"/>
      <c r="P4170" s="96"/>
      <c r="Q4170" s="111"/>
      <c r="R4170" s="111"/>
      <c r="S4170" s="97"/>
      <c r="T4170" s="102"/>
      <c r="U4170" s="102"/>
      <c r="V4170" s="102"/>
      <c r="W4170" s="94"/>
      <c r="X4170" s="98"/>
      <c r="Y4170" s="94"/>
      <c r="Z4170" s="94"/>
      <c r="AA4170" s="89"/>
      <c r="AB4170" s="89"/>
      <c r="AC4170" s="94"/>
      <c r="AD4170" s="94">
        <f>IF(AND(AC4170="",M4170=""),0,IF((AC4170=""),M4170,IF((M4170=""),AC4170,AC4170+M4170)))</f>
        <v>106875</v>
      </c>
      <c r="AE4170" s="94">
        <f t="shared" si="392"/>
        <v>106875</v>
      </c>
      <c r="AF4170" s="94">
        <v>0</v>
      </c>
      <c r="AG4170" s="94">
        <f t="shared" si="393"/>
        <v>106875</v>
      </c>
      <c r="AH4170" s="94">
        <v>0.3</v>
      </c>
    </row>
    <row r="4171" spans="1:34" s="74" customFormat="1" x14ac:dyDescent="0.55000000000000004">
      <c r="A4171" s="108"/>
      <c r="B4171" s="109"/>
      <c r="C4171" s="102"/>
      <c r="D4171" s="90"/>
      <c r="E4171" s="102"/>
      <c r="F4171" s="102"/>
      <c r="G4171" s="102">
        <v>2</v>
      </c>
      <c r="H4171" s="102">
        <v>3</v>
      </c>
      <c r="I4171" s="98">
        <v>22.75</v>
      </c>
      <c r="J4171" s="102" t="s">
        <v>35</v>
      </c>
      <c r="K4171" s="94">
        <f>((G4171*400)+(H4171*100))+I4171</f>
        <v>1122.75</v>
      </c>
      <c r="L4171" s="94">
        <v>1900</v>
      </c>
      <c r="M4171" s="94">
        <f>K4171*L4171</f>
        <v>2133225</v>
      </c>
      <c r="N4171" s="102">
        <v>1</v>
      </c>
      <c r="O4171" s="111" t="s">
        <v>5860</v>
      </c>
      <c r="P4171" s="96">
        <v>3570800184165</v>
      </c>
      <c r="Q4171" s="111" t="s">
        <v>5861</v>
      </c>
      <c r="R4171" s="111" t="s">
        <v>5882</v>
      </c>
      <c r="S4171" s="97" t="s">
        <v>5888</v>
      </c>
      <c r="T4171" s="102" t="s">
        <v>73</v>
      </c>
      <c r="U4171" s="102" t="s">
        <v>45</v>
      </c>
      <c r="V4171" s="102" t="s">
        <v>52</v>
      </c>
      <c r="W4171" s="94">
        <v>34.4</v>
      </c>
      <c r="X4171" s="98">
        <v>7.99</v>
      </c>
      <c r="Y4171" s="94">
        <v>6600</v>
      </c>
      <c r="Z4171" s="94">
        <f>W4171*Y4171</f>
        <v>227040</v>
      </c>
      <c r="AA4171" s="89">
        <v>7</v>
      </c>
      <c r="AB4171" s="89">
        <v>7</v>
      </c>
      <c r="AC4171" s="94">
        <f>(Z4171*(100-AB4171))/100</f>
        <v>211147.2</v>
      </c>
      <c r="AD4171" s="94">
        <f>IF(AND(AC4171="",M4171=""),0,IF((AC4171=""),M4171, IF( (M4171=""),AC4171,SUM(AC4171:AC4173)+M4171)))</f>
        <v>4765813.2</v>
      </c>
      <c r="AE4171" s="94">
        <f>IF( (X4171=""),AD4171*1,( M4171+(SUM(AC4171:AC4171)) )*(X4171/100) )</f>
        <v>187315.33878000002</v>
      </c>
      <c r="AF4171" s="94">
        <v>0</v>
      </c>
      <c r="AG4171" s="94">
        <f t="shared" si="393"/>
        <v>187315.33878000002</v>
      </c>
      <c r="AH4171" s="94">
        <v>0.02</v>
      </c>
    </row>
    <row r="4172" spans="1:34" s="74" customFormat="1" x14ac:dyDescent="0.55000000000000004">
      <c r="A4172" s="108"/>
      <c r="B4172" s="109"/>
      <c r="C4172" s="102"/>
      <c r="D4172" s="90"/>
      <c r="E4172" s="102"/>
      <c r="F4172" s="102"/>
      <c r="G4172" s="102"/>
      <c r="H4172" s="102"/>
      <c r="I4172" s="98"/>
      <c r="J4172" s="102"/>
      <c r="K4172" s="94"/>
      <c r="L4172" s="94"/>
      <c r="M4172" s="94"/>
      <c r="N4172" s="102">
        <v>2</v>
      </c>
      <c r="O4172" s="111" t="s">
        <v>5860</v>
      </c>
      <c r="P4172" s="96">
        <v>3570800184165</v>
      </c>
      <c r="Q4172" s="111" t="s">
        <v>5861</v>
      </c>
      <c r="R4172" s="111" t="s">
        <v>5882</v>
      </c>
      <c r="S4172" s="97" t="s">
        <v>5889</v>
      </c>
      <c r="T4172" s="102" t="s">
        <v>73</v>
      </c>
      <c r="U4172" s="102" t="s">
        <v>45</v>
      </c>
      <c r="V4172" s="102" t="s">
        <v>75</v>
      </c>
      <c r="W4172" s="94">
        <v>378</v>
      </c>
      <c r="X4172" s="98">
        <v>87.83</v>
      </c>
      <c r="Y4172" s="94">
        <v>6600</v>
      </c>
      <c r="Z4172" s="94">
        <f>W4172*Y4172</f>
        <v>2494800</v>
      </c>
      <c r="AA4172" s="89">
        <v>7</v>
      </c>
      <c r="AB4172" s="89">
        <v>7</v>
      </c>
      <c r="AC4172" s="94">
        <f>(Z4172*(100-AB4172))/100</f>
        <v>2320164</v>
      </c>
      <c r="AD4172" s="94">
        <f>IF(AND(AC4172="",M4171=""),0,IF((AC4172=""),M4171, IF( (M4171=""),AC4172,SUM(AC4171:AC4173)+M4171)))</f>
        <v>4765813.2</v>
      </c>
      <c r="AE4172" s="94">
        <f>IF( (X4172=""),AD4172*1,( M4171+(SUM(AC4172:AC4172)) )*(X4172/100) )</f>
        <v>3911411.5586999999</v>
      </c>
      <c r="AF4172" s="94">
        <v>0</v>
      </c>
      <c r="AG4172" s="94">
        <f t="shared" si="393"/>
        <v>3911411.5586999999</v>
      </c>
      <c r="AH4172" s="94">
        <v>0.02</v>
      </c>
    </row>
    <row r="4173" spans="1:34" s="74" customFormat="1" x14ac:dyDescent="0.55000000000000004">
      <c r="A4173" s="108"/>
      <c r="B4173" s="109"/>
      <c r="C4173" s="102"/>
      <c r="D4173" s="90"/>
      <c r="E4173" s="102"/>
      <c r="F4173" s="102"/>
      <c r="G4173" s="102"/>
      <c r="H4173" s="102"/>
      <c r="I4173" s="98"/>
      <c r="J4173" s="102"/>
      <c r="K4173" s="94"/>
      <c r="L4173" s="94"/>
      <c r="M4173" s="94"/>
      <c r="N4173" s="102">
        <v>3</v>
      </c>
      <c r="O4173" s="111" t="s">
        <v>5860</v>
      </c>
      <c r="P4173" s="96">
        <v>3570800184165</v>
      </c>
      <c r="Q4173" s="111" t="s">
        <v>5861</v>
      </c>
      <c r="R4173" s="111" t="s">
        <v>5882</v>
      </c>
      <c r="S4173" s="97" t="s">
        <v>5890</v>
      </c>
      <c r="T4173" s="102" t="s">
        <v>439</v>
      </c>
      <c r="U4173" s="102" t="s">
        <v>45</v>
      </c>
      <c r="V4173" s="102" t="s">
        <v>139</v>
      </c>
      <c r="W4173" s="94">
        <v>18</v>
      </c>
      <c r="X4173" s="98">
        <v>4.18</v>
      </c>
      <c r="Y4173" s="94">
        <v>6050</v>
      </c>
      <c r="Z4173" s="94">
        <f>W4173*Y4173</f>
        <v>108900</v>
      </c>
      <c r="AA4173" s="89">
        <v>7</v>
      </c>
      <c r="AB4173" s="89">
        <v>7</v>
      </c>
      <c r="AC4173" s="94">
        <f>(Z4173*(100-AB4173))/100</f>
        <v>101277</v>
      </c>
      <c r="AD4173" s="94">
        <f>IF(AND(AC4173="",M4171=""),0,IF((AC4173=""),M4171, IF( (M4171=""),AC4173,SUM(AC4171:AC4173)+M4171)))</f>
        <v>4765813.2</v>
      </c>
      <c r="AE4173" s="94">
        <f>IF( (X4173=""),AD4173*1,( M4171+(SUM(AC4173:AC4173)) )*(X4173/100) )</f>
        <v>93402.183599999989</v>
      </c>
      <c r="AF4173" s="94">
        <v>0</v>
      </c>
      <c r="AG4173" s="94">
        <f t="shared" si="393"/>
        <v>93402.183599999989</v>
      </c>
      <c r="AH4173" s="94">
        <v>0.02</v>
      </c>
    </row>
    <row r="4174" spans="1:34" s="74" customFormat="1" x14ac:dyDescent="0.55000000000000004">
      <c r="A4174" s="108"/>
      <c r="B4174" s="109">
        <v>1769</v>
      </c>
      <c r="C4174" s="102">
        <v>8000</v>
      </c>
      <c r="D4174" s="90" t="s">
        <v>5891</v>
      </c>
      <c r="E4174" s="102" t="s">
        <v>34</v>
      </c>
      <c r="F4174" s="102">
        <v>20214</v>
      </c>
      <c r="G4174" s="102">
        <v>0</v>
      </c>
      <c r="H4174" s="102">
        <v>2</v>
      </c>
      <c r="I4174" s="98">
        <v>0</v>
      </c>
      <c r="J4174" s="102" t="s">
        <v>35</v>
      </c>
      <c r="K4174" s="94">
        <f>((G4174*400)+(H4174*100))+I4174</f>
        <v>200</v>
      </c>
      <c r="L4174" s="94">
        <v>1900</v>
      </c>
      <c r="M4174" s="94">
        <f>K4174*L4174</f>
        <v>380000</v>
      </c>
      <c r="N4174" s="102">
        <v>1</v>
      </c>
      <c r="O4174" s="111" t="s">
        <v>5860</v>
      </c>
      <c r="P4174" s="96">
        <v>3570800184165</v>
      </c>
      <c r="Q4174" s="111" t="s">
        <v>5861</v>
      </c>
      <c r="R4174" s="111" t="s">
        <v>5882</v>
      </c>
      <c r="S4174" s="97" t="s">
        <v>5892</v>
      </c>
      <c r="T4174" s="102" t="s">
        <v>73</v>
      </c>
      <c r="U4174" s="102" t="s">
        <v>74</v>
      </c>
      <c r="V4174" s="102" t="s">
        <v>46</v>
      </c>
      <c r="W4174" s="94">
        <v>31.92</v>
      </c>
      <c r="X4174" s="98">
        <v>79.959999999999994</v>
      </c>
      <c r="Y4174" s="94">
        <v>6600</v>
      </c>
      <c r="Z4174" s="94">
        <f>W4174*Y4174</f>
        <v>210672</v>
      </c>
      <c r="AA4174" s="89">
        <v>12</v>
      </c>
      <c r="AB4174" s="89">
        <v>50</v>
      </c>
      <c r="AC4174" s="94">
        <f>(Z4174*(100-AB4174))/100</f>
        <v>105336</v>
      </c>
      <c r="AD4174" s="94">
        <f>IF(AND(AC4174="",M4174=""),0,IF((AC4174=""),M4174, IF( (M4174=""),AC4174,SUM(AC4174:AC4176)+M4174)))</f>
        <v>530744</v>
      </c>
      <c r="AE4174" s="94">
        <f>IF( (X4174=""),AD4174*1,( M4174+(SUM(AC4174:AC4174)) )*(X4174/100) )</f>
        <v>388074.66560000001</v>
      </c>
      <c r="AF4174" s="94">
        <v>0</v>
      </c>
      <c r="AG4174" s="94">
        <f t="shared" si="393"/>
        <v>388074.66560000001</v>
      </c>
      <c r="AH4174" s="94">
        <v>0.3</v>
      </c>
    </row>
    <row r="4175" spans="1:34" s="74" customFormat="1" x14ac:dyDescent="0.55000000000000004">
      <c r="A4175" s="108"/>
      <c r="B4175" s="109"/>
      <c r="C4175" s="102"/>
      <c r="D4175" s="90"/>
      <c r="E4175" s="102"/>
      <c r="F4175" s="102"/>
      <c r="G4175" s="102"/>
      <c r="H4175" s="102"/>
      <c r="I4175" s="98"/>
      <c r="J4175" s="102"/>
      <c r="K4175" s="94"/>
      <c r="L4175" s="94"/>
      <c r="M4175" s="94"/>
      <c r="N4175" s="102">
        <v>2</v>
      </c>
      <c r="O4175" s="111" t="s">
        <v>5860</v>
      </c>
      <c r="P4175" s="96">
        <v>3570800184165</v>
      </c>
      <c r="Q4175" s="111" t="s">
        <v>5861</v>
      </c>
      <c r="R4175" s="111" t="s">
        <v>5882</v>
      </c>
      <c r="S4175" s="97" t="s">
        <v>5893</v>
      </c>
      <c r="T4175" s="102" t="s">
        <v>73</v>
      </c>
      <c r="U4175" s="102" t="s">
        <v>45</v>
      </c>
      <c r="V4175" s="102" t="s">
        <v>46</v>
      </c>
      <c r="W4175" s="94">
        <v>8</v>
      </c>
      <c r="X4175" s="98">
        <v>20.04</v>
      </c>
      <c r="Y4175" s="94">
        <v>6600</v>
      </c>
      <c r="Z4175" s="94">
        <f>W4175*Y4175</f>
        <v>52800</v>
      </c>
      <c r="AA4175" s="89">
        <v>12</v>
      </c>
      <c r="AB4175" s="89">
        <v>14</v>
      </c>
      <c r="AC4175" s="94">
        <f>(Z4175*(100-AB4175))/100</f>
        <v>45408</v>
      </c>
      <c r="AD4175" s="94">
        <f>IF(AND(AC4175="",M4174=""),0,IF((AC4175=""),M4174, IF( (M4174=""),AC4175,SUM(AC4174:AC4176)+M4174)))</f>
        <v>530744</v>
      </c>
      <c r="AE4175" s="94">
        <f>IF( (X4175=""),AD4175*1,( M4174+(SUM(AC4175:AC4175)) )*(X4175/100) )</f>
        <v>85251.763200000001</v>
      </c>
      <c r="AF4175" s="94">
        <v>0</v>
      </c>
      <c r="AG4175" s="94">
        <f t="shared" si="393"/>
        <v>85251.763200000001</v>
      </c>
      <c r="AH4175" s="94">
        <v>0.02</v>
      </c>
    </row>
    <row r="4176" spans="1:34" s="74" customFormat="1" x14ac:dyDescent="0.55000000000000004">
      <c r="A4176" s="108"/>
      <c r="B4176" s="109">
        <v>1770</v>
      </c>
      <c r="C4176" s="102">
        <v>8831</v>
      </c>
      <c r="D4176" s="90" t="s">
        <v>5894</v>
      </c>
      <c r="E4176" s="102" t="s">
        <v>34</v>
      </c>
      <c r="F4176" s="102">
        <v>22565</v>
      </c>
      <c r="G4176" s="102">
        <v>1</v>
      </c>
      <c r="H4176" s="102">
        <v>0</v>
      </c>
      <c r="I4176" s="98">
        <v>0</v>
      </c>
      <c r="J4176" s="102" t="s">
        <v>38</v>
      </c>
      <c r="K4176" s="94">
        <f t="shared" ref="K4176:K4183" si="394">((G4176*400)+(H4176*100))+I4176</f>
        <v>400</v>
      </c>
      <c r="L4176" s="94">
        <v>250</v>
      </c>
      <c r="M4176" s="94">
        <f t="shared" ref="M4176:M4183" si="395">K4176*L4176</f>
        <v>100000</v>
      </c>
      <c r="N4176" s="102"/>
      <c r="O4176" s="111"/>
      <c r="P4176" s="96"/>
      <c r="Q4176" s="111"/>
      <c r="R4176" s="111"/>
      <c r="S4176" s="97"/>
      <c r="T4176" s="102"/>
      <c r="U4176" s="102"/>
      <c r="V4176" s="102"/>
      <c r="W4176" s="94"/>
      <c r="X4176" s="98"/>
      <c r="Y4176" s="94"/>
      <c r="Z4176" s="94"/>
      <c r="AA4176" s="89"/>
      <c r="AB4176" s="89"/>
      <c r="AC4176" s="94"/>
      <c r="AD4176" s="94">
        <f t="shared" ref="AD4176:AD4183" si="396">IF(AND(AC4176="",M4176=""),0,IF((AC4176=""),M4176,IF((M4176=""),AC4176,AC4176+M4176)))</f>
        <v>100000</v>
      </c>
      <c r="AE4176" s="94">
        <f t="shared" ref="AE4176:AE4183" si="397">IF( (X4176=""),AD4176*1,AD4176*(X4176/100) )</f>
        <v>100000</v>
      </c>
      <c r="AF4176" s="94">
        <v>50000000</v>
      </c>
      <c r="AG4176" s="94">
        <f t="shared" si="393"/>
        <v>0</v>
      </c>
      <c r="AH4176" s="94">
        <v>0.01</v>
      </c>
    </row>
    <row r="4177" spans="1:34" s="73" customFormat="1" x14ac:dyDescent="0.55000000000000004">
      <c r="A4177" s="108" t="s">
        <v>5862</v>
      </c>
      <c r="B4177" s="109">
        <v>1771</v>
      </c>
      <c r="C4177" s="102">
        <v>8085</v>
      </c>
      <c r="D4177" s="90" t="s">
        <v>5867</v>
      </c>
      <c r="E4177" s="102" t="s">
        <v>34</v>
      </c>
      <c r="F4177" s="102">
        <v>8301</v>
      </c>
      <c r="G4177" s="102">
        <v>0</v>
      </c>
      <c r="H4177" s="102">
        <v>2</v>
      </c>
      <c r="I4177" s="98">
        <v>68</v>
      </c>
      <c r="J4177" s="102" t="s">
        <v>38</v>
      </c>
      <c r="K4177" s="94">
        <f t="shared" si="394"/>
        <v>268</v>
      </c>
      <c r="L4177" s="94">
        <v>300</v>
      </c>
      <c r="M4177" s="94">
        <f t="shared" si="395"/>
        <v>80400</v>
      </c>
      <c r="N4177" s="102"/>
      <c r="O4177" s="111"/>
      <c r="P4177" s="96"/>
      <c r="Q4177" s="111"/>
      <c r="R4177" s="111"/>
      <c r="S4177" s="97"/>
      <c r="T4177" s="102"/>
      <c r="U4177" s="102"/>
      <c r="V4177" s="102"/>
      <c r="W4177" s="94"/>
      <c r="X4177" s="98"/>
      <c r="Y4177" s="94"/>
      <c r="Z4177" s="94"/>
      <c r="AA4177" s="89"/>
      <c r="AB4177" s="89"/>
      <c r="AC4177" s="94"/>
      <c r="AD4177" s="94">
        <f t="shared" si="396"/>
        <v>80400</v>
      </c>
      <c r="AE4177" s="94">
        <f t="shared" si="397"/>
        <v>80400</v>
      </c>
      <c r="AF4177" s="94">
        <v>50000000</v>
      </c>
      <c r="AG4177" s="94">
        <f t="shared" si="393"/>
        <v>0</v>
      </c>
      <c r="AH4177" s="94">
        <v>0.01</v>
      </c>
    </row>
    <row r="4178" spans="1:34" s="73" customFormat="1" x14ac:dyDescent="0.55000000000000004">
      <c r="A4178" s="108"/>
      <c r="B4178" s="109">
        <v>1772</v>
      </c>
      <c r="C4178" s="102">
        <v>8823</v>
      </c>
      <c r="D4178" s="90" t="s">
        <v>5868</v>
      </c>
      <c r="E4178" s="102" t="s">
        <v>34</v>
      </c>
      <c r="F4178" s="102">
        <v>8316</v>
      </c>
      <c r="G4178" s="102">
        <v>3</v>
      </c>
      <c r="H4178" s="102">
        <v>3</v>
      </c>
      <c r="I4178" s="98">
        <v>30</v>
      </c>
      <c r="J4178" s="102" t="s">
        <v>38</v>
      </c>
      <c r="K4178" s="94">
        <f t="shared" si="394"/>
        <v>1530</v>
      </c>
      <c r="L4178" s="94">
        <v>325</v>
      </c>
      <c r="M4178" s="94">
        <f t="shared" si="395"/>
        <v>497250</v>
      </c>
      <c r="N4178" s="102"/>
      <c r="O4178" s="111"/>
      <c r="P4178" s="96"/>
      <c r="Q4178" s="111"/>
      <c r="R4178" s="111"/>
      <c r="S4178" s="97"/>
      <c r="T4178" s="102"/>
      <c r="U4178" s="102"/>
      <c r="V4178" s="102"/>
      <c r="W4178" s="94"/>
      <c r="X4178" s="98"/>
      <c r="Y4178" s="94"/>
      <c r="Z4178" s="94"/>
      <c r="AA4178" s="89"/>
      <c r="AB4178" s="89"/>
      <c r="AC4178" s="94"/>
      <c r="AD4178" s="94">
        <f t="shared" si="396"/>
        <v>497250</v>
      </c>
      <c r="AE4178" s="94">
        <f t="shared" si="397"/>
        <v>497250</v>
      </c>
      <c r="AF4178" s="94">
        <v>50000000</v>
      </c>
      <c r="AG4178" s="94">
        <f t="shared" si="393"/>
        <v>0</v>
      </c>
      <c r="AH4178" s="94">
        <v>0.3</v>
      </c>
    </row>
    <row r="4179" spans="1:34" s="73" customFormat="1" x14ac:dyDescent="0.55000000000000004">
      <c r="A4179" s="108" t="s">
        <v>5862</v>
      </c>
      <c r="B4179" s="109">
        <v>1773</v>
      </c>
      <c r="C4179" s="102">
        <v>9244</v>
      </c>
      <c r="D4179" s="90" t="s">
        <v>5872</v>
      </c>
      <c r="E4179" s="102" t="s">
        <v>34</v>
      </c>
      <c r="F4179" s="102">
        <v>17537</v>
      </c>
      <c r="G4179" s="102">
        <v>3</v>
      </c>
      <c r="H4179" s="102">
        <v>0</v>
      </c>
      <c r="I4179" s="98">
        <v>0</v>
      </c>
      <c r="J4179" s="102" t="s">
        <v>38</v>
      </c>
      <c r="K4179" s="94">
        <f t="shared" si="394"/>
        <v>1200</v>
      </c>
      <c r="L4179" s="94">
        <v>250</v>
      </c>
      <c r="M4179" s="94">
        <f t="shared" si="395"/>
        <v>300000</v>
      </c>
      <c r="N4179" s="102"/>
      <c r="O4179" s="111"/>
      <c r="P4179" s="96"/>
      <c r="Q4179" s="111"/>
      <c r="R4179" s="111"/>
      <c r="S4179" s="97"/>
      <c r="T4179" s="102"/>
      <c r="U4179" s="102"/>
      <c r="V4179" s="102"/>
      <c r="W4179" s="94"/>
      <c r="X4179" s="98"/>
      <c r="Y4179" s="94"/>
      <c r="Z4179" s="94"/>
      <c r="AA4179" s="89"/>
      <c r="AB4179" s="89"/>
      <c r="AC4179" s="94"/>
      <c r="AD4179" s="94">
        <f t="shared" si="396"/>
        <v>300000</v>
      </c>
      <c r="AE4179" s="94">
        <f t="shared" si="397"/>
        <v>300000</v>
      </c>
      <c r="AF4179" s="94">
        <v>50000000</v>
      </c>
      <c r="AG4179" s="94">
        <f t="shared" si="393"/>
        <v>0</v>
      </c>
      <c r="AH4179" s="94">
        <v>0.01</v>
      </c>
    </row>
    <row r="4180" spans="1:34" s="73" customFormat="1" x14ac:dyDescent="0.55000000000000004">
      <c r="A4180" s="108"/>
      <c r="B4180" s="109">
        <v>1774</v>
      </c>
      <c r="C4180" s="102">
        <v>9245</v>
      </c>
      <c r="D4180" s="90" t="s">
        <v>5873</v>
      </c>
      <c r="E4180" s="102" t="s">
        <v>34</v>
      </c>
      <c r="F4180" s="102">
        <v>17623</v>
      </c>
      <c r="G4180" s="102">
        <v>6</v>
      </c>
      <c r="H4180" s="102">
        <v>0</v>
      </c>
      <c r="I4180" s="98">
        <v>95</v>
      </c>
      <c r="J4180" s="102" t="s">
        <v>38</v>
      </c>
      <c r="K4180" s="94">
        <f t="shared" si="394"/>
        <v>2495</v>
      </c>
      <c r="L4180" s="94">
        <v>250</v>
      </c>
      <c r="M4180" s="94">
        <f t="shared" si="395"/>
        <v>623750</v>
      </c>
      <c r="N4180" s="102"/>
      <c r="O4180" s="111"/>
      <c r="P4180" s="96"/>
      <c r="Q4180" s="111"/>
      <c r="R4180" s="111"/>
      <c r="S4180" s="97"/>
      <c r="T4180" s="102"/>
      <c r="U4180" s="102"/>
      <c r="V4180" s="102"/>
      <c r="W4180" s="94"/>
      <c r="X4180" s="98"/>
      <c r="Y4180" s="94"/>
      <c r="Z4180" s="94"/>
      <c r="AA4180" s="89"/>
      <c r="AB4180" s="89"/>
      <c r="AC4180" s="94"/>
      <c r="AD4180" s="94">
        <f t="shared" si="396"/>
        <v>623750</v>
      </c>
      <c r="AE4180" s="94">
        <f t="shared" si="397"/>
        <v>623750</v>
      </c>
      <c r="AF4180" s="94">
        <v>50000000</v>
      </c>
      <c r="AG4180" s="94">
        <f t="shared" si="393"/>
        <v>0</v>
      </c>
      <c r="AH4180" s="94">
        <v>0.01</v>
      </c>
    </row>
    <row r="4181" spans="1:34" s="73" customFormat="1" x14ac:dyDescent="0.55000000000000004">
      <c r="A4181" s="108" t="s">
        <v>5862</v>
      </c>
      <c r="B4181" s="109">
        <v>1775</v>
      </c>
      <c r="C4181" s="102">
        <v>8076</v>
      </c>
      <c r="D4181" s="90" t="s">
        <v>5863</v>
      </c>
      <c r="E4181" s="102" t="s">
        <v>34</v>
      </c>
      <c r="F4181" s="102">
        <v>5863</v>
      </c>
      <c r="G4181" s="102">
        <v>5</v>
      </c>
      <c r="H4181" s="102">
        <v>1</v>
      </c>
      <c r="I4181" s="98">
        <v>45</v>
      </c>
      <c r="J4181" s="102" t="s">
        <v>38</v>
      </c>
      <c r="K4181" s="94">
        <f t="shared" si="394"/>
        <v>2145</v>
      </c>
      <c r="L4181" s="94">
        <v>300</v>
      </c>
      <c r="M4181" s="94">
        <f t="shared" si="395"/>
        <v>643500</v>
      </c>
      <c r="N4181" s="102"/>
      <c r="O4181" s="111"/>
      <c r="P4181" s="96"/>
      <c r="Q4181" s="111"/>
      <c r="R4181" s="111"/>
      <c r="S4181" s="97"/>
      <c r="T4181" s="102"/>
      <c r="U4181" s="102"/>
      <c r="V4181" s="102"/>
      <c r="W4181" s="94"/>
      <c r="X4181" s="98"/>
      <c r="Y4181" s="94"/>
      <c r="Z4181" s="94"/>
      <c r="AA4181" s="89"/>
      <c r="AB4181" s="89"/>
      <c r="AC4181" s="94"/>
      <c r="AD4181" s="94">
        <f t="shared" si="396"/>
        <v>643500</v>
      </c>
      <c r="AE4181" s="94">
        <f t="shared" si="397"/>
        <v>643500</v>
      </c>
      <c r="AF4181" s="94">
        <v>50000000</v>
      </c>
      <c r="AG4181" s="94">
        <f t="shared" si="393"/>
        <v>0</v>
      </c>
      <c r="AH4181" s="94">
        <v>0.01</v>
      </c>
    </row>
    <row r="4182" spans="1:34" s="73" customFormat="1" x14ac:dyDescent="0.55000000000000004">
      <c r="A4182" s="108"/>
      <c r="B4182" s="109">
        <v>1776</v>
      </c>
      <c r="C4182" s="102">
        <v>8077</v>
      </c>
      <c r="D4182" s="90" t="s">
        <v>5864</v>
      </c>
      <c r="E4182" s="102" t="s">
        <v>34</v>
      </c>
      <c r="F4182" s="102">
        <v>5864</v>
      </c>
      <c r="G4182" s="102">
        <v>4</v>
      </c>
      <c r="H4182" s="102">
        <v>0</v>
      </c>
      <c r="I4182" s="98">
        <v>87</v>
      </c>
      <c r="J4182" s="102" t="s">
        <v>38</v>
      </c>
      <c r="K4182" s="94">
        <f t="shared" si="394"/>
        <v>1687</v>
      </c>
      <c r="L4182" s="94">
        <v>300</v>
      </c>
      <c r="M4182" s="94">
        <f t="shared" si="395"/>
        <v>506100</v>
      </c>
      <c r="N4182" s="102"/>
      <c r="O4182" s="111"/>
      <c r="P4182" s="96"/>
      <c r="Q4182" s="111"/>
      <c r="R4182" s="111"/>
      <c r="S4182" s="97"/>
      <c r="T4182" s="102"/>
      <c r="U4182" s="102"/>
      <c r="V4182" s="102"/>
      <c r="W4182" s="94"/>
      <c r="X4182" s="98"/>
      <c r="Y4182" s="94"/>
      <c r="Z4182" s="94"/>
      <c r="AA4182" s="89"/>
      <c r="AB4182" s="89"/>
      <c r="AC4182" s="94"/>
      <c r="AD4182" s="94">
        <f t="shared" si="396"/>
        <v>506100</v>
      </c>
      <c r="AE4182" s="94">
        <f t="shared" si="397"/>
        <v>506100</v>
      </c>
      <c r="AF4182" s="94">
        <v>50000000</v>
      </c>
      <c r="AG4182" s="94">
        <f t="shared" si="393"/>
        <v>0</v>
      </c>
      <c r="AH4182" s="94">
        <v>0.01</v>
      </c>
    </row>
    <row r="4183" spans="1:34" s="73" customFormat="1" x14ac:dyDescent="0.55000000000000004">
      <c r="A4183" s="108"/>
      <c r="B4183" s="109">
        <v>1777</v>
      </c>
      <c r="C4183" s="102">
        <v>8826</v>
      </c>
      <c r="D4183" s="90" t="s">
        <v>5865</v>
      </c>
      <c r="E4183" s="102" t="s">
        <v>34</v>
      </c>
      <c r="F4183" s="102">
        <v>7170</v>
      </c>
      <c r="G4183" s="102">
        <v>8</v>
      </c>
      <c r="H4183" s="102">
        <v>2</v>
      </c>
      <c r="I4183" s="98">
        <v>70</v>
      </c>
      <c r="J4183" s="102" t="s">
        <v>38</v>
      </c>
      <c r="K4183" s="94">
        <f t="shared" si="394"/>
        <v>3470</v>
      </c>
      <c r="L4183" s="94">
        <v>325</v>
      </c>
      <c r="M4183" s="94">
        <f t="shared" si="395"/>
        <v>1127750</v>
      </c>
      <c r="N4183" s="102"/>
      <c r="O4183" s="111"/>
      <c r="P4183" s="96"/>
      <c r="Q4183" s="111"/>
      <c r="R4183" s="111"/>
      <c r="S4183" s="97"/>
      <c r="T4183" s="102"/>
      <c r="U4183" s="102"/>
      <c r="V4183" s="102"/>
      <c r="W4183" s="94"/>
      <c r="X4183" s="98"/>
      <c r="Y4183" s="94"/>
      <c r="Z4183" s="94"/>
      <c r="AA4183" s="89"/>
      <c r="AB4183" s="89"/>
      <c r="AC4183" s="94"/>
      <c r="AD4183" s="94">
        <f t="shared" si="396"/>
        <v>1127750</v>
      </c>
      <c r="AE4183" s="94">
        <f t="shared" si="397"/>
        <v>1127750</v>
      </c>
      <c r="AF4183" s="94">
        <v>50000000</v>
      </c>
      <c r="AG4183" s="94">
        <f t="shared" si="393"/>
        <v>0</v>
      </c>
      <c r="AH4183" s="94">
        <v>0.01</v>
      </c>
    </row>
    <row r="4184" spans="1:34" s="74" customFormat="1" x14ac:dyDescent="0.55000000000000004">
      <c r="A4184" s="108"/>
      <c r="B4184" s="109"/>
      <c r="C4184" s="102"/>
      <c r="D4184" s="90"/>
      <c r="E4184" s="102"/>
      <c r="F4184" s="102"/>
      <c r="G4184" s="102"/>
      <c r="H4184" s="102"/>
      <c r="I4184" s="98"/>
      <c r="J4184" s="102"/>
      <c r="K4184" s="94"/>
      <c r="L4184" s="94" t="s">
        <v>63</v>
      </c>
      <c r="M4184" s="94">
        <f>SUM(M4165:M4183)</f>
        <v>6926350</v>
      </c>
      <c r="N4184" s="102"/>
      <c r="O4184" s="111"/>
      <c r="P4184" s="96"/>
      <c r="Q4184" s="111"/>
      <c r="R4184" s="111"/>
      <c r="S4184" s="97"/>
      <c r="T4184" s="102"/>
      <c r="U4184" s="102"/>
      <c r="V4184" s="102"/>
      <c r="W4184" s="94"/>
      <c r="X4184" s="98"/>
      <c r="Y4184" s="94"/>
      <c r="Z4184" s="94"/>
      <c r="AA4184" s="89"/>
      <c r="AB4184" s="89"/>
      <c r="AC4184" s="94"/>
      <c r="AD4184" s="94">
        <f>SUM(AD4165:AD4183)</f>
        <v>28766535</v>
      </c>
      <c r="AE4184" s="94">
        <f>SUM(AE4165:AE4183)</f>
        <v>11042435.47194</v>
      </c>
      <c r="AF4184" s="94"/>
      <c r="AG4184" s="94">
        <f>SUM(AG4165:AG4183)</f>
        <v>7163685.4719400005</v>
      </c>
      <c r="AH4184" s="94"/>
    </row>
    <row r="4185" spans="1:34" s="74" customFormat="1" x14ac:dyDescent="0.55000000000000004">
      <c r="A4185" s="108" t="s">
        <v>5899</v>
      </c>
      <c r="B4185" s="109">
        <v>1778</v>
      </c>
      <c r="C4185" s="102">
        <v>6472</v>
      </c>
      <c r="D4185" s="90" t="s">
        <v>5900</v>
      </c>
      <c r="E4185" s="102" t="s">
        <v>34</v>
      </c>
      <c r="F4185" s="102">
        <v>24239</v>
      </c>
      <c r="G4185" s="102">
        <v>2</v>
      </c>
      <c r="H4185" s="102">
        <v>3</v>
      </c>
      <c r="I4185" s="98">
        <v>42</v>
      </c>
      <c r="J4185" s="102" t="s">
        <v>38</v>
      </c>
      <c r="K4185" s="94">
        <f>((G4185*400)+(H4185*100))+I4185</f>
        <v>1142</v>
      </c>
      <c r="L4185" s="94">
        <v>225</v>
      </c>
      <c r="M4185" s="94">
        <f>K4185*L4185</f>
        <v>256950</v>
      </c>
      <c r="N4185" s="102"/>
      <c r="O4185" s="111"/>
      <c r="P4185" s="96"/>
      <c r="Q4185" s="111"/>
      <c r="R4185" s="111"/>
      <c r="S4185" s="97"/>
      <c r="T4185" s="102"/>
      <c r="U4185" s="102"/>
      <c r="V4185" s="102"/>
      <c r="W4185" s="94"/>
      <c r="X4185" s="98"/>
      <c r="Y4185" s="94"/>
      <c r="Z4185" s="94"/>
      <c r="AA4185" s="89"/>
      <c r="AB4185" s="89"/>
      <c r="AC4185" s="94"/>
      <c r="AD4185" s="94">
        <f>IF(AND(AC4185="",M4185=""),0,IF((AC4185=""),M4185,IF((M4185=""),AC4185,AC4185+M4185)))</f>
        <v>256950</v>
      </c>
      <c r="AE4185" s="94">
        <f>IF( (X4185=""),AD4185*1,AD4185*(X4185/100) )</f>
        <v>256950</v>
      </c>
      <c r="AF4185" s="94">
        <v>50000000</v>
      </c>
      <c r="AG4185" s="94">
        <f>IF((AF4185-AE4185) &gt; 1,0,IF((AF4185-AE4185)&lt;0,AE4185-AF4185,AF4185-AE4185))</f>
        <v>0</v>
      </c>
      <c r="AH4185" s="94">
        <v>0.3</v>
      </c>
    </row>
    <row r="4186" spans="1:34" s="74" customFormat="1" x14ac:dyDescent="0.55000000000000004">
      <c r="A4186" s="108"/>
      <c r="B4186" s="109">
        <v>1779</v>
      </c>
      <c r="C4186" s="102">
        <v>6473</v>
      </c>
      <c r="D4186" s="90" t="s">
        <v>5901</v>
      </c>
      <c r="E4186" s="102" t="s">
        <v>34</v>
      </c>
      <c r="F4186" s="102">
        <v>24240</v>
      </c>
      <c r="G4186" s="102">
        <v>3</v>
      </c>
      <c r="H4186" s="102">
        <v>2</v>
      </c>
      <c r="I4186" s="98">
        <v>91</v>
      </c>
      <c r="J4186" s="102" t="s">
        <v>38</v>
      </c>
      <c r="K4186" s="94">
        <f>((G4186*400)+(H4186*100))+I4186</f>
        <v>1491</v>
      </c>
      <c r="L4186" s="94">
        <v>225</v>
      </c>
      <c r="M4186" s="94">
        <f>K4186*L4186</f>
        <v>335475</v>
      </c>
      <c r="N4186" s="102"/>
      <c r="O4186" s="111"/>
      <c r="P4186" s="96"/>
      <c r="Q4186" s="111"/>
      <c r="R4186" s="111"/>
      <c r="S4186" s="97"/>
      <c r="T4186" s="102"/>
      <c r="U4186" s="102"/>
      <c r="V4186" s="102"/>
      <c r="W4186" s="94"/>
      <c r="X4186" s="98"/>
      <c r="Y4186" s="94"/>
      <c r="Z4186" s="94"/>
      <c r="AA4186" s="89"/>
      <c r="AB4186" s="89"/>
      <c r="AC4186" s="94"/>
      <c r="AD4186" s="94">
        <f>IF(AND(AC4186="",M4186=""),0,IF((AC4186=""),M4186,IF((M4186=""),AC4186,AC4186+M4186)))</f>
        <v>335475</v>
      </c>
      <c r="AE4186" s="94">
        <f>IF( (X4186=""),AD4186*1,AD4186*(X4186/100) )</f>
        <v>335475</v>
      </c>
      <c r="AF4186" s="94">
        <v>50000000</v>
      </c>
      <c r="AG4186" s="94">
        <f>IF((AF4186-AE4186) &gt; 1,0,IF((AF4186-AE4186)&lt;0,AE4186-AF4186,AF4186-AE4186))</f>
        <v>0</v>
      </c>
      <c r="AH4186" s="94">
        <v>0.3</v>
      </c>
    </row>
    <row r="4187" spans="1:34" s="74" customFormat="1" x14ac:dyDescent="0.55000000000000004">
      <c r="A4187" s="108"/>
      <c r="B4187" s="109"/>
      <c r="C4187" s="102"/>
      <c r="D4187" s="90"/>
      <c r="E4187" s="102"/>
      <c r="F4187" s="102"/>
      <c r="G4187" s="102"/>
      <c r="H4187" s="102"/>
      <c r="I4187" s="98"/>
      <c r="J4187" s="102"/>
      <c r="K4187" s="94"/>
      <c r="L4187" s="94" t="s">
        <v>63</v>
      </c>
      <c r="M4187" s="94">
        <f>SUM(M4185:M4186)</f>
        <v>592425</v>
      </c>
      <c r="N4187" s="102"/>
      <c r="O4187" s="111"/>
      <c r="P4187" s="96"/>
      <c r="Q4187" s="111"/>
      <c r="R4187" s="111"/>
      <c r="S4187" s="97"/>
      <c r="T4187" s="102"/>
      <c r="U4187" s="102"/>
      <c r="V4187" s="102"/>
      <c r="W4187" s="94"/>
      <c r="X4187" s="98"/>
      <c r="Y4187" s="94"/>
      <c r="Z4187" s="94"/>
      <c r="AA4187" s="89"/>
      <c r="AB4187" s="89"/>
      <c r="AC4187" s="94"/>
      <c r="AD4187" s="94">
        <f>SUM(AD4185:AD4186)</f>
        <v>592425</v>
      </c>
      <c r="AE4187" s="94">
        <f>SUM(AE4185:AE4186)</f>
        <v>592425</v>
      </c>
      <c r="AF4187" s="94"/>
      <c r="AG4187" s="94">
        <f>SUM(AG4185:AG4186)</f>
        <v>0</v>
      </c>
      <c r="AH4187" s="94"/>
    </row>
    <row r="4188" spans="1:34" s="73" customFormat="1" x14ac:dyDescent="0.55000000000000004">
      <c r="A4188" s="108" t="s">
        <v>5904</v>
      </c>
      <c r="B4188" s="109">
        <v>1780</v>
      </c>
      <c r="C4188" s="102">
        <v>7733</v>
      </c>
      <c r="D4188" s="90" t="s">
        <v>5905</v>
      </c>
      <c r="E4188" s="102" t="s">
        <v>34</v>
      </c>
      <c r="F4188" s="102">
        <v>9601</v>
      </c>
      <c r="G4188" s="102">
        <v>0</v>
      </c>
      <c r="H4188" s="102">
        <v>1</v>
      </c>
      <c r="I4188" s="98">
        <v>0</v>
      </c>
      <c r="J4188" s="102" t="s">
        <v>35</v>
      </c>
      <c r="K4188" s="94">
        <f>((G4188*400)+(H4188*100))+I4188</f>
        <v>100</v>
      </c>
      <c r="L4188" s="94">
        <v>375</v>
      </c>
      <c r="M4188" s="94">
        <f>K4188*L4188</f>
        <v>37500</v>
      </c>
      <c r="N4188" s="102">
        <v>1</v>
      </c>
      <c r="O4188" s="111" t="s">
        <v>5902</v>
      </c>
      <c r="P4188" s="96"/>
      <c r="Q4188" s="111" t="s">
        <v>5903</v>
      </c>
      <c r="R4188" s="111" t="s">
        <v>5906</v>
      </c>
      <c r="S4188" s="97" t="s">
        <v>5907</v>
      </c>
      <c r="T4188" s="102" t="s">
        <v>51</v>
      </c>
      <c r="U4188" s="102" t="s">
        <v>74</v>
      </c>
      <c r="V4188" s="102" t="s">
        <v>52</v>
      </c>
      <c r="W4188" s="94">
        <v>146.4</v>
      </c>
      <c r="X4188" s="98">
        <v>100</v>
      </c>
      <c r="Y4188" s="94">
        <v>6750</v>
      </c>
      <c r="Z4188" s="94">
        <f>W4188*Y4188</f>
        <v>988200</v>
      </c>
      <c r="AA4188" s="89">
        <v>21</v>
      </c>
      <c r="AB4188" s="89">
        <v>93</v>
      </c>
      <c r="AC4188" s="94">
        <f>(Z4188*(100-AB4188))/100</f>
        <v>69174</v>
      </c>
      <c r="AD4188" s="94">
        <f>IF(AND(AC4188="",M4188=""),0,IF((AC4188=""),M4188, IF( (M4188=""),AC4188,AC4188+M4188)))</f>
        <v>106674</v>
      </c>
      <c r="AE4188" s="94">
        <f>IF( (X4188=""),AD4188*1,( M4188+(SUM(AC4188:AC4188)) )*(X4188/100) )</f>
        <v>106674</v>
      </c>
      <c r="AF4188" s="94">
        <v>50000000</v>
      </c>
      <c r="AG4188" s="94">
        <f>IF((AF4188-AE4188) &gt; 1,0,IF((AF4188-AE4188)&lt;0,AE4188-AF4188,AF4188-AE4188))</f>
        <v>0</v>
      </c>
      <c r="AH4188" s="94">
        <v>0.02</v>
      </c>
    </row>
    <row r="4189" spans="1:34" s="73" customFormat="1" x14ac:dyDescent="0.55000000000000004">
      <c r="A4189" s="108"/>
      <c r="B4189" s="109"/>
      <c r="C4189" s="102"/>
      <c r="D4189" s="90"/>
      <c r="E4189" s="102"/>
      <c r="F4189" s="102"/>
      <c r="G4189" s="102"/>
      <c r="H4189" s="102"/>
      <c r="I4189" s="98"/>
      <c r="J4189" s="102"/>
      <c r="K4189" s="94"/>
      <c r="L4189" s="94" t="s">
        <v>63</v>
      </c>
      <c r="M4189" s="94">
        <f>SUM(M4188:M4188)</f>
        <v>37500</v>
      </c>
      <c r="N4189" s="102"/>
      <c r="O4189" s="111"/>
      <c r="P4189" s="96"/>
      <c r="Q4189" s="111"/>
      <c r="R4189" s="111"/>
      <c r="S4189" s="97"/>
      <c r="T4189" s="102"/>
      <c r="U4189" s="102"/>
      <c r="V4189" s="102"/>
      <c r="W4189" s="94"/>
      <c r="X4189" s="98"/>
      <c r="Y4189" s="94"/>
      <c r="Z4189" s="94"/>
      <c r="AA4189" s="89"/>
      <c r="AB4189" s="89"/>
      <c r="AC4189" s="94"/>
      <c r="AD4189" s="94">
        <f>SUM(AD4188:AD4188)</f>
        <v>106674</v>
      </c>
      <c r="AE4189" s="94">
        <f>SUM(AE4188:AE4188)</f>
        <v>106674</v>
      </c>
      <c r="AF4189" s="94"/>
      <c r="AG4189" s="94">
        <f>SUM(AG4188:AG4188)</f>
        <v>0</v>
      </c>
      <c r="AH4189" s="94"/>
    </row>
    <row r="4190" spans="1:34" s="73" customFormat="1" x14ac:dyDescent="0.55000000000000004">
      <c r="A4190" s="108" t="s">
        <v>5910</v>
      </c>
      <c r="B4190" s="109">
        <v>1781</v>
      </c>
      <c r="C4190" s="102">
        <v>7412</v>
      </c>
      <c r="D4190" s="90" t="s">
        <v>5911</v>
      </c>
      <c r="E4190" s="102" t="s">
        <v>34</v>
      </c>
      <c r="F4190" s="102">
        <v>10225</v>
      </c>
      <c r="G4190" s="102">
        <v>1</v>
      </c>
      <c r="H4190" s="102">
        <v>3</v>
      </c>
      <c r="I4190" s="98">
        <v>76</v>
      </c>
      <c r="J4190" s="102" t="s">
        <v>38</v>
      </c>
      <c r="K4190" s="94">
        <f>((G4190*400)+(H4190*100))+I4190</f>
        <v>776</v>
      </c>
      <c r="L4190" s="94">
        <v>600</v>
      </c>
      <c r="M4190" s="94">
        <f>K4190*L4190</f>
        <v>465600</v>
      </c>
      <c r="N4190" s="102"/>
      <c r="O4190" s="111"/>
      <c r="P4190" s="96"/>
      <c r="Q4190" s="111"/>
      <c r="R4190" s="111"/>
      <c r="S4190" s="97"/>
      <c r="T4190" s="102"/>
      <c r="U4190" s="102"/>
      <c r="V4190" s="102"/>
      <c r="W4190" s="94"/>
      <c r="X4190" s="98"/>
      <c r="Y4190" s="94"/>
      <c r="Z4190" s="94"/>
      <c r="AA4190" s="89"/>
      <c r="AB4190" s="89"/>
      <c r="AC4190" s="94"/>
      <c r="AD4190" s="94">
        <f>IF(AND(AC4190="",M4190=""),0,IF((AC4190=""),M4190,IF((M4190=""),AC4190,AC4190+M4190)))</f>
        <v>465600</v>
      </c>
      <c r="AE4190" s="94">
        <f>IF( (X4190=""),AD4190*1,AD4190*(X4190/100) )</f>
        <v>465600</v>
      </c>
      <c r="AF4190" s="94">
        <v>50000000</v>
      </c>
      <c r="AG4190" s="94">
        <f>IF((AF4190-AE4190) &gt; 1,0,IF((AF4190-AE4190)&lt;0,AE4190-AF4190,AF4190-AE4190))</f>
        <v>0</v>
      </c>
      <c r="AH4190" s="94">
        <v>0.01</v>
      </c>
    </row>
    <row r="4191" spans="1:34" s="73" customFormat="1" x14ac:dyDescent="0.55000000000000004">
      <c r="A4191" s="108"/>
      <c r="B4191" s="109">
        <v>1782</v>
      </c>
      <c r="C4191" s="102">
        <v>7011</v>
      </c>
      <c r="D4191" s="90" t="s">
        <v>5912</v>
      </c>
      <c r="E4191" s="102" t="s">
        <v>34</v>
      </c>
      <c r="F4191" s="102">
        <v>12069</v>
      </c>
      <c r="G4191" s="102">
        <v>0</v>
      </c>
      <c r="H4191" s="102">
        <v>2</v>
      </c>
      <c r="I4191" s="98">
        <v>36</v>
      </c>
      <c r="J4191" s="102" t="s">
        <v>35</v>
      </c>
      <c r="K4191" s="94">
        <f>((G4191*400)+(H4191*100))+I4191</f>
        <v>236</v>
      </c>
      <c r="L4191" s="94">
        <v>1650</v>
      </c>
      <c r="M4191" s="94">
        <f>K4191*L4191</f>
        <v>389400</v>
      </c>
      <c r="N4191" s="102">
        <v>1</v>
      </c>
      <c r="O4191" s="111" t="s">
        <v>5913</v>
      </c>
      <c r="P4191" s="96"/>
      <c r="Q4191" s="111" t="s">
        <v>5914</v>
      </c>
      <c r="R4191" s="111" t="s">
        <v>5915</v>
      </c>
      <c r="S4191" s="97" t="s">
        <v>5916</v>
      </c>
      <c r="T4191" s="102" t="s">
        <v>51</v>
      </c>
      <c r="U4191" s="102" t="s">
        <v>45</v>
      </c>
      <c r="V4191" s="102" t="s">
        <v>52</v>
      </c>
      <c r="W4191" s="94">
        <v>273.83999999999997</v>
      </c>
      <c r="X4191" s="98">
        <v>66.89</v>
      </c>
      <c r="Y4191" s="94">
        <v>6750</v>
      </c>
      <c r="Z4191" s="94">
        <f>W4191*Y4191</f>
        <v>1848419.9999999998</v>
      </c>
      <c r="AA4191" s="89">
        <v>27</v>
      </c>
      <c r="AB4191" s="89">
        <v>44</v>
      </c>
      <c r="AC4191" s="94">
        <f>(Z4191*(100-AB4191))/100</f>
        <v>1035115.1999999998</v>
      </c>
      <c r="AD4191" s="94">
        <f>IF(AND(AC4191="",M4191=""),0,IF((AC4191=""),M4191, IF( (M4191=""),AC4191,AC4191+M4191)))</f>
        <v>1424515.1999999997</v>
      </c>
      <c r="AE4191" s="94">
        <f>IF( (X4191=""),AD4191*1,( M4191+(SUM(AC4191:AC4191)) )*(X4191/100) )</f>
        <v>952858.21727999987</v>
      </c>
      <c r="AF4191" s="94">
        <v>50000000</v>
      </c>
      <c r="AG4191" s="94">
        <f>IF((AF4191-AE4191) &gt; 1,0,IF((AF4191-AE4191)&lt;0,AE4191-AF4191,AF4191-AE4191))</f>
        <v>0</v>
      </c>
      <c r="AH4191" s="94">
        <v>0.02</v>
      </c>
    </row>
    <row r="4192" spans="1:34" s="73" customFormat="1" x14ac:dyDescent="0.55000000000000004">
      <c r="A4192" s="108"/>
      <c r="B4192" s="109"/>
      <c r="C4192" s="102"/>
      <c r="D4192" s="90"/>
      <c r="E4192" s="102"/>
      <c r="F4192" s="102"/>
      <c r="G4192" s="102"/>
      <c r="H4192" s="102"/>
      <c r="I4192" s="98"/>
      <c r="J4192" s="102"/>
      <c r="K4192" s="94"/>
      <c r="L4192" s="94"/>
      <c r="M4192" s="94"/>
      <c r="N4192" s="102">
        <v>2</v>
      </c>
      <c r="O4192" s="111" t="s">
        <v>5913</v>
      </c>
      <c r="P4192" s="96"/>
      <c r="Q4192" s="111" t="s">
        <v>5914</v>
      </c>
      <c r="R4192" s="111" t="s">
        <v>5915</v>
      </c>
      <c r="S4192" s="97" t="s">
        <v>5917</v>
      </c>
      <c r="T4192" s="102" t="s">
        <v>51</v>
      </c>
      <c r="U4192" s="102" t="s">
        <v>45</v>
      </c>
      <c r="V4192" s="102" t="s">
        <v>52</v>
      </c>
      <c r="W4192" s="94">
        <v>102</v>
      </c>
      <c r="X4192" s="98">
        <v>24.92</v>
      </c>
      <c r="Y4192" s="94">
        <v>6750</v>
      </c>
      <c r="Z4192" s="94">
        <f>W4192*Y4192</f>
        <v>688500</v>
      </c>
      <c r="AA4192" s="89">
        <v>6</v>
      </c>
      <c r="AB4192" s="89">
        <v>6</v>
      </c>
      <c r="AC4192" s="94">
        <f>(Z4192*(100-AB4192))/100</f>
        <v>647190</v>
      </c>
      <c r="AD4192" s="94">
        <f>IF(AND(AC4192="",M4191=""),0,IF((AC4192=""),M4191, IF( (M4191=""),AC4192,AC4192+M4191)))</f>
        <v>1036590</v>
      </c>
      <c r="AE4192" s="94">
        <f>IF( (X4192=""),AD4192*1,( M4191+(SUM(AC4192:AC4192)) )*(X4192/100) )</f>
        <v>258318.228</v>
      </c>
      <c r="AF4192" s="94">
        <v>50000000</v>
      </c>
      <c r="AG4192" s="94">
        <f>IF((AF4192-AE4192) &gt; 1,0,IF((AF4192-AE4192)&lt;0,AE4192-AF4192,AF4192-AE4192))</f>
        <v>0</v>
      </c>
      <c r="AH4192" s="94">
        <v>0.02</v>
      </c>
    </row>
    <row r="4193" spans="1:34" s="73" customFormat="1" x14ac:dyDescent="0.55000000000000004">
      <c r="A4193" s="108"/>
      <c r="B4193" s="109"/>
      <c r="C4193" s="102"/>
      <c r="D4193" s="90"/>
      <c r="E4193" s="102"/>
      <c r="F4193" s="102"/>
      <c r="G4193" s="102"/>
      <c r="H4193" s="102"/>
      <c r="I4193" s="98"/>
      <c r="J4193" s="102"/>
      <c r="K4193" s="94"/>
      <c r="L4193" s="94"/>
      <c r="M4193" s="94"/>
      <c r="N4193" s="102">
        <v>3</v>
      </c>
      <c r="O4193" s="111" t="s">
        <v>5913</v>
      </c>
      <c r="P4193" s="96"/>
      <c r="Q4193" s="111" t="s">
        <v>5914</v>
      </c>
      <c r="R4193" s="111" t="s">
        <v>5915</v>
      </c>
      <c r="S4193" s="97" t="s">
        <v>5918</v>
      </c>
      <c r="T4193" s="102" t="s">
        <v>55</v>
      </c>
      <c r="U4193" s="102" t="s">
        <v>45</v>
      </c>
      <c r="V4193" s="102" t="s">
        <v>52</v>
      </c>
      <c r="W4193" s="94">
        <v>14.85</v>
      </c>
      <c r="X4193" s="98">
        <v>3.63</v>
      </c>
      <c r="Y4193" s="94">
        <v>2650</v>
      </c>
      <c r="Z4193" s="94">
        <f>W4193*Y4193</f>
        <v>39352.5</v>
      </c>
      <c r="AA4193" s="89">
        <v>6</v>
      </c>
      <c r="AB4193" s="89">
        <v>6</v>
      </c>
      <c r="AC4193" s="94">
        <f>(Z4193*(100-AB4193))/100</f>
        <v>36991.35</v>
      </c>
      <c r="AD4193" s="94">
        <f>IF(AND(AC4193="",M4191=""),0,IF((AC4193=""),M4191, IF( (M4191=""),AC4193,AC4193+M4191)))</f>
        <v>426391.35</v>
      </c>
      <c r="AE4193" s="94">
        <f>IF( (X4193=""),AD4193*1,( M4191+(SUM(AC4193:AC4193)) )*(X4193/100) )</f>
        <v>15478.006004999999</v>
      </c>
      <c r="AF4193" s="94">
        <v>50000000</v>
      </c>
      <c r="AG4193" s="94">
        <f>IF((AF4193-AE4193) &gt; 1,0,IF((AF4193-AE4193)&lt;0,AE4193-AF4193,AF4193-AE4193))</f>
        <v>0</v>
      </c>
      <c r="AH4193" s="94">
        <v>0.02</v>
      </c>
    </row>
    <row r="4194" spans="1:34" s="73" customFormat="1" x14ac:dyDescent="0.55000000000000004">
      <c r="A4194" s="108"/>
      <c r="B4194" s="109"/>
      <c r="C4194" s="102"/>
      <c r="D4194" s="90"/>
      <c r="E4194" s="102"/>
      <c r="F4194" s="102"/>
      <c r="G4194" s="102"/>
      <c r="H4194" s="102"/>
      <c r="I4194" s="98"/>
      <c r="J4194" s="102"/>
      <c r="K4194" s="94"/>
      <c r="L4194" s="94"/>
      <c r="M4194" s="94"/>
      <c r="N4194" s="102">
        <v>4</v>
      </c>
      <c r="O4194" s="111" t="s">
        <v>5913</v>
      </c>
      <c r="P4194" s="96"/>
      <c r="Q4194" s="111" t="s">
        <v>5914</v>
      </c>
      <c r="R4194" s="111" t="s">
        <v>5915</v>
      </c>
      <c r="S4194" s="97" t="s">
        <v>5919</v>
      </c>
      <c r="T4194" s="102" t="s">
        <v>51</v>
      </c>
      <c r="U4194" s="102" t="s">
        <v>74</v>
      </c>
      <c r="V4194" s="102" t="s">
        <v>52</v>
      </c>
      <c r="W4194" s="94">
        <v>18.7</v>
      </c>
      <c r="X4194" s="98">
        <v>4.57</v>
      </c>
      <c r="Y4194" s="94">
        <v>6750</v>
      </c>
      <c r="Z4194" s="94">
        <f>W4194*Y4194</f>
        <v>126225</v>
      </c>
      <c r="AA4194" s="89">
        <v>21</v>
      </c>
      <c r="AB4194" s="89">
        <v>93</v>
      </c>
      <c r="AC4194" s="94">
        <f>(Z4194*(100-AB4194))/100</f>
        <v>8835.75</v>
      </c>
      <c r="AD4194" s="94">
        <f>IF(AND(AC4194="",M4191=""),0,IF((AC4194=""),M4191, IF( (M4191=""),AC4194,AC4194+M4191)))</f>
        <v>398235.75</v>
      </c>
      <c r="AE4194" s="94">
        <f>IF( (X4194=""),AD4194*1,( M4191+(SUM(AC4194:AC4194)) )*(X4194/100) )</f>
        <v>18199.373775</v>
      </c>
      <c r="AF4194" s="94">
        <v>50000000</v>
      </c>
      <c r="AG4194" s="94">
        <f>IF((AF4194-AE4194) &gt; 1,0,IF((AF4194-AE4194)&lt;0,AE4194-AF4194,AF4194-AE4194))</f>
        <v>0</v>
      </c>
      <c r="AH4194" s="94">
        <v>0.02</v>
      </c>
    </row>
    <row r="4195" spans="1:34" s="73" customFormat="1" x14ac:dyDescent="0.55000000000000004">
      <c r="A4195" s="108"/>
      <c r="B4195" s="109"/>
      <c r="C4195" s="102"/>
      <c r="D4195" s="90"/>
      <c r="E4195" s="102"/>
      <c r="F4195" s="102"/>
      <c r="G4195" s="102"/>
      <c r="H4195" s="102"/>
      <c r="I4195" s="98"/>
      <c r="J4195" s="102"/>
      <c r="K4195" s="94"/>
      <c r="L4195" s="94" t="s">
        <v>63</v>
      </c>
      <c r="M4195" s="94">
        <f>SUM(M4190:M4194)</f>
        <v>855000</v>
      </c>
      <c r="N4195" s="102"/>
      <c r="O4195" s="111"/>
      <c r="P4195" s="96"/>
      <c r="Q4195" s="111"/>
      <c r="R4195" s="111"/>
      <c r="S4195" s="97"/>
      <c r="T4195" s="102"/>
      <c r="U4195" s="102"/>
      <c r="V4195" s="102"/>
      <c r="W4195" s="94"/>
      <c r="X4195" s="98"/>
      <c r="Y4195" s="94"/>
      <c r="Z4195" s="94"/>
      <c r="AA4195" s="89"/>
      <c r="AB4195" s="89"/>
      <c r="AC4195" s="94"/>
      <c r="AD4195" s="94">
        <f>SUM(AD4190:AD4194)</f>
        <v>3751332.3</v>
      </c>
      <c r="AE4195" s="94">
        <f>SUM(AE4190:AE4194)</f>
        <v>1710453.8250600002</v>
      </c>
      <c r="AF4195" s="94"/>
      <c r="AG4195" s="94">
        <f>SUM(AG4190:AG4194)</f>
        <v>0</v>
      </c>
      <c r="AH4195" s="94"/>
    </row>
    <row r="4196" spans="1:34" s="73" customFormat="1" x14ac:dyDescent="0.55000000000000004">
      <c r="A4196" s="108" t="s">
        <v>5922</v>
      </c>
      <c r="B4196" s="109">
        <v>1783</v>
      </c>
      <c r="C4196" s="102">
        <v>7411</v>
      </c>
      <c r="D4196" s="90" t="s">
        <v>5923</v>
      </c>
      <c r="E4196" s="102" t="s">
        <v>34</v>
      </c>
      <c r="F4196" s="102">
        <v>16627</v>
      </c>
      <c r="G4196" s="102">
        <v>0</v>
      </c>
      <c r="H4196" s="102">
        <v>0</v>
      </c>
      <c r="I4196" s="98">
        <v>99</v>
      </c>
      <c r="J4196" s="102" t="s">
        <v>35</v>
      </c>
      <c r="K4196" s="94">
        <f>((G4196*400)+(H4196*100))+I4196</f>
        <v>99</v>
      </c>
      <c r="L4196" s="94">
        <v>850</v>
      </c>
      <c r="M4196" s="94">
        <f>K4196*L4196</f>
        <v>84150</v>
      </c>
      <c r="N4196" s="102">
        <v>1</v>
      </c>
      <c r="O4196" s="111" t="s">
        <v>5920</v>
      </c>
      <c r="P4196" s="96"/>
      <c r="Q4196" s="111" t="s">
        <v>5921</v>
      </c>
      <c r="R4196" s="111" t="s">
        <v>5924</v>
      </c>
      <c r="S4196" s="97" t="s">
        <v>5925</v>
      </c>
      <c r="T4196" s="102" t="s">
        <v>51</v>
      </c>
      <c r="U4196" s="102" t="s">
        <v>45</v>
      </c>
      <c r="V4196" s="102" t="s">
        <v>52</v>
      </c>
      <c r="W4196" s="94">
        <v>241.56</v>
      </c>
      <c r="X4196" s="98">
        <v>100</v>
      </c>
      <c r="Y4196" s="94">
        <v>6750</v>
      </c>
      <c r="Z4196" s="94">
        <f>W4196*Y4196</f>
        <v>1630530</v>
      </c>
      <c r="AA4196" s="89">
        <v>6</v>
      </c>
      <c r="AB4196" s="89">
        <v>6</v>
      </c>
      <c r="AC4196" s="94">
        <f>(Z4196*(100-AB4196))/100</f>
        <v>1532698.2</v>
      </c>
      <c r="AD4196" s="94">
        <f>IF(AND(AC4196="",M4196=""),0,IF((AC4196=""),M4196, IF( (M4196=""),AC4196,AC4196+M4196)))</f>
        <v>1616848.2</v>
      </c>
      <c r="AE4196" s="94">
        <f>IF( (X4196=""),AD4196*1,( M4196+(SUM(AC4196:AC4196)) )*(X4196/100) )</f>
        <v>1616848.2</v>
      </c>
      <c r="AF4196" s="94">
        <v>50000000</v>
      </c>
      <c r="AG4196" s="94">
        <f>IF((AF4196-AE4196) &gt; 1,0,IF((AF4196-AE4196)&lt;0,AE4196-AF4196,AF4196-AE4196))</f>
        <v>0</v>
      </c>
      <c r="AH4196" s="94">
        <v>0.02</v>
      </c>
    </row>
    <row r="4197" spans="1:34" s="73" customFormat="1" x14ac:dyDescent="0.55000000000000004">
      <c r="A4197" s="108"/>
      <c r="B4197" s="109"/>
      <c r="C4197" s="102"/>
      <c r="D4197" s="90"/>
      <c r="E4197" s="102"/>
      <c r="F4197" s="102"/>
      <c r="G4197" s="102"/>
      <c r="H4197" s="102"/>
      <c r="I4197" s="98"/>
      <c r="J4197" s="102"/>
      <c r="K4197" s="94"/>
      <c r="L4197" s="94" t="s">
        <v>63</v>
      </c>
      <c r="M4197" s="94">
        <f>SUM(M4196:M4196)</f>
        <v>84150</v>
      </c>
      <c r="N4197" s="102"/>
      <c r="O4197" s="111"/>
      <c r="P4197" s="96"/>
      <c r="Q4197" s="111"/>
      <c r="R4197" s="111"/>
      <c r="S4197" s="97"/>
      <c r="T4197" s="102"/>
      <c r="U4197" s="102"/>
      <c r="V4197" s="102"/>
      <c r="W4197" s="94"/>
      <c r="X4197" s="98"/>
      <c r="Y4197" s="94"/>
      <c r="Z4197" s="94"/>
      <c r="AA4197" s="89"/>
      <c r="AB4197" s="89"/>
      <c r="AC4197" s="94"/>
      <c r="AD4197" s="94">
        <f>SUM(AD4196:AD4196)</f>
        <v>1616848.2</v>
      </c>
      <c r="AE4197" s="94">
        <f>SUM(AE4196:AE4196)</f>
        <v>1616848.2</v>
      </c>
      <c r="AF4197" s="94"/>
      <c r="AG4197" s="94">
        <f>SUM(AG4196:AG4196)</f>
        <v>0</v>
      </c>
      <c r="AH4197" s="94"/>
    </row>
    <row r="4198" spans="1:34" s="73" customFormat="1" x14ac:dyDescent="0.55000000000000004">
      <c r="A4198" s="108" t="s">
        <v>5928</v>
      </c>
      <c r="B4198" s="109">
        <v>1784</v>
      </c>
      <c r="C4198" s="102">
        <v>9218</v>
      </c>
      <c r="D4198" s="90" t="s">
        <v>5929</v>
      </c>
      <c r="E4198" s="102" t="s">
        <v>34</v>
      </c>
      <c r="F4198" s="102">
        <v>18432</v>
      </c>
      <c r="G4198" s="102">
        <v>8</v>
      </c>
      <c r="H4198" s="102">
        <v>0</v>
      </c>
      <c r="I4198" s="98">
        <v>48</v>
      </c>
      <c r="J4198" s="102" t="s">
        <v>38</v>
      </c>
      <c r="K4198" s="94">
        <f>((G4198*400)+(H4198*100))+I4198</f>
        <v>3248</v>
      </c>
      <c r="L4198" s="94">
        <v>325</v>
      </c>
      <c r="M4198" s="94">
        <f>K4198*L4198</f>
        <v>1055600</v>
      </c>
      <c r="N4198" s="102"/>
      <c r="O4198" s="111"/>
      <c r="P4198" s="96"/>
      <c r="Q4198" s="111"/>
      <c r="R4198" s="111"/>
      <c r="S4198" s="97"/>
      <c r="T4198" s="102"/>
      <c r="U4198" s="102"/>
      <c r="V4198" s="102"/>
      <c r="W4198" s="94"/>
      <c r="X4198" s="98"/>
      <c r="Y4198" s="94"/>
      <c r="Z4198" s="94"/>
      <c r="AA4198" s="89"/>
      <c r="AB4198" s="89"/>
      <c r="AC4198" s="94"/>
      <c r="AD4198" s="94">
        <f>IF(AND(AC4198="",M4198=""),0,IF((AC4198=""),M4198,IF((M4198=""),AC4198,AC4198+M4198)))</f>
        <v>1055600</v>
      </c>
      <c r="AE4198" s="94">
        <f>IF( (X4198=""),AD4198*1,AD4198*(X4198/100) )</f>
        <v>1055600</v>
      </c>
      <c r="AF4198" s="94">
        <v>50000000</v>
      </c>
      <c r="AG4198" s="94">
        <f>IF((AF4198-AE4198) &gt; 1,0,IF((AF4198-AE4198)&lt;0,AE4198-AF4198,AF4198-AE4198))</f>
        <v>0</v>
      </c>
      <c r="AH4198" s="94">
        <v>0.01</v>
      </c>
    </row>
    <row r="4199" spans="1:34" s="73" customFormat="1" x14ac:dyDescent="0.55000000000000004">
      <c r="A4199" s="108"/>
      <c r="B4199" s="109"/>
      <c r="C4199" s="102"/>
      <c r="D4199" s="90"/>
      <c r="E4199" s="102"/>
      <c r="F4199" s="102"/>
      <c r="G4199" s="102"/>
      <c r="H4199" s="102"/>
      <c r="I4199" s="98"/>
      <c r="J4199" s="102"/>
      <c r="K4199" s="94"/>
      <c r="L4199" s="94" t="s">
        <v>63</v>
      </c>
      <c r="M4199" s="94">
        <f>SUM(M4198:M4198)</f>
        <v>1055600</v>
      </c>
      <c r="N4199" s="102"/>
      <c r="O4199" s="111"/>
      <c r="P4199" s="96"/>
      <c r="Q4199" s="111"/>
      <c r="R4199" s="111"/>
      <c r="S4199" s="97"/>
      <c r="T4199" s="102"/>
      <c r="U4199" s="102"/>
      <c r="V4199" s="102"/>
      <c r="W4199" s="94"/>
      <c r="X4199" s="98"/>
      <c r="Y4199" s="94"/>
      <c r="Z4199" s="94"/>
      <c r="AA4199" s="89"/>
      <c r="AB4199" s="89"/>
      <c r="AC4199" s="94"/>
      <c r="AD4199" s="94">
        <f>SUM(AD4198:AD4198)</f>
        <v>1055600</v>
      </c>
      <c r="AE4199" s="94">
        <f>SUM(AE4198:AE4198)</f>
        <v>1055600</v>
      </c>
      <c r="AF4199" s="94"/>
      <c r="AG4199" s="94">
        <f>SUM(AG4198:AG4198)</f>
        <v>0</v>
      </c>
      <c r="AH4199" s="94"/>
    </row>
    <row r="4200" spans="1:34" s="73" customFormat="1" x14ac:dyDescent="0.55000000000000004">
      <c r="A4200" s="108" t="s">
        <v>5933</v>
      </c>
      <c r="B4200" s="109">
        <v>1785</v>
      </c>
      <c r="C4200" s="102">
        <v>7766</v>
      </c>
      <c r="D4200" s="90" t="s">
        <v>5934</v>
      </c>
      <c r="E4200" s="102" t="s">
        <v>34</v>
      </c>
      <c r="F4200" s="102">
        <v>20934</v>
      </c>
      <c r="G4200" s="102">
        <v>0</v>
      </c>
      <c r="H4200" s="102">
        <v>2</v>
      </c>
      <c r="I4200" s="98">
        <v>4.3</v>
      </c>
      <c r="J4200" s="102" t="s">
        <v>35</v>
      </c>
      <c r="K4200" s="94">
        <f>((G4200*400)+(H4200*100))+I4200</f>
        <v>204.3</v>
      </c>
      <c r="L4200" s="94">
        <v>375</v>
      </c>
      <c r="M4200" s="94">
        <f>K4200*L4200</f>
        <v>76612.5</v>
      </c>
      <c r="N4200" s="102">
        <v>1</v>
      </c>
      <c r="O4200" s="111" t="s">
        <v>5931</v>
      </c>
      <c r="P4200" s="96"/>
      <c r="Q4200" s="111" t="s">
        <v>5932</v>
      </c>
      <c r="R4200" s="111" t="s">
        <v>5935</v>
      </c>
      <c r="S4200" s="97" t="s">
        <v>5936</v>
      </c>
      <c r="T4200" s="102" t="s">
        <v>51</v>
      </c>
      <c r="U4200" s="102" t="s">
        <v>45</v>
      </c>
      <c r="V4200" s="102" t="s">
        <v>52</v>
      </c>
      <c r="W4200" s="94">
        <v>459</v>
      </c>
      <c r="X4200" s="98">
        <v>96.23</v>
      </c>
      <c r="Y4200" s="94">
        <v>6750</v>
      </c>
      <c r="Z4200" s="94">
        <f>W4200*Y4200</f>
        <v>3098250</v>
      </c>
      <c r="AA4200" s="89">
        <v>6</v>
      </c>
      <c r="AB4200" s="89">
        <v>6</v>
      </c>
      <c r="AC4200" s="94">
        <f>(Z4200*(100-AB4200))/100</f>
        <v>2912355</v>
      </c>
      <c r="AD4200" s="94">
        <f>IF(AND(AC4200="",M4200=""),0,IF((AC4200=""),M4200, IF( (M4200=""),AC4200,AC4200+M4200)))</f>
        <v>2988967.5</v>
      </c>
      <c r="AE4200" s="94">
        <f>IF( (X4200=""),AD4200*1,( M4200+(SUM(AC4200:AC4200)) )*(X4200/100) )</f>
        <v>2876283.4252500003</v>
      </c>
      <c r="AF4200" s="94">
        <v>50000000</v>
      </c>
      <c r="AG4200" s="94">
        <f>IF((AF4200-AE4200) &gt; 1,0,IF((AF4200-AE4200)&lt;0,AE4200-AF4200,AF4200-AE4200))</f>
        <v>0</v>
      </c>
      <c r="AH4200" s="94">
        <v>0.02</v>
      </c>
    </row>
    <row r="4201" spans="1:34" s="73" customFormat="1" x14ac:dyDescent="0.55000000000000004">
      <c r="A4201" s="108"/>
      <c r="B4201" s="109"/>
      <c r="C4201" s="102"/>
      <c r="D4201" s="90"/>
      <c r="E4201" s="102"/>
      <c r="F4201" s="102"/>
      <c r="G4201" s="102"/>
      <c r="H4201" s="102"/>
      <c r="I4201" s="98"/>
      <c r="J4201" s="102"/>
      <c r="K4201" s="94"/>
      <c r="L4201" s="94"/>
      <c r="M4201" s="94"/>
      <c r="N4201" s="102">
        <v>2</v>
      </c>
      <c r="O4201" s="111" t="s">
        <v>5931</v>
      </c>
      <c r="P4201" s="96"/>
      <c r="Q4201" s="111" t="s">
        <v>5932</v>
      </c>
      <c r="R4201" s="111" t="s">
        <v>5935</v>
      </c>
      <c r="S4201" s="97" t="s">
        <v>5937</v>
      </c>
      <c r="T4201" s="102" t="s">
        <v>55</v>
      </c>
      <c r="U4201" s="102" t="s">
        <v>45</v>
      </c>
      <c r="V4201" s="102" t="s">
        <v>52</v>
      </c>
      <c r="W4201" s="94">
        <v>18</v>
      </c>
      <c r="X4201" s="98">
        <v>3.77</v>
      </c>
      <c r="Y4201" s="94">
        <v>0</v>
      </c>
      <c r="Z4201" s="94">
        <f>W4201*Y4201</f>
        <v>0</v>
      </c>
      <c r="AA4201" s="89">
        <v>6</v>
      </c>
      <c r="AB4201" s="89">
        <v>6</v>
      </c>
      <c r="AC4201" s="94">
        <f>(Z4201*(100-AB4201))/100</f>
        <v>0</v>
      </c>
      <c r="AD4201" s="94">
        <f>IF(AND(AC4201="",M4200=""),0,IF((AC4201=""),M4200, IF( (M4200=""),AC4201,AC4201+M4200)))</f>
        <v>76612.5</v>
      </c>
      <c r="AE4201" s="94">
        <f>IF( (X4201=""),AD4201*1,( M4200+(SUM(AC4201:AC4201)) )*(X4201/100) )</f>
        <v>2888.2912499999998</v>
      </c>
      <c r="AF4201" s="94">
        <v>50000000</v>
      </c>
      <c r="AG4201" s="94">
        <f>IF((AF4201-AE4201) &gt; 1,0,IF((AF4201-AE4201)&lt;0,AE4201-AF4201,AF4201-AE4201))</f>
        <v>0</v>
      </c>
      <c r="AH4201" s="94">
        <v>0.02</v>
      </c>
    </row>
    <row r="4202" spans="1:34" s="73" customFormat="1" x14ac:dyDescent="0.55000000000000004">
      <c r="A4202" s="108"/>
      <c r="B4202" s="109"/>
      <c r="C4202" s="102"/>
      <c r="D4202" s="90"/>
      <c r="E4202" s="102"/>
      <c r="F4202" s="102"/>
      <c r="G4202" s="102"/>
      <c r="H4202" s="102"/>
      <c r="I4202" s="98"/>
      <c r="J4202" s="102"/>
      <c r="K4202" s="94"/>
      <c r="L4202" s="94" t="s">
        <v>63</v>
      </c>
      <c r="M4202" s="94">
        <f>SUM(M4200:M4201)</f>
        <v>76612.5</v>
      </c>
      <c r="N4202" s="102"/>
      <c r="O4202" s="111"/>
      <c r="P4202" s="96"/>
      <c r="Q4202" s="111"/>
      <c r="R4202" s="111"/>
      <c r="S4202" s="97"/>
      <c r="T4202" s="102"/>
      <c r="U4202" s="102"/>
      <c r="V4202" s="102"/>
      <c r="W4202" s="94"/>
      <c r="X4202" s="98"/>
      <c r="Y4202" s="94"/>
      <c r="Z4202" s="94"/>
      <c r="AA4202" s="89"/>
      <c r="AB4202" s="89"/>
      <c r="AC4202" s="94"/>
      <c r="AD4202" s="94">
        <f>SUM(AD4200:AD4201)</f>
        <v>3065580</v>
      </c>
      <c r="AE4202" s="94">
        <f>SUM(AE4200:AE4201)</f>
        <v>2879171.7165000001</v>
      </c>
      <c r="AF4202" s="94"/>
      <c r="AG4202" s="94">
        <f>SUM(AG4200:AG4201)</f>
        <v>0</v>
      </c>
      <c r="AH4202" s="94"/>
    </row>
    <row r="4203" spans="1:34" s="73" customFormat="1" x14ac:dyDescent="0.55000000000000004">
      <c r="A4203" s="108" t="s">
        <v>5922</v>
      </c>
      <c r="B4203" s="109">
        <v>1786</v>
      </c>
      <c r="C4203" s="102">
        <v>9641</v>
      </c>
      <c r="D4203" s="90" t="s">
        <v>5938</v>
      </c>
      <c r="E4203" s="102" t="s">
        <v>34</v>
      </c>
      <c r="F4203" s="102">
        <v>20971</v>
      </c>
      <c r="G4203" s="102">
        <v>0</v>
      </c>
      <c r="H4203" s="102">
        <v>0</v>
      </c>
      <c r="I4203" s="98">
        <v>31</v>
      </c>
      <c r="J4203" s="102" t="s">
        <v>35</v>
      </c>
      <c r="K4203" s="94">
        <f>((G4203*400)+(H4203*100))+I4203</f>
        <v>31</v>
      </c>
      <c r="L4203" s="94">
        <v>375</v>
      </c>
      <c r="M4203" s="94">
        <f>K4203*L4203</f>
        <v>11625</v>
      </c>
      <c r="N4203" s="102">
        <v>1</v>
      </c>
      <c r="O4203" s="111" t="s">
        <v>5920</v>
      </c>
      <c r="P4203" s="96"/>
      <c r="Q4203" s="111" t="s">
        <v>5921</v>
      </c>
      <c r="R4203" s="111" t="s">
        <v>5924</v>
      </c>
      <c r="S4203" s="97"/>
      <c r="T4203" s="102" t="s">
        <v>51</v>
      </c>
      <c r="U4203" s="102" t="s">
        <v>45</v>
      </c>
      <c r="V4203" s="102" t="s">
        <v>52</v>
      </c>
      <c r="W4203" s="94">
        <v>41</v>
      </c>
      <c r="X4203" s="98">
        <v>100</v>
      </c>
      <c r="Y4203" s="94">
        <v>6750</v>
      </c>
      <c r="Z4203" s="94">
        <f>W4203*Y4203</f>
        <v>276750</v>
      </c>
      <c r="AA4203" s="89">
        <v>6</v>
      </c>
      <c r="AB4203" s="89">
        <v>6</v>
      </c>
      <c r="AC4203" s="94">
        <f>(Z4203*(100-AB4203))/100</f>
        <v>260145</v>
      </c>
      <c r="AD4203" s="94">
        <f>IF(AND(AC4203="",M4203=""),0,IF((AC4203=""),M4203, IF( (M4203=""),AC4203,AC4203+M4203)))</f>
        <v>271770</v>
      </c>
      <c r="AE4203" s="94">
        <f>IF( (X4203=""),AD4203*1,( M4203+(SUM(AC4203:AC4203)) )*(X4203/100) )</f>
        <v>271770</v>
      </c>
      <c r="AF4203" s="94">
        <v>50000000</v>
      </c>
      <c r="AG4203" s="94">
        <f>IF((AF4203-AE4203) &gt; 1,0,IF((AF4203-AE4203)&lt;0,AE4203-AF4203,AF4203-AE4203))</f>
        <v>0</v>
      </c>
      <c r="AH4203" s="94">
        <v>0.02</v>
      </c>
    </row>
    <row r="4204" spans="1:34" s="73" customFormat="1" x14ac:dyDescent="0.55000000000000004">
      <c r="A4204" s="108"/>
      <c r="B4204" s="109"/>
      <c r="C4204" s="102"/>
      <c r="D4204" s="90"/>
      <c r="E4204" s="102"/>
      <c r="F4204" s="102"/>
      <c r="G4204" s="102"/>
      <c r="H4204" s="102"/>
      <c r="I4204" s="98"/>
      <c r="J4204" s="102"/>
      <c r="K4204" s="94"/>
      <c r="L4204" s="94" t="s">
        <v>63</v>
      </c>
      <c r="M4204" s="94">
        <f>SUM(M4203:M4203)</f>
        <v>11625</v>
      </c>
      <c r="N4204" s="102"/>
      <c r="O4204" s="111"/>
      <c r="P4204" s="96"/>
      <c r="Q4204" s="111"/>
      <c r="R4204" s="111"/>
      <c r="S4204" s="97"/>
      <c r="T4204" s="102"/>
      <c r="U4204" s="102"/>
      <c r="V4204" s="102"/>
      <c r="W4204" s="94"/>
      <c r="X4204" s="98"/>
      <c r="Y4204" s="94"/>
      <c r="Z4204" s="94"/>
      <c r="AA4204" s="89"/>
      <c r="AB4204" s="89"/>
      <c r="AC4204" s="94"/>
      <c r="AD4204" s="94">
        <f>SUM(AD4203:AD4203)</f>
        <v>271770</v>
      </c>
      <c r="AE4204" s="94">
        <f>SUM(AE4203:AE4203)</f>
        <v>271770</v>
      </c>
      <c r="AF4204" s="94"/>
      <c r="AG4204" s="94">
        <f>SUM(AG4203:AG4203)</f>
        <v>0</v>
      </c>
      <c r="AH4204" s="94"/>
    </row>
    <row r="4205" spans="1:34" s="73" customFormat="1" x14ac:dyDescent="0.55000000000000004">
      <c r="A4205" s="108" t="s">
        <v>5910</v>
      </c>
      <c r="B4205" s="109">
        <v>1787</v>
      </c>
      <c r="C4205" s="102">
        <v>7010</v>
      </c>
      <c r="D4205" s="90" t="s">
        <v>5939</v>
      </c>
      <c r="E4205" s="102" t="s">
        <v>34</v>
      </c>
      <c r="F4205" s="102">
        <v>21431</v>
      </c>
      <c r="G4205" s="102">
        <v>0</v>
      </c>
      <c r="H4205" s="102">
        <v>0</v>
      </c>
      <c r="I4205" s="98">
        <v>50</v>
      </c>
      <c r="J4205" s="102" t="s">
        <v>35</v>
      </c>
      <c r="K4205" s="94">
        <f>((G4205*400)+(H4205*100))+I4205</f>
        <v>50</v>
      </c>
      <c r="L4205" s="94">
        <v>1650</v>
      </c>
      <c r="M4205" s="94">
        <f>K4205*L4205</f>
        <v>82500</v>
      </c>
      <c r="N4205" s="102">
        <v>1</v>
      </c>
      <c r="O4205" s="111" t="s">
        <v>5908</v>
      </c>
      <c r="P4205" s="96">
        <v>3570800009533</v>
      </c>
      <c r="Q4205" s="111" t="s">
        <v>5909</v>
      </c>
      <c r="R4205" s="111" t="s">
        <v>5940</v>
      </c>
      <c r="S4205" s="97" t="s">
        <v>5941</v>
      </c>
      <c r="T4205" s="102" t="s">
        <v>51</v>
      </c>
      <c r="U4205" s="102" t="s">
        <v>45</v>
      </c>
      <c r="V4205" s="102" t="s">
        <v>52</v>
      </c>
      <c r="W4205" s="94">
        <v>413.28</v>
      </c>
      <c r="X4205" s="98">
        <v>100</v>
      </c>
      <c r="Y4205" s="94">
        <v>6750</v>
      </c>
      <c r="Z4205" s="94">
        <f>W4205*Y4205</f>
        <v>2789640</v>
      </c>
      <c r="AA4205" s="89">
        <v>21</v>
      </c>
      <c r="AB4205" s="89">
        <v>32</v>
      </c>
      <c r="AC4205" s="94">
        <f>(Z4205*(100-AB4205))/100</f>
        <v>1896955.2</v>
      </c>
      <c r="AD4205" s="94">
        <f>IF(AND(AC4205="",M4205=""),0,IF((AC4205=""),M4205, IF( (M4205=""),AC4205,AC4205+M4205)))</f>
        <v>1979455.2</v>
      </c>
      <c r="AE4205" s="94">
        <f>IF( (X4205=""),AD4205*1,( M4205+(SUM(AC4205:AC4205)) )*(X4205/100) )</f>
        <v>1979455.2</v>
      </c>
      <c r="AF4205" s="94">
        <v>50000000</v>
      </c>
      <c r="AG4205" s="94">
        <f>IF((AF4205-AE4205) &gt; 1,0,IF((AF4205-AE4205)&lt;0,AE4205-AF4205,AF4205-AE4205))</f>
        <v>0</v>
      </c>
      <c r="AH4205" s="94">
        <v>0.02</v>
      </c>
    </row>
    <row r="4206" spans="1:34" s="73" customFormat="1" x14ac:dyDescent="0.55000000000000004">
      <c r="A4206" s="108"/>
      <c r="B4206" s="109"/>
      <c r="C4206" s="102"/>
      <c r="D4206" s="90"/>
      <c r="E4206" s="102"/>
      <c r="F4206" s="102"/>
      <c r="G4206" s="102"/>
      <c r="H4206" s="102"/>
      <c r="I4206" s="98"/>
      <c r="J4206" s="102"/>
      <c r="K4206" s="94"/>
      <c r="L4206" s="94" t="s">
        <v>63</v>
      </c>
      <c r="M4206" s="94">
        <f>SUM(M4205:M4205)</f>
        <v>82500</v>
      </c>
      <c r="N4206" s="102"/>
      <c r="O4206" s="111"/>
      <c r="P4206" s="96"/>
      <c r="Q4206" s="111"/>
      <c r="R4206" s="111"/>
      <c r="S4206" s="97"/>
      <c r="T4206" s="102"/>
      <c r="U4206" s="102"/>
      <c r="V4206" s="102"/>
      <c r="W4206" s="94"/>
      <c r="X4206" s="98"/>
      <c r="Y4206" s="94"/>
      <c r="Z4206" s="94"/>
      <c r="AA4206" s="89"/>
      <c r="AB4206" s="89"/>
      <c r="AC4206" s="94"/>
      <c r="AD4206" s="94">
        <f>SUM(AD4205:AD4205)</f>
        <v>1979455.2</v>
      </c>
      <c r="AE4206" s="94">
        <f>SUM(AE4205:AE4205)</f>
        <v>1979455.2</v>
      </c>
      <c r="AF4206" s="94"/>
      <c r="AG4206" s="94">
        <f>SUM(AG4205:AG4205)</f>
        <v>0</v>
      </c>
      <c r="AH4206" s="94"/>
    </row>
    <row r="4207" spans="1:34" s="73" customFormat="1" x14ac:dyDescent="0.55000000000000004">
      <c r="A4207" s="108" t="s">
        <v>2290</v>
      </c>
      <c r="B4207" s="109">
        <v>1788</v>
      </c>
      <c r="C4207" s="102">
        <v>6958</v>
      </c>
      <c r="D4207" s="90" t="s">
        <v>5944</v>
      </c>
      <c r="E4207" s="102" t="s">
        <v>34</v>
      </c>
      <c r="F4207" s="102">
        <v>23289</v>
      </c>
      <c r="G4207" s="102">
        <v>0</v>
      </c>
      <c r="H4207" s="102">
        <v>0</v>
      </c>
      <c r="I4207" s="98">
        <v>46</v>
      </c>
      <c r="J4207" s="102" t="s">
        <v>35</v>
      </c>
      <c r="K4207" s="94">
        <f>((G4207*400)+(H4207*100))+I4207</f>
        <v>46</v>
      </c>
      <c r="L4207" s="94">
        <v>300</v>
      </c>
      <c r="M4207" s="94">
        <f>K4207*L4207</f>
        <v>13800</v>
      </c>
      <c r="N4207" s="102">
        <v>1</v>
      </c>
      <c r="O4207" s="111" t="s">
        <v>5942</v>
      </c>
      <c r="P4207" s="96">
        <v>3570800404050</v>
      </c>
      <c r="Q4207" s="111" t="s">
        <v>5943</v>
      </c>
      <c r="R4207" s="111" t="s">
        <v>5945</v>
      </c>
      <c r="S4207" s="97" t="s">
        <v>5946</v>
      </c>
      <c r="T4207" s="102" t="s">
        <v>51</v>
      </c>
      <c r="U4207" s="102" t="s">
        <v>45</v>
      </c>
      <c r="V4207" s="102" t="s">
        <v>52</v>
      </c>
      <c r="W4207" s="94">
        <v>268.32</v>
      </c>
      <c r="X4207" s="98">
        <v>100</v>
      </c>
      <c r="Y4207" s="94">
        <v>6750</v>
      </c>
      <c r="Z4207" s="94">
        <f>W4207*Y4207</f>
        <v>1811160</v>
      </c>
      <c r="AA4207" s="89">
        <v>6</v>
      </c>
      <c r="AB4207" s="89">
        <v>6</v>
      </c>
      <c r="AC4207" s="94">
        <f>(Z4207*(100-AB4207))/100</f>
        <v>1702490.4</v>
      </c>
      <c r="AD4207" s="94">
        <f>IF(AND(AC4207="",M4207=""),0,IF((AC4207=""),M4207, IF( (M4207=""),AC4207,AC4207+M4207)))</f>
        <v>1716290.4</v>
      </c>
      <c r="AE4207" s="94">
        <f>IF( (X4207=""),AD4207*1,( M4207+(SUM(AC4207:AC4207)) )*(X4207/100) )</f>
        <v>1716290.4</v>
      </c>
      <c r="AF4207" s="94">
        <v>50000000</v>
      </c>
      <c r="AG4207" s="94">
        <f>IF((AF4207-AE4207) &gt; 1,0,IF((AF4207-AE4207)&lt;0,AE4207-AF4207,AF4207-AE4207))</f>
        <v>0</v>
      </c>
      <c r="AH4207" s="94">
        <v>0.02</v>
      </c>
    </row>
    <row r="4208" spans="1:34" s="73" customFormat="1" x14ac:dyDescent="0.55000000000000004">
      <c r="A4208" s="108"/>
      <c r="B4208" s="109"/>
      <c r="C4208" s="102"/>
      <c r="D4208" s="90"/>
      <c r="E4208" s="102"/>
      <c r="F4208" s="102"/>
      <c r="G4208" s="102"/>
      <c r="H4208" s="102"/>
      <c r="I4208" s="98"/>
      <c r="J4208" s="102"/>
      <c r="K4208" s="94"/>
      <c r="L4208" s="94" t="s">
        <v>63</v>
      </c>
      <c r="M4208" s="94">
        <f>SUM(M4207:M4207)</f>
        <v>13800</v>
      </c>
      <c r="N4208" s="102"/>
      <c r="O4208" s="111"/>
      <c r="P4208" s="96"/>
      <c r="Q4208" s="111"/>
      <c r="R4208" s="111"/>
      <c r="S4208" s="97"/>
      <c r="T4208" s="102"/>
      <c r="U4208" s="102"/>
      <c r="V4208" s="102"/>
      <c r="W4208" s="94"/>
      <c r="X4208" s="98"/>
      <c r="Y4208" s="94"/>
      <c r="Z4208" s="94"/>
      <c r="AA4208" s="89"/>
      <c r="AB4208" s="89"/>
      <c r="AC4208" s="94"/>
      <c r="AD4208" s="94">
        <f>SUM(AD4207:AD4207)</f>
        <v>1716290.4</v>
      </c>
      <c r="AE4208" s="94">
        <f>SUM(AE4207:AE4207)</f>
        <v>1716290.4</v>
      </c>
      <c r="AF4208" s="94"/>
      <c r="AG4208" s="94">
        <f>SUM(AG4207:AG4207)</f>
        <v>0</v>
      </c>
      <c r="AH4208" s="94"/>
    </row>
    <row r="4209" spans="1:34" s="73" customFormat="1" x14ac:dyDescent="0.55000000000000004">
      <c r="A4209" s="108" t="s">
        <v>5947</v>
      </c>
      <c r="B4209" s="109">
        <v>1789</v>
      </c>
      <c r="C4209" s="102">
        <v>8719</v>
      </c>
      <c r="D4209" s="90" t="s">
        <v>5948</v>
      </c>
      <c r="E4209" s="102" t="s">
        <v>34</v>
      </c>
      <c r="F4209" s="102">
        <v>23915</v>
      </c>
      <c r="G4209" s="102">
        <v>1</v>
      </c>
      <c r="H4209" s="102">
        <v>1</v>
      </c>
      <c r="I4209" s="98">
        <v>85</v>
      </c>
      <c r="J4209" s="102" t="s">
        <v>38</v>
      </c>
      <c r="K4209" s="94">
        <f>((G4209*400)+(H4209*100))+I4209</f>
        <v>585</v>
      </c>
      <c r="L4209" s="94">
        <v>250</v>
      </c>
      <c r="M4209" s="94">
        <f>K4209*L4209</f>
        <v>146250</v>
      </c>
      <c r="N4209" s="102"/>
      <c r="O4209" s="111"/>
      <c r="P4209" s="96"/>
      <c r="Q4209" s="111"/>
      <c r="R4209" s="111"/>
      <c r="S4209" s="97"/>
      <c r="T4209" s="102"/>
      <c r="U4209" s="102"/>
      <c r="V4209" s="102"/>
      <c r="W4209" s="94"/>
      <c r="X4209" s="98"/>
      <c r="Y4209" s="94"/>
      <c r="Z4209" s="94"/>
      <c r="AA4209" s="89"/>
      <c r="AB4209" s="89"/>
      <c r="AC4209" s="94"/>
      <c r="AD4209" s="94">
        <f>IF(AND(AC4209="",M4209=""),0,IF((AC4209=""),M4209,IF((M4209=""),AC4209,AC4209+M4209)))</f>
        <v>146250</v>
      </c>
      <c r="AE4209" s="94">
        <f>IF( (X4209=""),AD4209*1,AD4209*(X4209/100) )</f>
        <v>146250</v>
      </c>
      <c r="AF4209" s="94">
        <v>50000000</v>
      </c>
      <c r="AG4209" s="94">
        <f>IF((AF4209-AE4209) &gt; 1,0,IF((AF4209-AE4209)&lt;0,AE4209-AF4209,AF4209-AE4209))</f>
        <v>0</v>
      </c>
      <c r="AH4209" s="94">
        <v>0.01</v>
      </c>
    </row>
    <row r="4210" spans="1:34" s="73" customFormat="1" x14ac:dyDescent="0.55000000000000004">
      <c r="A4210" s="108"/>
      <c r="B4210" s="109">
        <v>1790</v>
      </c>
      <c r="C4210" s="102">
        <v>8771</v>
      </c>
      <c r="D4210" s="90" t="s">
        <v>5949</v>
      </c>
      <c r="E4210" s="102" t="s">
        <v>34</v>
      </c>
      <c r="F4210" s="102">
        <v>23916</v>
      </c>
      <c r="G4210" s="102">
        <v>1</v>
      </c>
      <c r="H4210" s="102">
        <v>2</v>
      </c>
      <c r="I4210" s="98">
        <v>17</v>
      </c>
      <c r="J4210" s="102" t="s">
        <v>38</v>
      </c>
      <c r="K4210" s="94">
        <f>((G4210*400)+(H4210*100))+I4210</f>
        <v>617</v>
      </c>
      <c r="L4210" s="94">
        <v>250</v>
      </c>
      <c r="M4210" s="94">
        <f>K4210*L4210</f>
        <v>154250</v>
      </c>
      <c r="N4210" s="102"/>
      <c r="O4210" s="111"/>
      <c r="P4210" s="96"/>
      <c r="Q4210" s="111"/>
      <c r="R4210" s="111"/>
      <c r="S4210" s="97"/>
      <c r="T4210" s="102"/>
      <c r="U4210" s="102"/>
      <c r="V4210" s="102"/>
      <c r="W4210" s="94"/>
      <c r="X4210" s="98"/>
      <c r="Y4210" s="94"/>
      <c r="Z4210" s="94"/>
      <c r="AA4210" s="89"/>
      <c r="AB4210" s="89"/>
      <c r="AC4210" s="94"/>
      <c r="AD4210" s="94">
        <f>IF(AND(AC4210="",M4210=""),0,IF((AC4210=""),M4210,IF((M4210=""),AC4210,AC4210+M4210)))</f>
        <v>154250</v>
      </c>
      <c r="AE4210" s="94">
        <f>IF( (X4210=""),AD4210*1,AD4210*(X4210/100) )</f>
        <v>154250</v>
      </c>
      <c r="AF4210" s="94">
        <v>50000000</v>
      </c>
      <c r="AG4210" s="94">
        <f>IF((AF4210-AE4210) &gt; 1,0,IF((AF4210-AE4210)&lt;0,AE4210-AF4210,AF4210-AE4210))</f>
        <v>0</v>
      </c>
      <c r="AH4210" s="94">
        <v>0.01</v>
      </c>
    </row>
    <row r="4211" spans="1:34" s="73" customFormat="1" x14ac:dyDescent="0.55000000000000004">
      <c r="A4211" s="108"/>
      <c r="B4211" s="109"/>
      <c r="C4211" s="102"/>
      <c r="D4211" s="90"/>
      <c r="E4211" s="102"/>
      <c r="F4211" s="102"/>
      <c r="G4211" s="102"/>
      <c r="H4211" s="102"/>
      <c r="I4211" s="98"/>
      <c r="J4211" s="102"/>
      <c r="K4211" s="94"/>
      <c r="L4211" s="94" t="s">
        <v>63</v>
      </c>
      <c r="M4211" s="94">
        <f>SUM(M4209:M4210)</f>
        <v>300500</v>
      </c>
      <c r="N4211" s="102"/>
      <c r="O4211" s="111"/>
      <c r="P4211" s="96"/>
      <c r="Q4211" s="111"/>
      <c r="R4211" s="111"/>
      <c r="S4211" s="97"/>
      <c r="T4211" s="102"/>
      <c r="U4211" s="102"/>
      <c r="V4211" s="102"/>
      <c r="W4211" s="94"/>
      <c r="X4211" s="98"/>
      <c r="Y4211" s="94"/>
      <c r="Z4211" s="94"/>
      <c r="AA4211" s="89"/>
      <c r="AB4211" s="89"/>
      <c r="AC4211" s="94"/>
      <c r="AD4211" s="94">
        <f>SUM(AD4209:AD4210)</f>
        <v>300500</v>
      </c>
      <c r="AE4211" s="94">
        <f>SUM(AE4209:AE4210)</f>
        <v>300500</v>
      </c>
      <c r="AF4211" s="94"/>
      <c r="AG4211" s="94">
        <f>SUM(AG4209:AG4210)</f>
        <v>0</v>
      </c>
      <c r="AH4211" s="94"/>
    </row>
    <row r="4212" spans="1:34" s="73" customFormat="1" x14ac:dyDescent="0.55000000000000004">
      <c r="A4212" s="108" t="s">
        <v>5952</v>
      </c>
      <c r="B4212" s="109">
        <v>1791</v>
      </c>
      <c r="C4212" s="102">
        <v>8922</v>
      </c>
      <c r="D4212" s="90" t="s">
        <v>5953</v>
      </c>
      <c r="E4212" s="102" t="s">
        <v>34</v>
      </c>
      <c r="F4212" s="102">
        <v>24131</v>
      </c>
      <c r="G4212" s="102">
        <v>0</v>
      </c>
      <c r="H4212" s="102">
        <v>0</v>
      </c>
      <c r="I4212" s="98">
        <v>61</v>
      </c>
      <c r="J4212" s="102" t="s">
        <v>38</v>
      </c>
      <c r="K4212" s="94">
        <f>((G4212*400)+(H4212*100))+I4212</f>
        <v>61</v>
      </c>
      <c r="L4212" s="94">
        <v>275</v>
      </c>
      <c r="M4212" s="94">
        <f>K4212*L4212</f>
        <v>16775</v>
      </c>
      <c r="N4212" s="102"/>
      <c r="O4212" s="111"/>
      <c r="P4212" s="96"/>
      <c r="Q4212" s="111"/>
      <c r="R4212" s="111"/>
      <c r="S4212" s="97"/>
      <c r="T4212" s="102"/>
      <c r="U4212" s="102"/>
      <c r="V4212" s="102"/>
      <c r="W4212" s="94"/>
      <c r="X4212" s="98"/>
      <c r="Y4212" s="94"/>
      <c r="Z4212" s="94"/>
      <c r="AA4212" s="89"/>
      <c r="AB4212" s="89"/>
      <c r="AC4212" s="94"/>
      <c r="AD4212" s="94">
        <f>IF(AND(AC4212="",M4212=""),0,IF((AC4212=""),M4212,IF((M4212=""),AC4212,AC4212+M4212)))</f>
        <v>16775</v>
      </c>
      <c r="AE4212" s="94">
        <f>IF( (X4212=""),AD4212*1,AD4212*(X4212/100) )</f>
        <v>16775</v>
      </c>
      <c r="AF4212" s="94">
        <v>50000000</v>
      </c>
      <c r="AG4212" s="94">
        <f>IF((AF4212-AE4212) &gt; 1,0,IF((AF4212-AE4212)&lt;0,AE4212-AF4212,AF4212-AE4212))</f>
        <v>0</v>
      </c>
      <c r="AH4212" s="94">
        <v>0.01</v>
      </c>
    </row>
    <row r="4213" spans="1:34" s="73" customFormat="1" x14ac:dyDescent="0.55000000000000004">
      <c r="A4213" s="108"/>
      <c r="B4213" s="109"/>
      <c r="C4213" s="102"/>
      <c r="D4213" s="90"/>
      <c r="E4213" s="102"/>
      <c r="F4213" s="102"/>
      <c r="G4213" s="102"/>
      <c r="H4213" s="102"/>
      <c r="I4213" s="98"/>
      <c r="J4213" s="102"/>
      <c r="K4213" s="94"/>
      <c r="L4213" s="94" t="s">
        <v>63</v>
      </c>
      <c r="M4213" s="94">
        <f>SUM(M4212:M4212)</f>
        <v>16775</v>
      </c>
      <c r="N4213" s="102"/>
      <c r="O4213" s="111"/>
      <c r="P4213" s="96"/>
      <c r="Q4213" s="111"/>
      <c r="R4213" s="111"/>
      <c r="S4213" s="97"/>
      <c r="T4213" s="102"/>
      <c r="U4213" s="102"/>
      <c r="V4213" s="102"/>
      <c r="W4213" s="94"/>
      <c r="X4213" s="98"/>
      <c r="Y4213" s="94"/>
      <c r="Z4213" s="94"/>
      <c r="AA4213" s="89"/>
      <c r="AB4213" s="89"/>
      <c r="AC4213" s="94"/>
      <c r="AD4213" s="94">
        <f>SUM(AD4212:AD4212)</f>
        <v>16775</v>
      </c>
      <c r="AE4213" s="94">
        <f>SUM(AE4212:AE4212)</f>
        <v>16775</v>
      </c>
      <c r="AF4213" s="94"/>
      <c r="AG4213" s="94">
        <f>SUM(AG4212:AG4212)</f>
        <v>0</v>
      </c>
      <c r="AH4213" s="94"/>
    </row>
    <row r="4214" spans="1:34" s="73" customFormat="1" x14ac:dyDescent="0.55000000000000004">
      <c r="A4214" s="108" t="s">
        <v>5956</v>
      </c>
      <c r="B4214" s="109">
        <v>1792</v>
      </c>
      <c r="C4214" s="102">
        <v>9856</v>
      </c>
      <c r="D4214" s="90" t="s">
        <v>5957</v>
      </c>
      <c r="E4214" s="102" t="s">
        <v>37</v>
      </c>
      <c r="F4214" s="102">
        <v>7069</v>
      </c>
      <c r="G4214" s="102">
        <v>0</v>
      </c>
      <c r="H4214" s="102">
        <v>0</v>
      </c>
      <c r="I4214" s="98">
        <v>99</v>
      </c>
      <c r="J4214" s="102" t="s">
        <v>35</v>
      </c>
      <c r="K4214" s="94">
        <f>((G4214*400)+(H4214*100))+I4214</f>
        <v>99</v>
      </c>
      <c r="L4214" s="94">
        <v>225</v>
      </c>
      <c r="M4214" s="94">
        <f>K4214*L4214</f>
        <v>22275</v>
      </c>
      <c r="N4214" s="102">
        <v>1</v>
      </c>
      <c r="O4214" s="111" t="s">
        <v>5954</v>
      </c>
      <c r="P4214" s="96">
        <v>3570800394984</v>
      </c>
      <c r="Q4214" s="111" t="s">
        <v>5955</v>
      </c>
      <c r="R4214" s="111" t="s">
        <v>5958</v>
      </c>
      <c r="S4214" s="97"/>
      <c r="T4214" s="102" t="s">
        <v>51</v>
      </c>
      <c r="U4214" s="102" t="s">
        <v>45</v>
      </c>
      <c r="V4214" s="102" t="s">
        <v>52</v>
      </c>
      <c r="W4214" s="94">
        <v>20.8</v>
      </c>
      <c r="X4214" s="98">
        <v>14.14</v>
      </c>
      <c r="Y4214" s="94">
        <v>6750</v>
      </c>
      <c r="Z4214" s="94">
        <f>W4214*Y4214</f>
        <v>140400</v>
      </c>
      <c r="AA4214" s="89">
        <v>3</v>
      </c>
      <c r="AB4214" s="89">
        <v>16</v>
      </c>
      <c r="AC4214" s="94">
        <f>(Z4214*(100-AB4214))/100</f>
        <v>117936</v>
      </c>
      <c r="AD4214" s="94">
        <f>IF(AND(AC4214="",M4214=""),0,IF((AC4214=""),M4214, IF( (M4214=""),AC4214,AC4214+M4214)))</f>
        <v>140211</v>
      </c>
      <c r="AE4214" s="94">
        <f>IF( (X4214=""),AD4214*1,( M4214+(SUM(AC4214:AC4214)) )*(X4214/100) )</f>
        <v>19825.8354</v>
      </c>
      <c r="AF4214" s="94">
        <v>50000000</v>
      </c>
      <c r="AG4214" s="94">
        <f>IF((AF4214-AE4214) &gt; 1,0,IF((AF4214-AE4214)&lt;0,AE4214-AF4214,AF4214-AE4214))</f>
        <v>0</v>
      </c>
      <c r="AH4214" s="94">
        <v>0.02</v>
      </c>
    </row>
    <row r="4215" spans="1:34" s="73" customFormat="1" x14ac:dyDescent="0.55000000000000004">
      <c r="A4215" s="108"/>
      <c r="B4215" s="109"/>
      <c r="C4215" s="102"/>
      <c r="D4215" s="90"/>
      <c r="E4215" s="102"/>
      <c r="F4215" s="102"/>
      <c r="G4215" s="102"/>
      <c r="H4215" s="102"/>
      <c r="I4215" s="98"/>
      <c r="J4215" s="102"/>
      <c r="K4215" s="94"/>
      <c r="L4215" s="94"/>
      <c r="M4215" s="94"/>
      <c r="N4215" s="102">
        <v>2</v>
      </c>
      <c r="O4215" s="111" t="s">
        <v>5954</v>
      </c>
      <c r="P4215" s="96">
        <v>3570800394984</v>
      </c>
      <c r="Q4215" s="111" t="s">
        <v>5955</v>
      </c>
      <c r="R4215" s="111" t="s">
        <v>5958</v>
      </c>
      <c r="S4215" s="97"/>
      <c r="T4215" s="102" t="s">
        <v>55</v>
      </c>
      <c r="U4215" s="102" t="s">
        <v>45</v>
      </c>
      <c r="V4215" s="102" t="s">
        <v>52</v>
      </c>
      <c r="W4215" s="94">
        <v>22.2</v>
      </c>
      <c r="X4215" s="98">
        <v>15.1</v>
      </c>
      <c r="Y4215" s="94">
        <v>0</v>
      </c>
      <c r="Z4215" s="94">
        <f>W4215*Y4215</f>
        <v>0</v>
      </c>
      <c r="AA4215" s="89">
        <v>13</v>
      </c>
      <c r="AB4215" s="89">
        <v>16</v>
      </c>
      <c r="AC4215" s="94">
        <f>(Z4215*(100-AB4215))/100</f>
        <v>0</v>
      </c>
      <c r="AD4215" s="94">
        <f>IF(AND(AC4215="",M4214=""),0,IF((AC4215=""),M4214, IF( (M4214=""),AC4215,AC4215+M4214)))</f>
        <v>22275</v>
      </c>
      <c r="AE4215" s="94">
        <f>IF( (X4215=""),AD4215*1,( M4214+(SUM(AC4215:AC4215)) )*(X4215/100) )</f>
        <v>3363.5250000000001</v>
      </c>
      <c r="AF4215" s="94">
        <v>50000000</v>
      </c>
      <c r="AG4215" s="94">
        <f>IF((AF4215-AE4215) &gt; 1,0,IF((AF4215-AE4215)&lt;0,AE4215-AF4215,AF4215-AE4215))</f>
        <v>0</v>
      </c>
      <c r="AH4215" s="94">
        <v>0.02</v>
      </c>
    </row>
    <row r="4216" spans="1:34" s="73" customFormat="1" x14ac:dyDescent="0.55000000000000004">
      <c r="A4216" s="108"/>
      <c r="B4216" s="109"/>
      <c r="C4216" s="102"/>
      <c r="D4216" s="90"/>
      <c r="E4216" s="102"/>
      <c r="F4216" s="102"/>
      <c r="G4216" s="102"/>
      <c r="H4216" s="102"/>
      <c r="I4216" s="98"/>
      <c r="J4216" s="102"/>
      <c r="K4216" s="94"/>
      <c r="L4216" s="94"/>
      <c r="M4216" s="94"/>
      <c r="N4216" s="102">
        <v>3</v>
      </c>
      <c r="O4216" s="111" t="s">
        <v>5954</v>
      </c>
      <c r="P4216" s="96">
        <v>3570800394984</v>
      </c>
      <c r="Q4216" s="111" t="s">
        <v>5955</v>
      </c>
      <c r="R4216" s="111" t="s">
        <v>5958</v>
      </c>
      <c r="S4216" s="97"/>
      <c r="T4216" s="102" t="s">
        <v>439</v>
      </c>
      <c r="U4216" s="102" t="s">
        <v>45</v>
      </c>
      <c r="V4216" s="102" t="s">
        <v>52</v>
      </c>
      <c r="W4216" s="94">
        <v>7.29</v>
      </c>
      <c r="X4216" s="98">
        <v>4.96</v>
      </c>
      <c r="Y4216" s="94">
        <v>6050</v>
      </c>
      <c r="Z4216" s="94">
        <f>W4216*Y4216</f>
        <v>44104.5</v>
      </c>
      <c r="AA4216" s="89">
        <v>13</v>
      </c>
      <c r="AB4216" s="89">
        <v>16</v>
      </c>
      <c r="AC4216" s="94">
        <f>(Z4216*(100-AB4216))/100</f>
        <v>37047.78</v>
      </c>
      <c r="AD4216" s="94">
        <f>IF(AND(AC4216="",M4214=""),0,IF((AC4216=""),M4214, IF( (M4214=""),AC4216,AC4216+M4214)))</f>
        <v>59322.78</v>
      </c>
      <c r="AE4216" s="94">
        <f>IF( (X4216=""),AD4216*1,( M4214+(SUM(AC4216:AC4216)) )*(X4216/100) )</f>
        <v>2942.4098879999997</v>
      </c>
      <c r="AF4216" s="94">
        <v>50000000</v>
      </c>
      <c r="AG4216" s="94">
        <f>IF((AF4216-AE4216) &gt; 1,0,IF((AF4216-AE4216)&lt;0,AE4216-AF4216,AF4216-AE4216))</f>
        <v>0</v>
      </c>
      <c r="AH4216" s="94">
        <v>0.02</v>
      </c>
    </row>
    <row r="4217" spans="1:34" s="73" customFormat="1" x14ac:dyDescent="0.55000000000000004">
      <c r="A4217" s="108"/>
      <c r="B4217" s="109"/>
      <c r="C4217" s="102"/>
      <c r="D4217" s="90"/>
      <c r="E4217" s="102"/>
      <c r="F4217" s="102"/>
      <c r="G4217" s="102"/>
      <c r="H4217" s="102"/>
      <c r="I4217" s="98"/>
      <c r="J4217" s="102"/>
      <c r="K4217" s="94"/>
      <c r="L4217" s="94"/>
      <c r="M4217" s="94"/>
      <c r="N4217" s="102">
        <v>4</v>
      </c>
      <c r="O4217" s="111" t="s">
        <v>5954</v>
      </c>
      <c r="P4217" s="96">
        <v>3570800394984</v>
      </c>
      <c r="Q4217" s="111" t="s">
        <v>5955</v>
      </c>
      <c r="R4217" s="111" t="s">
        <v>5958</v>
      </c>
      <c r="S4217" s="97"/>
      <c r="T4217" s="102" t="s">
        <v>51</v>
      </c>
      <c r="U4217" s="102" t="s">
        <v>45</v>
      </c>
      <c r="V4217" s="102" t="s">
        <v>52</v>
      </c>
      <c r="W4217" s="94">
        <v>96.76</v>
      </c>
      <c r="X4217" s="98">
        <v>65.8</v>
      </c>
      <c r="Y4217" s="94">
        <v>6750</v>
      </c>
      <c r="Z4217" s="94">
        <f>W4217*Y4217</f>
        <v>653130</v>
      </c>
      <c r="AA4217" s="89">
        <v>13</v>
      </c>
      <c r="AB4217" s="89">
        <v>16</v>
      </c>
      <c r="AC4217" s="94">
        <f>(Z4217*(100-AB4217))/100</f>
        <v>548629.19999999995</v>
      </c>
      <c r="AD4217" s="94">
        <f>IF(AND(AC4217="",M4214=""),0,IF((AC4217=""),M4214, IF( (M4214=""),AC4217,AC4217+M4214)))</f>
        <v>570904.19999999995</v>
      </c>
      <c r="AE4217" s="94">
        <f>IF( (X4217=""),AD4217*1,( M4214+(SUM(AC4217:AC4217)) )*(X4217/100) )</f>
        <v>375654.9635999999</v>
      </c>
      <c r="AF4217" s="94">
        <v>50000000</v>
      </c>
      <c r="AG4217" s="94">
        <f>IF((AF4217-AE4217) &gt; 1,0,IF((AF4217-AE4217)&lt;0,AE4217-AF4217,AF4217-AE4217))</f>
        <v>0</v>
      </c>
      <c r="AH4217" s="94">
        <v>0.02</v>
      </c>
    </row>
    <row r="4218" spans="1:34" s="73" customFormat="1" x14ac:dyDescent="0.55000000000000004">
      <c r="A4218" s="108"/>
      <c r="B4218" s="109"/>
      <c r="C4218" s="102"/>
      <c r="D4218" s="90"/>
      <c r="E4218" s="102"/>
      <c r="F4218" s="102"/>
      <c r="G4218" s="102"/>
      <c r="H4218" s="102"/>
      <c r="I4218" s="98"/>
      <c r="J4218" s="102"/>
      <c r="K4218" s="94"/>
      <c r="L4218" s="94" t="s">
        <v>63</v>
      </c>
      <c r="M4218" s="94">
        <f>SUM(M4214:M4217)</f>
        <v>22275</v>
      </c>
      <c r="N4218" s="102"/>
      <c r="O4218" s="111"/>
      <c r="P4218" s="96"/>
      <c r="Q4218" s="111"/>
      <c r="R4218" s="111"/>
      <c r="S4218" s="97"/>
      <c r="T4218" s="102"/>
      <c r="U4218" s="102"/>
      <c r="V4218" s="102"/>
      <c r="W4218" s="94"/>
      <c r="X4218" s="98"/>
      <c r="Y4218" s="94"/>
      <c r="Z4218" s="94"/>
      <c r="AA4218" s="89"/>
      <c r="AB4218" s="89"/>
      <c r="AC4218" s="94"/>
      <c r="AD4218" s="94">
        <f>SUM(AD4214:AD4217)</f>
        <v>792712.98</v>
      </c>
      <c r="AE4218" s="94">
        <f>SUM(AE4214:AE4217)</f>
        <v>401786.7338879999</v>
      </c>
      <c r="AF4218" s="94"/>
      <c r="AG4218" s="94">
        <f>SUM(AG4214:AG4217)</f>
        <v>0</v>
      </c>
      <c r="AH4218" s="94"/>
    </row>
    <row r="4219" spans="1:34" s="73" customFormat="1" x14ac:dyDescent="0.55000000000000004">
      <c r="A4219" s="108" t="s">
        <v>5959</v>
      </c>
      <c r="B4219" s="109">
        <v>1793</v>
      </c>
      <c r="C4219" s="102">
        <v>4774</v>
      </c>
      <c r="D4219" s="90" t="s">
        <v>5960</v>
      </c>
      <c r="E4219" s="102" t="s">
        <v>37</v>
      </c>
      <c r="F4219" s="102">
        <v>4276</v>
      </c>
      <c r="G4219" s="102">
        <v>3</v>
      </c>
      <c r="H4219" s="102">
        <v>1</v>
      </c>
      <c r="I4219" s="98">
        <v>38</v>
      </c>
      <c r="J4219" s="102" t="s">
        <v>38</v>
      </c>
      <c r="K4219" s="94">
        <f>((G4219*400)+(H4219*100))+I4219</f>
        <v>1338</v>
      </c>
      <c r="L4219" s="94">
        <v>225</v>
      </c>
      <c r="M4219" s="94">
        <f>K4219*L4219</f>
        <v>301050</v>
      </c>
      <c r="N4219" s="102"/>
      <c r="O4219" s="111"/>
      <c r="P4219" s="96"/>
      <c r="Q4219" s="111"/>
      <c r="R4219" s="111"/>
      <c r="S4219" s="97"/>
      <c r="T4219" s="102"/>
      <c r="U4219" s="102"/>
      <c r="V4219" s="102"/>
      <c r="W4219" s="94"/>
      <c r="X4219" s="98"/>
      <c r="Y4219" s="94"/>
      <c r="Z4219" s="94"/>
      <c r="AA4219" s="89"/>
      <c r="AB4219" s="89"/>
      <c r="AC4219" s="94"/>
      <c r="AD4219" s="94">
        <f>IF(AND(AC4219="",M4219=""),0,IF((AC4219=""),M4219,IF((M4219=""),AC4219,AC4219+M4219)))</f>
        <v>301050</v>
      </c>
      <c r="AE4219" s="94">
        <f>IF( (X4219=""),AD4219*1,AD4219*(X4219/100) )</f>
        <v>301050</v>
      </c>
      <c r="AF4219" s="94">
        <v>0</v>
      </c>
      <c r="AG4219" s="94">
        <f>IF((AF4219-AE4219) &gt; 1,0,IF((AF4219-AE4219)&lt;0,AE4219-AF4219,AF4219-AE4219))</f>
        <v>301050</v>
      </c>
      <c r="AH4219" s="94">
        <v>0.01</v>
      </c>
    </row>
    <row r="4220" spans="1:34" s="73" customFormat="1" x14ac:dyDescent="0.55000000000000004">
      <c r="A4220" s="108"/>
      <c r="B4220" s="109"/>
      <c r="C4220" s="102"/>
      <c r="D4220" s="90"/>
      <c r="E4220" s="102"/>
      <c r="F4220" s="102"/>
      <c r="G4220" s="102"/>
      <c r="H4220" s="102"/>
      <c r="I4220" s="98"/>
      <c r="J4220" s="102"/>
      <c r="K4220" s="94"/>
      <c r="L4220" s="94" t="s">
        <v>63</v>
      </c>
      <c r="M4220" s="94">
        <f>SUM(M4219:M4219)</f>
        <v>301050</v>
      </c>
      <c r="N4220" s="102"/>
      <c r="O4220" s="111"/>
      <c r="P4220" s="96"/>
      <c r="Q4220" s="111"/>
      <c r="R4220" s="111"/>
      <c r="S4220" s="97"/>
      <c r="T4220" s="102"/>
      <c r="U4220" s="102"/>
      <c r="V4220" s="102"/>
      <c r="W4220" s="94"/>
      <c r="X4220" s="98"/>
      <c r="Y4220" s="94"/>
      <c r="Z4220" s="94"/>
      <c r="AA4220" s="89"/>
      <c r="AB4220" s="89"/>
      <c r="AC4220" s="94"/>
      <c r="AD4220" s="94">
        <f>SUM(AD4219:AD4219)</f>
        <v>301050</v>
      </c>
      <c r="AE4220" s="94">
        <f>SUM(AE4219:AE4219)</f>
        <v>301050</v>
      </c>
      <c r="AF4220" s="94"/>
      <c r="AG4220" s="94">
        <f>SUM(AG4219:AG4219)</f>
        <v>301050</v>
      </c>
      <c r="AH4220" s="94"/>
    </row>
    <row r="4221" spans="1:34" s="73" customFormat="1" x14ac:dyDescent="0.55000000000000004">
      <c r="A4221" s="108" t="s">
        <v>5963</v>
      </c>
      <c r="B4221" s="109">
        <v>1794</v>
      </c>
      <c r="C4221" s="102">
        <v>8715</v>
      </c>
      <c r="D4221" s="90" t="s">
        <v>5964</v>
      </c>
      <c r="E4221" s="102" t="s">
        <v>34</v>
      </c>
      <c r="F4221" s="102">
        <v>23832</v>
      </c>
      <c r="G4221" s="102">
        <v>0</v>
      </c>
      <c r="H4221" s="102">
        <v>1</v>
      </c>
      <c r="I4221" s="98">
        <v>0</v>
      </c>
      <c r="J4221" s="102" t="s">
        <v>35</v>
      </c>
      <c r="K4221" s="94">
        <f>((G4221*400)+(H4221*100))+I4221</f>
        <v>100</v>
      </c>
      <c r="L4221" s="94">
        <v>800</v>
      </c>
      <c r="M4221" s="94">
        <f>K4221*L4221</f>
        <v>80000</v>
      </c>
      <c r="N4221" s="102">
        <v>1</v>
      </c>
      <c r="O4221" s="111" t="s">
        <v>5961</v>
      </c>
      <c r="P4221" s="96">
        <v>5550500119135</v>
      </c>
      <c r="Q4221" s="111" t="s">
        <v>5962</v>
      </c>
      <c r="R4221" s="111" t="s">
        <v>5965</v>
      </c>
      <c r="S4221" s="97" t="s">
        <v>5966</v>
      </c>
      <c r="T4221" s="102" t="s">
        <v>51</v>
      </c>
      <c r="U4221" s="102" t="s">
        <v>45</v>
      </c>
      <c r="V4221" s="102" t="s">
        <v>52</v>
      </c>
      <c r="W4221" s="94">
        <v>161.85</v>
      </c>
      <c r="X4221" s="98">
        <v>83.25</v>
      </c>
      <c r="Y4221" s="94">
        <v>6750</v>
      </c>
      <c r="Z4221" s="94">
        <f>W4221*Y4221</f>
        <v>1092487.5</v>
      </c>
      <c r="AA4221" s="89">
        <v>6</v>
      </c>
      <c r="AB4221" s="89">
        <v>6</v>
      </c>
      <c r="AC4221" s="94">
        <f>(Z4221*(100-AB4221))/100</f>
        <v>1026938.25</v>
      </c>
      <c r="AD4221" s="94">
        <f>IF(AND(AC4221="",M4221=""),0,IF((AC4221=""),M4221, IF( (M4221=""),AC4221,AC4221+M4221)))</f>
        <v>1106938.25</v>
      </c>
      <c r="AE4221" s="94">
        <f>IF( (X4221=""),AD4221*1,( M4221+(SUM(AC4221:AC4221)) )*(X4221/100) )</f>
        <v>921526.09312500001</v>
      </c>
      <c r="AF4221" s="94">
        <v>50000000</v>
      </c>
      <c r="AG4221" s="94">
        <f>IF((AF4221-AE4221) &gt; 1,0,IF((AF4221-AE4221)&lt;0,AE4221-AF4221,AF4221-AE4221))</f>
        <v>0</v>
      </c>
      <c r="AH4221" s="94">
        <v>0.02</v>
      </c>
    </row>
    <row r="4222" spans="1:34" s="73" customFormat="1" x14ac:dyDescent="0.55000000000000004">
      <c r="A4222" s="108"/>
      <c r="B4222" s="109"/>
      <c r="C4222" s="102"/>
      <c r="D4222" s="90"/>
      <c r="E4222" s="102"/>
      <c r="F4222" s="102"/>
      <c r="G4222" s="102"/>
      <c r="H4222" s="102"/>
      <c r="I4222" s="98"/>
      <c r="J4222" s="102"/>
      <c r="K4222" s="94"/>
      <c r="L4222" s="94"/>
      <c r="M4222" s="94"/>
      <c r="N4222" s="102">
        <v>2</v>
      </c>
      <c r="O4222" s="111" t="s">
        <v>5961</v>
      </c>
      <c r="P4222" s="96">
        <v>5550500119135</v>
      </c>
      <c r="Q4222" s="111" t="s">
        <v>5962</v>
      </c>
      <c r="R4222" s="111" t="s">
        <v>5965</v>
      </c>
      <c r="S4222" s="97" t="s">
        <v>5967</v>
      </c>
      <c r="T4222" s="102" t="s">
        <v>51</v>
      </c>
      <c r="U4222" s="102" t="s">
        <v>45</v>
      </c>
      <c r="V4222" s="102" t="s">
        <v>52</v>
      </c>
      <c r="W4222" s="94">
        <v>32.56</v>
      </c>
      <c r="X4222" s="98">
        <v>16.75</v>
      </c>
      <c r="Y4222" s="94">
        <v>0</v>
      </c>
      <c r="Z4222" s="94">
        <f>W4222*Y4222</f>
        <v>0</v>
      </c>
      <c r="AA4222" s="89">
        <v>6</v>
      </c>
      <c r="AB4222" s="89">
        <v>6</v>
      </c>
      <c r="AC4222" s="94">
        <f>(Z4222*(100-AB4222))/100</f>
        <v>0</v>
      </c>
      <c r="AD4222" s="94">
        <f>IF(AND(AC4222="",M4221=""),0,IF((AC4222=""),M4221, IF( (M4221=""),AC4222,AC4222+M4221)))</f>
        <v>80000</v>
      </c>
      <c r="AE4222" s="94">
        <f>IF( (X4222=""),AD4222*1,( M4221+(SUM(AC4222:AC4222)) )*(X4222/100) )</f>
        <v>13400</v>
      </c>
      <c r="AF4222" s="94">
        <v>50000000</v>
      </c>
      <c r="AG4222" s="94">
        <f>IF((AF4222-AE4222) &gt; 1,0,IF((AF4222-AE4222)&lt;0,AE4222-AF4222,AF4222-AE4222))</f>
        <v>0</v>
      </c>
      <c r="AH4222" s="94">
        <v>0.02</v>
      </c>
    </row>
    <row r="4223" spans="1:34" s="73" customFormat="1" x14ac:dyDescent="0.55000000000000004">
      <c r="A4223" s="108"/>
      <c r="B4223" s="109"/>
      <c r="C4223" s="102"/>
      <c r="D4223" s="90"/>
      <c r="E4223" s="102"/>
      <c r="F4223" s="102"/>
      <c r="G4223" s="102"/>
      <c r="H4223" s="102"/>
      <c r="I4223" s="98"/>
      <c r="J4223" s="102"/>
      <c r="K4223" s="94"/>
      <c r="L4223" s="94" t="s">
        <v>63</v>
      </c>
      <c r="M4223" s="94">
        <f>SUM(M4221:M4222)</f>
        <v>80000</v>
      </c>
      <c r="N4223" s="102"/>
      <c r="O4223" s="111"/>
      <c r="P4223" s="96"/>
      <c r="Q4223" s="111"/>
      <c r="R4223" s="111"/>
      <c r="S4223" s="97"/>
      <c r="T4223" s="102"/>
      <c r="U4223" s="102"/>
      <c r="V4223" s="102"/>
      <c r="W4223" s="94"/>
      <c r="X4223" s="98"/>
      <c r="Y4223" s="94"/>
      <c r="Z4223" s="94"/>
      <c r="AA4223" s="89"/>
      <c r="AB4223" s="89"/>
      <c r="AC4223" s="94"/>
      <c r="AD4223" s="94">
        <f>SUM(AD4221:AD4222)</f>
        <v>1186938.25</v>
      </c>
      <c r="AE4223" s="94">
        <f>SUM(AE4221:AE4222)</f>
        <v>934926.09312500001</v>
      </c>
      <c r="AF4223" s="94"/>
      <c r="AG4223" s="94">
        <f>SUM(AG4221:AG4222)</f>
        <v>0</v>
      </c>
      <c r="AH4223" s="94"/>
    </row>
    <row r="4224" spans="1:34" s="73" customFormat="1" x14ac:dyDescent="0.55000000000000004">
      <c r="A4224" s="108" t="s">
        <v>5968</v>
      </c>
      <c r="B4224" s="109">
        <v>1795</v>
      </c>
      <c r="C4224" s="102">
        <v>7464</v>
      </c>
      <c r="D4224" s="90" t="s">
        <v>5969</v>
      </c>
      <c r="E4224" s="102" t="s">
        <v>34</v>
      </c>
      <c r="F4224" s="102">
        <v>23409</v>
      </c>
      <c r="G4224" s="102">
        <v>2</v>
      </c>
      <c r="H4224" s="102">
        <v>1</v>
      </c>
      <c r="I4224" s="98">
        <v>7</v>
      </c>
      <c r="J4224" s="102" t="s">
        <v>38</v>
      </c>
      <c r="K4224" s="94">
        <f>((G4224*400)+(H4224*100))+I4224</f>
        <v>907</v>
      </c>
      <c r="L4224" s="94">
        <v>850</v>
      </c>
      <c r="M4224" s="94">
        <f>K4224*L4224</f>
        <v>770950</v>
      </c>
      <c r="N4224" s="102"/>
      <c r="O4224" s="111"/>
      <c r="P4224" s="96"/>
      <c r="Q4224" s="111"/>
      <c r="R4224" s="111"/>
      <c r="S4224" s="97"/>
      <c r="T4224" s="102"/>
      <c r="U4224" s="102"/>
      <c r="V4224" s="102"/>
      <c r="W4224" s="94"/>
      <c r="X4224" s="98"/>
      <c r="Y4224" s="94"/>
      <c r="Z4224" s="94"/>
      <c r="AA4224" s="89"/>
      <c r="AB4224" s="89"/>
      <c r="AC4224" s="94"/>
      <c r="AD4224" s="94">
        <f>IF(AND(AC4224="",M4224=""),0,IF((AC4224=""),M4224,IF((M4224=""),AC4224,AC4224+M4224)))</f>
        <v>770950</v>
      </c>
      <c r="AE4224" s="94">
        <f>IF( (X4224=""),AD4224*1,AD4224*(X4224/100) )</f>
        <v>770950</v>
      </c>
      <c r="AF4224" s="94">
        <v>50000000</v>
      </c>
      <c r="AG4224" s="94">
        <f>IF((AF4224-AE4224) &gt; 1,0,IF((AF4224-AE4224)&lt;0,AE4224-AF4224,AF4224-AE4224))</f>
        <v>0</v>
      </c>
      <c r="AH4224" s="94">
        <v>0.01</v>
      </c>
    </row>
    <row r="4225" spans="1:34" s="73" customFormat="1" x14ac:dyDescent="0.55000000000000004">
      <c r="A4225" s="108"/>
      <c r="B4225" s="109"/>
      <c r="C4225" s="102"/>
      <c r="D4225" s="90"/>
      <c r="E4225" s="102"/>
      <c r="F4225" s="102"/>
      <c r="G4225" s="102"/>
      <c r="H4225" s="102"/>
      <c r="I4225" s="98"/>
      <c r="J4225" s="102"/>
      <c r="K4225" s="94"/>
      <c r="L4225" s="94" t="s">
        <v>63</v>
      </c>
      <c r="M4225" s="94">
        <f>SUM(M4224:M4224)</f>
        <v>770950</v>
      </c>
      <c r="N4225" s="102"/>
      <c r="O4225" s="111"/>
      <c r="P4225" s="96"/>
      <c r="Q4225" s="111"/>
      <c r="R4225" s="111"/>
      <c r="S4225" s="97"/>
      <c r="T4225" s="102"/>
      <c r="U4225" s="102"/>
      <c r="V4225" s="102"/>
      <c r="W4225" s="94"/>
      <c r="X4225" s="98"/>
      <c r="Y4225" s="94"/>
      <c r="Z4225" s="94"/>
      <c r="AA4225" s="89"/>
      <c r="AB4225" s="89"/>
      <c r="AC4225" s="94"/>
      <c r="AD4225" s="94">
        <f>SUM(AD4224:AD4224)</f>
        <v>770950</v>
      </c>
      <c r="AE4225" s="94">
        <f>SUM(AE4224:AE4224)</f>
        <v>770950</v>
      </c>
      <c r="AF4225" s="94"/>
      <c r="AG4225" s="94">
        <f>SUM(AG4224:AG4224)</f>
        <v>0</v>
      </c>
      <c r="AH4225" s="94"/>
    </row>
    <row r="4226" spans="1:34" s="73" customFormat="1" x14ac:dyDescent="0.55000000000000004">
      <c r="A4226" s="108" t="s">
        <v>5972</v>
      </c>
      <c r="B4226" s="109">
        <v>1796</v>
      </c>
      <c r="C4226" s="102">
        <v>9860</v>
      </c>
      <c r="D4226" s="90" t="s">
        <v>5973</v>
      </c>
      <c r="E4226" s="102" t="s">
        <v>37</v>
      </c>
      <c r="F4226" s="102">
        <v>7073</v>
      </c>
      <c r="G4226" s="102">
        <v>0</v>
      </c>
      <c r="H4226" s="102">
        <v>1</v>
      </c>
      <c r="I4226" s="98">
        <v>24</v>
      </c>
      <c r="J4226" s="102" t="s">
        <v>35</v>
      </c>
      <c r="K4226" s="94">
        <f>((G4226*400)+(H4226*100))+I4226</f>
        <v>124</v>
      </c>
      <c r="L4226" s="94">
        <v>225</v>
      </c>
      <c r="M4226" s="94">
        <f>K4226*L4226</f>
        <v>27900</v>
      </c>
      <c r="N4226" s="102">
        <v>1</v>
      </c>
      <c r="O4226" s="111" t="s">
        <v>5970</v>
      </c>
      <c r="P4226" s="96">
        <v>8571387002270</v>
      </c>
      <c r="Q4226" s="111" t="s">
        <v>5971</v>
      </c>
      <c r="R4226" s="111" t="s">
        <v>5974</v>
      </c>
      <c r="S4226" s="97"/>
      <c r="T4226" s="102" t="s">
        <v>55</v>
      </c>
      <c r="U4226" s="102" t="s">
        <v>45</v>
      </c>
      <c r="V4226" s="102" t="s">
        <v>52</v>
      </c>
      <c r="W4226" s="94">
        <v>44.65</v>
      </c>
      <c r="X4226" s="98">
        <v>29.88</v>
      </c>
      <c r="Y4226" s="94">
        <v>0</v>
      </c>
      <c r="Z4226" s="94">
        <f>W4226*Y4226</f>
        <v>0</v>
      </c>
      <c r="AA4226" s="89">
        <v>12</v>
      </c>
      <c r="AB4226" s="89">
        <v>14</v>
      </c>
      <c r="AC4226" s="94">
        <f>(Z4226*(100-AB4226))/100</f>
        <v>0</v>
      </c>
      <c r="AD4226" s="94">
        <f>IF(AND(AC4226="",M4226=""),0,IF((AC4226=""),M4226, IF( (M4226=""),AC4226,AC4226+M4226)))</f>
        <v>27900</v>
      </c>
      <c r="AE4226" s="94">
        <f>IF( (X4226=""),AD4226*1,( M4226+(SUM(AC4226:AC4226)) )*(X4226/100) )</f>
        <v>8336.52</v>
      </c>
      <c r="AF4226" s="94">
        <v>10000000</v>
      </c>
      <c r="AG4226" s="94">
        <v>27900</v>
      </c>
      <c r="AH4226" s="94">
        <v>0.02</v>
      </c>
    </row>
    <row r="4227" spans="1:34" s="73" customFormat="1" x14ac:dyDescent="0.55000000000000004">
      <c r="A4227" s="108"/>
      <c r="B4227" s="109"/>
      <c r="C4227" s="102"/>
      <c r="D4227" s="90"/>
      <c r="E4227" s="102"/>
      <c r="F4227" s="102"/>
      <c r="G4227" s="102"/>
      <c r="H4227" s="102"/>
      <c r="I4227" s="98"/>
      <c r="J4227" s="102"/>
      <c r="K4227" s="94"/>
      <c r="L4227" s="94"/>
      <c r="M4227" s="94"/>
      <c r="N4227" s="102">
        <v>2</v>
      </c>
      <c r="O4227" s="111" t="s">
        <v>5970</v>
      </c>
      <c r="P4227" s="96">
        <v>8571387002270</v>
      </c>
      <c r="Q4227" s="111" t="s">
        <v>5971</v>
      </c>
      <c r="R4227" s="111" t="s">
        <v>5974</v>
      </c>
      <c r="S4227" s="97"/>
      <c r="T4227" s="102" t="s">
        <v>51</v>
      </c>
      <c r="U4227" s="102" t="s">
        <v>45</v>
      </c>
      <c r="V4227" s="102" t="s">
        <v>52</v>
      </c>
      <c r="W4227" s="94">
        <v>104.8</v>
      </c>
      <c r="X4227" s="98">
        <v>70.12</v>
      </c>
      <c r="Y4227" s="94">
        <v>6750</v>
      </c>
      <c r="Z4227" s="94">
        <f>W4227*Y4227</f>
        <v>707400</v>
      </c>
      <c r="AA4227" s="89">
        <v>12</v>
      </c>
      <c r="AB4227" s="89">
        <v>14</v>
      </c>
      <c r="AC4227" s="94">
        <f>(Z4227*(100-AB4227))/100</f>
        <v>608364</v>
      </c>
      <c r="AD4227" s="94">
        <f>IF(AND(AC4227="",M4226=""),0,IF((AC4227=""),M4226, IF( (M4226=""),AC4227,AC4227+M4226)))</f>
        <v>636264</v>
      </c>
      <c r="AE4227" s="94">
        <f>IF( (X4227=""),AD4227*1,( M4226+(SUM(AC4227:AC4227)) )*(X4227/100) )</f>
        <v>446148.31680000003</v>
      </c>
      <c r="AF4227" s="94">
        <v>10000000</v>
      </c>
      <c r="AG4227" s="94">
        <f>IF((AF4227-AE4227) &gt; 1,0,IF((AF4227-AE4227)&lt;0,AE4227-AF4227,AF4227-AE4227))</f>
        <v>0</v>
      </c>
      <c r="AH4227" s="94">
        <v>0.02</v>
      </c>
    </row>
    <row r="4228" spans="1:34" s="73" customFormat="1" x14ac:dyDescent="0.55000000000000004">
      <c r="A4228" s="108"/>
      <c r="B4228" s="109"/>
      <c r="C4228" s="102"/>
      <c r="D4228" s="90"/>
      <c r="E4228" s="102"/>
      <c r="F4228" s="102"/>
      <c r="G4228" s="102"/>
      <c r="H4228" s="102"/>
      <c r="I4228" s="98"/>
      <c r="J4228" s="102"/>
      <c r="K4228" s="94"/>
      <c r="L4228" s="94" t="s">
        <v>63</v>
      </c>
      <c r="M4228" s="94">
        <f>SUM(M4226:M4227)</f>
        <v>27900</v>
      </c>
      <c r="N4228" s="102"/>
      <c r="O4228" s="111"/>
      <c r="P4228" s="96"/>
      <c r="Q4228" s="111"/>
      <c r="R4228" s="111"/>
      <c r="S4228" s="97"/>
      <c r="T4228" s="102"/>
      <c r="U4228" s="102"/>
      <c r="V4228" s="102"/>
      <c r="W4228" s="94"/>
      <c r="X4228" s="98"/>
      <c r="Y4228" s="94"/>
      <c r="Z4228" s="94"/>
      <c r="AA4228" s="89"/>
      <c r="AB4228" s="89"/>
      <c r="AC4228" s="94"/>
      <c r="AD4228" s="94">
        <f>SUM(AD4226:AD4227)</f>
        <v>664164</v>
      </c>
      <c r="AE4228" s="94">
        <f>SUM(AE4226:AE4227)</f>
        <v>454484.83680000005</v>
      </c>
      <c r="AF4228" s="94"/>
      <c r="AG4228" s="94">
        <f>SUM(AG4226:AG4227)</f>
        <v>27900</v>
      </c>
      <c r="AH4228" s="94"/>
    </row>
    <row r="4229" spans="1:34" s="73" customFormat="1" x14ac:dyDescent="0.55000000000000004">
      <c r="A4229" s="108" t="s">
        <v>5975</v>
      </c>
      <c r="B4229" s="109">
        <v>1797</v>
      </c>
      <c r="C4229" s="102">
        <v>8252</v>
      </c>
      <c r="D4229" s="90" t="s">
        <v>5976</v>
      </c>
      <c r="E4229" s="102" t="s">
        <v>34</v>
      </c>
      <c r="F4229" s="102">
        <v>15144</v>
      </c>
      <c r="G4229" s="102">
        <v>2</v>
      </c>
      <c r="H4229" s="102">
        <v>2</v>
      </c>
      <c r="I4229" s="98">
        <v>89</v>
      </c>
      <c r="J4229" s="102" t="s">
        <v>38</v>
      </c>
      <c r="K4229" s="94">
        <f>((G4229*400)+(H4229*100))+I4229</f>
        <v>1089</v>
      </c>
      <c r="L4229" s="94">
        <v>400</v>
      </c>
      <c r="M4229" s="94">
        <f>K4229*L4229</f>
        <v>435600</v>
      </c>
      <c r="N4229" s="102"/>
      <c r="O4229" s="111"/>
      <c r="P4229" s="96"/>
      <c r="Q4229" s="111"/>
      <c r="R4229" s="111"/>
      <c r="S4229" s="97"/>
      <c r="T4229" s="102"/>
      <c r="U4229" s="102"/>
      <c r="V4229" s="102"/>
      <c r="W4229" s="94"/>
      <c r="X4229" s="98"/>
      <c r="Y4229" s="94"/>
      <c r="Z4229" s="94"/>
      <c r="AA4229" s="89"/>
      <c r="AB4229" s="89"/>
      <c r="AC4229" s="94"/>
      <c r="AD4229" s="94">
        <f>IF(AND(AC4229="",M4229=""),0,IF((AC4229=""),M4229,IF((M4229=""),AC4229,AC4229+M4229)))</f>
        <v>435600</v>
      </c>
      <c r="AE4229" s="94">
        <f>IF( (X4229=""),AD4229*1,AD4229*(X4229/100) )</f>
        <v>435600</v>
      </c>
      <c r="AF4229" s="94">
        <v>50000000</v>
      </c>
      <c r="AG4229" s="94">
        <f>IF((AF4229-AE4229) &gt; 1,0,IF((AF4229-AE4229)&lt;0,AE4229-AF4229,AF4229-AE4229))</f>
        <v>0</v>
      </c>
      <c r="AH4229" s="94">
        <v>0.01</v>
      </c>
    </row>
    <row r="4230" spans="1:34" s="73" customFormat="1" x14ac:dyDescent="0.55000000000000004">
      <c r="A4230" s="108"/>
      <c r="B4230" s="109"/>
      <c r="C4230" s="102"/>
      <c r="D4230" s="90"/>
      <c r="E4230" s="102"/>
      <c r="F4230" s="102"/>
      <c r="G4230" s="102"/>
      <c r="H4230" s="102"/>
      <c r="I4230" s="98"/>
      <c r="J4230" s="102"/>
      <c r="K4230" s="94"/>
      <c r="L4230" s="94" t="s">
        <v>63</v>
      </c>
      <c r="M4230" s="94">
        <f>SUM(M4229:M4229)</f>
        <v>435600</v>
      </c>
      <c r="N4230" s="102"/>
      <c r="O4230" s="111"/>
      <c r="P4230" s="96"/>
      <c r="Q4230" s="111"/>
      <c r="R4230" s="111"/>
      <c r="S4230" s="97"/>
      <c r="T4230" s="102"/>
      <c r="U4230" s="102"/>
      <c r="V4230" s="102"/>
      <c r="W4230" s="94"/>
      <c r="X4230" s="98"/>
      <c r="Y4230" s="94"/>
      <c r="Z4230" s="94"/>
      <c r="AA4230" s="89"/>
      <c r="AB4230" s="89"/>
      <c r="AC4230" s="94"/>
      <c r="AD4230" s="94">
        <f>SUM(AD4229:AD4229)</f>
        <v>435600</v>
      </c>
      <c r="AE4230" s="94">
        <f>SUM(AE4229:AE4229)</f>
        <v>435600</v>
      </c>
      <c r="AF4230" s="94"/>
      <c r="AG4230" s="94">
        <f>SUM(AG4229:AG4229)</f>
        <v>0</v>
      </c>
      <c r="AH4230" s="94"/>
    </row>
    <row r="4231" spans="1:34" s="73" customFormat="1" x14ac:dyDescent="0.55000000000000004">
      <c r="A4231" s="108" t="s">
        <v>5979</v>
      </c>
      <c r="B4231" s="109">
        <v>1798</v>
      </c>
      <c r="C4231" s="102">
        <v>9499</v>
      </c>
      <c r="D4231" s="90" t="s">
        <v>5980</v>
      </c>
      <c r="E4231" s="102" t="s">
        <v>34</v>
      </c>
      <c r="F4231" s="102">
        <v>20986</v>
      </c>
      <c r="G4231" s="102">
        <v>0</v>
      </c>
      <c r="H4231" s="102">
        <v>0</v>
      </c>
      <c r="I4231" s="98">
        <v>75</v>
      </c>
      <c r="J4231" s="102" t="s">
        <v>35</v>
      </c>
      <c r="K4231" s="94">
        <f>((G4231*400)+(H4231*100))+I4231</f>
        <v>75</v>
      </c>
      <c r="L4231" s="94">
        <v>400</v>
      </c>
      <c r="M4231" s="94">
        <f>K4231*L4231</f>
        <v>30000</v>
      </c>
      <c r="N4231" s="102">
        <v>1</v>
      </c>
      <c r="O4231" s="111" t="s">
        <v>5977</v>
      </c>
      <c r="P4231" s="96"/>
      <c r="Q4231" s="111" t="s">
        <v>5978</v>
      </c>
      <c r="R4231" s="111" t="s">
        <v>5981</v>
      </c>
      <c r="S4231" s="97" t="s">
        <v>5982</v>
      </c>
      <c r="T4231" s="102" t="s">
        <v>51</v>
      </c>
      <c r="U4231" s="102" t="s">
        <v>45</v>
      </c>
      <c r="V4231" s="102" t="s">
        <v>52</v>
      </c>
      <c r="W4231" s="94">
        <v>256</v>
      </c>
      <c r="X4231" s="98">
        <v>100</v>
      </c>
      <c r="Y4231" s="94">
        <v>6750</v>
      </c>
      <c r="Z4231" s="94">
        <f>W4231*Y4231</f>
        <v>1728000</v>
      </c>
      <c r="AA4231" s="89">
        <v>6</v>
      </c>
      <c r="AB4231" s="89">
        <v>6</v>
      </c>
      <c r="AC4231" s="94">
        <f>(Z4231*(100-AB4231))/100</f>
        <v>1624320</v>
      </c>
      <c r="AD4231" s="94">
        <f>IF(AND(AC4231="",M4231=""),0,IF((AC4231=""),M4231, IF( (M4231=""),AC4231,AC4231+M4231)))</f>
        <v>1654320</v>
      </c>
      <c r="AE4231" s="94">
        <f>IF( (X4231=""),AD4231*1,( M4231+(SUM(AC4231:AC4231)) )*(X4231/100) )</f>
        <v>1654320</v>
      </c>
      <c r="AF4231" s="94">
        <v>50000000</v>
      </c>
      <c r="AG4231" s="94">
        <f>IF((AF4231-AE4231) &gt; 1,0,IF((AF4231-AE4231)&lt;0,AE4231-AF4231,AF4231-AE4231))</f>
        <v>0</v>
      </c>
      <c r="AH4231" s="94">
        <v>0.02</v>
      </c>
    </row>
    <row r="4232" spans="1:34" s="73" customFormat="1" x14ac:dyDescent="0.55000000000000004">
      <c r="A4232" s="108"/>
      <c r="B4232" s="109"/>
      <c r="C4232" s="102"/>
      <c r="D4232" s="90"/>
      <c r="E4232" s="102"/>
      <c r="F4232" s="102"/>
      <c r="G4232" s="102"/>
      <c r="H4232" s="102"/>
      <c r="I4232" s="98"/>
      <c r="J4232" s="102"/>
      <c r="K4232" s="94"/>
      <c r="L4232" s="94" t="s">
        <v>63</v>
      </c>
      <c r="M4232" s="94">
        <f>SUM(M4231:M4231)</f>
        <v>30000</v>
      </c>
      <c r="N4232" s="102"/>
      <c r="O4232" s="111"/>
      <c r="P4232" s="96"/>
      <c r="Q4232" s="111"/>
      <c r="R4232" s="111"/>
      <c r="S4232" s="97"/>
      <c r="T4232" s="102"/>
      <c r="U4232" s="102"/>
      <c r="V4232" s="102"/>
      <c r="W4232" s="94"/>
      <c r="X4232" s="98"/>
      <c r="Y4232" s="94"/>
      <c r="Z4232" s="94"/>
      <c r="AA4232" s="89"/>
      <c r="AB4232" s="89"/>
      <c r="AC4232" s="94"/>
      <c r="AD4232" s="94">
        <f>SUM(AD4231:AD4231)</f>
        <v>1654320</v>
      </c>
      <c r="AE4232" s="94">
        <f>SUM(AE4231:AE4231)</f>
        <v>1654320</v>
      </c>
      <c r="AF4232" s="94"/>
      <c r="AG4232" s="94">
        <f>SUM(AG4231:AG4231)</f>
        <v>0</v>
      </c>
      <c r="AH4232" s="94"/>
    </row>
    <row r="4233" spans="1:34" s="73" customFormat="1" x14ac:dyDescent="0.55000000000000004">
      <c r="A4233" s="108" t="s">
        <v>5985</v>
      </c>
      <c r="B4233" s="109">
        <v>1799</v>
      </c>
      <c r="C4233" s="102">
        <v>6977</v>
      </c>
      <c r="D4233" s="90" t="s">
        <v>5986</v>
      </c>
      <c r="E4233" s="102" t="s">
        <v>34</v>
      </c>
      <c r="F4233" s="102">
        <v>23677</v>
      </c>
      <c r="G4233" s="102">
        <v>0</v>
      </c>
      <c r="H4233" s="102">
        <v>0</v>
      </c>
      <c r="I4233" s="98">
        <v>83</v>
      </c>
      <c r="J4233" s="102" t="s">
        <v>35</v>
      </c>
      <c r="K4233" s="94">
        <f>((G4233*400)+(H4233*100))+I4233</f>
        <v>83</v>
      </c>
      <c r="L4233" s="94">
        <v>850</v>
      </c>
      <c r="M4233" s="94">
        <f>K4233*L4233</f>
        <v>70550</v>
      </c>
      <c r="N4233" s="102">
        <v>1</v>
      </c>
      <c r="O4233" s="111" t="s">
        <v>5983</v>
      </c>
      <c r="P4233" s="96"/>
      <c r="Q4233" s="111" t="s">
        <v>5984</v>
      </c>
      <c r="R4233" s="111" t="s">
        <v>5987</v>
      </c>
      <c r="S4233" s="97" t="s">
        <v>5988</v>
      </c>
      <c r="T4233" s="102" t="s">
        <v>51</v>
      </c>
      <c r="U4233" s="102" t="s">
        <v>45</v>
      </c>
      <c r="V4233" s="102" t="s">
        <v>52</v>
      </c>
      <c r="W4233" s="94">
        <v>303.36</v>
      </c>
      <c r="X4233" s="98">
        <v>59.87</v>
      </c>
      <c r="Y4233" s="94">
        <v>6750</v>
      </c>
      <c r="Z4233" s="94">
        <f>W4233*Y4233</f>
        <v>2047680</v>
      </c>
      <c r="AA4233" s="89">
        <v>6</v>
      </c>
      <c r="AB4233" s="89">
        <v>6</v>
      </c>
      <c r="AC4233" s="94">
        <f>(Z4233*(100-AB4233))/100</f>
        <v>1924819.2</v>
      </c>
      <c r="AD4233" s="94">
        <f>IF(AND(AC4233="",M4233=""),0,IF((AC4233=""),M4233, IF( (M4233=""),AC4233,AC4233+M4233)))</f>
        <v>1995369.2</v>
      </c>
      <c r="AE4233" s="94">
        <f>IF( (X4233=""),AD4233*1,( M4233+(SUM(AC4233:AC4233)) )*(X4233/100) )</f>
        <v>1194627.5400399999</v>
      </c>
      <c r="AF4233" s="94">
        <v>50000000</v>
      </c>
      <c r="AG4233" s="94">
        <f>IF((AF4233-AE4233) &gt; 1,0,IF((AF4233-AE4233)&lt;0,AE4233-AF4233,AF4233-AE4233))</f>
        <v>0</v>
      </c>
      <c r="AH4233" s="94">
        <v>0.02</v>
      </c>
    </row>
    <row r="4234" spans="1:34" s="73" customFormat="1" x14ac:dyDescent="0.55000000000000004">
      <c r="A4234" s="108"/>
      <c r="B4234" s="109"/>
      <c r="C4234" s="102"/>
      <c r="D4234" s="90"/>
      <c r="E4234" s="102"/>
      <c r="F4234" s="102"/>
      <c r="G4234" s="102"/>
      <c r="H4234" s="102"/>
      <c r="I4234" s="98"/>
      <c r="J4234" s="102"/>
      <c r="K4234" s="94"/>
      <c r="L4234" s="94"/>
      <c r="M4234" s="94"/>
      <c r="N4234" s="102">
        <v>2</v>
      </c>
      <c r="O4234" s="111" t="s">
        <v>5983</v>
      </c>
      <c r="P4234" s="96"/>
      <c r="Q4234" s="111" t="s">
        <v>5984</v>
      </c>
      <c r="R4234" s="111" t="s">
        <v>5987</v>
      </c>
      <c r="S4234" s="97" t="s">
        <v>5989</v>
      </c>
      <c r="T4234" s="102" t="s">
        <v>51</v>
      </c>
      <c r="U4234" s="102" t="s">
        <v>45</v>
      </c>
      <c r="V4234" s="102" t="s">
        <v>52</v>
      </c>
      <c r="W4234" s="94">
        <v>203.36</v>
      </c>
      <c r="X4234" s="98">
        <v>40.130000000000003</v>
      </c>
      <c r="Y4234" s="94">
        <v>6750</v>
      </c>
      <c r="Z4234" s="94">
        <f>W4234*Y4234</f>
        <v>1372680</v>
      </c>
      <c r="AA4234" s="89">
        <v>6</v>
      </c>
      <c r="AB4234" s="89">
        <v>6</v>
      </c>
      <c r="AC4234" s="94">
        <f>(Z4234*(100-AB4234))/100</f>
        <v>1290319.2</v>
      </c>
      <c r="AD4234" s="94">
        <f>IF(AND(AC4234="",M4233=""),0,IF((AC4234=""),M4233, IF( (M4233=""),AC4234,AC4234+M4233)))</f>
        <v>1360869.2</v>
      </c>
      <c r="AE4234" s="94">
        <f>IF( (X4234=""),AD4234*1,( M4233+(SUM(AC4234:AC4234)) )*(X4234/100) )</f>
        <v>546116.8099600001</v>
      </c>
      <c r="AF4234" s="94">
        <v>50000000</v>
      </c>
      <c r="AG4234" s="94">
        <f>IF((AF4234-AE4234) &gt; 1,0,IF((AF4234-AE4234)&lt;0,AE4234-AF4234,AF4234-AE4234))</f>
        <v>0</v>
      </c>
      <c r="AH4234" s="94">
        <v>0.02</v>
      </c>
    </row>
    <row r="4235" spans="1:34" s="73" customFormat="1" x14ac:dyDescent="0.55000000000000004">
      <c r="A4235" s="108"/>
      <c r="B4235" s="109"/>
      <c r="C4235" s="102"/>
      <c r="D4235" s="90"/>
      <c r="E4235" s="102"/>
      <c r="F4235" s="102"/>
      <c r="G4235" s="102"/>
      <c r="H4235" s="102"/>
      <c r="I4235" s="98"/>
      <c r="J4235" s="102"/>
      <c r="K4235" s="94"/>
      <c r="L4235" s="94" t="s">
        <v>63</v>
      </c>
      <c r="M4235" s="94">
        <f>SUM(M4233:M4234)</f>
        <v>70550</v>
      </c>
      <c r="N4235" s="102"/>
      <c r="O4235" s="111"/>
      <c r="P4235" s="96"/>
      <c r="Q4235" s="111"/>
      <c r="R4235" s="111"/>
      <c r="S4235" s="97"/>
      <c r="T4235" s="102"/>
      <c r="U4235" s="102"/>
      <c r="V4235" s="102"/>
      <c r="W4235" s="94"/>
      <c r="X4235" s="98"/>
      <c r="Y4235" s="94"/>
      <c r="Z4235" s="94"/>
      <c r="AA4235" s="89"/>
      <c r="AB4235" s="89"/>
      <c r="AC4235" s="94"/>
      <c r="AD4235" s="94">
        <f>SUM(AD4233:AD4234)</f>
        <v>3356238.4</v>
      </c>
      <c r="AE4235" s="94">
        <f>SUM(AE4233:AE4234)</f>
        <v>1740744.35</v>
      </c>
      <c r="AF4235" s="94"/>
      <c r="AG4235" s="94">
        <f>SUM(AG4233:AG4234)</f>
        <v>0</v>
      </c>
      <c r="AH4235" s="94"/>
    </row>
    <row r="4236" spans="1:34" s="73" customFormat="1" x14ac:dyDescent="0.55000000000000004">
      <c r="A4236" s="108" t="s">
        <v>5994</v>
      </c>
      <c r="B4236" s="109">
        <v>1800</v>
      </c>
      <c r="C4236" s="102">
        <v>6646</v>
      </c>
      <c r="D4236" s="90" t="s">
        <v>5995</v>
      </c>
      <c r="E4236" s="102" t="s">
        <v>34</v>
      </c>
      <c r="F4236" s="102">
        <v>23225</v>
      </c>
      <c r="G4236" s="102">
        <v>0</v>
      </c>
      <c r="H4236" s="102">
        <v>1</v>
      </c>
      <c r="I4236" s="98">
        <v>74</v>
      </c>
      <c r="J4236" s="102" t="s">
        <v>35</v>
      </c>
      <c r="K4236" s="94">
        <f>((G4236*400)+(H4236*100))+I4236</f>
        <v>174</v>
      </c>
      <c r="L4236" s="94">
        <v>850</v>
      </c>
      <c r="M4236" s="94">
        <f>K4236*L4236</f>
        <v>147900</v>
      </c>
      <c r="N4236" s="102">
        <v>1</v>
      </c>
      <c r="O4236" s="111" t="s">
        <v>5992</v>
      </c>
      <c r="P4236" s="96"/>
      <c r="Q4236" s="111" t="s">
        <v>5993</v>
      </c>
      <c r="R4236" s="111" t="s">
        <v>5996</v>
      </c>
      <c r="S4236" s="97"/>
      <c r="T4236" s="102" t="s">
        <v>51</v>
      </c>
      <c r="U4236" s="102" t="s">
        <v>45</v>
      </c>
      <c r="V4236" s="102" t="s">
        <v>52</v>
      </c>
      <c r="W4236" s="94">
        <v>10.5</v>
      </c>
      <c r="X4236" s="98">
        <v>5.37</v>
      </c>
      <c r="Y4236" s="94">
        <v>5600</v>
      </c>
      <c r="Z4236" s="94">
        <f>W4236*Y4236</f>
        <v>58800</v>
      </c>
      <c r="AA4236" s="89">
        <v>1</v>
      </c>
      <c r="AB4236" s="89">
        <v>1</v>
      </c>
      <c r="AC4236" s="94">
        <f>(Z4236*(100-AB4236))/100</f>
        <v>58212</v>
      </c>
      <c r="AD4236" s="94">
        <f>IF(AND(AC4236="",M4236=""),0,IF((AC4236=""),M4236, IF( (M4236=""),AC4236,AC4236+M4236)))</f>
        <v>206112</v>
      </c>
      <c r="AE4236" s="94">
        <f>IF( (X4236=""),AD4236*1,( M4236+(SUM(AC4236:AC4236)) )*(X4236/100) )</f>
        <v>11068.214399999999</v>
      </c>
      <c r="AF4236" s="94">
        <v>50000000</v>
      </c>
      <c r="AG4236" s="94">
        <f>IF((AF4236-AE4236) &gt; 1,0,IF((AF4236-AE4236)&lt;0,AE4236-AF4236,AF4236-AE4236))</f>
        <v>0</v>
      </c>
      <c r="AH4236" s="94">
        <v>0.02</v>
      </c>
    </row>
    <row r="4237" spans="1:34" s="73" customFormat="1" x14ac:dyDescent="0.55000000000000004">
      <c r="A4237" s="108"/>
      <c r="B4237" s="109"/>
      <c r="C4237" s="102"/>
      <c r="D4237" s="90"/>
      <c r="E4237" s="102"/>
      <c r="F4237" s="102"/>
      <c r="G4237" s="102"/>
      <c r="H4237" s="102"/>
      <c r="I4237" s="98"/>
      <c r="J4237" s="102"/>
      <c r="K4237" s="94"/>
      <c r="L4237" s="94"/>
      <c r="M4237" s="94"/>
      <c r="N4237" s="102">
        <v>2</v>
      </c>
      <c r="O4237" s="111" t="s">
        <v>5992</v>
      </c>
      <c r="P4237" s="96"/>
      <c r="Q4237" s="111" t="s">
        <v>5993</v>
      </c>
      <c r="R4237" s="111" t="s">
        <v>5996</v>
      </c>
      <c r="S4237" s="97" t="s">
        <v>5997</v>
      </c>
      <c r="T4237" s="102" t="s">
        <v>51</v>
      </c>
      <c r="U4237" s="102" t="s">
        <v>45</v>
      </c>
      <c r="V4237" s="102" t="s">
        <v>52</v>
      </c>
      <c r="W4237" s="94">
        <v>184.92</v>
      </c>
      <c r="X4237" s="98">
        <v>94.63</v>
      </c>
      <c r="Y4237" s="94">
        <v>6750</v>
      </c>
      <c r="Z4237" s="94">
        <f>W4237*Y4237</f>
        <v>1248210</v>
      </c>
      <c r="AA4237" s="89">
        <v>26</v>
      </c>
      <c r="AB4237" s="89">
        <v>42</v>
      </c>
      <c r="AC4237" s="94">
        <f>(Z4237*(100-AB4237))/100</f>
        <v>723961.8</v>
      </c>
      <c r="AD4237" s="94">
        <f>IF(AND(AC4237="",M4236=""),0,IF((AC4237=""),M4236, IF( (M4236=""),AC4237,AC4237+M4236)))</f>
        <v>871861.8</v>
      </c>
      <c r="AE4237" s="94">
        <f>IF( (X4237=""),AD4237*1,( M4236+(SUM(AC4237:AC4237)) )*(X4237/100) )</f>
        <v>825042.82134000002</v>
      </c>
      <c r="AF4237" s="94">
        <v>50000000</v>
      </c>
      <c r="AG4237" s="94">
        <f>IF((AF4237-AE4237) &gt; 1,0,IF((AF4237-AE4237)&lt;0,AE4237-AF4237,AF4237-AE4237))</f>
        <v>0</v>
      </c>
      <c r="AH4237" s="94">
        <v>0.02</v>
      </c>
    </row>
    <row r="4238" spans="1:34" s="73" customFormat="1" x14ac:dyDescent="0.55000000000000004">
      <c r="A4238" s="108"/>
      <c r="B4238" s="109"/>
      <c r="C4238" s="102"/>
      <c r="D4238" s="90"/>
      <c r="E4238" s="102"/>
      <c r="F4238" s="102"/>
      <c r="G4238" s="102"/>
      <c r="H4238" s="102"/>
      <c r="I4238" s="98"/>
      <c r="J4238" s="102"/>
      <c r="K4238" s="94"/>
      <c r="L4238" s="94"/>
      <c r="M4238" s="94"/>
      <c r="N4238" s="102">
        <v>3</v>
      </c>
      <c r="O4238" s="111" t="s">
        <v>5992</v>
      </c>
      <c r="P4238" s="96"/>
      <c r="Q4238" s="111" t="s">
        <v>5993</v>
      </c>
      <c r="R4238" s="111" t="s">
        <v>5996</v>
      </c>
      <c r="S4238" s="97" t="s">
        <v>5998</v>
      </c>
      <c r="T4238" s="102"/>
      <c r="U4238" s="102"/>
      <c r="V4238" s="102"/>
      <c r="W4238" s="94"/>
      <c r="X4238" s="98"/>
      <c r="Y4238" s="94"/>
      <c r="Z4238" s="94"/>
      <c r="AA4238" s="89"/>
      <c r="AB4238" s="89"/>
      <c r="AC4238" s="94"/>
      <c r="AD4238" s="94"/>
      <c r="AE4238" s="94"/>
      <c r="AF4238" s="94"/>
      <c r="AG4238" s="94"/>
      <c r="AH4238" s="94"/>
    </row>
    <row r="4239" spans="1:34" s="73" customFormat="1" x14ac:dyDescent="0.55000000000000004">
      <c r="A4239" s="108"/>
      <c r="B4239" s="109">
        <v>1801</v>
      </c>
      <c r="C4239" s="102">
        <v>6812</v>
      </c>
      <c r="D4239" s="90" t="s">
        <v>5999</v>
      </c>
      <c r="E4239" s="102" t="s">
        <v>34</v>
      </c>
      <c r="F4239" s="102">
        <v>23534</v>
      </c>
      <c r="G4239" s="102">
        <v>0</v>
      </c>
      <c r="H4239" s="102">
        <v>0</v>
      </c>
      <c r="I4239" s="98">
        <v>53</v>
      </c>
      <c r="J4239" s="102" t="s">
        <v>35</v>
      </c>
      <c r="K4239" s="94">
        <f>((G4239*400)+(H4239*100))+I4239</f>
        <v>53</v>
      </c>
      <c r="L4239" s="94">
        <v>850</v>
      </c>
      <c r="M4239" s="94">
        <f>K4239*L4239</f>
        <v>45050</v>
      </c>
      <c r="N4239" s="102">
        <v>1</v>
      </c>
      <c r="O4239" s="111" t="s">
        <v>5992</v>
      </c>
      <c r="P4239" s="96"/>
      <c r="Q4239" s="111" t="s">
        <v>5993</v>
      </c>
      <c r="R4239" s="111" t="s">
        <v>5996</v>
      </c>
      <c r="S4239" s="97" t="s">
        <v>6000</v>
      </c>
      <c r="T4239" s="102" t="s">
        <v>51</v>
      </c>
      <c r="U4239" s="102" t="s">
        <v>45</v>
      </c>
      <c r="V4239" s="102" t="s">
        <v>52</v>
      </c>
      <c r="W4239" s="94">
        <v>16</v>
      </c>
      <c r="X4239" s="98">
        <v>15.24</v>
      </c>
      <c r="Y4239" s="94">
        <v>6750</v>
      </c>
      <c r="Z4239" s="94">
        <f>W4239*Y4239</f>
        <v>108000</v>
      </c>
      <c r="AA4239" s="89">
        <v>21</v>
      </c>
      <c r="AB4239" s="89">
        <v>32</v>
      </c>
      <c r="AC4239" s="94">
        <f>(Z4239*(100-AB4239))/100</f>
        <v>73440</v>
      </c>
      <c r="AD4239" s="94">
        <f>IF(AND(AC4239="",M4239=""),0,IF((AC4239=""),M4239, IF( (M4239=""),AC4239,AC4239+M4239)))</f>
        <v>118490</v>
      </c>
      <c r="AE4239" s="94">
        <f>IF( (X4239=""),AD4239*1,( M4239+(SUM(AC4239:AC4239)) )*(X4239/100) )</f>
        <v>18057.876</v>
      </c>
      <c r="AF4239" s="94">
        <v>50000000</v>
      </c>
      <c r="AG4239" s="94">
        <f>IF((AF4239-AE4239) &gt; 1,0,IF((AF4239-AE4239)&lt;0,AE4239-AF4239,AF4239-AE4239))</f>
        <v>0</v>
      </c>
      <c r="AH4239" s="94">
        <v>0.02</v>
      </c>
    </row>
    <row r="4240" spans="1:34" s="73" customFormat="1" x14ac:dyDescent="0.55000000000000004">
      <c r="A4240" s="108"/>
      <c r="B4240" s="109"/>
      <c r="C4240" s="102"/>
      <c r="D4240" s="90"/>
      <c r="E4240" s="102"/>
      <c r="F4240" s="102"/>
      <c r="G4240" s="102"/>
      <c r="H4240" s="102"/>
      <c r="I4240" s="98"/>
      <c r="J4240" s="102"/>
      <c r="K4240" s="94"/>
      <c r="L4240" s="94"/>
      <c r="M4240" s="94"/>
      <c r="N4240" s="102">
        <v>2</v>
      </c>
      <c r="O4240" s="111" t="s">
        <v>5992</v>
      </c>
      <c r="P4240" s="96"/>
      <c r="Q4240" s="111" t="s">
        <v>5993</v>
      </c>
      <c r="R4240" s="111" t="s">
        <v>5996</v>
      </c>
      <c r="S4240" s="97" t="s">
        <v>6001</v>
      </c>
      <c r="T4240" s="102" t="s">
        <v>55</v>
      </c>
      <c r="U4240" s="102" t="s">
        <v>45</v>
      </c>
      <c r="V4240" s="102" t="s">
        <v>52</v>
      </c>
      <c r="W4240" s="94">
        <v>25</v>
      </c>
      <c r="X4240" s="98">
        <v>23.81</v>
      </c>
      <c r="Y4240" s="94">
        <v>0</v>
      </c>
      <c r="Z4240" s="94">
        <f>W4240*Y4240</f>
        <v>0</v>
      </c>
      <c r="AA4240" s="89">
        <v>6</v>
      </c>
      <c r="AB4240" s="89">
        <v>6</v>
      </c>
      <c r="AC4240" s="94">
        <f>(Z4240*(100-AB4240))/100</f>
        <v>0</v>
      </c>
      <c r="AD4240" s="94">
        <f>IF(AND(AC4240="",M4239=""),0,IF((AC4240=""),M4239, IF( (M4239=""),AC4240,AC4240+M4239)))</f>
        <v>45050</v>
      </c>
      <c r="AE4240" s="94">
        <f>IF( (X4240=""),AD4240*1,( M4239+(SUM(AC4240:AC4241)) )*(X4240/100) )</f>
        <v>10726.404999999999</v>
      </c>
      <c r="AF4240" s="94">
        <v>50000000</v>
      </c>
      <c r="AG4240" s="94">
        <f>IF((AF4240-AE4240) &gt; 1,0,IF((AF4240-AE4240)&lt;0,AE4240-AF4240,AF4240-AE4240))</f>
        <v>0</v>
      </c>
      <c r="AH4240" s="94">
        <v>0.02</v>
      </c>
    </row>
    <row r="4241" spans="1:34" s="73" customFormat="1" x14ac:dyDescent="0.55000000000000004">
      <c r="A4241" s="108"/>
      <c r="B4241" s="109"/>
      <c r="C4241" s="102"/>
      <c r="D4241" s="90"/>
      <c r="E4241" s="102"/>
      <c r="F4241" s="102"/>
      <c r="G4241" s="102"/>
      <c r="H4241" s="102"/>
      <c r="I4241" s="98"/>
      <c r="J4241" s="102"/>
      <c r="K4241" s="94"/>
      <c r="L4241" s="94"/>
      <c r="M4241" s="94"/>
      <c r="N4241" s="102"/>
      <c r="O4241" s="111"/>
      <c r="P4241" s="96"/>
      <c r="Q4241" s="111"/>
      <c r="R4241" s="111"/>
      <c r="S4241" s="97"/>
      <c r="T4241" s="102" t="s">
        <v>343</v>
      </c>
      <c r="U4241" s="102"/>
      <c r="V4241" s="102" t="s">
        <v>52</v>
      </c>
      <c r="W4241" s="94">
        <v>64</v>
      </c>
      <c r="X4241" s="98">
        <v>60.95</v>
      </c>
      <c r="Y4241" s="94">
        <v>0</v>
      </c>
      <c r="Z4241" s="94">
        <f>W4241*Y4241</f>
        <v>0</v>
      </c>
      <c r="AA4241" s="89">
        <v>6</v>
      </c>
      <c r="AB4241" s="89">
        <v>6</v>
      </c>
      <c r="AC4241" s="94">
        <f>(Z4241*(100-AB4241))/100</f>
        <v>0</v>
      </c>
      <c r="AD4241" s="94">
        <f>IF(AND(AC4241="",M4239=""),0,IF((AC4241=""),M4239, IF( (M4239=""),AC4241,AC4241+M4239)))</f>
        <v>45050</v>
      </c>
      <c r="AE4241" s="94">
        <f>IF( (X4241=""),AD4241*1,( M4239+(SUM(AC4240:AC4241)) )*(X4241/100) )</f>
        <v>27457.975000000002</v>
      </c>
      <c r="AF4241" s="94">
        <v>50000000</v>
      </c>
      <c r="AG4241" s="94">
        <f>IF((AF4241-AE4241) &gt; 1,0,IF((AF4241-AE4241)&lt;0,AE4241-AF4241,AF4241-AE4241))</f>
        <v>0</v>
      </c>
      <c r="AH4241" s="94">
        <v>0.02</v>
      </c>
    </row>
    <row r="4242" spans="1:34" s="73" customFormat="1" x14ac:dyDescent="0.55000000000000004">
      <c r="A4242" s="108"/>
      <c r="B4242" s="109"/>
      <c r="C4242" s="102"/>
      <c r="D4242" s="90"/>
      <c r="E4242" s="102"/>
      <c r="F4242" s="102"/>
      <c r="G4242" s="102"/>
      <c r="H4242" s="102"/>
      <c r="I4242" s="98"/>
      <c r="J4242" s="102"/>
      <c r="K4242" s="94"/>
      <c r="L4242" s="94" t="s">
        <v>63</v>
      </c>
      <c r="M4242" s="94">
        <f>SUM(M4236:M4241)</f>
        <v>192950</v>
      </c>
      <c r="N4242" s="102"/>
      <c r="O4242" s="111"/>
      <c r="P4242" s="96"/>
      <c r="Q4242" s="111"/>
      <c r="R4242" s="111"/>
      <c r="S4242" s="97"/>
      <c r="T4242" s="102"/>
      <c r="U4242" s="102"/>
      <c r="V4242" s="102"/>
      <c r="W4242" s="94"/>
      <c r="X4242" s="98"/>
      <c r="Y4242" s="94"/>
      <c r="Z4242" s="94"/>
      <c r="AA4242" s="89"/>
      <c r="AB4242" s="89"/>
      <c r="AC4242" s="94"/>
      <c r="AD4242" s="94">
        <f>SUM(AD4236:AD4241)</f>
        <v>1286563.8</v>
      </c>
      <c r="AE4242" s="94">
        <f>SUM(AE4236:AE4241)</f>
        <v>892353.29174000013</v>
      </c>
      <c r="AF4242" s="94"/>
      <c r="AG4242" s="94">
        <f>SUM(AG4236:AG4241)</f>
        <v>0</v>
      </c>
      <c r="AH4242" s="94"/>
    </row>
    <row r="4243" spans="1:34" s="99" customFormat="1" x14ac:dyDescent="0.55000000000000004">
      <c r="A4243" s="107" t="s">
        <v>6004</v>
      </c>
      <c r="B4243" s="102">
        <v>1802</v>
      </c>
      <c r="C4243" s="102">
        <v>7106</v>
      </c>
      <c r="D4243" s="90" t="s">
        <v>6005</v>
      </c>
      <c r="E4243" s="102" t="s">
        <v>34</v>
      </c>
      <c r="F4243" s="102">
        <v>20420</v>
      </c>
      <c r="G4243" s="102">
        <v>0</v>
      </c>
      <c r="H4243" s="102">
        <v>0</v>
      </c>
      <c r="I4243" s="98">
        <v>40</v>
      </c>
      <c r="J4243" s="102" t="s">
        <v>35</v>
      </c>
      <c r="K4243" s="94">
        <f>((G4243*400)+(H4243*100))+I4243</f>
        <v>40</v>
      </c>
      <c r="L4243" s="94">
        <v>850</v>
      </c>
      <c r="M4243" s="94">
        <f>K4243*L4243</f>
        <v>34000</v>
      </c>
      <c r="N4243" s="102">
        <v>1</v>
      </c>
      <c r="O4243" s="111" t="s">
        <v>6002</v>
      </c>
      <c r="P4243" s="96"/>
      <c r="Q4243" s="111" t="s">
        <v>6003</v>
      </c>
      <c r="R4243" s="111" t="s">
        <v>6006</v>
      </c>
      <c r="S4243" s="97"/>
      <c r="T4243" s="102" t="s">
        <v>55</v>
      </c>
      <c r="U4243" s="102" t="s">
        <v>45</v>
      </c>
      <c r="V4243" s="102" t="s">
        <v>52</v>
      </c>
      <c r="W4243" s="94">
        <v>30.6</v>
      </c>
      <c r="X4243" s="98">
        <v>13.25</v>
      </c>
      <c r="Y4243" s="94">
        <v>0</v>
      </c>
      <c r="Z4243" s="94">
        <f>W4243*Y4243</f>
        <v>0</v>
      </c>
      <c r="AA4243" s="89">
        <v>10</v>
      </c>
      <c r="AB4243" s="89">
        <v>10</v>
      </c>
      <c r="AC4243" s="94">
        <f>(Z4243*(100-AB4243))/100</f>
        <v>0</v>
      </c>
      <c r="AD4243" s="94">
        <f>IF(AND(AC4243="",M4243=""),0,IF((AC4243=""),M4243, IF( (M4243=""),AC4243,AC4243+M4243)))</f>
        <v>34000</v>
      </c>
      <c r="AE4243" s="94">
        <f>IF( (X4243=""),AD4243*1,( M4243+(SUM(AC4243:AC4243)) )*(X4243/100) )</f>
        <v>4505</v>
      </c>
      <c r="AF4243" s="94">
        <v>50000000</v>
      </c>
      <c r="AG4243" s="94">
        <f>IF((AF4243-AE4243) &gt; 1,0,IF((AF4243-AE4243)&lt;0,AE4243-AF4243,AF4243-AE4243))</f>
        <v>0</v>
      </c>
      <c r="AH4243" s="94">
        <v>0.02</v>
      </c>
    </row>
    <row r="4244" spans="1:34" s="99" customFormat="1" x14ac:dyDescent="0.55000000000000004">
      <c r="A4244" s="107"/>
      <c r="B4244" s="102"/>
      <c r="C4244" s="102"/>
      <c r="D4244" s="90"/>
      <c r="E4244" s="102"/>
      <c r="F4244" s="102"/>
      <c r="G4244" s="102"/>
      <c r="H4244" s="102"/>
      <c r="I4244" s="98"/>
      <c r="J4244" s="102"/>
      <c r="K4244" s="94"/>
      <c r="L4244" s="94"/>
      <c r="M4244" s="94"/>
      <c r="N4244" s="102">
        <v>2</v>
      </c>
      <c r="O4244" s="111" t="s">
        <v>6002</v>
      </c>
      <c r="P4244" s="96"/>
      <c r="Q4244" s="111" t="s">
        <v>6003</v>
      </c>
      <c r="R4244" s="111" t="s">
        <v>6006</v>
      </c>
      <c r="S4244" s="97"/>
      <c r="T4244" s="102" t="s">
        <v>51</v>
      </c>
      <c r="U4244" s="102" t="s">
        <v>45</v>
      </c>
      <c r="V4244" s="102" t="s">
        <v>52</v>
      </c>
      <c r="W4244" s="94">
        <v>88.4</v>
      </c>
      <c r="X4244" s="98">
        <v>38.270000000000003</v>
      </c>
      <c r="Y4244" s="94">
        <v>6750</v>
      </c>
      <c r="Z4244" s="94">
        <f>W4244*Y4244</f>
        <v>596700</v>
      </c>
      <c r="AA4244" s="89">
        <v>10</v>
      </c>
      <c r="AB4244" s="89">
        <v>10</v>
      </c>
      <c r="AC4244" s="94">
        <f>(Z4244*(100-AB4244))/100</f>
        <v>537030</v>
      </c>
      <c r="AD4244" s="94">
        <f>IF(AND(AC4244="",M4243=""),0,IF((AC4244=""),M4243, IF( (M4243=""),AC4244,AC4244+M4243)))</f>
        <v>571030</v>
      </c>
      <c r="AE4244" s="94">
        <f>IF( (X4244=""),AD4244*1,( M4243+(SUM(AC4244:AC4244)) )*(X4244/100) )</f>
        <v>218533.18100000001</v>
      </c>
      <c r="AF4244" s="94">
        <v>50000000</v>
      </c>
      <c r="AG4244" s="94">
        <f>IF((AF4244-AE4244) &gt; 1,0,IF((AF4244-AE4244)&lt;0,AE4244-AF4244,AF4244-AE4244))</f>
        <v>0</v>
      </c>
      <c r="AH4244" s="94">
        <v>0.02</v>
      </c>
    </row>
    <row r="4245" spans="1:34" s="99" customFormat="1" x14ac:dyDescent="0.55000000000000004">
      <c r="A4245" s="107"/>
      <c r="B4245" s="102"/>
      <c r="C4245" s="102"/>
      <c r="D4245" s="90"/>
      <c r="E4245" s="102"/>
      <c r="F4245" s="102"/>
      <c r="G4245" s="102"/>
      <c r="H4245" s="102"/>
      <c r="I4245" s="98"/>
      <c r="J4245" s="102"/>
      <c r="K4245" s="94"/>
      <c r="L4245" s="94"/>
      <c r="M4245" s="94"/>
      <c r="N4245" s="102">
        <v>3</v>
      </c>
      <c r="O4245" s="111" t="s">
        <v>6002</v>
      </c>
      <c r="P4245" s="96"/>
      <c r="Q4245" s="111" t="s">
        <v>6003</v>
      </c>
      <c r="R4245" s="111" t="s">
        <v>6006</v>
      </c>
      <c r="S4245" s="97" t="s">
        <v>6007</v>
      </c>
      <c r="T4245" s="102" t="s">
        <v>51</v>
      </c>
      <c r="U4245" s="102" t="s">
        <v>45</v>
      </c>
      <c r="V4245" s="102" t="s">
        <v>52</v>
      </c>
      <c r="W4245" s="94">
        <v>112</v>
      </c>
      <c r="X4245" s="98">
        <v>48.48</v>
      </c>
      <c r="Y4245" s="94">
        <v>6750</v>
      </c>
      <c r="Z4245" s="94">
        <f>W4245*Y4245</f>
        <v>756000</v>
      </c>
      <c r="AA4245" s="89">
        <v>10</v>
      </c>
      <c r="AB4245" s="89">
        <v>10</v>
      </c>
      <c r="AC4245" s="94">
        <f>(Z4245*(100-AB4245))/100</f>
        <v>680400</v>
      </c>
      <c r="AD4245" s="94">
        <f>IF(AND(AC4245="",M4243=""),0,IF((AC4245=""),M4243, IF( (M4243=""),AC4245,AC4245+M4243)))</f>
        <v>714400</v>
      </c>
      <c r="AE4245" s="94">
        <f>IF( (X4245=""),AD4245*1,( M4243+(SUM(AC4245:AC4245)) )*(X4245/100) )</f>
        <v>346341.12</v>
      </c>
      <c r="AF4245" s="94">
        <v>50000000</v>
      </c>
      <c r="AG4245" s="94">
        <f>IF((AF4245-AE4245) &gt; 1,0,IF((AF4245-AE4245)&lt;0,AE4245-AF4245,AF4245-AE4245))</f>
        <v>0</v>
      </c>
      <c r="AH4245" s="94">
        <v>0.02</v>
      </c>
    </row>
    <row r="4246" spans="1:34" s="99" customFormat="1" x14ac:dyDescent="0.55000000000000004">
      <c r="A4246" s="107"/>
      <c r="B4246" s="102"/>
      <c r="C4246" s="102"/>
      <c r="D4246" s="90"/>
      <c r="E4246" s="102"/>
      <c r="F4246" s="102"/>
      <c r="G4246" s="102"/>
      <c r="H4246" s="102"/>
      <c r="I4246" s="98"/>
      <c r="J4246" s="102"/>
      <c r="K4246" s="94"/>
      <c r="L4246" s="94" t="s">
        <v>63</v>
      </c>
      <c r="M4246" s="94">
        <f>SUM(M4243:M4245)</f>
        <v>34000</v>
      </c>
      <c r="N4246" s="102"/>
      <c r="O4246" s="111"/>
      <c r="P4246" s="96"/>
      <c r="Q4246" s="111"/>
      <c r="R4246" s="111"/>
      <c r="S4246" s="97"/>
      <c r="T4246" s="102"/>
      <c r="U4246" s="102"/>
      <c r="V4246" s="102"/>
      <c r="W4246" s="94"/>
      <c r="X4246" s="98"/>
      <c r="Y4246" s="94"/>
      <c r="Z4246" s="94"/>
      <c r="AA4246" s="89"/>
      <c r="AB4246" s="89"/>
      <c r="AC4246" s="94"/>
      <c r="AD4246" s="94">
        <f>SUM(AD4243:AD4245)</f>
        <v>1319430</v>
      </c>
      <c r="AE4246" s="94">
        <f>SUM(AE4243:AE4245)</f>
        <v>569379.30099999998</v>
      </c>
      <c r="AF4246" s="94"/>
      <c r="AG4246" s="94">
        <f>SUM(AG4243:AG4245)</f>
        <v>0</v>
      </c>
      <c r="AH4246" s="94"/>
    </row>
    <row r="4247" spans="1:34" x14ac:dyDescent="0.55000000000000004">
      <c r="A4247" s="125" t="s">
        <v>3154</v>
      </c>
      <c r="B4247" s="102">
        <v>1803</v>
      </c>
      <c r="C4247" s="102">
        <v>10105</v>
      </c>
      <c r="D4247" s="90" t="s">
        <v>6010</v>
      </c>
      <c r="E4247" s="102" t="s">
        <v>34</v>
      </c>
      <c r="F4247" s="102">
        <v>16599</v>
      </c>
      <c r="G4247" s="102">
        <v>0</v>
      </c>
      <c r="H4247" s="102">
        <v>0</v>
      </c>
      <c r="I4247" s="98">
        <v>98</v>
      </c>
      <c r="J4247" s="102" t="s">
        <v>62</v>
      </c>
      <c r="K4247" s="94">
        <f>((G4247*400)+(H4247*100))+I4247</f>
        <v>98</v>
      </c>
      <c r="L4247" s="94">
        <v>400</v>
      </c>
      <c r="M4247" s="94">
        <f>K4247*L4247</f>
        <v>39200</v>
      </c>
      <c r="N4247" s="102">
        <v>1</v>
      </c>
      <c r="O4247" s="111" t="s">
        <v>6008</v>
      </c>
      <c r="P4247" s="96">
        <v>1579900510139</v>
      </c>
      <c r="Q4247" s="111" t="s">
        <v>6009</v>
      </c>
      <c r="R4247" s="111" t="s">
        <v>5055</v>
      </c>
      <c r="S4247" s="97"/>
      <c r="T4247" s="102" t="s">
        <v>73</v>
      </c>
      <c r="U4247" s="102" t="s">
        <v>45</v>
      </c>
      <c r="V4247" s="102" t="s">
        <v>46</v>
      </c>
      <c r="W4247" s="94">
        <v>83.7</v>
      </c>
      <c r="X4247" s="98">
        <v>24.9</v>
      </c>
      <c r="Y4247" s="94">
        <v>6600</v>
      </c>
      <c r="Z4247" s="94">
        <f>W4247*Y4247</f>
        <v>552420</v>
      </c>
      <c r="AA4247" s="89">
        <v>7</v>
      </c>
      <c r="AB4247" s="89">
        <v>7</v>
      </c>
      <c r="AC4247" s="94">
        <f>(Z4247*(100-AB4247))/100</f>
        <v>513750.6</v>
      </c>
      <c r="AD4247" s="94">
        <f>IF(AND(AC4247="",M4247=""),0,IF((AC4247=""),M4247, IF( (M4247=""),AC4247,SUM(AC4247:AC4249)+M4247)))</f>
        <v>2138019.35</v>
      </c>
      <c r="AE4247" s="94">
        <f>IF( (X4247=""),AD4247*1,AD4247*(X4247/100) )</f>
        <v>532366.81815000006</v>
      </c>
      <c r="AF4247" s="94">
        <v>0</v>
      </c>
      <c r="AG4247" s="94">
        <f>IF((AF4247-AE4247) &gt; 1,0,IF((AF4247-AE4247)&lt;0,AE4247-AF4247,AF4247-AE4247))</f>
        <v>532366.81815000006</v>
      </c>
      <c r="AH4247" s="94">
        <v>0.02</v>
      </c>
    </row>
    <row r="4248" spans="1:34" s="99" customFormat="1" x14ac:dyDescent="0.55000000000000004">
      <c r="A4248" s="107"/>
      <c r="B4248" s="102"/>
      <c r="C4248" s="102"/>
      <c r="D4248" s="90"/>
      <c r="E4248" s="102"/>
      <c r="F4248" s="102"/>
      <c r="G4248" s="102"/>
      <c r="H4248" s="102"/>
      <c r="I4248" s="98"/>
      <c r="J4248" s="102"/>
      <c r="K4248" s="94"/>
      <c r="L4248" s="94"/>
      <c r="M4248" s="94"/>
      <c r="N4248" s="102">
        <v>2</v>
      </c>
      <c r="O4248" s="111" t="s">
        <v>6008</v>
      </c>
      <c r="P4248" s="96">
        <v>1579900510139</v>
      </c>
      <c r="Q4248" s="111" t="s">
        <v>6009</v>
      </c>
      <c r="R4248" s="111" t="s">
        <v>5055</v>
      </c>
      <c r="S4248" s="97" t="s">
        <v>6011</v>
      </c>
      <c r="T4248" s="102" t="s">
        <v>51</v>
      </c>
      <c r="U4248" s="102" t="s">
        <v>45</v>
      </c>
      <c r="V4248" s="102" t="s">
        <v>46</v>
      </c>
      <c r="W4248" s="94">
        <v>252.5</v>
      </c>
      <c r="X4248" s="98">
        <v>75.099999999999994</v>
      </c>
      <c r="Y4248" s="94">
        <v>6750</v>
      </c>
      <c r="Z4248" s="94">
        <f>W4248*Y4248</f>
        <v>1704375</v>
      </c>
      <c r="AA4248" s="89">
        <v>7</v>
      </c>
      <c r="AB4248" s="89">
        <v>7</v>
      </c>
      <c r="AC4248" s="94">
        <f>(Z4248*(100-AB4248))/100</f>
        <v>1585068.75</v>
      </c>
      <c r="AD4248" s="94">
        <f>IF(AND(AC4248="",M4247=""),0,IF((AC4248=""),M4247, IF( (M4247=""),AC4248,SUM(AC4247:AC4249)+M4247)))</f>
        <v>2138019.35</v>
      </c>
      <c r="AE4248" s="94">
        <f>IF( (X4248=""),AD4248*1,AD4248*(X4248/100) )</f>
        <v>1605652.5318499999</v>
      </c>
      <c r="AF4248" s="94">
        <v>0</v>
      </c>
      <c r="AG4248" s="94">
        <f>IF((AF4248-AE4248) &gt; 1,0,IF((AF4248-AE4248)&lt;0,AE4248-AF4248,AF4248-AE4248))</f>
        <v>1605652.5318499999</v>
      </c>
      <c r="AH4248" s="94">
        <v>0.02</v>
      </c>
    </row>
    <row r="4249" spans="1:34" s="99" customFormat="1" x14ac:dyDescent="0.55000000000000004">
      <c r="A4249" s="107"/>
      <c r="B4249" s="102"/>
      <c r="C4249" s="102"/>
      <c r="D4249" s="90"/>
      <c r="E4249" s="102"/>
      <c r="F4249" s="102"/>
      <c r="G4249" s="102"/>
      <c r="H4249" s="102"/>
      <c r="I4249" s="98"/>
      <c r="J4249" s="102"/>
      <c r="K4249" s="94"/>
      <c r="L4249" s="94" t="s">
        <v>63</v>
      </c>
      <c r="M4249" s="94">
        <f>SUM(M4247:M4248)</f>
        <v>39200</v>
      </c>
      <c r="N4249" s="102"/>
      <c r="O4249" s="111"/>
      <c r="P4249" s="96"/>
      <c r="Q4249" s="111"/>
      <c r="R4249" s="111"/>
      <c r="S4249" s="97"/>
      <c r="T4249" s="102"/>
      <c r="U4249" s="102"/>
      <c r="V4249" s="102"/>
      <c r="W4249" s="94"/>
      <c r="X4249" s="98"/>
      <c r="Y4249" s="94"/>
      <c r="Z4249" s="94"/>
      <c r="AA4249" s="89"/>
      <c r="AB4249" s="89"/>
      <c r="AC4249" s="94"/>
      <c r="AD4249" s="94"/>
      <c r="AE4249" s="94">
        <f>SUM(AE4247:AE4248)</f>
        <v>2138019.35</v>
      </c>
      <c r="AF4249" s="94"/>
      <c r="AG4249" s="94">
        <f>SUM(AG4247:AG4248)</f>
        <v>2138019.35</v>
      </c>
      <c r="AH4249" s="94"/>
    </row>
    <row r="4250" spans="1:34" s="73" customFormat="1" x14ac:dyDescent="0.55000000000000004">
      <c r="A4250" s="108" t="s">
        <v>1274</v>
      </c>
      <c r="B4250" s="109">
        <v>1804</v>
      </c>
      <c r="C4250" s="102">
        <v>8760</v>
      </c>
      <c r="D4250" s="90" t="s">
        <v>6012</v>
      </c>
      <c r="E4250" s="102" t="s">
        <v>34</v>
      </c>
      <c r="F4250" s="102">
        <v>17387</v>
      </c>
      <c r="G4250" s="102">
        <v>1</v>
      </c>
      <c r="H4250" s="102">
        <v>0</v>
      </c>
      <c r="I4250" s="98">
        <v>93</v>
      </c>
      <c r="J4250" s="102" t="s">
        <v>38</v>
      </c>
      <c r="K4250" s="94">
        <f>((G4250*400)+(H4250*100))+I4250</f>
        <v>493</v>
      </c>
      <c r="L4250" s="94">
        <v>400</v>
      </c>
      <c r="M4250" s="94">
        <f>K4250*L4250</f>
        <v>197200</v>
      </c>
      <c r="N4250" s="102"/>
      <c r="O4250" s="111"/>
      <c r="P4250" s="96"/>
      <c r="Q4250" s="111"/>
      <c r="R4250" s="111"/>
      <c r="S4250" s="97"/>
      <c r="T4250" s="102"/>
      <c r="U4250" s="102"/>
      <c r="V4250" s="102"/>
      <c r="W4250" s="94"/>
      <c r="X4250" s="98"/>
      <c r="Y4250" s="94"/>
      <c r="Z4250" s="94"/>
      <c r="AA4250" s="89"/>
      <c r="AB4250" s="89"/>
      <c r="AC4250" s="94"/>
      <c r="AD4250" s="94">
        <f>IF(AND(AC4250="",M4250=""),0,IF((AC4250=""),M4250,IF((M4250=""),AC4250,AC4250+M4250)))</f>
        <v>197200</v>
      </c>
      <c r="AE4250" s="94">
        <f>IF( (X4250=""),AD4250*1,AD4250*(X4250/100) )</f>
        <v>197200</v>
      </c>
      <c r="AF4250" s="94">
        <v>50000000</v>
      </c>
      <c r="AG4250" s="94">
        <f>IF((AF4250-AE4250) &gt; 1,0,IF((AF4250-AE4250)&lt;0,AE4250-AF4250,AF4250-AE4250))</f>
        <v>0</v>
      </c>
      <c r="AH4250" s="94">
        <v>0.01</v>
      </c>
    </row>
    <row r="4251" spans="1:34" s="73" customFormat="1" x14ac:dyDescent="0.55000000000000004">
      <c r="A4251" s="108"/>
      <c r="B4251" s="109"/>
      <c r="C4251" s="102"/>
      <c r="D4251" s="90"/>
      <c r="E4251" s="102"/>
      <c r="F4251" s="102"/>
      <c r="G4251" s="102"/>
      <c r="H4251" s="102"/>
      <c r="I4251" s="98"/>
      <c r="J4251" s="102"/>
      <c r="K4251" s="94"/>
      <c r="L4251" s="94" t="s">
        <v>63</v>
      </c>
      <c r="M4251" s="94">
        <f>SUM(M4250:M4250)</f>
        <v>197200</v>
      </c>
      <c r="N4251" s="102"/>
      <c r="O4251" s="111"/>
      <c r="P4251" s="96"/>
      <c r="Q4251" s="111"/>
      <c r="R4251" s="111"/>
      <c r="S4251" s="97"/>
      <c r="T4251" s="102"/>
      <c r="U4251" s="102"/>
      <c r="V4251" s="102"/>
      <c r="W4251" s="94"/>
      <c r="X4251" s="98"/>
      <c r="Y4251" s="94"/>
      <c r="Z4251" s="94"/>
      <c r="AA4251" s="89"/>
      <c r="AB4251" s="89"/>
      <c r="AC4251" s="94"/>
      <c r="AD4251" s="94">
        <f>SUM(AD4250:AD4250)</f>
        <v>197200</v>
      </c>
      <c r="AE4251" s="94">
        <f>SUM(AE4250:AE4250)</f>
        <v>197200</v>
      </c>
      <c r="AF4251" s="94"/>
      <c r="AG4251" s="94">
        <f>SUM(AG4250:AG4250)</f>
        <v>0</v>
      </c>
      <c r="AH4251" s="94"/>
    </row>
    <row r="4252" spans="1:34" s="99" customFormat="1" x14ac:dyDescent="0.55000000000000004">
      <c r="A4252" s="107" t="s">
        <v>6015</v>
      </c>
      <c r="B4252" s="102">
        <v>1805</v>
      </c>
      <c r="C4252" s="102">
        <v>7377</v>
      </c>
      <c r="D4252" s="90" t="s">
        <v>6016</v>
      </c>
      <c r="E4252" s="102" t="s">
        <v>34</v>
      </c>
      <c r="F4252" s="102">
        <v>17500</v>
      </c>
      <c r="G4252" s="102">
        <v>0</v>
      </c>
      <c r="H4252" s="102">
        <v>1</v>
      </c>
      <c r="I4252" s="98">
        <v>40</v>
      </c>
      <c r="J4252" s="102" t="s">
        <v>35</v>
      </c>
      <c r="K4252" s="94">
        <f>((G4252*400)+(H4252*100))+I4252</f>
        <v>140</v>
      </c>
      <c r="L4252" s="94">
        <v>850</v>
      </c>
      <c r="M4252" s="94">
        <f>K4252*L4252</f>
        <v>119000</v>
      </c>
      <c r="N4252" s="102">
        <v>1</v>
      </c>
      <c r="O4252" s="111" t="s">
        <v>6013</v>
      </c>
      <c r="P4252" s="96"/>
      <c r="Q4252" s="111" t="s">
        <v>6014</v>
      </c>
      <c r="R4252" s="111" t="s">
        <v>6017</v>
      </c>
      <c r="S4252" s="97" t="s">
        <v>6018</v>
      </c>
      <c r="T4252" s="102" t="s">
        <v>51</v>
      </c>
      <c r="U4252" s="102" t="s">
        <v>45</v>
      </c>
      <c r="V4252" s="102" t="s">
        <v>52</v>
      </c>
      <c r="W4252" s="94">
        <v>122.5</v>
      </c>
      <c r="X4252" s="98">
        <v>96.46</v>
      </c>
      <c r="Y4252" s="94">
        <v>6750</v>
      </c>
      <c r="Z4252" s="94">
        <f>W4252*Y4252</f>
        <v>826875</v>
      </c>
      <c r="AA4252" s="89">
        <v>6</v>
      </c>
      <c r="AB4252" s="89">
        <v>6</v>
      </c>
      <c r="AC4252" s="94">
        <f>(Z4252*(100-AB4252))/100</f>
        <v>777262.5</v>
      </c>
      <c r="AD4252" s="94">
        <f>IF(AND(AC4252="",M4252=""),0,IF((AC4252=""),M4252, IF( (M4252=""),AC4252,AC4252+M4252)))</f>
        <v>896262.5</v>
      </c>
      <c r="AE4252" s="94">
        <f>IF( (X4252=""),AD4252*1,( M4252+(SUM(AC4252:AC4252)) )*(X4252/100) )</f>
        <v>864534.80749999988</v>
      </c>
      <c r="AF4252" s="94">
        <v>50000000</v>
      </c>
      <c r="AG4252" s="94">
        <f>IF((AF4252-AE4252) &gt; 1,0,IF((AF4252-AE4252)&lt;0,AE4252-AF4252,AF4252-AE4252))</f>
        <v>0</v>
      </c>
      <c r="AH4252" s="94">
        <v>0.02</v>
      </c>
    </row>
    <row r="4253" spans="1:34" s="99" customFormat="1" x14ac:dyDescent="0.55000000000000004">
      <c r="A4253" s="107"/>
      <c r="B4253" s="102"/>
      <c r="C4253" s="102"/>
      <c r="D4253" s="90"/>
      <c r="E4253" s="102"/>
      <c r="F4253" s="102"/>
      <c r="G4253" s="102"/>
      <c r="H4253" s="102"/>
      <c r="I4253" s="98"/>
      <c r="J4253" s="102"/>
      <c r="K4253" s="94"/>
      <c r="L4253" s="94"/>
      <c r="M4253" s="94"/>
      <c r="N4253" s="102">
        <v>2</v>
      </c>
      <c r="O4253" s="111" t="s">
        <v>6013</v>
      </c>
      <c r="P4253" s="96"/>
      <c r="Q4253" s="111" t="s">
        <v>6014</v>
      </c>
      <c r="R4253" s="111" t="s">
        <v>6017</v>
      </c>
      <c r="S4253" s="97" t="s">
        <v>6019</v>
      </c>
      <c r="T4253" s="102" t="s">
        <v>439</v>
      </c>
      <c r="U4253" s="102" t="s">
        <v>45</v>
      </c>
      <c r="V4253" s="102" t="s">
        <v>52</v>
      </c>
      <c r="W4253" s="94">
        <v>4.5</v>
      </c>
      <c r="X4253" s="98">
        <v>3.54</v>
      </c>
      <c r="Y4253" s="94">
        <v>6050</v>
      </c>
      <c r="Z4253" s="94">
        <f>W4253*Y4253</f>
        <v>27225</v>
      </c>
      <c r="AA4253" s="89">
        <v>6</v>
      </c>
      <c r="AB4253" s="89">
        <v>6</v>
      </c>
      <c r="AC4253" s="94">
        <f>(Z4253*(100-AB4253))/100</f>
        <v>25591.5</v>
      </c>
      <c r="AD4253" s="94">
        <f>IF(AND(AC4253="",M4252=""),0,IF((AC4253=""),M4252, IF( (M4252=""),AC4253,AC4253+M4252)))</f>
        <v>144591.5</v>
      </c>
      <c r="AE4253" s="94">
        <f>IF( (X4253=""),AD4253*1,( M4252+(SUM(AC4253:AC4253)) )*(X4253/100) )</f>
        <v>5118.5391</v>
      </c>
      <c r="AF4253" s="94">
        <v>50000000</v>
      </c>
      <c r="AG4253" s="94">
        <f>IF((AF4253-AE4253) &gt; 1,0,IF((AF4253-AE4253)&lt;0,AE4253-AF4253,AF4253-AE4253))</f>
        <v>0</v>
      </c>
      <c r="AH4253" s="94">
        <v>0.02</v>
      </c>
    </row>
    <row r="4254" spans="1:34" s="99" customFormat="1" x14ac:dyDescent="0.55000000000000004">
      <c r="A4254" s="107"/>
      <c r="B4254" s="102"/>
      <c r="C4254" s="102"/>
      <c r="D4254" s="90"/>
      <c r="E4254" s="102"/>
      <c r="F4254" s="102"/>
      <c r="G4254" s="102"/>
      <c r="H4254" s="102"/>
      <c r="I4254" s="98"/>
      <c r="J4254" s="102"/>
      <c r="K4254" s="94"/>
      <c r="L4254" s="94" t="s">
        <v>63</v>
      </c>
      <c r="M4254" s="94">
        <f>SUM(M4252:M4253)</f>
        <v>119000</v>
      </c>
      <c r="N4254" s="102"/>
      <c r="O4254" s="111"/>
      <c r="P4254" s="96"/>
      <c r="Q4254" s="111"/>
      <c r="R4254" s="111"/>
      <c r="S4254" s="97"/>
      <c r="T4254" s="102"/>
      <c r="U4254" s="102"/>
      <c r="V4254" s="102"/>
      <c r="W4254" s="94"/>
      <c r="X4254" s="98"/>
      <c r="Y4254" s="94"/>
      <c r="Z4254" s="94"/>
      <c r="AA4254" s="89"/>
      <c r="AB4254" s="89"/>
      <c r="AC4254" s="94"/>
      <c r="AD4254" s="94">
        <f>SUM(AD4252:AD4253)</f>
        <v>1040854</v>
      </c>
      <c r="AE4254" s="94">
        <f>SUM(AE4252:AE4253)</f>
        <v>869653.34659999993</v>
      </c>
      <c r="AF4254" s="94"/>
      <c r="AG4254" s="94">
        <f>SUM(AG4252:AG4253)</f>
        <v>0</v>
      </c>
      <c r="AH4254" s="94"/>
    </row>
    <row r="4255" spans="1:34" s="73" customFormat="1" x14ac:dyDescent="0.55000000000000004">
      <c r="A4255" s="108" t="s">
        <v>5409</v>
      </c>
      <c r="B4255" s="109">
        <v>1806</v>
      </c>
      <c r="C4255" s="102">
        <v>8101</v>
      </c>
      <c r="D4255" s="90" t="s">
        <v>6020</v>
      </c>
      <c r="E4255" s="102" t="s">
        <v>34</v>
      </c>
      <c r="F4255" s="102">
        <v>5335</v>
      </c>
      <c r="G4255" s="102">
        <v>0</v>
      </c>
      <c r="H4255" s="102">
        <v>0</v>
      </c>
      <c r="I4255" s="98">
        <v>25</v>
      </c>
      <c r="J4255" s="102" t="s">
        <v>38</v>
      </c>
      <c r="K4255" s="94">
        <f>((G4255*400)+(H4255*100))+I4255</f>
        <v>25</v>
      </c>
      <c r="L4255" s="94">
        <v>450</v>
      </c>
      <c r="M4255" s="94">
        <f>K4255*L4255</f>
        <v>11250</v>
      </c>
      <c r="N4255" s="102"/>
      <c r="O4255" s="111"/>
      <c r="P4255" s="96"/>
      <c r="Q4255" s="111"/>
      <c r="R4255" s="111"/>
      <c r="S4255" s="97"/>
      <c r="T4255" s="102"/>
      <c r="U4255" s="102"/>
      <c r="V4255" s="102"/>
      <c r="W4255" s="94"/>
      <c r="X4255" s="98"/>
      <c r="Y4255" s="94"/>
      <c r="Z4255" s="94"/>
      <c r="AA4255" s="89"/>
      <c r="AB4255" s="89"/>
      <c r="AC4255" s="94"/>
      <c r="AD4255" s="94">
        <f>IF(AND(AC4255="",M4255=""),0,IF((AC4255=""),M4255,IF((M4255=""),AC4255,AC4255+M4255)))</f>
        <v>11250</v>
      </c>
      <c r="AE4255" s="94">
        <f>IF( (X4255=""),AD4255*1,AD4255*(X4255/100) )</f>
        <v>11250</v>
      </c>
      <c r="AF4255" s="94">
        <v>50000000</v>
      </c>
      <c r="AG4255" s="94">
        <f>IF((AF4255-AE4255) &gt; 1,0,IF((AF4255-AE4255)&lt;0,AE4255-AF4255,AF4255-AE4255))</f>
        <v>0</v>
      </c>
      <c r="AH4255" s="94">
        <v>0.01</v>
      </c>
    </row>
    <row r="4256" spans="1:34" s="73" customFormat="1" x14ac:dyDescent="0.55000000000000004">
      <c r="A4256" s="108"/>
      <c r="B4256" s="109"/>
      <c r="C4256" s="102"/>
      <c r="D4256" s="90"/>
      <c r="E4256" s="102"/>
      <c r="F4256" s="102"/>
      <c r="G4256" s="102">
        <v>2</v>
      </c>
      <c r="H4256" s="102">
        <v>2</v>
      </c>
      <c r="I4256" s="98">
        <v>0</v>
      </c>
      <c r="J4256" s="102" t="s">
        <v>38</v>
      </c>
      <c r="K4256" s="94">
        <f>((G4256*400)+(H4256*100))+I4256</f>
        <v>1000</v>
      </c>
      <c r="L4256" s="94">
        <v>450</v>
      </c>
      <c r="M4256" s="94">
        <f>K4256*L4256</f>
        <v>450000</v>
      </c>
      <c r="N4256" s="102"/>
      <c r="O4256" s="111"/>
      <c r="P4256" s="96"/>
      <c r="Q4256" s="111"/>
      <c r="R4256" s="111"/>
      <c r="S4256" s="97"/>
      <c r="T4256" s="102"/>
      <c r="U4256" s="102"/>
      <c r="V4256" s="102"/>
      <c r="W4256" s="94"/>
      <c r="X4256" s="98"/>
      <c r="Y4256" s="94"/>
      <c r="Z4256" s="94"/>
      <c r="AA4256" s="89"/>
      <c r="AB4256" s="89"/>
      <c r="AC4256" s="94"/>
      <c r="AD4256" s="94">
        <f>IF(AND(AC4256="",M4256=""),0,IF((AC4256=""),M4256,IF((M4256=""),AC4256,AC4256+M4256)))</f>
        <v>450000</v>
      </c>
      <c r="AE4256" s="94">
        <f>IF( (X4256=""),AD4256*1,AD4256*(X4256/100) )</f>
        <v>450000</v>
      </c>
      <c r="AF4256" s="94">
        <v>50000000</v>
      </c>
      <c r="AG4256" s="94">
        <f>IF((AF4256-AE4256) &gt; 1,0,IF((AF4256-AE4256)&lt;0,AE4256-AF4256,AF4256-AE4256))</f>
        <v>0</v>
      </c>
      <c r="AH4256" s="94">
        <v>0.01</v>
      </c>
    </row>
    <row r="4257" spans="1:34" s="73" customFormat="1" x14ac:dyDescent="0.55000000000000004">
      <c r="A4257" s="108"/>
      <c r="B4257" s="109"/>
      <c r="C4257" s="102"/>
      <c r="D4257" s="90"/>
      <c r="E4257" s="102"/>
      <c r="F4257" s="102"/>
      <c r="G4257" s="102"/>
      <c r="H4257" s="102"/>
      <c r="I4257" s="98"/>
      <c r="J4257" s="102"/>
      <c r="K4257" s="94"/>
      <c r="L4257" s="94" t="s">
        <v>63</v>
      </c>
      <c r="M4257" s="94">
        <f>SUM(M4255:M4256)</f>
        <v>461250</v>
      </c>
      <c r="N4257" s="102"/>
      <c r="O4257" s="111"/>
      <c r="P4257" s="96"/>
      <c r="Q4257" s="111"/>
      <c r="R4257" s="111"/>
      <c r="S4257" s="97"/>
      <c r="T4257" s="102"/>
      <c r="U4257" s="102"/>
      <c r="V4257" s="102"/>
      <c r="W4257" s="94"/>
      <c r="X4257" s="98"/>
      <c r="Y4257" s="94"/>
      <c r="Z4257" s="94"/>
      <c r="AA4257" s="89"/>
      <c r="AB4257" s="89"/>
      <c r="AC4257" s="94"/>
      <c r="AD4257" s="94">
        <f>SUM(AD4255:AD4256)</f>
        <v>461250</v>
      </c>
      <c r="AE4257" s="94">
        <f>SUM(AE4255:AE4256)</f>
        <v>461250</v>
      </c>
      <c r="AF4257" s="94"/>
      <c r="AG4257" s="94">
        <f>SUM(AG4255:AG4256)</f>
        <v>0</v>
      </c>
      <c r="AH4257" s="94"/>
    </row>
    <row r="4258" spans="1:34" s="73" customFormat="1" x14ac:dyDescent="0.55000000000000004">
      <c r="A4258" s="108" t="s">
        <v>6021</v>
      </c>
      <c r="B4258" s="109">
        <v>1807</v>
      </c>
      <c r="C4258" s="102">
        <v>6110</v>
      </c>
      <c r="D4258" s="90" t="s">
        <v>6022</v>
      </c>
      <c r="E4258" s="102" t="s">
        <v>37</v>
      </c>
      <c r="F4258" s="102">
        <v>5845</v>
      </c>
      <c r="G4258" s="102">
        <v>3</v>
      </c>
      <c r="H4258" s="102">
        <v>1</v>
      </c>
      <c r="I4258" s="98">
        <v>97</v>
      </c>
      <c r="J4258" s="102" t="s">
        <v>38</v>
      </c>
      <c r="K4258" s="94">
        <f>((G4258*400)+(H4258*100))+I4258</f>
        <v>1397</v>
      </c>
      <c r="L4258" s="94">
        <v>800</v>
      </c>
      <c r="M4258" s="94">
        <f>K4258*L4258</f>
        <v>1117600</v>
      </c>
      <c r="N4258" s="102"/>
      <c r="O4258" s="111"/>
      <c r="P4258" s="96"/>
      <c r="Q4258" s="111"/>
      <c r="R4258" s="111"/>
      <c r="S4258" s="97"/>
      <c r="T4258" s="102"/>
      <c r="U4258" s="102"/>
      <c r="V4258" s="102"/>
      <c r="W4258" s="94"/>
      <c r="X4258" s="98"/>
      <c r="Y4258" s="94"/>
      <c r="Z4258" s="94"/>
      <c r="AA4258" s="89"/>
      <c r="AB4258" s="89"/>
      <c r="AC4258" s="94"/>
      <c r="AD4258" s="94">
        <f>IF(AND(AC4258="",M4258=""),0,IF((AC4258=""),M4258,IF((M4258=""),AC4258,AC4258+M4258)))</f>
        <v>1117600</v>
      </c>
      <c r="AE4258" s="94">
        <f>IF( (X4258=""),AD4258*1,AD4258*(X4258/100) )</f>
        <v>1117600</v>
      </c>
      <c r="AF4258" s="94">
        <v>0</v>
      </c>
      <c r="AG4258" s="94">
        <f>IF((AF4258-AE4258) &gt; 1,0,IF((AF4258-AE4258)&lt;0,AE4258-AF4258,AF4258-AE4258))</f>
        <v>1117600</v>
      </c>
      <c r="AH4258" s="94">
        <v>0.01</v>
      </c>
    </row>
    <row r="4259" spans="1:34" s="73" customFormat="1" x14ac:dyDescent="0.55000000000000004">
      <c r="A4259" s="108"/>
      <c r="B4259" s="109"/>
      <c r="C4259" s="102"/>
      <c r="D4259" s="90"/>
      <c r="E4259" s="102"/>
      <c r="F4259" s="102"/>
      <c r="G4259" s="102"/>
      <c r="H4259" s="102"/>
      <c r="I4259" s="98"/>
      <c r="J4259" s="102"/>
      <c r="K4259" s="94"/>
      <c r="L4259" s="94" t="s">
        <v>63</v>
      </c>
      <c r="M4259" s="94">
        <f>SUM(M4258:M4258)</f>
        <v>1117600</v>
      </c>
      <c r="N4259" s="102"/>
      <c r="O4259" s="111"/>
      <c r="P4259" s="96"/>
      <c r="Q4259" s="111"/>
      <c r="R4259" s="111"/>
      <c r="S4259" s="97"/>
      <c r="T4259" s="102"/>
      <c r="U4259" s="102"/>
      <c r="V4259" s="102"/>
      <c r="W4259" s="94"/>
      <c r="X4259" s="98"/>
      <c r="Y4259" s="94"/>
      <c r="Z4259" s="94"/>
      <c r="AA4259" s="89"/>
      <c r="AB4259" s="89"/>
      <c r="AC4259" s="94"/>
      <c r="AD4259" s="94">
        <f>SUM(AD4258:AD4258)</f>
        <v>1117600</v>
      </c>
      <c r="AE4259" s="94">
        <f>SUM(AE4258:AE4258)</f>
        <v>1117600</v>
      </c>
      <c r="AF4259" s="94"/>
      <c r="AG4259" s="94">
        <f>SUM(AG4258:AG4258)</f>
        <v>1117600</v>
      </c>
      <c r="AH4259" s="94"/>
    </row>
    <row r="4260" spans="1:34" s="73" customFormat="1" x14ac:dyDescent="0.55000000000000004">
      <c r="A4260" s="108" t="s">
        <v>6025</v>
      </c>
      <c r="B4260" s="109">
        <v>1808</v>
      </c>
      <c r="C4260" s="102">
        <v>8637</v>
      </c>
      <c r="D4260" s="90" t="s">
        <v>6026</v>
      </c>
      <c r="E4260" s="102" t="s">
        <v>34</v>
      </c>
      <c r="F4260" s="102">
        <v>22068</v>
      </c>
      <c r="G4260" s="102">
        <v>0</v>
      </c>
      <c r="H4260" s="102">
        <v>2</v>
      </c>
      <c r="I4260" s="98">
        <v>60</v>
      </c>
      <c r="J4260" s="102" t="s">
        <v>35</v>
      </c>
      <c r="K4260" s="94">
        <f>((G4260*400)+(H4260*100))+I4260</f>
        <v>260</v>
      </c>
      <c r="L4260" s="94">
        <v>800</v>
      </c>
      <c r="M4260" s="94">
        <f>K4260*L4260</f>
        <v>208000</v>
      </c>
      <c r="N4260" s="102">
        <v>1</v>
      </c>
      <c r="O4260" s="111" t="s">
        <v>6023</v>
      </c>
      <c r="P4260" s="96">
        <v>3570800353579</v>
      </c>
      <c r="Q4260" s="111" t="s">
        <v>6024</v>
      </c>
      <c r="R4260" s="111" t="s">
        <v>6027</v>
      </c>
      <c r="S4260" s="97" t="s">
        <v>6028</v>
      </c>
      <c r="T4260" s="102" t="s">
        <v>51</v>
      </c>
      <c r="U4260" s="102" t="s">
        <v>74</v>
      </c>
      <c r="V4260" s="102" t="s">
        <v>52</v>
      </c>
      <c r="W4260" s="94">
        <v>195</v>
      </c>
      <c r="X4260" s="98">
        <v>35.85</v>
      </c>
      <c r="Y4260" s="94">
        <v>6750</v>
      </c>
      <c r="Z4260" s="94">
        <f>W4260*Y4260</f>
        <v>1316250</v>
      </c>
      <c r="AA4260" s="89">
        <v>21</v>
      </c>
      <c r="AB4260" s="89">
        <v>93</v>
      </c>
      <c r="AC4260" s="94">
        <f>(Z4260*(100-AB4260))/100</f>
        <v>92137.5</v>
      </c>
      <c r="AD4260" s="94">
        <f>IF(AND(AC4260="",M4260=""),0,IF((AC4260=""),M4260, IF( (M4260=""),AC4260,AC4260+M4260)))</f>
        <v>300137.5</v>
      </c>
      <c r="AE4260" s="94">
        <f>IF( (X4260=""),AD4260*1,( M4260+(SUM(AC4260:AC4260)) )*(X4260/100) )</f>
        <v>107599.29375000001</v>
      </c>
      <c r="AF4260" s="94">
        <v>50000000</v>
      </c>
      <c r="AG4260" s="94">
        <f>IF((AF4260-AE4260) &gt; 1,0,IF((AF4260-AE4260)&lt;0,AE4260-AF4260,AF4260-AE4260))</f>
        <v>0</v>
      </c>
      <c r="AH4260" s="94">
        <v>0.02</v>
      </c>
    </row>
    <row r="4261" spans="1:34" s="73" customFormat="1" x14ac:dyDescent="0.55000000000000004">
      <c r="A4261" s="108"/>
      <c r="B4261" s="109"/>
      <c r="C4261" s="102"/>
      <c r="D4261" s="90"/>
      <c r="E4261" s="102"/>
      <c r="F4261" s="102"/>
      <c r="G4261" s="102"/>
      <c r="H4261" s="102"/>
      <c r="I4261" s="98"/>
      <c r="J4261" s="102"/>
      <c r="K4261" s="94"/>
      <c r="L4261" s="94"/>
      <c r="M4261" s="94"/>
      <c r="N4261" s="102">
        <v>2</v>
      </c>
      <c r="O4261" s="111" t="s">
        <v>6023</v>
      </c>
      <c r="P4261" s="96">
        <v>3570800353579</v>
      </c>
      <c r="Q4261" s="111" t="s">
        <v>6024</v>
      </c>
      <c r="R4261" s="111" t="s">
        <v>6027</v>
      </c>
      <c r="S4261" s="97" t="s">
        <v>6029</v>
      </c>
      <c r="T4261" s="102" t="s">
        <v>51</v>
      </c>
      <c r="U4261" s="102" t="s">
        <v>45</v>
      </c>
      <c r="V4261" s="102" t="s">
        <v>52</v>
      </c>
      <c r="W4261" s="94">
        <v>97.98</v>
      </c>
      <c r="X4261" s="98">
        <v>18.010000000000002</v>
      </c>
      <c r="Y4261" s="94">
        <v>6750</v>
      </c>
      <c r="Z4261" s="94">
        <f>W4261*Y4261</f>
        <v>661365</v>
      </c>
      <c r="AA4261" s="89">
        <v>6</v>
      </c>
      <c r="AB4261" s="89">
        <v>6</v>
      </c>
      <c r="AC4261" s="94">
        <f>(Z4261*(100-AB4261))/100</f>
        <v>621683.1</v>
      </c>
      <c r="AD4261" s="94">
        <f>IF(AND(AC4261="",M4260=""),0,IF((AC4261=""),M4260, IF( (M4260=""),AC4261,AC4261+M4260)))</f>
        <v>829683.1</v>
      </c>
      <c r="AE4261" s="94">
        <f>IF( (X4261=""),AD4261*1,( M4260+(SUM(AC4261:AC4261)) )*(X4261/100) )</f>
        <v>149425.92631000001</v>
      </c>
      <c r="AF4261" s="94">
        <v>50000000</v>
      </c>
      <c r="AG4261" s="94">
        <f>IF((AF4261-AE4261) &gt; 1,0,IF((AF4261-AE4261)&lt;0,AE4261-AF4261,AF4261-AE4261))</f>
        <v>0</v>
      </c>
      <c r="AH4261" s="94">
        <v>0.02</v>
      </c>
    </row>
    <row r="4262" spans="1:34" s="73" customFormat="1" x14ac:dyDescent="0.55000000000000004">
      <c r="A4262" s="108"/>
      <c r="B4262" s="109"/>
      <c r="C4262" s="102"/>
      <c r="D4262" s="90"/>
      <c r="E4262" s="102"/>
      <c r="F4262" s="102"/>
      <c r="G4262" s="102"/>
      <c r="H4262" s="102"/>
      <c r="I4262" s="98"/>
      <c r="J4262" s="102"/>
      <c r="K4262" s="94"/>
      <c r="L4262" s="94"/>
      <c r="M4262" s="94"/>
      <c r="N4262" s="102">
        <v>3</v>
      </c>
      <c r="O4262" s="111" t="s">
        <v>6023</v>
      </c>
      <c r="P4262" s="96">
        <v>3570800353579</v>
      </c>
      <c r="Q4262" s="111" t="s">
        <v>6024</v>
      </c>
      <c r="R4262" s="111" t="s">
        <v>6027</v>
      </c>
      <c r="S4262" s="97" t="s">
        <v>6030</v>
      </c>
      <c r="T4262" s="102" t="s">
        <v>51</v>
      </c>
      <c r="U4262" s="102" t="s">
        <v>74</v>
      </c>
      <c r="V4262" s="102" t="s">
        <v>52</v>
      </c>
      <c r="W4262" s="94">
        <v>132.47999999999999</v>
      </c>
      <c r="X4262" s="98">
        <v>24.36</v>
      </c>
      <c r="Y4262" s="94">
        <v>6750</v>
      </c>
      <c r="Z4262" s="94">
        <f>W4262*Y4262</f>
        <v>894239.99999999988</v>
      </c>
      <c r="AA4262" s="89">
        <v>21</v>
      </c>
      <c r="AB4262" s="89">
        <v>93</v>
      </c>
      <c r="AC4262" s="94">
        <f>(Z4262*(100-AB4262))/100</f>
        <v>62596.799999999988</v>
      </c>
      <c r="AD4262" s="94">
        <f>IF(AND(AC4262="",M4260=""),0,IF((AC4262=""),M4260, IF( (M4260=""),AC4262,AC4262+M4260)))</f>
        <v>270596.8</v>
      </c>
      <c r="AE4262" s="94">
        <f>IF( (X4262=""),AD4262*1,( M4260+(SUM(AC4262:AC4262)) )*(X4262/100) )</f>
        <v>65917.380479999993</v>
      </c>
      <c r="AF4262" s="94">
        <v>50000000</v>
      </c>
      <c r="AG4262" s="94">
        <f>IF((AF4262-AE4262) &gt; 1,0,IF((AF4262-AE4262)&lt;0,AE4262-AF4262,AF4262-AE4262))</f>
        <v>0</v>
      </c>
      <c r="AH4262" s="94">
        <v>0.02</v>
      </c>
    </row>
    <row r="4263" spans="1:34" s="73" customFormat="1" x14ac:dyDescent="0.55000000000000004">
      <c r="A4263" s="108"/>
      <c r="B4263" s="109"/>
      <c r="C4263" s="102"/>
      <c r="D4263" s="90"/>
      <c r="E4263" s="102"/>
      <c r="F4263" s="102"/>
      <c r="G4263" s="102"/>
      <c r="H4263" s="102"/>
      <c r="I4263" s="98"/>
      <c r="J4263" s="102"/>
      <c r="K4263" s="94"/>
      <c r="L4263" s="94"/>
      <c r="M4263" s="94"/>
      <c r="N4263" s="102">
        <v>4</v>
      </c>
      <c r="O4263" s="111" t="s">
        <v>6023</v>
      </c>
      <c r="P4263" s="96">
        <v>3570800353579</v>
      </c>
      <c r="Q4263" s="111" t="s">
        <v>6024</v>
      </c>
      <c r="R4263" s="111" t="s">
        <v>6027</v>
      </c>
      <c r="S4263" s="97" t="s">
        <v>6031</v>
      </c>
      <c r="T4263" s="102" t="s">
        <v>51</v>
      </c>
      <c r="U4263" s="102" t="s">
        <v>45</v>
      </c>
      <c r="V4263" s="102" t="s">
        <v>52</v>
      </c>
      <c r="W4263" s="94">
        <v>118.44</v>
      </c>
      <c r="X4263" s="98">
        <v>21.78</v>
      </c>
      <c r="Y4263" s="94">
        <v>6750</v>
      </c>
      <c r="Z4263" s="94">
        <f>W4263*Y4263</f>
        <v>799470</v>
      </c>
      <c r="AA4263" s="89">
        <v>6</v>
      </c>
      <c r="AB4263" s="89">
        <v>6</v>
      </c>
      <c r="AC4263" s="94">
        <f>(Z4263*(100-AB4263))/100</f>
        <v>751501.8</v>
      </c>
      <c r="AD4263" s="94">
        <f>IF(AND(AC4263="",M4260=""),0,IF((AC4263=""),M4260, IF( (M4260=""),AC4263,AC4263+M4260)))</f>
        <v>959501.8</v>
      </c>
      <c r="AE4263" s="94">
        <f>IF( (X4263=""),AD4263*1,( M4260+(SUM(AC4263:AC4263)) )*(X4263/100) )</f>
        <v>208979.49204000004</v>
      </c>
      <c r="AF4263" s="94">
        <v>50000000</v>
      </c>
      <c r="AG4263" s="94">
        <f>IF((AF4263-AE4263) &gt; 1,0,IF((AF4263-AE4263)&lt;0,AE4263-AF4263,AF4263-AE4263))</f>
        <v>0</v>
      </c>
      <c r="AH4263" s="94">
        <v>0.02</v>
      </c>
    </row>
    <row r="4264" spans="1:34" s="73" customFormat="1" x14ac:dyDescent="0.55000000000000004">
      <c r="A4264" s="108"/>
      <c r="B4264" s="109"/>
      <c r="C4264" s="102"/>
      <c r="D4264" s="90"/>
      <c r="E4264" s="102"/>
      <c r="F4264" s="102"/>
      <c r="G4264" s="102"/>
      <c r="H4264" s="102"/>
      <c r="I4264" s="98"/>
      <c r="J4264" s="102"/>
      <c r="K4264" s="94"/>
      <c r="L4264" s="94" t="s">
        <v>63</v>
      </c>
      <c r="M4264" s="94">
        <f>SUM(M4260:M4263)</f>
        <v>208000</v>
      </c>
      <c r="N4264" s="102"/>
      <c r="O4264" s="111"/>
      <c r="P4264" s="96"/>
      <c r="Q4264" s="111"/>
      <c r="R4264" s="111"/>
      <c r="S4264" s="97"/>
      <c r="T4264" s="102"/>
      <c r="U4264" s="102"/>
      <c r="V4264" s="102"/>
      <c r="W4264" s="94"/>
      <c r="X4264" s="98"/>
      <c r="Y4264" s="94"/>
      <c r="Z4264" s="94"/>
      <c r="AA4264" s="89"/>
      <c r="AB4264" s="89"/>
      <c r="AC4264" s="94"/>
      <c r="AD4264" s="94">
        <f>SUM(AD4260:AD4263)</f>
        <v>2359919.2000000002</v>
      </c>
      <c r="AE4264" s="94">
        <f>SUM(AE4260:AE4263)</f>
        <v>531922.09258000006</v>
      </c>
      <c r="AF4264" s="94"/>
      <c r="AG4264" s="94">
        <f>SUM(AG4260:AG4263)</f>
        <v>0</v>
      </c>
      <c r="AH4264" s="94"/>
    </row>
    <row r="4265" spans="1:34" s="73" customFormat="1" x14ac:dyDescent="0.55000000000000004">
      <c r="A4265" s="108" t="s">
        <v>6034</v>
      </c>
      <c r="B4265" s="109">
        <v>1809</v>
      </c>
      <c r="C4265" s="102">
        <v>8646</v>
      </c>
      <c r="D4265" s="90" t="s">
        <v>6035</v>
      </c>
      <c r="E4265" s="102" t="s">
        <v>34</v>
      </c>
      <c r="F4265" s="102">
        <v>952</v>
      </c>
      <c r="G4265" s="102">
        <v>0</v>
      </c>
      <c r="H4265" s="102">
        <v>1</v>
      </c>
      <c r="I4265" s="98">
        <v>24</v>
      </c>
      <c r="J4265" s="102" t="s">
        <v>35</v>
      </c>
      <c r="K4265" s="94">
        <f>((G4265*400)+(H4265*100))+I4265</f>
        <v>124</v>
      </c>
      <c r="L4265" s="94">
        <v>1350</v>
      </c>
      <c r="M4265" s="94">
        <f>K4265*L4265</f>
        <v>167400</v>
      </c>
      <c r="N4265" s="102">
        <v>1</v>
      </c>
      <c r="O4265" s="111" t="s">
        <v>6032</v>
      </c>
      <c r="P4265" s="96">
        <v>3570800348010</v>
      </c>
      <c r="Q4265" s="111" t="s">
        <v>6033</v>
      </c>
      <c r="R4265" s="111" t="s">
        <v>6036</v>
      </c>
      <c r="S4265" s="97" t="s">
        <v>6037</v>
      </c>
      <c r="T4265" s="102" t="s">
        <v>51</v>
      </c>
      <c r="U4265" s="102" t="s">
        <v>45</v>
      </c>
      <c r="V4265" s="102" t="s">
        <v>52</v>
      </c>
      <c r="W4265" s="94">
        <v>172</v>
      </c>
      <c r="X4265" s="98">
        <v>80.37</v>
      </c>
      <c r="Y4265" s="94">
        <v>6750</v>
      </c>
      <c r="Z4265" s="94">
        <f>W4265*Y4265</f>
        <v>1161000</v>
      </c>
      <c r="AA4265" s="89">
        <v>6</v>
      </c>
      <c r="AB4265" s="89">
        <v>6</v>
      </c>
      <c r="AC4265" s="94">
        <f>(Z4265*(100-AB4265))/100</f>
        <v>1091340</v>
      </c>
      <c r="AD4265" s="94">
        <f>IF(AND(AC4265="",M4265=""),0,IF((AC4265=""),M4265, IF( (M4265=""),AC4265,AC4265+M4265)))</f>
        <v>1258740</v>
      </c>
      <c r="AE4265" s="94">
        <f>IF( (X4265=""),AD4265*1,( M4265+(SUM(AC4265:AC4265)) )*(X4265/100) )</f>
        <v>1011649.3380000001</v>
      </c>
      <c r="AF4265" s="94">
        <v>50000000</v>
      </c>
      <c r="AG4265" s="94">
        <f>IF((AF4265-AE4265) &gt; 1,0,IF((AF4265-AE4265)&lt;0,AE4265-AF4265,AF4265-AE4265))</f>
        <v>0</v>
      </c>
      <c r="AH4265" s="94">
        <v>0.02</v>
      </c>
    </row>
    <row r="4266" spans="1:34" s="74" customFormat="1" x14ac:dyDescent="0.55000000000000004">
      <c r="A4266" s="108"/>
      <c r="B4266" s="109"/>
      <c r="C4266" s="102"/>
      <c r="D4266" s="90"/>
      <c r="E4266" s="102"/>
      <c r="F4266" s="102"/>
      <c r="G4266" s="102"/>
      <c r="H4266" s="102"/>
      <c r="I4266" s="98"/>
      <c r="J4266" s="102"/>
      <c r="K4266" s="94"/>
      <c r="L4266" s="94"/>
      <c r="M4266" s="94"/>
      <c r="N4266" s="102">
        <v>2</v>
      </c>
      <c r="O4266" s="111" t="s">
        <v>6032</v>
      </c>
      <c r="P4266" s="96">
        <v>3570800348010</v>
      </c>
      <c r="Q4266" s="111" t="s">
        <v>6033</v>
      </c>
      <c r="R4266" s="111" t="s">
        <v>6036</v>
      </c>
      <c r="S4266" s="97" t="s">
        <v>6038</v>
      </c>
      <c r="T4266" s="102" t="s">
        <v>343</v>
      </c>
      <c r="U4266" s="102" t="s">
        <v>74</v>
      </c>
      <c r="V4266" s="102" t="s">
        <v>52</v>
      </c>
      <c r="W4266" s="94">
        <v>42</v>
      </c>
      <c r="X4266" s="98">
        <v>19.63</v>
      </c>
      <c r="Y4266" s="94">
        <v>5600</v>
      </c>
      <c r="Z4266" s="94">
        <f>W4266*Y4266</f>
        <v>235200</v>
      </c>
      <c r="AA4266" s="89">
        <v>6</v>
      </c>
      <c r="AB4266" s="89">
        <v>20</v>
      </c>
      <c r="AC4266" s="94">
        <f>(Z4266*(100-AB4266))/100</f>
        <v>188160</v>
      </c>
      <c r="AD4266" s="94">
        <f>IF(AND(AC4266="",M4265=""),0,IF((AC4266=""),M4265, IF( (M4265=""),AC4266,AC4266+M4265)))</f>
        <v>355560</v>
      </c>
      <c r="AE4266" s="94">
        <f>IF( (X4266=""),AD4266*1,( M4265+(SUM(AC4266:AC4266)) )*(X4266/100) )</f>
        <v>69796.428</v>
      </c>
      <c r="AF4266" s="94">
        <v>50000000</v>
      </c>
      <c r="AG4266" s="94">
        <f>IF((AF4266-AE4266) &gt; 1,0,IF((AF4266-AE4266)&lt;0,AE4266-AF4266,AF4266-AE4266))</f>
        <v>0</v>
      </c>
      <c r="AH4266" s="94">
        <v>0.02</v>
      </c>
    </row>
    <row r="4267" spans="1:34" s="74" customFormat="1" x14ac:dyDescent="0.55000000000000004">
      <c r="A4267" s="108"/>
      <c r="B4267" s="109">
        <v>1810</v>
      </c>
      <c r="C4267" s="102">
        <v>8852</v>
      </c>
      <c r="D4267" s="90" t="s">
        <v>6039</v>
      </c>
      <c r="E4267" s="102" t="s">
        <v>34</v>
      </c>
      <c r="F4267" s="102">
        <v>7609</v>
      </c>
      <c r="G4267" s="102">
        <v>6</v>
      </c>
      <c r="H4267" s="102">
        <v>2</v>
      </c>
      <c r="I4267" s="98">
        <v>1.3</v>
      </c>
      <c r="J4267" s="102" t="s">
        <v>38</v>
      </c>
      <c r="K4267" s="94">
        <f>((G4267*400)+(H4267*100))+I4267</f>
        <v>2601.3000000000002</v>
      </c>
      <c r="L4267" s="94">
        <v>325</v>
      </c>
      <c r="M4267" s="94">
        <f>K4267*L4267</f>
        <v>845422.50000000012</v>
      </c>
      <c r="N4267" s="102"/>
      <c r="O4267" s="111"/>
      <c r="P4267" s="96"/>
      <c r="Q4267" s="111"/>
      <c r="R4267" s="111"/>
      <c r="S4267" s="97"/>
      <c r="T4267" s="102"/>
      <c r="U4267" s="102"/>
      <c r="V4267" s="102"/>
      <c r="W4267" s="94"/>
      <c r="X4267" s="98"/>
      <c r="Y4267" s="94"/>
      <c r="Z4267" s="94"/>
      <c r="AA4267" s="89"/>
      <c r="AB4267" s="89"/>
      <c r="AC4267" s="94"/>
      <c r="AD4267" s="94">
        <f>IF(AND(AC4267="",M4267=""),0,IF((AC4267=""),M4267,IF((M4267=""),AC4267,AC4267+M4267)))</f>
        <v>845422.50000000012</v>
      </c>
      <c r="AE4267" s="94">
        <f>IF( (X4267=""),AD4267*1,AD4267*(X4267/100) )</f>
        <v>845422.50000000012</v>
      </c>
      <c r="AF4267" s="94">
        <v>50000000</v>
      </c>
      <c r="AG4267" s="94">
        <f>IF((AF4267-AE4267) &gt; 1,0,IF((AF4267-AE4267)&lt;0,AE4267-AF4267,AF4267-AE4267))</f>
        <v>0</v>
      </c>
      <c r="AH4267" s="94">
        <v>0.01</v>
      </c>
    </row>
    <row r="4268" spans="1:34" s="74" customFormat="1" x14ac:dyDescent="0.55000000000000004">
      <c r="A4268" s="108"/>
      <c r="B4268" s="109">
        <v>1811</v>
      </c>
      <c r="C4268" s="102">
        <v>8896</v>
      </c>
      <c r="D4268" s="90" t="s">
        <v>6040</v>
      </c>
      <c r="E4268" s="102" t="s">
        <v>34</v>
      </c>
      <c r="F4268" s="102">
        <v>20446</v>
      </c>
      <c r="G4268" s="102">
        <v>3</v>
      </c>
      <c r="H4268" s="102">
        <v>3</v>
      </c>
      <c r="I4268" s="98">
        <v>44</v>
      </c>
      <c r="J4268" s="102" t="s">
        <v>38</v>
      </c>
      <c r="K4268" s="94">
        <f>((G4268*400)+(H4268*100))+I4268</f>
        <v>1544</v>
      </c>
      <c r="L4268" s="94">
        <v>250</v>
      </c>
      <c r="M4268" s="94">
        <f>K4268*L4268</f>
        <v>386000</v>
      </c>
      <c r="N4268" s="102"/>
      <c r="O4268" s="111"/>
      <c r="P4268" s="96"/>
      <c r="Q4268" s="111"/>
      <c r="R4268" s="111"/>
      <c r="S4268" s="97"/>
      <c r="T4268" s="102"/>
      <c r="U4268" s="102"/>
      <c r="V4268" s="102"/>
      <c r="W4268" s="94"/>
      <c r="X4268" s="98"/>
      <c r="Y4268" s="94"/>
      <c r="Z4268" s="94"/>
      <c r="AA4268" s="89"/>
      <c r="AB4268" s="89"/>
      <c r="AC4268" s="94"/>
      <c r="AD4268" s="94">
        <f>IF(AND(AC4268="",M4268=""),0,IF((AC4268=""),M4268,IF((M4268=""),AC4268,AC4268+M4268)))</f>
        <v>386000</v>
      </c>
      <c r="AE4268" s="94">
        <f>IF( (X4268=""),AD4268*1,AD4268*(X4268/100) )</f>
        <v>386000</v>
      </c>
      <c r="AF4268" s="94">
        <v>50000000</v>
      </c>
      <c r="AG4268" s="94">
        <f>IF((AF4268-AE4268) &gt; 1,0,IF((AF4268-AE4268)&lt;0,AE4268-AF4268,AF4268-AE4268))</f>
        <v>0</v>
      </c>
      <c r="AH4268" s="94">
        <v>0.01</v>
      </c>
    </row>
    <row r="4269" spans="1:34" s="74" customFormat="1" x14ac:dyDescent="0.55000000000000004">
      <c r="A4269" s="108"/>
      <c r="B4269" s="109">
        <v>1812</v>
      </c>
      <c r="C4269" s="102">
        <v>8853</v>
      </c>
      <c r="D4269" s="90" t="s">
        <v>6041</v>
      </c>
      <c r="E4269" s="102" t="s">
        <v>34</v>
      </c>
      <c r="F4269" s="102">
        <v>20451</v>
      </c>
      <c r="G4269" s="102">
        <v>0</v>
      </c>
      <c r="H4269" s="102">
        <v>2</v>
      </c>
      <c r="I4269" s="98">
        <v>59</v>
      </c>
      <c r="J4269" s="102" t="s">
        <v>38</v>
      </c>
      <c r="K4269" s="94">
        <f>((G4269*400)+(H4269*100))+I4269</f>
        <v>259</v>
      </c>
      <c r="L4269" s="94">
        <v>400</v>
      </c>
      <c r="M4269" s="94">
        <f>K4269*L4269</f>
        <v>103600</v>
      </c>
      <c r="N4269" s="102"/>
      <c r="O4269" s="111"/>
      <c r="P4269" s="96"/>
      <c r="Q4269" s="111"/>
      <c r="R4269" s="111"/>
      <c r="S4269" s="97"/>
      <c r="T4269" s="102"/>
      <c r="U4269" s="102"/>
      <c r="V4269" s="102"/>
      <c r="W4269" s="94"/>
      <c r="X4269" s="98"/>
      <c r="Y4269" s="94"/>
      <c r="Z4269" s="94"/>
      <c r="AA4269" s="89"/>
      <c r="AB4269" s="89"/>
      <c r="AC4269" s="94"/>
      <c r="AD4269" s="94">
        <f>IF(AND(AC4269="",M4269=""),0,IF((AC4269=""),M4269,IF((M4269=""),AC4269,AC4269+M4269)))</f>
        <v>103600</v>
      </c>
      <c r="AE4269" s="94">
        <f>IF( (X4269=""),AD4269*1,AD4269*(X4269/100) )</f>
        <v>103600</v>
      </c>
      <c r="AF4269" s="94">
        <v>50000000</v>
      </c>
      <c r="AG4269" s="94">
        <f>IF((AF4269-AE4269) &gt; 1,0,IF((AF4269-AE4269)&lt;0,AE4269-AF4269,AF4269-AE4269))</f>
        <v>0</v>
      </c>
      <c r="AH4269" s="94">
        <v>0.01</v>
      </c>
    </row>
    <row r="4270" spans="1:34" s="74" customFormat="1" x14ac:dyDescent="0.55000000000000004">
      <c r="A4270" s="108"/>
      <c r="B4270" s="109"/>
      <c r="C4270" s="102"/>
      <c r="D4270" s="90"/>
      <c r="E4270" s="102"/>
      <c r="F4270" s="102"/>
      <c r="G4270" s="102"/>
      <c r="H4270" s="102"/>
      <c r="I4270" s="98"/>
      <c r="J4270" s="102"/>
      <c r="K4270" s="94"/>
      <c r="L4270" s="94" t="s">
        <v>63</v>
      </c>
      <c r="M4270" s="94">
        <f>SUM(M4265:M4269)</f>
        <v>1502422.5</v>
      </c>
      <c r="N4270" s="102"/>
      <c r="O4270" s="111"/>
      <c r="P4270" s="96"/>
      <c r="Q4270" s="111"/>
      <c r="R4270" s="111"/>
      <c r="S4270" s="97"/>
      <c r="T4270" s="102"/>
      <c r="U4270" s="102"/>
      <c r="V4270" s="102"/>
      <c r="W4270" s="94"/>
      <c r="X4270" s="98"/>
      <c r="Y4270" s="94"/>
      <c r="Z4270" s="94"/>
      <c r="AA4270" s="89"/>
      <c r="AB4270" s="89"/>
      <c r="AC4270" s="94"/>
      <c r="AD4270" s="94">
        <f>SUM(AD4265:AD4269)</f>
        <v>2949322.5</v>
      </c>
      <c r="AE4270" s="94">
        <f>SUM(AE4265:AE4269)</f>
        <v>2416468.2660000003</v>
      </c>
      <c r="AF4270" s="94"/>
      <c r="AG4270" s="94">
        <f>SUM(AG4265:AG4269)</f>
        <v>0</v>
      </c>
      <c r="AH4270" s="94"/>
    </row>
    <row r="4271" spans="1:34" s="74" customFormat="1" x14ac:dyDescent="0.55000000000000004">
      <c r="A4271" s="108" t="s">
        <v>6044</v>
      </c>
      <c r="B4271" s="109">
        <v>1813</v>
      </c>
      <c r="C4271" s="102">
        <v>6557</v>
      </c>
      <c r="D4271" s="90" t="s">
        <v>6045</v>
      </c>
      <c r="E4271" s="102" t="s">
        <v>34</v>
      </c>
      <c r="F4271" s="102">
        <v>23119</v>
      </c>
      <c r="G4271" s="102">
        <v>0</v>
      </c>
      <c r="H4271" s="102">
        <v>0</v>
      </c>
      <c r="I4271" s="98">
        <v>55</v>
      </c>
      <c r="J4271" s="102" t="s">
        <v>35</v>
      </c>
      <c r="K4271" s="94">
        <f>((G4271*400)+(H4271*100))+I4271</f>
        <v>55</v>
      </c>
      <c r="L4271" s="94">
        <v>650</v>
      </c>
      <c r="M4271" s="94">
        <f>K4271*L4271</f>
        <v>35750</v>
      </c>
      <c r="N4271" s="102">
        <v>1</v>
      </c>
      <c r="O4271" s="111" t="s">
        <v>6042</v>
      </c>
      <c r="P4271" s="96"/>
      <c r="Q4271" s="111" t="s">
        <v>6043</v>
      </c>
      <c r="R4271" s="111" t="s">
        <v>6046</v>
      </c>
      <c r="S4271" s="97" t="s">
        <v>6047</v>
      </c>
      <c r="T4271" s="102" t="s">
        <v>51</v>
      </c>
      <c r="U4271" s="102" t="s">
        <v>45</v>
      </c>
      <c r="V4271" s="102" t="s">
        <v>52</v>
      </c>
      <c r="W4271" s="94">
        <v>112.18</v>
      </c>
      <c r="X4271" s="98">
        <v>100</v>
      </c>
      <c r="Y4271" s="94">
        <v>6750</v>
      </c>
      <c r="Z4271" s="94">
        <f>W4271*Y4271</f>
        <v>757215</v>
      </c>
      <c r="AA4271" s="89">
        <v>6</v>
      </c>
      <c r="AB4271" s="89">
        <v>6</v>
      </c>
      <c r="AC4271" s="94">
        <f>(Z4271*(100-AB4271))/100</f>
        <v>711782.1</v>
      </c>
      <c r="AD4271" s="94">
        <f>IF(AND(AC4271="",M4271=""),0,IF((AC4271=""),M4271, IF( (M4271=""),AC4271,AC4271+M4271)))</f>
        <v>747532.1</v>
      </c>
      <c r="AE4271" s="94">
        <f>IF( (X4271=""),AD4271*1,( M4271+(SUM(AC4271:AC4271)) )*(X4271/100) )</f>
        <v>747532.1</v>
      </c>
      <c r="AF4271" s="94">
        <v>50000000</v>
      </c>
      <c r="AG4271" s="94">
        <f>IF((AF4271-AE4271) &gt; 1,0,IF((AF4271-AE4271)&lt;0,AE4271-AF4271,AF4271-AE4271))</f>
        <v>0</v>
      </c>
      <c r="AH4271" s="94">
        <v>0.02</v>
      </c>
    </row>
    <row r="4272" spans="1:34" s="74" customFormat="1" x14ac:dyDescent="0.55000000000000004">
      <c r="A4272" s="108"/>
      <c r="B4272" s="109"/>
      <c r="C4272" s="102"/>
      <c r="D4272" s="90"/>
      <c r="E4272" s="102"/>
      <c r="F4272" s="102"/>
      <c r="G4272" s="102"/>
      <c r="H4272" s="102"/>
      <c r="I4272" s="98"/>
      <c r="J4272" s="102"/>
      <c r="K4272" s="94"/>
      <c r="L4272" s="94" t="s">
        <v>63</v>
      </c>
      <c r="M4272" s="94">
        <f>SUM(M4271:M4271)</f>
        <v>35750</v>
      </c>
      <c r="N4272" s="102"/>
      <c r="O4272" s="111"/>
      <c r="P4272" s="96"/>
      <c r="Q4272" s="111"/>
      <c r="R4272" s="111"/>
      <c r="S4272" s="97"/>
      <c r="T4272" s="102"/>
      <c r="U4272" s="102"/>
      <c r="V4272" s="102"/>
      <c r="W4272" s="94"/>
      <c r="X4272" s="98"/>
      <c r="Y4272" s="94"/>
      <c r="Z4272" s="94"/>
      <c r="AA4272" s="89"/>
      <c r="AB4272" s="89"/>
      <c r="AC4272" s="94"/>
      <c r="AD4272" s="94">
        <f>SUM(AD4271:AD4271)</f>
        <v>747532.1</v>
      </c>
      <c r="AE4272" s="94">
        <f>SUM(AE4271:AE4271)</f>
        <v>747532.1</v>
      </c>
      <c r="AF4272" s="94"/>
      <c r="AG4272" s="94">
        <f>SUM(AG4271:AG4271)</f>
        <v>0</v>
      </c>
      <c r="AH4272" s="94"/>
    </row>
    <row r="4273" spans="1:34" s="74" customFormat="1" x14ac:dyDescent="0.55000000000000004">
      <c r="A4273" s="108" t="s">
        <v>6050</v>
      </c>
      <c r="B4273" s="109">
        <v>1814</v>
      </c>
      <c r="C4273" s="102">
        <v>5754</v>
      </c>
      <c r="D4273" s="90" t="s">
        <v>6051</v>
      </c>
      <c r="E4273" s="102" t="s">
        <v>34</v>
      </c>
      <c r="F4273" s="102">
        <v>2293</v>
      </c>
      <c r="G4273" s="102">
        <v>0</v>
      </c>
      <c r="H4273" s="102">
        <v>2</v>
      </c>
      <c r="I4273" s="98">
        <v>85</v>
      </c>
      <c r="J4273" s="102" t="s">
        <v>35</v>
      </c>
      <c r="K4273" s="94">
        <f>((G4273*400)+(H4273*100))+I4273</f>
        <v>285</v>
      </c>
      <c r="L4273" s="94">
        <v>2425</v>
      </c>
      <c r="M4273" s="94">
        <f>K4273*L4273</f>
        <v>691125</v>
      </c>
      <c r="N4273" s="102">
        <v>1</v>
      </c>
      <c r="O4273" s="111" t="s">
        <v>6048</v>
      </c>
      <c r="P4273" s="96">
        <v>3570800004671</v>
      </c>
      <c r="Q4273" s="111" t="s">
        <v>6049</v>
      </c>
      <c r="R4273" s="111" t="s">
        <v>6052</v>
      </c>
      <c r="S4273" s="97"/>
      <c r="T4273" s="102" t="s">
        <v>55</v>
      </c>
      <c r="U4273" s="102" t="s">
        <v>45</v>
      </c>
      <c r="V4273" s="102"/>
      <c r="W4273" s="94"/>
      <c r="X4273" s="98"/>
      <c r="Y4273" s="94"/>
      <c r="Z4273" s="94"/>
      <c r="AA4273" s="89"/>
      <c r="AB4273" s="89"/>
      <c r="AC4273" s="94"/>
      <c r="AD4273" s="94">
        <f>IF(AND(AC4273="",M4273=""),0,IF((AC4273=""),M4273,IF((M4273=""),AC4273,AC4273+M4273)))</f>
        <v>691125</v>
      </c>
      <c r="AE4273" s="94">
        <f>IF( (X4273=""),AD4273*1,AD4273*(X4273/100) )</f>
        <v>691125</v>
      </c>
      <c r="AF4273" s="94">
        <v>50000000</v>
      </c>
      <c r="AG4273" s="94">
        <f>IF((AF4273-AE4273) &gt; 1,0,IF((AF4273-AE4273)&lt;0,AE4273-AF4273,AF4273-AE4273))</f>
        <v>0</v>
      </c>
      <c r="AH4273" s="94">
        <v>0.02</v>
      </c>
    </row>
    <row r="4274" spans="1:34" s="74" customFormat="1" x14ac:dyDescent="0.55000000000000004">
      <c r="A4274" s="108"/>
      <c r="B4274" s="109"/>
      <c r="C4274" s="102"/>
      <c r="D4274" s="90"/>
      <c r="E4274" s="102"/>
      <c r="F4274" s="102"/>
      <c r="G4274" s="102"/>
      <c r="H4274" s="102"/>
      <c r="I4274" s="98"/>
      <c r="J4274" s="102"/>
      <c r="K4274" s="94"/>
      <c r="L4274" s="94"/>
      <c r="M4274" s="94"/>
      <c r="N4274" s="102">
        <v>2</v>
      </c>
      <c r="O4274" s="111" t="s">
        <v>6048</v>
      </c>
      <c r="P4274" s="96">
        <v>3570800004671</v>
      </c>
      <c r="Q4274" s="111" t="s">
        <v>6049</v>
      </c>
      <c r="R4274" s="111" t="s">
        <v>6052</v>
      </c>
      <c r="S4274" s="97" t="s">
        <v>6053</v>
      </c>
      <c r="T4274" s="102" t="s">
        <v>51</v>
      </c>
      <c r="U4274" s="102" t="s">
        <v>45</v>
      </c>
      <c r="V4274" s="102" t="s">
        <v>52</v>
      </c>
      <c r="W4274" s="94">
        <v>208.8</v>
      </c>
      <c r="X4274" s="98">
        <v>33.57</v>
      </c>
      <c r="Y4274" s="94">
        <v>6750</v>
      </c>
      <c r="Z4274" s="94">
        <f>W4274*Y4274</f>
        <v>1409400</v>
      </c>
      <c r="AA4274" s="89">
        <v>6</v>
      </c>
      <c r="AB4274" s="89">
        <v>6</v>
      </c>
      <c r="AC4274" s="94">
        <f>(Z4274*(100-AB4274))/100</f>
        <v>1324836</v>
      </c>
      <c r="AD4274" s="94">
        <f>IF(AND(AC4274="",M4273=""),0,IF((AC4274=""),M4273, IF( (M4273=""),AC4274,AC4274+M4273)))</f>
        <v>2015961</v>
      </c>
      <c r="AE4274" s="94">
        <f>IF( (X4274=""),AD4274*1,( M4273+(SUM(AC4274:AC4274)) )*(X4274/100) )</f>
        <v>676758.10770000005</v>
      </c>
      <c r="AF4274" s="94">
        <v>50000000</v>
      </c>
      <c r="AG4274" s="94">
        <f>IF((AF4274-AE4274) &gt; 1,0,IF((AF4274-AE4274)&lt;0,AE4274-AF4274,AF4274-AE4274))</f>
        <v>0</v>
      </c>
      <c r="AH4274" s="94">
        <v>0.02</v>
      </c>
    </row>
    <row r="4275" spans="1:34" s="74" customFormat="1" x14ac:dyDescent="0.55000000000000004">
      <c r="A4275" s="108"/>
      <c r="B4275" s="109"/>
      <c r="C4275" s="102"/>
      <c r="D4275" s="90"/>
      <c r="E4275" s="102"/>
      <c r="F4275" s="102"/>
      <c r="G4275" s="102"/>
      <c r="H4275" s="102"/>
      <c r="I4275" s="98"/>
      <c r="J4275" s="102"/>
      <c r="K4275" s="94"/>
      <c r="L4275" s="94"/>
      <c r="M4275" s="94"/>
      <c r="N4275" s="102">
        <v>3</v>
      </c>
      <c r="O4275" s="111" t="s">
        <v>6048</v>
      </c>
      <c r="P4275" s="96">
        <v>3570800004671</v>
      </c>
      <c r="Q4275" s="111" t="s">
        <v>6049</v>
      </c>
      <c r="R4275" s="111" t="s">
        <v>6052</v>
      </c>
      <c r="S4275" s="97" t="s">
        <v>6054</v>
      </c>
      <c r="T4275" s="102" t="s">
        <v>51</v>
      </c>
      <c r="U4275" s="102" t="s">
        <v>45</v>
      </c>
      <c r="V4275" s="102" t="s">
        <v>52</v>
      </c>
      <c r="W4275" s="94">
        <v>345.6</v>
      </c>
      <c r="X4275" s="98">
        <v>55.57</v>
      </c>
      <c r="Y4275" s="94">
        <v>0</v>
      </c>
      <c r="Z4275" s="94">
        <f>W4275*Y4275</f>
        <v>0</v>
      </c>
      <c r="AA4275" s="89">
        <v>6</v>
      </c>
      <c r="AB4275" s="89">
        <v>6</v>
      </c>
      <c r="AC4275" s="94">
        <f>(Z4275*(100-AB4275))/100</f>
        <v>0</v>
      </c>
      <c r="AD4275" s="94">
        <f>IF(AND(AC4275="",M4273=""),0,IF((AC4275=""),M4273, IF( (M4273=""),AC4275,AC4275+M4273)))</f>
        <v>691125</v>
      </c>
      <c r="AE4275" s="94">
        <f>IF( (X4275=""),AD4275*1,( M4273+(SUM(AC4275:AC4275)) )*(X4275/100) )</f>
        <v>384058.16249999998</v>
      </c>
      <c r="AF4275" s="94">
        <v>50000000</v>
      </c>
      <c r="AG4275" s="94">
        <f>IF((AF4275-AE4275) &gt; 1,0,IF((AF4275-AE4275)&lt;0,AE4275-AF4275,AF4275-AE4275))</f>
        <v>0</v>
      </c>
      <c r="AH4275" s="94">
        <v>0.02</v>
      </c>
    </row>
    <row r="4276" spans="1:34" s="74" customFormat="1" x14ac:dyDescent="0.55000000000000004">
      <c r="A4276" s="108"/>
      <c r="B4276" s="109"/>
      <c r="C4276" s="102"/>
      <c r="D4276" s="90"/>
      <c r="E4276" s="102"/>
      <c r="F4276" s="102"/>
      <c r="G4276" s="102"/>
      <c r="H4276" s="102"/>
      <c r="I4276" s="98"/>
      <c r="J4276" s="102"/>
      <c r="K4276" s="94"/>
      <c r="L4276" s="94"/>
      <c r="M4276" s="94"/>
      <c r="N4276" s="102">
        <v>4</v>
      </c>
      <c r="O4276" s="111" t="s">
        <v>6048</v>
      </c>
      <c r="P4276" s="96">
        <v>3570800004671</v>
      </c>
      <c r="Q4276" s="111" t="s">
        <v>6049</v>
      </c>
      <c r="R4276" s="111" t="s">
        <v>6052</v>
      </c>
      <c r="S4276" s="97" t="s">
        <v>6055</v>
      </c>
      <c r="T4276" s="102" t="s">
        <v>55</v>
      </c>
      <c r="U4276" s="102" t="s">
        <v>45</v>
      </c>
      <c r="V4276" s="102" t="s">
        <v>52</v>
      </c>
      <c r="W4276" s="94">
        <v>67.5</v>
      </c>
      <c r="X4276" s="98">
        <v>10.85</v>
      </c>
      <c r="Y4276" s="94">
        <v>6750</v>
      </c>
      <c r="Z4276" s="94">
        <f>W4276*Y4276</f>
        <v>455625</v>
      </c>
      <c r="AA4276" s="89">
        <v>6</v>
      </c>
      <c r="AB4276" s="89">
        <v>6</v>
      </c>
      <c r="AC4276" s="94">
        <f>(Z4276*(100-AB4276))/100</f>
        <v>428287.5</v>
      </c>
      <c r="AD4276" s="94">
        <f>IF(AND(AC4276="",M4273=""),0,IF((AC4276=""),M4273, IF( (M4273=""),AC4276,AC4276+M4273)))</f>
        <v>1119412.5</v>
      </c>
      <c r="AE4276" s="94">
        <f>IF( (X4276=""),AD4276*1,( M4273+(SUM(AC4276:AC4276)) )*(X4276/100) )</f>
        <v>121456.25625000001</v>
      </c>
      <c r="AF4276" s="94">
        <v>50000000</v>
      </c>
      <c r="AG4276" s="94">
        <f>IF((AF4276-AE4276) &gt; 1,0,IF((AF4276-AE4276)&lt;0,AE4276-AF4276,AF4276-AE4276))</f>
        <v>0</v>
      </c>
      <c r="AH4276" s="94">
        <v>0.02</v>
      </c>
    </row>
    <row r="4277" spans="1:34" s="74" customFormat="1" x14ac:dyDescent="0.55000000000000004">
      <c r="A4277" s="108"/>
      <c r="B4277" s="109"/>
      <c r="C4277" s="102"/>
      <c r="D4277" s="90"/>
      <c r="E4277" s="102"/>
      <c r="F4277" s="102"/>
      <c r="G4277" s="102"/>
      <c r="H4277" s="102"/>
      <c r="I4277" s="98"/>
      <c r="J4277" s="102"/>
      <c r="K4277" s="94"/>
      <c r="L4277" s="94" t="s">
        <v>63</v>
      </c>
      <c r="M4277" s="94">
        <f>SUM(M4273:M4276)</f>
        <v>691125</v>
      </c>
      <c r="N4277" s="102"/>
      <c r="O4277" s="111"/>
      <c r="P4277" s="96"/>
      <c r="Q4277" s="111"/>
      <c r="R4277" s="111"/>
      <c r="S4277" s="97"/>
      <c r="T4277" s="102"/>
      <c r="U4277" s="102"/>
      <c r="V4277" s="102"/>
      <c r="W4277" s="94"/>
      <c r="X4277" s="98"/>
      <c r="Y4277" s="94"/>
      <c r="Z4277" s="94"/>
      <c r="AA4277" s="89"/>
      <c r="AB4277" s="89"/>
      <c r="AC4277" s="94"/>
      <c r="AD4277" s="94">
        <f>SUM(AD4273:AD4276)</f>
        <v>4517623.5</v>
      </c>
      <c r="AE4277" s="94">
        <f>SUM(AE4273:AE4276)</f>
        <v>1873397.5264500002</v>
      </c>
      <c r="AF4277" s="94"/>
      <c r="AG4277" s="94">
        <f>SUM(AG4273:AG4276)</f>
        <v>0</v>
      </c>
      <c r="AH4277" s="94"/>
    </row>
    <row r="4278" spans="1:34" s="99" customFormat="1" x14ac:dyDescent="0.55000000000000004">
      <c r="A4278" s="107" t="s">
        <v>2253</v>
      </c>
      <c r="B4278" s="102">
        <v>1815</v>
      </c>
      <c r="C4278" s="102">
        <v>5743</v>
      </c>
      <c r="D4278" s="90" t="s">
        <v>6056</v>
      </c>
      <c r="E4278" s="102" t="s">
        <v>34</v>
      </c>
      <c r="F4278" s="102">
        <v>2299</v>
      </c>
      <c r="G4278" s="102">
        <v>0</v>
      </c>
      <c r="H4278" s="102">
        <v>2</v>
      </c>
      <c r="I4278" s="98">
        <v>12</v>
      </c>
      <c r="J4278" s="102" t="s">
        <v>35</v>
      </c>
      <c r="K4278" s="94">
        <f>((G4278*400)+(H4278*100))+I4278</f>
        <v>212</v>
      </c>
      <c r="L4278" s="94">
        <v>2425</v>
      </c>
      <c r="M4278" s="94">
        <f>K4278*L4278</f>
        <v>514100</v>
      </c>
      <c r="N4278" s="102">
        <v>1</v>
      </c>
      <c r="O4278" s="111" t="s">
        <v>15297</v>
      </c>
      <c r="P4278" s="96">
        <v>3570800007093</v>
      </c>
      <c r="Q4278" s="111" t="s">
        <v>15296</v>
      </c>
      <c r="R4278" s="111" t="s">
        <v>2255</v>
      </c>
      <c r="S4278" s="97" t="s">
        <v>6057</v>
      </c>
      <c r="T4278" s="102" t="s">
        <v>51</v>
      </c>
      <c r="U4278" s="102" t="s">
        <v>45</v>
      </c>
      <c r="V4278" s="102" t="s">
        <v>52</v>
      </c>
      <c r="W4278" s="94">
        <v>774.9</v>
      </c>
      <c r="X4278" s="98">
        <v>94</v>
      </c>
      <c r="Y4278" s="94">
        <v>6750</v>
      </c>
      <c r="Z4278" s="94">
        <f>W4278*Y4278</f>
        <v>5230575</v>
      </c>
      <c r="AA4278" s="89">
        <v>27</v>
      </c>
      <c r="AB4278" s="89">
        <v>44</v>
      </c>
      <c r="AC4278" s="94">
        <f>(Z4278*(100-AB4278))/100</f>
        <v>2929122</v>
      </c>
      <c r="AD4278" s="94">
        <f>IF(AND(AC4278="",M4278=""),0,IF((AC4278=""),M4278, IF( (M4278=""),AC4278,SUM(AC4278:AC4279)+M4278)))</f>
        <v>3626174</v>
      </c>
      <c r="AE4278" s="94">
        <f>IF( (X4278=""),AD4278*1,AD4278*(X4278/100) )</f>
        <v>3408603.5599999996</v>
      </c>
      <c r="AF4278" s="94">
        <v>50000000</v>
      </c>
      <c r="AG4278" s="94">
        <f>IF((AF4278-AE4278) &gt; 1,0,IF((AF4278-AE4278)&lt;0,AE4278-AF4278,AF4278-AE4278))</f>
        <v>0</v>
      </c>
      <c r="AH4278" s="94">
        <v>0.02</v>
      </c>
    </row>
    <row r="4279" spans="1:34" s="99" customFormat="1" x14ac:dyDescent="0.55000000000000004">
      <c r="A4279" s="107"/>
      <c r="B4279" s="102"/>
      <c r="C4279" s="102"/>
      <c r="D4279" s="90"/>
      <c r="E4279" s="102"/>
      <c r="F4279" s="102"/>
      <c r="G4279" s="102"/>
      <c r="H4279" s="102"/>
      <c r="I4279" s="98"/>
      <c r="J4279" s="102"/>
      <c r="K4279" s="94"/>
      <c r="L4279" s="94"/>
      <c r="M4279" s="94"/>
      <c r="N4279" s="102">
        <v>2</v>
      </c>
      <c r="O4279" s="111" t="s">
        <v>15297</v>
      </c>
      <c r="P4279" s="96">
        <v>3570800007093</v>
      </c>
      <c r="Q4279" s="111" t="s">
        <v>15296</v>
      </c>
      <c r="R4279" s="111" t="s">
        <v>2255</v>
      </c>
      <c r="S4279" s="97" t="s">
        <v>6058</v>
      </c>
      <c r="T4279" s="102" t="s">
        <v>73</v>
      </c>
      <c r="U4279" s="102" t="s">
        <v>45</v>
      </c>
      <c r="V4279" s="102" t="s">
        <v>52</v>
      </c>
      <c r="W4279" s="94">
        <v>49.5</v>
      </c>
      <c r="X4279" s="98">
        <v>6</v>
      </c>
      <c r="Y4279" s="94">
        <v>6600</v>
      </c>
      <c r="Z4279" s="94">
        <f>W4279*Y4279</f>
        <v>326700</v>
      </c>
      <c r="AA4279" s="89">
        <v>27</v>
      </c>
      <c r="AB4279" s="89">
        <v>44</v>
      </c>
      <c r="AC4279" s="94">
        <f>(Z4279*(100-AB4279))/100</f>
        <v>182952</v>
      </c>
      <c r="AD4279" s="94">
        <f>IF(AND(AC4279="",M4278=""),0,IF((AC4279=""),M4278, IF( (M4278=""),AC4279,SUM(AC4278:AC4279)+M4278)))</f>
        <v>3626174</v>
      </c>
      <c r="AE4279" s="94">
        <f>IF( (X4279=""),AD4279*1,AD4279*(X4279/100) )</f>
        <v>217570.44</v>
      </c>
      <c r="AF4279" s="94">
        <v>50000000</v>
      </c>
      <c r="AG4279" s="94">
        <f>IF((AF4279-AE4279) &gt; 1,0,IF((AF4279-AE4279)&lt;0,AE4279-AF4279,AF4279-AE4279))</f>
        <v>0</v>
      </c>
      <c r="AH4279" s="94">
        <v>0.02</v>
      </c>
    </row>
    <row r="4280" spans="1:34" s="99" customFormat="1" x14ac:dyDescent="0.55000000000000004">
      <c r="A4280" s="107" t="s">
        <v>2253</v>
      </c>
      <c r="B4280" s="102">
        <v>1816</v>
      </c>
      <c r="C4280" s="102">
        <v>5993</v>
      </c>
      <c r="D4280" s="90" t="s">
        <v>6094</v>
      </c>
      <c r="E4280" s="102" t="s">
        <v>34</v>
      </c>
      <c r="F4280" s="102">
        <v>23763</v>
      </c>
      <c r="G4280" s="102">
        <v>2</v>
      </c>
      <c r="H4280" s="102">
        <v>3</v>
      </c>
      <c r="I4280" s="98">
        <v>59</v>
      </c>
      <c r="J4280" s="102" t="s">
        <v>35</v>
      </c>
      <c r="K4280" s="94">
        <f>((G4280*400)+(H4280*100))+I4280</f>
        <v>1159</v>
      </c>
      <c r="L4280" s="94">
        <v>450</v>
      </c>
      <c r="M4280" s="94">
        <f>K4280*L4280</f>
        <v>521550</v>
      </c>
      <c r="N4280" s="102">
        <v>1</v>
      </c>
      <c r="O4280" s="111" t="s">
        <v>15297</v>
      </c>
      <c r="P4280" s="96">
        <v>3570800007093</v>
      </c>
      <c r="Q4280" s="111" t="s">
        <v>15296</v>
      </c>
      <c r="R4280" s="111" t="s">
        <v>2255</v>
      </c>
      <c r="S4280" s="97" t="s">
        <v>6094</v>
      </c>
      <c r="T4280" s="102" t="s">
        <v>51</v>
      </c>
      <c r="U4280" s="102" t="s">
        <v>45</v>
      </c>
      <c r="V4280" s="102" t="s">
        <v>52</v>
      </c>
      <c r="W4280" s="94">
        <v>219.09</v>
      </c>
      <c r="X4280" s="98">
        <v>100</v>
      </c>
      <c r="Y4280" s="94">
        <v>6750</v>
      </c>
      <c r="Z4280" s="94">
        <f>W4280*Y4280</f>
        <v>1478857.5</v>
      </c>
      <c r="AA4280" s="89">
        <v>3</v>
      </c>
      <c r="AB4280" s="89">
        <v>3</v>
      </c>
      <c r="AC4280" s="94">
        <f>(Z4280*(100-AB4280))/100</f>
        <v>1434491.7749999999</v>
      </c>
      <c r="AD4280" s="94">
        <f>IF(AND(AC4280="",M4280=""),0,IF((AC4280=""),M4280, IF( (M4280=""),AC4280,SUM(AC4280:AC4281)+M4280)))</f>
        <v>1956041.7749999999</v>
      </c>
      <c r="AE4280" s="94">
        <f>IF( (X4280=""),AD4280*1,AD4280*(X4280/100) )</f>
        <v>1956041.7749999999</v>
      </c>
      <c r="AF4280" s="94">
        <v>10000000</v>
      </c>
      <c r="AG4280" s="94">
        <v>521550</v>
      </c>
      <c r="AH4280" s="94">
        <v>0.02</v>
      </c>
    </row>
    <row r="4281" spans="1:34" s="99" customFormat="1" x14ac:dyDescent="0.55000000000000004">
      <c r="A4281" s="107"/>
      <c r="B4281" s="102"/>
      <c r="C4281" s="102"/>
      <c r="D4281" s="90"/>
      <c r="E4281" s="102"/>
      <c r="F4281" s="102"/>
      <c r="G4281" s="102"/>
      <c r="H4281" s="102"/>
      <c r="I4281" s="98"/>
      <c r="J4281" s="102"/>
      <c r="K4281" s="94"/>
      <c r="L4281" s="94" t="s">
        <v>63</v>
      </c>
      <c r="M4281" s="94">
        <f>SUM(M4278:M4280)</f>
        <v>1035650</v>
      </c>
      <c r="N4281" s="102"/>
      <c r="O4281" s="111"/>
      <c r="P4281" s="96"/>
      <c r="Q4281" s="111"/>
      <c r="R4281" s="111"/>
      <c r="S4281" s="97"/>
      <c r="T4281" s="102"/>
      <c r="U4281" s="102"/>
      <c r="V4281" s="102"/>
      <c r="W4281" s="94"/>
      <c r="X4281" s="98"/>
      <c r="Y4281" s="94"/>
      <c r="Z4281" s="94"/>
      <c r="AA4281" s="89"/>
      <c r="AB4281" s="89"/>
      <c r="AC4281" s="94"/>
      <c r="AD4281" s="94"/>
      <c r="AE4281" s="94">
        <f>SUM(AE4280:AE4280)</f>
        <v>1956041.7749999999</v>
      </c>
      <c r="AF4281" s="94"/>
      <c r="AG4281" s="94">
        <f>SUM(AG4280:AG4280)</f>
        <v>521550</v>
      </c>
      <c r="AH4281" s="94"/>
    </row>
    <row r="4282" spans="1:34" s="74" customFormat="1" x14ac:dyDescent="0.55000000000000004">
      <c r="A4282" s="108" t="s">
        <v>6061</v>
      </c>
      <c r="B4282" s="109">
        <v>1817</v>
      </c>
      <c r="C4282" s="102">
        <v>9030</v>
      </c>
      <c r="D4282" s="90" t="s">
        <v>6062</v>
      </c>
      <c r="E4282" s="102" t="s">
        <v>34</v>
      </c>
      <c r="F4282" s="102">
        <v>3814</v>
      </c>
      <c r="G4282" s="102">
        <v>0</v>
      </c>
      <c r="H4282" s="102">
        <v>1</v>
      </c>
      <c r="I4282" s="98">
        <v>9</v>
      </c>
      <c r="J4282" s="102" t="s">
        <v>35</v>
      </c>
      <c r="K4282" s="94">
        <f>((G4282*400)+(H4282*100))+I4282</f>
        <v>109</v>
      </c>
      <c r="L4282" s="94">
        <v>1350</v>
      </c>
      <c r="M4282" s="94">
        <f>K4282*L4282</f>
        <v>147150</v>
      </c>
      <c r="N4282" s="102">
        <v>1</v>
      </c>
      <c r="O4282" s="111" t="s">
        <v>6059</v>
      </c>
      <c r="P4282" s="96">
        <v>3570800355024</v>
      </c>
      <c r="Q4282" s="111" t="s">
        <v>6060</v>
      </c>
      <c r="R4282" s="111" t="s">
        <v>6063</v>
      </c>
      <c r="S4282" s="97" t="s">
        <v>6064</v>
      </c>
      <c r="T4282" s="102" t="s">
        <v>51</v>
      </c>
      <c r="U4282" s="102" t="s">
        <v>227</v>
      </c>
      <c r="V4282" s="102" t="s">
        <v>52</v>
      </c>
      <c r="W4282" s="94">
        <v>356.4</v>
      </c>
      <c r="X4282" s="98">
        <v>100</v>
      </c>
      <c r="Y4282" s="94">
        <v>6750</v>
      </c>
      <c r="Z4282" s="94">
        <f>W4282*Y4282</f>
        <v>2405700</v>
      </c>
      <c r="AA4282" s="89">
        <v>11</v>
      </c>
      <c r="AB4282" s="89">
        <v>34</v>
      </c>
      <c r="AC4282" s="94">
        <f>(Z4282*(100-AB4282))/100</f>
        <v>1587762</v>
      </c>
      <c r="AD4282" s="94">
        <f>IF(AND(AC4282="",M4282=""),0,IF((AC4282=""),M4282, IF( (M4282=""),AC4282,AC4282+M4282)))</f>
        <v>1734912</v>
      </c>
      <c r="AE4282" s="94">
        <f>IF( (X4282=""),AD4282*1,( M4282+(SUM(AC4282:AC4282)) )*(X4282/100) )</f>
        <v>1734912</v>
      </c>
      <c r="AF4282" s="94">
        <v>50000000</v>
      </c>
      <c r="AG4282" s="94">
        <f>IF((AF4282-AE4282) &gt; 1,0,IF((AF4282-AE4282)&lt;0,AE4282-AF4282,AF4282-AE4282))</f>
        <v>0</v>
      </c>
      <c r="AH4282" s="94">
        <v>0.02</v>
      </c>
    </row>
    <row r="4283" spans="1:34" s="74" customFormat="1" x14ac:dyDescent="0.55000000000000004">
      <c r="A4283" s="108"/>
      <c r="B4283" s="109"/>
      <c r="C4283" s="102"/>
      <c r="D4283" s="90"/>
      <c r="E4283" s="102"/>
      <c r="F4283" s="102"/>
      <c r="G4283" s="102"/>
      <c r="H4283" s="102"/>
      <c r="I4283" s="98"/>
      <c r="J4283" s="102"/>
      <c r="K4283" s="94"/>
      <c r="L4283" s="94" t="s">
        <v>63</v>
      </c>
      <c r="M4283" s="94">
        <f>SUM(M4282:M4282)</f>
        <v>147150</v>
      </c>
      <c r="N4283" s="102"/>
      <c r="O4283" s="111"/>
      <c r="P4283" s="96"/>
      <c r="Q4283" s="111"/>
      <c r="R4283" s="111"/>
      <c r="S4283" s="97"/>
      <c r="T4283" s="102"/>
      <c r="U4283" s="102"/>
      <c r="V4283" s="102"/>
      <c r="W4283" s="94"/>
      <c r="X4283" s="98"/>
      <c r="Y4283" s="94"/>
      <c r="Z4283" s="94"/>
      <c r="AA4283" s="89"/>
      <c r="AB4283" s="89"/>
      <c r="AC4283" s="94"/>
      <c r="AD4283" s="94">
        <f>SUM(AD4282:AD4282)</f>
        <v>1734912</v>
      </c>
      <c r="AE4283" s="94">
        <f>SUM(AE4282:AE4282)</f>
        <v>1734912</v>
      </c>
      <c r="AF4283" s="94"/>
      <c r="AG4283" s="94">
        <f>SUM(AG4282:AG4282)</f>
        <v>0</v>
      </c>
      <c r="AH4283" s="94"/>
    </row>
    <row r="4284" spans="1:34" s="74" customFormat="1" x14ac:dyDescent="0.55000000000000004">
      <c r="A4284" s="108" t="s">
        <v>6061</v>
      </c>
      <c r="B4284" s="109">
        <v>1818</v>
      </c>
      <c r="C4284" s="102">
        <v>8666</v>
      </c>
      <c r="D4284" s="90" t="s">
        <v>6068</v>
      </c>
      <c r="E4284" s="102" t="s">
        <v>34</v>
      </c>
      <c r="F4284" s="102">
        <v>16641</v>
      </c>
      <c r="G4284" s="102">
        <v>0</v>
      </c>
      <c r="H4284" s="102">
        <v>0</v>
      </c>
      <c r="I4284" s="98">
        <v>87</v>
      </c>
      <c r="J4284" s="102" t="s">
        <v>35</v>
      </c>
      <c r="K4284" s="94">
        <f>((G4284*400)+(H4284*100))+I4284</f>
        <v>87</v>
      </c>
      <c r="L4284" s="94">
        <v>800</v>
      </c>
      <c r="M4284" s="94">
        <f>K4284*L4284</f>
        <v>69600</v>
      </c>
      <c r="N4284" s="102">
        <v>1</v>
      </c>
      <c r="O4284" s="111" t="s">
        <v>6059</v>
      </c>
      <c r="P4284" s="96">
        <v>3570800355024</v>
      </c>
      <c r="Q4284" s="111" t="s">
        <v>6060</v>
      </c>
      <c r="R4284" s="111" t="s">
        <v>6063</v>
      </c>
      <c r="S4284" s="97" t="s">
        <v>6069</v>
      </c>
      <c r="T4284" s="102" t="s">
        <v>55</v>
      </c>
      <c r="U4284" s="102" t="s">
        <v>45</v>
      </c>
      <c r="V4284" s="102" t="s">
        <v>52</v>
      </c>
      <c r="W4284" s="94">
        <v>37.82</v>
      </c>
      <c r="X4284" s="98">
        <v>23.44</v>
      </c>
      <c r="Y4284" s="94">
        <v>0</v>
      </c>
      <c r="Z4284" s="94">
        <f>W4284*Y4284</f>
        <v>0</v>
      </c>
      <c r="AA4284" s="89">
        <v>1</v>
      </c>
      <c r="AB4284" s="89">
        <v>1</v>
      </c>
      <c r="AC4284" s="94">
        <f>(Z4284*(100-AB4284))/100</f>
        <v>0</v>
      </c>
      <c r="AD4284" s="94">
        <f>IF(AND(AC4284="",M4284=""),0,IF((AC4284=""),M4284, IF( (M4284=""),AC4284,AC4284+M4284)))</f>
        <v>69600</v>
      </c>
      <c r="AE4284" s="94">
        <f>IF( (X4284=""),AD4284*1,( M4284+(SUM(AC4284:AC4284)) )*(X4284/100) )</f>
        <v>16314.240000000002</v>
      </c>
      <c r="AF4284" s="94">
        <v>50000000</v>
      </c>
      <c r="AG4284" s="94">
        <f>IF((AF4284-AE4284) &gt; 1,0,IF((AF4284-AE4284)&lt;0,AE4284-AF4284,AF4284-AE4284))</f>
        <v>0</v>
      </c>
      <c r="AH4284" s="94">
        <v>0.02</v>
      </c>
    </row>
    <row r="4285" spans="1:34" s="74" customFormat="1" x14ac:dyDescent="0.55000000000000004">
      <c r="A4285" s="108"/>
      <c r="B4285" s="109"/>
      <c r="C4285" s="102"/>
      <c r="D4285" s="90"/>
      <c r="E4285" s="102"/>
      <c r="F4285" s="102"/>
      <c r="G4285" s="102"/>
      <c r="H4285" s="102"/>
      <c r="I4285" s="98"/>
      <c r="J4285" s="102"/>
      <c r="K4285" s="94"/>
      <c r="L4285" s="94"/>
      <c r="M4285" s="94"/>
      <c r="N4285" s="102">
        <v>2</v>
      </c>
      <c r="O4285" s="111" t="s">
        <v>6059</v>
      </c>
      <c r="P4285" s="96">
        <v>3570800355024</v>
      </c>
      <c r="Q4285" s="111" t="s">
        <v>6060</v>
      </c>
      <c r="R4285" s="111" t="s">
        <v>6063</v>
      </c>
      <c r="S4285" s="97" t="s">
        <v>6069</v>
      </c>
      <c r="T4285" s="102" t="s">
        <v>51</v>
      </c>
      <c r="U4285" s="102" t="s">
        <v>45</v>
      </c>
      <c r="V4285" s="102" t="s">
        <v>52</v>
      </c>
      <c r="W4285" s="94">
        <v>123.54</v>
      </c>
      <c r="X4285" s="98">
        <v>76.56</v>
      </c>
      <c r="Y4285" s="94">
        <v>6750</v>
      </c>
      <c r="Z4285" s="94">
        <f>W4285*Y4285</f>
        <v>833895</v>
      </c>
      <c r="AA4285" s="89">
        <v>6</v>
      </c>
      <c r="AB4285" s="89">
        <v>6</v>
      </c>
      <c r="AC4285" s="94">
        <f>(Z4285*(100-AB4285))/100</f>
        <v>783861.3</v>
      </c>
      <c r="AD4285" s="94">
        <f>IF(AND(AC4285="",M4284=""),0,IF((AC4285=""),M4284, IF( (M4284=""),AC4285,AC4285+M4284)))</f>
        <v>853461.3</v>
      </c>
      <c r="AE4285" s="94">
        <f>IF( (X4285=""),AD4285*1,( M4284+(SUM(AC4285:AC4285)) )*(X4285/100) )</f>
        <v>653409.97128000006</v>
      </c>
      <c r="AF4285" s="94">
        <v>50000000</v>
      </c>
      <c r="AG4285" s="94">
        <f>IF((AF4285-AE4285) &gt; 1,0,IF((AF4285-AE4285)&lt;0,AE4285-AF4285,AF4285-AE4285))</f>
        <v>0</v>
      </c>
      <c r="AH4285" s="94">
        <v>0.02</v>
      </c>
    </row>
    <row r="4286" spans="1:34" s="74" customFormat="1" x14ac:dyDescent="0.55000000000000004">
      <c r="A4286" s="113"/>
      <c r="B4286" s="114"/>
      <c r="C4286" s="127"/>
      <c r="D4286" s="128"/>
      <c r="E4286" s="127"/>
      <c r="F4286" s="127"/>
      <c r="G4286" s="127"/>
      <c r="H4286" s="127"/>
      <c r="I4286" s="129"/>
      <c r="J4286" s="127"/>
      <c r="K4286" s="130"/>
      <c r="L4286" s="130" t="s">
        <v>63</v>
      </c>
      <c r="M4286" s="130">
        <f>SUM(M4284:M4285)</f>
        <v>69600</v>
      </c>
      <c r="N4286" s="127"/>
      <c r="O4286" s="131"/>
      <c r="P4286" s="132"/>
      <c r="Q4286" s="131"/>
      <c r="R4286" s="131"/>
      <c r="S4286" s="133"/>
      <c r="T4286" s="127"/>
      <c r="U4286" s="127"/>
      <c r="V4286" s="127"/>
      <c r="W4286" s="130"/>
      <c r="X4286" s="129"/>
      <c r="Y4286" s="130"/>
      <c r="Z4286" s="130"/>
      <c r="AA4286" s="134"/>
      <c r="AB4286" s="134"/>
      <c r="AC4286" s="130"/>
      <c r="AD4286" s="130">
        <f>SUM(AD4284:AD4285)</f>
        <v>923061.3</v>
      </c>
      <c r="AE4286" s="130">
        <f>SUM(AE4284:AE4285)</f>
        <v>669724.21128000005</v>
      </c>
      <c r="AF4286" s="130"/>
      <c r="AG4286" s="130">
        <f>SUM(AG4284:AG4285)</f>
        <v>0</v>
      </c>
      <c r="AH4286" s="130"/>
    </row>
    <row r="4287" spans="1:34" s="173" customFormat="1" x14ac:dyDescent="0.55000000000000004">
      <c r="A4287" s="122" t="s">
        <v>6072</v>
      </c>
      <c r="B4287" s="123">
        <v>2018</v>
      </c>
      <c r="C4287" s="123">
        <v>5039</v>
      </c>
      <c r="D4287" s="135" t="s">
        <v>6073</v>
      </c>
      <c r="E4287" s="123" t="s">
        <v>34</v>
      </c>
      <c r="F4287" s="123">
        <v>17582</v>
      </c>
      <c r="G4287" s="123">
        <v>0</v>
      </c>
      <c r="H4287" s="123">
        <v>2</v>
      </c>
      <c r="I4287" s="136">
        <v>40</v>
      </c>
      <c r="J4287" s="123" t="s">
        <v>38</v>
      </c>
      <c r="K4287" s="137">
        <f>((G4287*400)+(H4287*100))+I4287</f>
        <v>240</v>
      </c>
      <c r="L4287" s="137">
        <v>625</v>
      </c>
      <c r="M4287" s="137">
        <f>K4287*L4287</f>
        <v>150000</v>
      </c>
      <c r="N4287" s="123"/>
      <c r="O4287" s="108"/>
      <c r="P4287" s="138"/>
      <c r="Q4287" s="108"/>
      <c r="R4287" s="108"/>
      <c r="S4287" s="139"/>
      <c r="T4287" s="123"/>
      <c r="U4287" s="123"/>
      <c r="V4287" s="123"/>
      <c r="W4287" s="137"/>
      <c r="X4287" s="136"/>
      <c r="Y4287" s="137"/>
      <c r="Z4287" s="137"/>
      <c r="AA4287" s="119"/>
      <c r="AB4287" s="119"/>
      <c r="AC4287" s="137"/>
      <c r="AD4287" s="137">
        <f>IF(AND(AC4287="",M4287=""),0,IF((AC4287=""),M4287,IF((M4287=""),AC4287,AC4287+M4287)))</f>
        <v>150000</v>
      </c>
      <c r="AE4287" s="137">
        <f t="shared" ref="AE4287:AE4292" si="398">IF( (X4287=""),AD4287*1,AD4287*(X4287/100) )</f>
        <v>150000</v>
      </c>
      <c r="AF4287" s="137">
        <v>50000000</v>
      </c>
      <c r="AG4287" s="137">
        <f t="shared" ref="AG4287:AG4292" si="399">IF((AF4287-AE4287) &gt; 1,0,IF((AF4287-AE4287)&lt;0,AE4287-AF4287,AF4287-AE4287))</f>
        <v>0</v>
      </c>
      <c r="AH4287" s="137">
        <v>0.01</v>
      </c>
    </row>
    <row r="4288" spans="1:34" s="173" customFormat="1" x14ac:dyDescent="0.55000000000000004">
      <c r="A4288" s="122"/>
      <c r="B4288" s="123">
        <v>2019</v>
      </c>
      <c r="C4288" s="123">
        <v>5817</v>
      </c>
      <c r="D4288" s="135" t="s">
        <v>6076</v>
      </c>
      <c r="E4288" s="123" t="s">
        <v>34</v>
      </c>
      <c r="F4288" s="123">
        <v>20976</v>
      </c>
      <c r="G4288" s="123">
        <v>0</v>
      </c>
      <c r="H4288" s="123">
        <v>0</v>
      </c>
      <c r="I4288" s="136">
        <v>80</v>
      </c>
      <c r="J4288" s="123" t="s">
        <v>35</v>
      </c>
      <c r="K4288" s="137">
        <f>((G4288*400)+(H4288*100))+I4288</f>
        <v>80</v>
      </c>
      <c r="L4288" s="137">
        <v>1250</v>
      </c>
      <c r="M4288" s="137">
        <f>K4288*L4288</f>
        <v>100000</v>
      </c>
      <c r="N4288" s="123">
        <v>1</v>
      </c>
      <c r="O4288" s="108" t="s">
        <v>6070</v>
      </c>
      <c r="P4288" s="138">
        <v>3570800006399</v>
      </c>
      <c r="Q4288" s="108" t="s">
        <v>6071</v>
      </c>
      <c r="R4288" s="108" t="s">
        <v>6074</v>
      </c>
      <c r="S4288" s="139" t="s">
        <v>6077</v>
      </c>
      <c r="T4288" s="123" t="s">
        <v>51</v>
      </c>
      <c r="U4288" s="123" t="s">
        <v>45</v>
      </c>
      <c r="V4288" s="123" t="s">
        <v>52</v>
      </c>
      <c r="W4288" s="137">
        <v>152.25</v>
      </c>
      <c r="X4288" s="136">
        <v>80.88</v>
      </c>
      <c r="Y4288" s="137">
        <v>6750</v>
      </c>
      <c r="Z4288" s="137">
        <f>W4288*Y4288</f>
        <v>1027687.5</v>
      </c>
      <c r="AA4288" s="119">
        <v>7</v>
      </c>
      <c r="AB4288" s="119">
        <v>7</v>
      </c>
      <c r="AC4288" s="137">
        <f>(Z4288*(100-AB4288))/100</f>
        <v>955749.375</v>
      </c>
      <c r="AD4288" s="137">
        <f>IF(AND(AC4288="",M4288=""),0,IF((AC4288=""),M4288, IF( (M4288=""),AC4288,SUM(AC4288:AC4289)+M4288)))</f>
        <v>1237999.375</v>
      </c>
      <c r="AE4288" s="137">
        <f t="shared" si="398"/>
        <v>1001293.8944999999</v>
      </c>
      <c r="AF4288" s="137">
        <v>50000000</v>
      </c>
      <c r="AG4288" s="137">
        <f t="shared" si="399"/>
        <v>0</v>
      </c>
      <c r="AH4288" s="137">
        <v>0.02</v>
      </c>
    </row>
    <row r="4289" spans="1:34" s="173" customFormat="1" x14ac:dyDescent="0.55000000000000004">
      <c r="A4289" s="122"/>
      <c r="B4289" s="123"/>
      <c r="C4289" s="123"/>
      <c r="D4289" s="135"/>
      <c r="E4289" s="123"/>
      <c r="F4289" s="123"/>
      <c r="G4289" s="123"/>
      <c r="H4289" s="123"/>
      <c r="I4289" s="136"/>
      <c r="J4289" s="123"/>
      <c r="K4289" s="137"/>
      <c r="L4289" s="137"/>
      <c r="M4289" s="137"/>
      <c r="N4289" s="123">
        <v>2</v>
      </c>
      <c r="O4289" s="108" t="s">
        <v>6070</v>
      </c>
      <c r="P4289" s="138">
        <v>3570800006399</v>
      </c>
      <c r="Q4289" s="108" t="s">
        <v>6071</v>
      </c>
      <c r="R4289" s="108" t="s">
        <v>6074</v>
      </c>
      <c r="S4289" s="139" t="s">
        <v>6078</v>
      </c>
      <c r="T4289" s="123" t="s">
        <v>51</v>
      </c>
      <c r="U4289" s="123" t="s">
        <v>74</v>
      </c>
      <c r="V4289" s="123" t="s">
        <v>75</v>
      </c>
      <c r="W4289" s="137">
        <v>36</v>
      </c>
      <c r="X4289" s="136">
        <v>19.12</v>
      </c>
      <c r="Y4289" s="137">
        <v>6750</v>
      </c>
      <c r="Z4289" s="137">
        <f>W4289*Y4289</f>
        <v>243000</v>
      </c>
      <c r="AA4289" s="119">
        <v>7</v>
      </c>
      <c r="AB4289" s="119">
        <v>25</v>
      </c>
      <c r="AC4289" s="137">
        <f>(Z4289*(100-AB4289))/100</f>
        <v>182250</v>
      </c>
      <c r="AD4289" s="137">
        <f>IF(AND(AC4289="",M4288=""),0,IF((AC4289=""),M4288, IF( (M4288=""),AC4289,SUM(AC4288:AC4289)+M4288)))</f>
        <v>1237999.375</v>
      </c>
      <c r="AE4289" s="137">
        <f t="shared" si="398"/>
        <v>236705.48050000001</v>
      </c>
      <c r="AF4289" s="137">
        <v>0</v>
      </c>
      <c r="AG4289" s="137">
        <f t="shared" si="399"/>
        <v>236705.48050000001</v>
      </c>
      <c r="AH4289" s="137">
        <v>0.3</v>
      </c>
    </row>
    <row r="4290" spans="1:34" s="173" customFormat="1" x14ac:dyDescent="0.55000000000000004">
      <c r="A4290" s="122"/>
      <c r="B4290" s="123">
        <v>2020</v>
      </c>
      <c r="C4290" s="123">
        <v>5819</v>
      </c>
      <c r="D4290" s="135" t="s">
        <v>6079</v>
      </c>
      <c r="E4290" s="123" t="s">
        <v>34</v>
      </c>
      <c r="F4290" s="123">
        <v>20977</v>
      </c>
      <c r="G4290" s="123">
        <v>0</v>
      </c>
      <c r="H4290" s="123">
        <v>0</v>
      </c>
      <c r="I4290" s="136">
        <v>76</v>
      </c>
      <c r="J4290" s="123" t="s">
        <v>35</v>
      </c>
      <c r="K4290" s="137">
        <f>((G4290*400)+(H4290*100))+I4290</f>
        <v>76</v>
      </c>
      <c r="L4290" s="137">
        <v>1250</v>
      </c>
      <c r="M4290" s="137">
        <f>K4290*L4290</f>
        <v>95000</v>
      </c>
      <c r="N4290" s="123">
        <v>1</v>
      </c>
      <c r="O4290" s="108" t="s">
        <v>6070</v>
      </c>
      <c r="P4290" s="138">
        <v>3570800006399</v>
      </c>
      <c r="Q4290" s="108" t="s">
        <v>6071</v>
      </c>
      <c r="R4290" s="108" t="s">
        <v>6074</v>
      </c>
      <c r="S4290" s="139"/>
      <c r="T4290" s="123" t="s">
        <v>51</v>
      </c>
      <c r="U4290" s="123" t="s">
        <v>45</v>
      </c>
      <c r="V4290" s="123" t="s">
        <v>52</v>
      </c>
      <c r="W4290" s="137">
        <v>52.8</v>
      </c>
      <c r="X4290" s="136">
        <v>34.93</v>
      </c>
      <c r="Y4290" s="137">
        <v>6750</v>
      </c>
      <c r="Z4290" s="137">
        <f>W4290*Y4290</f>
        <v>356400</v>
      </c>
      <c r="AA4290" s="119">
        <v>7</v>
      </c>
      <c r="AB4290" s="119">
        <v>7</v>
      </c>
      <c r="AC4290" s="137">
        <f>(Z4290*(100-AB4290))/100</f>
        <v>331452</v>
      </c>
      <c r="AD4290" s="137">
        <f>IF(AND(AC4290="",M4290=""),0,IF((AC4290=""),M4290, IF( (M4290=""),AC4290,SUM(AC4290:AC4293)+M4290)))</f>
        <v>1043969.675</v>
      </c>
      <c r="AE4290" s="137">
        <f t="shared" si="398"/>
        <v>364658.60747749999</v>
      </c>
      <c r="AF4290" s="137">
        <v>10000000</v>
      </c>
      <c r="AG4290" s="137">
        <v>95000</v>
      </c>
      <c r="AH4290" s="137">
        <v>0.02</v>
      </c>
    </row>
    <row r="4291" spans="1:34" s="173" customFormat="1" x14ac:dyDescent="0.55000000000000004">
      <c r="A4291" s="122"/>
      <c r="B4291" s="123"/>
      <c r="C4291" s="123"/>
      <c r="D4291" s="135"/>
      <c r="E4291" s="123"/>
      <c r="F4291" s="123"/>
      <c r="G4291" s="123"/>
      <c r="H4291" s="123"/>
      <c r="I4291" s="136"/>
      <c r="J4291" s="123"/>
      <c r="K4291" s="137"/>
      <c r="L4291" s="137"/>
      <c r="M4291" s="137"/>
      <c r="N4291" s="123">
        <v>2</v>
      </c>
      <c r="O4291" s="108" t="s">
        <v>6070</v>
      </c>
      <c r="P4291" s="138">
        <v>3570800006399</v>
      </c>
      <c r="Q4291" s="108" t="s">
        <v>6071</v>
      </c>
      <c r="R4291" s="108" t="s">
        <v>6074</v>
      </c>
      <c r="S4291" s="139" t="s">
        <v>6080</v>
      </c>
      <c r="T4291" s="123" t="s">
        <v>51</v>
      </c>
      <c r="U4291" s="123" t="s">
        <v>45</v>
      </c>
      <c r="V4291" s="123" t="s">
        <v>52</v>
      </c>
      <c r="W4291" s="137">
        <v>79.17</v>
      </c>
      <c r="X4291" s="136">
        <v>52.37</v>
      </c>
      <c r="Y4291" s="137">
        <v>6750</v>
      </c>
      <c r="Z4291" s="137">
        <f>W4291*Y4291</f>
        <v>534397.5</v>
      </c>
      <c r="AA4291" s="119">
        <v>7</v>
      </c>
      <c r="AB4291" s="119">
        <v>7</v>
      </c>
      <c r="AC4291" s="137">
        <f>(Z4291*(100-AB4291))/100</f>
        <v>496989.67499999999</v>
      </c>
      <c r="AD4291" s="137">
        <f>IF(AND(AC4291="",M4290=""),0,IF((AC4291=""),M4290, IF( (M4290=""),AC4291,SUM(AC4290:AC4293)+M4290)))</f>
        <v>1043969.675</v>
      </c>
      <c r="AE4291" s="137">
        <f t="shared" si="398"/>
        <v>546726.91879749997</v>
      </c>
      <c r="AF4291" s="137">
        <v>10000000</v>
      </c>
      <c r="AG4291" s="137">
        <f t="shared" si="399"/>
        <v>0</v>
      </c>
      <c r="AH4291" s="137">
        <v>0.02</v>
      </c>
    </row>
    <row r="4292" spans="1:34" s="173" customFormat="1" x14ac:dyDescent="0.55000000000000004">
      <c r="A4292" s="122"/>
      <c r="B4292" s="123"/>
      <c r="C4292" s="123"/>
      <c r="D4292" s="135"/>
      <c r="E4292" s="123"/>
      <c r="F4292" s="123"/>
      <c r="G4292" s="123"/>
      <c r="H4292" s="123"/>
      <c r="I4292" s="136"/>
      <c r="J4292" s="123"/>
      <c r="K4292" s="137"/>
      <c r="L4292" s="137"/>
      <c r="M4292" s="137"/>
      <c r="N4292" s="123">
        <v>3</v>
      </c>
      <c r="O4292" s="108" t="s">
        <v>6070</v>
      </c>
      <c r="P4292" s="138">
        <v>3570800006399</v>
      </c>
      <c r="Q4292" s="108" t="s">
        <v>6071</v>
      </c>
      <c r="R4292" s="108" t="s">
        <v>6074</v>
      </c>
      <c r="S4292" s="139" t="s">
        <v>6081</v>
      </c>
      <c r="T4292" s="123" t="s">
        <v>51</v>
      </c>
      <c r="U4292" s="123" t="s">
        <v>45</v>
      </c>
      <c r="V4292" s="123" t="s">
        <v>52</v>
      </c>
      <c r="W4292" s="137">
        <v>19.2</v>
      </c>
      <c r="X4292" s="136">
        <v>12.7</v>
      </c>
      <c r="Y4292" s="137">
        <v>6750</v>
      </c>
      <c r="Z4292" s="137">
        <f>W4292*Y4292</f>
        <v>129600</v>
      </c>
      <c r="AA4292" s="119">
        <v>7</v>
      </c>
      <c r="AB4292" s="119">
        <v>7</v>
      </c>
      <c r="AC4292" s="137">
        <f>(Z4292*(100-AB4292))/100</f>
        <v>120528</v>
      </c>
      <c r="AD4292" s="137">
        <f>IF(AND(AC4292="",M4290=""),0,IF((AC4292=""),M4290, IF( (M4290=""),AC4292,SUM(AC4290:AC4293)+M4290)))</f>
        <v>1043969.675</v>
      </c>
      <c r="AE4292" s="137">
        <f t="shared" si="398"/>
        <v>132584.14872500001</v>
      </c>
      <c r="AF4292" s="137">
        <v>10000000</v>
      </c>
      <c r="AG4292" s="137">
        <f t="shared" si="399"/>
        <v>0</v>
      </c>
      <c r="AH4292" s="137">
        <v>0.02</v>
      </c>
    </row>
    <row r="4293" spans="1:34" s="173" customFormat="1" x14ac:dyDescent="0.55000000000000004">
      <c r="A4293" s="122"/>
      <c r="B4293" s="123"/>
      <c r="C4293" s="123"/>
      <c r="D4293" s="135"/>
      <c r="E4293" s="123"/>
      <c r="F4293" s="123"/>
      <c r="G4293" s="123"/>
      <c r="H4293" s="123"/>
      <c r="I4293" s="136"/>
      <c r="J4293" s="123"/>
      <c r="K4293" s="137"/>
      <c r="L4293" s="137" t="s">
        <v>63</v>
      </c>
      <c r="M4293" s="137">
        <f>SUM(M4287:M4292)</f>
        <v>345000</v>
      </c>
      <c r="N4293" s="123"/>
      <c r="O4293" s="108"/>
      <c r="P4293" s="138"/>
      <c r="Q4293" s="108"/>
      <c r="R4293" s="108"/>
      <c r="S4293" s="139"/>
      <c r="T4293" s="123"/>
      <c r="U4293" s="123"/>
      <c r="V4293" s="123"/>
      <c r="W4293" s="137"/>
      <c r="X4293" s="136"/>
      <c r="Y4293" s="137"/>
      <c r="Z4293" s="137"/>
      <c r="AA4293" s="119"/>
      <c r="AB4293" s="119"/>
      <c r="AC4293" s="137"/>
      <c r="AD4293" s="137"/>
      <c r="AE4293" s="137">
        <f>SUM(AE4287:AE4292)</f>
        <v>2431969.0500000003</v>
      </c>
      <c r="AF4293" s="137"/>
      <c r="AG4293" s="137">
        <f>SUM(AG4287:AG4292)</f>
        <v>331705.48050000001</v>
      </c>
      <c r="AH4293" s="137"/>
    </row>
    <row r="4294" spans="1:34" s="99" customFormat="1" x14ac:dyDescent="0.55000000000000004">
      <c r="A4294" s="107" t="s">
        <v>5897</v>
      </c>
      <c r="B4294" s="102">
        <v>1977</v>
      </c>
      <c r="C4294" s="102">
        <v>9852</v>
      </c>
      <c r="D4294" s="90">
        <v>6035</v>
      </c>
      <c r="E4294" s="102" t="s">
        <v>37</v>
      </c>
      <c r="F4294" s="102">
        <v>26</v>
      </c>
      <c r="G4294" s="102">
        <v>0</v>
      </c>
      <c r="H4294" s="102">
        <v>1</v>
      </c>
      <c r="I4294" s="98">
        <v>63</v>
      </c>
      <c r="J4294" s="102" t="s">
        <v>35</v>
      </c>
      <c r="K4294" s="94">
        <f>((G4294*400)+(H4294*100))+I4294</f>
        <v>163</v>
      </c>
      <c r="L4294" s="94">
        <v>225</v>
      </c>
      <c r="M4294" s="94">
        <f>K4294*L4294</f>
        <v>36675</v>
      </c>
      <c r="N4294" s="102">
        <v>1</v>
      </c>
      <c r="O4294" s="111" t="s">
        <v>5895</v>
      </c>
      <c r="P4294" s="96">
        <v>3570800360699</v>
      </c>
      <c r="Q4294" s="111" t="s">
        <v>5896</v>
      </c>
      <c r="R4294" s="111" t="s">
        <v>5898</v>
      </c>
      <c r="S4294" s="97"/>
      <c r="T4294" s="102" t="s">
        <v>51</v>
      </c>
      <c r="U4294" s="102" t="s">
        <v>45</v>
      </c>
      <c r="V4294" s="102" t="s">
        <v>52</v>
      </c>
      <c r="W4294" s="94">
        <v>37.44</v>
      </c>
      <c r="X4294" s="98">
        <v>15.71</v>
      </c>
      <c r="Y4294" s="94">
        <v>6750</v>
      </c>
      <c r="Z4294" s="94">
        <f>W4294*Y4294</f>
        <v>252719.99999999997</v>
      </c>
      <c r="AA4294" s="89">
        <v>21</v>
      </c>
      <c r="AB4294" s="89">
        <v>32</v>
      </c>
      <c r="AC4294" s="94">
        <f>(Z4294*(100-AB4294))/100</f>
        <v>171849.59999999998</v>
      </c>
      <c r="AD4294" s="94">
        <f>IF(AND(AC4294="",M4294=""),0,IF((AC4294=""),M4294, IF( (M4294=""),AC4294,SUM(AC4294:AC4296)+M4294)))</f>
        <v>1130655.6000000001</v>
      </c>
      <c r="AE4294" s="94">
        <f>IF( (X4294=""),AD4294*1,AD4294*(X4294/100) )</f>
        <v>177625.99476000003</v>
      </c>
      <c r="AF4294" s="94">
        <v>10000000</v>
      </c>
      <c r="AG4294" s="94">
        <v>36675</v>
      </c>
      <c r="AH4294" s="94">
        <v>0.02</v>
      </c>
    </row>
    <row r="4295" spans="1:34" s="99" customFormat="1" x14ac:dyDescent="0.55000000000000004">
      <c r="A4295" s="107"/>
      <c r="B4295" s="102"/>
      <c r="C4295" s="102"/>
      <c r="D4295" s="90"/>
      <c r="E4295" s="102"/>
      <c r="F4295" s="102"/>
      <c r="G4295" s="102"/>
      <c r="H4295" s="102"/>
      <c r="I4295" s="98"/>
      <c r="J4295" s="102"/>
      <c r="K4295" s="94"/>
      <c r="L4295" s="94"/>
      <c r="M4295" s="94"/>
      <c r="N4295" s="102">
        <v>2</v>
      </c>
      <c r="O4295" s="111" t="s">
        <v>5895</v>
      </c>
      <c r="P4295" s="96">
        <v>3570800360699</v>
      </c>
      <c r="Q4295" s="111" t="s">
        <v>5896</v>
      </c>
      <c r="R4295" s="111" t="s">
        <v>5898</v>
      </c>
      <c r="S4295" s="97"/>
      <c r="T4295" s="102" t="s">
        <v>51</v>
      </c>
      <c r="U4295" s="102" t="s">
        <v>45</v>
      </c>
      <c r="V4295" s="102" t="s">
        <v>52</v>
      </c>
      <c r="W4295" s="94">
        <v>163.4</v>
      </c>
      <c r="X4295" s="98">
        <v>68.56</v>
      </c>
      <c r="Y4295" s="94">
        <v>6750</v>
      </c>
      <c r="Z4295" s="94">
        <f>W4295*Y4295</f>
        <v>1102950</v>
      </c>
      <c r="AA4295" s="89">
        <v>21</v>
      </c>
      <c r="AB4295" s="89">
        <v>32</v>
      </c>
      <c r="AC4295" s="94">
        <f>(Z4295*(100-AB4295))/100</f>
        <v>750006</v>
      </c>
      <c r="AD4295" s="94">
        <f>IF(AND(AC4295="",M4294=""),0,IF((AC4295=""),M4294, IF( (M4294=""),AC4295,SUM(AC4294:AC4296)+M4294)))</f>
        <v>1130655.6000000001</v>
      </c>
      <c r="AE4295" s="94">
        <f>IF( (X4295=""),AD4295*1,AD4295*(X4295/100) )</f>
        <v>775177.47936</v>
      </c>
      <c r="AF4295" s="94">
        <v>10000000</v>
      </c>
      <c r="AG4295" s="94">
        <f>IF((AF4295-AE4295) &gt; 1,0,IF((AF4295-AE4295)&lt;0,AE4295-AF4295,AF4295-AE4295))</f>
        <v>0</v>
      </c>
      <c r="AH4295" s="94">
        <v>0.02</v>
      </c>
    </row>
    <row r="4296" spans="1:34" s="99" customFormat="1" x14ac:dyDescent="0.55000000000000004">
      <c r="A4296" s="107"/>
      <c r="B4296" s="102"/>
      <c r="C4296" s="102"/>
      <c r="D4296" s="90"/>
      <c r="E4296" s="102"/>
      <c r="F4296" s="102"/>
      <c r="G4296" s="102"/>
      <c r="H4296" s="102"/>
      <c r="I4296" s="98"/>
      <c r="J4296" s="102"/>
      <c r="K4296" s="94"/>
      <c r="L4296" s="94"/>
      <c r="M4296" s="94"/>
      <c r="N4296" s="102">
        <v>3</v>
      </c>
      <c r="O4296" s="111" t="s">
        <v>5895</v>
      </c>
      <c r="P4296" s="96">
        <v>3570800360699</v>
      </c>
      <c r="Q4296" s="111" t="s">
        <v>5896</v>
      </c>
      <c r="R4296" s="111" t="s">
        <v>5898</v>
      </c>
      <c r="S4296" s="97"/>
      <c r="T4296" s="102" t="s">
        <v>51</v>
      </c>
      <c r="U4296" s="102" t="s">
        <v>45</v>
      </c>
      <c r="V4296" s="102" t="s">
        <v>52</v>
      </c>
      <c r="W4296" s="94">
        <v>37.5</v>
      </c>
      <c r="X4296" s="98">
        <v>15.73</v>
      </c>
      <c r="Y4296" s="94">
        <v>6750</v>
      </c>
      <c r="Z4296" s="94">
        <f>W4296*Y4296</f>
        <v>253125</v>
      </c>
      <c r="AA4296" s="89">
        <v>21</v>
      </c>
      <c r="AB4296" s="89">
        <v>32</v>
      </c>
      <c r="AC4296" s="94">
        <f>(Z4296*(100-AB4296))/100</f>
        <v>172125</v>
      </c>
      <c r="AD4296" s="94">
        <f>IF(AND(AC4296="",M4294=""),0,IF((AC4296=""),M4294, IF( (M4294=""),AC4296,SUM(AC4294:AC4296)+M4294)))</f>
        <v>1130655.6000000001</v>
      </c>
      <c r="AE4296" s="94">
        <f>IF( (X4296=""),AD4296*1,AD4296*(X4296/100) )</f>
        <v>177852.12588000001</v>
      </c>
      <c r="AF4296" s="94">
        <v>10000000</v>
      </c>
      <c r="AG4296" s="94">
        <f>IF((AF4296-AE4296) &gt; 1,0,IF((AF4296-AE4296)&lt;0,AE4296-AF4296,AF4296-AE4296))</f>
        <v>0</v>
      </c>
      <c r="AH4296" s="94">
        <v>0.02</v>
      </c>
    </row>
    <row r="4297" spans="1:34" s="99" customFormat="1" x14ac:dyDescent="0.55000000000000004">
      <c r="A4297" s="107"/>
      <c r="B4297" s="102"/>
      <c r="C4297" s="102"/>
      <c r="D4297" s="90"/>
      <c r="E4297" s="102"/>
      <c r="F4297" s="102"/>
      <c r="G4297" s="102"/>
      <c r="H4297" s="102"/>
      <c r="I4297" s="98"/>
      <c r="J4297" s="102"/>
      <c r="K4297" s="94"/>
      <c r="L4297" s="94" t="s">
        <v>63</v>
      </c>
      <c r="M4297" s="94">
        <f>SUM(M4294:M4296)</f>
        <v>36675</v>
      </c>
      <c r="N4297" s="102"/>
      <c r="O4297" s="111"/>
      <c r="P4297" s="96"/>
      <c r="Q4297" s="111"/>
      <c r="R4297" s="111"/>
      <c r="S4297" s="97"/>
      <c r="T4297" s="102"/>
      <c r="U4297" s="102"/>
      <c r="V4297" s="102"/>
      <c r="W4297" s="94"/>
      <c r="X4297" s="98"/>
      <c r="Y4297" s="94"/>
      <c r="Z4297" s="94"/>
      <c r="AA4297" s="89"/>
      <c r="AB4297" s="89"/>
      <c r="AC4297" s="94"/>
      <c r="AD4297" s="94"/>
      <c r="AE4297" s="94">
        <f>SUM(AE4294:AE4296)</f>
        <v>1130655.6000000001</v>
      </c>
      <c r="AF4297" s="94"/>
      <c r="AG4297" s="94">
        <f>SUM(AG4294:AG4296)</f>
        <v>36675</v>
      </c>
      <c r="AH4297" s="94"/>
    </row>
    <row r="4298" spans="1:34" s="99" customFormat="1" x14ac:dyDescent="0.55000000000000004">
      <c r="A4298" s="107" t="s">
        <v>5990</v>
      </c>
      <c r="B4298" s="102">
        <v>2000</v>
      </c>
      <c r="C4298" s="102">
        <v>6224</v>
      </c>
      <c r="D4298" s="90" t="s">
        <v>5991</v>
      </c>
      <c r="E4298" s="102" t="s">
        <v>37</v>
      </c>
      <c r="F4298" s="102">
        <v>5444</v>
      </c>
      <c r="G4298" s="102">
        <v>2</v>
      </c>
      <c r="H4298" s="102">
        <v>3</v>
      </c>
      <c r="I4298" s="98">
        <v>14</v>
      </c>
      <c r="J4298" s="102" t="s">
        <v>38</v>
      </c>
      <c r="K4298" s="94">
        <f>((G4298*400)+(H4298*100))+I4298</f>
        <v>1114</v>
      </c>
      <c r="L4298" s="94">
        <v>400</v>
      </c>
      <c r="M4298" s="94">
        <f>K4298*L4298</f>
        <v>445600</v>
      </c>
      <c r="N4298" s="102"/>
      <c r="O4298" s="111"/>
      <c r="P4298" s="96"/>
      <c r="Q4298" s="111"/>
      <c r="R4298" s="111"/>
      <c r="S4298" s="97"/>
      <c r="T4298" s="102"/>
      <c r="U4298" s="102"/>
      <c r="V4298" s="102"/>
      <c r="W4298" s="94"/>
      <c r="X4298" s="98"/>
      <c r="Y4298" s="94"/>
      <c r="Z4298" s="94"/>
      <c r="AA4298" s="89"/>
      <c r="AB4298" s="89"/>
      <c r="AC4298" s="94"/>
      <c r="AD4298" s="94">
        <f>IF(AND(AC4298="",M4298=""),0,IF((AC4298=""),M4298,IF((M4298=""),AC4298,AC4298+M4298)))</f>
        <v>445600</v>
      </c>
      <c r="AE4298" s="94">
        <f>IF( (X4298=""),AD4298*1,AD4298*(X4298/100) )</f>
        <v>445600</v>
      </c>
      <c r="AF4298" s="94">
        <v>0</v>
      </c>
      <c r="AG4298" s="94">
        <f>IF((AF4298-AE4298) &gt; 1,0,IF((AF4298-AE4298)&lt;0,AE4298-AF4298,AF4298-AE4298))</f>
        <v>445600</v>
      </c>
      <c r="AH4298" s="94">
        <v>0.01</v>
      </c>
    </row>
    <row r="4299" spans="1:34" s="99" customFormat="1" x14ac:dyDescent="0.55000000000000004">
      <c r="A4299" s="107"/>
      <c r="B4299" s="102"/>
      <c r="C4299" s="102"/>
      <c r="D4299" s="90"/>
      <c r="E4299" s="102"/>
      <c r="F4299" s="102"/>
      <c r="G4299" s="102"/>
      <c r="H4299" s="102"/>
      <c r="I4299" s="98"/>
      <c r="J4299" s="102"/>
      <c r="K4299" s="94"/>
      <c r="L4299" s="94" t="s">
        <v>63</v>
      </c>
      <c r="M4299" s="94">
        <f>SUM(M4298:M4298)</f>
        <v>445600</v>
      </c>
      <c r="N4299" s="102"/>
      <c r="O4299" s="111"/>
      <c r="P4299" s="96"/>
      <c r="Q4299" s="111"/>
      <c r="R4299" s="111"/>
      <c r="S4299" s="97"/>
      <c r="T4299" s="102"/>
      <c r="U4299" s="102"/>
      <c r="V4299" s="102"/>
      <c r="W4299" s="94"/>
      <c r="X4299" s="98"/>
      <c r="Y4299" s="94"/>
      <c r="Z4299" s="94"/>
      <c r="AA4299" s="89"/>
      <c r="AB4299" s="89"/>
      <c r="AC4299" s="94"/>
      <c r="AD4299" s="94"/>
      <c r="AE4299" s="94">
        <f>SUM(AE4298:AE4298)</f>
        <v>445600</v>
      </c>
      <c r="AF4299" s="94"/>
      <c r="AG4299" s="94">
        <f>SUM(AG4298:AG4298)</f>
        <v>445600</v>
      </c>
      <c r="AH4299" s="94"/>
    </row>
    <row r="4300" spans="1:34" s="99" customFormat="1" x14ac:dyDescent="0.55000000000000004">
      <c r="A4300" s="122" t="s">
        <v>15313</v>
      </c>
      <c r="B4300" s="109">
        <v>1820</v>
      </c>
      <c r="C4300" s="102">
        <v>10624</v>
      </c>
      <c r="D4300" s="90" t="s">
        <v>11548</v>
      </c>
      <c r="E4300" s="102" t="s">
        <v>34</v>
      </c>
      <c r="F4300" s="102">
        <v>17524</v>
      </c>
      <c r="G4300" s="102">
        <v>0</v>
      </c>
      <c r="H4300" s="102">
        <v>3</v>
      </c>
      <c r="I4300" s="98">
        <v>95</v>
      </c>
      <c r="J4300" s="102" t="s">
        <v>38</v>
      </c>
      <c r="K4300" s="94">
        <f>((G4300*400)+(H4300*100))+I4300</f>
        <v>395</v>
      </c>
      <c r="L4300" s="94">
        <v>0</v>
      </c>
      <c r="M4300" s="94">
        <f>K4300*L4300</f>
        <v>0</v>
      </c>
      <c r="N4300" s="102"/>
      <c r="O4300" s="111"/>
      <c r="P4300" s="96"/>
      <c r="Q4300" s="111"/>
      <c r="R4300" s="111"/>
      <c r="S4300" s="97"/>
      <c r="T4300" s="102"/>
      <c r="U4300" s="102"/>
      <c r="V4300" s="102"/>
      <c r="W4300" s="94"/>
      <c r="X4300" s="98"/>
      <c r="Y4300" s="94"/>
      <c r="Z4300" s="94"/>
      <c r="AA4300" s="89"/>
      <c r="AB4300" s="89"/>
      <c r="AC4300" s="94"/>
      <c r="AD4300" s="94">
        <f>IF(AND(AC4300="",M4300=""),0,IF((AC4300=""),M4300,IF((M4300=""),AC4300,AC4300+M4300)))</f>
        <v>0</v>
      </c>
      <c r="AE4300" s="94">
        <f>IF( (X4300=""),AD4300*1,AD4300*(X4300/100) )</f>
        <v>0</v>
      </c>
      <c r="AF4300" s="94">
        <v>50000000</v>
      </c>
      <c r="AG4300" s="94">
        <f>IF((AF4300-AE4300) &gt; 1,0,IF((AF4300-AE4300)&lt;0,AE4300-AF4300,AF4300-AE4300))</f>
        <v>0</v>
      </c>
      <c r="AH4300" s="94">
        <v>0.01</v>
      </c>
    </row>
    <row r="4301" spans="1:34" s="99" customFormat="1" x14ac:dyDescent="0.55000000000000004">
      <c r="A4301" s="122"/>
      <c r="B4301" s="109"/>
      <c r="C4301" s="102"/>
      <c r="D4301" s="90"/>
      <c r="E4301" s="102"/>
      <c r="F4301" s="102"/>
      <c r="G4301" s="102"/>
      <c r="H4301" s="102"/>
      <c r="I4301" s="98"/>
      <c r="J4301" s="102"/>
      <c r="K4301" s="94"/>
      <c r="L4301" s="94" t="s">
        <v>63</v>
      </c>
      <c r="M4301" s="94">
        <f>SUM(M4300:M4300)</f>
        <v>0</v>
      </c>
      <c r="N4301" s="102"/>
      <c r="O4301" s="111"/>
      <c r="P4301" s="96"/>
      <c r="Q4301" s="111"/>
      <c r="R4301" s="111"/>
      <c r="S4301" s="97"/>
      <c r="T4301" s="102"/>
      <c r="U4301" s="102"/>
      <c r="V4301" s="102"/>
      <c r="W4301" s="94"/>
      <c r="X4301" s="98"/>
      <c r="Y4301" s="94"/>
      <c r="Z4301" s="94"/>
      <c r="AA4301" s="89"/>
      <c r="AB4301" s="89"/>
      <c r="AC4301" s="94"/>
      <c r="AD4301" s="94"/>
      <c r="AE4301" s="94">
        <f>SUM(AE4300:AE4300)</f>
        <v>0</v>
      </c>
      <c r="AF4301" s="94"/>
      <c r="AG4301" s="94">
        <f>SUM(AG4300:AG4300)</f>
        <v>0</v>
      </c>
      <c r="AH4301" s="94"/>
    </row>
    <row r="4302" spans="1:34" s="74" customFormat="1" x14ac:dyDescent="0.55000000000000004">
      <c r="A4302" s="108" t="s">
        <v>2253</v>
      </c>
      <c r="B4302" s="109">
        <v>1821</v>
      </c>
      <c r="C4302" s="102">
        <v>5666</v>
      </c>
      <c r="D4302" s="90" t="s">
        <v>6075</v>
      </c>
      <c r="E4302" s="102" t="s">
        <v>34</v>
      </c>
      <c r="F4302" s="102">
        <v>19828</v>
      </c>
      <c r="G4302" s="102">
        <v>2</v>
      </c>
      <c r="H4302" s="102">
        <v>1</v>
      </c>
      <c r="I4302" s="98">
        <v>7</v>
      </c>
      <c r="J4302" s="102" t="s">
        <v>38</v>
      </c>
      <c r="K4302" s="94">
        <f>((G4302*400)+(H4302*100))+I4302</f>
        <v>907</v>
      </c>
      <c r="L4302" s="94">
        <v>925</v>
      </c>
      <c r="M4302" s="94">
        <f>K4302*L4302</f>
        <v>838975</v>
      </c>
      <c r="N4302" s="102"/>
      <c r="O4302" s="111"/>
      <c r="P4302" s="96"/>
      <c r="Q4302" s="111"/>
      <c r="R4302" s="111"/>
      <c r="S4302" s="97"/>
      <c r="T4302" s="102"/>
      <c r="U4302" s="102"/>
      <c r="V4302" s="102"/>
      <c r="W4302" s="94"/>
      <c r="X4302" s="98"/>
      <c r="Y4302" s="94"/>
      <c r="Z4302" s="94"/>
      <c r="AA4302" s="89"/>
      <c r="AB4302" s="89"/>
      <c r="AC4302" s="94"/>
      <c r="AD4302" s="94">
        <f>IF(AND(AC4302="",M4302=""),0,IF((AC4302=""),M4302,IF((M4302=""),AC4302,AC4302+M4302)))</f>
        <v>838975</v>
      </c>
      <c r="AE4302" s="94">
        <f>IF( (X4302=""),AD4302*1,AD4302*(X4302/100) )</f>
        <v>838975</v>
      </c>
      <c r="AF4302" s="94">
        <v>50000000</v>
      </c>
      <c r="AG4302" s="94">
        <f>IF((AF4302-AE4302) &gt; 1,0,IF((AF4302-AE4302)&lt;0,AE4302-AF4302,AF4302-AE4302))</f>
        <v>0</v>
      </c>
      <c r="AH4302" s="94">
        <v>0.01</v>
      </c>
    </row>
    <row r="4303" spans="1:34" s="74" customFormat="1" x14ac:dyDescent="0.55000000000000004">
      <c r="A4303" s="108"/>
      <c r="B4303" s="109"/>
      <c r="C4303" s="102"/>
      <c r="D4303" s="90"/>
      <c r="E4303" s="102"/>
      <c r="F4303" s="102"/>
      <c r="G4303" s="102"/>
      <c r="H4303" s="102"/>
      <c r="I4303" s="98"/>
      <c r="J4303" s="102"/>
      <c r="K4303" s="94"/>
      <c r="L4303" s="94" t="s">
        <v>63</v>
      </c>
      <c r="M4303" s="94">
        <f>SUM(M4302:M4302)</f>
        <v>838975</v>
      </c>
      <c r="N4303" s="102"/>
      <c r="O4303" s="111"/>
      <c r="P4303" s="96"/>
      <c r="Q4303" s="111"/>
      <c r="R4303" s="111"/>
      <c r="S4303" s="97"/>
      <c r="T4303" s="102"/>
      <c r="U4303" s="102"/>
      <c r="V4303" s="102"/>
      <c r="W4303" s="94"/>
      <c r="X4303" s="98"/>
      <c r="Y4303" s="94"/>
      <c r="Z4303" s="94"/>
      <c r="AA4303" s="89"/>
      <c r="AB4303" s="89"/>
      <c r="AC4303" s="94"/>
      <c r="AD4303" s="94">
        <f>SUM(AD4302:AD4302)</f>
        <v>838975</v>
      </c>
      <c r="AE4303" s="94">
        <f>SUM(AE4302:AE4302)</f>
        <v>838975</v>
      </c>
      <c r="AF4303" s="94"/>
      <c r="AG4303" s="94">
        <f>SUM(AG4302:AG4302)</f>
        <v>0</v>
      </c>
      <c r="AH4303" s="94"/>
    </row>
    <row r="4304" spans="1:34" s="74" customFormat="1" x14ac:dyDescent="0.55000000000000004">
      <c r="A4304" s="108" t="s">
        <v>6084</v>
      </c>
      <c r="B4304" s="109">
        <v>1822</v>
      </c>
      <c r="C4304" s="102">
        <v>6905</v>
      </c>
      <c r="D4304" s="90" t="s">
        <v>6085</v>
      </c>
      <c r="E4304" s="102" t="s">
        <v>34</v>
      </c>
      <c r="F4304" s="102">
        <v>23273</v>
      </c>
      <c r="G4304" s="102">
        <v>0</v>
      </c>
      <c r="H4304" s="102">
        <v>0</v>
      </c>
      <c r="I4304" s="98">
        <v>41</v>
      </c>
      <c r="J4304" s="102" t="s">
        <v>35</v>
      </c>
      <c r="K4304" s="94">
        <f>((G4304*400)+(H4304*100))+I4304</f>
        <v>41</v>
      </c>
      <c r="L4304" s="94">
        <v>2175</v>
      </c>
      <c r="M4304" s="94">
        <f>K4304*L4304</f>
        <v>89175</v>
      </c>
      <c r="N4304" s="102">
        <v>1</v>
      </c>
      <c r="O4304" s="111" t="s">
        <v>6082</v>
      </c>
      <c r="P4304" s="96">
        <v>3570800403304</v>
      </c>
      <c r="Q4304" s="111" t="s">
        <v>6083</v>
      </c>
      <c r="R4304" s="111" t="s">
        <v>6086</v>
      </c>
      <c r="S4304" s="97" t="s">
        <v>6087</v>
      </c>
      <c r="T4304" s="102" t="s">
        <v>51</v>
      </c>
      <c r="U4304" s="102" t="s">
        <v>45</v>
      </c>
      <c r="V4304" s="102" t="s">
        <v>52</v>
      </c>
      <c r="W4304" s="94">
        <v>163.19999999999999</v>
      </c>
      <c r="X4304" s="98">
        <v>100</v>
      </c>
      <c r="Y4304" s="94">
        <v>6750</v>
      </c>
      <c r="Z4304" s="94">
        <f>W4304*Y4304</f>
        <v>1101600</v>
      </c>
      <c r="AA4304" s="89">
        <v>11</v>
      </c>
      <c r="AB4304" s="89">
        <v>12</v>
      </c>
      <c r="AC4304" s="94">
        <f>(Z4304*(100-AB4304))/100</f>
        <v>969408</v>
      </c>
      <c r="AD4304" s="94">
        <f>IF(AND(AC4304="",M4304=""),0,IF((AC4304=""),M4304, IF( (M4304=""),AC4304,AC4304+M4304)))</f>
        <v>1058583</v>
      </c>
      <c r="AE4304" s="94">
        <f>IF( (X4304=""),AD4304*1,( M4304+(SUM(AC4304:AC4304)) )*(X4304/100) )</f>
        <v>1058583</v>
      </c>
      <c r="AF4304" s="94">
        <v>50000000</v>
      </c>
      <c r="AG4304" s="94">
        <f>IF((AF4304-AE4304) &gt; 1,0,IF((AF4304-AE4304)&lt;0,AE4304-AF4304,AF4304-AE4304))</f>
        <v>0</v>
      </c>
      <c r="AH4304" s="94">
        <v>0.02</v>
      </c>
    </row>
    <row r="4305" spans="1:34" s="74" customFormat="1" x14ac:dyDescent="0.55000000000000004">
      <c r="A4305" s="108"/>
      <c r="B4305" s="109"/>
      <c r="C4305" s="102"/>
      <c r="D4305" s="90"/>
      <c r="E4305" s="102"/>
      <c r="F4305" s="102"/>
      <c r="G4305" s="102"/>
      <c r="H4305" s="102"/>
      <c r="I4305" s="98"/>
      <c r="J4305" s="102"/>
      <c r="K4305" s="94"/>
      <c r="L4305" s="94" t="s">
        <v>63</v>
      </c>
      <c r="M4305" s="94">
        <f>SUM(M4304:M4304)</f>
        <v>89175</v>
      </c>
      <c r="N4305" s="102"/>
      <c r="O4305" s="111"/>
      <c r="P4305" s="96"/>
      <c r="Q4305" s="111"/>
      <c r="R4305" s="111"/>
      <c r="S4305" s="97"/>
      <c r="T4305" s="102"/>
      <c r="U4305" s="102"/>
      <c r="V4305" s="102"/>
      <c r="W4305" s="94"/>
      <c r="X4305" s="98"/>
      <c r="Y4305" s="94"/>
      <c r="Z4305" s="94"/>
      <c r="AA4305" s="89"/>
      <c r="AB4305" s="89"/>
      <c r="AC4305" s="94"/>
      <c r="AD4305" s="94">
        <f>SUM(AD4304:AD4304)</f>
        <v>1058583</v>
      </c>
      <c r="AE4305" s="94">
        <f>SUM(AE4304:AE4304)</f>
        <v>1058583</v>
      </c>
      <c r="AF4305" s="94"/>
      <c r="AG4305" s="94">
        <f>SUM(AG4304:AG4304)</f>
        <v>0</v>
      </c>
      <c r="AH4305" s="94"/>
    </row>
    <row r="4306" spans="1:34" s="74" customFormat="1" x14ac:dyDescent="0.55000000000000004">
      <c r="A4306" s="108" t="s">
        <v>6090</v>
      </c>
      <c r="B4306" s="109">
        <v>1823</v>
      </c>
      <c r="C4306" s="102">
        <v>6854</v>
      </c>
      <c r="D4306" s="90" t="s">
        <v>6091</v>
      </c>
      <c r="E4306" s="102" t="s">
        <v>34</v>
      </c>
      <c r="F4306" s="102">
        <v>23539</v>
      </c>
      <c r="G4306" s="102">
        <v>0</v>
      </c>
      <c r="H4306" s="102">
        <v>1</v>
      </c>
      <c r="I4306" s="98">
        <v>0</v>
      </c>
      <c r="J4306" s="102" t="s">
        <v>35</v>
      </c>
      <c r="K4306" s="94">
        <f>((G4306*400)+(H4306*100))+I4306</f>
        <v>100</v>
      </c>
      <c r="L4306" s="94">
        <v>8000</v>
      </c>
      <c r="M4306" s="94">
        <f>K4306*L4306</f>
        <v>800000</v>
      </c>
      <c r="N4306" s="102">
        <v>1</v>
      </c>
      <c r="O4306" s="111" t="s">
        <v>6088</v>
      </c>
      <c r="P4306" s="96"/>
      <c r="Q4306" s="111" t="s">
        <v>6089</v>
      </c>
      <c r="R4306" s="111" t="s">
        <v>6092</v>
      </c>
      <c r="S4306" s="97" t="s">
        <v>6093</v>
      </c>
      <c r="T4306" s="102" t="s">
        <v>51</v>
      </c>
      <c r="U4306" s="102" t="s">
        <v>227</v>
      </c>
      <c r="V4306" s="102" t="s">
        <v>52</v>
      </c>
      <c r="W4306" s="94">
        <v>373.5</v>
      </c>
      <c r="X4306" s="98">
        <v>100</v>
      </c>
      <c r="Y4306" s="94">
        <v>6750</v>
      </c>
      <c r="Z4306" s="94">
        <f>W4306*Y4306</f>
        <v>2521125</v>
      </c>
      <c r="AA4306" s="89">
        <v>11</v>
      </c>
      <c r="AB4306" s="89">
        <v>34</v>
      </c>
      <c r="AC4306" s="94">
        <f>(Z4306*(100-AB4306))/100</f>
        <v>1663942.5</v>
      </c>
      <c r="AD4306" s="94">
        <f>IF(AND(AC4306="",M4306=""),0,IF((AC4306=""),M4306, IF( (M4306=""),AC4306,AC4306+M4306)))</f>
        <v>2463942.5</v>
      </c>
      <c r="AE4306" s="94">
        <f>IF( (X4306=""),AD4306*1,( M4306+(SUM(AC4306:AC4306)) )*(X4306/100) )</f>
        <v>2463942.5</v>
      </c>
      <c r="AF4306" s="94">
        <v>50000000</v>
      </c>
      <c r="AG4306" s="94">
        <f>IF((AF4306-AE4306) &gt; 1,0,IF((AF4306-AE4306)&lt;0,AE4306-AF4306,AF4306-AE4306))</f>
        <v>0</v>
      </c>
      <c r="AH4306" s="94">
        <v>0.02</v>
      </c>
    </row>
    <row r="4307" spans="1:34" s="74" customFormat="1" x14ac:dyDescent="0.55000000000000004">
      <c r="A4307" s="108"/>
      <c r="B4307" s="109"/>
      <c r="C4307" s="102"/>
      <c r="D4307" s="90"/>
      <c r="E4307" s="102"/>
      <c r="F4307" s="102"/>
      <c r="G4307" s="102"/>
      <c r="H4307" s="102"/>
      <c r="I4307" s="98"/>
      <c r="J4307" s="102"/>
      <c r="K4307" s="94"/>
      <c r="L4307" s="94" t="s">
        <v>63</v>
      </c>
      <c r="M4307" s="94">
        <f>SUM(M4306:M4306)</f>
        <v>800000</v>
      </c>
      <c r="N4307" s="102"/>
      <c r="O4307" s="111"/>
      <c r="P4307" s="96"/>
      <c r="Q4307" s="111"/>
      <c r="R4307" s="111"/>
      <c r="S4307" s="97"/>
      <c r="T4307" s="102"/>
      <c r="U4307" s="102"/>
      <c r="V4307" s="102"/>
      <c r="W4307" s="94"/>
      <c r="X4307" s="98"/>
      <c r="Y4307" s="94"/>
      <c r="Z4307" s="94"/>
      <c r="AA4307" s="89"/>
      <c r="AB4307" s="89"/>
      <c r="AC4307" s="94"/>
      <c r="AD4307" s="94">
        <f>SUM(AD4306:AD4306)</f>
        <v>2463942.5</v>
      </c>
      <c r="AE4307" s="94">
        <f>SUM(AE4306:AE4306)</f>
        <v>2463942.5</v>
      </c>
      <c r="AF4307" s="94"/>
      <c r="AG4307" s="94">
        <f>SUM(AG4306:AG4306)</f>
        <v>0</v>
      </c>
      <c r="AH4307" s="94"/>
    </row>
    <row r="4308" spans="1:34" s="74" customFormat="1" x14ac:dyDescent="0.55000000000000004">
      <c r="A4308" s="108" t="s">
        <v>6095</v>
      </c>
      <c r="B4308" s="109">
        <v>1824</v>
      </c>
      <c r="C4308" s="102">
        <v>4857</v>
      </c>
      <c r="D4308" s="90" t="s">
        <v>6096</v>
      </c>
      <c r="E4308" s="102" t="s">
        <v>34</v>
      </c>
      <c r="F4308" s="102">
        <v>15780</v>
      </c>
      <c r="G4308" s="102">
        <v>0</v>
      </c>
      <c r="H4308" s="102">
        <v>2</v>
      </c>
      <c r="I4308" s="98">
        <v>0</v>
      </c>
      <c r="J4308" s="102" t="s">
        <v>68</v>
      </c>
      <c r="K4308" s="94">
        <f>((G4308*400)+(H4308*100))+I4308</f>
        <v>200</v>
      </c>
      <c r="L4308" s="94">
        <v>300</v>
      </c>
      <c r="M4308" s="94">
        <f>K4308*L4308</f>
        <v>60000</v>
      </c>
      <c r="N4308" s="102"/>
      <c r="O4308" s="111"/>
      <c r="P4308" s="96"/>
      <c r="Q4308" s="111"/>
      <c r="R4308" s="111"/>
      <c r="S4308" s="97"/>
      <c r="T4308" s="102"/>
      <c r="U4308" s="102"/>
      <c r="V4308" s="102"/>
      <c r="W4308" s="94"/>
      <c r="X4308" s="98"/>
      <c r="Y4308" s="94"/>
      <c r="Z4308" s="94"/>
      <c r="AA4308" s="89"/>
      <c r="AB4308" s="89"/>
      <c r="AC4308" s="94"/>
      <c r="AD4308" s="94">
        <f>IF(AND(AC4308="",M4308=""),0,IF((AC4308=""),M4308,IF((M4308=""),AC4308,AC4308+M4308)))</f>
        <v>60000</v>
      </c>
      <c r="AE4308" s="94">
        <f>IF( (X4308=""),AD4308*1,AD4308*(X4308/100) )</f>
        <v>60000</v>
      </c>
      <c r="AF4308" s="94">
        <v>0</v>
      </c>
      <c r="AG4308" s="94">
        <f>IF((AF4308-AE4308) &gt; 1,0,IF((AF4308-AE4308)&lt;0,AE4308-AF4308,AF4308-AE4308))</f>
        <v>60000</v>
      </c>
      <c r="AH4308" s="94">
        <v>0.3</v>
      </c>
    </row>
    <row r="4309" spans="1:34" s="74" customFormat="1" x14ac:dyDescent="0.55000000000000004">
      <c r="A4309" s="108"/>
      <c r="B4309" s="109"/>
      <c r="C4309" s="102"/>
      <c r="D4309" s="90"/>
      <c r="E4309" s="102"/>
      <c r="F4309" s="102"/>
      <c r="G4309" s="102"/>
      <c r="H4309" s="102"/>
      <c r="I4309" s="98"/>
      <c r="J4309" s="102"/>
      <c r="K4309" s="94"/>
      <c r="L4309" s="94" t="s">
        <v>63</v>
      </c>
      <c r="M4309" s="94">
        <f>SUM(M4308:M4308)</f>
        <v>60000</v>
      </c>
      <c r="N4309" s="102"/>
      <c r="O4309" s="111"/>
      <c r="P4309" s="96"/>
      <c r="Q4309" s="111"/>
      <c r="R4309" s="111"/>
      <c r="S4309" s="97"/>
      <c r="T4309" s="102"/>
      <c r="U4309" s="102"/>
      <c r="V4309" s="102"/>
      <c r="W4309" s="94"/>
      <c r="X4309" s="98"/>
      <c r="Y4309" s="94"/>
      <c r="Z4309" s="94"/>
      <c r="AA4309" s="89"/>
      <c r="AB4309" s="89"/>
      <c r="AC4309" s="94"/>
      <c r="AD4309" s="94">
        <f>SUM(AD4308:AD4308)</f>
        <v>60000</v>
      </c>
      <c r="AE4309" s="94">
        <f>SUM(AE4308:AE4308)</f>
        <v>60000</v>
      </c>
      <c r="AF4309" s="94"/>
      <c r="AG4309" s="94">
        <f>SUM(AG4308:AG4308)</f>
        <v>60000</v>
      </c>
      <c r="AH4309" s="94"/>
    </row>
    <row r="4310" spans="1:34" s="99" customFormat="1" x14ac:dyDescent="0.55000000000000004">
      <c r="A4310" s="107" t="s">
        <v>6101</v>
      </c>
      <c r="B4310" s="102">
        <v>1825</v>
      </c>
      <c r="C4310" s="102">
        <v>8356</v>
      </c>
      <c r="D4310" s="90" t="s">
        <v>6102</v>
      </c>
      <c r="E4310" s="102" t="s">
        <v>34</v>
      </c>
      <c r="F4310" s="102">
        <v>935</v>
      </c>
      <c r="G4310" s="102">
        <v>0</v>
      </c>
      <c r="H4310" s="102">
        <v>1</v>
      </c>
      <c r="I4310" s="98">
        <v>81</v>
      </c>
      <c r="J4310" s="102" t="s">
        <v>35</v>
      </c>
      <c r="K4310" s="94">
        <f>((G4310*400)+(H4310*100))+I4310</f>
        <v>181</v>
      </c>
      <c r="L4310" s="94">
        <v>800</v>
      </c>
      <c r="M4310" s="94">
        <f>K4310*L4310</f>
        <v>144800</v>
      </c>
      <c r="N4310" s="102">
        <v>1</v>
      </c>
      <c r="O4310" s="111" t="s">
        <v>6103</v>
      </c>
      <c r="P4310" s="96">
        <v>3570800333811</v>
      </c>
      <c r="Q4310" s="111" t="s">
        <v>6104</v>
      </c>
      <c r="R4310" s="111" t="s">
        <v>6105</v>
      </c>
      <c r="S4310" s="97" t="s">
        <v>6106</v>
      </c>
      <c r="T4310" s="102" t="s">
        <v>51</v>
      </c>
      <c r="U4310" s="102" t="s">
        <v>74</v>
      </c>
      <c r="V4310" s="102" t="s">
        <v>52</v>
      </c>
      <c r="W4310" s="94">
        <v>50.4</v>
      </c>
      <c r="X4310" s="98">
        <v>100</v>
      </c>
      <c r="Y4310" s="94">
        <v>6750</v>
      </c>
      <c r="Z4310" s="94">
        <f t="shared" ref="Z4310:Z4319" si="400">W4310*Y4310</f>
        <v>340200</v>
      </c>
      <c r="AA4310" s="89">
        <v>22</v>
      </c>
      <c r="AB4310" s="89">
        <v>93</v>
      </c>
      <c r="AC4310" s="94">
        <f t="shared" ref="AC4310:AC4319" si="401">(Z4310*(100-AB4310))/100</f>
        <v>23814</v>
      </c>
      <c r="AD4310" s="94">
        <f>IF(AND(AC4310="",M4310=""),0,IF((AC4310=""),M4310, IF( (M4310=""),AC4310,SUM(AC4310:AC4310)+M4310)))</f>
        <v>168614</v>
      </c>
      <c r="AE4310" s="94">
        <f t="shared" ref="AE4310:AE4325" si="402">IF( (X4310=""),AD4310*1,AD4310*(X4310/100) )</f>
        <v>168614</v>
      </c>
      <c r="AF4310" s="94">
        <v>50000000</v>
      </c>
      <c r="AG4310" s="94">
        <f t="shared" ref="AG4310:AG4325" si="403">IF((AF4310-AE4310) &gt; 1,0,IF((AF4310-AE4310)&lt;0,AE4310-AF4310,AF4310-AE4310))</f>
        <v>0</v>
      </c>
      <c r="AH4310" s="94">
        <v>0.02</v>
      </c>
    </row>
    <row r="4311" spans="1:34" s="99" customFormat="1" x14ac:dyDescent="0.55000000000000004">
      <c r="A4311" s="107"/>
      <c r="B4311" s="102">
        <v>1826</v>
      </c>
      <c r="C4311" s="102">
        <v>8393</v>
      </c>
      <c r="D4311" s="90" t="s">
        <v>6107</v>
      </c>
      <c r="E4311" s="102" t="s">
        <v>34</v>
      </c>
      <c r="F4311" s="102">
        <v>1791</v>
      </c>
      <c r="G4311" s="102">
        <v>1</v>
      </c>
      <c r="H4311" s="102">
        <v>3</v>
      </c>
      <c r="I4311" s="98">
        <v>18</v>
      </c>
      <c r="J4311" s="102" t="s">
        <v>62</v>
      </c>
      <c r="K4311" s="94">
        <f>((G4311*400)+(H4311*100))+I4311</f>
        <v>718</v>
      </c>
      <c r="L4311" s="94">
        <v>1000</v>
      </c>
      <c r="M4311" s="94">
        <f>K4311*L4311</f>
        <v>718000</v>
      </c>
      <c r="N4311" s="102">
        <v>1</v>
      </c>
      <c r="O4311" s="111" t="s">
        <v>6103</v>
      </c>
      <c r="P4311" s="96">
        <v>3570800333811</v>
      </c>
      <c r="Q4311" s="111" t="s">
        <v>6104</v>
      </c>
      <c r="R4311" s="111" t="s">
        <v>6105</v>
      </c>
      <c r="S4311" s="97"/>
      <c r="T4311" s="102" t="s">
        <v>44</v>
      </c>
      <c r="U4311" s="102" t="s">
        <v>45</v>
      </c>
      <c r="V4311" s="102" t="s">
        <v>52</v>
      </c>
      <c r="W4311" s="94">
        <v>60</v>
      </c>
      <c r="X4311" s="98">
        <v>7.45</v>
      </c>
      <c r="Y4311" s="94">
        <v>7150</v>
      </c>
      <c r="Z4311" s="94">
        <f t="shared" si="400"/>
        <v>429000</v>
      </c>
      <c r="AA4311" s="89">
        <v>7</v>
      </c>
      <c r="AB4311" s="89">
        <v>7</v>
      </c>
      <c r="AC4311" s="94">
        <f t="shared" si="401"/>
        <v>398970</v>
      </c>
      <c r="AD4311" s="94">
        <f>IF(AND(AC4311="",M4311=""),0,IF((AC4311=""),M4311, IF( (M4311=""),AC4311,SUM(AC4311:AC4319)+M4311)))</f>
        <v>5317599.8499999996</v>
      </c>
      <c r="AE4311" s="94">
        <f t="shared" si="402"/>
        <v>396161.18882499996</v>
      </c>
      <c r="AF4311" s="94">
        <v>0</v>
      </c>
      <c r="AG4311" s="94">
        <f t="shared" si="403"/>
        <v>396161.18882499996</v>
      </c>
      <c r="AH4311" s="94">
        <v>0.02</v>
      </c>
    </row>
    <row r="4312" spans="1:34" s="99" customFormat="1" x14ac:dyDescent="0.55000000000000004">
      <c r="A4312" s="107"/>
      <c r="B4312" s="102"/>
      <c r="C4312" s="102"/>
      <c r="D4312" s="90"/>
      <c r="E4312" s="102"/>
      <c r="F4312" s="102"/>
      <c r="G4312" s="102"/>
      <c r="H4312" s="102"/>
      <c r="I4312" s="98"/>
      <c r="J4312" s="102"/>
      <c r="K4312" s="94"/>
      <c r="L4312" s="94"/>
      <c r="M4312" s="94"/>
      <c r="N4312" s="102"/>
      <c r="O4312" s="111"/>
      <c r="P4312" s="96"/>
      <c r="Q4312" s="111"/>
      <c r="R4312" s="111"/>
      <c r="S4312" s="97"/>
      <c r="T4312" s="102" t="s">
        <v>44</v>
      </c>
      <c r="U4312" s="102"/>
      <c r="V4312" s="102" t="s">
        <v>52</v>
      </c>
      <c r="W4312" s="94">
        <v>60</v>
      </c>
      <c r="X4312" s="98">
        <v>7.45</v>
      </c>
      <c r="Y4312" s="94">
        <v>7150</v>
      </c>
      <c r="Z4312" s="94">
        <f t="shared" si="400"/>
        <v>429000</v>
      </c>
      <c r="AA4312" s="89">
        <v>7</v>
      </c>
      <c r="AB4312" s="89">
        <v>7</v>
      </c>
      <c r="AC4312" s="94">
        <f t="shared" si="401"/>
        <v>398970</v>
      </c>
      <c r="AD4312" s="94">
        <f>IF(AND(AC4312="",M4311=""),0,IF((AC4312=""),M4311, IF( (M4311=""),AC4312,SUM(AC4311:AC4319)+M4311)))</f>
        <v>5317599.8499999996</v>
      </c>
      <c r="AE4312" s="94">
        <f t="shared" si="402"/>
        <v>396161.18882499996</v>
      </c>
      <c r="AF4312" s="94">
        <v>0</v>
      </c>
      <c r="AG4312" s="94">
        <f t="shared" si="403"/>
        <v>396161.18882499996</v>
      </c>
      <c r="AH4312" s="94">
        <v>0.02</v>
      </c>
    </row>
    <row r="4313" spans="1:34" s="99" customFormat="1" x14ac:dyDescent="0.55000000000000004">
      <c r="A4313" s="107"/>
      <c r="B4313" s="102"/>
      <c r="C4313" s="102"/>
      <c r="D4313" s="90"/>
      <c r="E4313" s="102"/>
      <c r="F4313" s="102"/>
      <c r="G4313" s="102"/>
      <c r="H4313" s="102"/>
      <c r="I4313" s="98"/>
      <c r="J4313" s="102"/>
      <c r="K4313" s="94"/>
      <c r="L4313" s="94"/>
      <c r="M4313" s="94"/>
      <c r="N4313" s="102">
        <v>2</v>
      </c>
      <c r="O4313" s="111" t="s">
        <v>6103</v>
      </c>
      <c r="P4313" s="96">
        <v>3570800333811</v>
      </c>
      <c r="Q4313" s="111" t="s">
        <v>6104</v>
      </c>
      <c r="R4313" s="111" t="s">
        <v>6105</v>
      </c>
      <c r="S4313" s="97"/>
      <c r="T4313" s="102" t="s">
        <v>44</v>
      </c>
      <c r="U4313" s="102" t="s">
        <v>45</v>
      </c>
      <c r="V4313" s="102" t="s">
        <v>52</v>
      </c>
      <c r="W4313" s="94">
        <v>60</v>
      </c>
      <c r="X4313" s="98">
        <v>7.45</v>
      </c>
      <c r="Y4313" s="94">
        <v>7150</v>
      </c>
      <c r="Z4313" s="94">
        <f t="shared" si="400"/>
        <v>429000</v>
      </c>
      <c r="AA4313" s="89">
        <v>7</v>
      </c>
      <c r="AB4313" s="89">
        <v>7</v>
      </c>
      <c r="AC4313" s="94">
        <f t="shared" si="401"/>
        <v>398970</v>
      </c>
      <c r="AD4313" s="94">
        <f>IF(AND(AC4313="",M4311=""),0,IF((AC4313=""),M4311, IF( (M4311=""),AC4313,SUM(AC4311:AC4319)+M4311)))</f>
        <v>5317599.8499999996</v>
      </c>
      <c r="AE4313" s="94">
        <f t="shared" si="402"/>
        <v>396161.18882499996</v>
      </c>
      <c r="AF4313" s="94">
        <v>0</v>
      </c>
      <c r="AG4313" s="94">
        <f t="shared" si="403"/>
        <v>396161.18882499996</v>
      </c>
      <c r="AH4313" s="94">
        <v>0.02</v>
      </c>
    </row>
    <row r="4314" spans="1:34" s="99" customFormat="1" x14ac:dyDescent="0.55000000000000004">
      <c r="A4314" s="107"/>
      <c r="B4314" s="102"/>
      <c r="C4314" s="102"/>
      <c r="D4314" s="90"/>
      <c r="E4314" s="102"/>
      <c r="F4314" s="102"/>
      <c r="G4314" s="102"/>
      <c r="H4314" s="102"/>
      <c r="I4314" s="98"/>
      <c r="J4314" s="102"/>
      <c r="K4314" s="94"/>
      <c r="L4314" s="94"/>
      <c r="M4314" s="94"/>
      <c r="N4314" s="102"/>
      <c r="O4314" s="111"/>
      <c r="P4314" s="96"/>
      <c r="Q4314" s="111"/>
      <c r="R4314" s="111"/>
      <c r="S4314" s="97"/>
      <c r="T4314" s="102" t="s">
        <v>44</v>
      </c>
      <c r="U4314" s="102"/>
      <c r="V4314" s="102" t="s">
        <v>52</v>
      </c>
      <c r="W4314" s="94">
        <v>60</v>
      </c>
      <c r="X4314" s="98">
        <v>7.45</v>
      </c>
      <c r="Y4314" s="94">
        <v>7150</v>
      </c>
      <c r="Z4314" s="94">
        <f t="shared" si="400"/>
        <v>429000</v>
      </c>
      <c r="AA4314" s="89">
        <v>7</v>
      </c>
      <c r="AB4314" s="89">
        <v>7</v>
      </c>
      <c r="AC4314" s="94">
        <f t="shared" si="401"/>
        <v>398970</v>
      </c>
      <c r="AD4314" s="94">
        <f>IF(AND(AC4314="",M4311=""),0,IF((AC4314=""),M4311, IF( (M4311=""),AC4314,SUM(AC4311:AC4319)+M4311)))</f>
        <v>5317599.8499999996</v>
      </c>
      <c r="AE4314" s="94">
        <f t="shared" si="402"/>
        <v>396161.18882499996</v>
      </c>
      <c r="AF4314" s="94">
        <v>0</v>
      </c>
      <c r="AG4314" s="94">
        <f t="shared" si="403"/>
        <v>396161.18882499996</v>
      </c>
      <c r="AH4314" s="94">
        <v>0.02</v>
      </c>
    </row>
    <row r="4315" spans="1:34" s="99" customFormat="1" x14ac:dyDescent="0.55000000000000004">
      <c r="A4315" s="107"/>
      <c r="B4315" s="102"/>
      <c r="C4315" s="102"/>
      <c r="D4315" s="90"/>
      <c r="E4315" s="102"/>
      <c r="F4315" s="102"/>
      <c r="G4315" s="102"/>
      <c r="H4315" s="102"/>
      <c r="I4315" s="98"/>
      <c r="J4315" s="102"/>
      <c r="K4315" s="94"/>
      <c r="L4315" s="94"/>
      <c r="M4315" s="94"/>
      <c r="N4315" s="102">
        <v>3</v>
      </c>
      <c r="O4315" s="111" t="s">
        <v>6103</v>
      </c>
      <c r="P4315" s="96">
        <v>3570800333811</v>
      </c>
      <c r="Q4315" s="111" t="s">
        <v>6104</v>
      </c>
      <c r="R4315" s="111" t="s">
        <v>6105</v>
      </c>
      <c r="S4315" s="97"/>
      <c r="T4315" s="102" t="s">
        <v>44</v>
      </c>
      <c r="U4315" s="102" t="s">
        <v>45</v>
      </c>
      <c r="V4315" s="102" t="s">
        <v>52</v>
      </c>
      <c r="W4315" s="94">
        <v>60</v>
      </c>
      <c r="X4315" s="98">
        <v>7.45</v>
      </c>
      <c r="Y4315" s="94">
        <v>7150</v>
      </c>
      <c r="Z4315" s="94">
        <f t="shared" si="400"/>
        <v>429000</v>
      </c>
      <c r="AA4315" s="89">
        <v>7</v>
      </c>
      <c r="AB4315" s="89">
        <v>7</v>
      </c>
      <c r="AC4315" s="94">
        <f t="shared" si="401"/>
        <v>398970</v>
      </c>
      <c r="AD4315" s="94">
        <f>IF(AND(AC4315="",M4311=""),0,IF((AC4315=""),M4311, IF( (M4311=""),AC4315,SUM(AC4311:AC4319)+M4311)))</f>
        <v>5317599.8499999996</v>
      </c>
      <c r="AE4315" s="94">
        <f t="shared" si="402"/>
        <v>396161.18882499996</v>
      </c>
      <c r="AF4315" s="94">
        <v>0</v>
      </c>
      <c r="AG4315" s="94">
        <f t="shared" si="403"/>
        <v>396161.18882499996</v>
      </c>
      <c r="AH4315" s="94">
        <v>0.02</v>
      </c>
    </row>
    <row r="4316" spans="1:34" s="99" customFormat="1" x14ac:dyDescent="0.55000000000000004">
      <c r="A4316" s="107"/>
      <c r="B4316" s="102"/>
      <c r="C4316" s="102"/>
      <c r="D4316" s="90"/>
      <c r="E4316" s="102"/>
      <c r="F4316" s="102"/>
      <c r="G4316" s="102"/>
      <c r="H4316" s="102"/>
      <c r="I4316" s="98"/>
      <c r="J4316" s="102"/>
      <c r="K4316" s="94"/>
      <c r="L4316" s="94"/>
      <c r="M4316" s="94"/>
      <c r="N4316" s="102"/>
      <c r="O4316" s="111"/>
      <c r="P4316" s="96"/>
      <c r="Q4316" s="111"/>
      <c r="R4316" s="111"/>
      <c r="S4316" s="97"/>
      <c r="T4316" s="102" t="s">
        <v>44</v>
      </c>
      <c r="U4316" s="102"/>
      <c r="V4316" s="102" t="s">
        <v>52</v>
      </c>
      <c r="W4316" s="94">
        <v>60</v>
      </c>
      <c r="X4316" s="98">
        <v>7.45</v>
      </c>
      <c r="Y4316" s="94">
        <v>7150</v>
      </c>
      <c r="Z4316" s="94">
        <f t="shared" si="400"/>
        <v>429000</v>
      </c>
      <c r="AA4316" s="89">
        <v>7</v>
      </c>
      <c r="AB4316" s="89">
        <v>7</v>
      </c>
      <c r="AC4316" s="94">
        <f t="shared" si="401"/>
        <v>398970</v>
      </c>
      <c r="AD4316" s="94">
        <f>IF(AND(AC4316="",M4311=""),0,IF((AC4316=""),M4311, IF( (M4311=""),AC4316,SUM(AC4311:AC4319)+M4311)))</f>
        <v>5317599.8499999996</v>
      </c>
      <c r="AE4316" s="94">
        <f t="shared" si="402"/>
        <v>396161.18882499996</v>
      </c>
      <c r="AF4316" s="94">
        <v>0</v>
      </c>
      <c r="AG4316" s="94">
        <f t="shared" si="403"/>
        <v>396161.18882499996</v>
      </c>
      <c r="AH4316" s="94">
        <v>0.3</v>
      </c>
    </row>
    <row r="4317" spans="1:34" s="99" customFormat="1" x14ac:dyDescent="0.55000000000000004">
      <c r="A4317" s="107"/>
      <c r="B4317" s="102"/>
      <c r="C4317" s="102"/>
      <c r="D4317" s="90"/>
      <c r="E4317" s="102"/>
      <c r="F4317" s="102"/>
      <c r="G4317" s="102"/>
      <c r="H4317" s="102"/>
      <c r="I4317" s="98"/>
      <c r="J4317" s="102"/>
      <c r="K4317" s="94"/>
      <c r="L4317" s="94"/>
      <c r="M4317" s="94"/>
      <c r="N4317" s="102">
        <v>4</v>
      </c>
      <c r="O4317" s="111" t="s">
        <v>6103</v>
      </c>
      <c r="P4317" s="96">
        <v>3570800333811</v>
      </c>
      <c r="Q4317" s="111" t="s">
        <v>6104</v>
      </c>
      <c r="R4317" s="111" t="s">
        <v>6105</v>
      </c>
      <c r="S4317" s="97" t="s">
        <v>6108</v>
      </c>
      <c r="T4317" s="102" t="s">
        <v>51</v>
      </c>
      <c r="U4317" s="102" t="s">
        <v>45</v>
      </c>
      <c r="V4317" s="102" t="s">
        <v>52</v>
      </c>
      <c r="W4317" s="94">
        <v>144.9</v>
      </c>
      <c r="X4317" s="98">
        <v>17.98</v>
      </c>
      <c r="Y4317" s="94">
        <v>6750</v>
      </c>
      <c r="Z4317" s="94">
        <f t="shared" si="400"/>
        <v>978075</v>
      </c>
      <c r="AA4317" s="89">
        <v>7</v>
      </c>
      <c r="AB4317" s="89">
        <v>7</v>
      </c>
      <c r="AC4317" s="94">
        <f t="shared" si="401"/>
        <v>909609.75</v>
      </c>
      <c r="AD4317" s="94">
        <f>IF(AND(AC4317="",M4311=""),0,IF((AC4317=""),M4311, IF( (M4311=""),AC4317,SUM(AC4311:AC4319)+M4311)))</f>
        <v>5317599.8499999996</v>
      </c>
      <c r="AE4317" s="94">
        <f t="shared" si="402"/>
        <v>956104.45302999998</v>
      </c>
      <c r="AF4317" s="94">
        <v>0</v>
      </c>
      <c r="AG4317" s="94">
        <f t="shared" si="403"/>
        <v>956104.45302999998</v>
      </c>
      <c r="AH4317" s="94">
        <v>0.02</v>
      </c>
    </row>
    <row r="4318" spans="1:34" s="99" customFormat="1" x14ac:dyDescent="0.55000000000000004">
      <c r="A4318" s="107"/>
      <c r="B4318" s="102"/>
      <c r="C4318" s="102"/>
      <c r="D4318" s="90"/>
      <c r="E4318" s="102"/>
      <c r="F4318" s="102"/>
      <c r="G4318" s="102"/>
      <c r="H4318" s="102"/>
      <c r="I4318" s="98"/>
      <c r="J4318" s="102"/>
      <c r="K4318" s="94"/>
      <c r="L4318" s="94"/>
      <c r="M4318" s="94"/>
      <c r="N4318" s="102">
        <v>5</v>
      </c>
      <c r="O4318" s="111" t="s">
        <v>6103</v>
      </c>
      <c r="P4318" s="96">
        <v>3570800333811</v>
      </c>
      <c r="Q4318" s="111" t="s">
        <v>6104</v>
      </c>
      <c r="R4318" s="111" t="s">
        <v>6105</v>
      </c>
      <c r="S4318" s="97" t="s">
        <v>6109</v>
      </c>
      <c r="T4318" s="102" t="s">
        <v>51</v>
      </c>
      <c r="U4318" s="102" t="s">
        <v>45</v>
      </c>
      <c r="V4318" s="102" t="s">
        <v>52</v>
      </c>
      <c r="W4318" s="94">
        <v>136.68</v>
      </c>
      <c r="X4318" s="98">
        <v>16.96</v>
      </c>
      <c r="Y4318" s="94">
        <v>6750</v>
      </c>
      <c r="Z4318" s="94">
        <f t="shared" si="400"/>
        <v>922590</v>
      </c>
      <c r="AA4318" s="89">
        <v>22</v>
      </c>
      <c r="AB4318" s="89">
        <v>34</v>
      </c>
      <c r="AC4318" s="94">
        <f t="shared" si="401"/>
        <v>608909.4</v>
      </c>
      <c r="AD4318" s="94">
        <f>IF(AND(AC4318="",M4311=""),0,IF((AC4318=""),M4311, IF( (M4311=""),AC4318,SUM(AC4311:AC4319)+M4311)))</f>
        <v>5317599.8499999996</v>
      </c>
      <c r="AE4318" s="94">
        <f t="shared" si="402"/>
        <v>901864.93455999997</v>
      </c>
      <c r="AF4318" s="94">
        <v>0</v>
      </c>
      <c r="AG4318" s="94">
        <f t="shared" si="403"/>
        <v>901864.93455999997</v>
      </c>
      <c r="AH4318" s="94">
        <v>0.02</v>
      </c>
    </row>
    <row r="4319" spans="1:34" s="99" customFormat="1" x14ac:dyDescent="0.55000000000000004">
      <c r="A4319" s="107"/>
      <c r="B4319" s="102"/>
      <c r="C4319" s="102"/>
      <c r="D4319" s="90"/>
      <c r="E4319" s="102"/>
      <c r="F4319" s="102"/>
      <c r="G4319" s="102"/>
      <c r="H4319" s="102"/>
      <c r="I4319" s="98"/>
      <c r="J4319" s="102"/>
      <c r="K4319" s="94"/>
      <c r="L4319" s="94"/>
      <c r="M4319" s="94"/>
      <c r="N4319" s="102">
        <v>6</v>
      </c>
      <c r="O4319" s="111" t="s">
        <v>6103</v>
      </c>
      <c r="P4319" s="96">
        <v>3570800333811</v>
      </c>
      <c r="Q4319" s="111" t="s">
        <v>6104</v>
      </c>
      <c r="R4319" s="111" t="s">
        <v>6105</v>
      </c>
      <c r="S4319" s="97" t="s">
        <v>6110</v>
      </c>
      <c r="T4319" s="102" t="s">
        <v>51</v>
      </c>
      <c r="U4319" s="102" t="s">
        <v>227</v>
      </c>
      <c r="V4319" s="102" t="s">
        <v>52</v>
      </c>
      <c r="W4319" s="94">
        <v>164.22</v>
      </c>
      <c r="X4319" s="98">
        <v>20.38</v>
      </c>
      <c r="Y4319" s="94">
        <v>6750</v>
      </c>
      <c r="Z4319" s="94">
        <f t="shared" si="400"/>
        <v>1108485</v>
      </c>
      <c r="AA4319" s="89">
        <v>12</v>
      </c>
      <c r="AB4319" s="89">
        <v>38</v>
      </c>
      <c r="AC4319" s="94">
        <f t="shared" si="401"/>
        <v>687260.7</v>
      </c>
      <c r="AD4319" s="94">
        <f>IF(AND(AC4319="",M4311=""),0,IF((AC4319=""),M4311, IF( (M4311=""),AC4319,SUM(AC4311:AC4319)+M4311)))</f>
        <v>5317599.8499999996</v>
      </c>
      <c r="AE4319" s="94">
        <f t="shared" si="402"/>
        <v>1083726.8494299997</v>
      </c>
      <c r="AF4319" s="94">
        <v>0</v>
      </c>
      <c r="AG4319" s="94">
        <f t="shared" si="403"/>
        <v>1083726.8494299997</v>
      </c>
      <c r="AH4319" s="94">
        <v>0.02</v>
      </c>
    </row>
    <row r="4320" spans="1:34" s="73" customFormat="1" x14ac:dyDescent="0.55000000000000004">
      <c r="A4320" s="108" t="s">
        <v>6101</v>
      </c>
      <c r="B4320" s="109">
        <v>1827</v>
      </c>
      <c r="C4320" s="102">
        <v>8977</v>
      </c>
      <c r="D4320" s="90" t="s">
        <v>6122</v>
      </c>
      <c r="E4320" s="102" t="s">
        <v>37</v>
      </c>
      <c r="F4320" s="102">
        <v>5370</v>
      </c>
      <c r="G4320" s="102">
        <v>1</v>
      </c>
      <c r="H4320" s="102">
        <v>0</v>
      </c>
      <c r="I4320" s="98">
        <v>45</v>
      </c>
      <c r="J4320" s="102" t="s">
        <v>38</v>
      </c>
      <c r="K4320" s="94">
        <f t="shared" ref="K4320:K4325" si="404">((G4320*400)+(H4320*100))+I4320</f>
        <v>445</v>
      </c>
      <c r="L4320" s="94">
        <v>225</v>
      </c>
      <c r="M4320" s="94">
        <f t="shared" ref="M4320:M4325" si="405">K4320*L4320</f>
        <v>100125</v>
      </c>
      <c r="N4320" s="102"/>
      <c r="O4320" s="111"/>
      <c r="P4320" s="96"/>
      <c r="Q4320" s="111"/>
      <c r="R4320" s="111"/>
      <c r="S4320" s="97"/>
      <c r="T4320" s="102"/>
      <c r="U4320" s="102"/>
      <c r="V4320" s="102"/>
      <c r="W4320" s="94"/>
      <c r="X4320" s="98"/>
      <c r="Y4320" s="94"/>
      <c r="Z4320" s="94"/>
      <c r="AA4320" s="89"/>
      <c r="AB4320" s="89"/>
      <c r="AC4320" s="94"/>
      <c r="AD4320" s="94">
        <f t="shared" ref="AD4320:AD4325" si="406">IF(AND(AC4320="",M4320=""),0,IF((AC4320=""),M4320,IF((M4320=""),AC4320,AC4320+M4320)))</f>
        <v>100125</v>
      </c>
      <c r="AE4320" s="94">
        <f t="shared" si="402"/>
        <v>100125</v>
      </c>
      <c r="AF4320" s="94">
        <v>0</v>
      </c>
      <c r="AG4320" s="94">
        <f t="shared" si="403"/>
        <v>100125</v>
      </c>
      <c r="AH4320" s="94">
        <v>0.01</v>
      </c>
    </row>
    <row r="4321" spans="1:34" s="73" customFormat="1" x14ac:dyDescent="0.55000000000000004">
      <c r="A4321" s="108"/>
      <c r="B4321" s="109">
        <v>1828</v>
      </c>
      <c r="C4321" s="102">
        <v>8988</v>
      </c>
      <c r="D4321" s="90" t="s">
        <v>6123</v>
      </c>
      <c r="E4321" s="102" t="s">
        <v>37</v>
      </c>
      <c r="F4321" s="102">
        <v>5371</v>
      </c>
      <c r="G4321" s="102">
        <v>1</v>
      </c>
      <c r="H4321" s="102">
        <v>3</v>
      </c>
      <c r="I4321" s="98">
        <v>97</v>
      </c>
      <c r="J4321" s="102" t="s">
        <v>38</v>
      </c>
      <c r="K4321" s="94">
        <f t="shared" si="404"/>
        <v>797</v>
      </c>
      <c r="L4321" s="94">
        <v>225</v>
      </c>
      <c r="M4321" s="94">
        <f t="shared" si="405"/>
        <v>179325</v>
      </c>
      <c r="N4321" s="102"/>
      <c r="O4321" s="111"/>
      <c r="P4321" s="96"/>
      <c r="Q4321" s="111"/>
      <c r="R4321" s="111"/>
      <c r="S4321" s="97"/>
      <c r="T4321" s="102"/>
      <c r="U4321" s="102"/>
      <c r="V4321" s="102"/>
      <c r="W4321" s="94"/>
      <c r="X4321" s="98"/>
      <c r="Y4321" s="94"/>
      <c r="Z4321" s="94"/>
      <c r="AA4321" s="89"/>
      <c r="AB4321" s="89"/>
      <c r="AC4321" s="94"/>
      <c r="AD4321" s="94">
        <f t="shared" si="406"/>
        <v>179325</v>
      </c>
      <c r="AE4321" s="94">
        <f t="shared" si="402"/>
        <v>179325</v>
      </c>
      <c r="AF4321" s="94">
        <v>0</v>
      </c>
      <c r="AG4321" s="94">
        <f t="shared" si="403"/>
        <v>179325</v>
      </c>
      <c r="AH4321" s="94">
        <v>0.01</v>
      </c>
    </row>
    <row r="4322" spans="1:34" s="73" customFormat="1" x14ac:dyDescent="0.55000000000000004">
      <c r="A4322" s="108"/>
      <c r="B4322" s="109">
        <v>1829</v>
      </c>
      <c r="C4322" s="102">
        <v>8996</v>
      </c>
      <c r="D4322" s="90" t="s">
        <v>6124</v>
      </c>
      <c r="E4322" s="102" t="s">
        <v>37</v>
      </c>
      <c r="F4322" s="102">
        <v>8205</v>
      </c>
      <c r="G4322" s="102">
        <v>3</v>
      </c>
      <c r="H4322" s="102">
        <v>0</v>
      </c>
      <c r="I4322" s="98">
        <v>71</v>
      </c>
      <c r="J4322" s="102" t="s">
        <v>38</v>
      </c>
      <c r="K4322" s="94">
        <f t="shared" si="404"/>
        <v>1271</v>
      </c>
      <c r="L4322" s="94">
        <v>225</v>
      </c>
      <c r="M4322" s="94">
        <f t="shared" si="405"/>
        <v>285975</v>
      </c>
      <c r="N4322" s="102"/>
      <c r="O4322" s="111"/>
      <c r="P4322" s="96"/>
      <c r="Q4322" s="111"/>
      <c r="R4322" s="111"/>
      <c r="S4322" s="97"/>
      <c r="T4322" s="102"/>
      <c r="U4322" s="102"/>
      <c r="V4322" s="102"/>
      <c r="W4322" s="94"/>
      <c r="X4322" s="98"/>
      <c r="Y4322" s="94"/>
      <c r="Z4322" s="94"/>
      <c r="AA4322" s="89"/>
      <c r="AB4322" s="89"/>
      <c r="AC4322" s="94"/>
      <c r="AD4322" s="94">
        <f t="shared" si="406"/>
        <v>285975</v>
      </c>
      <c r="AE4322" s="94">
        <f t="shared" si="402"/>
        <v>285975</v>
      </c>
      <c r="AF4322" s="94">
        <v>0</v>
      </c>
      <c r="AG4322" s="94">
        <f t="shared" si="403"/>
        <v>285975</v>
      </c>
      <c r="AH4322" s="94">
        <v>0.01</v>
      </c>
    </row>
    <row r="4323" spans="1:34" s="73" customFormat="1" x14ac:dyDescent="0.55000000000000004">
      <c r="A4323" s="108"/>
      <c r="B4323" s="109">
        <v>1830</v>
      </c>
      <c r="C4323" s="102">
        <v>8783</v>
      </c>
      <c r="D4323" s="90" t="s">
        <v>6125</v>
      </c>
      <c r="E4323" s="102" t="s">
        <v>34</v>
      </c>
      <c r="F4323" s="102">
        <v>14014</v>
      </c>
      <c r="G4323" s="102">
        <v>5</v>
      </c>
      <c r="H4323" s="102">
        <v>3</v>
      </c>
      <c r="I4323" s="98">
        <v>77</v>
      </c>
      <c r="J4323" s="102" t="s">
        <v>38</v>
      </c>
      <c r="K4323" s="94">
        <f t="shared" si="404"/>
        <v>2377</v>
      </c>
      <c r="L4323" s="94">
        <v>400</v>
      </c>
      <c r="M4323" s="94">
        <f t="shared" si="405"/>
        <v>950800</v>
      </c>
      <c r="N4323" s="102"/>
      <c r="O4323" s="111"/>
      <c r="P4323" s="96"/>
      <c r="Q4323" s="111"/>
      <c r="R4323" s="111"/>
      <c r="S4323" s="97"/>
      <c r="T4323" s="102"/>
      <c r="U4323" s="102"/>
      <c r="V4323" s="102"/>
      <c r="W4323" s="94"/>
      <c r="X4323" s="98"/>
      <c r="Y4323" s="94"/>
      <c r="Z4323" s="94"/>
      <c r="AA4323" s="89"/>
      <c r="AB4323" s="89"/>
      <c r="AC4323" s="94"/>
      <c r="AD4323" s="94">
        <f t="shared" si="406"/>
        <v>950800</v>
      </c>
      <c r="AE4323" s="94">
        <f t="shared" si="402"/>
        <v>950800</v>
      </c>
      <c r="AF4323" s="94">
        <v>50000000</v>
      </c>
      <c r="AG4323" s="94">
        <f t="shared" si="403"/>
        <v>0</v>
      </c>
      <c r="AH4323" s="94">
        <v>0.01</v>
      </c>
    </row>
    <row r="4324" spans="1:34" s="73" customFormat="1" x14ac:dyDescent="0.55000000000000004">
      <c r="A4324" s="108"/>
      <c r="B4324" s="109">
        <v>1831</v>
      </c>
      <c r="C4324" s="102">
        <v>9667</v>
      </c>
      <c r="D4324" s="90" t="s">
        <v>6126</v>
      </c>
      <c r="E4324" s="102" t="s">
        <v>34</v>
      </c>
      <c r="F4324" s="102">
        <v>17431</v>
      </c>
      <c r="G4324" s="102">
        <v>6</v>
      </c>
      <c r="H4324" s="102">
        <v>0</v>
      </c>
      <c r="I4324" s="98">
        <v>24</v>
      </c>
      <c r="J4324" s="102" t="s">
        <v>38</v>
      </c>
      <c r="K4324" s="94">
        <f t="shared" si="404"/>
        <v>2424</v>
      </c>
      <c r="L4324" s="94">
        <v>250</v>
      </c>
      <c r="M4324" s="94">
        <f t="shared" si="405"/>
        <v>606000</v>
      </c>
      <c r="N4324" s="102"/>
      <c r="O4324" s="111" t="s">
        <v>6127</v>
      </c>
      <c r="P4324" s="96">
        <v>3101403141871</v>
      </c>
      <c r="Q4324" s="111" t="s">
        <v>6128</v>
      </c>
      <c r="R4324" s="111" t="s">
        <v>6129</v>
      </c>
      <c r="S4324" s="97" t="s">
        <v>6126</v>
      </c>
      <c r="T4324" s="102"/>
      <c r="U4324" s="102"/>
      <c r="V4324" s="102"/>
      <c r="W4324" s="94"/>
      <c r="X4324" s="98"/>
      <c r="Y4324" s="94"/>
      <c r="Z4324" s="94"/>
      <c r="AA4324" s="89"/>
      <c r="AB4324" s="89"/>
      <c r="AC4324" s="94"/>
      <c r="AD4324" s="94">
        <f t="shared" si="406"/>
        <v>606000</v>
      </c>
      <c r="AE4324" s="94">
        <f t="shared" si="402"/>
        <v>606000</v>
      </c>
      <c r="AF4324" s="94">
        <v>50000000</v>
      </c>
      <c r="AG4324" s="94">
        <f t="shared" si="403"/>
        <v>0</v>
      </c>
      <c r="AH4324" s="94">
        <v>0.01</v>
      </c>
    </row>
    <row r="4325" spans="1:34" s="73" customFormat="1" x14ac:dyDescent="0.55000000000000004">
      <c r="A4325" s="108"/>
      <c r="B4325" s="109">
        <v>1832</v>
      </c>
      <c r="C4325" s="102">
        <v>8854</v>
      </c>
      <c r="D4325" s="90" t="s">
        <v>6130</v>
      </c>
      <c r="E4325" s="102" t="s">
        <v>34</v>
      </c>
      <c r="F4325" s="102">
        <v>20438</v>
      </c>
      <c r="G4325" s="102">
        <v>1</v>
      </c>
      <c r="H4325" s="102">
        <v>2</v>
      </c>
      <c r="I4325" s="98">
        <v>70</v>
      </c>
      <c r="J4325" s="102" t="s">
        <v>38</v>
      </c>
      <c r="K4325" s="94">
        <f t="shared" si="404"/>
        <v>670</v>
      </c>
      <c r="L4325" s="94">
        <v>325</v>
      </c>
      <c r="M4325" s="94">
        <f t="shared" si="405"/>
        <v>217750</v>
      </c>
      <c r="N4325" s="102"/>
      <c r="O4325" s="111" t="s">
        <v>3671</v>
      </c>
      <c r="P4325" s="96">
        <v>3570800348010</v>
      </c>
      <c r="Q4325" s="111" t="s">
        <v>3672</v>
      </c>
      <c r="R4325" s="111" t="s">
        <v>3675</v>
      </c>
      <c r="S4325" s="97" t="s">
        <v>6130</v>
      </c>
      <c r="T4325" s="102"/>
      <c r="U4325" s="102"/>
      <c r="V4325" s="102"/>
      <c r="W4325" s="94"/>
      <c r="X4325" s="98"/>
      <c r="Y4325" s="94"/>
      <c r="Z4325" s="94"/>
      <c r="AA4325" s="89"/>
      <c r="AB4325" s="89"/>
      <c r="AC4325" s="94"/>
      <c r="AD4325" s="94">
        <f t="shared" si="406"/>
        <v>217750</v>
      </c>
      <c r="AE4325" s="94">
        <f t="shared" si="402"/>
        <v>217750</v>
      </c>
      <c r="AF4325" s="94">
        <v>50000000</v>
      </c>
      <c r="AG4325" s="94">
        <f t="shared" si="403"/>
        <v>0</v>
      </c>
      <c r="AH4325" s="94">
        <v>0.01</v>
      </c>
    </row>
    <row r="4326" spans="1:34" s="73" customFormat="1" x14ac:dyDescent="0.55000000000000004">
      <c r="A4326" s="108"/>
      <c r="B4326" s="109"/>
      <c r="C4326" s="102"/>
      <c r="D4326" s="90"/>
      <c r="E4326" s="102"/>
      <c r="F4326" s="102"/>
      <c r="G4326" s="102"/>
      <c r="H4326" s="102"/>
      <c r="I4326" s="98"/>
      <c r="J4326" s="102"/>
      <c r="K4326" s="94"/>
      <c r="L4326" s="94" t="s">
        <v>63</v>
      </c>
      <c r="M4326" s="94">
        <f>SUM(M4310:M4325)</f>
        <v>3202775</v>
      </c>
      <c r="N4326" s="102"/>
      <c r="O4326" s="111"/>
      <c r="P4326" s="96"/>
      <c r="Q4326" s="111"/>
      <c r="R4326" s="111"/>
      <c r="S4326" s="97"/>
      <c r="T4326" s="102"/>
      <c r="U4326" s="102"/>
      <c r="V4326" s="102"/>
      <c r="W4326" s="94"/>
      <c r="X4326" s="98"/>
      <c r="Y4326" s="94"/>
      <c r="Z4326" s="94"/>
      <c r="AA4326" s="89"/>
      <c r="AB4326" s="89"/>
      <c r="AC4326" s="94"/>
      <c r="AD4326" s="94">
        <f>SUM(AD4310:AD4325)</f>
        <v>50366987.650000006</v>
      </c>
      <c r="AE4326" s="94">
        <f>SUM(AE4310:AE4325)</f>
        <v>7827252.3699699994</v>
      </c>
      <c r="AF4326" s="94"/>
      <c r="AG4326" s="94">
        <f>SUM(AG4310:AG4325)</f>
        <v>5884088.3699699994</v>
      </c>
      <c r="AH4326" s="94"/>
    </row>
    <row r="4327" spans="1:34" s="73" customFormat="1" x14ac:dyDescent="0.55000000000000004">
      <c r="A4327" s="108" t="s">
        <v>6113</v>
      </c>
      <c r="B4327" s="109">
        <v>1833</v>
      </c>
      <c r="C4327" s="102">
        <v>7727</v>
      </c>
      <c r="D4327" s="90" t="s">
        <v>6114</v>
      </c>
      <c r="E4327" s="102" t="s">
        <v>34</v>
      </c>
      <c r="F4327" s="102">
        <v>2479</v>
      </c>
      <c r="G4327" s="102">
        <v>0</v>
      </c>
      <c r="H4327" s="102">
        <v>0</v>
      </c>
      <c r="I4327" s="98">
        <v>77</v>
      </c>
      <c r="J4327" s="102" t="s">
        <v>35</v>
      </c>
      <c r="K4327" s="94">
        <f>((G4327*400)+(H4327*100))+I4327</f>
        <v>77</v>
      </c>
      <c r="L4327" s="94">
        <v>375</v>
      </c>
      <c r="M4327" s="94">
        <f>K4327*L4327</f>
        <v>28875</v>
      </c>
      <c r="N4327" s="102">
        <v>1</v>
      </c>
      <c r="O4327" s="111" t="s">
        <v>6111</v>
      </c>
      <c r="P4327" s="96">
        <v>3570800204727</v>
      </c>
      <c r="Q4327" s="111" t="s">
        <v>6112</v>
      </c>
      <c r="R4327" s="111" t="s">
        <v>6115</v>
      </c>
      <c r="S4327" s="97" t="s">
        <v>6116</v>
      </c>
      <c r="T4327" s="102" t="s">
        <v>73</v>
      </c>
      <c r="U4327" s="102" t="s">
        <v>227</v>
      </c>
      <c r="V4327" s="102" t="s">
        <v>52</v>
      </c>
      <c r="W4327" s="94">
        <v>622.20000000000005</v>
      </c>
      <c r="X4327" s="98">
        <v>100</v>
      </c>
      <c r="Y4327" s="94">
        <v>6600</v>
      </c>
      <c r="Z4327" s="94">
        <f>W4327*Y4327</f>
        <v>4106520.0000000005</v>
      </c>
      <c r="AA4327" s="89">
        <v>11</v>
      </c>
      <c r="AB4327" s="89">
        <v>34</v>
      </c>
      <c r="AC4327" s="94">
        <f>(Z4327*(100-AB4327))/100</f>
        <v>2710303.2000000007</v>
      </c>
      <c r="AD4327" s="94">
        <f>IF(AND(AC4327="",M4327=""),0,IF((AC4327=""),M4327, IF( (M4327=""),AC4327,AC4327+M4327)))</f>
        <v>2739178.2000000007</v>
      </c>
      <c r="AE4327" s="94">
        <f>IF( (X4327=""),AD4327*1,( M4327+(SUM(AC4327:AC4327)) )*(X4327/100) )</f>
        <v>2739178.2000000007</v>
      </c>
      <c r="AF4327" s="94">
        <v>50000000</v>
      </c>
      <c r="AG4327" s="94">
        <f>IF((AF4327-AE4327) &gt; 1,0,IF((AF4327-AE4327)&lt;0,AE4327-AF4327,AF4327-AE4327))</f>
        <v>0</v>
      </c>
      <c r="AH4327" s="94">
        <v>0.02</v>
      </c>
    </row>
    <row r="4328" spans="1:34" s="73" customFormat="1" x14ac:dyDescent="0.55000000000000004">
      <c r="A4328" s="108"/>
      <c r="B4328" s="109"/>
      <c r="C4328" s="102"/>
      <c r="D4328" s="90"/>
      <c r="E4328" s="102"/>
      <c r="F4328" s="102"/>
      <c r="G4328" s="102"/>
      <c r="H4328" s="102"/>
      <c r="I4328" s="98"/>
      <c r="J4328" s="102"/>
      <c r="K4328" s="94"/>
      <c r="L4328" s="94" t="s">
        <v>63</v>
      </c>
      <c r="M4328" s="94">
        <f>SUM(M4327:M4327)</f>
        <v>28875</v>
      </c>
      <c r="N4328" s="102"/>
      <c r="O4328" s="111"/>
      <c r="P4328" s="96"/>
      <c r="Q4328" s="111"/>
      <c r="R4328" s="111"/>
      <c r="S4328" s="97"/>
      <c r="T4328" s="102"/>
      <c r="U4328" s="102"/>
      <c r="V4328" s="102"/>
      <c r="W4328" s="94"/>
      <c r="X4328" s="98"/>
      <c r="Y4328" s="94"/>
      <c r="Z4328" s="94"/>
      <c r="AA4328" s="89"/>
      <c r="AB4328" s="89"/>
      <c r="AC4328" s="94"/>
      <c r="AD4328" s="94">
        <f>SUM(AD4327:AD4327)</f>
        <v>2739178.2000000007</v>
      </c>
      <c r="AE4328" s="94">
        <f>SUM(AE4327:AE4327)</f>
        <v>2739178.2000000007</v>
      </c>
      <c r="AF4328" s="94"/>
      <c r="AG4328" s="94">
        <f>SUM(AG4327:AG4327)</f>
        <v>0</v>
      </c>
      <c r="AH4328" s="94"/>
    </row>
    <row r="4329" spans="1:34" s="99" customFormat="1" x14ac:dyDescent="0.55000000000000004">
      <c r="A4329" s="107" t="s">
        <v>15635</v>
      </c>
      <c r="B4329" s="161">
        <v>2036</v>
      </c>
      <c r="C4329" s="161">
        <v>10804</v>
      </c>
      <c r="D4329" s="162" t="s">
        <v>15636</v>
      </c>
      <c r="E4329" s="161" t="s">
        <v>37</v>
      </c>
      <c r="F4329" s="161">
        <v>7072</v>
      </c>
      <c r="G4329" s="161">
        <v>1</v>
      </c>
      <c r="H4329" s="161">
        <v>0</v>
      </c>
      <c r="I4329" s="163">
        <v>91</v>
      </c>
      <c r="J4329" s="161" t="s">
        <v>38</v>
      </c>
      <c r="K4329" s="121">
        <f>((G4329*400)+(H4329*100))+I4329</f>
        <v>491</v>
      </c>
      <c r="L4329" s="121">
        <v>225</v>
      </c>
      <c r="M4329" s="121">
        <f>K4329*L4329</f>
        <v>110475</v>
      </c>
      <c r="N4329" s="161"/>
      <c r="O4329" s="164"/>
      <c r="P4329" s="165"/>
      <c r="Q4329" s="164"/>
      <c r="R4329" s="164"/>
      <c r="S4329" s="166"/>
      <c r="T4329" s="161"/>
      <c r="U4329" s="161"/>
      <c r="V4329" s="161"/>
      <c r="W4329" s="121"/>
      <c r="X4329" s="163"/>
      <c r="Y4329" s="121"/>
      <c r="Z4329" s="121"/>
      <c r="AA4329" s="167"/>
      <c r="AB4329" s="167"/>
      <c r="AC4329" s="121"/>
      <c r="AD4329" s="121">
        <f>IF(AND(AC4329="",M4329=""),0,IF((AC4329=""),M4329,IF((M4329=""),AC4329,AC4329+M4329)))</f>
        <v>110475</v>
      </c>
      <c r="AE4329" s="121">
        <f>IF( (X4329=""),AD4329*1,AD4329*(X4329/100) )</f>
        <v>110475</v>
      </c>
      <c r="AF4329" s="121">
        <v>0</v>
      </c>
      <c r="AG4329" s="121">
        <f>IF((AF4329-AE4329) &gt; 1,0,IF((AF4329-AE4329)&lt;0,AE4329-AF4329,AF4329-AE4329))</f>
        <v>110475</v>
      </c>
      <c r="AH4329" s="121">
        <v>0.01</v>
      </c>
    </row>
    <row r="4330" spans="1:34" s="99" customFormat="1" x14ac:dyDescent="0.55000000000000004">
      <c r="A4330" s="107"/>
      <c r="B4330" s="161"/>
      <c r="C4330" s="161"/>
      <c r="D4330" s="162"/>
      <c r="E4330" s="161"/>
      <c r="F4330" s="161"/>
      <c r="G4330" s="161"/>
      <c r="H4330" s="161"/>
      <c r="I4330" s="163"/>
      <c r="J4330" s="161"/>
      <c r="K4330" s="121"/>
      <c r="L4330" s="121" t="s">
        <v>63</v>
      </c>
      <c r="M4330" s="121">
        <f>SUM(M4329:M4329)</f>
        <v>110475</v>
      </c>
      <c r="N4330" s="161"/>
      <c r="O4330" s="164"/>
      <c r="P4330" s="165"/>
      <c r="Q4330" s="164"/>
      <c r="R4330" s="164"/>
      <c r="S4330" s="166"/>
      <c r="T4330" s="161"/>
      <c r="U4330" s="161"/>
      <c r="V4330" s="161"/>
      <c r="W4330" s="121"/>
      <c r="X4330" s="163"/>
      <c r="Y4330" s="121"/>
      <c r="Z4330" s="121"/>
      <c r="AA4330" s="167"/>
      <c r="AB4330" s="167"/>
      <c r="AC4330" s="121"/>
      <c r="AD4330" s="121"/>
      <c r="AE4330" s="121">
        <f>SUM(AE4329:AE4329)</f>
        <v>110475</v>
      </c>
      <c r="AF4330" s="121"/>
      <c r="AG4330" s="121">
        <f>SUM(AG4329:AG4329)</f>
        <v>110475</v>
      </c>
      <c r="AH4330" s="121"/>
    </row>
    <row r="4331" spans="1:34" s="73" customFormat="1" x14ac:dyDescent="0.55000000000000004">
      <c r="A4331" s="108" t="s">
        <v>6099</v>
      </c>
      <c r="B4331" s="109">
        <v>1834</v>
      </c>
      <c r="C4331" s="102">
        <v>4749</v>
      </c>
      <c r="D4331" s="90" t="s">
        <v>6117</v>
      </c>
      <c r="E4331" s="102" t="s">
        <v>37</v>
      </c>
      <c r="F4331" s="102">
        <v>4250</v>
      </c>
      <c r="G4331" s="102">
        <v>6</v>
      </c>
      <c r="H4331" s="102">
        <v>3</v>
      </c>
      <c r="I4331" s="98">
        <v>97</v>
      </c>
      <c r="J4331" s="102" t="s">
        <v>38</v>
      </c>
      <c r="K4331" s="94">
        <f t="shared" ref="K4331:K4336" si="407">((G4331*400)+(H4331*100))+I4331</f>
        <v>2797</v>
      </c>
      <c r="L4331" s="94">
        <v>225</v>
      </c>
      <c r="M4331" s="94">
        <f t="shared" ref="M4331:M4336" si="408">K4331*L4331</f>
        <v>629325</v>
      </c>
      <c r="N4331" s="102"/>
      <c r="O4331" s="111"/>
      <c r="P4331" s="96"/>
      <c r="Q4331" s="111"/>
      <c r="R4331" s="111"/>
      <c r="S4331" s="97"/>
      <c r="T4331" s="102"/>
      <c r="U4331" s="102"/>
      <c r="V4331" s="102"/>
      <c r="W4331" s="94"/>
      <c r="X4331" s="98"/>
      <c r="Y4331" s="94"/>
      <c r="Z4331" s="94"/>
      <c r="AA4331" s="89"/>
      <c r="AB4331" s="89"/>
      <c r="AC4331" s="94"/>
      <c r="AD4331" s="94">
        <f>IF(AND(AC4331="",M4331=""),0,IF((AC4331=""),M4331,IF((M4331=""),AC4331,AC4331+M4331)))</f>
        <v>629325</v>
      </c>
      <c r="AE4331" s="94">
        <f>IF( (X4331=""),AD4331*1,AD4331*(X4331/100) )</f>
        <v>629325</v>
      </c>
      <c r="AF4331" s="94">
        <v>0</v>
      </c>
      <c r="AG4331" s="94">
        <f>IF((AF4331-AE4331) &gt; 1,0,IF((AF4331-AE4331)&lt;0,AE4331-AF4331,AF4331-AE4331))</f>
        <v>629325</v>
      </c>
      <c r="AH4331" s="94">
        <v>0.01</v>
      </c>
    </row>
    <row r="4332" spans="1:34" s="73" customFormat="1" x14ac:dyDescent="0.55000000000000004">
      <c r="A4332" s="108"/>
      <c r="B4332" s="109">
        <v>1835</v>
      </c>
      <c r="C4332" s="102">
        <v>4753</v>
      </c>
      <c r="D4332" s="90" t="s">
        <v>6118</v>
      </c>
      <c r="E4332" s="102" t="s">
        <v>37</v>
      </c>
      <c r="F4332" s="102">
        <v>4251</v>
      </c>
      <c r="G4332" s="102">
        <v>2</v>
      </c>
      <c r="H4332" s="102">
        <v>0</v>
      </c>
      <c r="I4332" s="98">
        <v>85</v>
      </c>
      <c r="J4332" s="102" t="s">
        <v>38</v>
      </c>
      <c r="K4332" s="94">
        <f t="shared" si="407"/>
        <v>885</v>
      </c>
      <c r="L4332" s="94">
        <v>225</v>
      </c>
      <c r="M4332" s="94">
        <f t="shared" si="408"/>
        <v>199125</v>
      </c>
      <c r="N4332" s="102"/>
      <c r="O4332" s="111"/>
      <c r="P4332" s="96"/>
      <c r="Q4332" s="111"/>
      <c r="R4332" s="111"/>
      <c r="S4332" s="97"/>
      <c r="T4332" s="102"/>
      <c r="U4332" s="102"/>
      <c r="V4332" s="102"/>
      <c r="W4332" s="94"/>
      <c r="X4332" s="98"/>
      <c r="Y4332" s="94"/>
      <c r="Z4332" s="94"/>
      <c r="AA4332" s="89"/>
      <c r="AB4332" s="89"/>
      <c r="AC4332" s="94"/>
      <c r="AD4332" s="94">
        <f>IF(AND(AC4332="",M4332=""),0,IF((AC4332=""),M4332,IF((M4332=""),AC4332,AC4332+M4332)))</f>
        <v>199125</v>
      </c>
      <c r="AE4332" s="94">
        <f>IF( (X4332=""),AD4332*1,AD4332*(X4332/100) )</f>
        <v>199125</v>
      </c>
      <c r="AF4332" s="94">
        <v>0</v>
      </c>
      <c r="AG4332" s="94">
        <f>IF((AF4332-AE4332) &gt; 1,0,IF((AF4332-AE4332)&lt;0,AE4332-AF4332,AF4332-AE4332))</f>
        <v>199125</v>
      </c>
      <c r="AH4332" s="94">
        <v>0.01</v>
      </c>
    </row>
    <row r="4333" spans="1:34" s="73" customFormat="1" x14ac:dyDescent="0.55000000000000004">
      <c r="A4333" s="108"/>
      <c r="B4333" s="109">
        <v>1836</v>
      </c>
      <c r="C4333" s="102">
        <v>4781</v>
      </c>
      <c r="D4333" s="90" t="s">
        <v>6119</v>
      </c>
      <c r="E4333" s="102" t="s">
        <v>37</v>
      </c>
      <c r="F4333" s="102">
        <v>4282</v>
      </c>
      <c r="G4333" s="102">
        <v>2</v>
      </c>
      <c r="H4333" s="102">
        <v>0</v>
      </c>
      <c r="I4333" s="98">
        <v>63</v>
      </c>
      <c r="J4333" s="102" t="s">
        <v>38</v>
      </c>
      <c r="K4333" s="94">
        <f t="shared" si="407"/>
        <v>863</v>
      </c>
      <c r="L4333" s="94">
        <v>225</v>
      </c>
      <c r="M4333" s="94">
        <f t="shared" si="408"/>
        <v>194175</v>
      </c>
      <c r="N4333" s="102"/>
      <c r="O4333" s="111"/>
      <c r="P4333" s="96"/>
      <c r="Q4333" s="111"/>
      <c r="R4333" s="111"/>
      <c r="S4333" s="97"/>
      <c r="T4333" s="102"/>
      <c r="U4333" s="102"/>
      <c r="V4333" s="102"/>
      <c r="W4333" s="94"/>
      <c r="X4333" s="98"/>
      <c r="Y4333" s="94"/>
      <c r="Z4333" s="94"/>
      <c r="AA4333" s="89"/>
      <c r="AB4333" s="89"/>
      <c r="AC4333" s="94"/>
      <c r="AD4333" s="94">
        <f>IF(AND(AC4333="",M4333=""),0,IF((AC4333=""),M4333,IF((M4333=""),AC4333,AC4333+M4333)))</f>
        <v>194175</v>
      </c>
      <c r="AE4333" s="94">
        <f>IF( (X4333=""),AD4333*1,AD4333*(X4333/100) )</f>
        <v>194175</v>
      </c>
      <c r="AF4333" s="94">
        <v>0</v>
      </c>
      <c r="AG4333" s="94">
        <f>IF((AF4333-AE4333) &gt; 1,0,IF((AF4333-AE4333)&lt;0,AE4333-AF4333,AF4333-AE4333))</f>
        <v>194175</v>
      </c>
      <c r="AH4333" s="94">
        <v>0.01</v>
      </c>
    </row>
    <row r="4334" spans="1:34" s="73" customFormat="1" x14ac:dyDescent="0.55000000000000004">
      <c r="A4334" s="108"/>
      <c r="B4334" s="109">
        <v>1837</v>
      </c>
      <c r="C4334" s="102">
        <v>4798</v>
      </c>
      <c r="D4334" s="90" t="s">
        <v>6120</v>
      </c>
      <c r="E4334" s="102" t="s">
        <v>37</v>
      </c>
      <c r="F4334" s="102">
        <v>4304</v>
      </c>
      <c r="G4334" s="102">
        <v>8</v>
      </c>
      <c r="H4334" s="102">
        <v>1</v>
      </c>
      <c r="I4334" s="98">
        <v>53</v>
      </c>
      <c r="J4334" s="102" t="s">
        <v>38</v>
      </c>
      <c r="K4334" s="94">
        <f t="shared" si="407"/>
        <v>3353</v>
      </c>
      <c r="L4334" s="94">
        <v>225</v>
      </c>
      <c r="M4334" s="94">
        <f t="shared" si="408"/>
        <v>754425</v>
      </c>
      <c r="N4334" s="102"/>
      <c r="O4334" s="111"/>
      <c r="P4334" s="96"/>
      <c r="Q4334" s="111"/>
      <c r="R4334" s="111"/>
      <c r="S4334" s="97"/>
      <c r="T4334" s="102"/>
      <c r="U4334" s="102"/>
      <c r="V4334" s="102"/>
      <c r="W4334" s="94"/>
      <c r="X4334" s="98"/>
      <c r="Y4334" s="94"/>
      <c r="Z4334" s="94"/>
      <c r="AA4334" s="89"/>
      <c r="AB4334" s="89"/>
      <c r="AC4334" s="94"/>
      <c r="AD4334" s="94">
        <f>IF(AND(AC4334="",M4334=""),0,IF((AC4334=""),M4334,IF((M4334=""),AC4334,AC4334+M4334)))</f>
        <v>754425</v>
      </c>
      <c r="AE4334" s="94">
        <f>IF( (X4334=""),AD4334*1,AD4334*(X4334/100) )</f>
        <v>754425</v>
      </c>
      <c r="AF4334" s="94">
        <v>0</v>
      </c>
      <c r="AG4334" s="94">
        <f>IF((AF4334-AE4334) &gt; 1,0,IF((AF4334-AE4334)&lt;0,AE4334-AF4334,AF4334-AE4334))</f>
        <v>754425</v>
      </c>
      <c r="AH4334" s="94">
        <v>0.01</v>
      </c>
    </row>
    <row r="4335" spans="1:34" s="73" customFormat="1" x14ac:dyDescent="0.55000000000000004">
      <c r="A4335" s="108"/>
      <c r="B4335" s="109">
        <v>1838</v>
      </c>
      <c r="C4335" s="102">
        <v>4803</v>
      </c>
      <c r="D4335" s="90" t="s">
        <v>6121</v>
      </c>
      <c r="E4335" s="102" t="s">
        <v>37</v>
      </c>
      <c r="F4335" s="102">
        <v>4308</v>
      </c>
      <c r="G4335" s="102">
        <v>3</v>
      </c>
      <c r="H4335" s="102">
        <v>2</v>
      </c>
      <c r="I4335" s="98">
        <v>15</v>
      </c>
      <c r="J4335" s="102" t="s">
        <v>38</v>
      </c>
      <c r="K4335" s="94">
        <f t="shared" si="407"/>
        <v>1415</v>
      </c>
      <c r="L4335" s="94">
        <v>225</v>
      </c>
      <c r="M4335" s="94">
        <f t="shared" si="408"/>
        <v>318375</v>
      </c>
      <c r="N4335" s="102"/>
      <c r="O4335" s="111"/>
      <c r="P4335" s="96"/>
      <c r="Q4335" s="111"/>
      <c r="R4335" s="111"/>
      <c r="S4335" s="97"/>
      <c r="T4335" s="102"/>
      <c r="U4335" s="102"/>
      <c r="V4335" s="102"/>
      <c r="W4335" s="94"/>
      <c r="X4335" s="98"/>
      <c r="Y4335" s="94"/>
      <c r="Z4335" s="94"/>
      <c r="AA4335" s="89"/>
      <c r="AB4335" s="89"/>
      <c r="AC4335" s="94"/>
      <c r="AD4335" s="94">
        <f>IF(AND(AC4335="",M4335=""),0,IF((AC4335=""),M4335,IF((M4335=""),AC4335,AC4335+M4335)))</f>
        <v>318375</v>
      </c>
      <c r="AE4335" s="94">
        <f>IF( (X4335=""),AD4335*1,AD4335*(X4335/100) )</f>
        <v>318375</v>
      </c>
      <c r="AF4335" s="94">
        <v>0</v>
      </c>
      <c r="AG4335" s="94">
        <f>IF((AF4335-AE4335) &gt; 1,0,IF((AF4335-AE4335)&lt;0,AE4335-AF4335,AF4335-AE4335))</f>
        <v>318375</v>
      </c>
      <c r="AH4335" s="94">
        <v>0.01</v>
      </c>
    </row>
    <row r="4336" spans="1:34" s="74" customFormat="1" x14ac:dyDescent="0.55000000000000004">
      <c r="A4336" s="108" t="s">
        <v>6099</v>
      </c>
      <c r="B4336" s="109">
        <v>1839</v>
      </c>
      <c r="C4336" s="102">
        <v>9864</v>
      </c>
      <c r="D4336" s="90">
        <v>6021</v>
      </c>
      <c r="E4336" s="102" t="s">
        <v>37</v>
      </c>
      <c r="F4336" s="102"/>
      <c r="G4336" s="102">
        <v>0</v>
      </c>
      <c r="H4336" s="102">
        <v>2</v>
      </c>
      <c r="I4336" s="98">
        <v>30</v>
      </c>
      <c r="J4336" s="102" t="s">
        <v>35</v>
      </c>
      <c r="K4336" s="94">
        <f t="shared" si="407"/>
        <v>230</v>
      </c>
      <c r="L4336" s="94">
        <v>225</v>
      </c>
      <c r="M4336" s="94">
        <f t="shared" si="408"/>
        <v>51750</v>
      </c>
      <c r="N4336" s="102">
        <v>1</v>
      </c>
      <c r="O4336" s="111" t="s">
        <v>6097</v>
      </c>
      <c r="P4336" s="96">
        <v>3570800360515</v>
      </c>
      <c r="Q4336" s="111" t="s">
        <v>6098</v>
      </c>
      <c r="R4336" s="111" t="s">
        <v>6100</v>
      </c>
      <c r="S4336" s="97"/>
      <c r="T4336" s="102" t="s">
        <v>51</v>
      </c>
      <c r="U4336" s="102" t="s">
        <v>45</v>
      </c>
      <c r="V4336" s="102" t="s">
        <v>52</v>
      </c>
      <c r="W4336" s="94">
        <v>28</v>
      </c>
      <c r="X4336" s="98">
        <v>4.79</v>
      </c>
      <c r="Y4336" s="94">
        <v>0</v>
      </c>
      <c r="Z4336" s="94">
        <f>W4336*Y4336</f>
        <v>0</v>
      </c>
      <c r="AA4336" s="89">
        <v>10</v>
      </c>
      <c r="AB4336" s="89">
        <v>10</v>
      </c>
      <c r="AC4336" s="94">
        <f>(Z4336*(100-AB4336))/100</f>
        <v>0</v>
      </c>
      <c r="AD4336" s="94">
        <f>IF(AND(AC4336="",M4336=""),0,IF((AC4336=""),M4336, IF( (M4336=""),AC4336,AC4336+M4336)))</f>
        <v>51750</v>
      </c>
      <c r="AE4336" s="94">
        <f>IF( (X4336=""),AD4336*1,( M4336+(SUM(AC4336:AC4336)) )*(X4336/100) )</f>
        <v>2478.8249999999998</v>
      </c>
      <c r="AF4336" s="94">
        <v>10000000</v>
      </c>
      <c r="AG4336" s="94">
        <v>51750</v>
      </c>
      <c r="AH4336" s="94">
        <v>0.02</v>
      </c>
    </row>
    <row r="4337" spans="1:34" s="73" customFormat="1" x14ac:dyDescent="0.55000000000000004">
      <c r="A4337" s="108"/>
      <c r="B4337" s="109"/>
      <c r="C4337" s="102"/>
      <c r="D4337" s="90"/>
      <c r="E4337" s="102"/>
      <c r="F4337" s="102"/>
      <c r="G4337" s="102"/>
      <c r="H4337" s="102"/>
      <c r="I4337" s="98"/>
      <c r="J4337" s="102"/>
      <c r="K4337" s="94"/>
      <c r="L4337" s="94"/>
      <c r="M4337" s="94"/>
      <c r="N4337" s="102">
        <v>2</v>
      </c>
      <c r="O4337" s="111" t="s">
        <v>6097</v>
      </c>
      <c r="P4337" s="96">
        <v>3570800360515</v>
      </c>
      <c r="Q4337" s="111" t="s">
        <v>6098</v>
      </c>
      <c r="R4337" s="111" t="s">
        <v>6100</v>
      </c>
      <c r="S4337" s="97"/>
      <c r="T4337" s="102" t="s">
        <v>51</v>
      </c>
      <c r="U4337" s="102" t="s">
        <v>45</v>
      </c>
      <c r="V4337" s="102" t="s">
        <v>52</v>
      </c>
      <c r="W4337" s="94">
        <v>79.2</v>
      </c>
      <c r="X4337" s="98">
        <v>13.56</v>
      </c>
      <c r="Y4337" s="94">
        <v>6750</v>
      </c>
      <c r="Z4337" s="94">
        <f>W4337*Y4337</f>
        <v>534600</v>
      </c>
      <c r="AA4337" s="89">
        <v>10</v>
      </c>
      <c r="AB4337" s="89">
        <v>10</v>
      </c>
      <c r="AC4337" s="94">
        <f>(Z4337*(100-AB4337))/100</f>
        <v>481140</v>
      </c>
      <c r="AD4337" s="94">
        <f>IF(AND(AC4337="",M4336=""),0,IF((AC4337=""),M4336, IF( (M4336=""),AC4337,AC4337+M4336)))</f>
        <v>532890</v>
      </c>
      <c r="AE4337" s="94">
        <f>IF( (X4337=""),AD4337*1,( M4336+(SUM(AC4337:AC4337)) )*(X4337/100) )</f>
        <v>72259.884000000005</v>
      </c>
      <c r="AF4337" s="94">
        <v>10000000</v>
      </c>
      <c r="AG4337" s="94">
        <f>IF((AF4337-AE4337) &gt; 1,0,IF((AF4337-AE4337)&lt;0,AE4337-AF4337,AF4337-AE4337))</f>
        <v>0</v>
      </c>
      <c r="AH4337" s="94">
        <v>0.02</v>
      </c>
    </row>
    <row r="4338" spans="1:34" s="73" customFormat="1" x14ac:dyDescent="0.55000000000000004">
      <c r="A4338" s="108"/>
      <c r="B4338" s="109"/>
      <c r="C4338" s="102"/>
      <c r="D4338" s="90"/>
      <c r="E4338" s="102"/>
      <c r="F4338" s="102"/>
      <c r="G4338" s="102"/>
      <c r="H4338" s="102"/>
      <c r="I4338" s="98"/>
      <c r="J4338" s="102"/>
      <c r="K4338" s="94"/>
      <c r="L4338" s="94"/>
      <c r="M4338" s="94"/>
      <c r="N4338" s="102">
        <v>3</v>
      </c>
      <c r="O4338" s="111" t="s">
        <v>6097</v>
      </c>
      <c r="P4338" s="96">
        <v>3570800360515</v>
      </c>
      <c r="Q4338" s="111" t="s">
        <v>6098</v>
      </c>
      <c r="R4338" s="111" t="s">
        <v>6100</v>
      </c>
      <c r="S4338" s="97"/>
      <c r="T4338" s="102" t="s">
        <v>51</v>
      </c>
      <c r="U4338" s="102" t="s">
        <v>45</v>
      </c>
      <c r="V4338" s="102" t="s">
        <v>52</v>
      </c>
      <c r="W4338" s="94">
        <v>477</v>
      </c>
      <c r="X4338" s="98">
        <v>81.650000000000006</v>
      </c>
      <c r="Y4338" s="94">
        <v>6750</v>
      </c>
      <c r="Z4338" s="94">
        <f>W4338*Y4338</f>
        <v>3219750</v>
      </c>
      <c r="AA4338" s="89">
        <v>10</v>
      </c>
      <c r="AB4338" s="89">
        <v>10</v>
      </c>
      <c r="AC4338" s="94">
        <f>(Z4338*(100-AB4338))/100</f>
        <v>2897775</v>
      </c>
      <c r="AD4338" s="94">
        <f>IF(AND(AC4338="",M4336=""),0,IF((AC4338=""),M4336, IF( (M4336=""),AC4338,AC4338+M4336)))</f>
        <v>2949525</v>
      </c>
      <c r="AE4338" s="94">
        <f>IF( (X4338=""),AD4338*1,( M4336+(SUM(AC4338:AC4338)) )*(X4338/100) )</f>
        <v>2408287.1625000001</v>
      </c>
      <c r="AF4338" s="94">
        <v>10000000</v>
      </c>
      <c r="AG4338" s="94">
        <f>IF((AF4338-AE4338) &gt; 1,0,IF((AF4338-AE4338)&lt;0,AE4338-AF4338,AF4338-AE4338))</f>
        <v>0</v>
      </c>
      <c r="AH4338" s="94">
        <v>0.02</v>
      </c>
    </row>
    <row r="4339" spans="1:34" s="73" customFormat="1" x14ac:dyDescent="0.55000000000000004">
      <c r="A4339" s="108"/>
      <c r="B4339" s="109"/>
      <c r="C4339" s="102"/>
      <c r="D4339" s="90"/>
      <c r="E4339" s="102"/>
      <c r="F4339" s="102"/>
      <c r="G4339" s="102"/>
      <c r="H4339" s="102"/>
      <c r="I4339" s="98"/>
      <c r="J4339" s="102"/>
      <c r="K4339" s="94"/>
      <c r="L4339" s="94" t="s">
        <v>63</v>
      </c>
      <c r="M4339" s="94">
        <f>SUM(M4331:M4338)</f>
        <v>2147175</v>
      </c>
      <c r="N4339" s="102"/>
      <c r="O4339" s="111"/>
      <c r="P4339" s="96"/>
      <c r="Q4339" s="111"/>
      <c r="R4339" s="111"/>
      <c r="S4339" s="97"/>
      <c r="T4339" s="102"/>
      <c r="U4339" s="102"/>
      <c r="V4339" s="102"/>
      <c r="W4339" s="94"/>
      <c r="X4339" s="98"/>
      <c r="Y4339" s="94"/>
      <c r="Z4339" s="94"/>
      <c r="AA4339" s="89"/>
      <c r="AB4339" s="89"/>
      <c r="AC4339" s="94"/>
      <c r="AD4339" s="94">
        <f>SUM(AD4331:AD4338)</f>
        <v>5629590</v>
      </c>
      <c r="AE4339" s="94">
        <f>SUM(AE4331:AE4338)</f>
        <v>4578450.8715000004</v>
      </c>
      <c r="AF4339" s="94"/>
      <c r="AG4339" s="94">
        <f>SUM(AG4331:AG4338)</f>
        <v>2147175</v>
      </c>
      <c r="AH4339" s="94"/>
    </row>
    <row r="4340" spans="1:34" s="99" customFormat="1" x14ac:dyDescent="0.55000000000000004">
      <c r="A4340" s="107" t="s">
        <v>6136</v>
      </c>
      <c r="B4340" s="102">
        <v>2043</v>
      </c>
      <c r="C4340" s="102">
        <v>6131</v>
      </c>
      <c r="D4340" s="90" t="s">
        <v>6137</v>
      </c>
      <c r="E4340" s="102" t="s">
        <v>37</v>
      </c>
      <c r="F4340" s="102">
        <v>5294</v>
      </c>
      <c r="G4340" s="102">
        <v>2</v>
      </c>
      <c r="H4340" s="102">
        <v>1</v>
      </c>
      <c r="I4340" s="98">
        <v>20</v>
      </c>
      <c r="J4340" s="102" t="s">
        <v>38</v>
      </c>
      <c r="K4340" s="94">
        <f>((G4340*400)+(H4340*100))+I4340</f>
        <v>920</v>
      </c>
      <c r="L4340" s="94">
        <v>400</v>
      </c>
      <c r="M4340" s="94">
        <f>K4340*L4340</f>
        <v>368000</v>
      </c>
      <c r="N4340" s="102"/>
      <c r="O4340" s="111"/>
      <c r="P4340" s="96"/>
      <c r="Q4340" s="111"/>
      <c r="R4340" s="111"/>
      <c r="S4340" s="97"/>
      <c r="T4340" s="102"/>
      <c r="U4340" s="102"/>
      <c r="V4340" s="102"/>
      <c r="W4340" s="94"/>
      <c r="X4340" s="98"/>
      <c r="Y4340" s="94"/>
      <c r="Z4340" s="94"/>
      <c r="AA4340" s="89"/>
      <c r="AB4340" s="89"/>
      <c r="AC4340" s="94"/>
      <c r="AD4340" s="94">
        <f>IF(AND(AC4340="",M4340=""),0,IF((AC4340=""),M4340,IF((M4340=""),AC4340,AC4340+M4340)))</f>
        <v>368000</v>
      </c>
      <c r="AE4340" s="94">
        <f>IF( (X4340=""),AD4340*1,AD4340*(X4340/100) )</f>
        <v>368000</v>
      </c>
      <c r="AF4340" s="94">
        <v>0</v>
      </c>
      <c r="AG4340" s="94">
        <f>IF((AF4340-AE4340) &gt; 1,0,IF((AF4340-AE4340)&lt;0,AE4340-AF4340,AF4340-AE4340))</f>
        <v>368000</v>
      </c>
      <c r="AH4340" s="94">
        <v>0.01</v>
      </c>
    </row>
    <row r="4341" spans="1:34" s="99" customFormat="1" x14ac:dyDescent="0.55000000000000004">
      <c r="A4341" s="107"/>
      <c r="B4341" s="102"/>
      <c r="C4341" s="102"/>
      <c r="D4341" s="90"/>
      <c r="E4341" s="102"/>
      <c r="F4341" s="102"/>
      <c r="G4341" s="102"/>
      <c r="H4341" s="102"/>
      <c r="I4341" s="98"/>
      <c r="J4341" s="102"/>
      <c r="K4341" s="94"/>
      <c r="L4341" s="94" t="s">
        <v>63</v>
      </c>
      <c r="M4341" s="94">
        <f>SUM(M4340:M4340)</f>
        <v>368000</v>
      </c>
      <c r="N4341" s="102"/>
      <c r="O4341" s="111"/>
      <c r="P4341" s="96"/>
      <c r="Q4341" s="111"/>
      <c r="R4341" s="111"/>
      <c r="S4341" s="97"/>
      <c r="T4341" s="102"/>
      <c r="U4341" s="102"/>
      <c r="V4341" s="102"/>
      <c r="W4341" s="94"/>
      <c r="X4341" s="98"/>
      <c r="Y4341" s="94"/>
      <c r="Z4341" s="94"/>
      <c r="AA4341" s="89"/>
      <c r="AB4341" s="89"/>
      <c r="AC4341" s="94"/>
      <c r="AD4341" s="94"/>
      <c r="AE4341" s="94">
        <f>SUM(AE4340:AE4340)</f>
        <v>368000</v>
      </c>
      <c r="AF4341" s="94"/>
      <c r="AG4341" s="94">
        <f>SUM(AG4340:AG4340)</f>
        <v>368000</v>
      </c>
      <c r="AH4341" s="94"/>
    </row>
    <row r="4342" spans="1:34" s="73" customFormat="1" x14ac:dyDescent="0.55000000000000004">
      <c r="A4342" s="108" t="s">
        <v>6133</v>
      </c>
      <c r="B4342" s="109">
        <v>1840</v>
      </c>
      <c r="C4342" s="102">
        <v>6984</v>
      </c>
      <c r="D4342" s="90" t="s">
        <v>6134</v>
      </c>
      <c r="E4342" s="102" t="s">
        <v>34</v>
      </c>
      <c r="F4342" s="102">
        <v>23682</v>
      </c>
      <c r="G4342" s="102">
        <v>0</v>
      </c>
      <c r="H4342" s="102">
        <v>1</v>
      </c>
      <c r="I4342" s="98">
        <v>56</v>
      </c>
      <c r="J4342" s="102" t="s">
        <v>68</v>
      </c>
      <c r="K4342" s="94">
        <f>((G4342*400)+(H4342*100))+I4342</f>
        <v>156</v>
      </c>
      <c r="L4342" s="94">
        <v>850</v>
      </c>
      <c r="M4342" s="94">
        <f>K4342*L4342</f>
        <v>132600</v>
      </c>
      <c r="N4342" s="102"/>
      <c r="O4342" s="111" t="s">
        <v>6131</v>
      </c>
      <c r="P4342" s="96">
        <v>3570800404521</v>
      </c>
      <c r="Q4342" s="111" t="s">
        <v>6132</v>
      </c>
      <c r="R4342" s="111" t="s">
        <v>6135</v>
      </c>
      <c r="S4342" s="97" t="s">
        <v>6134</v>
      </c>
      <c r="T4342" s="102"/>
      <c r="U4342" s="102"/>
      <c r="V4342" s="102"/>
      <c r="W4342" s="94"/>
      <c r="X4342" s="98"/>
      <c r="Y4342" s="94"/>
      <c r="Z4342" s="94"/>
      <c r="AA4342" s="89"/>
      <c r="AB4342" s="89"/>
      <c r="AC4342" s="94"/>
      <c r="AD4342" s="94">
        <f>IF(AND(AC4342="",M4342=""),0,IF((AC4342=""),M4342,IF((M4342=""),AC4342,AC4342+M4342)))</f>
        <v>132600</v>
      </c>
      <c r="AE4342" s="94">
        <f>IF( (X4342=""),AD4342*1,AD4342*(X4342/100) )</f>
        <v>132600</v>
      </c>
      <c r="AF4342" s="94">
        <v>0</v>
      </c>
      <c r="AG4342" s="94">
        <f>IF((AF4342-AE4342) &gt; 1,0,IF((AF4342-AE4342)&lt;0,AE4342-AF4342,AF4342-AE4342))</f>
        <v>132600</v>
      </c>
      <c r="AH4342" s="94">
        <v>0.3</v>
      </c>
    </row>
    <row r="4343" spans="1:34" s="73" customFormat="1" x14ac:dyDescent="0.55000000000000004">
      <c r="A4343" s="108"/>
      <c r="B4343" s="109"/>
      <c r="C4343" s="102"/>
      <c r="D4343" s="90"/>
      <c r="E4343" s="102"/>
      <c r="F4343" s="102"/>
      <c r="G4343" s="102"/>
      <c r="H4343" s="102"/>
      <c r="I4343" s="98"/>
      <c r="J4343" s="102"/>
      <c r="K4343" s="94"/>
      <c r="L4343" s="94" t="s">
        <v>63</v>
      </c>
      <c r="M4343" s="94">
        <f>SUM(M4342:M4342)</f>
        <v>132600</v>
      </c>
      <c r="N4343" s="102"/>
      <c r="O4343" s="111"/>
      <c r="P4343" s="96"/>
      <c r="Q4343" s="111"/>
      <c r="R4343" s="111"/>
      <c r="S4343" s="97"/>
      <c r="T4343" s="102"/>
      <c r="U4343" s="102"/>
      <c r="V4343" s="102"/>
      <c r="W4343" s="94"/>
      <c r="X4343" s="98"/>
      <c r="Y4343" s="94"/>
      <c r="Z4343" s="94"/>
      <c r="AA4343" s="89"/>
      <c r="AB4343" s="89"/>
      <c r="AC4343" s="94"/>
      <c r="AD4343" s="94">
        <f>SUM(AD4342:AD4342)</f>
        <v>132600</v>
      </c>
      <c r="AE4343" s="94">
        <f>SUM(AE4342:AE4342)</f>
        <v>132600</v>
      </c>
      <c r="AF4343" s="94"/>
      <c r="AG4343" s="94">
        <f>SUM(AG4342:AG4342)</f>
        <v>132600</v>
      </c>
      <c r="AH4343" s="94"/>
    </row>
    <row r="4344" spans="1:34" s="74" customFormat="1" x14ac:dyDescent="0.55000000000000004">
      <c r="A4344" s="108" t="s">
        <v>6140</v>
      </c>
      <c r="B4344" s="109">
        <v>1841</v>
      </c>
      <c r="C4344" s="102">
        <v>9048</v>
      </c>
      <c r="D4344" s="90" t="s">
        <v>6141</v>
      </c>
      <c r="E4344" s="340" t="s">
        <v>67</v>
      </c>
      <c r="F4344" s="102">
        <v>2349</v>
      </c>
      <c r="G4344" s="102">
        <v>1</v>
      </c>
      <c r="H4344" s="102">
        <v>0</v>
      </c>
      <c r="I4344" s="98">
        <v>0</v>
      </c>
      <c r="J4344" s="102" t="s">
        <v>62</v>
      </c>
      <c r="K4344" s="94">
        <f>((G4344*400)+(H4344*100))+I4344</f>
        <v>400</v>
      </c>
      <c r="L4344" s="94">
        <v>325</v>
      </c>
      <c r="M4344" s="94">
        <f>K4344*L4344</f>
        <v>130000</v>
      </c>
      <c r="N4344" s="102"/>
      <c r="O4344" s="111"/>
      <c r="P4344" s="96"/>
      <c r="Q4344" s="111"/>
      <c r="R4344" s="111"/>
      <c r="S4344" s="97"/>
      <c r="T4344" s="102"/>
      <c r="U4344" s="102"/>
      <c r="V4344" s="102"/>
      <c r="W4344" s="94"/>
      <c r="X4344" s="98"/>
      <c r="Y4344" s="94"/>
      <c r="Z4344" s="94"/>
      <c r="AA4344" s="89"/>
      <c r="AB4344" s="89"/>
      <c r="AC4344" s="94"/>
      <c r="AD4344" s="94">
        <f>IF(AND(AC4344="",M4344=""),0,IF((AC4344=""),M4344,IF((M4344=""),AC4344,AC4344+M4344)))</f>
        <v>130000</v>
      </c>
      <c r="AE4344" s="94">
        <f>IF( (X4344=""),AD4344*1,AD4344*(X4344/100) )</f>
        <v>130000</v>
      </c>
      <c r="AF4344" s="94">
        <v>0</v>
      </c>
      <c r="AG4344" s="94">
        <f>IF((AF4344-AE4344) &gt; 1,0,IF((AF4344-AE4344)&lt;0,AE4344-AF4344,AF4344-AE4344))</f>
        <v>130000</v>
      </c>
      <c r="AH4344" s="94">
        <v>0.3</v>
      </c>
    </row>
    <row r="4345" spans="1:34" s="74" customFormat="1" x14ac:dyDescent="0.55000000000000004">
      <c r="A4345" s="108"/>
      <c r="B4345" s="109"/>
      <c r="C4345" s="102"/>
      <c r="D4345" s="90"/>
      <c r="E4345" s="102"/>
      <c r="F4345" s="102"/>
      <c r="G4345" s="102"/>
      <c r="H4345" s="102"/>
      <c r="I4345" s="98"/>
      <c r="J4345" s="102"/>
      <c r="K4345" s="94"/>
      <c r="L4345" s="94"/>
      <c r="M4345" s="94"/>
      <c r="N4345" s="102"/>
      <c r="O4345" s="111"/>
      <c r="P4345" s="96"/>
      <c r="Q4345" s="111"/>
      <c r="R4345" s="111"/>
      <c r="S4345" s="97"/>
      <c r="T4345" s="102"/>
      <c r="U4345" s="102"/>
      <c r="V4345" s="102"/>
      <c r="W4345" s="94"/>
      <c r="X4345" s="98"/>
      <c r="Y4345" s="94"/>
      <c r="Z4345" s="94"/>
      <c r="AA4345" s="89"/>
      <c r="AB4345" s="89"/>
      <c r="AC4345" s="94"/>
      <c r="AD4345" s="94"/>
      <c r="AE4345" s="94"/>
      <c r="AF4345" s="94"/>
      <c r="AG4345" s="94"/>
      <c r="AH4345" s="94"/>
    </row>
    <row r="4346" spans="1:34" s="74" customFormat="1" x14ac:dyDescent="0.55000000000000004">
      <c r="A4346" s="108"/>
      <c r="B4346" s="109"/>
      <c r="C4346" s="102"/>
      <c r="D4346" s="90"/>
      <c r="E4346" s="102"/>
      <c r="F4346" s="102"/>
      <c r="G4346" s="102">
        <v>7</v>
      </c>
      <c r="H4346" s="102">
        <v>3</v>
      </c>
      <c r="I4346" s="98">
        <v>50</v>
      </c>
      <c r="J4346" s="102" t="s">
        <v>38</v>
      </c>
      <c r="K4346" s="94">
        <f>((G4346*400)+(H4346*100))+I4346</f>
        <v>3150</v>
      </c>
      <c r="L4346" s="94">
        <v>325</v>
      </c>
      <c r="M4346" s="94">
        <f>K4346*L4346</f>
        <v>1023750</v>
      </c>
      <c r="N4346" s="102"/>
      <c r="O4346" s="111"/>
      <c r="P4346" s="96"/>
      <c r="Q4346" s="111"/>
      <c r="R4346" s="111"/>
      <c r="S4346" s="97"/>
      <c r="T4346" s="102"/>
      <c r="U4346" s="102"/>
      <c r="V4346" s="102"/>
      <c r="W4346" s="94"/>
      <c r="X4346" s="98"/>
      <c r="Y4346" s="94"/>
      <c r="Z4346" s="94"/>
      <c r="AA4346" s="89"/>
      <c r="AB4346" s="89"/>
      <c r="AC4346" s="94"/>
      <c r="AD4346" s="94">
        <f>IF(AND(AC4346="",M4346=""),0,IF((AC4346=""),M4346,IF((M4346=""),AC4346,AC4346+M4346)))</f>
        <v>1023750</v>
      </c>
      <c r="AE4346" s="94">
        <f>IF( (X4346=""),AD4346*1,AD4346*(X4346/100) )</f>
        <v>1023750</v>
      </c>
      <c r="AF4346" s="94">
        <v>0</v>
      </c>
      <c r="AG4346" s="94">
        <f>IF((AF4346-AE4346) &gt; 1,0,IF((AF4346-AE4346)&lt;0,AE4346-AF4346,AF4346-AE4346))</f>
        <v>1023750</v>
      </c>
      <c r="AH4346" s="94">
        <v>0.01</v>
      </c>
    </row>
    <row r="4347" spans="1:34" s="74" customFormat="1" x14ac:dyDescent="0.55000000000000004">
      <c r="A4347" s="108"/>
      <c r="B4347" s="109">
        <v>1842</v>
      </c>
      <c r="C4347" s="102">
        <v>9036</v>
      </c>
      <c r="D4347" s="90" t="s">
        <v>6142</v>
      </c>
      <c r="E4347" s="102" t="s">
        <v>34</v>
      </c>
      <c r="F4347" s="102">
        <v>17522</v>
      </c>
      <c r="G4347" s="102">
        <v>0</v>
      </c>
      <c r="H4347" s="102">
        <v>1</v>
      </c>
      <c r="I4347" s="98">
        <v>51</v>
      </c>
      <c r="J4347" s="102" t="s">
        <v>35</v>
      </c>
      <c r="K4347" s="94">
        <f>((G4347*400)+(H4347*100))+I4347</f>
        <v>151</v>
      </c>
      <c r="L4347" s="94">
        <v>500</v>
      </c>
      <c r="M4347" s="94">
        <f>K4347*L4347</f>
        <v>75500</v>
      </c>
      <c r="N4347" s="102">
        <v>1</v>
      </c>
      <c r="O4347" s="111" t="s">
        <v>6138</v>
      </c>
      <c r="P4347" s="96">
        <v>3570800352629</v>
      </c>
      <c r="Q4347" s="111" t="s">
        <v>6139</v>
      </c>
      <c r="R4347" s="111" t="s">
        <v>6143</v>
      </c>
      <c r="S4347" s="97" t="s">
        <v>6144</v>
      </c>
      <c r="T4347" s="102" t="s">
        <v>51</v>
      </c>
      <c r="U4347" s="102" t="s">
        <v>227</v>
      </c>
      <c r="V4347" s="102" t="s">
        <v>52</v>
      </c>
      <c r="W4347" s="94">
        <v>566.4</v>
      </c>
      <c r="X4347" s="98">
        <v>95.76</v>
      </c>
      <c r="Y4347" s="94">
        <v>6750</v>
      </c>
      <c r="Z4347" s="94">
        <f>W4347*Y4347</f>
        <v>3823200</v>
      </c>
      <c r="AA4347" s="89">
        <v>12</v>
      </c>
      <c r="AB4347" s="89">
        <v>38</v>
      </c>
      <c r="AC4347" s="94">
        <f>(Z4347*(100-AB4347))/100</f>
        <v>2370384</v>
      </c>
      <c r="AD4347" s="94">
        <f>IF(AND(AC4347="",M4347=""),0,IF((AC4347=""),M4347, IF( (M4347=""),AC4347,AC4347+M4347)))</f>
        <v>2445884</v>
      </c>
      <c r="AE4347" s="94">
        <f>IF( (X4347=""),AD4347*1,( M4347+(SUM(AC4347:AC4347)) )*(X4347/100) )</f>
        <v>2342178.5183999999</v>
      </c>
      <c r="AF4347" s="94">
        <v>50000000</v>
      </c>
      <c r="AG4347" s="94">
        <f>IF((AF4347-AE4347) &gt; 1,0,IF((AF4347-AE4347)&lt;0,AE4347-AF4347,AF4347-AE4347))</f>
        <v>0</v>
      </c>
      <c r="AH4347" s="94">
        <v>0.02</v>
      </c>
    </row>
    <row r="4348" spans="1:34" s="74" customFormat="1" x14ac:dyDescent="0.55000000000000004">
      <c r="A4348" s="108"/>
      <c r="B4348" s="109"/>
      <c r="C4348" s="102"/>
      <c r="D4348" s="90"/>
      <c r="E4348" s="102"/>
      <c r="F4348" s="102"/>
      <c r="G4348" s="102"/>
      <c r="H4348" s="102"/>
      <c r="I4348" s="98"/>
      <c r="J4348" s="102"/>
      <c r="K4348" s="94"/>
      <c r="L4348" s="94"/>
      <c r="M4348" s="94"/>
      <c r="N4348" s="102">
        <v>2</v>
      </c>
      <c r="O4348" s="111" t="s">
        <v>6138</v>
      </c>
      <c r="P4348" s="96">
        <v>3570800352629</v>
      </c>
      <c r="Q4348" s="111" t="s">
        <v>6139</v>
      </c>
      <c r="R4348" s="111" t="s">
        <v>6143</v>
      </c>
      <c r="S4348" s="97" t="s">
        <v>6145</v>
      </c>
      <c r="T4348" s="102" t="s">
        <v>343</v>
      </c>
      <c r="U4348" s="102" t="s">
        <v>74</v>
      </c>
      <c r="V4348" s="102" t="s">
        <v>52</v>
      </c>
      <c r="W4348" s="94">
        <v>25.08</v>
      </c>
      <c r="X4348" s="98">
        <v>4.24</v>
      </c>
      <c r="Y4348" s="94">
        <v>5600</v>
      </c>
      <c r="Z4348" s="94">
        <f>W4348*Y4348</f>
        <v>140448</v>
      </c>
      <c r="AA4348" s="89">
        <v>22</v>
      </c>
      <c r="AB4348" s="89">
        <v>93</v>
      </c>
      <c r="AC4348" s="94">
        <f>(Z4348*(100-AB4348))/100</f>
        <v>9831.36</v>
      </c>
      <c r="AD4348" s="94">
        <f>IF(AND(AC4348="",M4347=""),0,IF((AC4348=""),M4347, IF( (M4347=""),AC4348,AC4348+M4347)))</f>
        <v>85331.36</v>
      </c>
      <c r="AE4348" s="94">
        <f>IF( (X4348=""),AD4348*1,( M4347+(SUM(AC4348:AC4348)) )*(X4348/100) )</f>
        <v>3618.0496640000001</v>
      </c>
      <c r="AF4348" s="94">
        <v>50000000</v>
      </c>
      <c r="AG4348" s="94">
        <f>IF((AF4348-AE4348) &gt; 1,0,IF((AF4348-AE4348)&lt;0,AE4348-AF4348,AF4348-AE4348))</f>
        <v>0</v>
      </c>
      <c r="AH4348" s="94">
        <v>0.02</v>
      </c>
    </row>
    <row r="4349" spans="1:34" s="74" customFormat="1" x14ac:dyDescent="0.55000000000000004">
      <c r="A4349" s="113"/>
      <c r="B4349" s="114"/>
      <c r="C4349" s="127"/>
      <c r="D4349" s="128"/>
      <c r="E4349" s="127"/>
      <c r="F4349" s="127"/>
      <c r="G4349" s="127"/>
      <c r="H4349" s="127"/>
      <c r="I4349" s="129"/>
      <c r="J4349" s="127"/>
      <c r="K4349" s="130"/>
      <c r="L4349" s="130" t="s">
        <v>63</v>
      </c>
      <c r="M4349" s="130">
        <f>SUM(M4344:M4348)</f>
        <v>1229250</v>
      </c>
      <c r="N4349" s="127"/>
      <c r="O4349" s="131"/>
      <c r="P4349" s="132"/>
      <c r="Q4349" s="131"/>
      <c r="R4349" s="131"/>
      <c r="S4349" s="133"/>
      <c r="T4349" s="127"/>
      <c r="U4349" s="127"/>
      <c r="V4349" s="127"/>
      <c r="W4349" s="130"/>
      <c r="X4349" s="129"/>
      <c r="Y4349" s="130"/>
      <c r="Z4349" s="130"/>
      <c r="AA4349" s="134"/>
      <c r="AB4349" s="134"/>
      <c r="AC4349" s="130"/>
      <c r="AD4349" s="130">
        <f>SUM(AD4344:AD4348)</f>
        <v>3684965.36</v>
      </c>
      <c r="AE4349" s="130">
        <f>SUM(AE4344:AE4348)</f>
        <v>3499546.568064</v>
      </c>
      <c r="AF4349" s="130"/>
      <c r="AG4349" s="130">
        <f>SUM(AG4344:AG4348)</f>
        <v>1153750</v>
      </c>
      <c r="AH4349" s="130"/>
    </row>
    <row r="4350" spans="1:34" s="173" customFormat="1" x14ac:dyDescent="0.55000000000000004">
      <c r="A4350" s="122" t="s">
        <v>6148</v>
      </c>
      <c r="B4350" s="123">
        <v>1843</v>
      </c>
      <c r="C4350" s="123">
        <v>6331</v>
      </c>
      <c r="D4350" s="135" t="s">
        <v>6149</v>
      </c>
      <c r="E4350" s="123" t="s">
        <v>37</v>
      </c>
      <c r="F4350" s="123">
        <v>5251</v>
      </c>
      <c r="G4350" s="123">
        <v>3</v>
      </c>
      <c r="H4350" s="123">
        <v>1</v>
      </c>
      <c r="I4350" s="136">
        <v>28</v>
      </c>
      <c r="J4350" s="123" t="s">
        <v>38</v>
      </c>
      <c r="K4350" s="137">
        <f>((G4350*400)+(H4350*100))+I4350</f>
        <v>1328</v>
      </c>
      <c r="L4350" s="137">
        <v>225</v>
      </c>
      <c r="M4350" s="137">
        <f>K4350*L4350</f>
        <v>298800</v>
      </c>
      <c r="N4350" s="123"/>
      <c r="O4350" s="108"/>
      <c r="P4350" s="138"/>
      <c r="Q4350" s="108"/>
      <c r="R4350" s="108"/>
      <c r="S4350" s="139"/>
      <c r="T4350" s="123"/>
      <c r="U4350" s="123"/>
      <c r="V4350" s="123"/>
      <c r="W4350" s="137"/>
      <c r="X4350" s="136"/>
      <c r="Y4350" s="137"/>
      <c r="Z4350" s="137"/>
      <c r="AA4350" s="119"/>
      <c r="AB4350" s="119"/>
      <c r="AC4350" s="137"/>
      <c r="AD4350" s="137">
        <f>IF(AND(AC4350="",M4350=""),0,IF((AC4350=""),M4350,IF((M4350=""),AC4350,AC4350+M4350)))</f>
        <v>298800</v>
      </c>
      <c r="AE4350" s="137">
        <f>IF( (X4350=""),AD4350*1,AD4350*(X4350/100) )</f>
        <v>298800</v>
      </c>
      <c r="AF4350" s="137">
        <v>0</v>
      </c>
      <c r="AG4350" s="137">
        <f>IF((AF4350-AE4350) &gt; 1,0,IF((AF4350-AE4350)&lt;0,AE4350-AF4350,AF4350-AE4350))</f>
        <v>298800</v>
      </c>
      <c r="AH4350" s="137">
        <v>0.01</v>
      </c>
    </row>
    <row r="4351" spans="1:34" s="173" customFormat="1" x14ac:dyDescent="0.55000000000000004">
      <c r="A4351" s="122"/>
      <c r="B4351" s="123">
        <v>1844</v>
      </c>
      <c r="C4351" s="123">
        <v>6873</v>
      </c>
      <c r="D4351" s="135" t="s">
        <v>6150</v>
      </c>
      <c r="E4351" s="123" t="s">
        <v>34</v>
      </c>
      <c r="F4351" s="123">
        <v>23552</v>
      </c>
      <c r="G4351" s="123">
        <v>0</v>
      </c>
      <c r="H4351" s="123">
        <v>1</v>
      </c>
      <c r="I4351" s="136">
        <v>14</v>
      </c>
      <c r="J4351" s="123" t="s">
        <v>35</v>
      </c>
      <c r="K4351" s="137">
        <f>((G4351*400)+(H4351*100))+I4351</f>
        <v>114</v>
      </c>
      <c r="L4351" s="137">
        <v>850</v>
      </c>
      <c r="M4351" s="137">
        <f>K4351*L4351</f>
        <v>96900</v>
      </c>
      <c r="N4351" s="123">
        <v>1</v>
      </c>
      <c r="O4351" s="108" t="s">
        <v>6146</v>
      </c>
      <c r="P4351" s="138"/>
      <c r="Q4351" s="108" t="s">
        <v>6147</v>
      </c>
      <c r="R4351" s="108" t="s">
        <v>6151</v>
      </c>
      <c r="S4351" s="139" t="s">
        <v>6152</v>
      </c>
      <c r="T4351" s="123" t="s">
        <v>51</v>
      </c>
      <c r="U4351" s="123" t="s">
        <v>227</v>
      </c>
      <c r="V4351" s="123" t="s">
        <v>52</v>
      </c>
      <c r="W4351" s="137">
        <v>270</v>
      </c>
      <c r="X4351" s="136">
        <v>87.1</v>
      </c>
      <c r="Y4351" s="137">
        <v>6750</v>
      </c>
      <c r="Z4351" s="137">
        <f>W4351*Y4351</f>
        <v>1822500</v>
      </c>
      <c r="AA4351" s="119">
        <v>12</v>
      </c>
      <c r="AB4351" s="119">
        <v>38</v>
      </c>
      <c r="AC4351" s="137">
        <f>(Z4351*(100-AB4351))/100</f>
        <v>1129950</v>
      </c>
      <c r="AD4351" s="137">
        <f>IF(AND(AC4351="",M4351=""),0,IF((AC4351=""),M4351, IF( (M4351=""),AC4351,SUM(AC4351:AC4352)+M4351)))</f>
        <v>1477950</v>
      </c>
      <c r="AE4351" s="137">
        <f>IF( (X4351=""),AD4351*1,AD4351*(X4351/100) )</f>
        <v>1287294.45</v>
      </c>
      <c r="AF4351" s="137">
        <v>50000000</v>
      </c>
      <c r="AG4351" s="137">
        <f>IF((AF4351-AE4351) &gt; 1,0,IF((AF4351-AE4351)&lt;0,AE4351-AF4351,AF4351-AE4351))</f>
        <v>0</v>
      </c>
      <c r="AH4351" s="137">
        <v>0.02</v>
      </c>
    </row>
    <row r="4352" spans="1:34" s="173" customFormat="1" x14ac:dyDescent="0.55000000000000004">
      <c r="A4352" s="122"/>
      <c r="B4352" s="123"/>
      <c r="C4352" s="123"/>
      <c r="D4352" s="135"/>
      <c r="E4352" s="123"/>
      <c r="F4352" s="123"/>
      <c r="G4352" s="123"/>
      <c r="H4352" s="123"/>
      <c r="I4352" s="136"/>
      <c r="J4352" s="123"/>
      <c r="K4352" s="137"/>
      <c r="L4352" s="137"/>
      <c r="M4352" s="137"/>
      <c r="N4352" s="123">
        <v>2</v>
      </c>
      <c r="O4352" s="108" t="s">
        <v>6146</v>
      </c>
      <c r="P4352" s="138"/>
      <c r="Q4352" s="108" t="s">
        <v>6147</v>
      </c>
      <c r="R4352" s="108" t="s">
        <v>6151</v>
      </c>
      <c r="S4352" s="139" t="s">
        <v>6153</v>
      </c>
      <c r="T4352" s="123" t="s">
        <v>51</v>
      </c>
      <c r="U4352" s="123" t="s">
        <v>45</v>
      </c>
      <c r="V4352" s="123" t="s">
        <v>75</v>
      </c>
      <c r="W4352" s="137">
        <v>40</v>
      </c>
      <c r="X4352" s="136">
        <v>12.9</v>
      </c>
      <c r="Y4352" s="137">
        <v>6750</v>
      </c>
      <c r="Z4352" s="137">
        <f>W4352*Y4352</f>
        <v>270000</v>
      </c>
      <c r="AA4352" s="119">
        <v>7</v>
      </c>
      <c r="AB4352" s="119">
        <v>7</v>
      </c>
      <c r="AC4352" s="137">
        <f>(Z4352*(100-AB4352))/100</f>
        <v>251100</v>
      </c>
      <c r="AD4352" s="137">
        <f>IF(AND(AC4352="",M4351=""),0,IF((AC4352=""),M4351, IF( (M4351=""),AC4352,SUM(AC4351:AC4352)+M4351)))</f>
        <v>1477950</v>
      </c>
      <c r="AE4352" s="137">
        <f>IF( (X4352=""),AD4352*1,AD4352*(X4352/100) )</f>
        <v>190655.55000000002</v>
      </c>
      <c r="AF4352" s="137">
        <v>0</v>
      </c>
      <c r="AG4352" s="137">
        <f>IF((AF4352-AE4352) &gt; 1,0,IF((AF4352-AE4352)&lt;0,AE4352-AF4352,AF4352-AE4352))</f>
        <v>190655.55000000002</v>
      </c>
      <c r="AH4352" s="137">
        <v>0.3</v>
      </c>
    </row>
    <row r="4353" spans="1:34" s="173" customFormat="1" x14ac:dyDescent="0.55000000000000004">
      <c r="A4353" s="122"/>
      <c r="B4353" s="123"/>
      <c r="C4353" s="123"/>
      <c r="D4353" s="135"/>
      <c r="E4353" s="123"/>
      <c r="F4353" s="123"/>
      <c r="G4353" s="123"/>
      <c r="H4353" s="123"/>
      <c r="I4353" s="136"/>
      <c r="J4353" s="123"/>
      <c r="K4353" s="137"/>
      <c r="L4353" s="137" t="s">
        <v>63</v>
      </c>
      <c r="M4353" s="137">
        <f>SUM(M4350:M4352)</f>
        <v>395700</v>
      </c>
      <c r="N4353" s="123"/>
      <c r="O4353" s="108"/>
      <c r="P4353" s="138"/>
      <c r="Q4353" s="108"/>
      <c r="R4353" s="108"/>
      <c r="S4353" s="139"/>
      <c r="T4353" s="123"/>
      <c r="U4353" s="123"/>
      <c r="V4353" s="123"/>
      <c r="W4353" s="137"/>
      <c r="X4353" s="136"/>
      <c r="Y4353" s="137"/>
      <c r="Z4353" s="137"/>
      <c r="AA4353" s="119"/>
      <c r="AB4353" s="119"/>
      <c r="AC4353" s="137"/>
      <c r="AD4353" s="137"/>
      <c r="AE4353" s="137">
        <f>SUM(AE4350:AE4352)</f>
        <v>1776750</v>
      </c>
      <c r="AF4353" s="137"/>
      <c r="AG4353" s="137">
        <f>SUM(AG4350:AG4352)</f>
        <v>489455.55000000005</v>
      </c>
      <c r="AH4353" s="137"/>
    </row>
    <row r="4354" spans="1:34" s="99" customFormat="1" x14ac:dyDescent="0.55000000000000004">
      <c r="A4354" s="107" t="s">
        <v>6156</v>
      </c>
      <c r="B4354" s="102">
        <v>1845</v>
      </c>
      <c r="C4354" s="102">
        <v>8472</v>
      </c>
      <c r="D4354" s="90" t="s">
        <v>6157</v>
      </c>
      <c r="E4354" s="102" t="s">
        <v>34</v>
      </c>
      <c r="F4354" s="102">
        <v>2507</v>
      </c>
      <c r="G4354" s="102">
        <v>0</v>
      </c>
      <c r="H4354" s="102">
        <v>3</v>
      </c>
      <c r="I4354" s="98">
        <v>82</v>
      </c>
      <c r="J4354" s="102" t="s">
        <v>35</v>
      </c>
      <c r="K4354" s="94">
        <f>((G4354*400)+(H4354*100))+I4354</f>
        <v>382</v>
      </c>
      <c r="L4354" s="94">
        <v>800</v>
      </c>
      <c r="M4354" s="94">
        <f>K4354*L4354</f>
        <v>305600</v>
      </c>
      <c r="N4354" s="102">
        <v>1</v>
      </c>
      <c r="O4354" s="111" t="s">
        <v>6154</v>
      </c>
      <c r="P4354" s="96">
        <v>3570800351401</v>
      </c>
      <c r="Q4354" s="111" t="s">
        <v>6155</v>
      </c>
      <c r="R4354" s="111" t="s">
        <v>6158</v>
      </c>
      <c r="S4354" s="97"/>
      <c r="T4354" s="102" t="s">
        <v>51</v>
      </c>
      <c r="U4354" s="102" t="s">
        <v>45</v>
      </c>
      <c r="V4354" s="102" t="s">
        <v>52</v>
      </c>
      <c r="W4354" s="94">
        <v>32.4</v>
      </c>
      <c r="X4354" s="98">
        <v>2.17</v>
      </c>
      <c r="Y4354" s="94">
        <v>6750</v>
      </c>
      <c r="Z4354" s="94">
        <f t="shared" ref="Z4354:Z4361" si="409">W4354*Y4354</f>
        <v>218700</v>
      </c>
      <c r="AA4354" s="89">
        <v>7</v>
      </c>
      <c r="AB4354" s="89">
        <v>7</v>
      </c>
      <c r="AC4354" s="94">
        <f t="shared" ref="AC4354:AC4361" si="410">(Z4354*(100-AB4354))/100</f>
        <v>203391</v>
      </c>
      <c r="AD4354" s="94">
        <f>IF(AND(AC4354="",M4354=""),0,IF((AC4354=""),M4354, IF( (M4354=""),AC4354,SUM(AC4354:AC4362)+M4354)))</f>
        <v>7880892.7700000005</v>
      </c>
      <c r="AE4354" s="94">
        <f t="shared" ref="AE4354:AE4361" si="411">IF( (X4354=""),AD4354*1,AD4354*(X4354/100) )</f>
        <v>171015.37310900001</v>
      </c>
      <c r="AF4354" s="94">
        <v>10000000</v>
      </c>
      <c r="AG4354" s="94">
        <v>305600</v>
      </c>
      <c r="AH4354" s="94">
        <v>0.02</v>
      </c>
    </row>
    <row r="4355" spans="1:34" s="99" customFormat="1" x14ac:dyDescent="0.55000000000000004">
      <c r="A4355" s="107"/>
      <c r="B4355" s="102"/>
      <c r="C4355" s="102"/>
      <c r="D4355" s="90"/>
      <c r="E4355" s="102"/>
      <c r="F4355" s="102"/>
      <c r="G4355" s="102"/>
      <c r="H4355" s="102"/>
      <c r="I4355" s="98"/>
      <c r="J4355" s="102"/>
      <c r="K4355" s="94"/>
      <c r="L4355" s="94"/>
      <c r="M4355" s="94"/>
      <c r="N4355" s="102">
        <v>2</v>
      </c>
      <c r="O4355" s="111" t="s">
        <v>6154</v>
      </c>
      <c r="P4355" s="96">
        <v>3570800351401</v>
      </c>
      <c r="Q4355" s="111" t="s">
        <v>6155</v>
      </c>
      <c r="R4355" s="111" t="s">
        <v>6158</v>
      </c>
      <c r="S4355" s="97"/>
      <c r="T4355" s="102" t="s">
        <v>51</v>
      </c>
      <c r="U4355" s="102" t="s">
        <v>45</v>
      </c>
      <c r="V4355" s="102" t="s">
        <v>52</v>
      </c>
      <c r="W4355" s="94">
        <v>52.2</v>
      </c>
      <c r="X4355" s="98">
        <v>3.5</v>
      </c>
      <c r="Y4355" s="94">
        <v>6750</v>
      </c>
      <c r="Z4355" s="94">
        <f t="shared" si="409"/>
        <v>352350</v>
      </c>
      <c r="AA4355" s="89">
        <v>7</v>
      </c>
      <c r="AB4355" s="89">
        <v>7</v>
      </c>
      <c r="AC4355" s="94">
        <f t="shared" si="410"/>
        <v>327685.5</v>
      </c>
      <c r="AD4355" s="94">
        <f>IF(AND(AC4355="",M4354=""),0,IF((AC4355=""),M4354, IF( (M4354=""),AC4355,SUM(AC4354:AC4362)+M4354)))</f>
        <v>7880892.7700000005</v>
      </c>
      <c r="AE4355" s="94">
        <f t="shared" si="411"/>
        <v>275831.24695000006</v>
      </c>
      <c r="AF4355" s="94">
        <v>10000000</v>
      </c>
      <c r="AG4355" s="94">
        <f t="shared" ref="AG4355:AG4361" si="412">IF((AF4355-AE4355) &gt; 1,0,IF((AF4355-AE4355)&lt;0,AE4355-AF4355,AF4355-AE4355))</f>
        <v>0</v>
      </c>
      <c r="AH4355" s="94">
        <v>0.02</v>
      </c>
    </row>
    <row r="4356" spans="1:34" s="99" customFormat="1" x14ac:dyDescent="0.55000000000000004">
      <c r="A4356" s="107"/>
      <c r="B4356" s="102"/>
      <c r="C4356" s="102"/>
      <c r="D4356" s="90"/>
      <c r="E4356" s="102"/>
      <c r="F4356" s="102"/>
      <c r="G4356" s="102"/>
      <c r="H4356" s="102"/>
      <c r="I4356" s="98"/>
      <c r="J4356" s="102"/>
      <c r="K4356" s="94"/>
      <c r="L4356" s="94"/>
      <c r="M4356" s="94"/>
      <c r="N4356" s="102">
        <v>3</v>
      </c>
      <c r="O4356" s="111" t="s">
        <v>6154</v>
      </c>
      <c r="P4356" s="96">
        <v>3570800351401</v>
      </c>
      <c r="Q4356" s="111" t="s">
        <v>6155</v>
      </c>
      <c r="R4356" s="111" t="s">
        <v>6158</v>
      </c>
      <c r="S4356" s="97" t="s">
        <v>6159</v>
      </c>
      <c r="T4356" s="102" t="s">
        <v>51</v>
      </c>
      <c r="U4356" s="102" t="s">
        <v>45</v>
      </c>
      <c r="V4356" s="102" t="s">
        <v>52</v>
      </c>
      <c r="W4356" s="94">
        <v>265.76</v>
      </c>
      <c r="X4356" s="98">
        <v>17.8</v>
      </c>
      <c r="Y4356" s="94">
        <v>6750</v>
      </c>
      <c r="Z4356" s="94">
        <f t="shared" si="409"/>
        <v>1793880</v>
      </c>
      <c r="AA4356" s="89">
        <v>7</v>
      </c>
      <c r="AB4356" s="89">
        <v>7</v>
      </c>
      <c r="AC4356" s="94">
        <f t="shared" si="410"/>
        <v>1668308.4</v>
      </c>
      <c r="AD4356" s="94">
        <f>IF(AND(AC4356="",M4354=""),0,IF((AC4356=""),M4354, IF( (M4354=""),AC4356,SUM(AC4354:AC4362)+M4354)))</f>
        <v>7880892.7700000005</v>
      </c>
      <c r="AE4356" s="94">
        <f t="shared" si="411"/>
        <v>1402798.9130600002</v>
      </c>
      <c r="AF4356" s="94">
        <v>10000000</v>
      </c>
      <c r="AG4356" s="94">
        <f t="shared" si="412"/>
        <v>0</v>
      </c>
      <c r="AH4356" s="94">
        <v>0.02</v>
      </c>
    </row>
    <row r="4357" spans="1:34" s="99" customFormat="1" x14ac:dyDescent="0.55000000000000004">
      <c r="A4357" s="107"/>
      <c r="B4357" s="102"/>
      <c r="C4357" s="102"/>
      <c r="D4357" s="90"/>
      <c r="E4357" s="102"/>
      <c r="F4357" s="102"/>
      <c r="G4357" s="102"/>
      <c r="H4357" s="102"/>
      <c r="I4357" s="98"/>
      <c r="J4357" s="102"/>
      <c r="K4357" s="94"/>
      <c r="L4357" s="94"/>
      <c r="M4357" s="94"/>
      <c r="N4357" s="102">
        <v>4</v>
      </c>
      <c r="O4357" s="111" t="s">
        <v>6154</v>
      </c>
      <c r="P4357" s="96">
        <v>3570800351401</v>
      </c>
      <c r="Q4357" s="111" t="s">
        <v>6155</v>
      </c>
      <c r="R4357" s="111" t="s">
        <v>6158</v>
      </c>
      <c r="S4357" s="97" t="s">
        <v>6160</v>
      </c>
      <c r="T4357" s="102" t="s">
        <v>51</v>
      </c>
      <c r="U4357" s="102" t="s">
        <v>45</v>
      </c>
      <c r="V4357" s="102" t="s">
        <v>52</v>
      </c>
      <c r="W4357" s="94">
        <v>701.4</v>
      </c>
      <c r="X4357" s="98">
        <v>46.97</v>
      </c>
      <c r="Y4357" s="94">
        <v>6750</v>
      </c>
      <c r="Z4357" s="94">
        <f t="shared" si="409"/>
        <v>4734450</v>
      </c>
      <c r="AA4357" s="89">
        <v>7</v>
      </c>
      <c r="AB4357" s="89">
        <v>7</v>
      </c>
      <c r="AC4357" s="94">
        <f t="shared" si="410"/>
        <v>4403038.5</v>
      </c>
      <c r="AD4357" s="94">
        <f>IF(AND(AC4357="",M4354=""),0,IF((AC4357=""),M4354, IF( (M4354=""),AC4357,SUM(AC4354:AC4362)+M4354)))</f>
        <v>7880892.7700000005</v>
      </c>
      <c r="AE4357" s="94">
        <f t="shared" si="411"/>
        <v>3701655.3340690001</v>
      </c>
      <c r="AF4357" s="94">
        <v>10000000</v>
      </c>
      <c r="AG4357" s="94">
        <f t="shared" si="412"/>
        <v>0</v>
      </c>
      <c r="AH4357" s="94">
        <v>0.02</v>
      </c>
    </row>
    <row r="4358" spans="1:34" s="99" customFormat="1" x14ac:dyDescent="0.55000000000000004">
      <c r="A4358" s="107"/>
      <c r="B4358" s="102"/>
      <c r="C4358" s="102"/>
      <c r="D4358" s="90"/>
      <c r="E4358" s="102"/>
      <c r="F4358" s="102"/>
      <c r="G4358" s="102"/>
      <c r="H4358" s="102"/>
      <c r="I4358" s="98"/>
      <c r="J4358" s="102"/>
      <c r="K4358" s="94"/>
      <c r="L4358" s="94"/>
      <c r="M4358" s="94"/>
      <c r="N4358" s="102">
        <v>5</v>
      </c>
      <c r="O4358" s="111" t="s">
        <v>6154</v>
      </c>
      <c r="P4358" s="96">
        <v>3570800351401</v>
      </c>
      <c r="Q4358" s="111" t="s">
        <v>6155</v>
      </c>
      <c r="R4358" s="111" t="s">
        <v>6158</v>
      </c>
      <c r="S4358" s="97" t="s">
        <v>6161</v>
      </c>
      <c r="T4358" s="102" t="s">
        <v>51</v>
      </c>
      <c r="U4358" s="102" t="s">
        <v>227</v>
      </c>
      <c r="V4358" s="102" t="s">
        <v>52</v>
      </c>
      <c r="W4358" s="94">
        <v>200.96</v>
      </c>
      <c r="X4358" s="98">
        <v>13.46</v>
      </c>
      <c r="Y4358" s="94">
        <v>6750</v>
      </c>
      <c r="Z4358" s="94">
        <f t="shared" si="409"/>
        <v>1356480</v>
      </c>
      <c r="AA4358" s="89">
        <v>12</v>
      </c>
      <c r="AB4358" s="89">
        <v>38</v>
      </c>
      <c r="AC4358" s="94">
        <f t="shared" si="410"/>
        <v>841017.6</v>
      </c>
      <c r="AD4358" s="94">
        <f>IF(AND(AC4358="",M4354=""),0,IF((AC4358=""),M4354, IF( (M4354=""),AC4358,SUM(AC4354:AC4362)+M4354)))</f>
        <v>7880892.7700000005</v>
      </c>
      <c r="AE4358" s="94">
        <f t="shared" si="411"/>
        <v>1060768.1668420001</v>
      </c>
      <c r="AF4358" s="94">
        <v>10000000</v>
      </c>
      <c r="AG4358" s="94">
        <f t="shared" si="412"/>
        <v>0</v>
      </c>
      <c r="AH4358" s="94">
        <v>0.02</v>
      </c>
    </row>
    <row r="4359" spans="1:34" s="99" customFormat="1" x14ac:dyDescent="0.55000000000000004">
      <c r="A4359" s="107"/>
      <c r="B4359" s="102"/>
      <c r="C4359" s="102"/>
      <c r="D4359" s="90"/>
      <c r="E4359" s="102"/>
      <c r="F4359" s="102"/>
      <c r="G4359" s="102"/>
      <c r="H4359" s="102"/>
      <c r="I4359" s="98"/>
      <c r="J4359" s="102"/>
      <c r="K4359" s="94"/>
      <c r="L4359" s="94"/>
      <c r="M4359" s="94"/>
      <c r="N4359" s="102">
        <v>6</v>
      </c>
      <c r="O4359" s="111" t="s">
        <v>6154</v>
      </c>
      <c r="P4359" s="96">
        <v>3570800351401</v>
      </c>
      <c r="Q4359" s="111" t="s">
        <v>6155</v>
      </c>
      <c r="R4359" s="111" t="s">
        <v>6158</v>
      </c>
      <c r="S4359" s="97" t="s">
        <v>6162</v>
      </c>
      <c r="T4359" s="102" t="s">
        <v>51</v>
      </c>
      <c r="U4359" s="102" t="s">
        <v>74</v>
      </c>
      <c r="V4359" s="102" t="s">
        <v>52</v>
      </c>
      <c r="W4359" s="94">
        <v>131.91999999999999</v>
      </c>
      <c r="X4359" s="98">
        <v>8.83</v>
      </c>
      <c r="Y4359" s="94">
        <v>6750</v>
      </c>
      <c r="Z4359" s="94">
        <f t="shared" si="409"/>
        <v>890459.99999999988</v>
      </c>
      <c r="AA4359" s="89">
        <v>22</v>
      </c>
      <c r="AB4359" s="89">
        <v>93</v>
      </c>
      <c r="AC4359" s="94">
        <f t="shared" si="410"/>
        <v>62332.19999999999</v>
      </c>
      <c r="AD4359" s="94">
        <f>IF(AND(AC4359="",M4354=""),0,IF((AC4359=""),M4354, IF( (M4354=""),AC4359,SUM(AC4354:AC4362)+M4354)))</f>
        <v>7880892.7700000005</v>
      </c>
      <c r="AE4359" s="94">
        <f t="shared" si="411"/>
        <v>695882.83159100008</v>
      </c>
      <c r="AF4359" s="94">
        <v>10000000</v>
      </c>
      <c r="AG4359" s="94">
        <f t="shared" si="412"/>
        <v>0</v>
      </c>
      <c r="AH4359" s="94">
        <v>0.02</v>
      </c>
    </row>
    <row r="4360" spans="1:34" s="99" customFormat="1" x14ac:dyDescent="0.55000000000000004">
      <c r="A4360" s="107"/>
      <c r="B4360" s="102"/>
      <c r="C4360" s="102"/>
      <c r="D4360" s="90"/>
      <c r="E4360" s="102"/>
      <c r="F4360" s="102"/>
      <c r="G4360" s="102"/>
      <c r="H4360" s="102"/>
      <c r="I4360" s="98"/>
      <c r="J4360" s="102"/>
      <c r="K4360" s="94"/>
      <c r="L4360" s="94"/>
      <c r="M4360" s="94"/>
      <c r="N4360" s="102">
        <v>7</v>
      </c>
      <c r="O4360" s="111" t="s">
        <v>6154</v>
      </c>
      <c r="P4360" s="96">
        <v>3570800351401</v>
      </c>
      <c r="Q4360" s="111" t="s">
        <v>6155</v>
      </c>
      <c r="R4360" s="111" t="s">
        <v>6158</v>
      </c>
      <c r="S4360" s="97" t="s">
        <v>6163</v>
      </c>
      <c r="T4360" s="102" t="s">
        <v>55</v>
      </c>
      <c r="U4360" s="102" t="s">
        <v>74</v>
      </c>
      <c r="V4360" s="102" t="s">
        <v>52</v>
      </c>
      <c r="W4360" s="94">
        <v>87</v>
      </c>
      <c r="X4360" s="98">
        <v>5.83</v>
      </c>
      <c r="Y4360" s="94">
        <v>2650</v>
      </c>
      <c r="Z4360" s="94">
        <f t="shared" si="409"/>
        <v>230550</v>
      </c>
      <c r="AA4360" s="89">
        <v>22</v>
      </c>
      <c r="AB4360" s="89">
        <v>93</v>
      </c>
      <c r="AC4360" s="94">
        <f t="shared" si="410"/>
        <v>16138.5</v>
      </c>
      <c r="AD4360" s="94">
        <f>IF(AND(AC4360="",M4354=""),0,IF((AC4360=""),M4354, IF( (M4354=""),AC4360,SUM(AC4354:AC4362)+M4354)))</f>
        <v>7880892.7700000005</v>
      </c>
      <c r="AE4360" s="94">
        <f t="shared" si="411"/>
        <v>459456.04849100002</v>
      </c>
      <c r="AF4360" s="94">
        <v>10000000</v>
      </c>
      <c r="AG4360" s="94">
        <f t="shared" si="412"/>
        <v>0</v>
      </c>
      <c r="AH4360" s="94">
        <v>0.02</v>
      </c>
    </row>
    <row r="4361" spans="1:34" s="99" customFormat="1" x14ac:dyDescent="0.55000000000000004">
      <c r="A4361" s="107"/>
      <c r="B4361" s="102"/>
      <c r="C4361" s="102"/>
      <c r="D4361" s="90"/>
      <c r="E4361" s="102"/>
      <c r="F4361" s="102"/>
      <c r="G4361" s="102"/>
      <c r="H4361" s="102"/>
      <c r="I4361" s="98"/>
      <c r="J4361" s="102"/>
      <c r="K4361" s="94"/>
      <c r="L4361" s="94"/>
      <c r="M4361" s="94"/>
      <c r="N4361" s="102">
        <v>8</v>
      </c>
      <c r="O4361" s="111" t="s">
        <v>6154</v>
      </c>
      <c r="P4361" s="96">
        <v>3570800351401</v>
      </c>
      <c r="Q4361" s="111" t="s">
        <v>6155</v>
      </c>
      <c r="R4361" s="111" t="s">
        <v>6158</v>
      </c>
      <c r="S4361" s="97" t="s">
        <v>6164</v>
      </c>
      <c r="T4361" s="102" t="s">
        <v>55</v>
      </c>
      <c r="U4361" s="102" t="s">
        <v>45</v>
      </c>
      <c r="V4361" s="102" t="s">
        <v>52</v>
      </c>
      <c r="W4361" s="94">
        <v>21.66</v>
      </c>
      <c r="X4361" s="98">
        <v>1.45</v>
      </c>
      <c r="Y4361" s="94">
        <v>2650</v>
      </c>
      <c r="Z4361" s="94">
        <f t="shared" si="409"/>
        <v>57399</v>
      </c>
      <c r="AA4361" s="89">
        <v>7</v>
      </c>
      <c r="AB4361" s="89">
        <v>7</v>
      </c>
      <c r="AC4361" s="94">
        <f t="shared" si="410"/>
        <v>53381.07</v>
      </c>
      <c r="AD4361" s="94">
        <f>IF(AND(AC4361="",M4354=""),0,IF((AC4361=""),M4354, IF( (M4354=""),AC4361,SUM(AC4354:AC4362)+M4354)))</f>
        <v>7880892.7700000005</v>
      </c>
      <c r="AE4361" s="94">
        <f t="shared" si="411"/>
        <v>114272.945165</v>
      </c>
      <c r="AF4361" s="94">
        <v>10000000</v>
      </c>
      <c r="AG4361" s="94">
        <f t="shared" si="412"/>
        <v>0</v>
      </c>
      <c r="AH4361" s="94">
        <v>0.02</v>
      </c>
    </row>
    <row r="4362" spans="1:34" s="99" customFormat="1" x14ac:dyDescent="0.55000000000000004">
      <c r="A4362" s="107"/>
      <c r="B4362" s="102"/>
      <c r="C4362" s="102"/>
      <c r="D4362" s="90"/>
      <c r="E4362" s="102"/>
      <c r="F4362" s="102"/>
      <c r="G4362" s="102"/>
      <c r="H4362" s="102"/>
      <c r="I4362" s="98"/>
      <c r="J4362" s="102"/>
      <c r="K4362" s="94"/>
      <c r="L4362" s="94" t="s">
        <v>63</v>
      </c>
      <c r="M4362" s="94">
        <f>SUM(M4354:M4361)</f>
        <v>305600</v>
      </c>
      <c r="N4362" s="102"/>
      <c r="O4362" s="111"/>
      <c r="P4362" s="96"/>
      <c r="Q4362" s="111"/>
      <c r="R4362" s="111"/>
      <c r="S4362" s="97"/>
      <c r="T4362" s="102"/>
      <c r="U4362" s="102"/>
      <c r="V4362" s="102"/>
      <c r="W4362" s="94"/>
      <c r="X4362" s="98"/>
      <c r="Y4362" s="94"/>
      <c r="Z4362" s="94"/>
      <c r="AA4362" s="89"/>
      <c r="AB4362" s="89"/>
      <c r="AC4362" s="94"/>
      <c r="AD4362" s="94"/>
      <c r="AE4362" s="94">
        <f>SUM(AE4354:AE4361)</f>
        <v>7881680.8592769997</v>
      </c>
      <c r="AF4362" s="94"/>
      <c r="AG4362" s="94">
        <f>SUM(AG4354:AG4361)</f>
        <v>305600</v>
      </c>
      <c r="AH4362" s="94"/>
    </row>
    <row r="4363" spans="1:34" s="73" customFormat="1" x14ac:dyDescent="0.55000000000000004">
      <c r="A4363" s="108" t="s">
        <v>6165</v>
      </c>
      <c r="B4363" s="109">
        <v>1846</v>
      </c>
      <c r="C4363" s="102">
        <v>8181</v>
      </c>
      <c r="D4363" s="90" t="s">
        <v>6166</v>
      </c>
      <c r="E4363" s="102" t="s">
        <v>34</v>
      </c>
      <c r="F4363" s="102">
        <v>7575</v>
      </c>
      <c r="G4363" s="102">
        <v>2</v>
      </c>
      <c r="H4363" s="102">
        <v>3</v>
      </c>
      <c r="I4363" s="98">
        <v>42</v>
      </c>
      <c r="J4363" s="102" t="s">
        <v>38</v>
      </c>
      <c r="K4363" s="94">
        <f>((G4363*400)+(H4363*100))+I4363</f>
        <v>1142</v>
      </c>
      <c r="L4363" s="94">
        <v>3600</v>
      </c>
      <c r="M4363" s="94">
        <f>K4363*L4363</f>
        <v>4111200</v>
      </c>
      <c r="N4363" s="102"/>
      <c r="O4363" s="111"/>
      <c r="P4363" s="96"/>
      <c r="Q4363" s="111"/>
      <c r="R4363" s="111"/>
      <c r="S4363" s="97"/>
      <c r="T4363" s="102"/>
      <c r="U4363" s="102"/>
      <c r="V4363" s="102"/>
      <c r="W4363" s="94"/>
      <c r="X4363" s="98"/>
      <c r="Y4363" s="94"/>
      <c r="Z4363" s="94"/>
      <c r="AA4363" s="89"/>
      <c r="AB4363" s="89"/>
      <c r="AC4363" s="94"/>
      <c r="AD4363" s="94">
        <f>IF(AND(AC4363="",M4363=""),0,IF((AC4363=""),M4363,IF((M4363=""),AC4363,AC4363+M4363)))</f>
        <v>4111200</v>
      </c>
      <c r="AE4363" s="94">
        <f>IF( (X4363=""),AD4363*1,AD4363*(X4363/100) )</f>
        <v>4111200</v>
      </c>
      <c r="AF4363" s="94">
        <v>50000000</v>
      </c>
      <c r="AG4363" s="94">
        <f>IF((AF4363-AE4363) &gt; 1,0,IF((AF4363-AE4363)&lt;0,AE4363-AF4363,AF4363-AE4363))</f>
        <v>0</v>
      </c>
      <c r="AH4363" s="94">
        <v>0.01</v>
      </c>
    </row>
    <row r="4364" spans="1:34" s="73" customFormat="1" x14ac:dyDescent="0.55000000000000004">
      <c r="A4364" s="108"/>
      <c r="B4364" s="109"/>
      <c r="C4364" s="102"/>
      <c r="D4364" s="90"/>
      <c r="E4364" s="102"/>
      <c r="F4364" s="102"/>
      <c r="G4364" s="102"/>
      <c r="H4364" s="102"/>
      <c r="I4364" s="98"/>
      <c r="J4364" s="102"/>
      <c r="K4364" s="94"/>
      <c r="L4364" s="94" t="s">
        <v>63</v>
      </c>
      <c r="M4364" s="94">
        <f>SUM(M4363:M4363)</f>
        <v>4111200</v>
      </c>
      <c r="N4364" s="102"/>
      <c r="O4364" s="111"/>
      <c r="P4364" s="96"/>
      <c r="Q4364" s="111"/>
      <c r="R4364" s="111"/>
      <c r="S4364" s="97"/>
      <c r="T4364" s="102"/>
      <c r="U4364" s="102"/>
      <c r="V4364" s="102"/>
      <c r="W4364" s="94"/>
      <c r="X4364" s="98"/>
      <c r="Y4364" s="94"/>
      <c r="Z4364" s="94"/>
      <c r="AA4364" s="89"/>
      <c r="AB4364" s="89"/>
      <c r="AC4364" s="94"/>
      <c r="AD4364" s="94">
        <f>SUM(AD4363:AD4363)</f>
        <v>4111200</v>
      </c>
      <c r="AE4364" s="94">
        <f>SUM(AE4363:AE4363)</f>
        <v>4111200</v>
      </c>
      <c r="AF4364" s="94"/>
      <c r="AG4364" s="94">
        <f>SUM(AG4363:AG4363)</f>
        <v>0</v>
      </c>
      <c r="AH4364" s="94"/>
    </row>
    <row r="4365" spans="1:34" s="73" customFormat="1" x14ac:dyDescent="0.55000000000000004">
      <c r="A4365" s="108" t="s">
        <v>6169</v>
      </c>
      <c r="B4365" s="109">
        <v>1847</v>
      </c>
      <c r="C4365" s="102">
        <v>6519</v>
      </c>
      <c r="D4365" s="90" t="s">
        <v>6170</v>
      </c>
      <c r="E4365" s="102" t="s">
        <v>34</v>
      </c>
      <c r="F4365" s="102">
        <v>15614</v>
      </c>
      <c r="G4365" s="102">
        <v>5</v>
      </c>
      <c r="H4365" s="102">
        <v>2</v>
      </c>
      <c r="I4365" s="98">
        <v>5</v>
      </c>
      <c r="J4365" s="102" t="s">
        <v>38</v>
      </c>
      <c r="K4365" s="94">
        <f>((G4365*400)+(H4365*100))+I4365</f>
        <v>2205</v>
      </c>
      <c r="L4365" s="94">
        <v>225</v>
      </c>
      <c r="M4365" s="94">
        <f>K4365*L4365</f>
        <v>496125</v>
      </c>
      <c r="N4365" s="102"/>
      <c r="O4365" s="111" t="s">
        <v>6167</v>
      </c>
      <c r="P4365" s="96">
        <v>3570800013549</v>
      </c>
      <c r="Q4365" s="111" t="s">
        <v>6168</v>
      </c>
      <c r="R4365" s="111" t="s">
        <v>6171</v>
      </c>
      <c r="S4365" s="97" t="s">
        <v>6170</v>
      </c>
      <c r="T4365" s="102"/>
      <c r="U4365" s="102"/>
      <c r="V4365" s="102"/>
      <c r="W4365" s="94"/>
      <c r="X4365" s="98"/>
      <c r="Y4365" s="94"/>
      <c r="Z4365" s="94"/>
      <c r="AA4365" s="89"/>
      <c r="AB4365" s="89"/>
      <c r="AC4365" s="94"/>
      <c r="AD4365" s="94">
        <f>IF(AND(AC4365="",M4365=""),0,IF((AC4365=""),M4365,IF((M4365=""),AC4365,AC4365+M4365)))</f>
        <v>496125</v>
      </c>
      <c r="AE4365" s="94">
        <f>IF( (X4365=""),AD4365*1,AD4365*(X4365/100) )</f>
        <v>496125</v>
      </c>
      <c r="AF4365" s="94">
        <v>50000000</v>
      </c>
      <c r="AG4365" s="94">
        <f>IF((AF4365-AE4365) &gt; 1,0,IF((AF4365-AE4365)&lt;0,AE4365-AF4365,AF4365-AE4365))</f>
        <v>0</v>
      </c>
      <c r="AH4365" s="94">
        <v>0.01</v>
      </c>
    </row>
    <row r="4366" spans="1:34" s="73" customFormat="1" x14ac:dyDescent="0.55000000000000004">
      <c r="A4366" s="108"/>
      <c r="B4366" s="109">
        <v>1848</v>
      </c>
      <c r="C4366" s="102">
        <v>6492</v>
      </c>
      <c r="D4366" s="90" t="s">
        <v>6172</v>
      </c>
      <c r="E4366" s="102" t="s">
        <v>34</v>
      </c>
      <c r="F4366" s="102">
        <v>15616</v>
      </c>
      <c r="G4366" s="102">
        <v>12</v>
      </c>
      <c r="H4366" s="102">
        <v>1</v>
      </c>
      <c r="I4366" s="98">
        <v>4</v>
      </c>
      <c r="J4366" s="102" t="s">
        <v>38</v>
      </c>
      <c r="K4366" s="94">
        <f>((G4366*400)+(H4366*100))+I4366</f>
        <v>4904</v>
      </c>
      <c r="L4366" s="94">
        <v>475</v>
      </c>
      <c r="M4366" s="94">
        <f>K4366*L4366</f>
        <v>2329400</v>
      </c>
      <c r="N4366" s="102"/>
      <c r="O4366" s="111" t="s">
        <v>6167</v>
      </c>
      <c r="P4366" s="96">
        <v>3570800013549</v>
      </c>
      <c r="Q4366" s="111" t="s">
        <v>6168</v>
      </c>
      <c r="R4366" s="111" t="s">
        <v>6171</v>
      </c>
      <c r="S4366" s="97" t="s">
        <v>6172</v>
      </c>
      <c r="T4366" s="102"/>
      <c r="U4366" s="102"/>
      <c r="V4366" s="102"/>
      <c r="W4366" s="94"/>
      <c r="X4366" s="98"/>
      <c r="Y4366" s="94"/>
      <c r="Z4366" s="94"/>
      <c r="AA4366" s="89"/>
      <c r="AB4366" s="89"/>
      <c r="AC4366" s="94"/>
      <c r="AD4366" s="94">
        <f>IF(AND(AC4366="",M4366=""),0,IF((AC4366=""),M4366,IF((M4366=""),AC4366,AC4366+M4366)))</f>
        <v>2329400</v>
      </c>
      <c r="AE4366" s="94">
        <f>IF( (X4366=""),AD4366*1,AD4366*(X4366/100) )</f>
        <v>2329400</v>
      </c>
      <c r="AF4366" s="94">
        <v>50000000</v>
      </c>
      <c r="AG4366" s="94">
        <f>IF((AF4366-AE4366) &gt; 1,0,IF((AF4366-AE4366)&lt;0,AE4366-AF4366,AF4366-AE4366))</f>
        <v>0</v>
      </c>
      <c r="AH4366" s="94">
        <v>0.01</v>
      </c>
    </row>
    <row r="4367" spans="1:34" s="73" customFormat="1" x14ac:dyDescent="0.55000000000000004">
      <c r="A4367" s="108"/>
      <c r="B4367" s="109">
        <v>1849</v>
      </c>
      <c r="C4367" s="102">
        <v>6527</v>
      </c>
      <c r="D4367" s="90" t="s">
        <v>6173</v>
      </c>
      <c r="E4367" s="102" t="s">
        <v>34</v>
      </c>
      <c r="F4367" s="102">
        <v>17011</v>
      </c>
      <c r="G4367" s="102">
        <v>0</v>
      </c>
      <c r="H4367" s="102">
        <v>3</v>
      </c>
      <c r="I4367" s="98">
        <v>78</v>
      </c>
      <c r="J4367" s="102" t="s">
        <v>38</v>
      </c>
      <c r="K4367" s="94">
        <f>((G4367*400)+(H4367*100))+I4367</f>
        <v>378</v>
      </c>
      <c r="L4367" s="94">
        <v>650</v>
      </c>
      <c r="M4367" s="94">
        <f>K4367*L4367</f>
        <v>245700</v>
      </c>
      <c r="N4367" s="102"/>
      <c r="O4367" s="111" t="s">
        <v>6167</v>
      </c>
      <c r="P4367" s="96">
        <v>3570800013549</v>
      </c>
      <c r="Q4367" s="111" t="s">
        <v>6168</v>
      </c>
      <c r="R4367" s="111" t="s">
        <v>6171</v>
      </c>
      <c r="S4367" s="97" t="s">
        <v>6173</v>
      </c>
      <c r="T4367" s="102"/>
      <c r="U4367" s="102"/>
      <c r="V4367" s="102"/>
      <c r="W4367" s="94"/>
      <c r="X4367" s="98"/>
      <c r="Y4367" s="94"/>
      <c r="Z4367" s="94"/>
      <c r="AA4367" s="89"/>
      <c r="AB4367" s="89"/>
      <c r="AC4367" s="94"/>
      <c r="AD4367" s="94">
        <f>IF(AND(AC4367="",M4367=""),0,IF((AC4367=""),M4367,IF((M4367=""),AC4367,AC4367+M4367)))</f>
        <v>245700</v>
      </c>
      <c r="AE4367" s="94">
        <f>IF( (X4367=""),AD4367*1,AD4367*(X4367/100) )</f>
        <v>245700</v>
      </c>
      <c r="AF4367" s="94">
        <v>50000000</v>
      </c>
      <c r="AG4367" s="94">
        <f>IF((AF4367-AE4367) &gt; 1,0,IF((AF4367-AE4367)&lt;0,AE4367-AF4367,AF4367-AE4367))</f>
        <v>0</v>
      </c>
      <c r="AH4367" s="94">
        <v>0.01</v>
      </c>
    </row>
    <row r="4368" spans="1:34" s="73" customFormat="1" x14ac:dyDescent="0.55000000000000004">
      <c r="A4368" s="108"/>
      <c r="B4368" s="109">
        <v>1850</v>
      </c>
      <c r="C4368" s="102">
        <v>6996</v>
      </c>
      <c r="D4368" s="90" t="s">
        <v>6174</v>
      </c>
      <c r="E4368" s="102" t="s">
        <v>34</v>
      </c>
      <c r="F4368" s="102">
        <v>23695</v>
      </c>
      <c r="G4368" s="102">
        <v>0</v>
      </c>
      <c r="H4368" s="102">
        <v>1</v>
      </c>
      <c r="I4368" s="98">
        <v>31</v>
      </c>
      <c r="J4368" s="102" t="s">
        <v>35</v>
      </c>
      <c r="K4368" s="94">
        <f>((G4368*400)+(H4368*100))+I4368</f>
        <v>131</v>
      </c>
      <c r="L4368" s="94">
        <v>850</v>
      </c>
      <c r="M4368" s="94">
        <f>K4368*L4368</f>
        <v>111350</v>
      </c>
      <c r="N4368" s="102">
        <v>1</v>
      </c>
      <c r="O4368" s="111" t="s">
        <v>6167</v>
      </c>
      <c r="P4368" s="96">
        <v>3570800013549</v>
      </c>
      <c r="Q4368" s="111" t="s">
        <v>6168</v>
      </c>
      <c r="R4368" s="111" t="s">
        <v>6171</v>
      </c>
      <c r="S4368" s="97" t="s">
        <v>6175</v>
      </c>
      <c r="T4368" s="102" t="s">
        <v>51</v>
      </c>
      <c r="U4368" s="102" t="s">
        <v>45</v>
      </c>
      <c r="V4368" s="102" t="s">
        <v>52</v>
      </c>
      <c r="W4368" s="94">
        <v>162</v>
      </c>
      <c r="X4368" s="98">
        <v>100</v>
      </c>
      <c r="Y4368" s="94">
        <v>6750</v>
      </c>
      <c r="Z4368" s="94">
        <f>W4368*Y4368</f>
        <v>1093500</v>
      </c>
      <c r="AA4368" s="89">
        <v>7</v>
      </c>
      <c r="AB4368" s="89">
        <v>7</v>
      </c>
      <c r="AC4368" s="94">
        <f>(Z4368*(100-AB4368))/100</f>
        <v>1016955</v>
      </c>
      <c r="AD4368" s="94">
        <f>IF(AND(AC4368="",M4368=""),0,IF((AC4368=""),M4368, IF( (M4368=""),AC4368,AC4368+M4368)))</f>
        <v>1128305</v>
      </c>
      <c r="AE4368" s="94">
        <f>IF( (X4368=""),AD4368*1,( M4368+(SUM(AC4368:AC4368)) )*(X4368/100) )</f>
        <v>1128305</v>
      </c>
      <c r="AF4368" s="94">
        <v>10000000</v>
      </c>
      <c r="AG4368" s="94">
        <v>111350</v>
      </c>
      <c r="AH4368" s="94">
        <v>0.02</v>
      </c>
    </row>
    <row r="4369" spans="1:34" s="73" customFormat="1" x14ac:dyDescent="0.55000000000000004">
      <c r="A4369" s="108"/>
      <c r="B4369" s="109">
        <v>1851</v>
      </c>
      <c r="C4369" s="102">
        <v>7003</v>
      </c>
      <c r="D4369" s="90" t="s">
        <v>6176</v>
      </c>
      <c r="E4369" s="102" t="s">
        <v>34</v>
      </c>
      <c r="F4369" s="102">
        <v>23704</v>
      </c>
      <c r="G4369" s="102">
        <v>0</v>
      </c>
      <c r="H4369" s="102">
        <v>0</v>
      </c>
      <c r="I4369" s="98">
        <v>83</v>
      </c>
      <c r="J4369" s="102" t="s">
        <v>35</v>
      </c>
      <c r="K4369" s="94">
        <f>((G4369*400)+(H4369*100))+I4369</f>
        <v>83</v>
      </c>
      <c r="L4369" s="94">
        <v>300</v>
      </c>
      <c r="M4369" s="94">
        <f>K4369*L4369</f>
        <v>24900</v>
      </c>
      <c r="N4369" s="102"/>
      <c r="O4369" s="111" t="s">
        <v>6167</v>
      </c>
      <c r="P4369" s="96">
        <v>3570800013549</v>
      </c>
      <c r="Q4369" s="111" t="s">
        <v>6168</v>
      </c>
      <c r="R4369" s="111" t="s">
        <v>6171</v>
      </c>
      <c r="S4369" s="97" t="s">
        <v>6176</v>
      </c>
      <c r="T4369" s="102"/>
      <c r="U4369" s="102"/>
      <c r="V4369" s="102"/>
      <c r="W4369" s="94"/>
      <c r="X4369" s="98"/>
      <c r="Y4369" s="94"/>
      <c r="Z4369" s="94"/>
      <c r="AA4369" s="89"/>
      <c r="AB4369" s="89"/>
      <c r="AC4369" s="94"/>
      <c r="AD4369" s="94">
        <f>IF(AND(AC4369="",M4369=""),0,IF((AC4369=""),M4369,IF((M4369=""),AC4369,AC4369+M4369)))</f>
        <v>24900</v>
      </c>
      <c r="AE4369" s="94">
        <f>IF( (X4369=""),AD4369*1,AD4369*(X4369/100) )</f>
        <v>24900</v>
      </c>
      <c r="AF4369" s="94">
        <v>0</v>
      </c>
      <c r="AG4369" s="94">
        <f>IF((AF4369-AE4369) &gt; 1,0,IF((AF4369-AE4369)&lt;0,AE4369-AF4369,AF4369-AE4369))</f>
        <v>24900</v>
      </c>
      <c r="AH4369" s="94">
        <v>0.02</v>
      </c>
    </row>
    <row r="4370" spans="1:34" s="73" customFormat="1" x14ac:dyDescent="0.55000000000000004">
      <c r="A4370" s="108"/>
      <c r="B4370" s="109"/>
      <c r="C4370" s="102"/>
      <c r="D4370" s="90"/>
      <c r="E4370" s="102"/>
      <c r="F4370" s="102"/>
      <c r="G4370" s="102"/>
      <c r="H4370" s="102"/>
      <c r="I4370" s="98"/>
      <c r="J4370" s="102"/>
      <c r="K4370" s="94"/>
      <c r="L4370" s="94" t="s">
        <v>63</v>
      </c>
      <c r="M4370" s="94">
        <f>SUM(M4365:M4369)</f>
        <v>3207475</v>
      </c>
      <c r="N4370" s="102"/>
      <c r="O4370" s="111"/>
      <c r="P4370" s="96"/>
      <c r="Q4370" s="111"/>
      <c r="R4370" s="111"/>
      <c r="S4370" s="97"/>
      <c r="T4370" s="102"/>
      <c r="U4370" s="102"/>
      <c r="V4370" s="102"/>
      <c r="W4370" s="94"/>
      <c r="X4370" s="98"/>
      <c r="Y4370" s="94"/>
      <c r="Z4370" s="94"/>
      <c r="AA4370" s="89"/>
      <c r="AB4370" s="89"/>
      <c r="AC4370" s="94"/>
      <c r="AD4370" s="94">
        <f>SUM(AD4365:AD4369)</f>
        <v>4224430</v>
      </c>
      <c r="AE4370" s="94">
        <f>SUM(AE4365:AE4369)</f>
        <v>4224430</v>
      </c>
      <c r="AF4370" s="94"/>
      <c r="AG4370" s="94">
        <f>SUM(AG4365:AG4369)</f>
        <v>136250</v>
      </c>
      <c r="AH4370" s="94"/>
    </row>
    <row r="4371" spans="1:34" s="73" customFormat="1" x14ac:dyDescent="0.55000000000000004">
      <c r="A4371" s="108" t="s">
        <v>6179</v>
      </c>
      <c r="B4371" s="109">
        <v>1852</v>
      </c>
      <c r="C4371" s="102">
        <v>5910</v>
      </c>
      <c r="D4371" s="90" t="s">
        <v>6180</v>
      </c>
      <c r="E4371" s="102" t="s">
        <v>34</v>
      </c>
      <c r="F4371" s="102">
        <v>23727</v>
      </c>
      <c r="G4371" s="102">
        <v>0</v>
      </c>
      <c r="H4371" s="102">
        <v>0</v>
      </c>
      <c r="I4371" s="98">
        <v>53</v>
      </c>
      <c r="J4371" s="102" t="s">
        <v>35</v>
      </c>
      <c r="K4371" s="94">
        <f>((G4371*400)+(H4371*100))+I4371</f>
        <v>53</v>
      </c>
      <c r="L4371" s="94">
        <v>625</v>
      </c>
      <c r="M4371" s="94">
        <f>K4371*L4371</f>
        <v>33125</v>
      </c>
      <c r="N4371" s="102">
        <v>1</v>
      </c>
      <c r="O4371" s="111" t="s">
        <v>6177</v>
      </c>
      <c r="P4371" s="96">
        <v>3401600571965</v>
      </c>
      <c r="Q4371" s="111" t="s">
        <v>6178</v>
      </c>
      <c r="R4371" s="111" t="s">
        <v>6181</v>
      </c>
      <c r="S4371" s="97" t="s">
        <v>6182</v>
      </c>
      <c r="T4371" s="102" t="s">
        <v>51</v>
      </c>
      <c r="U4371" s="102" t="s">
        <v>45</v>
      </c>
      <c r="V4371" s="102" t="s">
        <v>52</v>
      </c>
      <c r="W4371" s="94">
        <v>163.80000000000001</v>
      </c>
      <c r="X4371" s="98">
        <v>100</v>
      </c>
      <c r="Y4371" s="94">
        <v>6750</v>
      </c>
      <c r="Z4371" s="94">
        <f>W4371*Y4371</f>
        <v>1105650</v>
      </c>
      <c r="AA4371" s="89">
        <v>6</v>
      </c>
      <c r="AB4371" s="89">
        <v>6</v>
      </c>
      <c r="AC4371" s="94">
        <f>(Z4371*(100-AB4371))/100</f>
        <v>1039311</v>
      </c>
      <c r="AD4371" s="94">
        <f>IF(AND(AC4371="",M4371=""),0,IF((AC4371=""),M4371, IF( (M4371=""),AC4371,AC4371+M4371)))</f>
        <v>1072436</v>
      </c>
      <c r="AE4371" s="94">
        <f>IF( (X4371=""),AD4371*1,( M4371+(SUM(AC4371:AC4371)) )*(X4371/100) )</f>
        <v>1072436</v>
      </c>
      <c r="AF4371" s="94">
        <v>50000000</v>
      </c>
      <c r="AG4371" s="94">
        <f>IF((AF4371-AE4371) &gt; 1,0,IF((AF4371-AE4371)&lt;0,AE4371-AF4371,AF4371-AE4371))</f>
        <v>0</v>
      </c>
      <c r="AH4371" s="94">
        <v>0.02</v>
      </c>
    </row>
    <row r="4372" spans="1:34" s="73" customFormat="1" x14ac:dyDescent="0.55000000000000004">
      <c r="A4372" s="108"/>
      <c r="B4372" s="109"/>
      <c r="C4372" s="102"/>
      <c r="D4372" s="90"/>
      <c r="E4372" s="102"/>
      <c r="F4372" s="102"/>
      <c r="G4372" s="102"/>
      <c r="H4372" s="102"/>
      <c r="I4372" s="98"/>
      <c r="J4372" s="102"/>
      <c r="K4372" s="94"/>
      <c r="L4372" s="94" t="s">
        <v>63</v>
      </c>
      <c r="M4372" s="94">
        <f>SUM(M4371:M4371)</f>
        <v>33125</v>
      </c>
      <c r="N4372" s="102"/>
      <c r="O4372" s="111"/>
      <c r="P4372" s="96"/>
      <c r="Q4372" s="111"/>
      <c r="R4372" s="111"/>
      <c r="S4372" s="97"/>
      <c r="T4372" s="102"/>
      <c r="U4372" s="102"/>
      <c r="V4372" s="102"/>
      <c r="W4372" s="94"/>
      <c r="X4372" s="98"/>
      <c r="Y4372" s="94"/>
      <c r="Z4372" s="94"/>
      <c r="AA4372" s="89"/>
      <c r="AB4372" s="89"/>
      <c r="AC4372" s="94"/>
      <c r="AD4372" s="94">
        <f>SUM(AD4371:AD4371)</f>
        <v>1072436</v>
      </c>
      <c r="AE4372" s="94">
        <f>SUM(AE4371:AE4371)</f>
        <v>1072436</v>
      </c>
      <c r="AF4372" s="94"/>
      <c r="AG4372" s="94">
        <f>SUM(AG4371:AG4371)</f>
        <v>0</v>
      </c>
      <c r="AH4372" s="94"/>
    </row>
    <row r="4373" spans="1:34" s="73" customFormat="1" x14ac:dyDescent="0.55000000000000004">
      <c r="A4373" s="108" t="s">
        <v>6183</v>
      </c>
      <c r="B4373" s="109">
        <v>1853</v>
      </c>
      <c r="C4373" s="102">
        <v>5760</v>
      </c>
      <c r="D4373" s="90" t="s">
        <v>6184</v>
      </c>
      <c r="E4373" s="102" t="s">
        <v>34</v>
      </c>
      <c r="F4373" s="102">
        <v>10555</v>
      </c>
      <c r="G4373" s="102">
        <v>0</v>
      </c>
      <c r="H4373" s="102">
        <v>2</v>
      </c>
      <c r="I4373" s="98">
        <v>40</v>
      </c>
      <c r="J4373" s="102" t="s">
        <v>35</v>
      </c>
      <c r="K4373" s="94">
        <f>((G4373*400)+(H4373*100))+I4373</f>
        <v>240</v>
      </c>
      <c r="L4373" s="94">
        <v>2425</v>
      </c>
      <c r="M4373" s="94">
        <f>K4373*L4373</f>
        <v>582000</v>
      </c>
      <c r="N4373" s="102">
        <v>1</v>
      </c>
      <c r="O4373" s="111" t="s">
        <v>6185</v>
      </c>
      <c r="P4373" s="96">
        <v>3101203512485</v>
      </c>
      <c r="Q4373" s="111" t="s">
        <v>6186</v>
      </c>
      <c r="R4373" s="111" t="s">
        <v>4009</v>
      </c>
      <c r="S4373" s="97" t="s">
        <v>6187</v>
      </c>
      <c r="T4373" s="102" t="s">
        <v>51</v>
      </c>
      <c r="U4373" s="102" t="s">
        <v>45</v>
      </c>
      <c r="V4373" s="102" t="s">
        <v>52</v>
      </c>
      <c r="W4373" s="94">
        <v>398.67</v>
      </c>
      <c r="X4373" s="98">
        <v>75.010000000000005</v>
      </c>
      <c r="Y4373" s="94">
        <v>6750</v>
      </c>
      <c r="Z4373" s="94">
        <f>W4373*Y4373</f>
        <v>2691022.5</v>
      </c>
      <c r="AA4373" s="89">
        <v>6</v>
      </c>
      <c r="AB4373" s="89">
        <v>6</v>
      </c>
      <c r="AC4373" s="94">
        <f>(Z4373*(100-AB4373))/100</f>
        <v>2529561.15</v>
      </c>
      <c r="AD4373" s="94">
        <f>IF(AND(AC4373="",M4373=""),0,IF((AC4373=""),M4373, IF( (M4373=""),AC4373,AC4373+M4373)))</f>
        <v>3111561.15</v>
      </c>
      <c r="AE4373" s="94">
        <f>IF( (X4373=""),AD4373*1,( M4373+(SUM(AC4373:AC4373)) )*(X4373/100) )</f>
        <v>2333982.0186150004</v>
      </c>
      <c r="AF4373" s="94">
        <v>10000000</v>
      </c>
      <c r="AG4373" s="94">
        <f>IF((AF4373-AE4373) &gt; 1,0,IF((AF4373-AE4373)&lt;0,AE4373-AF4373,AF4373-AE4373))</f>
        <v>0</v>
      </c>
      <c r="AH4373" s="94">
        <v>0.02</v>
      </c>
    </row>
    <row r="4374" spans="1:34" s="73" customFormat="1" x14ac:dyDescent="0.55000000000000004">
      <c r="A4374" s="108"/>
      <c r="B4374" s="109"/>
      <c r="C4374" s="102"/>
      <c r="D4374" s="90"/>
      <c r="E4374" s="102"/>
      <c r="F4374" s="102"/>
      <c r="G4374" s="102"/>
      <c r="H4374" s="102"/>
      <c r="I4374" s="98"/>
      <c r="J4374" s="102"/>
      <c r="K4374" s="94"/>
      <c r="L4374" s="94"/>
      <c r="M4374" s="94"/>
      <c r="N4374" s="102">
        <v>2</v>
      </c>
      <c r="O4374" s="111" t="s">
        <v>6185</v>
      </c>
      <c r="P4374" s="96">
        <v>3101203512485</v>
      </c>
      <c r="Q4374" s="111" t="s">
        <v>6186</v>
      </c>
      <c r="R4374" s="111" t="s">
        <v>4009</v>
      </c>
      <c r="S4374" s="97" t="s">
        <v>6188</v>
      </c>
      <c r="T4374" s="102" t="s">
        <v>51</v>
      </c>
      <c r="U4374" s="102" t="s">
        <v>45</v>
      </c>
      <c r="V4374" s="102" t="s">
        <v>52</v>
      </c>
      <c r="W4374" s="94">
        <v>87.75</v>
      </c>
      <c r="X4374" s="98">
        <v>16.510000000000002</v>
      </c>
      <c r="Y4374" s="94">
        <v>0</v>
      </c>
      <c r="Z4374" s="94">
        <f>W4374*Y4374</f>
        <v>0</v>
      </c>
      <c r="AA4374" s="89">
        <v>6</v>
      </c>
      <c r="AB4374" s="89">
        <v>6</v>
      </c>
      <c r="AC4374" s="94">
        <f>(Z4374*(100-AB4374))/100</f>
        <v>0</v>
      </c>
      <c r="AD4374" s="94">
        <f>IF(AND(AC4374="",M4373=""),0,IF((AC4374=""),M4373, IF( (M4373=""),AC4374,AC4374+M4373)))</f>
        <v>582000</v>
      </c>
      <c r="AE4374" s="94">
        <f>IF( (X4374=""),AD4374*1,( M4373+(SUM(AC4374:AC4374)) )*(X4374/100) )</f>
        <v>96088.200000000012</v>
      </c>
      <c r="AF4374" s="94">
        <v>10000000</v>
      </c>
      <c r="AG4374" s="94">
        <f>IF((AF4374-AE4374) &gt; 1,0,IF((AF4374-AE4374)&lt;0,AE4374-AF4374,AF4374-AE4374))</f>
        <v>0</v>
      </c>
      <c r="AH4374" s="94">
        <v>0.02</v>
      </c>
    </row>
    <row r="4375" spans="1:34" s="73" customFormat="1" x14ac:dyDescent="0.55000000000000004">
      <c r="A4375" s="108"/>
      <c r="B4375" s="109"/>
      <c r="C4375" s="102"/>
      <c r="D4375" s="90"/>
      <c r="E4375" s="102"/>
      <c r="F4375" s="102"/>
      <c r="G4375" s="102"/>
      <c r="H4375" s="102"/>
      <c r="I4375" s="98"/>
      <c r="J4375" s="102"/>
      <c r="K4375" s="94"/>
      <c r="L4375" s="94"/>
      <c r="M4375" s="94"/>
      <c r="N4375" s="102">
        <v>3</v>
      </c>
      <c r="O4375" s="111" t="s">
        <v>6185</v>
      </c>
      <c r="P4375" s="96">
        <v>3101203512485</v>
      </c>
      <c r="Q4375" s="111" t="s">
        <v>6186</v>
      </c>
      <c r="R4375" s="111" t="s">
        <v>4009</v>
      </c>
      <c r="S4375" s="97" t="s">
        <v>6189</v>
      </c>
      <c r="T4375" s="102" t="s">
        <v>51</v>
      </c>
      <c r="U4375" s="102" t="s">
        <v>45</v>
      </c>
      <c r="V4375" s="102" t="s">
        <v>52</v>
      </c>
      <c r="W4375" s="94">
        <v>45.05</v>
      </c>
      <c r="X4375" s="98">
        <v>8.48</v>
      </c>
      <c r="Y4375" s="94">
        <v>5600</v>
      </c>
      <c r="Z4375" s="94">
        <f>W4375*Y4375</f>
        <v>252279.99999999997</v>
      </c>
      <c r="AA4375" s="89">
        <v>6</v>
      </c>
      <c r="AB4375" s="89">
        <v>6</v>
      </c>
      <c r="AC4375" s="94">
        <f>(Z4375*(100-AB4375))/100</f>
        <v>237143.19999999995</v>
      </c>
      <c r="AD4375" s="94">
        <f>IF(AND(AC4375="",M4373=""),0,IF((AC4375=""),M4373, IF( (M4373=""),AC4375,AC4375+M4373)))</f>
        <v>819143.2</v>
      </c>
      <c r="AE4375" s="94">
        <f>IF( (X4375=""),AD4375*1,( M4373+(SUM(AC4375:AC4375)) )*(X4375/100) )</f>
        <v>69463.343359999999</v>
      </c>
      <c r="AF4375" s="94">
        <v>10000000</v>
      </c>
      <c r="AG4375" s="94">
        <f>IF((AF4375-AE4375) &gt; 1,0,IF((AF4375-AE4375)&lt;0,AE4375-AF4375,AF4375-AE4375))</f>
        <v>0</v>
      </c>
      <c r="AH4375" s="94">
        <v>0.02</v>
      </c>
    </row>
    <row r="4376" spans="1:34" s="73" customFormat="1" x14ac:dyDescent="0.55000000000000004">
      <c r="A4376" s="108"/>
      <c r="B4376" s="109"/>
      <c r="C4376" s="102"/>
      <c r="D4376" s="90"/>
      <c r="E4376" s="102"/>
      <c r="F4376" s="102"/>
      <c r="G4376" s="102"/>
      <c r="H4376" s="102"/>
      <c r="I4376" s="98"/>
      <c r="J4376" s="102"/>
      <c r="K4376" s="94"/>
      <c r="L4376" s="94" t="s">
        <v>63</v>
      </c>
      <c r="M4376" s="94">
        <f>SUM(M4373:M4375)</f>
        <v>582000</v>
      </c>
      <c r="N4376" s="102"/>
      <c r="O4376" s="111"/>
      <c r="P4376" s="96"/>
      <c r="Q4376" s="111"/>
      <c r="R4376" s="111"/>
      <c r="S4376" s="97"/>
      <c r="T4376" s="102"/>
      <c r="U4376" s="102"/>
      <c r="V4376" s="102"/>
      <c r="W4376" s="94"/>
      <c r="X4376" s="98"/>
      <c r="Y4376" s="94"/>
      <c r="Z4376" s="94"/>
      <c r="AA4376" s="89"/>
      <c r="AB4376" s="89"/>
      <c r="AC4376" s="94"/>
      <c r="AD4376" s="94">
        <f>SUM(AD4373:AD4375)</f>
        <v>4512704.3499999996</v>
      </c>
      <c r="AE4376" s="94">
        <f>SUM(AE4373:AE4375)</f>
        <v>2499533.5619750004</v>
      </c>
      <c r="AF4376" s="94"/>
      <c r="AG4376" s="94">
        <f>SUM(AG4373:AG4375)</f>
        <v>0</v>
      </c>
      <c r="AH4376" s="94"/>
    </row>
    <row r="4377" spans="1:34" s="74" customFormat="1" x14ac:dyDescent="0.55000000000000004">
      <c r="A4377" s="108" t="s">
        <v>6192</v>
      </c>
      <c r="B4377" s="109">
        <v>1854</v>
      </c>
      <c r="C4377" s="102">
        <v>7626</v>
      </c>
      <c r="D4377" s="90" t="s">
        <v>6193</v>
      </c>
      <c r="E4377" s="102" t="s">
        <v>34</v>
      </c>
      <c r="F4377" s="102">
        <v>10349</v>
      </c>
      <c r="G4377" s="102">
        <v>0</v>
      </c>
      <c r="H4377" s="102">
        <v>2</v>
      </c>
      <c r="I4377" s="98">
        <v>71</v>
      </c>
      <c r="J4377" s="102" t="s">
        <v>38</v>
      </c>
      <c r="K4377" s="94">
        <f>((G4377*400)+(H4377*100))+I4377</f>
        <v>271</v>
      </c>
      <c r="L4377" s="94">
        <v>850</v>
      </c>
      <c r="M4377" s="94">
        <f>K4377*L4377</f>
        <v>230350</v>
      </c>
      <c r="N4377" s="102"/>
      <c r="O4377" s="111" t="s">
        <v>6190</v>
      </c>
      <c r="P4377" s="96">
        <v>3579900119321</v>
      </c>
      <c r="Q4377" s="111" t="s">
        <v>6191</v>
      </c>
      <c r="R4377" s="111" t="s">
        <v>6194</v>
      </c>
      <c r="S4377" s="97" t="s">
        <v>6193</v>
      </c>
      <c r="T4377" s="102"/>
      <c r="U4377" s="102"/>
      <c r="V4377" s="102"/>
      <c r="W4377" s="94"/>
      <c r="X4377" s="98"/>
      <c r="Y4377" s="94"/>
      <c r="Z4377" s="94"/>
      <c r="AA4377" s="89"/>
      <c r="AB4377" s="89"/>
      <c r="AC4377" s="94"/>
      <c r="AD4377" s="94">
        <f>IF(AND(AC4377="",M4377=""),0,IF((AC4377=""),M4377,IF((M4377=""),AC4377,AC4377+M4377)))</f>
        <v>230350</v>
      </c>
      <c r="AE4377" s="94">
        <f>IF( (X4377=""),AD4377*1,AD4377*(X4377/100) )</f>
        <v>230350</v>
      </c>
      <c r="AF4377" s="94">
        <v>50000000</v>
      </c>
      <c r="AG4377" s="94">
        <f>IF((AF4377-AE4377) &gt; 1,0,IF((AF4377-AE4377)&lt;0,AE4377-AF4377,AF4377-AE4377))</f>
        <v>0</v>
      </c>
      <c r="AH4377" s="94">
        <v>0.01</v>
      </c>
    </row>
    <row r="4378" spans="1:34" s="74" customFormat="1" x14ac:dyDescent="0.55000000000000004">
      <c r="A4378" s="108"/>
      <c r="B4378" s="109"/>
      <c r="C4378" s="102"/>
      <c r="D4378" s="90"/>
      <c r="E4378" s="102"/>
      <c r="F4378" s="102"/>
      <c r="G4378" s="102"/>
      <c r="H4378" s="102"/>
      <c r="I4378" s="98"/>
      <c r="J4378" s="102"/>
      <c r="K4378" s="94"/>
      <c r="L4378" s="94" t="s">
        <v>63</v>
      </c>
      <c r="M4378" s="94">
        <f>SUM(M4377:M4377)</f>
        <v>230350</v>
      </c>
      <c r="N4378" s="102"/>
      <c r="O4378" s="111"/>
      <c r="P4378" s="96"/>
      <c r="Q4378" s="111"/>
      <c r="R4378" s="111"/>
      <c r="S4378" s="97"/>
      <c r="T4378" s="102"/>
      <c r="U4378" s="102"/>
      <c r="V4378" s="102"/>
      <c r="W4378" s="94"/>
      <c r="X4378" s="98"/>
      <c r="Y4378" s="94"/>
      <c r="Z4378" s="94"/>
      <c r="AA4378" s="89"/>
      <c r="AB4378" s="89"/>
      <c r="AC4378" s="94"/>
      <c r="AD4378" s="94">
        <f>SUM(AD4377:AD4377)</f>
        <v>230350</v>
      </c>
      <c r="AE4378" s="94">
        <f>SUM(AE4377:AE4377)</f>
        <v>230350</v>
      </c>
      <c r="AF4378" s="94"/>
      <c r="AG4378" s="94">
        <f>SUM(AG4377:AG4377)</f>
        <v>0</v>
      </c>
      <c r="AH4378" s="94"/>
    </row>
    <row r="4379" spans="1:34" s="74" customFormat="1" x14ac:dyDescent="0.55000000000000004">
      <c r="A4379" s="108" t="s">
        <v>6197</v>
      </c>
      <c r="B4379" s="109">
        <v>1855</v>
      </c>
      <c r="C4379" s="102">
        <v>8522</v>
      </c>
      <c r="D4379" s="90" t="s">
        <v>6198</v>
      </c>
      <c r="E4379" s="102" t="s">
        <v>34</v>
      </c>
      <c r="F4379" s="102">
        <v>17511</v>
      </c>
      <c r="G4379" s="102">
        <v>0</v>
      </c>
      <c r="H4379" s="102">
        <v>1</v>
      </c>
      <c r="I4379" s="98">
        <v>12</v>
      </c>
      <c r="J4379" s="102" t="s">
        <v>35</v>
      </c>
      <c r="K4379" s="94">
        <f>((G4379*400)+(H4379*100))+I4379</f>
        <v>112</v>
      </c>
      <c r="L4379" s="94">
        <v>800</v>
      </c>
      <c r="M4379" s="94">
        <f>K4379*L4379</f>
        <v>89600</v>
      </c>
      <c r="N4379" s="102">
        <v>1</v>
      </c>
      <c r="O4379" s="111" t="s">
        <v>6195</v>
      </c>
      <c r="P4379" s="96">
        <v>3570800352459</v>
      </c>
      <c r="Q4379" s="111" t="s">
        <v>6196</v>
      </c>
      <c r="R4379" s="111" t="s">
        <v>6199</v>
      </c>
      <c r="S4379" s="97" t="s">
        <v>6200</v>
      </c>
      <c r="T4379" s="102" t="s">
        <v>51</v>
      </c>
      <c r="U4379" s="102" t="s">
        <v>227</v>
      </c>
      <c r="V4379" s="102" t="s">
        <v>52</v>
      </c>
      <c r="W4379" s="94">
        <v>229.32</v>
      </c>
      <c r="X4379" s="98">
        <v>100</v>
      </c>
      <c r="Y4379" s="94">
        <v>6750</v>
      </c>
      <c r="Z4379" s="94">
        <f>W4379*Y4379</f>
        <v>1547910</v>
      </c>
      <c r="AA4379" s="89">
        <v>11</v>
      </c>
      <c r="AB4379" s="89">
        <v>34</v>
      </c>
      <c r="AC4379" s="94">
        <f>(Z4379*(100-AB4379))/100</f>
        <v>1021620.6</v>
      </c>
      <c r="AD4379" s="94">
        <f>IF(AND(AC4379="",M4379=""),0,IF((AC4379=""),M4379, IF( (M4379=""),AC4379,AC4379+M4379)))</f>
        <v>1111220.6000000001</v>
      </c>
      <c r="AE4379" s="94">
        <f>IF( (X4379=""),AD4379*1,( M4379+(SUM(AC4379:AC4379)) )*(X4379/100) )</f>
        <v>1111220.6000000001</v>
      </c>
      <c r="AF4379" s="94">
        <v>50000000</v>
      </c>
      <c r="AG4379" s="94">
        <f>IF((AF4379-AE4379) &gt; 1,0,IF((AF4379-AE4379)&lt;0,AE4379-AF4379,AF4379-AE4379))</f>
        <v>0</v>
      </c>
      <c r="AH4379" s="94">
        <v>0.02</v>
      </c>
    </row>
    <row r="4380" spans="1:34" s="74" customFormat="1" x14ac:dyDescent="0.55000000000000004">
      <c r="A4380" s="108"/>
      <c r="B4380" s="109"/>
      <c r="C4380" s="102"/>
      <c r="D4380" s="90"/>
      <c r="E4380" s="102"/>
      <c r="F4380" s="102"/>
      <c r="G4380" s="102"/>
      <c r="H4380" s="102"/>
      <c r="I4380" s="98"/>
      <c r="J4380" s="102"/>
      <c r="K4380" s="94"/>
      <c r="L4380" s="94" t="s">
        <v>63</v>
      </c>
      <c r="M4380" s="94">
        <f>SUM(M4379:M4379)</f>
        <v>89600</v>
      </c>
      <c r="N4380" s="102"/>
      <c r="O4380" s="111"/>
      <c r="P4380" s="96"/>
      <c r="Q4380" s="111"/>
      <c r="R4380" s="111"/>
      <c r="S4380" s="97"/>
      <c r="T4380" s="102"/>
      <c r="U4380" s="102"/>
      <c r="V4380" s="102"/>
      <c r="W4380" s="94"/>
      <c r="X4380" s="98"/>
      <c r="Y4380" s="94"/>
      <c r="Z4380" s="94"/>
      <c r="AA4380" s="89"/>
      <c r="AB4380" s="89"/>
      <c r="AC4380" s="94"/>
      <c r="AD4380" s="94">
        <f>SUM(AD4379:AD4379)</f>
        <v>1111220.6000000001</v>
      </c>
      <c r="AE4380" s="94">
        <f>SUM(AE4379:AE4379)</f>
        <v>1111220.6000000001</v>
      </c>
      <c r="AF4380" s="94"/>
      <c r="AG4380" s="94">
        <f>SUM(AG4379:AG4379)</f>
        <v>0</v>
      </c>
      <c r="AH4380" s="94"/>
    </row>
    <row r="4381" spans="1:34" s="99" customFormat="1" x14ac:dyDescent="0.55000000000000004">
      <c r="A4381" s="122" t="s">
        <v>6203</v>
      </c>
      <c r="B4381" s="109">
        <v>1856</v>
      </c>
      <c r="C4381" s="102">
        <v>7706</v>
      </c>
      <c r="D4381" s="90" t="s">
        <v>6204</v>
      </c>
      <c r="E4381" s="102" t="s">
        <v>34</v>
      </c>
      <c r="F4381" s="102">
        <v>898</v>
      </c>
      <c r="G4381" s="102">
        <v>0</v>
      </c>
      <c r="H4381" s="102">
        <v>1</v>
      </c>
      <c r="I4381" s="98">
        <v>26</v>
      </c>
      <c r="J4381" s="102" t="s">
        <v>35</v>
      </c>
      <c r="K4381" s="94">
        <f>((G4381*400)+(H4381*100))+I4381</f>
        <v>126</v>
      </c>
      <c r="L4381" s="94">
        <v>1900</v>
      </c>
      <c r="M4381" s="94">
        <f>K4381*L4381</f>
        <v>239400</v>
      </c>
      <c r="N4381" s="102">
        <v>1</v>
      </c>
      <c r="O4381" s="111" t="s">
        <v>6201</v>
      </c>
      <c r="P4381" s="96">
        <v>3570800186010</v>
      </c>
      <c r="Q4381" s="111" t="s">
        <v>6202</v>
      </c>
      <c r="R4381" s="111" t="s">
        <v>6205</v>
      </c>
      <c r="S4381" s="97" t="s">
        <v>6206</v>
      </c>
      <c r="T4381" s="102" t="s">
        <v>51</v>
      </c>
      <c r="U4381" s="102" t="s">
        <v>45</v>
      </c>
      <c r="V4381" s="102" t="s">
        <v>52</v>
      </c>
      <c r="W4381" s="94">
        <v>896</v>
      </c>
      <c r="X4381" s="98">
        <v>100</v>
      </c>
      <c r="Y4381" s="94">
        <v>6750</v>
      </c>
      <c r="Z4381" s="94">
        <f>W4381*Y4381</f>
        <v>6048000</v>
      </c>
      <c r="AA4381" s="89">
        <v>20</v>
      </c>
      <c r="AB4381" s="89">
        <v>30</v>
      </c>
      <c r="AC4381" s="94">
        <f>(Z4381*(100-AB4381))/100</f>
        <v>4233600</v>
      </c>
      <c r="AD4381" s="94">
        <f>IF(AND(AC4381="",M4381=""),0,IF((AC4381=""),M4381, IF( (M4381=""),AC4381,SUM(AC4381:AC4381)+M4381)))</f>
        <v>4473000</v>
      </c>
      <c r="AE4381" s="94">
        <f t="shared" ref="AE4381:AE4388" si="413">IF( (X4381=""),AD4381*1,AD4381*(X4381/100) )</f>
        <v>4473000</v>
      </c>
      <c r="AF4381" s="94">
        <v>50000000</v>
      </c>
      <c r="AG4381" s="94">
        <f t="shared" ref="AG4381:AG4388" si="414">IF((AF4381-AE4381) &gt; 1,0,IF((AF4381-AE4381)&lt;0,AE4381-AF4381,AF4381-AE4381))</f>
        <v>0</v>
      </c>
      <c r="AH4381" s="94">
        <v>0.02</v>
      </c>
    </row>
    <row r="4382" spans="1:34" s="99" customFormat="1" x14ac:dyDescent="0.55000000000000004">
      <c r="A4382" s="122"/>
      <c r="B4382" s="109">
        <v>1857</v>
      </c>
      <c r="C4382" s="102">
        <v>7698</v>
      </c>
      <c r="D4382" s="90" t="s">
        <v>6207</v>
      </c>
      <c r="E4382" s="102" t="s">
        <v>34</v>
      </c>
      <c r="F4382" s="102">
        <v>1794</v>
      </c>
      <c r="G4382" s="102">
        <v>1</v>
      </c>
      <c r="H4382" s="102">
        <v>2</v>
      </c>
      <c r="I4382" s="98">
        <v>51</v>
      </c>
      <c r="J4382" s="102" t="s">
        <v>35</v>
      </c>
      <c r="K4382" s="94">
        <f>((G4382*400)+(H4382*100))+I4382</f>
        <v>651</v>
      </c>
      <c r="L4382" s="94">
        <v>1900</v>
      </c>
      <c r="M4382" s="94">
        <f>K4382*L4382</f>
        <v>1236900</v>
      </c>
      <c r="N4382" s="102">
        <v>1</v>
      </c>
      <c r="O4382" s="111" t="s">
        <v>6201</v>
      </c>
      <c r="P4382" s="96">
        <v>3570800186010</v>
      </c>
      <c r="Q4382" s="111" t="s">
        <v>6202</v>
      </c>
      <c r="R4382" s="111" t="s">
        <v>6205</v>
      </c>
      <c r="S4382" s="97"/>
      <c r="T4382" s="102" t="s">
        <v>51</v>
      </c>
      <c r="U4382" s="102" t="s">
        <v>45</v>
      </c>
      <c r="V4382" s="102" t="s">
        <v>52</v>
      </c>
      <c r="W4382" s="94">
        <v>448</v>
      </c>
      <c r="X4382" s="98">
        <v>31.8</v>
      </c>
      <c r="Y4382" s="94">
        <v>6750</v>
      </c>
      <c r="Z4382" s="94">
        <f>W4382*Y4382</f>
        <v>3024000</v>
      </c>
      <c r="AA4382" s="89">
        <v>17</v>
      </c>
      <c r="AB4382" s="89">
        <v>24</v>
      </c>
      <c r="AC4382" s="94">
        <f>(Z4382*(100-AB4382))/100</f>
        <v>2298240</v>
      </c>
      <c r="AD4382" s="94">
        <f>IF(AND(AC4382="",M4382=""),0,IF((AC4382=""),M4382, IF( (M4382=""),AC4382,SUM(AC4382:AC4385)+M4382)))</f>
        <v>7455017.1999999993</v>
      </c>
      <c r="AE4382" s="94">
        <f t="shared" si="413"/>
        <v>2370695.4696</v>
      </c>
      <c r="AF4382" s="94">
        <v>0</v>
      </c>
      <c r="AG4382" s="94">
        <f t="shared" si="414"/>
        <v>2370695.4696</v>
      </c>
      <c r="AH4382" s="94">
        <v>0.02</v>
      </c>
    </row>
    <row r="4383" spans="1:34" s="99" customFormat="1" x14ac:dyDescent="0.55000000000000004">
      <c r="A4383" s="122"/>
      <c r="B4383" s="109"/>
      <c r="C4383" s="102"/>
      <c r="D4383" s="90"/>
      <c r="E4383" s="102"/>
      <c r="F4383" s="102"/>
      <c r="G4383" s="102"/>
      <c r="H4383" s="102"/>
      <c r="I4383" s="98"/>
      <c r="J4383" s="102"/>
      <c r="K4383" s="94"/>
      <c r="L4383" s="94"/>
      <c r="M4383" s="94"/>
      <c r="N4383" s="102">
        <v>2</v>
      </c>
      <c r="O4383" s="111" t="s">
        <v>6201</v>
      </c>
      <c r="P4383" s="96">
        <v>3570800186010</v>
      </c>
      <c r="Q4383" s="111" t="s">
        <v>6202</v>
      </c>
      <c r="R4383" s="111" t="s">
        <v>6205</v>
      </c>
      <c r="S4383" s="97"/>
      <c r="T4383" s="102" t="s">
        <v>51</v>
      </c>
      <c r="U4383" s="102" t="s">
        <v>45</v>
      </c>
      <c r="V4383" s="102" t="s">
        <v>52</v>
      </c>
      <c r="W4383" s="94">
        <v>142.38</v>
      </c>
      <c r="X4383" s="98">
        <v>10.11</v>
      </c>
      <c r="Y4383" s="94">
        <v>6750</v>
      </c>
      <c r="Z4383" s="94">
        <f>W4383*Y4383</f>
        <v>961065</v>
      </c>
      <c r="AA4383" s="89">
        <v>17</v>
      </c>
      <c r="AB4383" s="89">
        <v>24</v>
      </c>
      <c r="AC4383" s="94">
        <f>(Z4383*(100-AB4383))/100</f>
        <v>730409.4</v>
      </c>
      <c r="AD4383" s="94">
        <f>IF(AND(AC4383="",M4382=""),0,IF((AC4383=""),M4382, IF( (M4382=""),AC4383,SUM(AC4382:AC4385)+M4382)))</f>
        <v>7455017.1999999993</v>
      </c>
      <c r="AE4383" s="94">
        <f t="shared" si="413"/>
        <v>753702.23891999992</v>
      </c>
      <c r="AF4383" s="94">
        <v>0</v>
      </c>
      <c r="AG4383" s="94">
        <f t="shared" si="414"/>
        <v>753702.23891999992</v>
      </c>
      <c r="AH4383" s="94">
        <v>0.02</v>
      </c>
    </row>
    <row r="4384" spans="1:34" s="99" customFormat="1" x14ac:dyDescent="0.55000000000000004">
      <c r="A4384" s="122"/>
      <c r="B4384" s="109"/>
      <c r="C4384" s="102"/>
      <c r="D4384" s="90"/>
      <c r="E4384" s="102"/>
      <c r="F4384" s="102"/>
      <c r="G4384" s="102"/>
      <c r="H4384" s="102"/>
      <c r="I4384" s="98"/>
      <c r="J4384" s="102"/>
      <c r="K4384" s="94"/>
      <c r="L4384" s="94"/>
      <c r="M4384" s="94"/>
      <c r="N4384" s="102">
        <v>3</v>
      </c>
      <c r="O4384" s="111" t="s">
        <v>6201</v>
      </c>
      <c r="P4384" s="96">
        <v>3570800186010</v>
      </c>
      <c r="Q4384" s="111" t="s">
        <v>6202</v>
      </c>
      <c r="R4384" s="111" t="s">
        <v>6205</v>
      </c>
      <c r="S4384" s="97" t="s">
        <v>6208</v>
      </c>
      <c r="T4384" s="102" t="s">
        <v>95</v>
      </c>
      <c r="U4384" s="102" t="s">
        <v>45</v>
      </c>
      <c r="V4384" s="102" t="s">
        <v>52</v>
      </c>
      <c r="W4384" s="94">
        <v>754.51</v>
      </c>
      <c r="X4384" s="98">
        <v>53.55</v>
      </c>
      <c r="Y4384" s="94">
        <v>5500</v>
      </c>
      <c r="Z4384" s="94">
        <f>W4384*Y4384</f>
        <v>4149805</v>
      </c>
      <c r="AA4384" s="89">
        <v>17</v>
      </c>
      <c r="AB4384" s="89">
        <v>24</v>
      </c>
      <c r="AC4384" s="94">
        <f>(Z4384*(100-AB4384))/100</f>
        <v>3153851.8</v>
      </c>
      <c r="AD4384" s="94">
        <f>IF(AND(AC4384="",M4382=""),0,IF((AC4384=""),M4382, IF( (M4382=""),AC4384,SUM(AC4382:AC4385)+M4382)))</f>
        <v>7455017.1999999993</v>
      </c>
      <c r="AE4384" s="94">
        <f t="shared" si="413"/>
        <v>3992161.7105999994</v>
      </c>
      <c r="AF4384" s="94">
        <v>0</v>
      </c>
      <c r="AG4384" s="94">
        <f t="shared" si="414"/>
        <v>3992161.7105999994</v>
      </c>
      <c r="AH4384" s="94">
        <v>0.02</v>
      </c>
    </row>
    <row r="4385" spans="1:34" s="99" customFormat="1" x14ac:dyDescent="0.55000000000000004">
      <c r="A4385" s="122"/>
      <c r="B4385" s="109"/>
      <c r="C4385" s="102"/>
      <c r="D4385" s="90"/>
      <c r="E4385" s="102"/>
      <c r="F4385" s="102"/>
      <c r="G4385" s="102"/>
      <c r="H4385" s="102"/>
      <c r="I4385" s="98"/>
      <c r="J4385" s="102"/>
      <c r="K4385" s="94"/>
      <c r="L4385" s="94"/>
      <c r="M4385" s="94"/>
      <c r="N4385" s="102">
        <v>4</v>
      </c>
      <c r="O4385" s="111" t="s">
        <v>6201</v>
      </c>
      <c r="P4385" s="96">
        <v>3570800186010</v>
      </c>
      <c r="Q4385" s="111" t="s">
        <v>6202</v>
      </c>
      <c r="R4385" s="111" t="s">
        <v>6205</v>
      </c>
      <c r="S4385" s="97" t="s">
        <v>6209</v>
      </c>
      <c r="T4385" s="102" t="s">
        <v>15158</v>
      </c>
      <c r="U4385" s="102" t="s">
        <v>74</v>
      </c>
      <c r="V4385" s="102" t="s">
        <v>52</v>
      </c>
      <c r="W4385" s="94">
        <v>64</v>
      </c>
      <c r="X4385" s="98">
        <v>4.54</v>
      </c>
      <c r="Y4385" s="94">
        <v>2650</v>
      </c>
      <c r="Z4385" s="94">
        <f>W4385*Y4385</f>
        <v>169600</v>
      </c>
      <c r="AA4385" s="89">
        <v>17</v>
      </c>
      <c r="AB4385" s="89">
        <v>79</v>
      </c>
      <c r="AC4385" s="94">
        <f>(Z4385*(100-AB4385))/100</f>
        <v>35616</v>
      </c>
      <c r="AD4385" s="94">
        <f>IF(AND(AC4385="",M4382=""),0,IF((AC4385=""),M4382, IF( (M4382=""),AC4385,SUM(AC4382:AC4385)+M4382)))</f>
        <v>7455017.1999999993</v>
      </c>
      <c r="AE4385" s="94">
        <f>IF( (X4385=""),AD4385*1,AD4385*(X4385/100) )</f>
        <v>338457.78087999998</v>
      </c>
      <c r="AF4385" s="94">
        <v>0</v>
      </c>
      <c r="AG4385" s="94">
        <f t="shared" si="414"/>
        <v>338457.78087999998</v>
      </c>
      <c r="AH4385" s="94">
        <v>0.02</v>
      </c>
    </row>
    <row r="4386" spans="1:34" s="74" customFormat="1" x14ac:dyDescent="0.55000000000000004">
      <c r="A4386" s="108"/>
      <c r="B4386" s="109">
        <v>1858</v>
      </c>
      <c r="C4386" s="102">
        <v>7705</v>
      </c>
      <c r="D4386" s="90" t="s">
        <v>6210</v>
      </c>
      <c r="E4386" s="102" t="s">
        <v>34</v>
      </c>
      <c r="F4386" s="102">
        <v>2467</v>
      </c>
      <c r="G4386" s="102">
        <v>0</v>
      </c>
      <c r="H4386" s="102">
        <v>0</v>
      </c>
      <c r="I4386" s="98">
        <v>87</v>
      </c>
      <c r="J4386" s="102" t="s">
        <v>35</v>
      </c>
      <c r="K4386" s="94">
        <f>((G4386*400)+(H4386*100))+I4386</f>
        <v>87</v>
      </c>
      <c r="L4386" s="94">
        <v>375</v>
      </c>
      <c r="M4386" s="94">
        <f>K4386*L4386</f>
        <v>32625</v>
      </c>
      <c r="N4386" s="102"/>
      <c r="O4386" s="111"/>
      <c r="P4386" s="96"/>
      <c r="Q4386" s="111"/>
      <c r="R4386" s="111"/>
      <c r="S4386" s="97"/>
      <c r="T4386" s="102"/>
      <c r="U4386" s="102"/>
      <c r="V4386" s="102"/>
      <c r="W4386" s="94"/>
      <c r="X4386" s="98"/>
      <c r="Y4386" s="94"/>
      <c r="Z4386" s="94"/>
      <c r="AA4386" s="89"/>
      <c r="AB4386" s="89"/>
      <c r="AC4386" s="94"/>
      <c r="AD4386" s="94">
        <f>IF(AND(AC4386="",M4386=""),0,IF((AC4386=""),M4386,IF((M4386=""),AC4386,AC4386+M4386)))</f>
        <v>32625</v>
      </c>
      <c r="AE4386" s="94">
        <f t="shared" si="413"/>
        <v>32625</v>
      </c>
      <c r="AF4386" s="94">
        <v>0</v>
      </c>
      <c r="AG4386" s="94">
        <f t="shared" si="414"/>
        <v>32625</v>
      </c>
      <c r="AH4386" s="94">
        <v>0.02</v>
      </c>
    </row>
    <row r="4387" spans="1:34" s="74" customFormat="1" x14ac:dyDescent="0.55000000000000004">
      <c r="A4387" s="108"/>
      <c r="B4387" s="109">
        <v>1859</v>
      </c>
      <c r="C4387" s="102">
        <v>7164</v>
      </c>
      <c r="D4387" s="90" t="s">
        <v>6211</v>
      </c>
      <c r="E4387" s="102" t="s">
        <v>34</v>
      </c>
      <c r="F4387" s="102">
        <v>8296</v>
      </c>
      <c r="G4387" s="102">
        <v>1</v>
      </c>
      <c r="H4387" s="102">
        <v>2</v>
      </c>
      <c r="I4387" s="98">
        <v>17</v>
      </c>
      <c r="J4387" s="102" t="s">
        <v>38</v>
      </c>
      <c r="K4387" s="94">
        <f>((G4387*400)+(H4387*100))+I4387</f>
        <v>617</v>
      </c>
      <c r="L4387" s="94">
        <v>650</v>
      </c>
      <c r="M4387" s="94">
        <f>K4387*L4387</f>
        <v>401050</v>
      </c>
      <c r="N4387" s="102"/>
      <c r="O4387" s="111" t="s">
        <v>6201</v>
      </c>
      <c r="P4387" s="96">
        <v>3570800186010</v>
      </c>
      <c r="Q4387" s="111" t="s">
        <v>6202</v>
      </c>
      <c r="R4387" s="111" t="s">
        <v>6205</v>
      </c>
      <c r="S4387" s="97" t="s">
        <v>6211</v>
      </c>
      <c r="T4387" s="102"/>
      <c r="U4387" s="102"/>
      <c r="V4387" s="102"/>
      <c r="W4387" s="94"/>
      <c r="X4387" s="98"/>
      <c r="Y4387" s="94"/>
      <c r="Z4387" s="94"/>
      <c r="AA4387" s="89"/>
      <c r="AB4387" s="89"/>
      <c r="AC4387" s="94"/>
      <c r="AD4387" s="94">
        <f>IF(AND(AC4387="",M4387=""),0,IF((AC4387=""),M4387,IF((M4387=""),AC4387,AC4387+M4387)))</f>
        <v>401050</v>
      </c>
      <c r="AE4387" s="94">
        <f t="shared" si="413"/>
        <v>401050</v>
      </c>
      <c r="AF4387" s="94">
        <v>50000000</v>
      </c>
      <c r="AG4387" s="94">
        <f t="shared" si="414"/>
        <v>0</v>
      </c>
      <c r="AH4387" s="94">
        <v>0.1</v>
      </c>
    </row>
    <row r="4388" spans="1:34" s="74" customFormat="1" x14ac:dyDescent="0.55000000000000004">
      <c r="A4388" s="108"/>
      <c r="B4388" s="109">
        <v>1860</v>
      </c>
      <c r="C4388" s="102">
        <v>7163</v>
      </c>
      <c r="D4388" s="90" t="s">
        <v>6212</v>
      </c>
      <c r="E4388" s="102" t="s">
        <v>34</v>
      </c>
      <c r="F4388" s="102">
        <v>10395</v>
      </c>
      <c r="G4388" s="102">
        <v>8</v>
      </c>
      <c r="H4388" s="102">
        <v>3</v>
      </c>
      <c r="I4388" s="98">
        <v>15</v>
      </c>
      <c r="J4388" s="102" t="s">
        <v>38</v>
      </c>
      <c r="K4388" s="94">
        <f>((G4388*400)+(H4388*100))+I4388</f>
        <v>3515</v>
      </c>
      <c r="L4388" s="94">
        <v>325</v>
      </c>
      <c r="M4388" s="94">
        <f>K4388*L4388</f>
        <v>1142375</v>
      </c>
      <c r="N4388" s="102"/>
      <c r="O4388" s="111" t="s">
        <v>6201</v>
      </c>
      <c r="P4388" s="96">
        <v>3570800186010</v>
      </c>
      <c r="Q4388" s="111" t="s">
        <v>6202</v>
      </c>
      <c r="R4388" s="111" t="s">
        <v>6205</v>
      </c>
      <c r="S4388" s="97" t="s">
        <v>6212</v>
      </c>
      <c r="T4388" s="102"/>
      <c r="U4388" s="102"/>
      <c r="V4388" s="102"/>
      <c r="W4388" s="94"/>
      <c r="X4388" s="98"/>
      <c r="Y4388" s="94"/>
      <c r="Z4388" s="94"/>
      <c r="AA4388" s="89"/>
      <c r="AB4388" s="89"/>
      <c r="AC4388" s="94"/>
      <c r="AD4388" s="94">
        <f>IF(AND(AC4388="",M4388=""),0,IF((AC4388=""),M4388,IF((M4388=""),AC4388,AC4388+M4388)))</f>
        <v>1142375</v>
      </c>
      <c r="AE4388" s="94">
        <f t="shared" si="413"/>
        <v>1142375</v>
      </c>
      <c r="AF4388" s="94">
        <v>50000000</v>
      </c>
      <c r="AG4388" s="94">
        <f t="shared" si="414"/>
        <v>0</v>
      </c>
      <c r="AH4388" s="94">
        <v>0.1</v>
      </c>
    </row>
    <row r="4389" spans="1:34" s="74" customFormat="1" x14ac:dyDescent="0.55000000000000004">
      <c r="A4389" s="108"/>
      <c r="B4389" s="109"/>
      <c r="C4389" s="102"/>
      <c r="D4389" s="90"/>
      <c r="E4389" s="102"/>
      <c r="F4389" s="102"/>
      <c r="G4389" s="102"/>
      <c r="H4389" s="102"/>
      <c r="I4389" s="98"/>
      <c r="J4389" s="102"/>
      <c r="K4389" s="94"/>
      <c r="L4389" s="94" t="s">
        <v>63</v>
      </c>
      <c r="M4389" s="94">
        <f>SUM(M4381:M4388)</f>
        <v>3052350</v>
      </c>
      <c r="N4389" s="102"/>
      <c r="O4389" s="111"/>
      <c r="P4389" s="96"/>
      <c r="Q4389" s="111"/>
      <c r="R4389" s="111"/>
      <c r="S4389" s="97"/>
      <c r="T4389" s="102"/>
      <c r="U4389" s="102"/>
      <c r="V4389" s="102"/>
      <c r="W4389" s="94"/>
      <c r="X4389" s="98"/>
      <c r="Y4389" s="94"/>
      <c r="Z4389" s="94"/>
      <c r="AA4389" s="89"/>
      <c r="AB4389" s="89"/>
      <c r="AC4389" s="94"/>
      <c r="AD4389" s="94">
        <f>SUM(AD4381:AD4388)</f>
        <v>35869118.799999997</v>
      </c>
      <c r="AE4389" s="94">
        <f>SUM(AE4381:AE4388)</f>
        <v>13504067.199999999</v>
      </c>
      <c r="AF4389" s="94"/>
      <c r="AG4389" s="94">
        <f>SUM(AG4381:AG4388)</f>
        <v>7487642.1999999993</v>
      </c>
      <c r="AH4389" s="94"/>
    </row>
    <row r="4390" spans="1:34" s="74" customFormat="1" x14ac:dyDescent="0.55000000000000004">
      <c r="A4390" s="108" t="s">
        <v>6215</v>
      </c>
      <c r="B4390" s="109">
        <v>1861</v>
      </c>
      <c r="C4390" s="102">
        <v>9654</v>
      </c>
      <c r="D4390" s="90" t="s">
        <v>6216</v>
      </c>
      <c r="E4390" s="102" t="s">
        <v>34</v>
      </c>
      <c r="F4390" s="102">
        <v>25572</v>
      </c>
      <c r="G4390" s="102">
        <v>0</v>
      </c>
      <c r="H4390" s="102">
        <v>0</v>
      </c>
      <c r="I4390" s="98">
        <v>61.8</v>
      </c>
      <c r="J4390" s="102" t="s">
        <v>35</v>
      </c>
      <c r="K4390" s="94">
        <f>((G4390*400)+(H4390*100))+I4390</f>
        <v>61.8</v>
      </c>
      <c r="L4390" s="94">
        <v>850</v>
      </c>
      <c r="M4390" s="94">
        <f>K4390*L4390</f>
        <v>52530</v>
      </c>
      <c r="N4390" s="102">
        <v>1</v>
      </c>
      <c r="O4390" s="111" t="s">
        <v>6213</v>
      </c>
      <c r="P4390" s="96"/>
      <c r="Q4390" s="111" t="s">
        <v>6214</v>
      </c>
      <c r="R4390" s="111" t="s">
        <v>6217</v>
      </c>
      <c r="S4390" s="97"/>
      <c r="T4390" s="102" t="s">
        <v>51</v>
      </c>
      <c r="U4390" s="102" t="s">
        <v>227</v>
      </c>
      <c r="V4390" s="102" t="s">
        <v>52</v>
      </c>
      <c r="W4390" s="94">
        <v>387.6</v>
      </c>
      <c r="X4390" s="98">
        <v>100</v>
      </c>
      <c r="Y4390" s="94">
        <v>6750</v>
      </c>
      <c r="Z4390" s="94">
        <f>W4390*Y4390</f>
        <v>2616300</v>
      </c>
      <c r="AA4390" s="89">
        <v>10</v>
      </c>
      <c r="AB4390" s="89">
        <v>34</v>
      </c>
      <c r="AC4390" s="94">
        <f>(Z4390*(100-AB4390))/100</f>
        <v>1726758</v>
      </c>
      <c r="AD4390" s="94">
        <f>IF(AND(AC4390="",M4390=""),0,IF((AC4390=""),M4390, IF( (M4390=""),AC4390,AC4390+M4390)))</f>
        <v>1779288</v>
      </c>
      <c r="AE4390" s="94">
        <f>IF( (X4390=""),AD4390*1,( M4390+(SUM(AC4390:AC4390)) )*(X4390/100) )</f>
        <v>1779288</v>
      </c>
      <c r="AF4390" s="94">
        <v>50000000</v>
      </c>
      <c r="AG4390" s="94">
        <f>IF((AF4390-AE4390) &gt; 1,0,IF((AF4390-AE4390)&lt;0,AE4390-AF4390,AF4390-AE4390))</f>
        <v>0</v>
      </c>
      <c r="AH4390" s="94">
        <v>0.02</v>
      </c>
    </row>
    <row r="4391" spans="1:34" s="74" customFormat="1" x14ac:dyDescent="0.55000000000000004">
      <c r="A4391" s="108"/>
      <c r="B4391" s="109"/>
      <c r="C4391" s="102"/>
      <c r="D4391" s="90"/>
      <c r="E4391" s="102"/>
      <c r="F4391" s="102"/>
      <c r="G4391" s="102"/>
      <c r="H4391" s="102"/>
      <c r="I4391" s="98"/>
      <c r="J4391" s="102"/>
      <c r="K4391" s="94"/>
      <c r="L4391" s="94" t="s">
        <v>63</v>
      </c>
      <c r="M4391" s="94">
        <f>SUM(M4390:M4390)</f>
        <v>52530</v>
      </c>
      <c r="N4391" s="102"/>
      <c r="O4391" s="111"/>
      <c r="P4391" s="96"/>
      <c r="Q4391" s="111"/>
      <c r="R4391" s="111"/>
      <c r="S4391" s="97"/>
      <c r="T4391" s="102"/>
      <c r="U4391" s="102"/>
      <c r="V4391" s="102"/>
      <c r="W4391" s="94"/>
      <c r="X4391" s="98"/>
      <c r="Y4391" s="94"/>
      <c r="Z4391" s="94"/>
      <c r="AA4391" s="89"/>
      <c r="AB4391" s="89"/>
      <c r="AC4391" s="94"/>
      <c r="AD4391" s="94">
        <f>SUM(AD4390:AD4390)</f>
        <v>1779288</v>
      </c>
      <c r="AE4391" s="94">
        <f>SUM(AE4390:AE4390)</f>
        <v>1779288</v>
      </c>
      <c r="AF4391" s="94"/>
      <c r="AG4391" s="94">
        <f>SUM(AG4390:AG4390)</f>
        <v>0</v>
      </c>
      <c r="AH4391" s="94"/>
    </row>
    <row r="4392" spans="1:34" s="74" customFormat="1" x14ac:dyDescent="0.55000000000000004">
      <c r="A4392" s="108" t="s">
        <v>5417</v>
      </c>
      <c r="B4392" s="109">
        <v>1862</v>
      </c>
      <c r="C4392" s="102">
        <v>6582</v>
      </c>
      <c r="D4392" s="90" t="s">
        <v>6218</v>
      </c>
      <c r="E4392" s="102" t="s">
        <v>34</v>
      </c>
      <c r="F4392" s="102">
        <v>23142</v>
      </c>
      <c r="G4392" s="102">
        <v>1</v>
      </c>
      <c r="H4392" s="102">
        <v>0</v>
      </c>
      <c r="I4392" s="98">
        <v>36</v>
      </c>
      <c r="J4392" s="102" t="s">
        <v>38</v>
      </c>
      <c r="K4392" s="94">
        <f>((G4392*400)+(H4392*100))+I4392</f>
        <v>436</v>
      </c>
      <c r="L4392" s="94">
        <v>475</v>
      </c>
      <c r="M4392" s="94">
        <f>K4392*L4392</f>
        <v>207100</v>
      </c>
      <c r="N4392" s="102"/>
      <c r="O4392" s="111"/>
      <c r="P4392" s="96"/>
      <c r="Q4392" s="111"/>
      <c r="R4392" s="111"/>
      <c r="S4392" s="97"/>
      <c r="T4392" s="102"/>
      <c r="U4392" s="102"/>
      <c r="V4392" s="102"/>
      <c r="W4392" s="94"/>
      <c r="X4392" s="98"/>
      <c r="Y4392" s="94"/>
      <c r="Z4392" s="94"/>
      <c r="AA4392" s="89"/>
      <c r="AB4392" s="89"/>
      <c r="AC4392" s="94"/>
      <c r="AD4392" s="94">
        <f>IF(AND(AC4392="",M4392=""),0,IF((AC4392=""),M4392,IF((M4392=""),AC4392,AC4392+M4392)))</f>
        <v>207100</v>
      </c>
      <c r="AE4392" s="94">
        <f>IF( (X4392=""),AD4392*1,AD4392*(X4392/100) )</f>
        <v>207100</v>
      </c>
      <c r="AF4392" s="94">
        <v>50000000</v>
      </c>
      <c r="AG4392" s="94">
        <f>IF((AF4392-AE4392) &gt; 1,0,IF((AF4392-AE4392)&lt;0,AE4392-AF4392,AF4392-AE4392))</f>
        <v>0</v>
      </c>
      <c r="AH4392" s="94">
        <v>0.01</v>
      </c>
    </row>
    <row r="4393" spans="1:34" s="73" customFormat="1" x14ac:dyDescent="0.55000000000000004">
      <c r="A4393" s="108"/>
      <c r="B4393" s="109"/>
      <c r="C4393" s="102"/>
      <c r="D4393" s="90"/>
      <c r="E4393" s="102"/>
      <c r="F4393" s="102"/>
      <c r="G4393" s="102"/>
      <c r="H4393" s="102"/>
      <c r="I4393" s="98"/>
      <c r="J4393" s="102"/>
      <c r="K4393" s="94"/>
      <c r="L4393" s="94" t="s">
        <v>63</v>
      </c>
      <c r="M4393" s="94">
        <f>SUM(M4392:M4392)</f>
        <v>207100</v>
      </c>
      <c r="N4393" s="102"/>
      <c r="O4393" s="111"/>
      <c r="P4393" s="96"/>
      <c r="Q4393" s="111"/>
      <c r="R4393" s="111"/>
      <c r="S4393" s="97"/>
      <c r="T4393" s="102"/>
      <c r="U4393" s="102"/>
      <c r="V4393" s="102"/>
      <c r="W4393" s="94"/>
      <c r="X4393" s="98"/>
      <c r="Y4393" s="94"/>
      <c r="Z4393" s="94"/>
      <c r="AA4393" s="89"/>
      <c r="AB4393" s="89"/>
      <c r="AC4393" s="94"/>
      <c r="AD4393" s="94">
        <f>SUM(AD4392:AD4392)</f>
        <v>207100</v>
      </c>
      <c r="AE4393" s="94">
        <f>SUM(AE4392:AE4392)</f>
        <v>207100</v>
      </c>
      <c r="AF4393" s="94"/>
      <c r="AG4393" s="94">
        <f>SUM(AG4392:AG4392)</f>
        <v>0</v>
      </c>
      <c r="AH4393" s="94"/>
    </row>
    <row r="4394" spans="1:34" s="99" customFormat="1" x14ac:dyDescent="0.55000000000000004">
      <c r="A4394" s="107" t="s">
        <v>15547</v>
      </c>
      <c r="B4394" s="161">
        <v>2069</v>
      </c>
      <c r="C4394" s="161">
        <v>10769</v>
      </c>
      <c r="D4394" s="162" t="s">
        <v>15548</v>
      </c>
      <c r="E4394" s="161" t="s">
        <v>34</v>
      </c>
      <c r="F4394" s="161">
        <v>24790</v>
      </c>
      <c r="G4394" s="161">
        <v>0</v>
      </c>
      <c r="H4394" s="161">
        <v>0</v>
      </c>
      <c r="I4394" s="163">
        <v>19</v>
      </c>
      <c r="J4394" s="161" t="s">
        <v>35</v>
      </c>
      <c r="K4394" s="121">
        <f>((G4394*400)+(H4394*100))+I4394</f>
        <v>19</v>
      </c>
      <c r="L4394" s="121">
        <v>14500</v>
      </c>
      <c r="M4394" s="121">
        <f>K4394*L4394</f>
        <v>275500</v>
      </c>
      <c r="N4394" s="161">
        <v>1</v>
      </c>
      <c r="O4394" s="164" t="s">
        <v>15545</v>
      </c>
      <c r="P4394" s="165">
        <v>3419900437161</v>
      </c>
      <c r="Q4394" s="164" t="s">
        <v>15546</v>
      </c>
      <c r="R4394" s="164" t="s">
        <v>15549</v>
      </c>
      <c r="S4394" s="166"/>
      <c r="T4394" s="161" t="s">
        <v>44</v>
      </c>
      <c r="U4394" s="161" t="s">
        <v>45</v>
      </c>
      <c r="V4394" s="161" t="s">
        <v>52</v>
      </c>
      <c r="W4394" s="121">
        <v>108</v>
      </c>
      <c r="X4394" s="163">
        <v>100</v>
      </c>
      <c r="Y4394" s="121">
        <v>7150</v>
      </c>
      <c r="Z4394" s="121">
        <f>W4394*Y4394</f>
        <v>772200</v>
      </c>
      <c r="AA4394" s="167">
        <v>9</v>
      </c>
      <c r="AB4394" s="167">
        <v>9</v>
      </c>
      <c r="AC4394" s="121">
        <f>(Z4394*(100-AB4394))/100</f>
        <v>702702</v>
      </c>
      <c r="AD4394" s="121">
        <f>IF(AND(AC4394="",M4394=""),0,IF((AC4394=""),M4394, IF( (M4394=""),AC4394,SUM(AC4394:AC4394)+M4394)))</f>
        <v>978202</v>
      </c>
      <c r="AE4394" s="121">
        <f>IF( (X4394=""),AD4394*1,AD4394*(X4394/100) )</f>
        <v>978202</v>
      </c>
      <c r="AF4394" s="121">
        <v>0</v>
      </c>
      <c r="AG4394" s="121">
        <f>IF((AF4394-AE4394) &gt; 1,0,IF((AF4394-AE4394)&lt;0,AE4394-AF4394,AF4394-AE4394))</f>
        <v>978202</v>
      </c>
      <c r="AH4394" s="121">
        <v>0.02</v>
      </c>
    </row>
    <row r="4395" spans="1:34" s="99" customFormat="1" x14ac:dyDescent="0.55000000000000004">
      <c r="A4395" s="107"/>
      <c r="B4395" s="161">
        <v>2070</v>
      </c>
      <c r="C4395" s="161">
        <v>10787</v>
      </c>
      <c r="D4395" s="162" t="s">
        <v>15550</v>
      </c>
      <c r="E4395" s="161" t="s">
        <v>34</v>
      </c>
      <c r="F4395" s="161">
        <v>24791</v>
      </c>
      <c r="G4395" s="161">
        <v>0</v>
      </c>
      <c r="H4395" s="161">
        <v>0</v>
      </c>
      <c r="I4395" s="163">
        <v>19</v>
      </c>
      <c r="J4395" s="161" t="s">
        <v>35</v>
      </c>
      <c r="K4395" s="121">
        <f>((G4395*400)+(H4395*100))+I4395</f>
        <v>19</v>
      </c>
      <c r="L4395" s="121">
        <v>14500</v>
      </c>
      <c r="M4395" s="121">
        <f>K4395*L4395</f>
        <v>275500</v>
      </c>
      <c r="N4395" s="161">
        <v>1</v>
      </c>
      <c r="O4395" s="164" t="s">
        <v>15545</v>
      </c>
      <c r="P4395" s="165">
        <v>3419900437161</v>
      </c>
      <c r="Q4395" s="164" t="s">
        <v>15546</v>
      </c>
      <c r="R4395" s="164" t="s">
        <v>15549</v>
      </c>
      <c r="S4395" s="166"/>
      <c r="T4395" s="161" t="s">
        <v>44</v>
      </c>
      <c r="U4395" s="161" t="s">
        <v>45</v>
      </c>
      <c r="V4395" s="161" t="s">
        <v>52</v>
      </c>
      <c r="W4395" s="121">
        <v>108</v>
      </c>
      <c r="X4395" s="163">
        <v>100</v>
      </c>
      <c r="Y4395" s="121">
        <v>7150</v>
      </c>
      <c r="Z4395" s="121">
        <f>W4395*Y4395</f>
        <v>772200</v>
      </c>
      <c r="AA4395" s="167">
        <v>9</v>
      </c>
      <c r="AB4395" s="167">
        <v>9</v>
      </c>
      <c r="AC4395" s="121">
        <f>(Z4395*(100-AB4395))/100</f>
        <v>702702</v>
      </c>
      <c r="AD4395" s="121">
        <f>IF(AND(AC4395="",M4395=""),0,IF((AC4395=""),M4395,IF((M4395=""),AC4395,AC4395+M4395)))</f>
        <v>978202</v>
      </c>
      <c r="AE4395" s="121">
        <f>IF( (X4395=""),AD4395*1,AD4395*(X4395/100) )</f>
        <v>978202</v>
      </c>
      <c r="AF4395" s="121">
        <v>0</v>
      </c>
      <c r="AG4395" s="121">
        <f>IF((AF4395-AE4395) &gt; 1,0,IF((AF4395-AE4395)&lt;0,AE4395-AF4395,AF4395-AE4395))</f>
        <v>978202</v>
      </c>
      <c r="AH4395" s="121">
        <v>0.02</v>
      </c>
    </row>
    <row r="4396" spans="1:34" s="99" customFormat="1" x14ac:dyDescent="0.55000000000000004">
      <c r="A4396" s="107"/>
      <c r="B4396" s="161"/>
      <c r="C4396" s="161"/>
      <c r="D4396" s="162"/>
      <c r="E4396" s="161"/>
      <c r="F4396" s="161"/>
      <c r="G4396" s="161"/>
      <c r="H4396" s="161"/>
      <c r="I4396" s="163"/>
      <c r="J4396" s="161"/>
      <c r="K4396" s="121"/>
      <c r="L4396" s="121" t="s">
        <v>63</v>
      </c>
      <c r="M4396" s="121">
        <f>SUM(M4394:M4395)</f>
        <v>551000</v>
      </c>
      <c r="N4396" s="161"/>
      <c r="O4396" s="164"/>
      <c r="P4396" s="165"/>
      <c r="Q4396" s="164"/>
      <c r="R4396" s="164"/>
      <c r="S4396" s="166"/>
      <c r="T4396" s="161"/>
      <c r="U4396" s="161"/>
      <c r="V4396" s="161"/>
      <c r="W4396" s="121"/>
      <c r="X4396" s="163"/>
      <c r="Y4396" s="121"/>
      <c r="Z4396" s="121"/>
      <c r="AA4396" s="167"/>
      <c r="AB4396" s="167"/>
      <c r="AC4396" s="121"/>
      <c r="AD4396" s="121"/>
      <c r="AE4396" s="121">
        <f>SUM(AE4394:AE4395)</f>
        <v>1956404</v>
      </c>
      <c r="AF4396" s="121"/>
      <c r="AG4396" s="121">
        <f>SUM(AG4394:AG4395)</f>
        <v>1956404</v>
      </c>
      <c r="AH4396" s="121"/>
    </row>
    <row r="4397" spans="1:34" s="73" customFormat="1" x14ac:dyDescent="0.55000000000000004">
      <c r="A4397" s="108" t="s">
        <v>6221</v>
      </c>
      <c r="B4397" s="109">
        <v>1863</v>
      </c>
      <c r="C4397" s="102">
        <v>9466</v>
      </c>
      <c r="D4397" s="90" t="s">
        <v>6222</v>
      </c>
      <c r="E4397" s="102" t="s">
        <v>34</v>
      </c>
      <c r="F4397" s="102">
        <v>24664</v>
      </c>
      <c r="G4397" s="102">
        <v>0</v>
      </c>
      <c r="H4397" s="102">
        <v>1</v>
      </c>
      <c r="I4397" s="98">
        <v>25</v>
      </c>
      <c r="J4397" s="102" t="s">
        <v>35</v>
      </c>
      <c r="K4397" s="94">
        <f>((G4397*400)+(H4397*100))+I4397</f>
        <v>125</v>
      </c>
      <c r="L4397" s="94">
        <v>650</v>
      </c>
      <c r="M4397" s="94">
        <f>K4397*L4397</f>
        <v>81250</v>
      </c>
      <c r="N4397" s="102">
        <v>1</v>
      </c>
      <c r="O4397" s="111" t="s">
        <v>6219</v>
      </c>
      <c r="P4397" s="96">
        <v>1570800074100</v>
      </c>
      <c r="Q4397" s="111" t="s">
        <v>6220</v>
      </c>
      <c r="R4397" s="111" t="s">
        <v>6223</v>
      </c>
      <c r="S4397" s="97"/>
      <c r="T4397" s="102" t="s">
        <v>51</v>
      </c>
      <c r="U4397" s="102" t="s">
        <v>45</v>
      </c>
      <c r="V4397" s="102" t="s">
        <v>52</v>
      </c>
      <c r="W4397" s="94">
        <v>153.26</v>
      </c>
      <c r="X4397" s="98">
        <v>100</v>
      </c>
      <c r="Y4397" s="94">
        <v>6750</v>
      </c>
      <c r="Z4397" s="94">
        <f>W4397*Y4397</f>
        <v>1034504.9999999999</v>
      </c>
      <c r="AA4397" s="89">
        <v>2</v>
      </c>
      <c r="AB4397" s="89">
        <v>2</v>
      </c>
      <c r="AC4397" s="94">
        <f>(Z4397*(100-AB4397))/100</f>
        <v>1013814.8999999999</v>
      </c>
      <c r="AD4397" s="94">
        <f>IF(AND(AC4397="",M4397=""),0,IF((AC4397=""),M4397, IF( (M4397=""),AC4397,AC4397+M4397)))</f>
        <v>1095064.8999999999</v>
      </c>
      <c r="AE4397" s="94">
        <f>IF( (X4397=""),AD4397*1,( M4397+(SUM(AC4397:AC4397)) )*(X4397/100) )</f>
        <v>1095064.8999999999</v>
      </c>
      <c r="AF4397" s="94">
        <v>50000000</v>
      </c>
      <c r="AG4397" s="94">
        <f>IF((AF4397-AE4397) &gt; 1,0,IF((AF4397-AE4397)&lt;0,AE4397-AF4397,AF4397-AE4397))</f>
        <v>0</v>
      </c>
      <c r="AH4397" s="94">
        <v>0.02</v>
      </c>
    </row>
    <row r="4398" spans="1:34" s="73" customFormat="1" x14ac:dyDescent="0.55000000000000004">
      <c r="A4398" s="108"/>
      <c r="B4398" s="109"/>
      <c r="C4398" s="102"/>
      <c r="D4398" s="90"/>
      <c r="E4398" s="102"/>
      <c r="F4398" s="102"/>
      <c r="G4398" s="102"/>
      <c r="H4398" s="102"/>
      <c r="I4398" s="98"/>
      <c r="J4398" s="102"/>
      <c r="K4398" s="94"/>
      <c r="L4398" s="94" t="s">
        <v>63</v>
      </c>
      <c r="M4398" s="94">
        <f>SUM(M4397:M4397)</f>
        <v>81250</v>
      </c>
      <c r="N4398" s="102"/>
      <c r="O4398" s="111"/>
      <c r="P4398" s="96"/>
      <c r="Q4398" s="111"/>
      <c r="R4398" s="111"/>
      <c r="S4398" s="97"/>
      <c r="T4398" s="102"/>
      <c r="U4398" s="102"/>
      <c r="V4398" s="102"/>
      <c r="W4398" s="94"/>
      <c r="X4398" s="98"/>
      <c r="Y4398" s="94"/>
      <c r="Z4398" s="94"/>
      <c r="AA4398" s="89"/>
      <c r="AB4398" s="89"/>
      <c r="AC4398" s="94"/>
      <c r="AD4398" s="94">
        <f>SUM(AD4397:AD4397)</f>
        <v>1095064.8999999999</v>
      </c>
      <c r="AE4398" s="94">
        <f>SUM(AE4397:AE4397)</f>
        <v>1095064.8999999999</v>
      </c>
      <c r="AF4398" s="94"/>
      <c r="AG4398" s="94">
        <f>SUM(AG4397:AG4397)</f>
        <v>0</v>
      </c>
      <c r="AH4398" s="94"/>
    </row>
    <row r="4399" spans="1:34" s="73" customFormat="1" x14ac:dyDescent="0.55000000000000004">
      <c r="A4399" s="108" t="s">
        <v>6224</v>
      </c>
      <c r="B4399" s="109">
        <v>1864</v>
      </c>
      <c r="C4399" s="102">
        <v>9661</v>
      </c>
      <c r="D4399" s="90"/>
      <c r="E4399" s="102" t="s">
        <v>34</v>
      </c>
      <c r="F4399" s="102">
        <v>5418</v>
      </c>
      <c r="G4399" s="102">
        <v>2</v>
      </c>
      <c r="H4399" s="102">
        <v>3</v>
      </c>
      <c r="I4399" s="98">
        <v>23</v>
      </c>
      <c r="J4399" s="102" t="s">
        <v>38</v>
      </c>
      <c r="K4399" s="94">
        <f>((G4399*400)+(H4399*100))+I4399</f>
        <v>1123</v>
      </c>
      <c r="L4399" s="94">
        <v>250</v>
      </c>
      <c r="M4399" s="94">
        <f>K4399*L4399</f>
        <v>280750</v>
      </c>
      <c r="N4399" s="102"/>
      <c r="O4399" s="111"/>
      <c r="P4399" s="96"/>
      <c r="Q4399" s="111"/>
      <c r="R4399" s="111"/>
      <c r="S4399" s="97"/>
      <c r="T4399" s="102"/>
      <c r="U4399" s="102"/>
      <c r="V4399" s="102"/>
      <c r="W4399" s="94"/>
      <c r="X4399" s="98"/>
      <c r="Y4399" s="94"/>
      <c r="Z4399" s="94"/>
      <c r="AA4399" s="89"/>
      <c r="AB4399" s="89"/>
      <c r="AC4399" s="94"/>
      <c r="AD4399" s="94">
        <f>IF(AND(AC4399="",M4399=""),0,IF((AC4399=""),M4399,IF((M4399=""),AC4399,AC4399+M4399)))</f>
        <v>280750</v>
      </c>
      <c r="AE4399" s="94">
        <f>IF( (X4399=""),AD4399*1,AD4399*(X4399/100) )</f>
        <v>280750</v>
      </c>
      <c r="AF4399" s="94">
        <v>50000000</v>
      </c>
      <c r="AG4399" s="94">
        <f>IF((AF4399-AE4399) &gt; 1,0,IF((AF4399-AE4399)&lt;0,AE4399-AF4399,AF4399-AE4399))</f>
        <v>0</v>
      </c>
      <c r="AH4399" s="94">
        <v>0.01</v>
      </c>
    </row>
    <row r="4400" spans="1:34" s="73" customFormat="1" x14ac:dyDescent="0.55000000000000004">
      <c r="A4400" s="108"/>
      <c r="B4400" s="109">
        <v>1865</v>
      </c>
      <c r="C4400" s="102">
        <v>5681</v>
      </c>
      <c r="D4400" s="90" t="s">
        <v>6225</v>
      </c>
      <c r="E4400" s="102" t="s">
        <v>34</v>
      </c>
      <c r="F4400" s="102">
        <v>21688</v>
      </c>
      <c r="G4400" s="102">
        <v>0</v>
      </c>
      <c r="H4400" s="102">
        <v>2</v>
      </c>
      <c r="I4400" s="98">
        <v>95</v>
      </c>
      <c r="J4400" s="102" t="s">
        <v>38</v>
      </c>
      <c r="K4400" s="94">
        <f>((G4400*400)+(H4400*100))+I4400</f>
        <v>295</v>
      </c>
      <c r="L4400" s="94">
        <v>1250</v>
      </c>
      <c r="M4400" s="94">
        <f>K4400*L4400</f>
        <v>368750</v>
      </c>
      <c r="N4400" s="102"/>
      <c r="O4400" s="111"/>
      <c r="P4400" s="96"/>
      <c r="Q4400" s="111"/>
      <c r="R4400" s="111"/>
      <c r="S4400" s="97"/>
      <c r="T4400" s="102"/>
      <c r="U4400" s="102"/>
      <c r="V4400" s="102"/>
      <c r="W4400" s="94"/>
      <c r="X4400" s="98"/>
      <c r="Y4400" s="94"/>
      <c r="Z4400" s="94"/>
      <c r="AA4400" s="89"/>
      <c r="AB4400" s="89"/>
      <c r="AC4400" s="94"/>
      <c r="AD4400" s="94">
        <f>IF(AND(AC4400="",M4400=""),0,IF((AC4400=""),M4400,IF((M4400=""),AC4400,AC4400+M4400)))</f>
        <v>368750</v>
      </c>
      <c r="AE4400" s="94">
        <f>IF( (X4400=""),AD4400*1,AD4400*(X4400/100) )</f>
        <v>368750</v>
      </c>
      <c r="AF4400" s="94">
        <v>50000000</v>
      </c>
      <c r="AG4400" s="94">
        <f>IF((AF4400-AE4400) &gt; 1,0,IF((AF4400-AE4400)&lt;0,AE4400-AF4400,AF4400-AE4400))</f>
        <v>0</v>
      </c>
      <c r="AH4400" s="94">
        <v>0.01</v>
      </c>
    </row>
    <row r="4401" spans="1:34" s="73" customFormat="1" x14ac:dyDescent="0.55000000000000004">
      <c r="A4401" s="108"/>
      <c r="B4401" s="109">
        <v>1866</v>
      </c>
      <c r="C4401" s="102">
        <v>9660</v>
      </c>
      <c r="D4401" s="90"/>
      <c r="E4401" s="102" t="s">
        <v>34</v>
      </c>
      <c r="F4401" s="102">
        <v>25797</v>
      </c>
      <c r="G4401" s="102">
        <v>1</v>
      </c>
      <c r="H4401" s="102">
        <v>1</v>
      </c>
      <c r="I4401" s="98">
        <v>86</v>
      </c>
      <c r="J4401" s="102" t="s">
        <v>38</v>
      </c>
      <c r="K4401" s="94">
        <f>((G4401*400)+(H4401*100))+I4401</f>
        <v>586</v>
      </c>
      <c r="L4401" s="94">
        <v>225</v>
      </c>
      <c r="M4401" s="94">
        <f>K4401*L4401</f>
        <v>131850</v>
      </c>
      <c r="N4401" s="102"/>
      <c r="O4401" s="111"/>
      <c r="P4401" s="96"/>
      <c r="Q4401" s="111"/>
      <c r="R4401" s="111"/>
      <c r="S4401" s="97"/>
      <c r="T4401" s="102"/>
      <c r="U4401" s="102"/>
      <c r="V4401" s="102"/>
      <c r="W4401" s="94"/>
      <c r="X4401" s="98"/>
      <c r="Y4401" s="94"/>
      <c r="Z4401" s="94"/>
      <c r="AA4401" s="89"/>
      <c r="AB4401" s="89"/>
      <c r="AC4401" s="94"/>
      <c r="AD4401" s="94">
        <f>IF(AND(AC4401="",M4401=""),0,IF((AC4401=""),M4401,IF((M4401=""),AC4401,AC4401+M4401)))</f>
        <v>131850</v>
      </c>
      <c r="AE4401" s="94">
        <f>IF( (X4401=""),AD4401*1,AD4401*(X4401/100) )</f>
        <v>131850</v>
      </c>
      <c r="AF4401" s="94">
        <v>50000000</v>
      </c>
      <c r="AG4401" s="94">
        <f>IF((AF4401-AE4401) &gt; 1,0,IF((AF4401-AE4401)&lt;0,AE4401-AF4401,AF4401-AE4401))</f>
        <v>0</v>
      </c>
      <c r="AH4401" s="94">
        <v>0.01</v>
      </c>
    </row>
    <row r="4402" spans="1:34" s="73" customFormat="1" x14ac:dyDescent="0.55000000000000004">
      <c r="A4402" s="108"/>
      <c r="B4402" s="109"/>
      <c r="C4402" s="102"/>
      <c r="D4402" s="90"/>
      <c r="E4402" s="102"/>
      <c r="F4402" s="102"/>
      <c r="G4402" s="102"/>
      <c r="H4402" s="102"/>
      <c r="I4402" s="98"/>
      <c r="J4402" s="102"/>
      <c r="K4402" s="94"/>
      <c r="L4402" s="94" t="s">
        <v>63</v>
      </c>
      <c r="M4402" s="94">
        <f>SUM(M4399:M4401)</f>
        <v>781350</v>
      </c>
      <c r="N4402" s="102"/>
      <c r="O4402" s="111"/>
      <c r="P4402" s="96"/>
      <c r="Q4402" s="111"/>
      <c r="R4402" s="111"/>
      <c r="S4402" s="97"/>
      <c r="T4402" s="102"/>
      <c r="U4402" s="102"/>
      <c r="V4402" s="102"/>
      <c r="W4402" s="94"/>
      <c r="X4402" s="98"/>
      <c r="Y4402" s="94"/>
      <c r="Z4402" s="94"/>
      <c r="AA4402" s="89"/>
      <c r="AB4402" s="89"/>
      <c r="AC4402" s="94"/>
      <c r="AD4402" s="94">
        <f>SUM(AD4399:AD4401)</f>
        <v>781350</v>
      </c>
      <c r="AE4402" s="94">
        <f>SUM(AE4399:AE4401)</f>
        <v>781350</v>
      </c>
      <c r="AF4402" s="94"/>
      <c r="AG4402" s="94">
        <f>SUM(AG4399:AG4401)</f>
        <v>0</v>
      </c>
      <c r="AH4402" s="94"/>
    </row>
    <row r="4403" spans="1:34" s="73" customFormat="1" x14ac:dyDescent="0.55000000000000004">
      <c r="A4403" s="108" t="s">
        <v>6228</v>
      </c>
      <c r="B4403" s="109">
        <v>1867</v>
      </c>
      <c r="C4403" s="102">
        <v>7948</v>
      </c>
      <c r="D4403" s="90" t="s">
        <v>6229</v>
      </c>
      <c r="E4403" s="102" t="s">
        <v>34</v>
      </c>
      <c r="F4403" s="102">
        <v>19625</v>
      </c>
      <c r="G4403" s="102">
        <v>0</v>
      </c>
      <c r="H4403" s="102">
        <v>0</v>
      </c>
      <c r="I4403" s="98">
        <v>69.8</v>
      </c>
      <c r="J4403" s="102" t="s">
        <v>35</v>
      </c>
      <c r="K4403" s="94">
        <f>((G4403*400)+(H4403*100))+I4403</f>
        <v>69.8</v>
      </c>
      <c r="L4403" s="94">
        <v>400</v>
      </c>
      <c r="M4403" s="94">
        <f>K4403*L4403</f>
        <v>27920</v>
      </c>
      <c r="N4403" s="102">
        <v>1</v>
      </c>
      <c r="O4403" s="111" t="s">
        <v>6226</v>
      </c>
      <c r="P4403" s="96">
        <v>1570800082447</v>
      </c>
      <c r="Q4403" s="111" t="s">
        <v>6227</v>
      </c>
      <c r="R4403" s="111" t="s">
        <v>6230</v>
      </c>
      <c r="S4403" s="97" t="s">
        <v>6231</v>
      </c>
      <c r="T4403" s="102" t="s">
        <v>51</v>
      </c>
      <c r="U4403" s="102" t="s">
        <v>227</v>
      </c>
      <c r="V4403" s="102" t="s">
        <v>52</v>
      </c>
      <c r="W4403" s="94">
        <v>94.6</v>
      </c>
      <c r="X4403" s="98">
        <v>100</v>
      </c>
      <c r="Y4403" s="94">
        <v>6750</v>
      </c>
      <c r="Z4403" s="94">
        <f>W4403*Y4403</f>
        <v>638550</v>
      </c>
      <c r="AA4403" s="89">
        <v>11</v>
      </c>
      <c r="AB4403" s="89">
        <v>34</v>
      </c>
      <c r="AC4403" s="94">
        <f>(Z4403*(100-AB4403))/100</f>
        <v>421443</v>
      </c>
      <c r="AD4403" s="94">
        <f>IF(AND(AC4403="",M4403=""),0,IF((AC4403=""),M4403, IF( (M4403=""),AC4403,AC4403+M4403)))</f>
        <v>449363</v>
      </c>
      <c r="AE4403" s="94">
        <f>IF( (X4403=""),AD4403*1,( M4403+(SUM(AC4403:AC4403)) )*(X4403/100) )</f>
        <v>449363</v>
      </c>
      <c r="AF4403" s="94">
        <v>50000000</v>
      </c>
      <c r="AG4403" s="94">
        <f>IF((AF4403-AE4403) &gt; 1,0,IF((AF4403-AE4403)&lt;0,AE4403-AF4403,AF4403-AE4403))</f>
        <v>0</v>
      </c>
      <c r="AH4403" s="94">
        <v>0.02</v>
      </c>
    </row>
    <row r="4404" spans="1:34" s="73" customFormat="1" x14ac:dyDescent="0.55000000000000004">
      <c r="A4404" s="113"/>
      <c r="B4404" s="114"/>
      <c r="C4404" s="127"/>
      <c r="D4404" s="128"/>
      <c r="E4404" s="127"/>
      <c r="F4404" s="127"/>
      <c r="G4404" s="127"/>
      <c r="H4404" s="127"/>
      <c r="I4404" s="129"/>
      <c r="J4404" s="127"/>
      <c r="K4404" s="130"/>
      <c r="L4404" s="130" t="s">
        <v>63</v>
      </c>
      <c r="M4404" s="130">
        <f>SUM(M4403:M4403)</f>
        <v>27920</v>
      </c>
      <c r="N4404" s="127"/>
      <c r="O4404" s="131"/>
      <c r="P4404" s="132"/>
      <c r="Q4404" s="131"/>
      <c r="R4404" s="131"/>
      <c r="S4404" s="133"/>
      <c r="T4404" s="127"/>
      <c r="U4404" s="127"/>
      <c r="V4404" s="127"/>
      <c r="W4404" s="130"/>
      <c r="X4404" s="129"/>
      <c r="Y4404" s="130"/>
      <c r="Z4404" s="130"/>
      <c r="AA4404" s="134"/>
      <c r="AB4404" s="134"/>
      <c r="AC4404" s="130"/>
      <c r="AD4404" s="130">
        <f>SUM(AD4403:AD4403)</f>
        <v>449363</v>
      </c>
      <c r="AE4404" s="130">
        <f>SUM(AE4403:AE4403)</f>
        <v>449363</v>
      </c>
      <c r="AF4404" s="130"/>
      <c r="AG4404" s="130">
        <f>SUM(AG4403:AG4403)</f>
        <v>0</v>
      </c>
      <c r="AH4404" s="130"/>
    </row>
    <row r="4405" spans="1:34" s="173" customFormat="1" x14ac:dyDescent="0.55000000000000004">
      <c r="A4405" s="122" t="s">
        <v>6228</v>
      </c>
      <c r="B4405" s="123">
        <v>1868</v>
      </c>
      <c r="C4405" s="123">
        <v>7948</v>
      </c>
      <c r="D4405" s="135" t="s">
        <v>6229</v>
      </c>
      <c r="E4405" s="123" t="s">
        <v>34</v>
      </c>
      <c r="F4405" s="123">
        <v>19625</v>
      </c>
      <c r="G4405" s="123">
        <v>0</v>
      </c>
      <c r="H4405" s="123">
        <v>0</v>
      </c>
      <c r="I4405" s="136">
        <v>69.8</v>
      </c>
      <c r="J4405" s="123" t="s">
        <v>35</v>
      </c>
      <c r="K4405" s="137">
        <f>((G4405*400)+(H4405*100))+I4405</f>
        <v>69.8</v>
      </c>
      <c r="L4405" s="137">
        <v>400</v>
      </c>
      <c r="M4405" s="137">
        <f>K4405*L4405</f>
        <v>27920</v>
      </c>
      <c r="N4405" s="123">
        <v>1</v>
      </c>
      <c r="O4405" s="108" t="s">
        <v>6226</v>
      </c>
      <c r="P4405" s="138">
        <v>1570800082447</v>
      </c>
      <c r="Q4405" s="108" t="s">
        <v>6227</v>
      </c>
      <c r="R4405" s="108" t="s">
        <v>6230</v>
      </c>
      <c r="S4405" s="139" t="s">
        <v>6231</v>
      </c>
      <c r="T4405" s="123" t="s">
        <v>51</v>
      </c>
      <c r="U4405" s="123" t="s">
        <v>227</v>
      </c>
      <c r="V4405" s="123" t="s">
        <v>52</v>
      </c>
      <c r="W4405" s="137">
        <v>94.6</v>
      </c>
      <c r="X4405" s="136">
        <v>100</v>
      </c>
      <c r="Y4405" s="137">
        <v>6750</v>
      </c>
      <c r="Z4405" s="137">
        <f>W4405*Y4405</f>
        <v>638550</v>
      </c>
      <c r="AA4405" s="119">
        <v>11</v>
      </c>
      <c r="AB4405" s="119">
        <v>34</v>
      </c>
      <c r="AC4405" s="137">
        <f>(Z4405*(100-AB4405))/100</f>
        <v>421443</v>
      </c>
      <c r="AD4405" s="137">
        <f>IF(AND(AC4405="",M4405=""),0,IF((AC4405=""),M4405, IF( (M4405=""),AC4405,SUM(AC4405:AC4407)+M4405)))</f>
        <v>449363</v>
      </c>
      <c r="AE4405" s="137">
        <f>IF( (X4405=""),AD4405*1,AD4405*(X4405/100) )</f>
        <v>449363</v>
      </c>
      <c r="AF4405" s="137">
        <v>50000000</v>
      </c>
      <c r="AG4405" s="137">
        <f>IF((AF4405-AE4405) &gt; 1,0,IF((AF4405-AE4405)&lt;0,AE4405-AF4405,AF4405-AE4405))</f>
        <v>0</v>
      </c>
      <c r="AH4405" s="137">
        <v>0.02</v>
      </c>
    </row>
    <row r="4406" spans="1:34" s="173" customFormat="1" x14ac:dyDescent="0.55000000000000004">
      <c r="A4406" s="122"/>
      <c r="B4406" s="123"/>
      <c r="C4406" s="123"/>
      <c r="D4406" s="135"/>
      <c r="E4406" s="123"/>
      <c r="F4406" s="123"/>
      <c r="G4406" s="123"/>
      <c r="H4406" s="123"/>
      <c r="I4406" s="136"/>
      <c r="J4406" s="123"/>
      <c r="K4406" s="137"/>
      <c r="L4406" s="137" t="s">
        <v>63</v>
      </c>
      <c r="M4406" s="137">
        <f>SUM(M4405:M4405)</f>
        <v>27920</v>
      </c>
      <c r="N4406" s="123"/>
      <c r="O4406" s="108"/>
      <c r="P4406" s="138"/>
      <c r="Q4406" s="108"/>
      <c r="R4406" s="108"/>
      <c r="S4406" s="139"/>
      <c r="T4406" s="123"/>
      <c r="U4406" s="123"/>
      <c r="V4406" s="123"/>
      <c r="W4406" s="137"/>
      <c r="X4406" s="136"/>
      <c r="Y4406" s="137"/>
      <c r="Z4406" s="137"/>
      <c r="AA4406" s="119"/>
      <c r="AB4406" s="119"/>
      <c r="AC4406" s="137"/>
      <c r="AD4406" s="137"/>
      <c r="AE4406" s="137">
        <f>SUM(AE4405:AE4405)</f>
        <v>449363</v>
      </c>
      <c r="AF4406" s="137"/>
      <c r="AG4406" s="137">
        <f>SUM(AG4405:AG4405)</f>
        <v>0</v>
      </c>
      <c r="AH4406" s="137"/>
    </row>
    <row r="4407" spans="1:34" s="173" customFormat="1" x14ac:dyDescent="0.55000000000000004">
      <c r="A4407" s="122" t="s">
        <v>6232</v>
      </c>
      <c r="B4407" s="123">
        <v>1869</v>
      </c>
      <c r="C4407" s="123">
        <v>10377</v>
      </c>
      <c r="D4407" s="135" t="s">
        <v>6233</v>
      </c>
      <c r="E4407" s="123" t="s">
        <v>34</v>
      </c>
      <c r="F4407" s="123">
        <v>26731</v>
      </c>
      <c r="G4407" s="123">
        <v>0</v>
      </c>
      <c r="H4407" s="123">
        <v>0</v>
      </c>
      <c r="I4407" s="136">
        <v>99</v>
      </c>
      <c r="J4407" s="123" t="s">
        <v>38</v>
      </c>
      <c r="K4407" s="137">
        <f>((G4407*400)+(H4407*100))+I4407</f>
        <v>99</v>
      </c>
      <c r="L4407" s="137">
        <v>925</v>
      </c>
      <c r="M4407" s="137">
        <f>K4407*L4407</f>
        <v>91575</v>
      </c>
      <c r="N4407" s="123"/>
      <c r="O4407" s="108"/>
      <c r="P4407" s="138"/>
      <c r="Q4407" s="108"/>
      <c r="R4407" s="108"/>
      <c r="S4407" s="139"/>
      <c r="T4407" s="123"/>
      <c r="U4407" s="123"/>
      <c r="V4407" s="123"/>
      <c r="W4407" s="137"/>
      <c r="X4407" s="136"/>
      <c r="Y4407" s="137"/>
      <c r="Z4407" s="137"/>
      <c r="AA4407" s="119"/>
      <c r="AB4407" s="119"/>
      <c r="AC4407" s="137"/>
      <c r="AD4407" s="137">
        <f>IF(AND(AC4407="",M4407=""),0,IF((AC4407=""),M4407,IF((M4407=""),AC4407,AC4407+M4407)))</f>
        <v>91575</v>
      </c>
      <c r="AE4407" s="137">
        <f>IF( (X4407=""),AD4407*1,AD4407*(X4407/100) )</f>
        <v>91575</v>
      </c>
      <c r="AF4407" s="137">
        <v>50000000</v>
      </c>
      <c r="AG4407" s="137">
        <f>IF((AF4407-AE4407) &gt; 1,0,IF((AF4407-AE4407)&lt;0,AE4407-AF4407,AF4407-AE4407))</f>
        <v>0</v>
      </c>
      <c r="AH4407" s="137">
        <v>0.01</v>
      </c>
    </row>
    <row r="4408" spans="1:34" s="173" customFormat="1" x14ac:dyDescent="0.55000000000000004">
      <c r="A4408" s="122" t="s">
        <v>6232</v>
      </c>
      <c r="B4408" s="123">
        <v>4409</v>
      </c>
      <c r="C4408" s="123">
        <v>7420</v>
      </c>
      <c r="D4408" s="135" t="s">
        <v>12877</v>
      </c>
      <c r="E4408" s="123" t="s">
        <v>34</v>
      </c>
      <c r="F4408" s="123">
        <v>16631</v>
      </c>
      <c r="G4408" s="123">
        <v>0</v>
      </c>
      <c r="H4408" s="123">
        <v>1</v>
      </c>
      <c r="I4408" s="136">
        <v>10</v>
      </c>
      <c r="J4408" s="123" t="s">
        <v>35</v>
      </c>
      <c r="K4408" s="137">
        <f>((G4408*400)+(H4408*100))+I4408</f>
        <v>110</v>
      </c>
      <c r="L4408" s="137">
        <v>850</v>
      </c>
      <c r="M4408" s="137">
        <f>K4408*L4408</f>
        <v>93500</v>
      </c>
      <c r="N4408" s="123">
        <v>1</v>
      </c>
      <c r="O4408" s="108" t="s">
        <v>12874</v>
      </c>
      <c r="P4408" s="138"/>
      <c r="Q4408" s="108" t="s">
        <v>12875</v>
      </c>
      <c r="R4408" s="108" t="s">
        <v>12878</v>
      </c>
      <c r="S4408" s="139" t="s">
        <v>12879</v>
      </c>
      <c r="T4408" s="123" t="s">
        <v>51</v>
      </c>
      <c r="U4408" s="123" t="s">
        <v>45</v>
      </c>
      <c r="V4408" s="123" t="s">
        <v>52</v>
      </c>
      <c r="W4408" s="137">
        <v>180</v>
      </c>
      <c r="X4408" s="136">
        <v>90.91</v>
      </c>
      <c r="Y4408" s="137">
        <v>6750</v>
      </c>
      <c r="Z4408" s="137">
        <f>W4408*Y4408</f>
        <v>1215000</v>
      </c>
      <c r="AA4408" s="119">
        <v>6</v>
      </c>
      <c r="AB4408" s="119">
        <v>6</v>
      </c>
      <c r="AC4408" s="137">
        <f>(Z4408*(100-AB4408))/100</f>
        <v>1142100</v>
      </c>
      <c r="AD4408" s="137">
        <f>IF(AND(AC4408="",M4408=""),0,IF((AC4408=""),M4408, IF( (M4408=""),AC4408,SUM(AC4408:AC4409)+M4408)))</f>
        <v>1337966</v>
      </c>
      <c r="AE4408" s="137">
        <f>IF( (X4408=""),AD4408*1,AD4408*(X4408/100) )</f>
        <v>1216344.8906</v>
      </c>
      <c r="AF4408" s="137">
        <v>50000000</v>
      </c>
      <c r="AG4408" s="137">
        <f>IF((AF4408-AE4408) &gt; 1,0,IF((AF4408-AE4408)&lt;0,AE4408-AF4408,AF4408-AE4408))</f>
        <v>0</v>
      </c>
      <c r="AH4408" s="137">
        <v>0.02</v>
      </c>
    </row>
    <row r="4409" spans="1:34" s="173" customFormat="1" x14ac:dyDescent="0.55000000000000004">
      <c r="A4409" s="122"/>
      <c r="B4409" s="123"/>
      <c r="C4409" s="123"/>
      <c r="D4409" s="135"/>
      <c r="E4409" s="123"/>
      <c r="F4409" s="123"/>
      <c r="G4409" s="123"/>
      <c r="H4409" s="123"/>
      <c r="I4409" s="136"/>
      <c r="J4409" s="123"/>
      <c r="K4409" s="137"/>
      <c r="L4409" s="137"/>
      <c r="M4409" s="137"/>
      <c r="N4409" s="123">
        <v>2</v>
      </c>
      <c r="O4409" s="108" t="s">
        <v>12874</v>
      </c>
      <c r="P4409" s="138"/>
      <c r="Q4409" s="108" t="s">
        <v>12875</v>
      </c>
      <c r="R4409" s="108" t="s">
        <v>12878</v>
      </c>
      <c r="S4409" s="139" t="s">
        <v>12880</v>
      </c>
      <c r="T4409" s="123" t="s">
        <v>439</v>
      </c>
      <c r="U4409" s="123" t="s">
        <v>45</v>
      </c>
      <c r="V4409" s="123" t="s">
        <v>52</v>
      </c>
      <c r="W4409" s="137">
        <v>18</v>
      </c>
      <c r="X4409" s="136">
        <v>9.09</v>
      </c>
      <c r="Y4409" s="137">
        <v>6050</v>
      </c>
      <c r="Z4409" s="137">
        <f>W4409*Y4409</f>
        <v>108900</v>
      </c>
      <c r="AA4409" s="119">
        <v>6</v>
      </c>
      <c r="AB4409" s="119">
        <v>6</v>
      </c>
      <c r="AC4409" s="137">
        <f>(Z4409*(100-AB4409))/100</f>
        <v>102366</v>
      </c>
      <c r="AD4409" s="137">
        <f>IF(AND(AC4409="",M4408=""),0,IF((AC4409=""),M4408, IF( (M4408=""),AC4409,SUM(AC4408:AC4409)+M4408)))</f>
        <v>1337966</v>
      </c>
      <c r="AE4409" s="137">
        <f>IF( (X4409=""),AD4409*1,AD4409*(X4409/100) )</f>
        <v>121621.10939999999</v>
      </c>
      <c r="AF4409" s="137">
        <v>50000000</v>
      </c>
      <c r="AG4409" s="137">
        <f>IF((AF4409-AE4409) &gt; 1,0,IF((AF4409-AE4409)&lt;0,AE4409-AF4409,AF4409-AE4409))</f>
        <v>0</v>
      </c>
      <c r="AH4409" s="137">
        <v>0.02</v>
      </c>
    </row>
    <row r="4410" spans="1:34" s="173" customFormat="1" x14ac:dyDescent="0.55000000000000004">
      <c r="A4410" s="122"/>
      <c r="B4410" s="123"/>
      <c r="C4410" s="123"/>
      <c r="D4410" s="135"/>
      <c r="E4410" s="123"/>
      <c r="F4410" s="123"/>
      <c r="G4410" s="123"/>
      <c r="H4410" s="123"/>
      <c r="I4410" s="136"/>
      <c r="J4410" s="123"/>
      <c r="K4410" s="137"/>
      <c r="L4410" s="137" t="s">
        <v>63</v>
      </c>
      <c r="M4410" s="137">
        <f>SUM(M4407:M4409)</f>
        <v>185075</v>
      </c>
      <c r="N4410" s="123"/>
      <c r="O4410" s="108"/>
      <c r="P4410" s="138"/>
      <c r="Q4410" s="108"/>
      <c r="R4410" s="108"/>
      <c r="S4410" s="139"/>
      <c r="T4410" s="123"/>
      <c r="U4410" s="123"/>
      <c r="V4410" s="123"/>
      <c r="W4410" s="137"/>
      <c r="X4410" s="136"/>
      <c r="Y4410" s="137"/>
      <c r="Z4410" s="137"/>
      <c r="AA4410" s="119"/>
      <c r="AB4410" s="119"/>
      <c r="AC4410" s="137"/>
      <c r="AD4410" s="137"/>
      <c r="AE4410" s="137">
        <f>SUM(AE4407:AE4409)</f>
        <v>1429541</v>
      </c>
      <c r="AF4410" s="137"/>
      <c r="AG4410" s="137">
        <f>SUM(AG4407:AG4407)</f>
        <v>0</v>
      </c>
      <c r="AH4410" s="137"/>
    </row>
    <row r="4411" spans="1:34" s="173" customFormat="1" x14ac:dyDescent="0.55000000000000004">
      <c r="A4411" s="122" t="s">
        <v>6234</v>
      </c>
      <c r="B4411" s="123">
        <v>1870</v>
      </c>
      <c r="C4411" s="123">
        <v>5189</v>
      </c>
      <c r="D4411" s="135" t="s">
        <v>6235</v>
      </c>
      <c r="E4411" s="123" t="s">
        <v>34</v>
      </c>
      <c r="F4411" s="123">
        <v>19686</v>
      </c>
      <c r="G4411" s="123">
        <v>19</v>
      </c>
      <c r="H4411" s="123">
        <v>0</v>
      </c>
      <c r="I4411" s="136">
        <v>92</v>
      </c>
      <c r="J4411" s="123" t="s">
        <v>38</v>
      </c>
      <c r="K4411" s="137">
        <f>((G4411*400)+(H4411*100))+I4411</f>
        <v>7692</v>
      </c>
      <c r="L4411" s="137">
        <v>225</v>
      </c>
      <c r="M4411" s="137">
        <f>K4411*L4411</f>
        <v>1730700</v>
      </c>
      <c r="N4411" s="123"/>
      <c r="O4411" s="108"/>
      <c r="P4411" s="138"/>
      <c r="Q4411" s="108"/>
      <c r="R4411" s="108"/>
      <c r="S4411" s="139"/>
      <c r="T4411" s="123"/>
      <c r="U4411" s="123"/>
      <c r="V4411" s="123"/>
      <c r="W4411" s="137"/>
      <c r="X4411" s="136"/>
      <c r="Y4411" s="137"/>
      <c r="Z4411" s="137"/>
      <c r="AA4411" s="119"/>
      <c r="AB4411" s="119"/>
      <c r="AC4411" s="137"/>
      <c r="AD4411" s="137">
        <f>IF(AND(AC4411="",M4411=""),0,IF((AC4411=""),M4411,IF((M4411=""),AC4411,AC4411+M4411)))</f>
        <v>1730700</v>
      </c>
      <c r="AE4411" s="137">
        <f>IF( (X4411=""),AD4411*1,AD4411*(X4411/100) )</f>
        <v>1730700</v>
      </c>
      <c r="AF4411" s="137">
        <v>50000000</v>
      </c>
      <c r="AG4411" s="137">
        <f>IF((AF4411-AE4411) &gt; 1,0,IF((AF4411-AE4411)&lt;0,AE4411-AF4411,AF4411-AE4411))</f>
        <v>0</v>
      </c>
      <c r="AH4411" s="137">
        <v>0.01</v>
      </c>
    </row>
    <row r="4412" spans="1:34" s="173" customFormat="1" x14ac:dyDescent="0.55000000000000004">
      <c r="A4412" s="122"/>
      <c r="B4412" s="123"/>
      <c r="C4412" s="123"/>
      <c r="D4412" s="135"/>
      <c r="E4412" s="123"/>
      <c r="F4412" s="123"/>
      <c r="G4412" s="123"/>
      <c r="H4412" s="123"/>
      <c r="I4412" s="136"/>
      <c r="J4412" s="123"/>
      <c r="K4412" s="137"/>
      <c r="L4412" s="137" t="s">
        <v>63</v>
      </c>
      <c r="M4412" s="137">
        <f>SUM(M4411:M4411)</f>
        <v>1730700</v>
      </c>
      <c r="N4412" s="123"/>
      <c r="O4412" s="108"/>
      <c r="P4412" s="138"/>
      <c r="Q4412" s="108"/>
      <c r="R4412" s="108"/>
      <c r="S4412" s="139"/>
      <c r="T4412" s="123"/>
      <c r="U4412" s="123"/>
      <c r="V4412" s="123"/>
      <c r="W4412" s="137"/>
      <c r="X4412" s="136"/>
      <c r="Y4412" s="137"/>
      <c r="Z4412" s="137"/>
      <c r="AA4412" s="119"/>
      <c r="AB4412" s="119"/>
      <c r="AC4412" s="137"/>
      <c r="AD4412" s="137"/>
      <c r="AE4412" s="137">
        <f>SUM(AE4411:AE4411)</f>
        <v>1730700</v>
      </c>
      <c r="AF4412" s="137"/>
      <c r="AG4412" s="137">
        <f>SUM(AG4411:AG4411)</f>
        <v>0</v>
      </c>
      <c r="AH4412" s="137"/>
    </row>
    <row r="4413" spans="1:34" s="173" customFormat="1" x14ac:dyDescent="0.55000000000000004">
      <c r="A4413" s="122" t="s">
        <v>6236</v>
      </c>
      <c r="B4413" s="123">
        <v>1871</v>
      </c>
      <c r="C4413" s="123">
        <v>7355</v>
      </c>
      <c r="D4413" s="135" t="s">
        <v>6237</v>
      </c>
      <c r="E4413" s="123" t="s">
        <v>34</v>
      </c>
      <c r="F4413" s="123">
        <v>22552</v>
      </c>
      <c r="G4413" s="123">
        <v>0</v>
      </c>
      <c r="H4413" s="123">
        <v>1</v>
      </c>
      <c r="I4413" s="136">
        <v>85</v>
      </c>
      <c r="J4413" s="123" t="s">
        <v>38</v>
      </c>
      <c r="K4413" s="137">
        <f>((G4413*400)+(H4413*100))+I4413</f>
        <v>185</v>
      </c>
      <c r="L4413" s="137">
        <v>650</v>
      </c>
      <c r="M4413" s="137">
        <f>K4413*L4413</f>
        <v>120250</v>
      </c>
      <c r="N4413" s="123"/>
      <c r="O4413" s="108"/>
      <c r="P4413" s="138"/>
      <c r="Q4413" s="108"/>
      <c r="R4413" s="108"/>
      <c r="S4413" s="139"/>
      <c r="T4413" s="123"/>
      <c r="U4413" s="123"/>
      <c r="V4413" s="123"/>
      <c r="W4413" s="137"/>
      <c r="X4413" s="136"/>
      <c r="Y4413" s="137"/>
      <c r="Z4413" s="137"/>
      <c r="AA4413" s="119"/>
      <c r="AB4413" s="119"/>
      <c r="AC4413" s="137"/>
      <c r="AD4413" s="137">
        <f>IF(AND(AC4413="",M4413=""),0,IF((AC4413=""),M4413,IF((M4413=""),AC4413,AC4413+M4413)))</f>
        <v>120250</v>
      </c>
      <c r="AE4413" s="137">
        <f>IF( (X4413=""),AD4413*1,AD4413*(X4413/100) )</f>
        <v>120250</v>
      </c>
      <c r="AF4413" s="137">
        <v>50000000</v>
      </c>
      <c r="AG4413" s="137">
        <f>IF((AF4413-AE4413) &gt; 1,0,IF((AF4413-AE4413)&lt;0,AE4413-AF4413,AF4413-AE4413))</f>
        <v>0</v>
      </c>
      <c r="AH4413" s="137">
        <v>0.01</v>
      </c>
    </row>
    <row r="4414" spans="1:34" s="173" customFormat="1" x14ac:dyDescent="0.55000000000000004">
      <c r="A4414" s="122"/>
      <c r="B4414" s="123"/>
      <c r="C4414" s="123"/>
      <c r="D4414" s="135"/>
      <c r="E4414" s="123"/>
      <c r="F4414" s="123"/>
      <c r="G4414" s="123"/>
      <c r="H4414" s="123"/>
      <c r="I4414" s="136"/>
      <c r="J4414" s="123"/>
      <c r="K4414" s="137"/>
      <c r="L4414" s="137" t="s">
        <v>63</v>
      </c>
      <c r="M4414" s="137">
        <f>SUM(M4413:M4413)</f>
        <v>120250</v>
      </c>
      <c r="N4414" s="123"/>
      <c r="O4414" s="108"/>
      <c r="P4414" s="138"/>
      <c r="Q4414" s="108"/>
      <c r="R4414" s="108"/>
      <c r="S4414" s="139"/>
      <c r="T4414" s="123"/>
      <c r="U4414" s="123"/>
      <c r="V4414" s="123"/>
      <c r="W4414" s="137"/>
      <c r="X4414" s="136"/>
      <c r="Y4414" s="137"/>
      <c r="Z4414" s="137"/>
      <c r="AA4414" s="119"/>
      <c r="AB4414" s="119"/>
      <c r="AC4414" s="137"/>
      <c r="AD4414" s="137"/>
      <c r="AE4414" s="137">
        <f>SUM(AE4413:AE4413)</f>
        <v>120250</v>
      </c>
      <c r="AF4414" s="137"/>
      <c r="AG4414" s="137">
        <f>SUM(AG4413:AG4413)</f>
        <v>0</v>
      </c>
      <c r="AH4414" s="137"/>
    </row>
    <row r="4415" spans="1:34" s="173" customFormat="1" x14ac:dyDescent="0.55000000000000004">
      <c r="A4415" s="122" t="s">
        <v>6240</v>
      </c>
      <c r="B4415" s="123">
        <v>1872</v>
      </c>
      <c r="C4415" s="123">
        <v>6043</v>
      </c>
      <c r="D4415" s="135" t="s">
        <v>6241</v>
      </c>
      <c r="E4415" s="123" t="s">
        <v>34</v>
      </c>
      <c r="F4415" s="123">
        <v>23890</v>
      </c>
      <c r="G4415" s="123">
        <v>0</v>
      </c>
      <c r="H4415" s="123">
        <v>3</v>
      </c>
      <c r="I4415" s="136">
        <v>14</v>
      </c>
      <c r="J4415" s="123" t="s">
        <v>35</v>
      </c>
      <c r="K4415" s="137">
        <f>((G4415*400)+(H4415*100))+I4415</f>
        <v>314</v>
      </c>
      <c r="L4415" s="137">
        <v>625</v>
      </c>
      <c r="M4415" s="137">
        <f>K4415*L4415</f>
        <v>196250</v>
      </c>
      <c r="N4415" s="123">
        <v>1</v>
      </c>
      <c r="O4415" s="108" t="s">
        <v>6238</v>
      </c>
      <c r="P4415" s="138">
        <v>8570878000136</v>
      </c>
      <c r="Q4415" s="108" t="s">
        <v>6239</v>
      </c>
      <c r="R4415" s="108" t="s">
        <v>6242</v>
      </c>
      <c r="S4415" s="139"/>
      <c r="T4415" s="123" t="s">
        <v>51</v>
      </c>
      <c r="U4415" s="123" t="s">
        <v>45</v>
      </c>
      <c r="V4415" s="123" t="s">
        <v>52</v>
      </c>
      <c r="W4415" s="137">
        <v>54.6</v>
      </c>
      <c r="X4415" s="136">
        <v>35.1</v>
      </c>
      <c r="Y4415" s="137">
        <v>6750</v>
      </c>
      <c r="Z4415" s="137">
        <f>W4415*Y4415</f>
        <v>368550</v>
      </c>
      <c r="AA4415" s="119">
        <v>7</v>
      </c>
      <c r="AB4415" s="119">
        <v>7</v>
      </c>
      <c r="AC4415" s="137">
        <f>(Z4415*(100-AB4415))/100</f>
        <v>342751.5</v>
      </c>
      <c r="AD4415" s="137">
        <f>IF(AND(AC4415="",M4415=""),0,IF((AC4415=""),M4415, IF( (M4415=""),AC4415,SUM(AC4415:AC4419)+M4415)))</f>
        <v>929636.375</v>
      </c>
      <c r="AE4415" s="137">
        <f>IF( (X4415=""),AD4415*1,AD4415*(X4415/100) )</f>
        <v>326302.36762500001</v>
      </c>
      <c r="AF4415" s="137">
        <v>50000000</v>
      </c>
      <c r="AG4415" s="137">
        <f>IF((AF4415-AE4415) &gt; 1,0,IF((AF4415-AE4415)&lt;0,AE4415-AF4415,AF4415-AE4415))</f>
        <v>0</v>
      </c>
      <c r="AH4415" s="137">
        <v>0.02</v>
      </c>
    </row>
    <row r="4416" spans="1:34" s="173" customFormat="1" x14ac:dyDescent="0.55000000000000004">
      <c r="A4416" s="122"/>
      <c r="B4416" s="123"/>
      <c r="C4416" s="123"/>
      <c r="D4416" s="135"/>
      <c r="E4416" s="123"/>
      <c r="F4416" s="123"/>
      <c r="G4416" s="123"/>
      <c r="H4416" s="123"/>
      <c r="I4416" s="136"/>
      <c r="J4416" s="123"/>
      <c r="K4416" s="137"/>
      <c r="L4416" s="137"/>
      <c r="M4416" s="137"/>
      <c r="N4416" s="123">
        <v>2</v>
      </c>
      <c r="O4416" s="108" t="s">
        <v>6238</v>
      </c>
      <c r="P4416" s="138">
        <v>8570878000136</v>
      </c>
      <c r="Q4416" s="108" t="s">
        <v>6239</v>
      </c>
      <c r="R4416" s="108" t="s">
        <v>6242</v>
      </c>
      <c r="S4416" s="139" t="s">
        <v>6243</v>
      </c>
      <c r="T4416" s="123" t="s">
        <v>51</v>
      </c>
      <c r="U4416" s="123" t="s">
        <v>45</v>
      </c>
      <c r="V4416" s="123" t="s">
        <v>52</v>
      </c>
      <c r="W4416" s="137">
        <v>37.200000000000003</v>
      </c>
      <c r="X4416" s="136">
        <v>23.92</v>
      </c>
      <c r="Y4416" s="137">
        <v>6750</v>
      </c>
      <c r="Z4416" s="137">
        <f>W4416*Y4416</f>
        <v>251100.00000000003</v>
      </c>
      <c r="AA4416" s="119">
        <v>7</v>
      </c>
      <c r="AB4416" s="119">
        <v>7</v>
      </c>
      <c r="AC4416" s="137">
        <f>(Z4416*(100-AB4416))/100</f>
        <v>233523.00000000003</v>
      </c>
      <c r="AD4416" s="137">
        <f>IF(AND(AC4416="",M4415=""),0,IF((AC4416=""),M4415, IF( (M4415=""),AC4416,SUM(AC4415:AC4419)+M4415)))</f>
        <v>929636.375</v>
      </c>
      <c r="AE4416" s="137">
        <f>IF( (X4416=""),AD4416*1,AD4416*(X4416/100) )</f>
        <v>222369.02090000003</v>
      </c>
      <c r="AF4416" s="137">
        <v>50000000</v>
      </c>
      <c r="AG4416" s="137">
        <f>IF((AF4416-AE4416) &gt; 1,0,IF((AF4416-AE4416)&lt;0,AE4416-AF4416,AF4416-AE4416))</f>
        <v>0</v>
      </c>
      <c r="AH4416" s="137">
        <v>0.02</v>
      </c>
    </row>
    <row r="4417" spans="1:34" s="173" customFormat="1" x14ac:dyDescent="0.55000000000000004">
      <c r="A4417" s="122"/>
      <c r="B4417" s="123"/>
      <c r="C4417" s="123"/>
      <c r="D4417" s="135"/>
      <c r="E4417" s="123"/>
      <c r="F4417" s="123"/>
      <c r="G4417" s="123"/>
      <c r="H4417" s="123"/>
      <c r="I4417" s="136"/>
      <c r="J4417" s="123"/>
      <c r="K4417" s="137"/>
      <c r="L4417" s="137"/>
      <c r="M4417" s="137"/>
      <c r="N4417" s="123">
        <v>3</v>
      </c>
      <c r="O4417" s="108" t="s">
        <v>6238</v>
      </c>
      <c r="P4417" s="138">
        <v>8570878000136</v>
      </c>
      <c r="Q4417" s="108" t="s">
        <v>6239</v>
      </c>
      <c r="R4417" s="108" t="s">
        <v>6242</v>
      </c>
      <c r="S4417" s="139" t="s">
        <v>6244</v>
      </c>
      <c r="T4417" s="123" t="s">
        <v>15159</v>
      </c>
      <c r="U4417" s="123" t="s">
        <v>45</v>
      </c>
      <c r="V4417" s="123" t="s">
        <v>75</v>
      </c>
      <c r="W4417" s="137">
        <v>63.75</v>
      </c>
      <c r="X4417" s="136">
        <v>40.98</v>
      </c>
      <c r="Y4417" s="137">
        <v>2650</v>
      </c>
      <c r="Z4417" s="137">
        <f>W4417*Y4417</f>
        <v>168937.5</v>
      </c>
      <c r="AA4417" s="119">
        <v>7</v>
      </c>
      <c r="AB4417" s="119">
        <v>7</v>
      </c>
      <c r="AC4417" s="137">
        <f>(Z4417*(100-AB4417))/100</f>
        <v>157111.875</v>
      </c>
      <c r="AD4417" s="137">
        <f>IF(AND(AC4417="",M4415=""),0,IF((AC4417=""),M4415, IF( (M4415=""),AC4417,SUM(AC4415:AC4419)+M4415)))</f>
        <v>929636.375</v>
      </c>
      <c r="AE4417" s="137">
        <f>IF( (X4417=""),AD4417*1,AD4417*(X4417/100) )</f>
        <v>380964.98647499993</v>
      </c>
      <c r="AF4417" s="137">
        <v>0</v>
      </c>
      <c r="AG4417" s="137">
        <f>IF((AF4417-AE4417) &gt; 1,0,IF((AF4417-AE4417)&lt;0,AE4417-AF4417,AF4417-AE4417))</f>
        <v>380964.98647499993</v>
      </c>
      <c r="AH4417" s="137">
        <v>0.3</v>
      </c>
    </row>
    <row r="4418" spans="1:34" s="173" customFormat="1" x14ac:dyDescent="0.55000000000000004">
      <c r="A4418" s="122"/>
      <c r="B4418" s="123"/>
      <c r="C4418" s="123"/>
      <c r="D4418" s="135"/>
      <c r="E4418" s="123"/>
      <c r="F4418" s="123"/>
      <c r="G4418" s="123"/>
      <c r="H4418" s="123"/>
      <c r="I4418" s="136"/>
      <c r="J4418" s="123"/>
      <c r="K4418" s="137"/>
      <c r="L4418" s="137" t="s">
        <v>63</v>
      </c>
      <c r="M4418" s="137">
        <f>SUM(M4415:M4417)</f>
        <v>196250</v>
      </c>
      <c r="N4418" s="123"/>
      <c r="O4418" s="108"/>
      <c r="P4418" s="138"/>
      <c r="Q4418" s="108"/>
      <c r="R4418" s="108"/>
      <c r="S4418" s="139"/>
      <c r="T4418" s="123"/>
      <c r="U4418" s="123"/>
      <c r="V4418" s="123"/>
      <c r="W4418" s="137"/>
      <c r="X4418" s="136"/>
      <c r="Y4418" s="137"/>
      <c r="Z4418" s="137"/>
      <c r="AA4418" s="119"/>
      <c r="AB4418" s="119"/>
      <c r="AC4418" s="137"/>
      <c r="AD4418" s="137"/>
      <c r="AE4418" s="137">
        <f>SUM(AE4415:AE4417)</f>
        <v>929636.375</v>
      </c>
      <c r="AF4418" s="137"/>
      <c r="AG4418" s="137">
        <f>SUM(AG4415:AG4417)</f>
        <v>380964.98647499993</v>
      </c>
      <c r="AH4418" s="137"/>
    </row>
    <row r="4419" spans="1:34" s="173" customFormat="1" x14ac:dyDescent="0.55000000000000004">
      <c r="A4419" s="122" t="s">
        <v>6245</v>
      </c>
      <c r="B4419" s="123">
        <v>1873</v>
      </c>
      <c r="C4419" s="123">
        <v>9924</v>
      </c>
      <c r="D4419" s="135"/>
      <c r="E4419" s="123" t="s">
        <v>37</v>
      </c>
      <c r="F4419" s="123">
        <v>110</v>
      </c>
      <c r="G4419" s="123">
        <v>0</v>
      </c>
      <c r="H4419" s="123">
        <v>0</v>
      </c>
      <c r="I4419" s="136">
        <v>75</v>
      </c>
      <c r="J4419" s="123" t="s">
        <v>35</v>
      </c>
      <c r="K4419" s="137">
        <f>((G4419*400)+(H4419*100))+I4419</f>
        <v>75</v>
      </c>
      <c r="L4419" s="137">
        <v>225</v>
      </c>
      <c r="M4419" s="137">
        <f>K4419*L4419</f>
        <v>16875</v>
      </c>
      <c r="N4419" s="123"/>
      <c r="O4419" s="108"/>
      <c r="P4419" s="138"/>
      <c r="Q4419" s="108"/>
      <c r="R4419" s="108"/>
      <c r="S4419" s="139"/>
      <c r="T4419" s="123"/>
      <c r="U4419" s="123"/>
      <c r="V4419" s="123"/>
      <c r="W4419" s="137"/>
      <c r="X4419" s="136"/>
      <c r="Y4419" s="137"/>
      <c r="Z4419" s="137"/>
      <c r="AA4419" s="119"/>
      <c r="AB4419" s="119"/>
      <c r="AC4419" s="137"/>
      <c r="AD4419" s="137">
        <f>IF(AND(AC4419="",M4419=""),0,IF((AC4419=""),M4419,IF((M4419=""),AC4419,AC4419+M4419)))</f>
        <v>16875</v>
      </c>
      <c r="AE4419" s="137">
        <f>IF( (X4419=""),AD4419*1,AD4419*(X4419/100) )</f>
        <v>16875</v>
      </c>
      <c r="AF4419" s="137">
        <v>0</v>
      </c>
      <c r="AG4419" s="137">
        <f>IF((AF4419-AE4419) &gt; 1,0,IF((AF4419-AE4419)&lt;0,AE4419-AF4419,AF4419-AE4419))</f>
        <v>16875</v>
      </c>
      <c r="AH4419" s="137">
        <v>0.02</v>
      </c>
    </row>
    <row r="4420" spans="1:34" s="173" customFormat="1" x14ac:dyDescent="0.55000000000000004">
      <c r="A4420" s="122"/>
      <c r="B4420" s="123"/>
      <c r="C4420" s="123"/>
      <c r="D4420" s="135"/>
      <c r="E4420" s="123"/>
      <c r="F4420" s="123"/>
      <c r="G4420" s="123"/>
      <c r="H4420" s="123"/>
      <c r="I4420" s="136"/>
      <c r="J4420" s="123"/>
      <c r="K4420" s="137"/>
      <c r="L4420" s="137" t="s">
        <v>63</v>
      </c>
      <c r="M4420" s="137">
        <f>SUM(M4419:M4419)</f>
        <v>16875</v>
      </c>
      <c r="N4420" s="123"/>
      <c r="O4420" s="108"/>
      <c r="P4420" s="138"/>
      <c r="Q4420" s="108"/>
      <c r="R4420" s="108"/>
      <c r="S4420" s="139"/>
      <c r="T4420" s="123"/>
      <c r="U4420" s="123"/>
      <c r="V4420" s="123"/>
      <c r="W4420" s="137"/>
      <c r="X4420" s="136"/>
      <c r="Y4420" s="137"/>
      <c r="Z4420" s="137"/>
      <c r="AA4420" s="119"/>
      <c r="AB4420" s="119"/>
      <c r="AC4420" s="137"/>
      <c r="AD4420" s="137"/>
      <c r="AE4420" s="137">
        <f>SUM(AE4419:AE4419)</f>
        <v>16875</v>
      </c>
      <c r="AF4420" s="137"/>
      <c r="AG4420" s="137">
        <f>SUM(AG4419:AG4419)</f>
        <v>16875</v>
      </c>
      <c r="AH4420" s="137"/>
    </row>
    <row r="4421" spans="1:34" s="173" customFormat="1" x14ac:dyDescent="0.55000000000000004">
      <c r="A4421" s="122" t="s">
        <v>15178</v>
      </c>
      <c r="B4421" s="123">
        <v>1874</v>
      </c>
      <c r="C4421" s="123">
        <v>10448</v>
      </c>
      <c r="D4421" s="135" t="s">
        <v>8370</v>
      </c>
      <c r="E4421" s="123" t="s">
        <v>34</v>
      </c>
      <c r="F4421" s="123">
        <v>2306</v>
      </c>
      <c r="G4421" s="123">
        <v>0</v>
      </c>
      <c r="H4421" s="123">
        <v>0</v>
      </c>
      <c r="I4421" s="136">
        <v>95</v>
      </c>
      <c r="J4421" s="123" t="s">
        <v>35</v>
      </c>
      <c r="K4421" s="137">
        <f>((G4421*400)+(H4421*100))+I4421</f>
        <v>95</v>
      </c>
      <c r="L4421" s="137">
        <v>0</v>
      </c>
      <c r="M4421" s="137">
        <f>K4421*L4421</f>
        <v>0</v>
      </c>
      <c r="N4421" s="123">
        <v>1</v>
      </c>
      <c r="O4421" s="108" t="s">
        <v>15176</v>
      </c>
      <c r="P4421" s="138">
        <v>3570800311906</v>
      </c>
      <c r="Q4421" s="108" t="s">
        <v>15177</v>
      </c>
      <c r="R4421" s="108" t="s">
        <v>15179</v>
      </c>
      <c r="S4421" s="139" t="s">
        <v>8372</v>
      </c>
      <c r="T4421" s="123" t="s">
        <v>51</v>
      </c>
      <c r="U4421" s="123" t="s">
        <v>45</v>
      </c>
      <c r="V4421" s="123" t="s">
        <v>52</v>
      </c>
      <c r="W4421" s="137">
        <v>102.3</v>
      </c>
      <c r="X4421" s="136">
        <v>44.52</v>
      </c>
      <c r="Y4421" s="137">
        <v>6750</v>
      </c>
      <c r="Z4421" s="137">
        <f>W4421*Y4421</f>
        <v>690525</v>
      </c>
      <c r="AA4421" s="119">
        <v>25</v>
      </c>
      <c r="AB4421" s="119">
        <v>40</v>
      </c>
      <c r="AC4421" s="137">
        <f>(Z4421*(100-AB4421))/100</f>
        <v>414315</v>
      </c>
      <c r="AD4421" s="137">
        <f>IF(AND(AC4421="",M4421=""),0,IF((AC4421=""),M4421, IF( (M4421=""),AC4421,SUM(AC4421:AC4426)+M4421)))</f>
        <v>828630</v>
      </c>
      <c r="AE4421" s="137">
        <f>IF( (X4421=""),AD4421*1,AD4421*(X4421/100) )</f>
        <v>368906.07600000006</v>
      </c>
      <c r="AF4421" s="137">
        <v>50000000</v>
      </c>
      <c r="AG4421" s="137">
        <f>IF((AF4421-AE4421) &gt; 1,0,IF((AF4421-AE4421)&lt;0,AE4421-AF4421,AF4421-AE4421))</f>
        <v>0</v>
      </c>
      <c r="AH4421" s="137">
        <v>0.02</v>
      </c>
    </row>
    <row r="4422" spans="1:34" s="173" customFormat="1" x14ac:dyDescent="0.55000000000000004">
      <c r="A4422" s="122"/>
      <c r="B4422" s="123"/>
      <c r="C4422" s="123"/>
      <c r="D4422" s="135"/>
      <c r="E4422" s="123"/>
      <c r="F4422" s="123"/>
      <c r="G4422" s="123"/>
      <c r="H4422" s="123"/>
      <c r="I4422" s="136"/>
      <c r="J4422" s="123"/>
      <c r="K4422" s="137"/>
      <c r="L4422" s="137"/>
      <c r="M4422" s="137"/>
      <c r="N4422" s="123"/>
      <c r="O4422" s="108"/>
      <c r="P4422" s="138"/>
      <c r="Q4422" s="108"/>
      <c r="R4422" s="108"/>
      <c r="S4422" s="139"/>
      <c r="T4422" s="123" t="s">
        <v>51</v>
      </c>
      <c r="U4422" s="123"/>
      <c r="V4422" s="123" t="s">
        <v>52</v>
      </c>
      <c r="W4422" s="137">
        <v>102.3</v>
      </c>
      <c r="X4422" s="136">
        <v>44.52</v>
      </c>
      <c r="Y4422" s="137">
        <v>6750</v>
      </c>
      <c r="Z4422" s="137">
        <f>W4422*Y4422</f>
        <v>690525</v>
      </c>
      <c r="AA4422" s="119">
        <v>25</v>
      </c>
      <c r="AB4422" s="119">
        <v>40</v>
      </c>
      <c r="AC4422" s="137">
        <f>(Z4422*(100-AB4422))/100</f>
        <v>414315</v>
      </c>
      <c r="AD4422" s="137">
        <f>IF(AND(AC4422="",M4421=""),0,IF((AC4422=""),M4421, IF( (M4421=""),AC4422,SUM(AC4421:AC4426)+M4421)))</f>
        <v>828630</v>
      </c>
      <c r="AE4422" s="137">
        <f>IF( (X4422=""),AD4422*1,AD4422*(X4422/100) )</f>
        <v>368906.07600000006</v>
      </c>
      <c r="AF4422" s="137">
        <v>50000000</v>
      </c>
      <c r="AG4422" s="137">
        <f>IF((AF4422-AE4422) &gt; 1,0,IF((AF4422-AE4422)&lt;0,AE4422-AF4422,AF4422-AE4422))</f>
        <v>0</v>
      </c>
      <c r="AH4422" s="137">
        <v>0.02</v>
      </c>
    </row>
    <row r="4423" spans="1:34" s="173" customFormat="1" x14ac:dyDescent="0.55000000000000004">
      <c r="A4423" s="122"/>
      <c r="B4423" s="123"/>
      <c r="C4423" s="123"/>
      <c r="D4423" s="135"/>
      <c r="E4423" s="123"/>
      <c r="F4423" s="123"/>
      <c r="G4423" s="123"/>
      <c r="H4423" s="123"/>
      <c r="I4423" s="136"/>
      <c r="J4423" s="123"/>
      <c r="K4423" s="137"/>
      <c r="L4423" s="137"/>
      <c r="M4423" s="137"/>
      <c r="N4423" s="123"/>
      <c r="O4423" s="108"/>
      <c r="P4423" s="138"/>
      <c r="Q4423" s="108"/>
      <c r="R4423" s="108"/>
      <c r="S4423" s="139"/>
      <c r="T4423" s="123"/>
      <c r="U4423" s="123"/>
      <c r="V4423" s="123"/>
      <c r="W4423" s="137"/>
      <c r="X4423" s="136"/>
      <c r="Y4423" s="137"/>
      <c r="Z4423" s="137"/>
      <c r="AA4423" s="119"/>
      <c r="AB4423" s="119"/>
      <c r="AC4423" s="137"/>
      <c r="AD4423" s="137"/>
      <c r="AE4423" s="137"/>
      <c r="AF4423" s="137"/>
      <c r="AG4423" s="137"/>
      <c r="AH4423" s="137"/>
    </row>
    <row r="4424" spans="1:34" s="173" customFormat="1" x14ac:dyDescent="0.55000000000000004">
      <c r="A4424" s="122"/>
      <c r="B4424" s="123"/>
      <c r="C4424" s="123"/>
      <c r="D4424" s="135"/>
      <c r="E4424" s="123"/>
      <c r="F4424" s="123"/>
      <c r="G4424" s="123"/>
      <c r="H4424" s="123"/>
      <c r="I4424" s="136"/>
      <c r="J4424" s="123"/>
      <c r="K4424" s="137"/>
      <c r="L4424" s="137"/>
      <c r="M4424" s="137"/>
      <c r="N4424" s="123">
        <v>3</v>
      </c>
      <c r="O4424" s="108" t="s">
        <v>15176</v>
      </c>
      <c r="P4424" s="138">
        <v>3570800311906</v>
      </c>
      <c r="Q4424" s="108" t="s">
        <v>15177</v>
      </c>
      <c r="R4424" s="108" t="s">
        <v>15179</v>
      </c>
      <c r="S4424" s="139" t="s">
        <v>8373</v>
      </c>
      <c r="T4424" s="123" t="s">
        <v>55</v>
      </c>
      <c r="U4424" s="123" t="s">
        <v>45</v>
      </c>
      <c r="V4424" s="123" t="s">
        <v>52</v>
      </c>
      <c r="W4424" s="137">
        <v>25.2</v>
      </c>
      <c r="X4424" s="136">
        <v>10.97</v>
      </c>
      <c r="Y4424" s="137">
        <v>0</v>
      </c>
      <c r="Z4424" s="137">
        <f>W4424*Y4424</f>
        <v>0</v>
      </c>
      <c r="AA4424" s="119">
        <v>6</v>
      </c>
      <c r="AB4424" s="119">
        <v>6</v>
      </c>
      <c r="AC4424" s="137">
        <f>(Z4424*(100-AB4424))/100</f>
        <v>0</v>
      </c>
      <c r="AD4424" s="137">
        <f>IF(AND(AC4424="",M4421=""),0,IF((AC4424=""),M4421, IF( (M4421=""),AC4424,SUM(AC4421:AC4426)+M4421)))</f>
        <v>828630</v>
      </c>
      <c r="AE4424" s="137">
        <f>IF( (X4424=""),AD4424*1,AD4424*(X4424/100) )</f>
        <v>90900.71100000001</v>
      </c>
      <c r="AF4424" s="137">
        <v>50000000</v>
      </c>
      <c r="AG4424" s="137">
        <f>IF((AF4424-AE4424) &gt; 1,0,IF((AF4424-AE4424)&lt;0,AE4424-AF4424,AF4424-AE4424))</f>
        <v>0</v>
      </c>
      <c r="AH4424" s="137">
        <v>0.02</v>
      </c>
    </row>
    <row r="4425" spans="1:34" s="173" customFormat="1" x14ac:dyDescent="0.55000000000000004">
      <c r="A4425" s="122"/>
      <c r="B4425" s="123"/>
      <c r="C4425" s="123"/>
      <c r="D4425" s="135"/>
      <c r="E4425" s="123"/>
      <c r="F4425" s="123"/>
      <c r="G4425" s="123"/>
      <c r="H4425" s="123"/>
      <c r="I4425" s="136"/>
      <c r="J4425" s="123"/>
      <c r="K4425" s="137"/>
      <c r="L4425" s="137" t="s">
        <v>63</v>
      </c>
      <c r="M4425" s="137">
        <f>SUM(M4421:M4424)</f>
        <v>0</v>
      </c>
      <c r="N4425" s="123"/>
      <c r="O4425" s="108"/>
      <c r="P4425" s="138"/>
      <c r="Q4425" s="108"/>
      <c r="R4425" s="108"/>
      <c r="S4425" s="139"/>
      <c r="T4425" s="123"/>
      <c r="U4425" s="123"/>
      <c r="V4425" s="123"/>
      <c r="W4425" s="137"/>
      <c r="X4425" s="136"/>
      <c r="Y4425" s="137"/>
      <c r="Z4425" s="137"/>
      <c r="AA4425" s="119"/>
      <c r="AB4425" s="119"/>
      <c r="AC4425" s="137"/>
      <c r="AD4425" s="137"/>
      <c r="AE4425" s="137">
        <f>SUM(AE4421:AE4424)</f>
        <v>828712.86300000013</v>
      </c>
      <c r="AF4425" s="137"/>
      <c r="AG4425" s="137">
        <f>SUM(AG4421:AG4424)</f>
        <v>0</v>
      </c>
      <c r="AH4425" s="137"/>
    </row>
    <row r="4426" spans="1:34" s="173" customFormat="1" x14ac:dyDescent="0.55000000000000004">
      <c r="A4426" s="122" t="s">
        <v>6246</v>
      </c>
      <c r="B4426" s="123">
        <v>1875</v>
      </c>
      <c r="C4426" s="123">
        <v>5167</v>
      </c>
      <c r="D4426" s="135" t="s">
        <v>6247</v>
      </c>
      <c r="E4426" s="123" t="s">
        <v>34</v>
      </c>
      <c r="F4426" s="123">
        <v>19666</v>
      </c>
      <c r="G4426" s="123">
        <v>31</v>
      </c>
      <c r="H4426" s="123">
        <v>1</v>
      </c>
      <c r="I4426" s="136">
        <v>93</v>
      </c>
      <c r="J4426" s="123" t="s">
        <v>15712</v>
      </c>
      <c r="K4426" s="137">
        <f>((G4426*400)+(H4426*100))+I4426</f>
        <v>12593</v>
      </c>
      <c r="L4426" s="137">
        <v>225</v>
      </c>
      <c r="M4426" s="137">
        <f>K4426*L4426</f>
        <v>2833425</v>
      </c>
      <c r="N4426" s="123"/>
      <c r="O4426" s="108"/>
      <c r="P4426" s="138"/>
      <c r="Q4426" s="108"/>
      <c r="R4426" s="108"/>
      <c r="S4426" s="139"/>
      <c r="T4426" s="123"/>
      <c r="U4426" s="123"/>
      <c r="V4426" s="123"/>
      <c r="W4426" s="137"/>
      <c r="X4426" s="136"/>
      <c r="Y4426" s="137"/>
      <c r="Z4426" s="137"/>
      <c r="AA4426" s="119"/>
      <c r="AB4426" s="119"/>
      <c r="AC4426" s="137"/>
      <c r="AD4426" s="137">
        <f>IF(AND(AC4426="",M4426=""),0,IF((AC4426=""),M4426,IF((M4426=""),AC4426,AC4426+M4426)))</f>
        <v>2833425</v>
      </c>
      <c r="AE4426" s="137">
        <f>IF( (X4426=""),AD4426*1,AD4426*(X4426/100) )</f>
        <v>2833425</v>
      </c>
      <c r="AF4426" s="137">
        <v>0</v>
      </c>
      <c r="AG4426" s="137">
        <f>IF((AF4426-AE4426) &gt; 1,0,IF((AF4426-AE4426)&lt;0,AE4426-AF4426,AF4426-AE4426))</f>
        <v>2833425</v>
      </c>
      <c r="AH4426" s="137">
        <v>0.3</v>
      </c>
    </row>
    <row r="4427" spans="1:34" s="173" customFormat="1" x14ac:dyDescent="0.55000000000000004">
      <c r="A4427" s="122"/>
      <c r="B4427" s="123">
        <v>1876</v>
      </c>
      <c r="C4427" s="123">
        <v>5177</v>
      </c>
      <c r="D4427" s="135" t="s">
        <v>6248</v>
      </c>
      <c r="E4427" s="123" t="s">
        <v>34</v>
      </c>
      <c r="F4427" s="123">
        <v>19671</v>
      </c>
      <c r="G4427" s="123">
        <v>21</v>
      </c>
      <c r="H4427" s="123">
        <v>1</v>
      </c>
      <c r="I4427" s="136">
        <v>2.9</v>
      </c>
      <c r="J4427" s="123" t="s">
        <v>38</v>
      </c>
      <c r="K4427" s="137">
        <f>((G4427*400)+(H4427*100))+I4427</f>
        <v>8502.9</v>
      </c>
      <c r="L4427" s="137">
        <v>275</v>
      </c>
      <c r="M4427" s="137">
        <f>K4427*L4427</f>
        <v>2338297.5</v>
      </c>
      <c r="N4427" s="123"/>
      <c r="O4427" s="108"/>
      <c r="P4427" s="138"/>
      <c r="Q4427" s="108"/>
      <c r="R4427" s="108"/>
      <c r="S4427" s="139"/>
      <c r="T4427" s="123"/>
      <c r="U4427" s="123"/>
      <c r="V4427" s="123"/>
      <c r="W4427" s="137"/>
      <c r="X4427" s="136"/>
      <c r="Y4427" s="137"/>
      <c r="Z4427" s="137"/>
      <c r="AA4427" s="119"/>
      <c r="AB4427" s="119"/>
      <c r="AC4427" s="137"/>
      <c r="AD4427" s="137">
        <f>IF(AND(AC4427="",M4427=""),0,IF((AC4427=""),M4427,IF((M4427=""),AC4427,AC4427+M4427)))</f>
        <v>2338297.5</v>
      </c>
      <c r="AE4427" s="137">
        <f>IF( (X4427=""),AD4427*1,AD4427*(X4427/100) )</f>
        <v>2338297.5</v>
      </c>
      <c r="AF4427" s="137">
        <v>50000000</v>
      </c>
      <c r="AG4427" s="137">
        <f>IF((AF4427-AE4427) &gt; 1,0,IF((AF4427-AE4427)&lt;0,AE4427-AF4427,AF4427-AE4427))</f>
        <v>0</v>
      </c>
      <c r="AH4427" s="137">
        <v>0.01</v>
      </c>
    </row>
    <row r="4428" spans="1:34" s="173" customFormat="1" x14ac:dyDescent="0.55000000000000004">
      <c r="A4428" s="122"/>
      <c r="B4428" s="123">
        <v>1877</v>
      </c>
      <c r="C4428" s="123">
        <v>5148</v>
      </c>
      <c r="D4428" s="135" t="s">
        <v>6249</v>
      </c>
      <c r="E4428" s="123" t="s">
        <v>34</v>
      </c>
      <c r="F4428" s="123">
        <v>19690</v>
      </c>
      <c r="G4428" s="123">
        <v>15</v>
      </c>
      <c r="H4428" s="123">
        <v>0</v>
      </c>
      <c r="I4428" s="136">
        <v>78.900000000000006</v>
      </c>
      <c r="J4428" s="123" t="s">
        <v>15712</v>
      </c>
      <c r="K4428" s="137">
        <f>((G4428*400)+(H4428*100))+I4428</f>
        <v>6078.9</v>
      </c>
      <c r="L4428" s="137">
        <v>225</v>
      </c>
      <c r="M4428" s="137">
        <f>K4428*L4428</f>
        <v>1367752.5</v>
      </c>
      <c r="N4428" s="123"/>
      <c r="O4428" s="108"/>
      <c r="P4428" s="138"/>
      <c r="Q4428" s="108"/>
      <c r="R4428" s="108"/>
      <c r="S4428" s="139"/>
      <c r="T4428" s="123"/>
      <c r="U4428" s="123"/>
      <c r="V4428" s="123"/>
      <c r="W4428" s="137"/>
      <c r="X4428" s="136"/>
      <c r="Y4428" s="137"/>
      <c r="Z4428" s="137"/>
      <c r="AA4428" s="119"/>
      <c r="AB4428" s="119"/>
      <c r="AC4428" s="137"/>
      <c r="AD4428" s="137">
        <f>IF(AND(AC4428="",M4428=""),0,IF((AC4428=""),M4428,IF((M4428=""),AC4428,AC4428+M4428)))</f>
        <v>1367752.5</v>
      </c>
      <c r="AE4428" s="137">
        <f>IF( (X4428=""),AD4428*1,AD4428*(X4428/100) )</f>
        <v>1367752.5</v>
      </c>
      <c r="AF4428" s="137">
        <v>0</v>
      </c>
      <c r="AG4428" s="137">
        <f>IF((AF4428-AE4428) &gt; 1,0,IF((AF4428-AE4428)&lt;0,AE4428-AF4428,AF4428-AE4428))</f>
        <v>1367752.5</v>
      </c>
      <c r="AH4428" s="137">
        <v>0.3</v>
      </c>
    </row>
    <row r="4429" spans="1:34" s="173" customFormat="1" x14ac:dyDescent="0.55000000000000004">
      <c r="A4429" s="122"/>
      <c r="B4429" s="123"/>
      <c r="C4429" s="123"/>
      <c r="D4429" s="135"/>
      <c r="E4429" s="123"/>
      <c r="F4429" s="123"/>
      <c r="G4429" s="123">
        <v>10</v>
      </c>
      <c r="H4429" s="123">
        <v>0</v>
      </c>
      <c r="I4429" s="136">
        <v>0</v>
      </c>
      <c r="J4429" s="123" t="s">
        <v>38</v>
      </c>
      <c r="K4429" s="137">
        <f>((G4429*400)+(H4429*100))+I4429</f>
        <v>4000</v>
      </c>
      <c r="L4429" s="137">
        <v>225</v>
      </c>
      <c r="M4429" s="137">
        <f>K4429*L4429</f>
        <v>900000</v>
      </c>
      <c r="N4429" s="123"/>
      <c r="O4429" s="108"/>
      <c r="P4429" s="138"/>
      <c r="Q4429" s="108"/>
      <c r="R4429" s="108"/>
      <c r="S4429" s="139"/>
      <c r="T4429" s="123"/>
      <c r="U4429" s="123"/>
      <c r="V4429" s="123"/>
      <c r="W4429" s="137"/>
      <c r="X4429" s="136"/>
      <c r="Y4429" s="137"/>
      <c r="Z4429" s="137"/>
      <c r="AA4429" s="119"/>
      <c r="AB4429" s="119"/>
      <c r="AC4429" s="137"/>
      <c r="AD4429" s="137">
        <f>IF(AND(AC4429="",M4429=""),0,IF((AC4429=""),M4429,IF((M4429=""),AC4429,AC4429+M4429)))</f>
        <v>900000</v>
      </c>
      <c r="AE4429" s="137">
        <f>IF( (X4429=""),AD4429*1,AD4429*(X4429/100) )</f>
        <v>900000</v>
      </c>
      <c r="AF4429" s="137">
        <v>50000000</v>
      </c>
      <c r="AG4429" s="137">
        <f>IF((AF4429-AE4429) &gt; 1,0,IF((AF4429-AE4429)&lt;0,AE4429-AF4429,AF4429-AE4429))</f>
        <v>0</v>
      </c>
      <c r="AH4429" s="137">
        <v>1.01</v>
      </c>
    </row>
    <row r="4430" spans="1:34" s="173" customFormat="1" x14ac:dyDescent="0.55000000000000004">
      <c r="A4430" s="122"/>
      <c r="B4430" s="123"/>
      <c r="C4430" s="123"/>
      <c r="D4430" s="135"/>
      <c r="E4430" s="123"/>
      <c r="F4430" s="123"/>
      <c r="G4430" s="123"/>
      <c r="H4430" s="123"/>
      <c r="I4430" s="136"/>
      <c r="J4430" s="123"/>
      <c r="K4430" s="137"/>
      <c r="L4430" s="137" t="s">
        <v>63</v>
      </c>
      <c r="M4430" s="171">
        <f>SUM(M4426:M4429)</f>
        <v>7439475</v>
      </c>
      <c r="N4430" s="123"/>
      <c r="O4430" s="108"/>
      <c r="P4430" s="138"/>
      <c r="Q4430" s="108"/>
      <c r="R4430" s="108"/>
      <c r="S4430" s="139"/>
      <c r="T4430" s="123"/>
      <c r="U4430" s="123"/>
      <c r="V4430" s="123"/>
      <c r="W4430" s="137"/>
      <c r="X4430" s="136"/>
      <c r="Y4430" s="137"/>
      <c r="Z4430" s="137"/>
      <c r="AA4430" s="119"/>
      <c r="AB4430" s="119"/>
      <c r="AC4430" s="137"/>
      <c r="AD4430" s="137"/>
      <c r="AE4430" s="171">
        <f>SUM(AE4426:AE4429)</f>
        <v>7439475</v>
      </c>
      <c r="AF4430" s="137"/>
      <c r="AG4430" s="171">
        <f>SUM(AG4426:AG4429)</f>
        <v>4201177.5</v>
      </c>
      <c r="AH4430" s="137"/>
    </row>
    <row r="4431" spans="1:34" s="99" customFormat="1" x14ac:dyDescent="0.55000000000000004">
      <c r="A4431" s="107" t="s">
        <v>6250</v>
      </c>
      <c r="B4431" s="161">
        <v>2085</v>
      </c>
      <c r="C4431" s="161">
        <v>9934</v>
      </c>
      <c r="D4431" s="162"/>
      <c r="E4431" s="161" t="s">
        <v>37</v>
      </c>
      <c r="F4431" s="161"/>
      <c r="G4431" s="161">
        <v>1</v>
      </c>
      <c r="H4431" s="161">
        <v>3</v>
      </c>
      <c r="I4431" s="163">
        <v>44</v>
      </c>
      <c r="J4431" s="161" t="s">
        <v>38</v>
      </c>
      <c r="K4431" s="121">
        <f>((G4431*400)+(H4431*100))+I4431</f>
        <v>744</v>
      </c>
      <c r="L4431" s="121">
        <v>225</v>
      </c>
      <c r="M4431" s="121">
        <f>K4431*L4431</f>
        <v>167400</v>
      </c>
      <c r="N4431" s="161"/>
      <c r="O4431" s="164"/>
      <c r="P4431" s="165"/>
      <c r="Q4431" s="164"/>
      <c r="R4431" s="164"/>
      <c r="S4431" s="166"/>
      <c r="T4431" s="161"/>
      <c r="U4431" s="161"/>
      <c r="V4431" s="161"/>
      <c r="W4431" s="121"/>
      <c r="X4431" s="163"/>
      <c r="Y4431" s="121"/>
      <c r="Z4431" s="121"/>
      <c r="AA4431" s="167"/>
      <c r="AB4431" s="167"/>
      <c r="AC4431" s="121"/>
      <c r="AD4431" s="121">
        <f>IF(AND(AC4431="",M4431=""),0,IF((AC4431=""),M4431,IF((M4431=""),AC4431,AC4431+M4431)))</f>
        <v>167400</v>
      </c>
      <c r="AE4431" s="121">
        <f>IF( (X4431=""),AD4431*1,AD4431*(X4431/100) )</f>
        <v>167400</v>
      </c>
      <c r="AF4431" s="121">
        <v>0</v>
      </c>
      <c r="AG4431" s="121">
        <f>IF((AF4431-AE4431) &gt; 1,0,IF((AF4431-AE4431)&lt;0,AE4431-AF4431,AF4431-AE4431))</f>
        <v>167400</v>
      </c>
      <c r="AH4431" s="121">
        <v>0.01</v>
      </c>
    </row>
    <row r="4432" spans="1:34" s="99" customFormat="1" x14ac:dyDescent="0.55000000000000004">
      <c r="A4432" s="107"/>
      <c r="B4432" s="161"/>
      <c r="C4432" s="161"/>
      <c r="D4432" s="162"/>
      <c r="E4432" s="161"/>
      <c r="F4432" s="161"/>
      <c r="G4432" s="161"/>
      <c r="H4432" s="161"/>
      <c r="I4432" s="163"/>
      <c r="J4432" s="161"/>
      <c r="K4432" s="121"/>
      <c r="L4432" s="121" t="s">
        <v>63</v>
      </c>
      <c r="M4432" s="121">
        <f>SUM(M4431:M4431)</f>
        <v>167400</v>
      </c>
      <c r="N4432" s="161"/>
      <c r="O4432" s="164"/>
      <c r="P4432" s="165"/>
      <c r="Q4432" s="164"/>
      <c r="R4432" s="164"/>
      <c r="S4432" s="166"/>
      <c r="T4432" s="161"/>
      <c r="U4432" s="161"/>
      <c r="V4432" s="161"/>
      <c r="W4432" s="121"/>
      <c r="X4432" s="163"/>
      <c r="Y4432" s="121"/>
      <c r="Z4432" s="121"/>
      <c r="AA4432" s="167"/>
      <c r="AB4432" s="167"/>
      <c r="AC4432" s="121"/>
      <c r="AD4432" s="121"/>
      <c r="AE4432" s="121">
        <f>SUM(AE4431:AE4431)</f>
        <v>167400</v>
      </c>
      <c r="AF4432" s="121"/>
      <c r="AG4432" s="121">
        <f>SUM(AG4431:AG4431)</f>
        <v>167400</v>
      </c>
      <c r="AH4432" s="121"/>
    </row>
    <row r="4433" spans="1:34" s="173" customFormat="1" x14ac:dyDescent="0.55000000000000004">
      <c r="A4433" s="122" t="s">
        <v>2161</v>
      </c>
      <c r="B4433" s="123">
        <v>1878</v>
      </c>
      <c r="C4433" s="123">
        <v>8388</v>
      </c>
      <c r="D4433" s="135" t="s">
        <v>6253</v>
      </c>
      <c r="E4433" s="123" t="s">
        <v>34</v>
      </c>
      <c r="F4433" s="123">
        <v>1825</v>
      </c>
      <c r="G4433" s="123">
        <v>0</v>
      </c>
      <c r="H4433" s="123">
        <v>1</v>
      </c>
      <c r="I4433" s="136">
        <v>4</v>
      </c>
      <c r="J4433" s="123" t="s">
        <v>35</v>
      </c>
      <c r="K4433" s="137">
        <f>((G4433*400)+(H4433*100))+I4433</f>
        <v>104</v>
      </c>
      <c r="L4433" s="137">
        <v>1350</v>
      </c>
      <c r="M4433" s="137">
        <f>K4433*L4433</f>
        <v>140400</v>
      </c>
      <c r="N4433" s="123">
        <v>1</v>
      </c>
      <c r="O4433" s="108" t="s">
        <v>6251</v>
      </c>
      <c r="P4433" s="138">
        <v>3570800350251</v>
      </c>
      <c r="Q4433" s="108" t="s">
        <v>6252</v>
      </c>
      <c r="R4433" s="108" t="s">
        <v>6254</v>
      </c>
      <c r="S4433" s="139" t="s">
        <v>6255</v>
      </c>
      <c r="T4433" s="123" t="s">
        <v>51</v>
      </c>
      <c r="U4433" s="123" t="s">
        <v>74</v>
      </c>
      <c r="V4433" s="123" t="s">
        <v>52</v>
      </c>
      <c r="W4433" s="137">
        <v>111</v>
      </c>
      <c r="X4433" s="136">
        <v>100</v>
      </c>
      <c r="Y4433" s="137">
        <v>6750</v>
      </c>
      <c r="Z4433" s="137">
        <f>W4433*Y4433</f>
        <v>749250</v>
      </c>
      <c r="AA4433" s="119">
        <v>21</v>
      </c>
      <c r="AB4433" s="119">
        <v>93</v>
      </c>
      <c r="AC4433" s="137">
        <f>(Z4433*(100-AB4433))/100</f>
        <v>52447.5</v>
      </c>
      <c r="AD4433" s="137">
        <f>IF(AND(AC4433="",M4433=""),0,IF((AC4433=""),M4433, IF( (M4433=""),AC4433,SUM(AC4433:AC4434)+M4433)))</f>
        <v>192847.5</v>
      </c>
      <c r="AE4433" s="137">
        <f>IF( (X4433=""),AD4433*1,AD4433*(X4433/100) )</f>
        <v>192847.5</v>
      </c>
      <c r="AF4433" s="137">
        <v>50000000</v>
      </c>
      <c r="AG4433" s="137">
        <f>IF((AF4433-AE4433) &gt; 1,0,IF((AF4433-AE4433)&lt;0,AE4433-AF4433,AF4433-AE4433))</f>
        <v>0</v>
      </c>
      <c r="AH4433" s="137">
        <v>0.02</v>
      </c>
    </row>
    <row r="4434" spans="1:34" s="173" customFormat="1" x14ac:dyDescent="0.55000000000000004">
      <c r="A4434" s="122"/>
      <c r="B4434" s="123">
        <v>1879</v>
      </c>
      <c r="C4434" s="123">
        <v>9293</v>
      </c>
      <c r="D4434" s="135" t="s">
        <v>6256</v>
      </c>
      <c r="E4434" s="123" t="s">
        <v>34</v>
      </c>
      <c r="F4434" s="123">
        <v>8883</v>
      </c>
      <c r="G4434" s="123">
        <v>3</v>
      </c>
      <c r="H4434" s="123">
        <v>2</v>
      </c>
      <c r="I4434" s="136">
        <v>10</v>
      </c>
      <c r="J4434" s="123" t="s">
        <v>38</v>
      </c>
      <c r="K4434" s="137">
        <f>((G4434*400)+(H4434*100))+I4434</f>
        <v>1410</v>
      </c>
      <c r="L4434" s="137">
        <v>325</v>
      </c>
      <c r="M4434" s="137">
        <f>K4434*L4434</f>
        <v>458250</v>
      </c>
      <c r="N4434" s="123"/>
      <c r="O4434" s="108"/>
      <c r="P4434" s="138"/>
      <c r="Q4434" s="108"/>
      <c r="R4434" s="108"/>
      <c r="S4434" s="139"/>
      <c r="T4434" s="123"/>
      <c r="U4434" s="123"/>
      <c r="V4434" s="123"/>
      <c r="W4434" s="137"/>
      <c r="X4434" s="136"/>
      <c r="Y4434" s="137"/>
      <c r="Z4434" s="137"/>
      <c r="AA4434" s="119"/>
      <c r="AB4434" s="119"/>
      <c r="AC4434" s="137"/>
      <c r="AD4434" s="137">
        <f>IF(AND(AC4434="",M4434=""),0,IF((AC4434=""),M4434,IF((M4434=""),AC4434,AC4434+M4434)))</f>
        <v>458250</v>
      </c>
      <c r="AE4434" s="137">
        <f>IF( (X4434=""),AD4434*1,AD4434*(X4434/100) )</f>
        <v>458250</v>
      </c>
      <c r="AF4434" s="137">
        <v>50000000</v>
      </c>
      <c r="AG4434" s="137">
        <f>IF((AF4434-AE4434) &gt; 1,0,IF((AF4434-AE4434)&lt;0,AE4434-AF4434,AF4434-AE4434))</f>
        <v>0</v>
      </c>
      <c r="AH4434" s="137">
        <v>0.01</v>
      </c>
    </row>
    <row r="4435" spans="1:34" s="173" customFormat="1" x14ac:dyDescent="0.55000000000000004">
      <c r="A4435" s="122"/>
      <c r="B4435" s="123"/>
      <c r="C4435" s="123"/>
      <c r="D4435" s="135"/>
      <c r="E4435" s="123"/>
      <c r="F4435" s="123"/>
      <c r="G4435" s="123"/>
      <c r="H4435" s="123"/>
      <c r="I4435" s="136"/>
      <c r="J4435" s="123"/>
      <c r="K4435" s="137"/>
      <c r="L4435" s="137" t="s">
        <v>63</v>
      </c>
      <c r="M4435" s="137">
        <f>SUM(M4433:M4434)</f>
        <v>598650</v>
      </c>
      <c r="N4435" s="123"/>
      <c r="O4435" s="108"/>
      <c r="P4435" s="138"/>
      <c r="Q4435" s="108"/>
      <c r="R4435" s="108"/>
      <c r="S4435" s="139"/>
      <c r="T4435" s="123"/>
      <c r="U4435" s="123"/>
      <c r="V4435" s="123"/>
      <c r="W4435" s="137"/>
      <c r="X4435" s="136"/>
      <c r="Y4435" s="137"/>
      <c r="Z4435" s="137"/>
      <c r="AA4435" s="119"/>
      <c r="AB4435" s="119"/>
      <c r="AC4435" s="137"/>
      <c r="AD4435" s="137"/>
      <c r="AE4435" s="137">
        <f>SUM(AE4433:AE4434)</f>
        <v>651097.5</v>
      </c>
      <c r="AF4435" s="137"/>
      <c r="AG4435" s="137">
        <f>SUM(AG4433:AG4434)</f>
        <v>0</v>
      </c>
      <c r="AH4435" s="137"/>
    </row>
    <row r="4436" spans="1:34" s="99" customFormat="1" x14ac:dyDescent="0.55000000000000004">
      <c r="A4436" s="107" t="s">
        <v>6257</v>
      </c>
      <c r="B4436" s="102">
        <v>1880</v>
      </c>
      <c r="C4436" s="102">
        <v>7401</v>
      </c>
      <c r="D4436" s="90" t="s">
        <v>6258</v>
      </c>
      <c r="E4436" s="102" t="s">
        <v>34</v>
      </c>
      <c r="F4436" s="102">
        <v>19192</v>
      </c>
      <c r="G4436" s="102">
        <v>0</v>
      </c>
      <c r="H4436" s="102">
        <v>1</v>
      </c>
      <c r="I4436" s="98">
        <v>61</v>
      </c>
      <c r="J4436" s="102" t="s">
        <v>35</v>
      </c>
      <c r="K4436" s="94">
        <f>((G4436*400)+(H4436*100))+I4436</f>
        <v>161</v>
      </c>
      <c r="L4436" s="94">
        <v>1650</v>
      </c>
      <c r="M4436" s="94">
        <f>K4436*L4436</f>
        <v>265650</v>
      </c>
      <c r="N4436" s="102">
        <v>1</v>
      </c>
      <c r="O4436" s="111" t="s">
        <v>15180</v>
      </c>
      <c r="P4436" s="96"/>
      <c r="Q4436" s="111" t="s">
        <v>15181</v>
      </c>
      <c r="R4436" s="111" t="s">
        <v>6259</v>
      </c>
      <c r="S4436" s="97"/>
      <c r="T4436" s="102" t="s">
        <v>51</v>
      </c>
      <c r="U4436" s="102" t="s">
        <v>45</v>
      </c>
      <c r="V4436" s="102" t="s">
        <v>52</v>
      </c>
      <c r="W4436" s="94">
        <v>35.880000000000003</v>
      </c>
      <c r="X4436" s="98">
        <v>100</v>
      </c>
      <c r="Y4436" s="94">
        <v>6750</v>
      </c>
      <c r="Z4436" s="94">
        <f>W4436*Y4436</f>
        <v>242190.00000000003</v>
      </c>
      <c r="AA4436" s="89">
        <v>6</v>
      </c>
      <c r="AB4436" s="89">
        <v>6</v>
      </c>
      <c r="AC4436" s="94">
        <f>(Z4436*(100-AB4436))/100</f>
        <v>227658.60000000003</v>
      </c>
      <c r="AD4436" s="94">
        <f>IF(AND(AC4436="",M4436=""),0,IF((AC4436=""),M4436, IF( (M4436=""),AC4436,SUM(AC4436:AC4437)+M4436)))</f>
        <v>493308.60000000003</v>
      </c>
      <c r="AE4436" s="94">
        <f>IF( (X4436=""),AD4436*1,AD4436*(X4436/100) )</f>
        <v>493308.60000000003</v>
      </c>
      <c r="AF4436" s="94">
        <v>50000000</v>
      </c>
      <c r="AG4436" s="94">
        <f>IF((AF4436-AE4436) &gt; 1,0,IF((AF4436-AE4436)&lt;0,AE4436-AF4436,AF4436-AE4436))</f>
        <v>0</v>
      </c>
      <c r="AH4436" s="94">
        <v>0.02</v>
      </c>
    </row>
    <row r="4437" spans="1:34" s="99" customFormat="1" x14ac:dyDescent="0.55000000000000004">
      <c r="A4437" s="107"/>
      <c r="B4437" s="102"/>
      <c r="C4437" s="102"/>
      <c r="D4437" s="90"/>
      <c r="E4437" s="102"/>
      <c r="F4437" s="102"/>
      <c r="G4437" s="102"/>
      <c r="H4437" s="102"/>
      <c r="I4437" s="98"/>
      <c r="J4437" s="102"/>
      <c r="K4437" s="94"/>
      <c r="L4437" s="94" t="s">
        <v>63</v>
      </c>
      <c r="M4437" s="94">
        <f>SUM(M4436:M4436)</f>
        <v>265650</v>
      </c>
      <c r="N4437" s="102"/>
      <c r="O4437" s="111"/>
      <c r="P4437" s="96"/>
      <c r="Q4437" s="111"/>
      <c r="R4437" s="111"/>
      <c r="S4437" s="97"/>
      <c r="T4437" s="102"/>
      <c r="U4437" s="102"/>
      <c r="V4437" s="102"/>
      <c r="W4437" s="94"/>
      <c r="X4437" s="98"/>
      <c r="Y4437" s="94"/>
      <c r="Z4437" s="94"/>
      <c r="AA4437" s="89"/>
      <c r="AB4437" s="89"/>
      <c r="AC4437" s="94"/>
      <c r="AD4437" s="94"/>
      <c r="AE4437" s="94">
        <f>SUM(AE4436:AE4436)</f>
        <v>493308.60000000003</v>
      </c>
      <c r="AF4437" s="94"/>
      <c r="AG4437" s="94">
        <f>SUM(AG4436:AG4436)</f>
        <v>0</v>
      </c>
      <c r="AH4437" s="94"/>
    </row>
    <row r="4438" spans="1:34" s="173" customFormat="1" x14ac:dyDescent="0.55000000000000004">
      <c r="A4438" s="122" t="s">
        <v>6262</v>
      </c>
      <c r="B4438" s="123">
        <v>1881</v>
      </c>
      <c r="C4438" s="123">
        <v>8401</v>
      </c>
      <c r="D4438" s="135" t="s">
        <v>6263</v>
      </c>
      <c r="E4438" s="123" t="s">
        <v>34</v>
      </c>
      <c r="F4438" s="123">
        <v>11321</v>
      </c>
      <c r="G4438" s="123">
        <v>0</v>
      </c>
      <c r="H4438" s="123">
        <v>2</v>
      </c>
      <c r="I4438" s="136">
        <v>40</v>
      </c>
      <c r="J4438" s="123" t="s">
        <v>35</v>
      </c>
      <c r="K4438" s="137">
        <f>((G4438*400)+(H4438*100))+I4438</f>
        <v>240</v>
      </c>
      <c r="L4438" s="137">
        <v>600</v>
      </c>
      <c r="M4438" s="137">
        <f>K4438*L4438</f>
        <v>144000</v>
      </c>
      <c r="N4438" s="123">
        <v>1</v>
      </c>
      <c r="O4438" s="108" t="s">
        <v>6260</v>
      </c>
      <c r="P4438" s="138">
        <v>3570800349431</v>
      </c>
      <c r="Q4438" s="108" t="s">
        <v>6261</v>
      </c>
      <c r="R4438" s="108" t="s">
        <v>6264</v>
      </c>
      <c r="S4438" s="139" t="s">
        <v>6265</v>
      </c>
      <c r="T4438" s="123" t="s">
        <v>51</v>
      </c>
      <c r="U4438" s="123" t="s">
        <v>74</v>
      </c>
      <c r="V4438" s="123" t="s">
        <v>52</v>
      </c>
      <c r="W4438" s="137">
        <v>204</v>
      </c>
      <c r="X4438" s="136">
        <v>100</v>
      </c>
      <c r="Y4438" s="137">
        <v>6750</v>
      </c>
      <c r="Z4438" s="137">
        <f>W4438*Y4438</f>
        <v>1377000</v>
      </c>
      <c r="AA4438" s="119">
        <v>21</v>
      </c>
      <c r="AB4438" s="119">
        <v>93</v>
      </c>
      <c r="AC4438" s="137">
        <f>(Z4438*(100-AB4438))/100</f>
        <v>96390</v>
      </c>
      <c r="AD4438" s="137">
        <f>IF(AND(AC4438="",M4438=""),0,IF((AC4438=""),M4438, IF( (M4438=""),AC4438,SUM(AC4438:AC4439)+M4438)))</f>
        <v>240390</v>
      </c>
      <c r="AE4438" s="137">
        <f>IF( (X4438=""),AD4438*1,AD4438*(X4438/100) )</f>
        <v>240390</v>
      </c>
      <c r="AF4438" s="137">
        <v>50000000</v>
      </c>
      <c r="AG4438" s="137">
        <f>IF((AF4438-AE4438) &gt; 1,0,IF((AF4438-AE4438)&lt;0,AE4438-AF4438,AF4438-AE4438))</f>
        <v>0</v>
      </c>
      <c r="AH4438" s="137">
        <v>0.02</v>
      </c>
    </row>
    <row r="4439" spans="1:34" s="173" customFormat="1" x14ac:dyDescent="0.55000000000000004">
      <c r="A4439" s="122"/>
      <c r="B4439" s="123">
        <v>1882</v>
      </c>
      <c r="C4439" s="123">
        <v>8360</v>
      </c>
      <c r="D4439" s="135" t="s">
        <v>6266</v>
      </c>
      <c r="E4439" s="123" t="s">
        <v>34</v>
      </c>
      <c r="F4439" s="123">
        <v>11644</v>
      </c>
      <c r="G4439" s="123">
        <v>0</v>
      </c>
      <c r="H4439" s="123">
        <v>1</v>
      </c>
      <c r="I4439" s="136">
        <v>62</v>
      </c>
      <c r="J4439" s="123" t="s">
        <v>38</v>
      </c>
      <c r="K4439" s="137">
        <f>((G4439*400)+(H4439*100))+I4439</f>
        <v>162</v>
      </c>
      <c r="L4439" s="137">
        <v>500</v>
      </c>
      <c r="M4439" s="137">
        <f>K4439*L4439</f>
        <v>81000</v>
      </c>
      <c r="N4439" s="123"/>
      <c r="O4439" s="108"/>
      <c r="P4439" s="138"/>
      <c r="Q4439" s="108"/>
      <c r="R4439" s="108"/>
      <c r="S4439" s="139"/>
      <c r="T4439" s="123"/>
      <c r="U4439" s="123"/>
      <c r="V4439" s="123"/>
      <c r="W4439" s="137"/>
      <c r="X4439" s="136"/>
      <c r="Y4439" s="137"/>
      <c r="Z4439" s="137"/>
      <c r="AA4439" s="119"/>
      <c r="AB4439" s="119"/>
      <c r="AC4439" s="137"/>
      <c r="AD4439" s="137">
        <f>IF(AND(AC4439="",M4439=""),0,IF((AC4439=""),M4439,IF((M4439=""),AC4439,AC4439+M4439)))</f>
        <v>81000</v>
      </c>
      <c r="AE4439" s="137">
        <f>IF( (X4439=""),AD4439*1,AD4439*(X4439/100) )</f>
        <v>81000</v>
      </c>
      <c r="AF4439" s="137">
        <v>50000000</v>
      </c>
      <c r="AG4439" s="137">
        <f>IF((AF4439-AE4439) &gt; 1,0,IF((AF4439-AE4439)&lt;0,AE4439-AF4439,AF4439-AE4439))</f>
        <v>0</v>
      </c>
      <c r="AH4439" s="137">
        <v>0.01</v>
      </c>
    </row>
    <row r="4440" spans="1:34" s="173" customFormat="1" x14ac:dyDescent="0.55000000000000004">
      <c r="A4440" s="122"/>
      <c r="B4440" s="123"/>
      <c r="C4440" s="123"/>
      <c r="D4440" s="135"/>
      <c r="E4440" s="123"/>
      <c r="F4440" s="123"/>
      <c r="G4440" s="123"/>
      <c r="H4440" s="123"/>
      <c r="I4440" s="136"/>
      <c r="J4440" s="123"/>
      <c r="K4440" s="137"/>
      <c r="L4440" s="137" t="s">
        <v>63</v>
      </c>
      <c r="M4440" s="137">
        <f>SUM(M4438:M4439)</f>
        <v>225000</v>
      </c>
      <c r="N4440" s="123"/>
      <c r="O4440" s="108"/>
      <c r="P4440" s="138"/>
      <c r="Q4440" s="108"/>
      <c r="R4440" s="108"/>
      <c r="S4440" s="139"/>
      <c r="T4440" s="123"/>
      <c r="U4440" s="123"/>
      <c r="V4440" s="123"/>
      <c r="W4440" s="137"/>
      <c r="X4440" s="136"/>
      <c r="Y4440" s="137"/>
      <c r="Z4440" s="137"/>
      <c r="AA4440" s="119"/>
      <c r="AB4440" s="119"/>
      <c r="AC4440" s="137"/>
      <c r="AD4440" s="137"/>
      <c r="AE4440" s="137">
        <f>SUM(AE4438:AE4439)</f>
        <v>321390</v>
      </c>
      <c r="AF4440" s="137"/>
      <c r="AG4440" s="137">
        <f>SUM(AG4438:AG4439)</f>
        <v>0</v>
      </c>
      <c r="AH4440" s="137"/>
    </row>
    <row r="4441" spans="1:34" s="173" customFormat="1" x14ac:dyDescent="0.55000000000000004">
      <c r="A4441" s="122" t="s">
        <v>6269</v>
      </c>
      <c r="B4441" s="123">
        <v>1883</v>
      </c>
      <c r="C4441" s="123">
        <v>8717</v>
      </c>
      <c r="D4441" s="135" t="s">
        <v>6270</v>
      </c>
      <c r="E4441" s="123" t="s">
        <v>34</v>
      </c>
      <c r="F4441" s="123">
        <v>15882</v>
      </c>
      <c r="G4441" s="123">
        <v>1</v>
      </c>
      <c r="H4441" s="123">
        <v>2</v>
      </c>
      <c r="I4441" s="136">
        <v>85</v>
      </c>
      <c r="J4441" s="123" t="s">
        <v>38</v>
      </c>
      <c r="K4441" s="137">
        <f>((G4441*400)+(H4441*100))+I4441</f>
        <v>685</v>
      </c>
      <c r="L4441" s="137">
        <v>400</v>
      </c>
      <c r="M4441" s="137">
        <f>K4441*L4441</f>
        <v>274000</v>
      </c>
      <c r="N4441" s="123"/>
      <c r="O4441" s="108"/>
      <c r="P4441" s="138"/>
      <c r="Q4441" s="108"/>
      <c r="R4441" s="108"/>
      <c r="S4441" s="139"/>
      <c r="T4441" s="123"/>
      <c r="U4441" s="123"/>
      <c r="V4441" s="123"/>
      <c r="W4441" s="137"/>
      <c r="X4441" s="136"/>
      <c r="Y4441" s="137"/>
      <c r="Z4441" s="137"/>
      <c r="AA4441" s="119"/>
      <c r="AB4441" s="119"/>
      <c r="AC4441" s="137"/>
      <c r="AD4441" s="137">
        <f>IF(AND(AC4441="",M4441=""),0,IF((AC4441=""),M4441,IF((M4441=""),AC4441,AC4441+M4441)))</f>
        <v>274000</v>
      </c>
      <c r="AE4441" s="137">
        <f>IF( (X4441=""),AD4441*1,AD4441*(X4441/100) )</f>
        <v>274000</v>
      </c>
      <c r="AF4441" s="137">
        <v>50000000</v>
      </c>
      <c r="AG4441" s="137">
        <f>IF((AF4441-AE4441) &gt; 1,0,IF((AF4441-AE4441)&lt;0,AE4441-AF4441,AF4441-AE4441))</f>
        <v>0</v>
      </c>
      <c r="AH4441" s="137">
        <v>0.01</v>
      </c>
    </row>
    <row r="4442" spans="1:34" s="173" customFormat="1" x14ac:dyDescent="0.55000000000000004">
      <c r="A4442" s="122"/>
      <c r="B4442" s="123">
        <v>1884</v>
      </c>
      <c r="C4442" s="123">
        <v>9044</v>
      </c>
      <c r="D4442" s="135" t="s">
        <v>6272</v>
      </c>
      <c r="E4442" s="123" t="s">
        <v>34</v>
      </c>
      <c r="F4442" s="123">
        <v>18428</v>
      </c>
      <c r="G4442" s="123">
        <v>0</v>
      </c>
      <c r="H4442" s="123">
        <v>1</v>
      </c>
      <c r="I4442" s="136">
        <v>2</v>
      </c>
      <c r="J4442" s="123" t="s">
        <v>35</v>
      </c>
      <c r="K4442" s="137">
        <f>((G4442*400)+(H4442*100))+I4442</f>
        <v>102</v>
      </c>
      <c r="L4442" s="137">
        <v>1350</v>
      </c>
      <c r="M4442" s="137">
        <f>K4442*L4442</f>
        <v>137700</v>
      </c>
      <c r="N4442" s="123">
        <v>1</v>
      </c>
      <c r="O4442" s="108" t="s">
        <v>6267</v>
      </c>
      <c r="P4442" s="138">
        <v>3570800210638</v>
      </c>
      <c r="Q4442" s="108" t="s">
        <v>6268</v>
      </c>
      <c r="R4442" s="108" t="s">
        <v>6271</v>
      </c>
      <c r="S4442" s="139" t="s">
        <v>6273</v>
      </c>
      <c r="T4442" s="123" t="s">
        <v>51</v>
      </c>
      <c r="U4442" s="123" t="s">
        <v>227</v>
      </c>
      <c r="V4442" s="123" t="s">
        <v>52</v>
      </c>
      <c r="W4442" s="137">
        <v>333.6</v>
      </c>
      <c r="X4442" s="136">
        <v>100</v>
      </c>
      <c r="Y4442" s="137">
        <v>6750</v>
      </c>
      <c r="Z4442" s="137">
        <f>W4442*Y4442</f>
        <v>2251800</v>
      </c>
      <c r="AA4442" s="119">
        <v>11</v>
      </c>
      <c r="AB4442" s="119">
        <v>34</v>
      </c>
      <c r="AC4442" s="137">
        <f>(Z4442*(100-AB4442))/100</f>
        <v>1486188</v>
      </c>
      <c r="AD4442" s="137">
        <f>IF(AND(AC4442="",M4442=""),0,IF((AC4442=""),M4442, IF( (M4442=""),AC4442,SUM(AC4442:AC4443)+M4442)))</f>
        <v>1623888</v>
      </c>
      <c r="AE4442" s="137">
        <f>IF( (X4442=""),AD4442*1,AD4442*(X4442/100) )</f>
        <v>1623888</v>
      </c>
      <c r="AF4442" s="137">
        <v>50000000</v>
      </c>
      <c r="AG4442" s="137">
        <f>IF((AF4442-AE4442) &gt; 1,0,IF((AF4442-AE4442)&lt;0,AE4442-AF4442,AF4442-AE4442))</f>
        <v>0</v>
      </c>
      <c r="AH4442" s="137">
        <v>0.02</v>
      </c>
    </row>
    <row r="4443" spans="1:34" s="173" customFormat="1" x14ac:dyDescent="0.55000000000000004">
      <c r="A4443" s="122"/>
      <c r="B4443" s="123"/>
      <c r="C4443" s="123"/>
      <c r="D4443" s="135"/>
      <c r="E4443" s="123"/>
      <c r="F4443" s="123"/>
      <c r="G4443" s="123"/>
      <c r="H4443" s="123"/>
      <c r="I4443" s="136"/>
      <c r="J4443" s="123"/>
      <c r="K4443" s="137"/>
      <c r="L4443" s="137" t="s">
        <v>63</v>
      </c>
      <c r="M4443" s="137">
        <f>SUM(M4441:M4442)</f>
        <v>411700</v>
      </c>
      <c r="N4443" s="123"/>
      <c r="O4443" s="108"/>
      <c r="P4443" s="138"/>
      <c r="Q4443" s="108"/>
      <c r="R4443" s="108"/>
      <c r="S4443" s="139"/>
      <c r="T4443" s="123"/>
      <c r="U4443" s="123"/>
      <c r="V4443" s="123"/>
      <c r="W4443" s="137"/>
      <c r="X4443" s="136"/>
      <c r="Y4443" s="137"/>
      <c r="Z4443" s="137"/>
      <c r="AA4443" s="119"/>
      <c r="AB4443" s="119"/>
      <c r="AC4443" s="137"/>
      <c r="AD4443" s="137"/>
      <c r="AE4443" s="137">
        <f>SUM(AE4441:AE4442)</f>
        <v>1897888</v>
      </c>
      <c r="AF4443" s="137"/>
      <c r="AG4443" s="137">
        <f>SUM(AG4441:AG4442)</f>
        <v>0</v>
      </c>
      <c r="AH4443" s="137"/>
    </row>
    <row r="4444" spans="1:34" s="173" customFormat="1" x14ac:dyDescent="0.55000000000000004">
      <c r="A4444" s="122" t="s">
        <v>6276</v>
      </c>
      <c r="B4444" s="123">
        <v>1885</v>
      </c>
      <c r="C4444" s="123">
        <v>8411</v>
      </c>
      <c r="D4444" s="135" t="s">
        <v>6277</v>
      </c>
      <c r="E4444" s="123" t="s">
        <v>34</v>
      </c>
      <c r="F4444" s="123">
        <v>1828</v>
      </c>
      <c r="G4444" s="123">
        <v>0</v>
      </c>
      <c r="H4444" s="123">
        <v>1</v>
      </c>
      <c r="I4444" s="136">
        <v>47</v>
      </c>
      <c r="J4444" s="123" t="s">
        <v>35</v>
      </c>
      <c r="K4444" s="137">
        <f>((G4444*400)+(H4444*100))+I4444</f>
        <v>147</v>
      </c>
      <c r="L4444" s="137">
        <v>800</v>
      </c>
      <c r="M4444" s="137">
        <f>K4444*L4444</f>
        <v>117600</v>
      </c>
      <c r="N4444" s="123">
        <v>1</v>
      </c>
      <c r="O4444" s="108" t="s">
        <v>6274</v>
      </c>
      <c r="P4444" s="138">
        <v>3560300103646</v>
      </c>
      <c r="Q4444" s="108" t="s">
        <v>6275</v>
      </c>
      <c r="R4444" s="108" t="s">
        <v>6278</v>
      </c>
      <c r="S4444" s="139" t="s">
        <v>6279</v>
      </c>
      <c r="T4444" s="123" t="s">
        <v>51</v>
      </c>
      <c r="U4444" s="123" t="s">
        <v>227</v>
      </c>
      <c r="V4444" s="123" t="s">
        <v>52</v>
      </c>
      <c r="W4444" s="137">
        <v>204</v>
      </c>
      <c r="X4444" s="136">
        <v>67.040000000000006</v>
      </c>
      <c r="Y4444" s="137">
        <v>6750</v>
      </c>
      <c r="Z4444" s="137">
        <f>W4444*Y4444</f>
        <v>1377000</v>
      </c>
      <c r="AA4444" s="119">
        <v>11</v>
      </c>
      <c r="AB4444" s="119">
        <v>34</v>
      </c>
      <c r="AC4444" s="137">
        <f>(Z4444*(100-AB4444))/100</f>
        <v>908820</v>
      </c>
      <c r="AD4444" s="137">
        <f>IF(AND(AC4444="",M4444=""),0,IF((AC4444=""),M4444, IF( (M4444=""),AC4444,SUM(AC4444:AC4449)+M4444)))</f>
        <v>3078599.8</v>
      </c>
      <c r="AE4444" s="137">
        <f>IF( (X4444=""),AD4444*1,AD4444*(X4444/100) )</f>
        <v>2063893.3059200002</v>
      </c>
      <c r="AF4444" s="137">
        <v>50000000</v>
      </c>
      <c r="AG4444" s="137">
        <f>IF((AF4444-AE4444) &gt; 1,0,IF((AF4444-AE4444)&lt;0,AE4444-AF4444,AF4444-AE4444))</f>
        <v>0</v>
      </c>
      <c r="AH4444" s="137">
        <v>0.02</v>
      </c>
    </row>
    <row r="4445" spans="1:34" s="173" customFormat="1" x14ac:dyDescent="0.55000000000000004">
      <c r="A4445" s="122"/>
      <c r="B4445" s="123"/>
      <c r="C4445" s="123"/>
      <c r="D4445" s="135"/>
      <c r="E4445" s="123"/>
      <c r="F4445" s="123"/>
      <c r="G4445" s="123"/>
      <c r="H4445" s="123"/>
      <c r="I4445" s="136"/>
      <c r="J4445" s="123"/>
      <c r="K4445" s="137"/>
      <c r="L4445" s="137"/>
      <c r="M4445" s="137"/>
      <c r="N4445" s="123">
        <v>2</v>
      </c>
      <c r="O4445" s="108" t="s">
        <v>6274</v>
      </c>
      <c r="P4445" s="138">
        <v>3560300103646</v>
      </c>
      <c r="Q4445" s="108" t="s">
        <v>6275</v>
      </c>
      <c r="R4445" s="108" t="s">
        <v>6278</v>
      </c>
      <c r="S4445" s="139" t="s">
        <v>6280</v>
      </c>
      <c r="T4445" s="123" t="s">
        <v>95</v>
      </c>
      <c r="U4445" s="123" t="s">
        <v>45</v>
      </c>
      <c r="V4445" s="123" t="s">
        <v>52</v>
      </c>
      <c r="W4445" s="137">
        <v>91.3</v>
      </c>
      <c r="X4445" s="136">
        <v>30</v>
      </c>
      <c r="Y4445" s="137">
        <v>5500</v>
      </c>
      <c r="Z4445" s="137">
        <f>W4445*Y4445</f>
        <v>502150</v>
      </c>
      <c r="AA4445" s="119">
        <v>6</v>
      </c>
      <c r="AB4445" s="119">
        <v>6</v>
      </c>
      <c r="AC4445" s="137">
        <f>(Z4445*(100-AB4445))/100</f>
        <v>472021</v>
      </c>
      <c r="AD4445" s="137">
        <f>IF(AND(AC4445="",M4444=""),0,IF((AC4445=""),M4444, IF( (M4444=""),AC4445,SUM(AC4444:AC4449)+M4444)))</f>
        <v>3078599.8</v>
      </c>
      <c r="AE4445" s="137">
        <f>IF( (X4445=""),AD4445*1,AD4445*(X4445/100) )</f>
        <v>923579.94</v>
      </c>
      <c r="AF4445" s="137">
        <v>50000000</v>
      </c>
      <c r="AG4445" s="137">
        <f>IF((AF4445-AE4445) &gt; 1,0,IF((AF4445-AE4445)&lt;0,AE4445-AF4445,AF4445-AE4445))</f>
        <v>0</v>
      </c>
      <c r="AH4445" s="137">
        <v>0.02</v>
      </c>
    </row>
    <row r="4446" spans="1:34" s="173" customFormat="1" x14ac:dyDescent="0.55000000000000004">
      <c r="A4446" s="122"/>
      <c r="B4446" s="123"/>
      <c r="C4446" s="123"/>
      <c r="D4446" s="135"/>
      <c r="E4446" s="123"/>
      <c r="F4446" s="123"/>
      <c r="G4446" s="123"/>
      <c r="H4446" s="123"/>
      <c r="I4446" s="136"/>
      <c r="J4446" s="123"/>
      <c r="K4446" s="137"/>
      <c r="L4446" s="137"/>
      <c r="M4446" s="137"/>
      <c r="N4446" s="123">
        <v>3</v>
      </c>
      <c r="O4446" s="108" t="s">
        <v>6274</v>
      </c>
      <c r="P4446" s="138">
        <v>3560300103646</v>
      </c>
      <c r="Q4446" s="108" t="s">
        <v>6275</v>
      </c>
      <c r="R4446" s="108" t="s">
        <v>6278</v>
      </c>
      <c r="S4446" s="139" t="s">
        <v>6281</v>
      </c>
      <c r="T4446" s="123" t="s">
        <v>73</v>
      </c>
      <c r="U4446" s="123" t="s">
        <v>74</v>
      </c>
      <c r="V4446" s="123" t="s">
        <v>52</v>
      </c>
      <c r="W4446" s="137">
        <v>9</v>
      </c>
      <c r="X4446" s="136">
        <v>2.96</v>
      </c>
      <c r="Y4446" s="137">
        <v>6600</v>
      </c>
      <c r="Z4446" s="137">
        <f>W4446*Y4446</f>
        <v>59400</v>
      </c>
      <c r="AA4446" s="119">
        <v>21</v>
      </c>
      <c r="AB4446" s="119">
        <v>93</v>
      </c>
      <c r="AC4446" s="137">
        <f>(Z4446*(100-AB4446))/100</f>
        <v>4158</v>
      </c>
      <c r="AD4446" s="137">
        <f>IF(AND(AC4446="",M4444=""),0,IF((AC4446=""),M4444, IF( (M4444=""),AC4446,SUM(AC4444:AC4449)+M4444)))</f>
        <v>3078599.8</v>
      </c>
      <c r="AE4446" s="137">
        <f>IF( (X4446=""),AD4446*1,AD4446*(X4446/100) )</f>
        <v>91126.554080000002</v>
      </c>
      <c r="AF4446" s="137">
        <v>50000000</v>
      </c>
      <c r="AG4446" s="137">
        <f>IF((AF4446-AE4446) &gt; 1,0,IF((AF4446-AE4446)&lt;0,AE4446-AF4446,AF4446-AE4446))</f>
        <v>0</v>
      </c>
      <c r="AH4446" s="137">
        <v>0.02</v>
      </c>
    </row>
    <row r="4447" spans="1:34" s="173" customFormat="1" x14ac:dyDescent="0.55000000000000004">
      <c r="A4447" s="122"/>
      <c r="B4447" s="123"/>
      <c r="C4447" s="123"/>
      <c r="D4447" s="135"/>
      <c r="E4447" s="123"/>
      <c r="F4447" s="123"/>
      <c r="G4447" s="123"/>
      <c r="H4447" s="123"/>
      <c r="I4447" s="136"/>
      <c r="J4447" s="123"/>
      <c r="K4447" s="137"/>
      <c r="L4447" s="137" t="s">
        <v>63</v>
      </c>
      <c r="M4447" s="137">
        <f>SUM(M4444:M4446)</f>
        <v>117600</v>
      </c>
      <c r="N4447" s="123"/>
      <c r="O4447" s="108"/>
      <c r="P4447" s="138"/>
      <c r="Q4447" s="108"/>
      <c r="R4447" s="108"/>
      <c r="S4447" s="139"/>
      <c r="T4447" s="123"/>
      <c r="U4447" s="123"/>
      <c r="V4447" s="123"/>
      <c r="W4447" s="137"/>
      <c r="X4447" s="136"/>
      <c r="Y4447" s="137"/>
      <c r="Z4447" s="137"/>
      <c r="AA4447" s="119"/>
      <c r="AB4447" s="119"/>
      <c r="AC4447" s="137"/>
      <c r="AD4447" s="137"/>
      <c r="AE4447" s="137">
        <f>SUM(AE4444:AE4446)</f>
        <v>3078599.8000000003</v>
      </c>
      <c r="AF4447" s="137"/>
      <c r="AG4447" s="137">
        <f>SUM(AG4444:AG4446)</f>
        <v>0</v>
      </c>
      <c r="AH4447" s="137"/>
    </row>
    <row r="4448" spans="1:34" s="173" customFormat="1" x14ac:dyDescent="0.55000000000000004">
      <c r="A4448" s="122" t="s">
        <v>6284</v>
      </c>
      <c r="B4448" s="123">
        <v>1886</v>
      </c>
      <c r="C4448" s="123">
        <v>8482</v>
      </c>
      <c r="D4448" s="135" t="s">
        <v>6285</v>
      </c>
      <c r="E4448" s="123" t="s">
        <v>34</v>
      </c>
      <c r="F4448" s="123">
        <v>3673</v>
      </c>
      <c r="G4448" s="123">
        <v>0</v>
      </c>
      <c r="H4448" s="123">
        <v>1</v>
      </c>
      <c r="I4448" s="136">
        <v>73</v>
      </c>
      <c r="J4448" s="123" t="s">
        <v>35</v>
      </c>
      <c r="K4448" s="137">
        <f>((G4448*400)+(H4448*100))+I4448</f>
        <v>173</v>
      </c>
      <c r="L4448" s="137">
        <v>800</v>
      </c>
      <c r="M4448" s="137">
        <f>K4448*L4448</f>
        <v>138400</v>
      </c>
      <c r="N4448" s="123">
        <v>1</v>
      </c>
      <c r="O4448" s="108" t="s">
        <v>6282</v>
      </c>
      <c r="P4448" s="138">
        <v>3570800351070</v>
      </c>
      <c r="Q4448" s="108" t="s">
        <v>6283</v>
      </c>
      <c r="R4448" s="108" t="s">
        <v>6286</v>
      </c>
      <c r="S4448" s="139" t="s">
        <v>6287</v>
      </c>
      <c r="T4448" s="123" t="s">
        <v>51</v>
      </c>
      <c r="U4448" s="123" t="s">
        <v>227</v>
      </c>
      <c r="V4448" s="123" t="s">
        <v>52</v>
      </c>
      <c r="W4448" s="137">
        <v>353.76</v>
      </c>
      <c r="X4448" s="136">
        <v>100</v>
      </c>
      <c r="Y4448" s="137">
        <v>6750</v>
      </c>
      <c r="Z4448" s="137">
        <f>W4448*Y4448</f>
        <v>2387880</v>
      </c>
      <c r="AA4448" s="119">
        <v>11</v>
      </c>
      <c r="AB4448" s="119">
        <v>34</v>
      </c>
      <c r="AC4448" s="137">
        <f>(Z4448*(100-AB4448))/100</f>
        <v>1576000.8</v>
      </c>
      <c r="AD4448" s="137">
        <f>IF(AND(AC4448="",M4448=""),0,IF((AC4448=""),M4448, IF( (M4448=""),AC4448,SUM(AC4448:AC4451)+M4448)))</f>
        <v>2649950.7999999998</v>
      </c>
      <c r="AE4448" s="137">
        <f>IF( (X4448=""),AD4448*1,AD4448*(X4448/100) )</f>
        <v>2649950.7999999998</v>
      </c>
      <c r="AF4448" s="137">
        <v>50000000</v>
      </c>
      <c r="AG4448" s="137">
        <f>IF((AF4448-AE4448) &gt; 1,0,IF((AF4448-AE4448)&lt;0,AE4448-AF4448,AF4448-AE4448))</f>
        <v>0</v>
      </c>
      <c r="AH4448" s="137">
        <v>0.02</v>
      </c>
    </row>
    <row r="4449" spans="1:34" s="173" customFormat="1" x14ac:dyDescent="0.55000000000000004">
      <c r="A4449" s="122"/>
      <c r="B4449" s="123"/>
      <c r="C4449" s="123"/>
      <c r="D4449" s="135"/>
      <c r="E4449" s="123"/>
      <c r="F4449" s="123"/>
      <c r="G4449" s="123"/>
      <c r="H4449" s="123"/>
      <c r="I4449" s="136"/>
      <c r="J4449" s="123"/>
      <c r="K4449" s="137"/>
      <c r="L4449" s="137" t="s">
        <v>63</v>
      </c>
      <c r="M4449" s="137">
        <f>SUM(M4448:M4448)</f>
        <v>138400</v>
      </c>
      <c r="N4449" s="123"/>
      <c r="O4449" s="108"/>
      <c r="P4449" s="138"/>
      <c r="Q4449" s="108"/>
      <c r="R4449" s="108"/>
      <c r="S4449" s="139"/>
      <c r="T4449" s="123"/>
      <c r="U4449" s="123"/>
      <c r="V4449" s="123"/>
      <c r="W4449" s="137"/>
      <c r="X4449" s="136"/>
      <c r="Y4449" s="137"/>
      <c r="Z4449" s="137"/>
      <c r="AA4449" s="119"/>
      <c r="AB4449" s="119"/>
      <c r="AC4449" s="137"/>
      <c r="AD4449" s="137"/>
      <c r="AE4449" s="137">
        <f>SUM(AE4448:AE4448)</f>
        <v>2649950.7999999998</v>
      </c>
      <c r="AF4449" s="137"/>
      <c r="AG4449" s="137">
        <f>SUM(AG4448:AG4448)</f>
        <v>0</v>
      </c>
      <c r="AH4449" s="137"/>
    </row>
    <row r="4450" spans="1:34" s="173" customFormat="1" x14ac:dyDescent="0.55000000000000004">
      <c r="A4450" s="122" t="s">
        <v>5952</v>
      </c>
      <c r="B4450" s="123">
        <v>1887</v>
      </c>
      <c r="C4450" s="123">
        <v>8892</v>
      </c>
      <c r="D4450" s="135" t="s">
        <v>6288</v>
      </c>
      <c r="E4450" s="123" t="s">
        <v>34</v>
      </c>
      <c r="F4450" s="123">
        <v>5323</v>
      </c>
      <c r="G4450" s="123">
        <v>5</v>
      </c>
      <c r="H4450" s="123">
        <v>3</v>
      </c>
      <c r="I4450" s="136">
        <v>17</v>
      </c>
      <c r="J4450" s="123" t="s">
        <v>38</v>
      </c>
      <c r="K4450" s="137">
        <f>((G4450*400)+(H4450*100))+I4450</f>
        <v>2317</v>
      </c>
      <c r="L4450" s="137">
        <v>275</v>
      </c>
      <c r="M4450" s="137">
        <f>K4450*L4450</f>
        <v>637175</v>
      </c>
      <c r="N4450" s="123"/>
      <c r="O4450" s="108"/>
      <c r="P4450" s="138"/>
      <c r="Q4450" s="108"/>
      <c r="R4450" s="108"/>
      <c r="S4450" s="139"/>
      <c r="T4450" s="123"/>
      <c r="U4450" s="123"/>
      <c r="V4450" s="123"/>
      <c r="W4450" s="137"/>
      <c r="X4450" s="136"/>
      <c r="Y4450" s="137"/>
      <c r="Z4450" s="137"/>
      <c r="AA4450" s="119"/>
      <c r="AB4450" s="119"/>
      <c r="AC4450" s="137"/>
      <c r="AD4450" s="137">
        <f>IF(AND(AC4450="",M4450=""),0,IF((AC4450=""),M4450,IF((M4450=""),AC4450,AC4450+M4450)))</f>
        <v>637175</v>
      </c>
      <c r="AE4450" s="137">
        <f>IF( (X4450=""),AD4450*1,AD4450*(X4450/100) )</f>
        <v>637175</v>
      </c>
      <c r="AF4450" s="137">
        <v>50000000</v>
      </c>
      <c r="AG4450" s="137">
        <f>IF((AF4450-AE4450) &gt; 1,0,IF((AF4450-AE4450)&lt;0,AE4450-AF4450,AF4450-AE4450))</f>
        <v>0</v>
      </c>
      <c r="AH4450" s="137">
        <v>0.01</v>
      </c>
    </row>
    <row r="4451" spans="1:34" s="173" customFormat="1" x14ac:dyDescent="0.55000000000000004">
      <c r="A4451" s="122"/>
      <c r="B4451" s="123">
        <v>1888</v>
      </c>
      <c r="C4451" s="123">
        <v>8465</v>
      </c>
      <c r="D4451" s="135" t="s">
        <v>6290</v>
      </c>
      <c r="E4451" s="123" t="s">
        <v>34</v>
      </c>
      <c r="F4451" s="123">
        <v>24129</v>
      </c>
      <c r="G4451" s="123">
        <v>0</v>
      </c>
      <c r="H4451" s="123">
        <v>1</v>
      </c>
      <c r="I4451" s="136">
        <v>60</v>
      </c>
      <c r="J4451" s="123" t="s">
        <v>35</v>
      </c>
      <c r="K4451" s="137">
        <f>((G4451*400)+(H4451*100))+I4451</f>
        <v>160</v>
      </c>
      <c r="L4451" s="137">
        <v>800</v>
      </c>
      <c r="M4451" s="137">
        <f>K4451*L4451</f>
        <v>128000</v>
      </c>
      <c r="N4451" s="123">
        <v>1</v>
      </c>
      <c r="O4451" s="108" t="s">
        <v>5950</v>
      </c>
      <c r="P4451" s="138">
        <v>3570800348133</v>
      </c>
      <c r="Q4451" s="108" t="s">
        <v>5951</v>
      </c>
      <c r="R4451" s="108" t="s">
        <v>6289</v>
      </c>
      <c r="S4451" s="139" t="s">
        <v>6291</v>
      </c>
      <c r="T4451" s="123" t="s">
        <v>51</v>
      </c>
      <c r="U4451" s="123" t="s">
        <v>227</v>
      </c>
      <c r="V4451" s="123" t="s">
        <v>52</v>
      </c>
      <c r="W4451" s="137">
        <v>210</v>
      </c>
      <c r="X4451" s="136">
        <v>91.4</v>
      </c>
      <c r="Y4451" s="137">
        <v>6750</v>
      </c>
      <c r="Z4451" s="137">
        <f>W4451*Y4451</f>
        <v>1417500</v>
      </c>
      <c r="AA4451" s="119">
        <v>11</v>
      </c>
      <c r="AB4451" s="119">
        <v>34</v>
      </c>
      <c r="AC4451" s="137">
        <f>(Z4451*(100-AB4451))/100</f>
        <v>935550</v>
      </c>
      <c r="AD4451" s="137">
        <f>IF(AND(AC4451="",M4451=""),0,IF((AC4451=""),M4451, IF( (M4451=""),AC4451,SUM(AC4451:AC4471)+M4451)))</f>
        <v>5960567.8399999999</v>
      </c>
      <c r="AE4451" s="137">
        <f>IF( (X4451=""),AD4451*1,AD4451*(X4451/100) )</f>
        <v>5447959.0057600001</v>
      </c>
      <c r="AF4451" s="137">
        <v>10000000</v>
      </c>
      <c r="AG4451" s="137">
        <f>IF((AF4451-AE4451) &gt; 1,0,IF((AF4451-AE4451)&lt;0,AE4451-AF4451,AF4451-AE4451))</f>
        <v>0</v>
      </c>
      <c r="AH4451" s="137">
        <v>0.02</v>
      </c>
    </row>
    <row r="4452" spans="1:34" s="173" customFormat="1" x14ac:dyDescent="0.55000000000000004">
      <c r="A4452" s="122"/>
      <c r="B4452" s="123"/>
      <c r="C4452" s="123"/>
      <c r="D4452" s="135"/>
      <c r="E4452" s="123"/>
      <c r="F4452" s="123"/>
      <c r="G4452" s="123"/>
      <c r="H4452" s="123"/>
      <c r="I4452" s="136"/>
      <c r="J4452" s="123"/>
      <c r="K4452" s="137"/>
      <c r="L4452" s="137"/>
      <c r="M4452" s="137"/>
      <c r="N4452" s="123">
        <v>2</v>
      </c>
      <c r="O4452" s="108" t="s">
        <v>5950</v>
      </c>
      <c r="P4452" s="138">
        <v>3570800348133</v>
      </c>
      <c r="Q4452" s="108" t="s">
        <v>5951</v>
      </c>
      <c r="R4452" s="108" t="s">
        <v>6289</v>
      </c>
      <c r="S4452" s="139" t="s">
        <v>6292</v>
      </c>
      <c r="T4452" s="123" t="s">
        <v>55</v>
      </c>
      <c r="U4452" s="123" t="s">
        <v>74</v>
      </c>
      <c r="V4452" s="123" t="s">
        <v>52</v>
      </c>
      <c r="W4452" s="137">
        <v>19.760000000000002</v>
      </c>
      <c r="X4452" s="136">
        <v>8.6</v>
      </c>
      <c r="Y4452" s="137">
        <v>0</v>
      </c>
      <c r="Z4452" s="137">
        <f>W4452*Y4452</f>
        <v>0</v>
      </c>
      <c r="AA4452" s="119">
        <v>21</v>
      </c>
      <c r="AB4452" s="119">
        <v>93</v>
      </c>
      <c r="AC4452" s="137">
        <f>(Z4452*(100-AB4452))/100</f>
        <v>0</v>
      </c>
      <c r="AD4452" s="137">
        <f>IF(AND(AC4452="",M4451=""),0,IF((AC4452=""),M4451, IF( (M4451=""),AC4452,SUM(AC4451:AC4471)+M4451)))</f>
        <v>5960567.8399999999</v>
      </c>
      <c r="AE4452" s="137">
        <f>IF( (X4452=""),AD4452*1,AD4452*(X4452/100) )</f>
        <v>512608.83423999994</v>
      </c>
      <c r="AF4452" s="137">
        <v>10000000</v>
      </c>
      <c r="AG4452" s="137">
        <f>IF((AF4452-AE4452) &gt; 1,0,IF((AF4452-AE4452)&lt;0,AE4452-AF4452,AF4452-AE4452))</f>
        <v>0</v>
      </c>
      <c r="AH4452" s="137">
        <v>0.02</v>
      </c>
    </row>
    <row r="4453" spans="1:34" s="173" customFormat="1" x14ac:dyDescent="0.55000000000000004">
      <c r="A4453" s="122"/>
      <c r="B4453" s="123"/>
      <c r="C4453" s="123"/>
      <c r="D4453" s="135"/>
      <c r="E4453" s="123"/>
      <c r="F4453" s="123"/>
      <c r="G4453" s="123"/>
      <c r="H4453" s="123"/>
      <c r="I4453" s="136"/>
      <c r="J4453" s="123"/>
      <c r="K4453" s="137"/>
      <c r="L4453" s="137" t="s">
        <v>63</v>
      </c>
      <c r="M4453" s="137">
        <f>SUM(M4450:M4452)</f>
        <v>765175</v>
      </c>
      <c r="N4453" s="123"/>
      <c r="O4453" s="108"/>
      <c r="P4453" s="138"/>
      <c r="Q4453" s="108"/>
      <c r="R4453" s="108"/>
      <c r="S4453" s="139"/>
      <c r="T4453" s="123"/>
      <c r="U4453" s="123"/>
      <c r="V4453" s="123"/>
      <c r="W4453" s="137"/>
      <c r="X4453" s="136"/>
      <c r="Y4453" s="137"/>
      <c r="Z4453" s="137"/>
      <c r="AA4453" s="119"/>
      <c r="AB4453" s="119"/>
      <c r="AC4453" s="137"/>
      <c r="AD4453" s="137"/>
      <c r="AE4453" s="137">
        <f>SUM(AE4450:AE4452)</f>
        <v>6597742.8399999999</v>
      </c>
      <c r="AF4453" s="137"/>
      <c r="AG4453" s="137">
        <f>SUM(AG4450:AG4452)</f>
        <v>0</v>
      </c>
      <c r="AH4453" s="137"/>
    </row>
    <row r="4454" spans="1:34" s="99" customFormat="1" x14ac:dyDescent="0.55000000000000004">
      <c r="A4454" s="107" t="s">
        <v>1486</v>
      </c>
      <c r="B4454" s="102">
        <v>1889</v>
      </c>
      <c r="C4454" s="102">
        <v>10542</v>
      </c>
      <c r="D4454" s="90" t="s">
        <v>10883</v>
      </c>
      <c r="E4454" s="102" t="s">
        <v>34</v>
      </c>
      <c r="F4454" s="102">
        <v>14956</v>
      </c>
      <c r="G4454" s="102">
        <v>1</v>
      </c>
      <c r="H4454" s="102">
        <v>3</v>
      </c>
      <c r="I4454" s="98">
        <v>8</v>
      </c>
      <c r="J4454" s="102" t="s">
        <v>38</v>
      </c>
      <c r="K4454" s="94">
        <f t="shared" ref="K4454:K4461" si="415">((G4454*400)+(H4454*100))+I4454</f>
        <v>708</v>
      </c>
      <c r="L4454" s="94">
        <v>0</v>
      </c>
      <c r="M4454" s="94">
        <v>925</v>
      </c>
      <c r="N4454" s="102"/>
      <c r="O4454" s="111"/>
      <c r="P4454" s="96"/>
      <c r="Q4454" s="111"/>
      <c r="R4454" s="111"/>
      <c r="S4454" s="97"/>
      <c r="T4454" s="102"/>
      <c r="U4454" s="102"/>
      <c r="V4454" s="102"/>
      <c r="W4454" s="94"/>
      <c r="X4454" s="98"/>
      <c r="Y4454" s="94"/>
      <c r="Z4454" s="94"/>
      <c r="AA4454" s="89"/>
      <c r="AB4454" s="89"/>
      <c r="AC4454" s="94"/>
      <c r="AD4454" s="94">
        <f t="shared" ref="AD4454:AD4460" si="416">IF(AND(AC4454="",M4454=""),0,IF((AC4454=""),M4454,IF((M4454=""),AC4454,AC4454+M4454)))</f>
        <v>925</v>
      </c>
      <c r="AE4454" s="94">
        <f t="shared" ref="AE4454:AE4470" si="417">IF( (X4454=""),AD4454*1,AD4454*(X4454/100) )</f>
        <v>925</v>
      </c>
      <c r="AF4454" s="94">
        <v>50000000</v>
      </c>
      <c r="AG4454" s="94">
        <f t="shared" ref="AG4454:AG4470" si="418">IF((AF4454-AE4454) &gt; 1,0,IF((AF4454-AE4454)&lt;0,AE4454-AF4454,AF4454-AE4454))</f>
        <v>0</v>
      </c>
      <c r="AH4454" s="94">
        <v>0.01</v>
      </c>
    </row>
    <row r="4455" spans="1:34" s="99" customFormat="1" x14ac:dyDescent="0.55000000000000004">
      <c r="A4455" s="107"/>
      <c r="B4455" s="102">
        <v>1890</v>
      </c>
      <c r="C4455" s="102">
        <v>10438</v>
      </c>
      <c r="D4455" s="90" t="s">
        <v>11038</v>
      </c>
      <c r="E4455" s="102" t="s">
        <v>34</v>
      </c>
      <c r="F4455" s="102">
        <v>15921</v>
      </c>
      <c r="G4455" s="102">
        <v>1</v>
      </c>
      <c r="H4455" s="102">
        <v>1</v>
      </c>
      <c r="I4455" s="98">
        <v>82</v>
      </c>
      <c r="J4455" s="102" t="s">
        <v>38</v>
      </c>
      <c r="K4455" s="94">
        <f t="shared" si="415"/>
        <v>582</v>
      </c>
      <c r="L4455" s="94">
        <v>450</v>
      </c>
      <c r="M4455" s="94">
        <f t="shared" ref="M4455:M4461" si="419">K4455*L4455</f>
        <v>261900</v>
      </c>
      <c r="N4455" s="102"/>
      <c r="O4455" s="111"/>
      <c r="P4455" s="96"/>
      <c r="Q4455" s="111"/>
      <c r="R4455" s="111"/>
      <c r="S4455" s="97"/>
      <c r="T4455" s="102"/>
      <c r="U4455" s="102"/>
      <c r="V4455" s="102"/>
      <c r="W4455" s="94"/>
      <c r="X4455" s="98"/>
      <c r="Y4455" s="94"/>
      <c r="Z4455" s="94"/>
      <c r="AA4455" s="89"/>
      <c r="AB4455" s="89"/>
      <c r="AC4455" s="94"/>
      <c r="AD4455" s="94">
        <f t="shared" si="416"/>
        <v>261900</v>
      </c>
      <c r="AE4455" s="94">
        <f t="shared" si="417"/>
        <v>261900</v>
      </c>
      <c r="AF4455" s="94">
        <v>50000000</v>
      </c>
      <c r="AG4455" s="94">
        <f t="shared" si="418"/>
        <v>0</v>
      </c>
      <c r="AH4455" s="94">
        <v>0.01</v>
      </c>
    </row>
    <row r="4456" spans="1:34" s="99" customFormat="1" x14ac:dyDescent="0.55000000000000004">
      <c r="A4456" s="107"/>
      <c r="B4456" s="102">
        <v>1891</v>
      </c>
      <c r="C4456" s="102">
        <v>10541</v>
      </c>
      <c r="D4456" s="90" t="s">
        <v>14470</v>
      </c>
      <c r="E4456" s="102" t="s">
        <v>34</v>
      </c>
      <c r="F4456" s="102">
        <v>16690</v>
      </c>
      <c r="G4456" s="102">
        <v>0</v>
      </c>
      <c r="H4456" s="102">
        <v>3</v>
      </c>
      <c r="I4456" s="98">
        <v>0</v>
      </c>
      <c r="J4456" s="102" t="s">
        <v>38</v>
      </c>
      <c r="K4456" s="94">
        <f t="shared" si="415"/>
        <v>300</v>
      </c>
      <c r="L4456" s="94">
        <v>0</v>
      </c>
      <c r="M4456" s="94">
        <v>1250</v>
      </c>
      <c r="N4456" s="102"/>
      <c r="O4456" s="111"/>
      <c r="P4456" s="96"/>
      <c r="Q4456" s="111"/>
      <c r="R4456" s="111"/>
      <c r="S4456" s="97"/>
      <c r="T4456" s="102"/>
      <c r="U4456" s="102"/>
      <c r="V4456" s="102"/>
      <c r="W4456" s="94"/>
      <c r="X4456" s="98"/>
      <c r="Y4456" s="94"/>
      <c r="Z4456" s="94"/>
      <c r="AA4456" s="89"/>
      <c r="AB4456" s="89"/>
      <c r="AC4456" s="94"/>
      <c r="AD4456" s="94">
        <f t="shared" si="416"/>
        <v>1250</v>
      </c>
      <c r="AE4456" s="94">
        <f t="shared" si="417"/>
        <v>1250</v>
      </c>
      <c r="AF4456" s="94">
        <v>50000000</v>
      </c>
      <c r="AG4456" s="94">
        <f t="shared" si="418"/>
        <v>0</v>
      </c>
      <c r="AH4456" s="94">
        <v>0.01</v>
      </c>
    </row>
    <row r="4457" spans="1:34" s="99" customFormat="1" x14ac:dyDescent="0.55000000000000004">
      <c r="A4457" s="107"/>
      <c r="B4457" s="102">
        <v>1892</v>
      </c>
      <c r="C4457" s="102">
        <v>10544</v>
      </c>
      <c r="D4457" s="90" t="s">
        <v>15281</v>
      </c>
      <c r="E4457" s="102" t="s">
        <v>34</v>
      </c>
      <c r="F4457" s="102">
        <v>19612</v>
      </c>
      <c r="G4457" s="102">
        <v>0</v>
      </c>
      <c r="H4457" s="102">
        <v>0</v>
      </c>
      <c r="I4457" s="98">
        <v>73.599999999999994</v>
      </c>
      <c r="J4457" s="102" t="s">
        <v>68</v>
      </c>
      <c r="K4457" s="94">
        <f t="shared" si="415"/>
        <v>73.599999999999994</v>
      </c>
      <c r="L4457" s="94">
        <v>0</v>
      </c>
      <c r="M4457" s="94">
        <v>1250</v>
      </c>
      <c r="N4457" s="102"/>
      <c r="O4457" s="111"/>
      <c r="P4457" s="96"/>
      <c r="Q4457" s="111"/>
      <c r="R4457" s="111"/>
      <c r="S4457" s="97"/>
      <c r="T4457" s="102"/>
      <c r="U4457" s="102"/>
      <c r="V4457" s="102"/>
      <c r="W4457" s="94"/>
      <c r="X4457" s="98"/>
      <c r="Y4457" s="94"/>
      <c r="Z4457" s="94"/>
      <c r="AA4457" s="89"/>
      <c r="AB4457" s="89"/>
      <c r="AC4457" s="94"/>
      <c r="AD4457" s="94">
        <f t="shared" si="416"/>
        <v>1250</v>
      </c>
      <c r="AE4457" s="94">
        <f t="shared" si="417"/>
        <v>1250</v>
      </c>
      <c r="AF4457" s="94">
        <v>0</v>
      </c>
      <c r="AG4457" s="94">
        <f t="shared" si="418"/>
        <v>1250</v>
      </c>
      <c r="AH4457" s="94">
        <v>0.3</v>
      </c>
    </row>
    <row r="4458" spans="1:34" s="99" customFormat="1" x14ac:dyDescent="0.55000000000000004">
      <c r="A4458" s="107"/>
      <c r="B4458" s="102">
        <v>1893</v>
      </c>
      <c r="C4458" s="102">
        <v>10545</v>
      </c>
      <c r="D4458" s="90" t="s">
        <v>6075</v>
      </c>
      <c r="E4458" s="102" t="s">
        <v>34</v>
      </c>
      <c r="F4458" s="102">
        <v>19828</v>
      </c>
      <c r="G4458" s="102">
        <v>2</v>
      </c>
      <c r="H4458" s="102">
        <v>1</v>
      </c>
      <c r="I4458" s="98">
        <v>7</v>
      </c>
      <c r="J4458" s="102" t="s">
        <v>38</v>
      </c>
      <c r="K4458" s="94">
        <f t="shared" si="415"/>
        <v>907</v>
      </c>
      <c r="L4458" s="94">
        <v>0</v>
      </c>
      <c r="M4458" s="94">
        <v>925</v>
      </c>
      <c r="N4458" s="102"/>
      <c r="O4458" s="111"/>
      <c r="P4458" s="96"/>
      <c r="Q4458" s="111"/>
      <c r="R4458" s="111"/>
      <c r="S4458" s="97"/>
      <c r="T4458" s="102"/>
      <c r="U4458" s="102"/>
      <c r="V4458" s="102"/>
      <c r="W4458" s="94"/>
      <c r="X4458" s="98"/>
      <c r="Y4458" s="94"/>
      <c r="Z4458" s="94"/>
      <c r="AA4458" s="89"/>
      <c r="AB4458" s="89"/>
      <c r="AC4458" s="94"/>
      <c r="AD4458" s="94">
        <f t="shared" si="416"/>
        <v>925</v>
      </c>
      <c r="AE4458" s="94">
        <f t="shared" si="417"/>
        <v>925</v>
      </c>
      <c r="AF4458" s="94">
        <v>50000000</v>
      </c>
      <c r="AG4458" s="94">
        <f t="shared" si="418"/>
        <v>0</v>
      </c>
      <c r="AH4458" s="94">
        <v>0.01</v>
      </c>
    </row>
    <row r="4459" spans="1:34" s="99" customFormat="1" x14ac:dyDescent="0.55000000000000004">
      <c r="A4459" s="107"/>
      <c r="B4459" s="102">
        <v>1894</v>
      </c>
      <c r="C4459" s="102">
        <v>5632</v>
      </c>
      <c r="D4459" s="90" t="s">
        <v>15282</v>
      </c>
      <c r="E4459" s="102" t="s">
        <v>34</v>
      </c>
      <c r="F4459" s="102">
        <v>24574</v>
      </c>
      <c r="G4459" s="102">
        <v>0</v>
      </c>
      <c r="H4459" s="102">
        <v>2</v>
      </c>
      <c r="I4459" s="98">
        <v>28</v>
      </c>
      <c r="J4459" s="102" t="s">
        <v>38</v>
      </c>
      <c r="K4459" s="94">
        <f t="shared" si="415"/>
        <v>228</v>
      </c>
      <c r="L4459" s="94">
        <v>2425</v>
      </c>
      <c r="M4459" s="94">
        <f t="shared" si="419"/>
        <v>552900</v>
      </c>
      <c r="N4459" s="102"/>
      <c r="O4459" s="111"/>
      <c r="P4459" s="96"/>
      <c r="Q4459" s="111"/>
      <c r="R4459" s="111"/>
      <c r="S4459" s="97"/>
      <c r="T4459" s="102"/>
      <c r="U4459" s="102"/>
      <c r="V4459" s="102"/>
      <c r="W4459" s="94"/>
      <c r="X4459" s="98"/>
      <c r="Y4459" s="94"/>
      <c r="Z4459" s="94"/>
      <c r="AA4459" s="89"/>
      <c r="AB4459" s="89"/>
      <c r="AC4459" s="94"/>
      <c r="AD4459" s="94">
        <f t="shared" si="416"/>
        <v>552900</v>
      </c>
      <c r="AE4459" s="94">
        <f t="shared" si="417"/>
        <v>552900</v>
      </c>
      <c r="AF4459" s="94">
        <v>50000000</v>
      </c>
      <c r="AG4459" s="94">
        <f t="shared" si="418"/>
        <v>0</v>
      </c>
      <c r="AH4459" s="94">
        <v>0.01</v>
      </c>
    </row>
    <row r="4460" spans="1:34" s="99" customFormat="1" x14ac:dyDescent="0.55000000000000004">
      <c r="A4460" s="107"/>
      <c r="B4460" s="102">
        <v>1895</v>
      </c>
      <c r="C4460" s="102">
        <v>10543</v>
      </c>
      <c r="D4460" s="90" t="s">
        <v>15283</v>
      </c>
      <c r="E4460" s="102" t="s">
        <v>34</v>
      </c>
      <c r="F4460" s="102">
        <v>25264</v>
      </c>
      <c r="G4460" s="102">
        <v>0</v>
      </c>
      <c r="H4460" s="102">
        <v>0</v>
      </c>
      <c r="I4460" s="98">
        <v>94.3</v>
      </c>
      <c r="J4460" s="102" t="s">
        <v>38</v>
      </c>
      <c r="K4460" s="94">
        <f t="shared" si="415"/>
        <v>94.3</v>
      </c>
      <c r="L4460" s="94">
        <v>2425</v>
      </c>
      <c r="M4460" s="94">
        <f t="shared" si="419"/>
        <v>228677.5</v>
      </c>
      <c r="N4460" s="102"/>
      <c r="O4460" s="111"/>
      <c r="P4460" s="96"/>
      <c r="Q4460" s="111"/>
      <c r="R4460" s="111"/>
      <c r="S4460" s="97"/>
      <c r="T4460" s="102"/>
      <c r="U4460" s="102"/>
      <c r="V4460" s="102"/>
      <c r="W4460" s="94"/>
      <c r="X4460" s="98"/>
      <c r="Y4460" s="94"/>
      <c r="Z4460" s="94"/>
      <c r="AA4460" s="89"/>
      <c r="AB4460" s="89"/>
      <c r="AC4460" s="94"/>
      <c r="AD4460" s="94">
        <f t="shared" si="416"/>
        <v>228677.5</v>
      </c>
      <c r="AE4460" s="94">
        <f t="shared" si="417"/>
        <v>228677.5</v>
      </c>
      <c r="AF4460" s="94">
        <v>0</v>
      </c>
      <c r="AG4460" s="94">
        <f t="shared" si="418"/>
        <v>228677.5</v>
      </c>
      <c r="AH4460" s="94">
        <v>0.01</v>
      </c>
    </row>
    <row r="4461" spans="1:34" s="99" customFormat="1" x14ac:dyDescent="0.55000000000000004">
      <c r="A4461" s="107"/>
      <c r="B4461" s="102">
        <v>1896</v>
      </c>
      <c r="C4461" s="102">
        <v>9391</v>
      </c>
      <c r="D4461" s="90" t="s">
        <v>6296</v>
      </c>
      <c r="E4461" s="102" t="s">
        <v>34</v>
      </c>
      <c r="F4461" s="102">
        <v>27107</v>
      </c>
      <c r="G4461" s="102">
        <v>0</v>
      </c>
      <c r="H4461" s="102">
        <v>2</v>
      </c>
      <c r="I4461" s="98">
        <v>95.5</v>
      </c>
      <c r="J4461" s="102" t="s">
        <v>62</v>
      </c>
      <c r="K4461" s="94">
        <f t="shared" si="415"/>
        <v>295.5</v>
      </c>
      <c r="L4461" s="94">
        <v>2425</v>
      </c>
      <c r="M4461" s="94">
        <f t="shared" si="419"/>
        <v>716587.5</v>
      </c>
      <c r="N4461" s="102">
        <v>1</v>
      </c>
      <c r="O4461" s="111" t="s">
        <v>6293</v>
      </c>
      <c r="P4461" s="96">
        <v>3570800002318</v>
      </c>
      <c r="Q4461" s="111" t="s">
        <v>6294</v>
      </c>
      <c r="R4461" s="111" t="s">
        <v>508</v>
      </c>
      <c r="S4461" s="97"/>
      <c r="T4461" s="102" t="s">
        <v>44</v>
      </c>
      <c r="U4461" s="102" t="s">
        <v>45</v>
      </c>
      <c r="V4461" s="102" t="s">
        <v>96</v>
      </c>
      <c r="W4461" s="94">
        <v>143.81</v>
      </c>
      <c r="X4461" s="98">
        <v>20.37</v>
      </c>
      <c r="Y4461" s="94">
        <v>7150</v>
      </c>
      <c r="Z4461" s="94">
        <f t="shared" ref="Z4461:Z4466" si="420">W4461*Y4461</f>
        <v>1028241.5</v>
      </c>
      <c r="AA4461" s="89">
        <v>3</v>
      </c>
      <c r="AB4461" s="89">
        <v>3</v>
      </c>
      <c r="AC4461" s="94">
        <f t="shared" ref="AC4461:AC4466" si="421">(Z4461*(100-AB4461))/100</f>
        <v>997394.255</v>
      </c>
      <c r="AD4461" s="94">
        <f>IF(AND(AC4461="",M4461=""),0,IF((AC4461=""),M4461, IF( (M4461=""),AC4461,SUM(AC4461:AC4466)+M4461)))</f>
        <v>5613605.3399999999</v>
      </c>
      <c r="AE4461" s="94">
        <f t="shared" si="417"/>
        <v>1143491.4077580001</v>
      </c>
      <c r="AF4461" s="94">
        <v>0</v>
      </c>
      <c r="AG4461" s="94">
        <f t="shared" si="418"/>
        <v>1143491.4077580001</v>
      </c>
      <c r="AH4461" s="94">
        <v>0.02</v>
      </c>
    </row>
    <row r="4462" spans="1:34" s="99" customFormat="1" x14ac:dyDescent="0.55000000000000004">
      <c r="A4462" s="107"/>
      <c r="B4462" s="102"/>
      <c r="C4462" s="102"/>
      <c r="D4462" s="90"/>
      <c r="E4462" s="102"/>
      <c r="F4462" s="102"/>
      <c r="G4462" s="102"/>
      <c r="H4462" s="102"/>
      <c r="I4462" s="98"/>
      <c r="J4462" s="102"/>
      <c r="K4462" s="94"/>
      <c r="L4462" s="94"/>
      <c r="M4462" s="94"/>
      <c r="N4462" s="102"/>
      <c r="O4462" s="111"/>
      <c r="P4462" s="96"/>
      <c r="Q4462" s="111"/>
      <c r="R4462" s="111"/>
      <c r="S4462" s="97"/>
      <c r="T4462" s="102" t="s">
        <v>44</v>
      </c>
      <c r="U4462" s="102"/>
      <c r="V4462" s="102" t="s">
        <v>96</v>
      </c>
      <c r="W4462" s="94">
        <v>143.81</v>
      </c>
      <c r="X4462" s="98">
        <v>20.37</v>
      </c>
      <c r="Y4462" s="94">
        <v>7150</v>
      </c>
      <c r="Z4462" s="94">
        <f t="shared" si="420"/>
        <v>1028241.5</v>
      </c>
      <c r="AA4462" s="89">
        <v>3</v>
      </c>
      <c r="AB4462" s="89">
        <v>3</v>
      </c>
      <c r="AC4462" s="94">
        <f t="shared" si="421"/>
        <v>997394.255</v>
      </c>
      <c r="AD4462" s="94">
        <f>IF(AND(AC4462="",M4461=""),0,IF((AC4462=""),M4461, IF( (M4461=""),AC4462,SUM(AC4461:AC4466)+M4461)))</f>
        <v>5613605.3399999999</v>
      </c>
      <c r="AE4462" s="94">
        <f t="shared" si="417"/>
        <v>1143491.4077580001</v>
      </c>
      <c r="AF4462" s="94">
        <v>0</v>
      </c>
      <c r="AG4462" s="94">
        <f t="shared" si="418"/>
        <v>1143491.4077580001</v>
      </c>
      <c r="AH4462" s="94">
        <v>0.02</v>
      </c>
    </row>
    <row r="4463" spans="1:34" s="99" customFormat="1" x14ac:dyDescent="0.55000000000000004">
      <c r="A4463" s="107"/>
      <c r="B4463" s="102"/>
      <c r="C4463" s="102"/>
      <c r="D4463" s="90"/>
      <c r="E4463" s="102"/>
      <c r="F4463" s="102"/>
      <c r="G4463" s="102"/>
      <c r="H4463" s="102"/>
      <c r="I4463" s="98"/>
      <c r="J4463" s="102"/>
      <c r="K4463" s="94"/>
      <c r="L4463" s="94"/>
      <c r="M4463" s="94"/>
      <c r="N4463" s="102">
        <v>2</v>
      </c>
      <c r="O4463" s="111" t="s">
        <v>6293</v>
      </c>
      <c r="P4463" s="96">
        <v>3570800002318</v>
      </c>
      <c r="Q4463" s="111" t="s">
        <v>6294</v>
      </c>
      <c r="R4463" s="111" t="s">
        <v>508</v>
      </c>
      <c r="S4463" s="97"/>
      <c r="T4463" s="102" t="s">
        <v>44</v>
      </c>
      <c r="U4463" s="102" t="s">
        <v>45</v>
      </c>
      <c r="V4463" s="102" t="s">
        <v>96</v>
      </c>
      <c r="W4463" s="94">
        <v>155.63</v>
      </c>
      <c r="X4463" s="98">
        <v>22.04</v>
      </c>
      <c r="Y4463" s="94">
        <v>7150</v>
      </c>
      <c r="Z4463" s="94">
        <f t="shared" si="420"/>
        <v>1112754.5</v>
      </c>
      <c r="AA4463" s="89">
        <v>3</v>
      </c>
      <c r="AB4463" s="89">
        <v>3</v>
      </c>
      <c r="AC4463" s="94">
        <f t="shared" si="421"/>
        <v>1079371.865</v>
      </c>
      <c r="AD4463" s="94">
        <f>IF(AND(AC4463="",M4461=""),0,IF((AC4463=""),M4461, IF( (M4461=""),AC4463,SUM(AC4461:AC4466)+M4461)))</f>
        <v>5613605.3399999999</v>
      </c>
      <c r="AE4463" s="94">
        <f t="shared" si="417"/>
        <v>1237238.6169359998</v>
      </c>
      <c r="AF4463" s="94">
        <v>0</v>
      </c>
      <c r="AG4463" s="94">
        <f t="shared" si="418"/>
        <v>1237238.6169359998</v>
      </c>
      <c r="AH4463" s="94">
        <v>0.02</v>
      </c>
    </row>
    <row r="4464" spans="1:34" s="99" customFormat="1" x14ac:dyDescent="0.55000000000000004">
      <c r="A4464" s="107"/>
      <c r="B4464" s="102"/>
      <c r="C4464" s="102"/>
      <c r="D4464" s="90"/>
      <c r="E4464" s="102"/>
      <c r="F4464" s="102"/>
      <c r="G4464" s="102"/>
      <c r="H4464" s="102"/>
      <c r="I4464" s="98"/>
      <c r="J4464" s="102"/>
      <c r="K4464" s="94"/>
      <c r="L4464" s="94"/>
      <c r="M4464" s="94"/>
      <c r="N4464" s="102"/>
      <c r="O4464" s="111"/>
      <c r="P4464" s="96"/>
      <c r="Q4464" s="111"/>
      <c r="R4464" s="111"/>
      <c r="S4464" s="97"/>
      <c r="T4464" s="102" t="s">
        <v>44</v>
      </c>
      <c r="U4464" s="102"/>
      <c r="V4464" s="102" t="s">
        <v>96</v>
      </c>
      <c r="W4464" s="94">
        <v>155.63</v>
      </c>
      <c r="X4464" s="98">
        <v>22.04</v>
      </c>
      <c r="Y4464" s="94">
        <v>7150</v>
      </c>
      <c r="Z4464" s="94">
        <f t="shared" si="420"/>
        <v>1112754.5</v>
      </c>
      <c r="AA4464" s="89">
        <v>3</v>
      </c>
      <c r="AB4464" s="89">
        <v>3</v>
      </c>
      <c r="AC4464" s="94">
        <f t="shared" si="421"/>
        <v>1079371.865</v>
      </c>
      <c r="AD4464" s="94">
        <f>IF(AND(AC4464="",M4461=""),0,IF((AC4464=""),M4461, IF( (M4461=""),AC4464,SUM(AC4461:AC4466)+M4461)))</f>
        <v>5613605.3399999999</v>
      </c>
      <c r="AE4464" s="94">
        <f t="shared" si="417"/>
        <v>1237238.6169359998</v>
      </c>
      <c r="AF4464" s="94">
        <v>0</v>
      </c>
      <c r="AG4464" s="94">
        <f t="shared" si="418"/>
        <v>1237238.6169359998</v>
      </c>
      <c r="AH4464" s="94">
        <v>0.02</v>
      </c>
    </row>
    <row r="4465" spans="1:34" s="99" customFormat="1" x14ac:dyDescent="0.55000000000000004">
      <c r="A4465" s="107"/>
      <c r="B4465" s="102"/>
      <c r="C4465" s="102"/>
      <c r="D4465" s="90"/>
      <c r="E4465" s="102"/>
      <c r="F4465" s="102"/>
      <c r="G4465" s="102"/>
      <c r="H4465" s="102"/>
      <c r="I4465" s="98"/>
      <c r="J4465" s="102"/>
      <c r="K4465" s="94"/>
      <c r="L4465" s="94"/>
      <c r="M4465" s="94"/>
      <c r="N4465" s="102">
        <v>3</v>
      </c>
      <c r="O4465" s="111" t="s">
        <v>6293</v>
      </c>
      <c r="P4465" s="96">
        <v>3570800002318</v>
      </c>
      <c r="Q4465" s="111" t="s">
        <v>6294</v>
      </c>
      <c r="R4465" s="111" t="s">
        <v>508</v>
      </c>
      <c r="S4465" s="97"/>
      <c r="T4465" s="102" t="s">
        <v>44</v>
      </c>
      <c r="U4465" s="102" t="s">
        <v>45</v>
      </c>
      <c r="V4465" s="102" t="s">
        <v>96</v>
      </c>
      <c r="W4465" s="94">
        <v>53.6</v>
      </c>
      <c r="X4465" s="98">
        <v>7.59</v>
      </c>
      <c r="Y4465" s="94">
        <v>7150</v>
      </c>
      <c r="Z4465" s="94">
        <f t="shared" si="420"/>
        <v>383240</v>
      </c>
      <c r="AA4465" s="89">
        <v>3</v>
      </c>
      <c r="AB4465" s="89">
        <v>3</v>
      </c>
      <c r="AC4465" s="94">
        <f t="shared" si="421"/>
        <v>371742.8</v>
      </c>
      <c r="AD4465" s="94">
        <f>IF(AND(AC4465="",M4461=""),0,IF((AC4465=""),M4461, IF( (M4461=""),AC4465,SUM(AC4461:AC4466)+M4461)))</f>
        <v>5613605.3399999999</v>
      </c>
      <c r="AE4465" s="94">
        <f t="shared" si="417"/>
        <v>426072.64530599996</v>
      </c>
      <c r="AF4465" s="94">
        <v>0</v>
      </c>
      <c r="AG4465" s="94">
        <f t="shared" si="418"/>
        <v>426072.64530599996</v>
      </c>
      <c r="AH4465" s="94">
        <v>0.02</v>
      </c>
    </row>
    <row r="4466" spans="1:34" s="99" customFormat="1" x14ac:dyDescent="0.55000000000000004">
      <c r="A4466" s="107"/>
      <c r="B4466" s="102"/>
      <c r="C4466" s="102"/>
      <c r="D4466" s="90"/>
      <c r="E4466" s="102"/>
      <c r="F4466" s="102"/>
      <c r="G4466" s="102"/>
      <c r="H4466" s="102"/>
      <c r="I4466" s="98"/>
      <c r="J4466" s="102"/>
      <c r="K4466" s="94"/>
      <c r="L4466" s="94"/>
      <c r="M4466" s="94"/>
      <c r="N4466" s="102"/>
      <c r="O4466" s="111"/>
      <c r="P4466" s="96"/>
      <c r="Q4466" s="111"/>
      <c r="R4466" s="111"/>
      <c r="S4466" s="97"/>
      <c r="T4466" s="102" t="s">
        <v>44</v>
      </c>
      <c r="U4466" s="102"/>
      <c r="V4466" s="102" t="s">
        <v>96</v>
      </c>
      <c r="W4466" s="94">
        <v>53.6</v>
      </c>
      <c r="X4466" s="98">
        <v>7.59</v>
      </c>
      <c r="Y4466" s="94">
        <v>7150</v>
      </c>
      <c r="Z4466" s="94">
        <f t="shared" si="420"/>
        <v>383240</v>
      </c>
      <c r="AA4466" s="89">
        <v>3</v>
      </c>
      <c r="AB4466" s="89">
        <v>3</v>
      </c>
      <c r="AC4466" s="94">
        <f t="shared" si="421"/>
        <v>371742.8</v>
      </c>
      <c r="AD4466" s="94">
        <f>IF(AND(AC4466="",M4461=""),0,IF((AC4466=""),M4461, IF( (M4461=""),AC4466,SUM(AC4461:AC4466)+M4461)))</f>
        <v>5613605.3399999999</v>
      </c>
      <c r="AE4466" s="94">
        <f t="shared" si="417"/>
        <v>426072.64530599996</v>
      </c>
      <c r="AF4466" s="94">
        <v>0</v>
      </c>
      <c r="AG4466" s="94">
        <f t="shared" si="418"/>
        <v>426072.64530599996</v>
      </c>
      <c r="AH4466" s="94">
        <v>0.02</v>
      </c>
    </row>
    <row r="4467" spans="1:34" s="99" customFormat="1" x14ac:dyDescent="0.55000000000000004">
      <c r="A4467" s="107"/>
      <c r="B4467" s="102">
        <v>1897</v>
      </c>
      <c r="C4467" s="102">
        <v>10346</v>
      </c>
      <c r="D4467" s="90" t="s">
        <v>6297</v>
      </c>
      <c r="E4467" s="102" t="s">
        <v>34</v>
      </c>
      <c r="F4467" s="102">
        <v>27565</v>
      </c>
      <c r="G4467" s="102">
        <v>0</v>
      </c>
      <c r="H4467" s="102">
        <v>0</v>
      </c>
      <c r="I4467" s="98">
        <v>28.8</v>
      </c>
      <c r="J4467" s="102" t="s">
        <v>68</v>
      </c>
      <c r="K4467" s="94">
        <f>((G4467*400)+(H4467*100))+I4467</f>
        <v>28.8</v>
      </c>
      <c r="L4467" s="94">
        <v>7250</v>
      </c>
      <c r="M4467" s="94">
        <f>K4467*L4467</f>
        <v>208800</v>
      </c>
      <c r="N4467" s="102"/>
      <c r="O4467" s="111"/>
      <c r="P4467" s="96"/>
      <c r="Q4467" s="111"/>
      <c r="R4467" s="111"/>
      <c r="S4467" s="97"/>
      <c r="T4467" s="102"/>
      <c r="U4467" s="102"/>
      <c r="V4467" s="102"/>
      <c r="W4467" s="94"/>
      <c r="X4467" s="98"/>
      <c r="Y4467" s="94"/>
      <c r="Z4467" s="94"/>
      <c r="AA4467" s="89"/>
      <c r="AB4467" s="89"/>
      <c r="AC4467" s="94"/>
      <c r="AD4467" s="94">
        <f>IF(AND(AC4467="",M4467=""),0,IF((AC4467=""),M4467,IF((M4467=""),AC4467,AC4467+M4467)))</f>
        <v>208800</v>
      </c>
      <c r="AE4467" s="94">
        <f t="shared" si="417"/>
        <v>208800</v>
      </c>
      <c r="AF4467" s="94">
        <v>0</v>
      </c>
      <c r="AG4467" s="94">
        <f t="shared" si="418"/>
        <v>208800</v>
      </c>
      <c r="AH4467" s="94">
        <v>0.3</v>
      </c>
    </row>
    <row r="4468" spans="1:34" s="99" customFormat="1" x14ac:dyDescent="0.55000000000000004">
      <c r="A4468" s="107"/>
      <c r="B4468" s="102">
        <v>1898</v>
      </c>
      <c r="C4468" s="102">
        <v>10347</v>
      </c>
      <c r="D4468" s="90" t="s">
        <v>6298</v>
      </c>
      <c r="E4468" s="102" t="s">
        <v>34</v>
      </c>
      <c r="F4468" s="102">
        <v>27566</v>
      </c>
      <c r="G4468" s="102">
        <v>0</v>
      </c>
      <c r="H4468" s="102">
        <v>0</v>
      </c>
      <c r="I4468" s="98">
        <v>28.5</v>
      </c>
      <c r="J4468" s="102" t="s">
        <v>68</v>
      </c>
      <c r="K4468" s="94">
        <f>((G4468*400)+(H4468*100))+I4468</f>
        <v>28.5</v>
      </c>
      <c r="L4468" s="94">
        <v>7250</v>
      </c>
      <c r="M4468" s="94">
        <f>K4468*L4468</f>
        <v>206625</v>
      </c>
      <c r="N4468" s="102"/>
      <c r="O4468" s="111"/>
      <c r="P4468" s="96"/>
      <c r="Q4468" s="111"/>
      <c r="R4468" s="111"/>
      <c r="S4468" s="97"/>
      <c r="T4468" s="102"/>
      <c r="U4468" s="102"/>
      <c r="V4468" s="102"/>
      <c r="W4468" s="94"/>
      <c r="X4468" s="98"/>
      <c r="Y4468" s="94"/>
      <c r="Z4468" s="94"/>
      <c r="AA4468" s="89"/>
      <c r="AB4468" s="89"/>
      <c r="AC4468" s="94"/>
      <c r="AD4468" s="94">
        <f>IF(AND(AC4468="",M4468=""),0,IF((AC4468=""),M4468,IF((M4468=""),AC4468,AC4468+M4468)))</f>
        <v>206625</v>
      </c>
      <c r="AE4468" s="94">
        <f t="shared" si="417"/>
        <v>206625</v>
      </c>
      <c r="AF4468" s="94">
        <v>0</v>
      </c>
      <c r="AG4468" s="94">
        <f t="shared" si="418"/>
        <v>206625</v>
      </c>
      <c r="AH4468" s="94">
        <v>0.3</v>
      </c>
    </row>
    <row r="4469" spans="1:34" s="99" customFormat="1" x14ac:dyDescent="0.55000000000000004">
      <c r="A4469" s="107"/>
      <c r="B4469" s="102">
        <v>1899</v>
      </c>
      <c r="C4469" s="102">
        <v>10349</v>
      </c>
      <c r="D4469" s="90" t="s">
        <v>6299</v>
      </c>
      <c r="E4469" s="102" t="s">
        <v>34</v>
      </c>
      <c r="F4469" s="102">
        <v>27568</v>
      </c>
      <c r="G4469" s="102">
        <v>0</v>
      </c>
      <c r="H4469" s="102">
        <v>0</v>
      </c>
      <c r="I4469" s="98">
        <v>41.9</v>
      </c>
      <c r="J4469" s="102" t="s">
        <v>68</v>
      </c>
      <c r="K4469" s="94">
        <f>((G4469*400)+(H4469*100))+I4469</f>
        <v>41.9</v>
      </c>
      <c r="L4469" s="94">
        <v>7250</v>
      </c>
      <c r="M4469" s="94">
        <f>K4469*L4469</f>
        <v>303775</v>
      </c>
      <c r="N4469" s="102"/>
      <c r="O4469" s="111"/>
      <c r="P4469" s="96"/>
      <c r="Q4469" s="111"/>
      <c r="R4469" s="111"/>
      <c r="S4469" s="97"/>
      <c r="T4469" s="102"/>
      <c r="U4469" s="102"/>
      <c r="V4469" s="102"/>
      <c r="W4469" s="94"/>
      <c r="X4469" s="98"/>
      <c r="Y4469" s="94"/>
      <c r="Z4469" s="94"/>
      <c r="AA4469" s="89"/>
      <c r="AB4469" s="89"/>
      <c r="AC4469" s="94"/>
      <c r="AD4469" s="94">
        <f>IF(AND(AC4469="",M4469=""),0,IF((AC4469=""),M4469,IF((M4469=""),AC4469,AC4469+M4469)))</f>
        <v>303775</v>
      </c>
      <c r="AE4469" s="94">
        <f t="shared" si="417"/>
        <v>303775</v>
      </c>
      <c r="AF4469" s="94">
        <v>0</v>
      </c>
      <c r="AG4469" s="94">
        <f t="shared" si="418"/>
        <v>303775</v>
      </c>
      <c r="AH4469" s="94">
        <v>0.3</v>
      </c>
    </row>
    <row r="4470" spans="1:34" s="99" customFormat="1" x14ac:dyDescent="0.55000000000000004">
      <c r="A4470" s="107"/>
      <c r="B4470" s="102">
        <v>1900</v>
      </c>
      <c r="C4470" s="102">
        <v>10351</v>
      </c>
      <c r="D4470" s="90" t="s">
        <v>6300</v>
      </c>
      <c r="E4470" s="102" t="s">
        <v>34</v>
      </c>
      <c r="F4470" s="102">
        <v>27569</v>
      </c>
      <c r="G4470" s="102">
        <v>0</v>
      </c>
      <c r="H4470" s="102">
        <v>2</v>
      </c>
      <c r="I4470" s="98">
        <v>12.5</v>
      </c>
      <c r="J4470" s="102" t="s">
        <v>68</v>
      </c>
      <c r="K4470" s="94">
        <f>((G4470*400)+(H4470*100))+I4470</f>
        <v>212.5</v>
      </c>
      <c r="L4470" s="94">
        <v>7250</v>
      </c>
      <c r="M4470" s="94">
        <f>K4470*L4470</f>
        <v>1540625</v>
      </c>
      <c r="N4470" s="102"/>
      <c r="O4470" s="111"/>
      <c r="P4470" s="96"/>
      <c r="Q4470" s="111"/>
      <c r="R4470" s="111"/>
      <c r="S4470" s="97"/>
      <c r="T4470" s="102"/>
      <c r="U4470" s="102"/>
      <c r="V4470" s="102"/>
      <c r="W4470" s="94"/>
      <c r="X4470" s="98"/>
      <c r="Y4470" s="94"/>
      <c r="Z4470" s="94"/>
      <c r="AA4470" s="89"/>
      <c r="AB4470" s="89"/>
      <c r="AC4470" s="94"/>
      <c r="AD4470" s="94">
        <f>IF(AND(AC4470="",M4470=""),0,IF((AC4470=""),M4470,IF((M4470=""),AC4470,AC4470+M4470)))</f>
        <v>1540625</v>
      </c>
      <c r="AE4470" s="94">
        <f t="shared" si="417"/>
        <v>1540625</v>
      </c>
      <c r="AF4470" s="94">
        <v>0</v>
      </c>
      <c r="AG4470" s="94">
        <f t="shared" si="418"/>
        <v>1540625</v>
      </c>
      <c r="AH4470" s="94">
        <v>0.3</v>
      </c>
    </row>
    <row r="4471" spans="1:34" s="99" customFormat="1" x14ac:dyDescent="0.55000000000000004">
      <c r="A4471" s="107"/>
      <c r="B4471" s="102"/>
      <c r="C4471" s="102"/>
      <c r="D4471" s="90"/>
      <c r="E4471" s="102"/>
      <c r="F4471" s="102"/>
      <c r="G4471" s="102"/>
      <c r="H4471" s="102"/>
      <c r="I4471" s="98"/>
      <c r="J4471" s="102"/>
      <c r="K4471" s="94"/>
      <c r="L4471" s="94" t="s">
        <v>63</v>
      </c>
      <c r="M4471" s="94">
        <f>SUM(M4454:M4470)</f>
        <v>4024240</v>
      </c>
      <c r="N4471" s="102"/>
      <c r="O4471" s="111"/>
      <c r="P4471" s="96"/>
      <c r="Q4471" s="111"/>
      <c r="R4471" s="111"/>
      <c r="S4471" s="97"/>
      <c r="T4471" s="102"/>
      <c r="U4471" s="102"/>
      <c r="V4471" s="102"/>
      <c r="W4471" s="94"/>
      <c r="X4471" s="98"/>
      <c r="Y4471" s="94"/>
      <c r="Z4471" s="94"/>
      <c r="AA4471" s="89"/>
      <c r="AB4471" s="89"/>
      <c r="AC4471" s="94"/>
      <c r="AD4471" s="94"/>
      <c r="AE4471" s="94">
        <f>SUM(AE4454:AE4470)</f>
        <v>8921257.8399999999</v>
      </c>
      <c r="AF4471" s="94"/>
      <c r="AG4471" s="94">
        <f>SUM(AG4454:AG4470)</f>
        <v>8103357.8399999989</v>
      </c>
      <c r="AH4471" s="94"/>
    </row>
    <row r="4472" spans="1:34" s="173" customFormat="1" x14ac:dyDescent="0.55000000000000004">
      <c r="A4472" s="122" t="s">
        <v>6301</v>
      </c>
      <c r="B4472" s="123">
        <v>1901</v>
      </c>
      <c r="C4472" s="123">
        <v>7674</v>
      </c>
      <c r="D4472" s="135" t="s">
        <v>6302</v>
      </c>
      <c r="E4472" s="123" t="s">
        <v>34</v>
      </c>
      <c r="F4472" s="123">
        <v>10357</v>
      </c>
      <c r="G4472" s="123">
        <v>0</v>
      </c>
      <c r="H4472" s="123">
        <v>1</v>
      </c>
      <c r="I4472" s="136">
        <v>39</v>
      </c>
      <c r="J4472" s="123" t="s">
        <v>38</v>
      </c>
      <c r="K4472" s="137">
        <f>((G4472*400)+(H4472*100))+I4472</f>
        <v>139</v>
      </c>
      <c r="L4472" s="137">
        <v>850</v>
      </c>
      <c r="M4472" s="137">
        <f>K4472*L4472</f>
        <v>118150</v>
      </c>
      <c r="N4472" s="123"/>
      <c r="O4472" s="108"/>
      <c r="P4472" s="138"/>
      <c r="Q4472" s="108"/>
      <c r="R4472" s="108"/>
      <c r="S4472" s="139"/>
      <c r="T4472" s="123"/>
      <c r="U4472" s="123"/>
      <c r="V4472" s="123"/>
      <c r="W4472" s="137"/>
      <c r="X4472" s="136"/>
      <c r="Y4472" s="137"/>
      <c r="Z4472" s="137"/>
      <c r="AA4472" s="119"/>
      <c r="AB4472" s="119"/>
      <c r="AC4472" s="137"/>
      <c r="AD4472" s="137">
        <f>IF(AND(AC4472="",M4472=""),0,IF((AC4472=""),M4472,IF((M4472=""),AC4472,AC4472+M4472)))</f>
        <v>118150</v>
      </c>
      <c r="AE4472" s="137">
        <f>IF( (X4472=""),AD4472*1,AD4472*(X4472/100) )</f>
        <v>118150</v>
      </c>
      <c r="AF4472" s="137">
        <v>50000000</v>
      </c>
      <c r="AG4472" s="137">
        <f>IF((AF4472-AE4472) &gt; 1,0,IF((AF4472-AE4472)&lt;0,AE4472-AF4472,AF4472-AE4472))</f>
        <v>0</v>
      </c>
      <c r="AH4472" s="137">
        <v>0.01</v>
      </c>
    </row>
    <row r="4473" spans="1:34" s="173" customFormat="1" x14ac:dyDescent="0.55000000000000004">
      <c r="A4473" s="122"/>
      <c r="B4473" s="123"/>
      <c r="C4473" s="123"/>
      <c r="D4473" s="135"/>
      <c r="E4473" s="123"/>
      <c r="F4473" s="123"/>
      <c r="G4473" s="123"/>
      <c r="H4473" s="123"/>
      <c r="I4473" s="136"/>
      <c r="J4473" s="123"/>
      <c r="K4473" s="137"/>
      <c r="L4473" s="137" t="s">
        <v>63</v>
      </c>
      <c r="M4473" s="137">
        <f>SUM(M4472:M4472)</f>
        <v>118150</v>
      </c>
      <c r="N4473" s="123"/>
      <c r="O4473" s="108"/>
      <c r="P4473" s="138"/>
      <c r="Q4473" s="108"/>
      <c r="R4473" s="108"/>
      <c r="S4473" s="139"/>
      <c r="T4473" s="123"/>
      <c r="U4473" s="123"/>
      <c r="V4473" s="123"/>
      <c r="W4473" s="137"/>
      <c r="X4473" s="136"/>
      <c r="Y4473" s="137"/>
      <c r="Z4473" s="137"/>
      <c r="AA4473" s="119"/>
      <c r="AB4473" s="119"/>
      <c r="AC4473" s="137"/>
      <c r="AD4473" s="137"/>
      <c r="AE4473" s="137">
        <f>SUM(AE4472:AE4472)</f>
        <v>118150</v>
      </c>
      <c r="AF4473" s="137"/>
      <c r="AG4473" s="137">
        <f>SUM(AG4472:AG4472)</f>
        <v>0</v>
      </c>
      <c r="AH4473" s="137"/>
    </row>
    <row r="4474" spans="1:34" s="99" customFormat="1" x14ac:dyDescent="0.55000000000000004">
      <c r="A4474" s="107" t="s">
        <v>6305</v>
      </c>
      <c r="B4474" s="161">
        <v>2111</v>
      </c>
      <c r="C4474" s="161">
        <v>8100</v>
      </c>
      <c r="D4474" s="162" t="s">
        <v>6306</v>
      </c>
      <c r="E4474" s="161" t="s">
        <v>34</v>
      </c>
      <c r="F4474" s="161">
        <v>16160</v>
      </c>
      <c r="G4474" s="161">
        <v>2</v>
      </c>
      <c r="H4474" s="161">
        <v>0</v>
      </c>
      <c r="I4474" s="163">
        <v>0</v>
      </c>
      <c r="J4474" s="161" t="s">
        <v>38</v>
      </c>
      <c r="K4474" s="121">
        <f>((G4474*400)+(H4474*100))+I4474</f>
        <v>800</v>
      </c>
      <c r="L4474" s="121">
        <v>2400</v>
      </c>
      <c r="M4474" s="121">
        <f>K4474*L4474</f>
        <v>1920000</v>
      </c>
      <c r="N4474" s="161"/>
      <c r="O4474" s="164"/>
      <c r="P4474" s="165"/>
      <c r="Q4474" s="164"/>
      <c r="R4474" s="164"/>
      <c r="S4474" s="166"/>
      <c r="T4474" s="161"/>
      <c r="U4474" s="161"/>
      <c r="V4474" s="161"/>
      <c r="W4474" s="121"/>
      <c r="X4474" s="163"/>
      <c r="Y4474" s="121"/>
      <c r="Z4474" s="121"/>
      <c r="AA4474" s="167"/>
      <c r="AB4474" s="167"/>
      <c r="AC4474" s="121"/>
      <c r="AD4474" s="121">
        <f>IF(AND(AC4474="",M4474=""),0,IF((AC4474=""),M4474, IF( (M4474=""),AC4474,SUM(AC4474:AC4489)+M4474)))</f>
        <v>1920000</v>
      </c>
      <c r="AE4474" s="121">
        <f t="shared" ref="AE4474:AE4479" si="422">IF( (X4474=""),AD4474*1,AD4474*(X4474/100) )</f>
        <v>1920000</v>
      </c>
      <c r="AF4474" s="121">
        <v>50000000</v>
      </c>
      <c r="AG4474" s="121">
        <f t="shared" ref="AG4474:AG4479" si="423">IF((AF4474-AE4474) &gt; 1,0,IF((AF4474-AE4474)&lt;0,AE4474-AF4474,AF4474-AE4474))</f>
        <v>0</v>
      </c>
      <c r="AH4474" s="121">
        <v>0.01</v>
      </c>
    </row>
    <row r="4475" spans="1:34" s="99" customFormat="1" x14ac:dyDescent="0.55000000000000004">
      <c r="A4475" s="107"/>
      <c r="B4475" s="161"/>
      <c r="C4475" s="161"/>
      <c r="D4475" s="162"/>
      <c r="E4475" s="161"/>
      <c r="F4475" s="161"/>
      <c r="G4475" s="161">
        <v>0</v>
      </c>
      <c r="H4475" s="161">
        <v>2</v>
      </c>
      <c r="I4475" s="163">
        <v>86</v>
      </c>
      <c r="J4475" s="161" t="s">
        <v>62</v>
      </c>
      <c r="K4475" s="121">
        <f>((G4475*400)+(H4475*100))+I4475</f>
        <v>286</v>
      </c>
      <c r="L4475" s="121">
        <v>2400</v>
      </c>
      <c r="M4475" s="121">
        <f>K4475*L4475</f>
        <v>686400</v>
      </c>
      <c r="N4475" s="161">
        <v>1</v>
      </c>
      <c r="O4475" s="164" t="s">
        <v>6303</v>
      </c>
      <c r="P4475" s="165"/>
      <c r="Q4475" s="164" t="s">
        <v>6304</v>
      </c>
      <c r="R4475" s="164" t="s">
        <v>6307</v>
      </c>
      <c r="S4475" s="166"/>
      <c r="T4475" s="161" t="s">
        <v>51</v>
      </c>
      <c r="U4475" s="161" t="s">
        <v>45</v>
      </c>
      <c r="V4475" s="161" t="s">
        <v>75</v>
      </c>
      <c r="W4475" s="121">
        <v>20</v>
      </c>
      <c r="X4475" s="163">
        <v>9.92</v>
      </c>
      <c r="Y4475" s="121">
        <v>6750</v>
      </c>
      <c r="Z4475" s="121">
        <f>W4475*Y4475</f>
        <v>135000</v>
      </c>
      <c r="AA4475" s="167">
        <v>30</v>
      </c>
      <c r="AB4475" s="167">
        <v>50</v>
      </c>
      <c r="AC4475" s="121">
        <f>(Z4475*(100-AB4475))/100</f>
        <v>67500</v>
      </c>
      <c r="AD4475" s="121">
        <f>IF(AND(AC4475="",M4475=""),0,IF((AC4475=""),M4475, IF( (M4475=""),AC4475,SUM(AC4475:AC4478)+M4475)))</f>
        <v>1285875</v>
      </c>
      <c r="AE4475" s="121">
        <f t="shared" si="422"/>
        <v>127558.79999999999</v>
      </c>
      <c r="AF4475" s="121">
        <v>0</v>
      </c>
      <c r="AG4475" s="121">
        <f t="shared" si="423"/>
        <v>127558.79999999999</v>
      </c>
      <c r="AH4475" s="121">
        <v>0.3</v>
      </c>
    </row>
    <row r="4476" spans="1:34" s="99" customFormat="1" x14ac:dyDescent="0.55000000000000004">
      <c r="A4476" s="107"/>
      <c r="B4476" s="161"/>
      <c r="C4476" s="161"/>
      <c r="D4476" s="162"/>
      <c r="E4476" s="161"/>
      <c r="F4476" s="161"/>
      <c r="G4476" s="161"/>
      <c r="H4476" s="161"/>
      <c r="I4476" s="163"/>
      <c r="J4476" s="161"/>
      <c r="K4476" s="121"/>
      <c r="L4476" s="121"/>
      <c r="M4476" s="121"/>
      <c r="N4476" s="161">
        <v>2</v>
      </c>
      <c r="O4476" s="164" t="s">
        <v>6303</v>
      </c>
      <c r="P4476" s="165"/>
      <c r="Q4476" s="164" t="s">
        <v>6304</v>
      </c>
      <c r="R4476" s="164" t="s">
        <v>6307</v>
      </c>
      <c r="S4476" s="166"/>
      <c r="T4476" s="161" t="s">
        <v>439</v>
      </c>
      <c r="U4476" s="161" t="s">
        <v>45</v>
      </c>
      <c r="V4476" s="161" t="s">
        <v>52</v>
      </c>
      <c r="W4476" s="121">
        <v>15.6</v>
      </c>
      <c r="X4476" s="163">
        <v>7.74</v>
      </c>
      <c r="Y4476" s="121">
        <v>6050</v>
      </c>
      <c r="Z4476" s="121">
        <f>W4476*Y4476</f>
        <v>94380</v>
      </c>
      <c r="AA4476" s="167">
        <v>30</v>
      </c>
      <c r="AB4476" s="167">
        <v>50</v>
      </c>
      <c r="AC4476" s="121">
        <f>(Z4476*(100-AB4476))/100</f>
        <v>47190</v>
      </c>
      <c r="AD4476" s="121">
        <f>IF(AND(AC4476="",M4475=""),0,IF((AC4476=""),M4475, IF( (M4475=""),AC4476,SUM(AC4475:AC4478)+M4475)))</f>
        <v>1285875</v>
      </c>
      <c r="AE4476" s="121">
        <f t="shared" si="422"/>
        <v>99526.724999999991</v>
      </c>
      <c r="AF4476" s="121">
        <v>0</v>
      </c>
      <c r="AG4476" s="121">
        <f t="shared" si="423"/>
        <v>99526.724999999991</v>
      </c>
      <c r="AH4476" s="121">
        <v>0.02</v>
      </c>
    </row>
    <row r="4477" spans="1:34" s="99" customFormat="1" x14ac:dyDescent="0.55000000000000004">
      <c r="A4477" s="107"/>
      <c r="B4477" s="161"/>
      <c r="C4477" s="161"/>
      <c r="D4477" s="162"/>
      <c r="E4477" s="161"/>
      <c r="F4477" s="161"/>
      <c r="G4477" s="161"/>
      <c r="H4477" s="161"/>
      <c r="I4477" s="163"/>
      <c r="J4477" s="161"/>
      <c r="K4477" s="121"/>
      <c r="L4477" s="121"/>
      <c r="M4477" s="121"/>
      <c r="N4477" s="161">
        <v>3</v>
      </c>
      <c r="O4477" s="164" t="s">
        <v>6303</v>
      </c>
      <c r="P4477" s="165"/>
      <c r="Q4477" s="164" t="s">
        <v>6304</v>
      </c>
      <c r="R4477" s="164" t="s">
        <v>6307</v>
      </c>
      <c r="S4477" s="166"/>
      <c r="T4477" s="161" t="s">
        <v>51</v>
      </c>
      <c r="U4477" s="161" t="s">
        <v>74</v>
      </c>
      <c r="V4477" s="161" t="s">
        <v>52</v>
      </c>
      <c r="W4477" s="121">
        <v>26</v>
      </c>
      <c r="X4477" s="163">
        <v>12.9</v>
      </c>
      <c r="Y4477" s="121">
        <v>6750</v>
      </c>
      <c r="Z4477" s="121">
        <f>W4477*Y4477</f>
        <v>175500</v>
      </c>
      <c r="AA4477" s="167">
        <v>21</v>
      </c>
      <c r="AB4477" s="167">
        <v>93</v>
      </c>
      <c r="AC4477" s="121">
        <f>(Z4477*(100-AB4477))/100</f>
        <v>12285</v>
      </c>
      <c r="AD4477" s="121">
        <f>IF(AND(AC4477="",M4475=""),0,IF((AC4477=""),M4475, IF( (M4475=""),AC4477,SUM(AC4475:AC4478)+M4475)))</f>
        <v>1285875</v>
      </c>
      <c r="AE4477" s="121">
        <f t="shared" si="422"/>
        <v>165877.875</v>
      </c>
      <c r="AF4477" s="121">
        <v>0</v>
      </c>
      <c r="AG4477" s="121">
        <f t="shared" si="423"/>
        <v>165877.875</v>
      </c>
      <c r="AH4477" s="121">
        <v>0.02</v>
      </c>
    </row>
    <row r="4478" spans="1:34" s="99" customFormat="1" x14ac:dyDescent="0.55000000000000004">
      <c r="A4478" s="107"/>
      <c r="B4478" s="161"/>
      <c r="C4478" s="161"/>
      <c r="D4478" s="162"/>
      <c r="E4478" s="161"/>
      <c r="F4478" s="161"/>
      <c r="G4478" s="161"/>
      <c r="H4478" s="161"/>
      <c r="I4478" s="163"/>
      <c r="J4478" s="161"/>
      <c r="K4478" s="121"/>
      <c r="L4478" s="121"/>
      <c r="M4478" s="121"/>
      <c r="N4478" s="161">
        <v>4</v>
      </c>
      <c r="O4478" s="164" t="s">
        <v>6303</v>
      </c>
      <c r="P4478" s="165"/>
      <c r="Q4478" s="164" t="s">
        <v>6304</v>
      </c>
      <c r="R4478" s="164" t="s">
        <v>6307</v>
      </c>
      <c r="S4478" s="166" t="s">
        <v>6308</v>
      </c>
      <c r="T4478" s="161" t="s">
        <v>51</v>
      </c>
      <c r="U4478" s="161" t="s">
        <v>45</v>
      </c>
      <c r="V4478" s="161" t="s">
        <v>75</v>
      </c>
      <c r="W4478" s="121">
        <v>140</v>
      </c>
      <c r="X4478" s="163">
        <v>69.44</v>
      </c>
      <c r="Y4478" s="121">
        <v>6750</v>
      </c>
      <c r="Z4478" s="121">
        <f>W4478*Y4478</f>
        <v>945000</v>
      </c>
      <c r="AA4478" s="167">
        <v>30</v>
      </c>
      <c r="AB4478" s="167">
        <v>50</v>
      </c>
      <c r="AC4478" s="121">
        <f>(Z4478*(100-AB4478))/100</f>
        <v>472500</v>
      </c>
      <c r="AD4478" s="121">
        <f>IF(AND(AC4478="",M4475=""),0,IF((AC4478=""),M4475, IF( (M4475=""),AC4478,SUM(AC4475:AC4478)+M4475)))</f>
        <v>1285875</v>
      </c>
      <c r="AE4478" s="121">
        <f t="shared" si="422"/>
        <v>892911.6</v>
      </c>
      <c r="AF4478" s="121">
        <v>0</v>
      </c>
      <c r="AG4478" s="121">
        <f t="shared" si="423"/>
        <v>892911.6</v>
      </c>
      <c r="AH4478" s="121">
        <v>0.3</v>
      </c>
    </row>
    <row r="4479" spans="1:34" s="99" customFormat="1" x14ac:dyDescent="0.55000000000000004">
      <c r="A4479" s="107"/>
      <c r="B4479" s="161">
        <v>2112</v>
      </c>
      <c r="C4479" s="161">
        <v>6538</v>
      </c>
      <c r="D4479" s="162" t="s">
        <v>6309</v>
      </c>
      <c r="E4479" s="161" t="s">
        <v>34</v>
      </c>
      <c r="F4479" s="161">
        <v>17022</v>
      </c>
      <c r="G4479" s="161">
        <v>5</v>
      </c>
      <c r="H4479" s="161">
        <v>3</v>
      </c>
      <c r="I4479" s="163">
        <v>42</v>
      </c>
      <c r="J4479" s="161" t="s">
        <v>38</v>
      </c>
      <c r="K4479" s="121">
        <f>((G4479*400)+(H4479*100))+I4479</f>
        <v>2342</v>
      </c>
      <c r="L4479" s="121">
        <v>375</v>
      </c>
      <c r="M4479" s="121">
        <f>K4479*L4479</f>
        <v>878250</v>
      </c>
      <c r="N4479" s="161"/>
      <c r="O4479" s="164"/>
      <c r="P4479" s="165"/>
      <c r="Q4479" s="164"/>
      <c r="R4479" s="164"/>
      <c r="S4479" s="166"/>
      <c r="T4479" s="161"/>
      <c r="U4479" s="161"/>
      <c r="V4479" s="161"/>
      <c r="W4479" s="121"/>
      <c r="X4479" s="163"/>
      <c r="Y4479" s="121"/>
      <c r="Z4479" s="121"/>
      <c r="AA4479" s="167"/>
      <c r="AB4479" s="167"/>
      <c r="AC4479" s="121"/>
      <c r="AD4479" s="121">
        <f>IF(AND(AC4479="",M4479=""),0,IF((AC4479=""),M4479,IF((M4479=""),AC4479,AC4479+M4479)))</f>
        <v>878250</v>
      </c>
      <c r="AE4479" s="121">
        <f t="shared" si="422"/>
        <v>878250</v>
      </c>
      <c r="AF4479" s="121">
        <v>50000000</v>
      </c>
      <c r="AG4479" s="121">
        <f t="shared" si="423"/>
        <v>0</v>
      </c>
      <c r="AH4479" s="121">
        <v>0.01</v>
      </c>
    </row>
    <row r="4480" spans="1:34" s="99" customFormat="1" x14ac:dyDescent="0.55000000000000004">
      <c r="A4480" s="107"/>
      <c r="B4480" s="161"/>
      <c r="C4480" s="161"/>
      <c r="D4480" s="162"/>
      <c r="E4480" s="161"/>
      <c r="F4480" s="161"/>
      <c r="G4480" s="161"/>
      <c r="H4480" s="161"/>
      <c r="I4480" s="163"/>
      <c r="J4480" s="161"/>
      <c r="K4480" s="121"/>
      <c r="L4480" s="121" t="s">
        <v>63</v>
      </c>
      <c r="M4480" s="121">
        <f>SUM(M4474:M4479)</f>
        <v>3484650</v>
      </c>
      <c r="N4480" s="161"/>
      <c r="O4480" s="164"/>
      <c r="P4480" s="165"/>
      <c r="Q4480" s="164"/>
      <c r="R4480" s="164"/>
      <c r="S4480" s="166"/>
      <c r="T4480" s="161"/>
      <c r="U4480" s="161"/>
      <c r="V4480" s="161"/>
      <c r="W4480" s="121"/>
      <c r="X4480" s="163"/>
      <c r="Y4480" s="121"/>
      <c r="Z4480" s="121"/>
      <c r="AA4480" s="167"/>
      <c r="AB4480" s="167"/>
      <c r="AC4480" s="121"/>
      <c r="AD4480" s="121"/>
      <c r="AE4480" s="121">
        <f>SUM(AE4474:AE4479)</f>
        <v>4084125</v>
      </c>
      <c r="AF4480" s="121"/>
      <c r="AG4480" s="121">
        <f>SUM(AG4474:AG4479)</f>
        <v>1285875</v>
      </c>
      <c r="AH4480" s="121"/>
    </row>
    <row r="4481" spans="1:34" s="173" customFormat="1" x14ac:dyDescent="0.55000000000000004">
      <c r="A4481" s="122" t="s">
        <v>3733</v>
      </c>
      <c r="B4481" s="123">
        <v>1902</v>
      </c>
      <c r="C4481" s="123">
        <v>10312</v>
      </c>
      <c r="D4481" s="135" t="s">
        <v>6310</v>
      </c>
      <c r="E4481" s="123" t="s">
        <v>34</v>
      </c>
      <c r="F4481" s="123">
        <v>17641</v>
      </c>
      <c r="G4481" s="123">
        <v>2</v>
      </c>
      <c r="H4481" s="123">
        <v>0</v>
      </c>
      <c r="I4481" s="136">
        <v>68</v>
      </c>
      <c r="J4481" s="123" t="s">
        <v>38</v>
      </c>
      <c r="K4481" s="137">
        <f>((G4481*400)+(H4481*100))+I4481</f>
        <v>868</v>
      </c>
      <c r="L4481" s="137">
        <v>325</v>
      </c>
      <c r="M4481" s="137">
        <f>K4481*L4481</f>
        <v>282100</v>
      </c>
      <c r="N4481" s="123"/>
      <c r="O4481" s="108"/>
      <c r="P4481" s="138"/>
      <c r="Q4481" s="108"/>
      <c r="R4481" s="108"/>
      <c r="S4481" s="139"/>
      <c r="T4481" s="123"/>
      <c r="U4481" s="123"/>
      <c r="V4481" s="123"/>
      <c r="W4481" s="137"/>
      <c r="X4481" s="136"/>
      <c r="Y4481" s="137"/>
      <c r="Z4481" s="137"/>
      <c r="AA4481" s="119"/>
      <c r="AB4481" s="119"/>
      <c r="AC4481" s="137"/>
      <c r="AD4481" s="137">
        <f>IF(AND(AC4481="",M4481=""),0,IF((AC4481=""),M4481,IF((M4481=""),AC4481,AC4481+M4481)))</f>
        <v>282100</v>
      </c>
      <c r="AE4481" s="137">
        <f>IF( (X4481=""),AD4481*1,AD4481*(X4481/100) )</f>
        <v>282100</v>
      </c>
      <c r="AF4481" s="137">
        <v>50000000</v>
      </c>
      <c r="AG4481" s="137">
        <f>IF((AF4481-AE4481) &gt; 1,0,IF((AF4481-AE4481)&lt;0,AE4481-AF4481,AF4481-AE4481))</f>
        <v>0</v>
      </c>
      <c r="AH4481" s="137">
        <v>0.01</v>
      </c>
    </row>
    <row r="4482" spans="1:34" s="173" customFormat="1" x14ac:dyDescent="0.55000000000000004">
      <c r="A4482" s="122"/>
      <c r="B4482" s="123"/>
      <c r="C4482" s="123"/>
      <c r="D4482" s="135"/>
      <c r="E4482" s="123"/>
      <c r="F4482" s="123"/>
      <c r="G4482" s="123"/>
      <c r="H4482" s="123"/>
      <c r="I4482" s="136"/>
      <c r="J4482" s="123"/>
      <c r="K4482" s="137"/>
      <c r="L4482" s="137" t="s">
        <v>63</v>
      </c>
      <c r="M4482" s="137">
        <f>SUM(M4481:M4481)</f>
        <v>282100</v>
      </c>
      <c r="N4482" s="123"/>
      <c r="O4482" s="108"/>
      <c r="P4482" s="138"/>
      <c r="Q4482" s="108"/>
      <c r="R4482" s="108"/>
      <c r="S4482" s="139"/>
      <c r="T4482" s="123"/>
      <c r="U4482" s="123"/>
      <c r="V4482" s="123"/>
      <c r="W4482" s="137"/>
      <c r="X4482" s="136"/>
      <c r="Y4482" s="137"/>
      <c r="Z4482" s="137"/>
      <c r="AA4482" s="119"/>
      <c r="AB4482" s="119"/>
      <c r="AC4482" s="137"/>
      <c r="AD4482" s="137"/>
      <c r="AE4482" s="137">
        <f>SUM(AE4481:AE4481)</f>
        <v>282100</v>
      </c>
      <c r="AF4482" s="137"/>
      <c r="AG4482" s="137">
        <f>SUM(AG4481:AG4481)</f>
        <v>0</v>
      </c>
      <c r="AH4482" s="137"/>
    </row>
    <row r="4483" spans="1:34" s="173" customFormat="1" x14ac:dyDescent="0.55000000000000004">
      <c r="A4483" s="122" t="s">
        <v>15619</v>
      </c>
      <c r="B4483" s="123">
        <v>2754</v>
      </c>
      <c r="C4483" s="123">
        <v>4875</v>
      </c>
      <c r="D4483" s="135" t="s">
        <v>8799</v>
      </c>
      <c r="E4483" s="123" t="s">
        <v>34</v>
      </c>
      <c r="F4483" s="123">
        <v>23019</v>
      </c>
      <c r="G4483" s="123">
        <v>0</v>
      </c>
      <c r="H4483" s="123">
        <v>1</v>
      </c>
      <c r="I4483" s="136">
        <v>0</v>
      </c>
      <c r="J4483" s="123" t="s">
        <v>35</v>
      </c>
      <c r="K4483" s="137">
        <f>((G4483*400)+(H4483*100))+I4483</f>
        <v>100</v>
      </c>
      <c r="L4483" s="137">
        <v>625</v>
      </c>
      <c r="M4483" s="137">
        <f>K4483*L4483</f>
        <v>62500</v>
      </c>
      <c r="N4483" s="123"/>
      <c r="O4483" s="108"/>
      <c r="P4483" s="138"/>
      <c r="Q4483" s="108"/>
      <c r="R4483" s="108"/>
      <c r="S4483" s="139"/>
      <c r="T4483" s="123"/>
      <c r="U4483" s="123"/>
      <c r="V4483" s="123"/>
      <c r="W4483" s="137"/>
      <c r="X4483" s="136"/>
      <c r="Y4483" s="137"/>
      <c r="Z4483" s="137"/>
      <c r="AA4483" s="119"/>
      <c r="AB4483" s="119"/>
      <c r="AC4483" s="137"/>
      <c r="AD4483" s="137">
        <f>IF(AND(AC4483="",M4483=""),0,IF((AC4483=""),M4483,IF((M4483=""),AC4483,AC4483+M4483)))</f>
        <v>62500</v>
      </c>
      <c r="AE4483" s="137">
        <f>IF( (X4483=""),AD4483*1,AD4483*(X4483/100) )</f>
        <v>62500</v>
      </c>
      <c r="AF4483" s="137">
        <v>50000000</v>
      </c>
      <c r="AG4483" s="137">
        <f>IF((AF4483-AE4483) &gt; 1,0,IF((AF4483-AE4483)&lt;0,AE4483-AF4483,AF4483-AE4483))</f>
        <v>0</v>
      </c>
      <c r="AH4483" s="137">
        <v>0.02</v>
      </c>
    </row>
    <row r="4484" spans="1:34" s="173" customFormat="1" x14ac:dyDescent="0.55000000000000004">
      <c r="A4484" s="122"/>
      <c r="B4484" s="123"/>
      <c r="C4484" s="123"/>
      <c r="D4484" s="135"/>
      <c r="E4484" s="123"/>
      <c r="F4484" s="123"/>
      <c r="G4484" s="123"/>
      <c r="H4484" s="123"/>
      <c r="I4484" s="136"/>
      <c r="J4484" s="123"/>
      <c r="K4484" s="137"/>
      <c r="L4484" s="137" t="s">
        <v>63</v>
      </c>
      <c r="M4484" s="137">
        <f>SUM(M4483:M4483)</f>
        <v>62500</v>
      </c>
      <c r="N4484" s="123"/>
      <c r="O4484" s="108"/>
      <c r="P4484" s="138"/>
      <c r="Q4484" s="108"/>
      <c r="R4484" s="108"/>
      <c r="S4484" s="139"/>
      <c r="T4484" s="123"/>
      <c r="U4484" s="123"/>
      <c r="V4484" s="123"/>
      <c r="W4484" s="137"/>
      <c r="X4484" s="136"/>
      <c r="Y4484" s="137"/>
      <c r="Z4484" s="137"/>
      <c r="AA4484" s="119"/>
      <c r="AB4484" s="119"/>
      <c r="AC4484" s="137"/>
      <c r="AD4484" s="137"/>
      <c r="AE4484" s="137">
        <f>SUM(AE4483:AE4483)</f>
        <v>62500</v>
      </c>
      <c r="AF4484" s="137"/>
      <c r="AG4484" s="137">
        <f>SUM(AG4483:AG4483)</f>
        <v>0</v>
      </c>
      <c r="AH4484" s="137"/>
    </row>
    <row r="4485" spans="1:34" s="173" customFormat="1" x14ac:dyDescent="0.55000000000000004">
      <c r="A4485" s="122" t="s">
        <v>6311</v>
      </c>
      <c r="B4485" s="123">
        <v>1903</v>
      </c>
      <c r="C4485" s="123">
        <v>7353</v>
      </c>
      <c r="D4485" s="135" t="s">
        <v>6312</v>
      </c>
      <c r="E4485" s="123" t="s">
        <v>34</v>
      </c>
      <c r="F4485" s="123">
        <v>24342</v>
      </c>
      <c r="G4485" s="123">
        <v>0</v>
      </c>
      <c r="H4485" s="123">
        <v>2</v>
      </c>
      <c r="I4485" s="136">
        <v>95</v>
      </c>
      <c r="J4485" s="123" t="s">
        <v>38</v>
      </c>
      <c r="K4485" s="137">
        <f>((G4485*400)+(H4485*100))+I4485</f>
        <v>295</v>
      </c>
      <c r="L4485" s="137">
        <v>650</v>
      </c>
      <c r="M4485" s="137">
        <f>K4485*L4485</f>
        <v>191750</v>
      </c>
      <c r="N4485" s="123"/>
      <c r="O4485" s="108"/>
      <c r="P4485" s="138"/>
      <c r="Q4485" s="108"/>
      <c r="R4485" s="108"/>
      <c r="S4485" s="139"/>
      <c r="T4485" s="123"/>
      <c r="U4485" s="123"/>
      <c r="V4485" s="123"/>
      <c r="W4485" s="137"/>
      <c r="X4485" s="136"/>
      <c r="Y4485" s="137"/>
      <c r="Z4485" s="137"/>
      <c r="AA4485" s="119"/>
      <c r="AB4485" s="119"/>
      <c r="AC4485" s="137"/>
      <c r="AD4485" s="137">
        <f>IF(AND(AC4485="",M4485=""),0,IF((AC4485=""),M4485,IF((M4485=""),AC4485,AC4485+M4485)))</f>
        <v>191750</v>
      </c>
      <c r="AE4485" s="137">
        <f>IF( (X4485=""),AD4485*1,AD4485*(X4485/100) )</f>
        <v>191750</v>
      </c>
      <c r="AF4485" s="137">
        <v>50000000</v>
      </c>
      <c r="AG4485" s="137">
        <f>IF((AF4485-AE4485) &gt; 1,0,IF((AF4485-AE4485)&lt;0,AE4485-AF4485,AF4485-AE4485))</f>
        <v>0</v>
      </c>
      <c r="AH4485" s="137">
        <v>0.01</v>
      </c>
    </row>
    <row r="4486" spans="1:34" s="173" customFormat="1" x14ac:dyDescent="0.55000000000000004">
      <c r="A4486" s="122"/>
      <c r="B4486" s="123"/>
      <c r="C4486" s="123"/>
      <c r="D4486" s="135"/>
      <c r="E4486" s="123"/>
      <c r="F4486" s="123"/>
      <c r="G4486" s="123"/>
      <c r="H4486" s="123"/>
      <c r="I4486" s="136"/>
      <c r="J4486" s="123"/>
      <c r="K4486" s="137"/>
      <c r="L4486" s="137" t="s">
        <v>63</v>
      </c>
      <c r="M4486" s="137">
        <f>SUM(M4485:M4485)</f>
        <v>191750</v>
      </c>
      <c r="N4486" s="123"/>
      <c r="O4486" s="108"/>
      <c r="P4486" s="138"/>
      <c r="Q4486" s="108"/>
      <c r="R4486" s="108"/>
      <c r="S4486" s="139"/>
      <c r="T4486" s="123"/>
      <c r="U4486" s="123"/>
      <c r="V4486" s="123"/>
      <c r="W4486" s="137"/>
      <c r="X4486" s="136"/>
      <c r="Y4486" s="137"/>
      <c r="Z4486" s="137"/>
      <c r="AA4486" s="119"/>
      <c r="AB4486" s="119"/>
      <c r="AC4486" s="137"/>
      <c r="AD4486" s="137"/>
      <c r="AE4486" s="137">
        <f>SUM(AE4485:AE4485)</f>
        <v>191750</v>
      </c>
      <c r="AF4486" s="137"/>
      <c r="AG4486" s="137">
        <f>SUM(AG4485:AG4485)</f>
        <v>0</v>
      </c>
      <c r="AH4486" s="137"/>
    </row>
    <row r="4487" spans="1:34" s="173" customFormat="1" x14ac:dyDescent="0.55000000000000004">
      <c r="A4487" s="122" t="s">
        <v>6313</v>
      </c>
      <c r="B4487" s="123">
        <v>1904</v>
      </c>
      <c r="C4487" s="123">
        <v>5424</v>
      </c>
      <c r="D4487" s="135" t="s">
        <v>6314</v>
      </c>
      <c r="E4487" s="123" t="s">
        <v>34</v>
      </c>
      <c r="F4487" s="123">
        <v>3395</v>
      </c>
      <c r="G4487" s="123">
        <v>0</v>
      </c>
      <c r="H4487" s="123">
        <v>3</v>
      </c>
      <c r="I4487" s="136">
        <v>84</v>
      </c>
      <c r="J4487" s="123" t="s">
        <v>38</v>
      </c>
      <c r="K4487" s="137">
        <f>((G4487*400)+(H4487*100))+I4487</f>
        <v>384</v>
      </c>
      <c r="L4487" s="137">
        <v>1250</v>
      </c>
      <c r="M4487" s="137">
        <f>K4487*L4487</f>
        <v>480000</v>
      </c>
      <c r="N4487" s="123"/>
      <c r="O4487" s="108"/>
      <c r="P4487" s="138"/>
      <c r="Q4487" s="108"/>
      <c r="R4487" s="108"/>
      <c r="S4487" s="139"/>
      <c r="T4487" s="123"/>
      <c r="U4487" s="123"/>
      <c r="V4487" s="123"/>
      <c r="W4487" s="137"/>
      <c r="X4487" s="136"/>
      <c r="Y4487" s="137"/>
      <c r="Z4487" s="137"/>
      <c r="AA4487" s="119"/>
      <c r="AB4487" s="119"/>
      <c r="AC4487" s="137"/>
      <c r="AD4487" s="137">
        <f>IF(AND(AC4487="",M4487=""),0,IF((AC4487=""),M4487,IF((M4487=""),AC4487,AC4487+M4487)))</f>
        <v>480000</v>
      </c>
      <c r="AE4487" s="137">
        <f>IF( (X4487=""),AD4487*1,AD4487*(X4487/100) )</f>
        <v>480000</v>
      </c>
      <c r="AF4487" s="137">
        <v>50000000</v>
      </c>
      <c r="AG4487" s="137">
        <f>IF((AF4487-AE4487) &gt; 1,0,IF((AF4487-AE4487)&lt;0,AE4487-AF4487,AF4487-AE4487))</f>
        <v>0</v>
      </c>
      <c r="AH4487" s="137">
        <v>0.01</v>
      </c>
    </row>
    <row r="4488" spans="1:34" s="173" customFormat="1" x14ac:dyDescent="0.55000000000000004">
      <c r="A4488" s="122"/>
      <c r="B4488" s="123"/>
      <c r="C4488" s="123"/>
      <c r="D4488" s="135"/>
      <c r="E4488" s="123"/>
      <c r="F4488" s="123"/>
      <c r="G4488" s="123"/>
      <c r="H4488" s="123"/>
      <c r="I4488" s="136"/>
      <c r="J4488" s="123"/>
      <c r="K4488" s="137"/>
      <c r="L4488" s="137" t="s">
        <v>63</v>
      </c>
      <c r="M4488" s="137">
        <f>SUM(M4487:M4487)</f>
        <v>480000</v>
      </c>
      <c r="N4488" s="123"/>
      <c r="O4488" s="108"/>
      <c r="P4488" s="138"/>
      <c r="Q4488" s="108"/>
      <c r="R4488" s="108"/>
      <c r="S4488" s="139"/>
      <c r="T4488" s="123"/>
      <c r="U4488" s="123"/>
      <c r="V4488" s="123"/>
      <c r="W4488" s="137"/>
      <c r="X4488" s="136"/>
      <c r="Y4488" s="137"/>
      <c r="Z4488" s="137"/>
      <c r="AA4488" s="119"/>
      <c r="AB4488" s="119"/>
      <c r="AC4488" s="137"/>
      <c r="AD4488" s="137"/>
      <c r="AE4488" s="137">
        <f>SUM(AE4487:AE4487)</f>
        <v>480000</v>
      </c>
      <c r="AF4488" s="137"/>
      <c r="AG4488" s="137">
        <f>SUM(AG4487:AG4487)</f>
        <v>0</v>
      </c>
      <c r="AH4488" s="137"/>
    </row>
    <row r="4489" spans="1:34" s="173" customFormat="1" x14ac:dyDescent="0.55000000000000004">
      <c r="A4489" s="122" t="s">
        <v>6315</v>
      </c>
      <c r="B4489" s="123">
        <v>1905</v>
      </c>
      <c r="C4489" s="123">
        <v>6232</v>
      </c>
      <c r="D4489" s="135" t="s">
        <v>6316</v>
      </c>
      <c r="E4489" s="123" t="s">
        <v>37</v>
      </c>
      <c r="F4489" s="123">
        <v>5501</v>
      </c>
      <c r="G4489" s="123">
        <v>3</v>
      </c>
      <c r="H4489" s="123">
        <v>2</v>
      </c>
      <c r="I4489" s="136">
        <v>57</v>
      </c>
      <c r="J4489" s="123" t="s">
        <v>38</v>
      </c>
      <c r="K4489" s="137">
        <f>((G4489*400)+(H4489*100))+I4489</f>
        <v>1457</v>
      </c>
      <c r="L4489" s="137">
        <v>400</v>
      </c>
      <c r="M4489" s="137">
        <f>K4489*L4489</f>
        <v>582800</v>
      </c>
      <c r="N4489" s="123"/>
      <c r="O4489" s="108"/>
      <c r="P4489" s="138"/>
      <c r="Q4489" s="108"/>
      <c r="R4489" s="108"/>
      <c r="S4489" s="139"/>
      <c r="T4489" s="123"/>
      <c r="U4489" s="123"/>
      <c r="V4489" s="123"/>
      <c r="W4489" s="137"/>
      <c r="X4489" s="136"/>
      <c r="Y4489" s="137"/>
      <c r="Z4489" s="137"/>
      <c r="AA4489" s="119"/>
      <c r="AB4489" s="119"/>
      <c r="AC4489" s="137"/>
      <c r="AD4489" s="137">
        <f>IF(AND(AC4489="",M4489=""),0,IF((AC4489=""),M4489,IF((M4489=""),AC4489,AC4489+M4489)))</f>
        <v>582800</v>
      </c>
      <c r="AE4489" s="137">
        <f>IF( (X4489=""),AD4489*1,AD4489*(X4489/100) )</f>
        <v>582800</v>
      </c>
      <c r="AF4489" s="137">
        <v>0</v>
      </c>
      <c r="AG4489" s="137">
        <f>IF((AF4489-AE4489) &gt; 1,0,IF((AF4489-AE4489)&lt;0,AE4489-AF4489,AF4489-AE4489))</f>
        <v>582800</v>
      </c>
      <c r="AH4489" s="137">
        <v>0.01</v>
      </c>
    </row>
    <row r="4490" spans="1:34" s="173" customFormat="1" x14ac:dyDescent="0.55000000000000004">
      <c r="A4490" s="122"/>
      <c r="B4490" s="123">
        <v>1906</v>
      </c>
      <c r="C4490" s="123">
        <v>6213</v>
      </c>
      <c r="D4490" s="135" t="s">
        <v>6317</v>
      </c>
      <c r="E4490" s="123" t="s">
        <v>37</v>
      </c>
      <c r="F4490" s="123">
        <v>5502</v>
      </c>
      <c r="G4490" s="123">
        <v>6</v>
      </c>
      <c r="H4490" s="123">
        <v>0</v>
      </c>
      <c r="I4490" s="136">
        <v>2</v>
      </c>
      <c r="J4490" s="123" t="s">
        <v>38</v>
      </c>
      <c r="K4490" s="137">
        <f>((G4490*400)+(H4490*100))+I4490</f>
        <v>2402</v>
      </c>
      <c r="L4490" s="137">
        <v>400</v>
      </c>
      <c r="M4490" s="137">
        <f>K4490*L4490</f>
        <v>960800</v>
      </c>
      <c r="N4490" s="123"/>
      <c r="O4490" s="108"/>
      <c r="P4490" s="138"/>
      <c r="Q4490" s="108"/>
      <c r="R4490" s="108"/>
      <c r="S4490" s="139"/>
      <c r="T4490" s="123"/>
      <c r="U4490" s="123"/>
      <c r="V4490" s="123"/>
      <c r="W4490" s="137"/>
      <c r="X4490" s="136"/>
      <c r="Y4490" s="137"/>
      <c r="Z4490" s="137"/>
      <c r="AA4490" s="119"/>
      <c r="AB4490" s="119"/>
      <c r="AC4490" s="137"/>
      <c r="AD4490" s="137">
        <f>IF(AND(AC4490="",M4490=""),0,IF((AC4490=""),M4490,IF((M4490=""),AC4490,AC4490+M4490)))</f>
        <v>960800</v>
      </c>
      <c r="AE4490" s="137">
        <f>IF( (X4490=""),AD4490*1,AD4490*(X4490/100) )</f>
        <v>960800</v>
      </c>
      <c r="AF4490" s="137">
        <v>0</v>
      </c>
      <c r="AG4490" s="137">
        <f>IF((AF4490-AE4490) &gt; 1,0,IF((AF4490-AE4490)&lt;0,AE4490-AF4490,AF4490-AE4490))</f>
        <v>960800</v>
      </c>
      <c r="AH4490" s="137">
        <v>0.01</v>
      </c>
    </row>
    <row r="4491" spans="1:34" s="173" customFormat="1" x14ac:dyDescent="0.55000000000000004">
      <c r="A4491" s="122"/>
      <c r="B4491" s="123">
        <v>1907</v>
      </c>
      <c r="C4491" s="123">
        <v>6221</v>
      </c>
      <c r="D4491" s="135" t="s">
        <v>6318</v>
      </c>
      <c r="E4491" s="123" t="s">
        <v>37</v>
      </c>
      <c r="F4491" s="123">
        <v>5503</v>
      </c>
      <c r="G4491" s="123">
        <v>5</v>
      </c>
      <c r="H4491" s="123">
        <v>2</v>
      </c>
      <c r="I4491" s="136">
        <v>15</v>
      </c>
      <c r="J4491" s="123" t="s">
        <v>38</v>
      </c>
      <c r="K4491" s="137">
        <f>((G4491*400)+(H4491*100))+I4491</f>
        <v>2215</v>
      </c>
      <c r="L4491" s="137">
        <v>400</v>
      </c>
      <c r="M4491" s="137">
        <f>K4491*L4491</f>
        <v>886000</v>
      </c>
      <c r="N4491" s="123"/>
      <c r="O4491" s="108"/>
      <c r="P4491" s="138"/>
      <c r="Q4491" s="108"/>
      <c r="R4491" s="108"/>
      <c r="S4491" s="139"/>
      <c r="T4491" s="123"/>
      <c r="U4491" s="123"/>
      <c r="V4491" s="123"/>
      <c r="W4491" s="137"/>
      <c r="X4491" s="136"/>
      <c r="Y4491" s="137"/>
      <c r="Z4491" s="137"/>
      <c r="AA4491" s="119"/>
      <c r="AB4491" s="119"/>
      <c r="AC4491" s="137"/>
      <c r="AD4491" s="137">
        <f>IF(AND(AC4491="",M4491=""),0,IF((AC4491=""),M4491,IF((M4491=""),AC4491,AC4491+M4491)))</f>
        <v>886000</v>
      </c>
      <c r="AE4491" s="137">
        <f>IF( (X4491=""),AD4491*1,AD4491*(X4491/100) )</f>
        <v>886000</v>
      </c>
      <c r="AF4491" s="137">
        <v>0</v>
      </c>
      <c r="AG4491" s="137">
        <f>IF((AF4491-AE4491) &gt; 1,0,IF((AF4491-AE4491)&lt;0,AE4491-AF4491,AF4491-AE4491))</f>
        <v>886000</v>
      </c>
      <c r="AH4491" s="137">
        <v>0.01</v>
      </c>
    </row>
    <row r="4492" spans="1:34" s="173" customFormat="1" x14ac:dyDescent="0.55000000000000004">
      <c r="A4492" s="122"/>
      <c r="B4492" s="123">
        <v>1908</v>
      </c>
      <c r="C4492" s="123">
        <v>6248</v>
      </c>
      <c r="D4492" s="135" t="s">
        <v>6319</v>
      </c>
      <c r="E4492" s="123" t="s">
        <v>37</v>
      </c>
      <c r="F4492" s="123">
        <v>5504</v>
      </c>
      <c r="G4492" s="123">
        <v>6</v>
      </c>
      <c r="H4492" s="123">
        <v>2</v>
      </c>
      <c r="I4492" s="136">
        <v>48</v>
      </c>
      <c r="J4492" s="123" t="s">
        <v>38</v>
      </c>
      <c r="K4492" s="137">
        <f>((G4492*400)+(H4492*100))+I4492</f>
        <v>2648</v>
      </c>
      <c r="L4492" s="137">
        <v>600</v>
      </c>
      <c r="M4492" s="137">
        <f>K4492*L4492</f>
        <v>1588800</v>
      </c>
      <c r="N4492" s="123"/>
      <c r="O4492" s="108"/>
      <c r="P4492" s="138"/>
      <c r="Q4492" s="108"/>
      <c r="R4492" s="108"/>
      <c r="S4492" s="139"/>
      <c r="T4492" s="123"/>
      <c r="U4492" s="123"/>
      <c r="V4492" s="123"/>
      <c r="W4492" s="137"/>
      <c r="X4492" s="136"/>
      <c r="Y4492" s="137"/>
      <c r="Z4492" s="137"/>
      <c r="AA4492" s="119"/>
      <c r="AB4492" s="119"/>
      <c r="AC4492" s="137"/>
      <c r="AD4492" s="137">
        <f>IF(AND(AC4492="",M4492=""),0,IF((AC4492=""),M4492,IF((M4492=""),AC4492,AC4492+M4492)))</f>
        <v>1588800</v>
      </c>
      <c r="AE4492" s="137">
        <f>IF( (X4492=""),AD4492*1,AD4492*(X4492/100) )</f>
        <v>1588800</v>
      </c>
      <c r="AF4492" s="137">
        <v>0</v>
      </c>
      <c r="AG4492" s="137">
        <f>IF((AF4492-AE4492) &gt; 1,0,IF((AF4492-AE4492)&lt;0,AE4492-AF4492,AF4492-AE4492))</f>
        <v>1588800</v>
      </c>
      <c r="AH4492" s="137">
        <v>0.01</v>
      </c>
    </row>
    <row r="4493" spans="1:34" s="173" customFormat="1" x14ac:dyDescent="0.55000000000000004">
      <c r="A4493" s="122"/>
      <c r="B4493" s="123">
        <v>1909</v>
      </c>
      <c r="C4493" s="123">
        <v>6249</v>
      </c>
      <c r="D4493" s="135" t="s">
        <v>6320</v>
      </c>
      <c r="E4493" s="123" t="s">
        <v>37</v>
      </c>
      <c r="F4493" s="123">
        <v>5505</v>
      </c>
      <c r="G4493" s="123">
        <v>2</v>
      </c>
      <c r="H4493" s="123">
        <v>1</v>
      </c>
      <c r="I4493" s="136">
        <v>70</v>
      </c>
      <c r="J4493" s="123" t="s">
        <v>38</v>
      </c>
      <c r="K4493" s="137">
        <f>((G4493*400)+(H4493*100))+I4493</f>
        <v>970</v>
      </c>
      <c r="L4493" s="137">
        <v>225</v>
      </c>
      <c r="M4493" s="137">
        <f>K4493*L4493</f>
        <v>218250</v>
      </c>
      <c r="N4493" s="123"/>
      <c r="O4493" s="108"/>
      <c r="P4493" s="138"/>
      <c r="Q4493" s="108"/>
      <c r="R4493" s="108"/>
      <c r="S4493" s="139"/>
      <c r="T4493" s="123"/>
      <c r="U4493" s="123"/>
      <c r="V4493" s="123"/>
      <c r="W4493" s="137"/>
      <c r="X4493" s="136"/>
      <c r="Y4493" s="137"/>
      <c r="Z4493" s="137"/>
      <c r="AA4493" s="119"/>
      <c r="AB4493" s="119"/>
      <c r="AC4493" s="137"/>
      <c r="AD4493" s="137">
        <f>IF(AND(AC4493="",M4493=""),0,IF((AC4493=""),M4493,IF((M4493=""),AC4493,AC4493+M4493)))</f>
        <v>218250</v>
      </c>
      <c r="AE4493" s="137">
        <f>IF( (X4493=""),AD4493*1,AD4493*(X4493/100) )</f>
        <v>218250</v>
      </c>
      <c r="AF4493" s="137">
        <v>0</v>
      </c>
      <c r="AG4493" s="137">
        <f>IF((AF4493-AE4493) &gt; 1,0,IF((AF4493-AE4493)&lt;0,AE4493-AF4493,AF4493-AE4493))</f>
        <v>218250</v>
      </c>
      <c r="AH4493" s="137">
        <v>0.01</v>
      </c>
    </row>
    <row r="4494" spans="1:34" s="173" customFormat="1" x14ac:dyDescent="0.55000000000000004">
      <c r="A4494" s="122"/>
      <c r="B4494" s="123"/>
      <c r="C4494" s="123"/>
      <c r="D4494" s="135"/>
      <c r="E4494" s="123"/>
      <c r="F4494" s="123"/>
      <c r="G4494" s="123"/>
      <c r="H4494" s="123"/>
      <c r="I4494" s="136"/>
      <c r="J4494" s="123"/>
      <c r="K4494" s="137"/>
      <c r="L4494" s="137" t="s">
        <v>63</v>
      </c>
      <c r="M4494" s="137">
        <f>SUM(M4489:M4493)</f>
        <v>4236650</v>
      </c>
      <c r="N4494" s="123"/>
      <c r="O4494" s="108"/>
      <c r="P4494" s="138"/>
      <c r="Q4494" s="108"/>
      <c r="R4494" s="108"/>
      <c r="S4494" s="139"/>
      <c r="T4494" s="123"/>
      <c r="U4494" s="123"/>
      <c r="V4494" s="123"/>
      <c r="W4494" s="137"/>
      <c r="X4494" s="136"/>
      <c r="Y4494" s="137"/>
      <c r="Z4494" s="137"/>
      <c r="AA4494" s="119"/>
      <c r="AB4494" s="119"/>
      <c r="AC4494" s="137"/>
      <c r="AD4494" s="137"/>
      <c r="AE4494" s="137">
        <f>SUM(AE4489:AE4493)</f>
        <v>4236650</v>
      </c>
      <c r="AF4494" s="137"/>
      <c r="AG4494" s="137">
        <f>SUM(AG4489:AG4493)</f>
        <v>4236650</v>
      </c>
      <c r="AH4494" s="137"/>
    </row>
    <row r="4495" spans="1:34" s="173" customFormat="1" x14ac:dyDescent="0.55000000000000004">
      <c r="A4495" s="122" t="s">
        <v>6323</v>
      </c>
      <c r="B4495" s="123">
        <v>1910</v>
      </c>
      <c r="C4495" s="123">
        <v>8800</v>
      </c>
      <c r="D4495" s="135" t="s">
        <v>6324</v>
      </c>
      <c r="E4495" s="123" t="s">
        <v>34</v>
      </c>
      <c r="F4495" s="123">
        <v>17389</v>
      </c>
      <c r="G4495" s="123">
        <v>1</v>
      </c>
      <c r="H4495" s="123">
        <v>2</v>
      </c>
      <c r="I4495" s="136">
        <v>10</v>
      </c>
      <c r="J4495" s="123" t="s">
        <v>62</v>
      </c>
      <c r="K4495" s="137">
        <f>((G4495*400)+(H4495*100))+I4495</f>
        <v>610</v>
      </c>
      <c r="L4495" s="137">
        <v>250</v>
      </c>
      <c r="M4495" s="137">
        <f>K4495*L4495</f>
        <v>152500</v>
      </c>
      <c r="N4495" s="123">
        <v>1</v>
      </c>
      <c r="O4495" s="108" t="s">
        <v>6321</v>
      </c>
      <c r="P4495" s="138"/>
      <c r="Q4495" s="108" t="s">
        <v>6322</v>
      </c>
      <c r="R4495" s="108" t="s">
        <v>6325</v>
      </c>
      <c r="S4495" s="139"/>
      <c r="T4495" s="123" t="s">
        <v>51</v>
      </c>
      <c r="U4495" s="123" t="s">
        <v>45</v>
      </c>
      <c r="V4495" s="123" t="s">
        <v>75</v>
      </c>
      <c r="W4495" s="137">
        <v>90</v>
      </c>
      <c r="X4495" s="136">
        <v>75</v>
      </c>
      <c r="Y4495" s="137">
        <v>6750</v>
      </c>
      <c r="Z4495" s="137">
        <f>W4495*Y4495</f>
        <v>607500</v>
      </c>
      <c r="AA4495" s="119">
        <v>12</v>
      </c>
      <c r="AB4495" s="119">
        <v>14</v>
      </c>
      <c r="AC4495" s="137">
        <f>(Z4495*(100-AB4495))/100</f>
        <v>522450</v>
      </c>
      <c r="AD4495" s="137">
        <f>IF(AND(AC4495="",M4495=""),0,IF((AC4495=""),M4495, IF( (M4495=""),AC4495,SUM(AC4495:AC4497)+M4495)))</f>
        <v>859225</v>
      </c>
      <c r="AE4495" s="137">
        <f>IF( (X4495=""),AD4495*1,AD4495*(X4495/100) )</f>
        <v>644418.75</v>
      </c>
      <c r="AF4495" s="137">
        <v>0</v>
      </c>
      <c r="AG4495" s="137">
        <f>IF((AF4495-AE4495) &gt; 1,0,IF((AF4495-AE4495)&lt;0,AE4495-AF4495,AF4495-AE4495))</f>
        <v>644418.75</v>
      </c>
      <c r="AH4495" s="137">
        <v>0.3</v>
      </c>
    </row>
    <row r="4496" spans="1:34" s="173" customFormat="1" x14ac:dyDescent="0.55000000000000004">
      <c r="A4496" s="122"/>
      <c r="B4496" s="123"/>
      <c r="C4496" s="123"/>
      <c r="D4496" s="135"/>
      <c r="E4496" s="123"/>
      <c r="F4496" s="123"/>
      <c r="G4496" s="123"/>
      <c r="H4496" s="123"/>
      <c r="I4496" s="136"/>
      <c r="J4496" s="123"/>
      <c r="K4496" s="137"/>
      <c r="L4496" s="137"/>
      <c r="M4496" s="137"/>
      <c r="N4496" s="123">
        <v>2</v>
      </c>
      <c r="O4496" s="108" t="s">
        <v>6321</v>
      </c>
      <c r="P4496" s="138"/>
      <c r="Q4496" s="108" t="s">
        <v>6322</v>
      </c>
      <c r="R4496" s="108" t="s">
        <v>6325</v>
      </c>
      <c r="S4496" s="139" t="s">
        <v>6324</v>
      </c>
      <c r="T4496" s="123" t="s">
        <v>51</v>
      </c>
      <c r="U4496" s="123" t="s">
        <v>45</v>
      </c>
      <c r="V4496" s="123" t="s">
        <v>52</v>
      </c>
      <c r="W4496" s="137">
        <v>30</v>
      </c>
      <c r="X4496" s="136">
        <v>25</v>
      </c>
      <c r="Y4496" s="137">
        <v>6750</v>
      </c>
      <c r="Z4496" s="137">
        <f>W4496*Y4496</f>
        <v>202500</v>
      </c>
      <c r="AA4496" s="119">
        <v>7</v>
      </c>
      <c r="AB4496" s="119">
        <v>9</v>
      </c>
      <c r="AC4496" s="137">
        <f>(Z4496*(100-AB4496))/100</f>
        <v>184275</v>
      </c>
      <c r="AD4496" s="137">
        <f>IF(AND(AC4496="",M4495=""),0,IF((AC4496=""),M4495, IF( (M4495=""),AC4496,SUM(AC4495:AC4497)+M4495)))</f>
        <v>859225</v>
      </c>
      <c r="AE4496" s="137">
        <f>IF( (X4496=""),AD4496*1,AD4496*(X4496/100) )</f>
        <v>214806.25</v>
      </c>
      <c r="AF4496" s="137">
        <v>0</v>
      </c>
      <c r="AG4496" s="137">
        <f>IF((AF4496-AE4496) &gt; 1,0,IF((AF4496-AE4496)&lt;0,AE4496-AF4496,AF4496-AE4496))</f>
        <v>214806.25</v>
      </c>
      <c r="AH4496" s="137">
        <v>0.02</v>
      </c>
    </row>
    <row r="4497" spans="1:34" s="173" customFormat="1" x14ac:dyDescent="0.55000000000000004">
      <c r="A4497" s="122"/>
      <c r="B4497" s="123">
        <v>1911</v>
      </c>
      <c r="C4497" s="123">
        <v>8801</v>
      </c>
      <c r="D4497" s="135" t="s">
        <v>6326</v>
      </c>
      <c r="E4497" s="123" t="s">
        <v>34</v>
      </c>
      <c r="F4497" s="123">
        <v>17390</v>
      </c>
      <c r="G4497" s="123">
        <v>1</v>
      </c>
      <c r="H4497" s="123">
        <v>1</v>
      </c>
      <c r="I4497" s="136">
        <v>92</v>
      </c>
      <c r="J4497" s="123" t="s">
        <v>62</v>
      </c>
      <c r="K4497" s="137">
        <f>((G4497*400)+(H4497*100))+I4497</f>
        <v>592</v>
      </c>
      <c r="L4497" s="137">
        <v>400</v>
      </c>
      <c r="M4497" s="137">
        <f>K4497*L4497</f>
        <v>236800</v>
      </c>
      <c r="N4497" s="123"/>
      <c r="O4497" s="108"/>
      <c r="P4497" s="138"/>
      <c r="Q4497" s="108"/>
      <c r="R4497" s="108"/>
      <c r="S4497" s="139"/>
      <c r="T4497" s="123"/>
      <c r="U4497" s="123"/>
      <c r="V4497" s="123"/>
      <c r="W4497" s="137"/>
      <c r="X4497" s="136"/>
      <c r="Y4497" s="137"/>
      <c r="Z4497" s="137"/>
      <c r="AA4497" s="119"/>
      <c r="AB4497" s="119"/>
      <c r="AC4497" s="137"/>
      <c r="AD4497" s="137">
        <f>IF(AND(AC4497="",M4497=""),0,IF((AC4497=""),M4497,IF((M4497=""),AC4497,AC4497+M4497)))</f>
        <v>236800</v>
      </c>
      <c r="AE4497" s="137">
        <f>IF( (X4497=""),AD4497*1,AD4497*(X4497/100) )</f>
        <v>236800</v>
      </c>
      <c r="AF4497" s="137">
        <v>0</v>
      </c>
      <c r="AG4497" s="137">
        <f>IF((AF4497-AE4497) &gt; 1,0,IF((AF4497-AE4497)&lt;0,AE4497-AF4497,AF4497-AE4497))</f>
        <v>236800</v>
      </c>
      <c r="AH4497" s="137">
        <v>0.3</v>
      </c>
    </row>
    <row r="4498" spans="1:34" s="173" customFormat="1" x14ac:dyDescent="0.55000000000000004">
      <c r="A4498" s="122"/>
      <c r="B4498" s="123"/>
      <c r="C4498" s="123"/>
      <c r="D4498" s="135"/>
      <c r="E4498" s="123"/>
      <c r="F4498" s="123"/>
      <c r="G4498" s="123"/>
      <c r="H4498" s="123"/>
      <c r="I4498" s="136"/>
      <c r="J4498" s="123"/>
      <c r="K4498" s="137"/>
      <c r="L4498" s="137" t="s">
        <v>63</v>
      </c>
      <c r="M4498" s="137">
        <f>SUM(M4495:M4497)</f>
        <v>389300</v>
      </c>
      <c r="N4498" s="123"/>
      <c r="O4498" s="108"/>
      <c r="P4498" s="138"/>
      <c r="Q4498" s="108"/>
      <c r="R4498" s="108"/>
      <c r="S4498" s="139"/>
      <c r="T4498" s="123"/>
      <c r="U4498" s="123"/>
      <c r="V4498" s="123"/>
      <c r="W4498" s="137"/>
      <c r="X4498" s="136"/>
      <c r="Y4498" s="137"/>
      <c r="Z4498" s="137"/>
      <c r="AA4498" s="119"/>
      <c r="AB4498" s="119"/>
      <c r="AC4498" s="137"/>
      <c r="AD4498" s="137"/>
      <c r="AE4498" s="137">
        <f>SUM(AE4495:AE4497)</f>
        <v>1096025</v>
      </c>
      <c r="AF4498" s="137"/>
      <c r="AG4498" s="137">
        <f>SUM(AG4495:AG4497)</f>
        <v>1096025</v>
      </c>
      <c r="AH4498" s="137"/>
    </row>
    <row r="4499" spans="1:34" s="173" customFormat="1" x14ac:dyDescent="0.55000000000000004">
      <c r="A4499" s="122" t="s">
        <v>6327</v>
      </c>
      <c r="B4499" s="123">
        <v>1912</v>
      </c>
      <c r="C4499" s="123">
        <v>9070</v>
      </c>
      <c r="D4499" s="135" t="s">
        <v>6328</v>
      </c>
      <c r="E4499" s="123" t="s">
        <v>34</v>
      </c>
      <c r="F4499" s="123">
        <v>16474</v>
      </c>
      <c r="G4499" s="123">
        <v>0</v>
      </c>
      <c r="H4499" s="123">
        <v>1</v>
      </c>
      <c r="I4499" s="136">
        <v>0</v>
      </c>
      <c r="J4499" s="123" t="s">
        <v>35</v>
      </c>
      <c r="K4499" s="137">
        <f>((G4499*400)+(H4499*100))+I4499</f>
        <v>100</v>
      </c>
      <c r="L4499" s="137">
        <v>800</v>
      </c>
      <c r="M4499" s="137">
        <f>K4499*L4499</f>
        <v>80000</v>
      </c>
      <c r="N4499" s="123">
        <v>1</v>
      </c>
      <c r="O4499" s="108" t="s">
        <v>6329</v>
      </c>
      <c r="P4499" s="138">
        <v>3540100945040</v>
      </c>
      <c r="Q4499" s="108" t="s">
        <v>6330</v>
      </c>
      <c r="R4499" s="108" t="s">
        <v>6331</v>
      </c>
      <c r="S4499" s="139" t="s">
        <v>6332</v>
      </c>
      <c r="T4499" s="123" t="s">
        <v>51</v>
      </c>
      <c r="U4499" s="123" t="s">
        <v>74</v>
      </c>
      <c r="V4499" s="123" t="s">
        <v>52</v>
      </c>
      <c r="W4499" s="137">
        <v>59.85</v>
      </c>
      <c r="X4499" s="136">
        <v>100</v>
      </c>
      <c r="Y4499" s="137">
        <v>6750</v>
      </c>
      <c r="Z4499" s="137">
        <f>W4499*Y4499</f>
        <v>403987.5</v>
      </c>
      <c r="AA4499" s="119">
        <v>21</v>
      </c>
      <c r="AB4499" s="119">
        <v>93</v>
      </c>
      <c r="AC4499" s="137">
        <f>(Z4499*(100-AB4499))/100</f>
        <v>28279.125</v>
      </c>
      <c r="AD4499" s="137">
        <f>IF(AND(AC4499="",M4499=""),0,IF((AC4499=""),M4499, IF( (M4499=""),AC4499,SUM(AC4499:AC4500)+M4499)))</f>
        <v>108279.125</v>
      </c>
      <c r="AE4499" s="137">
        <f>IF( (X4499=""),AD4499*1,AD4499*(X4499/100) )</f>
        <v>108279.125</v>
      </c>
      <c r="AF4499" s="137">
        <v>10000000</v>
      </c>
      <c r="AG4499" s="137">
        <f>IF((AF4499-AE4499) &gt; 1,0,IF((AF4499-AE4499)&lt;0,AE4499-AF4499,AF4499-AE4499))</f>
        <v>0</v>
      </c>
      <c r="AH4499" s="137">
        <v>0.02</v>
      </c>
    </row>
    <row r="4500" spans="1:34" s="173" customFormat="1" x14ac:dyDescent="0.55000000000000004">
      <c r="A4500" s="122"/>
      <c r="B4500" s="123"/>
      <c r="C4500" s="123"/>
      <c r="D4500" s="135"/>
      <c r="E4500" s="123"/>
      <c r="F4500" s="123"/>
      <c r="G4500" s="123"/>
      <c r="H4500" s="123"/>
      <c r="I4500" s="136"/>
      <c r="J4500" s="123"/>
      <c r="K4500" s="137"/>
      <c r="L4500" s="137" t="s">
        <v>63</v>
      </c>
      <c r="M4500" s="137">
        <f>SUM(M4499:M4499)</f>
        <v>80000</v>
      </c>
      <c r="N4500" s="123"/>
      <c r="O4500" s="108"/>
      <c r="P4500" s="138"/>
      <c r="Q4500" s="108"/>
      <c r="R4500" s="108"/>
      <c r="S4500" s="139"/>
      <c r="T4500" s="123"/>
      <c r="U4500" s="123"/>
      <c r="V4500" s="123"/>
      <c r="W4500" s="137"/>
      <c r="X4500" s="136"/>
      <c r="Y4500" s="137"/>
      <c r="Z4500" s="137"/>
      <c r="AA4500" s="119"/>
      <c r="AB4500" s="119"/>
      <c r="AC4500" s="137"/>
      <c r="AD4500" s="137"/>
      <c r="AE4500" s="137">
        <f>SUM(AE4499:AE4499)</f>
        <v>108279.125</v>
      </c>
      <c r="AF4500" s="137"/>
      <c r="AG4500" s="137">
        <f>SUM(AG4499:AG4499)</f>
        <v>0</v>
      </c>
      <c r="AH4500" s="137"/>
    </row>
    <row r="4501" spans="1:34" s="173" customFormat="1" x14ac:dyDescent="0.55000000000000004">
      <c r="A4501" s="122" t="s">
        <v>6335</v>
      </c>
      <c r="B4501" s="123">
        <v>1913</v>
      </c>
      <c r="C4501" s="123">
        <v>5619</v>
      </c>
      <c r="D4501" s="135" t="s">
        <v>6336</v>
      </c>
      <c r="E4501" s="123" t="s">
        <v>34</v>
      </c>
      <c r="F4501" s="123">
        <v>23847</v>
      </c>
      <c r="G4501" s="123">
        <v>0</v>
      </c>
      <c r="H4501" s="123">
        <v>1</v>
      </c>
      <c r="I4501" s="136">
        <v>12</v>
      </c>
      <c r="J4501" s="123" t="s">
        <v>35</v>
      </c>
      <c r="K4501" s="137">
        <f>((G4501*400)+(H4501*100))+I4501</f>
        <v>112</v>
      </c>
      <c r="L4501" s="137">
        <v>2425</v>
      </c>
      <c r="M4501" s="137">
        <f>K4501*L4501</f>
        <v>271600</v>
      </c>
      <c r="N4501" s="91">
        <v>1</v>
      </c>
      <c r="O4501" s="95" t="s">
        <v>6333</v>
      </c>
      <c r="P4501" s="96">
        <v>3570800002423</v>
      </c>
      <c r="Q4501" s="95" t="s">
        <v>6334</v>
      </c>
      <c r="R4501" s="95" t="s">
        <v>6337</v>
      </c>
      <c r="S4501" s="97" t="s">
        <v>6338</v>
      </c>
      <c r="T4501" s="91" t="s">
        <v>51</v>
      </c>
      <c r="U4501" s="91" t="s">
        <v>45</v>
      </c>
      <c r="V4501" s="91" t="s">
        <v>52</v>
      </c>
      <c r="W4501" s="94">
        <v>158.62</v>
      </c>
      <c r="X4501" s="98">
        <v>77.25</v>
      </c>
      <c r="Y4501" s="94">
        <v>6750</v>
      </c>
      <c r="Z4501" s="94">
        <f>W4501*Y4501</f>
        <v>1070685</v>
      </c>
      <c r="AA4501" s="89">
        <v>6</v>
      </c>
      <c r="AB4501" s="89">
        <v>6</v>
      </c>
      <c r="AC4501" s="94">
        <f>(Z4501*(100-AB4501))/100</f>
        <v>1006443.9</v>
      </c>
      <c r="AD4501" s="94">
        <f>IF(AND(AC4501="",M4501=""),0,IF((AC4501=""),M4501, IF( (M4501=""),AC4501,SUM(AC4501:AC4507)+M4501)))</f>
        <v>1932394.2999999998</v>
      </c>
      <c r="AE4501" s="94">
        <f>IF( (X4501=""),AD4501*1,AD4501*(X4501/100) )</f>
        <v>1492774.5967499998</v>
      </c>
      <c r="AF4501" s="94">
        <v>50000000</v>
      </c>
      <c r="AG4501" s="94">
        <f>IF((AF4501-AE4501) &gt; 1,0,IF((AF4501-AE4501)&lt;0,AE4501-AF4501,AF4501-AE4501))</f>
        <v>0</v>
      </c>
      <c r="AH4501" s="94">
        <v>0.02</v>
      </c>
    </row>
    <row r="4502" spans="1:34" s="173" customFormat="1" x14ac:dyDescent="0.55000000000000004">
      <c r="A4502" s="122"/>
      <c r="B4502" s="123"/>
      <c r="C4502" s="123"/>
      <c r="D4502" s="135"/>
      <c r="E4502" s="123"/>
      <c r="F4502" s="123"/>
      <c r="G4502" s="123"/>
      <c r="H4502" s="123"/>
      <c r="I4502" s="136"/>
      <c r="J4502" s="123"/>
      <c r="K4502" s="137"/>
      <c r="L4502" s="137"/>
      <c r="M4502" s="137"/>
      <c r="N4502" s="91">
        <v>2</v>
      </c>
      <c r="O4502" s="95" t="s">
        <v>6333</v>
      </c>
      <c r="P4502" s="96">
        <v>3570800002423</v>
      </c>
      <c r="Q4502" s="95" t="s">
        <v>6334</v>
      </c>
      <c r="R4502" s="95" t="s">
        <v>6337</v>
      </c>
      <c r="S4502" s="97" t="s">
        <v>6339</v>
      </c>
      <c r="T4502" s="91" t="s">
        <v>55</v>
      </c>
      <c r="U4502" s="91" t="s">
        <v>45</v>
      </c>
      <c r="V4502" s="91" t="s">
        <v>52</v>
      </c>
      <c r="W4502" s="94">
        <v>38.07</v>
      </c>
      <c r="X4502" s="98">
        <v>18.54</v>
      </c>
      <c r="Y4502" s="94">
        <v>0</v>
      </c>
      <c r="Z4502" s="94">
        <f>W4502*Y4502</f>
        <v>0</v>
      </c>
      <c r="AA4502" s="89">
        <v>6</v>
      </c>
      <c r="AB4502" s="89">
        <v>6</v>
      </c>
      <c r="AC4502" s="94">
        <f>(Z4502*(100-AB4502))/100</f>
        <v>0</v>
      </c>
      <c r="AD4502" s="94">
        <v>0</v>
      </c>
      <c r="AE4502" s="94">
        <f>IF( (X4502=""),AD4502*1,AD4502*(X4502/100) )</f>
        <v>0</v>
      </c>
      <c r="AF4502" s="94">
        <v>50000000</v>
      </c>
      <c r="AG4502" s="94">
        <f>IF((AF4502-AE4502) &gt; 1,0,IF((AF4502-AE4502)&lt;0,AE4502-AF4502,AF4502-AE4502))</f>
        <v>0</v>
      </c>
      <c r="AH4502" s="94">
        <v>0.02</v>
      </c>
    </row>
    <row r="4503" spans="1:34" s="173" customFormat="1" x14ac:dyDescent="0.55000000000000004">
      <c r="A4503" s="122"/>
      <c r="B4503" s="123"/>
      <c r="C4503" s="123"/>
      <c r="D4503" s="135"/>
      <c r="E4503" s="123"/>
      <c r="F4503" s="123"/>
      <c r="G4503" s="123"/>
      <c r="H4503" s="123"/>
      <c r="I4503" s="136"/>
      <c r="J4503" s="123"/>
      <c r="K4503" s="137"/>
      <c r="L4503" s="137"/>
      <c r="M4503" s="137"/>
      <c r="N4503" s="91">
        <v>3</v>
      </c>
      <c r="O4503" s="95" t="s">
        <v>6333</v>
      </c>
      <c r="P4503" s="96">
        <v>3570800002423</v>
      </c>
      <c r="Q4503" s="95" t="s">
        <v>6334</v>
      </c>
      <c r="R4503" s="95" t="s">
        <v>6337</v>
      </c>
      <c r="S4503" s="97" t="s">
        <v>6340</v>
      </c>
      <c r="T4503" s="91" t="s">
        <v>51</v>
      </c>
      <c r="U4503" s="91" t="s">
        <v>45</v>
      </c>
      <c r="V4503" s="91" t="s">
        <v>52</v>
      </c>
      <c r="W4503" s="94">
        <v>8.64</v>
      </c>
      <c r="X4503" s="98">
        <v>4.21</v>
      </c>
      <c r="Y4503" s="94">
        <v>6750</v>
      </c>
      <c r="Z4503" s="94">
        <f>W4503*Y4503</f>
        <v>58320.000000000007</v>
      </c>
      <c r="AA4503" s="89">
        <v>6</v>
      </c>
      <c r="AB4503" s="89">
        <v>6</v>
      </c>
      <c r="AC4503" s="94">
        <f>(Z4503*(100-AB4503))/100</f>
        <v>54820.80000000001</v>
      </c>
      <c r="AD4503" s="94">
        <f>IF(AND(AC4503="",M4501=""),0,IF((AC4503=""),M4501, IF( (M4501=""),AC4503,SUM(AC4501:AC4507)+M4501)))</f>
        <v>1932394.2999999998</v>
      </c>
      <c r="AE4503" s="94">
        <f>IF( (X4503=""),AD4503*1,AD4503*(X4503/100) )</f>
        <v>81353.800029999984</v>
      </c>
      <c r="AF4503" s="94">
        <v>50000000</v>
      </c>
      <c r="AG4503" s="94">
        <f>IF((AF4503-AE4503) &gt; 1,0,IF((AF4503-AE4503)&lt;0,AE4503-AF4503,AF4503-AE4503))</f>
        <v>0</v>
      </c>
      <c r="AH4503" s="94">
        <v>0.02</v>
      </c>
    </row>
    <row r="4504" spans="1:34" s="173" customFormat="1" x14ac:dyDescent="0.55000000000000004">
      <c r="A4504" s="122"/>
      <c r="B4504" s="123"/>
      <c r="C4504" s="123"/>
      <c r="D4504" s="135"/>
      <c r="E4504" s="123"/>
      <c r="F4504" s="123"/>
      <c r="G4504" s="123"/>
      <c r="H4504" s="123"/>
      <c r="I4504" s="136"/>
      <c r="J4504" s="123"/>
      <c r="K4504" s="137"/>
      <c r="L4504" s="137" t="s">
        <v>63</v>
      </c>
      <c r="M4504" s="137">
        <f>SUM(M4501:M4503)</f>
        <v>271600</v>
      </c>
      <c r="N4504" s="123"/>
      <c r="O4504" s="108"/>
      <c r="P4504" s="138"/>
      <c r="Q4504" s="108"/>
      <c r="R4504" s="108"/>
      <c r="S4504" s="139"/>
      <c r="T4504" s="123"/>
      <c r="U4504" s="123"/>
      <c r="V4504" s="123"/>
      <c r="W4504" s="137"/>
      <c r="X4504" s="136"/>
      <c r="Y4504" s="137"/>
      <c r="Z4504" s="137"/>
      <c r="AA4504" s="119"/>
      <c r="AB4504" s="119"/>
      <c r="AC4504" s="137"/>
      <c r="AD4504" s="137"/>
      <c r="AE4504" s="137">
        <f>SUM(AE4501:AE4503)</f>
        <v>1574128.3967799998</v>
      </c>
      <c r="AF4504" s="137"/>
      <c r="AG4504" s="137">
        <f>SUM(AG4501:AG4503)</f>
        <v>0</v>
      </c>
      <c r="AH4504" s="137"/>
    </row>
    <row r="4505" spans="1:34" s="99" customFormat="1" x14ac:dyDescent="0.55000000000000004">
      <c r="A4505" s="107" t="s">
        <v>6343</v>
      </c>
      <c r="B4505" s="102">
        <v>1914</v>
      </c>
      <c r="C4505" s="102">
        <v>7102</v>
      </c>
      <c r="D4505" s="90" t="s">
        <v>6344</v>
      </c>
      <c r="E4505" s="102" t="s">
        <v>34</v>
      </c>
      <c r="F4505" s="102">
        <v>20415</v>
      </c>
      <c r="G4505" s="102">
        <v>0</v>
      </c>
      <c r="H4505" s="102">
        <v>0</v>
      </c>
      <c r="I4505" s="98">
        <v>46</v>
      </c>
      <c r="J4505" s="102" t="s">
        <v>35</v>
      </c>
      <c r="K4505" s="94">
        <f>((G4505*400)+(H4505*100))+I4505</f>
        <v>46</v>
      </c>
      <c r="L4505" s="94">
        <v>850</v>
      </c>
      <c r="M4505" s="94">
        <f>K4505*L4505</f>
        <v>39100</v>
      </c>
      <c r="N4505" s="102">
        <v>1</v>
      </c>
      <c r="O4505" s="111" t="s">
        <v>6341</v>
      </c>
      <c r="P4505" s="96"/>
      <c r="Q4505" s="111" t="s">
        <v>6342</v>
      </c>
      <c r="R4505" s="111" t="s">
        <v>6345</v>
      </c>
      <c r="S4505" s="97"/>
      <c r="T4505" s="102" t="s">
        <v>51</v>
      </c>
      <c r="U4505" s="102" t="s">
        <v>45</v>
      </c>
      <c r="V4505" s="102" t="s">
        <v>52</v>
      </c>
      <c r="W4505" s="94">
        <v>36</v>
      </c>
      <c r="X4505" s="98">
        <v>29.18</v>
      </c>
      <c r="Y4505" s="94">
        <v>6750</v>
      </c>
      <c r="Z4505" s="94">
        <f>W4505*Y4505</f>
        <v>243000</v>
      </c>
      <c r="AA4505" s="89">
        <v>19</v>
      </c>
      <c r="AB4505" s="89">
        <v>28</v>
      </c>
      <c r="AC4505" s="94">
        <f>(Z4505*(100-AB4505))/100</f>
        <v>174960</v>
      </c>
      <c r="AD4505" s="94">
        <f>IF(AND(AC4505="",M4505=""),0,IF((AC4505=""),M4505, IF( (M4505=""),AC4505,SUM(AC4505:AC4507)+M4505)))</f>
        <v>638629.6</v>
      </c>
      <c r="AE4505" s="94">
        <f>IF( (X4505=""),AD4505*1,AD4505*(X4505/100) )</f>
        <v>186352.11728000001</v>
      </c>
      <c r="AF4505" s="94">
        <v>50000000</v>
      </c>
      <c r="AG4505" s="94">
        <f>IF((AF4505-AE4505) &gt; 1,0,IF((AF4505-AE4505)&lt;0,AE4505-AF4505,AF4505-AE4505))</f>
        <v>0</v>
      </c>
      <c r="AH4505" s="94">
        <v>0.02</v>
      </c>
    </row>
    <row r="4506" spans="1:34" s="99" customFormat="1" x14ac:dyDescent="0.55000000000000004">
      <c r="A4506" s="107"/>
      <c r="B4506" s="102"/>
      <c r="C4506" s="102"/>
      <c r="D4506" s="90"/>
      <c r="E4506" s="102"/>
      <c r="F4506" s="102"/>
      <c r="G4506" s="102"/>
      <c r="H4506" s="102"/>
      <c r="I4506" s="98"/>
      <c r="J4506" s="102"/>
      <c r="K4506" s="94"/>
      <c r="L4506" s="94"/>
      <c r="M4506" s="94"/>
      <c r="N4506" s="102">
        <v>2</v>
      </c>
      <c r="O4506" s="111" t="s">
        <v>6341</v>
      </c>
      <c r="P4506" s="96"/>
      <c r="Q4506" s="111" t="s">
        <v>6342</v>
      </c>
      <c r="R4506" s="111" t="s">
        <v>6345</v>
      </c>
      <c r="S4506" s="97"/>
      <c r="T4506" s="102" t="s">
        <v>51</v>
      </c>
      <c r="U4506" s="102" t="s">
        <v>45</v>
      </c>
      <c r="V4506" s="102" t="s">
        <v>52</v>
      </c>
      <c r="W4506" s="94">
        <v>87.36</v>
      </c>
      <c r="X4506" s="98">
        <v>70.819999999999993</v>
      </c>
      <c r="Y4506" s="94">
        <v>6750</v>
      </c>
      <c r="Z4506" s="94">
        <f>W4506*Y4506</f>
        <v>589680</v>
      </c>
      <c r="AA4506" s="89">
        <v>19</v>
      </c>
      <c r="AB4506" s="89">
        <v>28</v>
      </c>
      <c r="AC4506" s="94">
        <f>(Z4506*(100-AB4506))/100</f>
        <v>424569.59999999998</v>
      </c>
      <c r="AD4506" s="94">
        <f>IF(AND(AC4506="",M4505=""),0,IF((AC4506=""),M4505, IF( (M4505=""),AC4506,SUM(AC4505:AC4507)+M4505)))</f>
        <v>638629.6</v>
      </c>
      <c r="AE4506" s="94">
        <f>IF( (X4506=""),AD4506*1,AD4506*(X4506/100) )</f>
        <v>452277.48271999997</v>
      </c>
      <c r="AF4506" s="94">
        <v>50000000</v>
      </c>
      <c r="AG4506" s="94">
        <f>IF((AF4506-AE4506) &gt; 1,0,IF((AF4506-AE4506)&lt;0,AE4506-AF4506,AF4506-AE4506))</f>
        <v>0</v>
      </c>
      <c r="AH4506" s="94">
        <v>0.02</v>
      </c>
    </row>
    <row r="4507" spans="1:34" s="99" customFormat="1" x14ac:dyDescent="0.55000000000000004">
      <c r="A4507" s="107"/>
      <c r="B4507" s="102"/>
      <c r="C4507" s="102"/>
      <c r="D4507" s="90"/>
      <c r="E4507" s="102"/>
      <c r="F4507" s="102"/>
      <c r="G4507" s="102"/>
      <c r="H4507" s="102"/>
      <c r="I4507" s="98"/>
      <c r="J4507" s="102"/>
      <c r="K4507" s="94"/>
      <c r="L4507" s="94" t="s">
        <v>63</v>
      </c>
      <c r="M4507" s="94">
        <f>SUM(M4505:M4506)</f>
        <v>39100</v>
      </c>
      <c r="N4507" s="102"/>
      <c r="O4507" s="111"/>
      <c r="P4507" s="96"/>
      <c r="Q4507" s="111"/>
      <c r="R4507" s="111"/>
      <c r="S4507" s="97"/>
      <c r="T4507" s="102"/>
      <c r="U4507" s="102"/>
      <c r="V4507" s="102"/>
      <c r="W4507" s="94"/>
      <c r="X4507" s="98"/>
      <c r="Y4507" s="94"/>
      <c r="Z4507" s="94"/>
      <c r="AA4507" s="89"/>
      <c r="AB4507" s="89"/>
      <c r="AC4507" s="94"/>
      <c r="AD4507" s="94"/>
      <c r="AE4507" s="94">
        <f>SUM(AE4505:AE4506)</f>
        <v>638629.6</v>
      </c>
      <c r="AF4507" s="94"/>
      <c r="AG4507" s="94">
        <f>SUM(AG4505:AG4506)</f>
        <v>0</v>
      </c>
      <c r="AH4507" s="94"/>
    </row>
    <row r="4508" spans="1:34" s="173" customFormat="1" x14ac:dyDescent="0.55000000000000004">
      <c r="A4508" s="122" t="s">
        <v>6348</v>
      </c>
      <c r="B4508" s="123">
        <v>1915</v>
      </c>
      <c r="C4508" s="123">
        <v>6643</v>
      </c>
      <c r="D4508" s="135" t="s">
        <v>6349</v>
      </c>
      <c r="E4508" s="123" t="s">
        <v>34</v>
      </c>
      <c r="F4508" s="123">
        <v>23231</v>
      </c>
      <c r="G4508" s="123">
        <v>0</v>
      </c>
      <c r="H4508" s="123">
        <v>1</v>
      </c>
      <c r="I4508" s="136">
        <v>5</v>
      </c>
      <c r="J4508" s="123" t="s">
        <v>35</v>
      </c>
      <c r="K4508" s="137">
        <f>((G4508*400)+(H4508*100))+I4508</f>
        <v>105</v>
      </c>
      <c r="L4508" s="137">
        <v>850</v>
      </c>
      <c r="M4508" s="137">
        <f>K4508*L4508</f>
        <v>89250</v>
      </c>
      <c r="N4508" s="123">
        <v>1</v>
      </c>
      <c r="O4508" s="108" t="s">
        <v>6346</v>
      </c>
      <c r="P4508" s="138"/>
      <c r="Q4508" s="108" t="s">
        <v>6347</v>
      </c>
      <c r="R4508" s="108" t="s">
        <v>6350</v>
      </c>
      <c r="S4508" s="139" t="s">
        <v>6351</v>
      </c>
      <c r="T4508" s="123" t="s">
        <v>51</v>
      </c>
      <c r="U4508" s="123" t="s">
        <v>45</v>
      </c>
      <c r="V4508" s="123" t="s">
        <v>52</v>
      </c>
      <c r="W4508" s="137">
        <v>60.3</v>
      </c>
      <c r="X4508" s="136">
        <v>100</v>
      </c>
      <c r="Y4508" s="137">
        <v>6750</v>
      </c>
      <c r="Z4508" s="137">
        <f>W4508*Y4508</f>
        <v>407025</v>
      </c>
      <c r="AA4508" s="119">
        <v>6</v>
      </c>
      <c r="AB4508" s="119">
        <v>6</v>
      </c>
      <c r="AC4508" s="137">
        <f>(Z4508*(100-AB4508))/100</f>
        <v>382603.5</v>
      </c>
      <c r="AD4508" s="137">
        <f>IF(AND(AC4508="",M4508=""),0,IF((AC4508=""),M4508, IF( (M4508=""),AC4508,SUM(AC4508:AC4509)+M4508)))</f>
        <v>471853.5</v>
      </c>
      <c r="AE4508" s="137">
        <f>IF( (X4508=""),AD4508*1,AD4508*(X4508/100) )</f>
        <v>471853.5</v>
      </c>
      <c r="AF4508" s="137">
        <v>50000000</v>
      </c>
      <c r="AG4508" s="137">
        <f>IF((AF4508-AE4508) &gt; 1,0,IF((AF4508-AE4508)&lt;0,AE4508-AF4508,AF4508-AE4508))</f>
        <v>0</v>
      </c>
      <c r="AH4508" s="137">
        <v>0.02</v>
      </c>
    </row>
    <row r="4509" spans="1:34" s="173" customFormat="1" x14ac:dyDescent="0.55000000000000004">
      <c r="A4509" s="122"/>
      <c r="B4509" s="123"/>
      <c r="C4509" s="123"/>
      <c r="D4509" s="135"/>
      <c r="E4509" s="123"/>
      <c r="F4509" s="123"/>
      <c r="G4509" s="123"/>
      <c r="H4509" s="123"/>
      <c r="I4509" s="136"/>
      <c r="J4509" s="123"/>
      <c r="K4509" s="137"/>
      <c r="L4509" s="137" t="s">
        <v>63</v>
      </c>
      <c r="M4509" s="137">
        <f>SUM(M4508:M4508)</f>
        <v>89250</v>
      </c>
      <c r="N4509" s="123"/>
      <c r="O4509" s="108"/>
      <c r="P4509" s="138"/>
      <c r="Q4509" s="108"/>
      <c r="R4509" s="108"/>
      <c r="S4509" s="139"/>
      <c r="T4509" s="123"/>
      <c r="U4509" s="123"/>
      <c r="V4509" s="123"/>
      <c r="W4509" s="137"/>
      <c r="X4509" s="136"/>
      <c r="Y4509" s="137"/>
      <c r="Z4509" s="137"/>
      <c r="AA4509" s="119"/>
      <c r="AB4509" s="119"/>
      <c r="AC4509" s="137"/>
      <c r="AD4509" s="137"/>
      <c r="AE4509" s="137">
        <f>SUM(AE4508:AE4508)</f>
        <v>471853.5</v>
      </c>
      <c r="AF4509" s="137"/>
      <c r="AG4509" s="137">
        <f>SUM(AG4508:AG4508)</f>
        <v>0</v>
      </c>
      <c r="AH4509" s="137"/>
    </row>
    <row r="4510" spans="1:34" s="173" customFormat="1" x14ac:dyDescent="0.55000000000000004">
      <c r="A4510" s="122" t="s">
        <v>6354</v>
      </c>
      <c r="B4510" s="123">
        <v>1916</v>
      </c>
      <c r="C4510" s="123">
        <v>6808</v>
      </c>
      <c r="D4510" s="135" t="s">
        <v>6355</v>
      </c>
      <c r="E4510" s="123" t="s">
        <v>34</v>
      </c>
      <c r="F4510" s="123">
        <v>23531</v>
      </c>
      <c r="G4510" s="123">
        <v>0</v>
      </c>
      <c r="H4510" s="123">
        <v>1</v>
      </c>
      <c r="I4510" s="136">
        <v>60</v>
      </c>
      <c r="J4510" s="123" t="s">
        <v>35</v>
      </c>
      <c r="K4510" s="137">
        <f>((G4510*400)+(H4510*100))+I4510</f>
        <v>160</v>
      </c>
      <c r="L4510" s="137">
        <v>625</v>
      </c>
      <c r="M4510" s="137">
        <f>K4510*L4510</f>
        <v>100000</v>
      </c>
      <c r="N4510" s="123">
        <v>1</v>
      </c>
      <c r="O4510" s="108" t="s">
        <v>6352</v>
      </c>
      <c r="P4510" s="138"/>
      <c r="Q4510" s="108" t="s">
        <v>6353</v>
      </c>
      <c r="R4510" s="108" t="s">
        <v>6356</v>
      </c>
      <c r="S4510" s="139" t="s">
        <v>6357</v>
      </c>
      <c r="T4510" s="123" t="s">
        <v>51</v>
      </c>
      <c r="U4510" s="123" t="s">
        <v>45</v>
      </c>
      <c r="V4510" s="123" t="s">
        <v>52</v>
      </c>
      <c r="W4510" s="137">
        <v>328.32</v>
      </c>
      <c r="X4510" s="136">
        <v>100</v>
      </c>
      <c r="Y4510" s="137">
        <v>6750</v>
      </c>
      <c r="Z4510" s="137">
        <f>W4510*Y4510</f>
        <v>2216160</v>
      </c>
      <c r="AA4510" s="119">
        <v>6</v>
      </c>
      <c r="AB4510" s="119">
        <v>6</v>
      </c>
      <c r="AC4510" s="137">
        <f>(Z4510*(100-AB4510))/100</f>
        <v>2083190.4</v>
      </c>
      <c r="AD4510" s="137">
        <f>IF(AND(AC4510="",M4510=""),0,IF((AC4510=""),M4510, IF( (M4510=""),AC4510,SUM(AC4510:AC4513)+M4510)))</f>
        <v>2183190.4</v>
      </c>
      <c r="AE4510" s="137">
        <f>IF( (X4510=""),AD4510*1,AD4510*(X4510/100) )</f>
        <v>2183190.4</v>
      </c>
      <c r="AF4510" s="137">
        <v>50000000</v>
      </c>
      <c r="AG4510" s="137">
        <f>IF((AF4510-AE4510) &gt; 1,0,IF((AF4510-AE4510)&lt;0,AE4510-AF4510,AF4510-AE4510))</f>
        <v>0</v>
      </c>
      <c r="AH4510" s="137">
        <v>0.02</v>
      </c>
    </row>
    <row r="4511" spans="1:34" s="173" customFormat="1" x14ac:dyDescent="0.55000000000000004">
      <c r="A4511" s="122"/>
      <c r="B4511" s="123"/>
      <c r="C4511" s="123"/>
      <c r="D4511" s="135"/>
      <c r="E4511" s="123"/>
      <c r="F4511" s="123"/>
      <c r="G4511" s="123"/>
      <c r="H4511" s="123"/>
      <c r="I4511" s="136"/>
      <c r="J4511" s="123"/>
      <c r="K4511" s="137"/>
      <c r="L4511" s="137" t="s">
        <v>63</v>
      </c>
      <c r="M4511" s="137">
        <f>SUM(M4510:M4510)</f>
        <v>100000</v>
      </c>
      <c r="N4511" s="123"/>
      <c r="O4511" s="108"/>
      <c r="P4511" s="138"/>
      <c r="Q4511" s="108"/>
      <c r="R4511" s="108"/>
      <c r="S4511" s="139"/>
      <c r="T4511" s="123"/>
      <c r="U4511" s="123"/>
      <c r="V4511" s="123"/>
      <c r="W4511" s="137"/>
      <c r="X4511" s="136"/>
      <c r="Y4511" s="137"/>
      <c r="Z4511" s="137"/>
      <c r="AA4511" s="119"/>
      <c r="AB4511" s="119"/>
      <c r="AC4511" s="137"/>
      <c r="AD4511" s="137"/>
      <c r="AE4511" s="137">
        <f>SUM(AE4510:AE4510)</f>
        <v>2183190.4</v>
      </c>
      <c r="AF4511" s="137"/>
      <c r="AG4511" s="137">
        <f>SUM(AG4510:AG4510)</f>
        <v>0</v>
      </c>
      <c r="AH4511" s="137"/>
    </row>
    <row r="4512" spans="1:34" s="173" customFormat="1" x14ac:dyDescent="0.55000000000000004">
      <c r="A4512" s="122" t="s">
        <v>6358</v>
      </c>
      <c r="B4512" s="123">
        <v>1917</v>
      </c>
      <c r="C4512" s="123">
        <v>4960</v>
      </c>
      <c r="D4512" s="135" t="s">
        <v>6359</v>
      </c>
      <c r="E4512" s="123" t="s">
        <v>34</v>
      </c>
      <c r="F4512" s="123">
        <v>25682</v>
      </c>
      <c r="G4512" s="123">
        <v>0</v>
      </c>
      <c r="H4512" s="123">
        <v>1</v>
      </c>
      <c r="I4512" s="136">
        <v>7</v>
      </c>
      <c r="J4512" s="123" t="s">
        <v>38</v>
      </c>
      <c r="K4512" s="137">
        <f>((G4512*400)+(H4512*100))+I4512</f>
        <v>107</v>
      </c>
      <c r="L4512" s="137">
        <v>850</v>
      </c>
      <c r="M4512" s="137">
        <f>K4512*L4512</f>
        <v>90950</v>
      </c>
      <c r="N4512" s="123"/>
      <c r="O4512" s="108"/>
      <c r="P4512" s="138"/>
      <c r="Q4512" s="108"/>
      <c r="R4512" s="108"/>
      <c r="S4512" s="139"/>
      <c r="T4512" s="123"/>
      <c r="U4512" s="123"/>
      <c r="V4512" s="123"/>
      <c r="W4512" s="137"/>
      <c r="X4512" s="136"/>
      <c r="Y4512" s="137"/>
      <c r="Z4512" s="137"/>
      <c r="AA4512" s="119"/>
      <c r="AB4512" s="119"/>
      <c r="AC4512" s="137"/>
      <c r="AD4512" s="137">
        <f>IF(AND(AC4512="",M4512=""),0,IF((AC4512=""),M4512,IF((M4512=""),AC4512,AC4512+M4512)))</f>
        <v>90950</v>
      </c>
      <c r="AE4512" s="137">
        <f>IF( (X4512=""),AD4512*1,AD4512*(X4512/100) )</f>
        <v>90950</v>
      </c>
      <c r="AF4512" s="137">
        <v>50000000</v>
      </c>
      <c r="AG4512" s="137">
        <f>IF((AF4512-AE4512) &gt; 1,0,IF((AF4512-AE4512)&lt;0,AE4512-AF4512,AF4512-AE4512))</f>
        <v>0</v>
      </c>
      <c r="AH4512" s="137">
        <v>0.01</v>
      </c>
    </row>
    <row r="4513" spans="1:34" s="173" customFormat="1" x14ac:dyDescent="0.55000000000000004">
      <c r="A4513" s="122"/>
      <c r="B4513" s="123">
        <v>1918</v>
      </c>
      <c r="C4513" s="123">
        <v>5281</v>
      </c>
      <c r="D4513" s="135" t="s">
        <v>6360</v>
      </c>
      <c r="E4513" s="123" t="s">
        <v>34</v>
      </c>
      <c r="F4513" s="123">
        <v>25761</v>
      </c>
      <c r="G4513" s="123">
        <v>0</v>
      </c>
      <c r="H4513" s="123">
        <v>0</v>
      </c>
      <c r="I4513" s="136">
        <v>50</v>
      </c>
      <c r="J4513" s="123" t="s">
        <v>35</v>
      </c>
      <c r="K4513" s="137">
        <f>((G4513*400)+(H4513*100))+I4513</f>
        <v>50</v>
      </c>
      <c r="L4513" s="137">
        <v>2425</v>
      </c>
      <c r="M4513" s="137">
        <f>K4513*L4513</f>
        <v>121250</v>
      </c>
      <c r="N4513" s="123"/>
      <c r="O4513" s="108"/>
      <c r="P4513" s="138"/>
      <c r="Q4513" s="108"/>
      <c r="R4513" s="108"/>
      <c r="S4513" s="139"/>
      <c r="T4513" s="123"/>
      <c r="U4513" s="123"/>
      <c r="V4513" s="123"/>
      <c r="W4513" s="137"/>
      <c r="X4513" s="136"/>
      <c r="Y4513" s="137"/>
      <c r="Z4513" s="137"/>
      <c r="AA4513" s="119"/>
      <c r="AB4513" s="119"/>
      <c r="AC4513" s="137"/>
      <c r="AD4513" s="137">
        <f>IF(AND(AC4513="",M4513=""),0,IF((AC4513=""),M4513,IF((M4513=""),AC4513,AC4513+M4513)))</f>
        <v>121250</v>
      </c>
      <c r="AE4513" s="137">
        <f>IF( (X4513=""),AD4513*1,AD4513*(X4513/100) )</f>
        <v>121250</v>
      </c>
      <c r="AF4513" s="137">
        <v>50000000</v>
      </c>
      <c r="AG4513" s="137">
        <f>IF((AF4513-AE4513) &gt; 1,0,IF((AF4513-AE4513)&lt;0,AE4513-AF4513,AF4513-AE4513))</f>
        <v>0</v>
      </c>
      <c r="AH4513" s="137">
        <v>0.02</v>
      </c>
    </row>
    <row r="4514" spans="1:34" s="173" customFormat="1" x14ac:dyDescent="0.55000000000000004">
      <c r="A4514" s="122"/>
      <c r="B4514" s="123"/>
      <c r="C4514" s="123"/>
      <c r="D4514" s="135"/>
      <c r="E4514" s="123"/>
      <c r="F4514" s="123"/>
      <c r="G4514" s="123"/>
      <c r="H4514" s="123"/>
      <c r="I4514" s="136"/>
      <c r="J4514" s="123"/>
      <c r="K4514" s="137"/>
      <c r="L4514" s="137" t="s">
        <v>63</v>
      </c>
      <c r="M4514" s="137">
        <f>SUM(M4512:M4513)</f>
        <v>212200</v>
      </c>
      <c r="N4514" s="123"/>
      <c r="O4514" s="108"/>
      <c r="P4514" s="138"/>
      <c r="Q4514" s="108"/>
      <c r="R4514" s="108"/>
      <c r="S4514" s="139"/>
      <c r="T4514" s="123"/>
      <c r="U4514" s="123"/>
      <c r="V4514" s="123"/>
      <c r="W4514" s="137"/>
      <c r="X4514" s="136"/>
      <c r="Y4514" s="137"/>
      <c r="Z4514" s="137"/>
      <c r="AA4514" s="119"/>
      <c r="AB4514" s="119"/>
      <c r="AC4514" s="137"/>
      <c r="AD4514" s="137"/>
      <c r="AE4514" s="137">
        <f>SUM(AE4512:AE4513)</f>
        <v>212200</v>
      </c>
      <c r="AF4514" s="137"/>
      <c r="AG4514" s="137">
        <f>SUM(AG4512:AG4513)</f>
        <v>0</v>
      </c>
      <c r="AH4514" s="137"/>
    </row>
    <row r="4515" spans="1:34" s="173" customFormat="1" x14ac:dyDescent="0.55000000000000004">
      <c r="A4515" s="122" t="s">
        <v>6361</v>
      </c>
      <c r="B4515" s="123">
        <v>1919</v>
      </c>
      <c r="C4515" s="123">
        <v>6327</v>
      </c>
      <c r="D4515" s="135" t="s">
        <v>6362</v>
      </c>
      <c r="E4515" s="123" t="s">
        <v>37</v>
      </c>
      <c r="F4515" s="123">
        <v>5336</v>
      </c>
      <c r="G4515" s="123">
        <v>9</v>
      </c>
      <c r="H4515" s="123">
        <v>3</v>
      </c>
      <c r="I4515" s="136">
        <v>10</v>
      </c>
      <c r="J4515" s="123" t="s">
        <v>38</v>
      </c>
      <c r="K4515" s="137">
        <f>((G4515*400)+(H4515*100))+I4515</f>
        <v>3910</v>
      </c>
      <c r="L4515" s="137">
        <v>400</v>
      </c>
      <c r="M4515" s="137">
        <f>K4515*L4515</f>
        <v>1564000</v>
      </c>
      <c r="N4515" s="123"/>
      <c r="O4515" s="108"/>
      <c r="P4515" s="138"/>
      <c r="Q4515" s="108"/>
      <c r="R4515" s="108"/>
      <c r="S4515" s="139"/>
      <c r="T4515" s="123"/>
      <c r="U4515" s="123"/>
      <c r="V4515" s="123"/>
      <c r="W4515" s="137"/>
      <c r="X4515" s="136"/>
      <c r="Y4515" s="137"/>
      <c r="Z4515" s="137"/>
      <c r="AA4515" s="119"/>
      <c r="AB4515" s="119"/>
      <c r="AC4515" s="137"/>
      <c r="AD4515" s="137">
        <f>IF(AND(AC4515="",M4515=""),0,IF((AC4515=""),M4515,IF((M4515=""),AC4515,AC4515+M4515)))</f>
        <v>1564000</v>
      </c>
      <c r="AE4515" s="137">
        <f>IF( (X4515=""),AD4515*1,AD4515*(X4515/100) )</f>
        <v>1564000</v>
      </c>
      <c r="AF4515" s="137">
        <v>0</v>
      </c>
      <c r="AG4515" s="137">
        <f>IF((AF4515-AE4515) &gt; 1,0,IF((AF4515-AE4515)&lt;0,AE4515-AF4515,AF4515-AE4515))</f>
        <v>1564000</v>
      </c>
      <c r="AH4515" s="137">
        <v>0.01</v>
      </c>
    </row>
    <row r="4516" spans="1:34" s="173" customFormat="1" x14ac:dyDescent="0.55000000000000004">
      <c r="A4516" s="122"/>
      <c r="B4516" s="123"/>
      <c r="C4516" s="123"/>
      <c r="D4516" s="135"/>
      <c r="E4516" s="123"/>
      <c r="F4516" s="123"/>
      <c r="G4516" s="123"/>
      <c r="H4516" s="123"/>
      <c r="I4516" s="136"/>
      <c r="J4516" s="123"/>
      <c r="K4516" s="137"/>
      <c r="L4516" s="137" t="s">
        <v>63</v>
      </c>
      <c r="M4516" s="137">
        <f>SUM(M4515:M4515)</f>
        <v>1564000</v>
      </c>
      <c r="N4516" s="123"/>
      <c r="O4516" s="108"/>
      <c r="P4516" s="138"/>
      <c r="Q4516" s="108"/>
      <c r="R4516" s="108"/>
      <c r="S4516" s="139"/>
      <c r="T4516" s="123"/>
      <c r="U4516" s="123"/>
      <c r="V4516" s="123"/>
      <c r="W4516" s="137"/>
      <c r="X4516" s="136"/>
      <c r="Y4516" s="137"/>
      <c r="Z4516" s="137"/>
      <c r="AA4516" s="119"/>
      <c r="AB4516" s="119"/>
      <c r="AC4516" s="137"/>
      <c r="AD4516" s="137"/>
      <c r="AE4516" s="137">
        <f>SUM(AE4515:AE4515)</f>
        <v>1564000</v>
      </c>
      <c r="AF4516" s="137"/>
      <c r="AG4516" s="137">
        <f>SUM(AG4515:AG4515)</f>
        <v>1564000</v>
      </c>
      <c r="AH4516" s="137"/>
    </row>
    <row r="4517" spans="1:34" s="173" customFormat="1" x14ac:dyDescent="0.55000000000000004">
      <c r="A4517" s="122" t="s">
        <v>6365</v>
      </c>
      <c r="B4517" s="123">
        <v>1920</v>
      </c>
      <c r="C4517" s="123">
        <v>7932</v>
      </c>
      <c r="D4517" s="135" t="s">
        <v>6366</v>
      </c>
      <c r="E4517" s="123" t="s">
        <v>34</v>
      </c>
      <c r="F4517" s="123">
        <v>5313</v>
      </c>
      <c r="G4517" s="123">
        <v>3</v>
      </c>
      <c r="H4517" s="123">
        <v>3</v>
      </c>
      <c r="I4517" s="136">
        <v>49</v>
      </c>
      <c r="J4517" s="123" t="s">
        <v>38</v>
      </c>
      <c r="K4517" s="137">
        <f>((G4517*400)+(H4517*100))+I4517</f>
        <v>1549</v>
      </c>
      <c r="L4517" s="137">
        <v>375</v>
      </c>
      <c r="M4517" s="137">
        <f>K4517*L4517</f>
        <v>580875</v>
      </c>
      <c r="N4517" s="123">
        <v>1</v>
      </c>
      <c r="O4517" s="108" t="s">
        <v>6363</v>
      </c>
      <c r="P4517" s="138">
        <v>3570800195736</v>
      </c>
      <c r="Q4517" s="108" t="s">
        <v>6364</v>
      </c>
      <c r="R4517" s="108" t="s">
        <v>6367</v>
      </c>
      <c r="S4517" s="139"/>
      <c r="T4517" s="123" t="s">
        <v>51</v>
      </c>
      <c r="U4517" s="123" t="s">
        <v>45</v>
      </c>
      <c r="V4517" s="123" t="s">
        <v>52</v>
      </c>
      <c r="W4517" s="137">
        <v>47.57</v>
      </c>
      <c r="X4517" s="136">
        <v>43.29</v>
      </c>
      <c r="Y4517" s="137">
        <v>6750</v>
      </c>
      <c r="Z4517" s="137">
        <f>W4517*Y4517</f>
        <v>321097.5</v>
      </c>
      <c r="AA4517" s="119">
        <v>1</v>
      </c>
      <c r="AB4517" s="119">
        <v>1</v>
      </c>
      <c r="AC4517" s="137">
        <f>(Z4517*(100-AB4517))/100</f>
        <v>317886.52500000002</v>
      </c>
      <c r="AD4517" s="137">
        <f>IF(AND(AC4517="",M4517=""),0,IF((AC4517=""),M4517, IF( (M4517=""),AC4517,SUM(AC4517:AC4519)+M4517)))</f>
        <v>1294118.4750000001</v>
      </c>
      <c r="AE4517" s="137">
        <f>IF( (X4517=""),AD4517*1,AD4517*(X4517/100) )</f>
        <v>560223.8878275</v>
      </c>
      <c r="AF4517" s="137">
        <v>50000000</v>
      </c>
      <c r="AG4517" s="137">
        <f>IF((AF4517-AE4517) &gt; 1,0,IF((AF4517-AE4517)&lt;0,AE4517-AF4517,AF4517-AE4517))</f>
        <v>0</v>
      </c>
      <c r="AH4517" s="137">
        <v>0.02</v>
      </c>
    </row>
    <row r="4518" spans="1:34" s="173" customFormat="1" x14ac:dyDescent="0.55000000000000004">
      <c r="A4518" s="122"/>
      <c r="B4518" s="123"/>
      <c r="C4518" s="123"/>
      <c r="D4518" s="135"/>
      <c r="E4518" s="123"/>
      <c r="F4518" s="123"/>
      <c r="G4518" s="123"/>
      <c r="H4518" s="123"/>
      <c r="I4518" s="136"/>
      <c r="J4518" s="123"/>
      <c r="K4518" s="137"/>
      <c r="L4518" s="137"/>
      <c r="M4518" s="137"/>
      <c r="N4518" s="123">
        <v>2</v>
      </c>
      <c r="O4518" s="108" t="s">
        <v>6363</v>
      </c>
      <c r="P4518" s="138">
        <v>3570800195736</v>
      </c>
      <c r="Q4518" s="108" t="s">
        <v>6364</v>
      </c>
      <c r="R4518" s="108" t="s">
        <v>6367</v>
      </c>
      <c r="S4518" s="139" t="s">
        <v>6366</v>
      </c>
      <c r="T4518" s="123" t="s">
        <v>51</v>
      </c>
      <c r="U4518" s="123" t="s">
        <v>45</v>
      </c>
      <c r="V4518" s="123" t="s">
        <v>52</v>
      </c>
      <c r="W4518" s="137">
        <v>62.31</v>
      </c>
      <c r="X4518" s="136">
        <v>56.71</v>
      </c>
      <c r="Y4518" s="137">
        <v>6750</v>
      </c>
      <c r="Z4518" s="137">
        <f>W4518*Y4518</f>
        <v>420592.5</v>
      </c>
      <c r="AA4518" s="119">
        <v>6</v>
      </c>
      <c r="AB4518" s="119">
        <v>6</v>
      </c>
      <c r="AC4518" s="137">
        <f>(Z4518*(100-AB4518))/100</f>
        <v>395356.95</v>
      </c>
      <c r="AD4518" s="137">
        <f>IF(AND(AC4518="",M4517=""),0,IF((AC4518=""),M4517, IF( (M4517=""),AC4518,SUM(AC4517:AC4519)+M4517)))</f>
        <v>1294118.4750000001</v>
      </c>
      <c r="AE4518" s="137">
        <f>IF( (X4518=""),AD4518*1,AD4518*(X4518/100) )</f>
        <v>733894.58717250009</v>
      </c>
      <c r="AF4518" s="137">
        <v>50000000</v>
      </c>
      <c r="AG4518" s="137">
        <f>IF((AF4518-AE4518) &gt; 1,0,IF((AF4518-AE4518)&lt;0,AE4518-AF4518,AF4518-AE4518))</f>
        <v>0</v>
      </c>
      <c r="AH4518" s="137">
        <v>0.02</v>
      </c>
    </row>
    <row r="4519" spans="1:34" s="173" customFormat="1" x14ac:dyDescent="0.55000000000000004">
      <c r="A4519" s="122"/>
      <c r="B4519" s="123"/>
      <c r="C4519" s="123"/>
      <c r="D4519" s="135"/>
      <c r="E4519" s="123"/>
      <c r="F4519" s="123"/>
      <c r="G4519" s="123"/>
      <c r="H4519" s="123"/>
      <c r="I4519" s="136"/>
      <c r="J4519" s="123"/>
      <c r="K4519" s="137"/>
      <c r="L4519" s="137" t="s">
        <v>63</v>
      </c>
      <c r="M4519" s="137">
        <f>SUM(M4517:M4518)</f>
        <v>580875</v>
      </c>
      <c r="N4519" s="123"/>
      <c r="O4519" s="108"/>
      <c r="P4519" s="138"/>
      <c r="Q4519" s="108"/>
      <c r="R4519" s="108"/>
      <c r="S4519" s="139"/>
      <c r="T4519" s="123"/>
      <c r="U4519" s="123"/>
      <c r="V4519" s="123"/>
      <c r="W4519" s="137"/>
      <c r="X4519" s="136"/>
      <c r="Y4519" s="137"/>
      <c r="Z4519" s="137"/>
      <c r="AA4519" s="119"/>
      <c r="AB4519" s="119"/>
      <c r="AC4519" s="137"/>
      <c r="AD4519" s="137"/>
      <c r="AE4519" s="137">
        <f>SUM(AE4517:AE4518)</f>
        <v>1294118.4750000001</v>
      </c>
      <c r="AF4519" s="137"/>
      <c r="AG4519" s="137">
        <f>SUM(AG4517:AG4518)</f>
        <v>0</v>
      </c>
      <c r="AH4519" s="137"/>
    </row>
    <row r="4520" spans="1:34" s="173" customFormat="1" x14ac:dyDescent="0.55000000000000004">
      <c r="A4520" s="122" t="s">
        <v>6368</v>
      </c>
      <c r="B4520" s="123">
        <v>1921</v>
      </c>
      <c r="C4520" s="123">
        <v>10369</v>
      </c>
      <c r="D4520" s="135" t="s">
        <v>6369</v>
      </c>
      <c r="E4520" s="123" t="s">
        <v>34</v>
      </c>
      <c r="F4520" s="123">
        <v>27663</v>
      </c>
      <c r="G4520" s="92">
        <v>0</v>
      </c>
      <c r="H4520" s="92">
        <v>0</v>
      </c>
      <c r="I4520" s="93">
        <v>77</v>
      </c>
      <c r="J4520" s="92" t="s">
        <v>38</v>
      </c>
      <c r="K4520" s="94">
        <f>((G4520*400)+(H4520*100))+I4520</f>
        <v>77</v>
      </c>
      <c r="L4520" s="94">
        <v>250</v>
      </c>
      <c r="M4520" s="94">
        <f>K4520*L4520</f>
        <v>19250</v>
      </c>
      <c r="N4520" s="91"/>
      <c r="O4520" s="95"/>
      <c r="P4520" s="96"/>
      <c r="Q4520" s="95"/>
      <c r="R4520" s="95"/>
      <c r="S4520" s="97"/>
      <c r="T4520" s="91"/>
      <c r="U4520" s="91"/>
      <c r="V4520" s="91"/>
      <c r="W4520" s="94"/>
      <c r="X4520" s="98"/>
      <c r="Y4520" s="94"/>
      <c r="Z4520" s="94"/>
      <c r="AA4520" s="89"/>
      <c r="AB4520" s="89"/>
      <c r="AC4520" s="94"/>
      <c r="AD4520" s="94">
        <f>IF(AND(AC4520="",M4520=""),0,IF((AC4520=""),M4520,IF((M4520=""),AC4520,AC4520+M4520)))</f>
        <v>19250</v>
      </c>
      <c r="AE4520" s="94">
        <f>IF( (X4520=""),AD4520*1,AD4520*(X4520/100) )</f>
        <v>19250</v>
      </c>
      <c r="AF4520" s="94">
        <v>50000000</v>
      </c>
      <c r="AG4520" s="94">
        <f>IF((AF4520-AE4520) &gt; 1,0,IF((AF4520-AE4520)&lt;0,AE4520-AF4520,AF4520-AE4520))</f>
        <v>0</v>
      </c>
      <c r="AH4520" s="94">
        <v>0.01</v>
      </c>
    </row>
    <row r="4521" spans="1:34" s="173" customFormat="1" x14ac:dyDescent="0.55000000000000004">
      <c r="A4521" s="122"/>
      <c r="B4521" s="123"/>
      <c r="C4521" s="123"/>
      <c r="D4521" s="135"/>
      <c r="E4521" s="123"/>
      <c r="F4521" s="123"/>
      <c r="G4521" s="92"/>
      <c r="H4521" s="92"/>
      <c r="I4521" s="93"/>
      <c r="J4521" s="92"/>
      <c r="K4521" s="94"/>
      <c r="L4521" s="94"/>
      <c r="M4521" s="94">
        <f>SUM(M4520:M4520)</f>
        <v>19250</v>
      </c>
      <c r="N4521" s="91"/>
      <c r="O4521" s="95"/>
      <c r="P4521" s="96"/>
      <c r="Q4521" s="95"/>
      <c r="R4521" s="95"/>
      <c r="S4521" s="97"/>
      <c r="T4521" s="91"/>
      <c r="U4521" s="91"/>
      <c r="V4521" s="91"/>
      <c r="W4521" s="94"/>
      <c r="X4521" s="98"/>
      <c r="Y4521" s="94"/>
      <c r="Z4521" s="94"/>
      <c r="AA4521" s="89"/>
      <c r="AB4521" s="89"/>
      <c r="AC4521" s="94"/>
      <c r="AD4521" s="94">
        <f>SUM(AD4520:AD4520)</f>
        <v>19250</v>
      </c>
      <c r="AE4521" s="94">
        <f>SUM(AE4520:AE4520)</f>
        <v>19250</v>
      </c>
      <c r="AF4521" s="94"/>
      <c r="AG4521" s="94">
        <f>SUM(AG4520:AG4520)</f>
        <v>0</v>
      </c>
      <c r="AH4521" s="94"/>
    </row>
    <row r="4522" spans="1:34" s="173" customFormat="1" x14ac:dyDescent="0.55000000000000004">
      <c r="A4522" s="122" t="s">
        <v>6370</v>
      </c>
      <c r="B4522" s="123">
        <v>1922</v>
      </c>
      <c r="C4522" s="123">
        <v>6105</v>
      </c>
      <c r="D4522" s="135" t="s">
        <v>6371</v>
      </c>
      <c r="E4522" s="123" t="s">
        <v>37</v>
      </c>
      <c r="F4522" s="123">
        <v>5910</v>
      </c>
      <c r="G4522" s="123">
        <v>24</v>
      </c>
      <c r="H4522" s="123">
        <v>2</v>
      </c>
      <c r="I4522" s="136">
        <v>13</v>
      </c>
      <c r="J4522" s="123" t="s">
        <v>38</v>
      </c>
      <c r="K4522" s="137">
        <f>((G4522*400)+(H4522*100))+I4522</f>
        <v>9813</v>
      </c>
      <c r="L4522" s="137">
        <v>225</v>
      </c>
      <c r="M4522" s="137">
        <f>K4522*L4522</f>
        <v>2207925</v>
      </c>
      <c r="N4522" s="123"/>
      <c r="O4522" s="108"/>
      <c r="P4522" s="138"/>
      <c r="Q4522" s="108"/>
      <c r="R4522" s="108"/>
      <c r="S4522" s="139"/>
      <c r="T4522" s="123"/>
      <c r="U4522" s="123"/>
      <c r="V4522" s="123"/>
      <c r="W4522" s="137"/>
      <c r="X4522" s="136"/>
      <c r="Y4522" s="137"/>
      <c r="Z4522" s="137"/>
      <c r="AA4522" s="119"/>
      <c r="AB4522" s="119"/>
      <c r="AC4522" s="137"/>
      <c r="AD4522" s="137">
        <f>IF(AND(AC4522="",M4522=""),0,IF((AC4522=""),M4522,IF((M4522=""),AC4522,AC4522+M4522)))</f>
        <v>2207925</v>
      </c>
      <c r="AE4522" s="137">
        <f>IF( (X4522=""),AD4522*1,AD4522*(X4522/100) )</f>
        <v>2207925</v>
      </c>
      <c r="AF4522" s="137">
        <v>0</v>
      </c>
      <c r="AG4522" s="137">
        <f>IF((AF4522-AE4522) &gt; 1,0,IF((AF4522-AE4522)&lt;0,AE4522-AF4522,AF4522-AE4522))</f>
        <v>2207925</v>
      </c>
      <c r="AH4522" s="137">
        <v>0.01</v>
      </c>
    </row>
    <row r="4523" spans="1:34" s="173" customFormat="1" x14ac:dyDescent="0.55000000000000004">
      <c r="A4523" s="122"/>
      <c r="B4523" s="123"/>
      <c r="C4523" s="123"/>
      <c r="D4523" s="135"/>
      <c r="E4523" s="123"/>
      <c r="F4523" s="123"/>
      <c r="G4523" s="123"/>
      <c r="H4523" s="123"/>
      <c r="I4523" s="136"/>
      <c r="J4523" s="123"/>
      <c r="K4523" s="137"/>
      <c r="L4523" s="137" t="s">
        <v>63</v>
      </c>
      <c r="M4523" s="137">
        <f>SUM(M4522:M4522)</f>
        <v>2207925</v>
      </c>
      <c r="N4523" s="123"/>
      <c r="O4523" s="108"/>
      <c r="P4523" s="138"/>
      <c r="Q4523" s="108"/>
      <c r="R4523" s="108"/>
      <c r="S4523" s="139"/>
      <c r="T4523" s="123"/>
      <c r="U4523" s="123"/>
      <c r="V4523" s="123"/>
      <c r="W4523" s="137"/>
      <c r="X4523" s="136"/>
      <c r="Y4523" s="137"/>
      <c r="Z4523" s="137"/>
      <c r="AA4523" s="119"/>
      <c r="AB4523" s="119"/>
      <c r="AC4523" s="137"/>
      <c r="AD4523" s="137"/>
      <c r="AE4523" s="137">
        <f>SUM(AE4522:AE4522)</f>
        <v>2207925</v>
      </c>
      <c r="AF4523" s="137"/>
      <c r="AG4523" s="137">
        <f>SUM(AG4522:AG4522)</f>
        <v>2207925</v>
      </c>
      <c r="AH4523" s="137"/>
    </row>
    <row r="4524" spans="1:34" s="173" customFormat="1" x14ac:dyDescent="0.55000000000000004">
      <c r="A4524" s="122" t="s">
        <v>1378</v>
      </c>
      <c r="B4524" s="123">
        <v>1923</v>
      </c>
      <c r="C4524" s="123">
        <v>6466</v>
      </c>
      <c r="D4524" s="135" t="s">
        <v>6372</v>
      </c>
      <c r="E4524" s="123" t="s">
        <v>34</v>
      </c>
      <c r="F4524" s="123">
        <v>15455</v>
      </c>
      <c r="G4524" s="123">
        <v>5</v>
      </c>
      <c r="H4524" s="123">
        <v>2</v>
      </c>
      <c r="I4524" s="136">
        <v>34</v>
      </c>
      <c r="J4524" s="123" t="s">
        <v>38</v>
      </c>
      <c r="K4524" s="137">
        <f>((G4524*400)+(H4524*100))+I4524</f>
        <v>2234</v>
      </c>
      <c r="L4524" s="137">
        <v>550</v>
      </c>
      <c r="M4524" s="137">
        <f>K4524*L4524</f>
        <v>1228700</v>
      </c>
      <c r="N4524" s="123"/>
      <c r="O4524" s="108"/>
      <c r="P4524" s="138"/>
      <c r="Q4524" s="108"/>
      <c r="R4524" s="108"/>
      <c r="S4524" s="139"/>
      <c r="T4524" s="123"/>
      <c r="U4524" s="123"/>
      <c r="V4524" s="123"/>
      <c r="W4524" s="137"/>
      <c r="X4524" s="136"/>
      <c r="Y4524" s="137"/>
      <c r="Z4524" s="137"/>
      <c r="AA4524" s="119"/>
      <c r="AB4524" s="119"/>
      <c r="AC4524" s="137"/>
      <c r="AD4524" s="137">
        <f>IF(AND(AC4524="",M4524=""),0,IF((AC4524=""),M4524,IF((M4524=""),AC4524,AC4524+M4524)))</f>
        <v>1228700</v>
      </c>
      <c r="AE4524" s="137">
        <f>IF( (X4524=""),AD4524*1,AD4524*(X4524/100) )</f>
        <v>1228700</v>
      </c>
      <c r="AF4524" s="137">
        <v>50000000</v>
      </c>
      <c r="AG4524" s="137">
        <f>IF((AF4524-AE4524) &gt; 1,0,IF((AF4524-AE4524)&lt;0,AE4524-AF4524,AF4524-AE4524))</f>
        <v>0</v>
      </c>
      <c r="AH4524" s="137">
        <v>0.01</v>
      </c>
    </row>
    <row r="4525" spans="1:34" s="173" customFormat="1" x14ac:dyDescent="0.55000000000000004">
      <c r="A4525" s="122"/>
      <c r="B4525" s="123">
        <v>1924</v>
      </c>
      <c r="C4525" s="123">
        <v>6481</v>
      </c>
      <c r="D4525" s="135" t="s">
        <v>6373</v>
      </c>
      <c r="E4525" s="123" t="s">
        <v>34</v>
      </c>
      <c r="F4525" s="123">
        <v>15597</v>
      </c>
      <c r="G4525" s="123">
        <v>5</v>
      </c>
      <c r="H4525" s="123">
        <v>1</v>
      </c>
      <c r="I4525" s="136">
        <v>3</v>
      </c>
      <c r="J4525" s="123" t="s">
        <v>38</v>
      </c>
      <c r="K4525" s="137">
        <f>((G4525*400)+(H4525*100))+I4525</f>
        <v>2103</v>
      </c>
      <c r="L4525" s="137">
        <v>225</v>
      </c>
      <c r="M4525" s="137">
        <f>K4525*L4525</f>
        <v>473175</v>
      </c>
      <c r="N4525" s="123"/>
      <c r="O4525" s="108"/>
      <c r="P4525" s="138"/>
      <c r="Q4525" s="108"/>
      <c r="R4525" s="108"/>
      <c r="S4525" s="139"/>
      <c r="T4525" s="123"/>
      <c r="U4525" s="123"/>
      <c r="V4525" s="123"/>
      <c r="W4525" s="137"/>
      <c r="X4525" s="136"/>
      <c r="Y4525" s="137"/>
      <c r="Z4525" s="137"/>
      <c r="AA4525" s="119"/>
      <c r="AB4525" s="119"/>
      <c r="AC4525" s="137"/>
      <c r="AD4525" s="137">
        <f>IF(AND(AC4525="",M4525=""),0,IF((AC4525=""),M4525,IF((M4525=""),AC4525,AC4525+M4525)))</f>
        <v>473175</v>
      </c>
      <c r="AE4525" s="137">
        <f>IF( (X4525=""),AD4525*1,AD4525*(X4525/100) )</f>
        <v>473175</v>
      </c>
      <c r="AF4525" s="137">
        <v>50000000</v>
      </c>
      <c r="AG4525" s="137">
        <f>IF((AF4525-AE4525) &gt; 1,0,IF((AF4525-AE4525)&lt;0,AE4525-AF4525,AF4525-AE4525))</f>
        <v>0</v>
      </c>
      <c r="AH4525" s="137">
        <v>0.01</v>
      </c>
    </row>
    <row r="4526" spans="1:34" s="173" customFormat="1" x14ac:dyDescent="0.55000000000000004">
      <c r="A4526" s="122"/>
      <c r="B4526" s="123">
        <v>1925</v>
      </c>
      <c r="C4526" s="123">
        <v>6480</v>
      </c>
      <c r="D4526" s="135" t="s">
        <v>6374</v>
      </c>
      <c r="E4526" s="123" t="s">
        <v>34</v>
      </c>
      <c r="F4526" s="123">
        <v>15620</v>
      </c>
      <c r="G4526" s="123">
        <v>5</v>
      </c>
      <c r="H4526" s="123">
        <v>0</v>
      </c>
      <c r="I4526" s="136">
        <v>5</v>
      </c>
      <c r="J4526" s="123" t="s">
        <v>38</v>
      </c>
      <c r="K4526" s="137">
        <f>((G4526*400)+(H4526*100))+I4526</f>
        <v>2005</v>
      </c>
      <c r="L4526" s="137">
        <v>225</v>
      </c>
      <c r="M4526" s="137">
        <f>K4526*L4526</f>
        <v>451125</v>
      </c>
      <c r="N4526" s="123"/>
      <c r="O4526" s="108"/>
      <c r="P4526" s="138"/>
      <c r="Q4526" s="108"/>
      <c r="R4526" s="108"/>
      <c r="S4526" s="139"/>
      <c r="T4526" s="123"/>
      <c r="U4526" s="123"/>
      <c r="V4526" s="123"/>
      <c r="W4526" s="137"/>
      <c r="X4526" s="136"/>
      <c r="Y4526" s="137"/>
      <c r="Z4526" s="137"/>
      <c r="AA4526" s="119"/>
      <c r="AB4526" s="119"/>
      <c r="AC4526" s="137"/>
      <c r="AD4526" s="137">
        <f>IF(AND(AC4526="",M4526=""),0,IF((AC4526=""),M4526,IF((M4526=""),AC4526,AC4526+M4526)))</f>
        <v>451125</v>
      </c>
      <c r="AE4526" s="137">
        <f>IF( (X4526=""),AD4526*1,AD4526*(X4526/100) )</f>
        <v>451125</v>
      </c>
      <c r="AF4526" s="137">
        <v>50000000</v>
      </c>
      <c r="AG4526" s="137">
        <f>IF((AF4526-AE4526) &gt; 1,0,IF((AF4526-AE4526)&lt;0,AE4526-AF4526,AF4526-AE4526))</f>
        <v>0</v>
      </c>
      <c r="AH4526" s="137">
        <v>0.01</v>
      </c>
    </row>
    <row r="4527" spans="1:34" s="173" customFormat="1" x14ac:dyDescent="0.55000000000000004">
      <c r="A4527" s="122"/>
      <c r="B4527" s="123"/>
      <c r="C4527" s="123"/>
      <c r="D4527" s="135"/>
      <c r="E4527" s="123"/>
      <c r="F4527" s="123"/>
      <c r="G4527" s="123"/>
      <c r="H4527" s="123"/>
      <c r="I4527" s="136"/>
      <c r="J4527" s="123"/>
      <c r="K4527" s="137"/>
      <c r="L4527" s="137" t="s">
        <v>63</v>
      </c>
      <c r="M4527" s="137">
        <f>SUM(M4524:M4526)</f>
        <v>2153000</v>
      </c>
      <c r="N4527" s="123"/>
      <c r="O4527" s="108"/>
      <c r="P4527" s="138"/>
      <c r="Q4527" s="108"/>
      <c r="R4527" s="108"/>
      <c r="S4527" s="139"/>
      <c r="T4527" s="123"/>
      <c r="U4527" s="123"/>
      <c r="V4527" s="123"/>
      <c r="W4527" s="137"/>
      <c r="X4527" s="136"/>
      <c r="Y4527" s="137"/>
      <c r="Z4527" s="137"/>
      <c r="AA4527" s="119"/>
      <c r="AB4527" s="119"/>
      <c r="AC4527" s="137"/>
      <c r="AD4527" s="137"/>
      <c r="AE4527" s="137">
        <f>SUM(AE4524:AE4526)</f>
        <v>2153000</v>
      </c>
      <c r="AF4527" s="137"/>
      <c r="AG4527" s="137">
        <f>SUM(AG4524:AG4526)</f>
        <v>0</v>
      </c>
      <c r="AH4527" s="137"/>
    </row>
    <row r="4528" spans="1:34" s="173" customFormat="1" x14ac:dyDescent="0.55000000000000004">
      <c r="A4528" s="122" t="s">
        <v>6375</v>
      </c>
      <c r="B4528" s="123">
        <v>1926</v>
      </c>
      <c r="C4528" s="123">
        <v>7425</v>
      </c>
      <c r="D4528" s="135" t="s">
        <v>6376</v>
      </c>
      <c r="E4528" s="123" t="s">
        <v>34</v>
      </c>
      <c r="F4528" s="123">
        <v>24370</v>
      </c>
      <c r="G4528" s="123">
        <v>0</v>
      </c>
      <c r="H4528" s="123">
        <v>2</v>
      </c>
      <c r="I4528" s="136">
        <v>28</v>
      </c>
      <c r="J4528" s="123" t="s">
        <v>38</v>
      </c>
      <c r="K4528" s="137">
        <f>((G4528*400)+(H4528*100))+I4528</f>
        <v>228</v>
      </c>
      <c r="L4528" s="137">
        <v>1650</v>
      </c>
      <c r="M4528" s="137">
        <f>K4528*L4528</f>
        <v>376200</v>
      </c>
      <c r="N4528" s="123"/>
      <c r="O4528" s="108"/>
      <c r="P4528" s="138"/>
      <c r="Q4528" s="108"/>
      <c r="R4528" s="108"/>
      <c r="S4528" s="139"/>
      <c r="T4528" s="123"/>
      <c r="U4528" s="123"/>
      <c r="V4528" s="123"/>
      <c r="W4528" s="137"/>
      <c r="X4528" s="136"/>
      <c r="Y4528" s="137"/>
      <c r="Z4528" s="137"/>
      <c r="AA4528" s="119"/>
      <c r="AB4528" s="119"/>
      <c r="AC4528" s="137"/>
      <c r="AD4528" s="137">
        <f>IF(AND(AC4528="",M4528=""),0,IF((AC4528=""),M4528,IF((M4528=""),AC4528,AC4528+M4528)))</f>
        <v>376200</v>
      </c>
      <c r="AE4528" s="137">
        <f>IF( (X4528=""),AD4528*1,AD4528*(X4528/100) )</f>
        <v>376200</v>
      </c>
      <c r="AF4528" s="137">
        <v>50000000</v>
      </c>
      <c r="AG4528" s="137">
        <f>IF((AF4528-AE4528) &gt; 1,0,IF((AF4528-AE4528)&lt;0,AE4528-AF4528,AF4528-AE4528))</f>
        <v>0</v>
      </c>
      <c r="AH4528" s="137">
        <v>0.01</v>
      </c>
    </row>
    <row r="4529" spans="1:34" s="173" customFormat="1" x14ac:dyDescent="0.55000000000000004">
      <c r="A4529" s="122"/>
      <c r="B4529" s="123"/>
      <c r="C4529" s="123"/>
      <c r="D4529" s="135"/>
      <c r="E4529" s="123"/>
      <c r="F4529" s="123"/>
      <c r="G4529" s="123"/>
      <c r="H4529" s="123"/>
      <c r="I4529" s="136"/>
      <c r="J4529" s="123"/>
      <c r="K4529" s="137"/>
      <c r="L4529" s="137" t="s">
        <v>63</v>
      </c>
      <c r="M4529" s="137">
        <f>SUM(M4528:M4528)</f>
        <v>376200</v>
      </c>
      <c r="N4529" s="123"/>
      <c r="O4529" s="108"/>
      <c r="P4529" s="138"/>
      <c r="Q4529" s="108"/>
      <c r="R4529" s="108"/>
      <c r="S4529" s="139"/>
      <c r="T4529" s="123"/>
      <c r="U4529" s="123"/>
      <c r="V4529" s="123"/>
      <c r="W4529" s="137"/>
      <c r="X4529" s="136"/>
      <c r="Y4529" s="137"/>
      <c r="Z4529" s="137"/>
      <c r="AA4529" s="119"/>
      <c r="AB4529" s="119"/>
      <c r="AC4529" s="137"/>
      <c r="AD4529" s="137"/>
      <c r="AE4529" s="137">
        <f>SUM(AE4528:AE4528)</f>
        <v>376200</v>
      </c>
      <c r="AF4529" s="137"/>
      <c r="AG4529" s="137">
        <f>SUM(AG4528:AG4528)</f>
        <v>0</v>
      </c>
      <c r="AH4529" s="137"/>
    </row>
    <row r="4530" spans="1:34" s="173" customFormat="1" x14ac:dyDescent="0.55000000000000004">
      <c r="A4530" s="122" t="s">
        <v>6377</v>
      </c>
      <c r="B4530" s="123">
        <v>1927</v>
      </c>
      <c r="C4530" s="123">
        <v>5201</v>
      </c>
      <c r="D4530" s="135" t="s">
        <v>6378</v>
      </c>
      <c r="E4530" s="123" t="s">
        <v>34</v>
      </c>
      <c r="F4530" s="123">
        <v>21701</v>
      </c>
      <c r="G4530" s="123">
        <v>49</v>
      </c>
      <c r="H4530" s="123">
        <v>3</v>
      </c>
      <c r="I4530" s="136">
        <v>50</v>
      </c>
      <c r="J4530" s="123" t="s">
        <v>38</v>
      </c>
      <c r="K4530" s="137">
        <f>((G4530*400)+(H4530*100))+I4530</f>
        <v>19950</v>
      </c>
      <c r="L4530" s="137">
        <v>275</v>
      </c>
      <c r="M4530" s="137">
        <f>K4530*L4530</f>
        <v>5486250</v>
      </c>
      <c r="N4530" s="123"/>
      <c r="O4530" s="108"/>
      <c r="P4530" s="138"/>
      <c r="Q4530" s="108"/>
      <c r="R4530" s="108"/>
      <c r="S4530" s="139"/>
      <c r="T4530" s="123"/>
      <c r="U4530" s="123"/>
      <c r="V4530" s="123"/>
      <c r="W4530" s="137"/>
      <c r="X4530" s="136"/>
      <c r="Y4530" s="137"/>
      <c r="Z4530" s="137"/>
      <c r="AA4530" s="119"/>
      <c r="AB4530" s="119"/>
      <c r="AC4530" s="137"/>
      <c r="AD4530" s="137">
        <f>IF(AND(AC4530="",M4530=""),0,IF((AC4530=""),M4530,IF((M4530=""),AC4530,AC4530+M4530)))</f>
        <v>5486250</v>
      </c>
      <c r="AE4530" s="137">
        <f>IF( (X4530=""),AD4530*1,AD4530*(X4530/100) )</f>
        <v>5486250</v>
      </c>
      <c r="AF4530" s="137">
        <v>50000000</v>
      </c>
      <c r="AG4530" s="137">
        <f>IF((AF4530-AE4530) &gt; 1,0,IF((AF4530-AE4530)&lt;0,AE4530-AF4530,AF4530-AE4530))</f>
        <v>0</v>
      </c>
      <c r="AH4530" s="137">
        <v>0.01</v>
      </c>
    </row>
    <row r="4531" spans="1:34" s="173" customFormat="1" x14ac:dyDescent="0.55000000000000004">
      <c r="A4531" s="122"/>
      <c r="B4531" s="123"/>
      <c r="C4531" s="123"/>
      <c r="D4531" s="135"/>
      <c r="E4531" s="123"/>
      <c r="F4531" s="123"/>
      <c r="G4531" s="123"/>
      <c r="H4531" s="123"/>
      <c r="I4531" s="136"/>
      <c r="J4531" s="123"/>
      <c r="K4531" s="137"/>
      <c r="L4531" s="137" t="s">
        <v>63</v>
      </c>
      <c r="M4531" s="137">
        <f>SUM(M4530:M4530)</f>
        <v>5486250</v>
      </c>
      <c r="N4531" s="123"/>
      <c r="O4531" s="108"/>
      <c r="P4531" s="138"/>
      <c r="Q4531" s="108"/>
      <c r="R4531" s="108"/>
      <c r="S4531" s="139"/>
      <c r="T4531" s="123"/>
      <c r="U4531" s="123"/>
      <c r="V4531" s="123"/>
      <c r="W4531" s="137"/>
      <c r="X4531" s="136"/>
      <c r="Y4531" s="137"/>
      <c r="Z4531" s="137"/>
      <c r="AA4531" s="119"/>
      <c r="AB4531" s="119"/>
      <c r="AC4531" s="137"/>
      <c r="AD4531" s="137"/>
      <c r="AE4531" s="137">
        <f>SUM(AE4530:AE4530)</f>
        <v>5486250</v>
      </c>
      <c r="AF4531" s="137"/>
      <c r="AG4531" s="137">
        <f>SUM(AG4530:AG4530)</f>
        <v>0</v>
      </c>
      <c r="AH4531" s="137"/>
    </row>
    <row r="4532" spans="1:34" s="173" customFormat="1" x14ac:dyDescent="0.55000000000000004">
      <c r="A4532" s="122" t="s">
        <v>6379</v>
      </c>
      <c r="B4532" s="123">
        <v>1928</v>
      </c>
      <c r="C4532" s="123">
        <v>7913</v>
      </c>
      <c r="D4532" s="135" t="s">
        <v>6380</v>
      </c>
      <c r="E4532" s="123" t="s">
        <v>34</v>
      </c>
      <c r="F4532" s="123">
        <v>5312</v>
      </c>
      <c r="G4532" s="123">
        <v>2</v>
      </c>
      <c r="H4532" s="123">
        <v>0</v>
      </c>
      <c r="I4532" s="136">
        <v>80</v>
      </c>
      <c r="J4532" s="123" t="s">
        <v>38</v>
      </c>
      <c r="K4532" s="137">
        <f>((G4532*400)+(H4532*100))+I4532</f>
        <v>880</v>
      </c>
      <c r="L4532" s="137">
        <v>850</v>
      </c>
      <c r="M4532" s="137">
        <f>K4532*L4532</f>
        <v>748000</v>
      </c>
      <c r="N4532" s="123"/>
      <c r="O4532" s="108"/>
      <c r="P4532" s="138"/>
      <c r="Q4532" s="108"/>
      <c r="R4532" s="108"/>
      <c r="S4532" s="139"/>
      <c r="T4532" s="123"/>
      <c r="U4532" s="123"/>
      <c r="V4532" s="123"/>
      <c r="W4532" s="137"/>
      <c r="X4532" s="136"/>
      <c r="Y4532" s="137"/>
      <c r="Z4532" s="137"/>
      <c r="AA4532" s="119"/>
      <c r="AB4532" s="119"/>
      <c r="AC4532" s="137"/>
      <c r="AD4532" s="137">
        <f>IF(AND(AC4532="",M4532=""),0,IF((AC4532=""),M4532,IF((M4532=""),AC4532,AC4532+M4532)))</f>
        <v>748000</v>
      </c>
      <c r="AE4532" s="137">
        <f>IF( (X4532=""),AD4532*1,AD4532*(X4532/100) )</f>
        <v>748000</v>
      </c>
      <c r="AF4532" s="137">
        <v>50000000</v>
      </c>
      <c r="AG4532" s="137">
        <f>IF((AF4532-AE4532) &gt; 1,0,IF((AF4532-AE4532)&lt;0,AE4532-AF4532,AF4532-AE4532))</f>
        <v>0</v>
      </c>
      <c r="AH4532" s="137">
        <v>0.01</v>
      </c>
    </row>
    <row r="4533" spans="1:34" s="173" customFormat="1" x14ac:dyDescent="0.55000000000000004">
      <c r="A4533" s="122"/>
      <c r="B4533" s="123"/>
      <c r="C4533" s="123"/>
      <c r="D4533" s="135"/>
      <c r="E4533" s="123"/>
      <c r="F4533" s="123"/>
      <c r="G4533" s="123"/>
      <c r="H4533" s="123"/>
      <c r="I4533" s="136"/>
      <c r="J4533" s="123"/>
      <c r="K4533" s="137"/>
      <c r="L4533" s="137" t="s">
        <v>63</v>
      </c>
      <c r="M4533" s="137">
        <f>SUM(M4532:M4532)</f>
        <v>748000</v>
      </c>
      <c r="N4533" s="123"/>
      <c r="O4533" s="108"/>
      <c r="P4533" s="138"/>
      <c r="Q4533" s="108"/>
      <c r="R4533" s="108"/>
      <c r="S4533" s="139"/>
      <c r="T4533" s="123"/>
      <c r="U4533" s="123"/>
      <c r="V4533" s="123"/>
      <c r="W4533" s="137"/>
      <c r="X4533" s="136"/>
      <c r="Y4533" s="137"/>
      <c r="Z4533" s="137"/>
      <c r="AA4533" s="119"/>
      <c r="AB4533" s="119"/>
      <c r="AC4533" s="137"/>
      <c r="AD4533" s="137"/>
      <c r="AE4533" s="137">
        <f>SUM(AE4532:AE4532)</f>
        <v>748000</v>
      </c>
      <c r="AF4533" s="137"/>
      <c r="AG4533" s="137">
        <f>SUM(AG4532:AG4532)</f>
        <v>0</v>
      </c>
      <c r="AH4533" s="137"/>
    </row>
    <row r="4534" spans="1:34" s="173" customFormat="1" x14ac:dyDescent="0.55000000000000004">
      <c r="A4534" s="122" t="s">
        <v>6381</v>
      </c>
      <c r="B4534" s="123">
        <v>1929</v>
      </c>
      <c r="C4534" s="123">
        <v>6325</v>
      </c>
      <c r="D4534" s="135" t="s">
        <v>6382</v>
      </c>
      <c r="E4534" s="123" t="s">
        <v>37</v>
      </c>
      <c r="F4534" s="123">
        <v>5456</v>
      </c>
      <c r="G4534" s="123">
        <v>2</v>
      </c>
      <c r="H4534" s="123">
        <v>0</v>
      </c>
      <c r="I4534" s="136">
        <v>8</v>
      </c>
      <c r="J4534" s="123" t="s">
        <v>38</v>
      </c>
      <c r="K4534" s="137">
        <f>((G4534*400)+(H4534*100))+I4534</f>
        <v>808</v>
      </c>
      <c r="L4534" s="137">
        <v>400</v>
      </c>
      <c r="M4534" s="137">
        <f>K4534*L4534</f>
        <v>323200</v>
      </c>
      <c r="N4534" s="123"/>
      <c r="O4534" s="108"/>
      <c r="P4534" s="138"/>
      <c r="Q4534" s="108"/>
      <c r="R4534" s="108"/>
      <c r="S4534" s="139"/>
      <c r="T4534" s="123"/>
      <c r="U4534" s="123"/>
      <c r="V4534" s="123"/>
      <c r="W4534" s="137"/>
      <c r="X4534" s="136"/>
      <c r="Y4534" s="137"/>
      <c r="Z4534" s="137"/>
      <c r="AA4534" s="119"/>
      <c r="AB4534" s="119"/>
      <c r="AC4534" s="137"/>
      <c r="AD4534" s="137">
        <f>IF(AND(AC4534="",M4534=""),0,IF((AC4534=""),M4534,IF((M4534=""),AC4534,AC4534+M4534)))</f>
        <v>323200</v>
      </c>
      <c r="AE4534" s="137">
        <f>IF( (X4534=""),AD4534*1,AD4534*(X4534/100) )</f>
        <v>323200</v>
      </c>
      <c r="AF4534" s="137">
        <v>0</v>
      </c>
      <c r="AG4534" s="137">
        <f>IF((AF4534-AE4534) &gt; 1,0,IF((AF4534-AE4534)&lt;0,AE4534-AF4534,AF4534-AE4534))</f>
        <v>323200</v>
      </c>
      <c r="AH4534" s="137">
        <v>0.01</v>
      </c>
    </row>
    <row r="4535" spans="1:34" s="173" customFormat="1" x14ac:dyDescent="0.55000000000000004">
      <c r="A4535" s="122"/>
      <c r="B4535" s="123">
        <v>1930</v>
      </c>
      <c r="C4535" s="123">
        <v>6324</v>
      </c>
      <c r="D4535" s="135" t="s">
        <v>6383</v>
      </c>
      <c r="E4535" s="123" t="s">
        <v>37</v>
      </c>
      <c r="F4535" s="123">
        <v>5457</v>
      </c>
      <c r="G4535" s="123">
        <v>2</v>
      </c>
      <c r="H4535" s="123">
        <v>1</v>
      </c>
      <c r="I4535" s="136">
        <v>26</v>
      </c>
      <c r="J4535" s="123" t="s">
        <v>38</v>
      </c>
      <c r="K4535" s="137">
        <f>((G4535*400)+(H4535*100))+I4535</f>
        <v>926</v>
      </c>
      <c r="L4535" s="137">
        <v>400</v>
      </c>
      <c r="M4535" s="137">
        <f>K4535*L4535</f>
        <v>370400</v>
      </c>
      <c r="N4535" s="123"/>
      <c r="O4535" s="108"/>
      <c r="P4535" s="138"/>
      <c r="Q4535" s="108"/>
      <c r="R4535" s="108"/>
      <c r="S4535" s="139"/>
      <c r="T4535" s="123"/>
      <c r="U4535" s="123"/>
      <c r="V4535" s="123"/>
      <c r="W4535" s="137"/>
      <c r="X4535" s="136"/>
      <c r="Y4535" s="137"/>
      <c r="Z4535" s="137"/>
      <c r="AA4535" s="119"/>
      <c r="AB4535" s="119"/>
      <c r="AC4535" s="137"/>
      <c r="AD4535" s="137">
        <f>IF(AND(AC4535="",M4535=""),0,IF((AC4535=""),M4535,IF((M4535=""),AC4535,AC4535+M4535)))</f>
        <v>370400</v>
      </c>
      <c r="AE4535" s="137">
        <f>IF( (X4535=""),AD4535*1,AD4535*(X4535/100) )</f>
        <v>370400</v>
      </c>
      <c r="AF4535" s="137">
        <v>0</v>
      </c>
      <c r="AG4535" s="137">
        <f>IF((AF4535-AE4535) &gt; 1,0,IF((AF4535-AE4535)&lt;0,AE4535-AF4535,AF4535-AE4535))</f>
        <v>370400</v>
      </c>
      <c r="AH4535" s="137">
        <v>0.01</v>
      </c>
    </row>
    <row r="4536" spans="1:34" s="173" customFormat="1" x14ac:dyDescent="0.55000000000000004">
      <c r="A4536" s="122"/>
      <c r="B4536" s="123">
        <v>1931</v>
      </c>
      <c r="C4536" s="123">
        <v>8186</v>
      </c>
      <c r="D4536" s="135" t="s">
        <v>6384</v>
      </c>
      <c r="E4536" s="123" t="s">
        <v>34</v>
      </c>
      <c r="F4536" s="123">
        <v>11551</v>
      </c>
      <c r="G4536" s="123">
        <v>0</v>
      </c>
      <c r="H4536" s="123">
        <v>1</v>
      </c>
      <c r="I4536" s="136">
        <v>86</v>
      </c>
      <c r="J4536" s="123" t="s">
        <v>68</v>
      </c>
      <c r="K4536" s="137">
        <f>((G4536*400)+(H4536*100))+I4536</f>
        <v>186</v>
      </c>
      <c r="L4536" s="137">
        <v>800</v>
      </c>
      <c r="M4536" s="137">
        <f>K4536*L4536</f>
        <v>148800</v>
      </c>
      <c r="N4536" s="123"/>
      <c r="O4536" s="108"/>
      <c r="P4536" s="138"/>
      <c r="Q4536" s="108"/>
      <c r="R4536" s="108"/>
      <c r="S4536" s="139"/>
      <c r="T4536" s="123"/>
      <c r="U4536" s="123"/>
      <c r="V4536" s="123"/>
      <c r="W4536" s="137"/>
      <c r="X4536" s="136"/>
      <c r="Y4536" s="137"/>
      <c r="Z4536" s="137"/>
      <c r="AA4536" s="119"/>
      <c r="AB4536" s="119"/>
      <c r="AC4536" s="137"/>
      <c r="AD4536" s="137">
        <f>IF(AND(AC4536="",M4536=""),0,IF((AC4536=""),M4536,IF((M4536=""),AC4536,AC4536+M4536)))</f>
        <v>148800</v>
      </c>
      <c r="AE4536" s="137">
        <f>IF( (X4536=""),AD4536*1,AD4536*(X4536/100) )</f>
        <v>148800</v>
      </c>
      <c r="AF4536" s="137">
        <v>0</v>
      </c>
      <c r="AG4536" s="137">
        <f>IF((AF4536-AE4536) &gt; 1,0,IF((AF4536-AE4536)&lt;0,AE4536-AF4536,AF4536-AE4536))</f>
        <v>148800</v>
      </c>
      <c r="AH4536" s="137">
        <v>0.3</v>
      </c>
    </row>
    <row r="4537" spans="1:34" s="173" customFormat="1" x14ac:dyDescent="0.55000000000000004">
      <c r="A4537" s="122" t="s">
        <v>6381</v>
      </c>
      <c r="B4537" s="123">
        <v>1932</v>
      </c>
      <c r="C4537" s="123">
        <v>6832</v>
      </c>
      <c r="D4537" s="135" t="s">
        <v>6396</v>
      </c>
      <c r="E4537" s="123" t="s">
        <v>34</v>
      </c>
      <c r="F4537" s="123">
        <v>23637</v>
      </c>
      <c r="G4537" s="123">
        <v>0</v>
      </c>
      <c r="H4537" s="123">
        <v>1</v>
      </c>
      <c r="I4537" s="136">
        <v>99</v>
      </c>
      <c r="J4537" s="123" t="s">
        <v>68</v>
      </c>
      <c r="K4537" s="137">
        <f>((G4537*400)+(H4537*100))+I4537</f>
        <v>199</v>
      </c>
      <c r="L4537" s="137">
        <v>850</v>
      </c>
      <c r="M4537" s="137">
        <f>K4537*L4537</f>
        <v>169150</v>
      </c>
      <c r="N4537" s="123"/>
      <c r="O4537" s="108"/>
      <c r="P4537" s="138"/>
      <c r="Q4537" s="108"/>
      <c r="R4537" s="108"/>
      <c r="S4537" s="139"/>
      <c r="T4537" s="123"/>
      <c r="U4537" s="123"/>
      <c r="V4537" s="123"/>
      <c r="W4537" s="137"/>
      <c r="X4537" s="136"/>
      <c r="Y4537" s="137"/>
      <c r="Z4537" s="137"/>
      <c r="AA4537" s="119"/>
      <c r="AB4537" s="119"/>
      <c r="AC4537" s="137"/>
      <c r="AD4537" s="137">
        <f>IF(AND(AC4537="",M4537=""),0,IF((AC4537=""),M4537,IF((M4537=""),AC4537,AC4537+M4537)))</f>
        <v>169150</v>
      </c>
      <c r="AE4537" s="137">
        <f>IF( (X4537=""),AD4537*1,AD4537*(X4537/100) )</f>
        <v>169150</v>
      </c>
      <c r="AF4537" s="137">
        <v>0</v>
      </c>
      <c r="AG4537" s="137">
        <f>IF((AF4537-AE4537) &gt; 1,0,IF((AF4537-AE4537)&lt;0,AE4537-AF4537,AF4537-AE4537))</f>
        <v>169150</v>
      </c>
      <c r="AH4537" s="137">
        <v>0.3</v>
      </c>
    </row>
    <row r="4538" spans="1:34" s="173" customFormat="1" x14ac:dyDescent="0.55000000000000004">
      <c r="A4538" s="122"/>
      <c r="B4538" s="123"/>
      <c r="C4538" s="123"/>
      <c r="D4538" s="135"/>
      <c r="E4538" s="123"/>
      <c r="F4538" s="123"/>
      <c r="G4538" s="123"/>
      <c r="H4538" s="123"/>
      <c r="I4538" s="136"/>
      <c r="J4538" s="123"/>
      <c r="K4538" s="137"/>
      <c r="L4538" s="137" t="s">
        <v>63</v>
      </c>
      <c r="M4538" s="137">
        <f>SUM(M4534:M4537)</f>
        <v>1011550</v>
      </c>
      <c r="N4538" s="123"/>
      <c r="O4538" s="108"/>
      <c r="P4538" s="138"/>
      <c r="Q4538" s="108"/>
      <c r="R4538" s="108"/>
      <c r="S4538" s="139"/>
      <c r="T4538" s="123"/>
      <c r="U4538" s="123"/>
      <c r="V4538" s="123"/>
      <c r="W4538" s="137"/>
      <c r="X4538" s="136"/>
      <c r="Y4538" s="137"/>
      <c r="Z4538" s="137"/>
      <c r="AA4538" s="119"/>
      <c r="AB4538" s="119"/>
      <c r="AC4538" s="137"/>
      <c r="AD4538" s="137"/>
      <c r="AE4538" s="137">
        <f>SUM(AE4534:AE4537)</f>
        <v>1011550</v>
      </c>
      <c r="AF4538" s="137"/>
      <c r="AG4538" s="137">
        <f>SUM(AG4534:AG4537)</f>
        <v>1011550</v>
      </c>
      <c r="AH4538" s="137"/>
    </row>
    <row r="4539" spans="1:34" s="173" customFormat="1" x14ac:dyDescent="0.55000000000000004">
      <c r="A4539" s="122" t="s">
        <v>6387</v>
      </c>
      <c r="B4539" s="123">
        <v>1933</v>
      </c>
      <c r="C4539" s="123">
        <v>5420</v>
      </c>
      <c r="D4539" s="135" t="s">
        <v>6388</v>
      </c>
      <c r="E4539" s="123" t="s">
        <v>34</v>
      </c>
      <c r="F4539" s="123">
        <v>14111</v>
      </c>
      <c r="G4539" s="123">
        <v>0</v>
      </c>
      <c r="H4539" s="123">
        <v>1</v>
      </c>
      <c r="I4539" s="136">
        <v>99</v>
      </c>
      <c r="J4539" s="123" t="s">
        <v>38</v>
      </c>
      <c r="K4539" s="137">
        <f>((G4539*400)+(H4539*100))+I4539</f>
        <v>199</v>
      </c>
      <c r="L4539" s="137">
        <v>925</v>
      </c>
      <c r="M4539" s="137">
        <f>K4539*L4539</f>
        <v>184075</v>
      </c>
      <c r="N4539" s="123"/>
      <c r="O4539" s="108"/>
      <c r="P4539" s="138"/>
      <c r="Q4539" s="108"/>
      <c r="R4539" s="108"/>
      <c r="S4539" s="139"/>
      <c r="T4539" s="123"/>
      <c r="U4539" s="123"/>
      <c r="V4539" s="123"/>
      <c r="W4539" s="137"/>
      <c r="X4539" s="136"/>
      <c r="Y4539" s="137"/>
      <c r="Z4539" s="137"/>
      <c r="AA4539" s="119"/>
      <c r="AB4539" s="119"/>
      <c r="AC4539" s="137"/>
      <c r="AD4539" s="137">
        <f>IF(AND(AC4539="",M4539=""),0,IF((AC4539=""),M4539,IF((M4539=""),AC4539,AC4539+M4539)))</f>
        <v>184075</v>
      </c>
      <c r="AE4539" s="137">
        <f>IF( (X4539=""),AD4539*1,AD4539*(X4539/100) )</f>
        <v>184075</v>
      </c>
      <c r="AF4539" s="137">
        <v>50000000</v>
      </c>
      <c r="AG4539" s="137">
        <f>IF((AF4539-AE4539) &gt; 1,0,IF((AF4539-AE4539)&lt;0,AE4539-AF4539,AF4539-AE4539))</f>
        <v>0</v>
      </c>
      <c r="AH4539" s="137">
        <v>0.01</v>
      </c>
    </row>
    <row r="4540" spans="1:34" s="173" customFormat="1" x14ac:dyDescent="0.55000000000000004">
      <c r="A4540" s="122"/>
      <c r="B4540" s="123">
        <v>1934</v>
      </c>
      <c r="C4540" s="123">
        <v>5506</v>
      </c>
      <c r="D4540" s="135" t="s">
        <v>6389</v>
      </c>
      <c r="E4540" s="123" t="s">
        <v>34</v>
      </c>
      <c r="F4540" s="123">
        <v>16710</v>
      </c>
      <c r="G4540" s="123">
        <v>0</v>
      </c>
      <c r="H4540" s="123">
        <v>0</v>
      </c>
      <c r="I4540" s="136">
        <v>54</v>
      </c>
      <c r="J4540" s="123" t="s">
        <v>35</v>
      </c>
      <c r="K4540" s="137">
        <f>((G4540*400)+(H4540*100))+I4540</f>
        <v>54</v>
      </c>
      <c r="L4540" s="137">
        <v>2425</v>
      </c>
      <c r="M4540" s="137">
        <f>K4540*L4540</f>
        <v>130950</v>
      </c>
      <c r="N4540" s="123">
        <v>1</v>
      </c>
      <c r="O4540" s="108" t="s">
        <v>6385</v>
      </c>
      <c r="P4540" s="138">
        <v>3570800353282</v>
      </c>
      <c r="Q4540" s="108" t="s">
        <v>6386</v>
      </c>
      <c r="R4540" s="108" t="s">
        <v>6390</v>
      </c>
      <c r="S4540" s="139"/>
      <c r="T4540" s="123" t="s">
        <v>55</v>
      </c>
      <c r="U4540" s="123" t="s">
        <v>45</v>
      </c>
      <c r="V4540" s="123"/>
      <c r="W4540" s="137"/>
      <c r="X4540" s="136"/>
      <c r="Y4540" s="137"/>
      <c r="Z4540" s="137"/>
      <c r="AA4540" s="119"/>
      <c r="AB4540" s="119"/>
      <c r="AC4540" s="137"/>
      <c r="AD4540" s="137">
        <f>IF(AND(AC4540="",M4540=""),0,IF((AC4540=""),M4540,IF((M4540=""),AC4540,AC4540+M4540)))</f>
        <v>130950</v>
      </c>
      <c r="AE4540" s="137">
        <f>IF( (X4540=""),AD4540*1,AD4540*(X4540/100) )</f>
        <v>130950</v>
      </c>
      <c r="AF4540" s="137">
        <v>50000000</v>
      </c>
      <c r="AG4540" s="137">
        <f>IF((AF4540-AE4540) &gt; 1,0,IF((AF4540-AE4540)&lt;0,AE4540-AF4540,AF4540-AE4540))</f>
        <v>0</v>
      </c>
      <c r="AH4540" s="137">
        <v>0.02</v>
      </c>
    </row>
    <row r="4541" spans="1:34" s="173" customFormat="1" x14ac:dyDescent="0.55000000000000004">
      <c r="A4541" s="122"/>
      <c r="B4541" s="123"/>
      <c r="C4541" s="123"/>
      <c r="D4541" s="135"/>
      <c r="E4541" s="123"/>
      <c r="F4541" s="123"/>
      <c r="G4541" s="123"/>
      <c r="H4541" s="123"/>
      <c r="I4541" s="136"/>
      <c r="J4541" s="123"/>
      <c r="K4541" s="137"/>
      <c r="L4541" s="137"/>
      <c r="M4541" s="137"/>
      <c r="N4541" s="123">
        <v>2</v>
      </c>
      <c r="O4541" s="108" t="s">
        <v>6385</v>
      </c>
      <c r="P4541" s="138">
        <v>3570800353282</v>
      </c>
      <c r="Q4541" s="108" t="s">
        <v>6386</v>
      </c>
      <c r="R4541" s="108" t="s">
        <v>6390</v>
      </c>
      <c r="S4541" s="139" t="s">
        <v>6391</v>
      </c>
      <c r="T4541" s="123" t="s">
        <v>51</v>
      </c>
      <c r="U4541" s="123" t="s">
        <v>74</v>
      </c>
      <c r="V4541" s="123" t="s">
        <v>52</v>
      </c>
      <c r="W4541" s="137">
        <v>156.33000000000001</v>
      </c>
      <c r="X4541" s="136">
        <v>50</v>
      </c>
      <c r="Y4541" s="137">
        <v>6750</v>
      </c>
      <c r="Z4541" s="137">
        <f>W4541*Y4541</f>
        <v>1055227.5</v>
      </c>
      <c r="AA4541" s="119">
        <v>22</v>
      </c>
      <c r="AB4541" s="119">
        <v>93</v>
      </c>
      <c r="AC4541" s="137">
        <f>(Z4541*(100-AB4541))/100</f>
        <v>73865.925000000003</v>
      </c>
      <c r="AD4541" s="137">
        <f>IF(AND(AC4541="",M4540=""),0,IF((AC4541=""),M4540, IF( (M4540=""),AC4541,SUM(AC4540:AC4542)+M4540)))</f>
        <v>278681.84999999998</v>
      </c>
      <c r="AE4541" s="137">
        <f>IF( (X4541=""),AD4541*1,AD4541*(X4541/100) )</f>
        <v>139340.92499999999</v>
      </c>
      <c r="AF4541" s="137">
        <v>50000000</v>
      </c>
      <c r="AG4541" s="137">
        <f>IF((AF4541-AE4541) &gt; 1,0,IF((AF4541-AE4541)&lt;0,AE4541-AF4541,AF4541-AE4541))</f>
        <v>0</v>
      </c>
      <c r="AH4541" s="137">
        <v>0.02</v>
      </c>
    </row>
    <row r="4542" spans="1:34" s="173" customFormat="1" x14ac:dyDescent="0.55000000000000004">
      <c r="A4542" s="122"/>
      <c r="B4542" s="123"/>
      <c r="C4542" s="123"/>
      <c r="D4542" s="135"/>
      <c r="E4542" s="123"/>
      <c r="F4542" s="123"/>
      <c r="G4542" s="123"/>
      <c r="H4542" s="123"/>
      <c r="I4542" s="136"/>
      <c r="J4542" s="123"/>
      <c r="K4542" s="137"/>
      <c r="L4542" s="137"/>
      <c r="M4542" s="137"/>
      <c r="N4542" s="123"/>
      <c r="O4542" s="108"/>
      <c r="P4542" s="138"/>
      <c r="Q4542" s="108"/>
      <c r="R4542" s="108"/>
      <c r="S4542" s="139"/>
      <c r="T4542" s="123" t="s">
        <v>51</v>
      </c>
      <c r="U4542" s="123"/>
      <c r="V4542" s="123" t="s">
        <v>52</v>
      </c>
      <c r="W4542" s="137">
        <v>156.33000000000001</v>
      </c>
      <c r="X4542" s="136">
        <v>50</v>
      </c>
      <c r="Y4542" s="137">
        <v>6750</v>
      </c>
      <c r="Z4542" s="137">
        <f>W4542*Y4542</f>
        <v>1055227.5</v>
      </c>
      <c r="AA4542" s="119">
        <v>22</v>
      </c>
      <c r="AB4542" s="119">
        <v>93</v>
      </c>
      <c r="AC4542" s="137">
        <f>(Z4542*(100-AB4542))/100</f>
        <v>73865.925000000003</v>
      </c>
      <c r="AD4542" s="137">
        <f>IF(AND(AC4542="",M4540=""),0,IF((AC4542=""),M4540, IF( (M4540=""),AC4542,SUM(AC4540:AC4542)+M4540)))</f>
        <v>278681.84999999998</v>
      </c>
      <c r="AE4542" s="137">
        <f>IF( (X4542=""),AD4542*1,AD4542*(X4542/100) )</f>
        <v>139340.92499999999</v>
      </c>
      <c r="AF4542" s="137">
        <v>50000000</v>
      </c>
      <c r="AG4542" s="137">
        <f>IF((AF4542-AE4542) &gt; 1,0,IF((AF4542-AE4542)&lt;0,AE4542-AF4542,AF4542-AE4542))</f>
        <v>0</v>
      </c>
      <c r="AH4542" s="137">
        <v>0.02</v>
      </c>
    </row>
    <row r="4543" spans="1:34" s="173" customFormat="1" x14ac:dyDescent="0.55000000000000004">
      <c r="A4543" s="122"/>
      <c r="B4543" s="123"/>
      <c r="C4543" s="123"/>
      <c r="D4543" s="135"/>
      <c r="E4543" s="123"/>
      <c r="F4543" s="123"/>
      <c r="G4543" s="123"/>
      <c r="H4543" s="123"/>
      <c r="I4543" s="136"/>
      <c r="J4543" s="123"/>
      <c r="K4543" s="137"/>
      <c r="L4543" s="137" t="s">
        <v>63</v>
      </c>
      <c r="M4543" s="137">
        <f>SUM(M4539:M4542)</f>
        <v>315025</v>
      </c>
      <c r="N4543" s="123"/>
      <c r="O4543" s="108"/>
      <c r="P4543" s="138"/>
      <c r="Q4543" s="108"/>
      <c r="R4543" s="108"/>
      <c r="S4543" s="139"/>
      <c r="T4543" s="123"/>
      <c r="U4543" s="123"/>
      <c r="V4543" s="123"/>
      <c r="W4543" s="137"/>
      <c r="X4543" s="136"/>
      <c r="Y4543" s="137"/>
      <c r="Z4543" s="137"/>
      <c r="AA4543" s="119"/>
      <c r="AB4543" s="119"/>
      <c r="AC4543" s="137"/>
      <c r="AD4543" s="137"/>
      <c r="AE4543" s="137">
        <f>SUM(AE4539:AE4542)</f>
        <v>593706.85</v>
      </c>
      <c r="AF4543" s="137"/>
      <c r="AG4543" s="137">
        <f>SUM(AG4539:AG4542)</f>
        <v>0</v>
      </c>
      <c r="AH4543" s="137"/>
    </row>
    <row r="4544" spans="1:34" s="173" customFormat="1" x14ac:dyDescent="0.55000000000000004">
      <c r="A4544" s="122" t="s">
        <v>1870</v>
      </c>
      <c r="B4544" s="123">
        <v>1935</v>
      </c>
      <c r="C4544" s="123">
        <v>6847</v>
      </c>
      <c r="D4544" s="135" t="s">
        <v>6394</v>
      </c>
      <c r="E4544" s="123" t="s">
        <v>34</v>
      </c>
      <c r="F4544" s="123">
        <v>23566</v>
      </c>
      <c r="G4544" s="123">
        <v>0</v>
      </c>
      <c r="H4544" s="123">
        <v>1</v>
      </c>
      <c r="I4544" s="136">
        <v>1</v>
      </c>
      <c r="J4544" s="123" t="s">
        <v>35</v>
      </c>
      <c r="K4544" s="137">
        <f>((G4544*400)+(H4544*100))+I4544</f>
        <v>101</v>
      </c>
      <c r="L4544" s="137">
        <v>1600</v>
      </c>
      <c r="M4544" s="137">
        <f>K4544*L4544</f>
        <v>161600</v>
      </c>
      <c r="N4544" s="123">
        <v>1</v>
      </c>
      <c r="O4544" s="108" t="s">
        <v>6392</v>
      </c>
      <c r="P4544" s="138"/>
      <c r="Q4544" s="108" t="s">
        <v>6393</v>
      </c>
      <c r="R4544" s="108" t="s">
        <v>1872</v>
      </c>
      <c r="S4544" s="139" t="s">
        <v>6395</v>
      </c>
      <c r="T4544" s="123" t="s">
        <v>439</v>
      </c>
      <c r="U4544" s="123" t="s">
        <v>45</v>
      </c>
      <c r="V4544" s="123" t="s">
        <v>52</v>
      </c>
      <c r="W4544" s="137">
        <v>5.76</v>
      </c>
      <c r="X4544" s="136">
        <v>100</v>
      </c>
      <c r="Y4544" s="137">
        <v>6050</v>
      </c>
      <c r="Z4544" s="137">
        <f>W4544*Y4544</f>
        <v>34848</v>
      </c>
      <c r="AA4544" s="119">
        <v>6</v>
      </c>
      <c r="AB4544" s="119">
        <v>6</v>
      </c>
      <c r="AC4544" s="137">
        <f>(Z4544*(100-AB4544))/100</f>
        <v>32757.119999999999</v>
      </c>
      <c r="AD4544" s="137">
        <f>IF(AND(AC4544="",M4544=""),0,IF((AC4544=""),M4544, IF( (M4544=""),AC4544,SUM(AC4544:AC4545)+M4544)))</f>
        <v>194357.12</v>
      </c>
      <c r="AE4544" s="137">
        <f>IF( (X4544=""),AD4544*1,AD4544*(X4544/100) )</f>
        <v>194357.12</v>
      </c>
      <c r="AF4544" s="137">
        <v>50000000</v>
      </c>
      <c r="AG4544" s="137">
        <f>IF((AF4544-AE4544) &gt; 1,0,IF((AF4544-AE4544)&lt;0,AE4544-AF4544,AF4544-AE4544))</f>
        <v>0</v>
      </c>
      <c r="AH4544" s="137">
        <v>0.02</v>
      </c>
    </row>
    <row r="4545" spans="1:34" s="173" customFormat="1" x14ac:dyDescent="0.55000000000000004">
      <c r="A4545" s="122"/>
      <c r="B4545" s="123"/>
      <c r="C4545" s="123"/>
      <c r="D4545" s="135"/>
      <c r="E4545" s="123"/>
      <c r="F4545" s="123"/>
      <c r="G4545" s="123"/>
      <c r="H4545" s="123"/>
      <c r="I4545" s="136"/>
      <c r="J4545" s="123"/>
      <c r="K4545" s="137"/>
      <c r="L4545" s="137" t="s">
        <v>63</v>
      </c>
      <c r="M4545" s="137">
        <f>SUM(M4544:M4544)</f>
        <v>161600</v>
      </c>
      <c r="N4545" s="123"/>
      <c r="O4545" s="108"/>
      <c r="P4545" s="138"/>
      <c r="Q4545" s="108"/>
      <c r="R4545" s="108"/>
      <c r="S4545" s="139"/>
      <c r="T4545" s="123"/>
      <c r="U4545" s="123"/>
      <c r="V4545" s="123"/>
      <c r="W4545" s="137"/>
      <c r="X4545" s="136"/>
      <c r="Y4545" s="137"/>
      <c r="Z4545" s="137"/>
      <c r="AA4545" s="119"/>
      <c r="AB4545" s="119"/>
      <c r="AC4545" s="137"/>
      <c r="AD4545" s="137"/>
      <c r="AE4545" s="137">
        <f>SUM(AE4544:AE4544)</f>
        <v>194357.12</v>
      </c>
      <c r="AF4545" s="137"/>
      <c r="AG4545" s="137">
        <f>SUM(AG4544:AG4544)</f>
        <v>0</v>
      </c>
      <c r="AH4545" s="137"/>
    </row>
    <row r="4546" spans="1:34" s="173" customFormat="1" x14ac:dyDescent="0.55000000000000004">
      <c r="A4546" s="122" t="s">
        <v>6399</v>
      </c>
      <c r="B4546" s="123">
        <v>1936</v>
      </c>
      <c r="C4546" s="123">
        <v>9880</v>
      </c>
      <c r="D4546" s="135" t="s">
        <v>6400</v>
      </c>
      <c r="E4546" s="123" t="s">
        <v>37</v>
      </c>
      <c r="F4546" s="123">
        <v>8710</v>
      </c>
      <c r="G4546" s="123">
        <v>0</v>
      </c>
      <c r="H4546" s="123">
        <v>2</v>
      </c>
      <c r="I4546" s="136">
        <v>59</v>
      </c>
      <c r="J4546" s="123" t="s">
        <v>35</v>
      </c>
      <c r="K4546" s="137">
        <f>((G4546*400)+(H4546*100))+I4546</f>
        <v>259</v>
      </c>
      <c r="L4546" s="137">
        <v>225</v>
      </c>
      <c r="M4546" s="137">
        <f>K4546*L4546</f>
        <v>58275</v>
      </c>
      <c r="N4546" s="123">
        <v>1</v>
      </c>
      <c r="O4546" s="108" t="s">
        <v>6397</v>
      </c>
      <c r="P4546" s="138">
        <v>8570873000341</v>
      </c>
      <c r="Q4546" s="108" t="s">
        <v>6398</v>
      </c>
      <c r="R4546" s="108" t="s">
        <v>6401</v>
      </c>
      <c r="S4546" s="139"/>
      <c r="T4546" s="123" t="s">
        <v>51</v>
      </c>
      <c r="U4546" s="123" t="s">
        <v>45</v>
      </c>
      <c r="V4546" s="123" t="s">
        <v>52</v>
      </c>
      <c r="W4546" s="137">
        <v>138.69999999999999</v>
      </c>
      <c r="X4546" s="136">
        <v>66.64</v>
      </c>
      <c r="Y4546" s="137">
        <v>6750</v>
      </c>
      <c r="Z4546" s="137">
        <f>W4546*Y4546</f>
        <v>936224.99999999988</v>
      </c>
      <c r="AA4546" s="119">
        <v>2</v>
      </c>
      <c r="AB4546" s="119">
        <v>2</v>
      </c>
      <c r="AC4546" s="137">
        <f>(Z4546*(100-AB4546))/100</f>
        <v>917500.49999999988</v>
      </c>
      <c r="AD4546" s="137">
        <f>IF(AND(AC4546="",M4546=""),0,IF((AC4546=""),M4546, IF( (M4546=""),AC4546,SUM(AC4546:AC4548)+M4546)))</f>
        <v>1325841.2999999998</v>
      </c>
      <c r="AE4546" s="137">
        <f>IF( (X4546=""),AD4546*1,AD4546*(X4546/100) )</f>
        <v>883540.64231999987</v>
      </c>
      <c r="AF4546" s="137">
        <v>10000000</v>
      </c>
      <c r="AG4546" s="137">
        <v>58275</v>
      </c>
      <c r="AH4546" s="137">
        <v>0.02</v>
      </c>
    </row>
    <row r="4547" spans="1:34" s="173" customFormat="1" x14ac:dyDescent="0.55000000000000004">
      <c r="A4547" s="122"/>
      <c r="B4547" s="123"/>
      <c r="C4547" s="123"/>
      <c r="D4547" s="135"/>
      <c r="E4547" s="123"/>
      <c r="F4547" s="123"/>
      <c r="G4547" s="123"/>
      <c r="H4547" s="123"/>
      <c r="I4547" s="136"/>
      <c r="J4547" s="123"/>
      <c r="K4547" s="137"/>
      <c r="L4547" s="137"/>
      <c r="M4547" s="137"/>
      <c r="N4547" s="123">
        <v>2</v>
      </c>
      <c r="O4547" s="108" t="s">
        <v>6397</v>
      </c>
      <c r="P4547" s="138">
        <v>8570873000341</v>
      </c>
      <c r="Q4547" s="108" t="s">
        <v>6398</v>
      </c>
      <c r="R4547" s="108" t="s">
        <v>6401</v>
      </c>
      <c r="S4547" s="139"/>
      <c r="T4547" s="123" t="s">
        <v>55</v>
      </c>
      <c r="U4547" s="123" t="s">
        <v>45</v>
      </c>
      <c r="V4547" s="123" t="s">
        <v>52</v>
      </c>
      <c r="W4547" s="137">
        <v>16.5</v>
      </c>
      <c r="X4547" s="136">
        <v>7.93</v>
      </c>
      <c r="Y4547" s="137">
        <v>0</v>
      </c>
      <c r="Z4547" s="137">
        <f>W4547*Y4547</f>
        <v>0</v>
      </c>
      <c r="AA4547" s="119">
        <v>2</v>
      </c>
      <c r="AB4547" s="119">
        <v>2</v>
      </c>
      <c r="AC4547" s="137">
        <f>(Z4547*(100-AB4547))/100</f>
        <v>0</v>
      </c>
      <c r="AD4547" s="137">
        <f>IF(AND(AC4547="",M4546=""),0,IF((AC4547=""),M4546, IF( (M4546=""),AC4547,SUM(AC4546:AC4548)+M4546)))</f>
        <v>1325841.2999999998</v>
      </c>
      <c r="AE4547" s="137">
        <f>IF( (X4547=""),AD4547*1,AD4547*(X4547/100) )</f>
        <v>105139.21508999998</v>
      </c>
      <c r="AF4547" s="137">
        <v>10000000</v>
      </c>
      <c r="AG4547" s="137">
        <f>IF((AF4547-AE4547) &gt; 1,0,IF((AF4547-AE4547)&lt;0,AE4547-AF4547,AF4547-AE4547))</f>
        <v>0</v>
      </c>
      <c r="AH4547" s="137">
        <v>0.02</v>
      </c>
    </row>
    <row r="4548" spans="1:34" s="173" customFormat="1" x14ac:dyDescent="0.55000000000000004">
      <c r="A4548" s="122"/>
      <c r="B4548" s="123"/>
      <c r="C4548" s="123"/>
      <c r="D4548" s="135"/>
      <c r="E4548" s="123"/>
      <c r="F4548" s="123"/>
      <c r="G4548" s="123"/>
      <c r="H4548" s="123"/>
      <c r="I4548" s="136"/>
      <c r="J4548" s="123"/>
      <c r="K4548" s="137"/>
      <c r="L4548" s="137"/>
      <c r="M4548" s="137"/>
      <c r="N4548" s="123">
        <v>3</v>
      </c>
      <c r="O4548" s="108" t="s">
        <v>6397</v>
      </c>
      <c r="P4548" s="138">
        <v>8570873000341</v>
      </c>
      <c r="Q4548" s="108" t="s">
        <v>6398</v>
      </c>
      <c r="R4548" s="108" t="s">
        <v>6401</v>
      </c>
      <c r="S4548" s="139"/>
      <c r="T4548" s="123" t="s">
        <v>51</v>
      </c>
      <c r="U4548" s="123" t="s">
        <v>45</v>
      </c>
      <c r="V4548" s="123" t="s">
        <v>52</v>
      </c>
      <c r="W4548" s="137">
        <v>52.92</v>
      </c>
      <c r="X4548" s="136">
        <v>25.43</v>
      </c>
      <c r="Y4548" s="137">
        <v>6750</v>
      </c>
      <c r="Z4548" s="137">
        <f>W4548*Y4548</f>
        <v>357210</v>
      </c>
      <c r="AA4548" s="119">
        <v>2</v>
      </c>
      <c r="AB4548" s="119">
        <v>2</v>
      </c>
      <c r="AC4548" s="137">
        <f>(Z4548*(100-AB4548))/100</f>
        <v>350065.8</v>
      </c>
      <c r="AD4548" s="137">
        <f>IF(AND(AC4548="",M4546=""),0,IF((AC4548=""),M4546, IF( (M4546=""),AC4548,SUM(AC4546:AC4548)+M4546)))</f>
        <v>1325841.2999999998</v>
      </c>
      <c r="AE4548" s="137">
        <f>IF( (X4548=""),AD4548*1,AD4548*(X4548/100) )</f>
        <v>337161.44258999993</v>
      </c>
      <c r="AF4548" s="137">
        <v>10000000</v>
      </c>
      <c r="AG4548" s="137">
        <f>IF((AF4548-AE4548) &gt; 1,0,IF((AF4548-AE4548)&lt;0,AE4548-AF4548,AF4548-AE4548))</f>
        <v>0</v>
      </c>
      <c r="AH4548" s="137">
        <v>0.02</v>
      </c>
    </row>
    <row r="4549" spans="1:34" s="173" customFormat="1" x14ac:dyDescent="0.55000000000000004">
      <c r="A4549" s="122"/>
      <c r="B4549" s="123"/>
      <c r="C4549" s="123"/>
      <c r="D4549" s="135"/>
      <c r="E4549" s="123"/>
      <c r="F4549" s="123"/>
      <c r="G4549" s="123"/>
      <c r="H4549" s="123"/>
      <c r="I4549" s="136"/>
      <c r="J4549" s="123"/>
      <c r="K4549" s="137"/>
      <c r="L4549" s="137" t="s">
        <v>63</v>
      </c>
      <c r="M4549" s="137">
        <f>SUM(M4546:M4548)</f>
        <v>58275</v>
      </c>
      <c r="N4549" s="123"/>
      <c r="O4549" s="108"/>
      <c r="P4549" s="138"/>
      <c r="Q4549" s="108"/>
      <c r="R4549" s="108"/>
      <c r="S4549" s="139"/>
      <c r="T4549" s="123"/>
      <c r="U4549" s="123"/>
      <c r="V4549" s="123"/>
      <c r="W4549" s="137"/>
      <c r="X4549" s="136"/>
      <c r="Y4549" s="137"/>
      <c r="Z4549" s="137"/>
      <c r="AA4549" s="119"/>
      <c r="AB4549" s="119"/>
      <c r="AC4549" s="137"/>
      <c r="AD4549" s="137"/>
      <c r="AE4549" s="137">
        <f>SUM(AE4546:AE4548)</f>
        <v>1325841.2999999998</v>
      </c>
      <c r="AF4549" s="137"/>
      <c r="AG4549" s="137">
        <f>SUM(AG4546:AG4548)</f>
        <v>58275</v>
      </c>
      <c r="AH4549" s="137"/>
    </row>
    <row r="4550" spans="1:34" s="73" customFormat="1" x14ac:dyDescent="0.55000000000000004">
      <c r="A4550" s="113"/>
      <c r="B4550" s="114">
        <v>568</v>
      </c>
      <c r="C4550" s="127">
        <v>8609</v>
      </c>
      <c r="D4550" s="128" t="s">
        <v>1780</v>
      </c>
      <c r="E4550" s="127" t="s">
        <v>34</v>
      </c>
      <c r="F4550" s="127">
        <v>17613</v>
      </c>
      <c r="G4550" s="127">
        <v>0</v>
      </c>
      <c r="H4550" s="127">
        <v>2</v>
      </c>
      <c r="I4550" s="129">
        <v>0</v>
      </c>
      <c r="J4550" s="127" t="s">
        <v>38</v>
      </c>
      <c r="K4550" s="130">
        <f>((G4550*400)+(H4550*100))+I4550</f>
        <v>200</v>
      </c>
      <c r="L4550" s="94">
        <v>800</v>
      </c>
      <c r="M4550" s="94">
        <f>K4550*L4550</f>
        <v>160000</v>
      </c>
      <c r="N4550" s="102"/>
      <c r="O4550" s="111"/>
      <c r="P4550" s="96"/>
      <c r="Q4550" s="111"/>
      <c r="R4550" s="111"/>
      <c r="S4550" s="97"/>
      <c r="T4550" s="102"/>
      <c r="U4550" s="102"/>
      <c r="V4550" s="102"/>
      <c r="W4550" s="94"/>
      <c r="X4550" s="98"/>
      <c r="Y4550" s="94"/>
      <c r="Z4550" s="94"/>
      <c r="AA4550" s="89"/>
      <c r="AB4550" s="89"/>
      <c r="AC4550" s="94"/>
      <c r="AD4550" s="94">
        <f>IF(AND(AC4550="",M4550=""),0,IF((AC4550=""),M4550,IF((M4550=""),AC4550,AC4550+M4550)))</f>
        <v>160000</v>
      </c>
      <c r="AE4550" s="94">
        <f>IF( (X4550=""),AD4550*1,AD4550*(X4550/100) )</f>
        <v>160000</v>
      </c>
      <c r="AF4550" s="94">
        <v>50000000</v>
      </c>
      <c r="AG4550" s="94">
        <f>IF((AF4550-AE4550) &gt; 1,0,IF((AF4550-AE4550)&lt;0,AE4550-AF4550,AF4550-AE4550))</f>
        <v>0</v>
      </c>
      <c r="AH4550" s="94">
        <v>0.01</v>
      </c>
    </row>
    <row r="4551" spans="1:34" s="73" customFormat="1" x14ac:dyDescent="0.55000000000000004">
      <c r="A4551" s="108"/>
      <c r="B4551" s="123"/>
      <c r="C4551" s="123"/>
      <c r="D4551" s="135"/>
      <c r="E4551" s="123"/>
      <c r="F4551" s="123"/>
      <c r="G4551" s="123"/>
      <c r="H4551" s="123"/>
      <c r="I4551" s="136"/>
      <c r="J4551" s="123"/>
      <c r="K4551" s="137"/>
      <c r="L4551" s="137" t="s">
        <v>63</v>
      </c>
      <c r="M4551" s="137">
        <f>SUM(M4550:M4550)</f>
        <v>160000</v>
      </c>
      <c r="N4551" s="123"/>
      <c r="O4551" s="108"/>
      <c r="P4551" s="138"/>
      <c r="Q4551" s="108"/>
      <c r="R4551" s="108"/>
      <c r="S4551" s="139"/>
      <c r="T4551" s="123"/>
      <c r="U4551" s="123"/>
      <c r="V4551" s="123"/>
      <c r="W4551" s="137"/>
      <c r="X4551" s="136"/>
      <c r="Y4551" s="137"/>
      <c r="Z4551" s="137"/>
      <c r="AA4551" s="119"/>
      <c r="AB4551" s="119"/>
      <c r="AC4551" s="137"/>
      <c r="AD4551" s="137"/>
      <c r="AE4551" s="137">
        <f>SUM(AE4550:AE4550)</f>
        <v>160000</v>
      </c>
      <c r="AF4551" s="137"/>
      <c r="AG4551" s="137">
        <f>SUM(AG4550:AG4550)</f>
        <v>0</v>
      </c>
      <c r="AH4551" s="137"/>
    </row>
    <row r="4552" spans="1:34" s="173" customFormat="1" x14ac:dyDescent="0.55000000000000004">
      <c r="A4552" s="122" t="s">
        <v>6402</v>
      </c>
      <c r="B4552" s="123">
        <v>1937</v>
      </c>
      <c r="C4552" s="123">
        <v>6639</v>
      </c>
      <c r="D4552" s="135" t="s">
        <v>6403</v>
      </c>
      <c r="E4552" s="123" t="s">
        <v>34</v>
      </c>
      <c r="F4552" s="123">
        <v>23230</v>
      </c>
      <c r="G4552" s="123">
        <v>1</v>
      </c>
      <c r="H4552" s="123">
        <v>3</v>
      </c>
      <c r="I4552" s="136">
        <v>64</v>
      </c>
      <c r="J4552" s="123" t="s">
        <v>38</v>
      </c>
      <c r="K4552" s="137">
        <f>((G4552*400)+(H4552*100))+I4552</f>
        <v>764</v>
      </c>
      <c r="L4552" s="137">
        <v>625</v>
      </c>
      <c r="M4552" s="137">
        <f>K4552*L4552</f>
        <v>477500</v>
      </c>
      <c r="N4552" s="123"/>
      <c r="O4552" s="108"/>
      <c r="P4552" s="138"/>
      <c r="Q4552" s="108"/>
      <c r="R4552" s="108"/>
      <c r="S4552" s="139"/>
      <c r="T4552" s="123"/>
      <c r="U4552" s="123"/>
      <c r="V4552" s="123"/>
      <c r="W4552" s="137"/>
      <c r="X4552" s="136"/>
      <c r="Y4552" s="137"/>
      <c r="Z4552" s="137"/>
      <c r="AA4552" s="119"/>
      <c r="AB4552" s="119"/>
      <c r="AC4552" s="137"/>
      <c r="AD4552" s="137">
        <f>IF(AND(AC4552="",M4552=""),0,IF((AC4552=""),M4552,IF((M4552=""),AC4552,AC4552+M4552)))</f>
        <v>477500</v>
      </c>
      <c r="AE4552" s="137">
        <f>IF( (X4552=""),AD4552*1,AD4552*(X4552/100) )</f>
        <v>477500</v>
      </c>
      <c r="AF4552" s="137">
        <v>50000000</v>
      </c>
      <c r="AG4552" s="137">
        <f>IF((AF4552-AE4552) &gt; 1,0,IF((AF4552-AE4552)&lt;0,AE4552-AF4552,AF4552-AE4552))</f>
        <v>0</v>
      </c>
      <c r="AH4552" s="137">
        <v>0.01</v>
      </c>
    </row>
    <row r="4553" spans="1:34" s="173" customFormat="1" x14ac:dyDescent="0.55000000000000004">
      <c r="A4553" s="122"/>
      <c r="B4553" s="123"/>
      <c r="C4553" s="123"/>
      <c r="D4553" s="135"/>
      <c r="E4553" s="123"/>
      <c r="F4553" s="123"/>
      <c r="G4553" s="123"/>
      <c r="H4553" s="123"/>
      <c r="I4553" s="136"/>
      <c r="J4553" s="123"/>
      <c r="K4553" s="137"/>
      <c r="L4553" s="137" t="s">
        <v>63</v>
      </c>
      <c r="M4553" s="137">
        <f>SUM(M4552:M4552)</f>
        <v>477500</v>
      </c>
      <c r="N4553" s="123"/>
      <c r="O4553" s="108"/>
      <c r="P4553" s="138"/>
      <c r="Q4553" s="108"/>
      <c r="R4553" s="108"/>
      <c r="S4553" s="139"/>
      <c r="T4553" s="123"/>
      <c r="U4553" s="123"/>
      <c r="V4553" s="123"/>
      <c r="W4553" s="137"/>
      <c r="X4553" s="136"/>
      <c r="Y4553" s="137"/>
      <c r="Z4553" s="137"/>
      <c r="AA4553" s="119"/>
      <c r="AB4553" s="119"/>
      <c r="AC4553" s="137"/>
      <c r="AD4553" s="137"/>
      <c r="AE4553" s="137">
        <f>SUM(AE4552:AE4552)</f>
        <v>477500</v>
      </c>
      <c r="AF4553" s="137"/>
      <c r="AG4553" s="137">
        <f>SUM(AG4552:AG4552)</f>
        <v>0</v>
      </c>
      <c r="AH4553" s="137"/>
    </row>
    <row r="4554" spans="1:34" s="99" customFormat="1" x14ac:dyDescent="0.55000000000000004">
      <c r="A4554" s="107" t="s">
        <v>6406</v>
      </c>
      <c r="B4554" s="102">
        <v>1938</v>
      </c>
      <c r="C4554" s="102">
        <v>5599</v>
      </c>
      <c r="D4554" s="90" t="s">
        <v>6407</v>
      </c>
      <c r="E4554" s="102" t="s">
        <v>34</v>
      </c>
      <c r="F4554" s="102">
        <v>12611</v>
      </c>
      <c r="G4554" s="102">
        <v>0</v>
      </c>
      <c r="H4554" s="102">
        <v>0</v>
      </c>
      <c r="I4554" s="98">
        <v>15.5</v>
      </c>
      <c r="J4554" s="102" t="s">
        <v>35</v>
      </c>
      <c r="K4554" s="94">
        <f>((G4554*400)+(H4554*100))+I4554</f>
        <v>15.5</v>
      </c>
      <c r="L4554" s="94">
        <v>450</v>
      </c>
      <c r="M4554" s="94">
        <f>K4554*L4554</f>
        <v>6975</v>
      </c>
      <c r="N4554" s="102">
        <v>1</v>
      </c>
      <c r="O4554" s="111" t="s">
        <v>6404</v>
      </c>
      <c r="P4554" s="96">
        <v>3100700116617</v>
      </c>
      <c r="Q4554" s="111" t="s">
        <v>6405</v>
      </c>
      <c r="R4554" s="111" t="s">
        <v>6408</v>
      </c>
      <c r="S4554" s="97" t="s">
        <v>6409</v>
      </c>
      <c r="T4554" s="102" t="s">
        <v>44</v>
      </c>
      <c r="U4554" s="102" t="s">
        <v>45</v>
      </c>
      <c r="V4554" s="102" t="s">
        <v>46</v>
      </c>
      <c r="W4554" s="94">
        <v>56</v>
      </c>
      <c r="X4554" s="98">
        <v>25</v>
      </c>
      <c r="Y4554" s="94">
        <v>7150</v>
      </c>
      <c r="Z4554" s="94">
        <f>W4554*Y4554</f>
        <v>400400</v>
      </c>
      <c r="AA4554" s="89">
        <v>20</v>
      </c>
      <c r="AB4554" s="89">
        <v>30</v>
      </c>
      <c r="AC4554" s="94">
        <f>(Z4554*(100-AB4554))/100</f>
        <v>280280</v>
      </c>
      <c r="AD4554" s="94">
        <f>IF(AND(AC4554="",M4554=""),0,IF((AC4554=""),M4554, IF( (M4554=""),AC4554,SUM(AC4554:AC4557)+M4554)))</f>
        <v>1128095</v>
      </c>
      <c r="AE4554" s="94">
        <f>IF( (X4554=""),AD4554*1,AD4554*(X4554/100) )</f>
        <v>282023.75</v>
      </c>
      <c r="AF4554" s="94">
        <v>0</v>
      </c>
      <c r="AG4554" s="94">
        <f>IF((AF4554-AE4554) &gt; 1,0,IF((AF4554-AE4554)&lt;0,AE4554-AF4554,AF4554-AE4554))</f>
        <v>282023.75</v>
      </c>
      <c r="AH4554" s="94">
        <v>0.02</v>
      </c>
    </row>
    <row r="4555" spans="1:34" s="99" customFormat="1" x14ac:dyDescent="0.55000000000000004">
      <c r="A4555" s="107"/>
      <c r="B4555" s="102"/>
      <c r="C4555" s="102"/>
      <c r="D4555" s="90"/>
      <c r="E4555" s="102"/>
      <c r="F4555" s="102"/>
      <c r="G4555" s="102"/>
      <c r="H4555" s="102"/>
      <c r="I4555" s="98"/>
      <c r="J4555" s="102"/>
      <c r="K4555" s="94"/>
      <c r="L4555" s="94"/>
      <c r="M4555" s="94"/>
      <c r="N4555" s="102"/>
      <c r="O4555" s="111"/>
      <c r="P4555" s="96"/>
      <c r="Q4555" s="111"/>
      <c r="R4555" s="111"/>
      <c r="S4555" s="97"/>
      <c r="T4555" s="102" t="s">
        <v>44</v>
      </c>
      <c r="U4555" s="102"/>
      <c r="V4555" s="102" t="s">
        <v>46</v>
      </c>
      <c r="W4555" s="94">
        <v>56</v>
      </c>
      <c r="X4555" s="98">
        <v>25</v>
      </c>
      <c r="Y4555" s="94">
        <v>7150</v>
      </c>
      <c r="Z4555" s="94">
        <f>W4555*Y4555</f>
        <v>400400</v>
      </c>
      <c r="AA4555" s="89">
        <v>20</v>
      </c>
      <c r="AB4555" s="89">
        <v>30</v>
      </c>
      <c r="AC4555" s="94">
        <f>(Z4555*(100-AB4555))/100</f>
        <v>280280</v>
      </c>
      <c r="AD4555" s="94">
        <f>IF(AND(AC4555="",M4554=""),0,IF((AC4555=""),M4554, IF( (M4554=""),AC4555,SUM(AC4554:AC4557)+M4554)))</f>
        <v>1128095</v>
      </c>
      <c r="AE4555" s="94">
        <f>IF( (X4555=""),AD4555*1,AD4555*(X4555/100) )</f>
        <v>282023.75</v>
      </c>
      <c r="AF4555" s="94">
        <v>0</v>
      </c>
      <c r="AG4555" s="94">
        <f>IF((AF4555-AE4555) &gt; 1,0,IF((AF4555-AE4555)&lt;0,AE4555-AF4555,AF4555-AE4555))</f>
        <v>282023.75</v>
      </c>
      <c r="AH4555" s="94">
        <v>0.02</v>
      </c>
    </row>
    <row r="4556" spans="1:34" s="99" customFormat="1" x14ac:dyDescent="0.55000000000000004">
      <c r="A4556" s="107"/>
      <c r="B4556" s="102"/>
      <c r="C4556" s="102"/>
      <c r="D4556" s="90"/>
      <c r="E4556" s="102"/>
      <c r="F4556" s="102"/>
      <c r="G4556" s="102"/>
      <c r="H4556" s="102"/>
      <c r="I4556" s="98"/>
      <c r="J4556" s="102"/>
      <c r="K4556" s="94"/>
      <c r="L4556" s="94"/>
      <c r="M4556" s="94"/>
      <c r="N4556" s="102"/>
      <c r="O4556" s="111"/>
      <c r="P4556" s="96"/>
      <c r="Q4556" s="111"/>
      <c r="R4556" s="111"/>
      <c r="S4556" s="97"/>
      <c r="T4556" s="102" t="s">
        <v>44</v>
      </c>
      <c r="U4556" s="102"/>
      <c r="V4556" s="102" t="s">
        <v>46</v>
      </c>
      <c r="W4556" s="94">
        <v>56</v>
      </c>
      <c r="X4556" s="98">
        <v>25</v>
      </c>
      <c r="Y4556" s="94">
        <v>7150</v>
      </c>
      <c r="Z4556" s="94">
        <f>W4556*Y4556</f>
        <v>400400</v>
      </c>
      <c r="AA4556" s="89">
        <v>20</v>
      </c>
      <c r="AB4556" s="89">
        <v>30</v>
      </c>
      <c r="AC4556" s="94">
        <f>(Z4556*(100-AB4556))/100</f>
        <v>280280</v>
      </c>
      <c r="AD4556" s="94">
        <f>IF(AND(AC4556="",M4554=""),0,IF((AC4556=""),M4554, IF( (M4554=""),AC4556,SUM(AC4554:AC4557)+M4554)))</f>
        <v>1128095</v>
      </c>
      <c r="AE4556" s="94">
        <f>IF( (X4556=""),AD4556*1,AD4556*(X4556/100) )</f>
        <v>282023.75</v>
      </c>
      <c r="AF4556" s="94">
        <v>0</v>
      </c>
      <c r="AG4556" s="94">
        <f>IF((AF4556-AE4556) &gt; 1,0,IF((AF4556-AE4556)&lt;0,AE4556-AF4556,AF4556-AE4556))</f>
        <v>282023.75</v>
      </c>
      <c r="AH4556" s="94">
        <v>0.02</v>
      </c>
    </row>
    <row r="4557" spans="1:34" s="99" customFormat="1" x14ac:dyDescent="0.55000000000000004">
      <c r="A4557" s="107"/>
      <c r="B4557" s="102"/>
      <c r="C4557" s="102"/>
      <c r="D4557" s="90"/>
      <c r="E4557" s="102"/>
      <c r="F4557" s="102"/>
      <c r="G4557" s="102"/>
      <c r="H4557" s="102"/>
      <c r="I4557" s="98"/>
      <c r="J4557" s="102"/>
      <c r="K4557" s="94"/>
      <c r="L4557" s="94"/>
      <c r="M4557" s="94"/>
      <c r="N4557" s="102"/>
      <c r="O4557" s="111"/>
      <c r="P4557" s="96"/>
      <c r="Q4557" s="111"/>
      <c r="R4557" s="111"/>
      <c r="S4557" s="97"/>
      <c r="T4557" s="102" t="s">
        <v>44</v>
      </c>
      <c r="U4557" s="102"/>
      <c r="V4557" s="102" t="s">
        <v>46</v>
      </c>
      <c r="W4557" s="94">
        <v>56</v>
      </c>
      <c r="X4557" s="98">
        <v>25</v>
      </c>
      <c r="Y4557" s="94">
        <v>7150</v>
      </c>
      <c r="Z4557" s="94">
        <f>W4557*Y4557</f>
        <v>400400</v>
      </c>
      <c r="AA4557" s="89">
        <v>20</v>
      </c>
      <c r="AB4557" s="89">
        <v>30</v>
      </c>
      <c r="AC4557" s="94">
        <f>(Z4557*(100-AB4557))/100</f>
        <v>280280</v>
      </c>
      <c r="AD4557" s="94">
        <f>IF(AND(AC4557="",M4554=""),0,IF((AC4557=""),M4554, IF( (M4554=""),AC4557,SUM(AC4554:AC4557)+M4554)))</f>
        <v>1128095</v>
      </c>
      <c r="AE4557" s="94">
        <f>IF( (X4557=""),AD4557*1,AD4557*(X4557/100) )</f>
        <v>282023.75</v>
      </c>
      <c r="AF4557" s="94">
        <v>0</v>
      </c>
      <c r="AG4557" s="94">
        <f>IF((AF4557-AE4557) &gt; 1,0,IF((AF4557-AE4557)&lt;0,AE4557-AF4557,AF4557-AE4557))</f>
        <v>282023.75</v>
      </c>
      <c r="AH4557" s="94">
        <v>0.02</v>
      </c>
    </row>
    <row r="4558" spans="1:34" s="99" customFormat="1" x14ac:dyDescent="0.55000000000000004">
      <c r="A4558" s="107"/>
      <c r="B4558" s="102"/>
      <c r="C4558" s="102"/>
      <c r="D4558" s="90"/>
      <c r="E4558" s="102"/>
      <c r="F4558" s="102"/>
      <c r="G4558" s="102"/>
      <c r="H4558" s="102"/>
      <c r="I4558" s="98"/>
      <c r="J4558" s="102"/>
      <c r="K4558" s="94"/>
      <c r="L4558" s="94" t="s">
        <v>63</v>
      </c>
      <c r="M4558" s="94">
        <f>SUM(M4554:M4557)</f>
        <v>6975</v>
      </c>
      <c r="N4558" s="102"/>
      <c r="O4558" s="111"/>
      <c r="P4558" s="96"/>
      <c r="Q4558" s="111"/>
      <c r="R4558" s="111"/>
      <c r="S4558" s="97"/>
      <c r="T4558" s="102"/>
      <c r="U4558" s="102"/>
      <c r="V4558" s="102"/>
      <c r="W4558" s="94"/>
      <c r="X4558" s="98"/>
      <c r="Y4558" s="94"/>
      <c r="Z4558" s="94"/>
      <c r="AA4558" s="89"/>
      <c r="AB4558" s="89"/>
      <c r="AC4558" s="94"/>
      <c r="AD4558" s="94"/>
      <c r="AE4558" s="94">
        <f>SUM(AE4554:AE4557)</f>
        <v>1128095</v>
      </c>
      <c r="AF4558" s="94"/>
      <c r="AG4558" s="94">
        <f>SUM(AG4554:AG4557)</f>
        <v>1128095</v>
      </c>
      <c r="AH4558" s="94"/>
    </row>
    <row r="4559" spans="1:34" s="173" customFormat="1" x14ac:dyDescent="0.55000000000000004">
      <c r="A4559" s="122" t="s">
        <v>6410</v>
      </c>
      <c r="B4559" s="123">
        <v>1939</v>
      </c>
      <c r="C4559" s="123">
        <v>10254</v>
      </c>
      <c r="D4559" s="135" t="s">
        <v>6411</v>
      </c>
      <c r="E4559" s="123" t="s">
        <v>34</v>
      </c>
      <c r="F4559" s="123">
        <v>15593</v>
      </c>
      <c r="G4559" s="123">
        <v>1</v>
      </c>
      <c r="H4559" s="123">
        <v>0</v>
      </c>
      <c r="I4559" s="136">
        <v>29</v>
      </c>
      <c r="J4559" s="123" t="s">
        <v>38</v>
      </c>
      <c r="K4559" s="137">
        <f>((G4559*400)+(H4559*100))+I4559</f>
        <v>429</v>
      </c>
      <c r="L4559" s="137">
        <v>225</v>
      </c>
      <c r="M4559" s="137">
        <f>K4559*L4559</f>
        <v>96525</v>
      </c>
      <c r="N4559" s="123"/>
      <c r="O4559" s="108"/>
      <c r="P4559" s="138"/>
      <c r="Q4559" s="108"/>
      <c r="R4559" s="108"/>
      <c r="S4559" s="139"/>
      <c r="T4559" s="123"/>
      <c r="U4559" s="123"/>
      <c r="V4559" s="123"/>
      <c r="W4559" s="137"/>
      <c r="X4559" s="136"/>
      <c r="Y4559" s="137"/>
      <c r="Z4559" s="137"/>
      <c r="AA4559" s="119"/>
      <c r="AB4559" s="119"/>
      <c r="AC4559" s="137"/>
      <c r="AD4559" s="137">
        <f>IF(AND(AC4559="",M4559=""),0,IF((AC4559=""),M4559,IF((M4559=""),AC4559,AC4559+M4559)))</f>
        <v>96525</v>
      </c>
      <c r="AE4559" s="137">
        <f>IF( (X4559=""),AD4559*1,AD4559*(X4559/100) )</f>
        <v>96525</v>
      </c>
      <c r="AF4559" s="137">
        <v>50000000</v>
      </c>
      <c r="AG4559" s="137">
        <f>IF((AF4559-AE4559) &gt; 1,0,IF((AF4559-AE4559)&lt;0,AE4559-AF4559,AF4559-AE4559))</f>
        <v>0</v>
      </c>
      <c r="AH4559" s="137">
        <v>0.01</v>
      </c>
    </row>
    <row r="4560" spans="1:34" s="173" customFormat="1" x14ac:dyDescent="0.55000000000000004">
      <c r="A4560" s="122"/>
      <c r="B4560" s="123"/>
      <c r="C4560" s="123"/>
      <c r="D4560" s="135"/>
      <c r="E4560" s="123"/>
      <c r="F4560" s="123"/>
      <c r="G4560" s="123"/>
      <c r="H4560" s="123"/>
      <c r="I4560" s="136"/>
      <c r="J4560" s="123"/>
      <c r="K4560" s="137"/>
      <c r="L4560" s="137" t="s">
        <v>63</v>
      </c>
      <c r="M4560" s="137">
        <f>SUM(M4559:M4559)</f>
        <v>96525</v>
      </c>
      <c r="N4560" s="123"/>
      <c r="O4560" s="108"/>
      <c r="P4560" s="138"/>
      <c r="Q4560" s="108"/>
      <c r="R4560" s="108"/>
      <c r="S4560" s="139"/>
      <c r="T4560" s="123"/>
      <c r="U4560" s="123"/>
      <c r="V4560" s="123"/>
      <c r="W4560" s="137"/>
      <c r="X4560" s="136"/>
      <c r="Y4560" s="137"/>
      <c r="Z4560" s="137"/>
      <c r="AA4560" s="119"/>
      <c r="AB4560" s="119"/>
      <c r="AC4560" s="137"/>
      <c r="AD4560" s="137"/>
      <c r="AE4560" s="137">
        <f>SUM(AE4559:AE4559)</f>
        <v>96525</v>
      </c>
      <c r="AF4560" s="137"/>
      <c r="AG4560" s="137">
        <f>SUM(AG4559:AG4559)</f>
        <v>0</v>
      </c>
      <c r="AH4560" s="137"/>
    </row>
    <row r="4561" spans="1:34" s="173" customFormat="1" x14ac:dyDescent="0.55000000000000004">
      <c r="A4561" s="122" t="s">
        <v>6412</v>
      </c>
      <c r="B4561" s="123">
        <v>1940</v>
      </c>
      <c r="C4561" s="123">
        <v>8958</v>
      </c>
      <c r="D4561" s="135" t="s">
        <v>6413</v>
      </c>
      <c r="E4561" s="123" t="s">
        <v>34</v>
      </c>
      <c r="F4561" s="123">
        <v>526</v>
      </c>
      <c r="G4561" s="123">
        <v>13</v>
      </c>
      <c r="H4561" s="123">
        <v>3</v>
      </c>
      <c r="I4561" s="136">
        <v>98</v>
      </c>
      <c r="J4561" s="123" t="s">
        <v>38</v>
      </c>
      <c r="K4561" s="137">
        <f>((G4561*400)+(H4561*100))+I4561</f>
        <v>5598</v>
      </c>
      <c r="L4561" s="137">
        <v>275</v>
      </c>
      <c r="M4561" s="137">
        <f>K4561*L4561</f>
        <v>1539450</v>
      </c>
      <c r="N4561" s="123"/>
      <c r="O4561" s="108"/>
      <c r="P4561" s="138"/>
      <c r="Q4561" s="108"/>
      <c r="R4561" s="108"/>
      <c r="S4561" s="139"/>
      <c r="T4561" s="123"/>
      <c r="U4561" s="123"/>
      <c r="V4561" s="123"/>
      <c r="W4561" s="137"/>
      <c r="X4561" s="136"/>
      <c r="Y4561" s="137"/>
      <c r="Z4561" s="137"/>
      <c r="AA4561" s="119"/>
      <c r="AB4561" s="119"/>
      <c r="AC4561" s="137"/>
      <c r="AD4561" s="137">
        <f>IF(AND(AC4561="",M4561=""),0,IF((AC4561=""),M4561,IF((M4561=""),AC4561,AC4561+M4561)))</f>
        <v>1539450</v>
      </c>
      <c r="AE4561" s="137">
        <f>IF( (X4561=""),AD4561*1,AD4561*(X4561/100) )</f>
        <v>1539450</v>
      </c>
      <c r="AF4561" s="137">
        <v>50000000</v>
      </c>
      <c r="AG4561" s="137">
        <f>IF((AF4561-AE4561) &gt; 1,0,IF((AF4561-AE4561)&lt;0,AE4561-AF4561,AF4561-AE4561))</f>
        <v>0</v>
      </c>
      <c r="AH4561" s="137">
        <v>0.01</v>
      </c>
    </row>
    <row r="4562" spans="1:34" s="173" customFormat="1" x14ac:dyDescent="0.55000000000000004">
      <c r="A4562" s="122"/>
      <c r="B4562" s="123"/>
      <c r="C4562" s="123"/>
      <c r="D4562" s="135"/>
      <c r="E4562" s="123"/>
      <c r="F4562" s="123"/>
      <c r="G4562" s="123"/>
      <c r="H4562" s="123"/>
      <c r="I4562" s="136"/>
      <c r="J4562" s="123"/>
      <c r="K4562" s="137"/>
      <c r="L4562" s="137" t="s">
        <v>63</v>
      </c>
      <c r="M4562" s="137">
        <f>SUM(M4561:M4561)</f>
        <v>1539450</v>
      </c>
      <c r="N4562" s="123"/>
      <c r="O4562" s="108"/>
      <c r="P4562" s="138"/>
      <c r="Q4562" s="108"/>
      <c r="R4562" s="108"/>
      <c r="S4562" s="139"/>
      <c r="T4562" s="123"/>
      <c r="U4562" s="123"/>
      <c r="V4562" s="123"/>
      <c r="W4562" s="137"/>
      <c r="X4562" s="136"/>
      <c r="Y4562" s="137"/>
      <c r="Z4562" s="137"/>
      <c r="AA4562" s="119"/>
      <c r="AB4562" s="119"/>
      <c r="AC4562" s="137"/>
      <c r="AD4562" s="137"/>
      <c r="AE4562" s="137">
        <f>SUM(AE4561:AE4561)</f>
        <v>1539450</v>
      </c>
      <c r="AF4562" s="137"/>
      <c r="AG4562" s="137">
        <f>SUM(AG4561:AG4561)</f>
        <v>0</v>
      </c>
      <c r="AH4562" s="137"/>
    </row>
    <row r="4563" spans="1:34" s="173" customFormat="1" x14ac:dyDescent="0.55000000000000004">
      <c r="A4563" s="122" t="s">
        <v>6416</v>
      </c>
      <c r="B4563" s="123">
        <v>1941</v>
      </c>
      <c r="C4563" s="123">
        <v>6960</v>
      </c>
      <c r="D4563" s="135" t="s">
        <v>6417</v>
      </c>
      <c r="E4563" s="123" t="s">
        <v>34</v>
      </c>
      <c r="F4563" s="123">
        <v>23291</v>
      </c>
      <c r="G4563" s="123">
        <v>0</v>
      </c>
      <c r="H4563" s="123">
        <v>0</v>
      </c>
      <c r="I4563" s="136">
        <v>62</v>
      </c>
      <c r="J4563" s="123" t="s">
        <v>35</v>
      </c>
      <c r="K4563" s="137">
        <f>((G4563*400)+(H4563*100))+I4563</f>
        <v>62</v>
      </c>
      <c r="L4563" s="137">
        <v>1600</v>
      </c>
      <c r="M4563" s="137">
        <f>K4563*L4563</f>
        <v>99200</v>
      </c>
      <c r="N4563" s="123">
        <v>1</v>
      </c>
      <c r="O4563" s="108" t="s">
        <v>6414</v>
      </c>
      <c r="P4563" s="138">
        <v>1570800066328</v>
      </c>
      <c r="Q4563" s="108" t="s">
        <v>6415</v>
      </c>
      <c r="R4563" s="108" t="s">
        <v>6418</v>
      </c>
      <c r="S4563" s="139" t="s">
        <v>6419</v>
      </c>
      <c r="T4563" s="123" t="s">
        <v>51</v>
      </c>
      <c r="U4563" s="123" t="s">
        <v>74</v>
      </c>
      <c r="V4563" s="123" t="s">
        <v>52</v>
      </c>
      <c r="W4563" s="137">
        <v>10</v>
      </c>
      <c r="X4563" s="136">
        <v>100</v>
      </c>
      <c r="Y4563" s="137">
        <v>6750</v>
      </c>
      <c r="Z4563" s="137">
        <f>W4563*Y4563</f>
        <v>67500</v>
      </c>
      <c r="AA4563" s="119">
        <v>21</v>
      </c>
      <c r="AB4563" s="119">
        <v>93</v>
      </c>
      <c r="AC4563" s="137">
        <f>(Z4563*(100-AB4563))/100</f>
        <v>4725</v>
      </c>
      <c r="AD4563" s="137">
        <f>IF(AND(AC4563="",M4563=""),0,IF((AC4563=""),M4563, IF( (M4563=""),AC4563,SUM(AC4563:AC4564)+M4563)))</f>
        <v>103925</v>
      </c>
      <c r="AE4563" s="137">
        <f>IF( (X4563=""),AD4563*1,AD4563*(X4563/100) )</f>
        <v>103925</v>
      </c>
      <c r="AF4563" s="137">
        <v>50000000</v>
      </c>
      <c r="AG4563" s="137">
        <f>IF((AF4563-AE4563) &gt; 1,0,IF((AF4563-AE4563)&lt;0,AE4563-AF4563,AF4563-AE4563))</f>
        <v>0</v>
      </c>
      <c r="AH4563" s="137">
        <v>0.02</v>
      </c>
    </row>
    <row r="4564" spans="1:34" s="173" customFormat="1" x14ac:dyDescent="0.55000000000000004">
      <c r="A4564" s="122"/>
      <c r="B4564" s="123"/>
      <c r="C4564" s="123"/>
      <c r="D4564" s="135"/>
      <c r="E4564" s="123"/>
      <c r="F4564" s="123"/>
      <c r="G4564" s="123"/>
      <c r="H4564" s="123"/>
      <c r="I4564" s="136"/>
      <c r="J4564" s="123"/>
      <c r="K4564" s="137"/>
      <c r="L4564" s="137" t="s">
        <v>63</v>
      </c>
      <c r="M4564" s="137">
        <f>SUM(M4563:M4563)</f>
        <v>99200</v>
      </c>
      <c r="N4564" s="123"/>
      <c r="O4564" s="108"/>
      <c r="P4564" s="138"/>
      <c r="Q4564" s="108"/>
      <c r="R4564" s="108"/>
      <c r="S4564" s="139"/>
      <c r="T4564" s="123"/>
      <c r="U4564" s="123"/>
      <c r="V4564" s="123"/>
      <c r="W4564" s="137"/>
      <c r="X4564" s="136"/>
      <c r="Y4564" s="137"/>
      <c r="Z4564" s="137"/>
      <c r="AA4564" s="119"/>
      <c r="AB4564" s="119"/>
      <c r="AC4564" s="137"/>
      <c r="AD4564" s="137"/>
      <c r="AE4564" s="137">
        <f>SUM(AE4563:AE4563)</f>
        <v>103925</v>
      </c>
      <c r="AF4564" s="137"/>
      <c r="AG4564" s="137">
        <f>SUM(AG4563:AG4563)</f>
        <v>0</v>
      </c>
      <c r="AH4564" s="137"/>
    </row>
    <row r="4565" spans="1:34" s="173" customFormat="1" x14ac:dyDescent="0.55000000000000004">
      <c r="A4565" s="122" t="s">
        <v>6420</v>
      </c>
      <c r="B4565" s="123">
        <v>1942</v>
      </c>
      <c r="C4565" s="123">
        <v>9679</v>
      </c>
      <c r="D4565" s="135" t="s">
        <v>6421</v>
      </c>
      <c r="E4565" s="123" t="s">
        <v>37</v>
      </c>
      <c r="F4565" s="123">
        <v>5933</v>
      </c>
      <c r="G4565" s="123">
        <v>23</v>
      </c>
      <c r="H4565" s="123">
        <v>3</v>
      </c>
      <c r="I4565" s="136">
        <v>67</v>
      </c>
      <c r="J4565" s="123" t="s">
        <v>38</v>
      </c>
      <c r="K4565" s="137">
        <f>((G4565*400)+(H4565*100))+I4565</f>
        <v>9567</v>
      </c>
      <c r="L4565" s="137">
        <v>800</v>
      </c>
      <c r="M4565" s="137">
        <f>K4565*L4565</f>
        <v>7653600</v>
      </c>
      <c r="N4565" s="123"/>
      <c r="O4565" s="108"/>
      <c r="P4565" s="138"/>
      <c r="Q4565" s="108"/>
      <c r="R4565" s="108"/>
      <c r="S4565" s="139"/>
      <c r="T4565" s="123"/>
      <c r="U4565" s="123"/>
      <c r="V4565" s="123"/>
      <c r="W4565" s="137"/>
      <c r="X4565" s="136"/>
      <c r="Y4565" s="137"/>
      <c r="Z4565" s="137"/>
      <c r="AA4565" s="119"/>
      <c r="AB4565" s="119"/>
      <c r="AC4565" s="137"/>
      <c r="AD4565" s="137">
        <f>IF(AND(AC4565="",M4565=""),0,IF((AC4565=""),M4565,IF((M4565=""),AC4565,AC4565+M4565)))</f>
        <v>7653600</v>
      </c>
      <c r="AE4565" s="137">
        <f>IF( (X4565=""),AD4565*1,AD4565*(X4565/100) )</f>
        <v>7653600</v>
      </c>
      <c r="AF4565" s="137">
        <v>0</v>
      </c>
      <c r="AG4565" s="137">
        <f>IF((AF4565-AE4565) &gt; 1,0,IF((AF4565-AE4565)&lt;0,AE4565-AF4565,AF4565-AE4565))</f>
        <v>7653600</v>
      </c>
      <c r="AH4565" s="137">
        <v>0.01</v>
      </c>
    </row>
    <row r="4566" spans="1:34" s="173" customFormat="1" x14ac:dyDescent="0.55000000000000004">
      <c r="A4566" s="122"/>
      <c r="B4566" s="123"/>
      <c r="C4566" s="123"/>
      <c r="D4566" s="135"/>
      <c r="E4566" s="123"/>
      <c r="F4566" s="123"/>
      <c r="G4566" s="123"/>
      <c r="H4566" s="123"/>
      <c r="I4566" s="136"/>
      <c r="J4566" s="123"/>
      <c r="K4566" s="137"/>
      <c r="L4566" s="137" t="s">
        <v>63</v>
      </c>
      <c r="M4566" s="137">
        <f>SUM(M4565:M4565)</f>
        <v>7653600</v>
      </c>
      <c r="N4566" s="123"/>
      <c r="O4566" s="108"/>
      <c r="P4566" s="138"/>
      <c r="Q4566" s="108"/>
      <c r="R4566" s="108"/>
      <c r="S4566" s="139"/>
      <c r="T4566" s="123"/>
      <c r="U4566" s="123"/>
      <c r="V4566" s="123"/>
      <c r="W4566" s="137"/>
      <c r="X4566" s="136"/>
      <c r="Y4566" s="137"/>
      <c r="Z4566" s="137"/>
      <c r="AA4566" s="119"/>
      <c r="AB4566" s="119"/>
      <c r="AC4566" s="137"/>
      <c r="AD4566" s="137"/>
      <c r="AE4566" s="137">
        <f>SUM(AE4565:AE4565)</f>
        <v>7653600</v>
      </c>
      <c r="AF4566" s="137"/>
      <c r="AG4566" s="137">
        <f>SUM(AG4565:AG4565)</f>
        <v>7653600</v>
      </c>
      <c r="AH4566" s="137"/>
    </row>
    <row r="4567" spans="1:34" s="173" customFormat="1" x14ac:dyDescent="0.55000000000000004">
      <c r="A4567" s="122" t="s">
        <v>6422</v>
      </c>
      <c r="B4567" s="123">
        <v>1943</v>
      </c>
      <c r="C4567" s="123">
        <v>7351</v>
      </c>
      <c r="D4567" s="135" t="s">
        <v>6423</v>
      </c>
      <c r="E4567" s="123" t="s">
        <v>34</v>
      </c>
      <c r="F4567" s="123">
        <v>21118</v>
      </c>
      <c r="G4567" s="123">
        <v>0</v>
      </c>
      <c r="H4567" s="123">
        <v>2</v>
      </c>
      <c r="I4567" s="136">
        <v>10</v>
      </c>
      <c r="J4567" s="123" t="s">
        <v>38</v>
      </c>
      <c r="K4567" s="137">
        <f>((G4567*400)+(H4567*100))+I4567</f>
        <v>210</v>
      </c>
      <c r="L4567" s="137">
        <v>650</v>
      </c>
      <c r="M4567" s="137">
        <f>K4567*L4567</f>
        <v>136500</v>
      </c>
      <c r="N4567" s="123"/>
      <c r="O4567" s="108"/>
      <c r="P4567" s="138"/>
      <c r="Q4567" s="108"/>
      <c r="R4567" s="108"/>
      <c r="S4567" s="139"/>
      <c r="T4567" s="123"/>
      <c r="U4567" s="123"/>
      <c r="V4567" s="123"/>
      <c r="W4567" s="137"/>
      <c r="X4567" s="136"/>
      <c r="Y4567" s="137"/>
      <c r="Z4567" s="137"/>
      <c r="AA4567" s="119"/>
      <c r="AB4567" s="119"/>
      <c r="AC4567" s="137"/>
      <c r="AD4567" s="137">
        <f>IF(AND(AC4567="",M4567=""),0,IF((AC4567=""),M4567,IF((M4567=""),AC4567,AC4567+M4567)))</f>
        <v>136500</v>
      </c>
      <c r="AE4567" s="137">
        <f>IF( (X4567=""),AD4567*1,AD4567*(X4567/100) )</f>
        <v>136500</v>
      </c>
      <c r="AF4567" s="137">
        <v>50000000</v>
      </c>
      <c r="AG4567" s="137">
        <f>IF((AF4567-AE4567) &gt; 1,0,IF((AF4567-AE4567)&lt;0,AE4567-AF4567,AF4567-AE4567))</f>
        <v>0</v>
      </c>
      <c r="AH4567" s="137">
        <v>0.01</v>
      </c>
    </row>
    <row r="4568" spans="1:34" s="173" customFormat="1" x14ac:dyDescent="0.55000000000000004">
      <c r="A4568" s="122"/>
      <c r="B4568" s="123">
        <v>1944</v>
      </c>
      <c r="C4568" s="123">
        <v>7350</v>
      </c>
      <c r="D4568" s="135" t="s">
        <v>6424</v>
      </c>
      <c r="E4568" s="123" t="s">
        <v>34</v>
      </c>
      <c r="F4568" s="123">
        <v>21119</v>
      </c>
      <c r="G4568" s="123">
        <v>0</v>
      </c>
      <c r="H4568" s="123">
        <v>2</v>
      </c>
      <c r="I4568" s="136">
        <v>5</v>
      </c>
      <c r="J4568" s="123" t="s">
        <v>38</v>
      </c>
      <c r="K4568" s="137">
        <f>((G4568*400)+(H4568*100))+I4568</f>
        <v>205</v>
      </c>
      <c r="L4568" s="137">
        <v>650</v>
      </c>
      <c r="M4568" s="137">
        <f>K4568*L4568</f>
        <v>133250</v>
      </c>
      <c r="N4568" s="123"/>
      <c r="O4568" s="108"/>
      <c r="P4568" s="138"/>
      <c r="Q4568" s="108"/>
      <c r="R4568" s="108"/>
      <c r="S4568" s="139"/>
      <c r="T4568" s="123"/>
      <c r="U4568" s="123"/>
      <c r="V4568" s="123"/>
      <c r="W4568" s="137"/>
      <c r="X4568" s="136"/>
      <c r="Y4568" s="137"/>
      <c r="Z4568" s="137"/>
      <c r="AA4568" s="119"/>
      <c r="AB4568" s="119"/>
      <c r="AC4568" s="137"/>
      <c r="AD4568" s="137">
        <f>IF(AND(AC4568="",M4568=""),0,IF((AC4568=""),M4568,IF((M4568=""),AC4568,AC4568+M4568)))</f>
        <v>133250</v>
      </c>
      <c r="AE4568" s="137">
        <f>IF( (X4568=""),AD4568*1,AD4568*(X4568/100) )</f>
        <v>133250</v>
      </c>
      <c r="AF4568" s="137">
        <v>50000000</v>
      </c>
      <c r="AG4568" s="137">
        <f>IF((AF4568-AE4568) &gt; 1,0,IF((AF4568-AE4568)&lt;0,AE4568-AF4568,AF4568-AE4568))</f>
        <v>0</v>
      </c>
      <c r="AH4568" s="137">
        <v>0.01</v>
      </c>
    </row>
    <row r="4569" spans="1:34" s="173" customFormat="1" x14ac:dyDescent="0.55000000000000004">
      <c r="A4569" s="122"/>
      <c r="B4569" s="123"/>
      <c r="C4569" s="123"/>
      <c r="D4569" s="135"/>
      <c r="E4569" s="123"/>
      <c r="F4569" s="123"/>
      <c r="G4569" s="123"/>
      <c r="H4569" s="123"/>
      <c r="I4569" s="136"/>
      <c r="J4569" s="123"/>
      <c r="K4569" s="137"/>
      <c r="L4569" s="137" t="s">
        <v>63</v>
      </c>
      <c r="M4569" s="137">
        <f>SUM(M4567:M4568)</f>
        <v>269750</v>
      </c>
      <c r="N4569" s="123"/>
      <c r="O4569" s="108"/>
      <c r="P4569" s="138"/>
      <c r="Q4569" s="108"/>
      <c r="R4569" s="108"/>
      <c r="S4569" s="139"/>
      <c r="T4569" s="123"/>
      <c r="U4569" s="123"/>
      <c r="V4569" s="123"/>
      <c r="W4569" s="137"/>
      <c r="X4569" s="136"/>
      <c r="Y4569" s="137"/>
      <c r="Z4569" s="137"/>
      <c r="AA4569" s="119"/>
      <c r="AB4569" s="119"/>
      <c r="AC4569" s="137"/>
      <c r="AD4569" s="137"/>
      <c r="AE4569" s="137">
        <f>SUM(AE4567:AE4568)</f>
        <v>269750</v>
      </c>
      <c r="AF4569" s="137"/>
      <c r="AG4569" s="137">
        <f>SUM(AG4567:AG4568)</f>
        <v>0</v>
      </c>
      <c r="AH4569" s="137"/>
    </row>
    <row r="4570" spans="1:34" s="173" customFormat="1" x14ac:dyDescent="0.55000000000000004">
      <c r="A4570" s="122" t="s">
        <v>6425</v>
      </c>
      <c r="B4570" s="123">
        <v>1945</v>
      </c>
      <c r="C4570" s="123">
        <v>6207</v>
      </c>
      <c r="D4570" s="135" t="s">
        <v>6426</v>
      </c>
      <c r="E4570" s="123" t="s">
        <v>37</v>
      </c>
      <c r="F4570" s="123">
        <v>5498</v>
      </c>
      <c r="G4570" s="123">
        <v>9</v>
      </c>
      <c r="H4570" s="123">
        <v>3</v>
      </c>
      <c r="I4570" s="136">
        <v>71</v>
      </c>
      <c r="J4570" s="123" t="s">
        <v>38</v>
      </c>
      <c r="K4570" s="137">
        <f>((G4570*400)+(H4570*100))+I4570</f>
        <v>3971</v>
      </c>
      <c r="L4570" s="137">
        <v>400</v>
      </c>
      <c r="M4570" s="137">
        <f>K4570*L4570</f>
        <v>1588400</v>
      </c>
      <c r="N4570" s="123"/>
      <c r="O4570" s="108"/>
      <c r="P4570" s="138"/>
      <c r="Q4570" s="108"/>
      <c r="R4570" s="108"/>
      <c r="S4570" s="139"/>
      <c r="T4570" s="123"/>
      <c r="U4570" s="123"/>
      <c r="V4570" s="123"/>
      <c r="W4570" s="137"/>
      <c r="X4570" s="136"/>
      <c r="Y4570" s="137"/>
      <c r="Z4570" s="137"/>
      <c r="AA4570" s="119"/>
      <c r="AB4570" s="119"/>
      <c r="AC4570" s="137"/>
      <c r="AD4570" s="137">
        <f>IF(AND(AC4570="",M4570=""),0,IF((AC4570=""),M4570,IF((M4570=""),AC4570,AC4570+M4570)))</f>
        <v>1588400</v>
      </c>
      <c r="AE4570" s="137">
        <f>IF( (X4570=""),AD4570*1,AD4570*(X4570/100) )</f>
        <v>1588400</v>
      </c>
      <c r="AF4570" s="137">
        <v>0</v>
      </c>
      <c r="AG4570" s="137">
        <f>IF((AF4570-AE4570) &gt; 1,0,IF((AF4570-AE4570)&lt;0,AE4570-AF4570,AF4570-AE4570))</f>
        <v>1588400</v>
      </c>
      <c r="AH4570" s="137">
        <v>0.01</v>
      </c>
    </row>
    <row r="4571" spans="1:34" s="173" customFormat="1" x14ac:dyDescent="0.55000000000000004">
      <c r="A4571" s="122"/>
      <c r="B4571" s="123"/>
      <c r="C4571" s="123"/>
      <c r="D4571" s="135"/>
      <c r="E4571" s="123"/>
      <c r="F4571" s="123"/>
      <c r="G4571" s="123"/>
      <c r="H4571" s="123"/>
      <c r="I4571" s="136"/>
      <c r="J4571" s="123"/>
      <c r="K4571" s="137"/>
      <c r="L4571" s="137" t="s">
        <v>63</v>
      </c>
      <c r="M4571" s="137">
        <f>SUM(M4570:M4570)</f>
        <v>1588400</v>
      </c>
      <c r="N4571" s="123"/>
      <c r="O4571" s="108"/>
      <c r="P4571" s="138"/>
      <c r="Q4571" s="108"/>
      <c r="R4571" s="108"/>
      <c r="S4571" s="139"/>
      <c r="T4571" s="123"/>
      <c r="U4571" s="123"/>
      <c r="V4571" s="123"/>
      <c r="W4571" s="137"/>
      <c r="X4571" s="136"/>
      <c r="Y4571" s="137"/>
      <c r="Z4571" s="137"/>
      <c r="AA4571" s="119"/>
      <c r="AB4571" s="119"/>
      <c r="AC4571" s="137"/>
      <c r="AD4571" s="137"/>
      <c r="AE4571" s="137">
        <f>SUM(AE4570:AE4570)</f>
        <v>1588400</v>
      </c>
      <c r="AF4571" s="137"/>
      <c r="AG4571" s="137">
        <f>SUM(AG4570:AG4570)</f>
        <v>1588400</v>
      </c>
      <c r="AH4571" s="137"/>
    </row>
    <row r="4572" spans="1:34" s="173" customFormat="1" x14ac:dyDescent="0.55000000000000004">
      <c r="A4572" s="122" t="s">
        <v>6427</v>
      </c>
      <c r="B4572" s="123">
        <v>1946</v>
      </c>
      <c r="C4572" s="123">
        <v>8328</v>
      </c>
      <c r="D4572" s="135" t="s">
        <v>6428</v>
      </c>
      <c r="E4572" s="123" t="s">
        <v>34</v>
      </c>
      <c r="F4572" s="123">
        <v>23919</v>
      </c>
      <c r="G4572" s="123">
        <v>3</v>
      </c>
      <c r="H4572" s="123">
        <v>2</v>
      </c>
      <c r="I4572" s="136">
        <v>80</v>
      </c>
      <c r="J4572" s="123" t="s">
        <v>38</v>
      </c>
      <c r="K4572" s="137">
        <f>((G4572*400)+(H4572*100))+I4572</f>
        <v>1480</v>
      </c>
      <c r="L4572" s="137">
        <v>250</v>
      </c>
      <c r="M4572" s="137">
        <f>K4572*L4572</f>
        <v>370000</v>
      </c>
      <c r="N4572" s="123"/>
      <c r="O4572" s="108"/>
      <c r="P4572" s="138"/>
      <c r="Q4572" s="108"/>
      <c r="R4572" s="108"/>
      <c r="S4572" s="139"/>
      <c r="T4572" s="123"/>
      <c r="U4572" s="123"/>
      <c r="V4572" s="123"/>
      <c r="W4572" s="137"/>
      <c r="X4572" s="136"/>
      <c r="Y4572" s="137"/>
      <c r="Z4572" s="137"/>
      <c r="AA4572" s="119"/>
      <c r="AB4572" s="119"/>
      <c r="AC4572" s="137"/>
      <c r="AD4572" s="137">
        <f>IF(AND(AC4572="",M4572=""),0,IF((AC4572=""),M4572,IF((M4572=""),AC4572,AC4572+M4572)))</f>
        <v>370000</v>
      </c>
      <c r="AE4572" s="137">
        <f>IF( (X4572=""),AD4572*1,AD4572*(X4572/100) )</f>
        <v>370000</v>
      </c>
      <c r="AF4572" s="137">
        <v>50000000</v>
      </c>
      <c r="AG4572" s="137">
        <f>IF((AF4572-AE4572) &gt; 1,0,IF((AF4572-AE4572)&lt;0,AE4572-AF4572,AF4572-AE4572))</f>
        <v>0</v>
      </c>
      <c r="AH4572" s="137">
        <v>0.01</v>
      </c>
    </row>
    <row r="4573" spans="1:34" s="173" customFormat="1" x14ac:dyDescent="0.55000000000000004">
      <c r="A4573" s="122"/>
      <c r="B4573" s="123"/>
      <c r="C4573" s="123"/>
      <c r="D4573" s="135"/>
      <c r="E4573" s="123"/>
      <c r="F4573" s="123"/>
      <c r="G4573" s="123"/>
      <c r="H4573" s="123"/>
      <c r="I4573" s="136"/>
      <c r="J4573" s="123"/>
      <c r="K4573" s="137"/>
      <c r="L4573" s="137" t="s">
        <v>63</v>
      </c>
      <c r="M4573" s="137">
        <f>SUM(M4572:M4572)</f>
        <v>370000</v>
      </c>
      <c r="N4573" s="123"/>
      <c r="O4573" s="108"/>
      <c r="P4573" s="138"/>
      <c r="Q4573" s="108"/>
      <c r="R4573" s="108"/>
      <c r="S4573" s="139"/>
      <c r="T4573" s="123"/>
      <c r="U4573" s="123"/>
      <c r="V4573" s="123"/>
      <c r="W4573" s="137"/>
      <c r="X4573" s="136"/>
      <c r="Y4573" s="137"/>
      <c r="Z4573" s="137"/>
      <c r="AA4573" s="119"/>
      <c r="AB4573" s="119"/>
      <c r="AC4573" s="137"/>
      <c r="AD4573" s="137"/>
      <c r="AE4573" s="137">
        <f>SUM(AE4572:AE4572)</f>
        <v>370000</v>
      </c>
      <c r="AF4573" s="137"/>
      <c r="AG4573" s="137">
        <f>SUM(AG4572:AG4572)</f>
        <v>0</v>
      </c>
      <c r="AH4573" s="137"/>
    </row>
    <row r="4574" spans="1:34" s="99" customFormat="1" x14ac:dyDescent="0.55000000000000004">
      <c r="A4574" s="107" t="s">
        <v>6431</v>
      </c>
      <c r="B4574" s="102">
        <v>1947</v>
      </c>
      <c r="C4574" s="102">
        <v>7504</v>
      </c>
      <c r="D4574" s="90" t="s">
        <v>6432</v>
      </c>
      <c r="E4574" s="102" t="s">
        <v>34</v>
      </c>
      <c r="F4574" s="102">
        <v>16069</v>
      </c>
      <c r="G4574" s="102">
        <v>6</v>
      </c>
      <c r="H4574" s="102">
        <v>3</v>
      </c>
      <c r="I4574" s="98">
        <v>60</v>
      </c>
      <c r="J4574" s="102" t="s">
        <v>38</v>
      </c>
      <c r="K4574" s="94">
        <f>((G4574*400)+(H4574*100))+I4574</f>
        <v>2760</v>
      </c>
      <c r="L4574" s="94">
        <v>300</v>
      </c>
      <c r="M4574" s="94">
        <f>K4574*L4574</f>
        <v>828000</v>
      </c>
      <c r="N4574" s="102"/>
      <c r="O4574" s="111"/>
      <c r="P4574" s="96"/>
      <c r="Q4574" s="111"/>
      <c r="R4574" s="111"/>
      <c r="S4574" s="97"/>
      <c r="T4574" s="102"/>
      <c r="U4574" s="102"/>
      <c r="V4574" s="102"/>
      <c r="W4574" s="94"/>
      <c r="X4574" s="98"/>
      <c r="Y4574" s="94"/>
      <c r="Z4574" s="94"/>
      <c r="AA4574" s="89"/>
      <c r="AB4574" s="89"/>
      <c r="AC4574" s="94"/>
      <c r="AD4574" s="94">
        <f>IF(AND(AC4574="",M4574=""),0,IF((AC4574=""),M4574,IF((M4574=""),AC4574,AC4574+M4574)))</f>
        <v>828000</v>
      </c>
      <c r="AE4574" s="94">
        <f t="shared" ref="AE4574:AE4593" si="424">IF( (X4574=""),AD4574*1,AD4574*(X4574/100) )</f>
        <v>828000</v>
      </c>
      <c r="AF4574" s="94">
        <v>50000000</v>
      </c>
      <c r="AG4574" s="94">
        <f t="shared" ref="AG4574:AG4593" si="425">IF((AF4574-AE4574) &gt; 1,0,IF((AF4574-AE4574)&lt;0,AE4574-AF4574,AF4574-AE4574))</f>
        <v>0</v>
      </c>
      <c r="AH4574" s="94">
        <v>0.01</v>
      </c>
    </row>
    <row r="4575" spans="1:34" s="99" customFormat="1" x14ac:dyDescent="0.55000000000000004">
      <c r="A4575" s="107"/>
      <c r="B4575" s="102">
        <v>1948</v>
      </c>
      <c r="C4575" s="102">
        <v>8026</v>
      </c>
      <c r="D4575" s="90" t="s">
        <v>6433</v>
      </c>
      <c r="E4575" s="102" t="s">
        <v>34</v>
      </c>
      <c r="F4575" s="102">
        <v>16572</v>
      </c>
      <c r="G4575" s="102">
        <v>1</v>
      </c>
      <c r="H4575" s="102">
        <v>3</v>
      </c>
      <c r="I4575" s="98">
        <v>98</v>
      </c>
      <c r="J4575" s="102" t="s">
        <v>62</v>
      </c>
      <c r="K4575" s="94">
        <f>((G4575*400)+(H4575*100))+I4575</f>
        <v>798</v>
      </c>
      <c r="L4575" s="94">
        <v>550</v>
      </c>
      <c r="M4575" s="94">
        <f>K4575*L4575</f>
        <v>438900</v>
      </c>
      <c r="N4575" s="102">
        <v>1</v>
      </c>
      <c r="O4575" s="111" t="s">
        <v>6429</v>
      </c>
      <c r="P4575" s="96">
        <v>3570700976558</v>
      </c>
      <c r="Q4575" s="111" t="s">
        <v>6430</v>
      </c>
      <c r="R4575" s="111" t="s">
        <v>6434</v>
      </c>
      <c r="S4575" s="97" t="s">
        <v>6435</v>
      </c>
      <c r="T4575" s="102" t="s">
        <v>51</v>
      </c>
      <c r="U4575" s="102" t="s">
        <v>45</v>
      </c>
      <c r="V4575" s="102" t="s">
        <v>52</v>
      </c>
      <c r="W4575" s="94">
        <v>221</v>
      </c>
      <c r="X4575" s="98">
        <v>22.53</v>
      </c>
      <c r="Y4575" s="94">
        <v>6750</v>
      </c>
      <c r="Z4575" s="94">
        <f t="shared" ref="Z4575:Z4582" si="426">W4575*Y4575</f>
        <v>1491750</v>
      </c>
      <c r="AA4575" s="89">
        <v>22</v>
      </c>
      <c r="AB4575" s="89">
        <v>34</v>
      </c>
      <c r="AC4575" s="94">
        <f t="shared" ref="AC4575:AC4582" si="427">(Z4575*(100-AB4575))/100</f>
        <v>984555</v>
      </c>
      <c r="AD4575" s="94">
        <f>IF(AND(AC4575="",M4575=""),0,IF((AC4575=""),M4575, IF( (M4575=""),AC4575,SUM(AC4575:AC4580)+M4575)))</f>
        <v>3668610</v>
      </c>
      <c r="AE4575" s="94">
        <f t="shared" si="424"/>
        <v>826537.83299999998</v>
      </c>
      <c r="AF4575" s="94">
        <v>50000000</v>
      </c>
      <c r="AG4575" s="94">
        <f t="shared" si="425"/>
        <v>0</v>
      </c>
      <c r="AH4575" s="94">
        <v>0.02</v>
      </c>
    </row>
    <row r="4576" spans="1:34" s="99" customFormat="1" x14ac:dyDescent="0.55000000000000004">
      <c r="A4576" s="107"/>
      <c r="B4576" s="102"/>
      <c r="C4576" s="102"/>
      <c r="D4576" s="90"/>
      <c r="E4576" s="102"/>
      <c r="F4576" s="102"/>
      <c r="G4576" s="102"/>
      <c r="H4576" s="102"/>
      <c r="I4576" s="98"/>
      <c r="J4576" s="102"/>
      <c r="K4576" s="94"/>
      <c r="L4576" s="94"/>
      <c r="M4576" s="94"/>
      <c r="N4576" s="102"/>
      <c r="O4576" s="111"/>
      <c r="P4576" s="96"/>
      <c r="Q4576" s="111"/>
      <c r="R4576" s="111"/>
      <c r="S4576" s="97"/>
      <c r="T4576" s="102" t="s">
        <v>51</v>
      </c>
      <c r="U4576" s="102"/>
      <c r="V4576" s="102" t="s">
        <v>52</v>
      </c>
      <c r="W4576" s="94">
        <v>221</v>
      </c>
      <c r="X4576" s="98">
        <v>22.53</v>
      </c>
      <c r="Y4576" s="94">
        <v>6750</v>
      </c>
      <c r="Z4576" s="94">
        <f t="shared" si="426"/>
        <v>1491750</v>
      </c>
      <c r="AA4576" s="89">
        <v>22</v>
      </c>
      <c r="AB4576" s="89">
        <v>34</v>
      </c>
      <c r="AC4576" s="94">
        <f t="shared" si="427"/>
        <v>984555</v>
      </c>
      <c r="AD4576" s="94">
        <f>IF(AND(AC4576="",M4575=""),0,IF((AC4576=""),M4575, IF( (M4575=""),AC4576,SUM(AC4575:AC4580)+M4575)))</f>
        <v>3668610</v>
      </c>
      <c r="AE4576" s="94">
        <f t="shared" si="424"/>
        <v>826537.83299999998</v>
      </c>
      <c r="AF4576" s="94">
        <v>50000000</v>
      </c>
      <c r="AG4576" s="94">
        <f t="shared" si="425"/>
        <v>0</v>
      </c>
      <c r="AH4576" s="94">
        <v>0.02</v>
      </c>
    </row>
    <row r="4577" spans="1:34" s="99" customFormat="1" x14ac:dyDescent="0.55000000000000004">
      <c r="A4577" s="107"/>
      <c r="B4577" s="102"/>
      <c r="C4577" s="102"/>
      <c r="D4577" s="90"/>
      <c r="E4577" s="102"/>
      <c r="F4577" s="102"/>
      <c r="G4577" s="102"/>
      <c r="H4577" s="102"/>
      <c r="I4577" s="98"/>
      <c r="J4577" s="102"/>
      <c r="K4577" s="94"/>
      <c r="L4577" s="94"/>
      <c r="M4577" s="94"/>
      <c r="N4577" s="102">
        <v>2</v>
      </c>
      <c r="O4577" s="111" t="s">
        <v>6429</v>
      </c>
      <c r="P4577" s="96">
        <v>3570700976558</v>
      </c>
      <c r="Q4577" s="111" t="s">
        <v>6430</v>
      </c>
      <c r="R4577" s="111" t="s">
        <v>6434</v>
      </c>
      <c r="S4577" s="97" t="s">
        <v>6436</v>
      </c>
      <c r="T4577" s="102" t="s">
        <v>95</v>
      </c>
      <c r="U4577" s="102" t="s">
        <v>45</v>
      </c>
      <c r="V4577" s="102" t="s">
        <v>75</v>
      </c>
      <c r="W4577" s="94">
        <v>200</v>
      </c>
      <c r="X4577" s="98">
        <v>20.39</v>
      </c>
      <c r="Y4577" s="94">
        <v>5500</v>
      </c>
      <c r="Z4577" s="94">
        <f t="shared" si="426"/>
        <v>1100000</v>
      </c>
      <c r="AA4577" s="89">
        <v>22</v>
      </c>
      <c r="AB4577" s="89">
        <v>34</v>
      </c>
      <c r="AC4577" s="94">
        <f t="shared" si="427"/>
        <v>726000</v>
      </c>
      <c r="AD4577" s="94">
        <f>IF(AND(AC4577="",M4575=""),0,IF((AC4577=""),M4575, IF( (M4575=""),AC4577,SUM(AC4575:AC4580)+M4575)))</f>
        <v>3668610</v>
      </c>
      <c r="AE4577" s="94">
        <f t="shared" si="424"/>
        <v>748029.57900000003</v>
      </c>
      <c r="AF4577" s="94">
        <v>0</v>
      </c>
      <c r="AG4577" s="94">
        <f t="shared" si="425"/>
        <v>748029.57900000003</v>
      </c>
      <c r="AH4577" s="94">
        <v>0.3</v>
      </c>
    </row>
    <row r="4578" spans="1:34" s="99" customFormat="1" x14ac:dyDescent="0.55000000000000004">
      <c r="A4578" s="107"/>
      <c r="B4578" s="102"/>
      <c r="C4578" s="102"/>
      <c r="D4578" s="90"/>
      <c r="E4578" s="102"/>
      <c r="F4578" s="102"/>
      <c r="G4578" s="102"/>
      <c r="H4578" s="102"/>
      <c r="I4578" s="98"/>
      <c r="J4578" s="102"/>
      <c r="K4578" s="94"/>
      <c r="L4578" s="94"/>
      <c r="M4578" s="94"/>
      <c r="N4578" s="102">
        <v>3</v>
      </c>
      <c r="O4578" s="111" t="s">
        <v>6429</v>
      </c>
      <c r="P4578" s="96">
        <v>3570700976558</v>
      </c>
      <c r="Q4578" s="111" t="s">
        <v>6430</v>
      </c>
      <c r="R4578" s="111" t="s">
        <v>6434</v>
      </c>
      <c r="S4578" s="97" t="s">
        <v>6437</v>
      </c>
      <c r="T4578" s="102" t="s">
        <v>55</v>
      </c>
      <c r="U4578" s="102" t="s">
        <v>45</v>
      </c>
      <c r="V4578" s="102" t="s">
        <v>75</v>
      </c>
      <c r="W4578" s="94">
        <v>84</v>
      </c>
      <c r="X4578" s="98">
        <v>8.56</v>
      </c>
      <c r="Y4578" s="94">
        <v>0</v>
      </c>
      <c r="Z4578" s="94">
        <f t="shared" si="426"/>
        <v>0</v>
      </c>
      <c r="AA4578" s="89">
        <v>2</v>
      </c>
      <c r="AB4578" s="89">
        <v>2</v>
      </c>
      <c r="AC4578" s="94">
        <f t="shared" si="427"/>
        <v>0</v>
      </c>
      <c r="AD4578" s="94">
        <v>438900</v>
      </c>
      <c r="AE4578" s="94">
        <f t="shared" si="424"/>
        <v>37569.840000000004</v>
      </c>
      <c r="AF4578" s="94">
        <v>0</v>
      </c>
      <c r="AG4578" s="94">
        <f t="shared" si="425"/>
        <v>37569.840000000004</v>
      </c>
      <c r="AH4578" s="94">
        <v>0.3</v>
      </c>
    </row>
    <row r="4579" spans="1:34" s="99" customFormat="1" x14ac:dyDescent="0.55000000000000004">
      <c r="A4579" s="107"/>
      <c r="B4579" s="102"/>
      <c r="C4579" s="102"/>
      <c r="D4579" s="90"/>
      <c r="E4579" s="102"/>
      <c r="F4579" s="102"/>
      <c r="G4579" s="102"/>
      <c r="H4579" s="102"/>
      <c r="I4579" s="98"/>
      <c r="J4579" s="102"/>
      <c r="K4579" s="94"/>
      <c r="L4579" s="94"/>
      <c r="M4579" s="94"/>
      <c r="N4579" s="102">
        <v>4</v>
      </c>
      <c r="O4579" s="111" t="s">
        <v>6429</v>
      </c>
      <c r="P4579" s="96">
        <v>3570700976558</v>
      </c>
      <c r="Q4579" s="111" t="s">
        <v>6430</v>
      </c>
      <c r="R4579" s="111" t="s">
        <v>6434</v>
      </c>
      <c r="S4579" s="97" t="s">
        <v>6438</v>
      </c>
      <c r="T4579" s="102" t="s">
        <v>55</v>
      </c>
      <c r="U4579" s="102" t="s">
        <v>45</v>
      </c>
      <c r="V4579" s="102" t="s">
        <v>75</v>
      </c>
      <c r="W4579" s="94">
        <v>135</v>
      </c>
      <c r="X4579" s="98">
        <v>13.76</v>
      </c>
      <c r="Y4579" s="94">
        <v>0</v>
      </c>
      <c r="Z4579" s="94">
        <f t="shared" si="426"/>
        <v>0</v>
      </c>
      <c r="AA4579" s="89">
        <v>2</v>
      </c>
      <c r="AB4579" s="89">
        <v>2</v>
      </c>
      <c r="AC4579" s="94">
        <f t="shared" si="427"/>
        <v>0</v>
      </c>
      <c r="AD4579" s="94">
        <v>438900</v>
      </c>
      <c r="AE4579" s="94">
        <f t="shared" si="424"/>
        <v>60392.639999999999</v>
      </c>
      <c r="AF4579" s="94">
        <v>0</v>
      </c>
      <c r="AG4579" s="94">
        <f t="shared" si="425"/>
        <v>60392.639999999999</v>
      </c>
      <c r="AH4579" s="94">
        <v>0.3</v>
      </c>
    </row>
    <row r="4580" spans="1:34" s="99" customFormat="1" x14ac:dyDescent="0.55000000000000004">
      <c r="A4580" s="107"/>
      <c r="B4580" s="102"/>
      <c r="C4580" s="102"/>
      <c r="D4580" s="90"/>
      <c r="E4580" s="102"/>
      <c r="F4580" s="102"/>
      <c r="G4580" s="102"/>
      <c r="H4580" s="102"/>
      <c r="I4580" s="98"/>
      <c r="J4580" s="102"/>
      <c r="K4580" s="94"/>
      <c r="L4580" s="94"/>
      <c r="M4580" s="94"/>
      <c r="N4580" s="102">
        <v>5</v>
      </c>
      <c r="O4580" s="111" t="s">
        <v>6429</v>
      </c>
      <c r="P4580" s="96">
        <v>3570700976558</v>
      </c>
      <c r="Q4580" s="111" t="s">
        <v>6430</v>
      </c>
      <c r="R4580" s="111" t="s">
        <v>6434</v>
      </c>
      <c r="S4580" s="97" t="s">
        <v>6439</v>
      </c>
      <c r="T4580" s="102" t="s">
        <v>51</v>
      </c>
      <c r="U4580" s="102" t="s">
        <v>45</v>
      </c>
      <c r="V4580" s="102" t="s">
        <v>52</v>
      </c>
      <c r="W4580" s="94">
        <v>120</v>
      </c>
      <c r="X4580" s="98">
        <v>12.23</v>
      </c>
      <c r="Y4580" s="94">
        <v>6750</v>
      </c>
      <c r="Z4580" s="94">
        <f t="shared" si="426"/>
        <v>810000</v>
      </c>
      <c r="AA4580" s="89">
        <v>22</v>
      </c>
      <c r="AB4580" s="89">
        <v>34</v>
      </c>
      <c r="AC4580" s="94">
        <f t="shared" si="427"/>
        <v>534600</v>
      </c>
      <c r="AD4580" s="94">
        <f>IF(AND(AC4580="",M4575=""),0,IF((AC4580=""),M4575, IF( (M4575=""),AC4580,SUM(AC4575:AC4580)+M4575)))</f>
        <v>3668610</v>
      </c>
      <c r="AE4580" s="94">
        <f t="shared" si="424"/>
        <v>448671.00300000003</v>
      </c>
      <c r="AF4580" s="94">
        <v>0</v>
      </c>
      <c r="AG4580" s="94">
        <f t="shared" si="425"/>
        <v>448671.00300000003</v>
      </c>
      <c r="AH4580" s="94">
        <v>0.02</v>
      </c>
    </row>
    <row r="4581" spans="1:34" s="99" customFormat="1" x14ac:dyDescent="0.55000000000000004">
      <c r="A4581" s="107"/>
      <c r="B4581" s="102">
        <v>1949</v>
      </c>
      <c r="C4581" s="102">
        <v>7952</v>
      </c>
      <c r="D4581" s="90" t="s">
        <v>6440</v>
      </c>
      <c r="E4581" s="102" t="s">
        <v>34</v>
      </c>
      <c r="F4581" s="102">
        <v>17136</v>
      </c>
      <c r="G4581" s="102">
        <v>0</v>
      </c>
      <c r="H4581" s="102">
        <v>3</v>
      </c>
      <c r="I4581" s="98">
        <v>49</v>
      </c>
      <c r="J4581" s="102" t="s">
        <v>35</v>
      </c>
      <c r="K4581" s="94">
        <f>((G4581*400)+(H4581*100))+I4581</f>
        <v>349</v>
      </c>
      <c r="L4581" s="94">
        <v>400</v>
      </c>
      <c r="M4581" s="94">
        <f>K4581*L4581</f>
        <v>139600</v>
      </c>
      <c r="N4581" s="102">
        <v>1</v>
      </c>
      <c r="O4581" s="111" t="s">
        <v>6429</v>
      </c>
      <c r="P4581" s="96">
        <v>3570700976558</v>
      </c>
      <c r="Q4581" s="111" t="s">
        <v>6430</v>
      </c>
      <c r="R4581" s="111" t="s">
        <v>6434</v>
      </c>
      <c r="S4581" s="97" t="s">
        <v>6441</v>
      </c>
      <c r="T4581" s="102" t="s">
        <v>492</v>
      </c>
      <c r="U4581" s="102" t="s">
        <v>45</v>
      </c>
      <c r="V4581" s="102" t="s">
        <v>75</v>
      </c>
      <c r="W4581" s="94">
        <v>1200</v>
      </c>
      <c r="X4581" s="98">
        <v>94.49</v>
      </c>
      <c r="Y4581" s="94">
        <v>3400</v>
      </c>
      <c r="Z4581" s="94">
        <f t="shared" si="426"/>
        <v>4080000</v>
      </c>
      <c r="AA4581" s="89">
        <v>22</v>
      </c>
      <c r="AB4581" s="89">
        <v>34</v>
      </c>
      <c r="AC4581" s="94">
        <f t="shared" si="427"/>
        <v>2692800</v>
      </c>
      <c r="AD4581" s="94">
        <f>IF(AND(AC4581="",M4581=""),0,IF((AC4581=""),M4581, IF( (M4581=""),AC4581,SUM(AC4581:AC4582)+M4581)))</f>
        <v>3137320</v>
      </c>
      <c r="AE4581" s="94">
        <f t="shared" si="424"/>
        <v>2964453.6680000001</v>
      </c>
      <c r="AF4581" s="94">
        <v>0</v>
      </c>
      <c r="AG4581" s="94">
        <f t="shared" si="425"/>
        <v>2964453.6680000001</v>
      </c>
      <c r="AH4581" s="94">
        <v>0.3</v>
      </c>
    </row>
    <row r="4582" spans="1:34" s="99" customFormat="1" x14ac:dyDescent="0.55000000000000004">
      <c r="A4582" s="107"/>
      <c r="B4582" s="102"/>
      <c r="C4582" s="102"/>
      <c r="D4582" s="90"/>
      <c r="E4582" s="102"/>
      <c r="F4582" s="102"/>
      <c r="G4582" s="102"/>
      <c r="H4582" s="102"/>
      <c r="I4582" s="98"/>
      <c r="J4582" s="102"/>
      <c r="K4582" s="94"/>
      <c r="L4582" s="94"/>
      <c r="M4582" s="94"/>
      <c r="N4582" s="102">
        <v>2</v>
      </c>
      <c r="O4582" s="111" t="s">
        <v>6429</v>
      </c>
      <c r="P4582" s="96">
        <v>3570700976558</v>
      </c>
      <c r="Q4582" s="111" t="s">
        <v>6430</v>
      </c>
      <c r="R4582" s="111" t="s">
        <v>6434</v>
      </c>
      <c r="S4582" s="97" t="s">
        <v>6442</v>
      </c>
      <c r="T4582" s="102" t="s">
        <v>73</v>
      </c>
      <c r="U4582" s="102" t="s">
        <v>45</v>
      </c>
      <c r="V4582" s="102" t="s">
        <v>52</v>
      </c>
      <c r="W4582" s="94">
        <v>70</v>
      </c>
      <c r="X4582" s="98">
        <v>5.51</v>
      </c>
      <c r="Y4582" s="94">
        <v>6600</v>
      </c>
      <c r="Z4582" s="94">
        <f t="shared" si="426"/>
        <v>462000</v>
      </c>
      <c r="AA4582" s="89">
        <v>22</v>
      </c>
      <c r="AB4582" s="89">
        <v>34</v>
      </c>
      <c r="AC4582" s="94">
        <f t="shared" si="427"/>
        <v>304920</v>
      </c>
      <c r="AD4582" s="94">
        <f>IF(AND(AC4582="",M4581=""),0,IF((AC4582=""),M4581, IF( (M4581=""),AC4582,SUM(AC4581:AC4582)+M4581)))</f>
        <v>3137320</v>
      </c>
      <c r="AE4582" s="94">
        <f t="shared" si="424"/>
        <v>172866.33199999999</v>
      </c>
      <c r="AF4582" s="94">
        <v>0</v>
      </c>
      <c r="AG4582" s="94">
        <f t="shared" si="425"/>
        <v>172866.33199999999</v>
      </c>
      <c r="AH4582" s="94">
        <v>0.3</v>
      </c>
    </row>
    <row r="4583" spans="1:34" s="99" customFormat="1" x14ac:dyDescent="0.55000000000000004">
      <c r="A4583" s="107"/>
      <c r="B4583" s="102">
        <v>1950</v>
      </c>
      <c r="C4583" s="102">
        <v>10326</v>
      </c>
      <c r="D4583" s="90" t="s">
        <v>6443</v>
      </c>
      <c r="E4583" s="102" t="s">
        <v>34</v>
      </c>
      <c r="F4583" s="102">
        <v>17490</v>
      </c>
      <c r="G4583" s="102">
        <v>4</v>
      </c>
      <c r="H4583" s="102">
        <v>0</v>
      </c>
      <c r="I4583" s="98">
        <v>3.9</v>
      </c>
      <c r="J4583" s="102" t="s">
        <v>38</v>
      </c>
      <c r="K4583" s="94">
        <f>((G4583*400)+(H4583*100))+I4583</f>
        <v>1603.9</v>
      </c>
      <c r="L4583" s="94">
        <v>475</v>
      </c>
      <c r="M4583" s="94">
        <f>K4583*L4583</f>
        <v>761852.5</v>
      </c>
      <c r="N4583" s="102"/>
      <c r="O4583" s="111"/>
      <c r="P4583" s="96"/>
      <c r="Q4583" s="111"/>
      <c r="R4583" s="111"/>
      <c r="S4583" s="97"/>
      <c r="T4583" s="102"/>
      <c r="U4583" s="102"/>
      <c r="V4583" s="102"/>
      <c r="W4583" s="94"/>
      <c r="X4583" s="98"/>
      <c r="Y4583" s="94"/>
      <c r="Z4583" s="94"/>
      <c r="AA4583" s="89"/>
      <c r="AB4583" s="89"/>
      <c r="AC4583" s="94"/>
      <c r="AD4583" s="94">
        <f>IF(AND(AC4583="",M4583=""),0,IF((AC4583=""),M4583,IF((M4583=""),AC4583,AC4583+M4583)))</f>
        <v>761852.5</v>
      </c>
      <c r="AE4583" s="94">
        <f t="shared" si="424"/>
        <v>761852.5</v>
      </c>
      <c r="AF4583" s="94">
        <v>50000000</v>
      </c>
      <c r="AG4583" s="94">
        <f t="shared" si="425"/>
        <v>0</v>
      </c>
      <c r="AH4583" s="94">
        <v>0.01</v>
      </c>
    </row>
    <row r="4584" spans="1:34" s="99" customFormat="1" x14ac:dyDescent="0.55000000000000004">
      <c r="A4584" s="107"/>
      <c r="B4584" s="102">
        <v>1951</v>
      </c>
      <c r="C4584" s="102">
        <v>10299</v>
      </c>
      <c r="D4584" s="90" t="s">
        <v>6444</v>
      </c>
      <c r="E4584" s="102" t="s">
        <v>34</v>
      </c>
      <c r="F4584" s="102">
        <v>17501</v>
      </c>
      <c r="G4584" s="102">
        <v>1</v>
      </c>
      <c r="H4584" s="102">
        <v>0</v>
      </c>
      <c r="I4584" s="98">
        <v>12</v>
      </c>
      <c r="J4584" s="102" t="s">
        <v>38</v>
      </c>
      <c r="K4584" s="94">
        <f>((G4584*400)+(H4584*100))+I4584</f>
        <v>412</v>
      </c>
      <c r="L4584" s="94">
        <v>850</v>
      </c>
      <c r="M4584" s="94">
        <f>K4584*L4584</f>
        <v>350200</v>
      </c>
      <c r="N4584" s="102"/>
      <c r="O4584" s="111"/>
      <c r="P4584" s="96"/>
      <c r="Q4584" s="111"/>
      <c r="R4584" s="111"/>
      <c r="S4584" s="97"/>
      <c r="T4584" s="102"/>
      <c r="U4584" s="102"/>
      <c r="V4584" s="102"/>
      <c r="W4584" s="94"/>
      <c r="X4584" s="98"/>
      <c r="Y4584" s="94"/>
      <c r="Z4584" s="94"/>
      <c r="AA4584" s="89"/>
      <c r="AB4584" s="89"/>
      <c r="AC4584" s="94"/>
      <c r="AD4584" s="94">
        <f>IF(AND(AC4584="",M4584=""),0,IF((AC4584=""),M4584,IF((M4584=""),AC4584,AC4584+M4584)))</f>
        <v>350200</v>
      </c>
      <c r="AE4584" s="94">
        <f t="shared" si="424"/>
        <v>350200</v>
      </c>
      <c r="AF4584" s="94">
        <v>50000000</v>
      </c>
      <c r="AG4584" s="94">
        <f t="shared" si="425"/>
        <v>0</v>
      </c>
      <c r="AH4584" s="94">
        <v>0.01</v>
      </c>
    </row>
    <row r="4585" spans="1:34" s="99" customFormat="1" x14ac:dyDescent="0.55000000000000004">
      <c r="A4585" s="107"/>
      <c r="B4585" s="102">
        <v>1952</v>
      </c>
      <c r="C4585" s="102">
        <v>9384</v>
      </c>
      <c r="D4585" s="90" t="s">
        <v>6445</v>
      </c>
      <c r="E4585" s="102" t="s">
        <v>34</v>
      </c>
      <c r="F4585" s="102">
        <v>19593</v>
      </c>
      <c r="G4585" s="102">
        <v>1</v>
      </c>
      <c r="H4585" s="102">
        <v>0</v>
      </c>
      <c r="I4585" s="98">
        <v>14.2</v>
      </c>
      <c r="J4585" s="102" t="s">
        <v>62</v>
      </c>
      <c r="K4585" s="94">
        <f>((G4585*400)+(H4585*100))+I4585</f>
        <v>414.2</v>
      </c>
      <c r="L4585" s="94">
        <v>400</v>
      </c>
      <c r="M4585" s="94">
        <f>K4585*L4585</f>
        <v>165680</v>
      </c>
      <c r="N4585" s="102">
        <v>1</v>
      </c>
      <c r="O4585" s="111" t="s">
        <v>6429</v>
      </c>
      <c r="P4585" s="96">
        <v>3570700976558</v>
      </c>
      <c r="Q4585" s="111" t="s">
        <v>6430</v>
      </c>
      <c r="R4585" s="111" t="s">
        <v>6434</v>
      </c>
      <c r="S4585" s="97" t="s">
        <v>6446</v>
      </c>
      <c r="T4585" s="102" t="s">
        <v>492</v>
      </c>
      <c r="U4585" s="102" t="s">
        <v>45</v>
      </c>
      <c r="V4585" s="102" t="s">
        <v>75</v>
      </c>
      <c r="W4585" s="94">
        <v>546</v>
      </c>
      <c r="X4585" s="98">
        <v>33.909999999999997</v>
      </c>
      <c r="Y4585" s="94">
        <v>3400</v>
      </c>
      <c r="Z4585" s="94">
        <f>W4585*Y4585</f>
        <v>1856400</v>
      </c>
      <c r="AA4585" s="89">
        <v>22</v>
      </c>
      <c r="AB4585" s="89">
        <v>34</v>
      </c>
      <c r="AC4585" s="94">
        <f>(Z4585*(100-AB4585))/100</f>
        <v>1225224</v>
      </c>
      <c r="AD4585" s="94">
        <f>IF(AND(AC4585="",M4585=""),0,IF((AC4585=""),M4585, IF( (M4585=""),AC4585,SUM(AC4585:AC4586)+M4585)))</f>
        <v>3778520</v>
      </c>
      <c r="AE4585" s="94">
        <f t="shared" si="424"/>
        <v>1281296.1319999998</v>
      </c>
      <c r="AF4585" s="94">
        <v>0</v>
      </c>
      <c r="AG4585" s="94">
        <f t="shared" si="425"/>
        <v>1281296.1319999998</v>
      </c>
      <c r="AH4585" s="94">
        <v>0.3</v>
      </c>
    </row>
    <row r="4586" spans="1:34" s="99" customFormat="1" x14ac:dyDescent="0.55000000000000004">
      <c r="A4586" s="107"/>
      <c r="B4586" s="102"/>
      <c r="C4586" s="102"/>
      <c r="D4586" s="90"/>
      <c r="E4586" s="102"/>
      <c r="F4586" s="102"/>
      <c r="G4586" s="102"/>
      <c r="H4586" s="102"/>
      <c r="I4586" s="98"/>
      <c r="J4586" s="102"/>
      <c r="K4586" s="94"/>
      <c r="L4586" s="94"/>
      <c r="M4586" s="94"/>
      <c r="N4586" s="102">
        <v>2</v>
      </c>
      <c r="O4586" s="111" t="s">
        <v>6429</v>
      </c>
      <c r="P4586" s="96">
        <v>3570700976558</v>
      </c>
      <c r="Q4586" s="111" t="s">
        <v>6430</v>
      </c>
      <c r="R4586" s="111" t="s">
        <v>6434</v>
      </c>
      <c r="S4586" s="97" t="s">
        <v>6447</v>
      </c>
      <c r="T4586" s="102" t="s">
        <v>492</v>
      </c>
      <c r="U4586" s="102" t="s">
        <v>45</v>
      </c>
      <c r="V4586" s="102" t="s">
        <v>75</v>
      </c>
      <c r="W4586" s="94">
        <v>1064</v>
      </c>
      <c r="X4586" s="98">
        <v>66.09</v>
      </c>
      <c r="Y4586" s="94">
        <v>3400</v>
      </c>
      <c r="Z4586" s="94">
        <f>W4586*Y4586</f>
        <v>3617600</v>
      </c>
      <c r="AA4586" s="89">
        <v>22</v>
      </c>
      <c r="AB4586" s="89">
        <v>34</v>
      </c>
      <c r="AC4586" s="94">
        <f>(Z4586*(100-AB4586))/100</f>
        <v>2387616</v>
      </c>
      <c r="AD4586" s="94">
        <f>IF(AND(AC4586="",M4585=""),0,IF((AC4586=""),M4585, IF( (M4585=""),AC4586,SUM(AC4585:AC4586)+M4585)))</f>
        <v>3778520</v>
      </c>
      <c r="AE4586" s="94">
        <f t="shared" si="424"/>
        <v>2497223.8680000002</v>
      </c>
      <c r="AF4586" s="94">
        <v>0</v>
      </c>
      <c r="AG4586" s="94">
        <f t="shared" si="425"/>
        <v>2497223.8680000002</v>
      </c>
      <c r="AH4586" s="94">
        <v>0.3</v>
      </c>
    </row>
    <row r="4587" spans="1:34" s="99" customFormat="1" x14ac:dyDescent="0.55000000000000004">
      <c r="A4587" s="107"/>
      <c r="B4587" s="102">
        <v>1953</v>
      </c>
      <c r="C4587" s="102">
        <v>7879</v>
      </c>
      <c r="D4587" s="90" t="s">
        <v>6448</v>
      </c>
      <c r="E4587" s="102" t="s">
        <v>34</v>
      </c>
      <c r="F4587" s="102">
        <v>19631</v>
      </c>
      <c r="G4587" s="102">
        <v>0</v>
      </c>
      <c r="H4587" s="102">
        <v>0</v>
      </c>
      <c r="I4587" s="98">
        <v>72.5</v>
      </c>
      <c r="J4587" s="102" t="s">
        <v>35</v>
      </c>
      <c r="K4587" s="94">
        <f>((G4587*400)+(H4587*100))+I4587</f>
        <v>72.5</v>
      </c>
      <c r="L4587" s="94">
        <v>550</v>
      </c>
      <c r="M4587" s="94">
        <f>K4587*L4587</f>
        <v>39875</v>
      </c>
      <c r="N4587" s="102">
        <v>1</v>
      </c>
      <c r="O4587" s="111" t="s">
        <v>6429</v>
      </c>
      <c r="P4587" s="96">
        <v>3570700976558</v>
      </c>
      <c r="Q4587" s="111" t="s">
        <v>6430</v>
      </c>
      <c r="R4587" s="111" t="s">
        <v>6434</v>
      </c>
      <c r="S4587" s="97" t="s">
        <v>6449</v>
      </c>
      <c r="T4587" s="102" t="s">
        <v>55</v>
      </c>
      <c r="U4587" s="102" t="s">
        <v>45</v>
      </c>
      <c r="V4587" s="102" t="s">
        <v>779</v>
      </c>
      <c r="W4587" s="94">
        <v>295.2</v>
      </c>
      <c r="X4587" s="98">
        <v>100</v>
      </c>
      <c r="Y4587" s="94">
        <v>0</v>
      </c>
      <c r="Z4587" s="94">
        <f>W4587*Y4587</f>
        <v>0</v>
      </c>
      <c r="AA4587" s="89">
        <v>7</v>
      </c>
      <c r="AB4587" s="89">
        <v>7</v>
      </c>
      <c r="AC4587" s="94">
        <f>(Z4587*(100-AB4587))/100</f>
        <v>0</v>
      </c>
      <c r="AD4587" s="94">
        <v>39875</v>
      </c>
      <c r="AE4587" s="94">
        <f t="shared" si="424"/>
        <v>39875</v>
      </c>
      <c r="AF4587" s="94">
        <v>0</v>
      </c>
      <c r="AG4587" s="94">
        <f t="shared" si="425"/>
        <v>39875</v>
      </c>
      <c r="AH4587" s="94">
        <v>0.3</v>
      </c>
    </row>
    <row r="4588" spans="1:34" s="173" customFormat="1" x14ac:dyDescent="0.55000000000000004">
      <c r="A4588" s="122" t="s">
        <v>6431</v>
      </c>
      <c r="B4588" s="123">
        <v>1954</v>
      </c>
      <c r="C4588" s="123">
        <v>10047</v>
      </c>
      <c r="D4588" s="135" t="s">
        <v>6454</v>
      </c>
      <c r="E4588" s="123" t="s">
        <v>34</v>
      </c>
      <c r="F4588" s="123">
        <v>26451</v>
      </c>
      <c r="G4588" s="123">
        <v>0</v>
      </c>
      <c r="H4588" s="123">
        <v>0</v>
      </c>
      <c r="I4588" s="136">
        <v>19</v>
      </c>
      <c r="J4588" s="123" t="s">
        <v>35</v>
      </c>
      <c r="K4588" s="137">
        <f>((G4588*400)+(H4588*100))+I4588</f>
        <v>19</v>
      </c>
      <c r="L4588" s="137">
        <v>1000</v>
      </c>
      <c r="M4588" s="137">
        <f>K4588*L4588</f>
        <v>19000</v>
      </c>
      <c r="N4588" s="123">
        <v>1</v>
      </c>
      <c r="O4588" s="108" t="s">
        <v>6429</v>
      </c>
      <c r="P4588" s="138">
        <v>3570700976558</v>
      </c>
      <c r="Q4588" s="108" t="s">
        <v>6430</v>
      </c>
      <c r="R4588" s="108" t="s">
        <v>6434</v>
      </c>
      <c r="S4588" s="139"/>
      <c r="T4588" s="123" t="s">
        <v>44</v>
      </c>
      <c r="U4588" s="123" t="s">
        <v>45</v>
      </c>
      <c r="V4588" s="102" t="s">
        <v>52</v>
      </c>
      <c r="W4588" s="137">
        <v>40</v>
      </c>
      <c r="X4588" s="136">
        <v>50</v>
      </c>
      <c r="Y4588" s="137">
        <v>7150</v>
      </c>
      <c r="Z4588" s="137">
        <f t="shared" ref="Z4588:Z4593" si="428">W4588*Y4588</f>
        <v>286000</v>
      </c>
      <c r="AA4588" s="89">
        <v>7</v>
      </c>
      <c r="AB4588" s="89">
        <v>7</v>
      </c>
      <c r="AC4588" s="137">
        <f t="shared" ref="AC4588:AC4593" si="429">(Z4588*(100-AB4588))/100</f>
        <v>265980</v>
      </c>
      <c r="AD4588" s="137">
        <f>IF(AND(AC4588="",M4588=""),0,IF((AC4588=""),M4588, IF( (M4588=""),AC4588,SUM(AC4588:AC4589)+M4588)))</f>
        <v>550960</v>
      </c>
      <c r="AE4588" s="137">
        <f t="shared" si="424"/>
        <v>275480</v>
      </c>
      <c r="AF4588" s="94">
        <v>0</v>
      </c>
      <c r="AG4588" s="137">
        <f t="shared" si="425"/>
        <v>275480</v>
      </c>
      <c r="AH4588" s="94">
        <v>0.02</v>
      </c>
    </row>
    <row r="4589" spans="1:34" s="173" customFormat="1" x14ac:dyDescent="0.55000000000000004">
      <c r="A4589" s="122"/>
      <c r="B4589" s="123"/>
      <c r="C4589" s="123"/>
      <c r="D4589" s="135"/>
      <c r="E4589" s="123"/>
      <c r="F4589" s="123"/>
      <c r="G4589" s="123"/>
      <c r="H4589" s="123"/>
      <c r="I4589" s="136"/>
      <c r="J4589" s="123"/>
      <c r="K4589" s="137"/>
      <c r="L4589" s="137"/>
      <c r="M4589" s="137"/>
      <c r="N4589" s="123"/>
      <c r="O4589" s="108"/>
      <c r="P4589" s="138"/>
      <c r="Q4589" s="108"/>
      <c r="R4589" s="108"/>
      <c r="S4589" s="139"/>
      <c r="T4589" s="123" t="s">
        <v>44</v>
      </c>
      <c r="U4589" s="123"/>
      <c r="V4589" s="102" t="s">
        <v>52</v>
      </c>
      <c r="W4589" s="137">
        <v>40</v>
      </c>
      <c r="X4589" s="136">
        <v>50</v>
      </c>
      <c r="Y4589" s="137">
        <v>7150</v>
      </c>
      <c r="Z4589" s="137">
        <f t="shared" si="428"/>
        <v>286000</v>
      </c>
      <c r="AA4589" s="89">
        <v>7</v>
      </c>
      <c r="AB4589" s="89">
        <v>7</v>
      </c>
      <c r="AC4589" s="137">
        <f t="shared" si="429"/>
        <v>265980</v>
      </c>
      <c r="AD4589" s="137">
        <f>IF(AND(AC4589="",M4588=""),0,IF((AC4589=""),M4588, IF( (M4588=""),AC4589,SUM(AC4588:AC4589)+M4588)))</f>
        <v>550960</v>
      </c>
      <c r="AE4589" s="137">
        <f t="shared" si="424"/>
        <v>275480</v>
      </c>
      <c r="AF4589" s="94">
        <v>0</v>
      </c>
      <c r="AG4589" s="137">
        <f t="shared" si="425"/>
        <v>275480</v>
      </c>
      <c r="AH4589" s="94">
        <v>0.02</v>
      </c>
    </row>
    <row r="4590" spans="1:34" s="173" customFormat="1" x14ac:dyDescent="0.55000000000000004">
      <c r="A4590" s="122"/>
      <c r="B4590" s="123">
        <v>1955</v>
      </c>
      <c r="C4590" s="123">
        <v>10050</v>
      </c>
      <c r="D4590" s="135" t="s">
        <v>6455</v>
      </c>
      <c r="E4590" s="123" t="s">
        <v>34</v>
      </c>
      <c r="F4590" s="123">
        <v>26452</v>
      </c>
      <c r="G4590" s="123">
        <v>0</v>
      </c>
      <c r="H4590" s="123">
        <v>0</v>
      </c>
      <c r="I4590" s="136">
        <v>19</v>
      </c>
      <c r="J4590" s="123" t="s">
        <v>35</v>
      </c>
      <c r="K4590" s="137">
        <f>((G4590*400)+(H4590*100))+I4590</f>
        <v>19</v>
      </c>
      <c r="L4590" s="137">
        <v>1000</v>
      </c>
      <c r="M4590" s="137">
        <f>K4590*L4590</f>
        <v>19000</v>
      </c>
      <c r="N4590" s="123">
        <v>1</v>
      </c>
      <c r="O4590" s="108" t="s">
        <v>6429</v>
      </c>
      <c r="P4590" s="138">
        <v>3570700976558</v>
      </c>
      <c r="Q4590" s="108" t="s">
        <v>6430</v>
      </c>
      <c r="R4590" s="108" t="s">
        <v>6434</v>
      </c>
      <c r="S4590" s="139"/>
      <c r="T4590" s="123" t="s">
        <v>44</v>
      </c>
      <c r="U4590" s="123" t="s">
        <v>45</v>
      </c>
      <c r="V4590" s="102" t="s">
        <v>52</v>
      </c>
      <c r="W4590" s="137">
        <v>40</v>
      </c>
      <c r="X4590" s="136">
        <v>50</v>
      </c>
      <c r="Y4590" s="137">
        <v>7150</v>
      </c>
      <c r="Z4590" s="137">
        <f t="shared" si="428"/>
        <v>286000</v>
      </c>
      <c r="AA4590" s="89">
        <v>7</v>
      </c>
      <c r="AB4590" s="89">
        <v>7</v>
      </c>
      <c r="AC4590" s="137">
        <f t="shared" si="429"/>
        <v>265980</v>
      </c>
      <c r="AD4590" s="137">
        <f>IF(AND(AC4590="",M4590=""),0,IF((AC4590=""),M4590, IF( (M4590=""),AC4590,SUM(AC4590:AC4591)+M4590)))</f>
        <v>550960</v>
      </c>
      <c r="AE4590" s="137">
        <f t="shared" si="424"/>
        <v>275480</v>
      </c>
      <c r="AF4590" s="94">
        <v>0</v>
      </c>
      <c r="AG4590" s="137">
        <f t="shared" si="425"/>
        <v>275480</v>
      </c>
      <c r="AH4590" s="94">
        <v>0.02</v>
      </c>
    </row>
    <row r="4591" spans="1:34" s="173" customFormat="1" x14ac:dyDescent="0.55000000000000004">
      <c r="A4591" s="122"/>
      <c r="B4591" s="123"/>
      <c r="C4591" s="123"/>
      <c r="D4591" s="135"/>
      <c r="E4591" s="123"/>
      <c r="F4591" s="123"/>
      <c r="G4591" s="123"/>
      <c r="H4591" s="123"/>
      <c r="I4591" s="136"/>
      <c r="J4591" s="123"/>
      <c r="K4591" s="137"/>
      <c r="L4591" s="137"/>
      <c r="M4591" s="137"/>
      <c r="N4591" s="123"/>
      <c r="O4591" s="108"/>
      <c r="P4591" s="138"/>
      <c r="Q4591" s="108"/>
      <c r="R4591" s="108"/>
      <c r="S4591" s="139"/>
      <c r="T4591" s="123" t="s">
        <v>44</v>
      </c>
      <c r="U4591" s="123"/>
      <c r="V4591" s="102" t="s">
        <v>52</v>
      </c>
      <c r="W4591" s="137">
        <v>40</v>
      </c>
      <c r="X4591" s="136">
        <v>50</v>
      </c>
      <c r="Y4591" s="137">
        <v>7150</v>
      </c>
      <c r="Z4591" s="137">
        <f t="shared" si="428"/>
        <v>286000</v>
      </c>
      <c r="AA4591" s="89">
        <v>7</v>
      </c>
      <c r="AB4591" s="89">
        <v>7</v>
      </c>
      <c r="AC4591" s="137">
        <f t="shared" si="429"/>
        <v>265980</v>
      </c>
      <c r="AD4591" s="137">
        <f>IF(AND(AC4591="",M4590=""),0,IF((AC4591=""),M4590, IF( (M4590=""),AC4591,SUM(AC4590:AC4591)+M4590)))</f>
        <v>550960</v>
      </c>
      <c r="AE4591" s="137">
        <f t="shared" si="424"/>
        <v>275480</v>
      </c>
      <c r="AF4591" s="94">
        <v>0</v>
      </c>
      <c r="AG4591" s="137">
        <f t="shared" si="425"/>
        <v>275480</v>
      </c>
      <c r="AH4591" s="94">
        <v>0.02</v>
      </c>
    </row>
    <row r="4592" spans="1:34" s="173" customFormat="1" x14ac:dyDescent="0.55000000000000004">
      <c r="A4592" s="122"/>
      <c r="B4592" s="123">
        <v>1956</v>
      </c>
      <c r="C4592" s="123">
        <v>10053</v>
      </c>
      <c r="D4592" s="135" t="s">
        <v>6456</v>
      </c>
      <c r="E4592" s="123" t="s">
        <v>34</v>
      </c>
      <c r="F4592" s="123">
        <v>26453</v>
      </c>
      <c r="G4592" s="123">
        <v>0</v>
      </c>
      <c r="H4592" s="123">
        <v>0</v>
      </c>
      <c r="I4592" s="136">
        <v>18</v>
      </c>
      <c r="J4592" s="123" t="s">
        <v>35</v>
      </c>
      <c r="K4592" s="137">
        <f>((G4592*400)+(H4592*100))+I4592</f>
        <v>18</v>
      </c>
      <c r="L4592" s="137">
        <v>1000</v>
      </c>
      <c r="M4592" s="137">
        <f>K4592*L4592</f>
        <v>18000</v>
      </c>
      <c r="N4592" s="123">
        <v>1</v>
      </c>
      <c r="O4592" s="108" t="s">
        <v>6429</v>
      </c>
      <c r="P4592" s="138">
        <v>3570700976558</v>
      </c>
      <c r="Q4592" s="108" t="s">
        <v>6430</v>
      </c>
      <c r="R4592" s="108" t="s">
        <v>6434</v>
      </c>
      <c r="S4592" s="139"/>
      <c r="T4592" s="123" t="s">
        <v>44</v>
      </c>
      <c r="U4592" s="123" t="s">
        <v>45</v>
      </c>
      <c r="V4592" s="102" t="s">
        <v>52</v>
      </c>
      <c r="W4592" s="137">
        <v>40</v>
      </c>
      <c r="X4592" s="136">
        <v>50</v>
      </c>
      <c r="Y4592" s="137">
        <v>7150</v>
      </c>
      <c r="Z4592" s="137">
        <f t="shared" si="428"/>
        <v>286000</v>
      </c>
      <c r="AA4592" s="89">
        <v>7</v>
      </c>
      <c r="AB4592" s="89">
        <v>7</v>
      </c>
      <c r="AC4592" s="137">
        <f t="shared" si="429"/>
        <v>265980</v>
      </c>
      <c r="AD4592" s="137">
        <f>IF(AND(AC4592="",M4592=""),0,IF((AC4592=""),M4592, IF( (M4592=""),AC4592,SUM(AC4592:AC4593)+M4592)))</f>
        <v>549960</v>
      </c>
      <c r="AE4592" s="137">
        <f t="shared" si="424"/>
        <v>274980</v>
      </c>
      <c r="AF4592" s="94">
        <v>0</v>
      </c>
      <c r="AG4592" s="137">
        <f t="shared" si="425"/>
        <v>274980</v>
      </c>
      <c r="AH4592" s="94">
        <v>0.02</v>
      </c>
    </row>
    <row r="4593" spans="1:34" s="173" customFormat="1" x14ac:dyDescent="0.55000000000000004">
      <c r="A4593" s="122"/>
      <c r="B4593" s="123"/>
      <c r="C4593" s="123"/>
      <c r="D4593" s="135"/>
      <c r="E4593" s="123"/>
      <c r="F4593" s="123"/>
      <c r="G4593" s="123"/>
      <c r="H4593" s="123"/>
      <c r="I4593" s="136"/>
      <c r="J4593" s="123"/>
      <c r="K4593" s="137"/>
      <c r="L4593" s="137"/>
      <c r="M4593" s="137"/>
      <c r="N4593" s="123"/>
      <c r="O4593" s="108"/>
      <c r="P4593" s="138"/>
      <c r="Q4593" s="108"/>
      <c r="R4593" s="108"/>
      <c r="S4593" s="139"/>
      <c r="T4593" s="123" t="s">
        <v>44</v>
      </c>
      <c r="U4593" s="123"/>
      <c r="V4593" s="102" t="s">
        <v>52</v>
      </c>
      <c r="W4593" s="137">
        <v>40</v>
      </c>
      <c r="X4593" s="136">
        <v>50</v>
      </c>
      <c r="Y4593" s="137">
        <v>7150</v>
      </c>
      <c r="Z4593" s="137">
        <f t="shared" si="428"/>
        <v>286000</v>
      </c>
      <c r="AA4593" s="89">
        <v>7</v>
      </c>
      <c r="AB4593" s="89">
        <v>7</v>
      </c>
      <c r="AC4593" s="137">
        <f t="shared" si="429"/>
        <v>265980</v>
      </c>
      <c r="AD4593" s="137">
        <f>IF(AND(AC4593="",M4592=""),0,IF((AC4593=""),M4592, IF( (M4592=""),AC4593,SUM(AC4592:AC4593)+M4592)))</f>
        <v>549960</v>
      </c>
      <c r="AE4593" s="137">
        <f t="shared" si="424"/>
        <v>274980</v>
      </c>
      <c r="AF4593" s="94">
        <v>0</v>
      </c>
      <c r="AG4593" s="137">
        <f t="shared" si="425"/>
        <v>274980</v>
      </c>
      <c r="AH4593" s="94">
        <v>0.02</v>
      </c>
    </row>
    <row r="4594" spans="1:34" s="99" customFormat="1" x14ac:dyDescent="0.55000000000000004">
      <c r="A4594" s="107"/>
      <c r="B4594" s="102"/>
      <c r="C4594" s="102"/>
      <c r="D4594" s="90"/>
      <c r="E4594" s="102"/>
      <c r="F4594" s="102"/>
      <c r="G4594" s="102"/>
      <c r="H4594" s="102"/>
      <c r="I4594" s="98"/>
      <c r="J4594" s="102"/>
      <c r="K4594" s="94"/>
      <c r="L4594" s="94" t="s">
        <v>63</v>
      </c>
      <c r="M4594" s="94">
        <f>SUM(M4574:M4593)</f>
        <v>2780107.5</v>
      </c>
      <c r="N4594" s="102"/>
      <c r="O4594" s="111"/>
      <c r="P4594" s="96"/>
      <c r="Q4594" s="111"/>
      <c r="R4594" s="111"/>
      <c r="S4594" s="97"/>
      <c r="T4594" s="102"/>
      <c r="U4594" s="102"/>
      <c r="V4594" s="102"/>
      <c r="W4594" s="94"/>
      <c r="X4594" s="98"/>
      <c r="Y4594" s="94"/>
      <c r="Z4594" s="94"/>
      <c r="AA4594" s="89"/>
      <c r="AB4594" s="89"/>
      <c r="AC4594" s="94"/>
      <c r="AD4594" s="94"/>
      <c r="AE4594" s="94">
        <f>SUM(AE4574:AE4593)</f>
        <v>13495386.228</v>
      </c>
      <c r="AF4594" s="94"/>
      <c r="AG4594" s="94">
        <f>SUM(AG4574:AG4593)</f>
        <v>9902258.0620000008</v>
      </c>
      <c r="AH4594" s="94"/>
    </row>
    <row r="4595" spans="1:34" s="173" customFormat="1" x14ac:dyDescent="0.55000000000000004">
      <c r="A4595" s="122" t="s">
        <v>6450</v>
      </c>
      <c r="B4595" s="123">
        <v>1957</v>
      </c>
      <c r="C4595" s="123">
        <v>5069</v>
      </c>
      <c r="D4595" s="135" t="s">
        <v>6451</v>
      </c>
      <c r="E4595" s="123" t="s">
        <v>34</v>
      </c>
      <c r="F4595" s="123">
        <v>23061</v>
      </c>
      <c r="G4595" s="123">
        <v>0</v>
      </c>
      <c r="H4595" s="123">
        <v>2</v>
      </c>
      <c r="I4595" s="136">
        <v>0</v>
      </c>
      <c r="J4595" s="123" t="s">
        <v>38</v>
      </c>
      <c r="K4595" s="137">
        <f>((G4595*400)+(H4595*100))+I4595</f>
        <v>200</v>
      </c>
      <c r="L4595" s="137">
        <v>625</v>
      </c>
      <c r="M4595" s="137">
        <f>K4595*L4595</f>
        <v>125000</v>
      </c>
      <c r="N4595" s="123"/>
      <c r="O4595" s="108"/>
      <c r="P4595" s="138"/>
      <c r="Q4595" s="108"/>
      <c r="R4595" s="108"/>
      <c r="S4595" s="139"/>
      <c r="T4595" s="123"/>
      <c r="U4595" s="123"/>
      <c r="V4595" s="123"/>
      <c r="W4595" s="137"/>
      <c r="X4595" s="136"/>
      <c r="Y4595" s="137"/>
      <c r="Z4595" s="137"/>
      <c r="AA4595" s="119"/>
      <c r="AB4595" s="119"/>
      <c r="AC4595" s="137"/>
      <c r="AD4595" s="137">
        <f>IF(AND(AC4595="",M4595=""),0,IF((AC4595=""),M4595,IF((M4595=""),AC4595,AC4595+M4595)))</f>
        <v>125000</v>
      </c>
      <c r="AE4595" s="137">
        <f>IF( (X4595=""),AD4595*1,AD4595*(X4595/100) )</f>
        <v>125000</v>
      </c>
      <c r="AF4595" s="137">
        <v>50000000</v>
      </c>
      <c r="AG4595" s="137">
        <f>IF((AF4595-AE4595) &gt; 1,0,IF((AF4595-AE4595)&lt;0,AE4595-AF4595,AF4595-AE4595))</f>
        <v>0</v>
      </c>
      <c r="AH4595" s="137">
        <v>0.01</v>
      </c>
    </row>
    <row r="4596" spans="1:34" s="173" customFormat="1" x14ac:dyDescent="0.55000000000000004">
      <c r="A4596" s="122"/>
      <c r="B4596" s="123">
        <v>1958</v>
      </c>
      <c r="C4596" s="123">
        <v>5077</v>
      </c>
      <c r="D4596" s="135" t="s">
        <v>6453</v>
      </c>
      <c r="E4596" s="123" t="s">
        <v>34</v>
      </c>
      <c r="F4596" s="123">
        <v>24876</v>
      </c>
      <c r="G4596" s="123">
        <v>0</v>
      </c>
      <c r="H4596" s="123">
        <v>2</v>
      </c>
      <c r="I4596" s="136">
        <v>0</v>
      </c>
      <c r="J4596" s="123" t="s">
        <v>38</v>
      </c>
      <c r="K4596" s="137">
        <f>((G4596*400)+(H4596*100))+I4596</f>
        <v>200</v>
      </c>
      <c r="L4596" s="137">
        <v>625</v>
      </c>
      <c r="M4596" s="137">
        <f>K4596*L4596</f>
        <v>125000</v>
      </c>
      <c r="N4596" s="123"/>
      <c r="O4596" s="108"/>
      <c r="P4596" s="138"/>
      <c r="Q4596" s="108"/>
      <c r="R4596" s="108"/>
      <c r="S4596" s="139"/>
      <c r="T4596" s="123"/>
      <c r="U4596" s="123"/>
      <c r="V4596" s="123"/>
      <c r="W4596" s="137"/>
      <c r="X4596" s="136"/>
      <c r="Y4596" s="137"/>
      <c r="Z4596" s="137"/>
      <c r="AA4596" s="119"/>
      <c r="AB4596" s="119"/>
      <c r="AC4596" s="137"/>
      <c r="AD4596" s="137">
        <f>IF(AND(AC4596="",M4596=""),0,IF((AC4596=""),M4596,IF((M4596=""),AC4596,AC4596+M4596)))</f>
        <v>125000</v>
      </c>
      <c r="AE4596" s="137">
        <f>IF( (X4596=""),AD4596*1,AD4596*(X4596/100) )</f>
        <v>125000</v>
      </c>
      <c r="AF4596" s="137">
        <v>50000000</v>
      </c>
      <c r="AG4596" s="137">
        <f>IF((AF4596-AE4596) &gt; 1,0,IF((AF4596-AE4596)&lt;0,AE4596-AF4596,AF4596-AE4596))</f>
        <v>0</v>
      </c>
      <c r="AH4596" s="137">
        <v>0.01</v>
      </c>
    </row>
    <row r="4597" spans="1:34" s="173" customFormat="1" x14ac:dyDescent="0.55000000000000004">
      <c r="A4597" s="122"/>
      <c r="B4597" s="123"/>
      <c r="C4597" s="123"/>
      <c r="D4597" s="135"/>
      <c r="E4597" s="123"/>
      <c r="F4597" s="123"/>
      <c r="G4597" s="123"/>
      <c r="H4597" s="123"/>
      <c r="I4597" s="136"/>
      <c r="J4597" s="123"/>
      <c r="K4597" s="137"/>
      <c r="L4597" s="137" t="s">
        <v>63</v>
      </c>
      <c r="M4597" s="137">
        <f>SUM(M4595:M4596)</f>
        <v>250000</v>
      </c>
      <c r="N4597" s="123"/>
      <c r="O4597" s="108"/>
      <c r="P4597" s="138"/>
      <c r="Q4597" s="108"/>
      <c r="R4597" s="108"/>
      <c r="S4597" s="139"/>
      <c r="T4597" s="123"/>
      <c r="U4597" s="123"/>
      <c r="V4597" s="123"/>
      <c r="W4597" s="137"/>
      <c r="X4597" s="136"/>
      <c r="Y4597" s="137"/>
      <c r="Z4597" s="137"/>
      <c r="AA4597" s="119"/>
      <c r="AB4597" s="119"/>
      <c r="AC4597" s="137"/>
      <c r="AD4597" s="137"/>
      <c r="AE4597" s="137">
        <f>SUM(AE4595:AE4596)</f>
        <v>250000</v>
      </c>
      <c r="AF4597" s="137"/>
      <c r="AG4597" s="137">
        <f>SUM(AG4595:AG4596)</f>
        <v>0</v>
      </c>
      <c r="AH4597" s="137"/>
    </row>
    <row r="4598" spans="1:34" s="173" customFormat="1" x14ac:dyDescent="0.55000000000000004">
      <c r="A4598" s="122" t="s">
        <v>6431</v>
      </c>
      <c r="B4598" s="123">
        <v>1959</v>
      </c>
      <c r="C4598" s="123">
        <v>10047</v>
      </c>
      <c r="D4598" s="135" t="s">
        <v>6454</v>
      </c>
      <c r="E4598" s="123" t="s">
        <v>34</v>
      </c>
      <c r="F4598" s="123">
        <v>26451</v>
      </c>
      <c r="G4598" s="123">
        <v>0</v>
      </c>
      <c r="H4598" s="123">
        <v>0</v>
      </c>
      <c r="I4598" s="136">
        <v>19</v>
      </c>
      <c r="J4598" s="123" t="s">
        <v>35</v>
      </c>
      <c r="K4598" s="137">
        <f>((G4598*400)+(H4598*100))+I4598</f>
        <v>19</v>
      </c>
      <c r="L4598" s="137">
        <v>1000</v>
      </c>
      <c r="M4598" s="137">
        <f>K4598*L4598</f>
        <v>19000</v>
      </c>
      <c r="N4598" s="123">
        <v>1</v>
      </c>
      <c r="O4598" s="108" t="s">
        <v>6429</v>
      </c>
      <c r="P4598" s="138">
        <v>3570700976558</v>
      </c>
      <c r="Q4598" s="108" t="s">
        <v>6430</v>
      </c>
      <c r="R4598" s="108" t="s">
        <v>6434</v>
      </c>
      <c r="S4598" s="139"/>
      <c r="T4598" s="123" t="s">
        <v>44</v>
      </c>
      <c r="U4598" s="123" t="s">
        <v>45</v>
      </c>
      <c r="V4598" s="123" t="s">
        <v>52</v>
      </c>
      <c r="W4598" s="137">
        <v>40</v>
      </c>
      <c r="X4598" s="136">
        <v>50</v>
      </c>
      <c r="Y4598" s="137">
        <v>7150</v>
      </c>
      <c r="Z4598" s="137">
        <f t="shared" ref="Z4598:Z4603" si="430">W4598*Y4598</f>
        <v>286000</v>
      </c>
      <c r="AA4598" s="119">
        <v>1</v>
      </c>
      <c r="AB4598" s="119">
        <v>1</v>
      </c>
      <c r="AC4598" s="137">
        <f t="shared" ref="AC4598:AC4603" si="431">(Z4598*(100-AB4598))/100</f>
        <v>283140</v>
      </c>
      <c r="AD4598" s="137">
        <f>IF(AND(AC4598="",M4598=""),0,IF((AC4598=""),M4598, IF( (M4598=""),AC4598,SUM(AC4598:AC4599)+M4598)))</f>
        <v>585280</v>
      </c>
      <c r="AE4598" s="137">
        <f t="shared" ref="AE4598:AE4603" si="432">IF( (X4598=""),AD4598*1,AD4598*(X4598/100) )</f>
        <v>292640</v>
      </c>
      <c r="AF4598" s="137">
        <v>50000000</v>
      </c>
      <c r="AG4598" s="137">
        <f t="shared" ref="AG4598:AG4603" si="433">IF((AF4598-AE4598) &gt; 1,0,IF((AF4598-AE4598)&lt;0,AE4598-AF4598,AF4598-AE4598))</f>
        <v>0</v>
      </c>
      <c r="AH4598" s="137">
        <v>0.02</v>
      </c>
    </row>
    <row r="4599" spans="1:34" s="173" customFormat="1" x14ac:dyDescent="0.55000000000000004">
      <c r="A4599" s="122"/>
      <c r="B4599" s="123"/>
      <c r="C4599" s="123"/>
      <c r="D4599" s="135"/>
      <c r="E4599" s="123"/>
      <c r="F4599" s="123"/>
      <c r="G4599" s="123"/>
      <c r="H4599" s="123"/>
      <c r="I4599" s="136"/>
      <c r="J4599" s="123"/>
      <c r="K4599" s="137"/>
      <c r="L4599" s="137"/>
      <c r="M4599" s="137"/>
      <c r="N4599" s="123"/>
      <c r="O4599" s="108"/>
      <c r="P4599" s="138"/>
      <c r="Q4599" s="108"/>
      <c r="R4599" s="108"/>
      <c r="S4599" s="139"/>
      <c r="T4599" s="123" t="s">
        <v>44</v>
      </c>
      <c r="U4599" s="123"/>
      <c r="V4599" s="123" t="s">
        <v>52</v>
      </c>
      <c r="W4599" s="137">
        <v>40</v>
      </c>
      <c r="X4599" s="136">
        <v>50</v>
      </c>
      <c r="Y4599" s="137">
        <v>7150</v>
      </c>
      <c r="Z4599" s="137">
        <f t="shared" si="430"/>
        <v>286000</v>
      </c>
      <c r="AA4599" s="119">
        <v>1</v>
      </c>
      <c r="AB4599" s="119">
        <v>1</v>
      </c>
      <c r="AC4599" s="137">
        <f t="shared" si="431"/>
        <v>283140</v>
      </c>
      <c r="AD4599" s="137">
        <f>IF(AND(AC4599="",M4598=""),0,IF((AC4599=""),M4598, IF( (M4598=""),AC4599,SUM(AC4598:AC4599)+M4598)))</f>
        <v>585280</v>
      </c>
      <c r="AE4599" s="137">
        <f t="shared" si="432"/>
        <v>292640</v>
      </c>
      <c r="AF4599" s="137">
        <v>50000000</v>
      </c>
      <c r="AG4599" s="137">
        <f t="shared" si="433"/>
        <v>0</v>
      </c>
      <c r="AH4599" s="137">
        <v>0.02</v>
      </c>
    </row>
    <row r="4600" spans="1:34" s="173" customFormat="1" x14ac:dyDescent="0.55000000000000004">
      <c r="A4600" s="122"/>
      <c r="B4600" s="123">
        <v>1960</v>
      </c>
      <c r="C4600" s="123">
        <v>10050</v>
      </c>
      <c r="D4600" s="135" t="s">
        <v>6455</v>
      </c>
      <c r="E4600" s="123" t="s">
        <v>34</v>
      </c>
      <c r="F4600" s="123">
        <v>26452</v>
      </c>
      <c r="G4600" s="123">
        <v>0</v>
      </c>
      <c r="H4600" s="123">
        <v>0</v>
      </c>
      <c r="I4600" s="136">
        <v>19</v>
      </c>
      <c r="J4600" s="123" t="s">
        <v>35</v>
      </c>
      <c r="K4600" s="137">
        <f>((G4600*400)+(H4600*100))+I4600</f>
        <v>19</v>
      </c>
      <c r="L4600" s="137">
        <v>1000</v>
      </c>
      <c r="M4600" s="137">
        <f>K4600*L4600</f>
        <v>19000</v>
      </c>
      <c r="N4600" s="123">
        <v>1</v>
      </c>
      <c r="O4600" s="108" t="s">
        <v>6429</v>
      </c>
      <c r="P4600" s="138">
        <v>3570700976558</v>
      </c>
      <c r="Q4600" s="108" t="s">
        <v>6430</v>
      </c>
      <c r="R4600" s="108" t="s">
        <v>6434</v>
      </c>
      <c r="S4600" s="139"/>
      <c r="T4600" s="123" t="s">
        <v>44</v>
      </c>
      <c r="U4600" s="123" t="s">
        <v>45</v>
      </c>
      <c r="V4600" s="123" t="s">
        <v>52</v>
      </c>
      <c r="W4600" s="137">
        <v>40</v>
      </c>
      <c r="X4600" s="136">
        <v>50</v>
      </c>
      <c r="Y4600" s="137">
        <v>7150</v>
      </c>
      <c r="Z4600" s="137">
        <f t="shared" si="430"/>
        <v>286000</v>
      </c>
      <c r="AA4600" s="119">
        <v>1</v>
      </c>
      <c r="AB4600" s="119">
        <v>1</v>
      </c>
      <c r="AC4600" s="137">
        <f t="shared" si="431"/>
        <v>283140</v>
      </c>
      <c r="AD4600" s="137">
        <f>IF(AND(AC4600="",M4600=""),0,IF((AC4600=""),M4600, IF( (M4600=""),AC4600,SUM(AC4600:AC4601)+M4600)))</f>
        <v>569440</v>
      </c>
      <c r="AE4600" s="137">
        <f t="shared" si="432"/>
        <v>284720</v>
      </c>
      <c r="AF4600" s="137">
        <v>50000000</v>
      </c>
      <c r="AG4600" s="137">
        <f t="shared" si="433"/>
        <v>0</v>
      </c>
      <c r="AH4600" s="137">
        <v>0.02</v>
      </c>
    </row>
    <row r="4601" spans="1:34" s="173" customFormat="1" x14ac:dyDescent="0.55000000000000004">
      <c r="A4601" s="122"/>
      <c r="B4601" s="123"/>
      <c r="C4601" s="123"/>
      <c r="D4601" s="135"/>
      <c r="E4601" s="123"/>
      <c r="F4601" s="123"/>
      <c r="G4601" s="123"/>
      <c r="H4601" s="123"/>
      <c r="I4601" s="136"/>
      <c r="J4601" s="123"/>
      <c r="K4601" s="137"/>
      <c r="L4601" s="137"/>
      <c r="M4601" s="137"/>
      <c r="N4601" s="123"/>
      <c r="O4601" s="108"/>
      <c r="P4601" s="138"/>
      <c r="Q4601" s="108"/>
      <c r="R4601" s="108"/>
      <c r="S4601" s="139"/>
      <c r="T4601" s="123" t="s">
        <v>51</v>
      </c>
      <c r="U4601" s="123"/>
      <c r="V4601" s="123" t="s">
        <v>52</v>
      </c>
      <c r="W4601" s="137">
        <v>40</v>
      </c>
      <c r="X4601" s="136">
        <v>50</v>
      </c>
      <c r="Y4601" s="137">
        <v>6750</v>
      </c>
      <c r="Z4601" s="137">
        <f t="shared" si="430"/>
        <v>270000</v>
      </c>
      <c r="AA4601" s="119">
        <v>1</v>
      </c>
      <c r="AB4601" s="119">
        <v>1</v>
      </c>
      <c r="AC4601" s="137">
        <f t="shared" si="431"/>
        <v>267300</v>
      </c>
      <c r="AD4601" s="137">
        <f>IF(AND(AC4601="",M4600=""),0,IF((AC4601=""),M4600, IF( (M4600=""),AC4601,SUM(AC4600:AC4601)+M4600)))</f>
        <v>569440</v>
      </c>
      <c r="AE4601" s="137">
        <f t="shared" si="432"/>
        <v>284720</v>
      </c>
      <c r="AF4601" s="137">
        <v>50000000</v>
      </c>
      <c r="AG4601" s="137">
        <f t="shared" si="433"/>
        <v>0</v>
      </c>
      <c r="AH4601" s="137">
        <v>0.02</v>
      </c>
    </row>
    <row r="4602" spans="1:34" s="173" customFormat="1" x14ac:dyDescent="0.55000000000000004">
      <c r="A4602" s="122"/>
      <c r="B4602" s="123">
        <v>1961</v>
      </c>
      <c r="C4602" s="123">
        <v>10053</v>
      </c>
      <c r="D4602" s="135" t="s">
        <v>6456</v>
      </c>
      <c r="E4602" s="123" t="s">
        <v>34</v>
      </c>
      <c r="F4602" s="123">
        <v>26453</v>
      </c>
      <c r="G4602" s="123">
        <v>0</v>
      </c>
      <c r="H4602" s="123">
        <v>0</v>
      </c>
      <c r="I4602" s="136">
        <v>18</v>
      </c>
      <c r="J4602" s="123" t="s">
        <v>35</v>
      </c>
      <c r="K4602" s="137">
        <f>((G4602*400)+(H4602*100))+I4602</f>
        <v>18</v>
      </c>
      <c r="L4602" s="137">
        <v>1000</v>
      </c>
      <c r="M4602" s="137">
        <f>K4602*L4602</f>
        <v>18000</v>
      </c>
      <c r="N4602" s="123">
        <v>1</v>
      </c>
      <c r="O4602" s="108" t="s">
        <v>6429</v>
      </c>
      <c r="P4602" s="138">
        <v>3570700976558</v>
      </c>
      <c r="Q4602" s="108" t="s">
        <v>6430</v>
      </c>
      <c r="R4602" s="108" t="s">
        <v>6434</v>
      </c>
      <c r="S4602" s="139"/>
      <c r="T4602" s="123" t="s">
        <v>44</v>
      </c>
      <c r="U4602" s="123" t="s">
        <v>45</v>
      </c>
      <c r="V4602" s="123" t="s">
        <v>52</v>
      </c>
      <c r="W4602" s="137">
        <v>40</v>
      </c>
      <c r="X4602" s="136">
        <v>50</v>
      </c>
      <c r="Y4602" s="137">
        <v>7150</v>
      </c>
      <c r="Z4602" s="137">
        <f t="shared" si="430"/>
        <v>286000</v>
      </c>
      <c r="AA4602" s="119">
        <v>1</v>
      </c>
      <c r="AB4602" s="119">
        <v>1</v>
      </c>
      <c r="AC4602" s="137">
        <f t="shared" si="431"/>
        <v>283140</v>
      </c>
      <c r="AD4602" s="137">
        <f>IF(AND(AC4602="",M4602=""),0,IF((AC4602=""),M4602, IF( (M4602=""),AC4602,SUM(AC4602:AC4603)+M4602)))</f>
        <v>584280</v>
      </c>
      <c r="AE4602" s="137">
        <f t="shared" si="432"/>
        <v>292140</v>
      </c>
      <c r="AF4602" s="137">
        <v>50000000</v>
      </c>
      <c r="AG4602" s="137">
        <f t="shared" si="433"/>
        <v>0</v>
      </c>
      <c r="AH4602" s="137">
        <v>0.02</v>
      </c>
    </row>
    <row r="4603" spans="1:34" s="173" customFormat="1" x14ac:dyDescent="0.55000000000000004">
      <c r="A4603" s="122"/>
      <c r="B4603" s="123"/>
      <c r="C4603" s="123"/>
      <c r="D4603" s="135"/>
      <c r="E4603" s="123"/>
      <c r="F4603" s="123"/>
      <c r="G4603" s="123"/>
      <c r="H4603" s="123"/>
      <c r="I4603" s="136"/>
      <c r="J4603" s="123"/>
      <c r="K4603" s="137"/>
      <c r="L4603" s="137"/>
      <c r="M4603" s="137"/>
      <c r="N4603" s="123"/>
      <c r="O4603" s="108"/>
      <c r="P4603" s="138"/>
      <c r="Q4603" s="108"/>
      <c r="R4603" s="108"/>
      <c r="S4603" s="139"/>
      <c r="T4603" s="123" t="s">
        <v>44</v>
      </c>
      <c r="U4603" s="123"/>
      <c r="V4603" s="123" t="s">
        <v>52</v>
      </c>
      <c r="W4603" s="137">
        <v>40</v>
      </c>
      <c r="X4603" s="136">
        <v>50</v>
      </c>
      <c r="Y4603" s="137">
        <v>7150</v>
      </c>
      <c r="Z4603" s="137">
        <f t="shared" si="430"/>
        <v>286000</v>
      </c>
      <c r="AA4603" s="119">
        <v>1</v>
      </c>
      <c r="AB4603" s="119">
        <v>1</v>
      </c>
      <c r="AC4603" s="137">
        <f t="shared" si="431"/>
        <v>283140</v>
      </c>
      <c r="AD4603" s="137">
        <f>IF(AND(AC4603="",M4602=""),0,IF((AC4603=""),M4602, IF( (M4602=""),AC4603,SUM(AC4602:AC4603)+M4602)))</f>
        <v>584280</v>
      </c>
      <c r="AE4603" s="137">
        <f t="shared" si="432"/>
        <v>292140</v>
      </c>
      <c r="AF4603" s="137">
        <v>50000000</v>
      </c>
      <c r="AG4603" s="137">
        <f t="shared" si="433"/>
        <v>0</v>
      </c>
      <c r="AH4603" s="137">
        <v>0.02</v>
      </c>
    </row>
    <row r="4604" spans="1:34" s="173" customFormat="1" x14ac:dyDescent="0.55000000000000004">
      <c r="A4604" s="122"/>
      <c r="B4604" s="123"/>
      <c r="C4604" s="123"/>
      <c r="D4604" s="135"/>
      <c r="E4604" s="123"/>
      <c r="F4604" s="123"/>
      <c r="G4604" s="123"/>
      <c r="H4604" s="123"/>
      <c r="I4604" s="136"/>
      <c r="J4604" s="123"/>
      <c r="K4604" s="137"/>
      <c r="L4604" s="137" t="s">
        <v>63</v>
      </c>
      <c r="M4604" s="137">
        <f>SUM(M4598:M4603)</f>
        <v>56000</v>
      </c>
      <c r="N4604" s="123"/>
      <c r="O4604" s="108"/>
      <c r="P4604" s="138"/>
      <c r="Q4604" s="108"/>
      <c r="R4604" s="108"/>
      <c r="S4604" s="139"/>
      <c r="T4604" s="123"/>
      <c r="U4604" s="123"/>
      <c r="V4604" s="123"/>
      <c r="W4604" s="137"/>
      <c r="X4604" s="136"/>
      <c r="Y4604" s="137"/>
      <c r="Z4604" s="137"/>
      <c r="AA4604" s="119"/>
      <c r="AB4604" s="119"/>
      <c r="AC4604" s="137"/>
      <c r="AD4604" s="137"/>
      <c r="AE4604" s="137">
        <f>SUM(AE4598:AE4603)</f>
        <v>1739000</v>
      </c>
      <c r="AF4604" s="137"/>
      <c r="AG4604" s="137">
        <f>SUM(AG4598:AG4603)</f>
        <v>0</v>
      </c>
      <c r="AH4604" s="137"/>
    </row>
    <row r="4605" spans="1:34" s="173" customFormat="1" x14ac:dyDescent="0.55000000000000004">
      <c r="A4605" s="122" t="s">
        <v>6459</v>
      </c>
      <c r="B4605" s="123">
        <v>1962</v>
      </c>
      <c r="C4605" s="123">
        <v>5033</v>
      </c>
      <c r="D4605" s="135" t="s">
        <v>6460</v>
      </c>
      <c r="E4605" s="123" t="s">
        <v>34</v>
      </c>
      <c r="F4605" s="123">
        <v>7466</v>
      </c>
      <c r="G4605" s="123">
        <v>13</v>
      </c>
      <c r="H4605" s="123">
        <v>2</v>
      </c>
      <c r="I4605" s="136">
        <v>17</v>
      </c>
      <c r="J4605" s="123" t="s">
        <v>38</v>
      </c>
      <c r="K4605" s="137">
        <f>((G4605*400)+(H4605*100))+I4605</f>
        <v>5417</v>
      </c>
      <c r="L4605" s="137">
        <v>275</v>
      </c>
      <c r="M4605" s="137">
        <f>K4605*L4605</f>
        <v>1489675</v>
      </c>
      <c r="N4605" s="123"/>
      <c r="O4605" s="108"/>
      <c r="P4605" s="138"/>
      <c r="Q4605" s="108"/>
      <c r="R4605" s="108"/>
      <c r="S4605" s="139"/>
      <c r="T4605" s="123"/>
      <c r="U4605" s="123"/>
      <c r="V4605" s="123"/>
      <c r="W4605" s="137"/>
      <c r="X4605" s="136"/>
      <c r="Y4605" s="137"/>
      <c r="Z4605" s="137"/>
      <c r="AA4605" s="119"/>
      <c r="AB4605" s="119"/>
      <c r="AC4605" s="137"/>
      <c r="AD4605" s="137">
        <f>IF(AND(AC4605="",M4605=""),0,IF((AC4605=""),M4605,IF((M4605=""),AC4605,AC4605+M4605)))</f>
        <v>1489675</v>
      </c>
      <c r="AE4605" s="137">
        <f t="shared" ref="AE4605:AE4610" si="434">IF( (X4605=""),AD4605*1,AD4605*(X4605/100) )</f>
        <v>1489675</v>
      </c>
      <c r="AF4605" s="137">
        <v>50000000</v>
      </c>
      <c r="AG4605" s="137">
        <f t="shared" ref="AG4605:AG4610" si="435">IF((AF4605-AE4605) &gt; 1,0,IF((AF4605-AE4605)&lt;0,AE4605-AF4605,AF4605-AE4605))</f>
        <v>0</v>
      </c>
      <c r="AH4605" s="137">
        <v>0.01</v>
      </c>
    </row>
    <row r="4606" spans="1:34" s="173" customFormat="1" x14ac:dyDescent="0.55000000000000004">
      <c r="A4606" s="122"/>
      <c r="B4606" s="123">
        <v>1963</v>
      </c>
      <c r="C4606" s="123">
        <v>5696</v>
      </c>
      <c r="D4606" s="135" t="s">
        <v>6461</v>
      </c>
      <c r="E4606" s="123" t="s">
        <v>34</v>
      </c>
      <c r="F4606" s="123">
        <v>17577</v>
      </c>
      <c r="G4606" s="123">
        <v>0</v>
      </c>
      <c r="H4606" s="123">
        <v>1</v>
      </c>
      <c r="I4606" s="136">
        <v>20</v>
      </c>
      <c r="J4606" s="123" t="s">
        <v>35</v>
      </c>
      <c r="K4606" s="137">
        <f>((G4606*400)+(H4606*100))+I4606</f>
        <v>120</v>
      </c>
      <c r="L4606" s="137">
        <v>2425</v>
      </c>
      <c r="M4606" s="137">
        <f>K4606*L4606</f>
        <v>291000</v>
      </c>
      <c r="N4606" s="123">
        <v>1</v>
      </c>
      <c r="O4606" s="108" t="s">
        <v>6457</v>
      </c>
      <c r="P4606" s="138"/>
      <c r="Q4606" s="108" t="s">
        <v>6458</v>
      </c>
      <c r="R4606" s="108" t="s">
        <v>6462</v>
      </c>
      <c r="S4606" s="139" t="s">
        <v>6463</v>
      </c>
      <c r="T4606" s="123" t="s">
        <v>51</v>
      </c>
      <c r="U4606" s="123" t="s">
        <v>45</v>
      </c>
      <c r="V4606" s="123" t="s">
        <v>52</v>
      </c>
      <c r="W4606" s="137">
        <v>429</v>
      </c>
      <c r="X4606" s="136">
        <v>34.82</v>
      </c>
      <c r="Y4606" s="137">
        <v>6750</v>
      </c>
      <c r="Z4606" s="137">
        <f>W4606*Y4606</f>
        <v>2895750</v>
      </c>
      <c r="AA4606" s="119">
        <v>7</v>
      </c>
      <c r="AB4606" s="119">
        <v>7</v>
      </c>
      <c r="AC4606" s="137">
        <f>(Z4606*(100-AB4606))/100</f>
        <v>2693047.5</v>
      </c>
      <c r="AD4606" s="137">
        <f>IF(AND(AC4606="",M4606=""),0,IF((AC4606=""),M4606, IF( (M4606=""),AC4606,SUM(AC4606:AC4609)+M4606)))</f>
        <v>7711728.54</v>
      </c>
      <c r="AE4606" s="137">
        <f t="shared" si="434"/>
        <v>2685223.877628</v>
      </c>
      <c r="AF4606" s="137">
        <v>50000000</v>
      </c>
      <c r="AG4606" s="137">
        <f t="shared" si="435"/>
        <v>0</v>
      </c>
      <c r="AH4606" s="137">
        <v>0.02</v>
      </c>
    </row>
    <row r="4607" spans="1:34" s="173" customFormat="1" x14ac:dyDescent="0.55000000000000004">
      <c r="A4607" s="122"/>
      <c r="B4607" s="123"/>
      <c r="C4607" s="123"/>
      <c r="D4607" s="135"/>
      <c r="E4607" s="123"/>
      <c r="F4607" s="123"/>
      <c r="G4607" s="123"/>
      <c r="H4607" s="123"/>
      <c r="I4607" s="136"/>
      <c r="J4607" s="123"/>
      <c r="K4607" s="137"/>
      <c r="L4607" s="137"/>
      <c r="M4607" s="137"/>
      <c r="N4607" s="123">
        <v>2</v>
      </c>
      <c r="O4607" s="108" t="s">
        <v>6457</v>
      </c>
      <c r="P4607" s="138"/>
      <c r="Q4607" s="108" t="s">
        <v>6458</v>
      </c>
      <c r="R4607" s="108" t="s">
        <v>6462</v>
      </c>
      <c r="S4607" s="139" t="s">
        <v>6464</v>
      </c>
      <c r="T4607" s="123" t="s">
        <v>73</v>
      </c>
      <c r="U4607" s="123" t="s">
        <v>45</v>
      </c>
      <c r="V4607" s="123" t="s">
        <v>46</v>
      </c>
      <c r="W4607" s="137">
        <v>408.1</v>
      </c>
      <c r="X4607" s="136">
        <v>33.119999999999997</v>
      </c>
      <c r="Y4607" s="137">
        <v>6600</v>
      </c>
      <c r="Z4607" s="137">
        <f>W4607*Y4607</f>
        <v>2693460</v>
      </c>
      <c r="AA4607" s="119">
        <v>7</v>
      </c>
      <c r="AB4607" s="119">
        <v>7</v>
      </c>
      <c r="AC4607" s="137">
        <f>(Z4607*(100-AB4607))/100</f>
        <v>2504917.7999999998</v>
      </c>
      <c r="AD4607" s="137">
        <f>IF(AND(AC4607="",M4606=""),0,IF((AC4607=""),M4606, IF( (M4606=""),AC4607,SUM(AC4606:AC4613)+M4606)))</f>
        <v>7711728.54</v>
      </c>
      <c r="AE4607" s="137">
        <f t="shared" si="434"/>
        <v>2554124.4924479998</v>
      </c>
      <c r="AF4607" s="137">
        <v>0</v>
      </c>
      <c r="AG4607" s="137">
        <f t="shared" si="435"/>
        <v>2554124.4924479998</v>
      </c>
      <c r="AH4607" s="137">
        <v>0.02</v>
      </c>
    </row>
    <row r="4608" spans="1:34" s="173" customFormat="1" x14ac:dyDescent="0.55000000000000004">
      <c r="A4608" s="122"/>
      <c r="B4608" s="123"/>
      <c r="C4608" s="123"/>
      <c r="D4608" s="135"/>
      <c r="E4608" s="123"/>
      <c r="F4608" s="123"/>
      <c r="G4608" s="123"/>
      <c r="H4608" s="123"/>
      <c r="I4608" s="136"/>
      <c r="J4608" s="123"/>
      <c r="K4608" s="137"/>
      <c r="L4608" s="137"/>
      <c r="M4608" s="137"/>
      <c r="N4608" s="123">
        <v>3</v>
      </c>
      <c r="O4608" s="108" t="s">
        <v>6457</v>
      </c>
      <c r="P4608" s="138"/>
      <c r="Q4608" s="108" t="s">
        <v>6458</v>
      </c>
      <c r="R4608" s="108" t="s">
        <v>6462</v>
      </c>
      <c r="S4608" s="139" t="s">
        <v>6465</v>
      </c>
      <c r="T4608" s="123" t="s">
        <v>73</v>
      </c>
      <c r="U4608" s="123" t="s">
        <v>45</v>
      </c>
      <c r="V4608" s="123" t="s">
        <v>46</v>
      </c>
      <c r="W4608" s="137">
        <v>340</v>
      </c>
      <c r="X4608" s="136">
        <v>27.59</v>
      </c>
      <c r="Y4608" s="137">
        <v>6600</v>
      </c>
      <c r="Z4608" s="137">
        <f>W4608*Y4608</f>
        <v>2244000</v>
      </c>
      <c r="AA4608" s="119">
        <v>7</v>
      </c>
      <c r="AB4608" s="119">
        <v>7</v>
      </c>
      <c r="AC4608" s="137">
        <f>(Z4608*(100-AB4608))/100</f>
        <v>2086920</v>
      </c>
      <c r="AD4608" s="137">
        <f>IF(AND(AC4608="",M4606=""),0,IF((AC4608=""),M4606, IF( (M4606=""),AC4608,SUM(AC4606:AC4613)+M4606)))</f>
        <v>7711728.54</v>
      </c>
      <c r="AE4608" s="137">
        <f t="shared" si="434"/>
        <v>2127665.9041859997</v>
      </c>
      <c r="AF4608" s="137">
        <v>0</v>
      </c>
      <c r="AG4608" s="137">
        <f t="shared" si="435"/>
        <v>2127665.9041859997</v>
      </c>
      <c r="AH4608" s="137">
        <v>0.02</v>
      </c>
    </row>
    <row r="4609" spans="1:34" s="173" customFormat="1" x14ac:dyDescent="0.55000000000000004">
      <c r="A4609" s="122"/>
      <c r="B4609" s="123"/>
      <c r="C4609" s="123"/>
      <c r="D4609" s="135"/>
      <c r="E4609" s="123"/>
      <c r="F4609" s="123"/>
      <c r="G4609" s="123"/>
      <c r="H4609" s="123"/>
      <c r="I4609" s="136"/>
      <c r="J4609" s="123"/>
      <c r="K4609" s="137"/>
      <c r="L4609" s="137"/>
      <c r="M4609" s="137"/>
      <c r="N4609" s="123">
        <v>4</v>
      </c>
      <c r="O4609" s="108" t="s">
        <v>6457</v>
      </c>
      <c r="P4609" s="138"/>
      <c r="Q4609" s="108" t="s">
        <v>6458</v>
      </c>
      <c r="R4609" s="108" t="s">
        <v>6462</v>
      </c>
      <c r="S4609" s="139" t="s">
        <v>6466</v>
      </c>
      <c r="T4609" s="123" t="s">
        <v>55</v>
      </c>
      <c r="U4609" s="123" t="s">
        <v>45</v>
      </c>
      <c r="V4609" s="123" t="s">
        <v>52</v>
      </c>
      <c r="W4609" s="137">
        <v>55.12</v>
      </c>
      <c r="X4609" s="136">
        <v>4.47</v>
      </c>
      <c r="Y4609" s="137">
        <v>2650</v>
      </c>
      <c r="Z4609" s="137">
        <f>W4609*Y4609</f>
        <v>146068</v>
      </c>
      <c r="AA4609" s="119">
        <v>7</v>
      </c>
      <c r="AB4609" s="119">
        <v>7</v>
      </c>
      <c r="AC4609" s="137">
        <f>(Z4609*(100-AB4609))/100</f>
        <v>135843.24</v>
      </c>
      <c r="AD4609" s="137">
        <f>IF(AND(AC4609="",M4606=""),0,IF((AC4609=""),M4606, IF( (M4606=""),AC4609,SUM(AC4606:AC4613)+M4606)))</f>
        <v>7711728.54</v>
      </c>
      <c r="AE4609" s="137">
        <f t="shared" si="434"/>
        <v>344714.26573799999</v>
      </c>
      <c r="AF4609" s="137">
        <v>50000000</v>
      </c>
      <c r="AG4609" s="137">
        <f t="shared" si="435"/>
        <v>0</v>
      </c>
      <c r="AH4609" s="137">
        <v>0.02</v>
      </c>
    </row>
    <row r="4610" spans="1:34" s="173" customFormat="1" x14ac:dyDescent="0.55000000000000004">
      <c r="A4610" s="122"/>
      <c r="B4610" s="123">
        <v>1964</v>
      </c>
      <c r="C4610" s="123">
        <v>5032</v>
      </c>
      <c r="D4610" s="135" t="s">
        <v>6467</v>
      </c>
      <c r="E4610" s="123" t="s">
        <v>34</v>
      </c>
      <c r="F4610" s="123">
        <v>17584</v>
      </c>
      <c r="G4610" s="123">
        <v>0</v>
      </c>
      <c r="H4610" s="123">
        <v>3</v>
      </c>
      <c r="I4610" s="136">
        <v>31</v>
      </c>
      <c r="J4610" s="123" t="s">
        <v>38</v>
      </c>
      <c r="K4610" s="137">
        <f>((G4610*400)+(H4610*100))+I4610</f>
        <v>331</v>
      </c>
      <c r="L4610" s="137">
        <v>850</v>
      </c>
      <c r="M4610" s="137">
        <f>K4610*L4610</f>
        <v>281350</v>
      </c>
      <c r="N4610" s="123"/>
      <c r="O4610" s="108"/>
      <c r="P4610" s="138"/>
      <c r="Q4610" s="108"/>
      <c r="R4610" s="108"/>
      <c r="S4610" s="139"/>
      <c r="T4610" s="123"/>
      <c r="U4610" s="123"/>
      <c r="V4610" s="123"/>
      <c r="W4610" s="137"/>
      <c r="X4610" s="136"/>
      <c r="Y4610" s="137"/>
      <c r="Z4610" s="137"/>
      <c r="AA4610" s="119"/>
      <c r="AB4610" s="119"/>
      <c r="AC4610" s="137"/>
      <c r="AD4610" s="137">
        <f>IF(AND(AC4610="",M4610=""),0,IF((AC4610=""),M4610,IF((M4610=""),AC4610,AC4610+M4610)))</f>
        <v>281350</v>
      </c>
      <c r="AE4610" s="137">
        <f t="shared" si="434"/>
        <v>281350</v>
      </c>
      <c r="AF4610" s="137">
        <v>50000000</v>
      </c>
      <c r="AG4610" s="137">
        <f t="shared" si="435"/>
        <v>0</v>
      </c>
      <c r="AH4610" s="137">
        <v>0.01</v>
      </c>
    </row>
    <row r="4611" spans="1:34" s="173" customFormat="1" x14ac:dyDescent="0.55000000000000004">
      <c r="A4611" s="122"/>
      <c r="B4611" s="123"/>
      <c r="C4611" s="123"/>
      <c r="D4611" s="135"/>
      <c r="E4611" s="123"/>
      <c r="F4611" s="123"/>
      <c r="G4611" s="123"/>
      <c r="H4611" s="123"/>
      <c r="I4611" s="136"/>
      <c r="J4611" s="123"/>
      <c r="K4611" s="137"/>
      <c r="L4611" s="137" t="s">
        <v>63</v>
      </c>
      <c r="M4611" s="137">
        <f>SUM(M4605:M4610)</f>
        <v>2062025</v>
      </c>
      <c r="N4611" s="123"/>
      <c r="O4611" s="108"/>
      <c r="P4611" s="138"/>
      <c r="Q4611" s="108"/>
      <c r="R4611" s="108"/>
      <c r="S4611" s="139"/>
      <c r="T4611" s="123"/>
      <c r="U4611" s="123"/>
      <c r="V4611" s="123"/>
      <c r="W4611" s="137"/>
      <c r="X4611" s="136"/>
      <c r="Y4611" s="137"/>
      <c r="Z4611" s="137"/>
      <c r="AA4611" s="119"/>
      <c r="AB4611" s="119"/>
      <c r="AC4611" s="137"/>
      <c r="AD4611" s="137"/>
      <c r="AE4611" s="137">
        <f>SUM(AE4605:AE4610)</f>
        <v>9482753.5399999991</v>
      </c>
      <c r="AF4611" s="137"/>
      <c r="AG4611" s="137">
        <f>SUM(AG4605:AG4610)</f>
        <v>4681790.3966339994</v>
      </c>
      <c r="AH4611" s="137"/>
    </row>
    <row r="4612" spans="1:34" s="173" customFormat="1" x14ac:dyDescent="0.55000000000000004">
      <c r="A4612" s="122" t="s">
        <v>6468</v>
      </c>
      <c r="B4612" s="123">
        <v>1965</v>
      </c>
      <c r="C4612" s="123">
        <v>8053</v>
      </c>
      <c r="D4612" s="135" t="s">
        <v>6469</v>
      </c>
      <c r="E4612" s="123" t="s">
        <v>34</v>
      </c>
      <c r="F4612" s="123">
        <v>24133</v>
      </c>
      <c r="G4612" s="123">
        <v>1</v>
      </c>
      <c r="H4612" s="123">
        <v>2</v>
      </c>
      <c r="I4612" s="136">
        <v>33.6</v>
      </c>
      <c r="J4612" s="123" t="s">
        <v>38</v>
      </c>
      <c r="K4612" s="137">
        <f>((G4612*400)+(H4612*100))+I4612</f>
        <v>633.6</v>
      </c>
      <c r="L4612" s="137">
        <v>375</v>
      </c>
      <c r="M4612" s="137">
        <f>K4612*L4612</f>
        <v>237600</v>
      </c>
      <c r="N4612" s="123"/>
      <c r="O4612" s="108"/>
      <c r="P4612" s="138"/>
      <c r="Q4612" s="108"/>
      <c r="R4612" s="108"/>
      <c r="S4612" s="139"/>
      <c r="T4612" s="123"/>
      <c r="U4612" s="123"/>
      <c r="V4612" s="123"/>
      <c r="W4612" s="137"/>
      <c r="X4612" s="136"/>
      <c r="Y4612" s="137"/>
      <c r="Z4612" s="137"/>
      <c r="AA4612" s="119"/>
      <c r="AB4612" s="119"/>
      <c r="AC4612" s="137"/>
      <c r="AD4612" s="137">
        <f>IF(AND(AC4612="",M4612=""),0,IF((AC4612=""),M4612,IF((M4612=""),AC4612,AC4612+M4612)))</f>
        <v>237600</v>
      </c>
      <c r="AE4612" s="137">
        <f>IF( (X4612=""),AD4612*1,AD4612*(X4612/100) )</f>
        <v>237600</v>
      </c>
      <c r="AF4612" s="137">
        <v>50000000</v>
      </c>
      <c r="AG4612" s="137">
        <f>IF((AF4612-AE4612) &gt; 1,0,IF((AF4612-AE4612)&lt;0,AE4612-AF4612,AF4612-AE4612))</f>
        <v>0</v>
      </c>
      <c r="AH4612" s="137">
        <v>0.01</v>
      </c>
    </row>
    <row r="4613" spans="1:34" s="173" customFormat="1" x14ac:dyDescent="0.55000000000000004">
      <c r="A4613" s="122"/>
      <c r="B4613" s="123"/>
      <c r="C4613" s="123"/>
      <c r="D4613" s="135"/>
      <c r="E4613" s="123"/>
      <c r="F4613" s="123"/>
      <c r="G4613" s="123"/>
      <c r="H4613" s="123"/>
      <c r="I4613" s="136"/>
      <c r="J4613" s="123"/>
      <c r="K4613" s="137"/>
      <c r="L4613" s="137" t="s">
        <v>63</v>
      </c>
      <c r="M4613" s="137">
        <f>SUM(M4612:M4612)</f>
        <v>237600</v>
      </c>
      <c r="N4613" s="123"/>
      <c r="O4613" s="108"/>
      <c r="P4613" s="138"/>
      <c r="Q4613" s="108"/>
      <c r="R4613" s="108"/>
      <c r="S4613" s="139"/>
      <c r="T4613" s="123"/>
      <c r="U4613" s="123"/>
      <c r="V4613" s="123"/>
      <c r="W4613" s="137"/>
      <c r="X4613" s="136"/>
      <c r="Y4613" s="137"/>
      <c r="Z4613" s="137"/>
      <c r="AA4613" s="119"/>
      <c r="AB4613" s="119"/>
      <c r="AC4613" s="137"/>
      <c r="AD4613" s="137"/>
      <c r="AE4613" s="137">
        <f>SUM(AE4612:AE4612)</f>
        <v>237600</v>
      </c>
      <c r="AF4613" s="137"/>
      <c r="AG4613" s="137">
        <f>SUM(AG4612:AG4612)</f>
        <v>0</v>
      </c>
      <c r="AH4613" s="137"/>
    </row>
    <row r="4614" spans="1:34" s="173" customFormat="1" x14ac:dyDescent="0.55000000000000004">
      <c r="A4614" s="122" t="s">
        <v>2495</v>
      </c>
      <c r="B4614" s="123">
        <v>1966</v>
      </c>
      <c r="C4614" s="123">
        <v>7691</v>
      </c>
      <c r="D4614" s="135" t="s">
        <v>6472</v>
      </c>
      <c r="E4614" s="123" t="s">
        <v>34</v>
      </c>
      <c r="F4614" s="123">
        <v>5292</v>
      </c>
      <c r="G4614" s="123">
        <v>3</v>
      </c>
      <c r="H4614" s="123">
        <v>0</v>
      </c>
      <c r="I4614" s="136">
        <v>84</v>
      </c>
      <c r="J4614" s="123" t="s">
        <v>38</v>
      </c>
      <c r="K4614" s="137">
        <f t="shared" ref="K4614:K4619" si="436">((G4614*400)+(H4614*100))+I4614</f>
        <v>1284</v>
      </c>
      <c r="L4614" s="137">
        <v>300</v>
      </c>
      <c r="M4614" s="137">
        <f t="shared" ref="M4614:M4619" si="437">K4614*L4614</f>
        <v>385200</v>
      </c>
      <c r="N4614" s="123"/>
      <c r="O4614" s="108"/>
      <c r="P4614" s="138"/>
      <c r="Q4614" s="108"/>
      <c r="R4614" s="108"/>
      <c r="S4614" s="139"/>
      <c r="T4614" s="123"/>
      <c r="U4614" s="123"/>
      <c r="V4614" s="123"/>
      <c r="W4614" s="137"/>
      <c r="X4614" s="136"/>
      <c r="Y4614" s="137"/>
      <c r="Z4614" s="137"/>
      <c r="AA4614" s="119"/>
      <c r="AB4614" s="119"/>
      <c r="AC4614" s="137"/>
      <c r="AD4614" s="137">
        <f>IF(AND(AC4614="",M4614=""),0,IF((AC4614=""),M4614,IF((M4614=""),AC4614,AC4614+M4614)))</f>
        <v>385200</v>
      </c>
      <c r="AE4614" s="137">
        <f t="shared" ref="AE4614:AE4622" si="438">IF( (X4614=""),AD4614*1,AD4614*(X4614/100) )</f>
        <v>385200</v>
      </c>
      <c r="AF4614" s="137">
        <v>50000000</v>
      </c>
      <c r="AG4614" s="137">
        <f t="shared" ref="AG4614:AG4622" si="439">IF((AF4614-AE4614) &gt; 1,0,IF((AF4614-AE4614)&lt;0,AE4614-AF4614,AF4614-AE4614))</f>
        <v>0</v>
      </c>
      <c r="AH4614" s="137">
        <v>0.01</v>
      </c>
    </row>
    <row r="4615" spans="1:34" s="173" customFormat="1" x14ac:dyDescent="0.55000000000000004">
      <c r="A4615" s="122"/>
      <c r="B4615" s="123">
        <v>1967</v>
      </c>
      <c r="C4615" s="123">
        <v>8069</v>
      </c>
      <c r="D4615" s="135" t="s">
        <v>6473</v>
      </c>
      <c r="E4615" s="123" t="s">
        <v>34</v>
      </c>
      <c r="F4615" s="123">
        <v>5301</v>
      </c>
      <c r="G4615" s="123">
        <v>3</v>
      </c>
      <c r="H4615" s="123">
        <v>3</v>
      </c>
      <c r="I4615" s="136">
        <v>9</v>
      </c>
      <c r="J4615" s="123" t="s">
        <v>38</v>
      </c>
      <c r="K4615" s="137">
        <f t="shared" si="436"/>
        <v>1509</v>
      </c>
      <c r="L4615" s="137">
        <v>625</v>
      </c>
      <c r="M4615" s="137">
        <f t="shared" si="437"/>
        <v>943125</v>
      </c>
      <c r="N4615" s="123"/>
      <c r="O4615" s="108"/>
      <c r="P4615" s="138"/>
      <c r="Q4615" s="108"/>
      <c r="R4615" s="108"/>
      <c r="S4615" s="139"/>
      <c r="T4615" s="123"/>
      <c r="U4615" s="123"/>
      <c r="V4615" s="123"/>
      <c r="W4615" s="137"/>
      <c r="X4615" s="136"/>
      <c r="Y4615" s="137"/>
      <c r="Z4615" s="137"/>
      <c r="AA4615" s="119"/>
      <c r="AB4615" s="119"/>
      <c r="AC4615" s="137"/>
      <c r="AD4615" s="137">
        <f>IF(AND(AC4615="",M4615=""),0,IF((AC4615=""),M4615,IF((M4615=""),AC4615,AC4615+M4615)))</f>
        <v>943125</v>
      </c>
      <c r="AE4615" s="137">
        <f t="shared" si="438"/>
        <v>943125</v>
      </c>
      <c r="AF4615" s="137">
        <v>50000000</v>
      </c>
      <c r="AG4615" s="137">
        <f t="shared" si="439"/>
        <v>0</v>
      </c>
      <c r="AH4615" s="137">
        <v>0.01</v>
      </c>
    </row>
    <row r="4616" spans="1:34" s="99" customFormat="1" x14ac:dyDescent="0.55000000000000004">
      <c r="A4616" s="107"/>
      <c r="B4616" s="123">
        <v>1968</v>
      </c>
      <c r="C4616" s="102">
        <v>7957</v>
      </c>
      <c r="D4616" s="90" t="s">
        <v>6474</v>
      </c>
      <c r="E4616" s="102" t="s">
        <v>34</v>
      </c>
      <c r="F4616" s="102">
        <v>5307</v>
      </c>
      <c r="G4616" s="102">
        <v>1</v>
      </c>
      <c r="H4616" s="102">
        <v>0</v>
      </c>
      <c r="I4616" s="98">
        <v>18</v>
      </c>
      <c r="J4616" s="102" t="s">
        <v>62</v>
      </c>
      <c r="K4616" s="94">
        <f t="shared" si="436"/>
        <v>418</v>
      </c>
      <c r="L4616" s="94">
        <v>2175</v>
      </c>
      <c r="M4616" s="94">
        <f t="shared" si="437"/>
        <v>909150</v>
      </c>
      <c r="N4616" s="102">
        <v>1</v>
      </c>
      <c r="O4616" s="111" t="s">
        <v>6470</v>
      </c>
      <c r="P4616" s="96">
        <v>3570800184921</v>
      </c>
      <c r="Q4616" s="111" t="s">
        <v>6471</v>
      </c>
      <c r="R4616" s="111" t="s">
        <v>2497</v>
      </c>
      <c r="S4616" s="97" t="s">
        <v>6475</v>
      </c>
      <c r="T4616" s="102" t="s">
        <v>73</v>
      </c>
      <c r="U4616" s="102" t="s">
        <v>45</v>
      </c>
      <c r="V4616" s="102" t="s">
        <v>46</v>
      </c>
      <c r="W4616" s="94">
        <v>256</v>
      </c>
      <c r="X4616" s="98">
        <v>100</v>
      </c>
      <c r="Y4616" s="94">
        <v>6600</v>
      </c>
      <c r="Z4616" s="94">
        <f>W4616*Y4616</f>
        <v>1689600</v>
      </c>
      <c r="AA4616" s="89">
        <v>12</v>
      </c>
      <c r="AB4616" s="89">
        <v>14</v>
      </c>
      <c r="AC4616" s="94">
        <f>(Z4616*(100-AB4616))/100</f>
        <v>1453056</v>
      </c>
      <c r="AD4616" s="94">
        <f>IF(AND(AC4616="",M4616=""),0,IF((AC4616=""),M4616, IF( (M4616=""),AC4616,SUM(AC4616:AC4618)+M4616)))</f>
        <v>2362206</v>
      </c>
      <c r="AE4616" s="94">
        <f t="shared" si="438"/>
        <v>2362206</v>
      </c>
      <c r="AF4616" s="94">
        <v>0</v>
      </c>
      <c r="AG4616" s="94">
        <f t="shared" si="439"/>
        <v>2362206</v>
      </c>
      <c r="AH4616" s="94">
        <v>0.02</v>
      </c>
    </row>
    <row r="4617" spans="1:34" s="173" customFormat="1" x14ac:dyDescent="0.55000000000000004">
      <c r="A4617" s="122"/>
      <c r="B4617" s="123">
        <v>1969</v>
      </c>
      <c r="C4617" s="123">
        <v>7688</v>
      </c>
      <c r="D4617" s="135" t="s">
        <v>6476</v>
      </c>
      <c r="E4617" s="123" t="s">
        <v>34</v>
      </c>
      <c r="F4617" s="123">
        <v>5320</v>
      </c>
      <c r="G4617" s="123">
        <v>4</v>
      </c>
      <c r="H4617" s="123">
        <v>2</v>
      </c>
      <c r="I4617" s="136">
        <v>39</v>
      </c>
      <c r="J4617" s="123" t="s">
        <v>38</v>
      </c>
      <c r="K4617" s="137">
        <f t="shared" si="436"/>
        <v>1839</v>
      </c>
      <c r="L4617" s="137">
        <v>300</v>
      </c>
      <c r="M4617" s="137">
        <f t="shared" si="437"/>
        <v>551700</v>
      </c>
      <c r="N4617" s="123"/>
      <c r="O4617" s="108"/>
      <c r="P4617" s="138"/>
      <c r="Q4617" s="108"/>
      <c r="R4617" s="108"/>
      <c r="S4617" s="139"/>
      <c r="T4617" s="123"/>
      <c r="U4617" s="123"/>
      <c r="V4617" s="123"/>
      <c r="W4617" s="137"/>
      <c r="X4617" s="136"/>
      <c r="Y4617" s="137"/>
      <c r="Z4617" s="137"/>
      <c r="AA4617" s="119"/>
      <c r="AB4617" s="119"/>
      <c r="AC4617" s="137"/>
      <c r="AD4617" s="137">
        <f>IF(AND(AC4617="",M4617=""),0,IF((AC4617=""),M4617,IF((M4617=""),AC4617,AC4617+M4617)))</f>
        <v>551700</v>
      </c>
      <c r="AE4617" s="137">
        <f t="shared" si="438"/>
        <v>551700</v>
      </c>
      <c r="AF4617" s="137">
        <v>50000000</v>
      </c>
      <c r="AG4617" s="137">
        <f t="shared" si="439"/>
        <v>0</v>
      </c>
      <c r="AH4617" s="137">
        <v>0.01</v>
      </c>
    </row>
    <row r="4618" spans="1:34" s="173" customFormat="1" x14ac:dyDescent="0.55000000000000004">
      <c r="A4618" s="122"/>
      <c r="B4618" s="123">
        <v>1970</v>
      </c>
      <c r="C4618" s="123">
        <v>7690</v>
      </c>
      <c r="D4618" s="135" t="s">
        <v>6477</v>
      </c>
      <c r="E4618" s="123" t="s">
        <v>34</v>
      </c>
      <c r="F4618" s="123">
        <v>10458</v>
      </c>
      <c r="G4618" s="123">
        <v>16</v>
      </c>
      <c r="H4618" s="123">
        <v>0</v>
      </c>
      <c r="I4618" s="136">
        <v>12</v>
      </c>
      <c r="J4618" s="123" t="s">
        <v>38</v>
      </c>
      <c r="K4618" s="137">
        <f t="shared" si="436"/>
        <v>6412</v>
      </c>
      <c r="L4618" s="137">
        <v>300</v>
      </c>
      <c r="M4618" s="137">
        <f t="shared" si="437"/>
        <v>1923600</v>
      </c>
      <c r="N4618" s="123"/>
      <c r="O4618" s="108"/>
      <c r="P4618" s="138"/>
      <c r="Q4618" s="108"/>
      <c r="R4618" s="108"/>
      <c r="S4618" s="139"/>
      <c r="T4618" s="123"/>
      <c r="U4618" s="123"/>
      <c r="V4618" s="123"/>
      <c r="W4618" s="137"/>
      <c r="X4618" s="136"/>
      <c r="Y4618" s="137"/>
      <c r="Z4618" s="137"/>
      <c r="AA4618" s="119"/>
      <c r="AB4618" s="119"/>
      <c r="AC4618" s="137"/>
      <c r="AD4618" s="137">
        <f>IF(AND(AC4618="",M4618=""),0,IF((AC4618=""),M4618,IF((M4618=""),AC4618,AC4618+M4618)))</f>
        <v>1923600</v>
      </c>
      <c r="AE4618" s="137">
        <f t="shared" si="438"/>
        <v>1923600</v>
      </c>
      <c r="AF4618" s="137">
        <v>50000000</v>
      </c>
      <c r="AG4618" s="137">
        <f t="shared" si="439"/>
        <v>0</v>
      </c>
      <c r="AH4618" s="137">
        <v>0.01</v>
      </c>
    </row>
    <row r="4619" spans="1:34" s="99" customFormat="1" x14ac:dyDescent="0.55000000000000004">
      <c r="A4619" s="107"/>
      <c r="B4619" s="123">
        <v>1971</v>
      </c>
      <c r="C4619" s="102">
        <v>9364</v>
      </c>
      <c r="D4619" s="90" t="s">
        <v>6478</v>
      </c>
      <c r="E4619" s="102" t="s">
        <v>34</v>
      </c>
      <c r="F4619" s="102">
        <v>22975</v>
      </c>
      <c r="G4619" s="102">
        <v>0</v>
      </c>
      <c r="H4619" s="102">
        <v>0</v>
      </c>
      <c r="I4619" s="98">
        <v>18</v>
      </c>
      <c r="J4619" s="102" t="s">
        <v>62</v>
      </c>
      <c r="K4619" s="94">
        <f t="shared" si="436"/>
        <v>18</v>
      </c>
      <c r="L4619" s="94">
        <v>3700</v>
      </c>
      <c r="M4619" s="94">
        <f t="shared" si="437"/>
        <v>66600</v>
      </c>
      <c r="N4619" s="102">
        <v>1</v>
      </c>
      <c r="O4619" s="111" t="s">
        <v>6470</v>
      </c>
      <c r="P4619" s="96">
        <v>3570800184921</v>
      </c>
      <c r="Q4619" s="111" t="s">
        <v>6471</v>
      </c>
      <c r="R4619" s="111" t="s">
        <v>2497</v>
      </c>
      <c r="S4619" s="97" t="s">
        <v>6479</v>
      </c>
      <c r="T4619" s="102" t="s">
        <v>44</v>
      </c>
      <c r="U4619" s="102" t="s">
        <v>45</v>
      </c>
      <c r="V4619" s="102" t="s">
        <v>46</v>
      </c>
      <c r="W4619" s="94">
        <v>64</v>
      </c>
      <c r="X4619" s="98">
        <v>25</v>
      </c>
      <c r="Y4619" s="94">
        <v>7150</v>
      </c>
      <c r="Z4619" s="94">
        <f>W4619*Y4619</f>
        <v>457600</v>
      </c>
      <c r="AA4619" s="89">
        <v>9</v>
      </c>
      <c r="AB4619" s="89">
        <v>9</v>
      </c>
      <c r="AC4619" s="94">
        <f>(Z4619*(100-AB4619))/100</f>
        <v>416416</v>
      </c>
      <c r="AD4619" s="94">
        <f>IF(AND(AC4619="",M4619=""),0,IF((AC4619=""),M4619, IF( (M4619=""),AC4619,SUM(AC4619:AC4623)+M4619)))</f>
        <v>1732264</v>
      </c>
      <c r="AE4619" s="94">
        <f t="shared" si="438"/>
        <v>433066</v>
      </c>
      <c r="AF4619" s="94">
        <v>0</v>
      </c>
      <c r="AG4619" s="94">
        <f t="shared" si="439"/>
        <v>433066</v>
      </c>
      <c r="AH4619" s="94">
        <v>0.3</v>
      </c>
    </row>
    <row r="4620" spans="1:34" s="99" customFormat="1" x14ac:dyDescent="0.55000000000000004">
      <c r="A4620" s="107"/>
      <c r="B4620" s="102"/>
      <c r="C4620" s="102"/>
      <c r="D4620" s="90"/>
      <c r="E4620" s="102"/>
      <c r="F4620" s="102"/>
      <c r="G4620" s="102"/>
      <c r="H4620" s="102"/>
      <c r="I4620" s="98"/>
      <c r="J4620" s="102"/>
      <c r="K4620" s="94"/>
      <c r="L4620" s="94"/>
      <c r="M4620" s="94"/>
      <c r="N4620" s="102"/>
      <c r="O4620" s="111"/>
      <c r="P4620" s="96"/>
      <c r="Q4620" s="111"/>
      <c r="R4620" s="111"/>
      <c r="S4620" s="97"/>
      <c r="T4620" s="102" t="s">
        <v>44</v>
      </c>
      <c r="U4620" s="102"/>
      <c r="V4620" s="102" t="s">
        <v>46</v>
      </c>
      <c r="W4620" s="94">
        <v>64</v>
      </c>
      <c r="X4620" s="98">
        <v>25</v>
      </c>
      <c r="Y4620" s="94">
        <v>7150</v>
      </c>
      <c r="Z4620" s="94">
        <f>W4620*Y4620</f>
        <v>457600</v>
      </c>
      <c r="AA4620" s="89">
        <v>9</v>
      </c>
      <c r="AB4620" s="89">
        <v>9</v>
      </c>
      <c r="AC4620" s="94">
        <f>(Z4620*(100-AB4620))/100</f>
        <v>416416</v>
      </c>
      <c r="AD4620" s="94">
        <f>IF(AND(AC4620="",M4619=""),0,IF((AC4620=""),M4619, IF( (M4619=""),AC4620,SUM(AC4619:AC4622)+M4619)))</f>
        <v>1732264</v>
      </c>
      <c r="AE4620" s="94">
        <f t="shared" si="438"/>
        <v>433066</v>
      </c>
      <c r="AF4620" s="94">
        <v>0</v>
      </c>
      <c r="AG4620" s="94">
        <f t="shared" si="439"/>
        <v>433066</v>
      </c>
      <c r="AH4620" s="94">
        <v>0.3</v>
      </c>
    </row>
    <row r="4621" spans="1:34" s="99" customFormat="1" x14ac:dyDescent="0.55000000000000004">
      <c r="A4621" s="107"/>
      <c r="B4621" s="102"/>
      <c r="C4621" s="102"/>
      <c r="D4621" s="90"/>
      <c r="E4621" s="102"/>
      <c r="F4621" s="102"/>
      <c r="G4621" s="102"/>
      <c r="H4621" s="102"/>
      <c r="I4621" s="98"/>
      <c r="J4621" s="102"/>
      <c r="K4621" s="94"/>
      <c r="L4621" s="94"/>
      <c r="M4621" s="94"/>
      <c r="N4621" s="102"/>
      <c r="O4621" s="111"/>
      <c r="P4621" s="96"/>
      <c r="Q4621" s="111"/>
      <c r="R4621" s="111"/>
      <c r="S4621" s="97"/>
      <c r="T4621" s="102" t="s">
        <v>44</v>
      </c>
      <c r="U4621" s="102"/>
      <c r="V4621" s="102" t="s">
        <v>46</v>
      </c>
      <c r="W4621" s="94">
        <v>64</v>
      </c>
      <c r="X4621" s="98">
        <v>25</v>
      </c>
      <c r="Y4621" s="94">
        <v>7150</v>
      </c>
      <c r="Z4621" s="94">
        <f>W4621*Y4621</f>
        <v>457600</v>
      </c>
      <c r="AA4621" s="89">
        <v>9</v>
      </c>
      <c r="AB4621" s="89">
        <v>9</v>
      </c>
      <c r="AC4621" s="94">
        <f>(Z4621*(100-AB4621))/100</f>
        <v>416416</v>
      </c>
      <c r="AD4621" s="94">
        <f>IF(AND(AC4621="",M4619=""),0,IF((AC4621=""),M4619, IF( (M4619=""),AC4621,SUM(AC4619:AC4622)+M4619)))</f>
        <v>1732264</v>
      </c>
      <c r="AE4621" s="94">
        <f t="shared" si="438"/>
        <v>433066</v>
      </c>
      <c r="AF4621" s="94">
        <v>0</v>
      </c>
      <c r="AG4621" s="94">
        <f t="shared" si="439"/>
        <v>433066</v>
      </c>
      <c r="AH4621" s="94">
        <v>0.3</v>
      </c>
    </row>
    <row r="4622" spans="1:34" s="99" customFormat="1" x14ac:dyDescent="0.55000000000000004">
      <c r="A4622" s="107"/>
      <c r="B4622" s="102"/>
      <c r="C4622" s="102"/>
      <c r="D4622" s="90"/>
      <c r="E4622" s="102"/>
      <c r="F4622" s="102"/>
      <c r="G4622" s="102"/>
      <c r="H4622" s="102"/>
      <c r="I4622" s="98"/>
      <c r="J4622" s="102"/>
      <c r="K4622" s="94"/>
      <c r="L4622" s="94"/>
      <c r="M4622" s="94"/>
      <c r="N4622" s="102"/>
      <c r="O4622" s="111"/>
      <c r="P4622" s="96"/>
      <c r="Q4622" s="111"/>
      <c r="R4622" s="111"/>
      <c r="S4622" s="97"/>
      <c r="T4622" s="102" t="s">
        <v>44</v>
      </c>
      <c r="U4622" s="102"/>
      <c r="V4622" s="102" t="s">
        <v>46</v>
      </c>
      <c r="W4622" s="94">
        <v>64</v>
      </c>
      <c r="X4622" s="98">
        <v>25</v>
      </c>
      <c r="Y4622" s="94">
        <v>7150</v>
      </c>
      <c r="Z4622" s="94">
        <f>W4622*Y4622</f>
        <v>457600</v>
      </c>
      <c r="AA4622" s="89">
        <v>9</v>
      </c>
      <c r="AB4622" s="89">
        <v>9</v>
      </c>
      <c r="AC4622" s="94">
        <f>(Z4622*(100-AB4622))/100</f>
        <v>416416</v>
      </c>
      <c r="AD4622" s="94">
        <f>IF(AND(AC4622="",M4619=""),0,IF((AC4622=""),M4619, IF( (M4619=""),AC4622,SUM(AC4619:AC4622)+M4619)))</f>
        <v>1732264</v>
      </c>
      <c r="AE4622" s="94">
        <f t="shared" si="438"/>
        <v>433066</v>
      </c>
      <c r="AF4622" s="94">
        <v>0</v>
      </c>
      <c r="AG4622" s="94">
        <f t="shared" si="439"/>
        <v>433066</v>
      </c>
      <c r="AH4622" s="94">
        <v>0.3</v>
      </c>
    </row>
    <row r="4623" spans="1:34" s="99" customFormat="1" x14ac:dyDescent="0.55000000000000004">
      <c r="A4623" s="107"/>
      <c r="B4623" s="102"/>
      <c r="C4623" s="102"/>
      <c r="D4623" s="90"/>
      <c r="E4623" s="102"/>
      <c r="F4623" s="102"/>
      <c r="G4623" s="102"/>
      <c r="H4623" s="102"/>
      <c r="I4623" s="98"/>
      <c r="J4623" s="102"/>
      <c r="K4623" s="94"/>
      <c r="L4623" s="94"/>
      <c r="M4623" s="94"/>
      <c r="N4623" s="102"/>
      <c r="O4623" s="111"/>
      <c r="P4623" s="96"/>
      <c r="Q4623" s="111"/>
      <c r="R4623" s="111"/>
      <c r="S4623" s="97"/>
      <c r="T4623" s="102"/>
      <c r="U4623" s="102"/>
      <c r="V4623" s="102"/>
      <c r="W4623" s="94"/>
      <c r="X4623" s="98"/>
      <c r="Y4623" s="94"/>
      <c r="Z4623" s="94"/>
      <c r="AA4623" s="89"/>
      <c r="AB4623" s="89"/>
      <c r="AC4623" s="94"/>
      <c r="AD4623" s="94"/>
      <c r="AE4623" s="94"/>
      <c r="AF4623" s="94"/>
      <c r="AG4623" s="94"/>
      <c r="AH4623" s="94"/>
    </row>
    <row r="4624" spans="1:34" s="173" customFormat="1" x14ac:dyDescent="0.55000000000000004">
      <c r="A4624" s="122"/>
      <c r="B4624" s="123"/>
      <c r="C4624" s="123"/>
      <c r="D4624" s="135"/>
      <c r="E4624" s="123"/>
      <c r="F4624" s="123"/>
      <c r="G4624" s="123"/>
      <c r="H4624" s="123"/>
      <c r="I4624" s="136"/>
      <c r="J4624" s="123"/>
      <c r="K4624" s="137"/>
      <c r="L4624" s="137" t="s">
        <v>63</v>
      </c>
      <c r="M4624" s="137">
        <f>SUM(M4614:M4623)</f>
        <v>4779375</v>
      </c>
      <c r="N4624" s="123"/>
      <c r="O4624" s="108"/>
      <c r="P4624" s="138"/>
      <c r="Q4624" s="108"/>
      <c r="R4624" s="108"/>
      <c r="S4624" s="139"/>
      <c r="T4624" s="123"/>
      <c r="U4624" s="123"/>
      <c r="V4624" s="123"/>
      <c r="W4624" s="137"/>
      <c r="X4624" s="136"/>
      <c r="Y4624" s="137"/>
      <c r="Z4624" s="137"/>
      <c r="AA4624" s="119"/>
      <c r="AB4624" s="119"/>
      <c r="AC4624" s="137"/>
      <c r="AD4624" s="137"/>
      <c r="AE4624" s="137">
        <f>SUM(AE4614:AE4623)</f>
        <v>7898095</v>
      </c>
      <c r="AF4624" s="137"/>
      <c r="AG4624" s="137">
        <f>SUM(AG4614:AG4623)</f>
        <v>4094470</v>
      </c>
      <c r="AH4624" s="137"/>
    </row>
    <row r="4625" spans="1:34" s="99" customFormat="1" x14ac:dyDescent="0.55000000000000004">
      <c r="A4625" s="107" t="s">
        <v>6482</v>
      </c>
      <c r="B4625" s="102">
        <v>1972</v>
      </c>
      <c r="C4625" s="102">
        <v>9843</v>
      </c>
      <c r="D4625" s="90"/>
      <c r="E4625" s="102" t="s">
        <v>37</v>
      </c>
      <c r="F4625" s="102"/>
      <c r="G4625" s="102">
        <v>0</v>
      </c>
      <c r="H4625" s="102">
        <v>2</v>
      </c>
      <c r="I4625" s="98">
        <v>86</v>
      </c>
      <c r="J4625" s="102" t="s">
        <v>38</v>
      </c>
      <c r="K4625" s="94">
        <f>((G4625*400)+(H4625*100))+I4625</f>
        <v>286</v>
      </c>
      <c r="L4625" s="94">
        <v>255</v>
      </c>
      <c r="M4625" s="94">
        <f>K4625*L4625</f>
        <v>72930</v>
      </c>
      <c r="N4625" s="102"/>
      <c r="O4625" s="111"/>
      <c r="P4625" s="96"/>
      <c r="Q4625" s="111"/>
      <c r="R4625" s="111"/>
      <c r="S4625" s="97"/>
      <c r="T4625" s="102"/>
      <c r="U4625" s="102"/>
      <c r="V4625" s="102"/>
      <c r="W4625" s="94"/>
      <c r="X4625" s="98"/>
      <c r="Y4625" s="94"/>
      <c r="Z4625" s="94"/>
      <c r="AA4625" s="89"/>
      <c r="AB4625" s="89"/>
      <c r="AC4625" s="94"/>
      <c r="AD4625" s="94">
        <f>IF(AND(AC4625="",M4625=""),0,IF((AC4625=""),M4625,IF((M4625=""),AC4625,AC4625+M4625)))</f>
        <v>72930</v>
      </c>
      <c r="AE4625" s="94">
        <f t="shared" ref="AE4625:AE4632" si="440">IF( (X4625=""),AD4625*1,AD4625*(X4625/100) )</f>
        <v>72930</v>
      </c>
      <c r="AF4625" s="94">
        <v>0</v>
      </c>
      <c r="AG4625" s="94">
        <f t="shared" ref="AG4625:AG4632" si="441">IF((AF4625-AE4625) &gt; 1,0,IF((AF4625-AE4625)&lt;0,AE4625-AF4625,AF4625-AE4625))</f>
        <v>72930</v>
      </c>
      <c r="AH4625" s="94">
        <v>0.01</v>
      </c>
    </row>
    <row r="4626" spans="1:34" s="99" customFormat="1" x14ac:dyDescent="0.55000000000000004">
      <c r="A4626" s="107"/>
      <c r="B4626" s="102">
        <v>1973</v>
      </c>
      <c r="C4626" s="102">
        <v>6286</v>
      </c>
      <c r="D4626" s="90" t="s">
        <v>6483</v>
      </c>
      <c r="E4626" s="102" t="s">
        <v>34</v>
      </c>
      <c r="F4626" s="102">
        <v>18454</v>
      </c>
      <c r="G4626" s="102">
        <v>1</v>
      </c>
      <c r="H4626" s="102">
        <v>1</v>
      </c>
      <c r="I4626" s="98">
        <v>40</v>
      </c>
      <c r="J4626" s="102" t="s">
        <v>35</v>
      </c>
      <c r="K4626" s="94">
        <f>((G4626*400)+(H4626*100))+I4626</f>
        <v>540</v>
      </c>
      <c r="L4626" s="94">
        <v>3600</v>
      </c>
      <c r="M4626" s="94">
        <f>K4626*L4626</f>
        <v>1944000</v>
      </c>
      <c r="N4626" s="102">
        <v>1</v>
      </c>
      <c r="O4626" s="111" t="s">
        <v>6480</v>
      </c>
      <c r="P4626" s="96"/>
      <c r="Q4626" s="111" t="s">
        <v>6481</v>
      </c>
      <c r="R4626" s="111" t="s">
        <v>6484</v>
      </c>
      <c r="S4626" s="97"/>
      <c r="T4626" s="102" t="s">
        <v>5542</v>
      </c>
      <c r="U4626" s="102" t="s">
        <v>45</v>
      </c>
      <c r="V4626" s="102" t="s">
        <v>75</v>
      </c>
      <c r="W4626" s="94">
        <v>248</v>
      </c>
      <c r="X4626" s="98">
        <v>11.46</v>
      </c>
      <c r="Y4626" s="94">
        <v>6600</v>
      </c>
      <c r="Z4626" s="94">
        <f t="shared" ref="Z4626:Z4632" si="442">W4626*Y4626</f>
        <v>1636800</v>
      </c>
      <c r="AA4626" s="89">
        <v>17</v>
      </c>
      <c r="AB4626" s="89">
        <v>24</v>
      </c>
      <c r="AC4626" s="94">
        <f t="shared" ref="AC4626:AC4632" si="443">(Z4626*(100-AB4626))/100</f>
        <v>1243968</v>
      </c>
      <c r="AD4626" s="94">
        <f>IF(AND(AC4626="",M4626=""),0,IF((AC4626=""),M4626, IF( (M4626=""),AC4626,SUM(AC4626:AC4634)+M4626)))</f>
        <v>12954728</v>
      </c>
      <c r="AE4626" s="94">
        <f t="shared" si="440"/>
        <v>1484611.8288</v>
      </c>
      <c r="AF4626" s="94">
        <v>0</v>
      </c>
      <c r="AG4626" s="94">
        <f t="shared" si="441"/>
        <v>1484611.8288</v>
      </c>
      <c r="AH4626" s="94">
        <v>0.3</v>
      </c>
    </row>
    <row r="4627" spans="1:34" s="99" customFormat="1" x14ac:dyDescent="0.55000000000000004">
      <c r="A4627" s="107"/>
      <c r="B4627" s="102"/>
      <c r="C4627" s="102"/>
      <c r="D4627" s="90"/>
      <c r="E4627" s="102"/>
      <c r="F4627" s="102"/>
      <c r="G4627" s="102"/>
      <c r="H4627" s="102"/>
      <c r="I4627" s="98"/>
      <c r="J4627" s="102"/>
      <c r="K4627" s="94"/>
      <c r="L4627" s="94"/>
      <c r="M4627" s="94"/>
      <c r="N4627" s="102">
        <v>2</v>
      </c>
      <c r="O4627" s="111" t="s">
        <v>6480</v>
      </c>
      <c r="P4627" s="96"/>
      <c r="Q4627" s="111" t="s">
        <v>6481</v>
      </c>
      <c r="R4627" s="111" t="s">
        <v>6484</v>
      </c>
      <c r="S4627" s="97" t="s">
        <v>6485</v>
      </c>
      <c r="T4627" s="102" t="s">
        <v>51</v>
      </c>
      <c r="U4627" s="102" t="s">
        <v>45</v>
      </c>
      <c r="V4627" s="102" t="s">
        <v>52</v>
      </c>
      <c r="W4627" s="94">
        <v>248</v>
      </c>
      <c r="X4627" s="98">
        <v>11.46</v>
      </c>
      <c r="Y4627" s="94">
        <v>6750</v>
      </c>
      <c r="Z4627" s="94">
        <f t="shared" si="442"/>
        <v>1674000</v>
      </c>
      <c r="AA4627" s="89">
        <v>17</v>
      </c>
      <c r="AB4627" s="89">
        <v>24</v>
      </c>
      <c r="AC4627" s="94">
        <f t="shared" si="443"/>
        <v>1272240</v>
      </c>
      <c r="AD4627" s="94">
        <f>IF(AND(AC4627="",M4626=""),0,IF((AC4627=""),M4626, IF( (M4626=""),AC4627,SUM(AC4626:AC4634)+M4626)))</f>
        <v>12954728</v>
      </c>
      <c r="AE4627" s="94">
        <f t="shared" si="440"/>
        <v>1484611.8288</v>
      </c>
      <c r="AF4627" s="94">
        <v>0</v>
      </c>
      <c r="AG4627" s="94">
        <f t="shared" si="441"/>
        <v>1484611.8288</v>
      </c>
      <c r="AH4627" s="94">
        <v>0.02</v>
      </c>
    </row>
    <row r="4628" spans="1:34" s="99" customFormat="1" x14ac:dyDescent="0.55000000000000004">
      <c r="A4628" s="107"/>
      <c r="B4628" s="102"/>
      <c r="C4628" s="102"/>
      <c r="D4628" s="90"/>
      <c r="E4628" s="102"/>
      <c r="F4628" s="102"/>
      <c r="G4628" s="102"/>
      <c r="H4628" s="102"/>
      <c r="I4628" s="98"/>
      <c r="J4628" s="102"/>
      <c r="K4628" s="94"/>
      <c r="L4628" s="94"/>
      <c r="M4628" s="94"/>
      <c r="N4628" s="102"/>
      <c r="O4628" s="111"/>
      <c r="P4628" s="96"/>
      <c r="Q4628" s="111"/>
      <c r="R4628" s="111"/>
      <c r="S4628" s="97"/>
      <c r="T4628" s="102" t="s">
        <v>51</v>
      </c>
      <c r="U4628" s="102"/>
      <c r="V4628" s="102" t="s">
        <v>75</v>
      </c>
      <c r="W4628" s="94">
        <v>496</v>
      </c>
      <c r="X4628" s="98">
        <v>22.92</v>
      </c>
      <c r="Y4628" s="94">
        <v>6750</v>
      </c>
      <c r="Z4628" s="94">
        <f t="shared" si="442"/>
        <v>3348000</v>
      </c>
      <c r="AA4628" s="89">
        <v>17</v>
      </c>
      <c r="AB4628" s="89">
        <v>24</v>
      </c>
      <c r="AC4628" s="94">
        <f t="shared" si="443"/>
        <v>2544480</v>
      </c>
      <c r="AD4628" s="94">
        <f>IF(AND(AC4628="",M4626=""),0,IF((AC4628=""),M4626, IF( (M4626=""),AC4628,SUM(AC4626:AC4634)+M4626)))</f>
        <v>12954728</v>
      </c>
      <c r="AE4628" s="94">
        <f t="shared" si="440"/>
        <v>2969223.6576</v>
      </c>
      <c r="AF4628" s="94">
        <v>0</v>
      </c>
      <c r="AG4628" s="94">
        <f t="shared" si="441"/>
        <v>2969223.6576</v>
      </c>
      <c r="AH4628" s="94">
        <v>0.3</v>
      </c>
    </row>
    <row r="4629" spans="1:34" s="99" customFormat="1" x14ac:dyDescent="0.55000000000000004">
      <c r="A4629" s="107"/>
      <c r="B4629" s="102"/>
      <c r="C4629" s="102"/>
      <c r="D4629" s="90"/>
      <c r="E4629" s="102"/>
      <c r="F4629" s="102"/>
      <c r="G4629" s="102"/>
      <c r="H4629" s="102"/>
      <c r="I4629" s="98"/>
      <c r="J4629" s="102"/>
      <c r="K4629" s="94"/>
      <c r="L4629" s="94"/>
      <c r="M4629" s="94"/>
      <c r="N4629" s="102">
        <v>3</v>
      </c>
      <c r="O4629" s="111" t="s">
        <v>6480</v>
      </c>
      <c r="P4629" s="96"/>
      <c r="Q4629" s="111" t="s">
        <v>6481</v>
      </c>
      <c r="R4629" s="111" t="s">
        <v>6484</v>
      </c>
      <c r="S4629" s="97" t="s">
        <v>6486</v>
      </c>
      <c r="T4629" s="102" t="s">
        <v>51</v>
      </c>
      <c r="U4629" s="102" t="s">
        <v>45</v>
      </c>
      <c r="V4629" s="102" t="s">
        <v>75</v>
      </c>
      <c r="W4629" s="94">
        <v>552</v>
      </c>
      <c r="X4629" s="98">
        <v>25.51</v>
      </c>
      <c r="Y4629" s="94">
        <v>6750</v>
      </c>
      <c r="Z4629" s="94">
        <f t="shared" si="442"/>
        <v>3726000</v>
      </c>
      <c r="AA4629" s="89">
        <v>17</v>
      </c>
      <c r="AB4629" s="89">
        <v>24</v>
      </c>
      <c r="AC4629" s="94">
        <f t="shared" si="443"/>
        <v>2831760</v>
      </c>
      <c r="AD4629" s="94">
        <f>IF(AND(AC4629="",M4626=""),0,IF((AC4629=""),M4626, IF( (M4626=""),AC4629,SUM(AC4626:AC4634)+M4626)))</f>
        <v>12954728</v>
      </c>
      <c r="AE4629" s="94">
        <f t="shared" si="440"/>
        <v>3304751.1127999998</v>
      </c>
      <c r="AF4629" s="94">
        <v>0</v>
      </c>
      <c r="AG4629" s="94">
        <f t="shared" si="441"/>
        <v>3304751.1127999998</v>
      </c>
      <c r="AH4629" s="94">
        <v>0.3</v>
      </c>
    </row>
    <row r="4630" spans="1:34" s="99" customFormat="1" x14ac:dyDescent="0.55000000000000004">
      <c r="A4630" s="107"/>
      <c r="B4630" s="102"/>
      <c r="C4630" s="102"/>
      <c r="D4630" s="90"/>
      <c r="E4630" s="102"/>
      <c r="F4630" s="102"/>
      <c r="G4630" s="102"/>
      <c r="H4630" s="102"/>
      <c r="I4630" s="98"/>
      <c r="J4630" s="102"/>
      <c r="K4630" s="94"/>
      <c r="L4630" s="94"/>
      <c r="M4630" s="94"/>
      <c r="N4630" s="102"/>
      <c r="O4630" s="111"/>
      <c r="P4630" s="96"/>
      <c r="Q4630" s="111"/>
      <c r="R4630" s="111"/>
      <c r="S4630" s="97"/>
      <c r="T4630" s="102" t="s">
        <v>51</v>
      </c>
      <c r="U4630" s="102"/>
      <c r="V4630" s="102" t="s">
        <v>75</v>
      </c>
      <c r="W4630" s="94">
        <v>552</v>
      </c>
      <c r="X4630" s="98">
        <v>25.51</v>
      </c>
      <c r="Y4630" s="94">
        <v>6750</v>
      </c>
      <c r="Z4630" s="94">
        <f t="shared" si="442"/>
        <v>3726000</v>
      </c>
      <c r="AA4630" s="89">
        <v>17</v>
      </c>
      <c r="AB4630" s="89">
        <v>24</v>
      </c>
      <c r="AC4630" s="94">
        <f t="shared" si="443"/>
        <v>2831760</v>
      </c>
      <c r="AD4630" s="94">
        <f>IF(AND(AC4630="",M4626=""),0,IF((AC4630=""),M4626, IF( (M4626=""),AC4630,SUM(AC4626:AC4634)+M4626)))</f>
        <v>12954728</v>
      </c>
      <c r="AE4630" s="94">
        <f t="shared" si="440"/>
        <v>3304751.1127999998</v>
      </c>
      <c r="AF4630" s="94">
        <v>0</v>
      </c>
      <c r="AG4630" s="94">
        <f t="shared" si="441"/>
        <v>3304751.1127999998</v>
      </c>
      <c r="AH4630" s="94">
        <v>0.3</v>
      </c>
    </row>
    <row r="4631" spans="1:34" s="99" customFormat="1" x14ac:dyDescent="0.55000000000000004">
      <c r="A4631" s="107"/>
      <c r="B4631" s="102"/>
      <c r="C4631" s="102"/>
      <c r="D4631" s="90"/>
      <c r="E4631" s="102"/>
      <c r="F4631" s="102"/>
      <c r="G4631" s="102"/>
      <c r="H4631" s="102"/>
      <c r="I4631" s="98"/>
      <c r="J4631" s="102"/>
      <c r="K4631" s="94"/>
      <c r="L4631" s="94"/>
      <c r="M4631" s="94"/>
      <c r="N4631" s="102">
        <v>4</v>
      </c>
      <c r="O4631" s="111" t="s">
        <v>6480</v>
      </c>
      <c r="P4631" s="96"/>
      <c r="Q4631" s="111" t="s">
        <v>6481</v>
      </c>
      <c r="R4631" s="111" t="s">
        <v>6484</v>
      </c>
      <c r="S4631" s="97" t="s">
        <v>6487</v>
      </c>
      <c r="T4631" s="102" t="s">
        <v>51</v>
      </c>
      <c r="U4631" s="102" t="s">
        <v>45</v>
      </c>
      <c r="V4631" s="102" t="s">
        <v>75</v>
      </c>
      <c r="W4631" s="94">
        <v>48</v>
      </c>
      <c r="X4631" s="98">
        <v>2.2200000000000002</v>
      </c>
      <c r="Y4631" s="94">
        <v>6750</v>
      </c>
      <c r="Z4631" s="94">
        <f t="shared" si="442"/>
        <v>324000</v>
      </c>
      <c r="AA4631" s="89">
        <v>17</v>
      </c>
      <c r="AB4631" s="89">
        <v>24</v>
      </c>
      <c r="AC4631" s="94">
        <f t="shared" si="443"/>
        <v>246240</v>
      </c>
      <c r="AD4631" s="94">
        <f>IF(AND(AC4631="",M4626=""),0,IF((AC4631=""),M4626, IF( (M4626=""),AC4631,SUM(AC4626:AC4634)+M4626)))</f>
        <v>12954728</v>
      </c>
      <c r="AE4631" s="94">
        <f t="shared" si="440"/>
        <v>287594.96160000004</v>
      </c>
      <c r="AF4631" s="94">
        <v>0</v>
      </c>
      <c r="AG4631" s="94">
        <f t="shared" si="441"/>
        <v>287594.96160000004</v>
      </c>
      <c r="AH4631" s="94">
        <v>0.3</v>
      </c>
    </row>
    <row r="4632" spans="1:34" s="99" customFormat="1" x14ac:dyDescent="0.55000000000000004">
      <c r="A4632" s="107"/>
      <c r="B4632" s="102"/>
      <c r="C4632" s="102"/>
      <c r="D4632" s="90"/>
      <c r="E4632" s="102"/>
      <c r="F4632" s="102"/>
      <c r="G4632" s="102"/>
      <c r="H4632" s="102"/>
      <c r="I4632" s="98"/>
      <c r="J4632" s="102"/>
      <c r="K4632" s="94"/>
      <c r="L4632" s="94"/>
      <c r="M4632" s="94"/>
      <c r="N4632" s="102">
        <v>5</v>
      </c>
      <c r="O4632" s="111" t="s">
        <v>6480</v>
      </c>
      <c r="P4632" s="96"/>
      <c r="Q4632" s="111" t="s">
        <v>6481</v>
      </c>
      <c r="R4632" s="111" t="s">
        <v>6484</v>
      </c>
      <c r="S4632" s="97" t="s">
        <v>6488</v>
      </c>
      <c r="T4632" s="102" t="s">
        <v>55</v>
      </c>
      <c r="U4632" s="102" t="s">
        <v>45</v>
      </c>
      <c r="V4632" s="102" t="s">
        <v>75</v>
      </c>
      <c r="W4632" s="94">
        <v>20</v>
      </c>
      <c r="X4632" s="98">
        <v>0.92</v>
      </c>
      <c r="Y4632" s="94">
        <v>2650</v>
      </c>
      <c r="Z4632" s="94">
        <f t="shared" si="442"/>
        <v>53000</v>
      </c>
      <c r="AA4632" s="89">
        <v>17</v>
      </c>
      <c r="AB4632" s="89">
        <v>24</v>
      </c>
      <c r="AC4632" s="94">
        <f t="shared" si="443"/>
        <v>40280</v>
      </c>
      <c r="AD4632" s="94">
        <f>IF(AND(AC4632="",M4626=""),0,IF((AC4632=""),M4626, IF( (M4626=""),AC4632,SUM(AC4626:AC4634)+M4626)))</f>
        <v>12954728</v>
      </c>
      <c r="AE4632" s="94">
        <f t="shared" si="440"/>
        <v>119183.4976</v>
      </c>
      <c r="AF4632" s="94">
        <v>0</v>
      </c>
      <c r="AG4632" s="94">
        <f t="shared" si="441"/>
        <v>119183.4976</v>
      </c>
      <c r="AH4632" s="94">
        <v>0.3</v>
      </c>
    </row>
    <row r="4633" spans="1:34" s="99" customFormat="1" x14ac:dyDescent="0.55000000000000004">
      <c r="A4633" s="107"/>
      <c r="B4633" s="102"/>
      <c r="C4633" s="102"/>
      <c r="D4633" s="90"/>
      <c r="E4633" s="102"/>
      <c r="F4633" s="102"/>
      <c r="G4633" s="102"/>
      <c r="H4633" s="102"/>
      <c r="I4633" s="98"/>
      <c r="J4633" s="102"/>
      <c r="K4633" s="94"/>
      <c r="L4633" s="94"/>
      <c r="M4633" s="94"/>
      <c r="N4633" s="102"/>
      <c r="O4633" s="111"/>
      <c r="P4633" s="96"/>
      <c r="Q4633" s="111"/>
      <c r="R4633" s="111"/>
      <c r="S4633" s="97"/>
      <c r="T4633" s="102"/>
      <c r="U4633" s="102"/>
      <c r="V4633" s="102"/>
      <c r="W4633" s="94"/>
      <c r="X4633" s="98"/>
      <c r="Y4633" s="94"/>
      <c r="Z4633" s="94"/>
      <c r="AA4633" s="89"/>
      <c r="AB4633" s="89"/>
      <c r="AC4633" s="94"/>
      <c r="AD4633" s="94"/>
      <c r="AE4633" s="94"/>
      <c r="AF4633" s="94"/>
      <c r="AG4633" s="94"/>
      <c r="AH4633" s="94"/>
    </row>
    <row r="4634" spans="1:34" s="99" customFormat="1" x14ac:dyDescent="0.55000000000000004">
      <c r="A4634" s="107"/>
      <c r="B4634" s="102"/>
      <c r="C4634" s="102"/>
      <c r="D4634" s="90"/>
      <c r="E4634" s="102"/>
      <c r="F4634" s="102"/>
      <c r="G4634" s="102"/>
      <c r="H4634" s="102"/>
      <c r="I4634" s="98"/>
      <c r="J4634" s="102"/>
      <c r="K4634" s="94"/>
      <c r="L4634" s="94" t="s">
        <v>63</v>
      </c>
      <c r="M4634" s="94">
        <f>SUM(M4625:M4633)</f>
        <v>2016930</v>
      </c>
      <c r="N4634" s="102"/>
      <c r="O4634" s="111"/>
      <c r="P4634" s="96"/>
      <c r="Q4634" s="111"/>
      <c r="R4634" s="111"/>
      <c r="S4634" s="97"/>
      <c r="T4634" s="102"/>
      <c r="U4634" s="102"/>
      <c r="V4634" s="102"/>
      <c r="W4634" s="94"/>
      <c r="X4634" s="98"/>
      <c r="Y4634" s="94"/>
      <c r="Z4634" s="94"/>
      <c r="AA4634" s="89"/>
      <c r="AB4634" s="89"/>
      <c r="AC4634" s="94"/>
      <c r="AD4634" s="94"/>
      <c r="AE4634" s="94">
        <f>SUM(AE4625:AE4633)</f>
        <v>13027658</v>
      </c>
      <c r="AF4634" s="94"/>
      <c r="AG4634" s="94">
        <f>SUM(AG4625:AG4633)</f>
        <v>13027658</v>
      </c>
      <c r="AH4634" s="94"/>
    </row>
    <row r="4635" spans="1:34" s="173" customFormat="1" x14ac:dyDescent="0.55000000000000004">
      <c r="A4635" s="122" t="s">
        <v>6491</v>
      </c>
      <c r="B4635" s="123">
        <v>1974</v>
      </c>
      <c r="C4635" s="123">
        <v>5276</v>
      </c>
      <c r="D4635" s="135" t="s">
        <v>6492</v>
      </c>
      <c r="E4635" s="123" t="s">
        <v>34</v>
      </c>
      <c r="F4635" s="123">
        <v>26348</v>
      </c>
      <c r="G4635" s="123">
        <v>0</v>
      </c>
      <c r="H4635" s="123">
        <v>1</v>
      </c>
      <c r="I4635" s="136">
        <v>79</v>
      </c>
      <c r="J4635" s="123" t="s">
        <v>35</v>
      </c>
      <c r="K4635" s="137">
        <f>((G4635*400)+(H4635*100))+I4635</f>
        <v>179</v>
      </c>
      <c r="L4635" s="137">
        <v>2425</v>
      </c>
      <c r="M4635" s="137">
        <f>K4635*L4635</f>
        <v>434075</v>
      </c>
      <c r="N4635" s="123">
        <v>1</v>
      </c>
      <c r="O4635" s="108" t="s">
        <v>6489</v>
      </c>
      <c r="P4635" s="138">
        <v>2551100011601</v>
      </c>
      <c r="Q4635" s="108" t="s">
        <v>6490</v>
      </c>
      <c r="R4635" s="108" t="s">
        <v>6493</v>
      </c>
      <c r="S4635" s="139"/>
      <c r="T4635" s="123" t="s">
        <v>51</v>
      </c>
      <c r="U4635" s="123" t="s">
        <v>45</v>
      </c>
      <c r="V4635" s="123"/>
      <c r="W4635" s="137"/>
      <c r="X4635" s="136"/>
      <c r="Y4635" s="137"/>
      <c r="Z4635" s="137"/>
      <c r="AA4635" s="119"/>
      <c r="AB4635" s="119"/>
      <c r="AC4635" s="137"/>
      <c r="AD4635" s="137">
        <f>IF(AND(AC4635="",M4635=""),0,IF((AC4635=""),M4635,IF((M4635=""),AC4635,AC4635+M4635)))</f>
        <v>434075</v>
      </c>
      <c r="AE4635" s="137">
        <f>IF( (X4635=""),AD4635*1,AD4635*(X4635/100) )</f>
        <v>434075</v>
      </c>
      <c r="AF4635" s="137">
        <v>50000000</v>
      </c>
      <c r="AG4635" s="137">
        <f>IF((AF4635-AE4635) &gt; 1,0,IF((AF4635-AE4635)&lt;0,AE4635-AF4635,AF4635-AE4635))</f>
        <v>0</v>
      </c>
      <c r="AH4635" s="137">
        <v>0.02</v>
      </c>
    </row>
    <row r="4636" spans="1:34" s="173" customFormat="1" x14ac:dyDescent="0.55000000000000004">
      <c r="A4636" s="122"/>
      <c r="B4636" s="123"/>
      <c r="C4636" s="123"/>
      <c r="D4636" s="135"/>
      <c r="E4636" s="123"/>
      <c r="F4636" s="123"/>
      <c r="G4636" s="123"/>
      <c r="H4636" s="123"/>
      <c r="I4636" s="136"/>
      <c r="J4636" s="123"/>
      <c r="K4636" s="137"/>
      <c r="L4636" s="137"/>
      <c r="M4636" s="137"/>
      <c r="N4636" s="123">
        <v>2</v>
      </c>
      <c r="O4636" s="108" t="s">
        <v>6489</v>
      </c>
      <c r="P4636" s="138">
        <v>2551100011601</v>
      </c>
      <c r="Q4636" s="108" t="s">
        <v>6490</v>
      </c>
      <c r="R4636" s="108" t="s">
        <v>6493</v>
      </c>
      <c r="S4636" s="139" t="s">
        <v>6494</v>
      </c>
      <c r="T4636" s="123" t="s">
        <v>51</v>
      </c>
      <c r="U4636" s="123" t="s">
        <v>45</v>
      </c>
      <c r="V4636" s="123" t="s">
        <v>52</v>
      </c>
      <c r="W4636" s="137">
        <v>650</v>
      </c>
      <c r="X4636" s="136">
        <v>100</v>
      </c>
      <c r="Y4636" s="137">
        <v>6750</v>
      </c>
      <c r="Z4636" s="137">
        <f>W4636*Y4636</f>
        <v>4387500</v>
      </c>
      <c r="AA4636" s="119">
        <v>6</v>
      </c>
      <c r="AB4636" s="119">
        <v>6</v>
      </c>
      <c r="AC4636" s="137">
        <f>(Z4636*(100-AB4636))/100</f>
        <v>4124250</v>
      </c>
      <c r="AD4636" s="137">
        <f>IF(AND(AC4636="",M4635=""),0,IF((AC4636=""),M4635, IF( (M4635=""),AC4636,SUM(AC4635:AC4637)+M4635)))</f>
        <v>4558325</v>
      </c>
      <c r="AE4636" s="137">
        <f>IF( (X4636=""),AD4636*1,AD4636*(X4636/100) )</f>
        <v>4558325</v>
      </c>
      <c r="AF4636" s="137">
        <v>50000000</v>
      </c>
      <c r="AG4636" s="137">
        <f>IF((AF4636-AE4636) &gt; 1,0,IF((AF4636-AE4636)&lt;0,AE4636-AF4636,AF4636-AE4636))</f>
        <v>0</v>
      </c>
      <c r="AH4636" s="137">
        <v>0.02</v>
      </c>
    </row>
    <row r="4637" spans="1:34" s="173" customFormat="1" x14ac:dyDescent="0.55000000000000004">
      <c r="A4637" s="122"/>
      <c r="B4637" s="123"/>
      <c r="C4637" s="123"/>
      <c r="D4637" s="135"/>
      <c r="E4637" s="123"/>
      <c r="F4637" s="123"/>
      <c r="G4637" s="123"/>
      <c r="H4637" s="123"/>
      <c r="I4637" s="136"/>
      <c r="J4637" s="123"/>
      <c r="K4637" s="137"/>
      <c r="L4637" s="137" t="s">
        <v>63</v>
      </c>
      <c r="M4637" s="137">
        <f>SUM(M4635:M4636)</f>
        <v>434075</v>
      </c>
      <c r="N4637" s="123"/>
      <c r="O4637" s="108"/>
      <c r="P4637" s="138"/>
      <c r="Q4637" s="108"/>
      <c r="R4637" s="108"/>
      <c r="S4637" s="139"/>
      <c r="T4637" s="123"/>
      <c r="U4637" s="123"/>
      <c r="V4637" s="123"/>
      <c r="W4637" s="137"/>
      <c r="X4637" s="136"/>
      <c r="Y4637" s="137"/>
      <c r="Z4637" s="137"/>
      <c r="AA4637" s="119"/>
      <c r="AB4637" s="119"/>
      <c r="AC4637" s="137"/>
      <c r="AD4637" s="137"/>
      <c r="AE4637" s="137">
        <f>SUM(AE4635:AE4636)</f>
        <v>4992400</v>
      </c>
      <c r="AF4637" s="137"/>
      <c r="AG4637" s="137">
        <f>SUM(AG4635:AG4636)</f>
        <v>0</v>
      </c>
      <c r="AH4637" s="137"/>
    </row>
    <row r="4638" spans="1:34" s="173" customFormat="1" x14ac:dyDescent="0.55000000000000004">
      <c r="A4638" s="122" t="s">
        <v>6495</v>
      </c>
      <c r="B4638" s="123">
        <v>1975</v>
      </c>
      <c r="C4638" s="123">
        <v>10365</v>
      </c>
      <c r="D4638" s="135" t="s">
        <v>6496</v>
      </c>
      <c r="E4638" s="123" t="s">
        <v>34</v>
      </c>
      <c r="F4638" s="123">
        <v>878</v>
      </c>
      <c r="G4638" s="123">
        <v>0</v>
      </c>
      <c r="H4638" s="123">
        <v>1</v>
      </c>
      <c r="I4638" s="136">
        <v>38</v>
      </c>
      <c r="J4638" s="123" t="s">
        <v>35</v>
      </c>
      <c r="K4638" s="137">
        <f>((G4638*400)+(H4638*100))+I4638</f>
        <v>138</v>
      </c>
      <c r="L4638" s="137">
        <v>2425</v>
      </c>
      <c r="M4638" s="137">
        <f>K4638*L4638</f>
        <v>334650</v>
      </c>
      <c r="N4638" s="123">
        <v>1</v>
      </c>
      <c r="O4638" s="108" t="s">
        <v>6497</v>
      </c>
      <c r="P4638" s="138"/>
      <c r="Q4638" s="108" t="s">
        <v>6498</v>
      </c>
      <c r="R4638" s="108" t="s">
        <v>6499</v>
      </c>
      <c r="S4638" s="139"/>
      <c r="T4638" s="123" t="s">
        <v>55</v>
      </c>
      <c r="U4638" s="123" t="s">
        <v>45</v>
      </c>
      <c r="V4638" s="123" t="s">
        <v>52</v>
      </c>
      <c r="W4638" s="137">
        <v>48.6</v>
      </c>
      <c r="X4638" s="136">
        <v>12.11</v>
      </c>
      <c r="Y4638" s="137">
        <v>0</v>
      </c>
      <c r="Z4638" s="137">
        <f>W4638*Y4638</f>
        <v>0</v>
      </c>
      <c r="AA4638" s="119">
        <v>7</v>
      </c>
      <c r="AB4638" s="119">
        <v>7</v>
      </c>
      <c r="AC4638" s="137">
        <f>(Z4638*(100-AB4638))/100</f>
        <v>0</v>
      </c>
      <c r="AD4638" s="137">
        <f>IF(AND(AC4638="",M4638=""),0,IF((AC4638=""),M4638, IF( (M4638=""),AC4638,SUM(AC4638:AC4642)+M4638)))</f>
        <v>2422483.7250000001</v>
      </c>
      <c r="AE4638" s="137">
        <f>IF( (X4638=""),AD4638*1,AD4638*(X4638/100) )</f>
        <v>293362.77909750002</v>
      </c>
      <c r="AF4638" s="137">
        <v>10000000</v>
      </c>
      <c r="AG4638" s="137">
        <v>293354.19</v>
      </c>
      <c r="AH4638" s="137">
        <v>0.02</v>
      </c>
    </row>
    <row r="4639" spans="1:34" s="173" customFormat="1" x14ac:dyDescent="0.55000000000000004">
      <c r="A4639" s="122"/>
      <c r="B4639" s="123"/>
      <c r="C4639" s="123"/>
      <c r="D4639" s="135"/>
      <c r="E4639" s="123"/>
      <c r="F4639" s="123"/>
      <c r="G4639" s="123"/>
      <c r="H4639" s="123"/>
      <c r="I4639" s="136"/>
      <c r="J4639" s="123"/>
      <c r="K4639" s="137"/>
      <c r="L4639" s="137"/>
      <c r="M4639" s="137"/>
      <c r="N4639" s="123">
        <v>2</v>
      </c>
      <c r="O4639" s="108" t="s">
        <v>6497</v>
      </c>
      <c r="P4639" s="138"/>
      <c r="Q4639" s="108" t="s">
        <v>6498</v>
      </c>
      <c r="R4639" s="108" t="s">
        <v>6499</v>
      </c>
      <c r="S4639" s="139"/>
      <c r="T4639" s="123" t="s">
        <v>55</v>
      </c>
      <c r="U4639" s="123" t="s">
        <v>45</v>
      </c>
      <c r="V4639" s="123" t="s">
        <v>52</v>
      </c>
      <c r="W4639" s="137">
        <v>20.100000000000001</v>
      </c>
      <c r="X4639" s="136">
        <v>5.01</v>
      </c>
      <c r="Y4639" s="137">
        <v>0</v>
      </c>
      <c r="Z4639" s="137">
        <f>W4639*Y4639</f>
        <v>0</v>
      </c>
      <c r="AA4639" s="119">
        <v>7</v>
      </c>
      <c r="AB4639" s="119">
        <v>7</v>
      </c>
      <c r="AC4639" s="137">
        <f>(Z4639*(100-AB4639))/100</f>
        <v>0</v>
      </c>
      <c r="AD4639" s="137">
        <f>IF(AND(AC4639="",M4638=""),0,IF((AC4639=""),M4638, IF( (M4638=""),AC4639,SUM(AC4638:AC4644)+M4638)))</f>
        <v>2422483.7250000001</v>
      </c>
      <c r="AE4639" s="137">
        <f>IF( (X4639=""),AD4639*1,AD4639*(X4639/100) )</f>
        <v>121366.4346225</v>
      </c>
      <c r="AF4639" s="137">
        <v>10000000</v>
      </c>
      <c r="AG4639" s="137">
        <f>IF((AF4639-AE4639) &gt; 1,0,IF((AF4639-AE4639)&lt;0,AE4639-AF4639,AF4639-AE4639))</f>
        <v>0</v>
      </c>
      <c r="AH4639" s="137">
        <v>0.02</v>
      </c>
    </row>
    <row r="4640" spans="1:34" s="173" customFormat="1" x14ac:dyDescent="0.55000000000000004">
      <c r="A4640" s="122"/>
      <c r="B4640" s="123"/>
      <c r="C4640" s="123"/>
      <c r="D4640" s="135"/>
      <c r="E4640" s="123"/>
      <c r="F4640" s="123"/>
      <c r="G4640" s="123"/>
      <c r="H4640" s="123"/>
      <c r="I4640" s="136"/>
      <c r="J4640" s="123"/>
      <c r="K4640" s="137"/>
      <c r="L4640" s="137"/>
      <c r="M4640" s="137"/>
      <c r="N4640" s="123">
        <v>3</v>
      </c>
      <c r="O4640" s="108" t="s">
        <v>6497</v>
      </c>
      <c r="P4640" s="138"/>
      <c r="Q4640" s="108" t="s">
        <v>6498</v>
      </c>
      <c r="R4640" s="108" t="s">
        <v>6499</v>
      </c>
      <c r="S4640" s="139" t="s">
        <v>6500</v>
      </c>
      <c r="T4640" s="123" t="s">
        <v>51</v>
      </c>
      <c r="U4640" s="123" t="s">
        <v>45</v>
      </c>
      <c r="V4640" s="123" t="s">
        <v>52</v>
      </c>
      <c r="W4640" s="137">
        <v>161.32</v>
      </c>
      <c r="X4640" s="136">
        <v>40.200000000000003</v>
      </c>
      <c r="Y4640" s="137">
        <v>6750</v>
      </c>
      <c r="Z4640" s="137">
        <f>W4640*Y4640</f>
        <v>1088910</v>
      </c>
      <c r="AA4640" s="119">
        <v>7</v>
      </c>
      <c r="AB4640" s="119">
        <v>7</v>
      </c>
      <c r="AC4640" s="137">
        <f>(Z4640*(100-AB4640))/100</f>
        <v>1012686.3</v>
      </c>
      <c r="AD4640" s="137">
        <f>IF(AND(AC4640="",M4638=""),0,IF((AC4640=""),M4638, IF( (M4638=""),AC4640,SUM(AC4638:AC4644)+M4638)))</f>
        <v>2422483.7250000001</v>
      </c>
      <c r="AE4640" s="137">
        <f>IF( (X4640=""),AD4640*1,AD4640*(X4640/100) )</f>
        <v>973838.4574500001</v>
      </c>
      <c r="AF4640" s="137">
        <v>10000000</v>
      </c>
      <c r="AG4640" s="137">
        <f>IF((AF4640-AE4640) &gt; 1,0,IF((AF4640-AE4640)&lt;0,AE4640-AF4640,AF4640-AE4640))</f>
        <v>0</v>
      </c>
      <c r="AH4640" s="137">
        <v>0.02</v>
      </c>
    </row>
    <row r="4641" spans="1:34" s="173" customFormat="1" x14ac:dyDescent="0.55000000000000004">
      <c r="A4641" s="122"/>
      <c r="B4641" s="123"/>
      <c r="C4641" s="123"/>
      <c r="D4641" s="135"/>
      <c r="E4641" s="123"/>
      <c r="F4641" s="123"/>
      <c r="G4641" s="123"/>
      <c r="H4641" s="123"/>
      <c r="I4641" s="136"/>
      <c r="J4641" s="123"/>
      <c r="K4641" s="137"/>
      <c r="L4641" s="137"/>
      <c r="M4641" s="137"/>
      <c r="N4641" s="123">
        <v>4</v>
      </c>
      <c r="O4641" s="108" t="s">
        <v>6497</v>
      </c>
      <c r="P4641" s="138"/>
      <c r="Q4641" s="108" t="s">
        <v>6498</v>
      </c>
      <c r="R4641" s="108" t="s">
        <v>6499</v>
      </c>
      <c r="S4641" s="139" t="s">
        <v>6501</v>
      </c>
      <c r="T4641" s="123" t="s">
        <v>51</v>
      </c>
      <c r="U4641" s="123" t="s">
        <v>45</v>
      </c>
      <c r="V4641" s="123" t="s">
        <v>75</v>
      </c>
      <c r="W4641" s="137">
        <v>49.5</v>
      </c>
      <c r="X4641" s="136">
        <v>12.34</v>
      </c>
      <c r="Y4641" s="137">
        <v>6750</v>
      </c>
      <c r="Z4641" s="137">
        <f>W4641*Y4641</f>
        <v>334125</v>
      </c>
      <c r="AA4641" s="119">
        <v>7</v>
      </c>
      <c r="AB4641" s="119">
        <v>7</v>
      </c>
      <c r="AC4641" s="137">
        <f>(Z4641*(100-AB4641))/100</f>
        <v>310736.25</v>
      </c>
      <c r="AD4641" s="137">
        <f>IF(AND(AC4641="",M4638=""),0,IF((AC4641=""),M4638, IF( (M4638=""),AC4641,SUM(AC4638:AC4644)+M4638)))</f>
        <v>2422483.7250000001</v>
      </c>
      <c r="AE4641" s="137">
        <f>IF( (X4641=""),AD4641*1,AD4641*(X4641/100) )</f>
        <v>298934.49166499998</v>
      </c>
      <c r="AF4641" s="137">
        <v>0</v>
      </c>
      <c r="AG4641" s="137">
        <f>IF((AF4641-AE4641) &gt; 1,0,IF((AF4641-AE4641)&lt;0,AE4641-AF4641,AF4641-AE4641))</f>
        <v>298934.49166499998</v>
      </c>
      <c r="AH4641" s="137">
        <v>0.3</v>
      </c>
    </row>
    <row r="4642" spans="1:34" s="173" customFormat="1" x14ac:dyDescent="0.55000000000000004">
      <c r="A4642" s="122"/>
      <c r="B4642" s="123"/>
      <c r="C4642" s="123"/>
      <c r="D4642" s="135"/>
      <c r="E4642" s="123"/>
      <c r="F4642" s="123"/>
      <c r="G4642" s="123"/>
      <c r="H4642" s="123"/>
      <c r="I4642" s="136"/>
      <c r="J4642" s="123"/>
      <c r="K4642" s="137"/>
      <c r="L4642" s="137"/>
      <c r="M4642" s="137"/>
      <c r="N4642" s="123"/>
      <c r="O4642" s="108"/>
      <c r="P4642" s="138"/>
      <c r="Q4642" s="108"/>
      <c r="R4642" s="108"/>
      <c r="S4642" s="139"/>
      <c r="T4642" s="123" t="s">
        <v>51</v>
      </c>
      <c r="U4642" s="123"/>
      <c r="V4642" s="123" t="s">
        <v>52</v>
      </c>
      <c r="W4642" s="137">
        <v>121.77</v>
      </c>
      <c r="X4642" s="136">
        <v>30.34</v>
      </c>
      <c r="Y4642" s="137">
        <v>6750</v>
      </c>
      <c r="Z4642" s="137">
        <f>W4642*Y4642</f>
        <v>821947.5</v>
      </c>
      <c r="AA4642" s="119">
        <v>7</v>
      </c>
      <c r="AB4642" s="119">
        <v>7</v>
      </c>
      <c r="AC4642" s="137">
        <f>(Z4642*(100-AB4642))/100</f>
        <v>764411.17500000005</v>
      </c>
      <c r="AD4642" s="137">
        <f>IF(AND(AC4642="",M4638=""),0,IF((AC4642=""),M4638, IF( (M4638=""),AC4642,SUM(AC4638:AC4644)+M4638)))</f>
        <v>2422483.7250000001</v>
      </c>
      <c r="AE4642" s="137">
        <f>IF( (X4642=""),AD4642*1,AD4642*(X4642/100) )</f>
        <v>734981.56216500001</v>
      </c>
      <c r="AF4642" s="137">
        <v>0</v>
      </c>
      <c r="AG4642" s="137">
        <f>IF((AF4642-AE4642) &gt; 1,0,IF((AF4642-AE4642)&lt;0,AE4642-AF4642,AF4642-AE4642))</f>
        <v>734981.56216500001</v>
      </c>
      <c r="AH4642" s="137">
        <v>0.02</v>
      </c>
    </row>
    <row r="4643" spans="1:34" s="173" customFormat="1" x14ac:dyDescent="0.55000000000000004">
      <c r="A4643" s="122"/>
      <c r="B4643" s="123"/>
      <c r="C4643" s="123"/>
      <c r="D4643" s="135"/>
      <c r="E4643" s="123"/>
      <c r="F4643" s="123"/>
      <c r="G4643" s="123"/>
      <c r="H4643" s="123"/>
      <c r="I4643" s="136"/>
      <c r="J4643" s="123"/>
      <c r="K4643" s="137"/>
      <c r="L4643" s="137" t="s">
        <v>63</v>
      </c>
      <c r="M4643" s="137">
        <f>SUM(M4638:M4642)</f>
        <v>334650</v>
      </c>
      <c r="N4643" s="123"/>
      <c r="O4643" s="108"/>
      <c r="P4643" s="138"/>
      <c r="Q4643" s="108"/>
      <c r="R4643" s="108"/>
      <c r="S4643" s="139"/>
      <c r="T4643" s="123"/>
      <c r="U4643" s="123"/>
      <c r="V4643" s="123"/>
      <c r="W4643" s="137"/>
      <c r="X4643" s="136"/>
      <c r="Y4643" s="137"/>
      <c r="Z4643" s="137"/>
      <c r="AA4643" s="119"/>
      <c r="AB4643" s="119"/>
      <c r="AC4643" s="137"/>
      <c r="AD4643" s="137"/>
      <c r="AE4643" s="137">
        <f>SUM(AE4638:AE4642)</f>
        <v>2422483.7250000001</v>
      </c>
      <c r="AF4643" s="137"/>
      <c r="AG4643" s="137">
        <f>SUM(AG4638:AG4642)</f>
        <v>1327270.2438300001</v>
      </c>
      <c r="AH4643" s="137"/>
    </row>
    <row r="4644" spans="1:34" s="173" customFormat="1" x14ac:dyDescent="0.55000000000000004">
      <c r="A4644" s="122" t="s">
        <v>6504</v>
      </c>
      <c r="B4644" s="123">
        <v>1976</v>
      </c>
      <c r="C4644" s="123">
        <v>4696</v>
      </c>
      <c r="D4644" s="135" t="s">
        <v>6505</v>
      </c>
      <c r="E4644" s="123" t="s">
        <v>37</v>
      </c>
      <c r="F4644" s="123">
        <v>4190</v>
      </c>
      <c r="G4644" s="123">
        <v>4</v>
      </c>
      <c r="H4644" s="123">
        <v>0</v>
      </c>
      <c r="I4644" s="136">
        <v>0</v>
      </c>
      <c r="J4644" s="123" t="s">
        <v>38</v>
      </c>
      <c r="K4644" s="137">
        <f t="shared" ref="K4644:K4652" si="444">((G4644*400)+(H4644*100))+I4644</f>
        <v>1600</v>
      </c>
      <c r="L4644" s="137">
        <v>225</v>
      </c>
      <c r="M4644" s="137">
        <f t="shared" ref="M4644:M4652" si="445">K4644*L4644</f>
        <v>360000</v>
      </c>
      <c r="N4644" s="123"/>
      <c r="O4644" s="108"/>
      <c r="P4644" s="138"/>
      <c r="Q4644" s="108"/>
      <c r="R4644" s="108"/>
      <c r="S4644" s="139"/>
      <c r="T4644" s="123"/>
      <c r="U4644" s="123"/>
      <c r="V4644" s="123"/>
      <c r="W4644" s="137"/>
      <c r="X4644" s="136"/>
      <c r="Y4644" s="137"/>
      <c r="Z4644" s="137"/>
      <c r="AA4644" s="119"/>
      <c r="AB4644" s="119"/>
      <c r="AC4644" s="137"/>
      <c r="AD4644" s="137">
        <f t="shared" ref="AD4644:AD4651" si="446">IF(AND(AC4644="",M4644=""),0,IF((AC4644=""),M4644,IF((M4644=""),AC4644,AC4644+M4644)))</f>
        <v>360000</v>
      </c>
      <c r="AE4644" s="137">
        <f t="shared" ref="AE4644:AE4653" si="447">IF( (X4644=""),AD4644*1,AD4644*(X4644/100) )</f>
        <v>360000</v>
      </c>
      <c r="AF4644" s="137">
        <v>0</v>
      </c>
      <c r="AG4644" s="137">
        <f t="shared" ref="AG4644:AG4653" si="448">IF((AF4644-AE4644) &gt; 1,0,IF((AF4644-AE4644)&lt;0,AE4644-AF4644,AF4644-AE4644))</f>
        <v>360000</v>
      </c>
      <c r="AH4644" s="137">
        <v>0.01</v>
      </c>
    </row>
    <row r="4645" spans="1:34" s="173" customFormat="1" x14ac:dyDescent="0.55000000000000004">
      <c r="A4645" s="122"/>
      <c r="B4645" s="123">
        <v>1977</v>
      </c>
      <c r="C4645" s="123">
        <v>4702</v>
      </c>
      <c r="D4645" s="135" t="s">
        <v>6506</v>
      </c>
      <c r="E4645" s="123" t="s">
        <v>37</v>
      </c>
      <c r="F4645" s="123">
        <v>4201</v>
      </c>
      <c r="G4645" s="123">
        <v>4</v>
      </c>
      <c r="H4645" s="123">
        <v>0</v>
      </c>
      <c r="I4645" s="136">
        <v>20</v>
      </c>
      <c r="J4645" s="123" t="s">
        <v>38</v>
      </c>
      <c r="K4645" s="137">
        <f t="shared" si="444"/>
        <v>1620</v>
      </c>
      <c r="L4645" s="137">
        <v>225</v>
      </c>
      <c r="M4645" s="137">
        <f t="shared" si="445"/>
        <v>364500</v>
      </c>
      <c r="N4645" s="123"/>
      <c r="O4645" s="108"/>
      <c r="P4645" s="138"/>
      <c r="Q4645" s="108"/>
      <c r="R4645" s="108"/>
      <c r="S4645" s="139"/>
      <c r="T4645" s="123"/>
      <c r="U4645" s="123"/>
      <c r="V4645" s="123"/>
      <c r="W4645" s="137"/>
      <c r="X4645" s="136"/>
      <c r="Y4645" s="137"/>
      <c r="Z4645" s="137"/>
      <c r="AA4645" s="119"/>
      <c r="AB4645" s="119"/>
      <c r="AC4645" s="137"/>
      <c r="AD4645" s="137">
        <f t="shared" si="446"/>
        <v>364500</v>
      </c>
      <c r="AE4645" s="137">
        <f t="shared" si="447"/>
        <v>364500</v>
      </c>
      <c r="AF4645" s="137">
        <v>0</v>
      </c>
      <c r="AG4645" s="137">
        <f t="shared" si="448"/>
        <v>364500</v>
      </c>
      <c r="AH4645" s="137">
        <v>0.01</v>
      </c>
    </row>
    <row r="4646" spans="1:34" s="173" customFormat="1" x14ac:dyDescent="0.55000000000000004">
      <c r="A4646" s="122"/>
      <c r="B4646" s="123">
        <v>1978</v>
      </c>
      <c r="C4646" s="123">
        <v>4704</v>
      </c>
      <c r="D4646" s="135" t="s">
        <v>6507</v>
      </c>
      <c r="E4646" s="123" t="s">
        <v>37</v>
      </c>
      <c r="F4646" s="123">
        <v>4204</v>
      </c>
      <c r="G4646" s="123">
        <v>3</v>
      </c>
      <c r="H4646" s="123">
        <v>3</v>
      </c>
      <c r="I4646" s="136">
        <v>64</v>
      </c>
      <c r="J4646" s="123" t="s">
        <v>38</v>
      </c>
      <c r="K4646" s="137">
        <f t="shared" si="444"/>
        <v>1564</v>
      </c>
      <c r="L4646" s="137">
        <v>225</v>
      </c>
      <c r="M4646" s="137">
        <f t="shared" si="445"/>
        <v>351900</v>
      </c>
      <c r="N4646" s="123"/>
      <c r="O4646" s="108"/>
      <c r="P4646" s="138"/>
      <c r="Q4646" s="108"/>
      <c r="R4646" s="108"/>
      <c r="S4646" s="139"/>
      <c r="T4646" s="123"/>
      <c r="U4646" s="123"/>
      <c r="V4646" s="123"/>
      <c r="W4646" s="137"/>
      <c r="X4646" s="136"/>
      <c r="Y4646" s="137"/>
      <c r="Z4646" s="137"/>
      <c r="AA4646" s="119"/>
      <c r="AB4646" s="119"/>
      <c r="AC4646" s="137"/>
      <c r="AD4646" s="137">
        <f t="shared" si="446"/>
        <v>351900</v>
      </c>
      <c r="AE4646" s="137">
        <f t="shared" si="447"/>
        <v>351900</v>
      </c>
      <c r="AF4646" s="137">
        <v>0</v>
      </c>
      <c r="AG4646" s="137">
        <f t="shared" si="448"/>
        <v>351900</v>
      </c>
      <c r="AH4646" s="137">
        <v>0.01</v>
      </c>
    </row>
    <row r="4647" spans="1:34" s="173" customFormat="1" x14ac:dyDescent="0.55000000000000004">
      <c r="A4647" s="122"/>
      <c r="B4647" s="123">
        <v>1979</v>
      </c>
      <c r="C4647" s="123">
        <v>4723</v>
      </c>
      <c r="D4647" s="135" t="s">
        <v>6508</v>
      </c>
      <c r="E4647" s="123" t="s">
        <v>37</v>
      </c>
      <c r="F4647" s="123">
        <v>4227</v>
      </c>
      <c r="G4647" s="123">
        <v>2</v>
      </c>
      <c r="H4647" s="123">
        <v>1</v>
      </c>
      <c r="I4647" s="136">
        <v>2</v>
      </c>
      <c r="J4647" s="123" t="s">
        <v>38</v>
      </c>
      <c r="K4647" s="137">
        <f t="shared" si="444"/>
        <v>902</v>
      </c>
      <c r="L4647" s="137">
        <v>225</v>
      </c>
      <c r="M4647" s="137">
        <f t="shared" si="445"/>
        <v>202950</v>
      </c>
      <c r="N4647" s="123"/>
      <c r="O4647" s="108"/>
      <c r="P4647" s="138"/>
      <c r="Q4647" s="108"/>
      <c r="R4647" s="108"/>
      <c r="S4647" s="139"/>
      <c r="T4647" s="123"/>
      <c r="U4647" s="123"/>
      <c r="V4647" s="123"/>
      <c r="W4647" s="137"/>
      <c r="X4647" s="136"/>
      <c r="Y4647" s="137"/>
      <c r="Z4647" s="137"/>
      <c r="AA4647" s="119"/>
      <c r="AB4647" s="119"/>
      <c r="AC4647" s="137"/>
      <c r="AD4647" s="137">
        <f t="shared" si="446"/>
        <v>202950</v>
      </c>
      <c r="AE4647" s="137">
        <f t="shared" si="447"/>
        <v>202950</v>
      </c>
      <c r="AF4647" s="137">
        <v>0</v>
      </c>
      <c r="AG4647" s="137">
        <f t="shared" si="448"/>
        <v>202950</v>
      </c>
      <c r="AH4647" s="137">
        <v>0.01</v>
      </c>
    </row>
    <row r="4648" spans="1:34" s="173" customFormat="1" x14ac:dyDescent="0.55000000000000004">
      <c r="A4648" s="122"/>
      <c r="B4648" s="123">
        <v>1980</v>
      </c>
      <c r="C4648" s="123">
        <v>4747</v>
      </c>
      <c r="D4648" s="135" t="s">
        <v>6509</v>
      </c>
      <c r="E4648" s="123" t="s">
        <v>37</v>
      </c>
      <c r="F4648" s="123">
        <v>4247</v>
      </c>
      <c r="G4648" s="123">
        <v>16</v>
      </c>
      <c r="H4648" s="123">
        <v>2</v>
      </c>
      <c r="I4648" s="136">
        <v>95</v>
      </c>
      <c r="J4648" s="123" t="s">
        <v>38</v>
      </c>
      <c r="K4648" s="137">
        <f t="shared" si="444"/>
        <v>6695</v>
      </c>
      <c r="L4648" s="137">
        <v>225</v>
      </c>
      <c r="M4648" s="137">
        <f t="shared" si="445"/>
        <v>1506375</v>
      </c>
      <c r="N4648" s="123"/>
      <c r="O4648" s="108"/>
      <c r="P4648" s="138"/>
      <c r="Q4648" s="108"/>
      <c r="R4648" s="108"/>
      <c r="S4648" s="139"/>
      <c r="T4648" s="123"/>
      <c r="U4648" s="123"/>
      <c r="V4648" s="123"/>
      <c r="W4648" s="137"/>
      <c r="X4648" s="136"/>
      <c r="Y4648" s="137"/>
      <c r="Z4648" s="137"/>
      <c r="AA4648" s="119"/>
      <c r="AB4648" s="119"/>
      <c r="AC4648" s="137"/>
      <c r="AD4648" s="137">
        <f t="shared" si="446"/>
        <v>1506375</v>
      </c>
      <c r="AE4648" s="137">
        <f t="shared" si="447"/>
        <v>1506375</v>
      </c>
      <c r="AF4648" s="137">
        <v>0</v>
      </c>
      <c r="AG4648" s="137">
        <f t="shared" si="448"/>
        <v>1506375</v>
      </c>
      <c r="AH4648" s="137">
        <v>0.01</v>
      </c>
    </row>
    <row r="4649" spans="1:34" s="173" customFormat="1" x14ac:dyDescent="0.55000000000000004">
      <c r="A4649" s="122"/>
      <c r="B4649" s="123">
        <v>1981</v>
      </c>
      <c r="C4649" s="123">
        <v>4778</v>
      </c>
      <c r="D4649" s="135" t="s">
        <v>6510</v>
      </c>
      <c r="E4649" s="123" t="s">
        <v>37</v>
      </c>
      <c r="F4649" s="123">
        <v>4286</v>
      </c>
      <c r="G4649" s="123">
        <v>3</v>
      </c>
      <c r="H4649" s="123">
        <v>3</v>
      </c>
      <c r="I4649" s="136">
        <v>28</v>
      </c>
      <c r="J4649" s="123" t="s">
        <v>38</v>
      </c>
      <c r="K4649" s="137">
        <f t="shared" si="444"/>
        <v>1528</v>
      </c>
      <c r="L4649" s="137">
        <v>225</v>
      </c>
      <c r="M4649" s="137">
        <f t="shared" si="445"/>
        <v>343800</v>
      </c>
      <c r="N4649" s="123"/>
      <c r="O4649" s="108"/>
      <c r="P4649" s="138"/>
      <c r="Q4649" s="108"/>
      <c r="R4649" s="108"/>
      <c r="S4649" s="139"/>
      <c r="T4649" s="123"/>
      <c r="U4649" s="123"/>
      <c r="V4649" s="123"/>
      <c r="W4649" s="137"/>
      <c r="X4649" s="136"/>
      <c r="Y4649" s="137"/>
      <c r="Z4649" s="137"/>
      <c r="AA4649" s="119"/>
      <c r="AB4649" s="119"/>
      <c r="AC4649" s="137"/>
      <c r="AD4649" s="137">
        <f t="shared" si="446"/>
        <v>343800</v>
      </c>
      <c r="AE4649" s="137">
        <f t="shared" si="447"/>
        <v>343800</v>
      </c>
      <c r="AF4649" s="137">
        <v>0</v>
      </c>
      <c r="AG4649" s="137">
        <f t="shared" si="448"/>
        <v>343800</v>
      </c>
      <c r="AH4649" s="137">
        <v>0.01</v>
      </c>
    </row>
    <row r="4650" spans="1:34" s="173" customFormat="1" x14ac:dyDescent="0.55000000000000004">
      <c r="A4650" s="122"/>
      <c r="B4650" s="123">
        <v>1982</v>
      </c>
      <c r="C4650" s="123">
        <v>4790</v>
      </c>
      <c r="D4650" s="135" t="s">
        <v>6511</v>
      </c>
      <c r="E4650" s="123" t="s">
        <v>37</v>
      </c>
      <c r="F4650" s="123">
        <v>4296</v>
      </c>
      <c r="G4650" s="123">
        <v>7</v>
      </c>
      <c r="H4650" s="123">
        <v>2</v>
      </c>
      <c r="I4650" s="136">
        <v>53</v>
      </c>
      <c r="J4650" s="123" t="s">
        <v>38</v>
      </c>
      <c r="K4650" s="137">
        <f t="shared" si="444"/>
        <v>3053</v>
      </c>
      <c r="L4650" s="137">
        <v>225</v>
      </c>
      <c r="M4650" s="137">
        <f t="shared" si="445"/>
        <v>686925</v>
      </c>
      <c r="N4650" s="123"/>
      <c r="O4650" s="108"/>
      <c r="P4650" s="138"/>
      <c r="Q4650" s="108"/>
      <c r="R4650" s="108"/>
      <c r="S4650" s="139"/>
      <c r="T4650" s="123"/>
      <c r="U4650" s="123"/>
      <c r="V4650" s="123"/>
      <c r="W4650" s="137"/>
      <c r="X4650" s="136"/>
      <c r="Y4650" s="137"/>
      <c r="Z4650" s="137"/>
      <c r="AA4650" s="119"/>
      <c r="AB4650" s="119"/>
      <c r="AC4650" s="137"/>
      <c r="AD4650" s="137">
        <f t="shared" si="446"/>
        <v>686925</v>
      </c>
      <c r="AE4650" s="137">
        <f t="shared" si="447"/>
        <v>686925</v>
      </c>
      <c r="AF4650" s="137">
        <v>0</v>
      </c>
      <c r="AG4650" s="137">
        <f t="shared" si="448"/>
        <v>686925</v>
      </c>
      <c r="AH4650" s="137">
        <v>0.01</v>
      </c>
    </row>
    <row r="4651" spans="1:34" s="173" customFormat="1" x14ac:dyDescent="0.55000000000000004">
      <c r="A4651" s="122"/>
      <c r="B4651" s="123">
        <v>1983</v>
      </c>
      <c r="C4651" s="123">
        <v>4825</v>
      </c>
      <c r="D4651" s="135" t="s">
        <v>6512</v>
      </c>
      <c r="E4651" s="123" t="s">
        <v>37</v>
      </c>
      <c r="F4651" s="123">
        <v>4329</v>
      </c>
      <c r="G4651" s="123">
        <v>3</v>
      </c>
      <c r="H4651" s="123">
        <v>0</v>
      </c>
      <c r="I4651" s="136">
        <v>55</v>
      </c>
      <c r="J4651" s="123" t="s">
        <v>38</v>
      </c>
      <c r="K4651" s="137">
        <f t="shared" si="444"/>
        <v>1255</v>
      </c>
      <c r="L4651" s="137">
        <v>225</v>
      </c>
      <c r="M4651" s="137">
        <f t="shared" si="445"/>
        <v>282375</v>
      </c>
      <c r="N4651" s="123"/>
      <c r="O4651" s="108"/>
      <c r="P4651" s="138"/>
      <c r="Q4651" s="108"/>
      <c r="R4651" s="108"/>
      <c r="S4651" s="139"/>
      <c r="T4651" s="123"/>
      <c r="U4651" s="123"/>
      <c r="V4651" s="123"/>
      <c r="W4651" s="137"/>
      <c r="X4651" s="136"/>
      <c r="Y4651" s="137"/>
      <c r="Z4651" s="137"/>
      <c r="AA4651" s="119"/>
      <c r="AB4651" s="119"/>
      <c r="AC4651" s="137"/>
      <c r="AD4651" s="137">
        <f t="shared" si="446"/>
        <v>282375</v>
      </c>
      <c r="AE4651" s="137">
        <f t="shared" si="447"/>
        <v>282375</v>
      </c>
      <c r="AF4651" s="137">
        <v>0</v>
      </c>
      <c r="AG4651" s="137">
        <f t="shared" si="448"/>
        <v>282375</v>
      </c>
      <c r="AH4651" s="137">
        <v>0.01</v>
      </c>
    </row>
    <row r="4652" spans="1:34" s="173" customFormat="1" x14ac:dyDescent="0.55000000000000004">
      <c r="A4652" s="122"/>
      <c r="B4652" s="123">
        <v>1984</v>
      </c>
      <c r="C4652" s="123">
        <v>9799</v>
      </c>
      <c r="D4652" s="135" t="s">
        <v>6513</v>
      </c>
      <c r="E4652" s="123" t="s">
        <v>37</v>
      </c>
      <c r="F4652" s="123">
        <v>7030</v>
      </c>
      <c r="G4652" s="123">
        <v>0</v>
      </c>
      <c r="H4652" s="123">
        <v>3</v>
      </c>
      <c r="I4652" s="136">
        <v>2</v>
      </c>
      <c r="J4652" s="123" t="s">
        <v>35</v>
      </c>
      <c r="K4652" s="137">
        <f t="shared" si="444"/>
        <v>302</v>
      </c>
      <c r="L4652" s="137">
        <v>225</v>
      </c>
      <c r="M4652" s="137">
        <f t="shared" si="445"/>
        <v>67950</v>
      </c>
      <c r="N4652" s="123">
        <v>1</v>
      </c>
      <c r="O4652" s="108" t="s">
        <v>6502</v>
      </c>
      <c r="P4652" s="138">
        <v>3570800118952</v>
      </c>
      <c r="Q4652" s="108" t="s">
        <v>6503</v>
      </c>
      <c r="R4652" s="108" t="s">
        <v>6514</v>
      </c>
      <c r="S4652" s="139"/>
      <c r="T4652" s="123" t="s">
        <v>51</v>
      </c>
      <c r="U4652" s="123" t="s">
        <v>45</v>
      </c>
      <c r="V4652" s="123" t="s">
        <v>52</v>
      </c>
      <c r="W4652" s="137">
        <v>205.2</v>
      </c>
      <c r="X4652" s="136">
        <v>80.28</v>
      </c>
      <c r="Y4652" s="137">
        <v>6750</v>
      </c>
      <c r="Z4652" s="137">
        <f>W4652*Y4652</f>
        <v>1385100</v>
      </c>
      <c r="AA4652" s="119">
        <v>3</v>
      </c>
      <c r="AB4652" s="119">
        <v>3</v>
      </c>
      <c r="AC4652" s="137">
        <f>(Z4652*(100-AB4652))/100</f>
        <v>1343547</v>
      </c>
      <c r="AD4652" s="137">
        <f>IF(AND(AC4652="",M4652=""),0,IF((AC4652=""),M4652, IF( (M4652=""),AC4652,SUM(AC4652:AC4653)+M4652)))</f>
        <v>1741491</v>
      </c>
      <c r="AE4652" s="137">
        <f t="shared" si="447"/>
        <v>1398068.9748</v>
      </c>
      <c r="AF4652" s="137">
        <v>10000000</v>
      </c>
      <c r="AG4652" s="137">
        <v>67950</v>
      </c>
      <c r="AH4652" s="137">
        <v>0.02</v>
      </c>
    </row>
    <row r="4653" spans="1:34" s="173" customFormat="1" x14ac:dyDescent="0.55000000000000004">
      <c r="A4653" s="122"/>
      <c r="B4653" s="123"/>
      <c r="C4653" s="123"/>
      <c r="D4653" s="135"/>
      <c r="E4653" s="123"/>
      <c r="F4653" s="123"/>
      <c r="G4653" s="123"/>
      <c r="H4653" s="123"/>
      <c r="I4653" s="136"/>
      <c r="J4653" s="123"/>
      <c r="K4653" s="137"/>
      <c r="L4653" s="137"/>
      <c r="M4653" s="137"/>
      <c r="N4653" s="123">
        <v>2</v>
      </c>
      <c r="O4653" s="108" t="s">
        <v>6502</v>
      </c>
      <c r="P4653" s="138">
        <v>3570800118952</v>
      </c>
      <c r="Q4653" s="108" t="s">
        <v>6503</v>
      </c>
      <c r="R4653" s="108" t="s">
        <v>6514</v>
      </c>
      <c r="S4653" s="139"/>
      <c r="T4653" s="123" t="s">
        <v>51</v>
      </c>
      <c r="U4653" s="123" t="s">
        <v>45</v>
      </c>
      <c r="V4653" s="123" t="s">
        <v>52</v>
      </c>
      <c r="W4653" s="137">
        <v>50.4</v>
      </c>
      <c r="X4653" s="136">
        <v>19.72</v>
      </c>
      <c r="Y4653" s="137">
        <v>6750</v>
      </c>
      <c r="Z4653" s="137">
        <f>W4653*Y4653</f>
        <v>340200</v>
      </c>
      <c r="AA4653" s="119">
        <v>3</v>
      </c>
      <c r="AB4653" s="119">
        <v>3</v>
      </c>
      <c r="AC4653" s="137">
        <f>(Z4653*(100-AB4653))/100</f>
        <v>329994</v>
      </c>
      <c r="AD4653" s="137">
        <f>IF(AND(AC4653="",M4652=""),0,IF((AC4653=""),M4652, IF( (M4652=""),AC4653,SUM(AC4652:AC4653)+M4652)))</f>
        <v>1741491</v>
      </c>
      <c r="AE4653" s="137">
        <f t="shared" si="447"/>
        <v>343422.02519999997</v>
      </c>
      <c r="AF4653" s="137">
        <v>10000000</v>
      </c>
      <c r="AG4653" s="137">
        <f t="shared" si="448"/>
        <v>0</v>
      </c>
      <c r="AH4653" s="137">
        <v>0.02</v>
      </c>
    </row>
    <row r="4654" spans="1:34" s="173" customFormat="1" x14ac:dyDescent="0.55000000000000004">
      <c r="A4654" s="122"/>
      <c r="B4654" s="123"/>
      <c r="C4654" s="123"/>
      <c r="D4654" s="135"/>
      <c r="E4654" s="123"/>
      <c r="F4654" s="123"/>
      <c r="G4654" s="123"/>
      <c r="H4654" s="123"/>
      <c r="I4654" s="136"/>
      <c r="J4654" s="123"/>
      <c r="K4654" s="137"/>
      <c r="L4654" s="137" t="s">
        <v>63</v>
      </c>
      <c r="M4654" s="137">
        <f>SUM(M4644:M4653)</f>
        <v>4166775</v>
      </c>
      <c r="N4654" s="123"/>
      <c r="O4654" s="108"/>
      <c r="P4654" s="138"/>
      <c r="Q4654" s="108"/>
      <c r="R4654" s="108"/>
      <c r="S4654" s="139"/>
      <c r="T4654" s="123"/>
      <c r="U4654" s="123"/>
      <c r="V4654" s="123"/>
      <c r="W4654" s="137"/>
      <c r="X4654" s="136"/>
      <c r="Y4654" s="137"/>
      <c r="Z4654" s="137"/>
      <c r="AA4654" s="119"/>
      <c r="AB4654" s="119"/>
      <c r="AC4654" s="137"/>
      <c r="AD4654" s="137"/>
      <c r="AE4654" s="137">
        <f>SUM(AE4644:AE4653)</f>
        <v>5840316</v>
      </c>
      <c r="AF4654" s="137"/>
      <c r="AG4654" s="137">
        <f>SUM(AG4644:AG4653)</f>
        <v>4166775</v>
      </c>
      <c r="AH4654" s="137"/>
    </row>
    <row r="4655" spans="1:34" s="173" customFormat="1" x14ac:dyDescent="0.55000000000000004">
      <c r="A4655" s="122" t="s">
        <v>6517</v>
      </c>
      <c r="B4655" s="123">
        <v>1985</v>
      </c>
      <c r="C4655" s="123">
        <v>7432</v>
      </c>
      <c r="D4655" s="135" t="s">
        <v>6518</v>
      </c>
      <c r="E4655" s="123" t="s">
        <v>34</v>
      </c>
      <c r="F4655" s="123">
        <v>7181</v>
      </c>
      <c r="G4655" s="123">
        <v>2</v>
      </c>
      <c r="H4655" s="123">
        <v>0</v>
      </c>
      <c r="I4655" s="136">
        <v>34</v>
      </c>
      <c r="J4655" s="123" t="s">
        <v>35</v>
      </c>
      <c r="K4655" s="137">
        <f>((G4655*400)+(H4655*100))+I4655</f>
        <v>834</v>
      </c>
      <c r="L4655" s="137">
        <v>1200</v>
      </c>
      <c r="M4655" s="137">
        <f>K4655*L4655</f>
        <v>1000800</v>
      </c>
      <c r="N4655" s="123">
        <v>1</v>
      </c>
      <c r="O4655" s="108" t="s">
        <v>6515</v>
      </c>
      <c r="P4655" s="138"/>
      <c r="Q4655" s="108" t="s">
        <v>6516</v>
      </c>
      <c r="R4655" s="108" t="s">
        <v>6519</v>
      </c>
      <c r="S4655" s="139" t="s">
        <v>6520</v>
      </c>
      <c r="T4655" s="123" t="s">
        <v>51</v>
      </c>
      <c r="U4655" s="123" t="s">
        <v>45</v>
      </c>
      <c r="V4655" s="123" t="s">
        <v>52</v>
      </c>
      <c r="W4655" s="137">
        <v>268.39999999999998</v>
      </c>
      <c r="X4655" s="136">
        <v>79.31</v>
      </c>
      <c r="Y4655" s="137">
        <v>6750</v>
      </c>
      <c r="Z4655" s="137">
        <f>W4655*Y4655</f>
        <v>1811699.9999999998</v>
      </c>
      <c r="AA4655" s="119">
        <v>30</v>
      </c>
      <c r="AB4655" s="119">
        <v>50</v>
      </c>
      <c r="AC4655" s="137">
        <f>(Z4655*(100-AB4655))/100</f>
        <v>905849.99999999988</v>
      </c>
      <c r="AD4655" s="137">
        <f>IF(AND(AC4655="",M4655=""),0,IF((AC4655=""),M4655, IF( (M4655=""),AC4655,SUM(AC4655:AC4660)+M4655)))</f>
        <v>4699942.1100000003</v>
      </c>
      <c r="AE4655" s="137">
        <f>IF( (X4655=""),AD4655*1,AD4655*(X4655/100) )</f>
        <v>3727524.0874410006</v>
      </c>
      <c r="AF4655" s="137">
        <v>50000000</v>
      </c>
      <c r="AG4655" s="137">
        <f>IF((AF4655-AE4655) &gt; 1,0,IF((AF4655-AE4655)&lt;0,AE4655-AF4655,AF4655-AE4655))</f>
        <v>0</v>
      </c>
      <c r="AH4655" s="137">
        <v>0.02</v>
      </c>
    </row>
    <row r="4656" spans="1:34" s="173" customFormat="1" x14ac:dyDescent="0.55000000000000004">
      <c r="A4656" s="122"/>
      <c r="B4656" s="123"/>
      <c r="C4656" s="123"/>
      <c r="D4656" s="135"/>
      <c r="E4656" s="123"/>
      <c r="F4656" s="123"/>
      <c r="G4656" s="123"/>
      <c r="H4656" s="123"/>
      <c r="I4656" s="136"/>
      <c r="J4656" s="123"/>
      <c r="K4656" s="137"/>
      <c r="L4656" s="137"/>
      <c r="M4656" s="137"/>
      <c r="N4656" s="123">
        <v>2</v>
      </c>
      <c r="O4656" s="108" t="s">
        <v>6515</v>
      </c>
      <c r="P4656" s="138"/>
      <c r="Q4656" s="108" t="s">
        <v>6516</v>
      </c>
      <c r="R4656" s="108" t="s">
        <v>6519</v>
      </c>
      <c r="S4656" s="139" t="s">
        <v>6521</v>
      </c>
      <c r="T4656" s="123" t="s">
        <v>343</v>
      </c>
      <c r="U4656" s="123" t="s">
        <v>45</v>
      </c>
      <c r="V4656" s="123" t="s">
        <v>52</v>
      </c>
      <c r="W4656" s="137">
        <v>26.52</v>
      </c>
      <c r="X4656" s="136">
        <v>7.84</v>
      </c>
      <c r="Y4656" s="137">
        <v>5600</v>
      </c>
      <c r="Z4656" s="137">
        <f>W4656*Y4656</f>
        <v>148512</v>
      </c>
      <c r="AA4656" s="119">
        <v>7</v>
      </c>
      <c r="AB4656" s="119">
        <v>7</v>
      </c>
      <c r="AC4656" s="137">
        <f>(Z4656*(100-AB4656))/100</f>
        <v>138116.16</v>
      </c>
      <c r="AD4656" s="137">
        <f>IF(AND(AC4656="",M4655=""),0,IF((AC4656=""),M4655, IF( (M4655=""),AC4656,SUM(AC4655:AC4660)+M4655)))</f>
        <v>4699942.1100000003</v>
      </c>
      <c r="AE4656" s="137">
        <f>IF( (X4656=""),AD4656*1,AD4656*(X4656/100) )</f>
        <v>368475.46142400004</v>
      </c>
      <c r="AF4656" s="137">
        <v>50000000</v>
      </c>
      <c r="AG4656" s="137">
        <f>IF((AF4656-AE4656) &gt; 1,0,IF((AF4656-AE4656)&lt;0,AE4656-AF4656,AF4656-AE4656))</f>
        <v>0</v>
      </c>
      <c r="AH4656" s="137">
        <v>0.02</v>
      </c>
    </row>
    <row r="4657" spans="1:34" s="173" customFormat="1" x14ac:dyDescent="0.55000000000000004">
      <c r="A4657" s="122"/>
      <c r="B4657" s="123"/>
      <c r="C4657" s="123"/>
      <c r="D4657" s="135"/>
      <c r="E4657" s="123"/>
      <c r="F4657" s="123"/>
      <c r="G4657" s="123"/>
      <c r="H4657" s="123"/>
      <c r="I4657" s="136"/>
      <c r="J4657" s="123"/>
      <c r="K4657" s="137"/>
      <c r="L4657" s="137"/>
      <c r="M4657" s="137"/>
      <c r="N4657" s="123">
        <v>3</v>
      </c>
      <c r="O4657" s="108" t="s">
        <v>6515</v>
      </c>
      <c r="P4657" s="138"/>
      <c r="Q4657" s="108" t="s">
        <v>6516</v>
      </c>
      <c r="R4657" s="108" t="s">
        <v>6519</v>
      </c>
      <c r="S4657" s="139" t="s">
        <v>6522</v>
      </c>
      <c r="T4657" s="123" t="s">
        <v>51</v>
      </c>
      <c r="U4657" s="123" t="s">
        <v>74</v>
      </c>
      <c r="V4657" s="123" t="s">
        <v>52</v>
      </c>
      <c r="W4657" s="137">
        <v>43.5</v>
      </c>
      <c r="X4657" s="136">
        <v>12.85</v>
      </c>
      <c r="Y4657" s="137">
        <v>6750</v>
      </c>
      <c r="Z4657" s="137">
        <f>W4657*Y4657</f>
        <v>293625</v>
      </c>
      <c r="AA4657" s="119">
        <v>7</v>
      </c>
      <c r="AB4657" s="119">
        <v>25</v>
      </c>
      <c r="AC4657" s="137">
        <f>(Z4657*(100-AB4657))/100</f>
        <v>220218.75</v>
      </c>
      <c r="AD4657" s="137">
        <f>IF(AND(AC4657="",M4655=""),0,IF((AC4657=""),M4655, IF( (M4655=""),AC4657,SUM(AC4655:AC4660)+M4655)))</f>
        <v>4699942.1100000003</v>
      </c>
      <c r="AE4657" s="137">
        <f>IF( (X4657=""),AD4657*1,AD4657*(X4657/100) )</f>
        <v>603942.56113500008</v>
      </c>
      <c r="AF4657" s="137">
        <v>50000000</v>
      </c>
      <c r="AG4657" s="137">
        <f>IF((AF4657-AE4657) &gt; 1,0,IF((AF4657-AE4657)&lt;0,AE4657-AF4657,AF4657-AE4657))</f>
        <v>0</v>
      </c>
      <c r="AH4657" s="137">
        <v>0.02</v>
      </c>
    </row>
    <row r="4658" spans="1:34" s="173" customFormat="1" x14ac:dyDescent="0.55000000000000004">
      <c r="A4658" s="122"/>
      <c r="B4658" s="123"/>
      <c r="C4658" s="123"/>
      <c r="D4658" s="135"/>
      <c r="E4658" s="123"/>
      <c r="F4658" s="123"/>
      <c r="G4658" s="123"/>
      <c r="H4658" s="123"/>
      <c r="I4658" s="136"/>
      <c r="J4658" s="123"/>
      <c r="K4658" s="137"/>
      <c r="L4658" s="137" t="s">
        <v>63</v>
      </c>
      <c r="M4658" s="137">
        <f>SUM(M4655:M4657)</f>
        <v>1000800</v>
      </c>
      <c r="N4658" s="123"/>
      <c r="O4658" s="108"/>
      <c r="P4658" s="138"/>
      <c r="Q4658" s="108"/>
      <c r="R4658" s="108"/>
      <c r="S4658" s="139"/>
      <c r="T4658" s="123"/>
      <c r="U4658" s="123"/>
      <c r="V4658" s="123"/>
      <c r="W4658" s="137"/>
      <c r="X4658" s="136"/>
      <c r="Y4658" s="137"/>
      <c r="Z4658" s="137"/>
      <c r="AA4658" s="119"/>
      <c r="AB4658" s="119"/>
      <c r="AC4658" s="137"/>
      <c r="AD4658" s="137"/>
      <c r="AE4658" s="137">
        <f>SUM(AE4655:AE4657)</f>
        <v>4699942.1100000013</v>
      </c>
      <c r="AF4658" s="137"/>
      <c r="AG4658" s="137">
        <f>SUM(AG4655:AG4657)</f>
        <v>0</v>
      </c>
      <c r="AH4658" s="137"/>
    </row>
    <row r="4659" spans="1:34" s="173" customFormat="1" x14ac:dyDescent="0.55000000000000004">
      <c r="A4659" s="122" t="s">
        <v>6525</v>
      </c>
      <c r="B4659" s="123">
        <v>1986</v>
      </c>
      <c r="C4659" s="123">
        <v>5555</v>
      </c>
      <c r="D4659" s="135" t="s">
        <v>6526</v>
      </c>
      <c r="E4659" s="123" t="s">
        <v>34</v>
      </c>
      <c r="F4659" s="123">
        <v>17814</v>
      </c>
      <c r="G4659" s="123">
        <v>0</v>
      </c>
      <c r="H4659" s="123">
        <v>1</v>
      </c>
      <c r="I4659" s="136">
        <v>13</v>
      </c>
      <c r="J4659" s="123" t="s">
        <v>35</v>
      </c>
      <c r="K4659" s="137">
        <f>((G4659*400)+(H4659*100))+I4659</f>
        <v>113</v>
      </c>
      <c r="L4659" s="137">
        <v>2425</v>
      </c>
      <c r="M4659" s="137">
        <f>K4659*L4659</f>
        <v>274025</v>
      </c>
      <c r="N4659" s="123">
        <v>1</v>
      </c>
      <c r="O4659" s="108" t="s">
        <v>6523</v>
      </c>
      <c r="P4659" s="138"/>
      <c r="Q4659" s="108" t="s">
        <v>6524</v>
      </c>
      <c r="R4659" s="108" t="s">
        <v>6527</v>
      </c>
      <c r="S4659" s="139" t="s">
        <v>6528</v>
      </c>
      <c r="T4659" s="123" t="s">
        <v>51</v>
      </c>
      <c r="U4659" s="123" t="s">
        <v>45</v>
      </c>
      <c r="V4659" s="123" t="s">
        <v>52</v>
      </c>
      <c r="W4659" s="137">
        <v>383.76</v>
      </c>
      <c r="X4659" s="136">
        <v>90.19</v>
      </c>
      <c r="Y4659" s="137">
        <v>6750</v>
      </c>
      <c r="Z4659" s="137">
        <f>W4659*Y4659</f>
        <v>2590380</v>
      </c>
      <c r="AA4659" s="119">
        <v>6</v>
      </c>
      <c r="AB4659" s="119">
        <v>6</v>
      </c>
      <c r="AC4659" s="137">
        <f>(Z4659*(100-AB4659))/100</f>
        <v>2434957.2000000002</v>
      </c>
      <c r="AD4659" s="137">
        <f>IF(AND(AC4659="",M4659=""),0,IF((AC4659=""),M4659, IF( (M4659=""),AC4659,SUM(AC4659:AC4661)+M4659)))</f>
        <v>2708982.2</v>
      </c>
      <c r="AE4659" s="137">
        <f>IF( (X4659=""),AD4659*1,AD4659*(X4659/100) )</f>
        <v>2443231.0461800001</v>
      </c>
      <c r="AF4659" s="137">
        <v>50000000</v>
      </c>
      <c r="AG4659" s="137">
        <f>IF((AF4659-AE4659) &gt; 1,0,IF((AF4659-AE4659)&lt;0,AE4659-AF4659,AF4659-AE4659))</f>
        <v>0</v>
      </c>
      <c r="AH4659" s="137">
        <v>0.02</v>
      </c>
    </row>
    <row r="4660" spans="1:34" s="173" customFormat="1" x14ac:dyDescent="0.55000000000000004">
      <c r="A4660" s="122"/>
      <c r="B4660" s="123"/>
      <c r="C4660" s="123"/>
      <c r="D4660" s="135"/>
      <c r="E4660" s="123"/>
      <c r="F4660" s="123"/>
      <c r="G4660" s="123"/>
      <c r="H4660" s="123"/>
      <c r="I4660" s="136"/>
      <c r="J4660" s="123"/>
      <c r="K4660" s="137"/>
      <c r="L4660" s="137"/>
      <c r="M4660" s="137"/>
      <c r="N4660" s="123">
        <v>2</v>
      </c>
      <c r="O4660" s="108" t="s">
        <v>6523</v>
      </c>
      <c r="P4660" s="138"/>
      <c r="Q4660" s="108" t="s">
        <v>6524</v>
      </c>
      <c r="R4660" s="108" t="s">
        <v>6527</v>
      </c>
      <c r="S4660" s="139" t="s">
        <v>6529</v>
      </c>
      <c r="T4660" s="123" t="s">
        <v>55</v>
      </c>
      <c r="U4660" s="123" t="s">
        <v>45</v>
      </c>
      <c r="V4660" s="123" t="s">
        <v>52</v>
      </c>
      <c r="W4660" s="137">
        <v>41.76</v>
      </c>
      <c r="X4660" s="136">
        <v>9.81</v>
      </c>
      <c r="Y4660" s="137">
        <v>0</v>
      </c>
      <c r="Z4660" s="137">
        <f>W4660*Y4660</f>
        <v>0</v>
      </c>
      <c r="AA4660" s="119">
        <v>6</v>
      </c>
      <c r="AB4660" s="119">
        <v>6</v>
      </c>
      <c r="AC4660" s="137">
        <f>(Z4660*(100-AB4660))/100</f>
        <v>0</v>
      </c>
      <c r="AD4660" s="137">
        <f>IF(AND(AC4660="",M4659=""),0,IF((AC4660=""),M4659, IF( (M4659=""),AC4660,SUM(AC4659:AC4661)+M4659)))</f>
        <v>2708982.2</v>
      </c>
      <c r="AE4660" s="137">
        <f>IF( (X4660=""),AD4660*1,AD4660*(X4660/100) )</f>
        <v>265751.15382000007</v>
      </c>
      <c r="AF4660" s="137">
        <v>50000000</v>
      </c>
      <c r="AG4660" s="137">
        <f>IF((AF4660-AE4660) &gt; 1,0,IF((AF4660-AE4660)&lt;0,AE4660-AF4660,AF4660-AE4660))</f>
        <v>0</v>
      </c>
      <c r="AH4660" s="137">
        <v>0.02</v>
      </c>
    </row>
    <row r="4661" spans="1:34" s="173" customFormat="1" x14ac:dyDescent="0.55000000000000004">
      <c r="A4661" s="122"/>
      <c r="B4661" s="123"/>
      <c r="C4661" s="123"/>
      <c r="D4661" s="135"/>
      <c r="E4661" s="123"/>
      <c r="F4661" s="123"/>
      <c r="G4661" s="123"/>
      <c r="H4661" s="123"/>
      <c r="I4661" s="136"/>
      <c r="J4661" s="123"/>
      <c r="K4661" s="137"/>
      <c r="L4661" s="137" t="s">
        <v>63</v>
      </c>
      <c r="M4661" s="137">
        <f>SUM(M4659:M4660)</f>
        <v>274025</v>
      </c>
      <c r="N4661" s="123"/>
      <c r="O4661" s="108"/>
      <c r="P4661" s="138"/>
      <c r="Q4661" s="108"/>
      <c r="R4661" s="108"/>
      <c r="S4661" s="139"/>
      <c r="T4661" s="123"/>
      <c r="U4661" s="123"/>
      <c r="V4661" s="123"/>
      <c r="W4661" s="137"/>
      <c r="X4661" s="136"/>
      <c r="Y4661" s="137"/>
      <c r="Z4661" s="137"/>
      <c r="AA4661" s="119"/>
      <c r="AB4661" s="119"/>
      <c r="AC4661" s="137"/>
      <c r="AD4661" s="137"/>
      <c r="AE4661" s="137">
        <f>SUM(AE4659:AE4660)</f>
        <v>2708982.2</v>
      </c>
      <c r="AF4661" s="137"/>
      <c r="AG4661" s="137">
        <f>SUM(AG4659:AG4660)</f>
        <v>0</v>
      </c>
      <c r="AH4661" s="137"/>
    </row>
    <row r="4662" spans="1:34" s="173" customFormat="1" x14ac:dyDescent="0.55000000000000004">
      <c r="A4662" s="122" t="s">
        <v>6530</v>
      </c>
      <c r="B4662" s="123">
        <v>1987</v>
      </c>
      <c r="C4662" s="123">
        <v>8187</v>
      </c>
      <c r="D4662" s="135" t="s">
        <v>6531</v>
      </c>
      <c r="E4662" s="123" t="s">
        <v>34</v>
      </c>
      <c r="F4662" s="123">
        <v>6308</v>
      </c>
      <c r="G4662" s="123">
        <v>2</v>
      </c>
      <c r="H4662" s="123">
        <v>1</v>
      </c>
      <c r="I4662" s="136">
        <v>20</v>
      </c>
      <c r="J4662" s="123" t="s">
        <v>38</v>
      </c>
      <c r="K4662" s="137">
        <f>((G4662*400)+(H4662*100))+I4662</f>
        <v>920</v>
      </c>
      <c r="L4662" s="137">
        <v>4800</v>
      </c>
      <c r="M4662" s="137">
        <f>K4662*L4662</f>
        <v>4416000</v>
      </c>
      <c r="N4662" s="123"/>
      <c r="O4662" s="108"/>
      <c r="P4662" s="138"/>
      <c r="Q4662" s="108"/>
      <c r="R4662" s="108"/>
      <c r="S4662" s="139"/>
      <c r="T4662" s="123"/>
      <c r="U4662" s="123"/>
      <c r="V4662" s="123"/>
      <c r="W4662" s="137"/>
      <c r="X4662" s="136"/>
      <c r="Y4662" s="137"/>
      <c r="Z4662" s="137"/>
      <c r="AA4662" s="119"/>
      <c r="AB4662" s="119"/>
      <c r="AC4662" s="137"/>
      <c r="AD4662" s="137">
        <f>IF(AND(AC4662="",M4662=""),0,IF((AC4662=""),M4662,IF((M4662=""),AC4662,AC4662+M4662)))</f>
        <v>4416000</v>
      </c>
      <c r="AE4662" s="137">
        <f>IF( (X4662=""),AD4662*1,AD4662*(X4662/100) )</f>
        <v>4416000</v>
      </c>
      <c r="AF4662" s="137">
        <v>50000000</v>
      </c>
      <c r="AG4662" s="137">
        <f>IF((AF4662-AE4662) &gt; 1,0,IF((AF4662-AE4662)&lt;0,AE4662-AF4662,AF4662-AE4662))</f>
        <v>0</v>
      </c>
      <c r="AH4662" s="137">
        <v>0.01</v>
      </c>
    </row>
    <row r="4663" spans="1:34" s="173" customFormat="1" x14ac:dyDescent="0.55000000000000004">
      <c r="A4663" s="122"/>
      <c r="B4663" s="123"/>
      <c r="C4663" s="123"/>
      <c r="D4663" s="135"/>
      <c r="E4663" s="123"/>
      <c r="F4663" s="123"/>
      <c r="G4663" s="123"/>
      <c r="H4663" s="123"/>
      <c r="I4663" s="136"/>
      <c r="J4663" s="123"/>
      <c r="K4663" s="137"/>
      <c r="L4663" s="137" t="s">
        <v>63</v>
      </c>
      <c r="M4663" s="137">
        <f>SUM(M4662:M4662)</f>
        <v>4416000</v>
      </c>
      <c r="N4663" s="123"/>
      <c r="O4663" s="108"/>
      <c r="P4663" s="138"/>
      <c r="Q4663" s="108"/>
      <c r="R4663" s="108"/>
      <c r="S4663" s="139"/>
      <c r="T4663" s="123"/>
      <c r="U4663" s="123"/>
      <c r="V4663" s="123"/>
      <c r="W4663" s="137"/>
      <c r="X4663" s="136"/>
      <c r="Y4663" s="137"/>
      <c r="Z4663" s="137"/>
      <c r="AA4663" s="119"/>
      <c r="AB4663" s="119"/>
      <c r="AC4663" s="137"/>
      <c r="AD4663" s="137"/>
      <c r="AE4663" s="137">
        <f>SUM(AE4662:AE4662)</f>
        <v>4416000</v>
      </c>
      <c r="AF4663" s="137"/>
      <c r="AG4663" s="137">
        <f>SUM(AG4662:AG4662)</f>
        <v>0</v>
      </c>
      <c r="AH4663" s="137"/>
    </row>
    <row r="4664" spans="1:34" s="173" customFormat="1" x14ac:dyDescent="0.55000000000000004">
      <c r="A4664" s="122" t="s">
        <v>6534</v>
      </c>
      <c r="B4664" s="123">
        <v>1988</v>
      </c>
      <c r="C4664" s="123">
        <v>6813</v>
      </c>
      <c r="D4664" s="135" t="s">
        <v>6535</v>
      </c>
      <c r="E4664" s="123" t="s">
        <v>34</v>
      </c>
      <c r="F4664" s="123">
        <v>23537</v>
      </c>
      <c r="G4664" s="123">
        <v>0</v>
      </c>
      <c r="H4664" s="123">
        <v>0</v>
      </c>
      <c r="I4664" s="136">
        <v>77</v>
      </c>
      <c r="J4664" s="123" t="s">
        <v>35</v>
      </c>
      <c r="K4664" s="137">
        <f>((G4664*400)+(H4664*100))+I4664</f>
        <v>77</v>
      </c>
      <c r="L4664" s="137">
        <v>8000</v>
      </c>
      <c r="M4664" s="137">
        <f>K4664*L4664</f>
        <v>616000</v>
      </c>
      <c r="N4664" s="123">
        <v>1</v>
      </c>
      <c r="O4664" s="108" t="s">
        <v>6532</v>
      </c>
      <c r="P4664" s="138"/>
      <c r="Q4664" s="108" t="s">
        <v>6533</v>
      </c>
      <c r="R4664" s="108" t="s">
        <v>6536</v>
      </c>
      <c r="S4664" s="139"/>
      <c r="T4664" s="123" t="s">
        <v>51</v>
      </c>
      <c r="U4664" s="123" t="s">
        <v>45</v>
      </c>
      <c r="V4664" s="123" t="s">
        <v>52</v>
      </c>
      <c r="W4664" s="137">
        <v>42</v>
      </c>
      <c r="X4664" s="136">
        <v>11.64</v>
      </c>
      <c r="Y4664" s="137">
        <v>6750</v>
      </c>
      <c r="Z4664" s="137">
        <f>W4664*Y4664</f>
        <v>283500</v>
      </c>
      <c r="AA4664" s="119">
        <v>7</v>
      </c>
      <c r="AB4664" s="119">
        <v>7</v>
      </c>
      <c r="AC4664" s="137">
        <f>(Z4664*(100-AB4664))/100</f>
        <v>263655</v>
      </c>
      <c r="AD4664" s="137">
        <f>IF(AND(AC4664="",M4664=""),0,IF((AC4664=""),M4664, IF( (M4664=""),AC4664,SUM(AC4664:AC4667)+M4664)))</f>
        <v>2881486.9750000001</v>
      </c>
      <c r="AE4664" s="137">
        <f>IF( (X4664=""),AD4664*1,AD4664*(X4664/100) )</f>
        <v>335405.08389000001</v>
      </c>
      <c r="AF4664" s="137">
        <v>50000000</v>
      </c>
      <c r="AG4664" s="137">
        <f>IF((AF4664-AE4664) &gt; 1,0,IF((AF4664-AE4664)&lt;0,AE4664-AF4664,AF4664-AE4664))</f>
        <v>0</v>
      </c>
      <c r="AH4664" s="137">
        <v>0.02</v>
      </c>
    </row>
    <row r="4665" spans="1:34" s="173" customFormat="1" x14ac:dyDescent="0.55000000000000004">
      <c r="A4665" s="122"/>
      <c r="B4665" s="123"/>
      <c r="C4665" s="123"/>
      <c r="D4665" s="135"/>
      <c r="E4665" s="123"/>
      <c r="F4665" s="123"/>
      <c r="G4665" s="123"/>
      <c r="H4665" s="123"/>
      <c r="I4665" s="136"/>
      <c r="J4665" s="123"/>
      <c r="K4665" s="137"/>
      <c r="L4665" s="137"/>
      <c r="M4665" s="137"/>
      <c r="N4665" s="123">
        <v>2</v>
      </c>
      <c r="O4665" s="108" t="s">
        <v>6532</v>
      </c>
      <c r="P4665" s="138"/>
      <c r="Q4665" s="108" t="s">
        <v>6533</v>
      </c>
      <c r="R4665" s="108" t="s">
        <v>6536</v>
      </c>
      <c r="S4665" s="139" t="s">
        <v>6537</v>
      </c>
      <c r="T4665" s="123" t="s">
        <v>51</v>
      </c>
      <c r="U4665" s="123" t="s">
        <v>45</v>
      </c>
      <c r="V4665" s="123" t="s">
        <v>52</v>
      </c>
      <c r="W4665" s="137">
        <v>102.24</v>
      </c>
      <c r="X4665" s="136">
        <v>28.33</v>
      </c>
      <c r="Y4665" s="137">
        <v>6750</v>
      </c>
      <c r="Z4665" s="137">
        <f>W4665*Y4665</f>
        <v>690120</v>
      </c>
      <c r="AA4665" s="119">
        <v>7</v>
      </c>
      <c r="AB4665" s="119">
        <v>7</v>
      </c>
      <c r="AC4665" s="137">
        <f>(Z4665*(100-AB4665))/100</f>
        <v>641811.6</v>
      </c>
      <c r="AD4665" s="137">
        <f>IF(AND(AC4665="",M4664=""),0,IF((AC4665=""),M4664, IF( (M4664=""),AC4665,SUM(AC4664:AC4668)+M4664)))</f>
        <v>2881486.9750000001</v>
      </c>
      <c r="AE4665" s="137">
        <f>IF( (X4665=""),AD4665*1,AD4665*(X4665/100) )</f>
        <v>816325.26001750003</v>
      </c>
      <c r="AF4665" s="137">
        <v>50000000</v>
      </c>
      <c r="AG4665" s="137">
        <f>IF((AF4665-AE4665) &gt; 1,0,IF((AF4665-AE4665)&lt;0,AE4665-AF4665,AF4665-AE4665))</f>
        <v>0</v>
      </c>
      <c r="AH4665" s="137">
        <v>0.02</v>
      </c>
    </row>
    <row r="4666" spans="1:34" s="173" customFormat="1" x14ac:dyDescent="0.55000000000000004">
      <c r="A4666" s="122"/>
      <c r="B4666" s="123"/>
      <c r="C4666" s="123"/>
      <c r="D4666" s="135"/>
      <c r="E4666" s="123"/>
      <c r="F4666" s="123"/>
      <c r="G4666" s="123"/>
      <c r="H4666" s="123"/>
      <c r="I4666" s="136"/>
      <c r="J4666" s="123"/>
      <c r="K4666" s="137"/>
      <c r="L4666" s="137"/>
      <c r="M4666" s="137"/>
      <c r="N4666" s="123">
        <v>3</v>
      </c>
      <c r="O4666" s="108" t="s">
        <v>6532</v>
      </c>
      <c r="P4666" s="138"/>
      <c r="Q4666" s="108" t="s">
        <v>6533</v>
      </c>
      <c r="R4666" s="108" t="s">
        <v>6536</v>
      </c>
      <c r="S4666" s="139" t="s">
        <v>6538</v>
      </c>
      <c r="T4666" s="123" t="s">
        <v>51</v>
      </c>
      <c r="U4666" s="123" t="s">
        <v>45</v>
      </c>
      <c r="V4666" s="123" t="s">
        <v>52</v>
      </c>
      <c r="W4666" s="137">
        <v>160.65</v>
      </c>
      <c r="X4666" s="136">
        <v>44.51</v>
      </c>
      <c r="Y4666" s="137">
        <v>6750</v>
      </c>
      <c r="Z4666" s="137">
        <f>W4666*Y4666</f>
        <v>1084387.5</v>
      </c>
      <c r="AA4666" s="119">
        <v>7</v>
      </c>
      <c r="AB4666" s="119">
        <v>7</v>
      </c>
      <c r="AC4666" s="137">
        <f>(Z4666*(100-AB4666))/100</f>
        <v>1008480.375</v>
      </c>
      <c r="AD4666" s="137">
        <f>IF(AND(AC4666="",M4664=""),0,IF((AC4666=""),M4664, IF( (M4664=""),AC4666,SUM(AC4664:AC4668)+M4664)))</f>
        <v>2881486.9750000001</v>
      </c>
      <c r="AE4666" s="137">
        <f>IF( (X4666=""),AD4666*1,AD4666*(X4666/100) )</f>
        <v>1282549.8525725</v>
      </c>
      <c r="AF4666" s="137">
        <v>50000000</v>
      </c>
      <c r="AG4666" s="137">
        <f>IF((AF4666-AE4666) &gt; 1,0,IF((AF4666-AE4666)&lt;0,AE4666-AF4666,AF4666-AE4666))</f>
        <v>0</v>
      </c>
      <c r="AH4666" s="137">
        <v>0.02</v>
      </c>
    </row>
    <row r="4667" spans="1:34" s="173" customFormat="1" x14ac:dyDescent="0.55000000000000004">
      <c r="A4667" s="122"/>
      <c r="B4667" s="123"/>
      <c r="C4667" s="123"/>
      <c r="D4667" s="135"/>
      <c r="E4667" s="123"/>
      <c r="F4667" s="123"/>
      <c r="G4667" s="123"/>
      <c r="H4667" s="123"/>
      <c r="I4667" s="136"/>
      <c r="J4667" s="123"/>
      <c r="K4667" s="137"/>
      <c r="L4667" s="137"/>
      <c r="M4667" s="137"/>
      <c r="N4667" s="123">
        <v>4</v>
      </c>
      <c r="O4667" s="108" t="s">
        <v>6532</v>
      </c>
      <c r="P4667" s="138"/>
      <c r="Q4667" s="108" t="s">
        <v>6533</v>
      </c>
      <c r="R4667" s="108" t="s">
        <v>6536</v>
      </c>
      <c r="S4667" s="139" t="s">
        <v>6539</v>
      </c>
      <c r="T4667" s="123" t="s">
        <v>51</v>
      </c>
      <c r="U4667" s="123" t="s">
        <v>45</v>
      </c>
      <c r="V4667" s="123" t="s">
        <v>779</v>
      </c>
      <c r="W4667" s="137">
        <v>56</v>
      </c>
      <c r="X4667" s="136">
        <v>15.52</v>
      </c>
      <c r="Y4667" s="137">
        <v>6750</v>
      </c>
      <c r="Z4667" s="137">
        <f>W4667*Y4667</f>
        <v>378000</v>
      </c>
      <c r="AA4667" s="119">
        <v>7</v>
      </c>
      <c r="AB4667" s="119">
        <v>7</v>
      </c>
      <c r="AC4667" s="137">
        <f>(Z4667*(100-AB4667))/100</f>
        <v>351540</v>
      </c>
      <c r="AD4667" s="137">
        <f>IF(AND(AC4667="",M4664=""),0,IF((AC4667=""),M4664, IF( (M4664=""),AC4667,SUM(AC4664:AC4668)+M4664)))</f>
        <v>2881486.9750000001</v>
      </c>
      <c r="AE4667" s="137">
        <f>IF( (X4667=""),AD4667*1,AD4667*(X4667/100) )</f>
        <v>447206.77852000005</v>
      </c>
      <c r="AF4667" s="137">
        <v>0</v>
      </c>
      <c r="AG4667" s="137">
        <f>IF((AF4667-AE4667) &gt; 1,0,IF((AF4667-AE4667)&lt;0,AE4667-AF4667,AF4667-AE4667))</f>
        <v>447206.77852000005</v>
      </c>
      <c r="AH4667" s="137">
        <v>0.3</v>
      </c>
    </row>
    <row r="4668" spans="1:34" s="173" customFormat="1" x14ac:dyDescent="0.55000000000000004">
      <c r="A4668" s="122"/>
      <c r="B4668" s="123"/>
      <c r="C4668" s="123"/>
      <c r="D4668" s="135"/>
      <c r="E4668" s="123"/>
      <c r="F4668" s="123"/>
      <c r="G4668" s="123"/>
      <c r="H4668" s="123"/>
      <c r="I4668" s="136"/>
      <c r="J4668" s="123"/>
      <c r="K4668" s="137"/>
      <c r="L4668" s="137" t="s">
        <v>63</v>
      </c>
      <c r="M4668" s="137">
        <f>SUM(M4664:M4667)</f>
        <v>616000</v>
      </c>
      <c r="N4668" s="123"/>
      <c r="O4668" s="108"/>
      <c r="P4668" s="138"/>
      <c r="Q4668" s="108"/>
      <c r="R4668" s="108"/>
      <c r="S4668" s="139"/>
      <c r="T4668" s="123"/>
      <c r="U4668" s="123"/>
      <c r="V4668" s="123"/>
      <c r="W4668" s="137"/>
      <c r="X4668" s="136"/>
      <c r="Y4668" s="137"/>
      <c r="Z4668" s="137"/>
      <c r="AA4668" s="119"/>
      <c r="AB4668" s="119"/>
      <c r="AC4668" s="137"/>
      <c r="AD4668" s="137"/>
      <c r="AE4668" s="137">
        <f>SUM(AE4664:AE4667)</f>
        <v>2881486.9750000006</v>
      </c>
      <c r="AF4668" s="137"/>
      <c r="AG4668" s="137">
        <f>SUM(AG4664:AG4667)</f>
        <v>447206.77852000005</v>
      </c>
      <c r="AH4668" s="137"/>
    </row>
    <row r="4669" spans="1:34" s="173" customFormat="1" x14ac:dyDescent="0.55000000000000004">
      <c r="A4669" s="122" t="s">
        <v>6540</v>
      </c>
      <c r="B4669" s="123">
        <v>2201</v>
      </c>
      <c r="C4669" s="123">
        <v>4762</v>
      </c>
      <c r="D4669" s="135" t="s">
        <v>6541</v>
      </c>
      <c r="E4669" s="123" t="s">
        <v>37</v>
      </c>
      <c r="F4669" s="123">
        <v>4263</v>
      </c>
      <c r="G4669" s="123">
        <v>4</v>
      </c>
      <c r="H4669" s="123">
        <v>0</v>
      </c>
      <c r="I4669" s="136">
        <v>7</v>
      </c>
      <c r="J4669" s="123" t="s">
        <v>38</v>
      </c>
      <c r="K4669" s="137">
        <f>((G4669*400)+(H4669*100))+I4669</f>
        <v>1607</v>
      </c>
      <c r="L4669" s="137">
        <v>225</v>
      </c>
      <c r="M4669" s="137">
        <f>K4669*L4669</f>
        <v>361575</v>
      </c>
      <c r="N4669" s="123"/>
      <c r="O4669" s="108"/>
      <c r="P4669" s="138"/>
      <c r="Q4669" s="108"/>
      <c r="R4669" s="108"/>
      <c r="S4669" s="139"/>
      <c r="T4669" s="123"/>
      <c r="U4669" s="123"/>
      <c r="V4669" s="123"/>
      <c r="W4669" s="137"/>
      <c r="X4669" s="136"/>
      <c r="Y4669" s="137"/>
      <c r="Z4669" s="137"/>
      <c r="AA4669" s="119"/>
      <c r="AB4669" s="119"/>
      <c r="AC4669" s="137"/>
      <c r="AD4669" s="137">
        <f>IF(AND(AC4669="",M4669=""),0,IF((AC4669=""),M4669,IF((M4669=""),AC4669,AC4669+M4669)))</f>
        <v>361575</v>
      </c>
      <c r="AE4669" s="137">
        <f>IF( (X4669=""),AD4669*1,AD4669*(X4669/100) )</f>
        <v>361575</v>
      </c>
      <c r="AF4669" s="137">
        <v>0</v>
      </c>
      <c r="AG4669" s="137">
        <f>IF((AF4669-AE4669) &gt; 1,0,IF((AF4669-AE4669)&lt;0,AE4669-AF4669,AF4669-AE4669))</f>
        <v>361575</v>
      </c>
      <c r="AH4669" s="137">
        <v>0.01</v>
      </c>
    </row>
    <row r="4670" spans="1:34" s="173" customFormat="1" x14ac:dyDescent="0.55000000000000004">
      <c r="A4670" s="122"/>
      <c r="B4670" s="123"/>
      <c r="C4670" s="123"/>
      <c r="D4670" s="135"/>
      <c r="E4670" s="123" t="s">
        <v>37</v>
      </c>
      <c r="F4670" s="123"/>
      <c r="G4670" s="123">
        <v>0</v>
      </c>
      <c r="H4670" s="123">
        <v>0</v>
      </c>
      <c r="I4670" s="136">
        <v>46</v>
      </c>
      <c r="J4670" s="123" t="s">
        <v>35</v>
      </c>
      <c r="K4670" s="137">
        <f>((G4670*400)+(H4670*100))+I4670</f>
        <v>46</v>
      </c>
      <c r="L4670" s="137">
        <v>225</v>
      </c>
      <c r="M4670" s="137">
        <f>K4670*L4670</f>
        <v>10350</v>
      </c>
      <c r="N4670" s="123"/>
      <c r="O4670" s="108"/>
      <c r="P4670" s="138"/>
      <c r="Q4670" s="108"/>
      <c r="R4670" s="108"/>
      <c r="S4670" s="139"/>
      <c r="T4670" s="123"/>
      <c r="U4670" s="123"/>
      <c r="V4670" s="123"/>
      <c r="W4670" s="137"/>
      <c r="X4670" s="136"/>
      <c r="Y4670" s="137"/>
      <c r="Z4670" s="137"/>
      <c r="AA4670" s="119"/>
      <c r="AB4670" s="119"/>
      <c r="AC4670" s="137"/>
      <c r="AD4670" s="137">
        <f>IF(AND(AC4670="",M4670=""),0,IF((AC4670=""),M4670,IF((M4670=""),AC4670,AC4670+M4670)))</f>
        <v>10350</v>
      </c>
      <c r="AE4670" s="137">
        <f>IF( (X4670=""),AD4670*1,AD4670*(X4670/100) )</f>
        <v>10350</v>
      </c>
      <c r="AF4670" s="137">
        <v>0</v>
      </c>
      <c r="AG4670" s="137">
        <f>IF((AF4670-AE4670) &gt; 1,0,IF((AF4670-AE4670)&lt;0,AE4670-AF4670,AF4670-AE4670))</f>
        <v>10350</v>
      </c>
      <c r="AH4670" s="137">
        <v>0.02</v>
      </c>
    </row>
    <row r="4671" spans="1:34" s="173" customFormat="1" x14ac:dyDescent="0.55000000000000004">
      <c r="A4671" s="122"/>
      <c r="B4671" s="123"/>
      <c r="C4671" s="123"/>
      <c r="D4671" s="135"/>
      <c r="E4671" s="123"/>
      <c r="F4671" s="123"/>
      <c r="G4671" s="123"/>
      <c r="H4671" s="123"/>
      <c r="I4671" s="136"/>
      <c r="J4671" s="123"/>
      <c r="K4671" s="137"/>
      <c r="L4671" s="137" t="s">
        <v>63</v>
      </c>
      <c r="M4671" s="137">
        <f>SUM(M4669:M4669)</f>
        <v>361575</v>
      </c>
      <c r="N4671" s="123"/>
      <c r="O4671" s="108"/>
      <c r="P4671" s="138"/>
      <c r="Q4671" s="108"/>
      <c r="R4671" s="108"/>
      <c r="S4671" s="139"/>
      <c r="T4671" s="123"/>
      <c r="U4671" s="123"/>
      <c r="V4671" s="123"/>
      <c r="W4671" s="137"/>
      <c r="X4671" s="136"/>
      <c r="Y4671" s="137"/>
      <c r="Z4671" s="137"/>
      <c r="AA4671" s="119"/>
      <c r="AB4671" s="119"/>
      <c r="AC4671" s="137"/>
      <c r="AD4671" s="137"/>
      <c r="AE4671" s="137">
        <f>SUM(AE4669:AE4669)</f>
        <v>361575</v>
      </c>
      <c r="AF4671" s="137"/>
      <c r="AG4671" s="137">
        <f>SUM(AG4669:AG4669)</f>
        <v>361575</v>
      </c>
      <c r="AH4671" s="137"/>
    </row>
    <row r="4672" spans="1:34" s="173" customFormat="1" x14ac:dyDescent="0.55000000000000004">
      <c r="A4672" s="122" t="s">
        <v>6544</v>
      </c>
      <c r="B4672" s="123">
        <v>1989</v>
      </c>
      <c r="C4672" s="123">
        <v>9503</v>
      </c>
      <c r="D4672" s="135" t="s">
        <v>6545</v>
      </c>
      <c r="E4672" s="123" t="s">
        <v>34</v>
      </c>
      <c r="F4672" s="123">
        <v>19578</v>
      </c>
      <c r="G4672" s="123">
        <v>0</v>
      </c>
      <c r="H4672" s="123">
        <v>0</v>
      </c>
      <c r="I4672" s="136">
        <v>97.3</v>
      </c>
      <c r="J4672" s="123" t="s">
        <v>35</v>
      </c>
      <c r="K4672" s="137">
        <f>((G4672*400)+(H4672*100))+I4672</f>
        <v>97.3</v>
      </c>
      <c r="L4672" s="137">
        <v>400</v>
      </c>
      <c r="M4672" s="137">
        <f>K4672*L4672</f>
        <v>38920</v>
      </c>
      <c r="N4672" s="123">
        <v>1</v>
      </c>
      <c r="O4672" s="108" t="s">
        <v>6542</v>
      </c>
      <c r="P4672" s="138">
        <v>3570800205022</v>
      </c>
      <c r="Q4672" s="108" t="s">
        <v>6543</v>
      </c>
      <c r="R4672" s="108" t="s">
        <v>6546</v>
      </c>
      <c r="S4672" s="139" t="s">
        <v>6547</v>
      </c>
      <c r="T4672" s="123" t="s">
        <v>51</v>
      </c>
      <c r="U4672" s="123" t="s">
        <v>227</v>
      </c>
      <c r="V4672" s="123" t="s">
        <v>52</v>
      </c>
      <c r="W4672" s="137">
        <v>90</v>
      </c>
      <c r="X4672" s="136">
        <v>100</v>
      </c>
      <c r="Y4672" s="137">
        <v>6750</v>
      </c>
      <c r="Z4672" s="137">
        <f>W4672*Y4672</f>
        <v>607500</v>
      </c>
      <c r="AA4672" s="119">
        <v>11</v>
      </c>
      <c r="AB4672" s="119">
        <v>34</v>
      </c>
      <c r="AC4672" s="137">
        <f>(Z4672*(100-AB4672))/100</f>
        <v>400950</v>
      </c>
      <c r="AD4672" s="137">
        <f>IF(AND(AC4672="",M4672=""),0,IF((AC4672=""),M4672, IF( (M4672=""),AC4672,SUM(AC4672:AC4674)+M4672)))</f>
        <v>439870</v>
      </c>
      <c r="AE4672" s="137">
        <f>IF( (X4672=""),AD4672*1,AD4672*(X4672/100) )</f>
        <v>439870</v>
      </c>
      <c r="AF4672" s="137">
        <v>50000000</v>
      </c>
      <c r="AG4672" s="137">
        <f>IF((AF4672-AE4672) &gt; 1,0,IF((AF4672-AE4672)&lt;0,AE4672-AF4672,AF4672-AE4672))</f>
        <v>0</v>
      </c>
      <c r="AH4672" s="137">
        <v>0.02</v>
      </c>
    </row>
    <row r="4673" spans="1:34" s="173" customFormat="1" x14ac:dyDescent="0.55000000000000004">
      <c r="A4673" s="122"/>
      <c r="B4673" s="123"/>
      <c r="C4673" s="123"/>
      <c r="D4673" s="135"/>
      <c r="E4673" s="123"/>
      <c r="F4673" s="123"/>
      <c r="G4673" s="123"/>
      <c r="H4673" s="123"/>
      <c r="I4673" s="136"/>
      <c r="J4673" s="123"/>
      <c r="K4673" s="137"/>
      <c r="L4673" s="137" t="s">
        <v>63</v>
      </c>
      <c r="M4673" s="137">
        <f>SUM(M4672:M4672)</f>
        <v>38920</v>
      </c>
      <c r="N4673" s="123"/>
      <c r="O4673" s="108"/>
      <c r="P4673" s="138"/>
      <c r="Q4673" s="108"/>
      <c r="R4673" s="108"/>
      <c r="S4673" s="139"/>
      <c r="T4673" s="123"/>
      <c r="U4673" s="123"/>
      <c r="V4673" s="123"/>
      <c r="W4673" s="137"/>
      <c r="X4673" s="136"/>
      <c r="Y4673" s="137"/>
      <c r="Z4673" s="137"/>
      <c r="AA4673" s="119"/>
      <c r="AB4673" s="119"/>
      <c r="AC4673" s="137"/>
      <c r="AD4673" s="137"/>
      <c r="AE4673" s="137">
        <f>SUM(AE4672:AE4672)</f>
        <v>439870</v>
      </c>
      <c r="AF4673" s="137"/>
      <c r="AG4673" s="137">
        <f>SUM(AG4672:AG4672)</f>
        <v>0</v>
      </c>
      <c r="AH4673" s="137"/>
    </row>
    <row r="4674" spans="1:34" s="173" customFormat="1" x14ac:dyDescent="0.55000000000000004">
      <c r="A4674" s="122" t="s">
        <v>6548</v>
      </c>
      <c r="B4674" s="123">
        <v>1990</v>
      </c>
      <c r="C4674" s="123">
        <v>7008</v>
      </c>
      <c r="D4674" s="135" t="s">
        <v>6549</v>
      </c>
      <c r="E4674" s="123" t="s">
        <v>34</v>
      </c>
      <c r="F4674" s="123">
        <v>23705</v>
      </c>
      <c r="G4674" s="123">
        <v>0</v>
      </c>
      <c r="H4674" s="123">
        <v>0</v>
      </c>
      <c r="I4674" s="136">
        <v>21</v>
      </c>
      <c r="J4674" s="123" t="s">
        <v>38</v>
      </c>
      <c r="K4674" s="137">
        <f>((G4674*400)+(H4674*100))+I4674</f>
        <v>21</v>
      </c>
      <c r="L4674" s="137">
        <v>300</v>
      </c>
      <c r="M4674" s="137">
        <f>K4674*L4674</f>
        <v>6300</v>
      </c>
      <c r="N4674" s="123"/>
      <c r="O4674" s="108"/>
      <c r="P4674" s="138"/>
      <c r="Q4674" s="108"/>
      <c r="R4674" s="108"/>
      <c r="S4674" s="139"/>
      <c r="T4674" s="123"/>
      <c r="U4674" s="123"/>
      <c r="V4674" s="123"/>
      <c r="W4674" s="137"/>
      <c r="X4674" s="136"/>
      <c r="Y4674" s="137"/>
      <c r="Z4674" s="137"/>
      <c r="AA4674" s="119"/>
      <c r="AB4674" s="119"/>
      <c r="AC4674" s="137"/>
      <c r="AD4674" s="137">
        <f>IF(AND(AC4674="",M4674=""),0,IF((AC4674=""),M4674,IF((M4674=""),AC4674,AC4674+M4674)))</f>
        <v>6300</v>
      </c>
      <c r="AE4674" s="137">
        <f>IF( (X4674=""),AD4674*1,AD4674*(X4674/100) )</f>
        <v>6300</v>
      </c>
      <c r="AF4674" s="137">
        <v>50000000</v>
      </c>
      <c r="AG4674" s="137">
        <f>IF((AF4674-AE4674) &gt; 1,0,IF((AF4674-AE4674)&lt;0,AE4674-AF4674,AF4674-AE4674))</f>
        <v>0</v>
      </c>
      <c r="AH4674" s="137">
        <v>0.01</v>
      </c>
    </row>
    <row r="4675" spans="1:34" s="173" customFormat="1" x14ac:dyDescent="0.55000000000000004">
      <c r="A4675" s="122"/>
      <c r="B4675" s="123"/>
      <c r="C4675" s="123"/>
      <c r="D4675" s="135"/>
      <c r="E4675" s="123"/>
      <c r="F4675" s="123"/>
      <c r="G4675" s="123"/>
      <c r="H4675" s="123"/>
      <c r="I4675" s="136"/>
      <c r="J4675" s="123"/>
      <c r="K4675" s="137"/>
      <c r="L4675" s="137" t="s">
        <v>63</v>
      </c>
      <c r="M4675" s="137">
        <f>SUM(M4674:M4674)</f>
        <v>6300</v>
      </c>
      <c r="N4675" s="123"/>
      <c r="O4675" s="108"/>
      <c r="P4675" s="138"/>
      <c r="Q4675" s="108"/>
      <c r="R4675" s="108"/>
      <c r="S4675" s="139"/>
      <c r="T4675" s="123"/>
      <c r="U4675" s="123"/>
      <c r="V4675" s="123"/>
      <c r="W4675" s="137"/>
      <c r="X4675" s="136"/>
      <c r="Y4675" s="137"/>
      <c r="Z4675" s="137"/>
      <c r="AA4675" s="119"/>
      <c r="AB4675" s="119"/>
      <c r="AC4675" s="137"/>
      <c r="AD4675" s="137"/>
      <c r="AE4675" s="137">
        <f>SUM(AE4674:AE4674)</f>
        <v>6300</v>
      </c>
      <c r="AF4675" s="137"/>
      <c r="AG4675" s="137">
        <f>SUM(AG4674:AG4674)</f>
        <v>0</v>
      </c>
      <c r="AH4675" s="137"/>
    </row>
    <row r="4676" spans="1:34" s="173" customFormat="1" x14ac:dyDescent="0.55000000000000004">
      <c r="A4676" s="122" t="s">
        <v>6553</v>
      </c>
      <c r="B4676" s="123">
        <v>1991</v>
      </c>
      <c r="C4676" s="123">
        <v>6784</v>
      </c>
      <c r="D4676" s="135" t="s">
        <v>6554</v>
      </c>
      <c r="E4676" s="123" t="s">
        <v>34</v>
      </c>
      <c r="F4676" s="123">
        <v>23509</v>
      </c>
      <c r="G4676" s="123">
        <v>0</v>
      </c>
      <c r="H4676" s="123">
        <v>2</v>
      </c>
      <c r="I4676" s="136">
        <v>6</v>
      </c>
      <c r="J4676" s="123" t="s">
        <v>35</v>
      </c>
      <c r="K4676" s="137">
        <f>((G4676*400)+(H4676*100))+I4676</f>
        <v>206</v>
      </c>
      <c r="L4676" s="137">
        <v>300</v>
      </c>
      <c r="M4676" s="137">
        <f>K4676*L4676</f>
        <v>61800</v>
      </c>
      <c r="N4676" s="123">
        <v>1</v>
      </c>
      <c r="O4676" s="108" t="s">
        <v>6551</v>
      </c>
      <c r="P4676" s="138">
        <v>3570800405498</v>
      </c>
      <c r="Q4676" s="108" t="s">
        <v>6552</v>
      </c>
      <c r="R4676" s="108" t="s">
        <v>6555</v>
      </c>
      <c r="S4676" s="139"/>
      <c r="T4676" s="123" t="s">
        <v>55</v>
      </c>
      <c r="U4676" s="123" t="s">
        <v>45</v>
      </c>
      <c r="V4676" s="123" t="s">
        <v>52</v>
      </c>
      <c r="W4676" s="137">
        <v>16</v>
      </c>
      <c r="X4676" s="136">
        <v>1.96</v>
      </c>
      <c r="Y4676" s="137">
        <v>0</v>
      </c>
      <c r="Z4676" s="137">
        <f>W4676*Y4676</f>
        <v>0</v>
      </c>
      <c r="AA4676" s="119">
        <v>2</v>
      </c>
      <c r="AB4676" s="119">
        <v>2</v>
      </c>
      <c r="AC4676" s="137">
        <f>(Z4676*(100-AB4676))/100</f>
        <v>0</v>
      </c>
      <c r="AD4676" s="137">
        <f>IF(AND(AC4676="",M4676=""),0,IF((AC4676=""),M4676, IF( (M4676=""),AC4676,SUM(AC4676:AC4678)+M4676)))</f>
        <v>948897.6</v>
      </c>
      <c r="AE4676" s="137">
        <f>IF( (X4676=""),AD4676*1,AD4676*(X4676/100) )</f>
        <v>18598.392959999997</v>
      </c>
      <c r="AF4676" s="137">
        <v>50000000</v>
      </c>
      <c r="AG4676" s="137">
        <f>IF((AF4676-AE4676) &gt; 1,0,IF((AF4676-AE4676)&lt;0,AE4676-AF4676,AF4676-AE4676))</f>
        <v>0</v>
      </c>
      <c r="AH4676" s="137">
        <v>0.02</v>
      </c>
    </row>
    <row r="4677" spans="1:34" s="173" customFormat="1" x14ac:dyDescent="0.55000000000000004">
      <c r="A4677" s="122"/>
      <c r="B4677" s="123"/>
      <c r="C4677" s="123"/>
      <c r="D4677" s="135"/>
      <c r="E4677" s="123"/>
      <c r="F4677" s="123"/>
      <c r="G4677" s="123"/>
      <c r="H4677" s="123"/>
      <c r="I4677" s="136"/>
      <c r="J4677" s="123"/>
      <c r="K4677" s="137"/>
      <c r="L4677" s="137"/>
      <c r="M4677" s="137"/>
      <c r="N4677" s="123">
        <v>2</v>
      </c>
      <c r="O4677" s="108" t="s">
        <v>6551</v>
      </c>
      <c r="P4677" s="138">
        <v>3570800405498</v>
      </c>
      <c r="Q4677" s="108" t="s">
        <v>6552</v>
      </c>
      <c r="R4677" s="108" t="s">
        <v>6555</v>
      </c>
      <c r="S4677" s="139" t="s">
        <v>6556</v>
      </c>
      <c r="T4677" s="123" t="s">
        <v>51</v>
      </c>
      <c r="U4677" s="123" t="s">
        <v>227</v>
      </c>
      <c r="V4677" s="123" t="s">
        <v>52</v>
      </c>
      <c r="W4677" s="137">
        <v>784</v>
      </c>
      <c r="X4677" s="136">
        <v>96.17</v>
      </c>
      <c r="Y4677" s="137">
        <v>6750</v>
      </c>
      <c r="Z4677" s="137">
        <f>W4677*Y4677</f>
        <v>5292000</v>
      </c>
      <c r="AA4677" s="119">
        <v>32</v>
      </c>
      <c r="AB4677" s="119">
        <v>85</v>
      </c>
      <c r="AC4677" s="137">
        <f>(Z4677*(100-AB4677))/100</f>
        <v>793800</v>
      </c>
      <c r="AD4677" s="137">
        <f>IF(AND(AC4677="",M4676=""),0,IF((AC4677=""),M4676, IF( (M4676=""),AC4677,SUM(AC4676:AC4678)+M4676)))</f>
        <v>948897.6</v>
      </c>
      <c r="AE4677" s="137">
        <f>IF( (X4677=""),AD4677*1,AD4677*(X4677/100) )</f>
        <v>912554.82192000002</v>
      </c>
      <c r="AF4677" s="137">
        <v>50000000</v>
      </c>
      <c r="AG4677" s="137">
        <f>IF((AF4677-AE4677) &gt; 1,0,IF((AF4677-AE4677)&lt;0,AE4677-AF4677,AF4677-AE4677))</f>
        <v>0</v>
      </c>
      <c r="AH4677" s="137">
        <v>0.02</v>
      </c>
    </row>
    <row r="4678" spans="1:34" s="173" customFormat="1" x14ac:dyDescent="0.55000000000000004">
      <c r="A4678" s="122"/>
      <c r="B4678" s="123"/>
      <c r="C4678" s="123"/>
      <c r="D4678" s="135"/>
      <c r="E4678" s="123"/>
      <c r="F4678" s="123"/>
      <c r="G4678" s="123"/>
      <c r="H4678" s="123"/>
      <c r="I4678" s="136"/>
      <c r="J4678" s="123"/>
      <c r="K4678" s="137"/>
      <c r="L4678" s="137"/>
      <c r="M4678" s="137"/>
      <c r="N4678" s="123">
        <v>3</v>
      </c>
      <c r="O4678" s="108" t="s">
        <v>6551</v>
      </c>
      <c r="P4678" s="138">
        <v>3570800405498</v>
      </c>
      <c r="Q4678" s="108" t="s">
        <v>6552</v>
      </c>
      <c r="R4678" s="108" t="s">
        <v>6555</v>
      </c>
      <c r="S4678" s="139" t="s">
        <v>6557</v>
      </c>
      <c r="T4678" s="123" t="s">
        <v>73</v>
      </c>
      <c r="U4678" s="123" t="s">
        <v>45</v>
      </c>
      <c r="V4678" s="123" t="s">
        <v>75</v>
      </c>
      <c r="W4678" s="137">
        <v>15.2</v>
      </c>
      <c r="X4678" s="136">
        <v>1.86</v>
      </c>
      <c r="Y4678" s="137">
        <v>6600</v>
      </c>
      <c r="Z4678" s="137">
        <f>W4678*Y4678</f>
        <v>100320</v>
      </c>
      <c r="AA4678" s="119">
        <v>7</v>
      </c>
      <c r="AB4678" s="119">
        <v>7</v>
      </c>
      <c r="AC4678" s="137">
        <f>(Z4678*(100-AB4678))/100</f>
        <v>93297.600000000006</v>
      </c>
      <c r="AD4678" s="137">
        <f>IF(AND(AC4678="",M4676=""),0,IF((AC4678=""),M4676, IF( (M4676=""),AC4678,SUM(AC4676:AC4678)+M4676)))</f>
        <v>948897.6</v>
      </c>
      <c r="AE4678" s="137">
        <f>IF( (X4678=""),AD4678*1,AD4678*(X4678/100) )</f>
        <v>17649.495360000001</v>
      </c>
      <c r="AF4678" s="137">
        <v>0</v>
      </c>
      <c r="AG4678" s="137">
        <f>IF((AF4678-AE4678) &gt; 1,0,IF((AF4678-AE4678)&lt;0,AE4678-AF4678,AF4678-AE4678))</f>
        <v>17649.495360000001</v>
      </c>
      <c r="AH4678" s="137">
        <v>0.3</v>
      </c>
    </row>
    <row r="4679" spans="1:34" s="173" customFormat="1" x14ac:dyDescent="0.55000000000000004">
      <c r="A4679" s="122"/>
      <c r="B4679" s="123"/>
      <c r="C4679" s="123"/>
      <c r="D4679" s="135"/>
      <c r="E4679" s="123"/>
      <c r="F4679" s="123"/>
      <c r="G4679" s="123"/>
      <c r="H4679" s="123"/>
      <c r="I4679" s="136"/>
      <c r="J4679" s="123"/>
      <c r="K4679" s="137"/>
      <c r="L4679" s="137" t="s">
        <v>63</v>
      </c>
      <c r="M4679" s="137">
        <f>SUM(M4676:M4678)</f>
        <v>61800</v>
      </c>
      <c r="N4679" s="123"/>
      <c r="O4679" s="108"/>
      <c r="P4679" s="138"/>
      <c r="Q4679" s="108"/>
      <c r="R4679" s="108"/>
      <c r="S4679" s="139"/>
      <c r="T4679" s="123"/>
      <c r="U4679" s="123"/>
      <c r="V4679" s="123"/>
      <c r="W4679" s="137"/>
      <c r="X4679" s="136"/>
      <c r="Y4679" s="137"/>
      <c r="Z4679" s="137"/>
      <c r="AA4679" s="119"/>
      <c r="AB4679" s="119"/>
      <c r="AC4679" s="137"/>
      <c r="AD4679" s="137"/>
      <c r="AE4679" s="137">
        <f>SUM(AE4676:AE4678)</f>
        <v>948802.71023999993</v>
      </c>
      <c r="AF4679" s="137"/>
      <c r="AG4679" s="137">
        <f>SUM(AG4676:AG4678)</f>
        <v>17649.495360000001</v>
      </c>
      <c r="AH4679" s="137"/>
    </row>
    <row r="4680" spans="1:34" s="173" customFormat="1" x14ac:dyDescent="0.55000000000000004">
      <c r="A4680" s="122" t="s">
        <v>2222</v>
      </c>
      <c r="B4680" s="123">
        <v>1992</v>
      </c>
      <c r="C4680" s="123">
        <v>6640</v>
      </c>
      <c r="D4680" s="135" t="s">
        <v>6560</v>
      </c>
      <c r="E4680" s="123" t="s">
        <v>34</v>
      </c>
      <c r="F4680" s="123">
        <v>23233</v>
      </c>
      <c r="G4680" s="123">
        <v>0</v>
      </c>
      <c r="H4680" s="123">
        <v>1</v>
      </c>
      <c r="I4680" s="136">
        <v>45.2</v>
      </c>
      <c r="J4680" s="123" t="s">
        <v>35</v>
      </c>
      <c r="K4680" s="137">
        <f>((G4680*400)+(H4680*100))+I4680</f>
        <v>145.19999999999999</v>
      </c>
      <c r="L4680" s="137">
        <v>850</v>
      </c>
      <c r="M4680" s="137">
        <f>K4680*L4680</f>
        <v>123419.99999999999</v>
      </c>
      <c r="N4680" s="123">
        <v>1</v>
      </c>
      <c r="O4680" s="108" t="s">
        <v>6558</v>
      </c>
      <c r="P4680" s="138"/>
      <c r="Q4680" s="108" t="s">
        <v>6559</v>
      </c>
      <c r="R4680" s="108" t="s">
        <v>2224</v>
      </c>
      <c r="S4680" s="139" t="s">
        <v>6560</v>
      </c>
      <c r="T4680" s="123" t="s">
        <v>51</v>
      </c>
      <c r="U4680" s="123" t="s">
        <v>62</v>
      </c>
      <c r="V4680" s="123" t="s">
        <v>52</v>
      </c>
      <c r="W4680" s="137">
        <v>103.6</v>
      </c>
      <c r="X4680" s="136">
        <v>100</v>
      </c>
      <c r="Y4680" s="137">
        <v>6750</v>
      </c>
      <c r="Z4680" s="137">
        <f>W4680*Y4680</f>
        <v>699300</v>
      </c>
      <c r="AA4680" s="119">
        <v>6</v>
      </c>
      <c r="AB4680" s="119">
        <v>6</v>
      </c>
      <c r="AC4680" s="137">
        <f>(Z4680*(100-AB4680))/100</f>
        <v>657342</v>
      </c>
      <c r="AD4680" s="137">
        <f>IF(AND(AC4680="",M4680=""),0,IF((AC4680=""),M4680, IF( (M4680=""),AC4680,SUM(AC4680:AC4681)+M4680)))</f>
        <v>780762</v>
      </c>
      <c r="AE4680" s="137">
        <f>IF( (X4680=""),AD4680*1,AD4680*(X4680/100) )</f>
        <v>780762</v>
      </c>
      <c r="AF4680" s="137">
        <v>50000000</v>
      </c>
      <c r="AG4680" s="137">
        <f>IF((AF4680-AE4680) &gt; 1,0,IF((AF4680-AE4680)&lt;0,AE4680-AF4680,AF4680-AE4680))</f>
        <v>0</v>
      </c>
      <c r="AH4680" s="137">
        <v>0.02</v>
      </c>
    </row>
    <row r="4681" spans="1:34" s="173" customFormat="1" x14ac:dyDescent="0.55000000000000004">
      <c r="A4681" s="122"/>
      <c r="B4681" s="123"/>
      <c r="C4681" s="123"/>
      <c r="D4681" s="135"/>
      <c r="E4681" s="123"/>
      <c r="F4681" s="123"/>
      <c r="G4681" s="123"/>
      <c r="H4681" s="123"/>
      <c r="I4681" s="136"/>
      <c r="J4681" s="123"/>
      <c r="K4681" s="137"/>
      <c r="L4681" s="137" t="s">
        <v>63</v>
      </c>
      <c r="M4681" s="137">
        <f>SUM(M4680:M4680)</f>
        <v>123419.99999999999</v>
      </c>
      <c r="N4681" s="123"/>
      <c r="O4681" s="108"/>
      <c r="P4681" s="138"/>
      <c r="Q4681" s="108"/>
      <c r="R4681" s="108"/>
      <c r="S4681" s="139"/>
      <c r="T4681" s="123"/>
      <c r="U4681" s="123"/>
      <c r="V4681" s="123"/>
      <c r="W4681" s="137"/>
      <c r="X4681" s="136"/>
      <c r="Y4681" s="137"/>
      <c r="Z4681" s="137"/>
      <c r="AA4681" s="119"/>
      <c r="AB4681" s="119"/>
      <c r="AC4681" s="137"/>
      <c r="AD4681" s="137"/>
      <c r="AE4681" s="137">
        <f>SUM(AE4680:AE4680)</f>
        <v>780762</v>
      </c>
      <c r="AF4681" s="137"/>
      <c r="AG4681" s="137">
        <f>SUM(AG4680:AG4680)</f>
        <v>0</v>
      </c>
      <c r="AH4681" s="137"/>
    </row>
    <row r="4682" spans="1:34" s="173" customFormat="1" x14ac:dyDescent="0.55000000000000004">
      <c r="A4682" s="122" t="s">
        <v>6563</v>
      </c>
      <c r="B4682" s="123">
        <v>1993</v>
      </c>
      <c r="C4682" s="123">
        <v>5561</v>
      </c>
      <c r="D4682" s="135" t="s">
        <v>6564</v>
      </c>
      <c r="E4682" s="123" t="s">
        <v>34</v>
      </c>
      <c r="F4682" s="123">
        <v>16872</v>
      </c>
      <c r="G4682" s="123">
        <v>0</v>
      </c>
      <c r="H4682" s="123">
        <v>0</v>
      </c>
      <c r="I4682" s="136">
        <v>79</v>
      </c>
      <c r="J4682" s="123" t="s">
        <v>35</v>
      </c>
      <c r="K4682" s="137">
        <f>((G4682*400)+(H4682*100))+I4682</f>
        <v>79</v>
      </c>
      <c r="L4682" s="137">
        <v>2425</v>
      </c>
      <c r="M4682" s="137">
        <f>K4682*L4682</f>
        <v>191575</v>
      </c>
      <c r="N4682" s="123">
        <v>1</v>
      </c>
      <c r="O4682" s="108" t="s">
        <v>6561</v>
      </c>
      <c r="P4682" s="138"/>
      <c r="Q4682" s="108" t="s">
        <v>6562</v>
      </c>
      <c r="R4682" s="108" t="s">
        <v>6565</v>
      </c>
      <c r="S4682" s="139" t="s">
        <v>6566</v>
      </c>
      <c r="T4682" s="123" t="s">
        <v>51</v>
      </c>
      <c r="U4682" s="123" t="s">
        <v>45</v>
      </c>
      <c r="V4682" s="123" t="s">
        <v>52</v>
      </c>
      <c r="W4682" s="137">
        <v>228.8</v>
      </c>
      <c r="X4682" s="136">
        <v>76.7</v>
      </c>
      <c r="Y4682" s="137">
        <v>6750</v>
      </c>
      <c r="Z4682" s="137">
        <f>W4682*Y4682</f>
        <v>1544400</v>
      </c>
      <c r="AA4682" s="119">
        <v>7</v>
      </c>
      <c r="AB4682" s="119">
        <v>7</v>
      </c>
      <c r="AC4682" s="137">
        <f>(Z4682*(100-AB4682))/100</f>
        <v>1436292</v>
      </c>
      <c r="AD4682" s="137">
        <f>IF(AND(AC4682="",M4682=""),0,IF((AC4682=""),M4682, IF( (M4682=""),AC4682,SUM(AC4682:AC4687)+M4682)))</f>
        <v>1627867</v>
      </c>
      <c r="AE4682" s="137">
        <f>IF( (X4682=""),AD4682*1,AD4682*(X4682/100) )</f>
        <v>1248573.9890000001</v>
      </c>
      <c r="AF4682" s="137">
        <v>50000000</v>
      </c>
      <c r="AG4682" s="137">
        <f>IF((AF4682-AE4682) &gt; 1,0,IF((AF4682-AE4682)&lt;0,AE4682-AF4682,AF4682-AE4682))</f>
        <v>0</v>
      </c>
      <c r="AH4682" s="137">
        <v>0.02</v>
      </c>
    </row>
    <row r="4683" spans="1:34" s="173" customFormat="1" x14ac:dyDescent="0.55000000000000004">
      <c r="A4683" s="122"/>
      <c r="B4683" s="123"/>
      <c r="C4683" s="123"/>
      <c r="D4683" s="135"/>
      <c r="E4683" s="123"/>
      <c r="F4683" s="123"/>
      <c r="G4683" s="123"/>
      <c r="H4683" s="123"/>
      <c r="I4683" s="136"/>
      <c r="J4683" s="123"/>
      <c r="K4683" s="137"/>
      <c r="L4683" s="137"/>
      <c r="M4683" s="137"/>
      <c r="N4683" s="123">
        <v>2</v>
      </c>
      <c r="O4683" s="108" t="s">
        <v>6561</v>
      </c>
      <c r="P4683" s="138"/>
      <c r="Q4683" s="108" t="s">
        <v>6562</v>
      </c>
      <c r="R4683" s="108" t="s">
        <v>6565</v>
      </c>
      <c r="S4683" s="139" t="s">
        <v>6567</v>
      </c>
      <c r="T4683" s="123" t="s">
        <v>55</v>
      </c>
      <c r="U4683" s="123" t="s">
        <v>45</v>
      </c>
      <c r="V4683" s="123" t="s">
        <v>52</v>
      </c>
      <c r="W4683" s="137">
        <v>69.5</v>
      </c>
      <c r="X4683" s="136">
        <v>23.3</v>
      </c>
      <c r="Y4683" s="137">
        <v>0</v>
      </c>
      <c r="Z4683" s="137">
        <f>W4683*Y4683</f>
        <v>0</v>
      </c>
      <c r="AA4683" s="119">
        <v>7</v>
      </c>
      <c r="AB4683" s="119">
        <v>7</v>
      </c>
      <c r="AC4683" s="137">
        <f>(Z4683*(100-AB4683))/100</f>
        <v>0</v>
      </c>
      <c r="AD4683" s="137">
        <f>IF(AND(AC4683="",M4682=""),0,IF((AC4683=""),M4682, IF( (M4682=""),AC4683,SUM(AC4682:AC4687)+M4682)))</f>
        <v>1627867</v>
      </c>
      <c r="AE4683" s="137">
        <f>IF( (X4683=""),AD4683*1,AD4683*(X4683/100) )</f>
        <v>379293.011</v>
      </c>
      <c r="AF4683" s="137">
        <v>50000000</v>
      </c>
      <c r="AG4683" s="137">
        <f>IF((AF4683-AE4683) &gt; 1,0,IF((AF4683-AE4683)&lt;0,AE4683-AF4683,AF4683-AE4683))</f>
        <v>0</v>
      </c>
      <c r="AH4683" s="137">
        <v>0.02</v>
      </c>
    </row>
    <row r="4684" spans="1:34" s="173" customFormat="1" x14ac:dyDescent="0.55000000000000004">
      <c r="A4684" s="122"/>
      <c r="B4684" s="123">
        <v>1994</v>
      </c>
      <c r="C4684" s="123">
        <v>5099</v>
      </c>
      <c r="D4684" s="135" t="s">
        <v>6568</v>
      </c>
      <c r="E4684" s="123" t="s">
        <v>34</v>
      </c>
      <c r="F4684" s="123">
        <v>19984</v>
      </c>
      <c r="G4684" s="123">
        <v>2</v>
      </c>
      <c r="H4684" s="123">
        <v>0</v>
      </c>
      <c r="I4684" s="136">
        <v>44</v>
      </c>
      <c r="J4684" s="123" t="s">
        <v>38</v>
      </c>
      <c r="K4684" s="137">
        <f>((G4684*400)+(H4684*100))+I4684</f>
        <v>844</v>
      </c>
      <c r="L4684" s="137">
        <v>625</v>
      </c>
      <c r="M4684" s="137">
        <f>K4684*L4684</f>
        <v>527500</v>
      </c>
      <c r="N4684" s="123"/>
      <c r="O4684" s="108"/>
      <c r="P4684" s="138"/>
      <c r="Q4684" s="108"/>
      <c r="R4684" s="108"/>
      <c r="S4684" s="139"/>
      <c r="T4684" s="123"/>
      <c r="U4684" s="123"/>
      <c r="V4684" s="123"/>
      <c r="W4684" s="137"/>
      <c r="X4684" s="136"/>
      <c r="Y4684" s="137"/>
      <c r="Z4684" s="137"/>
      <c r="AA4684" s="119"/>
      <c r="AB4684" s="119"/>
      <c r="AC4684" s="137"/>
      <c r="AD4684" s="137">
        <f>IF(AND(AC4684="",M4684=""),0,IF((AC4684=""),M4684,IF((M4684=""),AC4684,AC4684+M4684)))</f>
        <v>527500</v>
      </c>
      <c r="AE4684" s="137">
        <f>IF( (X4684=""),AD4684*1,AD4684*(X4684/100) )</f>
        <v>527500</v>
      </c>
      <c r="AF4684" s="137">
        <v>50000000</v>
      </c>
      <c r="AG4684" s="137">
        <f>IF((AF4684-AE4684) &gt; 1,0,IF((AF4684-AE4684)&lt;0,AE4684-AF4684,AF4684-AE4684))</f>
        <v>0</v>
      </c>
      <c r="AH4684" s="137">
        <v>0.01</v>
      </c>
    </row>
    <row r="4685" spans="1:34" s="173" customFormat="1" x14ac:dyDescent="0.55000000000000004">
      <c r="A4685" s="122"/>
      <c r="B4685" s="123">
        <v>1995</v>
      </c>
      <c r="C4685" s="123">
        <v>5562</v>
      </c>
      <c r="D4685" s="135" t="s">
        <v>6569</v>
      </c>
      <c r="E4685" s="123" t="s">
        <v>34</v>
      </c>
      <c r="F4685" s="123">
        <v>22590</v>
      </c>
      <c r="G4685" s="123">
        <v>0</v>
      </c>
      <c r="H4685" s="123">
        <v>0</v>
      </c>
      <c r="I4685" s="136">
        <v>26</v>
      </c>
      <c r="J4685" s="123" t="s">
        <v>35</v>
      </c>
      <c r="K4685" s="137">
        <f>((G4685*400)+(H4685*100))+I4685</f>
        <v>26</v>
      </c>
      <c r="L4685" s="137">
        <v>2425</v>
      </c>
      <c r="M4685" s="137">
        <f>K4685*L4685</f>
        <v>63050</v>
      </c>
      <c r="N4685" s="123"/>
      <c r="O4685" s="108"/>
      <c r="P4685" s="138"/>
      <c r="Q4685" s="108"/>
      <c r="R4685" s="108"/>
      <c r="S4685" s="139"/>
      <c r="T4685" s="123"/>
      <c r="U4685" s="123"/>
      <c r="V4685" s="123"/>
      <c r="W4685" s="137"/>
      <c r="X4685" s="136"/>
      <c r="Y4685" s="137"/>
      <c r="Z4685" s="137"/>
      <c r="AA4685" s="119"/>
      <c r="AB4685" s="119"/>
      <c r="AC4685" s="137"/>
      <c r="AD4685" s="137">
        <f>IF(AND(AC4685="",M4685=""),0,IF((AC4685=""),M4685,IF((M4685=""),AC4685,AC4685+M4685)))</f>
        <v>63050</v>
      </c>
      <c r="AE4685" s="137">
        <f>IF( (X4685=""),AD4685*1,AD4685*(X4685/100) )</f>
        <v>63050</v>
      </c>
      <c r="AF4685" s="137">
        <v>0</v>
      </c>
      <c r="AG4685" s="137">
        <f>IF((AF4685-AE4685) &gt; 1,0,IF((AF4685-AE4685)&lt;0,AE4685-AF4685,AF4685-AE4685))</f>
        <v>63050</v>
      </c>
      <c r="AH4685" s="137">
        <v>0.02</v>
      </c>
    </row>
    <row r="4686" spans="1:34" s="173" customFormat="1" x14ac:dyDescent="0.55000000000000004">
      <c r="A4686" s="122"/>
      <c r="B4686" s="123"/>
      <c r="C4686" s="123"/>
      <c r="D4686" s="135"/>
      <c r="E4686" s="123"/>
      <c r="F4686" s="123"/>
      <c r="G4686" s="123"/>
      <c r="H4686" s="123"/>
      <c r="I4686" s="136"/>
      <c r="J4686" s="123"/>
      <c r="K4686" s="137"/>
      <c r="L4686" s="137" t="s">
        <v>63</v>
      </c>
      <c r="M4686" s="137">
        <f>SUM(M4682:M4685)</f>
        <v>782125</v>
      </c>
      <c r="N4686" s="123"/>
      <c r="O4686" s="108"/>
      <c r="P4686" s="138"/>
      <c r="Q4686" s="108"/>
      <c r="R4686" s="108"/>
      <c r="S4686" s="139"/>
      <c r="T4686" s="123"/>
      <c r="U4686" s="123"/>
      <c r="V4686" s="123"/>
      <c r="W4686" s="137"/>
      <c r="X4686" s="136"/>
      <c r="Y4686" s="137"/>
      <c r="Z4686" s="137"/>
      <c r="AA4686" s="119"/>
      <c r="AB4686" s="119"/>
      <c r="AC4686" s="137"/>
      <c r="AD4686" s="137"/>
      <c r="AE4686" s="137">
        <f>SUM(AE4682:AE4685)</f>
        <v>2218417</v>
      </c>
      <c r="AF4686" s="137"/>
      <c r="AG4686" s="137">
        <f>SUM(AG4682:AG4685)</f>
        <v>63050</v>
      </c>
      <c r="AH4686" s="137"/>
    </row>
    <row r="4687" spans="1:34" s="173" customFormat="1" x14ac:dyDescent="0.55000000000000004">
      <c r="A4687" s="122" t="s">
        <v>6570</v>
      </c>
      <c r="B4687" s="123">
        <v>1996</v>
      </c>
      <c r="C4687" s="123">
        <v>7333</v>
      </c>
      <c r="D4687" s="135" t="s">
        <v>6571</v>
      </c>
      <c r="E4687" s="123" t="s">
        <v>34</v>
      </c>
      <c r="F4687" s="123">
        <v>24395</v>
      </c>
      <c r="G4687" s="123">
        <v>3</v>
      </c>
      <c r="H4687" s="123">
        <v>3</v>
      </c>
      <c r="I4687" s="136">
        <v>89</v>
      </c>
      <c r="J4687" s="123" t="s">
        <v>38</v>
      </c>
      <c r="K4687" s="137">
        <f>((G4687*400)+(H4687*100))+I4687</f>
        <v>1589</v>
      </c>
      <c r="L4687" s="137">
        <v>275</v>
      </c>
      <c r="M4687" s="137">
        <f>K4687*L4687</f>
        <v>436975</v>
      </c>
      <c r="N4687" s="123"/>
      <c r="O4687" s="108"/>
      <c r="P4687" s="138"/>
      <c r="Q4687" s="108"/>
      <c r="R4687" s="108"/>
      <c r="S4687" s="139"/>
      <c r="T4687" s="123"/>
      <c r="U4687" s="123"/>
      <c r="V4687" s="123"/>
      <c r="W4687" s="137"/>
      <c r="X4687" s="136"/>
      <c r="Y4687" s="137"/>
      <c r="Z4687" s="137"/>
      <c r="AA4687" s="119"/>
      <c r="AB4687" s="119"/>
      <c r="AC4687" s="137"/>
      <c r="AD4687" s="137">
        <f>IF(AND(AC4687="",M4687=""),0,IF((AC4687=""),M4687,IF((M4687=""),AC4687,AC4687+M4687)))</f>
        <v>436975</v>
      </c>
      <c r="AE4687" s="137">
        <f>IF( (X4687=""),AD4687*1,AD4687*(X4687/100) )</f>
        <v>436975</v>
      </c>
      <c r="AF4687" s="137">
        <v>50000000</v>
      </c>
      <c r="AG4687" s="137">
        <f>IF((AF4687-AE4687) &gt; 1,0,IF((AF4687-AE4687)&lt;0,AE4687-AF4687,AF4687-AE4687))</f>
        <v>0</v>
      </c>
      <c r="AH4687" s="137">
        <v>0.01</v>
      </c>
    </row>
    <row r="4688" spans="1:34" s="173" customFormat="1" x14ac:dyDescent="0.55000000000000004">
      <c r="A4688" s="122"/>
      <c r="B4688" s="123"/>
      <c r="C4688" s="123"/>
      <c r="D4688" s="135"/>
      <c r="E4688" s="123"/>
      <c r="F4688" s="123"/>
      <c r="G4688" s="123"/>
      <c r="H4688" s="123"/>
      <c r="I4688" s="136"/>
      <c r="J4688" s="123"/>
      <c r="K4688" s="137"/>
      <c r="L4688" s="137" t="s">
        <v>63</v>
      </c>
      <c r="M4688" s="137">
        <f>SUM(M4687:M4687)</f>
        <v>436975</v>
      </c>
      <c r="N4688" s="123"/>
      <c r="O4688" s="108"/>
      <c r="P4688" s="138"/>
      <c r="Q4688" s="108"/>
      <c r="R4688" s="108"/>
      <c r="S4688" s="139"/>
      <c r="T4688" s="123"/>
      <c r="U4688" s="123"/>
      <c r="V4688" s="123"/>
      <c r="W4688" s="137"/>
      <c r="X4688" s="136"/>
      <c r="Y4688" s="137"/>
      <c r="Z4688" s="137"/>
      <c r="AA4688" s="119"/>
      <c r="AB4688" s="119"/>
      <c r="AC4688" s="137"/>
      <c r="AD4688" s="137"/>
      <c r="AE4688" s="137">
        <f>SUM(AE4687:AE4687)</f>
        <v>436975</v>
      </c>
      <c r="AF4688" s="137"/>
      <c r="AG4688" s="137">
        <f>SUM(AG4687:AG4687)</f>
        <v>0</v>
      </c>
      <c r="AH4688" s="137"/>
    </row>
    <row r="4689" spans="1:34" s="173" customFormat="1" x14ac:dyDescent="0.55000000000000004">
      <c r="A4689" s="122" t="s">
        <v>6572</v>
      </c>
      <c r="B4689" s="123">
        <v>1997</v>
      </c>
      <c r="C4689" s="123">
        <v>6204</v>
      </c>
      <c r="D4689" s="135" t="s">
        <v>6573</v>
      </c>
      <c r="E4689" s="123" t="s">
        <v>37</v>
      </c>
      <c r="F4689" s="123">
        <v>5445</v>
      </c>
      <c r="G4689" s="123">
        <v>4</v>
      </c>
      <c r="H4689" s="123">
        <v>0</v>
      </c>
      <c r="I4689" s="136">
        <v>77</v>
      </c>
      <c r="J4689" s="123" t="s">
        <v>38</v>
      </c>
      <c r="K4689" s="137">
        <f>((G4689*400)+(H4689*100))+I4689</f>
        <v>1677</v>
      </c>
      <c r="L4689" s="137">
        <v>400</v>
      </c>
      <c r="M4689" s="137">
        <f>K4689*L4689</f>
        <v>670800</v>
      </c>
      <c r="N4689" s="123"/>
      <c r="O4689" s="108"/>
      <c r="P4689" s="138"/>
      <c r="Q4689" s="108"/>
      <c r="R4689" s="108"/>
      <c r="S4689" s="139"/>
      <c r="T4689" s="123"/>
      <c r="U4689" s="123"/>
      <c r="V4689" s="123"/>
      <c r="W4689" s="137"/>
      <c r="X4689" s="136"/>
      <c r="Y4689" s="137"/>
      <c r="Z4689" s="137"/>
      <c r="AA4689" s="119"/>
      <c r="AB4689" s="119"/>
      <c r="AC4689" s="137"/>
      <c r="AD4689" s="137">
        <f>IF(AND(AC4689="",M4689=""),0,IF((AC4689=""),M4689,IF((M4689=""),AC4689,AC4689+M4689)))</f>
        <v>670800</v>
      </c>
      <c r="AE4689" s="137">
        <f>IF( (X4689=""),AD4689*1,AD4689*(X4689/100) )</f>
        <v>670800</v>
      </c>
      <c r="AF4689" s="137">
        <v>0</v>
      </c>
      <c r="AG4689" s="137">
        <f>IF((AF4689-AE4689) &gt; 1,0,IF((AF4689-AE4689)&lt;0,AE4689-AF4689,AF4689-AE4689))</f>
        <v>670800</v>
      </c>
      <c r="AH4689" s="137">
        <v>0.01</v>
      </c>
    </row>
    <row r="4690" spans="1:34" s="173" customFormat="1" x14ac:dyDescent="0.55000000000000004">
      <c r="A4690" s="122"/>
      <c r="B4690" s="123">
        <v>1998</v>
      </c>
      <c r="C4690" s="123">
        <v>6203</v>
      </c>
      <c r="D4690" s="135" t="s">
        <v>6574</v>
      </c>
      <c r="E4690" s="123" t="s">
        <v>37</v>
      </c>
      <c r="F4690" s="123">
        <v>5446</v>
      </c>
      <c r="G4690" s="123">
        <v>7</v>
      </c>
      <c r="H4690" s="123">
        <v>0</v>
      </c>
      <c r="I4690" s="136">
        <v>50</v>
      </c>
      <c r="J4690" s="123" t="s">
        <v>38</v>
      </c>
      <c r="K4690" s="137">
        <f>((G4690*400)+(H4690*100))+I4690</f>
        <v>2850</v>
      </c>
      <c r="L4690" s="137">
        <v>400</v>
      </c>
      <c r="M4690" s="137">
        <f>K4690*L4690</f>
        <v>1140000</v>
      </c>
      <c r="N4690" s="123"/>
      <c r="O4690" s="108"/>
      <c r="P4690" s="138"/>
      <c r="Q4690" s="108"/>
      <c r="R4690" s="108"/>
      <c r="S4690" s="139"/>
      <c r="T4690" s="123"/>
      <c r="U4690" s="123"/>
      <c r="V4690" s="123"/>
      <c r="W4690" s="137"/>
      <c r="X4690" s="136"/>
      <c r="Y4690" s="137"/>
      <c r="Z4690" s="137"/>
      <c r="AA4690" s="119"/>
      <c r="AB4690" s="119"/>
      <c r="AC4690" s="137"/>
      <c r="AD4690" s="137">
        <f>IF(AND(AC4690="",M4690=""),0,IF((AC4690=""),M4690,IF((M4690=""),AC4690,AC4690+M4690)))</f>
        <v>1140000</v>
      </c>
      <c r="AE4690" s="137">
        <f>IF( (X4690=""),AD4690*1,AD4690*(X4690/100) )</f>
        <v>1140000</v>
      </c>
      <c r="AF4690" s="137">
        <v>0</v>
      </c>
      <c r="AG4690" s="137">
        <f>IF((AF4690-AE4690) &gt; 1,0,IF((AF4690-AE4690)&lt;0,AE4690-AF4690,AF4690-AE4690))</f>
        <v>1140000</v>
      </c>
      <c r="AH4690" s="137">
        <v>0.01</v>
      </c>
    </row>
    <row r="4691" spans="1:34" s="173" customFormat="1" x14ac:dyDescent="0.55000000000000004">
      <c r="A4691" s="122"/>
      <c r="B4691" s="123"/>
      <c r="C4691" s="123"/>
      <c r="D4691" s="135"/>
      <c r="E4691" s="123"/>
      <c r="F4691" s="123"/>
      <c r="G4691" s="123"/>
      <c r="H4691" s="123"/>
      <c r="I4691" s="136"/>
      <c r="J4691" s="123"/>
      <c r="K4691" s="137"/>
      <c r="L4691" s="137" t="s">
        <v>63</v>
      </c>
      <c r="M4691" s="137">
        <f>SUM(M4689:M4690)</f>
        <v>1810800</v>
      </c>
      <c r="N4691" s="123"/>
      <c r="O4691" s="108"/>
      <c r="P4691" s="138"/>
      <c r="Q4691" s="108"/>
      <c r="R4691" s="108"/>
      <c r="S4691" s="139"/>
      <c r="T4691" s="123"/>
      <c r="U4691" s="123"/>
      <c r="V4691" s="123"/>
      <c r="W4691" s="137"/>
      <c r="X4691" s="136"/>
      <c r="Y4691" s="137"/>
      <c r="Z4691" s="137"/>
      <c r="AA4691" s="119"/>
      <c r="AB4691" s="119"/>
      <c r="AC4691" s="137"/>
      <c r="AD4691" s="137"/>
      <c r="AE4691" s="137">
        <f>SUM(AE4689:AE4690)</f>
        <v>1810800</v>
      </c>
      <c r="AF4691" s="137"/>
      <c r="AG4691" s="137">
        <f>SUM(AG4689:AG4690)</f>
        <v>1810800</v>
      </c>
      <c r="AH4691" s="137"/>
    </row>
    <row r="4692" spans="1:34" s="99" customFormat="1" x14ac:dyDescent="0.55000000000000004">
      <c r="A4692" s="107" t="s">
        <v>6577</v>
      </c>
      <c r="B4692" s="161">
        <v>2212</v>
      </c>
      <c r="C4692" s="161">
        <v>8500</v>
      </c>
      <c r="D4692" s="162" t="s">
        <v>6578</v>
      </c>
      <c r="E4692" s="161" t="s">
        <v>34</v>
      </c>
      <c r="F4692" s="161">
        <v>15141</v>
      </c>
      <c r="G4692" s="161">
        <v>0</v>
      </c>
      <c r="H4692" s="161">
        <v>1</v>
      </c>
      <c r="I4692" s="163">
        <v>10</v>
      </c>
      <c r="J4692" s="161" t="s">
        <v>62</v>
      </c>
      <c r="K4692" s="121">
        <f>((G4692*400)+(H4692*100))+I4692</f>
        <v>110</v>
      </c>
      <c r="L4692" s="121">
        <v>600</v>
      </c>
      <c r="M4692" s="121">
        <f>K4692*L4692</f>
        <v>66000</v>
      </c>
      <c r="N4692" s="161">
        <v>1</v>
      </c>
      <c r="O4692" s="164" t="s">
        <v>6575</v>
      </c>
      <c r="P4692" s="165">
        <v>3570700441476</v>
      </c>
      <c r="Q4692" s="164" t="s">
        <v>6576</v>
      </c>
      <c r="R4692" s="164" t="s">
        <v>6579</v>
      </c>
      <c r="S4692" s="166" t="s">
        <v>6580</v>
      </c>
      <c r="T4692" s="161" t="s">
        <v>492</v>
      </c>
      <c r="U4692" s="161" t="s">
        <v>45</v>
      </c>
      <c r="V4692" s="161" t="s">
        <v>75</v>
      </c>
      <c r="W4692" s="121">
        <v>315.39999999999998</v>
      </c>
      <c r="X4692" s="163">
        <v>100</v>
      </c>
      <c r="Y4692" s="121">
        <v>3400</v>
      </c>
      <c r="Z4692" s="121">
        <f>W4692*Y4692</f>
        <v>1072360</v>
      </c>
      <c r="AA4692" s="167">
        <v>19</v>
      </c>
      <c r="AB4692" s="167">
        <v>28</v>
      </c>
      <c r="AC4692" s="121">
        <f>(Z4692*(100-AB4692))/100</f>
        <v>772099.2</v>
      </c>
      <c r="AD4692" s="121">
        <f>IF(AND(AC4692="",M4692=""),0,IF((AC4692=""),M4692, IF( (M4692=""),AC4692,SUM(AC4692:AC4693)+M4692)))</f>
        <v>838099.2</v>
      </c>
      <c r="AE4692" s="121">
        <f>IF( (X4692=""),AD4692*1,AD4692*(X4692/100) )</f>
        <v>838099.2</v>
      </c>
      <c r="AF4692" s="121">
        <v>0</v>
      </c>
      <c r="AG4692" s="121">
        <f>IF((AF4692-AE4692) &gt; 1,0,IF((AF4692-AE4692)&lt;0,AE4692-AF4692,AF4692-AE4692))</f>
        <v>838099.2</v>
      </c>
      <c r="AH4692" s="121">
        <v>0.3</v>
      </c>
    </row>
    <row r="4693" spans="1:34" s="99" customFormat="1" x14ac:dyDescent="0.55000000000000004">
      <c r="A4693" s="107"/>
      <c r="B4693" s="161"/>
      <c r="C4693" s="161"/>
      <c r="D4693" s="162"/>
      <c r="E4693" s="161"/>
      <c r="F4693" s="161"/>
      <c r="G4693" s="161"/>
      <c r="H4693" s="161"/>
      <c r="I4693" s="163"/>
      <c r="J4693" s="161"/>
      <c r="K4693" s="121"/>
      <c r="L4693" s="121" t="s">
        <v>63</v>
      </c>
      <c r="M4693" s="121">
        <f>SUM(M4692:M4692)</f>
        <v>66000</v>
      </c>
      <c r="N4693" s="161"/>
      <c r="O4693" s="164"/>
      <c r="P4693" s="165"/>
      <c r="Q4693" s="164"/>
      <c r="R4693" s="164"/>
      <c r="S4693" s="166"/>
      <c r="T4693" s="161"/>
      <c r="U4693" s="161"/>
      <c r="V4693" s="161"/>
      <c r="W4693" s="121"/>
      <c r="X4693" s="163"/>
      <c r="Y4693" s="121"/>
      <c r="Z4693" s="121"/>
      <c r="AA4693" s="167"/>
      <c r="AB4693" s="167"/>
      <c r="AC4693" s="121"/>
      <c r="AD4693" s="121"/>
      <c r="AE4693" s="121">
        <f>SUM(AE4692:AE4692)</f>
        <v>838099.2</v>
      </c>
      <c r="AF4693" s="121"/>
      <c r="AG4693" s="121">
        <f>SUM(AG4692:AG4692)</f>
        <v>838099.2</v>
      </c>
      <c r="AH4693" s="121"/>
    </row>
    <row r="4694" spans="1:34" s="99" customFormat="1" x14ac:dyDescent="0.55000000000000004">
      <c r="A4694" s="107" t="s">
        <v>6581</v>
      </c>
      <c r="B4694" s="161">
        <v>2213</v>
      </c>
      <c r="C4694" s="161">
        <v>7745</v>
      </c>
      <c r="D4694" s="162" t="s">
        <v>6582</v>
      </c>
      <c r="E4694" s="161" t="s">
        <v>34</v>
      </c>
      <c r="F4694" s="161">
        <v>650</v>
      </c>
      <c r="G4694" s="161">
        <v>0</v>
      </c>
      <c r="H4694" s="161">
        <v>0</v>
      </c>
      <c r="I4694" s="163">
        <v>77</v>
      </c>
      <c r="J4694" s="161" t="s">
        <v>68</v>
      </c>
      <c r="K4694" s="121">
        <f>((G4694*400)+(H4694*100))+I4694</f>
        <v>77</v>
      </c>
      <c r="L4694" s="121">
        <v>1900</v>
      </c>
      <c r="M4694" s="121">
        <f>K4694*L4694</f>
        <v>146300</v>
      </c>
      <c r="N4694" s="161"/>
      <c r="O4694" s="164"/>
      <c r="P4694" s="165"/>
      <c r="Q4694" s="164"/>
      <c r="R4694" s="164"/>
      <c r="S4694" s="166"/>
      <c r="T4694" s="161"/>
      <c r="U4694" s="161"/>
      <c r="V4694" s="161"/>
      <c r="W4694" s="121"/>
      <c r="X4694" s="163"/>
      <c r="Y4694" s="121"/>
      <c r="Z4694" s="121"/>
      <c r="AA4694" s="167"/>
      <c r="AB4694" s="167"/>
      <c r="AC4694" s="121"/>
      <c r="AD4694" s="121">
        <f>IF(AND(AC4694="",M4694=""),0,IF((AC4694=""),M4694,IF((M4694=""),AC4694,AC4694+M4694)))</f>
        <v>146300</v>
      </c>
      <c r="AE4694" s="121">
        <f>IF( (X4694=""),AD4694*1,AD4694*(X4694/100) )</f>
        <v>146300</v>
      </c>
      <c r="AF4694" s="121">
        <v>0</v>
      </c>
      <c r="AG4694" s="121">
        <f>IF((AF4694-AE4694) &gt; 1,0,IF((AF4694-AE4694)&lt;0,AE4694-AF4694,AF4694-AE4694))</f>
        <v>146300</v>
      </c>
      <c r="AH4694" s="121">
        <v>0.3</v>
      </c>
    </row>
    <row r="4695" spans="1:34" s="99" customFormat="1" x14ac:dyDescent="0.55000000000000004">
      <c r="A4695" s="107"/>
      <c r="B4695" s="161">
        <v>2214</v>
      </c>
      <c r="C4695" s="161">
        <v>8494</v>
      </c>
      <c r="D4695" s="162" t="s">
        <v>6583</v>
      </c>
      <c r="E4695" s="161" t="s">
        <v>34</v>
      </c>
      <c r="F4695" s="161">
        <v>19749</v>
      </c>
      <c r="G4695" s="161">
        <v>0</v>
      </c>
      <c r="H4695" s="161">
        <v>3</v>
      </c>
      <c r="I4695" s="163">
        <v>28</v>
      </c>
      <c r="J4695" s="161" t="s">
        <v>68</v>
      </c>
      <c r="K4695" s="121">
        <f>((G4695*400)+(H4695*100))+I4695</f>
        <v>328</v>
      </c>
      <c r="L4695" s="121">
        <v>600</v>
      </c>
      <c r="M4695" s="121">
        <f>K4695*L4695</f>
        <v>196800</v>
      </c>
      <c r="N4695" s="161"/>
      <c r="O4695" s="164"/>
      <c r="P4695" s="165"/>
      <c r="Q4695" s="164"/>
      <c r="R4695" s="164"/>
      <c r="S4695" s="166"/>
      <c r="T4695" s="161"/>
      <c r="U4695" s="161"/>
      <c r="V4695" s="161"/>
      <c r="W4695" s="121"/>
      <c r="X4695" s="163"/>
      <c r="Y4695" s="121"/>
      <c r="Z4695" s="121"/>
      <c r="AA4695" s="167"/>
      <c r="AB4695" s="167"/>
      <c r="AC4695" s="121"/>
      <c r="AD4695" s="121">
        <f>IF(AND(AC4695="",M4695=""),0,IF((AC4695=""),M4695,IF((M4695=""),AC4695,AC4695+M4695)))</f>
        <v>196800</v>
      </c>
      <c r="AE4695" s="121">
        <f>IF( (X4695=""),AD4695*1,AD4695*(X4695/100) )</f>
        <v>196800</v>
      </c>
      <c r="AF4695" s="121">
        <v>0</v>
      </c>
      <c r="AG4695" s="121">
        <f>IF((AF4695-AE4695) &gt; 1,0,IF((AF4695-AE4695)&lt;0,AE4695-AF4695,AF4695-AE4695))</f>
        <v>196800</v>
      </c>
      <c r="AH4695" s="121">
        <v>0.3</v>
      </c>
    </row>
    <row r="4696" spans="1:34" s="99" customFormat="1" x14ac:dyDescent="0.55000000000000004">
      <c r="A4696" s="107"/>
      <c r="B4696" s="161">
        <v>2215</v>
      </c>
      <c r="C4696" s="161">
        <v>8347</v>
      </c>
      <c r="D4696" s="162" t="s">
        <v>6584</v>
      </c>
      <c r="E4696" s="161" t="s">
        <v>34</v>
      </c>
      <c r="F4696" s="161">
        <v>19753</v>
      </c>
      <c r="G4696" s="161">
        <v>0</v>
      </c>
      <c r="H4696" s="161">
        <v>3</v>
      </c>
      <c r="I4696" s="163">
        <v>14</v>
      </c>
      <c r="J4696" s="161" t="s">
        <v>68</v>
      </c>
      <c r="K4696" s="121">
        <f>((G4696*400)+(H4696*100))+I4696</f>
        <v>314</v>
      </c>
      <c r="L4696" s="121">
        <v>600</v>
      </c>
      <c r="M4696" s="121">
        <f>K4696*L4696</f>
        <v>188400</v>
      </c>
      <c r="N4696" s="161"/>
      <c r="O4696" s="164"/>
      <c r="P4696" s="165"/>
      <c r="Q4696" s="164"/>
      <c r="R4696" s="164"/>
      <c r="S4696" s="166"/>
      <c r="T4696" s="161"/>
      <c r="U4696" s="161"/>
      <c r="V4696" s="161"/>
      <c r="W4696" s="121"/>
      <c r="X4696" s="163"/>
      <c r="Y4696" s="121"/>
      <c r="Z4696" s="121"/>
      <c r="AA4696" s="167"/>
      <c r="AB4696" s="167"/>
      <c r="AC4696" s="121"/>
      <c r="AD4696" s="121">
        <f>IF(AND(AC4696="",M4696=""),0,IF((AC4696=""),M4696,IF((M4696=""),AC4696,AC4696+M4696)))</f>
        <v>188400</v>
      </c>
      <c r="AE4696" s="121">
        <f>IF( (X4696=""),AD4696*1,AD4696*(X4696/100) )</f>
        <v>188400</v>
      </c>
      <c r="AF4696" s="121">
        <v>0</v>
      </c>
      <c r="AG4696" s="121">
        <f>IF((AF4696-AE4696) &gt; 1,0,IF((AF4696-AE4696)&lt;0,AE4696-AF4696,AF4696-AE4696))</f>
        <v>188400</v>
      </c>
      <c r="AH4696" s="121">
        <v>0.3</v>
      </c>
    </row>
    <row r="4697" spans="1:34" s="99" customFormat="1" x14ac:dyDescent="0.55000000000000004">
      <c r="A4697" s="107"/>
      <c r="B4697" s="161">
        <v>2216</v>
      </c>
      <c r="C4697" s="161">
        <v>8408</v>
      </c>
      <c r="D4697" s="162" t="s">
        <v>6585</v>
      </c>
      <c r="E4697" s="161" t="s">
        <v>34</v>
      </c>
      <c r="F4697" s="161">
        <v>19755</v>
      </c>
      <c r="G4697" s="161">
        <v>0</v>
      </c>
      <c r="H4697" s="161">
        <v>0</v>
      </c>
      <c r="I4697" s="163">
        <v>44</v>
      </c>
      <c r="J4697" s="161" t="s">
        <v>68</v>
      </c>
      <c r="K4697" s="121">
        <f>((G4697*400)+(H4697*100))+I4697</f>
        <v>44</v>
      </c>
      <c r="L4697" s="121">
        <v>600</v>
      </c>
      <c r="M4697" s="121">
        <f>K4697*L4697</f>
        <v>26400</v>
      </c>
      <c r="N4697" s="161"/>
      <c r="O4697" s="164"/>
      <c r="P4697" s="165"/>
      <c r="Q4697" s="164"/>
      <c r="R4697" s="164"/>
      <c r="S4697" s="166"/>
      <c r="T4697" s="161"/>
      <c r="U4697" s="161"/>
      <c r="V4697" s="161"/>
      <c r="W4697" s="121"/>
      <c r="X4697" s="163"/>
      <c r="Y4697" s="121"/>
      <c r="Z4697" s="121"/>
      <c r="AA4697" s="167"/>
      <c r="AB4697" s="167"/>
      <c r="AC4697" s="121"/>
      <c r="AD4697" s="121">
        <f>IF(AND(AC4697="",M4697=""),0,IF((AC4697=""),M4697,IF((M4697=""),AC4697,AC4697+M4697)))</f>
        <v>26400</v>
      </c>
      <c r="AE4697" s="121">
        <f>IF( (X4697=""),AD4697*1,AD4697*(X4697/100) )</f>
        <v>26400</v>
      </c>
      <c r="AF4697" s="121">
        <v>0</v>
      </c>
      <c r="AG4697" s="121">
        <f>IF((AF4697-AE4697) &gt; 1,0,IF((AF4697-AE4697)&lt;0,AE4697-AF4697,AF4697-AE4697))</f>
        <v>26400</v>
      </c>
      <c r="AH4697" s="121">
        <v>0.3</v>
      </c>
    </row>
    <row r="4698" spans="1:34" s="99" customFormat="1" x14ac:dyDescent="0.55000000000000004">
      <c r="A4698" s="107"/>
      <c r="B4698" s="161"/>
      <c r="C4698" s="161"/>
      <c r="D4698" s="162"/>
      <c r="E4698" s="161"/>
      <c r="F4698" s="161"/>
      <c r="G4698" s="161"/>
      <c r="H4698" s="161"/>
      <c r="I4698" s="163"/>
      <c r="J4698" s="161"/>
      <c r="K4698" s="121"/>
      <c r="L4698" s="121" t="s">
        <v>63</v>
      </c>
      <c r="M4698" s="121">
        <f>SUM(M4694:M4697)</f>
        <v>557900</v>
      </c>
      <c r="N4698" s="161"/>
      <c r="O4698" s="164"/>
      <c r="P4698" s="165"/>
      <c r="Q4698" s="164"/>
      <c r="R4698" s="164"/>
      <c r="S4698" s="166"/>
      <c r="T4698" s="161"/>
      <c r="U4698" s="161"/>
      <c r="V4698" s="161"/>
      <c r="W4698" s="121"/>
      <c r="X4698" s="163"/>
      <c r="Y4698" s="121"/>
      <c r="Z4698" s="121"/>
      <c r="AA4698" s="167"/>
      <c r="AB4698" s="167"/>
      <c r="AC4698" s="121"/>
      <c r="AD4698" s="121"/>
      <c r="AE4698" s="121">
        <f>SUM(AE4694:AE4697)</f>
        <v>557900</v>
      </c>
      <c r="AF4698" s="121"/>
      <c r="AG4698" s="121">
        <f>SUM(AG4694:AG4697)</f>
        <v>557900</v>
      </c>
      <c r="AH4698" s="121"/>
    </row>
    <row r="4699" spans="1:34" s="173" customFormat="1" x14ac:dyDescent="0.55000000000000004">
      <c r="A4699" s="122" t="s">
        <v>6588</v>
      </c>
      <c r="B4699" s="123">
        <v>1999</v>
      </c>
      <c r="C4699" s="123">
        <v>6772</v>
      </c>
      <c r="D4699" s="135" t="s">
        <v>6589</v>
      </c>
      <c r="E4699" s="123" t="s">
        <v>34</v>
      </c>
      <c r="F4699" s="123">
        <v>23603</v>
      </c>
      <c r="G4699" s="123">
        <v>0</v>
      </c>
      <c r="H4699" s="123">
        <v>0</v>
      </c>
      <c r="I4699" s="136">
        <v>50</v>
      </c>
      <c r="J4699" s="123" t="s">
        <v>35</v>
      </c>
      <c r="K4699" s="137">
        <f>((G4699*400)+(H4699*100))+I4699</f>
        <v>50</v>
      </c>
      <c r="L4699" s="137">
        <v>850</v>
      </c>
      <c r="M4699" s="137">
        <f>K4699*L4699</f>
        <v>42500</v>
      </c>
      <c r="N4699" s="123">
        <v>1</v>
      </c>
      <c r="O4699" s="108" t="s">
        <v>6586</v>
      </c>
      <c r="P4699" s="138"/>
      <c r="Q4699" s="108" t="s">
        <v>6587</v>
      </c>
      <c r="R4699" s="108" t="s">
        <v>6590</v>
      </c>
      <c r="S4699" s="139" t="s">
        <v>6591</v>
      </c>
      <c r="T4699" s="123" t="s">
        <v>51</v>
      </c>
      <c r="U4699" s="123" t="s">
        <v>45</v>
      </c>
      <c r="V4699" s="123" t="s">
        <v>52</v>
      </c>
      <c r="W4699" s="137">
        <v>183.52</v>
      </c>
      <c r="X4699" s="136">
        <v>100</v>
      </c>
      <c r="Y4699" s="137">
        <v>6750</v>
      </c>
      <c r="Z4699" s="137">
        <f>W4699*Y4699</f>
        <v>1238760</v>
      </c>
      <c r="AA4699" s="119">
        <v>7</v>
      </c>
      <c r="AB4699" s="119">
        <v>7</v>
      </c>
      <c r="AC4699" s="137">
        <f>(Z4699*(100-AB4699))/100</f>
        <v>1152046.8</v>
      </c>
      <c r="AD4699" s="137">
        <f>IF(AND(AC4699="",M4699=""),0,IF((AC4699=""),M4699, IF( (M4699=""),AC4699,SUM(AC4699:AC4700)+M4699)))</f>
        <v>1194546.8</v>
      </c>
      <c r="AE4699" s="137">
        <f>IF( (X4699=""),AD4699*1,AD4699*(X4699/100) )</f>
        <v>1194546.8</v>
      </c>
      <c r="AF4699" s="137">
        <v>50000000</v>
      </c>
      <c r="AG4699" s="137">
        <f>IF((AF4699-AE4699) &gt; 1,0,IF((AF4699-AE4699)&lt;0,AE4699-AF4699,AF4699-AE4699))</f>
        <v>0</v>
      </c>
      <c r="AH4699" s="137">
        <v>0.02</v>
      </c>
    </row>
    <row r="4700" spans="1:34" s="173" customFormat="1" x14ac:dyDescent="0.55000000000000004">
      <c r="A4700" s="122"/>
      <c r="B4700" s="123"/>
      <c r="C4700" s="123"/>
      <c r="D4700" s="135"/>
      <c r="E4700" s="123"/>
      <c r="F4700" s="123"/>
      <c r="G4700" s="123"/>
      <c r="H4700" s="123"/>
      <c r="I4700" s="136"/>
      <c r="J4700" s="123"/>
      <c r="K4700" s="137"/>
      <c r="L4700" s="137" t="s">
        <v>63</v>
      </c>
      <c r="M4700" s="137">
        <f>SUM(M4699:M4699)</f>
        <v>42500</v>
      </c>
      <c r="N4700" s="123"/>
      <c r="O4700" s="108"/>
      <c r="P4700" s="138"/>
      <c r="Q4700" s="108"/>
      <c r="R4700" s="108"/>
      <c r="S4700" s="139"/>
      <c r="T4700" s="123"/>
      <c r="U4700" s="123"/>
      <c r="V4700" s="123"/>
      <c r="W4700" s="137"/>
      <c r="X4700" s="136"/>
      <c r="Y4700" s="137"/>
      <c r="Z4700" s="137"/>
      <c r="AA4700" s="119"/>
      <c r="AB4700" s="119"/>
      <c r="AC4700" s="137"/>
      <c r="AD4700" s="137"/>
      <c r="AE4700" s="137">
        <f>SUM(AE4699:AE4699)</f>
        <v>1194546.8</v>
      </c>
      <c r="AF4700" s="137"/>
      <c r="AG4700" s="137">
        <f>SUM(AG4699:AG4699)</f>
        <v>0</v>
      </c>
      <c r="AH4700" s="137"/>
    </row>
    <row r="4701" spans="1:34" s="173" customFormat="1" x14ac:dyDescent="0.55000000000000004">
      <c r="A4701" s="122" t="s">
        <v>6592</v>
      </c>
      <c r="B4701" s="123">
        <v>2000</v>
      </c>
      <c r="C4701" s="123">
        <v>7337</v>
      </c>
      <c r="D4701" s="135" t="s">
        <v>6593</v>
      </c>
      <c r="E4701" s="123" t="s">
        <v>34</v>
      </c>
      <c r="F4701" s="123">
        <v>6320</v>
      </c>
      <c r="G4701" s="123">
        <v>1</v>
      </c>
      <c r="H4701" s="123">
        <v>3</v>
      </c>
      <c r="I4701" s="136">
        <v>31</v>
      </c>
      <c r="J4701" s="123" t="s">
        <v>38</v>
      </c>
      <c r="K4701" s="137">
        <f>((G4701*400)+(H4701*100))+I4701</f>
        <v>731</v>
      </c>
      <c r="L4701" s="137">
        <v>475</v>
      </c>
      <c r="M4701" s="137">
        <f>K4701*L4701</f>
        <v>347225</v>
      </c>
      <c r="N4701" s="123"/>
      <c r="O4701" s="108"/>
      <c r="P4701" s="138"/>
      <c r="Q4701" s="108"/>
      <c r="R4701" s="108"/>
      <c r="S4701" s="139"/>
      <c r="T4701" s="123"/>
      <c r="U4701" s="123"/>
      <c r="V4701" s="123"/>
      <c r="W4701" s="137"/>
      <c r="X4701" s="136"/>
      <c r="Y4701" s="137"/>
      <c r="Z4701" s="137"/>
      <c r="AA4701" s="119"/>
      <c r="AB4701" s="119"/>
      <c r="AC4701" s="137"/>
      <c r="AD4701" s="137">
        <f>IF(AND(AC4701="",M4701=""),0,IF((AC4701=""),M4701,IF((M4701=""),AC4701,AC4701+M4701)))</f>
        <v>347225</v>
      </c>
      <c r="AE4701" s="137">
        <f>IF( (X4701=""),AD4701*1,AD4701*(X4701/100) )</f>
        <v>347225</v>
      </c>
      <c r="AF4701" s="137">
        <v>50000000</v>
      </c>
      <c r="AG4701" s="137">
        <f>IF((AF4701-AE4701) &gt; 1,0,IF((AF4701-AE4701)&lt;0,AE4701-AF4701,AF4701-AE4701))</f>
        <v>0</v>
      </c>
      <c r="AH4701" s="137">
        <v>0.01</v>
      </c>
    </row>
    <row r="4702" spans="1:34" s="173" customFormat="1" x14ac:dyDescent="0.55000000000000004">
      <c r="A4702" s="122"/>
      <c r="B4702" s="123">
        <v>2001</v>
      </c>
      <c r="C4702" s="123">
        <v>7336</v>
      </c>
      <c r="D4702" s="135" t="s">
        <v>6594</v>
      </c>
      <c r="E4702" s="123" t="s">
        <v>34</v>
      </c>
      <c r="F4702" s="123">
        <v>22229</v>
      </c>
      <c r="G4702" s="123">
        <v>0</v>
      </c>
      <c r="H4702" s="123">
        <v>1</v>
      </c>
      <c r="I4702" s="136">
        <v>12</v>
      </c>
      <c r="J4702" s="123" t="s">
        <v>38</v>
      </c>
      <c r="K4702" s="137">
        <f>((G4702*400)+(H4702*100))+I4702</f>
        <v>112</v>
      </c>
      <c r="L4702" s="137">
        <v>1000</v>
      </c>
      <c r="M4702" s="137">
        <f>K4702*L4702</f>
        <v>112000</v>
      </c>
      <c r="N4702" s="123"/>
      <c r="O4702" s="108"/>
      <c r="P4702" s="138"/>
      <c r="Q4702" s="108"/>
      <c r="R4702" s="108"/>
      <c r="S4702" s="139"/>
      <c r="T4702" s="123"/>
      <c r="U4702" s="123"/>
      <c r="V4702" s="123"/>
      <c r="W4702" s="137"/>
      <c r="X4702" s="136"/>
      <c r="Y4702" s="137"/>
      <c r="Z4702" s="137"/>
      <c r="AA4702" s="119"/>
      <c r="AB4702" s="119"/>
      <c r="AC4702" s="137"/>
      <c r="AD4702" s="137">
        <f>IF(AND(AC4702="",M4702=""),0,IF((AC4702=""),M4702,IF((M4702=""),AC4702,AC4702+M4702)))</f>
        <v>112000</v>
      </c>
      <c r="AE4702" s="137">
        <f>IF( (X4702=""),AD4702*1,AD4702*(X4702/100) )</f>
        <v>112000</v>
      </c>
      <c r="AF4702" s="137">
        <v>50000000</v>
      </c>
      <c r="AG4702" s="137">
        <f>IF((AF4702-AE4702) &gt; 1,0,IF((AF4702-AE4702)&lt;0,AE4702-AF4702,AF4702-AE4702))</f>
        <v>0</v>
      </c>
      <c r="AH4702" s="137">
        <v>0.01</v>
      </c>
    </row>
    <row r="4703" spans="1:34" s="173" customFormat="1" x14ac:dyDescent="0.55000000000000004">
      <c r="A4703" s="122"/>
      <c r="B4703" s="123"/>
      <c r="C4703" s="123"/>
      <c r="D4703" s="135"/>
      <c r="E4703" s="123"/>
      <c r="F4703" s="123"/>
      <c r="G4703" s="123"/>
      <c r="H4703" s="123"/>
      <c r="I4703" s="136"/>
      <c r="J4703" s="123"/>
      <c r="K4703" s="137"/>
      <c r="L4703" s="137" t="s">
        <v>63</v>
      </c>
      <c r="M4703" s="137">
        <f>SUM(M4701:M4702)</f>
        <v>459225</v>
      </c>
      <c r="N4703" s="123"/>
      <c r="O4703" s="108"/>
      <c r="P4703" s="138"/>
      <c r="Q4703" s="108"/>
      <c r="R4703" s="108"/>
      <c r="S4703" s="139"/>
      <c r="T4703" s="123"/>
      <c r="U4703" s="123"/>
      <c r="V4703" s="123"/>
      <c r="W4703" s="137"/>
      <c r="X4703" s="136"/>
      <c r="Y4703" s="137"/>
      <c r="Z4703" s="137"/>
      <c r="AA4703" s="119"/>
      <c r="AB4703" s="119"/>
      <c r="AC4703" s="137"/>
      <c r="AD4703" s="137"/>
      <c r="AE4703" s="137">
        <f>SUM(AE4701:AE4702)</f>
        <v>459225</v>
      </c>
      <c r="AF4703" s="137"/>
      <c r="AG4703" s="137">
        <f>SUM(AG4701:AG4702)</f>
        <v>0</v>
      </c>
      <c r="AH4703" s="137"/>
    </row>
    <row r="4704" spans="1:34" s="216" customFormat="1" x14ac:dyDescent="0.55000000000000004">
      <c r="A4704" s="108" t="s">
        <v>6595</v>
      </c>
      <c r="B4704" s="123">
        <v>2002</v>
      </c>
      <c r="C4704" s="123">
        <v>10327</v>
      </c>
      <c r="D4704" s="135" t="s">
        <v>6596</v>
      </c>
      <c r="E4704" s="123" t="s">
        <v>34</v>
      </c>
      <c r="F4704" s="123">
        <v>19857</v>
      </c>
      <c r="G4704" s="123">
        <v>1</v>
      </c>
      <c r="H4704" s="123">
        <v>2</v>
      </c>
      <c r="I4704" s="136">
        <v>9</v>
      </c>
      <c r="J4704" s="123" t="s">
        <v>62</v>
      </c>
      <c r="K4704" s="137">
        <f>((G4704*400)+(H4704*100))+I4704</f>
        <v>609</v>
      </c>
      <c r="L4704" s="137">
        <v>3800</v>
      </c>
      <c r="M4704" s="137">
        <f>K4704*L4704</f>
        <v>2314200</v>
      </c>
      <c r="N4704" s="123"/>
      <c r="O4704" s="108"/>
      <c r="P4704" s="138"/>
      <c r="Q4704" s="108"/>
      <c r="R4704" s="108"/>
      <c r="S4704" s="139"/>
      <c r="T4704" s="123"/>
      <c r="U4704" s="123"/>
      <c r="V4704" s="123"/>
      <c r="W4704" s="137"/>
      <c r="X4704" s="136"/>
      <c r="Y4704" s="137"/>
      <c r="Z4704" s="137"/>
      <c r="AA4704" s="119"/>
      <c r="AB4704" s="119"/>
      <c r="AC4704" s="137"/>
      <c r="AD4704" s="137">
        <f>IF(AND(AC4704="",M4704=""),0,IF((AC4704=""),M4704,IF((M4704=""),AC4704,AC4704+M4704)))</f>
        <v>2314200</v>
      </c>
      <c r="AE4704" s="137">
        <f>IF( (X4704=""),AD4704*1,AD4704*(X4704/100) )</f>
        <v>2314200</v>
      </c>
      <c r="AF4704" s="137">
        <v>0</v>
      </c>
      <c r="AG4704" s="137">
        <f>IF((AF4704-AE4704) &gt; 1,0,IF((AF4704-AE4704)&lt;0,AE4704-AF4704,AF4704-AE4704))</f>
        <v>2314200</v>
      </c>
      <c r="AH4704" s="137">
        <v>0.3</v>
      </c>
    </row>
    <row r="4705" spans="1:34" s="217" customFormat="1" x14ac:dyDescent="0.55000000000000004">
      <c r="A4705" s="108"/>
      <c r="B4705" s="123"/>
      <c r="C4705" s="123"/>
      <c r="D4705" s="135"/>
      <c r="E4705" s="123"/>
      <c r="F4705" s="123"/>
      <c r="G4705" s="123"/>
      <c r="H4705" s="123"/>
      <c r="I4705" s="136"/>
      <c r="J4705" s="123"/>
      <c r="K4705" s="137"/>
      <c r="L4705" s="137" t="s">
        <v>63</v>
      </c>
      <c r="M4705" s="137">
        <f>SUM(M4704:M4704)</f>
        <v>2314200</v>
      </c>
      <c r="N4705" s="123"/>
      <c r="O4705" s="108"/>
      <c r="P4705" s="138"/>
      <c r="Q4705" s="108"/>
      <c r="R4705" s="108"/>
      <c r="S4705" s="139"/>
      <c r="T4705" s="123"/>
      <c r="U4705" s="123"/>
      <c r="V4705" s="123"/>
      <c r="W4705" s="137"/>
      <c r="X4705" s="136"/>
      <c r="Y4705" s="137"/>
      <c r="Z4705" s="137"/>
      <c r="AA4705" s="119"/>
      <c r="AB4705" s="119"/>
      <c r="AC4705" s="137"/>
      <c r="AD4705" s="137">
        <f>SUM(AD4704:AD4704)</f>
        <v>2314200</v>
      </c>
      <c r="AE4705" s="137">
        <f>SUM(AE4704:AE4704)</f>
        <v>2314200</v>
      </c>
      <c r="AF4705" s="137"/>
      <c r="AG4705" s="137">
        <f>SUM(AG4704:AG4704)</f>
        <v>2314200</v>
      </c>
      <c r="AH4705" s="137"/>
    </row>
    <row r="4706" spans="1:34" s="173" customFormat="1" x14ac:dyDescent="0.55000000000000004">
      <c r="A4706" s="122" t="s">
        <v>6599</v>
      </c>
      <c r="B4706" s="123">
        <v>2003</v>
      </c>
      <c r="C4706" s="123">
        <v>5726</v>
      </c>
      <c r="D4706" s="135" t="s">
        <v>6600</v>
      </c>
      <c r="E4706" s="123" t="s">
        <v>34</v>
      </c>
      <c r="F4706" s="123">
        <v>2298</v>
      </c>
      <c r="G4706" s="123">
        <v>0</v>
      </c>
      <c r="H4706" s="123">
        <v>3</v>
      </c>
      <c r="I4706" s="136">
        <v>56</v>
      </c>
      <c r="J4706" s="123" t="s">
        <v>35</v>
      </c>
      <c r="K4706" s="137">
        <f>((G4706*400)+(H4706*100))+I4706</f>
        <v>356</v>
      </c>
      <c r="L4706" s="137">
        <v>2425</v>
      </c>
      <c r="M4706" s="137">
        <f>K4706*L4706</f>
        <v>863300</v>
      </c>
      <c r="N4706" s="123">
        <v>1</v>
      </c>
      <c r="O4706" s="108" t="s">
        <v>6597</v>
      </c>
      <c r="P4706" s="138">
        <v>3570800436181</v>
      </c>
      <c r="Q4706" s="108" t="s">
        <v>6598</v>
      </c>
      <c r="R4706" s="108" t="s">
        <v>6601</v>
      </c>
      <c r="S4706" s="139" t="s">
        <v>6602</v>
      </c>
      <c r="T4706" s="123" t="s">
        <v>51</v>
      </c>
      <c r="U4706" s="123" t="s">
        <v>45</v>
      </c>
      <c r="V4706" s="123" t="s">
        <v>52</v>
      </c>
      <c r="W4706" s="137">
        <v>80.040000000000006</v>
      </c>
      <c r="X4706" s="136">
        <v>28.35</v>
      </c>
      <c r="Y4706" s="137">
        <v>6750</v>
      </c>
      <c r="Z4706" s="137">
        <f>W4706*Y4706</f>
        <v>540270</v>
      </c>
      <c r="AA4706" s="119">
        <v>7</v>
      </c>
      <c r="AB4706" s="119">
        <v>7</v>
      </c>
      <c r="AC4706" s="137">
        <f>(Z4706*(100-AB4706))/100</f>
        <v>502451.1</v>
      </c>
      <c r="AD4706" s="137">
        <f>IF(AND(AC4706="",M4706=""),0,IF((AC4706=""),M4706, IF( (M4706=""),AC4706,SUM(AC4706:AC4710)+M4706)))</f>
        <v>2332658.2000000002</v>
      </c>
      <c r="AE4706" s="137">
        <f t="shared" ref="AE4706:AE4711" si="449">IF( (X4706=""),AD4706*1,AD4706*(X4706/100) )</f>
        <v>661308.59970000014</v>
      </c>
      <c r="AF4706" s="137">
        <v>50000000</v>
      </c>
      <c r="AG4706" s="137">
        <f t="shared" ref="AG4706:AG4711" si="450">IF((AF4706-AE4706) &gt; 1,0,IF((AF4706-AE4706)&lt;0,AE4706-AF4706,AF4706-AE4706))</f>
        <v>0</v>
      </c>
      <c r="AH4706" s="137">
        <v>0.02</v>
      </c>
    </row>
    <row r="4707" spans="1:34" s="173" customFormat="1" x14ac:dyDescent="0.55000000000000004">
      <c r="A4707" s="122"/>
      <c r="B4707" s="123"/>
      <c r="C4707" s="123"/>
      <c r="D4707" s="135"/>
      <c r="E4707" s="123"/>
      <c r="F4707" s="123"/>
      <c r="G4707" s="123"/>
      <c r="H4707" s="123"/>
      <c r="I4707" s="136"/>
      <c r="J4707" s="123"/>
      <c r="K4707" s="137"/>
      <c r="L4707" s="137"/>
      <c r="M4707" s="137"/>
      <c r="N4707" s="123">
        <v>2</v>
      </c>
      <c r="O4707" s="108" t="s">
        <v>6597</v>
      </c>
      <c r="P4707" s="138">
        <v>3570800436181</v>
      </c>
      <c r="Q4707" s="108" t="s">
        <v>6598</v>
      </c>
      <c r="R4707" s="108" t="s">
        <v>6601</v>
      </c>
      <c r="S4707" s="139" t="s">
        <v>6603</v>
      </c>
      <c r="T4707" s="123" t="s">
        <v>51</v>
      </c>
      <c r="U4707" s="123" t="s">
        <v>45</v>
      </c>
      <c r="V4707" s="123" t="s">
        <v>52</v>
      </c>
      <c r="W4707" s="137">
        <v>117.26</v>
      </c>
      <c r="X4707" s="136">
        <v>41.53</v>
      </c>
      <c r="Y4707" s="137">
        <v>6750</v>
      </c>
      <c r="Z4707" s="137">
        <f>W4707*Y4707</f>
        <v>791505</v>
      </c>
      <c r="AA4707" s="119">
        <v>7</v>
      </c>
      <c r="AB4707" s="119">
        <v>7</v>
      </c>
      <c r="AC4707" s="137">
        <f>(Z4707*(100-AB4707))/100</f>
        <v>736099.65</v>
      </c>
      <c r="AD4707" s="137">
        <f>IF(AND(AC4707="",M4706=""),0,IF((AC4707=""),M4706, IF( (M4706=""),AC4707,SUM(AC4706:AC4710)+M4706)))</f>
        <v>2332658.2000000002</v>
      </c>
      <c r="AE4707" s="137">
        <f t="shared" si="449"/>
        <v>968752.95046000008</v>
      </c>
      <c r="AF4707" s="137">
        <v>50000000</v>
      </c>
      <c r="AG4707" s="137">
        <f t="shared" si="450"/>
        <v>0</v>
      </c>
      <c r="AH4707" s="137">
        <v>0.02</v>
      </c>
    </row>
    <row r="4708" spans="1:34" s="173" customFormat="1" x14ac:dyDescent="0.55000000000000004">
      <c r="A4708" s="122"/>
      <c r="B4708" s="123"/>
      <c r="C4708" s="123"/>
      <c r="D4708" s="135"/>
      <c r="E4708" s="123"/>
      <c r="F4708" s="123"/>
      <c r="G4708" s="123"/>
      <c r="H4708" s="123"/>
      <c r="I4708" s="136"/>
      <c r="J4708" s="123"/>
      <c r="K4708" s="137"/>
      <c r="L4708" s="137"/>
      <c r="M4708" s="137"/>
      <c r="N4708" s="123">
        <v>3</v>
      </c>
      <c r="O4708" s="108" t="s">
        <v>6597</v>
      </c>
      <c r="P4708" s="138">
        <v>3570800436181</v>
      </c>
      <c r="Q4708" s="108" t="s">
        <v>6598</v>
      </c>
      <c r="R4708" s="108" t="s">
        <v>6601</v>
      </c>
      <c r="S4708" s="139" t="s">
        <v>6604</v>
      </c>
      <c r="T4708" s="123" t="s">
        <v>51</v>
      </c>
      <c r="U4708" s="123" t="s">
        <v>45</v>
      </c>
      <c r="V4708" s="123" t="s">
        <v>52</v>
      </c>
      <c r="W4708" s="137">
        <v>13.95</v>
      </c>
      <c r="X4708" s="136">
        <v>4.9400000000000004</v>
      </c>
      <c r="Y4708" s="137">
        <v>6750</v>
      </c>
      <c r="Z4708" s="137">
        <f>W4708*Y4708</f>
        <v>94162.5</v>
      </c>
      <c r="AA4708" s="119">
        <v>22</v>
      </c>
      <c r="AB4708" s="119">
        <v>34</v>
      </c>
      <c r="AC4708" s="137">
        <f>(Z4708*(100-AB4708))/100</f>
        <v>62147.25</v>
      </c>
      <c r="AD4708" s="137">
        <f>IF(AND(AC4708="",M4706=""),0,IF((AC4708=""),M4706, IF( (M4706=""),AC4708,SUM(AC4706:AC4710)+M4706)))</f>
        <v>2332658.2000000002</v>
      </c>
      <c r="AE4708" s="137">
        <f t="shared" si="449"/>
        <v>115233.31508000003</v>
      </c>
      <c r="AF4708" s="137">
        <v>50000000</v>
      </c>
      <c r="AG4708" s="137">
        <f t="shared" si="450"/>
        <v>0</v>
      </c>
      <c r="AH4708" s="137">
        <v>0.02</v>
      </c>
    </row>
    <row r="4709" spans="1:34" s="173" customFormat="1" x14ac:dyDescent="0.55000000000000004">
      <c r="A4709" s="122"/>
      <c r="B4709" s="123"/>
      <c r="C4709" s="123"/>
      <c r="D4709" s="135"/>
      <c r="E4709" s="123"/>
      <c r="F4709" s="123"/>
      <c r="G4709" s="123"/>
      <c r="H4709" s="123"/>
      <c r="I4709" s="136"/>
      <c r="J4709" s="123"/>
      <c r="K4709" s="137"/>
      <c r="L4709" s="137"/>
      <c r="M4709" s="137"/>
      <c r="N4709" s="123">
        <v>4</v>
      </c>
      <c r="O4709" s="108" t="s">
        <v>6597</v>
      </c>
      <c r="P4709" s="138">
        <v>3570800436181</v>
      </c>
      <c r="Q4709" s="108" t="s">
        <v>6598</v>
      </c>
      <c r="R4709" s="108" t="s">
        <v>6601</v>
      </c>
      <c r="S4709" s="139" t="s">
        <v>6605</v>
      </c>
      <c r="T4709" s="123" t="s">
        <v>343</v>
      </c>
      <c r="U4709" s="123" t="s">
        <v>74</v>
      </c>
      <c r="V4709" s="123" t="s">
        <v>52</v>
      </c>
      <c r="W4709" s="137">
        <v>47.2</v>
      </c>
      <c r="X4709" s="136">
        <v>16.72</v>
      </c>
      <c r="Y4709" s="137">
        <v>5600</v>
      </c>
      <c r="Z4709" s="137">
        <f>W4709*Y4709</f>
        <v>264320</v>
      </c>
      <c r="AA4709" s="119">
        <v>22</v>
      </c>
      <c r="AB4709" s="119">
        <v>93</v>
      </c>
      <c r="AC4709" s="137">
        <f>(Z4709*(100-AB4709))/100</f>
        <v>18502.400000000001</v>
      </c>
      <c r="AD4709" s="137">
        <f>IF(AND(AC4709="",M4706=""),0,IF((AC4709=""),M4706, IF( (M4706=""),AC4709,SUM(AC4706:AC4710)+M4706)))</f>
        <v>2332658.2000000002</v>
      </c>
      <c r="AE4709" s="137">
        <f t="shared" si="449"/>
        <v>390020.45104000001</v>
      </c>
      <c r="AF4709" s="137">
        <v>50000000</v>
      </c>
      <c r="AG4709" s="137">
        <f t="shared" si="450"/>
        <v>0</v>
      </c>
      <c r="AH4709" s="137">
        <v>0.02</v>
      </c>
    </row>
    <row r="4710" spans="1:34" s="173" customFormat="1" x14ac:dyDescent="0.55000000000000004">
      <c r="A4710" s="122"/>
      <c r="B4710" s="123"/>
      <c r="C4710" s="123"/>
      <c r="D4710" s="135"/>
      <c r="E4710" s="123"/>
      <c r="F4710" s="123"/>
      <c r="G4710" s="123"/>
      <c r="H4710" s="123"/>
      <c r="I4710" s="136"/>
      <c r="J4710" s="123"/>
      <c r="K4710" s="137"/>
      <c r="L4710" s="137"/>
      <c r="M4710" s="137"/>
      <c r="N4710" s="123">
        <v>5</v>
      </c>
      <c r="O4710" s="108" t="s">
        <v>6597</v>
      </c>
      <c r="P4710" s="138">
        <v>3570800436181</v>
      </c>
      <c r="Q4710" s="108" t="s">
        <v>6598</v>
      </c>
      <c r="R4710" s="108" t="s">
        <v>6601</v>
      </c>
      <c r="S4710" s="139" t="s">
        <v>6606</v>
      </c>
      <c r="T4710" s="123" t="s">
        <v>51</v>
      </c>
      <c r="U4710" s="123" t="s">
        <v>45</v>
      </c>
      <c r="V4710" s="123" t="s">
        <v>52</v>
      </c>
      <c r="W4710" s="137">
        <v>23.92</v>
      </c>
      <c r="X4710" s="136">
        <v>8.4700000000000006</v>
      </c>
      <c r="Y4710" s="137">
        <v>6750</v>
      </c>
      <c r="Z4710" s="137">
        <f>W4710*Y4710</f>
        <v>161460</v>
      </c>
      <c r="AA4710" s="119">
        <v>7</v>
      </c>
      <c r="AB4710" s="119">
        <v>7</v>
      </c>
      <c r="AC4710" s="137">
        <f>(Z4710*(100-AB4710))/100</f>
        <v>150157.79999999999</v>
      </c>
      <c r="AD4710" s="137">
        <f>IF(AND(AC4710="",M4706=""),0,IF((AC4710=""),M4706, IF( (M4706=""),AC4710,SUM(AC4706:AC4710)+M4706)))</f>
        <v>2332658.2000000002</v>
      </c>
      <c r="AE4710" s="137">
        <f t="shared" si="449"/>
        <v>197576.14954000004</v>
      </c>
      <c r="AF4710" s="137">
        <v>50000000</v>
      </c>
      <c r="AG4710" s="137">
        <f t="shared" si="450"/>
        <v>0</v>
      </c>
      <c r="AH4710" s="137">
        <v>0.02</v>
      </c>
    </row>
    <row r="4711" spans="1:34" s="173" customFormat="1" x14ac:dyDescent="0.55000000000000004">
      <c r="A4711" s="122"/>
      <c r="B4711" s="123">
        <v>2004</v>
      </c>
      <c r="C4711" s="123">
        <v>9670</v>
      </c>
      <c r="D4711" s="135" t="s">
        <v>6607</v>
      </c>
      <c r="E4711" s="123" t="s">
        <v>34</v>
      </c>
      <c r="F4711" s="123">
        <v>3475</v>
      </c>
      <c r="G4711" s="123">
        <v>0</v>
      </c>
      <c r="H4711" s="123">
        <v>2</v>
      </c>
      <c r="I4711" s="136">
        <v>47</v>
      </c>
      <c r="J4711" s="123" t="s">
        <v>38</v>
      </c>
      <c r="K4711" s="137">
        <f>((G4711*400)+(H4711*100))+I4711</f>
        <v>247</v>
      </c>
      <c r="L4711" s="137">
        <v>800</v>
      </c>
      <c r="M4711" s="137">
        <f>K4711*L4711</f>
        <v>197600</v>
      </c>
      <c r="N4711" s="123"/>
      <c r="O4711" s="108"/>
      <c r="P4711" s="138"/>
      <c r="Q4711" s="108"/>
      <c r="R4711" s="108"/>
      <c r="S4711" s="139"/>
      <c r="T4711" s="123"/>
      <c r="U4711" s="123"/>
      <c r="V4711" s="123"/>
      <c r="W4711" s="137"/>
      <c r="X4711" s="136"/>
      <c r="Y4711" s="137"/>
      <c r="Z4711" s="137"/>
      <c r="AA4711" s="119"/>
      <c r="AB4711" s="119"/>
      <c r="AC4711" s="137"/>
      <c r="AD4711" s="137">
        <f>IF(AND(AC4711="",M4711=""),0,IF((AC4711=""),M4711,IF((M4711=""),AC4711,AC4711+M4711)))</f>
        <v>197600</v>
      </c>
      <c r="AE4711" s="137">
        <f t="shared" si="449"/>
        <v>197600</v>
      </c>
      <c r="AF4711" s="137">
        <v>0</v>
      </c>
      <c r="AG4711" s="137">
        <f t="shared" si="450"/>
        <v>197600</v>
      </c>
      <c r="AH4711" s="137">
        <v>0.01</v>
      </c>
    </row>
    <row r="4712" spans="1:34" s="173" customFormat="1" x14ac:dyDescent="0.55000000000000004">
      <c r="A4712" s="122"/>
      <c r="B4712" s="123"/>
      <c r="C4712" s="123"/>
      <c r="D4712" s="135"/>
      <c r="E4712" s="123"/>
      <c r="F4712" s="123"/>
      <c r="G4712" s="123"/>
      <c r="H4712" s="123"/>
      <c r="I4712" s="136"/>
      <c r="J4712" s="123"/>
      <c r="K4712" s="137"/>
      <c r="L4712" s="137" t="s">
        <v>63</v>
      </c>
      <c r="M4712" s="137">
        <f>SUM(M4706:M4711)</f>
        <v>1060900</v>
      </c>
      <c r="N4712" s="123"/>
      <c r="O4712" s="108"/>
      <c r="P4712" s="138"/>
      <c r="Q4712" s="108"/>
      <c r="R4712" s="108"/>
      <c r="S4712" s="139"/>
      <c r="T4712" s="123"/>
      <c r="U4712" s="123"/>
      <c r="V4712" s="123"/>
      <c r="W4712" s="137"/>
      <c r="X4712" s="136"/>
      <c r="Y4712" s="137"/>
      <c r="Z4712" s="137"/>
      <c r="AA4712" s="119"/>
      <c r="AB4712" s="119"/>
      <c r="AC4712" s="137"/>
      <c r="AD4712" s="137"/>
      <c r="AE4712" s="137">
        <f>SUM(AE4706:AE4711)</f>
        <v>2530491.4658200005</v>
      </c>
      <c r="AF4712" s="137"/>
      <c r="AG4712" s="137">
        <f>SUM(AG4706:AG4711)</f>
        <v>197600</v>
      </c>
      <c r="AH4712" s="137"/>
    </row>
    <row r="4713" spans="1:34" s="173" customFormat="1" x14ac:dyDescent="0.55000000000000004">
      <c r="A4713" s="122" t="s">
        <v>6610</v>
      </c>
      <c r="B4713" s="123">
        <v>2005</v>
      </c>
      <c r="C4713" s="123">
        <v>8682</v>
      </c>
      <c r="D4713" s="135" t="s">
        <v>6611</v>
      </c>
      <c r="E4713" s="123" t="s">
        <v>34</v>
      </c>
      <c r="F4713" s="123">
        <v>3801</v>
      </c>
      <c r="G4713" s="123">
        <v>0</v>
      </c>
      <c r="H4713" s="123">
        <v>2</v>
      </c>
      <c r="I4713" s="136">
        <v>40</v>
      </c>
      <c r="J4713" s="123" t="s">
        <v>35</v>
      </c>
      <c r="K4713" s="137">
        <f>((G4713*400)+(H4713*100))+I4713</f>
        <v>240</v>
      </c>
      <c r="L4713" s="137">
        <v>800</v>
      </c>
      <c r="M4713" s="137">
        <f>K4713*L4713</f>
        <v>192000</v>
      </c>
      <c r="N4713" s="123">
        <v>1</v>
      </c>
      <c r="O4713" s="108" t="s">
        <v>6608</v>
      </c>
      <c r="P4713" s="138">
        <v>5570800065332</v>
      </c>
      <c r="Q4713" s="108" t="s">
        <v>6609</v>
      </c>
      <c r="R4713" s="108" t="s">
        <v>6612</v>
      </c>
      <c r="S4713" s="139" t="s">
        <v>6613</v>
      </c>
      <c r="T4713" s="123" t="s">
        <v>51</v>
      </c>
      <c r="U4713" s="123" t="s">
        <v>45</v>
      </c>
      <c r="V4713" s="123" t="s">
        <v>52</v>
      </c>
      <c r="W4713" s="137">
        <v>240.9</v>
      </c>
      <c r="X4713" s="136">
        <v>48.59</v>
      </c>
      <c r="Y4713" s="137">
        <v>6750</v>
      </c>
      <c r="Z4713" s="137">
        <f>W4713*Y4713</f>
        <v>1626075</v>
      </c>
      <c r="AA4713" s="119">
        <v>6</v>
      </c>
      <c r="AB4713" s="119">
        <v>6</v>
      </c>
      <c r="AC4713" s="137">
        <f>(Z4713*(100-AB4713))/100</f>
        <v>1528510.5</v>
      </c>
      <c r="AD4713" s="137">
        <f>IF(AND(AC4713="",M4713=""),0,IF((AC4713=""),M4713, IF( (M4713=""),AC4713,SUM(AC4713:AC4717)+M4713)))</f>
        <v>1828883.1</v>
      </c>
      <c r="AE4713" s="137">
        <f>IF( (X4713=""),AD4713*1,AD4713*(X4713/100) )</f>
        <v>888654.29829000018</v>
      </c>
      <c r="AF4713" s="137">
        <v>50000000</v>
      </c>
      <c r="AG4713" s="137">
        <f>IF((AF4713-AE4713) &gt; 1,0,IF((AF4713-AE4713)&lt;0,AE4713-AF4713,AF4713-AE4713))</f>
        <v>0</v>
      </c>
      <c r="AH4713" s="137">
        <v>0.02</v>
      </c>
    </row>
    <row r="4714" spans="1:34" s="173" customFormat="1" x14ac:dyDescent="0.55000000000000004">
      <c r="A4714" s="122"/>
      <c r="B4714" s="123"/>
      <c r="C4714" s="123"/>
      <c r="D4714" s="135"/>
      <c r="E4714" s="123"/>
      <c r="F4714" s="123"/>
      <c r="G4714" s="123"/>
      <c r="H4714" s="123"/>
      <c r="I4714" s="136"/>
      <c r="J4714" s="123"/>
      <c r="K4714" s="137"/>
      <c r="L4714" s="137"/>
      <c r="M4714" s="137"/>
      <c r="N4714" s="123">
        <v>2</v>
      </c>
      <c r="O4714" s="108" t="s">
        <v>6608</v>
      </c>
      <c r="P4714" s="138">
        <v>5570800065332</v>
      </c>
      <c r="Q4714" s="108" t="s">
        <v>6609</v>
      </c>
      <c r="R4714" s="108" t="s">
        <v>6612</v>
      </c>
      <c r="S4714" s="139" t="s">
        <v>6614</v>
      </c>
      <c r="T4714" s="123" t="s">
        <v>51</v>
      </c>
      <c r="U4714" s="123" t="s">
        <v>74</v>
      </c>
      <c r="V4714" s="123" t="s">
        <v>52</v>
      </c>
      <c r="W4714" s="137">
        <v>229.36</v>
      </c>
      <c r="X4714" s="136">
        <v>46.26</v>
      </c>
      <c r="Y4714" s="137">
        <v>6750</v>
      </c>
      <c r="Z4714" s="137">
        <f>W4714*Y4714</f>
        <v>1548180</v>
      </c>
      <c r="AA4714" s="119">
        <v>21</v>
      </c>
      <c r="AB4714" s="119">
        <v>93</v>
      </c>
      <c r="AC4714" s="137">
        <f>(Z4714*(100-AB4714))/100</f>
        <v>108372.6</v>
      </c>
      <c r="AD4714" s="137">
        <f>IF(AND(AC4714="",M4713=""),0,IF((AC4714=""),M4713, IF( (M4713=""),AC4714,SUM(AC4713:AC4717)+M4713)))</f>
        <v>1828883.1</v>
      </c>
      <c r="AE4714" s="137">
        <f>IF( (X4714=""),AD4714*1,AD4714*(X4714/100) )</f>
        <v>846041.32205999992</v>
      </c>
      <c r="AF4714" s="137">
        <v>50000000</v>
      </c>
      <c r="AG4714" s="137">
        <f>IF((AF4714-AE4714) &gt; 1,0,IF((AF4714-AE4714)&lt;0,AE4714-AF4714,AF4714-AE4714))</f>
        <v>0</v>
      </c>
      <c r="AH4714" s="137">
        <v>0.02</v>
      </c>
    </row>
    <row r="4715" spans="1:34" s="173" customFormat="1" x14ac:dyDescent="0.55000000000000004">
      <c r="A4715" s="122"/>
      <c r="B4715" s="123"/>
      <c r="C4715" s="123"/>
      <c r="D4715" s="135"/>
      <c r="E4715" s="123"/>
      <c r="F4715" s="123"/>
      <c r="G4715" s="123"/>
      <c r="H4715" s="123"/>
      <c r="I4715" s="136"/>
      <c r="J4715" s="123"/>
      <c r="K4715" s="137"/>
      <c r="L4715" s="137"/>
      <c r="M4715" s="137"/>
      <c r="N4715" s="123">
        <v>3</v>
      </c>
      <c r="O4715" s="108" t="s">
        <v>6608</v>
      </c>
      <c r="P4715" s="138">
        <v>5570800065332</v>
      </c>
      <c r="Q4715" s="108" t="s">
        <v>6609</v>
      </c>
      <c r="R4715" s="108" t="s">
        <v>6612</v>
      </c>
      <c r="S4715" s="139" t="s">
        <v>6614</v>
      </c>
      <c r="T4715" s="123" t="s">
        <v>55</v>
      </c>
      <c r="U4715" s="123" t="s">
        <v>45</v>
      </c>
      <c r="V4715" s="123" t="s">
        <v>52</v>
      </c>
      <c r="W4715" s="137">
        <v>25.5</v>
      </c>
      <c r="X4715" s="136">
        <v>5.14</v>
      </c>
      <c r="Y4715" s="137">
        <v>0</v>
      </c>
      <c r="Z4715" s="137">
        <f>W4715*Y4715</f>
        <v>0</v>
      </c>
      <c r="AA4715" s="119">
        <v>1</v>
      </c>
      <c r="AB4715" s="119">
        <v>1</v>
      </c>
      <c r="AC4715" s="137">
        <f>(Z4715*(100-AB4715))/100</f>
        <v>0</v>
      </c>
      <c r="AD4715" s="137">
        <f>IF(AND(AC4715="",M4713=""),0,IF((AC4715=""),M4713, IF( (M4713=""),AC4715,SUM(AC4713:AC4717)+M4713)))</f>
        <v>1828883.1</v>
      </c>
      <c r="AE4715" s="137">
        <f>IF( (X4715=""),AD4715*1,AD4715*(X4715/100) )</f>
        <v>94004.591339999999</v>
      </c>
      <c r="AF4715" s="137">
        <v>50000000</v>
      </c>
      <c r="AG4715" s="137">
        <f>IF((AF4715-AE4715) &gt; 1,0,IF((AF4715-AE4715)&lt;0,AE4715-AF4715,AF4715-AE4715))</f>
        <v>0</v>
      </c>
      <c r="AH4715" s="137">
        <v>0.02</v>
      </c>
    </row>
    <row r="4716" spans="1:34" s="173" customFormat="1" x14ac:dyDescent="0.55000000000000004">
      <c r="A4716" s="122"/>
      <c r="B4716" s="123"/>
      <c r="C4716" s="123"/>
      <c r="D4716" s="135"/>
      <c r="E4716" s="123"/>
      <c r="F4716" s="123"/>
      <c r="G4716" s="123"/>
      <c r="H4716" s="123"/>
      <c r="I4716" s="136"/>
      <c r="J4716" s="123"/>
      <c r="K4716" s="137"/>
      <c r="L4716" s="137" t="s">
        <v>63</v>
      </c>
      <c r="M4716" s="137">
        <f>SUM(M4713:M4715)</f>
        <v>192000</v>
      </c>
      <c r="N4716" s="123"/>
      <c r="O4716" s="108"/>
      <c r="P4716" s="138"/>
      <c r="Q4716" s="108"/>
      <c r="R4716" s="108"/>
      <c r="S4716" s="139"/>
      <c r="T4716" s="123"/>
      <c r="U4716" s="123"/>
      <c r="V4716" s="123"/>
      <c r="W4716" s="137"/>
      <c r="X4716" s="136"/>
      <c r="Y4716" s="137"/>
      <c r="Z4716" s="137"/>
      <c r="AA4716" s="119"/>
      <c r="AB4716" s="119"/>
      <c r="AC4716" s="137"/>
      <c r="AD4716" s="137"/>
      <c r="AE4716" s="137">
        <f>SUM(AE4713:AE4715)</f>
        <v>1828700.21169</v>
      </c>
      <c r="AF4716" s="137"/>
      <c r="AG4716" s="137">
        <f>SUM(AG4713:AG4715)</f>
        <v>0</v>
      </c>
      <c r="AH4716" s="137"/>
    </row>
    <row r="4717" spans="1:34" s="173" customFormat="1" x14ac:dyDescent="0.55000000000000004">
      <c r="A4717" s="122" t="s">
        <v>6615</v>
      </c>
      <c r="B4717" s="123">
        <v>2006</v>
      </c>
      <c r="C4717" s="123">
        <v>7928</v>
      </c>
      <c r="D4717" s="135" t="s">
        <v>6616</v>
      </c>
      <c r="E4717" s="123" t="s">
        <v>34</v>
      </c>
      <c r="F4717" s="123">
        <v>11800</v>
      </c>
      <c r="G4717" s="123">
        <v>0</v>
      </c>
      <c r="H4717" s="123">
        <v>1</v>
      </c>
      <c r="I4717" s="136">
        <v>53</v>
      </c>
      <c r="J4717" s="123" t="s">
        <v>38</v>
      </c>
      <c r="K4717" s="137">
        <f>((G4717*400)+(H4717*100))+I4717</f>
        <v>153</v>
      </c>
      <c r="L4717" s="137">
        <v>850</v>
      </c>
      <c r="M4717" s="137">
        <f>K4717*L4717</f>
        <v>130050</v>
      </c>
      <c r="N4717" s="123"/>
      <c r="O4717" s="108"/>
      <c r="P4717" s="138"/>
      <c r="Q4717" s="108"/>
      <c r="R4717" s="108"/>
      <c r="S4717" s="139"/>
      <c r="T4717" s="123"/>
      <c r="U4717" s="123"/>
      <c r="V4717" s="123"/>
      <c r="W4717" s="137"/>
      <c r="X4717" s="136"/>
      <c r="Y4717" s="137"/>
      <c r="Z4717" s="137"/>
      <c r="AA4717" s="119"/>
      <c r="AB4717" s="119"/>
      <c r="AC4717" s="137"/>
      <c r="AD4717" s="137">
        <f>IF(AND(AC4717="",M4717=""),0,IF((AC4717=""),M4717,IF((M4717=""),AC4717,AC4717+M4717)))</f>
        <v>130050</v>
      </c>
      <c r="AE4717" s="137">
        <f>IF( (X4717=""),AD4717*1,AD4717*(X4717/100) )</f>
        <v>130050</v>
      </c>
      <c r="AF4717" s="137">
        <v>50000000</v>
      </c>
      <c r="AG4717" s="137">
        <f>IF((AF4717-AE4717) &gt; 1,0,IF((AF4717-AE4717)&lt;0,AE4717-AF4717,AF4717-AE4717))</f>
        <v>0</v>
      </c>
      <c r="AH4717" s="137">
        <v>0.01</v>
      </c>
    </row>
    <row r="4718" spans="1:34" s="173" customFormat="1" x14ac:dyDescent="0.55000000000000004">
      <c r="A4718" s="122"/>
      <c r="B4718" s="123">
        <v>2007</v>
      </c>
      <c r="C4718" s="123">
        <v>7927</v>
      </c>
      <c r="D4718" s="135" t="s">
        <v>6617</v>
      </c>
      <c r="E4718" s="123" t="s">
        <v>34</v>
      </c>
      <c r="F4718" s="123">
        <v>11899</v>
      </c>
      <c r="G4718" s="123">
        <v>0</v>
      </c>
      <c r="H4718" s="123">
        <v>1</v>
      </c>
      <c r="I4718" s="136">
        <v>55</v>
      </c>
      <c r="J4718" s="123" t="s">
        <v>38</v>
      </c>
      <c r="K4718" s="137">
        <f>((G4718*400)+(H4718*100))+I4718</f>
        <v>155</v>
      </c>
      <c r="L4718" s="137">
        <v>850</v>
      </c>
      <c r="M4718" s="137">
        <f>K4718*L4718</f>
        <v>131750</v>
      </c>
      <c r="N4718" s="123"/>
      <c r="O4718" s="108"/>
      <c r="P4718" s="138"/>
      <c r="Q4718" s="108"/>
      <c r="R4718" s="108"/>
      <c r="S4718" s="139"/>
      <c r="T4718" s="123"/>
      <c r="U4718" s="123"/>
      <c r="V4718" s="123"/>
      <c r="W4718" s="137"/>
      <c r="X4718" s="136"/>
      <c r="Y4718" s="137"/>
      <c r="Z4718" s="137"/>
      <c r="AA4718" s="119"/>
      <c r="AB4718" s="119"/>
      <c r="AC4718" s="137"/>
      <c r="AD4718" s="137">
        <f>IF(AND(AC4718="",M4718=""),0,IF((AC4718=""),M4718,IF((M4718=""),AC4718,AC4718+M4718)))</f>
        <v>131750</v>
      </c>
      <c r="AE4718" s="137">
        <f>IF( (X4718=""),AD4718*1,AD4718*(X4718/100) )</f>
        <v>131750</v>
      </c>
      <c r="AF4718" s="137">
        <v>50000000</v>
      </c>
      <c r="AG4718" s="137">
        <f>IF((AF4718-AE4718) &gt; 1,0,IF((AF4718-AE4718)&lt;0,AE4718-AF4718,AF4718-AE4718))</f>
        <v>0</v>
      </c>
      <c r="AH4718" s="137">
        <v>0.01</v>
      </c>
    </row>
    <row r="4719" spans="1:34" s="173" customFormat="1" x14ac:dyDescent="0.55000000000000004">
      <c r="A4719" s="122"/>
      <c r="B4719" s="123">
        <v>2008</v>
      </c>
      <c r="C4719" s="123">
        <v>7929</v>
      </c>
      <c r="D4719" s="135" t="s">
        <v>6618</v>
      </c>
      <c r="E4719" s="123" t="s">
        <v>34</v>
      </c>
      <c r="F4719" s="123">
        <v>11905</v>
      </c>
      <c r="G4719" s="123">
        <v>0</v>
      </c>
      <c r="H4719" s="123">
        <v>3</v>
      </c>
      <c r="I4719" s="136">
        <v>1</v>
      </c>
      <c r="J4719" s="123" t="s">
        <v>38</v>
      </c>
      <c r="K4719" s="137">
        <f>((G4719*400)+(H4719*100))+I4719</f>
        <v>301</v>
      </c>
      <c r="L4719" s="137">
        <v>850</v>
      </c>
      <c r="M4719" s="137">
        <f>K4719*L4719</f>
        <v>255850</v>
      </c>
      <c r="N4719" s="123"/>
      <c r="O4719" s="108"/>
      <c r="P4719" s="138"/>
      <c r="Q4719" s="108"/>
      <c r="R4719" s="108"/>
      <c r="S4719" s="139"/>
      <c r="T4719" s="123"/>
      <c r="U4719" s="123"/>
      <c r="V4719" s="123"/>
      <c r="W4719" s="137"/>
      <c r="X4719" s="136"/>
      <c r="Y4719" s="137"/>
      <c r="Z4719" s="137"/>
      <c r="AA4719" s="119"/>
      <c r="AB4719" s="119"/>
      <c r="AC4719" s="137"/>
      <c r="AD4719" s="137">
        <f>IF(AND(AC4719="",M4719=""),0,IF((AC4719=""),M4719,IF((M4719=""),AC4719,AC4719+M4719)))</f>
        <v>255850</v>
      </c>
      <c r="AE4719" s="137">
        <f>IF( (X4719=""),AD4719*1,AD4719*(X4719/100) )</f>
        <v>255850</v>
      </c>
      <c r="AF4719" s="137">
        <v>50000000</v>
      </c>
      <c r="AG4719" s="137">
        <f>IF((AF4719-AE4719) &gt; 1,0,IF((AF4719-AE4719)&lt;0,AE4719-AF4719,AF4719-AE4719))</f>
        <v>0</v>
      </c>
      <c r="AH4719" s="137">
        <v>0.01</v>
      </c>
    </row>
    <row r="4720" spans="1:34" s="173" customFormat="1" x14ac:dyDescent="0.55000000000000004">
      <c r="A4720" s="122"/>
      <c r="B4720" s="123"/>
      <c r="C4720" s="123"/>
      <c r="D4720" s="135"/>
      <c r="E4720" s="123"/>
      <c r="F4720" s="123"/>
      <c r="G4720" s="123"/>
      <c r="H4720" s="123"/>
      <c r="I4720" s="136"/>
      <c r="J4720" s="123"/>
      <c r="K4720" s="137"/>
      <c r="L4720" s="137" t="s">
        <v>63</v>
      </c>
      <c r="M4720" s="137">
        <f>SUM(M4717:M4719)</f>
        <v>517650</v>
      </c>
      <c r="N4720" s="123"/>
      <c r="O4720" s="108"/>
      <c r="P4720" s="138"/>
      <c r="Q4720" s="108"/>
      <c r="R4720" s="108"/>
      <c r="S4720" s="139"/>
      <c r="T4720" s="123"/>
      <c r="U4720" s="123"/>
      <c r="V4720" s="123"/>
      <c r="W4720" s="137"/>
      <c r="X4720" s="136"/>
      <c r="Y4720" s="137"/>
      <c r="Z4720" s="137"/>
      <c r="AA4720" s="119"/>
      <c r="AB4720" s="119"/>
      <c r="AC4720" s="137"/>
      <c r="AD4720" s="137"/>
      <c r="AE4720" s="137">
        <f>SUM(AE4717:AE4719)</f>
        <v>517650</v>
      </c>
      <c r="AF4720" s="137"/>
      <c r="AG4720" s="137">
        <f>SUM(AG4717:AG4719)</f>
        <v>0</v>
      </c>
      <c r="AH4720" s="137"/>
    </row>
    <row r="4721" spans="1:34" s="173" customFormat="1" x14ac:dyDescent="0.55000000000000004">
      <c r="A4721" s="122" t="s">
        <v>6619</v>
      </c>
      <c r="B4721" s="123">
        <v>2009</v>
      </c>
      <c r="C4721" s="123">
        <v>6771</v>
      </c>
      <c r="D4721" s="135" t="s">
        <v>6620</v>
      </c>
      <c r="E4721" s="123" t="s">
        <v>34</v>
      </c>
      <c r="F4721" s="123">
        <v>23602</v>
      </c>
      <c r="G4721" s="123">
        <v>0</v>
      </c>
      <c r="H4721" s="123">
        <v>0</v>
      </c>
      <c r="I4721" s="136">
        <v>46</v>
      </c>
      <c r="J4721" s="123" t="s">
        <v>68</v>
      </c>
      <c r="K4721" s="137">
        <f>((G4721*400)+(H4721*100))+I4721</f>
        <v>46</v>
      </c>
      <c r="L4721" s="137">
        <v>850</v>
      </c>
      <c r="M4721" s="137">
        <f>K4721*L4721</f>
        <v>39100</v>
      </c>
      <c r="N4721" s="123"/>
      <c r="O4721" s="108"/>
      <c r="P4721" s="138"/>
      <c r="Q4721" s="108"/>
      <c r="R4721" s="108"/>
      <c r="S4721" s="139"/>
      <c r="T4721" s="123"/>
      <c r="U4721" s="123"/>
      <c r="V4721" s="123"/>
      <c r="W4721" s="137"/>
      <c r="X4721" s="136"/>
      <c r="Y4721" s="137"/>
      <c r="Z4721" s="137"/>
      <c r="AA4721" s="119"/>
      <c r="AB4721" s="119"/>
      <c r="AC4721" s="137"/>
      <c r="AD4721" s="137">
        <f>IF(AND(AC4721="",M4721=""),0,IF((AC4721=""),M4721,IF((M4721=""),AC4721,AC4721+M4721)))</f>
        <v>39100</v>
      </c>
      <c r="AE4721" s="137">
        <f>IF( (X4721=""),AD4721*1,AD4721*(X4721/100) )</f>
        <v>39100</v>
      </c>
      <c r="AF4721" s="137">
        <v>0</v>
      </c>
      <c r="AG4721" s="137">
        <f>IF((AF4721-AE4721) &gt; 1,0,IF((AF4721-AE4721)&lt;0,AE4721-AF4721,AF4721-AE4721))</f>
        <v>39100</v>
      </c>
      <c r="AH4721" s="137">
        <v>0.3</v>
      </c>
    </row>
    <row r="4722" spans="1:34" s="173" customFormat="1" x14ac:dyDescent="0.55000000000000004">
      <c r="A4722" s="122"/>
      <c r="B4722" s="123"/>
      <c r="C4722" s="123"/>
      <c r="D4722" s="135"/>
      <c r="E4722" s="123"/>
      <c r="F4722" s="123"/>
      <c r="G4722" s="123"/>
      <c r="H4722" s="123"/>
      <c r="I4722" s="136"/>
      <c r="J4722" s="123"/>
      <c r="K4722" s="137"/>
      <c r="L4722" s="137" t="s">
        <v>63</v>
      </c>
      <c r="M4722" s="137">
        <f>SUM(M4721:M4721)</f>
        <v>39100</v>
      </c>
      <c r="N4722" s="123"/>
      <c r="O4722" s="108"/>
      <c r="P4722" s="138"/>
      <c r="Q4722" s="108"/>
      <c r="R4722" s="108"/>
      <c r="S4722" s="139"/>
      <c r="T4722" s="123"/>
      <c r="U4722" s="123"/>
      <c r="V4722" s="123"/>
      <c r="W4722" s="137"/>
      <c r="X4722" s="136"/>
      <c r="Y4722" s="137"/>
      <c r="Z4722" s="137"/>
      <c r="AA4722" s="119"/>
      <c r="AB4722" s="119"/>
      <c r="AC4722" s="137"/>
      <c r="AD4722" s="137"/>
      <c r="AE4722" s="137">
        <f>SUM(AE4721:AE4721)</f>
        <v>39100</v>
      </c>
      <c r="AF4722" s="137"/>
      <c r="AG4722" s="137">
        <f>SUM(AG4721:AG4721)</f>
        <v>39100</v>
      </c>
      <c r="AH4722" s="137"/>
    </row>
    <row r="4723" spans="1:34" s="173" customFormat="1" x14ac:dyDescent="0.55000000000000004">
      <c r="A4723" s="122" t="s">
        <v>6623</v>
      </c>
      <c r="B4723" s="123">
        <v>2010</v>
      </c>
      <c r="C4723" s="123">
        <v>6605</v>
      </c>
      <c r="D4723" s="135" t="s">
        <v>6624</v>
      </c>
      <c r="E4723" s="123" t="s">
        <v>34</v>
      </c>
      <c r="F4723" s="123">
        <v>23164</v>
      </c>
      <c r="G4723" s="123">
        <v>0</v>
      </c>
      <c r="H4723" s="123">
        <v>1</v>
      </c>
      <c r="I4723" s="136">
        <v>35</v>
      </c>
      <c r="J4723" s="123" t="s">
        <v>35</v>
      </c>
      <c r="K4723" s="137">
        <f>((G4723*400)+(H4723*100))+I4723</f>
        <v>135</v>
      </c>
      <c r="L4723" s="137">
        <v>650</v>
      </c>
      <c r="M4723" s="137">
        <f>K4723*L4723</f>
        <v>87750</v>
      </c>
      <c r="N4723" s="123">
        <v>1</v>
      </c>
      <c r="O4723" s="108" t="s">
        <v>6621</v>
      </c>
      <c r="P4723" s="138"/>
      <c r="Q4723" s="108" t="s">
        <v>6622</v>
      </c>
      <c r="R4723" s="108" t="s">
        <v>6625</v>
      </c>
      <c r="S4723" s="139" t="s">
        <v>6626</v>
      </c>
      <c r="T4723" s="123" t="s">
        <v>51</v>
      </c>
      <c r="U4723" s="123" t="s">
        <v>45</v>
      </c>
      <c r="V4723" s="123" t="s">
        <v>52</v>
      </c>
      <c r="W4723" s="137">
        <v>1241.5999999999999</v>
      </c>
      <c r="X4723" s="136">
        <v>100</v>
      </c>
      <c r="Y4723" s="137">
        <v>6750</v>
      </c>
      <c r="Z4723" s="137">
        <f>W4723*Y4723</f>
        <v>8380799.9999999991</v>
      </c>
      <c r="AA4723" s="119">
        <v>6</v>
      </c>
      <c r="AB4723" s="119">
        <v>6</v>
      </c>
      <c r="AC4723" s="137">
        <f>(Z4723*(100-AB4723))/100</f>
        <v>7877951.9999999991</v>
      </c>
      <c r="AD4723" s="137">
        <f>IF(AND(AC4723="",M4723=""),0,IF((AC4723=""),M4723, IF( (M4723=""),AC4723,SUM(AC4723:AC4725)+M4723)))</f>
        <v>9077022</v>
      </c>
      <c r="AE4723" s="137">
        <f>IF( (X4723=""),AD4723*1,AD4723*(X4723/100) )</f>
        <v>9077022</v>
      </c>
      <c r="AF4723" s="137">
        <v>50000000</v>
      </c>
      <c r="AG4723" s="137">
        <f>IF((AF4723-AE4723) &gt; 1,0,IF((AF4723-AE4723)&lt;0,AE4723-AF4723,AF4723-AE4723))</f>
        <v>0</v>
      </c>
      <c r="AH4723" s="137">
        <v>0.02</v>
      </c>
    </row>
    <row r="4724" spans="1:34" s="173" customFormat="1" x14ac:dyDescent="0.55000000000000004">
      <c r="A4724" s="122"/>
      <c r="B4724" s="123"/>
      <c r="C4724" s="123"/>
      <c r="D4724" s="135"/>
      <c r="E4724" s="123"/>
      <c r="F4724" s="123"/>
      <c r="G4724" s="123"/>
      <c r="H4724" s="123"/>
      <c r="I4724" s="136"/>
      <c r="J4724" s="123"/>
      <c r="K4724" s="137"/>
      <c r="L4724" s="137" t="s">
        <v>63</v>
      </c>
      <c r="M4724" s="137">
        <f>SUM(M4723:M4723)</f>
        <v>87750</v>
      </c>
      <c r="N4724" s="123"/>
      <c r="O4724" s="108"/>
      <c r="P4724" s="138"/>
      <c r="Q4724" s="108"/>
      <c r="R4724" s="108"/>
      <c r="S4724" s="139"/>
      <c r="T4724" s="123"/>
      <c r="U4724" s="123"/>
      <c r="V4724" s="123"/>
      <c r="W4724" s="137"/>
      <c r="X4724" s="136"/>
      <c r="Y4724" s="137"/>
      <c r="Z4724" s="137"/>
      <c r="AA4724" s="119"/>
      <c r="AB4724" s="119"/>
      <c r="AC4724" s="137"/>
      <c r="AD4724" s="137"/>
      <c r="AE4724" s="137">
        <f>SUM(AE4723:AE4723)</f>
        <v>9077022</v>
      </c>
      <c r="AF4724" s="137"/>
      <c r="AG4724" s="137">
        <f>SUM(AG4723:AG4723)</f>
        <v>0</v>
      </c>
      <c r="AH4724" s="137"/>
    </row>
    <row r="4725" spans="1:34" s="173" customFormat="1" x14ac:dyDescent="0.55000000000000004">
      <c r="A4725" s="122" t="s">
        <v>6629</v>
      </c>
      <c r="B4725" s="123">
        <v>2011</v>
      </c>
      <c r="C4725" s="123">
        <v>9355</v>
      </c>
      <c r="D4725" s="135" t="s">
        <v>6630</v>
      </c>
      <c r="E4725" s="123" t="s">
        <v>34</v>
      </c>
      <c r="F4725" s="123">
        <v>17121</v>
      </c>
      <c r="G4725" s="123">
        <v>1</v>
      </c>
      <c r="H4725" s="123">
        <v>1</v>
      </c>
      <c r="I4725" s="136">
        <v>62</v>
      </c>
      <c r="J4725" s="123" t="s">
        <v>35</v>
      </c>
      <c r="K4725" s="137">
        <f>((G4725*400)+(H4725*100))+I4725</f>
        <v>562</v>
      </c>
      <c r="L4725" s="137">
        <v>675</v>
      </c>
      <c r="M4725" s="137">
        <f>K4725*L4725</f>
        <v>379350</v>
      </c>
      <c r="N4725" s="123">
        <v>1</v>
      </c>
      <c r="O4725" s="108" t="s">
        <v>6627</v>
      </c>
      <c r="P4725" s="138"/>
      <c r="Q4725" s="108" t="s">
        <v>6628</v>
      </c>
      <c r="R4725" s="108" t="s">
        <v>6631</v>
      </c>
      <c r="S4725" s="139" t="s">
        <v>6632</v>
      </c>
      <c r="T4725" s="123" t="s">
        <v>51</v>
      </c>
      <c r="U4725" s="123" t="s">
        <v>227</v>
      </c>
      <c r="V4725" s="123" t="s">
        <v>52</v>
      </c>
      <c r="W4725" s="137">
        <v>168</v>
      </c>
      <c r="X4725" s="136">
        <v>84</v>
      </c>
      <c r="Y4725" s="137">
        <v>6750</v>
      </c>
      <c r="Z4725" s="137">
        <f>W4725*Y4725</f>
        <v>1134000</v>
      </c>
      <c r="AA4725" s="119">
        <v>1</v>
      </c>
      <c r="AB4725" s="119">
        <v>2</v>
      </c>
      <c r="AC4725" s="137">
        <f>(Z4725*(100-AB4725))/100</f>
        <v>1111320</v>
      </c>
      <c r="AD4725" s="137">
        <f>IF(AND(AC4725="",M4725=""),0,IF((AC4725=""),M4725, IF( (M4725=""),AC4725,SUM(AC4725:AC4727)+M4725)))</f>
        <v>1704510</v>
      </c>
      <c r="AE4725" s="137">
        <f>IF( (X4725=""),AD4725*1,AD4725*(X4725/100) )</f>
        <v>1431788.4</v>
      </c>
      <c r="AF4725" s="137">
        <v>50000000</v>
      </c>
      <c r="AG4725" s="137">
        <f>IF((AF4725-AE4725) &gt; 1,0,IF((AF4725-AE4725)&lt;0,AE4725-AF4725,AF4725-AE4725))</f>
        <v>0</v>
      </c>
      <c r="AH4725" s="137">
        <v>0.02</v>
      </c>
    </row>
    <row r="4726" spans="1:34" s="173" customFormat="1" x14ac:dyDescent="0.55000000000000004">
      <c r="A4726" s="122"/>
      <c r="B4726" s="123"/>
      <c r="C4726" s="123"/>
      <c r="D4726" s="135"/>
      <c r="E4726" s="123"/>
      <c r="F4726" s="123"/>
      <c r="G4726" s="123"/>
      <c r="H4726" s="123"/>
      <c r="I4726" s="136"/>
      <c r="J4726" s="123"/>
      <c r="K4726" s="137"/>
      <c r="L4726" s="137"/>
      <c r="M4726" s="137"/>
      <c r="N4726" s="123">
        <v>2</v>
      </c>
      <c r="O4726" s="108" t="s">
        <v>6627</v>
      </c>
      <c r="P4726" s="138"/>
      <c r="Q4726" s="108" t="s">
        <v>6628</v>
      </c>
      <c r="R4726" s="108" t="s">
        <v>6631</v>
      </c>
      <c r="S4726" s="139" t="s">
        <v>6633</v>
      </c>
      <c r="T4726" s="123" t="s">
        <v>51</v>
      </c>
      <c r="U4726" s="123" t="s">
        <v>45</v>
      </c>
      <c r="V4726" s="123" t="s">
        <v>52</v>
      </c>
      <c r="W4726" s="137">
        <v>32</v>
      </c>
      <c r="X4726" s="136">
        <v>16</v>
      </c>
      <c r="Y4726" s="137">
        <v>6750</v>
      </c>
      <c r="Z4726" s="137">
        <f>W4726*Y4726</f>
        <v>216000</v>
      </c>
      <c r="AA4726" s="119">
        <v>1</v>
      </c>
      <c r="AB4726" s="119">
        <v>1</v>
      </c>
      <c r="AC4726" s="137">
        <f>(Z4726*(100-AB4726))/100</f>
        <v>213840</v>
      </c>
      <c r="AD4726" s="137">
        <f>IF(AND(AC4726="",M4725=""),0,IF((AC4726=""),M4725, IF( (M4725=""),AC4726,SUM(AC4725:AC4727)+M4725)))</f>
        <v>1704510</v>
      </c>
      <c r="AE4726" s="137">
        <f>IF( (X4726=""),AD4726*1,AD4726*(X4726/100) )</f>
        <v>272721.59999999998</v>
      </c>
      <c r="AF4726" s="137">
        <v>50000000</v>
      </c>
      <c r="AG4726" s="137">
        <f>IF((AF4726-AE4726) &gt; 1,0,IF((AF4726-AE4726)&lt;0,AE4726-AF4726,AF4726-AE4726))</f>
        <v>0</v>
      </c>
      <c r="AH4726" s="137">
        <v>0.02</v>
      </c>
    </row>
    <row r="4727" spans="1:34" s="173" customFormat="1" x14ac:dyDescent="0.55000000000000004">
      <c r="A4727" s="122"/>
      <c r="B4727" s="123"/>
      <c r="C4727" s="123"/>
      <c r="D4727" s="135"/>
      <c r="E4727" s="123"/>
      <c r="F4727" s="123"/>
      <c r="G4727" s="123"/>
      <c r="H4727" s="123"/>
      <c r="I4727" s="136"/>
      <c r="J4727" s="123"/>
      <c r="K4727" s="137"/>
      <c r="L4727" s="137" t="s">
        <v>63</v>
      </c>
      <c r="M4727" s="137">
        <f>SUM(M4725:M4726)</f>
        <v>379350</v>
      </c>
      <c r="N4727" s="123"/>
      <c r="O4727" s="108"/>
      <c r="P4727" s="138"/>
      <c r="Q4727" s="108"/>
      <c r="R4727" s="108"/>
      <c r="S4727" s="139"/>
      <c r="T4727" s="123"/>
      <c r="U4727" s="123"/>
      <c r="V4727" s="123"/>
      <c r="W4727" s="137"/>
      <c r="X4727" s="136"/>
      <c r="Y4727" s="137"/>
      <c r="Z4727" s="137"/>
      <c r="AA4727" s="119"/>
      <c r="AB4727" s="119"/>
      <c r="AC4727" s="137"/>
      <c r="AD4727" s="137"/>
      <c r="AE4727" s="137">
        <f>SUM(AE4725:AE4726)</f>
        <v>1704510</v>
      </c>
      <c r="AF4727" s="137"/>
      <c r="AG4727" s="137">
        <f>SUM(AG4725:AG4726)</f>
        <v>0</v>
      </c>
      <c r="AH4727" s="137"/>
    </row>
    <row r="4728" spans="1:34" s="173" customFormat="1" x14ac:dyDescent="0.55000000000000004">
      <c r="A4728" s="122" t="s">
        <v>2145</v>
      </c>
      <c r="B4728" s="123">
        <v>2012</v>
      </c>
      <c r="C4728" s="123">
        <v>5756</v>
      </c>
      <c r="D4728" s="135" t="s">
        <v>6636</v>
      </c>
      <c r="E4728" s="123" t="s">
        <v>34</v>
      </c>
      <c r="F4728" s="123">
        <v>16932</v>
      </c>
      <c r="G4728" s="123">
        <v>0</v>
      </c>
      <c r="H4728" s="123">
        <v>0</v>
      </c>
      <c r="I4728" s="136">
        <v>94</v>
      </c>
      <c r="J4728" s="123" t="s">
        <v>35</v>
      </c>
      <c r="K4728" s="137">
        <f>((G4728*400)+(H4728*100))+I4728</f>
        <v>94</v>
      </c>
      <c r="L4728" s="137">
        <v>2425</v>
      </c>
      <c r="M4728" s="137">
        <f>K4728*L4728</f>
        <v>227950</v>
      </c>
      <c r="N4728" s="123">
        <v>1</v>
      </c>
      <c r="O4728" s="108" t="s">
        <v>6634</v>
      </c>
      <c r="P4728" s="138"/>
      <c r="Q4728" s="108" t="s">
        <v>6635</v>
      </c>
      <c r="R4728" s="108" t="s">
        <v>2147</v>
      </c>
      <c r="S4728" s="139"/>
      <c r="T4728" s="123" t="s">
        <v>55</v>
      </c>
      <c r="U4728" s="123" t="s">
        <v>45</v>
      </c>
      <c r="V4728" s="123"/>
      <c r="W4728" s="137"/>
      <c r="X4728" s="136"/>
      <c r="Y4728" s="137"/>
      <c r="Z4728" s="137"/>
      <c r="AA4728" s="119"/>
      <c r="AB4728" s="119"/>
      <c r="AC4728" s="137"/>
      <c r="AD4728" s="137">
        <f>IF(AND(AC4728="",M4728=""),0,IF((AC4728=""),M4728,IF((M4728=""),AC4728,AC4728+M4728)))</f>
        <v>227950</v>
      </c>
      <c r="AE4728" s="137">
        <f>IF( (X4728=""),AD4728*1,AD4728*(X4728/100) )</f>
        <v>227950</v>
      </c>
      <c r="AF4728" s="137">
        <v>50000000</v>
      </c>
      <c r="AG4728" s="137">
        <f>IF((AF4728-AE4728) &gt; 1,0,IF((AF4728-AE4728)&lt;0,AE4728-AF4728,AF4728-AE4728))</f>
        <v>0</v>
      </c>
      <c r="AH4728" s="137">
        <v>0.02</v>
      </c>
    </row>
    <row r="4729" spans="1:34" s="173" customFormat="1" x14ac:dyDescent="0.55000000000000004">
      <c r="A4729" s="122"/>
      <c r="B4729" s="123"/>
      <c r="C4729" s="123"/>
      <c r="D4729" s="135"/>
      <c r="E4729" s="123"/>
      <c r="F4729" s="123"/>
      <c r="G4729" s="123"/>
      <c r="H4729" s="123"/>
      <c r="I4729" s="136"/>
      <c r="J4729" s="123"/>
      <c r="K4729" s="137"/>
      <c r="L4729" s="137"/>
      <c r="M4729" s="137"/>
      <c r="N4729" s="123">
        <v>2</v>
      </c>
      <c r="O4729" s="108" t="s">
        <v>6634</v>
      </c>
      <c r="P4729" s="138"/>
      <c r="Q4729" s="108" t="s">
        <v>6635</v>
      </c>
      <c r="R4729" s="108" t="s">
        <v>2147</v>
      </c>
      <c r="S4729" s="139" t="s">
        <v>6637</v>
      </c>
      <c r="T4729" s="123" t="s">
        <v>51</v>
      </c>
      <c r="U4729" s="123" t="s">
        <v>45</v>
      </c>
      <c r="V4729" s="123" t="s">
        <v>52</v>
      </c>
      <c r="W4729" s="137">
        <v>307.2</v>
      </c>
      <c r="X4729" s="136">
        <v>100</v>
      </c>
      <c r="Y4729" s="137">
        <v>6750</v>
      </c>
      <c r="Z4729" s="137">
        <f>W4729*Y4729</f>
        <v>2073600</v>
      </c>
      <c r="AA4729" s="119">
        <v>11</v>
      </c>
      <c r="AB4729" s="119">
        <v>12</v>
      </c>
      <c r="AC4729" s="137">
        <f>(Z4729*(100-AB4729))/100</f>
        <v>1824768</v>
      </c>
      <c r="AD4729" s="137">
        <f>IF(AND(AC4729="",M4728=""),0,IF((AC4729=""),M4728, IF( (M4728=""),AC4729,SUM(AC4728:AC4730)+M4728)))</f>
        <v>2052718</v>
      </c>
      <c r="AE4729" s="137">
        <f>IF( (X4729=""),AD4729*1,AD4729*(X4729/100) )</f>
        <v>2052718</v>
      </c>
      <c r="AF4729" s="137">
        <v>50000000</v>
      </c>
      <c r="AG4729" s="137">
        <f>IF((AF4729-AE4729) &gt; 1,0,IF((AF4729-AE4729)&lt;0,AE4729-AF4729,AF4729-AE4729))</f>
        <v>0</v>
      </c>
      <c r="AH4729" s="137">
        <v>0.02</v>
      </c>
    </row>
    <row r="4730" spans="1:34" s="173" customFormat="1" x14ac:dyDescent="0.55000000000000004">
      <c r="A4730" s="122"/>
      <c r="B4730" s="123"/>
      <c r="C4730" s="123"/>
      <c r="D4730" s="135"/>
      <c r="E4730" s="123"/>
      <c r="F4730" s="123"/>
      <c r="G4730" s="123"/>
      <c r="H4730" s="123"/>
      <c r="I4730" s="136"/>
      <c r="J4730" s="123"/>
      <c r="K4730" s="137"/>
      <c r="L4730" s="137" t="s">
        <v>63</v>
      </c>
      <c r="M4730" s="137">
        <f>SUM(M4728:M4729)</f>
        <v>227950</v>
      </c>
      <c r="N4730" s="123"/>
      <c r="O4730" s="108"/>
      <c r="P4730" s="138"/>
      <c r="Q4730" s="108"/>
      <c r="R4730" s="108"/>
      <c r="S4730" s="139"/>
      <c r="T4730" s="123"/>
      <c r="U4730" s="123"/>
      <c r="V4730" s="123"/>
      <c r="W4730" s="137"/>
      <c r="X4730" s="136"/>
      <c r="Y4730" s="137"/>
      <c r="Z4730" s="137"/>
      <c r="AA4730" s="119"/>
      <c r="AB4730" s="119"/>
      <c r="AC4730" s="137"/>
      <c r="AD4730" s="137"/>
      <c r="AE4730" s="137">
        <f>SUM(AE4728:AE4729)</f>
        <v>2280668</v>
      </c>
      <c r="AF4730" s="137"/>
      <c r="AG4730" s="137">
        <f>SUM(AG4728:AG4729)</f>
        <v>0</v>
      </c>
      <c r="AH4730" s="137"/>
    </row>
    <row r="4731" spans="1:34" s="173" customFormat="1" x14ac:dyDescent="0.55000000000000004">
      <c r="A4731" s="122" t="s">
        <v>6640</v>
      </c>
      <c r="B4731" s="123">
        <v>2013</v>
      </c>
      <c r="C4731" s="123">
        <v>7544</v>
      </c>
      <c r="D4731" s="135" t="s">
        <v>6641</v>
      </c>
      <c r="E4731" s="123" t="s">
        <v>34</v>
      </c>
      <c r="F4731" s="123">
        <v>17104</v>
      </c>
      <c r="G4731" s="123">
        <v>0</v>
      </c>
      <c r="H4731" s="123">
        <v>2</v>
      </c>
      <c r="I4731" s="136">
        <v>34</v>
      </c>
      <c r="J4731" s="123" t="s">
        <v>35</v>
      </c>
      <c r="K4731" s="137">
        <f>((G4731*400)+(H4731*100))+I4731</f>
        <v>234</v>
      </c>
      <c r="L4731" s="137">
        <v>850</v>
      </c>
      <c r="M4731" s="137">
        <f>K4731*L4731</f>
        <v>198900</v>
      </c>
      <c r="N4731" s="123">
        <v>1</v>
      </c>
      <c r="O4731" s="108" t="s">
        <v>6638</v>
      </c>
      <c r="P4731" s="138"/>
      <c r="Q4731" s="108" t="s">
        <v>6639</v>
      </c>
      <c r="R4731" s="108" t="s">
        <v>6642</v>
      </c>
      <c r="S4731" s="139" t="s">
        <v>6643</v>
      </c>
      <c r="T4731" s="123" t="s">
        <v>51</v>
      </c>
      <c r="U4731" s="123" t="s">
        <v>74</v>
      </c>
      <c r="V4731" s="123" t="s">
        <v>52</v>
      </c>
      <c r="W4731" s="137">
        <v>174.6</v>
      </c>
      <c r="X4731" s="136">
        <v>100</v>
      </c>
      <c r="Y4731" s="137">
        <v>6750</v>
      </c>
      <c r="Z4731" s="137">
        <f>W4731*Y4731</f>
        <v>1178550</v>
      </c>
      <c r="AA4731" s="119">
        <v>21</v>
      </c>
      <c r="AB4731" s="119">
        <v>93</v>
      </c>
      <c r="AC4731" s="137">
        <f>(Z4731*(100-AB4731))/100</f>
        <v>82498.5</v>
      </c>
      <c r="AD4731" s="137">
        <f>IF(AND(AC4731="",M4731=""),0,IF((AC4731=""),M4731, IF( (M4731=""),AC4731,SUM(AC4731:AC4732)+M4731)))</f>
        <v>281398.5</v>
      </c>
      <c r="AE4731" s="137">
        <f>IF( (X4731=""),AD4731*1,AD4731*(X4731/100) )</f>
        <v>281398.5</v>
      </c>
      <c r="AF4731" s="137">
        <v>50000000</v>
      </c>
      <c r="AG4731" s="137">
        <f>IF((AF4731-AE4731) &gt; 1,0,IF((AF4731-AE4731)&lt;0,AE4731-AF4731,AF4731-AE4731))</f>
        <v>0</v>
      </c>
      <c r="AH4731" s="137">
        <v>0.02</v>
      </c>
    </row>
    <row r="4732" spans="1:34" s="173" customFormat="1" x14ac:dyDescent="0.55000000000000004">
      <c r="A4732" s="122"/>
      <c r="B4732" s="123"/>
      <c r="C4732" s="123"/>
      <c r="D4732" s="135"/>
      <c r="E4732" s="123"/>
      <c r="F4732" s="123"/>
      <c r="G4732" s="123"/>
      <c r="H4732" s="123"/>
      <c r="I4732" s="136"/>
      <c r="J4732" s="123"/>
      <c r="K4732" s="137"/>
      <c r="L4732" s="137" t="s">
        <v>63</v>
      </c>
      <c r="M4732" s="137">
        <f>SUM(M4731:M4731)</f>
        <v>198900</v>
      </c>
      <c r="N4732" s="123"/>
      <c r="O4732" s="108"/>
      <c r="P4732" s="138"/>
      <c r="Q4732" s="108"/>
      <c r="R4732" s="108"/>
      <c r="S4732" s="139"/>
      <c r="T4732" s="123"/>
      <c r="U4732" s="123"/>
      <c r="V4732" s="123"/>
      <c r="W4732" s="137"/>
      <c r="X4732" s="136"/>
      <c r="Y4732" s="137"/>
      <c r="Z4732" s="137"/>
      <c r="AA4732" s="119"/>
      <c r="AB4732" s="119"/>
      <c r="AC4732" s="137"/>
      <c r="AD4732" s="137"/>
      <c r="AE4732" s="137">
        <f>SUM(AE4731:AE4731)</f>
        <v>281398.5</v>
      </c>
      <c r="AF4732" s="137"/>
      <c r="AG4732" s="137">
        <f>SUM(AG4731:AG4731)</f>
        <v>0</v>
      </c>
      <c r="AH4732" s="137"/>
    </row>
    <row r="4733" spans="1:34" s="173" customFormat="1" x14ac:dyDescent="0.55000000000000004">
      <c r="A4733" s="122" t="s">
        <v>6644</v>
      </c>
      <c r="B4733" s="123">
        <v>2014</v>
      </c>
      <c r="C4733" s="123">
        <v>6208</v>
      </c>
      <c r="D4733" s="135" t="s">
        <v>6645</v>
      </c>
      <c r="E4733" s="123" t="s">
        <v>37</v>
      </c>
      <c r="F4733" s="123">
        <v>5449</v>
      </c>
      <c r="G4733" s="123">
        <v>7</v>
      </c>
      <c r="H4733" s="123">
        <v>2</v>
      </c>
      <c r="I4733" s="136">
        <v>2</v>
      </c>
      <c r="J4733" s="123" t="s">
        <v>38</v>
      </c>
      <c r="K4733" s="137">
        <f>((G4733*400)+(H4733*100))+I4733</f>
        <v>3002</v>
      </c>
      <c r="L4733" s="137">
        <v>225</v>
      </c>
      <c r="M4733" s="137">
        <f>K4733*L4733</f>
        <v>675450</v>
      </c>
      <c r="N4733" s="123"/>
      <c r="O4733" s="108"/>
      <c r="P4733" s="138"/>
      <c r="Q4733" s="108"/>
      <c r="R4733" s="108"/>
      <c r="S4733" s="139"/>
      <c r="T4733" s="123"/>
      <c r="U4733" s="123"/>
      <c r="V4733" s="123"/>
      <c r="W4733" s="137"/>
      <c r="X4733" s="136"/>
      <c r="Y4733" s="137"/>
      <c r="Z4733" s="137"/>
      <c r="AA4733" s="119"/>
      <c r="AB4733" s="119"/>
      <c r="AC4733" s="137"/>
      <c r="AD4733" s="137">
        <f>IF(AND(AC4733="",M4733=""),0,IF((AC4733=""),M4733,IF((M4733=""),AC4733,AC4733+M4733)))</f>
        <v>675450</v>
      </c>
      <c r="AE4733" s="137">
        <f>IF( (X4733=""),AD4733*1,AD4733*(X4733/100) )</f>
        <v>675450</v>
      </c>
      <c r="AF4733" s="137">
        <v>0</v>
      </c>
      <c r="AG4733" s="137">
        <f>IF((AF4733-AE4733) &gt; 1,0,IF((AF4733-AE4733)&lt;0,AE4733-AF4733,AF4733-AE4733))</f>
        <v>675450</v>
      </c>
      <c r="AH4733" s="137">
        <v>0.01</v>
      </c>
    </row>
    <row r="4734" spans="1:34" s="173" customFormat="1" x14ac:dyDescent="0.55000000000000004">
      <c r="A4734" s="122"/>
      <c r="B4734" s="123"/>
      <c r="C4734" s="123"/>
      <c r="D4734" s="135"/>
      <c r="E4734" s="123"/>
      <c r="F4734" s="123"/>
      <c r="G4734" s="123"/>
      <c r="H4734" s="123"/>
      <c r="I4734" s="136"/>
      <c r="J4734" s="123"/>
      <c r="K4734" s="137"/>
      <c r="L4734" s="137" t="s">
        <v>63</v>
      </c>
      <c r="M4734" s="137">
        <f>SUM(M4733:M4733)</f>
        <v>675450</v>
      </c>
      <c r="N4734" s="123"/>
      <c r="O4734" s="108"/>
      <c r="P4734" s="138"/>
      <c r="Q4734" s="108"/>
      <c r="R4734" s="108"/>
      <c r="S4734" s="139"/>
      <c r="T4734" s="123"/>
      <c r="U4734" s="123"/>
      <c r="V4734" s="123"/>
      <c r="W4734" s="137"/>
      <c r="X4734" s="136"/>
      <c r="Y4734" s="137"/>
      <c r="Z4734" s="137"/>
      <c r="AA4734" s="119"/>
      <c r="AB4734" s="119"/>
      <c r="AC4734" s="137"/>
      <c r="AD4734" s="137"/>
      <c r="AE4734" s="137">
        <f>SUM(AE4733:AE4733)</f>
        <v>675450</v>
      </c>
      <c r="AF4734" s="137"/>
      <c r="AG4734" s="137">
        <f>SUM(AG4733:AG4733)</f>
        <v>675450</v>
      </c>
      <c r="AH4734" s="137"/>
    </row>
    <row r="4735" spans="1:34" s="173" customFormat="1" x14ac:dyDescent="0.55000000000000004">
      <c r="A4735" s="122" t="s">
        <v>6648</v>
      </c>
      <c r="B4735" s="123">
        <v>2015</v>
      </c>
      <c r="C4735" s="123">
        <v>6782</v>
      </c>
      <c r="D4735" s="135" t="s">
        <v>6649</v>
      </c>
      <c r="E4735" s="123" t="s">
        <v>34</v>
      </c>
      <c r="F4735" s="123">
        <v>23510</v>
      </c>
      <c r="G4735" s="123">
        <v>0</v>
      </c>
      <c r="H4735" s="123">
        <v>2</v>
      </c>
      <c r="I4735" s="136">
        <v>73</v>
      </c>
      <c r="J4735" s="123" t="s">
        <v>35</v>
      </c>
      <c r="K4735" s="137">
        <f>((G4735*400)+(H4735*100))+I4735</f>
        <v>273</v>
      </c>
      <c r="L4735" s="137">
        <v>625</v>
      </c>
      <c r="M4735" s="137">
        <f>K4735*L4735</f>
        <v>170625</v>
      </c>
      <c r="N4735" s="123">
        <v>1</v>
      </c>
      <c r="O4735" s="108" t="s">
        <v>6646</v>
      </c>
      <c r="P4735" s="138"/>
      <c r="Q4735" s="108" t="s">
        <v>6647</v>
      </c>
      <c r="R4735" s="108" t="s">
        <v>6650</v>
      </c>
      <c r="S4735" s="139" t="s">
        <v>6651</v>
      </c>
      <c r="T4735" s="123" t="s">
        <v>51</v>
      </c>
      <c r="U4735" s="123" t="s">
        <v>45</v>
      </c>
      <c r="V4735" s="123" t="s">
        <v>52</v>
      </c>
      <c r="W4735" s="137">
        <v>405.87</v>
      </c>
      <c r="X4735" s="136">
        <v>100</v>
      </c>
      <c r="Y4735" s="137">
        <v>6750</v>
      </c>
      <c r="Z4735" s="137">
        <f>W4735*Y4735</f>
        <v>2739622.5</v>
      </c>
      <c r="AA4735" s="119">
        <v>6</v>
      </c>
      <c r="AB4735" s="119">
        <v>6</v>
      </c>
      <c r="AC4735" s="137">
        <f>(Z4735*(100-AB4735))/100</f>
        <v>2575245.15</v>
      </c>
      <c r="AD4735" s="137">
        <f>IF(AND(AC4735="",M4735=""),0,IF((AC4735=""),M4735, IF( (M4735=""),AC4735,SUM(AC4735:AC4736)+M4735)))</f>
        <v>2745870.15</v>
      </c>
      <c r="AE4735" s="137">
        <f>IF( (X4735=""),AD4735*1,AD4735*(X4735/100) )</f>
        <v>2745870.15</v>
      </c>
      <c r="AF4735" s="137">
        <v>50000000</v>
      </c>
      <c r="AG4735" s="137">
        <f>IF((AF4735-AE4735) &gt; 1,0,IF((AF4735-AE4735)&lt;0,AE4735-AF4735,AF4735-AE4735))</f>
        <v>0</v>
      </c>
      <c r="AH4735" s="137">
        <v>0.02</v>
      </c>
    </row>
    <row r="4736" spans="1:34" s="173" customFormat="1" x14ac:dyDescent="0.55000000000000004">
      <c r="A4736" s="122"/>
      <c r="B4736" s="123"/>
      <c r="C4736" s="123"/>
      <c r="D4736" s="135"/>
      <c r="E4736" s="123"/>
      <c r="F4736" s="123"/>
      <c r="G4736" s="123"/>
      <c r="H4736" s="123"/>
      <c r="I4736" s="136"/>
      <c r="J4736" s="123"/>
      <c r="K4736" s="137"/>
      <c r="L4736" s="137" t="s">
        <v>63</v>
      </c>
      <c r="M4736" s="137">
        <f>SUM(M4735:M4735)</f>
        <v>170625</v>
      </c>
      <c r="N4736" s="123"/>
      <c r="O4736" s="108"/>
      <c r="P4736" s="138"/>
      <c r="Q4736" s="108"/>
      <c r="R4736" s="108"/>
      <c r="S4736" s="139"/>
      <c r="T4736" s="123"/>
      <c r="U4736" s="123"/>
      <c r="V4736" s="123"/>
      <c r="W4736" s="137"/>
      <c r="X4736" s="136"/>
      <c r="Y4736" s="137"/>
      <c r="Z4736" s="137"/>
      <c r="AA4736" s="119"/>
      <c r="AB4736" s="119"/>
      <c r="AC4736" s="137"/>
      <c r="AD4736" s="137"/>
      <c r="AE4736" s="137">
        <f>SUM(AE4735:AE4735)</f>
        <v>2745870.15</v>
      </c>
      <c r="AF4736" s="137"/>
      <c r="AG4736" s="137">
        <f>SUM(AG4735:AG4735)</f>
        <v>0</v>
      </c>
      <c r="AH4736" s="137"/>
    </row>
    <row r="4737" spans="1:34" s="173" customFormat="1" x14ac:dyDescent="0.55000000000000004">
      <c r="A4737" s="122" t="s">
        <v>6654</v>
      </c>
      <c r="B4737" s="123">
        <v>2016</v>
      </c>
      <c r="C4737" s="123">
        <v>9802</v>
      </c>
      <c r="D4737" s="135"/>
      <c r="E4737" s="123" t="s">
        <v>37</v>
      </c>
      <c r="F4737" s="123"/>
      <c r="G4737" s="123">
        <v>3</v>
      </c>
      <c r="H4737" s="123">
        <v>0</v>
      </c>
      <c r="I4737" s="136">
        <v>50</v>
      </c>
      <c r="J4737" s="123" t="s">
        <v>38</v>
      </c>
      <c r="K4737" s="137">
        <f>((G4737*400)+(H4737*100))+I4737</f>
        <v>1250</v>
      </c>
      <c r="L4737" s="137">
        <v>255</v>
      </c>
      <c r="M4737" s="137">
        <f>K4737*L4737</f>
        <v>318750</v>
      </c>
      <c r="N4737" s="123"/>
      <c r="O4737" s="108"/>
      <c r="P4737" s="138"/>
      <c r="Q4737" s="108"/>
      <c r="R4737" s="108"/>
      <c r="S4737" s="139"/>
      <c r="T4737" s="123"/>
      <c r="U4737" s="123"/>
      <c r="V4737" s="123"/>
      <c r="W4737" s="137"/>
      <c r="X4737" s="136"/>
      <c r="Y4737" s="137"/>
      <c r="Z4737" s="137"/>
      <c r="AA4737" s="119"/>
      <c r="AB4737" s="119"/>
      <c r="AC4737" s="137"/>
      <c r="AD4737" s="137">
        <f>IF(AND(AC4737="",M4737=""),0,IF((AC4737=""),M4737,IF((M4737=""),AC4737,AC4737+M4737)))</f>
        <v>318750</v>
      </c>
      <c r="AE4737" s="137">
        <f>IF( (X4737=""),AD4737*1,AD4737*(X4737/100) )</f>
        <v>318750</v>
      </c>
      <c r="AF4737" s="137">
        <v>0</v>
      </c>
      <c r="AG4737" s="137">
        <f>IF((AF4737-AE4737) &gt; 1,0,IF((AF4737-AE4737)&lt;0,AE4737-AF4737,AF4737-AE4737))</f>
        <v>318750</v>
      </c>
      <c r="AH4737" s="137">
        <v>0.01</v>
      </c>
    </row>
    <row r="4738" spans="1:34" s="173" customFormat="1" x14ac:dyDescent="0.55000000000000004">
      <c r="A4738" s="122"/>
      <c r="B4738" s="123">
        <v>2017</v>
      </c>
      <c r="C4738" s="123">
        <v>4773</v>
      </c>
      <c r="D4738" s="135" t="s">
        <v>6655</v>
      </c>
      <c r="E4738" s="123" t="s">
        <v>37</v>
      </c>
      <c r="F4738" s="123">
        <v>4273</v>
      </c>
      <c r="G4738" s="123">
        <v>12</v>
      </c>
      <c r="H4738" s="123">
        <v>0</v>
      </c>
      <c r="I4738" s="136">
        <v>79</v>
      </c>
      <c r="J4738" s="123" t="s">
        <v>38</v>
      </c>
      <c r="K4738" s="137">
        <f>((G4738*400)+(H4738*100))+I4738</f>
        <v>4879</v>
      </c>
      <c r="L4738" s="137">
        <v>225</v>
      </c>
      <c r="M4738" s="137">
        <f>K4738*L4738</f>
        <v>1097775</v>
      </c>
      <c r="N4738" s="123"/>
      <c r="O4738" s="108"/>
      <c r="P4738" s="138"/>
      <c r="Q4738" s="108"/>
      <c r="R4738" s="108"/>
      <c r="S4738" s="139"/>
      <c r="T4738" s="123"/>
      <c r="U4738" s="123"/>
      <c r="V4738" s="123"/>
      <c r="W4738" s="137"/>
      <c r="X4738" s="136"/>
      <c r="Y4738" s="137"/>
      <c r="Z4738" s="137"/>
      <c r="AA4738" s="119"/>
      <c r="AB4738" s="119"/>
      <c r="AC4738" s="137"/>
      <c r="AD4738" s="137">
        <f>IF(AND(AC4738="",M4738=""),0,IF((AC4738=""),M4738,IF((M4738=""),AC4738,AC4738+M4738)))</f>
        <v>1097775</v>
      </c>
      <c r="AE4738" s="137">
        <f>IF( (X4738=""),AD4738*1,AD4738*(X4738/100) )</f>
        <v>1097775</v>
      </c>
      <c r="AF4738" s="137">
        <v>0</v>
      </c>
      <c r="AG4738" s="137">
        <f>IF((AF4738-AE4738) &gt; 1,0,IF((AF4738-AE4738)&lt;0,AE4738-AF4738,AF4738-AE4738))</f>
        <v>1097775</v>
      </c>
      <c r="AH4738" s="137">
        <v>0.01</v>
      </c>
    </row>
    <row r="4739" spans="1:34" s="173" customFormat="1" x14ac:dyDescent="0.55000000000000004">
      <c r="A4739" s="122"/>
      <c r="B4739" s="123">
        <v>2018</v>
      </c>
      <c r="C4739" s="123">
        <v>9672</v>
      </c>
      <c r="D4739" s="135" t="s">
        <v>6656</v>
      </c>
      <c r="E4739" s="123" t="s">
        <v>37</v>
      </c>
      <c r="F4739" s="123">
        <v>7036</v>
      </c>
      <c r="G4739" s="123">
        <v>1</v>
      </c>
      <c r="H4739" s="123">
        <v>3</v>
      </c>
      <c r="I4739" s="136">
        <v>75</v>
      </c>
      <c r="J4739" s="123" t="s">
        <v>35</v>
      </c>
      <c r="K4739" s="137">
        <f>((G4739*400)+(H4739*100))+I4739</f>
        <v>775</v>
      </c>
      <c r="L4739" s="137">
        <v>225</v>
      </c>
      <c r="M4739" s="137">
        <f>K4739*L4739</f>
        <v>174375</v>
      </c>
      <c r="N4739" s="123">
        <v>1</v>
      </c>
      <c r="O4739" s="108" t="s">
        <v>6652</v>
      </c>
      <c r="P4739" s="138">
        <v>3570800360711</v>
      </c>
      <c r="Q4739" s="108" t="s">
        <v>6653</v>
      </c>
      <c r="R4739" s="108" t="s">
        <v>6657</v>
      </c>
      <c r="S4739" s="139"/>
      <c r="T4739" s="123" t="s">
        <v>51</v>
      </c>
      <c r="U4739" s="123" t="s">
        <v>45</v>
      </c>
      <c r="V4739" s="123" t="s">
        <v>52</v>
      </c>
      <c r="W4739" s="137">
        <v>103.54</v>
      </c>
      <c r="X4739" s="136">
        <v>52.36</v>
      </c>
      <c r="Y4739" s="137">
        <v>6750</v>
      </c>
      <c r="Z4739" s="137">
        <f>W4739*Y4739</f>
        <v>698895</v>
      </c>
      <c r="AA4739" s="119">
        <v>2</v>
      </c>
      <c r="AB4739" s="119">
        <v>2</v>
      </c>
      <c r="AC4739" s="137">
        <f>(Z4739*(100-AB4739))/100</f>
        <v>684917.1</v>
      </c>
      <c r="AD4739" s="137">
        <f>IF(AND(AC4739="",M4739=""),0,IF((AC4739=""),M4739, IF( (M4739=""),AC4739,SUM(AC4739:AC4740)+M4739)))</f>
        <v>1476066.6</v>
      </c>
      <c r="AE4739" s="137">
        <f>IF( (X4739=""),AD4739*1,AD4739*(X4739/100) )</f>
        <v>772868.47175999999</v>
      </c>
      <c r="AF4739" s="137">
        <v>10000000</v>
      </c>
      <c r="AG4739" s="137">
        <v>174375</v>
      </c>
      <c r="AH4739" s="137">
        <v>0.02</v>
      </c>
    </row>
    <row r="4740" spans="1:34" s="173" customFormat="1" x14ac:dyDescent="0.55000000000000004">
      <c r="A4740" s="122"/>
      <c r="B4740" s="123"/>
      <c r="C4740" s="123"/>
      <c r="D4740" s="135"/>
      <c r="E4740" s="123"/>
      <c r="F4740" s="123"/>
      <c r="G4740" s="123"/>
      <c r="H4740" s="123"/>
      <c r="I4740" s="136"/>
      <c r="J4740" s="123"/>
      <c r="K4740" s="137"/>
      <c r="L4740" s="137"/>
      <c r="M4740" s="137"/>
      <c r="N4740" s="123">
        <v>2</v>
      </c>
      <c r="O4740" s="108" t="s">
        <v>6652</v>
      </c>
      <c r="P4740" s="138">
        <v>3570800360711</v>
      </c>
      <c r="Q4740" s="108" t="s">
        <v>6653</v>
      </c>
      <c r="R4740" s="108" t="s">
        <v>6657</v>
      </c>
      <c r="S4740" s="139"/>
      <c r="T4740" s="123" t="s">
        <v>51</v>
      </c>
      <c r="U4740" s="123" t="s">
        <v>45</v>
      </c>
      <c r="V4740" s="123" t="s">
        <v>52</v>
      </c>
      <c r="W4740" s="137">
        <v>94.2</v>
      </c>
      <c r="X4740" s="136">
        <v>47.64</v>
      </c>
      <c r="Y4740" s="137">
        <v>6750</v>
      </c>
      <c r="Z4740" s="137">
        <f>W4740*Y4740</f>
        <v>635850</v>
      </c>
      <c r="AA4740" s="119">
        <v>3</v>
      </c>
      <c r="AB4740" s="119">
        <v>3</v>
      </c>
      <c r="AC4740" s="137">
        <f>(Z4740*(100-AB4740))/100</f>
        <v>616774.5</v>
      </c>
      <c r="AD4740" s="137">
        <f>IF(AND(AC4740="",M4739=""),0,IF((AC4740=""),M4739, IF( (M4739=""),AC4740,SUM(AC4739:AC4740)+M4739)))</f>
        <v>1476066.6</v>
      </c>
      <c r="AE4740" s="137">
        <f>IF( (X4740=""),AD4740*1,AD4740*(X4740/100) )</f>
        <v>703198.12823999999</v>
      </c>
      <c r="AF4740" s="137">
        <v>10000000</v>
      </c>
      <c r="AG4740" s="137">
        <f>IF((AF4740-AE4740) &gt; 1,0,IF((AF4740-AE4740)&lt;0,AE4740-AF4740,AF4740-AE4740))</f>
        <v>0</v>
      </c>
      <c r="AH4740" s="137">
        <v>0.02</v>
      </c>
    </row>
    <row r="4741" spans="1:34" s="173" customFormat="1" x14ac:dyDescent="0.55000000000000004">
      <c r="A4741" s="122"/>
      <c r="B4741" s="123"/>
      <c r="C4741" s="123"/>
      <c r="D4741" s="135"/>
      <c r="E4741" s="123"/>
      <c r="F4741" s="123"/>
      <c r="G4741" s="123"/>
      <c r="H4741" s="123"/>
      <c r="I4741" s="136"/>
      <c r="J4741" s="123"/>
      <c r="K4741" s="137"/>
      <c r="L4741" s="137" t="s">
        <v>63</v>
      </c>
      <c r="M4741" s="137">
        <f>SUM(M4737:M4740)</f>
        <v>1590900</v>
      </c>
      <c r="N4741" s="123"/>
      <c r="O4741" s="108"/>
      <c r="P4741" s="138"/>
      <c r="Q4741" s="108"/>
      <c r="R4741" s="108"/>
      <c r="S4741" s="139"/>
      <c r="T4741" s="123"/>
      <c r="U4741" s="123"/>
      <c r="V4741" s="123"/>
      <c r="W4741" s="137"/>
      <c r="X4741" s="136"/>
      <c r="Y4741" s="137"/>
      <c r="Z4741" s="137"/>
      <c r="AA4741" s="119"/>
      <c r="AB4741" s="119"/>
      <c r="AC4741" s="137"/>
      <c r="AD4741" s="137"/>
      <c r="AE4741" s="137">
        <f>SUM(AE4737:AE4740)</f>
        <v>2892591.6</v>
      </c>
      <c r="AF4741" s="137"/>
      <c r="AG4741" s="137">
        <f>SUM(AG4737:AG4740)</f>
        <v>1590900</v>
      </c>
      <c r="AH4741" s="137"/>
    </row>
    <row r="4742" spans="1:34" s="173" customFormat="1" x14ac:dyDescent="0.55000000000000004">
      <c r="A4742" s="122" t="s">
        <v>6658</v>
      </c>
      <c r="B4742" s="123">
        <v>2019</v>
      </c>
      <c r="C4742" s="123">
        <v>6939</v>
      </c>
      <c r="D4742" s="135" t="s">
        <v>6659</v>
      </c>
      <c r="E4742" s="123" t="s">
        <v>34</v>
      </c>
      <c r="F4742" s="123">
        <v>23648</v>
      </c>
      <c r="G4742" s="123">
        <v>0</v>
      </c>
      <c r="H4742" s="123">
        <v>2</v>
      </c>
      <c r="I4742" s="136">
        <v>11</v>
      </c>
      <c r="J4742" s="123" t="s">
        <v>38</v>
      </c>
      <c r="K4742" s="137">
        <f>((G4742*400)+(H4742*100))+I4742</f>
        <v>211</v>
      </c>
      <c r="L4742" s="137">
        <v>1600</v>
      </c>
      <c r="M4742" s="137">
        <f>K4742*L4742</f>
        <v>337600</v>
      </c>
      <c r="N4742" s="123"/>
      <c r="O4742" s="108"/>
      <c r="P4742" s="138"/>
      <c r="Q4742" s="108"/>
      <c r="R4742" s="108"/>
      <c r="S4742" s="139"/>
      <c r="T4742" s="123"/>
      <c r="U4742" s="123"/>
      <c r="V4742" s="123"/>
      <c r="W4742" s="137"/>
      <c r="X4742" s="136"/>
      <c r="Y4742" s="137"/>
      <c r="Z4742" s="137"/>
      <c r="AA4742" s="119"/>
      <c r="AB4742" s="119"/>
      <c r="AC4742" s="137"/>
      <c r="AD4742" s="137">
        <f>IF(AND(AC4742="",M4742=""),0,IF((AC4742=""),M4742,IF((M4742=""),AC4742,AC4742+M4742)))</f>
        <v>337600</v>
      </c>
      <c r="AE4742" s="137">
        <f>IF( (X4742=""),AD4742*1,AD4742*(X4742/100) )</f>
        <v>337600</v>
      </c>
      <c r="AF4742" s="137">
        <v>5000000</v>
      </c>
      <c r="AG4742" s="137">
        <f>IF((AF4742-AE4742) &gt; 1,0,IF((AF4742-AE4742)&lt;0,AE4742-AF4742,AF4742-AE4742))</f>
        <v>0</v>
      </c>
      <c r="AH4742" s="137">
        <v>0.01</v>
      </c>
    </row>
    <row r="4743" spans="1:34" s="173" customFormat="1" x14ac:dyDescent="0.55000000000000004">
      <c r="A4743" s="122"/>
      <c r="B4743" s="123"/>
      <c r="C4743" s="123"/>
      <c r="D4743" s="135"/>
      <c r="E4743" s="123"/>
      <c r="F4743" s="123"/>
      <c r="G4743" s="123"/>
      <c r="H4743" s="123"/>
      <c r="I4743" s="136"/>
      <c r="J4743" s="123"/>
      <c r="K4743" s="137"/>
      <c r="L4743" s="137" t="s">
        <v>63</v>
      </c>
      <c r="M4743" s="137">
        <f>SUM(M4742:M4742)</f>
        <v>337600</v>
      </c>
      <c r="N4743" s="123"/>
      <c r="O4743" s="108"/>
      <c r="P4743" s="138"/>
      <c r="Q4743" s="108"/>
      <c r="R4743" s="108"/>
      <c r="S4743" s="139"/>
      <c r="T4743" s="123"/>
      <c r="U4743" s="123"/>
      <c r="V4743" s="123"/>
      <c r="W4743" s="137"/>
      <c r="X4743" s="136"/>
      <c r="Y4743" s="137"/>
      <c r="Z4743" s="137"/>
      <c r="AA4743" s="119"/>
      <c r="AB4743" s="119"/>
      <c r="AC4743" s="137"/>
      <c r="AD4743" s="137"/>
      <c r="AE4743" s="137">
        <f>SUM(AE4742:AE4742)</f>
        <v>337600</v>
      </c>
      <c r="AF4743" s="137"/>
      <c r="AG4743" s="137">
        <f>SUM(AG4742:AG4742)</f>
        <v>0</v>
      </c>
      <c r="AH4743" s="137"/>
    </row>
    <row r="4744" spans="1:34" s="173" customFormat="1" ht="66" x14ac:dyDescent="0.55000000000000004">
      <c r="A4744" s="339" t="s">
        <v>15709</v>
      </c>
      <c r="B4744" s="123">
        <v>2020</v>
      </c>
      <c r="C4744" s="123">
        <v>10391</v>
      </c>
      <c r="D4744" s="135" t="s">
        <v>6662</v>
      </c>
      <c r="E4744" s="123" t="s">
        <v>62</v>
      </c>
      <c r="F4744" s="123"/>
      <c r="G4744" s="123">
        <v>5</v>
      </c>
      <c r="H4744" s="123">
        <v>0</v>
      </c>
      <c r="I4744" s="136">
        <v>50</v>
      </c>
      <c r="J4744" s="123" t="s">
        <v>62</v>
      </c>
      <c r="K4744" s="137">
        <f>((G4744*400)+(H4744*100))+I4744</f>
        <v>2050</v>
      </c>
      <c r="L4744" s="137">
        <v>225</v>
      </c>
      <c r="M4744" s="137">
        <f>K4744*L4744</f>
        <v>461250</v>
      </c>
      <c r="N4744" s="123">
        <v>1</v>
      </c>
      <c r="O4744" s="108" t="s">
        <v>6660</v>
      </c>
      <c r="P4744" s="138"/>
      <c r="Q4744" s="108" t="s">
        <v>6661</v>
      </c>
      <c r="R4744" s="108" t="s">
        <v>49</v>
      </c>
      <c r="S4744" s="139"/>
      <c r="T4744" s="123" t="s">
        <v>95</v>
      </c>
      <c r="U4744" s="123" t="s">
        <v>45</v>
      </c>
      <c r="V4744" s="123" t="s">
        <v>62</v>
      </c>
      <c r="W4744" s="137">
        <v>80</v>
      </c>
      <c r="X4744" s="136">
        <v>100</v>
      </c>
      <c r="Y4744" s="137">
        <v>5500</v>
      </c>
      <c r="Z4744" s="137">
        <f>W4744*Y4744</f>
        <v>440000</v>
      </c>
      <c r="AA4744" s="119">
        <v>12</v>
      </c>
      <c r="AB4744" s="119">
        <v>14</v>
      </c>
      <c r="AC4744" s="137">
        <f>(Z4744*(100-AB4744))/100</f>
        <v>378400</v>
      </c>
      <c r="AD4744" s="137">
        <f>IF(AND(AC4744="",M4744=""),0,IF((AC4744=""),M4744, IF( (M4744=""),AC4744,AC4744+M4744)))</f>
        <v>839650</v>
      </c>
      <c r="AE4744" s="137">
        <f>IF( (X4744=""),AD4744*1,AD4744*(X4744/100) )</f>
        <v>839650</v>
      </c>
      <c r="AF4744" s="137">
        <v>0</v>
      </c>
      <c r="AG4744" s="137">
        <f>IF((AF4744-AE4744) &gt; 1,0,IF((AF4744-AE4744)&lt;0,AE4744-AF4744,AF4744-AE4744))</f>
        <v>839650</v>
      </c>
      <c r="AH4744" s="137">
        <v>0.3</v>
      </c>
    </row>
    <row r="4745" spans="1:34" s="173" customFormat="1" x14ac:dyDescent="0.55000000000000004">
      <c r="A4745" s="122"/>
      <c r="B4745" s="123"/>
      <c r="C4745" s="123"/>
      <c r="D4745" s="135"/>
      <c r="E4745" s="123"/>
      <c r="F4745" s="123"/>
      <c r="G4745" s="123"/>
      <c r="H4745" s="123"/>
      <c r="I4745" s="136"/>
      <c r="J4745" s="123"/>
      <c r="K4745" s="137"/>
      <c r="L4745" s="137" t="s">
        <v>63</v>
      </c>
      <c r="M4745" s="137">
        <f>SUM(M4744:M4744)</f>
        <v>461250</v>
      </c>
      <c r="N4745" s="123"/>
      <c r="O4745" s="108"/>
      <c r="P4745" s="138"/>
      <c r="Q4745" s="108"/>
      <c r="R4745" s="108"/>
      <c r="S4745" s="139"/>
      <c r="T4745" s="123"/>
      <c r="U4745" s="123"/>
      <c r="V4745" s="123"/>
      <c r="W4745" s="137"/>
      <c r="X4745" s="136"/>
      <c r="Y4745" s="137"/>
      <c r="Z4745" s="137"/>
      <c r="AA4745" s="119"/>
      <c r="AB4745" s="119"/>
      <c r="AC4745" s="137"/>
      <c r="AD4745" s="137"/>
      <c r="AE4745" s="137">
        <f>SUM(AE4744:AE4744)</f>
        <v>839650</v>
      </c>
      <c r="AF4745" s="137"/>
      <c r="AG4745" s="137">
        <f>SUM(AG4744:AG4744)</f>
        <v>839650</v>
      </c>
      <c r="AH4745" s="137"/>
    </row>
    <row r="4746" spans="1:34" s="99" customFormat="1" x14ac:dyDescent="0.55000000000000004">
      <c r="A4746" s="107" t="s">
        <v>6665</v>
      </c>
      <c r="B4746" s="102">
        <v>2021</v>
      </c>
      <c r="C4746" s="102">
        <v>10388</v>
      </c>
      <c r="D4746" s="90" t="s">
        <v>6666</v>
      </c>
      <c r="E4746" s="102" t="s">
        <v>62</v>
      </c>
      <c r="F4746" s="102"/>
      <c r="G4746" s="102">
        <v>30</v>
      </c>
      <c r="H4746" s="102">
        <v>0</v>
      </c>
      <c r="I4746" s="98">
        <v>0</v>
      </c>
      <c r="J4746" s="102" t="s">
        <v>62</v>
      </c>
      <c r="K4746" s="94">
        <f>((G4746*400)+(H4746*100))+I4746</f>
        <v>12000</v>
      </c>
      <c r="L4746" s="94">
        <v>1350</v>
      </c>
      <c r="M4746" s="94">
        <f>K4746*L4746</f>
        <v>16200000</v>
      </c>
      <c r="N4746" s="102">
        <v>1</v>
      </c>
      <c r="O4746" s="111" t="s">
        <v>6663</v>
      </c>
      <c r="P4746" s="96"/>
      <c r="Q4746" s="111" t="s">
        <v>6664</v>
      </c>
      <c r="R4746" s="111" t="s">
        <v>6667</v>
      </c>
      <c r="S4746" s="97"/>
      <c r="T4746" s="102" t="s">
        <v>5555</v>
      </c>
      <c r="U4746" s="102" t="s">
        <v>45</v>
      </c>
      <c r="V4746" s="102" t="s">
        <v>75</v>
      </c>
      <c r="W4746" s="94">
        <v>231</v>
      </c>
      <c r="X4746" s="98">
        <v>6.47</v>
      </c>
      <c r="Y4746" s="94">
        <v>9200</v>
      </c>
      <c r="Z4746" s="94">
        <f t="shared" ref="Z4746:Z4765" si="451">W4746*Y4746</f>
        <v>2125200</v>
      </c>
      <c r="AA4746" s="89">
        <v>22</v>
      </c>
      <c r="AB4746" s="89">
        <v>34</v>
      </c>
      <c r="AC4746" s="94">
        <f>(Z4746*(100-AB4746))/100</f>
        <v>1402632</v>
      </c>
      <c r="AD4746" s="94">
        <f>IF(AND(AC4746="",M4746=""),0,IF((AC4746=""),M4746, IF( (M4746=""),AC4746,SUM(AC4746:AC4755)+M4746)))</f>
        <v>34874126.460000001</v>
      </c>
      <c r="AE4746" s="94">
        <f t="shared" ref="AE4746:AE4765" si="452">IF( (X4746=""),AD4746*1,AD4746*(X4746/100) )</f>
        <v>2256355.981962</v>
      </c>
      <c r="AF4746" s="94">
        <v>0</v>
      </c>
      <c r="AG4746" s="94">
        <f t="shared" ref="AG4746:AG4765" si="453">IF((AF4746-AE4746) &gt; 1,0,IF((AF4746-AE4746)&lt;0,AE4746-AF4746,AF4746-AE4746))</f>
        <v>2256355.981962</v>
      </c>
      <c r="AH4746" s="94">
        <v>0.3</v>
      </c>
    </row>
    <row r="4747" spans="1:34" s="99" customFormat="1" x14ac:dyDescent="0.55000000000000004">
      <c r="A4747" s="107"/>
      <c r="B4747" s="102"/>
      <c r="C4747" s="102"/>
      <c r="D4747" s="90"/>
      <c r="E4747" s="102"/>
      <c r="F4747" s="102"/>
      <c r="G4747" s="102"/>
      <c r="H4747" s="102"/>
      <c r="I4747" s="98"/>
      <c r="J4747" s="102"/>
      <c r="K4747" s="94"/>
      <c r="L4747" s="94"/>
      <c r="M4747" s="94"/>
      <c r="N4747" s="102">
        <v>2</v>
      </c>
      <c r="O4747" s="111" t="s">
        <v>6663</v>
      </c>
      <c r="P4747" s="96"/>
      <c r="Q4747" s="111" t="s">
        <v>6664</v>
      </c>
      <c r="R4747" s="111" t="s">
        <v>6667</v>
      </c>
      <c r="S4747" s="97"/>
      <c r="T4747" s="102" t="s">
        <v>6668</v>
      </c>
      <c r="U4747" s="102" t="s">
        <v>45</v>
      </c>
      <c r="V4747" s="102" t="s">
        <v>75</v>
      </c>
      <c r="W4747" s="94">
        <v>540</v>
      </c>
      <c r="X4747" s="98">
        <v>15.13</v>
      </c>
      <c r="Y4747" s="94">
        <v>8500</v>
      </c>
      <c r="Z4747" s="94">
        <f t="shared" si="451"/>
        <v>4590000</v>
      </c>
      <c r="AA4747" s="89">
        <v>22</v>
      </c>
      <c r="AB4747" s="89">
        <v>34</v>
      </c>
      <c r="AC4747" s="94">
        <f t="shared" ref="AC4747:AC4765" si="454">(Z4747*(100-AB4747))/100</f>
        <v>3029400</v>
      </c>
      <c r="AD4747" s="94">
        <f>IF(AND(AC4747="",M4746=""),0,IF((AC4747=""),M4746, IF( (M4746=""),AC4747,SUM(AC4746:AC4755)+M4746)))</f>
        <v>34874126.460000001</v>
      </c>
      <c r="AE4747" s="94">
        <f t="shared" si="452"/>
        <v>5276455.3333980003</v>
      </c>
      <c r="AF4747" s="94">
        <v>0</v>
      </c>
      <c r="AG4747" s="94">
        <f t="shared" si="453"/>
        <v>5276455.3333980003</v>
      </c>
      <c r="AH4747" s="94">
        <v>0.3</v>
      </c>
    </row>
    <row r="4748" spans="1:34" s="99" customFormat="1" x14ac:dyDescent="0.55000000000000004">
      <c r="A4748" s="107"/>
      <c r="B4748" s="102"/>
      <c r="C4748" s="102"/>
      <c r="D4748" s="90"/>
      <c r="E4748" s="102"/>
      <c r="F4748" s="102"/>
      <c r="G4748" s="102"/>
      <c r="H4748" s="102"/>
      <c r="I4748" s="98"/>
      <c r="J4748" s="102"/>
      <c r="K4748" s="94"/>
      <c r="L4748" s="94"/>
      <c r="M4748" s="94"/>
      <c r="N4748" s="102">
        <v>3</v>
      </c>
      <c r="O4748" s="111" t="s">
        <v>6663</v>
      </c>
      <c r="P4748" s="96"/>
      <c r="Q4748" s="111" t="s">
        <v>6664</v>
      </c>
      <c r="R4748" s="111" t="s">
        <v>6667</v>
      </c>
      <c r="S4748" s="97"/>
      <c r="T4748" s="102" t="s">
        <v>6669</v>
      </c>
      <c r="U4748" s="102" t="s">
        <v>45</v>
      </c>
      <c r="V4748" s="102" t="s">
        <v>96</v>
      </c>
      <c r="W4748" s="94">
        <v>399</v>
      </c>
      <c r="X4748" s="98">
        <v>11.18</v>
      </c>
      <c r="Y4748" s="94">
        <v>9700</v>
      </c>
      <c r="Z4748" s="94">
        <f t="shared" si="451"/>
        <v>3870300</v>
      </c>
      <c r="AA4748" s="89">
        <v>22</v>
      </c>
      <c r="AB4748" s="89">
        <v>34</v>
      </c>
      <c r="AC4748" s="94">
        <f t="shared" si="454"/>
        <v>2554398</v>
      </c>
      <c r="AD4748" s="94">
        <f>IF(AND(AC4748="",M4746=""),0,IF((AC4748=""),M4746, IF( (M4746=""),AC4748,SUM(AC4746:AC4755)+M4746)))</f>
        <v>34874126.460000001</v>
      </c>
      <c r="AE4748" s="94">
        <f t="shared" si="452"/>
        <v>3898927.3382279999</v>
      </c>
      <c r="AF4748" s="94">
        <v>0</v>
      </c>
      <c r="AG4748" s="94">
        <f t="shared" si="453"/>
        <v>3898927.3382279999</v>
      </c>
      <c r="AH4748" s="94">
        <v>0.3</v>
      </c>
    </row>
    <row r="4749" spans="1:34" s="99" customFormat="1" x14ac:dyDescent="0.55000000000000004">
      <c r="A4749" s="107"/>
      <c r="B4749" s="102"/>
      <c r="C4749" s="102"/>
      <c r="D4749" s="90"/>
      <c r="E4749" s="102"/>
      <c r="F4749" s="102"/>
      <c r="G4749" s="102"/>
      <c r="H4749" s="102"/>
      <c r="I4749" s="98"/>
      <c r="J4749" s="102"/>
      <c r="K4749" s="94"/>
      <c r="L4749" s="94"/>
      <c r="M4749" s="94"/>
      <c r="N4749" s="102">
        <v>4</v>
      </c>
      <c r="O4749" s="111" t="s">
        <v>6663</v>
      </c>
      <c r="P4749" s="96"/>
      <c r="Q4749" s="111" t="s">
        <v>6664</v>
      </c>
      <c r="R4749" s="111" t="s">
        <v>6667</v>
      </c>
      <c r="S4749" s="97"/>
      <c r="T4749" s="102" t="s">
        <v>51</v>
      </c>
      <c r="U4749" s="102" t="s">
        <v>45</v>
      </c>
      <c r="V4749" s="102" t="s">
        <v>75</v>
      </c>
      <c r="W4749" s="94">
        <v>540</v>
      </c>
      <c r="X4749" s="98">
        <v>15.13</v>
      </c>
      <c r="Y4749" s="94">
        <v>6750</v>
      </c>
      <c r="Z4749" s="94">
        <f t="shared" si="451"/>
        <v>3645000</v>
      </c>
      <c r="AA4749" s="89">
        <v>22</v>
      </c>
      <c r="AB4749" s="89">
        <v>34</v>
      </c>
      <c r="AC4749" s="94">
        <f t="shared" si="454"/>
        <v>2405700</v>
      </c>
      <c r="AD4749" s="94">
        <f>IF(AND(AC4749="",M4746=""),0,IF((AC4749=""),M4746, IF( (M4746=""),AC4749,SUM(AC4746:AC4755)+M4746)))</f>
        <v>34874126.460000001</v>
      </c>
      <c r="AE4749" s="94">
        <f t="shared" si="452"/>
        <v>5276455.3333980003</v>
      </c>
      <c r="AF4749" s="94">
        <v>0</v>
      </c>
      <c r="AG4749" s="94">
        <f t="shared" si="453"/>
        <v>5276455.3333980003</v>
      </c>
      <c r="AH4749" s="94">
        <v>0.3</v>
      </c>
    </row>
    <row r="4750" spans="1:34" s="99" customFormat="1" x14ac:dyDescent="0.55000000000000004">
      <c r="A4750" s="107"/>
      <c r="B4750" s="102"/>
      <c r="C4750" s="102"/>
      <c r="D4750" s="90"/>
      <c r="E4750" s="102"/>
      <c r="F4750" s="102"/>
      <c r="G4750" s="102"/>
      <c r="H4750" s="102"/>
      <c r="I4750" s="98"/>
      <c r="J4750" s="102"/>
      <c r="K4750" s="94"/>
      <c r="L4750" s="94"/>
      <c r="M4750" s="94"/>
      <c r="N4750" s="102">
        <v>5</v>
      </c>
      <c r="O4750" s="111" t="s">
        <v>6663</v>
      </c>
      <c r="P4750" s="96"/>
      <c r="Q4750" s="111" t="s">
        <v>6664</v>
      </c>
      <c r="R4750" s="111" t="s">
        <v>6667</v>
      </c>
      <c r="S4750" s="97"/>
      <c r="T4750" s="102" t="s">
        <v>3102</v>
      </c>
      <c r="U4750" s="102" t="s">
        <v>45</v>
      </c>
      <c r="V4750" s="102" t="s">
        <v>75</v>
      </c>
      <c r="W4750" s="94">
        <v>330</v>
      </c>
      <c r="X4750" s="98">
        <v>9.25</v>
      </c>
      <c r="Y4750" s="94">
        <v>7900</v>
      </c>
      <c r="Z4750" s="94">
        <f t="shared" si="451"/>
        <v>2607000</v>
      </c>
      <c r="AA4750" s="89">
        <v>22</v>
      </c>
      <c r="AB4750" s="89">
        <v>34</v>
      </c>
      <c r="AC4750" s="94">
        <f t="shared" si="454"/>
        <v>1720620</v>
      </c>
      <c r="AD4750" s="94">
        <f>IF(AND(AC4750="",M4746=""),0,IF((AC4750=""),M4746, IF( (M4746=""),AC4750,SUM(AC4746:AC4755)+M4746)))</f>
        <v>34874126.460000001</v>
      </c>
      <c r="AE4750" s="94">
        <f t="shared" si="452"/>
        <v>3225856.6975500002</v>
      </c>
      <c r="AF4750" s="94">
        <v>0</v>
      </c>
      <c r="AG4750" s="94">
        <f t="shared" si="453"/>
        <v>3225856.6975500002</v>
      </c>
      <c r="AH4750" s="94">
        <v>0.3</v>
      </c>
    </row>
    <row r="4751" spans="1:34" s="99" customFormat="1" x14ac:dyDescent="0.55000000000000004">
      <c r="A4751" s="107"/>
      <c r="B4751" s="102"/>
      <c r="C4751" s="102"/>
      <c r="D4751" s="90"/>
      <c r="E4751" s="102"/>
      <c r="F4751" s="102"/>
      <c r="G4751" s="102"/>
      <c r="H4751" s="102"/>
      <c r="I4751" s="98"/>
      <c r="J4751" s="102"/>
      <c r="K4751" s="94"/>
      <c r="L4751" s="94"/>
      <c r="M4751" s="94"/>
      <c r="N4751" s="102">
        <v>6</v>
      </c>
      <c r="O4751" s="111" t="s">
        <v>6663</v>
      </c>
      <c r="P4751" s="96"/>
      <c r="Q4751" s="111" t="s">
        <v>6664</v>
      </c>
      <c r="R4751" s="111" t="s">
        <v>6667</v>
      </c>
      <c r="S4751" s="97"/>
      <c r="T4751" s="102" t="s">
        <v>5555</v>
      </c>
      <c r="U4751" s="102" t="s">
        <v>45</v>
      </c>
      <c r="V4751" s="102" t="s">
        <v>96</v>
      </c>
      <c r="W4751" s="94">
        <v>252</v>
      </c>
      <c r="X4751" s="98">
        <v>7.06</v>
      </c>
      <c r="Y4751" s="94">
        <v>9200</v>
      </c>
      <c r="Z4751" s="94">
        <f t="shared" si="451"/>
        <v>2318400</v>
      </c>
      <c r="AA4751" s="89">
        <v>22</v>
      </c>
      <c r="AB4751" s="89">
        <v>34</v>
      </c>
      <c r="AC4751" s="94">
        <f t="shared" si="454"/>
        <v>1530144</v>
      </c>
      <c r="AD4751" s="94">
        <f>IF(AND(AC4751="",M4746=""),0,IF((AC4751=""),M4746, IF( (M4746=""),AC4751,SUM(AC4746:AC4755)+M4746)))</f>
        <v>34874126.460000001</v>
      </c>
      <c r="AE4751" s="94">
        <f t="shared" si="452"/>
        <v>2462113.3280759999</v>
      </c>
      <c r="AF4751" s="94">
        <v>0</v>
      </c>
      <c r="AG4751" s="94">
        <f t="shared" si="453"/>
        <v>2462113.3280759999</v>
      </c>
      <c r="AH4751" s="94">
        <v>0.3</v>
      </c>
    </row>
    <row r="4752" spans="1:34" s="99" customFormat="1" x14ac:dyDescent="0.55000000000000004">
      <c r="A4752" s="107"/>
      <c r="B4752" s="102"/>
      <c r="C4752" s="102"/>
      <c r="D4752" s="90"/>
      <c r="E4752" s="102"/>
      <c r="F4752" s="102"/>
      <c r="G4752" s="102"/>
      <c r="H4752" s="102"/>
      <c r="I4752" s="98"/>
      <c r="J4752" s="102"/>
      <c r="K4752" s="94"/>
      <c r="L4752" s="94"/>
      <c r="M4752" s="94"/>
      <c r="N4752" s="102">
        <v>7</v>
      </c>
      <c r="O4752" s="111" t="s">
        <v>6663</v>
      </c>
      <c r="P4752" s="96"/>
      <c r="Q4752" s="111" t="s">
        <v>6664</v>
      </c>
      <c r="R4752" s="111" t="s">
        <v>6667</v>
      </c>
      <c r="S4752" s="97"/>
      <c r="T4752" s="102" t="s">
        <v>5555</v>
      </c>
      <c r="U4752" s="102" t="s">
        <v>45</v>
      </c>
      <c r="V4752" s="102" t="s">
        <v>96</v>
      </c>
      <c r="W4752" s="94">
        <v>441</v>
      </c>
      <c r="X4752" s="98">
        <v>12.37</v>
      </c>
      <c r="Y4752" s="94">
        <v>9200</v>
      </c>
      <c r="Z4752" s="94">
        <f t="shared" si="451"/>
        <v>4057200</v>
      </c>
      <c r="AA4752" s="89">
        <v>22</v>
      </c>
      <c r="AB4752" s="89">
        <v>34</v>
      </c>
      <c r="AC4752" s="94">
        <f t="shared" si="454"/>
        <v>2677752</v>
      </c>
      <c r="AD4752" s="94">
        <f>IF(AND(AC4752="",M4746=""),0,IF((AC4752=""),M4746, IF( (M4746=""),AC4752,SUM(AC4746:AC4755)+M4746)))</f>
        <v>34874126.460000001</v>
      </c>
      <c r="AE4752" s="94">
        <f t="shared" si="452"/>
        <v>4313929.4431019993</v>
      </c>
      <c r="AF4752" s="94">
        <v>0</v>
      </c>
      <c r="AG4752" s="94">
        <f t="shared" si="453"/>
        <v>4313929.4431019993</v>
      </c>
      <c r="AH4752" s="94">
        <v>0.3</v>
      </c>
    </row>
    <row r="4753" spans="1:34" s="99" customFormat="1" x14ac:dyDescent="0.55000000000000004">
      <c r="A4753" s="107"/>
      <c r="B4753" s="102"/>
      <c r="C4753" s="102"/>
      <c r="D4753" s="90"/>
      <c r="E4753" s="102"/>
      <c r="F4753" s="102"/>
      <c r="G4753" s="102"/>
      <c r="H4753" s="102"/>
      <c r="I4753" s="98"/>
      <c r="J4753" s="102"/>
      <c r="K4753" s="94"/>
      <c r="L4753" s="94"/>
      <c r="M4753" s="94"/>
      <c r="N4753" s="102">
        <v>8</v>
      </c>
      <c r="O4753" s="111" t="s">
        <v>6663</v>
      </c>
      <c r="P4753" s="96"/>
      <c r="Q4753" s="111" t="s">
        <v>6664</v>
      </c>
      <c r="R4753" s="111" t="s">
        <v>6667</v>
      </c>
      <c r="S4753" s="97"/>
      <c r="T4753" s="102" t="s">
        <v>6670</v>
      </c>
      <c r="U4753" s="102" t="s">
        <v>45</v>
      </c>
      <c r="V4753" s="102" t="s">
        <v>75</v>
      </c>
      <c r="W4753" s="94">
        <v>258.33</v>
      </c>
      <c r="X4753" s="98">
        <v>7.24</v>
      </c>
      <c r="Y4753" s="94">
        <v>700</v>
      </c>
      <c r="Z4753" s="94">
        <f t="shared" si="451"/>
        <v>180831</v>
      </c>
      <c r="AA4753" s="89">
        <v>22</v>
      </c>
      <c r="AB4753" s="89">
        <v>34</v>
      </c>
      <c r="AC4753" s="94">
        <f t="shared" si="454"/>
        <v>119348.46</v>
      </c>
      <c r="AD4753" s="94">
        <f>IF(AND(AC4753="",M4746=""),0,IF((AC4753=""),M4746, IF( (M4746=""),AC4753,SUM(AC4746:AC4755)+M4746)))</f>
        <v>34874126.460000001</v>
      </c>
      <c r="AE4753" s="94">
        <f t="shared" si="452"/>
        <v>2524886.7557040001</v>
      </c>
      <c r="AF4753" s="94">
        <v>0</v>
      </c>
      <c r="AG4753" s="94">
        <f t="shared" si="453"/>
        <v>2524886.7557040001</v>
      </c>
      <c r="AH4753" s="94">
        <v>0.3</v>
      </c>
    </row>
    <row r="4754" spans="1:34" s="99" customFormat="1" x14ac:dyDescent="0.55000000000000004">
      <c r="A4754" s="107"/>
      <c r="B4754" s="102"/>
      <c r="C4754" s="102"/>
      <c r="D4754" s="90"/>
      <c r="E4754" s="102"/>
      <c r="F4754" s="102"/>
      <c r="G4754" s="102"/>
      <c r="H4754" s="102"/>
      <c r="I4754" s="98"/>
      <c r="J4754" s="102"/>
      <c r="K4754" s="94"/>
      <c r="L4754" s="94"/>
      <c r="M4754" s="94"/>
      <c r="N4754" s="102">
        <v>9</v>
      </c>
      <c r="O4754" s="111" t="s">
        <v>6663</v>
      </c>
      <c r="P4754" s="96"/>
      <c r="Q4754" s="111" t="s">
        <v>6664</v>
      </c>
      <c r="R4754" s="111" t="s">
        <v>6667</v>
      </c>
      <c r="S4754" s="97"/>
      <c r="T4754" s="102" t="s">
        <v>5542</v>
      </c>
      <c r="U4754" s="102" t="s">
        <v>45</v>
      </c>
      <c r="V4754" s="102" t="s">
        <v>75</v>
      </c>
      <c r="W4754" s="94">
        <v>157</v>
      </c>
      <c r="X4754" s="98">
        <v>4.4000000000000004</v>
      </c>
      <c r="Y4754" s="94">
        <v>6600</v>
      </c>
      <c r="Z4754" s="94">
        <f t="shared" si="451"/>
        <v>1036200</v>
      </c>
      <c r="AA4754" s="89">
        <v>22</v>
      </c>
      <c r="AB4754" s="89">
        <v>34</v>
      </c>
      <c r="AC4754" s="94">
        <f t="shared" si="454"/>
        <v>683892</v>
      </c>
      <c r="AD4754" s="94">
        <f>IF(AND(AC4754="",M4746=""),0,IF((AC4754=""),M4746, IF( (M4746=""),AC4754,SUM(AC4746:AC4755)+M4746)))</f>
        <v>34874126.460000001</v>
      </c>
      <c r="AE4754" s="94">
        <f t="shared" si="452"/>
        <v>1534461.5642400002</v>
      </c>
      <c r="AF4754" s="94">
        <v>0</v>
      </c>
      <c r="AG4754" s="94">
        <f t="shared" si="453"/>
        <v>1534461.5642400002</v>
      </c>
      <c r="AH4754" s="94">
        <v>0.3</v>
      </c>
    </row>
    <row r="4755" spans="1:34" s="99" customFormat="1" x14ac:dyDescent="0.55000000000000004">
      <c r="A4755" s="107"/>
      <c r="B4755" s="102"/>
      <c r="C4755" s="102"/>
      <c r="D4755" s="90"/>
      <c r="E4755" s="102"/>
      <c r="F4755" s="102"/>
      <c r="G4755" s="102"/>
      <c r="H4755" s="102"/>
      <c r="I4755" s="98"/>
      <c r="J4755" s="102"/>
      <c r="K4755" s="94"/>
      <c r="L4755" s="94"/>
      <c r="M4755" s="94"/>
      <c r="N4755" s="102">
        <v>10</v>
      </c>
      <c r="O4755" s="111" t="s">
        <v>6663</v>
      </c>
      <c r="P4755" s="96"/>
      <c r="Q4755" s="111" t="s">
        <v>6664</v>
      </c>
      <c r="R4755" s="111" t="s">
        <v>6667</v>
      </c>
      <c r="S4755" s="97"/>
      <c r="T4755" s="102" t="s">
        <v>5555</v>
      </c>
      <c r="U4755" s="102" t="s">
        <v>45</v>
      </c>
      <c r="V4755" s="102" t="s">
        <v>96</v>
      </c>
      <c r="W4755" s="94">
        <v>420</v>
      </c>
      <c r="X4755" s="98">
        <v>11.77</v>
      </c>
      <c r="Y4755" s="94">
        <v>9200</v>
      </c>
      <c r="Z4755" s="94">
        <f t="shared" si="451"/>
        <v>3864000</v>
      </c>
      <c r="AA4755" s="89">
        <v>22</v>
      </c>
      <c r="AB4755" s="89">
        <v>34</v>
      </c>
      <c r="AC4755" s="94">
        <f t="shared" si="454"/>
        <v>2550240</v>
      </c>
      <c r="AD4755" s="94">
        <f>IF(AND(AC4755="",M4746=""),0,IF((AC4755=""),M4746, IF( (M4746=""),AC4755,SUM(AC4746:AC4755)+M4746)))</f>
        <v>34874126.460000001</v>
      </c>
      <c r="AE4755" s="94">
        <f t="shared" si="452"/>
        <v>4104684.6843420002</v>
      </c>
      <c r="AF4755" s="94">
        <v>0</v>
      </c>
      <c r="AG4755" s="94">
        <f t="shared" si="453"/>
        <v>4104684.6843420002</v>
      </c>
      <c r="AH4755" s="94">
        <v>0.3</v>
      </c>
    </row>
    <row r="4756" spans="1:34" s="99" customFormat="1" x14ac:dyDescent="0.55000000000000004">
      <c r="A4756" s="107"/>
      <c r="B4756" s="102"/>
      <c r="C4756" s="102"/>
      <c r="D4756" s="90"/>
      <c r="E4756" s="102"/>
      <c r="F4756" s="102"/>
      <c r="G4756" s="102"/>
      <c r="H4756" s="102"/>
      <c r="I4756" s="98"/>
      <c r="J4756" s="102"/>
      <c r="K4756" s="94"/>
      <c r="L4756" s="94" t="s">
        <v>63</v>
      </c>
      <c r="M4756" s="94">
        <f>SUM(M4746:M4755)</f>
        <v>16200000</v>
      </c>
      <c r="N4756" s="102"/>
      <c r="O4756" s="111"/>
      <c r="P4756" s="96"/>
      <c r="Q4756" s="111"/>
      <c r="R4756" s="111"/>
      <c r="S4756" s="97"/>
      <c r="T4756" s="102"/>
      <c r="U4756" s="102"/>
      <c r="V4756" s="102"/>
      <c r="W4756" s="94">
        <f>SUM(W4746:W4755)</f>
        <v>3568.33</v>
      </c>
      <c r="X4756" s="98">
        <f>SUM(X4746:X4755)</f>
        <v>100</v>
      </c>
      <c r="Y4756" s="94"/>
      <c r="Z4756" s="94"/>
      <c r="AA4756" s="89"/>
      <c r="AB4756" s="89"/>
      <c r="AC4756" s="94"/>
      <c r="AD4756" s="94"/>
      <c r="AE4756" s="94">
        <f>SUM(AE4746:AE4755)</f>
        <v>34874126.460000001</v>
      </c>
      <c r="AF4756" s="94"/>
      <c r="AG4756" s="94">
        <f>SUM(AG4746:AG4755)</f>
        <v>34874126.460000001</v>
      </c>
      <c r="AH4756" s="94"/>
    </row>
    <row r="4757" spans="1:34" s="99" customFormat="1" x14ac:dyDescent="0.55000000000000004">
      <c r="A4757" s="107"/>
      <c r="B4757" s="102">
        <v>2022</v>
      </c>
      <c r="C4757" s="102">
        <v>10395</v>
      </c>
      <c r="D4757" s="90" t="s">
        <v>6671</v>
      </c>
      <c r="E4757" s="102" t="s">
        <v>62</v>
      </c>
      <c r="F4757" s="102"/>
      <c r="G4757" s="102">
        <v>10</v>
      </c>
      <c r="H4757" s="102">
        <v>0</v>
      </c>
      <c r="I4757" s="98">
        <v>0</v>
      </c>
      <c r="J4757" s="102" t="s">
        <v>62</v>
      </c>
      <c r="K4757" s="94">
        <f>((G4757*400)+(H4757*100))+I4757</f>
        <v>4000</v>
      </c>
      <c r="L4757" s="94">
        <v>1350</v>
      </c>
      <c r="M4757" s="94">
        <f>K4757*L4757</f>
        <v>5400000</v>
      </c>
      <c r="N4757" s="102">
        <v>1</v>
      </c>
      <c r="O4757" s="111" t="s">
        <v>6672</v>
      </c>
      <c r="P4757" s="96"/>
      <c r="Q4757" s="111" t="s">
        <v>6673</v>
      </c>
      <c r="R4757" s="111" t="s">
        <v>49</v>
      </c>
      <c r="S4757" s="97"/>
      <c r="T4757" s="102" t="s">
        <v>3102</v>
      </c>
      <c r="U4757" s="102" t="s">
        <v>45</v>
      </c>
      <c r="V4757" s="102" t="s">
        <v>75</v>
      </c>
      <c r="W4757" s="94">
        <v>32</v>
      </c>
      <c r="X4757" s="98">
        <v>4.91</v>
      </c>
      <c r="Y4757" s="94">
        <v>7900</v>
      </c>
      <c r="Z4757" s="94">
        <f t="shared" si="451"/>
        <v>252800</v>
      </c>
      <c r="AA4757" s="89">
        <v>22</v>
      </c>
      <c r="AB4757" s="89">
        <v>34</v>
      </c>
      <c r="AC4757" s="94">
        <f t="shared" si="454"/>
        <v>166848</v>
      </c>
      <c r="AD4757" s="94">
        <f>IF(AND(AC4757="",M4757=""),0,IF((AC4757=""),M4757, IF( (M4757=""),AC4757,SUM(AC4757:AC4765)+M4757)))</f>
        <v>8346193.7999999998</v>
      </c>
      <c r="AE4757" s="94">
        <f t="shared" si="452"/>
        <v>409798.11558000004</v>
      </c>
      <c r="AF4757" s="94">
        <v>0</v>
      </c>
      <c r="AG4757" s="94">
        <f t="shared" si="453"/>
        <v>409798.11558000004</v>
      </c>
      <c r="AH4757" s="94">
        <v>0.3</v>
      </c>
    </row>
    <row r="4758" spans="1:34" s="99" customFormat="1" x14ac:dyDescent="0.55000000000000004">
      <c r="A4758" s="107"/>
      <c r="B4758" s="102"/>
      <c r="C4758" s="102"/>
      <c r="D4758" s="90"/>
      <c r="E4758" s="102"/>
      <c r="F4758" s="102"/>
      <c r="G4758" s="102"/>
      <c r="H4758" s="102"/>
      <c r="I4758" s="98"/>
      <c r="J4758" s="102"/>
      <c r="K4758" s="94"/>
      <c r="L4758" s="94"/>
      <c r="M4758" s="94"/>
      <c r="N4758" s="102">
        <v>2</v>
      </c>
      <c r="O4758" s="111" t="s">
        <v>6672</v>
      </c>
      <c r="P4758" s="96"/>
      <c r="Q4758" s="111" t="s">
        <v>6673</v>
      </c>
      <c r="R4758" s="111" t="s">
        <v>49</v>
      </c>
      <c r="S4758" s="97"/>
      <c r="T4758" s="102" t="s">
        <v>51</v>
      </c>
      <c r="U4758" s="102" t="s">
        <v>45</v>
      </c>
      <c r="V4758" s="102" t="s">
        <v>75</v>
      </c>
      <c r="W4758" s="94">
        <v>29.14</v>
      </c>
      <c r="X4758" s="98">
        <v>4.47</v>
      </c>
      <c r="Y4758" s="94">
        <v>6750</v>
      </c>
      <c r="Z4758" s="94">
        <f t="shared" si="451"/>
        <v>196695</v>
      </c>
      <c r="AA4758" s="89">
        <v>22</v>
      </c>
      <c r="AB4758" s="89">
        <v>34</v>
      </c>
      <c r="AC4758" s="94">
        <f t="shared" si="454"/>
        <v>129818.7</v>
      </c>
      <c r="AD4758" s="94">
        <f>IF(AND(AC4758="",M4757=""),0,IF((AC4758=""),M4757, IF( (M4757=""),AC4758,SUM(AC4757:AC4765)+M4757)))</f>
        <v>8346193.7999999998</v>
      </c>
      <c r="AE4758" s="94">
        <f t="shared" si="452"/>
        <v>373074.86285999994</v>
      </c>
      <c r="AF4758" s="94">
        <v>0</v>
      </c>
      <c r="AG4758" s="94">
        <f t="shared" si="453"/>
        <v>373074.86285999994</v>
      </c>
      <c r="AH4758" s="94">
        <v>0.3</v>
      </c>
    </row>
    <row r="4759" spans="1:34" s="99" customFormat="1" x14ac:dyDescent="0.55000000000000004">
      <c r="A4759" s="107"/>
      <c r="B4759" s="102"/>
      <c r="C4759" s="102"/>
      <c r="D4759" s="90"/>
      <c r="E4759" s="102"/>
      <c r="F4759" s="102"/>
      <c r="G4759" s="102"/>
      <c r="H4759" s="102"/>
      <c r="I4759" s="98"/>
      <c r="J4759" s="102"/>
      <c r="K4759" s="94"/>
      <c r="L4759" s="94"/>
      <c r="M4759" s="94"/>
      <c r="N4759" s="102">
        <v>3</v>
      </c>
      <c r="O4759" s="111" t="s">
        <v>6672</v>
      </c>
      <c r="P4759" s="96"/>
      <c r="Q4759" s="111" t="s">
        <v>6673</v>
      </c>
      <c r="R4759" s="111" t="s">
        <v>49</v>
      </c>
      <c r="S4759" s="97"/>
      <c r="T4759" s="102" t="s">
        <v>6668</v>
      </c>
      <c r="U4759" s="102" t="s">
        <v>45</v>
      </c>
      <c r="V4759" s="102" t="s">
        <v>52</v>
      </c>
      <c r="W4759" s="94">
        <v>22.44</v>
      </c>
      <c r="X4759" s="98">
        <v>3.44</v>
      </c>
      <c r="Y4759" s="94">
        <v>8500</v>
      </c>
      <c r="Z4759" s="94">
        <f t="shared" si="451"/>
        <v>190740</v>
      </c>
      <c r="AA4759" s="89">
        <v>22</v>
      </c>
      <c r="AB4759" s="89">
        <v>34</v>
      </c>
      <c r="AC4759" s="94">
        <f t="shared" si="454"/>
        <v>125888.4</v>
      </c>
      <c r="AD4759" s="94">
        <f>IF(AND(AC4759="",M4757=""),0,IF((AC4759=""),M4757, IF( (M4757=""),AC4759,SUM(AC4757:AC4765)+M4757)))</f>
        <v>8346193.7999999998</v>
      </c>
      <c r="AE4759" s="94">
        <f t="shared" si="452"/>
        <v>287109.06672</v>
      </c>
      <c r="AF4759" s="94">
        <v>0</v>
      </c>
      <c r="AG4759" s="94">
        <f t="shared" si="453"/>
        <v>287109.06672</v>
      </c>
      <c r="AH4759" s="94">
        <v>0.3</v>
      </c>
    </row>
    <row r="4760" spans="1:34" s="99" customFormat="1" x14ac:dyDescent="0.55000000000000004">
      <c r="A4760" s="107"/>
      <c r="B4760" s="102"/>
      <c r="C4760" s="102"/>
      <c r="D4760" s="90"/>
      <c r="E4760" s="102"/>
      <c r="F4760" s="102"/>
      <c r="G4760" s="102"/>
      <c r="H4760" s="102"/>
      <c r="I4760" s="98"/>
      <c r="J4760" s="102"/>
      <c r="K4760" s="94"/>
      <c r="L4760" s="94"/>
      <c r="M4760" s="94"/>
      <c r="N4760" s="102">
        <v>4</v>
      </c>
      <c r="O4760" s="111" t="s">
        <v>6672</v>
      </c>
      <c r="P4760" s="96"/>
      <c r="Q4760" s="111" t="s">
        <v>6673</v>
      </c>
      <c r="R4760" s="111" t="s">
        <v>49</v>
      </c>
      <c r="S4760" s="97"/>
      <c r="T4760" s="102" t="s">
        <v>51</v>
      </c>
      <c r="U4760" s="102" t="s">
        <v>45</v>
      </c>
      <c r="V4760" s="102" t="s">
        <v>75</v>
      </c>
      <c r="W4760" s="94">
        <v>48</v>
      </c>
      <c r="X4760" s="98">
        <v>7.37</v>
      </c>
      <c r="Y4760" s="94">
        <v>6750</v>
      </c>
      <c r="Z4760" s="94">
        <f t="shared" si="451"/>
        <v>324000</v>
      </c>
      <c r="AA4760" s="89">
        <v>22</v>
      </c>
      <c r="AB4760" s="89">
        <v>34</v>
      </c>
      <c r="AC4760" s="94">
        <f t="shared" si="454"/>
        <v>213840</v>
      </c>
      <c r="AD4760" s="94">
        <f>IF(AND(AC4760="",M4757=""),0,IF((AC4760=""),M4757, IF( (M4757=""),AC4760,SUM(AC4757:AC4765)+M4757)))</f>
        <v>8346193.7999999998</v>
      </c>
      <c r="AE4760" s="94">
        <f t="shared" si="452"/>
        <v>615114.48306</v>
      </c>
      <c r="AF4760" s="94">
        <v>0</v>
      </c>
      <c r="AG4760" s="94">
        <f t="shared" si="453"/>
        <v>615114.48306</v>
      </c>
      <c r="AH4760" s="94">
        <v>0.3</v>
      </c>
    </row>
    <row r="4761" spans="1:34" s="99" customFormat="1" x14ac:dyDescent="0.55000000000000004">
      <c r="A4761" s="107"/>
      <c r="B4761" s="102"/>
      <c r="C4761" s="102"/>
      <c r="D4761" s="90"/>
      <c r="E4761" s="102"/>
      <c r="F4761" s="102"/>
      <c r="G4761" s="102"/>
      <c r="H4761" s="102"/>
      <c r="I4761" s="98"/>
      <c r="J4761" s="102"/>
      <c r="K4761" s="94"/>
      <c r="L4761" s="94"/>
      <c r="M4761" s="94"/>
      <c r="N4761" s="102">
        <v>5</v>
      </c>
      <c r="O4761" s="111" t="s">
        <v>6672</v>
      </c>
      <c r="P4761" s="96"/>
      <c r="Q4761" s="111" t="s">
        <v>6673</v>
      </c>
      <c r="R4761" s="111" t="s">
        <v>49</v>
      </c>
      <c r="S4761" s="97"/>
      <c r="T4761" s="102" t="s">
        <v>51</v>
      </c>
      <c r="U4761" s="102" t="s">
        <v>45</v>
      </c>
      <c r="V4761" s="102" t="s">
        <v>75</v>
      </c>
      <c r="W4761" s="94">
        <v>23.1</v>
      </c>
      <c r="X4761" s="98">
        <v>3.55</v>
      </c>
      <c r="Y4761" s="94">
        <v>6750</v>
      </c>
      <c r="Z4761" s="94">
        <f t="shared" si="451"/>
        <v>155925</v>
      </c>
      <c r="AA4761" s="89">
        <v>22</v>
      </c>
      <c r="AB4761" s="89">
        <v>34</v>
      </c>
      <c r="AC4761" s="94">
        <f t="shared" si="454"/>
        <v>102910.5</v>
      </c>
      <c r="AD4761" s="94">
        <f>IF(AND(AC4761="",M4757=""),0,IF((AC4761=""),M4757, IF( (M4757=""),AC4761,SUM(AC4757:AC4765)+M4757)))</f>
        <v>8346193.7999999998</v>
      </c>
      <c r="AE4761" s="94">
        <f t="shared" si="452"/>
        <v>296289.87989999994</v>
      </c>
      <c r="AF4761" s="94">
        <v>0</v>
      </c>
      <c r="AG4761" s="94">
        <f t="shared" si="453"/>
        <v>296289.87989999994</v>
      </c>
      <c r="AH4761" s="94">
        <v>0.3</v>
      </c>
    </row>
    <row r="4762" spans="1:34" s="99" customFormat="1" x14ac:dyDescent="0.55000000000000004">
      <c r="A4762" s="107"/>
      <c r="B4762" s="102"/>
      <c r="C4762" s="102"/>
      <c r="D4762" s="90"/>
      <c r="E4762" s="102"/>
      <c r="F4762" s="102"/>
      <c r="G4762" s="102"/>
      <c r="H4762" s="102"/>
      <c r="I4762" s="98"/>
      <c r="J4762" s="102"/>
      <c r="K4762" s="94"/>
      <c r="L4762" s="94"/>
      <c r="M4762" s="94"/>
      <c r="N4762" s="102">
        <v>6</v>
      </c>
      <c r="O4762" s="111" t="s">
        <v>6672</v>
      </c>
      <c r="P4762" s="96"/>
      <c r="Q4762" s="111" t="s">
        <v>6673</v>
      </c>
      <c r="R4762" s="111" t="s">
        <v>49</v>
      </c>
      <c r="S4762" s="97"/>
      <c r="T4762" s="102" t="s">
        <v>5542</v>
      </c>
      <c r="U4762" s="102" t="s">
        <v>45</v>
      </c>
      <c r="V4762" s="102" t="s">
        <v>75</v>
      </c>
      <c r="W4762" s="94">
        <v>64.2</v>
      </c>
      <c r="X4762" s="98">
        <v>9.85</v>
      </c>
      <c r="Y4762" s="94">
        <v>6600</v>
      </c>
      <c r="Z4762" s="94">
        <f t="shared" si="451"/>
        <v>423720</v>
      </c>
      <c r="AA4762" s="89">
        <v>22</v>
      </c>
      <c r="AB4762" s="89">
        <v>34</v>
      </c>
      <c r="AC4762" s="94">
        <f t="shared" si="454"/>
        <v>279655.2</v>
      </c>
      <c r="AD4762" s="94">
        <f>IF(AND(AC4762="",M4757=""),0,IF((AC4762=""),M4757, IF( (M4757=""),AC4762,SUM(AC4757:AC4765)+M4757)))</f>
        <v>8346193.7999999998</v>
      </c>
      <c r="AE4762" s="94">
        <f t="shared" si="452"/>
        <v>822100.08929999988</v>
      </c>
      <c r="AF4762" s="94">
        <v>0</v>
      </c>
      <c r="AG4762" s="94">
        <f t="shared" si="453"/>
        <v>822100.08929999988</v>
      </c>
      <c r="AH4762" s="94">
        <v>0.3</v>
      </c>
    </row>
    <row r="4763" spans="1:34" s="99" customFormat="1" x14ac:dyDescent="0.55000000000000004">
      <c r="A4763" s="107"/>
      <c r="B4763" s="102"/>
      <c r="C4763" s="102"/>
      <c r="D4763" s="90"/>
      <c r="E4763" s="102"/>
      <c r="F4763" s="102"/>
      <c r="G4763" s="102"/>
      <c r="H4763" s="102"/>
      <c r="I4763" s="98"/>
      <c r="J4763" s="102"/>
      <c r="K4763" s="94"/>
      <c r="L4763" s="94"/>
      <c r="M4763" s="94"/>
      <c r="N4763" s="102">
        <v>7</v>
      </c>
      <c r="O4763" s="111" t="s">
        <v>6672</v>
      </c>
      <c r="P4763" s="96"/>
      <c r="Q4763" s="111" t="s">
        <v>6673</v>
      </c>
      <c r="R4763" s="111" t="s">
        <v>49</v>
      </c>
      <c r="S4763" s="97"/>
      <c r="T4763" s="102" t="s">
        <v>51</v>
      </c>
      <c r="U4763" s="102" t="s">
        <v>45</v>
      </c>
      <c r="V4763" s="102" t="s">
        <v>75</v>
      </c>
      <c r="W4763" s="94">
        <v>12</v>
      </c>
      <c r="X4763" s="98">
        <v>1.84</v>
      </c>
      <c r="Y4763" s="94">
        <v>6750</v>
      </c>
      <c r="Z4763" s="94">
        <f t="shared" si="451"/>
        <v>81000</v>
      </c>
      <c r="AA4763" s="89">
        <v>22</v>
      </c>
      <c r="AB4763" s="89">
        <v>34</v>
      </c>
      <c r="AC4763" s="94">
        <f t="shared" si="454"/>
        <v>53460</v>
      </c>
      <c r="AD4763" s="94">
        <f>IF(AND(AC4763="",M4757=""),0,IF((AC4763=""),M4757, IF( (M4757=""),AC4763,SUM(AC4757:AC4765)+M4757)))</f>
        <v>8346193.7999999998</v>
      </c>
      <c r="AE4763" s="94">
        <f t="shared" si="452"/>
        <v>153569.96591999999</v>
      </c>
      <c r="AF4763" s="94">
        <v>0</v>
      </c>
      <c r="AG4763" s="94">
        <f t="shared" si="453"/>
        <v>153569.96591999999</v>
      </c>
      <c r="AH4763" s="94">
        <v>0.3</v>
      </c>
    </row>
    <row r="4764" spans="1:34" s="99" customFormat="1" x14ac:dyDescent="0.55000000000000004">
      <c r="A4764" s="107"/>
      <c r="B4764" s="102"/>
      <c r="C4764" s="102"/>
      <c r="D4764" s="90"/>
      <c r="E4764" s="102"/>
      <c r="F4764" s="102"/>
      <c r="G4764" s="102"/>
      <c r="H4764" s="102"/>
      <c r="I4764" s="98"/>
      <c r="J4764" s="102"/>
      <c r="K4764" s="94"/>
      <c r="L4764" s="94"/>
      <c r="M4764" s="94"/>
      <c r="N4764" s="102">
        <v>8</v>
      </c>
      <c r="O4764" s="111" t="s">
        <v>6672</v>
      </c>
      <c r="P4764" s="96"/>
      <c r="Q4764" s="111" t="s">
        <v>6673</v>
      </c>
      <c r="R4764" s="111" t="s">
        <v>49</v>
      </c>
      <c r="S4764" s="97"/>
      <c r="T4764" s="102" t="s">
        <v>51</v>
      </c>
      <c r="U4764" s="102" t="s">
        <v>45</v>
      </c>
      <c r="V4764" s="102" t="s">
        <v>75</v>
      </c>
      <c r="W4764" s="94">
        <v>23.1</v>
      </c>
      <c r="X4764" s="98">
        <v>3.55</v>
      </c>
      <c r="Y4764" s="94">
        <v>6750</v>
      </c>
      <c r="Z4764" s="94">
        <f t="shared" si="451"/>
        <v>155925</v>
      </c>
      <c r="AA4764" s="89">
        <v>22</v>
      </c>
      <c r="AB4764" s="89">
        <v>34</v>
      </c>
      <c r="AC4764" s="94">
        <f t="shared" si="454"/>
        <v>102910.5</v>
      </c>
      <c r="AD4764" s="94">
        <f>IF(AND(AC4764="",M4757=""),0,IF((AC4764=""),M4757, IF( (M4757=""),AC4764,SUM(AC4757:AC4765)+M4757)))</f>
        <v>8346193.7999999998</v>
      </c>
      <c r="AE4764" s="94">
        <f t="shared" si="452"/>
        <v>296289.87989999994</v>
      </c>
      <c r="AF4764" s="94">
        <v>0</v>
      </c>
      <c r="AG4764" s="94">
        <f t="shared" si="453"/>
        <v>296289.87989999994</v>
      </c>
      <c r="AH4764" s="94">
        <v>0.3</v>
      </c>
    </row>
    <row r="4765" spans="1:34" s="99" customFormat="1" x14ac:dyDescent="0.55000000000000004">
      <c r="A4765" s="107"/>
      <c r="B4765" s="102"/>
      <c r="C4765" s="102"/>
      <c r="D4765" s="90"/>
      <c r="E4765" s="102"/>
      <c r="F4765" s="102"/>
      <c r="G4765" s="102"/>
      <c r="H4765" s="102"/>
      <c r="I4765" s="98"/>
      <c r="J4765" s="102"/>
      <c r="K4765" s="94"/>
      <c r="L4765" s="94"/>
      <c r="M4765" s="94"/>
      <c r="N4765" s="102">
        <v>9</v>
      </c>
      <c r="O4765" s="111" t="s">
        <v>6672</v>
      </c>
      <c r="P4765" s="96"/>
      <c r="Q4765" s="111" t="s">
        <v>6673</v>
      </c>
      <c r="R4765" s="111" t="s">
        <v>49</v>
      </c>
      <c r="S4765" s="97"/>
      <c r="T4765" s="102" t="s">
        <v>51</v>
      </c>
      <c r="U4765" s="102" t="s">
        <v>45</v>
      </c>
      <c r="V4765" s="102" t="s">
        <v>75</v>
      </c>
      <c r="W4765" s="94">
        <v>397.5</v>
      </c>
      <c r="X4765" s="98">
        <v>61.01</v>
      </c>
      <c r="Y4765" s="94">
        <v>6750</v>
      </c>
      <c r="Z4765" s="94">
        <f t="shared" si="451"/>
        <v>2683125</v>
      </c>
      <c r="AA4765" s="89">
        <v>22</v>
      </c>
      <c r="AB4765" s="89">
        <v>34</v>
      </c>
      <c r="AC4765" s="94">
        <f t="shared" si="454"/>
        <v>1770862.5</v>
      </c>
      <c r="AD4765" s="94">
        <f>IF(AND(AC4765="",M4757=""),0,IF((AC4765=""),M4757, IF( (M4757=""),AC4765,SUM(AC4757:AC4765)+M4757)))</f>
        <v>8346193.7999999998</v>
      </c>
      <c r="AE4765" s="94">
        <f t="shared" si="452"/>
        <v>5092012.8373799995</v>
      </c>
      <c r="AF4765" s="94">
        <v>0</v>
      </c>
      <c r="AG4765" s="94">
        <f t="shared" si="453"/>
        <v>5092012.8373799995</v>
      </c>
      <c r="AH4765" s="94">
        <v>0.3</v>
      </c>
    </row>
    <row r="4766" spans="1:34" s="99" customFormat="1" x14ac:dyDescent="0.55000000000000004">
      <c r="A4766" s="107"/>
      <c r="B4766" s="102"/>
      <c r="C4766" s="102"/>
      <c r="D4766" s="90"/>
      <c r="E4766" s="102"/>
      <c r="F4766" s="102"/>
      <c r="G4766" s="102"/>
      <c r="H4766" s="102"/>
      <c r="I4766" s="98"/>
      <c r="J4766" s="102"/>
      <c r="K4766" s="94"/>
      <c r="L4766" s="94" t="s">
        <v>63</v>
      </c>
      <c r="M4766" s="94">
        <f>SUM(M4757:M4765)</f>
        <v>5400000</v>
      </c>
      <c r="N4766" s="102"/>
      <c r="O4766" s="111"/>
      <c r="P4766" s="96"/>
      <c r="Q4766" s="111"/>
      <c r="R4766" s="111"/>
      <c r="S4766" s="97"/>
      <c r="T4766" s="102"/>
      <c r="U4766" s="102"/>
      <c r="V4766" s="102"/>
      <c r="W4766" s="94"/>
      <c r="X4766" s="98"/>
      <c r="Y4766" s="94"/>
      <c r="Z4766" s="94"/>
      <c r="AA4766" s="89"/>
      <c r="AB4766" s="89"/>
      <c r="AC4766" s="94"/>
      <c r="AD4766" s="94"/>
      <c r="AE4766" s="94">
        <f>SUM(AE4757:AE4765)</f>
        <v>8345359.1806199998</v>
      </c>
      <c r="AF4766" s="94"/>
      <c r="AG4766" s="94">
        <f>SUM(AG4757:AG4765)</f>
        <v>8345359.1806199998</v>
      </c>
      <c r="AH4766" s="94"/>
    </row>
    <row r="4767" spans="1:34" s="173" customFormat="1" x14ac:dyDescent="0.55000000000000004">
      <c r="A4767" s="122" t="s">
        <v>6674</v>
      </c>
      <c r="B4767" s="123">
        <v>2023</v>
      </c>
      <c r="C4767" s="123">
        <v>4887</v>
      </c>
      <c r="D4767" s="135" t="s">
        <v>6675</v>
      </c>
      <c r="E4767" s="123" t="s">
        <v>34</v>
      </c>
      <c r="F4767" s="123">
        <v>8787</v>
      </c>
      <c r="G4767" s="123">
        <v>3</v>
      </c>
      <c r="H4767" s="123">
        <v>3</v>
      </c>
      <c r="I4767" s="136">
        <v>49</v>
      </c>
      <c r="J4767" s="123" t="s">
        <v>68</v>
      </c>
      <c r="K4767" s="137">
        <f>((G4767*400)+(H4767*100))+I4767</f>
        <v>1549</v>
      </c>
      <c r="L4767" s="137">
        <v>625</v>
      </c>
      <c r="M4767" s="137">
        <f>K4767*L4767</f>
        <v>968125</v>
      </c>
      <c r="N4767" s="123"/>
      <c r="O4767" s="108"/>
      <c r="P4767" s="138"/>
      <c r="Q4767" s="108"/>
      <c r="R4767" s="108"/>
      <c r="S4767" s="139"/>
      <c r="T4767" s="123"/>
      <c r="U4767" s="123"/>
      <c r="V4767" s="123"/>
      <c r="W4767" s="137"/>
      <c r="X4767" s="136"/>
      <c r="Y4767" s="137"/>
      <c r="Z4767" s="137"/>
      <c r="AA4767" s="119"/>
      <c r="AB4767" s="119"/>
      <c r="AC4767" s="137"/>
      <c r="AD4767" s="137">
        <f>IF(AND(AC4767="",M4767=""),0,IF((AC4767=""),M4767,IF((M4767=""),AC4767,AC4767+M4767)))</f>
        <v>968125</v>
      </c>
      <c r="AE4767" s="137">
        <f>IF( (X4767=""),AD4767*1,AD4767*(X4767/100) )</f>
        <v>968125</v>
      </c>
      <c r="AF4767" s="137">
        <v>0</v>
      </c>
      <c r="AG4767" s="137">
        <f>IF((AF4767-AE4767) &gt; 1,0,IF((AF4767-AE4767)&lt;0,AE4767-AF4767,AF4767-AE4767))</f>
        <v>968125</v>
      </c>
      <c r="AH4767" s="137">
        <v>0.3</v>
      </c>
    </row>
    <row r="4768" spans="1:34" s="173" customFormat="1" x14ac:dyDescent="0.55000000000000004">
      <c r="A4768" s="122"/>
      <c r="B4768" s="123">
        <v>2024</v>
      </c>
      <c r="C4768" s="123">
        <v>6827</v>
      </c>
      <c r="D4768" s="135" t="s">
        <v>6676</v>
      </c>
      <c r="E4768" s="123" t="s">
        <v>34</v>
      </c>
      <c r="F4768" s="123">
        <v>23632</v>
      </c>
      <c r="G4768" s="123">
        <v>0</v>
      </c>
      <c r="H4768" s="123">
        <v>2</v>
      </c>
      <c r="I4768" s="136">
        <v>94</v>
      </c>
      <c r="J4768" s="123" t="s">
        <v>68</v>
      </c>
      <c r="K4768" s="137">
        <f>((G4768*400)+(H4768*100))+I4768</f>
        <v>294</v>
      </c>
      <c r="L4768" s="137">
        <v>850</v>
      </c>
      <c r="M4768" s="137">
        <f>K4768*L4768</f>
        <v>249900</v>
      </c>
      <c r="N4768" s="123"/>
      <c r="O4768" s="108"/>
      <c r="P4768" s="138"/>
      <c r="Q4768" s="108"/>
      <c r="R4768" s="108"/>
      <c r="S4768" s="139"/>
      <c r="T4768" s="123"/>
      <c r="U4768" s="123"/>
      <c r="V4768" s="123"/>
      <c r="W4768" s="137"/>
      <c r="X4768" s="136"/>
      <c r="Y4768" s="137"/>
      <c r="Z4768" s="137"/>
      <c r="AA4768" s="119"/>
      <c r="AB4768" s="119"/>
      <c r="AC4768" s="137"/>
      <c r="AD4768" s="137">
        <f>IF(AND(AC4768="",M4768=""),0,IF((AC4768=""),M4768,IF((M4768=""),AC4768,AC4768+M4768)))</f>
        <v>249900</v>
      </c>
      <c r="AE4768" s="137">
        <f>IF( (X4768=""),AD4768*1,AD4768*(X4768/100) )</f>
        <v>249900</v>
      </c>
      <c r="AF4768" s="137">
        <v>0</v>
      </c>
      <c r="AG4768" s="137">
        <f>IF((AF4768-AE4768) &gt; 1,0,IF((AF4768-AE4768)&lt;0,AE4768-AF4768,AF4768-AE4768))</f>
        <v>249900</v>
      </c>
      <c r="AH4768" s="137">
        <v>0.3</v>
      </c>
    </row>
    <row r="4769" spans="1:34" s="173" customFormat="1" x14ac:dyDescent="0.55000000000000004">
      <c r="A4769" s="122"/>
      <c r="B4769" s="123"/>
      <c r="C4769" s="123"/>
      <c r="D4769" s="135"/>
      <c r="E4769" s="123"/>
      <c r="F4769" s="123"/>
      <c r="G4769" s="123"/>
      <c r="H4769" s="123"/>
      <c r="I4769" s="136"/>
      <c r="J4769" s="123"/>
      <c r="K4769" s="137"/>
      <c r="L4769" s="137" t="s">
        <v>63</v>
      </c>
      <c r="M4769" s="137">
        <f>SUM(M4767:M4768)</f>
        <v>1218025</v>
      </c>
      <c r="N4769" s="123"/>
      <c r="O4769" s="108"/>
      <c r="P4769" s="138"/>
      <c r="Q4769" s="108"/>
      <c r="R4769" s="108"/>
      <c r="S4769" s="139"/>
      <c r="T4769" s="123"/>
      <c r="U4769" s="123"/>
      <c r="V4769" s="123"/>
      <c r="W4769" s="137"/>
      <c r="X4769" s="136"/>
      <c r="Y4769" s="137"/>
      <c r="Z4769" s="137"/>
      <c r="AA4769" s="119"/>
      <c r="AB4769" s="119"/>
      <c r="AC4769" s="137"/>
      <c r="AD4769" s="137"/>
      <c r="AE4769" s="137">
        <f>SUM(AE4767:AE4768)</f>
        <v>1218025</v>
      </c>
      <c r="AF4769" s="137"/>
      <c r="AG4769" s="137">
        <f>SUM(AG4767:AG4768)</f>
        <v>1218025</v>
      </c>
      <c r="AH4769" s="137"/>
    </row>
    <row r="4770" spans="1:34" s="173" customFormat="1" x14ac:dyDescent="0.55000000000000004">
      <c r="A4770" s="122" t="s">
        <v>6677</v>
      </c>
      <c r="B4770" s="123">
        <v>2025</v>
      </c>
      <c r="C4770" s="123">
        <v>6499</v>
      </c>
      <c r="D4770" s="135" t="s">
        <v>6678</v>
      </c>
      <c r="E4770" s="123" t="s">
        <v>34</v>
      </c>
      <c r="F4770" s="123">
        <v>15594</v>
      </c>
      <c r="G4770" s="123">
        <v>9</v>
      </c>
      <c r="H4770" s="123">
        <v>2</v>
      </c>
      <c r="I4770" s="136">
        <v>20</v>
      </c>
      <c r="J4770" s="123" t="s">
        <v>38</v>
      </c>
      <c r="K4770" s="137">
        <f>((G4770*400)+(H4770*100))+I4770</f>
        <v>3820</v>
      </c>
      <c r="L4770" s="137">
        <v>225</v>
      </c>
      <c r="M4770" s="137">
        <f>K4770*L4770</f>
        <v>859500</v>
      </c>
      <c r="N4770" s="123"/>
      <c r="O4770" s="108"/>
      <c r="P4770" s="138"/>
      <c r="Q4770" s="108"/>
      <c r="R4770" s="108"/>
      <c r="S4770" s="139"/>
      <c r="T4770" s="123"/>
      <c r="U4770" s="123"/>
      <c r="V4770" s="123"/>
      <c r="W4770" s="137"/>
      <c r="X4770" s="136"/>
      <c r="Y4770" s="137"/>
      <c r="Z4770" s="137"/>
      <c r="AA4770" s="119"/>
      <c r="AB4770" s="119"/>
      <c r="AC4770" s="137"/>
      <c r="AD4770" s="137">
        <f>IF(AND(AC4770="",M4770=""),0,IF((AC4770=""),M4770,IF((M4770=""),AC4770,AC4770+M4770)))</f>
        <v>859500</v>
      </c>
      <c r="AE4770" s="137">
        <f>IF( (X4770=""),AD4770*1,AD4770*(X4770/100) )</f>
        <v>859500</v>
      </c>
      <c r="AF4770" s="137">
        <v>50000000</v>
      </c>
      <c r="AG4770" s="137">
        <f>IF((AF4770-AE4770) &gt; 1,0,IF((AF4770-AE4770)&lt;0,AE4770-AF4770,AF4770-AE4770))</f>
        <v>0</v>
      </c>
      <c r="AH4770" s="137">
        <v>0.01</v>
      </c>
    </row>
    <row r="4771" spans="1:34" s="173" customFormat="1" x14ac:dyDescent="0.55000000000000004">
      <c r="A4771" s="122"/>
      <c r="B4771" s="123"/>
      <c r="C4771" s="123"/>
      <c r="D4771" s="135"/>
      <c r="E4771" s="123"/>
      <c r="F4771" s="123"/>
      <c r="G4771" s="123"/>
      <c r="H4771" s="123"/>
      <c r="I4771" s="136"/>
      <c r="J4771" s="123"/>
      <c r="K4771" s="137"/>
      <c r="L4771" s="137" t="s">
        <v>63</v>
      </c>
      <c r="M4771" s="137">
        <f>SUM(M4770:M4770)</f>
        <v>859500</v>
      </c>
      <c r="N4771" s="123"/>
      <c r="O4771" s="108"/>
      <c r="P4771" s="138"/>
      <c r="Q4771" s="108"/>
      <c r="R4771" s="108"/>
      <c r="S4771" s="139"/>
      <c r="T4771" s="123"/>
      <c r="U4771" s="123"/>
      <c r="V4771" s="123"/>
      <c r="W4771" s="137"/>
      <c r="X4771" s="136"/>
      <c r="Y4771" s="137"/>
      <c r="Z4771" s="137"/>
      <c r="AA4771" s="119"/>
      <c r="AB4771" s="119"/>
      <c r="AC4771" s="137"/>
      <c r="AD4771" s="137"/>
      <c r="AE4771" s="137">
        <f>SUM(AE4770:AE4770)</f>
        <v>859500</v>
      </c>
      <c r="AF4771" s="137"/>
      <c r="AG4771" s="137">
        <f>SUM(AG4770:AG4770)</f>
        <v>0</v>
      </c>
      <c r="AH4771" s="137"/>
    </row>
    <row r="4772" spans="1:34" s="173" customFormat="1" x14ac:dyDescent="0.55000000000000004">
      <c r="A4772" s="122" t="s">
        <v>4458</v>
      </c>
      <c r="B4772" s="123">
        <v>2026</v>
      </c>
      <c r="C4772" s="123">
        <v>8050</v>
      </c>
      <c r="D4772" s="135" t="s">
        <v>6681</v>
      </c>
      <c r="E4772" s="123" t="s">
        <v>34</v>
      </c>
      <c r="F4772" s="123">
        <v>19637</v>
      </c>
      <c r="G4772" s="123">
        <v>2</v>
      </c>
      <c r="H4772" s="123">
        <v>0</v>
      </c>
      <c r="I4772" s="136">
        <v>19.3</v>
      </c>
      <c r="J4772" s="123" t="s">
        <v>35</v>
      </c>
      <c r="K4772" s="137">
        <f>((G4772*400)+(H4772*100))+I4772</f>
        <v>819.3</v>
      </c>
      <c r="L4772" s="137">
        <v>375</v>
      </c>
      <c r="M4772" s="137">
        <f>K4772*L4772</f>
        <v>307237.5</v>
      </c>
      <c r="N4772" s="123">
        <v>1</v>
      </c>
      <c r="O4772" s="108" t="s">
        <v>6679</v>
      </c>
      <c r="P4772" s="138">
        <v>1579900603161</v>
      </c>
      <c r="Q4772" s="108" t="s">
        <v>6680</v>
      </c>
      <c r="R4772" s="108" t="s">
        <v>563</v>
      </c>
      <c r="S4772" s="139" t="s">
        <v>6684</v>
      </c>
      <c r="T4772" s="123" t="s">
        <v>51</v>
      </c>
      <c r="U4772" s="123" t="s">
        <v>74</v>
      </c>
      <c r="V4772" s="123" t="s">
        <v>52</v>
      </c>
      <c r="W4772" s="137">
        <v>43.8</v>
      </c>
      <c r="X4772" s="136">
        <v>10.85</v>
      </c>
      <c r="Y4772" s="137">
        <v>6750</v>
      </c>
      <c r="Z4772" s="137">
        <f>W4772*Y4772</f>
        <v>295650</v>
      </c>
      <c r="AA4772" s="119">
        <v>21</v>
      </c>
      <c r="AB4772" s="119">
        <v>93</v>
      </c>
      <c r="AC4772" s="137">
        <f>(Z4772*(100-AB4772))/100</f>
        <v>20695.5</v>
      </c>
      <c r="AD4772" s="137">
        <f>IF(AND(AC4772="",M4772=""),0,IF((AC4772=""),M4772, IF( (M4772=""),AC4772,SUM(AC4772:AC4779)+M4772)))</f>
        <v>6207735</v>
      </c>
      <c r="AE4772" s="137">
        <f>IF( (X4772=""),AD4772*1,AD4772*(X4772/100) )</f>
        <v>673539.24749999994</v>
      </c>
      <c r="AF4772" s="137">
        <v>50000000</v>
      </c>
      <c r="AG4772" s="137">
        <f>IF((AF4772-AE4772) &gt; 1,0,IF((AF4772-AE4772)&lt;0,AE4772-AF4772,AF4772-AE4772))</f>
        <v>0</v>
      </c>
      <c r="AH4772" s="137">
        <v>0.02</v>
      </c>
    </row>
    <row r="4773" spans="1:34" s="173" customFormat="1" x14ac:dyDescent="0.55000000000000004">
      <c r="A4773" s="122"/>
      <c r="B4773" s="123"/>
      <c r="C4773" s="123"/>
      <c r="D4773" s="135"/>
      <c r="E4773" s="123"/>
      <c r="F4773" s="123"/>
      <c r="G4773" s="123"/>
      <c r="H4773" s="123"/>
      <c r="I4773" s="136"/>
      <c r="J4773" s="123"/>
      <c r="K4773" s="137"/>
      <c r="L4773" s="137"/>
      <c r="M4773" s="137"/>
      <c r="N4773" s="123">
        <v>2</v>
      </c>
      <c r="O4773" s="108" t="s">
        <v>6679</v>
      </c>
      <c r="P4773" s="138">
        <v>1579900603161</v>
      </c>
      <c r="Q4773" s="108" t="s">
        <v>6680</v>
      </c>
      <c r="R4773" s="108" t="s">
        <v>563</v>
      </c>
      <c r="S4773" s="139" t="s">
        <v>6685</v>
      </c>
      <c r="T4773" s="123" t="s">
        <v>55</v>
      </c>
      <c r="U4773" s="123" t="s">
        <v>45</v>
      </c>
      <c r="V4773" s="123" t="s">
        <v>52</v>
      </c>
      <c r="W4773" s="137">
        <v>76.8</v>
      </c>
      <c r="X4773" s="136">
        <v>19.02</v>
      </c>
      <c r="Y4773" s="137">
        <v>0</v>
      </c>
      <c r="Z4773" s="137">
        <f>W4773*Y4773</f>
        <v>0</v>
      </c>
      <c r="AA4773" s="119">
        <v>6</v>
      </c>
      <c r="AB4773" s="119">
        <v>6</v>
      </c>
      <c r="AC4773" s="137">
        <f>(Z4773*(100-AB4773))/100</f>
        <v>0</v>
      </c>
      <c r="AD4773" s="137">
        <f>IF(AND(AC4773="",M4772=""),0,IF((AC4773=""),M4772, IF( (M4772=""),AC4773,SUM(AC4772:AC4779)+M4772)))</f>
        <v>6207735</v>
      </c>
      <c r="AE4773" s="137">
        <f>IF( (X4773=""),AD4773*1,AD4773*(X4773/100) )</f>
        <v>1180711.1970000002</v>
      </c>
      <c r="AF4773" s="137">
        <v>50000000</v>
      </c>
      <c r="AG4773" s="137">
        <f>IF((AF4773-AE4773) &gt; 1,0,IF((AF4773-AE4773)&lt;0,AE4773-AF4773,AF4773-AE4773))</f>
        <v>0</v>
      </c>
      <c r="AH4773" s="137">
        <v>0.02</v>
      </c>
    </row>
    <row r="4774" spans="1:34" s="173" customFormat="1" x14ac:dyDescent="0.55000000000000004">
      <c r="A4774" s="122"/>
      <c r="B4774" s="123"/>
      <c r="C4774" s="123"/>
      <c r="D4774" s="135"/>
      <c r="E4774" s="123"/>
      <c r="F4774" s="123"/>
      <c r="G4774" s="123"/>
      <c r="H4774" s="123"/>
      <c r="I4774" s="136"/>
      <c r="J4774" s="123"/>
      <c r="K4774" s="137"/>
      <c r="L4774" s="137"/>
      <c r="M4774" s="137"/>
      <c r="N4774" s="123">
        <v>3</v>
      </c>
      <c r="O4774" s="108" t="s">
        <v>6679</v>
      </c>
      <c r="P4774" s="138">
        <v>1579900603161</v>
      </c>
      <c r="Q4774" s="108" t="s">
        <v>6680</v>
      </c>
      <c r="R4774" s="108" t="s">
        <v>563</v>
      </c>
      <c r="S4774" s="139" t="s">
        <v>6686</v>
      </c>
      <c r="T4774" s="123" t="s">
        <v>51</v>
      </c>
      <c r="U4774" s="123" t="s">
        <v>45</v>
      </c>
      <c r="V4774" s="123" t="s">
        <v>52</v>
      </c>
      <c r="W4774" s="137">
        <v>259.2</v>
      </c>
      <c r="X4774" s="136">
        <v>64.19</v>
      </c>
      <c r="Y4774" s="137">
        <v>6750</v>
      </c>
      <c r="Z4774" s="137">
        <f>W4774*Y4774</f>
        <v>1749600</v>
      </c>
      <c r="AA4774" s="119">
        <v>6</v>
      </c>
      <c r="AB4774" s="119">
        <v>6</v>
      </c>
      <c r="AC4774" s="137">
        <f>(Z4774*(100-AB4774))/100</f>
        <v>1644624</v>
      </c>
      <c r="AD4774" s="137">
        <f>IF(AND(AC4774="",M4772=""),0,IF((AC4774=""),M4772, IF( (M4772=""),AC4774,SUM(AC4772:AC4779)+M4772)))</f>
        <v>6207735</v>
      </c>
      <c r="AE4774" s="137">
        <f>IF( (X4774=""),AD4774*1,AD4774*(X4774/100) )</f>
        <v>3984745.0965</v>
      </c>
      <c r="AF4774" s="137">
        <v>50000000</v>
      </c>
      <c r="AG4774" s="137">
        <f>IF((AF4774-AE4774) &gt; 1,0,IF((AF4774-AE4774)&lt;0,AE4774-AF4774,AF4774-AE4774))</f>
        <v>0</v>
      </c>
      <c r="AH4774" s="137">
        <v>0.02</v>
      </c>
    </row>
    <row r="4775" spans="1:34" s="173" customFormat="1" x14ac:dyDescent="0.55000000000000004">
      <c r="A4775" s="122"/>
      <c r="B4775" s="123"/>
      <c r="C4775" s="123"/>
      <c r="D4775" s="135"/>
      <c r="E4775" s="123"/>
      <c r="F4775" s="123"/>
      <c r="G4775" s="123"/>
      <c r="H4775" s="123"/>
      <c r="I4775" s="136"/>
      <c r="J4775" s="123"/>
      <c r="K4775" s="137"/>
      <c r="L4775" s="137"/>
      <c r="M4775" s="137"/>
      <c r="N4775" s="123">
        <v>4</v>
      </c>
      <c r="O4775" s="108" t="s">
        <v>6679</v>
      </c>
      <c r="P4775" s="138">
        <v>1579900603161</v>
      </c>
      <c r="Q4775" s="108" t="s">
        <v>6680</v>
      </c>
      <c r="R4775" s="108" t="s">
        <v>563</v>
      </c>
      <c r="S4775" s="139" t="s">
        <v>6687</v>
      </c>
      <c r="T4775" s="123" t="s">
        <v>343</v>
      </c>
      <c r="U4775" s="123" t="s">
        <v>74</v>
      </c>
      <c r="V4775" s="123" t="s">
        <v>52</v>
      </c>
      <c r="W4775" s="137">
        <v>24</v>
      </c>
      <c r="X4775" s="136">
        <v>5.94</v>
      </c>
      <c r="Y4775" s="137">
        <v>5600</v>
      </c>
      <c r="Z4775" s="137">
        <f>W4775*Y4775</f>
        <v>134400</v>
      </c>
      <c r="AA4775" s="119">
        <v>21</v>
      </c>
      <c r="AB4775" s="119">
        <v>93</v>
      </c>
      <c r="AC4775" s="137">
        <f>(Z4775*(100-AB4775))/100</f>
        <v>9408</v>
      </c>
      <c r="AD4775" s="137">
        <f>IF(AND(AC4775="",M4772=""),0,IF((AC4775=""),M4772, IF( (M4772=""),AC4775,SUM(AC4772:AC4779)+M4772)))</f>
        <v>6207735</v>
      </c>
      <c r="AE4775" s="137">
        <f>IF( (X4775=""),AD4775*1,AD4775*(X4775/100) )</f>
        <v>368739.45900000003</v>
      </c>
      <c r="AF4775" s="137">
        <v>50000000</v>
      </c>
      <c r="AG4775" s="137">
        <f>IF((AF4775-AE4775) &gt; 1,0,IF((AF4775-AE4775)&lt;0,AE4775-AF4775,AF4775-AE4775))</f>
        <v>0</v>
      </c>
      <c r="AH4775" s="137">
        <v>0.02</v>
      </c>
    </row>
    <row r="4776" spans="1:34" s="173" customFormat="1" x14ac:dyDescent="0.55000000000000004">
      <c r="A4776" s="122"/>
      <c r="B4776" s="123"/>
      <c r="C4776" s="123"/>
      <c r="D4776" s="135"/>
      <c r="E4776" s="123"/>
      <c r="F4776" s="123"/>
      <c r="G4776" s="123"/>
      <c r="H4776" s="123"/>
      <c r="I4776" s="136"/>
      <c r="J4776" s="123"/>
      <c r="K4776" s="137"/>
      <c r="L4776" s="137" t="s">
        <v>63</v>
      </c>
      <c r="M4776" s="137">
        <f>SUM(M4772:M4775)</f>
        <v>307237.5</v>
      </c>
      <c r="N4776" s="123"/>
      <c r="O4776" s="108"/>
      <c r="P4776" s="138"/>
      <c r="Q4776" s="108"/>
      <c r="R4776" s="108"/>
      <c r="S4776" s="139"/>
      <c r="T4776" s="123"/>
      <c r="U4776" s="123"/>
      <c r="V4776" s="123"/>
      <c r="W4776" s="137"/>
      <c r="X4776" s="136"/>
      <c r="Y4776" s="137"/>
      <c r="Z4776" s="137"/>
      <c r="AA4776" s="119"/>
      <c r="AB4776" s="119"/>
      <c r="AC4776" s="137"/>
      <c r="AD4776" s="137"/>
      <c r="AE4776" s="137">
        <f>SUM(AE4772:AE4775)</f>
        <v>6207735</v>
      </c>
      <c r="AF4776" s="137"/>
      <c r="AG4776" s="137">
        <f>SUM(AG4772:AG4775)</f>
        <v>0</v>
      </c>
      <c r="AH4776" s="137"/>
    </row>
    <row r="4777" spans="1:34" s="173" customFormat="1" x14ac:dyDescent="0.55000000000000004">
      <c r="A4777" s="122" t="s">
        <v>6688</v>
      </c>
      <c r="B4777" s="123">
        <v>2027</v>
      </c>
      <c r="C4777" s="123">
        <v>7768</v>
      </c>
      <c r="D4777" s="135" t="s">
        <v>6689</v>
      </c>
      <c r="E4777" s="123" t="s">
        <v>34</v>
      </c>
      <c r="F4777" s="123">
        <v>2802</v>
      </c>
      <c r="G4777" s="123">
        <v>8</v>
      </c>
      <c r="H4777" s="123">
        <v>2</v>
      </c>
      <c r="I4777" s="136">
        <v>2</v>
      </c>
      <c r="J4777" s="123" t="s">
        <v>62</v>
      </c>
      <c r="K4777" s="137">
        <f>((G4777*400)+(H4777*100))+I4777</f>
        <v>3402</v>
      </c>
      <c r="L4777" s="137">
        <v>375</v>
      </c>
      <c r="M4777" s="137">
        <f>K4777*L4777</f>
        <v>1275750</v>
      </c>
      <c r="N4777" s="123"/>
      <c r="O4777" s="108"/>
      <c r="P4777" s="138"/>
      <c r="Q4777" s="108"/>
      <c r="R4777" s="108"/>
      <c r="S4777" s="139"/>
      <c r="T4777" s="123"/>
      <c r="U4777" s="123"/>
      <c r="V4777" s="123"/>
      <c r="W4777" s="137"/>
      <c r="X4777" s="136"/>
      <c r="Y4777" s="137"/>
      <c r="Z4777" s="137"/>
      <c r="AA4777" s="119"/>
      <c r="AB4777" s="119"/>
      <c r="AC4777" s="137"/>
      <c r="AD4777" s="137">
        <f>IF(AND(AC4777="",M4777=""),0,IF((AC4777=""),M4777,IF((M4777=""),AC4777,AC4777+M4777)))</f>
        <v>1275750</v>
      </c>
      <c r="AE4777" s="137">
        <f>IF( (X4777=""),AD4777*1,AD4777*(X4777/100) )</f>
        <v>1275750</v>
      </c>
      <c r="AF4777" s="137">
        <v>0</v>
      </c>
      <c r="AG4777" s="137">
        <f>IF((AF4777-AE4777) &gt; 1,0,IF((AF4777-AE4777)&lt;0,AE4777-AF4777,AF4777-AE4777))</f>
        <v>1275750</v>
      </c>
      <c r="AH4777" s="137">
        <v>0.3</v>
      </c>
    </row>
    <row r="4778" spans="1:34" s="173" customFormat="1" x14ac:dyDescent="0.55000000000000004">
      <c r="A4778" s="122"/>
      <c r="B4778" s="123"/>
      <c r="C4778" s="123"/>
      <c r="D4778" s="135"/>
      <c r="E4778" s="123"/>
      <c r="F4778" s="123"/>
      <c r="G4778" s="123"/>
      <c r="H4778" s="123"/>
      <c r="I4778" s="136"/>
      <c r="J4778" s="123"/>
      <c r="K4778" s="137"/>
      <c r="L4778" s="137" t="s">
        <v>63</v>
      </c>
      <c r="M4778" s="137">
        <f>SUM(M4777:M4777)</f>
        <v>1275750</v>
      </c>
      <c r="N4778" s="123"/>
      <c r="O4778" s="108"/>
      <c r="P4778" s="138"/>
      <c r="Q4778" s="108"/>
      <c r="R4778" s="108"/>
      <c r="S4778" s="139"/>
      <c r="T4778" s="123"/>
      <c r="U4778" s="123"/>
      <c r="V4778" s="123"/>
      <c r="W4778" s="137"/>
      <c r="X4778" s="136"/>
      <c r="Y4778" s="137"/>
      <c r="Z4778" s="137"/>
      <c r="AA4778" s="119"/>
      <c r="AB4778" s="119"/>
      <c r="AC4778" s="137"/>
      <c r="AD4778" s="137"/>
      <c r="AE4778" s="137">
        <f>SUM(AE4777:AE4777)</f>
        <v>1275750</v>
      </c>
      <c r="AF4778" s="137"/>
      <c r="AG4778" s="137">
        <f>SUM(AG4777:AG4777)</f>
        <v>1275750</v>
      </c>
      <c r="AH4778" s="137"/>
    </row>
    <row r="4779" spans="1:34" s="173" customFormat="1" x14ac:dyDescent="0.55000000000000004">
      <c r="A4779" s="122" t="s">
        <v>6692</v>
      </c>
      <c r="B4779" s="123">
        <v>2028</v>
      </c>
      <c r="C4779" s="123">
        <v>9082</v>
      </c>
      <c r="D4779" s="135" t="s">
        <v>6693</v>
      </c>
      <c r="E4779" s="123" t="s">
        <v>34</v>
      </c>
      <c r="F4779" s="123">
        <v>3806</v>
      </c>
      <c r="G4779" s="123">
        <v>0</v>
      </c>
      <c r="H4779" s="123">
        <v>1</v>
      </c>
      <c r="I4779" s="136">
        <v>55</v>
      </c>
      <c r="J4779" s="123" t="s">
        <v>35</v>
      </c>
      <c r="K4779" s="137">
        <f>((G4779*400)+(H4779*100))+I4779</f>
        <v>155</v>
      </c>
      <c r="L4779" s="137">
        <v>1350</v>
      </c>
      <c r="M4779" s="137">
        <f>K4779*L4779</f>
        <v>209250</v>
      </c>
      <c r="N4779" s="123">
        <v>1</v>
      </c>
      <c r="O4779" s="108" t="s">
        <v>6690</v>
      </c>
      <c r="P4779" s="138">
        <v>3570800269861</v>
      </c>
      <c r="Q4779" s="108" t="s">
        <v>6691</v>
      </c>
      <c r="R4779" s="108" t="s">
        <v>6694</v>
      </c>
      <c r="S4779" s="139" t="s">
        <v>6695</v>
      </c>
      <c r="T4779" s="123" t="s">
        <v>51</v>
      </c>
      <c r="U4779" s="123" t="s">
        <v>45</v>
      </c>
      <c r="V4779" s="123" t="s">
        <v>52</v>
      </c>
      <c r="W4779" s="137">
        <v>666</v>
      </c>
      <c r="X4779" s="136">
        <v>96.53</v>
      </c>
      <c r="Y4779" s="137">
        <v>6750</v>
      </c>
      <c r="Z4779" s="137">
        <f>W4779*Y4779</f>
        <v>4495500</v>
      </c>
      <c r="AA4779" s="119">
        <v>6</v>
      </c>
      <c r="AB4779" s="119">
        <v>6</v>
      </c>
      <c r="AC4779" s="137">
        <f>(Z4779*(100-AB4779))/100</f>
        <v>4225770</v>
      </c>
      <c r="AD4779" s="137">
        <f>IF(AND(AC4779="",M4779=""),0,IF((AC4779=""),M4779, IF( (M4779=""),AC4779,SUM(AC4779:AC4782)+M4779)))</f>
        <v>5093776.8</v>
      </c>
      <c r="AE4779" s="137">
        <f>IF( (X4779=""),AD4779*1,AD4779*(X4779/100) )</f>
        <v>4917022.7450400004</v>
      </c>
      <c r="AF4779" s="137">
        <v>50000000</v>
      </c>
      <c r="AG4779" s="137">
        <f>IF((AF4779-AE4779) &gt; 1,0,IF((AF4779-AE4779)&lt;0,AE4779-AF4779,AF4779-AE4779))</f>
        <v>0</v>
      </c>
      <c r="AH4779" s="137">
        <v>0.02</v>
      </c>
    </row>
    <row r="4780" spans="1:34" s="173" customFormat="1" x14ac:dyDescent="0.55000000000000004">
      <c r="A4780" s="122"/>
      <c r="B4780" s="123"/>
      <c r="C4780" s="123"/>
      <c r="D4780" s="135"/>
      <c r="E4780" s="123"/>
      <c r="F4780" s="123"/>
      <c r="G4780" s="123"/>
      <c r="H4780" s="123"/>
      <c r="I4780" s="136"/>
      <c r="J4780" s="123"/>
      <c r="K4780" s="137"/>
      <c r="L4780" s="137"/>
      <c r="M4780" s="137"/>
      <c r="N4780" s="123">
        <v>2</v>
      </c>
      <c r="O4780" s="108" t="s">
        <v>6690</v>
      </c>
      <c r="P4780" s="138">
        <v>3570800269861</v>
      </c>
      <c r="Q4780" s="108" t="s">
        <v>6691</v>
      </c>
      <c r="R4780" s="108" t="s">
        <v>6694</v>
      </c>
      <c r="S4780" s="139" t="s">
        <v>6696</v>
      </c>
      <c r="T4780" s="123" t="s">
        <v>55</v>
      </c>
      <c r="U4780" s="123" t="s">
        <v>45</v>
      </c>
      <c r="V4780" s="123" t="s">
        <v>52</v>
      </c>
      <c r="W4780" s="137">
        <v>23.92</v>
      </c>
      <c r="X4780" s="136">
        <v>3.47</v>
      </c>
      <c r="Y4780" s="137">
        <v>0</v>
      </c>
      <c r="Z4780" s="137">
        <f>W4780*Y4780</f>
        <v>0</v>
      </c>
      <c r="AA4780" s="119">
        <v>6</v>
      </c>
      <c r="AB4780" s="119">
        <v>6</v>
      </c>
      <c r="AC4780" s="137">
        <f>(Z4780*(100-AB4780))/100</f>
        <v>0</v>
      </c>
      <c r="AD4780" s="137">
        <f>IF(AND(AC4780="",M4779=""),0,IF((AC4780=""),M4779, IF( (M4779=""),AC4780,SUM(AC4779:AC4782)+M4779)))</f>
        <v>5093776.8</v>
      </c>
      <c r="AE4780" s="137">
        <f>IF( (X4780=""),AD4780*1,AD4780*(X4780/100) )</f>
        <v>176754.05496000001</v>
      </c>
      <c r="AF4780" s="137">
        <v>50000000</v>
      </c>
      <c r="AG4780" s="137">
        <f>IF((AF4780-AE4780) &gt; 1,0,IF((AF4780-AE4780)&lt;0,AE4780-AF4780,AF4780-AE4780))</f>
        <v>0</v>
      </c>
      <c r="AH4780" s="137">
        <v>0.02</v>
      </c>
    </row>
    <row r="4781" spans="1:34" s="173" customFormat="1" x14ac:dyDescent="0.55000000000000004">
      <c r="A4781" s="122"/>
      <c r="B4781" s="123"/>
      <c r="C4781" s="123"/>
      <c r="D4781" s="135"/>
      <c r="E4781" s="123"/>
      <c r="F4781" s="123"/>
      <c r="G4781" s="123"/>
      <c r="H4781" s="123"/>
      <c r="I4781" s="136"/>
      <c r="J4781" s="123"/>
      <c r="K4781" s="137"/>
      <c r="L4781" s="137" t="s">
        <v>63</v>
      </c>
      <c r="M4781" s="137">
        <f>SUM(M4779:M4780)</f>
        <v>209250</v>
      </c>
      <c r="N4781" s="123"/>
      <c r="O4781" s="108"/>
      <c r="P4781" s="138"/>
      <c r="Q4781" s="108"/>
      <c r="R4781" s="108"/>
      <c r="S4781" s="139"/>
      <c r="T4781" s="123"/>
      <c r="U4781" s="123"/>
      <c r="V4781" s="123"/>
      <c r="W4781" s="137"/>
      <c r="X4781" s="136"/>
      <c r="Y4781" s="137"/>
      <c r="Z4781" s="137"/>
      <c r="AA4781" s="119"/>
      <c r="AB4781" s="119"/>
      <c r="AC4781" s="137"/>
      <c r="AD4781" s="137"/>
      <c r="AE4781" s="137">
        <f>SUM(AE4779:AE4780)</f>
        <v>5093776.8000000007</v>
      </c>
      <c r="AF4781" s="137"/>
      <c r="AG4781" s="137">
        <f>SUM(AG4779:AG4780)</f>
        <v>0</v>
      </c>
      <c r="AH4781" s="137"/>
    </row>
    <row r="4782" spans="1:34" s="173" customFormat="1" x14ac:dyDescent="0.55000000000000004">
      <c r="A4782" s="122" t="s">
        <v>6699</v>
      </c>
      <c r="B4782" s="123">
        <v>2029</v>
      </c>
      <c r="C4782" s="123">
        <v>8444</v>
      </c>
      <c r="D4782" s="135" t="s">
        <v>6700</v>
      </c>
      <c r="E4782" s="123" t="s">
        <v>34</v>
      </c>
      <c r="F4782" s="123">
        <v>2514</v>
      </c>
      <c r="G4782" s="123">
        <v>0</v>
      </c>
      <c r="H4782" s="123">
        <v>2</v>
      </c>
      <c r="I4782" s="136">
        <v>97</v>
      </c>
      <c r="J4782" s="123" t="s">
        <v>35</v>
      </c>
      <c r="K4782" s="137">
        <f>((G4782*400)+(H4782*100))+I4782</f>
        <v>297</v>
      </c>
      <c r="L4782" s="137">
        <v>600</v>
      </c>
      <c r="M4782" s="137">
        <f>K4782*L4782</f>
        <v>178200</v>
      </c>
      <c r="N4782" s="123">
        <v>1</v>
      </c>
      <c r="O4782" s="108" t="s">
        <v>6697</v>
      </c>
      <c r="P4782" s="138">
        <v>3570800350308</v>
      </c>
      <c r="Q4782" s="108" t="s">
        <v>6698</v>
      </c>
      <c r="R4782" s="108" t="s">
        <v>6701</v>
      </c>
      <c r="S4782" s="139" t="s">
        <v>6702</v>
      </c>
      <c r="T4782" s="123" t="s">
        <v>51</v>
      </c>
      <c r="U4782" s="123" t="s">
        <v>227</v>
      </c>
      <c r="V4782" s="123" t="s">
        <v>52</v>
      </c>
      <c r="W4782" s="137">
        <v>143.52000000000001</v>
      </c>
      <c r="X4782" s="136">
        <v>38.590000000000003</v>
      </c>
      <c r="Y4782" s="137">
        <v>6750</v>
      </c>
      <c r="Z4782" s="137">
        <f>W4782*Y4782</f>
        <v>968760.00000000012</v>
      </c>
      <c r="AA4782" s="119">
        <v>11</v>
      </c>
      <c r="AB4782" s="119">
        <v>32</v>
      </c>
      <c r="AC4782" s="137">
        <f>(Z4782*(100-AB4782))/100</f>
        <v>658756.80000000005</v>
      </c>
      <c r="AD4782" s="137">
        <f>IF(AND(AC4782="",M4782=""),0,IF((AC4782=""),M4782, IF( (M4782=""),AC4782,SUM(AC4782:AC4790)+M4782)))</f>
        <v>2210512.2750000004</v>
      </c>
      <c r="AE4782" s="137">
        <f>IF( (X4782=""),AD4782*1,AD4782*(X4782/100) )</f>
        <v>853036.68692250014</v>
      </c>
      <c r="AF4782" s="137">
        <v>50000000</v>
      </c>
      <c r="AG4782" s="137">
        <f>IF((AF4782-AE4782) &gt; 1,0,IF((AF4782-AE4782)&lt;0,AE4782-AF4782,AF4782-AE4782))</f>
        <v>0</v>
      </c>
      <c r="AH4782" s="137">
        <v>0.02</v>
      </c>
    </row>
    <row r="4783" spans="1:34" s="173" customFormat="1" x14ac:dyDescent="0.55000000000000004">
      <c r="A4783" s="122"/>
      <c r="B4783" s="123"/>
      <c r="C4783" s="123"/>
      <c r="D4783" s="135"/>
      <c r="E4783" s="123"/>
      <c r="F4783" s="123"/>
      <c r="G4783" s="123"/>
      <c r="H4783" s="123"/>
      <c r="I4783" s="136"/>
      <c r="J4783" s="123"/>
      <c r="K4783" s="137"/>
      <c r="L4783" s="137"/>
      <c r="M4783" s="137"/>
      <c r="N4783" s="123">
        <v>2</v>
      </c>
      <c r="O4783" s="108" t="s">
        <v>6697</v>
      </c>
      <c r="P4783" s="138">
        <v>3570800350308</v>
      </c>
      <c r="Q4783" s="108" t="s">
        <v>6698</v>
      </c>
      <c r="R4783" s="108" t="s">
        <v>6701</v>
      </c>
      <c r="S4783" s="139" t="s">
        <v>6703</v>
      </c>
      <c r="T4783" s="123" t="s">
        <v>51</v>
      </c>
      <c r="U4783" s="123" t="s">
        <v>45</v>
      </c>
      <c r="V4783" s="123" t="s">
        <v>52</v>
      </c>
      <c r="W4783" s="137">
        <v>143.52000000000001</v>
      </c>
      <c r="X4783" s="136">
        <v>38.590000000000003</v>
      </c>
      <c r="Y4783" s="137">
        <v>6750</v>
      </c>
      <c r="Z4783" s="137">
        <f>W4783*Y4783</f>
        <v>968760.00000000012</v>
      </c>
      <c r="AA4783" s="119">
        <v>6</v>
      </c>
      <c r="AB4783" s="119">
        <v>6</v>
      </c>
      <c r="AC4783" s="137">
        <f>(Z4783*(100-AB4783))/100</f>
        <v>910634.40000000014</v>
      </c>
      <c r="AD4783" s="137">
        <f>IF(AND(AC4783="",M4782=""),0,IF((AC4783=""),M4782, IF( (M4782=""),AC4783,SUM(AC4782:AC4790)+M4782)))</f>
        <v>2210512.2750000004</v>
      </c>
      <c r="AE4783" s="137">
        <f>IF( (X4783=""),AD4783*1,AD4783*(X4783/100) )</f>
        <v>853036.68692250014</v>
      </c>
      <c r="AF4783" s="137">
        <v>50000000</v>
      </c>
      <c r="AG4783" s="137">
        <f>IF((AF4783-AE4783) &gt; 1,0,IF((AF4783-AE4783)&lt;0,AE4783-AF4783,AF4783-AE4783))</f>
        <v>0</v>
      </c>
      <c r="AH4783" s="137">
        <v>0.02</v>
      </c>
    </row>
    <row r="4784" spans="1:34" s="173" customFormat="1" x14ac:dyDescent="0.55000000000000004">
      <c r="A4784" s="122"/>
      <c r="B4784" s="123"/>
      <c r="C4784" s="123"/>
      <c r="D4784" s="135"/>
      <c r="E4784" s="123"/>
      <c r="F4784" s="123"/>
      <c r="G4784" s="123"/>
      <c r="H4784" s="123"/>
      <c r="I4784" s="136"/>
      <c r="J4784" s="123"/>
      <c r="K4784" s="137"/>
      <c r="L4784" s="137"/>
      <c r="M4784" s="137"/>
      <c r="N4784" s="123">
        <v>3</v>
      </c>
      <c r="O4784" s="108" t="s">
        <v>6697</v>
      </c>
      <c r="P4784" s="138">
        <v>3570800350308</v>
      </c>
      <c r="Q4784" s="108" t="s">
        <v>6698</v>
      </c>
      <c r="R4784" s="108" t="s">
        <v>6701</v>
      </c>
      <c r="S4784" s="139" t="s">
        <v>6704</v>
      </c>
      <c r="T4784" s="123" t="s">
        <v>51</v>
      </c>
      <c r="U4784" s="123" t="s">
        <v>45</v>
      </c>
      <c r="V4784" s="123" t="s">
        <v>52</v>
      </c>
      <c r="W4784" s="137">
        <v>72</v>
      </c>
      <c r="X4784" s="136">
        <v>19.36</v>
      </c>
      <c r="Y4784" s="137">
        <v>6750</v>
      </c>
      <c r="Z4784" s="137">
        <f>W4784*Y4784</f>
        <v>486000</v>
      </c>
      <c r="AA4784" s="119">
        <v>6</v>
      </c>
      <c r="AB4784" s="119">
        <v>6</v>
      </c>
      <c r="AC4784" s="137">
        <f>(Z4784*(100-AB4784))/100</f>
        <v>456840</v>
      </c>
      <c r="AD4784" s="137">
        <f>IF(AND(AC4784="",M4782=""),0,IF((AC4784=""),M4782, IF( (M4782=""),AC4784,SUM(AC4782:AC4790)+M4782)))</f>
        <v>2210512.2750000004</v>
      </c>
      <c r="AE4784" s="137">
        <f>IF( (X4784=""),AD4784*1,AD4784*(X4784/100) )</f>
        <v>427955.17644000007</v>
      </c>
      <c r="AF4784" s="137">
        <v>50000000</v>
      </c>
      <c r="AG4784" s="137">
        <f>IF((AF4784-AE4784) &gt; 1,0,IF((AF4784-AE4784)&lt;0,AE4784-AF4784,AF4784-AE4784))</f>
        <v>0</v>
      </c>
      <c r="AH4784" s="137">
        <v>0.02</v>
      </c>
    </row>
    <row r="4785" spans="1:34" s="173" customFormat="1" x14ac:dyDescent="0.55000000000000004">
      <c r="A4785" s="122"/>
      <c r="B4785" s="123"/>
      <c r="C4785" s="123"/>
      <c r="D4785" s="135"/>
      <c r="E4785" s="123"/>
      <c r="F4785" s="123"/>
      <c r="G4785" s="123"/>
      <c r="H4785" s="123"/>
      <c r="I4785" s="136"/>
      <c r="J4785" s="123"/>
      <c r="K4785" s="137"/>
      <c r="L4785" s="137"/>
      <c r="M4785" s="137"/>
      <c r="N4785" s="123">
        <v>4</v>
      </c>
      <c r="O4785" s="108" t="s">
        <v>6697</v>
      </c>
      <c r="P4785" s="138">
        <v>3570800350308</v>
      </c>
      <c r="Q4785" s="108" t="s">
        <v>6698</v>
      </c>
      <c r="R4785" s="108" t="s">
        <v>6701</v>
      </c>
      <c r="S4785" s="139" t="s">
        <v>6705</v>
      </c>
      <c r="T4785" s="123" t="s">
        <v>51</v>
      </c>
      <c r="U4785" s="123" t="s">
        <v>74</v>
      </c>
      <c r="V4785" s="123" t="s">
        <v>52</v>
      </c>
      <c r="W4785" s="137">
        <v>12.87</v>
      </c>
      <c r="X4785" s="136">
        <v>3.46</v>
      </c>
      <c r="Y4785" s="137">
        <v>6750</v>
      </c>
      <c r="Z4785" s="137">
        <f>W4785*Y4785</f>
        <v>86872.5</v>
      </c>
      <c r="AA4785" s="119">
        <v>21</v>
      </c>
      <c r="AB4785" s="119">
        <v>93</v>
      </c>
      <c r="AC4785" s="137">
        <f>(Z4785*(100-AB4785))/100</f>
        <v>6081.0749999999998</v>
      </c>
      <c r="AD4785" s="137">
        <f>IF(AND(AC4785="",M4782=""),0,IF((AC4785=""),M4782, IF( (M4782=""),AC4785,SUM(AC4782:AC4790)+M4782)))</f>
        <v>2210512.2750000004</v>
      </c>
      <c r="AE4785" s="137">
        <f>IF( (X4785=""),AD4785*1,AD4785*(X4785/100) )</f>
        <v>76483.724715000004</v>
      </c>
      <c r="AF4785" s="137">
        <v>50000000</v>
      </c>
      <c r="AG4785" s="137">
        <f>IF((AF4785-AE4785) &gt; 1,0,IF((AF4785-AE4785)&lt;0,AE4785-AF4785,AF4785-AE4785))</f>
        <v>0</v>
      </c>
      <c r="AH4785" s="137">
        <v>0.02</v>
      </c>
    </row>
    <row r="4786" spans="1:34" s="173" customFormat="1" x14ac:dyDescent="0.55000000000000004">
      <c r="A4786" s="122"/>
      <c r="B4786" s="123"/>
      <c r="C4786" s="123"/>
      <c r="D4786" s="135"/>
      <c r="E4786" s="123"/>
      <c r="F4786" s="123"/>
      <c r="G4786" s="123"/>
      <c r="H4786" s="123"/>
      <c r="I4786" s="136"/>
      <c r="J4786" s="123"/>
      <c r="K4786" s="137"/>
      <c r="L4786" s="137" t="s">
        <v>63</v>
      </c>
      <c r="M4786" s="137">
        <f>SUM(M4782:M4785)</f>
        <v>178200</v>
      </c>
      <c r="N4786" s="123"/>
      <c r="O4786" s="108"/>
      <c r="P4786" s="138"/>
      <c r="Q4786" s="108"/>
      <c r="R4786" s="108"/>
      <c r="S4786" s="139"/>
      <c r="T4786" s="123"/>
      <c r="U4786" s="123"/>
      <c r="V4786" s="123"/>
      <c r="W4786" s="137"/>
      <c r="X4786" s="136"/>
      <c r="Y4786" s="137"/>
      <c r="Z4786" s="137"/>
      <c r="AA4786" s="119"/>
      <c r="AB4786" s="119"/>
      <c r="AC4786" s="137"/>
      <c r="AD4786" s="137"/>
      <c r="AE4786" s="137">
        <f>SUM(AE4782:AE4785)</f>
        <v>2210512.2750000004</v>
      </c>
      <c r="AF4786" s="137"/>
      <c r="AG4786" s="137">
        <f>SUM(AG4782:AG4785)</f>
        <v>0</v>
      </c>
      <c r="AH4786" s="137"/>
    </row>
    <row r="4787" spans="1:34" s="173" customFormat="1" x14ac:dyDescent="0.55000000000000004">
      <c r="A4787" s="122" t="s">
        <v>6706</v>
      </c>
      <c r="B4787" s="123">
        <v>2030</v>
      </c>
      <c r="C4787" s="123">
        <v>8460</v>
      </c>
      <c r="D4787" s="135" t="s">
        <v>6707</v>
      </c>
      <c r="E4787" s="123" t="s">
        <v>34</v>
      </c>
      <c r="F4787" s="123">
        <v>3566</v>
      </c>
      <c r="G4787" s="123">
        <v>0</v>
      </c>
      <c r="H4787" s="123">
        <v>1</v>
      </c>
      <c r="I4787" s="136">
        <v>38</v>
      </c>
      <c r="J4787" s="123" t="s">
        <v>38</v>
      </c>
      <c r="K4787" s="137">
        <f>((G4787*400)+(H4787*100))+I4787</f>
        <v>138</v>
      </c>
      <c r="L4787" s="137">
        <v>800</v>
      </c>
      <c r="M4787" s="137">
        <f>K4787*L4787</f>
        <v>110400</v>
      </c>
      <c r="N4787" s="123"/>
      <c r="O4787" s="108"/>
      <c r="P4787" s="138"/>
      <c r="Q4787" s="108"/>
      <c r="R4787" s="108"/>
      <c r="S4787" s="139"/>
      <c r="T4787" s="123"/>
      <c r="U4787" s="123"/>
      <c r="V4787" s="123"/>
      <c r="W4787" s="137"/>
      <c r="X4787" s="136"/>
      <c r="Y4787" s="137"/>
      <c r="Z4787" s="137"/>
      <c r="AA4787" s="119"/>
      <c r="AB4787" s="119"/>
      <c r="AC4787" s="137"/>
      <c r="AD4787" s="137">
        <f>IF(AND(AC4787="",M4787=""),0,IF((AC4787=""),M4787,IF((M4787=""),AC4787,AC4787+M4787)))</f>
        <v>110400</v>
      </c>
      <c r="AE4787" s="137">
        <f>IF( (X4787=""),AD4787*1,AD4787*(X4787/100) )</f>
        <v>110400</v>
      </c>
      <c r="AF4787" s="137">
        <v>50000000</v>
      </c>
      <c r="AG4787" s="137">
        <f>IF((AF4787-AE4787) &gt; 1,0,IF((AF4787-AE4787)&lt;0,AE4787-AF4787,AF4787-AE4787))</f>
        <v>0</v>
      </c>
      <c r="AH4787" s="137">
        <v>0.01</v>
      </c>
    </row>
    <row r="4788" spans="1:34" s="173" customFormat="1" x14ac:dyDescent="0.55000000000000004">
      <c r="A4788" s="122"/>
      <c r="B4788" s="123"/>
      <c r="C4788" s="123"/>
      <c r="D4788" s="135"/>
      <c r="E4788" s="123"/>
      <c r="F4788" s="123"/>
      <c r="G4788" s="123"/>
      <c r="H4788" s="123"/>
      <c r="I4788" s="136"/>
      <c r="J4788" s="123"/>
      <c r="K4788" s="137"/>
      <c r="L4788" s="137" t="s">
        <v>63</v>
      </c>
      <c r="M4788" s="137">
        <f>SUM(M4787:M4787)</f>
        <v>110400</v>
      </c>
      <c r="N4788" s="123"/>
      <c r="O4788" s="108"/>
      <c r="P4788" s="138"/>
      <c r="Q4788" s="108"/>
      <c r="R4788" s="108"/>
      <c r="S4788" s="139"/>
      <c r="T4788" s="123"/>
      <c r="U4788" s="123"/>
      <c r="V4788" s="123"/>
      <c r="W4788" s="137"/>
      <c r="X4788" s="136"/>
      <c r="Y4788" s="137"/>
      <c r="Z4788" s="137"/>
      <c r="AA4788" s="119"/>
      <c r="AB4788" s="119"/>
      <c r="AC4788" s="137"/>
      <c r="AD4788" s="137"/>
      <c r="AE4788" s="137">
        <f>SUM(AE4787:AE4787)</f>
        <v>110400</v>
      </c>
      <c r="AF4788" s="137"/>
      <c r="AG4788" s="137">
        <f>SUM(AG4787:AG4787)</f>
        <v>0</v>
      </c>
      <c r="AH4788" s="137"/>
    </row>
    <row r="4789" spans="1:34" s="173" customFormat="1" x14ac:dyDescent="0.55000000000000004">
      <c r="A4789" s="122" t="s">
        <v>6699</v>
      </c>
      <c r="B4789" s="123">
        <v>2031</v>
      </c>
      <c r="C4789" s="123">
        <v>8843</v>
      </c>
      <c r="D4789" s="135" t="s">
        <v>6709</v>
      </c>
      <c r="E4789" s="123" t="s">
        <v>34</v>
      </c>
      <c r="F4789" s="123">
        <v>5838</v>
      </c>
      <c r="G4789" s="123">
        <v>0</v>
      </c>
      <c r="H4789" s="123">
        <v>1</v>
      </c>
      <c r="I4789" s="136">
        <v>13</v>
      </c>
      <c r="J4789" s="123" t="s">
        <v>38</v>
      </c>
      <c r="K4789" s="137">
        <f>((G4789*400)+(H4789*100))+I4789</f>
        <v>113</v>
      </c>
      <c r="L4789" s="137">
        <v>250</v>
      </c>
      <c r="M4789" s="137">
        <f>K4789*L4789</f>
        <v>28250</v>
      </c>
      <c r="N4789" s="123"/>
      <c r="O4789" s="108"/>
      <c r="P4789" s="138"/>
      <c r="Q4789" s="108"/>
      <c r="R4789" s="108"/>
      <c r="S4789" s="139"/>
      <c r="T4789" s="123"/>
      <c r="U4789" s="123"/>
      <c r="V4789" s="123"/>
      <c r="W4789" s="137"/>
      <c r="X4789" s="136"/>
      <c r="Y4789" s="137"/>
      <c r="Z4789" s="137"/>
      <c r="AA4789" s="119"/>
      <c r="AB4789" s="119"/>
      <c r="AC4789" s="137"/>
      <c r="AD4789" s="137">
        <f>IF(AND(AC4789="",M4789=""),0,IF((AC4789=""),M4789,IF((M4789=""),AC4789,AC4789+M4789)))</f>
        <v>28250</v>
      </c>
      <c r="AE4789" s="137">
        <f>IF( (X4789=""),AD4789*1,AD4789*(X4789/100) )</f>
        <v>28250</v>
      </c>
      <c r="AF4789" s="137">
        <v>50000000</v>
      </c>
      <c r="AG4789" s="137">
        <f>IF((AF4789-AE4789) &gt; 1,0,IF((AF4789-AE4789)&lt;0,AE4789-AF4789,AF4789-AE4789))</f>
        <v>0</v>
      </c>
      <c r="AH4789" s="137">
        <v>0.01</v>
      </c>
    </row>
    <row r="4790" spans="1:34" s="173" customFormat="1" x14ac:dyDescent="0.55000000000000004">
      <c r="A4790" s="122"/>
      <c r="B4790" s="123">
        <v>2032</v>
      </c>
      <c r="C4790" s="123">
        <v>8833</v>
      </c>
      <c r="D4790" s="135" t="s">
        <v>6710</v>
      </c>
      <c r="E4790" s="123" t="s">
        <v>34</v>
      </c>
      <c r="F4790" s="123">
        <v>5839</v>
      </c>
      <c r="G4790" s="123">
        <v>11</v>
      </c>
      <c r="H4790" s="123">
        <v>3</v>
      </c>
      <c r="I4790" s="136">
        <v>81</v>
      </c>
      <c r="J4790" s="123" t="s">
        <v>38</v>
      </c>
      <c r="K4790" s="137">
        <f>((G4790*400)+(H4790*100))+I4790</f>
        <v>4781</v>
      </c>
      <c r="L4790" s="137">
        <v>250</v>
      </c>
      <c r="M4790" s="137">
        <f>K4790*L4790</f>
        <v>1195250</v>
      </c>
      <c r="N4790" s="123"/>
      <c r="O4790" s="108"/>
      <c r="P4790" s="138"/>
      <c r="Q4790" s="108"/>
      <c r="R4790" s="108"/>
      <c r="S4790" s="139"/>
      <c r="T4790" s="123"/>
      <c r="U4790" s="123"/>
      <c r="V4790" s="123"/>
      <c r="W4790" s="137"/>
      <c r="X4790" s="136"/>
      <c r="Y4790" s="137"/>
      <c r="Z4790" s="137"/>
      <c r="AA4790" s="119"/>
      <c r="AB4790" s="119"/>
      <c r="AC4790" s="137"/>
      <c r="AD4790" s="137">
        <f>IF(AND(AC4790="",M4790=""),0,IF((AC4790=""),M4790,IF((M4790=""),AC4790,AC4790+M4790)))</f>
        <v>1195250</v>
      </c>
      <c r="AE4790" s="137">
        <f>IF( (X4790=""),AD4790*1,AD4790*(X4790/100) )</f>
        <v>1195250</v>
      </c>
      <c r="AF4790" s="137">
        <v>50000000</v>
      </c>
      <c r="AG4790" s="137">
        <f>IF((AF4790-AE4790) &gt; 1,0,IF((AF4790-AE4790)&lt;0,AE4790-AF4790,AF4790-AE4790))</f>
        <v>0</v>
      </c>
      <c r="AH4790" s="137">
        <v>0.01</v>
      </c>
    </row>
    <row r="4791" spans="1:34" s="173" customFormat="1" x14ac:dyDescent="0.55000000000000004">
      <c r="A4791" s="122"/>
      <c r="B4791" s="123"/>
      <c r="C4791" s="123"/>
      <c r="D4791" s="135"/>
      <c r="E4791" s="123"/>
      <c r="F4791" s="123"/>
      <c r="G4791" s="123"/>
      <c r="H4791" s="123"/>
      <c r="I4791" s="136"/>
      <c r="J4791" s="123"/>
      <c r="K4791" s="137"/>
      <c r="L4791" s="137" t="s">
        <v>63</v>
      </c>
      <c r="M4791" s="137">
        <f>SUM(M4789:M4790)</f>
        <v>1223500</v>
      </c>
      <c r="N4791" s="123"/>
      <c r="O4791" s="108"/>
      <c r="P4791" s="138"/>
      <c r="Q4791" s="108"/>
      <c r="R4791" s="108"/>
      <c r="S4791" s="139"/>
      <c r="T4791" s="123"/>
      <c r="U4791" s="123"/>
      <c r="V4791" s="123"/>
      <c r="W4791" s="137"/>
      <c r="X4791" s="136"/>
      <c r="Y4791" s="137"/>
      <c r="Z4791" s="137"/>
      <c r="AA4791" s="119"/>
      <c r="AB4791" s="119"/>
      <c r="AC4791" s="137"/>
      <c r="AD4791" s="137"/>
      <c r="AE4791" s="137">
        <f>SUM(AE4789:AE4790)</f>
        <v>1223500</v>
      </c>
      <c r="AF4791" s="137"/>
      <c r="AG4791" s="137">
        <f>SUM(AG4789:AG4790)</f>
        <v>0</v>
      </c>
      <c r="AH4791" s="137"/>
    </row>
    <row r="4792" spans="1:34" s="173" customFormat="1" x14ac:dyDescent="0.55000000000000004">
      <c r="A4792" s="122" t="s">
        <v>6706</v>
      </c>
      <c r="B4792" s="123">
        <v>2033</v>
      </c>
      <c r="C4792" s="123">
        <v>8971</v>
      </c>
      <c r="D4792" s="135" t="s">
        <v>6711</v>
      </c>
      <c r="E4792" s="123" t="s">
        <v>34</v>
      </c>
      <c r="F4792" s="123">
        <v>8887</v>
      </c>
      <c r="G4792" s="123">
        <v>10</v>
      </c>
      <c r="H4792" s="123">
        <v>3</v>
      </c>
      <c r="I4792" s="136">
        <v>18</v>
      </c>
      <c r="J4792" s="123" t="s">
        <v>38</v>
      </c>
      <c r="K4792" s="137">
        <f>((G4792*400)+(H4792*100))+I4792</f>
        <v>4318</v>
      </c>
      <c r="L4792" s="137">
        <v>325</v>
      </c>
      <c r="M4792" s="137">
        <f>K4792*L4792</f>
        <v>1403350</v>
      </c>
      <c r="N4792" s="123"/>
      <c r="O4792" s="108"/>
      <c r="P4792" s="138"/>
      <c r="Q4792" s="108"/>
      <c r="R4792" s="108"/>
      <c r="S4792" s="139"/>
      <c r="T4792" s="123"/>
      <c r="U4792" s="123"/>
      <c r="V4792" s="123"/>
      <c r="W4792" s="137"/>
      <c r="X4792" s="136"/>
      <c r="Y4792" s="137"/>
      <c r="Z4792" s="137"/>
      <c r="AA4792" s="119"/>
      <c r="AB4792" s="119"/>
      <c r="AC4792" s="137"/>
      <c r="AD4792" s="137">
        <f>IF(AND(AC4792="",M4792=""),0,IF((AC4792=""),M4792,IF((M4792=""),AC4792,AC4792+M4792)))</f>
        <v>1403350</v>
      </c>
      <c r="AE4792" s="137">
        <f>IF( (X4792=""),AD4792*1,AD4792*(X4792/100) )</f>
        <v>1403350</v>
      </c>
      <c r="AF4792" s="137">
        <v>50000000</v>
      </c>
      <c r="AG4792" s="137">
        <f>IF((AF4792-AE4792) &gt; 1,0,IF((AF4792-AE4792)&lt;0,AE4792-AF4792,AF4792-AE4792))</f>
        <v>0</v>
      </c>
      <c r="AH4792" s="137">
        <v>0.01</v>
      </c>
    </row>
    <row r="4793" spans="1:34" s="173" customFormat="1" x14ac:dyDescent="0.55000000000000004">
      <c r="A4793" s="122"/>
      <c r="B4793" s="123"/>
      <c r="C4793" s="123"/>
      <c r="D4793" s="135"/>
      <c r="E4793" s="123"/>
      <c r="F4793" s="123"/>
      <c r="G4793" s="123"/>
      <c r="H4793" s="123"/>
      <c r="I4793" s="136"/>
      <c r="J4793" s="123"/>
      <c r="K4793" s="137"/>
      <c r="L4793" s="137" t="s">
        <v>63</v>
      </c>
      <c r="M4793" s="137">
        <f>SUM(M4792:M4792)</f>
        <v>1403350</v>
      </c>
      <c r="N4793" s="123"/>
      <c r="O4793" s="108"/>
      <c r="P4793" s="138"/>
      <c r="Q4793" s="108"/>
      <c r="R4793" s="108"/>
      <c r="S4793" s="139"/>
      <c r="T4793" s="123"/>
      <c r="U4793" s="123"/>
      <c r="V4793" s="123"/>
      <c r="W4793" s="137"/>
      <c r="X4793" s="136"/>
      <c r="Y4793" s="137"/>
      <c r="Z4793" s="137"/>
      <c r="AA4793" s="119"/>
      <c r="AB4793" s="119"/>
      <c r="AC4793" s="137"/>
      <c r="AD4793" s="137"/>
      <c r="AE4793" s="137">
        <f>SUM(AE4792:AE4792)</f>
        <v>1403350</v>
      </c>
      <c r="AF4793" s="137"/>
      <c r="AG4793" s="137">
        <f>SUM(AG4792:AG4792)</f>
        <v>0</v>
      </c>
      <c r="AH4793" s="137"/>
    </row>
    <row r="4794" spans="1:34" s="173" customFormat="1" x14ac:dyDescent="0.55000000000000004">
      <c r="A4794" s="122" t="s">
        <v>6712</v>
      </c>
      <c r="B4794" s="123">
        <v>2034</v>
      </c>
      <c r="C4794" s="123">
        <v>8916</v>
      </c>
      <c r="D4794" s="135" t="s">
        <v>6713</v>
      </c>
      <c r="E4794" s="123" t="s">
        <v>34</v>
      </c>
      <c r="F4794" s="123">
        <v>11497</v>
      </c>
      <c r="G4794" s="123">
        <v>3</v>
      </c>
      <c r="H4794" s="123">
        <v>3</v>
      </c>
      <c r="I4794" s="136">
        <v>86</v>
      </c>
      <c r="J4794" s="123" t="s">
        <v>38</v>
      </c>
      <c r="K4794" s="137">
        <f>((G4794*400)+(H4794*100))+I4794</f>
        <v>1586</v>
      </c>
      <c r="L4794" s="137">
        <v>225</v>
      </c>
      <c r="M4794" s="137">
        <f>K4794*L4794</f>
        <v>356850</v>
      </c>
      <c r="N4794" s="123"/>
      <c r="O4794" s="108"/>
      <c r="P4794" s="138"/>
      <c r="Q4794" s="108"/>
      <c r="R4794" s="108"/>
      <c r="S4794" s="139"/>
      <c r="T4794" s="123"/>
      <c r="U4794" s="123"/>
      <c r="V4794" s="123"/>
      <c r="W4794" s="137"/>
      <c r="X4794" s="136"/>
      <c r="Y4794" s="137"/>
      <c r="Z4794" s="137"/>
      <c r="AA4794" s="119"/>
      <c r="AB4794" s="119"/>
      <c r="AC4794" s="137"/>
      <c r="AD4794" s="137">
        <f>IF(AND(AC4794="",M4794=""),0,IF((AC4794=""),M4794,IF((M4794=""),AC4794,AC4794+M4794)))</f>
        <v>356850</v>
      </c>
      <c r="AE4794" s="137">
        <f>IF( (X4794=""),AD4794*1,AD4794*(X4794/100) )</f>
        <v>356850</v>
      </c>
      <c r="AF4794" s="137">
        <v>50000000</v>
      </c>
      <c r="AG4794" s="137">
        <f>IF((AF4794-AE4794) &gt; 1,0,IF((AF4794-AE4794)&lt;0,AE4794-AF4794,AF4794-AE4794))</f>
        <v>0</v>
      </c>
      <c r="AH4794" s="137">
        <v>0.01</v>
      </c>
    </row>
    <row r="4795" spans="1:34" s="173" customFormat="1" x14ac:dyDescent="0.55000000000000004">
      <c r="A4795" s="122"/>
      <c r="B4795" s="123"/>
      <c r="C4795" s="123"/>
      <c r="D4795" s="135"/>
      <c r="E4795" s="123"/>
      <c r="F4795" s="123"/>
      <c r="G4795" s="123"/>
      <c r="H4795" s="123"/>
      <c r="I4795" s="136"/>
      <c r="J4795" s="123"/>
      <c r="K4795" s="137"/>
      <c r="L4795" s="137" t="s">
        <v>63</v>
      </c>
      <c r="M4795" s="137">
        <f>SUM(M4794:M4794)</f>
        <v>356850</v>
      </c>
      <c r="N4795" s="123"/>
      <c r="O4795" s="108"/>
      <c r="P4795" s="138"/>
      <c r="Q4795" s="108"/>
      <c r="R4795" s="108"/>
      <c r="S4795" s="139"/>
      <c r="T4795" s="123"/>
      <c r="U4795" s="123"/>
      <c r="V4795" s="123"/>
      <c r="W4795" s="137"/>
      <c r="X4795" s="136"/>
      <c r="Y4795" s="137"/>
      <c r="Z4795" s="137"/>
      <c r="AA4795" s="119"/>
      <c r="AB4795" s="119"/>
      <c r="AC4795" s="137"/>
      <c r="AD4795" s="137"/>
      <c r="AE4795" s="137">
        <f>SUM(AE4794:AE4794)</f>
        <v>356850</v>
      </c>
      <c r="AF4795" s="137"/>
      <c r="AG4795" s="137">
        <f>SUM(AG4794:AG4794)</f>
        <v>0</v>
      </c>
      <c r="AH4795" s="137"/>
    </row>
    <row r="4796" spans="1:34" s="173" customFormat="1" x14ac:dyDescent="0.55000000000000004">
      <c r="A4796" s="122" t="s">
        <v>6714</v>
      </c>
      <c r="B4796" s="123">
        <v>2035</v>
      </c>
      <c r="C4796" s="123">
        <v>9128</v>
      </c>
      <c r="D4796" s="135" t="s">
        <v>6715</v>
      </c>
      <c r="E4796" s="123" t="s">
        <v>34</v>
      </c>
      <c r="F4796" s="123">
        <v>15550</v>
      </c>
      <c r="G4796" s="123">
        <v>4</v>
      </c>
      <c r="H4796" s="123">
        <v>1</v>
      </c>
      <c r="I4796" s="136">
        <v>74</v>
      </c>
      <c r="J4796" s="123" t="s">
        <v>38</v>
      </c>
      <c r="K4796" s="137">
        <f t="shared" ref="K4796:K4804" si="455">((G4796*400)+(H4796*100))+I4796</f>
        <v>1774</v>
      </c>
      <c r="L4796" s="137">
        <v>325</v>
      </c>
      <c r="M4796" s="137">
        <f t="shared" ref="M4796:M4804" si="456">K4796*L4796</f>
        <v>576550</v>
      </c>
      <c r="N4796" s="123"/>
      <c r="O4796" s="108"/>
      <c r="P4796" s="138"/>
      <c r="Q4796" s="108"/>
      <c r="R4796" s="108"/>
      <c r="S4796" s="139"/>
      <c r="T4796" s="123"/>
      <c r="U4796" s="123"/>
      <c r="V4796" s="123"/>
      <c r="W4796" s="137"/>
      <c r="X4796" s="136"/>
      <c r="Y4796" s="137"/>
      <c r="Z4796" s="137"/>
      <c r="AA4796" s="119"/>
      <c r="AB4796" s="119"/>
      <c r="AC4796" s="137"/>
      <c r="AD4796" s="137">
        <f t="shared" ref="AD4796:AD4804" si="457">IF(AND(AC4796="",M4796=""),0,IF((AC4796=""),M4796,IF((M4796=""),AC4796,AC4796+M4796)))</f>
        <v>576550</v>
      </c>
      <c r="AE4796" s="137">
        <f t="shared" ref="AE4796:AE4804" si="458">IF( (X4796=""),AD4796*1,AD4796*(X4796/100) )</f>
        <v>576550</v>
      </c>
      <c r="AF4796" s="137">
        <v>50000000</v>
      </c>
      <c r="AG4796" s="137">
        <f t="shared" ref="AG4796:AG4804" si="459">IF((AF4796-AE4796) &gt; 1,0,IF((AF4796-AE4796)&lt;0,AE4796-AF4796,AF4796-AE4796))</f>
        <v>0</v>
      </c>
      <c r="AH4796" s="137">
        <v>0.01</v>
      </c>
    </row>
    <row r="4797" spans="1:34" s="173" customFormat="1" x14ac:dyDescent="0.55000000000000004">
      <c r="A4797" s="122"/>
      <c r="B4797" s="123">
        <v>2036</v>
      </c>
      <c r="C4797" s="123">
        <v>9136</v>
      </c>
      <c r="D4797" s="135" t="s">
        <v>6716</v>
      </c>
      <c r="E4797" s="123" t="s">
        <v>34</v>
      </c>
      <c r="F4797" s="123">
        <v>15551</v>
      </c>
      <c r="G4797" s="123">
        <v>2</v>
      </c>
      <c r="H4797" s="123">
        <v>2</v>
      </c>
      <c r="I4797" s="136">
        <v>44</v>
      </c>
      <c r="J4797" s="123" t="s">
        <v>38</v>
      </c>
      <c r="K4797" s="137">
        <f t="shared" si="455"/>
        <v>1044</v>
      </c>
      <c r="L4797" s="137">
        <v>400</v>
      </c>
      <c r="M4797" s="137">
        <f t="shared" si="456"/>
        <v>417600</v>
      </c>
      <c r="N4797" s="123"/>
      <c r="O4797" s="108"/>
      <c r="P4797" s="138"/>
      <c r="Q4797" s="108"/>
      <c r="R4797" s="108"/>
      <c r="S4797" s="139"/>
      <c r="T4797" s="123"/>
      <c r="U4797" s="123"/>
      <c r="V4797" s="123"/>
      <c r="W4797" s="137"/>
      <c r="X4797" s="136"/>
      <c r="Y4797" s="137"/>
      <c r="Z4797" s="137"/>
      <c r="AA4797" s="119"/>
      <c r="AB4797" s="119"/>
      <c r="AC4797" s="137"/>
      <c r="AD4797" s="137">
        <f t="shared" si="457"/>
        <v>417600</v>
      </c>
      <c r="AE4797" s="137">
        <f t="shared" si="458"/>
        <v>417600</v>
      </c>
      <c r="AF4797" s="137">
        <v>50000000</v>
      </c>
      <c r="AG4797" s="137">
        <f t="shared" si="459"/>
        <v>0</v>
      </c>
      <c r="AH4797" s="137">
        <v>0.01</v>
      </c>
    </row>
    <row r="4798" spans="1:34" s="173" customFormat="1" x14ac:dyDescent="0.55000000000000004">
      <c r="A4798" s="122"/>
      <c r="B4798" s="123">
        <v>2037</v>
      </c>
      <c r="C4798" s="123">
        <v>9161</v>
      </c>
      <c r="D4798" s="135" t="s">
        <v>6717</v>
      </c>
      <c r="E4798" s="123" t="s">
        <v>34</v>
      </c>
      <c r="F4798" s="123">
        <v>20152</v>
      </c>
      <c r="G4798" s="123">
        <v>5</v>
      </c>
      <c r="H4798" s="123">
        <v>2</v>
      </c>
      <c r="I4798" s="136">
        <v>30</v>
      </c>
      <c r="J4798" s="123" t="s">
        <v>38</v>
      </c>
      <c r="K4798" s="137">
        <f t="shared" si="455"/>
        <v>2230</v>
      </c>
      <c r="L4798" s="137">
        <v>675</v>
      </c>
      <c r="M4798" s="137">
        <f t="shared" si="456"/>
        <v>1505250</v>
      </c>
      <c r="N4798" s="123"/>
      <c r="O4798" s="108"/>
      <c r="P4798" s="138"/>
      <c r="Q4798" s="108"/>
      <c r="R4798" s="108"/>
      <c r="S4798" s="139"/>
      <c r="T4798" s="123"/>
      <c r="U4798" s="123"/>
      <c r="V4798" s="123"/>
      <c r="W4798" s="137"/>
      <c r="X4798" s="136"/>
      <c r="Y4798" s="137"/>
      <c r="Z4798" s="137"/>
      <c r="AA4798" s="119"/>
      <c r="AB4798" s="119"/>
      <c r="AC4798" s="137"/>
      <c r="AD4798" s="137">
        <f t="shared" si="457"/>
        <v>1505250</v>
      </c>
      <c r="AE4798" s="137">
        <f t="shared" si="458"/>
        <v>1505250</v>
      </c>
      <c r="AF4798" s="137">
        <v>50000000</v>
      </c>
      <c r="AG4798" s="137">
        <f t="shared" si="459"/>
        <v>0</v>
      </c>
      <c r="AH4798" s="137">
        <v>0.01</v>
      </c>
    </row>
    <row r="4799" spans="1:34" s="173" customFormat="1" x14ac:dyDescent="0.55000000000000004">
      <c r="A4799" s="122"/>
      <c r="B4799" s="123">
        <v>2038</v>
      </c>
      <c r="C4799" s="123">
        <v>9146</v>
      </c>
      <c r="D4799" s="135" t="s">
        <v>6718</v>
      </c>
      <c r="E4799" s="123" t="s">
        <v>34</v>
      </c>
      <c r="F4799" s="123">
        <v>20431</v>
      </c>
      <c r="G4799" s="123">
        <v>3</v>
      </c>
      <c r="H4799" s="123">
        <v>3</v>
      </c>
      <c r="I4799" s="136">
        <v>63</v>
      </c>
      <c r="J4799" s="123" t="s">
        <v>38</v>
      </c>
      <c r="K4799" s="137">
        <f t="shared" si="455"/>
        <v>1563</v>
      </c>
      <c r="L4799" s="137">
        <v>325</v>
      </c>
      <c r="M4799" s="137">
        <f t="shared" si="456"/>
        <v>507975</v>
      </c>
      <c r="N4799" s="123"/>
      <c r="O4799" s="108"/>
      <c r="P4799" s="138"/>
      <c r="Q4799" s="108"/>
      <c r="R4799" s="108"/>
      <c r="S4799" s="139"/>
      <c r="T4799" s="123"/>
      <c r="U4799" s="123"/>
      <c r="V4799" s="123"/>
      <c r="W4799" s="137"/>
      <c r="X4799" s="136"/>
      <c r="Y4799" s="137"/>
      <c r="Z4799" s="137"/>
      <c r="AA4799" s="119"/>
      <c r="AB4799" s="119"/>
      <c r="AC4799" s="137"/>
      <c r="AD4799" s="137">
        <f t="shared" si="457"/>
        <v>507975</v>
      </c>
      <c r="AE4799" s="137">
        <f t="shared" si="458"/>
        <v>507975</v>
      </c>
      <c r="AF4799" s="137">
        <v>50000000</v>
      </c>
      <c r="AG4799" s="137">
        <f t="shared" si="459"/>
        <v>0</v>
      </c>
      <c r="AH4799" s="137">
        <v>0.01</v>
      </c>
    </row>
    <row r="4800" spans="1:34" s="173" customFormat="1" x14ac:dyDescent="0.55000000000000004">
      <c r="A4800" s="122"/>
      <c r="B4800" s="123">
        <v>2039</v>
      </c>
      <c r="C4800" s="123">
        <v>10213</v>
      </c>
      <c r="D4800" s="135" t="s">
        <v>6719</v>
      </c>
      <c r="E4800" s="123" t="s">
        <v>34</v>
      </c>
      <c r="F4800" s="123">
        <v>20432</v>
      </c>
      <c r="G4800" s="123">
        <v>7</v>
      </c>
      <c r="H4800" s="123">
        <v>1</v>
      </c>
      <c r="I4800" s="136">
        <v>19</v>
      </c>
      <c r="J4800" s="123" t="s">
        <v>38</v>
      </c>
      <c r="K4800" s="137">
        <f t="shared" si="455"/>
        <v>2919</v>
      </c>
      <c r="L4800" s="137">
        <v>325</v>
      </c>
      <c r="M4800" s="137">
        <f t="shared" si="456"/>
        <v>948675</v>
      </c>
      <c r="N4800" s="123"/>
      <c r="O4800" s="108"/>
      <c r="P4800" s="138"/>
      <c r="Q4800" s="108"/>
      <c r="R4800" s="108"/>
      <c r="S4800" s="139"/>
      <c r="T4800" s="123"/>
      <c r="U4800" s="123"/>
      <c r="V4800" s="123"/>
      <c r="W4800" s="137"/>
      <c r="X4800" s="136"/>
      <c r="Y4800" s="137"/>
      <c r="Z4800" s="137"/>
      <c r="AA4800" s="119"/>
      <c r="AB4800" s="119"/>
      <c r="AC4800" s="137"/>
      <c r="AD4800" s="137">
        <f t="shared" si="457"/>
        <v>948675</v>
      </c>
      <c r="AE4800" s="137">
        <f t="shared" si="458"/>
        <v>948675</v>
      </c>
      <c r="AF4800" s="137">
        <v>50000000</v>
      </c>
      <c r="AG4800" s="137">
        <f t="shared" si="459"/>
        <v>0</v>
      </c>
      <c r="AH4800" s="137">
        <v>0.01</v>
      </c>
    </row>
    <row r="4801" spans="1:34" s="173" customFormat="1" x14ac:dyDescent="0.55000000000000004">
      <c r="A4801" s="122"/>
      <c r="B4801" s="123">
        <v>2040</v>
      </c>
      <c r="C4801" s="123">
        <v>10211</v>
      </c>
      <c r="D4801" s="135" t="s">
        <v>6720</v>
      </c>
      <c r="E4801" s="123" t="s">
        <v>34</v>
      </c>
      <c r="F4801" s="123">
        <v>20433</v>
      </c>
      <c r="G4801" s="123">
        <v>5</v>
      </c>
      <c r="H4801" s="123">
        <v>3</v>
      </c>
      <c r="I4801" s="136">
        <v>34</v>
      </c>
      <c r="J4801" s="123" t="s">
        <v>38</v>
      </c>
      <c r="K4801" s="137">
        <f t="shared" si="455"/>
        <v>2334</v>
      </c>
      <c r="L4801" s="137">
        <v>400</v>
      </c>
      <c r="M4801" s="137">
        <f t="shared" si="456"/>
        <v>933600</v>
      </c>
      <c r="N4801" s="123"/>
      <c r="O4801" s="108"/>
      <c r="P4801" s="138"/>
      <c r="Q4801" s="108"/>
      <c r="R4801" s="108"/>
      <c r="S4801" s="139"/>
      <c r="T4801" s="123"/>
      <c r="U4801" s="123"/>
      <c r="V4801" s="123"/>
      <c r="W4801" s="137"/>
      <c r="X4801" s="136"/>
      <c r="Y4801" s="137"/>
      <c r="Z4801" s="137"/>
      <c r="AA4801" s="119"/>
      <c r="AB4801" s="119"/>
      <c r="AC4801" s="137"/>
      <c r="AD4801" s="137">
        <f t="shared" si="457"/>
        <v>933600</v>
      </c>
      <c r="AE4801" s="137">
        <f t="shared" si="458"/>
        <v>933600</v>
      </c>
      <c r="AF4801" s="137">
        <v>50000000</v>
      </c>
      <c r="AG4801" s="137">
        <f t="shared" si="459"/>
        <v>0</v>
      </c>
      <c r="AH4801" s="137">
        <v>0.01</v>
      </c>
    </row>
    <row r="4802" spans="1:34" s="173" customFormat="1" x14ac:dyDescent="0.55000000000000004">
      <c r="A4802" s="122"/>
      <c r="B4802" s="123">
        <v>2041</v>
      </c>
      <c r="C4802" s="123">
        <v>9151</v>
      </c>
      <c r="D4802" s="135" t="s">
        <v>6721</v>
      </c>
      <c r="E4802" s="123" t="s">
        <v>34</v>
      </c>
      <c r="F4802" s="123">
        <v>20463</v>
      </c>
      <c r="G4802" s="123">
        <v>10</v>
      </c>
      <c r="H4802" s="123">
        <v>2</v>
      </c>
      <c r="I4802" s="136">
        <v>41</v>
      </c>
      <c r="J4802" s="123" t="s">
        <v>38</v>
      </c>
      <c r="K4802" s="137">
        <f t="shared" si="455"/>
        <v>4241</v>
      </c>
      <c r="L4802" s="137">
        <v>325</v>
      </c>
      <c r="M4802" s="137">
        <f t="shared" si="456"/>
        <v>1378325</v>
      </c>
      <c r="N4802" s="123"/>
      <c r="O4802" s="108"/>
      <c r="P4802" s="138"/>
      <c r="Q4802" s="108"/>
      <c r="R4802" s="108"/>
      <c r="S4802" s="139"/>
      <c r="T4802" s="123"/>
      <c r="U4802" s="123"/>
      <c r="V4802" s="123"/>
      <c r="W4802" s="137"/>
      <c r="X4802" s="136"/>
      <c r="Y4802" s="137"/>
      <c r="Z4802" s="137"/>
      <c r="AA4802" s="119"/>
      <c r="AB4802" s="119"/>
      <c r="AC4802" s="137"/>
      <c r="AD4802" s="137">
        <f t="shared" si="457"/>
        <v>1378325</v>
      </c>
      <c r="AE4802" s="137">
        <f t="shared" si="458"/>
        <v>1378325</v>
      </c>
      <c r="AF4802" s="137">
        <v>50000000</v>
      </c>
      <c r="AG4802" s="137">
        <f t="shared" si="459"/>
        <v>0</v>
      </c>
      <c r="AH4802" s="137">
        <v>0.01</v>
      </c>
    </row>
    <row r="4803" spans="1:34" s="173" customFormat="1" x14ac:dyDescent="0.55000000000000004">
      <c r="A4803" s="122"/>
      <c r="B4803" s="123">
        <v>2042</v>
      </c>
      <c r="C4803" s="123">
        <v>9141</v>
      </c>
      <c r="D4803" s="135" t="s">
        <v>6722</v>
      </c>
      <c r="E4803" s="123" t="s">
        <v>34</v>
      </c>
      <c r="F4803" s="123">
        <v>20465</v>
      </c>
      <c r="G4803" s="123">
        <v>4</v>
      </c>
      <c r="H4803" s="123">
        <v>1</v>
      </c>
      <c r="I4803" s="136">
        <v>70</v>
      </c>
      <c r="J4803" s="123" t="s">
        <v>38</v>
      </c>
      <c r="K4803" s="137">
        <f t="shared" si="455"/>
        <v>1770</v>
      </c>
      <c r="L4803" s="137">
        <v>400</v>
      </c>
      <c r="M4803" s="137">
        <f t="shared" si="456"/>
        <v>708000</v>
      </c>
      <c r="N4803" s="123"/>
      <c r="O4803" s="108"/>
      <c r="P4803" s="138"/>
      <c r="Q4803" s="108"/>
      <c r="R4803" s="108"/>
      <c r="S4803" s="139"/>
      <c r="T4803" s="123"/>
      <c r="U4803" s="123"/>
      <c r="V4803" s="123"/>
      <c r="W4803" s="137"/>
      <c r="X4803" s="136"/>
      <c r="Y4803" s="137"/>
      <c r="Z4803" s="137"/>
      <c r="AA4803" s="119"/>
      <c r="AB4803" s="119"/>
      <c r="AC4803" s="137"/>
      <c r="AD4803" s="137">
        <f t="shared" si="457"/>
        <v>708000</v>
      </c>
      <c r="AE4803" s="137">
        <f t="shared" si="458"/>
        <v>708000</v>
      </c>
      <c r="AF4803" s="137">
        <v>50000000</v>
      </c>
      <c r="AG4803" s="137">
        <f t="shared" si="459"/>
        <v>0</v>
      </c>
      <c r="AH4803" s="137">
        <v>0.01</v>
      </c>
    </row>
    <row r="4804" spans="1:34" s="173" customFormat="1" x14ac:dyDescent="0.55000000000000004">
      <c r="A4804" s="122"/>
      <c r="B4804" s="123">
        <v>2043</v>
      </c>
      <c r="C4804" s="123">
        <v>10214</v>
      </c>
      <c r="D4804" s="135" t="s">
        <v>6723</v>
      </c>
      <c r="E4804" s="123" t="s">
        <v>34</v>
      </c>
      <c r="F4804" s="123">
        <v>20466</v>
      </c>
      <c r="G4804" s="123">
        <v>2</v>
      </c>
      <c r="H4804" s="123">
        <v>3</v>
      </c>
      <c r="I4804" s="136">
        <v>16</v>
      </c>
      <c r="J4804" s="123" t="s">
        <v>38</v>
      </c>
      <c r="K4804" s="137">
        <f t="shared" si="455"/>
        <v>1116</v>
      </c>
      <c r="L4804" s="137">
        <v>400</v>
      </c>
      <c r="M4804" s="137">
        <f t="shared" si="456"/>
        <v>446400</v>
      </c>
      <c r="N4804" s="123"/>
      <c r="O4804" s="108"/>
      <c r="P4804" s="138"/>
      <c r="Q4804" s="108"/>
      <c r="R4804" s="108"/>
      <c r="S4804" s="139"/>
      <c r="T4804" s="123"/>
      <c r="U4804" s="123"/>
      <c r="V4804" s="123"/>
      <c r="W4804" s="137"/>
      <c r="X4804" s="136"/>
      <c r="Y4804" s="137"/>
      <c r="Z4804" s="137"/>
      <c r="AA4804" s="119"/>
      <c r="AB4804" s="119"/>
      <c r="AC4804" s="137"/>
      <c r="AD4804" s="137">
        <f t="shared" si="457"/>
        <v>446400</v>
      </c>
      <c r="AE4804" s="137">
        <f t="shared" si="458"/>
        <v>446400</v>
      </c>
      <c r="AF4804" s="137">
        <v>50000000</v>
      </c>
      <c r="AG4804" s="137">
        <f t="shared" si="459"/>
        <v>0</v>
      </c>
      <c r="AH4804" s="137">
        <v>0.01</v>
      </c>
    </row>
    <row r="4805" spans="1:34" s="173" customFormat="1" x14ac:dyDescent="0.55000000000000004">
      <c r="A4805" s="122"/>
      <c r="B4805" s="123"/>
      <c r="C4805" s="123"/>
      <c r="D4805" s="135"/>
      <c r="E4805" s="123"/>
      <c r="F4805" s="123"/>
      <c r="G4805" s="123"/>
      <c r="H4805" s="123"/>
      <c r="I4805" s="136"/>
      <c r="J4805" s="123"/>
      <c r="K4805" s="137"/>
      <c r="L4805" s="137" t="s">
        <v>63</v>
      </c>
      <c r="M4805" s="137">
        <f>SUM(M4796:M4804)</f>
        <v>7422375</v>
      </c>
      <c r="N4805" s="123"/>
      <c r="O4805" s="108"/>
      <c r="P4805" s="138"/>
      <c r="Q4805" s="108"/>
      <c r="R4805" s="108"/>
      <c r="S4805" s="139"/>
      <c r="T4805" s="123"/>
      <c r="U4805" s="123"/>
      <c r="V4805" s="123"/>
      <c r="W4805" s="137"/>
      <c r="X4805" s="136"/>
      <c r="Y4805" s="137"/>
      <c r="Z4805" s="137"/>
      <c r="AA4805" s="119"/>
      <c r="AB4805" s="119"/>
      <c r="AC4805" s="137"/>
      <c r="AD4805" s="137"/>
      <c r="AE4805" s="137">
        <f>SUM(AE4796:AE4804)</f>
        <v>7422375</v>
      </c>
      <c r="AF4805" s="137"/>
      <c r="AG4805" s="137">
        <f>SUM(AG4796:AG4804)</f>
        <v>0</v>
      </c>
      <c r="AH4805" s="137"/>
    </row>
    <row r="4806" spans="1:34" s="99" customFormat="1" x14ac:dyDescent="0.55000000000000004">
      <c r="A4806" s="107" t="s">
        <v>6726</v>
      </c>
      <c r="B4806" s="102">
        <v>2044</v>
      </c>
      <c r="C4806" s="102">
        <v>5730</v>
      </c>
      <c r="D4806" s="90" t="s">
        <v>6727</v>
      </c>
      <c r="E4806" s="102" t="s">
        <v>34</v>
      </c>
      <c r="F4806" s="102">
        <v>3787</v>
      </c>
      <c r="G4806" s="102">
        <v>1</v>
      </c>
      <c r="H4806" s="102">
        <v>0</v>
      </c>
      <c r="I4806" s="98">
        <v>20</v>
      </c>
      <c r="J4806" s="102" t="s">
        <v>35</v>
      </c>
      <c r="K4806" s="94">
        <f>((G4806*400)+(H4806*100))+I4806</f>
        <v>420</v>
      </c>
      <c r="L4806" s="94">
        <v>1800</v>
      </c>
      <c r="M4806" s="94">
        <f>K4806*L4806</f>
        <v>756000</v>
      </c>
      <c r="N4806" s="102">
        <v>1</v>
      </c>
      <c r="O4806" s="111" t="s">
        <v>6724</v>
      </c>
      <c r="P4806" s="96">
        <v>3570800003667</v>
      </c>
      <c r="Q4806" s="111" t="s">
        <v>6725</v>
      </c>
      <c r="R4806" s="111" t="s">
        <v>6728</v>
      </c>
      <c r="S4806" s="97"/>
      <c r="T4806" s="102" t="s">
        <v>51</v>
      </c>
      <c r="U4806" s="102" t="s">
        <v>45</v>
      </c>
      <c r="V4806" s="102" t="s">
        <v>52</v>
      </c>
      <c r="W4806" s="94">
        <v>48</v>
      </c>
      <c r="X4806" s="98">
        <v>2.81</v>
      </c>
      <c r="Y4806" s="94">
        <v>6750</v>
      </c>
      <c r="Z4806" s="94">
        <f>W4806*Y4806</f>
        <v>324000</v>
      </c>
      <c r="AA4806" s="89">
        <v>10</v>
      </c>
      <c r="AB4806" s="89">
        <v>10</v>
      </c>
      <c r="AC4806" s="94">
        <f>(Z4806*(100-AB4806))/100</f>
        <v>291600</v>
      </c>
      <c r="AD4806" s="94">
        <f>IF(AND(AC4806="",M4806=""),0,IF((AC4806=""),M4806, IF( (M4806=""),AC4806,SUM(AC4806:AC4815)+M4806)))</f>
        <v>10990407.6</v>
      </c>
      <c r="AE4806" s="94">
        <f t="shared" ref="AE4806:AE4815" si="460">IF( (X4806=""),AD4806*1,AD4806*(X4806/100) )</f>
        <v>308830.45355999999</v>
      </c>
      <c r="AF4806" s="94">
        <v>50000000</v>
      </c>
      <c r="AG4806" s="94">
        <f t="shared" ref="AG4806:AG4815" si="461">IF((AF4806-AE4806) &gt; 1,0,IF((AF4806-AE4806)&lt;0,AE4806-AF4806,AF4806-AE4806))</f>
        <v>0</v>
      </c>
      <c r="AH4806" s="94">
        <v>0.02</v>
      </c>
    </row>
    <row r="4807" spans="1:34" s="99" customFormat="1" x14ac:dyDescent="0.55000000000000004">
      <c r="A4807" s="107"/>
      <c r="B4807" s="102"/>
      <c r="C4807" s="102"/>
      <c r="D4807" s="90"/>
      <c r="E4807" s="102"/>
      <c r="F4807" s="102"/>
      <c r="G4807" s="102"/>
      <c r="H4807" s="102"/>
      <c r="I4807" s="98"/>
      <c r="J4807" s="102"/>
      <c r="K4807" s="94"/>
      <c r="L4807" s="94"/>
      <c r="M4807" s="94"/>
      <c r="N4807" s="102">
        <v>2</v>
      </c>
      <c r="O4807" s="111" t="s">
        <v>6724</v>
      </c>
      <c r="P4807" s="96">
        <v>3570800003667</v>
      </c>
      <c r="Q4807" s="111" t="s">
        <v>6725</v>
      </c>
      <c r="R4807" s="111" t="s">
        <v>6728</v>
      </c>
      <c r="S4807" s="97"/>
      <c r="T4807" s="102" t="s">
        <v>343</v>
      </c>
      <c r="U4807" s="102" t="s">
        <v>45</v>
      </c>
      <c r="V4807" s="102" t="s">
        <v>52</v>
      </c>
      <c r="W4807" s="94">
        <v>97.94</v>
      </c>
      <c r="X4807" s="98">
        <v>5.73</v>
      </c>
      <c r="Y4807" s="94">
        <v>5600</v>
      </c>
      <c r="Z4807" s="94">
        <f>W4807*Y4807</f>
        <v>548464</v>
      </c>
      <c r="AA4807" s="89">
        <v>10</v>
      </c>
      <c r="AB4807" s="89">
        <v>10</v>
      </c>
      <c r="AC4807" s="94">
        <f>(Z4807*(100-AB4807))/100</f>
        <v>493617.6</v>
      </c>
      <c r="AD4807" s="94">
        <f>IF(AND(AC4807="",M4806=""),0,IF((AC4807=""),M4806, IF( (M4806=""),AC4807,SUM(AC4806:AC4815)+M4806)))</f>
        <v>10990407.6</v>
      </c>
      <c r="AE4807" s="94">
        <f t="shared" si="460"/>
        <v>629750.35548000003</v>
      </c>
      <c r="AF4807" s="94">
        <v>50000000</v>
      </c>
      <c r="AG4807" s="94">
        <f t="shared" si="461"/>
        <v>0</v>
      </c>
      <c r="AH4807" s="94">
        <v>0.02</v>
      </c>
    </row>
    <row r="4808" spans="1:34" s="99" customFormat="1" x14ac:dyDescent="0.55000000000000004">
      <c r="A4808" s="107"/>
      <c r="B4808" s="102"/>
      <c r="C4808" s="102"/>
      <c r="D4808" s="90"/>
      <c r="E4808" s="102"/>
      <c r="F4808" s="102"/>
      <c r="G4808" s="102"/>
      <c r="H4808" s="102"/>
      <c r="I4808" s="98"/>
      <c r="J4808" s="102"/>
      <c r="K4808" s="94"/>
      <c r="L4808" s="94"/>
      <c r="M4808" s="94"/>
      <c r="N4808" s="102">
        <v>3</v>
      </c>
      <c r="O4808" s="111" t="s">
        <v>6724</v>
      </c>
      <c r="P4808" s="96">
        <v>3570800003667</v>
      </c>
      <c r="Q4808" s="111" t="s">
        <v>6725</v>
      </c>
      <c r="R4808" s="111" t="s">
        <v>6728</v>
      </c>
      <c r="S4808" s="97" t="s">
        <v>6729</v>
      </c>
      <c r="T4808" s="102" t="s">
        <v>51</v>
      </c>
      <c r="U4808" s="102" t="s">
        <v>45</v>
      </c>
      <c r="V4808" s="102" t="s">
        <v>52</v>
      </c>
      <c r="W4808" s="94">
        <v>1403.6</v>
      </c>
      <c r="X4808" s="98">
        <v>82.1</v>
      </c>
      <c r="Y4808" s="94">
        <v>6750</v>
      </c>
      <c r="Z4808" s="94">
        <f>W4808*Y4808</f>
        <v>9474300</v>
      </c>
      <c r="AA4808" s="89">
        <v>10</v>
      </c>
      <c r="AB4808" s="89">
        <v>10</v>
      </c>
      <c r="AC4808" s="94">
        <f>(Z4808*(100-AB4808))/100</f>
        <v>8526870</v>
      </c>
      <c r="AD4808" s="94">
        <f>IF(AND(AC4808="",M4806=""),0,IF((AC4808=""),M4806, IF( (M4806=""),AC4808,SUM(AC4806:AC4815)+M4806)))</f>
        <v>10990407.6</v>
      </c>
      <c r="AE4808" s="94">
        <f t="shared" si="460"/>
        <v>9023124.6395999994</v>
      </c>
      <c r="AF4808" s="94">
        <v>50000000</v>
      </c>
      <c r="AG4808" s="94">
        <f t="shared" si="461"/>
        <v>0</v>
      </c>
      <c r="AH4808" s="94">
        <v>0.02</v>
      </c>
    </row>
    <row r="4809" spans="1:34" s="99" customFormat="1" x14ac:dyDescent="0.55000000000000004">
      <c r="A4809" s="107"/>
      <c r="B4809" s="102"/>
      <c r="C4809" s="102"/>
      <c r="D4809" s="90"/>
      <c r="E4809" s="102"/>
      <c r="F4809" s="102"/>
      <c r="G4809" s="102"/>
      <c r="H4809" s="102"/>
      <c r="I4809" s="98"/>
      <c r="J4809" s="102"/>
      <c r="K4809" s="94"/>
      <c r="L4809" s="94"/>
      <c r="M4809" s="94"/>
      <c r="N4809" s="102">
        <v>4</v>
      </c>
      <c r="O4809" s="111" t="s">
        <v>6724</v>
      </c>
      <c r="P4809" s="96">
        <v>3570800003667</v>
      </c>
      <c r="Q4809" s="111" t="s">
        <v>6725</v>
      </c>
      <c r="R4809" s="111" t="s">
        <v>6728</v>
      </c>
      <c r="S4809" s="97" t="s">
        <v>6730</v>
      </c>
      <c r="T4809" s="102" t="s">
        <v>51</v>
      </c>
      <c r="U4809" s="102" t="s">
        <v>45</v>
      </c>
      <c r="V4809" s="102" t="s">
        <v>75</v>
      </c>
      <c r="W4809" s="94">
        <v>112</v>
      </c>
      <c r="X4809" s="98">
        <v>6.55</v>
      </c>
      <c r="Y4809" s="94">
        <v>6750</v>
      </c>
      <c r="Z4809" s="94">
        <f>W4809*Y4809</f>
        <v>756000</v>
      </c>
      <c r="AA4809" s="89">
        <v>10</v>
      </c>
      <c r="AB4809" s="89">
        <v>10</v>
      </c>
      <c r="AC4809" s="94">
        <f>(Z4809*(100-AB4809))/100</f>
        <v>680400</v>
      </c>
      <c r="AD4809" s="94">
        <f>IF(AND(AC4809="",M4806=""),0,IF((AC4809=""),M4806, IF( (M4806=""),AC4809,SUM(AC4806:AC4815)+M4806)))</f>
        <v>10990407.6</v>
      </c>
      <c r="AE4809" s="94">
        <f t="shared" si="460"/>
        <v>719871.69779999997</v>
      </c>
      <c r="AF4809" s="94">
        <v>0</v>
      </c>
      <c r="AG4809" s="94">
        <f t="shared" si="461"/>
        <v>719871.69779999997</v>
      </c>
      <c r="AH4809" s="94">
        <v>0.3</v>
      </c>
    </row>
    <row r="4810" spans="1:34" s="99" customFormat="1" x14ac:dyDescent="0.55000000000000004">
      <c r="A4810" s="107"/>
      <c r="B4810" s="102"/>
      <c r="C4810" s="102"/>
      <c r="D4810" s="90"/>
      <c r="E4810" s="102"/>
      <c r="F4810" s="102"/>
      <c r="G4810" s="102"/>
      <c r="H4810" s="102"/>
      <c r="I4810" s="98"/>
      <c r="J4810" s="102"/>
      <c r="K4810" s="94"/>
      <c r="L4810" s="94"/>
      <c r="M4810" s="94"/>
      <c r="N4810" s="102">
        <v>5</v>
      </c>
      <c r="O4810" s="111" t="s">
        <v>6724</v>
      </c>
      <c r="P4810" s="96">
        <v>3570800003667</v>
      </c>
      <c r="Q4810" s="111" t="s">
        <v>6725</v>
      </c>
      <c r="R4810" s="111" t="s">
        <v>6728</v>
      </c>
      <c r="S4810" s="97" t="s">
        <v>6731</v>
      </c>
      <c r="T4810" s="102" t="s">
        <v>343</v>
      </c>
      <c r="U4810" s="102" t="s">
        <v>45</v>
      </c>
      <c r="V4810" s="102" t="s">
        <v>52</v>
      </c>
      <c r="W4810" s="94">
        <v>48</v>
      </c>
      <c r="X4810" s="98">
        <v>2.81</v>
      </c>
      <c r="Y4810" s="94">
        <v>5600</v>
      </c>
      <c r="Z4810" s="94">
        <f>W4810*Y4810</f>
        <v>268800</v>
      </c>
      <c r="AA4810" s="89">
        <v>10</v>
      </c>
      <c r="AB4810" s="89">
        <v>10</v>
      </c>
      <c r="AC4810" s="94">
        <f>(Z4810*(100-AB4810))/100</f>
        <v>241920</v>
      </c>
      <c r="AD4810" s="94">
        <f>IF(AND(AC4810="",M4806=""),0,IF((AC4810=""),M4806, IF( (M4806=""),AC4810,SUM(AC4806:AC4815)+M4806)))</f>
        <v>10990407.6</v>
      </c>
      <c r="AE4810" s="94">
        <f t="shared" si="460"/>
        <v>308830.45355999999</v>
      </c>
      <c r="AF4810" s="94">
        <v>50000000</v>
      </c>
      <c r="AG4810" s="94">
        <f t="shared" si="461"/>
        <v>0</v>
      </c>
      <c r="AH4810" s="94">
        <v>0.02</v>
      </c>
    </row>
    <row r="4811" spans="1:34" s="173" customFormat="1" x14ac:dyDescent="0.55000000000000004">
      <c r="A4811" s="122"/>
      <c r="B4811" s="123">
        <v>2045</v>
      </c>
      <c r="C4811" s="123">
        <v>5882</v>
      </c>
      <c r="D4811" s="135" t="s">
        <v>6732</v>
      </c>
      <c r="E4811" s="123" t="s">
        <v>37</v>
      </c>
      <c r="F4811" s="123">
        <v>5271</v>
      </c>
      <c r="G4811" s="123">
        <v>2</v>
      </c>
      <c r="H4811" s="123">
        <v>2</v>
      </c>
      <c r="I4811" s="136">
        <v>94</v>
      </c>
      <c r="J4811" s="123" t="s">
        <v>38</v>
      </c>
      <c r="K4811" s="137">
        <f>((G4811*400)+(H4811*100))+I4811</f>
        <v>1094</v>
      </c>
      <c r="L4811" s="137">
        <v>400</v>
      </c>
      <c r="M4811" s="137">
        <f>K4811*L4811</f>
        <v>437600</v>
      </c>
      <c r="N4811" s="123"/>
      <c r="O4811" s="108"/>
      <c r="P4811" s="138"/>
      <c r="Q4811" s="108"/>
      <c r="R4811" s="108"/>
      <c r="S4811" s="139"/>
      <c r="T4811" s="123"/>
      <c r="U4811" s="123"/>
      <c r="V4811" s="123"/>
      <c r="W4811" s="137"/>
      <c r="X4811" s="136"/>
      <c r="Y4811" s="137"/>
      <c r="Z4811" s="137"/>
      <c r="AA4811" s="119"/>
      <c r="AB4811" s="119"/>
      <c r="AC4811" s="137"/>
      <c r="AD4811" s="137">
        <f>IF(AND(AC4811="",M4811=""),0,IF((AC4811=""),M4811,IF((M4811=""),AC4811,AC4811+M4811)))</f>
        <v>437600</v>
      </c>
      <c r="AE4811" s="137">
        <f t="shared" si="460"/>
        <v>437600</v>
      </c>
      <c r="AF4811" s="137">
        <v>0</v>
      </c>
      <c r="AG4811" s="137">
        <f t="shared" si="461"/>
        <v>437600</v>
      </c>
      <c r="AH4811" s="137">
        <v>0.01</v>
      </c>
    </row>
    <row r="4812" spans="1:34" s="173" customFormat="1" x14ac:dyDescent="0.55000000000000004">
      <c r="A4812" s="122"/>
      <c r="B4812" s="123">
        <v>2046</v>
      </c>
      <c r="C4812" s="123">
        <v>4898</v>
      </c>
      <c r="D4812" s="135" t="s">
        <v>6733</v>
      </c>
      <c r="E4812" s="123" t="s">
        <v>34</v>
      </c>
      <c r="F4812" s="123">
        <v>8193</v>
      </c>
      <c r="G4812" s="123">
        <v>13</v>
      </c>
      <c r="H4812" s="123">
        <v>1</v>
      </c>
      <c r="I4812" s="136">
        <v>97</v>
      </c>
      <c r="J4812" s="123" t="s">
        <v>38</v>
      </c>
      <c r="K4812" s="137">
        <f>((G4812*400)+(H4812*100))+I4812</f>
        <v>5397</v>
      </c>
      <c r="L4812" s="137">
        <v>275</v>
      </c>
      <c r="M4812" s="137">
        <f>K4812*L4812</f>
        <v>1484175</v>
      </c>
      <c r="N4812" s="123"/>
      <c r="O4812" s="108"/>
      <c r="P4812" s="138"/>
      <c r="Q4812" s="108"/>
      <c r="R4812" s="108"/>
      <c r="S4812" s="139"/>
      <c r="T4812" s="123"/>
      <c r="U4812" s="123"/>
      <c r="V4812" s="123"/>
      <c r="W4812" s="137"/>
      <c r="X4812" s="136"/>
      <c r="Y4812" s="137"/>
      <c r="Z4812" s="137"/>
      <c r="AA4812" s="119"/>
      <c r="AB4812" s="119"/>
      <c r="AC4812" s="137"/>
      <c r="AD4812" s="137">
        <f>IF(AND(AC4812="",M4812=""),0,IF((AC4812=""),M4812,IF((M4812=""),AC4812,AC4812+M4812)))</f>
        <v>1484175</v>
      </c>
      <c r="AE4812" s="137">
        <f t="shared" si="460"/>
        <v>1484175</v>
      </c>
      <c r="AF4812" s="137">
        <v>50000000</v>
      </c>
      <c r="AG4812" s="137">
        <f t="shared" si="461"/>
        <v>0</v>
      </c>
      <c r="AH4812" s="137">
        <v>0.01</v>
      </c>
    </row>
    <row r="4813" spans="1:34" s="173" customFormat="1" x14ac:dyDescent="0.55000000000000004">
      <c r="A4813" s="122"/>
      <c r="B4813" s="123">
        <v>2047</v>
      </c>
      <c r="C4813" s="123">
        <v>5663</v>
      </c>
      <c r="D4813" s="135" t="s">
        <v>6734</v>
      </c>
      <c r="E4813" s="123" t="s">
        <v>34</v>
      </c>
      <c r="F4813" s="123">
        <v>8750</v>
      </c>
      <c r="G4813" s="123">
        <v>7</v>
      </c>
      <c r="H4813" s="123">
        <v>0</v>
      </c>
      <c r="I4813" s="136">
        <v>65</v>
      </c>
      <c r="J4813" s="123" t="s">
        <v>38</v>
      </c>
      <c r="K4813" s="137">
        <f>((G4813*400)+(H4813*100))+I4813</f>
        <v>2865</v>
      </c>
      <c r="L4813" s="137">
        <v>1250</v>
      </c>
      <c r="M4813" s="137">
        <f>K4813*L4813</f>
        <v>3581250</v>
      </c>
      <c r="N4813" s="123"/>
      <c r="O4813" s="108"/>
      <c r="P4813" s="138"/>
      <c r="Q4813" s="108"/>
      <c r="R4813" s="108"/>
      <c r="S4813" s="139"/>
      <c r="T4813" s="123"/>
      <c r="U4813" s="123"/>
      <c r="V4813" s="123"/>
      <c r="W4813" s="137"/>
      <c r="X4813" s="136"/>
      <c r="Y4813" s="137"/>
      <c r="Z4813" s="137"/>
      <c r="AA4813" s="119"/>
      <c r="AB4813" s="119"/>
      <c r="AC4813" s="137"/>
      <c r="AD4813" s="137">
        <f>IF(AND(AC4813="",M4813=""),0,IF((AC4813=""),M4813,IF((M4813=""),AC4813,AC4813+M4813)))</f>
        <v>3581250</v>
      </c>
      <c r="AE4813" s="137">
        <f t="shared" si="460"/>
        <v>3581250</v>
      </c>
      <c r="AF4813" s="137">
        <v>50000000</v>
      </c>
      <c r="AG4813" s="137">
        <f t="shared" si="461"/>
        <v>0</v>
      </c>
      <c r="AH4813" s="137">
        <v>0.01</v>
      </c>
    </row>
    <row r="4814" spans="1:34" s="173" customFormat="1" x14ac:dyDescent="0.55000000000000004">
      <c r="A4814" s="122"/>
      <c r="B4814" s="123">
        <v>2048</v>
      </c>
      <c r="C4814" s="123">
        <v>5341</v>
      </c>
      <c r="D4814" s="135" t="s">
        <v>6735</v>
      </c>
      <c r="E4814" s="123" t="s">
        <v>34</v>
      </c>
      <c r="F4814" s="123">
        <v>15930</v>
      </c>
      <c r="G4814" s="123">
        <v>1</v>
      </c>
      <c r="H4814" s="123">
        <v>2</v>
      </c>
      <c r="I4814" s="136">
        <v>29</v>
      </c>
      <c r="J4814" s="123" t="s">
        <v>38</v>
      </c>
      <c r="K4814" s="137">
        <f>((G4814*400)+(H4814*100))+I4814</f>
        <v>629</v>
      </c>
      <c r="L4814" s="137">
        <v>925</v>
      </c>
      <c r="M4814" s="137">
        <f>K4814*L4814</f>
        <v>581825</v>
      </c>
      <c r="N4814" s="123"/>
      <c r="O4814" s="108"/>
      <c r="P4814" s="138"/>
      <c r="Q4814" s="108"/>
      <c r="R4814" s="108"/>
      <c r="S4814" s="139"/>
      <c r="T4814" s="123"/>
      <c r="U4814" s="123"/>
      <c r="V4814" s="123"/>
      <c r="W4814" s="137"/>
      <c r="X4814" s="136"/>
      <c r="Y4814" s="137"/>
      <c r="Z4814" s="137"/>
      <c r="AA4814" s="119"/>
      <c r="AB4814" s="119"/>
      <c r="AC4814" s="137"/>
      <c r="AD4814" s="137">
        <f>IF(AND(AC4814="",M4814=""),0,IF((AC4814=""),M4814,IF((M4814=""),AC4814,AC4814+M4814)))</f>
        <v>581825</v>
      </c>
      <c r="AE4814" s="137">
        <f t="shared" si="460"/>
        <v>581825</v>
      </c>
      <c r="AF4814" s="137">
        <v>50000000</v>
      </c>
      <c r="AG4814" s="137">
        <f t="shared" si="461"/>
        <v>0</v>
      </c>
      <c r="AH4814" s="137">
        <v>0.01</v>
      </c>
    </row>
    <row r="4815" spans="1:34" s="173" customFormat="1" x14ac:dyDescent="0.55000000000000004">
      <c r="A4815" s="122" t="s">
        <v>6726</v>
      </c>
      <c r="B4815" s="123">
        <v>2049</v>
      </c>
      <c r="C4815" s="123">
        <v>9669</v>
      </c>
      <c r="D4815" s="135" t="s">
        <v>6738</v>
      </c>
      <c r="E4815" s="123" t="s">
        <v>34</v>
      </c>
      <c r="F4815" s="123">
        <v>24834</v>
      </c>
      <c r="G4815" s="123">
        <v>2</v>
      </c>
      <c r="H4815" s="123">
        <v>1</v>
      </c>
      <c r="I4815" s="136">
        <v>0</v>
      </c>
      <c r="J4815" s="123" t="s">
        <v>38</v>
      </c>
      <c r="K4815" s="137">
        <f>((G4815*400)+(H4815*100))+I4815</f>
        <v>900</v>
      </c>
      <c r="L4815" s="137">
        <v>625</v>
      </c>
      <c r="M4815" s="137">
        <f>K4815*L4815</f>
        <v>562500</v>
      </c>
      <c r="N4815" s="123"/>
      <c r="O4815" s="108"/>
      <c r="P4815" s="138"/>
      <c r="Q4815" s="108"/>
      <c r="R4815" s="108"/>
      <c r="S4815" s="139"/>
      <c r="T4815" s="123"/>
      <c r="U4815" s="123"/>
      <c r="V4815" s="123"/>
      <c r="W4815" s="137"/>
      <c r="X4815" s="136"/>
      <c r="Y4815" s="137"/>
      <c r="Z4815" s="137"/>
      <c r="AA4815" s="119"/>
      <c r="AB4815" s="119"/>
      <c r="AC4815" s="137"/>
      <c r="AD4815" s="137">
        <f>IF(AND(AC4815="",M4815=""),0,IF((AC4815=""),M4815,IF((M4815=""),AC4815,AC4815+M4815)))</f>
        <v>562500</v>
      </c>
      <c r="AE4815" s="137">
        <f t="shared" si="460"/>
        <v>562500</v>
      </c>
      <c r="AF4815" s="137">
        <v>50000000</v>
      </c>
      <c r="AG4815" s="137">
        <f t="shared" si="461"/>
        <v>0</v>
      </c>
      <c r="AH4815" s="137">
        <v>0.01</v>
      </c>
    </row>
    <row r="4816" spans="1:34" s="173" customFormat="1" x14ac:dyDescent="0.55000000000000004">
      <c r="A4816" s="122"/>
      <c r="B4816" s="123"/>
      <c r="C4816" s="123"/>
      <c r="D4816" s="135"/>
      <c r="E4816" s="123"/>
      <c r="F4816" s="123"/>
      <c r="G4816" s="123"/>
      <c r="H4816" s="123"/>
      <c r="I4816" s="136"/>
      <c r="J4816" s="123"/>
      <c r="K4816" s="137"/>
      <c r="L4816" s="137" t="s">
        <v>63</v>
      </c>
      <c r="M4816" s="137">
        <f>SUM(M4806:M4815)</f>
        <v>7403350</v>
      </c>
      <c r="N4816" s="123"/>
      <c r="O4816" s="108"/>
      <c r="P4816" s="138"/>
      <c r="Q4816" s="108"/>
      <c r="R4816" s="108"/>
      <c r="S4816" s="139"/>
      <c r="T4816" s="123"/>
      <c r="U4816" s="123"/>
      <c r="V4816" s="123"/>
      <c r="W4816" s="137"/>
      <c r="X4816" s="136"/>
      <c r="Y4816" s="137"/>
      <c r="Z4816" s="137"/>
      <c r="AA4816" s="119"/>
      <c r="AB4816" s="119"/>
      <c r="AC4816" s="137"/>
      <c r="AD4816" s="137"/>
      <c r="AE4816" s="137">
        <f>SUM(AE4806:AE4815)</f>
        <v>17637757.600000001</v>
      </c>
      <c r="AF4816" s="137"/>
      <c r="AG4816" s="137">
        <f>SUM(AG4806:AG4815)</f>
        <v>1157471.6978</v>
      </c>
      <c r="AH4816" s="137"/>
    </row>
    <row r="4817" spans="1:34" s="217" customFormat="1" x14ac:dyDescent="0.55000000000000004">
      <c r="A4817" s="108" t="s">
        <v>6736</v>
      </c>
      <c r="B4817" s="123">
        <v>2050</v>
      </c>
      <c r="C4817" s="123">
        <v>10324</v>
      </c>
      <c r="D4817" s="135" t="s">
        <v>6737</v>
      </c>
      <c r="E4817" s="123" t="s">
        <v>34</v>
      </c>
      <c r="F4817" s="123">
        <v>19856</v>
      </c>
      <c r="G4817" s="123">
        <v>1</v>
      </c>
      <c r="H4817" s="123">
        <v>2</v>
      </c>
      <c r="I4817" s="136">
        <v>9</v>
      </c>
      <c r="J4817" s="123" t="s">
        <v>62</v>
      </c>
      <c r="K4817" s="137">
        <f>((G4817*400)+(H4817*100))+I4817</f>
        <v>609</v>
      </c>
      <c r="L4817" s="137">
        <v>5750</v>
      </c>
      <c r="M4817" s="137">
        <f>K4817*L4817</f>
        <v>3501750</v>
      </c>
      <c r="N4817" s="123"/>
      <c r="O4817" s="108"/>
      <c r="P4817" s="138"/>
      <c r="Q4817" s="108"/>
      <c r="R4817" s="108"/>
      <c r="S4817" s="139"/>
      <c r="T4817" s="123"/>
      <c r="U4817" s="123"/>
      <c r="V4817" s="123"/>
      <c r="W4817" s="137"/>
      <c r="X4817" s="136"/>
      <c r="Y4817" s="137"/>
      <c r="Z4817" s="137"/>
      <c r="AA4817" s="119"/>
      <c r="AB4817" s="119"/>
      <c r="AC4817" s="137"/>
      <c r="AD4817" s="137">
        <f>IF(AND(AC4817="",M4817=""),0,IF((AC4817=""),M4817,IF((M4817=""),AC4817,AC4817+M4817)))</f>
        <v>3501750</v>
      </c>
      <c r="AE4817" s="137">
        <f>IF( (X4817=""),AD4817*1,AD4817*(X4817/100) )</f>
        <v>3501750</v>
      </c>
      <c r="AF4817" s="137">
        <v>0</v>
      </c>
      <c r="AG4817" s="137">
        <f>IF((AF4817-AE4817) &gt; 1,0,IF((AF4817-AE4817)&lt;0,AE4817-AF4817,AF4817-AE4817))</f>
        <v>3501750</v>
      </c>
      <c r="AH4817" s="137">
        <v>0.3</v>
      </c>
    </row>
    <row r="4818" spans="1:34" s="217" customFormat="1" x14ac:dyDescent="0.55000000000000004">
      <c r="A4818" s="108"/>
      <c r="B4818" s="123"/>
      <c r="C4818" s="123"/>
      <c r="D4818" s="135"/>
      <c r="E4818" s="123"/>
      <c r="F4818" s="123"/>
      <c r="G4818" s="123"/>
      <c r="H4818" s="123"/>
      <c r="I4818" s="136"/>
      <c r="J4818" s="123"/>
      <c r="K4818" s="137"/>
      <c r="L4818" s="137" t="s">
        <v>63</v>
      </c>
      <c r="M4818" s="137">
        <f>SUM(M4817:M4817)</f>
        <v>3501750</v>
      </c>
      <c r="N4818" s="123"/>
      <c r="O4818" s="108"/>
      <c r="P4818" s="138"/>
      <c r="Q4818" s="108"/>
      <c r="R4818" s="108"/>
      <c r="S4818" s="139"/>
      <c r="T4818" s="123"/>
      <c r="U4818" s="123"/>
      <c r="V4818" s="123"/>
      <c r="W4818" s="137"/>
      <c r="X4818" s="136"/>
      <c r="Y4818" s="137"/>
      <c r="Z4818" s="137"/>
      <c r="AA4818" s="119"/>
      <c r="AB4818" s="119"/>
      <c r="AC4818" s="137"/>
      <c r="AD4818" s="137">
        <f>SUM(AD4817:AD4817)</f>
        <v>3501750</v>
      </c>
      <c r="AE4818" s="137">
        <f>SUM(AE4817:AE4817)</f>
        <v>3501750</v>
      </c>
      <c r="AF4818" s="137"/>
      <c r="AG4818" s="137">
        <f>SUM(AG4817:AG4817)</f>
        <v>3501750</v>
      </c>
      <c r="AH4818" s="137"/>
    </row>
    <row r="4819" spans="1:34" s="99" customFormat="1" x14ac:dyDescent="0.55000000000000004">
      <c r="A4819" s="122" t="s">
        <v>6739</v>
      </c>
      <c r="B4819" s="109">
        <v>2051</v>
      </c>
      <c r="C4819" s="102">
        <v>10339</v>
      </c>
      <c r="D4819" s="90" t="s">
        <v>6740</v>
      </c>
      <c r="E4819" s="102" t="s">
        <v>34</v>
      </c>
      <c r="F4819" s="102">
        <v>15647</v>
      </c>
      <c r="G4819" s="102">
        <v>0</v>
      </c>
      <c r="H4819" s="102">
        <v>1</v>
      </c>
      <c r="I4819" s="98">
        <v>21.6</v>
      </c>
      <c r="J4819" s="102" t="s">
        <v>68</v>
      </c>
      <c r="K4819" s="94">
        <f>((G4819*400)+(H4819*100))+I4819</f>
        <v>121.6</v>
      </c>
      <c r="L4819" s="94">
        <v>325</v>
      </c>
      <c r="M4819" s="94">
        <f>K4819*L4819</f>
        <v>39520</v>
      </c>
      <c r="N4819" s="102"/>
      <c r="O4819" s="111"/>
      <c r="P4819" s="96"/>
      <c r="Q4819" s="111"/>
      <c r="R4819" s="111"/>
      <c r="S4819" s="97"/>
      <c r="T4819" s="102"/>
      <c r="U4819" s="102"/>
      <c r="V4819" s="102"/>
      <c r="W4819" s="94"/>
      <c r="X4819" s="98"/>
      <c r="Y4819" s="94"/>
      <c r="Z4819" s="94"/>
      <c r="AA4819" s="89"/>
      <c r="AB4819" s="89"/>
      <c r="AC4819" s="94"/>
      <c r="AD4819" s="94">
        <f>IF(AND(AC4819="",M4819=""),0,IF((AC4819=""),M4819,IF((M4819=""),AC4819,AC4819+M4819)))</f>
        <v>39520</v>
      </c>
      <c r="AE4819" s="94">
        <f>IF( (X4819=""),AD4819*1,AD4819*(X4819/100) )</f>
        <v>39520</v>
      </c>
      <c r="AF4819" s="94">
        <v>0</v>
      </c>
      <c r="AG4819" s="94">
        <f>IF((AF4819-AE4819) &gt; 1,0,IF((AF4819-AE4819)&lt;0,AE4819-AF4819,AF4819-AE4819))</f>
        <v>39520</v>
      </c>
      <c r="AH4819" s="94">
        <v>0.3</v>
      </c>
    </row>
    <row r="4820" spans="1:34" s="99" customFormat="1" x14ac:dyDescent="0.55000000000000004">
      <c r="A4820" s="122"/>
      <c r="B4820" s="109">
        <v>2052</v>
      </c>
      <c r="C4820" s="102">
        <v>10613</v>
      </c>
      <c r="D4820" s="90" t="s">
        <v>15307</v>
      </c>
      <c r="E4820" s="102" t="s">
        <v>34</v>
      </c>
      <c r="F4820" s="102">
        <v>25958</v>
      </c>
      <c r="G4820" s="102">
        <v>0</v>
      </c>
      <c r="H4820" s="102">
        <v>2</v>
      </c>
      <c r="I4820" s="98">
        <v>4.2</v>
      </c>
      <c r="J4820" s="102" t="s">
        <v>68</v>
      </c>
      <c r="K4820" s="94">
        <f>((G4820*400)+(H4820*100))+I4820</f>
        <v>204.2</v>
      </c>
      <c r="L4820" s="94">
        <v>1800</v>
      </c>
      <c r="M4820" s="94">
        <f>K4820*L4820</f>
        <v>367560</v>
      </c>
      <c r="N4820" s="102"/>
      <c r="O4820" s="111"/>
      <c r="P4820" s="96"/>
      <c r="Q4820" s="111"/>
      <c r="R4820" s="111"/>
      <c r="S4820" s="97"/>
      <c r="T4820" s="102"/>
      <c r="U4820" s="102"/>
      <c r="V4820" s="102"/>
      <c r="W4820" s="94"/>
      <c r="X4820" s="98"/>
      <c r="Y4820" s="94"/>
      <c r="Z4820" s="94"/>
      <c r="AA4820" s="89"/>
      <c r="AB4820" s="89"/>
      <c r="AC4820" s="94"/>
      <c r="AD4820" s="94">
        <f>IF(AND(AC4820="",M4820=""),0,IF((AC4820=""),M4820,IF((M4820=""),AC4820,AC4820+M4820)))</f>
        <v>367560</v>
      </c>
      <c r="AE4820" s="94">
        <f>IF( (X4820=""),AD4820*1,AD4820*(X4820/100) )</f>
        <v>367560</v>
      </c>
      <c r="AF4820" s="94">
        <v>0</v>
      </c>
      <c r="AG4820" s="94">
        <f>IF((AF4820-AE4820) &gt; 1,0,IF((AF4820-AE4820)&lt;0,AE4820-AF4820,AF4820-AE4820))</f>
        <v>367560</v>
      </c>
      <c r="AH4820" s="94">
        <v>0.3</v>
      </c>
    </row>
    <row r="4821" spans="1:34" s="99" customFormat="1" x14ac:dyDescent="0.55000000000000004">
      <c r="A4821" s="122"/>
      <c r="B4821" s="109">
        <v>2053</v>
      </c>
      <c r="C4821" s="102">
        <v>10496</v>
      </c>
      <c r="D4821" s="90" t="s">
        <v>15182</v>
      </c>
      <c r="E4821" s="102" t="s">
        <v>34</v>
      </c>
      <c r="F4821" s="102">
        <v>26194</v>
      </c>
      <c r="G4821" s="102">
        <v>6</v>
      </c>
      <c r="H4821" s="102">
        <v>3</v>
      </c>
      <c r="I4821" s="98">
        <v>93.2</v>
      </c>
      <c r="J4821" s="102" t="s">
        <v>38</v>
      </c>
      <c r="K4821" s="94">
        <f>((G4821*400)+(H4821*100))+I4821</f>
        <v>2793.2</v>
      </c>
      <c r="L4821" s="94">
        <v>450</v>
      </c>
      <c r="M4821" s="94">
        <f>K4821*L4821</f>
        <v>1256940</v>
      </c>
      <c r="N4821" s="102"/>
      <c r="O4821" s="111"/>
      <c r="P4821" s="96"/>
      <c r="Q4821" s="111"/>
      <c r="R4821" s="111"/>
      <c r="S4821" s="97"/>
      <c r="T4821" s="102"/>
      <c r="U4821" s="102"/>
      <c r="V4821" s="102"/>
      <c r="W4821" s="94"/>
      <c r="X4821" s="98"/>
      <c r="Y4821" s="94"/>
      <c r="Z4821" s="94"/>
      <c r="AA4821" s="89"/>
      <c r="AB4821" s="89"/>
      <c r="AC4821" s="94"/>
      <c r="AD4821" s="94">
        <f>IF(AND(AC4821="",M4821=""),0,IF((AC4821=""),M4821,IF((M4821=""),AC4821,AC4821+M4821)))</f>
        <v>1256940</v>
      </c>
      <c r="AE4821" s="94">
        <f>IF( (X4821=""),AD4821*1,AD4821*(X4821/100) )</f>
        <v>1256940</v>
      </c>
      <c r="AF4821" s="94">
        <v>0</v>
      </c>
      <c r="AG4821" s="94">
        <f>IF((AF4821-AE4821) &gt; 1,0,IF((AF4821-AE4821)&lt;0,AE4821-AF4821,AF4821-AE4821))</f>
        <v>1256940</v>
      </c>
      <c r="AH4821" s="94">
        <v>0.01</v>
      </c>
    </row>
    <row r="4822" spans="1:34" s="99" customFormat="1" x14ac:dyDescent="0.55000000000000004">
      <c r="A4822" s="122"/>
      <c r="B4822" s="109">
        <v>2054</v>
      </c>
      <c r="C4822" s="102">
        <v>10348</v>
      </c>
      <c r="D4822" s="90" t="s">
        <v>6741</v>
      </c>
      <c r="E4822" s="102" t="s">
        <v>34</v>
      </c>
      <c r="F4822" s="102">
        <v>27567</v>
      </c>
      <c r="G4822" s="102">
        <v>0</v>
      </c>
      <c r="H4822" s="102">
        <v>0</v>
      </c>
      <c r="I4822" s="98">
        <v>28.3</v>
      </c>
      <c r="J4822" s="102" t="s">
        <v>68</v>
      </c>
      <c r="K4822" s="94">
        <f>((G4822*400)+(H4822*100))+I4822</f>
        <v>28.3</v>
      </c>
      <c r="L4822" s="94">
        <v>7250</v>
      </c>
      <c r="M4822" s="94">
        <f>K4822*L4822</f>
        <v>205175</v>
      </c>
      <c r="N4822" s="102"/>
      <c r="O4822" s="111"/>
      <c r="P4822" s="96"/>
      <c r="Q4822" s="111"/>
      <c r="R4822" s="111"/>
      <c r="S4822" s="97"/>
      <c r="T4822" s="102"/>
      <c r="U4822" s="102"/>
      <c r="V4822" s="102"/>
      <c r="W4822" s="94"/>
      <c r="X4822" s="98"/>
      <c r="Y4822" s="94"/>
      <c r="Z4822" s="94"/>
      <c r="AA4822" s="89"/>
      <c r="AB4822" s="89"/>
      <c r="AC4822" s="94"/>
      <c r="AD4822" s="94">
        <f>IF(AND(AC4822="",M4822=""),0,IF((AC4822=""),M4822,IF((M4822=""),AC4822,AC4822+M4822)))</f>
        <v>205175</v>
      </c>
      <c r="AE4822" s="94">
        <f>IF( (X4822=""),AD4822*1,AD4822*(X4822/100) )</f>
        <v>205175</v>
      </c>
      <c r="AF4822" s="94">
        <v>0</v>
      </c>
      <c r="AG4822" s="94">
        <f>IF((AF4822-AE4822) &gt; 1,0,IF((AF4822-AE4822)&lt;0,AE4822-AF4822,AF4822-AE4822))</f>
        <v>205175</v>
      </c>
      <c r="AH4822" s="94">
        <v>0.3</v>
      </c>
    </row>
    <row r="4823" spans="1:34" s="99" customFormat="1" x14ac:dyDescent="0.55000000000000004">
      <c r="A4823" s="122"/>
      <c r="B4823" s="109"/>
      <c r="C4823" s="102"/>
      <c r="D4823" s="90"/>
      <c r="E4823" s="102"/>
      <c r="F4823" s="102"/>
      <c r="G4823" s="102"/>
      <c r="H4823" s="102"/>
      <c r="I4823" s="98"/>
      <c r="J4823" s="102"/>
      <c r="K4823" s="94"/>
      <c r="L4823" s="94" t="s">
        <v>63</v>
      </c>
      <c r="M4823" s="94">
        <f>SUM(M4819:M4822)</f>
        <v>1869195</v>
      </c>
      <c r="N4823" s="102"/>
      <c r="O4823" s="111"/>
      <c r="P4823" s="96"/>
      <c r="Q4823" s="111"/>
      <c r="R4823" s="111"/>
      <c r="S4823" s="97"/>
      <c r="T4823" s="102"/>
      <c r="U4823" s="102"/>
      <c r="V4823" s="102"/>
      <c r="W4823" s="94"/>
      <c r="X4823" s="98"/>
      <c r="Y4823" s="94"/>
      <c r="Z4823" s="94"/>
      <c r="AA4823" s="89"/>
      <c r="AB4823" s="89"/>
      <c r="AC4823" s="94"/>
      <c r="AD4823" s="94"/>
      <c r="AE4823" s="94">
        <f>SUM(AE4819:AE4822)</f>
        <v>1869195</v>
      </c>
      <c r="AF4823" s="94"/>
      <c r="AG4823" s="94">
        <f>SUM(AG4819:AG4822)</f>
        <v>1869195</v>
      </c>
      <c r="AH4823" s="94"/>
    </row>
    <row r="4824" spans="1:34" s="173" customFormat="1" x14ac:dyDescent="0.55000000000000004">
      <c r="A4824" s="122" t="s">
        <v>6742</v>
      </c>
      <c r="B4824" s="123">
        <v>2055</v>
      </c>
      <c r="C4824" s="123">
        <v>6340</v>
      </c>
      <c r="D4824" s="135" t="s">
        <v>6743</v>
      </c>
      <c r="E4824" s="123" t="s">
        <v>37</v>
      </c>
      <c r="F4824" s="123">
        <v>5514</v>
      </c>
      <c r="G4824" s="123">
        <v>3</v>
      </c>
      <c r="H4824" s="123">
        <v>0</v>
      </c>
      <c r="I4824" s="136">
        <v>85</v>
      </c>
      <c r="J4824" s="123" t="s">
        <v>38</v>
      </c>
      <c r="K4824" s="137">
        <f>((G4824*400)+(H4824*100))+I4824</f>
        <v>1285</v>
      </c>
      <c r="L4824" s="137">
        <v>400</v>
      </c>
      <c r="M4824" s="137">
        <f>K4824*L4824</f>
        <v>514000</v>
      </c>
      <c r="N4824" s="123"/>
      <c r="O4824" s="108"/>
      <c r="P4824" s="138"/>
      <c r="Q4824" s="108"/>
      <c r="R4824" s="108"/>
      <c r="S4824" s="139"/>
      <c r="T4824" s="123"/>
      <c r="U4824" s="123"/>
      <c r="V4824" s="123"/>
      <c r="W4824" s="137"/>
      <c r="X4824" s="136"/>
      <c r="Y4824" s="137"/>
      <c r="Z4824" s="137"/>
      <c r="AA4824" s="119"/>
      <c r="AB4824" s="119"/>
      <c r="AC4824" s="137"/>
      <c r="AD4824" s="137">
        <f>IF(AND(AC4824="",M4824=""),0,IF((AC4824=""),M4824,IF((M4824=""),AC4824,AC4824+M4824)))</f>
        <v>514000</v>
      </c>
      <c r="AE4824" s="137">
        <f>IF( (X4824=""),AD4824*1,AD4824*(X4824/100) )</f>
        <v>514000</v>
      </c>
      <c r="AF4824" s="137">
        <v>0</v>
      </c>
      <c r="AG4824" s="137">
        <f>IF((AF4824-AE4824) &gt; 1,0,IF((AF4824-AE4824)&lt;0,AE4824-AF4824,AF4824-AE4824))</f>
        <v>514000</v>
      </c>
      <c r="AH4824" s="137">
        <v>0.01</v>
      </c>
    </row>
    <row r="4825" spans="1:34" s="173" customFormat="1" x14ac:dyDescent="0.55000000000000004">
      <c r="A4825" s="122"/>
      <c r="B4825" s="123">
        <v>2056</v>
      </c>
      <c r="C4825" s="123">
        <v>6333</v>
      </c>
      <c r="D4825" s="135" t="s">
        <v>6744</v>
      </c>
      <c r="E4825" s="123" t="s">
        <v>37</v>
      </c>
      <c r="F4825" s="123">
        <v>5515</v>
      </c>
      <c r="G4825" s="123">
        <v>1</v>
      </c>
      <c r="H4825" s="123">
        <v>0</v>
      </c>
      <c r="I4825" s="136">
        <v>52</v>
      </c>
      <c r="J4825" s="123" t="s">
        <v>38</v>
      </c>
      <c r="K4825" s="137">
        <f>((G4825*400)+(H4825*100))+I4825</f>
        <v>452</v>
      </c>
      <c r="L4825" s="137">
        <v>800</v>
      </c>
      <c r="M4825" s="137">
        <f>K4825*L4825</f>
        <v>361600</v>
      </c>
      <c r="N4825" s="123"/>
      <c r="O4825" s="108"/>
      <c r="P4825" s="138"/>
      <c r="Q4825" s="108"/>
      <c r="R4825" s="108"/>
      <c r="S4825" s="139"/>
      <c r="T4825" s="123"/>
      <c r="U4825" s="123"/>
      <c r="V4825" s="123"/>
      <c r="W4825" s="137"/>
      <c r="X4825" s="136"/>
      <c r="Y4825" s="137"/>
      <c r="Z4825" s="137"/>
      <c r="AA4825" s="119"/>
      <c r="AB4825" s="119"/>
      <c r="AC4825" s="137"/>
      <c r="AD4825" s="137">
        <f>IF(AND(AC4825="",M4825=""),0,IF((AC4825=""),M4825,IF((M4825=""),AC4825,AC4825+M4825)))</f>
        <v>361600</v>
      </c>
      <c r="AE4825" s="137">
        <f>IF( (X4825=""),AD4825*1,AD4825*(X4825/100) )</f>
        <v>361600</v>
      </c>
      <c r="AF4825" s="137">
        <v>0</v>
      </c>
      <c r="AG4825" s="137">
        <f>IF((AF4825-AE4825) &gt; 1,0,IF((AF4825-AE4825)&lt;0,AE4825-AF4825,AF4825-AE4825))</f>
        <v>361600</v>
      </c>
      <c r="AH4825" s="137">
        <v>0.01</v>
      </c>
    </row>
    <row r="4826" spans="1:34" s="173" customFormat="1" x14ac:dyDescent="0.55000000000000004">
      <c r="A4826" s="122"/>
      <c r="B4826" s="123"/>
      <c r="C4826" s="123"/>
      <c r="D4826" s="135"/>
      <c r="E4826" s="123"/>
      <c r="F4826" s="123"/>
      <c r="G4826" s="123"/>
      <c r="H4826" s="123"/>
      <c r="I4826" s="136"/>
      <c r="J4826" s="123"/>
      <c r="K4826" s="137"/>
      <c r="L4826" s="137" t="s">
        <v>63</v>
      </c>
      <c r="M4826" s="137">
        <f>SUM(M4824:M4825)</f>
        <v>875600</v>
      </c>
      <c r="N4826" s="123"/>
      <c r="O4826" s="108"/>
      <c r="P4826" s="138"/>
      <c r="Q4826" s="108"/>
      <c r="R4826" s="108"/>
      <c r="S4826" s="139"/>
      <c r="T4826" s="123"/>
      <c r="U4826" s="123"/>
      <c r="V4826" s="123"/>
      <c r="W4826" s="137"/>
      <c r="X4826" s="136"/>
      <c r="Y4826" s="137"/>
      <c r="Z4826" s="137"/>
      <c r="AA4826" s="119"/>
      <c r="AB4826" s="119"/>
      <c r="AC4826" s="137"/>
      <c r="AD4826" s="137"/>
      <c r="AE4826" s="137">
        <f>SUM(AE4824:AE4825)</f>
        <v>875600</v>
      </c>
      <c r="AF4826" s="137"/>
      <c r="AG4826" s="137">
        <f>SUM(AG4824:AG4825)</f>
        <v>875600</v>
      </c>
      <c r="AH4826" s="137"/>
    </row>
    <row r="4827" spans="1:34" s="173" customFormat="1" x14ac:dyDescent="0.55000000000000004">
      <c r="A4827" s="122" t="s">
        <v>6752</v>
      </c>
      <c r="B4827" s="123">
        <v>2057</v>
      </c>
      <c r="C4827" s="123">
        <v>5522</v>
      </c>
      <c r="D4827" s="135" t="s">
        <v>6753</v>
      </c>
      <c r="E4827" s="123" t="s">
        <v>34</v>
      </c>
      <c r="F4827" s="123">
        <v>2311</v>
      </c>
      <c r="G4827" s="123">
        <v>0</v>
      </c>
      <c r="H4827" s="123">
        <v>1</v>
      </c>
      <c r="I4827" s="136">
        <v>59</v>
      </c>
      <c r="J4827" s="123" t="s">
        <v>35</v>
      </c>
      <c r="K4827" s="137">
        <f>((G4827*400)+(H4827*100))+I4827</f>
        <v>159</v>
      </c>
      <c r="L4827" s="137">
        <v>2425</v>
      </c>
      <c r="M4827" s="137">
        <f>K4827*L4827</f>
        <v>385575</v>
      </c>
      <c r="N4827" s="123">
        <v>1</v>
      </c>
      <c r="O4827" s="108" t="s">
        <v>6750</v>
      </c>
      <c r="P4827" s="138"/>
      <c r="Q4827" s="108" t="s">
        <v>6751</v>
      </c>
      <c r="R4827" s="108" t="s">
        <v>6754</v>
      </c>
      <c r="S4827" s="139"/>
      <c r="T4827" s="123" t="s">
        <v>51</v>
      </c>
      <c r="U4827" s="123" t="s">
        <v>45</v>
      </c>
      <c r="V4827" s="123" t="s">
        <v>52</v>
      </c>
      <c r="W4827" s="137">
        <v>45</v>
      </c>
      <c r="X4827" s="136">
        <v>7.08</v>
      </c>
      <c r="Y4827" s="137">
        <v>6750</v>
      </c>
      <c r="Z4827" s="137">
        <f>W4827*Y4827</f>
        <v>303750</v>
      </c>
      <c r="AA4827" s="119">
        <v>7</v>
      </c>
      <c r="AB4827" s="119">
        <v>7</v>
      </c>
      <c r="AC4827" s="137">
        <f>(Z4827*(100-AB4827))/100</f>
        <v>282487.5</v>
      </c>
      <c r="AD4827" s="137">
        <f>IF(AND(AC4827="",M4827=""),0,IF((AC4827=""),M4827, IF( (M4827=""),AC4827,SUM(AC4827:AC4839)+M4827)))</f>
        <v>4373196.45</v>
      </c>
      <c r="AE4827" s="137">
        <f>IF( (X4827=""),AD4827*1,AD4827*(X4827/100) )</f>
        <v>309622.30866000004</v>
      </c>
      <c r="AF4827" s="137">
        <v>50000000</v>
      </c>
      <c r="AG4827" s="137">
        <f>IF((AF4827-AE4827) &gt; 1,0,IF((AF4827-AE4827)&lt;0,AE4827-AF4827,AF4827-AE4827))</f>
        <v>0</v>
      </c>
      <c r="AH4827" s="137">
        <v>0.02</v>
      </c>
    </row>
    <row r="4828" spans="1:34" s="173" customFormat="1" x14ac:dyDescent="0.55000000000000004">
      <c r="A4828" s="122"/>
      <c r="B4828" s="123"/>
      <c r="C4828" s="123"/>
      <c r="D4828" s="135"/>
      <c r="E4828" s="123"/>
      <c r="F4828" s="123"/>
      <c r="G4828" s="123"/>
      <c r="H4828" s="123"/>
      <c r="I4828" s="136"/>
      <c r="J4828" s="123"/>
      <c r="K4828" s="137"/>
      <c r="L4828" s="137"/>
      <c r="M4828" s="137"/>
      <c r="N4828" s="123">
        <v>2</v>
      </c>
      <c r="O4828" s="108" t="s">
        <v>6755</v>
      </c>
      <c r="P4828" s="138"/>
      <c r="Q4828" s="108" t="s">
        <v>6751</v>
      </c>
      <c r="R4828" s="108" t="s">
        <v>6754</v>
      </c>
      <c r="S4828" s="139" t="s">
        <v>6756</v>
      </c>
      <c r="T4828" s="123" t="s">
        <v>51</v>
      </c>
      <c r="U4828" s="123" t="s">
        <v>45</v>
      </c>
      <c r="V4828" s="123" t="s">
        <v>52</v>
      </c>
      <c r="W4828" s="137">
        <v>552.9</v>
      </c>
      <c r="X4828" s="136">
        <v>86.96</v>
      </c>
      <c r="Y4828" s="137">
        <v>6750</v>
      </c>
      <c r="Z4828" s="137">
        <f>W4828*Y4828</f>
        <v>3732075</v>
      </c>
      <c r="AA4828" s="119">
        <v>7</v>
      </c>
      <c r="AB4828" s="119">
        <v>7</v>
      </c>
      <c r="AC4828" s="137">
        <f>(Z4828*(100-AB4828))/100</f>
        <v>3470829.75</v>
      </c>
      <c r="AD4828" s="137">
        <f>IF(AND(AC4828="",M4827=""),0,IF((AC4828=""),M4827, IF( (M4827=""),AC4828,SUM(AC4827:AC4839)+M4827)))</f>
        <v>4373196.45</v>
      </c>
      <c r="AE4828" s="137">
        <f>IF( (X4828=""),AD4828*1,AD4828*(X4828/100) )</f>
        <v>3802931.6329199998</v>
      </c>
      <c r="AF4828" s="137">
        <v>50000000</v>
      </c>
      <c r="AG4828" s="137">
        <f>IF((AF4828-AE4828) &gt; 1,0,IF((AF4828-AE4828)&lt;0,AE4828-AF4828,AF4828-AE4828))</f>
        <v>0</v>
      </c>
      <c r="AH4828" s="137">
        <v>0.02</v>
      </c>
    </row>
    <row r="4829" spans="1:34" s="173" customFormat="1" x14ac:dyDescent="0.55000000000000004">
      <c r="A4829" s="122"/>
      <c r="B4829" s="123"/>
      <c r="C4829" s="123"/>
      <c r="D4829" s="135"/>
      <c r="E4829" s="123"/>
      <c r="F4829" s="123"/>
      <c r="G4829" s="123"/>
      <c r="H4829" s="123"/>
      <c r="I4829" s="136"/>
      <c r="J4829" s="123"/>
      <c r="K4829" s="137"/>
      <c r="L4829" s="137"/>
      <c r="M4829" s="137"/>
      <c r="N4829" s="123">
        <v>3</v>
      </c>
      <c r="O4829" s="108" t="s">
        <v>6755</v>
      </c>
      <c r="P4829" s="138"/>
      <c r="Q4829" s="108" t="s">
        <v>6751</v>
      </c>
      <c r="R4829" s="108" t="s">
        <v>6754</v>
      </c>
      <c r="S4829" s="139" t="s">
        <v>6757</v>
      </c>
      <c r="T4829" s="123" t="s">
        <v>73</v>
      </c>
      <c r="U4829" s="123" t="s">
        <v>45</v>
      </c>
      <c r="V4829" s="123" t="s">
        <v>75</v>
      </c>
      <c r="W4829" s="137">
        <v>25.9</v>
      </c>
      <c r="X4829" s="136">
        <v>4.07</v>
      </c>
      <c r="Y4829" s="137">
        <v>6600</v>
      </c>
      <c r="Z4829" s="137">
        <f>W4829*Y4829</f>
        <v>170940</v>
      </c>
      <c r="AA4829" s="119">
        <v>7</v>
      </c>
      <c r="AB4829" s="119">
        <v>7</v>
      </c>
      <c r="AC4829" s="137">
        <f>(Z4829*(100-AB4829))/100</f>
        <v>158974.20000000001</v>
      </c>
      <c r="AD4829" s="137">
        <f>IF(AND(AC4829="",M4827=""),0,IF((AC4829=""),M4827, IF( (M4827=""),AC4829,SUM(AC4827:AC4839)+M4827)))</f>
        <v>4373196.45</v>
      </c>
      <c r="AE4829" s="137">
        <f>IF( (X4829=""),AD4829*1,AD4829*(X4829/100) )</f>
        <v>177989.09551499999</v>
      </c>
      <c r="AF4829" s="137">
        <v>0</v>
      </c>
      <c r="AG4829" s="137">
        <f>IF((AF4829-AE4829) &gt; 1,0,IF((AF4829-AE4829)&lt;0,AE4829-AF4829,AF4829-AE4829))</f>
        <v>177989.09551499999</v>
      </c>
      <c r="AH4829" s="137">
        <v>0.3</v>
      </c>
    </row>
    <row r="4830" spans="1:34" s="173" customFormat="1" x14ac:dyDescent="0.55000000000000004">
      <c r="A4830" s="122"/>
      <c r="B4830" s="123"/>
      <c r="C4830" s="123"/>
      <c r="D4830" s="135"/>
      <c r="E4830" s="123"/>
      <c r="F4830" s="123"/>
      <c r="G4830" s="123"/>
      <c r="H4830" s="123"/>
      <c r="I4830" s="136"/>
      <c r="J4830" s="123"/>
      <c r="K4830" s="137"/>
      <c r="L4830" s="137"/>
      <c r="M4830" s="137"/>
      <c r="N4830" s="123">
        <v>4</v>
      </c>
      <c r="O4830" s="108" t="s">
        <v>6755</v>
      </c>
      <c r="P4830" s="138"/>
      <c r="Q4830" s="108" t="s">
        <v>6751</v>
      </c>
      <c r="R4830" s="108" t="s">
        <v>6754</v>
      </c>
      <c r="S4830" s="139" t="s">
        <v>6758</v>
      </c>
      <c r="T4830" s="123" t="s">
        <v>51</v>
      </c>
      <c r="U4830" s="123" t="s">
        <v>45</v>
      </c>
      <c r="V4830" s="123" t="s">
        <v>52</v>
      </c>
      <c r="W4830" s="137">
        <v>12</v>
      </c>
      <c r="X4830" s="136">
        <v>1.89</v>
      </c>
      <c r="Y4830" s="137">
        <v>6750</v>
      </c>
      <c r="Z4830" s="137">
        <f>W4830*Y4830</f>
        <v>81000</v>
      </c>
      <c r="AA4830" s="119">
        <v>7</v>
      </c>
      <c r="AB4830" s="119">
        <v>7</v>
      </c>
      <c r="AC4830" s="137">
        <f>(Z4830*(100-AB4830))/100</f>
        <v>75330</v>
      </c>
      <c r="AD4830" s="137">
        <f>IF(AND(AC4830="",M4827=""),0,IF((AC4830=""),M4827, IF( (M4827=""),AC4830,SUM(AC4827:AC4839)+M4827)))</f>
        <v>4373196.45</v>
      </c>
      <c r="AE4830" s="137">
        <f>IF( (X4830=""),AD4830*1,AD4830*(X4830/100) )</f>
        <v>82653.412905000005</v>
      </c>
      <c r="AF4830" s="137">
        <v>50000000</v>
      </c>
      <c r="AG4830" s="137">
        <f>IF((AF4830-AE4830) &gt; 1,0,IF((AF4830-AE4830)&lt;0,AE4830-AF4830,AF4830-AE4830))</f>
        <v>0</v>
      </c>
      <c r="AH4830" s="137">
        <v>0.02</v>
      </c>
    </row>
    <row r="4831" spans="1:34" s="173" customFormat="1" x14ac:dyDescent="0.55000000000000004">
      <c r="A4831" s="122"/>
      <c r="B4831" s="123">
        <v>2058</v>
      </c>
      <c r="C4831" s="123">
        <v>5025</v>
      </c>
      <c r="D4831" s="135" t="s">
        <v>6759</v>
      </c>
      <c r="E4831" s="123" t="s">
        <v>34</v>
      </c>
      <c r="F4831" s="123">
        <v>7446</v>
      </c>
      <c r="G4831" s="123">
        <v>9</v>
      </c>
      <c r="H4831" s="123">
        <v>0</v>
      </c>
      <c r="I4831" s="136">
        <v>73.900000000000006</v>
      </c>
      <c r="J4831" s="123" t="s">
        <v>38</v>
      </c>
      <c r="K4831" s="137">
        <f>((G4831*400)+(H4831*100))+I4831</f>
        <v>3673.9</v>
      </c>
      <c r="L4831" s="137">
        <v>300</v>
      </c>
      <c r="M4831" s="137">
        <f>K4831*L4831</f>
        <v>1102170</v>
      </c>
      <c r="N4831" s="123"/>
      <c r="O4831" s="108"/>
      <c r="P4831" s="138"/>
      <c r="Q4831" s="108"/>
      <c r="R4831" s="108"/>
      <c r="S4831" s="139"/>
      <c r="T4831" s="123"/>
      <c r="U4831" s="123"/>
      <c r="V4831" s="123"/>
      <c r="W4831" s="137"/>
      <c r="X4831" s="136"/>
      <c r="Y4831" s="137"/>
      <c r="Z4831" s="137"/>
      <c r="AA4831" s="119"/>
      <c r="AB4831" s="119"/>
      <c r="AC4831" s="137"/>
      <c r="AD4831" s="137">
        <f>IF(AND(AC4831="",M4831=""),0,IF((AC4831=""),M4831,IF((M4831=""),AC4831,AC4831+M4831)))</f>
        <v>1102170</v>
      </c>
      <c r="AE4831" s="137">
        <f>IF( (X4831=""),AD4831*1,AD4831*(X4831/100) )</f>
        <v>1102170</v>
      </c>
      <c r="AF4831" s="137">
        <v>50000000</v>
      </c>
      <c r="AG4831" s="137">
        <f>IF((AF4831-AE4831) &gt; 1,0,IF((AF4831-AE4831)&lt;0,AE4831-AF4831,AF4831-AE4831))</f>
        <v>0</v>
      </c>
      <c r="AH4831" s="137">
        <v>0.01</v>
      </c>
    </row>
    <row r="4832" spans="1:34" s="173" customFormat="1" x14ac:dyDescent="0.55000000000000004">
      <c r="A4832" s="122"/>
      <c r="B4832" s="123"/>
      <c r="C4832" s="123"/>
      <c r="D4832" s="135"/>
      <c r="E4832" s="123"/>
      <c r="F4832" s="123"/>
      <c r="G4832" s="123"/>
      <c r="H4832" s="123"/>
      <c r="I4832" s="136"/>
      <c r="J4832" s="123"/>
      <c r="K4832" s="137"/>
      <c r="L4832" s="137" t="s">
        <v>63</v>
      </c>
      <c r="M4832" s="137">
        <f>SUM(M4827:M4831)</f>
        <v>1487745</v>
      </c>
      <c r="N4832" s="123"/>
      <c r="O4832" s="108"/>
      <c r="P4832" s="138"/>
      <c r="Q4832" s="108"/>
      <c r="R4832" s="108"/>
      <c r="S4832" s="139"/>
      <c r="T4832" s="123"/>
      <c r="U4832" s="123"/>
      <c r="V4832" s="123"/>
      <c r="W4832" s="137"/>
      <c r="X4832" s="136"/>
      <c r="Y4832" s="137"/>
      <c r="Z4832" s="137"/>
      <c r="AA4832" s="119"/>
      <c r="AB4832" s="119"/>
      <c r="AC4832" s="137"/>
      <c r="AD4832" s="137"/>
      <c r="AE4832" s="137">
        <f>SUM(AE4827:AE4831)</f>
        <v>5475366.4500000002</v>
      </c>
      <c r="AF4832" s="137"/>
      <c r="AG4832" s="137">
        <f>SUM(AG4827:AG4831)</f>
        <v>177989.09551499999</v>
      </c>
      <c r="AH4832" s="137"/>
    </row>
    <row r="4833" spans="1:34" s="173" customFormat="1" x14ac:dyDescent="0.55000000000000004">
      <c r="A4833" s="122" t="s">
        <v>6745</v>
      </c>
      <c r="B4833" s="123">
        <v>2277</v>
      </c>
      <c r="C4833" s="123">
        <v>7975</v>
      </c>
      <c r="D4833" s="135" t="s">
        <v>6746</v>
      </c>
      <c r="E4833" s="346" t="s">
        <v>67</v>
      </c>
      <c r="F4833" s="123">
        <v>2634</v>
      </c>
      <c r="G4833" s="123">
        <v>2</v>
      </c>
      <c r="H4833" s="123">
        <v>3</v>
      </c>
      <c r="I4833" s="136">
        <v>66</v>
      </c>
      <c r="J4833" s="123" t="s">
        <v>38</v>
      </c>
      <c r="K4833" s="137">
        <f>((G4833*400)+(H4833*100))+I4833</f>
        <v>1166</v>
      </c>
      <c r="L4833" s="137">
        <v>300</v>
      </c>
      <c r="M4833" s="137">
        <f>K4833*L4833</f>
        <v>349800</v>
      </c>
      <c r="N4833" s="123"/>
      <c r="O4833" s="108"/>
      <c r="P4833" s="138"/>
      <c r="Q4833" s="108"/>
      <c r="R4833" s="108"/>
      <c r="S4833" s="139"/>
      <c r="T4833" s="123"/>
      <c r="U4833" s="123"/>
      <c r="V4833" s="123"/>
      <c r="W4833" s="137"/>
      <c r="X4833" s="136"/>
      <c r="Y4833" s="137"/>
      <c r="Z4833" s="137"/>
      <c r="AA4833" s="119"/>
      <c r="AB4833" s="119"/>
      <c r="AC4833" s="137"/>
      <c r="AD4833" s="137">
        <f>IF(AND(AC4833="",M4833=""),0,IF((AC4833=""),M4833,IF((M4833=""),AC4833,AC4833+M4833)))</f>
        <v>349800</v>
      </c>
      <c r="AE4833" s="137">
        <f>IF( (X4833=""),AD4833*1,AD4833*(X4833/100) )</f>
        <v>349800</v>
      </c>
      <c r="AF4833" s="137">
        <v>0</v>
      </c>
      <c r="AG4833" s="137">
        <f>IF((AF4833-AE4833) &gt; 1,0,IF((AF4833-AE4833)&lt;0,AE4833-AF4833,AF4833-AE4833))</f>
        <v>349800</v>
      </c>
      <c r="AH4833" s="137">
        <v>0.01</v>
      </c>
    </row>
    <row r="4834" spans="1:34" s="173" customFormat="1" x14ac:dyDescent="0.55000000000000004">
      <c r="A4834" s="122"/>
      <c r="B4834" s="123">
        <v>2278</v>
      </c>
      <c r="C4834" s="123">
        <v>8215</v>
      </c>
      <c r="D4834" s="135" t="s">
        <v>6747</v>
      </c>
      <c r="E4834" s="123" t="s">
        <v>34</v>
      </c>
      <c r="F4834" s="123">
        <v>6283</v>
      </c>
      <c r="G4834" s="123">
        <v>1</v>
      </c>
      <c r="H4834" s="123">
        <v>1</v>
      </c>
      <c r="I4834" s="136">
        <v>48</v>
      </c>
      <c r="J4834" s="123" t="s">
        <v>38</v>
      </c>
      <c r="K4834" s="137">
        <f>((G4834*400)+(H4834*100))+I4834</f>
        <v>548</v>
      </c>
      <c r="L4834" s="137">
        <v>225</v>
      </c>
      <c r="M4834" s="137">
        <f>K4834*L4834</f>
        <v>123300</v>
      </c>
      <c r="N4834" s="123"/>
      <c r="O4834" s="108"/>
      <c r="P4834" s="138"/>
      <c r="Q4834" s="108"/>
      <c r="R4834" s="108"/>
      <c r="S4834" s="139"/>
      <c r="T4834" s="123"/>
      <c r="U4834" s="123"/>
      <c r="V4834" s="123"/>
      <c r="W4834" s="137"/>
      <c r="X4834" s="136"/>
      <c r="Y4834" s="137"/>
      <c r="Z4834" s="137"/>
      <c r="AA4834" s="119"/>
      <c r="AB4834" s="119"/>
      <c r="AC4834" s="137"/>
      <c r="AD4834" s="137">
        <f>IF(AND(AC4834="",M4834=""),0,IF((AC4834=""),M4834,IF((M4834=""),AC4834,AC4834+M4834)))</f>
        <v>123300</v>
      </c>
      <c r="AE4834" s="137">
        <f>IF( (X4834=""),AD4834*1,AD4834*(X4834/100) )</f>
        <v>123300</v>
      </c>
      <c r="AF4834" s="137">
        <v>50000000</v>
      </c>
      <c r="AG4834" s="137">
        <f>IF((AF4834-AE4834) &gt; 1,0,IF((AF4834-AE4834)&lt;0,AE4834-AF4834,AF4834-AE4834))</f>
        <v>0</v>
      </c>
      <c r="AH4834" s="137">
        <v>0.01</v>
      </c>
    </row>
    <row r="4835" spans="1:34" s="173" customFormat="1" x14ac:dyDescent="0.55000000000000004">
      <c r="A4835" s="122"/>
      <c r="B4835" s="123">
        <v>2279</v>
      </c>
      <c r="C4835" s="123">
        <v>7972</v>
      </c>
      <c r="D4835" s="135" t="s">
        <v>6748</v>
      </c>
      <c r="E4835" s="123" t="s">
        <v>34</v>
      </c>
      <c r="F4835" s="123">
        <v>6524</v>
      </c>
      <c r="G4835" s="123">
        <v>1</v>
      </c>
      <c r="H4835" s="123">
        <v>1</v>
      </c>
      <c r="I4835" s="136">
        <v>92</v>
      </c>
      <c r="J4835" s="123" t="s">
        <v>38</v>
      </c>
      <c r="K4835" s="137">
        <f>((G4835*400)+(H4835*100))+I4835</f>
        <v>592</v>
      </c>
      <c r="L4835" s="137">
        <v>300</v>
      </c>
      <c r="M4835" s="137">
        <f>K4835*L4835</f>
        <v>177600</v>
      </c>
      <c r="N4835" s="123"/>
      <c r="O4835" s="108"/>
      <c r="P4835" s="138"/>
      <c r="Q4835" s="108"/>
      <c r="R4835" s="108"/>
      <c r="S4835" s="139"/>
      <c r="T4835" s="123"/>
      <c r="U4835" s="123"/>
      <c r="V4835" s="123"/>
      <c r="W4835" s="137"/>
      <c r="X4835" s="136"/>
      <c r="Y4835" s="137"/>
      <c r="Z4835" s="137"/>
      <c r="AA4835" s="119"/>
      <c r="AB4835" s="119"/>
      <c r="AC4835" s="137"/>
      <c r="AD4835" s="137">
        <f>IF(AND(AC4835="",M4835=""),0,IF((AC4835=""),M4835,IF((M4835=""),AC4835,AC4835+M4835)))</f>
        <v>177600</v>
      </c>
      <c r="AE4835" s="137">
        <f>IF( (X4835=""),AD4835*1,AD4835*(X4835/100) )</f>
        <v>177600</v>
      </c>
      <c r="AF4835" s="137">
        <v>50000000</v>
      </c>
      <c r="AG4835" s="137">
        <f>IF((AF4835-AE4835) &gt; 1,0,IF((AF4835-AE4835)&lt;0,AE4835-AF4835,AF4835-AE4835))</f>
        <v>0</v>
      </c>
      <c r="AH4835" s="137">
        <v>0.01</v>
      </c>
    </row>
    <row r="4836" spans="1:34" s="173" customFormat="1" x14ac:dyDescent="0.55000000000000004">
      <c r="A4836" s="122"/>
      <c r="B4836" s="123">
        <v>2280</v>
      </c>
      <c r="C4836" s="123">
        <v>8214</v>
      </c>
      <c r="D4836" s="135" t="s">
        <v>6749</v>
      </c>
      <c r="E4836" s="123" t="s">
        <v>34</v>
      </c>
      <c r="F4836" s="123">
        <v>6533</v>
      </c>
      <c r="G4836" s="123">
        <v>1</v>
      </c>
      <c r="H4836" s="123">
        <v>3</v>
      </c>
      <c r="I4836" s="136">
        <v>64</v>
      </c>
      <c r="J4836" s="123" t="s">
        <v>38</v>
      </c>
      <c r="K4836" s="137">
        <f>((G4836*400)+(H4836*100))+I4836</f>
        <v>764</v>
      </c>
      <c r="L4836" s="137">
        <v>225</v>
      </c>
      <c r="M4836" s="137">
        <f>K4836*L4836</f>
        <v>171900</v>
      </c>
      <c r="N4836" s="123"/>
      <c r="O4836" s="108"/>
      <c r="P4836" s="138"/>
      <c r="Q4836" s="108"/>
      <c r="R4836" s="108"/>
      <c r="S4836" s="139"/>
      <c r="T4836" s="123"/>
      <c r="U4836" s="123"/>
      <c r="V4836" s="123"/>
      <c r="W4836" s="137"/>
      <c r="X4836" s="136"/>
      <c r="Y4836" s="137"/>
      <c r="Z4836" s="137"/>
      <c r="AA4836" s="119"/>
      <c r="AB4836" s="119"/>
      <c r="AC4836" s="137"/>
      <c r="AD4836" s="137">
        <f>IF(AND(AC4836="",M4836=""),0,IF((AC4836=""),M4836,IF((M4836=""),AC4836,AC4836+M4836)))</f>
        <v>171900</v>
      </c>
      <c r="AE4836" s="137">
        <f>IF( (X4836=""),AD4836*1,AD4836*(X4836/100) )</f>
        <v>171900</v>
      </c>
      <c r="AF4836" s="137">
        <v>50000000</v>
      </c>
      <c r="AG4836" s="137">
        <f>IF((AF4836-AE4836) &gt; 1,0,IF((AF4836-AE4836)&lt;0,AE4836-AF4836,AF4836-AE4836))</f>
        <v>0</v>
      </c>
      <c r="AH4836" s="137">
        <v>0.01</v>
      </c>
    </row>
    <row r="4837" spans="1:34" s="173" customFormat="1" x14ac:dyDescent="0.55000000000000004">
      <c r="A4837" s="122"/>
      <c r="B4837" s="123"/>
      <c r="C4837" s="123"/>
      <c r="D4837" s="135"/>
      <c r="E4837" s="123"/>
      <c r="F4837" s="123"/>
      <c r="G4837" s="123"/>
      <c r="H4837" s="123"/>
      <c r="I4837" s="136"/>
      <c r="J4837" s="123"/>
      <c r="K4837" s="137"/>
      <c r="L4837" s="137" t="s">
        <v>63</v>
      </c>
      <c r="M4837" s="137">
        <f>SUM(M4833:M4836)</f>
        <v>822600</v>
      </c>
      <c r="N4837" s="123"/>
      <c r="O4837" s="108"/>
      <c r="P4837" s="138"/>
      <c r="Q4837" s="108"/>
      <c r="R4837" s="108"/>
      <c r="S4837" s="139"/>
      <c r="T4837" s="123"/>
      <c r="U4837" s="123"/>
      <c r="V4837" s="123"/>
      <c r="W4837" s="137"/>
      <c r="X4837" s="136"/>
      <c r="Y4837" s="137"/>
      <c r="Z4837" s="137"/>
      <c r="AA4837" s="119"/>
      <c r="AB4837" s="119"/>
      <c r="AC4837" s="137"/>
      <c r="AD4837" s="137"/>
      <c r="AE4837" s="137">
        <f>SUM(AE4833:AE4836)</f>
        <v>822600</v>
      </c>
      <c r="AF4837" s="137"/>
      <c r="AG4837" s="137">
        <f>SUM(AG4833:AG4836)</f>
        <v>349800</v>
      </c>
      <c r="AH4837" s="137"/>
    </row>
    <row r="4838" spans="1:34" s="173" customFormat="1" x14ac:dyDescent="0.55000000000000004">
      <c r="A4838" s="122" t="s">
        <v>6760</v>
      </c>
      <c r="B4838" s="123">
        <v>2059</v>
      </c>
      <c r="C4838" s="123">
        <v>6338</v>
      </c>
      <c r="D4838" s="135" t="s">
        <v>6761</v>
      </c>
      <c r="E4838" s="123" t="s">
        <v>37</v>
      </c>
      <c r="F4838" s="123">
        <v>5500</v>
      </c>
      <c r="G4838" s="123">
        <v>6</v>
      </c>
      <c r="H4838" s="123">
        <v>1</v>
      </c>
      <c r="I4838" s="136">
        <v>82</v>
      </c>
      <c r="J4838" s="123" t="s">
        <v>38</v>
      </c>
      <c r="K4838" s="137">
        <f>((G4838*400)+(H4838*100))+I4838</f>
        <v>2582</v>
      </c>
      <c r="L4838" s="137">
        <v>400</v>
      </c>
      <c r="M4838" s="137">
        <f>K4838*L4838</f>
        <v>1032800</v>
      </c>
      <c r="N4838" s="123"/>
      <c r="O4838" s="108"/>
      <c r="P4838" s="138"/>
      <c r="Q4838" s="108"/>
      <c r="R4838" s="108"/>
      <c r="S4838" s="139"/>
      <c r="T4838" s="123"/>
      <c r="U4838" s="123"/>
      <c r="V4838" s="123"/>
      <c r="W4838" s="137"/>
      <c r="X4838" s="136"/>
      <c r="Y4838" s="137"/>
      <c r="Z4838" s="137"/>
      <c r="AA4838" s="119"/>
      <c r="AB4838" s="119"/>
      <c r="AC4838" s="137"/>
      <c r="AD4838" s="137">
        <f>IF(AND(AC4838="",M4838=""),0,IF((AC4838=""),M4838,IF((M4838=""),AC4838,AC4838+M4838)))</f>
        <v>1032800</v>
      </c>
      <c r="AE4838" s="137">
        <f>IF( (X4838=""),AD4838*1,AD4838*(X4838/100) )</f>
        <v>1032800</v>
      </c>
      <c r="AF4838" s="137">
        <v>0</v>
      </c>
      <c r="AG4838" s="137">
        <f>IF((AF4838-AE4838) &gt; 1,0,IF((AF4838-AE4838)&lt;0,AE4838-AF4838,AF4838-AE4838))</f>
        <v>1032800</v>
      </c>
      <c r="AH4838" s="137">
        <v>0.01</v>
      </c>
    </row>
    <row r="4839" spans="1:34" s="173" customFormat="1" x14ac:dyDescent="0.55000000000000004">
      <c r="A4839" s="122"/>
      <c r="B4839" s="123"/>
      <c r="C4839" s="123"/>
      <c r="D4839" s="135"/>
      <c r="E4839" s="123"/>
      <c r="F4839" s="123"/>
      <c r="G4839" s="123"/>
      <c r="H4839" s="123"/>
      <c r="I4839" s="136"/>
      <c r="J4839" s="123"/>
      <c r="K4839" s="137"/>
      <c r="L4839" s="137" t="s">
        <v>63</v>
      </c>
      <c r="M4839" s="137">
        <f>SUM(M4838:M4838)</f>
        <v>1032800</v>
      </c>
      <c r="N4839" s="123"/>
      <c r="O4839" s="108"/>
      <c r="P4839" s="138"/>
      <c r="Q4839" s="108"/>
      <c r="R4839" s="108"/>
      <c r="S4839" s="139"/>
      <c r="T4839" s="123"/>
      <c r="U4839" s="123"/>
      <c r="V4839" s="123"/>
      <c r="W4839" s="137"/>
      <c r="X4839" s="136"/>
      <c r="Y4839" s="137"/>
      <c r="Z4839" s="137"/>
      <c r="AA4839" s="119"/>
      <c r="AB4839" s="119"/>
      <c r="AC4839" s="137"/>
      <c r="AD4839" s="137"/>
      <c r="AE4839" s="137">
        <f>SUM(AE4838:AE4838)</f>
        <v>1032800</v>
      </c>
      <c r="AF4839" s="137"/>
      <c r="AG4839" s="137">
        <f>SUM(AG4838:AG4838)</f>
        <v>1032800</v>
      </c>
      <c r="AH4839" s="137"/>
    </row>
    <row r="4840" spans="1:34" s="173" customFormat="1" x14ac:dyDescent="0.55000000000000004">
      <c r="A4840" s="122" t="s">
        <v>6762</v>
      </c>
      <c r="B4840" s="123">
        <v>2060</v>
      </c>
      <c r="C4840" s="123">
        <v>5049</v>
      </c>
      <c r="D4840" s="135" t="s">
        <v>6763</v>
      </c>
      <c r="E4840" s="123" t="s">
        <v>34</v>
      </c>
      <c r="F4840" s="123">
        <v>26407</v>
      </c>
      <c r="G4840" s="123">
        <v>2</v>
      </c>
      <c r="H4840" s="123">
        <v>1</v>
      </c>
      <c r="I4840" s="136">
        <v>0</v>
      </c>
      <c r="J4840" s="123" t="s">
        <v>38</v>
      </c>
      <c r="K4840" s="137">
        <f>((G4840*400)+(H4840*100))+I4840</f>
        <v>900</v>
      </c>
      <c r="L4840" s="137">
        <v>300</v>
      </c>
      <c r="M4840" s="137">
        <f>K4840*L4840</f>
        <v>270000</v>
      </c>
      <c r="N4840" s="123"/>
      <c r="O4840" s="108"/>
      <c r="P4840" s="138"/>
      <c r="Q4840" s="108"/>
      <c r="R4840" s="108"/>
      <c r="S4840" s="139"/>
      <c r="T4840" s="123"/>
      <c r="U4840" s="123"/>
      <c r="V4840" s="123"/>
      <c r="W4840" s="137"/>
      <c r="X4840" s="136"/>
      <c r="Y4840" s="137"/>
      <c r="Z4840" s="137"/>
      <c r="AA4840" s="119"/>
      <c r="AB4840" s="119"/>
      <c r="AC4840" s="137"/>
      <c r="AD4840" s="137">
        <f>IF(AND(AC4840="",M4840=""),0,IF((AC4840=""),M4840,IF((M4840=""),AC4840,AC4840+M4840)))</f>
        <v>270000</v>
      </c>
      <c r="AE4840" s="137">
        <f>IF( (X4840=""),AD4840*1,AD4840*(X4840/100) )</f>
        <v>270000</v>
      </c>
      <c r="AF4840" s="137">
        <v>50000000</v>
      </c>
      <c r="AG4840" s="137">
        <f>IF((AF4840-AE4840) &gt; 1,0,IF((AF4840-AE4840)&lt;0,AE4840-AF4840,AF4840-AE4840))</f>
        <v>0</v>
      </c>
      <c r="AH4840" s="137">
        <v>0.01</v>
      </c>
    </row>
    <row r="4841" spans="1:34" s="173" customFormat="1" x14ac:dyDescent="0.55000000000000004">
      <c r="A4841" s="122"/>
      <c r="B4841" s="123"/>
      <c r="C4841" s="123"/>
      <c r="D4841" s="135"/>
      <c r="E4841" s="123"/>
      <c r="F4841" s="123"/>
      <c r="G4841" s="123"/>
      <c r="H4841" s="123"/>
      <c r="I4841" s="136"/>
      <c r="J4841" s="123"/>
      <c r="K4841" s="137"/>
      <c r="L4841" s="137" t="s">
        <v>63</v>
      </c>
      <c r="M4841" s="137">
        <f>SUM(M4831:M4840)</f>
        <v>6570715</v>
      </c>
      <c r="N4841" s="123"/>
      <c r="O4841" s="108"/>
      <c r="P4841" s="138"/>
      <c r="Q4841" s="108"/>
      <c r="R4841" s="108"/>
      <c r="S4841" s="139"/>
      <c r="T4841" s="123"/>
      <c r="U4841" s="123"/>
      <c r="V4841" s="123"/>
      <c r="W4841" s="137"/>
      <c r="X4841" s="136"/>
      <c r="Y4841" s="137"/>
      <c r="Z4841" s="137"/>
      <c r="AA4841" s="119"/>
      <c r="AB4841" s="119"/>
      <c r="AC4841" s="137"/>
      <c r="AD4841" s="137"/>
      <c r="AE4841" s="137">
        <f>SUM(AE4831:AE4840)</f>
        <v>10558336.449999999</v>
      </c>
      <c r="AF4841" s="137"/>
      <c r="AG4841" s="137">
        <f>SUM(AG4831:AG4840)</f>
        <v>2943189.0955149997</v>
      </c>
      <c r="AH4841" s="137"/>
    </row>
    <row r="4842" spans="1:34" s="173" customFormat="1" x14ac:dyDescent="0.55000000000000004">
      <c r="A4842" s="122" t="s">
        <v>6764</v>
      </c>
      <c r="B4842" s="123">
        <v>2061</v>
      </c>
      <c r="C4842" s="123">
        <v>8086</v>
      </c>
      <c r="D4842" s="135" t="s">
        <v>6765</v>
      </c>
      <c r="E4842" s="123" t="s">
        <v>34</v>
      </c>
      <c r="F4842" s="123">
        <v>17443</v>
      </c>
      <c r="G4842" s="123">
        <v>4</v>
      </c>
      <c r="H4842" s="123">
        <v>1</v>
      </c>
      <c r="I4842" s="136">
        <v>89</v>
      </c>
      <c r="J4842" s="123" t="s">
        <v>38</v>
      </c>
      <c r="K4842" s="137">
        <f>((G4842*400)+(H4842*100))+I4842</f>
        <v>1789</v>
      </c>
      <c r="L4842" s="137">
        <v>600</v>
      </c>
      <c r="M4842" s="137">
        <f>K4842*L4842</f>
        <v>1073400</v>
      </c>
      <c r="N4842" s="123"/>
      <c r="O4842" s="108"/>
      <c r="P4842" s="138"/>
      <c r="Q4842" s="108"/>
      <c r="R4842" s="108"/>
      <c r="S4842" s="139"/>
      <c r="T4842" s="123"/>
      <c r="U4842" s="123"/>
      <c r="V4842" s="123"/>
      <c r="W4842" s="137"/>
      <c r="X4842" s="136"/>
      <c r="Y4842" s="137"/>
      <c r="Z4842" s="137"/>
      <c r="AA4842" s="119"/>
      <c r="AB4842" s="119"/>
      <c r="AC4842" s="137"/>
      <c r="AD4842" s="137">
        <f>IF(AND(AC4842="",M4842=""),0,IF((AC4842=""),M4842,IF((M4842=""),AC4842,AC4842+M4842)))</f>
        <v>1073400</v>
      </c>
      <c r="AE4842" s="137">
        <f>IF( (X4842=""),AD4842*1,AD4842*(X4842/100) )</f>
        <v>1073400</v>
      </c>
      <c r="AF4842" s="137">
        <v>50000000</v>
      </c>
      <c r="AG4842" s="137">
        <f>IF((AF4842-AE4842) &gt; 1,0,IF((AF4842-AE4842)&lt;0,AE4842-AF4842,AF4842-AE4842))</f>
        <v>0</v>
      </c>
      <c r="AH4842" s="137">
        <v>0.01</v>
      </c>
    </row>
    <row r="4843" spans="1:34" s="173" customFormat="1" x14ac:dyDescent="0.55000000000000004">
      <c r="A4843" s="122"/>
      <c r="B4843" s="123">
        <v>2062</v>
      </c>
      <c r="C4843" s="123">
        <v>8043</v>
      </c>
      <c r="D4843" s="135" t="s">
        <v>6766</v>
      </c>
      <c r="E4843" s="123" t="s">
        <v>34</v>
      </c>
      <c r="F4843" s="123">
        <v>19602</v>
      </c>
      <c r="G4843" s="123">
        <v>1</v>
      </c>
      <c r="H4843" s="123">
        <v>2</v>
      </c>
      <c r="I4843" s="136">
        <v>44.1</v>
      </c>
      <c r="J4843" s="123" t="s">
        <v>38</v>
      </c>
      <c r="K4843" s="137">
        <f>((G4843*400)+(H4843*100))+I4843</f>
        <v>644.1</v>
      </c>
      <c r="L4843" s="137">
        <v>375</v>
      </c>
      <c r="M4843" s="137">
        <f>K4843*L4843</f>
        <v>241537.5</v>
      </c>
      <c r="N4843" s="123"/>
      <c r="O4843" s="108"/>
      <c r="P4843" s="138"/>
      <c r="Q4843" s="108"/>
      <c r="R4843" s="108"/>
      <c r="S4843" s="139"/>
      <c r="T4843" s="123"/>
      <c r="U4843" s="123"/>
      <c r="V4843" s="123"/>
      <c r="W4843" s="137"/>
      <c r="X4843" s="136"/>
      <c r="Y4843" s="137"/>
      <c r="Z4843" s="137"/>
      <c r="AA4843" s="119"/>
      <c r="AB4843" s="119"/>
      <c r="AC4843" s="137"/>
      <c r="AD4843" s="137">
        <f>IF(AND(AC4843="",M4843=""),0,IF((AC4843=""),M4843,IF((M4843=""),AC4843,AC4843+M4843)))</f>
        <v>241537.5</v>
      </c>
      <c r="AE4843" s="137">
        <f>IF( (X4843=""),AD4843*1,AD4843*(X4843/100) )</f>
        <v>241537.5</v>
      </c>
      <c r="AF4843" s="137">
        <v>50000000</v>
      </c>
      <c r="AG4843" s="137">
        <f>IF((AF4843-AE4843) &gt; 1,0,IF((AF4843-AE4843)&lt;0,AE4843-AF4843,AF4843-AE4843))</f>
        <v>0</v>
      </c>
      <c r="AH4843" s="137">
        <v>0.01</v>
      </c>
    </row>
    <row r="4844" spans="1:34" s="173" customFormat="1" x14ac:dyDescent="0.55000000000000004">
      <c r="A4844" s="122"/>
      <c r="B4844" s="123"/>
      <c r="C4844" s="123"/>
      <c r="D4844" s="135"/>
      <c r="E4844" s="123"/>
      <c r="F4844" s="123"/>
      <c r="G4844" s="123"/>
      <c r="H4844" s="123"/>
      <c r="I4844" s="136"/>
      <c r="J4844" s="123"/>
      <c r="K4844" s="137"/>
      <c r="L4844" s="137" t="s">
        <v>63</v>
      </c>
      <c r="M4844" s="137">
        <f>SUM(M4842:M4843)</f>
        <v>1314937.5</v>
      </c>
      <c r="N4844" s="123"/>
      <c r="O4844" s="108"/>
      <c r="P4844" s="138"/>
      <c r="Q4844" s="108"/>
      <c r="R4844" s="108"/>
      <c r="S4844" s="139"/>
      <c r="T4844" s="123"/>
      <c r="U4844" s="123"/>
      <c r="V4844" s="123"/>
      <c r="W4844" s="137"/>
      <c r="X4844" s="136"/>
      <c r="Y4844" s="137"/>
      <c r="Z4844" s="137"/>
      <c r="AA4844" s="119"/>
      <c r="AB4844" s="119"/>
      <c r="AC4844" s="137"/>
      <c r="AD4844" s="137"/>
      <c r="AE4844" s="137">
        <f>SUM(AE4842:AE4843)</f>
        <v>1314937.5</v>
      </c>
      <c r="AF4844" s="137"/>
      <c r="AG4844" s="137">
        <f>SUM(AG4842:AG4843)</f>
        <v>0</v>
      </c>
      <c r="AH4844" s="137"/>
    </row>
    <row r="4845" spans="1:34" s="173" customFormat="1" x14ac:dyDescent="0.55000000000000004">
      <c r="A4845" s="122" t="s">
        <v>6769</v>
      </c>
      <c r="B4845" s="123">
        <v>2063</v>
      </c>
      <c r="C4845" s="123">
        <v>6546</v>
      </c>
      <c r="D4845" s="135" t="s">
        <v>6770</v>
      </c>
      <c r="E4845" s="123" t="s">
        <v>34</v>
      </c>
      <c r="F4845" s="123">
        <v>23109</v>
      </c>
      <c r="G4845" s="123">
        <v>0</v>
      </c>
      <c r="H4845" s="123">
        <v>1</v>
      </c>
      <c r="I4845" s="136">
        <v>19</v>
      </c>
      <c r="J4845" s="123" t="s">
        <v>35</v>
      </c>
      <c r="K4845" s="137">
        <f>((G4845*400)+(H4845*100))+I4845</f>
        <v>119</v>
      </c>
      <c r="L4845" s="137">
        <v>650</v>
      </c>
      <c r="M4845" s="137">
        <f>K4845*L4845</f>
        <v>77350</v>
      </c>
      <c r="N4845" s="123">
        <v>1</v>
      </c>
      <c r="O4845" s="108" t="s">
        <v>6767</v>
      </c>
      <c r="P4845" s="138"/>
      <c r="Q4845" s="108" t="s">
        <v>6768</v>
      </c>
      <c r="R4845" s="108" t="s">
        <v>6771</v>
      </c>
      <c r="S4845" s="139"/>
      <c r="T4845" s="123" t="s">
        <v>51</v>
      </c>
      <c r="U4845" s="123" t="s">
        <v>45</v>
      </c>
      <c r="V4845" s="123"/>
      <c r="W4845" s="137"/>
      <c r="X4845" s="136"/>
      <c r="Y4845" s="137"/>
      <c r="Z4845" s="137"/>
      <c r="AA4845" s="119"/>
      <c r="AB4845" s="119"/>
      <c r="AC4845" s="137"/>
      <c r="AD4845" s="137">
        <f>IF(AND(AC4845="",M4845=""),0,IF((AC4845=""),M4845,IF((M4845=""),AC4845,AC4845+M4845)))</f>
        <v>77350</v>
      </c>
      <c r="AE4845" s="137">
        <f>IF( (X4845=""),AD4845*1,AD4845*(X4845/100) )</f>
        <v>77350</v>
      </c>
      <c r="AF4845" s="137">
        <v>50000000</v>
      </c>
      <c r="AG4845" s="137">
        <f>IF((AF4845-AE4845) &gt; 1,0,IF((AF4845-AE4845)&lt;0,AE4845-AF4845,AF4845-AE4845))</f>
        <v>0</v>
      </c>
      <c r="AH4845" s="137">
        <v>0.02</v>
      </c>
    </row>
    <row r="4846" spans="1:34" s="173" customFormat="1" x14ac:dyDescent="0.55000000000000004">
      <c r="A4846" s="122"/>
      <c r="B4846" s="123"/>
      <c r="C4846" s="123"/>
      <c r="D4846" s="135"/>
      <c r="E4846" s="123"/>
      <c r="F4846" s="123"/>
      <c r="G4846" s="123"/>
      <c r="H4846" s="123"/>
      <c r="I4846" s="136"/>
      <c r="J4846" s="123"/>
      <c r="K4846" s="137"/>
      <c r="L4846" s="137"/>
      <c r="M4846" s="137"/>
      <c r="N4846" s="123">
        <v>2</v>
      </c>
      <c r="O4846" s="108" t="s">
        <v>6767</v>
      </c>
      <c r="P4846" s="138"/>
      <c r="Q4846" s="108" t="s">
        <v>6768</v>
      </c>
      <c r="R4846" s="108" t="s">
        <v>6771</v>
      </c>
      <c r="S4846" s="139"/>
      <c r="T4846" s="123" t="s">
        <v>51</v>
      </c>
      <c r="U4846" s="123" t="s">
        <v>45</v>
      </c>
      <c r="V4846" s="123"/>
      <c r="W4846" s="137"/>
      <c r="X4846" s="136"/>
      <c r="Y4846" s="137"/>
      <c r="Z4846" s="137"/>
      <c r="AA4846" s="119"/>
      <c r="AB4846" s="119"/>
      <c r="AC4846" s="137"/>
      <c r="AD4846" s="137"/>
      <c r="AE4846" s="137"/>
      <c r="AF4846" s="137"/>
      <c r="AG4846" s="137"/>
      <c r="AH4846" s="137"/>
    </row>
    <row r="4847" spans="1:34" s="173" customFormat="1" x14ac:dyDescent="0.55000000000000004">
      <c r="A4847" s="122"/>
      <c r="B4847" s="123"/>
      <c r="C4847" s="123"/>
      <c r="D4847" s="135"/>
      <c r="E4847" s="123"/>
      <c r="F4847" s="123"/>
      <c r="G4847" s="123"/>
      <c r="H4847" s="123"/>
      <c r="I4847" s="136"/>
      <c r="J4847" s="123"/>
      <c r="K4847" s="137"/>
      <c r="L4847" s="137"/>
      <c r="M4847" s="137"/>
      <c r="N4847" s="123">
        <v>3</v>
      </c>
      <c r="O4847" s="108" t="s">
        <v>6767</v>
      </c>
      <c r="P4847" s="138"/>
      <c r="Q4847" s="108" t="s">
        <v>6768</v>
      </c>
      <c r="R4847" s="108" t="s">
        <v>6771</v>
      </c>
      <c r="S4847" s="139" t="s">
        <v>6772</v>
      </c>
      <c r="T4847" s="123" t="s">
        <v>51</v>
      </c>
      <c r="U4847" s="123" t="s">
        <v>45</v>
      </c>
      <c r="V4847" s="123" t="s">
        <v>52</v>
      </c>
      <c r="W4847" s="137">
        <v>315</v>
      </c>
      <c r="X4847" s="136">
        <v>100</v>
      </c>
      <c r="Y4847" s="137">
        <v>6750</v>
      </c>
      <c r="Z4847" s="137">
        <f>W4847*Y4847</f>
        <v>2126250</v>
      </c>
      <c r="AA4847" s="119">
        <v>6</v>
      </c>
      <c r="AB4847" s="119">
        <v>6</v>
      </c>
      <c r="AC4847" s="137">
        <f>(Z4847*(100-AB4847))/100</f>
        <v>1998675</v>
      </c>
      <c r="AD4847" s="137">
        <f>IF(AND(AC4847="",M4845=""),0,IF((AC4847=""),M4845, IF( (M4845=""),AC4847,SUM(AC4845:AC4848)+M4845)))</f>
        <v>2076025</v>
      </c>
      <c r="AE4847" s="137">
        <f>IF( (X4847=""),AD4847*1,AD4847*(X4847/100) )</f>
        <v>2076025</v>
      </c>
      <c r="AF4847" s="137">
        <v>50000000</v>
      </c>
      <c r="AG4847" s="137">
        <f>IF((AF4847-AE4847) &gt; 1,0,IF((AF4847-AE4847)&lt;0,AE4847-AF4847,AF4847-AE4847))</f>
        <v>0</v>
      </c>
      <c r="AH4847" s="137">
        <v>0.02</v>
      </c>
    </row>
    <row r="4848" spans="1:34" s="173" customFormat="1" x14ac:dyDescent="0.55000000000000004">
      <c r="A4848" s="122"/>
      <c r="B4848" s="123"/>
      <c r="C4848" s="123"/>
      <c r="D4848" s="135"/>
      <c r="E4848" s="123"/>
      <c r="F4848" s="123"/>
      <c r="G4848" s="123"/>
      <c r="H4848" s="123"/>
      <c r="I4848" s="136"/>
      <c r="J4848" s="123"/>
      <c r="K4848" s="137"/>
      <c r="L4848" s="137" t="s">
        <v>63</v>
      </c>
      <c r="M4848" s="137">
        <f>SUM(M4845:M4847)</f>
        <v>77350</v>
      </c>
      <c r="N4848" s="123"/>
      <c r="O4848" s="108"/>
      <c r="P4848" s="138"/>
      <c r="Q4848" s="108"/>
      <c r="R4848" s="108"/>
      <c r="S4848" s="139"/>
      <c r="T4848" s="123"/>
      <c r="U4848" s="123"/>
      <c r="V4848" s="123"/>
      <c r="W4848" s="137"/>
      <c r="X4848" s="136"/>
      <c r="Y4848" s="137"/>
      <c r="Z4848" s="137"/>
      <c r="AA4848" s="119"/>
      <c r="AB4848" s="119"/>
      <c r="AC4848" s="137"/>
      <c r="AD4848" s="137"/>
      <c r="AE4848" s="137">
        <f>SUM(AE4845:AE4847)</f>
        <v>2153375</v>
      </c>
      <c r="AF4848" s="137"/>
      <c r="AG4848" s="137">
        <f>SUM(AG4845:AG4847)</f>
        <v>0</v>
      </c>
      <c r="AH4848" s="137"/>
    </row>
    <row r="4849" spans="1:34" s="99" customFormat="1" x14ac:dyDescent="0.55000000000000004">
      <c r="A4849" s="122" t="s">
        <v>6786</v>
      </c>
      <c r="B4849" s="202">
        <v>2289</v>
      </c>
      <c r="C4849" s="161">
        <v>5447</v>
      </c>
      <c r="D4849" s="162" t="s">
        <v>6787</v>
      </c>
      <c r="E4849" s="161" t="s">
        <v>34</v>
      </c>
      <c r="F4849" s="161">
        <v>15813</v>
      </c>
      <c r="G4849" s="161">
        <v>0</v>
      </c>
      <c r="H4849" s="161">
        <v>3</v>
      </c>
      <c r="I4849" s="163">
        <v>65</v>
      </c>
      <c r="J4849" s="161" t="s">
        <v>35</v>
      </c>
      <c r="K4849" s="121">
        <f>((G4849*400)+(H4849*100))+I4849</f>
        <v>365</v>
      </c>
      <c r="L4849" s="121">
        <v>2425</v>
      </c>
      <c r="M4849" s="121">
        <f>K4849*L4849</f>
        <v>885125</v>
      </c>
      <c r="N4849" s="161">
        <v>1</v>
      </c>
      <c r="O4849" s="164" t="s">
        <v>6784</v>
      </c>
      <c r="P4849" s="165"/>
      <c r="Q4849" s="164" t="s">
        <v>6785</v>
      </c>
      <c r="R4849" s="164" t="s">
        <v>6788</v>
      </c>
      <c r="S4849" s="166" t="s">
        <v>6789</v>
      </c>
      <c r="T4849" s="161" t="s">
        <v>51</v>
      </c>
      <c r="U4849" s="161" t="s">
        <v>45</v>
      </c>
      <c r="V4849" s="161" t="s">
        <v>52</v>
      </c>
      <c r="W4849" s="121">
        <v>54</v>
      </c>
      <c r="X4849" s="163">
        <v>22.81</v>
      </c>
      <c r="Y4849" s="121">
        <v>6750</v>
      </c>
      <c r="Z4849" s="121">
        <f t="shared" ref="Z4849:Z4854" si="462">W4849*Y4849</f>
        <v>364500</v>
      </c>
      <c r="AA4849" s="119">
        <v>6</v>
      </c>
      <c r="AB4849" s="119">
        <v>6</v>
      </c>
      <c r="AC4849" s="121">
        <f t="shared" ref="AC4849:AC4854" si="463">(Z4849*(100-AB4849))/100</f>
        <v>342630</v>
      </c>
      <c r="AD4849" s="121">
        <f>IF(AND(AC4849="",M4849=""),0,IF((AC4849=""),M4849, IF( (M4849=""),AC4849,SUM(AC4849:AC4854)+M4849)))</f>
        <v>2361784.1599999997</v>
      </c>
      <c r="AE4849" s="121">
        <f t="shared" ref="AE4849:AE4854" si="464">IF( (X4849=""),AD4849*1,AD4849*(X4849/100) )</f>
        <v>538722.96689599997</v>
      </c>
      <c r="AF4849" s="121">
        <v>0</v>
      </c>
      <c r="AG4849" s="121">
        <f t="shared" ref="AG4849:AG4854" si="465">IF((AF4849-AE4849) &gt; 1,0,IF((AF4849-AE4849)&lt;0,AE4849-AF4849,AF4849-AE4849))</f>
        <v>538722.96689599997</v>
      </c>
      <c r="AH4849" s="121">
        <v>0.02</v>
      </c>
    </row>
    <row r="4850" spans="1:34" s="99" customFormat="1" x14ac:dyDescent="0.55000000000000004">
      <c r="A4850" s="122"/>
      <c r="B4850" s="202"/>
      <c r="C4850" s="161"/>
      <c r="D4850" s="162"/>
      <c r="E4850" s="161"/>
      <c r="F4850" s="161"/>
      <c r="G4850" s="161"/>
      <c r="H4850" s="161"/>
      <c r="I4850" s="163"/>
      <c r="J4850" s="161"/>
      <c r="K4850" s="121"/>
      <c r="L4850" s="121"/>
      <c r="M4850" s="121"/>
      <c r="N4850" s="161">
        <v>2</v>
      </c>
      <c r="O4850" s="164" t="s">
        <v>6784</v>
      </c>
      <c r="P4850" s="165"/>
      <c r="Q4850" s="164" t="s">
        <v>6785</v>
      </c>
      <c r="R4850" s="164" t="s">
        <v>6788</v>
      </c>
      <c r="S4850" s="166" t="s">
        <v>6790</v>
      </c>
      <c r="T4850" s="161" t="s">
        <v>73</v>
      </c>
      <c r="U4850" s="161" t="s">
        <v>45</v>
      </c>
      <c r="V4850" s="161" t="s">
        <v>52</v>
      </c>
      <c r="W4850" s="121">
        <v>57.04</v>
      </c>
      <c r="X4850" s="163">
        <v>24.09</v>
      </c>
      <c r="Y4850" s="121">
        <v>6600</v>
      </c>
      <c r="Z4850" s="121">
        <f t="shared" si="462"/>
        <v>376464</v>
      </c>
      <c r="AA4850" s="119">
        <v>6</v>
      </c>
      <c r="AB4850" s="119">
        <v>6</v>
      </c>
      <c r="AC4850" s="121">
        <f t="shared" si="463"/>
        <v>353876.16</v>
      </c>
      <c r="AD4850" s="121">
        <f>IF(AND(AC4850="",M4849=""),0,IF((AC4850=""),M4849, IF( (M4849=""),AC4850,SUM(AC4849:AC4854)+M4849)))</f>
        <v>2361784.1599999997</v>
      </c>
      <c r="AE4850" s="121">
        <f t="shared" si="464"/>
        <v>568953.80414399994</v>
      </c>
      <c r="AF4850" s="121">
        <v>0</v>
      </c>
      <c r="AG4850" s="121">
        <f t="shared" si="465"/>
        <v>568953.80414399994</v>
      </c>
      <c r="AH4850" s="121">
        <v>0.3</v>
      </c>
    </row>
    <row r="4851" spans="1:34" s="99" customFormat="1" x14ac:dyDescent="0.55000000000000004">
      <c r="A4851" s="122"/>
      <c r="B4851" s="202"/>
      <c r="C4851" s="161"/>
      <c r="D4851" s="162"/>
      <c r="E4851" s="161"/>
      <c r="F4851" s="161"/>
      <c r="G4851" s="161"/>
      <c r="H4851" s="161"/>
      <c r="I4851" s="163"/>
      <c r="J4851" s="161"/>
      <c r="K4851" s="121"/>
      <c r="L4851" s="121"/>
      <c r="M4851" s="121"/>
      <c r="N4851" s="161"/>
      <c r="O4851" s="164"/>
      <c r="P4851" s="165"/>
      <c r="Q4851" s="164"/>
      <c r="R4851" s="164"/>
      <c r="S4851" s="166"/>
      <c r="T4851" s="161" t="s">
        <v>73</v>
      </c>
      <c r="U4851" s="161"/>
      <c r="V4851" s="161" t="s">
        <v>52</v>
      </c>
      <c r="W4851" s="121">
        <v>57.04</v>
      </c>
      <c r="X4851" s="163">
        <v>24.09</v>
      </c>
      <c r="Y4851" s="121">
        <v>6600</v>
      </c>
      <c r="Z4851" s="121">
        <f t="shared" si="462"/>
        <v>376464</v>
      </c>
      <c r="AA4851" s="119">
        <v>6</v>
      </c>
      <c r="AB4851" s="119">
        <v>6</v>
      </c>
      <c r="AC4851" s="121">
        <f t="shared" si="463"/>
        <v>353876.16</v>
      </c>
      <c r="AD4851" s="121">
        <f>IF(AND(AC4851="",M4849=""),0,IF((AC4851=""),M4849, IF( (M4849=""),AC4851,SUM(AC4849:AC4854)+M4849)))</f>
        <v>2361784.1599999997</v>
      </c>
      <c r="AE4851" s="121">
        <f t="shared" si="464"/>
        <v>568953.80414399994</v>
      </c>
      <c r="AF4851" s="121">
        <v>0</v>
      </c>
      <c r="AG4851" s="121">
        <f t="shared" si="465"/>
        <v>568953.80414399994</v>
      </c>
      <c r="AH4851" s="121">
        <v>0.3</v>
      </c>
    </row>
    <row r="4852" spans="1:34" s="99" customFormat="1" x14ac:dyDescent="0.55000000000000004">
      <c r="A4852" s="122"/>
      <c r="B4852" s="202"/>
      <c r="C4852" s="161"/>
      <c r="D4852" s="162"/>
      <c r="E4852" s="161"/>
      <c r="F4852" s="161"/>
      <c r="G4852" s="161"/>
      <c r="H4852" s="161"/>
      <c r="I4852" s="163"/>
      <c r="J4852" s="161"/>
      <c r="K4852" s="121"/>
      <c r="L4852" s="121"/>
      <c r="M4852" s="121"/>
      <c r="N4852" s="161">
        <v>3</v>
      </c>
      <c r="O4852" s="164" t="s">
        <v>6784</v>
      </c>
      <c r="P4852" s="165"/>
      <c r="Q4852" s="164" t="s">
        <v>6785</v>
      </c>
      <c r="R4852" s="164" t="s">
        <v>6788</v>
      </c>
      <c r="S4852" s="166" t="s">
        <v>6791</v>
      </c>
      <c r="T4852" s="161" t="s">
        <v>73</v>
      </c>
      <c r="U4852" s="161" t="s">
        <v>45</v>
      </c>
      <c r="V4852" s="161" t="s">
        <v>52</v>
      </c>
      <c r="W4852" s="121">
        <v>29.68</v>
      </c>
      <c r="X4852" s="163">
        <v>12.53</v>
      </c>
      <c r="Y4852" s="121">
        <v>6600</v>
      </c>
      <c r="Z4852" s="121">
        <f t="shared" si="462"/>
        <v>195888</v>
      </c>
      <c r="AA4852" s="119">
        <v>6</v>
      </c>
      <c r="AB4852" s="119">
        <v>6</v>
      </c>
      <c r="AC4852" s="121">
        <f t="shared" si="463"/>
        <v>184134.72</v>
      </c>
      <c r="AD4852" s="121">
        <f>IF(AND(AC4852="",M4849=""),0,IF((AC4852=""),M4849, IF( (M4849=""),AC4852,SUM(AC4849:AC4854)+M4849)))</f>
        <v>2361784.1599999997</v>
      </c>
      <c r="AE4852" s="121">
        <f t="shared" si="464"/>
        <v>295931.55524799996</v>
      </c>
      <c r="AF4852" s="121">
        <v>0</v>
      </c>
      <c r="AG4852" s="121">
        <f t="shared" si="465"/>
        <v>295931.55524799996</v>
      </c>
      <c r="AH4852" s="121">
        <v>0.3</v>
      </c>
    </row>
    <row r="4853" spans="1:34" s="99" customFormat="1" x14ac:dyDescent="0.55000000000000004">
      <c r="A4853" s="122"/>
      <c r="B4853" s="202"/>
      <c r="C4853" s="161"/>
      <c r="D4853" s="162"/>
      <c r="E4853" s="161"/>
      <c r="F4853" s="161"/>
      <c r="G4853" s="161"/>
      <c r="H4853" s="161"/>
      <c r="I4853" s="163"/>
      <c r="J4853" s="161"/>
      <c r="K4853" s="121"/>
      <c r="L4853" s="121"/>
      <c r="M4853" s="121"/>
      <c r="N4853" s="161"/>
      <c r="O4853" s="164"/>
      <c r="P4853" s="165"/>
      <c r="Q4853" s="164"/>
      <c r="R4853" s="164"/>
      <c r="S4853" s="166"/>
      <c r="T4853" s="161" t="s">
        <v>73</v>
      </c>
      <c r="U4853" s="161"/>
      <c r="V4853" s="161" t="s">
        <v>52</v>
      </c>
      <c r="W4853" s="121">
        <v>27.93</v>
      </c>
      <c r="X4853" s="163">
        <v>11.8</v>
      </c>
      <c r="Y4853" s="121">
        <v>6600</v>
      </c>
      <c r="Z4853" s="121">
        <f t="shared" si="462"/>
        <v>184338</v>
      </c>
      <c r="AA4853" s="119">
        <v>6</v>
      </c>
      <c r="AB4853" s="119">
        <v>6</v>
      </c>
      <c r="AC4853" s="121">
        <f t="shared" si="463"/>
        <v>173277.72</v>
      </c>
      <c r="AD4853" s="121">
        <f>IF(AND(AC4853="",M4849=""),0,IF((AC4853=""),M4849, IF( (M4849=""),AC4853,SUM(AC4849:AC4854)+M4849)))</f>
        <v>2361784.1599999997</v>
      </c>
      <c r="AE4853" s="121">
        <f t="shared" si="464"/>
        <v>278690.53087999998</v>
      </c>
      <c r="AF4853" s="121">
        <v>0</v>
      </c>
      <c r="AG4853" s="121">
        <f t="shared" si="465"/>
        <v>278690.53087999998</v>
      </c>
      <c r="AH4853" s="121">
        <v>0.3</v>
      </c>
    </row>
    <row r="4854" spans="1:34" s="99" customFormat="1" x14ac:dyDescent="0.55000000000000004">
      <c r="A4854" s="122"/>
      <c r="B4854" s="202"/>
      <c r="C4854" s="161"/>
      <c r="D4854" s="162"/>
      <c r="E4854" s="161"/>
      <c r="F4854" s="161"/>
      <c r="G4854" s="161"/>
      <c r="H4854" s="161"/>
      <c r="I4854" s="163"/>
      <c r="J4854" s="161"/>
      <c r="K4854" s="121"/>
      <c r="L4854" s="121"/>
      <c r="M4854" s="121"/>
      <c r="N4854" s="161">
        <v>4</v>
      </c>
      <c r="O4854" s="164" t="s">
        <v>6784</v>
      </c>
      <c r="P4854" s="165"/>
      <c r="Q4854" s="164" t="s">
        <v>6785</v>
      </c>
      <c r="R4854" s="164" t="s">
        <v>6788</v>
      </c>
      <c r="S4854" s="166" t="s">
        <v>6792</v>
      </c>
      <c r="T4854" s="161" t="s">
        <v>73</v>
      </c>
      <c r="U4854" s="161" t="s">
        <v>45</v>
      </c>
      <c r="V4854" s="161" t="s">
        <v>52</v>
      </c>
      <c r="W4854" s="121">
        <v>11.1</v>
      </c>
      <c r="X4854" s="163">
        <v>4.6900000000000004</v>
      </c>
      <c r="Y4854" s="121">
        <v>6600</v>
      </c>
      <c r="Z4854" s="121">
        <f t="shared" si="462"/>
        <v>73260</v>
      </c>
      <c r="AA4854" s="119">
        <v>6</v>
      </c>
      <c r="AB4854" s="119">
        <v>6</v>
      </c>
      <c r="AC4854" s="121">
        <f t="shared" si="463"/>
        <v>68864.399999999994</v>
      </c>
      <c r="AD4854" s="121">
        <f>IF(AND(AC4854="",M4849=""),0,IF((AC4854=""),M4849, IF( (M4849=""),AC4854,SUM(AC4849:AC4854)+M4849)))</f>
        <v>2361784.1599999997</v>
      </c>
      <c r="AE4854" s="121">
        <f t="shared" si="464"/>
        <v>110767.677104</v>
      </c>
      <c r="AF4854" s="121">
        <v>0</v>
      </c>
      <c r="AG4854" s="121">
        <f t="shared" si="465"/>
        <v>110767.677104</v>
      </c>
      <c r="AH4854" s="121">
        <v>0.3</v>
      </c>
    </row>
    <row r="4855" spans="1:34" s="99" customFormat="1" x14ac:dyDescent="0.55000000000000004">
      <c r="A4855" s="122"/>
      <c r="B4855" s="202"/>
      <c r="C4855" s="161"/>
      <c r="D4855" s="162"/>
      <c r="E4855" s="161"/>
      <c r="F4855" s="161"/>
      <c r="G4855" s="161"/>
      <c r="H4855" s="161"/>
      <c r="I4855" s="163"/>
      <c r="J4855" s="161"/>
      <c r="K4855" s="121"/>
      <c r="L4855" s="121" t="s">
        <v>63</v>
      </c>
      <c r="M4855" s="121">
        <f>SUM(M4849:M4854)</f>
        <v>885125</v>
      </c>
      <c r="N4855" s="161"/>
      <c r="O4855" s="164"/>
      <c r="P4855" s="165"/>
      <c r="Q4855" s="164"/>
      <c r="R4855" s="164"/>
      <c r="S4855" s="166"/>
      <c r="T4855" s="161"/>
      <c r="U4855" s="161"/>
      <c r="V4855" s="161"/>
      <c r="W4855" s="121"/>
      <c r="X4855" s="163"/>
      <c r="Y4855" s="121"/>
      <c r="Z4855" s="121"/>
      <c r="AA4855" s="167"/>
      <c r="AB4855" s="167"/>
      <c r="AC4855" s="121"/>
      <c r="AD4855" s="121"/>
      <c r="AE4855" s="121">
        <f>SUM(AE4849:AE4854)</f>
        <v>2362020.3384159999</v>
      </c>
      <c r="AF4855" s="121"/>
      <c r="AG4855" s="121">
        <f>SUM(AG4849:AG4854)</f>
        <v>2362020.3384159999</v>
      </c>
      <c r="AH4855" s="121"/>
    </row>
    <row r="4856" spans="1:34" s="99" customFormat="1" x14ac:dyDescent="0.55000000000000004">
      <c r="A4856" s="107" t="s">
        <v>15271</v>
      </c>
      <c r="B4856" s="102">
        <v>2064</v>
      </c>
      <c r="C4856" s="102">
        <v>10565</v>
      </c>
      <c r="D4856" s="90" t="s">
        <v>15272</v>
      </c>
      <c r="E4856" s="102" t="s">
        <v>12018</v>
      </c>
      <c r="F4856" s="102"/>
      <c r="G4856" s="102">
        <v>0</v>
      </c>
      <c r="H4856" s="102">
        <v>1</v>
      </c>
      <c r="I4856" s="98">
        <v>0</v>
      </c>
      <c r="J4856" s="102" t="s">
        <v>35</v>
      </c>
      <c r="K4856" s="94">
        <f>((G4856*400)+(H4856*100))+I4856</f>
        <v>100</v>
      </c>
      <c r="L4856" s="94">
        <v>400</v>
      </c>
      <c r="M4856" s="94">
        <f>K4856*L4856</f>
        <v>40000</v>
      </c>
      <c r="N4856" s="102">
        <v>1</v>
      </c>
      <c r="O4856" s="111" t="s">
        <v>15269</v>
      </c>
      <c r="P4856" s="96">
        <v>3301400615650</v>
      </c>
      <c r="Q4856" s="111" t="s">
        <v>15270</v>
      </c>
      <c r="R4856" s="111" t="s">
        <v>15273</v>
      </c>
      <c r="S4856" s="97"/>
      <c r="T4856" s="102" t="s">
        <v>51</v>
      </c>
      <c r="U4856" s="102" t="s">
        <v>45</v>
      </c>
      <c r="V4856" s="102" t="s">
        <v>52</v>
      </c>
      <c r="W4856" s="94">
        <v>28</v>
      </c>
      <c r="X4856" s="98">
        <v>33.33</v>
      </c>
      <c r="Y4856" s="94">
        <v>6750</v>
      </c>
      <c r="Z4856" s="94">
        <f>W4856*Y4856</f>
        <v>189000</v>
      </c>
      <c r="AA4856" s="89">
        <v>18</v>
      </c>
      <c r="AB4856" s="89">
        <v>26</v>
      </c>
      <c r="AC4856" s="94">
        <f>(Z4856*(100-AB4856))/100</f>
        <v>139860</v>
      </c>
      <c r="AD4856" s="94">
        <f>IF(AND(AC4856="",M4856=""),0,IF((AC4856=""),M4856, IF( (M4856=""),AC4856,SUM(AC4856:AC4857)+M4856)))</f>
        <v>459580</v>
      </c>
      <c r="AE4856" s="94">
        <f>IF( (X4856=""),AD4856*1,AD4856*(X4856/100) )</f>
        <v>153178.014</v>
      </c>
      <c r="AF4856" s="94">
        <v>10000000</v>
      </c>
      <c r="AG4856" s="94">
        <v>11200</v>
      </c>
      <c r="AH4856" s="94">
        <v>0.02</v>
      </c>
    </row>
    <row r="4857" spans="1:34" s="99" customFormat="1" x14ac:dyDescent="0.55000000000000004">
      <c r="A4857" s="107"/>
      <c r="B4857" s="102"/>
      <c r="C4857" s="102"/>
      <c r="D4857" s="90"/>
      <c r="E4857" s="102"/>
      <c r="F4857" s="102"/>
      <c r="G4857" s="102"/>
      <c r="H4857" s="102"/>
      <c r="I4857" s="98"/>
      <c r="J4857" s="102"/>
      <c r="K4857" s="94"/>
      <c r="L4857" s="94"/>
      <c r="M4857" s="94"/>
      <c r="N4857" s="102"/>
      <c r="O4857" s="111"/>
      <c r="P4857" s="96"/>
      <c r="Q4857" s="111"/>
      <c r="R4857" s="111"/>
      <c r="S4857" s="97"/>
      <c r="T4857" s="102" t="s">
        <v>51</v>
      </c>
      <c r="U4857" s="102"/>
      <c r="V4857" s="102" t="s">
        <v>52</v>
      </c>
      <c r="W4857" s="94">
        <v>56</v>
      </c>
      <c r="X4857" s="98">
        <v>66.67</v>
      </c>
      <c r="Y4857" s="94">
        <v>6750</v>
      </c>
      <c r="Z4857" s="94">
        <f>W4857*Y4857</f>
        <v>378000</v>
      </c>
      <c r="AA4857" s="89">
        <v>18</v>
      </c>
      <c r="AB4857" s="89">
        <v>26</v>
      </c>
      <c r="AC4857" s="94">
        <f>(Z4857*(100-AB4857))/100</f>
        <v>279720</v>
      </c>
      <c r="AD4857" s="94">
        <f>IF(AND(AC4857="",M4856=""),0,IF((AC4857=""),M4856, IF( (M4856=""),AC4857,SUM(AC4856:AC4857)+M4856)))</f>
        <v>459580</v>
      </c>
      <c r="AE4857" s="94">
        <f>IF( (X4857=""),AD4857*1,AD4857*(X4857/100) )</f>
        <v>306401.98600000003</v>
      </c>
      <c r="AF4857" s="94">
        <v>0</v>
      </c>
      <c r="AG4857" s="94">
        <f>IF((AF4857-AE4857) &gt; 1,0,IF((AF4857-AE4857)&lt;0,AE4857-AF4857,AF4857-AE4857))</f>
        <v>306401.98600000003</v>
      </c>
      <c r="AH4857" s="94">
        <v>0.3</v>
      </c>
    </row>
    <row r="4858" spans="1:34" s="99" customFormat="1" x14ac:dyDescent="0.55000000000000004">
      <c r="A4858" s="107"/>
      <c r="B4858" s="102"/>
      <c r="C4858" s="102"/>
      <c r="D4858" s="90"/>
      <c r="E4858" s="102"/>
      <c r="F4858" s="102"/>
      <c r="G4858" s="102"/>
      <c r="H4858" s="102"/>
      <c r="I4858" s="98"/>
      <c r="J4858" s="102"/>
      <c r="K4858" s="94"/>
      <c r="L4858" s="94" t="s">
        <v>63</v>
      </c>
      <c r="M4858" s="94">
        <f>SUM(M4856:M4857)</f>
        <v>40000</v>
      </c>
      <c r="N4858" s="102"/>
      <c r="O4858" s="111"/>
      <c r="P4858" s="96"/>
      <c r="Q4858" s="111"/>
      <c r="R4858" s="111"/>
      <c r="S4858" s="97"/>
      <c r="T4858" s="102"/>
      <c r="U4858" s="102"/>
      <c r="V4858" s="102"/>
      <c r="W4858" s="94"/>
      <c r="X4858" s="98"/>
      <c r="Y4858" s="94"/>
      <c r="Z4858" s="94"/>
      <c r="AA4858" s="89"/>
      <c r="AB4858" s="89"/>
      <c r="AC4858" s="94"/>
      <c r="AD4858" s="94"/>
      <c r="AE4858" s="94">
        <f>SUM(AE4856:AE4857)</f>
        <v>459580</v>
      </c>
      <c r="AF4858" s="94"/>
      <c r="AG4858" s="94">
        <f>SUM(AG4856:AG4857)</f>
        <v>317601.98600000003</v>
      </c>
      <c r="AH4858" s="94"/>
    </row>
    <row r="4859" spans="1:34" s="173" customFormat="1" x14ac:dyDescent="0.55000000000000004">
      <c r="A4859" s="122" t="s">
        <v>6794</v>
      </c>
      <c r="B4859" s="123">
        <v>2065</v>
      </c>
      <c r="C4859" s="123">
        <v>6130</v>
      </c>
      <c r="D4859" s="135" t="s">
        <v>6795</v>
      </c>
      <c r="E4859" s="123" t="s">
        <v>37</v>
      </c>
      <c r="F4859" s="123">
        <v>5490</v>
      </c>
      <c r="G4859" s="123">
        <v>4</v>
      </c>
      <c r="H4859" s="123">
        <v>1</v>
      </c>
      <c r="I4859" s="136">
        <v>82</v>
      </c>
      <c r="J4859" s="123" t="s">
        <v>38</v>
      </c>
      <c r="K4859" s="137">
        <f>((G4859*400)+(H4859*100))+I4859</f>
        <v>1782</v>
      </c>
      <c r="L4859" s="137">
        <v>400</v>
      </c>
      <c r="M4859" s="137">
        <f>K4859*L4859</f>
        <v>712800</v>
      </c>
      <c r="N4859" s="123"/>
      <c r="O4859" s="108"/>
      <c r="P4859" s="138"/>
      <c r="Q4859" s="108"/>
      <c r="R4859" s="108"/>
      <c r="S4859" s="139"/>
      <c r="T4859" s="123"/>
      <c r="U4859" s="123"/>
      <c r="V4859" s="123"/>
      <c r="W4859" s="137"/>
      <c r="X4859" s="136"/>
      <c r="Y4859" s="137"/>
      <c r="Z4859" s="137"/>
      <c r="AA4859" s="119"/>
      <c r="AB4859" s="119"/>
      <c r="AC4859" s="137"/>
      <c r="AD4859" s="137">
        <f>IF(AND(AC4859="",M4859=""),0,IF((AC4859=""),M4859,IF((M4859=""),AC4859,AC4859+M4859)))</f>
        <v>712800</v>
      </c>
      <c r="AE4859" s="137">
        <f>IF( (X4859=""),AD4859*1,AD4859*(X4859/100) )</f>
        <v>712800</v>
      </c>
      <c r="AF4859" s="137">
        <v>0</v>
      </c>
      <c r="AG4859" s="137">
        <f>IF((AF4859-AE4859) &gt; 1,0,IF((AF4859-AE4859)&lt;0,AE4859-AF4859,AF4859-AE4859))</f>
        <v>712800</v>
      </c>
      <c r="AH4859" s="137">
        <v>0.01</v>
      </c>
    </row>
    <row r="4860" spans="1:34" s="173" customFormat="1" x14ac:dyDescent="0.55000000000000004">
      <c r="A4860" s="122"/>
      <c r="B4860" s="123">
        <v>2066</v>
      </c>
      <c r="C4860" s="123">
        <v>6165</v>
      </c>
      <c r="D4860" s="135" t="s">
        <v>6796</v>
      </c>
      <c r="E4860" s="123" t="s">
        <v>37</v>
      </c>
      <c r="F4860" s="123">
        <v>5491</v>
      </c>
      <c r="G4860" s="123">
        <v>2</v>
      </c>
      <c r="H4860" s="123">
        <v>0</v>
      </c>
      <c r="I4860" s="136">
        <v>2</v>
      </c>
      <c r="J4860" s="123" t="s">
        <v>38</v>
      </c>
      <c r="K4860" s="137">
        <f>((G4860*400)+(H4860*100))+I4860</f>
        <v>802</v>
      </c>
      <c r="L4860" s="137">
        <v>400</v>
      </c>
      <c r="M4860" s="137">
        <f>K4860*L4860</f>
        <v>320800</v>
      </c>
      <c r="N4860" s="123"/>
      <c r="O4860" s="108"/>
      <c r="P4860" s="138"/>
      <c r="Q4860" s="108"/>
      <c r="R4860" s="108"/>
      <c r="S4860" s="139"/>
      <c r="T4860" s="123"/>
      <c r="U4860" s="123"/>
      <c r="V4860" s="123"/>
      <c r="W4860" s="137"/>
      <c r="X4860" s="136"/>
      <c r="Y4860" s="137"/>
      <c r="Z4860" s="137"/>
      <c r="AA4860" s="119"/>
      <c r="AB4860" s="119"/>
      <c r="AC4860" s="137"/>
      <c r="AD4860" s="137">
        <f>IF(AND(AC4860="",M4860=""),0,IF((AC4860=""),M4860,IF((M4860=""),AC4860,AC4860+M4860)))</f>
        <v>320800</v>
      </c>
      <c r="AE4860" s="137">
        <f>IF( (X4860=""),AD4860*1,AD4860*(X4860/100) )</f>
        <v>320800</v>
      </c>
      <c r="AF4860" s="137">
        <v>0</v>
      </c>
      <c r="AG4860" s="137">
        <f>IF((AF4860-AE4860) &gt; 1,0,IF((AF4860-AE4860)&lt;0,AE4860-AF4860,AF4860-AE4860))</f>
        <v>320800</v>
      </c>
      <c r="AH4860" s="137">
        <v>0.01</v>
      </c>
    </row>
    <row r="4861" spans="1:34" s="173" customFormat="1" x14ac:dyDescent="0.55000000000000004">
      <c r="A4861" s="122"/>
      <c r="B4861" s="123"/>
      <c r="C4861" s="123"/>
      <c r="D4861" s="135"/>
      <c r="E4861" s="123"/>
      <c r="F4861" s="123"/>
      <c r="G4861" s="123"/>
      <c r="H4861" s="123"/>
      <c r="I4861" s="136"/>
      <c r="J4861" s="123"/>
      <c r="K4861" s="137"/>
      <c r="L4861" s="137" t="s">
        <v>63</v>
      </c>
      <c r="M4861" s="137">
        <f>SUM(M4859:M4860)</f>
        <v>1033600</v>
      </c>
      <c r="N4861" s="123"/>
      <c r="O4861" s="108"/>
      <c r="P4861" s="138"/>
      <c r="Q4861" s="108"/>
      <c r="R4861" s="108"/>
      <c r="S4861" s="139"/>
      <c r="T4861" s="123"/>
      <c r="U4861" s="123"/>
      <c r="V4861" s="123"/>
      <c r="W4861" s="137"/>
      <c r="X4861" s="136"/>
      <c r="Y4861" s="137"/>
      <c r="Z4861" s="137"/>
      <c r="AA4861" s="119"/>
      <c r="AB4861" s="119"/>
      <c r="AC4861" s="137"/>
      <c r="AD4861" s="137"/>
      <c r="AE4861" s="137">
        <f>SUM(AE4859:AE4860)</f>
        <v>1033600</v>
      </c>
      <c r="AF4861" s="137"/>
      <c r="AG4861" s="137">
        <f>SUM(AG4859:AG4860)</f>
        <v>1033600</v>
      </c>
      <c r="AH4861" s="137"/>
    </row>
    <row r="4862" spans="1:34" s="99" customFormat="1" x14ac:dyDescent="0.55000000000000004">
      <c r="A4862" s="107" t="s">
        <v>6799</v>
      </c>
      <c r="B4862" s="102">
        <v>2067</v>
      </c>
      <c r="C4862" s="102">
        <v>7741</v>
      </c>
      <c r="D4862" s="90" t="s">
        <v>6800</v>
      </c>
      <c r="E4862" s="102" t="s">
        <v>34</v>
      </c>
      <c r="F4862" s="102">
        <v>2487</v>
      </c>
      <c r="G4862" s="102">
        <v>0</v>
      </c>
      <c r="H4862" s="102">
        <v>0</v>
      </c>
      <c r="I4862" s="98">
        <v>62</v>
      </c>
      <c r="J4862" s="102" t="s">
        <v>62</v>
      </c>
      <c r="K4862" s="94">
        <f>((G4862*400)+(H4862*100))+I4862</f>
        <v>62</v>
      </c>
      <c r="L4862" s="94">
        <v>1900</v>
      </c>
      <c r="M4862" s="94">
        <f>K4862*L4862</f>
        <v>117800</v>
      </c>
      <c r="N4862" s="102">
        <v>1</v>
      </c>
      <c r="O4862" s="111" t="s">
        <v>6797</v>
      </c>
      <c r="P4862" s="96">
        <v>5101200057880</v>
      </c>
      <c r="Q4862" s="111" t="s">
        <v>6798</v>
      </c>
      <c r="R4862" s="111" t="s">
        <v>6801</v>
      </c>
      <c r="S4862" s="97" t="s">
        <v>6802</v>
      </c>
      <c r="T4862" s="102" t="s">
        <v>15275</v>
      </c>
      <c r="U4862" s="102" t="s">
        <v>45</v>
      </c>
      <c r="V4862" s="102" t="s">
        <v>75</v>
      </c>
      <c r="W4862" s="94">
        <v>400</v>
      </c>
      <c r="X4862" s="98">
        <v>100</v>
      </c>
      <c r="Y4862" s="94">
        <v>3400</v>
      </c>
      <c r="Z4862" s="94">
        <f>W4862*Y4862</f>
        <v>1360000</v>
      </c>
      <c r="AA4862" s="89">
        <v>18</v>
      </c>
      <c r="AB4862" s="89">
        <v>26</v>
      </c>
      <c r="AC4862" s="94">
        <f>(Z4862*(100-AB4862))/100</f>
        <v>1006400</v>
      </c>
      <c r="AD4862" s="94">
        <f>IF(AND(AC4862="",M4862=""),0,IF((AC4862=""),M4862, IF( (M4862=""),AC4862,SUM(AC4862:AC4862)+M4862)))</f>
        <v>1124200</v>
      </c>
      <c r="AE4862" s="94">
        <f>IF( (X4862=""),AD4862*1,AD4862*(X4862/100) )</f>
        <v>1124200</v>
      </c>
      <c r="AF4862" s="94">
        <v>0</v>
      </c>
      <c r="AG4862" s="94">
        <f>IF((AF4862-AE4862) &gt; 1,0,IF((AF4862-AE4862)&lt;0,AE4862-AF4862,AF4862-AE4862))</f>
        <v>1124200</v>
      </c>
      <c r="AH4862" s="94">
        <v>0.3</v>
      </c>
    </row>
    <row r="4863" spans="1:34" s="99" customFormat="1" x14ac:dyDescent="0.55000000000000004">
      <c r="A4863" s="107"/>
      <c r="B4863" s="102">
        <v>2068</v>
      </c>
      <c r="C4863" s="102">
        <v>7739</v>
      </c>
      <c r="D4863" s="90" t="s">
        <v>6803</v>
      </c>
      <c r="E4863" s="102" t="s">
        <v>34</v>
      </c>
      <c r="F4863" s="102">
        <v>17694</v>
      </c>
      <c r="G4863" s="102">
        <v>0</v>
      </c>
      <c r="H4863" s="102">
        <v>2</v>
      </c>
      <c r="I4863" s="98">
        <v>81</v>
      </c>
      <c r="J4863" s="102" t="s">
        <v>62</v>
      </c>
      <c r="K4863" s="94">
        <f>((G4863*400)+(H4863*100))+I4863</f>
        <v>281</v>
      </c>
      <c r="L4863" s="94">
        <v>1900</v>
      </c>
      <c r="M4863" s="94">
        <f>K4863*L4863</f>
        <v>533900</v>
      </c>
      <c r="N4863" s="102">
        <v>1</v>
      </c>
      <c r="O4863" s="111" t="s">
        <v>6797</v>
      </c>
      <c r="P4863" s="96">
        <v>5101200057880</v>
      </c>
      <c r="Q4863" s="111" t="s">
        <v>6798</v>
      </c>
      <c r="R4863" s="111" t="s">
        <v>6801</v>
      </c>
      <c r="S4863" s="97" t="s">
        <v>6804</v>
      </c>
      <c r="T4863" s="102" t="s">
        <v>51</v>
      </c>
      <c r="U4863" s="102" t="s">
        <v>45</v>
      </c>
      <c r="V4863" s="102" t="s">
        <v>52</v>
      </c>
      <c r="W4863" s="94">
        <v>432</v>
      </c>
      <c r="X4863" s="98">
        <v>77.42</v>
      </c>
      <c r="Y4863" s="94">
        <v>6750</v>
      </c>
      <c r="Z4863" s="94">
        <f>W4863*Y4863</f>
        <v>2916000</v>
      </c>
      <c r="AA4863" s="89">
        <v>14</v>
      </c>
      <c r="AB4863" s="89">
        <v>18</v>
      </c>
      <c r="AC4863" s="94">
        <f>(Z4863*(100-AB4863))/100</f>
        <v>2391120</v>
      </c>
      <c r="AD4863" s="94">
        <f>IF(AND(AC4863="",M4863=""),0,IF((AC4863=""),M4863, IF( (M4863=""),AC4863,SUM(AC4863:AC4864)+M4863)))</f>
        <v>3622430</v>
      </c>
      <c r="AE4863" s="94">
        <f>IF( (X4863=""),AD4863*1,AD4863*(X4863/100) )</f>
        <v>2804485.3059999999</v>
      </c>
      <c r="AF4863" s="94">
        <v>0</v>
      </c>
      <c r="AG4863" s="94">
        <f>IF((AF4863-AE4863) &gt; 1,0,IF((AF4863-AE4863)&lt;0,AE4863-AF4863,AF4863-AE4863))</f>
        <v>2804485.3059999999</v>
      </c>
      <c r="AH4863" s="94">
        <v>0.02</v>
      </c>
    </row>
    <row r="4864" spans="1:34" s="99" customFormat="1" x14ac:dyDescent="0.55000000000000004">
      <c r="A4864" s="107"/>
      <c r="B4864" s="102"/>
      <c r="C4864" s="102"/>
      <c r="D4864" s="90"/>
      <c r="E4864" s="102"/>
      <c r="F4864" s="102"/>
      <c r="G4864" s="102"/>
      <c r="H4864" s="102"/>
      <c r="I4864" s="98"/>
      <c r="J4864" s="102"/>
      <c r="K4864" s="94"/>
      <c r="L4864" s="94"/>
      <c r="M4864" s="94"/>
      <c r="N4864" s="102">
        <v>2</v>
      </c>
      <c r="O4864" s="111" t="s">
        <v>6797</v>
      </c>
      <c r="P4864" s="96">
        <v>5101200057880</v>
      </c>
      <c r="Q4864" s="111" t="s">
        <v>6798</v>
      </c>
      <c r="R4864" s="111" t="s">
        <v>6801</v>
      </c>
      <c r="S4864" s="97" t="s">
        <v>6805</v>
      </c>
      <c r="T4864" s="102" t="s">
        <v>51</v>
      </c>
      <c r="U4864" s="102" t="s">
        <v>45</v>
      </c>
      <c r="V4864" s="102" t="s">
        <v>75</v>
      </c>
      <c r="W4864" s="94">
        <v>126</v>
      </c>
      <c r="X4864" s="98">
        <v>22.58</v>
      </c>
      <c r="Y4864" s="94">
        <v>6750</v>
      </c>
      <c r="Z4864" s="94">
        <f>W4864*Y4864</f>
        <v>850500</v>
      </c>
      <c r="AA4864" s="89">
        <v>14</v>
      </c>
      <c r="AB4864" s="89">
        <v>18</v>
      </c>
      <c r="AC4864" s="94">
        <f>(Z4864*(100-AB4864))/100</f>
        <v>697410</v>
      </c>
      <c r="AD4864" s="94">
        <f>IF(AND(AC4864="",M4863=""),0,IF((AC4864=""),M4863, IF( (M4863=""),AC4864,SUM(AC4863:AC4864)+M4863)))</f>
        <v>3622430</v>
      </c>
      <c r="AE4864" s="94">
        <f>IF( (X4864=""),AD4864*1,AD4864*(X4864/100) )</f>
        <v>817944.6939999999</v>
      </c>
      <c r="AF4864" s="94">
        <v>0</v>
      </c>
      <c r="AG4864" s="94">
        <f>IF((AF4864-AE4864) &gt; 1,0,IF((AF4864-AE4864)&lt;0,AE4864-AF4864,AF4864-AE4864))</f>
        <v>817944.6939999999</v>
      </c>
      <c r="AH4864" s="94">
        <v>0.3</v>
      </c>
    </row>
    <row r="4865" spans="1:34" s="99" customFormat="1" x14ac:dyDescent="0.55000000000000004">
      <c r="A4865" s="107"/>
      <c r="B4865" s="102"/>
      <c r="C4865" s="102"/>
      <c r="D4865" s="90"/>
      <c r="E4865" s="102"/>
      <c r="F4865" s="102"/>
      <c r="G4865" s="102"/>
      <c r="H4865" s="102"/>
      <c r="I4865" s="98"/>
      <c r="J4865" s="102"/>
      <c r="K4865" s="94"/>
      <c r="L4865" s="94" t="s">
        <v>63</v>
      </c>
      <c r="M4865" s="94">
        <f>SUM(M4862:M4864)</f>
        <v>651700</v>
      </c>
      <c r="N4865" s="102"/>
      <c r="O4865" s="111"/>
      <c r="P4865" s="96"/>
      <c r="Q4865" s="111"/>
      <c r="R4865" s="111"/>
      <c r="S4865" s="97"/>
      <c r="T4865" s="102"/>
      <c r="U4865" s="102"/>
      <c r="V4865" s="102"/>
      <c r="W4865" s="94"/>
      <c r="X4865" s="98"/>
      <c r="Y4865" s="94"/>
      <c r="Z4865" s="94"/>
      <c r="AA4865" s="89"/>
      <c r="AB4865" s="89"/>
      <c r="AC4865" s="94"/>
      <c r="AD4865" s="94"/>
      <c r="AE4865" s="94">
        <f>SUM(AE4862:AE4864)</f>
        <v>4746630</v>
      </c>
      <c r="AF4865" s="94"/>
      <c r="AG4865" s="94">
        <f>SUM(AG4862:AG4864)</f>
        <v>4746630</v>
      </c>
      <c r="AH4865" s="94"/>
    </row>
    <row r="4866" spans="1:34" s="173" customFormat="1" x14ac:dyDescent="0.55000000000000004">
      <c r="A4866" s="122" t="s">
        <v>6808</v>
      </c>
      <c r="B4866" s="123">
        <v>2069</v>
      </c>
      <c r="C4866" s="123">
        <v>5473</v>
      </c>
      <c r="D4866" s="135" t="s">
        <v>6809</v>
      </c>
      <c r="E4866" s="123" t="s">
        <v>34</v>
      </c>
      <c r="F4866" s="123">
        <v>12040</v>
      </c>
      <c r="G4866" s="123">
        <v>0</v>
      </c>
      <c r="H4866" s="123">
        <v>0</v>
      </c>
      <c r="I4866" s="136">
        <v>48</v>
      </c>
      <c r="J4866" s="123" t="s">
        <v>35</v>
      </c>
      <c r="K4866" s="137">
        <f>((G4866*400)+(H4866*100))+I4866</f>
        <v>48</v>
      </c>
      <c r="L4866" s="137">
        <v>2425</v>
      </c>
      <c r="M4866" s="137">
        <f>K4866*L4866</f>
        <v>116400</v>
      </c>
      <c r="N4866" s="123">
        <v>1</v>
      </c>
      <c r="O4866" s="108" t="s">
        <v>6806</v>
      </c>
      <c r="P4866" s="138">
        <v>3570100765149</v>
      </c>
      <c r="Q4866" s="108" t="s">
        <v>6807</v>
      </c>
      <c r="R4866" s="108" t="s">
        <v>6810</v>
      </c>
      <c r="S4866" s="139" t="s">
        <v>6811</v>
      </c>
      <c r="T4866" s="123" t="s">
        <v>51</v>
      </c>
      <c r="U4866" s="123" t="s">
        <v>45</v>
      </c>
      <c r="V4866" s="123" t="s">
        <v>52</v>
      </c>
      <c r="W4866" s="137">
        <v>288</v>
      </c>
      <c r="X4866" s="136">
        <v>100</v>
      </c>
      <c r="Y4866" s="137">
        <v>6750</v>
      </c>
      <c r="Z4866" s="137">
        <f>W4866*Y4866</f>
        <v>1944000</v>
      </c>
      <c r="AA4866" s="89">
        <v>6</v>
      </c>
      <c r="AB4866" s="89">
        <v>6</v>
      </c>
      <c r="AC4866" s="137">
        <f>(Z4866*(100-AB4866))/100</f>
        <v>1827360</v>
      </c>
      <c r="AD4866" s="137">
        <f>IF(AND(AC4866="",M4866=""),0,IF((AC4866=""),M4866, IF( (M4866=""),AC4866,SUM(AC4866:AC4867)+M4866)))</f>
        <v>1943760</v>
      </c>
      <c r="AE4866" s="137">
        <f>IF( (X4866=""),AD4866*1,AD4866*(X4866/100) )</f>
        <v>1943760</v>
      </c>
      <c r="AF4866" s="137">
        <v>50000000</v>
      </c>
      <c r="AG4866" s="137">
        <f>IF((AF4866-AE4866) &gt; 1,0,IF((AF4866-AE4866)&lt;0,AE4866-AF4866,AF4866-AE4866))</f>
        <v>0</v>
      </c>
      <c r="AH4866" s="137">
        <v>0.02</v>
      </c>
    </row>
    <row r="4867" spans="1:34" s="173" customFormat="1" x14ac:dyDescent="0.55000000000000004">
      <c r="A4867" s="122"/>
      <c r="B4867" s="123"/>
      <c r="C4867" s="123"/>
      <c r="D4867" s="135"/>
      <c r="E4867" s="123"/>
      <c r="F4867" s="123"/>
      <c r="G4867" s="123"/>
      <c r="H4867" s="123"/>
      <c r="I4867" s="136"/>
      <c r="J4867" s="123"/>
      <c r="K4867" s="137"/>
      <c r="L4867" s="137" t="s">
        <v>63</v>
      </c>
      <c r="M4867" s="137">
        <f>SUM(M4866:M4866)</f>
        <v>116400</v>
      </c>
      <c r="N4867" s="123"/>
      <c r="O4867" s="108"/>
      <c r="P4867" s="138"/>
      <c r="Q4867" s="108"/>
      <c r="R4867" s="108"/>
      <c r="S4867" s="139"/>
      <c r="T4867" s="123"/>
      <c r="U4867" s="123"/>
      <c r="V4867" s="123"/>
      <c r="W4867" s="137"/>
      <c r="X4867" s="136"/>
      <c r="Y4867" s="137"/>
      <c r="Z4867" s="137"/>
      <c r="AA4867" s="119"/>
      <c r="AB4867" s="119"/>
      <c r="AC4867" s="137"/>
      <c r="AD4867" s="137"/>
      <c r="AE4867" s="137">
        <f>SUM(AE4866:AE4866)</f>
        <v>1943760</v>
      </c>
      <c r="AF4867" s="137"/>
      <c r="AG4867" s="137">
        <f>SUM(AG4866:AG4866)</f>
        <v>0</v>
      </c>
      <c r="AH4867" s="137"/>
    </row>
    <row r="4868" spans="1:34" s="173" customFormat="1" x14ac:dyDescent="0.55000000000000004">
      <c r="A4868" s="122" t="s">
        <v>6812</v>
      </c>
      <c r="B4868" s="123">
        <v>2070</v>
      </c>
      <c r="C4868" s="123">
        <v>7132</v>
      </c>
      <c r="D4868" s="135" t="s">
        <v>6813</v>
      </c>
      <c r="E4868" s="123" t="s">
        <v>34</v>
      </c>
      <c r="F4868" s="123">
        <v>5674</v>
      </c>
      <c r="G4868" s="123">
        <v>4</v>
      </c>
      <c r="H4868" s="123">
        <v>1</v>
      </c>
      <c r="I4868" s="136">
        <v>64</v>
      </c>
      <c r="J4868" s="123" t="s">
        <v>38</v>
      </c>
      <c r="K4868" s="137">
        <f>((G4868*400)+(H4868*100))+I4868</f>
        <v>1764</v>
      </c>
      <c r="L4868" s="137">
        <v>650</v>
      </c>
      <c r="M4868" s="137">
        <f>K4868*L4868</f>
        <v>1146600</v>
      </c>
      <c r="N4868" s="123"/>
      <c r="O4868" s="108"/>
      <c r="P4868" s="138"/>
      <c r="Q4868" s="108"/>
      <c r="R4868" s="108"/>
      <c r="S4868" s="139"/>
      <c r="T4868" s="123"/>
      <c r="U4868" s="123"/>
      <c r="V4868" s="123"/>
      <c r="W4868" s="137"/>
      <c r="X4868" s="136"/>
      <c r="Y4868" s="137"/>
      <c r="Z4868" s="137"/>
      <c r="AA4868" s="119"/>
      <c r="AB4868" s="119"/>
      <c r="AC4868" s="137"/>
      <c r="AD4868" s="137">
        <f>IF(AND(AC4868="",M4868=""),0,IF((AC4868=""),M4868,IF((M4868=""),AC4868,AC4868+M4868)))</f>
        <v>1146600</v>
      </c>
      <c r="AE4868" s="137">
        <f>IF( (X4868=""),AD4868*1,AD4868*(X4868/100) )</f>
        <v>1146600</v>
      </c>
      <c r="AF4868" s="137">
        <v>50000000</v>
      </c>
      <c r="AG4868" s="137">
        <f>IF((AF4868-AE4868) &gt; 1,0,IF((AF4868-AE4868)&lt;0,AE4868-AF4868,AF4868-AE4868))</f>
        <v>0</v>
      </c>
      <c r="AH4868" s="137">
        <v>0.01</v>
      </c>
    </row>
    <row r="4869" spans="1:34" s="173" customFormat="1" x14ac:dyDescent="0.55000000000000004">
      <c r="A4869" s="122"/>
      <c r="B4869" s="123"/>
      <c r="C4869" s="123"/>
      <c r="D4869" s="135"/>
      <c r="E4869" s="123"/>
      <c r="F4869" s="123"/>
      <c r="G4869" s="123"/>
      <c r="H4869" s="123"/>
      <c r="I4869" s="136"/>
      <c r="J4869" s="123"/>
      <c r="K4869" s="137"/>
      <c r="L4869" s="137" t="s">
        <v>63</v>
      </c>
      <c r="M4869" s="137">
        <f>SUM(M4868:M4868)</f>
        <v>1146600</v>
      </c>
      <c r="N4869" s="123"/>
      <c r="O4869" s="108"/>
      <c r="P4869" s="138"/>
      <c r="Q4869" s="108"/>
      <c r="R4869" s="108"/>
      <c r="S4869" s="139"/>
      <c r="T4869" s="123"/>
      <c r="U4869" s="123"/>
      <c r="V4869" s="123"/>
      <c r="W4869" s="137"/>
      <c r="X4869" s="136"/>
      <c r="Y4869" s="137"/>
      <c r="Z4869" s="137"/>
      <c r="AA4869" s="119"/>
      <c r="AB4869" s="119"/>
      <c r="AC4869" s="137"/>
      <c r="AD4869" s="137"/>
      <c r="AE4869" s="137">
        <f>SUM(AE4868:AE4868)</f>
        <v>1146600</v>
      </c>
      <c r="AF4869" s="137"/>
      <c r="AG4869" s="137">
        <f>SUM(AG4868:AG4868)</f>
        <v>0</v>
      </c>
      <c r="AH4869" s="137"/>
    </row>
    <row r="4870" spans="1:34" s="173" customFormat="1" x14ac:dyDescent="0.55000000000000004">
      <c r="A4870" s="122" t="s">
        <v>6816</v>
      </c>
      <c r="B4870" s="123">
        <v>2071</v>
      </c>
      <c r="C4870" s="123">
        <v>6974</v>
      </c>
      <c r="D4870" s="135" t="s">
        <v>6817</v>
      </c>
      <c r="E4870" s="123" t="s">
        <v>34</v>
      </c>
      <c r="F4870" s="123">
        <v>23669</v>
      </c>
      <c r="G4870" s="123">
        <v>0</v>
      </c>
      <c r="H4870" s="123">
        <v>1</v>
      </c>
      <c r="I4870" s="136">
        <v>15</v>
      </c>
      <c r="J4870" s="123" t="s">
        <v>35</v>
      </c>
      <c r="K4870" s="137">
        <f>((G4870*400)+(H4870*100))+I4870</f>
        <v>115</v>
      </c>
      <c r="L4870" s="137">
        <v>850</v>
      </c>
      <c r="M4870" s="137">
        <f>K4870*L4870</f>
        <v>97750</v>
      </c>
      <c r="N4870" s="123">
        <v>1</v>
      </c>
      <c r="O4870" s="108" t="s">
        <v>6814</v>
      </c>
      <c r="P4870" s="138"/>
      <c r="Q4870" s="108" t="s">
        <v>6815</v>
      </c>
      <c r="R4870" s="108" t="s">
        <v>6818</v>
      </c>
      <c r="S4870" s="139" t="s">
        <v>6819</v>
      </c>
      <c r="T4870" s="123" t="s">
        <v>51</v>
      </c>
      <c r="U4870" s="123" t="s">
        <v>45</v>
      </c>
      <c r="V4870" s="123" t="s">
        <v>52</v>
      </c>
      <c r="W4870" s="137">
        <v>705.96</v>
      </c>
      <c r="X4870" s="136">
        <v>100</v>
      </c>
      <c r="Y4870" s="137">
        <v>6750</v>
      </c>
      <c r="Z4870" s="137">
        <f>W4870*Y4870</f>
        <v>4765230</v>
      </c>
      <c r="AA4870" s="89">
        <v>6</v>
      </c>
      <c r="AB4870" s="89">
        <v>6</v>
      </c>
      <c r="AC4870" s="137">
        <f>(Z4870*(100-AB4870))/100</f>
        <v>4479316.2</v>
      </c>
      <c r="AD4870" s="137">
        <f>IF(AND(AC4870="",M4870=""),0,IF((AC4870=""),M4870, IF( (M4870=""),AC4870,SUM(AC4870:AC4871)+M4870)))</f>
        <v>4577066.2</v>
      </c>
      <c r="AE4870" s="137">
        <f>IF( (X4870=""),AD4870*1,AD4870*(X4870/100) )</f>
        <v>4577066.2</v>
      </c>
      <c r="AF4870" s="137">
        <v>50000000</v>
      </c>
      <c r="AG4870" s="137">
        <f>IF((AF4870-AE4870) &gt; 1,0,IF((AF4870-AE4870)&lt;0,AE4870-AF4870,AF4870-AE4870))</f>
        <v>0</v>
      </c>
      <c r="AH4870" s="137">
        <v>0.02</v>
      </c>
    </row>
    <row r="4871" spans="1:34" s="173" customFormat="1" x14ac:dyDescent="0.55000000000000004">
      <c r="A4871" s="122"/>
      <c r="B4871" s="123"/>
      <c r="C4871" s="123"/>
      <c r="D4871" s="135"/>
      <c r="E4871" s="123"/>
      <c r="F4871" s="123"/>
      <c r="G4871" s="123"/>
      <c r="H4871" s="123"/>
      <c r="I4871" s="136"/>
      <c r="J4871" s="123"/>
      <c r="K4871" s="137"/>
      <c r="L4871" s="137" t="s">
        <v>63</v>
      </c>
      <c r="M4871" s="137">
        <f>SUM(M4870:M4870)</f>
        <v>97750</v>
      </c>
      <c r="N4871" s="123"/>
      <c r="O4871" s="108"/>
      <c r="P4871" s="138"/>
      <c r="Q4871" s="108"/>
      <c r="R4871" s="108"/>
      <c r="S4871" s="139"/>
      <c r="T4871" s="123"/>
      <c r="U4871" s="123"/>
      <c r="V4871" s="123"/>
      <c r="W4871" s="137"/>
      <c r="X4871" s="136"/>
      <c r="Y4871" s="137"/>
      <c r="Z4871" s="137"/>
      <c r="AA4871" s="119"/>
      <c r="AB4871" s="119"/>
      <c r="AC4871" s="137"/>
      <c r="AD4871" s="137"/>
      <c r="AE4871" s="137">
        <f>SUM(AE4870:AE4870)</f>
        <v>4577066.2</v>
      </c>
      <c r="AF4871" s="137"/>
      <c r="AG4871" s="137">
        <f>SUM(AG4870:AG4870)</f>
        <v>0</v>
      </c>
      <c r="AH4871" s="137"/>
    </row>
    <row r="4872" spans="1:34" s="173" customFormat="1" x14ac:dyDescent="0.55000000000000004">
      <c r="A4872" s="122" t="s">
        <v>6822</v>
      </c>
      <c r="B4872" s="123">
        <v>2072</v>
      </c>
      <c r="C4872" s="123">
        <v>7797</v>
      </c>
      <c r="D4872" s="135" t="s">
        <v>6823</v>
      </c>
      <c r="E4872" s="123" t="s">
        <v>34</v>
      </c>
      <c r="F4872" s="123">
        <v>20473</v>
      </c>
      <c r="G4872" s="123">
        <v>0</v>
      </c>
      <c r="H4872" s="123">
        <v>0</v>
      </c>
      <c r="I4872" s="136">
        <v>99</v>
      </c>
      <c r="J4872" s="123" t="s">
        <v>38</v>
      </c>
      <c r="K4872" s="137">
        <f>((G4872*400)+(H4872*100))+I4872</f>
        <v>99</v>
      </c>
      <c r="L4872" s="137">
        <v>375</v>
      </c>
      <c r="M4872" s="137">
        <f>K4872*L4872</f>
        <v>37125</v>
      </c>
      <c r="N4872" s="123"/>
      <c r="O4872" s="108"/>
      <c r="P4872" s="138"/>
      <c r="Q4872" s="108"/>
      <c r="R4872" s="108"/>
      <c r="S4872" s="139"/>
      <c r="T4872" s="123"/>
      <c r="U4872" s="123"/>
      <c r="V4872" s="123"/>
      <c r="W4872" s="137"/>
      <c r="X4872" s="136"/>
      <c r="Y4872" s="137"/>
      <c r="Z4872" s="137"/>
      <c r="AA4872" s="119"/>
      <c r="AB4872" s="119"/>
      <c r="AC4872" s="137"/>
      <c r="AD4872" s="137">
        <f>IF(AND(AC4872="",M4872=""),0,IF((AC4872=""),M4872,IF((M4872=""),AC4872,AC4872+M4872)))</f>
        <v>37125</v>
      </c>
      <c r="AE4872" s="137">
        <f>IF( (X4872=""),AD4872*1,AD4872*(X4872/100) )</f>
        <v>37125</v>
      </c>
      <c r="AF4872" s="137">
        <v>50000000</v>
      </c>
      <c r="AG4872" s="137">
        <f>IF((AF4872-AE4872) &gt; 1,0,IF((AF4872-AE4872)&lt;0,AE4872-AF4872,AF4872-AE4872))</f>
        <v>0</v>
      </c>
      <c r="AH4872" s="137">
        <v>0.01</v>
      </c>
    </row>
    <row r="4873" spans="1:34" s="173" customFormat="1" x14ac:dyDescent="0.55000000000000004">
      <c r="A4873" s="122"/>
      <c r="B4873" s="123"/>
      <c r="C4873" s="123"/>
      <c r="D4873" s="135"/>
      <c r="E4873" s="123"/>
      <c r="F4873" s="123"/>
      <c r="G4873" s="123"/>
      <c r="H4873" s="123"/>
      <c r="I4873" s="136"/>
      <c r="J4873" s="123"/>
      <c r="K4873" s="137"/>
      <c r="L4873" s="137" t="s">
        <v>63</v>
      </c>
      <c r="M4873" s="137">
        <f>SUM(M4872:M4872)</f>
        <v>37125</v>
      </c>
      <c r="N4873" s="123"/>
      <c r="O4873" s="108"/>
      <c r="P4873" s="138"/>
      <c r="Q4873" s="108"/>
      <c r="R4873" s="108"/>
      <c r="S4873" s="139"/>
      <c r="T4873" s="123"/>
      <c r="U4873" s="123"/>
      <c r="V4873" s="123"/>
      <c r="W4873" s="137"/>
      <c r="X4873" s="136"/>
      <c r="Y4873" s="137"/>
      <c r="Z4873" s="137"/>
      <c r="AA4873" s="119"/>
      <c r="AB4873" s="119"/>
      <c r="AC4873" s="137"/>
      <c r="AD4873" s="137"/>
      <c r="AE4873" s="137">
        <f>SUM(AE4872:AE4872)</f>
        <v>37125</v>
      </c>
      <c r="AF4873" s="137"/>
      <c r="AG4873" s="137">
        <f>SUM(AG4872:AG4872)</f>
        <v>0</v>
      </c>
      <c r="AH4873" s="137"/>
    </row>
    <row r="4874" spans="1:34" s="173" customFormat="1" x14ac:dyDescent="0.55000000000000004">
      <c r="A4874" s="122" t="s">
        <v>6826</v>
      </c>
      <c r="B4874" s="123">
        <v>2073</v>
      </c>
      <c r="C4874" s="123">
        <v>6171</v>
      </c>
      <c r="D4874" s="135" t="s">
        <v>6827</v>
      </c>
      <c r="E4874" s="123" t="s">
        <v>37</v>
      </c>
      <c r="F4874" s="123">
        <v>5415</v>
      </c>
      <c r="G4874" s="123">
        <v>4</v>
      </c>
      <c r="H4874" s="123">
        <v>0</v>
      </c>
      <c r="I4874" s="136">
        <v>34</v>
      </c>
      <c r="J4874" s="123" t="s">
        <v>38</v>
      </c>
      <c r="K4874" s="137">
        <f>((G4874*400)+(H4874*100))+I4874</f>
        <v>1634</v>
      </c>
      <c r="L4874" s="137">
        <v>225</v>
      </c>
      <c r="M4874" s="137">
        <f>K4874*L4874</f>
        <v>367650</v>
      </c>
      <c r="N4874" s="123"/>
      <c r="O4874" s="108"/>
      <c r="P4874" s="138"/>
      <c r="Q4874" s="108"/>
      <c r="R4874" s="108"/>
      <c r="S4874" s="139"/>
      <c r="T4874" s="123"/>
      <c r="U4874" s="123"/>
      <c r="V4874" s="123"/>
      <c r="W4874" s="137"/>
      <c r="X4874" s="136"/>
      <c r="Y4874" s="137"/>
      <c r="Z4874" s="137"/>
      <c r="AA4874" s="119"/>
      <c r="AB4874" s="119"/>
      <c r="AC4874" s="137"/>
      <c r="AD4874" s="137">
        <f>IF(AND(AC4874="",M4874=""),0,IF((AC4874=""),M4874,IF((M4874=""),AC4874,AC4874+M4874)))</f>
        <v>367650</v>
      </c>
      <c r="AE4874" s="137">
        <f>IF( (X4874=""),AD4874*1,AD4874*(X4874/100) )</f>
        <v>367650</v>
      </c>
      <c r="AF4874" s="137">
        <v>0</v>
      </c>
      <c r="AG4874" s="137">
        <f>IF((AF4874-AE4874) &gt; 1,0,IF((AF4874-AE4874)&lt;0,AE4874-AF4874,AF4874-AE4874))</f>
        <v>367650</v>
      </c>
      <c r="AH4874" s="137">
        <v>0.01</v>
      </c>
    </row>
    <row r="4875" spans="1:34" s="173" customFormat="1" x14ac:dyDescent="0.55000000000000004">
      <c r="A4875" s="122"/>
      <c r="B4875" s="123">
        <v>2074</v>
      </c>
      <c r="C4875" s="123">
        <v>9085</v>
      </c>
      <c r="D4875" s="135" t="s">
        <v>6828</v>
      </c>
      <c r="E4875" s="123" t="s">
        <v>34</v>
      </c>
      <c r="F4875" s="123">
        <v>12788</v>
      </c>
      <c r="G4875" s="123">
        <v>0</v>
      </c>
      <c r="H4875" s="123">
        <v>1</v>
      </c>
      <c r="I4875" s="136">
        <v>50</v>
      </c>
      <c r="J4875" s="123" t="s">
        <v>35</v>
      </c>
      <c r="K4875" s="137">
        <f>((G4875*400)+(H4875*100))+I4875</f>
        <v>150</v>
      </c>
      <c r="L4875" s="137">
        <v>1350</v>
      </c>
      <c r="M4875" s="137">
        <f>K4875*L4875</f>
        <v>202500</v>
      </c>
      <c r="N4875" s="123">
        <v>1</v>
      </c>
      <c r="O4875" s="108" t="s">
        <v>6824</v>
      </c>
      <c r="P4875" s="138"/>
      <c r="Q4875" s="108" t="s">
        <v>6825</v>
      </c>
      <c r="R4875" s="108" t="s">
        <v>6829</v>
      </c>
      <c r="S4875" s="139"/>
      <c r="T4875" s="123" t="s">
        <v>51</v>
      </c>
      <c r="U4875" s="123" t="s">
        <v>45</v>
      </c>
      <c r="V4875" s="123" t="s">
        <v>52</v>
      </c>
      <c r="W4875" s="137">
        <v>183</v>
      </c>
      <c r="X4875" s="136">
        <v>28.34</v>
      </c>
      <c r="Y4875" s="137">
        <v>6750</v>
      </c>
      <c r="Z4875" s="137">
        <f>W4875*Y4875</f>
        <v>1235250</v>
      </c>
      <c r="AA4875" s="89">
        <v>7</v>
      </c>
      <c r="AB4875" s="89">
        <v>7</v>
      </c>
      <c r="AC4875" s="137">
        <f>(Z4875*(100-AB4875))/100</f>
        <v>1148782.5</v>
      </c>
      <c r="AD4875" s="137">
        <f>IF(AND(AC4875="",M4875=""),0,IF((AC4875=""),M4875, IF( (M4875=""),AC4875,SUM(AC4875:AC4878)+M4875)))</f>
        <v>4256383.9499999993</v>
      </c>
      <c r="AE4875" s="137">
        <f>IF( (X4875=""),AD4875*1,AD4875*(X4875/100) )</f>
        <v>1206259.2114299997</v>
      </c>
      <c r="AF4875" s="137">
        <v>50000000</v>
      </c>
      <c r="AG4875" s="137">
        <f>IF((AF4875-AE4875) &gt; 1,0,IF((AF4875-AE4875)&lt;0,AE4875-AF4875,AF4875-AE4875))</f>
        <v>0</v>
      </c>
      <c r="AH4875" s="137">
        <v>0.02</v>
      </c>
    </row>
    <row r="4876" spans="1:34" s="173" customFormat="1" x14ac:dyDescent="0.55000000000000004">
      <c r="A4876" s="122"/>
      <c r="B4876" s="123"/>
      <c r="C4876" s="123"/>
      <c r="D4876" s="135"/>
      <c r="E4876" s="123"/>
      <c r="F4876" s="123"/>
      <c r="G4876" s="123"/>
      <c r="H4876" s="123"/>
      <c r="I4876" s="136"/>
      <c r="J4876" s="123"/>
      <c r="K4876" s="137"/>
      <c r="L4876" s="137"/>
      <c r="M4876" s="137"/>
      <c r="N4876" s="123">
        <v>2</v>
      </c>
      <c r="O4876" s="108" t="s">
        <v>6824</v>
      </c>
      <c r="P4876" s="138"/>
      <c r="Q4876" s="108" t="s">
        <v>6825</v>
      </c>
      <c r="R4876" s="108" t="s">
        <v>6829</v>
      </c>
      <c r="S4876" s="139"/>
      <c r="T4876" s="123" t="s">
        <v>51</v>
      </c>
      <c r="U4876" s="123" t="s">
        <v>45</v>
      </c>
      <c r="V4876" s="123" t="s">
        <v>52</v>
      </c>
      <c r="W4876" s="137">
        <v>34.56</v>
      </c>
      <c r="X4876" s="136">
        <v>5.35</v>
      </c>
      <c r="Y4876" s="137">
        <v>6750</v>
      </c>
      <c r="Z4876" s="137">
        <f>W4876*Y4876</f>
        <v>233280.00000000003</v>
      </c>
      <c r="AA4876" s="89">
        <v>7</v>
      </c>
      <c r="AB4876" s="89">
        <v>7</v>
      </c>
      <c r="AC4876" s="137">
        <f>(Z4876*(100-AB4876))/100</f>
        <v>216950.40000000002</v>
      </c>
      <c r="AD4876" s="137">
        <f>IF(AND(AC4876="",M4875=""),0,IF((AC4876=""),M4875, IF( (M4875=""),AC4876,SUM(AC4875:AC4878)+M4875)))</f>
        <v>4256383.9499999993</v>
      </c>
      <c r="AE4876" s="137">
        <f>IF( (X4876=""),AD4876*1,AD4876*(X4876/100) )</f>
        <v>227716.54132499997</v>
      </c>
      <c r="AF4876" s="137">
        <v>50000000</v>
      </c>
      <c r="AG4876" s="137">
        <f>IF((AF4876-AE4876) &gt; 1,0,IF((AF4876-AE4876)&lt;0,AE4876-AF4876,AF4876-AE4876))</f>
        <v>0</v>
      </c>
      <c r="AH4876" s="137">
        <v>0.02</v>
      </c>
    </row>
    <row r="4877" spans="1:34" s="173" customFormat="1" x14ac:dyDescent="0.55000000000000004">
      <c r="A4877" s="122"/>
      <c r="B4877" s="123"/>
      <c r="C4877" s="123"/>
      <c r="D4877" s="135"/>
      <c r="E4877" s="123"/>
      <c r="F4877" s="123"/>
      <c r="G4877" s="123"/>
      <c r="H4877" s="123"/>
      <c r="I4877" s="136"/>
      <c r="J4877" s="123"/>
      <c r="K4877" s="137"/>
      <c r="L4877" s="137"/>
      <c r="M4877" s="137"/>
      <c r="N4877" s="123">
        <v>3</v>
      </c>
      <c r="O4877" s="108" t="s">
        <v>6824</v>
      </c>
      <c r="P4877" s="138"/>
      <c r="Q4877" s="108" t="s">
        <v>6825</v>
      </c>
      <c r="R4877" s="108" t="s">
        <v>6829</v>
      </c>
      <c r="S4877" s="139" t="s">
        <v>6830</v>
      </c>
      <c r="T4877" s="123" t="s">
        <v>51</v>
      </c>
      <c r="U4877" s="123" t="s">
        <v>45</v>
      </c>
      <c r="V4877" s="123" t="s">
        <v>52</v>
      </c>
      <c r="W4877" s="137">
        <v>428.22</v>
      </c>
      <c r="X4877" s="136">
        <v>66.31</v>
      </c>
      <c r="Y4877" s="137">
        <v>6750</v>
      </c>
      <c r="Z4877" s="137">
        <f>W4877*Y4877</f>
        <v>2890485</v>
      </c>
      <c r="AA4877" s="89">
        <v>7</v>
      </c>
      <c r="AB4877" s="89">
        <v>7</v>
      </c>
      <c r="AC4877" s="137">
        <f>(Z4877*(100-AB4877))/100</f>
        <v>2688151.05</v>
      </c>
      <c r="AD4877" s="137">
        <f>IF(AND(AC4877="",M4875=""),0,IF((AC4877=""),M4875, IF( (M4875=""),AC4877,SUM(AC4875:AC4878)+M4875)))</f>
        <v>4256383.9499999993</v>
      </c>
      <c r="AE4877" s="137">
        <f>IF( (X4877=""),AD4877*1,AD4877*(X4877/100) )</f>
        <v>2822408.1972449995</v>
      </c>
      <c r="AF4877" s="137">
        <v>50000000</v>
      </c>
      <c r="AG4877" s="137">
        <f>IF((AF4877-AE4877) &gt; 1,0,IF((AF4877-AE4877)&lt;0,AE4877-AF4877,AF4877-AE4877))</f>
        <v>0</v>
      </c>
      <c r="AH4877" s="137">
        <v>0.02</v>
      </c>
    </row>
    <row r="4878" spans="1:34" s="173" customFormat="1" x14ac:dyDescent="0.55000000000000004">
      <c r="A4878" s="122"/>
      <c r="B4878" s="123"/>
      <c r="C4878" s="123"/>
      <c r="D4878" s="135"/>
      <c r="E4878" s="123"/>
      <c r="F4878" s="123"/>
      <c r="G4878" s="123"/>
      <c r="H4878" s="123"/>
      <c r="I4878" s="136"/>
      <c r="J4878" s="123"/>
      <c r="K4878" s="137"/>
      <c r="L4878" s="137" t="s">
        <v>63</v>
      </c>
      <c r="M4878" s="137">
        <f>SUM(M4874:M4877)</f>
        <v>570150</v>
      </c>
      <c r="N4878" s="123"/>
      <c r="O4878" s="108"/>
      <c r="P4878" s="138"/>
      <c r="Q4878" s="108"/>
      <c r="R4878" s="108"/>
      <c r="S4878" s="139"/>
      <c r="T4878" s="123"/>
      <c r="U4878" s="123"/>
      <c r="V4878" s="123"/>
      <c r="W4878" s="137"/>
      <c r="X4878" s="136"/>
      <c r="Y4878" s="137"/>
      <c r="Z4878" s="137"/>
      <c r="AA4878" s="119"/>
      <c r="AB4878" s="119"/>
      <c r="AC4878" s="137"/>
      <c r="AD4878" s="137"/>
      <c r="AE4878" s="137">
        <f>SUM(AE4874:AE4877)</f>
        <v>4624033.9499999993</v>
      </c>
      <c r="AF4878" s="137"/>
      <c r="AG4878" s="137">
        <f>SUM(AG4874:AG4877)</f>
        <v>367650</v>
      </c>
      <c r="AH4878" s="137"/>
    </row>
    <row r="4879" spans="1:34" s="173" customFormat="1" x14ac:dyDescent="0.55000000000000004">
      <c r="A4879" s="122" t="s">
        <v>6831</v>
      </c>
      <c r="B4879" s="123">
        <v>2075</v>
      </c>
      <c r="C4879" s="123">
        <v>9888</v>
      </c>
      <c r="D4879" s="135"/>
      <c r="E4879" s="123" t="s">
        <v>37</v>
      </c>
      <c r="F4879" s="123"/>
      <c r="G4879" s="123">
        <v>1</v>
      </c>
      <c r="H4879" s="123">
        <v>0</v>
      </c>
      <c r="I4879" s="136">
        <v>91</v>
      </c>
      <c r="J4879" s="123" t="s">
        <v>35</v>
      </c>
      <c r="K4879" s="137">
        <f>((G4879*400)+(H4879*100))+I4879</f>
        <v>491</v>
      </c>
      <c r="L4879" s="137">
        <v>225</v>
      </c>
      <c r="M4879" s="137">
        <f>K4879*L4879</f>
        <v>110475</v>
      </c>
      <c r="N4879" s="123"/>
      <c r="O4879" s="108"/>
      <c r="P4879" s="138"/>
      <c r="Q4879" s="108"/>
      <c r="R4879" s="108"/>
      <c r="S4879" s="139"/>
      <c r="T4879" s="123"/>
      <c r="U4879" s="123"/>
      <c r="V4879" s="123"/>
      <c r="W4879" s="137"/>
      <c r="X4879" s="136"/>
      <c r="Y4879" s="137"/>
      <c r="Z4879" s="137"/>
      <c r="AA4879" s="119"/>
      <c r="AB4879" s="119"/>
      <c r="AC4879" s="137"/>
      <c r="AD4879" s="137">
        <f>IF(AND(AC4879="",M4879=""),0,IF((AC4879=""),M4879,IF((M4879=""),AC4879,AC4879+M4879)))</f>
        <v>110475</v>
      </c>
      <c r="AE4879" s="137">
        <f>IF( (X4879=""),AD4879*1,AD4879*(X4879/100) )</f>
        <v>110475</v>
      </c>
      <c r="AF4879" s="137">
        <v>0</v>
      </c>
      <c r="AG4879" s="137">
        <f>IF((AF4879-AE4879) &gt; 1,0,IF((AF4879-AE4879)&lt;0,AE4879-AF4879,AF4879-AE4879))</f>
        <v>110475</v>
      </c>
      <c r="AH4879" s="137">
        <v>0.02</v>
      </c>
    </row>
    <row r="4880" spans="1:34" s="173" customFormat="1" x14ac:dyDescent="0.55000000000000004">
      <c r="A4880" s="122"/>
      <c r="B4880" s="123"/>
      <c r="C4880" s="123"/>
      <c r="D4880" s="135"/>
      <c r="E4880" s="123"/>
      <c r="F4880" s="123"/>
      <c r="G4880" s="123"/>
      <c r="H4880" s="123"/>
      <c r="I4880" s="136"/>
      <c r="J4880" s="123"/>
      <c r="K4880" s="137"/>
      <c r="L4880" s="137" t="s">
        <v>63</v>
      </c>
      <c r="M4880" s="137">
        <f>SUM(M4879:M4879)</f>
        <v>110475</v>
      </c>
      <c r="N4880" s="123"/>
      <c r="O4880" s="108"/>
      <c r="P4880" s="138"/>
      <c r="Q4880" s="108"/>
      <c r="R4880" s="108"/>
      <c r="S4880" s="139"/>
      <c r="T4880" s="123"/>
      <c r="U4880" s="123"/>
      <c r="V4880" s="123"/>
      <c r="W4880" s="137"/>
      <c r="X4880" s="136"/>
      <c r="Y4880" s="137"/>
      <c r="Z4880" s="137"/>
      <c r="AA4880" s="119"/>
      <c r="AB4880" s="119"/>
      <c r="AC4880" s="137"/>
      <c r="AD4880" s="137"/>
      <c r="AE4880" s="137">
        <f>SUM(AE4879:AE4879)</f>
        <v>110475</v>
      </c>
      <c r="AF4880" s="137"/>
      <c r="AG4880" s="137">
        <f>SUM(AG4879:AG4879)</f>
        <v>110475</v>
      </c>
      <c r="AH4880" s="137"/>
    </row>
    <row r="4881" spans="1:34" s="173" customFormat="1" x14ac:dyDescent="0.55000000000000004">
      <c r="A4881" s="122" t="s">
        <v>3587</v>
      </c>
      <c r="B4881" s="123">
        <v>2076</v>
      </c>
      <c r="C4881" s="123">
        <v>5415</v>
      </c>
      <c r="D4881" s="135" t="s">
        <v>6834</v>
      </c>
      <c r="E4881" s="123" t="s">
        <v>34</v>
      </c>
      <c r="F4881" s="123">
        <v>2426</v>
      </c>
      <c r="G4881" s="123">
        <v>0</v>
      </c>
      <c r="H4881" s="123">
        <v>0</v>
      </c>
      <c r="I4881" s="136">
        <v>70</v>
      </c>
      <c r="J4881" s="123" t="s">
        <v>35</v>
      </c>
      <c r="K4881" s="137">
        <f>((G4881*400)+(H4881*100))+I4881</f>
        <v>70</v>
      </c>
      <c r="L4881" s="137">
        <v>450</v>
      </c>
      <c r="M4881" s="137">
        <f>K4881*L4881</f>
        <v>31500</v>
      </c>
      <c r="N4881" s="123">
        <v>1</v>
      </c>
      <c r="O4881" s="108" t="s">
        <v>6832</v>
      </c>
      <c r="P4881" s="138">
        <v>3570800436211</v>
      </c>
      <c r="Q4881" s="108" t="s">
        <v>6833</v>
      </c>
      <c r="R4881" s="108" t="s">
        <v>3589</v>
      </c>
      <c r="S4881" s="139" t="s">
        <v>6835</v>
      </c>
      <c r="T4881" s="123" t="s">
        <v>51</v>
      </c>
      <c r="U4881" s="123" t="s">
        <v>45</v>
      </c>
      <c r="V4881" s="123" t="s">
        <v>52</v>
      </c>
      <c r="W4881" s="137">
        <v>126</v>
      </c>
      <c r="X4881" s="136">
        <v>100</v>
      </c>
      <c r="Y4881" s="137">
        <v>6750</v>
      </c>
      <c r="Z4881" s="137">
        <f>W4881*Y4881</f>
        <v>850500</v>
      </c>
      <c r="AA4881" s="89">
        <v>6</v>
      </c>
      <c r="AB4881" s="89">
        <v>6</v>
      </c>
      <c r="AC4881" s="137">
        <f>(Z4881*(100-AB4881))/100</f>
        <v>799470</v>
      </c>
      <c r="AD4881" s="137">
        <f>IF(AND(AC4881="",M4881=""),0,IF((AC4881=""),M4881, IF( (M4881=""),AC4881,SUM(AC4881:AC4882)+M4881)))</f>
        <v>830970</v>
      </c>
      <c r="AE4881" s="137">
        <f>IF( (X4881=""),AD4881*1,AD4881*(X4881/100) )</f>
        <v>830970</v>
      </c>
      <c r="AF4881" s="137">
        <v>50000000</v>
      </c>
      <c r="AG4881" s="137">
        <f>IF((AF4881-AE4881) &gt; 1,0,IF((AF4881-AE4881)&lt;0,AE4881-AF4881,AF4881-AE4881))</f>
        <v>0</v>
      </c>
      <c r="AH4881" s="137">
        <v>0.02</v>
      </c>
    </row>
    <row r="4882" spans="1:34" s="173" customFormat="1" x14ac:dyDescent="0.55000000000000004">
      <c r="A4882" s="122"/>
      <c r="B4882" s="123"/>
      <c r="C4882" s="123"/>
      <c r="D4882" s="135"/>
      <c r="E4882" s="123"/>
      <c r="F4882" s="123"/>
      <c r="G4882" s="123"/>
      <c r="H4882" s="123"/>
      <c r="I4882" s="136"/>
      <c r="J4882" s="123"/>
      <c r="K4882" s="137"/>
      <c r="L4882" s="137" t="s">
        <v>63</v>
      </c>
      <c r="M4882" s="137">
        <f>SUM(M4881:M4881)</f>
        <v>31500</v>
      </c>
      <c r="N4882" s="123"/>
      <c r="O4882" s="108"/>
      <c r="P4882" s="138"/>
      <c r="Q4882" s="108"/>
      <c r="R4882" s="108"/>
      <c r="S4882" s="139"/>
      <c r="T4882" s="123"/>
      <c r="U4882" s="123"/>
      <c r="V4882" s="123"/>
      <c r="W4882" s="137"/>
      <c r="X4882" s="136"/>
      <c r="Y4882" s="137"/>
      <c r="Z4882" s="137"/>
      <c r="AA4882" s="119"/>
      <c r="AB4882" s="119"/>
      <c r="AC4882" s="137"/>
      <c r="AD4882" s="137"/>
      <c r="AE4882" s="137">
        <f>SUM(AE4881:AE4881)</f>
        <v>830970</v>
      </c>
      <c r="AF4882" s="137"/>
      <c r="AG4882" s="137">
        <f>SUM(AG4881:AG4881)</f>
        <v>0</v>
      </c>
      <c r="AH4882" s="137"/>
    </row>
    <row r="4883" spans="1:34" s="173" customFormat="1" x14ac:dyDescent="0.55000000000000004">
      <c r="A4883" s="122" t="s">
        <v>6838</v>
      </c>
      <c r="B4883" s="123">
        <v>2077</v>
      </c>
      <c r="C4883" s="123">
        <v>7016</v>
      </c>
      <c r="D4883" s="135" t="s">
        <v>6839</v>
      </c>
      <c r="E4883" s="123" t="s">
        <v>34</v>
      </c>
      <c r="F4883" s="123">
        <v>9945</v>
      </c>
      <c r="G4883" s="123">
        <v>0</v>
      </c>
      <c r="H4883" s="123">
        <v>2</v>
      </c>
      <c r="I4883" s="136">
        <v>7</v>
      </c>
      <c r="J4883" s="123" t="s">
        <v>35</v>
      </c>
      <c r="K4883" s="137">
        <f>((G4883*400)+(H4883*100))+I4883</f>
        <v>207</v>
      </c>
      <c r="L4883" s="137">
        <v>1650</v>
      </c>
      <c r="M4883" s="137">
        <f>K4883*L4883</f>
        <v>341550</v>
      </c>
      <c r="N4883" s="123">
        <v>1</v>
      </c>
      <c r="O4883" s="108" t="s">
        <v>6836</v>
      </c>
      <c r="P4883" s="138"/>
      <c r="Q4883" s="108" t="s">
        <v>6837</v>
      </c>
      <c r="R4883" s="108" t="s">
        <v>6840</v>
      </c>
      <c r="S4883" s="139" t="s">
        <v>6841</v>
      </c>
      <c r="T4883" s="123" t="s">
        <v>51</v>
      </c>
      <c r="U4883" s="123" t="s">
        <v>227</v>
      </c>
      <c r="V4883" s="123" t="s">
        <v>52</v>
      </c>
      <c r="W4883" s="137">
        <v>209.76</v>
      </c>
      <c r="X4883" s="136">
        <v>40.22</v>
      </c>
      <c r="Y4883" s="137">
        <v>6750</v>
      </c>
      <c r="Z4883" s="137">
        <f>W4883*Y4883</f>
        <v>1415880</v>
      </c>
      <c r="AA4883" s="119">
        <v>11</v>
      </c>
      <c r="AB4883" s="119">
        <v>34</v>
      </c>
      <c r="AC4883" s="137">
        <f>(Z4883*(100-AB4883))/100</f>
        <v>934480.8</v>
      </c>
      <c r="AD4883" s="137">
        <f>IF(AND(AC4883="",M4883=""),0,IF((AC4883=""),M4883, IF( (M4883=""),AC4883,SUM(AC4883:AC4891)+M4883)))</f>
        <v>7016071.5</v>
      </c>
      <c r="AE4883" s="137">
        <f>IF( (X4883=""),AD4883*1,AD4883*(X4883/100) )</f>
        <v>2821863.9572999999</v>
      </c>
      <c r="AF4883" s="137">
        <v>50000000</v>
      </c>
      <c r="AG4883" s="137">
        <f>IF((AF4883-AE4883) &gt; 1,0,IF((AF4883-AE4883)&lt;0,AE4883-AF4883,AF4883-AE4883))</f>
        <v>0</v>
      </c>
      <c r="AH4883" s="137">
        <v>0.02</v>
      </c>
    </row>
    <row r="4884" spans="1:34" s="173" customFormat="1" x14ac:dyDescent="0.55000000000000004">
      <c r="A4884" s="122"/>
      <c r="B4884" s="123"/>
      <c r="C4884" s="123"/>
      <c r="D4884" s="135"/>
      <c r="E4884" s="123"/>
      <c r="F4884" s="123"/>
      <c r="G4884" s="123"/>
      <c r="H4884" s="123"/>
      <c r="I4884" s="136"/>
      <c r="J4884" s="123"/>
      <c r="K4884" s="137"/>
      <c r="L4884" s="137"/>
      <c r="M4884" s="137"/>
      <c r="N4884" s="123">
        <v>2</v>
      </c>
      <c r="O4884" s="108" t="s">
        <v>6836</v>
      </c>
      <c r="P4884" s="138"/>
      <c r="Q4884" s="108" t="s">
        <v>6837</v>
      </c>
      <c r="R4884" s="108" t="s">
        <v>6840</v>
      </c>
      <c r="S4884" s="139" t="s">
        <v>6842</v>
      </c>
      <c r="T4884" s="123" t="s">
        <v>51</v>
      </c>
      <c r="U4884" s="123" t="s">
        <v>45</v>
      </c>
      <c r="V4884" s="123" t="s">
        <v>52</v>
      </c>
      <c r="W4884" s="137">
        <v>244.24</v>
      </c>
      <c r="X4884" s="136">
        <v>46.83</v>
      </c>
      <c r="Y4884" s="137">
        <v>6750</v>
      </c>
      <c r="Z4884" s="137">
        <f>W4884*Y4884</f>
        <v>1648620</v>
      </c>
      <c r="AA4884" s="119">
        <v>6</v>
      </c>
      <c r="AB4884" s="119">
        <v>6</v>
      </c>
      <c r="AC4884" s="137">
        <f>(Z4884*(100-AB4884))/100</f>
        <v>1549702.8</v>
      </c>
      <c r="AD4884" s="137">
        <f>IF(AND(AC4884="",M4883=""),0,IF((AC4884=""),M4883, IF( (M4883=""),AC4884,SUM(AC4883:AC4891)+M4883)))</f>
        <v>7016071.5</v>
      </c>
      <c r="AE4884" s="137">
        <f>IF( (X4884=""),AD4884*1,AD4884*(X4884/100) )</f>
        <v>3285626.28345</v>
      </c>
      <c r="AF4884" s="137">
        <v>50000000</v>
      </c>
      <c r="AG4884" s="137">
        <f>IF((AF4884-AE4884) &gt; 1,0,IF((AF4884-AE4884)&lt;0,AE4884-AF4884,AF4884-AE4884))</f>
        <v>0</v>
      </c>
      <c r="AH4884" s="137">
        <v>0.02</v>
      </c>
    </row>
    <row r="4885" spans="1:34" s="173" customFormat="1" x14ac:dyDescent="0.55000000000000004">
      <c r="A4885" s="122"/>
      <c r="B4885" s="123"/>
      <c r="C4885" s="123"/>
      <c r="D4885" s="135"/>
      <c r="E4885" s="123"/>
      <c r="F4885" s="123"/>
      <c r="G4885" s="123"/>
      <c r="H4885" s="123"/>
      <c r="I4885" s="136"/>
      <c r="J4885" s="123"/>
      <c r="K4885" s="137"/>
      <c r="L4885" s="137"/>
      <c r="M4885" s="137"/>
      <c r="N4885" s="123">
        <v>3</v>
      </c>
      <c r="O4885" s="108" t="s">
        <v>6836</v>
      </c>
      <c r="P4885" s="138"/>
      <c r="Q4885" s="108" t="s">
        <v>6837</v>
      </c>
      <c r="R4885" s="108" t="s">
        <v>6840</v>
      </c>
      <c r="S4885" s="139" t="s">
        <v>6843</v>
      </c>
      <c r="T4885" s="123" t="s">
        <v>55</v>
      </c>
      <c r="U4885" s="123" t="s">
        <v>45</v>
      </c>
      <c r="V4885" s="123" t="s">
        <v>52</v>
      </c>
      <c r="W4885" s="137">
        <v>36</v>
      </c>
      <c r="X4885" s="136">
        <v>6.9</v>
      </c>
      <c r="Y4885" s="137">
        <v>0</v>
      </c>
      <c r="Z4885" s="137">
        <f>W4885*Y4885</f>
        <v>0</v>
      </c>
      <c r="AA4885" s="119">
        <v>6</v>
      </c>
      <c r="AB4885" s="119">
        <v>6</v>
      </c>
      <c r="AC4885" s="137">
        <f>(Z4885*(100-AB4885))/100</f>
        <v>0</v>
      </c>
      <c r="AD4885" s="137">
        <f>IF(AND(AC4885="",M4883=""),0,IF((AC4885=""),M4883, IF( (M4883=""),AC4885,SUM(AC4883:AC4891)+M4883)))</f>
        <v>7016071.5</v>
      </c>
      <c r="AE4885" s="137">
        <f>IF( (X4885=""),AD4885*1,AD4885*(X4885/100) )</f>
        <v>484108.93350000004</v>
      </c>
      <c r="AF4885" s="137">
        <v>50000000</v>
      </c>
      <c r="AG4885" s="137">
        <f>IF((AF4885-AE4885) &gt; 1,0,IF((AF4885-AE4885)&lt;0,AE4885-AF4885,AF4885-AE4885))</f>
        <v>0</v>
      </c>
      <c r="AH4885" s="137">
        <v>0.02</v>
      </c>
    </row>
    <row r="4886" spans="1:34" s="173" customFormat="1" x14ac:dyDescent="0.55000000000000004">
      <c r="A4886" s="122"/>
      <c r="B4886" s="123"/>
      <c r="C4886" s="123"/>
      <c r="D4886" s="135"/>
      <c r="E4886" s="123"/>
      <c r="F4886" s="123"/>
      <c r="G4886" s="123"/>
      <c r="H4886" s="123"/>
      <c r="I4886" s="136"/>
      <c r="J4886" s="123"/>
      <c r="K4886" s="137"/>
      <c r="L4886" s="137"/>
      <c r="M4886" s="137"/>
      <c r="N4886" s="123">
        <v>4</v>
      </c>
      <c r="O4886" s="108" t="s">
        <v>6836</v>
      </c>
      <c r="P4886" s="138"/>
      <c r="Q4886" s="108" t="s">
        <v>6837</v>
      </c>
      <c r="R4886" s="108" t="s">
        <v>6840</v>
      </c>
      <c r="S4886" s="139" t="s">
        <v>6844</v>
      </c>
      <c r="T4886" s="123" t="s">
        <v>55</v>
      </c>
      <c r="U4886" s="123" t="s">
        <v>45</v>
      </c>
      <c r="V4886" s="123" t="s">
        <v>52</v>
      </c>
      <c r="W4886" s="137">
        <v>31.5</v>
      </c>
      <c r="X4886" s="136">
        <v>6.04</v>
      </c>
      <c r="Y4886" s="137">
        <v>0</v>
      </c>
      <c r="Z4886" s="137">
        <f>W4886*Y4886</f>
        <v>0</v>
      </c>
      <c r="AA4886" s="119">
        <v>6</v>
      </c>
      <c r="AB4886" s="119">
        <v>6</v>
      </c>
      <c r="AC4886" s="137">
        <f>(Z4886*(100-AB4886))/100</f>
        <v>0</v>
      </c>
      <c r="AD4886" s="137">
        <f>IF(AND(AC4886="",M4883=""),0,IF((AC4886=""),M4883, IF( (M4883=""),AC4886,SUM(AC4883:AC4891)+M4883)))</f>
        <v>7016071.5</v>
      </c>
      <c r="AE4886" s="137">
        <f>IF( (X4886=""),AD4886*1,AD4886*(X4886/100) )</f>
        <v>423770.71860000002</v>
      </c>
      <c r="AF4886" s="137">
        <v>50000000</v>
      </c>
      <c r="AG4886" s="137">
        <f>IF((AF4886-AE4886) &gt; 1,0,IF((AF4886-AE4886)&lt;0,AE4886-AF4886,AF4886-AE4886))</f>
        <v>0</v>
      </c>
      <c r="AH4886" s="137">
        <v>0.02</v>
      </c>
    </row>
    <row r="4887" spans="1:34" s="173" customFormat="1" x14ac:dyDescent="0.55000000000000004">
      <c r="A4887" s="122"/>
      <c r="B4887" s="123"/>
      <c r="C4887" s="123"/>
      <c r="D4887" s="135"/>
      <c r="E4887" s="123"/>
      <c r="F4887" s="123"/>
      <c r="G4887" s="123"/>
      <c r="H4887" s="123"/>
      <c r="I4887" s="136"/>
      <c r="J4887" s="123"/>
      <c r="K4887" s="137"/>
      <c r="L4887" s="137" t="s">
        <v>63</v>
      </c>
      <c r="M4887" s="137">
        <f>SUM(M4883:M4886)</f>
        <v>341550</v>
      </c>
      <c r="N4887" s="123"/>
      <c r="O4887" s="108"/>
      <c r="P4887" s="138"/>
      <c r="Q4887" s="108"/>
      <c r="R4887" s="108"/>
      <c r="S4887" s="139"/>
      <c r="T4887" s="123"/>
      <c r="U4887" s="123"/>
      <c r="V4887" s="123"/>
      <c r="W4887" s="137"/>
      <c r="X4887" s="136"/>
      <c r="Y4887" s="137"/>
      <c r="Z4887" s="137"/>
      <c r="AA4887" s="119"/>
      <c r="AB4887" s="119"/>
      <c r="AC4887" s="137"/>
      <c r="AD4887" s="137"/>
      <c r="AE4887" s="137">
        <f>SUM(AE4883:AE4886)</f>
        <v>7015369.8928500004</v>
      </c>
      <c r="AF4887" s="137"/>
      <c r="AG4887" s="137">
        <f>SUM(AG4883:AG4886)</f>
        <v>0</v>
      </c>
      <c r="AH4887" s="137"/>
    </row>
    <row r="4888" spans="1:34" s="173" customFormat="1" x14ac:dyDescent="0.55000000000000004">
      <c r="A4888" s="122" t="s">
        <v>6847</v>
      </c>
      <c r="B4888" s="123">
        <v>2078</v>
      </c>
      <c r="C4888" s="123">
        <v>5249</v>
      </c>
      <c r="D4888" s="135" t="s">
        <v>6848</v>
      </c>
      <c r="E4888" s="123" t="s">
        <v>34</v>
      </c>
      <c r="F4888" s="123">
        <v>14130</v>
      </c>
      <c r="G4888" s="123">
        <v>0</v>
      </c>
      <c r="H4888" s="123">
        <v>1</v>
      </c>
      <c r="I4888" s="136">
        <v>48</v>
      </c>
      <c r="J4888" s="123" t="s">
        <v>35</v>
      </c>
      <c r="K4888" s="137">
        <f>((G4888*400)+(H4888*100))+I4888</f>
        <v>148</v>
      </c>
      <c r="L4888" s="137">
        <v>1250</v>
      </c>
      <c r="M4888" s="137">
        <f>K4888*L4888</f>
        <v>185000</v>
      </c>
      <c r="N4888" s="123">
        <v>1</v>
      </c>
      <c r="O4888" s="108" t="s">
        <v>6845</v>
      </c>
      <c r="P4888" s="138">
        <v>3570800431855</v>
      </c>
      <c r="Q4888" s="108" t="s">
        <v>6846</v>
      </c>
      <c r="R4888" s="108" t="s">
        <v>6849</v>
      </c>
      <c r="S4888" s="139" t="s">
        <v>6850</v>
      </c>
      <c r="T4888" s="123" t="s">
        <v>51</v>
      </c>
      <c r="U4888" s="123" t="s">
        <v>45</v>
      </c>
      <c r="V4888" s="123" t="s">
        <v>52</v>
      </c>
      <c r="W4888" s="137">
        <v>111.02</v>
      </c>
      <c r="X4888" s="136">
        <v>90.84</v>
      </c>
      <c r="Y4888" s="137">
        <v>6750</v>
      </c>
      <c r="Z4888" s="137">
        <f>W4888*Y4888</f>
        <v>749385</v>
      </c>
      <c r="AA4888" s="119">
        <v>6</v>
      </c>
      <c r="AB4888" s="119">
        <v>6</v>
      </c>
      <c r="AC4888" s="137">
        <f>(Z4888*(100-AB4888))/100</f>
        <v>704421.9</v>
      </c>
      <c r="AD4888" s="137">
        <f>IF(AND(AC4888="",M4888=""),0,IF((AC4888=""),M4888, IF( (M4888=""),AC4888,SUM(AC4888:AC4890)+M4888)))</f>
        <v>964265.9</v>
      </c>
      <c r="AE4888" s="137">
        <f>IF( (X4888=""),AD4888*1,AD4888*(X4888/100) )</f>
        <v>875939.14356</v>
      </c>
      <c r="AF4888" s="137">
        <v>50000000</v>
      </c>
      <c r="AG4888" s="137">
        <f>IF((AF4888-AE4888) &gt; 1,0,IF((AF4888-AE4888)&lt;0,AE4888-AF4888,AF4888-AE4888))</f>
        <v>0</v>
      </c>
      <c r="AH4888" s="137">
        <v>0.02</v>
      </c>
    </row>
    <row r="4889" spans="1:34" s="173" customFormat="1" x14ac:dyDescent="0.55000000000000004">
      <c r="A4889" s="122"/>
      <c r="B4889" s="123"/>
      <c r="C4889" s="123"/>
      <c r="D4889" s="135"/>
      <c r="E4889" s="123"/>
      <c r="F4889" s="123"/>
      <c r="G4889" s="123"/>
      <c r="H4889" s="123"/>
      <c r="I4889" s="136"/>
      <c r="J4889" s="123"/>
      <c r="K4889" s="137"/>
      <c r="L4889" s="137"/>
      <c r="M4889" s="137"/>
      <c r="N4889" s="123">
        <v>2</v>
      </c>
      <c r="O4889" s="108" t="s">
        <v>6845</v>
      </c>
      <c r="P4889" s="138">
        <v>3570800431855</v>
      </c>
      <c r="Q4889" s="108" t="s">
        <v>6846</v>
      </c>
      <c r="R4889" s="108" t="s">
        <v>6849</v>
      </c>
      <c r="S4889" s="139" t="s">
        <v>6850</v>
      </c>
      <c r="T4889" s="123" t="s">
        <v>51</v>
      </c>
      <c r="U4889" s="123" t="s">
        <v>45</v>
      </c>
      <c r="V4889" s="123" t="s">
        <v>52</v>
      </c>
      <c r="W4889" s="137">
        <v>11.2</v>
      </c>
      <c r="X4889" s="136">
        <v>9.16</v>
      </c>
      <c r="Y4889" s="137">
        <v>6750</v>
      </c>
      <c r="Z4889" s="137">
        <f>W4889*Y4889</f>
        <v>75600</v>
      </c>
      <c r="AA4889" s="119">
        <v>1</v>
      </c>
      <c r="AB4889" s="119">
        <v>1</v>
      </c>
      <c r="AC4889" s="137">
        <f>(Z4889*(100-AB4889))/100</f>
        <v>74844</v>
      </c>
      <c r="AD4889" s="137">
        <f>IF(AND(AC4889="",M4888=""),0,IF((AC4889=""),M4888, IF( (M4888=""),AC4889,SUM(AC4888:AC4890)+M4888)))</f>
        <v>964265.9</v>
      </c>
      <c r="AE4889" s="137">
        <f>IF( (X4889=""),AD4889*1,AD4889*(X4889/100) )</f>
        <v>88326.756439999997</v>
      </c>
      <c r="AF4889" s="137">
        <v>50000000</v>
      </c>
      <c r="AG4889" s="137">
        <f>IF((AF4889-AE4889) &gt; 1,0,IF((AF4889-AE4889)&lt;0,AE4889-AF4889,AF4889-AE4889))</f>
        <v>0</v>
      </c>
      <c r="AH4889" s="137">
        <v>0.02</v>
      </c>
    </row>
    <row r="4890" spans="1:34" s="173" customFormat="1" x14ac:dyDescent="0.55000000000000004">
      <c r="A4890" s="122"/>
      <c r="B4890" s="123"/>
      <c r="C4890" s="123"/>
      <c r="D4890" s="135"/>
      <c r="E4890" s="123"/>
      <c r="F4890" s="123"/>
      <c r="G4890" s="123"/>
      <c r="H4890" s="123"/>
      <c r="I4890" s="136"/>
      <c r="J4890" s="123"/>
      <c r="K4890" s="137"/>
      <c r="L4890" s="137" t="s">
        <v>63</v>
      </c>
      <c r="M4890" s="137">
        <f>SUM(M4888:M4889)</f>
        <v>185000</v>
      </c>
      <c r="N4890" s="123"/>
      <c r="O4890" s="108"/>
      <c r="P4890" s="138"/>
      <c r="Q4890" s="108"/>
      <c r="R4890" s="108"/>
      <c r="S4890" s="139"/>
      <c r="T4890" s="123"/>
      <c r="U4890" s="123"/>
      <c r="V4890" s="123"/>
      <c r="W4890" s="137"/>
      <c r="X4890" s="136"/>
      <c r="Y4890" s="137"/>
      <c r="Z4890" s="137"/>
      <c r="AA4890" s="119"/>
      <c r="AB4890" s="119"/>
      <c r="AC4890" s="137"/>
      <c r="AD4890" s="137"/>
      <c r="AE4890" s="137">
        <f>SUM(AE4888:AE4889)</f>
        <v>964265.9</v>
      </c>
      <c r="AF4890" s="137"/>
      <c r="AG4890" s="137">
        <f>SUM(AG4888:AG4889)</f>
        <v>0</v>
      </c>
      <c r="AH4890" s="137"/>
    </row>
    <row r="4891" spans="1:34" s="173" customFormat="1" x14ac:dyDescent="0.55000000000000004">
      <c r="A4891" s="122" t="s">
        <v>6853</v>
      </c>
      <c r="B4891" s="123">
        <v>2079</v>
      </c>
      <c r="C4891" s="123">
        <v>9098</v>
      </c>
      <c r="D4891" s="135" t="s">
        <v>6854</v>
      </c>
      <c r="E4891" s="123" t="s">
        <v>34</v>
      </c>
      <c r="F4891" s="123">
        <v>18435</v>
      </c>
      <c r="G4891" s="123">
        <v>0</v>
      </c>
      <c r="H4891" s="123">
        <v>0</v>
      </c>
      <c r="I4891" s="136">
        <v>90.3</v>
      </c>
      <c r="J4891" s="123" t="s">
        <v>35</v>
      </c>
      <c r="K4891" s="137">
        <f>((G4891*400)+(H4891*100))+I4891</f>
        <v>90.3</v>
      </c>
      <c r="L4891" s="137">
        <v>1350</v>
      </c>
      <c r="M4891" s="137">
        <f>K4891*L4891</f>
        <v>121905</v>
      </c>
      <c r="N4891" s="123">
        <v>1</v>
      </c>
      <c r="O4891" s="108" t="s">
        <v>6851</v>
      </c>
      <c r="P4891" s="138">
        <v>3570800071743</v>
      </c>
      <c r="Q4891" s="108" t="s">
        <v>6852</v>
      </c>
      <c r="R4891" s="108" t="s">
        <v>6855</v>
      </c>
      <c r="S4891" s="139" t="s">
        <v>6856</v>
      </c>
      <c r="T4891" s="123" t="s">
        <v>51</v>
      </c>
      <c r="U4891" s="123" t="s">
        <v>45</v>
      </c>
      <c r="V4891" s="123" t="s">
        <v>52</v>
      </c>
      <c r="W4891" s="137">
        <v>537.6</v>
      </c>
      <c r="X4891" s="136">
        <v>100</v>
      </c>
      <c r="Y4891" s="137">
        <v>6750</v>
      </c>
      <c r="Z4891" s="137">
        <f>W4891*Y4891</f>
        <v>3628800</v>
      </c>
      <c r="AA4891" s="119">
        <v>6</v>
      </c>
      <c r="AB4891" s="119">
        <v>6</v>
      </c>
      <c r="AC4891" s="137">
        <f>(Z4891*(100-AB4891))/100</f>
        <v>3411072</v>
      </c>
      <c r="AD4891" s="137">
        <f>IF(AND(AC4891="",M4891=""),0,IF((AC4891=""),M4891, IF( (M4891=""),AC4891,SUM(AC4891:AC4892)+M4891)))</f>
        <v>3532977</v>
      </c>
      <c r="AE4891" s="137">
        <f>IF( (X4891=""),AD4891*1,AD4891*(X4891/100) )</f>
        <v>3532977</v>
      </c>
      <c r="AF4891" s="137">
        <v>50000000</v>
      </c>
      <c r="AG4891" s="137">
        <f>IF((AF4891-AE4891) &gt; 1,0,IF((AF4891-AE4891)&lt;0,AE4891-AF4891,AF4891-AE4891))</f>
        <v>0</v>
      </c>
      <c r="AH4891" s="137">
        <v>0.02</v>
      </c>
    </row>
    <row r="4892" spans="1:34" s="173" customFormat="1" x14ac:dyDescent="0.55000000000000004">
      <c r="A4892" s="122"/>
      <c r="B4892" s="123"/>
      <c r="C4892" s="123"/>
      <c r="D4892" s="135"/>
      <c r="E4892" s="123"/>
      <c r="F4892" s="123"/>
      <c r="G4892" s="123"/>
      <c r="H4892" s="123"/>
      <c r="I4892" s="136"/>
      <c r="J4892" s="123"/>
      <c r="K4892" s="137"/>
      <c r="L4892" s="137" t="s">
        <v>63</v>
      </c>
      <c r="M4892" s="137">
        <f>SUM(M4891:M4891)</f>
        <v>121905</v>
      </c>
      <c r="N4892" s="123"/>
      <c r="O4892" s="108"/>
      <c r="P4892" s="138"/>
      <c r="Q4892" s="108"/>
      <c r="R4892" s="108"/>
      <c r="S4892" s="139"/>
      <c r="T4892" s="123"/>
      <c r="U4892" s="123"/>
      <c r="V4892" s="123"/>
      <c r="W4892" s="137"/>
      <c r="X4892" s="136"/>
      <c r="Y4892" s="137"/>
      <c r="Z4892" s="137"/>
      <c r="AA4892" s="119"/>
      <c r="AB4892" s="119"/>
      <c r="AC4892" s="137"/>
      <c r="AD4892" s="137"/>
      <c r="AE4892" s="137">
        <f>SUM(AE4891:AE4891)</f>
        <v>3532977</v>
      </c>
      <c r="AF4892" s="137"/>
      <c r="AG4892" s="137">
        <f>SUM(AG4891:AG4891)</f>
        <v>0</v>
      </c>
      <c r="AH4892" s="137"/>
    </row>
    <row r="4893" spans="1:34" s="173" customFormat="1" x14ac:dyDescent="0.55000000000000004">
      <c r="A4893" s="122" t="s">
        <v>6859</v>
      </c>
      <c r="B4893" s="123">
        <v>2080</v>
      </c>
      <c r="C4893" s="123">
        <v>7757</v>
      </c>
      <c r="D4893" s="135" t="s">
        <v>6860</v>
      </c>
      <c r="E4893" s="123" t="s">
        <v>34</v>
      </c>
      <c r="F4893" s="123">
        <v>19621</v>
      </c>
      <c r="G4893" s="123">
        <v>0</v>
      </c>
      <c r="H4893" s="123">
        <v>0</v>
      </c>
      <c r="I4893" s="136">
        <v>60.9</v>
      </c>
      <c r="J4893" s="123" t="s">
        <v>35</v>
      </c>
      <c r="K4893" s="137">
        <f>((G4893*400)+(H4893*100))+I4893</f>
        <v>60.9</v>
      </c>
      <c r="L4893" s="137">
        <v>375</v>
      </c>
      <c r="M4893" s="137">
        <f>K4893*L4893</f>
        <v>22837.5</v>
      </c>
      <c r="N4893" s="123">
        <v>1</v>
      </c>
      <c r="O4893" s="108" t="s">
        <v>6857</v>
      </c>
      <c r="P4893" s="138"/>
      <c r="Q4893" s="108" t="s">
        <v>6858</v>
      </c>
      <c r="R4893" s="108" t="s">
        <v>6861</v>
      </c>
      <c r="S4893" s="139" t="s">
        <v>6862</v>
      </c>
      <c r="T4893" s="123" t="s">
        <v>51</v>
      </c>
      <c r="U4893" s="123" t="s">
        <v>74</v>
      </c>
      <c r="V4893" s="123" t="s">
        <v>52</v>
      </c>
      <c r="W4893" s="137">
        <v>277.98</v>
      </c>
      <c r="X4893" s="136">
        <v>100</v>
      </c>
      <c r="Y4893" s="137">
        <v>6750</v>
      </c>
      <c r="Z4893" s="137">
        <f>W4893*Y4893</f>
        <v>1876365.0000000002</v>
      </c>
      <c r="AA4893" s="119">
        <v>21</v>
      </c>
      <c r="AB4893" s="119">
        <v>93</v>
      </c>
      <c r="AC4893" s="137">
        <f>(Z4893*(100-AB4893))/100</f>
        <v>131345.55000000002</v>
      </c>
      <c r="AD4893" s="137">
        <f>IF(AND(AC4893="",M4893=""),0,IF((AC4893=""),M4893, IF( (M4893=""),AC4893,SUM(AC4893:AC4898)+M4893)))</f>
        <v>850864.05</v>
      </c>
      <c r="AE4893" s="137">
        <f>IF( (X4893=""),AD4893*1,AD4893*(X4893/100) )</f>
        <v>850864.05</v>
      </c>
      <c r="AF4893" s="137">
        <v>50000000</v>
      </c>
      <c r="AG4893" s="137">
        <f>IF((AF4893-AE4893) &gt; 1,0,IF((AF4893-AE4893)&lt;0,AE4893-AF4893,AF4893-AE4893))</f>
        <v>0</v>
      </c>
      <c r="AH4893" s="137">
        <v>0.02</v>
      </c>
    </row>
    <row r="4894" spans="1:34" s="173" customFormat="1" x14ac:dyDescent="0.55000000000000004">
      <c r="A4894" s="122"/>
      <c r="B4894" s="123"/>
      <c r="C4894" s="123"/>
      <c r="D4894" s="135"/>
      <c r="E4894" s="123"/>
      <c r="F4894" s="123"/>
      <c r="G4894" s="123"/>
      <c r="H4894" s="123"/>
      <c r="I4894" s="136"/>
      <c r="J4894" s="123"/>
      <c r="K4894" s="137"/>
      <c r="L4894" s="137" t="s">
        <v>63</v>
      </c>
      <c r="M4894" s="137">
        <f>SUM(M4893:M4893)</f>
        <v>22837.5</v>
      </c>
      <c r="N4894" s="123"/>
      <c r="O4894" s="108"/>
      <c r="P4894" s="138"/>
      <c r="Q4894" s="108"/>
      <c r="R4894" s="108"/>
      <c r="S4894" s="139"/>
      <c r="T4894" s="123"/>
      <c r="U4894" s="123"/>
      <c r="V4894" s="123"/>
      <c r="W4894" s="137"/>
      <c r="X4894" s="136"/>
      <c r="Y4894" s="137"/>
      <c r="Z4894" s="137"/>
      <c r="AA4894" s="119"/>
      <c r="AB4894" s="119"/>
      <c r="AC4894" s="137"/>
      <c r="AD4894" s="137"/>
      <c r="AE4894" s="137">
        <f>SUM(AE4893:AE4893)</f>
        <v>850864.05</v>
      </c>
      <c r="AF4894" s="137"/>
      <c r="AG4894" s="137">
        <f>SUM(AG4893:AG4893)</f>
        <v>0</v>
      </c>
      <c r="AH4894" s="137"/>
    </row>
    <row r="4895" spans="1:34" s="173" customFormat="1" x14ac:dyDescent="0.55000000000000004">
      <c r="A4895" s="122" t="s">
        <v>6863</v>
      </c>
      <c r="B4895" s="123">
        <v>2081</v>
      </c>
      <c r="C4895" s="123">
        <v>5944</v>
      </c>
      <c r="D4895" s="135" t="s">
        <v>6864</v>
      </c>
      <c r="E4895" s="123" t="s">
        <v>34</v>
      </c>
      <c r="F4895" s="123">
        <v>23716</v>
      </c>
      <c r="G4895" s="123">
        <v>0</v>
      </c>
      <c r="H4895" s="123">
        <v>2</v>
      </c>
      <c r="I4895" s="136">
        <v>35</v>
      </c>
      <c r="J4895" s="123" t="s">
        <v>38</v>
      </c>
      <c r="K4895" s="137">
        <f>((G4895*400)+(H4895*100))+I4895</f>
        <v>235</v>
      </c>
      <c r="L4895" s="137">
        <v>625</v>
      </c>
      <c r="M4895" s="137">
        <f>K4895*L4895</f>
        <v>146875</v>
      </c>
      <c r="N4895" s="123"/>
      <c r="O4895" s="108"/>
      <c r="P4895" s="138"/>
      <c r="Q4895" s="108"/>
      <c r="R4895" s="108"/>
      <c r="S4895" s="139"/>
      <c r="T4895" s="123"/>
      <c r="U4895" s="123"/>
      <c r="V4895" s="123"/>
      <c r="W4895" s="137"/>
      <c r="X4895" s="136"/>
      <c r="Y4895" s="137"/>
      <c r="Z4895" s="137"/>
      <c r="AA4895" s="119"/>
      <c r="AB4895" s="119"/>
      <c r="AC4895" s="137"/>
      <c r="AD4895" s="137">
        <f>IF(AND(AC4895="",M4895=""),0,IF((AC4895=""),M4895,IF((M4895=""),AC4895,AC4895+M4895)))</f>
        <v>146875</v>
      </c>
      <c r="AE4895" s="137">
        <f>IF( (X4895=""),AD4895*1,AD4895*(X4895/100) )</f>
        <v>146875</v>
      </c>
      <c r="AF4895" s="137">
        <v>50000000</v>
      </c>
      <c r="AG4895" s="137">
        <f>IF((AF4895-AE4895) &gt; 1,0,IF((AF4895-AE4895)&lt;0,AE4895-AF4895,AF4895-AE4895))</f>
        <v>0</v>
      </c>
      <c r="AH4895" s="137">
        <v>0.01</v>
      </c>
    </row>
    <row r="4896" spans="1:34" s="173" customFormat="1" x14ac:dyDescent="0.55000000000000004">
      <c r="A4896" s="122"/>
      <c r="B4896" s="123"/>
      <c r="C4896" s="123"/>
      <c r="D4896" s="135"/>
      <c r="E4896" s="123"/>
      <c r="F4896" s="123"/>
      <c r="G4896" s="123"/>
      <c r="H4896" s="123"/>
      <c r="I4896" s="136"/>
      <c r="J4896" s="123"/>
      <c r="K4896" s="137"/>
      <c r="L4896" s="137" t="s">
        <v>63</v>
      </c>
      <c r="M4896" s="137">
        <f>SUM(M4895:M4895)</f>
        <v>146875</v>
      </c>
      <c r="N4896" s="123"/>
      <c r="O4896" s="108"/>
      <c r="P4896" s="138"/>
      <c r="Q4896" s="108"/>
      <c r="R4896" s="108"/>
      <c r="S4896" s="139"/>
      <c r="T4896" s="123"/>
      <c r="U4896" s="123"/>
      <c r="V4896" s="123"/>
      <c r="W4896" s="137"/>
      <c r="X4896" s="136"/>
      <c r="Y4896" s="137"/>
      <c r="Z4896" s="137"/>
      <c r="AA4896" s="119"/>
      <c r="AB4896" s="119"/>
      <c r="AC4896" s="137"/>
      <c r="AD4896" s="137"/>
      <c r="AE4896" s="137">
        <f>SUM(AE4895:AE4895)</f>
        <v>146875</v>
      </c>
      <c r="AF4896" s="137"/>
      <c r="AG4896" s="137">
        <f>SUM(AG4895:AG4895)</f>
        <v>0</v>
      </c>
      <c r="AH4896" s="137"/>
    </row>
    <row r="4897" spans="1:34" s="173" customFormat="1" x14ac:dyDescent="0.55000000000000004">
      <c r="A4897" s="122" t="s">
        <v>3587</v>
      </c>
      <c r="B4897" s="123">
        <v>2082</v>
      </c>
      <c r="C4897" s="123">
        <v>5414</v>
      </c>
      <c r="D4897" s="135" t="s">
        <v>6865</v>
      </c>
      <c r="E4897" s="123" t="s">
        <v>34</v>
      </c>
      <c r="F4897" s="123">
        <v>24601</v>
      </c>
      <c r="G4897" s="123">
        <v>0</v>
      </c>
      <c r="H4897" s="123">
        <v>0</v>
      </c>
      <c r="I4897" s="136">
        <v>79</v>
      </c>
      <c r="J4897" s="123" t="s">
        <v>35</v>
      </c>
      <c r="K4897" s="137">
        <f>((G4897*400)+(H4897*100))+I4897</f>
        <v>79</v>
      </c>
      <c r="L4897" s="137">
        <v>450</v>
      </c>
      <c r="M4897" s="137">
        <f>K4897*L4897</f>
        <v>35550</v>
      </c>
      <c r="N4897" s="123">
        <v>1</v>
      </c>
      <c r="O4897" s="108" t="s">
        <v>6832</v>
      </c>
      <c r="P4897" s="138">
        <v>3570800436211</v>
      </c>
      <c r="Q4897" s="108" t="s">
        <v>6833</v>
      </c>
      <c r="R4897" s="108" t="s">
        <v>3589</v>
      </c>
      <c r="S4897" s="139" t="s">
        <v>6866</v>
      </c>
      <c r="T4897" s="123" t="s">
        <v>51</v>
      </c>
      <c r="U4897" s="123" t="s">
        <v>45</v>
      </c>
      <c r="V4897" s="123" t="s">
        <v>52</v>
      </c>
      <c r="W4897" s="137">
        <v>109.8</v>
      </c>
      <c r="X4897" s="136">
        <v>100</v>
      </c>
      <c r="Y4897" s="137">
        <v>6750</v>
      </c>
      <c r="Z4897" s="137">
        <f>W4897*Y4897</f>
        <v>741150</v>
      </c>
      <c r="AA4897" s="119">
        <v>6</v>
      </c>
      <c r="AB4897" s="119">
        <v>6</v>
      </c>
      <c r="AC4897" s="137">
        <f>(Z4897*(100-AB4897))/100</f>
        <v>696681</v>
      </c>
      <c r="AD4897" s="137">
        <f>IF(AND(AC4897="",M4897=""),0,IF((AC4897=""),M4897, IF( (M4897=""),AC4897,SUM(AC4897:AC4900)+M4897)))</f>
        <v>1887021</v>
      </c>
      <c r="AE4897" s="137">
        <f>IF( (X4897=""),AD4897*1,AD4897*(X4897/100) )</f>
        <v>1887021</v>
      </c>
      <c r="AF4897" s="137">
        <v>50000000</v>
      </c>
      <c r="AG4897" s="137">
        <f>IF((AF4897-AE4897) &gt; 1,0,IF((AF4897-AE4897)&lt;0,AE4897-AF4897,AF4897-AE4897))</f>
        <v>0</v>
      </c>
      <c r="AH4897" s="137">
        <v>0.02</v>
      </c>
    </row>
    <row r="4898" spans="1:34" s="173" customFormat="1" x14ac:dyDescent="0.55000000000000004">
      <c r="A4898" s="122"/>
      <c r="B4898" s="123"/>
      <c r="C4898" s="123"/>
      <c r="D4898" s="135"/>
      <c r="E4898" s="123"/>
      <c r="F4898" s="123"/>
      <c r="G4898" s="123"/>
      <c r="H4898" s="123"/>
      <c r="I4898" s="136"/>
      <c r="J4898" s="123"/>
      <c r="K4898" s="137"/>
      <c r="L4898" s="137" t="s">
        <v>63</v>
      </c>
      <c r="M4898" s="137">
        <f>SUM(M4897:M4897)</f>
        <v>35550</v>
      </c>
      <c r="N4898" s="123"/>
      <c r="O4898" s="108"/>
      <c r="P4898" s="138"/>
      <c r="Q4898" s="108"/>
      <c r="R4898" s="108"/>
      <c r="S4898" s="139"/>
      <c r="T4898" s="123"/>
      <c r="U4898" s="123"/>
      <c r="V4898" s="123"/>
      <c r="W4898" s="137"/>
      <c r="X4898" s="136"/>
      <c r="Y4898" s="137"/>
      <c r="Z4898" s="137"/>
      <c r="AA4898" s="119"/>
      <c r="AB4898" s="119"/>
      <c r="AC4898" s="137"/>
      <c r="AD4898" s="137"/>
      <c r="AE4898" s="137">
        <f>SUM(AE4897:AE4897)</f>
        <v>1887021</v>
      </c>
      <c r="AF4898" s="137"/>
      <c r="AG4898" s="137">
        <f>SUM(AG4897:AG4897)</f>
        <v>0</v>
      </c>
      <c r="AH4898" s="137"/>
    </row>
    <row r="4899" spans="1:34" s="173" customFormat="1" x14ac:dyDescent="0.55000000000000004">
      <c r="A4899" s="122" t="s">
        <v>6859</v>
      </c>
      <c r="B4899" s="123">
        <v>2083</v>
      </c>
      <c r="C4899" s="123">
        <v>9411</v>
      </c>
      <c r="D4899" s="135" t="s">
        <v>6867</v>
      </c>
      <c r="E4899" s="123" t="s">
        <v>34</v>
      </c>
      <c r="F4899" s="123">
        <v>27376</v>
      </c>
      <c r="G4899" s="123">
        <v>0</v>
      </c>
      <c r="H4899" s="123">
        <v>0</v>
      </c>
      <c r="I4899" s="136">
        <v>16</v>
      </c>
      <c r="J4899" s="123" t="s">
        <v>38</v>
      </c>
      <c r="K4899" s="137">
        <f>((G4899*400)+(H4899*100))+I4899</f>
        <v>16</v>
      </c>
      <c r="L4899" s="137">
        <v>375</v>
      </c>
      <c r="M4899" s="137">
        <f>K4899*L4899</f>
        <v>6000</v>
      </c>
      <c r="N4899" s="123"/>
      <c r="O4899" s="108"/>
      <c r="P4899" s="138"/>
      <c r="Q4899" s="108"/>
      <c r="R4899" s="108"/>
      <c r="S4899" s="139"/>
      <c r="T4899" s="123"/>
      <c r="U4899" s="123"/>
      <c r="V4899" s="123"/>
      <c r="W4899" s="137"/>
      <c r="X4899" s="136"/>
      <c r="Y4899" s="137"/>
      <c r="Z4899" s="137"/>
      <c r="AA4899" s="119"/>
      <c r="AB4899" s="119"/>
      <c r="AC4899" s="137"/>
      <c r="AD4899" s="137">
        <f>IF(AND(AC4899="",M4899=""),0,IF((AC4899=""),M4899,IF((M4899=""),AC4899,AC4899+M4899)))</f>
        <v>6000</v>
      </c>
      <c r="AE4899" s="137">
        <f>IF( (X4899=""),AD4899*1,AD4899*(X4899/100) )</f>
        <v>6000</v>
      </c>
      <c r="AF4899" s="137">
        <v>50000000</v>
      </c>
      <c r="AG4899" s="137">
        <f>IF((AF4899-AE4899) &gt; 1,0,IF((AF4899-AE4899)&lt;0,AE4899-AF4899,AF4899-AE4899))</f>
        <v>0</v>
      </c>
      <c r="AH4899" s="137">
        <v>0.01</v>
      </c>
    </row>
    <row r="4900" spans="1:34" s="173" customFormat="1" x14ac:dyDescent="0.55000000000000004">
      <c r="A4900" s="122"/>
      <c r="B4900" s="123">
        <v>2084</v>
      </c>
      <c r="C4900" s="123">
        <v>9412</v>
      </c>
      <c r="D4900" s="135" t="s">
        <v>6868</v>
      </c>
      <c r="E4900" s="123" t="s">
        <v>34</v>
      </c>
      <c r="F4900" s="123">
        <v>27377</v>
      </c>
      <c r="G4900" s="123">
        <v>0</v>
      </c>
      <c r="H4900" s="123">
        <v>0</v>
      </c>
      <c r="I4900" s="136">
        <v>54.2</v>
      </c>
      <c r="J4900" s="123" t="s">
        <v>35</v>
      </c>
      <c r="K4900" s="137">
        <f>((G4900*400)+(H4900*100))+I4900</f>
        <v>54.2</v>
      </c>
      <c r="L4900" s="137">
        <v>375</v>
      </c>
      <c r="M4900" s="137">
        <f>K4900*L4900</f>
        <v>20325</v>
      </c>
      <c r="N4900" s="123">
        <v>1</v>
      </c>
      <c r="O4900" s="108" t="s">
        <v>6857</v>
      </c>
      <c r="P4900" s="138"/>
      <c r="Q4900" s="108" t="s">
        <v>6858</v>
      </c>
      <c r="R4900" s="108" t="s">
        <v>6861</v>
      </c>
      <c r="S4900" s="139" t="s">
        <v>6869</v>
      </c>
      <c r="T4900" s="123" t="s">
        <v>51</v>
      </c>
      <c r="U4900" s="123" t="s">
        <v>45</v>
      </c>
      <c r="V4900" s="123" t="s">
        <v>52</v>
      </c>
      <c r="W4900" s="137">
        <v>182</v>
      </c>
      <c r="X4900" s="136">
        <v>100</v>
      </c>
      <c r="Y4900" s="137">
        <v>6750</v>
      </c>
      <c r="Z4900" s="137">
        <f>W4900*Y4900</f>
        <v>1228500</v>
      </c>
      <c r="AA4900" s="119">
        <v>6</v>
      </c>
      <c r="AB4900" s="119">
        <v>6</v>
      </c>
      <c r="AC4900" s="137">
        <f>(Z4900*(100-AB4900))/100</f>
        <v>1154790</v>
      </c>
      <c r="AD4900" s="137">
        <f>IF(AND(AC4900="",M4900=""),0,IF((AC4900=""),M4900, IF( (M4900=""),AC4900,AC4900+M4900)))</f>
        <v>1175115</v>
      </c>
      <c r="AE4900" s="137">
        <f>IF( (X4900=""),AD4900*1,AD4900*(X4900/100) )</f>
        <v>1175115</v>
      </c>
      <c r="AF4900" s="137">
        <v>50000000</v>
      </c>
      <c r="AG4900" s="137">
        <f>IF((AF4900-AE4900) &gt; 1,0,IF((AF4900-AE4900)&lt;0,AE4900-AF4900,AF4900-AE4900))</f>
        <v>0</v>
      </c>
      <c r="AH4900" s="137">
        <v>0.02</v>
      </c>
    </row>
    <row r="4901" spans="1:34" s="173" customFormat="1" x14ac:dyDescent="0.55000000000000004">
      <c r="A4901" s="122"/>
      <c r="B4901" s="123"/>
      <c r="C4901" s="123"/>
      <c r="D4901" s="135"/>
      <c r="E4901" s="123"/>
      <c r="F4901" s="123"/>
      <c r="G4901" s="123"/>
      <c r="H4901" s="123"/>
      <c r="I4901" s="136"/>
      <c r="J4901" s="123"/>
      <c r="K4901" s="137"/>
      <c r="L4901" s="137" t="s">
        <v>63</v>
      </c>
      <c r="M4901" s="137">
        <f>SUM(M4899:M4900)</f>
        <v>26325</v>
      </c>
      <c r="N4901" s="123"/>
      <c r="O4901" s="108"/>
      <c r="P4901" s="138"/>
      <c r="Q4901" s="108"/>
      <c r="R4901" s="108"/>
      <c r="S4901" s="139"/>
      <c r="T4901" s="123"/>
      <c r="U4901" s="123"/>
      <c r="V4901" s="123"/>
      <c r="W4901" s="137"/>
      <c r="X4901" s="136"/>
      <c r="Y4901" s="137"/>
      <c r="Z4901" s="137"/>
      <c r="AA4901" s="119"/>
      <c r="AB4901" s="119"/>
      <c r="AC4901" s="137"/>
      <c r="AD4901" s="137"/>
      <c r="AE4901" s="137">
        <f>SUM(AE4899:AE4900)</f>
        <v>1181115</v>
      </c>
      <c r="AF4901" s="137"/>
      <c r="AG4901" s="137">
        <f>SUM(AG4899:AG4900)</f>
        <v>0</v>
      </c>
      <c r="AH4901" s="137"/>
    </row>
    <row r="4902" spans="1:34" s="173" customFormat="1" x14ac:dyDescent="0.55000000000000004">
      <c r="A4902" s="122" t="s">
        <v>6870</v>
      </c>
      <c r="B4902" s="123">
        <v>2085</v>
      </c>
      <c r="C4902" s="123">
        <v>8146</v>
      </c>
      <c r="D4902" s="135" t="s">
        <v>6871</v>
      </c>
      <c r="E4902" s="123" t="s">
        <v>34</v>
      </c>
      <c r="F4902" s="123">
        <v>22223</v>
      </c>
      <c r="G4902" s="123">
        <v>1</v>
      </c>
      <c r="H4902" s="123">
        <v>3</v>
      </c>
      <c r="I4902" s="136">
        <v>7</v>
      </c>
      <c r="J4902" s="123" t="s">
        <v>38</v>
      </c>
      <c r="K4902" s="137">
        <f>((G4902*400)+(H4902*100))+I4902</f>
        <v>707</v>
      </c>
      <c r="L4902" s="137">
        <v>800</v>
      </c>
      <c r="M4902" s="137">
        <f>K4902*L4902</f>
        <v>565600</v>
      </c>
      <c r="N4902" s="123"/>
      <c r="O4902" s="108"/>
      <c r="P4902" s="138"/>
      <c r="Q4902" s="108"/>
      <c r="R4902" s="108"/>
      <c r="S4902" s="139"/>
      <c r="T4902" s="123"/>
      <c r="U4902" s="123"/>
      <c r="V4902" s="123"/>
      <c r="W4902" s="137"/>
      <c r="X4902" s="136"/>
      <c r="Y4902" s="137"/>
      <c r="Z4902" s="137"/>
      <c r="AA4902" s="119"/>
      <c r="AB4902" s="119"/>
      <c r="AC4902" s="137"/>
      <c r="AD4902" s="137">
        <f>IF(AND(AC4902="",M4902=""),0,IF((AC4902=""),M4902,IF((M4902=""),AC4902,AC4902+M4902)))</f>
        <v>565600</v>
      </c>
      <c r="AE4902" s="137">
        <f>IF( (X4902=""),AD4902*1,AD4902*(X4902/100) )</f>
        <v>565600</v>
      </c>
      <c r="AF4902" s="137">
        <v>50000000</v>
      </c>
      <c r="AG4902" s="137">
        <f>IF((AF4902-AE4902) &gt; 1,0,IF((AF4902-AE4902)&lt;0,AE4902-AF4902,AF4902-AE4902))</f>
        <v>0</v>
      </c>
      <c r="AH4902" s="137">
        <v>0.01</v>
      </c>
    </row>
    <row r="4903" spans="1:34" s="173" customFormat="1" x14ac:dyDescent="0.55000000000000004">
      <c r="A4903" s="122"/>
      <c r="B4903" s="123"/>
      <c r="C4903" s="123"/>
      <c r="D4903" s="135"/>
      <c r="E4903" s="123"/>
      <c r="F4903" s="123"/>
      <c r="G4903" s="123"/>
      <c r="H4903" s="123"/>
      <c r="I4903" s="136"/>
      <c r="J4903" s="123"/>
      <c r="K4903" s="137"/>
      <c r="L4903" s="137" t="s">
        <v>63</v>
      </c>
      <c r="M4903" s="137">
        <f>SUM(M4902:M4902)</f>
        <v>565600</v>
      </c>
      <c r="N4903" s="123"/>
      <c r="O4903" s="108"/>
      <c r="P4903" s="138"/>
      <c r="Q4903" s="108"/>
      <c r="R4903" s="108"/>
      <c r="S4903" s="139"/>
      <c r="T4903" s="123"/>
      <c r="U4903" s="123"/>
      <c r="V4903" s="123"/>
      <c r="W4903" s="137"/>
      <c r="X4903" s="136"/>
      <c r="Y4903" s="137"/>
      <c r="Z4903" s="137"/>
      <c r="AA4903" s="119"/>
      <c r="AB4903" s="119"/>
      <c r="AC4903" s="137"/>
      <c r="AD4903" s="137"/>
      <c r="AE4903" s="137">
        <f>SUM(AE4902:AE4902)</f>
        <v>565600</v>
      </c>
      <c r="AF4903" s="137"/>
      <c r="AG4903" s="137">
        <f>SUM(AG4902:AG4902)</f>
        <v>0</v>
      </c>
      <c r="AH4903" s="137"/>
    </row>
    <row r="4904" spans="1:34" s="173" customFormat="1" x14ac:dyDescent="0.55000000000000004">
      <c r="A4904" s="122" t="s">
        <v>6872</v>
      </c>
      <c r="B4904" s="123">
        <v>2086</v>
      </c>
      <c r="C4904" s="123">
        <v>5106</v>
      </c>
      <c r="D4904" s="135" t="s">
        <v>6873</v>
      </c>
      <c r="E4904" s="123" t="s">
        <v>34</v>
      </c>
      <c r="F4904" s="123">
        <v>12266</v>
      </c>
      <c r="G4904" s="123">
        <v>1</v>
      </c>
      <c r="H4904" s="123">
        <v>2</v>
      </c>
      <c r="I4904" s="136">
        <v>24</v>
      </c>
      <c r="J4904" s="123" t="s">
        <v>38</v>
      </c>
      <c r="K4904" s="137">
        <f t="shared" ref="K4904:K4911" si="466">((G4904*400)+(H4904*100))+I4904</f>
        <v>624</v>
      </c>
      <c r="L4904" s="137">
        <v>625</v>
      </c>
      <c r="M4904" s="137">
        <f t="shared" ref="M4904:M4911" si="467">K4904*L4904</f>
        <v>390000</v>
      </c>
      <c r="N4904" s="123"/>
      <c r="O4904" s="108"/>
      <c r="P4904" s="138"/>
      <c r="Q4904" s="108"/>
      <c r="R4904" s="108"/>
      <c r="S4904" s="139"/>
      <c r="T4904" s="123"/>
      <c r="U4904" s="123"/>
      <c r="V4904" s="123"/>
      <c r="W4904" s="137"/>
      <c r="X4904" s="136"/>
      <c r="Y4904" s="137"/>
      <c r="Z4904" s="137"/>
      <c r="AA4904" s="119"/>
      <c r="AB4904" s="119"/>
      <c r="AC4904" s="137"/>
      <c r="AD4904" s="137">
        <f t="shared" ref="AD4904:AD4911" si="468">IF(AND(AC4904="",M4904=""),0,IF((AC4904=""),M4904,IF((M4904=""),AC4904,AC4904+M4904)))</f>
        <v>390000</v>
      </c>
      <c r="AE4904" s="137">
        <f t="shared" ref="AE4904:AE4911" si="469">IF( (X4904=""),AD4904*1,AD4904*(X4904/100) )</f>
        <v>390000</v>
      </c>
      <c r="AF4904" s="137">
        <v>50000000</v>
      </c>
      <c r="AG4904" s="137">
        <f t="shared" ref="AG4904:AG4911" si="470">IF((AF4904-AE4904) &gt; 1,0,IF((AF4904-AE4904)&lt;0,AE4904-AF4904,AF4904-AE4904))</f>
        <v>0</v>
      </c>
      <c r="AH4904" s="137">
        <v>0.01</v>
      </c>
    </row>
    <row r="4905" spans="1:34" s="173" customFormat="1" x14ac:dyDescent="0.55000000000000004">
      <c r="A4905" s="122"/>
      <c r="B4905" s="123">
        <v>2087</v>
      </c>
      <c r="C4905" s="123">
        <v>7501</v>
      </c>
      <c r="D4905" s="135" t="s">
        <v>6874</v>
      </c>
      <c r="E4905" s="123" t="s">
        <v>34</v>
      </c>
      <c r="F4905" s="123">
        <v>12268</v>
      </c>
      <c r="G4905" s="123">
        <v>9</v>
      </c>
      <c r="H4905" s="123">
        <v>1</v>
      </c>
      <c r="I4905" s="136">
        <v>51</v>
      </c>
      <c r="J4905" s="123" t="s">
        <v>38</v>
      </c>
      <c r="K4905" s="137">
        <f t="shared" si="466"/>
        <v>3751</v>
      </c>
      <c r="L4905" s="137">
        <v>300</v>
      </c>
      <c r="M4905" s="137">
        <f t="shared" si="467"/>
        <v>1125300</v>
      </c>
      <c r="N4905" s="123"/>
      <c r="O4905" s="108"/>
      <c r="P4905" s="138"/>
      <c r="Q4905" s="108"/>
      <c r="R4905" s="108"/>
      <c r="S4905" s="139"/>
      <c r="T4905" s="123"/>
      <c r="U4905" s="123"/>
      <c r="V4905" s="123"/>
      <c r="W4905" s="137"/>
      <c r="X4905" s="136"/>
      <c r="Y4905" s="137"/>
      <c r="Z4905" s="137"/>
      <c r="AA4905" s="119"/>
      <c r="AB4905" s="119"/>
      <c r="AC4905" s="137"/>
      <c r="AD4905" s="137">
        <f t="shared" si="468"/>
        <v>1125300</v>
      </c>
      <c r="AE4905" s="137">
        <f t="shared" si="469"/>
        <v>1125300</v>
      </c>
      <c r="AF4905" s="137">
        <v>50000000</v>
      </c>
      <c r="AG4905" s="137">
        <f t="shared" si="470"/>
        <v>0</v>
      </c>
      <c r="AH4905" s="137">
        <v>0.01</v>
      </c>
    </row>
    <row r="4906" spans="1:34" s="173" customFormat="1" x14ac:dyDescent="0.55000000000000004">
      <c r="A4906" s="122"/>
      <c r="B4906" s="123">
        <v>2088</v>
      </c>
      <c r="C4906" s="123">
        <v>8129</v>
      </c>
      <c r="D4906" s="135" t="s">
        <v>6875</v>
      </c>
      <c r="E4906" s="123" t="s">
        <v>34</v>
      </c>
      <c r="F4906" s="123">
        <v>15679</v>
      </c>
      <c r="G4906" s="123">
        <v>3</v>
      </c>
      <c r="H4906" s="123">
        <v>1</v>
      </c>
      <c r="I4906" s="136">
        <v>82</v>
      </c>
      <c r="J4906" s="123" t="s">
        <v>38</v>
      </c>
      <c r="K4906" s="137">
        <f t="shared" si="466"/>
        <v>1382</v>
      </c>
      <c r="L4906" s="137">
        <v>400</v>
      </c>
      <c r="M4906" s="137">
        <f t="shared" si="467"/>
        <v>552800</v>
      </c>
      <c r="N4906" s="123"/>
      <c r="O4906" s="108"/>
      <c r="P4906" s="138"/>
      <c r="Q4906" s="108"/>
      <c r="R4906" s="108"/>
      <c r="S4906" s="139"/>
      <c r="T4906" s="123"/>
      <c r="U4906" s="123"/>
      <c r="V4906" s="123"/>
      <c r="W4906" s="137"/>
      <c r="X4906" s="136"/>
      <c r="Y4906" s="137"/>
      <c r="Z4906" s="137"/>
      <c r="AA4906" s="119"/>
      <c r="AB4906" s="119"/>
      <c r="AC4906" s="137"/>
      <c r="AD4906" s="137">
        <f t="shared" si="468"/>
        <v>552800</v>
      </c>
      <c r="AE4906" s="137">
        <f t="shared" si="469"/>
        <v>552800</v>
      </c>
      <c r="AF4906" s="137">
        <v>50000000</v>
      </c>
      <c r="AG4906" s="137">
        <f t="shared" si="470"/>
        <v>0</v>
      </c>
      <c r="AH4906" s="137">
        <v>0.01</v>
      </c>
    </row>
    <row r="4907" spans="1:34" s="173" customFormat="1" x14ac:dyDescent="0.55000000000000004">
      <c r="A4907" s="122"/>
      <c r="B4907" s="123">
        <v>2089</v>
      </c>
      <c r="C4907" s="123">
        <v>7810</v>
      </c>
      <c r="D4907" s="135" t="s">
        <v>6876</v>
      </c>
      <c r="E4907" s="123" t="s">
        <v>34</v>
      </c>
      <c r="F4907" s="123">
        <v>17569</v>
      </c>
      <c r="G4907" s="123">
        <v>0</v>
      </c>
      <c r="H4907" s="123">
        <v>1</v>
      </c>
      <c r="I4907" s="136">
        <v>43</v>
      </c>
      <c r="J4907" s="123" t="s">
        <v>38</v>
      </c>
      <c r="K4907" s="137">
        <f t="shared" si="466"/>
        <v>143</v>
      </c>
      <c r="L4907" s="137">
        <v>2175</v>
      </c>
      <c r="M4907" s="137">
        <f t="shared" si="467"/>
        <v>311025</v>
      </c>
      <c r="N4907" s="123"/>
      <c r="O4907" s="108"/>
      <c r="P4907" s="138"/>
      <c r="Q4907" s="108"/>
      <c r="R4907" s="108"/>
      <c r="S4907" s="139"/>
      <c r="T4907" s="123"/>
      <c r="U4907" s="123"/>
      <c r="V4907" s="123"/>
      <c r="W4907" s="137"/>
      <c r="X4907" s="136"/>
      <c r="Y4907" s="137"/>
      <c r="Z4907" s="137"/>
      <c r="AA4907" s="119"/>
      <c r="AB4907" s="119"/>
      <c r="AC4907" s="137"/>
      <c r="AD4907" s="137">
        <f t="shared" si="468"/>
        <v>311025</v>
      </c>
      <c r="AE4907" s="137">
        <f t="shared" si="469"/>
        <v>311025</v>
      </c>
      <c r="AF4907" s="137">
        <v>50000000</v>
      </c>
      <c r="AG4907" s="137">
        <f t="shared" si="470"/>
        <v>0</v>
      </c>
      <c r="AH4907" s="137">
        <v>0.01</v>
      </c>
    </row>
    <row r="4908" spans="1:34" s="173" customFormat="1" x14ac:dyDescent="0.55000000000000004">
      <c r="A4908" s="122"/>
      <c r="B4908" s="123">
        <v>2090</v>
      </c>
      <c r="C4908" s="123">
        <v>7809</v>
      </c>
      <c r="D4908" s="135" t="s">
        <v>6877</v>
      </c>
      <c r="E4908" s="123" t="s">
        <v>34</v>
      </c>
      <c r="F4908" s="123">
        <v>17570</v>
      </c>
      <c r="G4908" s="123">
        <v>0</v>
      </c>
      <c r="H4908" s="123">
        <v>1</v>
      </c>
      <c r="I4908" s="136">
        <v>37</v>
      </c>
      <c r="J4908" s="123" t="s">
        <v>38</v>
      </c>
      <c r="K4908" s="137">
        <f t="shared" si="466"/>
        <v>137</v>
      </c>
      <c r="L4908" s="137">
        <v>2175</v>
      </c>
      <c r="M4908" s="137">
        <f t="shared" si="467"/>
        <v>297975</v>
      </c>
      <c r="N4908" s="123"/>
      <c r="O4908" s="108"/>
      <c r="P4908" s="138"/>
      <c r="Q4908" s="108"/>
      <c r="R4908" s="108"/>
      <c r="S4908" s="139"/>
      <c r="T4908" s="123"/>
      <c r="U4908" s="123"/>
      <c r="V4908" s="123"/>
      <c r="W4908" s="137"/>
      <c r="X4908" s="136"/>
      <c r="Y4908" s="137"/>
      <c r="Z4908" s="137"/>
      <c r="AA4908" s="119"/>
      <c r="AB4908" s="119"/>
      <c r="AC4908" s="137"/>
      <c r="AD4908" s="137">
        <f t="shared" si="468"/>
        <v>297975</v>
      </c>
      <c r="AE4908" s="137">
        <f t="shared" si="469"/>
        <v>297975</v>
      </c>
      <c r="AF4908" s="137">
        <v>50000000</v>
      </c>
      <c r="AG4908" s="137">
        <f t="shared" si="470"/>
        <v>0</v>
      </c>
      <c r="AH4908" s="137">
        <v>0.01</v>
      </c>
    </row>
    <row r="4909" spans="1:34" s="173" customFormat="1" x14ac:dyDescent="0.55000000000000004">
      <c r="A4909" s="122"/>
      <c r="B4909" s="123">
        <v>2091</v>
      </c>
      <c r="C4909" s="123">
        <v>7808</v>
      </c>
      <c r="D4909" s="135" t="s">
        <v>6878</v>
      </c>
      <c r="E4909" s="123" t="s">
        <v>34</v>
      </c>
      <c r="F4909" s="123">
        <v>17571</v>
      </c>
      <c r="G4909" s="123">
        <v>0</v>
      </c>
      <c r="H4909" s="123">
        <v>1</v>
      </c>
      <c r="I4909" s="136">
        <v>16</v>
      </c>
      <c r="J4909" s="123" t="s">
        <v>38</v>
      </c>
      <c r="K4909" s="137">
        <f t="shared" si="466"/>
        <v>116</v>
      </c>
      <c r="L4909" s="137">
        <v>2175</v>
      </c>
      <c r="M4909" s="137">
        <f t="shared" si="467"/>
        <v>252300</v>
      </c>
      <c r="N4909" s="123"/>
      <c r="O4909" s="108"/>
      <c r="P4909" s="138"/>
      <c r="Q4909" s="108"/>
      <c r="R4909" s="108"/>
      <c r="S4909" s="139"/>
      <c r="T4909" s="123"/>
      <c r="U4909" s="123"/>
      <c r="V4909" s="123"/>
      <c r="W4909" s="137"/>
      <c r="X4909" s="136"/>
      <c r="Y4909" s="137"/>
      <c r="Z4909" s="137"/>
      <c r="AA4909" s="119"/>
      <c r="AB4909" s="119"/>
      <c r="AC4909" s="137"/>
      <c r="AD4909" s="137">
        <f t="shared" si="468"/>
        <v>252300</v>
      </c>
      <c r="AE4909" s="137">
        <f t="shared" si="469"/>
        <v>252300</v>
      </c>
      <c r="AF4909" s="137">
        <v>50000000</v>
      </c>
      <c r="AG4909" s="137">
        <f t="shared" si="470"/>
        <v>0</v>
      </c>
      <c r="AH4909" s="137">
        <v>0.01</v>
      </c>
    </row>
    <row r="4910" spans="1:34" s="173" customFormat="1" x14ac:dyDescent="0.55000000000000004">
      <c r="A4910" s="122"/>
      <c r="B4910" s="123">
        <v>2092</v>
      </c>
      <c r="C4910" s="123">
        <v>7807</v>
      </c>
      <c r="D4910" s="135" t="s">
        <v>6879</v>
      </c>
      <c r="E4910" s="123" t="s">
        <v>34</v>
      </c>
      <c r="F4910" s="123">
        <v>17572</v>
      </c>
      <c r="G4910" s="123">
        <v>0</v>
      </c>
      <c r="H4910" s="123">
        <v>0</v>
      </c>
      <c r="I4910" s="136">
        <v>92</v>
      </c>
      <c r="J4910" s="123" t="s">
        <v>38</v>
      </c>
      <c r="K4910" s="137">
        <f t="shared" si="466"/>
        <v>92</v>
      </c>
      <c r="L4910" s="137">
        <v>2175</v>
      </c>
      <c r="M4910" s="137">
        <f t="shared" si="467"/>
        <v>200100</v>
      </c>
      <c r="N4910" s="123"/>
      <c r="O4910" s="108"/>
      <c r="P4910" s="138"/>
      <c r="Q4910" s="108"/>
      <c r="R4910" s="108"/>
      <c r="S4910" s="139"/>
      <c r="T4910" s="123"/>
      <c r="U4910" s="123"/>
      <c r="V4910" s="123"/>
      <c r="W4910" s="137"/>
      <c r="X4910" s="136"/>
      <c r="Y4910" s="137"/>
      <c r="Z4910" s="137"/>
      <c r="AA4910" s="119"/>
      <c r="AB4910" s="119"/>
      <c r="AC4910" s="137"/>
      <c r="AD4910" s="137">
        <f t="shared" si="468"/>
        <v>200100</v>
      </c>
      <c r="AE4910" s="137">
        <f t="shared" si="469"/>
        <v>200100</v>
      </c>
      <c r="AF4910" s="137">
        <v>50000000</v>
      </c>
      <c r="AG4910" s="137">
        <f t="shared" si="470"/>
        <v>0</v>
      </c>
      <c r="AH4910" s="137">
        <v>0.01</v>
      </c>
    </row>
    <row r="4911" spans="1:34" s="173" customFormat="1" x14ac:dyDescent="0.55000000000000004">
      <c r="A4911" s="122"/>
      <c r="B4911" s="123">
        <v>2093</v>
      </c>
      <c r="C4911" s="123">
        <v>7806</v>
      </c>
      <c r="D4911" s="135" t="s">
        <v>6880</v>
      </c>
      <c r="E4911" s="123" t="s">
        <v>34</v>
      </c>
      <c r="F4911" s="123">
        <v>17573</v>
      </c>
      <c r="G4911" s="123">
        <v>0</v>
      </c>
      <c r="H4911" s="123">
        <v>1</v>
      </c>
      <c r="I4911" s="136">
        <v>13</v>
      </c>
      <c r="J4911" s="123" t="s">
        <v>38</v>
      </c>
      <c r="K4911" s="137">
        <f t="shared" si="466"/>
        <v>113</v>
      </c>
      <c r="L4911" s="137">
        <v>2175</v>
      </c>
      <c r="M4911" s="137">
        <f t="shared" si="467"/>
        <v>245775</v>
      </c>
      <c r="N4911" s="123"/>
      <c r="O4911" s="108"/>
      <c r="P4911" s="138"/>
      <c r="Q4911" s="108"/>
      <c r="R4911" s="108"/>
      <c r="S4911" s="139"/>
      <c r="T4911" s="123"/>
      <c r="U4911" s="123"/>
      <c r="V4911" s="123"/>
      <c r="W4911" s="137"/>
      <c r="X4911" s="136"/>
      <c r="Y4911" s="137"/>
      <c r="Z4911" s="137"/>
      <c r="AA4911" s="119"/>
      <c r="AB4911" s="119"/>
      <c r="AC4911" s="137"/>
      <c r="AD4911" s="137">
        <f t="shared" si="468"/>
        <v>245775</v>
      </c>
      <c r="AE4911" s="137">
        <f t="shared" si="469"/>
        <v>245775</v>
      </c>
      <c r="AF4911" s="137">
        <v>50000000</v>
      </c>
      <c r="AG4911" s="137">
        <f t="shared" si="470"/>
        <v>0</v>
      </c>
      <c r="AH4911" s="137">
        <v>0.01</v>
      </c>
    </row>
    <row r="4912" spans="1:34" s="173" customFormat="1" x14ac:dyDescent="0.55000000000000004">
      <c r="A4912" s="122"/>
      <c r="B4912" s="123"/>
      <c r="C4912" s="123"/>
      <c r="D4912" s="135"/>
      <c r="E4912" s="123"/>
      <c r="F4912" s="123"/>
      <c r="G4912" s="123"/>
      <c r="H4912" s="123"/>
      <c r="I4912" s="136"/>
      <c r="J4912" s="123"/>
      <c r="K4912" s="137"/>
      <c r="L4912" s="137" t="s">
        <v>63</v>
      </c>
      <c r="M4912" s="137">
        <f>SUM(M4904:M4911)</f>
        <v>3375275</v>
      </c>
      <c r="N4912" s="123"/>
      <c r="O4912" s="108"/>
      <c r="P4912" s="138"/>
      <c r="Q4912" s="108"/>
      <c r="R4912" s="108"/>
      <c r="S4912" s="139"/>
      <c r="T4912" s="123"/>
      <c r="U4912" s="123"/>
      <c r="V4912" s="123"/>
      <c r="W4912" s="137"/>
      <c r="X4912" s="136"/>
      <c r="Y4912" s="137"/>
      <c r="Z4912" s="137"/>
      <c r="AA4912" s="119"/>
      <c r="AB4912" s="119"/>
      <c r="AC4912" s="137"/>
      <c r="AD4912" s="137"/>
      <c r="AE4912" s="137">
        <f>SUM(AE4904:AE4911)</f>
        <v>3375275</v>
      </c>
      <c r="AF4912" s="137"/>
      <c r="AG4912" s="137">
        <f>SUM(AG4904:AG4911)</f>
        <v>0</v>
      </c>
      <c r="AH4912" s="137"/>
    </row>
    <row r="4913" spans="1:34" s="173" customFormat="1" x14ac:dyDescent="0.55000000000000004">
      <c r="A4913" s="122" t="s">
        <v>6883</v>
      </c>
      <c r="B4913" s="123">
        <v>2094</v>
      </c>
      <c r="C4913" s="123">
        <v>8398</v>
      </c>
      <c r="D4913" s="135" t="s">
        <v>6884</v>
      </c>
      <c r="E4913" s="123" t="s">
        <v>34</v>
      </c>
      <c r="F4913" s="123">
        <v>934</v>
      </c>
      <c r="G4913" s="123">
        <v>0</v>
      </c>
      <c r="H4913" s="123">
        <v>1</v>
      </c>
      <c r="I4913" s="136">
        <v>41</v>
      </c>
      <c r="J4913" s="123" t="s">
        <v>35</v>
      </c>
      <c r="K4913" s="137">
        <f>((G4913*400)+(H4913*100))+I4913</f>
        <v>141</v>
      </c>
      <c r="L4913" s="137">
        <v>800</v>
      </c>
      <c r="M4913" s="137">
        <f>K4913*L4913</f>
        <v>112800</v>
      </c>
      <c r="N4913" s="123">
        <v>1</v>
      </c>
      <c r="O4913" s="108" t="s">
        <v>6881</v>
      </c>
      <c r="P4913" s="138">
        <v>3570800333772</v>
      </c>
      <c r="Q4913" s="108" t="s">
        <v>6882</v>
      </c>
      <c r="R4913" s="108" t="s">
        <v>6885</v>
      </c>
      <c r="S4913" s="139" t="s">
        <v>6886</v>
      </c>
      <c r="T4913" s="123" t="s">
        <v>51</v>
      </c>
      <c r="U4913" s="123" t="s">
        <v>45</v>
      </c>
      <c r="V4913" s="123" t="s">
        <v>52</v>
      </c>
      <c r="W4913" s="137">
        <v>288</v>
      </c>
      <c r="X4913" s="136">
        <v>100</v>
      </c>
      <c r="Y4913" s="137">
        <v>6750</v>
      </c>
      <c r="Z4913" s="137">
        <f>W4913*Y4913</f>
        <v>1944000</v>
      </c>
      <c r="AA4913" s="119">
        <v>21</v>
      </c>
      <c r="AB4913" s="119">
        <v>32</v>
      </c>
      <c r="AC4913" s="137">
        <f>(Z4913*(100-AB4913))/100</f>
        <v>1321920</v>
      </c>
      <c r="AD4913" s="137">
        <f>IF(AND(AC4913="",M4913=""),0,IF((AC4913=""),M4913, IF( (M4913=""),AC4913,SUM(AC4913:AC4915)+M4913)))</f>
        <v>1434720</v>
      </c>
      <c r="AE4913" s="137">
        <f>IF( (X4913=""),AD4913*1,AD4913*(X4913/100) )</f>
        <v>1434720</v>
      </c>
      <c r="AF4913" s="137">
        <v>50000000</v>
      </c>
      <c r="AG4913" s="137">
        <f>IF((AF4913-AE4913) &gt; 1,0,IF((AF4913-AE4913)&lt;0,AE4913-AF4913,AF4913-AE4913))</f>
        <v>0</v>
      </c>
      <c r="AH4913" s="137">
        <v>0.02</v>
      </c>
    </row>
    <row r="4914" spans="1:34" s="173" customFormat="1" x14ac:dyDescent="0.55000000000000004">
      <c r="A4914" s="122"/>
      <c r="B4914" s="123"/>
      <c r="C4914" s="123"/>
      <c r="D4914" s="135"/>
      <c r="E4914" s="123"/>
      <c r="F4914" s="123"/>
      <c r="G4914" s="123"/>
      <c r="H4914" s="123"/>
      <c r="I4914" s="136"/>
      <c r="J4914" s="123"/>
      <c r="K4914" s="137"/>
      <c r="L4914" s="137" t="s">
        <v>63</v>
      </c>
      <c r="M4914" s="137">
        <f>SUM(M4913:M4913)</f>
        <v>112800</v>
      </c>
      <c r="N4914" s="123"/>
      <c r="O4914" s="108"/>
      <c r="P4914" s="138"/>
      <c r="Q4914" s="108"/>
      <c r="R4914" s="108"/>
      <c r="S4914" s="139"/>
      <c r="T4914" s="123"/>
      <c r="U4914" s="123"/>
      <c r="V4914" s="123"/>
      <c r="W4914" s="137"/>
      <c r="X4914" s="136"/>
      <c r="Y4914" s="137"/>
      <c r="Z4914" s="137"/>
      <c r="AA4914" s="119"/>
      <c r="AB4914" s="119"/>
      <c r="AC4914" s="137"/>
      <c r="AD4914" s="137"/>
      <c r="AE4914" s="137">
        <f>SUM(AE4913:AE4913)</f>
        <v>1434720</v>
      </c>
      <c r="AF4914" s="137"/>
      <c r="AG4914" s="137">
        <f>SUM(AG4913:AG4913)</f>
        <v>0</v>
      </c>
      <c r="AH4914" s="137"/>
    </row>
    <row r="4915" spans="1:34" s="173" customFormat="1" x14ac:dyDescent="0.55000000000000004">
      <c r="A4915" s="122" t="s">
        <v>6061</v>
      </c>
      <c r="B4915" s="123">
        <v>2095</v>
      </c>
      <c r="C4915" s="123">
        <v>8461</v>
      </c>
      <c r="D4915" s="135" t="s">
        <v>6889</v>
      </c>
      <c r="E4915" s="123" t="s">
        <v>34</v>
      </c>
      <c r="F4915" s="123">
        <v>3676</v>
      </c>
      <c r="G4915" s="123">
        <v>0</v>
      </c>
      <c r="H4915" s="123">
        <v>1</v>
      </c>
      <c r="I4915" s="136">
        <v>66</v>
      </c>
      <c r="J4915" s="123" t="s">
        <v>38</v>
      </c>
      <c r="K4915" s="137">
        <f>((G4915*400)+(H4915*100))+I4915</f>
        <v>166</v>
      </c>
      <c r="L4915" s="137">
        <v>800</v>
      </c>
      <c r="M4915" s="137">
        <f>K4915*L4915</f>
        <v>132800</v>
      </c>
      <c r="N4915" s="123"/>
      <c r="O4915" s="108"/>
      <c r="P4915" s="138"/>
      <c r="Q4915" s="108"/>
      <c r="R4915" s="108"/>
      <c r="S4915" s="139"/>
      <c r="T4915" s="123"/>
      <c r="U4915" s="123"/>
      <c r="V4915" s="123"/>
      <c r="W4915" s="137"/>
      <c r="X4915" s="136"/>
      <c r="Y4915" s="137"/>
      <c r="Z4915" s="137"/>
      <c r="AA4915" s="119"/>
      <c r="AB4915" s="119"/>
      <c r="AC4915" s="137"/>
      <c r="AD4915" s="137">
        <f>IF(AND(AC4915="",M4915=""),0,IF((AC4915=""),M4915,IF((M4915=""),AC4915,AC4915+M4915)))</f>
        <v>132800</v>
      </c>
      <c r="AE4915" s="137">
        <f>IF( (X4915=""),AD4915*1,AD4915*(X4915/100) )</f>
        <v>132800</v>
      </c>
      <c r="AF4915" s="137">
        <v>50000000</v>
      </c>
      <c r="AG4915" s="137">
        <f>IF((AF4915-AE4915) &gt; 1,0,IF((AF4915-AE4915)&lt;0,AE4915-AF4915,AF4915-AE4915))</f>
        <v>0</v>
      </c>
      <c r="AH4915" s="137">
        <v>0.01</v>
      </c>
    </row>
    <row r="4916" spans="1:34" s="173" customFormat="1" x14ac:dyDescent="0.55000000000000004">
      <c r="A4916" s="122"/>
      <c r="B4916" s="123">
        <v>2096</v>
      </c>
      <c r="C4916" s="123">
        <v>8459</v>
      </c>
      <c r="D4916" s="135" t="s">
        <v>6890</v>
      </c>
      <c r="E4916" s="123" t="s">
        <v>34</v>
      </c>
      <c r="F4916" s="123">
        <v>3677</v>
      </c>
      <c r="G4916" s="123">
        <v>0</v>
      </c>
      <c r="H4916" s="123">
        <v>1</v>
      </c>
      <c r="I4916" s="136">
        <v>44</v>
      </c>
      <c r="J4916" s="123" t="s">
        <v>35</v>
      </c>
      <c r="K4916" s="137">
        <f>((G4916*400)+(H4916*100))+I4916</f>
        <v>144</v>
      </c>
      <c r="L4916" s="137">
        <v>800</v>
      </c>
      <c r="M4916" s="137">
        <f>K4916*L4916</f>
        <v>115200</v>
      </c>
      <c r="N4916" s="123">
        <v>1</v>
      </c>
      <c r="O4916" s="108" t="s">
        <v>6887</v>
      </c>
      <c r="P4916" s="138">
        <v>3570800350804</v>
      </c>
      <c r="Q4916" s="108" t="s">
        <v>6888</v>
      </c>
      <c r="R4916" s="108" t="s">
        <v>6063</v>
      </c>
      <c r="S4916" s="139" t="s">
        <v>6891</v>
      </c>
      <c r="T4916" s="123" t="s">
        <v>73</v>
      </c>
      <c r="U4916" s="123" t="s">
        <v>227</v>
      </c>
      <c r="V4916" s="123" t="s">
        <v>52</v>
      </c>
      <c r="W4916" s="137">
        <v>631.47</v>
      </c>
      <c r="X4916" s="136">
        <v>100</v>
      </c>
      <c r="Y4916" s="137">
        <v>6600</v>
      </c>
      <c r="Z4916" s="137">
        <f>W4916*Y4916</f>
        <v>4167702</v>
      </c>
      <c r="AA4916" s="119">
        <v>10</v>
      </c>
      <c r="AB4916" s="119">
        <v>34</v>
      </c>
      <c r="AC4916" s="137">
        <f>(Z4916*(100-AB4916))/100</f>
        <v>2750683.32</v>
      </c>
      <c r="AD4916" s="137">
        <f>IF(AND(AC4916="",M4916=""),0,IF((AC4916=""),M4916, IF( (M4916=""),AC4916,SUM(AC4916:AC4919)+M4916)))</f>
        <v>2865883.32</v>
      </c>
      <c r="AE4916" s="137">
        <f>IF( (X4916=""),AD4916*1,AD4916*(X4916/100) )</f>
        <v>2865883.32</v>
      </c>
      <c r="AF4916" s="137">
        <v>50000000</v>
      </c>
      <c r="AG4916" s="137">
        <f>IF((AF4916-AE4916) &gt; 1,0,IF((AF4916-AE4916)&lt;0,AE4916-AF4916,AF4916-AE4916))</f>
        <v>0</v>
      </c>
      <c r="AH4916" s="137">
        <v>0.02</v>
      </c>
    </row>
    <row r="4917" spans="1:34" s="173" customFormat="1" x14ac:dyDescent="0.55000000000000004">
      <c r="A4917" s="122"/>
      <c r="B4917" s="123"/>
      <c r="C4917" s="123"/>
      <c r="D4917" s="135"/>
      <c r="E4917" s="123"/>
      <c r="F4917" s="123"/>
      <c r="G4917" s="123"/>
      <c r="H4917" s="123"/>
      <c r="I4917" s="136"/>
      <c r="J4917" s="123"/>
      <c r="K4917" s="137"/>
      <c r="L4917" s="137" t="s">
        <v>63</v>
      </c>
      <c r="M4917" s="137">
        <f>SUM(M4915:M4916)</f>
        <v>248000</v>
      </c>
      <c r="N4917" s="123"/>
      <c r="O4917" s="108"/>
      <c r="P4917" s="138"/>
      <c r="Q4917" s="108"/>
      <c r="R4917" s="108"/>
      <c r="S4917" s="139"/>
      <c r="T4917" s="123"/>
      <c r="U4917" s="123"/>
      <c r="V4917" s="123"/>
      <c r="W4917" s="137"/>
      <c r="X4917" s="136"/>
      <c r="Y4917" s="137"/>
      <c r="Z4917" s="137"/>
      <c r="AA4917" s="119"/>
      <c r="AB4917" s="119"/>
      <c r="AC4917" s="137"/>
      <c r="AD4917" s="137"/>
      <c r="AE4917" s="137">
        <f>SUM(AE4915:AE4916)</f>
        <v>2998683.32</v>
      </c>
      <c r="AF4917" s="137"/>
      <c r="AG4917" s="137">
        <f>SUM(AG4915:AG4916)</f>
        <v>0</v>
      </c>
      <c r="AH4917" s="137"/>
    </row>
    <row r="4918" spans="1:34" s="173" customFormat="1" x14ac:dyDescent="0.55000000000000004">
      <c r="A4918" s="122" t="s">
        <v>6883</v>
      </c>
      <c r="B4918" s="123">
        <v>2097</v>
      </c>
      <c r="C4918" s="123">
        <v>9007</v>
      </c>
      <c r="D4918" s="135" t="s">
        <v>6892</v>
      </c>
      <c r="E4918" s="123" t="s">
        <v>34</v>
      </c>
      <c r="F4918" s="123">
        <v>8602</v>
      </c>
      <c r="G4918" s="123">
        <v>4</v>
      </c>
      <c r="H4918" s="123">
        <v>3</v>
      </c>
      <c r="I4918" s="136">
        <v>78</v>
      </c>
      <c r="J4918" s="123" t="s">
        <v>38</v>
      </c>
      <c r="K4918" s="137">
        <f>((G4918*400)+(H4918*100))+I4918</f>
        <v>1978</v>
      </c>
      <c r="L4918" s="137">
        <v>400</v>
      </c>
      <c r="M4918" s="137">
        <f>K4918*L4918</f>
        <v>791200</v>
      </c>
      <c r="N4918" s="123"/>
      <c r="O4918" s="108"/>
      <c r="P4918" s="138"/>
      <c r="Q4918" s="108"/>
      <c r="R4918" s="108"/>
      <c r="S4918" s="139"/>
      <c r="T4918" s="123"/>
      <c r="U4918" s="123"/>
      <c r="V4918" s="123"/>
      <c r="W4918" s="137"/>
      <c r="X4918" s="136"/>
      <c r="Y4918" s="137"/>
      <c r="Z4918" s="137"/>
      <c r="AA4918" s="119"/>
      <c r="AB4918" s="119"/>
      <c r="AC4918" s="137"/>
      <c r="AD4918" s="137">
        <f>IF(AND(AC4918="",M4918=""),0,IF((AC4918=""),M4918,IF((M4918=""),AC4918,AC4918+M4918)))</f>
        <v>791200</v>
      </c>
      <c r="AE4918" s="137">
        <f>IF( (X4918=""),AD4918*1,AD4918*(X4918/100) )</f>
        <v>791200</v>
      </c>
      <c r="AF4918" s="137">
        <v>50000000</v>
      </c>
      <c r="AG4918" s="137">
        <f>IF((AF4918-AE4918) &gt; 1,0,IF((AF4918-AE4918)&lt;0,AE4918-AF4918,AF4918-AE4918))</f>
        <v>0</v>
      </c>
      <c r="AH4918" s="137">
        <v>0.01</v>
      </c>
    </row>
    <row r="4919" spans="1:34" s="173" customFormat="1" x14ac:dyDescent="0.55000000000000004">
      <c r="A4919" s="122"/>
      <c r="B4919" s="123"/>
      <c r="C4919" s="123"/>
      <c r="D4919" s="135"/>
      <c r="E4919" s="123"/>
      <c r="F4919" s="123"/>
      <c r="G4919" s="123"/>
      <c r="H4919" s="123"/>
      <c r="I4919" s="136"/>
      <c r="J4919" s="123"/>
      <c r="K4919" s="137"/>
      <c r="L4919" s="137" t="s">
        <v>63</v>
      </c>
      <c r="M4919" s="137">
        <f>SUM(M4918:M4918)</f>
        <v>791200</v>
      </c>
      <c r="N4919" s="123"/>
      <c r="O4919" s="108"/>
      <c r="P4919" s="138"/>
      <c r="Q4919" s="108"/>
      <c r="R4919" s="108"/>
      <c r="S4919" s="139"/>
      <c r="T4919" s="123"/>
      <c r="U4919" s="123"/>
      <c r="V4919" s="123"/>
      <c r="W4919" s="137"/>
      <c r="X4919" s="136"/>
      <c r="Y4919" s="137"/>
      <c r="Z4919" s="137"/>
      <c r="AA4919" s="119"/>
      <c r="AB4919" s="119"/>
      <c r="AC4919" s="137"/>
      <c r="AD4919" s="137"/>
      <c r="AE4919" s="137">
        <f>SUM(AE4918:AE4918)</f>
        <v>791200</v>
      </c>
      <c r="AF4919" s="137"/>
      <c r="AG4919" s="137">
        <f>SUM(AG4918:AG4918)</f>
        <v>0</v>
      </c>
      <c r="AH4919" s="137"/>
    </row>
    <row r="4920" spans="1:34" s="173" customFormat="1" x14ac:dyDescent="0.55000000000000004">
      <c r="A4920" s="122" t="s">
        <v>6061</v>
      </c>
      <c r="B4920" s="123">
        <v>2098</v>
      </c>
      <c r="C4920" s="123">
        <v>10423</v>
      </c>
      <c r="D4920" s="135" t="s">
        <v>6893</v>
      </c>
      <c r="E4920" s="123" t="s">
        <v>34</v>
      </c>
      <c r="F4920" s="123">
        <v>17555</v>
      </c>
      <c r="G4920" s="123">
        <v>3</v>
      </c>
      <c r="H4920" s="123">
        <v>0</v>
      </c>
      <c r="I4920" s="136">
        <v>10</v>
      </c>
      <c r="J4920" s="123" t="s">
        <v>38</v>
      </c>
      <c r="K4920" s="137">
        <f>((G4920*400)+(H4920*100))+I4920</f>
        <v>1210</v>
      </c>
      <c r="L4920" s="137">
        <v>1350</v>
      </c>
      <c r="M4920" s="137">
        <f>K4920*L4920</f>
        <v>1633500</v>
      </c>
      <c r="N4920" s="123"/>
      <c r="O4920" s="108"/>
      <c r="P4920" s="138"/>
      <c r="Q4920" s="108"/>
      <c r="R4920" s="108"/>
      <c r="S4920" s="139"/>
      <c r="T4920" s="123"/>
      <c r="U4920" s="123"/>
      <c r="V4920" s="123"/>
      <c r="W4920" s="137"/>
      <c r="X4920" s="136"/>
      <c r="Y4920" s="137"/>
      <c r="Z4920" s="137"/>
      <c r="AA4920" s="119"/>
      <c r="AB4920" s="119"/>
      <c r="AC4920" s="137"/>
      <c r="AD4920" s="137">
        <f>IF(AND(AC4920="",M4920=""),0,IF((AC4920=""),M4920,IF((M4920=""),AC4920,AC4920+M4920)))</f>
        <v>1633500</v>
      </c>
      <c r="AE4920" s="137">
        <f>IF( (X4920=""),AD4920*1,AD4920*(X4920/100) )</f>
        <v>1633500</v>
      </c>
      <c r="AF4920" s="137">
        <v>50000000</v>
      </c>
      <c r="AG4920" s="137">
        <f>IF((AF4920-AE4920) &gt; 1,0,IF((AF4920-AE4920)&lt;0,AE4920-AF4920,AF4920-AE4920))</f>
        <v>0</v>
      </c>
      <c r="AH4920" s="137">
        <v>0.01</v>
      </c>
    </row>
    <row r="4921" spans="1:34" s="173" customFormat="1" x14ac:dyDescent="0.55000000000000004">
      <c r="A4921" s="122"/>
      <c r="B4921" s="123"/>
      <c r="C4921" s="123"/>
      <c r="D4921" s="135"/>
      <c r="E4921" s="123"/>
      <c r="F4921" s="123"/>
      <c r="G4921" s="123"/>
      <c r="H4921" s="123"/>
      <c r="I4921" s="136"/>
      <c r="J4921" s="123"/>
      <c r="K4921" s="137"/>
      <c r="L4921" s="137"/>
      <c r="M4921" s="137"/>
      <c r="N4921" s="123"/>
      <c r="O4921" s="108"/>
      <c r="P4921" s="138"/>
      <c r="Q4921" s="108"/>
      <c r="R4921" s="108"/>
      <c r="S4921" s="139"/>
      <c r="T4921" s="123"/>
      <c r="U4921" s="123"/>
      <c r="V4921" s="123"/>
      <c r="W4921" s="137"/>
      <c r="X4921" s="136"/>
      <c r="Y4921" s="137"/>
      <c r="Z4921" s="137"/>
      <c r="AA4921" s="119"/>
      <c r="AB4921" s="119"/>
      <c r="AC4921" s="137"/>
      <c r="AD4921" s="137"/>
      <c r="AE4921" s="137"/>
      <c r="AF4921" s="137"/>
      <c r="AG4921" s="137"/>
      <c r="AH4921" s="137"/>
    </row>
    <row r="4922" spans="1:34" s="173" customFormat="1" x14ac:dyDescent="0.55000000000000004">
      <c r="A4922" s="122"/>
      <c r="B4922" s="123"/>
      <c r="C4922" s="123"/>
      <c r="D4922" s="135"/>
      <c r="E4922" s="123"/>
      <c r="F4922" s="123"/>
      <c r="G4922" s="123"/>
      <c r="H4922" s="123"/>
      <c r="I4922" s="136"/>
      <c r="J4922" s="123"/>
      <c r="K4922" s="137"/>
      <c r="L4922" s="137" t="s">
        <v>63</v>
      </c>
      <c r="M4922" s="137">
        <f>SUM(M4920:M4921)</f>
        <v>1633500</v>
      </c>
      <c r="N4922" s="123"/>
      <c r="O4922" s="108"/>
      <c r="P4922" s="138"/>
      <c r="Q4922" s="108"/>
      <c r="R4922" s="108"/>
      <c r="S4922" s="139"/>
      <c r="T4922" s="123"/>
      <c r="U4922" s="123"/>
      <c r="V4922" s="123"/>
      <c r="W4922" s="137"/>
      <c r="X4922" s="136"/>
      <c r="Y4922" s="137"/>
      <c r="Z4922" s="137"/>
      <c r="AA4922" s="119"/>
      <c r="AB4922" s="119"/>
      <c r="AC4922" s="137"/>
      <c r="AD4922" s="137"/>
      <c r="AE4922" s="137">
        <f>SUM(AE4920:AE4921)</f>
        <v>1633500</v>
      </c>
      <c r="AF4922" s="137"/>
      <c r="AG4922" s="137">
        <f>SUM(AG4920:AG4921)</f>
        <v>0</v>
      </c>
      <c r="AH4922" s="137"/>
    </row>
    <row r="4923" spans="1:34" s="173" customFormat="1" x14ac:dyDescent="0.55000000000000004">
      <c r="A4923" s="122" t="s">
        <v>2441</v>
      </c>
      <c r="B4923" s="123">
        <v>2099</v>
      </c>
      <c r="C4923" s="123">
        <v>6315</v>
      </c>
      <c r="D4923" s="135" t="s">
        <v>6894</v>
      </c>
      <c r="E4923" s="123" t="s">
        <v>37</v>
      </c>
      <c r="F4923" s="123">
        <v>5379</v>
      </c>
      <c r="G4923" s="123">
        <v>0</v>
      </c>
      <c r="H4923" s="123">
        <v>3</v>
      </c>
      <c r="I4923" s="136">
        <v>95</v>
      </c>
      <c r="J4923" s="123" t="s">
        <v>38</v>
      </c>
      <c r="K4923" s="137">
        <f>((G4923*400)+(H4923*100))+I4923</f>
        <v>395</v>
      </c>
      <c r="L4923" s="137">
        <v>400</v>
      </c>
      <c r="M4923" s="137">
        <f>K4923*L4923</f>
        <v>158000</v>
      </c>
      <c r="N4923" s="123"/>
      <c r="O4923" s="108"/>
      <c r="P4923" s="138"/>
      <c r="Q4923" s="108"/>
      <c r="R4923" s="108"/>
      <c r="S4923" s="139"/>
      <c r="T4923" s="123"/>
      <c r="U4923" s="123"/>
      <c r="V4923" s="123"/>
      <c r="W4923" s="137"/>
      <c r="X4923" s="136"/>
      <c r="Y4923" s="137"/>
      <c r="Z4923" s="137"/>
      <c r="AA4923" s="119"/>
      <c r="AB4923" s="119"/>
      <c r="AC4923" s="137"/>
      <c r="AD4923" s="137">
        <f>IF(AND(AC4923="",M4923=""),0,IF((AC4923=""),M4923,IF((M4923=""),AC4923,AC4923+M4923)))</f>
        <v>158000</v>
      </c>
      <c r="AE4923" s="137">
        <f>IF( (X4923=""),AD4923*1,AD4923*(X4923/100) )</f>
        <v>158000</v>
      </c>
      <c r="AF4923" s="137">
        <v>0</v>
      </c>
      <c r="AG4923" s="137">
        <f>IF((AF4923-AE4923) &gt; 1,0,IF((AF4923-AE4923)&lt;0,AE4923-AF4923,AF4923-AE4923))</f>
        <v>158000</v>
      </c>
      <c r="AH4923" s="137">
        <v>0.01</v>
      </c>
    </row>
    <row r="4924" spans="1:34" s="173" customFormat="1" x14ac:dyDescent="0.55000000000000004">
      <c r="A4924" s="122"/>
      <c r="B4924" s="123"/>
      <c r="C4924" s="123"/>
      <c r="D4924" s="135"/>
      <c r="E4924" s="123"/>
      <c r="F4924" s="123"/>
      <c r="G4924" s="123"/>
      <c r="H4924" s="123"/>
      <c r="I4924" s="136"/>
      <c r="J4924" s="123"/>
      <c r="K4924" s="137"/>
      <c r="L4924" s="137" t="s">
        <v>63</v>
      </c>
      <c r="M4924" s="137">
        <f>SUM(M4923:M4923)</f>
        <v>158000</v>
      </c>
      <c r="N4924" s="123"/>
      <c r="O4924" s="108"/>
      <c r="P4924" s="138"/>
      <c r="Q4924" s="108"/>
      <c r="R4924" s="108"/>
      <c r="S4924" s="139"/>
      <c r="T4924" s="123"/>
      <c r="U4924" s="123"/>
      <c r="V4924" s="123"/>
      <c r="W4924" s="137"/>
      <c r="X4924" s="136"/>
      <c r="Y4924" s="137"/>
      <c r="Z4924" s="137"/>
      <c r="AA4924" s="119"/>
      <c r="AB4924" s="119"/>
      <c r="AC4924" s="137"/>
      <c r="AD4924" s="137"/>
      <c r="AE4924" s="137">
        <f>SUM(AE4923:AE4923)</f>
        <v>158000</v>
      </c>
      <c r="AF4924" s="137"/>
      <c r="AG4924" s="137">
        <f>SUM(AG4923:AG4923)</f>
        <v>158000</v>
      </c>
      <c r="AH4924" s="137"/>
    </row>
    <row r="4925" spans="1:34" s="173" customFormat="1" x14ac:dyDescent="0.55000000000000004">
      <c r="A4925" s="122" t="s">
        <v>6820</v>
      </c>
      <c r="B4925" s="123">
        <v>2297</v>
      </c>
      <c r="C4925" s="123">
        <v>6391</v>
      </c>
      <c r="D4925" s="135" t="s">
        <v>6821</v>
      </c>
      <c r="E4925" s="123" t="s">
        <v>37</v>
      </c>
      <c r="F4925" s="123">
        <v>5499</v>
      </c>
      <c r="G4925" s="123">
        <v>1</v>
      </c>
      <c r="H4925" s="123">
        <v>2</v>
      </c>
      <c r="I4925" s="136">
        <v>21</v>
      </c>
      <c r="J4925" s="123" t="s">
        <v>38</v>
      </c>
      <c r="K4925" s="137">
        <f>((G4925*400)+(H4925*100))+I4925</f>
        <v>621</v>
      </c>
      <c r="L4925" s="137">
        <v>225</v>
      </c>
      <c r="M4925" s="137">
        <f>K4925*L4925</f>
        <v>139725</v>
      </c>
      <c r="N4925" s="123"/>
      <c r="O4925" s="108"/>
      <c r="P4925" s="138"/>
      <c r="Q4925" s="108"/>
      <c r="R4925" s="108"/>
      <c r="S4925" s="139"/>
      <c r="T4925" s="123"/>
      <c r="U4925" s="123"/>
      <c r="V4925" s="123"/>
      <c r="W4925" s="137"/>
      <c r="X4925" s="136"/>
      <c r="Y4925" s="137"/>
      <c r="Z4925" s="137"/>
      <c r="AA4925" s="119"/>
      <c r="AB4925" s="119"/>
      <c r="AC4925" s="137"/>
      <c r="AD4925" s="137">
        <f>IF(AND(AC4925="",M4925=""),0,IF((AC4925=""),M4925,IF((M4925=""),AC4925,AC4925+M4925)))</f>
        <v>139725</v>
      </c>
      <c r="AE4925" s="137">
        <f>IF( (X4925=""),AD4925*1,AD4925*(X4925/100) )</f>
        <v>139725</v>
      </c>
      <c r="AF4925" s="137">
        <v>0</v>
      </c>
      <c r="AG4925" s="137">
        <f>IF((AF4925-AE4925) &gt; 1,0,IF((AF4925-AE4925)&lt;0,AE4925-AF4925,AF4925-AE4925))</f>
        <v>139725</v>
      </c>
      <c r="AH4925" s="137">
        <v>0.01</v>
      </c>
    </row>
    <row r="4926" spans="1:34" s="173" customFormat="1" x14ac:dyDescent="0.55000000000000004">
      <c r="A4926" s="122"/>
      <c r="B4926" s="123"/>
      <c r="C4926" s="123"/>
      <c r="D4926" s="135"/>
      <c r="E4926" s="123"/>
      <c r="F4926" s="123"/>
      <c r="G4926" s="123"/>
      <c r="H4926" s="123"/>
      <c r="I4926" s="136"/>
      <c r="J4926" s="123"/>
      <c r="K4926" s="137"/>
      <c r="L4926" s="137" t="s">
        <v>63</v>
      </c>
      <c r="M4926" s="137">
        <f>SUM(M4925:M4925)</f>
        <v>139725</v>
      </c>
      <c r="N4926" s="123"/>
      <c r="O4926" s="108"/>
      <c r="P4926" s="138"/>
      <c r="Q4926" s="108"/>
      <c r="R4926" s="108"/>
      <c r="S4926" s="139"/>
      <c r="T4926" s="123"/>
      <c r="U4926" s="123"/>
      <c r="V4926" s="123"/>
      <c r="W4926" s="137"/>
      <c r="X4926" s="136"/>
      <c r="Y4926" s="137"/>
      <c r="Z4926" s="137"/>
      <c r="AA4926" s="119"/>
      <c r="AB4926" s="119"/>
      <c r="AC4926" s="137"/>
      <c r="AD4926" s="137"/>
      <c r="AE4926" s="137">
        <f>SUM(AE4925:AE4925)</f>
        <v>139725</v>
      </c>
      <c r="AF4926" s="137"/>
      <c r="AG4926" s="137">
        <f>SUM(AG4925:AG4925)</f>
        <v>139725</v>
      </c>
      <c r="AH4926" s="137"/>
    </row>
    <row r="4927" spans="1:34" s="173" customFormat="1" x14ac:dyDescent="0.55000000000000004">
      <c r="A4927" s="122" t="s">
        <v>1999</v>
      </c>
      <c r="B4927" s="123">
        <v>2100</v>
      </c>
      <c r="C4927" s="123">
        <v>8882</v>
      </c>
      <c r="D4927" s="135" t="s">
        <v>6895</v>
      </c>
      <c r="E4927" s="123" t="s">
        <v>34</v>
      </c>
      <c r="F4927" s="123">
        <v>5842</v>
      </c>
      <c r="G4927" s="123">
        <v>1</v>
      </c>
      <c r="H4927" s="123">
        <v>2</v>
      </c>
      <c r="I4927" s="136">
        <v>34</v>
      </c>
      <c r="J4927" s="123" t="s">
        <v>38</v>
      </c>
      <c r="K4927" s="137">
        <f>((G4927*400)+(H4927*100))+I4927</f>
        <v>634</v>
      </c>
      <c r="L4927" s="137">
        <v>400</v>
      </c>
      <c r="M4927" s="137">
        <f>K4927*L4927</f>
        <v>253600</v>
      </c>
      <c r="N4927" s="123"/>
      <c r="O4927" s="108"/>
      <c r="P4927" s="138"/>
      <c r="Q4927" s="108"/>
      <c r="R4927" s="108"/>
      <c r="S4927" s="139"/>
      <c r="T4927" s="123"/>
      <c r="U4927" s="123"/>
      <c r="V4927" s="123"/>
      <c r="W4927" s="137"/>
      <c r="X4927" s="136"/>
      <c r="Y4927" s="137"/>
      <c r="Z4927" s="137"/>
      <c r="AA4927" s="119"/>
      <c r="AB4927" s="119"/>
      <c r="AC4927" s="137"/>
      <c r="AD4927" s="137">
        <f>IF(AND(AC4927="",M4927=""),0,IF((AC4927=""),M4927,IF((M4927=""),AC4927,AC4927+M4927)))</f>
        <v>253600</v>
      </c>
      <c r="AE4927" s="137">
        <f>IF( (X4927=""),AD4927*1,AD4927*(X4927/100) )</f>
        <v>253600</v>
      </c>
      <c r="AF4927" s="137">
        <v>50000000</v>
      </c>
      <c r="AG4927" s="137">
        <f>IF((AF4927-AE4927) &gt; 1,0,IF((AF4927-AE4927)&lt;0,AE4927-AF4927,AF4927-AE4927))</f>
        <v>0</v>
      </c>
      <c r="AH4927" s="137">
        <v>0.01</v>
      </c>
    </row>
    <row r="4928" spans="1:34" s="173" customFormat="1" x14ac:dyDescent="0.55000000000000004">
      <c r="A4928" s="122"/>
      <c r="B4928" s="123">
        <v>2101</v>
      </c>
      <c r="C4928" s="123">
        <v>8910</v>
      </c>
      <c r="D4928" s="135" t="s">
        <v>6896</v>
      </c>
      <c r="E4928" s="123" t="s">
        <v>34</v>
      </c>
      <c r="F4928" s="123">
        <v>5843</v>
      </c>
      <c r="G4928" s="123">
        <v>5</v>
      </c>
      <c r="H4928" s="123">
        <v>3</v>
      </c>
      <c r="I4928" s="136">
        <v>45</v>
      </c>
      <c r="J4928" s="123" t="s">
        <v>38</v>
      </c>
      <c r="K4928" s="137">
        <f>((G4928*400)+(H4928*100))+I4928</f>
        <v>2345</v>
      </c>
      <c r="L4928" s="137">
        <v>275</v>
      </c>
      <c r="M4928" s="137">
        <f>K4928*L4928</f>
        <v>644875</v>
      </c>
      <c r="N4928" s="123"/>
      <c r="O4928" s="108"/>
      <c r="P4928" s="138"/>
      <c r="Q4928" s="108"/>
      <c r="R4928" s="108"/>
      <c r="S4928" s="139"/>
      <c r="T4928" s="123"/>
      <c r="U4928" s="123"/>
      <c r="V4928" s="123"/>
      <c r="W4928" s="137"/>
      <c r="X4928" s="136"/>
      <c r="Y4928" s="137"/>
      <c r="Z4928" s="137"/>
      <c r="AA4928" s="119"/>
      <c r="AB4928" s="119"/>
      <c r="AC4928" s="137"/>
      <c r="AD4928" s="137">
        <f>IF(AND(AC4928="",M4928=""),0,IF((AC4928=""),M4928,IF((M4928=""),AC4928,AC4928+M4928)))</f>
        <v>644875</v>
      </c>
      <c r="AE4928" s="137">
        <f>IF( (X4928=""),AD4928*1,AD4928*(X4928/100) )</f>
        <v>644875</v>
      </c>
      <c r="AF4928" s="137">
        <v>50000000</v>
      </c>
      <c r="AG4928" s="137">
        <f>IF((AF4928-AE4928) &gt; 1,0,IF((AF4928-AE4928)&lt;0,AE4928-AF4928,AF4928-AE4928))</f>
        <v>0</v>
      </c>
      <c r="AH4928" s="137">
        <v>0.01</v>
      </c>
    </row>
    <row r="4929" spans="1:34" s="173" customFormat="1" x14ac:dyDescent="0.55000000000000004">
      <c r="A4929" s="122"/>
      <c r="B4929" s="123"/>
      <c r="C4929" s="123"/>
      <c r="D4929" s="135"/>
      <c r="E4929" s="123"/>
      <c r="F4929" s="123"/>
      <c r="G4929" s="123"/>
      <c r="H4929" s="123"/>
      <c r="I4929" s="136"/>
      <c r="J4929" s="123"/>
      <c r="K4929" s="137"/>
      <c r="L4929" s="137" t="s">
        <v>63</v>
      </c>
      <c r="M4929" s="137">
        <f>SUM(M4927:M4928)</f>
        <v>898475</v>
      </c>
      <c r="N4929" s="123"/>
      <c r="O4929" s="108"/>
      <c r="P4929" s="138"/>
      <c r="Q4929" s="108"/>
      <c r="R4929" s="108"/>
      <c r="S4929" s="139"/>
      <c r="T4929" s="123"/>
      <c r="U4929" s="123"/>
      <c r="V4929" s="123"/>
      <c r="W4929" s="137"/>
      <c r="X4929" s="136"/>
      <c r="Y4929" s="137"/>
      <c r="Z4929" s="137"/>
      <c r="AA4929" s="119"/>
      <c r="AB4929" s="119"/>
      <c r="AC4929" s="137"/>
      <c r="AD4929" s="137"/>
      <c r="AE4929" s="137">
        <f>SUM(AE4927:AE4928)</f>
        <v>898475</v>
      </c>
      <c r="AF4929" s="137"/>
      <c r="AG4929" s="137">
        <f>SUM(AG4927:AG4928)</f>
        <v>0</v>
      </c>
      <c r="AH4929" s="137"/>
    </row>
    <row r="4930" spans="1:34" s="173" customFormat="1" x14ac:dyDescent="0.55000000000000004">
      <c r="A4930" s="122" t="s">
        <v>6284</v>
      </c>
      <c r="B4930" s="123">
        <v>2102</v>
      </c>
      <c r="C4930" s="123">
        <v>9236</v>
      </c>
      <c r="D4930" s="135" t="s">
        <v>6897</v>
      </c>
      <c r="E4930" s="123" t="s">
        <v>34</v>
      </c>
      <c r="F4930" s="123">
        <v>17545</v>
      </c>
      <c r="G4930" s="123">
        <v>2</v>
      </c>
      <c r="H4930" s="123">
        <v>0</v>
      </c>
      <c r="I4930" s="136">
        <v>85</v>
      </c>
      <c r="J4930" s="123" t="s">
        <v>38</v>
      </c>
      <c r="K4930" s="137">
        <f>((G4930*400)+(H4930*100))+I4930</f>
        <v>885</v>
      </c>
      <c r="L4930" s="137">
        <v>400</v>
      </c>
      <c r="M4930" s="137">
        <f>K4930*L4930</f>
        <v>354000</v>
      </c>
      <c r="N4930" s="123"/>
      <c r="O4930" s="108"/>
      <c r="P4930" s="138"/>
      <c r="Q4930" s="108"/>
      <c r="R4930" s="108"/>
      <c r="S4930" s="139"/>
      <c r="T4930" s="123"/>
      <c r="U4930" s="123"/>
      <c r="V4930" s="123"/>
      <c r="W4930" s="137"/>
      <c r="X4930" s="136"/>
      <c r="Y4930" s="137"/>
      <c r="Z4930" s="137"/>
      <c r="AA4930" s="119"/>
      <c r="AB4930" s="119"/>
      <c r="AC4930" s="137"/>
      <c r="AD4930" s="137">
        <f>IF(AND(AC4930="",M4930=""),0,IF((AC4930=""),M4930,IF((M4930=""),AC4930,AC4930+M4930)))</f>
        <v>354000</v>
      </c>
      <c r="AE4930" s="137">
        <f>IF( (X4930=""),AD4930*1,AD4930*(X4930/100) )</f>
        <v>354000</v>
      </c>
      <c r="AF4930" s="137">
        <v>50000000</v>
      </c>
      <c r="AG4930" s="137">
        <f>IF((AF4930-AE4930) &gt; 1,0,IF((AF4930-AE4930)&lt;0,AE4930-AF4930,AF4930-AE4930))</f>
        <v>0</v>
      </c>
      <c r="AH4930" s="137">
        <v>0.01</v>
      </c>
    </row>
    <row r="4931" spans="1:34" s="173" customFormat="1" x14ac:dyDescent="0.55000000000000004">
      <c r="A4931" s="122"/>
      <c r="B4931" s="123"/>
      <c r="C4931" s="123"/>
      <c r="D4931" s="135"/>
      <c r="E4931" s="123"/>
      <c r="F4931" s="123"/>
      <c r="G4931" s="123"/>
      <c r="H4931" s="123"/>
      <c r="I4931" s="136"/>
      <c r="J4931" s="123"/>
      <c r="K4931" s="137"/>
      <c r="L4931" s="137" t="s">
        <v>63</v>
      </c>
      <c r="M4931" s="137">
        <f>SUM(M4930:M4930)</f>
        <v>354000</v>
      </c>
      <c r="N4931" s="123"/>
      <c r="O4931" s="108"/>
      <c r="P4931" s="138"/>
      <c r="Q4931" s="108"/>
      <c r="R4931" s="108"/>
      <c r="S4931" s="139"/>
      <c r="T4931" s="123"/>
      <c r="U4931" s="123"/>
      <c r="V4931" s="123"/>
      <c r="W4931" s="137"/>
      <c r="X4931" s="136"/>
      <c r="Y4931" s="137"/>
      <c r="Z4931" s="137"/>
      <c r="AA4931" s="119"/>
      <c r="AB4931" s="119"/>
      <c r="AC4931" s="137"/>
      <c r="AD4931" s="137"/>
      <c r="AE4931" s="137">
        <f>SUM(AE4930:AE4930)</f>
        <v>354000</v>
      </c>
      <c r="AF4931" s="137"/>
      <c r="AG4931" s="137">
        <f>SUM(AG4930:AG4930)</f>
        <v>0</v>
      </c>
      <c r="AH4931" s="137"/>
    </row>
    <row r="4932" spans="1:34" s="173" customFormat="1" x14ac:dyDescent="0.55000000000000004">
      <c r="A4932" s="122" t="s">
        <v>6900</v>
      </c>
      <c r="B4932" s="123">
        <v>2103</v>
      </c>
      <c r="C4932" s="123">
        <v>7898</v>
      </c>
      <c r="D4932" s="135" t="s">
        <v>6901</v>
      </c>
      <c r="E4932" s="123" t="s">
        <v>34</v>
      </c>
      <c r="F4932" s="123">
        <v>19573</v>
      </c>
      <c r="G4932" s="123">
        <v>0</v>
      </c>
      <c r="H4932" s="123">
        <v>0</v>
      </c>
      <c r="I4932" s="136">
        <v>59.3</v>
      </c>
      <c r="J4932" s="123" t="s">
        <v>35</v>
      </c>
      <c r="K4932" s="137">
        <f>((G4932*400)+(H4932*100))+I4932</f>
        <v>59.3</v>
      </c>
      <c r="L4932" s="137">
        <v>375</v>
      </c>
      <c r="M4932" s="137">
        <f>K4932*L4932</f>
        <v>22237.5</v>
      </c>
      <c r="N4932" s="123">
        <v>1</v>
      </c>
      <c r="O4932" s="108" t="s">
        <v>6898</v>
      </c>
      <c r="P4932" s="138"/>
      <c r="Q4932" s="108" t="s">
        <v>6899</v>
      </c>
      <c r="R4932" s="108" t="s">
        <v>6902</v>
      </c>
      <c r="S4932" s="139" t="s">
        <v>6903</v>
      </c>
      <c r="T4932" s="123" t="s">
        <v>51</v>
      </c>
      <c r="U4932" s="123" t="s">
        <v>45</v>
      </c>
      <c r="V4932" s="123" t="s">
        <v>52</v>
      </c>
      <c r="W4932" s="137">
        <v>286.44</v>
      </c>
      <c r="X4932" s="136">
        <v>100</v>
      </c>
      <c r="Y4932" s="137">
        <v>6750</v>
      </c>
      <c r="Z4932" s="137">
        <f>W4932*Y4932</f>
        <v>1933470</v>
      </c>
      <c r="AA4932" s="119">
        <v>6</v>
      </c>
      <c r="AB4932" s="119">
        <v>6</v>
      </c>
      <c r="AC4932" s="137">
        <f>(Z4932*(100-AB4932))/100</f>
        <v>1817461.8</v>
      </c>
      <c r="AD4932" s="137">
        <f>IF(AND(AC4932="",M4932=""),0,IF((AC4932=""),M4932, IF( (M4932=""),AC4932,SUM(AC4932:AC4933)+M4932)))</f>
        <v>1839699.3</v>
      </c>
      <c r="AE4932" s="137">
        <f>IF( (X4932=""),AD4932*1,AD4932*(X4932/100) )</f>
        <v>1839699.3</v>
      </c>
      <c r="AF4932" s="137">
        <v>50000000</v>
      </c>
      <c r="AG4932" s="137">
        <f>IF((AF4932-AE4932) &gt; 1,0,IF((AF4932-AE4932)&lt;0,AE4932-AF4932,AF4932-AE4932))</f>
        <v>0</v>
      </c>
      <c r="AH4932" s="137">
        <v>0.02</v>
      </c>
    </row>
    <row r="4933" spans="1:34" s="173" customFormat="1" x14ac:dyDescent="0.55000000000000004">
      <c r="A4933" s="122"/>
      <c r="B4933" s="123"/>
      <c r="C4933" s="123"/>
      <c r="D4933" s="135"/>
      <c r="E4933" s="123"/>
      <c r="F4933" s="123"/>
      <c r="G4933" s="123"/>
      <c r="H4933" s="123"/>
      <c r="I4933" s="136"/>
      <c r="J4933" s="123"/>
      <c r="K4933" s="137"/>
      <c r="L4933" s="137" t="s">
        <v>63</v>
      </c>
      <c r="M4933" s="137">
        <f>SUM(M4932:M4932)</f>
        <v>22237.5</v>
      </c>
      <c r="N4933" s="123"/>
      <c r="O4933" s="108"/>
      <c r="P4933" s="138"/>
      <c r="Q4933" s="108"/>
      <c r="R4933" s="108"/>
      <c r="S4933" s="139"/>
      <c r="T4933" s="123"/>
      <c r="U4933" s="123"/>
      <c r="V4933" s="123"/>
      <c r="W4933" s="137"/>
      <c r="X4933" s="136"/>
      <c r="Y4933" s="137"/>
      <c r="Z4933" s="137"/>
      <c r="AA4933" s="119"/>
      <c r="AB4933" s="119"/>
      <c r="AC4933" s="137"/>
      <c r="AD4933" s="137"/>
      <c r="AE4933" s="137">
        <f>SUM(AE4932:AE4932)</f>
        <v>1839699.3</v>
      </c>
      <c r="AF4933" s="137"/>
      <c r="AG4933" s="137">
        <f>SUM(AG4932:AG4932)</f>
        <v>0</v>
      </c>
      <c r="AH4933" s="137"/>
    </row>
    <row r="4934" spans="1:34" s="173" customFormat="1" x14ac:dyDescent="0.55000000000000004">
      <c r="A4934" s="122" t="s">
        <v>6904</v>
      </c>
      <c r="B4934" s="123">
        <v>2104</v>
      </c>
      <c r="C4934" s="123">
        <v>8056</v>
      </c>
      <c r="D4934" s="135" t="s">
        <v>6905</v>
      </c>
      <c r="E4934" s="123" t="s">
        <v>34</v>
      </c>
      <c r="F4934" s="123">
        <v>26018</v>
      </c>
      <c r="G4934" s="123">
        <v>0</v>
      </c>
      <c r="H4934" s="123">
        <v>3</v>
      </c>
      <c r="I4934" s="136">
        <v>39.4</v>
      </c>
      <c r="J4934" s="123" t="s">
        <v>38</v>
      </c>
      <c r="K4934" s="137">
        <f>((G4934*400)+(H4934*100))+I4934</f>
        <v>339.4</v>
      </c>
      <c r="L4934" s="137">
        <v>375</v>
      </c>
      <c r="M4934" s="137">
        <f>K4934*L4934</f>
        <v>127274.99999999999</v>
      </c>
      <c r="N4934" s="123"/>
      <c r="O4934" s="108"/>
      <c r="P4934" s="138"/>
      <c r="Q4934" s="108"/>
      <c r="R4934" s="108"/>
      <c r="S4934" s="139"/>
      <c r="T4934" s="123"/>
      <c r="U4934" s="123"/>
      <c r="V4934" s="123"/>
      <c r="W4934" s="137"/>
      <c r="X4934" s="136"/>
      <c r="Y4934" s="137"/>
      <c r="Z4934" s="137"/>
      <c r="AA4934" s="119"/>
      <c r="AB4934" s="119"/>
      <c r="AC4934" s="137"/>
      <c r="AD4934" s="137">
        <f>IF(AND(AC4934="",M4934=""),0,IF((AC4934=""),M4934,IF((M4934=""),AC4934,AC4934+M4934)))</f>
        <v>127274.99999999999</v>
      </c>
      <c r="AE4934" s="137">
        <f>IF( (X4934=""),AD4934*1,AD4934*(X4934/100) )</f>
        <v>127274.99999999999</v>
      </c>
      <c r="AF4934" s="137">
        <v>50000000</v>
      </c>
      <c r="AG4934" s="137">
        <f>IF((AF4934-AE4934) &gt; 1,0,IF((AF4934-AE4934)&lt;0,AE4934-AF4934,AF4934-AE4934))</f>
        <v>0</v>
      </c>
      <c r="AH4934" s="137">
        <v>0.01</v>
      </c>
    </row>
    <row r="4935" spans="1:34" s="173" customFormat="1" x14ac:dyDescent="0.55000000000000004">
      <c r="A4935" s="122"/>
      <c r="B4935" s="123"/>
      <c r="C4935" s="123"/>
      <c r="D4935" s="135"/>
      <c r="E4935" s="123"/>
      <c r="F4935" s="123"/>
      <c r="G4935" s="123"/>
      <c r="H4935" s="123"/>
      <c r="I4935" s="136"/>
      <c r="J4935" s="123"/>
      <c r="K4935" s="137"/>
      <c r="L4935" s="137" t="s">
        <v>63</v>
      </c>
      <c r="M4935" s="137">
        <f>SUM(M4934:M4934)</f>
        <v>127274.99999999999</v>
      </c>
      <c r="N4935" s="123"/>
      <c r="O4935" s="108"/>
      <c r="P4935" s="138"/>
      <c r="Q4935" s="108"/>
      <c r="R4935" s="108"/>
      <c r="S4935" s="139"/>
      <c r="T4935" s="123"/>
      <c r="U4935" s="123"/>
      <c r="V4935" s="123"/>
      <c r="W4935" s="137"/>
      <c r="X4935" s="136"/>
      <c r="Y4935" s="137"/>
      <c r="Z4935" s="137"/>
      <c r="AA4935" s="119"/>
      <c r="AB4935" s="119"/>
      <c r="AC4935" s="137"/>
      <c r="AD4935" s="137"/>
      <c r="AE4935" s="137">
        <f>SUM(AE4934:AE4934)</f>
        <v>127274.99999999999</v>
      </c>
      <c r="AF4935" s="137"/>
      <c r="AG4935" s="137">
        <f>SUM(AG4934:AG4934)</f>
        <v>0</v>
      </c>
      <c r="AH4935" s="137"/>
    </row>
    <row r="4936" spans="1:34" s="173" customFormat="1" x14ac:dyDescent="0.55000000000000004">
      <c r="A4936" s="122" t="s">
        <v>2749</v>
      </c>
      <c r="B4936" s="123">
        <v>2105</v>
      </c>
      <c r="C4936" s="123">
        <v>8742</v>
      </c>
      <c r="D4936" s="135" t="s">
        <v>6906</v>
      </c>
      <c r="E4936" s="123" t="s">
        <v>34</v>
      </c>
      <c r="F4936" s="123">
        <v>16289</v>
      </c>
      <c r="G4936" s="123">
        <v>4</v>
      </c>
      <c r="H4936" s="123">
        <v>0</v>
      </c>
      <c r="I4936" s="136">
        <v>42</v>
      </c>
      <c r="J4936" s="123" t="s">
        <v>38</v>
      </c>
      <c r="K4936" s="137">
        <f>((G4936*400)+(H4936*100))+I4936</f>
        <v>1642</v>
      </c>
      <c r="L4936" s="137">
        <v>325</v>
      </c>
      <c r="M4936" s="137">
        <f>K4936*L4936</f>
        <v>533650</v>
      </c>
      <c r="N4936" s="123"/>
      <c r="O4936" s="108"/>
      <c r="P4936" s="138"/>
      <c r="Q4936" s="108"/>
      <c r="R4936" s="108"/>
      <c r="S4936" s="139"/>
      <c r="T4936" s="123"/>
      <c r="U4936" s="123"/>
      <c r="V4936" s="123"/>
      <c r="W4936" s="137"/>
      <c r="X4936" s="136"/>
      <c r="Y4936" s="137"/>
      <c r="Z4936" s="137"/>
      <c r="AA4936" s="119"/>
      <c r="AB4936" s="119"/>
      <c r="AC4936" s="137"/>
      <c r="AD4936" s="137">
        <f>IF(AND(AC4936="",M4936=""),0,IF((AC4936=""),M4936,IF((M4936=""),AC4936,AC4936+M4936)))</f>
        <v>533650</v>
      </c>
      <c r="AE4936" s="137">
        <f>IF( (X4936=""),AD4936*1,AD4936*(X4936/100) )</f>
        <v>533650</v>
      </c>
      <c r="AF4936" s="137">
        <v>50000000</v>
      </c>
      <c r="AG4936" s="137">
        <f>IF((AF4936-AE4936) &gt; 1,0,IF((AF4936-AE4936)&lt;0,AE4936-AF4936,AF4936-AE4936))</f>
        <v>0</v>
      </c>
      <c r="AH4936" s="137">
        <v>0.01</v>
      </c>
    </row>
    <row r="4937" spans="1:34" s="173" customFormat="1" x14ac:dyDescent="0.55000000000000004">
      <c r="A4937" s="122"/>
      <c r="B4937" s="123">
        <v>2106</v>
      </c>
      <c r="C4937" s="123">
        <v>8397</v>
      </c>
      <c r="D4937" s="135" t="s">
        <v>6907</v>
      </c>
      <c r="E4937" s="123" t="s">
        <v>34</v>
      </c>
      <c r="F4937" s="123">
        <v>17090</v>
      </c>
      <c r="G4937" s="123">
        <v>0</v>
      </c>
      <c r="H4937" s="123">
        <v>0</v>
      </c>
      <c r="I4937" s="136">
        <v>33</v>
      </c>
      <c r="J4937" s="123" t="s">
        <v>38</v>
      </c>
      <c r="K4937" s="137">
        <f>((G4937*400)+(H4937*100))+I4937</f>
        <v>33</v>
      </c>
      <c r="L4937" s="137">
        <v>450</v>
      </c>
      <c r="M4937" s="137">
        <f>K4937*L4937</f>
        <v>14850</v>
      </c>
      <c r="N4937" s="123"/>
      <c r="O4937" s="108"/>
      <c r="P4937" s="138"/>
      <c r="Q4937" s="108"/>
      <c r="R4937" s="108"/>
      <c r="S4937" s="139"/>
      <c r="T4937" s="123"/>
      <c r="U4937" s="123"/>
      <c r="V4937" s="123"/>
      <c r="W4937" s="137"/>
      <c r="X4937" s="136"/>
      <c r="Y4937" s="137"/>
      <c r="Z4937" s="137"/>
      <c r="AA4937" s="119"/>
      <c r="AB4937" s="119"/>
      <c r="AC4937" s="137"/>
      <c r="AD4937" s="137">
        <f>IF(AND(AC4937="",M4937=""),0,IF((AC4937=""),M4937,IF((M4937=""),AC4937,AC4937+M4937)))</f>
        <v>14850</v>
      </c>
      <c r="AE4937" s="137">
        <f>IF( (X4937=""),AD4937*1,AD4937*(X4937/100) )</f>
        <v>14850</v>
      </c>
      <c r="AF4937" s="137">
        <v>50000000</v>
      </c>
      <c r="AG4937" s="137">
        <f>IF((AF4937-AE4937) &gt; 1,0,IF((AF4937-AE4937)&lt;0,AE4937-AF4937,AF4937-AE4937))</f>
        <v>0</v>
      </c>
      <c r="AH4937" s="137">
        <v>0.01</v>
      </c>
    </row>
    <row r="4938" spans="1:34" s="173" customFormat="1" x14ac:dyDescent="0.55000000000000004">
      <c r="A4938" s="122"/>
      <c r="B4938" s="123">
        <v>2107</v>
      </c>
      <c r="C4938" s="123">
        <v>8750</v>
      </c>
      <c r="D4938" s="135" t="s">
        <v>6908</v>
      </c>
      <c r="E4938" s="123" t="s">
        <v>34</v>
      </c>
      <c r="F4938" s="123">
        <v>23917</v>
      </c>
      <c r="G4938" s="123">
        <v>2</v>
      </c>
      <c r="H4938" s="123">
        <v>3</v>
      </c>
      <c r="I4938" s="136">
        <v>39</v>
      </c>
      <c r="J4938" s="123" t="s">
        <v>38</v>
      </c>
      <c r="K4938" s="137">
        <f>((G4938*400)+(H4938*100))+I4938</f>
        <v>1139</v>
      </c>
      <c r="L4938" s="137">
        <v>250</v>
      </c>
      <c r="M4938" s="137">
        <f>K4938*L4938</f>
        <v>284750</v>
      </c>
      <c r="N4938" s="123"/>
      <c r="O4938" s="108"/>
      <c r="P4938" s="138"/>
      <c r="Q4938" s="108"/>
      <c r="R4938" s="108"/>
      <c r="S4938" s="139"/>
      <c r="T4938" s="123"/>
      <c r="U4938" s="123"/>
      <c r="V4938" s="123"/>
      <c r="W4938" s="137"/>
      <c r="X4938" s="136"/>
      <c r="Y4938" s="137"/>
      <c r="Z4938" s="137"/>
      <c r="AA4938" s="119"/>
      <c r="AB4938" s="119"/>
      <c r="AC4938" s="137"/>
      <c r="AD4938" s="137">
        <f>IF(AND(AC4938="",M4938=""),0,IF((AC4938=""),M4938,IF((M4938=""),AC4938,AC4938+M4938)))</f>
        <v>284750</v>
      </c>
      <c r="AE4938" s="137">
        <f>IF( (X4938=""),AD4938*1,AD4938*(X4938/100) )</f>
        <v>284750</v>
      </c>
      <c r="AF4938" s="137">
        <v>50000000</v>
      </c>
      <c r="AG4938" s="137">
        <f>IF((AF4938-AE4938) &gt; 1,0,IF((AF4938-AE4938)&lt;0,AE4938-AF4938,AF4938-AE4938))</f>
        <v>0</v>
      </c>
      <c r="AH4938" s="137">
        <v>0.01</v>
      </c>
    </row>
    <row r="4939" spans="1:34" s="173" customFormat="1" x14ac:dyDescent="0.55000000000000004">
      <c r="A4939" s="122"/>
      <c r="B4939" s="123"/>
      <c r="C4939" s="123"/>
      <c r="D4939" s="135"/>
      <c r="E4939" s="123"/>
      <c r="F4939" s="123"/>
      <c r="G4939" s="123"/>
      <c r="H4939" s="123"/>
      <c r="I4939" s="136"/>
      <c r="J4939" s="123"/>
      <c r="K4939" s="137"/>
      <c r="L4939" s="137" t="s">
        <v>63</v>
      </c>
      <c r="M4939" s="137">
        <f>SUM(M4936:M4938)</f>
        <v>833250</v>
      </c>
      <c r="N4939" s="123"/>
      <c r="O4939" s="108"/>
      <c r="P4939" s="138"/>
      <c r="Q4939" s="108"/>
      <c r="R4939" s="108"/>
      <c r="S4939" s="139"/>
      <c r="T4939" s="123"/>
      <c r="U4939" s="123"/>
      <c r="V4939" s="123"/>
      <c r="W4939" s="137"/>
      <c r="X4939" s="136"/>
      <c r="Y4939" s="137"/>
      <c r="Z4939" s="137"/>
      <c r="AA4939" s="119"/>
      <c r="AB4939" s="119"/>
      <c r="AC4939" s="137"/>
      <c r="AD4939" s="137"/>
      <c r="AE4939" s="137">
        <f>SUM(AE4936:AE4938)</f>
        <v>833250</v>
      </c>
      <c r="AF4939" s="137"/>
      <c r="AG4939" s="137">
        <f>SUM(AG4936:AG4938)</f>
        <v>0</v>
      </c>
      <c r="AH4939" s="137"/>
    </row>
    <row r="4940" spans="1:34" s="173" customFormat="1" x14ac:dyDescent="0.55000000000000004">
      <c r="A4940" s="122" t="s">
        <v>6911</v>
      </c>
      <c r="B4940" s="123">
        <v>2108</v>
      </c>
      <c r="C4940" s="123">
        <v>6611</v>
      </c>
      <c r="D4940" s="135" t="s">
        <v>6912</v>
      </c>
      <c r="E4940" s="123" t="s">
        <v>34</v>
      </c>
      <c r="F4940" s="123">
        <v>23168</v>
      </c>
      <c r="G4940" s="123">
        <v>0</v>
      </c>
      <c r="H4940" s="123">
        <v>1</v>
      </c>
      <c r="I4940" s="136">
        <v>44</v>
      </c>
      <c r="J4940" s="123" t="s">
        <v>35</v>
      </c>
      <c r="K4940" s="137">
        <f>((G4940*400)+(H4940*100))+I4940</f>
        <v>144</v>
      </c>
      <c r="L4940" s="137">
        <v>650</v>
      </c>
      <c r="M4940" s="137">
        <f>K4940*L4940</f>
        <v>93600</v>
      </c>
      <c r="N4940" s="123">
        <v>1</v>
      </c>
      <c r="O4940" s="108" t="s">
        <v>6909</v>
      </c>
      <c r="P4940" s="138"/>
      <c r="Q4940" s="108" t="s">
        <v>6910</v>
      </c>
      <c r="R4940" s="108" t="s">
        <v>6913</v>
      </c>
      <c r="S4940" s="139" t="s">
        <v>6914</v>
      </c>
      <c r="T4940" s="123" t="s">
        <v>51</v>
      </c>
      <c r="U4940" s="123" t="s">
        <v>45</v>
      </c>
      <c r="V4940" s="123" t="s">
        <v>52</v>
      </c>
      <c r="W4940" s="137">
        <v>493.02</v>
      </c>
      <c r="X4940" s="136">
        <v>69.709999999999994</v>
      </c>
      <c r="Y4940" s="137">
        <v>6750</v>
      </c>
      <c r="Z4940" s="137">
        <f>W4940*Y4940</f>
        <v>3327885</v>
      </c>
      <c r="AA4940" s="119">
        <v>6</v>
      </c>
      <c r="AB4940" s="119">
        <v>6</v>
      </c>
      <c r="AC4940" s="137">
        <f>(Z4940*(100-AB4940))/100</f>
        <v>3128211.9</v>
      </c>
      <c r="AD4940" s="137">
        <f>IF(AND(AC4940="",M4940=""),0,IF((AC4940=""),M4940, IF( (M4940=""),AC4940,SUM(AC4940:AC4945)+M4940)))</f>
        <v>7156467.6599999992</v>
      </c>
      <c r="AE4940" s="137">
        <f>IF( (X4940=""),AD4940*1,AD4940*(X4940/100) )</f>
        <v>4988773.6057859994</v>
      </c>
      <c r="AF4940" s="137">
        <v>50000000</v>
      </c>
      <c r="AG4940" s="137">
        <f>IF((AF4940-AE4940) &gt; 1,0,IF((AF4940-AE4940)&lt;0,AE4940-AF4940,AF4940-AE4940))</f>
        <v>0</v>
      </c>
      <c r="AH4940" s="137">
        <v>0.02</v>
      </c>
    </row>
    <row r="4941" spans="1:34" s="173" customFormat="1" x14ac:dyDescent="0.55000000000000004">
      <c r="A4941" s="122"/>
      <c r="B4941" s="123"/>
      <c r="C4941" s="123"/>
      <c r="D4941" s="135"/>
      <c r="E4941" s="123"/>
      <c r="F4941" s="123"/>
      <c r="G4941" s="123"/>
      <c r="H4941" s="123"/>
      <c r="I4941" s="136"/>
      <c r="J4941" s="123"/>
      <c r="K4941" s="137"/>
      <c r="L4941" s="137"/>
      <c r="M4941" s="137"/>
      <c r="N4941" s="123">
        <v>2</v>
      </c>
      <c r="O4941" s="108" t="s">
        <v>6909</v>
      </c>
      <c r="P4941" s="138"/>
      <c r="Q4941" s="108" t="s">
        <v>6910</v>
      </c>
      <c r="R4941" s="108" t="s">
        <v>6913</v>
      </c>
      <c r="S4941" s="139" t="s">
        <v>6915</v>
      </c>
      <c r="T4941" s="123" t="s">
        <v>73</v>
      </c>
      <c r="U4941" s="123" t="s">
        <v>45</v>
      </c>
      <c r="V4941" s="123" t="s">
        <v>52</v>
      </c>
      <c r="W4941" s="137">
        <v>91</v>
      </c>
      <c r="X4941" s="136">
        <v>12.87</v>
      </c>
      <c r="Y4941" s="137">
        <v>6600</v>
      </c>
      <c r="Z4941" s="137">
        <f>W4941*Y4941</f>
        <v>600600</v>
      </c>
      <c r="AA4941" s="119">
        <v>6</v>
      </c>
      <c r="AB4941" s="119">
        <v>6</v>
      </c>
      <c r="AC4941" s="137">
        <f>(Z4941*(100-AB4941))/100</f>
        <v>564564</v>
      </c>
      <c r="AD4941" s="137">
        <f>IF(AND(AC4941="",M4940=""),0,IF((AC4941=""),M4940, IF( (M4940=""),AC4941,SUM(AC4940:AC4945)+M4940)))</f>
        <v>7156467.6599999992</v>
      </c>
      <c r="AE4941" s="137">
        <f>IF( (X4941=""),AD4941*1,AD4941*(X4941/100) )</f>
        <v>921037.38784199976</v>
      </c>
      <c r="AF4941" s="137">
        <v>50000000</v>
      </c>
      <c r="AG4941" s="137">
        <f>IF((AF4941-AE4941) &gt; 1,0,IF((AF4941-AE4941)&lt;0,AE4941-AF4941,AF4941-AE4941))</f>
        <v>0</v>
      </c>
      <c r="AH4941" s="137">
        <v>0.02</v>
      </c>
    </row>
    <row r="4942" spans="1:34" s="173" customFormat="1" x14ac:dyDescent="0.55000000000000004">
      <c r="A4942" s="122"/>
      <c r="B4942" s="123"/>
      <c r="C4942" s="123"/>
      <c r="D4942" s="135"/>
      <c r="E4942" s="123"/>
      <c r="F4942" s="123"/>
      <c r="G4942" s="123"/>
      <c r="H4942" s="123"/>
      <c r="I4942" s="136"/>
      <c r="J4942" s="123"/>
      <c r="K4942" s="137"/>
      <c r="L4942" s="137"/>
      <c r="M4942" s="137"/>
      <c r="N4942" s="123">
        <v>3</v>
      </c>
      <c r="O4942" s="108" t="s">
        <v>6909</v>
      </c>
      <c r="P4942" s="138"/>
      <c r="Q4942" s="108" t="s">
        <v>6910</v>
      </c>
      <c r="R4942" s="108" t="s">
        <v>6913</v>
      </c>
      <c r="S4942" s="139" t="s">
        <v>6916</v>
      </c>
      <c r="T4942" s="123" t="s">
        <v>73</v>
      </c>
      <c r="U4942" s="123" t="s">
        <v>45</v>
      </c>
      <c r="V4942" s="123" t="s">
        <v>52</v>
      </c>
      <c r="W4942" s="137">
        <v>123.24</v>
      </c>
      <c r="X4942" s="136">
        <v>17.420000000000002</v>
      </c>
      <c r="Y4942" s="137">
        <v>6600</v>
      </c>
      <c r="Z4942" s="137">
        <f>W4942*Y4942</f>
        <v>813384</v>
      </c>
      <c r="AA4942" s="119">
        <v>6</v>
      </c>
      <c r="AB4942" s="119">
        <v>6</v>
      </c>
      <c r="AC4942" s="137">
        <f>(Z4942*(100-AB4942))/100</f>
        <v>764580.96</v>
      </c>
      <c r="AD4942" s="137">
        <f>IF(AND(AC4942="",M4940=""),0,IF((AC4942=""),M4940, IF( (M4940=""),AC4942,SUM(AC4940:AC4945)+M4940)))</f>
        <v>7156467.6599999992</v>
      </c>
      <c r="AE4942" s="137">
        <f>IF( (X4942=""),AD4942*1,AD4942*(X4942/100) )</f>
        <v>1246656.666372</v>
      </c>
      <c r="AF4942" s="137">
        <v>50000000</v>
      </c>
      <c r="AG4942" s="137">
        <f>IF((AF4942-AE4942) &gt; 1,0,IF((AF4942-AE4942)&lt;0,AE4942-AF4942,AF4942-AE4942))</f>
        <v>0</v>
      </c>
      <c r="AH4942" s="137">
        <v>0.02</v>
      </c>
    </row>
    <row r="4943" spans="1:34" s="173" customFormat="1" x14ac:dyDescent="0.55000000000000004">
      <c r="A4943" s="122"/>
      <c r="B4943" s="123"/>
      <c r="C4943" s="123"/>
      <c r="D4943" s="135"/>
      <c r="E4943" s="123"/>
      <c r="F4943" s="123"/>
      <c r="G4943" s="123"/>
      <c r="H4943" s="123"/>
      <c r="I4943" s="136"/>
      <c r="J4943" s="123"/>
      <c r="K4943" s="137"/>
      <c r="L4943" s="137" t="s">
        <v>63</v>
      </c>
      <c r="M4943" s="137">
        <f>SUM(M4940:M4942)</f>
        <v>93600</v>
      </c>
      <c r="N4943" s="123"/>
      <c r="O4943" s="108"/>
      <c r="P4943" s="138"/>
      <c r="Q4943" s="108"/>
      <c r="R4943" s="108"/>
      <c r="S4943" s="139"/>
      <c r="T4943" s="123"/>
      <c r="U4943" s="123"/>
      <c r="V4943" s="123"/>
      <c r="W4943" s="137"/>
      <c r="X4943" s="136"/>
      <c r="Y4943" s="137"/>
      <c r="Z4943" s="137"/>
      <c r="AA4943" s="119"/>
      <c r="AB4943" s="119"/>
      <c r="AC4943" s="137"/>
      <c r="AD4943" s="137"/>
      <c r="AE4943" s="137">
        <f>SUM(AE4940:AE4942)</f>
        <v>7156467.6599999992</v>
      </c>
      <c r="AF4943" s="137"/>
      <c r="AG4943" s="137">
        <f>SUM(AG4940:AG4942)</f>
        <v>0</v>
      </c>
      <c r="AH4943" s="137"/>
    </row>
    <row r="4944" spans="1:34" s="173" customFormat="1" x14ac:dyDescent="0.55000000000000004">
      <c r="A4944" s="122" t="s">
        <v>1098</v>
      </c>
      <c r="B4944" s="123">
        <v>2109</v>
      </c>
      <c r="C4944" s="123">
        <v>8476</v>
      </c>
      <c r="D4944" s="135" t="s">
        <v>6917</v>
      </c>
      <c r="E4944" s="123" t="s">
        <v>34</v>
      </c>
      <c r="F4944" s="123">
        <v>22621</v>
      </c>
      <c r="G4944" s="123">
        <v>0</v>
      </c>
      <c r="H4944" s="123">
        <v>1</v>
      </c>
      <c r="I4944" s="136">
        <v>23</v>
      </c>
      <c r="J4944" s="123" t="s">
        <v>35</v>
      </c>
      <c r="K4944" s="137">
        <f>((G4944*400)+(H4944*100))+I4944</f>
        <v>123</v>
      </c>
      <c r="L4944" s="137">
        <v>800</v>
      </c>
      <c r="M4944" s="137">
        <f>K4944*L4944</f>
        <v>98400</v>
      </c>
      <c r="N4944" s="123">
        <v>1</v>
      </c>
      <c r="O4944" s="108" t="s">
        <v>6918</v>
      </c>
      <c r="P4944" s="138">
        <v>3570800350774</v>
      </c>
      <c r="Q4944" s="108" t="s">
        <v>6919</v>
      </c>
      <c r="R4944" s="108" t="s">
        <v>6920</v>
      </c>
      <c r="S4944" s="139" t="s">
        <v>6921</v>
      </c>
      <c r="T4944" s="123" t="s">
        <v>51</v>
      </c>
      <c r="U4944" s="123" t="s">
        <v>45</v>
      </c>
      <c r="V4944" s="123" t="s">
        <v>52</v>
      </c>
      <c r="W4944" s="137">
        <v>410.64</v>
      </c>
      <c r="X4944" s="136">
        <v>69.78</v>
      </c>
      <c r="Y4944" s="137">
        <v>6750</v>
      </c>
      <c r="Z4944" s="137">
        <f>W4944*Y4944</f>
        <v>2771820</v>
      </c>
      <c r="AA4944" s="119">
        <v>6</v>
      </c>
      <c r="AB4944" s="119">
        <v>6</v>
      </c>
      <c r="AC4944" s="137">
        <f>(Z4944*(100-AB4944))/100</f>
        <v>2605510.7999999998</v>
      </c>
      <c r="AD4944" s="137">
        <f>IF(AND(AC4944="",M4944=""),0,IF((AC4944=""),M4944, IF( (M4944=""),AC4944,SUM(AC4944:AC4949)+M4944)))</f>
        <v>4094680.8</v>
      </c>
      <c r="AE4944" s="137">
        <f>IF( (X4944=""),AD4944*1,AD4944*(X4944/100) )</f>
        <v>2857268.2622399996</v>
      </c>
      <c r="AF4944" s="137">
        <v>10000000</v>
      </c>
      <c r="AG4944" s="137">
        <f>IF((AF4944-AE4944) &gt; 1,0,IF((AF4944-AE4944)&lt;0,AE4944-AF4944,AF4944-AE4944))</f>
        <v>0</v>
      </c>
      <c r="AH4944" s="137">
        <v>0.02</v>
      </c>
    </row>
    <row r="4945" spans="1:34" s="173" customFormat="1" x14ac:dyDescent="0.55000000000000004">
      <c r="A4945" s="122"/>
      <c r="B4945" s="123"/>
      <c r="C4945" s="123"/>
      <c r="D4945" s="135"/>
      <c r="E4945" s="123"/>
      <c r="F4945" s="123"/>
      <c r="G4945" s="123"/>
      <c r="H4945" s="123"/>
      <c r="I4945" s="136"/>
      <c r="J4945" s="123"/>
      <c r="K4945" s="137"/>
      <c r="L4945" s="137"/>
      <c r="M4945" s="137"/>
      <c r="N4945" s="123">
        <v>2</v>
      </c>
      <c r="O4945" s="108" t="s">
        <v>6918</v>
      </c>
      <c r="P4945" s="138">
        <v>3570800350774</v>
      </c>
      <c r="Q4945" s="108" t="s">
        <v>6919</v>
      </c>
      <c r="R4945" s="108" t="s">
        <v>6920</v>
      </c>
      <c r="S4945" s="139" t="s">
        <v>6922</v>
      </c>
      <c r="T4945" s="123" t="s">
        <v>55</v>
      </c>
      <c r="U4945" s="123" t="s">
        <v>45</v>
      </c>
      <c r="V4945" s="123" t="s">
        <v>52</v>
      </c>
      <c r="W4945" s="137">
        <v>33.880000000000003</v>
      </c>
      <c r="X4945" s="136">
        <v>5.76</v>
      </c>
      <c r="Y4945" s="137">
        <v>0</v>
      </c>
      <c r="Z4945" s="137">
        <f>W4945*Y4945</f>
        <v>0</v>
      </c>
      <c r="AA4945" s="119">
        <v>6</v>
      </c>
      <c r="AB4945" s="119">
        <v>6</v>
      </c>
      <c r="AC4945" s="137">
        <f>(Z4945*(100-AB4945))/100</f>
        <v>0</v>
      </c>
      <c r="AD4945" s="137">
        <f>IF(AND(AC4945="",M4944=""),0,IF((AC4945=""),M4944, IF( (M4944=""),AC4945,SUM(AC4944:AC4949)+M4944)))</f>
        <v>4094680.8</v>
      </c>
      <c r="AE4945" s="137">
        <f>IF( (X4945=""),AD4945*1,AD4945*(X4945/100) )</f>
        <v>235853.61407999997</v>
      </c>
      <c r="AF4945" s="137">
        <v>10000000</v>
      </c>
      <c r="AG4945" s="137">
        <f>IF((AF4945-AE4945) &gt; 1,0,IF((AF4945-AE4945)&lt;0,AE4945-AF4945,AF4945-AE4945))</f>
        <v>0</v>
      </c>
      <c r="AH4945" s="137">
        <v>0.02</v>
      </c>
    </row>
    <row r="4946" spans="1:34" s="173" customFormat="1" x14ac:dyDescent="0.55000000000000004">
      <c r="A4946" s="122"/>
      <c r="B4946" s="123"/>
      <c r="C4946" s="123"/>
      <c r="D4946" s="135"/>
      <c r="E4946" s="123"/>
      <c r="F4946" s="123"/>
      <c r="G4946" s="123"/>
      <c r="H4946" s="123"/>
      <c r="I4946" s="136"/>
      <c r="J4946" s="123"/>
      <c r="K4946" s="137"/>
      <c r="L4946" s="137"/>
      <c r="M4946" s="137"/>
      <c r="N4946" s="123">
        <v>3</v>
      </c>
      <c r="O4946" s="108" t="s">
        <v>6918</v>
      </c>
      <c r="P4946" s="138">
        <v>3570800350774</v>
      </c>
      <c r="Q4946" s="108" t="s">
        <v>6919</v>
      </c>
      <c r="R4946" s="108" t="s">
        <v>6920</v>
      </c>
      <c r="S4946" s="139" t="s">
        <v>6923</v>
      </c>
      <c r="T4946" s="123" t="s">
        <v>51</v>
      </c>
      <c r="U4946" s="123" t="s">
        <v>45</v>
      </c>
      <c r="V4946" s="123" t="s">
        <v>52</v>
      </c>
      <c r="W4946" s="137">
        <v>144</v>
      </c>
      <c r="X4946" s="136">
        <v>24.47</v>
      </c>
      <c r="Y4946" s="137">
        <v>6750</v>
      </c>
      <c r="Z4946" s="137">
        <f>W4946*Y4946</f>
        <v>972000</v>
      </c>
      <c r="AA4946" s="119">
        <v>6</v>
      </c>
      <c r="AB4946" s="119">
        <v>6</v>
      </c>
      <c r="AC4946" s="137">
        <f>(Z4946*(100-AB4946))/100</f>
        <v>913680</v>
      </c>
      <c r="AD4946" s="137">
        <f>IF(AND(AC4946="",M4944=""),0,IF((AC4946=""),M4944, IF( (M4944=""),AC4946,SUM(AC4944:AC4949)+M4944)))</f>
        <v>4094680.8</v>
      </c>
      <c r="AE4946" s="137">
        <f>IF( (X4946=""),AD4946*1,AD4946*(X4946/100) )</f>
        <v>1001968.3917599999</v>
      </c>
      <c r="AF4946" s="137">
        <v>10000000</v>
      </c>
      <c r="AG4946" s="137">
        <f>IF((AF4946-AE4946) &gt; 1,0,IF((AF4946-AE4946)&lt;0,AE4946-AF4946,AF4946-AE4946))</f>
        <v>0</v>
      </c>
      <c r="AH4946" s="137">
        <v>0.02</v>
      </c>
    </row>
    <row r="4947" spans="1:34" s="173" customFormat="1" x14ac:dyDescent="0.55000000000000004">
      <c r="A4947" s="122"/>
      <c r="B4947" s="123"/>
      <c r="C4947" s="123"/>
      <c r="D4947" s="135"/>
      <c r="E4947" s="123"/>
      <c r="F4947" s="123"/>
      <c r="G4947" s="123"/>
      <c r="H4947" s="123"/>
      <c r="I4947" s="136"/>
      <c r="J4947" s="123"/>
      <c r="K4947" s="137"/>
      <c r="L4947" s="137" t="s">
        <v>63</v>
      </c>
      <c r="M4947" s="137">
        <f>SUM(M4944:M4946)</f>
        <v>98400</v>
      </c>
      <c r="N4947" s="123"/>
      <c r="O4947" s="108"/>
      <c r="P4947" s="138"/>
      <c r="Q4947" s="108"/>
      <c r="R4947" s="108"/>
      <c r="S4947" s="139"/>
      <c r="T4947" s="123"/>
      <c r="U4947" s="123"/>
      <c r="V4947" s="123"/>
      <c r="W4947" s="137"/>
      <c r="X4947" s="136"/>
      <c r="Y4947" s="137"/>
      <c r="Z4947" s="137"/>
      <c r="AA4947" s="119"/>
      <c r="AB4947" s="119"/>
      <c r="AC4947" s="137"/>
      <c r="AD4947" s="137"/>
      <c r="AE4947" s="137">
        <f>SUM(AE4944:AE4946)</f>
        <v>4095090.2680799998</v>
      </c>
      <c r="AF4947" s="137"/>
      <c r="AG4947" s="137">
        <f>SUM(AG4944:AG4946)</f>
        <v>0</v>
      </c>
      <c r="AH4947" s="137"/>
    </row>
    <row r="4948" spans="1:34" s="173" customFormat="1" x14ac:dyDescent="0.55000000000000004">
      <c r="A4948" s="122" t="s">
        <v>6926</v>
      </c>
      <c r="B4948" s="123">
        <v>2110</v>
      </c>
      <c r="C4948" s="123">
        <v>7557</v>
      </c>
      <c r="D4948" s="135" t="s">
        <v>6927</v>
      </c>
      <c r="E4948" s="123" t="s">
        <v>34</v>
      </c>
      <c r="F4948" s="123">
        <v>15118</v>
      </c>
      <c r="G4948" s="123">
        <v>1</v>
      </c>
      <c r="H4948" s="123">
        <v>0</v>
      </c>
      <c r="I4948" s="136">
        <v>17</v>
      </c>
      <c r="J4948" s="123" t="s">
        <v>35</v>
      </c>
      <c r="K4948" s="137">
        <f>((G4948*400)+(H4948*100))+I4948</f>
        <v>417</v>
      </c>
      <c r="L4948" s="137">
        <v>850</v>
      </c>
      <c r="M4948" s="137">
        <f>K4948*L4948</f>
        <v>354450</v>
      </c>
      <c r="N4948" s="123">
        <v>1</v>
      </c>
      <c r="O4948" s="108" t="s">
        <v>6924</v>
      </c>
      <c r="P4948" s="138">
        <v>3570800186028</v>
      </c>
      <c r="Q4948" s="108" t="s">
        <v>6925</v>
      </c>
      <c r="R4948" s="108" t="s">
        <v>6928</v>
      </c>
      <c r="S4948" s="139"/>
      <c r="T4948" s="123" t="s">
        <v>51</v>
      </c>
      <c r="U4948" s="123" t="s">
        <v>45</v>
      </c>
      <c r="V4948" s="123" t="s">
        <v>52</v>
      </c>
      <c r="W4948" s="137">
        <v>72</v>
      </c>
      <c r="X4948" s="136">
        <v>40.909999999999997</v>
      </c>
      <c r="Y4948" s="137">
        <v>6750</v>
      </c>
      <c r="Z4948" s="137">
        <f>W4948*Y4948</f>
        <v>486000</v>
      </c>
      <c r="AA4948" s="119">
        <v>7</v>
      </c>
      <c r="AB4948" s="119">
        <v>7</v>
      </c>
      <c r="AC4948" s="137">
        <f>(Z4948*(100-AB4948))/100</f>
        <v>451980</v>
      </c>
      <c r="AD4948" s="137">
        <f>IF(AND(AC4948="",M4948=""),0,IF((AC4948=""),M4948, IF( (M4948=""),AC4948,SUM(AC4948:AC4950)+M4948)))</f>
        <v>1030290</v>
      </c>
      <c r="AE4948" s="137">
        <f>IF( (X4948=""),AD4948*1,AD4948*(X4948/100) )</f>
        <v>421491.63899999997</v>
      </c>
      <c r="AF4948" s="137">
        <v>50000000</v>
      </c>
      <c r="AG4948" s="137">
        <f>IF((AF4948-AE4948) &gt; 1,0,IF((AF4948-AE4948)&lt;0,AE4948-AF4948,AF4948-AE4948))</f>
        <v>0</v>
      </c>
      <c r="AH4948" s="137">
        <v>0.02</v>
      </c>
    </row>
    <row r="4949" spans="1:34" s="173" customFormat="1" x14ac:dyDescent="0.55000000000000004">
      <c r="A4949" s="122"/>
      <c r="B4949" s="123"/>
      <c r="C4949" s="123"/>
      <c r="D4949" s="135"/>
      <c r="E4949" s="123"/>
      <c r="F4949" s="123"/>
      <c r="G4949" s="123"/>
      <c r="H4949" s="123"/>
      <c r="I4949" s="136"/>
      <c r="J4949" s="123"/>
      <c r="K4949" s="137"/>
      <c r="L4949" s="137"/>
      <c r="M4949" s="137"/>
      <c r="N4949" s="123">
        <v>2</v>
      </c>
      <c r="O4949" s="108" t="s">
        <v>6924</v>
      </c>
      <c r="P4949" s="138">
        <v>3570800186028</v>
      </c>
      <c r="Q4949" s="108" t="s">
        <v>6925</v>
      </c>
      <c r="R4949" s="108" t="s">
        <v>6928</v>
      </c>
      <c r="S4949" s="139"/>
      <c r="T4949" s="123" t="s">
        <v>51</v>
      </c>
      <c r="U4949" s="123" t="s">
        <v>45</v>
      </c>
      <c r="V4949" s="123" t="s">
        <v>52</v>
      </c>
      <c r="W4949" s="137">
        <v>4</v>
      </c>
      <c r="X4949" s="136">
        <v>2.27</v>
      </c>
      <c r="Y4949" s="137">
        <v>6750</v>
      </c>
      <c r="Z4949" s="137">
        <f>W4949*Y4949</f>
        <v>27000</v>
      </c>
      <c r="AA4949" s="119">
        <v>7</v>
      </c>
      <c r="AB4949" s="119">
        <v>7</v>
      </c>
      <c r="AC4949" s="137">
        <f>(Z4949*(100-AB4949))/100</f>
        <v>25110</v>
      </c>
      <c r="AD4949" s="137">
        <f>IF(AND(AC4949="",M4948=""),0,IF((AC4949=""),M4948, IF( (M4948=""),AC4949,SUM(AC4948:AC4950)+M4948)))</f>
        <v>1030290</v>
      </c>
      <c r="AE4949" s="137">
        <f>IF( (X4949=""),AD4949*1,AD4949*(X4949/100) )</f>
        <v>23387.583000000002</v>
      </c>
      <c r="AF4949" s="137">
        <v>50000000</v>
      </c>
      <c r="AG4949" s="137">
        <f>IF((AF4949-AE4949) &gt; 1,0,IF((AF4949-AE4949)&lt;0,AE4949-AF4949,AF4949-AE4949))</f>
        <v>0</v>
      </c>
      <c r="AH4949" s="137">
        <v>0.02</v>
      </c>
    </row>
    <row r="4950" spans="1:34" s="173" customFormat="1" x14ac:dyDescent="0.55000000000000004">
      <c r="A4950" s="122"/>
      <c r="B4950" s="123"/>
      <c r="C4950" s="123"/>
      <c r="D4950" s="135"/>
      <c r="E4950" s="123"/>
      <c r="F4950" s="123"/>
      <c r="G4950" s="123"/>
      <c r="H4950" s="123"/>
      <c r="I4950" s="136"/>
      <c r="J4950" s="123"/>
      <c r="K4950" s="137"/>
      <c r="L4950" s="137"/>
      <c r="M4950" s="137"/>
      <c r="N4950" s="123">
        <v>3</v>
      </c>
      <c r="O4950" s="108" t="s">
        <v>6924</v>
      </c>
      <c r="P4950" s="138">
        <v>3570800186028</v>
      </c>
      <c r="Q4950" s="108" t="s">
        <v>6925</v>
      </c>
      <c r="R4950" s="108" t="s">
        <v>6928</v>
      </c>
      <c r="S4950" s="139" t="s">
        <v>6929</v>
      </c>
      <c r="T4950" s="123" t="s">
        <v>15158</v>
      </c>
      <c r="U4950" s="123" t="s">
        <v>74</v>
      </c>
      <c r="V4950" s="123" t="s">
        <v>75</v>
      </c>
      <c r="W4950" s="137">
        <v>100</v>
      </c>
      <c r="X4950" s="136">
        <v>56.82</v>
      </c>
      <c r="Y4950" s="137">
        <v>2650</v>
      </c>
      <c r="Z4950" s="137">
        <f>W4950*Y4950</f>
        <v>265000</v>
      </c>
      <c r="AA4950" s="119">
        <v>7</v>
      </c>
      <c r="AB4950" s="119">
        <v>25</v>
      </c>
      <c r="AC4950" s="137">
        <f>(Z4950*(100-AB4950))/100</f>
        <v>198750</v>
      </c>
      <c r="AD4950" s="137">
        <f>IF(AND(AC4950="",M4948=""),0,IF((AC4950=""),M4948, IF( (M4948=""),AC4950,SUM(AC4948:AC4950)+M4948)))</f>
        <v>1030290</v>
      </c>
      <c r="AE4950" s="137">
        <f>IF( (X4950=""),AD4950*1,AD4950*(X4950/100) )</f>
        <v>585410.77800000005</v>
      </c>
      <c r="AF4950" s="137">
        <v>0</v>
      </c>
      <c r="AG4950" s="137">
        <f>IF((AF4950-AE4950) &gt; 1,0,IF((AF4950-AE4950)&lt;0,AE4950-AF4950,AF4950-AE4950))</f>
        <v>585410.77800000005</v>
      </c>
      <c r="AH4950" s="137">
        <v>0.3</v>
      </c>
    </row>
    <row r="4951" spans="1:34" s="173" customFormat="1" x14ac:dyDescent="0.55000000000000004">
      <c r="A4951" s="122"/>
      <c r="B4951" s="123"/>
      <c r="C4951" s="123"/>
      <c r="D4951" s="135"/>
      <c r="E4951" s="123"/>
      <c r="F4951" s="123"/>
      <c r="G4951" s="123"/>
      <c r="H4951" s="123"/>
      <c r="I4951" s="136"/>
      <c r="J4951" s="123"/>
      <c r="K4951" s="137"/>
      <c r="L4951" s="137" t="s">
        <v>63</v>
      </c>
      <c r="M4951" s="137">
        <f>SUM(M4948:M4950)</f>
        <v>354450</v>
      </c>
      <c r="N4951" s="123"/>
      <c r="O4951" s="108"/>
      <c r="P4951" s="138"/>
      <c r="Q4951" s="108"/>
      <c r="R4951" s="108"/>
      <c r="S4951" s="139"/>
      <c r="T4951" s="123"/>
      <c r="U4951" s="123"/>
      <c r="V4951" s="123"/>
      <c r="W4951" s="137"/>
      <c r="X4951" s="136"/>
      <c r="Y4951" s="137"/>
      <c r="Z4951" s="137"/>
      <c r="AA4951" s="119"/>
      <c r="AB4951" s="119"/>
      <c r="AC4951" s="137"/>
      <c r="AD4951" s="137"/>
      <c r="AE4951" s="137">
        <f>SUM(AE4948:AE4950)</f>
        <v>1030290</v>
      </c>
      <c r="AF4951" s="137"/>
      <c r="AG4951" s="137">
        <f>SUM(AG4948:AG4950)</f>
        <v>585410.77800000005</v>
      </c>
      <c r="AH4951" s="137"/>
    </row>
    <row r="4952" spans="1:34" s="173" customFormat="1" x14ac:dyDescent="0.55000000000000004">
      <c r="A4952" s="122" t="s">
        <v>6930</v>
      </c>
      <c r="B4952" s="123">
        <v>2111</v>
      </c>
      <c r="C4952" s="123">
        <v>6223</v>
      </c>
      <c r="D4952" s="135" t="s">
        <v>6931</v>
      </c>
      <c r="E4952" s="123" t="s">
        <v>37</v>
      </c>
      <c r="F4952" s="123">
        <v>5928</v>
      </c>
      <c r="G4952" s="123">
        <v>4</v>
      </c>
      <c r="H4952" s="123">
        <v>3</v>
      </c>
      <c r="I4952" s="136">
        <v>19</v>
      </c>
      <c r="J4952" s="123" t="s">
        <v>38</v>
      </c>
      <c r="K4952" s="137">
        <f>((G4952*400)+(H4952*100))+I4952</f>
        <v>1919</v>
      </c>
      <c r="L4952" s="137">
        <v>400</v>
      </c>
      <c r="M4952" s="137">
        <f>K4952*L4952</f>
        <v>767600</v>
      </c>
      <c r="N4952" s="123"/>
      <c r="O4952" s="108"/>
      <c r="P4952" s="138"/>
      <c r="Q4952" s="108"/>
      <c r="R4952" s="108"/>
      <c r="S4952" s="139"/>
      <c r="T4952" s="123"/>
      <c r="U4952" s="123"/>
      <c r="V4952" s="123"/>
      <c r="W4952" s="137"/>
      <c r="X4952" s="136"/>
      <c r="Y4952" s="137"/>
      <c r="Z4952" s="137"/>
      <c r="AA4952" s="119"/>
      <c r="AB4952" s="119"/>
      <c r="AC4952" s="137"/>
      <c r="AD4952" s="137">
        <f>IF(AND(AC4952="",M4952=""),0,IF((AC4952=""),M4952,IF((M4952=""),AC4952,AC4952+M4952)))</f>
        <v>767600</v>
      </c>
      <c r="AE4952" s="137">
        <f>IF( (X4952=""),AD4952*1,AD4952*(X4952/100) )</f>
        <v>767600</v>
      </c>
      <c r="AF4952" s="137">
        <v>0</v>
      </c>
      <c r="AG4952" s="137">
        <f>IF((AF4952-AE4952) &gt; 1,0,IF((AF4952-AE4952)&lt;0,AE4952-AF4952,AF4952-AE4952))</f>
        <v>767600</v>
      </c>
      <c r="AH4952" s="137">
        <v>0.01</v>
      </c>
    </row>
    <row r="4953" spans="1:34" s="173" customFormat="1" x14ac:dyDescent="0.55000000000000004">
      <c r="A4953" s="122"/>
      <c r="B4953" s="123"/>
      <c r="C4953" s="123"/>
      <c r="D4953" s="135"/>
      <c r="E4953" s="123"/>
      <c r="F4953" s="123"/>
      <c r="G4953" s="123"/>
      <c r="H4953" s="123"/>
      <c r="I4953" s="136"/>
      <c r="J4953" s="123"/>
      <c r="K4953" s="137"/>
      <c r="L4953" s="137" t="s">
        <v>63</v>
      </c>
      <c r="M4953" s="137">
        <f>SUM(M4952:M4952)</f>
        <v>767600</v>
      </c>
      <c r="N4953" s="123"/>
      <c r="O4953" s="108"/>
      <c r="P4953" s="138"/>
      <c r="Q4953" s="108"/>
      <c r="R4953" s="108"/>
      <c r="S4953" s="139"/>
      <c r="T4953" s="123"/>
      <c r="U4953" s="123"/>
      <c r="V4953" s="123"/>
      <c r="W4953" s="137"/>
      <c r="X4953" s="136"/>
      <c r="Y4953" s="137"/>
      <c r="Z4953" s="137"/>
      <c r="AA4953" s="119"/>
      <c r="AB4953" s="119"/>
      <c r="AC4953" s="137"/>
      <c r="AD4953" s="137"/>
      <c r="AE4953" s="137">
        <f>SUM(AE4952:AE4952)</f>
        <v>767600</v>
      </c>
      <c r="AF4953" s="137"/>
      <c r="AG4953" s="137">
        <f>SUM(AG4952:AG4952)</f>
        <v>767600</v>
      </c>
      <c r="AH4953" s="137"/>
    </row>
    <row r="4954" spans="1:34" s="173" customFormat="1" x14ac:dyDescent="0.55000000000000004">
      <c r="A4954" s="122" t="s">
        <v>1409</v>
      </c>
      <c r="B4954" s="123">
        <v>2112</v>
      </c>
      <c r="C4954" s="123">
        <v>6122</v>
      </c>
      <c r="D4954" s="135" t="s">
        <v>6932</v>
      </c>
      <c r="E4954" s="123" t="s">
        <v>37</v>
      </c>
      <c r="F4954" s="123">
        <v>5381</v>
      </c>
      <c r="G4954" s="123">
        <v>3</v>
      </c>
      <c r="H4954" s="123">
        <v>0</v>
      </c>
      <c r="I4954" s="136">
        <v>31</v>
      </c>
      <c r="J4954" s="123" t="s">
        <v>38</v>
      </c>
      <c r="K4954" s="137">
        <f>((G4954*400)+(H4954*100))+I4954</f>
        <v>1231</v>
      </c>
      <c r="L4954" s="137">
        <v>400</v>
      </c>
      <c r="M4954" s="137">
        <f>K4954*L4954</f>
        <v>492400</v>
      </c>
      <c r="N4954" s="123"/>
      <c r="O4954" s="108"/>
      <c r="P4954" s="138"/>
      <c r="Q4954" s="108"/>
      <c r="R4954" s="108"/>
      <c r="S4954" s="139"/>
      <c r="T4954" s="123"/>
      <c r="U4954" s="123"/>
      <c r="V4954" s="123"/>
      <c r="W4954" s="137"/>
      <c r="X4954" s="136"/>
      <c r="Y4954" s="137"/>
      <c r="Z4954" s="137"/>
      <c r="AA4954" s="119"/>
      <c r="AB4954" s="119"/>
      <c r="AC4954" s="137"/>
      <c r="AD4954" s="137">
        <f>IF(AND(AC4954="",M4954=""),0,IF((AC4954=""),M4954,IF((M4954=""),AC4954,AC4954+M4954)))</f>
        <v>492400</v>
      </c>
      <c r="AE4954" s="137">
        <f>IF( (X4954=""),AD4954*1,AD4954*(X4954/100) )</f>
        <v>492400</v>
      </c>
      <c r="AF4954" s="137">
        <v>0</v>
      </c>
      <c r="AG4954" s="137">
        <f>IF((AF4954-AE4954) &gt; 1,0,IF((AF4954-AE4954)&lt;0,AE4954-AF4954,AF4954-AE4954))</f>
        <v>492400</v>
      </c>
      <c r="AH4954" s="137">
        <v>0.01</v>
      </c>
    </row>
    <row r="4955" spans="1:34" s="173" customFormat="1" x14ac:dyDescent="0.55000000000000004">
      <c r="A4955" s="122"/>
      <c r="B4955" s="123"/>
      <c r="C4955" s="123"/>
      <c r="D4955" s="135"/>
      <c r="E4955" s="123"/>
      <c r="F4955" s="123"/>
      <c r="G4955" s="123"/>
      <c r="H4955" s="123"/>
      <c r="I4955" s="136"/>
      <c r="J4955" s="123"/>
      <c r="K4955" s="137"/>
      <c r="L4955" s="137" t="s">
        <v>63</v>
      </c>
      <c r="M4955" s="137">
        <f>SUM(M4954:M4954)</f>
        <v>492400</v>
      </c>
      <c r="N4955" s="123"/>
      <c r="O4955" s="108"/>
      <c r="P4955" s="138"/>
      <c r="Q4955" s="108"/>
      <c r="R4955" s="108"/>
      <c r="S4955" s="139"/>
      <c r="T4955" s="123"/>
      <c r="U4955" s="123"/>
      <c r="V4955" s="123"/>
      <c r="W4955" s="137"/>
      <c r="X4955" s="136"/>
      <c r="Y4955" s="137"/>
      <c r="Z4955" s="137"/>
      <c r="AA4955" s="119"/>
      <c r="AB4955" s="119"/>
      <c r="AC4955" s="137"/>
      <c r="AD4955" s="137"/>
      <c r="AE4955" s="137">
        <f>SUM(AE4954:AE4954)</f>
        <v>492400</v>
      </c>
      <c r="AF4955" s="137"/>
      <c r="AG4955" s="137">
        <f>SUM(AG4954:AG4954)</f>
        <v>492400</v>
      </c>
      <c r="AH4955" s="137"/>
    </row>
    <row r="4956" spans="1:34" s="173" customFormat="1" x14ac:dyDescent="0.55000000000000004">
      <c r="A4956" s="122" t="s">
        <v>6933</v>
      </c>
      <c r="B4956" s="123">
        <v>2113</v>
      </c>
      <c r="C4956" s="123">
        <v>9716</v>
      </c>
      <c r="D4956" s="135" t="s">
        <v>15183</v>
      </c>
      <c r="E4956" s="123" t="s">
        <v>34</v>
      </c>
      <c r="F4956" s="123">
        <v>7430</v>
      </c>
      <c r="G4956" s="123">
        <v>2</v>
      </c>
      <c r="H4956" s="123">
        <v>1</v>
      </c>
      <c r="I4956" s="136">
        <v>8</v>
      </c>
      <c r="J4956" s="123" t="s">
        <v>38</v>
      </c>
      <c r="K4956" s="137">
        <f>((G4956*400)+(H4956*100))+I4956</f>
        <v>908</v>
      </c>
      <c r="L4956" s="137">
        <v>1350</v>
      </c>
      <c r="M4956" s="137">
        <f>K4956*L4956</f>
        <v>1225800</v>
      </c>
      <c r="N4956" s="123"/>
      <c r="O4956" s="108"/>
      <c r="P4956" s="138"/>
      <c r="Q4956" s="108"/>
      <c r="R4956" s="108"/>
      <c r="S4956" s="139"/>
      <c r="T4956" s="123"/>
      <c r="U4956" s="123"/>
      <c r="V4956" s="123"/>
      <c r="W4956" s="137"/>
      <c r="X4956" s="136"/>
      <c r="Y4956" s="137"/>
      <c r="Z4956" s="137"/>
      <c r="AA4956" s="119"/>
      <c r="AB4956" s="119"/>
      <c r="AC4956" s="137"/>
      <c r="AD4956" s="137">
        <f>IF(AND(AC4956="",M4956=""),0,IF((AC4956=""),M4956,IF((M4956=""),AC4956,AC4956+M4956)))</f>
        <v>1225800</v>
      </c>
      <c r="AE4956" s="137">
        <f>IF( (X4956=""),AD4956*1,AD4956*(X4956/100) )</f>
        <v>1225800</v>
      </c>
      <c r="AF4956" s="137">
        <v>50000000</v>
      </c>
      <c r="AG4956" s="137">
        <f>IF((AF4956-AE4956) &gt; 1,0,IF((AF4956-AE4956)&lt;0,AE4956-AF4956,AF4956-AE4956))</f>
        <v>0</v>
      </c>
      <c r="AH4956" s="137">
        <v>0.01</v>
      </c>
    </row>
    <row r="4957" spans="1:34" s="173" customFormat="1" x14ac:dyDescent="0.55000000000000004">
      <c r="A4957" s="122"/>
      <c r="B4957" s="123">
        <v>2114</v>
      </c>
      <c r="C4957" s="123">
        <v>10471</v>
      </c>
      <c r="D4957" s="135" t="s">
        <v>9404</v>
      </c>
      <c r="E4957" s="123" t="s">
        <v>34</v>
      </c>
      <c r="F4957" s="123">
        <v>22217</v>
      </c>
      <c r="G4957" s="123">
        <v>7</v>
      </c>
      <c r="H4957" s="123">
        <v>2</v>
      </c>
      <c r="I4957" s="136">
        <v>10</v>
      </c>
      <c r="J4957" s="123" t="s">
        <v>38</v>
      </c>
      <c r="K4957" s="137">
        <f>((G4957*400)+(H4957*100))+I4957</f>
        <v>3010</v>
      </c>
      <c r="L4957" s="137">
        <v>275</v>
      </c>
      <c r="M4957" s="137">
        <f>K4957*L4957</f>
        <v>827750</v>
      </c>
      <c r="N4957" s="123"/>
      <c r="O4957" s="108"/>
      <c r="P4957" s="138"/>
      <c r="Q4957" s="108"/>
      <c r="R4957" s="108"/>
      <c r="S4957" s="139"/>
      <c r="T4957" s="123"/>
      <c r="U4957" s="123"/>
      <c r="V4957" s="123"/>
      <c r="W4957" s="137"/>
      <c r="X4957" s="136"/>
      <c r="Y4957" s="137"/>
      <c r="Z4957" s="137"/>
      <c r="AA4957" s="119"/>
      <c r="AB4957" s="119"/>
      <c r="AC4957" s="137"/>
      <c r="AD4957" s="137">
        <f>IF(AND(AC4957="",M4957=""),0,IF((AC4957=""),M4957,IF((M4957=""),AC4957,AC4957+M4957)))</f>
        <v>827750</v>
      </c>
      <c r="AE4957" s="137">
        <f>IF( (X4957=""),AD4957*1,AD4957*(X4957/100) )</f>
        <v>827750</v>
      </c>
      <c r="AF4957" s="137">
        <v>50000000</v>
      </c>
      <c r="AG4957" s="137">
        <f>IF((AF4957-AE4957) &gt; 1,0,IF((AF4957-AE4957)&lt;0,AE4957-AF4957,AF4957-AE4957))</f>
        <v>0</v>
      </c>
      <c r="AH4957" s="137">
        <v>0.01</v>
      </c>
    </row>
    <row r="4958" spans="1:34" s="173" customFormat="1" x14ac:dyDescent="0.55000000000000004">
      <c r="A4958" s="122"/>
      <c r="B4958" s="123">
        <v>2115</v>
      </c>
      <c r="C4958" s="123">
        <v>6045</v>
      </c>
      <c r="D4958" s="135" t="s">
        <v>6934</v>
      </c>
      <c r="E4958" s="123" t="s">
        <v>34</v>
      </c>
      <c r="F4958" s="123">
        <v>23894</v>
      </c>
      <c r="G4958" s="123">
        <v>4</v>
      </c>
      <c r="H4958" s="123">
        <v>0</v>
      </c>
      <c r="I4958" s="136">
        <v>87</v>
      </c>
      <c r="J4958" s="123" t="s">
        <v>38</v>
      </c>
      <c r="K4958" s="137">
        <f>((G4958*400)+(H4958*100))+I4958</f>
        <v>1687</v>
      </c>
      <c r="L4958" s="137">
        <v>450</v>
      </c>
      <c r="M4958" s="137">
        <f>K4958*L4958</f>
        <v>759150</v>
      </c>
      <c r="N4958" s="123"/>
      <c r="O4958" s="108"/>
      <c r="P4958" s="138"/>
      <c r="Q4958" s="108"/>
      <c r="R4958" s="108"/>
      <c r="S4958" s="139"/>
      <c r="T4958" s="123"/>
      <c r="U4958" s="123"/>
      <c r="V4958" s="123"/>
      <c r="W4958" s="137"/>
      <c r="X4958" s="136"/>
      <c r="Y4958" s="137"/>
      <c r="Z4958" s="137"/>
      <c r="AA4958" s="119"/>
      <c r="AB4958" s="119"/>
      <c r="AC4958" s="137"/>
      <c r="AD4958" s="137">
        <f>IF(AND(AC4958="",M4958=""),0,IF((AC4958=""),M4958,IF((M4958=""),AC4958,AC4958+M4958)))</f>
        <v>759150</v>
      </c>
      <c r="AE4958" s="137">
        <f>IF( (X4958=""),AD4958*1,AD4958*(X4958/100) )</f>
        <v>759150</v>
      </c>
      <c r="AF4958" s="137">
        <v>50000000</v>
      </c>
      <c r="AG4958" s="137">
        <f>IF((AF4958-AE4958) &gt; 1,0,IF((AF4958-AE4958)&lt;0,AE4958-AF4958,AF4958-AE4958))</f>
        <v>0</v>
      </c>
      <c r="AH4958" s="137">
        <v>0.01</v>
      </c>
    </row>
    <row r="4959" spans="1:34" s="173" customFormat="1" x14ac:dyDescent="0.55000000000000004">
      <c r="A4959" s="122"/>
      <c r="B4959" s="123">
        <v>2116</v>
      </c>
      <c r="C4959" s="123">
        <v>5029</v>
      </c>
      <c r="D4959" s="135" t="s">
        <v>6935</v>
      </c>
      <c r="E4959" s="123" t="s">
        <v>34</v>
      </c>
      <c r="F4959" s="123">
        <v>23930</v>
      </c>
      <c r="G4959" s="123">
        <v>0</v>
      </c>
      <c r="H4959" s="123">
        <v>1</v>
      </c>
      <c r="I4959" s="136">
        <v>46</v>
      </c>
      <c r="J4959" s="123" t="s">
        <v>38</v>
      </c>
      <c r="K4959" s="137">
        <f>((G4959*400)+(H4959*100))+I4959</f>
        <v>146</v>
      </c>
      <c r="L4959" s="137">
        <v>625</v>
      </c>
      <c r="M4959" s="137">
        <f>K4959*L4959</f>
        <v>91250</v>
      </c>
      <c r="N4959" s="123"/>
      <c r="O4959" s="108"/>
      <c r="P4959" s="138"/>
      <c r="Q4959" s="108"/>
      <c r="R4959" s="108"/>
      <c r="S4959" s="139"/>
      <c r="T4959" s="123"/>
      <c r="U4959" s="123"/>
      <c r="V4959" s="123"/>
      <c r="W4959" s="137"/>
      <c r="X4959" s="136"/>
      <c r="Y4959" s="137"/>
      <c r="Z4959" s="137"/>
      <c r="AA4959" s="119"/>
      <c r="AB4959" s="119"/>
      <c r="AC4959" s="137"/>
      <c r="AD4959" s="137">
        <f>IF(AND(AC4959="",M4959=""),0,IF((AC4959=""),M4959,IF((M4959=""),AC4959,AC4959+M4959)))</f>
        <v>91250</v>
      </c>
      <c r="AE4959" s="137">
        <f>IF( (X4959=""),AD4959*1,AD4959*(X4959/100) )</f>
        <v>91250</v>
      </c>
      <c r="AF4959" s="137">
        <v>50000000</v>
      </c>
      <c r="AG4959" s="137">
        <f>IF((AF4959-AE4959) &gt; 1,0,IF((AF4959-AE4959)&lt;0,AE4959-AF4959,AF4959-AE4959))</f>
        <v>0</v>
      </c>
      <c r="AH4959" s="137">
        <v>0.01</v>
      </c>
    </row>
    <row r="4960" spans="1:34" s="173" customFormat="1" x14ac:dyDescent="0.55000000000000004">
      <c r="A4960" s="122"/>
      <c r="B4960" s="123"/>
      <c r="C4960" s="123"/>
      <c r="D4960" s="135"/>
      <c r="E4960" s="123"/>
      <c r="F4960" s="123"/>
      <c r="G4960" s="123"/>
      <c r="H4960" s="123"/>
      <c r="I4960" s="136"/>
      <c r="J4960" s="123"/>
      <c r="K4960" s="137"/>
      <c r="L4960" s="137" t="s">
        <v>63</v>
      </c>
      <c r="M4960" s="137">
        <f>SUM(M4956:M4959)</f>
        <v>2903950</v>
      </c>
      <c r="N4960" s="123"/>
      <c r="O4960" s="108"/>
      <c r="P4960" s="138"/>
      <c r="Q4960" s="108"/>
      <c r="R4960" s="108"/>
      <c r="S4960" s="139"/>
      <c r="T4960" s="123"/>
      <c r="U4960" s="123"/>
      <c r="V4960" s="123"/>
      <c r="W4960" s="137"/>
      <c r="X4960" s="136"/>
      <c r="Y4960" s="137"/>
      <c r="Z4960" s="137"/>
      <c r="AA4960" s="119"/>
      <c r="AB4960" s="119"/>
      <c r="AC4960" s="137"/>
      <c r="AD4960" s="137"/>
      <c r="AE4960" s="137">
        <f>SUM(AE4956:AE4959)</f>
        <v>2903950</v>
      </c>
      <c r="AF4960" s="137"/>
      <c r="AG4960" s="137">
        <f>SUM(AG4956:AG4959)</f>
        <v>0</v>
      </c>
      <c r="AH4960" s="137"/>
    </row>
    <row r="4961" spans="1:34" s="99" customFormat="1" x14ac:dyDescent="0.55000000000000004">
      <c r="A4961" s="107" t="s">
        <v>6926</v>
      </c>
      <c r="B4961" s="102">
        <v>2117</v>
      </c>
      <c r="C4961" s="102">
        <v>6744</v>
      </c>
      <c r="D4961" s="90" t="s">
        <v>6938</v>
      </c>
      <c r="E4961" s="102" t="s">
        <v>34</v>
      </c>
      <c r="F4961" s="102">
        <v>18775</v>
      </c>
      <c r="G4961" s="102">
        <v>1</v>
      </c>
      <c r="H4961" s="102">
        <v>0</v>
      </c>
      <c r="I4961" s="98">
        <v>36</v>
      </c>
      <c r="J4961" s="102" t="s">
        <v>62</v>
      </c>
      <c r="K4961" s="94">
        <f>((G4961*400)+(H4961*100))+I4961</f>
        <v>436</v>
      </c>
      <c r="L4961" s="94">
        <v>8000</v>
      </c>
      <c r="M4961" s="94">
        <f>K4961*L4961</f>
        <v>3488000</v>
      </c>
      <c r="N4961" s="102">
        <v>1</v>
      </c>
      <c r="O4961" s="111" t="s">
        <v>6936</v>
      </c>
      <c r="P4961" s="96">
        <v>3579900098391</v>
      </c>
      <c r="Q4961" s="111" t="s">
        <v>6937</v>
      </c>
      <c r="R4961" s="111" t="s">
        <v>6928</v>
      </c>
      <c r="S4961" s="97" t="s">
        <v>6939</v>
      </c>
      <c r="T4961" s="102" t="s">
        <v>5555</v>
      </c>
      <c r="U4961" s="102" t="s">
        <v>45</v>
      </c>
      <c r="V4961" s="102" t="s">
        <v>75</v>
      </c>
      <c r="W4961" s="94">
        <v>180</v>
      </c>
      <c r="X4961" s="98">
        <v>13.34</v>
      </c>
      <c r="Y4961" s="94">
        <v>9200</v>
      </c>
      <c r="Z4961" s="94">
        <f t="shared" ref="Z4961:Z4966" si="471">W4961*Y4961</f>
        <v>1656000</v>
      </c>
      <c r="AA4961" s="89">
        <v>10</v>
      </c>
      <c r="AB4961" s="89">
        <v>10</v>
      </c>
      <c r="AC4961" s="94">
        <f t="shared" ref="AC4961:AC4966" si="472">(Z4961*(100-AB4961))/100</f>
        <v>1490400</v>
      </c>
      <c r="AD4961" s="94">
        <f>IF(AND(AC4961="",M4961=""),0,IF((AC4961=""),M4961, IF( (M4961=""),AC4961,SUM(AC4961:AC4966)+M4961)))</f>
        <v>14666000</v>
      </c>
      <c r="AE4961" s="94">
        <f t="shared" ref="AE4961:AE4966" si="473">IF( (X4961=""),AD4961*1,AD4961*(X4961/100) )</f>
        <v>1956444.4</v>
      </c>
      <c r="AF4961" s="94">
        <v>0</v>
      </c>
      <c r="AG4961" s="94">
        <f t="shared" ref="AG4961:AG4966" si="474">IF((AF4961-AE4961) &gt; 1,0,IF((AF4961-AE4961)&lt;0,AE4961-AF4961,AF4961-AE4961))</f>
        <v>1956444.4</v>
      </c>
      <c r="AH4961" s="94">
        <v>0.3</v>
      </c>
    </row>
    <row r="4962" spans="1:34" s="99" customFormat="1" x14ac:dyDescent="0.55000000000000004">
      <c r="A4962" s="107"/>
      <c r="B4962" s="102"/>
      <c r="C4962" s="102"/>
      <c r="D4962" s="90"/>
      <c r="E4962" s="102"/>
      <c r="F4962" s="102"/>
      <c r="G4962" s="102"/>
      <c r="H4962" s="102"/>
      <c r="I4962" s="98"/>
      <c r="J4962" s="102"/>
      <c r="K4962" s="94"/>
      <c r="L4962" s="94"/>
      <c r="M4962" s="94"/>
      <c r="N4962" s="102"/>
      <c r="O4962" s="111"/>
      <c r="P4962" s="96"/>
      <c r="Q4962" s="111"/>
      <c r="R4962" s="111"/>
      <c r="S4962" s="97"/>
      <c r="T4962" s="102" t="s">
        <v>5555</v>
      </c>
      <c r="U4962" s="102"/>
      <c r="V4962" s="102" t="s">
        <v>75</v>
      </c>
      <c r="W4962" s="94">
        <v>180</v>
      </c>
      <c r="X4962" s="98">
        <v>13.33</v>
      </c>
      <c r="Y4962" s="94">
        <v>9200</v>
      </c>
      <c r="Z4962" s="94">
        <f t="shared" si="471"/>
        <v>1656000</v>
      </c>
      <c r="AA4962" s="89">
        <v>10</v>
      </c>
      <c r="AB4962" s="89">
        <v>10</v>
      </c>
      <c r="AC4962" s="94">
        <f t="shared" si="472"/>
        <v>1490400</v>
      </c>
      <c r="AD4962" s="94">
        <f>IF(AND(AC4962="",M4961=""),0,IF((AC4962=""),M4961, IF( (M4961=""),AC4962,SUM(AC4961:AC4966)+M4961)))</f>
        <v>14666000</v>
      </c>
      <c r="AE4962" s="94">
        <f t="shared" si="473"/>
        <v>1954977.8</v>
      </c>
      <c r="AF4962" s="94">
        <v>0</v>
      </c>
      <c r="AG4962" s="94">
        <f t="shared" si="474"/>
        <v>1954977.8</v>
      </c>
      <c r="AH4962" s="94">
        <v>0.3</v>
      </c>
    </row>
    <row r="4963" spans="1:34" s="99" customFormat="1" x14ac:dyDescent="0.55000000000000004">
      <c r="A4963" s="107"/>
      <c r="B4963" s="102"/>
      <c r="C4963" s="102"/>
      <c r="D4963" s="90"/>
      <c r="E4963" s="102"/>
      <c r="F4963" s="102"/>
      <c r="G4963" s="102"/>
      <c r="H4963" s="102"/>
      <c r="I4963" s="98"/>
      <c r="J4963" s="102"/>
      <c r="K4963" s="94"/>
      <c r="L4963" s="94"/>
      <c r="M4963" s="94"/>
      <c r="N4963" s="102"/>
      <c r="O4963" s="111"/>
      <c r="P4963" s="96"/>
      <c r="Q4963" s="111"/>
      <c r="R4963" s="111"/>
      <c r="S4963" s="97"/>
      <c r="T4963" s="102" t="s">
        <v>5555</v>
      </c>
      <c r="U4963" s="102"/>
      <c r="V4963" s="102" t="s">
        <v>75</v>
      </c>
      <c r="W4963" s="94">
        <v>180</v>
      </c>
      <c r="X4963" s="98">
        <v>13.33</v>
      </c>
      <c r="Y4963" s="94">
        <v>9200</v>
      </c>
      <c r="Z4963" s="94">
        <f t="shared" si="471"/>
        <v>1656000</v>
      </c>
      <c r="AA4963" s="89">
        <v>10</v>
      </c>
      <c r="AB4963" s="89">
        <v>10</v>
      </c>
      <c r="AC4963" s="94">
        <f t="shared" si="472"/>
        <v>1490400</v>
      </c>
      <c r="AD4963" s="94">
        <f>IF(AND(AC4963="",M4961=""),0,IF((AC4963=""),M4961, IF( (M4961=""),AC4963,SUM(AC4961:AC4966)+M4961)))</f>
        <v>14666000</v>
      </c>
      <c r="AE4963" s="94">
        <f t="shared" si="473"/>
        <v>1954977.8</v>
      </c>
      <c r="AF4963" s="94">
        <v>0</v>
      </c>
      <c r="AG4963" s="94">
        <f t="shared" si="474"/>
        <v>1954977.8</v>
      </c>
      <c r="AH4963" s="94">
        <v>0.3</v>
      </c>
    </row>
    <row r="4964" spans="1:34" s="99" customFormat="1" x14ac:dyDescent="0.55000000000000004">
      <c r="A4964" s="107"/>
      <c r="B4964" s="102"/>
      <c r="C4964" s="102"/>
      <c r="D4964" s="90"/>
      <c r="E4964" s="102"/>
      <c r="F4964" s="102"/>
      <c r="G4964" s="102"/>
      <c r="H4964" s="102"/>
      <c r="I4964" s="98"/>
      <c r="J4964" s="102"/>
      <c r="K4964" s="94"/>
      <c r="L4964" s="94"/>
      <c r="M4964" s="94"/>
      <c r="N4964" s="102">
        <v>2</v>
      </c>
      <c r="O4964" s="111" t="s">
        <v>6936</v>
      </c>
      <c r="P4964" s="96">
        <v>3579900098391</v>
      </c>
      <c r="Q4964" s="111" t="s">
        <v>6937</v>
      </c>
      <c r="R4964" s="111" t="s">
        <v>6928</v>
      </c>
      <c r="S4964" s="97" t="s">
        <v>6940</v>
      </c>
      <c r="T4964" s="102" t="s">
        <v>5555</v>
      </c>
      <c r="U4964" s="102" t="s">
        <v>45</v>
      </c>
      <c r="V4964" s="102" t="s">
        <v>75</v>
      </c>
      <c r="W4964" s="94">
        <v>270</v>
      </c>
      <c r="X4964" s="98">
        <v>20</v>
      </c>
      <c r="Y4964" s="94">
        <v>9200</v>
      </c>
      <c r="Z4964" s="94">
        <f t="shared" si="471"/>
        <v>2484000</v>
      </c>
      <c r="AA4964" s="89">
        <v>10</v>
      </c>
      <c r="AB4964" s="89">
        <v>10</v>
      </c>
      <c r="AC4964" s="94">
        <f t="shared" si="472"/>
        <v>2235600</v>
      </c>
      <c r="AD4964" s="94">
        <f>IF(AND(AC4964="",M4961=""),0,IF((AC4964=""),M4961, IF( (M4961=""),AC4964,SUM(AC4961:AC4966)+M4961)))</f>
        <v>14666000</v>
      </c>
      <c r="AE4964" s="94">
        <f t="shared" si="473"/>
        <v>2933200</v>
      </c>
      <c r="AF4964" s="94">
        <v>0</v>
      </c>
      <c r="AG4964" s="94">
        <f t="shared" si="474"/>
        <v>2933200</v>
      </c>
      <c r="AH4964" s="94">
        <v>0.3</v>
      </c>
    </row>
    <row r="4965" spans="1:34" s="99" customFormat="1" x14ac:dyDescent="0.55000000000000004">
      <c r="A4965" s="107"/>
      <c r="B4965" s="102"/>
      <c r="C4965" s="102"/>
      <c r="D4965" s="90"/>
      <c r="E4965" s="102"/>
      <c r="F4965" s="102"/>
      <c r="G4965" s="102"/>
      <c r="H4965" s="102"/>
      <c r="I4965" s="98"/>
      <c r="J4965" s="102"/>
      <c r="K4965" s="94"/>
      <c r="L4965" s="94"/>
      <c r="M4965" s="94"/>
      <c r="N4965" s="102"/>
      <c r="O4965" s="111"/>
      <c r="P4965" s="96"/>
      <c r="Q4965" s="111"/>
      <c r="R4965" s="111"/>
      <c r="S4965" s="97"/>
      <c r="T4965" s="102" t="s">
        <v>5555</v>
      </c>
      <c r="U4965" s="102"/>
      <c r="V4965" s="102" t="s">
        <v>75</v>
      </c>
      <c r="W4965" s="94">
        <v>270</v>
      </c>
      <c r="X4965" s="98">
        <v>20</v>
      </c>
      <c r="Y4965" s="94">
        <v>9200</v>
      </c>
      <c r="Z4965" s="94">
        <f t="shared" si="471"/>
        <v>2484000</v>
      </c>
      <c r="AA4965" s="89">
        <v>10</v>
      </c>
      <c r="AB4965" s="89">
        <v>10</v>
      </c>
      <c r="AC4965" s="94">
        <f t="shared" si="472"/>
        <v>2235600</v>
      </c>
      <c r="AD4965" s="94">
        <f>IF(AND(AC4965="",M4961=""),0,IF((AC4965=""),M4961, IF( (M4961=""),AC4965,SUM(AC4961:AC4966)+M4961)))</f>
        <v>14666000</v>
      </c>
      <c r="AE4965" s="94">
        <f t="shared" si="473"/>
        <v>2933200</v>
      </c>
      <c r="AF4965" s="94">
        <v>0</v>
      </c>
      <c r="AG4965" s="94">
        <f t="shared" si="474"/>
        <v>2933200</v>
      </c>
      <c r="AH4965" s="94">
        <v>0.3</v>
      </c>
    </row>
    <row r="4966" spans="1:34" s="99" customFormat="1" x14ac:dyDescent="0.55000000000000004">
      <c r="A4966" s="107"/>
      <c r="B4966" s="102"/>
      <c r="C4966" s="102"/>
      <c r="D4966" s="90"/>
      <c r="E4966" s="102"/>
      <c r="F4966" s="102"/>
      <c r="G4966" s="102"/>
      <c r="H4966" s="102"/>
      <c r="I4966" s="98"/>
      <c r="J4966" s="102"/>
      <c r="K4966" s="94"/>
      <c r="L4966" s="94"/>
      <c r="M4966" s="94"/>
      <c r="N4966" s="102"/>
      <c r="O4966" s="111"/>
      <c r="P4966" s="96"/>
      <c r="Q4966" s="111"/>
      <c r="R4966" s="111"/>
      <c r="S4966" s="97"/>
      <c r="T4966" s="102" t="s">
        <v>5555</v>
      </c>
      <c r="U4966" s="102"/>
      <c r="V4966" s="102" t="s">
        <v>75</v>
      </c>
      <c r="W4966" s="94">
        <v>270</v>
      </c>
      <c r="X4966" s="98">
        <v>20</v>
      </c>
      <c r="Y4966" s="94">
        <v>9200</v>
      </c>
      <c r="Z4966" s="94">
        <f t="shared" si="471"/>
        <v>2484000</v>
      </c>
      <c r="AA4966" s="89">
        <v>10</v>
      </c>
      <c r="AB4966" s="89">
        <v>10</v>
      </c>
      <c r="AC4966" s="94">
        <f t="shared" si="472"/>
        <v>2235600</v>
      </c>
      <c r="AD4966" s="94">
        <f>IF(AND(AC4966="",M4961=""),0,IF((AC4966=""),M4961, IF( (M4961=""),AC4966,SUM(AC4961:AC4966)+M4961)))</f>
        <v>14666000</v>
      </c>
      <c r="AE4966" s="94">
        <f t="shared" si="473"/>
        <v>2933200</v>
      </c>
      <c r="AF4966" s="94">
        <v>0</v>
      </c>
      <c r="AG4966" s="94">
        <f t="shared" si="474"/>
        <v>2933200</v>
      </c>
      <c r="AH4966" s="94">
        <v>0.3</v>
      </c>
    </row>
    <row r="4967" spans="1:34" s="99" customFormat="1" x14ac:dyDescent="0.55000000000000004">
      <c r="A4967" s="107"/>
      <c r="B4967" s="102"/>
      <c r="C4967" s="102"/>
      <c r="D4967" s="90"/>
      <c r="E4967" s="102"/>
      <c r="F4967" s="102"/>
      <c r="G4967" s="102"/>
      <c r="H4967" s="102"/>
      <c r="I4967" s="98"/>
      <c r="J4967" s="102"/>
      <c r="K4967" s="94"/>
      <c r="L4967" s="94" t="s">
        <v>63</v>
      </c>
      <c r="M4967" s="94">
        <f>SUM(M4961:M4966)</f>
        <v>3488000</v>
      </c>
      <c r="N4967" s="102"/>
      <c r="O4967" s="111"/>
      <c r="P4967" s="96"/>
      <c r="Q4967" s="111"/>
      <c r="R4967" s="111"/>
      <c r="S4967" s="97"/>
      <c r="T4967" s="102"/>
      <c r="U4967" s="102"/>
      <c r="V4967" s="102"/>
      <c r="W4967" s="94"/>
      <c r="X4967" s="98"/>
      <c r="Y4967" s="94"/>
      <c r="Z4967" s="94"/>
      <c r="AA4967" s="89"/>
      <c r="AB4967" s="89"/>
      <c r="AC4967" s="94"/>
      <c r="AD4967" s="94"/>
      <c r="AE4967" s="94">
        <f>SUM(AE4961:AE4966)</f>
        <v>14666000</v>
      </c>
      <c r="AF4967" s="94"/>
      <c r="AG4967" s="94">
        <f>SUM(AG4961:AG4966)</f>
        <v>14666000</v>
      </c>
      <c r="AH4967" s="94"/>
    </row>
    <row r="4968" spans="1:34" s="173" customFormat="1" x14ac:dyDescent="0.55000000000000004">
      <c r="A4968" s="122" t="s">
        <v>6941</v>
      </c>
      <c r="B4968" s="123">
        <v>2118</v>
      </c>
      <c r="C4968" s="123">
        <v>7776</v>
      </c>
      <c r="D4968" s="135" t="s">
        <v>6942</v>
      </c>
      <c r="E4968" s="123" t="s">
        <v>34</v>
      </c>
      <c r="F4968" s="123">
        <v>20231</v>
      </c>
      <c r="G4968" s="123">
        <v>1</v>
      </c>
      <c r="H4968" s="123">
        <v>0</v>
      </c>
      <c r="I4968" s="136">
        <v>0</v>
      </c>
      <c r="J4968" s="123" t="s">
        <v>38</v>
      </c>
      <c r="K4968" s="137">
        <f>((G4968*400)+(H4968*100))+I4968</f>
        <v>400</v>
      </c>
      <c r="L4968" s="137">
        <v>375</v>
      </c>
      <c r="M4968" s="137">
        <f>K4968*L4968</f>
        <v>150000</v>
      </c>
      <c r="N4968" s="123"/>
      <c r="O4968" s="108"/>
      <c r="P4968" s="138"/>
      <c r="Q4968" s="108"/>
      <c r="R4968" s="108"/>
      <c r="S4968" s="139"/>
      <c r="T4968" s="123"/>
      <c r="U4968" s="123"/>
      <c r="V4968" s="123"/>
      <c r="W4968" s="137"/>
      <c r="X4968" s="136"/>
      <c r="Y4968" s="137"/>
      <c r="Z4968" s="137"/>
      <c r="AA4968" s="119"/>
      <c r="AB4968" s="119"/>
      <c r="AC4968" s="137"/>
      <c r="AD4968" s="137">
        <f>IF(AND(AC4968="",M4968=""),0,IF((AC4968=""),M4968,IF((M4968=""),AC4968,AC4968+M4968)))</f>
        <v>150000</v>
      </c>
      <c r="AE4968" s="137">
        <f>IF( (X4968=""),AD4968*1,AD4968*(X4968/100) )</f>
        <v>150000</v>
      </c>
      <c r="AF4968" s="137">
        <v>50000000</v>
      </c>
      <c r="AG4968" s="137">
        <f>IF((AF4968-AE4968) &gt; 1,0,IF((AF4968-AE4968)&lt;0,AE4968-AF4968,AF4968-AE4968))</f>
        <v>0</v>
      </c>
      <c r="AH4968" s="137">
        <v>0.01</v>
      </c>
    </row>
    <row r="4969" spans="1:34" s="173" customFormat="1" x14ac:dyDescent="0.55000000000000004">
      <c r="A4969" s="122"/>
      <c r="B4969" s="123"/>
      <c r="C4969" s="123"/>
      <c r="D4969" s="135"/>
      <c r="E4969" s="123"/>
      <c r="F4969" s="123"/>
      <c r="G4969" s="123"/>
      <c r="H4969" s="123"/>
      <c r="I4969" s="136"/>
      <c r="J4969" s="123"/>
      <c r="K4969" s="137"/>
      <c r="L4969" s="137" t="s">
        <v>63</v>
      </c>
      <c r="M4969" s="137">
        <f>SUM(M4968:M4968)</f>
        <v>150000</v>
      </c>
      <c r="N4969" s="123"/>
      <c r="O4969" s="108"/>
      <c r="P4969" s="138"/>
      <c r="Q4969" s="108"/>
      <c r="R4969" s="108"/>
      <c r="S4969" s="139"/>
      <c r="T4969" s="123"/>
      <c r="U4969" s="123"/>
      <c r="V4969" s="123"/>
      <c r="W4969" s="137"/>
      <c r="X4969" s="136"/>
      <c r="Y4969" s="137"/>
      <c r="Z4969" s="137"/>
      <c r="AA4969" s="119"/>
      <c r="AB4969" s="119"/>
      <c r="AC4969" s="137"/>
      <c r="AD4969" s="137"/>
      <c r="AE4969" s="137">
        <f>SUM(AE4968:AE4968)</f>
        <v>150000</v>
      </c>
      <c r="AF4969" s="137"/>
      <c r="AG4969" s="137">
        <f>SUM(AG4968:AG4968)</f>
        <v>0</v>
      </c>
      <c r="AH4969" s="137"/>
    </row>
    <row r="4970" spans="1:34" s="99" customFormat="1" x14ac:dyDescent="0.55000000000000004">
      <c r="A4970" s="107" t="s">
        <v>15184</v>
      </c>
      <c r="B4970" s="161">
        <v>2345</v>
      </c>
      <c r="C4970" s="161">
        <v>7976</v>
      </c>
      <c r="D4970" s="162" t="s">
        <v>6943</v>
      </c>
      <c r="E4970" s="341" t="s">
        <v>67</v>
      </c>
      <c r="F4970" s="161">
        <v>2644</v>
      </c>
      <c r="G4970" s="161">
        <v>2</v>
      </c>
      <c r="H4970" s="161">
        <v>2</v>
      </c>
      <c r="I4970" s="163">
        <v>60</v>
      </c>
      <c r="J4970" s="161" t="s">
        <v>38</v>
      </c>
      <c r="K4970" s="121">
        <f>((G4970*400)+(H4970*100))+I4970</f>
        <v>1060</v>
      </c>
      <c r="L4970" s="121">
        <v>300</v>
      </c>
      <c r="M4970" s="121">
        <f>K4970*L4970</f>
        <v>318000</v>
      </c>
      <c r="N4970" s="161"/>
      <c r="O4970" s="164"/>
      <c r="P4970" s="165"/>
      <c r="Q4970" s="164"/>
      <c r="R4970" s="164"/>
      <c r="S4970" s="166"/>
      <c r="T4970" s="161"/>
      <c r="U4970" s="161"/>
      <c r="V4970" s="161"/>
      <c r="W4970" s="121"/>
      <c r="X4970" s="163"/>
      <c r="Y4970" s="121"/>
      <c r="Z4970" s="121"/>
      <c r="AA4970" s="167"/>
      <c r="AB4970" s="167"/>
      <c r="AC4970" s="121"/>
      <c r="AD4970" s="121">
        <f>IF(AND(AC4970="",M4970=""),0,IF((AC4970=""),M4970,IF((M4970=""),AC4970,AC4970+M4970)))</f>
        <v>318000</v>
      </c>
      <c r="AE4970" s="121">
        <f>IF( (X4970=""),AD4970*1,AD4970*(X4970/100) )</f>
        <v>318000</v>
      </c>
      <c r="AF4970" s="121">
        <v>0</v>
      </c>
      <c r="AG4970" s="121">
        <f>IF((AF4970-AE4970) &gt; 1,0,IF((AF4970-AE4970)&lt;0,AE4970-AF4970,AF4970-AE4970))</f>
        <v>318000</v>
      </c>
      <c r="AH4970" s="121">
        <v>0.01</v>
      </c>
    </row>
    <row r="4971" spans="1:34" s="99" customFormat="1" x14ac:dyDescent="0.55000000000000004">
      <c r="A4971" s="107"/>
      <c r="B4971" s="161"/>
      <c r="C4971" s="161"/>
      <c r="D4971" s="162"/>
      <c r="E4971" s="161"/>
      <c r="F4971" s="161"/>
      <c r="G4971" s="161"/>
      <c r="H4971" s="161"/>
      <c r="I4971" s="163"/>
      <c r="J4971" s="161"/>
      <c r="K4971" s="121"/>
      <c r="L4971" s="121" t="s">
        <v>63</v>
      </c>
      <c r="M4971" s="121">
        <f>SUM(M4970:M4970)</f>
        <v>318000</v>
      </c>
      <c r="N4971" s="161"/>
      <c r="O4971" s="164"/>
      <c r="P4971" s="165"/>
      <c r="Q4971" s="164"/>
      <c r="R4971" s="164"/>
      <c r="S4971" s="166"/>
      <c r="T4971" s="161"/>
      <c r="U4971" s="161"/>
      <c r="V4971" s="161"/>
      <c r="W4971" s="121"/>
      <c r="X4971" s="163"/>
      <c r="Y4971" s="121"/>
      <c r="Z4971" s="121"/>
      <c r="AA4971" s="167"/>
      <c r="AB4971" s="167"/>
      <c r="AC4971" s="121"/>
      <c r="AD4971" s="121"/>
      <c r="AE4971" s="121">
        <f>SUM(AE4970:AE4970)</f>
        <v>318000</v>
      </c>
      <c r="AF4971" s="121"/>
      <c r="AG4971" s="121">
        <f>SUM(AG4970:AG4970)</f>
        <v>318000</v>
      </c>
      <c r="AH4971" s="121"/>
    </row>
    <row r="4972" spans="1:34" s="173" customFormat="1" x14ac:dyDescent="0.55000000000000004">
      <c r="A4972" s="122" t="s">
        <v>6944</v>
      </c>
      <c r="B4972" s="123">
        <v>2119</v>
      </c>
      <c r="C4972" s="123">
        <v>7066</v>
      </c>
      <c r="D4972" s="135" t="s">
        <v>6945</v>
      </c>
      <c r="E4972" s="123" t="s">
        <v>34</v>
      </c>
      <c r="F4972" s="123">
        <v>22573</v>
      </c>
      <c r="G4972" s="123">
        <v>1</v>
      </c>
      <c r="H4972" s="123">
        <v>0</v>
      </c>
      <c r="I4972" s="136">
        <v>0</v>
      </c>
      <c r="J4972" s="123" t="s">
        <v>35</v>
      </c>
      <c r="K4972" s="137">
        <f>((G4972*400)+(H4972*100))+I4972</f>
        <v>400</v>
      </c>
      <c r="L4972" s="137">
        <v>1200</v>
      </c>
      <c r="M4972" s="137">
        <f>K4972*L4972</f>
        <v>480000</v>
      </c>
      <c r="N4972" s="123">
        <v>1</v>
      </c>
      <c r="O4972" s="108" t="s">
        <v>6946</v>
      </c>
      <c r="P4972" s="138">
        <v>8570884006744</v>
      </c>
      <c r="Q4972" s="108" t="s">
        <v>6947</v>
      </c>
      <c r="R4972" s="108" t="s">
        <v>2508</v>
      </c>
      <c r="S4972" s="139" t="s">
        <v>6948</v>
      </c>
      <c r="T4972" s="123" t="s">
        <v>73</v>
      </c>
      <c r="U4972" s="123" t="s">
        <v>45</v>
      </c>
      <c r="V4972" s="123" t="s">
        <v>52</v>
      </c>
      <c r="W4972" s="137">
        <v>134.63999999999999</v>
      </c>
      <c r="X4972" s="136">
        <v>61.34</v>
      </c>
      <c r="Y4972" s="137">
        <v>6600</v>
      </c>
      <c r="Z4972" s="137">
        <f>W4972*Y4972</f>
        <v>888623.99999999988</v>
      </c>
      <c r="AA4972" s="119">
        <v>6</v>
      </c>
      <c r="AB4972" s="119">
        <v>6</v>
      </c>
      <c r="AC4972" s="137">
        <f>(Z4972*(100-AB4972))/100</f>
        <v>835306.55999999982</v>
      </c>
      <c r="AD4972" s="137">
        <f>IF(AND(AC4972="",M4972=""),0,IF((AC4972=""),M4972, IF( (M4972=""),AC4972,SUM(AC4972:AC4977)+M4972)))</f>
        <v>1763049.2399999998</v>
      </c>
      <c r="AE4972" s="137">
        <f>IF( (X4972=""),AD4972*1,AD4972*(X4972/100) )</f>
        <v>1081454.4038159999</v>
      </c>
      <c r="AF4972" s="137">
        <v>10000000</v>
      </c>
      <c r="AG4972" s="137">
        <f>IF((AF4972-AE4972) &gt; 1,0,IF((AF4972-AE4972)&lt;0,AE4972-AF4972,AF4972-AE4972))</f>
        <v>0</v>
      </c>
      <c r="AH4972" s="137">
        <v>0.02</v>
      </c>
    </row>
    <row r="4973" spans="1:34" s="173" customFormat="1" x14ac:dyDescent="0.55000000000000004">
      <c r="A4973" s="122"/>
      <c r="B4973" s="123"/>
      <c r="C4973" s="123"/>
      <c r="D4973" s="135"/>
      <c r="E4973" s="123"/>
      <c r="F4973" s="123"/>
      <c r="G4973" s="123"/>
      <c r="H4973" s="123"/>
      <c r="I4973" s="136"/>
      <c r="J4973" s="123"/>
      <c r="K4973" s="137"/>
      <c r="L4973" s="137"/>
      <c r="M4973" s="137"/>
      <c r="N4973" s="123">
        <v>2</v>
      </c>
      <c r="O4973" s="108" t="s">
        <v>6946</v>
      </c>
      <c r="P4973" s="138">
        <v>8570884006744</v>
      </c>
      <c r="Q4973" s="108" t="s">
        <v>6947</v>
      </c>
      <c r="R4973" s="108" t="s">
        <v>2508</v>
      </c>
      <c r="S4973" s="139" t="s">
        <v>6949</v>
      </c>
      <c r="T4973" s="123" t="s">
        <v>95</v>
      </c>
      <c r="U4973" s="123" t="s">
        <v>45</v>
      </c>
      <c r="V4973" s="123" t="s">
        <v>52</v>
      </c>
      <c r="W4973" s="137">
        <v>67.2</v>
      </c>
      <c r="X4973" s="136">
        <v>30.62</v>
      </c>
      <c r="Y4973" s="137">
        <v>5500</v>
      </c>
      <c r="Z4973" s="137">
        <f>W4973*Y4973</f>
        <v>369600</v>
      </c>
      <c r="AA4973" s="119">
        <v>6</v>
      </c>
      <c r="AB4973" s="119">
        <v>6</v>
      </c>
      <c r="AC4973" s="137">
        <f>(Z4973*(100-AB4973))/100</f>
        <v>347424</v>
      </c>
      <c r="AD4973" s="137">
        <f>IF(AND(AC4973="",M4972=""),0,IF((AC4973=""),M4972, IF( (M4972=""),AC4973,SUM(AC4972:AC4977)+M4972)))</f>
        <v>1763049.2399999998</v>
      </c>
      <c r="AE4973" s="137">
        <f>IF( (X4973=""),AD4973*1,AD4973*(X4973/100) )</f>
        <v>539845.67728800001</v>
      </c>
      <c r="AF4973" s="137">
        <v>10000000</v>
      </c>
      <c r="AG4973" s="137">
        <f>IF((AF4973-AE4973) &gt; 1,0,IF((AF4973-AE4973)&lt;0,AE4973-AF4973,AF4973-AE4973))</f>
        <v>0</v>
      </c>
      <c r="AH4973" s="137">
        <v>0.02</v>
      </c>
    </row>
    <row r="4974" spans="1:34" s="173" customFormat="1" x14ac:dyDescent="0.55000000000000004">
      <c r="A4974" s="122"/>
      <c r="B4974" s="123"/>
      <c r="C4974" s="123"/>
      <c r="D4974" s="135"/>
      <c r="E4974" s="123"/>
      <c r="F4974" s="123"/>
      <c r="G4974" s="123"/>
      <c r="H4974" s="123"/>
      <c r="I4974" s="136"/>
      <c r="J4974" s="123"/>
      <c r="K4974" s="137"/>
      <c r="L4974" s="137"/>
      <c r="M4974" s="137"/>
      <c r="N4974" s="123">
        <v>3</v>
      </c>
      <c r="O4974" s="108" t="s">
        <v>6946</v>
      </c>
      <c r="P4974" s="138">
        <v>8570884006744</v>
      </c>
      <c r="Q4974" s="108" t="s">
        <v>6947</v>
      </c>
      <c r="R4974" s="108" t="s">
        <v>2508</v>
      </c>
      <c r="S4974" s="139" t="s">
        <v>6950</v>
      </c>
      <c r="T4974" s="123" t="s">
        <v>439</v>
      </c>
      <c r="U4974" s="123" t="s">
        <v>45</v>
      </c>
      <c r="V4974" s="123" t="s">
        <v>52</v>
      </c>
      <c r="W4974" s="137">
        <v>17.64</v>
      </c>
      <c r="X4974" s="136">
        <v>8.0399999999999991</v>
      </c>
      <c r="Y4974" s="137">
        <v>6050</v>
      </c>
      <c r="Z4974" s="137">
        <f>W4974*Y4974</f>
        <v>106722</v>
      </c>
      <c r="AA4974" s="119">
        <v>6</v>
      </c>
      <c r="AB4974" s="119">
        <v>6</v>
      </c>
      <c r="AC4974" s="137">
        <f>(Z4974*(100-AB4974))/100</f>
        <v>100318.68</v>
      </c>
      <c r="AD4974" s="137">
        <f>IF(AND(AC4974="",M4972=""),0,IF((AC4974=""),M4972, IF( (M4972=""),AC4974,SUM(AC4972:AC4977)+M4972)))</f>
        <v>1763049.2399999998</v>
      </c>
      <c r="AE4974" s="137">
        <f>IF( (X4974=""),AD4974*1,AD4974*(X4974/100) )</f>
        <v>141749.15889599995</v>
      </c>
      <c r="AF4974" s="137">
        <v>10000000</v>
      </c>
      <c r="AG4974" s="137">
        <f>IF((AF4974-AE4974) &gt; 1,0,IF((AF4974-AE4974)&lt;0,AE4974-AF4974,AF4974-AE4974))</f>
        <v>0</v>
      </c>
      <c r="AH4974" s="137">
        <v>0.02</v>
      </c>
    </row>
    <row r="4975" spans="1:34" s="173" customFormat="1" x14ac:dyDescent="0.55000000000000004">
      <c r="A4975" s="122"/>
      <c r="B4975" s="123"/>
      <c r="C4975" s="123"/>
      <c r="D4975" s="135"/>
      <c r="E4975" s="123"/>
      <c r="F4975" s="123"/>
      <c r="G4975" s="123"/>
      <c r="H4975" s="123"/>
      <c r="I4975" s="136"/>
      <c r="J4975" s="123"/>
      <c r="K4975" s="137"/>
      <c r="L4975" s="137" t="s">
        <v>63</v>
      </c>
      <c r="M4975" s="137">
        <f>SUM(M4972:M4974)</f>
        <v>480000</v>
      </c>
      <c r="N4975" s="123"/>
      <c r="O4975" s="108"/>
      <c r="P4975" s="138"/>
      <c r="Q4975" s="108"/>
      <c r="R4975" s="108"/>
      <c r="S4975" s="139"/>
      <c r="T4975" s="123"/>
      <c r="U4975" s="123"/>
      <c r="V4975" s="123"/>
      <c r="W4975" s="137"/>
      <c r="X4975" s="136"/>
      <c r="Y4975" s="137"/>
      <c r="Z4975" s="137"/>
      <c r="AA4975" s="119"/>
      <c r="AB4975" s="119"/>
      <c r="AC4975" s="137"/>
      <c r="AD4975" s="137"/>
      <c r="AE4975" s="137">
        <f>SUM(AE4972:AE4974)</f>
        <v>1763049.2399999998</v>
      </c>
      <c r="AF4975" s="137"/>
      <c r="AG4975" s="137">
        <f>SUM(AG4972:AG4974)</f>
        <v>0</v>
      </c>
      <c r="AH4975" s="137"/>
    </row>
    <row r="4976" spans="1:34" s="173" customFormat="1" x14ac:dyDescent="0.55000000000000004">
      <c r="A4976" s="122" t="s">
        <v>6951</v>
      </c>
      <c r="B4976" s="123">
        <v>2120</v>
      </c>
      <c r="C4976" s="123">
        <v>7751</v>
      </c>
      <c r="D4976" s="135" t="s">
        <v>6952</v>
      </c>
      <c r="E4976" s="123" t="s">
        <v>34</v>
      </c>
      <c r="F4976" s="123">
        <v>19569</v>
      </c>
      <c r="G4976" s="123">
        <v>0</v>
      </c>
      <c r="H4976" s="123">
        <v>1</v>
      </c>
      <c r="I4976" s="136">
        <v>6.4</v>
      </c>
      <c r="J4976" s="123" t="s">
        <v>68</v>
      </c>
      <c r="K4976" s="137">
        <f>((G4976*400)+(H4976*100))+I4976</f>
        <v>106.4</v>
      </c>
      <c r="L4976" s="137">
        <v>375</v>
      </c>
      <c r="M4976" s="137">
        <f>K4976*L4976</f>
        <v>39900</v>
      </c>
      <c r="N4976" s="123"/>
      <c r="O4976" s="108"/>
      <c r="P4976" s="138"/>
      <c r="Q4976" s="108"/>
      <c r="R4976" s="108"/>
      <c r="S4976" s="139"/>
      <c r="T4976" s="123"/>
      <c r="U4976" s="123"/>
      <c r="V4976" s="123"/>
      <c r="W4976" s="137"/>
      <c r="X4976" s="136"/>
      <c r="Y4976" s="137"/>
      <c r="Z4976" s="137"/>
      <c r="AA4976" s="119"/>
      <c r="AB4976" s="119"/>
      <c r="AC4976" s="137"/>
      <c r="AD4976" s="137">
        <f>IF(AND(AC4976="",M4976=""),0,IF((AC4976=""),M4976,IF((M4976=""),AC4976,AC4976+M4976)))</f>
        <v>39900</v>
      </c>
      <c r="AE4976" s="137">
        <f>IF( (X4976=""),AD4976*1,AD4976*(X4976/100) )</f>
        <v>39900</v>
      </c>
      <c r="AF4976" s="137">
        <v>0</v>
      </c>
      <c r="AG4976" s="137">
        <f>IF((AF4976-AE4976) &gt; 1,0,IF((AF4976-AE4976)&lt;0,AE4976-AF4976,AF4976-AE4976))</f>
        <v>39900</v>
      </c>
      <c r="AH4976" s="137">
        <v>0.3</v>
      </c>
    </row>
    <row r="4977" spans="1:34" s="173" customFormat="1" x14ac:dyDescent="0.55000000000000004">
      <c r="A4977" s="122"/>
      <c r="B4977" s="123"/>
      <c r="C4977" s="123"/>
      <c r="D4977" s="135"/>
      <c r="E4977" s="123"/>
      <c r="F4977" s="123"/>
      <c r="G4977" s="123"/>
      <c r="H4977" s="123"/>
      <c r="I4977" s="136"/>
      <c r="J4977" s="123"/>
      <c r="K4977" s="137"/>
      <c r="L4977" s="137" t="s">
        <v>63</v>
      </c>
      <c r="M4977" s="137">
        <f>SUM(M4976:M4976)</f>
        <v>39900</v>
      </c>
      <c r="N4977" s="123"/>
      <c r="O4977" s="108"/>
      <c r="P4977" s="138"/>
      <c r="Q4977" s="108"/>
      <c r="R4977" s="108"/>
      <c r="S4977" s="139"/>
      <c r="T4977" s="123"/>
      <c r="U4977" s="123"/>
      <c r="V4977" s="123"/>
      <c r="W4977" s="137"/>
      <c r="X4977" s="136"/>
      <c r="Y4977" s="137"/>
      <c r="Z4977" s="137"/>
      <c r="AA4977" s="119"/>
      <c r="AB4977" s="119"/>
      <c r="AC4977" s="137"/>
      <c r="AD4977" s="137"/>
      <c r="AE4977" s="137">
        <f>SUM(AE4976:AE4976)</f>
        <v>39900</v>
      </c>
      <c r="AF4977" s="137"/>
      <c r="AG4977" s="137">
        <f>SUM(AG4976:AG4976)</f>
        <v>39900</v>
      </c>
      <c r="AH4977" s="137"/>
    </row>
    <row r="4978" spans="1:34" s="173" customFormat="1" x14ac:dyDescent="0.55000000000000004">
      <c r="A4978" s="122" t="s">
        <v>6955</v>
      </c>
      <c r="B4978" s="123">
        <v>2121</v>
      </c>
      <c r="C4978" s="123">
        <v>9918</v>
      </c>
      <c r="D4978" s="135"/>
      <c r="E4978" s="123" t="s">
        <v>37</v>
      </c>
      <c r="F4978" s="123"/>
      <c r="G4978" s="123">
        <v>1</v>
      </c>
      <c r="H4978" s="123">
        <v>3</v>
      </c>
      <c r="I4978" s="136">
        <v>54</v>
      </c>
      <c r="J4978" s="123" t="s">
        <v>38</v>
      </c>
      <c r="K4978" s="137">
        <f>((G4978*400)+(H4978*100))+I4978</f>
        <v>754</v>
      </c>
      <c r="L4978" s="137">
        <v>225</v>
      </c>
      <c r="M4978" s="137">
        <f>K4978*L4978</f>
        <v>169650</v>
      </c>
      <c r="N4978" s="123"/>
      <c r="O4978" s="108"/>
      <c r="P4978" s="138"/>
      <c r="Q4978" s="108"/>
      <c r="R4978" s="108"/>
      <c r="S4978" s="139"/>
      <c r="T4978" s="123"/>
      <c r="U4978" s="123"/>
      <c r="V4978" s="123"/>
      <c r="W4978" s="137"/>
      <c r="X4978" s="136"/>
      <c r="Y4978" s="137"/>
      <c r="Z4978" s="137"/>
      <c r="AA4978" s="119"/>
      <c r="AB4978" s="119"/>
      <c r="AC4978" s="137"/>
      <c r="AD4978" s="137">
        <f>IF(AND(AC4978="",M4978=""),0,IF((AC4978=""),M4978,IF((M4978=""),AC4978,AC4978+M4978)))</f>
        <v>169650</v>
      </c>
      <c r="AE4978" s="137">
        <f>IF( (X4978=""),AD4978*1,AD4978*(X4978/100) )</f>
        <v>169650</v>
      </c>
      <c r="AF4978" s="137">
        <v>0</v>
      </c>
      <c r="AG4978" s="137">
        <f>IF((AF4978-AE4978) &gt; 1,0,IF((AF4978-AE4978)&lt;0,AE4978-AF4978,AF4978-AE4978))</f>
        <v>169650</v>
      </c>
      <c r="AH4978" s="137">
        <v>0.01</v>
      </c>
    </row>
    <row r="4979" spans="1:34" s="173" customFormat="1" x14ac:dyDescent="0.55000000000000004">
      <c r="A4979" s="122"/>
      <c r="B4979" s="123"/>
      <c r="C4979" s="123"/>
      <c r="D4979" s="135"/>
      <c r="E4979" s="123"/>
      <c r="F4979" s="123"/>
      <c r="G4979" s="123"/>
      <c r="H4979" s="123"/>
      <c r="I4979" s="136"/>
      <c r="J4979" s="123"/>
      <c r="K4979" s="137"/>
      <c r="L4979" s="137" t="s">
        <v>63</v>
      </c>
      <c r="M4979" s="137">
        <f>SUM(M4978:M4978)</f>
        <v>169650</v>
      </c>
      <c r="N4979" s="123"/>
      <c r="O4979" s="108"/>
      <c r="P4979" s="138"/>
      <c r="Q4979" s="108"/>
      <c r="R4979" s="108"/>
      <c r="S4979" s="139"/>
      <c r="T4979" s="123"/>
      <c r="U4979" s="123"/>
      <c r="V4979" s="123"/>
      <c r="W4979" s="137"/>
      <c r="X4979" s="136"/>
      <c r="Y4979" s="137"/>
      <c r="Z4979" s="137"/>
      <c r="AA4979" s="119"/>
      <c r="AB4979" s="119"/>
      <c r="AC4979" s="137"/>
      <c r="AD4979" s="137"/>
      <c r="AE4979" s="137">
        <f>SUM(AE4978:AE4978)</f>
        <v>169650</v>
      </c>
      <c r="AF4979" s="137"/>
      <c r="AG4979" s="137">
        <f>SUM(AG4978:AG4978)</f>
        <v>169650</v>
      </c>
      <c r="AH4979" s="137"/>
    </row>
    <row r="4980" spans="1:34" s="99" customFormat="1" x14ac:dyDescent="0.55000000000000004">
      <c r="A4980" s="107" t="s">
        <v>6958</v>
      </c>
      <c r="B4980" s="102">
        <v>2122</v>
      </c>
      <c r="C4980" s="102">
        <v>5845</v>
      </c>
      <c r="D4980" s="90" t="s">
        <v>6959</v>
      </c>
      <c r="E4980" s="102" t="s">
        <v>34</v>
      </c>
      <c r="F4980" s="102">
        <v>7262</v>
      </c>
      <c r="G4980" s="102">
        <v>2</v>
      </c>
      <c r="H4980" s="102">
        <v>1</v>
      </c>
      <c r="I4980" s="98">
        <v>54</v>
      </c>
      <c r="J4980" s="102" t="s">
        <v>38</v>
      </c>
      <c r="K4980" s="94">
        <f>((G4980*400)+(H4980*100))+I4980</f>
        <v>954</v>
      </c>
      <c r="L4980" s="94">
        <v>1250</v>
      </c>
      <c r="M4980" s="94">
        <f>K4980*L4980</f>
        <v>1192500</v>
      </c>
      <c r="N4980" s="102"/>
      <c r="O4980" s="111"/>
      <c r="P4980" s="96"/>
      <c r="Q4980" s="111"/>
      <c r="R4980" s="111"/>
      <c r="S4980" s="97"/>
      <c r="T4980" s="102"/>
      <c r="U4980" s="102"/>
      <c r="V4980" s="102"/>
      <c r="W4980" s="94"/>
      <c r="X4980" s="98"/>
      <c r="Y4980" s="94"/>
      <c r="Z4980" s="94"/>
      <c r="AA4980" s="89"/>
      <c r="AB4980" s="89"/>
      <c r="AC4980" s="94"/>
      <c r="AD4980" s="94">
        <f>IF(AND(AC4980="",M4980=""),0,IF((AC4980=""),M4980,IF((M4980=""),AC4980,AC4980+M4980)))</f>
        <v>1192500</v>
      </c>
      <c r="AE4980" s="94">
        <f t="shared" ref="AE4980:AE4988" si="475">IF( (X4980=""),AD4980*1,AD4980*(X4980/100) )</f>
        <v>1192500</v>
      </c>
      <c r="AF4980" s="94">
        <v>50000000</v>
      </c>
      <c r="AG4980" s="94">
        <f t="shared" ref="AG4980:AG4988" si="476">IF((AF4980-AE4980) &gt; 1,0,IF((AF4980-AE4980)&lt;0,AE4980-AF4980,AF4980-AE4980))</f>
        <v>0</v>
      </c>
      <c r="AH4980" s="94">
        <v>0.01</v>
      </c>
    </row>
    <row r="4981" spans="1:34" s="99" customFormat="1" x14ac:dyDescent="0.55000000000000004">
      <c r="A4981" s="107"/>
      <c r="B4981" s="102">
        <v>2123</v>
      </c>
      <c r="C4981" s="102">
        <v>5392</v>
      </c>
      <c r="D4981" s="90" t="s">
        <v>6960</v>
      </c>
      <c r="E4981" s="102" t="s">
        <v>34</v>
      </c>
      <c r="F4981" s="102">
        <v>11423</v>
      </c>
      <c r="G4981" s="102">
        <v>0</v>
      </c>
      <c r="H4981" s="102">
        <v>0</v>
      </c>
      <c r="I4981" s="98">
        <v>17</v>
      </c>
      <c r="J4981" s="102" t="s">
        <v>35</v>
      </c>
      <c r="K4981" s="94">
        <f>((G4981*400)+(H4981*100))+I4981</f>
        <v>17</v>
      </c>
      <c r="L4981" s="94">
        <v>25000</v>
      </c>
      <c r="M4981" s="94">
        <f>K4981*L4981</f>
        <v>425000</v>
      </c>
      <c r="N4981" s="102">
        <v>1</v>
      </c>
      <c r="O4981" s="111" t="s">
        <v>6956</v>
      </c>
      <c r="P4981" s="96"/>
      <c r="Q4981" s="111" t="s">
        <v>6957</v>
      </c>
      <c r="R4981" s="111" t="s">
        <v>6961</v>
      </c>
      <c r="S4981" s="97" t="s">
        <v>6962</v>
      </c>
      <c r="T4981" s="102" t="s">
        <v>44</v>
      </c>
      <c r="U4981" s="102" t="s">
        <v>45</v>
      </c>
      <c r="V4981" s="102" t="s">
        <v>46</v>
      </c>
      <c r="W4981" s="94">
        <v>56</v>
      </c>
      <c r="X4981" s="98">
        <v>25</v>
      </c>
      <c r="Y4981" s="94">
        <v>7150</v>
      </c>
      <c r="Z4981" s="94">
        <f t="shared" ref="Z4981:Z4988" si="477">W4981*Y4981</f>
        <v>400400</v>
      </c>
      <c r="AA4981" s="89">
        <v>28</v>
      </c>
      <c r="AB4981" s="89">
        <v>46</v>
      </c>
      <c r="AC4981" s="94">
        <f t="shared" ref="AC4981:AC4988" si="478">(Z4981*(100-AB4981))/100</f>
        <v>216216</v>
      </c>
      <c r="AD4981" s="94">
        <f>IF(AND(AC4981="",M4981=""),0,IF((AC4981=""),M4981, IF( (M4981=""),AC4981,SUM(AC4981:AC4984)+M4981)))</f>
        <v>1289864</v>
      </c>
      <c r="AE4981" s="94">
        <f>IF( (X4981=""),AD4981*1,AD4981*(X4981/100) )</f>
        <v>322466</v>
      </c>
      <c r="AF4981" s="94">
        <v>0</v>
      </c>
      <c r="AG4981" s="94">
        <f t="shared" si="476"/>
        <v>322466</v>
      </c>
      <c r="AH4981" s="94">
        <v>0.3</v>
      </c>
    </row>
    <row r="4982" spans="1:34" s="99" customFormat="1" x14ac:dyDescent="0.55000000000000004">
      <c r="A4982" s="107"/>
      <c r="B4982" s="102"/>
      <c r="C4982" s="102"/>
      <c r="D4982" s="90"/>
      <c r="E4982" s="102"/>
      <c r="F4982" s="102"/>
      <c r="G4982" s="102"/>
      <c r="H4982" s="102"/>
      <c r="I4982" s="98"/>
      <c r="J4982" s="102"/>
      <c r="K4982" s="94"/>
      <c r="L4982" s="94"/>
      <c r="M4982" s="94"/>
      <c r="N4982" s="102"/>
      <c r="O4982" s="111"/>
      <c r="P4982" s="96"/>
      <c r="Q4982" s="111"/>
      <c r="R4982" s="111"/>
      <c r="S4982" s="97"/>
      <c r="T4982" s="102" t="s">
        <v>44</v>
      </c>
      <c r="U4982" s="102"/>
      <c r="V4982" s="102" t="s">
        <v>52</v>
      </c>
      <c r="W4982" s="94">
        <v>56</v>
      </c>
      <c r="X4982" s="98">
        <v>25</v>
      </c>
      <c r="Y4982" s="94">
        <v>7150</v>
      </c>
      <c r="Z4982" s="94">
        <f t="shared" si="477"/>
        <v>400400</v>
      </c>
      <c r="AA4982" s="89">
        <v>28</v>
      </c>
      <c r="AB4982" s="89">
        <v>46</v>
      </c>
      <c r="AC4982" s="94">
        <f t="shared" si="478"/>
        <v>216216</v>
      </c>
      <c r="AD4982" s="94">
        <f>IF(AND(AC4982="",M4981=""),0,IF((AC4982=""),M4981, IF( (M4981=""),AC4982,SUM(AC4981:AC4984)+M4981)))</f>
        <v>1289864</v>
      </c>
      <c r="AE4982" s="94">
        <f t="shared" si="475"/>
        <v>322466</v>
      </c>
      <c r="AF4982" s="94">
        <v>0</v>
      </c>
      <c r="AG4982" s="94">
        <f t="shared" si="476"/>
        <v>322466</v>
      </c>
      <c r="AH4982" s="94">
        <v>0.02</v>
      </c>
    </row>
    <row r="4983" spans="1:34" s="99" customFormat="1" x14ac:dyDescent="0.55000000000000004">
      <c r="A4983" s="107"/>
      <c r="B4983" s="102"/>
      <c r="C4983" s="102"/>
      <c r="D4983" s="90"/>
      <c r="E4983" s="102"/>
      <c r="F4983" s="102"/>
      <c r="G4983" s="102"/>
      <c r="H4983" s="102"/>
      <c r="I4983" s="98"/>
      <c r="J4983" s="102"/>
      <c r="K4983" s="94"/>
      <c r="L4983" s="94"/>
      <c r="M4983" s="94"/>
      <c r="N4983" s="102"/>
      <c r="O4983" s="111"/>
      <c r="P4983" s="96"/>
      <c r="Q4983" s="111"/>
      <c r="R4983" s="111"/>
      <c r="S4983" s="97"/>
      <c r="T4983" s="102" t="s">
        <v>44</v>
      </c>
      <c r="U4983" s="102"/>
      <c r="V4983" s="102" t="s">
        <v>52</v>
      </c>
      <c r="W4983" s="94">
        <v>56</v>
      </c>
      <c r="X4983" s="98">
        <v>25</v>
      </c>
      <c r="Y4983" s="94">
        <v>7150</v>
      </c>
      <c r="Z4983" s="94">
        <f t="shared" si="477"/>
        <v>400400</v>
      </c>
      <c r="AA4983" s="89">
        <v>28</v>
      </c>
      <c r="AB4983" s="89">
        <v>46</v>
      </c>
      <c r="AC4983" s="94">
        <f t="shared" si="478"/>
        <v>216216</v>
      </c>
      <c r="AD4983" s="94">
        <f>IF(AND(AC4983="",M4981=""),0,IF((AC4983=""),M4981, IF( (M4981=""),AC4983,SUM(AC4981:AC4984)+M4981)))</f>
        <v>1289864</v>
      </c>
      <c r="AE4983" s="94">
        <f t="shared" si="475"/>
        <v>322466</v>
      </c>
      <c r="AF4983" s="94">
        <v>0</v>
      </c>
      <c r="AG4983" s="94">
        <f t="shared" si="476"/>
        <v>322466</v>
      </c>
      <c r="AH4983" s="94">
        <v>0.02</v>
      </c>
    </row>
    <row r="4984" spans="1:34" s="99" customFormat="1" x14ac:dyDescent="0.55000000000000004">
      <c r="A4984" s="107"/>
      <c r="B4984" s="102"/>
      <c r="C4984" s="102"/>
      <c r="D4984" s="90"/>
      <c r="E4984" s="102"/>
      <c r="F4984" s="102"/>
      <c r="G4984" s="102"/>
      <c r="H4984" s="102"/>
      <c r="I4984" s="98"/>
      <c r="J4984" s="102"/>
      <c r="K4984" s="94"/>
      <c r="L4984" s="94"/>
      <c r="M4984" s="94"/>
      <c r="N4984" s="102"/>
      <c r="O4984" s="111"/>
      <c r="P4984" s="96"/>
      <c r="Q4984" s="111"/>
      <c r="R4984" s="111"/>
      <c r="S4984" s="97"/>
      <c r="T4984" s="102" t="s">
        <v>44</v>
      </c>
      <c r="U4984" s="102"/>
      <c r="V4984" s="102" t="s">
        <v>52</v>
      </c>
      <c r="W4984" s="94">
        <v>56</v>
      </c>
      <c r="X4984" s="98">
        <v>25</v>
      </c>
      <c r="Y4984" s="94">
        <v>7150</v>
      </c>
      <c r="Z4984" s="94">
        <f t="shared" si="477"/>
        <v>400400</v>
      </c>
      <c r="AA4984" s="89">
        <v>28</v>
      </c>
      <c r="AB4984" s="89">
        <v>46</v>
      </c>
      <c r="AC4984" s="94">
        <f t="shared" si="478"/>
        <v>216216</v>
      </c>
      <c r="AD4984" s="94">
        <f>IF(AND(AC4984="",M4981=""),0,IF((AC4984=""),M4981, IF( (M4981=""),AC4984,SUM(AC4981:AC4984)+M4981)))</f>
        <v>1289864</v>
      </c>
      <c r="AE4984" s="94">
        <f t="shared" si="475"/>
        <v>322466</v>
      </c>
      <c r="AF4984" s="94">
        <v>0</v>
      </c>
      <c r="AG4984" s="94">
        <f t="shared" si="476"/>
        <v>322466</v>
      </c>
      <c r="AH4984" s="94">
        <v>0.02</v>
      </c>
    </row>
    <row r="4985" spans="1:34" s="99" customFormat="1" x14ac:dyDescent="0.55000000000000004">
      <c r="A4985" s="107"/>
      <c r="B4985" s="102">
        <v>2124</v>
      </c>
      <c r="C4985" s="102">
        <v>5393</v>
      </c>
      <c r="D4985" s="90" t="s">
        <v>6963</v>
      </c>
      <c r="E4985" s="102" t="s">
        <v>34</v>
      </c>
      <c r="F4985" s="102">
        <v>11424</v>
      </c>
      <c r="G4985" s="102">
        <v>0</v>
      </c>
      <c r="H4985" s="102">
        <v>0</v>
      </c>
      <c r="I4985" s="98">
        <v>17</v>
      </c>
      <c r="J4985" s="102" t="s">
        <v>35</v>
      </c>
      <c r="K4985" s="94">
        <f>((G4985*400)+(H4985*100))+I4985</f>
        <v>17</v>
      </c>
      <c r="L4985" s="94">
        <v>25000</v>
      </c>
      <c r="M4985" s="94">
        <f>K4985*L4985</f>
        <v>425000</v>
      </c>
      <c r="N4985" s="102">
        <v>1</v>
      </c>
      <c r="O4985" s="111" t="s">
        <v>6956</v>
      </c>
      <c r="P4985" s="96"/>
      <c r="Q4985" s="111" t="s">
        <v>6957</v>
      </c>
      <c r="R4985" s="111" t="s">
        <v>6961</v>
      </c>
      <c r="S4985" s="97" t="s">
        <v>6964</v>
      </c>
      <c r="T4985" s="102" t="s">
        <v>44</v>
      </c>
      <c r="U4985" s="102" t="s">
        <v>45</v>
      </c>
      <c r="V4985" s="102" t="s">
        <v>46</v>
      </c>
      <c r="W4985" s="94">
        <v>56</v>
      </c>
      <c r="X4985" s="98">
        <v>25</v>
      </c>
      <c r="Y4985" s="94">
        <v>7150</v>
      </c>
      <c r="Z4985" s="94">
        <f t="shared" si="477"/>
        <v>400400</v>
      </c>
      <c r="AA4985" s="89">
        <v>28</v>
      </c>
      <c r="AB4985" s="89">
        <v>46</v>
      </c>
      <c r="AC4985" s="94">
        <f t="shared" si="478"/>
        <v>216216</v>
      </c>
      <c r="AD4985" s="94">
        <f>IF(AND(AC4985="",M4985=""),0,IF((AC4985=""),M4985, IF( (M4985=""),AC4985,SUM(AC4985:AC4989)+M4985)))</f>
        <v>1289864</v>
      </c>
      <c r="AE4985" s="94">
        <f t="shared" si="475"/>
        <v>322466</v>
      </c>
      <c r="AF4985" s="94">
        <v>0</v>
      </c>
      <c r="AG4985" s="94">
        <f t="shared" si="476"/>
        <v>322466</v>
      </c>
      <c r="AH4985" s="94">
        <v>0.3</v>
      </c>
    </row>
    <row r="4986" spans="1:34" s="99" customFormat="1" x14ac:dyDescent="0.55000000000000004">
      <c r="A4986" s="107"/>
      <c r="B4986" s="102"/>
      <c r="C4986" s="102"/>
      <c r="D4986" s="90"/>
      <c r="E4986" s="102"/>
      <c r="F4986" s="102"/>
      <c r="G4986" s="102"/>
      <c r="H4986" s="102"/>
      <c r="I4986" s="98"/>
      <c r="J4986" s="102"/>
      <c r="K4986" s="94"/>
      <c r="L4986" s="94"/>
      <c r="M4986" s="94"/>
      <c r="N4986" s="102"/>
      <c r="O4986" s="111"/>
      <c r="P4986" s="96"/>
      <c r="Q4986" s="111"/>
      <c r="R4986" s="111"/>
      <c r="S4986" s="97"/>
      <c r="T4986" s="102" t="s">
        <v>44</v>
      </c>
      <c r="U4986" s="102"/>
      <c r="V4986" s="102" t="s">
        <v>52</v>
      </c>
      <c r="W4986" s="94">
        <v>56</v>
      </c>
      <c r="X4986" s="98">
        <v>25</v>
      </c>
      <c r="Y4986" s="94">
        <v>7150</v>
      </c>
      <c r="Z4986" s="94">
        <f t="shared" si="477"/>
        <v>400400</v>
      </c>
      <c r="AA4986" s="89">
        <v>28</v>
      </c>
      <c r="AB4986" s="89">
        <v>46</v>
      </c>
      <c r="AC4986" s="94">
        <f t="shared" si="478"/>
        <v>216216</v>
      </c>
      <c r="AD4986" s="94">
        <f>IF(AND(AC4986="",M4985=""),0,IF((AC4986=""),M4985, IF( (M4985=""),AC4986,SUM(AC4985:AC4989)+M4985)))</f>
        <v>1289864</v>
      </c>
      <c r="AE4986" s="94">
        <f t="shared" si="475"/>
        <v>322466</v>
      </c>
      <c r="AF4986" s="94">
        <v>0</v>
      </c>
      <c r="AG4986" s="94">
        <f t="shared" si="476"/>
        <v>322466</v>
      </c>
      <c r="AH4986" s="94">
        <v>0.02</v>
      </c>
    </row>
    <row r="4987" spans="1:34" s="99" customFormat="1" x14ac:dyDescent="0.55000000000000004">
      <c r="A4987" s="107"/>
      <c r="B4987" s="102"/>
      <c r="C4987" s="102"/>
      <c r="D4987" s="90"/>
      <c r="E4987" s="102"/>
      <c r="F4987" s="102"/>
      <c r="G4987" s="102"/>
      <c r="H4987" s="102"/>
      <c r="I4987" s="98"/>
      <c r="J4987" s="102"/>
      <c r="K4987" s="94"/>
      <c r="L4987" s="94"/>
      <c r="M4987" s="94"/>
      <c r="N4987" s="102"/>
      <c r="O4987" s="111"/>
      <c r="P4987" s="96"/>
      <c r="Q4987" s="111"/>
      <c r="R4987" s="111"/>
      <c r="S4987" s="97"/>
      <c r="T4987" s="102" t="s">
        <v>44</v>
      </c>
      <c r="U4987" s="102"/>
      <c r="V4987" s="102" t="s">
        <v>52</v>
      </c>
      <c r="W4987" s="94">
        <v>56</v>
      </c>
      <c r="X4987" s="98">
        <v>25</v>
      </c>
      <c r="Y4987" s="94">
        <v>7150</v>
      </c>
      <c r="Z4987" s="94">
        <f t="shared" si="477"/>
        <v>400400</v>
      </c>
      <c r="AA4987" s="89">
        <v>28</v>
      </c>
      <c r="AB4987" s="89">
        <v>46</v>
      </c>
      <c r="AC4987" s="94">
        <f t="shared" si="478"/>
        <v>216216</v>
      </c>
      <c r="AD4987" s="94">
        <f>IF(AND(AC4987="",M4985=""),0,IF((AC4987=""),M4985, IF( (M4985=""),AC4987,SUM(AC4985:AC4989)+M4985)))</f>
        <v>1289864</v>
      </c>
      <c r="AE4987" s="94">
        <f t="shared" si="475"/>
        <v>322466</v>
      </c>
      <c r="AF4987" s="94">
        <v>0</v>
      </c>
      <c r="AG4987" s="94">
        <f t="shared" si="476"/>
        <v>322466</v>
      </c>
      <c r="AH4987" s="94">
        <v>0.02</v>
      </c>
    </row>
    <row r="4988" spans="1:34" s="99" customFormat="1" x14ac:dyDescent="0.55000000000000004">
      <c r="A4988" s="107"/>
      <c r="B4988" s="102"/>
      <c r="C4988" s="102"/>
      <c r="D4988" s="90"/>
      <c r="E4988" s="102"/>
      <c r="F4988" s="102"/>
      <c r="G4988" s="102"/>
      <c r="H4988" s="102"/>
      <c r="I4988" s="98"/>
      <c r="J4988" s="102"/>
      <c r="K4988" s="94"/>
      <c r="L4988" s="94"/>
      <c r="M4988" s="94"/>
      <c r="N4988" s="102"/>
      <c r="O4988" s="111"/>
      <c r="P4988" s="96"/>
      <c r="Q4988" s="111"/>
      <c r="R4988" s="111"/>
      <c r="S4988" s="97"/>
      <c r="T4988" s="102" t="s">
        <v>44</v>
      </c>
      <c r="U4988" s="102"/>
      <c r="V4988" s="102" t="s">
        <v>52</v>
      </c>
      <c r="W4988" s="94">
        <v>56</v>
      </c>
      <c r="X4988" s="98">
        <v>25</v>
      </c>
      <c r="Y4988" s="94">
        <v>7150</v>
      </c>
      <c r="Z4988" s="94">
        <f t="shared" si="477"/>
        <v>400400</v>
      </c>
      <c r="AA4988" s="89">
        <v>28</v>
      </c>
      <c r="AB4988" s="89">
        <v>46</v>
      </c>
      <c r="AC4988" s="94">
        <f t="shared" si="478"/>
        <v>216216</v>
      </c>
      <c r="AD4988" s="94">
        <f>IF(AND(AC4988="",M4985=""),0,IF((AC4988=""),M4985, IF( (M4985=""),AC4988,SUM(AC4985:AC4989)+M4985)))</f>
        <v>1289864</v>
      </c>
      <c r="AE4988" s="94">
        <f t="shared" si="475"/>
        <v>322466</v>
      </c>
      <c r="AF4988" s="94">
        <v>0</v>
      </c>
      <c r="AG4988" s="94">
        <f t="shared" si="476"/>
        <v>322466</v>
      </c>
      <c r="AH4988" s="94">
        <v>0.02</v>
      </c>
    </row>
    <row r="4989" spans="1:34" s="99" customFormat="1" x14ac:dyDescent="0.55000000000000004">
      <c r="A4989" s="107"/>
      <c r="B4989" s="102"/>
      <c r="C4989" s="102"/>
      <c r="D4989" s="90"/>
      <c r="E4989" s="102"/>
      <c r="F4989" s="102"/>
      <c r="G4989" s="102"/>
      <c r="H4989" s="102"/>
      <c r="I4989" s="98"/>
      <c r="J4989" s="102"/>
      <c r="K4989" s="94"/>
      <c r="L4989" s="94" t="s">
        <v>63</v>
      </c>
      <c r="M4989" s="94">
        <f>SUM(M4980:M4988)</f>
        <v>2042500</v>
      </c>
      <c r="N4989" s="102"/>
      <c r="O4989" s="111"/>
      <c r="P4989" s="96"/>
      <c r="Q4989" s="111"/>
      <c r="R4989" s="111"/>
      <c r="S4989" s="97"/>
      <c r="T4989" s="102"/>
      <c r="U4989" s="102"/>
      <c r="V4989" s="102"/>
      <c r="W4989" s="94"/>
      <c r="X4989" s="98"/>
      <c r="Y4989" s="94"/>
      <c r="Z4989" s="94"/>
      <c r="AA4989" s="89"/>
      <c r="AB4989" s="89"/>
      <c r="AC4989" s="94"/>
      <c r="AD4989" s="94"/>
      <c r="AE4989" s="94">
        <f>SUM(AE4980:AE4988)</f>
        <v>3772228</v>
      </c>
      <c r="AF4989" s="94"/>
      <c r="AG4989" s="94">
        <f>SUM(AG4980:AG4988)</f>
        <v>2579728</v>
      </c>
      <c r="AH4989" s="94"/>
    </row>
    <row r="4990" spans="1:34" s="173" customFormat="1" x14ac:dyDescent="0.55000000000000004">
      <c r="A4990" s="122" t="s">
        <v>6955</v>
      </c>
      <c r="B4990" s="123">
        <v>2125</v>
      </c>
      <c r="C4990" s="123">
        <v>5831</v>
      </c>
      <c r="D4990" s="135" t="s">
        <v>6965</v>
      </c>
      <c r="E4990" s="123" t="s">
        <v>34</v>
      </c>
      <c r="F4990" s="123">
        <v>21632</v>
      </c>
      <c r="G4990" s="123">
        <v>0</v>
      </c>
      <c r="H4990" s="123">
        <v>2</v>
      </c>
      <c r="I4990" s="136">
        <v>0</v>
      </c>
      <c r="J4990" s="123" t="s">
        <v>35</v>
      </c>
      <c r="K4990" s="137">
        <f>((G4990*400)+(H4990*100))+I4990</f>
        <v>200</v>
      </c>
      <c r="L4990" s="137">
        <v>450</v>
      </c>
      <c r="M4990" s="137">
        <f>K4990*L4990</f>
        <v>90000</v>
      </c>
      <c r="N4990" s="123">
        <v>1</v>
      </c>
      <c r="O4990" s="108" t="s">
        <v>6953</v>
      </c>
      <c r="P4990" s="138">
        <v>3100902788756</v>
      </c>
      <c r="Q4990" s="108" t="s">
        <v>6954</v>
      </c>
      <c r="R4990" s="108" t="s">
        <v>6966</v>
      </c>
      <c r="S4990" s="139" t="s">
        <v>6965</v>
      </c>
      <c r="T4990" s="123" t="s">
        <v>51</v>
      </c>
      <c r="U4990" s="123" t="s">
        <v>45</v>
      </c>
      <c r="V4990" s="123" t="s">
        <v>52</v>
      </c>
      <c r="W4990" s="137">
        <v>86.64</v>
      </c>
      <c r="X4990" s="136">
        <v>100</v>
      </c>
      <c r="Y4990" s="137">
        <v>6750</v>
      </c>
      <c r="Z4990" s="137">
        <f>W4990*Y4990</f>
        <v>584820</v>
      </c>
      <c r="AA4990" s="119">
        <v>6</v>
      </c>
      <c r="AB4990" s="119">
        <v>6</v>
      </c>
      <c r="AC4990" s="137">
        <f>(Z4990*(100-AB4990))/100</f>
        <v>549730.80000000005</v>
      </c>
      <c r="AD4990" s="137">
        <f>IF(AND(AC4990="",M4990=""),0,IF((AC4990=""),M4990, IF( (M4990=""),AC4990,SUM(AC4990:AC4991)+M4990)))</f>
        <v>639730.80000000005</v>
      </c>
      <c r="AE4990" s="137">
        <f>IF( (X4990=""),AD4990*1,AD4990*(X4990/100) )</f>
        <v>639730.80000000005</v>
      </c>
      <c r="AF4990" s="137">
        <v>50000000</v>
      </c>
      <c r="AG4990" s="137">
        <f>IF((AF4990-AE4990) &gt; 1,0,IF((AF4990-AE4990)&lt;0,AE4990-AF4990,AF4990-AE4990))</f>
        <v>0</v>
      </c>
      <c r="AH4990" s="137">
        <v>0.02</v>
      </c>
    </row>
    <row r="4991" spans="1:34" s="173" customFormat="1" x14ac:dyDescent="0.55000000000000004">
      <c r="A4991" s="122"/>
      <c r="B4991" s="123"/>
      <c r="C4991" s="123"/>
      <c r="D4991" s="135"/>
      <c r="E4991" s="123"/>
      <c r="F4991" s="123"/>
      <c r="G4991" s="123"/>
      <c r="H4991" s="123"/>
      <c r="I4991" s="136"/>
      <c r="J4991" s="123"/>
      <c r="K4991" s="137"/>
      <c r="L4991" s="137" t="s">
        <v>63</v>
      </c>
      <c r="M4991" s="137">
        <f>SUM(M4990:M4990)</f>
        <v>90000</v>
      </c>
      <c r="N4991" s="123"/>
      <c r="O4991" s="108"/>
      <c r="P4991" s="138"/>
      <c r="Q4991" s="108"/>
      <c r="R4991" s="108"/>
      <c r="S4991" s="139"/>
      <c r="T4991" s="123"/>
      <c r="U4991" s="123"/>
      <c r="V4991" s="123"/>
      <c r="W4991" s="137"/>
      <c r="X4991" s="136"/>
      <c r="Y4991" s="137"/>
      <c r="Z4991" s="137"/>
      <c r="AA4991" s="119"/>
      <c r="AB4991" s="119"/>
      <c r="AC4991" s="137"/>
      <c r="AD4991" s="137"/>
      <c r="AE4991" s="137">
        <f>SUM(AE4990:AE4990)</f>
        <v>639730.80000000005</v>
      </c>
      <c r="AF4991" s="137"/>
      <c r="AG4991" s="137">
        <f>SUM(AG4990:AG4990)</f>
        <v>0</v>
      </c>
      <c r="AH4991" s="137"/>
    </row>
    <row r="4992" spans="1:34" s="173" customFormat="1" x14ac:dyDescent="0.55000000000000004">
      <c r="A4992" s="122" t="s">
        <v>4029</v>
      </c>
      <c r="B4992" s="123">
        <v>2126</v>
      </c>
      <c r="C4992" s="123">
        <v>9219</v>
      </c>
      <c r="D4992" s="135" t="s">
        <v>6969</v>
      </c>
      <c r="E4992" s="123" t="s">
        <v>34</v>
      </c>
      <c r="F4992" s="123">
        <v>24479</v>
      </c>
      <c r="G4992" s="123">
        <v>3</v>
      </c>
      <c r="H4992" s="123">
        <v>2</v>
      </c>
      <c r="I4992" s="136">
        <v>0</v>
      </c>
      <c r="J4992" s="123" t="s">
        <v>35</v>
      </c>
      <c r="K4992" s="137">
        <f>((G4992*400)+(H4992*100))+I4992</f>
        <v>1400</v>
      </c>
      <c r="L4992" s="137">
        <v>675</v>
      </c>
      <c r="M4992" s="137">
        <f>K4992*L4992</f>
        <v>945000</v>
      </c>
      <c r="N4992" s="123">
        <v>1</v>
      </c>
      <c r="O4992" s="108" t="s">
        <v>6967</v>
      </c>
      <c r="P4992" s="138">
        <v>1570700150220</v>
      </c>
      <c r="Q4992" s="108" t="s">
        <v>6968</v>
      </c>
      <c r="R4992" s="108" t="s">
        <v>6970</v>
      </c>
      <c r="S4992" s="139" t="s">
        <v>6971</v>
      </c>
      <c r="T4992" s="123" t="s">
        <v>73</v>
      </c>
      <c r="U4992" s="123" t="s">
        <v>227</v>
      </c>
      <c r="V4992" s="123" t="s">
        <v>52</v>
      </c>
      <c r="W4992" s="137">
        <v>361.68</v>
      </c>
      <c r="X4992" s="136">
        <v>72.260000000000005</v>
      </c>
      <c r="Y4992" s="137">
        <v>6600</v>
      </c>
      <c r="Z4992" s="137">
        <f>W4992*Y4992</f>
        <v>2387088</v>
      </c>
      <c r="AA4992" s="119">
        <v>10</v>
      </c>
      <c r="AB4992" s="119">
        <v>34</v>
      </c>
      <c r="AC4992" s="137">
        <f>(Z4992*(100-AB4992))/100</f>
        <v>1575478.08</v>
      </c>
      <c r="AD4992" s="137">
        <f>IF(AND(AC4992="",M4992=""),0,IF((AC4992=""),M4992, IF( (M4992=""),AC4992,SUM(AC4992:AC4997)+M4992)))</f>
        <v>3470857.56</v>
      </c>
      <c r="AE4992" s="137">
        <f>IF( (X4992=""),AD4992*1,AD4992*(X4992/100) )</f>
        <v>2508041.6728560003</v>
      </c>
      <c r="AF4992" s="137">
        <v>50000000</v>
      </c>
      <c r="AG4992" s="137">
        <f>IF((AF4992-AE4992) &gt; 1,0,IF((AF4992-AE4992)&lt;0,AE4992-AF4992,AF4992-AE4992))</f>
        <v>0</v>
      </c>
      <c r="AH4992" s="137">
        <v>0.02</v>
      </c>
    </row>
    <row r="4993" spans="1:34" s="173" customFormat="1" x14ac:dyDescent="0.55000000000000004">
      <c r="A4993" s="122"/>
      <c r="B4993" s="123"/>
      <c r="C4993" s="123"/>
      <c r="D4993" s="135"/>
      <c r="E4993" s="123"/>
      <c r="F4993" s="123"/>
      <c r="G4993" s="123"/>
      <c r="H4993" s="123"/>
      <c r="I4993" s="136"/>
      <c r="J4993" s="123"/>
      <c r="K4993" s="137"/>
      <c r="L4993" s="137"/>
      <c r="M4993" s="137"/>
      <c r="N4993" s="123">
        <v>2</v>
      </c>
      <c r="O4993" s="108" t="s">
        <v>6967</v>
      </c>
      <c r="P4993" s="138">
        <v>1570700150220</v>
      </c>
      <c r="Q4993" s="108" t="s">
        <v>6968</v>
      </c>
      <c r="R4993" s="108" t="s">
        <v>6970</v>
      </c>
      <c r="S4993" s="139" t="s">
        <v>6972</v>
      </c>
      <c r="T4993" s="123" t="s">
        <v>55</v>
      </c>
      <c r="U4993" s="123" t="s">
        <v>74</v>
      </c>
      <c r="V4993" s="123" t="s">
        <v>52</v>
      </c>
      <c r="W4993" s="137">
        <v>60</v>
      </c>
      <c r="X4993" s="136">
        <v>11.99</v>
      </c>
      <c r="Y4993" s="137">
        <v>0</v>
      </c>
      <c r="Z4993" s="137">
        <f>W4993*Y4993</f>
        <v>0</v>
      </c>
      <c r="AA4993" s="119">
        <v>21</v>
      </c>
      <c r="AB4993" s="119">
        <v>93</v>
      </c>
      <c r="AC4993" s="137">
        <f>(Z4993*(100-AB4993))/100</f>
        <v>0</v>
      </c>
      <c r="AD4993" s="137">
        <f>IF(AND(AC4993="",M4992=""),0,IF((AC4993=""),M4992, IF( (M4992=""),AC4993,SUM(AC4992:AC4997)+M4992)))</f>
        <v>3470857.56</v>
      </c>
      <c r="AE4993" s="137">
        <f>IF( (X4993=""),AD4993*1,AD4993*(X4993/100) )</f>
        <v>416155.821444</v>
      </c>
      <c r="AF4993" s="137">
        <v>50000000</v>
      </c>
      <c r="AG4993" s="137">
        <f>IF((AF4993-AE4993) &gt; 1,0,IF((AF4993-AE4993)&lt;0,AE4993-AF4993,AF4993-AE4993))</f>
        <v>0</v>
      </c>
      <c r="AH4993" s="137">
        <v>0.02</v>
      </c>
    </row>
    <row r="4994" spans="1:34" s="173" customFormat="1" x14ac:dyDescent="0.55000000000000004">
      <c r="A4994" s="122"/>
      <c r="B4994" s="123"/>
      <c r="C4994" s="123"/>
      <c r="D4994" s="135"/>
      <c r="E4994" s="123"/>
      <c r="F4994" s="123"/>
      <c r="G4994" s="123"/>
      <c r="H4994" s="123"/>
      <c r="I4994" s="136"/>
      <c r="J4994" s="123"/>
      <c r="K4994" s="137"/>
      <c r="L4994" s="137"/>
      <c r="M4994" s="137"/>
      <c r="N4994" s="123">
        <v>3</v>
      </c>
      <c r="O4994" s="108" t="s">
        <v>6967</v>
      </c>
      <c r="P4994" s="138">
        <v>1570700150220</v>
      </c>
      <c r="Q4994" s="108" t="s">
        <v>6968</v>
      </c>
      <c r="R4994" s="108" t="s">
        <v>6970</v>
      </c>
      <c r="S4994" s="139" t="s">
        <v>6973</v>
      </c>
      <c r="T4994" s="123" t="s">
        <v>439</v>
      </c>
      <c r="U4994" s="123" t="s">
        <v>45</v>
      </c>
      <c r="V4994" s="123" t="s">
        <v>52</v>
      </c>
      <c r="W4994" s="137">
        <v>78.84</v>
      </c>
      <c r="X4994" s="136">
        <v>15.75</v>
      </c>
      <c r="Y4994" s="137">
        <v>6050</v>
      </c>
      <c r="Z4994" s="137">
        <f>W4994*Y4994</f>
        <v>476982</v>
      </c>
      <c r="AA4994" s="119">
        <v>6</v>
      </c>
      <c r="AB4994" s="119">
        <v>6</v>
      </c>
      <c r="AC4994" s="137">
        <f>(Z4994*(100-AB4994))/100</f>
        <v>448363.08</v>
      </c>
      <c r="AD4994" s="137">
        <f>IF(AND(AC4994="",M4992=""),0,IF((AC4994=""),M4992, IF( (M4992=""),AC4994,SUM(AC4992:AC4997)+M4992)))</f>
        <v>3470857.56</v>
      </c>
      <c r="AE4994" s="137">
        <f>IF( (X4994=""),AD4994*1,AD4994*(X4994/100) )</f>
        <v>546660.06570000004</v>
      </c>
      <c r="AF4994" s="137">
        <v>50000000</v>
      </c>
      <c r="AG4994" s="137">
        <f>IF((AF4994-AE4994) &gt; 1,0,IF((AF4994-AE4994)&lt;0,AE4994-AF4994,AF4994-AE4994))</f>
        <v>0</v>
      </c>
      <c r="AH4994" s="137">
        <v>0.02</v>
      </c>
    </row>
    <row r="4995" spans="1:34" s="173" customFormat="1" x14ac:dyDescent="0.55000000000000004">
      <c r="A4995" s="122"/>
      <c r="B4995" s="123"/>
      <c r="C4995" s="123"/>
      <c r="D4995" s="135"/>
      <c r="E4995" s="123"/>
      <c r="F4995" s="123"/>
      <c r="G4995" s="123"/>
      <c r="H4995" s="123"/>
      <c r="I4995" s="136"/>
      <c r="J4995" s="123"/>
      <c r="K4995" s="137"/>
      <c r="L4995" s="137" t="s">
        <v>63</v>
      </c>
      <c r="M4995" s="137">
        <f>SUM(M4992:M4994)</f>
        <v>945000</v>
      </c>
      <c r="N4995" s="123"/>
      <c r="O4995" s="108"/>
      <c r="P4995" s="138"/>
      <c r="Q4995" s="108"/>
      <c r="R4995" s="108"/>
      <c r="S4995" s="139"/>
      <c r="T4995" s="123"/>
      <c r="U4995" s="123"/>
      <c r="V4995" s="123"/>
      <c r="W4995" s="137"/>
      <c r="X4995" s="136"/>
      <c r="Y4995" s="137"/>
      <c r="Z4995" s="137"/>
      <c r="AA4995" s="119"/>
      <c r="AB4995" s="119"/>
      <c r="AC4995" s="137"/>
      <c r="AD4995" s="137"/>
      <c r="AE4995" s="137">
        <f>SUM(AE4992:AE4994)</f>
        <v>3470857.5600000005</v>
      </c>
      <c r="AF4995" s="137"/>
      <c r="AG4995" s="137">
        <f>SUM(AG4992:AG4994)</f>
        <v>0</v>
      </c>
      <c r="AH4995" s="137"/>
    </row>
    <row r="4996" spans="1:34" s="173" customFormat="1" x14ac:dyDescent="0.55000000000000004">
      <c r="A4996" s="122" t="s">
        <v>6974</v>
      </c>
      <c r="B4996" s="123">
        <v>2127</v>
      </c>
      <c r="C4996" s="123">
        <v>5417</v>
      </c>
      <c r="D4996" s="135" t="s">
        <v>6975</v>
      </c>
      <c r="E4996" s="123" t="s">
        <v>34</v>
      </c>
      <c r="F4996" s="123">
        <v>3397</v>
      </c>
      <c r="G4996" s="123">
        <v>6</v>
      </c>
      <c r="H4996" s="123">
        <v>0</v>
      </c>
      <c r="I4996" s="136">
        <v>89</v>
      </c>
      <c r="J4996" s="123" t="s">
        <v>38</v>
      </c>
      <c r="K4996" s="137">
        <f>((G4996*400)+(H4996*100))+I4996</f>
        <v>2489</v>
      </c>
      <c r="L4996" s="137">
        <v>925</v>
      </c>
      <c r="M4996" s="137">
        <f>K4996*L4996</f>
        <v>2302325</v>
      </c>
      <c r="N4996" s="123">
        <v>1</v>
      </c>
      <c r="O4996" s="108" t="s">
        <v>6976</v>
      </c>
      <c r="P4996" s="138">
        <v>3570800004698</v>
      </c>
      <c r="Q4996" s="108" t="s">
        <v>6977</v>
      </c>
      <c r="R4996" s="108" t="s">
        <v>6978</v>
      </c>
      <c r="S4996" s="139" t="s">
        <v>6979</v>
      </c>
      <c r="T4996" s="123" t="s">
        <v>51</v>
      </c>
      <c r="U4996" s="123" t="s">
        <v>45</v>
      </c>
      <c r="V4996" s="123" t="s">
        <v>52</v>
      </c>
      <c r="W4996" s="137">
        <v>79.12</v>
      </c>
      <c r="X4996" s="136">
        <v>100</v>
      </c>
      <c r="Y4996" s="137">
        <v>6750</v>
      </c>
      <c r="Z4996" s="137">
        <f>W4996*Y4996</f>
        <v>534060</v>
      </c>
      <c r="AA4996" s="119">
        <v>6</v>
      </c>
      <c r="AB4996" s="119">
        <v>6</v>
      </c>
      <c r="AC4996" s="137">
        <f>(Z4996*(100-AB4996))/100</f>
        <v>502016.4</v>
      </c>
      <c r="AD4996" s="137">
        <f>IF(AND(AC4996="",M4996=""),0,IF((AC4996=""),M4996, IF( (M4996=""),AC4996,SUM(AC4996:AC4998)+M4996)))</f>
        <v>2804341.4</v>
      </c>
      <c r="AE4996" s="137">
        <f>IF( (X4996=""),AD4996*1,AD4996*(X4996/100) )</f>
        <v>2804341.4</v>
      </c>
      <c r="AF4996" s="137">
        <v>10000000</v>
      </c>
      <c r="AG4996" s="137">
        <f>IF((AF4996-AE4996) &gt; 1,0,IF((AF4996-AE4996)&lt;0,AE4996-AF4996,AF4996-AE4996))</f>
        <v>0</v>
      </c>
      <c r="AH4996" s="137">
        <v>0.02</v>
      </c>
    </row>
    <row r="4997" spans="1:34" s="173" customFormat="1" x14ac:dyDescent="0.55000000000000004">
      <c r="A4997" s="122"/>
      <c r="B4997" s="123">
        <v>2128</v>
      </c>
      <c r="C4997" s="123">
        <v>5315</v>
      </c>
      <c r="D4997" s="135" t="s">
        <v>6980</v>
      </c>
      <c r="E4997" s="123" t="s">
        <v>34</v>
      </c>
      <c r="F4997" s="123">
        <v>3399</v>
      </c>
      <c r="G4997" s="123">
        <v>7</v>
      </c>
      <c r="H4997" s="123">
        <v>2</v>
      </c>
      <c r="I4997" s="136">
        <v>26</v>
      </c>
      <c r="J4997" s="123" t="s">
        <v>38</v>
      </c>
      <c r="K4997" s="137">
        <f>((G4997*400)+(H4997*100))+I4997</f>
        <v>3026</v>
      </c>
      <c r="L4997" s="137">
        <v>575</v>
      </c>
      <c r="M4997" s="137">
        <f>K4997*L4997</f>
        <v>1739950</v>
      </c>
      <c r="N4997" s="123"/>
      <c r="O4997" s="108"/>
      <c r="P4997" s="138"/>
      <c r="Q4997" s="108"/>
      <c r="R4997" s="108"/>
      <c r="S4997" s="139"/>
      <c r="T4997" s="123"/>
      <c r="U4997" s="123"/>
      <c r="V4997" s="123"/>
      <c r="W4997" s="137"/>
      <c r="X4997" s="136"/>
      <c r="Y4997" s="137"/>
      <c r="Z4997" s="137"/>
      <c r="AA4997" s="119"/>
      <c r="AB4997" s="119"/>
      <c r="AC4997" s="137"/>
      <c r="AD4997" s="137">
        <f>IF(AND(AC4997="",M4997=""),0,IF((AC4997=""),M4997,IF((M4997=""),AC4997,AC4997+M4997)))</f>
        <v>1739950</v>
      </c>
      <c r="AE4997" s="137">
        <f>IF( (X4997=""),AD4997*1,AD4997*(X4997/100) )</f>
        <v>1739950</v>
      </c>
      <c r="AF4997" s="137">
        <v>50000000</v>
      </c>
      <c r="AG4997" s="137">
        <f>IF((AF4997-AE4997) &gt; 1,0,IF((AF4997-AE4997)&lt;0,AE4997-AF4997,AF4997-AE4997))</f>
        <v>0</v>
      </c>
      <c r="AH4997" s="137">
        <v>0.01</v>
      </c>
    </row>
    <row r="4998" spans="1:34" s="173" customFormat="1" x14ac:dyDescent="0.55000000000000004">
      <c r="A4998" s="122"/>
      <c r="B4998" s="123"/>
      <c r="C4998" s="123"/>
      <c r="D4998" s="135"/>
      <c r="E4998" s="123"/>
      <c r="F4998" s="123"/>
      <c r="G4998" s="123"/>
      <c r="H4998" s="123"/>
      <c r="I4998" s="136"/>
      <c r="J4998" s="123"/>
      <c r="K4998" s="137"/>
      <c r="L4998" s="137" t="s">
        <v>63</v>
      </c>
      <c r="M4998" s="137">
        <f>SUM(M4996:M4997)</f>
        <v>4042275</v>
      </c>
      <c r="N4998" s="123"/>
      <c r="O4998" s="108"/>
      <c r="P4998" s="138"/>
      <c r="Q4998" s="108"/>
      <c r="R4998" s="108"/>
      <c r="S4998" s="139"/>
      <c r="T4998" s="123"/>
      <c r="U4998" s="123"/>
      <c r="V4998" s="123"/>
      <c r="W4998" s="137"/>
      <c r="X4998" s="136"/>
      <c r="Y4998" s="137"/>
      <c r="Z4998" s="137"/>
      <c r="AA4998" s="119"/>
      <c r="AB4998" s="119"/>
      <c r="AC4998" s="137"/>
      <c r="AD4998" s="137"/>
      <c r="AE4998" s="137">
        <f>SUM(AE4996:AE4997)</f>
        <v>4544291.4000000004</v>
      </c>
      <c r="AF4998" s="137"/>
      <c r="AG4998" s="137">
        <f>SUM(AG4996:AG4997)</f>
        <v>0</v>
      </c>
      <c r="AH4998" s="137"/>
    </row>
    <row r="4999" spans="1:34" s="99" customFormat="1" x14ac:dyDescent="0.55000000000000004">
      <c r="A4999" s="107" t="s">
        <v>6981</v>
      </c>
      <c r="B4999" s="102">
        <v>2129</v>
      </c>
      <c r="C4999" s="102">
        <v>6274</v>
      </c>
      <c r="D4999" s="90" t="s">
        <v>6982</v>
      </c>
      <c r="E4999" s="102" t="s">
        <v>34</v>
      </c>
      <c r="F4999" s="102">
        <v>18783</v>
      </c>
      <c r="G4999" s="102">
        <v>1</v>
      </c>
      <c r="H4999" s="102">
        <v>2</v>
      </c>
      <c r="I4999" s="98">
        <v>78</v>
      </c>
      <c r="J4999" s="102" t="s">
        <v>38</v>
      </c>
      <c r="K4999" s="94">
        <f>((G4999*400)+(H4999*100))+I4999</f>
        <v>678</v>
      </c>
      <c r="L4999" s="94">
        <v>3600</v>
      </c>
      <c r="M4999" s="94">
        <f>K4999*L4999</f>
        <v>2440800</v>
      </c>
      <c r="N4999" s="102"/>
      <c r="O4999" s="111"/>
      <c r="P4999" s="96"/>
      <c r="Q4999" s="111"/>
      <c r="R4999" s="111"/>
      <c r="S4999" s="97"/>
      <c r="T4999" s="102"/>
      <c r="U4999" s="102"/>
      <c r="V4999" s="102"/>
      <c r="W4999" s="94"/>
      <c r="X4999" s="98"/>
      <c r="Y4999" s="94"/>
      <c r="Z4999" s="94"/>
      <c r="AA4999" s="89"/>
      <c r="AB4999" s="89"/>
      <c r="AC4999" s="94"/>
      <c r="AD4999" s="94">
        <f>IF(AND(AC4999="",M4999=""),0,IF((AC4999=""),M4999,IF((M4999=""),AC4999,AC4999+M4999)))</f>
        <v>2440800</v>
      </c>
      <c r="AE4999" s="94">
        <f>IF( (X4999=""),AD4999*1,AD4999*(X4999/100) )</f>
        <v>2440800</v>
      </c>
      <c r="AF4999" s="94">
        <v>50000000</v>
      </c>
      <c r="AG4999" s="94">
        <f>IF((AF4999-AE4999) &gt; 1,0,IF((AF4999-AE4999)&lt;0,AE4999-AF4999,AF4999-AE4999))</f>
        <v>0</v>
      </c>
      <c r="AH4999" s="94">
        <v>0.01</v>
      </c>
    </row>
    <row r="5000" spans="1:34" s="99" customFormat="1" x14ac:dyDescent="0.55000000000000004">
      <c r="A5000" s="107"/>
      <c r="B5000" s="102">
        <v>2130</v>
      </c>
      <c r="C5000" s="102">
        <v>6288</v>
      </c>
      <c r="D5000" s="90" t="s">
        <v>6983</v>
      </c>
      <c r="E5000" s="102" t="s">
        <v>34</v>
      </c>
      <c r="F5000" s="102">
        <v>21117</v>
      </c>
      <c r="G5000" s="102">
        <v>2</v>
      </c>
      <c r="H5000" s="102">
        <v>0</v>
      </c>
      <c r="I5000" s="98">
        <v>0</v>
      </c>
      <c r="J5000" s="102" t="s">
        <v>38</v>
      </c>
      <c r="K5000" s="94">
        <f>((G5000*400)+(H5000*100))+I5000</f>
        <v>800</v>
      </c>
      <c r="L5000" s="94">
        <v>3600</v>
      </c>
      <c r="M5000" s="94">
        <f>K5000*L5000</f>
        <v>2880000</v>
      </c>
      <c r="N5000" s="102"/>
      <c r="O5000" s="111"/>
      <c r="P5000" s="96"/>
      <c r="Q5000" s="111"/>
      <c r="R5000" s="111"/>
      <c r="S5000" s="97"/>
      <c r="T5000" s="102"/>
      <c r="U5000" s="102"/>
      <c r="V5000" s="102"/>
      <c r="W5000" s="94"/>
      <c r="X5000" s="98"/>
      <c r="Y5000" s="94"/>
      <c r="Z5000" s="94"/>
      <c r="AA5000" s="89"/>
      <c r="AB5000" s="89"/>
      <c r="AC5000" s="94"/>
      <c r="AD5000" s="94">
        <f>IF(AND(AC5000="",M5000=""),0,IF((AC5000=""),M5000,IF((M5000=""),AC5000,AC5000+M5000)))</f>
        <v>2880000</v>
      </c>
      <c r="AE5000" s="94">
        <f>IF( (X5000=""),AD5000*1,AD5000*(X5000/100) )</f>
        <v>2880000</v>
      </c>
      <c r="AF5000" s="94">
        <v>50000000</v>
      </c>
      <c r="AG5000" s="94">
        <f>IF((AF5000-AE5000) &gt; 1,0,IF((AF5000-AE5000)&lt;0,AE5000-AF5000,AF5000-AE5000))</f>
        <v>0</v>
      </c>
      <c r="AH5000" s="94">
        <v>0.01</v>
      </c>
    </row>
    <row r="5001" spans="1:34" s="99" customFormat="1" x14ac:dyDescent="0.55000000000000004">
      <c r="A5001" s="107"/>
      <c r="B5001" s="102"/>
      <c r="C5001" s="102"/>
      <c r="D5001" s="90"/>
      <c r="E5001" s="102"/>
      <c r="F5001" s="102"/>
      <c r="G5001" s="102"/>
      <c r="H5001" s="102"/>
      <c r="I5001" s="98"/>
      <c r="J5001" s="102"/>
      <c r="K5001" s="94"/>
      <c r="L5001" s="94" t="s">
        <v>63</v>
      </c>
      <c r="M5001" s="94">
        <f>SUM(M4999:M5000)</f>
        <v>5320800</v>
      </c>
      <c r="N5001" s="102"/>
      <c r="O5001" s="111"/>
      <c r="P5001" s="96"/>
      <c r="Q5001" s="111"/>
      <c r="R5001" s="111"/>
      <c r="S5001" s="97"/>
      <c r="T5001" s="102"/>
      <c r="U5001" s="102"/>
      <c r="V5001" s="102"/>
      <c r="W5001" s="94"/>
      <c r="X5001" s="98"/>
      <c r="Y5001" s="94"/>
      <c r="Z5001" s="94"/>
      <c r="AA5001" s="89"/>
      <c r="AB5001" s="89"/>
      <c r="AC5001" s="94"/>
      <c r="AD5001" s="94"/>
      <c r="AE5001" s="94">
        <f>SUM(AE4999:AE5000)</f>
        <v>5320800</v>
      </c>
      <c r="AF5001" s="94"/>
      <c r="AG5001" s="94">
        <f>SUM(AG4999:AG5000)</f>
        <v>0</v>
      </c>
      <c r="AH5001" s="94"/>
    </row>
    <row r="5002" spans="1:34" s="173" customFormat="1" x14ac:dyDescent="0.55000000000000004">
      <c r="A5002" s="122" t="s">
        <v>6984</v>
      </c>
      <c r="B5002" s="123">
        <v>2131</v>
      </c>
      <c r="C5002" s="123">
        <v>7803</v>
      </c>
      <c r="D5002" s="135" t="s">
        <v>6985</v>
      </c>
      <c r="E5002" s="123" t="s">
        <v>34</v>
      </c>
      <c r="F5002" s="123">
        <v>5336</v>
      </c>
      <c r="G5002" s="123">
        <v>2</v>
      </c>
      <c r="H5002" s="123">
        <v>1</v>
      </c>
      <c r="I5002" s="136">
        <v>67</v>
      </c>
      <c r="J5002" s="123" t="s">
        <v>38</v>
      </c>
      <c r="K5002" s="137">
        <f>((G5002*400)+(H5002*100))+I5002</f>
        <v>967</v>
      </c>
      <c r="L5002" s="137">
        <v>850</v>
      </c>
      <c r="M5002" s="137">
        <f>K5002*L5002</f>
        <v>821950</v>
      </c>
      <c r="N5002" s="123"/>
      <c r="O5002" s="108"/>
      <c r="P5002" s="138"/>
      <c r="Q5002" s="108"/>
      <c r="R5002" s="108"/>
      <c r="S5002" s="139"/>
      <c r="T5002" s="123"/>
      <c r="U5002" s="123"/>
      <c r="V5002" s="123"/>
      <c r="W5002" s="137"/>
      <c r="X5002" s="136"/>
      <c r="Y5002" s="137"/>
      <c r="Z5002" s="137"/>
      <c r="AA5002" s="119"/>
      <c r="AB5002" s="119"/>
      <c r="AC5002" s="137"/>
      <c r="AD5002" s="137">
        <f>IF(AND(AC5002="",M5002=""),0,IF((AC5002=""),M5002,IF((M5002=""),AC5002,AC5002+M5002)))</f>
        <v>821950</v>
      </c>
      <c r="AE5002" s="137">
        <f>IF( (X5002=""),AD5002*1,AD5002*(X5002/100) )</f>
        <v>821950</v>
      </c>
      <c r="AF5002" s="137">
        <v>50000000</v>
      </c>
      <c r="AG5002" s="137">
        <f>IF((AF5002-AE5002) &gt; 1,0,IF((AF5002-AE5002)&lt;0,AE5002-AF5002,AF5002-AE5002))</f>
        <v>0</v>
      </c>
      <c r="AH5002" s="137">
        <v>0.01</v>
      </c>
    </row>
    <row r="5003" spans="1:34" s="173" customFormat="1" x14ac:dyDescent="0.55000000000000004">
      <c r="A5003" s="122"/>
      <c r="B5003" s="123">
        <v>2132</v>
      </c>
      <c r="C5003" s="123">
        <v>7802</v>
      </c>
      <c r="D5003" s="135" t="s">
        <v>6986</v>
      </c>
      <c r="E5003" s="123" t="s">
        <v>34</v>
      </c>
      <c r="F5003" s="123">
        <v>7260</v>
      </c>
      <c r="G5003" s="123">
        <v>1</v>
      </c>
      <c r="H5003" s="123">
        <v>3</v>
      </c>
      <c r="I5003" s="136">
        <v>68</v>
      </c>
      <c r="J5003" s="123" t="s">
        <v>38</v>
      </c>
      <c r="K5003" s="137">
        <f>((G5003*400)+(H5003*100))+I5003</f>
        <v>768</v>
      </c>
      <c r="L5003" s="137">
        <v>425</v>
      </c>
      <c r="M5003" s="137">
        <f>K5003*L5003</f>
        <v>326400</v>
      </c>
      <c r="N5003" s="123"/>
      <c r="O5003" s="108"/>
      <c r="P5003" s="138"/>
      <c r="Q5003" s="108"/>
      <c r="R5003" s="108"/>
      <c r="S5003" s="139"/>
      <c r="T5003" s="123"/>
      <c r="U5003" s="123"/>
      <c r="V5003" s="123"/>
      <c r="W5003" s="137"/>
      <c r="X5003" s="136"/>
      <c r="Y5003" s="137"/>
      <c r="Z5003" s="137"/>
      <c r="AA5003" s="119"/>
      <c r="AB5003" s="119"/>
      <c r="AC5003" s="137"/>
      <c r="AD5003" s="137">
        <f>IF(AND(AC5003="",M5003=""),0,IF((AC5003=""),M5003,IF((M5003=""),AC5003,AC5003+M5003)))</f>
        <v>326400</v>
      </c>
      <c r="AE5003" s="137">
        <f>IF( (X5003=""),AD5003*1,AD5003*(X5003/100) )</f>
        <v>326400</v>
      </c>
      <c r="AF5003" s="137">
        <v>50000000</v>
      </c>
      <c r="AG5003" s="137">
        <f>IF((AF5003-AE5003) &gt; 1,0,IF((AF5003-AE5003)&lt;0,AE5003-AF5003,AF5003-AE5003))</f>
        <v>0</v>
      </c>
      <c r="AH5003" s="137">
        <v>0.01</v>
      </c>
    </row>
    <row r="5004" spans="1:34" s="173" customFormat="1" x14ac:dyDescent="0.55000000000000004">
      <c r="A5004" s="122"/>
      <c r="B5004" s="123"/>
      <c r="C5004" s="123"/>
      <c r="D5004" s="135"/>
      <c r="E5004" s="123"/>
      <c r="F5004" s="123"/>
      <c r="G5004" s="123"/>
      <c r="H5004" s="123"/>
      <c r="I5004" s="136"/>
      <c r="J5004" s="123"/>
      <c r="K5004" s="137"/>
      <c r="L5004" s="137" t="s">
        <v>63</v>
      </c>
      <c r="M5004" s="137">
        <f>SUM(M5002:M5003)</f>
        <v>1148350</v>
      </c>
      <c r="N5004" s="123"/>
      <c r="O5004" s="108"/>
      <c r="P5004" s="138"/>
      <c r="Q5004" s="108"/>
      <c r="R5004" s="108"/>
      <c r="S5004" s="139"/>
      <c r="T5004" s="123"/>
      <c r="U5004" s="123"/>
      <c r="V5004" s="123"/>
      <c r="W5004" s="137"/>
      <c r="X5004" s="136"/>
      <c r="Y5004" s="137"/>
      <c r="Z5004" s="137"/>
      <c r="AA5004" s="119"/>
      <c r="AB5004" s="119"/>
      <c r="AC5004" s="137"/>
      <c r="AD5004" s="137"/>
      <c r="AE5004" s="137">
        <f>SUM(AE5002:AE5003)</f>
        <v>1148350</v>
      </c>
      <c r="AF5004" s="137"/>
      <c r="AG5004" s="137">
        <f>SUM(AG5002:AG5003)</f>
        <v>0</v>
      </c>
      <c r="AH5004" s="137"/>
    </row>
    <row r="5005" spans="1:34" s="173" customFormat="1" x14ac:dyDescent="0.55000000000000004">
      <c r="A5005" s="122" t="s">
        <v>6987</v>
      </c>
      <c r="B5005" s="123">
        <v>2133</v>
      </c>
      <c r="C5005" s="123">
        <v>7515</v>
      </c>
      <c r="D5005" s="135" t="s">
        <v>6988</v>
      </c>
      <c r="E5005" s="123" t="s">
        <v>34</v>
      </c>
      <c r="F5005" s="123">
        <v>16271</v>
      </c>
      <c r="G5005" s="123">
        <v>1</v>
      </c>
      <c r="H5005" s="123">
        <v>0</v>
      </c>
      <c r="I5005" s="136">
        <v>30</v>
      </c>
      <c r="J5005" s="123" t="s">
        <v>38</v>
      </c>
      <c r="K5005" s="137">
        <f>((G5005*400)+(H5005*100))+I5005</f>
        <v>430</v>
      </c>
      <c r="L5005" s="137">
        <v>850</v>
      </c>
      <c r="M5005" s="137">
        <f>K5005*L5005</f>
        <v>365500</v>
      </c>
      <c r="N5005" s="123"/>
      <c r="O5005" s="108"/>
      <c r="P5005" s="138"/>
      <c r="Q5005" s="108"/>
      <c r="R5005" s="108"/>
      <c r="S5005" s="139"/>
      <c r="T5005" s="123"/>
      <c r="U5005" s="123"/>
      <c r="V5005" s="123"/>
      <c r="W5005" s="137"/>
      <c r="X5005" s="136"/>
      <c r="Y5005" s="137"/>
      <c r="Z5005" s="137"/>
      <c r="AA5005" s="119"/>
      <c r="AB5005" s="119"/>
      <c r="AC5005" s="137"/>
      <c r="AD5005" s="137">
        <f>IF(AND(AC5005="",M5005=""),0,IF((AC5005=""),M5005,IF((M5005=""),AC5005,AC5005+M5005)))</f>
        <v>365500</v>
      </c>
      <c r="AE5005" s="137">
        <f>IF( (X5005=""),AD5005*1,AD5005*(X5005/100) )</f>
        <v>365500</v>
      </c>
      <c r="AF5005" s="137">
        <v>50000000</v>
      </c>
      <c r="AG5005" s="137">
        <f>IF((AF5005-AE5005) &gt; 1,0,IF((AF5005-AE5005)&lt;0,AE5005-AF5005,AF5005-AE5005))</f>
        <v>0</v>
      </c>
      <c r="AH5005" s="137">
        <v>0.01</v>
      </c>
    </row>
    <row r="5006" spans="1:34" s="173" customFormat="1" x14ac:dyDescent="0.55000000000000004">
      <c r="A5006" s="122"/>
      <c r="B5006" s="123"/>
      <c r="C5006" s="123"/>
      <c r="D5006" s="135"/>
      <c r="E5006" s="123"/>
      <c r="F5006" s="123"/>
      <c r="G5006" s="123"/>
      <c r="H5006" s="123"/>
      <c r="I5006" s="136"/>
      <c r="J5006" s="123"/>
      <c r="K5006" s="137"/>
      <c r="L5006" s="137" t="s">
        <v>63</v>
      </c>
      <c r="M5006" s="137">
        <f>SUM(M5005:M5005)</f>
        <v>365500</v>
      </c>
      <c r="N5006" s="123"/>
      <c r="O5006" s="108"/>
      <c r="P5006" s="138"/>
      <c r="Q5006" s="108"/>
      <c r="R5006" s="108"/>
      <c r="S5006" s="139"/>
      <c r="T5006" s="123"/>
      <c r="U5006" s="123"/>
      <c r="V5006" s="123"/>
      <c r="W5006" s="137"/>
      <c r="X5006" s="136"/>
      <c r="Y5006" s="137"/>
      <c r="Z5006" s="137"/>
      <c r="AA5006" s="119"/>
      <c r="AB5006" s="119"/>
      <c r="AC5006" s="137"/>
      <c r="AD5006" s="137"/>
      <c r="AE5006" s="137">
        <f>SUM(AE5005:AE5005)</f>
        <v>365500</v>
      </c>
      <c r="AF5006" s="137"/>
      <c r="AG5006" s="137">
        <f>SUM(AG5005:AG5005)</f>
        <v>0</v>
      </c>
      <c r="AH5006" s="137"/>
    </row>
    <row r="5007" spans="1:34" s="173" customFormat="1" x14ac:dyDescent="0.55000000000000004">
      <c r="A5007" s="122" t="s">
        <v>6984</v>
      </c>
      <c r="B5007" s="123">
        <v>2134</v>
      </c>
      <c r="C5007" s="123">
        <v>9401</v>
      </c>
      <c r="D5007" s="135" t="s">
        <v>6989</v>
      </c>
      <c r="E5007" s="123" t="s">
        <v>34</v>
      </c>
      <c r="F5007" s="123">
        <v>24166</v>
      </c>
      <c r="G5007" s="123">
        <v>1</v>
      </c>
      <c r="H5007" s="123">
        <v>3</v>
      </c>
      <c r="I5007" s="136">
        <v>73</v>
      </c>
      <c r="J5007" s="123" t="s">
        <v>38</v>
      </c>
      <c r="K5007" s="137">
        <f t="shared" ref="K5007:K5013" si="479">((G5007*400)+(H5007*100))+I5007</f>
        <v>773</v>
      </c>
      <c r="L5007" s="137">
        <v>425</v>
      </c>
      <c r="M5007" s="137">
        <f t="shared" ref="M5007:M5013" si="480">K5007*L5007</f>
        <v>328525</v>
      </c>
      <c r="N5007" s="123"/>
      <c r="O5007" s="108"/>
      <c r="P5007" s="138"/>
      <c r="Q5007" s="108"/>
      <c r="R5007" s="108"/>
      <c r="S5007" s="139"/>
      <c r="T5007" s="123"/>
      <c r="U5007" s="123"/>
      <c r="V5007" s="123"/>
      <c r="W5007" s="137"/>
      <c r="X5007" s="136"/>
      <c r="Y5007" s="137"/>
      <c r="Z5007" s="137"/>
      <c r="AA5007" s="119"/>
      <c r="AB5007" s="119"/>
      <c r="AC5007" s="137"/>
      <c r="AD5007" s="137">
        <f t="shared" ref="AD5007:AD5013" si="481">IF(AND(AC5007="",M5007=""),0,IF((AC5007=""),M5007,IF((M5007=""),AC5007,AC5007+M5007)))</f>
        <v>328525</v>
      </c>
      <c r="AE5007" s="137">
        <f t="shared" ref="AE5007:AE5013" si="482">IF( (X5007=""),AD5007*1,AD5007*(X5007/100) )</f>
        <v>328525</v>
      </c>
      <c r="AF5007" s="137">
        <v>50000000</v>
      </c>
      <c r="AG5007" s="137">
        <f t="shared" ref="AG5007:AG5013" si="483">IF((AF5007-AE5007) &gt; 1,0,IF((AF5007-AE5007)&lt;0,AE5007-AF5007,AF5007-AE5007))</f>
        <v>0</v>
      </c>
      <c r="AH5007" s="137">
        <v>0.01</v>
      </c>
    </row>
    <row r="5008" spans="1:34" s="173" customFormat="1" x14ac:dyDescent="0.55000000000000004">
      <c r="A5008" s="122"/>
      <c r="B5008" s="123">
        <v>2135</v>
      </c>
      <c r="C5008" s="123">
        <v>9402</v>
      </c>
      <c r="D5008" s="135" t="s">
        <v>6990</v>
      </c>
      <c r="E5008" s="123" t="s">
        <v>34</v>
      </c>
      <c r="F5008" s="123">
        <v>24167</v>
      </c>
      <c r="G5008" s="123">
        <v>1</v>
      </c>
      <c r="H5008" s="123">
        <v>3</v>
      </c>
      <c r="I5008" s="136">
        <v>78</v>
      </c>
      <c r="J5008" s="123" t="s">
        <v>38</v>
      </c>
      <c r="K5008" s="137">
        <f t="shared" si="479"/>
        <v>778</v>
      </c>
      <c r="L5008" s="137">
        <v>425</v>
      </c>
      <c r="M5008" s="137">
        <f t="shared" si="480"/>
        <v>330650</v>
      </c>
      <c r="N5008" s="123"/>
      <c r="O5008" s="108"/>
      <c r="P5008" s="138"/>
      <c r="Q5008" s="108"/>
      <c r="R5008" s="108"/>
      <c r="S5008" s="139"/>
      <c r="T5008" s="123"/>
      <c r="U5008" s="123"/>
      <c r="V5008" s="123"/>
      <c r="W5008" s="137"/>
      <c r="X5008" s="136"/>
      <c r="Y5008" s="137"/>
      <c r="Z5008" s="137"/>
      <c r="AA5008" s="119"/>
      <c r="AB5008" s="119"/>
      <c r="AC5008" s="137"/>
      <c r="AD5008" s="137">
        <f t="shared" si="481"/>
        <v>330650</v>
      </c>
      <c r="AE5008" s="137">
        <f t="shared" si="482"/>
        <v>330650</v>
      </c>
      <c r="AF5008" s="137">
        <v>50000000</v>
      </c>
      <c r="AG5008" s="137">
        <f t="shared" si="483"/>
        <v>0</v>
      </c>
      <c r="AH5008" s="137">
        <v>0.01</v>
      </c>
    </row>
    <row r="5009" spans="1:34" s="173" customFormat="1" x14ac:dyDescent="0.55000000000000004">
      <c r="A5009" s="122"/>
      <c r="B5009" s="123">
        <v>2136</v>
      </c>
      <c r="C5009" s="123">
        <v>9403</v>
      </c>
      <c r="D5009" s="135" t="s">
        <v>6991</v>
      </c>
      <c r="E5009" s="123" t="s">
        <v>34</v>
      </c>
      <c r="F5009" s="123">
        <v>24168</v>
      </c>
      <c r="G5009" s="123">
        <v>1</v>
      </c>
      <c r="H5009" s="123">
        <v>3</v>
      </c>
      <c r="I5009" s="136">
        <v>82</v>
      </c>
      <c r="J5009" s="123" t="s">
        <v>38</v>
      </c>
      <c r="K5009" s="137">
        <f t="shared" si="479"/>
        <v>782</v>
      </c>
      <c r="L5009" s="137">
        <v>425</v>
      </c>
      <c r="M5009" s="137">
        <f t="shared" si="480"/>
        <v>332350</v>
      </c>
      <c r="N5009" s="123"/>
      <c r="O5009" s="108"/>
      <c r="P5009" s="138"/>
      <c r="Q5009" s="108"/>
      <c r="R5009" s="108"/>
      <c r="S5009" s="139"/>
      <c r="T5009" s="123"/>
      <c r="U5009" s="123"/>
      <c r="V5009" s="123"/>
      <c r="W5009" s="137"/>
      <c r="X5009" s="136"/>
      <c r="Y5009" s="137"/>
      <c r="Z5009" s="137"/>
      <c r="AA5009" s="119"/>
      <c r="AB5009" s="119"/>
      <c r="AC5009" s="137"/>
      <c r="AD5009" s="137">
        <f t="shared" si="481"/>
        <v>332350</v>
      </c>
      <c r="AE5009" s="137">
        <f t="shared" si="482"/>
        <v>332350</v>
      </c>
      <c r="AF5009" s="137">
        <v>50000000</v>
      </c>
      <c r="AG5009" s="137">
        <f t="shared" si="483"/>
        <v>0</v>
      </c>
      <c r="AH5009" s="137">
        <v>0.01</v>
      </c>
    </row>
    <row r="5010" spans="1:34" s="173" customFormat="1" x14ac:dyDescent="0.55000000000000004">
      <c r="A5010" s="122"/>
      <c r="B5010" s="123">
        <v>2137</v>
      </c>
      <c r="C5010" s="123">
        <v>9404</v>
      </c>
      <c r="D5010" s="135" t="s">
        <v>6992</v>
      </c>
      <c r="E5010" s="123" t="s">
        <v>34</v>
      </c>
      <c r="F5010" s="123">
        <v>24169</v>
      </c>
      <c r="G5010" s="123">
        <v>2</v>
      </c>
      <c r="H5010" s="123">
        <v>0</v>
      </c>
      <c r="I5010" s="136">
        <v>10</v>
      </c>
      <c r="J5010" s="123" t="s">
        <v>38</v>
      </c>
      <c r="K5010" s="137">
        <f t="shared" si="479"/>
        <v>810</v>
      </c>
      <c r="L5010" s="137">
        <v>425</v>
      </c>
      <c r="M5010" s="137">
        <f t="shared" si="480"/>
        <v>344250</v>
      </c>
      <c r="N5010" s="123"/>
      <c r="O5010" s="108"/>
      <c r="P5010" s="138"/>
      <c r="Q5010" s="108"/>
      <c r="R5010" s="108"/>
      <c r="S5010" s="139"/>
      <c r="T5010" s="123"/>
      <c r="U5010" s="123"/>
      <c r="V5010" s="123"/>
      <c r="W5010" s="137"/>
      <c r="X5010" s="136"/>
      <c r="Y5010" s="137"/>
      <c r="Z5010" s="137"/>
      <c r="AA5010" s="119"/>
      <c r="AB5010" s="119"/>
      <c r="AC5010" s="137"/>
      <c r="AD5010" s="137">
        <f t="shared" si="481"/>
        <v>344250</v>
      </c>
      <c r="AE5010" s="137">
        <f t="shared" si="482"/>
        <v>344250</v>
      </c>
      <c r="AF5010" s="137">
        <v>50000000</v>
      </c>
      <c r="AG5010" s="137">
        <f t="shared" si="483"/>
        <v>0</v>
      </c>
      <c r="AH5010" s="137">
        <v>0.01</v>
      </c>
    </row>
    <row r="5011" spans="1:34" s="173" customFormat="1" x14ac:dyDescent="0.55000000000000004">
      <c r="A5011" s="122"/>
      <c r="B5011" s="123">
        <v>2138</v>
      </c>
      <c r="C5011" s="123">
        <v>9405</v>
      </c>
      <c r="D5011" s="135" t="s">
        <v>6993</v>
      </c>
      <c r="E5011" s="123" t="s">
        <v>34</v>
      </c>
      <c r="F5011" s="123">
        <v>24170</v>
      </c>
      <c r="G5011" s="123">
        <v>2</v>
      </c>
      <c r="H5011" s="123">
        <v>0</v>
      </c>
      <c r="I5011" s="136">
        <v>64</v>
      </c>
      <c r="J5011" s="123" t="s">
        <v>38</v>
      </c>
      <c r="K5011" s="137">
        <f t="shared" si="479"/>
        <v>864</v>
      </c>
      <c r="L5011" s="137">
        <v>425</v>
      </c>
      <c r="M5011" s="137">
        <f t="shared" si="480"/>
        <v>367200</v>
      </c>
      <c r="N5011" s="123"/>
      <c r="O5011" s="108"/>
      <c r="P5011" s="138"/>
      <c r="Q5011" s="108"/>
      <c r="R5011" s="108"/>
      <c r="S5011" s="139"/>
      <c r="T5011" s="123"/>
      <c r="U5011" s="123"/>
      <c r="V5011" s="123"/>
      <c r="W5011" s="137"/>
      <c r="X5011" s="136"/>
      <c r="Y5011" s="137"/>
      <c r="Z5011" s="137"/>
      <c r="AA5011" s="119"/>
      <c r="AB5011" s="119"/>
      <c r="AC5011" s="137"/>
      <c r="AD5011" s="137">
        <f t="shared" si="481"/>
        <v>367200</v>
      </c>
      <c r="AE5011" s="137">
        <f t="shared" si="482"/>
        <v>367200</v>
      </c>
      <c r="AF5011" s="137">
        <v>50000000</v>
      </c>
      <c r="AG5011" s="137">
        <f t="shared" si="483"/>
        <v>0</v>
      </c>
      <c r="AH5011" s="137">
        <v>0.01</v>
      </c>
    </row>
    <row r="5012" spans="1:34" s="173" customFormat="1" x14ac:dyDescent="0.55000000000000004">
      <c r="A5012" s="122"/>
      <c r="B5012" s="123">
        <v>2139</v>
      </c>
      <c r="C5012" s="123">
        <v>9406</v>
      </c>
      <c r="D5012" s="135" t="s">
        <v>6994</v>
      </c>
      <c r="E5012" s="123" t="s">
        <v>34</v>
      </c>
      <c r="F5012" s="123">
        <v>24171</v>
      </c>
      <c r="G5012" s="123">
        <v>2</v>
      </c>
      <c r="H5012" s="123">
        <v>1</v>
      </c>
      <c r="I5012" s="136">
        <v>16</v>
      </c>
      <c r="J5012" s="123" t="s">
        <v>38</v>
      </c>
      <c r="K5012" s="137">
        <f t="shared" si="479"/>
        <v>916</v>
      </c>
      <c r="L5012" s="137">
        <v>425</v>
      </c>
      <c r="M5012" s="137">
        <f t="shared" si="480"/>
        <v>389300</v>
      </c>
      <c r="N5012" s="123"/>
      <c r="O5012" s="108"/>
      <c r="P5012" s="138"/>
      <c r="Q5012" s="108"/>
      <c r="R5012" s="108"/>
      <c r="S5012" s="139"/>
      <c r="T5012" s="123"/>
      <c r="U5012" s="123"/>
      <c r="V5012" s="123"/>
      <c r="W5012" s="137"/>
      <c r="X5012" s="136"/>
      <c r="Y5012" s="137"/>
      <c r="Z5012" s="137"/>
      <c r="AA5012" s="119"/>
      <c r="AB5012" s="119"/>
      <c r="AC5012" s="137"/>
      <c r="AD5012" s="137">
        <f t="shared" si="481"/>
        <v>389300</v>
      </c>
      <c r="AE5012" s="137">
        <f t="shared" si="482"/>
        <v>389300</v>
      </c>
      <c r="AF5012" s="137">
        <v>50000000</v>
      </c>
      <c r="AG5012" s="137">
        <f t="shared" si="483"/>
        <v>0</v>
      </c>
      <c r="AH5012" s="137">
        <v>0.01</v>
      </c>
    </row>
    <row r="5013" spans="1:34" s="173" customFormat="1" x14ac:dyDescent="0.55000000000000004">
      <c r="A5013" s="122"/>
      <c r="B5013" s="123">
        <v>2140</v>
      </c>
      <c r="C5013" s="123">
        <v>7382</v>
      </c>
      <c r="D5013" s="135" t="s">
        <v>6995</v>
      </c>
      <c r="E5013" s="123" t="s">
        <v>34</v>
      </c>
      <c r="F5013" s="123">
        <v>24245</v>
      </c>
      <c r="G5013" s="123">
        <v>0</v>
      </c>
      <c r="H5013" s="123">
        <v>2</v>
      </c>
      <c r="I5013" s="136">
        <v>0</v>
      </c>
      <c r="J5013" s="123" t="s">
        <v>38</v>
      </c>
      <c r="K5013" s="137">
        <f t="shared" si="479"/>
        <v>200</v>
      </c>
      <c r="L5013" s="137">
        <v>1000</v>
      </c>
      <c r="M5013" s="137">
        <f t="shared" si="480"/>
        <v>200000</v>
      </c>
      <c r="N5013" s="123"/>
      <c r="O5013" s="108"/>
      <c r="P5013" s="138"/>
      <c r="Q5013" s="108"/>
      <c r="R5013" s="108"/>
      <c r="S5013" s="139"/>
      <c r="T5013" s="123"/>
      <c r="U5013" s="123"/>
      <c r="V5013" s="123"/>
      <c r="W5013" s="137"/>
      <c r="X5013" s="136"/>
      <c r="Y5013" s="137"/>
      <c r="Z5013" s="137"/>
      <c r="AA5013" s="119"/>
      <c r="AB5013" s="119"/>
      <c r="AC5013" s="137"/>
      <c r="AD5013" s="137">
        <f t="shared" si="481"/>
        <v>200000</v>
      </c>
      <c r="AE5013" s="137">
        <f t="shared" si="482"/>
        <v>200000</v>
      </c>
      <c r="AF5013" s="137">
        <v>50000000</v>
      </c>
      <c r="AG5013" s="137">
        <f t="shared" si="483"/>
        <v>0</v>
      </c>
      <c r="AH5013" s="137">
        <v>0.01</v>
      </c>
    </row>
    <row r="5014" spans="1:34" s="173" customFormat="1" x14ac:dyDescent="0.55000000000000004">
      <c r="A5014" s="122"/>
      <c r="B5014" s="123"/>
      <c r="C5014" s="123"/>
      <c r="D5014" s="135"/>
      <c r="E5014" s="123"/>
      <c r="F5014" s="123"/>
      <c r="G5014" s="123"/>
      <c r="H5014" s="123"/>
      <c r="I5014" s="136"/>
      <c r="J5014" s="123"/>
      <c r="K5014" s="137"/>
      <c r="L5014" s="137" t="s">
        <v>63</v>
      </c>
      <c r="M5014" s="137">
        <f>SUM(M5007:M5013)</f>
        <v>2292275</v>
      </c>
      <c r="N5014" s="123"/>
      <c r="O5014" s="108"/>
      <c r="P5014" s="138"/>
      <c r="Q5014" s="108"/>
      <c r="R5014" s="108"/>
      <c r="S5014" s="139"/>
      <c r="T5014" s="123"/>
      <c r="U5014" s="123"/>
      <c r="V5014" s="123"/>
      <c r="W5014" s="137"/>
      <c r="X5014" s="136"/>
      <c r="Y5014" s="137"/>
      <c r="Z5014" s="137"/>
      <c r="AA5014" s="119"/>
      <c r="AB5014" s="119"/>
      <c r="AC5014" s="137"/>
      <c r="AD5014" s="137"/>
      <c r="AE5014" s="137">
        <f>SUM(AE5007:AE5013)</f>
        <v>2292275</v>
      </c>
      <c r="AF5014" s="137"/>
      <c r="AG5014" s="137">
        <f>SUM(AG5007:AG5013)</f>
        <v>0</v>
      </c>
      <c r="AH5014" s="137"/>
    </row>
    <row r="5015" spans="1:34" s="173" customFormat="1" x14ac:dyDescent="0.55000000000000004">
      <c r="A5015" s="122" t="s">
        <v>6998</v>
      </c>
      <c r="B5015" s="123">
        <v>2141</v>
      </c>
      <c r="C5015" s="123">
        <v>5250</v>
      </c>
      <c r="D5015" s="135" t="s">
        <v>6999</v>
      </c>
      <c r="E5015" s="123" t="s">
        <v>34</v>
      </c>
      <c r="F5015" s="123">
        <v>14126</v>
      </c>
      <c r="G5015" s="123">
        <v>0</v>
      </c>
      <c r="H5015" s="123">
        <v>0</v>
      </c>
      <c r="I5015" s="136">
        <v>70</v>
      </c>
      <c r="J5015" s="123" t="s">
        <v>35</v>
      </c>
      <c r="K5015" s="137">
        <f>((G5015*400)+(H5015*100))+I5015</f>
        <v>70</v>
      </c>
      <c r="L5015" s="137">
        <v>2425</v>
      </c>
      <c r="M5015" s="137">
        <f>K5015*L5015</f>
        <v>169750</v>
      </c>
      <c r="N5015" s="123">
        <v>1</v>
      </c>
      <c r="O5015" s="108" t="s">
        <v>7000</v>
      </c>
      <c r="P5015" s="138">
        <v>3520900023147</v>
      </c>
      <c r="Q5015" s="108" t="s">
        <v>7001</v>
      </c>
      <c r="R5015" s="108" t="s">
        <v>7002</v>
      </c>
      <c r="S5015" s="139" t="s">
        <v>7003</v>
      </c>
      <c r="T5015" s="123" t="s">
        <v>51</v>
      </c>
      <c r="U5015" s="123" t="s">
        <v>74</v>
      </c>
      <c r="V5015" s="123" t="s">
        <v>52</v>
      </c>
      <c r="W5015" s="137">
        <v>194.22</v>
      </c>
      <c r="X5015" s="136">
        <v>100</v>
      </c>
      <c r="Y5015" s="137">
        <v>6750</v>
      </c>
      <c r="Z5015" s="137">
        <f>W5015*Y5015</f>
        <v>1310985</v>
      </c>
      <c r="AA5015" s="119">
        <v>21</v>
      </c>
      <c r="AB5015" s="119">
        <v>93</v>
      </c>
      <c r="AC5015" s="137">
        <f>(Z5015*(100-AB5015))/100</f>
        <v>91768.95</v>
      </c>
      <c r="AD5015" s="137">
        <f>IF(AND(AC5015="",M5015=""),0,IF((AC5015=""),M5015, IF( (M5015=""),AC5015,SUM(AC5015:AC5016)+M5015)))</f>
        <v>261518.95</v>
      </c>
      <c r="AE5015" s="137">
        <f>IF( (X5015=""),AD5015*1,AD5015*(X5015/100) )</f>
        <v>261518.95</v>
      </c>
      <c r="AF5015" s="137">
        <v>10000000</v>
      </c>
      <c r="AG5015" s="137">
        <f>IF((AF5015-AE5015) &gt; 1,0,IF((AF5015-AE5015)&lt;0,AE5015-AF5015,AF5015-AE5015))</f>
        <v>0</v>
      </c>
      <c r="AH5015" s="137">
        <v>0.02</v>
      </c>
    </row>
    <row r="5016" spans="1:34" s="173" customFormat="1" x14ac:dyDescent="0.55000000000000004">
      <c r="A5016" s="122"/>
      <c r="B5016" s="123"/>
      <c r="C5016" s="123"/>
      <c r="D5016" s="135"/>
      <c r="E5016" s="123"/>
      <c r="F5016" s="123"/>
      <c r="G5016" s="123"/>
      <c r="H5016" s="123"/>
      <c r="I5016" s="136"/>
      <c r="J5016" s="123"/>
      <c r="K5016" s="137"/>
      <c r="L5016" s="137" t="s">
        <v>63</v>
      </c>
      <c r="M5016" s="137">
        <f>SUM(M5015:M5015)</f>
        <v>169750</v>
      </c>
      <c r="N5016" s="123"/>
      <c r="O5016" s="108"/>
      <c r="P5016" s="138"/>
      <c r="Q5016" s="108"/>
      <c r="R5016" s="108"/>
      <c r="S5016" s="139"/>
      <c r="T5016" s="123"/>
      <c r="U5016" s="123"/>
      <c r="V5016" s="123"/>
      <c r="W5016" s="137"/>
      <c r="X5016" s="136"/>
      <c r="Y5016" s="137"/>
      <c r="Z5016" s="137"/>
      <c r="AA5016" s="119"/>
      <c r="AB5016" s="119"/>
      <c r="AC5016" s="137"/>
      <c r="AD5016" s="137"/>
      <c r="AE5016" s="137">
        <f>SUM(AE5015:AE5015)</f>
        <v>261518.95</v>
      </c>
      <c r="AF5016" s="137"/>
      <c r="AG5016" s="137">
        <f>SUM(AG5015:AG5015)</f>
        <v>0</v>
      </c>
      <c r="AH5016" s="137"/>
    </row>
    <row r="5017" spans="1:34" s="173" customFormat="1" x14ac:dyDescent="0.55000000000000004">
      <c r="A5017" s="122" t="s">
        <v>7006</v>
      </c>
      <c r="B5017" s="123">
        <v>2142</v>
      </c>
      <c r="C5017" s="123">
        <v>7873</v>
      </c>
      <c r="D5017" s="135" t="s">
        <v>7007</v>
      </c>
      <c r="E5017" s="123" t="s">
        <v>34</v>
      </c>
      <c r="F5017" s="123">
        <v>17154</v>
      </c>
      <c r="G5017" s="123">
        <v>0</v>
      </c>
      <c r="H5017" s="123">
        <v>0</v>
      </c>
      <c r="I5017" s="136">
        <v>60</v>
      </c>
      <c r="J5017" s="123" t="s">
        <v>35</v>
      </c>
      <c r="K5017" s="137">
        <f>((G5017*400)+(H5017*100))+I5017</f>
        <v>60</v>
      </c>
      <c r="L5017" s="137">
        <v>400</v>
      </c>
      <c r="M5017" s="137">
        <f>K5017*L5017</f>
        <v>24000</v>
      </c>
      <c r="N5017" s="123">
        <v>1</v>
      </c>
      <c r="O5017" s="108" t="s">
        <v>7004</v>
      </c>
      <c r="P5017" s="138">
        <v>3570800205413</v>
      </c>
      <c r="Q5017" s="108" t="s">
        <v>7005</v>
      </c>
      <c r="R5017" s="108" t="s">
        <v>7008</v>
      </c>
      <c r="S5017" s="139" t="s">
        <v>7009</v>
      </c>
      <c r="T5017" s="123" t="s">
        <v>73</v>
      </c>
      <c r="U5017" s="123" t="s">
        <v>227</v>
      </c>
      <c r="V5017" s="123" t="s">
        <v>52</v>
      </c>
      <c r="W5017" s="137">
        <v>135.15</v>
      </c>
      <c r="X5017" s="136">
        <v>85</v>
      </c>
      <c r="Y5017" s="137">
        <v>6600</v>
      </c>
      <c r="Z5017" s="137">
        <f>W5017*Y5017</f>
        <v>891990</v>
      </c>
      <c r="AA5017" s="119">
        <v>11</v>
      </c>
      <c r="AB5017" s="119">
        <v>34</v>
      </c>
      <c r="AC5017" s="137">
        <f>(Z5017*(100-AB5017))/100</f>
        <v>588713.4</v>
      </c>
      <c r="AD5017" s="137">
        <f>IF(AND(AC5017="",M5017=""),0,IF((AC5017=""),M5017, IF( (M5017=""),AC5017,SUM(AC5017:AC5020)+M5017)))</f>
        <v>612713.4</v>
      </c>
      <c r="AE5017" s="137">
        <f>IF( (X5017=""),AD5017*1,AD5017*(X5017/100) )</f>
        <v>520806.39</v>
      </c>
      <c r="AF5017" s="137">
        <v>50000000</v>
      </c>
      <c r="AG5017" s="137">
        <f>IF((AF5017-AE5017) &gt; 1,0,IF((AF5017-AE5017)&lt;0,AE5017-AF5017,AF5017-AE5017))</f>
        <v>0</v>
      </c>
      <c r="AH5017" s="137">
        <v>0.02</v>
      </c>
    </row>
    <row r="5018" spans="1:34" s="173" customFormat="1" x14ac:dyDescent="0.55000000000000004">
      <c r="A5018" s="122"/>
      <c r="B5018" s="123"/>
      <c r="C5018" s="123"/>
      <c r="D5018" s="135"/>
      <c r="E5018" s="123"/>
      <c r="F5018" s="123"/>
      <c r="G5018" s="123"/>
      <c r="H5018" s="123"/>
      <c r="I5018" s="136"/>
      <c r="J5018" s="123"/>
      <c r="K5018" s="137"/>
      <c r="L5018" s="137"/>
      <c r="M5018" s="137"/>
      <c r="N5018" s="123">
        <v>2</v>
      </c>
      <c r="O5018" s="108" t="s">
        <v>7004</v>
      </c>
      <c r="P5018" s="138">
        <v>3570800205413</v>
      </c>
      <c r="Q5018" s="108" t="s">
        <v>7005</v>
      </c>
      <c r="R5018" s="108" t="s">
        <v>7008</v>
      </c>
      <c r="S5018" s="139" t="s">
        <v>7010</v>
      </c>
      <c r="T5018" s="123" t="s">
        <v>55</v>
      </c>
      <c r="U5018" s="123" t="s">
        <v>45</v>
      </c>
      <c r="V5018" s="123" t="s">
        <v>52</v>
      </c>
      <c r="W5018" s="137">
        <v>23.85</v>
      </c>
      <c r="X5018" s="136">
        <v>15</v>
      </c>
      <c r="Y5018" s="137">
        <v>0</v>
      </c>
      <c r="Z5018" s="137">
        <f>W5018*Y5018</f>
        <v>0</v>
      </c>
      <c r="AA5018" s="119">
        <v>6</v>
      </c>
      <c r="AB5018" s="119">
        <v>6</v>
      </c>
      <c r="AC5018" s="137">
        <f>(Z5018*(100-AB5018))/100</f>
        <v>0</v>
      </c>
      <c r="AD5018" s="137">
        <f>IF(AND(AC5018="",M5017=""),0,IF((AC5018=""),M5017, IF( (M5017=""),AC5018,SUM(AC5017:AC5020)+M5017)))</f>
        <v>612713.4</v>
      </c>
      <c r="AE5018" s="137">
        <f>IF( (X5018=""),AD5018*1,AD5018*(X5018/100) )</f>
        <v>91907.01</v>
      </c>
      <c r="AF5018" s="137">
        <v>50000000</v>
      </c>
      <c r="AG5018" s="137">
        <f>IF((AF5018-AE5018) &gt; 1,0,IF((AF5018-AE5018)&lt;0,AE5018-AF5018,AF5018-AE5018))</f>
        <v>0</v>
      </c>
      <c r="AH5018" s="137">
        <v>0.02</v>
      </c>
    </row>
    <row r="5019" spans="1:34" s="173" customFormat="1" x14ac:dyDescent="0.55000000000000004">
      <c r="A5019" s="122"/>
      <c r="B5019" s="123"/>
      <c r="C5019" s="123"/>
      <c r="D5019" s="135"/>
      <c r="E5019" s="123"/>
      <c r="F5019" s="123"/>
      <c r="G5019" s="123"/>
      <c r="H5019" s="123"/>
      <c r="I5019" s="136"/>
      <c r="J5019" s="123"/>
      <c r="K5019" s="137"/>
      <c r="L5019" s="137" t="s">
        <v>63</v>
      </c>
      <c r="M5019" s="137">
        <f>SUM(M5017:M5018)</f>
        <v>24000</v>
      </c>
      <c r="N5019" s="123"/>
      <c r="O5019" s="108"/>
      <c r="P5019" s="138"/>
      <c r="Q5019" s="108"/>
      <c r="R5019" s="108"/>
      <c r="S5019" s="139"/>
      <c r="T5019" s="123"/>
      <c r="U5019" s="123"/>
      <c r="V5019" s="123"/>
      <c r="W5019" s="137"/>
      <c r="X5019" s="136"/>
      <c r="Y5019" s="137"/>
      <c r="Z5019" s="137"/>
      <c r="AA5019" s="119"/>
      <c r="AB5019" s="119"/>
      <c r="AC5019" s="137"/>
      <c r="AD5019" s="137"/>
      <c r="AE5019" s="137">
        <f>SUM(AE5017:AE5018)</f>
        <v>612713.4</v>
      </c>
      <c r="AF5019" s="137"/>
      <c r="AG5019" s="137">
        <f>SUM(AG5017:AG5018)</f>
        <v>0</v>
      </c>
      <c r="AH5019" s="137"/>
    </row>
    <row r="5020" spans="1:34" s="173" customFormat="1" x14ac:dyDescent="0.55000000000000004">
      <c r="A5020" s="122" t="s">
        <v>7011</v>
      </c>
      <c r="B5020" s="123">
        <v>2143</v>
      </c>
      <c r="C5020" s="123">
        <v>7084</v>
      </c>
      <c r="D5020" s="135" t="s">
        <v>7012</v>
      </c>
      <c r="E5020" s="123" t="s">
        <v>34</v>
      </c>
      <c r="F5020" s="123">
        <v>18400</v>
      </c>
      <c r="G5020" s="123">
        <v>0</v>
      </c>
      <c r="H5020" s="123">
        <v>0</v>
      </c>
      <c r="I5020" s="136">
        <v>42</v>
      </c>
      <c r="J5020" s="123" t="s">
        <v>68</v>
      </c>
      <c r="K5020" s="137">
        <f>((G5020*400)+(H5020*100))+I5020</f>
        <v>42</v>
      </c>
      <c r="L5020" s="137">
        <v>625</v>
      </c>
      <c r="M5020" s="137">
        <f>K5020*L5020</f>
        <v>26250</v>
      </c>
      <c r="N5020" s="123"/>
      <c r="O5020" s="108"/>
      <c r="P5020" s="138"/>
      <c r="Q5020" s="108"/>
      <c r="R5020" s="108"/>
      <c r="S5020" s="139"/>
      <c r="T5020" s="123"/>
      <c r="U5020" s="123"/>
      <c r="V5020" s="123"/>
      <c r="W5020" s="137"/>
      <c r="X5020" s="136"/>
      <c r="Y5020" s="137"/>
      <c r="Z5020" s="137"/>
      <c r="AA5020" s="119"/>
      <c r="AB5020" s="119"/>
      <c r="AC5020" s="137"/>
      <c r="AD5020" s="137">
        <f>IF(AND(AC5020="",M5020=""),0,IF((AC5020=""),M5020,IF((M5020=""),AC5020,AC5020+M5020)))</f>
        <v>26250</v>
      </c>
      <c r="AE5020" s="137">
        <f>IF( (X5020=""),AD5020*1,AD5020*(X5020/100) )</f>
        <v>26250</v>
      </c>
      <c r="AF5020" s="137">
        <v>0</v>
      </c>
      <c r="AG5020" s="137">
        <f>IF((AF5020-AE5020) &gt; 1,0,IF((AF5020-AE5020)&lt;0,AE5020-AF5020,AF5020-AE5020))</f>
        <v>26250</v>
      </c>
      <c r="AH5020" s="137">
        <v>0.3</v>
      </c>
    </row>
    <row r="5021" spans="1:34" s="173" customFormat="1" x14ac:dyDescent="0.55000000000000004">
      <c r="A5021" s="122"/>
      <c r="B5021" s="123"/>
      <c r="C5021" s="123"/>
      <c r="D5021" s="135"/>
      <c r="E5021" s="123"/>
      <c r="F5021" s="123"/>
      <c r="G5021" s="123"/>
      <c r="H5021" s="123"/>
      <c r="I5021" s="136"/>
      <c r="J5021" s="123"/>
      <c r="K5021" s="137"/>
      <c r="L5021" s="137" t="s">
        <v>63</v>
      </c>
      <c r="M5021" s="137">
        <f>SUM(M5020:M5020)</f>
        <v>26250</v>
      </c>
      <c r="N5021" s="123"/>
      <c r="O5021" s="108"/>
      <c r="P5021" s="138"/>
      <c r="Q5021" s="108"/>
      <c r="R5021" s="108"/>
      <c r="S5021" s="139"/>
      <c r="T5021" s="123"/>
      <c r="U5021" s="123"/>
      <c r="V5021" s="123"/>
      <c r="W5021" s="137"/>
      <c r="X5021" s="136"/>
      <c r="Y5021" s="137"/>
      <c r="Z5021" s="137"/>
      <c r="AA5021" s="119"/>
      <c r="AB5021" s="119"/>
      <c r="AC5021" s="137"/>
      <c r="AD5021" s="137"/>
      <c r="AE5021" s="137">
        <f>SUM(AE5020:AE5020)</f>
        <v>26250</v>
      </c>
      <c r="AF5021" s="137"/>
      <c r="AG5021" s="137">
        <f>SUM(AG5020:AG5020)</f>
        <v>26250</v>
      </c>
      <c r="AH5021" s="137"/>
    </row>
    <row r="5022" spans="1:34" s="173" customFormat="1" x14ac:dyDescent="0.55000000000000004">
      <c r="A5022" s="122" t="s">
        <v>7015</v>
      </c>
      <c r="B5022" s="123">
        <v>2144</v>
      </c>
      <c r="C5022" s="123">
        <v>6998</v>
      </c>
      <c r="D5022" s="135" t="s">
        <v>7016</v>
      </c>
      <c r="E5022" s="123" t="s">
        <v>34</v>
      </c>
      <c r="F5022" s="123">
        <v>23692</v>
      </c>
      <c r="G5022" s="123">
        <v>0</v>
      </c>
      <c r="H5022" s="123">
        <v>0</v>
      </c>
      <c r="I5022" s="136">
        <v>46</v>
      </c>
      <c r="J5022" s="123" t="s">
        <v>35</v>
      </c>
      <c r="K5022" s="137">
        <f>((G5022*400)+(H5022*100))+I5022</f>
        <v>46</v>
      </c>
      <c r="L5022" s="137">
        <v>300</v>
      </c>
      <c r="M5022" s="137">
        <f>K5022*L5022</f>
        <v>13800</v>
      </c>
      <c r="N5022" s="123">
        <v>1</v>
      </c>
      <c r="O5022" s="108" t="s">
        <v>7013</v>
      </c>
      <c r="P5022" s="138"/>
      <c r="Q5022" s="108" t="s">
        <v>7014</v>
      </c>
      <c r="R5022" s="108" t="s">
        <v>7017</v>
      </c>
      <c r="S5022" s="139" t="s">
        <v>7018</v>
      </c>
      <c r="T5022" s="123" t="s">
        <v>51</v>
      </c>
      <c r="U5022" s="123" t="s">
        <v>45</v>
      </c>
      <c r="V5022" s="123" t="s">
        <v>52</v>
      </c>
      <c r="W5022" s="137">
        <v>219.78</v>
      </c>
      <c r="X5022" s="136">
        <v>100</v>
      </c>
      <c r="Y5022" s="137">
        <v>6750</v>
      </c>
      <c r="Z5022" s="137">
        <f>W5022*Y5022</f>
        <v>1483515</v>
      </c>
      <c r="AA5022" s="119">
        <v>7</v>
      </c>
      <c r="AB5022" s="119">
        <v>7</v>
      </c>
      <c r="AC5022" s="137">
        <f>(Z5022*(100-AB5022))/100</f>
        <v>1379668.95</v>
      </c>
      <c r="AD5022" s="137">
        <f>IF(AND(AC5022="",M5022=""),0,IF((AC5022=""),M5022, IF( (M5022=""),AC5022,SUM(AC5022:AC5024)+M5022)))</f>
        <v>1393468.95</v>
      </c>
      <c r="AE5022" s="137">
        <f>IF( (X5022=""),AD5022*1,AD5022*(X5022/100) )</f>
        <v>1393468.95</v>
      </c>
      <c r="AF5022" s="137">
        <v>50000000</v>
      </c>
      <c r="AG5022" s="137">
        <f>IF((AF5022-AE5022) &gt; 1,0,IF((AF5022-AE5022)&lt;0,AE5022-AF5022,AF5022-AE5022))</f>
        <v>0</v>
      </c>
      <c r="AH5022" s="137">
        <v>0.02</v>
      </c>
    </row>
    <row r="5023" spans="1:34" s="173" customFormat="1" x14ac:dyDescent="0.55000000000000004">
      <c r="A5023" s="122"/>
      <c r="B5023" s="123"/>
      <c r="C5023" s="123"/>
      <c r="D5023" s="135"/>
      <c r="E5023" s="123"/>
      <c r="F5023" s="123"/>
      <c r="G5023" s="123"/>
      <c r="H5023" s="123"/>
      <c r="I5023" s="136"/>
      <c r="J5023" s="123"/>
      <c r="K5023" s="137"/>
      <c r="L5023" s="137" t="s">
        <v>63</v>
      </c>
      <c r="M5023" s="137">
        <f>SUM(M5022:M5022)</f>
        <v>13800</v>
      </c>
      <c r="N5023" s="123"/>
      <c r="O5023" s="108"/>
      <c r="P5023" s="138"/>
      <c r="Q5023" s="108"/>
      <c r="R5023" s="108"/>
      <c r="S5023" s="139"/>
      <c r="T5023" s="123"/>
      <c r="U5023" s="123"/>
      <c r="V5023" s="123"/>
      <c r="W5023" s="137"/>
      <c r="X5023" s="136"/>
      <c r="Y5023" s="137"/>
      <c r="Z5023" s="137"/>
      <c r="AA5023" s="119"/>
      <c r="AB5023" s="119"/>
      <c r="AC5023" s="137"/>
      <c r="AD5023" s="137"/>
      <c r="AE5023" s="137">
        <f>SUM(AE5022:AE5022)</f>
        <v>1393468.95</v>
      </c>
      <c r="AF5023" s="137"/>
      <c r="AG5023" s="137">
        <f>SUM(AG5022:AG5022)</f>
        <v>0</v>
      </c>
      <c r="AH5023" s="137"/>
    </row>
    <row r="5024" spans="1:34" s="173" customFormat="1" x14ac:dyDescent="0.55000000000000004">
      <c r="A5024" s="122" t="s">
        <v>7019</v>
      </c>
      <c r="B5024" s="123">
        <v>2145</v>
      </c>
      <c r="C5024" s="123">
        <v>4690</v>
      </c>
      <c r="D5024" s="135" t="s">
        <v>7020</v>
      </c>
      <c r="E5024" s="123" t="s">
        <v>37</v>
      </c>
      <c r="F5024" s="123">
        <v>4177</v>
      </c>
      <c r="G5024" s="123">
        <v>12</v>
      </c>
      <c r="H5024" s="123">
        <v>3</v>
      </c>
      <c r="I5024" s="136">
        <v>4</v>
      </c>
      <c r="J5024" s="123" t="s">
        <v>38</v>
      </c>
      <c r="K5024" s="137">
        <f>((G5024*400)+(H5024*100))+I5024</f>
        <v>5104</v>
      </c>
      <c r="L5024" s="137">
        <v>225</v>
      </c>
      <c r="M5024" s="137">
        <f>K5024*L5024</f>
        <v>1148400</v>
      </c>
      <c r="N5024" s="123"/>
      <c r="O5024" s="108"/>
      <c r="P5024" s="138"/>
      <c r="Q5024" s="108"/>
      <c r="R5024" s="108"/>
      <c r="S5024" s="139"/>
      <c r="T5024" s="123"/>
      <c r="U5024" s="123"/>
      <c r="V5024" s="123"/>
      <c r="W5024" s="137"/>
      <c r="X5024" s="136"/>
      <c r="Y5024" s="137"/>
      <c r="Z5024" s="137"/>
      <c r="AA5024" s="119"/>
      <c r="AB5024" s="119"/>
      <c r="AC5024" s="137"/>
      <c r="AD5024" s="137">
        <f>IF(AND(AC5024="",M5024=""),0,IF((AC5024=""),M5024,IF((M5024=""),AC5024,AC5024+M5024)))</f>
        <v>1148400</v>
      </c>
      <c r="AE5024" s="137">
        <f>IF( (X5024=""),AD5024*1,AD5024*(X5024/100) )</f>
        <v>1148400</v>
      </c>
      <c r="AF5024" s="137">
        <v>0</v>
      </c>
      <c r="AG5024" s="137">
        <f>IF((AF5024-AE5024) &gt; 1,0,IF((AF5024-AE5024)&lt;0,AE5024-AF5024,AF5024-AE5024))</f>
        <v>1148400</v>
      </c>
      <c r="AH5024" s="137">
        <v>0.01</v>
      </c>
    </row>
    <row r="5025" spans="1:34" s="173" customFormat="1" x14ac:dyDescent="0.55000000000000004">
      <c r="A5025" s="122"/>
      <c r="B5025" s="123">
        <v>2146</v>
      </c>
      <c r="C5025" s="123">
        <v>4686</v>
      </c>
      <c r="D5025" s="135" t="s">
        <v>7021</v>
      </c>
      <c r="E5025" s="123" t="s">
        <v>37</v>
      </c>
      <c r="F5025" s="123">
        <v>4184</v>
      </c>
      <c r="G5025" s="123">
        <v>4</v>
      </c>
      <c r="H5025" s="123">
        <v>3</v>
      </c>
      <c r="I5025" s="136">
        <v>42</v>
      </c>
      <c r="J5025" s="123" t="s">
        <v>38</v>
      </c>
      <c r="K5025" s="137">
        <f>((G5025*400)+(H5025*100))+I5025</f>
        <v>1942</v>
      </c>
      <c r="L5025" s="137">
        <v>225</v>
      </c>
      <c r="M5025" s="137">
        <f>K5025*L5025</f>
        <v>436950</v>
      </c>
      <c r="N5025" s="123"/>
      <c r="O5025" s="108"/>
      <c r="P5025" s="138"/>
      <c r="Q5025" s="108"/>
      <c r="R5025" s="108"/>
      <c r="S5025" s="139"/>
      <c r="T5025" s="123"/>
      <c r="U5025" s="123"/>
      <c r="V5025" s="123"/>
      <c r="W5025" s="137"/>
      <c r="X5025" s="136"/>
      <c r="Y5025" s="137"/>
      <c r="Z5025" s="137"/>
      <c r="AA5025" s="119"/>
      <c r="AB5025" s="119"/>
      <c r="AC5025" s="137"/>
      <c r="AD5025" s="137">
        <f>IF(AND(AC5025="",M5025=""),0,IF((AC5025=""),M5025,IF((M5025=""),AC5025,AC5025+M5025)))</f>
        <v>436950</v>
      </c>
      <c r="AE5025" s="137">
        <f>IF( (X5025=""),AD5025*1,AD5025*(X5025/100) )</f>
        <v>436950</v>
      </c>
      <c r="AF5025" s="137">
        <v>0</v>
      </c>
      <c r="AG5025" s="137">
        <f>IF((AF5025-AE5025) &gt; 1,0,IF((AF5025-AE5025)&lt;0,AE5025-AF5025,AF5025-AE5025))</f>
        <v>436950</v>
      </c>
      <c r="AH5025" s="137">
        <v>0.01</v>
      </c>
    </row>
    <row r="5026" spans="1:34" s="173" customFormat="1" x14ac:dyDescent="0.55000000000000004">
      <c r="A5026" s="122"/>
      <c r="B5026" s="123">
        <v>2147</v>
      </c>
      <c r="C5026" s="123">
        <v>4739</v>
      </c>
      <c r="D5026" s="135" t="s">
        <v>7022</v>
      </c>
      <c r="E5026" s="123" t="s">
        <v>37</v>
      </c>
      <c r="F5026" s="123">
        <v>4239</v>
      </c>
      <c r="G5026" s="123">
        <v>4</v>
      </c>
      <c r="H5026" s="123">
        <v>0</v>
      </c>
      <c r="I5026" s="136">
        <v>60</v>
      </c>
      <c r="J5026" s="123" t="s">
        <v>38</v>
      </c>
      <c r="K5026" s="137">
        <f>((G5026*400)+(H5026*100))+I5026</f>
        <v>1660</v>
      </c>
      <c r="L5026" s="137">
        <v>225</v>
      </c>
      <c r="M5026" s="137">
        <f>K5026*L5026</f>
        <v>373500</v>
      </c>
      <c r="N5026" s="123"/>
      <c r="O5026" s="108"/>
      <c r="P5026" s="138"/>
      <c r="Q5026" s="108"/>
      <c r="R5026" s="108"/>
      <c r="S5026" s="139"/>
      <c r="T5026" s="123"/>
      <c r="U5026" s="123"/>
      <c r="V5026" s="123"/>
      <c r="W5026" s="137"/>
      <c r="X5026" s="136"/>
      <c r="Y5026" s="137"/>
      <c r="Z5026" s="137"/>
      <c r="AA5026" s="119"/>
      <c r="AB5026" s="119"/>
      <c r="AC5026" s="137"/>
      <c r="AD5026" s="137">
        <f>IF(AND(AC5026="",M5026=""),0,IF((AC5026=""),M5026,IF((M5026=""),AC5026,AC5026+M5026)))</f>
        <v>373500</v>
      </c>
      <c r="AE5026" s="137">
        <f>IF( (X5026=""),AD5026*1,AD5026*(X5026/100) )</f>
        <v>373500</v>
      </c>
      <c r="AF5026" s="137">
        <v>0</v>
      </c>
      <c r="AG5026" s="137">
        <f>IF((AF5026-AE5026) &gt; 1,0,IF((AF5026-AE5026)&lt;0,AE5026-AF5026,AF5026-AE5026))</f>
        <v>373500</v>
      </c>
      <c r="AH5026" s="137">
        <v>0.01</v>
      </c>
    </row>
    <row r="5027" spans="1:34" s="173" customFormat="1" x14ac:dyDescent="0.55000000000000004">
      <c r="A5027" s="122"/>
      <c r="B5027" s="123">
        <v>2148</v>
      </c>
      <c r="C5027" s="123">
        <v>4757</v>
      </c>
      <c r="D5027" s="135" t="s">
        <v>7023</v>
      </c>
      <c r="E5027" s="123" t="s">
        <v>37</v>
      </c>
      <c r="F5027" s="123">
        <v>4257</v>
      </c>
      <c r="G5027" s="123">
        <v>1</v>
      </c>
      <c r="H5027" s="123">
        <v>3</v>
      </c>
      <c r="I5027" s="136">
        <v>58</v>
      </c>
      <c r="J5027" s="123" t="s">
        <v>38</v>
      </c>
      <c r="K5027" s="137">
        <f>((G5027*400)+(H5027*100))+I5027</f>
        <v>758</v>
      </c>
      <c r="L5027" s="137">
        <v>225</v>
      </c>
      <c r="M5027" s="137">
        <f>K5027*L5027</f>
        <v>170550</v>
      </c>
      <c r="N5027" s="123"/>
      <c r="O5027" s="108"/>
      <c r="P5027" s="138"/>
      <c r="Q5027" s="108"/>
      <c r="R5027" s="108"/>
      <c r="S5027" s="139"/>
      <c r="T5027" s="123"/>
      <c r="U5027" s="123"/>
      <c r="V5027" s="123"/>
      <c r="W5027" s="137"/>
      <c r="X5027" s="136"/>
      <c r="Y5027" s="137"/>
      <c r="Z5027" s="137"/>
      <c r="AA5027" s="119"/>
      <c r="AB5027" s="119"/>
      <c r="AC5027" s="137"/>
      <c r="AD5027" s="137">
        <f>IF(AND(AC5027="",M5027=""),0,IF((AC5027=""),M5027,IF((M5027=""),AC5027,AC5027+M5027)))</f>
        <v>170550</v>
      </c>
      <c r="AE5027" s="137">
        <f>IF( (X5027=""),AD5027*1,AD5027*(X5027/100) )</f>
        <v>170550</v>
      </c>
      <c r="AF5027" s="137">
        <v>0</v>
      </c>
      <c r="AG5027" s="137">
        <f>IF((AF5027-AE5027) &gt; 1,0,IF((AF5027-AE5027)&lt;0,AE5027-AF5027,AF5027-AE5027))</f>
        <v>170550</v>
      </c>
      <c r="AH5027" s="137">
        <v>0.01</v>
      </c>
    </row>
    <row r="5028" spans="1:34" s="173" customFormat="1" x14ac:dyDescent="0.55000000000000004">
      <c r="A5028" s="122"/>
      <c r="B5028" s="123">
        <v>2149</v>
      </c>
      <c r="C5028" s="123">
        <v>9696</v>
      </c>
      <c r="D5028" s="135"/>
      <c r="E5028" s="123" t="s">
        <v>37</v>
      </c>
      <c r="F5028" s="123">
        <v>7018</v>
      </c>
      <c r="G5028" s="123">
        <v>0</v>
      </c>
      <c r="H5028" s="123">
        <v>1</v>
      </c>
      <c r="I5028" s="136">
        <v>15</v>
      </c>
      <c r="J5028" s="123" t="s">
        <v>35</v>
      </c>
      <c r="K5028" s="137">
        <f>((G5028*400)+(H5028*100))+I5028</f>
        <v>115</v>
      </c>
      <c r="L5028" s="137">
        <v>225</v>
      </c>
      <c r="M5028" s="137">
        <f>K5028*L5028</f>
        <v>25875</v>
      </c>
      <c r="N5028" s="123"/>
      <c r="O5028" s="108"/>
      <c r="P5028" s="138"/>
      <c r="Q5028" s="108"/>
      <c r="R5028" s="108"/>
      <c r="S5028" s="139"/>
      <c r="T5028" s="123"/>
      <c r="U5028" s="123"/>
      <c r="V5028" s="123"/>
      <c r="W5028" s="137"/>
      <c r="X5028" s="136"/>
      <c r="Y5028" s="137"/>
      <c r="Z5028" s="137"/>
      <c r="AA5028" s="119"/>
      <c r="AB5028" s="119"/>
      <c r="AC5028" s="137"/>
      <c r="AD5028" s="137">
        <f>IF(AND(AC5028="",M5028=""),0,IF((AC5028=""),M5028,IF((M5028=""),AC5028,AC5028+M5028)))</f>
        <v>25875</v>
      </c>
      <c r="AE5028" s="137">
        <f>IF( (X5028=""),AD5028*1,AD5028*(X5028/100) )</f>
        <v>25875</v>
      </c>
      <c r="AF5028" s="137">
        <v>0</v>
      </c>
      <c r="AG5028" s="137">
        <f>IF((AF5028-AE5028) &gt; 1,0,IF((AF5028-AE5028)&lt;0,AE5028-AF5028,AF5028-AE5028))</f>
        <v>25875</v>
      </c>
      <c r="AH5028" s="137">
        <v>0.02</v>
      </c>
    </row>
    <row r="5029" spans="1:34" s="173" customFormat="1" x14ac:dyDescent="0.55000000000000004">
      <c r="A5029" s="122"/>
      <c r="B5029" s="123"/>
      <c r="C5029" s="123"/>
      <c r="D5029" s="135"/>
      <c r="E5029" s="123"/>
      <c r="F5029" s="123"/>
      <c r="G5029" s="123"/>
      <c r="H5029" s="123"/>
      <c r="I5029" s="136"/>
      <c r="J5029" s="123"/>
      <c r="K5029" s="137"/>
      <c r="L5029" s="137" t="s">
        <v>63</v>
      </c>
      <c r="M5029" s="137">
        <f>SUM(M5024:M5028)</f>
        <v>2155275</v>
      </c>
      <c r="N5029" s="123"/>
      <c r="O5029" s="108"/>
      <c r="P5029" s="138"/>
      <c r="Q5029" s="108"/>
      <c r="R5029" s="108"/>
      <c r="S5029" s="139"/>
      <c r="T5029" s="123"/>
      <c r="U5029" s="123"/>
      <c r="V5029" s="123"/>
      <c r="W5029" s="137"/>
      <c r="X5029" s="136"/>
      <c r="Y5029" s="137"/>
      <c r="Z5029" s="137"/>
      <c r="AA5029" s="119"/>
      <c r="AB5029" s="119"/>
      <c r="AC5029" s="137"/>
      <c r="AD5029" s="137"/>
      <c r="AE5029" s="137">
        <f>SUM(AE5024:AE5028)</f>
        <v>2155275</v>
      </c>
      <c r="AF5029" s="137"/>
      <c r="AG5029" s="137">
        <f>SUM(AG5024:AG5028)</f>
        <v>2155275</v>
      </c>
      <c r="AH5029" s="137"/>
    </row>
    <row r="5030" spans="1:34" s="173" customFormat="1" x14ac:dyDescent="0.55000000000000004">
      <c r="A5030" s="122" t="s">
        <v>15185</v>
      </c>
      <c r="B5030" s="123">
        <v>2150</v>
      </c>
      <c r="C5030" s="123">
        <v>10477</v>
      </c>
      <c r="D5030" s="135" t="s">
        <v>15186</v>
      </c>
      <c r="E5030" s="123" t="s">
        <v>34</v>
      </c>
      <c r="F5030" s="123">
        <v>27247</v>
      </c>
      <c r="G5030" s="123">
        <v>0</v>
      </c>
      <c r="H5030" s="123">
        <v>1</v>
      </c>
      <c r="I5030" s="136">
        <v>0</v>
      </c>
      <c r="J5030" s="123" t="s">
        <v>38</v>
      </c>
      <c r="K5030" s="137">
        <f>((G5030*400)+(H5030*100))+I5030</f>
        <v>100</v>
      </c>
      <c r="L5030" s="137">
        <v>0</v>
      </c>
      <c r="M5030" s="137">
        <f>K5030*L5030</f>
        <v>0</v>
      </c>
      <c r="N5030" s="123"/>
      <c r="O5030" s="108"/>
      <c r="P5030" s="138"/>
      <c r="Q5030" s="108"/>
      <c r="R5030" s="108"/>
      <c r="S5030" s="139"/>
      <c r="T5030" s="123"/>
      <c r="U5030" s="123"/>
      <c r="V5030" s="123"/>
      <c r="W5030" s="137"/>
      <c r="X5030" s="136"/>
      <c r="Y5030" s="137"/>
      <c r="Z5030" s="137"/>
      <c r="AA5030" s="119"/>
      <c r="AB5030" s="119"/>
      <c r="AC5030" s="137"/>
      <c r="AD5030" s="137">
        <f>IF(AND(AC5030="",M5030=""),0,IF((AC5030=""),M5030,IF((M5030=""),AC5030,AC5030+M5030)))</f>
        <v>0</v>
      </c>
      <c r="AE5030" s="137">
        <f>IF( (X5030=""),AD5030*1,AD5030*(X5030/100) )</f>
        <v>0</v>
      </c>
      <c r="AF5030" s="137">
        <v>50000000</v>
      </c>
      <c r="AG5030" s="137">
        <f>IF((AF5030-AE5030) &gt; 1,0,IF((AF5030-AE5030)&lt;0,AE5030-AF5030,AF5030-AE5030))</f>
        <v>0</v>
      </c>
      <c r="AH5030" s="137">
        <v>0.01</v>
      </c>
    </row>
    <row r="5031" spans="1:34" s="173" customFormat="1" x14ac:dyDescent="0.55000000000000004">
      <c r="A5031" s="122"/>
      <c r="B5031" s="123">
        <v>2151</v>
      </c>
      <c r="C5031" s="123">
        <v>10476</v>
      </c>
      <c r="D5031" s="135" t="s">
        <v>15187</v>
      </c>
      <c r="E5031" s="123" t="s">
        <v>34</v>
      </c>
      <c r="F5031" s="123">
        <v>27277</v>
      </c>
      <c r="G5031" s="123">
        <v>2</v>
      </c>
      <c r="H5031" s="123">
        <v>2</v>
      </c>
      <c r="I5031" s="136">
        <v>0</v>
      </c>
      <c r="J5031" s="123" t="s">
        <v>38</v>
      </c>
      <c r="K5031" s="137">
        <f>((G5031*400)+(H5031*100))+I5031</f>
        <v>1000</v>
      </c>
      <c r="L5031" s="137">
        <v>0</v>
      </c>
      <c r="M5031" s="137">
        <f>K5031*L5031</f>
        <v>0</v>
      </c>
      <c r="N5031" s="123"/>
      <c r="O5031" s="108"/>
      <c r="P5031" s="138"/>
      <c r="Q5031" s="108"/>
      <c r="R5031" s="108"/>
      <c r="S5031" s="139"/>
      <c r="T5031" s="123"/>
      <c r="U5031" s="123"/>
      <c r="V5031" s="123"/>
      <c r="W5031" s="137"/>
      <c r="X5031" s="136"/>
      <c r="Y5031" s="137"/>
      <c r="Z5031" s="137"/>
      <c r="AA5031" s="119"/>
      <c r="AB5031" s="119"/>
      <c r="AC5031" s="137"/>
      <c r="AD5031" s="137">
        <f>IF(AND(AC5031="",M5031=""),0,IF((AC5031=""),M5031,IF((M5031=""),AC5031,AC5031+M5031)))</f>
        <v>0</v>
      </c>
      <c r="AE5031" s="137">
        <f>IF( (X5031=""),AD5031*1,AD5031*(X5031/100) )</f>
        <v>0</v>
      </c>
      <c r="AF5031" s="137">
        <v>0</v>
      </c>
      <c r="AG5031" s="137">
        <f>IF((AF5031-AE5031) &gt; 1,0,IF((AF5031-AE5031)&lt;0,AE5031-AF5031,AF5031-AE5031))</f>
        <v>0</v>
      </c>
      <c r="AH5031" s="137">
        <v>0.01</v>
      </c>
    </row>
    <row r="5032" spans="1:34" s="173" customFormat="1" x14ac:dyDescent="0.55000000000000004">
      <c r="A5032" s="122"/>
      <c r="B5032" s="123"/>
      <c r="C5032" s="123"/>
      <c r="D5032" s="135"/>
      <c r="E5032" s="123"/>
      <c r="F5032" s="123"/>
      <c r="G5032" s="123"/>
      <c r="H5032" s="123"/>
      <c r="I5032" s="136"/>
      <c r="J5032" s="123"/>
      <c r="K5032" s="137"/>
      <c r="L5032" s="137" t="s">
        <v>63</v>
      </c>
      <c r="M5032" s="137">
        <f>SUM(M5030:M5031)</f>
        <v>0</v>
      </c>
      <c r="N5032" s="123"/>
      <c r="O5032" s="108"/>
      <c r="P5032" s="138"/>
      <c r="Q5032" s="108"/>
      <c r="R5032" s="108"/>
      <c r="S5032" s="139"/>
      <c r="T5032" s="123"/>
      <c r="U5032" s="123"/>
      <c r="V5032" s="123"/>
      <c r="W5032" s="137"/>
      <c r="X5032" s="136"/>
      <c r="Y5032" s="137"/>
      <c r="Z5032" s="137"/>
      <c r="AA5032" s="119"/>
      <c r="AB5032" s="119"/>
      <c r="AC5032" s="137"/>
      <c r="AD5032" s="137"/>
      <c r="AE5032" s="137">
        <f>SUM(AE5030:AE5031)</f>
        <v>0</v>
      </c>
      <c r="AF5032" s="137"/>
      <c r="AG5032" s="137">
        <f>SUM(AG5030:AG5031)</f>
        <v>0</v>
      </c>
      <c r="AH5032" s="137"/>
    </row>
    <row r="5033" spans="1:34" s="173" customFormat="1" x14ac:dyDescent="0.55000000000000004">
      <c r="A5033" s="122" t="s">
        <v>7026</v>
      </c>
      <c r="B5033" s="123">
        <v>2152</v>
      </c>
      <c r="C5033" s="123">
        <v>8516</v>
      </c>
      <c r="D5033" s="135" t="s">
        <v>7027</v>
      </c>
      <c r="E5033" s="123" t="s">
        <v>34</v>
      </c>
      <c r="F5033" s="123">
        <v>962</v>
      </c>
      <c r="G5033" s="123">
        <v>0</v>
      </c>
      <c r="H5033" s="123">
        <v>1</v>
      </c>
      <c r="I5033" s="136">
        <v>73</v>
      </c>
      <c r="J5033" s="123" t="s">
        <v>35</v>
      </c>
      <c r="K5033" s="137">
        <f>((G5033*400)+(H5033*100))+I5033</f>
        <v>173</v>
      </c>
      <c r="L5033" s="137">
        <v>1350</v>
      </c>
      <c r="M5033" s="137">
        <f>K5033*L5033</f>
        <v>233550</v>
      </c>
      <c r="N5033" s="123">
        <v>1</v>
      </c>
      <c r="O5033" s="108" t="s">
        <v>7024</v>
      </c>
      <c r="P5033" s="138">
        <v>3570800351614</v>
      </c>
      <c r="Q5033" s="108" t="s">
        <v>7025</v>
      </c>
      <c r="R5033" s="108" t="s">
        <v>7028</v>
      </c>
      <c r="S5033" s="139" t="s">
        <v>7027</v>
      </c>
      <c r="T5033" s="123" t="s">
        <v>343</v>
      </c>
      <c r="U5033" s="123" t="s">
        <v>45</v>
      </c>
      <c r="V5033" s="123" t="s">
        <v>52</v>
      </c>
      <c r="W5033" s="137">
        <v>18.399999999999999</v>
      </c>
      <c r="X5033" s="136">
        <v>12.7</v>
      </c>
      <c r="Y5033" s="137">
        <v>5600</v>
      </c>
      <c r="Z5033" s="137">
        <f>W5033*Y5033</f>
        <v>103039.99999999999</v>
      </c>
      <c r="AA5033" s="119">
        <v>6</v>
      </c>
      <c r="AB5033" s="119">
        <v>6</v>
      </c>
      <c r="AC5033" s="137">
        <f>(Z5033*(100-AB5033))/100</f>
        <v>96857.599999999977</v>
      </c>
      <c r="AD5033" s="137">
        <f>IF(AND(AC5033="",M5033=""),0,IF((AC5033=""),M5033, IF( (M5033=""),AC5033,SUM(AC5033:AC5036)+M5033)))</f>
        <v>575432.6</v>
      </c>
      <c r="AE5033" s="137">
        <f>IF( (X5033=""),AD5033*1,AD5033*(X5033/100) )</f>
        <v>73079.940199999997</v>
      </c>
      <c r="AF5033" s="137">
        <v>50000000</v>
      </c>
      <c r="AG5033" s="137">
        <f>IF((AF5033-AE5033) &gt; 1,0,IF((AF5033-AE5033)&lt;0,AE5033-AF5033,AF5033-AE5033))</f>
        <v>0</v>
      </c>
      <c r="AH5033" s="137">
        <v>0.02</v>
      </c>
    </row>
    <row r="5034" spans="1:34" s="173" customFormat="1" x14ac:dyDescent="0.55000000000000004">
      <c r="A5034" s="122"/>
      <c r="B5034" s="123"/>
      <c r="C5034" s="123"/>
      <c r="D5034" s="135"/>
      <c r="E5034" s="123"/>
      <c r="F5034" s="123"/>
      <c r="G5034" s="123"/>
      <c r="H5034" s="123"/>
      <c r="I5034" s="136"/>
      <c r="J5034" s="123"/>
      <c r="K5034" s="137"/>
      <c r="L5034" s="137"/>
      <c r="M5034" s="137"/>
      <c r="N5034" s="123">
        <v>2</v>
      </c>
      <c r="O5034" s="108" t="s">
        <v>7024</v>
      </c>
      <c r="P5034" s="138">
        <v>3570800351614</v>
      </c>
      <c r="Q5034" s="108" t="s">
        <v>7025</v>
      </c>
      <c r="R5034" s="108" t="s">
        <v>7028</v>
      </c>
      <c r="S5034" s="139" t="s">
        <v>7029</v>
      </c>
      <c r="T5034" s="123" t="s">
        <v>51</v>
      </c>
      <c r="U5034" s="123" t="s">
        <v>227</v>
      </c>
      <c r="V5034" s="123" t="s">
        <v>52</v>
      </c>
      <c r="W5034" s="137">
        <v>55</v>
      </c>
      <c r="X5034" s="136">
        <v>37.96</v>
      </c>
      <c r="Y5034" s="137">
        <v>6750</v>
      </c>
      <c r="Z5034" s="137">
        <f>W5034*Y5034</f>
        <v>371250</v>
      </c>
      <c r="AA5034" s="119">
        <v>11</v>
      </c>
      <c r="AB5034" s="119">
        <v>34</v>
      </c>
      <c r="AC5034" s="137">
        <f>(Z5034*(100-AB5034))/100</f>
        <v>245025</v>
      </c>
      <c r="AD5034" s="137">
        <f>IF(AND(AC5034="",M5033=""),0,IF((AC5034=""),M5033, IF( (M5033=""),AC5034,SUM(AC5033:AC5036)+M5033)))</f>
        <v>575432.6</v>
      </c>
      <c r="AE5034" s="137">
        <f>IF( (X5034=""),AD5034*1,AD5034*(X5034/100) )</f>
        <v>218434.21495999998</v>
      </c>
      <c r="AF5034" s="137">
        <v>50000000</v>
      </c>
      <c r="AG5034" s="137">
        <f>IF((AF5034-AE5034) &gt; 1,0,IF((AF5034-AE5034)&lt;0,AE5034-AF5034,AF5034-AE5034))</f>
        <v>0</v>
      </c>
      <c r="AH5034" s="137">
        <v>0.02</v>
      </c>
    </row>
    <row r="5035" spans="1:34" s="173" customFormat="1" x14ac:dyDescent="0.55000000000000004">
      <c r="A5035" s="122"/>
      <c r="B5035" s="123"/>
      <c r="C5035" s="123"/>
      <c r="D5035" s="135"/>
      <c r="E5035" s="123"/>
      <c r="F5035" s="123"/>
      <c r="G5035" s="123"/>
      <c r="H5035" s="123"/>
      <c r="I5035" s="136"/>
      <c r="J5035" s="123"/>
      <c r="K5035" s="137"/>
      <c r="L5035" s="137"/>
      <c r="M5035" s="137"/>
      <c r="N5035" s="123">
        <v>3</v>
      </c>
      <c r="O5035" s="108" t="s">
        <v>7024</v>
      </c>
      <c r="P5035" s="138">
        <v>3570800351614</v>
      </c>
      <c r="Q5035" s="108" t="s">
        <v>7025</v>
      </c>
      <c r="R5035" s="108" t="s">
        <v>7028</v>
      </c>
      <c r="S5035" s="139" t="s">
        <v>7030</v>
      </c>
      <c r="T5035" s="123" t="s">
        <v>55</v>
      </c>
      <c r="U5035" s="123" t="s">
        <v>45</v>
      </c>
      <c r="V5035" s="123" t="s">
        <v>52</v>
      </c>
      <c r="W5035" s="137">
        <v>71.5</v>
      </c>
      <c r="X5035" s="136">
        <v>49.34</v>
      </c>
      <c r="Y5035" s="137">
        <v>0</v>
      </c>
      <c r="Z5035" s="137">
        <f>W5035*Y5035</f>
        <v>0</v>
      </c>
      <c r="AA5035" s="119">
        <v>6</v>
      </c>
      <c r="AB5035" s="119">
        <v>6</v>
      </c>
      <c r="AC5035" s="137">
        <f>(Z5035*(100-AB5035))/100</f>
        <v>0</v>
      </c>
      <c r="AD5035" s="137">
        <f>IF(AND(AC5035="",M5033=""),0,IF((AC5035=""),M5033, IF( (M5033=""),AC5035,SUM(AC5033:AC5036)+M5033)))</f>
        <v>575432.6</v>
      </c>
      <c r="AE5035" s="137">
        <f>IF( (X5035=""),AD5035*1,AD5035*(X5035/100) )</f>
        <v>283918.44484000001</v>
      </c>
      <c r="AF5035" s="137">
        <v>50000000</v>
      </c>
      <c r="AG5035" s="137">
        <f>IF((AF5035-AE5035) &gt; 1,0,IF((AF5035-AE5035)&lt;0,AE5035-AF5035,AF5035-AE5035))</f>
        <v>0</v>
      </c>
      <c r="AH5035" s="137">
        <v>0.02</v>
      </c>
    </row>
    <row r="5036" spans="1:34" s="173" customFormat="1" x14ac:dyDescent="0.55000000000000004">
      <c r="A5036" s="122"/>
      <c r="B5036" s="123"/>
      <c r="C5036" s="123"/>
      <c r="D5036" s="135"/>
      <c r="E5036" s="123"/>
      <c r="F5036" s="123"/>
      <c r="G5036" s="123"/>
      <c r="H5036" s="123"/>
      <c r="I5036" s="136"/>
      <c r="J5036" s="123"/>
      <c r="K5036" s="137"/>
      <c r="L5036" s="137" t="s">
        <v>63</v>
      </c>
      <c r="M5036" s="137">
        <f>SUM(M5033:M5035)</f>
        <v>233550</v>
      </c>
      <c r="N5036" s="123"/>
      <c r="O5036" s="108"/>
      <c r="P5036" s="138"/>
      <c r="Q5036" s="108"/>
      <c r="R5036" s="108"/>
      <c r="S5036" s="139"/>
      <c r="T5036" s="123"/>
      <c r="U5036" s="123"/>
      <c r="V5036" s="123"/>
      <c r="W5036" s="137"/>
      <c r="X5036" s="136"/>
      <c r="Y5036" s="137"/>
      <c r="Z5036" s="137"/>
      <c r="AA5036" s="119"/>
      <c r="AB5036" s="119"/>
      <c r="AC5036" s="137"/>
      <c r="AD5036" s="137"/>
      <c r="AE5036" s="137">
        <f>SUM(AE5033:AE5035)</f>
        <v>575432.6</v>
      </c>
      <c r="AF5036" s="137"/>
      <c r="AG5036" s="137">
        <f>SUM(AG5033:AG5035)</f>
        <v>0</v>
      </c>
      <c r="AH5036" s="137"/>
    </row>
    <row r="5037" spans="1:34" s="99" customFormat="1" x14ac:dyDescent="0.55000000000000004">
      <c r="A5037" s="107" t="s">
        <v>7033</v>
      </c>
      <c r="B5037" s="161">
        <v>2381</v>
      </c>
      <c r="C5037" s="161">
        <v>5499</v>
      </c>
      <c r="D5037" s="162" t="s">
        <v>7034</v>
      </c>
      <c r="E5037" s="161" t="s">
        <v>34</v>
      </c>
      <c r="F5037" s="161">
        <v>2291</v>
      </c>
      <c r="G5037" s="161">
        <v>0</v>
      </c>
      <c r="H5037" s="161">
        <v>3</v>
      </c>
      <c r="I5037" s="163">
        <v>51</v>
      </c>
      <c r="J5037" s="161" t="s">
        <v>62</v>
      </c>
      <c r="K5037" s="121">
        <f>((G5037*400)+(H5037*100))+I5037</f>
        <v>351</v>
      </c>
      <c r="L5037" s="121">
        <v>450</v>
      </c>
      <c r="M5037" s="121">
        <f>K5037*L5037</f>
        <v>157950</v>
      </c>
      <c r="N5037" s="161">
        <v>1</v>
      </c>
      <c r="O5037" s="164" t="s">
        <v>7031</v>
      </c>
      <c r="P5037" s="165">
        <v>3560700336192</v>
      </c>
      <c r="Q5037" s="164" t="s">
        <v>7032</v>
      </c>
      <c r="R5037" s="164" t="s">
        <v>7035</v>
      </c>
      <c r="S5037" s="166" t="s">
        <v>7036</v>
      </c>
      <c r="T5037" s="161" t="s">
        <v>73</v>
      </c>
      <c r="U5037" s="161" t="s">
        <v>45</v>
      </c>
      <c r="V5037" s="161" t="s">
        <v>46</v>
      </c>
      <c r="W5037" s="121">
        <v>251.45</v>
      </c>
      <c r="X5037" s="163">
        <v>47.66</v>
      </c>
      <c r="Y5037" s="121">
        <v>6600</v>
      </c>
      <c r="Z5037" s="121">
        <f>W5037*Y5037</f>
        <v>1659570</v>
      </c>
      <c r="AA5037" s="167">
        <v>19</v>
      </c>
      <c r="AB5037" s="167">
        <v>28</v>
      </c>
      <c r="AC5037" s="121">
        <f>(Z5037*(100-AB5037))/100</f>
        <v>1194890.3999999999</v>
      </c>
      <c r="AD5037" s="121">
        <f>IF(AND(AC5037="",M5037=""),0,IF((AC5037=""),M5037, IF( (M5037=""),AC5037,SUM(AC5037:AC5039)+M5037)))</f>
        <v>2664582.48</v>
      </c>
      <c r="AE5037" s="121">
        <f>IF( (X5037=""),AD5037*1,AD5037*(X5037/100) )</f>
        <v>1269940.009968</v>
      </c>
      <c r="AF5037" s="121">
        <v>0</v>
      </c>
      <c r="AG5037" s="121">
        <f>IF((AF5037-AE5037) &gt; 1,0,IF((AF5037-AE5037)&lt;0,AE5037-AF5037,AF5037-AE5037))</f>
        <v>1269940.009968</v>
      </c>
      <c r="AH5037" s="121">
        <v>0.02</v>
      </c>
    </row>
    <row r="5038" spans="1:34" s="99" customFormat="1" x14ac:dyDescent="0.55000000000000004">
      <c r="A5038" s="107"/>
      <c r="B5038" s="161"/>
      <c r="C5038" s="161"/>
      <c r="D5038" s="162"/>
      <c r="E5038" s="161"/>
      <c r="F5038" s="161"/>
      <c r="G5038" s="161"/>
      <c r="H5038" s="161"/>
      <c r="I5038" s="163"/>
      <c r="J5038" s="161"/>
      <c r="K5038" s="121"/>
      <c r="L5038" s="121"/>
      <c r="M5038" s="121"/>
      <c r="N5038" s="161"/>
      <c r="O5038" s="164"/>
      <c r="P5038" s="165"/>
      <c r="Q5038" s="164"/>
      <c r="R5038" s="164"/>
      <c r="S5038" s="166"/>
      <c r="T5038" s="161" t="s">
        <v>73</v>
      </c>
      <c r="U5038" s="161"/>
      <c r="V5038" s="161" t="s">
        <v>46</v>
      </c>
      <c r="W5038" s="121">
        <v>276.04000000000002</v>
      </c>
      <c r="X5038" s="163">
        <v>52.34</v>
      </c>
      <c r="Y5038" s="121">
        <v>6600</v>
      </c>
      <c r="Z5038" s="121">
        <f>W5038*Y5038</f>
        <v>1821864.0000000002</v>
      </c>
      <c r="AA5038" s="167">
        <v>19</v>
      </c>
      <c r="AB5038" s="167">
        <v>28</v>
      </c>
      <c r="AC5038" s="121">
        <f>(Z5038*(100-AB5038))/100</f>
        <v>1311742.08</v>
      </c>
      <c r="AD5038" s="121">
        <f>IF(AND(AC5038="",M5037=""),0,IF((AC5038=""),M5037, IF( (M5037=""),AC5038,SUM(AC5037:AC5039)+M5037)))</f>
        <v>2664582.48</v>
      </c>
      <c r="AE5038" s="121">
        <f>IF( (X5038=""),AD5038*1,AD5038*(X5038/100) )</f>
        <v>1394642.4700320002</v>
      </c>
      <c r="AF5038" s="121">
        <v>0</v>
      </c>
      <c r="AG5038" s="121">
        <f>IF((AF5038-AE5038) &gt; 1,0,IF((AF5038-AE5038)&lt;0,AE5038-AF5038,AF5038-AE5038))</f>
        <v>1394642.4700320002</v>
      </c>
      <c r="AH5038" s="121">
        <v>0.02</v>
      </c>
    </row>
    <row r="5039" spans="1:34" s="99" customFormat="1" x14ac:dyDescent="0.55000000000000004">
      <c r="A5039" s="107"/>
      <c r="B5039" s="161">
        <v>2382</v>
      </c>
      <c r="C5039" s="161">
        <v>5500</v>
      </c>
      <c r="D5039" s="162" t="s">
        <v>7037</v>
      </c>
      <c r="E5039" s="161" t="s">
        <v>34</v>
      </c>
      <c r="F5039" s="161">
        <v>18708</v>
      </c>
      <c r="G5039" s="161">
        <v>0</v>
      </c>
      <c r="H5039" s="161">
        <v>2</v>
      </c>
      <c r="I5039" s="163">
        <v>7</v>
      </c>
      <c r="J5039" s="123" t="s">
        <v>38</v>
      </c>
      <c r="K5039" s="121">
        <f>((G5039*400)+(H5039*100))+I5039</f>
        <v>207</v>
      </c>
      <c r="L5039" s="121">
        <v>450</v>
      </c>
      <c r="M5039" s="121">
        <f>K5039*L5039</f>
        <v>93150</v>
      </c>
      <c r="N5039" s="161"/>
      <c r="O5039" s="164"/>
      <c r="P5039" s="165"/>
      <c r="Q5039" s="164"/>
      <c r="R5039" s="164"/>
      <c r="S5039" s="166"/>
      <c r="T5039" s="161"/>
      <c r="U5039" s="161"/>
      <c r="V5039" s="161"/>
      <c r="W5039" s="121">
        <f>SUM(W5037:W5038)</f>
        <v>527.49</v>
      </c>
      <c r="X5039" s="163"/>
      <c r="Y5039" s="121"/>
      <c r="Z5039" s="121"/>
      <c r="AA5039" s="167"/>
      <c r="AB5039" s="167"/>
      <c r="AC5039" s="121"/>
      <c r="AD5039" s="121">
        <f>IF(AND(AC5039="",M5039=""),0,IF((AC5039=""),M5039,IF((M5039=""),AC5039,AC5039+M5039)))</f>
        <v>93150</v>
      </c>
      <c r="AE5039" s="121">
        <f>IF( (X5039=""),AD5039*1,AD5039*(X5039/100) )</f>
        <v>93150</v>
      </c>
      <c r="AF5039" s="121">
        <v>50000000</v>
      </c>
      <c r="AG5039" s="121">
        <f>IF((AF5039-AE5039) &gt; 1,0,IF((AF5039-AE5039)&lt;0,AE5039-AF5039,AF5039-AE5039))</f>
        <v>0</v>
      </c>
      <c r="AH5039" s="121">
        <v>0.01</v>
      </c>
    </row>
    <row r="5040" spans="1:34" s="99" customFormat="1" x14ac:dyDescent="0.55000000000000004">
      <c r="A5040" s="107"/>
      <c r="B5040" s="161"/>
      <c r="C5040" s="161"/>
      <c r="D5040" s="162"/>
      <c r="E5040" s="161"/>
      <c r="F5040" s="161"/>
      <c r="G5040" s="161"/>
      <c r="H5040" s="161"/>
      <c r="I5040" s="163"/>
      <c r="J5040" s="161"/>
      <c r="K5040" s="121"/>
      <c r="L5040" s="121" t="s">
        <v>63</v>
      </c>
      <c r="M5040" s="121">
        <f>SUM(M5037:M5039)</f>
        <v>251100</v>
      </c>
      <c r="N5040" s="161"/>
      <c r="O5040" s="164"/>
      <c r="P5040" s="165"/>
      <c r="Q5040" s="164"/>
      <c r="R5040" s="164"/>
      <c r="S5040" s="166"/>
      <c r="T5040" s="161"/>
      <c r="U5040" s="161"/>
      <c r="V5040" s="161"/>
      <c r="W5040" s="121"/>
      <c r="X5040" s="163"/>
      <c r="Y5040" s="121"/>
      <c r="Z5040" s="121"/>
      <c r="AA5040" s="167"/>
      <c r="AB5040" s="167"/>
      <c r="AC5040" s="121"/>
      <c r="AD5040" s="121"/>
      <c r="AE5040" s="121">
        <f>SUM(AE5037:AE5039)</f>
        <v>2757732.4800000004</v>
      </c>
      <c r="AF5040" s="121"/>
      <c r="AG5040" s="121">
        <f>SUM(AG5037:AG5039)</f>
        <v>2664582.4800000004</v>
      </c>
      <c r="AH5040" s="121"/>
    </row>
    <row r="5041" spans="1:34" s="173" customFormat="1" x14ac:dyDescent="0.55000000000000004">
      <c r="A5041" s="122" t="s">
        <v>7038</v>
      </c>
      <c r="B5041" s="123">
        <v>2153</v>
      </c>
      <c r="C5041" s="123">
        <v>8131</v>
      </c>
      <c r="D5041" s="135" t="s">
        <v>7039</v>
      </c>
      <c r="E5041" s="123" t="s">
        <v>34</v>
      </c>
      <c r="F5041" s="123">
        <v>21395</v>
      </c>
      <c r="G5041" s="123">
        <v>0</v>
      </c>
      <c r="H5041" s="123">
        <v>2</v>
      </c>
      <c r="I5041" s="136">
        <v>26</v>
      </c>
      <c r="J5041" s="123" t="s">
        <v>38</v>
      </c>
      <c r="K5041" s="137">
        <f>((G5041*400)+(H5041*100))+I5041</f>
        <v>226</v>
      </c>
      <c r="L5041" s="137">
        <v>800</v>
      </c>
      <c r="M5041" s="137">
        <f>K5041*L5041</f>
        <v>180800</v>
      </c>
      <c r="N5041" s="123"/>
      <c r="O5041" s="108"/>
      <c r="P5041" s="138"/>
      <c r="Q5041" s="108"/>
      <c r="R5041" s="108"/>
      <c r="S5041" s="139"/>
      <c r="T5041" s="123"/>
      <c r="U5041" s="123"/>
      <c r="V5041" s="123"/>
      <c r="W5041" s="137"/>
      <c r="X5041" s="136"/>
      <c r="Y5041" s="137"/>
      <c r="Z5041" s="137"/>
      <c r="AA5041" s="119"/>
      <c r="AB5041" s="119"/>
      <c r="AC5041" s="137"/>
      <c r="AD5041" s="137">
        <f>IF(AND(AC5041="",M5041=""),0,IF((AC5041=""),M5041,IF((M5041=""),AC5041,AC5041+M5041)))</f>
        <v>180800</v>
      </c>
      <c r="AE5041" s="137">
        <f>IF( (X5041=""),AD5041*1,AD5041*(X5041/100) )</f>
        <v>180800</v>
      </c>
      <c r="AF5041" s="137">
        <v>50000000</v>
      </c>
      <c r="AG5041" s="137">
        <f>IF((AF5041-AE5041) &gt; 1,0,IF((AF5041-AE5041)&lt;0,AE5041-AF5041,AF5041-AE5041))</f>
        <v>0</v>
      </c>
      <c r="AH5041" s="137">
        <v>0.01</v>
      </c>
    </row>
    <row r="5042" spans="1:34" s="173" customFormat="1" x14ac:dyDescent="0.55000000000000004">
      <c r="A5042" s="122"/>
      <c r="B5042" s="123"/>
      <c r="C5042" s="123"/>
      <c r="D5042" s="135"/>
      <c r="E5042" s="123"/>
      <c r="F5042" s="123"/>
      <c r="G5042" s="123"/>
      <c r="H5042" s="123"/>
      <c r="I5042" s="136"/>
      <c r="J5042" s="123"/>
      <c r="K5042" s="137"/>
      <c r="L5042" s="137" t="s">
        <v>63</v>
      </c>
      <c r="M5042" s="137">
        <f>SUM(M5041:M5041)</f>
        <v>180800</v>
      </c>
      <c r="N5042" s="123"/>
      <c r="O5042" s="108"/>
      <c r="P5042" s="138"/>
      <c r="Q5042" s="108"/>
      <c r="R5042" s="108"/>
      <c r="S5042" s="139"/>
      <c r="T5042" s="123"/>
      <c r="U5042" s="123"/>
      <c r="V5042" s="123"/>
      <c r="W5042" s="137"/>
      <c r="X5042" s="136"/>
      <c r="Y5042" s="137"/>
      <c r="Z5042" s="137"/>
      <c r="AA5042" s="119"/>
      <c r="AB5042" s="119"/>
      <c r="AC5042" s="137"/>
      <c r="AD5042" s="137"/>
      <c r="AE5042" s="137">
        <f>SUM(AE5041:AE5041)</f>
        <v>180800</v>
      </c>
      <c r="AF5042" s="137"/>
      <c r="AG5042" s="137">
        <f>SUM(AG5041:AG5041)</f>
        <v>0</v>
      </c>
      <c r="AH5042" s="137"/>
    </row>
    <row r="5043" spans="1:34" s="173" customFormat="1" x14ac:dyDescent="0.55000000000000004">
      <c r="A5043" s="122" t="s">
        <v>7026</v>
      </c>
      <c r="B5043" s="123">
        <v>2154</v>
      </c>
      <c r="C5043" s="123">
        <v>8560</v>
      </c>
      <c r="D5043" s="135" t="s">
        <v>7040</v>
      </c>
      <c r="E5043" s="123" t="s">
        <v>34</v>
      </c>
      <c r="F5043" s="123">
        <v>24768</v>
      </c>
      <c r="G5043" s="123">
        <v>0</v>
      </c>
      <c r="H5043" s="123">
        <v>1</v>
      </c>
      <c r="I5043" s="136">
        <v>20</v>
      </c>
      <c r="J5043" s="123" t="s">
        <v>38</v>
      </c>
      <c r="K5043" s="137">
        <f>((G5043*400)+(H5043*100))+I5043</f>
        <v>120</v>
      </c>
      <c r="L5043" s="137">
        <v>1350</v>
      </c>
      <c r="M5043" s="137">
        <f>K5043*L5043</f>
        <v>162000</v>
      </c>
      <c r="N5043" s="123"/>
      <c r="O5043" s="108"/>
      <c r="P5043" s="138"/>
      <c r="Q5043" s="108"/>
      <c r="R5043" s="108"/>
      <c r="S5043" s="139"/>
      <c r="T5043" s="123"/>
      <c r="U5043" s="123"/>
      <c r="V5043" s="123"/>
      <c r="W5043" s="137"/>
      <c r="X5043" s="136"/>
      <c r="Y5043" s="137"/>
      <c r="Z5043" s="137"/>
      <c r="AA5043" s="119"/>
      <c r="AB5043" s="119"/>
      <c r="AC5043" s="137"/>
      <c r="AD5043" s="137">
        <f>IF(AND(AC5043="",M5043=""),0,IF((AC5043=""),M5043,IF((M5043=""),AC5043,AC5043+M5043)))</f>
        <v>162000</v>
      </c>
      <c r="AE5043" s="137">
        <f>IF( (X5043=""),AD5043*1,AD5043*(X5043/100) )</f>
        <v>162000</v>
      </c>
      <c r="AF5043" s="137">
        <v>50000000</v>
      </c>
      <c r="AG5043" s="137">
        <f>IF((AF5043-AE5043) &gt; 1,0,IF((AF5043-AE5043)&lt;0,AE5043-AF5043,AF5043-AE5043))</f>
        <v>0</v>
      </c>
      <c r="AH5043" s="137">
        <v>0.01</v>
      </c>
    </row>
    <row r="5044" spans="1:34" s="173" customFormat="1" x14ac:dyDescent="0.55000000000000004">
      <c r="A5044" s="122"/>
      <c r="B5044" s="123"/>
      <c r="C5044" s="123"/>
      <c r="D5044" s="135"/>
      <c r="E5044" s="123"/>
      <c r="F5044" s="123"/>
      <c r="G5044" s="123"/>
      <c r="H5044" s="123"/>
      <c r="I5044" s="136"/>
      <c r="J5044" s="123"/>
      <c r="K5044" s="137"/>
      <c r="L5044" s="137" t="s">
        <v>63</v>
      </c>
      <c r="M5044" s="137">
        <f>SUM(M5043:M5043)</f>
        <v>162000</v>
      </c>
      <c r="N5044" s="123"/>
      <c r="O5044" s="108"/>
      <c r="P5044" s="138"/>
      <c r="Q5044" s="108"/>
      <c r="R5044" s="108"/>
      <c r="S5044" s="139"/>
      <c r="T5044" s="123"/>
      <c r="U5044" s="123"/>
      <c r="V5044" s="123"/>
      <c r="W5044" s="137"/>
      <c r="X5044" s="136"/>
      <c r="Y5044" s="137"/>
      <c r="Z5044" s="137"/>
      <c r="AA5044" s="119"/>
      <c r="AB5044" s="119"/>
      <c r="AC5044" s="137"/>
      <c r="AD5044" s="137"/>
      <c r="AE5044" s="137">
        <f>SUM(AE5043:AE5043)</f>
        <v>162000</v>
      </c>
      <c r="AF5044" s="137"/>
      <c r="AG5044" s="137">
        <f>SUM(AG5043:AG5043)</f>
        <v>0</v>
      </c>
      <c r="AH5044" s="137"/>
    </row>
    <row r="5045" spans="1:34" s="173" customFormat="1" x14ac:dyDescent="0.55000000000000004">
      <c r="A5045" s="122" t="s">
        <v>7043</v>
      </c>
      <c r="B5045" s="123">
        <v>2155</v>
      </c>
      <c r="C5045" s="123">
        <v>7065</v>
      </c>
      <c r="D5045" s="135" t="s">
        <v>7044</v>
      </c>
      <c r="E5045" s="123" t="s">
        <v>34</v>
      </c>
      <c r="F5045" s="123">
        <v>21087</v>
      </c>
      <c r="G5045" s="123">
        <v>0</v>
      </c>
      <c r="H5045" s="123">
        <v>1</v>
      </c>
      <c r="I5045" s="136">
        <v>81</v>
      </c>
      <c r="J5045" s="123" t="s">
        <v>35</v>
      </c>
      <c r="K5045" s="137">
        <f>((G5045*400)+(H5045*100))+I5045</f>
        <v>181</v>
      </c>
      <c r="L5045" s="137">
        <v>1650</v>
      </c>
      <c r="M5045" s="137">
        <f>K5045*L5045</f>
        <v>298650</v>
      </c>
      <c r="N5045" s="123">
        <v>1</v>
      </c>
      <c r="O5045" s="108" t="s">
        <v>7041</v>
      </c>
      <c r="P5045" s="138"/>
      <c r="Q5045" s="108" t="s">
        <v>7042</v>
      </c>
      <c r="R5045" s="108" t="s">
        <v>7045</v>
      </c>
      <c r="S5045" s="139"/>
      <c r="T5045" s="123" t="s">
        <v>439</v>
      </c>
      <c r="U5045" s="123" t="s">
        <v>45</v>
      </c>
      <c r="V5045" s="123" t="s">
        <v>52</v>
      </c>
      <c r="W5045" s="137">
        <v>21.24</v>
      </c>
      <c r="X5045" s="136">
        <v>6.91</v>
      </c>
      <c r="Y5045" s="137">
        <v>6050</v>
      </c>
      <c r="Z5045" s="137">
        <f>W5045*Y5045</f>
        <v>128501.99999999999</v>
      </c>
      <c r="AA5045" s="119">
        <v>1</v>
      </c>
      <c r="AB5045" s="119">
        <v>1</v>
      </c>
      <c r="AC5045" s="137">
        <f>(Z5045*(100-AB5045))/100</f>
        <v>127216.97999999998</v>
      </c>
      <c r="AD5045" s="137">
        <f>IF(AND(AC5045="",M5045=""),0,IF((AC5045=""),M5045, IF( (M5045=""),AC5045,SUM(AC5045:AC5047)+M5045)))</f>
        <v>2240536.98</v>
      </c>
      <c r="AE5045" s="137">
        <f>IF( (X5045=""),AD5045*1,AD5045*(X5045/100) )</f>
        <v>154821.10531799999</v>
      </c>
      <c r="AF5045" s="137">
        <v>50000000</v>
      </c>
      <c r="AG5045" s="137">
        <f>IF((AF5045-AE5045) &gt; 1,0,IF((AF5045-AE5045)&lt;0,AE5045-AF5045,AF5045-AE5045))</f>
        <v>0</v>
      </c>
      <c r="AH5045" s="137">
        <v>0.02</v>
      </c>
    </row>
    <row r="5046" spans="1:34" s="173" customFormat="1" x14ac:dyDescent="0.55000000000000004">
      <c r="A5046" s="122"/>
      <c r="B5046" s="123"/>
      <c r="C5046" s="123"/>
      <c r="D5046" s="135"/>
      <c r="E5046" s="123"/>
      <c r="F5046" s="123"/>
      <c r="G5046" s="123"/>
      <c r="H5046" s="123"/>
      <c r="I5046" s="136"/>
      <c r="J5046" s="123"/>
      <c r="K5046" s="137"/>
      <c r="L5046" s="137"/>
      <c r="M5046" s="137"/>
      <c r="N5046" s="123">
        <v>2</v>
      </c>
      <c r="O5046" s="108" t="s">
        <v>7041</v>
      </c>
      <c r="P5046" s="138"/>
      <c r="Q5046" s="108" t="s">
        <v>7042</v>
      </c>
      <c r="R5046" s="108" t="s">
        <v>7045</v>
      </c>
      <c r="S5046" s="139" t="s">
        <v>7046</v>
      </c>
      <c r="T5046" s="123" t="s">
        <v>51</v>
      </c>
      <c r="U5046" s="123" t="s">
        <v>45</v>
      </c>
      <c r="V5046" s="123" t="s">
        <v>52</v>
      </c>
      <c r="W5046" s="137">
        <v>286</v>
      </c>
      <c r="X5046" s="136">
        <v>93.09</v>
      </c>
      <c r="Y5046" s="137">
        <v>6750</v>
      </c>
      <c r="Z5046" s="137">
        <f>W5046*Y5046</f>
        <v>1930500</v>
      </c>
      <c r="AA5046" s="119">
        <v>6</v>
      </c>
      <c r="AB5046" s="119">
        <v>6</v>
      </c>
      <c r="AC5046" s="137">
        <f>(Z5046*(100-AB5046))/100</f>
        <v>1814670</v>
      </c>
      <c r="AD5046" s="137">
        <f>IF(AND(AC5046="",M5045=""),0,IF((AC5046=""),M5045, IF( (M5045=""),AC5046,SUM(AC5045:AC5047)+M5045)))</f>
        <v>2240536.98</v>
      </c>
      <c r="AE5046" s="137">
        <f>IF( (X5046=""),AD5046*1,AD5046*(X5046/100) )</f>
        <v>2085715.8746820001</v>
      </c>
      <c r="AF5046" s="137">
        <v>50000000</v>
      </c>
      <c r="AG5046" s="137">
        <f>IF((AF5046-AE5046) &gt; 1,0,IF((AF5046-AE5046)&lt;0,AE5046-AF5046,AF5046-AE5046))</f>
        <v>0</v>
      </c>
      <c r="AH5046" s="137">
        <v>0.02</v>
      </c>
    </row>
    <row r="5047" spans="1:34" s="173" customFormat="1" x14ac:dyDescent="0.55000000000000004">
      <c r="A5047" s="122"/>
      <c r="B5047" s="123"/>
      <c r="C5047" s="123"/>
      <c r="D5047" s="135"/>
      <c r="E5047" s="123"/>
      <c r="F5047" s="123"/>
      <c r="G5047" s="123"/>
      <c r="H5047" s="123"/>
      <c r="I5047" s="136"/>
      <c r="J5047" s="123"/>
      <c r="K5047" s="137"/>
      <c r="L5047" s="137" t="s">
        <v>63</v>
      </c>
      <c r="M5047" s="137">
        <f>SUM(M5045:M5046)</f>
        <v>298650</v>
      </c>
      <c r="N5047" s="123"/>
      <c r="O5047" s="108"/>
      <c r="P5047" s="138"/>
      <c r="Q5047" s="108"/>
      <c r="R5047" s="108"/>
      <c r="S5047" s="139"/>
      <c r="T5047" s="123"/>
      <c r="U5047" s="123"/>
      <c r="V5047" s="123"/>
      <c r="W5047" s="137"/>
      <c r="X5047" s="136"/>
      <c r="Y5047" s="137"/>
      <c r="Z5047" s="137"/>
      <c r="AA5047" s="119"/>
      <c r="AB5047" s="119"/>
      <c r="AC5047" s="137"/>
      <c r="AD5047" s="137"/>
      <c r="AE5047" s="137">
        <f>SUM(AE5045:AE5046)</f>
        <v>2240536.98</v>
      </c>
      <c r="AF5047" s="137"/>
      <c r="AG5047" s="137">
        <f>SUM(AG5045:AG5046)</f>
        <v>0</v>
      </c>
      <c r="AH5047" s="137"/>
    </row>
    <row r="5048" spans="1:34" s="173" customFormat="1" x14ac:dyDescent="0.55000000000000004">
      <c r="A5048" s="122" t="s">
        <v>7049</v>
      </c>
      <c r="B5048" s="123">
        <v>2156</v>
      </c>
      <c r="C5048" s="123">
        <v>5423</v>
      </c>
      <c r="D5048" s="135" t="s">
        <v>7050</v>
      </c>
      <c r="E5048" s="123" t="s">
        <v>34</v>
      </c>
      <c r="F5048" s="123">
        <v>3403</v>
      </c>
      <c r="G5048" s="123">
        <v>0</v>
      </c>
      <c r="H5048" s="123">
        <v>1</v>
      </c>
      <c r="I5048" s="136">
        <v>55</v>
      </c>
      <c r="J5048" s="123" t="s">
        <v>35</v>
      </c>
      <c r="K5048" s="137">
        <f>((G5048*400)+(H5048*100))+I5048</f>
        <v>155</v>
      </c>
      <c r="L5048" s="137">
        <v>1250</v>
      </c>
      <c r="M5048" s="137">
        <f>K5048*L5048</f>
        <v>193750</v>
      </c>
      <c r="N5048" s="123"/>
      <c r="O5048" s="108"/>
      <c r="P5048" s="138"/>
      <c r="Q5048" s="108"/>
      <c r="R5048" s="108"/>
      <c r="S5048" s="139"/>
      <c r="T5048" s="123" t="s">
        <v>15277</v>
      </c>
      <c r="U5048" s="123" t="s">
        <v>45</v>
      </c>
      <c r="V5048" s="123" t="s">
        <v>52</v>
      </c>
      <c r="W5048" s="137">
        <v>8</v>
      </c>
      <c r="X5048" s="136">
        <v>100</v>
      </c>
      <c r="Y5048" s="137">
        <v>6750</v>
      </c>
      <c r="Z5048" s="137">
        <f>W5048*Y5048</f>
        <v>54000</v>
      </c>
      <c r="AA5048" s="119">
        <v>2</v>
      </c>
      <c r="AB5048" s="119">
        <v>2</v>
      </c>
      <c r="AC5048" s="137">
        <f>(Z5048*(100-AB5048))/100</f>
        <v>52920</v>
      </c>
      <c r="AD5048" s="137">
        <f>IF(AND(AC5048="",M5048=""),0,IF((AC5048=""),M5048, IF( (M5048=""),AC5048,SUM(AC5048:AC5048)+M5048)))</f>
        <v>246670</v>
      </c>
      <c r="AE5048" s="137">
        <f>IF( (X5048=""),AD5048*1,AD5048*(X5048/100) )</f>
        <v>246670</v>
      </c>
      <c r="AF5048" s="137">
        <v>0</v>
      </c>
      <c r="AG5048" s="137">
        <f>IF((AF5048-AE5048) &gt; 1,0,IF((AF5048-AE5048)&lt;0,AE5048-AF5048,AF5048-AE5048))</f>
        <v>246670</v>
      </c>
      <c r="AH5048" s="137">
        <v>0.02</v>
      </c>
    </row>
    <row r="5049" spans="1:34" s="173" customFormat="1" x14ac:dyDescent="0.55000000000000004">
      <c r="A5049" s="122"/>
      <c r="B5049" s="123">
        <v>2157</v>
      </c>
      <c r="C5049" s="123">
        <v>9393</v>
      </c>
      <c r="D5049" s="135" t="s">
        <v>7051</v>
      </c>
      <c r="E5049" s="123" t="s">
        <v>34</v>
      </c>
      <c r="F5049" s="123">
        <v>24543</v>
      </c>
      <c r="G5049" s="123">
        <v>0</v>
      </c>
      <c r="H5049" s="123">
        <v>2</v>
      </c>
      <c r="I5049" s="136">
        <v>80</v>
      </c>
      <c r="J5049" s="123" t="s">
        <v>35</v>
      </c>
      <c r="K5049" s="137">
        <f>((G5049*400)+(H5049*100))+I5049</f>
        <v>280</v>
      </c>
      <c r="L5049" s="137">
        <v>2425</v>
      </c>
      <c r="M5049" s="137">
        <f>K5049*L5049</f>
        <v>679000</v>
      </c>
      <c r="N5049" s="123">
        <v>1</v>
      </c>
      <c r="O5049" s="108" t="s">
        <v>7047</v>
      </c>
      <c r="P5049" s="138">
        <v>3570800008235</v>
      </c>
      <c r="Q5049" s="108" t="s">
        <v>7048</v>
      </c>
      <c r="R5049" s="108" t="s">
        <v>7052</v>
      </c>
      <c r="S5049" s="139"/>
      <c r="T5049" s="123" t="s">
        <v>55</v>
      </c>
      <c r="U5049" s="123" t="s">
        <v>45</v>
      </c>
      <c r="V5049" s="123" t="s">
        <v>52</v>
      </c>
      <c r="W5049" s="137">
        <v>41.4</v>
      </c>
      <c r="X5049" s="136">
        <v>8.5399999999999991</v>
      </c>
      <c r="Y5049" s="137">
        <v>0</v>
      </c>
      <c r="Z5049" s="137">
        <f>W5049*Y5049</f>
        <v>0</v>
      </c>
      <c r="AA5049" s="119">
        <v>2</v>
      </c>
      <c r="AB5049" s="119">
        <v>2</v>
      </c>
      <c r="AC5049" s="137">
        <f>(Z5049*(100-AB5049))/100</f>
        <v>0</v>
      </c>
      <c r="AD5049" s="137">
        <f>IF(AND(AC5049="",M5049=""),0,IF((AC5049=""),M5049, IF( (M5049=""),AC5049,SUM(AC5049:AC5052)+M5049)))</f>
        <v>3611694.1</v>
      </c>
      <c r="AE5049" s="137">
        <f>IF( (X5049=""),AD5049*1,AD5049*(X5049/100) )</f>
        <v>308438.67614</v>
      </c>
      <c r="AF5049" s="137">
        <v>50000000</v>
      </c>
      <c r="AG5049" s="137">
        <f>IF((AF5049-AE5049) &gt; 1,0,IF((AF5049-AE5049)&lt;0,AE5049-AF5049,AF5049-AE5049))</f>
        <v>0</v>
      </c>
      <c r="AH5049" s="137">
        <v>0.02</v>
      </c>
    </row>
    <row r="5050" spans="1:34" s="173" customFormat="1" x14ac:dyDescent="0.55000000000000004">
      <c r="A5050" s="122"/>
      <c r="B5050" s="123"/>
      <c r="C5050" s="123"/>
      <c r="D5050" s="135"/>
      <c r="E5050" s="123"/>
      <c r="F5050" s="123"/>
      <c r="G5050" s="123"/>
      <c r="H5050" s="123"/>
      <c r="I5050" s="136"/>
      <c r="J5050" s="123"/>
      <c r="K5050" s="137"/>
      <c r="L5050" s="137"/>
      <c r="M5050" s="137"/>
      <c r="N5050" s="123">
        <v>2</v>
      </c>
      <c r="O5050" s="108" t="s">
        <v>7047</v>
      </c>
      <c r="P5050" s="138">
        <v>3570800008235</v>
      </c>
      <c r="Q5050" s="108" t="s">
        <v>7048</v>
      </c>
      <c r="R5050" s="108" t="s">
        <v>7052</v>
      </c>
      <c r="S5050" s="139"/>
      <c r="T5050" s="123" t="s">
        <v>51</v>
      </c>
      <c r="U5050" s="123" t="s">
        <v>45</v>
      </c>
      <c r="V5050" s="123" t="s">
        <v>52</v>
      </c>
      <c r="W5050" s="137">
        <v>147</v>
      </c>
      <c r="X5050" s="136">
        <v>30.33</v>
      </c>
      <c r="Y5050" s="137">
        <v>6750</v>
      </c>
      <c r="Z5050" s="137">
        <f>W5050*Y5050</f>
        <v>992250</v>
      </c>
      <c r="AA5050" s="119">
        <v>2</v>
      </c>
      <c r="AB5050" s="119">
        <v>2</v>
      </c>
      <c r="AC5050" s="137">
        <f>(Z5050*(100-AB5050))/100</f>
        <v>972405</v>
      </c>
      <c r="AD5050" s="137">
        <f>IF(AND(AC5050="",M5049=""),0,IF((AC5050=""),M5049, IF( (M5049=""),AC5050,SUM(AC5049:AC5052)+M5049)))</f>
        <v>3611694.1</v>
      </c>
      <c r="AE5050" s="137">
        <f>IF( (X5050=""),AD5050*1,AD5050*(X5050/100) )</f>
        <v>1095426.8205299999</v>
      </c>
      <c r="AF5050" s="137">
        <v>50000000</v>
      </c>
      <c r="AG5050" s="137">
        <f>IF((AF5050-AE5050) &gt; 1,0,IF((AF5050-AE5050)&lt;0,AE5050-AF5050,AF5050-AE5050))</f>
        <v>0</v>
      </c>
      <c r="AH5050" s="137">
        <v>0.02</v>
      </c>
    </row>
    <row r="5051" spans="1:34" s="173" customFormat="1" x14ac:dyDescent="0.55000000000000004">
      <c r="A5051" s="122"/>
      <c r="B5051" s="123"/>
      <c r="C5051" s="123"/>
      <c r="D5051" s="135"/>
      <c r="E5051" s="123"/>
      <c r="F5051" s="123"/>
      <c r="G5051" s="123"/>
      <c r="H5051" s="123"/>
      <c r="I5051" s="136"/>
      <c r="J5051" s="123"/>
      <c r="K5051" s="137"/>
      <c r="L5051" s="137"/>
      <c r="M5051" s="137"/>
      <c r="N5051" s="123">
        <v>3</v>
      </c>
      <c r="O5051" s="108" t="s">
        <v>7047</v>
      </c>
      <c r="P5051" s="138">
        <v>3570800008235</v>
      </c>
      <c r="Q5051" s="108" t="s">
        <v>7048</v>
      </c>
      <c r="R5051" s="108" t="s">
        <v>7052</v>
      </c>
      <c r="S5051" s="139"/>
      <c r="T5051" s="123" t="s">
        <v>51</v>
      </c>
      <c r="U5051" s="123" t="s">
        <v>45</v>
      </c>
      <c r="V5051" s="123" t="s">
        <v>52</v>
      </c>
      <c r="W5051" s="137">
        <v>254.54</v>
      </c>
      <c r="X5051" s="136">
        <v>52.51</v>
      </c>
      <c r="Y5051" s="137">
        <v>6750</v>
      </c>
      <c r="Z5051" s="137">
        <f>W5051*Y5051</f>
        <v>1718145</v>
      </c>
      <c r="AA5051" s="119">
        <v>2</v>
      </c>
      <c r="AB5051" s="119">
        <v>2</v>
      </c>
      <c r="AC5051" s="137">
        <f>(Z5051*(100-AB5051))/100</f>
        <v>1683782.1</v>
      </c>
      <c r="AD5051" s="137">
        <f>IF(AND(AC5051="",M5049=""),0,IF((AC5051=""),M5049, IF( (M5049=""),AC5051,SUM(AC5049:AC5052)+M5049)))</f>
        <v>3611694.1</v>
      </c>
      <c r="AE5051" s="137">
        <f>IF( (X5051=""),AD5051*1,AD5051*(X5051/100) )</f>
        <v>1896500.5719100002</v>
      </c>
      <c r="AF5051" s="137">
        <v>50000000</v>
      </c>
      <c r="AG5051" s="137">
        <f>IF((AF5051-AE5051) &gt; 1,0,IF((AF5051-AE5051)&lt;0,AE5051-AF5051,AF5051-AE5051))</f>
        <v>0</v>
      </c>
      <c r="AH5051" s="137">
        <v>0.02</v>
      </c>
    </row>
    <row r="5052" spans="1:34" s="173" customFormat="1" x14ac:dyDescent="0.55000000000000004">
      <c r="A5052" s="122"/>
      <c r="B5052" s="123"/>
      <c r="C5052" s="123"/>
      <c r="D5052" s="135"/>
      <c r="E5052" s="123"/>
      <c r="F5052" s="123"/>
      <c r="G5052" s="123"/>
      <c r="H5052" s="123"/>
      <c r="I5052" s="136"/>
      <c r="J5052" s="123"/>
      <c r="K5052" s="137"/>
      <c r="L5052" s="137"/>
      <c r="M5052" s="137"/>
      <c r="N5052" s="123">
        <v>4</v>
      </c>
      <c r="O5052" s="108" t="s">
        <v>7047</v>
      </c>
      <c r="P5052" s="138">
        <v>3570800008235</v>
      </c>
      <c r="Q5052" s="108" t="s">
        <v>7048</v>
      </c>
      <c r="R5052" s="108" t="s">
        <v>7052</v>
      </c>
      <c r="S5052" s="139"/>
      <c r="T5052" s="123" t="s">
        <v>51</v>
      </c>
      <c r="U5052" s="123" t="s">
        <v>45</v>
      </c>
      <c r="V5052" s="123" t="s">
        <v>52</v>
      </c>
      <c r="W5052" s="137">
        <v>41.8</v>
      </c>
      <c r="X5052" s="136">
        <v>8.6199999999999992</v>
      </c>
      <c r="Y5052" s="137">
        <v>6750</v>
      </c>
      <c r="Z5052" s="137">
        <f>W5052*Y5052</f>
        <v>282150</v>
      </c>
      <c r="AA5052" s="119">
        <v>2</v>
      </c>
      <c r="AB5052" s="119">
        <v>2</v>
      </c>
      <c r="AC5052" s="137">
        <f>(Z5052*(100-AB5052))/100</f>
        <v>276507</v>
      </c>
      <c r="AD5052" s="137">
        <f>IF(AND(AC5052="",M5049=""),0,IF((AC5052=""),M5049, IF( (M5049=""),AC5052,SUM(AC5049:AC5052)+M5049)))</f>
        <v>3611694.1</v>
      </c>
      <c r="AE5052" s="137">
        <f>IF( (X5052=""),AD5052*1,AD5052*(X5052/100) )</f>
        <v>311328.03142000001</v>
      </c>
      <c r="AF5052" s="137">
        <v>50000000</v>
      </c>
      <c r="AG5052" s="137">
        <f>IF((AF5052-AE5052) &gt; 1,0,IF((AF5052-AE5052)&lt;0,AE5052-AF5052,AF5052-AE5052))</f>
        <v>0</v>
      </c>
      <c r="AH5052" s="137">
        <v>0.02</v>
      </c>
    </row>
    <row r="5053" spans="1:34" s="173" customFormat="1" ht="23.25" customHeight="1" x14ac:dyDescent="0.55000000000000004">
      <c r="A5053" s="122"/>
      <c r="B5053" s="123"/>
      <c r="C5053" s="123"/>
      <c r="D5053" s="135"/>
      <c r="E5053" s="123"/>
      <c r="F5053" s="123"/>
      <c r="G5053" s="123"/>
      <c r="H5053" s="123"/>
      <c r="I5053" s="136"/>
      <c r="J5053" s="123"/>
      <c r="K5053" s="137"/>
      <c r="L5053" s="137" t="s">
        <v>63</v>
      </c>
      <c r="M5053" s="137">
        <f>SUM(M5048:M5052)</f>
        <v>872750</v>
      </c>
      <c r="N5053" s="123"/>
      <c r="O5053" s="108"/>
      <c r="P5053" s="138"/>
      <c r="Q5053" s="108"/>
      <c r="R5053" s="108"/>
      <c r="S5053" s="139"/>
      <c r="T5053" s="123"/>
      <c r="U5053" s="123"/>
      <c r="V5053" s="123"/>
      <c r="W5053" s="137"/>
      <c r="X5053" s="136"/>
      <c r="Y5053" s="137"/>
      <c r="Z5053" s="137"/>
      <c r="AA5053" s="119"/>
      <c r="AB5053" s="119"/>
      <c r="AC5053" s="137"/>
      <c r="AD5053" s="137"/>
      <c r="AE5053" s="137">
        <f>SUM(AE5048:AE5052)</f>
        <v>3858364.0999999996</v>
      </c>
      <c r="AF5053" s="137"/>
      <c r="AG5053" s="137">
        <f>SUM(AG5048:AG5052)</f>
        <v>246670</v>
      </c>
      <c r="AH5053" s="137"/>
    </row>
    <row r="5054" spans="1:34" s="173" customFormat="1" x14ac:dyDescent="0.55000000000000004">
      <c r="A5054" s="122" t="s">
        <v>7054</v>
      </c>
      <c r="B5054" s="123">
        <v>2158</v>
      </c>
      <c r="C5054" s="123">
        <v>7222</v>
      </c>
      <c r="D5054" s="135" t="s">
        <v>7055</v>
      </c>
      <c r="E5054" s="123" t="s">
        <v>34</v>
      </c>
      <c r="F5054" s="123">
        <v>12570</v>
      </c>
      <c r="G5054" s="123">
        <v>4</v>
      </c>
      <c r="H5054" s="123">
        <v>0</v>
      </c>
      <c r="I5054" s="136">
        <v>0</v>
      </c>
      <c r="J5054" s="123" t="s">
        <v>68</v>
      </c>
      <c r="K5054" s="137">
        <f>((G5054*400)+(H5054*100))+I5054</f>
        <v>1600</v>
      </c>
      <c r="L5054" s="137">
        <v>325</v>
      </c>
      <c r="M5054" s="137">
        <f>K5054*L5054</f>
        <v>520000</v>
      </c>
      <c r="N5054" s="123"/>
      <c r="O5054" s="108"/>
      <c r="P5054" s="138"/>
      <c r="Q5054" s="108"/>
      <c r="R5054" s="108"/>
      <c r="S5054" s="139"/>
      <c r="T5054" s="123"/>
      <c r="U5054" s="123"/>
      <c r="V5054" s="123"/>
      <c r="W5054" s="137"/>
      <c r="X5054" s="136"/>
      <c r="Y5054" s="137"/>
      <c r="Z5054" s="137"/>
      <c r="AA5054" s="119"/>
      <c r="AB5054" s="119"/>
      <c r="AC5054" s="137"/>
      <c r="AD5054" s="137">
        <f>IF(AND(AC5054="",M5054=""),0,IF((AC5054=""),M5054,IF((M5054=""),AC5054,AC5054+M5054)))</f>
        <v>520000</v>
      </c>
      <c r="AE5054" s="137">
        <f>IF( (X5054=""),AD5054*1,AD5054*(X5054/100) )</f>
        <v>520000</v>
      </c>
      <c r="AF5054" s="137">
        <v>0</v>
      </c>
      <c r="AG5054" s="137">
        <f>IF((AF5054-AE5054) &gt; 1,0,IF((AF5054-AE5054)&lt;0,AE5054-AF5054,AF5054-AE5054))</f>
        <v>520000</v>
      </c>
      <c r="AH5054" s="137">
        <v>0.3</v>
      </c>
    </row>
    <row r="5055" spans="1:34" s="173" customFormat="1" x14ac:dyDescent="0.55000000000000004">
      <c r="A5055" s="122"/>
      <c r="B5055" s="123"/>
      <c r="C5055" s="123"/>
      <c r="D5055" s="135"/>
      <c r="E5055" s="123"/>
      <c r="F5055" s="123"/>
      <c r="G5055" s="123"/>
      <c r="H5055" s="123"/>
      <c r="I5055" s="136"/>
      <c r="J5055" s="123"/>
      <c r="K5055" s="137"/>
      <c r="L5055" s="137" t="s">
        <v>63</v>
      </c>
      <c r="M5055" s="137">
        <f>SUM(M5054:M5054)</f>
        <v>520000</v>
      </c>
      <c r="N5055" s="123"/>
      <c r="O5055" s="108"/>
      <c r="P5055" s="138"/>
      <c r="Q5055" s="108"/>
      <c r="R5055" s="108"/>
      <c r="S5055" s="139"/>
      <c r="T5055" s="123"/>
      <c r="U5055" s="123"/>
      <c r="V5055" s="123"/>
      <c r="W5055" s="137"/>
      <c r="X5055" s="136"/>
      <c r="Y5055" s="137"/>
      <c r="Z5055" s="137"/>
      <c r="AA5055" s="119"/>
      <c r="AB5055" s="119"/>
      <c r="AC5055" s="137"/>
      <c r="AD5055" s="137"/>
      <c r="AE5055" s="137">
        <f>SUM(AE5054:AE5054)</f>
        <v>520000</v>
      </c>
      <c r="AF5055" s="137"/>
      <c r="AG5055" s="137">
        <f>SUM(AG5054:AG5054)</f>
        <v>520000</v>
      </c>
      <c r="AH5055" s="137"/>
    </row>
    <row r="5056" spans="1:34" s="173" customFormat="1" x14ac:dyDescent="0.55000000000000004">
      <c r="A5056" s="122" t="s">
        <v>7053</v>
      </c>
      <c r="B5056" s="123">
        <v>2159</v>
      </c>
      <c r="C5056" s="123">
        <v>9683</v>
      </c>
      <c r="D5056" s="135" t="s">
        <v>7056</v>
      </c>
      <c r="E5056" s="123" t="s">
        <v>34</v>
      </c>
      <c r="F5056" s="123">
        <v>18547</v>
      </c>
      <c r="G5056" s="123">
        <v>2</v>
      </c>
      <c r="H5056" s="123">
        <v>2</v>
      </c>
      <c r="I5056" s="136">
        <v>44</v>
      </c>
      <c r="J5056" s="123" t="s">
        <v>38</v>
      </c>
      <c r="K5056" s="137">
        <f>((G5056*400)+(H5056*100))+I5056</f>
        <v>1044</v>
      </c>
      <c r="L5056" s="137">
        <v>650</v>
      </c>
      <c r="M5056" s="137">
        <f>K5056*L5056</f>
        <v>678600</v>
      </c>
      <c r="N5056" s="123"/>
      <c r="O5056" s="108"/>
      <c r="P5056" s="138"/>
      <c r="Q5056" s="108"/>
      <c r="R5056" s="108"/>
      <c r="S5056" s="139"/>
      <c r="T5056" s="123"/>
      <c r="U5056" s="123"/>
      <c r="V5056" s="123"/>
      <c r="W5056" s="137"/>
      <c r="X5056" s="136"/>
      <c r="Y5056" s="137"/>
      <c r="Z5056" s="137"/>
      <c r="AA5056" s="119"/>
      <c r="AB5056" s="119"/>
      <c r="AC5056" s="137"/>
      <c r="AD5056" s="137">
        <f>IF(AND(AC5056="",M5056=""),0,IF((AC5056=""),M5056,IF((M5056=""),AC5056,AC5056+M5056)))</f>
        <v>678600</v>
      </c>
      <c r="AE5056" s="137">
        <f>IF( (X5056=""),AD5056*1,AD5056*(X5056/100) )</f>
        <v>678600</v>
      </c>
      <c r="AF5056" s="137">
        <v>50000000</v>
      </c>
      <c r="AG5056" s="137">
        <f>IF((AF5056-AE5056) &gt; 1,0,IF((AF5056-AE5056)&lt;0,AE5056-AF5056,AF5056-AE5056))</f>
        <v>0</v>
      </c>
      <c r="AH5056" s="137">
        <v>0.01</v>
      </c>
    </row>
    <row r="5057" spans="1:34" s="173" customFormat="1" x14ac:dyDescent="0.55000000000000004">
      <c r="A5057" s="122"/>
      <c r="B5057" s="123"/>
      <c r="C5057" s="123"/>
      <c r="D5057" s="135"/>
      <c r="E5057" s="123"/>
      <c r="F5057" s="123"/>
      <c r="G5057" s="123"/>
      <c r="H5057" s="123"/>
      <c r="I5057" s="136"/>
      <c r="J5057" s="123"/>
      <c r="K5057" s="137"/>
      <c r="L5057" s="137" t="s">
        <v>63</v>
      </c>
      <c r="M5057" s="137">
        <f>SUM(M5056:M5056)</f>
        <v>678600</v>
      </c>
      <c r="N5057" s="123"/>
      <c r="O5057" s="108"/>
      <c r="P5057" s="138"/>
      <c r="Q5057" s="108"/>
      <c r="R5057" s="108"/>
      <c r="S5057" s="139"/>
      <c r="T5057" s="123"/>
      <c r="U5057" s="123"/>
      <c r="V5057" s="123"/>
      <c r="W5057" s="137"/>
      <c r="X5057" s="136"/>
      <c r="Y5057" s="137"/>
      <c r="Z5057" s="137"/>
      <c r="AA5057" s="119"/>
      <c r="AB5057" s="119"/>
      <c r="AC5057" s="137"/>
      <c r="AD5057" s="137"/>
      <c r="AE5057" s="137">
        <f>SUM(AE5056:AE5056)</f>
        <v>678600</v>
      </c>
      <c r="AF5057" s="137"/>
      <c r="AG5057" s="137">
        <f>SUM(AG5056:AG5056)</f>
        <v>0</v>
      </c>
      <c r="AH5057" s="137"/>
    </row>
    <row r="5058" spans="1:34" s="173" customFormat="1" x14ac:dyDescent="0.55000000000000004">
      <c r="A5058" s="122" t="s">
        <v>7057</v>
      </c>
      <c r="B5058" s="123">
        <v>2160</v>
      </c>
      <c r="C5058" s="123">
        <v>5187</v>
      </c>
      <c r="D5058" s="135" t="s">
        <v>7058</v>
      </c>
      <c r="E5058" s="123" t="s">
        <v>34</v>
      </c>
      <c r="F5058" s="123">
        <v>19684</v>
      </c>
      <c r="G5058" s="123">
        <v>41</v>
      </c>
      <c r="H5058" s="123">
        <v>2</v>
      </c>
      <c r="I5058" s="136">
        <v>31.099999999998001</v>
      </c>
      <c r="J5058" s="123" t="s">
        <v>38</v>
      </c>
      <c r="K5058" s="137">
        <f>((G5058*400)+(H5058*100))+I5058</f>
        <v>16631.099999999999</v>
      </c>
      <c r="L5058" s="137">
        <v>275</v>
      </c>
      <c r="M5058" s="137">
        <f>K5058*L5058</f>
        <v>4573552.5</v>
      </c>
      <c r="N5058" s="123"/>
      <c r="O5058" s="108"/>
      <c r="P5058" s="138"/>
      <c r="Q5058" s="108"/>
      <c r="R5058" s="108"/>
      <c r="S5058" s="139"/>
      <c r="T5058" s="123"/>
      <c r="U5058" s="123"/>
      <c r="V5058" s="123"/>
      <c r="W5058" s="137"/>
      <c r="X5058" s="136"/>
      <c r="Y5058" s="137"/>
      <c r="Z5058" s="137"/>
      <c r="AA5058" s="119"/>
      <c r="AB5058" s="119"/>
      <c r="AC5058" s="137"/>
      <c r="AD5058" s="137">
        <f>IF(AND(AC5058="",M5058=""),0,IF((AC5058=""),M5058,IF((M5058=""),AC5058,AC5058+M5058)))</f>
        <v>4573552.5</v>
      </c>
      <c r="AE5058" s="137">
        <f>IF( (X5058=""),AD5058*1,AD5058*(X5058/100) )</f>
        <v>4573552.5</v>
      </c>
      <c r="AF5058" s="137">
        <v>50000000</v>
      </c>
      <c r="AG5058" s="137">
        <f>IF((AF5058-AE5058) &gt; 1,0,IF((AF5058-AE5058)&lt;0,AE5058-AF5058,AF5058-AE5058))</f>
        <v>0</v>
      </c>
      <c r="AH5058" s="137">
        <v>0.01</v>
      </c>
    </row>
    <row r="5059" spans="1:34" s="173" customFormat="1" x14ac:dyDescent="0.55000000000000004">
      <c r="A5059" s="122"/>
      <c r="B5059" s="123"/>
      <c r="C5059" s="123"/>
      <c r="D5059" s="135"/>
      <c r="E5059" s="123"/>
      <c r="F5059" s="123"/>
      <c r="G5059" s="123"/>
      <c r="H5059" s="123"/>
      <c r="I5059" s="136"/>
      <c r="J5059" s="123"/>
      <c r="K5059" s="137"/>
      <c r="L5059" s="137" t="s">
        <v>63</v>
      </c>
      <c r="M5059" s="137">
        <f>SUM(M5058:M5058)</f>
        <v>4573552.5</v>
      </c>
      <c r="N5059" s="123"/>
      <c r="O5059" s="108"/>
      <c r="P5059" s="138"/>
      <c r="Q5059" s="108"/>
      <c r="R5059" s="108"/>
      <c r="S5059" s="139"/>
      <c r="T5059" s="123"/>
      <c r="U5059" s="123"/>
      <c r="V5059" s="123"/>
      <c r="W5059" s="137"/>
      <c r="X5059" s="136"/>
      <c r="Y5059" s="137"/>
      <c r="Z5059" s="137"/>
      <c r="AA5059" s="119"/>
      <c r="AB5059" s="119"/>
      <c r="AC5059" s="137"/>
      <c r="AD5059" s="137"/>
      <c r="AE5059" s="137">
        <f>SUM(AE5058:AE5058)</f>
        <v>4573552.5</v>
      </c>
      <c r="AF5059" s="137"/>
      <c r="AG5059" s="137">
        <f>SUM(AG5058:AG5058)</f>
        <v>0</v>
      </c>
      <c r="AH5059" s="137"/>
    </row>
    <row r="5060" spans="1:34" s="173" customFormat="1" x14ac:dyDescent="0.55000000000000004">
      <c r="A5060" s="122" t="s">
        <v>7059</v>
      </c>
      <c r="B5060" s="123">
        <v>2161</v>
      </c>
      <c r="C5060" s="123">
        <v>7089</v>
      </c>
      <c r="D5060" s="135" t="s">
        <v>7060</v>
      </c>
      <c r="E5060" s="123" t="s">
        <v>34</v>
      </c>
      <c r="F5060" s="123">
        <v>24001</v>
      </c>
      <c r="G5060" s="123">
        <v>0</v>
      </c>
      <c r="H5060" s="123">
        <v>3</v>
      </c>
      <c r="I5060" s="136">
        <v>0</v>
      </c>
      <c r="J5060" s="123" t="s">
        <v>38</v>
      </c>
      <c r="K5060" s="137">
        <f>((G5060*400)+(H5060*100))+I5060</f>
        <v>300</v>
      </c>
      <c r="L5060" s="137">
        <v>625</v>
      </c>
      <c r="M5060" s="137">
        <f>K5060*L5060</f>
        <v>187500</v>
      </c>
      <c r="N5060" s="123"/>
      <c r="O5060" s="108"/>
      <c r="P5060" s="138"/>
      <c r="Q5060" s="108"/>
      <c r="R5060" s="108"/>
      <c r="S5060" s="139"/>
      <c r="T5060" s="123"/>
      <c r="U5060" s="123"/>
      <c r="V5060" s="123"/>
      <c r="W5060" s="137"/>
      <c r="X5060" s="136"/>
      <c r="Y5060" s="137"/>
      <c r="Z5060" s="137"/>
      <c r="AA5060" s="119"/>
      <c r="AB5060" s="119"/>
      <c r="AC5060" s="137"/>
      <c r="AD5060" s="137">
        <f>IF(AND(AC5060="",M5060=""),0,IF((AC5060=""),M5060,IF((M5060=""),AC5060,AC5060+M5060)))</f>
        <v>187500</v>
      </c>
      <c r="AE5060" s="137">
        <f>IF( (X5060=""),AD5060*1,AD5060*(X5060/100) )</f>
        <v>187500</v>
      </c>
      <c r="AF5060" s="137">
        <v>50000000</v>
      </c>
      <c r="AG5060" s="137">
        <f>IF((AF5060-AE5060) &gt; 1,0,IF((AF5060-AE5060)&lt;0,AE5060-AF5060,AF5060-AE5060))</f>
        <v>0</v>
      </c>
      <c r="AH5060" s="137">
        <v>0.01</v>
      </c>
    </row>
    <row r="5061" spans="1:34" s="173" customFormat="1" x14ac:dyDescent="0.55000000000000004">
      <c r="A5061" s="122"/>
      <c r="B5061" s="123"/>
      <c r="C5061" s="123"/>
      <c r="D5061" s="135"/>
      <c r="E5061" s="123"/>
      <c r="F5061" s="123"/>
      <c r="G5061" s="123"/>
      <c r="H5061" s="123"/>
      <c r="I5061" s="136"/>
      <c r="J5061" s="123"/>
      <c r="K5061" s="137"/>
      <c r="L5061" s="137" t="s">
        <v>63</v>
      </c>
      <c r="M5061" s="137">
        <f>SUM(M5060:M5060)</f>
        <v>187500</v>
      </c>
      <c r="N5061" s="123"/>
      <c r="O5061" s="108"/>
      <c r="P5061" s="138"/>
      <c r="Q5061" s="108"/>
      <c r="R5061" s="108"/>
      <c r="S5061" s="139"/>
      <c r="T5061" s="123"/>
      <c r="U5061" s="123"/>
      <c r="V5061" s="123"/>
      <c r="W5061" s="137"/>
      <c r="X5061" s="136"/>
      <c r="Y5061" s="137"/>
      <c r="Z5061" s="137"/>
      <c r="AA5061" s="119"/>
      <c r="AB5061" s="119"/>
      <c r="AC5061" s="137"/>
      <c r="AD5061" s="137"/>
      <c r="AE5061" s="137">
        <f>SUM(AE5060:AE5060)</f>
        <v>187500</v>
      </c>
      <c r="AF5061" s="137"/>
      <c r="AG5061" s="137">
        <f>SUM(AG5060:AG5060)</f>
        <v>0</v>
      </c>
      <c r="AH5061" s="137"/>
    </row>
    <row r="5062" spans="1:34" s="173" customFormat="1" x14ac:dyDescent="0.55000000000000004">
      <c r="A5062" s="122" t="s">
        <v>7063</v>
      </c>
      <c r="B5062" s="123">
        <v>2162</v>
      </c>
      <c r="C5062" s="123">
        <v>9500</v>
      </c>
      <c r="D5062" s="135" t="s">
        <v>7064</v>
      </c>
      <c r="E5062" s="123" t="s">
        <v>34</v>
      </c>
      <c r="F5062" s="123">
        <v>1849</v>
      </c>
      <c r="G5062" s="123">
        <v>0</v>
      </c>
      <c r="H5062" s="123">
        <v>0</v>
      </c>
      <c r="I5062" s="136">
        <v>51</v>
      </c>
      <c r="J5062" s="123" t="s">
        <v>35</v>
      </c>
      <c r="K5062" s="137">
        <f>((G5062*400)+(H5062*100))+I5062</f>
        <v>51</v>
      </c>
      <c r="L5062" s="137">
        <v>1900</v>
      </c>
      <c r="M5062" s="137">
        <f>K5062*L5062</f>
        <v>96900</v>
      </c>
      <c r="N5062" s="123">
        <v>1</v>
      </c>
      <c r="O5062" s="108" t="s">
        <v>7061</v>
      </c>
      <c r="P5062" s="138">
        <v>3570800210573</v>
      </c>
      <c r="Q5062" s="108" t="s">
        <v>7062</v>
      </c>
      <c r="R5062" s="108" t="s">
        <v>7065</v>
      </c>
      <c r="S5062" s="139" t="s">
        <v>7066</v>
      </c>
      <c r="T5062" s="123" t="s">
        <v>51</v>
      </c>
      <c r="U5062" s="123" t="s">
        <v>74</v>
      </c>
      <c r="V5062" s="123" t="s">
        <v>52</v>
      </c>
      <c r="W5062" s="137">
        <v>268.8</v>
      </c>
      <c r="X5062" s="136">
        <v>100</v>
      </c>
      <c r="Y5062" s="137">
        <v>6750</v>
      </c>
      <c r="Z5062" s="137">
        <f>W5062*Y5062</f>
        <v>1814400</v>
      </c>
      <c r="AA5062" s="119">
        <v>21</v>
      </c>
      <c r="AB5062" s="119">
        <v>93</v>
      </c>
      <c r="AC5062" s="137">
        <f>(Z5062*(100-AB5062))/100</f>
        <v>127008</v>
      </c>
      <c r="AD5062" s="137">
        <f>IF(AND(AC5062="",M5062=""),0,IF((AC5062=""),M5062, IF( (M5062=""),AC5062,SUM(AC5062:AC5063)+M5062)))</f>
        <v>223908</v>
      </c>
      <c r="AE5062" s="137">
        <f>IF( (X5062=""),AD5062*1,AD5062*(X5062/100) )</f>
        <v>223908</v>
      </c>
      <c r="AF5062" s="137">
        <v>50000000</v>
      </c>
      <c r="AG5062" s="137">
        <f>IF((AF5062-AE5062) &gt; 1,0,IF((AF5062-AE5062)&lt;0,AE5062-AF5062,AF5062-AE5062))</f>
        <v>0</v>
      </c>
      <c r="AH5062" s="137">
        <v>0.02</v>
      </c>
    </row>
    <row r="5063" spans="1:34" s="173" customFormat="1" x14ac:dyDescent="0.55000000000000004">
      <c r="A5063" s="122"/>
      <c r="B5063" s="123"/>
      <c r="C5063" s="123"/>
      <c r="D5063" s="135"/>
      <c r="E5063" s="123"/>
      <c r="F5063" s="123"/>
      <c r="G5063" s="123"/>
      <c r="H5063" s="123"/>
      <c r="I5063" s="136"/>
      <c r="J5063" s="123"/>
      <c r="K5063" s="137"/>
      <c r="L5063" s="137" t="s">
        <v>63</v>
      </c>
      <c r="M5063" s="137">
        <f>SUM(M5062:M5062)</f>
        <v>96900</v>
      </c>
      <c r="N5063" s="123"/>
      <c r="O5063" s="108"/>
      <c r="P5063" s="138"/>
      <c r="Q5063" s="108"/>
      <c r="R5063" s="108"/>
      <c r="S5063" s="139"/>
      <c r="T5063" s="123"/>
      <c r="U5063" s="123"/>
      <c r="V5063" s="123"/>
      <c r="W5063" s="137"/>
      <c r="X5063" s="136"/>
      <c r="Y5063" s="137"/>
      <c r="Z5063" s="137"/>
      <c r="AA5063" s="119"/>
      <c r="AB5063" s="119"/>
      <c r="AC5063" s="137"/>
      <c r="AD5063" s="137"/>
      <c r="AE5063" s="137">
        <f>SUM(AE5062:AE5062)</f>
        <v>223908</v>
      </c>
      <c r="AF5063" s="137"/>
      <c r="AG5063" s="137">
        <f>SUM(AG5062:AG5062)</f>
        <v>0</v>
      </c>
      <c r="AH5063" s="137"/>
    </row>
    <row r="5064" spans="1:34" s="173" customFormat="1" x14ac:dyDescent="0.55000000000000004">
      <c r="A5064" s="122" t="s">
        <v>7067</v>
      </c>
      <c r="B5064" s="123">
        <v>2163</v>
      </c>
      <c r="C5064" s="123">
        <v>6292</v>
      </c>
      <c r="D5064" s="135" t="s">
        <v>7068</v>
      </c>
      <c r="E5064" s="123" t="s">
        <v>37</v>
      </c>
      <c r="F5064" s="123">
        <v>5497</v>
      </c>
      <c r="G5064" s="123">
        <v>1</v>
      </c>
      <c r="H5064" s="123">
        <v>0</v>
      </c>
      <c r="I5064" s="136">
        <v>15</v>
      </c>
      <c r="J5064" s="123" t="s">
        <v>38</v>
      </c>
      <c r="K5064" s="137">
        <f>((G5064*400)+(H5064*100))+I5064</f>
        <v>415</v>
      </c>
      <c r="L5064" s="137">
        <v>225</v>
      </c>
      <c r="M5064" s="137">
        <f>K5064*L5064</f>
        <v>93375</v>
      </c>
      <c r="N5064" s="123"/>
      <c r="O5064" s="108"/>
      <c r="P5064" s="138"/>
      <c r="Q5064" s="108"/>
      <c r="R5064" s="108"/>
      <c r="S5064" s="139"/>
      <c r="T5064" s="123"/>
      <c r="U5064" s="123"/>
      <c r="V5064" s="123"/>
      <c r="W5064" s="137"/>
      <c r="X5064" s="136"/>
      <c r="Y5064" s="137"/>
      <c r="Z5064" s="137"/>
      <c r="AA5064" s="119"/>
      <c r="AB5064" s="119"/>
      <c r="AC5064" s="137"/>
      <c r="AD5064" s="137">
        <f>IF(AND(AC5064="",M5064=""),0,IF((AC5064=""),M5064,IF((M5064=""),AC5064,AC5064+M5064)))</f>
        <v>93375</v>
      </c>
      <c r="AE5064" s="137">
        <f>IF( (X5064=""),AD5064*1,AD5064*(X5064/100) )</f>
        <v>93375</v>
      </c>
      <c r="AF5064" s="137">
        <v>0</v>
      </c>
      <c r="AG5064" s="137">
        <f>IF((AF5064-AE5064) &gt; 1,0,IF((AF5064-AE5064)&lt;0,AE5064-AF5064,AF5064-AE5064))</f>
        <v>93375</v>
      </c>
      <c r="AH5064" s="137">
        <v>0.01</v>
      </c>
    </row>
    <row r="5065" spans="1:34" s="173" customFormat="1" x14ac:dyDescent="0.55000000000000004">
      <c r="A5065" s="122"/>
      <c r="B5065" s="123"/>
      <c r="C5065" s="123"/>
      <c r="D5065" s="135"/>
      <c r="E5065" s="123"/>
      <c r="F5065" s="123"/>
      <c r="G5065" s="123"/>
      <c r="H5065" s="123"/>
      <c r="I5065" s="136"/>
      <c r="J5065" s="123"/>
      <c r="K5065" s="137"/>
      <c r="L5065" s="137" t="s">
        <v>63</v>
      </c>
      <c r="M5065" s="137">
        <f>SUM(M5064:M5064)</f>
        <v>93375</v>
      </c>
      <c r="N5065" s="123"/>
      <c r="O5065" s="108"/>
      <c r="P5065" s="138"/>
      <c r="Q5065" s="108"/>
      <c r="R5065" s="108"/>
      <c r="S5065" s="139"/>
      <c r="T5065" s="123"/>
      <c r="U5065" s="123"/>
      <c r="V5065" s="123"/>
      <c r="W5065" s="137"/>
      <c r="X5065" s="136"/>
      <c r="Y5065" s="137"/>
      <c r="Z5065" s="137"/>
      <c r="AA5065" s="119"/>
      <c r="AB5065" s="119"/>
      <c r="AC5065" s="137"/>
      <c r="AD5065" s="137"/>
      <c r="AE5065" s="137">
        <f>SUM(AE5064:AE5064)</f>
        <v>93375</v>
      </c>
      <c r="AF5065" s="137"/>
      <c r="AG5065" s="137">
        <f>SUM(AG5064:AG5064)</f>
        <v>93375</v>
      </c>
      <c r="AH5065" s="137"/>
    </row>
    <row r="5066" spans="1:34" s="173" customFormat="1" x14ac:dyDescent="0.55000000000000004">
      <c r="A5066" s="122" t="s">
        <v>7071</v>
      </c>
      <c r="B5066" s="123">
        <v>2164</v>
      </c>
      <c r="C5066" s="123">
        <v>6912</v>
      </c>
      <c r="D5066" s="135" t="s">
        <v>7072</v>
      </c>
      <c r="E5066" s="123" t="s">
        <v>34</v>
      </c>
      <c r="F5066" s="123">
        <v>23281</v>
      </c>
      <c r="G5066" s="123">
        <v>0</v>
      </c>
      <c r="H5066" s="123">
        <v>0</v>
      </c>
      <c r="I5066" s="136">
        <v>68</v>
      </c>
      <c r="J5066" s="123" t="s">
        <v>35</v>
      </c>
      <c r="K5066" s="137">
        <f>((G5066*400)+(H5066*100))+I5066</f>
        <v>68</v>
      </c>
      <c r="L5066" s="137">
        <v>2175</v>
      </c>
      <c r="M5066" s="137">
        <f>K5066*L5066</f>
        <v>147900</v>
      </c>
      <c r="N5066" s="123">
        <v>1</v>
      </c>
      <c r="O5066" s="108" t="s">
        <v>7069</v>
      </c>
      <c r="P5066" s="138">
        <v>3570800403983</v>
      </c>
      <c r="Q5066" s="108" t="s">
        <v>7070</v>
      </c>
      <c r="R5066" s="108" t="s">
        <v>7073</v>
      </c>
      <c r="S5066" s="139" t="s">
        <v>7074</v>
      </c>
      <c r="T5066" s="123" t="s">
        <v>51</v>
      </c>
      <c r="U5066" s="123" t="s">
        <v>45</v>
      </c>
      <c r="V5066" s="123" t="s">
        <v>52</v>
      </c>
      <c r="W5066" s="137">
        <v>189.42</v>
      </c>
      <c r="X5066" s="136">
        <v>58.68</v>
      </c>
      <c r="Y5066" s="137">
        <v>6750</v>
      </c>
      <c r="Z5066" s="137">
        <f>W5066*Y5066</f>
        <v>1278585</v>
      </c>
      <c r="AA5066" s="119">
        <v>11</v>
      </c>
      <c r="AB5066" s="119">
        <v>12</v>
      </c>
      <c r="AC5066" s="137">
        <f>(Z5066*(100-AB5066))/100</f>
        <v>1125154.8</v>
      </c>
      <c r="AD5066" s="137">
        <f>IF(AND(AC5066="",M5066=""),0,IF((AC5066=""),M5066, IF( (M5066=""),AC5066,SUM(AC5066:AC5071)+M5066)))</f>
        <v>2119350.9</v>
      </c>
      <c r="AE5066" s="137">
        <f>IF( (X5066=""),AD5066*1,AD5066*(X5066/100) )</f>
        <v>1243635.10812</v>
      </c>
      <c r="AF5066" s="137">
        <v>50000000</v>
      </c>
      <c r="AG5066" s="137">
        <f>IF((AF5066-AE5066) &gt; 1,0,IF((AF5066-AE5066)&lt;0,AE5066-AF5066,AF5066-AE5066))</f>
        <v>0</v>
      </c>
      <c r="AH5066" s="137">
        <v>0.02</v>
      </c>
    </row>
    <row r="5067" spans="1:34" s="173" customFormat="1" x14ac:dyDescent="0.55000000000000004">
      <c r="A5067" s="122"/>
      <c r="B5067" s="123"/>
      <c r="C5067" s="123"/>
      <c r="D5067" s="135"/>
      <c r="E5067" s="123"/>
      <c r="F5067" s="123"/>
      <c r="G5067" s="123"/>
      <c r="H5067" s="123"/>
      <c r="I5067" s="136"/>
      <c r="J5067" s="123"/>
      <c r="K5067" s="137"/>
      <c r="L5067" s="137"/>
      <c r="M5067" s="137"/>
      <c r="N5067" s="123">
        <v>2</v>
      </c>
      <c r="O5067" s="108" t="s">
        <v>7069</v>
      </c>
      <c r="P5067" s="138">
        <v>3570800403983</v>
      </c>
      <c r="Q5067" s="108" t="s">
        <v>7070</v>
      </c>
      <c r="R5067" s="108" t="s">
        <v>7073</v>
      </c>
      <c r="S5067" s="139" t="s">
        <v>7075</v>
      </c>
      <c r="T5067" s="123" t="s">
        <v>51</v>
      </c>
      <c r="U5067" s="123" t="s">
        <v>45</v>
      </c>
      <c r="V5067" s="123" t="s">
        <v>52</v>
      </c>
      <c r="W5067" s="137">
        <v>133.38</v>
      </c>
      <c r="X5067" s="136">
        <v>41.32</v>
      </c>
      <c r="Y5067" s="137">
        <v>6750</v>
      </c>
      <c r="Z5067" s="137">
        <f>W5067*Y5067</f>
        <v>900315</v>
      </c>
      <c r="AA5067" s="119">
        <v>6</v>
      </c>
      <c r="AB5067" s="119">
        <v>6</v>
      </c>
      <c r="AC5067" s="137">
        <f>(Z5067*(100-AB5067))/100</f>
        <v>846296.1</v>
      </c>
      <c r="AD5067" s="137">
        <f>IF(AND(AC5067="",M5066=""),0,IF((AC5067=""),M5066, IF( (M5066=""),AC5067,SUM(AC5066:AC5071)+M5066)))</f>
        <v>2119350.9</v>
      </c>
      <c r="AE5067" s="137">
        <f>IF( (X5067=""),AD5067*1,AD5067*(X5067/100) )</f>
        <v>875715.79188000003</v>
      </c>
      <c r="AF5067" s="137">
        <v>50000000</v>
      </c>
      <c r="AG5067" s="137">
        <f>IF((AF5067-AE5067) &gt; 1,0,IF((AF5067-AE5067)&lt;0,AE5067-AF5067,AF5067-AE5067))</f>
        <v>0</v>
      </c>
      <c r="AH5067" s="137">
        <v>0.02</v>
      </c>
    </row>
    <row r="5068" spans="1:34" s="173" customFormat="1" x14ac:dyDescent="0.55000000000000004">
      <c r="A5068" s="122"/>
      <c r="B5068" s="123"/>
      <c r="C5068" s="123"/>
      <c r="D5068" s="135"/>
      <c r="E5068" s="123"/>
      <c r="F5068" s="123"/>
      <c r="G5068" s="123"/>
      <c r="H5068" s="123"/>
      <c r="I5068" s="136"/>
      <c r="J5068" s="123"/>
      <c r="K5068" s="137"/>
      <c r="L5068" s="137" t="s">
        <v>63</v>
      </c>
      <c r="M5068" s="137">
        <f>SUM(M5066:M5067)</f>
        <v>147900</v>
      </c>
      <c r="N5068" s="123"/>
      <c r="O5068" s="108"/>
      <c r="P5068" s="138"/>
      <c r="Q5068" s="108"/>
      <c r="R5068" s="108"/>
      <c r="S5068" s="139"/>
      <c r="T5068" s="123"/>
      <c r="U5068" s="123"/>
      <c r="V5068" s="123"/>
      <c r="W5068" s="137"/>
      <c r="X5068" s="136"/>
      <c r="Y5068" s="137"/>
      <c r="Z5068" s="137"/>
      <c r="AA5068" s="119"/>
      <c r="AB5068" s="119"/>
      <c r="AC5068" s="137"/>
      <c r="AD5068" s="137"/>
      <c r="AE5068" s="137">
        <f>SUM(AE5066:AE5067)</f>
        <v>2119350.9</v>
      </c>
      <c r="AF5068" s="137"/>
      <c r="AG5068" s="137">
        <f>SUM(AG5066:AG5067)</f>
        <v>0</v>
      </c>
      <c r="AH5068" s="137"/>
    </row>
    <row r="5069" spans="1:34" s="173" customFormat="1" x14ac:dyDescent="0.55000000000000004">
      <c r="A5069" s="122" t="s">
        <v>7076</v>
      </c>
      <c r="B5069" s="123">
        <v>2165</v>
      </c>
      <c r="C5069" s="123">
        <v>9000</v>
      </c>
      <c r="D5069" s="135" t="s">
        <v>7077</v>
      </c>
      <c r="E5069" s="123" t="s">
        <v>34</v>
      </c>
      <c r="F5069" s="123">
        <v>24385</v>
      </c>
      <c r="G5069" s="123">
        <v>1</v>
      </c>
      <c r="H5069" s="123">
        <v>0</v>
      </c>
      <c r="I5069" s="136">
        <v>0</v>
      </c>
      <c r="J5069" s="123" t="s">
        <v>38</v>
      </c>
      <c r="K5069" s="137">
        <f>((G5069*400)+(H5069*100))+I5069</f>
        <v>400</v>
      </c>
      <c r="L5069" s="137">
        <v>600</v>
      </c>
      <c r="M5069" s="137">
        <f>K5069*L5069</f>
        <v>240000</v>
      </c>
      <c r="N5069" s="123"/>
      <c r="O5069" s="108"/>
      <c r="P5069" s="138"/>
      <c r="Q5069" s="108"/>
      <c r="R5069" s="108"/>
      <c r="S5069" s="139"/>
      <c r="T5069" s="123"/>
      <c r="U5069" s="123"/>
      <c r="V5069" s="123"/>
      <c r="W5069" s="137"/>
      <c r="X5069" s="136"/>
      <c r="Y5069" s="137"/>
      <c r="Z5069" s="137"/>
      <c r="AA5069" s="119"/>
      <c r="AB5069" s="119"/>
      <c r="AC5069" s="137"/>
      <c r="AD5069" s="137">
        <f>IF(AND(AC5069="",M5069=""),0,IF((AC5069=""),M5069,IF((M5069=""),AC5069,AC5069+M5069)))</f>
        <v>240000</v>
      </c>
      <c r="AE5069" s="137">
        <f>IF( (X5069=""),AD5069*1,AD5069*(X5069/100) )</f>
        <v>240000</v>
      </c>
      <c r="AF5069" s="137">
        <v>50000000</v>
      </c>
      <c r="AG5069" s="137">
        <f>IF((AF5069-AE5069) &gt; 1,0,IF((AF5069-AE5069)&lt;0,AE5069-AF5069,AF5069-AE5069))</f>
        <v>0</v>
      </c>
      <c r="AH5069" s="137">
        <v>0.01</v>
      </c>
    </row>
    <row r="5070" spans="1:34" s="173" customFormat="1" x14ac:dyDescent="0.55000000000000004">
      <c r="A5070" s="122"/>
      <c r="B5070" s="123"/>
      <c r="C5070" s="123"/>
      <c r="D5070" s="135"/>
      <c r="E5070" s="123"/>
      <c r="F5070" s="123"/>
      <c r="G5070" s="123"/>
      <c r="H5070" s="123"/>
      <c r="I5070" s="136"/>
      <c r="J5070" s="123"/>
      <c r="K5070" s="137"/>
      <c r="L5070" s="137" t="s">
        <v>63</v>
      </c>
      <c r="M5070" s="137">
        <f>SUM(M5069:M5069)</f>
        <v>240000</v>
      </c>
      <c r="N5070" s="123"/>
      <c r="O5070" s="108"/>
      <c r="P5070" s="138"/>
      <c r="Q5070" s="108"/>
      <c r="R5070" s="108"/>
      <c r="S5070" s="139"/>
      <c r="T5070" s="123"/>
      <c r="U5070" s="123"/>
      <c r="V5070" s="123"/>
      <c r="W5070" s="137"/>
      <c r="X5070" s="136"/>
      <c r="Y5070" s="137"/>
      <c r="Z5070" s="137"/>
      <c r="AA5070" s="119"/>
      <c r="AB5070" s="119"/>
      <c r="AC5070" s="137"/>
      <c r="AD5070" s="137"/>
      <c r="AE5070" s="137">
        <f>SUM(AE5069:AE5069)</f>
        <v>240000</v>
      </c>
      <c r="AF5070" s="137"/>
      <c r="AG5070" s="137">
        <f>SUM(AG5069:AG5069)</f>
        <v>0</v>
      </c>
      <c r="AH5070" s="137"/>
    </row>
    <row r="5071" spans="1:34" s="173" customFormat="1" x14ac:dyDescent="0.55000000000000004">
      <c r="A5071" s="122" t="s">
        <v>7080</v>
      </c>
      <c r="B5071" s="123">
        <v>2166</v>
      </c>
      <c r="C5071" s="123">
        <v>7919</v>
      </c>
      <c r="D5071" s="135" t="s">
        <v>7081</v>
      </c>
      <c r="E5071" s="123" t="s">
        <v>34</v>
      </c>
      <c r="F5071" s="123">
        <v>5310</v>
      </c>
      <c r="G5071" s="123">
        <v>0</v>
      </c>
      <c r="H5071" s="123">
        <v>1</v>
      </c>
      <c r="I5071" s="136">
        <v>76</v>
      </c>
      <c r="J5071" s="123" t="s">
        <v>38</v>
      </c>
      <c r="K5071" s="137">
        <f>((G5071*400)+(H5071*100))+I5071</f>
        <v>176</v>
      </c>
      <c r="L5071" s="137">
        <v>850</v>
      </c>
      <c r="M5071" s="137">
        <f>K5071*L5071</f>
        <v>149600</v>
      </c>
      <c r="N5071" s="123"/>
      <c r="O5071" s="108"/>
      <c r="P5071" s="138"/>
      <c r="Q5071" s="108"/>
      <c r="R5071" s="108"/>
      <c r="S5071" s="139"/>
      <c r="T5071" s="123"/>
      <c r="U5071" s="123"/>
      <c r="V5071" s="123"/>
      <c r="W5071" s="137"/>
      <c r="X5071" s="136"/>
      <c r="Y5071" s="137"/>
      <c r="Z5071" s="137"/>
      <c r="AA5071" s="119"/>
      <c r="AB5071" s="119"/>
      <c r="AC5071" s="137"/>
      <c r="AD5071" s="137">
        <f>IF(AND(AC5071="",M5071=""),0,IF((AC5071=""),M5071,IF((M5071=""),AC5071,AC5071+M5071)))</f>
        <v>149600</v>
      </c>
      <c r="AE5071" s="137">
        <f>IF( (X5071=""),AD5071*1,AD5071*(X5071/100) )</f>
        <v>149600</v>
      </c>
      <c r="AF5071" s="137">
        <v>50000000</v>
      </c>
      <c r="AG5071" s="137">
        <f>IF((AF5071-AE5071) &gt; 1,0,IF((AF5071-AE5071)&lt;0,AE5071-AF5071,AF5071-AE5071))</f>
        <v>0</v>
      </c>
      <c r="AH5071" s="137">
        <v>0.01</v>
      </c>
    </row>
    <row r="5072" spans="1:34" s="173" customFormat="1" x14ac:dyDescent="0.55000000000000004">
      <c r="A5072" s="122"/>
      <c r="B5072" s="123">
        <v>2167</v>
      </c>
      <c r="C5072" s="123">
        <v>9714</v>
      </c>
      <c r="D5072" s="135"/>
      <c r="E5072" s="123" t="s">
        <v>34</v>
      </c>
      <c r="F5072" s="123">
        <v>7329</v>
      </c>
      <c r="G5072" s="123">
        <v>0</v>
      </c>
      <c r="H5072" s="123">
        <v>1</v>
      </c>
      <c r="I5072" s="136">
        <v>37</v>
      </c>
      <c r="J5072" s="123" t="s">
        <v>38</v>
      </c>
      <c r="K5072" s="137">
        <f>((G5072*400)+(H5072*100))+I5072</f>
        <v>137</v>
      </c>
      <c r="L5072" s="137">
        <v>1500</v>
      </c>
      <c r="M5072" s="137">
        <f>K5072*L5072</f>
        <v>205500</v>
      </c>
      <c r="N5072" s="123"/>
      <c r="O5072" s="108"/>
      <c r="P5072" s="138"/>
      <c r="Q5072" s="108"/>
      <c r="R5072" s="108"/>
      <c r="S5072" s="139"/>
      <c r="T5072" s="123"/>
      <c r="U5072" s="123"/>
      <c r="V5072" s="123"/>
      <c r="W5072" s="137"/>
      <c r="X5072" s="136"/>
      <c r="Y5072" s="137"/>
      <c r="Z5072" s="137"/>
      <c r="AA5072" s="119"/>
      <c r="AB5072" s="119"/>
      <c r="AC5072" s="137"/>
      <c r="AD5072" s="137">
        <f>IF(AND(AC5072="",M5072=""),0,IF((AC5072=""),M5072,IF((M5072=""),AC5072,AC5072+M5072)))</f>
        <v>205500</v>
      </c>
      <c r="AE5072" s="137">
        <f>IF( (X5072=""),AD5072*1,AD5072*(X5072/100) )</f>
        <v>205500</v>
      </c>
      <c r="AF5072" s="137">
        <v>50000000</v>
      </c>
      <c r="AG5072" s="137">
        <f>IF((AF5072-AE5072) &gt; 1,0,IF((AF5072-AE5072)&lt;0,AE5072-AF5072,AF5072-AE5072))</f>
        <v>0</v>
      </c>
      <c r="AH5072" s="137">
        <v>0.01</v>
      </c>
    </row>
    <row r="5073" spans="1:34" s="173" customFormat="1" x14ac:dyDescent="0.55000000000000004">
      <c r="A5073" s="122"/>
      <c r="B5073" s="123"/>
      <c r="C5073" s="123"/>
      <c r="D5073" s="135"/>
      <c r="E5073" s="123"/>
      <c r="F5073" s="123"/>
      <c r="G5073" s="123"/>
      <c r="H5073" s="123"/>
      <c r="I5073" s="136"/>
      <c r="J5073" s="123"/>
      <c r="K5073" s="137"/>
      <c r="L5073" s="137" t="s">
        <v>63</v>
      </c>
      <c r="M5073" s="137">
        <f>SUM(M5071:M5072)</f>
        <v>355100</v>
      </c>
      <c r="N5073" s="123"/>
      <c r="O5073" s="108"/>
      <c r="P5073" s="138"/>
      <c r="Q5073" s="108"/>
      <c r="R5073" s="108"/>
      <c r="S5073" s="139"/>
      <c r="T5073" s="123"/>
      <c r="U5073" s="123"/>
      <c r="V5073" s="123"/>
      <c r="W5073" s="137"/>
      <c r="X5073" s="136"/>
      <c r="Y5073" s="137"/>
      <c r="Z5073" s="137"/>
      <c r="AA5073" s="119"/>
      <c r="AB5073" s="119"/>
      <c r="AC5073" s="137"/>
      <c r="AD5073" s="137"/>
      <c r="AE5073" s="137">
        <f>SUM(AE5071:AE5072)</f>
        <v>355100</v>
      </c>
      <c r="AF5073" s="137"/>
      <c r="AG5073" s="137">
        <f>SUM(AG5071:AG5072)</f>
        <v>0</v>
      </c>
      <c r="AH5073" s="137"/>
    </row>
    <row r="5074" spans="1:34" s="173" customFormat="1" x14ac:dyDescent="0.55000000000000004">
      <c r="A5074" s="122" t="s">
        <v>15190</v>
      </c>
      <c r="B5074" s="123">
        <v>2168</v>
      </c>
      <c r="C5074" s="123">
        <v>10499</v>
      </c>
      <c r="D5074" s="135" t="s">
        <v>15191</v>
      </c>
      <c r="E5074" s="123" t="s">
        <v>34</v>
      </c>
      <c r="F5074" s="123">
        <v>8260</v>
      </c>
      <c r="G5074" s="123">
        <v>0</v>
      </c>
      <c r="H5074" s="123">
        <v>1</v>
      </c>
      <c r="I5074" s="136">
        <v>71</v>
      </c>
      <c r="J5074" s="123" t="s">
        <v>35</v>
      </c>
      <c r="K5074" s="137">
        <f>((G5074*400)+(H5074*100))+I5074</f>
        <v>171</v>
      </c>
      <c r="L5074" s="137">
        <v>1650</v>
      </c>
      <c r="M5074" s="137">
        <f>K5074*L5074</f>
        <v>282150</v>
      </c>
      <c r="N5074" s="123">
        <v>1</v>
      </c>
      <c r="O5074" s="108" t="s">
        <v>15188</v>
      </c>
      <c r="P5074" s="138">
        <v>1579900303044</v>
      </c>
      <c r="Q5074" s="108" t="s">
        <v>15189</v>
      </c>
      <c r="R5074" s="108" t="s">
        <v>15192</v>
      </c>
      <c r="S5074" s="139"/>
      <c r="T5074" s="123" t="s">
        <v>51</v>
      </c>
      <c r="U5074" s="123" t="s">
        <v>45</v>
      </c>
      <c r="V5074" s="123" t="s">
        <v>2009</v>
      </c>
      <c r="W5074" s="137">
        <v>100.5</v>
      </c>
      <c r="X5074" s="136">
        <v>100</v>
      </c>
      <c r="Y5074" s="137">
        <v>6750</v>
      </c>
      <c r="Z5074" s="137">
        <f>W5074*Y5074</f>
        <v>678375</v>
      </c>
      <c r="AA5074" s="119">
        <v>1</v>
      </c>
      <c r="AB5074" s="119">
        <v>1</v>
      </c>
      <c r="AC5074" s="137">
        <f>(Z5074*(100-AB5074))/100</f>
        <v>671591.25</v>
      </c>
      <c r="AD5074" s="137">
        <f>IF(AND(AC5074="",M5074=""),0,IF((AC5074=""),M5074, IF( (M5074=""),AC5074,AC5074+M5074)))</f>
        <v>953741.25</v>
      </c>
      <c r="AE5074" s="137">
        <f>IF( (X5074=""),AD5074*1,AD5074*(X5074/100) )</f>
        <v>953741.25</v>
      </c>
      <c r="AF5074" s="137">
        <v>50000000</v>
      </c>
      <c r="AG5074" s="137">
        <f>IF((AF5074-AE5074) &gt; 1,0,IF((AF5074-AE5074)&lt;0,AE5074-AF5074,AF5074-AE5074))</f>
        <v>0</v>
      </c>
      <c r="AH5074" s="137">
        <v>0.02</v>
      </c>
    </row>
    <row r="5075" spans="1:34" s="173" customFormat="1" x14ac:dyDescent="0.55000000000000004">
      <c r="A5075" s="122"/>
      <c r="B5075" s="123">
        <v>2169</v>
      </c>
      <c r="C5075" s="123">
        <v>10500</v>
      </c>
      <c r="D5075" s="135" t="s">
        <v>15193</v>
      </c>
      <c r="E5075" s="123" t="s">
        <v>34</v>
      </c>
      <c r="F5075" s="123">
        <v>8282</v>
      </c>
      <c r="G5075" s="123">
        <v>0</v>
      </c>
      <c r="H5075" s="123">
        <v>1</v>
      </c>
      <c r="I5075" s="136">
        <v>45</v>
      </c>
      <c r="J5075" s="123" t="s">
        <v>38</v>
      </c>
      <c r="K5075" s="137">
        <f>((G5075*400)+(H5075*100))+I5075</f>
        <v>145</v>
      </c>
      <c r="L5075" s="137">
        <v>300</v>
      </c>
      <c r="M5075" s="137">
        <f>K5075*L5075</f>
        <v>43500</v>
      </c>
      <c r="N5075" s="123"/>
      <c r="O5075" s="108"/>
      <c r="P5075" s="138"/>
      <c r="Q5075" s="108"/>
      <c r="R5075" s="108"/>
      <c r="S5075" s="139"/>
      <c r="T5075" s="123"/>
      <c r="U5075" s="123"/>
      <c r="V5075" s="123"/>
      <c r="W5075" s="137"/>
      <c r="X5075" s="136"/>
      <c r="Y5075" s="137"/>
      <c r="Z5075" s="137"/>
      <c r="AA5075" s="119"/>
      <c r="AB5075" s="119"/>
      <c r="AC5075" s="137"/>
      <c r="AD5075" s="137">
        <f>IF(AND(AC5075="",M5075=""),0,IF((AC5075=""),M5075,IF((M5075=""),AC5075,AC5075+M5075)))</f>
        <v>43500</v>
      </c>
      <c r="AE5075" s="137">
        <f>IF( (X5075=""),AD5075*1,AD5075*(X5075/100) )</f>
        <v>43500</v>
      </c>
      <c r="AF5075" s="137">
        <v>50000000</v>
      </c>
      <c r="AG5075" s="137">
        <f>IF((AF5075-AE5075) &gt; 1,0,IF((AF5075-AE5075)&lt;0,AE5075-AF5075,AF5075-AE5075))</f>
        <v>0</v>
      </c>
      <c r="AH5075" s="137">
        <v>0.01</v>
      </c>
    </row>
    <row r="5076" spans="1:34" s="173" customFormat="1" x14ac:dyDescent="0.55000000000000004">
      <c r="A5076" s="122"/>
      <c r="B5076" s="123"/>
      <c r="C5076" s="123"/>
      <c r="D5076" s="135"/>
      <c r="E5076" s="123"/>
      <c r="F5076" s="123"/>
      <c r="G5076" s="123"/>
      <c r="H5076" s="123"/>
      <c r="I5076" s="136"/>
      <c r="J5076" s="123"/>
      <c r="K5076" s="137"/>
      <c r="L5076" s="137" t="s">
        <v>63</v>
      </c>
      <c r="M5076" s="137">
        <f>SUM(M5074:M5075)</f>
        <v>325650</v>
      </c>
      <c r="N5076" s="123"/>
      <c r="O5076" s="108"/>
      <c r="P5076" s="138"/>
      <c r="Q5076" s="108"/>
      <c r="R5076" s="108"/>
      <c r="S5076" s="139"/>
      <c r="T5076" s="123"/>
      <c r="U5076" s="123"/>
      <c r="V5076" s="123"/>
      <c r="W5076" s="137"/>
      <c r="X5076" s="136"/>
      <c r="Y5076" s="137"/>
      <c r="Z5076" s="137"/>
      <c r="AA5076" s="119"/>
      <c r="AB5076" s="119"/>
      <c r="AC5076" s="137"/>
      <c r="AD5076" s="137"/>
      <c r="AE5076" s="137">
        <f>SUM(AE5074:AE5075)</f>
        <v>997241.25</v>
      </c>
      <c r="AF5076" s="137"/>
      <c r="AG5076" s="137">
        <f>SUM(AG5074:AG5075)</f>
        <v>0</v>
      </c>
      <c r="AH5076" s="137"/>
    </row>
    <row r="5077" spans="1:34" s="173" customFormat="1" x14ac:dyDescent="0.55000000000000004">
      <c r="A5077" s="122" t="s">
        <v>7080</v>
      </c>
      <c r="B5077" s="123">
        <v>2170</v>
      </c>
      <c r="C5077" s="123">
        <v>7914</v>
      </c>
      <c r="D5077" s="135" t="s">
        <v>7082</v>
      </c>
      <c r="E5077" s="123" t="s">
        <v>34</v>
      </c>
      <c r="F5077" s="123">
        <v>11893</v>
      </c>
      <c r="G5077" s="123">
        <v>0</v>
      </c>
      <c r="H5077" s="123">
        <v>1</v>
      </c>
      <c r="I5077" s="136">
        <v>48</v>
      </c>
      <c r="J5077" s="123" t="s">
        <v>38</v>
      </c>
      <c r="K5077" s="137">
        <f t="shared" ref="K5077:K5082" si="484">((G5077*400)+(H5077*100))+I5077</f>
        <v>148</v>
      </c>
      <c r="L5077" s="137">
        <v>850</v>
      </c>
      <c r="M5077" s="137">
        <f t="shared" ref="M5077:M5082" si="485">K5077*L5077</f>
        <v>125800</v>
      </c>
      <c r="N5077" s="123"/>
      <c r="O5077" s="108"/>
      <c r="P5077" s="138"/>
      <c r="Q5077" s="108"/>
      <c r="R5077" s="108"/>
      <c r="S5077" s="139"/>
      <c r="T5077" s="123"/>
      <c r="U5077" s="123"/>
      <c r="V5077" s="123"/>
      <c r="W5077" s="137"/>
      <c r="X5077" s="136"/>
      <c r="Y5077" s="137"/>
      <c r="Z5077" s="137"/>
      <c r="AA5077" s="119"/>
      <c r="AB5077" s="119"/>
      <c r="AC5077" s="137"/>
      <c r="AD5077" s="137">
        <f>IF(AND(AC5077="",M5077=""),0,IF((AC5077=""),M5077,IF((M5077=""),AC5077,AC5077+M5077)))</f>
        <v>125800</v>
      </c>
      <c r="AE5077" s="137">
        <f t="shared" ref="AE5077:AE5082" si="486">IF( (X5077=""),AD5077*1,AD5077*(X5077/100) )</f>
        <v>125800</v>
      </c>
      <c r="AF5077" s="137">
        <v>50000000</v>
      </c>
      <c r="AG5077" s="137">
        <f t="shared" ref="AG5077:AG5082" si="487">IF((AF5077-AE5077) &gt; 1,0,IF((AF5077-AE5077)&lt;0,AE5077-AF5077,AF5077-AE5077))</f>
        <v>0</v>
      </c>
      <c r="AH5077" s="137">
        <v>0.01</v>
      </c>
    </row>
    <row r="5078" spans="1:34" s="173" customFormat="1" x14ac:dyDescent="0.55000000000000004">
      <c r="A5078" s="122"/>
      <c r="B5078" s="123">
        <v>2171</v>
      </c>
      <c r="C5078" s="123">
        <v>7915</v>
      </c>
      <c r="D5078" s="135" t="s">
        <v>7083</v>
      </c>
      <c r="E5078" s="123" t="s">
        <v>34</v>
      </c>
      <c r="F5078" s="123">
        <v>11894</v>
      </c>
      <c r="G5078" s="123">
        <v>0</v>
      </c>
      <c r="H5078" s="123">
        <v>1</v>
      </c>
      <c r="I5078" s="136">
        <v>49</v>
      </c>
      <c r="J5078" s="123" t="s">
        <v>38</v>
      </c>
      <c r="K5078" s="137">
        <f t="shared" si="484"/>
        <v>149</v>
      </c>
      <c r="L5078" s="137">
        <v>850</v>
      </c>
      <c r="M5078" s="137">
        <f t="shared" si="485"/>
        <v>126650</v>
      </c>
      <c r="N5078" s="123"/>
      <c r="O5078" s="108"/>
      <c r="P5078" s="138"/>
      <c r="Q5078" s="108"/>
      <c r="R5078" s="108"/>
      <c r="S5078" s="139"/>
      <c r="T5078" s="123"/>
      <c r="U5078" s="123"/>
      <c r="V5078" s="123"/>
      <c r="W5078" s="137"/>
      <c r="X5078" s="136"/>
      <c r="Y5078" s="137"/>
      <c r="Z5078" s="137"/>
      <c r="AA5078" s="119"/>
      <c r="AB5078" s="119"/>
      <c r="AC5078" s="137"/>
      <c r="AD5078" s="137">
        <f>IF(AND(AC5078="",M5078=""),0,IF((AC5078=""),M5078,IF((M5078=""),AC5078,AC5078+M5078)))</f>
        <v>126650</v>
      </c>
      <c r="AE5078" s="137">
        <f t="shared" si="486"/>
        <v>126650</v>
      </c>
      <c r="AF5078" s="137">
        <v>50000000</v>
      </c>
      <c r="AG5078" s="137">
        <f t="shared" si="487"/>
        <v>0</v>
      </c>
      <c r="AH5078" s="137">
        <v>0.01</v>
      </c>
    </row>
    <row r="5079" spans="1:34" s="173" customFormat="1" x14ac:dyDescent="0.55000000000000004">
      <c r="A5079" s="122"/>
      <c r="B5079" s="123">
        <v>2172</v>
      </c>
      <c r="C5079" s="123">
        <v>7916</v>
      </c>
      <c r="D5079" s="135" t="s">
        <v>7084</v>
      </c>
      <c r="E5079" s="123" t="s">
        <v>34</v>
      </c>
      <c r="F5079" s="123">
        <v>11895</v>
      </c>
      <c r="G5079" s="123">
        <v>0</v>
      </c>
      <c r="H5079" s="123">
        <v>1</v>
      </c>
      <c r="I5079" s="136">
        <v>39</v>
      </c>
      <c r="J5079" s="123" t="s">
        <v>38</v>
      </c>
      <c r="K5079" s="137">
        <f t="shared" si="484"/>
        <v>139</v>
      </c>
      <c r="L5079" s="137">
        <v>850</v>
      </c>
      <c r="M5079" s="137">
        <f t="shared" si="485"/>
        <v>118150</v>
      </c>
      <c r="N5079" s="123"/>
      <c r="O5079" s="108"/>
      <c r="P5079" s="138"/>
      <c r="Q5079" s="108"/>
      <c r="R5079" s="108"/>
      <c r="S5079" s="139"/>
      <c r="T5079" s="123"/>
      <c r="U5079" s="123"/>
      <c r="V5079" s="123"/>
      <c r="W5079" s="137"/>
      <c r="X5079" s="136"/>
      <c r="Y5079" s="137"/>
      <c r="Z5079" s="137"/>
      <c r="AA5079" s="119"/>
      <c r="AB5079" s="119"/>
      <c r="AC5079" s="137"/>
      <c r="AD5079" s="137">
        <f>IF(AND(AC5079="",M5079=""),0,IF((AC5079=""),M5079,IF((M5079=""),AC5079,AC5079+M5079)))</f>
        <v>118150</v>
      </c>
      <c r="AE5079" s="137">
        <f t="shared" si="486"/>
        <v>118150</v>
      </c>
      <c r="AF5079" s="137">
        <v>50000000</v>
      </c>
      <c r="AG5079" s="137">
        <f t="shared" si="487"/>
        <v>0</v>
      </c>
      <c r="AH5079" s="137">
        <v>0.01</v>
      </c>
    </row>
    <row r="5080" spans="1:34" s="173" customFormat="1" x14ac:dyDescent="0.55000000000000004">
      <c r="A5080" s="122"/>
      <c r="B5080" s="123">
        <v>2173</v>
      </c>
      <c r="C5080" s="123">
        <v>7917</v>
      </c>
      <c r="D5080" s="135" t="s">
        <v>7085</v>
      </c>
      <c r="E5080" s="123" t="s">
        <v>34</v>
      </c>
      <c r="F5080" s="123">
        <v>11896</v>
      </c>
      <c r="G5080" s="123">
        <v>0</v>
      </c>
      <c r="H5080" s="123">
        <v>1</v>
      </c>
      <c r="I5080" s="136">
        <v>0</v>
      </c>
      <c r="J5080" s="123" t="s">
        <v>35</v>
      </c>
      <c r="K5080" s="137">
        <f t="shared" si="484"/>
        <v>100</v>
      </c>
      <c r="L5080" s="137">
        <v>850</v>
      </c>
      <c r="M5080" s="137">
        <f t="shared" si="485"/>
        <v>85000</v>
      </c>
      <c r="N5080" s="123">
        <v>1</v>
      </c>
      <c r="O5080" s="108" t="s">
        <v>7078</v>
      </c>
      <c r="P5080" s="138"/>
      <c r="Q5080" s="108" t="s">
        <v>7079</v>
      </c>
      <c r="R5080" s="108" t="s">
        <v>7086</v>
      </c>
      <c r="S5080" s="139" t="s">
        <v>7087</v>
      </c>
      <c r="T5080" s="123" t="s">
        <v>51</v>
      </c>
      <c r="U5080" s="123" t="s">
        <v>45</v>
      </c>
      <c r="V5080" s="123" t="s">
        <v>52</v>
      </c>
      <c r="W5080" s="137">
        <v>132</v>
      </c>
      <c r="X5080" s="136">
        <v>100</v>
      </c>
      <c r="Y5080" s="137">
        <v>6750</v>
      </c>
      <c r="Z5080" s="137">
        <f>W5080*Y5080</f>
        <v>891000</v>
      </c>
      <c r="AA5080" s="119">
        <v>6</v>
      </c>
      <c r="AB5080" s="119">
        <v>6</v>
      </c>
      <c r="AC5080" s="137">
        <f>(Z5080*(100-AB5080))/100</f>
        <v>837540</v>
      </c>
      <c r="AD5080" s="137">
        <f>IF(AND(AC5080="",M5080=""),0,IF((AC5080=""),M5080, IF( (M5080=""),AC5080,SUM(AC5080:AC5081)+M5080)))</f>
        <v>922540</v>
      </c>
      <c r="AE5080" s="137">
        <f t="shared" si="486"/>
        <v>922540</v>
      </c>
      <c r="AF5080" s="137">
        <v>50000000</v>
      </c>
      <c r="AG5080" s="137">
        <f t="shared" si="487"/>
        <v>0</v>
      </c>
      <c r="AH5080" s="137">
        <v>0.02</v>
      </c>
    </row>
    <row r="5081" spans="1:34" s="173" customFormat="1" x14ac:dyDescent="0.55000000000000004">
      <c r="A5081" s="122"/>
      <c r="B5081" s="123">
        <v>2174</v>
      </c>
      <c r="C5081" s="123">
        <v>7961</v>
      </c>
      <c r="D5081" s="135" t="s">
        <v>7088</v>
      </c>
      <c r="E5081" s="123" t="s">
        <v>34</v>
      </c>
      <c r="F5081" s="123">
        <v>11897</v>
      </c>
      <c r="G5081" s="123">
        <v>0</v>
      </c>
      <c r="H5081" s="123">
        <v>1</v>
      </c>
      <c r="I5081" s="136">
        <v>54</v>
      </c>
      <c r="J5081" s="123" t="s">
        <v>38</v>
      </c>
      <c r="K5081" s="137">
        <f t="shared" si="484"/>
        <v>154</v>
      </c>
      <c r="L5081" s="137">
        <v>850</v>
      </c>
      <c r="M5081" s="137">
        <f t="shared" si="485"/>
        <v>130900</v>
      </c>
      <c r="N5081" s="123"/>
      <c r="O5081" s="108"/>
      <c r="P5081" s="138"/>
      <c r="Q5081" s="108"/>
      <c r="R5081" s="108"/>
      <c r="S5081" s="139"/>
      <c r="T5081" s="123"/>
      <c r="U5081" s="123"/>
      <c r="V5081" s="123"/>
      <c r="W5081" s="137"/>
      <c r="X5081" s="136"/>
      <c r="Y5081" s="137"/>
      <c r="Z5081" s="137"/>
      <c r="AA5081" s="119"/>
      <c r="AB5081" s="119"/>
      <c r="AC5081" s="137"/>
      <c r="AD5081" s="137">
        <f>IF(AND(AC5081="",M5081=""),0,IF((AC5081=""),M5081,IF((M5081=""),AC5081,AC5081+M5081)))</f>
        <v>130900</v>
      </c>
      <c r="AE5081" s="137">
        <f t="shared" si="486"/>
        <v>130900</v>
      </c>
      <c r="AF5081" s="137">
        <v>50000000</v>
      </c>
      <c r="AG5081" s="137">
        <f t="shared" si="487"/>
        <v>0</v>
      </c>
      <c r="AH5081" s="137">
        <v>0.01</v>
      </c>
    </row>
    <row r="5082" spans="1:34" s="173" customFormat="1" x14ac:dyDescent="0.55000000000000004">
      <c r="A5082" s="122"/>
      <c r="B5082" s="123">
        <v>2175</v>
      </c>
      <c r="C5082" s="123">
        <v>7925</v>
      </c>
      <c r="D5082" s="135" t="s">
        <v>7089</v>
      </c>
      <c r="E5082" s="123" t="s">
        <v>34</v>
      </c>
      <c r="F5082" s="123">
        <v>11898</v>
      </c>
      <c r="G5082" s="123">
        <v>0</v>
      </c>
      <c r="H5082" s="123">
        <v>1</v>
      </c>
      <c r="I5082" s="136">
        <v>57</v>
      </c>
      <c r="J5082" s="123" t="s">
        <v>38</v>
      </c>
      <c r="K5082" s="137">
        <f t="shared" si="484"/>
        <v>157</v>
      </c>
      <c r="L5082" s="137">
        <v>850</v>
      </c>
      <c r="M5082" s="137">
        <f t="shared" si="485"/>
        <v>133450</v>
      </c>
      <c r="N5082" s="123"/>
      <c r="O5082" s="108"/>
      <c r="P5082" s="138"/>
      <c r="Q5082" s="108"/>
      <c r="R5082" s="108"/>
      <c r="S5082" s="139"/>
      <c r="T5082" s="123"/>
      <c r="U5082" s="123"/>
      <c r="V5082" s="123"/>
      <c r="W5082" s="137"/>
      <c r="X5082" s="136"/>
      <c r="Y5082" s="137"/>
      <c r="Z5082" s="137"/>
      <c r="AA5082" s="119"/>
      <c r="AB5082" s="119"/>
      <c r="AC5082" s="137"/>
      <c r="AD5082" s="137">
        <f>IF(AND(AC5082="",M5082=""),0,IF((AC5082=""),M5082,IF((M5082=""),AC5082,AC5082+M5082)))</f>
        <v>133450</v>
      </c>
      <c r="AE5082" s="137">
        <f t="shared" si="486"/>
        <v>133450</v>
      </c>
      <c r="AF5082" s="137">
        <v>50000000</v>
      </c>
      <c r="AG5082" s="137">
        <f t="shared" si="487"/>
        <v>0</v>
      </c>
      <c r="AH5082" s="137">
        <v>0.01</v>
      </c>
    </row>
    <row r="5083" spans="1:34" s="173" customFormat="1" x14ac:dyDescent="0.55000000000000004">
      <c r="A5083" s="122"/>
      <c r="B5083" s="123"/>
      <c r="C5083" s="123"/>
      <c r="D5083" s="135"/>
      <c r="E5083" s="123"/>
      <c r="F5083" s="123"/>
      <c r="G5083" s="123"/>
      <c r="H5083" s="123"/>
      <c r="I5083" s="136"/>
      <c r="J5083" s="123"/>
      <c r="K5083" s="137"/>
      <c r="L5083" s="137" t="s">
        <v>63</v>
      </c>
      <c r="M5083" s="137">
        <f>SUM(M5077:M5082)</f>
        <v>719950</v>
      </c>
      <c r="N5083" s="123"/>
      <c r="O5083" s="108"/>
      <c r="P5083" s="138"/>
      <c r="Q5083" s="108"/>
      <c r="R5083" s="108"/>
      <c r="S5083" s="139"/>
      <c r="T5083" s="123"/>
      <c r="U5083" s="123"/>
      <c r="V5083" s="123"/>
      <c r="W5083" s="137"/>
      <c r="X5083" s="136"/>
      <c r="Y5083" s="137"/>
      <c r="Z5083" s="137"/>
      <c r="AA5083" s="119"/>
      <c r="AB5083" s="119"/>
      <c r="AC5083" s="137"/>
      <c r="AD5083" s="137"/>
      <c r="AE5083" s="137">
        <f>SUM(AE5077:AE5082)</f>
        <v>1557490</v>
      </c>
      <c r="AF5083" s="137"/>
      <c r="AG5083" s="137">
        <f>SUM(AG5077:AG5082)</f>
        <v>0</v>
      </c>
      <c r="AH5083" s="137"/>
    </row>
    <row r="5084" spans="1:34" s="173" customFormat="1" x14ac:dyDescent="0.55000000000000004">
      <c r="A5084" s="122" t="s">
        <v>7090</v>
      </c>
      <c r="B5084" s="123">
        <v>2176</v>
      </c>
      <c r="C5084" s="123">
        <v>8442</v>
      </c>
      <c r="D5084" s="135" t="s">
        <v>7091</v>
      </c>
      <c r="E5084" s="123" t="s">
        <v>34</v>
      </c>
      <c r="F5084" s="123">
        <v>2515</v>
      </c>
      <c r="G5084" s="123">
        <v>0</v>
      </c>
      <c r="H5084" s="123">
        <v>2</v>
      </c>
      <c r="I5084" s="136">
        <v>44</v>
      </c>
      <c r="J5084" s="123" t="s">
        <v>35</v>
      </c>
      <c r="K5084" s="137">
        <f>((G5084*400)+(H5084*100))+I5084</f>
        <v>244</v>
      </c>
      <c r="L5084" s="137">
        <v>800</v>
      </c>
      <c r="M5084" s="137">
        <f>K5084*L5084</f>
        <v>195200</v>
      </c>
      <c r="N5084" s="123">
        <v>1</v>
      </c>
      <c r="O5084" s="108" t="s">
        <v>676</v>
      </c>
      <c r="P5084" s="138">
        <v>3570800350286</v>
      </c>
      <c r="Q5084" s="108" t="s">
        <v>677</v>
      </c>
      <c r="R5084" s="108" t="s">
        <v>686</v>
      </c>
      <c r="S5084" s="139" t="s">
        <v>7092</v>
      </c>
      <c r="T5084" s="123" t="s">
        <v>73</v>
      </c>
      <c r="U5084" s="123" t="s">
        <v>227</v>
      </c>
      <c r="V5084" s="123" t="s">
        <v>52</v>
      </c>
      <c r="W5084" s="137">
        <v>109.76</v>
      </c>
      <c r="X5084" s="136">
        <v>100</v>
      </c>
      <c r="Y5084" s="137">
        <v>6600</v>
      </c>
      <c r="Z5084" s="137">
        <f>W5084*Y5084</f>
        <v>724416</v>
      </c>
      <c r="AA5084" s="119">
        <v>11</v>
      </c>
      <c r="AB5084" s="119">
        <v>34</v>
      </c>
      <c r="AC5084" s="137">
        <f>(Z5084*(100-AB5084))/100</f>
        <v>478114.56</v>
      </c>
      <c r="AD5084" s="137">
        <f>IF(AND(AC5084="",M5084=""),0,IF((AC5084=""),M5084, IF( (M5084=""),AC5084,SUM(AC5084:AC5085)+M5084)))</f>
        <v>673314.56</v>
      </c>
      <c r="AE5084" s="137">
        <f>IF( (X5084=""),AD5084*1,AD5084*(X5084/100) )</f>
        <v>673314.56</v>
      </c>
      <c r="AF5084" s="137">
        <v>10000000</v>
      </c>
      <c r="AG5084" s="137">
        <f>IF((AF5084-AE5084) &gt; 1,0,IF((AF5084-AE5084)&lt;0,AE5084-AF5084,AF5084-AE5084))</f>
        <v>0</v>
      </c>
      <c r="AH5084" s="137">
        <v>0.02</v>
      </c>
    </row>
    <row r="5085" spans="1:34" s="173" customFormat="1" x14ac:dyDescent="0.55000000000000004">
      <c r="A5085" s="122"/>
      <c r="B5085" s="123"/>
      <c r="C5085" s="123"/>
      <c r="D5085" s="135"/>
      <c r="E5085" s="123"/>
      <c r="F5085" s="123"/>
      <c r="G5085" s="123"/>
      <c r="H5085" s="123"/>
      <c r="I5085" s="136"/>
      <c r="J5085" s="123"/>
      <c r="K5085" s="137"/>
      <c r="L5085" s="137" t="s">
        <v>63</v>
      </c>
      <c r="M5085" s="137">
        <f>SUM(M5084:M5084)</f>
        <v>195200</v>
      </c>
      <c r="N5085" s="123"/>
      <c r="O5085" s="108"/>
      <c r="P5085" s="138"/>
      <c r="Q5085" s="108"/>
      <c r="R5085" s="108"/>
      <c r="S5085" s="139"/>
      <c r="T5085" s="123"/>
      <c r="U5085" s="123"/>
      <c r="V5085" s="123"/>
      <c r="W5085" s="137"/>
      <c r="X5085" s="136"/>
      <c r="Y5085" s="137"/>
      <c r="Z5085" s="137"/>
      <c r="AA5085" s="119"/>
      <c r="AB5085" s="119"/>
      <c r="AC5085" s="137"/>
      <c r="AD5085" s="137"/>
      <c r="AE5085" s="137">
        <f>SUM(AE5084:AE5084)</f>
        <v>673314.56</v>
      </c>
      <c r="AF5085" s="137"/>
      <c r="AG5085" s="137">
        <f>SUM(AG5084:AG5084)</f>
        <v>0</v>
      </c>
      <c r="AH5085" s="137"/>
    </row>
    <row r="5086" spans="1:34" s="99" customFormat="1" x14ac:dyDescent="0.55000000000000004">
      <c r="A5086" s="107" t="s">
        <v>7095</v>
      </c>
      <c r="B5086" s="102">
        <v>2177</v>
      </c>
      <c r="C5086" s="102">
        <v>9690</v>
      </c>
      <c r="D5086" s="90" t="s">
        <v>7096</v>
      </c>
      <c r="E5086" s="102" t="s">
        <v>34</v>
      </c>
      <c r="F5086" s="102">
        <v>27109</v>
      </c>
      <c r="G5086" s="102">
        <v>1</v>
      </c>
      <c r="H5086" s="102">
        <v>1</v>
      </c>
      <c r="I5086" s="98">
        <v>0</v>
      </c>
      <c r="J5086" s="102" t="s">
        <v>35</v>
      </c>
      <c r="K5086" s="94">
        <f>((G5086*400)+(H5086*100))+I5086</f>
        <v>500</v>
      </c>
      <c r="L5086" s="94">
        <v>300</v>
      </c>
      <c r="M5086" s="94">
        <f>K5086*L5086</f>
        <v>150000</v>
      </c>
      <c r="N5086" s="102">
        <v>1</v>
      </c>
      <c r="O5086" s="111" t="s">
        <v>7093</v>
      </c>
      <c r="P5086" s="96">
        <v>8103200009106</v>
      </c>
      <c r="Q5086" s="111" t="s">
        <v>7094</v>
      </c>
      <c r="R5086" s="111" t="s">
        <v>15289</v>
      </c>
      <c r="S5086" s="97"/>
      <c r="T5086" s="102" t="s">
        <v>55</v>
      </c>
      <c r="U5086" s="102" t="s">
        <v>45</v>
      </c>
      <c r="V5086" s="102" t="s">
        <v>52</v>
      </c>
      <c r="W5086" s="94">
        <v>50.4</v>
      </c>
      <c r="X5086" s="98">
        <v>46.15</v>
      </c>
      <c r="Y5086" s="94">
        <v>2650</v>
      </c>
      <c r="Z5086" s="94">
        <f>W5086*Y5086</f>
        <v>133560</v>
      </c>
      <c r="AA5086" s="89">
        <v>2</v>
      </c>
      <c r="AB5086" s="89">
        <v>2</v>
      </c>
      <c r="AC5086" s="94">
        <f>(Z5086*(100-AB5086))/100</f>
        <v>130888.8</v>
      </c>
      <c r="AD5086" s="94">
        <f>IF(AND(AC5086="",M5086=""),0,IF((AC5086=""),M5086, IF( (M5086=""),AC5086,SUM(AC5086:AC5087)+M5086)))</f>
        <v>669850.80000000005</v>
      </c>
      <c r="AE5086" s="94">
        <f>IF( (X5086=""),AD5086*1,AD5086*(X5086/100) )</f>
        <v>309136.14419999998</v>
      </c>
      <c r="AF5086" s="94">
        <v>50000000</v>
      </c>
      <c r="AG5086" s="94">
        <f>IF((AF5086-AE5086) &gt; 1,0,IF((AF5086-AE5086)&lt;0,AE5086-AF5086,AF5086-AE5086))</f>
        <v>0</v>
      </c>
      <c r="AH5086" s="94">
        <v>0.02</v>
      </c>
    </row>
    <row r="5087" spans="1:34" s="99" customFormat="1" x14ac:dyDescent="0.55000000000000004">
      <c r="A5087" s="107"/>
      <c r="B5087" s="102"/>
      <c r="C5087" s="102"/>
      <c r="D5087" s="90"/>
      <c r="E5087" s="102"/>
      <c r="F5087" s="102"/>
      <c r="G5087" s="102"/>
      <c r="H5087" s="102"/>
      <c r="I5087" s="98"/>
      <c r="J5087" s="102"/>
      <c r="K5087" s="94"/>
      <c r="L5087" s="94"/>
      <c r="M5087" s="94"/>
      <c r="N5087" s="102">
        <v>2</v>
      </c>
      <c r="O5087" s="111" t="s">
        <v>7093</v>
      </c>
      <c r="P5087" s="96">
        <v>8103200009106</v>
      </c>
      <c r="Q5087" s="111" t="s">
        <v>7094</v>
      </c>
      <c r="R5087" s="111" t="s">
        <v>15289</v>
      </c>
      <c r="S5087" s="97"/>
      <c r="T5087" s="102" t="s">
        <v>51</v>
      </c>
      <c r="U5087" s="102" t="s">
        <v>45</v>
      </c>
      <c r="V5087" s="102" t="s">
        <v>52</v>
      </c>
      <c r="W5087" s="94">
        <v>58.8</v>
      </c>
      <c r="X5087" s="98">
        <v>53.85</v>
      </c>
      <c r="Y5087" s="94">
        <v>6750</v>
      </c>
      <c r="Z5087" s="94">
        <f>W5087*Y5087</f>
        <v>396900</v>
      </c>
      <c r="AA5087" s="89">
        <v>2</v>
      </c>
      <c r="AB5087" s="89">
        <v>2</v>
      </c>
      <c r="AC5087" s="94">
        <f>(Z5087*(100-AB5087))/100</f>
        <v>388962</v>
      </c>
      <c r="AD5087" s="94">
        <f>IF(AND(AC5087="",M5086=""),0,IF((AC5087=""),M5086, IF( (M5086=""),AC5087,SUM(AC5086:AC5087)+M5086)))</f>
        <v>669850.80000000005</v>
      </c>
      <c r="AE5087" s="94">
        <f>IF( (X5087=""),AD5087*1,AD5087*(X5087/100) )</f>
        <v>360714.65580000001</v>
      </c>
      <c r="AF5087" s="94">
        <v>50000000</v>
      </c>
      <c r="AG5087" s="94">
        <f>IF((AF5087-AE5087) &gt; 1,0,IF((AF5087-AE5087)&lt;0,AE5087-AF5087,AF5087-AE5087))</f>
        <v>0</v>
      </c>
      <c r="AH5087" s="94">
        <v>0.02</v>
      </c>
    </row>
    <row r="5088" spans="1:34" s="99" customFormat="1" x14ac:dyDescent="0.55000000000000004">
      <c r="A5088" s="107"/>
      <c r="B5088" s="102"/>
      <c r="C5088" s="102"/>
      <c r="D5088" s="90"/>
      <c r="E5088" s="102"/>
      <c r="F5088" s="102"/>
      <c r="G5088" s="102"/>
      <c r="H5088" s="102"/>
      <c r="I5088" s="98"/>
      <c r="J5088" s="102"/>
      <c r="K5088" s="94"/>
      <c r="L5088" s="94" t="s">
        <v>63</v>
      </c>
      <c r="M5088" s="94">
        <f>SUM(M5086:M5087)</f>
        <v>150000</v>
      </c>
      <c r="N5088" s="102"/>
      <c r="O5088" s="111"/>
      <c r="P5088" s="96"/>
      <c r="Q5088" s="111"/>
      <c r="R5088" s="111"/>
      <c r="S5088" s="97"/>
      <c r="T5088" s="102"/>
      <c r="U5088" s="102"/>
      <c r="V5088" s="102"/>
      <c r="W5088" s="94"/>
      <c r="X5088" s="98"/>
      <c r="Y5088" s="94"/>
      <c r="Z5088" s="94"/>
      <c r="AA5088" s="89"/>
      <c r="AB5088" s="89"/>
      <c r="AC5088" s="94"/>
      <c r="AD5088" s="94"/>
      <c r="AE5088" s="94">
        <f>SUM(AE5086:AE5087)</f>
        <v>669850.80000000005</v>
      </c>
      <c r="AF5088" s="94"/>
      <c r="AG5088" s="94">
        <f>SUM(AG5086:AG5087)</f>
        <v>0</v>
      </c>
      <c r="AH5088" s="94"/>
    </row>
    <row r="5089" spans="1:34" s="173" customFormat="1" x14ac:dyDescent="0.55000000000000004">
      <c r="A5089" s="122" t="s">
        <v>7097</v>
      </c>
      <c r="B5089" s="123">
        <v>2178</v>
      </c>
      <c r="C5089" s="123">
        <v>6322</v>
      </c>
      <c r="D5089" s="135" t="s">
        <v>7098</v>
      </c>
      <c r="E5089" s="123" t="s">
        <v>37</v>
      </c>
      <c r="F5089" s="123">
        <v>5536</v>
      </c>
      <c r="G5089" s="123">
        <v>10</v>
      </c>
      <c r="H5089" s="123">
        <v>0</v>
      </c>
      <c r="I5089" s="136">
        <v>98</v>
      </c>
      <c r="J5089" s="123" t="s">
        <v>38</v>
      </c>
      <c r="K5089" s="137">
        <f>((G5089*400)+(H5089*100))+I5089</f>
        <v>4098</v>
      </c>
      <c r="L5089" s="137">
        <v>225</v>
      </c>
      <c r="M5089" s="137">
        <f>K5089*L5089</f>
        <v>922050</v>
      </c>
      <c r="N5089" s="123"/>
      <c r="O5089" s="108"/>
      <c r="P5089" s="138"/>
      <c r="Q5089" s="108"/>
      <c r="R5089" s="108"/>
      <c r="S5089" s="139"/>
      <c r="T5089" s="123"/>
      <c r="U5089" s="123"/>
      <c r="V5089" s="123"/>
      <c r="W5089" s="137"/>
      <c r="X5089" s="136"/>
      <c r="Y5089" s="137"/>
      <c r="Z5089" s="137"/>
      <c r="AA5089" s="119"/>
      <c r="AB5089" s="119"/>
      <c r="AC5089" s="137"/>
      <c r="AD5089" s="137">
        <f>IF(AND(AC5089="",M5089=""),0,IF((AC5089=""),M5089,IF((M5089=""),AC5089,AC5089+M5089)))</f>
        <v>922050</v>
      </c>
      <c r="AE5089" s="137">
        <f>IF( (X5089=""),AD5089*1,AD5089*(X5089/100) )</f>
        <v>922050</v>
      </c>
      <c r="AF5089" s="137">
        <v>0</v>
      </c>
      <c r="AG5089" s="137">
        <f>IF((AF5089-AE5089) &gt; 1,0,IF((AF5089-AE5089)&lt;0,AE5089-AF5089,AF5089-AE5089))</f>
        <v>922050</v>
      </c>
      <c r="AH5089" s="137">
        <v>0.01</v>
      </c>
    </row>
    <row r="5090" spans="1:34" s="173" customFormat="1" x14ac:dyDescent="0.55000000000000004">
      <c r="A5090" s="122"/>
      <c r="B5090" s="123">
        <v>2179</v>
      </c>
      <c r="C5090" s="123">
        <v>10381</v>
      </c>
      <c r="D5090" s="135" t="s">
        <v>7099</v>
      </c>
      <c r="E5090" s="123" t="s">
        <v>34</v>
      </c>
      <c r="F5090" s="123">
        <v>15956</v>
      </c>
      <c r="G5090" s="123">
        <v>4</v>
      </c>
      <c r="H5090" s="123">
        <v>0</v>
      </c>
      <c r="I5090" s="136">
        <v>72</v>
      </c>
      <c r="J5090" s="123" t="s">
        <v>38</v>
      </c>
      <c r="K5090" s="137">
        <f>((G5090*400)+(H5090*100))+I5090</f>
        <v>1672</v>
      </c>
      <c r="L5090" s="137">
        <v>1350</v>
      </c>
      <c r="M5090" s="137">
        <f>K5090*L5090</f>
        <v>2257200</v>
      </c>
      <c r="N5090" s="123"/>
      <c r="O5090" s="108"/>
      <c r="P5090" s="138"/>
      <c r="Q5090" s="108"/>
      <c r="R5090" s="108"/>
      <c r="S5090" s="139"/>
      <c r="T5090" s="123"/>
      <c r="U5090" s="123"/>
      <c r="V5090" s="123"/>
      <c r="W5090" s="137"/>
      <c r="X5090" s="136"/>
      <c r="Y5090" s="137"/>
      <c r="Z5090" s="137"/>
      <c r="AA5090" s="119"/>
      <c r="AB5090" s="119"/>
      <c r="AC5090" s="137"/>
      <c r="AD5090" s="137">
        <f>IF(AND(AC5090="",M5090=""),0,IF((AC5090=""),M5090,IF((M5090=""),AC5090,AC5090+M5090)))</f>
        <v>2257200</v>
      </c>
      <c r="AE5090" s="137">
        <f>IF( (X5090=""),AD5090*1,AD5090*(X5090/100) )</f>
        <v>2257200</v>
      </c>
      <c r="AF5090" s="137">
        <v>50000000</v>
      </c>
      <c r="AG5090" s="137">
        <f>IF((AF5090-AE5090) &gt; 1,0,IF((AF5090-AE5090)&lt;0,AE5090-AF5090,AF5090-AE5090))</f>
        <v>0</v>
      </c>
      <c r="AH5090" s="137">
        <v>0.01</v>
      </c>
    </row>
    <row r="5091" spans="1:34" s="173" customFormat="1" x14ac:dyDescent="0.55000000000000004">
      <c r="A5091" s="122"/>
      <c r="B5091" s="123">
        <v>2180</v>
      </c>
      <c r="C5091" s="123">
        <v>6509</v>
      </c>
      <c r="D5091" s="135" t="s">
        <v>7100</v>
      </c>
      <c r="E5091" s="123" t="s">
        <v>34</v>
      </c>
      <c r="F5091" s="123">
        <v>22013</v>
      </c>
      <c r="G5091" s="123">
        <v>3</v>
      </c>
      <c r="H5091" s="123">
        <v>3</v>
      </c>
      <c r="I5091" s="136">
        <v>88</v>
      </c>
      <c r="J5091" s="123" t="s">
        <v>38</v>
      </c>
      <c r="K5091" s="137">
        <f>((G5091*400)+(H5091*100))+I5091</f>
        <v>1588</v>
      </c>
      <c r="L5091" s="137">
        <v>225</v>
      </c>
      <c r="M5091" s="137">
        <f>K5091*L5091</f>
        <v>357300</v>
      </c>
      <c r="N5091" s="123"/>
      <c r="O5091" s="108"/>
      <c r="P5091" s="138"/>
      <c r="Q5091" s="108"/>
      <c r="R5091" s="108"/>
      <c r="S5091" s="139"/>
      <c r="T5091" s="123"/>
      <c r="U5091" s="123"/>
      <c r="V5091" s="123"/>
      <c r="W5091" s="137"/>
      <c r="X5091" s="136"/>
      <c r="Y5091" s="137"/>
      <c r="Z5091" s="137"/>
      <c r="AA5091" s="119"/>
      <c r="AB5091" s="119"/>
      <c r="AC5091" s="137"/>
      <c r="AD5091" s="137">
        <f>IF(AND(AC5091="",M5091=""),0,IF((AC5091=""),M5091,IF((M5091=""),AC5091,AC5091+M5091)))</f>
        <v>357300</v>
      </c>
      <c r="AE5091" s="137">
        <f>IF( (X5091=""),AD5091*1,AD5091*(X5091/100) )</f>
        <v>357300</v>
      </c>
      <c r="AF5091" s="137">
        <v>50000000</v>
      </c>
      <c r="AG5091" s="137">
        <f>IF((AF5091-AE5091) &gt; 1,0,IF((AF5091-AE5091)&lt;0,AE5091-AF5091,AF5091-AE5091))</f>
        <v>0</v>
      </c>
      <c r="AH5091" s="137">
        <v>0.01</v>
      </c>
    </row>
    <row r="5092" spans="1:34" s="173" customFormat="1" x14ac:dyDescent="0.55000000000000004">
      <c r="A5092" s="122"/>
      <c r="B5092" s="123"/>
      <c r="C5092" s="123"/>
      <c r="D5092" s="135"/>
      <c r="E5092" s="123"/>
      <c r="F5092" s="123"/>
      <c r="G5092" s="123"/>
      <c r="H5092" s="123"/>
      <c r="I5092" s="136"/>
      <c r="J5092" s="123"/>
      <c r="K5092" s="137"/>
      <c r="L5092" s="137" t="s">
        <v>63</v>
      </c>
      <c r="M5092" s="137">
        <f>SUM(M5089:M5091)</f>
        <v>3536550</v>
      </c>
      <c r="N5092" s="123"/>
      <c r="O5092" s="108"/>
      <c r="P5092" s="138"/>
      <c r="Q5092" s="108"/>
      <c r="R5092" s="108"/>
      <c r="S5092" s="139"/>
      <c r="T5092" s="123"/>
      <c r="U5092" s="123"/>
      <c r="V5092" s="123"/>
      <c r="W5092" s="137"/>
      <c r="X5092" s="136"/>
      <c r="Y5092" s="137"/>
      <c r="Z5092" s="137"/>
      <c r="AA5092" s="119"/>
      <c r="AB5092" s="119"/>
      <c r="AC5092" s="137"/>
      <c r="AD5092" s="137"/>
      <c r="AE5092" s="137">
        <f>SUM(AE5089:AE5091)</f>
        <v>3536550</v>
      </c>
      <c r="AF5092" s="137"/>
      <c r="AG5092" s="137">
        <f>SUM(AG5089:AG5091)</f>
        <v>922050</v>
      </c>
      <c r="AH5092" s="137"/>
    </row>
    <row r="5093" spans="1:34" s="173" customFormat="1" x14ac:dyDescent="0.55000000000000004">
      <c r="A5093" s="122" t="s">
        <v>15727</v>
      </c>
      <c r="B5093" s="123">
        <v>2181</v>
      </c>
      <c r="C5093" s="123">
        <v>7576</v>
      </c>
      <c r="D5093" s="135" t="s">
        <v>7103</v>
      </c>
      <c r="E5093" s="123" t="s">
        <v>34</v>
      </c>
      <c r="F5093" s="123">
        <v>18910</v>
      </c>
      <c r="G5093" s="123">
        <v>0</v>
      </c>
      <c r="H5093" s="123">
        <v>1</v>
      </c>
      <c r="I5093" s="136">
        <v>72</v>
      </c>
      <c r="J5093" s="123" t="s">
        <v>35</v>
      </c>
      <c r="K5093" s="137">
        <f>((G5093*400)+(H5093*100))+I5093</f>
        <v>172</v>
      </c>
      <c r="L5093" s="137">
        <v>3700</v>
      </c>
      <c r="M5093" s="137">
        <f>K5093*L5093</f>
        <v>636400</v>
      </c>
      <c r="N5093" s="123">
        <v>1</v>
      </c>
      <c r="O5093" s="108" t="s">
        <v>7101</v>
      </c>
      <c r="P5093" s="138"/>
      <c r="Q5093" s="108" t="s">
        <v>7102</v>
      </c>
      <c r="R5093" s="108" t="s">
        <v>7104</v>
      </c>
      <c r="S5093" s="139" t="s">
        <v>7105</v>
      </c>
      <c r="T5093" s="123" t="s">
        <v>51</v>
      </c>
      <c r="U5093" s="123" t="s">
        <v>45</v>
      </c>
      <c r="V5093" s="123" t="s">
        <v>52</v>
      </c>
      <c r="W5093" s="137">
        <v>225</v>
      </c>
      <c r="X5093" s="136">
        <v>25.63</v>
      </c>
      <c r="Y5093" s="137">
        <v>6750</v>
      </c>
      <c r="Z5093" s="137">
        <f t="shared" ref="Z5093:Z5105" si="488">W5093*Y5093</f>
        <v>1518750</v>
      </c>
      <c r="AA5093" s="119">
        <v>12</v>
      </c>
      <c r="AB5093" s="119">
        <v>14</v>
      </c>
      <c r="AC5093" s="137">
        <f t="shared" ref="AC5093:AC5105" si="489">(Z5093*(100-AB5093))/100</f>
        <v>1306125</v>
      </c>
      <c r="AD5093" s="137">
        <f>IF(AND(AC5093="",M5093=""),0,IF((AC5093=""),M5093, IF( (M5093=""),AC5093,SUM(AC5093:AC5105)+M5093)))</f>
        <v>5326658</v>
      </c>
      <c r="AE5093" s="137">
        <f>IF( (X5093=""),AD5093*1,AD5093*(X5093/100) )</f>
        <v>1365222.4453999999</v>
      </c>
      <c r="AF5093" s="137">
        <v>0</v>
      </c>
      <c r="AG5093" s="137">
        <f t="shared" ref="AG5093:AG5105" si="490">IF((AF5093-AE5093) &gt; 1,0,IF((AF5093-AE5093)&lt;0,AE5093-AF5093,AF5093-AE5093))</f>
        <v>1365222.4453999999</v>
      </c>
      <c r="AH5093" s="137">
        <v>0.02</v>
      </c>
    </row>
    <row r="5094" spans="1:34" s="173" customFormat="1" x14ac:dyDescent="0.55000000000000004">
      <c r="A5094" s="122"/>
      <c r="B5094" s="123"/>
      <c r="C5094" s="123"/>
      <c r="D5094" s="135"/>
      <c r="E5094" s="123"/>
      <c r="F5094" s="123"/>
      <c r="G5094" s="123"/>
      <c r="H5094" s="123"/>
      <c r="I5094" s="136"/>
      <c r="J5094" s="123"/>
      <c r="K5094" s="137"/>
      <c r="L5094" s="137"/>
      <c r="M5094" s="137"/>
      <c r="N5094" s="123"/>
      <c r="O5094" s="108"/>
      <c r="P5094" s="138"/>
      <c r="Q5094" s="108"/>
      <c r="R5094" s="108"/>
      <c r="S5094" s="139"/>
      <c r="T5094" s="123" t="s">
        <v>51</v>
      </c>
      <c r="U5094" s="123"/>
      <c r="V5094" s="123" t="s">
        <v>52</v>
      </c>
      <c r="W5094" s="137">
        <v>225</v>
      </c>
      <c r="X5094" s="136">
        <v>25.63</v>
      </c>
      <c r="Y5094" s="137">
        <v>6750</v>
      </c>
      <c r="Z5094" s="137">
        <f t="shared" si="488"/>
        <v>1518750</v>
      </c>
      <c r="AA5094" s="119">
        <v>12</v>
      </c>
      <c r="AB5094" s="119">
        <v>14</v>
      </c>
      <c r="AC5094" s="137">
        <f t="shared" si="489"/>
        <v>1306125</v>
      </c>
      <c r="AD5094" s="137">
        <f>IF(AND(AC5094="",M5093=""),0,IF((AC5094=""),M5093, IF( (M5093=""),AC5094,SUM(AC5093:AC5105)+M5093)))</f>
        <v>5326658</v>
      </c>
      <c r="AE5094" s="137">
        <f t="shared" ref="AE5094:AE5105" si="491">IF( (X5094=""),AD5094*1,AD5094*(X5094/100) )</f>
        <v>1365222.4453999999</v>
      </c>
      <c r="AF5094" s="137">
        <v>0</v>
      </c>
      <c r="AG5094" s="137">
        <f t="shared" si="490"/>
        <v>1365222.4453999999</v>
      </c>
      <c r="AH5094" s="137">
        <v>0.02</v>
      </c>
    </row>
    <row r="5095" spans="1:34" s="173" customFormat="1" x14ac:dyDescent="0.55000000000000004">
      <c r="A5095" s="122"/>
      <c r="B5095" s="123"/>
      <c r="C5095" s="123"/>
      <c r="D5095" s="135"/>
      <c r="E5095" s="123"/>
      <c r="F5095" s="123"/>
      <c r="G5095" s="123"/>
      <c r="H5095" s="123"/>
      <c r="I5095" s="136"/>
      <c r="J5095" s="123"/>
      <c r="K5095" s="137"/>
      <c r="L5095" s="137"/>
      <c r="M5095" s="137"/>
      <c r="N5095" s="123">
        <v>2</v>
      </c>
      <c r="O5095" s="108" t="s">
        <v>7101</v>
      </c>
      <c r="P5095" s="138"/>
      <c r="Q5095" s="108" t="s">
        <v>7102</v>
      </c>
      <c r="R5095" s="108" t="s">
        <v>7104</v>
      </c>
      <c r="S5095" s="139" t="s">
        <v>7106</v>
      </c>
      <c r="T5095" s="123" t="s">
        <v>51</v>
      </c>
      <c r="U5095" s="123" t="s">
        <v>45</v>
      </c>
      <c r="V5095" s="123" t="s">
        <v>52</v>
      </c>
      <c r="W5095" s="137">
        <v>112</v>
      </c>
      <c r="X5095" s="136">
        <v>12.76</v>
      </c>
      <c r="Y5095" s="137">
        <v>6750</v>
      </c>
      <c r="Z5095" s="137">
        <f t="shared" si="488"/>
        <v>756000</v>
      </c>
      <c r="AA5095" s="119">
        <v>12</v>
      </c>
      <c r="AB5095" s="119">
        <v>14</v>
      </c>
      <c r="AC5095" s="137">
        <f t="shared" si="489"/>
        <v>650160</v>
      </c>
      <c r="AD5095" s="137">
        <f>IF(AND(AC5095="",M5093=""),0,IF((AC5095=""),M5093, IF( (M5093=""),AC5095,SUM(AC5093:AC5105)+M5093)))</f>
        <v>5326658</v>
      </c>
      <c r="AE5095" s="137">
        <f t="shared" si="491"/>
        <v>679681.56079999998</v>
      </c>
      <c r="AF5095" s="137">
        <v>0</v>
      </c>
      <c r="AG5095" s="137">
        <f t="shared" si="490"/>
        <v>679681.56079999998</v>
      </c>
      <c r="AH5095" s="137">
        <v>0.02</v>
      </c>
    </row>
    <row r="5096" spans="1:34" s="173" customFormat="1" x14ac:dyDescent="0.55000000000000004">
      <c r="A5096" s="122"/>
      <c r="B5096" s="123"/>
      <c r="C5096" s="123"/>
      <c r="D5096" s="135"/>
      <c r="E5096" s="123"/>
      <c r="F5096" s="123"/>
      <c r="G5096" s="123"/>
      <c r="H5096" s="123"/>
      <c r="I5096" s="136"/>
      <c r="J5096" s="123"/>
      <c r="K5096" s="137"/>
      <c r="L5096" s="137"/>
      <c r="M5096" s="137"/>
      <c r="N5096" s="123"/>
      <c r="O5096" s="108"/>
      <c r="P5096" s="138"/>
      <c r="Q5096" s="108"/>
      <c r="R5096" s="108"/>
      <c r="S5096" s="139"/>
      <c r="T5096" s="123" t="s">
        <v>51</v>
      </c>
      <c r="U5096" s="123"/>
      <c r="V5096" s="123" t="s">
        <v>52</v>
      </c>
      <c r="W5096" s="137">
        <v>56</v>
      </c>
      <c r="X5096" s="136">
        <v>6.38</v>
      </c>
      <c r="Y5096" s="137">
        <v>6750</v>
      </c>
      <c r="Z5096" s="137">
        <f t="shared" si="488"/>
        <v>378000</v>
      </c>
      <c r="AA5096" s="119">
        <v>12</v>
      </c>
      <c r="AB5096" s="119">
        <v>14</v>
      </c>
      <c r="AC5096" s="137">
        <f t="shared" si="489"/>
        <v>325080</v>
      </c>
      <c r="AD5096" s="137">
        <f>IF(AND(AC5096="",M5093=""),0,IF((AC5096=""),M5093, IF( (M5093=""),AC5096,SUM(AC5093:AC5105)+M5093)))</f>
        <v>5326658</v>
      </c>
      <c r="AE5096" s="137">
        <f t="shared" si="491"/>
        <v>339840.78039999999</v>
      </c>
      <c r="AF5096" s="137">
        <v>0</v>
      </c>
      <c r="AG5096" s="137">
        <f t="shared" si="490"/>
        <v>339840.78039999999</v>
      </c>
      <c r="AH5096" s="137">
        <v>0.02</v>
      </c>
    </row>
    <row r="5097" spans="1:34" s="173" customFormat="1" x14ac:dyDescent="0.55000000000000004">
      <c r="A5097" s="122"/>
      <c r="B5097" s="123"/>
      <c r="C5097" s="123"/>
      <c r="D5097" s="135"/>
      <c r="E5097" s="123"/>
      <c r="F5097" s="123"/>
      <c r="G5097" s="123"/>
      <c r="H5097" s="123"/>
      <c r="I5097" s="136"/>
      <c r="J5097" s="123"/>
      <c r="K5097" s="137"/>
      <c r="L5097" s="137"/>
      <c r="M5097" s="137"/>
      <c r="N5097" s="123">
        <v>3</v>
      </c>
      <c r="O5097" s="108" t="s">
        <v>7101</v>
      </c>
      <c r="P5097" s="138"/>
      <c r="Q5097" s="108" t="s">
        <v>7102</v>
      </c>
      <c r="R5097" s="108" t="s">
        <v>7104</v>
      </c>
      <c r="S5097" s="139" t="s">
        <v>7107</v>
      </c>
      <c r="T5097" s="123" t="s">
        <v>51</v>
      </c>
      <c r="U5097" s="123" t="s">
        <v>45</v>
      </c>
      <c r="V5097" s="123" t="s">
        <v>52</v>
      </c>
      <c r="W5097" s="137">
        <v>28</v>
      </c>
      <c r="X5097" s="136">
        <v>3.19</v>
      </c>
      <c r="Y5097" s="137">
        <v>6750</v>
      </c>
      <c r="Z5097" s="137">
        <f t="shared" si="488"/>
        <v>189000</v>
      </c>
      <c r="AA5097" s="119">
        <v>6</v>
      </c>
      <c r="AB5097" s="119">
        <v>6</v>
      </c>
      <c r="AC5097" s="137">
        <f t="shared" si="489"/>
        <v>177660</v>
      </c>
      <c r="AD5097" s="137">
        <f>IF(AND(AC5097="",M5093=""),0,IF((AC5097=""),M5093, IF( (M5093=""),AC5097,SUM(AC5093:AC5105)+M5093)))</f>
        <v>5326658</v>
      </c>
      <c r="AE5097" s="137">
        <f t="shared" si="491"/>
        <v>169920.39019999999</v>
      </c>
      <c r="AF5097" s="137">
        <v>0</v>
      </c>
      <c r="AG5097" s="137">
        <f t="shared" si="490"/>
        <v>169920.39019999999</v>
      </c>
      <c r="AH5097" s="137">
        <v>0.02</v>
      </c>
    </row>
    <row r="5098" spans="1:34" s="173" customFormat="1" x14ac:dyDescent="0.55000000000000004">
      <c r="A5098" s="122"/>
      <c r="B5098" s="123"/>
      <c r="C5098" s="123"/>
      <c r="D5098" s="135"/>
      <c r="E5098" s="123"/>
      <c r="F5098" s="123"/>
      <c r="G5098" s="123"/>
      <c r="H5098" s="123"/>
      <c r="I5098" s="136"/>
      <c r="J5098" s="123"/>
      <c r="K5098" s="137"/>
      <c r="L5098" s="137"/>
      <c r="M5098" s="137"/>
      <c r="N5098" s="123">
        <v>4</v>
      </c>
      <c r="O5098" s="108" t="s">
        <v>7101</v>
      </c>
      <c r="P5098" s="138"/>
      <c r="Q5098" s="108" t="s">
        <v>7102</v>
      </c>
      <c r="R5098" s="108" t="s">
        <v>7104</v>
      </c>
      <c r="S5098" s="139" t="s">
        <v>7108</v>
      </c>
      <c r="T5098" s="102" t="s">
        <v>73</v>
      </c>
      <c r="U5098" s="123" t="s">
        <v>45</v>
      </c>
      <c r="V5098" s="123" t="s">
        <v>46</v>
      </c>
      <c r="W5098" s="137">
        <v>24</v>
      </c>
      <c r="X5098" s="136">
        <v>2.73</v>
      </c>
      <c r="Y5098" s="137">
        <v>6600</v>
      </c>
      <c r="Z5098" s="137">
        <f t="shared" si="488"/>
        <v>158400</v>
      </c>
      <c r="AA5098" s="119">
        <v>6</v>
      </c>
      <c r="AB5098" s="119">
        <v>6</v>
      </c>
      <c r="AC5098" s="137">
        <f t="shared" si="489"/>
        <v>148896</v>
      </c>
      <c r="AD5098" s="137">
        <f>IF(AND(AC5098="",M5093=""),0,IF((AC5098=""),M5093, IF( (M5093=""),AC5098,SUM(AC5093:AC5105)+M5093)))</f>
        <v>5326658</v>
      </c>
      <c r="AE5098" s="137">
        <f t="shared" si="491"/>
        <v>145417.7634</v>
      </c>
      <c r="AF5098" s="137">
        <v>0</v>
      </c>
      <c r="AG5098" s="137">
        <f t="shared" si="490"/>
        <v>145417.7634</v>
      </c>
      <c r="AH5098" s="137">
        <v>0.3</v>
      </c>
    </row>
    <row r="5099" spans="1:34" s="173" customFormat="1" x14ac:dyDescent="0.55000000000000004">
      <c r="A5099" s="122"/>
      <c r="B5099" s="123"/>
      <c r="C5099" s="123"/>
      <c r="D5099" s="135"/>
      <c r="E5099" s="123"/>
      <c r="F5099" s="123"/>
      <c r="G5099" s="123"/>
      <c r="H5099" s="123"/>
      <c r="I5099" s="136"/>
      <c r="J5099" s="123"/>
      <c r="K5099" s="137"/>
      <c r="L5099" s="137"/>
      <c r="M5099" s="137"/>
      <c r="N5099" s="123">
        <v>5</v>
      </c>
      <c r="O5099" s="108" t="s">
        <v>7101</v>
      </c>
      <c r="P5099" s="138"/>
      <c r="Q5099" s="108" t="s">
        <v>7102</v>
      </c>
      <c r="R5099" s="108" t="s">
        <v>7104</v>
      </c>
      <c r="S5099" s="139" t="s">
        <v>7109</v>
      </c>
      <c r="T5099" s="102" t="s">
        <v>73</v>
      </c>
      <c r="U5099" s="123" t="s">
        <v>45</v>
      </c>
      <c r="V5099" s="123" t="s">
        <v>46</v>
      </c>
      <c r="W5099" s="137">
        <v>24</v>
      </c>
      <c r="X5099" s="136">
        <v>2.73</v>
      </c>
      <c r="Y5099" s="137">
        <v>6600</v>
      </c>
      <c r="Z5099" s="137">
        <f t="shared" si="488"/>
        <v>158400</v>
      </c>
      <c r="AA5099" s="119">
        <v>6</v>
      </c>
      <c r="AB5099" s="119">
        <v>6</v>
      </c>
      <c r="AC5099" s="137">
        <f t="shared" si="489"/>
        <v>148896</v>
      </c>
      <c r="AD5099" s="137">
        <f>IF(AND(AC5099="",M5093=""),0,IF((AC5099=""),M5093, IF( (M5093=""),AC5099,SUM(AC5093:AC5105)+M5093)))</f>
        <v>5326658</v>
      </c>
      <c r="AE5099" s="137">
        <f t="shared" si="491"/>
        <v>145417.7634</v>
      </c>
      <c r="AF5099" s="137">
        <v>0</v>
      </c>
      <c r="AG5099" s="137">
        <f t="shared" si="490"/>
        <v>145417.7634</v>
      </c>
      <c r="AH5099" s="137">
        <v>0.3</v>
      </c>
    </row>
    <row r="5100" spans="1:34" s="173" customFormat="1" x14ac:dyDescent="0.55000000000000004">
      <c r="A5100" s="122"/>
      <c r="B5100" s="123"/>
      <c r="C5100" s="123"/>
      <c r="D5100" s="135"/>
      <c r="E5100" s="123"/>
      <c r="F5100" s="123"/>
      <c r="G5100" s="123"/>
      <c r="H5100" s="123"/>
      <c r="I5100" s="136"/>
      <c r="J5100" s="123"/>
      <c r="K5100" s="137"/>
      <c r="L5100" s="137"/>
      <c r="M5100" s="137"/>
      <c r="N5100" s="123">
        <v>6</v>
      </c>
      <c r="O5100" s="108" t="s">
        <v>7101</v>
      </c>
      <c r="P5100" s="138"/>
      <c r="Q5100" s="108" t="s">
        <v>7102</v>
      </c>
      <c r="R5100" s="108" t="s">
        <v>7104</v>
      </c>
      <c r="S5100" s="139" t="s">
        <v>7110</v>
      </c>
      <c r="T5100" s="102" t="s">
        <v>73</v>
      </c>
      <c r="U5100" s="123" t="s">
        <v>45</v>
      </c>
      <c r="V5100" s="123" t="s">
        <v>46</v>
      </c>
      <c r="W5100" s="137">
        <v>24</v>
      </c>
      <c r="X5100" s="136">
        <v>2.73</v>
      </c>
      <c r="Y5100" s="137">
        <v>6600</v>
      </c>
      <c r="Z5100" s="137">
        <f t="shared" si="488"/>
        <v>158400</v>
      </c>
      <c r="AA5100" s="119">
        <v>6</v>
      </c>
      <c r="AB5100" s="119">
        <v>6</v>
      </c>
      <c r="AC5100" s="137">
        <f t="shared" si="489"/>
        <v>148896</v>
      </c>
      <c r="AD5100" s="137">
        <f>IF(AND(AC5100="",M5093=""),0,IF((AC5100=""),M5093, IF( (M5093=""),AC5100,SUM(AC5093:AC5105)+M5093)))</f>
        <v>5326658</v>
      </c>
      <c r="AE5100" s="137">
        <f t="shared" si="491"/>
        <v>145417.7634</v>
      </c>
      <c r="AF5100" s="137">
        <v>0</v>
      </c>
      <c r="AG5100" s="137">
        <f t="shared" si="490"/>
        <v>145417.7634</v>
      </c>
      <c r="AH5100" s="137">
        <v>0.3</v>
      </c>
    </row>
    <row r="5101" spans="1:34" s="173" customFormat="1" x14ac:dyDescent="0.55000000000000004">
      <c r="A5101" s="122"/>
      <c r="B5101" s="123"/>
      <c r="C5101" s="123"/>
      <c r="D5101" s="135"/>
      <c r="E5101" s="123"/>
      <c r="F5101" s="123"/>
      <c r="G5101" s="123"/>
      <c r="H5101" s="123"/>
      <c r="I5101" s="136"/>
      <c r="J5101" s="123"/>
      <c r="K5101" s="137"/>
      <c r="L5101" s="137"/>
      <c r="M5101" s="137"/>
      <c r="N5101" s="123">
        <v>7</v>
      </c>
      <c r="O5101" s="108" t="s">
        <v>7101</v>
      </c>
      <c r="P5101" s="138"/>
      <c r="Q5101" s="108" t="s">
        <v>7102</v>
      </c>
      <c r="R5101" s="108" t="s">
        <v>7104</v>
      </c>
      <c r="S5101" s="139" t="s">
        <v>7111</v>
      </c>
      <c r="T5101" s="102" t="s">
        <v>73</v>
      </c>
      <c r="U5101" s="123" t="s">
        <v>45</v>
      </c>
      <c r="V5101" s="123" t="s">
        <v>46</v>
      </c>
      <c r="W5101" s="137">
        <v>24</v>
      </c>
      <c r="X5101" s="136">
        <v>2.73</v>
      </c>
      <c r="Y5101" s="137">
        <v>6600</v>
      </c>
      <c r="Z5101" s="137">
        <f t="shared" si="488"/>
        <v>158400</v>
      </c>
      <c r="AA5101" s="119">
        <v>6</v>
      </c>
      <c r="AB5101" s="119">
        <v>6</v>
      </c>
      <c r="AC5101" s="137">
        <f t="shared" si="489"/>
        <v>148896</v>
      </c>
      <c r="AD5101" s="137">
        <f>IF(AND(AC5101="",M5093=""),0,IF((AC5101=""),M5093, IF( (M5093=""),AC5101,SUM(AC5093:AC5105)+M5093)))</f>
        <v>5326658</v>
      </c>
      <c r="AE5101" s="137">
        <f t="shared" si="491"/>
        <v>145417.7634</v>
      </c>
      <c r="AF5101" s="137">
        <v>0</v>
      </c>
      <c r="AG5101" s="137">
        <f t="shared" si="490"/>
        <v>145417.7634</v>
      </c>
      <c r="AH5101" s="137">
        <v>0.3</v>
      </c>
    </row>
    <row r="5102" spans="1:34" s="173" customFormat="1" x14ac:dyDescent="0.55000000000000004">
      <c r="A5102" s="122"/>
      <c r="B5102" s="123"/>
      <c r="C5102" s="123"/>
      <c r="D5102" s="135"/>
      <c r="E5102" s="123"/>
      <c r="F5102" s="123"/>
      <c r="G5102" s="123"/>
      <c r="H5102" s="123"/>
      <c r="I5102" s="136"/>
      <c r="J5102" s="123"/>
      <c r="K5102" s="137"/>
      <c r="L5102" s="137"/>
      <c r="M5102" s="137"/>
      <c r="N5102" s="123">
        <v>8</v>
      </c>
      <c r="O5102" s="108" t="s">
        <v>7101</v>
      </c>
      <c r="P5102" s="138"/>
      <c r="Q5102" s="108" t="s">
        <v>7102</v>
      </c>
      <c r="R5102" s="108" t="s">
        <v>7104</v>
      </c>
      <c r="S5102" s="139" t="s">
        <v>7112</v>
      </c>
      <c r="T5102" s="123" t="s">
        <v>55</v>
      </c>
      <c r="U5102" s="123" t="s">
        <v>45</v>
      </c>
      <c r="V5102" s="123" t="s">
        <v>52</v>
      </c>
      <c r="W5102" s="137">
        <v>40</v>
      </c>
      <c r="X5102" s="136">
        <v>4.5599999999999996</v>
      </c>
      <c r="Y5102" s="137">
        <v>2650</v>
      </c>
      <c r="Z5102" s="137">
        <f t="shared" si="488"/>
        <v>106000</v>
      </c>
      <c r="AA5102" s="119">
        <v>6</v>
      </c>
      <c r="AB5102" s="119">
        <v>6</v>
      </c>
      <c r="AC5102" s="137">
        <f t="shared" si="489"/>
        <v>99640</v>
      </c>
      <c r="AD5102" s="137">
        <f>IF(AND(AC5102="",M5093=""),0,IF((AC5102=""),M5093, IF( (M5093=""),AC5102,SUM(AC5093:AC5105)+M5093)))</f>
        <v>5326658</v>
      </c>
      <c r="AE5102" s="137">
        <f t="shared" si="491"/>
        <v>242895.60479999997</v>
      </c>
      <c r="AF5102" s="137">
        <v>0</v>
      </c>
      <c r="AG5102" s="137">
        <f t="shared" si="490"/>
        <v>242895.60479999997</v>
      </c>
      <c r="AH5102" s="137">
        <v>0.02</v>
      </c>
    </row>
    <row r="5103" spans="1:34" s="173" customFormat="1" x14ac:dyDescent="0.55000000000000004">
      <c r="A5103" s="122"/>
      <c r="B5103" s="123"/>
      <c r="C5103" s="123"/>
      <c r="D5103" s="135"/>
      <c r="E5103" s="123"/>
      <c r="F5103" s="123"/>
      <c r="G5103" s="123"/>
      <c r="H5103" s="123"/>
      <c r="I5103" s="136"/>
      <c r="J5103" s="123"/>
      <c r="K5103" s="137"/>
      <c r="L5103" s="137"/>
      <c r="M5103" s="137"/>
      <c r="N5103" s="123">
        <v>9</v>
      </c>
      <c r="O5103" s="108" t="s">
        <v>7101</v>
      </c>
      <c r="P5103" s="138"/>
      <c r="Q5103" s="108" t="s">
        <v>7102</v>
      </c>
      <c r="R5103" s="108" t="s">
        <v>7104</v>
      </c>
      <c r="S5103" s="139" t="s">
        <v>7113</v>
      </c>
      <c r="T5103" s="123" t="s">
        <v>55</v>
      </c>
      <c r="U5103" s="123" t="s">
        <v>45</v>
      </c>
      <c r="V5103" s="123" t="s">
        <v>52</v>
      </c>
      <c r="W5103" s="137">
        <v>24</v>
      </c>
      <c r="X5103" s="136">
        <v>2.73</v>
      </c>
      <c r="Y5103" s="137">
        <v>2650</v>
      </c>
      <c r="Z5103" s="137">
        <f t="shared" si="488"/>
        <v>63600</v>
      </c>
      <c r="AA5103" s="119">
        <v>6</v>
      </c>
      <c r="AB5103" s="119">
        <v>6</v>
      </c>
      <c r="AC5103" s="137">
        <f t="shared" si="489"/>
        <v>59784</v>
      </c>
      <c r="AD5103" s="137">
        <f>IF(AND(AC5103="",M5093=""),0,IF((AC5103=""),M5093, IF( (M5093=""),AC5103,SUM(AC5093:AC5105)+M5093)))</f>
        <v>5326658</v>
      </c>
      <c r="AE5103" s="137">
        <f t="shared" si="491"/>
        <v>145417.7634</v>
      </c>
      <c r="AF5103" s="137">
        <v>0</v>
      </c>
      <c r="AG5103" s="137">
        <f t="shared" si="490"/>
        <v>145417.7634</v>
      </c>
      <c r="AH5103" s="137">
        <v>0.02</v>
      </c>
    </row>
    <row r="5104" spans="1:34" s="173" customFormat="1" x14ac:dyDescent="0.55000000000000004">
      <c r="A5104" s="122"/>
      <c r="B5104" s="123"/>
      <c r="C5104" s="123"/>
      <c r="D5104" s="135"/>
      <c r="E5104" s="123"/>
      <c r="F5104" s="123"/>
      <c r="G5104" s="123"/>
      <c r="H5104" s="123"/>
      <c r="I5104" s="136"/>
      <c r="J5104" s="123"/>
      <c r="K5104" s="137"/>
      <c r="L5104" s="137"/>
      <c r="M5104" s="137"/>
      <c r="N5104" s="123">
        <v>10</v>
      </c>
      <c r="O5104" s="108" t="s">
        <v>7101</v>
      </c>
      <c r="P5104" s="138"/>
      <c r="Q5104" s="108" t="s">
        <v>7102</v>
      </c>
      <c r="R5104" s="108" t="s">
        <v>7104</v>
      </c>
      <c r="S5104" s="139" t="s">
        <v>7114</v>
      </c>
      <c r="T5104" s="123" t="s">
        <v>51</v>
      </c>
      <c r="U5104" s="123" t="s">
        <v>74</v>
      </c>
      <c r="V5104" s="123" t="s">
        <v>52</v>
      </c>
      <c r="W5104" s="137">
        <v>36</v>
      </c>
      <c r="X5104" s="136">
        <v>4.0999999999999996</v>
      </c>
      <c r="Y5104" s="137">
        <v>6750</v>
      </c>
      <c r="Z5104" s="137">
        <f t="shared" si="488"/>
        <v>243000</v>
      </c>
      <c r="AA5104" s="119">
        <v>15</v>
      </c>
      <c r="AB5104" s="119">
        <v>65</v>
      </c>
      <c r="AC5104" s="137">
        <f t="shared" si="489"/>
        <v>85050</v>
      </c>
      <c r="AD5104" s="137">
        <f>IF(AND(AC5104="",M5093=""),0,IF((AC5104=""),M5093, IF( (M5093=""),AC5104,SUM(AC5093:AC5105)+M5093)))</f>
        <v>5326658</v>
      </c>
      <c r="AE5104" s="137">
        <f t="shared" si="491"/>
        <v>218392.97799999997</v>
      </c>
      <c r="AF5104" s="137">
        <v>0</v>
      </c>
      <c r="AG5104" s="137">
        <f t="shared" si="490"/>
        <v>218392.97799999997</v>
      </c>
      <c r="AH5104" s="137">
        <v>0.02</v>
      </c>
    </row>
    <row r="5105" spans="1:34" s="173" customFormat="1" x14ac:dyDescent="0.55000000000000004">
      <c r="A5105" s="122"/>
      <c r="B5105" s="123"/>
      <c r="C5105" s="123"/>
      <c r="D5105" s="135"/>
      <c r="E5105" s="123"/>
      <c r="F5105" s="123"/>
      <c r="G5105" s="123"/>
      <c r="H5105" s="123"/>
      <c r="I5105" s="136"/>
      <c r="J5105" s="123"/>
      <c r="K5105" s="137"/>
      <c r="L5105" s="137"/>
      <c r="M5105" s="137"/>
      <c r="N5105" s="123"/>
      <c r="O5105" s="108"/>
      <c r="P5105" s="138"/>
      <c r="Q5105" s="108"/>
      <c r="R5105" s="108"/>
      <c r="S5105" s="139"/>
      <c r="T5105" s="123" t="s">
        <v>51</v>
      </c>
      <c r="U5105" s="123"/>
      <c r="V5105" s="123" t="s">
        <v>52</v>
      </c>
      <c r="W5105" s="137">
        <v>36</v>
      </c>
      <c r="X5105" s="136">
        <v>4.0999999999999996</v>
      </c>
      <c r="Y5105" s="137">
        <v>6750</v>
      </c>
      <c r="Z5105" s="137">
        <f t="shared" si="488"/>
        <v>243000</v>
      </c>
      <c r="AA5105" s="119">
        <v>15</v>
      </c>
      <c r="AB5105" s="119">
        <v>65</v>
      </c>
      <c r="AC5105" s="137">
        <f t="shared" si="489"/>
        <v>85050</v>
      </c>
      <c r="AD5105" s="137">
        <f>IF(AND(AC5105="",M5093=""),0,IF((AC5105=""),M5093, IF( (M5093=""),AC5105,SUM(AC5093:AC5105)+M5093)))</f>
        <v>5326658</v>
      </c>
      <c r="AE5105" s="137">
        <f t="shared" si="491"/>
        <v>218392.97799999997</v>
      </c>
      <c r="AF5105" s="137">
        <v>0</v>
      </c>
      <c r="AG5105" s="137">
        <f t="shared" si="490"/>
        <v>218392.97799999997</v>
      </c>
      <c r="AH5105" s="137">
        <v>0.02</v>
      </c>
    </row>
    <row r="5106" spans="1:34" s="173" customFormat="1" x14ac:dyDescent="0.55000000000000004">
      <c r="A5106" s="122"/>
      <c r="B5106" s="123"/>
      <c r="C5106" s="123"/>
      <c r="D5106" s="135"/>
      <c r="E5106" s="123"/>
      <c r="F5106" s="123"/>
      <c r="G5106" s="123"/>
      <c r="H5106" s="123"/>
      <c r="I5106" s="136"/>
      <c r="J5106" s="123"/>
      <c r="K5106" s="137"/>
      <c r="L5106" s="137" t="s">
        <v>63</v>
      </c>
      <c r="M5106" s="137">
        <f>SUM(M5093:M5105)</f>
        <v>636400</v>
      </c>
      <c r="N5106" s="123"/>
      <c r="O5106" s="108"/>
      <c r="P5106" s="138"/>
      <c r="Q5106" s="108"/>
      <c r="R5106" s="108"/>
      <c r="S5106" s="139"/>
      <c r="T5106" s="123"/>
      <c r="U5106" s="123"/>
      <c r="V5106" s="123"/>
      <c r="W5106" s="137"/>
      <c r="X5106" s="136"/>
      <c r="Y5106" s="137"/>
      <c r="Z5106" s="137"/>
      <c r="AA5106" s="119"/>
      <c r="AB5106" s="119"/>
      <c r="AC5106" s="137"/>
      <c r="AD5106" s="137"/>
      <c r="AE5106" s="137">
        <f>SUM(AE5093:AE5105)</f>
        <v>5326657.9999999981</v>
      </c>
      <c r="AF5106" s="137"/>
      <c r="AG5106" s="137">
        <f>SUM(AG5093:AG5105)</f>
        <v>5326657.9999999981</v>
      </c>
      <c r="AH5106" s="137"/>
    </row>
    <row r="5107" spans="1:34" s="173" customFormat="1" x14ac:dyDescent="0.55000000000000004">
      <c r="A5107" s="122" t="s">
        <v>7117</v>
      </c>
      <c r="B5107" s="123">
        <v>2182</v>
      </c>
      <c r="C5107" s="123">
        <v>7399</v>
      </c>
      <c r="D5107" s="135" t="s">
        <v>7118</v>
      </c>
      <c r="E5107" s="123" t="s">
        <v>34</v>
      </c>
      <c r="F5107" s="123">
        <v>7189</v>
      </c>
      <c r="G5107" s="123">
        <v>0</v>
      </c>
      <c r="H5107" s="123">
        <v>1</v>
      </c>
      <c r="I5107" s="136">
        <v>3</v>
      </c>
      <c r="J5107" s="123" t="s">
        <v>35</v>
      </c>
      <c r="K5107" s="137">
        <f>((G5107*400)+(H5107*100))+I5107</f>
        <v>103</v>
      </c>
      <c r="L5107" s="137">
        <v>1650</v>
      </c>
      <c r="M5107" s="137">
        <f>K5107*L5107</f>
        <v>169950</v>
      </c>
      <c r="N5107" s="123">
        <v>1</v>
      </c>
      <c r="O5107" s="108" t="s">
        <v>7115</v>
      </c>
      <c r="P5107" s="138"/>
      <c r="Q5107" s="108" t="s">
        <v>7116</v>
      </c>
      <c r="R5107" s="108" t="s">
        <v>7119</v>
      </c>
      <c r="S5107" s="139" t="s">
        <v>7120</v>
      </c>
      <c r="T5107" s="123" t="s">
        <v>51</v>
      </c>
      <c r="U5107" s="123" t="s">
        <v>45</v>
      </c>
      <c r="V5107" s="123" t="s">
        <v>52</v>
      </c>
      <c r="W5107" s="137">
        <v>173.34</v>
      </c>
      <c r="X5107" s="136">
        <v>72.05</v>
      </c>
      <c r="Y5107" s="137">
        <v>6750</v>
      </c>
      <c r="Z5107" s="137">
        <f>W5107*Y5107</f>
        <v>1170045</v>
      </c>
      <c r="AA5107" s="119">
        <v>21</v>
      </c>
      <c r="AB5107" s="119">
        <v>52</v>
      </c>
      <c r="AC5107" s="137">
        <f>(Z5107*(100-AB5107))/100</f>
        <v>561621.6</v>
      </c>
      <c r="AD5107" s="137">
        <f>IF(AND(AC5107="",M5107=""),0,IF((AC5107=""),M5107, IF( (M5107=""),AC5107,SUM(AC5107:AC5111)+M5107)))</f>
        <v>2966939.4</v>
      </c>
      <c r="AE5107" s="137">
        <f>IF( (X5107=""),AD5107*1,AD5107*(X5107/100) )</f>
        <v>2137679.8376999996</v>
      </c>
      <c r="AF5107" s="137">
        <v>50000000</v>
      </c>
      <c r="AG5107" s="137">
        <f>IF((AF5107-AE5107) &gt; 1,0,IF((AF5107-AE5107)&lt;0,AE5107-AF5107,AF5107-AE5107))</f>
        <v>0</v>
      </c>
      <c r="AH5107" s="137">
        <v>0.02</v>
      </c>
    </row>
    <row r="5108" spans="1:34" s="173" customFormat="1" x14ac:dyDescent="0.55000000000000004">
      <c r="A5108" s="122"/>
      <c r="B5108" s="123"/>
      <c r="C5108" s="123"/>
      <c r="D5108" s="135"/>
      <c r="E5108" s="123"/>
      <c r="F5108" s="123"/>
      <c r="G5108" s="123"/>
      <c r="H5108" s="123"/>
      <c r="I5108" s="136"/>
      <c r="J5108" s="123"/>
      <c r="K5108" s="137"/>
      <c r="L5108" s="137"/>
      <c r="M5108" s="137"/>
      <c r="N5108" s="123">
        <v>2</v>
      </c>
      <c r="O5108" s="108" t="s">
        <v>7115</v>
      </c>
      <c r="P5108" s="138"/>
      <c r="Q5108" s="108" t="s">
        <v>7116</v>
      </c>
      <c r="R5108" s="108" t="s">
        <v>7119</v>
      </c>
      <c r="S5108" s="139" t="s">
        <v>7121</v>
      </c>
      <c r="T5108" s="123" t="s">
        <v>51</v>
      </c>
      <c r="U5108" s="123" t="s">
        <v>45</v>
      </c>
      <c r="V5108" s="123" t="s">
        <v>52</v>
      </c>
      <c r="W5108" s="137">
        <v>67.239999999999995</v>
      </c>
      <c r="X5108" s="136">
        <v>27.95</v>
      </c>
      <c r="Y5108" s="137">
        <v>6750</v>
      </c>
      <c r="Z5108" s="137">
        <f>W5108*Y5108</f>
        <v>453869.99999999994</v>
      </c>
      <c r="AA5108" s="119">
        <v>6</v>
      </c>
      <c r="AB5108" s="119">
        <v>6</v>
      </c>
      <c r="AC5108" s="137">
        <f>(Z5108*(100-AB5108))/100</f>
        <v>426637.79999999993</v>
      </c>
      <c r="AD5108" s="137">
        <f>IF(AND(AC5108="",M5107=""),0,IF((AC5108=""),M5107, IF( (M5107=""),AC5108,SUM(AC5107:AC5111)+M5107)))</f>
        <v>2966939.4</v>
      </c>
      <c r="AE5108" s="137">
        <f>IF( (X5108=""),AD5108*1,AD5108*(X5108/100) )</f>
        <v>829259.56229999987</v>
      </c>
      <c r="AF5108" s="137">
        <v>50000000</v>
      </c>
      <c r="AG5108" s="137">
        <f>IF((AF5108-AE5108) &gt; 1,0,IF((AF5108-AE5108)&lt;0,AE5108-AF5108,AF5108-AE5108))</f>
        <v>0</v>
      </c>
      <c r="AH5108" s="137">
        <v>0.02</v>
      </c>
    </row>
    <row r="5109" spans="1:34" s="173" customFormat="1" x14ac:dyDescent="0.55000000000000004">
      <c r="A5109" s="122"/>
      <c r="B5109" s="123"/>
      <c r="C5109" s="123"/>
      <c r="D5109" s="135"/>
      <c r="E5109" s="123"/>
      <c r="F5109" s="123"/>
      <c r="G5109" s="123"/>
      <c r="H5109" s="123"/>
      <c r="I5109" s="136"/>
      <c r="J5109" s="123"/>
      <c r="K5109" s="137"/>
      <c r="L5109" s="137" t="s">
        <v>63</v>
      </c>
      <c r="M5109" s="137">
        <f>SUM(M5107:M5108)</f>
        <v>169950</v>
      </c>
      <c r="N5109" s="123"/>
      <c r="O5109" s="108"/>
      <c r="P5109" s="138"/>
      <c r="Q5109" s="108"/>
      <c r="R5109" s="108"/>
      <c r="S5109" s="139"/>
      <c r="T5109" s="123"/>
      <c r="U5109" s="123"/>
      <c r="V5109" s="123"/>
      <c r="W5109" s="137"/>
      <c r="X5109" s="136"/>
      <c r="Y5109" s="137"/>
      <c r="Z5109" s="137"/>
      <c r="AA5109" s="119"/>
      <c r="AB5109" s="119"/>
      <c r="AC5109" s="137"/>
      <c r="AD5109" s="137"/>
      <c r="AE5109" s="137">
        <f>SUM(AE5107:AE5108)</f>
        <v>2966939.3999999994</v>
      </c>
      <c r="AF5109" s="137"/>
      <c r="AG5109" s="137">
        <f>SUM(AG5107:AG5108)</f>
        <v>0</v>
      </c>
      <c r="AH5109" s="137"/>
    </row>
    <row r="5110" spans="1:34" s="173" customFormat="1" x14ac:dyDescent="0.55000000000000004">
      <c r="A5110" s="122" t="s">
        <v>7124</v>
      </c>
      <c r="B5110" s="123">
        <v>2183</v>
      </c>
      <c r="C5110" s="123">
        <v>6775</v>
      </c>
      <c r="D5110" s="135" t="s">
        <v>7125</v>
      </c>
      <c r="E5110" s="123" t="s">
        <v>34</v>
      </c>
      <c r="F5110" s="123">
        <v>23613</v>
      </c>
      <c r="G5110" s="123">
        <v>0</v>
      </c>
      <c r="H5110" s="123">
        <v>0</v>
      </c>
      <c r="I5110" s="136">
        <v>63</v>
      </c>
      <c r="J5110" s="123" t="s">
        <v>35</v>
      </c>
      <c r="K5110" s="137">
        <f>((G5110*400)+(H5110*100))+I5110</f>
        <v>63</v>
      </c>
      <c r="L5110" s="137">
        <v>850</v>
      </c>
      <c r="M5110" s="137">
        <f>K5110*L5110</f>
        <v>53550</v>
      </c>
      <c r="N5110" s="123">
        <v>1</v>
      </c>
      <c r="O5110" s="108" t="s">
        <v>7122</v>
      </c>
      <c r="P5110" s="138">
        <v>1579900451345</v>
      </c>
      <c r="Q5110" s="108" t="s">
        <v>7123</v>
      </c>
      <c r="R5110" s="108" t="s">
        <v>7126</v>
      </c>
      <c r="S5110" s="139" t="s">
        <v>7127</v>
      </c>
      <c r="T5110" s="123" t="s">
        <v>51</v>
      </c>
      <c r="U5110" s="123" t="s">
        <v>45</v>
      </c>
      <c r="V5110" s="123" t="s">
        <v>52</v>
      </c>
      <c r="W5110" s="137">
        <v>304.5</v>
      </c>
      <c r="X5110" s="136">
        <v>100</v>
      </c>
      <c r="Y5110" s="137">
        <v>6750</v>
      </c>
      <c r="Z5110" s="137">
        <f>W5110*Y5110</f>
        <v>2055375</v>
      </c>
      <c r="AA5110" s="119">
        <v>11</v>
      </c>
      <c r="AB5110" s="119">
        <v>12</v>
      </c>
      <c r="AC5110" s="137">
        <f>(Z5110*(100-AB5110))/100</f>
        <v>1808730</v>
      </c>
      <c r="AD5110" s="137">
        <f>IF(AND(AC5110="",M5110=""),0,IF((AC5110=""),M5110, IF( (M5110=""),AC5110,SUM(AC5110:AC5111)+M5110)))</f>
        <v>1862280</v>
      </c>
      <c r="AE5110" s="137">
        <f>IF( (X5110=""),AD5110*1,AD5110*(X5110/100) )</f>
        <v>1862280</v>
      </c>
      <c r="AF5110" s="137">
        <v>50000000</v>
      </c>
      <c r="AG5110" s="137">
        <f>IF((AF5110-AE5110) &gt; 1,0,IF((AF5110-AE5110)&lt;0,AE5110-AF5110,AF5110-AE5110))</f>
        <v>0</v>
      </c>
      <c r="AH5110" s="137">
        <v>0.02</v>
      </c>
    </row>
    <row r="5111" spans="1:34" s="173" customFormat="1" x14ac:dyDescent="0.55000000000000004">
      <c r="A5111" s="122"/>
      <c r="B5111" s="123"/>
      <c r="C5111" s="123"/>
      <c r="D5111" s="135"/>
      <c r="E5111" s="123"/>
      <c r="F5111" s="123"/>
      <c r="G5111" s="123"/>
      <c r="H5111" s="123"/>
      <c r="I5111" s="136"/>
      <c r="J5111" s="123"/>
      <c r="K5111" s="137"/>
      <c r="L5111" s="137" t="s">
        <v>63</v>
      </c>
      <c r="M5111" s="137">
        <f>SUM(M5110:M5110)</f>
        <v>53550</v>
      </c>
      <c r="N5111" s="123"/>
      <c r="O5111" s="108"/>
      <c r="P5111" s="138"/>
      <c r="Q5111" s="108"/>
      <c r="R5111" s="108"/>
      <c r="S5111" s="139"/>
      <c r="T5111" s="123"/>
      <c r="U5111" s="123"/>
      <c r="V5111" s="123"/>
      <c r="W5111" s="137"/>
      <c r="X5111" s="136"/>
      <c r="Y5111" s="137"/>
      <c r="Z5111" s="137"/>
      <c r="AA5111" s="119"/>
      <c r="AB5111" s="119"/>
      <c r="AC5111" s="137"/>
      <c r="AD5111" s="137"/>
      <c r="AE5111" s="137">
        <f>SUM(AE5110:AE5110)</f>
        <v>1862280</v>
      </c>
      <c r="AF5111" s="137"/>
      <c r="AG5111" s="137">
        <f>SUM(AG5110:AG5110)</f>
        <v>0</v>
      </c>
      <c r="AH5111" s="137"/>
    </row>
    <row r="5112" spans="1:34" s="173" customFormat="1" x14ac:dyDescent="0.55000000000000004">
      <c r="A5112" s="122" t="s">
        <v>7130</v>
      </c>
      <c r="B5112" s="123">
        <v>2184</v>
      </c>
      <c r="C5112" s="123">
        <v>4888</v>
      </c>
      <c r="D5112" s="135" t="s">
        <v>7131</v>
      </c>
      <c r="E5112" s="123" t="s">
        <v>34</v>
      </c>
      <c r="F5112" s="123">
        <v>17681</v>
      </c>
      <c r="G5112" s="123">
        <v>3</v>
      </c>
      <c r="H5112" s="123">
        <v>3</v>
      </c>
      <c r="I5112" s="136">
        <v>49</v>
      </c>
      <c r="J5112" s="123" t="s">
        <v>35</v>
      </c>
      <c r="K5112" s="137">
        <f>((G5112*400)+(H5112*100))+I5112</f>
        <v>1549</v>
      </c>
      <c r="L5112" s="137">
        <v>575</v>
      </c>
      <c r="M5112" s="137">
        <f>K5112*L5112</f>
        <v>890675</v>
      </c>
      <c r="N5112" s="123">
        <v>1</v>
      </c>
      <c r="O5112" s="108" t="s">
        <v>7128</v>
      </c>
      <c r="P5112" s="138">
        <v>3570800001206</v>
      </c>
      <c r="Q5112" s="108" t="s">
        <v>7129</v>
      </c>
      <c r="R5112" s="108" t="s">
        <v>7132</v>
      </c>
      <c r="S5112" s="139" t="s">
        <v>7133</v>
      </c>
      <c r="T5112" s="123" t="s">
        <v>51</v>
      </c>
      <c r="U5112" s="123" t="s">
        <v>45</v>
      </c>
      <c r="V5112" s="123" t="s">
        <v>52</v>
      </c>
      <c r="W5112" s="137">
        <v>1950</v>
      </c>
      <c r="X5112" s="136">
        <v>83.62</v>
      </c>
      <c r="Y5112" s="137">
        <v>6750</v>
      </c>
      <c r="Z5112" s="137">
        <f>W5112*Y5112</f>
        <v>13162500</v>
      </c>
      <c r="AA5112" s="119">
        <v>6</v>
      </c>
      <c r="AB5112" s="119">
        <v>6</v>
      </c>
      <c r="AC5112" s="137">
        <f>(Z5112*(100-AB5112))/100</f>
        <v>12372750</v>
      </c>
      <c r="AD5112" s="137">
        <f>IF(AND(AC5112="",M5112=""),0,IF((AC5112=""),M5112, IF( (M5112=""),AC5112,SUM(AC5112:AC5114)+M5112)))</f>
        <v>15686580.5</v>
      </c>
      <c r="AE5112" s="137">
        <f>IF( (X5112=""),AD5112*1,AD5112*(X5112/100) )</f>
        <v>13117118.614100002</v>
      </c>
      <c r="AF5112" s="137">
        <v>50000000</v>
      </c>
      <c r="AG5112" s="137">
        <f>IF((AF5112-AE5112) &gt; 1,0,IF((AF5112-AE5112)&lt;0,AE5112-AF5112,AF5112-AE5112))</f>
        <v>0</v>
      </c>
      <c r="AH5112" s="137">
        <v>0.02</v>
      </c>
    </row>
    <row r="5113" spans="1:34" s="173" customFormat="1" x14ac:dyDescent="0.55000000000000004">
      <c r="A5113" s="122"/>
      <c r="B5113" s="123"/>
      <c r="C5113" s="123"/>
      <c r="D5113" s="135"/>
      <c r="E5113" s="123"/>
      <c r="F5113" s="123"/>
      <c r="G5113" s="123"/>
      <c r="H5113" s="123"/>
      <c r="I5113" s="136"/>
      <c r="J5113" s="123"/>
      <c r="K5113" s="137"/>
      <c r="L5113" s="137"/>
      <c r="M5113" s="137"/>
      <c r="N5113" s="123">
        <v>2</v>
      </c>
      <c r="O5113" s="108" t="s">
        <v>7128</v>
      </c>
      <c r="P5113" s="138">
        <v>3570800001206</v>
      </c>
      <c r="Q5113" s="108" t="s">
        <v>7129</v>
      </c>
      <c r="R5113" s="108" t="s">
        <v>7132</v>
      </c>
      <c r="S5113" s="139" t="s">
        <v>7134</v>
      </c>
      <c r="T5113" s="123" t="s">
        <v>51</v>
      </c>
      <c r="U5113" s="123" t="s">
        <v>45</v>
      </c>
      <c r="V5113" s="123" t="s">
        <v>52</v>
      </c>
      <c r="W5113" s="137">
        <v>381.9</v>
      </c>
      <c r="X5113" s="136">
        <v>16.38</v>
      </c>
      <c r="Y5113" s="137">
        <v>6750</v>
      </c>
      <c r="Z5113" s="137">
        <f>W5113*Y5113</f>
        <v>2577825</v>
      </c>
      <c r="AA5113" s="119">
        <v>6</v>
      </c>
      <c r="AB5113" s="119">
        <v>6</v>
      </c>
      <c r="AC5113" s="137">
        <f>(Z5113*(100-AB5113))/100</f>
        <v>2423155.5</v>
      </c>
      <c r="AD5113" s="137">
        <f>IF(AND(AC5113="",M5112=""),0,IF((AC5113=""),M5112, IF( (M5112=""),AC5113,SUM(AC5112:AC5114)+M5112)))</f>
        <v>15686580.5</v>
      </c>
      <c r="AE5113" s="137">
        <f>IF( (X5113=""),AD5113*1,AD5113*(X5113/100) )</f>
        <v>2569461.8859000001</v>
      </c>
      <c r="AF5113" s="137">
        <v>50000000</v>
      </c>
      <c r="AG5113" s="137">
        <f>IF((AF5113-AE5113) &gt; 1,0,IF((AF5113-AE5113)&lt;0,AE5113-AF5113,AF5113-AE5113))</f>
        <v>0</v>
      </c>
      <c r="AH5113" s="137">
        <v>0.02</v>
      </c>
    </row>
    <row r="5114" spans="1:34" s="173" customFormat="1" x14ac:dyDescent="0.55000000000000004">
      <c r="A5114" s="122"/>
      <c r="B5114" s="123"/>
      <c r="C5114" s="123"/>
      <c r="D5114" s="135"/>
      <c r="E5114" s="123"/>
      <c r="F5114" s="123"/>
      <c r="G5114" s="123"/>
      <c r="H5114" s="123"/>
      <c r="I5114" s="136"/>
      <c r="J5114" s="123"/>
      <c r="K5114" s="137"/>
      <c r="L5114" s="137" t="s">
        <v>63</v>
      </c>
      <c r="M5114" s="137">
        <f>SUM(M5112:M5113)</f>
        <v>890675</v>
      </c>
      <c r="N5114" s="123"/>
      <c r="O5114" s="108"/>
      <c r="P5114" s="138"/>
      <c r="Q5114" s="108"/>
      <c r="R5114" s="108"/>
      <c r="S5114" s="139"/>
      <c r="T5114" s="123"/>
      <c r="U5114" s="123"/>
      <c r="V5114" s="123"/>
      <c r="W5114" s="137"/>
      <c r="X5114" s="136"/>
      <c r="Y5114" s="137"/>
      <c r="Z5114" s="137"/>
      <c r="AA5114" s="119"/>
      <c r="AB5114" s="119"/>
      <c r="AC5114" s="137"/>
      <c r="AD5114" s="137"/>
      <c r="AE5114" s="137">
        <f>SUM(AE5112:AE5113)</f>
        <v>15686580.500000002</v>
      </c>
      <c r="AF5114" s="137"/>
      <c r="AG5114" s="137">
        <f>SUM(AG5112:AG5113)</f>
        <v>0</v>
      </c>
      <c r="AH5114" s="137"/>
    </row>
    <row r="5115" spans="1:34" s="99" customFormat="1" x14ac:dyDescent="0.55000000000000004">
      <c r="A5115" s="107" t="s">
        <v>7135</v>
      </c>
      <c r="B5115" s="161">
        <v>2413</v>
      </c>
      <c r="C5115" s="161">
        <v>9922</v>
      </c>
      <c r="D5115" s="162"/>
      <c r="E5115" s="161" t="s">
        <v>37</v>
      </c>
      <c r="F5115" s="161"/>
      <c r="G5115" s="161">
        <v>12</v>
      </c>
      <c r="H5115" s="161">
        <v>0</v>
      </c>
      <c r="I5115" s="163">
        <v>22</v>
      </c>
      <c r="J5115" s="161" t="s">
        <v>38</v>
      </c>
      <c r="K5115" s="121">
        <f>((G5115*400)+(H5115*100))+I5115</f>
        <v>4822</v>
      </c>
      <c r="L5115" s="121">
        <v>225</v>
      </c>
      <c r="M5115" s="121">
        <f>K5115*L5115</f>
        <v>1084950</v>
      </c>
      <c r="N5115" s="161"/>
      <c r="O5115" s="164"/>
      <c r="P5115" s="165"/>
      <c r="Q5115" s="164"/>
      <c r="R5115" s="164"/>
      <c r="S5115" s="166"/>
      <c r="T5115" s="161"/>
      <c r="U5115" s="161"/>
      <c r="V5115" s="161"/>
      <c r="W5115" s="121"/>
      <c r="X5115" s="163"/>
      <c r="Y5115" s="121"/>
      <c r="Z5115" s="121"/>
      <c r="AA5115" s="167"/>
      <c r="AB5115" s="167"/>
      <c r="AC5115" s="121"/>
      <c r="AD5115" s="121">
        <f>IF(AND(AC5115="",M5115=""),0,IF((AC5115=""),M5115,IF((M5115=""),AC5115,AC5115+M5115)))</f>
        <v>1084950</v>
      </c>
      <c r="AE5115" s="121">
        <f>IF( (X5115=""),AD5115*1,AD5115*(X5115/100) )</f>
        <v>1084950</v>
      </c>
      <c r="AF5115" s="121">
        <v>0</v>
      </c>
      <c r="AG5115" s="121">
        <f>IF((AF5115-AE5115) &gt; 1,0,IF((AF5115-AE5115)&lt;0,AE5115-AF5115,AF5115-AE5115))</f>
        <v>1084950</v>
      </c>
      <c r="AH5115" s="121">
        <v>0.01</v>
      </c>
    </row>
    <row r="5116" spans="1:34" s="99" customFormat="1" x14ac:dyDescent="0.55000000000000004">
      <c r="A5116" s="107"/>
      <c r="B5116" s="161"/>
      <c r="C5116" s="161"/>
      <c r="D5116" s="162"/>
      <c r="E5116" s="161"/>
      <c r="F5116" s="161"/>
      <c r="G5116" s="161"/>
      <c r="H5116" s="161"/>
      <c r="I5116" s="163"/>
      <c r="J5116" s="161"/>
      <c r="K5116" s="121"/>
      <c r="L5116" s="121" t="s">
        <v>63</v>
      </c>
      <c r="M5116" s="121">
        <f>SUM(M5115:M5115)</f>
        <v>1084950</v>
      </c>
      <c r="N5116" s="161"/>
      <c r="O5116" s="164"/>
      <c r="P5116" s="165"/>
      <c r="Q5116" s="164"/>
      <c r="R5116" s="164"/>
      <c r="S5116" s="166"/>
      <c r="T5116" s="161"/>
      <c r="U5116" s="161"/>
      <c r="V5116" s="161"/>
      <c r="W5116" s="121"/>
      <c r="X5116" s="163"/>
      <c r="Y5116" s="121"/>
      <c r="Z5116" s="121"/>
      <c r="AA5116" s="167"/>
      <c r="AB5116" s="167"/>
      <c r="AC5116" s="121"/>
      <c r="AD5116" s="121"/>
      <c r="AE5116" s="121">
        <f>SUM(AE5115:AE5115)</f>
        <v>1084950</v>
      </c>
      <c r="AF5116" s="121"/>
      <c r="AG5116" s="121">
        <f>SUM(AG5115:AG5115)</f>
        <v>1084950</v>
      </c>
      <c r="AH5116" s="121"/>
    </row>
    <row r="5117" spans="1:34" s="173" customFormat="1" x14ac:dyDescent="0.55000000000000004">
      <c r="A5117" s="122" t="s">
        <v>7136</v>
      </c>
      <c r="B5117" s="123">
        <v>2185</v>
      </c>
      <c r="C5117" s="123">
        <v>5772</v>
      </c>
      <c r="D5117" s="135" t="s">
        <v>7137</v>
      </c>
      <c r="E5117" s="123" t="s">
        <v>34</v>
      </c>
      <c r="F5117" s="123">
        <v>3561</v>
      </c>
      <c r="G5117" s="123">
        <v>1</v>
      </c>
      <c r="H5117" s="123">
        <v>2</v>
      </c>
      <c r="I5117" s="136">
        <v>37</v>
      </c>
      <c r="J5117" s="123" t="s">
        <v>38</v>
      </c>
      <c r="K5117" s="137">
        <f>((G5117*400)+(H5117*100))+I5117</f>
        <v>637</v>
      </c>
      <c r="L5117" s="137">
        <v>2425</v>
      </c>
      <c r="M5117" s="137">
        <f>K5117*L5117</f>
        <v>1544725</v>
      </c>
      <c r="N5117" s="123"/>
      <c r="O5117" s="108"/>
      <c r="P5117" s="138"/>
      <c r="Q5117" s="108"/>
      <c r="R5117" s="108"/>
      <c r="S5117" s="139"/>
      <c r="T5117" s="123"/>
      <c r="U5117" s="123"/>
      <c r="V5117" s="123"/>
      <c r="W5117" s="137"/>
      <c r="X5117" s="136"/>
      <c r="Y5117" s="137"/>
      <c r="Z5117" s="137"/>
      <c r="AA5117" s="119"/>
      <c r="AB5117" s="119"/>
      <c r="AC5117" s="137"/>
      <c r="AD5117" s="137">
        <f>IF(AND(AC5117="",M5117=""),0,IF((AC5117=""),M5117,IF((M5117=""),AC5117,AC5117+M5117)))</f>
        <v>1544725</v>
      </c>
      <c r="AE5117" s="137">
        <f>IF( (X5117=""),AD5117*1,AD5117*(X5117/100) )</f>
        <v>1544725</v>
      </c>
      <c r="AF5117" s="137">
        <v>50000000</v>
      </c>
      <c r="AG5117" s="137">
        <f>IF((AF5117-AE5117) &gt; 1,0,IF((AF5117-AE5117)&lt;0,AE5117-AF5117,AF5117-AE5117))</f>
        <v>0</v>
      </c>
      <c r="AH5117" s="137">
        <v>0.01</v>
      </c>
    </row>
    <row r="5118" spans="1:34" s="173" customFormat="1" x14ac:dyDescent="0.55000000000000004">
      <c r="A5118" s="122"/>
      <c r="B5118" s="123"/>
      <c r="C5118" s="123"/>
      <c r="D5118" s="135"/>
      <c r="E5118" s="123"/>
      <c r="F5118" s="123"/>
      <c r="G5118" s="123"/>
      <c r="H5118" s="123"/>
      <c r="I5118" s="136"/>
      <c r="J5118" s="123"/>
      <c r="K5118" s="137"/>
      <c r="L5118" s="137" t="s">
        <v>63</v>
      </c>
      <c r="M5118" s="137">
        <f>SUM(M5117:M5117)</f>
        <v>1544725</v>
      </c>
      <c r="N5118" s="123"/>
      <c r="O5118" s="108"/>
      <c r="P5118" s="138"/>
      <c r="Q5118" s="108"/>
      <c r="R5118" s="108"/>
      <c r="S5118" s="139"/>
      <c r="T5118" s="123"/>
      <c r="U5118" s="123"/>
      <c r="V5118" s="123"/>
      <c r="W5118" s="137"/>
      <c r="X5118" s="136"/>
      <c r="Y5118" s="137"/>
      <c r="Z5118" s="137"/>
      <c r="AA5118" s="119"/>
      <c r="AB5118" s="119"/>
      <c r="AC5118" s="137"/>
      <c r="AD5118" s="137"/>
      <c r="AE5118" s="137">
        <f>SUM(AE5117:AE5117)</f>
        <v>1544725</v>
      </c>
      <c r="AF5118" s="137"/>
      <c r="AG5118" s="137">
        <f>SUM(AG5117:AG5117)</f>
        <v>0</v>
      </c>
      <c r="AH5118" s="137"/>
    </row>
    <row r="5119" spans="1:34" s="173" customFormat="1" x14ac:dyDescent="0.55000000000000004">
      <c r="A5119" s="122" t="s">
        <v>7140</v>
      </c>
      <c r="B5119" s="123">
        <v>2186</v>
      </c>
      <c r="C5119" s="123">
        <v>7943</v>
      </c>
      <c r="D5119" s="135" t="s">
        <v>7141</v>
      </c>
      <c r="E5119" s="123" t="s">
        <v>34</v>
      </c>
      <c r="F5119" s="123">
        <v>15942</v>
      </c>
      <c r="G5119" s="123">
        <v>0</v>
      </c>
      <c r="H5119" s="123">
        <v>0</v>
      </c>
      <c r="I5119" s="136">
        <v>60</v>
      </c>
      <c r="J5119" s="123" t="s">
        <v>35</v>
      </c>
      <c r="K5119" s="137">
        <f>((G5119*400)+(H5119*100))+I5119</f>
        <v>60</v>
      </c>
      <c r="L5119" s="137">
        <v>400</v>
      </c>
      <c r="M5119" s="137">
        <f>K5119*L5119</f>
        <v>24000</v>
      </c>
      <c r="N5119" s="123">
        <v>1</v>
      </c>
      <c r="O5119" s="108" t="s">
        <v>7138</v>
      </c>
      <c r="P5119" s="138">
        <v>3570800199235</v>
      </c>
      <c r="Q5119" s="108" t="s">
        <v>7139</v>
      </c>
      <c r="R5119" s="108" t="s">
        <v>7142</v>
      </c>
      <c r="S5119" s="139"/>
      <c r="T5119" s="123" t="s">
        <v>51</v>
      </c>
      <c r="U5119" s="123" t="s">
        <v>45</v>
      </c>
      <c r="V5119" s="123" t="s">
        <v>52</v>
      </c>
      <c r="W5119" s="137">
        <v>118.8</v>
      </c>
      <c r="X5119" s="136">
        <v>100</v>
      </c>
      <c r="Y5119" s="137">
        <v>6750</v>
      </c>
      <c r="Z5119" s="137">
        <f>W5119*Y5119</f>
        <v>801900</v>
      </c>
      <c r="AA5119" s="119">
        <v>19</v>
      </c>
      <c r="AB5119" s="119">
        <v>28</v>
      </c>
      <c r="AC5119" s="137">
        <f>(Z5119*(100-AB5119))/100</f>
        <v>577368</v>
      </c>
      <c r="AD5119" s="137">
        <f>IF(AND(AC5119="",M5119=""),0,IF((AC5119=""),M5119, IF( (M5119=""),AC5119,AC5119+M5119)))</f>
        <v>601368</v>
      </c>
      <c r="AE5119" s="137">
        <f>IF( (X5119=""),AD5119*1,AD5119*(X5119/100) )</f>
        <v>601368</v>
      </c>
      <c r="AF5119" s="137">
        <v>50000000</v>
      </c>
      <c r="AG5119" s="137">
        <f>IF((AF5119-AE5119) &gt; 1,0,IF((AF5119-AE5119)&lt;0,AE5119-AF5119,AF5119-AE5119))</f>
        <v>0</v>
      </c>
      <c r="AH5119" s="137">
        <v>0.02</v>
      </c>
    </row>
    <row r="5120" spans="1:34" s="173" customFormat="1" x14ac:dyDescent="0.55000000000000004">
      <c r="A5120" s="122"/>
      <c r="B5120" s="123"/>
      <c r="C5120" s="123"/>
      <c r="D5120" s="135"/>
      <c r="E5120" s="123"/>
      <c r="F5120" s="123"/>
      <c r="G5120" s="123"/>
      <c r="H5120" s="123"/>
      <c r="I5120" s="136"/>
      <c r="J5120" s="123"/>
      <c r="K5120" s="137"/>
      <c r="L5120" s="137" t="s">
        <v>63</v>
      </c>
      <c r="M5120" s="137">
        <f>SUM(M5119:M5119)</f>
        <v>24000</v>
      </c>
      <c r="N5120" s="123"/>
      <c r="O5120" s="108"/>
      <c r="P5120" s="138"/>
      <c r="Q5120" s="108"/>
      <c r="R5120" s="108"/>
      <c r="S5120" s="139"/>
      <c r="T5120" s="123"/>
      <c r="U5120" s="123"/>
      <c r="V5120" s="123"/>
      <c r="W5120" s="137"/>
      <c r="X5120" s="136"/>
      <c r="Y5120" s="137"/>
      <c r="Z5120" s="137"/>
      <c r="AA5120" s="119"/>
      <c r="AB5120" s="119"/>
      <c r="AC5120" s="137"/>
      <c r="AD5120" s="137"/>
      <c r="AE5120" s="137">
        <f>SUM(AE5119:AE5119)</f>
        <v>601368</v>
      </c>
      <c r="AF5120" s="137"/>
      <c r="AG5120" s="137">
        <f>SUM(AG5119:AG5119)</f>
        <v>0</v>
      </c>
      <c r="AH5120" s="137"/>
    </row>
    <row r="5121" spans="1:34" s="99" customFormat="1" x14ac:dyDescent="0.55000000000000004">
      <c r="A5121" s="107" t="s">
        <v>7145</v>
      </c>
      <c r="B5121" s="102">
        <v>2187</v>
      </c>
      <c r="C5121" s="102">
        <v>8005</v>
      </c>
      <c r="D5121" s="90" t="s">
        <v>7146</v>
      </c>
      <c r="E5121" s="102" t="s">
        <v>34</v>
      </c>
      <c r="F5121" s="102">
        <v>16559</v>
      </c>
      <c r="G5121" s="102">
        <v>6</v>
      </c>
      <c r="H5121" s="102">
        <v>0</v>
      </c>
      <c r="I5121" s="98">
        <v>0</v>
      </c>
      <c r="J5121" s="102" t="s">
        <v>35</v>
      </c>
      <c r="K5121" s="94">
        <f>((G5121*400)+(H5121*100))+I5121</f>
        <v>2400</v>
      </c>
      <c r="L5121" s="94">
        <v>1900</v>
      </c>
      <c r="M5121" s="94">
        <f>K5121*L5121</f>
        <v>4560000</v>
      </c>
      <c r="N5121" s="102">
        <v>1</v>
      </c>
      <c r="O5121" s="111" t="s">
        <v>7143</v>
      </c>
      <c r="P5121" s="96"/>
      <c r="Q5121" s="111" t="s">
        <v>7144</v>
      </c>
      <c r="R5121" s="111" t="s">
        <v>7147</v>
      </c>
      <c r="S5121" s="97" t="s">
        <v>7148</v>
      </c>
      <c r="T5121" s="102" t="s">
        <v>492</v>
      </c>
      <c r="U5121" s="102" t="s">
        <v>45</v>
      </c>
      <c r="V5121" s="102" t="s">
        <v>75</v>
      </c>
      <c r="W5121" s="94">
        <v>1530</v>
      </c>
      <c r="X5121" s="98">
        <v>73.56</v>
      </c>
      <c r="Y5121" s="94">
        <v>3400</v>
      </c>
      <c r="Z5121" s="94">
        <f>W5121*Y5121</f>
        <v>5202000</v>
      </c>
      <c r="AA5121" s="89">
        <v>14</v>
      </c>
      <c r="AB5121" s="89">
        <v>18</v>
      </c>
      <c r="AC5121" s="94">
        <f>(Z5121*(100-AB5121))/100</f>
        <v>4265640</v>
      </c>
      <c r="AD5121" s="94">
        <f>IF(AND(AC5121="",M5121=""),0,IF((AC5121=""),M5121, IF( (M5121=""),AC5121,SUM(AC5121:AC5125)+M5121)))</f>
        <v>11767390</v>
      </c>
      <c r="AE5121" s="94">
        <f>IF( (X5121=""),AD5121*1,AD5121*(X5121/100) )</f>
        <v>8656092.0840000007</v>
      </c>
      <c r="AF5121" s="94">
        <v>0</v>
      </c>
      <c r="AG5121" s="94">
        <f>IF((AF5121-AE5121) &gt; 1,0,IF((AF5121-AE5121)&lt;0,AE5121-AF5121,AF5121-AE5121))</f>
        <v>8656092.0840000007</v>
      </c>
      <c r="AH5121" s="94">
        <v>0.3</v>
      </c>
    </row>
    <row r="5122" spans="1:34" s="99" customFormat="1" x14ac:dyDescent="0.55000000000000004">
      <c r="A5122" s="107"/>
      <c r="B5122" s="102"/>
      <c r="C5122" s="102"/>
      <c r="D5122" s="90"/>
      <c r="E5122" s="102"/>
      <c r="F5122" s="102"/>
      <c r="G5122" s="102"/>
      <c r="H5122" s="102"/>
      <c r="I5122" s="98"/>
      <c r="J5122" s="102"/>
      <c r="K5122" s="94"/>
      <c r="L5122" s="94"/>
      <c r="M5122" s="94"/>
      <c r="N5122" s="102">
        <v>2</v>
      </c>
      <c r="O5122" s="111" t="s">
        <v>7143</v>
      </c>
      <c r="P5122" s="96"/>
      <c r="Q5122" s="111" t="s">
        <v>7144</v>
      </c>
      <c r="R5122" s="111" t="s">
        <v>7147</v>
      </c>
      <c r="S5122" s="97" t="s">
        <v>7149</v>
      </c>
      <c r="T5122" s="102" t="s">
        <v>95</v>
      </c>
      <c r="U5122" s="102" t="s">
        <v>45</v>
      </c>
      <c r="V5122" s="102" t="s">
        <v>75</v>
      </c>
      <c r="W5122" s="94">
        <v>100</v>
      </c>
      <c r="X5122" s="98">
        <v>4.8099999999999996</v>
      </c>
      <c r="Y5122" s="94">
        <v>5500</v>
      </c>
      <c r="Z5122" s="94">
        <f>W5122*Y5122</f>
        <v>550000</v>
      </c>
      <c r="AA5122" s="89">
        <v>14</v>
      </c>
      <c r="AB5122" s="89">
        <v>18</v>
      </c>
      <c r="AC5122" s="94">
        <f>(Z5122*(100-AB5122))/100</f>
        <v>451000</v>
      </c>
      <c r="AD5122" s="94">
        <f>IF(AND(AC5122="",M5121=""),0,IF((AC5122=""),M5121, IF( (M5121=""),AC5122,SUM(AC5121:AC5125)+M5121)))</f>
        <v>11767390</v>
      </c>
      <c r="AE5122" s="94">
        <f>IF( (X5122=""),AD5122*1,AD5122*(X5122/100) )</f>
        <v>566011.45899999992</v>
      </c>
      <c r="AF5122" s="94">
        <v>0</v>
      </c>
      <c r="AG5122" s="94">
        <f>IF((AF5122-AE5122) &gt; 1,0,IF((AF5122-AE5122)&lt;0,AE5122-AF5122,AF5122-AE5122))</f>
        <v>566011.45899999992</v>
      </c>
      <c r="AH5122" s="94">
        <v>0.3</v>
      </c>
    </row>
    <row r="5123" spans="1:34" s="99" customFormat="1" x14ac:dyDescent="0.55000000000000004">
      <c r="A5123" s="107"/>
      <c r="B5123" s="102"/>
      <c r="C5123" s="102"/>
      <c r="D5123" s="90"/>
      <c r="E5123" s="102"/>
      <c r="F5123" s="102"/>
      <c r="G5123" s="102"/>
      <c r="H5123" s="102"/>
      <c r="I5123" s="98"/>
      <c r="J5123" s="102"/>
      <c r="K5123" s="94"/>
      <c r="L5123" s="94"/>
      <c r="M5123" s="94"/>
      <c r="N5123" s="102">
        <v>3</v>
      </c>
      <c r="O5123" s="111" t="s">
        <v>7143</v>
      </c>
      <c r="P5123" s="96"/>
      <c r="Q5123" s="111" t="s">
        <v>7144</v>
      </c>
      <c r="R5123" s="111" t="s">
        <v>7147</v>
      </c>
      <c r="S5123" s="97" t="s">
        <v>7150</v>
      </c>
      <c r="T5123" s="102" t="s">
        <v>51</v>
      </c>
      <c r="U5123" s="102" t="s">
        <v>45</v>
      </c>
      <c r="V5123" s="102" t="s">
        <v>52</v>
      </c>
      <c r="W5123" s="94">
        <v>225</v>
      </c>
      <c r="X5123" s="98">
        <v>10.82</v>
      </c>
      <c r="Y5123" s="94">
        <v>6750</v>
      </c>
      <c r="Z5123" s="94">
        <f>W5123*Y5123</f>
        <v>1518750</v>
      </c>
      <c r="AA5123" s="89">
        <v>14</v>
      </c>
      <c r="AB5123" s="89">
        <v>18</v>
      </c>
      <c r="AC5123" s="94">
        <f>(Z5123*(100-AB5123))/100</f>
        <v>1245375</v>
      </c>
      <c r="AD5123" s="94">
        <f>IF(AND(AC5123="",M5121=""),0,IF((AC5123=""),M5121, IF( (M5121=""),AC5123,SUM(AC5121:AC5125)+M5121)))</f>
        <v>11767390</v>
      </c>
      <c r="AE5123" s="94">
        <f>IF( (X5123=""),AD5123*1,AD5123*(X5123/100) )</f>
        <v>1273231.598</v>
      </c>
      <c r="AF5123" s="94">
        <v>50000000</v>
      </c>
      <c r="AG5123" s="94">
        <f>IF((AF5123-AE5123) &gt; 1,0,IF((AF5123-AE5123)&lt;0,AE5123-AF5123,AF5123-AE5123))</f>
        <v>0</v>
      </c>
      <c r="AH5123" s="94">
        <v>0.02</v>
      </c>
    </row>
    <row r="5124" spans="1:34" s="99" customFormat="1" x14ac:dyDescent="0.55000000000000004">
      <c r="A5124" s="107"/>
      <c r="B5124" s="102"/>
      <c r="C5124" s="102"/>
      <c r="D5124" s="90"/>
      <c r="E5124" s="102"/>
      <c r="F5124" s="102"/>
      <c r="G5124" s="102"/>
      <c r="H5124" s="102"/>
      <c r="I5124" s="98"/>
      <c r="J5124" s="102"/>
      <c r="K5124" s="94"/>
      <c r="L5124" s="94"/>
      <c r="M5124" s="94"/>
      <c r="N5124" s="102"/>
      <c r="O5124" s="111"/>
      <c r="P5124" s="96"/>
      <c r="Q5124" s="111"/>
      <c r="R5124" s="111"/>
      <c r="S5124" s="97"/>
      <c r="T5124" s="102" t="s">
        <v>51</v>
      </c>
      <c r="U5124" s="102"/>
      <c r="V5124" s="102" t="s">
        <v>52</v>
      </c>
      <c r="W5124" s="94">
        <v>225</v>
      </c>
      <c r="X5124" s="98">
        <v>10.82</v>
      </c>
      <c r="Y5124" s="94">
        <v>6750</v>
      </c>
      <c r="Z5124" s="94">
        <f>W5124*Y5124</f>
        <v>1518750</v>
      </c>
      <c r="AA5124" s="89">
        <v>14</v>
      </c>
      <c r="AB5124" s="89">
        <v>18</v>
      </c>
      <c r="AC5124" s="94">
        <f>(Z5124*(100-AB5124))/100</f>
        <v>1245375</v>
      </c>
      <c r="AD5124" s="94">
        <f>IF(AND(AC5124="",M5121=""),0,IF((AC5124=""),M5121, IF( (M5121=""),AC5124,SUM(AC5121:AC5125)+M5121)))</f>
        <v>11767390</v>
      </c>
      <c r="AE5124" s="94">
        <f>IF( (X5124=""),AD5124*1,AD5124*(X5124/100) )</f>
        <v>1273231.598</v>
      </c>
      <c r="AF5124" s="94">
        <v>50000000</v>
      </c>
      <c r="AG5124" s="94">
        <f>IF((AF5124-AE5124) &gt; 1,0,IF((AF5124-AE5124)&lt;0,AE5124-AF5124,AF5124-AE5124))</f>
        <v>0</v>
      </c>
      <c r="AH5124" s="94">
        <v>0.02</v>
      </c>
    </row>
    <row r="5125" spans="1:34" s="99" customFormat="1" x14ac:dyDescent="0.55000000000000004">
      <c r="A5125" s="107"/>
      <c r="B5125" s="102"/>
      <c r="C5125" s="102"/>
      <c r="D5125" s="90"/>
      <c r="E5125" s="102"/>
      <c r="F5125" s="102"/>
      <c r="G5125" s="102"/>
      <c r="H5125" s="102"/>
      <c r="I5125" s="98"/>
      <c r="J5125" s="102"/>
      <c r="K5125" s="94"/>
      <c r="L5125" s="94" t="s">
        <v>63</v>
      </c>
      <c r="M5125" s="94">
        <f>SUM(M5121:M5124)</f>
        <v>4560000</v>
      </c>
      <c r="N5125" s="102"/>
      <c r="O5125" s="111"/>
      <c r="P5125" s="96"/>
      <c r="Q5125" s="111"/>
      <c r="R5125" s="111"/>
      <c r="S5125" s="97"/>
      <c r="T5125" s="102"/>
      <c r="U5125" s="102"/>
      <c r="V5125" s="102"/>
      <c r="W5125" s="94"/>
      <c r="X5125" s="98"/>
      <c r="Y5125" s="94"/>
      <c r="Z5125" s="94"/>
      <c r="AA5125" s="89"/>
      <c r="AB5125" s="89"/>
      <c r="AC5125" s="94"/>
      <c r="AD5125" s="94"/>
      <c r="AE5125" s="94">
        <f>SUM(AE5121:AE5124)</f>
        <v>11768566.739</v>
      </c>
      <c r="AF5125" s="94"/>
      <c r="AG5125" s="94">
        <f>SUM(AG5121:AG5124)</f>
        <v>9222103.5430000015</v>
      </c>
      <c r="AH5125" s="94"/>
    </row>
    <row r="5126" spans="1:34" s="173" customFormat="1" x14ac:dyDescent="0.55000000000000004">
      <c r="A5126" s="122" t="s">
        <v>7136</v>
      </c>
      <c r="B5126" s="123">
        <v>2188</v>
      </c>
      <c r="C5126" s="123">
        <v>10252</v>
      </c>
      <c r="D5126" s="135" t="s">
        <v>7151</v>
      </c>
      <c r="E5126" s="123" t="s">
        <v>34</v>
      </c>
      <c r="F5126" s="123">
        <v>18639</v>
      </c>
      <c r="G5126" s="123">
        <v>0</v>
      </c>
      <c r="H5126" s="123">
        <v>0</v>
      </c>
      <c r="I5126" s="136">
        <v>97</v>
      </c>
      <c r="J5126" s="123" t="s">
        <v>35</v>
      </c>
      <c r="K5126" s="137">
        <f>((G5126*400)+(H5126*100))+I5126</f>
        <v>97</v>
      </c>
      <c r="L5126" s="137">
        <v>2425</v>
      </c>
      <c r="M5126" s="137">
        <f>K5126*L5126</f>
        <v>235225</v>
      </c>
      <c r="N5126" s="123">
        <v>1</v>
      </c>
      <c r="O5126" s="108" t="s">
        <v>902</v>
      </c>
      <c r="P5126" s="138">
        <v>3570800003560</v>
      </c>
      <c r="Q5126" s="108" t="s">
        <v>903</v>
      </c>
      <c r="R5126" s="108" t="s">
        <v>910</v>
      </c>
      <c r="S5126" s="139" t="s">
        <v>7152</v>
      </c>
      <c r="T5126" s="123" t="s">
        <v>51</v>
      </c>
      <c r="U5126" s="123" t="s">
        <v>45</v>
      </c>
      <c r="V5126" s="123" t="s">
        <v>52</v>
      </c>
      <c r="W5126" s="137">
        <v>144.375</v>
      </c>
      <c r="X5126" s="136">
        <v>100</v>
      </c>
      <c r="Y5126" s="137">
        <v>6750</v>
      </c>
      <c r="Z5126" s="137">
        <f>W5126*Y5126</f>
        <v>974531.25</v>
      </c>
      <c r="AA5126" s="119">
        <v>6</v>
      </c>
      <c r="AB5126" s="119">
        <v>6</v>
      </c>
      <c r="AC5126" s="137">
        <f>(Z5126*(100-AB5126))/100</f>
        <v>916059.375</v>
      </c>
      <c r="AD5126" s="137">
        <f>IF(AND(AC5126="",M5126=""),0,IF((AC5126=""),M5126, IF( (M5126=""),AC5126,SUM(AC5126:AC5127)+M5126)))</f>
        <v>1151284.375</v>
      </c>
      <c r="AE5126" s="137">
        <f>IF( (X5126=""),AD5126*1,AD5126*(X5126/100) )</f>
        <v>1151284.375</v>
      </c>
      <c r="AF5126" s="137">
        <v>10000000</v>
      </c>
      <c r="AG5126" s="137">
        <f>IF((AF5126-AE5126) &gt; 1,0,IF((AF5126-AE5126)&lt;0,AE5126-AF5126,AF5126-AE5126))</f>
        <v>0</v>
      </c>
      <c r="AH5126" s="137">
        <v>0.02</v>
      </c>
    </row>
    <row r="5127" spans="1:34" s="173" customFormat="1" x14ac:dyDescent="0.55000000000000004">
      <c r="A5127" s="122"/>
      <c r="B5127" s="123"/>
      <c r="C5127" s="123"/>
      <c r="D5127" s="135"/>
      <c r="E5127" s="123"/>
      <c r="F5127" s="123"/>
      <c r="G5127" s="123"/>
      <c r="H5127" s="123"/>
      <c r="I5127" s="136"/>
      <c r="J5127" s="123"/>
      <c r="K5127" s="137"/>
      <c r="L5127" s="137" t="s">
        <v>63</v>
      </c>
      <c r="M5127" s="137">
        <f>SUM(M5126:M5126)</f>
        <v>235225</v>
      </c>
      <c r="N5127" s="123"/>
      <c r="O5127" s="108"/>
      <c r="P5127" s="138"/>
      <c r="Q5127" s="108"/>
      <c r="R5127" s="108"/>
      <c r="S5127" s="139"/>
      <c r="T5127" s="123"/>
      <c r="U5127" s="123"/>
      <c r="V5127" s="123"/>
      <c r="W5127" s="137"/>
      <c r="X5127" s="136"/>
      <c r="Y5127" s="137"/>
      <c r="Z5127" s="137"/>
      <c r="AA5127" s="119"/>
      <c r="AB5127" s="119"/>
      <c r="AC5127" s="137"/>
      <c r="AD5127" s="137"/>
      <c r="AE5127" s="137">
        <f>SUM(AE5126:AE5126)</f>
        <v>1151284.375</v>
      </c>
      <c r="AF5127" s="137"/>
      <c r="AG5127" s="137">
        <f>SUM(AG5126:AG5126)</f>
        <v>0</v>
      </c>
      <c r="AH5127" s="137"/>
    </row>
    <row r="5128" spans="1:34" s="173" customFormat="1" x14ac:dyDescent="0.55000000000000004">
      <c r="A5128" s="122" t="s">
        <v>5780</v>
      </c>
      <c r="B5128" s="123">
        <v>2189</v>
      </c>
      <c r="C5128" s="123">
        <v>6657</v>
      </c>
      <c r="D5128" s="135" t="s">
        <v>7153</v>
      </c>
      <c r="E5128" s="123" t="s">
        <v>34</v>
      </c>
      <c r="F5128" s="123">
        <v>23220</v>
      </c>
      <c r="G5128" s="123">
        <v>0</v>
      </c>
      <c r="H5128" s="123">
        <v>2</v>
      </c>
      <c r="I5128" s="136">
        <v>6</v>
      </c>
      <c r="J5128" s="123" t="s">
        <v>38</v>
      </c>
      <c r="K5128" s="137">
        <f>((G5128*400)+(H5128*100))+I5128</f>
        <v>206</v>
      </c>
      <c r="L5128" s="137">
        <v>850</v>
      </c>
      <c r="M5128" s="137">
        <f>K5128*L5128</f>
        <v>175100</v>
      </c>
      <c r="N5128" s="123"/>
      <c r="O5128" s="108"/>
      <c r="P5128" s="138"/>
      <c r="Q5128" s="108"/>
      <c r="R5128" s="108"/>
      <c r="S5128" s="139"/>
      <c r="T5128" s="123"/>
      <c r="U5128" s="123"/>
      <c r="V5128" s="123"/>
      <c r="W5128" s="137"/>
      <c r="X5128" s="136"/>
      <c r="Y5128" s="137"/>
      <c r="Z5128" s="137"/>
      <c r="AA5128" s="119"/>
      <c r="AB5128" s="119"/>
      <c r="AC5128" s="137"/>
      <c r="AD5128" s="137">
        <f>IF(AND(AC5128="",M5128=""),0,IF((AC5128=""),M5128,IF((M5128=""),AC5128,AC5128+M5128)))</f>
        <v>175100</v>
      </c>
      <c r="AE5128" s="137">
        <f>IF( (X5128=""),AD5128*1,AD5128*(X5128/100) )</f>
        <v>175100</v>
      </c>
      <c r="AF5128" s="137">
        <v>50000000</v>
      </c>
      <c r="AG5128" s="137">
        <f>IF((AF5128-AE5128) &gt; 1,0,IF((AF5128-AE5128)&lt;0,AE5128-AF5128,AF5128-AE5128))</f>
        <v>0</v>
      </c>
      <c r="AH5128" s="137">
        <v>0.01</v>
      </c>
    </row>
    <row r="5129" spans="1:34" s="173" customFormat="1" x14ac:dyDescent="0.55000000000000004">
      <c r="A5129" s="122"/>
      <c r="B5129" s="123"/>
      <c r="C5129" s="123"/>
      <c r="D5129" s="135"/>
      <c r="E5129" s="123"/>
      <c r="F5129" s="123"/>
      <c r="G5129" s="123"/>
      <c r="H5129" s="123"/>
      <c r="I5129" s="136"/>
      <c r="J5129" s="123"/>
      <c r="K5129" s="137"/>
      <c r="L5129" s="137" t="s">
        <v>63</v>
      </c>
      <c r="M5129" s="137">
        <f>SUM(M5128:M5128)</f>
        <v>175100</v>
      </c>
      <c r="N5129" s="123"/>
      <c r="O5129" s="108"/>
      <c r="P5129" s="138"/>
      <c r="Q5129" s="108"/>
      <c r="R5129" s="108"/>
      <c r="S5129" s="139"/>
      <c r="T5129" s="123"/>
      <c r="U5129" s="123"/>
      <c r="V5129" s="123"/>
      <c r="W5129" s="137"/>
      <c r="X5129" s="136"/>
      <c r="Y5129" s="137"/>
      <c r="Z5129" s="137"/>
      <c r="AA5129" s="119"/>
      <c r="AB5129" s="119"/>
      <c r="AC5129" s="137"/>
      <c r="AD5129" s="137"/>
      <c r="AE5129" s="137">
        <f>SUM(AE5128:AE5128)</f>
        <v>175100</v>
      </c>
      <c r="AF5129" s="137"/>
      <c r="AG5129" s="137">
        <f>SUM(AG5128:AG5128)</f>
        <v>0</v>
      </c>
      <c r="AH5129" s="137"/>
    </row>
    <row r="5130" spans="1:34" s="173" customFormat="1" x14ac:dyDescent="0.55000000000000004">
      <c r="A5130" s="122" t="s">
        <v>7156</v>
      </c>
      <c r="B5130" s="123">
        <v>2190</v>
      </c>
      <c r="C5130" s="123">
        <v>6821</v>
      </c>
      <c r="D5130" s="135" t="s">
        <v>7157</v>
      </c>
      <c r="E5130" s="123" t="s">
        <v>34</v>
      </c>
      <c r="F5130" s="123">
        <v>23627</v>
      </c>
      <c r="G5130" s="123">
        <v>0</v>
      </c>
      <c r="H5130" s="123">
        <v>0</v>
      </c>
      <c r="I5130" s="136">
        <v>36</v>
      </c>
      <c r="J5130" s="123" t="s">
        <v>35</v>
      </c>
      <c r="K5130" s="137">
        <f>((G5130*400)+(H5130*100))+I5130</f>
        <v>36</v>
      </c>
      <c r="L5130" s="137">
        <v>850</v>
      </c>
      <c r="M5130" s="137">
        <f>K5130*L5130</f>
        <v>30600</v>
      </c>
      <c r="N5130" s="123">
        <v>1</v>
      </c>
      <c r="O5130" s="108" t="s">
        <v>7154</v>
      </c>
      <c r="P5130" s="138">
        <v>3570800200918</v>
      </c>
      <c r="Q5130" s="108" t="s">
        <v>7155</v>
      </c>
      <c r="R5130" s="108" t="s">
        <v>7158</v>
      </c>
      <c r="S5130" s="139" t="s">
        <v>7159</v>
      </c>
      <c r="T5130" s="123" t="s">
        <v>51</v>
      </c>
      <c r="U5130" s="123" t="s">
        <v>45</v>
      </c>
      <c r="V5130" s="123" t="s">
        <v>52</v>
      </c>
      <c r="W5130" s="137">
        <v>136.80000000000001</v>
      </c>
      <c r="X5130" s="136">
        <v>100</v>
      </c>
      <c r="Y5130" s="137">
        <v>6750</v>
      </c>
      <c r="Z5130" s="137">
        <f>W5130*Y5130</f>
        <v>923400.00000000012</v>
      </c>
      <c r="AA5130" s="119">
        <v>6</v>
      </c>
      <c r="AB5130" s="119">
        <v>6</v>
      </c>
      <c r="AC5130" s="137">
        <f>(Z5130*(100-AB5130))/100</f>
        <v>867996.00000000012</v>
      </c>
      <c r="AD5130" s="137">
        <f>IF(AND(AC5130="",M5130=""),0,IF((AC5130=""),M5130, IF( (M5130=""),AC5130,SUM(AC5130:AC5131)+M5130)))</f>
        <v>898596.00000000012</v>
      </c>
      <c r="AE5130" s="137">
        <f>IF( (X5130=""),AD5130*1,AD5130*(X5130/100) )</f>
        <v>898596.00000000012</v>
      </c>
      <c r="AF5130" s="137">
        <v>50000000</v>
      </c>
      <c r="AG5130" s="137">
        <f>IF((AF5130-AE5130) &gt; 1,0,IF((AF5130-AE5130)&lt;0,AE5130-AF5130,AF5130-AE5130))</f>
        <v>0</v>
      </c>
      <c r="AH5130" s="137">
        <v>0.02</v>
      </c>
    </row>
    <row r="5131" spans="1:34" s="173" customFormat="1" x14ac:dyDescent="0.55000000000000004">
      <c r="A5131" s="122"/>
      <c r="B5131" s="123"/>
      <c r="C5131" s="123"/>
      <c r="D5131" s="135"/>
      <c r="E5131" s="123"/>
      <c r="F5131" s="123"/>
      <c r="G5131" s="123"/>
      <c r="H5131" s="123"/>
      <c r="I5131" s="136"/>
      <c r="J5131" s="123"/>
      <c r="K5131" s="137"/>
      <c r="L5131" s="137" t="s">
        <v>63</v>
      </c>
      <c r="M5131" s="137">
        <f>SUM(M5130:M5130)</f>
        <v>30600</v>
      </c>
      <c r="N5131" s="123"/>
      <c r="O5131" s="108"/>
      <c r="P5131" s="138"/>
      <c r="Q5131" s="108"/>
      <c r="R5131" s="108"/>
      <c r="S5131" s="139"/>
      <c r="T5131" s="123"/>
      <c r="U5131" s="123"/>
      <c r="V5131" s="123"/>
      <c r="W5131" s="137"/>
      <c r="X5131" s="136"/>
      <c r="Y5131" s="137"/>
      <c r="Z5131" s="137"/>
      <c r="AA5131" s="119"/>
      <c r="AB5131" s="119"/>
      <c r="AC5131" s="137"/>
      <c r="AD5131" s="137"/>
      <c r="AE5131" s="137">
        <f>SUM(AE5130:AE5130)</f>
        <v>898596.00000000012</v>
      </c>
      <c r="AF5131" s="137"/>
      <c r="AG5131" s="137">
        <f>SUM(AG5130:AG5130)</f>
        <v>0</v>
      </c>
      <c r="AH5131" s="137"/>
    </row>
    <row r="5132" spans="1:34" s="173" customFormat="1" x14ac:dyDescent="0.55000000000000004">
      <c r="A5132" s="122" t="s">
        <v>7136</v>
      </c>
      <c r="B5132" s="123">
        <v>2191</v>
      </c>
      <c r="C5132" s="123">
        <v>5004</v>
      </c>
      <c r="D5132" s="135" t="s">
        <v>7160</v>
      </c>
      <c r="E5132" s="123" t="s">
        <v>34</v>
      </c>
      <c r="F5132" s="123">
        <v>25086</v>
      </c>
      <c r="G5132" s="123">
        <v>0</v>
      </c>
      <c r="H5132" s="123">
        <v>1</v>
      </c>
      <c r="I5132" s="136">
        <v>0</v>
      </c>
      <c r="J5132" s="123" t="s">
        <v>35</v>
      </c>
      <c r="K5132" s="137">
        <f>((G5132*400)+(H5132*100))+I5132</f>
        <v>100</v>
      </c>
      <c r="L5132" s="137">
        <v>225</v>
      </c>
      <c r="M5132" s="137">
        <f>K5132*L5132</f>
        <v>22500</v>
      </c>
      <c r="N5132" s="123"/>
      <c r="O5132" s="108"/>
      <c r="P5132" s="138"/>
      <c r="Q5132" s="108"/>
      <c r="R5132" s="108"/>
      <c r="S5132" s="139"/>
      <c r="T5132" s="123"/>
      <c r="U5132" s="123"/>
      <c r="V5132" s="123"/>
      <c r="W5132" s="137"/>
      <c r="X5132" s="136"/>
      <c r="Y5132" s="137"/>
      <c r="Z5132" s="137"/>
      <c r="AA5132" s="119"/>
      <c r="AB5132" s="119"/>
      <c r="AC5132" s="137"/>
      <c r="AD5132" s="137">
        <f>IF(AND(AC5132="",M5132=""),0,IF((AC5132=""),M5132,IF((M5132=""),AC5132,AC5132+M5132)))</f>
        <v>22500</v>
      </c>
      <c r="AE5132" s="137">
        <f>IF( (X5132=""),AD5132*1,AD5132*(X5132/100) )</f>
        <v>22500</v>
      </c>
      <c r="AF5132" s="137">
        <v>50000000</v>
      </c>
      <c r="AG5132" s="137">
        <f>IF((AF5132-AE5132) &gt; 1,0,IF((AF5132-AE5132)&lt;0,AE5132-AF5132,AF5132-AE5132))</f>
        <v>0</v>
      </c>
      <c r="AH5132" s="137">
        <v>0.02</v>
      </c>
    </row>
    <row r="5133" spans="1:34" s="173" customFormat="1" x14ac:dyDescent="0.55000000000000004">
      <c r="A5133" s="122"/>
      <c r="B5133" s="123"/>
      <c r="C5133" s="123"/>
      <c r="D5133" s="135"/>
      <c r="E5133" s="123"/>
      <c r="F5133" s="123"/>
      <c r="G5133" s="123"/>
      <c r="H5133" s="123"/>
      <c r="I5133" s="136"/>
      <c r="J5133" s="123"/>
      <c r="K5133" s="137"/>
      <c r="L5133" s="137" t="s">
        <v>63</v>
      </c>
      <c r="M5133" s="137">
        <f>SUM(M5132:M5132)</f>
        <v>22500</v>
      </c>
      <c r="N5133" s="123"/>
      <c r="O5133" s="108"/>
      <c r="P5133" s="138"/>
      <c r="Q5133" s="108"/>
      <c r="R5133" s="108"/>
      <c r="S5133" s="139"/>
      <c r="T5133" s="123"/>
      <c r="U5133" s="123"/>
      <c r="V5133" s="123"/>
      <c r="W5133" s="137"/>
      <c r="X5133" s="136"/>
      <c r="Y5133" s="137"/>
      <c r="Z5133" s="137"/>
      <c r="AA5133" s="119"/>
      <c r="AB5133" s="119"/>
      <c r="AC5133" s="137"/>
      <c r="AD5133" s="137"/>
      <c r="AE5133" s="137">
        <f>SUM(AE5132:AE5132)</f>
        <v>22500</v>
      </c>
      <c r="AF5133" s="137"/>
      <c r="AG5133" s="137">
        <f>SUM(AG5132:AG5132)</f>
        <v>0</v>
      </c>
      <c r="AH5133" s="137"/>
    </row>
    <row r="5134" spans="1:34" s="173" customFormat="1" x14ac:dyDescent="0.55000000000000004">
      <c r="A5134" s="122" t="s">
        <v>7161</v>
      </c>
      <c r="B5134" s="123">
        <v>2192</v>
      </c>
      <c r="C5134" s="123">
        <v>10303</v>
      </c>
      <c r="D5134" s="135" t="s">
        <v>7162</v>
      </c>
      <c r="E5134" s="123" t="s">
        <v>34</v>
      </c>
      <c r="F5134" s="123">
        <v>22974</v>
      </c>
      <c r="G5134" s="123">
        <v>0</v>
      </c>
      <c r="H5134" s="123">
        <v>0</v>
      </c>
      <c r="I5134" s="136">
        <v>57</v>
      </c>
      <c r="J5134" s="123" t="s">
        <v>38</v>
      </c>
      <c r="K5134" s="137">
        <f>((G5134*400)+(H5134*100))+I5134</f>
        <v>57</v>
      </c>
      <c r="L5134" s="137">
        <v>800</v>
      </c>
      <c r="M5134" s="137">
        <f>K5134*L5134</f>
        <v>45600</v>
      </c>
      <c r="N5134" s="123"/>
      <c r="O5134" s="108"/>
      <c r="P5134" s="138"/>
      <c r="Q5134" s="108"/>
      <c r="R5134" s="108"/>
      <c r="S5134" s="139"/>
      <c r="T5134" s="123"/>
      <c r="U5134" s="123"/>
      <c r="V5134" s="123"/>
      <c r="W5134" s="137"/>
      <c r="X5134" s="136"/>
      <c r="Y5134" s="137"/>
      <c r="Z5134" s="137"/>
      <c r="AA5134" s="119"/>
      <c r="AB5134" s="119"/>
      <c r="AC5134" s="137"/>
      <c r="AD5134" s="137">
        <f>IF(AND(AC5134="",M5134=""),0,IF((AC5134=""),M5134,IF((M5134=""),AC5134,AC5134+M5134)))</f>
        <v>45600</v>
      </c>
      <c r="AE5134" s="137">
        <f>IF( (X5134=""),AD5134*1,AD5134*(X5134/100) )</f>
        <v>45600</v>
      </c>
      <c r="AF5134" s="137">
        <v>50000000</v>
      </c>
      <c r="AG5134" s="137">
        <f>IF((AF5134-AE5134) &gt; 1,0,IF((AF5134-AE5134)&lt;0,AE5134-AF5134,AF5134-AE5134))</f>
        <v>0</v>
      </c>
      <c r="AH5134" s="137">
        <v>0.01</v>
      </c>
    </row>
    <row r="5135" spans="1:34" s="173" customFormat="1" x14ac:dyDescent="0.55000000000000004">
      <c r="A5135" s="122"/>
      <c r="B5135" s="123"/>
      <c r="C5135" s="123"/>
      <c r="D5135" s="135"/>
      <c r="E5135" s="123"/>
      <c r="F5135" s="123"/>
      <c r="G5135" s="123"/>
      <c r="H5135" s="123"/>
      <c r="I5135" s="136"/>
      <c r="J5135" s="123"/>
      <c r="K5135" s="137"/>
      <c r="L5135" s="137" t="s">
        <v>63</v>
      </c>
      <c r="M5135" s="137">
        <f>SUM(M5134:M5134)</f>
        <v>45600</v>
      </c>
      <c r="N5135" s="123"/>
      <c r="O5135" s="108"/>
      <c r="P5135" s="138"/>
      <c r="Q5135" s="108"/>
      <c r="R5135" s="108"/>
      <c r="S5135" s="139"/>
      <c r="T5135" s="123"/>
      <c r="U5135" s="123"/>
      <c r="V5135" s="123"/>
      <c r="W5135" s="137"/>
      <c r="X5135" s="136"/>
      <c r="Y5135" s="137"/>
      <c r="Z5135" s="137"/>
      <c r="AA5135" s="119"/>
      <c r="AB5135" s="119"/>
      <c r="AC5135" s="137"/>
      <c r="AD5135" s="137"/>
      <c r="AE5135" s="137">
        <f>SUM(AE5134:AE5134)</f>
        <v>45600</v>
      </c>
      <c r="AF5135" s="137"/>
      <c r="AG5135" s="137">
        <f>SUM(AG5134:AG5134)</f>
        <v>0</v>
      </c>
      <c r="AH5135" s="137"/>
    </row>
    <row r="5136" spans="1:34" s="173" customFormat="1" x14ac:dyDescent="0.55000000000000004">
      <c r="A5136" s="122" t="s">
        <v>4889</v>
      </c>
      <c r="B5136" s="123">
        <v>2193</v>
      </c>
      <c r="C5136" s="123">
        <v>6661</v>
      </c>
      <c r="D5136" s="135" t="s">
        <v>7165</v>
      </c>
      <c r="E5136" s="123" t="s">
        <v>34</v>
      </c>
      <c r="F5136" s="123">
        <v>23217</v>
      </c>
      <c r="G5136" s="123">
        <v>0</v>
      </c>
      <c r="H5136" s="123">
        <v>0</v>
      </c>
      <c r="I5136" s="136">
        <v>96</v>
      </c>
      <c r="J5136" s="123" t="s">
        <v>35</v>
      </c>
      <c r="K5136" s="137">
        <f>((G5136*400)+(H5136*100))+I5136</f>
        <v>96</v>
      </c>
      <c r="L5136" s="137">
        <v>850</v>
      </c>
      <c r="M5136" s="137">
        <f>K5136*L5136</f>
        <v>81600</v>
      </c>
      <c r="N5136" s="123">
        <v>1</v>
      </c>
      <c r="O5136" s="108" t="s">
        <v>7163</v>
      </c>
      <c r="P5136" s="138"/>
      <c r="Q5136" s="108" t="s">
        <v>7164</v>
      </c>
      <c r="R5136" s="108" t="s">
        <v>4891</v>
      </c>
      <c r="S5136" s="139"/>
      <c r="T5136" s="123" t="s">
        <v>55</v>
      </c>
      <c r="U5136" s="123" t="s">
        <v>45</v>
      </c>
      <c r="V5136" s="123" t="s">
        <v>52</v>
      </c>
      <c r="W5136" s="137">
        <v>52.56</v>
      </c>
      <c r="X5136" s="136">
        <v>15.22</v>
      </c>
      <c r="Y5136" s="137">
        <v>0</v>
      </c>
      <c r="Z5136" s="137">
        <f>W5136*Y5136</f>
        <v>0</v>
      </c>
      <c r="AA5136" s="119">
        <v>1</v>
      </c>
      <c r="AB5136" s="119">
        <v>1</v>
      </c>
      <c r="AC5136" s="137">
        <f>(Z5136*(100-AB5136))/100</f>
        <v>0</v>
      </c>
      <c r="AD5136" s="137">
        <f>IF(AND(AC5136="",M5136=""),0,IF((AC5136=""),M5136, IF( (M5136=""),AC5136,SUM(AC5136:AC5138)+M5136)))</f>
        <v>1939416</v>
      </c>
      <c r="AE5136" s="137">
        <f>IF( (X5136=""),AD5136*1,AD5136*(X5136/100) )</f>
        <v>295179.1152</v>
      </c>
      <c r="AF5136" s="137">
        <v>50000000</v>
      </c>
      <c r="AG5136" s="137">
        <f>IF((AF5136-AE5136) &gt; 1,0,IF((AF5136-AE5136)&lt;0,AE5136-AF5136,AF5136-AE5136))</f>
        <v>0</v>
      </c>
      <c r="AH5136" s="137">
        <v>0.02</v>
      </c>
    </row>
    <row r="5137" spans="1:34" s="173" customFormat="1" x14ac:dyDescent="0.55000000000000004">
      <c r="A5137" s="122"/>
      <c r="B5137" s="123"/>
      <c r="C5137" s="123"/>
      <c r="D5137" s="135"/>
      <c r="E5137" s="123"/>
      <c r="F5137" s="123"/>
      <c r="G5137" s="123"/>
      <c r="H5137" s="123"/>
      <c r="I5137" s="136"/>
      <c r="J5137" s="123"/>
      <c r="K5137" s="137"/>
      <c r="L5137" s="137"/>
      <c r="M5137" s="137"/>
      <c r="N5137" s="123">
        <v>2</v>
      </c>
      <c r="O5137" s="108" t="s">
        <v>7163</v>
      </c>
      <c r="P5137" s="138"/>
      <c r="Q5137" s="108" t="s">
        <v>7164</v>
      </c>
      <c r="R5137" s="108" t="s">
        <v>4891</v>
      </c>
      <c r="S5137" s="139" t="s">
        <v>7166</v>
      </c>
      <c r="T5137" s="123" t="s">
        <v>51</v>
      </c>
      <c r="U5137" s="123" t="s">
        <v>45</v>
      </c>
      <c r="V5137" s="123" t="s">
        <v>52</v>
      </c>
      <c r="W5137" s="137">
        <v>292.8</v>
      </c>
      <c r="X5137" s="136">
        <v>84.78</v>
      </c>
      <c r="Y5137" s="137">
        <v>6750</v>
      </c>
      <c r="Z5137" s="137">
        <f>W5137*Y5137</f>
        <v>1976400</v>
      </c>
      <c r="AA5137" s="119">
        <v>6</v>
      </c>
      <c r="AB5137" s="119">
        <v>6</v>
      </c>
      <c r="AC5137" s="137">
        <f>(Z5137*(100-AB5137))/100</f>
        <v>1857816</v>
      </c>
      <c r="AD5137" s="137">
        <f>IF(AND(AC5137="",M5136=""),0,IF((AC5137=""),M5136, IF( (M5136=""),AC5137,SUM(AC5136:AC5138)+M5136)))</f>
        <v>1939416</v>
      </c>
      <c r="AE5137" s="137">
        <f>IF( (X5137=""),AD5137*1,AD5137*(X5137/100) )</f>
        <v>1644236.8847999999</v>
      </c>
      <c r="AF5137" s="137">
        <v>50000000</v>
      </c>
      <c r="AG5137" s="137">
        <f>IF((AF5137-AE5137) &gt; 1,0,IF((AF5137-AE5137)&lt;0,AE5137-AF5137,AF5137-AE5137))</f>
        <v>0</v>
      </c>
      <c r="AH5137" s="137">
        <v>0.02</v>
      </c>
    </row>
    <row r="5138" spans="1:34" s="173" customFormat="1" x14ac:dyDescent="0.55000000000000004">
      <c r="A5138" s="122"/>
      <c r="B5138" s="123"/>
      <c r="C5138" s="123"/>
      <c r="D5138" s="135"/>
      <c r="E5138" s="123"/>
      <c r="F5138" s="123"/>
      <c r="G5138" s="123"/>
      <c r="H5138" s="123"/>
      <c r="I5138" s="136"/>
      <c r="J5138" s="123"/>
      <c r="K5138" s="137"/>
      <c r="L5138" s="137" t="s">
        <v>63</v>
      </c>
      <c r="M5138" s="137">
        <f>SUM(M5136:M5137)</f>
        <v>81600</v>
      </c>
      <c r="N5138" s="123"/>
      <c r="O5138" s="108"/>
      <c r="P5138" s="138"/>
      <c r="Q5138" s="108"/>
      <c r="R5138" s="108"/>
      <c r="S5138" s="139"/>
      <c r="T5138" s="123"/>
      <c r="U5138" s="123"/>
      <c r="V5138" s="123"/>
      <c r="W5138" s="137"/>
      <c r="X5138" s="136"/>
      <c r="Y5138" s="137"/>
      <c r="Z5138" s="137"/>
      <c r="AA5138" s="119"/>
      <c r="AB5138" s="119"/>
      <c r="AC5138" s="137"/>
      <c r="AD5138" s="137"/>
      <c r="AE5138" s="137">
        <f>SUM(AE5136:AE5137)</f>
        <v>1939416</v>
      </c>
      <c r="AF5138" s="137"/>
      <c r="AG5138" s="137">
        <f>SUM(AG5136:AG5137)</f>
        <v>0</v>
      </c>
      <c r="AH5138" s="137"/>
    </row>
    <row r="5139" spans="1:34" s="173" customFormat="1" x14ac:dyDescent="0.55000000000000004">
      <c r="A5139" s="122" t="s">
        <v>7167</v>
      </c>
      <c r="B5139" s="123">
        <v>2194</v>
      </c>
      <c r="C5139" s="123">
        <v>9685</v>
      </c>
      <c r="D5139" s="135" t="s">
        <v>7168</v>
      </c>
      <c r="E5139" s="123" t="s">
        <v>34</v>
      </c>
      <c r="F5139" s="123">
        <v>10360</v>
      </c>
      <c r="G5139" s="123">
        <v>0</v>
      </c>
      <c r="H5139" s="123">
        <v>2</v>
      </c>
      <c r="I5139" s="136">
        <v>6</v>
      </c>
      <c r="J5139" s="123" t="s">
        <v>38</v>
      </c>
      <c r="K5139" s="137">
        <f>((G5139*400)+(H5139*100))+I5139</f>
        <v>206</v>
      </c>
      <c r="L5139" s="137">
        <v>850</v>
      </c>
      <c r="M5139" s="137">
        <f>K5139*L5139</f>
        <v>175100</v>
      </c>
      <c r="N5139" s="123"/>
      <c r="O5139" s="108"/>
      <c r="P5139" s="138"/>
      <c r="Q5139" s="108"/>
      <c r="R5139" s="108"/>
      <c r="S5139" s="139"/>
      <c r="T5139" s="123"/>
      <c r="U5139" s="123"/>
      <c r="V5139" s="123"/>
      <c r="W5139" s="137"/>
      <c r="X5139" s="136"/>
      <c r="Y5139" s="137"/>
      <c r="Z5139" s="137"/>
      <c r="AA5139" s="119"/>
      <c r="AB5139" s="119"/>
      <c r="AC5139" s="137"/>
      <c r="AD5139" s="137">
        <f>IF(AND(AC5139="",M5139=""),0,IF((AC5139=""),M5139,IF((M5139=""),AC5139,AC5139+M5139)))</f>
        <v>175100</v>
      </c>
      <c r="AE5139" s="137">
        <f>IF( (X5139=""),AD5139*1,AD5139*(X5139/100) )</f>
        <v>175100</v>
      </c>
      <c r="AF5139" s="137">
        <v>50000000</v>
      </c>
      <c r="AG5139" s="137">
        <f>IF((AF5139-AE5139) &gt; 1,0,IF((AF5139-AE5139)&lt;0,AE5139-AF5139,AF5139-AE5139))</f>
        <v>0</v>
      </c>
      <c r="AH5139" s="137">
        <v>0.01</v>
      </c>
    </row>
    <row r="5140" spans="1:34" s="173" customFormat="1" x14ac:dyDescent="0.55000000000000004">
      <c r="A5140" s="122"/>
      <c r="B5140" s="123"/>
      <c r="C5140" s="123"/>
      <c r="D5140" s="135"/>
      <c r="E5140" s="123"/>
      <c r="F5140" s="123"/>
      <c r="G5140" s="123"/>
      <c r="H5140" s="123"/>
      <c r="I5140" s="136"/>
      <c r="J5140" s="123"/>
      <c r="K5140" s="137"/>
      <c r="L5140" s="137" t="s">
        <v>63</v>
      </c>
      <c r="M5140" s="137">
        <f>SUM(M5139:M5139)</f>
        <v>175100</v>
      </c>
      <c r="N5140" s="123"/>
      <c r="O5140" s="108"/>
      <c r="P5140" s="138"/>
      <c r="Q5140" s="108"/>
      <c r="R5140" s="108"/>
      <c r="S5140" s="139"/>
      <c r="T5140" s="123"/>
      <c r="U5140" s="123"/>
      <c r="V5140" s="123"/>
      <c r="W5140" s="137"/>
      <c r="X5140" s="136"/>
      <c r="Y5140" s="137"/>
      <c r="Z5140" s="137"/>
      <c r="AA5140" s="119"/>
      <c r="AB5140" s="119"/>
      <c r="AC5140" s="137"/>
      <c r="AD5140" s="137"/>
      <c r="AE5140" s="137">
        <f>SUM(AE5139:AE5139)</f>
        <v>175100</v>
      </c>
      <c r="AF5140" s="137"/>
      <c r="AG5140" s="137">
        <f>SUM(AG5139:AG5139)</f>
        <v>0</v>
      </c>
      <c r="AH5140" s="137"/>
    </row>
    <row r="5141" spans="1:34" s="173" customFormat="1" x14ac:dyDescent="0.55000000000000004">
      <c r="A5141" s="122" t="s">
        <v>7169</v>
      </c>
      <c r="B5141" s="123">
        <v>2195</v>
      </c>
      <c r="C5141" s="123">
        <v>9710</v>
      </c>
      <c r="D5141" s="135"/>
      <c r="E5141" s="123" t="s">
        <v>34</v>
      </c>
      <c r="F5141" s="123">
        <v>7431</v>
      </c>
      <c r="G5141" s="123">
        <v>5</v>
      </c>
      <c r="H5141" s="123">
        <v>1</v>
      </c>
      <c r="I5141" s="136">
        <v>6</v>
      </c>
      <c r="J5141" s="123" t="s">
        <v>38</v>
      </c>
      <c r="K5141" s="137">
        <f>((G5141*400)+(H5141*100))+I5141</f>
        <v>2106</v>
      </c>
      <c r="L5141" s="137">
        <v>1350</v>
      </c>
      <c r="M5141" s="137">
        <f>K5141*L5141</f>
        <v>2843100</v>
      </c>
      <c r="N5141" s="123"/>
      <c r="O5141" s="108"/>
      <c r="P5141" s="138"/>
      <c r="Q5141" s="108"/>
      <c r="R5141" s="108"/>
      <c r="S5141" s="139"/>
      <c r="T5141" s="123"/>
      <c r="U5141" s="123"/>
      <c r="V5141" s="123"/>
      <c r="W5141" s="137"/>
      <c r="X5141" s="136"/>
      <c r="Y5141" s="137"/>
      <c r="Z5141" s="137"/>
      <c r="AA5141" s="119"/>
      <c r="AB5141" s="119"/>
      <c r="AC5141" s="137"/>
      <c r="AD5141" s="137">
        <f>IF(AND(AC5141="",M5141=""),0,IF((AC5141=""),M5141,IF((M5141=""),AC5141,AC5141+M5141)))</f>
        <v>2843100</v>
      </c>
      <c r="AE5141" s="137">
        <f t="shared" ref="AE5141:AE5146" si="492">IF( (X5141=""),AD5141*1,AD5141*(X5141/100) )</f>
        <v>2843100</v>
      </c>
      <c r="AF5141" s="137">
        <v>50000000</v>
      </c>
      <c r="AG5141" s="137">
        <f t="shared" ref="AG5141:AG5146" si="493">IF((AF5141-AE5141) &gt; 1,0,IF((AF5141-AE5141)&lt;0,AE5141-AF5141,AF5141-AE5141))</f>
        <v>0</v>
      </c>
      <c r="AH5141" s="137">
        <v>0.01</v>
      </c>
    </row>
    <row r="5142" spans="1:34" s="173" customFormat="1" x14ac:dyDescent="0.55000000000000004">
      <c r="A5142" s="122"/>
      <c r="B5142" s="123">
        <v>2196</v>
      </c>
      <c r="C5142" s="123">
        <v>9711</v>
      </c>
      <c r="D5142" s="135"/>
      <c r="E5142" s="123" t="s">
        <v>34</v>
      </c>
      <c r="F5142" s="123">
        <v>7432</v>
      </c>
      <c r="G5142" s="123">
        <v>4</v>
      </c>
      <c r="H5142" s="123">
        <v>3</v>
      </c>
      <c r="I5142" s="136">
        <v>91</v>
      </c>
      <c r="J5142" s="123" t="s">
        <v>38</v>
      </c>
      <c r="K5142" s="137">
        <f>((G5142*400)+(H5142*100))+I5142</f>
        <v>1991</v>
      </c>
      <c r="L5142" s="137">
        <v>1350</v>
      </c>
      <c r="M5142" s="137">
        <f>K5142*L5142</f>
        <v>2687850</v>
      </c>
      <c r="N5142" s="123"/>
      <c r="O5142" s="108"/>
      <c r="P5142" s="138"/>
      <c r="Q5142" s="108"/>
      <c r="R5142" s="108"/>
      <c r="S5142" s="139"/>
      <c r="T5142" s="123"/>
      <c r="U5142" s="123"/>
      <c r="V5142" s="123"/>
      <c r="W5142" s="137"/>
      <c r="X5142" s="136"/>
      <c r="Y5142" s="137"/>
      <c r="Z5142" s="137"/>
      <c r="AA5142" s="119"/>
      <c r="AB5142" s="119"/>
      <c r="AC5142" s="137"/>
      <c r="AD5142" s="137">
        <f>IF(AND(AC5142="",M5142=""),0,IF((AC5142=""),M5142,IF((M5142=""),AC5142,AC5142+M5142)))</f>
        <v>2687850</v>
      </c>
      <c r="AE5142" s="137">
        <f t="shared" si="492"/>
        <v>2687850</v>
      </c>
      <c r="AF5142" s="137">
        <v>50000000</v>
      </c>
      <c r="AG5142" s="137">
        <f t="shared" si="493"/>
        <v>0</v>
      </c>
      <c r="AH5142" s="137">
        <v>0.01</v>
      </c>
    </row>
    <row r="5143" spans="1:34" s="173" customFormat="1" x14ac:dyDescent="0.55000000000000004">
      <c r="A5143" s="122"/>
      <c r="B5143" s="123">
        <v>2197</v>
      </c>
      <c r="C5143" s="123">
        <v>9713</v>
      </c>
      <c r="D5143" s="135"/>
      <c r="E5143" s="123" t="s">
        <v>34</v>
      </c>
      <c r="F5143" s="123">
        <v>17591</v>
      </c>
      <c r="G5143" s="123">
        <v>18</v>
      </c>
      <c r="H5143" s="123">
        <v>2</v>
      </c>
      <c r="I5143" s="136">
        <v>44</v>
      </c>
      <c r="J5143" s="123" t="s">
        <v>38</v>
      </c>
      <c r="K5143" s="137">
        <f>((G5143*400)+(H5143*100))+I5143</f>
        <v>7444</v>
      </c>
      <c r="L5143" s="137">
        <v>200</v>
      </c>
      <c r="M5143" s="137">
        <f>K5143*L5143</f>
        <v>1488800</v>
      </c>
      <c r="N5143" s="123"/>
      <c r="O5143" s="108"/>
      <c r="P5143" s="138"/>
      <c r="Q5143" s="108"/>
      <c r="R5143" s="108"/>
      <c r="S5143" s="139"/>
      <c r="T5143" s="123"/>
      <c r="U5143" s="123"/>
      <c r="V5143" s="123"/>
      <c r="W5143" s="137"/>
      <c r="X5143" s="136"/>
      <c r="Y5143" s="137"/>
      <c r="Z5143" s="137"/>
      <c r="AA5143" s="119"/>
      <c r="AB5143" s="119"/>
      <c r="AC5143" s="137"/>
      <c r="AD5143" s="137">
        <f>IF(AND(AC5143="",M5143=""),0,IF((AC5143=""),M5143,IF((M5143=""),AC5143,AC5143+M5143)))</f>
        <v>1488800</v>
      </c>
      <c r="AE5143" s="137">
        <f t="shared" si="492"/>
        <v>1488800</v>
      </c>
      <c r="AF5143" s="137">
        <v>50000000</v>
      </c>
      <c r="AG5143" s="137">
        <f t="shared" si="493"/>
        <v>0</v>
      </c>
      <c r="AH5143" s="137">
        <v>0.01</v>
      </c>
    </row>
    <row r="5144" spans="1:34" s="173" customFormat="1" x14ac:dyDescent="0.55000000000000004">
      <c r="A5144" s="122"/>
      <c r="B5144" s="123">
        <v>2198</v>
      </c>
      <c r="C5144" s="123">
        <v>9712</v>
      </c>
      <c r="D5144" s="135"/>
      <c r="E5144" s="123" t="s">
        <v>34</v>
      </c>
      <c r="F5144" s="123">
        <v>17592</v>
      </c>
      <c r="G5144" s="123">
        <v>16</v>
      </c>
      <c r="H5144" s="123">
        <v>1</v>
      </c>
      <c r="I5144" s="136">
        <v>16</v>
      </c>
      <c r="J5144" s="123" t="s">
        <v>38</v>
      </c>
      <c r="K5144" s="137">
        <f>((G5144*400)+(H5144*100))+I5144</f>
        <v>6516</v>
      </c>
      <c r="L5144" s="137">
        <v>250</v>
      </c>
      <c r="M5144" s="137">
        <f>K5144*L5144</f>
        <v>1629000</v>
      </c>
      <c r="N5144" s="123"/>
      <c r="O5144" s="108"/>
      <c r="P5144" s="138"/>
      <c r="Q5144" s="108"/>
      <c r="R5144" s="108"/>
      <c r="S5144" s="139"/>
      <c r="T5144" s="123"/>
      <c r="U5144" s="123"/>
      <c r="V5144" s="123"/>
      <c r="W5144" s="137"/>
      <c r="X5144" s="136"/>
      <c r="Y5144" s="137"/>
      <c r="Z5144" s="137"/>
      <c r="AA5144" s="119"/>
      <c r="AB5144" s="119"/>
      <c r="AC5144" s="137"/>
      <c r="AD5144" s="137">
        <f>IF(AND(AC5144="",M5144=""),0,IF((AC5144=""),M5144,IF((M5144=""),AC5144,AC5144+M5144)))</f>
        <v>1629000</v>
      </c>
      <c r="AE5144" s="137">
        <f t="shared" si="492"/>
        <v>1629000</v>
      </c>
      <c r="AF5144" s="137">
        <v>50000000</v>
      </c>
      <c r="AG5144" s="137">
        <f t="shared" si="493"/>
        <v>0</v>
      </c>
      <c r="AH5144" s="137">
        <v>0.01</v>
      </c>
    </row>
    <row r="5145" spans="1:34" s="99" customFormat="1" x14ac:dyDescent="0.55000000000000004">
      <c r="A5145" s="107" t="s">
        <v>7169</v>
      </c>
      <c r="B5145" s="161">
        <v>2424</v>
      </c>
      <c r="C5145" s="161">
        <v>10626</v>
      </c>
      <c r="D5145" s="162" t="s">
        <v>7170</v>
      </c>
      <c r="E5145" s="161" t="s">
        <v>34</v>
      </c>
      <c r="F5145" s="161">
        <v>2456</v>
      </c>
      <c r="G5145" s="161">
        <v>0</v>
      </c>
      <c r="H5145" s="161">
        <v>1</v>
      </c>
      <c r="I5145" s="163">
        <v>94</v>
      </c>
      <c r="J5145" s="161" t="s">
        <v>35</v>
      </c>
      <c r="K5145" s="121">
        <f>((G5145*400)+(H5145*100))+I5145</f>
        <v>194</v>
      </c>
      <c r="L5145" s="121">
        <v>2425</v>
      </c>
      <c r="M5145" s="121">
        <f>K5145*L5145</f>
        <v>470450</v>
      </c>
      <c r="N5145" s="161">
        <v>1</v>
      </c>
      <c r="O5145" s="164" t="s">
        <v>7174</v>
      </c>
      <c r="P5145" s="165">
        <v>3570800001486</v>
      </c>
      <c r="Q5145" s="164" t="s">
        <v>7175</v>
      </c>
      <c r="R5145" s="164" t="s">
        <v>7171</v>
      </c>
      <c r="S5145" s="166" t="s">
        <v>7172</v>
      </c>
      <c r="T5145" s="161" t="s">
        <v>51</v>
      </c>
      <c r="U5145" s="161" t="s">
        <v>45</v>
      </c>
      <c r="V5145" s="161" t="s">
        <v>52</v>
      </c>
      <c r="W5145" s="121">
        <v>84</v>
      </c>
      <c r="X5145" s="163">
        <v>24.59</v>
      </c>
      <c r="Y5145" s="121">
        <v>6750</v>
      </c>
      <c r="Z5145" s="121">
        <f>W5145*Y5145</f>
        <v>567000</v>
      </c>
      <c r="AA5145" s="167">
        <v>7</v>
      </c>
      <c r="AB5145" s="167">
        <v>7</v>
      </c>
      <c r="AC5145" s="121">
        <f>(Z5145*(100-AB5145))/100</f>
        <v>527310</v>
      </c>
      <c r="AD5145" s="121">
        <f>IF(AND(AC5145="",M5145=""),0,IF((AC5145=""),M5145, IF( (M5145=""),AC5145,SUM(AC5145:AC5146)+M5145)))</f>
        <v>2578786.04</v>
      </c>
      <c r="AE5145" s="121">
        <f t="shared" si="492"/>
        <v>634123.48723600002</v>
      </c>
      <c r="AF5145" s="121">
        <v>0</v>
      </c>
      <c r="AG5145" s="121">
        <f t="shared" si="493"/>
        <v>634123.48723600002</v>
      </c>
      <c r="AH5145" s="121">
        <v>0.02</v>
      </c>
    </row>
    <row r="5146" spans="1:34" s="99" customFormat="1" x14ac:dyDescent="0.55000000000000004">
      <c r="A5146" s="107"/>
      <c r="B5146" s="161"/>
      <c r="C5146" s="161"/>
      <c r="D5146" s="162"/>
      <c r="E5146" s="161"/>
      <c r="F5146" s="161"/>
      <c r="G5146" s="161"/>
      <c r="H5146" s="161"/>
      <c r="I5146" s="163"/>
      <c r="J5146" s="161"/>
      <c r="K5146" s="121"/>
      <c r="L5146" s="121"/>
      <c r="M5146" s="121"/>
      <c r="N5146" s="161">
        <v>2</v>
      </c>
      <c r="O5146" s="164" t="s">
        <v>7174</v>
      </c>
      <c r="P5146" s="165">
        <v>3570800001486</v>
      </c>
      <c r="Q5146" s="164" t="s">
        <v>7175</v>
      </c>
      <c r="R5146" s="164" t="s">
        <v>7171</v>
      </c>
      <c r="S5146" s="166" t="s">
        <v>7173</v>
      </c>
      <c r="T5146" s="161" t="s">
        <v>73</v>
      </c>
      <c r="U5146" s="161" t="s">
        <v>45</v>
      </c>
      <c r="V5146" s="161" t="s">
        <v>46</v>
      </c>
      <c r="W5146" s="121">
        <v>257.58</v>
      </c>
      <c r="X5146" s="163">
        <v>75.41</v>
      </c>
      <c r="Y5146" s="121">
        <v>6600</v>
      </c>
      <c r="Z5146" s="121">
        <f>W5146*Y5146</f>
        <v>1700028</v>
      </c>
      <c r="AA5146" s="167">
        <v>7</v>
      </c>
      <c r="AB5146" s="167">
        <v>7</v>
      </c>
      <c r="AC5146" s="121">
        <f>(Z5146*(100-AB5146))/100</f>
        <v>1581026.04</v>
      </c>
      <c r="AD5146" s="121">
        <f>IF(AND(AC5146="",M5145=""),0,IF((AC5146=""),M5145, IF( (M5145=""),AC5146,SUM(AC5145:AC5146)+M5145)))</f>
        <v>2578786.04</v>
      </c>
      <c r="AE5146" s="121">
        <f t="shared" si="492"/>
        <v>1944662.5527639999</v>
      </c>
      <c r="AF5146" s="121">
        <v>0</v>
      </c>
      <c r="AG5146" s="121">
        <f t="shared" si="493"/>
        <v>1944662.5527639999</v>
      </c>
      <c r="AH5146" s="121">
        <v>0.02</v>
      </c>
    </row>
    <row r="5147" spans="1:34" s="99" customFormat="1" x14ac:dyDescent="0.55000000000000004">
      <c r="A5147" s="107"/>
      <c r="B5147" s="161"/>
      <c r="C5147" s="161"/>
      <c r="D5147" s="162"/>
      <c r="E5147" s="161"/>
      <c r="F5147" s="161"/>
      <c r="G5147" s="161"/>
      <c r="H5147" s="161"/>
      <c r="I5147" s="163"/>
      <c r="J5147" s="161"/>
      <c r="K5147" s="121"/>
      <c r="L5147" s="121" t="s">
        <v>63</v>
      </c>
      <c r="M5147" s="121">
        <f>SUM(M5145:M5146)</f>
        <v>470450</v>
      </c>
      <c r="N5147" s="161"/>
      <c r="O5147" s="164"/>
      <c r="P5147" s="165"/>
      <c r="Q5147" s="164"/>
      <c r="R5147" s="164"/>
      <c r="S5147" s="166"/>
      <c r="T5147" s="161"/>
      <c r="U5147" s="161"/>
      <c r="V5147" s="161"/>
      <c r="W5147" s="121"/>
      <c r="X5147" s="163"/>
      <c r="Y5147" s="121"/>
      <c r="Z5147" s="121"/>
      <c r="AA5147" s="167"/>
      <c r="AB5147" s="167"/>
      <c r="AC5147" s="121"/>
      <c r="AD5147" s="121"/>
      <c r="AE5147" s="121">
        <f>SUM(AE5145:AE5146)</f>
        <v>2578786.04</v>
      </c>
      <c r="AF5147" s="121"/>
      <c r="AG5147" s="121">
        <f>SUM(AG5145:AG5146)</f>
        <v>2578786.04</v>
      </c>
      <c r="AH5147" s="121"/>
    </row>
    <row r="5148" spans="1:34" s="173" customFormat="1" x14ac:dyDescent="0.55000000000000004">
      <c r="A5148" s="122"/>
      <c r="B5148" s="123"/>
      <c r="C5148" s="123"/>
      <c r="D5148" s="135"/>
      <c r="E5148" s="123"/>
      <c r="F5148" s="123"/>
      <c r="G5148" s="123"/>
      <c r="H5148" s="123"/>
      <c r="I5148" s="136"/>
      <c r="J5148" s="123"/>
      <c r="K5148" s="137"/>
      <c r="L5148" s="137"/>
      <c r="M5148" s="137"/>
      <c r="N5148" s="123"/>
      <c r="O5148" s="108"/>
      <c r="P5148" s="138"/>
      <c r="Q5148" s="108"/>
      <c r="R5148" s="108"/>
      <c r="S5148" s="139"/>
      <c r="T5148" s="123"/>
      <c r="U5148" s="123"/>
      <c r="V5148" s="123"/>
      <c r="W5148" s="137"/>
      <c r="X5148" s="136"/>
      <c r="Y5148" s="137"/>
      <c r="Z5148" s="137"/>
      <c r="AA5148" s="119"/>
      <c r="AB5148" s="119"/>
      <c r="AC5148" s="137"/>
      <c r="AD5148" s="137"/>
      <c r="AE5148" s="137"/>
      <c r="AF5148" s="137"/>
      <c r="AG5148" s="137"/>
      <c r="AH5148" s="137"/>
    </row>
    <row r="5149" spans="1:34" s="173" customFormat="1" x14ac:dyDescent="0.55000000000000004">
      <c r="A5149" s="122" t="s">
        <v>7176</v>
      </c>
      <c r="B5149" s="123">
        <v>2199</v>
      </c>
      <c r="C5149" s="123">
        <v>8445</v>
      </c>
      <c r="D5149" s="135" t="s">
        <v>7177</v>
      </c>
      <c r="E5149" s="123" t="s">
        <v>34</v>
      </c>
      <c r="F5149" s="123">
        <v>3559</v>
      </c>
      <c r="G5149" s="123">
        <v>2</v>
      </c>
      <c r="H5149" s="123">
        <v>1</v>
      </c>
      <c r="I5149" s="136">
        <v>31</v>
      </c>
      <c r="J5149" s="123" t="s">
        <v>62</v>
      </c>
      <c r="K5149" s="137">
        <f>((G5149*400)+(H5149*100))+I5149</f>
        <v>931</v>
      </c>
      <c r="L5149" s="137">
        <v>600</v>
      </c>
      <c r="M5149" s="137">
        <f>K5149*L5149</f>
        <v>558600</v>
      </c>
      <c r="N5149" s="123"/>
      <c r="O5149" s="108"/>
      <c r="P5149" s="138"/>
      <c r="Q5149" s="108"/>
      <c r="R5149" s="108"/>
      <c r="S5149" s="139"/>
      <c r="T5149" s="123"/>
      <c r="U5149" s="123"/>
      <c r="V5149" s="123"/>
      <c r="W5149" s="137"/>
      <c r="X5149" s="136"/>
      <c r="Y5149" s="137"/>
      <c r="Z5149" s="137"/>
      <c r="AA5149" s="119"/>
      <c r="AB5149" s="119"/>
      <c r="AC5149" s="137"/>
      <c r="AD5149" s="137">
        <f>IF(AND(AC5149="",M5149=""),0,IF((AC5149=""),M5149,IF((M5149=""),AC5149,AC5149+M5149)))</f>
        <v>558600</v>
      </c>
      <c r="AE5149" s="137">
        <f>IF( (X5149=""),AD5149*1,AD5149*(X5149/100) )</f>
        <v>558600</v>
      </c>
      <c r="AF5149" s="137">
        <v>0</v>
      </c>
      <c r="AG5149" s="137">
        <f>IF((AF5149-AE5149) &gt; 1,0,IF((AF5149-AE5149)&lt;0,AE5149-AF5149,AF5149-AE5149))</f>
        <v>558600</v>
      </c>
      <c r="AH5149" s="137">
        <v>0.3</v>
      </c>
    </row>
    <row r="5150" spans="1:34" s="173" customFormat="1" x14ac:dyDescent="0.55000000000000004">
      <c r="A5150" s="122"/>
      <c r="B5150" s="123"/>
      <c r="C5150" s="123"/>
      <c r="D5150" s="135"/>
      <c r="E5150" s="123"/>
      <c r="F5150" s="123"/>
      <c r="G5150" s="123"/>
      <c r="H5150" s="123"/>
      <c r="I5150" s="136"/>
      <c r="J5150" s="123"/>
      <c r="K5150" s="137"/>
      <c r="L5150" s="137" t="s">
        <v>63</v>
      </c>
      <c r="M5150" s="137">
        <f>SUM(M5149:M5149)</f>
        <v>558600</v>
      </c>
      <c r="N5150" s="123"/>
      <c r="O5150" s="108"/>
      <c r="P5150" s="138"/>
      <c r="Q5150" s="108"/>
      <c r="R5150" s="108"/>
      <c r="S5150" s="139"/>
      <c r="T5150" s="123"/>
      <c r="U5150" s="123"/>
      <c r="V5150" s="123"/>
      <c r="W5150" s="137"/>
      <c r="X5150" s="136"/>
      <c r="Y5150" s="137"/>
      <c r="Z5150" s="137"/>
      <c r="AA5150" s="119"/>
      <c r="AB5150" s="119"/>
      <c r="AC5150" s="137"/>
      <c r="AD5150" s="137"/>
      <c r="AE5150" s="137">
        <f>SUM(AE5149:AE5149)</f>
        <v>558600</v>
      </c>
      <c r="AF5150" s="137"/>
      <c r="AG5150" s="137">
        <f>SUM(AG5149:AG5149)</f>
        <v>558600</v>
      </c>
      <c r="AH5150" s="137"/>
    </row>
    <row r="5151" spans="1:34" s="173" customFormat="1" x14ac:dyDescent="0.55000000000000004">
      <c r="A5151" s="122" t="s">
        <v>7178</v>
      </c>
      <c r="B5151" s="123">
        <v>2200</v>
      </c>
      <c r="C5151" s="123">
        <v>6736</v>
      </c>
      <c r="D5151" s="135" t="s">
        <v>7179</v>
      </c>
      <c r="E5151" s="123" t="s">
        <v>34</v>
      </c>
      <c r="F5151" s="123">
        <v>12628</v>
      </c>
      <c r="G5151" s="123">
        <v>144</v>
      </c>
      <c r="H5151" s="123">
        <v>2</v>
      </c>
      <c r="I5151" s="136">
        <v>41</v>
      </c>
      <c r="J5151" s="123" t="s">
        <v>62</v>
      </c>
      <c r="K5151" s="137">
        <f>((G5151*400)+(H5151*100))+I5151</f>
        <v>57841</v>
      </c>
      <c r="L5151" s="137">
        <v>375</v>
      </c>
      <c r="M5151" s="137">
        <f>K5151*L5151</f>
        <v>21690375</v>
      </c>
      <c r="N5151" s="123"/>
      <c r="O5151" s="108"/>
      <c r="P5151" s="138"/>
      <c r="Q5151" s="108"/>
      <c r="R5151" s="108"/>
      <c r="S5151" s="139"/>
      <c r="T5151" s="123"/>
      <c r="U5151" s="123"/>
      <c r="V5151" s="123"/>
      <c r="W5151" s="137"/>
      <c r="X5151" s="136"/>
      <c r="Y5151" s="137"/>
      <c r="Z5151" s="137"/>
      <c r="AA5151" s="119"/>
      <c r="AB5151" s="119"/>
      <c r="AC5151" s="137"/>
      <c r="AD5151" s="137">
        <f>IF(AND(AC5151="",M5151=""),0,IF((AC5151=""),M5151,IF((M5151=""),AC5151,AC5151+M5151)))</f>
        <v>21690375</v>
      </c>
      <c r="AE5151" s="137">
        <f>IF( (X5151=""),AD5151*1,AD5151*(X5151/100) )</f>
        <v>21690375</v>
      </c>
      <c r="AF5151" s="137">
        <v>0</v>
      </c>
      <c r="AG5151" s="137">
        <f>IF((AF5151-AE5151) &gt; 1,0,IF((AF5151-AE5151)&lt;0,AE5151-AF5151,AF5151-AE5151))</f>
        <v>21690375</v>
      </c>
      <c r="AH5151" s="137">
        <v>0.3</v>
      </c>
    </row>
    <row r="5152" spans="1:34" s="173" customFormat="1" x14ac:dyDescent="0.55000000000000004">
      <c r="A5152" s="122"/>
      <c r="B5152" s="123"/>
      <c r="C5152" s="123"/>
      <c r="D5152" s="135"/>
      <c r="E5152" s="123"/>
      <c r="F5152" s="123"/>
      <c r="G5152" s="123"/>
      <c r="H5152" s="123"/>
      <c r="I5152" s="136"/>
      <c r="J5152" s="123"/>
      <c r="K5152" s="137"/>
      <c r="L5152" s="137" t="s">
        <v>63</v>
      </c>
      <c r="M5152" s="137">
        <f>SUM(M5151:M5151)</f>
        <v>21690375</v>
      </c>
      <c r="N5152" s="123"/>
      <c r="O5152" s="108"/>
      <c r="P5152" s="138"/>
      <c r="Q5152" s="108"/>
      <c r="R5152" s="108"/>
      <c r="S5152" s="139"/>
      <c r="T5152" s="123"/>
      <c r="U5152" s="123"/>
      <c r="V5152" s="123"/>
      <c r="W5152" s="137"/>
      <c r="X5152" s="136"/>
      <c r="Y5152" s="137"/>
      <c r="Z5152" s="137"/>
      <c r="AA5152" s="119"/>
      <c r="AB5152" s="119"/>
      <c r="AC5152" s="137"/>
      <c r="AD5152" s="137"/>
      <c r="AE5152" s="137">
        <f>SUM(AE5151:AE5151)</f>
        <v>21690375</v>
      </c>
      <c r="AF5152" s="137"/>
      <c r="AG5152" s="137">
        <f>SUM(AG5151:AG5151)</f>
        <v>21690375</v>
      </c>
      <c r="AH5152" s="137"/>
    </row>
    <row r="5153" spans="1:34" s="173" customFormat="1" x14ac:dyDescent="0.55000000000000004">
      <c r="A5153" s="122" t="s">
        <v>7180</v>
      </c>
      <c r="B5153" s="123">
        <v>2201</v>
      </c>
      <c r="C5153" s="123">
        <v>8612</v>
      </c>
      <c r="D5153" s="135" t="s">
        <v>7181</v>
      </c>
      <c r="E5153" s="123" t="s">
        <v>34</v>
      </c>
      <c r="F5153" s="123">
        <v>15441</v>
      </c>
      <c r="G5153" s="123">
        <v>2</v>
      </c>
      <c r="H5153" s="123">
        <v>0</v>
      </c>
      <c r="I5153" s="136">
        <v>3</v>
      </c>
      <c r="J5153" s="123" t="s">
        <v>62</v>
      </c>
      <c r="K5153" s="137">
        <f t="shared" ref="K5153:K5160" si="494">((G5153*400)+(H5153*100))+I5153</f>
        <v>803</v>
      </c>
      <c r="L5153" s="137">
        <v>400</v>
      </c>
      <c r="M5153" s="137">
        <f t="shared" ref="M5153:M5160" si="495">K5153*L5153</f>
        <v>321200</v>
      </c>
      <c r="N5153" s="123"/>
      <c r="O5153" s="108"/>
      <c r="P5153" s="138"/>
      <c r="Q5153" s="108"/>
      <c r="R5153" s="108"/>
      <c r="S5153" s="139"/>
      <c r="T5153" s="123"/>
      <c r="U5153" s="123"/>
      <c r="V5153" s="123"/>
      <c r="W5153" s="137"/>
      <c r="X5153" s="136"/>
      <c r="Y5153" s="137"/>
      <c r="Z5153" s="137"/>
      <c r="AA5153" s="119"/>
      <c r="AB5153" s="119"/>
      <c r="AC5153" s="137"/>
      <c r="AD5153" s="137">
        <f t="shared" ref="AD5153:AD5160" si="496">IF(AND(AC5153="",M5153=""),0,IF((AC5153=""),M5153,IF((M5153=""),AC5153,AC5153+M5153)))</f>
        <v>321200</v>
      </c>
      <c r="AE5153" s="137">
        <f t="shared" ref="AE5153:AE5160" si="497">IF( (X5153=""),AD5153*1,AD5153*(X5153/100) )</f>
        <v>321200</v>
      </c>
      <c r="AF5153" s="137">
        <v>0</v>
      </c>
      <c r="AG5153" s="137">
        <f t="shared" ref="AG5153:AG5160" si="498">IF((AF5153-AE5153) &gt; 1,0,IF((AF5153-AE5153)&lt;0,AE5153-AF5153,AF5153-AE5153))</f>
        <v>321200</v>
      </c>
      <c r="AH5153" s="137">
        <v>0.3</v>
      </c>
    </row>
    <row r="5154" spans="1:34" s="173" customFormat="1" x14ac:dyDescent="0.55000000000000004">
      <c r="A5154" s="122"/>
      <c r="B5154" s="123">
        <v>2202</v>
      </c>
      <c r="C5154" s="123">
        <v>8608</v>
      </c>
      <c r="D5154" s="135" t="s">
        <v>7182</v>
      </c>
      <c r="E5154" s="123" t="s">
        <v>34</v>
      </c>
      <c r="F5154" s="123">
        <v>17536</v>
      </c>
      <c r="G5154" s="123">
        <v>3</v>
      </c>
      <c r="H5154" s="123">
        <v>3</v>
      </c>
      <c r="I5154" s="136">
        <v>4</v>
      </c>
      <c r="J5154" s="123" t="s">
        <v>62</v>
      </c>
      <c r="K5154" s="137">
        <f t="shared" si="494"/>
        <v>1504</v>
      </c>
      <c r="L5154" s="137">
        <v>325</v>
      </c>
      <c r="M5154" s="137">
        <f t="shared" si="495"/>
        <v>488800</v>
      </c>
      <c r="N5154" s="123"/>
      <c r="O5154" s="108"/>
      <c r="P5154" s="138"/>
      <c r="Q5154" s="108"/>
      <c r="R5154" s="108"/>
      <c r="S5154" s="139"/>
      <c r="T5154" s="123"/>
      <c r="U5154" s="123"/>
      <c r="V5154" s="123"/>
      <c r="W5154" s="137"/>
      <c r="X5154" s="136"/>
      <c r="Y5154" s="137"/>
      <c r="Z5154" s="137"/>
      <c r="AA5154" s="119"/>
      <c r="AB5154" s="119"/>
      <c r="AC5154" s="137"/>
      <c r="AD5154" s="137">
        <f t="shared" si="496"/>
        <v>488800</v>
      </c>
      <c r="AE5154" s="137">
        <f t="shared" si="497"/>
        <v>488800</v>
      </c>
      <c r="AF5154" s="137">
        <v>0</v>
      </c>
      <c r="AG5154" s="137">
        <f t="shared" si="498"/>
        <v>488800</v>
      </c>
      <c r="AH5154" s="137">
        <v>0.3</v>
      </c>
    </row>
    <row r="5155" spans="1:34" s="173" customFormat="1" x14ac:dyDescent="0.55000000000000004">
      <c r="A5155" s="122"/>
      <c r="B5155" s="123">
        <v>2203</v>
      </c>
      <c r="C5155" s="123">
        <v>8610</v>
      </c>
      <c r="D5155" s="135" t="s">
        <v>7183</v>
      </c>
      <c r="E5155" s="123" t="s">
        <v>34</v>
      </c>
      <c r="F5155" s="123">
        <v>17614</v>
      </c>
      <c r="G5155" s="123">
        <v>1</v>
      </c>
      <c r="H5155" s="123">
        <v>2</v>
      </c>
      <c r="I5155" s="136">
        <v>27</v>
      </c>
      <c r="J5155" s="123" t="s">
        <v>62</v>
      </c>
      <c r="K5155" s="137">
        <f t="shared" si="494"/>
        <v>627</v>
      </c>
      <c r="L5155" s="137">
        <v>800</v>
      </c>
      <c r="M5155" s="137">
        <f t="shared" si="495"/>
        <v>501600</v>
      </c>
      <c r="N5155" s="123"/>
      <c r="O5155" s="108"/>
      <c r="P5155" s="138"/>
      <c r="Q5155" s="108"/>
      <c r="R5155" s="108"/>
      <c r="S5155" s="139"/>
      <c r="T5155" s="123"/>
      <c r="U5155" s="123"/>
      <c r="V5155" s="123"/>
      <c r="W5155" s="137"/>
      <c r="X5155" s="136"/>
      <c r="Y5155" s="137"/>
      <c r="Z5155" s="137"/>
      <c r="AA5155" s="119"/>
      <c r="AB5155" s="119"/>
      <c r="AC5155" s="137"/>
      <c r="AD5155" s="137">
        <f t="shared" si="496"/>
        <v>501600</v>
      </c>
      <c r="AE5155" s="137">
        <f t="shared" si="497"/>
        <v>501600</v>
      </c>
      <c r="AF5155" s="137">
        <v>0</v>
      </c>
      <c r="AG5155" s="137">
        <f t="shared" si="498"/>
        <v>501600</v>
      </c>
      <c r="AH5155" s="137">
        <v>0.3</v>
      </c>
    </row>
    <row r="5156" spans="1:34" s="173" customFormat="1" x14ac:dyDescent="0.55000000000000004">
      <c r="A5156" s="122"/>
      <c r="B5156" s="123">
        <v>2204</v>
      </c>
      <c r="C5156" s="123">
        <v>8599</v>
      </c>
      <c r="D5156" s="135" t="s">
        <v>7184</v>
      </c>
      <c r="E5156" s="123" t="s">
        <v>34</v>
      </c>
      <c r="F5156" s="123">
        <v>18410</v>
      </c>
      <c r="G5156" s="123">
        <v>1</v>
      </c>
      <c r="H5156" s="123">
        <v>0</v>
      </c>
      <c r="I5156" s="136">
        <v>0</v>
      </c>
      <c r="J5156" s="123" t="s">
        <v>62</v>
      </c>
      <c r="K5156" s="137">
        <f t="shared" si="494"/>
        <v>400</v>
      </c>
      <c r="L5156" s="137">
        <v>850</v>
      </c>
      <c r="M5156" s="137">
        <f t="shared" si="495"/>
        <v>340000</v>
      </c>
      <c r="N5156" s="123"/>
      <c r="O5156" s="108"/>
      <c r="P5156" s="138"/>
      <c r="Q5156" s="108"/>
      <c r="R5156" s="108"/>
      <c r="S5156" s="139"/>
      <c r="T5156" s="123"/>
      <c r="U5156" s="123"/>
      <c r="V5156" s="123"/>
      <c r="W5156" s="137"/>
      <c r="X5156" s="136"/>
      <c r="Y5156" s="137"/>
      <c r="Z5156" s="137"/>
      <c r="AA5156" s="119"/>
      <c r="AB5156" s="119"/>
      <c r="AC5156" s="137"/>
      <c r="AD5156" s="137">
        <f t="shared" si="496"/>
        <v>340000</v>
      </c>
      <c r="AE5156" s="137">
        <f t="shared" si="497"/>
        <v>340000</v>
      </c>
      <c r="AF5156" s="137">
        <v>0</v>
      </c>
      <c r="AG5156" s="137">
        <f t="shared" si="498"/>
        <v>340000</v>
      </c>
      <c r="AH5156" s="137">
        <v>0.3</v>
      </c>
    </row>
    <row r="5157" spans="1:34" s="173" customFormat="1" x14ac:dyDescent="0.55000000000000004">
      <c r="A5157" s="122"/>
      <c r="B5157" s="123">
        <v>2205</v>
      </c>
      <c r="C5157" s="123">
        <v>8611</v>
      </c>
      <c r="D5157" s="135" t="s">
        <v>7185</v>
      </c>
      <c r="E5157" s="123" t="s">
        <v>34</v>
      </c>
      <c r="F5157" s="123">
        <v>18418</v>
      </c>
      <c r="G5157" s="123">
        <v>2</v>
      </c>
      <c r="H5157" s="123">
        <v>2</v>
      </c>
      <c r="I5157" s="136">
        <v>4</v>
      </c>
      <c r="J5157" s="123" t="s">
        <v>62</v>
      </c>
      <c r="K5157" s="137">
        <f t="shared" si="494"/>
        <v>1004</v>
      </c>
      <c r="L5157" s="137">
        <v>325</v>
      </c>
      <c r="M5157" s="137">
        <f t="shared" si="495"/>
        <v>326300</v>
      </c>
      <c r="N5157" s="123"/>
      <c r="O5157" s="108"/>
      <c r="P5157" s="138"/>
      <c r="Q5157" s="108"/>
      <c r="R5157" s="108"/>
      <c r="S5157" s="139"/>
      <c r="T5157" s="123"/>
      <c r="U5157" s="123"/>
      <c r="V5157" s="123"/>
      <c r="W5157" s="137"/>
      <c r="X5157" s="136"/>
      <c r="Y5157" s="137"/>
      <c r="Z5157" s="137"/>
      <c r="AA5157" s="119"/>
      <c r="AB5157" s="119"/>
      <c r="AC5157" s="137"/>
      <c r="AD5157" s="137">
        <f t="shared" si="496"/>
        <v>326300</v>
      </c>
      <c r="AE5157" s="137">
        <f t="shared" si="497"/>
        <v>326300</v>
      </c>
      <c r="AF5157" s="137">
        <v>0</v>
      </c>
      <c r="AG5157" s="137">
        <f t="shared" si="498"/>
        <v>326300</v>
      </c>
      <c r="AH5157" s="137">
        <v>0.3</v>
      </c>
    </row>
    <row r="5158" spans="1:34" s="173" customFormat="1" x14ac:dyDescent="0.55000000000000004">
      <c r="A5158" s="122"/>
      <c r="B5158" s="123">
        <v>2206</v>
      </c>
      <c r="C5158" s="123">
        <v>8597</v>
      </c>
      <c r="D5158" s="135" t="s">
        <v>7186</v>
      </c>
      <c r="E5158" s="123" t="s">
        <v>34</v>
      </c>
      <c r="F5158" s="123">
        <v>20450</v>
      </c>
      <c r="G5158" s="123">
        <v>0</v>
      </c>
      <c r="H5158" s="123">
        <v>0</v>
      </c>
      <c r="I5158" s="136">
        <v>7.5</v>
      </c>
      <c r="J5158" s="123" t="s">
        <v>62</v>
      </c>
      <c r="K5158" s="137">
        <f t="shared" si="494"/>
        <v>7.5</v>
      </c>
      <c r="L5158" s="137">
        <v>325</v>
      </c>
      <c r="M5158" s="137">
        <f t="shared" si="495"/>
        <v>2437.5</v>
      </c>
      <c r="N5158" s="123"/>
      <c r="O5158" s="108"/>
      <c r="P5158" s="138"/>
      <c r="Q5158" s="108"/>
      <c r="R5158" s="108"/>
      <c r="S5158" s="139"/>
      <c r="T5158" s="123"/>
      <c r="U5158" s="123"/>
      <c r="V5158" s="123"/>
      <c r="W5158" s="137"/>
      <c r="X5158" s="136"/>
      <c r="Y5158" s="137"/>
      <c r="Z5158" s="137"/>
      <c r="AA5158" s="119"/>
      <c r="AB5158" s="119"/>
      <c r="AC5158" s="137"/>
      <c r="AD5158" s="137">
        <f t="shared" si="496"/>
        <v>2437.5</v>
      </c>
      <c r="AE5158" s="137">
        <f t="shared" si="497"/>
        <v>2437.5</v>
      </c>
      <c r="AF5158" s="137">
        <v>0</v>
      </c>
      <c r="AG5158" s="137">
        <f t="shared" si="498"/>
        <v>2437.5</v>
      </c>
      <c r="AH5158" s="137">
        <v>0.3</v>
      </c>
    </row>
    <row r="5159" spans="1:34" s="173" customFormat="1" x14ac:dyDescent="0.55000000000000004">
      <c r="A5159" s="122"/>
      <c r="B5159" s="123"/>
      <c r="C5159" s="123"/>
      <c r="D5159" s="135"/>
      <c r="E5159" s="123"/>
      <c r="F5159" s="123"/>
      <c r="G5159" s="123">
        <v>15</v>
      </c>
      <c r="H5159" s="123">
        <v>2</v>
      </c>
      <c r="I5159" s="136">
        <v>73.5</v>
      </c>
      <c r="J5159" s="123" t="s">
        <v>62</v>
      </c>
      <c r="K5159" s="137">
        <f t="shared" si="494"/>
        <v>6273.5</v>
      </c>
      <c r="L5159" s="137">
        <v>325</v>
      </c>
      <c r="M5159" s="137">
        <f t="shared" si="495"/>
        <v>2038887.5</v>
      </c>
      <c r="N5159" s="123"/>
      <c r="O5159" s="108"/>
      <c r="P5159" s="138"/>
      <c r="Q5159" s="108"/>
      <c r="R5159" s="108"/>
      <c r="S5159" s="139"/>
      <c r="T5159" s="123"/>
      <c r="U5159" s="123"/>
      <c r="V5159" s="123"/>
      <c r="W5159" s="137"/>
      <c r="X5159" s="136"/>
      <c r="Y5159" s="137"/>
      <c r="Z5159" s="137"/>
      <c r="AA5159" s="119"/>
      <c r="AB5159" s="119"/>
      <c r="AC5159" s="137"/>
      <c r="AD5159" s="137">
        <f t="shared" si="496"/>
        <v>2038887.5</v>
      </c>
      <c r="AE5159" s="137">
        <f t="shared" si="497"/>
        <v>2038887.5</v>
      </c>
      <c r="AF5159" s="137">
        <v>0</v>
      </c>
      <c r="AG5159" s="137">
        <f t="shared" si="498"/>
        <v>2038887.5</v>
      </c>
      <c r="AH5159" s="137">
        <v>0.3</v>
      </c>
    </row>
    <row r="5160" spans="1:34" s="173" customFormat="1" x14ac:dyDescent="0.55000000000000004">
      <c r="A5160" s="122"/>
      <c r="B5160" s="123">
        <v>2207</v>
      </c>
      <c r="C5160" s="123">
        <v>8598</v>
      </c>
      <c r="D5160" s="135" t="s">
        <v>7187</v>
      </c>
      <c r="E5160" s="123" t="s">
        <v>34</v>
      </c>
      <c r="F5160" s="123">
        <v>22464</v>
      </c>
      <c r="G5160" s="123">
        <v>2</v>
      </c>
      <c r="H5160" s="123">
        <v>0</v>
      </c>
      <c r="I5160" s="136">
        <v>2</v>
      </c>
      <c r="J5160" s="123" t="s">
        <v>62</v>
      </c>
      <c r="K5160" s="137">
        <f t="shared" si="494"/>
        <v>802</v>
      </c>
      <c r="L5160" s="137">
        <v>250</v>
      </c>
      <c r="M5160" s="137">
        <f t="shared" si="495"/>
        <v>200500</v>
      </c>
      <c r="N5160" s="123"/>
      <c r="O5160" s="108"/>
      <c r="P5160" s="138"/>
      <c r="Q5160" s="108"/>
      <c r="R5160" s="108"/>
      <c r="S5160" s="139"/>
      <c r="T5160" s="123"/>
      <c r="U5160" s="123"/>
      <c r="V5160" s="123"/>
      <c r="W5160" s="137"/>
      <c r="X5160" s="136"/>
      <c r="Y5160" s="137"/>
      <c r="Z5160" s="137"/>
      <c r="AA5160" s="119"/>
      <c r="AB5160" s="119"/>
      <c r="AC5160" s="137"/>
      <c r="AD5160" s="137">
        <f t="shared" si="496"/>
        <v>200500</v>
      </c>
      <c r="AE5160" s="137">
        <f t="shared" si="497"/>
        <v>200500</v>
      </c>
      <c r="AF5160" s="137">
        <v>0</v>
      </c>
      <c r="AG5160" s="137">
        <f t="shared" si="498"/>
        <v>200500</v>
      </c>
      <c r="AH5160" s="137">
        <v>0.3</v>
      </c>
    </row>
    <row r="5161" spans="1:34" s="173" customFormat="1" x14ac:dyDescent="0.55000000000000004">
      <c r="A5161" s="122"/>
      <c r="B5161" s="123"/>
      <c r="C5161" s="123"/>
      <c r="D5161" s="135"/>
      <c r="E5161" s="123"/>
      <c r="F5161" s="123"/>
      <c r="G5161" s="123"/>
      <c r="H5161" s="123"/>
      <c r="I5161" s="136"/>
      <c r="J5161" s="123"/>
      <c r="K5161" s="137"/>
      <c r="L5161" s="137" t="s">
        <v>63</v>
      </c>
      <c r="M5161" s="137">
        <f>SUM(M5153:M5160)</f>
        <v>4219725</v>
      </c>
      <c r="N5161" s="123"/>
      <c r="O5161" s="108"/>
      <c r="P5161" s="138"/>
      <c r="Q5161" s="108"/>
      <c r="R5161" s="108"/>
      <c r="S5161" s="139"/>
      <c r="T5161" s="123"/>
      <c r="U5161" s="123"/>
      <c r="V5161" s="123"/>
      <c r="W5161" s="137"/>
      <c r="X5161" s="136"/>
      <c r="Y5161" s="137"/>
      <c r="Z5161" s="137"/>
      <c r="AA5161" s="119"/>
      <c r="AB5161" s="119"/>
      <c r="AC5161" s="137"/>
      <c r="AD5161" s="137"/>
      <c r="AE5161" s="137">
        <f>SUM(AE5153:AE5160)</f>
        <v>4219725</v>
      </c>
      <c r="AF5161" s="137"/>
      <c r="AG5161" s="137">
        <f>SUM(AG5153:AG5160)</f>
        <v>4219725</v>
      </c>
      <c r="AH5161" s="137"/>
    </row>
    <row r="5162" spans="1:34" s="173" customFormat="1" x14ac:dyDescent="0.55000000000000004">
      <c r="A5162" s="122" t="s">
        <v>7190</v>
      </c>
      <c r="B5162" s="123">
        <v>2208</v>
      </c>
      <c r="C5162" s="123">
        <v>7709</v>
      </c>
      <c r="D5162" s="135" t="s">
        <v>7191</v>
      </c>
      <c r="E5162" s="123" t="s">
        <v>34</v>
      </c>
      <c r="F5162" s="123">
        <v>9327</v>
      </c>
      <c r="G5162" s="123">
        <v>0</v>
      </c>
      <c r="H5162" s="123">
        <v>0</v>
      </c>
      <c r="I5162" s="136">
        <v>57</v>
      </c>
      <c r="J5162" s="123" t="s">
        <v>35</v>
      </c>
      <c r="K5162" s="137">
        <f>((G5162*400)+(H5162*100))+I5162</f>
        <v>57</v>
      </c>
      <c r="L5162" s="137">
        <v>375</v>
      </c>
      <c r="M5162" s="137">
        <f>K5162*L5162</f>
        <v>21375</v>
      </c>
      <c r="N5162" s="123">
        <v>1</v>
      </c>
      <c r="O5162" s="108" t="s">
        <v>7188</v>
      </c>
      <c r="P5162" s="138">
        <v>3101001044058</v>
      </c>
      <c r="Q5162" s="108" t="s">
        <v>7189</v>
      </c>
      <c r="R5162" s="108" t="s">
        <v>7192</v>
      </c>
      <c r="S5162" s="139" t="s">
        <v>7193</v>
      </c>
      <c r="T5162" s="123" t="s">
        <v>51</v>
      </c>
      <c r="U5162" s="123" t="s">
        <v>45</v>
      </c>
      <c r="V5162" s="123" t="s">
        <v>52</v>
      </c>
      <c r="W5162" s="137">
        <v>158.4</v>
      </c>
      <c r="X5162" s="136">
        <v>72.69</v>
      </c>
      <c r="Y5162" s="137">
        <v>6750</v>
      </c>
      <c r="Z5162" s="137">
        <f>W5162*Y5162</f>
        <v>1069200</v>
      </c>
      <c r="AA5162" s="119">
        <v>6</v>
      </c>
      <c r="AB5162" s="119">
        <v>6</v>
      </c>
      <c r="AC5162" s="137">
        <f>(Z5162*(100-AB5162))/100</f>
        <v>1005048</v>
      </c>
      <c r="AD5162" s="137">
        <f>IF(AND(AC5162="",M5162=""),0,IF((AC5162=""),M5162, IF( (M5162=""),AC5162,SUM(AC5162:AC5167)+M5162)))</f>
        <v>1340298</v>
      </c>
      <c r="AE5162" s="137">
        <f>IF( (X5162=""),AD5162*1,AD5162*(X5162/100) )</f>
        <v>974262.61619999993</v>
      </c>
      <c r="AF5162" s="137">
        <v>50000000</v>
      </c>
      <c r="AG5162" s="137">
        <f>IF((AF5162-AE5162) &gt; 1,0,IF((AF5162-AE5162)&lt;0,AE5162-AF5162,AF5162-AE5162))</f>
        <v>0</v>
      </c>
      <c r="AH5162" s="137">
        <v>0.02</v>
      </c>
    </row>
    <row r="5163" spans="1:34" s="173" customFormat="1" x14ac:dyDescent="0.55000000000000004">
      <c r="A5163" s="122"/>
      <c r="B5163" s="123"/>
      <c r="C5163" s="123"/>
      <c r="D5163" s="135"/>
      <c r="E5163" s="123"/>
      <c r="F5163" s="123"/>
      <c r="G5163" s="123"/>
      <c r="H5163" s="123"/>
      <c r="I5163" s="136"/>
      <c r="J5163" s="123"/>
      <c r="K5163" s="137"/>
      <c r="L5163" s="137"/>
      <c r="M5163" s="137"/>
      <c r="N5163" s="123">
        <v>2</v>
      </c>
      <c r="O5163" s="108" t="s">
        <v>7188</v>
      </c>
      <c r="P5163" s="138">
        <v>3101001044058</v>
      </c>
      <c r="Q5163" s="108" t="s">
        <v>7189</v>
      </c>
      <c r="R5163" s="108" t="s">
        <v>7192</v>
      </c>
      <c r="S5163" s="139" t="s">
        <v>7194</v>
      </c>
      <c r="T5163" s="123" t="s">
        <v>55</v>
      </c>
      <c r="U5163" s="123" t="s">
        <v>45</v>
      </c>
      <c r="V5163" s="123" t="s">
        <v>52</v>
      </c>
      <c r="W5163" s="137">
        <v>48.4</v>
      </c>
      <c r="X5163" s="136">
        <v>22.21</v>
      </c>
      <c r="Y5163" s="137">
        <v>0</v>
      </c>
      <c r="Z5163" s="137">
        <f>W5163*Y5163</f>
        <v>0</v>
      </c>
      <c r="AA5163" s="119">
        <v>6</v>
      </c>
      <c r="AB5163" s="119">
        <v>6</v>
      </c>
      <c r="AC5163" s="137">
        <f>(Z5163*(100-AB5163))/100</f>
        <v>0</v>
      </c>
      <c r="AD5163" s="137">
        <f>IF(AND(AC5163="",M5162=""),0,IF((AC5163=""),M5162, IF( (M5162=""),AC5163,SUM(AC5162:AC5167)+M5162)))</f>
        <v>1340298</v>
      </c>
      <c r="AE5163" s="137">
        <f>IF( (X5163=""),AD5163*1,AD5163*(X5163/100) )</f>
        <v>297680.18580000004</v>
      </c>
      <c r="AF5163" s="137">
        <v>50000000</v>
      </c>
      <c r="AG5163" s="137">
        <f>IF((AF5163-AE5163) &gt; 1,0,IF((AF5163-AE5163)&lt;0,AE5163-AF5163,AF5163-AE5163))</f>
        <v>0</v>
      </c>
      <c r="AH5163" s="137">
        <v>0.02</v>
      </c>
    </row>
    <row r="5164" spans="1:34" s="173" customFormat="1" x14ac:dyDescent="0.55000000000000004">
      <c r="A5164" s="122"/>
      <c r="B5164" s="123"/>
      <c r="C5164" s="123"/>
      <c r="D5164" s="135"/>
      <c r="E5164" s="123"/>
      <c r="F5164" s="123"/>
      <c r="G5164" s="123"/>
      <c r="H5164" s="123"/>
      <c r="I5164" s="136"/>
      <c r="J5164" s="123"/>
      <c r="K5164" s="137"/>
      <c r="L5164" s="137"/>
      <c r="M5164" s="137"/>
      <c r="N5164" s="123">
        <v>3</v>
      </c>
      <c r="O5164" s="108" t="s">
        <v>7188</v>
      </c>
      <c r="P5164" s="138">
        <v>3101001044058</v>
      </c>
      <c r="Q5164" s="108" t="s">
        <v>7189</v>
      </c>
      <c r="R5164" s="108" t="s">
        <v>7192</v>
      </c>
      <c r="S5164" s="139" t="s">
        <v>7195</v>
      </c>
      <c r="T5164" s="123" t="s">
        <v>55</v>
      </c>
      <c r="U5164" s="123" t="s">
        <v>45</v>
      </c>
      <c r="V5164" s="123" t="s">
        <v>52</v>
      </c>
      <c r="W5164" s="137">
        <v>11.1</v>
      </c>
      <c r="X5164" s="136">
        <v>5.09</v>
      </c>
      <c r="Y5164" s="137">
        <v>0</v>
      </c>
      <c r="Z5164" s="137">
        <f>W5164*Y5164</f>
        <v>0</v>
      </c>
      <c r="AA5164" s="119">
        <v>6</v>
      </c>
      <c r="AB5164" s="119">
        <v>6</v>
      </c>
      <c r="AC5164" s="137">
        <f>(Z5164*(100-AB5164))/100</f>
        <v>0</v>
      </c>
      <c r="AD5164" s="137">
        <f>IF(AND(AC5164="",M5162=""),0,IF((AC5164=""),M5162, IF( (M5162=""),AC5164,SUM(AC5162:AC5167)+M5162)))</f>
        <v>1340298</v>
      </c>
      <c r="AE5164" s="137">
        <f>IF( (X5164=""),AD5164*1,AD5164*(X5164/100) )</f>
        <v>68221.1682</v>
      </c>
      <c r="AF5164" s="137">
        <v>50000000</v>
      </c>
      <c r="AG5164" s="137">
        <f>IF((AF5164-AE5164) &gt; 1,0,IF((AF5164-AE5164)&lt;0,AE5164-AF5164,AF5164-AE5164))</f>
        <v>0</v>
      </c>
      <c r="AH5164" s="137">
        <v>0.02</v>
      </c>
    </row>
    <row r="5165" spans="1:34" s="173" customFormat="1" x14ac:dyDescent="0.55000000000000004">
      <c r="A5165" s="122"/>
      <c r="B5165" s="123"/>
      <c r="C5165" s="123"/>
      <c r="D5165" s="135"/>
      <c r="E5165" s="123"/>
      <c r="F5165" s="123"/>
      <c r="G5165" s="123"/>
      <c r="H5165" s="123"/>
      <c r="I5165" s="136"/>
      <c r="J5165" s="123"/>
      <c r="K5165" s="137"/>
      <c r="L5165" s="137" t="s">
        <v>63</v>
      </c>
      <c r="M5165" s="137">
        <f>SUM(M5162:M5164)</f>
        <v>21375</v>
      </c>
      <c r="N5165" s="123"/>
      <c r="O5165" s="108"/>
      <c r="P5165" s="138"/>
      <c r="Q5165" s="108"/>
      <c r="R5165" s="108"/>
      <c r="S5165" s="139"/>
      <c r="T5165" s="123"/>
      <c r="U5165" s="123"/>
      <c r="V5165" s="123"/>
      <c r="W5165" s="137"/>
      <c r="X5165" s="136"/>
      <c r="Y5165" s="137"/>
      <c r="Z5165" s="137"/>
      <c r="AA5165" s="119"/>
      <c r="AB5165" s="119"/>
      <c r="AC5165" s="137"/>
      <c r="AD5165" s="137"/>
      <c r="AE5165" s="137">
        <f>SUM(AE5162:AE5164)</f>
        <v>1340163.9701999999</v>
      </c>
      <c r="AF5165" s="137"/>
      <c r="AG5165" s="137">
        <f>SUM(AG5162:AG5164)</f>
        <v>0</v>
      </c>
      <c r="AH5165" s="137"/>
    </row>
    <row r="5166" spans="1:34" s="173" customFormat="1" x14ac:dyDescent="0.55000000000000004">
      <c r="A5166" s="122" t="s">
        <v>7198</v>
      </c>
      <c r="B5166" s="123">
        <v>2209</v>
      </c>
      <c r="C5166" s="123">
        <v>6164</v>
      </c>
      <c r="D5166" s="135" t="s">
        <v>7199</v>
      </c>
      <c r="E5166" s="123" t="s">
        <v>37</v>
      </c>
      <c r="F5166" s="123">
        <v>5422</v>
      </c>
      <c r="G5166" s="123">
        <v>12</v>
      </c>
      <c r="H5166" s="123">
        <v>0</v>
      </c>
      <c r="I5166" s="136">
        <v>62</v>
      </c>
      <c r="J5166" s="123" t="s">
        <v>35</v>
      </c>
      <c r="K5166" s="137">
        <f>((G5166*400)+(H5166*100))+I5166</f>
        <v>4862</v>
      </c>
      <c r="L5166" s="137">
        <v>400</v>
      </c>
      <c r="M5166" s="137">
        <f>K5166*L5166</f>
        <v>1944800</v>
      </c>
      <c r="N5166" s="123">
        <v>1</v>
      </c>
      <c r="O5166" s="108" t="s">
        <v>7196</v>
      </c>
      <c r="P5166" s="138">
        <v>3570900314044</v>
      </c>
      <c r="Q5166" s="108" t="s">
        <v>7197</v>
      </c>
      <c r="R5166" s="108" t="s">
        <v>7200</v>
      </c>
      <c r="S5166" s="139" t="s">
        <v>7201</v>
      </c>
      <c r="T5166" s="123" t="s">
        <v>51</v>
      </c>
      <c r="U5166" s="123" t="s">
        <v>227</v>
      </c>
      <c r="V5166" s="123" t="s">
        <v>52</v>
      </c>
      <c r="W5166" s="137">
        <v>75</v>
      </c>
      <c r="X5166" s="136">
        <v>78.13</v>
      </c>
      <c r="Y5166" s="137">
        <v>6750</v>
      </c>
      <c r="Z5166" s="137">
        <f>W5166*Y5166</f>
        <v>506250</v>
      </c>
      <c r="AA5166" s="119">
        <v>12</v>
      </c>
      <c r="AB5166" s="119">
        <v>38</v>
      </c>
      <c r="AC5166" s="137">
        <f>(Z5166*(100-AB5166))/100</f>
        <v>313875</v>
      </c>
      <c r="AD5166" s="137">
        <f>IF(AND(AC5166="",M5166=""),0,IF((AC5166=""),M5166, IF( (M5166=""),AC5166,SUM(AC5166:AC5169)+M5166)))</f>
        <v>2258675</v>
      </c>
      <c r="AE5166" s="137">
        <f>IF( (X5166=""),AD5166*1,AD5166*(X5166/100) )</f>
        <v>1764702.7775000001</v>
      </c>
      <c r="AF5166" s="137">
        <v>10000000</v>
      </c>
      <c r="AG5166" s="137">
        <v>1944800</v>
      </c>
      <c r="AH5166" s="137">
        <v>0.02</v>
      </c>
    </row>
    <row r="5167" spans="1:34" s="173" customFormat="1" x14ac:dyDescent="0.55000000000000004">
      <c r="A5167" s="122"/>
      <c r="B5167" s="123"/>
      <c r="C5167" s="123"/>
      <c r="D5167" s="135"/>
      <c r="E5167" s="123"/>
      <c r="F5167" s="123"/>
      <c r="G5167" s="123"/>
      <c r="H5167" s="123"/>
      <c r="I5167" s="136"/>
      <c r="J5167" s="123"/>
      <c r="K5167" s="137"/>
      <c r="L5167" s="137"/>
      <c r="M5167" s="137"/>
      <c r="N5167" s="123">
        <v>2</v>
      </c>
      <c r="O5167" s="108" t="s">
        <v>7196</v>
      </c>
      <c r="P5167" s="138">
        <v>3570900314044</v>
      </c>
      <c r="Q5167" s="108" t="s">
        <v>7197</v>
      </c>
      <c r="R5167" s="108" t="s">
        <v>7200</v>
      </c>
      <c r="S5167" s="139" t="s">
        <v>7202</v>
      </c>
      <c r="T5167" s="123" t="s">
        <v>55</v>
      </c>
      <c r="U5167" s="123" t="s">
        <v>45</v>
      </c>
      <c r="V5167" s="123" t="s">
        <v>52</v>
      </c>
      <c r="W5167" s="137">
        <v>21</v>
      </c>
      <c r="X5167" s="136">
        <v>21.88</v>
      </c>
      <c r="Y5167" s="137">
        <v>0</v>
      </c>
      <c r="Z5167" s="137">
        <f>W5167*Y5167</f>
        <v>0</v>
      </c>
      <c r="AA5167" s="119">
        <v>7</v>
      </c>
      <c r="AB5167" s="119">
        <v>7</v>
      </c>
      <c r="AC5167" s="137">
        <f>(Z5167*(100-AB5167))/100</f>
        <v>0</v>
      </c>
      <c r="AD5167" s="137">
        <f>IF(AND(AC5167="",M5166=""),0,IF((AC5167=""),M5166, IF( (M5166=""),AC5167,SUM(AC5166:AC5169)+M5166)))</f>
        <v>2258675</v>
      </c>
      <c r="AE5167" s="137">
        <f>IF( (X5167=""),AD5167*1,AD5167*(X5167/100) )</f>
        <v>494198.08999999997</v>
      </c>
      <c r="AF5167" s="137">
        <v>10000000</v>
      </c>
      <c r="AG5167" s="137">
        <f>IF((AF5167-AE5167) &gt; 1,0,IF((AF5167-AE5167)&lt;0,AE5167-AF5167,AF5167-AE5167))</f>
        <v>0</v>
      </c>
      <c r="AH5167" s="137">
        <v>0.02</v>
      </c>
    </row>
    <row r="5168" spans="1:34" s="173" customFormat="1" x14ac:dyDescent="0.55000000000000004">
      <c r="A5168" s="122"/>
      <c r="B5168" s="123"/>
      <c r="C5168" s="123"/>
      <c r="D5168" s="135"/>
      <c r="E5168" s="123"/>
      <c r="F5168" s="123"/>
      <c r="G5168" s="123"/>
      <c r="H5168" s="123"/>
      <c r="I5168" s="136"/>
      <c r="J5168" s="123"/>
      <c r="K5168" s="137"/>
      <c r="L5168" s="137" t="s">
        <v>63</v>
      </c>
      <c r="M5168" s="137">
        <f>SUM(M5166:M5167)</f>
        <v>1944800</v>
      </c>
      <c r="N5168" s="123"/>
      <c r="O5168" s="108"/>
      <c r="P5168" s="138"/>
      <c r="Q5168" s="108"/>
      <c r="R5168" s="108"/>
      <c r="S5168" s="139"/>
      <c r="T5168" s="123"/>
      <c r="U5168" s="123"/>
      <c r="V5168" s="123"/>
      <c r="W5168" s="137"/>
      <c r="X5168" s="136"/>
      <c r="Y5168" s="137"/>
      <c r="Z5168" s="137"/>
      <c r="AA5168" s="119"/>
      <c r="AB5168" s="119"/>
      <c r="AC5168" s="137"/>
      <c r="AD5168" s="137"/>
      <c r="AE5168" s="137">
        <f>SUM(AE5166:AE5167)</f>
        <v>2258900.8675000002</v>
      </c>
      <c r="AF5168" s="137"/>
      <c r="AG5168" s="137">
        <f>SUM(AG5166:AG5167)</f>
        <v>1944800</v>
      </c>
      <c r="AH5168" s="137"/>
    </row>
    <row r="5169" spans="1:34" s="173" customFormat="1" x14ac:dyDescent="0.55000000000000004">
      <c r="A5169" s="122" t="s">
        <v>7203</v>
      </c>
      <c r="B5169" s="123">
        <v>2210</v>
      </c>
      <c r="C5169" s="123">
        <v>6215</v>
      </c>
      <c r="D5169" s="135" t="s">
        <v>7204</v>
      </c>
      <c r="E5169" s="123" t="s">
        <v>37</v>
      </c>
      <c r="F5169" s="123">
        <v>5492</v>
      </c>
      <c r="G5169" s="123">
        <v>3</v>
      </c>
      <c r="H5169" s="123">
        <v>3</v>
      </c>
      <c r="I5169" s="136">
        <v>36</v>
      </c>
      <c r="J5169" s="123" t="s">
        <v>38</v>
      </c>
      <c r="K5169" s="137">
        <f>((G5169*400)+(H5169*100))+I5169</f>
        <v>1536</v>
      </c>
      <c r="L5169" s="137">
        <v>400</v>
      </c>
      <c r="M5169" s="137">
        <f>K5169*L5169</f>
        <v>614400</v>
      </c>
      <c r="N5169" s="123"/>
      <c r="O5169" s="108"/>
      <c r="P5169" s="138"/>
      <c r="Q5169" s="108"/>
      <c r="R5169" s="108"/>
      <c r="S5169" s="139"/>
      <c r="T5169" s="123"/>
      <c r="U5169" s="123"/>
      <c r="V5169" s="123"/>
      <c r="W5169" s="137"/>
      <c r="X5169" s="136"/>
      <c r="Y5169" s="137"/>
      <c r="Z5169" s="137"/>
      <c r="AA5169" s="119"/>
      <c r="AB5169" s="119"/>
      <c r="AC5169" s="137"/>
      <c r="AD5169" s="137">
        <f>IF(AND(AC5169="",M5169=""),0,IF((AC5169=""),M5169,IF((M5169=""),AC5169,AC5169+M5169)))</f>
        <v>614400</v>
      </c>
      <c r="AE5169" s="137">
        <f>IF( (X5169=""),AD5169*1,AD5169*(X5169/100) )</f>
        <v>614400</v>
      </c>
      <c r="AF5169" s="137">
        <v>0</v>
      </c>
      <c r="AG5169" s="137">
        <f>IF((AF5169-AE5169) &gt; 1,0,IF((AF5169-AE5169)&lt;0,AE5169-AF5169,AF5169-AE5169))</f>
        <v>614400</v>
      </c>
      <c r="AH5169" s="137">
        <v>0.01</v>
      </c>
    </row>
    <row r="5170" spans="1:34" s="173" customFormat="1" x14ac:dyDescent="0.55000000000000004">
      <c r="A5170" s="122"/>
      <c r="B5170" s="123"/>
      <c r="C5170" s="123"/>
      <c r="D5170" s="135"/>
      <c r="E5170" s="123"/>
      <c r="F5170" s="123"/>
      <c r="G5170" s="123"/>
      <c r="H5170" s="123"/>
      <c r="I5170" s="136"/>
      <c r="J5170" s="123"/>
      <c r="K5170" s="137"/>
      <c r="L5170" s="137" t="s">
        <v>63</v>
      </c>
      <c r="M5170" s="137">
        <f>SUM(M5169:M5169)</f>
        <v>614400</v>
      </c>
      <c r="N5170" s="123"/>
      <c r="O5170" s="108"/>
      <c r="P5170" s="138"/>
      <c r="Q5170" s="108"/>
      <c r="R5170" s="108"/>
      <c r="S5170" s="139"/>
      <c r="T5170" s="123"/>
      <c r="U5170" s="123"/>
      <c r="V5170" s="123"/>
      <c r="W5170" s="137"/>
      <c r="X5170" s="136"/>
      <c r="Y5170" s="137"/>
      <c r="Z5170" s="137"/>
      <c r="AA5170" s="119"/>
      <c r="AB5170" s="119"/>
      <c r="AC5170" s="137"/>
      <c r="AD5170" s="137"/>
      <c r="AE5170" s="137">
        <f>SUM(AE5169:AE5169)</f>
        <v>614400</v>
      </c>
      <c r="AF5170" s="137"/>
      <c r="AG5170" s="137">
        <f>SUM(AG5169:AG5169)</f>
        <v>614400</v>
      </c>
      <c r="AH5170" s="137"/>
    </row>
    <row r="5171" spans="1:34" s="99" customFormat="1" x14ac:dyDescent="0.55000000000000004">
      <c r="A5171" s="107" t="s">
        <v>7207</v>
      </c>
      <c r="B5171" s="102">
        <v>2211</v>
      </c>
      <c r="C5171" s="102">
        <v>5410</v>
      </c>
      <c r="D5171" s="90" t="s">
        <v>7208</v>
      </c>
      <c r="E5171" s="102" t="s">
        <v>34</v>
      </c>
      <c r="F5171" s="102">
        <v>5367</v>
      </c>
      <c r="G5171" s="102">
        <v>0</v>
      </c>
      <c r="H5171" s="102">
        <v>0</v>
      </c>
      <c r="I5171" s="98">
        <v>21</v>
      </c>
      <c r="J5171" s="102" t="s">
        <v>62</v>
      </c>
      <c r="K5171" s="94">
        <f>((G5171*400)+(H5171*100))+I5171</f>
        <v>21</v>
      </c>
      <c r="L5171" s="94">
        <v>25000</v>
      </c>
      <c r="M5171" s="94">
        <f>K5171*L5171</f>
        <v>525000</v>
      </c>
      <c r="N5171" s="102">
        <v>1</v>
      </c>
      <c r="O5171" s="111" t="s">
        <v>7205</v>
      </c>
      <c r="P5171" s="96">
        <v>3579900002342</v>
      </c>
      <c r="Q5171" s="111" t="s">
        <v>7206</v>
      </c>
      <c r="R5171" s="111" t="s">
        <v>7209</v>
      </c>
      <c r="S5171" s="97" t="s">
        <v>7210</v>
      </c>
      <c r="T5171" s="102" t="s">
        <v>44</v>
      </c>
      <c r="U5171" s="102" t="s">
        <v>45</v>
      </c>
      <c r="V5171" s="102" t="s">
        <v>96</v>
      </c>
      <c r="W5171" s="94">
        <v>68</v>
      </c>
      <c r="X5171" s="98">
        <v>33.340000000000003</v>
      </c>
      <c r="Y5171" s="94">
        <v>7150</v>
      </c>
      <c r="Z5171" s="94">
        <f>W5171*Y5171</f>
        <v>486200</v>
      </c>
      <c r="AA5171" s="89">
        <v>22</v>
      </c>
      <c r="AB5171" s="89">
        <v>34</v>
      </c>
      <c r="AC5171" s="94">
        <f>(Z5171*(100-AB5171))/100</f>
        <v>320892</v>
      </c>
      <c r="AD5171" s="94">
        <f>IF(AND(AC5171="",M5171=""),0,IF((AC5171=""),M5171, IF( (M5171=""),AC5171,SUM(AC5171:AC5173)+M5171)))</f>
        <v>1487676</v>
      </c>
      <c r="AE5171" s="94">
        <f>IF( (X5171=""),AD5171*1,AD5171*(X5171/100) )</f>
        <v>495991.17840000003</v>
      </c>
      <c r="AF5171" s="94">
        <v>0</v>
      </c>
      <c r="AG5171" s="94">
        <f>IF((AF5171-AE5171) &gt; 1,0,IF((AF5171-AE5171)&lt;0,AE5171-AF5171,AF5171-AE5171))</f>
        <v>495991.17840000003</v>
      </c>
      <c r="AH5171" s="94">
        <v>0.3</v>
      </c>
    </row>
    <row r="5172" spans="1:34" s="99" customFormat="1" x14ac:dyDescent="0.55000000000000004">
      <c r="A5172" s="107"/>
      <c r="B5172" s="102"/>
      <c r="C5172" s="102"/>
      <c r="D5172" s="90"/>
      <c r="E5172" s="102"/>
      <c r="F5172" s="102"/>
      <c r="G5172" s="102"/>
      <c r="H5172" s="102"/>
      <c r="I5172" s="98"/>
      <c r="J5172" s="102"/>
      <c r="K5172" s="94"/>
      <c r="L5172" s="94"/>
      <c r="M5172" s="94"/>
      <c r="N5172" s="102"/>
      <c r="O5172" s="111"/>
      <c r="P5172" s="96"/>
      <c r="Q5172" s="111"/>
      <c r="R5172" s="111"/>
      <c r="S5172" s="97"/>
      <c r="T5172" s="102" t="s">
        <v>44</v>
      </c>
      <c r="U5172" s="102"/>
      <c r="V5172" s="102" t="s">
        <v>96</v>
      </c>
      <c r="W5172" s="94">
        <v>68</v>
      </c>
      <c r="X5172" s="98">
        <v>33.33</v>
      </c>
      <c r="Y5172" s="94">
        <v>7150</v>
      </c>
      <c r="Z5172" s="94">
        <f>W5172*Y5172</f>
        <v>486200</v>
      </c>
      <c r="AA5172" s="89">
        <v>22</v>
      </c>
      <c r="AB5172" s="89">
        <v>34</v>
      </c>
      <c r="AC5172" s="94">
        <f>(Z5172*(100-AB5172))/100</f>
        <v>320892</v>
      </c>
      <c r="AD5172" s="94">
        <f>IF(AND(AC5172="",M5171=""),0,IF((AC5172=""),M5171, IF( (M5171=""),AC5172,SUM(AC5171:AC5173)+M5171)))</f>
        <v>1487676</v>
      </c>
      <c r="AE5172" s="94">
        <f>IF( (X5172=""),AD5172*1,AD5172*(X5172/100) )</f>
        <v>495842.41079999995</v>
      </c>
      <c r="AF5172" s="94">
        <v>0</v>
      </c>
      <c r="AG5172" s="94">
        <f>IF((AF5172-AE5172) &gt; 1,0,IF((AF5172-AE5172)&lt;0,AE5172-AF5172,AF5172-AE5172))</f>
        <v>495842.41079999995</v>
      </c>
      <c r="AH5172" s="94">
        <v>0.3</v>
      </c>
    </row>
    <row r="5173" spans="1:34" s="99" customFormat="1" x14ac:dyDescent="0.55000000000000004">
      <c r="A5173" s="107"/>
      <c r="B5173" s="102"/>
      <c r="C5173" s="102"/>
      <c r="D5173" s="90"/>
      <c r="E5173" s="102"/>
      <c r="F5173" s="102"/>
      <c r="G5173" s="102"/>
      <c r="H5173" s="102"/>
      <c r="I5173" s="98"/>
      <c r="J5173" s="102"/>
      <c r="K5173" s="94"/>
      <c r="L5173" s="94"/>
      <c r="M5173" s="94"/>
      <c r="N5173" s="102"/>
      <c r="O5173" s="111"/>
      <c r="P5173" s="96"/>
      <c r="Q5173" s="111"/>
      <c r="R5173" s="111"/>
      <c r="S5173" s="97"/>
      <c r="T5173" s="102" t="s">
        <v>44</v>
      </c>
      <c r="U5173" s="102"/>
      <c r="V5173" s="102" t="s">
        <v>779</v>
      </c>
      <c r="W5173" s="94">
        <v>68</v>
      </c>
      <c r="X5173" s="98">
        <v>33.33</v>
      </c>
      <c r="Y5173" s="94">
        <v>7150</v>
      </c>
      <c r="Z5173" s="94">
        <f>W5173*Y5173</f>
        <v>486200</v>
      </c>
      <c r="AA5173" s="89">
        <v>22</v>
      </c>
      <c r="AB5173" s="89">
        <v>34</v>
      </c>
      <c r="AC5173" s="94">
        <f>(Z5173*(100-AB5173))/100</f>
        <v>320892</v>
      </c>
      <c r="AD5173" s="94">
        <f>IF(AND(AC5173="",M5171=""),0,IF((AC5173=""),M5171, IF( (M5171=""),AC5173,SUM(AC5171:AC5173)+M5171)))</f>
        <v>1487676</v>
      </c>
      <c r="AE5173" s="94">
        <f>IF( (X5173=""),AD5173*1,AD5173*(X5173/100) )</f>
        <v>495842.41079999995</v>
      </c>
      <c r="AF5173" s="94">
        <v>0</v>
      </c>
      <c r="AG5173" s="94">
        <f>IF((AF5173-AE5173) &gt; 1,0,IF((AF5173-AE5173)&lt;0,AE5173-AF5173,AF5173-AE5173))</f>
        <v>495842.41079999995</v>
      </c>
      <c r="AH5173" s="94">
        <v>0.3</v>
      </c>
    </row>
    <row r="5174" spans="1:34" s="99" customFormat="1" x14ac:dyDescent="0.55000000000000004">
      <c r="A5174" s="107"/>
      <c r="B5174" s="102"/>
      <c r="C5174" s="102"/>
      <c r="D5174" s="90"/>
      <c r="E5174" s="102"/>
      <c r="F5174" s="102"/>
      <c r="G5174" s="102"/>
      <c r="H5174" s="102"/>
      <c r="I5174" s="98"/>
      <c r="J5174" s="102"/>
      <c r="K5174" s="94"/>
      <c r="L5174" s="94" t="s">
        <v>63</v>
      </c>
      <c r="M5174" s="94">
        <f>SUM(M5171:M5173)</f>
        <v>525000</v>
      </c>
      <c r="N5174" s="102"/>
      <c r="O5174" s="111"/>
      <c r="P5174" s="96"/>
      <c r="Q5174" s="111"/>
      <c r="R5174" s="111"/>
      <c r="S5174" s="97"/>
      <c r="T5174" s="102"/>
      <c r="U5174" s="102"/>
      <c r="V5174" s="102"/>
      <c r="W5174" s="94"/>
      <c r="X5174" s="98"/>
      <c r="Y5174" s="94"/>
      <c r="Z5174" s="94"/>
      <c r="AA5174" s="89"/>
      <c r="AB5174" s="89"/>
      <c r="AC5174" s="94"/>
      <c r="AD5174" s="94"/>
      <c r="AE5174" s="94">
        <f>SUM(AE5171:AE5173)</f>
        <v>1487676</v>
      </c>
      <c r="AF5174" s="94"/>
      <c r="AG5174" s="94">
        <f>SUM(AG5171:AG5173)</f>
        <v>1487676</v>
      </c>
      <c r="AH5174" s="94"/>
    </row>
    <row r="5175" spans="1:34" s="173" customFormat="1" x14ac:dyDescent="0.55000000000000004">
      <c r="A5175" s="122" t="s">
        <v>7213</v>
      </c>
      <c r="B5175" s="123">
        <v>2212</v>
      </c>
      <c r="C5175" s="123">
        <v>8529</v>
      </c>
      <c r="D5175" s="135" t="s">
        <v>7214</v>
      </c>
      <c r="E5175" s="123" t="s">
        <v>34</v>
      </c>
      <c r="F5175" s="123">
        <v>3458</v>
      </c>
      <c r="G5175" s="123">
        <v>0</v>
      </c>
      <c r="H5175" s="123">
        <v>1</v>
      </c>
      <c r="I5175" s="136">
        <v>10</v>
      </c>
      <c r="J5175" s="123" t="s">
        <v>35</v>
      </c>
      <c r="K5175" s="137">
        <f>((G5175*400)+(H5175*100))+I5175</f>
        <v>110</v>
      </c>
      <c r="L5175" s="137">
        <v>800</v>
      </c>
      <c r="M5175" s="137">
        <f>K5175*L5175</f>
        <v>88000</v>
      </c>
      <c r="N5175" s="123">
        <v>1</v>
      </c>
      <c r="O5175" s="108" t="s">
        <v>7211</v>
      </c>
      <c r="P5175" s="138">
        <v>3570800349083</v>
      </c>
      <c r="Q5175" s="108" t="s">
        <v>7212</v>
      </c>
      <c r="R5175" s="108" t="s">
        <v>7215</v>
      </c>
      <c r="S5175" s="139" t="s">
        <v>7216</v>
      </c>
      <c r="T5175" s="123" t="s">
        <v>51</v>
      </c>
      <c r="U5175" s="123" t="s">
        <v>227</v>
      </c>
      <c r="V5175" s="123" t="s">
        <v>52</v>
      </c>
      <c r="W5175" s="137">
        <v>266.8</v>
      </c>
      <c r="X5175" s="136">
        <v>93.04</v>
      </c>
      <c r="Y5175" s="137">
        <v>6750</v>
      </c>
      <c r="Z5175" s="137">
        <f>W5175*Y5175</f>
        <v>1800900</v>
      </c>
      <c r="AA5175" s="119">
        <v>11</v>
      </c>
      <c r="AB5175" s="119">
        <v>34</v>
      </c>
      <c r="AC5175" s="137">
        <f>(Z5175*(100-AB5175))/100</f>
        <v>1188594</v>
      </c>
      <c r="AD5175" s="137">
        <f>IF(AND(AC5175="",M5175=""),0,IF((AC5175=""),M5175, IF( (M5175=""),AC5175,SUM(AC5175:AC5178)+M5175)))</f>
        <v>1381610.8</v>
      </c>
      <c r="AE5175" s="137">
        <f>IF( (X5175=""),AD5175*1,AD5175*(X5175/100) )</f>
        <v>1285450.6883200002</v>
      </c>
      <c r="AF5175" s="137">
        <v>50000000</v>
      </c>
      <c r="AG5175" s="137">
        <f>IF((AF5175-AE5175) &gt; 1,0,IF((AF5175-AE5175)&lt;0,AE5175-AF5175,AF5175-AE5175))</f>
        <v>0</v>
      </c>
      <c r="AH5175" s="137">
        <v>0.02</v>
      </c>
    </row>
    <row r="5176" spans="1:34" s="173" customFormat="1" x14ac:dyDescent="0.55000000000000004">
      <c r="A5176" s="122"/>
      <c r="B5176" s="123"/>
      <c r="C5176" s="123"/>
      <c r="D5176" s="135"/>
      <c r="E5176" s="123"/>
      <c r="F5176" s="123"/>
      <c r="G5176" s="123"/>
      <c r="H5176" s="123"/>
      <c r="I5176" s="136"/>
      <c r="J5176" s="123"/>
      <c r="K5176" s="137"/>
      <c r="L5176" s="137"/>
      <c r="M5176" s="137"/>
      <c r="N5176" s="123">
        <v>2</v>
      </c>
      <c r="O5176" s="108" t="s">
        <v>7211</v>
      </c>
      <c r="P5176" s="138">
        <v>3570800349083</v>
      </c>
      <c r="Q5176" s="108" t="s">
        <v>7212</v>
      </c>
      <c r="R5176" s="108" t="s">
        <v>7215</v>
      </c>
      <c r="S5176" s="139" t="s">
        <v>7217</v>
      </c>
      <c r="T5176" s="123" t="s">
        <v>343</v>
      </c>
      <c r="U5176" s="123" t="s">
        <v>45</v>
      </c>
      <c r="V5176" s="123" t="s">
        <v>52</v>
      </c>
      <c r="W5176" s="137">
        <v>19.95</v>
      </c>
      <c r="X5176" s="136">
        <v>6.96</v>
      </c>
      <c r="Y5176" s="137">
        <v>5600</v>
      </c>
      <c r="Z5176" s="137">
        <f>W5176*Y5176</f>
        <v>111720</v>
      </c>
      <c r="AA5176" s="119">
        <v>6</v>
      </c>
      <c r="AB5176" s="119">
        <v>6</v>
      </c>
      <c r="AC5176" s="137">
        <f>(Z5176*(100-AB5176))/100</f>
        <v>105016.8</v>
      </c>
      <c r="AD5176" s="137">
        <f>IF(AND(AC5176="",M5175=""),0,IF((AC5176=""),M5175, IF( (M5175=""),AC5176,SUM(AC5175:AC5178)+M5175)))</f>
        <v>1381610.8</v>
      </c>
      <c r="AE5176" s="137">
        <f>IF( (X5176=""),AD5176*1,AD5176*(X5176/100) )</f>
        <v>96160.111680000002</v>
      </c>
      <c r="AF5176" s="137">
        <v>50000000</v>
      </c>
      <c r="AG5176" s="137">
        <f>IF((AF5176-AE5176) &gt; 1,0,IF((AF5176-AE5176)&lt;0,AE5176-AF5176,AF5176-AE5176))</f>
        <v>0</v>
      </c>
      <c r="AH5176" s="137">
        <v>0.02</v>
      </c>
    </row>
    <row r="5177" spans="1:34" s="173" customFormat="1" x14ac:dyDescent="0.55000000000000004">
      <c r="A5177" s="122"/>
      <c r="B5177" s="123">
        <v>2213</v>
      </c>
      <c r="C5177" s="123">
        <v>8531</v>
      </c>
      <c r="D5177" s="135" t="s">
        <v>7218</v>
      </c>
      <c r="E5177" s="123" t="s">
        <v>34</v>
      </c>
      <c r="F5177" s="123">
        <v>3460</v>
      </c>
      <c r="G5177" s="123">
        <v>0</v>
      </c>
      <c r="H5177" s="123">
        <v>0</v>
      </c>
      <c r="I5177" s="136">
        <v>60</v>
      </c>
      <c r="J5177" s="123" t="s">
        <v>38</v>
      </c>
      <c r="K5177" s="137">
        <f>((G5177*400)+(H5177*100))+I5177</f>
        <v>60</v>
      </c>
      <c r="L5177" s="137">
        <v>800</v>
      </c>
      <c r="M5177" s="137">
        <f>K5177*L5177</f>
        <v>48000</v>
      </c>
      <c r="N5177" s="123"/>
      <c r="O5177" s="108"/>
      <c r="P5177" s="138"/>
      <c r="Q5177" s="108"/>
      <c r="R5177" s="108"/>
      <c r="S5177" s="139"/>
      <c r="T5177" s="123"/>
      <c r="U5177" s="123"/>
      <c r="V5177" s="123"/>
      <c r="W5177" s="137"/>
      <c r="X5177" s="136"/>
      <c r="Y5177" s="137"/>
      <c r="Z5177" s="137"/>
      <c r="AA5177" s="119"/>
      <c r="AB5177" s="119"/>
      <c r="AC5177" s="137"/>
      <c r="AD5177" s="137">
        <f>IF(AND(AC5177="",M5177=""),0,IF((AC5177=""),M5177,IF((M5177=""),AC5177,AC5177+M5177)))</f>
        <v>48000</v>
      </c>
      <c r="AE5177" s="137">
        <f>IF( (X5177=""),AD5177*1,AD5177*(X5177/100) )</f>
        <v>48000</v>
      </c>
      <c r="AF5177" s="137">
        <v>50000000</v>
      </c>
      <c r="AG5177" s="137">
        <f>IF((AF5177-AE5177) &gt; 1,0,IF((AF5177-AE5177)&lt;0,AE5177-AF5177,AF5177-AE5177))</f>
        <v>0</v>
      </c>
      <c r="AH5177" s="137">
        <v>0.01</v>
      </c>
    </row>
    <row r="5178" spans="1:34" s="173" customFormat="1" x14ac:dyDescent="0.55000000000000004">
      <c r="A5178" s="122"/>
      <c r="B5178" s="123">
        <v>2214</v>
      </c>
      <c r="C5178" s="123">
        <v>8533</v>
      </c>
      <c r="D5178" s="135" t="s">
        <v>7219</v>
      </c>
      <c r="E5178" s="123" t="s">
        <v>34</v>
      </c>
      <c r="F5178" s="123">
        <v>3461</v>
      </c>
      <c r="G5178" s="123">
        <v>0</v>
      </c>
      <c r="H5178" s="123">
        <v>0</v>
      </c>
      <c r="I5178" s="136">
        <v>60</v>
      </c>
      <c r="J5178" s="123" t="s">
        <v>38</v>
      </c>
      <c r="K5178" s="137">
        <f>((G5178*400)+(H5178*100))+I5178</f>
        <v>60</v>
      </c>
      <c r="L5178" s="137">
        <v>800</v>
      </c>
      <c r="M5178" s="137">
        <f>K5178*L5178</f>
        <v>48000</v>
      </c>
      <c r="N5178" s="123"/>
      <c r="O5178" s="108"/>
      <c r="P5178" s="138"/>
      <c r="Q5178" s="108"/>
      <c r="R5178" s="108"/>
      <c r="S5178" s="139"/>
      <c r="T5178" s="123"/>
      <c r="U5178" s="123"/>
      <c r="V5178" s="123"/>
      <c r="W5178" s="137"/>
      <c r="X5178" s="136"/>
      <c r="Y5178" s="137"/>
      <c r="Z5178" s="137"/>
      <c r="AA5178" s="119"/>
      <c r="AB5178" s="119"/>
      <c r="AC5178" s="137"/>
      <c r="AD5178" s="137">
        <f>IF(AND(AC5178="",M5178=""),0,IF((AC5178=""),M5178,IF((M5178=""),AC5178,AC5178+M5178)))</f>
        <v>48000</v>
      </c>
      <c r="AE5178" s="137">
        <f>IF( (X5178=""),AD5178*1,AD5178*(X5178/100) )</f>
        <v>48000</v>
      </c>
      <c r="AF5178" s="137">
        <v>50000000</v>
      </c>
      <c r="AG5178" s="137">
        <f>IF((AF5178-AE5178) &gt; 1,0,IF((AF5178-AE5178)&lt;0,AE5178-AF5178,AF5178-AE5178))</f>
        <v>0</v>
      </c>
      <c r="AH5178" s="137">
        <v>0.01</v>
      </c>
    </row>
    <row r="5179" spans="1:34" s="173" customFormat="1" x14ac:dyDescent="0.55000000000000004">
      <c r="A5179" s="122"/>
      <c r="B5179" s="123">
        <v>2215</v>
      </c>
      <c r="C5179" s="123">
        <v>8532</v>
      </c>
      <c r="D5179" s="135" t="s">
        <v>7220</v>
      </c>
      <c r="E5179" s="123" t="s">
        <v>34</v>
      </c>
      <c r="F5179" s="123">
        <v>3462</v>
      </c>
      <c r="G5179" s="123">
        <v>0</v>
      </c>
      <c r="H5179" s="123">
        <v>0</v>
      </c>
      <c r="I5179" s="136">
        <v>60</v>
      </c>
      <c r="J5179" s="123" t="s">
        <v>38</v>
      </c>
      <c r="K5179" s="137">
        <f>((G5179*400)+(H5179*100))+I5179</f>
        <v>60</v>
      </c>
      <c r="L5179" s="137">
        <v>800</v>
      </c>
      <c r="M5179" s="137">
        <f>K5179*L5179</f>
        <v>48000</v>
      </c>
      <c r="N5179" s="123"/>
      <c r="O5179" s="108"/>
      <c r="P5179" s="138"/>
      <c r="Q5179" s="108"/>
      <c r="R5179" s="108"/>
      <c r="S5179" s="139"/>
      <c r="T5179" s="123"/>
      <c r="U5179" s="123"/>
      <c r="V5179" s="123"/>
      <c r="W5179" s="137"/>
      <c r="X5179" s="136"/>
      <c r="Y5179" s="137"/>
      <c r="Z5179" s="137"/>
      <c r="AA5179" s="119"/>
      <c r="AB5179" s="119"/>
      <c r="AC5179" s="137"/>
      <c r="AD5179" s="137">
        <f>IF(AND(AC5179="",M5179=""),0,IF((AC5179=""),M5179,IF((M5179=""),AC5179,AC5179+M5179)))</f>
        <v>48000</v>
      </c>
      <c r="AE5179" s="137">
        <f>IF( (X5179=""),AD5179*1,AD5179*(X5179/100) )</f>
        <v>48000</v>
      </c>
      <c r="AF5179" s="137">
        <v>50000000</v>
      </c>
      <c r="AG5179" s="137">
        <f>IF((AF5179-AE5179) &gt; 1,0,IF((AF5179-AE5179)&lt;0,AE5179-AF5179,AF5179-AE5179))</f>
        <v>0</v>
      </c>
      <c r="AH5179" s="137">
        <v>0.01</v>
      </c>
    </row>
    <row r="5180" spans="1:34" s="173" customFormat="1" x14ac:dyDescent="0.55000000000000004">
      <c r="A5180" s="122"/>
      <c r="B5180" s="123"/>
      <c r="C5180" s="123"/>
      <c r="D5180" s="135"/>
      <c r="E5180" s="123"/>
      <c r="F5180" s="123"/>
      <c r="G5180" s="123"/>
      <c r="H5180" s="123"/>
      <c r="I5180" s="136"/>
      <c r="J5180" s="123"/>
      <c r="K5180" s="137"/>
      <c r="L5180" s="137" t="s">
        <v>63</v>
      </c>
      <c r="M5180" s="137">
        <f>SUM(M5175:M5179)</f>
        <v>232000</v>
      </c>
      <c r="N5180" s="123"/>
      <c r="O5180" s="108"/>
      <c r="P5180" s="138"/>
      <c r="Q5180" s="108"/>
      <c r="R5180" s="108"/>
      <c r="S5180" s="139"/>
      <c r="T5180" s="123"/>
      <c r="U5180" s="123"/>
      <c r="V5180" s="123"/>
      <c r="W5180" s="137"/>
      <c r="X5180" s="136"/>
      <c r="Y5180" s="137"/>
      <c r="Z5180" s="137"/>
      <c r="AA5180" s="119"/>
      <c r="AB5180" s="119"/>
      <c r="AC5180" s="137"/>
      <c r="AD5180" s="137"/>
      <c r="AE5180" s="137">
        <f>SUM(AE5175:AE5179)</f>
        <v>1525610.8000000003</v>
      </c>
      <c r="AF5180" s="137"/>
      <c r="AG5180" s="137">
        <f>SUM(AG5175:AG5179)</f>
        <v>0</v>
      </c>
      <c r="AH5180" s="137"/>
    </row>
    <row r="5181" spans="1:34" s="173" customFormat="1" x14ac:dyDescent="0.55000000000000004">
      <c r="A5181" s="122" t="s">
        <v>7221</v>
      </c>
      <c r="B5181" s="123">
        <v>2216</v>
      </c>
      <c r="C5181" s="123">
        <v>7335</v>
      </c>
      <c r="D5181" s="135" t="s">
        <v>7222</v>
      </c>
      <c r="E5181" s="123" t="s">
        <v>34</v>
      </c>
      <c r="F5181" s="123">
        <v>9802</v>
      </c>
      <c r="G5181" s="123">
        <v>1</v>
      </c>
      <c r="H5181" s="123">
        <v>1</v>
      </c>
      <c r="I5181" s="136">
        <v>42</v>
      </c>
      <c r="J5181" s="123" t="s">
        <v>38</v>
      </c>
      <c r="K5181" s="137">
        <f>((G5181*400)+(H5181*100))+I5181</f>
        <v>542</v>
      </c>
      <c r="L5181" s="137">
        <v>1000</v>
      </c>
      <c r="M5181" s="137">
        <f>K5181*L5181</f>
        <v>542000</v>
      </c>
      <c r="N5181" s="123"/>
      <c r="O5181" s="108"/>
      <c r="P5181" s="138"/>
      <c r="Q5181" s="108"/>
      <c r="R5181" s="108"/>
      <c r="S5181" s="139"/>
      <c r="T5181" s="123"/>
      <c r="U5181" s="123"/>
      <c r="V5181" s="123"/>
      <c r="W5181" s="137"/>
      <c r="X5181" s="136"/>
      <c r="Y5181" s="137"/>
      <c r="Z5181" s="137"/>
      <c r="AA5181" s="119"/>
      <c r="AB5181" s="119"/>
      <c r="AC5181" s="137"/>
      <c r="AD5181" s="137">
        <f>IF(AND(AC5181="",M5181=""),0,IF((AC5181=""),M5181,IF((M5181=""),AC5181,AC5181+M5181)))</f>
        <v>542000</v>
      </c>
      <c r="AE5181" s="137">
        <f>IF( (X5181=""),AD5181*1,AD5181*(X5181/100) )</f>
        <v>542000</v>
      </c>
      <c r="AF5181" s="137">
        <v>50000000</v>
      </c>
      <c r="AG5181" s="137">
        <f>IF((AF5181-AE5181) &gt; 1,0,IF((AF5181-AE5181)&lt;0,AE5181-AF5181,AF5181-AE5181))</f>
        <v>0</v>
      </c>
      <c r="AH5181" s="137">
        <v>0.01</v>
      </c>
    </row>
    <row r="5182" spans="1:34" s="173" customFormat="1" x14ac:dyDescent="0.55000000000000004">
      <c r="A5182" s="122"/>
      <c r="B5182" s="123">
        <v>2217</v>
      </c>
      <c r="C5182" s="123">
        <v>7348</v>
      </c>
      <c r="D5182" s="135" t="s">
        <v>7223</v>
      </c>
      <c r="E5182" s="123" t="s">
        <v>34</v>
      </c>
      <c r="F5182" s="123">
        <v>17625</v>
      </c>
      <c r="G5182" s="123">
        <v>3</v>
      </c>
      <c r="H5182" s="123">
        <v>1</v>
      </c>
      <c r="I5182" s="136">
        <v>94</v>
      </c>
      <c r="J5182" s="123" t="s">
        <v>38</v>
      </c>
      <c r="K5182" s="137">
        <f>((G5182*400)+(H5182*100))+I5182</f>
        <v>1394</v>
      </c>
      <c r="L5182" s="137">
        <v>225</v>
      </c>
      <c r="M5182" s="137">
        <f>K5182*L5182</f>
        <v>313650</v>
      </c>
      <c r="N5182" s="123"/>
      <c r="O5182" s="108"/>
      <c r="P5182" s="138"/>
      <c r="Q5182" s="108"/>
      <c r="R5182" s="108"/>
      <c r="S5182" s="139"/>
      <c r="T5182" s="123"/>
      <c r="U5182" s="123"/>
      <c r="V5182" s="123"/>
      <c r="W5182" s="137"/>
      <c r="X5182" s="136"/>
      <c r="Y5182" s="137"/>
      <c r="Z5182" s="137"/>
      <c r="AA5182" s="119"/>
      <c r="AB5182" s="119"/>
      <c r="AC5182" s="137"/>
      <c r="AD5182" s="137">
        <f>IF(AND(AC5182="",M5182=""),0,IF((AC5182=""),M5182,IF((M5182=""),AC5182,AC5182+M5182)))</f>
        <v>313650</v>
      </c>
      <c r="AE5182" s="137">
        <f>IF( (X5182=""),AD5182*1,AD5182*(X5182/100) )</f>
        <v>313650</v>
      </c>
      <c r="AF5182" s="137">
        <v>50000000</v>
      </c>
      <c r="AG5182" s="137">
        <f>IF((AF5182-AE5182) &gt; 1,0,IF((AF5182-AE5182)&lt;0,AE5182-AF5182,AF5182-AE5182))</f>
        <v>0</v>
      </c>
      <c r="AH5182" s="137">
        <v>0.01</v>
      </c>
    </row>
    <row r="5183" spans="1:34" s="173" customFormat="1" x14ac:dyDescent="0.55000000000000004">
      <c r="A5183" s="122"/>
      <c r="B5183" s="123">
        <v>2218</v>
      </c>
      <c r="C5183" s="123">
        <v>7349</v>
      </c>
      <c r="D5183" s="135" t="s">
        <v>7224</v>
      </c>
      <c r="E5183" s="123" t="s">
        <v>34</v>
      </c>
      <c r="F5183" s="123">
        <v>17658</v>
      </c>
      <c r="G5183" s="123">
        <v>0</v>
      </c>
      <c r="H5183" s="123">
        <v>2</v>
      </c>
      <c r="I5183" s="136">
        <v>69</v>
      </c>
      <c r="J5183" s="123" t="s">
        <v>38</v>
      </c>
      <c r="K5183" s="137">
        <f>((G5183*400)+(H5183*100))+I5183</f>
        <v>269</v>
      </c>
      <c r="L5183" s="137">
        <v>225</v>
      </c>
      <c r="M5183" s="137">
        <f>K5183*L5183</f>
        <v>60525</v>
      </c>
      <c r="N5183" s="123"/>
      <c r="O5183" s="108"/>
      <c r="P5183" s="138"/>
      <c r="Q5183" s="108"/>
      <c r="R5183" s="108"/>
      <c r="S5183" s="139"/>
      <c r="T5183" s="123"/>
      <c r="U5183" s="123"/>
      <c r="V5183" s="123"/>
      <c r="W5183" s="137"/>
      <c r="X5183" s="136"/>
      <c r="Y5183" s="137"/>
      <c r="Z5183" s="137"/>
      <c r="AA5183" s="119"/>
      <c r="AB5183" s="119"/>
      <c r="AC5183" s="137"/>
      <c r="AD5183" s="137">
        <f>IF(AND(AC5183="",M5183=""),0,IF((AC5183=""),M5183,IF((M5183=""),AC5183,AC5183+M5183)))</f>
        <v>60525</v>
      </c>
      <c r="AE5183" s="137">
        <f>IF( (X5183=""),AD5183*1,AD5183*(X5183/100) )</f>
        <v>60525</v>
      </c>
      <c r="AF5183" s="137">
        <v>50000000</v>
      </c>
      <c r="AG5183" s="137">
        <f>IF((AF5183-AE5183) &gt; 1,0,IF((AF5183-AE5183)&lt;0,AE5183-AF5183,AF5183-AE5183))</f>
        <v>0</v>
      </c>
      <c r="AH5183" s="137">
        <v>0.01</v>
      </c>
    </row>
    <row r="5184" spans="1:34" s="173" customFormat="1" x14ac:dyDescent="0.55000000000000004">
      <c r="A5184" s="122"/>
      <c r="B5184" s="123"/>
      <c r="C5184" s="123"/>
      <c r="D5184" s="135"/>
      <c r="E5184" s="123"/>
      <c r="F5184" s="123"/>
      <c r="G5184" s="123"/>
      <c r="H5184" s="123"/>
      <c r="I5184" s="136"/>
      <c r="J5184" s="123"/>
      <c r="K5184" s="137"/>
      <c r="L5184" s="137" t="s">
        <v>63</v>
      </c>
      <c r="M5184" s="137">
        <f>SUM(M5181:M5183)</f>
        <v>916175</v>
      </c>
      <c r="N5184" s="123"/>
      <c r="O5184" s="108"/>
      <c r="P5184" s="138"/>
      <c r="Q5184" s="108"/>
      <c r="R5184" s="108"/>
      <c r="S5184" s="139"/>
      <c r="T5184" s="123"/>
      <c r="U5184" s="123"/>
      <c r="V5184" s="123"/>
      <c r="W5184" s="137"/>
      <c r="X5184" s="136"/>
      <c r="Y5184" s="137"/>
      <c r="Z5184" s="137"/>
      <c r="AA5184" s="119"/>
      <c r="AB5184" s="119"/>
      <c r="AC5184" s="137"/>
      <c r="AD5184" s="137"/>
      <c r="AE5184" s="137">
        <f>SUM(AE5181:AE5183)</f>
        <v>916175</v>
      </c>
      <c r="AF5184" s="137"/>
      <c r="AG5184" s="137">
        <f>SUM(AG5181:AG5183)</f>
        <v>0</v>
      </c>
      <c r="AH5184" s="137"/>
    </row>
    <row r="5185" spans="1:34" s="173" customFormat="1" x14ac:dyDescent="0.55000000000000004">
      <c r="A5185" s="122" t="s">
        <v>7213</v>
      </c>
      <c r="B5185" s="123">
        <v>2219</v>
      </c>
      <c r="C5185" s="123">
        <v>9130</v>
      </c>
      <c r="D5185" s="135" t="s">
        <v>7225</v>
      </c>
      <c r="E5185" s="123" t="s">
        <v>34</v>
      </c>
      <c r="F5185" s="123">
        <v>20474</v>
      </c>
      <c r="G5185" s="123">
        <v>1</v>
      </c>
      <c r="H5185" s="123">
        <v>1</v>
      </c>
      <c r="I5185" s="136">
        <v>4</v>
      </c>
      <c r="J5185" s="123" t="s">
        <v>38</v>
      </c>
      <c r="K5185" s="137">
        <f>((G5185*400)+(H5185*100))+I5185</f>
        <v>504</v>
      </c>
      <c r="L5185" s="137">
        <v>400</v>
      </c>
      <c r="M5185" s="137">
        <f>K5185*L5185</f>
        <v>201600</v>
      </c>
      <c r="N5185" s="123"/>
      <c r="O5185" s="108"/>
      <c r="P5185" s="138"/>
      <c r="Q5185" s="108"/>
      <c r="R5185" s="108"/>
      <c r="S5185" s="139"/>
      <c r="T5185" s="123"/>
      <c r="U5185" s="123"/>
      <c r="V5185" s="123"/>
      <c r="W5185" s="137"/>
      <c r="X5185" s="136"/>
      <c r="Y5185" s="137"/>
      <c r="Z5185" s="137"/>
      <c r="AA5185" s="119"/>
      <c r="AB5185" s="119"/>
      <c r="AC5185" s="137"/>
      <c r="AD5185" s="137">
        <f>IF(AND(AC5185="",M5185=""),0,IF((AC5185=""),M5185,IF((M5185=""),AC5185,AC5185+M5185)))</f>
        <v>201600</v>
      </c>
      <c r="AE5185" s="137">
        <f>IF( (X5185=""),AD5185*1,AD5185*(X5185/100) )</f>
        <v>201600</v>
      </c>
      <c r="AF5185" s="137">
        <v>50000000</v>
      </c>
      <c r="AG5185" s="137">
        <f>IF((AF5185-AE5185) &gt; 1,0,IF((AF5185-AE5185)&lt;0,AE5185-AF5185,AF5185-AE5185))</f>
        <v>0</v>
      </c>
      <c r="AH5185" s="137">
        <v>0.01</v>
      </c>
    </row>
    <row r="5186" spans="1:34" s="173" customFormat="1" x14ac:dyDescent="0.55000000000000004">
      <c r="A5186" s="122"/>
      <c r="B5186" s="123">
        <v>2220</v>
      </c>
      <c r="C5186" s="123">
        <v>8867</v>
      </c>
      <c r="D5186" s="135" t="s">
        <v>7226</v>
      </c>
      <c r="E5186" s="123" t="s">
        <v>34</v>
      </c>
      <c r="F5186" s="123">
        <v>22112</v>
      </c>
      <c r="G5186" s="123">
        <v>13</v>
      </c>
      <c r="H5186" s="123">
        <v>2</v>
      </c>
      <c r="I5186" s="136">
        <v>76</v>
      </c>
      <c r="J5186" s="123" t="s">
        <v>38</v>
      </c>
      <c r="K5186" s="137">
        <f>((G5186*400)+(H5186*100))+I5186</f>
        <v>5476</v>
      </c>
      <c r="L5186" s="137">
        <v>250</v>
      </c>
      <c r="M5186" s="137">
        <f>K5186*L5186</f>
        <v>1369000</v>
      </c>
      <c r="N5186" s="123"/>
      <c r="O5186" s="108"/>
      <c r="P5186" s="138"/>
      <c r="Q5186" s="108"/>
      <c r="R5186" s="108"/>
      <c r="S5186" s="139"/>
      <c r="T5186" s="123"/>
      <c r="U5186" s="123"/>
      <c r="V5186" s="123"/>
      <c r="W5186" s="137"/>
      <c r="X5186" s="136"/>
      <c r="Y5186" s="137"/>
      <c r="Z5186" s="137"/>
      <c r="AA5186" s="119"/>
      <c r="AB5186" s="119"/>
      <c r="AC5186" s="137"/>
      <c r="AD5186" s="137">
        <f>IF(AND(AC5186="",M5186=""),0,IF((AC5186=""),M5186,IF((M5186=""),AC5186,AC5186+M5186)))</f>
        <v>1369000</v>
      </c>
      <c r="AE5186" s="137">
        <f>IF( (X5186=""),AD5186*1,AD5186*(X5186/100) )</f>
        <v>1369000</v>
      </c>
      <c r="AF5186" s="137">
        <v>50000000</v>
      </c>
      <c r="AG5186" s="137">
        <f>IF((AF5186-AE5186) &gt; 1,0,IF((AF5186-AE5186)&lt;0,AE5186-AF5186,AF5186-AE5186))</f>
        <v>0</v>
      </c>
      <c r="AH5186" s="137">
        <v>0.01</v>
      </c>
    </row>
    <row r="5187" spans="1:34" s="173" customFormat="1" x14ac:dyDescent="0.55000000000000004">
      <c r="A5187" s="122"/>
      <c r="B5187" s="123"/>
      <c r="C5187" s="123"/>
      <c r="D5187" s="135"/>
      <c r="E5187" s="123"/>
      <c r="F5187" s="123"/>
      <c r="G5187" s="123"/>
      <c r="H5187" s="123"/>
      <c r="I5187" s="136"/>
      <c r="J5187" s="123"/>
      <c r="K5187" s="137"/>
      <c r="L5187" s="137" t="s">
        <v>63</v>
      </c>
      <c r="M5187" s="137">
        <f>SUM(M5185:M5186)</f>
        <v>1570600</v>
      </c>
      <c r="N5187" s="123"/>
      <c r="O5187" s="108"/>
      <c r="P5187" s="138"/>
      <c r="Q5187" s="108"/>
      <c r="R5187" s="108"/>
      <c r="S5187" s="139"/>
      <c r="T5187" s="123"/>
      <c r="U5187" s="123"/>
      <c r="V5187" s="123"/>
      <c r="W5187" s="137"/>
      <c r="X5187" s="136"/>
      <c r="Y5187" s="137"/>
      <c r="Z5187" s="137"/>
      <c r="AA5187" s="119"/>
      <c r="AB5187" s="119"/>
      <c r="AC5187" s="137"/>
      <c r="AD5187" s="137"/>
      <c r="AE5187" s="137">
        <f>SUM(AE5185:AE5186)</f>
        <v>1570600</v>
      </c>
      <c r="AF5187" s="137"/>
      <c r="AG5187" s="137">
        <f>SUM(AG5185:AG5186)</f>
        <v>0</v>
      </c>
      <c r="AH5187" s="137"/>
    </row>
    <row r="5188" spans="1:34" s="99" customFormat="1" x14ac:dyDescent="0.55000000000000004">
      <c r="A5188" s="107" t="s">
        <v>7227</v>
      </c>
      <c r="B5188" s="102">
        <v>2221</v>
      </c>
      <c r="C5188" s="102">
        <v>9505</v>
      </c>
      <c r="D5188" s="90"/>
      <c r="E5188" s="340" t="s">
        <v>67</v>
      </c>
      <c r="F5188" s="102">
        <v>1372</v>
      </c>
      <c r="G5188" s="102">
        <v>6</v>
      </c>
      <c r="H5188" s="102">
        <v>0</v>
      </c>
      <c r="I5188" s="98">
        <v>48</v>
      </c>
      <c r="J5188" s="102" t="s">
        <v>38</v>
      </c>
      <c r="K5188" s="94">
        <f t="shared" ref="K5188:K5199" si="499">((G5188*400)+(H5188*100))+I5188</f>
        <v>2448</v>
      </c>
      <c r="L5188" s="94">
        <v>300</v>
      </c>
      <c r="M5188" s="94">
        <f t="shared" ref="M5188:M5199" si="500">K5188*L5188</f>
        <v>734400</v>
      </c>
      <c r="N5188" s="102"/>
      <c r="O5188" s="111"/>
      <c r="P5188" s="96"/>
      <c r="Q5188" s="111"/>
      <c r="R5188" s="111"/>
      <c r="S5188" s="97"/>
      <c r="T5188" s="102"/>
      <c r="U5188" s="102"/>
      <c r="V5188" s="102"/>
      <c r="W5188" s="94"/>
      <c r="X5188" s="98"/>
      <c r="Y5188" s="94"/>
      <c r="Z5188" s="94"/>
      <c r="AA5188" s="89"/>
      <c r="AB5188" s="89"/>
      <c r="AC5188" s="94"/>
      <c r="AD5188" s="94">
        <f t="shared" ref="AD5188:AD5199" si="501">IF(AND(AC5188="",M5188=""),0,IF((AC5188=""),M5188,IF((M5188=""),AC5188,AC5188+M5188)))</f>
        <v>734400</v>
      </c>
      <c r="AE5188" s="94">
        <f t="shared" ref="AE5188:AE5199" si="502">IF( (X5188=""),AD5188*1,AD5188*(X5188/100) )</f>
        <v>734400</v>
      </c>
      <c r="AF5188" s="94">
        <v>0</v>
      </c>
      <c r="AG5188" s="94">
        <f t="shared" ref="AG5188:AG5199" si="503">IF((AF5188-AE5188) &gt; 1,0,IF((AF5188-AE5188)&lt;0,AE5188-AF5188,AF5188-AE5188))</f>
        <v>734400</v>
      </c>
      <c r="AH5188" s="94">
        <v>0.01</v>
      </c>
    </row>
    <row r="5189" spans="1:34" s="99" customFormat="1" x14ac:dyDescent="0.55000000000000004">
      <c r="A5189" s="107"/>
      <c r="B5189" s="102">
        <v>2222</v>
      </c>
      <c r="C5189" s="102">
        <v>7603</v>
      </c>
      <c r="D5189" s="90" t="s">
        <v>7228</v>
      </c>
      <c r="E5189" s="102" t="s">
        <v>34</v>
      </c>
      <c r="F5189" s="102">
        <v>6278</v>
      </c>
      <c r="G5189" s="102">
        <v>3</v>
      </c>
      <c r="H5189" s="102">
        <v>1</v>
      </c>
      <c r="I5189" s="98">
        <v>83</v>
      </c>
      <c r="J5189" s="102" t="s">
        <v>38</v>
      </c>
      <c r="K5189" s="94">
        <f t="shared" si="499"/>
        <v>1383</v>
      </c>
      <c r="L5189" s="94">
        <v>2750</v>
      </c>
      <c r="M5189" s="94">
        <f t="shared" si="500"/>
        <v>3803250</v>
      </c>
      <c r="N5189" s="102"/>
      <c r="O5189" s="111"/>
      <c r="P5189" s="96"/>
      <c r="Q5189" s="111"/>
      <c r="R5189" s="111"/>
      <c r="S5189" s="97"/>
      <c r="T5189" s="102"/>
      <c r="U5189" s="102"/>
      <c r="V5189" s="102"/>
      <c r="W5189" s="94"/>
      <c r="X5189" s="98"/>
      <c r="Y5189" s="94"/>
      <c r="Z5189" s="94"/>
      <c r="AA5189" s="89"/>
      <c r="AB5189" s="89"/>
      <c r="AC5189" s="94"/>
      <c r="AD5189" s="94">
        <f t="shared" si="501"/>
        <v>3803250</v>
      </c>
      <c r="AE5189" s="94">
        <f t="shared" si="502"/>
        <v>3803250</v>
      </c>
      <c r="AF5189" s="94">
        <v>0</v>
      </c>
      <c r="AG5189" s="94">
        <f t="shared" si="503"/>
        <v>3803250</v>
      </c>
      <c r="AH5189" s="94">
        <v>0.01</v>
      </c>
    </row>
    <row r="5190" spans="1:34" s="99" customFormat="1" x14ac:dyDescent="0.55000000000000004">
      <c r="A5190" s="107"/>
      <c r="B5190" s="102">
        <v>2223</v>
      </c>
      <c r="C5190" s="102">
        <v>7607</v>
      </c>
      <c r="D5190" s="90" t="s">
        <v>7229</v>
      </c>
      <c r="E5190" s="102" t="s">
        <v>34</v>
      </c>
      <c r="F5190" s="102">
        <v>6279</v>
      </c>
      <c r="G5190" s="102">
        <v>2</v>
      </c>
      <c r="H5190" s="102">
        <v>1</v>
      </c>
      <c r="I5190" s="98">
        <v>23</v>
      </c>
      <c r="J5190" s="102" t="s">
        <v>38</v>
      </c>
      <c r="K5190" s="94">
        <f t="shared" si="499"/>
        <v>923</v>
      </c>
      <c r="L5190" s="94">
        <v>225</v>
      </c>
      <c r="M5190" s="94">
        <f t="shared" si="500"/>
        <v>207675</v>
      </c>
      <c r="N5190" s="102"/>
      <c r="O5190" s="111"/>
      <c r="P5190" s="96"/>
      <c r="Q5190" s="111"/>
      <c r="R5190" s="111"/>
      <c r="S5190" s="97"/>
      <c r="T5190" s="102"/>
      <c r="U5190" s="102"/>
      <c r="V5190" s="102"/>
      <c r="W5190" s="94"/>
      <c r="X5190" s="98"/>
      <c r="Y5190" s="94"/>
      <c r="Z5190" s="94"/>
      <c r="AA5190" s="89"/>
      <c r="AB5190" s="89"/>
      <c r="AC5190" s="94"/>
      <c r="AD5190" s="94">
        <f t="shared" si="501"/>
        <v>207675</v>
      </c>
      <c r="AE5190" s="94">
        <f t="shared" si="502"/>
        <v>207675</v>
      </c>
      <c r="AF5190" s="94">
        <v>0</v>
      </c>
      <c r="AG5190" s="94">
        <f t="shared" si="503"/>
        <v>207675</v>
      </c>
      <c r="AH5190" s="94">
        <v>0.01</v>
      </c>
    </row>
    <row r="5191" spans="1:34" s="99" customFormat="1" x14ac:dyDescent="0.55000000000000004">
      <c r="A5191" s="107"/>
      <c r="B5191" s="102">
        <v>2224</v>
      </c>
      <c r="C5191" s="102">
        <v>7562</v>
      </c>
      <c r="D5191" s="90" t="s">
        <v>7230</v>
      </c>
      <c r="E5191" s="102" t="s">
        <v>34</v>
      </c>
      <c r="F5191" s="102">
        <v>7398</v>
      </c>
      <c r="G5191" s="102">
        <v>7</v>
      </c>
      <c r="H5191" s="102">
        <v>1</v>
      </c>
      <c r="I5191" s="98">
        <v>77</v>
      </c>
      <c r="J5191" s="102" t="s">
        <v>38</v>
      </c>
      <c r="K5191" s="94">
        <f t="shared" si="499"/>
        <v>2977</v>
      </c>
      <c r="L5191" s="94">
        <v>625</v>
      </c>
      <c r="M5191" s="94">
        <f t="shared" si="500"/>
        <v>1860625</v>
      </c>
      <c r="N5191" s="102"/>
      <c r="O5191" s="111"/>
      <c r="P5191" s="96"/>
      <c r="Q5191" s="111"/>
      <c r="R5191" s="111"/>
      <c r="S5191" s="97"/>
      <c r="T5191" s="102"/>
      <c r="U5191" s="102"/>
      <c r="V5191" s="102"/>
      <c r="W5191" s="94"/>
      <c r="X5191" s="98"/>
      <c r="Y5191" s="94"/>
      <c r="Z5191" s="94"/>
      <c r="AA5191" s="89"/>
      <c r="AB5191" s="89"/>
      <c r="AC5191" s="94"/>
      <c r="AD5191" s="94">
        <f t="shared" si="501"/>
        <v>1860625</v>
      </c>
      <c r="AE5191" s="94">
        <f t="shared" si="502"/>
        <v>1860625</v>
      </c>
      <c r="AF5191" s="94">
        <v>0</v>
      </c>
      <c r="AG5191" s="94">
        <f t="shared" si="503"/>
        <v>1860625</v>
      </c>
      <c r="AH5191" s="94">
        <v>0.01</v>
      </c>
    </row>
    <row r="5192" spans="1:34" s="99" customFormat="1" x14ac:dyDescent="0.55000000000000004">
      <c r="A5192" s="107"/>
      <c r="B5192" s="102">
        <v>2225</v>
      </c>
      <c r="C5192" s="102">
        <v>7565</v>
      </c>
      <c r="D5192" s="90" t="s">
        <v>7231</v>
      </c>
      <c r="E5192" s="102" t="s">
        <v>34</v>
      </c>
      <c r="F5192" s="102">
        <v>7399</v>
      </c>
      <c r="G5192" s="102">
        <v>8</v>
      </c>
      <c r="H5192" s="102">
        <v>2</v>
      </c>
      <c r="I5192" s="98">
        <v>34</v>
      </c>
      <c r="J5192" s="102" t="s">
        <v>38</v>
      </c>
      <c r="K5192" s="94">
        <f t="shared" si="499"/>
        <v>3434</v>
      </c>
      <c r="L5192" s="94">
        <v>300</v>
      </c>
      <c r="M5192" s="94">
        <f t="shared" si="500"/>
        <v>1030200</v>
      </c>
      <c r="N5192" s="102"/>
      <c r="O5192" s="111"/>
      <c r="P5192" s="96"/>
      <c r="Q5192" s="111"/>
      <c r="R5192" s="111"/>
      <c r="S5192" s="97"/>
      <c r="T5192" s="102"/>
      <c r="U5192" s="102"/>
      <c r="V5192" s="102"/>
      <c r="W5192" s="94"/>
      <c r="X5192" s="98"/>
      <c r="Y5192" s="94"/>
      <c r="Z5192" s="94"/>
      <c r="AA5192" s="89"/>
      <c r="AB5192" s="89"/>
      <c r="AC5192" s="94"/>
      <c r="AD5192" s="94">
        <f t="shared" si="501"/>
        <v>1030200</v>
      </c>
      <c r="AE5192" s="94">
        <f t="shared" si="502"/>
        <v>1030200</v>
      </c>
      <c r="AF5192" s="94">
        <v>0</v>
      </c>
      <c r="AG5192" s="94">
        <f t="shared" si="503"/>
        <v>1030200</v>
      </c>
      <c r="AH5192" s="94">
        <v>0.01</v>
      </c>
    </row>
    <row r="5193" spans="1:34" s="99" customFormat="1" x14ac:dyDescent="0.55000000000000004">
      <c r="A5193" s="107"/>
      <c r="B5193" s="102">
        <v>2226</v>
      </c>
      <c r="C5193" s="102">
        <v>7564</v>
      </c>
      <c r="D5193" s="90" t="s">
        <v>7232</v>
      </c>
      <c r="E5193" s="102" t="s">
        <v>34</v>
      </c>
      <c r="F5193" s="102">
        <v>7400</v>
      </c>
      <c r="G5193" s="102">
        <v>9</v>
      </c>
      <c r="H5193" s="102">
        <v>1</v>
      </c>
      <c r="I5193" s="98">
        <v>67</v>
      </c>
      <c r="J5193" s="102" t="s">
        <v>38</v>
      </c>
      <c r="K5193" s="94">
        <f t="shared" si="499"/>
        <v>3767</v>
      </c>
      <c r="L5193" s="94">
        <v>375</v>
      </c>
      <c r="M5193" s="94">
        <f t="shared" si="500"/>
        <v>1412625</v>
      </c>
      <c r="N5193" s="102"/>
      <c r="O5193" s="111"/>
      <c r="P5193" s="96"/>
      <c r="Q5193" s="111"/>
      <c r="R5193" s="111"/>
      <c r="S5193" s="97"/>
      <c r="T5193" s="102"/>
      <c r="U5193" s="102"/>
      <c r="V5193" s="102"/>
      <c r="W5193" s="94"/>
      <c r="X5193" s="98"/>
      <c r="Y5193" s="94"/>
      <c r="Z5193" s="94"/>
      <c r="AA5193" s="89"/>
      <c r="AB5193" s="89"/>
      <c r="AC5193" s="94"/>
      <c r="AD5193" s="94">
        <f t="shared" si="501"/>
        <v>1412625</v>
      </c>
      <c r="AE5193" s="94">
        <f t="shared" si="502"/>
        <v>1412625</v>
      </c>
      <c r="AF5193" s="94">
        <v>0</v>
      </c>
      <c r="AG5193" s="94">
        <f t="shared" si="503"/>
        <v>1412625</v>
      </c>
      <c r="AH5193" s="94">
        <v>0.01</v>
      </c>
    </row>
    <row r="5194" spans="1:34" s="99" customFormat="1" x14ac:dyDescent="0.55000000000000004">
      <c r="A5194" s="107"/>
      <c r="B5194" s="102">
        <v>2227</v>
      </c>
      <c r="C5194" s="102">
        <v>9496</v>
      </c>
      <c r="D5194" s="90" t="s">
        <v>7233</v>
      </c>
      <c r="E5194" s="102" t="s">
        <v>34</v>
      </c>
      <c r="F5194" s="102">
        <v>10175</v>
      </c>
      <c r="G5194" s="102">
        <v>1</v>
      </c>
      <c r="H5194" s="102">
        <v>2</v>
      </c>
      <c r="I5194" s="98">
        <v>57</v>
      </c>
      <c r="J5194" s="102" t="s">
        <v>38</v>
      </c>
      <c r="K5194" s="94">
        <f t="shared" si="499"/>
        <v>657</v>
      </c>
      <c r="L5194" s="94">
        <v>225</v>
      </c>
      <c r="M5194" s="94">
        <f t="shared" si="500"/>
        <v>147825</v>
      </c>
      <c r="N5194" s="102"/>
      <c r="O5194" s="111"/>
      <c r="P5194" s="96"/>
      <c r="Q5194" s="111"/>
      <c r="R5194" s="111"/>
      <c r="S5194" s="97"/>
      <c r="T5194" s="102"/>
      <c r="U5194" s="102"/>
      <c r="V5194" s="102"/>
      <c r="W5194" s="94"/>
      <c r="X5194" s="98"/>
      <c r="Y5194" s="94"/>
      <c r="Z5194" s="94"/>
      <c r="AA5194" s="89"/>
      <c r="AB5194" s="89"/>
      <c r="AC5194" s="94"/>
      <c r="AD5194" s="94">
        <f t="shared" si="501"/>
        <v>147825</v>
      </c>
      <c r="AE5194" s="94">
        <f t="shared" si="502"/>
        <v>147825</v>
      </c>
      <c r="AF5194" s="94">
        <v>0</v>
      </c>
      <c r="AG5194" s="94">
        <f t="shared" si="503"/>
        <v>147825</v>
      </c>
      <c r="AH5194" s="94">
        <v>0.01</v>
      </c>
    </row>
    <row r="5195" spans="1:34" s="99" customFormat="1" x14ac:dyDescent="0.55000000000000004">
      <c r="A5195" s="107"/>
      <c r="B5195" s="102">
        <v>2228</v>
      </c>
      <c r="C5195" s="102">
        <v>7606</v>
      </c>
      <c r="D5195" s="90" t="s">
        <v>7234</v>
      </c>
      <c r="E5195" s="102" t="s">
        <v>34</v>
      </c>
      <c r="F5195" s="102">
        <v>10176</v>
      </c>
      <c r="G5195" s="102">
        <v>3</v>
      </c>
      <c r="H5195" s="102">
        <v>3</v>
      </c>
      <c r="I5195" s="98">
        <v>22</v>
      </c>
      <c r="J5195" s="102" t="s">
        <v>38</v>
      </c>
      <c r="K5195" s="94">
        <f t="shared" si="499"/>
        <v>1522</v>
      </c>
      <c r="L5195" s="94">
        <v>225</v>
      </c>
      <c r="M5195" s="94">
        <f t="shared" si="500"/>
        <v>342450</v>
      </c>
      <c r="N5195" s="102"/>
      <c r="O5195" s="111"/>
      <c r="P5195" s="96"/>
      <c r="Q5195" s="111"/>
      <c r="R5195" s="111"/>
      <c r="S5195" s="97"/>
      <c r="T5195" s="102"/>
      <c r="U5195" s="102"/>
      <c r="V5195" s="102"/>
      <c r="W5195" s="94"/>
      <c r="X5195" s="98"/>
      <c r="Y5195" s="94"/>
      <c r="Z5195" s="94"/>
      <c r="AA5195" s="89"/>
      <c r="AB5195" s="89"/>
      <c r="AC5195" s="94"/>
      <c r="AD5195" s="94">
        <f t="shared" si="501"/>
        <v>342450</v>
      </c>
      <c r="AE5195" s="94">
        <f t="shared" si="502"/>
        <v>342450</v>
      </c>
      <c r="AF5195" s="94">
        <v>0</v>
      </c>
      <c r="AG5195" s="94">
        <f t="shared" si="503"/>
        <v>342450</v>
      </c>
      <c r="AH5195" s="94">
        <v>0.01</v>
      </c>
    </row>
    <row r="5196" spans="1:34" s="99" customFormat="1" x14ac:dyDescent="0.55000000000000004">
      <c r="A5196" s="107"/>
      <c r="B5196" s="102">
        <v>2229</v>
      </c>
      <c r="C5196" s="102">
        <v>7610</v>
      </c>
      <c r="D5196" s="90" t="s">
        <v>7235</v>
      </c>
      <c r="E5196" s="102" t="s">
        <v>34</v>
      </c>
      <c r="F5196" s="102">
        <v>10177</v>
      </c>
      <c r="G5196" s="102">
        <v>2</v>
      </c>
      <c r="H5196" s="102">
        <v>2</v>
      </c>
      <c r="I5196" s="98">
        <v>15</v>
      </c>
      <c r="J5196" s="102" t="s">
        <v>38</v>
      </c>
      <c r="K5196" s="94">
        <f t="shared" si="499"/>
        <v>1015</v>
      </c>
      <c r="L5196" s="94">
        <v>225</v>
      </c>
      <c r="M5196" s="94">
        <f t="shared" si="500"/>
        <v>228375</v>
      </c>
      <c r="N5196" s="102"/>
      <c r="O5196" s="111"/>
      <c r="P5196" s="96"/>
      <c r="Q5196" s="111"/>
      <c r="R5196" s="111"/>
      <c r="S5196" s="97"/>
      <c r="T5196" s="102"/>
      <c r="U5196" s="102"/>
      <c r="V5196" s="102"/>
      <c r="W5196" s="94"/>
      <c r="X5196" s="98"/>
      <c r="Y5196" s="94"/>
      <c r="Z5196" s="94"/>
      <c r="AA5196" s="89"/>
      <c r="AB5196" s="89"/>
      <c r="AC5196" s="94"/>
      <c r="AD5196" s="94">
        <f t="shared" si="501"/>
        <v>228375</v>
      </c>
      <c r="AE5196" s="94">
        <f t="shared" si="502"/>
        <v>228375</v>
      </c>
      <c r="AF5196" s="94">
        <v>0</v>
      </c>
      <c r="AG5196" s="94">
        <f t="shared" si="503"/>
        <v>228375</v>
      </c>
      <c r="AH5196" s="94">
        <v>0.01</v>
      </c>
    </row>
    <row r="5197" spans="1:34" s="99" customFormat="1" x14ac:dyDescent="0.55000000000000004">
      <c r="A5197" s="107"/>
      <c r="B5197" s="102">
        <v>2230</v>
      </c>
      <c r="C5197" s="102">
        <v>7608</v>
      </c>
      <c r="D5197" s="90" t="s">
        <v>7236</v>
      </c>
      <c r="E5197" s="102" t="s">
        <v>34</v>
      </c>
      <c r="F5197" s="102">
        <v>10178</v>
      </c>
      <c r="G5197" s="102">
        <v>2</v>
      </c>
      <c r="H5197" s="102">
        <v>0</v>
      </c>
      <c r="I5197" s="98">
        <v>40</v>
      </c>
      <c r="J5197" s="102" t="s">
        <v>38</v>
      </c>
      <c r="K5197" s="94">
        <f t="shared" si="499"/>
        <v>840</v>
      </c>
      <c r="L5197" s="94">
        <v>225</v>
      </c>
      <c r="M5197" s="94">
        <f t="shared" si="500"/>
        <v>189000</v>
      </c>
      <c r="N5197" s="102"/>
      <c r="O5197" s="111"/>
      <c r="P5197" s="96"/>
      <c r="Q5197" s="111"/>
      <c r="R5197" s="111"/>
      <c r="S5197" s="97"/>
      <c r="T5197" s="102"/>
      <c r="U5197" s="102"/>
      <c r="V5197" s="102"/>
      <c r="W5197" s="94"/>
      <c r="X5197" s="98"/>
      <c r="Y5197" s="94"/>
      <c r="Z5197" s="94"/>
      <c r="AA5197" s="89"/>
      <c r="AB5197" s="89"/>
      <c r="AC5197" s="94"/>
      <c r="AD5197" s="94">
        <f t="shared" si="501"/>
        <v>189000</v>
      </c>
      <c r="AE5197" s="94">
        <f t="shared" si="502"/>
        <v>189000</v>
      </c>
      <c r="AF5197" s="94">
        <v>0</v>
      </c>
      <c r="AG5197" s="94">
        <f t="shared" si="503"/>
        <v>189000</v>
      </c>
      <c r="AH5197" s="94">
        <v>0.01</v>
      </c>
    </row>
    <row r="5198" spans="1:34" s="99" customFormat="1" x14ac:dyDescent="0.55000000000000004">
      <c r="A5198" s="107"/>
      <c r="B5198" s="102">
        <v>2231</v>
      </c>
      <c r="C5198" s="102">
        <v>7574</v>
      </c>
      <c r="D5198" s="90" t="s">
        <v>7237</v>
      </c>
      <c r="E5198" s="102" t="s">
        <v>34</v>
      </c>
      <c r="F5198" s="102">
        <v>12018</v>
      </c>
      <c r="G5198" s="102">
        <v>22</v>
      </c>
      <c r="H5198" s="102">
        <v>1</v>
      </c>
      <c r="I5198" s="98">
        <v>15</v>
      </c>
      <c r="J5198" s="102" t="s">
        <v>38</v>
      </c>
      <c r="K5198" s="94">
        <f t="shared" si="499"/>
        <v>8915</v>
      </c>
      <c r="L5198" s="94">
        <v>1850</v>
      </c>
      <c r="M5198" s="94">
        <f t="shared" si="500"/>
        <v>16492750</v>
      </c>
      <c r="N5198" s="102"/>
      <c r="O5198" s="111"/>
      <c r="P5198" s="96"/>
      <c r="Q5198" s="111"/>
      <c r="R5198" s="111"/>
      <c r="S5198" s="97"/>
      <c r="T5198" s="102"/>
      <c r="U5198" s="102"/>
      <c r="V5198" s="102"/>
      <c r="W5198" s="94"/>
      <c r="X5198" s="98"/>
      <c r="Y5198" s="94"/>
      <c r="Z5198" s="94"/>
      <c r="AA5198" s="89"/>
      <c r="AB5198" s="89"/>
      <c r="AC5198" s="94"/>
      <c r="AD5198" s="94">
        <f t="shared" si="501"/>
        <v>16492750</v>
      </c>
      <c r="AE5198" s="94">
        <f t="shared" si="502"/>
        <v>16492750</v>
      </c>
      <c r="AF5198" s="94">
        <v>0</v>
      </c>
      <c r="AG5198" s="94">
        <f t="shared" si="503"/>
        <v>16492750</v>
      </c>
      <c r="AH5198" s="94">
        <v>0.01</v>
      </c>
    </row>
    <row r="5199" spans="1:34" s="99" customFormat="1" x14ac:dyDescent="0.55000000000000004">
      <c r="A5199" s="107"/>
      <c r="B5199" s="102">
        <v>2232</v>
      </c>
      <c r="C5199" s="102">
        <v>7604</v>
      </c>
      <c r="D5199" s="90" t="s">
        <v>7238</v>
      </c>
      <c r="E5199" s="102" t="s">
        <v>34</v>
      </c>
      <c r="F5199" s="102">
        <v>15733</v>
      </c>
      <c r="G5199" s="102">
        <v>22</v>
      </c>
      <c r="H5199" s="102">
        <v>1</v>
      </c>
      <c r="I5199" s="98">
        <v>43</v>
      </c>
      <c r="J5199" s="102" t="s">
        <v>38</v>
      </c>
      <c r="K5199" s="94">
        <f t="shared" si="499"/>
        <v>8943</v>
      </c>
      <c r="L5199" s="94">
        <v>525</v>
      </c>
      <c r="M5199" s="94">
        <f t="shared" si="500"/>
        <v>4695075</v>
      </c>
      <c r="N5199" s="102"/>
      <c r="O5199" s="111"/>
      <c r="P5199" s="96"/>
      <c r="Q5199" s="111"/>
      <c r="R5199" s="111"/>
      <c r="S5199" s="97"/>
      <c r="T5199" s="102"/>
      <c r="U5199" s="102"/>
      <c r="V5199" s="102"/>
      <c r="W5199" s="94"/>
      <c r="X5199" s="98"/>
      <c r="Y5199" s="94"/>
      <c r="Z5199" s="94"/>
      <c r="AA5199" s="89"/>
      <c r="AB5199" s="89"/>
      <c r="AC5199" s="94"/>
      <c r="AD5199" s="94">
        <f t="shared" si="501"/>
        <v>4695075</v>
      </c>
      <c r="AE5199" s="94">
        <f t="shared" si="502"/>
        <v>4695075</v>
      </c>
      <c r="AF5199" s="94">
        <v>0</v>
      </c>
      <c r="AG5199" s="94">
        <f t="shared" si="503"/>
        <v>4695075</v>
      </c>
      <c r="AH5199" s="94">
        <v>0.01</v>
      </c>
    </row>
    <row r="5200" spans="1:34" s="99" customFormat="1" x14ac:dyDescent="0.55000000000000004">
      <c r="A5200" s="107"/>
      <c r="B5200" s="102"/>
      <c r="C5200" s="102"/>
      <c r="D5200" s="90"/>
      <c r="E5200" s="102"/>
      <c r="F5200" s="102"/>
      <c r="G5200" s="102"/>
      <c r="H5200" s="102"/>
      <c r="I5200" s="98"/>
      <c r="J5200" s="102"/>
      <c r="K5200" s="94"/>
      <c r="L5200" s="94" t="s">
        <v>63</v>
      </c>
      <c r="M5200" s="94">
        <f>SUM(M5188:M5199)</f>
        <v>31144250</v>
      </c>
      <c r="N5200" s="102"/>
      <c r="O5200" s="111"/>
      <c r="P5200" s="96"/>
      <c r="Q5200" s="111"/>
      <c r="R5200" s="111"/>
      <c r="S5200" s="97"/>
      <c r="T5200" s="102"/>
      <c r="U5200" s="102"/>
      <c r="V5200" s="102"/>
      <c r="W5200" s="94"/>
      <c r="X5200" s="98"/>
      <c r="Y5200" s="94"/>
      <c r="Z5200" s="94"/>
      <c r="AA5200" s="89"/>
      <c r="AB5200" s="89"/>
      <c r="AC5200" s="94"/>
      <c r="AD5200" s="94"/>
      <c r="AE5200" s="94">
        <f>SUM(AE5188:AE5199)</f>
        <v>31144250</v>
      </c>
      <c r="AF5200" s="94"/>
      <c r="AG5200" s="94">
        <f>SUM(AG5188:AG5199)</f>
        <v>31144250</v>
      </c>
      <c r="AH5200" s="94"/>
    </row>
    <row r="5201" spans="1:34" s="173" customFormat="1" x14ac:dyDescent="0.55000000000000004">
      <c r="A5201" s="122" t="s">
        <v>7239</v>
      </c>
      <c r="B5201" s="123">
        <v>2233</v>
      </c>
      <c r="C5201" s="123">
        <v>8063</v>
      </c>
      <c r="D5201" s="135" t="s">
        <v>7240</v>
      </c>
      <c r="E5201" s="123" t="s">
        <v>34</v>
      </c>
      <c r="F5201" s="123">
        <v>7510</v>
      </c>
      <c r="G5201" s="123">
        <v>2</v>
      </c>
      <c r="H5201" s="123">
        <v>3</v>
      </c>
      <c r="I5201" s="136">
        <v>17</v>
      </c>
      <c r="J5201" s="123" t="s">
        <v>38</v>
      </c>
      <c r="K5201" s="137">
        <f>((G5201*400)+(H5201*100))+I5201</f>
        <v>1117</v>
      </c>
      <c r="L5201" s="137">
        <v>300</v>
      </c>
      <c r="M5201" s="137">
        <f>K5201*L5201</f>
        <v>335100</v>
      </c>
      <c r="N5201" s="123"/>
      <c r="O5201" s="108"/>
      <c r="P5201" s="138"/>
      <c r="Q5201" s="108"/>
      <c r="R5201" s="108"/>
      <c r="S5201" s="139"/>
      <c r="T5201" s="123"/>
      <c r="U5201" s="123"/>
      <c r="V5201" s="123"/>
      <c r="W5201" s="137"/>
      <c r="X5201" s="136"/>
      <c r="Y5201" s="137"/>
      <c r="Z5201" s="137"/>
      <c r="AA5201" s="119"/>
      <c r="AB5201" s="119"/>
      <c r="AC5201" s="137"/>
      <c r="AD5201" s="137">
        <f>IF(AND(AC5201="",M5201=""),0,IF((AC5201=""),M5201,IF((M5201=""),AC5201,AC5201+M5201)))</f>
        <v>335100</v>
      </c>
      <c r="AE5201" s="137">
        <f>IF( (X5201=""),AD5201*1,AD5201*(X5201/100) )</f>
        <v>335100</v>
      </c>
      <c r="AF5201" s="137">
        <v>50000000</v>
      </c>
      <c r="AG5201" s="137">
        <f>IF((AF5201-AE5201) &gt; 1,0,IF((AF5201-AE5201)&lt;0,AE5201-AF5201,AF5201-AE5201))</f>
        <v>0</v>
      </c>
      <c r="AH5201" s="137">
        <v>0.01</v>
      </c>
    </row>
    <row r="5202" spans="1:34" s="173" customFormat="1" x14ac:dyDescent="0.55000000000000004">
      <c r="A5202" s="122"/>
      <c r="B5202" s="123"/>
      <c r="C5202" s="123"/>
      <c r="D5202" s="135"/>
      <c r="E5202" s="123"/>
      <c r="F5202" s="123"/>
      <c r="G5202" s="123"/>
      <c r="H5202" s="123"/>
      <c r="I5202" s="136"/>
      <c r="J5202" s="123"/>
      <c r="K5202" s="137"/>
      <c r="L5202" s="137" t="s">
        <v>63</v>
      </c>
      <c r="M5202" s="137">
        <f>SUM(M5201:M5201)</f>
        <v>335100</v>
      </c>
      <c r="N5202" s="123"/>
      <c r="O5202" s="108"/>
      <c r="P5202" s="138"/>
      <c r="Q5202" s="108"/>
      <c r="R5202" s="108"/>
      <c r="S5202" s="139"/>
      <c r="T5202" s="123"/>
      <c r="U5202" s="123"/>
      <c r="V5202" s="123"/>
      <c r="W5202" s="137"/>
      <c r="X5202" s="136"/>
      <c r="Y5202" s="137"/>
      <c r="Z5202" s="137"/>
      <c r="AA5202" s="119"/>
      <c r="AB5202" s="119"/>
      <c r="AC5202" s="137"/>
      <c r="AD5202" s="137"/>
      <c r="AE5202" s="137">
        <f>SUM(AE5201:AE5201)</f>
        <v>335100</v>
      </c>
      <c r="AF5202" s="137"/>
      <c r="AG5202" s="137">
        <f>SUM(AG5201:AG5201)</f>
        <v>0</v>
      </c>
      <c r="AH5202" s="137"/>
    </row>
    <row r="5203" spans="1:34" s="173" customFormat="1" x14ac:dyDescent="0.55000000000000004">
      <c r="A5203" s="122" t="s">
        <v>7243</v>
      </c>
      <c r="B5203" s="123">
        <v>2234</v>
      </c>
      <c r="C5203" s="123">
        <v>9278</v>
      </c>
      <c r="D5203" s="135" t="s">
        <v>7244</v>
      </c>
      <c r="E5203" s="123" t="s">
        <v>34</v>
      </c>
      <c r="F5203" s="123">
        <v>22465</v>
      </c>
      <c r="G5203" s="123">
        <v>0</v>
      </c>
      <c r="H5203" s="123">
        <v>1</v>
      </c>
      <c r="I5203" s="136">
        <v>59</v>
      </c>
      <c r="J5203" s="123" t="s">
        <v>35</v>
      </c>
      <c r="K5203" s="137">
        <f>((G5203*400)+(H5203*100))+I5203</f>
        <v>159</v>
      </c>
      <c r="L5203" s="137">
        <v>1350</v>
      </c>
      <c r="M5203" s="137">
        <f>K5203*L5203</f>
        <v>214650</v>
      </c>
      <c r="N5203" s="123">
        <v>1</v>
      </c>
      <c r="O5203" s="108" t="s">
        <v>7241</v>
      </c>
      <c r="P5203" s="138">
        <v>3560100115201</v>
      </c>
      <c r="Q5203" s="108" t="s">
        <v>7242</v>
      </c>
      <c r="R5203" s="108" t="s">
        <v>7245</v>
      </c>
      <c r="S5203" s="139"/>
      <c r="T5203" s="123" t="s">
        <v>51</v>
      </c>
      <c r="U5203" s="123" t="s">
        <v>74</v>
      </c>
      <c r="V5203" s="123" t="s">
        <v>52</v>
      </c>
      <c r="W5203" s="137">
        <v>20</v>
      </c>
      <c r="X5203" s="136">
        <v>100</v>
      </c>
      <c r="Y5203" s="137">
        <v>6750</v>
      </c>
      <c r="Z5203" s="137">
        <f>W5203*Y5203</f>
        <v>135000</v>
      </c>
      <c r="AA5203" s="119">
        <v>3</v>
      </c>
      <c r="AB5203" s="119">
        <v>9</v>
      </c>
      <c r="AC5203" s="137">
        <f>(Z5203*(100-AB5203))/100</f>
        <v>122850</v>
      </c>
      <c r="AD5203" s="137">
        <f>IF(AND(AC5203="",M5203=""),0,IF((AC5203=""),M5203, IF( (M5203=""),AC5203,SUM(AC5203:AC5204)+M5203)))</f>
        <v>337500</v>
      </c>
      <c r="AE5203" s="137">
        <f>IF( (X5203=""),AD5203*1,AD5203*(X5203/100) )</f>
        <v>337500</v>
      </c>
      <c r="AF5203" s="137">
        <v>50000000</v>
      </c>
      <c r="AG5203" s="137">
        <f>IF((AF5203-AE5203) &gt; 1,0,IF((AF5203-AE5203)&lt;0,AE5203-AF5203,AF5203-AE5203))</f>
        <v>0</v>
      </c>
      <c r="AH5203" s="137">
        <v>0.02</v>
      </c>
    </row>
    <row r="5204" spans="1:34" s="173" customFormat="1" x14ac:dyDescent="0.55000000000000004">
      <c r="A5204" s="122"/>
      <c r="B5204" s="123"/>
      <c r="C5204" s="123"/>
      <c r="D5204" s="135"/>
      <c r="E5204" s="123"/>
      <c r="F5204" s="123"/>
      <c r="G5204" s="123"/>
      <c r="H5204" s="123"/>
      <c r="I5204" s="136"/>
      <c r="J5204" s="123"/>
      <c r="K5204" s="137"/>
      <c r="L5204" s="137" t="s">
        <v>63</v>
      </c>
      <c r="M5204" s="137">
        <f>SUM(M5203:M5203)</f>
        <v>214650</v>
      </c>
      <c r="N5204" s="123"/>
      <c r="O5204" s="108"/>
      <c r="P5204" s="138"/>
      <c r="Q5204" s="108"/>
      <c r="R5204" s="108"/>
      <c r="S5204" s="139"/>
      <c r="T5204" s="123"/>
      <c r="U5204" s="123"/>
      <c r="V5204" s="123"/>
      <c r="W5204" s="137"/>
      <c r="X5204" s="136"/>
      <c r="Y5204" s="137"/>
      <c r="Z5204" s="137"/>
      <c r="AA5204" s="119"/>
      <c r="AB5204" s="119"/>
      <c r="AC5204" s="137"/>
      <c r="AD5204" s="137"/>
      <c r="AE5204" s="137">
        <f>SUM(AE5203:AE5203)</f>
        <v>337500</v>
      </c>
      <c r="AF5204" s="137"/>
      <c r="AG5204" s="137">
        <f>SUM(AG5203:AG5203)</f>
        <v>0</v>
      </c>
      <c r="AH5204" s="137"/>
    </row>
    <row r="5205" spans="1:34" s="173" customFormat="1" x14ac:dyDescent="0.55000000000000004">
      <c r="A5205" s="122" t="s">
        <v>7246</v>
      </c>
      <c r="B5205" s="123">
        <v>2235</v>
      </c>
      <c r="C5205" s="123">
        <v>6307</v>
      </c>
      <c r="D5205" s="135" t="s">
        <v>7247</v>
      </c>
      <c r="E5205" s="123" t="s">
        <v>37</v>
      </c>
      <c r="F5205" s="123">
        <v>5511</v>
      </c>
      <c r="G5205" s="123">
        <v>4</v>
      </c>
      <c r="H5205" s="123">
        <v>0</v>
      </c>
      <c r="I5205" s="136">
        <v>51</v>
      </c>
      <c r="J5205" s="123" t="s">
        <v>38</v>
      </c>
      <c r="K5205" s="137">
        <f>((G5205*400)+(H5205*100))+I5205</f>
        <v>1651</v>
      </c>
      <c r="L5205" s="137">
        <v>400</v>
      </c>
      <c r="M5205" s="137">
        <f>K5205*L5205</f>
        <v>660400</v>
      </c>
      <c r="N5205" s="123"/>
      <c r="O5205" s="108"/>
      <c r="P5205" s="138"/>
      <c r="Q5205" s="108"/>
      <c r="R5205" s="108"/>
      <c r="S5205" s="139"/>
      <c r="T5205" s="123"/>
      <c r="U5205" s="123"/>
      <c r="V5205" s="123"/>
      <c r="W5205" s="137"/>
      <c r="X5205" s="136"/>
      <c r="Y5205" s="137"/>
      <c r="Z5205" s="137"/>
      <c r="AA5205" s="119"/>
      <c r="AB5205" s="119"/>
      <c r="AC5205" s="137"/>
      <c r="AD5205" s="137">
        <f>IF(AND(AC5205="",M5205=""),0,IF((AC5205=""),M5205,IF((M5205=""),AC5205,AC5205+M5205)))</f>
        <v>660400</v>
      </c>
      <c r="AE5205" s="137">
        <f>IF( (X5205=""),AD5205*1,AD5205*(X5205/100) )</f>
        <v>660400</v>
      </c>
      <c r="AF5205" s="137">
        <v>0</v>
      </c>
      <c r="AG5205" s="137">
        <f>IF((AF5205-AE5205) &gt; 1,0,IF((AF5205-AE5205)&lt;0,AE5205-AF5205,AF5205-AE5205))</f>
        <v>660400</v>
      </c>
      <c r="AH5205" s="137">
        <v>0.01</v>
      </c>
    </row>
    <row r="5206" spans="1:34" s="173" customFormat="1" x14ac:dyDescent="0.55000000000000004">
      <c r="A5206" s="122"/>
      <c r="B5206" s="123">
        <v>2236</v>
      </c>
      <c r="C5206" s="123">
        <v>6334</v>
      </c>
      <c r="D5206" s="135" t="s">
        <v>7248</v>
      </c>
      <c r="E5206" s="123" t="s">
        <v>37</v>
      </c>
      <c r="F5206" s="123">
        <v>5512</v>
      </c>
      <c r="G5206" s="123">
        <v>5</v>
      </c>
      <c r="H5206" s="123">
        <v>0</v>
      </c>
      <c r="I5206" s="136">
        <v>78</v>
      </c>
      <c r="J5206" s="123" t="s">
        <v>38</v>
      </c>
      <c r="K5206" s="137">
        <f>((G5206*400)+(H5206*100))+I5206</f>
        <v>2078</v>
      </c>
      <c r="L5206" s="137">
        <v>800</v>
      </c>
      <c r="M5206" s="137">
        <f>K5206*L5206</f>
        <v>1662400</v>
      </c>
      <c r="N5206" s="123"/>
      <c r="O5206" s="108"/>
      <c r="P5206" s="138"/>
      <c r="Q5206" s="108"/>
      <c r="R5206" s="108"/>
      <c r="S5206" s="139"/>
      <c r="T5206" s="123"/>
      <c r="U5206" s="123"/>
      <c r="V5206" s="123"/>
      <c r="W5206" s="137"/>
      <c r="X5206" s="136"/>
      <c r="Y5206" s="137"/>
      <c r="Z5206" s="137"/>
      <c r="AA5206" s="119"/>
      <c r="AB5206" s="119"/>
      <c r="AC5206" s="137"/>
      <c r="AD5206" s="137">
        <f>IF(AND(AC5206="",M5206=""),0,IF((AC5206=""),M5206,IF((M5206=""),AC5206,AC5206+M5206)))</f>
        <v>1662400</v>
      </c>
      <c r="AE5206" s="137">
        <f>IF( (X5206=""),AD5206*1,AD5206*(X5206/100) )</f>
        <v>1662400</v>
      </c>
      <c r="AF5206" s="137">
        <v>0</v>
      </c>
      <c r="AG5206" s="137">
        <f>IF((AF5206-AE5206) &gt; 1,0,IF((AF5206-AE5206)&lt;0,AE5206-AF5206,AF5206-AE5206))</f>
        <v>1662400</v>
      </c>
      <c r="AH5206" s="137">
        <v>0.01</v>
      </c>
    </row>
    <row r="5207" spans="1:34" s="173" customFormat="1" x14ac:dyDescent="0.55000000000000004">
      <c r="A5207" s="122"/>
      <c r="B5207" s="123">
        <v>2237</v>
      </c>
      <c r="C5207" s="123">
        <v>6369</v>
      </c>
      <c r="D5207" s="135" t="s">
        <v>7249</v>
      </c>
      <c r="E5207" s="123" t="s">
        <v>37</v>
      </c>
      <c r="F5207" s="123">
        <v>5513</v>
      </c>
      <c r="G5207" s="123">
        <v>15</v>
      </c>
      <c r="H5207" s="123">
        <v>0</v>
      </c>
      <c r="I5207" s="136">
        <v>75</v>
      </c>
      <c r="J5207" s="123" t="s">
        <v>38</v>
      </c>
      <c r="K5207" s="137">
        <f>((G5207*400)+(H5207*100))+I5207</f>
        <v>6075</v>
      </c>
      <c r="L5207" s="137">
        <v>400</v>
      </c>
      <c r="M5207" s="137">
        <f>K5207*L5207</f>
        <v>2430000</v>
      </c>
      <c r="N5207" s="123"/>
      <c r="O5207" s="108"/>
      <c r="P5207" s="138"/>
      <c r="Q5207" s="108"/>
      <c r="R5207" s="108"/>
      <c r="S5207" s="139"/>
      <c r="T5207" s="123"/>
      <c r="U5207" s="123"/>
      <c r="V5207" s="123"/>
      <c r="W5207" s="137"/>
      <c r="X5207" s="136"/>
      <c r="Y5207" s="137"/>
      <c r="Z5207" s="137"/>
      <c r="AA5207" s="119"/>
      <c r="AB5207" s="119"/>
      <c r="AC5207" s="137"/>
      <c r="AD5207" s="137">
        <f>IF(AND(AC5207="",M5207=""),0,IF((AC5207=""),M5207,IF((M5207=""),AC5207,AC5207+M5207)))</f>
        <v>2430000</v>
      </c>
      <c r="AE5207" s="137">
        <f>IF( (X5207=""),AD5207*1,AD5207*(X5207/100) )</f>
        <v>2430000</v>
      </c>
      <c r="AF5207" s="137">
        <v>0</v>
      </c>
      <c r="AG5207" s="137">
        <f>IF((AF5207-AE5207) &gt; 1,0,IF((AF5207-AE5207)&lt;0,AE5207-AF5207,AF5207-AE5207))</f>
        <v>2430000</v>
      </c>
      <c r="AH5207" s="137">
        <v>0.01</v>
      </c>
    </row>
    <row r="5208" spans="1:34" s="173" customFormat="1" x14ac:dyDescent="0.55000000000000004">
      <c r="A5208" s="122"/>
      <c r="B5208" s="123">
        <v>2238</v>
      </c>
      <c r="C5208" s="123">
        <v>6375</v>
      </c>
      <c r="D5208" s="135" t="s">
        <v>7250</v>
      </c>
      <c r="E5208" s="123" t="s">
        <v>37</v>
      </c>
      <c r="F5208" s="123">
        <v>5929</v>
      </c>
      <c r="G5208" s="123">
        <v>0</v>
      </c>
      <c r="H5208" s="123">
        <v>3</v>
      </c>
      <c r="I5208" s="136">
        <v>77</v>
      </c>
      <c r="J5208" s="123" t="s">
        <v>38</v>
      </c>
      <c r="K5208" s="137">
        <f>((G5208*400)+(H5208*100))+I5208</f>
        <v>377</v>
      </c>
      <c r="L5208" s="137">
        <v>225</v>
      </c>
      <c r="M5208" s="137">
        <f>K5208*L5208</f>
        <v>84825</v>
      </c>
      <c r="N5208" s="123"/>
      <c r="O5208" s="108"/>
      <c r="P5208" s="138"/>
      <c r="Q5208" s="108"/>
      <c r="R5208" s="108"/>
      <c r="S5208" s="139"/>
      <c r="T5208" s="123"/>
      <c r="U5208" s="123"/>
      <c r="V5208" s="123"/>
      <c r="W5208" s="137"/>
      <c r="X5208" s="136"/>
      <c r="Y5208" s="137"/>
      <c r="Z5208" s="137"/>
      <c r="AA5208" s="119"/>
      <c r="AB5208" s="119"/>
      <c r="AC5208" s="137"/>
      <c r="AD5208" s="137">
        <f>IF(AND(AC5208="",M5208=""),0,IF((AC5208=""),M5208,IF((M5208=""),AC5208,AC5208+M5208)))</f>
        <v>84825</v>
      </c>
      <c r="AE5208" s="137">
        <f>IF( (X5208=""),AD5208*1,AD5208*(X5208/100) )</f>
        <v>84825</v>
      </c>
      <c r="AF5208" s="137">
        <v>0</v>
      </c>
      <c r="AG5208" s="137">
        <f>IF((AF5208-AE5208) &gt; 1,0,IF((AF5208-AE5208)&lt;0,AE5208-AF5208,AF5208-AE5208))</f>
        <v>84825</v>
      </c>
      <c r="AH5208" s="137">
        <v>0.01</v>
      </c>
    </row>
    <row r="5209" spans="1:34" s="173" customFormat="1" x14ac:dyDescent="0.55000000000000004">
      <c r="A5209" s="122"/>
      <c r="B5209" s="123"/>
      <c r="C5209" s="123"/>
      <c r="D5209" s="135"/>
      <c r="E5209" s="123"/>
      <c r="F5209" s="123"/>
      <c r="G5209" s="123"/>
      <c r="H5209" s="123"/>
      <c r="I5209" s="136"/>
      <c r="J5209" s="123"/>
      <c r="K5209" s="137"/>
      <c r="L5209" s="137" t="s">
        <v>63</v>
      </c>
      <c r="M5209" s="137">
        <f>SUM(M5205:M5208)</f>
        <v>4837625</v>
      </c>
      <c r="N5209" s="123"/>
      <c r="O5209" s="108"/>
      <c r="P5209" s="138"/>
      <c r="Q5209" s="108"/>
      <c r="R5209" s="108"/>
      <c r="S5209" s="139"/>
      <c r="T5209" s="123"/>
      <c r="U5209" s="123"/>
      <c r="V5209" s="123"/>
      <c r="W5209" s="137"/>
      <c r="X5209" s="136"/>
      <c r="Y5209" s="137"/>
      <c r="Z5209" s="137"/>
      <c r="AA5209" s="119"/>
      <c r="AB5209" s="119"/>
      <c r="AC5209" s="137"/>
      <c r="AD5209" s="137"/>
      <c r="AE5209" s="137">
        <f>SUM(AE5205:AE5208)</f>
        <v>4837625</v>
      </c>
      <c r="AF5209" s="137"/>
      <c r="AG5209" s="137">
        <f>SUM(AG5205:AG5208)</f>
        <v>4837625</v>
      </c>
      <c r="AH5209" s="137"/>
    </row>
    <row r="5210" spans="1:34" s="173" customFormat="1" x14ac:dyDescent="0.55000000000000004">
      <c r="A5210" s="122" t="s">
        <v>4673</v>
      </c>
      <c r="B5210" s="123">
        <v>2239</v>
      </c>
      <c r="C5210" s="123">
        <v>5179</v>
      </c>
      <c r="D5210" s="135" t="s">
        <v>7251</v>
      </c>
      <c r="E5210" s="123" t="s">
        <v>34</v>
      </c>
      <c r="F5210" s="123">
        <v>19676</v>
      </c>
      <c r="G5210" s="123">
        <v>25</v>
      </c>
      <c r="H5210" s="123">
        <v>3</v>
      </c>
      <c r="I5210" s="136">
        <v>24.9</v>
      </c>
      <c r="J5210" s="123" t="s">
        <v>38</v>
      </c>
      <c r="K5210" s="137">
        <f>((G5210*400)+(H5210*100))+I5210</f>
        <v>10324.9</v>
      </c>
      <c r="L5210" s="137">
        <v>225</v>
      </c>
      <c r="M5210" s="137">
        <f>K5210*L5210</f>
        <v>2323102.5</v>
      </c>
      <c r="N5210" s="123"/>
      <c r="O5210" s="108"/>
      <c r="P5210" s="138"/>
      <c r="Q5210" s="108"/>
      <c r="R5210" s="108"/>
      <c r="S5210" s="139"/>
      <c r="T5210" s="123"/>
      <c r="U5210" s="123"/>
      <c r="V5210" s="123"/>
      <c r="W5210" s="137"/>
      <c r="X5210" s="136"/>
      <c r="Y5210" s="137"/>
      <c r="Z5210" s="137"/>
      <c r="AA5210" s="119"/>
      <c r="AB5210" s="119"/>
      <c r="AC5210" s="137"/>
      <c r="AD5210" s="137">
        <f>IF(AND(AC5210="",M5210=""),0,IF((AC5210=""),M5210,IF((M5210=""),AC5210,AC5210+M5210)))</f>
        <v>2323102.5</v>
      </c>
      <c r="AE5210" s="137">
        <f>IF( (X5210=""),AD5210*1,AD5210*(X5210/100) )</f>
        <v>2323102.5</v>
      </c>
      <c r="AF5210" s="137">
        <v>50000000</v>
      </c>
      <c r="AG5210" s="137">
        <f>IF((AF5210-AE5210) &gt; 1,0,IF((AF5210-AE5210)&lt;0,AE5210-AF5210,AF5210-AE5210))</f>
        <v>0</v>
      </c>
      <c r="AH5210" s="137">
        <v>0.01</v>
      </c>
    </row>
    <row r="5211" spans="1:34" s="173" customFormat="1" x14ac:dyDescent="0.55000000000000004">
      <c r="A5211" s="122"/>
      <c r="B5211" s="123">
        <v>2240</v>
      </c>
      <c r="C5211" s="123">
        <v>5181</v>
      </c>
      <c r="D5211" s="135" t="s">
        <v>7252</v>
      </c>
      <c r="E5211" s="123" t="s">
        <v>34</v>
      </c>
      <c r="F5211" s="123">
        <v>19678</v>
      </c>
      <c r="G5211" s="123">
        <v>25</v>
      </c>
      <c r="H5211" s="123">
        <v>3</v>
      </c>
      <c r="I5211" s="136">
        <v>38.200000000000998</v>
      </c>
      <c r="J5211" s="123" t="s">
        <v>38</v>
      </c>
      <c r="K5211" s="137">
        <f>((G5211*400)+(H5211*100))+I5211</f>
        <v>10338.200000000001</v>
      </c>
      <c r="L5211" s="137">
        <v>275</v>
      </c>
      <c r="M5211" s="137">
        <f>K5211*L5211</f>
        <v>2843005</v>
      </c>
      <c r="N5211" s="123"/>
      <c r="O5211" s="108"/>
      <c r="P5211" s="138"/>
      <c r="Q5211" s="108"/>
      <c r="R5211" s="108"/>
      <c r="S5211" s="139"/>
      <c r="T5211" s="123"/>
      <c r="U5211" s="123"/>
      <c r="V5211" s="123"/>
      <c r="W5211" s="137"/>
      <c r="X5211" s="136"/>
      <c r="Y5211" s="137"/>
      <c r="Z5211" s="137"/>
      <c r="AA5211" s="119"/>
      <c r="AB5211" s="119"/>
      <c r="AC5211" s="137"/>
      <c r="AD5211" s="137">
        <f>IF(AND(AC5211="",M5211=""),0,IF((AC5211=""),M5211,IF((M5211=""),AC5211,AC5211+M5211)))</f>
        <v>2843005</v>
      </c>
      <c r="AE5211" s="137">
        <f>IF( (X5211=""),AD5211*1,AD5211*(X5211/100) )</f>
        <v>2843005</v>
      </c>
      <c r="AF5211" s="137">
        <v>50000000</v>
      </c>
      <c r="AG5211" s="137">
        <f>IF((AF5211-AE5211) &gt; 1,0,IF((AF5211-AE5211)&lt;0,AE5211-AF5211,AF5211-AE5211))</f>
        <v>0</v>
      </c>
      <c r="AH5211" s="137">
        <v>0.01</v>
      </c>
    </row>
    <row r="5212" spans="1:34" s="173" customFormat="1" x14ac:dyDescent="0.55000000000000004">
      <c r="A5212" s="122"/>
      <c r="B5212" s="123"/>
      <c r="C5212" s="123"/>
      <c r="D5212" s="135"/>
      <c r="E5212" s="123"/>
      <c r="F5212" s="123"/>
      <c r="G5212" s="123"/>
      <c r="H5212" s="123"/>
      <c r="I5212" s="136"/>
      <c r="J5212" s="123"/>
      <c r="K5212" s="137"/>
      <c r="L5212" s="137" t="s">
        <v>63</v>
      </c>
      <c r="M5212" s="137">
        <f>SUM(M5210:M5211)</f>
        <v>5166107.5</v>
      </c>
      <c r="N5212" s="123"/>
      <c r="O5212" s="108"/>
      <c r="P5212" s="138"/>
      <c r="Q5212" s="108"/>
      <c r="R5212" s="108"/>
      <c r="S5212" s="139"/>
      <c r="T5212" s="123"/>
      <c r="U5212" s="123"/>
      <c r="V5212" s="123"/>
      <c r="W5212" s="137"/>
      <c r="X5212" s="136"/>
      <c r="Y5212" s="137"/>
      <c r="Z5212" s="137"/>
      <c r="AA5212" s="119"/>
      <c r="AB5212" s="119"/>
      <c r="AC5212" s="137"/>
      <c r="AD5212" s="137"/>
      <c r="AE5212" s="137">
        <f>SUM(AE5210:AE5211)</f>
        <v>5166107.5</v>
      </c>
      <c r="AF5212" s="137"/>
      <c r="AG5212" s="137">
        <f>SUM(AG5210:AG5211)</f>
        <v>0</v>
      </c>
      <c r="AH5212" s="137"/>
    </row>
    <row r="5213" spans="1:34" s="173" customFormat="1" x14ac:dyDescent="0.55000000000000004">
      <c r="A5213" s="122" t="s">
        <v>7176</v>
      </c>
      <c r="B5213" s="123">
        <v>2241</v>
      </c>
      <c r="C5213" s="123">
        <v>9754</v>
      </c>
      <c r="D5213" s="135" t="s">
        <v>7255</v>
      </c>
      <c r="E5213" s="123" t="s">
        <v>34</v>
      </c>
      <c r="F5213" s="123">
        <v>8264</v>
      </c>
      <c r="G5213" s="123">
        <v>3</v>
      </c>
      <c r="H5213" s="123">
        <v>2</v>
      </c>
      <c r="I5213" s="136">
        <v>94</v>
      </c>
      <c r="J5213" s="123" t="s">
        <v>38</v>
      </c>
      <c r="K5213" s="137">
        <f>((G5213*400)+(H5213*100))+I5213</f>
        <v>1494</v>
      </c>
      <c r="L5213" s="137">
        <v>225</v>
      </c>
      <c r="M5213" s="137">
        <f>K5213*L5213</f>
        <v>336150</v>
      </c>
      <c r="N5213" s="123"/>
      <c r="O5213" s="108"/>
      <c r="P5213" s="138"/>
      <c r="Q5213" s="108"/>
      <c r="R5213" s="108"/>
      <c r="S5213" s="139"/>
      <c r="T5213" s="123"/>
      <c r="U5213" s="123"/>
      <c r="V5213" s="123"/>
      <c r="W5213" s="137"/>
      <c r="X5213" s="136"/>
      <c r="Y5213" s="137"/>
      <c r="Z5213" s="137"/>
      <c r="AA5213" s="119"/>
      <c r="AB5213" s="119"/>
      <c r="AC5213" s="137"/>
      <c r="AD5213" s="137">
        <f>IF(AND(AC5213="",M5213=""),0,IF((AC5213=""),M5213,IF((M5213=""),AC5213,AC5213+M5213)))</f>
        <v>336150</v>
      </c>
      <c r="AE5213" s="137">
        <f>IF( (X5213=""),AD5213*1,AD5213*(X5213/100) )</f>
        <v>336150</v>
      </c>
      <c r="AF5213" s="137">
        <v>50000000</v>
      </c>
      <c r="AG5213" s="137">
        <f>IF((AF5213-AE5213) &gt; 1,0,IF((AF5213-AE5213)&lt;0,AE5213-AF5213,AF5213-AE5213))</f>
        <v>0</v>
      </c>
      <c r="AH5213" s="137">
        <v>0.01</v>
      </c>
    </row>
    <row r="5214" spans="1:34" s="173" customFormat="1" x14ac:dyDescent="0.55000000000000004">
      <c r="A5214" s="122"/>
      <c r="B5214" s="123">
        <v>2242</v>
      </c>
      <c r="C5214" s="123">
        <v>8914</v>
      </c>
      <c r="D5214" s="135" t="s">
        <v>7256</v>
      </c>
      <c r="E5214" s="123" t="s">
        <v>34</v>
      </c>
      <c r="F5214" s="123">
        <v>11442</v>
      </c>
      <c r="G5214" s="123">
        <v>0</v>
      </c>
      <c r="H5214" s="123">
        <v>2</v>
      </c>
      <c r="I5214" s="136">
        <v>85</v>
      </c>
      <c r="J5214" s="123" t="s">
        <v>38</v>
      </c>
      <c r="K5214" s="137">
        <f>((G5214*400)+(H5214*100))+I5214</f>
        <v>285</v>
      </c>
      <c r="L5214" s="137">
        <v>400</v>
      </c>
      <c r="M5214" s="137">
        <f>K5214*L5214</f>
        <v>114000</v>
      </c>
      <c r="N5214" s="123"/>
      <c r="O5214" s="108"/>
      <c r="P5214" s="138"/>
      <c r="Q5214" s="108"/>
      <c r="R5214" s="108"/>
      <c r="S5214" s="139"/>
      <c r="T5214" s="123"/>
      <c r="U5214" s="123"/>
      <c r="V5214" s="123"/>
      <c r="W5214" s="137"/>
      <c r="X5214" s="136"/>
      <c r="Y5214" s="137"/>
      <c r="Z5214" s="137"/>
      <c r="AA5214" s="119"/>
      <c r="AB5214" s="119"/>
      <c r="AC5214" s="137"/>
      <c r="AD5214" s="137">
        <f>IF(AND(AC5214="",M5214=""),0,IF((AC5214=""),M5214,IF((M5214=""),AC5214,AC5214+M5214)))</f>
        <v>114000</v>
      </c>
      <c r="AE5214" s="137">
        <f>IF( (X5214=""),AD5214*1,AD5214*(X5214/100) )</f>
        <v>114000</v>
      </c>
      <c r="AF5214" s="137">
        <v>50000000</v>
      </c>
      <c r="AG5214" s="137">
        <f>IF((AF5214-AE5214) &gt; 1,0,IF((AF5214-AE5214)&lt;0,AE5214-AF5214,AF5214-AE5214))</f>
        <v>0</v>
      </c>
      <c r="AH5214" s="137">
        <v>0.01</v>
      </c>
    </row>
    <row r="5215" spans="1:34" s="173" customFormat="1" x14ac:dyDescent="0.55000000000000004">
      <c r="A5215" s="122"/>
      <c r="B5215" s="123">
        <v>2243</v>
      </c>
      <c r="C5215" s="123">
        <v>8426</v>
      </c>
      <c r="D5215" s="135" t="s">
        <v>7258</v>
      </c>
      <c r="E5215" s="123" t="s">
        <v>34</v>
      </c>
      <c r="F5215" s="123">
        <v>16788</v>
      </c>
      <c r="G5215" s="123">
        <v>0</v>
      </c>
      <c r="H5215" s="123">
        <v>0</v>
      </c>
      <c r="I5215" s="136">
        <v>87</v>
      </c>
      <c r="J5215" s="123" t="s">
        <v>35</v>
      </c>
      <c r="K5215" s="137">
        <f>((G5215*400)+(H5215*100))+I5215</f>
        <v>87</v>
      </c>
      <c r="L5215" s="137">
        <v>800</v>
      </c>
      <c r="M5215" s="137">
        <f>K5215*L5215</f>
        <v>69600</v>
      </c>
      <c r="N5215" s="123">
        <v>1</v>
      </c>
      <c r="O5215" s="108" t="s">
        <v>7253</v>
      </c>
      <c r="P5215" s="138">
        <v>3570800350120</v>
      </c>
      <c r="Q5215" s="108" t="s">
        <v>7254</v>
      </c>
      <c r="R5215" s="108" t="s">
        <v>7257</v>
      </c>
      <c r="S5215" s="139" t="s">
        <v>7259</v>
      </c>
      <c r="T5215" s="123" t="s">
        <v>51</v>
      </c>
      <c r="U5215" s="123" t="s">
        <v>227</v>
      </c>
      <c r="V5215" s="123" t="s">
        <v>52</v>
      </c>
      <c r="W5215" s="137">
        <v>111.32</v>
      </c>
      <c r="X5215" s="136">
        <v>100</v>
      </c>
      <c r="Y5215" s="137">
        <v>6750</v>
      </c>
      <c r="Z5215" s="137">
        <f>W5215*Y5215</f>
        <v>751410</v>
      </c>
      <c r="AA5215" s="119">
        <v>12</v>
      </c>
      <c r="AB5215" s="119">
        <v>34</v>
      </c>
      <c r="AC5215" s="137">
        <f>(Z5215*(100-AB5215))/100</f>
        <v>495930.6</v>
      </c>
      <c r="AD5215" s="137">
        <f>IF(AND(AC5215="",M5215=""),0,IF((AC5215=""),M5215, IF( (M5215=""),AC5215,SUM(AC5215:AC5217)+M5215)))</f>
        <v>565530.6</v>
      </c>
      <c r="AE5215" s="137">
        <f>IF( (X5215=""),AD5215*1,AD5215*(X5215/100) )</f>
        <v>565530.6</v>
      </c>
      <c r="AF5215" s="137">
        <v>50000000</v>
      </c>
      <c r="AG5215" s="137">
        <f>IF((AF5215-AE5215) &gt; 1,0,IF((AF5215-AE5215)&lt;0,AE5215-AF5215,AF5215-AE5215))</f>
        <v>0</v>
      </c>
      <c r="AH5215" s="137">
        <v>0.02</v>
      </c>
    </row>
    <row r="5216" spans="1:34" s="173" customFormat="1" x14ac:dyDescent="0.55000000000000004">
      <c r="A5216" s="122"/>
      <c r="B5216" s="123">
        <v>2244</v>
      </c>
      <c r="C5216" s="123">
        <v>8909</v>
      </c>
      <c r="D5216" s="135" t="s">
        <v>7260</v>
      </c>
      <c r="E5216" s="123" t="s">
        <v>34</v>
      </c>
      <c r="F5216" s="123">
        <v>21672</v>
      </c>
      <c r="G5216" s="123">
        <v>7</v>
      </c>
      <c r="H5216" s="123">
        <v>2</v>
      </c>
      <c r="I5216" s="136">
        <v>27</v>
      </c>
      <c r="J5216" s="123" t="s">
        <v>38</v>
      </c>
      <c r="K5216" s="137">
        <f>((G5216*400)+(H5216*100))+I5216</f>
        <v>3027</v>
      </c>
      <c r="L5216" s="137">
        <v>275</v>
      </c>
      <c r="M5216" s="137">
        <f>K5216*L5216</f>
        <v>832425</v>
      </c>
      <c r="N5216" s="123"/>
      <c r="O5216" s="108"/>
      <c r="P5216" s="138"/>
      <c r="Q5216" s="108"/>
      <c r="R5216" s="108"/>
      <c r="S5216" s="139"/>
      <c r="T5216" s="123"/>
      <c r="U5216" s="123"/>
      <c r="V5216" s="123"/>
      <c r="W5216" s="137"/>
      <c r="X5216" s="136"/>
      <c r="Y5216" s="137"/>
      <c r="Z5216" s="137"/>
      <c r="AA5216" s="119"/>
      <c r="AB5216" s="119"/>
      <c r="AC5216" s="137"/>
      <c r="AD5216" s="137">
        <f>IF(AND(AC5216="",M5216=""),0,IF((AC5216=""),M5216,IF((M5216=""),AC5216,AC5216+M5216)))</f>
        <v>832425</v>
      </c>
      <c r="AE5216" s="137">
        <f>IF( (X5216=""),AD5216*1,AD5216*(X5216/100) )</f>
        <v>832425</v>
      </c>
      <c r="AF5216" s="137">
        <v>50000000</v>
      </c>
      <c r="AG5216" s="137">
        <f>IF((AF5216-AE5216) &gt; 1,0,IF((AF5216-AE5216)&lt;0,AE5216-AF5216,AF5216-AE5216))</f>
        <v>0</v>
      </c>
      <c r="AH5216" s="137">
        <v>0.01</v>
      </c>
    </row>
    <row r="5217" spans="1:34" s="173" customFormat="1" x14ac:dyDescent="0.55000000000000004">
      <c r="A5217" s="122"/>
      <c r="B5217" s="123"/>
      <c r="C5217" s="123"/>
      <c r="D5217" s="135"/>
      <c r="E5217" s="123"/>
      <c r="F5217" s="123"/>
      <c r="G5217" s="123"/>
      <c r="H5217" s="123"/>
      <c r="I5217" s="136"/>
      <c r="J5217" s="123"/>
      <c r="K5217" s="137"/>
      <c r="L5217" s="137" t="s">
        <v>63</v>
      </c>
      <c r="M5217" s="137">
        <f>SUM(M5213:M5216)</f>
        <v>1352175</v>
      </c>
      <c r="N5217" s="123"/>
      <c r="O5217" s="108"/>
      <c r="P5217" s="138"/>
      <c r="Q5217" s="108"/>
      <c r="R5217" s="108"/>
      <c r="S5217" s="139"/>
      <c r="T5217" s="123"/>
      <c r="U5217" s="123"/>
      <c r="V5217" s="123"/>
      <c r="W5217" s="137"/>
      <c r="X5217" s="136"/>
      <c r="Y5217" s="137"/>
      <c r="Z5217" s="137"/>
      <c r="AA5217" s="119"/>
      <c r="AB5217" s="119"/>
      <c r="AC5217" s="137"/>
      <c r="AD5217" s="137"/>
      <c r="AE5217" s="137">
        <f>SUM(AE5213:AE5216)</f>
        <v>1848105.6</v>
      </c>
      <c r="AF5217" s="137"/>
      <c r="AG5217" s="137">
        <f>SUM(AG5213:AG5216)</f>
        <v>0</v>
      </c>
      <c r="AH5217" s="137"/>
    </row>
    <row r="5218" spans="1:34" s="173" customFormat="1" x14ac:dyDescent="0.55000000000000004">
      <c r="A5218" s="122" t="s">
        <v>7261</v>
      </c>
      <c r="B5218" s="123">
        <v>2245</v>
      </c>
      <c r="C5218" s="123">
        <v>7288</v>
      </c>
      <c r="D5218" s="135" t="s">
        <v>7262</v>
      </c>
      <c r="E5218" s="123" t="s">
        <v>34</v>
      </c>
      <c r="F5218" s="123">
        <v>5018</v>
      </c>
      <c r="G5218" s="123">
        <v>1</v>
      </c>
      <c r="H5218" s="123">
        <v>0</v>
      </c>
      <c r="I5218" s="136">
        <v>42</v>
      </c>
      <c r="J5218" s="123" t="s">
        <v>38</v>
      </c>
      <c r="K5218" s="137">
        <f>((G5218*400)+(H5218*100))+I5218</f>
        <v>442</v>
      </c>
      <c r="L5218" s="137">
        <v>825</v>
      </c>
      <c r="M5218" s="137">
        <f>K5218*L5218</f>
        <v>364650</v>
      </c>
      <c r="N5218" s="123"/>
      <c r="O5218" s="108"/>
      <c r="P5218" s="138"/>
      <c r="Q5218" s="108"/>
      <c r="R5218" s="108"/>
      <c r="S5218" s="139"/>
      <c r="T5218" s="123"/>
      <c r="U5218" s="123"/>
      <c r="V5218" s="123"/>
      <c r="W5218" s="137"/>
      <c r="X5218" s="136"/>
      <c r="Y5218" s="137"/>
      <c r="Z5218" s="137"/>
      <c r="AA5218" s="119"/>
      <c r="AB5218" s="119"/>
      <c r="AC5218" s="137"/>
      <c r="AD5218" s="137">
        <f>IF(AND(AC5218="",M5218=""),0,IF((AC5218=""),M5218,IF((M5218=""),AC5218,AC5218+M5218)))</f>
        <v>364650</v>
      </c>
      <c r="AE5218" s="137">
        <f>IF( (X5218=""),AD5218*1,AD5218*(X5218/100) )</f>
        <v>364650</v>
      </c>
      <c r="AF5218" s="137">
        <v>50000000</v>
      </c>
      <c r="AG5218" s="137">
        <f>IF((AF5218-AE5218) &gt; 1,0,IF((AF5218-AE5218)&lt;0,AE5218-AF5218,AF5218-AE5218))</f>
        <v>0</v>
      </c>
      <c r="AH5218" s="137">
        <v>0.01</v>
      </c>
    </row>
    <row r="5219" spans="1:34" s="173" customFormat="1" x14ac:dyDescent="0.55000000000000004">
      <c r="A5219" s="122"/>
      <c r="B5219" s="123"/>
      <c r="C5219" s="123"/>
      <c r="D5219" s="135"/>
      <c r="E5219" s="123"/>
      <c r="F5219" s="123"/>
      <c r="G5219" s="123"/>
      <c r="H5219" s="123"/>
      <c r="I5219" s="136"/>
      <c r="J5219" s="123"/>
      <c r="K5219" s="137"/>
      <c r="L5219" s="137" t="s">
        <v>63</v>
      </c>
      <c r="M5219" s="137">
        <f>SUM(M5218:M5218)</f>
        <v>364650</v>
      </c>
      <c r="N5219" s="123"/>
      <c r="O5219" s="108"/>
      <c r="P5219" s="138"/>
      <c r="Q5219" s="108"/>
      <c r="R5219" s="108"/>
      <c r="S5219" s="139"/>
      <c r="T5219" s="123"/>
      <c r="U5219" s="123"/>
      <c r="V5219" s="123"/>
      <c r="W5219" s="137"/>
      <c r="X5219" s="136"/>
      <c r="Y5219" s="137"/>
      <c r="Z5219" s="137"/>
      <c r="AA5219" s="119"/>
      <c r="AB5219" s="119"/>
      <c r="AC5219" s="137"/>
      <c r="AD5219" s="137"/>
      <c r="AE5219" s="137">
        <f>SUM(AE5218:AE5218)</f>
        <v>364650</v>
      </c>
      <c r="AF5219" s="137"/>
      <c r="AG5219" s="137">
        <f>SUM(AG5218:AG5218)</f>
        <v>0</v>
      </c>
      <c r="AH5219" s="137"/>
    </row>
    <row r="5220" spans="1:34" s="173" customFormat="1" x14ac:dyDescent="0.55000000000000004">
      <c r="A5220" s="122" t="s">
        <v>7265</v>
      </c>
      <c r="B5220" s="123">
        <v>2246</v>
      </c>
      <c r="C5220" s="123">
        <v>7659</v>
      </c>
      <c r="D5220" s="135" t="s">
        <v>7266</v>
      </c>
      <c r="E5220" s="123" t="s">
        <v>34</v>
      </c>
      <c r="F5220" s="123">
        <v>5629</v>
      </c>
      <c r="G5220" s="123">
        <v>1</v>
      </c>
      <c r="H5220" s="123">
        <v>1</v>
      </c>
      <c r="I5220" s="136">
        <v>71</v>
      </c>
      <c r="J5220" s="123" t="s">
        <v>35</v>
      </c>
      <c r="K5220" s="137">
        <f>((G5220*400)+(H5220*100))+I5220</f>
        <v>571</v>
      </c>
      <c r="L5220" s="137">
        <v>625</v>
      </c>
      <c r="M5220" s="137">
        <f>K5220*L5220</f>
        <v>356875</v>
      </c>
      <c r="N5220" s="123">
        <v>1</v>
      </c>
      <c r="O5220" s="108" t="s">
        <v>7263</v>
      </c>
      <c r="P5220" s="138">
        <v>3570101316356</v>
      </c>
      <c r="Q5220" s="108" t="s">
        <v>7264</v>
      </c>
      <c r="R5220" s="108" t="s">
        <v>7267</v>
      </c>
      <c r="S5220" s="139" t="s">
        <v>7268</v>
      </c>
      <c r="T5220" s="123" t="s">
        <v>51</v>
      </c>
      <c r="U5220" s="123" t="s">
        <v>45</v>
      </c>
      <c r="V5220" s="123" t="s">
        <v>52</v>
      </c>
      <c r="W5220" s="137">
        <v>117</v>
      </c>
      <c r="X5220" s="136">
        <v>60.72</v>
      </c>
      <c r="Y5220" s="137">
        <v>6750</v>
      </c>
      <c r="Z5220" s="137">
        <f>W5220*Y5220</f>
        <v>789750</v>
      </c>
      <c r="AA5220" s="119">
        <v>7</v>
      </c>
      <c r="AB5220" s="119">
        <v>7</v>
      </c>
      <c r="AC5220" s="137">
        <f>(Z5220*(100-AB5220))/100</f>
        <v>734467.5</v>
      </c>
      <c r="AD5220" s="137">
        <f>IF(AND(AC5220="",M5220=""),0,IF((AC5220=""),M5220, IF( (M5220=""),AC5220,SUM(AC5220:AC5223)+M5220)))</f>
        <v>1566423.7</v>
      </c>
      <c r="AE5220" s="137">
        <f>IF( (X5220=""),AD5220*1,AD5220*(X5220/100) )</f>
        <v>951132.47063999996</v>
      </c>
      <c r="AF5220" s="137">
        <v>0</v>
      </c>
      <c r="AG5220" s="137">
        <f>IF((AF5220-AE5220) &gt; 1,0,IF((AF5220-AE5220)&lt;0,AE5220-AF5220,AF5220-AE5220))</f>
        <v>951132.47063999996</v>
      </c>
      <c r="AH5220" s="137">
        <v>0.02</v>
      </c>
    </row>
    <row r="5221" spans="1:34" s="173" customFormat="1" x14ac:dyDescent="0.55000000000000004">
      <c r="A5221" s="122"/>
      <c r="B5221" s="123"/>
      <c r="C5221" s="123"/>
      <c r="D5221" s="135"/>
      <c r="E5221" s="123"/>
      <c r="F5221" s="123"/>
      <c r="G5221" s="123">
        <v>17</v>
      </c>
      <c r="H5221" s="123">
        <v>0</v>
      </c>
      <c r="I5221" s="136">
        <v>0</v>
      </c>
      <c r="J5221" s="123" t="s">
        <v>38</v>
      </c>
      <c r="K5221" s="137">
        <f>((G5221*400)+(H5221*100))+I5221</f>
        <v>6800</v>
      </c>
      <c r="L5221" s="137">
        <v>625</v>
      </c>
      <c r="M5221" s="137">
        <f>K5221*L5221</f>
        <v>4250000</v>
      </c>
      <c r="N5221" s="123">
        <v>2</v>
      </c>
      <c r="O5221" s="108" t="s">
        <v>7263</v>
      </c>
      <c r="P5221" s="138">
        <v>3570101316356</v>
      </c>
      <c r="Q5221" s="108" t="s">
        <v>7264</v>
      </c>
      <c r="R5221" s="108" t="s">
        <v>7267</v>
      </c>
      <c r="S5221" s="139" t="s">
        <v>7269</v>
      </c>
      <c r="T5221" s="123" t="s">
        <v>51</v>
      </c>
      <c r="U5221" s="123" t="s">
        <v>45</v>
      </c>
      <c r="V5221" s="123" t="s">
        <v>52</v>
      </c>
      <c r="W5221" s="137">
        <v>51.48</v>
      </c>
      <c r="X5221" s="136">
        <v>26.72</v>
      </c>
      <c r="Y5221" s="137">
        <v>6750</v>
      </c>
      <c r="Z5221" s="137">
        <f>W5221*Y5221</f>
        <v>347490</v>
      </c>
      <c r="AA5221" s="119">
        <v>7</v>
      </c>
      <c r="AB5221" s="119">
        <v>7</v>
      </c>
      <c r="AC5221" s="137">
        <f>(Z5221*(100-AB5221))/100</f>
        <v>323165.7</v>
      </c>
      <c r="AD5221" s="137">
        <f>IF(AND(AC5221="",M5220=""),0,IF((AC5221=""),M5220, IF( (M5220=""),AC5221,SUM(AC5220:AC5223)+M5220)))</f>
        <v>1566423.7</v>
      </c>
      <c r="AE5221" s="137">
        <f>IF( (X5221=""),AD5221*1,AD5221*(X5221/100) )</f>
        <v>418548.41264</v>
      </c>
      <c r="AF5221" s="137">
        <v>0</v>
      </c>
      <c r="AG5221" s="137">
        <f>IF((AF5221-AE5221) &gt; 1,0,IF((AF5221-AE5221)&lt;0,AE5221-AF5221,AF5221-AE5221))</f>
        <v>418548.41264</v>
      </c>
      <c r="AH5221" s="137">
        <v>0.02</v>
      </c>
    </row>
    <row r="5222" spans="1:34" s="173" customFormat="1" x14ac:dyDescent="0.55000000000000004">
      <c r="A5222" s="122"/>
      <c r="B5222" s="123"/>
      <c r="C5222" s="123"/>
      <c r="D5222" s="135"/>
      <c r="E5222" s="123"/>
      <c r="F5222" s="123"/>
      <c r="G5222" s="123"/>
      <c r="H5222" s="123"/>
      <c r="I5222" s="136"/>
      <c r="J5222" s="123"/>
      <c r="K5222" s="137"/>
      <c r="L5222" s="137"/>
      <c r="M5222" s="137"/>
      <c r="N5222" s="123">
        <v>3</v>
      </c>
      <c r="O5222" s="108" t="s">
        <v>7263</v>
      </c>
      <c r="P5222" s="138">
        <v>3570101316356</v>
      </c>
      <c r="Q5222" s="108" t="s">
        <v>7264</v>
      </c>
      <c r="R5222" s="108" t="s">
        <v>7267</v>
      </c>
      <c r="S5222" s="139" t="s">
        <v>7270</v>
      </c>
      <c r="T5222" s="123" t="s">
        <v>51</v>
      </c>
      <c r="U5222" s="123" t="s">
        <v>45</v>
      </c>
      <c r="V5222" s="123" t="s">
        <v>52</v>
      </c>
      <c r="W5222" s="137">
        <v>24.2</v>
      </c>
      <c r="X5222" s="136">
        <v>12.56</v>
      </c>
      <c r="Y5222" s="137">
        <v>6750</v>
      </c>
      <c r="Z5222" s="137">
        <f>W5222*Y5222</f>
        <v>163350</v>
      </c>
      <c r="AA5222" s="119">
        <v>7</v>
      </c>
      <c r="AB5222" s="119">
        <v>7</v>
      </c>
      <c r="AC5222" s="137">
        <f>(Z5222*(100-AB5222))/100</f>
        <v>151915.5</v>
      </c>
      <c r="AD5222" s="137">
        <f>IF(AND(AC5222="",M5220=""),0,IF((AC5222=""),M5220, IF( (M5220=""),AC5222,SUM(AC5220:AC5223)+M5220)))</f>
        <v>1566423.7</v>
      </c>
      <c r="AE5222" s="137">
        <f>IF( (X5222=""),AD5222*1,AD5222*(X5222/100) )</f>
        <v>196742.81672000003</v>
      </c>
      <c r="AF5222" s="137">
        <v>0</v>
      </c>
      <c r="AG5222" s="137">
        <f>IF((AF5222-AE5222) &gt; 1,0,IF((AF5222-AE5222)&lt;0,AE5222-AF5222,AF5222-AE5222))</f>
        <v>196742.81672000003</v>
      </c>
      <c r="AH5222" s="137">
        <v>0.02</v>
      </c>
    </row>
    <row r="5223" spans="1:34" s="173" customFormat="1" x14ac:dyDescent="0.55000000000000004">
      <c r="A5223" s="122" t="s">
        <v>7265</v>
      </c>
      <c r="B5223" s="123">
        <v>2248</v>
      </c>
      <c r="C5223" s="123">
        <v>7660</v>
      </c>
      <c r="D5223" s="135" t="s">
        <v>7272</v>
      </c>
      <c r="E5223" s="123" t="s">
        <v>34</v>
      </c>
      <c r="F5223" s="123">
        <v>16225</v>
      </c>
      <c r="G5223" s="123">
        <v>3</v>
      </c>
      <c r="H5223" s="123">
        <v>3</v>
      </c>
      <c r="I5223" s="136">
        <v>64</v>
      </c>
      <c r="J5223" s="123" t="s">
        <v>38</v>
      </c>
      <c r="K5223" s="137">
        <f>((G5223*400)+(H5223*100))+I5223</f>
        <v>1564</v>
      </c>
      <c r="L5223" s="137">
        <v>2175</v>
      </c>
      <c r="M5223" s="137">
        <f>K5223*L5223</f>
        <v>3401700</v>
      </c>
      <c r="N5223" s="123"/>
      <c r="O5223" s="108"/>
      <c r="P5223" s="138"/>
      <c r="Q5223" s="108"/>
      <c r="R5223" s="108"/>
      <c r="S5223" s="139"/>
      <c r="T5223" s="123"/>
      <c r="U5223" s="123"/>
      <c r="V5223" s="123"/>
      <c r="W5223" s="137"/>
      <c r="X5223" s="136"/>
      <c r="Y5223" s="137"/>
      <c r="Z5223" s="137"/>
      <c r="AA5223" s="119"/>
      <c r="AB5223" s="119"/>
      <c r="AC5223" s="137"/>
      <c r="AD5223" s="137">
        <f>IF(AND(AC5223="",M5223=""),0,IF((AC5223=""),M5223,IF((M5223=""),AC5223,AC5223+M5223)))</f>
        <v>3401700</v>
      </c>
      <c r="AE5223" s="137">
        <f>IF( (X5223=""),AD5223*1,AD5223*(X5223/100) )</f>
        <v>3401700</v>
      </c>
      <c r="AF5223" s="137">
        <v>50000000</v>
      </c>
      <c r="AG5223" s="137">
        <f>IF((AF5223-AE5223) &gt; 1,0,IF((AF5223-AE5223)&lt;0,AE5223-AF5223,AF5223-AE5223))</f>
        <v>0</v>
      </c>
      <c r="AH5223" s="137">
        <v>0.01</v>
      </c>
    </row>
    <row r="5224" spans="1:34" s="173" customFormat="1" x14ac:dyDescent="0.55000000000000004">
      <c r="A5224" s="122"/>
      <c r="B5224" s="123"/>
      <c r="C5224" s="123"/>
      <c r="D5224" s="135"/>
      <c r="E5224" s="123"/>
      <c r="F5224" s="123"/>
      <c r="G5224" s="123"/>
      <c r="H5224" s="123"/>
      <c r="I5224" s="136"/>
      <c r="J5224" s="123"/>
      <c r="K5224" s="137"/>
      <c r="L5224" s="137" t="s">
        <v>63</v>
      </c>
      <c r="M5224" s="137">
        <f>SUM(M5220:M5223)</f>
        <v>8008575</v>
      </c>
      <c r="N5224" s="123"/>
      <c r="O5224" s="108"/>
      <c r="P5224" s="138"/>
      <c r="Q5224" s="108"/>
      <c r="R5224" s="108"/>
      <c r="S5224" s="139"/>
      <c r="T5224" s="123"/>
      <c r="U5224" s="123"/>
      <c r="V5224" s="123"/>
      <c r="W5224" s="137"/>
      <c r="X5224" s="136"/>
      <c r="Y5224" s="137"/>
      <c r="Z5224" s="137"/>
      <c r="AA5224" s="119"/>
      <c r="AB5224" s="119"/>
      <c r="AC5224" s="137"/>
      <c r="AD5224" s="137"/>
      <c r="AE5224" s="137">
        <f>SUM(AE5223:AE5223)</f>
        <v>3401700</v>
      </c>
      <c r="AF5224" s="137"/>
      <c r="AG5224" s="137">
        <f>SUM(AG5223:AG5223)</f>
        <v>0</v>
      </c>
      <c r="AH5224" s="137"/>
    </row>
    <row r="5225" spans="1:34" s="173" customFormat="1" x14ac:dyDescent="0.55000000000000004">
      <c r="A5225" s="122" t="s">
        <v>7261</v>
      </c>
      <c r="B5225" s="123">
        <v>2247</v>
      </c>
      <c r="C5225" s="123">
        <v>7623</v>
      </c>
      <c r="D5225" s="135" t="s">
        <v>7271</v>
      </c>
      <c r="E5225" s="123" t="s">
        <v>34</v>
      </c>
      <c r="F5225" s="123">
        <v>10339</v>
      </c>
      <c r="G5225" s="123">
        <v>0</v>
      </c>
      <c r="H5225" s="123">
        <v>1</v>
      </c>
      <c r="I5225" s="136">
        <v>84</v>
      </c>
      <c r="J5225" s="123" t="s">
        <v>38</v>
      </c>
      <c r="K5225" s="137">
        <f>((G5225*400)+(H5225*100))+I5225</f>
        <v>184</v>
      </c>
      <c r="L5225" s="137">
        <v>850</v>
      </c>
      <c r="M5225" s="137">
        <f>K5225*L5225</f>
        <v>156400</v>
      </c>
      <c r="N5225" s="123"/>
      <c r="O5225" s="108"/>
      <c r="P5225" s="138"/>
      <c r="Q5225" s="108"/>
      <c r="R5225" s="108"/>
      <c r="S5225" s="139"/>
      <c r="T5225" s="123"/>
      <c r="U5225" s="123"/>
      <c r="V5225" s="123"/>
      <c r="W5225" s="137"/>
      <c r="X5225" s="136"/>
      <c r="Y5225" s="137"/>
      <c r="Z5225" s="137"/>
      <c r="AA5225" s="119"/>
      <c r="AB5225" s="119"/>
      <c r="AC5225" s="137"/>
      <c r="AD5225" s="137">
        <f>IF(AND(AC5225="",M5225=""),0,IF((AC5225=""),M5225,IF((M5225=""),AC5225,AC5225+M5225)))</f>
        <v>156400</v>
      </c>
      <c r="AE5225" s="137">
        <f>IF( (X5225=""),AD5225*1,AD5225*(X5225/100) )</f>
        <v>156400</v>
      </c>
      <c r="AF5225" s="137">
        <v>50000000</v>
      </c>
      <c r="AG5225" s="137">
        <f>IF((AF5225-AE5225) &gt; 1,0,IF((AF5225-AE5225)&lt;0,AE5225-AF5225,AF5225-AE5225))</f>
        <v>0</v>
      </c>
      <c r="AH5225" s="137">
        <v>0.01</v>
      </c>
    </row>
    <row r="5226" spans="1:34" s="173" customFormat="1" x14ac:dyDescent="0.55000000000000004">
      <c r="A5226" s="122"/>
      <c r="B5226" s="123"/>
      <c r="C5226" s="123"/>
      <c r="D5226" s="135"/>
      <c r="E5226" s="123"/>
      <c r="F5226" s="123"/>
      <c r="G5226" s="123"/>
      <c r="H5226" s="123"/>
      <c r="I5226" s="136"/>
      <c r="J5226" s="123"/>
      <c r="K5226" s="137"/>
      <c r="L5226" s="137" t="s">
        <v>63</v>
      </c>
      <c r="M5226" s="137">
        <f>SUM(M5225:M5225)</f>
        <v>156400</v>
      </c>
      <c r="N5226" s="123"/>
      <c r="O5226" s="108"/>
      <c r="P5226" s="138"/>
      <c r="Q5226" s="108"/>
      <c r="R5226" s="108"/>
      <c r="S5226" s="139"/>
      <c r="T5226" s="123"/>
      <c r="U5226" s="123"/>
      <c r="V5226" s="123"/>
      <c r="W5226" s="137"/>
      <c r="X5226" s="136"/>
      <c r="Y5226" s="137"/>
      <c r="Z5226" s="137"/>
      <c r="AA5226" s="119"/>
      <c r="AB5226" s="119"/>
      <c r="AC5226" s="137"/>
      <c r="AD5226" s="137"/>
      <c r="AE5226" s="137">
        <f>SUM(AE5225:AE5225)</f>
        <v>156400</v>
      </c>
      <c r="AF5226" s="137"/>
      <c r="AG5226" s="137">
        <f>SUM(AG5225:AG5225)</f>
        <v>0</v>
      </c>
      <c r="AH5226" s="137"/>
    </row>
    <row r="5227" spans="1:34" s="173" customFormat="1" x14ac:dyDescent="0.55000000000000004">
      <c r="A5227" s="122" t="s">
        <v>7261</v>
      </c>
      <c r="B5227" s="123">
        <v>2249</v>
      </c>
      <c r="C5227" s="123">
        <v>8124</v>
      </c>
      <c r="D5227" s="135" t="s">
        <v>7273</v>
      </c>
      <c r="E5227" s="123" t="s">
        <v>34</v>
      </c>
      <c r="F5227" s="123">
        <v>16321</v>
      </c>
      <c r="G5227" s="123">
        <v>0</v>
      </c>
      <c r="H5227" s="123">
        <v>0</v>
      </c>
      <c r="I5227" s="136">
        <v>98</v>
      </c>
      <c r="J5227" s="123" t="s">
        <v>38</v>
      </c>
      <c r="K5227" s="137">
        <f>((G5227*400)+(H5227*100))+I5227</f>
        <v>98</v>
      </c>
      <c r="L5227" s="137">
        <v>800</v>
      </c>
      <c r="M5227" s="137">
        <f>K5227*L5227</f>
        <v>78400</v>
      </c>
      <c r="N5227" s="123"/>
      <c r="O5227" s="108"/>
      <c r="P5227" s="138"/>
      <c r="Q5227" s="108"/>
      <c r="R5227" s="108"/>
      <c r="S5227" s="139"/>
      <c r="T5227" s="123"/>
      <c r="U5227" s="123"/>
      <c r="V5227" s="123"/>
      <c r="W5227" s="137"/>
      <c r="X5227" s="136"/>
      <c r="Y5227" s="137"/>
      <c r="Z5227" s="137"/>
      <c r="AA5227" s="119"/>
      <c r="AB5227" s="119"/>
      <c r="AC5227" s="137"/>
      <c r="AD5227" s="137">
        <f>IF(AND(AC5227="",M5227=""),0,IF((AC5227=""),M5227,IF((M5227=""),AC5227,AC5227+M5227)))</f>
        <v>78400</v>
      </c>
      <c r="AE5227" s="137">
        <f>IF( (X5227=""),AD5227*1,AD5227*(X5227/100) )</f>
        <v>78400</v>
      </c>
      <c r="AF5227" s="137">
        <v>50000000</v>
      </c>
      <c r="AG5227" s="137">
        <f>IF((AF5227-AE5227) &gt; 1,0,IF((AF5227-AE5227)&lt;0,AE5227-AF5227,AF5227-AE5227))</f>
        <v>0</v>
      </c>
      <c r="AH5227" s="137">
        <v>0.01</v>
      </c>
    </row>
    <row r="5228" spans="1:34" s="173" customFormat="1" x14ac:dyDescent="0.55000000000000004">
      <c r="A5228" s="122"/>
      <c r="B5228" s="123"/>
      <c r="C5228" s="123"/>
      <c r="D5228" s="135"/>
      <c r="E5228" s="123"/>
      <c r="F5228" s="123"/>
      <c r="G5228" s="123"/>
      <c r="H5228" s="123"/>
      <c r="I5228" s="136"/>
      <c r="J5228" s="123"/>
      <c r="K5228" s="137"/>
      <c r="L5228" s="137" t="s">
        <v>63</v>
      </c>
      <c r="M5228" s="137">
        <f>SUM(M5227:M5227)</f>
        <v>78400</v>
      </c>
      <c r="N5228" s="123"/>
      <c r="O5228" s="108"/>
      <c r="P5228" s="138"/>
      <c r="Q5228" s="108"/>
      <c r="R5228" s="108"/>
      <c r="S5228" s="139"/>
      <c r="T5228" s="123"/>
      <c r="U5228" s="123"/>
      <c r="V5228" s="123"/>
      <c r="W5228" s="137"/>
      <c r="X5228" s="136"/>
      <c r="Y5228" s="137"/>
      <c r="Z5228" s="137"/>
      <c r="AA5228" s="119"/>
      <c r="AB5228" s="119"/>
      <c r="AC5228" s="137"/>
      <c r="AD5228" s="137"/>
      <c r="AE5228" s="137">
        <f>SUM(AE5227:AE5227)</f>
        <v>78400</v>
      </c>
      <c r="AF5228" s="137"/>
      <c r="AG5228" s="137">
        <f>SUM(AG5227:AG5227)</f>
        <v>0</v>
      </c>
      <c r="AH5228" s="137"/>
    </row>
    <row r="5229" spans="1:34" s="173" customFormat="1" x14ac:dyDescent="0.55000000000000004">
      <c r="A5229" s="122" t="s">
        <v>2199</v>
      </c>
      <c r="B5229" s="123">
        <v>2250</v>
      </c>
      <c r="C5229" s="123">
        <v>8739</v>
      </c>
      <c r="D5229" s="135" t="s">
        <v>7274</v>
      </c>
      <c r="E5229" s="123" t="s">
        <v>34</v>
      </c>
      <c r="F5229" s="123">
        <v>17530</v>
      </c>
      <c r="G5229" s="123">
        <v>1</v>
      </c>
      <c r="H5229" s="123">
        <v>1</v>
      </c>
      <c r="I5229" s="136">
        <v>94</v>
      </c>
      <c r="J5229" s="123" t="s">
        <v>38</v>
      </c>
      <c r="K5229" s="137">
        <f>((G5229*400)+(H5229*100))+I5229</f>
        <v>594</v>
      </c>
      <c r="L5229" s="137">
        <v>250</v>
      </c>
      <c r="M5229" s="137">
        <f>K5229*L5229</f>
        <v>148500</v>
      </c>
      <c r="N5229" s="123"/>
      <c r="O5229" s="108"/>
      <c r="P5229" s="138"/>
      <c r="Q5229" s="108"/>
      <c r="R5229" s="108"/>
      <c r="S5229" s="139"/>
      <c r="T5229" s="123"/>
      <c r="U5229" s="123"/>
      <c r="V5229" s="123"/>
      <c r="W5229" s="137"/>
      <c r="X5229" s="136"/>
      <c r="Y5229" s="137"/>
      <c r="Z5229" s="137"/>
      <c r="AA5229" s="119"/>
      <c r="AB5229" s="119"/>
      <c r="AC5229" s="137"/>
      <c r="AD5229" s="137">
        <f>IF(AND(AC5229="",M5229=""),0,IF((AC5229=""),M5229,IF((M5229=""),AC5229,AC5229+M5229)))</f>
        <v>148500</v>
      </c>
      <c r="AE5229" s="137">
        <f>IF( (X5229=""),AD5229*1,AD5229*(X5229/100) )</f>
        <v>148500</v>
      </c>
      <c r="AF5229" s="137">
        <v>50000000</v>
      </c>
      <c r="AG5229" s="137">
        <f>IF((AF5229-AE5229) &gt; 1,0,IF((AF5229-AE5229)&lt;0,AE5229-AF5229,AF5229-AE5229))</f>
        <v>0</v>
      </c>
      <c r="AH5229" s="137">
        <v>0.01</v>
      </c>
    </row>
    <row r="5230" spans="1:34" s="173" customFormat="1" x14ac:dyDescent="0.55000000000000004">
      <c r="A5230" s="122"/>
      <c r="B5230" s="123"/>
      <c r="C5230" s="123"/>
      <c r="D5230" s="135"/>
      <c r="E5230" s="123"/>
      <c r="F5230" s="123"/>
      <c r="G5230" s="123"/>
      <c r="H5230" s="123"/>
      <c r="I5230" s="136"/>
      <c r="J5230" s="123"/>
      <c r="K5230" s="137"/>
      <c r="L5230" s="137" t="s">
        <v>63</v>
      </c>
      <c r="M5230" s="137">
        <f>SUM(M5229:M5229)</f>
        <v>148500</v>
      </c>
      <c r="N5230" s="123"/>
      <c r="O5230" s="108"/>
      <c r="P5230" s="138"/>
      <c r="Q5230" s="108"/>
      <c r="R5230" s="108"/>
      <c r="S5230" s="139"/>
      <c r="T5230" s="123"/>
      <c r="U5230" s="123"/>
      <c r="V5230" s="123"/>
      <c r="W5230" s="137"/>
      <c r="X5230" s="136"/>
      <c r="Y5230" s="137"/>
      <c r="Z5230" s="137"/>
      <c r="AA5230" s="119"/>
      <c r="AB5230" s="119"/>
      <c r="AC5230" s="137"/>
      <c r="AD5230" s="137"/>
      <c r="AE5230" s="137">
        <f>SUM(AE5229:AE5229)</f>
        <v>148500</v>
      </c>
      <c r="AF5230" s="137"/>
      <c r="AG5230" s="137">
        <f>SUM(AG5229:AG5229)</f>
        <v>0</v>
      </c>
      <c r="AH5230" s="137"/>
    </row>
    <row r="5231" spans="1:34" s="173" customFormat="1" x14ac:dyDescent="0.55000000000000004">
      <c r="A5231" s="122" t="s">
        <v>7277</v>
      </c>
      <c r="B5231" s="123">
        <v>2251</v>
      </c>
      <c r="C5231" s="123">
        <v>6976</v>
      </c>
      <c r="D5231" s="135" t="s">
        <v>7278</v>
      </c>
      <c r="E5231" s="123" t="s">
        <v>34</v>
      </c>
      <c r="F5231" s="123">
        <v>23678</v>
      </c>
      <c r="G5231" s="123">
        <v>0</v>
      </c>
      <c r="H5231" s="123">
        <v>0</v>
      </c>
      <c r="I5231" s="136">
        <v>90</v>
      </c>
      <c r="J5231" s="123" t="s">
        <v>35</v>
      </c>
      <c r="K5231" s="137">
        <f>((G5231*400)+(H5231*100))+I5231</f>
        <v>90</v>
      </c>
      <c r="L5231" s="137">
        <v>850</v>
      </c>
      <c r="M5231" s="137">
        <f>K5231*L5231</f>
        <v>76500</v>
      </c>
      <c r="N5231" s="123">
        <v>1</v>
      </c>
      <c r="O5231" s="108" t="s">
        <v>7275</v>
      </c>
      <c r="P5231" s="138">
        <v>1571100056975</v>
      </c>
      <c r="Q5231" s="108" t="s">
        <v>7276</v>
      </c>
      <c r="R5231" s="108" t="s">
        <v>7279</v>
      </c>
      <c r="S5231" s="139" t="s">
        <v>7280</v>
      </c>
      <c r="T5231" s="123" t="s">
        <v>51</v>
      </c>
      <c r="U5231" s="123" t="s">
        <v>45</v>
      </c>
      <c r="V5231" s="123" t="s">
        <v>52</v>
      </c>
      <c r="W5231" s="137">
        <v>752.4</v>
      </c>
      <c r="X5231" s="136">
        <v>96.2</v>
      </c>
      <c r="Y5231" s="137">
        <v>6750</v>
      </c>
      <c r="Z5231" s="137">
        <f>W5231*Y5231</f>
        <v>5078700</v>
      </c>
      <c r="AA5231" s="119">
        <v>6</v>
      </c>
      <c r="AB5231" s="119">
        <v>6</v>
      </c>
      <c r="AC5231" s="137">
        <f>(Z5231*(100-AB5231))/100</f>
        <v>4773978</v>
      </c>
      <c r="AD5231" s="137">
        <f>IF(AND(AC5231="",M5231=""),0,IF((AC5231=""),M5231, IF( (M5231=""),AC5231,SUM(AC5231:AC5234)+M5231)))</f>
        <v>4850478</v>
      </c>
      <c r="AE5231" s="137">
        <f>IF( (X5231=""),AD5231*1,AD5231*(X5231/100) )</f>
        <v>4666159.8360000001</v>
      </c>
      <c r="AF5231" s="137">
        <v>50000000</v>
      </c>
      <c r="AG5231" s="137">
        <f>IF((AF5231-AE5231) &gt; 1,0,IF((AF5231-AE5231)&lt;0,AE5231-AF5231,AF5231-AE5231))</f>
        <v>0</v>
      </c>
      <c r="AH5231" s="137">
        <v>0.02</v>
      </c>
    </row>
    <row r="5232" spans="1:34" s="173" customFormat="1" x14ac:dyDescent="0.55000000000000004">
      <c r="A5232" s="122"/>
      <c r="B5232" s="123"/>
      <c r="C5232" s="123"/>
      <c r="D5232" s="135"/>
      <c r="E5232" s="123"/>
      <c r="F5232" s="123"/>
      <c r="G5232" s="123"/>
      <c r="H5232" s="123"/>
      <c r="I5232" s="136"/>
      <c r="J5232" s="123"/>
      <c r="K5232" s="137"/>
      <c r="L5232" s="137"/>
      <c r="M5232" s="137"/>
      <c r="N5232" s="123">
        <v>2</v>
      </c>
      <c r="O5232" s="108" t="s">
        <v>7275</v>
      </c>
      <c r="P5232" s="138">
        <v>1571100056975</v>
      </c>
      <c r="Q5232" s="108" t="s">
        <v>7276</v>
      </c>
      <c r="R5232" s="108" t="s">
        <v>7279</v>
      </c>
      <c r="S5232" s="139" t="s">
        <v>7281</v>
      </c>
      <c r="T5232" s="123" t="s">
        <v>55</v>
      </c>
      <c r="U5232" s="123" t="s">
        <v>45</v>
      </c>
      <c r="V5232" s="123" t="s">
        <v>52</v>
      </c>
      <c r="W5232" s="137">
        <v>29.68</v>
      </c>
      <c r="X5232" s="136">
        <v>3.8</v>
      </c>
      <c r="Y5232" s="137">
        <v>0</v>
      </c>
      <c r="Z5232" s="137">
        <f>W5232*Y5232</f>
        <v>0</v>
      </c>
      <c r="AA5232" s="119">
        <v>6</v>
      </c>
      <c r="AB5232" s="119">
        <v>6</v>
      </c>
      <c r="AC5232" s="137">
        <f>(Z5232*(100-AB5232))/100</f>
        <v>0</v>
      </c>
      <c r="AD5232" s="137">
        <f>IF(AND(AC5232="",M5231=""),0,IF((AC5232=""),M5231, IF( (M5231=""),AC5232,SUM(AC5231:AC5234)+M5231)))</f>
        <v>4850478</v>
      </c>
      <c r="AE5232" s="137">
        <f>IF( (X5232=""),AD5232*1,AD5232*(X5232/100) )</f>
        <v>184318.16399999999</v>
      </c>
      <c r="AF5232" s="137">
        <v>50000000</v>
      </c>
      <c r="AG5232" s="137">
        <f>IF((AF5232-AE5232) &gt; 1,0,IF((AF5232-AE5232)&lt;0,AE5232-AF5232,AF5232-AE5232))</f>
        <v>0</v>
      </c>
      <c r="AH5232" s="137">
        <v>0.02</v>
      </c>
    </row>
    <row r="5233" spans="1:34" s="173" customFormat="1" x14ac:dyDescent="0.55000000000000004">
      <c r="A5233" s="122"/>
      <c r="B5233" s="123"/>
      <c r="C5233" s="123"/>
      <c r="D5233" s="135"/>
      <c r="E5233" s="123"/>
      <c r="F5233" s="123"/>
      <c r="G5233" s="123"/>
      <c r="H5233" s="123"/>
      <c r="I5233" s="136"/>
      <c r="J5233" s="123"/>
      <c r="K5233" s="137"/>
      <c r="L5233" s="137" t="s">
        <v>63</v>
      </c>
      <c r="M5233" s="137">
        <f>SUM(M5231:M5232)</f>
        <v>76500</v>
      </c>
      <c r="N5233" s="123"/>
      <c r="O5233" s="108"/>
      <c r="P5233" s="138"/>
      <c r="Q5233" s="108"/>
      <c r="R5233" s="108"/>
      <c r="S5233" s="139"/>
      <c r="T5233" s="123"/>
      <c r="U5233" s="123"/>
      <c r="V5233" s="123"/>
      <c r="W5233" s="137"/>
      <c r="X5233" s="136"/>
      <c r="Y5233" s="137"/>
      <c r="Z5233" s="137"/>
      <c r="AA5233" s="119"/>
      <c r="AB5233" s="119"/>
      <c r="AC5233" s="137"/>
      <c r="AD5233" s="137"/>
      <c r="AE5233" s="137">
        <f>SUM(AE5231:AE5232)</f>
        <v>4850478</v>
      </c>
      <c r="AF5233" s="137"/>
      <c r="AG5233" s="137">
        <f>SUM(AG5231:AG5232)</f>
        <v>0</v>
      </c>
      <c r="AH5233" s="137"/>
    </row>
    <row r="5234" spans="1:34" s="173" customFormat="1" x14ac:dyDescent="0.55000000000000004">
      <c r="A5234" s="122" t="s">
        <v>7265</v>
      </c>
      <c r="B5234" s="123">
        <v>2252</v>
      </c>
      <c r="C5234" s="123">
        <v>7904</v>
      </c>
      <c r="D5234" s="135" t="s">
        <v>7282</v>
      </c>
      <c r="E5234" s="123" t="s">
        <v>34</v>
      </c>
      <c r="F5234" s="123">
        <v>25287</v>
      </c>
      <c r="G5234" s="123">
        <v>2</v>
      </c>
      <c r="H5234" s="123">
        <v>0</v>
      </c>
      <c r="I5234" s="136">
        <v>83.9</v>
      </c>
      <c r="J5234" s="123" t="s">
        <v>38</v>
      </c>
      <c r="K5234" s="137">
        <f>((G5234*400)+(H5234*100))+I5234</f>
        <v>883.9</v>
      </c>
      <c r="L5234" s="137">
        <v>1900</v>
      </c>
      <c r="M5234" s="137">
        <f>K5234*L5234</f>
        <v>1679410</v>
      </c>
      <c r="N5234" s="123"/>
      <c r="O5234" s="108"/>
      <c r="P5234" s="138"/>
      <c r="Q5234" s="108"/>
      <c r="R5234" s="108"/>
      <c r="S5234" s="139"/>
      <c r="T5234" s="123"/>
      <c r="U5234" s="123"/>
      <c r="V5234" s="123"/>
      <c r="W5234" s="137"/>
      <c r="X5234" s="136"/>
      <c r="Y5234" s="137"/>
      <c r="Z5234" s="137"/>
      <c r="AA5234" s="119"/>
      <c r="AB5234" s="119"/>
      <c r="AC5234" s="137"/>
      <c r="AD5234" s="137">
        <f>IF(AND(AC5234="",M5234=""),0,IF((AC5234=""),M5234,IF((M5234=""),AC5234,AC5234+M5234)))</f>
        <v>1679410</v>
      </c>
      <c r="AE5234" s="137">
        <f>IF( (X5234=""),AD5234*1,AD5234*(X5234/100) )</f>
        <v>1679410</v>
      </c>
      <c r="AF5234" s="137">
        <v>50000000</v>
      </c>
      <c r="AG5234" s="137">
        <f>IF((AF5234-AE5234) &gt; 1,0,IF((AF5234-AE5234)&lt;0,AE5234-AF5234,AF5234-AE5234))</f>
        <v>0</v>
      </c>
      <c r="AH5234" s="137">
        <v>0.01</v>
      </c>
    </row>
    <row r="5235" spans="1:34" s="173" customFormat="1" x14ac:dyDescent="0.55000000000000004">
      <c r="A5235" s="122"/>
      <c r="B5235" s="123">
        <v>2253</v>
      </c>
      <c r="C5235" s="123">
        <v>10255</v>
      </c>
      <c r="D5235" s="135" t="s">
        <v>7283</v>
      </c>
      <c r="E5235" s="123" t="s">
        <v>34</v>
      </c>
      <c r="F5235" s="123">
        <v>26733</v>
      </c>
      <c r="G5235" s="123">
        <v>0</v>
      </c>
      <c r="H5235" s="123">
        <v>1</v>
      </c>
      <c r="I5235" s="136">
        <v>3.8</v>
      </c>
      <c r="J5235" s="123" t="s">
        <v>38</v>
      </c>
      <c r="K5235" s="137">
        <f>((G5235*400)+(H5235*100))+I5235</f>
        <v>103.8</v>
      </c>
      <c r="L5235" s="137">
        <v>550</v>
      </c>
      <c r="M5235" s="137">
        <f>K5235*L5235</f>
        <v>57090</v>
      </c>
      <c r="N5235" s="123"/>
      <c r="O5235" s="108"/>
      <c r="P5235" s="138"/>
      <c r="Q5235" s="108"/>
      <c r="R5235" s="108"/>
      <c r="S5235" s="139"/>
      <c r="T5235" s="123"/>
      <c r="U5235" s="123"/>
      <c r="V5235" s="123"/>
      <c r="W5235" s="137"/>
      <c r="X5235" s="136"/>
      <c r="Y5235" s="137"/>
      <c r="Z5235" s="137"/>
      <c r="AA5235" s="119"/>
      <c r="AB5235" s="119"/>
      <c r="AC5235" s="137"/>
      <c r="AD5235" s="137">
        <f>IF(AND(AC5235="",M5235=""),0,IF((AC5235=""),M5235,IF((M5235=""),AC5235,AC5235+M5235)))</f>
        <v>57090</v>
      </c>
      <c r="AE5235" s="137">
        <f>IF( (X5235=""),AD5235*1,AD5235*(X5235/100) )</f>
        <v>57090</v>
      </c>
      <c r="AF5235" s="137">
        <v>50000000</v>
      </c>
      <c r="AG5235" s="137">
        <f>IF((AF5235-AE5235) &gt; 1,0,IF((AF5235-AE5235)&lt;0,AE5235-AF5235,AF5235-AE5235))</f>
        <v>0</v>
      </c>
      <c r="AH5235" s="137">
        <v>0.01</v>
      </c>
    </row>
    <row r="5236" spans="1:34" s="173" customFormat="1" x14ac:dyDescent="0.55000000000000004">
      <c r="A5236" s="122"/>
      <c r="B5236" s="123"/>
      <c r="C5236" s="123"/>
      <c r="D5236" s="135"/>
      <c r="E5236" s="123"/>
      <c r="F5236" s="123"/>
      <c r="G5236" s="123"/>
      <c r="H5236" s="123"/>
      <c r="I5236" s="136"/>
      <c r="J5236" s="123"/>
      <c r="K5236" s="137"/>
      <c r="L5236" s="137" t="s">
        <v>63</v>
      </c>
      <c r="M5236" s="137">
        <f>SUM(M5234:M5235)</f>
        <v>1736500</v>
      </c>
      <c r="N5236" s="123"/>
      <c r="O5236" s="108"/>
      <c r="P5236" s="138"/>
      <c r="Q5236" s="108"/>
      <c r="R5236" s="108"/>
      <c r="S5236" s="139"/>
      <c r="T5236" s="123"/>
      <c r="U5236" s="123"/>
      <c r="V5236" s="123"/>
      <c r="W5236" s="137"/>
      <c r="X5236" s="136"/>
      <c r="Y5236" s="137"/>
      <c r="Z5236" s="137"/>
      <c r="AA5236" s="119"/>
      <c r="AB5236" s="119"/>
      <c r="AC5236" s="137"/>
      <c r="AD5236" s="137"/>
      <c r="AE5236" s="137">
        <f>SUM(AE5234:AE5235)</f>
        <v>1736500</v>
      </c>
      <c r="AF5236" s="137"/>
      <c r="AG5236" s="137">
        <f>SUM(AG5234:AG5235)</f>
        <v>0</v>
      </c>
      <c r="AH5236" s="137"/>
    </row>
    <row r="5237" spans="1:34" s="173" customFormat="1" x14ac:dyDescent="0.55000000000000004">
      <c r="A5237" s="122" t="s">
        <v>7286</v>
      </c>
      <c r="B5237" s="123">
        <v>2254</v>
      </c>
      <c r="C5237" s="123">
        <v>9892</v>
      </c>
      <c r="D5237" s="135" t="s">
        <v>7287</v>
      </c>
      <c r="E5237" s="123" t="s">
        <v>37</v>
      </c>
      <c r="F5237" s="123">
        <v>7042</v>
      </c>
      <c r="G5237" s="123">
        <v>0</v>
      </c>
      <c r="H5237" s="123">
        <v>1</v>
      </c>
      <c r="I5237" s="136">
        <v>1</v>
      </c>
      <c r="J5237" s="123" t="s">
        <v>35</v>
      </c>
      <c r="K5237" s="137">
        <f>((G5237*400)+(H5237*100))+I5237</f>
        <v>101</v>
      </c>
      <c r="L5237" s="137">
        <v>225</v>
      </c>
      <c r="M5237" s="137">
        <f>K5237*L5237</f>
        <v>22725</v>
      </c>
      <c r="N5237" s="123">
        <v>1</v>
      </c>
      <c r="O5237" s="108" t="s">
        <v>7284</v>
      </c>
      <c r="P5237" s="138">
        <v>8570885000162</v>
      </c>
      <c r="Q5237" s="108" t="s">
        <v>7285</v>
      </c>
      <c r="R5237" s="108" t="s">
        <v>7288</v>
      </c>
      <c r="S5237" s="139"/>
      <c r="T5237" s="123" t="s">
        <v>51</v>
      </c>
      <c r="U5237" s="123" t="s">
        <v>45</v>
      </c>
      <c r="V5237" s="123" t="s">
        <v>52</v>
      </c>
      <c r="W5237" s="137">
        <v>81.13</v>
      </c>
      <c r="X5237" s="136">
        <v>64.25</v>
      </c>
      <c r="Y5237" s="137">
        <v>6750</v>
      </c>
      <c r="Z5237" s="137">
        <f>W5237*Y5237</f>
        <v>547627.5</v>
      </c>
      <c r="AA5237" s="119">
        <v>7</v>
      </c>
      <c r="AB5237" s="119">
        <v>7</v>
      </c>
      <c r="AC5237" s="137">
        <f>(Z5237*(100-AB5237))/100</f>
        <v>509293.57500000001</v>
      </c>
      <c r="AD5237" s="137">
        <f>IF(AND(AC5237="",M5237=""),0,IF((AC5237=""),M5237, IF( (M5237=""),AC5237,SUM(AC5237:AC5238)+M5237)))</f>
        <v>532018.57499999995</v>
      </c>
      <c r="AE5237" s="137">
        <f>IF( (X5237=""),AD5237*1,AD5237*(X5237/100) )</f>
        <v>341821.93443749996</v>
      </c>
      <c r="AF5237" s="137">
        <v>10000000</v>
      </c>
      <c r="AG5237" s="137">
        <v>25875</v>
      </c>
      <c r="AH5237" s="137">
        <v>0.02</v>
      </c>
    </row>
    <row r="5238" spans="1:34" s="173" customFormat="1" x14ac:dyDescent="0.55000000000000004">
      <c r="A5238" s="122"/>
      <c r="B5238" s="123"/>
      <c r="C5238" s="123"/>
      <c r="D5238" s="135"/>
      <c r="E5238" s="123"/>
      <c r="F5238" s="123"/>
      <c r="G5238" s="123"/>
      <c r="H5238" s="123"/>
      <c r="I5238" s="136"/>
      <c r="J5238" s="123"/>
      <c r="K5238" s="137"/>
      <c r="L5238" s="137"/>
      <c r="M5238" s="137"/>
      <c r="N5238" s="123">
        <v>2</v>
      </c>
      <c r="O5238" s="108" t="s">
        <v>7284</v>
      </c>
      <c r="P5238" s="138">
        <v>8570885000162</v>
      </c>
      <c r="Q5238" s="108" t="s">
        <v>7285</v>
      </c>
      <c r="R5238" s="108" t="s">
        <v>7288</v>
      </c>
      <c r="S5238" s="139"/>
      <c r="T5238" s="123" t="s">
        <v>55</v>
      </c>
      <c r="U5238" s="123" t="s">
        <v>45</v>
      </c>
      <c r="V5238" s="123" t="s">
        <v>52</v>
      </c>
      <c r="W5238" s="137">
        <v>45.14</v>
      </c>
      <c r="X5238" s="136">
        <v>35.75</v>
      </c>
      <c r="Y5238" s="137">
        <v>0</v>
      </c>
      <c r="Z5238" s="137">
        <f>W5238*Y5238</f>
        <v>0</v>
      </c>
      <c r="AA5238" s="119">
        <v>7</v>
      </c>
      <c r="AB5238" s="119">
        <v>7</v>
      </c>
      <c r="AC5238" s="137">
        <f>(Z5238*(100-AB5238))/100</f>
        <v>0</v>
      </c>
      <c r="AD5238" s="137">
        <f>IF(AND(AC5238="",M5237=""),0,IF((AC5238=""),M5237, IF( (M5237=""),AC5238,SUM(AC5237:AC5238)+M5237)))</f>
        <v>532018.57499999995</v>
      </c>
      <c r="AE5238" s="137">
        <f>IF( (X5238=""),AD5238*1,AD5238*(X5238/100) )</f>
        <v>190196.64056249996</v>
      </c>
      <c r="AF5238" s="137">
        <v>10000000</v>
      </c>
      <c r="AG5238" s="137">
        <f>IF((AF5238-AE5238) &gt; 1,0,IF((AF5238-AE5238)&lt;0,AE5238-AF5238,AF5238-AE5238))</f>
        <v>0</v>
      </c>
      <c r="AH5238" s="137">
        <v>0.02</v>
      </c>
    </row>
    <row r="5239" spans="1:34" s="173" customFormat="1" x14ac:dyDescent="0.55000000000000004">
      <c r="A5239" s="122"/>
      <c r="B5239" s="123"/>
      <c r="C5239" s="123"/>
      <c r="D5239" s="135"/>
      <c r="E5239" s="123"/>
      <c r="F5239" s="123"/>
      <c r="G5239" s="123"/>
      <c r="H5239" s="123"/>
      <c r="I5239" s="136"/>
      <c r="J5239" s="123"/>
      <c r="K5239" s="137"/>
      <c r="L5239" s="137" t="s">
        <v>63</v>
      </c>
      <c r="M5239" s="137">
        <f>SUM(M5237:M5238)</f>
        <v>22725</v>
      </c>
      <c r="N5239" s="123"/>
      <c r="O5239" s="108"/>
      <c r="P5239" s="138"/>
      <c r="Q5239" s="108"/>
      <c r="R5239" s="108"/>
      <c r="S5239" s="139"/>
      <c r="T5239" s="123"/>
      <c r="U5239" s="123"/>
      <c r="V5239" s="123"/>
      <c r="W5239" s="137"/>
      <c r="X5239" s="136"/>
      <c r="Y5239" s="137"/>
      <c r="Z5239" s="137"/>
      <c r="AA5239" s="119"/>
      <c r="AB5239" s="119"/>
      <c r="AC5239" s="137"/>
      <c r="AD5239" s="137"/>
      <c r="AE5239" s="137">
        <f>SUM(AE5237:AE5238)</f>
        <v>532018.57499999995</v>
      </c>
      <c r="AF5239" s="137"/>
      <c r="AG5239" s="137">
        <f>SUM(AG5237:AG5238)</f>
        <v>25875</v>
      </c>
      <c r="AH5239" s="137"/>
    </row>
    <row r="5240" spans="1:34" s="173" customFormat="1" x14ac:dyDescent="0.55000000000000004">
      <c r="A5240" s="122" t="s">
        <v>7289</v>
      </c>
      <c r="B5240" s="123">
        <v>2255</v>
      </c>
      <c r="C5240" s="123">
        <v>8552</v>
      </c>
      <c r="D5240" s="135" t="s">
        <v>7290</v>
      </c>
      <c r="E5240" s="123" t="s">
        <v>34</v>
      </c>
      <c r="F5240" s="123">
        <v>18290</v>
      </c>
      <c r="G5240" s="123">
        <v>0</v>
      </c>
      <c r="H5240" s="123">
        <v>3</v>
      </c>
      <c r="I5240" s="136">
        <v>53</v>
      </c>
      <c r="J5240" s="123" t="s">
        <v>38</v>
      </c>
      <c r="K5240" s="137">
        <f>((G5240*400)+(H5240*100))+I5240</f>
        <v>353</v>
      </c>
      <c r="L5240" s="137">
        <v>1000</v>
      </c>
      <c r="M5240" s="137">
        <f>K5240*L5240</f>
        <v>353000</v>
      </c>
      <c r="N5240" s="123"/>
      <c r="O5240" s="108"/>
      <c r="P5240" s="138"/>
      <c r="Q5240" s="108"/>
      <c r="R5240" s="108"/>
      <c r="S5240" s="139"/>
      <c r="T5240" s="123"/>
      <c r="U5240" s="123"/>
      <c r="V5240" s="123"/>
      <c r="W5240" s="137"/>
      <c r="X5240" s="136"/>
      <c r="Y5240" s="137"/>
      <c r="Z5240" s="137"/>
      <c r="AA5240" s="119"/>
      <c r="AB5240" s="119"/>
      <c r="AC5240" s="137"/>
      <c r="AD5240" s="137">
        <f>IF(AND(AC5240="",M5240=""),0,IF((AC5240=""),M5240,IF((M5240=""),AC5240,AC5240+M5240)))</f>
        <v>353000</v>
      </c>
      <c r="AE5240" s="137">
        <f>IF( (X5240=""),AD5240*1,AD5240*(X5240/100) )</f>
        <v>353000</v>
      </c>
      <c r="AF5240" s="137">
        <v>50000000</v>
      </c>
      <c r="AG5240" s="137">
        <f>IF((AF5240-AE5240) &gt; 1,0,IF((AF5240-AE5240)&lt;0,AE5240-AF5240,AF5240-AE5240))</f>
        <v>0</v>
      </c>
      <c r="AH5240" s="137">
        <v>0.01</v>
      </c>
    </row>
    <row r="5241" spans="1:34" s="173" customFormat="1" x14ac:dyDescent="0.55000000000000004">
      <c r="A5241" s="122"/>
      <c r="B5241" s="123"/>
      <c r="C5241" s="123"/>
      <c r="D5241" s="135"/>
      <c r="E5241" s="123"/>
      <c r="F5241" s="123"/>
      <c r="G5241" s="123"/>
      <c r="H5241" s="123"/>
      <c r="I5241" s="136"/>
      <c r="J5241" s="123"/>
      <c r="K5241" s="137"/>
      <c r="L5241" s="137" t="s">
        <v>63</v>
      </c>
      <c r="M5241" s="137">
        <f>SUM(M5240:M5240)</f>
        <v>353000</v>
      </c>
      <c r="N5241" s="123"/>
      <c r="O5241" s="108"/>
      <c r="P5241" s="138"/>
      <c r="Q5241" s="108"/>
      <c r="R5241" s="108"/>
      <c r="S5241" s="139"/>
      <c r="T5241" s="123"/>
      <c r="U5241" s="123"/>
      <c r="V5241" s="123"/>
      <c r="W5241" s="137"/>
      <c r="X5241" s="136"/>
      <c r="Y5241" s="137"/>
      <c r="Z5241" s="137"/>
      <c r="AA5241" s="119"/>
      <c r="AB5241" s="119"/>
      <c r="AC5241" s="137"/>
      <c r="AD5241" s="137"/>
      <c r="AE5241" s="137">
        <f>SUM(AE5240:AE5240)</f>
        <v>353000</v>
      </c>
      <c r="AF5241" s="137"/>
      <c r="AG5241" s="137">
        <f>SUM(AG5240:AG5240)</f>
        <v>0</v>
      </c>
      <c r="AH5241" s="137"/>
    </row>
    <row r="5242" spans="1:34" s="173" customFormat="1" x14ac:dyDescent="0.55000000000000004">
      <c r="A5242" s="122" t="s">
        <v>7293</v>
      </c>
      <c r="B5242" s="123">
        <v>2256</v>
      </c>
      <c r="C5242" s="123">
        <v>6683</v>
      </c>
      <c r="D5242" s="135" t="s">
        <v>7294</v>
      </c>
      <c r="E5242" s="123" t="s">
        <v>34</v>
      </c>
      <c r="F5242" s="123">
        <v>23196</v>
      </c>
      <c r="G5242" s="123">
        <v>0</v>
      </c>
      <c r="H5242" s="123">
        <v>1</v>
      </c>
      <c r="I5242" s="136">
        <v>34</v>
      </c>
      <c r="J5242" s="123" t="s">
        <v>35</v>
      </c>
      <c r="K5242" s="137">
        <f>((G5242*400)+(H5242*100))+I5242</f>
        <v>134</v>
      </c>
      <c r="L5242" s="137">
        <v>300</v>
      </c>
      <c r="M5242" s="137">
        <f>K5242*L5242</f>
        <v>40200</v>
      </c>
      <c r="N5242" s="123">
        <v>1</v>
      </c>
      <c r="O5242" s="108" t="s">
        <v>7291</v>
      </c>
      <c r="P5242" s="138">
        <v>5570301114681</v>
      </c>
      <c r="Q5242" s="108" t="s">
        <v>7292</v>
      </c>
      <c r="R5242" s="108" t="s">
        <v>7295</v>
      </c>
      <c r="S5242" s="139" t="s">
        <v>7296</v>
      </c>
      <c r="T5242" s="123" t="s">
        <v>51</v>
      </c>
      <c r="U5242" s="123" t="s">
        <v>74</v>
      </c>
      <c r="V5242" s="123" t="s">
        <v>52</v>
      </c>
      <c r="W5242" s="137">
        <v>128.96</v>
      </c>
      <c r="X5242" s="136">
        <v>100</v>
      </c>
      <c r="Y5242" s="137">
        <v>6750</v>
      </c>
      <c r="Z5242" s="137">
        <f>W5242*Y5242</f>
        <v>870480</v>
      </c>
      <c r="AA5242" s="119">
        <v>21</v>
      </c>
      <c r="AB5242" s="119">
        <v>93</v>
      </c>
      <c r="AC5242" s="137">
        <f>(Z5242*(100-AB5242))/100</f>
        <v>60933.599999999999</v>
      </c>
      <c r="AD5242" s="137">
        <f>IF(AND(AC5242="",M5242=""),0,IF((AC5242=""),M5242, IF( (M5242=""),AC5242,SUM(AC5242:AC5243)+M5242)))</f>
        <v>101133.6</v>
      </c>
      <c r="AE5242" s="137">
        <f>IF( (X5242=""),AD5242*1,AD5242*(X5242/100) )</f>
        <v>101133.6</v>
      </c>
      <c r="AF5242" s="137">
        <v>50000000</v>
      </c>
      <c r="AG5242" s="137">
        <f>IF((AF5242-AE5242) &gt; 1,0,IF((AF5242-AE5242)&lt;0,AE5242-AF5242,AF5242-AE5242))</f>
        <v>0</v>
      </c>
      <c r="AH5242" s="137">
        <v>0.02</v>
      </c>
    </row>
    <row r="5243" spans="1:34" s="173" customFormat="1" x14ac:dyDescent="0.55000000000000004">
      <c r="A5243" s="122"/>
      <c r="B5243" s="123"/>
      <c r="C5243" s="123"/>
      <c r="D5243" s="135"/>
      <c r="E5243" s="123"/>
      <c r="F5243" s="123"/>
      <c r="G5243" s="123"/>
      <c r="H5243" s="123"/>
      <c r="I5243" s="136"/>
      <c r="J5243" s="123"/>
      <c r="K5243" s="137"/>
      <c r="L5243" s="137" t="s">
        <v>63</v>
      </c>
      <c r="M5243" s="137">
        <f>SUM(M5242:M5242)</f>
        <v>40200</v>
      </c>
      <c r="N5243" s="123"/>
      <c r="O5243" s="108"/>
      <c r="P5243" s="138"/>
      <c r="Q5243" s="108"/>
      <c r="R5243" s="108"/>
      <c r="S5243" s="139"/>
      <c r="T5243" s="123"/>
      <c r="U5243" s="123"/>
      <c r="V5243" s="123"/>
      <c r="W5243" s="137"/>
      <c r="X5243" s="136"/>
      <c r="Y5243" s="137"/>
      <c r="Z5243" s="137"/>
      <c r="AA5243" s="119"/>
      <c r="AB5243" s="119"/>
      <c r="AC5243" s="137"/>
      <c r="AD5243" s="137"/>
      <c r="AE5243" s="137">
        <f>SUM(AE5242:AE5242)</f>
        <v>101133.6</v>
      </c>
      <c r="AF5243" s="137"/>
      <c r="AG5243" s="137">
        <f>SUM(AG5242:AG5242)</f>
        <v>0</v>
      </c>
      <c r="AH5243" s="137"/>
    </row>
    <row r="5244" spans="1:34" s="99" customFormat="1" x14ac:dyDescent="0.55000000000000004">
      <c r="A5244" s="122" t="s">
        <v>7299</v>
      </c>
      <c r="B5244" s="123">
        <v>2257</v>
      </c>
      <c r="C5244" s="123">
        <v>10614</v>
      </c>
      <c r="D5244" s="135" t="s">
        <v>12225</v>
      </c>
      <c r="E5244" s="123" t="s">
        <v>37</v>
      </c>
      <c r="F5244" s="123">
        <v>5428</v>
      </c>
      <c r="G5244" s="123">
        <v>4</v>
      </c>
      <c r="H5244" s="123">
        <v>2</v>
      </c>
      <c r="I5244" s="136">
        <v>75</v>
      </c>
      <c r="J5244" s="123" t="s">
        <v>35</v>
      </c>
      <c r="K5244" s="137">
        <f>((G5244*400)+(H5244*100))+I5244</f>
        <v>1875</v>
      </c>
      <c r="L5244" s="137">
        <v>800</v>
      </c>
      <c r="M5244" s="137">
        <f>K5244*L5244</f>
        <v>1500000</v>
      </c>
      <c r="N5244" s="123">
        <v>1</v>
      </c>
      <c r="O5244" s="108" t="s">
        <v>7297</v>
      </c>
      <c r="P5244" s="138">
        <v>3570800018222</v>
      </c>
      <c r="Q5244" s="108" t="s">
        <v>7298</v>
      </c>
      <c r="R5244" s="108" t="s">
        <v>15308</v>
      </c>
      <c r="S5244" s="139" t="s">
        <v>12226</v>
      </c>
      <c r="T5244" s="123" t="s">
        <v>51</v>
      </c>
      <c r="U5244" s="123" t="s">
        <v>45</v>
      </c>
      <c r="V5244" s="123" t="s">
        <v>52</v>
      </c>
      <c r="W5244" s="137">
        <v>240</v>
      </c>
      <c r="X5244" s="136">
        <v>30.85</v>
      </c>
      <c r="Y5244" s="137">
        <v>6750</v>
      </c>
      <c r="Z5244" s="137">
        <f t="shared" ref="Z5244:Z5254" si="504">W5244*Y5244</f>
        <v>1620000</v>
      </c>
      <c r="AA5244" s="119">
        <v>7</v>
      </c>
      <c r="AB5244" s="119">
        <v>7</v>
      </c>
      <c r="AC5244" s="137">
        <f t="shared" ref="AC5244:AC5254" si="505">(Z5244*(100-AB5244))/100</f>
        <v>1506600</v>
      </c>
      <c r="AD5244" s="137">
        <f>IF(AND(AC5244="",M5244=""),0,IF((AC5244=""),M5244, IF( (M5244=""),AC5244,SUM(AC5244:AC5254)+M5244)))</f>
        <v>5347792</v>
      </c>
      <c r="AE5244" s="137">
        <f t="shared" ref="AE5244:AE5253" si="506">IF( (X5244=""),AD5244*1,AD5244*(X5244/100) )</f>
        <v>1649793.8319999999</v>
      </c>
      <c r="AF5244" s="137">
        <v>10000000</v>
      </c>
      <c r="AG5244" s="137">
        <v>462750</v>
      </c>
      <c r="AH5244" s="137">
        <v>0.02</v>
      </c>
    </row>
    <row r="5245" spans="1:34" s="99" customFormat="1" x14ac:dyDescent="0.55000000000000004">
      <c r="A5245" s="122"/>
      <c r="B5245" s="123"/>
      <c r="C5245" s="123"/>
      <c r="D5245" s="135"/>
      <c r="E5245" s="123"/>
      <c r="F5245" s="123"/>
      <c r="G5245" s="123"/>
      <c r="H5245" s="123"/>
      <c r="I5245" s="136"/>
      <c r="J5245" s="123"/>
      <c r="K5245" s="137"/>
      <c r="L5245" s="137"/>
      <c r="M5245" s="137"/>
      <c r="N5245" s="123">
        <v>2</v>
      </c>
      <c r="O5245" s="108" t="s">
        <v>7297</v>
      </c>
      <c r="P5245" s="138">
        <v>3570800018222</v>
      </c>
      <c r="Q5245" s="108" t="s">
        <v>7298</v>
      </c>
      <c r="R5245" s="108" t="s">
        <v>15308</v>
      </c>
      <c r="S5245" s="139" t="s">
        <v>12227</v>
      </c>
      <c r="T5245" s="123" t="s">
        <v>5542</v>
      </c>
      <c r="U5245" s="123" t="s">
        <v>227</v>
      </c>
      <c r="V5245" s="123" t="s">
        <v>75</v>
      </c>
      <c r="W5245" s="137">
        <v>117</v>
      </c>
      <c r="X5245" s="136">
        <v>15.04</v>
      </c>
      <c r="Y5245" s="137">
        <v>6600</v>
      </c>
      <c r="Z5245" s="137">
        <f t="shared" si="504"/>
        <v>772200</v>
      </c>
      <c r="AA5245" s="119">
        <v>12</v>
      </c>
      <c r="AB5245" s="119">
        <v>38</v>
      </c>
      <c r="AC5245" s="137">
        <f t="shared" si="505"/>
        <v>478764</v>
      </c>
      <c r="AD5245" s="137">
        <f>IF(AND(AC5245="",M5244=""),0,IF((AC5245=""),M5244, IF( (M5244=""),AC5245,SUM(AC5244:AC5254)+M5244)))</f>
        <v>5347792</v>
      </c>
      <c r="AE5245" s="137">
        <f t="shared" si="506"/>
        <v>804307.91679999989</v>
      </c>
      <c r="AF5245" s="137">
        <v>0</v>
      </c>
      <c r="AG5245" s="137">
        <f t="shared" ref="AG5245:AG5254" si="507">IF((AF5245-AE5245) &gt; 1,0,IF((AF5245-AE5245)&lt;0,AE5245-AF5245,AF5245-AE5245))</f>
        <v>804307.91679999989</v>
      </c>
      <c r="AH5245" s="137">
        <v>0.3</v>
      </c>
    </row>
    <row r="5246" spans="1:34" s="99" customFormat="1" x14ac:dyDescent="0.55000000000000004">
      <c r="A5246" s="122"/>
      <c r="B5246" s="123"/>
      <c r="C5246" s="123"/>
      <c r="D5246" s="135"/>
      <c r="E5246" s="123"/>
      <c r="F5246" s="123"/>
      <c r="G5246" s="123"/>
      <c r="H5246" s="123"/>
      <c r="I5246" s="136"/>
      <c r="J5246" s="123"/>
      <c r="K5246" s="137"/>
      <c r="L5246" s="137"/>
      <c r="M5246" s="137"/>
      <c r="N5246" s="123"/>
      <c r="O5246" s="108"/>
      <c r="P5246" s="138"/>
      <c r="Q5246" s="108"/>
      <c r="R5246" s="108"/>
      <c r="S5246" s="139"/>
      <c r="T5246" s="123" t="s">
        <v>5542</v>
      </c>
      <c r="U5246" s="123"/>
      <c r="V5246" s="123" t="s">
        <v>75</v>
      </c>
      <c r="W5246" s="137">
        <v>81</v>
      </c>
      <c r="X5246" s="136">
        <v>10.41</v>
      </c>
      <c r="Y5246" s="137">
        <v>6600</v>
      </c>
      <c r="Z5246" s="137">
        <f t="shared" si="504"/>
        <v>534600</v>
      </c>
      <c r="AA5246" s="119">
        <v>12</v>
      </c>
      <c r="AB5246" s="119">
        <v>38</v>
      </c>
      <c r="AC5246" s="137">
        <f t="shared" si="505"/>
        <v>331452</v>
      </c>
      <c r="AD5246" s="137">
        <f>IF(AND(AC5246="",M5244=""),0,IF((AC5246=""),M5244, IF( (M5244=""),AC5246,SUM(AC5244:AC5254)+M5244)))</f>
        <v>5347792</v>
      </c>
      <c r="AE5246" s="137">
        <f t="shared" si="506"/>
        <v>556705.14720000001</v>
      </c>
      <c r="AF5246" s="137">
        <v>0</v>
      </c>
      <c r="AG5246" s="137">
        <f t="shared" si="507"/>
        <v>556705.14720000001</v>
      </c>
      <c r="AH5246" s="137">
        <v>0.3</v>
      </c>
    </row>
    <row r="5247" spans="1:34" s="99" customFormat="1" x14ac:dyDescent="0.55000000000000004">
      <c r="A5247" s="122"/>
      <c r="B5247" s="123"/>
      <c r="C5247" s="123"/>
      <c r="D5247" s="135"/>
      <c r="E5247" s="123"/>
      <c r="F5247" s="123"/>
      <c r="G5247" s="123"/>
      <c r="H5247" s="123"/>
      <c r="I5247" s="136"/>
      <c r="J5247" s="123"/>
      <c r="K5247" s="137"/>
      <c r="L5247" s="137"/>
      <c r="M5247" s="137"/>
      <c r="N5247" s="123">
        <v>3</v>
      </c>
      <c r="O5247" s="108" t="s">
        <v>7297</v>
      </c>
      <c r="P5247" s="138">
        <v>3570800018222</v>
      </c>
      <c r="Q5247" s="108" t="s">
        <v>7298</v>
      </c>
      <c r="R5247" s="108" t="s">
        <v>15308</v>
      </c>
      <c r="S5247" s="139" t="s">
        <v>12228</v>
      </c>
      <c r="T5247" s="123" t="s">
        <v>51</v>
      </c>
      <c r="U5247" s="123" t="s">
        <v>45</v>
      </c>
      <c r="V5247" s="123" t="s">
        <v>75</v>
      </c>
      <c r="W5247" s="137">
        <v>126</v>
      </c>
      <c r="X5247" s="136">
        <v>16.2</v>
      </c>
      <c r="Y5247" s="137">
        <v>6750</v>
      </c>
      <c r="Z5247" s="137">
        <f t="shared" si="504"/>
        <v>850500</v>
      </c>
      <c r="AA5247" s="119">
        <v>7</v>
      </c>
      <c r="AB5247" s="119">
        <v>7</v>
      </c>
      <c r="AC5247" s="137">
        <f t="shared" si="505"/>
        <v>790965</v>
      </c>
      <c r="AD5247" s="137">
        <f>IF(AND(AC5247="",M5244=""),0,IF((AC5247=""),M5244, IF( (M5244=""),AC5247,SUM(AC5244:AC5254)+M5244)))</f>
        <v>5347792</v>
      </c>
      <c r="AE5247" s="137">
        <f t="shared" si="506"/>
        <v>866342.304</v>
      </c>
      <c r="AF5247" s="137">
        <v>0</v>
      </c>
      <c r="AG5247" s="137">
        <f t="shared" si="507"/>
        <v>866342.304</v>
      </c>
      <c r="AH5247" s="137">
        <v>0.3</v>
      </c>
    </row>
    <row r="5248" spans="1:34" s="99" customFormat="1" x14ac:dyDescent="0.55000000000000004">
      <c r="A5248" s="122"/>
      <c r="B5248" s="123"/>
      <c r="C5248" s="123"/>
      <c r="D5248" s="135"/>
      <c r="E5248" s="123"/>
      <c r="F5248" s="123"/>
      <c r="G5248" s="123"/>
      <c r="H5248" s="123"/>
      <c r="I5248" s="136"/>
      <c r="J5248" s="123"/>
      <c r="K5248" s="137"/>
      <c r="L5248" s="137"/>
      <c r="M5248" s="137"/>
      <c r="N5248" s="123">
        <v>4</v>
      </c>
      <c r="O5248" s="108" t="s">
        <v>7297</v>
      </c>
      <c r="P5248" s="138">
        <v>3570800018222</v>
      </c>
      <c r="Q5248" s="108" t="s">
        <v>7298</v>
      </c>
      <c r="R5248" s="108" t="s">
        <v>15308</v>
      </c>
      <c r="S5248" s="139" t="s">
        <v>12229</v>
      </c>
      <c r="T5248" s="123" t="s">
        <v>51</v>
      </c>
      <c r="U5248" s="123" t="s">
        <v>74</v>
      </c>
      <c r="V5248" s="123" t="s">
        <v>75</v>
      </c>
      <c r="W5248" s="137">
        <v>27</v>
      </c>
      <c r="X5248" s="136">
        <v>3.47</v>
      </c>
      <c r="Y5248" s="137">
        <v>6750</v>
      </c>
      <c r="Z5248" s="137">
        <f t="shared" si="504"/>
        <v>182250</v>
      </c>
      <c r="AA5248" s="119">
        <v>12</v>
      </c>
      <c r="AB5248" s="119">
        <v>50</v>
      </c>
      <c r="AC5248" s="137">
        <f t="shared" si="505"/>
        <v>91125</v>
      </c>
      <c r="AD5248" s="137">
        <f>IF(AND(AC5248="",M5244=""),0,IF((AC5248=""),M5244, IF( (M5244=""),AC5248,SUM(AC5244:AC5254)+M5244)))</f>
        <v>5347792</v>
      </c>
      <c r="AE5248" s="137">
        <f t="shared" si="506"/>
        <v>185568.3824</v>
      </c>
      <c r="AF5248" s="137">
        <v>0</v>
      </c>
      <c r="AG5248" s="137">
        <f t="shared" si="507"/>
        <v>185568.3824</v>
      </c>
      <c r="AH5248" s="137">
        <v>0.3</v>
      </c>
    </row>
    <row r="5249" spans="1:34" s="99" customFormat="1" x14ac:dyDescent="0.55000000000000004">
      <c r="A5249" s="122"/>
      <c r="B5249" s="123"/>
      <c r="C5249" s="123"/>
      <c r="D5249" s="135"/>
      <c r="E5249" s="123"/>
      <c r="F5249" s="123"/>
      <c r="G5249" s="123"/>
      <c r="H5249" s="123"/>
      <c r="I5249" s="136"/>
      <c r="J5249" s="123"/>
      <c r="K5249" s="137"/>
      <c r="L5249" s="137"/>
      <c r="M5249" s="137"/>
      <c r="N5249" s="123">
        <v>5</v>
      </c>
      <c r="O5249" s="108" t="s">
        <v>7297</v>
      </c>
      <c r="P5249" s="138">
        <v>3570800018222</v>
      </c>
      <c r="Q5249" s="108" t="s">
        <v>7298</v>
      </c>
      <c r="R5249" s="108" t="s">
        <v>15308</v>
      </c>
      <c r="S5249" s="139" t="s">
        <v>12230</v>
      </c>
      <c r="T5249" s="123" t="s">
        <v>51</v>
      </c>
      <c r="U5249" s="123" t="s">
        <v>74</v>
      </c>
      <c r="V5249" s="123" t="s">
        <v>75</v>
      </c>
      <c r="W5249" s="137">
        <v>32</v>
      </c>
      <c r="X5249" s="136">
        <v>4.1100000000000003</v>
      </c>
      <c r="Y5249" s="137">
        <v>6750</v>
      </c>
      <c r="Z5249" s="137">
        <f t="shared" si="504"/>
        <v>216000</v>
      </c>
      <c r="AA5249" s="119">
        <v>12</v>
      </c>
      <c r="AB5249" s="119">
        <v>50</v>
      </c>
      <c r="AC5249" s="137">
        <f t="shared" si="505"/>
        <v>108000</v>
      </c>
      <c r="AD5249" s="137">
        <f>IF(AND(AC5249="",M5244=""),0,IF((AC5249=""),M5244, IF( (M5244=""),AC5249,SUM(AC5244:AC5254)+M5244)))</f>
        <v>5347792</v>
      </c>
      <c r="AE5249" s="137">
        <f t="shared" si="506"/>
        <v>219794.25120000003</v>
      </c>
      <c r="AF5249" s="137">
        <v>0</v>
      </c>
      <c r="AG5249" s="137">
        <f t="shared" si="507"/>
        <v>219794.25120000003</v>
      </c>
      <c r="AH5249" s="137">
        <v>0.3</v>
      </c>
    </row>
    <row r="5250" spans="1:34" s="99" customFormat="1" x14ac:dyDescent="0.55000000000000004">
      <c r="A5250" s="122"/>
      <c r="B5250" s="123"/>
      <c r="C5250" s="123"/>
      <c r="D5250" s="135"/>
      <c r="E5250" s="123"/>
      <c r="F5250" s="123"/>
      <c r="G5250" s="123"/>
      <c r="H5250" s="123"/>
      <c r="I5250" s="136"/>
      <c r="J5250" s="123"/>
      <c r="K5250" s="137"/>
      <c r="L5250" s="137"/>
      <c r="M5250" s="137"/>
      <c r="N5250" s="123">
        <v>6</v>
      </c>
      <c r="O5250" s="108" t="s">
        <v>7297</v>
      </c>
      <c r="P5250" s="138">
        <v>3570800018222</v>
      </c>
      <c r="Q5250" s="108" t="s">
        <v>7298</v>
      </c>
      <c r="R5250" s="108" t="s">
        <v>15308</v>
      </c>
      <c r="S5250" s="139" t="s">
        <v>12231</v>
      </c>
      <c r="T5250" s="123" t="s">
        <v>51</v>
      </c>
      <c r="U5250" s="123" t="s">
        <v>74</v>
      </c>
      <c r="V5250" s="123" t="s">
        <v>75</v>
      </c>
      <c r="W5250" s="137">
        <v>60</v>
      </c>
      <c r="X5250" s="136">
        <v>7.71</v>
      </c>
      <c r="Y5250" s="137">
        <v>6750</v>
      </c>
      <c r="Z5250" s="137">
        <f t="shared" si="504"/>
        <v>405000</v>
      </c>
      <c r="AA5250" s="119">
        <v>12</v>
      </c>
      <c r="AB5250" s="119">
        <v>50</v>
      </c>
      <c r="AC5250" s="137">
        <f t="shared" si="505"/>
        <v>202500</v>
      </c>
      <c r="AD5250" s="137">
        <f>IF(AND(AC5250="",M5244=""),0,IF((AC5250=""),M5244, IF( (M5244=""),AC5250,SUM(AC5244:AC5254)+M5244)))</f>
        <v>5347792</v>
      </c>
      <c r="AE5250" s="137">
        <f t="shared" si="506"/>
        <v>412314.76319999999</v>
      </c>
      <c r="AF5250" s="137">
        <v>0</v>
      </c>
      <c r="AG5250" s="137">
        <f t="shared" si="507"/>
        <v>412314.76319999999</v>
      </c>
      <c r="AH5250" s="137">
        <v>0.3</v>
      </c>
    </row>
    <row r="5251" spans="1:34" s="99" customFormat="1" x14ac:dyDescent="0.55000000000000004">
      <c r="A5251" s="122"/>
      <c r="B5251" s="123"/>
      <c r="C5251" s="123"/>
      <c r="D5251" s="135"/>
      <c r="E5251" s="123"/>
      <c r="F5251" s="123"/>
      <c r="G5251" s="123"/>
      <c r="H5251" s="123"/>
      <c r="I5251" s="136"/>
      <c r="J5251" s="123"/>
      <c r="K5251" s="137"/>
      <c r="L5251" s="137"/>
      <c r="M5251" s="137"/>
      <c r="N5251" s="123">
        <v>7</v>
      </c>
      <c r="O5251" s="108" t="s">
        <v>7297</v>
      </c>
      <c r="P5251" s="138">
        <v>3570800018222</v>
      </c>
      <c r="Q5251" s="108" t="s">
        <v>7298</v>
      </c>
      <c r="R5251" s="108" t="s">
        <v>15308</v>
      </c>
      <c r="S5251" s="139" t="s">
        <v>12232</v>
      </c>
      <c r="T5251" s="123" t="s">
        <v>15158</v>
      </c>
      <c r="U5251" s="123" t="s">
        <v>74</v>
      </c>
      <c r="V5251" s="123" t="s">
        <v>75</v>
      </c>
      <c r="W5251" s="137">
        <v>9</v>
      </c>
      <c r="X5251" s="136">
        <v>1.1599999999999999</v>
      </c>
      <c r="Y5251" s="137">
        <v>2560</v>
      </c>
      <c r="Z5251" s="137">
        <f t="shared" si="504"/>
        <v>23040</v>
      </c>
      <c r="AA5251" s="119">
        <v>5</v>
      </c>
      <c r="AB5251" s="119">
        <v>15</v>
      </c>
      <c r="AC5251" s="137">
        <f t="shared" si="505"/>
        <v>19584</v>
      </c>
      <c r="AD5251" s="137">
        <f>IF(AND(AC5251="",M5244=""),0,IF((AC5251=""),M5244, IF( (M5244=""),AC5251,SUM(AC5244:AC5254)+M5244)))</f>
        <v>5347792</v>
      </c>
      <c r="AE5251" s="137">
        <f t="shared" si="506"/>
        <v>62034.387199999997</v>
      </c>
      <c r="AF5251" s="137">
        <v>0</v>
      </c>
      <c r="AG5251" s="137">
        <f t="shared" si="507"/>
        <v>62034.387199999997</v>
      </c>
      <c r="AH5251" s="137">
        <v>0.3</v>
      </c>
    </row>
    <row r="5252" spans="1:34" s="99" customFormat="1" x14ac:dyDescent="0.55000000000000004">
      <c r="A5252" s="122"/>
      <c r="B5252" s="123"/>
      <c r="C5252" s="123"/>
      <c r="D5252" s="135"/>
      <c r="E5252" s="123"/>
      <c r="F5252" s="123"/>
      <c r="G5252" s="123"/>
      <c r="H5252" s="123"/>
      <c r="I5252" s="136"/>
      <c r="J5252" s="123"/>
      <c r="K5252" s="137"/>
      <c r="L5252" s="137"/>
      <c r="M5252" s="137"/>
      <c r="N5252" s="123">
        <v>8</v>
      </c>
      <c r="O5252" s="108" t="s">
        <v>7297</v>
      </c>
      <c r="P5252" s="138">
        <v>3570800018222</v>
      </c>
      <c r="Q5252" s="108" t="s">
        <v>7298</v>
      </c>
      <c r="R5252" s="108" t="s">
        <v>15308</v>
      </c>
      <c r="S5252" s="139" t="s">
        <v>12233</v>
      </c>
      <c r="T5252" s="123" t="s">
        <v>439</v>
      </c>
      <c r="U5252" s="123" t="s">
        <v>45</v>
      </c>
      <c r="V5252" s="123" t="s">
        <v>75</v>
      </c>
      <c r="W5252" s="137">
        <v>42</v>
      </c>
      <c r="X5252" s="136">
        <v>5.4</v>
      </c>
      <c r="Y5252" s="137">
        <v>6050</v>
      </c>
      <c r="Z5252" s="137">
        <f t="shared" si="504"/>
        <v>254100</v>
      </c>
      <c r="AA5252" s="119">
        <v>12</v>
      </c>
      <c r="AB5252" s="119">
        <v>14</v>
      </c>
      <c r="AC5252" s="137">
        <f t="shared" si="505"/>
        <v>218526</v>
      </c>
      <c r="AD5252" s="137">
        <f>IF(AND(AC5252="",M5244=""),0,IF((AC5252=""),M5244, IF( (M5244=""),AC5252,SUM(AC5244:AC5254)+M5244)))</f>
        <v>5347792</v>
      </c>
      <c r="AE5252" s="137">
        <f t="shared" si="506"/>
        <v>288780.76800000004</v>
      </c>
      <c r="AF5252" s="137">
        <v>0</v>
      </c>
      <c r="AG5252" s="137">
        <f t="shared" si="507"/>
        <v>288780.76800000004</v>
      </c>
      <c r="AH5252" s="137">
        <v>0.3</v>
      </c>
    </row>
    <row r="5253" spans="1:34" s="99" customFormat="1" x14ac:dyDescent="0.55000000000000004">
      <c r="A5253" s="122"/>
      <c r="B5253" s="123"/>
      <c r="C5253" s="123"/>
      <c r="D5253" s="135"/>
      <c r="E5253" s="123"/>
      <c r="F5253" s="123"/>
      <c r="G5253" s="123"/>
      <c r="H5253" s="123"/>
      <c r="I5253" s="136"/>
      <c r="J5253" s="123"/>
      <c r="K5253" s="137"/>
      <c r="L5253" s="137"/>
      <c r="M5253" s="137"/>
      <c r="N5253" s="123">
        <v>9</v>
      </c>
      <c r="O5253" s="108" t="s">
        <v>7297</v>
      </c>
      <c r="P5253" s="138">
        <v>3570800018222</v>
      </c>
      <c r="Q5253" s="108" t="s">
        <v>7298</v>
      </c>
      <c r="R5253" s="108" t="s">
        <v>15308</v>
      </c>
      <c r="S5253" s="139" t="s">
        <v>12234</v>
      </c>
      <c r="T5253" s="123" t="s">
        <v>15158</v>
      </c>
      <c r="U5253" s="123" t="s">
        <v>45</v>
      </c>
      <c r="V5253" s="123" t="s">
        <v>75</v>
      </c>
      <c r="W5253" s="137">
        <v>28</v>
      </c>
      <c r="X5253" s="136">
        <v>3.6</v>
      </c>
      <c r="Y5253" s="137">
        <v>2650</v>
      </c>
      <c r="Z5253" s="137">
        <f t="shared" si="504"/>
        <v>74200</v>
      </c>
      <c r="AA5253" s="119">
        <v>12</v>
      </c>
      <c r="AB5253" s="119">
        <v>14</v>
      </c>
      <c r="AC5253" s="137">
        <f t="shared" si="505"/>
        <v>63812</v>
      </c>
      <c r="AD5253" s="137">
        <f>IF(AND(AC5253="",M5244=""),0,IF((AC5253=""),M5244, IF( (M5244=""),AC5253,SUM(AC5244:AC5254)+M5244)))</f>
        <v>5347792</v>
      </c>
      <c r="AE5253" s="137">
        <f t="shared" si="506"/>
        <v>192520.51200000002</v>
      </c>
      <c r="AF5253" s="137">
        <v>0</v>
      </c>
      <c r="AG5253" s="137">
        <f t="shared" si="507"/>
        <v>192520.51200000002</v>
      </c>
      <c r="AH5253" s="137">
        <v>0.3</v>
      </c>
    </row>
    <row r="5254" spans="1:34" s="99" customFormat="1" x14ac:dyDescent="0.55000000000000004">
      <c r="A5254" s="122"/>
      <c r="B5254" s="123"/>
      <c r="C5254" s="123"/>
      <c r="D5254" s="135"/>
      <c r="E5254" s="123"/>
      <c r="F5254" s="123"/>
      <c r="G5254" s="123"/>
      <c r="H5254" s="123"/>
      <c r="I5254" s="136"/>
      <c r="J5254" s="123"/>
      <c r="K5254" s="137"/>
      <c r="L5254" s="137"/>
      <c r="M5254" s="137"/>
      <c r="N5254" s="123">
        <v>10</v>
      </c>
      <c r="O5254" s="108" t="s">
        <v>7297</v>
      </c>
      <c r="P5254" s="138">
        <v>3570800018222</v>
      </c>
      <c r="Q5254" s="108" t="s">
        <v>7298</v>
      </c>
      <c r="R5254" s="108" t="s">
        <v>15308</v>
      </c>
      <c r="S5254" s="139" t="s">
        <v>12235</v>
      </c>
      <c r="T5254" s="123" t="s">
        <v>15158</v>
      </c>
      <c r="U5254" s="123" t="s">
        <v>45</v>
      </c>
      <c r="V5254" s="123" t="s">
        <v>75</v>
      </c>
      <c r="W5254" s="137">
        <v>16</v>
      </c>
      <c r="X5254" s="136">
        <v>2.06</v>
      </c>
      <c r="Y5254" s="137">
        <v>2650</v>
      </c>
      <c r="Z5254" s="137">
        <f t="shared" si="504"/>
        <v>42400</v>
      </c>
      <c r="AA5254" s="119">
        <v>12</v>
      </c>
      <c r="AB5254" s="119">
        <v>14</v>
      </c>
      <c r="AC5254" s="137">
        <f t="shared" si="505"/>
        <v>36464</v>
      </c>
      <c r="AD5254" s="137">
        <f>IF(AND(AC5254="",M5244=""),0,IF((AC5254=""),M5244, IF( (M5244=""),AC5254,SUM(AC5244:AC5254)+M5244)))</f>
        <v>5347792</v>
      </c>
      <c r="AE5254" s="137">
        <f>IF( (X5254=""),AD5254*1,AD5254*(X5254/100) )</f>
        <v>110164.51519999999</v>
      </c>
      <c r="AF5254" s="137">
        <v>0</v>
      </c>
      <c r="AG5254" s="137">
        <f t="shared" si="507"/>
        <v>110164.51519999999</v>
      </c>
      <c r="AH5254" s="137">
        <v>0.3</v>
      </c>
    </row>
    <row r="5255" spans="1:34" s="99" customFormat="1" x14ac:dyDescent="0.55000000000000004">
      <c r="A5255" s="122" t="s">
        <v>7299</v>
      </c>
      <c r="B5255" s="123">
        <v>2258</v>
      </c>
      <c r="C5255" s="123">
        <v>7100</v>
      </c>
      <c r="D5255" s="135" t="s">
        <v>7310</v>
      </c>
      <c r="E5255" s="123" t="s">
        <v>34</v>
      </c>
      <c r="F5255" s="123">
        <v>20962</v>
      </c>
      <c r="G5255" s="123">
        <v>10</v>
      </c>
      <c r="H5255" s="123">
        <v>3</v>
      </c>
      <c r="I5255" s="136">
        <v>6</v>
      </c>
      <c r="J5255" s="123" t="s">
        <v>38</v>
      </c>
      <c r="K5255" s="137">
        <f>((G5255*400)+(H5255*100))+I5255</f>
        <v>4306</v>
      </c>
      <c r="L5255" s="137">
        <v>1600</v>
      </c>
      <c r="M5255" s="137">
        <f>K5255*L5255</f>
        <v>6889600</v>
      </c>
      <c r="N5255" s="123"/>
      <c r="O5255" s="108"/>
      <c r="P5255" s="138"/>
      <c r="Q5255" s="108"/>
      <c r="R5255" s="108"/>
      <c r="S5255" s="139"/>
      <c r="T5255" s="123"/>
      <c r="U5255" s="123"/>
      <c r="V5255" s="123"/>
      <c r="W5255" s="137"/>
      <c r="X5255" s="136"/>
      <c r="Y5255" s="137"/>
      <c r="Z5255" s="137"/>
      <c r="AA5255" s="119"/>
      <c r="AB5255" s="119"/>
      <c r="AC5255" s="137"/>
      <c r="AD5255" s="137">
        <f>IF(AND(AC5255="",M5255=""),0,IF((AC5255=""),M5255,IF((M5255=""),AC5255,AC5255+M5255)))</f>
        <v>6889600</v>
      </c>
      <c r="AE5255" s="137">
        <f>IF( (X5255=""),AD5255*1,AD5255*(X5255/100) )</f>
        <v>6889600</v>
      </c>
      <c r="AF5255" s="137">
        <v>50000000</v>
      </c>
      <c r="AG5255" s="137">
        <f>IF((AF5255-AE5255) &gt; 1,0,IF((AF5255-AE5255)&lt;0,AE5255-AF5255,AF5255-AE5255))</f>
        <v>0</v>
      </c>
      <c r="AH5255" s="137">
        <v>0.01</v>
      </c>
    </row>
    <row r="5256" spans="1:34" s="99" customFormat="1" x14ac:dyDescent="0.55000000000000004">
      <c r="A5256" s="122"/>
      <c r="B5256" s="123"/>
      <c r="C5256" s="123"/>
      <c r="D5256" s="135"/>
      <c r="E5256" s="123"/>
      <c r="F5256" s="123"/>
      <c r="G5256" s="123"/>
      <c r="H5256" s="123"/>
      <c r="I5256" s="136"/>
      <c r="J5256" s="123"/>
      <c r="K5256" s="137"/>
      <c r="L5256" s="137" t="s">
        <v>63</v>
      </c>
      <c r="M5256" s="137">
        <f>SUM(M5244:M5255)</f>
        <v>8389600</v>
      </c>
      <c r="N5256" s="123"/>
      <c r="O5256" s="108"/>
      <c r="P5256" s="138"/>
      <c r="Q5256" s="108"/>
      <c r="R5256" s="108"/>
      <c r="S5256" s="139"/>
      <c r="T5256" s="123"/>
      <c r="U5256" s="123"/>
      <c r="V5256" s="123"/>
      <c r="W5256" s="137"/>
      <c r="X5256" s="136"/>
      <c r="Y5256" s="137"/>
      <c r="Z5256" s="137"/>
      <c r="AA5256" s="119"/>
      <c r="AB5256" s="119"/>
      <c r="AC5256" s="137"/>
      <c r="AD5256" s="137"/>
      <c r="AE5256" s="137">
        <f>SUM(AE5244:AE5255)</f>
        <v>12237926.779199999</v>
      </c>
      <c r="AF5256" s="137"/>
      <c r="AG5256" s="137">
        <f>SUM(AG5244:AG5255)</f>
        <v>4161282.9471999998</v>
      </c>
      <c r="AH5256" s="137"/>
    </row>
    <row r="5257" spans="1:34" s="173" customFormat="1" x14ac:dyDescent="0.55000000000000004">
      <c r="A5257" s="122" t="s">
        <v>7302</v>
      </c>
      <c r="B5257" s="123">
        <v>2259</v>
      </c>
      <c r="C5257" s="123">
        <v>7575</v>
      </c>
      <c r="D5257" s="135" t="s">
        <v>7303</v>
      </c>
      <c r="E5257" s="123" t="s">
        <v>34</v>
      </c>
      <c r="F5257" s="123">
        <v>20225</v>
      </c>
      <c r="G5257" s="123">
        <v>0</v>
      </c>
      <c r="H5257" s="123">
        <v>0</v>
      </c>
      <c r="I5257" s="136">
        <v>44</v>
      </c>
      <c r="J5257" s="123" t="s">
        <v>35</v>
      </c>
      <c r="K5257" s="137">
        <f>((G5257*400)+(H5257*100))+I5257</f>
        <v>44</v>
      </c>
      <c r="L5257" s="137">
        <v>3700</v>
      </c>
      <c r="M5257" s="137">
        <f>K5257*L5257</f>
        <v>162800</v>
      </c>
      <c r="N5257" s="123">
        <v>1</v>
      </c>
      <c r="O5257" s="108" t="s">
        <v>7304</v>
      </c>
      <c r="P5257" s="138">
        <v>3100800694256</v>
      </c>
      <c r="Q5257" s="108" t="s">
        <v>7305</v>
      </c>
      <c r="R5257" s="108" t="s">
        <v>7306</v>
      </c>
      <c r="S5257" s="139"/>
      <c r="T5257" s="123" t="s">
        <v>51</v>
      </c>
      <c r="U5257" s="123" t="s">
        <v>45</v>
      </c>
      <c r="V5257" s="123" t="s">
        <v>139</v>
      </c>
      <c r="W5257" s="137">
        <v>32</v>
      </c>
      <c r="X5257" s="136">
        <v>14.41</v>
      </c>
      <c r="Y5257" s="137">
        <v>6750</v>
      </c>
      <c r="Z5257" s="137">
        <f>W5257*Y5257</f>
        <v>216000</v>
      </c>
      <c r="AA5257" s="119">
        <v>7</v>
      </c>
      <c r="AB5257" s="119">
        <v>7</v>
      </c>
      <c r="AC5257" s="137">
        <f>(Z5257*(100-AB5257))/100</f>
        <v>200880</v>
      </c>
      <c r="AD5257" s="137">
        <f>IF(AND(AC5257="",M5257=""),0,IF((AC5257=""),M5257, IF( (M5257=""),AC5257,SUM(AC5257:AC5261)+M5257)))</f>
        <v>1627085</v>
      </c>
      <c r="AE5257" s="137">
        <f>IF( (X5257=""),AD5257*1,AD5257*(X5257/100) )</f>
        <v>234462.9485</v>
      </c>
      <c r="AF5257" s="137">
        <v>0</v>
      </c>
      <c r="AG5257" s="137">
        <f>IF((AF5257-AE5257) &gt; 1,0,IF((AF5257-AE5257)&lt;0,AE5257-AF5257,AF5257-AE5257))</f>
        <v>234462.9485</v>
      </c>
      <c r="AH5257" s="137">
        <v>0.3</v>
      </c>
    </row>
    <row r="5258" spans="1:34" s="173" customFormat="1" x14ac:dyDescent="0.55000000000000004">
      <c r="A5258" s="122"/>
      <c r="B5258" s="123"/>
      <c r="C5258" s="123"/>
      <c r="D5258" s="135"/>
      <c r="E5258" s="123"/>
      <c r="F5258" s="123"/>
      <c r="G5258" s="123"/>
      <c r="H5258" s="123"/>
      <c r="I5258" s="136"/>
      <c r="J5258" s="123"/>
      <c r="K5258" s="137"/>
      <c r="L5258" s="137"/>
      <c r="M5258" s="137"/>
      <c r="N5258" s="123">
        <v>2</v>
      </c>
      <c r="O5258" s="108" t="s">
        <v>7300</v>
      </c>
      <c r="P5258" s="138">
        <v>3570800018982</v>
      </c>
      <c r="Q5258" s="108" t="s">
        <v>7301</v>
      </c>
      <c r="R5258" s="108" t="s">
        <v>7307</v>
      </c>
      <c r="S5258" s="139" t="s">
        <v>7308</v>
      </c>
      <c r="T5258" s="123" t="s">
        <v>44</v>
      </c>
      <c r="U5258" s="123" t="s">
        <v>45</v>
      </c>
      <c r="V5258" s="123" t="s">
        <v>52</v>
      </c>
      <c r="W5258" s="137">
        <v>55</v>
      </c>
      <c r="X5258" s="136">
        <v>24.77</v>
      </c>
      <c r="Y5258" s="137">
        <v>7150</v>
      </c>
      <c r="Z5258" s="137">
        <f>W5258*Y5258</f>
        <v>393250</v>
      </c>
      <c r="AA5258" s="119">
        <v>7</v>
      </c>
      <c r="AB5258" s="119">
        <v>7</v>
      </c>
      <c r="AC5258" s="137">
        <f>(Z5258*(100-AB5258))/100</f>
        <v>365722.5</v>
      </c>
      <c r="AD5258" s="137">
        <f>IF(AND(AC5258="",M5257=""),0,IF((AC5258=""),M5257, IF( (M5257=""),AC5258,SUM(AC5257:AC5261)+M5257)))</f>
        <v>1627085</v>
      </c>
      <c r="AE5258" s="137">
        <f>IF( (X5258=""),AD5258*1,AD5258*(X5258/100) )</f>
        <v>403028.95449999999</v>
      </c>
      <c r="AF5258" s="137">
        <v>0</v>
      </c>
      <c r="AG5258" s="137">
        <f>IF((AF5258-AE5258) &gt; 1,0,IF((AF5258-AE5258)&lt;0,AE5258-AF5258,AF5258-AE5258))</f>
        <v>403028.95449999999</v>
      </c>
      <c r="AH5258" s="137">
        <v>0.02</v>
      </c>
    </row>
    <row r="5259" spans="1:34" s="173" customFormat="1" x14ac:dyDescent="0.55000000000000004">
      <c r="A5259" s="122"/>
      <c r="B5259" s="123"/>
      <c r="C5259" s="123"/>
      <c r="D5259" s="135"/>
      <c r="E5259" s="123"/>
      <c r="F5259" s="123"/>
      <c r="G5259" s="123"/>
      <c r="H5259" s="123"/>
      <c r="I5259" s="136"/>
      <c r="J5259" s="123"/>
      <c r="K5259" s="137"/>
      <c r="L5259" s="137"/>
      <c r="M5259" s="137"/>
      <c r="N5259" s="123"/>
      <c r="O5259" s="108"/>
      <c r="P5259" s="138"/>
      <c r="Q5259" s="108"/>
      <c r="R5259" s="108"/>
      <c r="S5259" s="139"/>
      <c r="T5259" s="123" t="s">
        <v>44</v>
      </c>
      <c r="U5259" s="123"/>
      <c r="V5259" s="123" t="s">
        <v>75</v>
      </c>
      <c r="W5259" s="137">
        <v>55</v>
      </c>
      <c r="X5259" s="136">
        <v>24.77</v>
      </c>
      <c r="Y5259" s="137">
        <v>7150</v>
      </c>
      <c r="Z5259" s="137">
        <f>W5259*Y5259</f>
        <v>393250</v>
      </c>
      <c r="AA5259" s="119">
        <v>7</v>
      </c>
      <c r="AB5259" s="119">
        <v>7</v>
      </c>
      <c r="AC5259" s="137">
        <f>(Z5259*(100-AB5259))/100</f>
        <v>365722.5</v>
      </c>
      <c r="AD5259" s="137">
        <f>IF(AND(AC5259="",M5257=""),0,IF((AC5259=""),M5257, IF( (M5257=""),AC5259,SUM(AC5257:AC5261)+M5257)))</f>
        <v>1627085</v>
      </c>
      <c r="AE5259" s="137">
        <f>IF( (X5259=""),AD5259*1,AD5259*(X5259/100) )</f>
        <v>403028.95449999999</v>
      </c>
      <c r="AF5259" s="137">
        <v>0</v>
      </c>
      <c r="AG5259" s="137">
        <f>IF((AF5259-AE5259) &gt; 1,0,IF((AF5259-AE5259)&lt;0,AE5259-AF5259,AF5259-AE5259))</f>
        <v>403028.95449999999</v>
      </c>
      <c r="AH5259" s="137">
        <v>0.3</v>
      </c>
    </row>
    <row r="5260" spans="1:34" s="173" customFormat="1" x14ac:dyDescent="0.55000000000000004">
      <c r="A5260" s="122"/>
      <c r="B5260" s="123"/>
      <c r="C5260" s="123"/>
      <c r="D5260" s="135"/>
      <c r="E5260" s="123"/>
      <c r="F5260" s="123"/>
      <c r="G5260" s="123"/>
      <c r="H5260" s="123"/>
      <c r="I5260" s="136"/>
      <c r="J5260" s="123"/>
      <c r="K5260" s="137"/>
      <c r="L5260" s="137"/>
      <c r="M5260" s="137"/>
      <c r="N5260" s="123">
        <v>3</v>
      </c>
      <c r="O5260" s="108" t="s">
        <v>7300</v>
      </c>
      <c r="P5260" s="138">
        <v>3570800018982</v>
      </c>
      <c r="Q5260" s="108" t="s">
        <v>7301</v>
      </c>
      <c r="R5260" s="108" t="s">
        <v>7307</v>
      </c>
      <c r="S5260" s="139" t="s">
        <v>7309</v>
      </c>
      <c r="T5260" s="123" t="s">
        <v>44</v>
      </c>
      <c r="U5260" s="123" t="s">
        <v>45</v>
      </c>
      <c r="V5260" s="123" t="s">
        <v>52</v>
      </c>
      <c r="W5260" s="137">
        <v>40</v>
      </c>
      <c r="X5260" s="136">
        <v>18.02</v>
      </c>
      <c r="Y5260" s="137">
        <v>7150</v>
      </c>
      <c r="Z5260" s="137">
        <f>W5260*Y5260</f>
        <v>286000</v>
      </c>
      <c r="AA5260" s="119">
        <v>7</v>
      </c>
      <c r="AB5260" s="119">
        <v>7</v>
      </c>
      <c r="AC5260" s="137">
        <f>(Z5260*(100-AB5260))/100</f>
        <v>265980</v>
      </c>
      <c r="AD5260" s="137">
        <f>IF(AND(AC5260="",M5257=""),0,IF((AC5260=""),M5257, IF( (M5257=""),AC5260,SUM(AC5257:AC5261)+M5257)))</f>
        <v>1627085</v>
      </c>
      <c r="AE5260" s="137">
        <f>IF( (X5260=""),AD5260*1,AD5260*(X5260/100) )</f>
        <v>293200.717</v>
      </c>
      <c r="AF5260" s="137">
        <v>0</v>
      </c>
      <c r="AG5260" s="137">
        <f>IF((AF5260-AE5260) &gt; 1,0,IF((AF5260-AE5260)&lt;0,AE5260-AF5260,AF5260-AE5260))</f>
        <v>293200.717</v>
      </c>
      <c r="AH5260" s="137">
        <v>0.02</v>
      </c>
    </row>
    <row r="5261" spans="1:34" s="173" customFormat="1" x14ac:dyDescent="0.55000000000000004">
      <c r="A5261" s="122"/>
      <c r="B5261" s="123"/>
      <c r="C5261" s="123"/>
      <c r="D5261" s="135"/>
      <c r="E5261" s="123"/>
      <c r="F5261" s="123"/>
      <c r="G5261" s="123"/>
      <c r="H5261" s="123"/>
      <c r="I5261" s="136"/>
      <c r="J5261" s="123"/>
      <c r="K5261" s="137"/>
      <c r="L5261" s="137"/>
      <c r="M5261" s="137"/>
      <c r="N5261" s="123"/>
      <c r="O5261" s="108"/>
      <c r="P5261" s="138"/>
      <c r="Q5261" s="108"/>
      <c r="R5261" s="108"/>
      <c r="S5261" s="139"/>
      <c r="T5261" s="123" t="s">
        <v>44</v>
      </c>
      <c r="U5261" s="123"/>
      <c r="V5261" s="123" t="s">
        <v>75</v>
      </c>
      <c r="W5261" s="137">
        <v>40</v>
      </c>
      <c r="X5261" s="136">
        <v>18.02</v>
      </c>
      <c r="Y5261" s="137">
        <v>7150</v>
      </c>
      <c r="Z5261" s="137">
        <f>W5261*Y5261</f>
        <v>286000</v>
      </c>
      <c r="AA5261" s="119">
        <v>7</v>
      </c>
      <c r="AB5261" s="119">
        <v>7</v>
      </c>
      <c r="AC5261" s="137">
        <f>(Z5261*(100-AB5261))/100</f>
        <v>265980</v>
      </c>
      <c r="AD5261" s="137">
        <f>IF(AND(AC5261="",M5257=""),0,IF((AC5261=""),M5257, IF( (M5257=""),AC5261,SUM(AC5257:AC5261)+M5257)))</f>
        <v>1627085</v>
      </c>
      <c r="AE5261" s="137">
        <f>IF( (X5261=""),AD5261*1,AD5261*(X5261/100) )</f>
        <v>293200.717</v>
      </c>
      <c r="AF5261" s="137">
        <v>0</v>
      </c>
      <c r="AG5261" s="137">
        <f>IF((AF5261-AE5261) &gt; 1,0,IF((AF5261-AE5261)&lt;0,AE5261-AF5261,AF5261-AE5261))</f>
        <v>293200.717</v>
      </c>
      <c r="AH5261" s="137">
        <v>0.3</v>
      </c>
    </row>
    <row r="5262" spans="1:34" s="173" customFormat="1" x14ac:dyDescent="0.55000000000000004">
      <c r="A5262" s="122"/>
      <c r="B5262" s="123"/>
      <c r="C5262" s="123"/>
      <c r="D5262" s="135"/>
      <c r="E5262" s="123"/>
      <c r="F5262" s="123"/>
      <c r="G5262" s="123"/>
      <c r="H5262" s="123"/>
      <c r="I5262" s="136"/>
      <c r="J5262" s="123"/>
      <c r="K5262" s="137"/>
      <c r="L5262" s="137" t="s">
        <v>63</v>
      </c>
      <c r="M5262" s="137">
        <f>SUM(M5257:M5261)</f>
        <v>162800</v>
      </c>
      <c r="N5262" s="123"/>
      <c r="O5262" s="108"/>
      <c r="P5262" s="138"/>
      <c r="Q5262" s="108"/>
      <c r="R5262" s="108"/>
      <c r="S5262" s="139"/>
      <c r="T5262" s="123"/>
      <c r="U5262" s="123"/>
      <c r="V5262" s="123"/>
      <c r="W5262" s="137"/>
      <c r="X5262" s="136"/>
      <c r="Y5262" s="137"/>
      <c r="Z5262" s="137"/>
      <c r="AA5262" s="119"/>
      <c r="AB5262" s="119"/>
      <c r="AC5262" s="137"/>
      <c r="AD5262" s="137"/>
      <c r="AE5262" s="137">
        <f>SUM(AE5257:AE5261)</f>
        <v>1626922.2914999998</v>
      </c>
      <c r="AF5262" s="137"/>
      <c r="AG5262" s="137">
        <f>SUM(AG5257:AG5261)</f>
        <v>1626922.2914999998</v>
      </c>
      <c r="AH5262" s="137"/>
    </row>
    <row r="5263" spans="1:34" s="173" customFormat="1" x14ac:dyDescent="0.55000000000000004">
      <c r="A5263" s="122" t="s">
        <v>15194</v>
      </c>
      <c r="B5263" s="123">
        <v>2260</v>
      </c>
      <c r="C5263" s="123">
        <v>10501</v>
      </c>
      <c r="D5263" s="135" t="s">
        <v>10328</v>
      </c>
      <c r="E5263" s="123" t="s">
        <v>34</v>
      </c>
      <c r="F5263" s="123">
        <v>21223</v>
      </c>
      <c r="G5263" s="123">
        <v>14</v>
      </c>
      <c r="H5263" s="123">
        <v>1</v>
      </c>
      <c r="I5263" s="136">
        <v>87</v>
      </c>
      <c r="J5263" s="123" t="s">
        <v>38</v>
      </c>
      <c r="K5263" s="137">
        <f>((G5263*400)+(H5263*100))+I5263</f>
        <v>5787</v>
      </c>
      <c r="L5263" s="137">
        <v>275</v>
      </c>
      <c r="M5263" s="137">
        <f>K5263*L5263</f>
        <v>1591425</v>
      </c>
      <c r="N5263" s="123"/>
      <c r="O5263" s="108"/>
      <c r="P5263" s="138"/>
      <c r="Q5263" s="108"/>
      <c r="R5263" s="108"/>
      <c r="S5263" s="139"/>
      <c r="T5263" s="123"/>
      <c r="U5263" s="123"/>
      <c r="V5263" s="123"/>
      <c r="W5263" s="137"/>
      <c r="X5263" s="136"/>
      <c r="Y5263" s="137"/>
      <c r="Z5263" s="137"/>
      <c r="AA5263" s="119"/>
      <c r="AB5263" s="119"/>
      <c r="AC5263" s="137"/>
      <c r="AD5263" s="137">
        <f>IF(AND(AC5263="",M5263=""),0,IF((AC5263=""),M5263,IF((M5263=""),AC5263,AC5263+M5263)))</f>
        <v>1591425</v>
      </c>
      <c r="AE5263" s="137">
        <f>IF( (X5263=""),AD5263*1,AD5263*(X5263/100) )</f>
        <v>1591425</v>
      </c>
      <c r="AF5263" s="137">
        <v>50000000</v>
      </c>
      <c r="AG5263" s="137">
        <f>IF((AF5263-AE5263) &gt; 1,0,IF((AF5263-AE5263)&lt;0,AE5263-AF5263,AF5263-AE5263))</f>
        <v>0</v>
      </c>
      <c r="AH5263" s="137">
        <v>0.01</v>
      </c>
    </row>
    <row r="5264" spans="1:34" s="173" customFormat="1" x14ac:dyDescent="0.55000000000000004">
      <c r="A5264" s="122"/>
      <c r="B5264" s="123"/>
      <c r="C5264" s="123"/>
      <c r="D5264" s="135"/>
      <c r="E5264" s="123"/>
      <c r="F5264" s="123"/>
      <c r="G5264" s="123"/>
      <c r="H5264" s="123"/>
      <c r="I5264" s="136"/>
      <c r="J5264" s="123"/>
      <c r="K5264" s="137"/>
      <c r="L5264" s="137" t="s">
        <v>63</v>
      </c>
      <c r="M5264" s="137">
        <f>SUM(M5263:M5263)</f>
        <v>1591425</v>
      </c>
      <c r="N5264" s="123"/>
      <c r="O5264" s="108"/>
      <c r="P5264" s="138"/>
      <c r="Q5264" s="108"/>
      <c r="R5264" s="108"/>
      <c r="S5264" s="139"/>
      <c r="T5264" s="123"/>
      <c r="U5264" s="123"/>
      <c r="V5264" s="123"/>
      <c r="W5264" s="137"/>
      <c r="X5264" s="136"/>
      <c r="Y5264" s="137"/>
      <c r="Z5264" s="137"/>
      <c r="AA5264" s="119"/>
      <c r="AB5264" s="119"/>
      <c r="AC5264" s="137"/>
      <c r="AD5264" s="137"/>
      <c r="AE5264" s="137">
        <f>SUM(AE5263:AE5263)</f>
        <v>1591425</v>
      </c>
      <c r="AF5264" s="137"/>
      <c r="AG5264" s="137">
        <f>SUM(AG5263:AG5263)</f>
        <v>0</v>
      </c>
      <c r="AH5264" s="137"/>
    </row>
    <row r="5265" spans="1:34" s="173" customFormat="1" x14ac:dyDescent="0.55000000000000004">
      <c r="A5265" s="122" t="s">
        <v>6450</v>
      </c>
      <c r="B5265" s="123">
        <v>2261</v>
      </c>
      <c r="C5265" s="123">
        <v>7616</v>
      </c>
      <c r="D5265" s="135" t="s">
        <v>7311</v>
      </c>
      <c r="E5265" s="123" t="s">
        <v>34</v>
      </c>
      <c r="F5265" s="123">
        <v>10368</v>
      </c>
      <c r="G5265" s="123">
        <v>0</v>
      </c>
      <c r="H5265" s="123">
        <v>1</v>
      </c>
      <c r="I5265" s="136">
        <v>57</v>
      </c>
      <c r="J5265" s="123" t="s">
        <v>38</v>
      </c>
      <c r="K5265" s="137">
        <f>((G5265*400)+(H5265*100))+I5265</f>
        <v>157</v>
      </c>
      <c r="L5265" s="137">
        <v>850</v>
      </c>
      <c r="M5265" s="137">
        <f>K5265*L5265</f>
        <v>133450</v>
      </c>
      <c r="N5265" s="123"/>
      <c r="O5265" s="108"/>
      <c r="P5265" s="138"/>
      <c r="Q5265" s="108"/>
      <c r="R5265" s="108"/>
      <c r="S5265" s="139"/>
      <c r="T5265" s="123"/>
      <c r="U5265" s="123"/>
      <c r="V5265" s="123"/>
      <c r="W5265" s="137"/>
      <c r="X5265" s="136"/>
      <c r="Y5265" s="137"/>
      <c r="Z5265" s="137"/>
      <c r="AA5265" s="119"/>
      <c r="AB5265" s="119"/>
      <c r="AC5265" s="137"/>
      <c r="AD5265" s="137">
        <f>IF(AND(AC5265="",M5265=""),0,IF((AC5265=""),M5265,IF((M5265=""),AC5265,AC5265+M5265)))</f>
        <v>133450</v>
      </c>
      <c r="AE5265" s="137">
        <f>IF( (X5265=""),AD5265*1,AD5265*(X5265/100) )</f>
        <v>133450</v>
      </c>
      <c r="AF5265" s="137">
        <v>50000000</v>
      </c>
      <c r="AG5265" s="137">
        <f>IF((AF5265-AE5265) &gt; 1,0,IF((AF5265-AE5265)&lt;0,AE5265-AF5265,AF5265-AE5265))</f>
        <v>0</v>
      </c>
      <c r="AH5265" s="137">
        <v>0.01</v>
      </c>
    </row>
    <row r="5266" spans="1:34" s="173" customFormat="1" x14ac:dyDescent="0.55000000000000004">
      <c r="A5266" s="122"/>
      <c r="B5266" s="123"/>
      <c r="C5266" s="123"/>
      <c r="D5266" s="135"/>
      <c r="E5266" s="123"/>
      <c r="F5266" s="123"/>
      <c r="G5266" s="123"/>
      <c r="H5266" s="123"/>
      <c r="I5266" s="136"/>
      <c r="J5266" s="123"/>
      <c r="K5266" s="137"/>
      <c r="L5266" s="137" t="s">
        <v>63</v>
      </c>
      <c r="M5266" s="137">
        <f>SUM(M5265:M5265)</f>
        <v>133450</v>
      </c>
      <c r="N5266" s="123"/>
      <c r="O5266" s="108"/>
      <c r="P5266" s="138"/>
      <c r="Q5266" s="108"/>
      <c r="R5266" s="108"/>
      <c r="S5266" s="139"/>
      <c r="T5266" s="123"/>
      <c r="U5266" s="123"/>
      <c r="V5266" s="123"/>
      <c r="W5266" s="137"/>
      <c r="X5266" s="136"/>
      <c r="Y5266" s="137"/>
      <c r="Z5266" s="137"/>
      <c r="AA5266" s="119"/>
      <c r="AB5266" s="119"/>
      <c r="AC5266" s="137"/>
      <c r="AD5266" s="137"/>
      <c r="AE5266" s="137">
        <f>SUM(AE5265:AE5265)</f>
        <v>133450</v>
      </c>
      <c r="AF5266" s="137"/>
      <c r="AG5266" s="137">
        <f>SUM(AG5265:AG5265)</f>
        <v>0</v>
      </c>
      <c r="AH5266" s="137"/>
    </row>
    <row r="5267" spans="1:34" s="173" customFormat="1" x14ac:dyDescent="0.55000000000000004">
      <c r="A5267" s="122" t="s">
        <v>1820</v>
      </c>
      <c r="B5267" s="123">
        <v>2262</v>
      </c>
      <c r="C5267" s="123">
        <v>7147</v>
      </c>
      <c r="D5267" s="135" t="s">
        <v>7312</v>
      </c>
      <c r="E5267" s="123" t="s">
        <v>34</v>
      </c>
      <c r="F5267" s="123">
        <v>14010</v>
      </c>
      <c r="G5267" s="123">
        <v>37</v>
      </c>
      <c r="H5267" s="123">
        <v>2</v>
      </c>
      <c r="I5267" s="136">
        <v>9</v>
      </c>
      <c r="J5267" s="123" t="s">
        <v>38</v>
      </c>
      <c r="K5267" s="137">
        <f>((G5267*400)+(H5267*100))+I5267</f>
        <v>15009</v>
      </c>
      <c r="L5267" s="137">
        <v>275</v>
      </c>
      <c r="M5267" s="137">
        <f>K5267*L5267</f>
        <v>4127475</v>
      </c>
      <c r="N5267" s="123"/>
      <c r="O5267" s="108"/>
      <c r="P5267" s="138"/>
      <c r="Q5267" s="108"/>
      <c r="R5267" s="108"/>
      <c r="S5267" s="139"/>
      <c r="T5267" s="123"/>
      <c r="U5267" s="123"/>
      <c r="V5267" s="123"/>
      <c r="W5267" s="137"/>
      <c r="X5267" s="136"/>
      <c r="Y5267" s="137"/>
      <c r="Z5267" s="137"/>
      <c r="AA5267" s="119"/>
      <c r="AB5267" s="119"/>
      <c r="AC5267" s="137"/>
      <c r="AD5267" s="137">
        <f>IF(AND(AC5267="",M5267=""),0,IF((AC5267=""),M5267,IF((M5267=""),AC5267,AC5267+M5267)))</f>
        <v>4127475</v>
      </c>
      <c r="AE5267" s="137">
        <f>IF( (X5267=""),AD5267*1,AD5267*(X5267/100) )</f>
        <v>4127475</v>
      </c>
      <c r="AF5267" s="137">
        <v>50000000</v>
      </c>
      <c r="AG5267" s="137">
        <f>IF((AF5267-AE5267) &gt; 1,0,IF((AF5267-AE5267)&lt;0,AE5267-AF5267,AF5267-AE5267))</f>
        <v>0</v>
      </c>
      <c r="AH5267" s="137">
        <v>0.01</v>
      </c>
    </row>
    <row r="5268" spans="1:34" s="173" customFormat="1" x14ac:dyDescent="0.55000000000000004">
      <c r="A5268" s="122"/>
      <c r="B5268" s="123"/>
      <c r="C5268" s="123"/>
      <c r="D5268" s="135"/>
      <c r="E5268" s="123"/>
      <c r="F5268" s="123"/>
      <c r="G5268" s="123"/>
      <c r="H5268" s="123"/>
      <c r="I5268" s="136"/>
      <c r="J5268" s="123"/>
      <c r="K5268" s="137"/>
      <c r="L5268" s="137" t="s">
        <v>63</v>
      </c>
      <c r="M5268" s="137">
        <f>SUM(M5267:M5267)</f>
        <v>4127475</v>
      </c>
      <c r="N5268" s="123"/>
      <c r="O5268" s="108"/>
      <c r="P5268" s="138"/>
      <c r="Q5268" s="108"/>
      <c r="R5268" s="108"/>
      <c r="S5268" s="139"/>
      <c r="T5268" s="123"/>
      <c r="U5268" s="123"/>
      <c r="V5268" s="123"/>
      <c r="W5268" s="137"/>
      <c r="X5268" s="136"/>
      <c r="Y5268" s="137"/>
      <c r="Z5268" s="137"/>
      <c r="AA5268" s="119"/>
      <c r="AB5268" s="119"/>
      <c r="AC5268" s="137"/>
      <c r="AD5268" s="137"/>
      <c r="AE5268" s="137">
        <f>SUM(AE5267:AE5267)</f>
        <v>4127475</v>
      </c>
      <c r="AF5268" s="137"/>
      <c r="AG5268" s="137">
        <f>SUM(AG5267:AG5267)</f>
        <v>0</v>
      </c>
      <c r="AH5268" s="137"/>
    </row>
    <row r="5269" spans="1:34" s="173" customFormat="1" x14ac:dyDescent="0.55000000000000004">
      <c r="A5269" s="122" t="s">
        <v>6450</v>
      </c>
      <c r="B5269" s="123">
        <v>2263</v>
      </c>
      <c r="C5269" s="123">
        <v>5070</v>
      </c>
      <c r="D5269" s="135" t="s">
        <v>7313</v>
      </c>
      <c r="E5269" s="123" t="s">
        <v>34</v>
      </c>
      <c r="F5269" s="123">
        <v>20301</v>
      </c>
      <c r="G5269" s="123">
        <v>0</v>
      </c>
      <c r="H5269" s="123">
        <v>3</v>
      </c>
      <c r="I5269" s="136">
        <v>74</v>
      </c>
      <c r="J5269" s="123" t="s">
        <v>38</v>
      </c>
      <c r="K5269" s="137">
        <f>((G5269*400)+(H5269*100))+I5269</f>
        <v>374</v>
      </c>
      <c r="L5269" s="137">
        <v>625</v>
      </c>
      <c r="M5269" s="137">
        <f>K5269*L5269</f>
        <v>233750</v>
      </c>
      <c r="N5269" s="123"/>
      <c r="O5269" s="108"/>
      <c r="P5269" s="138"/>
      <c r="Q5269" s="108"/>
      <c r="R5269" s="108"/>
      <c r="S5269" s="139"/>
      <c r="T5269" s="123"/>
      <c r="U5269" s="123"/>
      <c r="V5269" s="123"/>
      <c r="W5269" s="137"/>
      <c r="X5269" s="136"/>
      <c r="Y5269" s="137"/>
      <c r="Z5269" s="137"/>
      <c r="AA5269" s="119"/>
      <c r="AB5269" s="119"/>
      <c r="AC5269" s="137"/>
      <c r="AD5269" s="137">
        <f>IF(AND(AC5269="",M5269=""),0,IF((AC5269=""),M5269,IF((M5269=""),AC5269,AC5269+M5269)))</f>
        <v>233750</v>
      </c>
      <c r="AE5269" s="137">
        <f>IF( (X5269=""),AD5269*1,AD5269*(X5269/100) )</f>
        <v>233750</v>
      </c>
      <c r="AF5269" s="137">
        <v>50000000</v>
      </c>
      <c r="AG5269" s="137">
        <f>IF((AF5269-AE5269) &gt; 1,0,IF((AF5269-AE5269)&lt;0,AE5269-AF5269,AF5269-AE5269))</f>
        <v>0</v>
      </c>
      <c r="AH5269" s="137">
        <v>0.01</v>
      </c>
    </row>
    <row r="5270" spans="1:34" s="173" customFormat="1" x14ac:dyDescent="0.55000000000000004">
      <c r="A5270" s="122"/>
      <c r="B5270" s="123"/>
      <c r="C5270" s="123"/>
      <c r="D5270" s="135"/>
      <c r="E5270" s="123"/>
      <c r="F5270" s="123"/>
      <c r="G5270" s="123"/>
      <c r="H5270" s="123"/>
      <c r="I5270" s="136"/>
      <c r="J5270" s="123"/>
      <c r="K5270" s="137"/>
      <c r="L5270" s="137" t="s">
        <v>63</v>
      </c>
      <c r="M5270" s="137">
        <f>SUM(M5269:M5269)</f>
        <v>233750</v>
      </c>
      <c r="N5270" s="123"/>
      <c r="O5270" s="108"/>
      <c r="P5270" s="138"/>
      <c r="Q5270" s="108"/>
      <c r="R5270" s="108"/>
      <c r="S5270" s="139"/>
      <c r="T5270" s="123"/>
      <c r="U5270" s="123"/>
      <c r="V5270" s="123"/>
      <c r="W5270" s="137"/>
      <c r="X5270" s="136"/>
      <c r="Y5270" s="137"/>
      <c r="Z5270" s="137"/>
      <c r="AA5270" s="119"/>
      <c r="AB5270" s="119"/>
      <c r="AC5270" s="137"/>
      <c r="AD5270" s="137"/>
      <c r="AE5270" s="137">
        <f>SUM(AE5269:AE5269)</f>
        <v>233750</v>
      </c>
      <c r="AF5270" s="137"/>
      <c r="AG5270" s="137">
        <f>SUM(AG5269:AG5269)</f>
        <v>0</v>
      </c>
      <c r="AH5270" s="137"/>
    </row>
    <row r="5271" spans="1:34" s="173" customFormat="1" x14ac:dyDescent="0.55000000000000004">
      <c r="A5271" s="122" t="s">
        <v>4921</v>
      </c>
      <c r="B5271" s="123">
        <v>2264</v>
      </c>
      <c r="C5271" s="123">
        <v>7093</v>
      </c>
      <c r="D5271" s="135" t="s">
        <v>7314</v>
      </c>
      <c r="E5271" s="123" t="s">
        <v>34</v>
      </c>
      <c r="F5271" s="123">
        <v>24005</v>
      </c>
      <c r="G5271" s="123">
        <v>1</v>
      </c>
      <c r="H5271" s="123">
        <v>0</v>
      </c>
      <c r="I5271" s="136">
        <v>0</v>
      </c>
      <c r="J5271" s="123" t="s">
        <v>38</v>
      </c>
      <c r="K5271" s="137">
        <f>((G5271*400)+(H5271*100))+I5271</f>
        <v>400</v>
      </c>
      <c r="L5271" s="137">
        <v>300</v>
      </c>
      <c r="M5271" s="137">
        <f>K5271*L5271</f>
        <v>120000</v>
      </c>
      <c r="N5271" s="123"/>
      <c r="O5271" s="108"/>
      <c r="P5271" s="138"/>
      <c r="Q5271" s="108"/>
      <c r="R5271" s="108"/>
      <c r="S5271" s="139"/>
      <c r="T5271" s="123"/>
      <c r="U5271" s="123"/>
      <c r="V5271" s="123"/>
      <c r="W5271" s="137"/>
      <c r="X5271" s="136"/>
      <c r="Y5271" s="137"/>
      <c r="Z5271" s="137"/>
      <c r="AA5271" s="119"/>
      <c r="AB5271" s="119"/>
      <c r="AC5271" s="137"/>
      <c r="AD5271" s="137">
        <f>IF(AND(AC5271="",M5271=""),0,IF((AC5271=""),M5271,IF((M5271=""),AC5271,AC5271+M5271)))</f>
        <v>120000</v>
      </c>
      <c r="AE5271" s="137">
        <f>IF( (X5271=""),AD5271*1,AD5271*(X5271/100) )</f>
        <v>120000</v>
      </c>
      <c r="AF5271" s="137">
        <v>5000000</v>
      </c>
      <c r="AG5271" s="137">
        <f>IF((AF5271-AE5271) &gt; 1,0,IF((AF5271-AE5271)&lt;0,AE5271-AF5271,AF5271-AE5271))</f>
        <v>0</v>
      </c>
      <c r="AH5271" s="137">
        <v>0.01</v>
      </c>
    </row>
    <row r="5272" spans="1:34" s="173" customFormat="1" x14ac:dyDescent="0.55000000000000004">
      <c r="A5272" s="122"/>
      <c r="B5272" s="123"/>
      <c r="C5272" s="123"/>
      <c r="D5272" s="135"/>
      <c r="E5272" s="123"/>
      <c r="F5272" s="123"/>
      <c r="G5272" s="123"/>
      <c r="H5272" s="123"/>
      <c r="I5272" s="136"/>
      <c r="J5272" s="123"/>
      <c r="K5272" s="137"/>
      <c r="L5272" s="137" t="s">
        <v>63</v>
      </c>
      <c r="M5272" s="137">
        <f>SUM(M5271:M5271)</f>
        <v>120000</v>
      </c>
      <c r="N5272" s="123"/>
      <c r="O5272" s="108"/>
      <c r="P5272" s="138"/>
      <c r="Q5272" s="108"/>
      <c r="R5272" s="108"/>
      <c r="S5272" s="139"/>
      <c r="T5272" s="123"/>
      <c r="U5272" s="123"/>
      <c r="V5272" s="123"/>
      <c r="W5272" s="137"/>
      <c r="X5272" s="136"/>
      <c r="Y5272" s="137"/>
      <c r="Z5272" s="137"/>
      <c r="AA5272" s="119"/>
      <c r="AB5272" s="119"/>
      <c r="AC5272" s="137"/>
      <c r="AD5272" s="137"/>
      <c r="AE5272" s="137">
        <f>SUM(AE5271:AE5271)</f>
        <v>120000</v>
      </c>
      <c r="AF5272" s="137"/>
      <c r="AG5272" s="137">
        <f>SUM(AG5271:AG5271)</f>
        <v>0</v>
      </c>
      <c r="AH5272" s="137"/>
    </row>
    <row r="5273" spans="1:34" s="173" customFormat="1" x14ac:dyDescent="0.55000000000000004">
      <c r="A5273" s="122" t="s">
        <v>6450</v>
      </c>
      <c r="B5273" s="123">
        <v>2265</v>
      </c>
      <c r="C5273" s="123">
        <v>7363</v>
      </c>
      <c r="D5273" s="135" t="s">
        <v>7315</v>
      </c>
      <c r="E5273" s="123" t="s">
        <v>34</v>
      </c>
      <c r="F5273" s="123">
        <v>24680</v>
      </c>
      <c r="G5273" s="123">
        <v>0</v>
      </c>
      <c r="H5273" s="123">
        <v>2</v>
      </c>
      <c r="I5273" s="136">
        <v>12</v>
      </c>
      <c r="J5273" s="123" t="s">
        <v>38</v>
      </c>
      <c r="K5273" s="137">
        <f>((G5273*400)+(H5273*100))+I5273</f>
        <v>212</v>
      </c>
      <c r="L5273" s="137">
        <v>650</v>
      </c>
      <c r="M5273" s="137">
        <f>K5273*L5273</f>
        <v>137800</v>
      </c>
      <c r="N5273" s="123"/>
      <c r="O5273" s="108"/>
      <c r="P5273" s="138"/>
      <c r="Q5273" s="108"/>
      <c r="R5273" s="108"/>
      <c r="S5273" s="139"/>
      <c r="T5273" s="123"/>
      <c r="U5273" s="123"/>
      <c r="V5273" s="123"/>
      <c r="W5273" s="137"/>
      <c r="X5273" s="136"/>
      <c r="Y5273" s="137"/>
      <c r="Z5273" s="137"/>
      <c r="AA5273" s="119"/>
      <c r="AB5273" s="119"/>
      <c r="AC5273" s="137"/>
      <c r="AD5273" s="137">
        <f>IF(AND(AC5273="",M5273=""),0,IF((AC5273=""),M5273,IF((M5273=""),AC5273,AC5273+M5273)))</f>
        <v>137800</v>
      </c>
      <c r="AE5273" s="137">
        <f>IF( (X5273=""),AD5273*1,AD5273*(X5273/100) )</f>
        <v>137800</v>
      </c>
      <c r="AF5273" s="137">
        <v>50000000</v>
      </c>
      <c r="AG5273" s="137">
        <f>IF((AF5273-AE5273) &gt; 1,0,IF((AF5273-AE5273)&lt;0,AE5273-AF5273,AF5273-AE5273))</f>
        <v>0</v>
      </c>
      <c r="AH5273" s="137">
        <v>0.01</v>
      </c>
    </row>
    <row r="5274" spans="1:34" s="173" customFormat="1" x14ac:dyDescent="0.55000000000000004">
      <c r="A5274" s="122"/>
      <c r="B5274" s="123">
        <v>2266</v>
      </c>
      <c r="C5274" s="123">
        <v>8162</v>
      </c>
      <c r="D5274" s="135" t="s">
        <v>7316</v>
      </c>
      <c r="E5274" s="123" t="s">
        <v>34</v>
      </c>
      <c r="F5274" s="123">
        <v>24701</v>
      </c>
      <c r="G5274" s="123">
        <v>0</v>
      </c>
      <c r="H5274" s="123">
        <v>2</v>
      </c>
      <c r="I5274" s="136">
        <v>43</v>
      </c>
      <c r="J5274" s="123" t="s">
        <v>38</v>
      </c>
      <c r="K5274" s="137">
        <f>((G5274*400)+(H5274*100))+I5274</f>
        <v>243</v>
      </c>
      <c r="L5274" s="137">
        <v>800</v>
      </c>
      <c r="M5274" s="137">
        <f>K5274*L5274</f>
        <v>194400</v>
      </c>
      <c r="N5274" s="123"/>
      <c r="O5274" s="108"/>
      <c r="P5274" s="138"/>
      <c r="Q5274" s="108"/>
      <c r="R5274" s="108"/>
      <c r="S5274" s="139"/>
      <c r="T5274" s="123"/>
      <c r="U5274" s="123"/>
      <c r="V5274" s="123"/>
      <c r="W5274" s="137"/>
      <c r="X5274" s="136"/>
      <c r="Y5274" s="137"/>
      <c r="Z5274" s="137"/>
      <c r="AA5274" s="119"/>
      <c r="AB5274" s="119"/>
      <c r="AC5274" s="137"/>
      <c r="AD5274" s="137">
        <f>IF(AND(AC5274="",M5274=""),0,IF((AC5274=""),M5274,IF((M5274=""),AC5274,AC5274+M5274)))</f>
        <v>194400</v>
      </c>
      <c r="AE5274" s="137">
        <f>IF( (X5274=""),AD5274*1,AD5274*(X5274/100) )</f>
        <v>194400</v>
      </c>
      <c r="AF5274" s="137">
        <v>50000000</v>
      </c>
      <c r="AG5274" s="137">
        <f>IF((AF5274-AE5274) &gt; 1,0,IF((AF5274-AE5274)&lt;0,AE5274-AF5274,AF5274-AE5274))</f>
        <v>0</v>
      </c>
      <c r="AH5274" s="137">
        <v>0.01</v>
      </c>
    </row>
    <row r="5275" spans="1:34" s="173" customFormat="1" x14ac:dyDescent="0.55000000000000004">
      <c r="A5275" s="122"/>
      <c r="B5275" s="123"/>
      <c r="C5275" s="123"/>
      <c r="D5275" s="135"/>
      <c r="E5275" s="123"/>
      <c r="F5275" s="123"/>
      <c r="G5275" s="123"/>
      <c r="H5275" s="123"/>
      <c r="I5275" s="136"/>
      <c r="J5275" s="123"/>
      <c r="K5275" s="137"/>
      <c r="L5275" s="137" t="s">
        <v>63</v>
      </c>
      <c r="M5275" s="137">
        <f>SUM(M5273:M5274)</f>
        <v>332200</v>
      </c>
      <c r="N5275" s="123"/>
      <c r="O5275" s="108"/>
      <c r="P5275" s="138"/>
      <c r="Q5275" s="108"/>
      <c r="R5275" s="108"/>
      <c r="S5275" s="139"/>
      <c r="T5275" s="123"/>
      <c r="U5275" s="123"/>
      <c r="V5275" s="123"/>
      <c r="W5275" s="137"/>
      <c r="X5275" s="136"/>
      <c r="Y5275" s="137"/>
      <c r="Z5275" s="137"/>
      <c r="AA5275" s="119"/>
      <c r="AB5275" s="119"/>
      <c r="AC5275" s="137"/>
      <c r="AD5275" s="137"/>
      <c r="AE5275" s="137">
        <f>SUM(AE5273:AE5274)</f>
        <v>332200</v>
      </c>
      <c r="AF5275" s="137"/>
      <c r="AG5275" s="137">
        <f>SUM(AG5273:AG5274)</f>
        <v>0</v>
      </c>
      <c r="AH5275" s="137"/>
    </row>
    <row r="5276" spans="1:34" s="173" customFormat="1" x14ac:dyDescent="0.55000000000000004">
      <c r="A5276" s="122" t="s">
        <v>7317</v>
      </c>
      <c r="B5276" s="123">
        <v>2267</v>
      </c>
      <c r="C5276" s="123">
        <v>7049</v>
      </c>
      <c r="D5276" s="135" t="s">
        <v>7318</v>
      </c>
      <c r="E5276" s="123" t="s">
        <v>34</v>
      </c>
      <c r="F5276" s="123">
        <v>20404</v>
      </c>
      <c r="G5276" s="123">
        <v>0</v>
      </c>
      <c r="H5276" s="123">
        <v>0</v>
      </c>
      <c r="I5276" s="136">
        <v>66</v>
      </c>
      <c r="J5276" s="123" t="s">
        <v>38</v>
      </c>
      <c r="K5276" s="137">
        <f>((G5276*400)+(H5276*100))+I5276</f>
        <v>66</v>
      </c>
      <c r="L5276" s="137">
        <v>850</v>
      </c>
      <c r="M5276" s="137">
        <f>K5276*L5276</f>
        <v>56100</v>
      </c>
      <c r="N5276" s="123"/>
      <c r="O5276" s="108"/>
      <c r="P5276" s="138"/>
      <c r="Q5276" s="108"/>
      <c r="R5276" s="108"/>
      <c r="S5276" s="139"/>
      <c r="T5276" s="123"/>
      <c r="U5276" s="123"/>
      <c r="V5276" s="123"/>
      <c r="W5276" s="137"/>
      <c r="X5276" s="136"/>
      <c r="Y5276" s="137"/>
      <c r="Z5276" s="137"/>
      <c r="AA5276" s="119"/>
      <c r="AB5276" s="119"/>
      <c r="AC5276" s="137"/>
      <c r="AD5276" s="137">
        <f>IF(AND(AC5276="",M5276=""),0,IF((AC5276=""),M5276,IF((M5276=""),AC5276,AC5276+M5276)))</f>
        <v>56100</v>
      </c>
      <c r="AE5276" s="137">
        <f>IF( (X5276=""),AD5276*1,AD5276*(X5276/100) )</f>
        <v>56100</v>
      </c>
      <c r="AF5276" s="137">
        <v>50000000</v>
      </c>
      <c r="AG5276" s="137">
        <f>IF((AF5276-AE5276) &gt; 1,0,IF((AF5276-AE5276)&lt;0,AE5276-AF5276,AF5276-AE5276))</f>
        <v>0</v>
      </c>
      <c r="AH5276" s="137">
        <v>0.01</v>
      </c>
    </row>
    <row r="5277" spans="1:34" s="173" customFormat="1" x14ac:dyDescent="0.55000000000000004">
      <c r="A5277" s="122"/>
      <c r="B5277" s="123"/>
      <c r="C5277" s="123"/>
      <c r="D5277" s="135"/>
      <c r="E5277" s="123"/>
      <c r="F5277" s="123"/>
      <c r="G5277" s="123"/>
      <c r="H5277" s="123"/>
      <c r="I5277" s="136"/>
      <c r="J5277" s="123"/>
      <c r="K5277" s="137"/>
      <c r="L5277" s="137" t="s">
        <v>63</v>
      </c>
      <c r="M5277" s="137">
        <f>SUM(M5276:M5276)</f>
        <v>56100</v>
      </c>
      <c r="N5277" s="123"/>
      <c r="O5277" s="108"/>
      <c r="P5277" s="138"/>
      <c r="Q5277" s="108"/>
      <c r="R5277" s="108"/>
      <c r="S5277" s="139"/>
      <c r="T5277" s="123"/>
      <c r="U5277" s="123"/>
      <c r="V5277" s="123"/>
      <c r="W5277" s="137"/>
      <c r="X5277" s="136"/>
      <c r="Y5277" s="137"/>
      <c r="Z5277" s="137"/>
      <c r="AA5277" s="119"/>
      <c r="AB5277" s="119"/>
      <c r="AC5277" s="137"/>
      <c r="AD5277" s="137"/>
      <c r="AE5277" s="137">
        <f>SUM(AE5276:AE5276)</f>
        <v>56100</v>
      </c>
      <c r="AF5277" s="137"/>
      <c r="AG5277" s="137">
        <f>SUM(AG5276:AG5276)</f>
        <v>0</v>
      </c>
      <c r="AH5277" s="137"/>
    </row>
    <row r="5278" spans="1:34" s="99" customFormat="1" x14ac:dyDescent="0.55000000000000004">
      <c r="A5278" s="107" t="s">
        <v>7321</v>
      </c>
      <c r="B5278" s="102">
        <v>2268</v>
      </c>
      <c r="C5278" s="102">
        <v>6758</v>
      </c>
      <c r="D5278" s="90" t="s">
        <v>7322</v>
      </c>
      <c r="E5278" s="102" t="s">
        <v>34</v>
      </c>
      <c r="F5278" s="102">
        <v>24919</v>
      </c>
      <c r="G5278" s="102">
        <v>1</v>
      </c>
      <c r="H5278" s="102">
        <v>0</v>
      </c>
      <c r="I5278" s="98">
        <v>88</v>
      </c>
      <c r="J5278" s="102" t="s">
        <v>38</v>
      </c>
      <c r="K5278" s="94">
        <f>((G5278*400)+(H5278*100))+I5278</f>
        <v>488</v>
      </c>
      <c r="L5278" s="94">
        <v>8000</v>
      </c>
      <c r="M5278" s="94">
        <f>K5278*L5278</f>
        <v>3904000</v>
      </c>
      <c r="N5278" s="102"/>
      <c r="O5278" s="111"/>
      <c r="P5278" s="96"/>
      <c r="Q5278" s="111"/>
      <c r="R5278" s="111"/>
      <c r="S5278" s="97"/>
      <c r="T5278" s="102"/>
      <c r="U5278" s="102"/>
      <c r="V5278" s="102"/>
      <c r="W5278" s="94"/>
      <c r="X5278" s="98"/>
      <c r="Y5278" s="94"/>
      <c r="Z5278" s="94"/>
      <c r="AA5278" s="89"/>
      <c r="AB5278" s="89"/>
      <c r="AC5278" s="94"/>
      <c r="AD5278" s="94">
        <f>IF(AND(AC5278="",M5278=""),0,IF((AC5278=""),M5278,IF((M5278=""),AC5278,AC5278+M5278)))</f>
        <v>3904000</v>
      </c>
      <c r="AE5278" s="94">
        <f t="shared" ref="AE5278:AE5294" si="508">IF( (X5278=""),AD5278*1,AD5278*(X5278/100) )</f>
        <v>3904000</v>
      </c>
      <c r="AF5278" s="94">
        <v>50000000</v>
      </c>
      <c r="AG5278" s="94">
        <f t="shared" ref="AG5278:AG5294" si="509">IF((AF5278-AE5278) &gt; 1,0,IF((AF5278-AE5278)&lt;0,AE5278-AF5278,AF5278-AE5278))</f>
        <v>0</v>
      </c>
      <c r="AH5278" s="94">
        <v>0.01</v>
      </c>
    </row>
    <row r="5279" spans="1:34" s="99" customFormat="1" x14ac:dyDescent="0.55000000000000004">
      <c r="A5279" s="107"/>
      <c r="B5279" s="102">
        <v>2269</v>
      </c>
      <c r="C5279" s="102">
        <v>9388</v>
      </c>
      <c r="D5279" s="90" t="s">
        <v>7323</v>
      </c>
      <c r="E5279" s="102" t="s">
        <v>34</v>
      </c>
      <c r="F5279" s="102">
        <v>25278</v>
      </c>
      <c r="G5279" s="102">
        <v>0</v>
      </c>
      <c r="H5279" s="102">
        <v>0</v>
      </c>
      <c r="I5279" s="98">
        <v>15</v>
      </c>
      <c r="J5279" s="102" t="s">
        <v>62</v>
      </c>
      <c r="K5279" s="94">
        <f>((G5279*400)+(H5279*100))+I5279</f>
        <v>15</v>
      </c>
      <c r="L5279" s="94">
        <v>8000</v>
      </c>
      <c r="M5279" s="94">
        <f>K5279*L5279</f>
        <v>120000</v>
      </c>
      <c r="N5279" s="102">
        <v>1</v>
      </c>
      <c r="O5279" s="111" t="s">
        <v>7319</v>
      </c>
      <c r="P5279" s="96">
        <v>8571584030381</v>
      </c>
      <c r="Q5279" s="111" t="s">
        <v>7320</v>
      </c>
      <c r="R5279" s="111" t="s">
        <v>7324</v>
      </c>
      <c r="S5279" s="97"/>
      <c r="T5279" s="102" t="s">
        <v>44</v>
      </c>
      <c r="U5279" s="102" t="s">
        <v>45</v>
      </c>
      <c r="V5279" s="102" t="s">
        <v>46</v>
      </c>
      <c r="W5279" s="94">
        <v>48</v>
      </c>
      <c r="X5279" s="98">
        <v>50</v>
      </c>
      <c r="Y5279" s="94">
        <v>7150</v>
      </c>
      <c r="Z5279" s="94">
        <f t="shared" ref="Z5279:Z5294" si="510">W5279*Y5279</f>
        <v>343200</v>
      </c>
      <c r="AA5279" s="119">
        <v>7</v>
      </c>
      <c r="AB5279" s="119">
        <v>7</v>
      </c>
      <c r="AC5279" s="94">
        <f>(Z5279*(100-AB5279))/100</f>
        <v>319176</v>
      </c>
      <c r="AD5279" s="94">
        <f>IF(AND(AC5279="",M5279=""),0,IF((AC5279=""),M5279, IF( (M5279=""),AC5279,SUM(AC5279:AC5280)+M5279)))</f>
        <v>758352</v>
      </c>
      <c r="AE5279" s="94">
        <f t="shared" si="508"/>
        <v>379176</v>
      </c>
      <c r="AF5279" s="94">
        <v>0</v>
      </c>
      <c r="AG5279" s="94">
        <f t="shared" si="509"/>
        <v>379176</v>
      </c>
      <c r="AH5279" s="94">
        <v>0.3</v>
      </c>
    </row>
    <row r="5280" spans="1:34" s="99" customFormat="1" x14ac:dyDescent="0.55000000000000004">
      <c r="A5280" s="107"/>
      <c r="B5280" s="102"/>
      <c r="C5280" s="102"/>
      <c r="D5280" s="90"/>
      <c r="E5280" s="102"/>
      <c r="F5280" s="102"/>
      <c r="G5280" s="102"/>
      <c r="H5280" s="102"/>
      <c r="I5280" s="98"/>
      <c r="J5280" s="102"/>
      <c r="K5280" s="94"/>
      <c r="L5280" s="94"/>
      <c r="M5280" s="94"/>
      <c r="N5280" s="102"/>
      <c r="O5280" s="111"/>
      <c r="P5280" s="96"/>
      <c r="Q5280" s="111"/>
      <c r="R5280" s="111"/>
      <c r="S5280" s="97"/>
      <c r="T5280" s="102" t="s">
        <v>44</v>
      </c>
      <c r="U5280" s="102"/>
      <c r="V5280" s="102" t="s">
        <v>46</v>
      </c>
      <c r="W5280" s="94">
        <v>48</v>
      </c>
      <c r="X5280" s="98">
        <v>50</v>
      </c>
      <c r="Y5280" s="94">
        <v>7150</v>
      </c>
      <c r="Z5280" s="94">
        <f t="shared" si="510"/>
        <v>343200</v>
      </c>
      <c r="AA5280" s="119">
        <v>7</v>
      </c>
      <c r="AB5280" s="119">
        <v>7</v>
      </c>
      <c r="AC5280" s="94">
        <f>(Z5280*(100-AB5280))/100</f>
        <v>319176</v>
      </c>
      <c r="AD5280" s="94">
        <f>IF(AND(AC5280="",M5279=""),0,IF((AC5280=""),M5279, IF( (M5279=""),AC5280,SUM(AC5279:AC5280)+M5279)))</f>
        <v>758352</v>
      </c>
      <c r="AE5280" s="94">
        <f t="shared" si="508"/>
        <v>379176</v>
      </c>
      <c r="AF5280" s="94">
        <v>0</v>
      </c>
      <c r="AG5280" s="94">
        <f t="shared" si="509"/>
        <v>379176</v>
      </c>
      <c r="AH5280" s="94">
        <v>0.3</v>
      </c>
    </row>
    <row r="5281" spans="1:34" s="99" customFormat="1" x14ac:dyDescent="0.55000000000000004">
      <c r="A5281" s="107"/>
      <c r="B5281" s="102">
        <v>2270</v>
      </c>
      <c r="C5281" s="102">
        <v>10124</v>
      </c>
      <c r="D5281" s="90" t="s">
        <v>7325</v>
      </c>
      <c r="E5281" s="102" t="s">
        <v>34</v>
      </c>
      <c r="F5281" s="102">
        <v>25279</v>
      </c>
      <c r="G5281" s="102">
        <v>0</v>
      </c>
      <c r="H5281" s="102">
        <v>0</v>
      </c>
      <c r="I5281" s="98">
        <v>15</v>
      </c>
      <c r="J5281" s="102" t="s">
        <v>62</v>
      </c>
      <c r="K5281" s="94">
        <f>((G5281*400)+(H5281*100))+I5281</f>
        <v>15</v>
      </c>
      <c r="L5281" s="94">
        <v>8000</v>
      </c>
      <c r="M5281" s="94">
        <f>K5281*L5281</f>
        <v>120000</v>
      </c>
      <c r="N5281" s="102">
        <v>1</v>
      </c>
      <c r="O5281" s="111" t="s">
        <v>7319</v>
      </c>
      <c r="P5281" s="96">
        <v>8571584030381</v>
      </c>
      <c r="Q5281" s="111" t="s">
        <v>7320</v>
      </c>
      <c r="R5281" s="111" t="s">
        <v>7324</v>
      </c>
      <c r="S5281" s="97"/>
      <c r="T5281" s="102" t="s">
        <v>44</v>
      </c>
      <c r="U5281" s="102" t="s">
        <v>45</v>
      </c>
      <c r="V5281" s="102" t="s">
        <v>46</v>
      </c>
      <c r="W5281" s="94">
        <v>48</v>
      </c>
      <c r="X5281" s="98">
        <v>50</v>
      </c>
      <c r="Y5281" s="94">
        <v>7150</v>
      </c>
      <c r="Z5281" s="94">
        <f t="shared" si="510"/>
        <v>343200</v>
      </c>
      <c r="AA5281" s="119">
        <v>7</v>
      </c>
      <c r="AB5281" s="119">
        <v>7</v>
      </c>
      <c r="AC5281" s="94">
        <f t="shared" ref="AC5281:AC5294" si="511">(Z5281*(100-AB5281))/100</f>
        <v>319176</v>
      </c>
      <c r="AD5281" s="94">
        <f>IF(AND(AC5281="",M5281=""),0,IF((AC5281=""),M5281, IF( (M5281=""),AC5281,SUM(AC5281:AC5282)+M5281)))</f>
        <v>758352</v>
      </c>
      <c r="AE5281" s="94">
        <f t="shared" si="508"/>
        <v>379176</v>
      </c>
      <c r="AF5281" s="94">
        <v>0</v>
      </c>
      <c r="AG5281" s="94">
        <f t="shared" si="509"/>
        <v>379176</v>
      </c>
      <c r="AH5281" s="94">
        <v>0.3</v>
      </c>
    </row>
    <row r="5282" spans="1:34" s="99" customFormat="1" x14ac:dyDescent="0.55000000000000004">
      <c r="A5282" s="107"/>
      <c r="B5282" s="102"/>
      <c r="C5282" s="102"/>
      <c r="D5282" s="90"/>
      <c r="E5282" s="102"/>
      <c r="F5282" s="102"/>
      <c r="G5282" s="102"/>
      <c r="H5282" s="102"/>
      <c r="I5282" s="98"/>
      <c r="J5282" s="102"/>
      <c r="K5282" s="94"/>
      <c r="L5282" s="94"/>
      <c r="M5282" s="94"/>
      <c r="N5282" s="102"/>
      <c r="O5282" s="111"/>
      <c r="P5282" s="96"/>
      <c r="Q5282" s="111"/>
      <c r="R5282" s="111"/>
      <c r="S5282" s="97"/>
      <c r="T5282" s="102" t="s">
        <v>44</v>
      </c>
      <c r="U5282" s="102"/>
      <c r="V5282" s="102" t="s">
        <v>46</v>
      </c>
      <c r="W5282" s="94">
        <v>48</v>
      </c>
      <c r="X5282" s="98">
        <v>50</v>
      </c>
      <c r="Y5282" s="94">
        <v>7150</v>
      </c>
      <c r="Z5282" s="94">
        <f t="shared" si="510"/>
        <v>343200</v>
      </c>
      <c r="AA5282" s="119">
        <v>7</v>
      </c>
      <c r="AB5282" s="119">
        <v>7</v>
      </c>
      <c r="AC5282" s="94">
        <f t="shared" si="511"/>
        <v>319176</v>
      </c>
      <c r="AD5282" s="94">
        <f>IF(AND(AC5282="",M5281=""),0,IF((AC5282=""),M5281, IF( (M5281=""),AC5282,SUM(AC5281:AC5282)+M5281)))</f>
        <v>758352</v>
      </c>
      <c r="AE5282" s="94">
        <f t="shared" si="508"/>
        <v>379176</v>
      </c>
      <c r="AF5282" s="94">
        <v>0</v>
      </c>
      <c r="AG5282" s="94">
        <f t="shared" si="509"/>
        <v>379176</v>
      </c>
      <c r="AH5282" s="94">
        <v>0.3</v>
      </c>
    </row>
    <row r="5283" spans="1:34" s="99" customFormat="1" x14ac:dyDescent="0.55000000000000004">
      <c r="A5283" s="107"/>
      <c r="B5283" s="102">
        <v>2271</v>
      </c>
      <c r="C5283" s="102">
        <v>10125</v>
      </c>
      <c r="D5283" s="90" t="s">
        <v>7326</v>
      </c>
      <c r="E5283" s="102" t="s">
        <v>34</v>
      </c>
      <c r="F5283" s="102">
        <v>25280</v>
      </c>
      <c r="G5283" s="102">
        <v>0</v>
      </c>
      <c r="H5283" s="102">
        <v>0</v>
      </c>
      <c r="I5283" s="98">
        <v>15</v>
      </c>
      <c r="J5283" s="102" t="s">
        <v>62</v>
      </c>
      <c r="K5283" s="94">
        <f>((G5283*400)+(H5283*100))+I5283</f>
        <v>15</v>
      </c>
      <c r="L5283" s="94">
        <v>8000</v>
      </c>
      <c r="M5283" s="94">
        <f>K5283*L5283</f>
        <v>120000</v>
      </c>
      <c r="N5283" s="102">
        <v>1</v>
      </c>
      <c r="O5283" s="111" t="s">
        <v>7319</v>
      </c>
      <c r="P5283" s="96">
        <v>8571584030381</v>
      </c>
      <c r="Q5283" s="111" t="s">
        <v>7320</v>
      </c>
      <c r="R5283" s="111" t="s">
        <v>7324</v>
      </c>
      <c r="S5283" s="97"/>
      <c r="T5283" s="102" t="s">
        <v>44</v>
      </c>
      <c r="U5283" s="102" t="s">
        <v>45</v>
      </c>
      <c r="V5283" s="102" t="s">
        <v>46</v>
      </c>
      <c r="W5283" s="94">
        <v>48</v>
      </c>
      <c r="X5283" s="98">
        <v>50</v>
      </c>
      <c r="Y5283" s="94">
        <v>7150</v>
      </c>
      <c r="Z5283" s="94">
        <f t="shared" si="510"/>
        <v>343200</v>
      </c>
      <c r="AA5283" s="119">
        <v>7</v>
      </c>
      <c r="AB5283" s="119">
        <v>7</v>
      </c>
      <c r="AC5283" s="94">
        <f t="shared" si="511"/>
        <v>319176</v>
      </c>
      <c r="AD5283" s="94">
        <f>IF(AND(AC5283="",M5283=""),0,IF((AC5283=""),M5283, IF( (M5283=""),AC5283,SUM(AC5283:AC5284)+M5283)))</f>
        <v>758352</v>
      </c>
      <c r="AE5283" s="94">
        <f t="shared" si="508"/>
        <v>379176</v>
      </c>
      <c r="AF5283" s="94">
        <v>0</v>
      </c>
      <c r="AG5283" s="94">
        <f t="shared" si="509"/>
        <v>379176</v>
      </c>
      <c r="AH5283" s="94">
        <v>0.3</v>
      </c>
    </row>
    <row r="5284" spans="1:34" s="99" customFormat="1" x14ac:dyDescent="0.55000000000000004">
      <c r="A5284" s="107"/>
      <c r="B5284" s="102"/>
      <c r="C5284" s="102"/>
      <c r="D5284" s="90"/>
      <c r="E5284" s="102"/>
      <c r="F5284" s="102"/>
      <c r="G5284" s="102"/>
      <c r="H5284" s="102"/>
      <c r="I5284" s="98"/>
      <c r="J5284" s="102"/>
      <c r="K5284" s="94"/>
      <c r="L5284" s="94"/>
      <c r="M5284" s="94"/>
      <c r="N5284" s="102"/>
      <c r="O5284" s="111"/>
      <c r="P5284" s="96"/>
      <c r="Q5284" s="111"/>
      <c r="R5284" s="111"/>
      <c r="S5284" s="97"/>
      <c r="T5284" s="102" t="s">
        <v>44</v>
      </c>
      <c r="U5284" s="102"/>
      <c r="V5284" s="102" t="s">
        <v>46</v>
      </c>
      <c r="W5284" s="94">
        <v>48</v>
      </c>
      <c r="X5284" s="98">
        <v>50</v>
      </c>
      <c r="Y5284" s="94">
        <v>7150</v>
      </c>
      <c r="Z5284" s="94">
        <f t="shared" si="510"/>
        <v>343200</v>
      </c>
      <c r="AA5284" s="119">
        <v>7</v>
      </c>
      <c r="AB5284" s="119">
        <v>7</v>
      </c>
      <c r="AC5284" s="94">
        <f t="shared" si="511"/>
        <v>319176</v>
      </c>
      <c r="AD5284" s="94">
        <f>IF(AND(AC5284="",M5283=""),0,IF((AC5284=""),M5283, IF( (M5283=""),AC5284,SUM(AC5283:AC5284)+M5283)))</f>
        <v>758352</v>
      </c>
      <c r="AE5284" s="94">
        <f t="shared" si="508"/>
        <v>379176</v>
      </c>
      <c r="AF5284" s="94">
        <v>0</v>
      </c>
      <c r="AG5284" s="94">
        <f t="shared" si="509"/>
        <v>379176</v>
      </c>
      <c r="AH5284" s="94">
        <v>0.3</v>
      </c>
    </row>
    <row r="5285" spans="1:34" s="99" customFormat="1" x14ac:dyDescent="0.55000000000000004">
      <c r="A5285" s="107"/>
      <c r="B5285" s="102">
        <v>2272</v>
      </c>
      <c r="C5285" s="102">
        <v>10126</v>
      </c>
      <c r="D5285" s="90" t="s">
        <v>7327</v>
      </c>
      <c r="E5285" s="102" t="s">
        <v>34</v>
      </c>
      <c r="F5285" s="102">
        <v>25281</v>
      </c>
      <c r="G5285" s="102">
        <v>0</v>
      </c>
      <c r="H5285" s="102">
        <v>0</v>
      </c>
      <c r="I5285" s="98">
        <v>15</v>
      </c>
      <c r="J5285" s="102" t="s">
        <v>62</v>
      </c>
      <c r="K5285" s="94">
        <f>((G5285*400)+(H5285*100))+I5285</f>
        <v>15</v>
      </c>
      <c r="L5285" s="94">
        <v>8000</v>
      </c>
      <c r="M5285" s="94">
        <f>K5285*L5285</f>
        <v>120000</v>
      </c>
      <c r="N5285" s="102">
        <v>1</v>
      </c>
      <c r="O5285" s="111" t="s">
        <v>7319</v>
      </c>
      <c r="P5285" s="96">
        <v>8571584030381</v>
      </c>
      <c r="Q5285" s="111" t="s">
        <v>7320</v>
      </c>
      <c r="R5285" s="111" t="s">
        <v>7324</v>
      </c>
      <c r="S5285" s="97"/>
      <c r="T5285" s="102" t="s">
        <v>44</v>
      </c>
      <c r="U5285" s="102" t="s">
        <v>45</v>
      </c>
      <c r="V5285" s="102" t="s">
        <v>46</v>
      </c>
      <c r="W5285" s="94">
        <v>48</v>
      </c>
      <c r="X5285" s="98">
        <v>50</v>
      </c>
      <c r="Y5285" s="94">
        <v>7150</v>
      </c>
      <c r="Z5285" s="94">
        <f t="shared" si="510"/>
        <v>343200</v>
      </c>
      <c r="AA5285" s="119">
        <v>7</v>
      </c>
      <c r="AB5285" s="119">
        <v>7</v>
      </c>
      <c r="AC5285" s="94">
        <f t="shared" si="511"/>
        <v>319176</v>
      </c>
      <c r="AD5285" s="94">
        <f>IF(AND(AC5285="",M5285=""),0,IF((AC5285=""),M5285, IF( (M5285=""),AC5285,SUM(AC5285:AC5286)+M5285)))</f>
        <v>758352</v>
      </c>
      <c r="AE5285" s="94">
        <f t="shared" si="508"/>
        <v>379176</v>
      </c>
      <c r="AF5285" s="94">
        <v>0</v>
      </c>
      <c r="AG5285" s="94">
        <f t="shared" si="509"/>
        <v>379176</v>
      </c>
      <c r="AH5285" s="94">
        <v>0.3</v>
      </c>
    </row>
    <row r="5286" spans="1:34" s="99" customFormat="1" x14ac:dyDescent="0.55000000000000004">
      <c r="A5286" s="107"/>
      <c r="B5286" s="102"/>
      <c r="C5286" s="102"/>
      <c r="D5286" s="90"/>
      <c r="E5286" s="102"/>
      <c r="F5286" s="102"/>
      <c r="G5286" s="102"/>
      <c r="H5286" s="102"/>
      <c r="I5286" s="98"/>
      <c r="J5286" s="102"/>
      <c r="K5286" s="94"/>
      <c r="L5286" s="94"/>
      <c r="M5286" s="94"/>
      <c r="N5286" s="102"/>
      <c r="O5286" s="111"/>
      <c r="P5286" s="96"/>
      <c r="Q5286" s="111"/>
      <c r="R5286" s="111"/>
      <c r="S5286" s="97"/>
      <c r="T5286" s="102" t="s">
        <v>44</v>
      </c>
      <c r="U5286" s="102"/>
      <c r="V5286" s="102" t="s">
        <v>46</v>
      </c>
      <c r="W5286" s="94">
        <v>48</v>
      </c>
      <c r="X5286" s="98">
        <v>50</v>
      </c>
      <c r="Y5286" s="94">
        <v>7150</v>
      </c>
      <c r="Z5286" s="94">
        <f t="shared" si="510"/>
        <v>343200</v>
      </c>
      <c r="AA5286" s="119">
        <v>7</v>
      </c>
      <c r="AB5286" s="119">
        <v>7</v>
      </c>
      <c r="AC5286" s="94">
        <f t="shared" si="511"/>
        <v>319176</v>
      </c>
      <c r="AD5286" s="94">
        <f>IF(AND(AC5286="",M5285=""),0,IF((AC5286=""),M5285, IF( (M5285=""),AC5286,SUM(AC5285:AC5286)+M5285)))</f>
        <v>758352</v>
      </c>
      <c r="AE5286" s="94">
        <f t="shared" si="508"/>
        <v>379176</v>
      </c>
      <c r="AF5286" s="94">
        <v>0</v>
      </c>
      <c r="AG5286" s="94">
        <f t="shared" si="509"/>
        <v>379176</v>
      </c>
      <c r="AH5286" s="94">
        <v>0.3</v>
      </c>
    </row>
    <row r="5287" spans="1:34" s="99" customFormat="1" x14ac:dyDescent="0.55000000000000004">
      <c r="A5287" s="107"/>
      <c r="B5287" s="102">
        <v>2273</v>
      </c>
      <c r="C5287" s="102">
        <v>10127</v>
      </c>
      <c r="D5287" s="90" t="s">
        <v>7328</v>
      </c>
      <c r="E5287" s="102" t="s">
        <v>34</v>
      </c>
      <c r="F5287" s="102">
        <v>25282</v>
      </c>
      <c r="G5287" s="102">
        <v>0</v>
      </c>
      <c r="H5287" s="102">
        <v>0</v>
      </c>
      <c r="I5287" s="98">
        <v>15</v>
      </c>
      <c r="J5287" s="102" t="s">
        <v>62</v>
      </c>
      <c r="K5287" s="94">
        <f>((G5287*400)+(H5287*100))+I5287</f>
        <v>15</v>
      </c>
      <c r="L5287" s="94">
        <v>8000</v>
      </c>
      <c r="M5287" s="94">
        <f>K5287*L5287</f>
        <v>120000</v>
      </c>
      <c r="N5287" s="102">
        <v>1</v>
      </c>
      <c r="O5287" s="111" t="s">
        <v>7319</v>
      </c>
      <c r="P5287" s="96">
        <v>8571584030381</v>
      </c>
      <c r="Q5287" s="111" t="s">
        <v>7320</v>
      </c>
      <c r="R5287" s="111" t="s">
        <v>7324</v>
      </c>
      <c r="S5287" s="97"/>
      <c r="T5287" s="102" t="s">
        <v>44</v>
      </c>
      <c r="U5287" s="102" t="s">
        <v>45</v>
      </c>
      <c r="V5287" s="102" t="s">
        <v>46</v>
      </c>
      <c r="W5287" s="94">
        <v>48</v>
      </c>
      <c r="X5287" s="98">
        <v>50</v>
      </c>
      <c r="Y5287" s="94">
        <v>7150</v>
      </c>
      <c r="Z5287" s="94">
        <f t="shared" si="510"/>
        <v>343200</v>
      </c>
      <c r="AA5287" s="119">
        <v>7</v>
      </c>
      <c r="AB5287" s="119">
        <v>7</v>
      </c>
      <c r="AC5287" s="94">
        <f t="shared" si="511"/>
        <v>319176</v>
      </c>
      <c r="AD5287" s="94">
        <f>IF(AND(AC5287="",M5287=""),0,IF((AC5287=""),M5287, IF( (M5287=""),AC5287,SUM(AC5287:AC5288)+M5287)))</f>
        <v>758352</v>
      </c>
      <c r="AE5287" s="94">
        <f t="shared" si="508"/>
        <v>379176</v>
      </c>
      <c r="AF5287" s="94">
        <v>0</v>
      </c>
      <c r="AG5287" s="94">
        <f t="shared" si="509"/>
        <v>379176</v>
      </c>
      <c r="AH5287" s="94">
        <v>0.3</v>
      </c>
    </row>
    <row r="5288" spans="1:34" s="99" customFormat="1" x14ac:dyDescent="0.55000000000000004">
      <c r="A5288" s="107"/>
      <c r="B5288" s="102"/>
      <c r="C5288" s="102"/>
      <c r="D5288" s="90"/>
      <c r="E5288" s="102"/>
      <c r="F5288" s="102"/>
      <c r="G5288" s="102"/>
      <c r="H5288" s="102"/>
      <c r="I5288" s="98"/>
      <c r="J5288" s="102"/>
      <c r="K5288" s="94"/>
      <c r="L5288" s="94"/>
      <c r="M5288" s="94"/>
      <c r="N5288" s="102"/>
      <c r="O5288" s="111"/>
      <c r="P5288" s="96"/>
      <c r="Q5288" s="111"/>
      <c r="R5288" s="111"/>
      <c r="S5288" s="97"/>
      <c r="T5288" s="102" t="s">
        <v>44</v>
      </c>
      <c r="U5288" s="102"/>
      <c r="V5288" s="102" t="s">
        <v>46</v>
      </c>
      <c r="W5288" s="94">
        <v>48</v>
      </c>
      <c r="X5288" s="98">
        <v>50</v>
      </c>
      <c r="Y5288" s="94">
        <v>7150</v>
      </c>
      <c r="Z5288" s="94">
        <f t="shared" si="510"/>
        <v>343200</v>
      </c>
      <c r="AA5288" s="119">
        <v>7</v>
      </c>
      <c r="AB5288" s="119">
        <v>7</v>
      </c>
      <c r="AC5288" s="94">
        <f t="shared" si="511"/>
        <v>319176</v>
      </c>
      <c r="AD5288" s="94">
        <f>IF(AND(AC5288="",M5287=""),0,IF((AC5288=""),M5287, IF( (M5287=""),AC5288,SUM(AC5287:AC5288)+M5287)))</f>
        <v>758352</v>
      </c>
      <c r="AE5288" s="94">
        <f t="shared" si="508"/>
        <v>379176</v>
      </c>
      <c r="AF5288" s="94">
        <v>0</v>
      </c>
      <c r="AG5288" s="94">
        <f t="shared" si="509"/>
        <v>379176</v>
      </c>
      <c r="AH5288" s="94">
        <v>0.3</v>
      </c>
    </row>
    <row r="5289" spans="1:34" s="99" customFormat="1" x14ac:dyDescent="0.55000000000000004">
      <c r="A5289" s="107"/>
      <c r="B5289" s="102">
        <v>2274</v>
      </c>
      <c r="C5289" s="102">
        <v>10133</v>
      </c>
      <c r="D5289" s="90" t="s">
        <v>7329</v>
      </c>
      <c r="E5289" s="102" t="s">
        <v>34</v>
      </c>
      <c r="F5289" s="102">
        <v>25284</v>
      </c>
      <c r="G5289" s="102">
        <v>0</v>
      </c>
      <c r="H5289" s="102">
        <v>0</v>
      </c>
      <c r="I5289" s="98">
        <v>15</v>
      </c>
      <c r="J5289" s="102" t="s">
        <v>62</v>
      </c>
      <c r="K5289" s="94">
        <f>((G5289*400)+(H5289*100))+I5289</f>
        <v>15</v>
      </c>
      <c r="L5289" s="94">
        <v>8000</v>
      </c>
      <c r="M5289" s="94">
        <f>K5289*L5289</f>
        <v>120000</v>
      </c>
      <c r="N5289" s="102">
        <v>1</v>
      </c>
      <c r="O5289" s="111" t="s">
        <v>7319</v>
      </c>
      <c r="P5289" s="96">
        <v>8571584030381</v>
      </c>
      <c r="Q5289" s="111" t="s">
        <v>7320</v>
      </c>
      <c r="R5289" s="111" t="s">
        <v>7324</v>
      </c>
      <c r="S5289" s="97"/>
      <c r="T5289" s="102" t="s">
        <v>44</v>
      </c>
      <c r="U5289" s="102" t="s">
        <v>45</v>
      </c>
      <c r="V5289" s="102" t="s">
        <v>46</v>
      </c>
      <c r="W5289" s="94">
        <v>48</v>
      </c>
      <c r="X5289" s="98">
        <v>50</v>
      </c>
      <c r="Y5289" s="94">
        <v>7150</v>
      </c>
      <c r="Z5289" s="94">
        <f t="shared" si="510"/>
        <v>343200</v>
      </c>
      <c r="AA5289" s="119">
        <v>7</v>
      </c>
      <c r="AB5289" s="119">
        <v>7</v>
      </c>
      <c r="AC5289" s="94">
        <f t="shared" si="511"/>
        <v>319176</v>
      </c>
      <c r="AD5289" s="94">
        <f>IF(AND(AC5289="",M5289=""),0,IF((AC5289=""),M5289, IF( (M5289=""),AC5289,SUM(AC5289:AC5290)+M5289)))</f>
        <v>758352</v>
      </c>
      <c r="AE5289" s="94">
        <f t="shared" si="508"/>
        <v>379176</v>
      </c>
      <c r="AF5289" s="94">
        <v>0</v>
      </c>
      <c r="AG5289" s="94">
        <f t="shared" si="509"/>
        <v>379176</v>
      </c>
      <c r="AH5289" s="94">
        <v>0.3</v>
      </c>
    </row>
    <row r="5290" spans="1:34" s="99" customFormat="1" x14ac:dyDescent="0.55000000000000004">
      <c r="A5290" s="107"/>
      <c r="B5290" s="102"/>
      <c r="C5290" s="102"/>
      <c r="D5290" s="90"/>
      <c r="E5290" s="102"/>
      <c r="F5290" s="102"/>
      <c r="G5290" s="102"/>
      <c r="H5290" s="102"/>
      <c r="I5290" s="98"/>
      <c r="J5290" s="102"/>
      <c r="K5290" s="94"/>
      <c r="L5290" s="94"/>
      <c r="M5290" s="94"/>
      <c r="N5290" s="102"/>
      <c r="O5290" s="111"/>
      <c r="P5290" s="96"/>
      <c r="Q5290" s="111"/>
      <c r="R5290" s="111"/>
      <c r="S5290" s="97"/>
      <c r="T5290" s="102" t="s">
        <v>44</v>
      </c>
      <c r="U5290" s="102"/>
      <c r="V5290" s="102" t="s">
        <v>46</v>
      </c>
      <c r="W5290" s="94">
        <v>48</v>
      </c>
      <c r="X5290" s="98">
        <v>50</v>
      </c>
      <c r="Y5290" s="94">
        <v>7150</v>
      </c>
      <c r="Z5290" s="94">
        <f t="shared" si="510"/>
        <v>343200</v>
      </c>
      <c r="AA5290" s="119">
        <v>7</v>
      </c>
      <c r="AB5290" s="119">
        <v>7</v>
      </c>
      <c r="AC5290" s="94">
        <f t="shared" si="511"/>
        <v>319176</v>
      </c>
      <c r="AD5290" s="94">
        <f>IF(AND(AC5290="",M5289=""),0,IF((AC5290=""),M5289, IF( (M5289=""),AC5290,SUM(AC5289:AC5290)+M5289)))</f>
        <v>758352</v>
      </c>
      <c r="AE5290" s="94">
        <f t="shared" si="508"/>
        <v>379176</v>
      </c>
      <c r="AF5290" s="94">
        <v>0</v>
      </c>
      <c r="AG5290" s="94">
        <f t="shared" si="509"/>
        <v>379176</v>
      </c>
      <c r="AH5290" s="94">
        <v>0.3</v>
      </c>
    </row>
    <row r="5291" spans="1:34" s="99" customFormat="1" x14ac:dyDescent="0.55000000000000004">
      <c r="A5291" s="107"/>
      <c r="B5291" s="102">
        <v>2275</v>
      </c>
      <c r="C5291" s="102">
        <v>10131</v>
      </c>
      <c r="D5291" s="90" t="s">
        <v>7330</v>
      </c>
      <c r="E5291" s="102" t="s">
        <v>34</v>
      </c>
      <c r="F5291" s="102">
        <v>25475</v>
      </c>
      <c r="G5291" s="102">
        <v>0</v>
      </c>
      <c r="H5291" s="102">
        <v>0</v>
      </c>
      <c r="I5291" s="98">
        <v>15</v>
      </c>
      <c r="J5291" s="102" t="s">
        <v>62</v>
      </c>
      <c r="K5291" s="94">
        <f>((G5291*400)+(H5291*100))+I5291</f>
        <v>15</v>
      </c>
      <c r="L5291" s="94">
        <v>8000</v>
      </c>
      <c r="M5291" s="94">
        <f>K5291*L5291</f>
        <v>120000</v>
      </c>
      <c r="N5291" s="102">
        <v>1</v>
      </c>
      <c r="O5291" s="111" t="s">
        <v>7319</v>
      </c>
      <c r="P5291" s="96">
        <v>8571584030381</v>
      </c>
      <c r="Q5291" s="111" t="s">
        <v>7320</v>
      </c>
      <c r="R5291" s="111" t="s">
        <v>7324</v>
      </c>
      <c r="S5291" s="97"/>
      <c r="T5291" s="102" t="s">
        <v>44</v>
      </c>
      <c r="U5291" s="102" t="s">
        <v>45</v>
      </c>
      <c r="V5291" s="102" t="s">
        <v>46</v>
      </c>
      <c r="W5291" s="94">
        <v>48</v>
      </c>
      <c r="X5291" s="98">
        <v>50</v>
      </c>
      <c r="Y5291" s="94">
        <v>7150</v>
      </c>
      <c r="Z5291" s="94">
        <f t="shared" si="510"/>
        <v>343200</v>
      </c>
      <c r="AA5291" s="119">
        <v>7</v>
      </c>
      <c r="AB5291" s="119">
        <v>7</v>
      </c>
      <c r="AC5291" s="94">
        <f t="shared" si="511"/>
        <v>319176</v>
      </c>
      <c r="AD5291" s="94">
        <f>IF(AND(AC5291="",M5291=""),0,IF((AC5291=""),M5291, IF( (M5291=""),AC5291,SUM(AC5291:AC5292)+M5291)))</f>
        <v>758352</v>
      </c>
      <c r="AE5291" s="94">
        <f t="shared" si="508"/>
        <v>379176</v>
      </c>
      <c r="AF5291" s="94">
        <v>0</v>
      </c>
      <c r="AG5291" s="94">
        <f t="shared" si="509"/>
        <v>379176</v>
      </c>
      <c r="AH5291" s="94">
        <v>0.3</v>
      </c>
    </row>
    <row r="5292" spans="1:34" s="99" customFormat="1" x14ac:dyDescent="0.55000000000000004">
      <c r="A5292" s="107"/>
      <c r="B5292" s="102"/>
      <c r="C5292" s="102"/>
      <c r="D5292" s="90"/>
      <c r="E5292" s="102"/>
      <c r="F5292" s="102"/>
      <c r="G5292" s="102"/>
      <c r="H5292" s="102"/>
      <c r="I5292" s="98"/>
      <c r="J5292" s="102"/>
      <c r="K5292" s="94"/>
      <c r="L5292" s="94"/>
      <c r="M5292" s="94"/>
      <c r="N5292" s="102"/>
      <c r="O5292" s="111"/>
      <c r="P5292" s="96"/>
      <c r="Q5292" s="111"/>
      <c r="R5292" s="111"/>
      <c r="S5292" s="97"/>
      <c r="T5292" s="102" t="s">
        <v>44</v>
      </c>
      <c r="U5292" s="102"/>
      <c r="V5292" s="102" t="s">
        <v>46</v>
      </c>
      <c r="W5292" s="94">
        <v>48</v>
      </c>
      <c r="X5292" s="98">
        <v>50</v>
      </c>
      <c r="Y5292" s="94">
        <v>7150</v>
      </c>
      <c r="Z5292" s="94">
        <f t="shared" si="510"/>
        <v>343200</v>
      </c>
      <c r="AA5292" s="119">
        <v>7</v>
      </c>
      <c r="AB5292" s="119">
        <v>7</v>
      </c>
      <c r="AC5292" s="94">
        <f t="shared" si="511"/>
        <v>319176</v>
      </c>
      <c r="AD5292" s="94">
        <f>IF(AND(AC5292="",M5291=""),0,IF((AC5292=""),M5291, IF( (M5291=""),AC5292,SUM(AC5291:AC5292)+M5291)))</f>
        <v>758352</v>
      </c>
      <c r="AE5292" s="94">
        <f t="shared" si="508"/>
        <v>379176</v>
      </c>
      <c r="AF5292" s="94">
        <v>0</v>
      </c>
      <c r="AG5292" s="94">
        <f t="shared" si="509"/>
        <v>379176</v>
      </c>
      <c r="AH5292" s="94">
        <v>0.3</v>
      </c>
    </row>
    <row r="5293" spans="1:34" s="99" customFormat="1" x14ac:dyDescent="0.55000000000000004">
      <c r="A5293" s="107"/>
      <c r="B5293" s="102">
        <v>2276</v>
      </c>
      <c r="C5293" s="102">
        <v>10132</v>
      </c>
      <c r="D5293" s="90" t="s">
        <v>7331</v>
      </c>
      <c r="E5293" s="102" t="s">
        <v>34</v>
      </c>
      <c r="F5293" s="102">
        <v>25479</v>
      </c>
      <c r="G5293" s="102">
        <v>0</v>
      </c>
      <c r="H5293" s="102">
        <v>0</v>
      </c>
      <c r="I5293" s="98">
        <v>15</v>
      </c>
      <c r="J5293" s="102" t="s">
        <v>62</v>
      </c>
      <c r="K5293" s="94">
        <f>((G5293*400)+(H5293*100))+I5293</f>
        <v>15</v>
      </c>
      <c r="L5293" s="94">
        <v>8000</v>
      </c>
      <c r="M5293" s="94">
        <f>K5293*L5293</f>
        <v>120000</v>
      </c>
      <c r="N5293" s="102">
        <v>1</v>
      </c>
      <c r="O5293" s="111" t="s">
        <v>7319</v>
      </c>
      <c r="P5293" s="96">
        <v>8571584030381</v>
      </c>
      <c r="Q5293" s="111" t="s">
        <v>7320</v>
      </c>
      <c r="R5293" s="111" t="s">
        <v>7324</v>
      </c>
      <c r="S5293" s="97"/>
      <c r="T5293" s="102" t="s">
        <v>44</v>
      </c>
      <c r="U5293" s="102" t="s">
        <v>45</v>
      </c>
      <c r="V5293" s="102" t="s">
        <v>46</v>
      </c>
      <c r="W5293" s="94">
        <v>48</v>
      </c>
      <c r="X5293" s="98">
        <v>50</v>
      </c>
      <c r="Y5293" s="94">
        <v>7150</v>
      </c>
      <c r="Z5293" s="94">
        <f t="shared" si="510"/>
        <v>343200</v>
      </c>
      <c r="AA5293" s="119">
        <v>7</v>
      </c>
      <c r="AB5293" s="119">
        <v>7</v>
      </c>
      <c r="AC5293" s="94">
        <f t="shared" si="511"/>
        <v>319176</v>
      </c>
      <c r="AD5293" s="94">
        <f>IF(AND(AC5293="",M5293=""),0,IF((AC5293=""),M5293, IF( (M5293=""),AC5293,SUM(AC5293:AC5294)+M5293)))</f>
        <v>758352</v>
      </c>
      <c r="AE5293" s="94">
        <f t="shared" si="508"/>
        <v>379176</v>
      </c>
      <c r="AF5293" s="94">
        <v>0</v>
      </c>
      <c r="AG5293" s="94">
        <f t="shared" si="509"/>
        <v>379176</v>
      </c>
      <c r="AH5293" s="94">
        <v>0.3</v>
      </c>
    </row>
    <row r="5294" spans="1:34" s="99" customFormat="1" x14ac:dyDescent="0.55000000000000004">
      <c r="A5294" s="107"/>
      <c r="B5294" s="102"/>
      <c r="C5294" s="102"/>
      <c r="D5294" s="90"/>
      <c r="E5294" s="102"/>
      <c r="F5294" s="102"/>
      <c r="G5294" s="102"/>
      <c r="H5294" s="102"/>
      <c r="I5294" s="98"/>
      <c r="J5294" s="102"/>
      <c r="K5294" s="94"/>
      <c r="L5294" s="94"/>
      <c r="M5294" s="94"/>
      <c r="N5294" s="102"/>
      <c r="O5294" s="111"/>
      <c r="P5294" s="96"/>
      <c r="Q5294" s="111"/>
      <c r="R5294" s="111"/>
      <c r="S5294" s="97"/>
      <c r="T5294" s="102" t="s">
        <v>44</v>
      </c>
      <c r="U5294" s="102"/>
      <c r="V5294" s="102" t="s">
        <v>46</v>
      </c>
      <c r="W5294" s="94">
        <v>48</v>
      </c>
      <c r="X5294" s="98">
        <v>50</v>
      </c>
      <c r="Y5294" s="94">
        <v>7150</v>
      </c>
      <c r="Z5294" s="94">
        <f t="shared" si="510"/>
        <v>343200</v>
      </c>
      <c r="AA5294" s="119">
        <v>7</v>
      </c>
      <c r="AB5294" s="119">
        <v>7</v>
      </c>
      <c r="AC5294" s="94">
        <f t="shared" si="511"/>
        <v>319176</v>
      </c>
      <c r="AD5294" s="94">
        <f>IF(AND(AC5294="",M5293=""),0,IF((AC5294=""),M5293, IF( (M5293=""),AC5294,SUM(AC5293:AC5294)+M5293)))</f>
        <v>758352</v>
      </c>
      <c r="AE5294" s="94">
        <f t="shared" si="508"/>
        <v>379176</v>
      </c>
      <c r="AF5294" s="94">
        <v>0</v>
      </c>
      <c r="AG5294" s="94">
        <f t="shared" si="509"/>
        <v>379176</v>
      </c>
      <c r="AH5294" s="94">
        <v>0.3</v>
      </c>
    </row>
    <row r="5295" spans="1:34" s="99" customFormat="1" x14ac:dyDescent="0.55000000000000004">
      <c r="A5295" s="107"/>
      <c r="B5295" s="102"/>
      <c r="C5295" s="102"/>
      <c r="D5295" s="90"/>
      <c r="E5295" s="102"/>
      <c r="F5295" s="102"/>
      <c r="G5295" s="102"/>
      <c r="H5295" s="102"/>
      <c r="I5295" s="98"/>
      <c r="J5295" s="102"/>
      <c r="K5295" s="94"/>
      <c r="L5295" s="94" t="s">
        <v>63</v>
      </c>
      <c r="M5295" s="94">
        <f>SUM(M5278:M5294)</f>
        <v>4864000</v>
      </c>
      <c r="N5295" s="102"/>
      <c r="O5295" s="111"/>
      <c r="P5295" s="96"/>
      <c r="Q5295" s="111"/>
      <c r="R5295" s="111"/>
      <c r="S5295" s="97"/>
      <c r="T5295" s="102"/>
      <c r="U5295" s="102"/>
      <c r="V5295" s="102"/>
      <c r="W5295" s="94"/>
      <c r="X5295" s="98"/>
      <c r="Y5295" s="94"/>
      <c r="Z5295" s="94"/>
      <c r="AA5295" s="89"/>
      <c r="AB5295" s="89"/>
      <c r="AC5295" s="94"/>
      <c r="AD5295" s="94"/>
      <c r="AE5295" s="94">
        <f>SUM(AE5278:AE5294)</f>
        <v>9970816</v>
      </c>
      <c r="AF5295" s="94"/>
      <c r="AG5295" s="94">
        <f>SUM(AG5278:AG5294)</f>
        <v>6066816</v>
      </c>
      <c r="AH5295" s="94"/>
    </row>
    <row r="5296" spans="1:34" s="173" customFormat="1" x14ac:dyDescent="0.55000000000000004">
      <c r="A5296" s="122" t="s">
        <v>7334</v>
      </c>
      <c r="B5296" s="123">
        <v>2277</v>
      </c>
      <c r="C5296" s="123">
        <v>4978</v>
      </c>
      <c r="D5296" s="135" t="s">
        <v>7335</v>
      </c>
      <c r="E5296" s="123" t="s">
        <v>34</v>
      </c>
      <c r="F5296" s="123">
        <v>22222</v>
      </c>
      <c r="G5296" s="123">
        <v>0</v>
      </c>
      <c r="H5296" s="123">
        <v>3</v>
      </c>
      <c r="I5296" s="136">
        <v>0</v>
      </c>
      <c r="J5296" s="123" t="s">
        <v>38</v>
      </c>
      <c r="K5296" s="137">
        <f>((G5296*400)+(H5296*100))+I5296</f>
        <v>300</v>
      </c>
      <c r="L5296" s="137">
        <v>275</v>
      </c>
      <c r="M5296" s="137">
        <f>K5296*L5296</f>
        <v>82500</v>
      </c>
      <c r="N5296" s="123"/>
      <c r="O5296" s="108"/>
      <c r="P5296" s="138"/>
      <c r="Q5296" s="108"/>
      <c r="R5296" s="108"/>
      <c r="S5296" s="139"/>
      <c r="T5296" s="123"/>
      <c r="U5296" s="123"/>
      <c r="V5296" s="123"/>
      <c r="W5296" s="137"/>
      <c r="X5296" s="136"/>
      <c r="Y5296" s="137"/>
      <c r="Z5296" s="137"/>
      <c r="AA5296" s="119"/>
      <c r="AB5296" s="119"/>
      <c r="AC5296" s="137"/>
      <c r="AD5296" s="137">
        <f>IF(AND(AC5296="",M5296=""),0,IF((AC5296=""),M5296,IF((M5296=""),AC5296,AC5296+M5296)))</f>
        <v>82500</v>
      </c>
      <c r="AE5296" s="137">
        <f t="shared" ref="AE5296:AE5302" si="512">IF( (X5296=""),AD5296*1,AD5296*(X5296/100) )</f>
        <v>82500</v>
      </c>
      <c r="AF5296" s="137">
        <v>50000000</v>
      </c>
      <c r="AG5296" s="137">
        <f t="shared" ref="AG5296:AG5302" si="513">IF((AF5296-AE5296) &gt; 1,0,IF((AF5296-AE5296)&lt;0,AE5296-AF5296,AF5296-AE5296))</f>
        <v>0</v>
      </c>
      <c r="AH5296" s="137">
        <v>0.01</v>
      </c>
    </row>
    <row r="5297" spans="1:34" s="173" customFormat="1" x14ac:dyDescent="0.55000000000000004">
      <c r="A5297" s="122"/>
      <c r="B5297" s="123"/>
      <c r="C5297" s="123"/>
      <c r="D5297" s="135"/>
      <c r="E5297" s="123"/>
      <c r="F5297" s="123"/>
      <c r="G5297" s="123">
        <v>16</v>
      </c>
      <c r="H5297" s="123">
        <v>0</v>
      </c>
      <c r="I5297" s="136">
        <v>75</v>
      </c>
      <c r="J5297" s="123" t="s">
        <v>38</v>
      </c>
      <c r="K5297" s="137">
        <f>((G5297*400)+(H5297*100))+I5297</f>
        <v>6475</v>
      </c>
      <c r="L5297" s="137">
        <v>275</v>
      </c>
      <c r="M5297" s="137">
        <f>K5297*L5297</f>
        <v>1780625</v>
      </c>
      <c r="N5297" s="123"/>
      <c r="O5297" s="108"/>
      <c r="P5297" s="138"/>
      <c r="Q5297" s="108"/>
      <c r="R5297" s="108"/>
      <c r="S5297" s="139"/>
      <c r="T5297" s="123"/>
      <c r="U5297" s="123"/>
      <c r="V5297" s="123"/>
      <c r="W5297" s="137"/>
      <c r="X5297" s="136"/>
      <c r="Y5297" s="137"/>
      <c r="Z5297" s="137"/>
      <c r="AA5297" s="119"/>
      <c r="AB5297" s="119"/>
      <c r="AC5297" s="137"/>
      <c r="AD5297" s="137">
        <f>IF(AND(AC5297="",M5297=""),0,IF((AC5297=""),M5297,IF((M5297=""),AC5297,AC5297+M5297)))</f>
        <v>1780625</v>
      </c>
      <c r="AE5297" s="137">
        <f t="shared" si="512"/>
        <v>1780625</v>
      </c>
      <c r="AF5297" s="137">
        <v>50000000</v>
      </c>
      <c r="AG5297" s="137">
        <f t="shared" si="513"/>
        <v>0</v>
      </c>
      <c r="AH5297" s="137">
        <v>0.01</v>
      </c>
    </row>
    <row r="5298" spans="1:34" s="173" customFormat="1" x14ac:dyDescent="0.55000000000000004">
      <c r="A5298" s="122"/>
      <c r="B5298" s="123">
        <v>2278</v>
      </c>
      <c r="C5298" s="123">
        <v>9598</v>
      </c>
      <c r="D5298" s="135" t="s">
        <v>7336</v>
      </c>
      <c r="E5298" s="123" t="s">
        <v>34</v>
      </c>
      <c r="F5298" s="123">
        <v>25795</v>
      </c>
      <c r="G5298" s="123">
        <v>0</v>
      </c>
      <c r="H5298" s="123">
        <v>3</v>
      </c>
      <c r="I5298" s="136">
        <v>14.3</v>
      </c>
      <c r="J5298" s="123" t="s">
        <v>38</v>
      </c>
      <c r="K5298" s="137">
        <f>((G5298*400)+(H5298*100))+I5298</f>
        <v>314.3</v>
      </c>
      <c r="L5298" s="137">
        <v>225</v>
      </c>
      <c r="M5298" s="137">
        <f>K5298*L5298</f>
        <v>70717.5</v>
      </c>
      <c r="N5298" s="123"/>
      <c r="O5298" s="108"/>
      <c r="P5298" s="138"/>
      <c r="Q5298" s="108"/>
      <c r="R5298" s="108"/>
      <c r="S5298" s="139"/>
      <c r="T5298" s="123"/>
      <c r="U5298" s="123"/>
      <c r="V5298" s="123"/>
      <c r="W5298" s="137"/>
      <c r="X5298" s="136"/>
      <c r="Y5298" s="137"/>
      <c r="Z5298" s="137"/>
      <c r="AA5298" s="119"/>
      <c r="AB5298" s="119"/>
      <c r="AC5298" s="137"/>
      <c r="AD5298" s="137">
        <f>IF(AND(AC5298="",M5298=""),0,IF((AC5298=""),M5298,IF((M5298=""),AC5298,AC5298+M5298)))</f>
        <v>70717.5</v>
      </c>
      <c r="AE5298" s="137">
        <f t="shared" si="512"/>
        <v>70717.5</v>
      </c>
      <c r="AF5298" s="137">
        <v>50000000</v>
      </c>
      <c r="AG5298" s="137">
        <f t="shared" si="513"/>
        <v>0</v>
      </c>
      <c r="AH5298" s="137">
        <v>0.01</v>
      </c>
    </row>
    <row r="5299" spans="1:34" s="173" customFormat="1" x14ac:dyDescent="0.55000000000000004">
      <c r="A5299" s="122"/>
      <c r="B5299" s="123">
        <v>2279</v>
      </c>
      <c r="C5299" s="123">
        <v>9571</v>
      </c>
      <c r="D5299" s="135" t="s">
        <v>7337</v>
      </c>
      <c r="E5299" s="123" t="s">
        <v>34</v>
      </c>
      <c r="F5299" s="123">
        <v>26624</v>
      </c>
      <c r="G5299" s="123">
        <v>0</v>
      </c>
      <c r="H5299" s="123">
        <v>1</v>
      </c>
      <c r="I5299" s="136">
        <v>75.900000000000006</v>
      </c>
      <c r="J5299" s="123" t="s">
        <v>35</v>
      </c>
      <c r="K5299" s="137">
        <f>((G5299*400)+(H5299*100))+I5299</f>
        <v>175.9</v>
      </c>
      <c r="L5299" s="137">
        <v>1250</v>
      </c>
      <c r="M5299" s="137">
        <f>K5299*L5299</f>
        <v>219875</v>
      </c>
      <c r="N5299" s="123">
        <v>1</v>
      </c>
      <c r="O5299" s="108" t="s">
        <v>7332</v>
      </c>
      <c r="P5299" s="138">
        <v>3570800002083</v>
      </c>
      <c r="Q5299" s="108" t="s">
        <v>7333</v>
      </c>
      <c r="R5299" s="108" t="s">
        <v>7338</v>
      </c>
      <c r="S5299" s="139"/>
      <c r="T5299" s="123" t="s">
        <v>343</v>
      </c>
      <c r="U5299" s="123" t="s">
        <v>45</v>
      </c>
      <c r="V5299" s="123" t="s">
        <v>52</v>
      </c>
      <c r="W5299" s="137">
        <v>20.72</v>
      </c>
      <c r="X5299" s="136">
        <v>8.42</v>
      </c>
      <c r="Y5299" s="137">
        <v>5600</v>
      </c>
      <c r="Z5299" s="137">
        <f>W5299*Y5299</f>
        <v>116032</v>
      </c>
      <c r="AA5299" s="119">
        <v>6</v>
      </c>
      <c r="AB5299" s="119">
        <v>6</v>
      </c>
      <c r="AC5299" s="137">
        <f>(Z5299*(100-AB5299))/100</f>
        <v>109070.08</v>
      </c>
      <c r="AD5299" s="137">
        <f>IF(AND(AC5299="",M5299=""),0,IF((AC5299=""),M5299, IF( (M5299=""),AC5299,SUM(AC5299:AC5302)+M5299)))</f>
        <v>1375797.7</v>
      </c>
      <c r="AE5299" s="137">
        <f t="shared" si="512"/>
        <v>115842.16634</v>
      </c>
      <c r="AF5299" s="137">
        <v>50000000</v>
      </c>
      <c r="AG5299" s="137">
        <f t="shared" si="513"/>
        <v>0</v>
      </c>
      <c r="AH5299" s="137">
        <v>0.02</v>
      </c>
    </row>
    <row r="5300" spans="1:34" s="173" customFormat="1" x14ac:dyDescent="0.55000000000000004">
      <c r="A5300" s="122"/>
      <c r="B5300" s="123"/>
      <c r="C5300" s="123"/>
      <c r="D5300" s="135"/>
      <c r="E5300" s="123"/>
      <c r="F5300" s="123"/>
      <c r="G5300" s="123"/>
      <c r="H5300" s="123"/>
      <c r="I5300" s="136"/>
      <c r="J5300" s="123"/>
      <c r="K5300" s="137"/>
      <c r="L5300" s="137"/>
      <c r="M5300" s="137"/>
      <c r="N5300" s="123">
        <v>2</v>
      </c>
      <c r="O5300" s="108" t="s">
        <v>7332</v>
      </c>
      <c r="P5300" s="138">
        <v>3570800002083</v>
      </c>
      <c r="Q5300" s="108" t="s">
        <v>7333</v>
      </c>
      <c r="R5300" s="108" t="s">
        <v>7338</v>
      </c>
      <c r="S5300" s="139"/>
      <c r="T5300" s="123" t="s">
        <v>51</v>
      </c>
      <c r="U5300" s="123" t="s">
        <v>45</v>
      </c>
      <c r="V5300" s="123" t="s">
        <v>52</v>
      </c>
      <c r="W5300" s="137">
        <v>147.5</v>
      </c>
      <c r="X5300" s="136">
        <v>59.92</v>
      </c>
      <c r="Y5300" s="137">
        <v>6750</v>
      </c>
      <c r="Z5300" s="137">
        <f>W5300*Y5300</f>
        <v>995625</v>
      </c>
      <c r="AA5300" s="119">
        <v>6</v>
      </c>
      <c r="AB5300" s="119">
        <v>6</v>
      </c>
      <c r="AC5300" s="137">
        <f>(Z5300*(100-AB5300))/100</f>
        <v>935887.5</v>
      </c>
      <c r="AD5300" s="137">
        <f>IF(AND(AC5300="",M5299=""),0,IF((AC5300=""),M5299, IF( (M5299=""),AC5300,SUM(AC5299:AC5302)+M5299)))</f>
        <v>1375797.7</v>
      </c>
      <c r="AE5300" s="137">
        <f t="shared" si="512"/>
        <v>824377.98184000002</v>
      </c>
      <c r="AF5300" s="137">
        <v>50000000</v>
      </c>
      <c r="AG5300" s="137">
        <f t="shared" si="513"/>
        <v>0</v>
      </c>
      <c r="AH5300" s="137">
        <v>0.02</v>
      </c>
    </row>
    <row r="5301" spans="1:34" s="173" customFormat="1" x14ac:dyDescent="0.55000000000000004">
      <c r="A5301" s="122"/>
      <c r="B5301" s="123"/>
      <c r="C5301" s="123"/>
      <c r="D5301" s="135"/>
      <c r="E5301" s="123"/>
      <c r="F5301" s="123"/>
      <c r="G5301" s="123"/>
      <c r="H5301" s="123"/>
      <c r="I5301" s="136"/>
      <c r="J5301" s="123"/>
      <c r="K5301" s="137"/>
      <c r="L5301" s="137"/>
      <c r="M5301" s="137"/>
      <c r="N5301" s="123">
        <v>3</v>
      </c>
      <c r="O5301" s="108" t="s">
        <v>7332</v>
      </c>
      <c r="P5301" s="138">
        <v>3570800002083</v>
      </c>
      <c r="Q5301" s="108" t="s">
        <v>7333</v>
      </c>
      <c r="R5301" s="108" t="s">
        <v>7338</v>
      </c>
      <c r="S5301" s="139"/>
      <c r="T5301" s="123" t="s">
        <v>343</v>
      </c>
      <c r="U5301" s="123" t="s">
        <v>45</v>
      </c>
      <c r="V5301" s="123" t="s">
        <v>52</v>
      </c>
      <c r="W5301" s="137">
        <v>21.08</v>
      </c>
      <c r="X5301" s="136">
        <v>8.56</v>
      </c>
      <c r="Y5301" s="137">
        <v>5600</v>
      </c>
      <c r="Z5301" s="137">
        <f>W5301*Y5301</f>
        <v>118047.99999999999</v>
      </c>
      <c r="AA5301" s="119">
        <v>6</v>
      </c>
      <c r="AB5301" s="119">
        <v>6</v>
      </c>
      <c r="AC5301" s="137">
        <f>(Z5301*(100-AB5301))/100</f>
        <v>110965.11999999998</v>
      </c>
      <c r="AD5301" s="137">
        <f>IF(AND(AC5301="",M5299=""),0,IF((AC5301=""),M5299, IF( (M5299=""),AC5301,SUM(AC5299:AC5302)+M5299)))</f>
        <v>1375797.7</v>
      </c>
      <c r="AE5301" s="137">
        <f t="shared" si="512"/>
        <v>117768.28312000001</v>
      </c>
      <c r="AF5301" s="137">
        <v>50000000</v>
      </c>
      <c r="AG5301" s="137">
        <f t="shared" si="513"/>
        <v>0</v>
      </c>
      <c r="AH5301" s="137">
        <v>0.02</v>
      </c>
    </row>
    <row r="5302" spans="1:34" s="173" customFormat="1" x14ac:dyDescent="0.55000000000000004">
      <c r="A5302" s="122"/>
      <c r="B5302" s="123"/>
      <c r="C5302" s="123"/>
      <c r="D5302" s="135"/>
      <c r="E5302" s="123"/>
      <c r="F5302" s="123"/>
      <c r="G5302" s="123"/>
      <c r="H5302" s="123"/>
      <c r="I5302" s="136"/>
      <c r="J5302" s="123"/>
      <c r="K5302" s="137"/>
      <c r="L5302" s="137"/>
      <c r="M5302" s="137"/>
      <c r="N5302" s="123">
        <v>4</v>
      </c>
      <c r="O5302" s="108" t="s">
        <v>7332</v>
      </c>
      <c r="P5302" s="138">
        <v>3570800002083</v>
      </c>
      <c r="Q5302" s="108" t="s">
        <v>7333</v>
      </c>
      <c r="R5302" s="108" t="s">
        <v>7338</v>
      </c>
      <c r="S5302" s="139"/>
      <c r="T5302" s="123" t="s">
        <v>55</v>
      </c>
      <c r="U5302" s="123" t="s">
        <v>45</v>
      </c>
      <c r="V5302" s="123" t="s">
        <v>52</v>
      </c>
      <c r="W5302" s="137">
        <v>56.87</v>
      </c>
      <c r="X5302" s="136">
        <v>23.1</v>
      </c>
      <c r="Y5302" s="137">
        <v>0</v>
      </c>
      <c r="Z5302" s="137">
        <f>W5302*Y5302</f>
        <v>0</v>
      </c>
      <c r="AA5302" s="119">
        <v>6</v>
      </c>
      <c r="AB5302" s="119">
        <v>6</v>
      </c>
      <c r="AC5302" s="137">
        <f>(Z5302*(100-AB5302))/100</f>
        <v>0</v>
      </c>
      <c r="AD5302" s="137">
        <f>IF(AND(AC5302="",M5299=""),0,IF((AC5302=""),M5299, IF( (M5299=""),AC5302,SUM(AC5299:AC5302)+M5299)))</f>
        <v>1375797.7</v>
      </c>
      <c r="AE5302" s="137">
        <f t="shared" si="512"/>
        <v>317809.26870000002</v>
      </c>
      <c r="AF5302" s="137">
        <v>50000000</v>
      </c>
      <c r="AG5302" s="137">
        <f t="shared" si="513"/>
        <v>0</v>
      </c>
      <c r="AH5302" s="137">
        <v>0.02</v>
      </c>
    </row>
    <row r="5303" spans="1:34" s="173" customFormat="1" x14ac:dyDescent="0.55000000000000004">
      <c r="A5303" s="122"/>
      <c r="B5303" s="123"/>
      <c r="C5303" s="123"/>
      <c r="D5303" s="135"/>
      <c r="E5303" s="123"/>
      <c r="F5303" s="123"/>
      <c r="G5303" s="123"/>
      <c r="H5303" s="123"/>
      <c r="I5303" s="136"/>
      <c r="J5303" s="123"/>
      <c r="K5303" s="137"/>
      <c r="L5303" s="137" t="s">
        <v>63</v>
      </c>
      <c r="M5303" s="137">
        <f>SUM(M5296:M5302)</f>
        <v>2153717.5</v>
      </c>
      <c r="N5303" s="123"/>
      <c r="O5303" s="108"/>
      <c r="P5303" s="138"/>
      <c r="Q5303" s="108"/>
      <c r="R5303" s="108"/>
      <c r="S5303" s="139"/>
      <c r="T5303" s="123"/>
      <c r="U5303" s="123"/>
      <c r="V5303" s="123"/>
      <c r="W5303" s="137"/>
      <c r="X5303" s="136"/>
      <c r="Y5303" s="137"/>
      <c r="Z5303" s="137"/>
      <c r="AA5303" s="119"/>
      <c r="AB5303" s="119"/>
      <c r="AC5303" s="137"/>
      <c r="AD5303" s="137"/>
      <c r="AE5303" s="137">
        <f>SUM(AE5296:AE5302)</f>
        <v>3309640.1999999997</v>
      </c>
      <c r="AF5303" s="137"/>
      <c r="AG5303" s="137">
        <f>SUM(AG5296:AG5302)</f>
        <v>0</v>
      </c>
      <c r="AH5303" s="137"/>
    </row>
    <row r="5304" spans="1:34" s="173" customFormat="1" x14ac:dyDescent="0.55000000000000004">
      <c r="A5304" s="122" t="s">
        <v>760</v>
      </c>
      <c r="B5304" s="123">
        <v>2280</v>
      </c>
      <c r="C5304" s="123">
        <v>9717</v>
      </c>
      <c r="D5304" s="135" t="s">
        <v>7339</v>
      </c>
      <c r="E5304" s="123" t="s">
        <v>34</v>
      </c>
      <c r="F5304" s="123">
        <v>20185</v>
      </c>
      <c r="G5304" s="123">
        <v>7</v>
      </c>
      <c r="H5304" s="123">
        <v>1</v>
      </c>
      <c r="I5304" s="136">
        <v>7</v>
      </c>
      <c r="J5304" s="123" t="s">
        <v>38</v>
      </c>
      <c r="K5304" s="137">
        <f>((G5304*400)+(H5304*100))+I5304</f>
        <v>2907</v>
      </c>
      <c r="L5304" s="137">
        <v>375</v>
      </c>
      <c r="M5304" s="137">
        <f>K5304*L5304</f>
        <v>1090125</v>
      </c>
      <c r="N5304" s="123"/>
      <c r="O5304" s="108"/>
      <c r="P5304" s="138"/>
      <c r="Q5304" s="108"/>
      <c r="R5304" s="108"/>
      <c r="S5304" s="139"/>
      <c r="T5304" s="123"/>
      <c r="U5304" s="123"/>
      <c r="V5304" s="123"/>
      <c r="W5304" s="137"/>
      <c r="X5304" s="136"/>
      <c r="Y5304" s="137"/>
      <c r="Z5304" s="137"/>
      <c r="AA5304" s="119"/>
      <c r="AB5304" s="119"/>
      <c r="AC5304" s="137"/>
      <c r="AD5304" s="137">
        <f>IF(AND(AC5304="",M5304=""),0,IF((AC5304=""),M5304,IF((M5304=""),AC5304,AC5304+M5304)))</f>
        <v>1090125</v>
      </c>
      <c r="AE5304" s="137">
        <f t="shared" ref="AE5304:AE5312" si="514">IF( (X5304=""),AD5304*1,AD5304*(X5304/100) )</f>
        <v>1090125</v>
      </c>
      <c r="AF5304" s="137">
        <v>50000000</v>
      </c>
      <c r="AG5304" s="137">
        <f t="shared" ref="AG5304:AG5312" si="515">IF((AF5304-AE5304) &gt; 1,0,IF((AF5304-AE5304)&lt;0,AE5304-AF5304,AF5304-AE5304))</f>
        <v>0</v>
      </c>
      <c r="AH5304" s="137">
        <v>0.01</v>
      </c>
    </row>
    <row r="5305" spans="1:34" s="99" customFormat="1" x14ac:dyDescent="0.55000000000000004">
      <c r="A5305" s="107"/>
      <c r="B5305" s="102">
        <v>294</v>
      </c>
      <c r="C5305" s="102">
        <v>8006</v>
      </c>
      <c r="D5305" s="90" t="s">
        <v>769</v>
      </c>
      <c r="E5305" s="102" t="s">
        <v>34</v>
      </c>
      <c r="F5305" s="102">
        <v>16558</v>
      </c>
      <c r="G5305" s="102">
        <v>8</v>
      </c>
      <c r="H5305" s="102">
        <v>2</v>
      </c>
      <c r="I5305" s="98">
        <v>50</v>
      </c>
      <c r="J5305" s="102" t="s">
        <v>62</v>
      </c>
      <c r="K5305" s="94">
        <f>((G5305*400)+(H5305*100))+I5305</f>
        <v>3450</v>
      </c>
      <c r="L5305" s="94">
        <v>550</v>
      </c>
      <c r="M5305" s="94">
        <f>K5305*L5305</f>
        <v>1897500</v>
      </c>
      <c r="N5305" s="102">
        <v>1</v>
      </c>
      <c r="O5305" s="111" t="s">
        <v>758</v>
      </c>
      <c r="P5305" s="96">
        <v>3570101316313</v>
      </c>
      <c r="Q5305" s="111" t="s">
        <v>759</v>
      </c>
      <c r="R5305" s="111" t="s">
        <v>770</v>
      </c>
      <c r="S5305" s="97" t="s">
        <v>771</v>
      </c>
      <c r="T5305" s="102" t="s">
        <v>51</v>
      </c>
      <c r="U5305" s="102" t="s">
        <v>74</v>
      </c>
      <c r="V5305" s="102" t="s">
        <v>52</v>
      </c>
      <c r="W5305" s="94">
        <v>66.150000000000006</v>
      </c>
      <c r="X5305" s="98">
        <v>9.0299999999999994</v>
      </c>
      <c r="Y5305" s="94">
        <v>6750</v>
      </c>
      <c r="Z5305" s="94">
        <f t="shared" ref="Z5305:Z5312" si="516">W5305*Y5305</f>
        <v>446512.50000000006</v>
      </c>
      <c r="AA5305" s="89">
        <v>13</v>
      </c>
      <c r="AB5305" s="89">
        <v>55</v>
      </c>
      <c r="AC5305" s="94">
        <f t="shared" ref="AC5305:AC5312" si="517">(Z5305*(100-AB5305))/100</f>
        <v>200930.62500000003</v>
      </c>
      <c r="AD5305" s="94">
        <f>IF(AND(AC5305="",M5305=""),0,IF((AC5305=""),M5305, IF( (M5305=""),AC5305,SUM(AC5305:AC5312)+M5305)))</f>
        <v>5396689.4249999998</v>
      </c>
      <c r="AE5305" s="94">
        <f t="shared" si="514"/>
        <v>487321.05507749994</v>
      </c>
      <c r="AF5305" s="94">
        <v>0</v>
      </c>
      <c r="AG5305" s="94">
        <f t="shared" si="515"/>
        <v>487321.05507749994</v>
      </c>
      <c r="AH5305" s="94">
        <v>0.02</v>
      </c>
    </row>
    <row r="5306" spans="1:34" s="99" customFormat="1" x14ac:dyDescent="0.55000000000000004">
      <c r="A5306" s="107"/>
      <c r="B5306" s="102"/>
      <c r="C5306" s="102"/>
      <c r="D5306" s="90"/>
      <c r="E5306" s="102"/>
      <c r="F5306" s="102"/>
      <c r="G5306" s="102"/>
      <c r="H5306" s="102"/>
      <c r="I5306" s="98"/>
      <c r="J5306" s="102"/>
      <c r="K5306" s="94"/>
      <c r="L5306" s="94"/>
      <c r="M5306" s="94"/>
      <c r="N5306" s="102">
        <v>2</v>
      </c>
      <c r="O5306" s="111" t="s">
        <v>758</v>
      </c>
      <c r="P5306" s="96">
        <v>3570101316313</v>
      </c>
      <c r="Q5306" s="111" t="s">
        <v>759</v>
      </c>
      <c r="R5306" s="111" t="s">
        <v>770</v>
      </c>
      <c r="S5306" s="97" t="s">
        <v>772</v>
      </c>
      <c r="T5306" s="102" t="s">
        <v>73</v>
      </c>
      <c r="U5306" s="102" t="s">
        <v>74</v>
      </c>
      <c r="V5306" s="102" t="s">
        <v>52</v>
      </c>
      <c r="W5306" s="94">
        <v>102.3</v>
      </c>
      <c r="X5306" s="98">
        <v>13.96</v>
      </c>
      <c r="Y5306" s="94">
        <v>6600</v>
      </c>
      <c r="Z5306" s="94">
        <f t="shared" si="516"/>
        <v>675180</v>
      </c>
      <c r="AA5306" s="89">
        <v>13</v>
      </c>
      <c r="AB5306" s="89">
        <v>55</v>
      </c>
      <c r="AC5306" s="94">
        <f t="shared" si="517"/>
        <v>303831</v>
      </c>
      <c r="AD5306" s="94">
        <f>IF(AND(AC5306="",M5305=""),0,IF((AC5306=""),M5305, IF( (M5305=""),AC5306,SUM(AC5305:AC5312)+M5305)))</f>
        <v>5396689.4249999998</v>
      </c>
      <c r="AE5306" s="94">
        <f t="shared" si="514"/>
        <v>753377.84372999996</v>
      </c>
      <c r="AF5306" s="94">
        <v>0</v>
      </c>
      <c r="AG5306" s="94">
        <f t="shared" si="515"/>
        <v>753377.84372999996</v>
      </c>
      <c r="AH5306" s="94">
        <v>0.02</v>
      </c>
    </row>
    <row r="5307" spans="1:34" s="99" customFormat="1" x14ac:dyDescent="0.55000000000000004">
      <c r="A5307" s="107"/>
      <c r="B5307" s="102"/>
      <c r="C5307" s="102"/>
      <c r="D5307" s="90"/>
      <c r="E5307" s="102"/>
      <c r="F5307" s="102"/>
      <c r="G5307" s="102"/>
      <c r="H5307" s="102"/>
      <c r="I5307" s="98"/>
      <c r="J5307" s="102"/>
      <c r="K5307" s="94"/>
      <c r="L5307" s="94"/>
      <c r="M5307" s="94"/>
      <c r="N5307" s="102">
        <v>3</v>
      </c>
      <c r="O5307" s="111" t="s">
        <v>758</v>
      </c>
      <c r="P5307" s="96">
        <v>3570101316313</v>
      </c>
      <c r="Q5307" s="111" t="s">
        <v>759</v>
      </c>
      <c r="R5307" s="111" t="s">
        <v>770</v>
      </c>
      <c r="S5307" s="97" t="s">
        <v>773</v>
      </c>
      <c r="T5307" s="102" t="s">
        <v>51</v>
      </c>
      <c r="U5307" s="102" t="s">
        <v>45</v>
      </c>
      <c r="V5307" s="102" t="s">
        <v>52</v>
      </c>
      <c r="W5307" s="94">
        <v>24.64</v>
      </c>
      <c r="X5307" s="98">
        <v>3.36</v>
      </c>
      <c r="Y5307" s="94">
        <v>6750</v>
      </c>
      <c r="Z5307" s="94">
        <f t="shared" si="516"/>
        <v>166320</v>
      </c>
      <c r="AA5307" s="89">
        <v>13</v>
      </c>
      <c r="AB5307" s="89">
        <v>16</v>
      </c>
      <c r="AC5307" s="94">
        <f t="shared" si="517"/>
        <v>139708.79999999999</v>
      </c>
      <c r="AD5307" s="94">
        <f>IF(AND(AC5307="",M5305=""),0,IF((AC5307=""),M5305, IF( (M5305=""),AC5307,SUM(AC5305:AC5312)+M5305)))</f>
        <v>5396689.4249999998</v>
      </c>
      <c r="AE5307" s="94">
        <f t="shared" si="514"/>
        <v>181328.76467999999</v>
      </c>
      <c r="AF5307" s="94">
        <v>0</v>
      </c>
      <c r="AG5307" s="94">
        <f t="shared" si="515"/>
        <v>181328.76467999999</v>
      </c>
      <c r="AH5307" s="94">
        <v>0.02</v>
      </c>
    </row>
    <row r="5308" spans="1:34" s="99" customFormat="1" x14ac:dyDescent="0.55000000000000004">
      <c r="A5308" s="107"/>
      <c r="B5308" s="102"/>
      <c r="C5308" s="102"/>
      <c r="D5308" s="90"/>
      <c r="E5308" s="102"/>
      <c r="F5308" s="102"/>
      <c r="G5308" s="102"/>
      <c r="H5308" s="102"/>
      <c r="I5308" s="98"/>
      <c r="J5308" s="102"/>
      <c r="K5308" s="94"/>
      <c r="L5308" s="94"/>
      <c r="M5308" s="94"/>
      <c r="N5308" s="102">
        <v>4</v>
      </c>
      <c r="O5308" s="111" t="s">
        <v>758</v>
      </c>
      <c r="P5308" s="96">
        <v>3570101316313</v>
      </c>
      <c r="Q5308" s="111" t="s">
        <v>759</v>
      </c>
      <c r="R5308" s="111" t="s">
        <v>770</v>
      </c>
      <c r="S5308" s="97" t="s">
        <v>774</v>
      </c>
      <c r="T5308" s="102" t="s">
        <v>51</v>
      </c>
      <c r="U5308" s="102" t="s">
        <v>45</v>
      </c>
      <c r="V5308" s="102" t="s">
        <v>52</v>
      </c>
      <c r="W5308" s="94">
        <v>76.260000000000005</v>
      </c>
      <c r="X5308" s="98">
        <v>10.41</v>
      </c>
      <c r="Y5308" s="94">
        <v>6750</v>
      </c>
      <c r="Z5308" s="94">
        <f t="shared" si="516"/>
        <v>514755.00000000006</v>
      </c>
      <c r="AA5308" s="89">
        <v>13</v>
      </c>
      <c r="AB5308" s="89">
        <v>16</v>
      </c>
      <c r="AC5308" s="94">
        <f t="shared" si="517"/>
        <v>432394.20000000007</v>
      </c>
      <c r="AD5308" s="94">
        <f>IF(AND(AC5308="",M5305=""),0,IF((AC5308=""),M5305, IF( (M5305=""),AC5308,SUM(AC5305:AC5312)+M5305)))</f>
        <v>5396689.4249999998</v>
      </c>
      <c r="AE5308" s="94">
        <f t="shared" si="514"/>
        <v>561795.36914249999</v>
      </c>
      <c r="AF5308" s="94">
        <v>0</v>
      </c>
      <c r="AG5308" s="94">
        <f t="shared" si="515"/>
        <v>561795.36914249999</v>
      </c>
      <c r="AH5308" s="94">
        <v>0.02</v>
      </c>
    </row>
    <row r="5309" spans="1:34" s="99" customFormat="1" x14ac:dyDescent="0.55000000000000004">
      <c r="A5309" s="107"/>
      <c r="B5309" s="102"/>
      <c r="C5309" s="102"/>
      <c r="D5309" s="90"/>
      <c r="E5309" s="102"/>
      <c r="F5309" s="102"/>
      <c r="G5309" s="102"/>
      <c r="H5309" s="102"/>
      <c r="I5309" s="98"/>
      <c r="J5309" s="102"/>
      <c r="K5309" s="94"/>
      <c r="L5309" s="94"/>
      <c r="M5309" s="94"/>
      <c r="N5309" s="102">
        <v>5</v>
      </c>
      <c r="O5309" s="111" t="s">
        <v>758</v>
      </c>
      <c r="P5309" s="96">
        <v>3570101316313</v>
      </c>
      <c r="Q5309" s="111" t="s">
        <v>759</v>
      </c>
      <c r="R5309" s="111" t="s">
        <v>770</v>
      </c>
      <c r="S5309" s="97" t="s">
        <v>775</v>
      </c>
      <c r="T5309" s="102" t="s">
        <v>51</v>
      </c>
      <c r="U5309" s="102" t="s">
        <v>45</v>
      </c>
      <c r="V5309" s="102" t="s">
        <v>52</v>
      </c>
      <c r="W5309" s="94">
        <v>48</v>
      </c>
      <c r="X5309" s="98">
        <v>6.55</v>
      </c>
      <c r="Y5309" s="94">
        <v>6750</v>
      </c>
      <c r="Z5309" s="94">
        <f t="shared" si="516"/>
        <v>324000</v>
      </c>
      <c r="AA5309" s="89">
        <v>13</v>
      </c>
      <c r="AB5309" s="89">
        <v>16</v>
      </c>
      <c r="AC5309" s="94">
        <f t="shared" si="517"/>
        <v>272160</v>
      </c>
      <c r="AD5309" s="94">
        <f>IF(AND(AC5309="",M5305=""),0,IF((AC5309=""),M5305, IF( (M5305=""),AC5309,SUM(AC5305:AC5312)+M5305)))</f>
        <v>5396689.4249999998</v>
      </c>
      <c r="AE5309" s="94">
        <f t="shared" si="514"/>
        <v>353483.15733750002</v>
      </c>
      <c r="AF5309" s="94">
        <v>0</v>
      </c>
      <c r="AG5309" s="94">
        <f t="shared" si="515"/>
        <v>353483.15733750002</v>
      </c>
      <c r="AH5309" s="94">
        <v>0.02</v>
      </c>
    </row>
    <row r="5310" spans="1:34" s="99" customFormat="1" x14ac:dyDescent="0.55000000000000004">
      <c r="A5310" s="107"/>
      <c r="B5310" s="102"/>
      <c r="C5310" s="102"/>
      <c r="D5310" s="90"/>
      <c r="E5310" s="102"/>
      <c r="F5310" s="102"/>
      <c r="G5310" s="102"/>
      <c r="H5310" s="102"/>
      <c r="I5310" s="98"/>
      <c r="J5310" s="102"/>
      <c r="K5310" s="94"/>
      <c r="L5310" s="94"/>
      <c r="M5310" s="94"/>
      <c r="N5310" s="102">
        <v>6</v>
      </c>
      <c r="O5310" s="111" t="s">
        <v>758</v>
      </c>
      <c r="P5310" s="96">
        <v>3570101316313</v>
      </c>
      <c r="Q5310" s="111" t="s">
        <v>759</v>
      </c>
      <c r="R5310" s="111" t="s">
        <v>770</v>
      </c>
      <c r="S5310" s="97" t="s">
        <v>776</v>
      </c>
      <c r="T5310" s="102" t="s">
        <v>51</v>
      </c>
      <c r="U5310" s="102" t="s">
        <v>45</v>
      </c>
      <c r="V5310" s="102" t="s">
        <v>52</v>
      </c>
      <c r="W5310" s="94">
        <v>60</v>
      </c>
      <c r="X5310" s="98">
        <v>8.19</v>
      </c>
      <c r="Y5310" s="94">
        <v>6750</v>
      </c>
      <c r="Z5310" s="94">
        <f t="shared" si="516"/>
        <v>405000</v>
      </c>
      <c r="AA5310" s="89">
        <v>13</v>
      </c>
      <c r="AB5310" s="89">
        <v>16</v>
      </c>
      <c r="AC5310" s="94">
        <f t="shared" si="517"/>
        <v>340200</v>
      </c>
      <c r="AD5310" s="94">
        <f>IF(AND(AC5310="",M5305=""),0,IF((AC5310=""),M5305, IF( (M5305=""),AC5310,SUM(AC5305:AC5312)+M5305)))</f>
        <v>5396689.4249999998</v>
      </c>
      <c r="AE5310" s="94">
        <f t="shared" si="514"/>
        <v>441988.8639075</v>
      </c>
      <c r="AF5310" s="94">
        <v>0</v>
      </c>
      <c r="AG5310" s="94">
        <f t="shared" si="515"/>
        <v>441988.8639075</v>
      </c>
      <c r="AH5310" s="94">
        <v>0.02</v>
      </c>
    </row>
    <row r="5311" spans="1:34" s="99" customFormat="1" x14ac:dyDescent="0.55000000000000004">
      <c r="A5311" s="107"/>
      <c r="B5311" s="102"/>
      <c r="C5311" s="102"/>
      <c r="D5311" s="90"/>
      <c r="E5311" s="102"/>
      <c r="F5311" s="102"/>
      <c r="G5311" s="102"/>
      <c r="H5311" s="102"/>
      <c r="I5311" s="98"/>
      <c r="J5311" s="102"/>
      <c r="K5311" s="94"/>
      <c r="L5311" s="94"/>
      <c r="M5311" s="94"/>
      <c r="N5311" s="102">
        <v>7</v>
      </c>
      <c r="O5311" s="111" t="s">
        <v>758</v>
      </c>
      <c r="P5311" s="96">
        <v>3570101316313</v>
      </c>
      <c r="Q5311" s="111" t="s">
        <v>759</v>
      </c>
      <c r="R5311" s="111" t="s">
        <v>770</v>
      </c>
      <c r="S5311" s="97" t="s">
        <v>777</v>
      </c>
      <c r="T5311" s="102" t="s">
        <v>15662</v>
      </c>
      <c r="U5311" s="102" t="s">
        <v>45</v>
      </c>
      <c r="V5311" s="102" t="s">
        <v>75</v>
      </c>
      <c r="W5311" s="94">
        <v>48</v>
      </c>
      <c r="X5311" s="98">
        <v>6.55</v>
      </c>
      <c r="Y5311" s="94">
        <v>2650</v>
      </c>
      <c r="Z5311" s="94">
        <f t="shared" si="516"/>
        <v>127200</v>
      </c>
      <c r="AA5311" s="89">
        <v>13</v>
      </c>
      <c r="AB5311" s="89">
        <v>16</v>
      </c>
      <c r="AC5311" s="94">
        <f t="shared" si="517"/>
        <v>106848</v>
      </c>
      <c r="AD5311" s="94">
        <v>1897500</v>
      </c>
      <c r="AE5311" s="94">
        <f t="shared" si="514"/>
        <v>124286.25</v>
      </c>
      <c r="AF5311" s="94">
        <v>0</v>
      </c>
      <c r="AG5311" s="94">
        <f t="shared" si="515"/>
        <v>124286.25</v>
      </c>
      <c r="AH5311" s="94">
        <v>0.3</v>
      </c>
    </row>
    <row r="5312" spans="1:34" s="99" customFormat="1" x14ac:dyDescent="0.55000000000000004">
      <c r="A5312" s="107"/>
      <c r="B5312" s="102"/>
      <c r="C5312" s="102"/>
      <c r="D5312" s="90"/>
      <c r="E5312" s="102"/>
      <c r="F5312" s="102"/>
      <c r="G5312" s="102"/>
      <c r="H5312" s="102"/>
      <c r="I5312" s="98"/>
      <c r="J5312" s="102"/>
      <c r="K5312" s="94"/>
      <c r="L5312" s="94"/>
      <c r="M5312" s="94"/>
      <c r="N5312" s="102">
        <v>8</v>
      </c>
      <c r="O5312" s="111" t="s">
        <v>758</v>
      </c>
      <c r="P5312" s="96">
        <v>3570101316313</v>
      </c>
      <c r="Q5312" s="111" t="s">
        <v>759</v>
      </c>
      <c r="R5312" s="111" t="s">
        <v>770</v>
      </c>
      <c r="S5312" s="97" t="s">
        <v>778</v>
      </c>
      <c r="T5312" s="102" t="s">
        <v>73</v>
      </c>
      <c r="U5312" s="102" t="s">
        <v>45</v>
      </c>
      <c r="V5312" s="102" t="s">
        <v>52</v>
      </c>
      <c r="W5312" s="94">
        <v>307.2</v>
      </c>
      <c r="X5312" s="98">
        <v>41.94</v>
      </c>
      <c r="Y5312" s="94">
        <v>6600</v>
      </c>
      <c r="Z5312" s="94">
        <f t="shared" si="516"/>
        <v>2027520</v>
      </c>
      <c r="AA5312" s="89">
        <v>13</v>
      </c>
      <c r="AB5312" s="89">
        <v>16</v>
      </c>
      <c r="AC5312" s="94">
        <f t="shared" si="517"/>
        <v>1703116.8</v>
      </c>
      <c r="AD5312" s="94">
        <f>IF(AND(AC5312="",M5305=""),0,IF((AC5312=""),M5305, IF( (M5305=""),AC5312,SUM(AC5305:AC5312)+M5305)))</f>
        <v>5396689.4249999998</v>
      </c>
      <c r="AE5312" s="94">
        <f t="shared" si="514"/>
        <v>2263371.5448449999</v>
      </c>
      <c r="AF5312" s="94">
        <v>0</v>
      </c>
      <c r="AG5312" s="94">
        <f t="shared" si="515"/>
        <v>2263371.5448449999</v>
      </c>
      <c r="AH5312" s="94">
        <v>0.02</v>
      </c>
    </row>
    <row r="5313" spans="1:34" s="173" customFormat="1" x14ac:dyDescent="0.55000000000000004">
      <c r="A5313" s="122"/>
      <c r="B5313" s="123"/>
      <c r="C5313" s="123"/>
      <c r="D5313" s="135"/>
      <c r="E5313" s="123"/>
      <c r="F5313" s="123"/>
      <c r="G5313" s="123"/>
      <c r="H5313" s="123"/>
      <c r="I5313" s="136"/>
      <c r="J5313" s="123"/>
      <c r="K5313" s="137"/>
      <c r="L5313" s="137" t="s">
        <v>63</v>
      </c>
      <c r="M5313" s="137">
        <f>SUM(M5304:M5312)</f>
        <v>2987625</v>
      </c>
      <c r="N5313" s="123"/>
      <c r="O5313" s="108"/>
      <c r="P5313" s="138"/>
      <c r="Q5313" s="108"/>
      <c r="R5313" s="108"/>
      <c r="S5313" s="139"/>
      <c r="T5313" s="123"/>
      <c r="U5313" s="123"/>
      <c r="V5313" s="123"/>
      <c r="W5313" s="137"/>
      <c r="X5313" s="136"/>
      <c r="Y5313" s="137"/>
      <c r="Z5313" s="137"/>
      <c r="AA5313" s="119"/>
      <c r="AB5313" s="119"/>
      <c r="AC5313" s="137"/>
      <c r="AD5313" s="137"/>
      <c r="AE5313" s="137">
        <f>SUM(AE5304:AE5312)</f>
        <v>6257077.8487200001</v>
      </c>
      <c r="AF5313" s="137"/>
      <c r="AG5313" s="137">
        <f>SUM(AG5304:AG5312)</f>
        <v>5166952.8487200001</v>
      </c>
      <c r="AH5313" s="137"/>
    </row>
    <row r="5314" spans="1:34" s="173" customFormat="1" x14ac:dyDescent="0.55000000000000004">
      <c r="A5314" s="122" t="s">
        <v>7340</v>
      </c>
      <c r="B5314" s="123">
        <v>2281</v>
      </c>
      <c r="C5314" s="123">
        <v>7322</v>
      </c>
      <c r="D5314" s="135" t="s">
        <v>7341</v>
      </c>
      <c r="E5314" s="123" t="s">
        <v>34</v>
      </c>
      <c r="F5314" s="123">
        <v>13973</v>
      </c>
      <c r="G5314" s="123">
        <v>16</v>
      </c>
      <c r="H5314" s="123">
        <v>1</v>
      </c>
      <c r="I5314" s="136">
        <v>72</v>
      </c>
      <c r="J5314" s="123" t="s">
        <v>38</v>
      </c>
      <c r="K5314" s="137">
        <f>((G5314*400)+(H5314*100))+I5314</f>
        <v>6572</v>
      </c>
      <c r="L5314" s="137">
        <v>275</v>
      </c>
      <c r="M5314" s="137">
        <f>K5314*L5314</f>
        <v>1807300</v>
      </c>
      <c r="N5314" s="123"/>
      <c r="O5314" s="108"/>
      <c r="P5314" s="138"/>
      <c r="Q5314" s="108"/>
      <c r="R5314" s="108"/>
      <c r="S5314" s="139"/>
      <c r="T5314" s="123"/>
      <c r="U5314" s="123"/>
      <c r="V5314" s="123"/>
      <c r="W5314" s="137"/>
      <c r="X5314" s="136"/>
      <c r="Y5314" s="137"/>
      <c r="Z5314" s="137"/>
      <c r="AA5314" s="119"/>
      <c r="AB5314" s="119"/>
      <c r="AC5314" s="137"/>
      <c r="AD5314" s="137">
        <f>IF(AND(AC5314="",M5314=""),0,IF((AC5314=""),M5314,IF((M5314=""),AC5314,AC5314+M5314)))</f>
        <v>1807300</v>
      </c>
      <c r="AE5314" s="137">
        <f>IF( (X5314=""),AD5314*1,AD5314*(X5314/100) )</f>
        <v>1807300</v>
      </c>
      <c r="AF5314" s="137">
        <v>50000000</v>
      </c>
      <c r="AG5314" s="137">
        <f>IF((AF5314-AE5314) &gt; 1,0,IF((AF5314-AE5314)&lt;0,AE5314-AF5314,AF5314-AE5314))</f>
        <v>0</v>
      </c>
      <c r="AH5314" s="137">
        <v>0.01</v>
      </c>
    </row>
    <row r="5315" spans="1:34" s="173" customFormat="1" x14ac:dyDescent="0.55000000000000004">
      <c r="A5315" s="122"/>
      <c r="B5315" s="123">
        <v>2282</v>
      </c>
      <c r="C5315" s="123">
        <v>7314</v>
      </c>
      <c r="D5315" s="135" t="s">
        <v>7342</v>
      </c>
      <c r="E5315" s="123" t="s">
        <v>34</v>
      </c>
      <c r="F5315" s="123">
        <v>14005</v>
      </c>
      <c r="G5315" s="123">
        <v>10</v>
      </c>
      <c r="H5315" s="123">
        <v>0</v>
      </c>
      <c r="I5315" s="136">
        <v>2</v>
      </c>
      <c r="J5315" s="123" t="s">
        <v>35</v>
      </c>
      <c r="K5315" s="137">
        <f>((G5315*400)+(H5315*100))+I5315</f>
        <v>4002</v>
      </c>
      <c r="L5315" s="137">
        <v>325</v>
      </c>
      <c r="M5315" s="137">
        <f>K5315*L5315</f>
        <v>1300650</v>
      </c>
      <c r="N5315" s="123"/>
      <c r="O5315" s="108"/>
      <c r="P5315" s="138"/>
      <c r="Q5315" s="108"/>
      <c r="R5315" s="108"/>
      <c r="S5315" s="139"/>
      <c r="T5315" s="123"/>
      <c r="U5315" s="123"/>
      <c r="V5315" s="123"/>
      <c r="W5315" s="137"/>
      <c r="X5315" s="136"/>
      <c r="Y5315" s="137"/>
      <c r="Z5315" s="137"/>
      <c r="AA5315" s="119"/>
      <c r="AB5315" s="119"/>
      <c r="AC5315" s="137"/>
      <c r="AD5315" s="137">
        <f>IF(AND(AC5315="",M5315=""),0,IF((AC5315=""),M5315,IF((M5315=""),AC5315,AC5315+M5315)))</f>
        <v>1300650</v>
      </c>
      <c r="AE5315" s="137">
        <f>IF( (X5315=""),AD5315*1,AD5315*(X5315/100) )</f>
        <v>1300650</v>
      </c>
      <c r="AF5315" s="137">
        <v>50000000</v>
      </c>
      <c r="AG5315" s="137">
        <f>IF((AF5315-AE5315) &gt; 1,0,IF((AF5315-AE5315)&lt;0,AE5315-AF5315,AF5315-AE5315))</f>
        <v>0</v>
      </c>
      <c r="AH5315" s="137">
        <v>0.02</v>
      </c>
    </row>
    <row r="5316" spans="1:34" s="173" customFormat="1" x14ac:dyDescent="0.55000000000000004">
      <c r="A5316" s="122"/>
      <c r="B5316" s="123">
        <v>2283</v>
      </c>
      <c r="C5316" s="123">
        <v>7326</v>
      </c>
      <c r="D5316" s="135" t="s">
        <v>7343</v>
      </c>
      <c r="E5316" s="123" t="s">
        <v>34</v>
      </c>
      <c r="F5316" s="123">
        <v>16013</v>
      </c>
      <c r="G5316" s="123">
        <v>0</v>
      </c>
      <c r="H5316" s="123">
        <v>3</v>
      </c>
      <c r="I5316" s="136">
        <v>83</v>
      </c>
      <c r="J5316" s="123" t="s">
        <v>38</v>
      </c>
      <c r="K5316" s="137">
        <f>((G5316*400)+(H5316*100))+I5316</f>
        <v>383</v>
      </c>
      <c r="L5316" s="137">
        <v>325</v>
      </c>
      <c r="M5316" s="137">
        <f>K5316*L5316</f>
        <v>124475</v>
      </c>
      <c r="N5316" s="123"/>
      <c r="O5316" s="108"/>
      <c r="P5316" s="138"/>
      <c r="Q5316" s="108"/>
      <c r="R5316" s="108"/>
      <c r="S5316" s="139"/>
      <c r="T5316" s="123"/>
      <c r="U5316" s="123"/>
      <c r="V5316" s="123"/>
      <c r="W5316" s="137"/>
      <c r="X5316" s="136"/>
      <c r="Y5316" s="137"/>
      <c r="Z5316" s="137"/>
      <c r="AA5316" s="119"/>
      <c r="AB5316" s="119"/>
      <c r="AC5316" s="137"/>
      <c r="AD5316" s="137">
        <f>IF(AND(AC5316="",M5316=""),0,IF((AC5316=""),M5316,IF((M5316=""),AC5316,AC5316+M5316)))</f>
        <v>124475</v>
      </c>
      <c r="AE5316" s="137">
        <f>IF( (X5316=""),AD5316*1,AD5316*(X5316/100) )</f>
        <v>124475</v>
      </c>
      <c r="AF5316" s="137">
        <v>50000000</v>
      </c>
      <c r="AG5316" s="137">
        <f>IF((AF5316-AE5316) &gt; 1,0,IF((AF5316-AE5316)&lt;0,AE5316-AF5316,AF5316-AE5316))</f>
        <v>0</v>
      </c>
      <c r="AH5316" s="137">
        <v>0.01</v>
      </c>
    </row>
    <row r="5317" spans="1:34" s="173" customFormat="1" x14ac:dyDescent="0.55000000000000004">
      <c r="A5317" s="122"/>
      <c r="B5317" s="123"/>
      <c r="C5317" s="123"/>
      <c r="D5317" s="135"/>
      <c r="E5317" s="123"/>
      <c r="F5317" s="123"/>
      <c r="G5317" s="123"/>
      <c r="H5317" s="123"/>
      <c r="I5317" s="136"/>
      <c r="J5317" s="123"/>
      <c r="K5317" s="137"/>
      <c r="L5317" s="137" t="s">
        <v>63</v>
      </c>
      <c r="M5317" s="137">
        <f>SUM(M5314:M5316)</f>
        <v>3232425</v>
      </c>
      <c r="N5317" s="123"/>
      <c r="O5317" s="108"/>
      <c r="P5317" s="138"/>
      <c r="Q5317" s="108"/>
      <c r="R5317" s="108"/>
      <c r="S5317" s="139"/>
      <c r="T5317" s="123"/>
      <c r="U5317" s="123"/>
      <c r="V5317" s="123"/>
      <c r="W5317" s="137"/>
      <c r="X5317" s="136"/>
      <c r="Y5317" s="137"/>
      <c r="Z5317" s="137"/>
      <c r="AA5317" s="119"/>
      <c r="AB5317" s="119"/>
      <c r="AC5317" s="137"/>
      <c r="AD5317" s="137"/>
      <c r="AE5317" s="137">
        <f>SUM(AE5314:AE5316)</f>
        <v>3232425</v>
      </c>
      <c r="AF5317" s="137"/>
      <c r="AG5317" s="137">
        <f>SUM(AG5314:AG5316)</f>
        <v>0</v>
      </c>
      <c r="AH5317" s="137"/>
    </row>
    <row r="5318" spans="1:34" s="173" customFormat="1" x14ac:dyDescent="0.55000000000000004">
      <c r="A5318" s="122" t="s">
        <v>7346</v>
      </c>
      <c r="B5318" s="123">
        <v>2284</v>
      </c>
      <c r="C5318" s="123">
        <v>5768</v>
      </c>
      <c r="D5318" s="135" t="s">
        <v>7347</v>
      </c>
      <c r="E5318" s="123" t="s">
        <v>34</v>
      </c>
      <c r="F5318" s="123">
        <v>3802</v>
      </c>
      <c r="G5318" s="123">
        <v>0</v>
      </c>
      <c r="H5318" s="123">
        <v>1</v>
      </c>
      <c r="I5318" s="136">
        <v>35</v>
      </c>
      <c r="J5318" s="123" t="s">
        <v>35</v>
      </c>
      <c r="K5318" s="137">
        <f>((G5318*400)+(H5318*100))+I5318</f>
        <v>135</v>
      </c>
      <c r="L5318" s="137">
        <v>450</v>
      </c>
      <c r="M5318" s="137">
        <f>K5318*L5318</f>
        <v>60750</v>
      </c>
      <c r="N5318" s="123">
        <v>1</v>
      </c>
      <c r="O5318" s="108" t="s">
        <v>7344</v>
      </c>
      <c r="P5318" s="138"/>
      <c r="Q5318" s="108" t="s">
        <v>7345</v>
      </c>
      <c r="R5318" s="108" t="s">
        <v>674</v>
      </c>
      <c r="S5318" s="139"/>
      <c r="T5318" s="123" t="s">
        <v>55</v>
      </c>
      <c r="U5318" s="123" t="s">
        <v>45</v>
      </c>
      <c r="V5318" s="123" t="s">
        <v>52</v>
      </c>
      <c r="W5318" s="137">
        <v>59.52</v>
      </c>
      <c r="X5318" s="136">
        <v>0</v>
      </c>
      <c r="Y5318" s="137">
        <v>0</v>
      </c>
      <c r="Z5318" s="137">
        <f>W5318*Y5318</f>
        <v>0</v>
      </c>
      <c r="AA5318" s="119">
        <v>6</v>
      </c>
      <c r="AB5318" s="119">
        <v>6</v>
      </c>
      <c r="AC5318" s="137">
        <f>(Z5318*(100-AB5318))/100</f>
        <v>0</v>
      </c>
      <c r="AD5318" s="137">
        <f>IF(AND(AC5318="",M5318=""),0,IF((AC5318=""),M5318, IF( (M5318=""),AC5318,SUM(AC5318:AC5320)+M5318)))</f>
        <v>982043.99999999988</v>
      </c>
      <c r="AE5318" s="137">
        <f>IF( (X5318=""),AD5318*1,AD5318*(X5318/100) )</f>
        <v>0</v>
      </c>
      <c r="AF5318" s="137">
        <v>50000000</v>
      </c>
      <c r="AG5318" s="137">
        <f>IF((AF5318-AE5318) &gt; 1,0,IF((AF5318-AE5318)&lt;0,AE5318-AF5318,AF5318-AE5318))</f>
        <v>0</v>
      </c>
      <c r="AH5318" s="137">
        <v>0.02</v>
      </c>
    </row>
    <row r="5319" spans="1:34" s="173" customFormat="1" x14ac:dyDescent="0.55000000000000004">
      <c r="A5319" s="122"/>
      <c r="B5319" s="123"/>
      <c r="C5319" s="123"/>
      <c r="D5319" s="135"/>
      <c r="E5319" s="123"/>
      <c r="F5319" s="123"/>
      <c r="G5319" s="123"/>
      <c r="H5319" s="123"/>
      <c r="I5319" s="136"/>
      <c r="J5319" s="123"/>
      <c r="K5319" s="137"/>
      <c r="L5319" s="137"/>
      <c r="M5319" s="137"/>
      <c r="N5319" s="123">
        <v>2</v>
      </c>
      <c r="O5319" s="108" t="s">
        <v>7344</v>
      </c>
      <c r="P5319" s="138"/>
      <c r="Q5319" s="108" t="s">
        <v>7345</v>
      </c>
      <c r="R5319" s="108" t="s">
        <v>674</v>
      </c>
      <c r="S5319" s="139" t="s">
        <v>7347</v>
      </c>
      <c r="T5319" s="123" t="s">
        <v>51</v>
      </c>
      <c r="U5319" s="123" t="s">
        <v>45</v>
      </c>
      <c r="V5319" s="123" t="s">
        <v>52</v>
      </c>
      <c r="W5319" s="137">
        <v>145.19999999999999</v>
      </c>
      <c r="X5319" s="136">
        <v>100</v>
      </c>
      <c r="Y5319" s="137">
        <v>6750</v>
      </c>
      <c r="Z5319" s="137">
        <f>W5319*Y5319</f>
        <v>980099.99999999988</v>
      </c>
      <c r="AA5319" s="119">
        <v>6</v>
      </c>
      <c r="AB5319" s="119">
        <v>6</v>
      </c>
      <c r="AC5319" s="137">
        <f>(Z5319*(100-AB5319))/100</f>
        <v>921293.99999999988</v>
      </c>
      <c r="AD5319" s="137">
        <f>IF(AND(AC5319="",M5318=""),0,IF((AC5319=""),M5318, IF( (M5318=""),AC5319,SUM(AC5318:AC5320)+M5318)))</f>
        <v>982043.99999999988</v>
      </c>
      <c r="AE5319" s="137">
        <f>IF( (X5319=""),AD5319*1,AD5319*(X5319/100) )</f>
        <v>982043.99999999988</v>
      </c>
      <c r="AF5319" s="137">
        <v>50000000</v>
      </c>
      <c r="AG5319" s="137">
        <f>IF((AF5319-AE5319) &gt; 1,0,IF((AF5319-AE5319)&lt;0,AE5319-AF5319,AF5319-AE5319))</f>
        <v>0</v>
      </c>
      <c r="AH5319" s="137">
        <v>0.02</v>
      </c>
    </row>
    <row r="5320" spans="1:34" s="173" customFormat="1" x14ac:dyDescent="0.55000000000000004">
      <c r="A5320" s="122"/>
      <c r="B5320" s="123"/>
      <c r="C5320" s="123"/>
      <c r="D5320" s="135"/>
      <c r="E5320" s="123"/>
      <c r="F5320" s="123"/>
      <c r="G5320" s="123"/>
      <c r="H5320" s="123"/>
      <c r="I5320" s="136"/>
      <c r="J5320" s="123"/>
      <c r="K5320" s="137"/>
      <c r="L5320" s="137" t="s">
        <v>63</v>
      </c>
      <c r="M5320" s="137">
        <f>SUM(M5318:M5319)</f>
        <v>60750</v>
      </c>
      <c r="N5320" s="123"/>
      <c r="O5320" s="108"/>
      <c r="P5320" s="138"/>
      <c r="Q5320" s="108"/>
      <c r="R5320" s="108"/>
      <c r="S5320" s="139"/>
      <c r="T5320" s="123"/>
      <c r="U5320" s="123"/>
      <c r="V5320" s="123"/>
      <c r="W5320" s="137"/>
      <c r="X5320" s="136"/>
      <c r="Y5320" s="137"/>
      <c r="Z5320" s="137"/>
      <c r="AA5320" s="119"/>
      <c r="AB5320" s="119"/>
      <c r="AC5320" s="137"/>
      <c r="AD5320" s="137"/>
      <c r="AE5320" s="137">
        <f>SUM(AE5318:AE5319)</f>
        <v>982043.99999999988</v>
      </c>
      <c r="AF5320" s="137"/>
      <c r="AG5320" s="137">
        <f>SUM(AG5318:AG5319)</f>
        <v>0</v>
      </c>
      <c r="AH5320" s="137"/>
    </row>
    <row r="5321" spans="1:34" s="173" customFormat="1" x14ac:dyDescent="0.55000000000000004">
      <c r="A5321" s="122" t="s">
        <v>7350</v>
      </c>
      <c r="B5321" s="123">
        <v>2285</v>
      </c>
      <c r="C5321" s="123">
        <v>5532</v>
      </c>
      <c r="D5321" s="135" t="s">
        <v>7351</v>
      </c>
      <c r="E5321" s="123" t="s">
        <v>34</v>
      </c>
      <c r="F5321" s="123">
        <v>2312</v>
      </c>
      <c r="G5321" s="123">
        <v>0</v>
      </c>
      <c r="H5321" s="123">
        <v>2</v>
      </c>
      <c r="I5321" s="136">
        <v>16</v>
      </c>
      <c r="J5321" s="123" t="s">
        <v>35</v>
      </c>
      <c r="K5321" s="137">
        <f>((G5321*400)+(H5321*100))+I5321</f>
        <v>216</v>
      </c>
      <c r="L5321" s="137">
        <v>2425</v>
      </c>
      <c r="M5321" s="137">
        <f>K5321*L5321</f>
        <v>523800</v>
      </c>
      <c r="N5321" s="123">
        <v>1</v>
      </c>
      <c r="O5321" s="108" t="s">
        <v>7348</v>
      </c>
      <c r="P5321" s="138">
        <v>3570300552912</v>
      </c>
      <c r="Q5321" s="108" t="s">
        <v>7349</v>
      </c>
      <c r="R5321" s="108" t="s">
        <v>7352</v>
      </c>
      <c r="S5321" s="139" t="s">
        <v>7353</v>
      </c>
      <c r="T5321" s="123" t="s">
        <v>343</v>
      </c>
      <c r="U5321" s="123" t="s">
        <v>45</v>
      </c>
      <c r="V5321" s="123" t="s">
        <v>52</v>
      </c>
      <c r="W5321" s="137">
        <v>34.96</v>
      </c>
      <c r="X5321" s="136">
        <v>100</v>
      </c>
      <c r="Y5321" s="137">
        <v>5600</v>
      </c>
      <c r="Z5321" s="137">
        <f>W5321*Y5321</f>
        <v>195776</v>
      </c>
      <c r="AA5321" s="119">
        <v>6</v>
      </c>
      <c r="AB5321" s="119">
        <v>6</v>
      </c>
      <c r="AC5321" s="137">
        <f>(Z5321*(100-AB5321))/100</f>
        <v>184029.44</v>
      </c>
      <c r="AD5321" s="137">
        <f>IF(AND(AC5321="",M5321=""),0,IF((AC5321=""),M5321, IF( (M5321=""),AC5321,SUM(AC5321:AC5322)+M5321)))</f>
        <v>2334311.44</v>
      </c>
      <c r="AE5321" s="137">
        <f>IF( (X5321=""),AD5321*1,AD5321*(X5321/100) )</f>
        <v>2334311.44</v>
      </c>
      <c r="AF5321" s="137">
        <v>50000000</v>
      </c>
      <c r="AG5321" s="137">
        <f>IF((AF5321-AE5321) &gt; 1,0,IF((AF5321-AE5321)&lt;0,AE5321-AF5321,AF5321-AE5321))</f>
        <v>0</v>
      </c>
      <c r="AH5321" s="137">
        <v>0.02</v>
      </c>
    </row>
    <row r="5322" spans="1:34" s="173" customFormat="1" x14ac:dyDescent="0.55000000000000004">
      <c r="A5322" s="122"/>
      <c r="B5322" s="123">
        <v>2286</v>
      </c>
      <c r="C5322" s="123">
        <v>5546</v>
      </c>
      <c r="D5322" s="135" t="s">
        <v>7354</v>
      </c>
      <c r="E5322" s="123" t="s">
        <v>34</v>
      </c>
      <c r="F5322" s="123">
        <v>11000</v>
      </c>
      <c r="G5322" s="123">
        <v>0</v>
      </c>
      <c r="H5322" s="123">
        <v>1</v>
      </c>
      <c r="I5322" s="136">
        <v>16</v>
      </c>
      <c r="J5322" s="123" t="s">
        <v>35</v>
      </c>
      <c r="K5322" s="137">
        <f>((G5322*400)+(H5322*100))+I5322</f>
        <v>116</v>
      </c>
      <c r="L5322" s="137">
        <v>2425</v>
      </c>
      <c r="M5322" s="137">
        <f>K5322*L5322</f>
        <v>281300</v>
      </c>
      <c r="N5322" s="123">
        <v>1</v>
      </c>
      <c r="O5322" s="108" t="s">
        <v>7348</v>
      </c>
      <c r="P5322" s="138">
        <v>3570300552912</v>
      </c>
      <c r="Q5322" s="108" t="s">
        <v>7349</v>
      </c>
      <c r="R5322" s="108" t="s">
        <v>7352</v>
      </c>
      <c r="S5322" s="139" t="s">
        <v>7355</v>
      </c>
      <c r="T5322" s="123" t="s">
        <v>44</v>
      </c>
      <c r="U5322" s="123" t="s">
        <v>45</v>
      </c>
      <c r="V5322" s="123" t="s">
        <v>52</v>
      </c>
      <c r="W5322" s="137">
        <v>242</v>
      </c>
      <c r="X5322" s="136">
        <v>100</v>
      </c>
      <c r="Y5322" s="137">
        <v>7150</v>
      </c>
      <c r="Z5322" s="137">
        <f>W5322*Y5322</f>
        <v>1730300</v>
      </c>
      <c r="AA5322" s="119">
        <v>6</v>
      </c>
      <c r="AB5322" s="119">
        <v>6</v>
      </c>
      <c r="AC5322" s="137">
        <f>(Z5322*(100-AB5322))/100</f>
        <v>1626482</v>
      </c>
      <c r="AD5322" s="137">
        <f>IF(AND(AC5322="",M5322=""),0,IF((AC5322=""),M5322, IF( (M5322=""),AC5322,SUM(AC5322:AC5323)+M5322)))</f>
        <v>1907782</v>
      </c>
      <c r="AE5322" s="137">
        <f>IF( (X5322=""),AD5322*1,AD5322*(X5322/100) )</f>
        <v>1907782</v>
      </c>
      <c r="AF5322" s="137">
        <v>50000000</v>
      </c>
      <c r="AG5322" s="137">
        <f>IF((AF5322-AE5322) &gt; 1,0,IF((AF5322-AE5322)&lt;0,AE5322-AF5322,AF5322-AE5322))</f>
        <v>0</v>
      </c>
      <c r="AH5322" s="137">
        <v>0.02</v>
      </c>
    </row>
    <row r="5323" spans="1:34" s="173" customFormat="1" x14ac:dyDescent="0.55000000000000004">
      <c r="A5323" s="122"/>
      <c r="B5323" s="123">
        <v>2287</v>
      </c>
      <c r="C5323" s="123">
        <v>4979</v>
      </c>
      <c r="D5323" s="135" t="s">
        <v>7356</v>
      </c>
      <c r="E5323" s="123" t="s">
        <v>34</v>
      </c>
      <c r="F5323" s="123">
        <v>22221</v>
      </c>
      <c r="G5323" s="123">
        <v>6</v>
      </c>
      <c r="H5323" s="123">
        <v>0</v>
      </c>
      <c r="I5323" s="136">
        <v>46</v>
      </c>
      <c r="J5323" s="123" t="s">
        <v>38</v>
      </c>
      <c r="K5323" s="137">
        <f>((G5323*400)+(H5323*100))+I5323</f>
        <v>2446</v>
      </c>
      <c r="L5323" s="137">
        <v>275</v>
      </c>
      <c r="M5323" s="137">
        <f>K5323*L5323</f>
        <v>672650</v>
      </c>
      <c r="N5323" s="123"/>
      <c r="O5323" s="108"/>
      <c r="P5323" s="138"/>
      <c r="Q5323" s="108"/>
      <c r="R5323" s="108"/>
      <c r="S5323" s="139"/>
      <c r="T5323" s="123"/>
      <c r="U5323" s="123"/>
      <c r="V5323" s="123"/>
      <c r="W5323" s="137"/>
      <c r="X5323" s="136"/>
      <c r="Y5323" s="137"/>
      <c r="Z5323" s="137"/>
      <c r="AA5323" s="119"/>
      <c r="AB5323" s="119"/>
      <c r="AC5323" s="137"/>
      <c r="AD5323" s="137">
        <f>IF(AND(AC5323="",M5323=""),0,IF((AC5323=""),M5323,IF((M5323=""),AC5323,AC5323+M5323)))</f>
        <v>672650</v>
      </c>
      <c r="AE5323" s="137">
        <f>IF( (X5323=""),AD5323*1,AD5323*(X5323/100) )</f>
        <v>672650</v>
      </c>
      <c r="AF5323" s="137">
        <v>50000000</v>
      </c>
      <c r="AG5323" s="137">
        <f>IF((AF5323-AE5323) &gt; 1,0,IF((AF5323-AE5323)&lt;0,AE5323-AF5323,AF5323-AE5323))</f>
        <v>0</v>
      </c>
      <c r="AH5323" s="137">
        <v>0.01</v>
      </c>
    </row>
    <row r="5324" spans="1:34" s="173" customFormat="1" x14ac:dyDescent="0.55000000000000004">
      <c r="A5324" s="122"/>
      <c r="B5324" s="123"/>
      <c r="C5324" s="123"/>
      <c r="D5324" s="135"/>
      <c r="E5324" s="123"/>
      <c r="F5324" s="123"/>
      <c r="G5324" s="123"/>
      <c r="H5324" s="123"/>
      <c r="I5324" s="136"/>
      <c r="J5324" s="123"/>
      <c r="K5324" s="137"/>
      <c r="L5324" s="137" t="s">
        <v>63</v>
      </c>
      <c r="M5324" s="137">
        <f>SUM(M5321:M5323)</f>
        <v>1477750</v>
      </c>
      <c r="N5324" s="123"/>
      <c r="O5324" s="108"/>
      <c r="P5324" s="138"/>
      <c r="Q5324" s="108"/>
      <c r="R5324" s="108"/>
      <c r="S5324" s="139"/>
      <c r="T5324" s="123"/>
      <c r="U5324" s="123"/>
      <c r="V5324" s="123"/>
      <c r="W5324" s="137"/>
      <c r="X5324" s="136"/>
      <c r="Y5324" s="137"/>
      <c r="Z5324" s="137"/>
      <c r="AA5324" s="119"/>
      <c r="AB5324" s="119"/>
      <c r="AC5324" s="137"/>
      <c r="AD5324" s="137"/>
      <c r="AE5324" s="137">
        <f>SUM(AE5321:AE5323)</f>
        <v>4914743.4399999995</v>
      </c>
      <c r="AF5324" s="137"/>
      <c r="AG5324" s="137">
        <f>SUM(AG5321:AG5323)</f>
        <v>0</v>
      </c>
      <c r="AH5324" s="137"/>
    </row>
    <row r="5325" spans="1:34" s="173" customFormat="1" x14ac:dyDescent="0.55000000000000004">
      <c r="A5325" s="122" t="s">
        <v>5433</v>
      </c>
      <c r="B5325" s="123">
        <v>2288</v>
      </c>
      <c r="C5325" s="123">
        <v>5713</v>
      </c>
      <c r="D5325" s="135" t="s">
        <v>7359</v>
      </c>
      <c r="E5325" s="123" t="s">
        <v>34</v>
      </c>
      <c r="F5325" s="123">
        <v>2290</v>
      </c>
      <c r="G5325" s="123">
        <v>0</v>
      </c>
      <c r="H5325" s="123">
        <v>1</v>
      </c>
      <c r="I5325" s="136">
        <v>32</v>
      </c>
      <c r="J5325" s="123" t="s">
        <v>35</v>
      </c>
      <c r="K5325" s="137">
        <f>((G5325*400)+(H5325*100))+I5325</f>
        <v>132</v>
      </c>
      <c r="L5325" s="137">
        <v>2425</v>
      </c>
      <c r="M5325" s="137">
        <f>K5325*L5325</f>
        <v>320100</v>
      </c>
      <c r="N5325" s="123">
        <v>1</v>
      </c>
      <c r="O5325" s="108" t="s">
        <v>7357</v>
      </c>
      <c r="P5325" s="138">
        <v>3570800007077</v>
      </c>
      <c r="Q5325" s="108" t="s">
        <v>7358</v>
      </c>
      <c r="R5325" s="108" t="s">
        <v>5435</v>
      </c>
      <c r="S5325" s="139" t="s">
        <v>7360</v>
      </c>
      <c r="T5325" s="123" t="s">
        <v>51</v>
      </c>
      <c r="U5325" s="123" t="s">
        <v>45</v>
      </c>
      <c r="V5325" s="123" t="s">
        <v>52</v>
      </c>
      <c r="W5325" s="137">
        <v>495</v>
      </c>
      <c r="X5325" s="136">
        <v>100</v>
      </c>
      <c r="Y5325" s="137">
        <v>6750</v>
      </c>
      <c r="Z5325" s="137">
        <f>W5325*Y5325</f>
        <v>3341250</v>
      </c>
      <c r="AA5325" s="119">
        <v>6</v>
      </c>
      <c r="AB5325" s="119">
        <v>6</v>
      </c>
      <c r="AC5325" s="137">
        <f>(Z5325*(100-AB5325))/100</f>
        <v>3140775</v>
      </c>
      <c r="AD5325" s="137">
        <f>IF(AND(AC5325="",M5325=""),0,IF((AC5325=""),M5325, IF( (M5325=""),AC5325,SUM(AC5325:AC5328)+M5325)))</f>
        <v>3836520.6</v>
      </c>
      <c r="AE5325" s="137">
        <f>IF( (X5325=""),AD5325*1,AD5325*(X5325/100) )</f>
        <v>3836520.6</v>
      </c>
      <c r="AF5325" s="137">
        <v>50000000</v>
      </c>
      <c r="AG5325" s="137">
        <f>IF((AF5325-AE5325) &gt; 1,0,IF((AF5325-AE5325)&lt;0,AE5325-AF5325,AF5325-AE5325))</f>
        <v>0</v>
      </c>
      <c r="AH5325" s="137">
        <v>0.02</v>
      </c>
    </row>
    <row r="5326" spans="1:34" s="173" customFormat="1" x14ac:dyDescent="0.55000000000000004">
      <c r="A5326" s="122"/>
      <c r="B5326" s="123"/>
      <c r="C5326" s="123"/>
      <c r="D5326" s="135"/>
      <c r="E5326" s="123"/>
      <c r="F5326" s="123"/>
      <c r="G5326" s="123"/>
      <c r="H5326" s="123"/>
      <c r="I5326" s="136"/>
      <c r="J5326" s="123"/>
      <c r="K5326" s="137"/>
      <c r="L5326" s="137"/>
      <c r="M5326" s="137"/>
      <c r="N5326" s="123">
        <v>2</v>
      </c>
      <c r="O5326" s="108" t="s">
        <v>7357</v>
      </c>
      <c r="P5326" s="138">
        <v>3570800007077</v>
      </c>
      <c r="Q5326" s="108" t="s">
        <v>7358</v>
      </c>
      <c r="R5326" s="108" t="s">
        <v>5435</v>
      </c>
      <c r="S5326" s="139" t="s">
        <v>7361</v>
      </c>
      <c r="T5326" s="123" t="s">
        <v>55</v>
      </c>
      <c r="U5326" s="123" t="s">
        <v>45</v>
      </c>
      <c r="V5326" s="123" t="s">
        <v>52</v>
      </c>
      <c r="W5326" s="137">
        <v>163.02000000000001</v>
      </c>
      <c r="X5326" s="136">
        <v>0</v>
      </c>
      <c r="Y5326" s="137">
        <v>0</v>
      </c>
      <c r="Z5326" s="137">
        <f>W5326*Y5326</f>
        <v>0</v>
      </c>
      <c r="AA5326" s="119">
        <v>6</v>
      </c>
      <c r="AB5326" s="119">
        <v>6</v>
      </c>
      <c r="AC5326" s="137">
        <f>(Z5326*(100-AB5326))/100</f>
        <v>0</v>
      </c>
      <c r="AD5326" s="137">
        <f>IF(AND(AC5326="",M5325=""),0,IF((AC5326=""),M5325, IF( (M5325=""),AC5326,SUM(AC5325:AC5328)+M5325)))</f>
        <v>3836520.6</v>
      </c>
      <c r="AE5326" s="137">
        <f>IF( (X5326=""),AD5326*1,AD5326*(X5326/100) )</f>
        <v>0</v>
      </c>
      <c r="AF5326" s="137">
        <v>50000000</v>
      </c>
      <c r="AG5326" s="137">
        <f>IF((AF5326-AE5326) &gt; 1,0,IF((AF5326-AE5326)&lt;0,AE5326-AF5326,AF5326-AE5326))</f>
        <v>0</v>
      </c>
      <c r="AH5326" s="137">
        <v>0.02</v>
      </c>
    </row>
    <row r="5327" spans="1:34" s="173" customFormat="1" x14ac:dyDescent="0.55000000000000004">
      <c r="A5327" s="122"/>
      <c r="B5327" s="123"/>
      <c r="C5327" s="123"/>
      <c r="D5327" s="135"/>
      <c r="E5327" s="123"/>
      <c r="F5327" s="123"/>
      <c r="G5327" s="123"/>
      <c r="H5327" s="123"/>
      <c r="I5327" s="136"/>
      <c r="J5327" s="123"/>
      <c r="K5327" s="137"/>
      <c r="L5327" s="137" t="s">
        <v>63</v>
      </c>
      <c r="M5327" s="137">
        <f>SUM(M5325:M5326)</f>
        <v>320100</v>
      </c>
      <c r="N5327" s="123"/>
      <c r="O5327" s="108"/>
      <c r="P5327" s="138"/>
      <c r="Q5327" s="108"/>
      <c r="R5327" s="108"/>
      <c r="S5327" s="139"/>
      <c r="T5327" s="123"/>
      <c r="U5327" s="123"/>
      <c r="V5327" s="123"/>
      <c r="W5327" s="137"/>
      <c r="X5327" s="136"/>
      <c r="Y5327" s="137"/>
      <c r="Z5327" s="137"/>
      <c r="AA5327" s="119"/>
      <c r="AB5327" s="119"/>
      <c r="AC5327" s="137"/>
      <c r="AD5327" s="137"/>
      <c r="AE5327" s="137">
        <f>SUM(AE5325:AE5326)</f>
        <v>3836520.6</v>
      </c>
      <c r="AF5327" s="137"/>
      <c r="AG5327" s="137">
        <f>SUM(AG5325:AG5326)</f>
        <v>0</v>
      </c>
      <c r="AH5327" s="137"/>
    </row>
    <row r="5328" spans="1:34" s="173" customFormat="1" x14ac:dyDescent="0.55000000000000004">
      <c r="A5328" s="122" t="s">
        <v>7364</v>
      </c>
      <c r="B5328" s="123">
        <v>2289</v>
      </c>
      <c r="C5328" s="123">
        <v>8475</v>
      </c>
      <c r="D5328" s="135" t="s">
        <v>7365</v>
      </c>
      <c r="E5328" s="123" t="s">
        <v>34</v>
      </c>
      <c r="F5328" s="123">
        <v>967</v>
      </c>
      <c r="G5328" s="123">
        <v>0</v>
      </c>
      <c r="H5328" s="123">
        <v>2</v>
      </c>
      <c r="I5328" s="136">
        <v>46</v>
      </c>
      <c r="J5328" s="123" t="s">
        <v>35</v>
      </c>
      <c r="K5328" s="137">
        <f>((G5328*400)+(H5328*100))+I5328</f>
        <v>246</v>
      </c>
      <c r="L5328" s="137">
        <v>800</v>
      </c>
      <c r="M5328" s="137">
        <f>K5328*L5328</f>
        <v>196800</v>
      </c>
      <c r="N5328" s="123">
        <v>1</v>
      </c>
      <c r="O5328" s="108" t="s">
        <v>7362</v>
      </c>
      <c r="P5328" s="138"/>
      <c r="Q5328" s="108" t="s">
        <v>7363</v>
      </c>
      <c r="R5328" s="108" t="s">
        <v>7366</v>
      </c>
      <c r="S5328" s="139" t="s">
        <v>7367</v>
      </c>
      <c r="T5328" s="123" t="s">
        <v>51</v>
      </c>
      <c r="U5328" s="123" t="s">
        <v>227</v>
      </c>
      <c r="V5328" s="123" t="s">
        <v>52</v>
      </c>
      <c r="W5328" s="137">
        <v>89.76</v>
      </c>
      <c r="X5328" s="136">
        <v>60.42</v>
      </c>
      <c r="Y5328" s="137">
        <v>6750</v>
      </c>
      <c r="Z5328" s="137">
        <f>W5328*Y5328</f>
        <v>605880</v>
      </c>
      <c r="AA5328" s="119">
        <v>12</v>
      </c>
      <c r="AB5328" s="119">
        <v>38</v>
      </c>
      <c r="AC5328" s="137">
        <f>(Z5328*(100-AB5328))/100</f>
        <v>375645.6</v>
      </c>
      <c r="AD5328" s="137">
        <f>IF(AND(AC5328="",M5328=""),0,IF((AC5328=""),M5328, IF( (M5328=""),AC5328,SUM(AC5328:AC5331)+M5328)))</f>
        <v>1491744.3</v>
      </c>
      <c r="AE5328" s="137">
        <f>IF( (X5328=""),AD5328*1,AD5328*(X5328/100) )</f>
        <v>901311.90606000018</v>
      </c>
      <c r="AF5328" s="137">
        <v>0</v>
      </c>
      <c r="AG5328" s="137">
        <f>IF((AF5328-AE5328) &gt; 1,0,IF((AF5328-AE5328)&lt;0,AE5328-AF5328,AF5328-AE5328))</f>
        <v>901311.90606000018</v>
      </c>
      <c r="AH5328" s="137">
        <v>0.02</v>
      </c>
    </row>
    <row r="5329" spans="1:34" s="173" customFormat="1" x14ac:dyDescent="0.55000000000000004">
      <c r="A5329" s="122"/>
      <c r="B5329" s="123"/>
      <c r="C5329" s="123"/>
      <c r="D5329" s="135"/>
      <c r="E5329" s="123"/>
      <c r="F5329" s="123"/>
      <c r="G5329" s="123"/>
      <c r="H5329" s="123"/>
      <c r="I5329" s="136"/>
      <c r="J5329" s="123"/>
      <c r="K5329" s="137"/>
      <c r="L5329" s="137"/>
      <c r="M5329" s="137"/>
      <c r="N5329" s="123">
        <v>2</v>
      </c>
      <c r="O5329" s="108" t="s">
        <v>7362</v>
      </c>
      <c r="P5329" s="138"/>
      <c r="Q5329" s="108" t="s">
        <v>7363</v>
      </c>
      <c r="R5329" s="108" t="s">
        <v>7366</v>
      </c>
      <c r="S5329" s="139" t="s">
        <v>7368</v>
      </c>
      <c r="T5329" s="123" t="s">
        <v>51</v>
      </c>
      <c r="U5329" s="123" t="s">
        <v>45</v>
      </c>
      <c r="V5329" s="123" t="s">
        <v>52</v>
      </c>
      <c r="W5329" s="137">
        <v>58.8</v>
      </c>
      <c r="X5329" s="136">
        <v>39.58</v>
      </c>
      <c r="Y5329" s="137">
        <v>6750</v>
      </c>
      <c r="Z5329" s="137">
        <f>W5329*Y5329</f>
        <v>396900</v>
      </c>
      <c r="AA5329" s="119">
        <v>7</v>
      </c>
      <c r="AB5329" s="119">
        <v>7</v>
      </c>
      <c r="AC5329" s="137">
        <f>(Z5329*(100-AB5329))/100</f>
        <v>369117</v>
      </c>
      <c r="AD5329" s="137">
        <f>IF(AND(AC5329="",M5328=""),0,IF((AC5329=""),M5328, IF( (M5328=""),AC5329,SUM(AC5328:AC5331)+M5328)))</f>
        <v>1491744.3</v>
      </c>
      <c r="AE5329" s="137">
        <f>IF( (X5329=""),AD5329*1,AD5329*(X5329/100) )</f>
        <v>590432.39393999998</v>
      </c>
      <c r="AF5329" s="137">
        <v>0</v>
      </c>
      <c r="AG5329" s="137">
        <f>IF((AF5329-AE5329) &gt; 1,0,IF((AF5329-AE5329)&lt;0,AE5329-AF5329,AF5329-AE5329))</f>
        <v>590432.39393999998</v>
      </c>
      <c r="AH5329" s="137">
        <v>0.02</v>
      </c>
    </row>
    <row r="5330" spans="1:34" s="173" customFormat="1" x14ac:dyDescent="0.55000000000000004">
      <c r="A5330" s="122"/>
      <c r="B5330" s="123">
        <v>2290</v>
      </c>
      <c r="C5330" s="123">
        <v>8467</v>
      </c>
      <c r="D5330" s="135" t="s">
        <v>7369</v>
      </c>
      <c r="E5330" s="123" t="s">
        <v>34</v>
      </c>
      <c r="F5330" s="123">
        <v>2503</v>
      </c>
      <c r="G5330" s="123">
        <v>0</v>
      </c>
      <c r="H5330" s="123">
        <v>1</v>
      </c>
      <c r="I5330" s="136">
        <v>15</v>
      </c>
      <c r="J5330" s="123" t="s">
        <v>35</v>
      </c>
      <c r="K5330" s="137">
        <f>((G5330*400)+(H5330*100))+I5330</f>
        <v>115</v>
      </c>
      <c r="L5330" s="137">
        <v>800</v>
      </c>
      <c r="M5330" s="137">
        <f>K5330*L5330</f>
        <v>92000</v>
      </c>
      <c r="N5330" s="123">
        <v>1</v>
      </c>
      <c r="O5330" s="108" t="s">
        <v>7362</v>
      </c>
      <c r="P5330" s="138"/>
      <c r="Q5330" s="108" t="s">
        <v>7363</v>
      </c>
      <c r="R5330" s="108" t="s">
        <v>7366</v>
      </c>
      <c r="S5330" s="139"/>
      <c r="T5330" s="123" t="s">
        <v>51</v>
      </c>
      <c r="U5330" s="123" t="s">
        <v>45</v>
      </c>
      <c r="V5330" s="123" t="s">
        <v>52</v>
      </c>
      <c r="W5330" s="137">
        <v>23.5</v>
      </c>
      <c r="X5330" s="136">
        <v>19.95</v>
      </c>
      <c r="Y5330" s="137">
        <v>6750</v>
      </c>
      <c r="Z5330" s="137">
        <f>W5330*Y5330</f>
        <v>158625</v>
      </c>
      <c r="AA5330" s="119">
        <v>2</v>
      </c>
      <c r="AB5330" s="119">
        <v>2</v>
      </c>
      <c r="AC5330" s="137">
        <f>(Z5330*(100-AB5330))/100</f>
        <v>155452.5</v>
      </c>
      <c r="AD5330" s="137">
        <f>IF(AND(AC5330="",M5330=""),0,IF((AC5330=""),M5330, IF( (M5330=""),AC5330,SUM(AC5330:AC5332)+M5330)))</f>
        <v>642181.69999999995</v>
      </c>
      <c r="AE5330" s="137">
        <f>IF( (X5330=""),AD5330*1,AD5330*(X5330/100) )</f>
        <v>128115.24914999997</v>
      </c>
      <c r="AF5330" s="137">
        <v>50000000</v>
      </c>
      <c r="AG5330" s="137">
        <f>IF((AF5330-AE5330) &gt; 1,0,IF((AF5330-AE5330)&lt;0,AE5330-AF5330,AF5330-AE5330))</f>
        <v>0</v>
      </c>
      <c r="AH5330" s="137">
        <v>0.02</v>
      </c>
    </row>
    <row r="5331" spans="1:34" s="173" customFormat="1" x14ac:dyDescent="0.55000000000000004">
      <c r="A5331" s="122"/>
      <c r="B5331" s="123"/>
      <c r="C5331" s="123"/>
      <c r="D5331" s="135"/>
      <c r="E5331" s="123"/>
      <c r="F5331" s="123"/>
      <c r="G5331" s="123"/>
      <c r="H5331" s="123"/>
      <c r="I5331" s="136"/>
      <c r="J5331" s="123"/>
      <c r="K5331" s="137"/>
      <c r="L5331" s="137"/>
      <c r="M5331" s="137"/>
      <c r="N5331" s="123">
        <v>2</v>
      </c>
      <c r="O5331" s="108" t="s">
        <v>7362</v>
      </c>
      <c r="P5331" s="138"/>
      <c r="Q5331" s="108" t="s">
        <v>7363</v>
      </c>
      <c r="R5331" s="108" t="s">
        <v>7366</v>
      </c>
      <c r="S5331" s="139" t="s">
        <v>7370</v>
      </c>
      <c r="T5331" s="123" t="s">
        <v>51</v>
      </c>
      <c r="U5331" s="123" t="s">
        <v>227</v>
      </c>
      <c r="V5331" s="123" t="s">
        <v>52</v>
      </c>
      <c r="W5331" s="137">
        <v>94.32</v>
      </c>
      <c r="X5331" s="136">
        <v>80.05</v>
      </c>
      <c r="Y5331" s="137">
        <v>6750</v>
      </c>
      <c r="Z5331" s="137">
        <f>W5331*Y5331</f>
        <v>636660</v>
      </c>
      <c r="AA5331" s="119">
        <v>12</v>
      </c>
      <c r="AB5331" s="119">
        <v>38</v>
      </c>
      <c r="AC5331" s="137">
        <f>(Z5331*(100-AB5331))/100</f>
        <v>394729.2</v>
      </c>
      <c r="AD5331" s="137">
        <f>IF(AND(AC5331="",M5330=""),0,IF((AC5331=""),M5330, IF( (M5330=""),AC5331,SUM(AC5330:AC5332)+M5330)))</f>
        <v>642181.69999999995</v>
      </c>
      <c r="AE5331" s="137">
        <f>IF( (X5331=""),AD5331*1,AD5331*(X5331/100) )</f>
        <v>514066.45084999996</v>
      </c>
      <c r="AF5331" s="137">
        <v>50000000</v>
      </c>
      <c r="AG5331" s="137">
        <f>IF((AF5331-AE5331) &gt; 1,0,IF((AF5331-AE5331)&lt;0,AE5331-AF5331,AF5331-AE5331))</f>
        <v>0</v>
      </c>
      <c r="AH5331" s="137">
        <v>0.02</v>
      </c>
    </row>
    <row r="5332" spans="1:34" s="173" customFormat="1" x14ac:dyDescent="0.55000000000000004">
      <c r="A5332" s="122"/>
      <c r="B5332" s="123"/>
      <c r="C5332" s="123"/>
      <c r="D5332" s="135"/>
      <c r="E5332" s="123"/>
      <c r="F5332" s="123"/>
      <c r="G5332" s="123"/>
      <c r="H5332" s="123"/>
      <c r="I5332" s="136"/>
      <c r="J5332" s="123"/>
      <c r="K5332" s="137"/>
      <c r="L5332" s="137" t="s">
        <v>63</v>
      </c>
      <c r="M5332" s="137">
        <f>SUM(M5328:M5331)</f>
        <v>288800</v>
      </c>
      <c r="N5332" s="123"/>
      <c r="O5332" s="108"/>
      <c r="P5332" s="138"/>
      <c r="Q5332" s="108"/>
      <c r="R5332" s="108"/>
      <c r="S5332" s="139"/>
      <c r="T5332" s="123"/>
      <c r="U5332" s="123"/>
      <c r="V5332" s="123"/>
      <c r="W5332" s="137"/>
      <c r="X5332" s="136"/>
      <c r="Y5332" s="137"/>
      <c r="Z5332" s="137"/>
      <c r="AA5332" s="119"/>
      <c r="AB5332" s="119"/>
      <c r="AC5332" s="137"/>
      <c r="AD5332" s="137"/>
      <c r="AE5332" s="137">
        <f>SUM(AE5328:AE5331)</f>
        <v>2133926.0000000005</v>
      </c>
      <c r="AF5332" s="137"/>
      <c r="AG5332" s="137">
        <f>SUM(AG5328:AG5331)</f>
        <v>1491744.3000000003</v>
      </c>
      <c r="AH5332" s="137"/>
    </row>
    <row r="5333" spans="1:34" s="99" customFormat="1" x14ac:dyDescent="0.55000000000000004">
      <c r="A5333" s="107" t="s">
        <v>15464</v>
      </c>
      <c r="B5333" s="161">
        <v>2513</v>
      </c>
      <c r="C5333" s="161">
        <v>10743</v>
      </c>
      <c r="D5333" s="162" t="s">
        <v>15465</v>
      </c>
      <c r="E5333" s="161" t="s">
        <v>34</v>
      </c>
      <c r="F5333" s="161">
        <v>25112</v>
      </c>
      <c r="G5333" s="161">
        <v>0</v>
      </c>
      <c r="H5333" s="161">
        <v>0</v>
      </c>
      <c r="I5333" s="163">
        <v>19</v>
      </c>
      <c r="J5333" s="161" t="s">
        <v>35</v>
      </c>
      <c r="K5333" s="121">
        <f>((G5333*400)+(H5333*100))+I5333</f>
        <v>19</v>
      </c>
      <c r="L5333" s="121">
        <v>14500</v>
      </c>
      <c r="M5333" s="121">
        <f>K5333*L5333</f>
        <v>275500</v>
      </c>
      <c r="N5333" s="161">
        <v>1</v>
      </c>
      <c r="O5333" s="164" t="s">
        <v>15462</v>
      </c>
      <c r="P5333" s="165">
        <v>1100600290678</v>
      </c>
      <c r="Q5333" s="164" t="s">
        <v>15463</v>
      </c>
      <c r="R5333" s="164" t="s">
        <v>15466</v>
      </c>
      <c r="S5333" s="166"/>
      <c r="T5333" s="161" t="s">
        <v>44</v>
      </c>
      <c r="U5333" s="161" t="s">
        <v>45</v>
      </c>
      <c r="V5333" s="123" t="s">
        <v>52</v>
      </c>
      <c r="W5333" s="137">
        <v>108</v>
      </c>
      <c r="X5333" s="136">
        <v>100</v>
      </c>
      <c r="Y5333" s="137">
        <v>7150</v>
      </c>
      <c r="Z5333" s="137">
        <f>W5333*Y5333</f>
        <v>772200</v>
      </c>
      <c r="AA5333" s="119">
        <v>9</v>
      </c>
      <c r="AB5333" s="119">
        <v>9</v>
      </c>
      <c r="AC5333" s="137">
        <f>(Z5333*(100-AB5333))/100</f>
        <v>702702</v>
      </c>
      <c r="AD5333" s="137">
        <f>IF(AND(AC5333="",M5333=""),0,IF((AC5333=""),M5333, IF( (M5333=""),AC5333,SUM(AC5333:AC5334)+M5333)))</f>
        <v>978202</v>
      </c>
      <c r="AE5333" s="137">
        <f>IF( (X5333=""),AD5333*1,AD5333*(X5333/100) )</f>
        <v>978202</v>
      </c>
      <c r="AF5333" s="137">
        <v>0</v>
      </c>
      <c r="AG5333" s="137">
        <f>IF((AF5333-AE5333) &gt; 1,0,IF((AF5333-AE5333)&lt;0,AE5333-AF5333,AF5333-AE5333))</f>
        <v>978202</v>
      </c>
      <c r="AH5333" s="137">
        <v>0.02</v>
      </c>
    </row>
    <row r="5334" spans="1:34" s="99" customFormat="1" x14ac:dyDescent="0.55000000000000004">
      <c r="A5334" s="107"/>
      <c r="B5334" s="161"/>
      <c r="C5334" s="161"/>
      <c r="D5334" s="162"/>
      <c r="E5334" s="161"/>
      <c r="F5334" s="161"/>
      <c r="G5334" s="161"/>
      <c r="H5334" s="161"/>
      <c r="I5334" s="163"/>
      <c r="J5334" s="161"/>
      <c r="K5334" s="121"/>
      <c r="L5334" s="121" t="s">
        <v>63</v>
      </c>
      <c r="M5334" s="121">
        <f>SUM(M5333:M5333)</f>
        <v>275500</v>
      </c>
      <c r="N5334" s="161"/>
      <c r="O5334" s="164"/>
      <c r="P5334" s="165"/>
      <c r="Q5334" s="164"/>
      <c r="R5334" s="164"/>
      <c r="S5334" s="166"/>
      <c r="T5334" s="161"/>
      <c r="U5334" s="161"/>
      <c r="V5334" s="161"/>
      <c r="W5334" s="121"/>
      <c r="X5334" s="163"/>
      <c r="Y5334" s="121"/>
      <c r="Z5334" s="121"/>
      <c r="AA5334" s="167"/>
      <c r="AB5334" s="167"/>
      <c r="AC5334" s="121"/>
      <c r="AD5334" s="121"/>
      <c r="AE5334" s="121">
        <f>SUM(AE5333:AE5333)</f>
        <v>978202</v>
      </c>
      <c r="AF5334" s="121"/>
      <c r="AG5334" s="121">
        <f>SUM(AG5333:AG5333)</f>
        <v>978202</v>
      </c>
      <c r="AH5334" s="121"/>
    </row>
    <row r="5335" spans="1:34" s="173" customFormat="1" x14ac:dyDescent="0.55000000000000004">
      <c r="A5335" s="122" t="s">
        <v>7371</v>
      </c>
      <c r="B5335" s="123">
        <v>2291</v>
      </c>
      <c r="C5335" s="123">
        <v>6156</v>
      </c>
      <c r="D5335" s="135" t="s">
        <v>7372</v>
      </c>
      <c r="E5335" s="123" t="s">
        <v>37</v>
      </c>
      <c r="F5335" s="123">
        <v>5516</v>
      </c>
      <c r="G5335" s="123">
        <v>4</v>
      </c>
      <c r="H5335" s="123">
        <v>1</v>
      </c>
      <c r="I5335" s="136">
        <v>65</v>
      </c>
      <c r="J5335" s="123" t="s">
        <v>38</v>
      </c>
      <c r="K5335" s="137">
        <f>((G5335*400)+(H5335*100))+I5335</f>
        <v>1765</v>
      </c>
      <c r="L5335" s="137">
        <v>400</v>
      </c>
      <c r="M5335" s="137">
        <f>K5335*L5335</f>
        <v>706000</v>
      </c>
      <c r="N5335" s="123"/>
      <c r="O5335" s="108"/>
      <c r="P5335" s="138"/>
      <c r="Q5335" s="108"/>
      <c r="R5335" s="108"/>
      <c r="S5335" s="139"/>
      <c r="T5335" s="123"/>
      <c r="U5335" s="123"/>
      <c r="V5335" s="123"/>
      <c r="W5335" s="137"/>
      <c r="X5335" s="136"/>
      <c r="Y5335" s="137"/>
      <c r="Z5335" s="137"/>
      <c r="AA5335" s="119"/>
      <c r="AB5335" s="119"/>
      <c r="AC5335" s="137"/>
      <c r="AD5335" s="137">
        <f>IF(AND(AC5335="",M5335=""),0,IF((AC5335=""),M5335,IF((M5335=""),AC5335,AC5335+M5335)))</f>
        <v>706000</v>
      </c>
      <c r="AE5335" s="137">
        <f>IF( (X5335=""),AD5335*1,AD5335*(X5335/100) )</f>
        <v>706000</v>
      </c>
      <c r="AF5335" s="137">
        <v>0</v>
      </c>
      <c r="AG5335" s="137">
        <f>IF((AF5335-AE5335) &gt; 1,0,IF((AF5335-AE5335)&lt;0,AE5335-AF5335,AF5335-AE5335))</f>
        <v>706000</v>
      </c>
      <c r="AH5335" s="137">
        <v>0.01</v>
      </c>
    </row>
    <row r="5336" spans="1:34" s="173" customFormat="1" x14ac:dyDescent="0.55000000000000004">
      <c r="A5336" s="122"/>
      <c r="B5336" s="123"/>
      <c r="C5336" s="123"/>
      <c r="D5336" s="135"/>
      <c r="E5336" s="123"/>
      <c r="F5336" s="123"/>
      <c r="G5336" s="123"/>
      <c r="H5336" s="123"/>
      <c r="I5336" s="136"/>
      <c r="J5336" s="123"/>
      <c r="K5336" s="137"/>
      <c r="L5336" s="137" t="s">
        <v>63</v>
      </c>
      <c r="M5336" s="137">
        <f>SUM(M5335:M5335)</f>
        <v>706000</v>
      </c>
      <c r="N5336" s="123"/>
      <c r="O5336" s="108"/>
      <c r="P5336" s="138"/>
      <c r="Q5336" s="108"/>
      <c r="R5336" s="108"/>
      <c r="S5336" s="139"/>
      <c r="T5336" s="123"/>
      <c r="U5336" s="123"/>
      <c r="V5336" s="123"/>
      <c r="W5336" s="137"/>
      <c r="X5336" s="136"/>
      <c r="Y5336" s="137"/>
      <c r="Z5336" s="137"/>
      <c r="AA5336" s="119"/>
      <c r="AB5336" s="119"/>
      <c r="AC5336" s="137"/>
      <c r="AD5336" s="137"/>
      <c r="AE5336" s="137">
        <f>SUM(AE5335:AE5335)</f>
        <v>706000</v>
      </c>
      <c r="AF5336" s="137"/>
      <c r="AG5336" s="137">
        <f>SUM(AG5335:AG5335)</f>
        <v>706000</v>
      </c>
      <c r="AH5336" s="137"/>
    </row>
    <row r="5337" spans="1:34" s="173" customFormat="1" x14ac:dyDescent="0.55000000000000004">
      <c r="A5337" s="122" t="s">
        <v>7373</v>
      </c>
      <c r="B5337" s="123">
        <v>2292</v>
      </c>
      <c r="C5337" s="123">
        <v>9140</v>
      </c>
      <c r="D5337" s="135" t="s">
        <v>7374</v>
      </c>
      <c r="E5337" s="123" t="s">
        <v>34</v>
      </c>
      <c r="F5337" s="123">
        <v>17586</v>
      </c>
      <c r="G5337" s="123">
        <v>2</v>
      </c>
      <c r="H5337" s="123">
        <v>0</v>
      </c>
      <c r="I5337" s="136">
        <v>72</v>
      </c>
      <c r="J5337" s="123" t="s">
        <v>38</v>
      </c>
      <c r="K5337" s="137">
        <f>((G5337*400)+(H5337*100))+I5337</f>
        <v>872</v>
      </c>
      <c r="L5337" s="137">
        <v>325</v>
      </c>
      <c r="M5337" s="137">
        <f>K5337*L5337</f>
        <v>283400</v>
      </c>
      <c r="N5337" s="123"/>
      <c r="O5337" s="108"/>
      <c r="P5337" s="138"/>
      <c r="Q5337" s="108"/>
      <c r="R5337" s="108"/>
      <c r="S5337" s="139"/>
      <c r="T5337" s="123"/>
      <c r="U5337" s="123"/>
      <c r="V5337" s="123"/>
      <c r="W5337" s="137"/>
      <c r="X5337" s="136"/>
      <c r="Y5337" s="137"/>
      <c r="Z5337" s="137"/>
      <c r="AA5337" s="119"/>
      <c r="AB5337" s="119"/>
      <c r="AC5337" s="137"/>
      <c r="AD5337" s="137">
        <f>IF(AND(AC5337="",M5337=""),0,IF((AC5337=""),M5337,IF((M5337=""),AC5337,AC5337+M5337)))</f>
        <v>283400</v>
      </c>
      <c r="AE5337" s="137">
        <f>IF( (X5337=""),AD5337*1,AD5337*(X5337/100) )</f>
        <v>283400</v>
      </c>
      <c r="AF5337" s="137">
        <v>50000000</v>
      </c>
      <c r="AG5337" s="137">
        <f>IF((AF5337-AE5337) &gt; 1,0,IF((AF5337-AE5337)&lt;0,AE5337-AF5337,AF5337-AE5337))</f>
        <v>0</v>
      </c>
      <c r="AH5337" s="137">
        <v>0.01</v>
      </c>
    </row>
    <row r="5338" spans="1:34" s="173" customFormat="1" x14ac:dyDescent="0.55000000000000004">
      <c r="A5338" s="122"/>
      <c r="B5338" s="123"/>
      <c r="C5338" s="123"/>
      <c r="D5338" s="135"/>
      <c r="E5338" s="123"/>
      <c r="F5338" s="123"/>
      <c r="G5338" s="123"/>
      <c r="H5338" s="123"/>
      <c r="I5338" s="136"/>
      <c r="J5338" s="123"/>
      <c r="K5338" s="137"/>
      <c r="L5338" s="137" t="s">
        <v>63</v>
      </c>
      <c r="M5338" s="137">
        <f>SUM(M5337:M5337)</f>
        <v>283400</v>
      </c>
      <c r="N5338" s="123"/>
      <c r="O5338" s="108"/>
      <c r="P5338" s="138"/>
      <c r="Q5338" s="108"/>
      <c r="R5338" s="108"/>
      <c r="S5338" s="139"/>
      <c r="T5338" s="123"/>
      <c r="U5338" s="123"/>
      <c r="V5338" s="123"/>
      <c r="W5338" s="137"/>
      <c r="X5338" s="136"/>
      <c r="Y5338" s="137"/>
      <c r="Z5338" s="137"/>
      <c r="AA5338" s="119"/>
      <c r="AB5338" s="119"/>
      <c r="AC5338" s="137"/>
      <c r="AD5338" s="137"/>
      <c r="AE5338" s="137">
        <f>SUM(AE5337:AE5337)</f>
        <v>283400</v>
      </c>
      <c r="AF5338" s="137"/>
      <c r="AG5338" s="137">
        <f>SUM(AG5337:AG5337)</f>
        <v>0</v>
      </c>
      <c r="AH5338" s="137"/>
    </row>
    <row r="5339" spans="1:34" s="173" customFormat="1" x14ac:dyDescent="0.55000000000000004">
      <c r="A5339" s="122" t="s">
        <v>7378</v>
      </c>
      <c r="B5339" s="123">
        <v>2293</v>
      </c>
      <c r="C5339" s="123">
        <v>8420</v>
      </c>
      <c r="D5339" s="135" t="s">
        <v>7379</v>
      </c>
      <c r="E5339" s="123" t="s">
        <v>34</v>
      </c>
      <c r="F5339" s="123">
        <v>21472</v>
      </c>
      <c r="G5339" s="123">
        <v>0</v>
      </c>
      <c r="H5339" s="123">
        <v>0</v>
      </c>
      <c r="I5339" s="136">
        <v>63</v>
      </c>
      <c r="J5339" s="123" t="s">
        <v>35</v>
      </c>
      <c r="K5339" s="137">
        <f>((G5339*400)+(H5339*100))+I5339</f>
        <v>63</v>
      </c>
      <c r="L5339" s="137">
        <v>500</v>
      </c>
      <c r="M5339" s="137">
        <f>K5339*L5339</f>
        <v>31500</v>
      </c>
      <c r="N5339" s="123">
        <v>1</v>
      </c>
      <c r="O5339" s="108" t="s">
        <v>7376</v>
      </c>
      <c r="P5339" s="138">
        <v>3570800348028</v>
      </c>
      <c r="Q5339" s="108" t="s">
        <v>7377</v>
      </c>
      <c r="R5339" s="108" t="s">
        <v>7380</v>
      </c>
      <c r="S5339" s="139" t="s">
        <v>7381</v>
      </c>
      <c r="T5339" s="123" t="s">
        <v>51</v>
      </c>
      <c r="U5339" s="123" t="s">
        <v>74</v>
      </c>
      <c r="V5339" s="123" t="s">
        <v>52</v>
      </c>
      <c r="W5339" s="137">
        <v>221.76</v>
      </c>
      <c r="X5339" s="136">
        <v>100</v>
      </c>
      <c r="Y5339" s="137">
        <v>6750</v>
      </c>
      <c r="Z5339" s="137">
        <f>W5339*Y5339</f>
        <v>1496880</v>
      </c>
      <c r="AA5339" s="119">
        <v>21</v>
      </c>
      <c r="AB5339" s="119">
        <v>93</v>
      </c>
      <c r="AC5339" s="137">
        <f>(Z5339*(100-AB5339))/100</f>
        <v>104781.6</v>
      </c>
      <c r="AD5339" s="137">
        <f>IF(AND(AC5339="",M5339=""),0,IF((AC5339=""),M5339, IF( (M5339=""),AC5339,SUM(AC5339:AC5340)+M5339)))</f>
        <v>136281.60000000001</v>
      </c>
      <c r="AE5339" s="137">
        <f>IF( (X5339=""),AD5339*1,AD5339*(X5339/100) )</f>
        <v>136281.60000000001</v>
      </c>
      <c r="AF5339" s="137">
        <v>50000000</v>
      </c>
      <c r="AG5339" s="137">
        <f>IF((AF5339-AE5339) &gt; 1,0,IF((AF5339-AE5339)&lt;0,AE5339-AF5339,AF5339-AE5339))</f>
        <v>0</v>
      </c>
      <c r="AH5339" s="137">
        <v>0.02</v>
      </c>
    </row>
    <row r="5340" spans="1:34" s="173" customFormat="1" x14ac:dyDescent="0.55000000000000004">
      <c r="A5340" s="122"/>
      <c r="B5340" s="123"/>
      <c r="C5340" s="123"/>
      <c r="D5340" s="135"/>
      <c r="E5340" s="123"/>
      <c r="F5340" s="123"/>
      <c r="G5340" s="123"/>
      <c r="H5340" s="123"/>
      <c r="I5340" s="136"/>
      <c r="J5340" s="123"/>
      <c r="K5340" s="137"/>
      <c r="L5340" s="137" t="s">
        <v>63</v>
      </c>
      <c r="M5340" s="137">
        <f>SUM(M5339:M5339)</f>
        <v>31500</v>
      </c>
      <c r="N5340" s="123"/>
      <c r="O5340" s="108"/>
      <c r="P5340" s="138"/>
      <c r="Q5340" s="108"/>
      <c r="R5340" s="108"/>
      <c r="S5340" s="139"/>
      <c r="T5340" s="123"/>
      <c r="U5340" s="123"/>
      <c r="V5340" s="123"/>
      <c r="W5340" s="137"/>
      <c r="X5340" s="136"/>
      <c r="Y5340" s="137"/>
      <c r="Z5340" s="137"/>
      <c r="AA5340" s="119"/>
      <c r="AB5340" s="119"/>
      <c r="AC5340" s="137"/>
      <c r="AD5340" s="137"/>
      <c r="AE5340" s="137">
        <f>SUM(AE5339:AE5339)</f>
        <v>136281.60000000001</v>
      </c>
      <c r="AF5340" s="137"/>
      <c r="AG5340" s="137">
        <f>SUM(AG5339:AG5339)</f>
        <v>0</v>
      </c>
      <c r="AH5340" s="137"/>
    </row>
    <row r="5341" spans="1:34" s="173" customFormat="1" x14ac:dyDescent="0.55000000000000004">
      <c r="A5341" s="122" t="s">
        <v>15195</v>
      </c>
      <c r="B5341" s="123">
        <v>2294</v>
      </c>
      <c r="C5341" s="123">
        <v>10306</v>
      </c>
      <c r="D5341" s="135" t="s">
        <v>7382</v>
      </c>
      <c r="E5341" s="123" t="s">
        <v>34</v>
      </c>
      <c r="F5341" s="123">
        <v>3600</v>
      </c>
      <c r="G5341" s="123">
        <v>4</v>
      </c>
      <c r="H5341" s="123">
        <v>0</v>
      </c>
      <c r="I5341" s="136">
        <v>56.2</v>
      </c>
      <c r="J5341" s="123" t="s">
        <v>38</v>
      </c>
      <c r="K5341" s="137">
        <f t="shared" ref="K5341:K5350" si="518">((G5341*400)+(H5341*100))+I5341</f>
        <v>1656.2</v>
      </c>
      <c r="L5341" s="137">
        <v>1600</v>
      </c>
      <c r="M5341" s="137">
        <f t="shared" ref="M5341:M5350" si="519">K5341*L5341</f>
        <v>2649920</v>
      </c>
      <c r="N5341" s="123"/>
      <c r="O5341" s="108"/>
      <c r="P5341" s="138"/>
      <c r="Q5341" s="108"/>
      <c r="R5341" s="108"/>
      <c r="S5341" s="139"/>
      <c r="T5341" s="123"/>
      <c r="U5341" s="123"/>
      <c r="V5341" s="123"/>
      <c r="W5341" s="137"/>
      <c r="X5341" s="136"/>
      <c r="Y5341" s="137"/>
      <c r="Z5341" s="137"/>
      <c r="AA5341" s="119"/>
      <c r="AB5341" s="119"/>
      <c r="AC5341" s="137"/>
      <c r="AD5341" s="137">
        <f t="shared" ref="AD5341:AD5350" si="520">IF(AND(AC5341="",M5341=""),0,IF((AC5341=""),M5341,IF((M5341=""),AC5341,AC5341+M5341)))</f>
        <v>2649920</v>
      </c>
      <c r="AE5341" s="137">
        <f t="shared" ref="AE5341:AE5350" si="521">IF( (X5341=""),AD5341*1,AD5341*(X5341/100) )</f>
        <v>2649920</v>
      </c>
      <c r="AF5341" s="137">
        <v>50000000</v>
      </c>
      <c r="AG5341" s="137">
        <f t="shared" ref="AG5341:AG5350" si="522">IF((AF5341-AE5341) &gt; 1,0,IF((AF5341-AE5341)&lt;0,AE5341-AF5341,AF5341-AE5341))</f>
        <v>0</v>
      </c>
      <c r="AH5341" s="137">
        <v>0.01</v>
      </c>
    </row>
    <row r="5342" spans="1:34" s="173" customFormat="1" x14ac:dyDescent="0.55000000000000004">
      <c r="A5342" s="122"/>
      <c r="B5342" s="123">
        <v>2295</v>
      </c>
      <c r="C5342" s="123">
        <v>10503</v>
      </c>
      <c r="D5342" s="135"/>
      <c r="E5342" s="123" t="s">
        <v>34</v>
      </c>
      <c r="F5342" s="123">
        <v>3602</v>
      </c>
      <c r="G5342" s="123">
        <v>3</v>
      </c>
      <c r="H5342" s="123">
        <v>3</v>
      </c>
      <c r="I5342" s="136">
        <v>89</v>
      </c>
      <c r="J5342" s="123" t="s">
        <v>38</v>
      </c>
      <c r="K5342" s="137">
        <f t="shared" si="518"/>
        <v>1589</v>
      </c>
      <c r="L5342" s="137">
        <v>525</v>
      </c>
      <c r="M5342" s="137">
        <f t="shared" si="519"/>
        <v>834225</v>
      </c>
      <c r="N5342" s="123"/>
      <c r="O5342" s="108"/>
      <c r="P5342" s="138"/>
      <c r="Q5342" s="108"/>
      <c r="R5342" s="108"/>
      <c r="S5342" s="139"/>
      <c r="T5342" s="123"/>
      <c r="U5342" s="123"/>
      <c r="V5342" s="123"/>
      <c r="W5342" s="137"/>
      <c r="X5342" s="136"/>
      <c r="Y5342" s="137"/>
      <c r="Z5342" s="137"/>
      <c r="AA5342" s="119"/>
      <c r="AB5342" s="119"/>
      <c r="AC5342" s="137"/>
      <c r="AD5342" s="137">
        <f t="shared" si="520"/>
        <v>834225</v>
      </c>
      <c r="AE5342" s="137">
        <f t="shared" si="521"/>
        <v>834225</v>
      </c>
      <c r="AF5342" s="137">
        <v>50000000</v>
      </c>
      <c r="AG5342" s="137">
        <f t="shared" si="522"/>
        <v>0</v>
      </c>
      <c r="AH5342" s="137">
        <v>0.01</v>
      </c>
    </row>
    <row r="5343" spans="1:34" s="173" customFormat="1" x14ac:dyDescent="0.55000000000000004">
      <c r="A5343" s="122"/>
      <c r="B5343" s="123">
        <v>2296</v>
      </c>
      <c r="C5343" s="123">
        <v>7540</v>
      </c>
      <c r="D5343" s="135" t="s">
        <v>7383</v>
      </c>
      <c r="E5343" s="123" t="s">
        <v>34</v>
      </c>
      <c r="F5343" s="123">
        <v>7307</v>
      </c>
      <c r="G5343" s="123">
        <v>5</v>
      </c>
      <c r="H5343" s="123">
        <v>3</v>
      </c>
      <c r="I5343" s="136">
        <v>90</v>
      </c>
      <c r="J5343" s="123" t="s">
        <v>38</v>
      </c>
      <c r="K5343" s="137">
        <f t="shared" si="518"/>
        <v>2390</v>
      </c>
      <c r="L5343" s="137">
        <v>300</v>
      </c>
      <c r="M5343" s="137">
        <f t="shared" si="519"/>
        <v>717000</v>
      </c>
      <c r="N5343" s="123"/>
      <c r="O5343" s="108"/>
      <c r="P5343" s="138"/>
      <c r="Q5343" s="108"/>
      <c r="R5343" s="108"/>
      <c r="S5343" s="139"/>
      <c r="T5343" s="123"/>
      <c r="U5343" s="123"/>
      <c r="V5343" s="123"/>
      <c r="W5343" s="137"/>
      <c r="X5343" s="136"/>
      <c r="Y5343" s="137"/>
      <c r="Z5343" s="137"/>
      <c r="AA5343" s="119"/>
      <c r="AB5343" s="119"/>
      <c r="AC5343" s="137"/>
      <c r="AD5343" s="137">
        <f t="shared" si="520"/>
        <v>717000</v>
      </c>
      <c r="AE5343" s="137">
        <f t="shared" si="521"/>
        <v>717000</v>
      </c>
      <c r="AF5343" s="137">
        <v>50000000</v>
      </c>
      <c r="AG5343" s="137">
        <f t="shared" si="522"/>
        <v>0</v>
      </c>
      <c r="AH5343" s="137">
        <v>0.01</v>
      </c>
    </row>
    <row r="5344" spans="1:34" s="173" customFormat="1" x14ac:dyDescent="0.55000000000000004">
      <c r="A5344" s="122"/>
      <c r="B5344" s="123">
        <v>2297</v>
      </c>
      <c r="C5344" s="123">
        <v>10400</v>
      </c>
      <c r="D5344" s="135" t="s">
        <v>7384</v>
      </c>
      <c r="E5344" s="123" t="s">
        <v>34</v>
      </c>
      <c r="F5344" s="123">
        <v>7403</v>
      </c>
      <c r="G5344" s="123">
        <v>0</v>
      </c>
      <c r="H5344" s="123">
        <v>3</v>
      </c>
      <c r="I5344" s="136">
        <v>63</v>
      </c>
      <c r="J5344" s="123" t="s">
        <v>38</v>
      </c>
      <c r="K5344" s="137">
        <f t="shared" si="518"/>
        <v>363</v>
      </c>
      <c r="L5344" s="137">
        <v>1350</v>
      </c>
      <c r="M5344" s="137">
        <f t="shared" si="519"/>
        <v>490050</v>
      </c>
      <c r="N5344" s="123"/>
      <c r="O5344" s="108"/>
      <c r="P5344" s="138"/>
      <c r="Q5344" s="108"/>
      <c r="R5344" s="108"/>
      <c r="S5344" s="139"/>
      <c r="T5344" s="123"/>
      <c r="U5344" s="123"/>
      <c r="V5344" s="123"/>
      <c r="W5344" s="137"/>
      <c r="X5344" s="136"/>
      <c r="Y5344" s="137"/>
      <c r="Z5344" s="137"/>
      <c r="AA5344" s="119"/>
      <c r="AB5344" s="119"/>
      <c r="AC5344" s="137"/>
      <c r="AD5344" s="137">
        <f t="shared" si="520"/>
        <v>490050</v>
      </c>
      <c r="AE5344" s="137">
        <f t="shared" si="521"/>
        <v>490050</v>
      </c>
      <c r="AF5344" s="137">
        <v>50000000</v>
      </c>
      <c r="AG5344" s="137">
        <f t="shared" si="522"/>
        <v>0</v>
      </c>
      <c r="AH5344" s="137">
        <v>0.01</v>
      </c>
    </row>
    <row r="5345" spans="1:34" s="173" customFormat="1" x14ac:dyDescent="0.55000000000000004">
      <c r="A5345" s="122"/>
      <c r="B5345" s="123">
        <v>2298</v>
      </c>
      <c r="C5345" s="123">
        <v>7538</v>
      </c>
      <c r="D5345" s="135" t="s">
        <v>7385</v>
      </c>
      <c r="E5345" s="123" t="s">
        <v>34</v>
      </c>
      <c r="F5345" s="123">
        <v>7425</v>
      </c>
      <c r="G5345" s="123">
        <v>5</v>
      </c>
      <c r="H5345" s="123">
        <v>0</v>
      </c>
      <c r="I5345" s="136">
        <v>56</v>
      </c>
      <c r="J5345" s="123" t="s">
        <v>38</v>
      </c>
      <c r="K5345" s="137">
        <f t="shared" si="518"/>
        <v>2056</v>
      </c>
      <c r="L5345" s="137">
        <v>1050</v>
      </c>
      <c r="M5345" s="137">
        <f t="shared" si="519"/>
        <v>2158800</v>
      </c>
      <c r="N5345" s="123"/>
      <c r="O5345" s="108"/>
      <c r="P5345" s="138"/>
      <c r="Q5345" s="108"/>
      <c r="R5345" s="108"/>
      <c r="S5345" s="139"/>
      <c r="T5345" s="123"/>
      <c r="U5345" s="123"/>
      <c r="V5345" s="123"/>
      <c r="W5345" s="137"/>
      <c r="X5345" s="136"/>
      <c r="Y5345" s="137"/>
      <c r="Z5345" s="137"/>
      <c r="AA5345" s="119"/>
      <c r="AB5345" s="119"/>
      <c r="AC5345" s="137"/>
      <c r="AD5345" s="137">
        <f t="shared" si="520"/>
        <v>2158800</v>
      </c>
      <c r="AE5345" s="137">
        <f t="shared" si="521"/>
        <v>2158800</v>
      </c>
      <c r="AF5345" s="137">
        <v>50000000</v>
      </c>
      <c r="AG5345" s="137">
        <f t="shared" si="522"/>
        <v>0</v>
      </c>
      <c r="AH5345" s="137">
        <v>0.01</v>
      </c>
    </row>
    <row r="5346" spans="1:34" s="173" customFormat="1" x14ac:dyDescent="0.55000000000000004">
      <c r="A5346" s="122"/>
      <c r="B5346" s="123">
        <v>2299</v>
      </c>
      <c r="C5346" s="123">
        <v>10504</v>
      </c>
      <c r="D5346" s="135"/>
      <c r="E5346" s="123" t="s">
        <v>34</v>
      </c>
      <c r="F5346" s="123">
        <v>7427</v>
      </c>
      <c r="G5346" s="123">
        <v>2</v>
      </c>
      <c r="H5346" s="123">
        <v>0</v>
      </c>
      <c r="I5346" s="136">
        <v>76</v>
      </c>
      <c r="J5346" s="123" t="s">
        <v>38</v>
      </c>
      <c r="K5346" s="137">
        <f t="shared" si="518"/>
        <v>876</v>
      </c>
      <c r="L5346" s="137">
        <v>1050</v>
      </c>
      <c r="M5346" s="137">
        <f t="shared" si="519"/>
        <v>919800</v>
      </c>
      <c r="N5346" s="123"/>
      <c r="O5346" s="108"/>
      <c r="P5346" s="138"/>
      <c r="Q5346" s="108"/>
      <c r="R5346" s="108"/>
      <c r="S5346" s="139"/>
      <c r="T5346" s="123"/>
      <c r="U5346" s="123"/>
      <c r="V5346" s="123"/>
      <c r="W5346" s="137"/>
      <c r="X5346" s="136"/>
      <c r="Y5346" s="137"/>
      <c r="Z5346" s="137"/>
      <c r="AA5346" s="119"/>
      <c r="AB5346" s="119"/>
      <c r="AC5346" s="137"/>
      <c r="AD5346" s="137">
        <f t="shared" si="520"/>
        <v>919800</v>
      </c>
      <c r="AE5346" s="137">
        <f t="shared" si="521"/>
        <v>919800</v>
      </c>
      <c r="AF5346" s="137">
        <v>50000000</v>
      </c>
      <c r="AG5346" s="137">
        <f t="shared" si="522"/>
        <v>0</v>
      </c>
      <c r="AH5346" s="137">
        <v>0.01</v>
      </c>
    </row>
    <row r="5347" spans="1:34" s="173" customFormat="1" x14ac:dyDescent="0.55000000000000004">
      <c r="A5347" s="122"/>
      <c r="B5347" s="123">
        <v>2300</v>
      </c>
      <c r="C5347" s="123">
        <v>7405</v>
      </c>
      <c r="D5347" s="135" t="s">
        <v>7386</v>
      </c>
      <c r="E5347" s="123" t="s">
        <v>34</v>
      </c>
      <c r="F5347" s="123">
        <v>8266</v>
      </c>
      <c r="G5347" s="123">
        <v>0</v>
      </c>
      <c r="H5347" s="123">
        <v>2</v>
      </c>
      <c r="I5347" s="136">
        <v>61</v>
      </c>
      <c r="J5347" s="123" t="s">
        <v>38</v>
      </c>
      <c r="K5347" s="137">
        <f t="shared" si="518"/>
        <v>261</v>
      </c>
      <c r="L5347" s="137">
        <v>625</v>
      </c>
      <c r="M5347" s="137">
        <f t="shared" si="519"/>
        <v>163125</v>
      </c>
      <c r="N5347" s="123"/>
      <c r="O5347" s="108"/>
      <c r="P5347" s="138"/>
      <c r="Q5347" s="108"/>
      <c r="R5347" s="108"/>
      <c r="S5347" s="139"/>
      <c r="T5347" s="123"/>
      <c r="U5347" s="123"/>
      <c r="V5347" s="123"/>
      <c r="W5347" s="137"/>
      <c r="X5347" s="136"/>
      <c r="Y5347" s="137"/>
      <c r="Z5347" s="137"/>
      <c r="AA5347" s="119"/>
      <c r="AB5347" s="119"/>
      <c r="AC5347" s="137"/>
      <c r="AD5347" s="137">
        <f t="shared" si="520"/>
        <v>163125</v>
      </c>
      <c r="AE5347" s="137">
        <f t="shared" si="521"/>
        <v>163125</v>
      </c>
      <c r="AF5347" s="137">
        <v>50000000</v>
      </c>
      <c r="AG5347" s="137">
        <f t="shared" si="522"/>
        <v>0</v>
      </c>
      <c r="AH5347" s="137">
        <v>0.01</v>
      </c>
    </row>
    <row r="5348" spans="1:34" s="173" customFormat="1" x14ac:dyDescent="0.55000000000000004">
      <c r="A5348" s="122"/>
      <c r="B5348" s="123">
        <v>2301</v>
      </c>
      <c r="C5348" s="123">
        <v>8974</v>
      </c>
      <c r="D5348" s="135" t="s">
        <v>7387</v>
      </c>
      <c r="E5348" s="123" t="s">
        <v>34</v>
      </c>
      <c r="F5348" s="123">
        <v>8599</v>
      </c>
      <c r="G5348" s="123">
        <v>4</v>
      </c>
      <c r="H5348" s="123">
        <v>2</v>
      </c>
      <c r="I5348" s="136">
        <v>85</v>
      </c>
      <c r="J5348" s="123" t="s">
        <v>38</v>
      </c>
      <c r="K5348" s="137">
        <f t="shared" si="518"/>
        <v>1885</v>
      </c>
      <c r="L5348" s="137">
        <v>800</v>
      </c>
      <c r="M5348" s="137">
        <f t="shared" si="519"/>
        <v>1508000</v>
      </c>
      <c r="N5348" s="123"/>
      <c r="O5348" s="108"/>
      <c r="P5348" s="138"/>
      <c r="Q5348" s="108"/>
      <c r="R5348" s="108"/>
      <c r="S5348" s="139"/>
      <c r="T5348" s="123"/>
      <c r="U5348" s="123"/>
      <c r="V5348" s="123"/>
      <c r="W5348" s="137"/>
      <c r="X5348" s="136"/>
      <c r="Y5348" s="137"/>
      <c r="Z5348" s="137"/>
      <c r="AA5348" s="119"/>
      <c r="AB5348" s="119"/>
      <c r="AC5348" s="137"/>
      <c r="AD5348" s="137">
        <f t="shared" si="520"/>
        <v>1508000</v>
      </c>
      <c r="AE5348" s="137">
        <f t="shared" si="521"/>
        <v>1508000</v>
      </c>
      <c r="AF5348" s="137">
        <v>50000000</v>
      </c>
      <c r="AG5348" s="137">
        <f t="shared" si="522"/>
        <v>0</v>
      </c>
      <c r="AH5348" s="137">
        <v>0.01</v>
      </c>
    </row>
    <row r="5349" spans="1:34" s="173" customFormat="1" x14ac:dyDescent="0.55000000000000004">
      <c r="A5349" s="122"/>
      <c r="B5349" s="123">
        <v>2302</v>
      </c>
      <c r="C5349" s="123">
        <v>10502</v>
      </c>
      <c r="D5349" s="135"/>
      <c r="E5349" s="123" t="s">
        <v>34</v>
      </c>
      <c r="F5349" s="123">
        <v>18409</v>
      </c>
      <c r="G5349" s="123">
        <v>4</v>
      </c>
      <c r="H5349" s="123">
        <v>1</v>
      </c>
      <c r="I5349" s="136">
        <v>64</v>
      </c>
      <c r="J5349" s="123" t="s">
        <v>38</v>
      </c>
      <c r="K5349" s="137">
        <f t="shared" si="518"/>
        <v>1764</v>
      </c>
      <c r="L5349" s="137">
        <v>425</v>
      </c>
      <c r="M5349" s="137">
        <f t="shared" si="519"/>
        <v>749700</v>
      </c>
      <c r="N5349" s="123"/>
      <c r="O5349" s="108"/>
      <c r="P5349" s="138"/>
      <c r="Q5349" s="108"/>
      <c r="R5349" s="108"/>
      <c r="S5349" s="139"/>
      <c r="T5349" s="123"/>
      <c r="U5349" s="123"/>
      <c r="V5349" s="123"/>
      <c r="W5349" s="137"/>
      <c r="X5349" s="136"/>
      <c r="Y5349" s="137"/>
      <c r="Z5349" s="137"/>
      <c r="AA5349" s="119"/>
      <c r="AB5349" s="119"/>
      <c r="AC5349" s="137"/>
      <c r="AD5349" s="137">
        <f t="shared" si="520"/>
        <v>749700</v>
      </c>
      <c r="AE5349" s="137">
        <f t="shared" si="521"/>
        <v>749700</v>
      </c>
      <c r="AF5349" s="137">
        <v>50000000</v>
      </c>
      <c r="AG5349" s="137">
        <f t="shared" si="522"/>
        <v>0</v>
      </c>
      <c r="AH5349" s="137">
        <v>0.01</v>
      </c>
    </row>
    <row r="5350" spans="1:34" s="173" customFormat="1" x14ac:dyDescent="0.55000000000000004">
      <c r="A5350" s="122"/>
      <c r="B5350" s="123">
        <v>2303</v>
      </c>
      <c r="C5350" s="123">
        <v>7532</v>
      </c>
      <c r="D5350" s="135" t="s">
        <v>7388</v>
      </c>
      <c r="E5350" s="123" t="s">
        <v>34</v>
      </c>
      <c r="F5350" s="123">
        <v>20724</v>
      </c>
      <c r="G5350" s="123">
        <v>11</v>
      </c>
      <c r="H5350" s="123">
        <v>0</v>
      </c>
      <c r="I5350" s="136">
        <v>67</v>
      </c>
      <c r="J5350" s="123" t="s">
        <v>38</v>
      </c>
      <c r="K5350" s="137">
        <f t="shared" si="518"/>
        <v>4467</v>
      </c>
      <c r="L5350" s="137">
        <v>1050</v>
      </c>
      <c r="M5350" s="137">
        <f t="shared" si="519"/>
        <v>4690350</v>
      </c>
      <c r="N5350" s="123"/>
      <c r="O5350" s="108"/>
      <c r="P5350" s="138"/>
      <c r="Q5350" s="108"/>
      <c r="R5350" s="108"/>
      <c r="S5350" s="139"/>
      <c r="T5350" s="123"/>
      <c r="U5350" s="123"/>
      <c r="V5350" s="123"/>
      <c r="W5350" s="137"/>
      <c r="X5350" s="136"/>
      <c r="Y5350" s="137"/>
      <c r="Z5350" s="137"/>
      <c r="AA5350" s="119"/>
      <c r="AB5350" s="119"/>
      <c r="AC5350" s="137"/>
      <c r="AD5350" s="137">
        <f t="shared" si="520"/>
        <v>4690350</v>
      </c>
      <c r="AE5350" s="137">
        <f t="shared" si="521"/>
        <v>4690350</v>
      </c>
      <c r="AF5350" s="137">
        <v>50000000</v>
      </c>
      <c r="AG5350" s="137">
        <f t="shared" si="522"/>
        <v>0</v>
      </c>
      <c r="AH5350" s="137">
        <v>0.01</v>
      </c>
    </row>
    <row r="5351" spans="1:34" s="173" customFormat="1" x14ac:dyDescent="0.55000000000000004">
      <c r="A5351" s="122"/>
      <c r="B5351" s="123"/>
      <c r="C5351" s="123"/>
      <c r="D5351" s="135"/>
      <c r="E5351" s="123"/>
      <c r="F5351" s="123"/>
      <c r="G5351" s="123"/>
      <c r="H5351" s="123"/>
      <c r="I5351" s="136"/>
      <c r="J5351" s="123"/>
      <c r="K5351" s="137"/>
      <c r="L5351" s="137" t="s">
        <v>63</v>
      </c>
      <c r="M5351" s="137">
        <f>SUM(M5341:M5350)</f>
        <v>14880970</v>
      </c>
      <c r="N5351" s="123"/>
      <c r="O5351" s="108"/>
      <c r="P5351" s="138"/>
      <c r="Q5351" s="108"/>
      <c r="R5351" s="108"/>
      <c r="S5351" s="139"/>
      <c r="T5351" s="123"/>
      <c r="U5351" s="123"/>
      <c r="V5351" s="123"/>
      <c r="W5351" s="137"/>
      <c r="X5351" s="136"/>
      <c r="Y5351" s="137"/>
      <c r="Z5351" s="137"/>
      <c r="AA5351" s="119"/>
      <c r="AB5351" s="119"/>
      <c r="AC5351" s="137"/>
      <c r="AD5351" s="137"/>
      <c r="AE5351" s="137">
        <f>SUM(AE5341:AE5350)</f>
        <v>14880970</v>
      </c>
      <c r="AF5351" s="137"/>
      <c r="AG5351" s="137">
        <f>SUM(AG5341:AG5350)</f>
        <v>0</v>
      </c>
      <c r="AH5351" s="137"/>
    </row>
    <row r="5352" spans="1:34" s="173" customFormat="1" x14ac:dyDescent="0.55000000000000004">
      <c r="A5352" s="122" t="s">
        <v>7389</v>
      </c>
      <c r="B5352" s="123">
        <v>2304</v>
      </c>
      <c r="C5352" s="123">
        <v>10370</v>
      </c>
      <c r="D5352" s="135" t="s">
        <v>7390</v>
      </c>
      <c r="E5352" s="123" t="s">
        <v>34</v>
      </c>
      <c r="F5352" s="123">
        <v>22024</v>
      </c>
      <c r="G5352" s="123">
        <v>0</v>
      </c>
      <c r="H5352" s="123">
        <v>1</v>
      </c>
      <c r="I5352" s="136">
        <v>54</v>
      </c>
      <c r="J5352" s="123" t="s">
        <v>38</v>
      </c>
      <c r="K5352" s="137">
        <f>((G5352*400)+(H5352*100))+I5352</f>
        <v>154</v>
      </c>
      <c r="L5352" s="137">
        <v>250</v>
      </c>
      <c r="M5352" s="137">
        <f>K5352*L5352</f>
        <v>38500</v>
      </c>
      <c r="N5352" s="123"/>
      <c r="O5352" s="108"/>
      <c r="P5352" s="138"/>
      <c r="Q5352" s="108"/>
      <c r="R5352" s="108"/>
      <c r="S5352" s="139"/>
      <c r="T5352" s="123"/>
      <c r="U5352" s="123"/>
      <c r="V5352" s="123"/>
      <c r="W5352" s="137"/>
      <c r="X5352" s="136"/>
      <c r="Y5352" s="137"/>
      <c r="Z5352" s="137"/>
      <c r="AA5352" s="119"/>
      <c r="AB5352" s="119"/>
      <c r="AC5352" s="137"/>
      <c r="AD5352" s="137">
        <f>IF(AND(AC5352="",M5352=""),0,IF((AC5352=""),M5352,IF((M5352=""),AC5352,AC5352+M5352)))</f>
        <v>38500</v>
      </c>
      <c r="AE5352" s="137">
        <f>IF( (X5352=""),AD5352*1,AD5352*(X5352/100) )</f>
        <v>38500</v>
      </c>
      <c r="AF5352" s="137">
        <v>50000000</v>
      </c>
      <c r="AG5352" s="137">
        <f>IF((AF5352-AE5352) &gt; 1,0,IF((AF5352-AE5352)&lt;0,AE5352-AF5352,AF5352-AE5352))</f>
        <v>0</v>
      </c>
      <c r="AH5352" s="137">
        <v>0.01</v>
      </c>
    </row>
    <row r="5353" spans="1:34" s="173" customFormat="1" x14ac:dyDescent="0.55000000000000004">
      <c r="A5353" s="122"/>
      <c r="B5353" s="123">
        <v>2305</v>
      </c>
      <c r="C5353" s="123">
        <v>9053</v>
      </c>
      <c r="D5353" s="135" t="s">
        <v>7391</v>
      </c>
      <c r="E5353" s="123" t="s">
        <v>34</v>
      </c>
      <c r="F5353" s="123">
        <v>22025</v>
      </c>
      <c r="G5353" s="123">
        <v>4</v>
      </c>
      <c r="H5353" s="123">
        <v>0</v>
      </c>
      <c r="I5353" s="136">
        <v>0</v>
      </c>
      <c r="J5353" s="123" t="s">
        <v>38</v>
      </c>
      <c r="K5353" s="137">
        <f>((G5353*400)+(H5353*100))+I5353</f>
        <v>1600</v>
      </c>
      <c r="L5353" s="137">
        <v>325</v>
      </c>
      <c r="M5353" s="137">
        <f>K5353*L5353</f>
        <v>520000</v>
      </c>
      <c r="N5353" s="123"/>
      <c r="O5353" s="108"/>
      <c r="P5353" s="138"/>
      <c r="Q5353" s="108"/>
      <c r="R5353" s="108"/>
      <c r="S5353" s="139"/>
      <c r="T5353" s="123"/>
      <c r="U5353" s="123"/>
      <c r="V5353" s="123"/>
      <c r="W5353" s="137"/>
      <c r="X5353" s="136"/>
      <c r="Y5353" s="137"/>
      <c r="Z5353" s="137"/>
      <c r="AA5353" s="119"/>
      <c r="AB5353" s="119"/>
      <c r="AC5353" s="137"/>
      <c r="AD5353" s="137">
        <f>IF(AND(AC5353="",M5353=""),0,IF((AC5353=""),M5353,IF((M5353=""),AC5353,AC5353+M5353)))</f>
        <v>520000</v>
      </c>
      <c r="AE5353" s="137">
        <f>IF( (X5353=""),AD5353*1,AD5353*(X5353/100) )</f>
        <v>520000</v>
      </c>
      <c r="AF5353" s="137">
        <v>50000000</v>
      </c>
      <c r="AG5353" s="137">
        <f>IF((AF5353-AE5353) &gt; 1,0,IF((AF5353-AE5353)&lt;0,AE5353-AF5353,AF5353-AE5353))</f>
        <v>0</v>
      </c>
      <c r="AH5353" s="137">
        <v>0.01</v>
      </c>
    </row>
    <row r="5354" spans="1:34" s="173" customFormat="1" x14ac:dyDescent="0.55000000000000004">
      <c r="A5354" s="122"/>
      <c r="B5354" s="123"/>
      <c r="C5354" s="123"/>
      <c r="D5354" s="135"/>
      <c r="E5354" s="123"/>
      <c r="F5354" s="123"/>
      <c r="G5354" s="123"/>
      <c r="H5354" s="123"/>
      <c r="I5354" s="136"/>
      <c r="J5354" s="123"/>
      <c r="K5354" s="137"/>
      <c r="L5354" s="137" t="s">
        <v>63</v>
      </c>
      <c r="M5354" s="137">
        <f>SUM(M5352:M5353)</f>
        <v>558500</v>
      </c>
      <c r="N5354" s="123"/>
      <c r="O5354" s="108"/>
      <c r="P5354" s="138"/>
      <c r="Q5354" s="108"/>
      <c r="R5354" s="108"/>
      <c r="S5354" s="139"/>
      <c r="T5354" s="123"/>
      <c r="U5354" s="123"/>
      <c r="V5354" s="123"/>
      <c r="W5354" s="137"/>
      <c r="X5354" s="136"/>
      <c r="Y5354" s="137"/>
      <c r="Z5354" s="137"/>
      <c r="AA5354" s="119"/>
      <c r="AB5354" s="119"/>
      <c r="AC5354" s="137"/>
      <c r="AD5354" s="137"/>
      <c r="AE5354" s="137">
        <f>SUM(AE5352:AE5353)</f>
        <v>558500</v>
      </c>
      <c r="AF5354" s="137"/>
      <c r="AG5354" s="137">
        <f>SUM(AG5352:AG5353)</f>
        <v>0</v>
      </c>
      <c r="AH5354" s="137"/>
    </row>
    <row r="5355" spans="1:34" s="173" customFormat="1" x14ac:dyDescent="0.55000000000000004">
      <c r="A5355" s="122" t="s">
        <v>7392</v>
      </c>
      <c r="B5355" s="123">
        <v>2306</v>
      </c>
      <c r="C5355" s="123">
        <v>10298</v>
      </c>
      <c r="D5355" s="135" t="s">
        <v>7393</v>
      </c>
      <c r="E5355" s="123" t="s">
        <v>34</v>
      </c>
      <c r="F5355" s="123">
        <v>19640</v>
      </c>
      <c r="G5355" s="123">
        <v>2</v>
      </c>
      <c r="H5355" s="123">
        <v>0</v>
      </c>
      <c r="I5355" s="136">
        <v>31.9</v>
      </c>
      <c r="J5355" s="123" t="s">
        <v>38</v>
      </c>
      <c r="K5355" s="137">
        <f>((G5355*400)+(H5355*100))+I5355</f>
        <v>831.9</v>
      </c>
      <c r="L5355" s="137">
        <v>300</v>
      </c>
      <c r="M5355" s="137">
        <f>K5355*L5355</f>
        <v>249570</v>
      </c>
      <c r="N5355" s="123"/>
      <c r="O5355" s="108"/>
      <c r="P5355" s="138"/>
      <c r="Q5355" s="108"/>
      <c r="R5355" s="108"/>
      <c r="S5355" s="139"/>
      <c r="T5355" s="123"/>
      <c r="U5355" s="123"/>
      <c r="V5355" s="123"/>
      <c r="W5355" s="137"/>
      <c r="X5355" s="136"/>
      <c r="Y5355" s="137"/>
      <c r="Z5355" s="137"/>
      <c r="AA5355" s="119"/>
      <c r="AB5355" s="119"/>
      <c r="AC5355" s="137"/>
      <c r="AD5355" s="137">
        <f>IF(AND(AC5355="",M5355=""),0,IF((AC5355=""),M5355,IF((M5355=""),AC5355,AC5355+M5355)))</f>
        <v>249570</v>
      </c>
      <c r="AE5355" s="137">
        <f>IF( (X5355=""),AD5355*1,AD5355*(X5355/100) )</f>
        <v>249570</v>
      </c>
      <c r="AF5355" s="137">
        <v>50000000</v>
      </c>
      <c r="AG5355" s="137">
        <f>IF((AF5355-AE5355) &gt; 1,0,IF((AF5355-AE5355)&lt;0,AE5355-AF5355,AF5355-AE5355))</f>
        <v>0</v>
      </c>
      <c r="AH5355" s="137">
        <v>0.01</v>
      </c>
    </row>
    <row r="5356" spans="1:34" s="173" customFormat="1" x14ac:dyDescent="0.55000000000000004">
      <c r="A5356" s="122"/>
      <c r="B5356" s="123"/>
      <c r="C5356" s="123"/>
      <c r="D5356" s="135"/>
      <c r="E5356" s="123"/>
      <c r="F5356" s="123"/>
      <c r="G5356" s="123"/>
      <c r="H5356" s="123"/>
      <c r="I5356" s="136"/>
      <c r="J5356" s="123"/>
      <c r="K5356" s="137"/>
      <c r="L5356" s="137" t="s">
        <v>63</v>
      </c>
      <c r="M5356" s="137">
        <f>SUM(M5355:M5355)</f>
        <v>249570</v>
      </c>
      <c r="N5356" s="123"/>
      <c r="O5356" s="108"/>
      <c r="P5356" s="138"/>
      <c r="Q5356" s="108"/>
      <c r="R5356" s="108"/>
      <c r="S5356" s="139"/>
      <c r="T5356" s="123"/>
      <c r="U5356" s="123"/>
      <c r="V5356" s="123"/>
      <c r="W5356" s="137"/>
      <c r="X5356" s="136"/>
      <c r="Y5356" s="137"/>
      <c r="Z5356" s="137"/>
      <c r="AA5356" s="119"/>
      <c r="AB5356" s="119"/>
      <c r="AC5356" s="137"/>
      <c r="AD5356" s="137"/>
      <c r="AE5356" s="137">
        <f>SUM(AE5355:AE5355)</f>
        <v>249570</v>
      </c>
      <c r="AF5356" s="137"/>
      <c r="AG5356" s="137">
        <f>SUM(AG5355:AG5355)</f>
        <v>0</v>
      </c>
      <c r="AH5356" s="137"/>
    </row>
    <row r="5357" spans="1:34" s="173" customFormat="1" x14ac:dyDescent="0.55000000000000004">
      <c r="A5357" s="122" t="s">
        <v>7396</v>
      </c>
      <c r="B5357" s="123">
        <v>2307</v>
      </c>
      <c r="C5357" s="123">
        <v>7998</v>
      </c>
      <c r="D5357" s="135" t="s">
        <v>7397</v>
      </c>
      <c r="E5357" s="123" t="s">
        <v>34</v>
      </c>
      <c r="F5357" s="123">
        <v>19808</v>
      </c>
      <c r="G5357" s="123">
        <v>0</v>
      </c>
      <c r="H5357" s="123">
        <v>2</v>
      </c>
      <c r="I5357" s="136">
        <v>0</v>
      </c>
      <c r="J5357" s="123" t="s">
        <v>35</v>
      </c>
      <c r="K5357" s="137">
        <f>((G5357*400)+(H5357*100))+I5357</f>
        <v>200</v>
      </c>
      <c r="L5357" s="137">
        <v>1900</v>
      </c>
      <c r="M5357" s="137">
        <f>K5357*L5357</f>
        <v>380000</v>
      </c>
      <c r="N5357" s="123">
        <v>1</v>
      </c>
      <c r="O5357" s="108" t="s">
        <v>7394</v>
      </c>
      <c r="P5357" s="138">
        <v>3100905333741</v>
      </c>
      <c r="Q5357" s="108" t="s">
        <v>7395</v>
      </c>
      <c r="R5357" s="108" t="s">
        <v>7398</v>
      </c>
      <c r="S5357" s="139" t="s">
        <v>7399</v>
      </c>
      <c r="T5357" s="123" t="s">
        <v>51</v>
      </c>
      <c r="U5357" s="123" t="s">
        <v>45</v>
      </c>
      <c r="V5357" s="123" t="s">
        <v>52</v>
      </c>
      <c r="W5357" s="137">
        <v>283.2</v>
      </c>
      <c r="X5357" s="136">
        <v>80.14</v>
      </c>
      <c r="Y5357" s="137">
        <v>6750</v>
      </c>
      <c r="Z5357" s="137">
        <f>W5357*Y5357</f>
        <v>1911600</v>
      </c>
      <c r="AA5357" s="119">
        <v>6</v>
      </c>
      <c r="AB5357" s="119">
        <v>6</v>
      </c>
      <c r="AC5357" s="137">
        <f>(Z5357*(100-AB5357))/100</f>
        <v>1796904</v>
      </c>
      <c r="AD5357" s="137">
        <f>IF(AND(AC5357="",M5357=""),0,IF((AC5357=""),M5357, IF( (M5357=""),AC5357,SUM(AC5357:AC5362)+M5357)))</f>
        <v>2889679.21</v>
      </c>
      <c r="AE5357" s="137">
        <f>IF( (X5357=""),AD5357*1,AD5357*(X5357/100) )</f>
        <v>2315788.9188939999</v>
      </c>
      <c r="AF5357" s="137">
        <v>50000000</v>
      </c>
      <c r="AG5357" s="137">
        <f>IF((AF5357-AE5357) &gt; 1,0,IF((AF5357-AE5357)&lt;0,AE5357-AF5357,AF5357-AE5357))</f>
        <v>0</v>
      </c>
      <c r="AH5357" s="137">
        <v>0.02</v>
      </c>
    </row>
    <row r="5358" spans="1:34" s="173" customFormat="1" x14ac:dyDescent="0.55000000000000004">
      <c r="A5358" s="122"/>
      <c r="B5358" s="123"/>
      <c r="C5358" s="123"/>
      <c r="D5358" s="135"/>
      <c r="E5358" s="123"/>
      <c r="F5358" s="123"/>
      <c r="G5358" s="123"/>
      <c r="H5358" s="123"/>
      <c r="I5358" s="136"/>
      <c r="J5358" s="123"/>
      <c r="K5358" s="137"/>
      <c r="L5358" s="137"/>
      <c r="M5358" s="137"/>
      <c r="N5358" s="123">
        <v>2</v>
      </c>
      <c r="O5358" s="108" t="s">
        <v>7394</v>
      </c>
      <c r="P5358" s="138">
        <v>3100905333741</v>
      </c>
      <c r="Q5358" s="108" t="s">
        <v>7395</v>
      </c>
      <c r="R5358" s="108" t="s">
        <v>7398</v>
      </c>
      <c r="S5358" s="139" t="s">
        <v>7400</v>
      </c>
      <c r="T5358" s="123" t="s">
        <v>343</v>
      </c>
      <c r="U5358" s="123" t="s">
        <v>45</v>
      </c>
      <c r="V5358" s="123" t="s">
        <v>52</v>
      </c>
      <c r="W5358" s="137">
        <v>42.34</v>
      </c>
      <c r="X5358" s="136">
        <v>11.98</v>
      </c>
      <c r="Y5358" s="137">
        <v>5600</v>
      </c>
      <c r="Z5358" s="137">
        <f>W5358*Y5358</f>
        <v>237104.00000000003</v>
      </c>
      <c r="AA5358" s="119">
        <v>6</v>
      </c>
      <c r="AB5358" s="119">
        <v>6</v>
      </c>
      <c r="AC5358" s="137">
        <f>(Z5358*(100-AB5358))/100</f>
        <v>222877.76000000004</v>
      </c>
      <c r="AD5358" s="137">
        <f>IF(AND(AC5358="",M5357=""),0,IF((AC5358=""),M5357, IF( (M5357=""),AC5358,SUM(AC5357:AC5362)+M5357)))</f>
        <v>2889679.21</v>
      </c>
      <c r="AE5358" s="137">
        <f>IF( (X5358=""),AD5358*1,AD5358*(X5358/100) )</f>
        <v>346183.56935800001</v>
      </c>
      <c r="AF5358" s="137">
        <v>50000000</v>
      </c>
      <c r="AG5358" s="137">
        <f>IF((AF5358-AE5358) &gt; 1,0,IF((AF5358-AE5358)&lt;0,AE5358-AF5358,AF5358-AE5358))</f>
        <v>0</v>
      </c>
      <c r="AH5358" s="137">
        <v>0.02</v>
      </c>
    </row>
    <row r="5359" spans="1:34" s="173" customFormat="1" x14ac:dyDescent="0.55000000000000004">
      <c r="A5359" s="122"/>
      <c r="B5359" s="123"/>
      <c r="C5359" s="123"/>
      <c r="D5359" s="135"/>
      <c r="E5359" s="123"/>
      <c r="F5359" s="123"/>
      <c r="G5359" s="123"/>
      <c r="H5359" s="123"/>
      <c r="I5359" s="136"/>
      <c r="J5359" s="123"/>
      <c r="K5359" s="137"/>
      <c r="L5359" s="137"/>
      <c r="M5359" s="137"/>
      <c r="N5359" s="123">
        <v>3</v>
      </c>
      <c r="O5359" s="108" t="s">
        <v>7394</v>
      </c>
      <c r="P5359" s="138">
        <v>3100905333741</v>
      </c>
      <c r="Q5359" s="108" t="s">
        <v>7395</v>
      </c>
      <c r="R5359" s="108" t="s">
        <v>7398</v>
      </c>
      <c r="S5359" s="139" t="s">
        <v>7401</v>
      </c>
      <c r="T5359" s="123" t="s">
        <v>55</v>
      </c>
      <c r="U5359" s="123" t="s">
        <v>45</v>
      </c>
      <c r="V5359" s="123" t="s">
        <v>52</v>
      </c>
      <c r="W5359" s="137">
        <v>27.84</v>
      </c>
      <c r="X5359" s="136">
        <v>7.88</v>
      </c>
      <c r="Y5359" s="137">
        <v>0</v>
      </c>
      <c r="Z5359" s="137">
        <f>W5359*Y5359</f>
        <v>0</v>
      </c>
      <c r="AA5359" s="119">
        <v>6</v>
      </c>
      <c r="AB5359" s="119">
        <v>6</v>
      </c>
      <c r="AC5359" s="137">
        <f>(Z5359*(100-AB5359))/100</f>
        <v>0</v>
      </c>
      <c r="AD5359" s="137">
        <f>IF(AND(AC5359="",M5357=""),0,IF((AC5359=""),M5357, IF( (M5357=""),AC5359,SUM(AC5357:AC5362)+M5357)))</f>
        <v>2889679.21</v>
      </c>
      <c r="AE5359" s="137">
        <f>IF( (X5359=""),AD5359*1,AD5359*(X5359/100) )</f>
        <v>227706.72174799998</v>
      </c>
      <c r="AF5359" s="137">
        <v>50000000</v>
      </c>
      <c r="AG5359" s="137">
        <f>IF((AF5359-AE5359) &gt; 1,0,IF((AF5359-AE5359)&lt;0,AE5359-AF5359,AF5359-AE5359))</f>
        <v>0</v>
      </c>
      <c r="AH5359" s="137">
        <v>0.02</v>
      </c>
    </row>
    <row r="5360" spans="1:34" s="173" customFormat="1" x14ac:dyDescent="0.55000000000000004">
      <c r="A5360" s="122"/>
      <c r="B5360" s="123"/>
      <c r="C5360" s="123"/>
      <c r="D5360" s="135"/>
      <c r="E5360" s="123"/>
      <c r="F5360" s="123"/>
      <c r="G5360" s="123"/>
      <c r="H5360" s="123"/>
      <c r="I5360" s="136"/>
      <c r="J5360" s="123"/>
      <c r="K5360" s="137"/>
      <c r="L5360" s="137" t="s">
        <v>63</v>
      </c>
      <c r="M5360" s="137">
        <f>SUM(M5357:M5359)</f>
        <v>380000</v>
      </c>
      <c r="N5360" s="123"/>
      <c r="O5360" s="108"/>
      <c r="P5360" s="138"/>
      <c r="Q5360" s="108"/>
      <c r="R5360" s="108"/>
      <c r="S5360" s="139"/>
      <c r="T5360" s="123"/>
      <c r="U5360" s="123"/>
      <c r="V5360" s="123"/>
      <c r="W5360" s="137"/>
      <c r="X5360" s="136"/>
      <c r="Y5360" s="137"/>
      <c r="Z5360" s="137"/>
      <c r="AA5360" s="119"/>
      <c r="AB5360" s="119"/>
      <c r="AC5360" s="137"/>
      <c r="AD5360" s="137"/>
      <c r="AE5360" s="137">
        <f>SUM(AE5357:AE5359)</f>
        <v>2889679.21</v>
      </c>
      <c r="AF5360" s="137"/>
      <c r="AG5360" s="137">
        <f>SUM(AG5357:AG5359)</f>
        <v>0</v>
      </c>
      <c r="AH5360" s="137"/>
    </row>
    <row r="5361" spans="1:34" s="173" customFormat="1" x14ac:dyDescent="0.55000000000000004">
      <c r="A5361" s="122" t="s">
        <v>7404</v>
      </c>
      <c r="B5361" s="123">
        <v>2308</v>
      </c>
      <c r="C5361" s="123">
        <v>5062</v>
      </c>
      <c r="D5361" s="135" t="s">
        <v>7405</v>
      </c>
      <c r="E5361" s="123" t="s">
        <v>34</v>
      </c>
      <c r="F5361" s="123">
        <v>12297</v>
      </c>
      <c r="G5361" s="123">
        <v>0</v>
      </c>
      <c r="H5361" s="123">
        <v>1</v>
      </c>
      <c r="I5361" s="136">
        <v>70</v>
      </c>
      <c r="J5361" s="123" t="s">
        <v>35</v>
      </c>
      <c r="K5361" s="137">
        <f>((G5361*400)+(H5361*100))+I5361</f>
        <v>170</v>
      </c>
      <c r="L5361" s="137">
        <v>1350</v>
      </c>
      <c r="M5361" s="137">
        <f>K5361*L5361</f>
        <v>229500</v>
      </c>
      <c r="N5361" s="123">
        <v>1</v>
      </c>
      <c r="O5361" s="108" t="s">
        <v>7402</v>
      </c>
      <c r="P5361" s="138">
        <v>3570800006551</v>
      </c>
      <c r="Q5361" s="108" t="s">
        <v>7403</v>
      </c>
      <c r="R5361" s="108" t="s">
        <v>7406</v>
      </c>
      <c r="S5361" s="139" t="s">
        <v>7407</v>
      </c>
      <c r="T5361" s="123" t="s">
        <v>51</v>
      </c>
      <c r="U5361" s="123" t="s">
        <v>45</v>
      </c>
      <c r="V5361" s="123" t="s">
        <v>52</v>
      </c>
      <c r="W5361" s="137">
        <v>45.36</v>
      </c>
      <c r="X5361" s="136">
        <v>43.74</v>
      </c>
      <c r="Y5361" s="137">
        <v>6750</v>
      </c>
      <c r="Z5361" s="137">
        <f>W5361*Y5361</f>
        <v>306180</v>
      </c>
      <c r="AA5361" s="119">
        <v>6</v>
      </c>
      <c r="AB5361" s="119">
        <v>6</v>
      </c>
      <c r="AC5361" s="137">
        <f>(Z5361*(100-AB5361))/100</f>
        <v>287809.2</v>
      </c>
      <c r="AD5361" s="137">
        <f>IF(AND(AC5361="",M5361=""),0,IF((AC5361=""),M5361, IF( (M5361=""),AC5361,SUM(AC5361:AC5366)+M5361)))</f>
        <v>731640.45</v>
      </c>
      <c r="AE5361" s="137">
        <f>IF( (X5361=""),AD5361*1,AD5361*(X5361/100) )</f>
        <v>320019.53282999998</v>
      </c>
      <c r="AF5361" s="137">
        <v>50000000</v>
      </c>
      <c r="AG5361" s="137">
        <f>IF((AF5361-AE5361) &gt; 1,0,IF((AF5361-AE5361)&lt;0,AE5361-AF5361,AF5361-AE5361))</f>
        <v>0</v>
      </c>
      <c r="AH5361" s="137">
        <v>0.02</v>
      </c>
    </row>
    <row r="5362" spans="1:34" s="173" customFormat="1" x14ac:dyDescent="0.55000000000000004">
      <c r="A5362" s="122"/>
      <c r="B5362" s="123"/>
      <c r="C5362" s="123"/>
      <c r="D5362" s="135"/>
      <c r="E5362" s="123"/>
      <c r="F5362" s="123"/>
      <c r="G5362" s="123"/>
      <c r="H5362" s="123"/>
      <c r="I5362" s="136"/>
      <c r="J5362" s="123"/>
      <c r="K5362" s="137"/>
      <c r="L5362" s="137"/>
      <c r="M5362" s="137"/>
      <c r="N5362" s="123">
        <v>2</v>
      </c>
      <c r="O5362" s="108" t="s">
        <v>7402</v>
      </c>
      <c r="P5362" s="138">
        <v>3570800006551</v>
      </c>
      <c r="Q5362" s="108" t="s">
        <v>7403</v>
      </c>
      <c r="R5362" s="108" t="s">
        <v>7406</v>
      </c>
      <c r="S5362" s="139" t="s">
        <v>7408</v>
      </c>
      <c r="T5362" s="123" t="s">
        <v>51</v>
      </c>
      <c r="U5362" s="123" t="s">
        <v>45</v>
      </c>
      <c r="V5362" s="123" t="s">
        <v>52</v>
      </c>
      <c r="W5362" s="137">
        <v>31.85</v>
      </c>
      <c r="X5362" s="136">
        <v>30.71</v>
      </c>
      <c r="Y5362" s="137">
        <v>6750</v>
      </c>
      <c r="Z5362" s="137">
        <f>W5362*Y5362</f>
        <v>214987.5</v>
      </c>
      <c r="AA5362" s="119">
        <v>6</v>
      </c>
      <c r="AB5362" s="119">
        <v>6</v>
      </c>
      <c r="AC5362" s="137">
        <f>(Z5362*(100-AB5362))/100</f>
        <v>202088.25</v>
      </c>
      <c r="AD5362" s="137">
        <f>IF(AND(AC5362="",M5361=""),0,IF((AC5362=""),M5361, IF( (M5361=""),AC5362,SUM(AC5361:AC5366)+M5361)))</f>
        <v>731640.45</v>
      </c>
      <c r="AE5362" s="137">
        <f>IF( (X5362=""),AD5362*1,AD5362*(X5362/100) )</f>
        <v>224686.78219499998</v>
      </c>
      <c r="AF5362" s="137">
        <v>50000000</v>
      </c>
      <c r="AG5362" s="137">
        <f>IF((AF5362-AE5362) &gt; 1,0,IF((AF5362-AE5362)&lt;0,AE5362-AF5362,AF5362-AE5362))</f>
        <v>0</v>
      </c>
      <c r="AH5362" s="137">
        <v>0.02</v>
      </c>
    </row>
    <row r="5363" spans="1:34" s="173" customFormat="1" x14ac:dyDescent="0.55000000000000004">
      <c r="A5363" s="122"/>
      <c r="B5363" s="123"/>
      <c r="C5363" s="123"/>
      <c r="D5363" s="135"/>
      <c r="E5363" s="123"/>
      <c r="F5363" s="123"/>
      <c r="G5363" s="123"/>
      <c r="H5363" s="123"/>
      <c r="I5363" s="136"/>
      <c r="J5363" s="123"/>
      <c r="K5363" s="137"/>
      <c r="L5363" s="137"/>
      <c r="M5363" s="137"/>
      <c r="N5363" s="123">
        <v>3</v>
      </c>
      <c r="O5363" s="108" t="s">
        <v>7402</v>
      </c>
      <c r="P5363" s="138">
        <v>3570800006551</v>
      </c>
      <c r="Q5363" s="108" t="s">
        <v>7403</v>
      </c>
      <c r="R5363" s="108" t="s">
        <v>7406</v>
      </c>
      <c r="S5363" s="139" t="s">
        <v>7409</v>
      </c>
      <c r="T5363" s="123" t="s">
        <v>73</v>
      </c>
      <c r="U5363" s="123" t="s">
        <v>74</v>
      </c>
      <c r="V5363" s="123" t="s">
        <v>52</v>
      </c>
      <c r="W5363" s="137">
        <v>26.5</v>
      </c>
      <c r="X5363" s="136">
        <v>25.55</v>
      </c>
      <c r="Y5363" s="137">
        <v>6600</v>
      </c>
      <c r="Z5363" s="137">
        <f>W5363*Y5363</f>
        <v>174900</v>
      </c>
      <c r="AA5363" s="119">
        <v>21</v>
      </c>
      <c r="AB5363" s="119">
        <v>93</v>
      </c>
      <c r="AC5363" s="137">
        <f>(Z5363*(100-AB5363))/100</f>
        <v>12243</v>
      </c>
      <c r="AD5363" s="137">
        <f>IF(AND(AC5363="",M5361=""),0,IF((AC5363=""),M5361, IF( (M5361=""),AC5363,SUM(AC5361:AC5366)+M5361)))</f>
        <v>731640.45</v>
      </c>
      <c r="AE5363" s="137">
        <f>IF( (X5363=""),AD5363*1,AD5363*(X5363/100) )</f>
        <v>186934.13497499999</v>
      </c>
      <c r="AF5363" s="137">
        <v>50000000</v>
      </c>
      <c r="AG5363" s="137">
        <f>IF((AF5363-AE5363) &gt; 1,0,IF((AF5363-AE5363)&lt;0,AE5363-AF5363,AF5363-AE5363))</f>
        <v>0</v>
      </c>
      <c r="AH5363" s="137">
        <v>0.02</v>
      </c>
    </row>
    <row r="5364" spans="1:34" s="173" customFormat="1" x14ac:dyDescent="0.55000000000000004">
      <c r="A5364" s="122"/>
      <c r="B5364" s="123"/>
      <c r="C5364" s="123"/>
      <c r="D5364" s="135"/>
      <c r="E5364" s="123"/>
      <c r="F5364" s="123"/>
      <c r="G5364" s="123"/>
      <c r="H5364" s="123"/>
      <c r="I5364" s="136"/>
      <c r="J5364" s="123"/>
      <c r="K5364" s="137"/>
      <c r="L5364" s="137" t="s">
        <v>63</v>
      </c>
      <c r="M5364" s="137">
        <f>SUM(M5361:M5363)</f>
        <v>229500</v>
      </c>
      <c r="N5364" s="123"/>
      <c r="O5364" s="108"/>
      <c r="P5364" s="138"/>
      <c r="Q5364" s="108"/>
      <c r="R5364" s="108"/>
      <c r="S5364" s="139"/>
      <c r="T5364" s="123"/>
      <c r="U5364" s="123"/>
      <c r="V5364" s="123"/>
      <c r="W5364" s="137"/>
      <c r="X5364" s="136"/>
      <c r="Y5364" s="137"/>
      <c r="Z5364" s="137"/>
      <c r="AA5364" s="119"/>
      <c r="AB5364" s="119"/>
      <c r="AC5364" s="137"/>
      <c r="AD5364" s="137"/>
      <c r="AE5364" s="137">
        <f>SUM(AE5361:AE5363)</f>
        <v>731640.45</v>
      </c>
      <c r="AF5364" s="137"/>
      <c r="AG5364" s="137">
        <f>SUM(AG5361:AG5363)</f>
        <v>0</v>
      </c>
      <c r="AH5364" s="137"/>
    </row>
    <row r="5365" spans="1:34" s="173" customFormat="1" x14ac:dyDescent="0.55000000000000004">
      <c r="A5365" s="122" t="s">
        <v>7410</v>
      </c>
      <c r="B5365" s="123">
        <v>2309</v>
      </c>
      <c r="C5365" s="123">
        <v>8044</v>
      </c>
      <c r="D5365" s="135" t="s">
        <v>7411</v>
      </c>
      <c r="E5365" s="123" t="s">
        <v>34</v>
      </c>
      <c r="F5365" s="123">
        <v>19595</v>
      </c>
      <c r="G5365" s="123">
        <v>2</v>
      </c>
      <c r="H5365" s="123">
        <v>0</v>
      </c>
      <c r="I5365" s="136">
        <v>87.7</v>
      </c>
      <c r="J5365" s="123" t="s">
        <v>38</v>
      </c>
      <c r="K5365" s="137">
        <f>((G5365*400)+(H5365*100))+I5365</f>
        <v>887.7</v>
      </c>
      <c r="L5365" s="137">
        <v>375</v>
      </c>
      <c r="M5365" s="137">
        <f>K5365*L5365</f>
        <v>332887.5</v>
      </c>
      <c r="N5365" s="123"/>
      <c r="O5365" s="108"/>
      <c r="P5365" s="138"/>
      <c r="Q5365" s="108"/>
      <c r="R5365" s="108"/>
      <c r="S5365" s="139"/>
      <c r="T5365" s="123"/>
      <c r="U5365" s="123"/>
      <c r="V5365" s="123"/>
      <c r="W5365" s="137"/>
      <c r="X5365" s="136"/>
      <c r="Y5365" s="137"/>
      <c r="Z5365" s="137"/>
      <c r="AA5365" s="119"/>
      <c r="AB5365" s="119"/>
      <c r="AC5365" s="137"/>
      <c r="AD5365" s="137">
        <f>IF(AND(AC5365="",M5365=""),0,IF((AC5365=""),M5365,IF((M5365=""),AC5365,AC5365+M5365)))</f>
        <v>332887.5</v>
      </c>
      <c r="AE5365" s="137">
        <f>IF( (X5365=""),AD5365*1,AD5365*(X5365/100) )</f>
        <v>332887.5</v>
      </c>
      <c r="AF5365" s="137">
        <v>50000000</v>
      </c>
      <c r="AG5365" s="137">
        <f>IF((AF5365-AE5365) &gt; 1,0,IF((AF5365-AE5365)&lt;0,AE5365-AF5365,AF5365-AE5365))</f>
        <v>0</v>
      </c>
      <c r="AH5365" s="137">
        <v>0.01</v>
      </c>
    </row>
    <row r="5366" spans="1:34" s="173" customFormat="1" x14ac:dyDescent="0.55000000000000004">
      <c r="A5366" s="122"/>
      <c r="B5366" s="123">
        <v>2310</v>
      </c>
      <c r="C5366" s="123">
        <v>9292</v>
      </c>
      <c r="D5366" s="135" t="s">
        <v>7412</v>
      </c>
      <c r="E5366" s="123" t="s">
        <v>34</v>
      </c>
      <c r="F5366" s="123">
        <v>24433</v>
      </c>
      <c r="G5366" s="123">
        <v>1</v>
      </c>
      <c r="H5366" s="123">
        <v>3</v>
      </c>
      <c r="I5366" s="136">
        <v>17</v>
      </c>
      <c r="J5366" s="123" t="s">
        <v>38</v>
      </c>
      <c r="K5366" s="137">
        <f>((G5366*400)+(H5366*100))+I5366</f>
        <v>717</v>
      </c>
      <c r="L5366" s="137">
        <v>675</v>
      </c>
      <c r="M5366" s="137">
        <f>K5366*L5366</f>
        <v>483975</v>
      </c>
      <c r="N5366" s="123"/>
      <c r="O5366" s="108"/>
      <c r="P5366" s="138"/>
      <c r="Q5366" s="108"/>
      <c r="R5366" s="108"/>
      <c r="S5366" s="139"/>
      <c r="T5366" s="123"/>
      <c r="U5366" s="123"/>
      <c r="V5366" s="123"/>
      <c r="W5366" s="137"/>
      <c r="X5366" s="136"/>
      <c r="Y5366" s="137"/>
      <c r="Z5366" s="137"/>
      <c r="AA5366" s="119"/>
      <c r="AB5366" s="119"/>
      <c r="AC5366" s="137"/>
      <c r="AD5366" s="137">
        <f>IF(AND(AC5366="",M5366=""),0,IF((AC5366=""),M5366,IF((M5366=""),AC5366,AC5366+M5366)))</f>
        <v>483975</v>
      </c>
      <c r="AE5366" s="137">
        <f>IF( (X5366=""),AD5366*1,AD5366*(X5366/100) )</f>
        <v>483975</v>
      </c>
      <c r="AF5366" s="137">
        <v>50000000</v>
      </c>
      <c r="AG5366" s="137">
        <f>IF((AF5366-AE5366) &gt; 1,0,IF((AF5366-AE5366)&lt;0,AE5366-AF5366,AF5366-AE5366))</f>
        <v>0</v>
      </c>
      <c r="AH5366" s="137">
        <v>0.01</v>
      </c>
    </row>
    <row r="5367" spans="1:34" s="173" customFormat="1" x14ac:dyDescent="0.55000000000000004">
      <c r="A5367" s="122"/>
      <c r="B5367" s="123"/>
      <c r="C5367" s="123"/>
      <c r="D5367" s="135"/>
      <c r="E5367" s="123"/>
      <c r="F5367" s="123"/>
      <c r="G5367" s="123"/>
      <c r="H5367" s="123"/>
      <c r="I5367" s="136"/>
      <c r="J5367" s="123"/>
      <c r="K5367" s="137"/>
      <c r="L5367" s="137" t="s">
        <v>63</v>
      </c>
      <c r="M5367" s="137">
        <f>SUM(M5365:M5366)</f>
        <v>816862.5</v>
      </c>
      <c r="N5367" s="123"/>
      <c r="O5367" s="108"/>
      <c r="P5367" s="138"/>
      <c r="Q5367" s="108"/>
      <c r="R5367" s="108"/>
      <c r="S5367" s="139"/>
      <c r="T5367" s="123"/>
      <c r="U5367" s="123"/>
      <c r="V5367" s="123"/>
      <c r="W5367" s="137"/>
      <c r="X5367" s="136"/>
      <c r="Y5367" s="137"/>
      <c r="Z5367" s="137"/>
      <c r="AA5367" s="119"/>
      <c r="AB5367" s="119"/>
      <c r="AC5367" s="137"/>
      <c r="AD5367" s="137"/>
      <c r="AE5367" s="137">
        <f>SUM(AE5365:AE5366)</f>
        <v>816862.5</v>
      </c>
      <c r="AF5367" s="137"/>
      <c r="AG5367" s="137">
        <f>SUM(AG5365:AG5366)</f>
        <v>0</v>
      </c>
      <c r="AH5367" s="137"/>
    </row>
    <row r="5368" spans="1:34" s="173" customFormat="1" x14ac:dyDescent="0.55000000000000004">
      <c r="A5368" s="122" t="s">
        <v>7596</v>
      </c>
      <c r="B5368" s="123">
        <v>2311</v>
      </c>
      <c r="C5368" s="123">
        <v>9368</v>
      </c>
      <c r="D5368" s="135" t="s">
        <v>7597</v>
      </c>
      <c r="E5368" s="123" t="s">
        <v>34</v>
      </c>
      <c r="F5368" s="123">
        <v>23649</v>
      </c>
      <c r="G5368" s="123">
        <v>0</v>
      </c>
      <c r="H5368" s="123">
        <v>2</v>
      </c>
      <c r="I5368" s="136">
        <v>95</v>
      </c>
      <c r="J5368" s="123" t="s">
        <v>35</v>
      </c>
      <c r="K5368" s="137">
        <f>((G5368*400)+(H5368*100))+I5368</f>
        <v>295</v>
      </c>
      <c r="L5368" s="137">
        <v>1350</v>
      </c>
      <c r="M5368" s="137">
        <f>K5368*L5368</f>
        <v>398250</v>
      </c>
      <c r="N5368" s="123">
        <v>1</v>
      </c>
      <c r="O5368" s="108" t="s">
        <v>7594</v>
      </c>
      <c r="P5368" s="138"/>
      <c r="Q5368" s="108" t="s">
        <v>7595</v>
      </c>
      <c r="R5368" s="108" t="s">
        <v>7598</v>
      </c>
      <c r="S5368" s="139"/>
      <c r="T5368" s="123" t="s">
        <v>51</v>
      </c>
      <c r="U5368" s="123" t="s">
        <v>227</v>
      </c>
      <c r="V5368" s="123" t="s">
        <v>52</v>
      </c>
      <c r="W5368" s="137">
        <v>216</v>
      </c>
      <c r="X5368" s="136">
        <v>79.709999999999994</v>
      </c>
      <c r="Y5368" s="137">
        <v>6750</v>
      </c>
      <c r="Z5368" s="137">
        <f>W5368*Y5368</f>
        <v>1458000</v>
      </c>
      <c r="AA5368" s="119">
        <v>33</v>
      </c>
      <c r="AB5368" s="119">
        <v>85</v>
      </c>
      <c r="AC5368" s="137">
        <f>(Z5368*(100-AB5368))/100</f>
        <v>218700</v>
      </c>
      <c r="AD5368" s="137">
        <f>IF(AND(AC5368="",M5368=""),0,IF((AC5368=""),M5368, IF( (M5368=""),AC5368,SUM(AC5368:AC5370)+M5368)))</f>
        <v>863925</v>
      </c>
      <c r="AE5368" s="137">
        <f>IF( (X5368=""),AD5368*1,AD5368*(X5368/100) )</f>
        <v>688634.61749999993</v>
      </c>
      <c r="AF5368" s="137">
        <v>50000000</v>
      </c>
      <c r="AG5368" s="137">
        <f>IF((AF5368-AE5368) &gt; 1,0,IF((AF5368-AE5368)&lt;0,AE5368-AF5368,AF5368-AE5368))</f>
        <v>0</v>
      </c>
      <c r="AH5368" s="137">
        <v>0.02</v>
      </c>
    </row>
    <row r="5369" spans="1:34" s="173" customFormat="1" x14ac:dyDescent="0.55000000000000004">
      <c r="A5369" s="122"/>
      <c r="B5369" s="123"/>
      <c r="C5369" s="123"/>
      <c r="D5369" s="135"/>
      <c r="E5369" s="123"/>
      <c r="F5369" s="123"/>
      <c r="G5369" s="123"/>
      <c r="H5369" s="123"/>
      <c r="I5369" s="136"/>
      <c r="J5369" s="123"/>
      <c r="K5369" s="137"/>
      <c r="L5369" s="137"/>
      <c r="M5369" s="137"/>
      <c r="N5369" s="123">
        <v>2</v>
      </c>
      <c r="O5369" s="108" t="s">
        <v>7594</v>
      </c>
      <c r="P5369" s="138"/>
      <c r="Q5369" s="108" t="s">
        <v>7595</v>
      </c>
      <c r="R5369" s="108" t="s">
        <v>7598</v>
      </c>
      <c r="S5369" s="139" t="s">
        <v>7599</v>
      </c>
      <c r="T5369" s="123" t="s">
        <v>51</v>
      </c>
      <c r="U5369" s="123" t="s">
        <v>45</v>
      </c>
      <c r="V5369" s="123" t="s">
        <v>52</v>
      </c>
      <c r="W5369" s="137">
        <v>25</v>
      </c>
      <c r="X5369" s="136">
        <v>9.2200000000000006</v>
      </c>
      <c r="Y5369" s="137">
        <v>6750</v>
      </c>
      <c r="Z5369" s="137">
        <f>W5369*Y5369</f>
        <v>168750</v>
      </c>
      <c r="AA5369" s="119">
        <v>18</v>
      </c>
      <c r="AB5369" s="119">
        <v>26</v>
      </c>
      <c r="AC5369" s="137">
        <f>(Z5369*(100-AB5369))/100</f>
        <v>124875</v>
      </c>
      <c r="AD5369" s="137">
        <f>IF(AND(AC5369="",M5368=""),0,IF((AC5369=""),M5368, IF( (M5368=""),AC5369,SUM(AC5368:AC5370)+M5368)))</f>
        <v>863925</v>
      </c>
      <c r="AE5369" s="137">
        <f>IF( (X5369=""),AD5369*1,AD5369*(X5369/100) )</f>
        <v>79653.885000000009</v>
      </c>
      <c r="AF5369" s="137">
        <v>0</v>
      </c>
      <c r="AG5369" s="137">
        <f>IF((AF5369-AE5369) &gt; 1,0,IF((AF5369-AE5369)&lt;0,AE5369-AF5369,AF5369-AE5369))</f>
        <v>79653.885000000009</v>
      </c>
      <c r="AH5369" s="137">
        <v>0.02</v>
      </c>
    </row>
    <row r="5370" spans="1:34" s="173" customFormat="1" x14ac:dyDescent="0.55000000000000004">
      <c r="A5370" s="122"/>
      <c r="B5370" s="123"/>
      <c r="C5370" s="123"/>
      <c r="D5370" s="135"/>
      <c r="E5370" s="123"/>
      <c r="F5370" s="123"/>
      <c r="G5370" s="123"/>
      <c r="H5370" s="123"/>
      <c r="I5370" s="136"/>
      <c r="J5370" s="123"/>
      <c r="K5370" s="137"/>
      <c r="L5370" s="137"/>
      <c r="M5370" s="137"/>
      <c r="N5370" s="123">
        <v>3</v>
      </c>
      <c r="O5370" s="108" t="s">
        <v>7594</v>
      </c>
      <c r="P5370" s="138"/>
      <c r="Q5370" s="108" t="s">
        <v>7595</v>
      </c>
      <c r="R5370" s="108" t="s">
        <v>7598</v>
      </c>
      <c r="S5370" s="139" t="s">
        <v>7600</v>
      </c>
      <c r="T5370" s="123" t="s">
        <v>15664</v>
      </c>
      <c r="U5370" s="123" t="s">
        <v>45</v>
      </c>
      <c r="V5370" s="123" t="s">
        <v>62</v>
      </c>
      <c r="W5370" s="137">
        <v>30</v>
      </c>
      <c r="X5370" s="136">
        <v>11.07</v>
      </c>
      <c r="Y5370" s="137">
        <v>5500</v>
      </c>
      <c r="Z5370" s="137">
        <f>W5370*Y5370</f>
        <v>165000</v>
      </c>
      <c r="AA5370" s="119">
        <v>18</v>
      </c>
      <c r="AB5370" s="119">
        <v>26</v>
      </c>
      <c r="AC5370" s="137">
        <f>(Z5370*(100-AB5370))/100</f>
        <v>122100</v>
      </c>
      <c r="AD5370" s="137">
        <f>IF(AND(AC5370="",M5368=""),0,IF((AC5370=""),M5368, IF( (M5368=""),AC5370,SUM(AC5368:AC5370)+M5368)))</f>
        <v>863925</v>
      </c>
      <c r="AE5370" s="137">
        <f>IF( (X5370=""),AD5370*1,AD5370*(X5370/100) )</f>
        <v>95636.497500000012</v>
      </c>
      <c r="AF5370" s="137">
        <v>0</v>
      </c>
      <c r="AG5370" s="137">
        <f>IF((AF5370-AE5370) &gt; 1,0,IF((AF5370-AE5370)&lt;0,AE5370-AF5370,AF5370-AE5370))</f>
        <v>95636.497500000012</v>
      </c>
      <c r="AH5370" s="137">
        <v>0.3</v>
      </c>
    </row>
    <row r="5371" spans="1:34" s="173" customFormat="1" x14ac:dyDescent="0.55000000000000004">
      <c r="A5371" s="122"/>
      <c r="B5371" s="123"/>
      <c r="C5371" s="123"/>
      <c r="D5371" s="135"/>
      <c r="E5371" s="123"/>
      <c r="F5371" s="123"/>
      <c r="G5371" s="123"/>
      <c r="H5371" s="123"/>
      <c r="I5371" s="136"/>
      <c r="J5371" s="123"/>
      <c r="K5371" s="137"/>
      <c r="L5371" s="137" t="s">
        <v>63</v>
      </c>
      <c r="M5371" s="137">
        <f>SUM(M5368:M5370)</f>
        <v>398250</v>
      </c>
      <c r="N5371" s="123"/>
      <c r="O5371" s="108"/>
      <c r="P5371" s="138"/>
      <c r="Q5371" s="108"/>
      <c r="R5371" s="108"/>
      <c r="S5371" s="139"/>
      <c r="T5371" s="123"/>
      <c r="U5371" s="123"/>
      <c r="V5371" s="123"/>
      <c r="W5371" s="137"/>
      <c r="X5371" s="136"/>
      <c r="Y5371" s="137"/>
      <c r="Z5371" s="137"/>
      <c r="AA5371" s="119"/>
      <c r="AB5371" s="119"/>
      <c r="AC5371" s="137"/>
      <c r="AD5371" s="137"/>
      <c r="AE5371" s="137">
        <f>SUM(AE5368:AE5370)</f>
        <v>863925</v>
      </c>
      <c r="AF5371" s="137"/>
      <c r="AG5371" s="137">
        <f>SUM(AG5368:AG5370)</f>
        <v>175290.38250000001</v>
      </c>
      <c r="AH5371" s="137"/>
    </row>
    <row r="5372" spans="1:34" s="173" customFormat="1" x14ac:dyDescent="0.55000000000000004">
      <c r="A5372" s="122" t="s">
        <v>7413</v>
      </c>
      <c r="B5372" s="123">
        <v>2312</v>
      </c>
      <c r="C5372" s="123">
        <v>10151</v>
      </c>
      <c r="D5372" s="135" t="s">
        <v>7414</v>
      </c>
      <c r="E5372" s="123" t="s">
        <v>34</v>
      </c>
      <c r="F5372" s="123">
        <v>17436</v>
      </c>
      <c r="G5372" s="123">
        <v>10</v>
      </c>
      <c r="H5372" s="123">
        <v>3</v>
      </c>
      <c r="I5372" s="136">
        <v>15</v>
      </c>
      <c r="J5372" s="123" t="s">
        <v>38</v>
      </c>
      <c r="K5372" s="137">
        <f>((G5372*400)+(H5372*100))+I5372</f>
        <v>4315</v>
      </c>
      <c r="L5372" s="137">
        <v>325</v>
      </c>
      <c r="M5372" s="137">
        <f>K5372*L5372</f>
        <v>1402375</v>
      </c>
      <c r="N5372" s="123"/>
      <c r="O5372" s="108"/>
      <c r="P5372" s="138"/>
      <c r="Q5372" s="108"/>
      <c r="R5372" s="108"/>
      <c r="S5372" s="139"/>
      <c r="T5372" s="123"/>
      <c r="U5372" s="123"/>
      <c r="V5372" s="123"/>
      <c r="W5372" s="137"/>
      <c r="X5372" s="136"/>
      <c r="Y5372" s="137"/>
      <c r="Z5372" s="137"/>
      <c r="AA5372" s="119"/>
      <c r="AB5372" s="119"/>
      <c r="AC5372" s="137"/>
      <c r="AD5372" s="137">
        <f>IF(AND(AC5372="",M5372=""),0,IF((AC5372=""),M5372,IF((M5372=""),AC5372,AC5372+M5372)))</f>
        <v>1402375</v>
      </c>
      <c r="AE5372" s="137">
        <f>IF( (X5372=""),AD5372*1,AD5372*(X5372/100) )</f>
        <v>1402375</v>
      </c>
      <c r="AF5372" s="137">
        <v>50000000</v>
      </c>
      <c r="AG5372" s="137">
        <f>IF((AF5372-AE5372) &gt; 1,0,IF((AF5372-AE5372)&lt;0,AE5372-AF5372,AF5372-AE5372))</f>
        <v>0</v>
      </c>
      <c r="AH5372" s="137">
        <v>0.01</v>
      </c>
    </row>
    <row r="5373" spans="1:34" s="173" customFormat="1" x14ac:dyDescent="0.55000000000000004">
      <c r="A5373" s="122"/>
      <c r="B5373" s="123"/>
      <c r="C5373" s="123"/>
      <c r="D5373" s="135"/>
      <c r="E5373" s="123"/>
      <c r="F5373" s="123"/>
      <c r="G5373" s="123"/>
      <c r="H5373" s="123"/>
      <c r="I5373" s="136"/>
      <c r="J5373" s="123"/>
      <c r="K5373" s="137"/>
      <c r="L5373" s="137" t="s">
        <v>63</v>
      </c>
      <c r="M5373" s="137">
        <f>SUM(M5372:M5372)</f>
        <v>1402375</v>
      </c>
      <c r="N5373" s="123"/>
      <c r="O5373" s="108"/>
      <c r="P5373" s="138"/>
      <c r="Q5373" s="108"/>
      <c r="R5373" s="108"/>
      <c r="S5373" s="139"/>
      <c r="T5373" s="123"/>
      <c r="U5373" s="123"/>
      <c r="V5373" s="123"/>
      <c r="W5373" s="137"/>
      <c r="X5373" s="136"/>
      <c r="Y5373" s="137"/>
      <c r="Z5373" s="137"/>
      <c r="AA5373" s="119"/>
      <c r="AB5373" s="119"/>
      <c r="AC5373" s="137"/>
      <c r="AD5373" s="137"/>
      <c r="AE5373" s="137">
        <f>SUM(AE5372:AE5372)</f>
        <v>1402375</v>
      </c>
      <c r="AF5373" s="137"/>
      <c r="AG5373" s="137">
        <f>SUM(AG5372:AG5372)</f>
        <v>0</v>
      </c>
      <c r="AH5373" s="137"/>
    </row>
    <row r="5374" spans="1:34" s="173" customFormat="1" x14ac:dyDescent="0.55000000000000004">
      <c r="A5374" s="122" t="s">
        <v>7417</v>
      </c>
      <c r="B5374" s="123">
        <v>2313</v>
      </c>
      <c r="C5374" s="123">
        <v>6867</v>
      </c>
      <c r="D5374" s="135" t="s">
        <v>7418</v>
      </c>
      <c r="E5374" s="123" t="s">
        <v>34</v>
      </c>
      <c r="F5374" s="123">
        <v>23569</v>
      </c>
      <c r="G5374" s="123">
        <v>0</v>
      </c>
      <c r="H5374" s="123">
        <v>2</v>
      </c>
      <c r="I5374" s="136">
        <v>72</v>
      </c>
      <c r="J5374" s="123" t="s">
        <v>35</v>
      </c>
      <c r="K5374" s="137">
        <f>((G5374*400)+(H5374*100))+I5374</f>
        <v>272</v>
      </c>
      <c r="L5374" s="137">
        <v>1200</v>
      </c>
      <c r="M5374" s="137">
        <f>K5374*L5374</f>
        <v>326400</v>
      </c>
      <c r="N5374" s="123">
        <v>1</v>
      </c>
      <c r="O5374" s="108" t="s">
        <v>7415</v>
      </c>
      <c r="P5374" s="138">
        <v>3570800018699</v>
      </c>
      <c r="Q5374" s="108" t="s">
        <v>7416</v>
      </c>
      <c r="R5374" s="108" t="s">
        <v>7419</v>
      </c>
      <c r="S5374" s="139" t="s">
        <v>7420</v>
      </c>
      <c r="T5374" s="123" t="s">
        <v>51</v>
      </c>
      <c r="U5374" s="123" t="s">
        <v>227</v>
      </c>
      <c r="V5374" s="123" t="s">
        <v>52</v>
      </c>
      <c r="W5374" s="137">
        <v>264.48</v>
      </c>
      <c r="X5374" s="136">
        <v>88.38</v>
      </c>
      <c r="Y5374" s="137">
        <v>6750</v>
      </c>
      <c r="Z5374" s="137">
        <f>W5374*Y5374</f>
        <v>1785240.0000000002</v>
      </c>
      <c r="AA5374" s="119">
        <v>11</v>
      </c>
      <c r="AB5374" s="119">
        <v>34</v>
      </c>
      <c r="AC5374" s="137">
        <f>(Z5374*(100-AB5374))/100</f>
        <v>1178258.4000000001</v>
      </c>
      <c r="AD5374" s="137">
        <f>IF(AND(AC5374="",M5374=""),0,IF((AC5374=""),M5374, IF( (M5374=""),AC5374,SUM(AC5374:AC5381)+M5374)))</f>
        <v>4407178.6500000004</v>
      </c>
      <c r="AE5374" s="137">
        <f>IF( (X5374=""),AD5374*1,AD5374*(X5374/100) )</f>
        <v>3895064.4908699999</v>
      </c>
      <c r="AF5374" s="137">
        <v>50000000</v>
      </c>
      <c r="AG5374" s="137">
        <f>IF((AF5374-AE5374) &gt; 1,0,IF((AF5374-AE5374)&lt;0,AE5374-AF5374,AF5374-AE5374))</f>
        <v>0</v>
      </c>
      <c r="AH5374" s="137">
        <v>0.02</v>
      </c>
    </row>
    <row r="5375" spans="1:34" s="173" customFormat="1" x14ac:dyDescent="0.55000000000000004">
      <c r="A5375" s="122"/>
      <c r="B5375" s="123"/>
      <c r="C5375" s="123"/>
      <c r="D5375" s="135"/>
      <c r="E5375" s="123"/>
      <c r="F5375" s="123"/>
      <c r="G5375" s="123"/>
      <c r="H5375" s="123"/>
      <c r="I5375" s="136"/>
      <c r="J5375" s="123"/>
      <c r="K5375" s="137"/>
      <c r="L5375" s="137"/>
      <c r="M5375" s="137"/>
      <c r="N5375" s="123">
        <v>2</v>
      </c>
      <c r="O5375" s="108" t="s">
        <v>7415</v>
      </c>
      <c r="P5375" s="138">
        <v>3570800018699</v>
      </c>
      <c r="Q5375" s="108" t="s">
        <v>7416</v>
      </c>
      <c r="R5375" s="108" t="s">
        <v>7419</v>
      </c>
      <c r="S5375" s="139" t="s">
        <v>7421</v>
      </c>
      <c r="T5375" s="123" t="s">
        <v>51</v>
      </c>
      <c r="U5375" s="123" t="s">
        <v>45</v>
      </c>
      <c r="V5375" s="123" t="s">
        <v>52</v>
      </c>
      <c r="W5375" s="137">
        <v>34.78</v>
      </c>
      <c r="X5375" s="136">
        <v>11.62</v>
      </c>
      <c r="Y5375" s="137">
        <v>6750</v>
      </c>
      <c r="Z5375" s="137">
        <f>W5375*Y5375</f>
        <v>234765</v>
      </c>
      <c r="AA5375" s="119">
        <v>6</v>
      </c>
      <c r="AB5375" s="119">
        <v>6</v>
      </c>
      <c r="AC5375" s="137">
        <f>(Z5375*(100-AB5375))/100</f>
        <v>220679.1</v>
      </c>
      <c r="AD5375" s="137">
        <f>IF(AND(AC5375="",M5374=""),0,IF((AC5375=""),M5374, IF( (M5374=""),AC5375,SUM(AC5374:AC5381)+M5374)))</f>
        <v>4407178.6500000004</v>
      </c>
      <c r="AE5375" s="137">
        <f>IF( (X5375=""),AD5375*1,AD5375*(X5375/100) )</f>
        <v>512114.15913000004</v>
      </c>
      <c r="AF5375" s="137">
        <v>50000000</v>
      </c>
      <c r="AG5375" s="137">
        <f>IF((AF5375-AE5375) &gt; 1,0,IF((AF5375-AE5375)&lt;0,AE5375-AF5375,AF5375-AE5375))</f>
        <v>0</v>
      </c>
      <c r="AH5375" s="137">
        <v>0.02</v>
      </c>
    </row>
    <row r="5376" spans="1:34" s="173" customFormat="1" x14ac:dyDescent="0.55000000000000004">
      <c r="A5376" s="122"/>
      <c r="B5376" s="123"/>
      <c r="C5376" s="123"/>
      <c r="D5376" s="135"/>
      <c r="E5376" s="123"/>
      <c r="F5376" s="123"/>
      <c r="G5376" s="123"/>
      <c r="H5376" s="123"/>
      <c r="I5376" s="136"/>
      <c r="J5376" s="123"/>
      <c r="K5376" s="137"/>
      <c r="L5376" s="137" t="s">
        <v>63</v>
      </c>
      <c r="M5376" s="137">
        <f>SUM(M5374:M5375)</f>
        <v>326400</v>
      </c>
      <c r="N5376" s="123"/>
      <c r="O5376" s="108"/>
      <c r="P5376" s="138"/>
      <c r="Q5376" s="108"/>
      <c r="R5376" s="108"/>
      <c r="S5376" s="139"/>
      <c r="T5376" s="123"/>
      <c r="U5376" s="123"/>
      <c r="V5376" s="123"/>
      <c r="W5376" s="137"/>
      <c r="X5376" s="136"/>
      <c r="Y5376" s="137"/>
      <c r="Z5376" s="137"/>
      <c r="AA5376" s="119"/>
      <c r="AB5376" s="119"/>
      <c r="AC5376" s="137"/>
      <c r="AD5376" s="137"/>
      <c r="AE5376" s="137">
        <f>SUM(AE5374:AE5375)</f>
        <v>4407178.6500000004</v>
      </c>
      <c r="AF5376" s="137"/>
      <c r="AG5376" s="137">
        <f>SUM(AG5374:AG5375)</f>
        <v>0</v>
      </c>
      <c r="AH5376" s="137"/>
    </row>
    <row r="5377" spans="1:34" s="173" customFormat="1" x14ac:dyDescent="0.55000000000000004">
      <c r="A5377" s="122" t="s">
        <v>7424</v>
      </c>
      <c r="B5377" s="123">
        <v>2314</v>
      </c>
      <c r="C5377" s="123">
        <v>6776</v>
      </c>
      <c r="D5377" s="135" t="s">
        <v>7425</v>
      </c>
      <c r="E5377" s="123" t="s">
        <v>34</v>
      </c>
      <c r="F5377" s="123">
        <v>23614</v>
      </c>
      <c r="G5377" s="123">
        <v>0</v>
      </c>
      <c r="H5377" s="123">
        <v>0</v>
      </c>
      <c r="I5377" s="136">
        <v>82</v>
      </c>
      <c r="J5377" s="123" t="s">
        <v>35</v>
      </c>
      <c r="K5377" s="137">
        <f>((G5377*400)+(H5377*100))+I5377</f>
        <v>82</v>
      </c>
      <c r="L5377" s="137">
        <v>1600</v>
      </c>
      <c r="M5377" s="137">
        <f>K5377*L5377</f>
        <v>131200</v>
      </c>
      <c r="N5377" s="123">
        <v>1</v>
      </c>
      <c r="O5377" s="108" t="s">
        <v>7422</v>
      </c>
      <c r="P5377" s="138"/>
      <c r="Q5377" s="108" t="s">
        <v>7423</v>
      </c>
      <c r="R5377" s="108" t="s">
        <v>7426</v>
      </c>
      <c r="S5377" s="139" t="s">
        <v>7427</v>
      </c>
      <c r="T5377" s="123" t="s">
        <v>51</v>
      </c>
      <c r="U5377" s="123" t="s">
        <v>45</v>
      </c>
      <c r="V5377" s="123" t="s">
        <v>52</v>
      </c>
      <c r="W5377" s="137">
        <v>361.35</v>
      </c>
      <c r="X5377" s="136">
        <v>100</v>
      </c>
      <c r="Y5377" s="137">
        <v>6750</v>
      </c>
      <c r="Z5377" s="137">
        <f>W5377*Y5377</f>
        <v>2439112.5</v>
      </c>
      <c r="AA5377" s="119">
        <v>6</v>
      </c>
      <c r="AB5377" s="119">
        <v>6</v>
      </c>
      <c r="AC5377" s="137">
        <f>(Z5377*(100-AB5377))/100</f>
        <v>2292765.75</v>
      </c>
      <c r="AD5377" s="137">
        <f>IF(AND(AC5377="",M5377=""),0,IF((AC5377=""),M5377, IF( (M5377=""),AC5377,SUM(AC5377:AC5381)+M5377)))</f>
        <v>2813041.15</v>
      </c>
      <c r="AE5377" s="137">
        <f>IF( (X5377=""),AD5377*1,AD5377*(X5377/100) )</f>
        <v>2813041.15</v>
      </c>
      <c r="AF5377" s="137">
        <v>50000000</v>
      </c>
      <c r="AG5377" s="137">
        <f>IF((AF5377-AE5377) &gt; 1,0,IF((AF5377-AE5377)&lt;0,AE5377-AF5377,AF5377-AE5377))</f>
        <v>0</v>
      </c>
      <c r="AH5377" s="137">
        <v>0.02</v>
      </c>
    </row>
    <row r="5378" spans="1:34" s="173" customFormat="1" x14ac:dyDescent="0.55000000000000004">
      <c r="A5378" s="122"/>
      <c r="B5378" s="123"/>
      <c r="C5378" s="123"/>
      <c r="D5378" s="135"/>
      <c r="E5378" s="123"/>
      <c r="F5378" s="123"/>
      <c r="G5378" s="123"/>
      <c r="H5378" s="123"/>
      <c r="I5378" s="136"/>
      <c r="J5378" s="123"/>
      <c r="K5378" s="137"/>
      <c r="L5378" s="137" t="s">
        <v>63</v>
      </c>
      <c r="M5378" s="137">
        <f>SUM(M5377:M5377)</f>
        <v>131200</v>
      </c>
      <c r="N5378" s="123"/>
      <c r="O5378" s="108"/>
      <c r="P5378" s="138"/>
      <c r="Q5378" s="108"/>
      <c r="R5378" s="108"/>
      <c r="S5378" s="139"/>
      <c r="T5378" s="123"/>
      <c r="U5378" s="123"/>
      <c r="V5378" s="123"/>
      <c r="W5378" s="137"/>
      <c r="X5378" s="136"/>
      <c r="Y5378" s="137"/>
      <c r="Z5378" s="137"/>
      <c r="AA5378" s="119"/>
      <c r="AB5378" s="119"/>
      <c r="AC5378" s="137"/>
      <c r="AD5378" s="137"/>
      <c r="AE5378" s="137">
        <f>SUM(AE5377:AE5377)</f>
        <v>2813041.15</v>
      </c>
      <c r="AF5378" s="137"/>
      <c r="AG5378" s="137">
        <f>SUM(AG5377:AG5377)</f>
        <v>0</v>
      </c>
      <c r="AH5378" s="137"/>
    </row>
    <row r="5379" spans="1:34" s="173" customFormat="1" x14ac:dyDescent="0.55000000000000004">
      <c r="A5379" s="122" t="s">
        <v>7430</v>
      </c>
      <c r="B5379" s="123">
        <v>2315</v>
      </c>
      <c r="C5379" s="123">
        <v>5909</v>
      </c>
      <c r="D5379" s="135" t="s">
        <v>7431</v>
      </c>
      <c r="E5379" s="123" t="s">
        <v>34</v>
      </c>
      <c r="F5379" s="123">
        <v>23726</v>
      </c>
      <c r="G5379" s="123">
        <v>0</v>
      </c>
      <c r="H5379" s="123">
        <v>0</v>
      </c>
      <c r="I5379" s="136">
        <v>71</v>
      </c>
      <c r="J5379" s="123" t="s">
        <v>35</v>
      </c>
      <c r="K5379" s="137">
        <f>((G5379*400)+(H5379*100))+I5379</f>
        <v>71</v>
      </c>
      <c r="L5379" s="137">
        <v>625</v>
      </c>
      <c r="M5379" s="137">
        <f>K5379*L5379</f>
        <v>44375</v>
      </c>
      <c r="N5379" s="123">
        <v>1</v>
      </c>
      <c r="O5379" s="108" t="s">
        <v>7428</v>
      </c>
      <c r="P5379" s="138">
        <v>3571000366065</v>
      </c>
      <c r="Q5379" s="108" t="s">
        <v>7429</v>
      </c>
      <c r="R5379" s="108" t="s">
        <v>7432</v>
      </c>
      <c r="S5379" s="139" t="s">
        <v>7433</v>
      </c>
      <c r="T5379" s="123" t="s">
        <v>51</v>
      </c>
      <c r="U5379" s="123" t="s">
        <v>45</v>
      </c>
      <c r="V5379" s="123" t="s">
        <v>52</v>
      </c>
      <c r="W5379" s="137">
        <v>61.32</v>
      </c>
      <c r="X5379" s="136">
        <v>73.739999999999995</v>
      </c>
      <c r="Y5379" s="137">
        <v>6750</v>
      </c>
      <c r="Z5379" s="137">
        <f>W5379*Y5379</f>
        <v>413910</v>
      </c>
      <c r="AA5379" s="119">
        <v>6</v>
      </c>
      <c r="AB5379" s="119">
        <v>6</v>
      </c>
      <c r="AC5379" s="137">
        <f>(Z5379*(100-AB5379))/100</f>
        <v>389075.4</v>
      </c>
      <c r="AD5379" s="137">
        <f>IF(AND(AC5379="",M5379=""),0,IF((AC5379=""),M5379, IF( (M5379=""),AC5379,SUM(AC5379:AC5384)+M5379)))</f>
        <v>433450.4</v>
      </c>
      <c r="AE5379" s="137">
        <f>IF( (X5379=""),AD5379*1,AD5379*(X5379/100) )</f>
        <v>319626.32496</v>
      </c>
      <c r="AF5379" s="137">
        <v>50000000</v>
      </c>
      <c r="AG5379" s="137">
        <f>IF((AF5379-AE5379) &gt; 1,0,IF((AF5379-AE5379)&lt;0,AE5379-AF5379,AF5379-AE5379))</f>
        <v>0</v>
      </c>
      <c r="AH5379" s="137">
        <v>0.02</v>
      </c>
    </row>
    <row r="5380" spans="1:34" s="173" customFormat="1" x14ac:dyDescent="0.55000000000000004">
      <c r="A5380" s="122"/>
      <c r="B5380" s="123"/>
      <c r="C5380" s="123"/>
      <c r="D5380" s="135"/>
      <c r="E5380" s="123"/>
      <c r="F5380" s="123"/>
      <c r="G5380" s="123"/>
      <c r="H5380" s="123"/>
      <c r="I5380" s="136"/>
      <c r="J5380" s="123"/>
      <c r="K5380" s="137"/>
      <c r="L5380" s="137"/>
      <c r="M5380" s="137"/>
      <c r="N5380" s="123">
        <v>2</v>
      </c>
      <c r="O5380" s="108" t="s">
        <v>7428</v>
      </c>
      <c r="P5380" s="138">
        <v>3571000366065</v>
      </c>
      <c r="Q5380" s="108" t="s">
        <v>7429</v>
      </c>
      <c r="R5380" s="108" t="s">
        <v>7432</v>
      </c>
      <c r="S5380" s="139" t="s">
        <v>7434</v>
      </c>
      <c r="T5380" s="123" t="s">
        <v>55</v>
      </c>
      <c r="U5380" s="123" t="s">
        <v>45</v>
      </c>
      <c r="V5380" s="123" t="s">
        <v>52</v>
      </c>
      <c r="W5380" s="137">
        <v>21.84</v>
      </c>
      <c r="X5380" s="136">
        <v>26.26</v>
      </c>
      <c r="Y5380" s="137">
        <v>0</v>
      </c>
      <c r="Z5380" s="137">
        <f>W5380*Y5380</f>
        <v>0</v>
      </c>
      <c r="AA5380" s="119">
        <v>6</v>
      </c>
      <c r="AB5380" s="119">
        <v>6</v>
      </c>
      <c r="AC5380" s="137">
        <f>(Z5380*(100-AB5380))/100</f>
        <v>0</v>
      </c>
      <c r="AD5380" s="137">
        <f>IF(AND(AC5380="",M5379=""),0,IF((AC5380=""),M5379, IF( (M5379=""),AC5380,SUM(AC5379:AC5384)+M5379)))</f>
        <v>433450.4</v>
      </c>
      <c r="AE5380" s="137">
        <f>IF( (X5380=""),AD5380*1,AD5380*(X5380/100) )</f>
        <v>113824.07504000001</v>
      </c>
      <c r="AF5380" s="137">
        <v>50000000</v>
      </c>
      <c r="AG5380" s="137">
        <f>IF((AF5380-AE5380) &gt; 1,0,IF((AF5380-AE5380)&lt;0,AE5380-AF5380,AF5380-AE5380))</f>
        <v>0</v>
      </c>
      <c r="AH5380" s="137">
        <v>0.02</v>
      </c>
    </row>
    <row r="5381" spans="1:34" s="173" customFormat="1" x14ac:dyDescent="0.55000000000000004">
      <c r="A5381" s="122"/>
      <c r="B5381" s="123"/>
      <c r="C5381" s="123"/>
      <c r="D5381" s="135"/>
      <c r="E5381" s="123"/>
      <c r="F5381" s="123"/>
      <c r="G5381" s="123"/>
      <c r="H5381" s="123"/>
      <c r="I5381" s="136"/>
      <c r="J5381" s="123"/>
      <c r="K5381" s="137"/>
      <c r="L5381" s="137" t="s">
        <v>63</v>
      </c>
      <c r="M5381" s="137">
        <f>SUM(M5379:M5380)</f>
        <v>44375</v>
      </c>
      <c r="N5381" s="123"/>
      <c r="O5381" s="108"/>
      <c r="P5381" s="138"/>
      <c r="Q5381" s="108"/>
      <c r="R5381" s="108"/>
      <c r="S5381" s="139"/>
      <c r="T5381" s="123"/>
      <c r="U5381" s="123"/>
      <c r="V5381" s="123"/>
      <c r="W5381" s="137"/>
      <c r="X5381" s="136"/>
      <c r="Y5381" s="137"/>
      <c r="Z5381" s="137"/>
      <c r="AA5381" s="119"/>
      <c r="AB5381" s="119"/>
      <c r="AC5381" s="137"/>
      <c r="AD5381" s="137"/>
      <c r="AE5381" s="137">
        <f>SUM(AE5379:AE5380)</f>
        <v>433450.4</v>
      </c>
      <c r="AF5381" s="137"/>
      <c r="AG5381" s="137">
        <f>SUM(AG5379:AG5380)</f>
        <v>0</v>
      </c>
      <c r="AH5381" s="137"/>
    </row>
    <row r="5382" spans="1:34" s="173" customFormat="1" x14ac:dyDescent="0.55000000000000004">
      <c r="A5382" s="122" t="s">
        <v>7435</v>
      </c>
      <c r="B5382" s="123">
        <v>2316</v>
      </c>
      <c r="C5382" s="123">
        <v>10563</v>
      </c>
      <c r="D5382" s="135" t="s">
        <v>15326</v>
      </c>
      <c r="E5382" s="123" t="s">
        <v>34</v>
      </c>
      <c r="F5382" s="123">
        <v>5935</v>
      </c>
      <c r="G5382" s="123">
        <v>2</v>
      </c>
      <c r="H5382" s="123">
        <v>0</v>
      </c>
      <c r="I5382" s="136">
        <v>86.7</v>
      </c>
      <c r="J5382" s="123" t="s">
        <v>38</v>
      </c>
      <c r="K5382" s="137">
        <f>((G5382*400)+(H5382*100))+I5382</f>
        <v>886.7</v>
      </c>
      <c r="L5382" s="137">
        <v>375</v>
      </c>
      <c r="M5382" s="137">
        <f>K5382*L5382</f>
        <v>332512.5</v>
      </c>
      <c r="N5382" s="123"/>
      <c r="O5382" s="108"/>
      <c r="P5382" s="138"/>
      <c r="Q5382" s="108"/>
      <c r="R5382" s="108"/>
      <c r="S5382" s="139"/>
      <c r="T5382" s="123"/>
      <c r="U5382" s="123"/>
      <c r="V5382" s="123"/>
      <c r="W5382" s="137"/>
      <c r="X5382" s="136"/>
      <c r="Y5382" s="137"/>
      <c r="Z5382" s="137"/>
      <c r="AA5382" s="119"/>
      <c r="AB5382" s="119"/>
      <c r="AC5382" s="137"/>
      <c r="AD5382" s="137">
        <f>IF(AND(AC5382="",M5382=""),0,IF((AC5382=""),M5382,IF((M5382=""),AC5382,AC5382+M5382)))</f>
        <v>332512.5</v>
      </c>
      <c r="AE5382" s="137">
        <f>IF( (X5382=""),AD5382*1,AD5382*(X5382/100) )</f>
        <v>332512.5</v>
      </c>
      <c r="AF5382" s="137">
        <v>50000000</v>
      </c>
      <c r="AG5382" s="137">
        <f>IF((AF5382-AE5382) &gt; 1,0,IF((AF5382-AE5382)&lt;0,AE5382-AF5382,AF5382-AE5382))</f>
        <v>0</v>
      </c>
      <c r="AH5382" s="137">
        <v>0.01</v>
      </c>
    </row>
    <row r="5383" spans="1:34" s="173" customFormat="1" x14ac:dyDescent="0.55000000000000004">
      <c r="A5383" s="122"/>
      <c r="B5383" s="123">
        <v>2317</v>
      </c>
      <c r="C5383" s="123">
        <v>6739</v>
      </c>
      <c r="D5383" s="135" t="s">
        <v>7436</v>
      </c>
      <c r="E5383" s="123" t="s">
        <v>34</v>
      </c>
      <c r="F5383" s="123">
        <v>19646</v>
      </c>
      <c r="G5383" s="123">
        <v>0</v>
      </c>
      <c r="H5383" s="123">
        <v>3</v>
      </c>
      <c r="I5383" s="136">
        <v>7.5</v>
      </c>
      <c r="J5383" s="123" t="s">
        <v>38</v>
      </c>
      <c r="K5383" s="137">
        <f>((G5383*400)+(H5383*100))+I5383</f>
        <v>307.5</v>
      </c>
      <c r="L5383" s="137">
        <v>6000</v>
      </c>
      <c r="M5383" s="137">
        <f>K5383*L5383</f>
        <v>1845000</v>
      </c>
      <c r="N5383" s="123"/>
      <c r="O5383" s="108"/>
      <c r="P5383" s="138"/>
      <c r="Q5383" s="108"/>
      <c r="R5383" s="108"/>
      <c r="S5383" s="139"/>
      <c r="T5383" s="123"/>
      <c r="U5383" s="123"/>
      <c r="V5383" s="123"/>
      <c r="W5383" s="137"/>
      <c r="X5383" s="136"/>
      <c r="Y5383" s="137"/>
      <c r="Z5383" s="137"/>
      <c r="AA5383" s="119"/>
      <c r="AB5383" s="119"/>
      <c r="AC5383" s="137"/>
      <c r="AD5383" s="137">
        <f>IF(AND(AC5383="",M5383=""),0,IF((AC5383=""),M5383,IF((M5383=""),AC5383,AC5383+M5383)))</f>
        <v>1845000</v>
      </c>
      <c r="AE5383" s="137">
        <f>IF( (X5383=""),AD5383*1,AD5383*(X5383/100) )</f>
        <v>1845000</v>
      </c>
      <c r="AF5383" s="137">
        <v>50000000</v>
      </c>
      <c r="AG5383" s="137">
        <f>IF((AF5383-AE5383) &gt; 1,0,IF((AF5383-AE5383)&lt;0,AE5383-AF5383,AF5383-AE5383))</f>
        <v>0</v>
      </c>
      <c r="AH5383" s="137">
        <v>0.01</v>
      </c>
    </row>
    <row r="5384" spans="1:34" s="173" customFormat="1" x14ac:dyDescent="0.55000000000000004">
      <c r="A5384" s="122"/>
      <c r="B5384" s="123"/>
      <c r="C5384" s="123"/>
      <c r="D5384" s="135"/>
      <c r="E5384" s="123"/>
      <c r="F5384" s="123"/>
      <c r="G5384" s="123"/>
      <c r="H5384" s="123"/>
      <c r="I5384" s="136"/>
      <c r="J5384" s="123"/>
      <c r="K5384" s="137"/>
      <c r="L5384" s="137" t="s">
        <v>63</v>
      </c>
      <c r="M5384" s="137">
        <f>SUM(M5382:M5383)</f>
        <v>2177512.5</v>
      </c>
      <c r="N5384" s="123"/>
      <c r="O5384" s="108"/>
      <c r="P5384" s="138"/>
      <c r="Q5384" s="108"/>
      <c r="R5384" s="108"/>
      <c r="S5384" s="139"/>
      <c r="T5384" s="123"/>
      <c r="U5384" s="123"/>
      <c r="V5384" s="123"/>
      <c r="W5384" s="137"/>
      <c r="X5384" s="136"/>
      <c r="Y5384" s="137"/>
      <c r="Z5384" s="137"/>
      <c r="AA5384" s="119"/>
      <c r="AB5384" s="119"/>
      <c r="AC5384" s="137"/>
      <c r="AD5384" s="137"/>
      <c r="AE5384" s="137">
        <f>SUM(AE5382:AE5383)</f>
        <v>2177512.5</v>
      </c>
      <c r="AF5384" s="137"/>
      <c r="AG5384" s="137">
        <f>SUM(AG5382:AG5383)</f>
        <v>0</v>
      </c>
      <c r="AH5384" s="137"/>
    </row>
    <row r="5385" spans="1:34" s="173" customFormat="1" x14ac:dyDescent="0.55000000000000004">
      <c r="A5385" s="122" t="s">
        <v>7439</v>
      </c>
      <c r="B5385" s="123">
        <v>2318</v>
      </c>
      <c r="C5385" s="123">
        <v>9648</v>
      </c>
      <c r="D5385" s="135">
        <v>8016</v>
      </c>
      <c r="E5385" s="123" t="s">
        <v>34</v>
      </c>
      <c r="F5385" s="123">
        <v>11946</v>
      </c>
      <c r="G5385" s="123">
        <v>0</v>
      </c>
      <c r="H5385" s="123">
        <v>1</v>
      </c>
      <c r="I5385" s="136">
        <v>14</v>
      </c>
      <c r="J5385" s="123" t="s">
        <v>35</v>
      </c>
      <c r="K5385" s="137">
        <f>((G5385*400)+(H5385*100))+I5385</f>
        <v>114</v>
      </c>
      <c r="L5385" s="137">
        <v>625</v>
      </c>
      <c r="M5385" s="137">
        <f>K5385*L5385</f>
        <v>71250</v>
      </c>
      <c r="N5385" s="123">
        <v>1</v>
      </c>
      <c r="O5385" s="108" t="s">
        <v>7437</v>
      </c>
      <c r="P5385" s="138">
        <v>3570800332041</v>
      </c>
      <c r="Q5385" s="108" t="s">
        <v>7438</v>
      </c>
      <c r="R5385" s="108" t="s">
        <v>7440</v>
      </c>
      <c r="S5385" s="139"/>
      <c r="T5385" s="123" t="s">
        <v>51</v>
      </c>
      <c r="U5385" s="123" t="s">
        <v>45</v>
      </c>
      <c r="V5385" s="123" t="s">
        <v>52</v>
      </c>
      <c r="W5385" s="137">
        <v>112.84</v>
      </c>
      <c r="X5385" s="136">
        <v>100</v>
      </c>
      <c r="Y5385" s="137">
        <v>6750</v>
      </c>
      <c r="Z5385" s="137">
        <f>W5385*Y5385</f>
        <v>761670</v>
      </c>
      <c r="AA5385" s="119">
        <v>6</v>
      </c>
      <c r="AB5385" s="119">
        <v>6</v>
      </c>
      <c r="AC5385" s="137">
        <f>(Z5385*(100-AB5385))/100</f>
        <v>715969.8</v>
      </c>
      <c r="AD5385" s="137">
        <f>IF(AND(AC5385="",M5385=""),0,IF((AC5385=""),M5385, IF( (M5385=""),AC5385,AC5385+M5385)))</f>
        <v>787219.8</v>
      </c>
      <c r="AE5385" s="137">
        <f>IF( (X5385=""),AD5385*1,AD5385*(X5385/100) )</f>
        <v>787219.8</v>
      </c>
      <c r="AF5385" s="137">
        <v>50000000</v>
      </c>
      <c r="AG5385" s="137">
        <f>IF((AF5385-AE5385) &gt; 1,0,IF((AF5385-AE5385)&lt;0,AE5385-AF5385,AF5385-AE5385))</f>
        <v>0</v>
      </c>
      <c r="AH5385" s="137">
        <v>0.02</v>
      </c>
    </row>
    <row r="5386" spans="1:34" s="173" customFormat="1" x14ac:dyDescent="0.55000000000000004">
      <c r="A5386" s="122"/>
      <c r="B5386" s="123"/>
      <c r="C5386" s="123"/>
      <c r="D5386" s="135"/>
      <c r="E5386" s="123"/>
      <c r="F5386" s="123"/>
      <c r="G5386" s="123"/>
      <c r="H5386" s="123"/>
      <c r="I5386" s="136"/>
      <c r="J5386" s="123"/>
      <c r="K5386" s="137"/>
      <c r="L5386" s="137" t="s">
        <v>63</v>
      </c>
      <c r="M5386" s="137">
        <f>SUM(M5385:M5385)</f>
        <v>71250</v>
      </c>
      <c r="N5386" s="123"/>
      <c r="O5386" s="108"/>
      <c r="P5386" s="138"/>
      <c r="Q5386" s="108"/>
      <c r="R5386" s="108"/>
      <c r="S5386" s="139"/>
      <c r="T5386" s="123"/>
      <c r="U5386" s="123"/>
      <c r="V5386" s="123"/>
      <c r="W5386" s="137"/>
      <c r="X5386" s="136"/>
      <c r="Y5386" s="137"/>
      <c r="Z5386" s="137"/>
      <c r="AA5386" s="119"/>
      <c r="AB5386" s="119"/>
      <c r="AC5386" s="137"/>
      <c r="AD5386" s="137"/>
      <c r="AE5386" s="137">
        <f>SUM(AE5385:AE5385)</f>
        <v>787219.8</v>
      </c>
      <c r="AF5386" s="137"/>
      <c r="AG5386" s="137">
        <f>SUM(AG5385:AG5385)</f>
        <v>0</v>
      </c>
      <c r="AH5386" s="137"/>
    </row>
    <row r="5387" spans="1:34" s="99" customFormat="1" x14ac:dyDescent="0.55000000000000004">
      <c r="A5387" s="107" t="s">
        <v>7443</v>
      </c>
      <c r="B5387" s="102">
        <v>2319</v>
      </c>
      <c r="C5387" s="102">
        <v>9366</v>
      </c>
      <c r="D5387" s="90" t="s">
        <v>7444</v>
      </c>
      <c r="E5387" s="102" t="s">
        <v>34</v>
      </c>
      <c r="F5387" s="102">
        <v>5633</v>
      </c>
      <c r="G5387" s="102">
        <v>0</v>
      </c>
      <c r="H5387" s="102">
        <v>0</v>
      </c>
      <c r="I5387" s="98">
        <v>27</v>
      </c>
      <c r="J5387" s="102" t="s">
        <v>62</v>
      </c>
      <c r="K5387" s="94">
        <f>((G5387*400)+(H5387*100))+I5387</f>
        <v>27</v>
      </c>
      <c r="L5387" s="94">
        <v>850</v>
      </c>
      <c r="M5387" s="94">
        <f>K5387*L5387</f>
        <v>22950</v>
      </c>
      <c r="N5387" s="102"/>
      <c r="O5387" s="111"/>
      <c r="P5387" s="96"/>
      <c r="Q5387" s="111"/>
      <c r="R5387" s="111"/>
      <c r="S5387" s="97"/>
      <c r="T5387" s="102"/>
      <c r="U5387" s="102"/>
      <c r="V5387" s="102"/>
      <c r="W5387" s="94"/>
      <c r="X5387" s="98"/>
      <c r="Y5387" s="94"/>
      <c r="Z5387" s="94"/>
      <c r="AA5387" s="89"/>
      <c r="AB5387" s="89"/>
      <c r="AC5387" s="94"/>
      <c r="AD5387" s="94">
        <f>IF(AND(AC5387="",M5387=""),0,IF((AC5387=""),M5387,IF((M5387=""),AC5387,AC5387+M5387)))</f>
        <v>22950</v>
      </c>
      <c r="AE5387" s="94">
        <f t="shared" ref="AE5387:AE5394" si="523">IF( (X5387=""),AD5387*1,AD5387*(X5387/100) )</f>
        <v>22950</v>
      </c>
      <c r="AF5387" s="94">
        <v>0</v>
      </c>
      <c r="AG5387" s="94">
        <f t="shared" ref="AG5387:AG5394" si="524">IF((AF5387-AE5387) &gt; 1,0,IF((AF5387-AE5387)&lt;0,AE5387-AF5387,AF5387-AE5387))</f>
        <v>22950</v>
      </c>
      <c r="AH5387" s="94">
        <v>0.3</v>
      </c>
    </row>
    <row r="5388" spans="1:34" s="99" customFormat="1" x14ac:dyDescent="0.55000000000000004">
      <c r="A5388" s="107"/>
      <c r="B5388" s="102">
        <v>2320</v>
      </c>
      <c r="C5388" s="102">
        <v>9367</v>
      </c>
      <c r="D5388" s="90" t="s">
        <v>7445</v>
      </c>
      <c r="E5388" s="102" t="s">
        <v>34</v>
      </c>
      <c r="F5388" s="102">
        <v>19756</v>
      </c>
      <c r="G5388" s="102">
        <v>0</v>
      </c>
      <c r="H5388" s="102">
        <v>1</v>
      </c>
      <c r="I5388" s="98">
        <v>32</v>
      </c>
      <c r="J5388" s="102" t="s">
        <v>62</v>
      </c>
      <c r="K5388" s="94">
        <f>((G5388*400)+(H5388*100))+I5388</f>
        <v>132</v>
      </c>
      <c r="L5388" s="94">
        <v>850</v>
      </c>
      <c r="M5388" s="94">
        <f>K5388*L5388</f>
        <v>112200</v>
      </c>
      <c r="N5388" s="102">
        <v>1</v>
      </c>
      <c r="O5388" s="111" t="s">
        <v>7441</v>
      </c>
      <c r="P5388" s="96">
        <v>5360600056668</v>
      </c>
      <c r="Q5388" s="111" t="s">
        <v>7442</v>
      </c>
      <c r="R5388" s="111" t="s">
        <v>7446</v>
      </c>
      <c r="S5388" s="97" t="s">
        <v>7447</v>
      </c>
      <c r="T5388" s="102" t="s">
        <v>51</v>
      </c>
      <c r="U5388" s="102" t="s">
        <v>45</v>
      </c>
      <c r="V5388" s="102" t="s">
        <v>52</v>
      </c>
      <c r="W5388" s="94">
        <v>160.6</v>
      </c>
      <c r="X5388" s="98">
        <v>33.15</v>
      </c>
      <c r="Y5388" s="94">
        <v>6750</v>
      </c>
      <c r="Z5388" s="94">
        <f t="shared" ref="Z5388:Z5394" si="525">W5388*Y5388</f>
        <v>1084050</v>
      </c>
      <c r="AA5388" s="89">
        <v>15</v>
      </c>
      <c r="AB5388" s="89">
        <v>20</v>
      </c>
      <c r="AC5388" s="94">
        <f t="shared" ref="AC5388:AC5394" si="526">(Z5388*(100-AB5388))/100</f>
        <v>867240</v>
      </c>
      <c r="AD5388" s="94">
        <f>IF(AND(AC5388="",M5388=""),0,IF((AC5388=""),M5388, IF( (M5388=""),AC5388,SUM(AC5388:AC5391)+M5388)))</f>
        <v>2588136</v>
      </c>
      <c r="AE5388" s="94">
        <f t="shared" si="523"/>
        <v>857967.08399999992</v>
      </c>
      <c r="AF5388" s="94">
        <v>50000000</v>
      </c>
      <c r="AG5388" s="94">
        <f t="shared" si="524"/>
        <v>0</v>
      </c>
      <c r="AH5388" s="94">
        <v>0.02</v>
      </c>
    </row>
    <row r="5389" spans="1:34" s="99" customFormat="1" x14ac:dyDescent="0.55000000000000004">
      <c r="A5389" s="107"/>
      <c r="B5389" s="102"/>
      <c r="C5389" s="102"/>
      <c r="D5389" s="90"/>
      <c r="E5389" s="102"/>
      <c r="F5389" s="102"/>
      <c r="G5389" s="102"/>
      <c r="H5389" s="102"/>
      <c r="I5389" s="98"/>
      <c r="J5389" s="102"/>
      <c r="K5389" s="94"/>
      <c r="L5389" s="94"/>
      <c r="M5389" s="94"/>
      <c r="N5389" s="102"/>
      <c r="O5389" s="111"/>
      <c r="P5389" s="96"/>
      <c r="Q5389" s="111"/>
      <c r="R5389" s="111"/>
      <c r="S5389" s="97"/>
      <c r="T5389" s="102" t="s">
        <v>51</v>
      </c>
      <c r="U5389" s="102"/>
      <c r="V5389" s="102" t="s">
        <v>52</v>
      </c>
      <c r="W5389" s="94">
        <v>154</v>
      </c>
      <c r="X5389" s="98">
        <v>31.79</v>
      </c>
      <c r="Y5389" s="94">
        <v>6750</v>
      </c>
      <c r="Z5389" s="94">
        <f t="shared" si="525"/>
        <v>1039500</v>
      </c>
      <c r="AA5389" s="89">
        <v>15</v>
      </c>
      <c r="AB5389" s="89">
        <v>20</v>
      </c>
      <c r="AC5389" s="94">
        <f t="shared" si="526"/>
        <v>831600</v>
      </c>
      <c r="AD5389" s="94">
        <f>IF(AND(AC5389="",M5388=""),0,IF((AC5389=""),M5388, IF( (M5388=""),AC5389,SUM(AC5388:AC5391)+M5388)))</f>
        <v>2588136</v>
      </c>
      <c r="AE5389" s="94">
        <f t="shared" si="523"/>
        <v>822768.43440000003</v>
      </c>
      <c r="AF5389" s="94">
        <v>50000000</v>
      </c>
      <c r="AG5389" s="94">
        <f t="shared" si="524"/>
        <v>0</v>
      </c>
      <c r="AH5389" s="94">
        <v>0.02</v>
      </c>
    </row>
    <row r="5390" spans="1:34" s="99" customFormat="1" x14ac:dyDescent="0.55000000000000004">
      <c r="A5390" s="107"/>
      <c r="B5390" s="102"/>
      <c r="C5390" s="102"/>
      <c r="D5390" s="90"/>
      <c r="E5390" s="102"/>
      <c r="F5390" s="102"/>
      <c r="G5390" s="102"/>
      <c r="H5390" s="102"/>
      <c r="I5390" s="98"/>
      <c r="J5390" s="102"/>
      <c r="K5390" s="94"/>
      <c r="L5390" s="94"/>
      <c r="M5390" s="94"/>
      <c r="N5390" s="102">
        <v>2</v>
      </c>
      <c r="O5390" s="111" t="s">
        <v>7441</v>
      </c>
      <c r="P5390" s="96">
        <v>5360600056668</v>
      </c>
      <c r="Q5390" s="111" t="s">
        <v>7442</v>
      </c>
      <c r="R5390" s="111" t="s">
        <v>7446</v>
      </c>
      <c r="S5390" s="97" t="s">
        <v>7448</v>
      </c>
      <c r="T5390" s="102" t="s">
        <v>73</v>
      </c>
      <c r="U5390" s="102" t="s">
        <v>45</v>
      </c>
      <c r="V5390" s="102" t="s">
        <v>75</v>
      </c>
      <c r="W5390" s="94">
        <v>132</v>
      </c>
      <c r="X5390" s="98">
        <v>27.25</v>
      </c>
      <c r="Y5390" s="94">
        <v>6600</v>
      </c>
      <c r="Z5390" s="94">
        <f t="shared" si="525"/>
        <v>871200</v>
      </c>
      <c r="AA5390" s="89">
        <v>15</v>
      </c>
      <c r="AB5390" s="89">
        <v>20</v>
      </c>
      <c r="AC5390" s="94">
        <f t="shared" si="526"/>
        <v>696960</v>
      </c>
      <c r="AD5390" s="94">
        <f>IF(AND(AC5390="",M5388=""),0,IF((AC5390=""),M5388, IF( (M5388=""),AC5390,SUM(AC5388:AC5391)+M5388)))</f>
        <v>2588136</v>
      </c>
      <c r="AE5390" s="94">
        <f t="shared" si="523"/>
        <v>705267.06</v>
      </c>
      <c r="AF5390" s="94">
        <v>0</v>
      </c>
      <c r="AG5390" s="94">
        <f t="shared" si="524"/>
        <v>705267.06</v>
      </c>
      <c r="AH5390" s="94">
        <v>0.3</v>
      </c>
    </row>
    <row r="5391" spans="1:34" s="99" customFormat="1" x14ac:dyDescent="0.55000000000000004">
      <c r="A5391" s="107"/>
      <c r="B5391" s="102"/>
      <c r="C5391" s="102"/>
      <c r="D5391" s="90"/>
      <c r="E5391" s="102"/>
      <c r="F5391" s="102"/>
      <c r="G5391" s="102"/>
      <c r="H5391" s="102"/>
      <c r="I5391" s="98"/>
      <c r="J5391" s="102"/>
      <c r="K5391" s="94"/>
      <c r="L5391" s="94"/>
      <c r="M5391" s="94"/>
      <c r="N5391" s="102">
        <v>3</v>
      </c>
      <c r="O5391" s="111" t="s">
        <v>7441</v>
      </c>
      <c r="P5391" s="96">
        <v>5360600056668</v>
      </c>
      <c r="Q5391" s="111" t="s">
        <v>7442</v>
      </c>
      <c r="R5391" s="111" t="s">
        <v>7446</v>
      </c>
      <c r="S5391" s="97" t="s">
        <v>7449</v>
      </c>
      <c r="T5391" s="102" t="s">
        <v>55</v>
      </c>
      <c r="U5391" s="102" t="s">
        <v>45</v>
      </c>
      <c r="V5391" s="102" t="s">
        <v>46</v>
      </c>
      <c r="W5391" s="94">
        <v>37.799999999999997</v>
      </c>
      <c r="X5391" s="98">
        <v>7.8</v>
      </c>
      <c r="Y5391" s="94">
        <v>2650</v>
      </c>
      <c r="Z5391" s="94">
        <f t="shared" si="525"/>
        <v>100169.99999999999</v>
      </c>
      <c r="AA5391" s="89">
        <v>15</v>
      </c>
      <c r="AB5391" s="89">
        <v>20</v>
      </c>
      <c r="AC5391" s="94">
        <f t="shared" si="526"/>
        <v>80135.999999999985</v>
      </c>
      <c r="AD5391" s="94">
        <f>IF(AND(AC5391="",M5388=""),0,IF((AC5391=""),M5388, IF( (M5388=""),AC5391,SUM(AC5388:AC5391)+M5388)))</f>
        <v>2588136</v>
      </c>
      <c r="AE5391" s="94">
        <f t="shared" si="523"/>
        <v>201874.60800000001</v>
      </c>
      <c r="AF5391" s="94">
        <v>0</v>
      </c>
      <c r="AG5391" s="94">
        <f t="shared" si="524"/>
        <v>201874.60800000001</v>
      </c>
      <c r="AH5391" s="94">
        <v>0.02</v>
      </c>
    </row>
    <row r="5392" spans="1:34" s="99" customFormat="1" x14ac:dyDescent="0.55000000000000004">
      <c r="A5392" s="107"/>
      <c r="B5392" s="102">
        <v>2321</v>
      </c>
      <c r="C5392" s="102">
        <v>7651</v>
      </c>
      <c r="D5392" s="90" t="s">
        <v>7450</v>
      </c>
      <c r="E5392" s="102" t="s">
        <v>34</v>
      </c>
      <c r="F5392" s="102">
        <v>20810</v>
      </c>
      <c r="G5392" s="102">
        <v>0</v>
      </c>
      <c r="H5392" s="102">
        <v>0</v>
      </c>
      <c r="I5392" s="98">
        <v>62</v>
      </c>
      <c r="J5392" s="102" t="s">
        <v>62</v>
      </c>
      <c r="K5392" s="94">
        <f>((G5392*400)+(H5392*100))+I5392</f>
        <v>62</v>
      </c>
      <c r="L5392" s="94">
        <v>300</v>
      </c>
      <c r="M5392" s="94">
        <f>K5392*L5392</f>
        <v>18600</v>
      </c>
      <c r="N5392" s="102">
        <v>1</v>
      </c>
      <c r="O5392" s="111" t="s">
        <v>7441</v>
      </c>
      <c r="P5392" s="96">
        <v>5360600056668</v>
      </c>
      <c r="Q5392" s="111" t="s">
        <v>7442</v>
      </c>
      <c r="R5392" s="111" t="s">
        <v>7446</v>
      </c>
      <c r="S5392" s="97" t="s">
        <v>7451</v>
      </c>
      <c r="T5392" s="102" t="s">
        <v>73</v>
      </c>
      <c r="U5392" s="102" t="s">
        <v>45</v>
      </c>
      <c r="V5392" s="102" t="s">
        <v>46</v>
      </c>
      <c r="W5392" s="94">
        <v>132.84</v>
      </c>
      <c r="X5392" s="98">
        <v>72.69</v>
      </c>
      <c r="Y5392" s="94">
        <v>6600</v>
      </c>
      <c r="Z5392" s="94">
        <f t="shared" si="525"/>
        <v>876744</v>
      </c>
      <c r="AA5392" s="89">
        <v>12</v>
      </c>
      <c r="AB5392" s="89">
        <v>14</v>
      </c>
      <c r="AC5392" s="94">
        <f t="shared" si="526"/>
        <v>753999.84</v>
      </c>
      <c r="AD5392" s="94">
        <f>IF(AND(AC5392="",M5392=""),0,IF((AC5392=""),M5392, IF( (M5392=""),AC5392,SUM(AC5392:AC5394)+M5392)))</f>
        <v>918101.52</v>
      </c>
      <c r="AE5392" s="94">
        <f t="shared" si="523"/>
        <v>667367.99488799996</v>
      </c>
      <c r="AF5392" s="94">
        <v>0</v>
      </c>
      <c r="AG5392" s="94">
        <f t="shared" si="524"/>
        <v>667367.99488799996</v>
      </c>
      <c r="AH5392" s="94">
        <v>0.02</v>
      </c>
    </row>
    <row r="5393" spans="1:34" s="99" customFormat="1" x14ac:dyDescent="0.55000000000000004">
      <c r="A5393" s="107"/>
      <c r="B5393" s="102"/>
      <c r="C5393" s="102"/>
      <c r="D5393" s="90"/>
      <c r="E5393" s="102"/>
      <c r="F5393" s="102"/>
      <c r="G5393" s="102"/>
      <c r="H5393" s="102"/>
      <c r="I5393" s="98"/>
      <c r="J5393" s="102"/>
      <c r="K5393" s="94"/>
      <c r="L5393" s="94"/>
      <c r="M5393" s="94"/>
      <c r="N5393" s="102">
        <v>2</v>
      </c>
      <c r="O5393" s="111" t="s">
        <v>7441</v>
      </c>
      <c r="P5393" s="96">
        <v>5360600056668</v>
      </c>
      <c r="Q5393" s="111" t="s">
        <v>7442</v>
      </c>
      <c r="R5393" s="111" t="s">
        <v>7446</v>
      </c>
      <c r="S5393" s="97" t="s">
        <v>7452</v>
      </c>
      <c r="T5393" s="102" t="s">
        <v>55</v>
      </c>
      <c r="U5393" s="102" t="s">
        <v>45</v>
      </c>
      <c r="V5393" s="102" t="s">
        <v>46</v>
      </c>
      <c r="W5393" s="94">
        <v>40.92</v>
      </c>
      <c r="X5393" s="98">
        <v>22.39</v>
      </c>
      <c r="Y5393" s="94">
        <v>2650</v>
      </c>
      <c r="Z5393" s="94">
        <f t="shared" si="525"/>
        <v>108438</v>
      </c>
      <c r="AA5393" s="89">
        <v>12</v>
      </c>
      <c r="AB5393" s="89">
        <v>14</v>
      </c>
      <c r="AC5393" s="94">
        <f t="shared" si="526"/>
        <v>93256.68</v>
      </c>
      <c r="AD5393" s="94">
        <f>IF(AND(AC5393="",M5392=""),0,IF((AC5393=""),M5392, IF( (M5392=""),AC5393,SUM(AC5392:AC5394)+M5392)))</f>
        <v>918101.52</v>
      </c>
      <c r="AE5393" s="94">
        <f t="shared" si="523"/>
        <v>205562.93032800002</v>
      </c>
      <c r="AF5393" s="94">
        <v>0</v>
      </c>
      <c r="AG5393" s="94">
        <f t="shared" si="524"/>
        <v>205562.93032800002</v>
      </c>
      <c r="AH5393" s="94">
        <v>0.3</v>
      </c>
    </row>
    <row r="5394" spans="1:34" s="99" customFormat="1" x14ac:dyDescent="0.55000000000000004">
      <c r="A5394" s="107"/>
      <c r="B5394" s="102"/>
      <c r="C5394" s="102"/>
      <c r="D5394" s="90"/>
      <c r="E5394" s="102"/>
      <c r="F5394" s="102"/>
      <c r="G5394" s="102"/>
      <c r="H5394" s="102"/>
      <c r="I5394" s="98"/>
      <c r="J5394" s="102"/>
      <c r="K5394" s="94"/>
      <c r="L5394" s="94"/>
      <c r="M5394" s="94"/>
      <c r="N5394" s="102">
        <v>3</v>
      </c>
      <c r="O5394" s="111" t="s">
        <v>7441</v>
      </c>
      <c r="P5394" s="96">
        <v>5360600056668</v>
      </c>
      <c r="Q5394" s="111" t="s">
        <v>7442</v>
      </c>
      <c r="R5394" s="111" t="s">
        <v>7446</v>
      </c>
      <c r="S5394" s="97" t="s">
        <v>7453</v>
      </c>
      <c r="T5394" s="102" t="s">
        <v>51</v>
      </c>
      <c r="U5394" s="102" t="s">
        <v>45</v>
      </c>
      <c r="V5394" s="102" t="s">
        <v>75</v>
      </c>
      <c r="W5394" s="94">
        <v>9</v>
      </c>
      <c r="X5394" s="98">
        <v>4.92</v>
      </c>
      <c r="Y5394" s="94">
        <v>6750</v>
      </c>
      <c r="Z5394" s="94">
        <f t="shared" si="525"/>
        <v>60750</v>
      </c>
      <c r="AA5394" s="89">
        <v>12</v>
      </c>
      <c r="AB5394" s="89">
        <v>14</v>
      </c>
      <c r="AC5394" s="94">
        <f t="shared" si="526"/>
        <v>52245</v>
      </c>
      <c r="AD5394" s="94">
        <f>IF(AND(AC5394="",M5392=""),0,IF((AC5394=""),M5392, IF( (M5392=""),AC5394,SUM(AC5392:AC5394)+M5392)))</f>
        <v>918101.52</v>
      </c>
      <c r="AE5394" s="94">
        <f t="shared" si="523"/>
        <v>45170.594784000001</v>
      </c>
      <c r="AF5394" s="94">
        <v>0</v>
      </c>
      <c r="AG5394" s="94">
        <f t="shared" si="524"/>
        <v>45170.594784000001</v>
      </c>
      <c r="AH5394" s="94">
        <v>0.3</v>
      </c>
    </row>
    <row r="5395" spans="1:34" s="99" customFormat="1" x14ac:dyDescent="0.55000000000000004">
      <c r="A5395" s="107"/>
      <c r="B5395" s="102"/>
      <c r="C5395" s="102"/>
      <c r="D5395" s="90"/>
      <c r="E5395" s="102"/>
      <c r="F5395" s="102"/>
      <c r="G5395" s="102"/>
      <c r="H5395" s="102"/>
      <c r="I5395" s="98"/>
      <c r="J5395" s="102"/>
      <c r="K5395" s="94"/>
      <c r="L5395" s="94" t="s">
        <v>63</v>
      </c>
      <c r="M5395" s="94">
        <f>SUM(M5387:M5394)</f>
        <v>153750</v>
      </c>
      <c r="N5395" s="102"/>
      <c r="O5395" s="111"/>
      <c r="P5395" s="96"/>
      <c r="Q5395" s="111"/>
      <c r="R5395" s="111"/>
      <c r="S5395" s="97"/>
      <c r="T5395" s="102"/>
      <c r="U5395" s="102"/>
      <c r="V5395" s="102"/>
      <c r="W5395" s="94"/>
      <c r="X5395" s="98"/>
      <c r="Y5395" s="94"/>
      <c r="Z5395" s="94"/>
      <c r="AA5395" s="89"/>
      <c r="AB5395" s="89"/>
      <c r="AC5395" s="94"/>
      <c r="AD5395" s="94"/>
      <c r="AE5395" s="94">
        <f>SUM(AE5387:AE5394)</f>
        <v>3528928.7064</v>
      </c>
      <c r="AF5395" s="94"/>
      <c r="AG5395" s="94">
        <f>SUM(AG5387:AG5394)</f>
        <v>1848193.1880000001</v>
      </c>
      <c r="AH5395" s="94"/>
    </row>
    <row r="5396" spans="1:34" s="99" customFormat="1" x14ac:dyDescent="0.55000000000000004">
      <c r="A5396" s="107" t="s">
        <v>7456</v>
      </c>
      <c r="B5396" s="102">
        <v>2322</v>
      </c>
      <c r="C5396" s="102">
        <v>5403</v>
      </c>
      <c r="D5396" s="90" t="s">
        <v>7457</v>
      </c>
      <c r="E5396" s="102" t="s">
        <v>34</v>
      </c>
      <c r="F5396" s="102">
        <v>653</v>
      </c>
      <c r="G5396" s="102">
        <v>0</v>
      </c>
      <c r="H5396" s="102">
        <v>0</v>
      </c>
      <c r="I5396" s="98">
        <v>2.5</v>
      </c>
      <c r="J5396" s="102" t="s">
        <v>62</v>
      </c>
      <c r="K5396" s="94">
        <f>((G5396*400)+(H5396*100))+I5396</f>
        <v>2.5</v>
      </c>
      <c r="L5396" s="94">
        <v>18500</v>
      </c>
      <c r="M5396" s="94">
        <f>K5396*L5396</f>
        <v>46250</v>
      </c>
      <c r="N5396" s="102">
        <v>1</v>
      </c>
      <c r="O5396" s="111" t="s">
        <v>7454</v>
      </c>
      <c r="P5396" s="96">
        <v>3570700304410</v>
      </c>
      <c r="Q5396" s="111" t="s">
        <v>7455</v>
      </c>
      <c r="R5396" s="111" t="s">
        <v>7458</v>
      </c>
      <c r="S5396" s="97" t="s">
        <v>7459</v>
      </c>
      <c r="T5396" s="102" t="s">
        <v>51</v>
      </c>
      <c r="U5396" s="102" t="s">
        <v>45</v>
      </c>
      <c r="V5396" s="102" t="s">
        <v>75</v>
      </c>
      <c r="W5396" s="94">
        <v>28.7</v>
      </c>
      <c r="X5396" s="98">
        <v>100</v>
      </c>
      <c r="Y5396" s="94">
        <v>6750</v>
      </c>
      <c r="Z5396" s="94">
        <f>W5396*Y5396</f>
        <v>193725</v>
      </c>
      <c r="AA5396" s="89">
        <v>13</v>
      </c>
      <c r="AB5396" s="89">
        <v>16</v>
      </c>
      <c r="AC5396" s="94">
        <f>(Z5396*(100-AB5396))/100</f>
        <v>162729</v>
      </c>
      <c r="AD5396" s="94">
        <f>IF(AND(AC5396="",M5396=""),0,IF((AC5396=""),M5396, IF( (M5396=""),AC5396,SUM(AC5396:AC5397)+M5396)))</f>
        <v>208979</v>
      </c>
      <c r="AE5396" s="94">
        <f>IF( (X5396=""),AD5396*1,AD5396*(X5396/100) )</f>
        <v>208979</v>
      </c>
      <c r="AF5396" s="94">
        <v>0</v>
      </c>
      <c r="AG5396" s="94">
        <f>IF((AF5396-AE5396) &gt; 1,0,IF((AF5396-AE5396)&lt;0,AE5396-AF5396,AF5396-AE5396))</f>
        <v>208979</v>
      </c>
      <c r="AH5396" s="94">
        <v>0.3</v>
      </c>
    </row>
    <row r="5397" spans="1:34" s="99" customFormat="1" x14ac:dyDescent="0.55000000000000004">
      <c r="A5397" s="107"/>
      <c r="B5397" s="102"/>
      <c r="C5397" s="102"/>
      <c r="D5397" s="90"/>
      <c r="E5397" s="102"/>
      <c r="F5397" s="102"/>
      <c r="G5397" s="102">
        <v>0</v>
      </c>
      <c r="H5397" s="102">
        <v>1</v>
      </c>
      <c r="I5397" s="98">
        <v>95.5</v>
      </c>
      <c r="J5397" s="102" t="s">
        <v>35</v>
      </c>
      <c r="K5397" s="94">
        <f>((G5397*400)+(H5397*100))+I5397</f>
        <v>195.5</v>
      </c>
      <c r="L5397" s="94">
        <v>18500</v>
      </c>
      <c r="M5397" s="94">
        <f>K5397*L5397</f>
        <v>3616750</v>
      </c>
      <c r="N5397" s="102"/>
      <c r="O5397" s="111"/>
      <c r="P5397" s="96"/>
      <c r="Q5397" s="111"/>
      <c r="R5397" s="111"/>
      <c r="S5397" s="97"/>
      <c r="T5397" s="102"/>
      <c r="U5397" s="102"/>
      <c r="V5397" s="102"/>
      <c r="W5397" s="94"/>
      <c r="X5397" s="98"/>
      <c r="Y5397" s="94"/>
      <c r="Z5397" s="94"/>
      <c r="AA5397" s="89"/>
      <c r="AB5397" s="89"/>
      <c r="AC5397" s="94"/>
      <c r="AD5397" s="94">
        <f>IF(AND(AC5397="",M5397=""),0,IF((AC5397=""),M5397, IF( (M5397=""),AC5397,SUM(AC5397:AC5398)+M5397)))</f>
        <v>3616750</v>
      </c>
      <c r="AE5397" s="94">
        <f>IF( (X5397=""),AD5397*1,AD5397*(X5397/100) )</f>
        <v>3616750</v>
      </c>
      <c r="AF5397" s="94">
        <v>0</v>
      </c>
      <c r="AG5397" s="94">
        <f>IF((AF5397-AE5397) &gt; 1,0,IF((AF5397-AE5397)&lt;0,AE5397-AF5397,AF5397-AE5397))</f>
        <v>3616750</v>
      </c>
      <c r="AH5397" s="94">
        <v>0.02</v>
      </c>
    </row>
    <row r="5398" spans="1:34" s="99" customFormat="1" x14ac:dyDescent="0.55000000000000004">
      <c r="A5398" s="107"/>
      <c r="B5398" s="102"/>
      <c r="C5398" s="102"/>
      <c r="D5398" s="90"/>
      <c r="E5398" s="102"/>
      <c r="F5398" s="102"/>
      <c r="G5398" s="102"/>
      <c r="H5398" s="102"/>
      <c r="I5398" s="98"/>
      <c r="J5398" s="102"/>
      <c r="K5398" s="94"/>
      <c r="L5398" s="94" t="s">
        <v>63</v>
      </c>
      <c r="M5398" s="94">
        <f>SUM(M5396:M5397)</f>
        <v>3663000</v>
      </c>
      <c r="N5398" s="102"/>
      <c r="O5398" s="111"/>
      <c r="P5398" s="96"/>
      <c r="Q5398" s="111"/>
      <c r="R5398" s="111"/>
      <c r="S5398" s="97"/>
      <c r="T5398" s="102"/>
      <c r="U5398" s="102"/>
      <c r="V5398" s="102"/>
      <c r="W5398" s="94"/>
      <c r="X5398" s="98"/>
      <c r="Y5398" s="94"/>
      <c r="Z5398" s="94"/>
      <c r="AA5398" s="89"/>
      <c r="AB5398" s="89"/>
      <c r="AC5398" s="94"/>
      <c r="AD5398" s="94"/>
      <c r="AE5398" s="94">
        <f>SUM(AE5396:AE5397)</f>
        <v>3825729</v>
      </c>
      <c r="AF5398" s="94"/>
      <c r="AG5398" s="94">
        <f>SUM(AG5396:AG5397)</f>
        <v>3825729</v>
      </c>
      <c r="AH5398" s="94"/>
    </row>
    <row r="5399" spans="1:34" s="173" customFormat="1" x14ac:dyDescent="0.55000000000000004">
      <c r="A5399" s="122" t="s">
        <v>7462</v>
      </c>
      <c r="B5399" s="123">
        <v>2325</v>
      </c>
      <c r="C5399" s="123">
        <v>7785</v>
      </c>
      <c r="D5399" s="135" t="s">
        <v>7463</v>
      </c>
      <c r="E5399" s="123" t="s">
        <v>34</v>
      </c>
      <c r="F5399" s="123">
        <v>11901</v>
      </c>
      <c r="G5399" s="123">
        <v>0</v>
      </c>
      <c r="H5399" s="123">
        <v>1</v>
      </c>
      <c r="I5399" s="136">
        <v>58</v>
      </c>
      <c r="J5399" s="123" t="s">
        <v>38</v>
      </c>
      <c r="K5399" s="137">
        <f>((G5399*400)+(H5399*100))+I5399</f>
        <v>158</v>
      </c>
      <c r="L5399" s="137">
        <v>850</v>
      </c>
      <c r="M5399" s="137">
        <f>K5399*L5399</f>
        <v>134300</v>
      </c>
      <c r="N5399" s="123"/>
      <c r="O5399" s="108"/>
      <c r="P5399" s="138"/>
      <c r="Q5399" s="108"/>
      <c r="R5399" s="108"/>
      <c r="S5399" s="139"/>
      <c r="T5399" s="123"/>
      <c r="U5399" s="123"/>
      <c r="V5399" s="123"/>
      <c r="W5399" s="137"/>
      <c r="X5399" s="136"/>
      <c r="Y5399" s="137"/>
      <c r="Z5399" s="137"/>
      <c r="AA5399" s="119"/>
      <c r="AB5399" s="119"/>
      <c r="AC5399" s="137"/>
      <c r="AD5399" s="137">
        <f>IF(AND(AC5399="",M5399=""),0,IF((AC5399=""),M5399,IF((M5399=""),AC5399,AC5399+M5399)))</f>
        <v>134300</v>
      </c>
      <c r="AE5399" s="137">
        <f>IF( (X5399=""),AD5399*1,AD5399*(X5399/100) )</f>
        <v>134300</v>
      </c>
      <c r="AF5399" s="137">
        <v>50000000</v>
      </c>
      <c r="AG5399" s="137">
        <f>IF((AF5399-AE5399) &gt; 1,0,IF((AF5399-AE5399)&lt;0,AE5399-AF5399,AF5399-AE5399))</f>
        <v>0</v>
      </c>
      <c r="AH5399" s="137">
        <v>0.01</v>
      </c>
    </row>
    <row r="5400" spans="1:34" s="173" customFormat="1" x14ac:dyDescent="0.55000000000000004">
      <c r="A5400" s="122"/>
      <c r="B5400" s="123"/>
      <c r="C5400" s="123"/>
      <c r="D5400" s="135"/>
      <c r="E5400" s="123"/>
      <c r="F5400" s="123"/>
      <c r="G5400" s="123"/>
      <c r="H5400" s="123"/>
      <c r="I5400" s="136"/>
      <c r="J5400" s="123"/>
      <c r="K5400" s="137"/>
      <c r="L5400" s="137" t="s">
        <v>63</v>
      </c>
      <c r="M5400" s="137">
        <f>SUM(M5399:M5399)</f>
        <v>134300</v>
      </c>
      <c r="N5400" s="123"/>
      <c r="O5400" s="108"/>
      <c r="P5400" s="138"/>
      <c r="Q5400" s="108"/>
      <c r="R5400" s="108"/>
      <c r="S5400" s="139"/>
      <c r="T5400" s="123"/>
      <c r="U5400" s="123"/>
      <c r="V5400" s="123"/>
      <c r="W5400" s="137"/>
      <c r="X5400" s="136"/>
      <c r="Y5400" s="137"/>
      <c r="Z5400" s="137"/>
      <c r="AA5400" s="119"/>
      <c r="AB5400" s="119"/>
      <c r="AC5400" s="137"/>
      <c r="AD5400" s="137"/>
      <c r="AE5400" s="137">
        <f>SUM(AE5399:AE5399)</f>
        <v>134300</v>
      </c>
      <c r="AF5400" s="137"/>
      <c r="AG5400" s="137">
        <f>SUM(AG5399:AG5399)</f>
        <v>0</v>
      </c>
      <c r="AH5400" s="137"/>
    </row>
    <row r="5401" spans="1:34" s="173" customFormat="1" x14ac:dyDescent="0.55000000000000004">
      <c r="A5401" s="122" t="s">
        <v>7464</v>
      </c>
      <c r="B5401" s="123">
        <v>2326</v>
      </c>
      <c r="C5401" s="123">
        <v>8601</v>
      </c>
      <c r="D5401" s="135" t="s">
        <v>7465</v>
      </c>
      <c r="E5401" s="123" t="s">
        <v>34</v>
      </c>
      <c r="F5401" s="123">
        <v>3782</v>
      </c>
      <c r="G5401" s="123">
        <v>0</v>
      </c>
      <c r="H5401" s="123">
        <v>2</v>
      </c>
      <c r="I5401" s="136">
        <v>2</v>
      </c>
      <c r="J5401" s="123" t="s">
        <v>35</v>
      </c>
      <c r="K5401" s="137">
        <f>((G5401*400)+(H5401*100))+I5401</f>
        <v>202</v>
      </c>
      <c r="L5401" s="137">
        <v>600</v>
      </c>
      <c r="M5401" s="137">
        <f>K5401*L5401</f>
        <v>121200</v>
      </c>
      <c r="N5401" s="123">
        <v>1</v>
      </c>
      <c r="O5401" s="108" t="s">
        <v>7466</v>
      </c>
      <c r="P5401" s="138">
        <v>3570800352963</v>
      </c>
      <c r="Q5401" s="108" t="s">
        <v>7467</v>
      </c>
      <c r="R5401" s="108" t="s">
        <v>7468</v>
      </c>
      <c r="S5401" s="139" t="s">
        <v>7469</v>
      </c>
      <c r="T5401" s="123" t="s">
        <v>51</v>
      </c>
      <c r="U5401" s="123" t="s">
        <v>227</v>
      </c>
      <c r="V5401" s="123" t="s">
        <v>52</v>
      </c>
      <c r="W5401" s="137">
        <v>172.22</v>
      </c>
      <c r="X5401" s="136">
        <v>76.13</v>
      </c>
      <c r="Y5401" s="137">
        <v>6750</v>
      </c>
      <c r="Z5401" s="137">
        <f>W5401*Y5401</f>
        <v>1162485</v>
      </c>
      <c r="AA5401" s="119">
        <v>6</v>
      </c>
      <c r="AB5401" s="119">
        <v>14</v>
      </c>
      <c r="AC5401" s="137">
        <f>(Z5401*(100-AB5401))/100</f>
        <v>999737.1</v>
      </c>
      <c r="AD5401" s="137">
        <f>IF(AND(AC5401="",M5401=""),0,IF((AC5401=""),M5401, IF( (M5401=""),AC5401,SUM(AC5401:AC5406)+M5401)))</f>
        <v>1120937.1000000001</v>
      </c>
      <c r="AE5401" s="137">
        <f>IF( (X5401=""),AD5401*1,AD5401*(X5401/100) )</f>
        <v>853369.41422999999</v>
      </c>
      <c r="AF5401" s="137">
        <v>50000000</v>
      </c>
      <c r="AG5401" s="137">
        <f>IF((AF5401-AE5401) &gt; 1,0,IF((AF5401-AE5401)&lt;0,AE5401-AF5401,AF5401-AE5401))</f>
        <v>0</v>
      </c>
      <c r="AH5401" s="137">
        <v>0.02</v>
      </c>
    </row>
    <row r="5402" spans="1:34" s="173" customFormat="1" x14ac:dyDescent="0.55000000000000004">
      <c r="A5402" s="122"/>
      <c r="B5402" s="123"/>
      <c r="C5402" s="123"/>
      <c r="D5402" s="135"/>
      <c r="E5402" s="123"/>
      <c r="F5402" s="123"/>
      <c r="G5402" s="123"/>
      <c r="H5402" s="123"/>
      <c r="I5402" s="136"/>
      <c r="J5402" s="123"/>
      <c r="K5402" s="137"/>
      <c r="L5402" s="137"/>
      <c r="M5402" s="137"/>
      <c r="N5402" s="123">
        <v>2</v>
      </c>
      <c r="O5402" s="108" t="s">
        <v>7466</v>
      </c>
      <c r="P5402" s="138">
        <v>3570800352963</v>
      </c>
      <c r="Q5402" s="108" t="s">
        <v>7467</v>
      </c>
      <c r="R5402" s="108" t="s">
        <v>7468</v>
      </c>
      <c r="S5402" s="139" t="s">
        <v>7470</v>
      </c>
      <c r="T5402" s="123" t="s">
        <v>55</v>
      </c>
      <c r="U5402" s="123" t="s">
        <v>45</v>
      </c>
      <c r="V5402" s="123" t="s">
        <v>52</v>
      </c>
      <c r="W5402" s="137">
        <v>54</v>
      </c>
      <c r="X5402" s="136">
        <v>23.87</v>
      </c>
      <c r="Y5402" s="137">
        <v>0</v>
      </c>
      <c r="Z5402" s="137">
        <f>W5402*Y5402</f>
        <v>0</v>
      </c>
      <c r="AA5402" s="119">
        <v>6</v>
      </c>
      <c r="AB5402" s="119">
        <v>6</v>
      </c>
      <c r="AC5402" s="137">
        <f>(Z5402*(100-AB5402))/100</f>
        <v>0</v>
      </c>
      <c r="AD5402" s="137">
        <f>IF(AND(AC5402="",M5401=""),0,IF((AC5402=""),M5401, IF( (M5401=""),AC5402,SUM(AC5401:AC5406)+M5401)))</f>
        <v>1120937.1000000001</v>
      </c>
      <c r="AE5402" s="137">
        <f>IF( (X5402=""),AD5402*1,AD5402*(X5402/100) )</f>
        <v>267567.68577000004</v>
      </c>
      <c r="AF5402" s="137">
        <v>50000000</v>
      </c>
      <c r="AG5402" s="137">
        <f>IF((AF5402-AE5402) &gt; 1,0,IF((AF5402-AE5402)&lt;0,AE5402-AF5402,AF5402-AE5402))</f>
        <v>0</v>
      </c>
      <c r="AH5402" s="137">
        <v>0.02</v>
      </c>
    </row>
    <row r="5403" spans="1:34" s="173" customFormat="1" x14ac:dyDescent="0.55000000000000004">
      <c r="A5403" s="122"/>
      <c r="B5403" s="123">
        <v>2327</v>
      </c>
      <c r="C5403" s="123">
        <v>8939</v>
      </c>
      <c r="D5403" s="135" t="s">
        <v>7471</v>
      </c>
      <c r="E5403" s="123" t="s">
        <v>34</v>
      </c>
      <c r="F5403" s="123">
        <v>17386</v>
      </c>
      <c r="G5403" s="123">
        <v>3</v>
      </c>
      <c r="H5403" s="123">
        <v>3</v>
      </c>
      <c r="I5403" s="136">
        <v>19</v>
      </c>
      <c r="J5403" s="123" t="s">
        <v>38</v>
      </c>
      <c r="K5403" s="137">
        <f>((G5403*400)+(H5403*100))+I5403</f>
        <v>1519</v>
      </c>
      <c r="L5403" s="137">
        <v>325</v>
      </c>
      <c r="M5403" s="137">
        <f>K5403*L5403</f>
        <v>493675</v>
      </c>
      <c r="N5403" s="123"/>
      <c r="O5403" s="108"/>
      <c r="P5403" s="138"/>
      <c r="Q5403" s="108"/>
      <c r="R5403" s="108"/>
      <c r="S5403" s="139"/>
      <c r="T5403" s="123"/>
      <c r="U5403" s="123"/>
      <c r="V5403" s="123"/>
      <c r="W5403" s="137"/>
      <c r="X5403" s="136"/>
      <c r="Y5403" s="137"/>
      <c r="Z5403" s="137"/>
      <c r="AA5403" s="119"/>
      <c r="AB5403" s="119"/>
      <c r="AC5403" s="137"/>
      <c r="AD5403" s="137">
        <f>IF(AND(AC5403="",M5403=""),0,IF((AC5403=""),M5403,IF((M5403=""),AC5403,AC5403+M5403)))</f>
        <v>493675</v>
      </c>
      <c r="AE5403" s="137">
        <f>IF( (X5403=""),AD5403*1,AD5403*(X5403/100) )</f>
        <v>493675</v>
      </c>
      <c r="AF5403" s="137">
        <v>50000000</v>
      </c>
      <c r="AG5403" s="137">
        <f>IF((AF5403-AE5403) &gt; 1,0,IF((AF5403-AE5403)&lt;0,AE5403-AF5403,AF5403-AE5403))</f>
        <v>0</v>
      </c>
      <c r="AH5403" s="137">
        <v>0.01</v>
      </c>
    </row>
    <row r="5404" spans="1:34" s="173" customFormat="1" x14ac:dyDescent="0.55000000000000004">
      <c r="A5404" s="122"/>
      <c r="B5404" s="123">
        <v>2328</v>
      </c>
      <c r="C5404" s="123">
        <v>9684</v>
      </c>
      <c r="D5404" s="135" t="s">
        <v>7472</v>
      </c>
      <c r="E5404" s="123" t="s">
        <v>34</v>
      </c>
      <c r="F5404" s="123">
        <v>22583</v>
      </c>
      <c r="G5404" s="123">
        <v>5</v>
      </c>
      <c r="H5404" s="123">
        <v>1</v>
      </c>
      <c r="I5404" s="136">
        <v>11</v>
      </c>
      <c r="J5404" s="123" t="s">
        <v>38</v>
      </c>
      <c r="K5404" s="137">
        <f>((G5404*400)+(H5404*100))+I5404</f>
        <v>2111</v>
      </c>
      <c r="L5404" s="137">
        <v>325</v>
      </c>
      <c r="M5404" s="137">
        <f>K5404*L5404</f>
        <v>686075</v>
      </c>
      <c r="N5404" s="123"/>
      <c r="O5404" s="108"/>
      <c r="P5404" s="138"/>
      <c r="Q5404" s="108"/>
      <c r="R5404" s="108"/>
      <c r="S5404" s="139"/>
      <c r="T5404" s="123"/>
      <c r="U5404" s="123"/>
      <c r="V5404" s="123"/>
      <c r="W5404" s="137"/>
      <c r="X5404" s="136"/>
      <c r="Y5404" s="137"/>
      <c r="Z5404" s="137"/>
      <c r="AA5404" s="119"/>
      <c r="AB5404" s="119"/>
      <c r="AC5404" s="137"/>
      <c r="AD5404" s="137">
        <f>IF(AND(AC5404="",M5404=""),0,IF((AC5404=""),M5404,IF((M5404=""),AC5404,AC5404+M5404)))</f>
        <v>686075</v>
      </c>
      <c r="AE5404" s="137">
        <f>IF( (X5404=""),AD5404*1,AD5404*(X5404/100) )</f>
        <v>686075</v>
      </c>
      <c r="AF5404" s="137">
        <v>50000000</v>
      </c>
      <c r="AG5404" s="137">
        <f>IF((AF5404-AE5404) &gt; 1,0,IF((AF5404-AE5404)&lt;0,AE5404-AF5404,AF5404-AE5404))</f>
        <v>0</v>
      </c>
      <c r="AH5404" s="137">
        <v>0.01</v>
      </c>
    </row>
    <row r="5405" spans="1:34" s="173" customFormat="1" x14ac:dyDescent="0.55000000000000004">
      <c r="A5405" s="122"/>
      <c r="B5405" s="123">
        <v>2329</v>
      </c>
      <c r="C5405" s="123">
        <v>8602</v>
      </c>
      <c r="D5405" s="135" t="s">
        <v>7473</v>
      </c>
      <c r="E5405" s="123" t="s">
        <v>34</v>
      </c>
      <c r="F5405" s="123">
        <v>23378</v>
      </c>
      <c r="G5405" s="123">
        <v>0</v>
      </c>
      <c r="H5405" s="123">
        <v>1</v>
      </c>
      <c r="I5405" s="136">
        <v>90</v>
      </c>
      <c r="J5405" s="123" t="s">
        <v>38</v>
      </c>
      <c r="K5405" s="137">
        <f>((G5405*400)+(H5405*100))+I5405</f>
        <v>190</v>
      </c>
      <c r="L5405" s="137">
        <v>250</v>
      </c>
      <c r="M5405" s="137">
        <f>K5405*L5405</f>
        <v>47500</v>
      </c>
      <c r="N5405" s="123"/>
      <c r="O5405" s="108"/>
      <c r="P5405" s="138"/>
      <c r="Q5405" s="108"/>
      <c r="R5405" s="108"/>
      <c r="S5405" s="139"/>
      <c r="T5405" s="123"/>
      <c r="U5405" s="123"/>
      <c r="V5405" s="123"/>
      <c r="W5405" s="137"/>
      <c r="X5405" s="136"/>
      <c r="Y5405" s="137"/>
      <c r="Z5405" s="137"/>
      <c r="AA5405" s="119"/>
      <c r="AB5405" s="119"/>
      <c r="AC5405" s="137"/>
      <c r="AD5405" s="137">
        <f>IF(AND(AC5405="",M5405=""),0,IF((AC5405=""),M5405,IF((M5405=""),AC5405,AC5405+M5405)))</f>
        <v>47500</v>
      </c>
      <c r="AE5405" s="137">
        <f>IF( (X5405=""),AD5405*1,AD5405*(X5405/100) )</f>
        <v>47500</v>
      </c>
      <c r="AF5405" s="137">
        <v>50000000</v>
      </c>
      <c r="AG5405" s="137">
        <f>IF((AF5405-AE5405) &gt; 1,0,IF((AF5405-AE5405)&lt;0,AE5405-AF5405,AF5405-AE5405))</f>
        <v>0</v>
      </c>
      <c r="AH5405" s="137">
        <v>0.01</v>
      </c>
    </row>
    <row r="5406" spans="1:34" s="173" customFormat="1" x14ac:dyDescent="0.55000000000000004">
      <c r="A5406" s="122"/>
      <c r="B5406" s="123"/>
      <c r="C5406" s="123"/>
      <c r="D5406" s="135"/>
      <c r="E5406" s="123"/>
      <c r="F5406" s="123"/>
      <c r="G5406" s="123"/>
      <c r="H5406" s="123"/>
      <c r="I5406" s="136"/>
      <c r="J5406" s="123"/>
      <c r="K5406" s="137"/>
      <c r="L5406" s="137" t="s">
        <v>63</v>
      </c>
      <c r="M5406" s="137">
        <f>SUM(M5401:M5405)</f>
        <v>1348450</v>
      </c>
      <c r="N5406" s="123"/>
      <c r="O5406" s="108"/>
      <c r="P5406" s="138"/>
      <c r="Q5406" s="108"/>
      <c r="R5406" s="108"/>
      <c r="S5406" s="139"/>
      <c r="T5406" s="123"/>
      <c r="U5406" s="123"/>
      <c r="V5406" s="123"/>
      <c r="W5406" s="137"/>
      <c r="X5406" s="136"/>
      <c r="Y5406" s="137"/>
      <c r="Z5406" s="137"/>
      <c r="AA5406" s="119"/>
      <c r="AB5406" s="119"/>
      <c r="AC5406" s="137"/>
      <c r="AD5406" s="137"/>
      <c r="AE5406" s="137">
        <f>SUM(AE5401:AE5405)</f>
        <v>2348187.1</v>
      </c>
      <c r="AF5406" s="137"/>
      <c r="AG5406" s="137">
        <f>SUM(AG5401:AG5405)</f>
        <v>0</v>
      </c>
      <c r="AH5406" s="137"/>
    </row>
    <row r="5407" spans="1:34" s="173" customFormat="1" x14ac:dyDescent="0.55000000000000004">
      <c r="A5407" s="122" t="s">
        <v>7474</v>
      </c>
      <c r="B5407" s="123">
        <v>2330</v>
      </c>
      <c r="C5407" s="123">
        <v>7309</v>
      </c>
      <c r="D5407" s="135" t="s">
        <v>7481</v>
      </c>
      <c r="E5407" s="123" t="s">
        <v>34</v>
      </c>
      <c r="F5407" s="123">
        <v>6326</v>
      </c>
      <c r="G5407" s="123">
        <v>3</v>
      </c>
      <c r="H5407" s="123">
        <v>1</v>
      </c>
      <c r="I5407" s="136">
        <v>77</v>
      </c>
      <c r="J5407" s="123" t="s">
        <v>38</v>
      </c>
      <c r="K5407" s="137">
        <f t="shared" ref="K5407:K5412" si="527">((G5407*400)+(H5407*100))+I5407</f>
        <v>1377</v>
      </c>
      <c r="L5407" s="137">
        <v>650</v>
      </c>
      <c r="M5407" s="137">
        <f t="shared" ref="M5407:M5412" si="528">K5407*L5407</f>
        <v>895050</v>
      </c>
      <c r="N5407" s="123"/>
      <c r="O5407" s="108"/>
      <c r="P5407" s="138"/>
      <c r="Q5407" s="108"/>
      <c r="R5407" s="108"/>
      <c r="S5407" s="139"/>
      <c r="T5407" s="123"/>
      <c r="U5407" s="123"/>
      <c r="V5407" s="123"/>
      <c r="W5407" s="137"/>
      <c r="X5407" s="136"/>
      <c r="Y5407" s="137"/>
      <c r="Z5407" s="137"/>
      <c r="AA5407" s="119"/>
      <c r="AB5407" s="119"/>
      <c r="AC5407" s="137"/>
      <c r="AD5407" s="137">
        <f t="shared" ref="AD5407:AD5413" si="529">IF(AND(AC5407="",M5407=""),0,IF((AC5407=""),M5407,IF((M5407=""),AC5407,AC5407+M5407)))</f>
        <v>895050</v>
      </c>
      <c r="AE5407" s="137">
        <f t="shared" ref="AE5407:AE5412" si="530">IF( (X5407=""),AD5407*1,AD5407*(X5407/100) )</f>
        <v>895050</v>
      </c>
      <c r="AF5407" s="137">
        <v>50000000</v>
      </c>
      <c r="AG5407" s="137">
        <f t="shared" ref="AG5407:AG5412" si="531">IF((AF5407-AE5407) &gt; 1,0,IF((AF5407-AE5407)&lt;0,AE5407-AF5407,AF5407-AE5407))</f>
        <v>0</v>
      </c>
      <c r="AH5407" s="137">
        <v>0.01</v>
      </c>
    </row>
    <row r="5408" spans="1:34" s="173" customFormat="1" x14ac:dyDescent="0.55000000000000004">
      <c r="A5408" s="122"/>
      <c r="B5408" s="123">
        <v>2331</v>
      </c>
      <c r="C5408" s="123">
        <v>7158</v>
      </c>
      <c r="D5408" s="135" t="s">
        <v>7482</v>
      </c>
      <c r="E5408" s="123" t="s">
        <v>34</v>
      </c>
      <c r="F5408" s="123">
        <v>6331</v>
      </c>
      <c r="G5408" s="123">
        <v>4</v>
      </c>
      <c r="H5408" s="123">
        <v>0</v>
      </c>
      <c r="I5408" s="136">
        <v>27</v>
      </c>
      <c r="J5408" s="123" t="s">
        <v>38</v>
      </c>
      <c r="K5408" s="137">
        <f t="shared" si="527"/>
        <v>1627</v>
      </c>
      <c r="L5408" s="137">
        <v>225</v>
      </c>
      <c r="M5408" s="137">
        <f t="shared" si="528"/>
        <v>366075</v>
      </c>
      <c r="N5408" s="123"/>
      <c r="O5408" s="108"/>
      <c r="P5408" s="138"/>
      <c r="Q5408" s="108"/>
      <c r="R5408" s="108"/>
      <c r="S5408" s="139"/>
      <c r="T5408" s="123"/>
      <c r="U5408" s="123"/>
      <c r="V5408" s="123"/>
      <c r="W5408" s="137"/>
      <c r="X5408" s="136"/>
      <c r="Y5408" s="137"/>
      <c r="Z5408" s="137"/>
      <c r="AA5408" s="119"/>
      <c r="AB5408" s="119"/>
      <c r="AC5408" s="137"/>
      <c r="AD5408" s="137">
        <f t="shared" si="529"/>
        <v>366075</v>
      </c>
      <c r="AE5408" s="137">
        <f t="shared" si="530"/>
        <v>366075</v>
      </c>
      <c r="AF5408" s="137">
        <v>50000000</v>
      </c>
      <c r="AG5408" s="137">
        <f t="shared" si="531"/>
        <v>0</v>
      </c>
      <c r="AH5408" s="137">
        <v>0.01</v>
      </c>
    </row>
    <row r="5409" spans="1:34" s="173" customFormat="1" x14ac:dyDescent="0.55000000000000004">
      <c r="A5409" s="122"/>
      <c r="B5409" s="123">
        <v>2332</v>
      </c>
      <c r="C5409" s="123">
        <v>7308</v>
      </c>
      <c r="D5409" s="135" t="s">
        <v>7483</v>
      </c>
      <c r="E5409" s="123" t="s">
        <v>34</v>
      </c>
      <c r="F5409" s="123">
        <v>6331</v>
      </c>
      <c r="G5409" s="123">
        <v>4</v>
      </c>
      <c r="H5409" s="123">
        <v>0</v>
      </c>
      <c r="I5409" s="136">
        <v>27</v>
      </c>
      <c r="J5409" s="123" t="s">
        <v>38</v>
      </c>
      <c r="K5409" s="137">
        <f t="shared" si="527"/>
        <v>1627</v>
      </c>
      <c r="L5409" s="137">
        <v>225</v>
      </c>
      <c r="M5409" s="137">
        <f t="shared" si="528"/>
        <v>366075</v>
      </c>
      <c r="N5409" s="123"/>
      <c r="O5409" s="108"/>
      <c r="P5409" s="138"/>
      <c r="Q5409" s="108"/>
      <c r="R5409" s="108"/>
      <c r="S5409" s="139"/>
      <c r="T5409" s="123"/>
      <c r="U5409" s="123"/>
      <c r="V5409" s="123"/>
      <c r="W5409" s="137"/>
      <c r="X5409" s="136"/>
      <c r="Y5409" s="137"/>
      <c r="Z5409" s="137"/>
      <c r="AA5409" s="119"/>
      <c r="AB5409" s="119"/>
      <c r="AC5409" s="137"/>
      <c r="AD5409" s="137">
        <f t="shared" si="529"/>
        <v>366075</v>
      </c>
      <c r="AE5409" s="137">
        <f t="shared" si="530"/>
        <v>366075</v>
      </c>
      <c r="AF5409" s="137">
        <v>50000000</v>
      </c>
      <c r="AG5409" s="137">
        <f t="shared" si="531"/>
        <v>0</v>
      </c>
      <c r="AH5409" s="137">
        <v>0.01</v>
      </c>
    </row>
    <row r="5410" spans="1:34" s="173" customFormat="1" x14ac:dyDescent="0.55000000000000004">
      <c r="A5410" s="122"/>
      <c r="B5410" s="123">
        <v>2333</v>
      </c>
      <c r="C5410" s="123">
        <v>7307</v>
      </c>
      <c r="D5410" s="135" t="s">
        <v>7484</v>
      </c>
      <c r="E5410" s="123" t="s">
        <v>34</v>
      </c>
      <c r="F5410" s="123">
        <v>6332</v>
      </c>
      <c r="G5410" s="123">
        <v>3</v>
      </c>
      <c r="H5410" s="123">
        <v>0</v>
      </c>
      <c r="I5410" s="136">
        <v>0</v>
      </c>
      <c r="J5410" s="123" t="s">
        <v>38</v>
      </c>
      <c r="K5410" s="137">
        <f t="shared" si="527"/>
        <v>1200</v>
      </c>
      <c r="L5410" s="137">
        <v>225</v>
      </c>
      <c r="M5410" s="137">
        <f t="shared" si="528"/>
        <v>270000</v>
      </c>
      <c r="N5410" s="123"/>
      <c r="O5410" s="108"/>
      <c r="P5410" s="138"/>
      <c r="Q5410" s="108"/>
      <c r="R5410" s="108"/>
      <c r="S5410" s="139"/>
      <c r="T5410" s="123"/>
      <c r="U5410" s="123"/>
      <c r="V5410" s="123"/>
      <c r="W5410" s="137"/>
      <c r="X5410" s="136"/>
      <c r="Y5410" s="137"/>
      <c r="Z5410" s="137"/>
      <c r="AA5410" s="119"/>
      <c r="AB5410" s="119"/>
      <c r="AC5410" s="137"/>
      <c r="AD5410" s="137">
        <f t="shared" si="529"/>
        <v>270000</v>
      </c>
      <c r="AE5410" s="137">
        <f t="shared" si="530"/>
        <v>270000</v>
      </c>
      <c r="AF5410" s="137">
        <v>50000000</v>
      </c>
      <c r="AG5410" s="137">
        <f t="shared" si="531"/>
        <v>0</v>
      </c>
      <c r="AH5410" s="137">
        <v>0.01</v>
      </c>
    </row>
    <row r="5411" spans="1:34" s="173" customFormat="1" x14ac:dyDescent="0.55000000000000004">
      <c r="A5411" s="122"/>
      <c r="B5411" s="123">
        <v>2334</v>
      </c>
      <c r="C5411" s="123">
        <v>7306</v>
      </c>
      <c r="D5411" s="135" t="s">
        <v>7485</v>
      </c>
      <c r="E5411" s="123" t="s">
        <v>34</v>
      </c>
      <c r="F5411" s="123">
        <v>6333</v>
      </c>
      <c r="G5411" s="123">
        <v>5</v>
      </c>
      <c r="H5411" s="123">
        <v>1</v>
      </c>
      <c r="I5411" s="136">
        <v>78</v>
      </c>
      <c r="J5411" s="123" t="s">
        <v>38</v>
      </c>
      <c r="K5411" s="137">
        <f t="shared" si="527"/>
        <v>2178</v>
      </c>
      <c r="L5411" s="137">
        <v>225</v>
      </c>
      <c r="M5411" s="137">
        <f t="shared" si="528"/>
        <v>490050</v>
      </c>
      <c r="N5411" s="123"/>
      <c r="O5411" s="108"/>
      <c r="P5411" s="138"/>
      <c r="Q5411" s="108"/>
      <c r="R5411" s="108"/>
      <c r="S5411" s="139"/>
      <c r="T5411" s="123"/>
      <c r="U5411" s="123"/>
      <c r="V5411" s="123"/>
      <c r="W5411" s="137"/>
      <c r="X5411" s="136"/>
      <c r="Y5411" s="137"/>
      <c r="Z5411" s="137"/>
      <c r="AA5411" s="119"/>
      <c r="AB5411" s="119"/>
      <c r="AC5411" s="137"/>
      <c r="AD5411" s="137">
        <f t="shared" si="529"/>
        <v>490050</v>
      </c>
      <c r="AE5411" s="137">
        <f t="shared" si="530"/>
        <v>490050</v>
      </c>
      <c r="AF5411" s="137">
        <v>50000000</v>
      </c>
      <c r="AG5411" s="137">
        <f t="shared" si="531"/>
        <v>0</v>
      </c>
      <c r="AH5411" s="137">
        <v>0.01</v>
      </c>
    </row>
    <row r="5412" spans="1:34" s="173" customFormat="1" x14ac:dyDescent="0.55000000000000004">
      <c r="A5412" s="122"/>
      <c r="B5412" s="123">
        <v>2335</v>
      </c>
      <c r="C5412" s="123">
        <v>7356</v>
      </c>
      <c r="D5412" s="135" t="s">
        <v>7486</v>
      </c>
      <c r="E5412" s="123" t="s">
        <v>34</v>
      </c>
      <c r="F5412" s="123">
        <v>11547</v>
      </c>
      <c r="G5412" s="123">
        <v>0</v>
      </c>
      <c r="H5412" s="123">
        <v>3</v>
      </c>
      <c r="I5412" s="136">
        <v>38</v>
      </c>
      <c r="J5412" s="123" t="s">
        <v>38</v>
      </c>
      <c r="K5412" s="137">
        <f t="shared" si="527"/>
        <v>338</v>
      </c>
      <c r="L5412" s="137">
        <v>650</v>
      </c>
      <c r="M5412" s="137">
        <f t="shared" si="528"/>
        <v>219700</v>
      </c>
      <c r="N5412" s="123"/>
      <c r="O5412" s="108"/>
      <c r="P5412" s="138"/>
      <c r="Q5412" s="108"/>
      <c r="R5412" s="108"/>
      <c r="S5412" s="139"/>
      <c r="T5412" s="123"/>
      <c r="U5412" s="123"/>
      <c r="V5412" s="123"/>
      <c r="W5412" s="137"/>
      <c r="X5412" s="136"/>
      <c r="Y5412" s="137"/>
      <c r="Z5412" s="137"/>
      <c r="AA5412" s="119"/>
      <c r="AB5412" s="119"/>
      <c r="AC5412" s="137"/>
      <c r="AD5412" s="137">
        <f t="shared" si="529"/>
        <v>219700</v>
      </c>
      <c r="AE5412" s="137">
        <f t="shared" si="530"/>
        <v>219700</v>
      </c>
      <c r="AF5412" s="137">
        <v>50000000</v>
      </c>
      <c r="AG5412" s="137">
        <f t="shared" si="531"/>
        <v>0</v>
      </c>
      <c r="AH5412" s="137">
        <v>0.01</v>
      </c>
    </row>
    <row r="5413" spans="1:34" s="99" customFormat="1" x14ac:dyDescent="0.55000000000000004">
      <c r="A5413" s="107" t="s">
        <v>7474</v>
      </c>
      <c r="B5413" s="161">
        <v>2561</v>
      </c>
      <c r="C5413" s="161">
        <v>7362</v>
      </c>
      <c r="D5413" s="162" t="s">
        <v>7475</v>
      </c>
      <c r="E5413" s="341" t="s">
        <v>67</v>
      </c>
      <c r="F5413" s="161">
        <v>4106</v>
      </c>
      <c r="G5413" s="161">
        <v>0</v>
      </c>
      <c r="H5413" s="161">
        <v>2</v>
      </c>
      <c r="I5413" s="163">
        <v>57</v>
      </c>
      <c r="J5413" s="123" t="s">
        <v>38</v>
      </c>
      <c r="K5413" s="121">
        <f>((G5413*400)+(H5413*100))+I5413</f>
        <v>257</v>
      </c>
      <c r="L5413" s="121">
        <v>650</v>
      </c>
      <c r="M5413" s="121">
        <f>K5413*L5413</f>
        <v>167050</v>
      </c>
      <c r="N5413" s="161"/>
      <c r="O5413" s="164"/>
      <c r="P5413" s="165"/>
      <c r="Q5413" s="164"/>
      <c r="R5413" s="164"/>
      <c r="S5413" s="166"/>
      <c r="T5413" s="161"/>
      <c r="U5413" s="161"/>
      <c r="V5413" s="161"/>
      <c r="W5413" s="121"/>
      <c r="X5413" s="163"/>
      <c r="Y5413" s="121"/>
      <c r="Z5413" s="121"/>
      <c r="AA5413" s="167"/>
      <c r="AB5413" s="167"/>
      <c r="AC5413" s="121"/>
      <c r="AD5413" s="121">
        <f t="shared" si="529"/>
        <v>167050</v>
      </c>
      <c r="AE5413" s="121">
        <f>IF( (X5413=""),AD5413*1,AD5413*(X5413/100) )</f>
        <v>167050</v>
      </c>
      <c r="AF5413" s="121">
        <v>0</v>
      </c>
      <c r="AG5413" s="121">
        <f>IF((AF5413-AE5413) &gt; 1,0,IF((AF5413-AE5413)&lt;0,AE5413-AF5413,AF5413-AE5413))</f>
        <v>167050</v>
      </c>
      <c r="AH5413" s="121">
        <v>0.01</v>
      </c>
    </row>
    <row r="5414" spans="1:34" s="173" customFormat="1" x14ac:dyDescent="0.55000000000000004">
      <c r="A5414" s="122"/>
      <c r="B5414" s="123"/>
      <c r="C5414" s="123"/>
      <c r="D5414" s="135"/>
      <c r="E5414" s="123"/>
      <c r="F5414" s="123"/>
      <c r="G5414" s="123"/>
      <c r="H5414" s="123"/>
      <c r="I5414" s="136"/>
      <c r="J5414" s="123"/>
      <c r="K5414" s="137"/>
      <c r="L5414" s="137" t="s">
        <v>63</v>
      </c>
      <c r="M5414" s="137">
        <f>SUM(M5407:M5413)</f>
        <v>2774000</v>
      </c>
      <c r="N5414" s="123"/>
      <c r="O5414" s="108"/>
      <c r="P5414" s="138"/>
      <c r="Q5414" s="108"/>
      <c r="R5414" s="108"/>
      <c r="S5414" s="139"/>
      <c r="T5414" s="123"/>
      <c r="U5414" s="123"/>
      <c r="V5414" s="123"/>
      <c r="W5414" s="137"/>
      <c r="X5414" s="136"/>
      <c r="Y5414" s="137"/>
      <c r="Z5414" s="137"/>
      <c r="AA5414" s="119"/>
      <c r="AB5414" s="119"/>
      <c r="AC5414" s="137"/>
      <c r="AD5414" s="137"/>
      <c r="AE5414" s="137">
        <f>SUM(AE5407:AE5413)</f>
        <v>2774000</v>
      </c>
      <c r="AF5414" s="137"/>
      <c r="AG5414" s="137">
        <f>SUM(AG5407:AG5413)</f>
        <v>167050</v>
      </c>
      <c r="AH5414" s="137"/>
    </row>
    <row r="5415" spans="1:34" s="173" customFormat="1" x14ac:dyDescent="0.55000000000000004">
      <c r="A5415" s="122" t="s">
        <v>7478</v>
      </c>
      <c r="B5415" s="123">
        <v>2336</v>
      </c>
      <c r="C5415" s="123">
        <v>6054</v>
      </c>
      <c r="D5415" s="135" t="s">
        <v>7479</v>
      </c>
      <c r="E5415" s="123" t="s">
        <v>37</v>
      </c>
      <c r="F5415" s="123">
        <v>5841</v>
      </c>
      <c r="G5415" s="123">
        <v>2</v>
      </c>
      <c r="H5415" s="123">
        <v>0</v>
      </c>
      <c r="I5415" s="136">
        <v>17</v>
      </c>
      <c r="J5415" s="123" t="s">
        <v>38</v>
      </c>
      <c r="K5415" s="137">
        <f>((G5415*400)+(H5415*100))+I5415</f>
        <v>817</v>
      </c>
      <c r="L5415" s="137">
        <v>400</v>
      </c>
      <c r="M5415" s="137">
        <f>K5415*L5415</f>
        <v>326800</v>
      </c>
      <c r="N5415" s="123"/>
      <c r="O5415" s="108"/>
      <c r="P5415" s="138"/>
      <c r="Q5415" s="108"/>
      <c r="R5415" s="108"/>
      <c r="S5415" s="139"/>
      <c r="T5415" s="123"/>
      <c r="U5415" s="123"/>
      <c r="V5415" s="123"/>
      <c r="W5415" s="137"/>
      <c r="X5415" s="136"/>
      <c r="Y5415" s="137"/>
      <c r="Z5415" s="137"/>
      <c r="AA5415" s="119"/>
      <c r="AB5415" s="119"/>
      <c r="AC5415" s="137"/>
      <c r="AD5415" s="137">
        <f>IF(AND(AC5415="",M5415=""),0,IF((AC5415=""),M5415,IF((M5415=""),AC5415,AC5415+M5415)))</f>
        <v>326800</v>
      </c>
      <c r="AE5415" s="137">
        <f>IF( (X5415=""),AD5415*1,AD5415*(X5415/100) )</f>
        <v>326800</v>
      </c>
      <c r="AF5415" s="137">
        <v>0</v>
      </c>
      <c r="AG5415" s="137">
        <f>IF((AF5415-AE5415) &gt; 1,0,IF((AF5415-AE5415)&lt;0,AE5415-AF5415,AF5415-AE5415))</f>
        <v>326800</v>
      </c>
      <c r="AH5415" s="137">
        <v>0.01</v>
      </c>
    </row>
    <row r="5416" spans="1:34" s="173" customFormat="1" x14ac:dyDescent="0.55000000000000004">
      <c r="A5416" s="122"/>
      <c r="B5416" s="123">
        <v>2337</v>
      </c>
      <c r="C5416" s="123">
        <v>6050</v>
      </c>
      <c r="D5416" s="135" t="s">
        <v>7480</v>
      </c>
      <c r="E5416" s="123" t="s">
        <v>37</v>
      </c>
      <c r="F5416" s="123">
        <v>5934</v>
      </c>
      <c r="G5416" s="123">
        <v>2</v>
      </c>
      <c r="H5416" s="123">
        <v>1</v>
      </c>
      <c r="I5416" s="136">
        <v>87</v>
      </c>
      <c r="J5416" s="123" t="s">
        <v>38</v>
      </c>
      <c r="K5416" s="137">
        <f>((G5416*400)+(H5416*100))+I5416</f>
        <v>987</v>
      </c>
      <c r="L5416" s="137">
        <v>400</v>
      </c>
      <c r="M5416" s="137">
        <f>K5416*L5416</f>
        <v>394800</v>
      </c>
      <c r="N5416" s="123"/>
      <c r="O5416" s="108"/>
      <c r="P5416" s="138"/>
      <c r="Q5416" s="108"/>
      <c r="R5416" s="108"/>
      <c r="S5416" s="139"/>
      <c r="T5416" s="123"/>
      <c r="U5416" s="123"/>
      <c r="V5416" s="123"/>
      <c r="W5416" s="137"/>
      <c r="X5416" s="136"/>
      <c r="Y5416" s="137"/>
      <c r="Z5416" s="137"/>
      <c r="AA5416" s="119"/>
      <c r="AB5416" s="119"/>
      <c r="AC5416" s="137"/>
      <c r="AD5416" s="137">
        <f>IF(AND(AC5416="",M5416=""),0,IF((AC5416=""),M5416,IF((M5416=""),AC5416,AC5416+M5416)))</f>
        <v>394800</v>
      </c>
      <c r="AE5416" s="137">
        <f>IF( (X5416=""),AD5416*1,AD5416*(X5416/100) )</f>
        <v>394800</v>
      </c>
      <c r="AF5416" s="137">
        <v>0</v>
      </c>
      <c r="AG5416" s="137">
        <f>IF((AF5416-AE5416) &gt; 1,0,IF((AF5416-AE5416)&lt;0,AE5416-AF5416,AF5416-AE5416))</f>
        <v>394800</v>
      </c>
      <c r="AH5416" s="137">
        <v>0.01</v>
      </c>
    </row>
    <row r="5417" spans="1:34" s="173" customFormat="1" x14ac:dyDescent="0.55000000000000004">
      <c r="A5417" s="122"/>
      <c r="B5417" s="123"/>
      <c r="C5417" s="123"/>
      <c r="D5417" s="135"/>
      <c r="E5417" s="123"/>
      <c r="F5417" s="123"/>
      <c r="G5417" s="123"/>
      <c r="H5417" s="123"/>
      <c r="I5417" s="136"/>
      <c r="J5417" s="123"/>
      <c r="K5417" s="137"/>
      <c r="L5417" s="137" t="s">
        <v>63</v>
      </c>
      <c r="M5417" s="137">
        <f>SUM(M5415:M5416)</f>
        <v>721600</v>
      </c>
      <c r="N5417" s="123"/>
      <c r="O5417" s="108"/>
      <c r="P5417" s="138"/>
      <c r="Q5417" s="108"/>
      <c r="R5417" s="108"/>
      <c r="S5417" s="139"/>
      <c r="T5417" s="123"/>
      <c r="U5417" s="123"/>
      <c r="V5417" s="123"/>
      <c r="W5417" s="137"/>
      <c r="X5417" s="136"/>
      <c r="Y5417" s="137"/>
      <c r="Z5417" s="137"/>
      <c r="AA5417" s="119"/>
      <c r="AB5417" s="119"/>
      <c r="AC5417" s="137"/>
      <c r="AD5417" s="137"/>
      <c r="AE5417" s="137">
        <f>SUM(AE5415:AE5416)</f>
        <v>721600</v>
      </c>
      <c r="AF5417" s="137"/>
      <c r="AG5417" s="137">
        <f>SUM(AG5415:AG5416)</f>
        <v>721600</v>
      </c>
      <c r="AH5417" s="137"/>
    </row>
    <row r="5418" spans="1:34" s="173" customFormat="1" x14ac:dyDescent="0.55000000000000004">
      <c r="A5418" s="122" t="s">
        <v>7478</v>
      </c>
      <c r="B5418" s="123">
        <v>2338</v>
      </c>
      <c r="C5418" s="123">
        <v>5097</v>
      </c>
      <c r="D5418" s="135" t="s">
        <v>7487</v>
      </c>
      <c r="E5418" s="123" t="s">
        <v>34</v>
      </c>
      <c r="F5418" s="123">
        <v>19988</v>
      </c>
      <c r="G5418" s="123">
        <v>0</v>
      </c>
      <c r="H5418" s="123">
        <v>3</v>
      </c>
      <c r="I5418" s="136">
        <v>26</v>
      </c>
      <c r="J5418" s="123" t="s">
        <v>38</v>
      </c>
      <c r="K5418" s="137">
        <f>((G5418*400)+(H5418*100))+I5418</f>
        <v>326</v>
      </c>
      <c r="L5418" s="137">
        <v>625</v>
      </c>
      <c r="M5418" s="137">
        <f>K5418*L5418</f>
        <v>203750</v>
      </c>
      <c r="N5418" s="123"/>
      <c r="O5418" s="108"/>
      <c r="P5418" s="138"/>
      <c r="Q5418" s="108"/>
      <c r="R5418" s="108"/>
      <c r="S5418" s="139"/>
      <c r="T5418" s="123"/>
      <c r="U5418" s="123"/>
      <c r="V5418" s="123"/>
      <c r="W5418" s="137"/>
      <c r="X5418" s="136"/>
      <c r="Y5418" s="137"/>
      <c r="Z5418" s="137"/>
      <c r="AA5418" s="119"/>
      <c r="AB5418" s="119"/>
      <c r="AC5418" s="137"/>
      <c r="AD5418" s="137">
        <f>IF(AND(AC5418="",M5418=""),0,IF((AC5418=""),M5418,IF((M5418=""),AC5418,AC5418+M5418)))</f>
        <v>203750</v>
      </c>
      <c r="AE5418" s="137">
        <f>IF( (X5418=""),AD5418*1,AD5418*(X5418/100) )</f>
        <v>203750</v>
      </c>
      <c r="AF5418" s="137">
        <v>50000000</v>
      </c>
      <c r="AG5418" s="137">
        <f>IF((AF5418-AE5418) &gt; 1,0,IF((AF5418-AE5418)&lt;0,AE5418-AF5418,AF5418-AE5418))</f>
        <v>0</v>
      </c>
      <c r="AH5418" s="137">
        <v>0.01</v>
      </c>
    </row>
    <row r="5419" spans="1:34" s="173" customFormat="1" x14ac:dyDescent="0.55000000000000004">
      <c r="A5419" s="122"/>
      <c r="B5419" s="123">
        <v>2339</v>
      </c>
      <c r="C5419" s="123">
        <v>5948</v>
      </c>
      <c r="D5419" s="135" t="s">
        <v>7488</v>
      </c>
      <c r="E5419" s="123" t="s">
        <v>34</v>
      </c>
      <c r="F5419" s="123">
        <v>23719</v>
      </c>
      <c r="G5419" s="123">
        <v>0</v>
      </c>
      <c r="H5419" s="123">
        <v>1</v>
      </c>
      <c r="I5419" s="136">
        <v>2</v>
      </c>
      <c r="J5419" s="123" t="s">
        <v>35</v>
      </c>
      <c r="K5419" s="137">
        <f>((G5419*400)+(H5419*100))+I5419</f>
        <v>102</v>
      </c>
      <c r="L5419" s="137">
        <v>625</v>
      </c>
      <c r="M5419" s="137">
        <f>K5419*L5419</f>
        <v>63750</v>
      </c>
      <c r="N5419" s="123">
        <v>1</v>
      </c>
      <c r="O5419" s="108" t="s">
        <v>7476</v>
      </c>
      <c r="P5419" s="138"/>
      <c r="Q5419" s="108" t="s">
        <v>7477</v>
      </c>
      <c r="R5419" s="108" t="s">
        <v>7489</v>
      </c>
      <c r="S5419" s="139"/>
      <c r="T5419" s="123" t="s">
        <v>51</v>
      </c>
      <c r="U5419" s="123" t="s">
        <v>45</v>
      </c>
      <c r="V5419" s="123" t="s">
        <v>52</v>
      </c>
      <c r="W5419" s="137">
        <v>29.5</v>
      </c>
      <c r="X5419" s="136">
        <v>100</v>
      </c>
      <c r="Y5419" s="137">
        <v>6750</v>
      </c>
      <c r="Z5419" s="137">
        <f>W5419*Y5419</f>
        <v>199125</v>
      </c>
      <c r="AA5419" s="119">
        <v>1</v>
      </c>
      <c r="AB5419" s="119">
        <v>1</v>
      </c>
      <c r="AC5419" s="137">
        <f>(Z5419*(100-AB5419))/100</f>
        <v>197133.75</v>
      </c>
      <c r="AD5419" s="137">
        <f>IF(AND(AC5419="",M5419=""),0,IF((AC5419=""),M5419, IF( (M5419=""),AC5419,SUM(AC5419:AC5420)+M5419)))</f>
        <v>260883.75</v>
      </c>
      <c r="AE5419" s="137">
        <f>IF( (X5419=""),AD5419*1,AD5419*(X5419/100) )</f>
        <v>260883.75</v>
      </c>
      <c r="AF5419" s="137">
        <v>50000000</v>
      </c>
      <c r="AG5419" s="137">
        <f>IF((AF5419-AE5419) &gt; 1,0,IF((AF5419-AE5419)&lt;0,AE5419-AF5419,AF5419-AE5419))</f>
        <v>0</v>
      </c>
      <c r="AH5419" s="137">
        <v>0.02</v>
      </c>
    </row>
    <row r="5420" spans="1:34" s="173" customFormat="1" x14ac:dyDescent="0.55000000000000004">
      <c r="A5420" s="122"/>
      <c r="B5420" s="123"/>
      <c r="C5420" s="123"/>
      <c r="D5420" s="135"/>
      <c r="E5420" s="123"/>
      <c r="F5420" s="123"/>
      <c r="G5420" s="123"/>
      <c r="H5420" s="123"/>
      <c r="I5420" s="136"/>
      <c r="J5420" s="123"/>
      <c r="K5420" s="137"/>
      <c r="L5420" s="137" t="s">
        <v>63</v>
      </c>
      <c r="M5420" s="137">
        <f>SUM(M5418:M5419)</f>
        <v>267500</v>
      </c>
      <c r="N5420" s="123"/>
      <c r="O5420" s="108"/>
      <c r="P5420" s="138"/>
      <c r="Q5420" s="108"/>
      <c r="R5420" s="108"/>
      <c r="S5420" s="139"/>
      <c r="T5420" s="123"/>
      <c r="U5420" s="123"/>
      <c r="V5420" s="123"/>
      <c r="W5420" s="137"/>
      <c r="X5420" s="136"/>
      <c r="Y5420" s="137"/>
      <c r="Z5420" s="137"/>
      <c r="AA5420" s="119"/>
      <c r="AB5420" s="119"/>
      <c r="AC5420" s="137"/>
      <c r="AD5420" s="137"/>
      <c r="AE5420" s="137">
        <f>SUM(AE5418:AE5419)</f>
        <v>464633.75</v>
      </c>
      <c r="AF5420" s="137"/>
      <c r="AG5420" s="137">
        <f>SUM(AG5418:AG5419)</f>
        <v>0</v>
      </c>
      <c r="AH5420" s="137"/>
    </row>
    <row r="5421" spans="1:34" s="173" customFormat="1" x14ac:dyDescent="0.55000000000000004">
      <c r="A5421" s="122" t="s">
        <v>7492</v>
      </c>
      <c r="B5421" s="123">
        <v>2340</v>
      </c>
      <c r="C5421" s="123">
        <v>8723</v>
      </c>
      <c r="D5421" s="135" t="s">
        <v>7493</v>
      </c>
      <c r="E5421" s="123" t="s">
        <v>34</v>
      </c>
      <c r="F5421" s="123">
        <v>18285</v>
      </c>
      <c r="G5421" s="123">
        <v>0</v>
      </c>
      <c r="H5421" s="123">
        <v>3</v>
      </c>
      <c r="I5421" s="136">
        <v>30</v>
      </c>
      <c r="J5421" s="123" t="s">
        <v>35</v>
      </c>
      <c r="K5421" s="137">
        <f>((G5421*400)+(H5421*100))+I5421</f>
        <v>330</v>
      </c>
      <c r="L5421" s="137">
        <v>600</v>
      </c>
      <c r="M5421" s="137">
        <f>K5421*L5421</f>
        <v>198000</v>
      </c>
      <c r="N5421" s="123">
        <v>1</v>
      </c>
      <c r="O5421" s="108" t="s">
        <v>7490</v>
      </c>
      <c r="P5421" s="138">
        <v>3930600435284</v>
      </c>
      <c r="Q5421" s="108" t="s">
        <v>7491</v>
      </c>
      <c r="R5421" s="108" t="s">
        <v>7494</v>
      </c>
      <c r="S5421" s="139" t="s">
        <v>7495</v>
      </c>
      <c r="T5421" s="123" t="s">
        <v>51</v>
      </c>
      <c r="U5421" s="123" t="s">
        <v>45</v>
      </c>
      <c r="V5421" s="123" t="s">
        <v>52</v>
      </c>
      <c r="W5421" s="137">
        <v>241.2</v>
      </c>
      <c r="X5421" s="136">
        <v>75.069999999999993</v>
      </c>
      <c r="Y5421" s="137">
        <v>6750</v>
      </c>
      <c r="Z5421" s="137">
        <f>W5421*Y5421</f>
        <v>1628100</v>
      </c>
      <c r="AA5421" s="119">
        <v>6</v>
      </c>
      <c r="AB5421" s="119">
        <v>6</v>
      </c>
      <c r="AC5421" s="137">
        <f>(Z5421*(100-AB5421))/100</f>
        <v>1530414</v>
      </c>
      <c r="AD5421" s="137">
        <f>IF(AND(AC5421="",M5421=""),0,IF((AC5421=""),M5421, IF( (M5421=""),AC5421,SUM(AC5421:AC5424)+M5421)))</f>
        <v>3011503.5</v>
      </c>
      <c r="AE5421" s="137">
        <f>IF( (X5421=""),AD5421*1,AD5421*(X5421/100) )</f>
        <v>2260735.6774499998</v>
      </c>
      <c r="AF5421" s="137">
        <v>50000000</v>
      </c>
      <c r="AG5421" s="137">
        <f>IF((AF5421-AE5421) &gt; 1,0,IF((AF5421-AE5421)&lt;0,AE5421-AF5421,AF5421-AE5421))</f>
        <v>0</v>
      </c>
      <c r="AH5421" s="137">
        <v>0.02</v>
      </c>
    </row>
    <row r="5422" spans="1:34" s="173" customFormat="1" x14ac:dyDescent="0.55000000000000004">
      <c r="A5422" s="122"/>
      <c r="B5422" s="123"/>
      <c r="C5422" s="123"/>
      <c r="D5422" s="135"/>
      <c r="E5422" s="123"/>
      <c r="F5422" s="123"/>
      <c r="G5422" s="123"/>
      <c r="H5422" s="123"/>
      <c r="I5422" s="136"/>
      <c r="J5422" s="123"/>
      <c r="K5422" s="137"/>
      <c r="L5422" s="137"/>
      <c r="M5422" s="137"/>
      <c r="N5422" s="123">
        <v>2</v>
      </c>
      <c r="O5422" s="108" t="s">
        <v>7490</v>
      </c>
      <c r="P5422" s="138">
        <v>3930600435284</v>
      </c>
      <c r="Q5422" s="108" t="s">
        <v>7491</v>
      </c>
      <c r="R5422" s="108" t="s">
        <v>7494</v>
      </c>
      <c r="S5422" s="139" t="s">
        <v>7496</v>
      </c>
      <c r="T5422" s="123" t="s">
        <v>439</v>
      </c>
      <c r="U5422" s="123" t="s">
        <v>45</v>
      </c>
      <c r="V5422" s="123" t="s">
        <v>52</v>
      </c>
      <c r="W5422" s="137">
        <v>80.099999999999994</v>
      </c>
      <c r="X5422" s="136">
        <v>24.93</v>
      </c>
      <c r="Y5422" s="137">
        <v>6050</v>
      </c>
      <c r="Z5422" s="137">
        <f>W5422*Y5422</f>
        <v>484604.99999999994</v>
      </c>
      <c r="AA5422" s="119">
        <v>6</v>
      </c>
      <c r="AB5422" s="119">
        <v>6</v>
      </c>
      <c r="AC5422" s="137">
        <f>(Z5422*(100-AB5422))/100</f>
        <v>455528.69999999995</v>
      </c>
      <c r="AD5422" s="137">
        <f>IF(AND(AC5422="",M5421=""),0,IF((AC5422=""),M5421, IF( (M5421=""),AC5422,SUM(AC5421:AC5424)+M5421)))</f>
        <v>3011503.5</v>
      </c>
      <c r="AE5422" s="137">
        <f>IF( (X5422=""),AD5422*1,AD5422*(X5422/100) )</f>
        <v>750767.82254999992</v>
      </c>
      <c r="AF5422" s="137">
        <v>50000000</v>
      </c>
      <c r="AG5422" s="137">
        <f>IF((AF5422-AE5422) &gt; 1,0,IF((AF5422-AE5422)&lt;0,AE5422-AF5422,AF5422-AE5422))</f>
        <v>0</v>
      </c>
      <c r="AH5422" s="137">
        <v>0.02</v>
      </c>
    </row>
    <row r="5423" spans="1:34" s="173" customFormat="1" x14ac:dyDescent="0.55000000000000004">
      <c r="A5423" s="122"/>
      <c r="B5423" s="123"/>
      <c r="C5423" s="123"/>
      <c r="D5423" s="135"/>
      <c r="E5423" s="123"/>
      <c r="F5423" s="123"/>
      <c r="G5423" s="123"/>
      <c r="H5423" s="123"/>
      <c r="I5423" s="136"/>
      <c r="J5423" s="123"/>
      <c r="K5423" s="137"/>
      <c r="L5423" s="137" t="s">
        <v>63</v>
      </c>
      <c r="M5423" s="137">
        <f>SUM(M5421:M5422)</f>
        <v>198000</v>
      </c>
      <c r="N5423" s="123"/>
      <c r="O5423" s="108"/>
      <c r="P5423" s="138"/>
      <c r="Q5423" s="108"/>
      <c r="R5423" s="108"/>
      <c r="S5423" s="139"/>
      <c r="T5423" s="123"/>
      <c r="U5423" s="123"/>
      <c r="V5423" s="123"/>
      <c r="W5423" s="137"/>
      <c r="X5423" s="136"/>
      <c r="Y5423" s="137"/>
      <c r="Z5423" s="137"/>
      <c r="AA5423" s="119"/>
      <c r="AB5423" s="119"/>
      <c r="AC5423" s="137"/>
      <c r="AD5423" s="137"/>
      <c r="AE5423" s="137">
        <f>SUM(AE5421:AE5422)</f>
        <v>3011503.5</v>
      </c>
      <c r="AF5423" s="137"/>
      <c r="AG5423" s="137">
        <f>SUM(AG5421:AG5422)</f>
        <v>0</v>
      </c>
      <c r="AH5423" s="137"/>
    </row>
    <row r="5424" spans="1:34" s="173" customFormat="1" x14ac:dyDescent="0.55000000000000004">
      <c r="A5424" s="122" t="s">
        <v>1230</v>
      </c>
      <c r="B5424" s="123">
        <v>2341</v>
      </c>
      <c r="C5424" s="123">
        <v>8359</v>
      </c>
      <c r="D5424" s="135" t="s">
        <v>7499</v>
      </c>
      <c r="E5424" s="123" t="s">
        <v>34</v>
      </c>
      <c r="F5424" s="123">
        <v>3455</v>
      </c>
      <c r="G5424" s="123">
        <v>0</v>
      </c>
      <c r="H5424" s="123">
        <v>0</v>
      </c>
      <c r="I5424" s="136">
        <v>53</v>
      </c>
      <c r="J5424" s="123" t="s">
        <v>35</v>
      </c>
      <c r="K5424" s="137">
        <f>((G5424*400)+(H5424*100))+I5424</f>
        <v>53</v>
      </c>
      <c r="L5424" s="137">
        <v>800</v>
      </c>
      <c r="M5424" s="137">
        <f>K5424*L5424</f>
        <v>42400</v>
      </c>
      <c r="N5424" s="123">
        <v>1</v>
      </c>
      <c r="O5424" s="108" t="s">
        <v>7497</v>
      </c>
      <c r="P5424" s="138">
        <v>3570800354516</v>
      </c>
      <c r="Q5424" s="108" t="s">
        <v>7498</v>
      </c>
      <c r="R5424" s="108" t="s">
        <v>1232</v>
      </c>
      <c r="S5424" s="139" t="s">
        <v>7500</v>
      </c>
      <c r="T5424" s="123" t="s">
        <v>51</v>
      </c>
      <c r="U5424" s="123" t="s">
        <v>45</v>
      </c>
      <c r="V5424" s="123" t="s">
        <v>52</v>
      </c>
      <c r="W5424" s="137">
        <v>139.32</v>
      </c>
      <c r="X5424" s="136">
        <v>100</v>
      </c>
      <c r="Y5424" s="137">
        <v>6750</v>
      </c>
      <c r="Z5424" s="137">
        <f>W5424*Y5424</f>
        <v>940410</v>
      </c>
      <c r="AA5424" s="119">
        <v>10</v>
      </c>
      <c r="AB5424" s="119">
        <v>12</v>
      </c>
      <c r="AC5424" s="137">
        <f>(Z5424*(100-AB5424))/100</f>
        <v>827560.8</v>
      </c>
      <c r="AD5424" s="137">
        <f>IF(AND(AC5424="",M5424=""),0,IF((AC5424=""),M5424, IF( (M5424=""),AC5424,SUM(AC5424:AC5425)+M5424)))</f>
        <v>869960.8</v>
      </c>
      <c r="AE5424" s="137">
        <f>IF( (X5424=""),AD5424*1,AD5424*(X5424/100) )</f>
        <v>869960.8</v>
      </c>
      <c r="AF5424" s="137">
        <v>50000000</v>
      </c>
      <c r="AG5424" s="137">
        <f>IF((AF5424-AE5424) &gt; 1,0,IF((AF5424-AE5424)&lt;0,AE5424-AF5424,AF5424-AE5424))</f>
        <v>0</v>
      </c>
      <c r="AH5424" s="137">
        <v>0.02</v>
      </c>
    </row>
    <row r="5425" spans="1:34" s="173" customFormat="1" x14ac:dyDescent="0.55000000000000004">
      <c r="A5425" s="122"/>
      <c r="B5425" s="123"/>
      <c r="C5425" s="123"/>
      <c r="D5425" s="135"/>
      <c r="E5425" s="123"/>
      <c r="F5425" s="123"/>
      <c r="G5425" s="123"/>
      <c r="H5425" s="123"/>
      <c r="I5425" s="136"/>
      <c r="J5425" s="123"/>
      <c r="K5425" s="137"/>
      <c r="L5425" s="137" t="s">
        <v>63</v>
      </c>
      <c r="M5425" s="137">
        <f>SUM(M5424:M5424)</f>
        <v>42400</v>
      </c>
      <c r="N5425" s="123"/>
      <c r="O5425" s="108"/>
      <c r="P5425" s="138"/>
      <c r="Q5425" s="108"/>
      <c r="R5425" s="108"/>
      <c r="S5425" s="139"/>
      <c r="T5425" s="123"/>
      <c r="U5425" s="123"/>
      <c r="V5425" s="123"/>
      <c r="W5425" s="137"/>
      <c r="X5425" s="136"/>
      <c r="Y5425" s="137"/>
      <c r="Z5425" s="137"/>
      <c r="AA5425" s="119"/>
      <c r="AB5425" s="119"/>
      <c r="AC5425" s="137"/>
      <c r="AD5425" s="137"/>
      <c r="AE5425" s="137">
        <f>SUM(AE5424:AE5424)</f>
        <v>869960.8</v>
      </c>
      <c r="AF5425" s="137"/>
      <c r="AG5425" s="137">
        <f>SUM(AG5424:AG5424)</f>
        <v>0</v>
      </c>
      <c r="AH5425" s="137"/>
    </row>
    <row r="5426" spans="1:34" s="173" customFormat="1" x14ac:dyDescent="0.55000000000000004">
      <c r="A5426" s="122" t="s">
        <v>7503</v>
      </c>
      <c r="B5426" s="123">
        <v>2342</v>
      </c>
      <c r="C5426" s="123">
        <v>5596</v>
      </c>
      <c r="D5426" s="135" t="s">
        <v>7504</v>
      </c>
      <c r="E5426" s="123" t="s">
        <v>34</v>
      </c>
      <c r="F5426" s="123">
        <v>12608</v>
      </c>
      <c r="G5426" s="123">
        <v>0</v>
      </c>
      <c r="H5426" s="123">
        <v>0</v>
      </c>
      <c r="I5426" s="136">
        <v>15.5</v>
      </c>
      <c r="J5426" s="123" t="s">
        <v>62</v>
      </c>
      <c r="K5426" s="137">
        <f>((G5426*400)+(H5426*100))+I5426</f>
        <v>15.5</v>
      </c>
      <c r="L5426" s="137">
        <v>450</v>
      </c>
      <c r="M5426" s="137">
        <f>K5426*L5426</f>
        <v>6975</v>
      </c>
      <c r="N5426" s="123">
        <v>1</v>
      </c>
      <c r="O5426" s="108" t="s">
        <v>7501</v>
      </c>
      <c r="P5426" s="138"/>
      <c r="Q5426" s="108" t="s">
        <v>7502</v>
      </c>
      <c r="R5426" s="108" t="s">
        <v>7505</v>
      </c>
      <c r="S5426" s="139" t="s">
        <v>7506</v>
      </c>
      <c r="T5426" s="123" t="s">
        <v>44</v>
      </c>
      <c r="U5426" s="123" t="s">
        <v>45</v>
      </c>
      <c r="V5426" s="123" t="s">
        <v>46</v>
      </c>
      <c r="W5426" s="137">
        <v>56</v>
      </c>
      <c r="X5426" s="136">
        <v>25</v>
      </c>
      <c r="Y5426" s="137">
        <v>7150</v>
      </c>
      <c r="Z5426" s="137">
        <f t="shared" ref="Z5426:Z5433" si="532">W5426*Y5426</f>
        <v>400400</v>
      </c>
      <c r="AA5426" s="119">
        <v>20</v>
      </c>
      <c r="AB5426" s="119">
        <v>30</v>
      </c>
      <c r="AC5426" s="137">
        <f t="shared" ref="AC5426:AC5433" si="533">(Z5426*(100-AB5426))/100</f>
        <v>280280</v>
      </c>
      <c r="AD5426" s="137">
        <f>IF(AND(AC5426="",M5426=""),0,IF((AC5426=""),M5426, IF( (M5426=""),AC5426,SUM(AC5426:AC5429)+M5426)))</f>
        <v>1128095</v>
      </c>
      <c r="AE5426" s="137">
        <f>IF( (X5426=""),AD5426*1,AD5426*(X5426/100) )</f>
        <v>282023.75</v>
      </c>
      <c r="AF5426" s="137">
        <v>0</v>
      </c>
      <c r="AG5426" s="137">
        <f t="shared" ref="AG5426:AG5433" si="534">IF((AF5426-AE5426) &gt; 1,0,IF((AF5426-AE5426)&lt;0,AE5426-AF5426,AF5426-AE5426))</f>
        <v>282023.75</v>
      </c>
      <c r="AH5426" s="137">
        <v>0.02</v>
      </c>
    </row>
    <row r="5427" spans="1:34" s="173" customFormat="1" x14ac:dyDescent="0.55000000000000004">
      <c r="A5427" s="122"/>
      <c r="B5427" s="123"/>
      <c r="C5427" s="123"/>
      <c r="D5427" s="135"/>
      <c r="E5427" s="123"/>
      <c r="F5427" s="123"/>
      <c r="G5427" s="123"/>
      <c r="H5427" s="123"/>
      <c r="I5427" s="136"/>
      <c r="J5427" s="123"/>
      <c r="K5427" s="137"/>
      <c r="L5427" s="137"/>
      <c r="M5427" s="137"/>
      <c r="N5427" s="123"/>
      <c r="O5427" s="108"/>
      <c r="P5427" s="138"/>
      <c r="Q5427" s="108"/>
      <c r="R5427" s="108"/>
      <c r="S5427" s="139"/>
      <c r="T5427" s="123" t="s">
        <v>44</v>
      </c>
      <c r="U5427" s="123"/>
      <c r="V5427" s="123" t="s">
        <v>46</v>
      </c>
      <c r="W5427" s="137">
        <v>56</v>
      </c>
      <c r="X5427" s="136">
        <v>25</v>
      </c>
      <c r="Y5427" s="137">
        <v>7150</v>
      </c>
      <c r="Z5427" s="137">
        <f t="shared" si="532"/>
        <v>400400</v>
      </c>
      <c r="AA5427" s="119">
        <v>20</v>
      </c>
      <c r="AB5427" s="119">
        <v>30</v>
      </c>
      <c r="AC5427" s="137">
        <f t="shared" si="533"/>
        <v>280280</v>
      </c>
      <c r="AD5427" s="137">
        <f>IF(AND(AC5427="",M5426=""),0,IF((AC5427=""),M5426, IF( (M5426=""),AC5427,SUM(AC5426:AC5429)+M5426)))</f>
        <v>1128095</v>
      </c>
      <c r="AE5427" s="137">
        <f t="shared" ref="AE5427:AE5433" si="535">IF( (X5427=""),AD5427*1,AD5427*(X5427/100) )</f>
        <v>282023.75</v>
      </c>
      <c r="AF5427" s="137">
        <v>0</v>
      </c>
      <c r="AG5427" s="137">
        <f t="shared" si="534"/>
        <v>282023.75</v>
      </c>
      <c r="AH5427" s="137">
        <v>0.02</v>
      </c>
    </row>
    <row r="5428" spans="1:34" s="173" customFormat="1" x14ac:dyDescent="0.55000000000000004">
      <c r="A5428" s="122"/>
      <c r="B5428" s="123"/>
      <c r="C5428" s="123"/>
      <c r="D5428" s="135"/>
      <c r="E5428" s="123"/>
      <c r="F5428" s="123"/>
      <c r="G5428" s="123"/>
      <c r="H5428" s="123"/>
      <c r="I5428" s="136"/>
      <c r="J5428" s="123"/>
      <c r="K5428" s="137"/>
      <c r="L5428" s="137"/>
      <c r="M5428" s="137"/>
      <c r="N5428" s="123"/>
      <c r="O5428" s="108"/>
      <c r="P5428" s="138"/>
      <c r="Q5428" s="108"/>
      <c r="R5428" s="108"/>
      <c r="S5428" s="139"/>
      <c r="T5428" s="123" t="s">
        <v>44</v>
      </c>
      <c r="U5428" s="123"/>
      <c r="V5428" s="123" t="s">
        <v>46</v>
      </c>
      <c r="W5428" s="137">
        <v>56</v>
      </c>
      <c r="X5428" s="136">
        <v>25</v>
      </c>
      <c r="Y5428" s="137">
        <v>7150</v>
      </c>
      <c r="Z5428" s="137">
        <f t="shared" si="532"/>
        <v>400400</v>
      </c>
      <c r="AA5428" s="119">
        <v>20</v>
      </c>
      <c r="AB5428" s="119">
        <v>30</v>
      </c>
      <c r="AC5428" s="137">
        <f t="shared" si="533"/>
        <v>280280</v>
      </c>
      <c r="AD5428" s="137">
        <f>IF(AND(AC5428="",M5426=""),0,IF((AC5428=""),M5426, IF( (M5426=""),AC5428,SUM(AC5426:AC5429)+M5426)))</f>
        <v>1128095</v>
      </c>
      <c r="AE5428" s="137">
        <f t="shared" si="535"/>
        <v>282023.75</v>
      </c>
      <c r="AF5428" s="137">
        <v>0</v>
      </c>
      <c r="AG5428" s="137">
        <f t="shared" si="534"/>
        <v>282023.75</v>
      </c>
      <c r="AH5428" s="137">
        <v>0.02</v>
      </c>
    </row>
    <row r="5429" spans="1:34" s="173" customFormat="1" x14ac:dyDescent="0.55000000000000004">
      <c r="A5429" s="122"/>
      <c r="B5429" s="123"/>
      <c r="C5429" s="123"/>
      <c r="D5429" s="135"/>
      <c r="E5429" s="123"/>
      <c r="F5429" s="123"/>
      <c r="G5429" s="123"/>
      <c r="H5429" s="123"/>
      <c r="I5429" s="136"/>
      <c r="J5429" s="123"/>
      <c r="K5429" s="137"/>
      <c r="L5429" s="137"/>
      <c r="M5429" s="137"/>
      <c r="N5429" s="123"/>
      <c r="O5429" s="108"/>
      <c r="P5429" s="138"/>
      <c r="Q5429" s="108"/>
      <c r="R5429" s="108"/>
      <c r="S5429" s="139"/>
      <c r="T5429" s="123" t="s">
        <v>44</v>
      </c>
      <c r="U5429" s="123"/>
      <c r="V5429" s="123" t="s">
        <v>46</v>
      </c>
      <c r="W5429" s="137">
        <v>56</v>
      </c>
      <c r="X5429" s="136">
        <v>25</v>
      </c>
      <c r="Y5429" s="137">
        <v>7150</v>
      </c>
      <c r="Z5429" s="137">
        <f t="shared" si="532"/>
        <v>400400</v>
      </c>
      <c r="AA5429" s="119">
        <v>20</v>
      </c>
      <c r="AB5429" s="119">
        <v>30</v>
      </c>
      <c r="AC5429" s="137">
        <f t="shared" si="533"/>
        <v>280280</v>
      </c>
      <c r="AD5429" s="137">
        <f>IF(AND(AC5429="",M5426=""),0,IF((AC5429=""),M5426, IF( (M5426=""),AC5429,SUM(AC5426:AC5429)+M5426)))</f>
        <v>1128095</v>
      </c>
      <c r="AE5429" s="137">
        <f t="shared" si="535"/>
        <v>282023.75</v>
      </c>
      <c r="AF5429" s="137">
        <v>0</v>
      </c>
      <c r="AG5429" s="137">
        <f t="shared" si="534"/>
        <v>282023.75</v>
      </c>
      <c r="AH5429" s="137">
        <v>0.02</v>
      </c>
    </row>
    <row r="5430" spans="1:34" s="173" customFormat="1" x14ac:dyDescent="0.55000000000000004">
      <c r="A5430" s="122"/>
      <c r="B5430" s="123">
        <v>2343</v>
      </c>
      <c r="C5430" s="123">
        <v>5597</v>
      </c>
      <c r="D5430" s="135" t="s">
        <v>7507</v>
      </c>
      <c r="E5430" s="123" t="s">
        <v>34</v>
      </c>
      <c r="F5430" s="123">
        <v>12609</v>
      </c>
      <c r="G5430" s="123">
        <v>0</v>
      </c>
      <c r="H5430" s="123">
        <v>0</v>
      </c>
      <c r="I5430" s="136">
        <v>15</v>
      </c>
      <c r="J5430" s="123" t="s">
        <v>62</v>
      </c>
      <c r="K5430" s="137">
        <f>((G5430*400)+(H5430*100))+I5430</f>
        <v>15</v>
      </c>
      <c r="L5430" s="137">
        <v>450</v>
      </c>
      <c r="M5430" s="137">
        <f>K5430*L5430</f>
        <v>6750</v>
      </c>
      <c r="N5430" s="123">
        <v>1</v>
      </c>
      <c r="O5430" s="108" t="s">
        <v>7501</v>
      </c>
      <c r="P5430" s="138"/>
      <c r="Q5430" s="108" t="s">
        <v>7502</v>
      </c>
      <c r="R5430" s="108" t="s">
        <v>7505</v>
      </c>
      <c r="S5430" s="139" t="s">
        <v>7508</v>
      </c>
      <c r="T5430" s="123" t="s">
        <v>44</v>
      </c>
      <c r="U5430" s="123" t="s">
        <v>45</v>
      </c>
      <c r="V5430" s="123" t="s">
        <v>46</v>
      </c>
      <c r="W5430" s="137">
        <v>56</v>
      </c>
      <c r="X5430" s="136">
        <v>25</v>
      </c>
      <c r="Y5430" s="137">
        <v>7150</v>
      </c>
      <c r="Z5430" s="137">
        <f t="shared" si="532"/>
        <v>400400</v>
      </c>
      <c r="AA5430" s="119">
        <v>20</v>
      </c>
      <c r="AB5430" s="119">
        <v>30</v>
      </c>
      <c r="AC5430" s="137">
        <f t="shared" si="533"/>
        <v>280280</v>
      </c>
      <c r="AD5430" s="137">
        <f>IF(AND(AC5430="",M5430=""),0,IF((AC5430=""),M5430, IF( (M5430=""),AC5430,SUM(AC5430:AC5433)+M5430)))</f>
        <v>1127870</v>
      </c>
      <c r="AE5430" s="137">
        <f t="shared" si="535"/>
        <v>281967.5</v>
      </c>
      <c r="AF5430" s="137">
        <v>0</v>
      </c>
      <c r="AG5430" s="137">
        <f t="shared" si="534"/>
        <v>281967.5</v>
      </c>
      <c r="AH5430" s="137">
        <v>0.02</v>
      </c>
    </row>
    <row r="5431" spans="1:34" s="173" customFormat="1" x14ac:dyDescent="0.55000000000000004">
      <c r="A5431" s="122"/>
      <c r="B5431" s="123"/>
      <c r="C5431" s="123"/>
      <c r="D5431" s="135"/>
      <c r="E5431" s="123"/>
      <c r="F5431" s="123"/>
      <c r="G5431" s="123"/>
      <c r="H5431" s="123"/>
      <c r="I5431" s="136"/>
      <c r="J5431" s="123"/>
      <c r="K5431" s="137"/>
      <c r="L5431" s="137"/>
      <c r="M5431" s="137"/>
      <c r="N5431" s="123"/>
      <c r="O5431" s="108"/>
      <c r="P5431" s="138"/>
      <c r="Q5431" s="108"/>
      <c r="R5431" s="108"/>
      <c r="S5431" s="139"/>
      <c r="T5431" s="123" t="s">
        <v>44</v>
      </c>
      <c r="U5431" s="123"/>
      <c r="V5431" s="123" t="s">
        <v>46</v>
      </c>
      <c r="W5431" s="137">
        <v>56</v>
      </c>
      <c r="X5431" s="136">
        <v>25</v>
      </c>
      <c r="Y5431" s="137">
        <v>7150</v>
      </c>
      <c r="Z5431" s="137">
        <f t="shared" si="532"/>
        <v>400400</v>
      </c>
      <c r="AA5431" s="119">
        <v>20</v>
      </c>
      <c r="AB5431" s="119">
        <v>30</v>
      </c>
      <c r="AC5431" s="137">
        <f t="shared" si="533"/>
        <v>280280</v>
      </c>
      <c r="AD5431" s="137">
        <f>IF(AND(AC5431="",M5430=""),0,IF((AC5431=""),M5430, IF( (M5430=""),AC5431,SUM(AC5430:AC5433)+M5430)))</f>
        <v>1127870</v>
      </c>
      <c r="AE5431" s="137">
        <f t="shared" si="535"/>
        <v>281967.5</v>
      </c>
      <c r="AF5431" s="137">
        <v>0</v>
      </c>
      <c r="AG5431" s="137">
        <f t="shared" si="534"/>
        <v>281967.5</v>
      </c>
      <c r="AH5431" s="137">
        <v>0.02</v>
      </c>
    </row>
    <row r="5432" spans="1:34" s="173" customFormat="1" x14ac:dyDescent="0.55000000000000004">
      <c r="A5432" s="122"/>
      <c r="B5432" s="123"/>
      <c r="C5432" s="123"/>
      <c r="D5432" s="135"/>
      <c r="E5432" s="123"/>
      <c r="F5432" s="123"/>
      <c r="G5432" s="123"/>
      <c r="H5432" s="123"/>
      <c r="I5432" s="136"/>
      <c r="J5432" s="123"/>
      <c r="K5432" s="137"/>
      <c r="L5432" s="137"/>
      <c r="M5432" s="137"/>
      <c r="N5432" s="123"/>
      <c r="O5432" s="108"/>
      <c r="P5432" s="138"/>
      <c r="Q5432" s="108"/>
      <c r="R5432" s="108"/>
      <c r="S5432" s="139"/>
      <c r="T5432" s="123" t="s">
        <v>44</v>
      </c>
      <c r="U5432" s="123"/>
      <c r="V5432" s="123" t="s">
        <v>46</v>
      </c>
      <c r="W5432" s="137">
        <v>56</v>
      </c>
      <c r="X5432" s="136">
        <v>25</v>
      </c>
      <c r="Y5432" s="137">
        <v>7150</v>
      </c>
      <c r="Z5432" s="137">
        <f t="shared" si="532"/>
        <v>400400</v>
      </c>
      <c r="AA5432" s="119">
        <v>20</v>
      </c>
      <c r="AB5432" s="119">
        <v>30</v>
      </c>
      <c r="AC5432" s="137">
        <f t="shared" si="533"/>
        <v>280280</v>
      </c>
      <c r="AD5432" s="137">
        <f>IF(AND(AC5432="",M5430=""),0,IF((AC5432=""),M5430, IF( (M5430=""),AC5432,SUM(AC5430:AC5433)+M5430)))</f>
        <v>1127870</v>
      </c>
      <c r="AE5432" s="137">
        <f t="shared" si="535"/>
        <v>281967.5</v>
      </c>
      <c r="AF5432" s="137">
        <v>0</v>
      </c>
      <c r="AG5432" s="137">
        <f t="shared" si="534"/>
        <v>281967.5</v>
      </c>
      <c r="AH5432" s="137">
        <v>0.02</v>
      </c>
    </row>
    <row r="5433" spans="1:34" s="173" customFormat="1" x14ac:dyDescent="0.55000000000000004">
      <c r="A5433" s="122"/>
      <c r="B5433" s="123"/>
      <c r="C5433" s="123"/>
      <c r="D5433" s="135"/>
      <c r="E5433" s="123"/>
      <c r="F5433" s="123"/>
      <c r="G5433" s="123"/>
      <c r="H5433" s="123"/>
      <c r="I5433" s="136"/>
      <c r="J5433" s="123"/>
      <c r="K5433" s="137"/>
      <c r="L5433" s="137"/>
      <c r="M5433" s="137"/>
      <c r="N5433" s="123"/>
      <c r="O5433" s="108"/>
      <c r="P5433" s="138"/>
      <c r="Q5433" s="108"/>
      <c r="R5433" s="108"/>
      <c r="S5433" s="139"/>
      <c r="T5433" s="123" t="s">
        <v>44</v>
      </c>
      <c r="U5433" s="123"/>
      <c r="V5433" s="123" t="s">
        <v>46</v>
      </c>
      <c r="W5433" s="137">
        <v>56</v>
      </c>
      <c r="X5433" s="136">
        <v>25</v>
      </c>
      <c r="Y5433" s="137">
        <v>7150</v>
      </c>
      <c r="Z5433" s="137">
        <f t="shared" si="532"/>
        <v>400400</v>
      </c>
      <c r="AA5433" s="119">
        <v>20</v>
      </c>
      <c r="AB5433" s="119">
        <v>30</v>
      </c>
      <c r="AC5433" s="137">
        <f t="shared" si="533"/>
        <v>280280</v>
      </c>
      <c r="AD5433" s="137">
        <f>IF(AND(AC5433="",M5430=""),0,IF((AC5433=""),M5430, IF( (M5430=""),AC5433,SUM(AC5430:AC5433)+M5430)))</f>
        <v>1127870</v>
      </c>
      <c r="AE5433" s="137">
        <f t="shared" si="535"/>
        <v>281967.5</v>
      </c>
      <c r="AF5433" s="137">
        <v>0</v>
      </c>
      <c r="AG5433" s="137">
        <f t="shared" si="534"/>
        <v>281967.5</v>
      </c>
      <c r="AH5433" s="137">
        <v>0.02</v>
      </c>
    </row>
    <row r="5434" spans="1:34" s="173" customFormat="1" x14ac:dyDescent="0.55000000000000004">
      <c r="A5434" s="122"/>
      <c r="B5434" s="123"/>
      <c r="C5434" s="123"/>
      <c r="D5434" s="135"/>
      <c r="E5434" s="123"/>
      <c r="F5434" s="123"/>
      <c r="G5434" s="123"/>
      <c r="H5434" s="123"/>
      <c r="I5434" s="136"/>
      <c r="J5434" s="123"/>
      <c r="K5434" s="137"/>
      <c r="L5434" s="137" t="s">
        <v>63</v>
      </c>
      <c r="M5434" s="137">
        <f>SUM(M5426:M5433)</f>
        <v>13725</v>
      </c>
      <c r="N5434" s="123"/>
      <c r="O5434" s="108"/>
      <c r="P5434" s="138"/>
      <c r="Q5434" s="108"/>
      <c r="R5434" s="108"/>
      <c r="S5434" s="139"/>
      <c r="T5434" s="123"/>
      <c r="U5434" s="123"/>
      <c r="V5434" s="123"/>
      <c r="W5434" s="137"/>
      <c r="X5434" s="136"/>
      <c r="Y5434" s="137"/>
      <c r="Z5434" s="137"/>
      <c r="AA5434" s="119"/>
      <c r="AB5434" s="119"/>
      <c r="AC5434" s="137"/>
      <c r="AD5434" s="137"/>
      <c r="AE5434" s="137">
        <f>SUM(AE5426:AE5433)</f>
        <v>2255965</v>
      </c>
      <c r="AF5434" s="137"/>
      <c r="AG5434" s="137">
        <f>SUM(AG5426:AG5433)</f>
        <v>2255965</v>
      </c>
      <c r="AH5434" s="137"/>
    </row>
    <row r="5435" spans="1:34" s="173" customFormat="1" x14ac:dyDescent="0.55000000000000004">
      <c r="A5435" s="122" t="s">
        <v>7509</v>
      </c>
      <c r="B5435" s="123">
        <v>2344</v>
      </c>
      <c r="C5435" s="123">
        <v>8628</v>
      </c>
      <c r="D5435" s="135" t="s">
        <v>7510</v>
      </c>
      <c r="E5435" s="123" t="s">
        <v>34</v>
      </c>
      <c r="F5435" s="123">
        <v>3792</v>
      </c>
      <c r="G5435" s="123">
        <v>0</v>
      </c>
      <c r="H5435" s="123">
        <v>3</v>
      </c>
      <c r="I5435" s="136">
        <v>53</v>
      </c>
      <c r="J5435" s="123" t="s">
        <v>35</v>
      </c>
      <c r="K5435" s="137">
        <f>((G5435*400)+(H5435*100))+I5435</f>
        <v>353</v>
      </c>
      <c r="L5435" s="137">
        <v>800</v>
      </c>
      <c r="M5435" s="137">
        <f>K5435*L5435</f>
        <v>282400</v>
      </c>
      <c r="N5435" s="123">
        <v>1</v>
      </c>
      <c r="O5435" s="108" t="s">
        <v>7511</v>
      </c>
      <c r="P5435" s="138">
        <v>3570800347251</v>
      </c>
      <c r="Q5435" s="108" t="s">
        <v>7512</v>
      </c>
      <c r="R5435" s="108" t="s">
        <v>7513</v>
      </c>
      <c r="S5435" s="139"/>
      <c r="T5435" s="123" t="s">
        <v>51</v>
      </c>
      <c r="U5435" s="123" t="s">
        <v>45</v>
      </c>
      <c r="V5435" s="123" t="s">
        <v>52</v>
      </c>
      <c r="W5435" s="137">
        <v>91</v>
      </c>
      <c r="X5435" s="136">
        <v>6.1</v>
      </c>
      <c r="Y5435" s="137">
        <v>6750</v>
      </c>
      <c r="Z5435" s="137">
        <f t="shared" ref="Z5435:Z5440" si="536">W5435*Y5435</f>
        <v>614250</v>
      </c>
      <c r="AA5435" s="119">
        <v>6</v>
      </c>
      <c r="AB5435" s="119">
        <v>6</v>
      </c>
      <c r="AC5435" s="137">
        <f t="shared" ref="AC5435:AC5440" si="537">(Z5435*(100-AB5435))/100</f>
        <v>577395</v>
      </c>
      <c r="AD5435" s="137">
        <f>IF(AND(AC5435="",M5435=""),0,IF((AC5435=""),M5435, IF( (M5435=""),AC5435,SUM(AC5435:AC5440)+M5435)))</f>
        <v>6135646.2999999998</v>
      </c>
      <c r="AE5435" s="137">
        <f t="shared" ref="AE5435:AE5440" si="538">IF( (X5435=""),AD5435*1,AD5435*(X5435/100) )</f>
        <v>374274.42429999996</v>
      </c>
      <c r="AF5435" s="137">
        <v>10000000</v>
      </c>
      <c r="AG5435" s="137">
        <f t="shared" ref="AG5435:AG5440" si="539">IF((AF5435-AE5435) &gt; 1,0,IF((AF5435-AE5435)&lt;0,AE5435-AF5435,AF5435-AE5435))</f>
        <v>0</v>
      </c>
      <c r="AH5435" s="137">
        <v>0.02</v>
      </c>
    </row>
    <row r="5436" spans="1:34" s="173" customFormat="1" x14ac:dyDescent="0.55000000000000004">
      <c r="A5436" s="122"/>
      <c r="B5436" s="123"/>
      <c r="C5436" s="123"/>
      <c r="D5436" s="135"/>
      <c r="E5436" s="123"/>
      <c r="F5436" s="123"/>
      <c r="G5436" s="123"/>
      <c r="H5436" s="123"/>
      <c r="I5436" s="136"/>
      <c r="J5436" s="123"/>
      <c r="K5436" s="137"/>
      <c r="L5436" s="137"/>
      <c r="M5436" s="137"/>
      <c r="N5436" s="123">
        <v>2</v>
      </c>
      <c r="O5436" s="108" t="s">
        <v>7511</v>
      </c>
      <c r="P5436" s="138">
        <v>3570800347251</v>
      </c>
      <c r="Q5436" s="108" t="s">
        <v>7512</v>
      </c>
      <c r="R5436" s="108" t="s">
        <v>7513</v>
      </c>
      <c r="S5436" s="139" t="s">
        <v>7514</v>
      </c>
      <c r="T5436" s="123" t="s">
        <v>51</v>
      </c>
      <c r="U5436" s="123" t="s">
        <v>45</v>
      </c>
      <c r="V5436" s="123" t="s">
        <v>52</v>
      </c>
      <c r="W5436" s="137">
        <v>336.6</v>
      </c>
      <c r="X5436" s="136">
        <v>22.58</v>
      </c>
      <c r="Y5436" s="137">
        <v>6750</v>
      </c>
      <c r="Z5436" s="137">
        <f t="shared" si="536"/>
        <v>2272050</v>
      </c>
      <c r="AA5436" s="119">
        <v>6</v>
      </c>
      <c r="AB5436" s="119">
        <v>6</v>
      </c>
      <c r="AC5436" s="137">
        <f t="shared" si="537"/>
        <v>2135727</v>
      </c>
      <c r="AD5436" s="137">
        <f>IF(AND(AC5436="",M5435=""),0,IF((AC5436=""),M5435, IF( (M5435=""),AC5436,SUM(AC5435:AC5440)+M5435)))</f>
        <v>6135646.2999999998</v>
      </c>
      <c r="AE5436" s="137">
        <f t="shared" si="538"/>
        <v>1385428.9345399998</v>
      </c>
      <c r="AF5436" s="137">
        <v>10000000</v>
      </c>
      <c r="AG5436" s="137">
        <f t="shared" si="539"/>
        <v>0</v>
      </c>
      <c r="AH5436" s="137">
        <v>0.02</v>
      </c>
    </row>
    <row r="5437" spans="1:34" s="173" customFormat="1" x14ac:dyDescent="0.55000000000000004">
      <c r="A5437" s="122"/>
      <c r="B5437" s="123"/>
      <c r="C5437" s="123"/>
      <c r="D5437" s="135"/>
      <c r="E5437" s="123"/>
      <c r="F5437" s="123"/>
      <c r="G5437" s="123"/>
      <c r="H5437" s="123"/>
      <c r="I5437" s="136"/>
      <c r="J5437" s="123"/>
      <c r="K5437" s="137"/>
      <c r="L5437" s="137"/>
      <c r="M5437" s="137"/>
      <c r="N5437" s="123">
        <v>3</v>
      </c>
      <c r="O5437" s="108" t="s">
        <v>7511</v>
      </c>
      <c r="P5437" s="138">
        <v>3570800347251</v>
      </c>
      <c r="Q5437" s="108" t="s">
        <v>7512</v>
      </c>
      <c r="R5437" s="108" t="s">
        <v>7513</v>
      </c>
      <c r="S5437" s="139" t="s">
        <v>7515</v>
      </c>
      <c r="T5437" s="123" t="s">
        <v>51</v>
      </c>
      <c r="U5437" s="123" t="s">
        <v>45</v>
      </c>
      <c r="V5437" s="123" t="s">
        <v>52</v>
      </c>
      <c r="W5437" s="137">
        <v>274.39999999999998</v>
      </c>
      <c r="X5437" s="136">
        <v>18.41</v>
      </c>
      <c r="Y5437" s="137">
        <v>6750</v>
      </c>
      <c r="Z5437" s="137">
        <f t="shared" si="536"/>
        <v>1852199.9999999998</v>
      </c>
      <c r="AA5437" s="119">
        <v>6</v>
      </c>
      <c r="AB5437" s="119">
        <v>6</v>
      </c>
      <c r="AC5437" s="137">
        <f t="shared" si="537"/>
        <v>1741067.9999999998</v>
      </c>
      <c r="AD5437" s="137">
        <f>IF(AND(AC5437="",M5435=""),0,IF((AC5437=""),M5435, IF( (M5435=""),AC5437,SUM(AC5435:AC5440)+M5435)))</f>
        <v>6135646.2999999998</v>
      </c>
      <c r="AE5437" s="137">
        <f t="shared" si="538"/>
        <v>1129572.48383</v>
      </c>
      <c r="AF5437" s="137">
        <v>10000000</v>
      </c>
      <c r="AG5437" s="137">
        <f t="shared" si="539"/>
        <v>0</v>
      </c>
      <c r="AH5437" s="137">
        <v>0.02</v>
      </c>
    </row>
    <row r="5438" spans="1:34" s="173" customFormat="1" x14ac:dyDescent="0.55000000000000004">
      <c r="A5438" s="122"/>
      <c r="B5438" s="123"/>
      <c r="C5438" s="123"/>
      <c r="D5438" s="135"/>
      <c r="E5438" s="123"/>
      <c r="F5438" s="123"/>
      <c r="G5438" s="123"/>
      <c r="H5438" s="123"/>
      <c r="I5438" s="136"/>
      <c r="J5438" s="123"/>
      <c r="K5438" s="137"/>
      <c r="L5438" s="137"/>
      <c r="M5438" s="137"/>
      <c r="N5438" s="123">
        <v>4</v>
      </c>
      <c r="O5438" s="108" t="s">
        <v>7511</v>
      </c>
      <c r="P5438" s="138">
        <v>3570800347251</v>
      </c>
      <c r="Q5438" s="108" t="s">
        <v>7512</v>
      </c>
      <c r="R5438" s="108" t="s">
        <v>7513</v>
      </c>
      <c r="S5438" s="139" t="s">
        <v>7516</v>
      </c>
      <c r="T5438" s="123" t="s">
        <v>51</v>
      </c>
      <c r="U5438" s="123" t="s">
        <v>227</v>
      </c>
      <c r="V5438" s="123" t="s">
        <v>52</v>
      </c>
      <c r="W5438" s="137">
        <v>644.08000000000004</v>
      </c>
      <c r="X5438" s="136">
        <v>43.21</v>
      </c>
      <c r="Y5438" s="137">
        <v>6750</v>
      </c>
      <c r="Z5438" s="137">
        <f t="shared" si="536"/>
        <v>4347540</v>
      </c>
      <c r="AA5438" s="119">
        <v>21</v>
      </c>
      <c r="AB5438" s="119">
        <v>80</v>
      </c>
      <c r="AC5438" s="137">
        <f t="shared" si="537"/>
        <v>869508</v>
      </c>
      <c r="AD5438" s="137">
        <f>IF(AND(AC5438="",M5435=""),0,IF((AC5438=""),M5435, IF( (M5435=""),AC5438,SUM(AC5435:AC5440)+M5435)))</f>
        <v>6135646.2999999998</v>
      </c>
      <c r="AE5438" s="137">
        <f t="shared" si="538"/>
        <v>2651212.7662299997</v>
      </c>
      <c r="AF5438" s="137">
        <v>10000000</v>
      </c>
      <c r="AG5438" s="137">
        <f t="shared" si="539"/>
        <v>0</v>
      </c>
      <c r="AH5438" s="137">
        <v>0.02</v>
      </c>
    </row>
    <row r="5439" spans="1:34" s="173" customFormat="1" x14ac:dyDescent="0.55000000000000004">
      <c r="A5439" s="122"/>
      <c r="B5439" s="123"/>
      <c r="C5439" s="123"/>
      <c r="D5439" s="135"/>
      <c r="E5439" s="123"/>
      <c r="F5439" s="123"/>
      <c r="G5439" s="123"/>
      <c r="H5439" s="123"/>
      <c r="I5439" s="136"/>
      <c r="J5439" s="123"/>
      <c r="K5439" s="137"/>
      <c r="L5439" s="137"/>
      <c r="M5439" s="137"/>
      <c r="N5439" s="123">
        <v>5</v>
      </c>
      <c r="O5439" s="108" t="s">
        <v>7511</v>
      </c>
      <c r="P5439" s="138">
        <v>3570800347251</v>
      </c>
      <c r="Q5439" s="108" t="s">
        <v>7512</v>
      </c>
      <c r="R5439" s="108" t="s">
        <v>7513</v>
      </c>
      <c r="S5439" s="139" t="s">
        <v>7517</v>
      </c>
      <c r="T5439" s="123" t="s">
        <v>51</v>
      </c>
      <c r="U5439" s="123" t="s">
        <v>45</v>
      </c>
      <c r="V5439" s="123" t="s">
        <v>52</v>
      </c>
      <c r="W5439" s="137">
        <v>115.37</v>
      </c>
      <c r="X5439" s="136">
        <v>7.74</v>
      </c>
      <c r="Y5439" s="137">
        <v>6750</v>
      </c>
      <c r="Z5439" s="137">
        <f t="shared" si="536"/>
        <v>778747.5</v>
      </c>
      <c r="AA5439" s="119">
        <v>21</v>
      </c>
      <c r="AB5439" s="119">
        <v>32</v>
      </c>
      <c r="AC5439" s="137">
        <f t="shared" si="537"/>
        <v>529548.30000000005</v>
      </c>
      <c r="AD5439" s="137">
        <f>IF(AND(AC5439="",M5435=""),0,IF((AC5439=""),M5435, IF( (M5435=""),AC5439,SUM(AC5435:AC5440)+M5435)))</f>
        <v>6135646.2999999998</v>
      </c>
      <c r="AE5439" s="137">
        <f t="shared" si="538"/>
        <v>474899.02361999999</v>
      </c>
      <c r="AF5439" s="137">
        <v>10000000</v>
      </c>
      <c r="AG5439" s="137">
        <f t="shared" si="539"/>
        <v>0</v>
      </c>
      <c r="AH5439" s="137">
        <v>0.02</v>
      </c>
    </row>
    <row r="5440" spans="1:34" s="173" customFormat="1" x14ac:dyDescent="0.55000000000000004">
      <c r="A5440" s="122"/>
      <c r="B5440" s="123"/>
      <c r="C5440" s="123"/>
      <c r="D5440" s="135"/>
      <c r="E5440" s="123"/>
      <c r="F5440" s="123"/>
      <c r="G5440" s="123"/>
      <c r="H5440" s="123"/>
      <c r="I5440" s="136"/>
      <c r="J5440" s="123"/>
      <c r="K5440" s="137"/>
      <c r="L5440" s="137"/>
      <c r="M5440" s="137"/>
      <c r="N5440" s="123">
        <v>6</v>
      </c>
      <c r="O5440" s="108" t="s">
        <v>7511</v>
      </c>
      <c r="P5440" s="138">
        <v>3570800347251</v>
      </c>
      <c r="Q5440" s="108" t="s">
        <v>7512</v>
      </c>
      <c r="R5440" s="108" t="s">
        <v>7513</v>
      </c>
      <c r="S5440" s="139" t="s">
        <v>7518</v>
      </c>
      <c r="T5440" s="123" t="s">
        <v>55</v>
      </c>
      <c r="U5440" s="123" t="s">
        <v>45</v>
      </c>
      <c r="V5440" s="123" t="s">
        <v>52</v>
      </c>
      <c r="W5440" s="137">
        <v>29.24</v>
      </c>
      <c r="X5440" s="136">
        <v>1.96</v>
      </c>
      <c r="Y5440" s="137">
        <v>0</v>
      </c>
      <c r="Z5440" s="137">
        <f t="shared" si="536"/>
        <v>0</v>
      </c>
      <c r="AA5440" s="119">
        <v>6</v>
      </c>
      <c r="AB5440" s="119">
        <v>6</v>
      </c>
      <c r="AC5440" s="137">
        <f t="shared" si="537"/>
        <v>0</v>
      </c>
      <c r="AD5440" s="137">
        <f>IF(AND(AC5440="",M5435=""),0,IF((AC5440=""),M5435, IF( (M5435=""),AC5440,SUM(AC5435:AC5440)+M5435)))</f>
        <v>6135646.2999999998</v>
      </c>
      <c r="AE5440" s="137">
        <f t="shared" si="538"/>
        <v>120258.66747999999</v>
      </c>
      <c r="AF5440" s="137">
        <v>10000000</v>
      </c>
      <c r="AG5440" s="137">
        <f t="shared" si="539"/>
        <v>0</v>
      </c>
      <c r="AH5440" s="137">
        <v>0.02</v>
      </c>
    </row>
    <row r="5441" spans="1:34" s="173" customFormat="1" x14ac:dyDescent="0.55000000000000004">
      <c r="A5441" s="122"/>
      <c r="B5441" s="123"/>
      <c r="C5441" s="123"/>
      <c r="D5441" s="135"/>
      <c r="E5441" s="123"/>
      <c r="F5441" s="123"/>
      <c r="G5441" s="123"/>
      <c r="H5441" s="123"/>
      <c r="I5441" s="136"/>
      <c r="J5441" s="123"/>
      <c r="K5441" s="137"/>
      <c r="L5441" s="137" t="s">
        <v>63</v>
      </c>
      <c r="M5441" s="137">
        <f>SUM(M5435:M5440)</f>
        <v>282400</v>
      </c>
      <c r="N5441" s="123"/>
      <c r="O5441" s="108"/>
      <c r="P5441" s="138"/>
      <c r="Q5441" s="108"/>
      <c r="R5441" s="108"/>
      <c r="S5441" s="139"/>
      <c r="T5441" s="123"/>
      <c r="U5441" s="123"/>
      <c r="V5441" s="123"/>
      <c r="W5441" s="137"/>
      <c r="X5441" s="136"/>
      <c r="Y5441" s="137"/>
      <c r="Z5441" s="137"/>
      <c r="AA5441" s="119"/>
      <c r="AB5441" s="119"/>
      <c r="AC5441" s="137"/>
      <c r="AD5441" s="137"/>
      <c r="AE5441" s="137">
        <f>SUM(AE5435:AE5440)</f>
        <v>6135646.2999999998</v>
      </c>
      <c r="AF5441" s="137"/>
      <c r="AG5441" s="137">
        <f>SUM(AG5435:AG5440)</f>
        <v>0</v>
      </c>
      <c r="AH5441" s="137"/>
    </row>
    <row r="5442" spans="1:34" s="173" customFormat="1" x14ac:dyDescent="0.55000000000000004">
      <c r="A5442" s="122" t="s">
        <v>7519</v>
      </c>
      <c r="B5442" s="123">
        <v>2345</v>
      </c>
      <c r="C5442" s="123">
        <v>7669</v>
      </c>
      <c r="D5442" s="135" t="s">
        <v>7520</v>
      </c>
      <c r="E5442" s="123" t="s">
        <v>34</v>
      </c>
      <c r="F5442" s="123">
        <v>21757</v>
      </c>
      <c r="G5442" s="123">
        <v>0</v>
      </c>
      <c r="H5442" s="123">
        <v>1</v>
      </c>
      <c r="I5442" s="136">
        <v>5</v>
      </c>
      <c r="J5442" s="123" t="s">
        <v>38</v>
      </c>
      <c r="K5442" s="137">
        <f>((G5442*400)+(H5442*100))+I5442</f>
        <v>105</v>
      </c>
      <c r="L5442" s="137">
        <v>3000</v>
      </c>
      <c r="M5442" s="137">
        <f>K5442*L5442</f>
        <v>315000</v>
      </c>
      <c r="N5442" s="123"/>
      <c r="O5442" s="108"/>
      <c r="P5442" s="138"/>
      <c r="Q5442" s="108"/>
      <c r="R5442" s="108"/>
      <c r="S5442" s="139"/>
      <c r="T5442" s="123"/>
      <c r="U5442" s="123"/>
      <c r="V5442" s="123"/>
      <c r="W5442" s="137"/>
      <c r="X5442" s="136"/>
      <c r="Y5442" s="137"/>
      <c r="Z5442" s="137"/>
      <c r="AA5442" s="119"/>
      <c r="AB5442" s="119"/>
      <c r="AC5442" s="137"/>
      <c r="AD5442" s="137">
        <f>IF(AND(AC5442="",M5442=""),0,IF((AC5442=""),M5442,IF((M5442=""),AC5442,AC5442+M5442)))</f>
        <v>315000</v>
      </c>
      <c r="AE5442" s="137">
        <f>IF( (X5442=""),AD5442*1,AD5442*(X5442/100) )</f>
        <v>315000</v>
      </c>
      <c r="AF5442" s="137">
        <v>50000000</v>
      </c>
      <c r="AG5442" s="137">
        <f>IF((AF5442-AE5442) &gt; 1,0,IF((AF5442-AE5442)&lt;0,AE5442-AF5442,AF5442-AE5442))</f>
        <v>0</v>
      </c>
      <c r="AH5442" s="137">
        <v>0.01</v>
      </c>
    </row>
    <row r="5443" spans="1:34" s="173" customFormat="1" x14ac:dyDescent="0.55000000000000004">
      <c r="A5443" s="122"/>
      <c r="B5443" s="123"/>
      <c r="C5443" s="123"/>
      <c r="D5443" s="135"/>
      <c r="E5443" s="123"/>
      <c r="F5443" s="123"/>
      <c r="G5443" s="123"/>
      <c r="H5443" s="123"/>
      <c r="I5443" s="136"/>
      <c r="J5443" s="123"/>
      <c r="K5443" s="137"/>
      <c r="L5443" s="137" t="s">
        <v>63</v>
      </c>
      <c r="M5443" s="137">
        <f>SUM(M5442:M5442)</f>
        <v>315000</v>
      </c>
      <c r="N5443" s="123"/>
      <c r="O5443" s="108"/>
      <c r="P5443" s="138"/>
      <c r="Q5443" s="108"/>
      <c r="R5443" s="108"/>
      <c r="S5443" s="139"/>
      <c r="T5443" s="123"/>
      <c r="U5443" s="123"/>
      <c r="V5443" s="123"/>
      <c r="W5443" s="137"/>
      <c r="X5443" s="136"/>
      <c r="Y5443" s="137"/>
      <c r="Z5443" s="137"/>
      <c r="AA5443" s="119"/>
      <c r="AB5443" s="119"/>
      <c r="AC5443" s="137"/>
      <c r="AD5443" s="137"/>
      <c r="AE5443" s="137">
        <f>SUM(AE5442:AE5442)</f>
        <v>315000</v>
      </c>
      <c r="AF5443" s="137"/>
      <c r="AG5443" s="137">
        <f>SUM(AG5442:AG5442)</f>
        <v>0</v>
      </c>
      <c r="AH5443" s="137"/>
    </row>
    <row r="5444" spans="1:34" s="173" customFormat="1" x14ac:dyDescent="0.55000000000000004">
      <c r="A5444" s="122" t="s">
        <v>7523</v>
      </c>
      <c r="B5444" s="123">
        <v>2346</v>
      </c>
      <c r="C5444" s="123">
        <v>5573</v>
      </c>
      <c r="D5444" s="135" t="s">
        <v>7524</v>
      </c>
      <c r="E5444" s="123" t="s">
        <v>34</v>
      </c>
      <c r="F5444" s="123">
        <v>25263</v>
      </c>
      <c r="G5444" s="123">
        <v>0</v>
      </c>
      <c r="H5444" s="123">
        <v>0</v>
      </c>
      <c r="I5444" s="136">
        <v>36.4</v>
      </c>
      <c r="J5444" s="123" t="s">
        <v>35</v>
      </c>
      <c r="K5444" s="137">
        <f>((G5444*400)+(H5444*100))+I5444</f>
        <v>36.4</v>
      </c>
      <c r="L5444" s="137">
        <v>2425</v>
      </c>
      <c r="M5444" s="137">
        <f>K5444*L5444</f>
        <v>88270</v>
      </c>
      <c r="N5444" s="123">
        <v>1</v>
      </c>
      <c r="O5444" s="108" t="s">
        <v>7521</v>
      </c>
      <c r="P5444" s="138">
        <v>1570700183098</v>
      </c>
      <c r="Q5444" s="108" t="s">
        <v>7522</v>
      </c>
      <c r="R5444" s="108" t="s">
        <v>7525</v>
      </c>
      <c r="S5444" s="139" t="s">
        <v>7526</v>
      </c>
      <c r="T5444" s="123" t="s">
        <v>51</v>
      </c>
      <c r="U5444" s="123" t="s">
        <v>45</v>
      </c>
      <c r="V5444" s="123" t="s">
        <v>52</v>
      </c>
      <c r="W5444" s="137">
        <v>72</v>
      </c>
      <c r="X5444" s="136">
        <v>70.64</v>
      </c>
      <c r="Y5444" s="137">
        <v>6750</v>
      </c>
      <c r="Z5444" s="137">
        <f>W5444*Y5444</f>
        <v>486000</v>
      </c>
      <c r="AA5444" s="119">
        <v>27</v>
      </c>
      <c r="AB5444" s="119">
        <v>44</v>
      </c>
      <c r="AC5444" s="137">
        <f>(Z5444*(100-AB5444))/100</f>
        <v>272160</v>
      </c>
      <c r="AD5444" s="137">
        <f>IF(AND(AC5444="",M5444=""),0,IF((AC5444=""),M5444, IF( (M5444=""),AC5444,SUM(AC5444:AC5447)+M5444)))</f>
        <v>2593870</v>
      </c>
      <c r="AE5444" s="137">
        <f>IF( (X5444=""),AD5444*1,AD5444*(X5444/100) )</f>
        <v>1832309.7680000002</v>
      </c>
      <c r="AF5444" s="137">
        <v>50000000</v>
      </c>
      <c r="AG5444" s="137">
        <f>IF((AF5444-AE5444) &gt; 1,0,IF((AF5444-AE5444)&lt;0,AE5444-AF5444,AF5444-AE5444))</f>
        <v>0</v>
      </c>
      <c r="AH5444" s="137">
        <v>0.02</v>
      </c>
    </row>
    <row r="5445" spans="1:34" s="173" customFormat="1" x14ac:dyDescent="0.55000000000000004">
      <c r="A5445" s="122"/>
      <c r="B5445" s="123"/>
      <c r="C5445" s="123"/>
      <c r="D5445" s="135"/>
      <c r="E5445" s="123"/>
      <c r="F5445" s="123"/>
      <c r="G5445" s="123"/>
      <c r="H5445" s="123"/>
      <c r="I5445" s="136"/>
      <c r="J5445" s="123"/>
      <c r="K5445" s="137"/>
      <c r="L5445" s="137"/>
      <c r="M5445" s="137"/>
      <c r="N5445" s="123">
        <v>2</v>
      </c>
      <c r="O5445" s="108" t="s">
        <v>7521</v>
      </c>
      <c r="P5445" s="138">
        <v>1570700183098</v>
      </c>
      <c r="Q5445" s="108" t="s">
        <v>7522</v>
      </c>
      <c r="R5445" s="108" t="s">
        <v>7525</v>
      </c>
      <c r="S5445" s="139" t="s">
        <v>7527</v>
      </c>
      <c r="T5445" s="123" t="s">
        <v>55</v>
      </c>
      <c r="U5445" s="123" t="s">
        <v>45</v>
      </c>
      <c r="V5445" s="123" t="s">
        <v>52</v>
      </c>
      <c r="W5445" s="137">
        <v>29.93</v>
      </c>
      <c r="X5445" s="136">
        <v>29.36</v>
      </c>
      <c r="Y5445" s="137">
        <v>0</v>
      </c>
      <c r="Z5445" s="137">
        <f>W5445*Y5445</f>
        <v>0</v>
      </c>
      <c r="AA5445" s="119">
        <v>6</v>
      </c>
      <c r="AB5445" s="119">
        <v>6</v>
      </c>
      <c r="AC5445" s="137">
        <f>(Z5445*(100-AB5445))/100</f>
        <v>0</v>
      </c>
      <c r="AD5445" s="137">
        <f>IF(AND(AC5445="",M5444=""),0,IF((AC5445=""),M5444, IF( (M5444=""),AC5445,SUM(AC5444:AC5447)+M5444)))</f>
        <v>2593870</v>
      </c>
      <c r="AE5445" s="137">
        <f>IF( (X5445=""),AD5445*1,AD5445*(X5445/100) )</f>
        <v>761560.23199999996</v>
      </c>
      <c r="AF5445" s="137">
        <v>50000000</v>
      </c>
      <c r="AG5445" s="137">
        <f>IF((AF5445-AE5445) &gt; 1,0,IF((AF5445-AE5445)&lt;0,AE5445-AF5445,AF5445-AE5445))</f>
        <v>0</v>
      </c>
      <c r="AH5445" s="137">
        <v>0.02</v>
      </c>
    </row>
    <row r="5446" spans="1:34" s="173" customFormat="1" x14ac:dyDescent="0.55000000000000004">
      <c r="A5446" s="122"/>
      <c r="B5446" s="123">
        <v>2347</v>
      </c>
      <c r="C5446" s="123">
        <v>9452</v>
      </c>
      <c r="D5446" s="135" t="s">
        <v>7528</v>
      </c>
      <c r="E5446" s="123" t="s">
        <v>34</v>
      </c>
      <c r="F5446" s="123">
        <v>25953</v>
      </c>
      <c r="G5446" s="123">
        <v>1</v>
      </c>
      <c r="H5446" s="123">
        <v>0</v>
      </c>
      <c r="I5446" s="136">
        <v>68.099999999999994</v>
      </c>
      <c r="J5446" s="123" t="s">
        <v>35</v>
      </c>
      <c r="K5446" s="137">
        <f>((G5446*400)+(H5446*100))+I5446</f>
        <v>468.1</v>
      </c>
      <c r="L5446" s="137">
        <v>925</v>
      </c>
      <c r="M5446" s="137">
        <f>K5446*L5446</f>
        <v>432992.5</v>
      </c>
      <c r="N5446" s="123">
        <v>1</v>
      </c>
      <c r="O5446" s="108" t="s">
        <v>7521</v>
      </c>
      <c r="P5446" s="138">
        <v>1570700183098</v>
      </c>
      <c r="Q5446" s="108" t="s">
        <v>7522</v>
      </c>
      <c r="R5446" s="108" t="s">
        <v>7525</v>
      </c>
      <c r="S5446" s="139"/>
      <c r="T5446" s="123" t="s">
        <v>55</v>
      </c>
      <c r="U5446" s="123" t="s">
        <v>45</v>
      </c>
      <c r="V5446" s="123" t="s">
        <v>52</v>
      </c>
      <c r="W5446" s="137">
        <v>85.8</v>
      </c>
      <c r="X5446" s="136">
        <v>19.600000000000001</v>
      </c>
      <c r="Y5446" s="137">
        <v>0</v>
      </c>
      <c r="Z5446" s="137">
        <f>W5446*Y5446</f>
        <v>0</v>
      </c>
      <c r="AA5446" s="119">
        <v>6</v>
      </c>
      <c r="AB5446" s="119">
        <v>6</v>
      </c>
      <c r="AC5446" s="137">
        <f>(Z5446*(100-AB5446))/100</f>
        <v>0</v>
      </c>
      <c r="AD5446" s="137">
        <f>IF(AND(AC5446="",M5446=""),0,IF((AC5446=""),M5446, IF( (M5446=""),AC5446,SUM(AC5446:AC5448)+M5446)))</f>
        <v>2666432.5</v>
      </c>
      <c r="AE5446" s="137">
        <f>IF( (X5446=""),AD5446*1,AD5446*(X5446/100) )</f>
        <v>522620.77</v>
      </c>
      <c r="AF5446" s="137">
        <v>50000000</v>
      </c>
      <c r="AG5446" s="137">
        <f>IF((AF5446-AE5446) &gt; 1,0,IF((AF5446-AE5446)&lt;0,AE5446-AF5446,AF5446-AE5446))</f>
        <v>0</v>
      </c>
      <c r="AH5446" s="137">
        <v>0.02</v>
      </c>
    </row>
    <row r="5447" spans="1:34" s="173" customFormat="1" x14ac:dyDescent="0.55000000000000004">
      <c r="A5447" s="122"/>
      <c r="B5447" s="123"/>
      <c r="C5447" s="123"/>
      <c r="D5447" s="135"/>
      <c r="E5447" s="123"/>
      <c r="F5447" s="123"/>
      <c r="G5447" s="123"/>
      <c r="H5447" s="123"/>
      <c r="I5447" s="136"/>
      <c r="J5447" s="123"/>
      <c r="K5447" s="137"/>
      <c r="L5447" s="137"/>
      <c r="M5447" s="137"/>
      <c r="N5447" s="123">
        <v>2</v>
      </c>
      <c r="O5447" s="108" t="s">
        <v>7521</v>
      </c>
      <c r="P5447" s="138">
        <v>1570700183098</v>
      </c>
      <c r="Q5447" s="108" t="s">
        <v>7522</v>
      </c>
      <c r="R5447" s="108" t="s">
        <v>7525</v>
      </c>
      <c r="S5447" s="139" t="s">
        <v>7529</v>
      </c>
      <c r="T5447" s="123" t="s">
        <v>51</v>
      </c>
      <c r="U5447" s="123" t="s">
        <v>45</v>
      </c>
      <c r="V5447" s="123" t="s">
        <v>52</v>
      </c>
      <c r="W5447" s="137">
        <v>352</v>
      </c>
      <c r="X5447" s="136">
        <v>80.400000000000006</v>
      </c>
      <c r="Y5447" s="137">
        <v>6750</v>
      </c>
      <c r="Z5447" s="137">
        <f>W5447*Y5447</f>
        <v>2376000</v>
      </c>
      <c r="AA5447" s="119">
        <v>6</v>
      </c>
      <c r="AB5447" s="119">
        <v>6</v>
      </c>
      <c r="AC5447" s="137">
        <f>(Z5447*(100-AB5447))/100</f>
        <v>2233440</v>
      </c>
      <c r="AD5447" s="137">
        <f>IF(AND(AC5447="",M5446=""),0,IF((AC5447=""),M5446, IF( (M5446=""),AC5447,SUM(AC5446:AC5448)+M5446)))</f>
        <v>2666432.5</v>
      </c>
      <c r="AE5447" s="137">
        <f>IF( (X5447=""),AD5447*1,AD5447*(X5447/100) )</f>
        <v>2143811.73</v>
      </c>
      <c r="AF5447" s="137">
        <v>50000000</v>
      </c>
      <c r="AG5447" s="137">
        <f>IF((AF5447-AE5447) &gt; 1,0,IF((AF5447-AE5447)&lt;0,AE5447-AF5447,AF5447-AE5447))</f>
        <v>0</v>
      </c>
      <c r="AH5447" s="137">
        <v>0.02</v>
      </c>
    </row>
    <row r="5448" spans="1:34" s="173" customFormat="1" x14ac:dyDescent="0.55000000000000004">
      <c r="A5448" s="122"/>
      <c r="B5448" s="123"/>
      <c r="C5448" s="123"/>
      <c r="D5448" s="135"/>
      <c r="E5448" s="123"/>
      <c r="F5448" s="123"/>
      <c r="G5448" s="123"/>
      <c r="H5448" s="123"/>
      <c r="I5448" s="136"/>
      <c r="J5448" s="123"/>
      <c r="K5448" s="137"/>
      <c r="L5448" s="137" t="s">
        <v>63</v>
      </c>
      <c r="M5448" s="137">
        <f>SUM(M5444:M5447)</f>
        <v>521262.5</v>
      </c>
      <c r="N5448" s="123"/>
      <c r="O5448" s="108"/>
      <c r="P5448" s="138"/>
      <c r="Q5448" s="108"/>
      <c r="R5448" s="108"/>
      <c r="S5448" s="139"/>
      <c r="T5448" s="123"/>
      <c r="U5448" s="123"/>
      <c r="V5448" s="123"/>
      <c r="W5448" s="137"/>
      <c r="X5448" s="136"/>
      <c r="Y5448" s="137"/>
      <c r="Z5448" s="137"/>
      <c r="AA5448" s="119"/>
      <c r="AB5448" s="119"/>
      <c r="AC5448" s="137"/>
      <c r="AD5448" s="137"/>
      <c r="AE5448" s="137">
        <f>SUM(AE5444:AE5447)</f>
        <v>5260302.5</v>
      </c>
      <c r="AF5448" s="137"/>
      <c r="AG5448" s="137">
        <f>SUM(AG5444:AG5447)</f>
        <v>0</v>
      </c>
      <c r="AH5448" s="137"/>
    </row>
    <row r="5449" spans="1:34" s="99" customFormat="1" x14ac:dyDescent="0.55000000000000004">
      <c r="A5449" s="107" t="s">
        <v>7532</v>
      </c>
      <c r="B5449" s="102">
        <v>2348</v>
      </c>
      <c r="C5449" s="102">
        <v>5360</v>
      </c>
      <c r="D5449" s="90" t="s">
        <v>7533</v>
      </c>
      <c r="E5449" s="102" t="s">
        <v>34</v>
      </c>
      <c r="F5449" s="102">
        <v>14961</v>
      </c>
      <c r="G5449" s="102">
        <v>7</v>
      </c>
      <c r="H5449" s="102">
        <v>0</v>
      </c>
      <c r="I5449" s="98">
        <v>17</v>
      </c>
      <c r="J5449" s="102" t="s">
        <v>35</v>
      </c>
      <c r="K5449" s="94">
        <f>((G5449*400)+(H5449*100))+I5449</f>
        <v>2817</v>
      </c>
      <c r="L5449" s="94">
        <v>600</v>
      </c>
      <c r="M5449" s="94">
        <f>K5449*L5449</f>
        <v>1690200</v>
      </c>
      <c r="N5449" s="102">
        <v>1</v>
      </c>
      <c r="O5449" s="111" t="s">
        <v>7530</v>
      </c>
      <c r="P5449" s="96">
        <v>3570800007140</v>
      </c>
      <c r="Q5449" s="111" t="s">
        <v>7531</v>
      </c>
      <c r="R5449" s="111" t="s">
        <v>7534</v>
      </c>
      <c r="S5449" s="97" t="s">
        <v>7535</v>
      </c>
      <c r="T5449" s="102" t="s">
        <v>73</v>
      </c>
      <c r="U5449" s="102" t="s">
        <v>45</v>
      </c>
      <c r="V5449" s="102" t="s">
        <v>46</v>
      </c>
      <c r="W5449" s="94">
        <v>175</v>
      </c>
      <c r="X5449" s="98">
        <v>12.57</v>
      </c>
      <c r="Y5449" s="94">
        <v>6600</v>
      </c>
      <c r="Z5449" s="94">
        <f t="shared" ref="Z5449:Z5459" si="540">W5449*Y5449</f>
        <v>1155000</v>
      </c>
      <c r="AA5449" s="89">
        <v>20</v>
      </c>
      <c r="AB5449" s="89">
        <v>30</v>
      </c>
      <c r="AC5449" s="94">
        <f t="shared" ref="AC5449:AC5459" si="541">(Z5449*(100-AB5449))/100</f>
        <v>808500</v>
      </c>
      <c r="AD5449" s="94">
        <f>IF(AND(AC5449="",M5449=""),0,IF((AC5449=""),M5449, IF( (M5449=""),AC5449,SUM(AC5449:AC5459)+M5449)))</f>
        <v>7464396.75</v>
      </c>
      <c r="AE5449" s="94">
        <f t="shared" ref="AE5449:AE5459" si="542">IF( (X5449=""),AD5449*1,AD5449*(X5449/100) )</f>
        <v>938274.6714750001</v>
      </c>
      <c r="AF5449" s="94">
        <v>0</v>
      </c>
      <c r="AG5449" s="94">
        <f t="shared" ref="AG5449:AG5459" si="543">IF((AF5449-AE5449) &gt; 1,0,IF((AF5449-AE5449)&lt;0,AE5449-AF5449,AF5449-AE5449))</f>
        <v>938274.6714750001</v>
      </c>
      <c r="AH5449" s="94">
        <v>0.3</v>
      </c>
    </row>
    <row r="5450" spans="1:34" s="99" customFormat="1" x14ac:dyDescent="0.55000000000000004">
      <c r="A5450" s="107"/>
      <c r="B5450" s="102"/>
      <c r="C5450" s="102"/>
      <c r="D5450" s="90"/>
      <c r="E5450" s="102"/>
      <c r="F5450" s="102"/>
      <c r="G5450" s="102"/>
      <c r="H5450" s="102"/>
      <c r="I5450" s="98"/>
      <c r="J5450" s="102"/>
      <c r="K5450" s="94"/>
      <c r="L5450" s="94"/>
      <c r="M5450" s="94"/>
      <c r="N5450" s="102">
        <v>2</v>
      </c>
      <c r="O5450" s="111" t="s">
        <v>7530</v>
      </c>
      <c r="P5450" s="96">
        <v>3570800007140</v>
      </c>
      <c r="Q5450" s="111" t="s">
        <v>7531</v>
      </c>
      <c r="R5450" s="111" t="s">
        <v>7534</v>
      </c>
      <c r="S5450" s="97" t="s">
        <v>7536</v>
      </c>
      <c r="T5450" s="102" t="s">
        <v>51</v>
      </c>
      <c r="U5450" s="102" t="s">
        <v>45</v>
      </c>
      <c r="V5450" s="102" t="s">
        <v>52</v>
      </c>
      <c r="W5450" s="94">
        <v>209.25</v>
      </c>
      <c r="X5450" s="98">
        <v>15.03</v>
      </c>
      <c r="Y5450" s="94">
        <v>6750</v>
      </c>
      <c r="Z5450" s="94">
        <f t="shared" si="540"/>
        <v>1412437.5</v>
      </c>
      <c r="AA5450" s="89">
        <v>20</v>
      </c>
      <c r="AB5450" s="89">
        <v>30</v>
      </c>
      <c r="AC5450" s="94">
        <f t="shared" si="541"/>
        <v>988706.25</v>
      </c>
      <c r="AD5450" s="94">
        <f>IF(AND(AC5450="",M5449=""),0,IF((AC5450=""),M5449, IF( (M5449=""),AC5450,SUM(AC5449:AC5459)+M5449)))</f>
        <v>7464396.75</v>
      </c>
      <c r="AE5450" s="94">
        <f t="shared" si="542"/>
        <v>1121898.8315249998</v>
      </c>
      <c r="AF5450" s="94">
        <v>50000000</v>
      </c>
      <c r="AG5450" s="94">
        <f t="shared" si="543"/>
        <v>0</v>
      </c>
      <c r="AH5450" s="94">
        <v>0.02</v>
      </c>
    </row>
    <row r="5451" spans="1:34" s="99" customFormat="1" x14ac:dyDescent="0.55000000000000004">
      <c r="A5451" s="107"/>
      <c r="B5451" s="102"/>
      <c r="C5451" s="102"/>
      <c r="D5451" s="90"/>
      <c r="E5451" s="102"/>
      <c r="F5451" s="102"/>
      <c r="G5451" s="102"/>
      <c r="H5451" s="102"/>
      <c r="I5451" s="98"/>
      <c r="J5451" s="102"/>
      <c r="K5451" s="94"/>
      <c r="L5451" s="94"/>
      <c r="M5451" s="94"/>
      <c r="N5451" s="102"/>
      <c r="O5451" s="111"/>
      <c r="P5451" s="96"/>
      <c r="Q5451" s="111"/>
      <c r="R5451" s="111"/>
      <c r="S5451" s="97"/>
      <c r="T5451" s="102" t="s">
        <v>51</v>
      </c>
      <c r="U5451" s="102"/>
      <c r="V5451" s="102" t="s">
        <v>52</v>
      </c>
      <c r="W5451" s="94">
        <v>209.25</v>
      </c>
      <c r="X5451" s="98">
        <v>15.03</v>
      </c>
      <c r="Y5451" s="94">
        <v>6750</v>
      </c>
      <c r="Z5451" s="94">
        <f t="shared" si="540"/>
        <v>1412437.5</v>
      </c>
      <c r="AA5451" s="89">
        <v>20</v>
      </c>
      <c r="AB5451" s="89">
        <v>30</v>
      </c>
      <c r="AC5451" s="94">
        <f t="shared" si="541"/>
        <v>988706.25</v>
      </c>
      <c r="AD5451" s="94">
        <f>IF(AND(AC5451="",M5449=""),0,IF((AC5451=""),M5449, IF( (M5449=""),AC5451,SUM(AC5449:AC5459)+M5449)))</f>
        <v>7464396.75</v>
      </c>
      <c r="AE5451" s="94">
        <f t="shared" si="542"/>
        <v>1121898.8315249998</v>
      </c>
      <c r="AF5451" s="94">
        <v>50000000</v>
      </c>
      <c r="AG5451" s="94">
        <f t="shared" si="543"/>
        <v>0</v>
      </c>
      <c r="AH5451" s="94">
        <v>0.02</v>
      </c>
    </row>
    <row r="5452" spans="1:34" s="99" customFormat="1" x14ac:dyDescent="0.55000000000000004">
      <c r="A5452" s="107"/>
      <c r="B5452" s="102"/>
      <c r="C5452" s="102"/>
      <c r="D5452" s="90"/>
      <c r="E5452" s="102"/>
      <c r="F5452" s="102"/>
      <c r="G5452" s="102"/>
      <c r="H5452" s="102"/>
      <c r="I5452" s="98"/>
      <c r="J5452" s="102"/>
      <c r="K5452" s="94"/>
      <c r="L5452" s="94"/>
      <c r="M5452" s="94"/>
      <c r="N5452" s="102">
        <v>3</v>
      </c>
      <c r="O5452" s="111" t="s">
        <v>7530</v>
      </c>
      <c r="P5452" s="96">
        <v>3570800007140</v>
      </c>
      <c r="Q5452" s="111" t="s">
        <v>7531</v>
      </c>
      <c r="R5452" s="111" t="s">
        <v>7534</v>
      </c>
      <c r="S5452" s="97" t="s">
        <v>7537</v>
      </c>
      <c r="T5452" s="102" t="s">
        <v>51</v>
      </c>
      <c r="U5452" s="102" t="s">
        <v>45</v>
      </c>
      <c r="V5452" s="102" t="s">
        <v>52</v>
      </c>
      <c r="W5452" s="94">
        <v>36.799999999999997</v>
      </c>
      <c r="X5452" s="98">
        <v>2.64</v>
      </c>
      <c r="Y5452" s="94">
        <v>6750</v>
      </c>
      <c r="Z5452" s="94">
        <f t="shared" si="540"/>
        <v>248399.99999999997</v>
      </c>
      <c r="AA5452" s="89">
        <v>20</v>
      </c>
      <c r="AB5452" s="89">
        <v>30</v>
      </c>
      <c r="AC5452" s="94">
        <f t="shared" si="541"/>
        <v>173879.99999999997</v>
      </c>
      <c r="AD5452" s="94">
        <f>IF(AND(AC5452="",M5449=""),0,IF((AC5452=""),M5449, IF( (M5449=""),AC5452,SUM(AC5449:AC5459)+M5449)))</f>
        <v>7464396.75</v>
      </c>
      <c r="AE5452" s="94">
        <f t="shared" si="542"/>
        <v>197060.0742</v>
      </c>
      <c r="AF5452" s="94">
        <v>50000000</v>
      </c>
      <c r="AG5452" s="94">
        <f t="shared" si="543"/>
        <v>0</v>
      </c>
      <c r="AH5452" s="94">
        <v>0.02</v>
      </c>
    </row>
    <row r="5453" spans="1:34" s="99" customFormat="1" x14ac:dyDescent="0.55000000000000004">
      <c r="A5453" s="107"/>
      <c r="B5453" s="102"/>
      <c r="C5453" s="102"/>
      <c r="D5453" s="90"/>
      <c r="E5453" s="102"/>
      <c r="F5453" s="102"/>
      <c r="G5453" s="102"/>
      <c r="H5453" s="102"/>
      <c r="I5453" s="98"/>
      <c r="J5453" s="102"/>
      <c r="K5453" s="94"/>
      <c r="L5453" s="94"/>
      <c r="M5453" s="94"/>
      <c r="N5453" s="102">
        <v>4</v>
      </c>
      <c r="O5453" s="111" t="s">
        <v>7530</v>
      </c>
      <c r="P5453" s="96">
        <v>3570800007140</v>
      </c>
      <c r="Q5453" s="111" t="s">
        <v>7531</v>
      </c>
      <c r="R5453" s="111" t="s">
        <v>7534</v>
      </c>
      <c r="S5453" s="97" t="s">
        <v>7538</v>
      </c>
      <c r="T5453" s="102" t="s">
        <v>73</v>
      </c>
      <c r="U5453" s="102" t="s">
        <v>45</v>
      </c>
      <c r="V5453" s="102" t="s">
        <v>46</v>
      </c>
      <c r="W5453" s="94">
        <v>129</v>
      </c>
      <c r="X5453" s="98">
        <v>9.27</v>
      </c>
      <c r="Y5453" s="94">
        <v>6600</v>
      </c>
      <c r="Z5453" s="94">
        <f t="shared" si="540"/>
        <v>851400</v>
      </c>
      <c r="AA5453" s="89">
        <v>20</v>
      </c>
      <c r="AB5453" s="89">
        <v>30</v>
      </c>
      <c r="AC5453" s="94">
        <f t="shared" si="541"/>
        <v>595980</v>
      </c>
      <c r="AD5453" s="94">
        <f>IF(AND(AC5453="",M5449=""),0,IF((AC5453=""),M5449, IF( (M5449=""),AC5453,SUM(AC5449:AC5459)+M5449)))</f>
        <v>7464396.75</v>
      </c>
      <c r="AE5453" s="94">
        <f t="shared" si="542"/>
        <v>691949.57872499991</v>
      </c>
      <c r="AF5453" s="94">
        <v>0</v>
      </c>
      <c r="AG5453" s="94">
        <f t="shared" si="543"/>
        <v>691949.57872499991</v>
      </c>
      <c r="AH5453" s="94">
        <v>0.3</v>
      </c>
    </row>
    <row r="5454" spans="1:34" s="99" customFormat="1" x14ac:dyDescent="0.55000000000000004">
      <c r="A5454" s="107"/>
      <c r="B5454" s="102"/>
      <c r="C5454" s="102"/>
      <c r="D5454" s="90"/>
      <c r="E5454" s="102"/>
      <c r="F5454" s="102"/>
      <c r="G5454" s="102"/>
      <c r="H5454" s="102"/>
      <c r="I5454" s="98"/>
      <c r="J5454" s="102"/>
      <c r="K5454" s="94"/>
      <c r="L5454" s="94"/>
      <c r="M5454" s="94"/>
      <c r="N5454" s="102">
        <v>5</v>
      </c>
      <c r="O5454" s="111" t="s">
        <v>7530</v>
      </c>
      <c r="P5454" s="96">
        <v>3570800007140</v>
      </c>
      <c r="Q5454" s="111" t="s">
        <v>7531</v>
      </c>
      <c r="R5454" s="111" t="s">
        <v>7534</v>
      </c>
      <c r="S5454" s="97" t="s">
        <v>7539</v>
      </c>
      <c r="T5454" s="102" t="s">
        <v>51</v>
      </c>
      <c r="U5454" s="102" t="s">
        <v>45</v>
      </c>
      <c r="V5454" s="102" t="s">
        <v>46</v>
      </c>
      <c r="W5454" s="94">
        <v>180</v>
      </c>
      <c r="X5454" s="98">
        <v>12.93</v>
      </c>
      <c r="Y5454" s="94">
        <v>6750</v>
      </c>
      <c r="Z5454" s="94">
        <f t="shared" si="540"/>
        <v>1215000</v>
      </c>
      <c r="AA5454" s="89">
        <v>20</v>
      </c>
      <c r="AB5454" s="89">
        <v>30</v>
      </c>
      <c r="AC5454" s="94">
        <f t="shared" si="541"/>
        <v>850500</v>
      </c>
      <c r="AD5454" s="94">
        <f>IF(AND(AC5454="",M5449=""),0,IF((AC5454=""),M5449, IF( (M5449=""),AC5454,SUM(AC5449:AC5459)+M5449)))</f>
        <v>7464396.75</v>
      </c>
      <c r="AE5454" s="94">
        <f t="shared" si="542"/>
        <v>965146.49977500003</v>
      </c>
      <c r="AF5454" s="94">
        <v>0</v>
      </c>
      <c r="AG5454" s="94">
        <f t="shared" si="543"/>
        <v>965146.49977500003</v>
      </c>
      <c r="AH5454" s="94">
        <v>0.3</v>
      </c>
    </row>
    <row r="5455" spans="1:34" s="99" customFormat="1" x14ac:dyDescent="0.55000000000000004">
      <c r="A5455" s="107"/>
      <c r="B5455" s="102"/>
      <c r="C5455" s="102"/>
      <c r="D5455" s="90"/>
      <c r="E5455" s="102"/>
      <c r="F5455" s="102"/>
      <c r="G5455" s="102"/>
      <c r="H5455" s="102"/>
      <c r="I5455" s="98"/>
      <c r="J5455" s="102"/>
      <c r="K5455" s="94"/>
      <c r="L5455" s="94"/>
      <c r="M5455" s="94"/>
      <c r="N5455" s="102">
        <v>6</v>
      </c>
      <c r="O5455" s="111" t="s">
        <v>7530</v>
      </c>
      <c r="P5455" s="96">
        <v>3570800007140</v>
      </c>
      <c r="Q5455" s="111" t="s">
        <v>7531</v>
      </c>
      <c r="R5455" s="111" t="s">
        <v>7534</v>
      </c>
      <c r="S5455" s="97" t="s">
        <v>7540</v>
      </c>
      <c r="T5455" s="102" t="s">
        <v>73</v>
      </c>
      <c r="U5455" s="102" t="s">
        <v>45</v>
      </c>
      <c r="V5455" s="102" t="s">
        <v>46</v>
      </c>
      <c r="W5455" s="94">
        <v>100</v>
      </c>
      <c r="X5455" s="98">
        <v>7.18</v>
      </c>
      <c r="Y5455" s="94">
        <v>6600</v>
      </c>
      <c r="Z5455" s="94">
        <f t="shared" si="540"/>
        <v>660000</v>
      </c>
      <c r="AA5455" s="89">
        <v>20</v>
      </c>
      <c r="AB5455" s="89">
        <v>30</v>
      </c>
      <c r="AC5455" s="94">
        <f t="shared" si="541"/>
        <v>462000</v>
      </c>
      <c r="AD5455" s="94">
        <f>IF(AND(AC5455="",M5449=""),0,IF((AC5455=""),M5449, IF( (M5449=""),AC5455,SUM(AC5449:AC5459)+M5449)))</f>
        <v>7464396.75</v>
      </c>
      <c r="AE5455" s="94">
        <f t="shared" si="542"/>
        <v>535943.68665000005</v>
      </c>
      <c r="AF5455" s="94">
        <v>0</v>
      </c>
      <c r="AG5455" s="94">
        <f t="shared" si="543"/>
        <v>535943.68665000005</v>
      </c>
      <c r="AH5455" s="94">
        <v>0.3</v>
      </c>
    </row>
    <row r="5456" spans="1:34" s="99" customFormat="1" x14ac:dyDescent="0.55000000000000004">
      <c r="A5456" s="107"/>
      <c r="B5456" s="102"/>
      <c r="C5456" s="102"/>
      <c r="D5456" s="90"/>
      <c r="E5456" s="102"/>
      <c r="F5456" s="102"/>
      <c r="G5456" s="102"/>
      <c r="H5456" s="102"/>
      <c r="I5456" s="98"/>
      <c r="J5456" s="102"/>
      <c r="K5456" s="94"/>
      <c r="L5456" s="94"/>
      <c r="M5456" s="94"/>
      <c r="N5456" s="102">
        <v>7</v>
      </c>
      <c r="O5456" s="111" t="s">
        <v>7530</v>
      </c>
      <c r="P5456" s="96">
        <v>3570800007140</v>
      </c>
      <c r="Q5456" s="111" t="s">
        <v>7531</v>
      </c>
      <c r="R5456" s="111" t="s">
        <v>7534</v>
      </c>
      <c r="S5456" s="97" t="s">
        <v>7541</v>
      </c>
      <c r="T5456" s="102" t="s">
        <v>73</v>
      </c>
      <c r="U5456" s="102" t="s">
        <v>45</v>
      </c>
      <c r="V5456" s="102" t="s">
        <v>46</v>
      </c>
      <c r="W5456" s="94">
        <v>50</v>
      </c>
      <c r="X5456" s="98">
        <v>3.59</v>
      </c>
      <c r="Y5456" s="94">
        <v>6600</v>
      </c>
      <c r="Z5456" s="94">
        <f t="shared" si="540"/>
        <v>330000</v>
      </c>
      <c r="AA5456" s="89">
        <v>20</v>
      </c>
      <c r="AB5456" s="89">
        <v>30</v>
      </c>
      <c r="AC5456" s="94">
        <f t="shared" si="541"/>
        <v>231000</v>
      </c>
      <c r="AD5456" s="94">
        <f>IF(AND(AC5456="",M5449=""),0,IF((AC5456=""),M5449, IF( (M5449=""),AC5456,SUM(AC5449:AC5459)+M5449)))</f>
        <v>7464396.75</v>
      </c>
      <c r="AE5456" s="94">
        <f t="shared" si="542"/>
        <v>267971.84332500002</v>
      </c>
      <c r="AF5456" s="94">
        <v>0</v>
      </c>
      <c r="AG5456" s="94">
        <f t="shared" si="543"/>
        <v>267971.84332500002</v>
      </c>
      <c r="AH5456" s="94">
        <v>0.3</v>
      </c>
    </row>
    <row r="5457" spans="1:34" s="99" customFormat="1" x14ac:dyDescent="0.55000000000000004">
      <c r="A5457" s="107"/>
      <c r="B5457" s="102"/>
      <c r="C5457" s="102"/>
      <c r="D5457" s="90"/>
      <c r="E5457" s="102"/>
      <c r="F5457" s="102"/>
      <c r="G5457" s="102"/>
      <c r="H5457" s="102"/>
      <c r="I5457" s="98"/>
      <c r="J5457" s="102"/>
      <c r="K5457" s="94"/>
      <c r="L5457" s="94"/>
      <c r="M5457" s="94"/>
      <c r="N5457" s="102">
        <v>8</v>
      </c>
      <c r="O5457" s="111" t="s">
        <v>7530</v>
      </c>
      <c r="P5457" s="96">
        <v>3570800007140</v>
      </c>
      <c r="Q5457" s="111" t="s">
        <v>7531</v>
      </c>
      <c r="R5457" s="111" t="s">
        <v>7534</v>
      </c>
      <c r="S5457" s="97" t="s">
        <v>7542</v>
      </c>
      <c r="T5457" s="102" t="s">
        <v>55</v>
      </c>
      <c r="U5457" s="102" t="s">
        <v>45</v>
      </c>
      <c r="V5457" s="102" t="s">
        <v>139</v>
      </c>
      <c r="W5457" s="94">
        <v>96</v>
      </c>
      <c r="X5457" s="98">
        <v>6.9</v>
      </c>
      <c r="Y5457" s="94">
        <v>0</v>
      </c>
      <c r="Z5457" s="94">
        <f t="shared" si="540"/>
        <v>0</v>
      </c>
      <c r="AA5457" s="89">
        <v>20</v>
      </c>
      <c r="AB5457" s="89">
        <v>30</v>
      </c>
      <c r="AC5457" s="94">
        <f t="shared" si="541"/>
        <v>0</v>
      </c>
      <c r="AD5457" s="94">
        <v>1690200</v>
      </c>
      <c r="AE5457" s="94">
        <f t="shared" si="542"/>
        <v>116623.8</v>
      </c>
      <c r="AF5457" s="94">
        <v>0</v>
      </c>
      <c r="AG5457" s="94">
        <f t="shared" si="543"/>
        <v>116623.8</v>
      </c>
      <c r="AH5457" s="94">
        <v>0.3</v>
      </c>
    </row>
    <row r="5458" spans="1:34" s="99" customFormat="1" x14ac:dyDescent="0.55000000000000004">
      <c r="A5458" s="107"/>
      <c r="B5458" s="102"/>
      <c r="C5458" s="102"/>
      <c r="D5458" s="90"/>
      <c r="E5458" s="102"/>
      <c r="F5458" s="102"/>
      <c r="G5458" s="102"/>
      <c r="H5458" s="102"/>
      <c r="I5458" s="98"/>
      <c r="J5458" s="102"/>
      <c r="K5458" s="94"/>
      <c r="L5458" s="94"/>
      <c r="M5458" s="94"/>
      <c r="N5458" s="102">
        <v>9</v>
      </c>
      <c r="O5458" s="111" t="s">
        <v>7530</v>
      </c>
      <c r="P5458" s="96">
        <v>3570800007140</v>
      </c>
      <c r="Q5458" s="111" t="s">
        <v>7531</v>
      </c>
      <c r="R5458" s="111" t="s">
        <v>7534</v>
      </c>
      <c r="S5458" s="97" t="s">
        <v>7543</v>
      </c>
      <c r="T5458" s="102" t="s">
        <v>55</v>
      </c>
      <c r="U5458" s="102" t="s">
        <v>45</v>
      </c>
      <c r="V5458" s="102" t="s">
        <v>52</v>
      </c>
      <c r="W5458" s="94">
        <v>72</v>
      </c>
      <c r="X5458" s="98">
        <v>5.17</v>
      </c>
      <c r="Y5458" s="94">
        <v>0</v>
      </c>
      <c r="Z5458" s="94">
        <f t="shared" si="540"/>
        <v>0</v>
      </c>
      <c r="AA5458" s="89">
        <v>20</v>
      </c>
      <c r="AB5458" s="89">
        <v>30</v>
      </c>
      <c r="AC5458" s="94">
        <f t="shared" si="541"/>
        <v>0</v>
      </c>
      <c r="AD5458" s="94">
        <v>1690200</v>
      </c>
      <c r="AE5458" s="94">
        <f t="shared" si="542"/>
        <v>87383.34</v>
      </c>
      <c r="AF5458" s="94">
        <v>0</v>
      </c>
      <c r="AG5458" s="94">
        <f t="shared" si="543"/>
        <v>87383.34</v>
      </c>
      <c r="AH5458" s="94">
        <v>0.3</v>
      </c>
    </row>
    <row r="5459" spans="1:34" s="99" customFormat="1" x14ac:dyDescent="0.55000000000000004">
      <c r="A5459" s="107"/>
      <c r="B5459" s="102"/>
      <c r="C5459" s="102"/>
      <c r="D5459" s="90"/>
      <c r="E5459" s="102"/>
      <c r="F5459" s="102"/>
      <c r="G5459" s="102"/>
      <c r="H5459" s="102"/>
      <c r="I5459" s="98"/>
      <c r="J5459" s="102"/>
      <c r="K5459" s="94"/>
      <c r="L5459" s="94"/>
      <c r="M5459" s="94"/>
      <c r="N5459" s="102">
        <v>10</v>
      </c>
      <c r="O5459" s="111" t="s">
        <v>7530</v>
      </c>
      <c r="P5459" s="96">
        <v>3570800007140</v>
      </c>
      <c r="Q5459" s="111" t="s">
        <v>7531</v>
      </c>
      <c r="R5459" s="111" t="s">
        <v>7534</v>
      </c>
      <c r="S5459" s="97" t="s">
        <v>7544</v>
      </c>
      <c r="T5459" s="102" t="s">
        <v>44</v>
      </c>
      <c r="U5459" s="102" t="s">
        <v>45</v>
      </c>
      <c r="V5459" s="102" t="s">
        <v>46</v>
      </c>
      <c r="W5459" s="94">
        <v>134.85</v>
      </c>
      <c r="X5459" s="98">
        <v>9.69</v>
      </c>
      <c r="Y5459" s="94">
        <v>7150</v>
      </c>
      <c r="Z5459" s="94">
        <f t="shared" si="540"/>
        <v>964177.5</v>
      </c>
      <c r="AA5459" s="89">
        <v>20</v>
      </c>
      <c r="AB5459" s="89">
        <v>30</v>
      </c>
      <c r="AC5459" s="94">
        <f t="shared" si="541"/>
        <v>674924.25</v>
      </c>
      <c r="AD5459" s="94">
        <f>IF(AND(AC5459="",M5449=""),0,IF((AC5459=""),M5449, IF( (M5449=""),AC5459,SUM(AC5449:AC5459)+M5449)))</f>
        <v>7464396.75</v>
      </c>
      <c r="AE5459" s="94">
        <f t="shared" si="542"/>
        <v>723300.04507500003</v>
      </c>
      <c r="AF5459" s="94">
        <v>0</v>
      </c>
      <c r="AG5459" s="94">
        <f t="shared" si="543"/>
        <v>723300.04507500003</v>
      </c>
      <c r="AH5459" s="94">
        <v>0.3</v>
      </c>
    </row>
    <row r="5460" spans="1:34" s="99" customFormat="1" x14ac:dyDescent="0.55000000000000004">
      <c r="A5460" s="107"/>
      <c r="B5460" s="102"/>
      <c r="C5460" s="102"/>
      <c r="D5460" s="90"/>
      <c r="E5460" s="102"/>
      <c r="F5460" s="102"/>
      <c r="G5460" s="102"/>
      <c r="H5460" s="102"/>
      <c r="I5460" s="98"/>
      <c r="J5460" s="102"/>
      <c r="K5460" s="94"/>
      <c r="L5460" s="94" t="s">
        <v>63</v>
      </c>
      <c r="M5460" s="94">
        <f>SUM(M5449:M5459)</f>
        <v>1690200</v>
      </c>
      <c r="N5460" s="102"/>
      <c r="O5460" s="111"/>
      <c r="P5460" s="96"/>
      <c r="Q5460" s="111"/>
      <c r="R5460" s="111"/>
      <c r="S5460" s="97"/>
      <c r="T5460" s="102"/>
      <c r="U5460" s="102"/>
      <c r="V5460" s="102"/>
      <c r="W5460" s="94"/>
      <c r="X5460" s="98"/>
      <c r="Y5460" s="94"/>
      <c r="Z5460" s="94"/>
      <c r="AA5460" s="89"/>
      <c r="AB5460" s="89"/>
      <c r="AC5460" s="94"/>
      <c r="AD5460" s="94"/>
      <c r="AE5460" s="94">
        <f>SUM(AE5449:AE5459)</f>
        <v>6767451.2022750005</v>
      </c>
      <c r="AF5460" s="94"/>
      <c r="AG5460" s="94">
        <f>SUM(AG5449:AG5459)</f>
        <v>4326593.4650250003</v>
      </c>
      <c r="AH5460" s="94"/>
    </row>
    <row r="5461" spans="1:34" s="99" customFormat="1" x14ac:dyDescent="0.55000000000000004">
      <c r="A5461" s="107" t="s">
        <v>7547</v>
      </c>
      <c r="B5461" s="102">
        <v>2349</v>
      </c>
      <c r="C5461" s="102">
        <v>9841</v>
      </c>
      <c r="D5461" s="90"/>
      <c r="E5461" s="102" t="s">
        <v>37</v>
      </c>
      <c r="F5461" s="102"/>
      <c r="G5461" s="102">
        <v>0</v>
      </c>
      <c r="H5461" s="102">
        <v>3</v>
      </c>
      <c r="I5461" s="98">
        <v>58</v>
      </c>
      <c r="J5461" s="102" t="s">
        <v>38</v>
      </c>
      <c r="K5461" s="94">
        <f>((G5461*400)+(H5461*100))+I5461</f>
        <v>358</v>
      </c>
      <c r="L5461" s="94">
        <v>255</v>
      </c>
      <c r="M5461" s="94">
        <f>K5461*L5461</f>
        <v>91290</v>
      </c>
      <c r="N5461" s="102"/>
      <c r="O5461" s="111"/>
      <c r="P5461" s="96"/>
      <c r="Q5461" s="111"/>
      <c r="R5461" s="111"/>
      <c r="S5461" s="97"/>
      <c r="T5461" s="102"/>
      <c r="U5461" s="102"/>
      <c r="V5461" s="102"/>
      <c r="W5461" s="94"/>
      <c r="X5461" s="98"/>
      <c r="Y5461" s="94"/>
      <c r="Z5461" s="94"/>
      <c r="AA5461" s="89"/>
      <c r="AB5461" s="89"/>
      <c r="AC5461" s="94"/>
      <c r="AD5461" s="94">
        <f>IF(AND(AC5461="",M5461=""),0,IF((AC5461=""),M5461,IF((M5461=""),AC5461,AC5461+M5461)))</f>
        <v>91290</v>
      </c>
      <c r="AE5461" s="94">
        <f t="shared" ref="AE5461:AE5467" si="544">IF( (X5461=""),AD5461*1,AD5461*(X5461/100) )</f>
        <v>91290</v>
      </c>
      <c r="AF5461" s="94">
        <v>0</v>
      </c>
      <c r="AG5461" s="94">
        <f t="shared" ref="AG5461:AG5467" si="545">IF((AF5461-AE5461) &gt; 1,0,IF((AF5461-AE5461)&lt;0,AE5461-AF5461,AF5461-AE5461))</f>
        <v>91290</v>
      </c>
      <c r="AH5461" s="94">
        <v>0.01</v>
      </c>
    </row>
    <row r="5462" spans="1:34" s="99" customFormat="1" x14ac:dyDescent="0.55000000000000004">
      <c r="A5462" s="107"/>
      <c r="B5462" s="102">
        <v>2350</v>
      </c>
      <c r="C5462" s="102">
        <v>5869</v>
      </c>
      <c r="D5462" s="90" t="s">
        <v>7548</v>
      </c>
      <c r="E5462" s="102" t="s">
        <v>37</v>
      </c>
      <c r="F5462" s="102">
        <v>5560</v>
      </c>
      <c r="G5462" s="102">
        <v>2</v>
      </c>
      <c r="H5462" s="102">
        <v>2</v>
      </c>
      <c r="I5462" s="98">
        <v>79</v>
      </c>
      <c r="J5462" s="102" t="s">
        <v>38</v>
      </c>
      <c r="K5462" s="94">
        <f>((G5462*400)+(H5462*100))+I5462</f>
        <v>1079</v>
      </c>
      <c r="L5462" s="94">
        <v>400</v>
      </c>
      <c r="M5462" s="94">
        <f>K5462*L5462</f>
        <v>431600</v>
      </c>
      <c r="N5462" s="102"/>
      <c r="O5462" s="111"/>
      <c r="P5462" s="96"/>
      <c r="Q5462" s="111"/>
      <c r="R5462" s="111"/>
      <c r="S5462" s="97"/>
      <c r="T5462" s="102"/>
      <c r="U5462" s="102"/>
      <c r="V5462" s="102"/>
      <c r="W5462" s="94"/>
      <c r="X5462" s="98"/>
      <c r="Y5462" s="94"/>
      <c r="Z5462" s="94"/>
      <c r="AA5462" s="89"/>
      <c r="AB5462" s="89"/>
      <c r="AC5462" s="94"/>
      <c r="AD5462" s="94">
        <f>IF(AND(AC5462="",M5462=""),0,IF((AC5462=""),M5462,IF((M5462=""),AC5462,AC5462+M5462)))</f>
        <v>431600</v>
      </c>
      <c r="AE5462" s="94">
        <f t="shared" si="544"/>
        <v>431600</v>
      </c>
      <c r="AF5462" s="94">
        <v>0</v>
      </c>
      <c r="AG5462" s="94">
        <f t="shared" si="545"/>
        <v>431600</v>
      </c>
      <c r="AH5462" s="94">
        <v>0.01</v>
      </c>
    </row>
    <row r="5463" spans="1:34" s="99" customFormat="1" x14ac:dyDescent="0.55000000000000004">
      <c r="A5463" s="107"/>
      <c r="B5463" s="102">
        <v>2351</v>
      </c>
      <c r="C5463" s="102">
        <v>10140</v>
      </c>
      <c r="D5463" s="90" t="s">
        <v>7549</v>
      </c>
      <c r="E5463" s="102" t="s">
        <v>34</v>
      </c>
      <c r="F5463" s="102">
        <v>14133</v>
      </c>
      <c r="G5463" s="102">
        <v>0</v>
      </c>
      <c r="H5463" s="102">
        <v>1</v>
      </c>
      <c r="I5463" s="98">
        <v>45</v>
      </c>
      <c r="J5463" s="102" t="s">
        <v>35</v>
      </c>
      <c r="K5463" s="94">
        <f>((G5463*400)+(H5463*100))+I5463</f>
        <v>145</v>
      </c>
      <c r="L5463" s="94">
        <v>2425</v>
      </c>
      <c r="M5463" s="94">
        <f>K5463*L5463</f>
        <v>351625</v>
      </c>
      <c r="N5463" s="102">
        <v>1</v>
      </c>
      <c r="O5463" s="111" t="s">
        <v>7545</v>
      </c>
      <c r="P5463" s="96"/>
      <c r="Q5463" s="111" t="s">
        <v>7546</v>
      </c>
      <c r="R5463" s="111" t="s">
        <v>7550</v>
      </c>
      <c r="S5463" s="97" t="s">
        <v>7551</v>
      </c>
      <c r="T5463" s="102" t="s">
        <v>51</v>
      </c>
      <c r="U5463" s="102" t="s">
        <v>45</v>
      </c>
      <c r="V5463" s="102" t="s">
        <v>52</v>
      </c>
      <c r="W5463" s="94">
        <v>99</v>
      </c>
      <c r="X5463" s="98">
        <v>70.42</v>
      </c>
      <c r="Y5463" s="94">
        <v>6750</v>
      </c>
      <c r="Z5463" s="94">
        <f>W5463*Y5463</f>
        <v>668250</v>
      </c>
      <c r="AA5463" s="89">
        <v>7</v>
      </c>
      <c r="AB5463" s="89">
        <v>7</v>
      </c>
      <c r="AC5463" s="94">
        <f>(Z5463*(100-AB5463))/100</f>
        <v>621472.5</v>
      </c>
      <c r="AD5463" s="94">
        <f>IF(AND(AC5463="",M5463=""),0,IF((AC5463=""),M5463, IF( (M5463=""),AC5463,SUM(AC5463:AC5465)+M5463)))</f>
        <v>1189646.1399999999</v>
      </c>
      <c r="AE5463" s="94">
        <f t="shared" si="544"/>
        <v>837748.81178799993</v>
      </c>
      <c r="AF5463" s="94">
        <v>50000000</v>
      </c>
      <c r="AG5463" s="94">
        <f t="shared" si="545"/>
        <v>0</v>
      </c>
      <c r="AH5463" s="94">
        <v>0.02</v>
      </c>
    </row>
    <row r="5464" spans="1:34" s="99" customFormat="1" x14ac:dyDescent="0.55000000000000004">
      <c r="A5464" s="107"/>
      <c r="B5464" s="102"/>
      <c r="C5464" s="102"/>
      <c r="D5464" s="90"/>
      <c r="E5464" s="102"/>
      <c r="F5464" s="102"/>
      <c r="G5464" s="102"/>
      <c r="H5464" s="102"/>
      <c r="I5464" s="98"/>
      <c r="J5464" s="102"/>
      <c r="K5464" s="94"/>
      <c r="L5464" s="94"/>
      <c r="M5464" s="94"/>
      <c r="N5464" s="102">
        <v>2</v>
      </c>
      <c r="O5464" s="111" t="s">
        <v>7545</v>
      </c>
      <c r="P5464" s="96"/>
      <c r="Q5464" s="111" t="s">
        <v>7546</v>
      </c>
      <c r="R5464" s="111" t="s">
        <v>7550</v>
      </c>
      <c r="S5464" s="97" t="s">
        <v>7552</v>
      </c>
      <c r="T5464" s="102" t="s">
        <v>343</v>
      </c>
      <c r="U5464" s="102" t="s">
        <v>45</v>
      </c>
      <c r="V5464" s="102" t="s">
        <v>52</v>
      </c>
      <c r="W5464" s="94">
        <v>34.65</v>
      </c>
      <c r="X5464" s="98">
        <v>24.65</v>
      </c>
      <c r="Y5464" s="94">
        <v>5600</v>
      </c>
      <c r="Z5464" s="94">
        <f>W5464*Y5464</f>
        <v>194040</v>
      </c>
      <c r="AA5464" s="89">
        <v>7</v>
      </c>
      <c r="AB5464" s="89">
        <v>7</v>
      </c>
      <c r="AC5464" s="94">
        <f>(Z5464*(100-AB5464))/100</f>
        <v>180457.2</v>
      </c>
      <c r="AD5464" s="94">
        <f>IF(AND(AC5464="",M5463=""),0,IF((AC5464=""),M5463, IF( (M5463=""),AC5464,SUM(AC5463:AC5465)+M5463)))</f>
        <v>1189646.1399999999</v>
      </c>
      <c r="AE5464" s="94">
        <f t="shared" si="544"/>
        <v>293247.77350999997</v>
      </c>
      <c r="AF5464" s="94">
        <v>50000000</v>
      </c>
      <c r="AG5464" s="94">
        <f t="shared" si="545"/>
        <v>0</v>
      </c>
      <c r="AH5464" s="94">
        <v>0.02</v>
      </c>
    </row>
    <row r="5465" spans="1:34" s="99" customFormat="1" x14ac:dyDescent="0.55000000000000004">
      <c r="A5465" s="107"/>
      <c r="B5465" s="102"/>
      <c r="C5465" s="102"/>
      <c r="D5465" s="90"/>
      <c r="E5465" s="102"/>
      <c r="F5465" s="102"/>
      <c r="G5465" s="102"/>
      <c r="H5465" s="102"/>
      <c r="I5465" s="98"/>
      <c r="J5465" s="102"/>
      <c r="K5465" s="94"/>
      <c r="L5465" s="94"/>
      <c r="M5465" s="94"/>
      <c r="N5465" s="102">
        <v>3</v>
      </c>
      <c r="O5465" s="111" t="s">
        <v>7545</v>
      </c>
      <c r="P5465" s="96"/>
      <c r="Q5465" s="111" t="s">
        <v>7546</v>
      </c>
      <c r="R5465" s="111" t="s">
        <v>7550</v>
      </c>
      <c r="S5465" s="97" t="s">
        <v>7553</v>
      </c>
      <c r="T5465" s="102" t="s">
        <v>343</v>
      </c>
      <c r="U5465" s="102" t="s">
        <v>45</v>
      </c>
      <c r="V5465" s="102" t="s">
        <v>52</v>
      </c>
      <c r="W5465" s="94">
        <v>6.93</v>
      </c>
      <c r="X5465" s="98">
        <v>4.93</v>
      </c>
      <c r="Y5465" s="94">
        <v>5600</v>
      </c>
      <c r="Z5465" s="94">
        <f>W5465*Y5465</f>
        <v>38808</v>
      </c>
      <c r="AA5465" s="89">
        <v>7</v>
      </c>
      <c r="AB5465" s="89">
        <v>7</v>
      </c>
      <c r="AC5465" s="94">
        <f>(Z5465*(100-AB5465))/100</f>
        <v>36091.440000000002</v>
      </c>
      <c r="AD5465" s="94">
        <f>IF(AND(AC5465="",M5463=""),0,IF((AC5465=""),M5463, IF( (M5463=""),AC5465,SUM(AC5463:AC5465)+M5463)))</f>
        <v>1189646.1399999999</v>
      </c>
      <c r="AE5465" s="94">
        <f t="shared" si="544"/>
        <v>58649.554701999994</v>
      </c>
      <c r="AF5465" s="94">
        <v>50000000</v>
      </c>
      <c r="AG5465" s="94">
        <f t="shared" si="545"/>
        <v>0</v>
      </c>
      <c r="AH5465" s="94">
        <v>0.02</v>
      </c>
    </row>
    <row r="5466" spans="1:34" s="99" customFormat="1" x14ac:dyDescent="0.55000000000000004">
      <c r="A5466" s="107"/>
      <c r="B5466" s="102">
        <v>2352</v>
      </c>
      <c r="C5466" s="102">
        <v>5461</v>
      </c>
      <c r="D5466" s="90" t="s">
        <v>7554</v>
      </c>
      <c r="E5466" s="102" t="s">
        <v>34</v>
      </c>
      <c r="F5466" s="102">
        <v>14144</v>
      </c>
      <c r="G5466" s="102">
        <v>0</v>
      </c>
      <c r="H5466" s="102">
        <v>0</v>
      </c>
      <c r="I5466" s="98">
        <v>30</v>
      </c>
      <c r="J5466" s="102" t="s">
        <v>62</v>
      </c>
      <c r="K5466" s="94">
        <f>((G5466*400)+(H5466*100))+I5466</f>
        <v>30</v>
      </c>
      <c r="L5466" s="94">
        <v>2425</v>
      </c>
      <c r="M5466" s="94">
        <f>K5466*L5466</f>
        <v>72750</v>
      </c>
      <c r="N5466" s="102">
        <v>1</v>
      </c>
      <c r="O5466" s="111" t="s">
        <v>7545</v>
      </c>
      <c r="P5466" s="96"/>
      <c r="Q5466" s="111" t="s">
        <v>7546</v>
      </c>
      <c r="R5466" s="111" t="s">
        <v>7550</v>
      </c>
      <c r="S5466" s="97"/>
      <c r="T5466" s="102" t="s">
        <v>95</v>
      </c>
      <c r="U5466" s="102" t="s">
        <v>45</v>
      </c>
      <c r="V5466" s="102" t="s">
        <v>75</v>
      </c>
      <c r="W5466" s="94">
        <v>150</v>
      </c>
      <c r="X5466" s="98">
        <v>100</v>
      </c>
      <c r="Y5466" s="94">
        <v>5500</v>
      </c>
      <c r="Z5466" s="94">
        <f>W5466*Y5466</f>
        <v>825000</v>
      </c>
      <c r="AA5466" s="89">
        <v>12</v>
      </c>
      <c r="AB5466" s="89">
        <v>14</v>
      </c>
      <c r="AC5466" s="94">
        <f>(Z5466*(100-AB5466))/100</f>
        <v>709500</v>
      </c>
      <c r="AD5466" s="94">
        <f>IF(AND(AC5466="",M5466=""),0,IF((AC5466=""),M5466, IF( (M5466=""),AC5466,SUM(AC5466:AC5466)+M5466)))</f>
        <v>782250</v>
      </c>
      <c r="AE5466" s="94">
        <f t="shared" si="544"/>
        <v>782250</v>
      </c>
      <c r="AF5466" s="94">
        <v>0</v>
      </c>
      <c r="AG5466" s="94">
        <f t="shared" si="545"/>
        <v>782250</v>
      </c>
      <c r="AH5466" s="94">
        <v>0.3</v>
      </c>
    </row>
    <row r="5467" spans="1:34" s="99" customFormat="1" x14ac:dyDescent="0.55000000000000004">
      <c r="A5467" s="107"/>
      <c r="B5467" s="102">
        <v>2353</v>
      </c>
      <c r="C5467" s="102">
        <v>10141</v>
      </c>
      <c r="D5467" s="90" t="s">
        <v>7555</v>
      </c>
      <c r="E5467" s="102" t="s">
        <v>34</v>
      </c>
      <c r="F5467" s="102">
        <v>18358</v>
      </c>
      <c r="G5467" s="102">
        <v>0</v>
      </c>
      <c r="H5467" s="102">
        <v>1</v>
      </c>
      <c r="I5467" s="98">
        <v>25</v>
      </c>
      <c r="J5467" s="102" t="s">
        <v>38</v>
      </c>
      <c r="K5467" s="94">
        <f>((G5467*400)+(H5467*100))+I5467</f>
        <v>125</v>
      </c>
      <c r="L5467" s="94">
        <v>625</v>
      </c>
      <c r="M5467" s="94">
        <f>K5467*L5467</f>
        <v>78125</v>
      </c>
      <c r="N5467" s="102"/>
      <c r="O5467" s="111"/>
      <c r="P5467" s="96"/>
      <c r="Q5467" s="111"/>
      <c r="R5467" s="111"/>
      <c r="S5467" s="97"/>
      <c r="T5467" s="102"/>
      <c r="U5467" s="102"/>
      <c r="V5467" s="102"/>
      <c r="W5467" s="94"/>
      <c r="X5467" s="98"/>
      <c r="Y5467" s="94"/>
      <c r="Z5467" s="94"/>
      <c r="AA5467" s="89"/>
      <c r="AB5467" s="89"/>
      <c r="AC5467" s="94"/>
      <c r="AD5467" s="94">
        <f>IF(AND(AC5467="",M5467=""),0,IF((AC5467=""),M5467,IF((M5467=""),AC5467,AC5467+M5467)))</f>
        <v>78125</v>
      </c>
      <c r="AE5467" s="94">
        <f t="shared" si="544"/>
        <v>78125</v>
      </c>
      <c r="AF5467" s="94">
        <v>50000000</v>
      </c>
      <c r="AG5467" s="94">
        <f t="shared" si="545"/>
        <v>0</v>
      </c>
      <c r="AH5467" s="94">
        <v>0.01</v>
      </c>
    </row>
    <row r="5468" spans="1:34" s="99" customFormat="1" x14ac:dyDescent="0.55000000000000004">
      <c r="A5468" s="107"/>
      <c r="B5468" s="102"/>
      <c r="C5468" s="102"/>
      <c r="D5468" s="90"/>
      <c r="E5468" s="102"/>
      <c r="F5468" s="102"/>
      <c r="G5468" s="102"/>
      <c r="H5468" s="102"/>
      <c r="I5468" s="98"/>
      <c r="J5468" s="102"/>
      <c r="K5468" s="94"/>
      <c r="L5468" s="94" t="s">
        <v>63</v>
      </c>
      <c r="M5468" s="94">
        <f>SUM(M5461:M5467)</f>
        <v>1025390</v>
      </c>
      <c r="N5468" s="102"/>
      <c r="O5468" s="111"/>
      <c r="P5468" s="96"/>
      <c r="Q5468" s="111"/>
      <c r="R5468" s="111"/>
      <c r="S5468" s="97"/>
      <c r="T5468" s="102"/>
      <c r="U5468" s="102"/>
      <c r="V5468" s="102"/>
      <c r="W5468" s="94"/>
      <c r="X5468" s="98"/>
      <c r="Y5468" s="94"/>
      <c r="Z5468" s="94"/>
      <c r="AA5468" s="89"/>
      <c r="AB5468" s="89"/>
      <c r="AC5468" s="94"/>
      <c r="AD5468" s="94"/>
      <c r="AE5468" s="94">
        <f>SUM(AE5461:AE5467)</f>
        <v>2572911.1399999997</v>
      </c>
      <c r="AF5468" s="94"/>
      <c r="AG5468" s="94">
        <f>SUM(AG5461:AG5467)</f>
        <v>1305140</v>
      </c>
      <c r="AH5468" s="94"/>
    </row>
    <row r="5469" spans="1:34" s="173" customFormat="1" x14ac:dyDescent="0.55000000000000004">
      <c r="A5469" s="122" t="s">
        <v>7558</v>
      </c>
      <c r="B5469" s="123">
        <v>2354</v>
      </c>
      <c r="C5469" s="123">
        <v>9930</v>
      </c>
      <c r="D5469" s="135">
        <v>3005</v>
      </c>
      <c r="E5469" s="123" t="s">
        <v>37</v>
      </c>
      <c r="F5469" s="123"/>
      <c r="G5469" s="123">
        <v>0</v>
      </c>
      <c r="H5469" s="123">
        <v>0</v>
      </c>
      <c r="I5469" s="136">
        <v>63</v>
      </c>
      <c r="J5469" s="123" t="s">
        <v>35</v>
      </c>
      <c r="K5469" s="137">
        <f>((G5469*400)+(H5469*100))+I5469</f>
        <v>63</v>
      </c>
      <c r="L5469" s="137">
        <v>225</v>
      </c>
      <c r="M5469" s="137">
        <f>K5469*L5469</f>
        <v>14175</v>
      </c>
      <c r="N5469" s="123">
        <v>1</v>
      </c>
      <c r="O5469" s="108" t="s">
        <v>7556</v>
      </c>
      <c r="P5469" s="138">
        <v>8570885000448</v>
      </c>
      <c r="Q5469" s="108" t="s">
        <v>7557</v>
      </c>
      <c r="R5469" s="108" t="s">
        <v>7559</v>
      </c>
      <c r="S5469" s="139"/>
      <c r="T5469" s="123" t="s">
        <v>51</v>
      </c>
      <c r="U5469" s="123" t="s">
        <v>45</v>
      </c>
      <c r="V5469" s="123" t="s">
        <v>52</v>
      </c>
      <c r="W5469" s="137">
        <v>108.9</v>
      </c>
      <c r="X5469" s="136">
        <v>80.97</v>
      </c>
      <c r="Y5469" s="137">
        <v>6750</v>
      </c>
      <c r="Z5469" s="137">
        <f>W5469*Y5469</f>
        <v>735075</v>
      </c>
      <c r="AA5469" s="119">
        <v>1</v>
      </c>
      <c r="AB5469" s="119">
        <v>1</v>
      </c>
      <c r="AC5469" s="137">
        <f>(Z5469*(100-AB5469))/100</f>
        <v>727724.25</v>
      </c>
      <c r="AD5469" s="137">
        <f>IF(AND(AC5469="",M5469=""),0,IF((AC5469=""),M5469, IF( (M5469=""),AC5469,SUM(AC5469:AC5471)+M5469)))</f>
        <v>887151.55500000005</v>
      </c>
      <c r="AE5469" s="137">
        <f>IF( (X5469=""),AD5469*1,AD5469*(X5469/100) )</f>
        <v>718326.6140835</v>
      </c>
      <c r="AF5469" s="137">
        <v>50000000</v>
      </c>
      <c r="AG5469" s="137">
        <f>IF((AF5469-AE5469) &gt; 1,0,IF((AF5469-AE5469)&lt;0,AE5469-AF5469,AF5469-AE5469))</f>
        <v>0</v>
      </c>
      <c r="AH5469" s="137">
        <v>0.02</v>
      </c>
    </row>
    <row r="5470" spans="1:34" s="173" customFormat="1" x14ac:dyDescent="0.55000000000000004">
      <c r="A5470" s="122"/>
      <c r="B5470" s="123"/>
      <c r="C5470" s="123"/>
      <c r="D5470" s="135"/>
      <c r="E5470" s="123"/>
      <c r="F5470" s="123"/>
      <c r="G5470" s="123"/>
      <c r="H5470" s="123"/>
      <c r="I5470" s="136"/>
      <c r="J5470" s="123"/>
      <c r="K5470" s="137"/>
      <c r="L5470" s="137"/>
      <c r="M5470" s="137"/>
      <c r="N5470" s="123">
        <v>2</v>
      </c>
      <c r="O5470" s="108" t="s">
        <v>7556</v>
      </c>
      <c r="P5470" s="138">
        <v>8570885000448</v>
      </c>
      <c r="Q5470" s="108" t="s">
        <v>7557</v>
      </c>
      <c r="R5470" s="108" t="s">
        <v>7559</v>
      </c>
      <c r="S5470" s="139"/>
      <c r="T5470" s="123" t="s">
        <v>343</v>
      </c>
      <c r="U5470" s="123" t="s">
        <v>45</v>
      </c>
      <c r="V5470" s="123" t="s">
        <v>52</v>
      </c>
      <c r="W5470" s="137">
        <v>18</v>
      </c>
      <c r="X5470" s="136">
        <v>13.38</v>
      </c>
      <c r="Y5470" s="137">
        <v>5600</v>
      </c>
      <c r="Z5470" s="137">
        <f>W5470*Y5470</f>
        <v>100800</v>
      </c>
      <c r="AA5470" s="119">
        <v>1</v>
      </c>
      <c r="AB5470" s="119">
        <v>1</v>
      </c>
      <c r="AC5470" s="137">
        <f>(Z5470*(100-AB5470))/100</f>
        <v>99792</v>
      </c>
      <c r="AD5470" s="137">
        <f>IF(AND(AC5470="",M5469=""),0,IF((AC5470=""),M5469, IF( (M5469=""),AC5470,SUM(AC5469:AC5471)+M5469)))</f>
        <v>887151.55500000005</v>
      </c>
      <c r="AE5470" s="137">
        <f>IF( (X5470=""),AD5470*1,AD5470*(X5470/100) )</f>
        <v>118700.87805900001</v>
      </c>
      <c r="AF5470" s="137">
        <v>50000000</v>
      </c>
      <c r="AG5470" s="137">
        <f>IF((AF5470-AE5470) &gt; 1,0,IF((AF5470-AE5470)&lt;0,AE5470-AF5470,AF5470-AE5470))</f>
        <v>0</v>
      </c>
      <c r="AH5470" s="137">
        <v>0.02</v>
      </c>
    </row>
    <row r="5471" spans="1:34" s="173" customFormat="1" x14ac:dyDescent="0.55000000000000004">
      <c r="A5471" s="122"/>
      <c r="B5471" s="123"/>
      <c r="C5471" s="123"/>
      <c r="D5471" s="135"/>
      <c r="E5471" s="123"/>
      <c r="F5471" s="123"/>
      <c r="G5471" s="123"/>
      <c r="H5471" s="123"/>
      <c r="I5471" s="136"/>
      <c r="J5471" s="123"/>
      <c r="K5471" s="137"/>
      <c r="L5471" s="137"/>
      <c r="M5471" s="137"/>
      <c r="N5471" s="123">
        <v>3</v>
      </c>
      <c r="O5471" s="108" t="s">
        <v>7556</v>
      </c>
      <c r="P5471" s="138">
        <v>8570885000448</v>
      </c>
      <c r="Q5471" s="108" t="s">
        <v>7557</v>
      </c>
      <c r="R5471" s="108" t="s">
        <v>7559</v>
      </c>
      <c r="S5471" s="139"/>
      <c r="T5471" s="123" t="s">
        <v>439</v>
      </c>
      <c r="U5471" s="123" t="s">
        <v>45</v>
      </c>
      <c r="V5471" s="123" t="s">
        <v>52</v>
      </c>
      <c r="W5471" s="137">
        <v>7.59</v>
      </c>
      <c r="X5471" s="136">
        <v>5.64</v>
      </c>
      <c r="Y5471" s="137">
        <v>6050</v>
      </c>
      <c r="Z5471" s="137">
        <f>W5471*Y5471</f>
        <v>45919.5</v>
      </c>
      <c r="AA5471" s="119">
        <v>1</v>
      </c>
      <c r="AB5471" s="119">
        <v>1</v>
      </c>
      <c r="AC5471" s="137">
        <f>(Z5471*(100-AB5471))/100</f>
        <v>45460.305</v>
      </c>
      <c r="AD5471" s="137">
        <f>IF(AND(AC5471="",M5469=""),0,IF((AC5471=""),M5469, IF( (M5469=""),AC5471,SUM(AC5469:AC5471)+M5469)))</f>
        <v>887151.55500000005</v>
      </c>
      <c r="AE5471" s="137">
        <f>IF( (X5471=""),AD5471*1,AD5471*(X5471/100) )</f>
        <v>50035.347701999999</v>
      </c>
      <c r="AF5471" s="137">
        <v>50000000</v>
      </c>
      <c r="AG5471" s="137">
        <f>IF((AF5471-AE5471) &gt; 1,0,IF((AF5471-AE5471)&lt;0,AE5471-AF5471,AF5471-AE5471))</f>
        <v>0</v>
      </c>
      <c r="AH5471" s="137">
        <v>0.02</v>
      </c>
    </row>
    <row r="5472" spans="1:34" s="173" customFormat="1" x14ac:dyDescent="0.55000000000000004">
      <c r="A5472" s="122"/>
      <c r="B5472" s="123"/>
      <c r="C5472" s="123"/>
      <c r="D5472" s="135"/>
      <c r="E5472" s="123"/>
      <c r="F5472" s="123"/>
      <c r="G5472" s="123"/>
      <c r="H5472" s="123"/>
      <c r="I5472" s="136"/>
      <c r="J5472" s="123"/>
      <c r="K5472" s="137"/>
      <c r="L5472" s="137" t="s">
        <v>63</v>
      </c>
      <c r="M5472" s="137">
        <f>SUM(M5469:M5471)</f>
        <v>14175</v>
      </c>
      <c r="N5472" s="123"/>
      <c r="O5472" s="108"/>
      <c r="P5472" s="138"/>
      <c r="Q5472" s="108"/>
      <c r="R5472" s="108"/>
      <c r="S5472" s="139"/>
      <c r="T5472" s="123"/>
      <c r="U5472" s="123"/>
      <c r="V5472" s="123"/>
      <c r="W5472" s="137"/>
      <c r="X5472" s="136"/>
      <c r="Y5472" s="137"/>
      <c r="Z5472" s="137"/>
      <c r="AA5472" s="119"/>
      <c r="AB5472" s="119"/>
      <c r="AC5472" s="137"/>
      <c r="AD5472" s="137"/>
      <c r="AE5472" s="137">
        <f>SUM(AE5469:AE5471)</f>
        <v>887062.83984449995</v>
      </c>
      <c r="AF5472" s="137"/>
      <c r="AG5472" s="137">
        <f>SUM(AG5469:AG5471)</f>
        <v>0</v>
      </c>
      <c r="AH5472" s="137"/>
    </row>
    <row r="5473" spans="1:34" s="173" customFormat="1" x14ac:dyDescent="0.55000000000000004">
      <c r="A5473" s="122" t="s">
        <v>7560</v>
      </c>
      <c r="B5473" s="123">
        <v>2355</v>
      </c>
      <c r="C5473" s="123">
        <v>9694</v>
      </c>
      <c r="D5473" s="135"/>
      <c r="E5473" s="123" t="s">
        <v>34</v>
      </c>
      <c r="F5473" s="123">
        <v>449</v>
      </c>
      <c r="G5473" s="123">
        <v>1</v>
      </c>
      <c r="H5473" s="123">
        <v>3</v>
      </c>
      <c r="I5473" s="136">
        <v>58</v>
      </c>
      <c r="J5473" s="123" t="s">
        <v>38</v>
      </c>
      <c r="K5473" s="137">
        <f>((G5473*400)+(H5473*100))+I5473</f>
        <v>758</v>
      </c>
      <c r="L5473" s="137">
        <v>625</v>
      </c>
      <c r="M5473" s="137">
        <f>K5473*L5473</f>
        <v>473750</v>
      </c>
      <c r="N5473" s="123"/>
      <c r="O5473" s="108"/>
      <c r="P5473" s="138"/>
      <c r="Q5473" s="108"/>
      <c r="R5473" s="108"/>
      <c r="S5473" s="139"/>
      <c r="T5473" s="123"/>
      <c r="U5473" s="123"/>
      <c r="V5473" s="123"/>
      <c r="W5473" s="137"/>
      <c r="X5473" s="136"/>
      <c r="Y5473" s="137"/>
      <c r="Z5473" s="137"/>
      <c r="AA5473" s="119"/>
      <c r="AB5473" s="119"/>
      <c r="AC5473" s="137"/>
      <c r="AD5473" s="137">
        <f>IF(AND(AC5473="",M5473=""),0,IF((AC5473=""),M5473,IF((M5473=""),AC5473,AC5473+M5473)))</f>
        <v>473750</v>
      </c>
      <c r="AE5473" s="137">
        <f>IF( (X5473=""),AD5473*1,AD5473*(X5473/100) )</f>
        <v>473750</v>
      </c>
      <c r="AF5473" s="137">
        <v>50000000</v>
      </c>
      <c r="AG5473" s="137">
        <f>IF((AF5473-AE5473) &gt; 1,0,IF((AF5473-AE5473)&lt;0,AE5473-AF5473,AF5473-AE5473))</f>
        <v>0</v>
      </c>
      <c r="AH5473" s="137">
        <v>0.01</v>
      </c>
    </row>
    <row r="5474" spans="1:34" s="173" customFormat="1" x14ac:dyDescent="0.55000000000000004">
      <c r="A5474" s="122"/>
      <c r="B5474" s="123"/>
      <c r="C5474" s="123"/>
      <c r="D5474" s="135"/>
      <c r="E5474" s="123"/>
      <c r="F5474" s="123"/>
      <c r="G5474" s="123"/>
      <c r="H5474" s="123"/>
      <c r="I5474" s="136"/>
      <c r="J5474" s="123"/>
      <c r="K5474" s="137"/>
      <c r="L5474" s="137" t="s">
        <v>63</v>
      </c>
      <c r="M5474" s="137">
        <f>SUM(M5473:M5473)</f>
        <v>473750</v>
      </c>
      <c r="N5474" s="123"/>
      <c r="O5474" s="108"/>
      <c r="P5474" s="138"/>
      <c r="Q5474" s="108"/>
      <c r="R5474" s="108"/>
      <c r="S5474" s="139"/>
      <c r="T5474" s="123"/>
      <c r="U5474" s="123"/>
      <c r="V5474" s="123"/>
      <c r="W5474" s="137"/>
      <c r="X5474" s="136"/>
      <c r="Y5474" s="137"/>
      <c r="Z5474" s="137"/>
      <c r="AA5474" s="119"/>
      <c r="AB5474" s="119"/>
      <c r="AC5474" s="137"/>
      <c r="AD5474" s="137"/>
      <c r="AE5474" s="137">
        <f>SUM(AE5473:AE5473)</f>
        <v>473750</v>
      </c>
      <c r="AF5474" s="137"/>
      <c r="AG5474" s="137">
        <f>SUM(AG5473:AG5473)</f>
        <v>0</v>
      </c>
      <c r="AH5474" s="137"/>
    </row>
    <row r="5475" spans="1:34" s="173" customFormat="1" x14ac:dyDescent="0.55000000000000004">
      <c r="A5475" s="122" t="s">
        <v>7561</v>
      </c>
      <c r="B5475" s="123">
        <v>2356</v>
      </c>
      <c r="C5475" s="123">
        <v>5010</v>
      </c>
      <c r="D5475" s="135" t="s">
        <v>7562</v>
      </c>
      <c r="E5475" s="123" t="s">
        <v>34</v>
      </c>
      <c r="F5475" s="123">
        <v>17845</v>
      </c>
      <c r="G5475" s="123">
        <v>7</v>
      </c>
      <c r="H5475" s="123">
        <v>0</v>
      </c>
      <c r="I5475" s="136">
        <v>32</v>
      </c>
      <c r="J5475" s="123" t="s">
        <v>38</v>
      </c>
      <c r="K5475" s="137">
        <f>((G5475*400)+(H5475*100))+I5475</f>
        <v>2832</v>
      </c>
      <c r="L5475" s="137">
        <v>275</v>
      </c>
      <c r="M5475" s="137">
        <f>K5475*L5475</f>
        <v>778800</v>
      </c>
      <c r="N5475" s="123"/>
      <c r="O5475" s="108"/>
      <c r="P5475" s="138"/>
      <c r="Q5475" s="108"/>
      <c r="R5475" s="108"/>
      <c r="S5475" s="139"/>
      <c r="T5475" s="123"/>
      <c r="U5475" s="123"/>
      <c r="V5475" s="123"/>
      <c r="W5475" s="137"/>
      <c r="X5475" s="136"/>
      <c r="Y5475" s="137"/>
      <c r="Z5475" s="137"/>
      <c r="AA5475" s="119"/>
      <c r="AB5475" s="119"/>
      <c r="AC5475" s="137"/>
      <c r="AD5475" s="137">
        <f>IF(AND(AC5475="",M5475=""),0,IF((AC5475=""),M5475,IF((M5475=""),AC5475,AC5475+M5475)))</f>
        <v>778800</v>
      </c>
      <c r="AE5475" s="137">
        <f>IF( (X5475=""),AD5475*1,AD5475*(X5475/100) )</f>
        <v>778800</v>
      </c>
      <c r="AF5475" s="137">
        <v>50000000</v>
      </c>
      <c r="AG5475" s="137">
        <f>IF((AF5475-AE5475) &gt; 1,0,IF((AF5475-AE5475)&lt;0,AE5475-AF5475,AF5475-AE5475))</f>
        <v>0</v>
      </c>
      <c r="AH5475" s="137">
        <v>0.01</v>
      </c>
    </row>
    <row r="5476" spans="1:34" s="173" customFormat="1" x14ac:dyDescent="0.55000000000000004">
      <c r="A5476" s="122"/>
      <c r="B5476" s="123"/>
      <c r="C5476" s="123"/>
      <c r="D5476" s="135"/>
      <c r="E5476" s="123"/>
      <c r="F5476" s="123"/>
      <c r="G5476" s="123"/>
      <c r="H5476" s="123"/>
      <c r="I5476" s="136"/>
      <c r="J5476" s="123"/>
      <c r="K5476" s="137"/>
      <c r="L5476" s="137" t="s">
        <v>63</v>
      </c>
      <c r="M5476" s="137">
        <f>SUM(M5475:M5475)</f>
        <v>778800</v>
      </c>
      <c r="N5476" s="123"/>
      <c r="O5476" s="108"/>
      <c r="P5476" s="138"/>
      <c r="Q5476" s="108"/>
      <c r="R5476" s="108"/>
      <c r="S5476" s="139"/>
      <c r="T5476" s="123"/>
      <c r="U5476" s="123"/>
      <c r="V5476" s="123"/>
      <c r="W5476" s="137"/>
      <c r="X5476" s="136"/>
      <c r="Y5476" s="137"/>
      <c r="Z5476" s="137"/>
      <c r="AA5476" s="119"/>
      <c r="AB5476" s="119"/>
      <c r="AC5476" s="137"/>
      <c r="AD5476" s="137"/>
      <c r="AE5476" s="137">
        <f>SUM(AE5475:AE5475)</f>
        <v>778800</v>
      </c>
      <c r="AF5476" s="137"/>
      <c r="AG5476" s="137">
        <f>SUM(AG5475:AG5475)</f>
        <v>0</v>
      </c>
      <c r="AH5476" s="137"/>
    </row>
    <row r="5477" spans="1:34" s="173" customFormat="1" x14ac:dyDescent="0.55000000000000004">
      <c r="A5477" s="122" t="s">
        <v>7565</v>
      </c>
      <c r="B5477" s="123">
        <v>2357</v>
      </c>
      <c r="C5477" s="123">
        <v>6851</v>
      </c>
      <c r="D5477" s="135" t="s">
        <v>7566</v>
      </c>
      <c r="E5477" s="123" t="s">
        <v>34</v>
      </c>
      <c r="F5477" s="123">
        <v>23542</v>
      </c>
      <c r="G5477" s="123">
        <v>0</v>
      </c>
      <c r="H5477" s="123">
        <v>2</v>
      </c>
      <c r="I5477" s="136">
        <v>39</v>
      </c>
      <c r="J5477" s="123" t="s">
        <v>35</v>
      </c>
      <c r="K5477" s="137">
        <f>((G5477*400)+(H5477*100))+I5477</f>
        <v>239</v>
      </c>
      <c r="L5477" s="137">
        <v>850</v>
      </c>
      <c r="M5477" s="137">
        <f>K5477*L5477</f>
        <v>203150</v>
      </c>
      <c r="N5477" s="123">
        <v>1</v>
      </c>
      <c r="O5477" s="108" t="s">
        <v>7563</v>
      </c>
      <c r="P5477" s="138"/>
      <c r="Q5477" s="108" t="s">
        <v>7564</v>
      </c>
      <c r="R5477" s="108" t="s">
        <v>7567</v>
      </c>
      <c r="S5477" s="139" t="s">
        <v>7568</v>
      </c>
      <c r="T5477" s="123" t="s">
        <v>51</v>
      </c>
      <c r="U5477" s="123" t="s">
        <v>45</v>
      </c>
      <c r="V5477" s="123" t="s">
        <v>52</v>
      </c>
      <c r="W5477" s="137">
        <v>226.92</v>
      </c>
      <c r="X5477" s="136">
        <v>85.92</v>
      </c>
      <c r="Y5477" s="137">
        <v>6750</v>
      </c>
      <c r="Z5477" s="137">
        <f>W5477*Y5477</f>
        <v>1531710</v>
      </c>
      <c r="AA5477" s="119">
        <v>6</v>
      </c>
      <c r="AB5477" s="119">
        <v>6</v>
      </c>
      <c r="AC5477" s="137">
        <f>(Z5477*(100-AB5477))/100</f>
        <v>1439807.4</v>
      </c>
      <c r="AD5477" s="137">
        <f>IF(AND(AC5477="",M5477=""),0,IF((AC5477=""),M5477, IF( (M5477=""),AC5477,SUM(AC5477:AC5483)+M5477)))</f>
        <v>2910266.45</v>
      </c>
      <c r="AE5477" s="137">
        <f>IF( (X5477=""),AD5477*1,AD5477*(X5477/100) )</f>
        <v>2500500.9338400001</v>
      </c>
      <c r="AF5477" s="137">
        <v>50000000</v>
      </c>
      <c r="AG5477" s="137">
        <f>IF((AF5477-AE5477) &gt; 1,0,IF((AF5477-AE5477)&lt;0,AE5477-AF5477,AF5477-AE5477))</f>
        <v>0</v>
      </c>
      <c r="AH5477" s="137">
        <v>0.02</v>
      </c>
    </row>
    <row r="5478" spans="1:34" s="173" customFormat="1" x14ac:dyDescent="0.55000000000000004">
      <c r="A5478" s="122"/>
      <c r="B5478" s="123"/>
      <c r="C5478" s="123"/>
      <c r="D5478" s="135"/>
      <c r="E5478" s="123"/>
      <c r="F5478" s="123"/>
      <c r="G5478" s="123"/>
      <c r="H5478" s="123"/>
      <c r="I5478" s="136"/>
      <c r="J5478" s="123"/>
      <c r="K5478" s="137"/>
      <c r="L5478" s="137"/>
      <c r="M5478" s="137"/>
      <c r="N5478" s="123">
        <v>2</v>
      </c>
      <c r="O5478" s="108" t="s">
        <v>7563</v>
      </c>
      <c r="P5478" s="138"/>
      <c r="Q5478" s="108" t="s">
        <v>7564</v>
      </c>
      <c r="R5478" s="108" t="s">
        <v>7567</v>
      </c>
      <c r="S5478" s="139" t="s">
        <v>7569</v>
      </c>
      <c r="T5478" s="123" t="s">
        <v>343</v>
      </c>
      <c r="U5478" s="123" t="s">
        <v>45</v>
      </c>
      <c r="V5478" s="123" t="s">
        <v>52</v>
      </c>
      <c r="W5478" s="137">
        <v>37.200000000000003</v>
      </c>
      <c r="X5478" s="136">
        <v>14.08</v>
      </c>
      <c r="Y5478" s="137">
        <v>5600</v>
      </c>
      <c r="Z5478" s="137">
        <f>W5478*Y5478</f>
        <v>208320.00000000003</v>
      </c>
      <c r="AA5478" s="119">
        <v>6</v>
      </c>
      <c r="AB5478" s="119">
        <v>6</v>
      </c>
      <c r="AC5478" s="137">
        <f>(Z5478*(100-AB5478))/100</f>
        <v>195820.80000000005</v>
      </c>
      <c r="AD5478" s="137">
        <f>IF(AND(AC5478="",M5477=""),0,IF((AC5478=""),M5477, IF( (M5477=""),AC5478,SUM(AC5477:AC5483)+M5477)))</f>
        <v>2910266.45</v>
      </c>
      <c r="AE5478" s="137">
        <f>IF( (X5478=""),AD5478*1,AD5478*(X5478/100) )</f>
        <v>409765.51616000006</v>
      </c>
      <c r="AF5478" s="137">
        <v>50000000</v>
      </c>
      <c r="AG5478" s="137">
        <f>IF((AF5478-AE5478) &gt; 1,0,IF((AF5478-AE5478)&lt;0,AE5478-AF5478,AF5478-AE5478))</f>
        <v>0</v>
      </c>
      <c r="AH5478" s="137">
        <v>0.02</v>
      </c>
    </row>
    <row r="5479" spans="1:34" s="173" customFormat="1" x14ac:dyDescent="0.55000000000000004">
      <c r="A5479" s="122"/>
      <c r="B5479" s="123"/>
      <c r="C5479" s="123"/>
      <c r="D5479" s="135"/>
      <c r="E5479" s="123"/>
      <c r="F5479" s="123"/>
      <c r="G5479" s="123"/>
      <c r="H5479" s="123"/>
      <c r="I5479" s="136"/>
      <c r="J5479" s="123"/>
      <c r="K5479" s="137"/>
      <c r="L5479" s="137" t="s">
        <v>63</v>
      </c>
      <c r="M5479" s="137">
        <f>SUM(M5477:M5478)</f>
        <v>203150</v>
      </c>
      <c r="N5479" s="123"/>
      <c r="O5479" s="108"/>
      <c r="P5479" s="138"/>
      <c r="Q5479" s="108"/>
      <c r="R5479" s="108"/>
      <c r="S5479" s="139"/>
      <c r="T5479" s="123"/>
      <c r="U5479" s="123"/>
      <c r="V5479" s="123"/>
      <c r="W5479" s="137"/>
      <c r="X5479" s="136"/>
      <c r="Y5479" s="137"/>
      <c r="Z5479" s="137"/>
      <c r="AA5479" s="119"/>
      <c r="AB5479" s="119"/>
      <c r="AC5479" s="137"/>
      <c r="AD5479" s="137"/>
      <c r="AE5479" s="137">
        <f>SUM(AE5477:AE5478)</f>
        <v>2910266.45</v>
      </c>
      <c r="AF5479" s="137"/>
      <c r="AG5479" s="137">
        <f>SUM(AG5477:AG5478)</f>
        <v>0</v>
      </c>
      <c r="AH5479" s="137"/>
    </row>
    <row r="5480" spans="1:34" s="173" customFormat="1" x14ac:dyDescent="0.55000000000000004">
      <c r="A5480" s="122" t="s">
        <v>7572</v>
      </c>
      <c r="B5480" s="123">
        <v>2358</v>
      </c>
      <c r="C5480" s="123">
        <v>5375</v>
      </c>
      <c r="D5480" s="135" t="s">
        <v>7573</v>
      </c>
      <c r="E5480" s="123" t="s">
        <v>34</v>
      </c>
      <c r="F5480" s="123">
        <v>2418</v>
      </c>
      <c r="G5480" s="123">
        <v>0</v>
      </c>
      <c r="H5480" s="123">
        <v>1</v>
      </c>
      <c r="I5480" s="136">
        <v>75</v>
      </c>
      <c r="J5480" s="123" t="s">
        <v>35</v>
      </c>
      <c r="K5480" s="137">
        <f>((G5480*400)+(H5480*100))+I5480</f>
        <v>175</v>
      </c>
      <c r="L5480" s="137">
        <v>2425</v>
      </c>
      <c r="M5480" s="137">
        <f>K5480*L5480</f>
        <v>424375</v>
      </c>
      <c r="N5480" s="123">
        <v>1</v>
      </c>
      <c r="O5480" s="108" t="s">
        <v>7570</v>
      </c>
      <c r="P5480" s="138">
        <v>3570700863982</v>
      </c>
      <c r="Q5480" s="108" t="s">
        <v>7571</v>
      </c>
      <c r="R5480" s="108" t="s">
        <v>7574</v>
      </c>
      <c r="S5480" s="139"/>
      <c r="T5480" s="123" t="s">
        <v>51</v>
      </c>
      <c r="U5480" s="123" t="s">
        <v>45</v>
      </c>
      <c r="V5480" s="123" t="s">
        <v>52</v>
      </c>
      <c r="W5480" s="137">
        <v>16.739999999999998</v>
      </c>
      <c r="X5480" s="136">
        <v>3.1</v>
      </c>
      <c r="Y5480" s="137">
        <v>6750</v>
      </c>
      <c r="Z5480" s="137">
        <f>W5480*Y5480</f>
        <v>112994.99999999999</v>
      </c>
      <c r="AA5480" s="119">
        <v>1</v>
      </c>
      <c r="AB5480" s="119">
        <v>1</v>
      </c>
      <c r="AC5480" s="137">
        <f>(Z5480*(100-AB5480))/100</f>
        <v>111865.04999999999</v>
      </c>
      <c r="AD5480" s="137">
        <f>IF(AND(AC5480="",M5480=""),0,IF((AC5480=""),M5480, IF( (M5480=""),AC5480,SUM(AC5480:AC5485)+M5480)))</f>
        <v>1495863.25</v>
      </c>
      <c r="AE5480" s="137">
        <f>IF( (X5480=""),AD5480*1,AD5480*(X5480/100) )</f>
        <v>46371.760750000001</v>
      </c>
      <c r="AF5480" s="137">
        <v>50000000</v>
      </c>
      <c r="AG5480" s="137">
        <f>IF((AF5480-AE5480) &gt; 1,0,IF((AF5480-AE5480)&lt;0,AE5480-AF5480,AF5480-AE5480))</f>
        <v>0</v>
      </c>
      <c r="AH5480" s="137">
        <v>0.02</v>
      </c>
    </row>
    <row r="5481" spans="1:34" s="173" customFormat="1" x14ac:dyDescent="0.55000000000000004">
      <c r="A5481" s="122"/>
      <c r="B5481" s="123"/>
      <c r="C5481" s="123"/>
      <c r="D5481" s="135"/>
      <c r="E5481" s="123"/>
      <c r="F5481" s="123"/>
      <c r="G5481" s="123"/>
      <c r="H5481" s="123"/>
      <c r="I5481" s="136"/>
      <c r="J5481" s="123"/>
      <c r="K5481" s="137"/>
      <c r="L5481" s="137"/>
      <c r="M5481" s="137"/>
      <c r="N5481" s="123">
        <v>2</v>
      </c>
      <c r="O5481" s="108" t="s">
        <v>7570</v>
      </c>
      <c r="P5481" s="138">
        <v>3570700863982</v>
      </c>
      <c r="Q5481" s="108" t="s">
        <v>7571</v>
      </c>
      <c r="R5481" s="108" t="s">
        <v>7574</v>
      </c>
      <c r="S5481" s="139"/>
      <c r="T5481" s="123" t="s">
        <v>51</v>
      </c>
      <c r="U5481" s="123" t="s">
        <v>45</v>
      </c>
      <c r="V5481" s="123" t="s">
        <v>52</v>
      </c>
      <c r="W5481" s="137">
        <v>33.479999999999997</v>
      </c>
      <c r="X5481" s="136">
        <v>6.2</v>
      </c>
      <c r="Y5481" s="137">
        <v>6750</v>
      </c>
      <c r="Z5481" s="137">
        <f>W5481*Y5481</f>
        <v>225989.99999999997</v>
      </c>
      <c r="AA5481" s="119">
        <v>1</v>
      </c>
      <c r="AB5481" s="119">
        <v>1</v>
      </c>
      <c r="AC5481" s="137">
        <f>(Z5481*(100-AB5481))/100</f>
        <v>223730.09999999998</v>
      </c>
      <c r="AD5481" s="137">
        <f>IF(AND(AC5481="",M5480=""),0,IF((AC5481=""),M5480, IF( (M5480=""),AC5481,SUM(AC5480:AC5485)+M5480)))</f>
        <v>1495863.25</v>
      </c>
      <c r="AE5481" s="137">
        <f>IF( (X5481=""),AD5481*1,AD5481*(X5481/100) )</f>
        <v>92743.521500000003</v>
      </c>
      <c r="AF5481" s="137">
        <v>50000000</v>
      </c>
      <c r="AG5481" s="137">
        <f>IF((AF5481-AE5481) &gt; 1,0,IF((AF5481-AE5481)&lt;0,AE5481-AF5481,AF5481-AE5481))</f>
        <v>0</v>
      </c>
      <c r="AH5481" s="137">
        <v>0.02</v>
      </c>
    </row>
    <row r="5482" spans="1:34" s="173" customFormat="1" x14ac:dyDescent="0.55000000000000004">
      <c r="A5482" s="122"/>
      <c r="B5482" s="123"/>
      <c r="C5482" s="123"/>
      <c r="D5482" s="135"/>
      <c r="E5482" s="123"/>
      <c r="F5482" s="123"/>
      <c r="G5482" s="123"/>
      <c r="H5482" s="123"/>
      <c r="I5482" s="136"/>
      <c r="J5482" s="123"/>
      <c r="K5482" s="137"/>
      <c r="L5482" s="137"/>
      <c r="M5482" s="137"/>
      <c r="N5482" s="123">
        <v>3</v>
      </c>
      <c r="O5482" s="108" t="s">
        <v>7570</v>
      </c>
      <c r="P5482" s="138">
        <v>3570700863982</v>
      </c>
      <c r="Q5482" s="108" t="s">
        <v>7571</v>
      </c>
      <c r="R5482" s="108" t="s">
        <v>7574</v>
      </c>
      <c r="S5482" s="139" t="s">
        <v>7575</v>
      </c>
      <c r="T5482" s="123" t="s">
        <v>51</v>
      </c>
      <c r="U5482" s="123" t="s">
        <v>74</v>
      </c>
      <c r="V5482" s="123" t="s">
        <v>52</v>
      </c>
      <c r="W5482" s="137">
        <v>307.8</v>
      </c>
      <c r="X5482" s="136">
        <v>56.97</v>
      </c>
      <c r="Y5482" s="137">
        <v>6750</v>
      </c>
      <c r="Z5482" s="137">
        <f>W5482*Y5482</f>
        <v>2077650</v>
      </c>
      <c r="AA5482" s="119">
        <v>21</v>
      </c>
      <c r="AB5482" s="119">
        <v>93</v>
      </c>
      <c r="AC5482" s="137">
        <f>(Z5482*(100-AB5482))/100</f>
        <v>145435.5</v>
      </c>
      <c r="AD5482" s="137">
        <f>IF(AND(AC5482="",M5480=""),0,IF((AC5482=""),M5480, IF( (M5480=""),AC5482,SUM(AC5480:AC5485)+M5480)))</f>
        <v>1495863.25</v>
      </c>
      <c r="AE5482" s="137">
        <f>IF( (X5482=""),AD5482*1,AD5482*(X5482/100) )</f>
        <v>852193.29352499999</v>
      </c>
      <c r="AF5482" s="137">
        <v>50000000</v>
      </c>
      <c r="AG5482" s="137">
        <f>IF((AF5482-AE5482) &gt; 1,0,IF((AF5482-AE5482)&lt;0,AE5482-AF5482,AF5482-AE5482))</f>
        <v>0</v>
      </c>
      <c r="AH5482" s="137">
        <v>0.02</v>
      </c>
    </row>
    <row r="5483" spans="1:34" s="173" customFormat="1" x14ac:dyDescent="0.55000000000000004">
      <c r="A5483" s="122"/>
      <c r="B5483" s="123"/>
      <c r="C5483" s="123"/>
      <c r="D5483" s="135"/>
      <c r="E5483" s="123"/>
      <c r="F5483" s="123"/>
      <c r="G5483" s="123"/>
      <c r="H5483" s="123"/>
      <c r="I5483" s="136"/>
      <c r="J5483" s="123"/>
      <c r="K5483" s="137"/>
      <c r="L5483" s="137"/>
      <c r="M5483" s="137"/>
      <c r="N5483" s="123">
        <v>4</v>
      </c>
      <c r="O5483" s="108" t="s">
        <v>7570</v>
      </c>
      <c r="P5483" s="138">
        <v>3570700863982</v>
      </c>
      <c r="Q5483" s="108" t="s">
        <v>7571</v>
      </c>
      <c r="R5483" s="108" t="s">
        <v>7574</v>
      </c>
      <c r="S5483" s="139" t="s">
        <v>7576</v>
      </c>
      <c r="T5483" s="123" t="s">
        <v>51</v>
      </c>
      <c r="U5483" s="123" t="s">
        <v>45</v>
      </c>
      <c r="V5483" s="123" t="s">
        <v>52</v>
      </c>
      <c r="W5483" s="137">
        <v>182.24</v>
      </c>
      <c r="X5483" s="136">
        <v>33.729999999999997</v>
      </c>
      <c r="Y5483" s="137">
        <v>6750</v>
      </c>
      <c r="Z5483" s="137">
        <f>W5483*Y5483</f>
        <v>1230120</v>
      </c>
      <c r="AA5483" s="119">
        <v>31</v>
      </c>
      <c r="AB5483" s="119">
        <v>52</v>
      </c>
      <c r="AC5483" s="137">
        <f>(Z5483*(100-AB5483))/100</f>
        <v>590457.59999999998</v>
      </c>
      <c r="AD5483" s="137">
        <f>IF(AND(AC5483="",M5480=""),0,IF((AC5483=""),M5480, IF( (M5480=""),AC5483,SUM(AC5480:AC5485)+M5480)))</f>
        <v>1495863.25</v>
      </c>
      <c r="AE5483" s="137">
        <f>IF( (X5483=""),AD5483*1,AD5483*(X5483/100) )</f>
        <v>504554.67422499997</v>
      </c>
      <c r="AF5483" s="137">
        <v>50000000</v>
      </c>
      <c r="AG5483" s="137">
        <f>IF((AF5483-AE5483) &gt; 1,0,IF((AF5483-AE5483)&lt;0,AE5483-AF5483,AF5483-AE5483))</f>
        <v>0</v>
      </c>
      <c r="AH5483" s="137">
        <v>0.02</v>
      </c>
    </row>
    <row r="5484" spans="1:34" s="173" customFormat="1" x14ac:dyDescent="0.55000000000000004">
      <c r="A5484" s="122"/>
      <c r="B5484" s="123"/>
      <c r="C5484" s="123"/>
      <c r="D5484" s="135"/>
      <c r="E5484" s="123"/>
      <c r="F5484" s="123"/>
      <c r="G5484" s="123"/>
      <c r="H5484" s="123"/>
      <c r="I5484" s="136"/>
      <c r="J5484" s="123"/>
      <c r="K5484" s="137"/>
      <c r="L5484" s="137" t="s">
        <v>63</v>
      </c>
      <c r="M5484" s="137">
        <f>SUM(M5480:M5483)</f>
        <v>424375</v>
      </c>
      <c r="N5484" s="123"/>
      <c r="O5484" s="108"/>
      <c r="P5484" s="138"/>
      <c r="Q5484" s="108"/>
      <c r="R5484" s="108"/>
      <c r="S5484" s="139"/>
      <c r="T5484" s="123"/>
      <c r="U5484" s="123"/>
      <c r="V5484" s="123"/>
      <c r="W5484" s="137"/>
      <c r="X5484" s="136"/>
      <c r="Y5484" s="137"/>
      <c r="Z5484" s="137"/>
      <c r="AA5484" s="119"/>
      <c r="AB5484" s="119"/>
      <c r="AC5484" s="137"/>
      <c r="AD5484" s="137"/>
      <c r="AE5484" s="137">
        <f>SUM(AE5480:AE5483)</f>
        <v>1495863.25</v>
      </c>
      <c r="AF5484" s="137"/>
      <c r="AG5484" s="137">
        <f>SUM(AG5480:AG5483)</f>
        <v>0</v>
      </c>
      <c r="AH5484" s="137"/>
    </row>
    <row r="5485" spans="1:34" s="173" customFormat="1" x14ac:dyDescent="0.55000000000000004">
      <c r="A5485" s="122" t="s">
        <v>7579</v>
      </c>
      <c r="B5485" s="123">
        <v>2359</v>
      </c>
      <c r="C5485" s="123">
        <v>9089</v>
      </c>
      <c r="D5485" s="135" t="s">
        <v>7580</v>
      </c>
      <c r="E5485" s="123" t="s">
        <v>34</v>
      </c>
      <c r="F5485" s="123">
        <v>21156</v>
      </c>
      <c r="G5485" s="123">
        <v>0</v>
      </c>
      <c r="H5485" s="123">
        <v>0</v>
      </c>
      <c r="I5485" s="136">
        <v>17</v>
      </c>
      <c r="J5485" s="123" t="s">
        <v>38</v>
      </c>
      <c r="K5485" s="137">
        <f>((G5485*400)+(H5485*100))+I5485</f>
        <v>17</v>
      </c>
      <c r="L5485" s="137">
        <v>800</v>
      </c>
      <c r="M5485" s="137">
        <f>K5485*L5485</f>
        <v>13600</v>
      </c>
      <c r="N5485" s="123"/>
      <c r="O5485" s="108"/>
      <c r="P5485" s="138"/>
      <c r="Q5485" s="108"/>
      <c r="R5485" s="108"/>
      <c r="S5485" s="139"/>
      <c r="T5485" s="123"/>
      <c r="U5485" s="123"/>
      <c r="V5485" s="123"/>
      <c r="W5485" s="137"/>
      <c r="X5485" s="136"/>
      <c r="Y5485" s="137"/>
      <c r="Z5485" s="137"/>
      <c r="AA5485" s="119"/>
      <c r="AB5485" s="119"/>
      <c r="AC5485" s="137"/>
      <c r="AD5485" s="137">
        <f>IF(AND(AC5485="",M5485=""),0,IF((AC5485=""),M5485,IF((M5485=""),AC5485,AC5485+M5485)))</f>
        <v>13600</v>
      </c>
      <c r="AE5485" s="137">
        <f>IF( (X5485=""),AD5485*1,AD5485*(X5485/100) )</f>
        <v>13600</v>
      </c>
      <c r="AF5485" s="137">
        <v>50000000</v>
      </c>
      <c r="AG5485" s="137">
        <f>IF((AF5485-AE5485) &gt; 1,0,IF((AF5485-AE5485)&lt;0,AE5485-AF5485,AF5485-AE5485))</f>
        <v>0</v>
      </c>
      <c r="AH5485" s="137">
        <v>0.01</v>
      </c>
    </row>
    <row r="5486" spans="1:34" s="173" customFormat="1" x14ac:dyDescent="0.55000000000000004">
      <c r="A5486" s="122" t="s">
        <v>7579</v>
      </c>
      <c r="B5486" s="123">
        <v>2360</v>
      </c>
      <c r="C5486" s="123">
        <v>9090</v>
      </c>
      <c r="D5486" s="135" t="s">
        <v>7585</v>
      </c>
      <c r="E5486" s="123" t="s">
        <v>34</v>
      </c>
      <c r="F5486" s="123">
        <v>27546</v>
      </c>
      <c r="G5486" s="123">
        <v>0</v>
      </c>
      <c r="H5486" s="123">
        <v>3</v>
      </c>
      <c r="I5486" s="136">
        <v>32</v>
      </c>
      <c r="J5486" s="123" t="s">
        <v>35</v>
      </c>
      <c r="K5486" s="137">
        <f>((G5486*400)+(H5486*100))+I5486</f>
        <v>332</v>
      </c>
      <c r="L5486" s="137">
        <v>600</v>
      </c>
      <c r="M5486" s="137">
        <f>K5486*L5486</f>
        <v>199200</v>
      </c>
      <c r="N5486" s="123">
        <v>1</v>
      </c>
      <c r="O5486" s="108" t="s">
        <v>7577</v>
      </c>
      <c r="P5486" s="138">
        <v>3570800270177</v>
      </c>
      <c r="Q5486" s="108" t="s">
        <v>7578</v>
      </c>
      <c r="R5486" s="108" t="s">
        <v>7586</v>
      </c>
      <c r="S5486" s="139" t="s">
        <v>7587</v>
      </c>
      <c r="T5486" s="123" t="s">
        <v>51</v>
      </c>
      <c r="U5486" s="123" t="s">
        <v>74</v>
      </c>
      <c r="V5486" s="123" t="s">
        <v>52</v>
      </c>
      <c r="W5486" s="137">
        <v>330.75</v>
      </c>
      <c r="X5486" s="136">
        <v>100</v>
      </c>
      <c r="Y5486" s="137">
        <v>6750</v>
      </c>
      <c r="Z5486" s="137">
        <f>W5486*Y5486</f>
        <v>2232562.5</v>
      </c>
      <c r="AA5486" s="119">
        <v>21</v>
      </c>
      <c r="AB5486" s="119">
        <v>93</v>
      </c>
      <c r="AC5486" s="137">
        <f>(Z5486*(100-AB5486))/100</f>
        <v>156279.375</v>
      </c>
      <c r="AD5486" s="137">
        <f>IF(AND(AC5486="",M5486=""),0,IF((AC5486=""),M5486, IF( (M5486=""),AC5486,SUM(AC5486:AC5486)+M5486)))</f>
        <v>355479.375</v>
      </c>
      <c r="AE5486" s="137">
        <f>IF( (X5486=""),AD5486*1,AD5486*(X5486/100) )</f>
        <v>355479.375</v>
      </c>
      <c r="AF5486" s="137">
        <v>50000000</v>
      </c>
      <c r="AG5486" s="137">
        <f>IF((AF5486-AE5486) &gt; 1,0,IF((AF5486-AE5486)&lt;0,AE5486-AF5486,AF5486-AE5486))</f>
        <v>0</v>
      </c>
      <c r="AH5486" s="137">
        <v>0.02</v>
      </c>
    </row>
    <row r="5487" spans="1:34" s="173" customFormat="1" x14ac:dyDescent="0.55000000000000004">
      <c r="A5487" s="122"/>
      <c r="B5487" s="123"/>
      <c r="C5487" s="123"/>
      <c r="D5487" s="135"/>
      <c r="E5487" s="123"/>
      <c r="F5487" s="123"/>
      <c r="G5487" s="123"/>
      <c r="H5487" s="123"/>
      <c r="I5487" s="136"/>
      <c r="J5487" s="123"/>
      <c r="K5487" s="137"/>
      <c r="L5487" s="137" t="s">
        <v>63</v>
      </c>
      <c r="M5487" s="137">
        <f>SUM(M5485:M5486)</f>
        <v>212800</v>
      </c>
      <c r="N5487" s="123"/>
      <c r="O5487" s="108"/>
      <c r="P5487" s="138"/>
      <c r="Q5487" s="108"/>
      <c r="R5487" s="108"/>
      <c r="S5487" s="139"/>
      <c r="T5487" s="123"/>
      <c r="U5487" s="123"/>
      <c r="V5487" s="123"/>
      <c r="W5487" s="137"/>
      <c r="X5487" s="136"/>
      <c r="Y5487" s="137"/>
      <c r="Z5487" s="137"/>
      <c r="AA5487" s="119"/>
      <c r="AB5487" s="119"/>
      <c r="AC5487" s="137"/>
      <c r="AD5487" s="137"/>
      <c r="AE5487" s="137">
        <f>SUM(AE5485:AE5486)</f>
        <v>369079.375</v>
      </c>
      <c r="AF5487" s="137"/>
      <c r="AG5487" s="137">
        <f>SUM(AG5485:AG5486)</f>
        <v>0</v>
      </c>
      <c r="AH5487" s="137"/>
    </row>
    <row r="5488" spans="1:34" s="173" customFormat="1" x14ac:dyDescent="0.55000000000000004">
      <c r="A5488" s="122" t="s">
        <v>7581</v>
      </c>
      <c r="B5488" s="123">
        <v>2361</v>
      </c>
      <c r="C5488" s="123">
        <v>5468</v>
      </c>
      <c r="D5488" s="135" t="s">
        <v>7582</v>
      </c>
      <c r="E5488" s="123" t="s">
        <v>34</v>
      </c>
      <c r="F5488" s="123">
        <v>23042</v>
      </c>
      <c r="G5488" s="123">
        <v>0</v>
      </c>
      <c r="H5488" s="123">
        <v>1</v>
      </c>
      <c r="I5488" s="136">
        <v>0</v>
      </c>
      <c r="J5488" s="123" t="s">
        <v>38</v>
      </c>
      <c r="K5488" s="137">
        <f>((G5488*400)+(H5488*100))+I5488</f>
        <v>100</v>
      </c>
      <c r="L5488" s="137">
        <v>2425</v>
      </c>
      <c r="M5488" s="137">
        <f>K5488*L5488</f>
        <v>242500</v>
      </c>
      <c r="N5488" s="123"/>
      <c r="O5488" s="108"/>
      <c r="P5488" s="138"/>
      <c r="Q5488" s="108"/>
      <c r="R5488" s="108"/>
      <c r="S5488" s="139"/>
      <c r="T5488" s="123"/>
      <c r="U5488" s="123"/>
      <c r="V5488" s="123"/>
      <c r="W5488" s="137"/>
      <c r="X5488" s="136"/>
      <c r="Y5488" s="137"/>
      <c r="Z5488" s="137"/>
      <c r="AA5488" s="119"/>
      <c r="AB5488" s="119"/>
      <c r="AC5488" s="137"/>
      <c r="AD5488" s="137">
        <f>IF(AND(AC5488="",M5488=""),0,IF((AC5488=""),M5488,IF((M5488=""),AC5488,AC5488+M5488)))</f>
        <v>242500</v>
      </c>
      <c r="AE5488" s="137">
        <f>IF( (X5488=""),AD5488*1,AD5488*(X5488/100) )</f>
        <v>242500</v>
      </c>
      <c r="AF5488" s="137">
        <v>50000000</v>
      </c>
      <c r="AG5488" s="137">
        <f>IF((AF5488-AE5488) &gt; 1,0,IF((AF5488-AE5488)&lt;0,AE5488-AF5488,AF5488-AE5488))</f>
        <v>0</v>
      </c>
      <c r="AH5488" s="137">
        <v>0.01</v>
      </c>
    </row>
    <row r="5489" spans="1:34" s="173" customFormat="1" x14ac:dyDescent="0.55000000000000004">
      <c r="A5489" s="122"/>
      <c r="B5489" s="123">
        <v>2362</v>
      </c>
      <c r="C5489" s="123">
        <v>5482</v>
      </c>
      <c r="D5489" s="135" t="s">
        <v>7583</v>
      </c>
      <c r="E5489" s="123" t="s">
        <v>34</v>
      </c>
      <c r="F5489" s="123">
        <v>23043</v>
      </c>
      <c r="G5489" s="123">
        <v>0</v>
      </c>
      <c r="H5489" s="123">
        <v>1</v>
      </c>
      <c r="I5489" s="136">
        <v>4</v>
      </c>
      <c r="J5489" s="123" t="s">
        <v>38</v>
      </c>
      <c r="K5489" s="137">
        <f>((G5489*400)+(H5489*100))+I5489</f>
        <v>104</v>
      </c>
      <c r="L5489" s="137">
        <v>2425</v>
      </c>
      <c r="M5489" s="137">
        <f>K5489*L5489</f>
        <v>252200</v>
      </c>
      <c r="N5489" s="123"/>
      <c r="O5489" s="108"/>
      <c r="P5489" s="138"/>
      <c r="Q5489" s="108"/>
      <c r="R5489" s="108"/>
      <c r="S5489" s="139"/>
      <c r="T5489" s="123"/>
      <c r="U5489" s="123"/>
      <c r="V5489" s="123"/>
      <c r="W5489" s="137"/>
      <c r="X5489" s="136"/>
      <c r="Y5489" s="137"/>
      <c r="Z5489" s="137"/>
      <c r="AA5489" s="119"/>
      <c r="AB5489" s="119"/>
      <c r="AC5489" s="137"/>
      <c r="AD5489" s="137">
        <f>IF(AND(AC5489="",M5489=""),0,IF((AC5489=""),M5489,IF((M5489=""),AC5489,AC5489+M5489)))</f>
        <v>252200</v>
      </c>
      <c r="AE5489" s="137">
        <f>IF( (X5489=""),AD5489*1,AD5489*(X5489/100) )</f>
        <v>252200</v>
      </c>
      <c r="AF5489" s="137">
        <v>50000000</v>
      </c>
      <c r="AG5489" s="137">
        <f>IF((AF5489-AE5489) &gt; 1,0,IF((AF5489-AE5489)&lt;0,AE5489-AF5489,AF5489-AE5489))</f>
        <v>0</v>
      </c>
      <c r="AH5489" s="137">
        <v>0.01</v>
      </c>
    </row>
    <row r="5490" spans="1:34" s="173" customFormat="1" x14ac:dyDescent="0.55000000000000004">
      <c r="A5490" s="122"/>
      <c r="B5490" s="123">
        <v>2363</v>
      </c>
      <c r="C5490" s="123">
        <v>6012</v>
      </c>
      <c r="D5490" s="135" t="s">
        <v>7584</v>
      </c>
      <c r="E5490" s="123" t="s">
        <v>34</v>
      </c>
      <c r="F5490" s="123">
        <v>23864</v>
      </c>
      <c r="G5490" s="123">
        <v>0</v>
      </c>
      <c r="H5490" s="123">
        <v>0</v>
      </c>
      <c r="I5490" s="136">
        <v>98</v>
      </c>
      <c r="J5490" s="123" t="s">
        <v>68</v>
      </c>
      <c r="K5490" s="137">
        <f>((G5490*400)+(H5490*100))+I5490</f>
        <v>98</v>
      </c>
      <c r="L5490" s="137">
        <v>625</v>
      </c>
      <c r="M5490" s="137">
        <f>K5490*L5490</f>
        <v>61250</v>
      </c>
      <c r="N5490" s="123"/>
      <c r="O5490" s="108"/>
      <c r="P5490" s="138"/>
      <c r="Q5490" s="108"/>
      <c r="R5490" s="108"/>
      <c r="S5490" s="139"/>
      <c r="T5490" s="123"/>
      <c r="U5490" s="123"/>
      <c r="V5490" s="123"/>
      <c r="W5490" s="137"/>
      <c r="X5490" s="136"/>
      <c r="Y5490" s="137"/>
      <c r="Z5490" s="137"/>
      <c r="AA5490" s="119"/>
      <c r="AB5490" s="119"/>
      <c r="AC5490" s="137"/>
      <c r="AD5490" s="137">
        <f>IF(AND(AC5490="",M5490=""),0,IF((AC5490=""),M5490,IF((M5490=""),AC5490,AC5490+M5490)))</f>
        <v>61250</v>
      </c>
      <c r="AE5490" s="137">
        <f>IF( (X5490=""),AD5490*1,AD5490*(X5490/100) )</f>
        <v>61250</v>
      </c>
      <c r="AF5490" s="137">
        <v>0</v>
      </c>
      <c r="AG5490" s="137">
        <f>IF((AF5490-AE5490) &gt; 1,0,IF((AF5490-AE5490)&lt;0,AE5490-AF5490,AF5490-AE5490))</f>
        <v>61250</v>
      </c>
      <c r="AH5490" s="137">
        <v>0.3</v>
      </c>
    </row>
    <row r="5491" spans="1:34" s="173" customFormat="1" x14ac:dyDescent="0.55000000000000004">
      <c r="A5491" s="122"/>
      <c r="B5491" s="123"/>
      <c r="C5491" s="123"/>
      <c r="D5491" s="135"/>
      <c r="E5491" s="123"/>
      <c r="F5491" s="123"/>
      <c r="G5491" s="123"/>
      <c r="H5491" s="123"/>
      <c r="I5491" s="136"/>
      <c r="J5491" s="123"/>
      <c r="K5491" s="137"/>
      <c r="L5491" s="137" t="s">
        <v>63</v>
      </c>
      <c r="M5491" s="137">
        <f>SUM(M5488:M5490)</f>
        <v>555950</v>
      </c>
      <c r="N5491" s="123"/>
      <c r="O5491" s="108"/>
      <c r="P5491" s="138"/>
      <c r="Q5491" s="108"/>
      <c r="R5491" s="108"/>
      <c r="S5491" s="139"/>
      <c r="T5491" s="123"/>
      <c r="U5491" s="123"/>
      <c r="V5491" s="123"/>
      <c r="W5491" s="137"/>
      <c r="X5491" s="136"/>
      <c r="Y5491" s="137"/>
      <c r="Z5491" s="137"/>
      <c r="AA5491" s="119"/>
      <c r="AB5491" s="119"/>
      <c r="AC5491" s="137"/>
      <c r="AD5491" s="137"/>
      <c r="AE5491" s="137">
        <f>SUM(AE5488:AE5490)</f>
        <v>555950</v>
      </c>
      <c r="AF5491" s="137"/>
      <c r="AG5491" s="137">
        <f>SUM(AG5488:AG5490)</f>
        <v>61250</v>
      </c>
      <c r="AH5491" s="137"/>
    </row>
    <row r="5492" spans="1:34" s="99" customFormat="1" x14ac:dyDescent="0.55000000000000004">
      <c r="A5492" s="107" t="s">
        <v>4502</v>
      </c>
      <c r="B5492" s="102">
        <v>2364</v>
      </c>
      <c r="C5492" s="102">
        <v>5581</v>
      </c>
      <c r="D5492" s="90" t="s">
        <v>7590</v>
      </c>
      <c r="E5492" s="102" t="s">
        <v>34</v>
      </c>
      <c r="F5492" s="102">
        <v>11043</v>
      </c>
      <c r="G5492" s="102">
        <v>0</v>
      </c>
      <c r="H5492" s="102">
        <v>0</v>
      </c>
      <c r="I5492" s="98">
        <v>8</v>
      </c>
      <c r="J5492" s="102" t="s">
        <v>62</v>
      </c>
      <c r="K5492" s="94">
        <f>((G5492*400)+(H5492*100))+I5492</f>
        <v>8</v>
      </c>
      <c r="L5492" s="94">
        <v>25000</v>
      </c>
      <c r="M5492" s="94">
        <f>K5492*L5492</f>
        <v>200000</v>
      </c>
      <c r="N5492" s="102">
        <v>1</v>
      </c>
      <c r="O5492" s="111" t="s">
        <v>7588</v>
      </c>
      <c r="P5492" s="96">
        <v>1579900330360</v>
      </c>
      <c r="Q5492" s="111" t="s">
        <v>7589</v>
      </c>
      <c r="R5492" s="111" t="s">
        <v>4505</v>
      </c>
      <c r="S5492" s="97" t="s">
        <v>7591</v>
      </c>
      <c r="T5492" s="102" t="s">
        <v>44</v>
      </c>
      <c r="U5492" s="102" t="s">
        <v>45</v>
      </c>
      <c r="V5492" s="102" t="s">
        <v>52</v>
      </c>
      <c r="W5492" s="94">
        <v>56</v>
      </c>
      <c r="X5492" s="98">
        <v>33.33</v>
      </c>
      <c r="Y5492" s="94">
        <v>7150</v>
      </c>
      <c r="Z5492" s="94">
        <f>W5492*Y5492</f>
        <v>400400</v>
      </c>
      <c r="AA5492" s="89">
        <v>21</v>
      </c>
      <c r="AB5492" s="89">
        <v>32</v>
      </c>
      <c r="AC5492" s="94">
        <f>(Z5492*(100-AB5492))/100</f>
        <v>272272</v>
      </c>
      <c r="AD5492" s="94">
        <f>IF(AND(AC5492="",M5492=""),0,IF((AC5492=""),M5492, IF( (M5492=""),AC5492,SUM(AC5492:AC5494)+M5492)))</f>
        <v>1016816</v>
      </c>
      <c r="AE5492" s="94">
        <f>IF( (X5492=""),AD5492*1,AD5492*(X5492/100) )</f>
        <v>338904.77279999998</v>
      </c>
      <c r="AF5492" s="94">
        <v>0</v>
      </c>
      <c r="AG5492" s="94">
        <f>IF((AF5492-AE5492) &gt; 1,0,IF((AF5492-AE5492)&lt;0,AE5492-AF5492,AF5492-AE5492))</f>
        <v>338904.77279999998</v>
      </c>
      <c r="AH5492" s="94">
        <v>0.02</v>
      </c>
    </row>
    <row r="5493" spans="1:34" s="99" customFormat="1" x14ac:dyDescent="0.55000000000000004">
      <c r="A5493" s="107"/>
      <c r="B5493" s="102"/>
      <c r="C5493" s="102"/>
      <c r="D5493" s="90"/>
      <c r="E5493" s="102"/>
      <c r="F5493" s="102"/>
      <c r="G5493" s="102"/>
      <c r="H5493" s="102"/>
      <c r="I5493" s="98"/>
      <c r="J5493" s="102"/>
      <c r="K5493" s="94"/>
      <c r="L5493" s="94"/>
      <c r="M5493" s="94"/>
      <c r="N5493" s="102"/>
      <c r="O5493" s="111"/>
      <c r="P5493" s="96"/>
      <c r="Q5493" s="111"/>
      <c r="R5493" s="111"/>
      <c r="S5493" s="97"/>
      <c r="T5493" s="102" t="s">
        <v>44</v>
      </c>
      <c r="U5493" s="102"/>
      <c r="V5493" s="102" t="s">
        <v>52</v>
      </c>
      <c r="W5493" s="94">
        <v>56</v>
      </c>
      <c r="X5493" s="98">
        <v>33.33</v>
      </c>
      <c r="Y5493" s="94">
        <v>7150</v>
      </c>
      <c r="Z5493" s="94">
        <f>W5493*Y5493</f>
        <v>400400</v>
      </c>
      <c r="AA5493" s="89">
        <v>21</v>
      </c>
      <c r="AB5493" s="89">
        <v>32</v>
      </c>
      <c r="AC5493" s="94">
        <f>(Z5493*(100-AB5493))/100</f>
        <v>272272</v>
      </c>
      <c r="AD5493" s="94">
        <f>IF(AND(AC5493="",M5492=""),0,IF((AC5493=""),M5492, IF( (M5492=""),AC5493,SUM(AC5492:AC5494)+M5492)))</f>
        <v>1016816</v>
      </c>
      <c r="AE5493" s="94">
        <f>IF( (X5493=""),AD5493*1,AD5493*(X5493/100) )</f>
        <v>338904.77279999998</v>
      </c>
      <c r="AF5493" s="94">
        <v>0</v>
      </c>
      <c r="AG5493" s="94">
        <f>IF((AF5493-AE5493) &gt; 1,0,IF((AF5493-AE5493)&lt;0,AE5493-AF5493,AF5493-AE5493))</f>
        <v>338904.77279999998</v>
      </c>
      <c r="AH5493" s="94">
        <v>0.02</v>
      </c>
    </row>
    <row r="5494" spans="1:34" s="99" customFormat="1" x14ac:dyDescent="0.55000000000000004">
      <c r="A5494" s="107"/>
      <c r="B5494" s="102"/>
      <c r="C5494" s="102"/>
      <c r="D5494" s="90"/>
      <c r="E5494" s="102"/>
      <c r="F5494" s="102"/>
      <c r="G5494" s="102"/>
      <c r="H5494" s="102"/>
      <c r="I5494" s="98"/>
      <c r="J5494" s="102"/>
      <c r="K5494" s="94"/>
      <c r="L5494" s="94"/>
      <c r="M5494" s="94"/>
      <c r="N5494" s="102"/>
      <c r="O5494" s="111"/>
      <c r="P5494" s="96"/>
      <c r="Q5494" s="111"/>
      <c r="R5494" s="111"/>
      <c r="S5494" s="97"/>
      <c r="T5494" s="102" t="s">
        <v>44</v>
      </c>
      <c r="U5494" s="102"/>
      <c r="V5494" s="102" t="s">
        <v>52</v>
      </c>
      <c r="W5494" s="94">
        <v>56</v>
      </c>
      <c r="X5494" s="98">
        <v>33.33</v>
      </c>
      <c r="Y5494" s="94">
        <v>7150</v>
      </c>
      <c r="Z5494" s="94">
        <f>W5494*Y5494</f>
        <v>400400</v>
      </c>
      <c r="AA5494" s="89">
        <v>21</v>
      </c>
      <c r="AB5494" s="89">
        <v>32</v>
      </c>
      <c r="AC5494" s="94">
        <f>(Z5494*(100-AB5494))/100</f>
        <v>272272</v>
      </c>
      <c r="AD5494" s="94">
        <f>IF(AND(AC5494="",M5492=""),0,IF((AC5494=""),M5492, IF( (M5492=""),AC5494,SUM(AC5492:AC5494)+M5492)))</f>
        <v>1016816</v>
      </c>
      <c r="AE5494" s="94">
        <f>IF( (X5494=""),AD5494*1,AD5494*(X5494/100) )</f>
        <v>338904.77279999998</v>
      </c>
      <c r="AF5494" s="94">
        <v>0</v>
      </c>
      <c r="AG5494" s="94">
        <f>IF((AF5494-AE5494) &gt; 1,0,IF((AF5494-AE5494)&lt;0,AE5494-AF5494,AF5494-AE5494))</f>
        <v>338904.77279999998</v>
      </c>
      <c r="AH5494" s="94">
        <v>0.02</v>
      </c>
    </row>
    <row r="5495" spans="1:34" s="99" customFormat="1" x14ac:dyDescent="0.55000000000000004">
      <c r="A5495" s="107"/>
      <c r="B5495" s="102">
        <v>2365</v>
      </c>
      <c r="C5495" s="102">
        <v>10466</v>
      </c>
      <c r="D5495" s="90" t="s">
        <v>14048</v>
      </c>
      <c r="E5495" s="102" t="s">
        <v>34</v>
      </c>
      <c r="F5495" s="102">
        <v>18642</v>
      </c>
      <c r="G5495" s="102">
        <v>0</v>
      </c>
      <c r="H5495" s="102">
        <v>0</v>
      </c>
      <c r="I5495" s="98">
        <v>33</v>
      </c>
      <c r="J5495" s="102" t="s">
        <v>62</v>
      </c>
      <c r="K5495" s="94">
        <f>((G5495*400)+(H5495*100))+I5495</f>
        <v>33</v>
      </c>
      <c r="L5495" s="94">
        <v>25000</v>
      </c>
      <c r="M5495" s="94">
        <f>K5495*L5495</f>
        <v>825000</v>
      </c>
      <c r="N5495" s="102">
        <v>1</v>
      </c>
      <c r="O5495" s="111" t="s">
        <v>7588</v>
      </c>
      <c r="P5495" s="96">
        <v>1579900330360</v>
      </c>
      <c r="Q5495" s="111" t="s">
        <v>7589</v>
      </c>
      <c r="R5495" s="111" t="s">
        <v>4505</v>
      </c>
      <c r="S5495" s="97" t="s">
        <v>14049</v>
      </c>
      <c r="T5495" s="102" t="s">
        <v>73</v>
      </c>
      <c r="U5495" s="102" t="s">
        <v>45</v>
      </c>
      <c r="V5495" s="102" t="s">
        <v>96</v>
      </c>
      <c r="W5495" s="94">
        <v>160</v>
      </c>
      <c r="X5495" s="98">
        <v>100</v>
      </c>
      <c r="Y5495" s="94">
        <v>6600</v>
      </c>
      <c r="Z5495" s="94">
        <f>W5495*Y5495</f>
        <v>1056000</v>
      </c>
      <c r="AA5495" s="89">
        <v>18</v>
      </c>
      <c r="AB5495" s="89">
        <v>26</v>
      </c>
      <c r="AC5495" s="94">
        <f>(Z5495*(100-AB5495))/100</f>
        <v>781440</v>
      </c>
      <c r="AD5495" s="94">
        <f>IF(AND(AC5495="",M5495=""),0,IF((AC5495=""),M5495, IF( (M5495=""),AC5495,SUM(AC5495:AC5495)+M5495)))</f>
        <v>1606440</v>
      </c>
      <c r="AE5495" s="94">
        <f>IF( (X5495=""),AD5495*1,AD5495*(X5495/100) )</f>
        <v>1606440</v>
      </c>
      <c r="AF5495" s="94">
        <v>0</v>
      </c>
      <c r="AG5495" s="94">
        <f>IF((AF5495-AE5495) &gt; 1,0,IF((AF5495-AE5495)&lt;0,AE5495-AF5495,AF5495-AE5495))</f>
        <v>1606440</v>
      </c>
      <c r="AH5495" s="94">
        <v>0.3</v>
      </c>
    </row>
    <row r="5496" spans="1:34" s="99" customFormat="1" x14ac:dyDescent="0.55000000000000004">
      <c r="A5496" s="107"/>
      <c r="B5496" s="102">
        <v>2366</v>
      </c>
      <c r="C5496" s="102">
        <v>5492</v>
      </c>
      <c r="D5496" s="90" t="s">
        <v>7592</v>
      </c>
      <c r="E5496" s="102" t="s">
        <v>34</v>
      </c>
      <c r="F5496" s="102">
        <v>18717</v>
      </c>
      <c r="G5496" s="102">
        <v>0</v>
      </c>
      <c r="H5496" s="102">
        <v>2</v>
      </c>
      <c r="I5496" s="98">
        <v>3</v>
      </c>
      <c r="J5496" s="102" t="s">
        <v>35</v>
      </c>
      <c r="K5496" s="94">
        <f>((G5496*400)+(H5496*100))+I5496</f>
        <v>203</v>
      </c>
      <c r="L5496" s="94">
        <v>2425</v>
      </c>
      <c r="M5496" s="94">
        <f>K5496*L5496</f>
        <v>492275</v>
      </c>
      <c r="N5496" s="102">
        <v>1</v>
      </c>
      <c r="O5496" s="111" t="s">
        <v>7588</v>
      </c>
      <c r="P5496" s="96">
        <v>1579900330360</v>
      </c>
      <c r="Q5496" s="111" t="s">
        <v>7589</v>
      </c>
      <c r="R5496" s="111" t="s">
        <v>4505</v>
      </c>
      <c r="S5496" s="97" t="s">
        <v>7593</v>
      </c>
      <c r="T5496" s="102" t="s">
        <v>51</v>
      </c>
      <c r="U5496" s="102" t="s">
        <v>45</v>
      </c>
      <c r="V5496" s="102" t="s">
        <v>52</v>
      </c>
      <c r="W5496" s="94">
        <v>93.84</v>
      </c>
      <c r="X5496" s="98">
        <v>100</v>
      </c>
      <c r="Y5496" s="94">
        <v>6750</v>
      </c>
      <c r="Z5496" s="94">
        <f>W5496*Y5496</f>
        <v>633420</v>
      </c>
      <c r="AA5496" s="89">
        <v>11</v>
      </c>
      <c r="AB5496" s="89">
        <v>12</v>
      </c>
      <c r="AC5496" s="94">
        <f>(Z5496*(100-AB5496))/100</f>
        <v>557409.6</v>
      </c>
      <c r="AD5496" s="94">
        <f>IF(AND(AC5496="",M5496=""),0,IF((AC5496=""),M5496, IF( (M5496=""),AC5496,SUM(AC5496:AC5497)+M5496)))</f>
        <v>1049684.6000000001</v>
      </c>
      <c r="AE5496" s="94">
        <f>IF( (X5496=""),AD5496*1,AD5496*(X5496/100) )</f>
        <v>1049684.6000000001</v>
      </c>
      <c r="AF5496" s="94">
        <v>50000000</v>
      </c>
      <c r="AG5496" s="94">
        <f>IF((AF5496-AE5496) &gt; 1,0,IF((AF5496-AE5496)&lt;0,AE5496-AF5496,AF5496-AE5496))</f>
        <v>0</v>
      </c>
      <c r="AH5496" s="94">
        <v>0.02</v>
      </c>
    </row>
    <row r="5497" spans="1:34" s="99" customFormat="1" x14ac:dyDescent="0.55000000000000004">
      <c r="A5497" s="107"/>
      <c r="B5497" s="102"/>
      <c r="C5497" s="102"/>
      <c r="D5497" s="90"/>
      <c r="E5497" s="102"/>
      <c r="F5497" s="102"/>
      <c r="G5497" s="102"/>
      <c r="H5497" s="102"/>
      <c r="I5497" s="98"/>
      <c r="J5497" s="102"/>
      <c r="K5497" s="94"/>
      <c r="L5497" s="94" t="s">
        <v>63</v>
      </c>
      <c r="M5497" s="94">
        <f>SUM(M5492:M5496)</f>
        <v>1517275</v>
      </c>
      <c r="N5497" s="102"/>
      <c r="O5497" s="111"/>
      <c r="P5497" s="96"/>
      <c r="Q5497" s="111"/>
      <c r="R5497" s="111"/>
      <c r="S5497" s="97"/>
      <c r="T5497" s="102"/>
      <c r="U5497" s="102"/>
      <c r="V5497" s="102"/>
      <c r="W5497" s="94"/>
      <c r="X5497" s="98"/>
      <c r="Y5497" s="94"/>
      <c r="Z5497" s="94"/>
      <c r="AA5497" s="89"/>
      <c r="AB5497" s="89"/>
      <c r="AC5497" s="94"/>
      <c r="AD5497" s="94"/>
      <c r="AE5497" s="94">
        <f>SUM(AE5492:AE5496)</f>
        <v>3672838.9184000003</v>
      </c>
      <c r="AF5497" s="94"/>
      <c r="AG5497" s="94">
        <f>SUM(AG5492:AG5496)</f>
        <v>2623154.3184000002</v>
      </c>
      <c r="AH5497" s="94"/>
    </row>
    <row r="5498" spans="1:34" s="173" customFormat="1" x14ac:dyDescent="0.55000000000000004">
      <c r="A5498" s="122" t="s">
        <v>7601</v>
      </c>
      <c r="B5498" s="123">
        <v>2367</v>
      </c>
      <c r="C5498" s="123">
        <v>7170</v>
      </c>
      <c r="D5498" s="135" t="s">
        <v>7602</v>
      </c>
      <c r="E5498" s="123" t="s">
        <v>34</v>
      </c>
      <c r="F5498" s="123">
        <v>21520</v>
      </c>
      <c r="G5498" s="123">
        <v>2</v>
      </c>
      <c r="H5498" s="123">
        <v>0</v>
      </c>
      <c r="I5498" s="136">
        <v>0</v>
      </c>
      <c r="J5498" s="123" t="s">
        <v>38</v>
      </c>
      <c r="K5498" s="137">
        <f>((G5498*400)+(H5498*100))+I5498</f>
        <v>800</v>
      </c>
      <c r="L5498" s="137">
        <v>750</v>
      </c>
      <c r="M5498" s="137">
        <f>K5498*L5498</f>
        <v>600000</v>
      </c>
      <c r="N5498" s="123"/>
      <c r="O5498" s="108"/>
      <c r="P5498" s="138"/>
      <c r="Q5498" s="108"/>
      <c r="R5498" s="108"/>
      <c r="S5498" s="139"/>
      <c r="T5498" s="123"/>
      <c r="U5498" s="123"/>
      <c r="V5498" s="123"/>
      <c r="W5498" s="137"/>
      <c r="X5498" s="136"/>
      <c r="Y5498" s="137"/>
      <c r="Z5498" s="137"/>
      <c r="AA5498" s="119"/>
      <c r="AB5498" s="119"/>
      <c r="AC5498" s="137"/>
      <c r="AD5498" s="137">
        <f>IF(AND(AC5498="",M5498=""),0,IF((AC5498=""),M5498,IF((M5498=""),AC5498,AC5498+M5498)))</f>
        <v>600000</v>
      </c>
      <c r="AE5498" s="137">
        <f>IF( (X5498=""),AD5498*1,AD5498*(X5498/100) )</f>
        <v>600000</v>
      </c>
      <c r="AF5498" s="137">
        <v>50000000</v>
      </c>
      <c r="AG5498" s="137">
        <f>IF((AF5498-AE5498) &gt; 1,0,IF((AF5498-AE5498)&lt;0,AE5498-AF5498,AF5498-AE5498))</f>
        <v>0</v>
      </c>
      <c r="AH5498" s="137">
        <v>0.01</v>
      </c>
    </row>
    <row r="5499" spans="1:34" s="173" customFormat="1" x14ac:dyDescent="0.55000000000000004">
      <c r="A5499" s="122"/>
      <c r="B5499" s="123"/>
      <c r="C5499" s="123"/>
      <c r="D5499" s="135"/>
      <c r="E5499" s="123"/>
      <c r="F5499" s="123"/>
      <c r="G5499" s="123"/>
      <c r="H5499" s="123"/>
      <c r="I5499" s="136"/>
      <c r="J5499" s="123"/>
      <c r="K5499" s="137"/>
      <c r="L5499" s="137" t="s">
        <v>63</v>
      </c>
      <c r="M5499" s="137">
        <f>SUM(M5498:M5498)</f>
        <v>600000</v>
      </c>
      <c r="N5499" s="123"/>
      <c r="O5499" s="108"/>
      <c r="P5499" s="138"/>
      <c r="Q5499" s="108"/>
      <c r="R5499" s="108"/>
      <c r="S5499" s="139"/>
      <c r="T5499" s="123"/>
      <c r="U5499" s="123"/>
      <c r="V5499" s="123"/>
      <c r="W5499" s="137"/>
      <c r="X5499" s="136"/>
      <c r="Y5499" s="137"/>
      <c r="Z5499" s="137"/>
      <c r="AA5499" s="119"/>
      <c r="AB5499" s="119"/>
      <c r="AC5499" s="137"/>
      <c r="AD5499" s="137"/>
      <c r="AE5499" s="137">
        <f>SUM(AE5498:AE5498)</f>
        <v>600000</v>
      </c>
      <c r="AF5499" s="137"/>
      <c r="AG5499" s="137">
        <f>SUM(AG5498:AG5498)</f>
        <v>0</v>
      </c>
      <c r="AH5499" s="137"/>
    </row>
    <row r="5500" spans="1:34" s="173" customFormat="1" x14ac:dyDescent="0.55000000000000004">
      <c r="A5500" s="122" t="s">
        <v>7603</v>
      </c>
      <c r="B5500" s="123">
        <v>2368</v>
      </c>
      <c r="C5500" s="123">
        <v>7342</v>
      </c>
      <c r="D5500" s="135" t="s">
        <v>7604</v>
      </c>
      <c r="E5500" s="123" t="s">
        <v>34</v>
      </c>
      <c r="F5500" s="123">
        <v>22551</v>
      </c>
      <c r="G5500" s="123">
        <v>0</v>
      </c>
      <c r="H5500" s="123">
        <v>1</v>
      </c>
      <c r="I5500" s="136">
        <v>74</v>
      </c>
      <c r="J5500" s="123" t="s">
        <v>38</v>
      </c>
      <c r="K5500" s="137">
        <f>((G5500*400)+(H5500*100))+I5500</f>
        <v>174</v>
      </c>
      <c r="L5500" s="137">
        <v>650</v>
      </c>
      <c r="M5500" s="137">
        <f>K5500*L5500</f>
        <v>113100</v>
      </c>
      <c r="N5500" s="123"/>
      <c r="O5500" s="108"/>
      <c r="P5500" s="138"/>
      <c r="Q5500" s="108"/>
      <c r="R5500" s="108"/>
      <c r="S5500" s="139"/>
      <c r="T5500" s="123"/>
      <c r="U5500" s="123"/>
      <c r="V5500" s="123"/>
      <c r="W5500" s="137"/>
      <c r="X5500" s="136"/>
      <c r="Y5500" s="137"/>
      <c r="Z5500" s="137"/>
      <c r="AA5500" s="119"/>
      <c r="AB5500" s="119"/>
      <c r="AC5500" s="137"/>
      <c r="AD5500" s="137">
        <f>IF(AND(AC5500="",M5500=""),0,IF((AC5500=""),M5500,IF((M5500=""),AC5500,AC5500+M5500)))</f>
        <v>113100</v>
      </c>
      <c r="AE5500" s="137">
        <f>IF( (X5500=""),AD5500*1,AD5500*(X5500/100) )</f>
        <v>113100</v>
      </c>
      <c r="AF5500" s="137">
        <v>50000000</v>
      </c>
      <c r="AG5500" s="137">
        <f>IF((AF5500-AE5500) &gt; 1,0,IF((AF5500-AE5500)&lt;0,AE5500-AF5500,AF5500-AE5500))</f>
        <v>0</v>
      </c>
      <c r="AH5500" s="137">
        <v>0.01</v>
      </c>
    </row>
    <row r="5501" spans="1:34" s="99" customFormat="1" x14ac:dyDescent="0.55000000000000004">
      <c r="A5501" s="107"/>
      <c r="B5501" s="102">
        <v>2369</v>
      </c>
      <c r="C5501" s="102">
        <v>7365</v>
      </c>
      <c r="D5501" s="90" t="s">
        <v>7605</v>
      </c>
      <c r="E5501" s="102" t="s">
        <v>34</v>
      </c>
      <c r="F5501" s="102">
        <v>24681</v>
      </c>
      <c r="G5501" s="102">
        <v>0</v>
      </c>
      <c r="H5501" s="102">
        <v>0</v>
      </c>
      <c r="I5501" s="98">
        <v>30</v>
      </c>
      <c r="J5501" s="102" t="s">
        <v>38</v>
      </c>
      <c r="K5501" s="94">
        <f>((G5501*400)+(H5501*100))+I5501</f>
        <v>30</v>
      </c>
      <c r="L5501" s="94">
        <v>650</v>
      </c>
      <c r="M5501" s="94">
        <f>K5501*L5501</f>
        <v>19500</v>
      </c>
      <c r="N5501" s="102"/>
      <c r="O5501" s="111"/>
      <c r="P5501" s="96"/>
      <c r="Q5501" s="111"/>
      <c r="R5501" s="111"/>
      <c r="S5501" s="97"/>
      <c r="T5501" s="102"/>
      <c r="U5501" s="102"/>
      <c r="V5501" s="102"/>
      <c r="W5501" s="94"/>
      <c r="X5501" s="98"/>
      <c r="Y5501" s="94"/>
      <c r="Z5501" s="94"/>
      <c r="AA5501" s="89"/>
      <c r="AB5501" s="89"/>
      <c r="AC5501" s="94"/>
      <c r="AD5501" s="94">
        <f>IF(AND(AC5501="",M5501=""),0,IF((AC5501=""),M5501,IF((M5501=""),AC5501,AC5501+M5501)))</f>
        <v>19500</v>
      </c>
      <c r="AE5501" s="94">
        <f>IF( (X5501=""),AD5501*1,AD5501*(X5501/100) )</f>
        <v>19500</v>
      </c>
      <c r="AF5501" s="137">
        <v>50000000</v>
      </c>
      <c r="AG5501" s="94">
        <f>IF((AF5501-AE5501) &gt; 1,0,IF((AF5501-AE5501)&lt;0,AE5501-AF5501,AF5501-AE5501))</f>
        <v>0</v>
      </c>
      <c r="AH5501" s="94">
        <v>0.01</v>
      </c>
    </row>
    <row r="5502" spans="1:34" s="173" customFormat="1" x14ac:dyDescent="0.55000000000000004">
      <c r="A5502" s="122"/>
      <c r="B5502" s="123"/>
      <c r="C5502" s="123"/>
      <c r="D5502" s="135"/>
      <c r="E5502" s="123"/>
      <c r="F5502" s="123"/>
      <c r="G5502" s="123"/>
      <c r="H5502" s="123"/>
      <c r="I5502" s="136"/>
      <c r="J5502" s="123"/>
      <c r="K5502" s="137"/>
      <c r="L5502" s="137" t="s">
        <v>63</v>
      </c>
      <c r="M5502" s="137">
        <f>SUM(M5500:M5501)</f>
        <v>132600</v>
      </c>
      <c r="N5502" s="123"/>
      <c r="O5502" s="108"/>
      <c r="P5502" s="138"/>
      <c r="Q5502" s="108"/>
      <c r="R5502" s="108"/>
      <c r="S5502" s="139"/>
      <c r="T5502" s="123"/>
      <c r="U5502" s="123"/>
      <c r="V5502" s="123"/>
      <c r="W5502" s="137"/>
      <c r="X5502" s="136"/>
      <c r="Y5502" s="137"/>
      <c r="Z5502" s="137"/>
      <c r="AA5502" s="119"/>
      <c r="AB5502" s="119"/>
      <c r="AC5502" s="137"/>
      <c r="AD5502" s="137"/>
      <c r="AE5502" s="137">
        <f>SUM(AE5500:AE5501)</f>
        <v>132600</v>
      </c>
      <c r="AF5502" s="137"/>
      <c r="AG5502" s="137">
        <f>SUM(AG5500:AG5501)</f>
        <v>0</v>
      </c>
      <c r="AH5502" s="137"/>
    </row>
    <row r="5503" spans="1:34" s="173" customFormat="1" x14ac:dyDescent="0.55000000000000004">
      <c r="A5503" s="122" t="s">
        <v>7606</v>
      </c>
      <c r="B5503" s="123">
        <v>2370</v>
      </c>
      <c r="C5503" s="123">
        <v>6289</v>
      </c>
      <c r="D5503" s="135" t="s">
        <v>7607</v>
      </c>
      <c r="E5503" s="123" t="s">
        <v>37</v>
      </c>
      <c r="F5503" s="123">
        <v>5509</v>
      </c>
      <c r="G5503" s="123">
        <v>3</v>
      </c>
      <c r="H5503" s="123">
        <v>3</v>
      </c>
      <c r="I5503" s="136">
        <v>73</v>
      </c>
      <c r="J5503" s="123" t="s">
        <v>38</v>
      </c>
      <c r="K5503" s="137">
        <f>((G5503*400)+(H5503*100))+I5503</f>
        <v>1573</v>
      </c>
      <c r="L5503" s="137">
        <v>400</v>
      </c>
      <c r="M5503" s="137">
        <f>K5503*L5503</f>
        <v>629200</v>
      </c>
      <c r="N5503" s="123"/>
      <c r="O5503" s="108"/>
      <c r="P5503" s="138"/>
      <c r="Q5503" s="108"/>
      <c r="R5503" s="108"/>
      <c r="S5503" s="139"/>
      <c r="T5503" s="123"/>
      <c r="U5503" s="123"/>
      <c r="V5503" s="123"/>
      <c r="W5503" s="137"/>
      <c r="X5503" s="136"/>
      <c r="Y5503" s="137"/>
      <c r="Z5503" s="137"/>
      <c r="AA5503" s="119"/>
      <c r="AB5503" s="119"/>
      <c r="AC5503" s="137"/>
      <c r="AD5503" s="137">
        <f>IF(AND(AC5503="",M5503=""),0,IF((AC5503=""),M5503,IF((M5503=""),AC5503,AC5503+M5503)))</f>
        <v>629200</v>
      </c>
      <c r="AE5503" s="137">
        <f>IF( (X5503=""),AD5503*1,AD5503*(X5503/100) )</f>
        <v>629200</v>
      </c>
      <c r="AF5503" s="137">
        <v>0</v>
      </c>
      <c r="AG5503" s="137">
        <f>IF((AF5503-AE5503) &gt; 1,0,IF((AF5503-AE5503)&lt;0,AE5503-AF5503,AF5503-AE5503))</f>
        <v>629200</v>
      </c>
      <c r="AH5503" s="137">
        <v>0.01</v>
      </c>
    </row>
    <row r="5504" spans="1:34" s="173" customFormat="1" x14ac:dyDescent="0.55000000000000004">
      <c r="A5504" s="122"/>
      <c r="B5504" s="123">
        <v>2371</v>
      </c>
      <c r="C5504" s="123">
        <v>6457</v>
      </c>
      <c r="D5504" s="135" t="s">
        <v>7608</v>
      </c>
      <c r="E5504" s="123" t="s">
        <v>34</v>
      </c>
      <c r="F5504" s="123">
        <v>15619</v>
      </c>
      <c r="G5504" s="123">
        <v>6</v>
      </c>
      <c r="H5504" s="123">
        <v>0</v>
      </c>
      <c r="I5504" s="136">
        <v>2</v>
      </c>
      <c r="J5504" s="123" t="s">
        <v>38</v>
      </c>
      <c r="K5504" s="137">
        <f>((G5504*400)+(H5504*100))+I5504</f>
        <v>2402</v>
      </c>
      <c r="L5504" s="137">
        <v>225</v>
      </c>
      <c r="M5504" s="137">
        <f>K5504*L5504</f>
        <v>540450</v>
      </c>
      <c r="N5504" s="123"/>
      <c r="O5504" s="108"/>
      <c r="P5504" s="138"/>
      <c r="Q5504" s="108"/>
      <c r="R5504" s="108"/>
      <c r="S5504" s="139"/>
      <c r="T5504" s="123"/>
      <c r="U5504" s="123"/>
      <c r="V5504" s="123"/>
      <c r="W5504" s="137"/>
      <c r="X5504" s="136"/>
      <c r="Y5504" s="137"/>
      <c r="Z5504" s="137"/>
      <c r="AA5504" s="119"/>
      <c r="AB5504" s="119"/>
      <c r="AC5504" s="137"/>
      <c r="AD5504" s="137">
        <f>IF(AND(AC5504="",M5504=""),0,IF((AC5504=""),M5504,IF((M5504=""),AC5504,AC5504+M5504)))</f>
        <v>540450</v>
      </c>
      <c r="AE5504" s="137">
        <f>IF( (X5504=""),AD5504*1,AD5504*(X5504/100) )</f>
        <v>540450</v>
      </c>
      <c r="AF5504" s="137">
        <v>50000000</v>
      </c>
      <c r="AG5504" s="137">
        <f>IF((AF5504-AE5504) &gt; 1,0,IF((AF5504-AE5504)&lt;0,AE5504-AF5504,AF5504-AE5504))</f>
        <v>0</v>
      </c>
      <c r="AH5504" s="137">
        <v>0.01</v>
      </c>
    </row>
    <row r="5505" spans="1:34" s="173" customFormat="1" x14ac:dyDescent="0.55000000000000004">
      <c r="A5505" s="122"/>
      <c r="B5505" s="123"/>
      <c r="C5505" s="123"/>
      <c r="D5505" s="135"/>
      <c r="E5505" s="123"/>
      <c r="F5505" s="123"/>
      <c r="G5505" s="123"/>
      <c r="H5505" s="123"/>
      <c r="I5505" s="136"/>
      <c r="J5505" s="123"/>
      <c r="K5505" s="137"/>
      <c r="L5505" s="137" t="s">
        <v>63</v>
      </c>
      <c r="M5505" s="137">
        <f>SUM(M5503:M5504)</f>
        <v>1169650</v>
      </c>
      <c r="N5505" s="123"/>
      <c r="O5505" s="108"/>
      <c r="P5505" s="138"/>
      <c r="Q5505" s="108"/>
      <c r="R5505" s="108"/>
      <c r="S5505" s="139"/>
      <c r="T5505" s="123"/>
      <c r="U5505" s="123"/>
      <c r="V5505" s="123"/>
      <c r="W5505" s="137"/>
      <c r="X5505" s="136"/>
      <c r="Y5505" s="137"/>
      <c r="Z5505" s="137"/>
      <c r="AA5505" s="119"/>
      <c r="AB5505" s="119"/>
      <c r="AC5505" s="137"/>
      <c r="AD5505" s="137"/>
      <c r="AE5505" s="137">
        <f>SUM(AE5503:AE5504)</f>
        <v>1169650</v>
      </c>
      <c r="AF5505" s="137"/>
      <c r="AG5505" s="137">
        <f>SUM(AG5503:AG5504)</f>
        <v>629200</v>
      </c>
      <c r="AH5505" s="137"/>
    </row>
    <row r="5506" spans="1:34" s="173" customFormat="1" x14ac:dyDescent="0.55000000000000004">
      <c r="A5506" s="122" t="s">
        <v>15173</v>
      </c>
      <c r="B5506" s="123">
        <v>2372</v>
      </c>
      <c r="C5506" s="123">
        <v>10508</v>
      </c>
      <c r="D5506" s="135" t="s">
        <v>4135</v>
      </c>
      <c r="E5506" s="123" t="s">
        <v>34</v>
      </c>
      <c r="F5506" s="123">
        <v>18640</v>
      </c>
      <c r="G5506" s="123">
        <v>0</v>
      </c>
      <c r="H5506" s="123">
        <v>0</v>
      </c>
      <c r="I5506" s="136">
        <v>55</v>
      </c>
      <c r="J5506" s="123" t="s">
        <v>35</v>
      </c>
      <c r="K5506" s="137">
        <f>((G5506*400)+(H5506*100))+I5506</f>
        <v>55</v>
      </c>
      <c r="L5506" s="137">
        <v>0</v>
      </c>
      <c r="M5506" s="137">
        <f>K5506*L5506</f>
        <v>0</v>
      </c>
      <c r="N5506" s="123">
        <v>1</v>
      </c>
      <c r="O5506" s="108" t="s">
        <v>15171</v>
      </c>
      <c r="P5506" s="138">
        <v>1570700170</v>
      </c>
      <c r="Q5506" s="108" t="s">
        <v>15172</v>
      </c>
      <c r="R5506" s="108" t="s">
        <v>15174</v>
      </c>
      <c r="S5506" s="139" t="s">
        <v>4137</v>
      </c>
      <c r="T5506" s="123" t="s">
        <v>55</v>
      </c>
      <c r="U5506" s="123" t="s">
        <v>45</v>
      </c>
      <c r="V5506" s="123" t="s">
        <v>52</v>
      </c>
      <c r="W5506" s="137">
        <v>71.25</v>
      </c>
      <c r="X5506" s="136">
        <v>32.75</v>
      </c>
      <c r="Y5506" s="137">
        <v>0</v>
      </c>
      <c r="Z5506" s="137">
        <f>W5506*Y5506</f>
        <v>0</v>
      </c>
      <c r="AA5506" s="119">
        <v>6</v>
      </c>
      <c r="AB5506" s="119">
        <v>6</v>
      </c>
      <c r="AC5506" s="137">
        <f>(Z5506*(100-AB5506))/100</f>
        <v>0</v>
      </c>
      <c r="AD5506" s="137">
        <f>IF(AND(AC5506="",M5506=""),0,IF((AC5506=""),M5506, IF( (M5506=""),AC5506,SUM(AC5506:AC5509)+M5506)))</f>
        <v>928146.6</v>
      </c>
      <c r="AE5506" s="137">
        <f>IF( (X5506=""),AD5506*1,AD5506*(X5506/100) )</f>
        <v>303968.01150000002</v>
      </c>
      <c r="AF5506" s="137">
        <v>50000000</v>
      </c>
      <c r="AG5506" s="137">
        <f>IF((AF5506-AE5506) &gt; 1,0,IF((AF5506-AE5506)&lt;0,AE5506-AF5506,AF5506-AE5506))</f>
        <v>0</v>
      </c>
      <c r="AH5506" s="137">
        <v>0.02</v>
      </c>
    </row>
    <row r="5507" spans="1:34" s="173" customFormat="1" x14ac:dyDescent="0.55000000000000004">
      <c r="A5507" s="122"/>
      <c r="B5507" s="123"/>
      <c r="C5507" s="123"/>
      <c r="D5507" s="135"/>
      <c r="E5507" s="123"/>
      <c r="F5507" s="123"/>
      <c r="G5507" s="123"/>
      <c r="H5507" s="123"/>
      <c r="I5507" s="136"/>
      <c r="J5507" s="123"/>
      <c r="K5507" s="137"/>
      <c r="L5507" s="137"/>
      <c r="M5507" s="137"/>
      <c r="N5507" s="123">
        <v>2</v>
      </c>
      <c r="O5507" s="108" t="s">
        <v>15171</v>
      </c>
      <c r="P5507" s="138">
        <v>1570700170</v>
      </c>
      <c r="Q5507" s="108" t="s">
        <v>15172</v>
      </c>
      <c r="R5507" s="108" t="s">
        <v>15174</v>
      </c>
      <c r="S5507" s="139" t="s">
        <v>4138</v>
      </c>
      <c r="T5507" s="123" t="s">
        <v>51</v>
      </c>
      <c r="U5507" s="123" t="s">
        <v>45</v>
      </c>
      <c r="V5507" s="123" t="s">
        <v>52</v>
      </c>
      <c r="W5507" s="137">
        <v>146.28</v>
      </c>
      <c r="X5507" s="136">
        <v>67.25</v>
      </c>
      <c r="Y5507" s="137">
        <v>6750</v>
      </c>
      <c r="Z5507" s="137">
        <f>W5507*Y5507</f>
        <v>987390</v>
      </c>
      <c r="AA5507" s="119">
        <v>6</v>
      </c>
      <c r="AB5507" s="119">
        <v>6</v>
      </c>
      <c r="AC5507" s="137">
        <f>(Z5507*(100-AB5507))/100</f>
        <v>928146.6</v>
      </c>
      <c r="AD5507" s="137">
        <f>IF(AND(AC5507="",M5506=""),0,IF((AC5507=""),M5506, IF( (M5506=""),AC5507,SUM(AC5506:AC5509)+M5506)))</f>
        <v>928146.6</v>
      </c>
      <c r="AE5507" s="137">
        <f>IF( (X5507=""),AD5507*1,AD5507*(X5507/100) )</f>
        <v>624178.58849999995</v>
      </c>
      <c r="AF5507" s="137">
        <v>50000000</v>
      </c>
      <c r="AG5507" s="137">
        <f>IF((AF5507-AE5507) &gt; 1,0,IF((AF5507-AE5507)&lt;0,AE5507-AF5507,AF5507-AE5507))</f>
        <v>0</v>
      </c>
      <c r="AH5507" s="137">
        <v>0.02</v>
      </c>
    </row>
    <row r="5508" spans="1:34" s="173" customFormat="1" x14ac:dyDescent="0.55000000000000004">
      <c r="A5508" s="122"/>
      <c r="B5508" s="123"/>
      <c r="C5508" s="123"/>
      <c r="D5508" s="135"/>
      <c r="E5508" s="123"/>
      <c r="F5508" s="123"/>
      <c r="G5508" s="123"/>
      <c r="H5508" s="123"/>
      <c r="I5508" s="136"/>
      <c r="J5508" s="123"/>
      <c r="K5508" s="137"/>
      <c r="L5508" s="137" t="s">
        <v>63</v>
      </c>
      <c r="M5508" s="137">
        <f>SUM(M5506:M5507)</f>
        <v>0</v>
      </c>
      <c r="N5508" s="123"/>
      <c r="O5508" s="108"/>
      <c r="P5508" s="138"/>
      <c r="Q5508" s="108"/>
      <c r="R5508" s="108"/>
      <c r="S5508" s="139"/>
      <c r="T5508" s="123"/>
      <c r="U5508" s="123"/>
      <c r="V5508" s="123"/>
      <c r="W5508" s="137"/>
      <c r="X5508" s="136"/>
      <c r="Y5508" s="137"/>
      <c r="Z5508" s="137"/>
      <c r="AA5508" s="119"/>
      <c r="AB5508" s="119"/>
      <c r="AC5508" s="137"/>
      <c r="AD5508" s="137"/>
      <c r="AE5508" s="137">
        <f>SUM(AE5506:AE5507)</f>
        <v>928146.6</v>
      </c>
      <c r="AF5508" s="137"/>
      <c r="AG5508" s="137">
        <f>SUM(AG5506:AG5507)</f>
        <v>0</v>
      </c>
      <c r="AH5508" s="137"/>
    </row>
    <row r="5509" spans="1:34" s="173" customFormat="1" x14ac:dyDescent="0.55000000000000004">
      <c r="A5509" s="122" t="s">
        <v>7609</v>
      </c>
      <c r="B5509" s="123">
        <v>2373</v>
      </c>
      <c r="C5509" s="123">
        <v>4858</v>
      </c>
      <c r="D5509" s="135" t="s">
        <v>7610</v>
      </c>
      <c r="E5509" s="123" t="s">
        <v>34</v>
      </c>
      <c r="F5509" s="123">
        <v>15661</v>
      </c>
      <c r="G5509" s="123">
        <v>55</v>
      </c>
      <c r="H5509" s="123">
        <v>0</v>
      </c>
      <c r="I5509" s="136">
        <v>56</v>
      </c>
      <c r="J5509" s="123" t="s">
        <v>38</v>
      </c>
      <c r="K5509" s="137">
        <f>((G5509*400)+(H5509*100))+I5509</f>
        <v>22056</v>
      </c>
      <c r="L5509" s="137">
        <v>275</v>
      </c>
      <c r="M5509" s="137">
        <f>K5509*L5509</f>
        <v>6065400</v>
      </c>
      <c r="N5509" s="123"/>
      <c r="O5509" s="108"/>
      <c r="P5509" s="138"/>
      <c r="Q5509" s="108"/>
      <c r="R5509" s="108"/>
      <c r="S5509" s="139"/>
      <c r="T5509" s="123"/>
      <c r="U5509" s="123"/>
      <c r="V5509" s="123"/>
      <c r="W5509" s="137"/>
      <c r="X5509" s="136"/>
      <c r="Y5509" s="137"/>
      <c r="Z5509" s="137"/>
      <c r="AA5509" s="119"/>
      <c r="AB5509" s="119"/>
      <c r="AC5509" s="137"/>
      <c r="AD5509" s="137">
        <f>IF(AND(AC5509="",M5509=""),0,IF((AC5509=""),M5509,IF((M5509=""),AC5509,AC5509+M5509)))</f>
        <v>6065400</v>
      </c>
      <c r="AE5509" s="137">
        <f>IF( (X5509=""),AD5509*1,AD5509*(X5509/100) )</f>
        <v>6065400</v>
      </c>
      <c r="AF5509" s="137">
        <v>0</v>
      </c>
      <c r="AG5509" s="137">
        <f>IF((AF5509-AE5509) &gt; 1,0,IF((AF5509-AE5509)&lt;0,AE5509-AF5509,AF5509-AE5509))</f>
        <v>6065400</v>
      </c>
      <c r="AH5509" s="137">
        <v>0.01</v>
      </c>
    </row>
    <row r="5510" spans="1:34" s="173" customFormat="1" x14ac:dyDescent="0.55000000000000004">
      <c r="A5510" s="122"/>
      <c r="B5510" s="123">
        <v>2374</v>
      </c>
      <c r="C5510" s="123">
        <v>4838</v>
      </c>
      <c r="D5510" s="135" t="s">
        <v>7611</v>
      </c>
      <c r="E5510" s="123" t="s">
        <v>34</v>
      </c>
      <c r="F5510" s="123">
        <v>15662</v>
      </c>
      <c r="G5510" s="123">
        <v>363</v>
      </c>
      <c r="H5510" s="123">
        <v>3</v>
      </c>
      <c r="I5510" s="136">
        <v>47.1</v>
      </c>
      <c r="J5510" s="123" t="s">
        <v>38</v>
      </c>
      <c r="K5510" s="351">
        <f>((G5510*400)+(H5510*100))+I5510</f>
        <v>145547.1</v>
      </c>
      <c r="L5510" s="137">
        <v>275</v>
      </c>
      <c r="M5510" s="137">
        <f>K5510*L5510</f>
        <v>40025452.5</v>
      </c>
      <c r="N5510" s="123"/>
      <c r="O5510" s="108"/>
      <c r="P5510" s="138"/>
      <c r="Q5510" s="108"/>
      <c r="R5510" s="108"/>
      <c r="S5510" s="139"/>
      <c r="T5510" s="123"/>
      <c r="U5510" s="123"/>
      <c r="V5510" s="123"/>
      <c r="W5510" s="137"/>
      <c r="X5510" s="136"/>
      <c r="Y5510" s="137"/>
      <c r="Z5510" s="137"/>
      <c r="AA5510" s="119"/>
      <c r="AB5510" s="119"/>
      <c r="AC5510" s="137"/>
      <c r="AD5510" s="137">
        <f>IF(AND(AC5510="",M5510=""),0,IF((AC5510=""),M5510,IF((M5510=""),AC5510,AC5510+M5510)))</f>
        <v>40025452.5</v>
      </c>
      <c r="AE5510" s="137">
        <f>IF( (X5510=""),AD5510*1,AD5510*(X5510/100) )</f>
        <v>40025452.5</v>
      </c>
      <c r="AF5510" s="137">
        <v>0</v>
      </c>
      <c r="AG5510" s="137">
        <f>IF((AF5510-AE5510) &gt; 1,0,IF((AF5510-AE5510)&lt;0,AE5510-AF5510,AF5510-AE5510))</f>
        <v>40025452.5</v>
      </c>
      <c r="AH5510" s="137">
        <v>0.01</v>
      </c>
    </row>
    <row r="5511" spans="1:34" s="173" customFormat="1" x14ac:dyDescent="0.55000000000000004">
      <c r="A5511" s="122"/>
      <c r="B5511" s="123">
        <v>2375</v>
      </c>
      <c r="C5511" s="123">
        <v>9535</v>
      </c>
      <c r="D5511" s="135" t="s">
        <v>7612</v>
      </c>
      <c r="E5511" s="123" t="s">
        <v>34</v>
      </c>
      <c r="F5511" s="123">
        <v>27235</v>
      </c>
      <c r="G5511" s="123">
        <v>100</v>
      </c>
      <c r="H5511" s="123">
        <v>0</v>
      </c>
      <c r="I5511" s="136">
        <v>0</v>
      </c>
      <c r="J5511" s="123" t="s">
        <v>38</v>
      </c>
      <c r="K5511" s="137">
        <f>((G5511*400)+(H5511*100))+I5511</f>
        <v>40000</v>
      </c>
      <c r="L5511" s="137">
        <v>275</v>
      </c>
      <c r="M5511" s="137">
        <f>K5511*L5511</f>
        <v>11000000</v>
      </c>
      <c r="N5511" s="123"/>
      <c r="O5511" s="108"/>
      <c r="P5511" s="138"/>
      <c r="Q5511" s="108"/>
      <c r="R5511" s="108"/>
      <c r="S5511" s="139"/>
      <c r="T5511" s="123"/>
      <c r="U5511" s="123"/>
      <c r="V5511" s="123"/>
      <c r="W5511" s="137"/>
      <c r="X5511" s="136"/>
      <c r="Y5511" s="137"/>
      <c r="Z5511" s="137"/>
      <c r="AA5511" s="119"/>
      <c r="AB5511" s="119"/>
      <c r="AC5511" s="137"/>
      <c r="AD5511" s="137">
        <f>IF(AND(AC5511="",M5511=""),0,IF((AC5511=""),M5511,IF((M5511=""),AC5511,AC5511+M5511)))</f>
        <v>11000000</v>
      </c>
      <c r="AE5511" s="137">
        <f>IF( (X5511=""),AD5511*1,AD5511*(X5511/100) )</f>
        <v>11000000</v>
      </c>
      <c r="AF5511" s="137">
        <v>0</v>
      </c>
      <c r="AG5511" s="137">
        <f>IF((AF5511-AE5511) &gt; 1,0,IF((AF5511-AE5511)&lt;0,AE5511-AF5511,AF5511-AE5511))</f>
        <v>11000000</v>
      </c>
      <c r="AH5511" s="137">
        <v>0.01</v>
      </c>
    </row>
    <row r="5512" spans="1:34" s="173" customFormat="1" x14ac:dyDescent="0.55000000000000004">
      <c r="A5512" s="122"/>
      <c r="B5512" s="123"/>
      <c r="C5512" s="123"/>
      <c r="D5512" s="135"/>
      <c r="E5512" s="123"/>
      <c r="F5512" s="123"/>
      <c r="G5512" s="123"/>
      <c r="H5512" s="123"/>
      <c r="I5512" s="136"/>
      <c r="J5512" s="123"/>
      <c r="K5512" s="137"/>
      <c r="L5512" s="137" t="s">
        <v>63</v>
      </c>
      <c r="M5512" s="137">
        <f>SUM(M5509:M5511)</f>
        <v>57090852.5</v>
      </c>
      <c r="N5512" s="123"/>
      <c r="O5512" s="108"/>
      <c r="P5512" s="138"/>
      <c r="Q5512" s="108"/>
      <c r="R5512" s="108"/>
      <c r="S5512" s="139"/>
      <c r="T5512" s="123"/>
      <c r="U5512" s="123"/>
      <c r="V5512" s="123"/>
      <c r="W5512" s="137"/>
      <c r="X5512" s="136"/>
      <c r="Y5512" s="137"/>
      <c r="Z5512" s="137"/>
      <c r="AA5512" s="119"/>
      <c r="AB5512" s="119"/>
      <c r="AC5512" s="137"/>
      <c r="AD5512" s="137"/>
      <c r="AE5512" s="137">
        <f>SUM(AE5509:AE5511)</f>
        <v>57090852.5</v>
      </c>
      <c r="AF5512" s="137"/>
      <c r="AG5512" s="137">
        <f>SUM(AG5509:AG5511)</f>
        <v>57090852.5</v>
      </c>
      <c r="AH5512" s="137"/>
    </row>
    <row r="5513" spans="1:34" s="218" customFormat="1" x14ac:dyDescent="0.55000000000000004">
      <c r="A5513" s="108" t="s">
        <v>15699</v>
      </c>
      <c r="B5513" s="123">
        <v>2376</v>
      </c>
      <c r="C5513" s="123">
        <v>8107</v>
      </c>
      <c r="D5513" s="135" t="s">
        <v>7613</v>
      </c>
      <c r="E5513" s="123" t="s">
        <v>34</v>
      </c>
      <c r="F5513" s="123">
        <v>6974</v>
      </c>
      <c r="G5513" s="123">
        <v>1</v>
      </c>
      <c r="H5513" s="123">
        <v>2</v>
      </c>
      <c r="I5513" s="136">
        <v>97.6</v>
      </c>
      <c r="J5513" s="123" t="s">
        <v>62</v>
      </c>
      <c r="K5513" s="137">
        <f>((G5513*400)+(H5513*100))+I5513</f>
        <v>697.6</v>
      </c>
      <c r="L5513" s="137">
        <v>5750</v>
      </c>
      <c r="M5513" s="137">
        <f>K5513*L5513</f>
        <v>4011200</v>
      </c>
      <c r="N5513" s="123"/>
      <c r="O5513" s="108"/>
      <c r="P5513" s="138"/>
      <c r="Q5513" s="108"/>
      <c r="R5513" s="108"/>
      <c r="S5513" s="139"/>
      <c r="T5513" s="123"/>
      <c r="U5513" s="123"/>
      <c r="V5513" s="123"/>
      <c r="W5513" s="137"/>
      <c r="X5513" s="136"/>
      <c r="Y5513" s="137"/>
      <c r="Z5513" s="137"/>
      <c r="AA5513" s="119"/>
      <c r="AB5513" s="119"/>
      <c r="AC5513" s="137"/>
      <c r="AD5513" s="137">
        <f>IF(AND(AC5513="",M5513=""),0,IF((AC5513=""),M5513,IF((M5513=""),AC5513,AC5513+M5513)))</f>
        <v>4011200</v>
      </c>
      <c r="AE5513" s="137">
        <f>IF( (X5513=""),AD5513*1,AD5513*(X5513/100) )</f>
        <v>4011200</v>
      </c>
      <c r="AF5513" s="137">
        <v>0</v>
      </c>
      <c r="AG5513" s="137">
        <f>IF((AF5513-AE5513) &gt; 1,0,IF((AF5513-AE5513)&lt;0,AE5513-AF5513,AF5513-AE5513))</f>
        <v>4011200</v>
      </c>
      <c r="AH5513" s="137">
        <v>0.3</v>
      </c>
    </row>
    <row r="5514" spans="1:34" s="218" customFormat="1" x14ac:dyDescent="0.55000000000000004">
      <c r="A5514" s="108"/>
      <c r="B5514" s="123"/>
      <c r="C5514" s="123"/>
      <c r="D5514" s="135"/>
      <c r="E5514" s="123"/>
      <c r="F5514" s="123"/>
      <c r="G5514" s="123"/>
      <c r="H5514" s="123"/>
      <c r="I5514" s="136"/>
      <c r="J5514" s="123"/>
      <c r="K5514" s="137"/>
      <c r="L5514" s="137" t="s">
        <v>63</v>
      </c>
      <c r="M5514" s="137">
        <f>SUM(M5513:M5513)</f>
        <v>4011200</v>
      </c>
      <c r="N5514" s="123"/>
      <c r="O5514" s="108"/>
      <c r="P5514" s="138"/>
      <c r="Q5514" s="108"/>
      <c r="R5514" s="108"/>
      <c r="S5514" s="139"/>
      <c r="T5514" s="123"/>
      <c r="U5514" s="123"/>
      <c r="V5514" s="123"/>
      <c r="W5514" s="137"/>
      <c r="X5514" s="136"/>
      <c r="Y5514" s="137"/>
      <c r="Z5514" s="137"/>
      <c r="AA5514" s="119"/>
      <c r="AB5514" s="119"/>
      <c r="AC5514" s="137"/>
      <c r="AD5514" s="137">
        <f>SUM(AD5513:AD5513)</f>
        <v>4011200</v>
      </c>
      <c r="AE5514" s="137">
        <f>SUM(AE5513:AE5513)</f>
        <v>4011200</v>
      </c>
      <c r="AF5514" s="137"/>
      <c r="AG5514" s="137">
        <f>SUM(AG5513:AG5513)</f>
        <v>4011200</v>
      </c>
      <c r="AH5514" s="137"/>
    </row>
    <row r="5515" spans="1:34" s="218" customFormat="1" x14ac:dyDescent="0.55000000000000004">
      <c r="A5515" s="108" t="s">
        <v>15698</v>
      </c>
      <c r="B5515" s="123">
        <v>2376</v>
      </c>
      <c r="C5515" s="123">
        <v>8107</v>
      </c>
      <c r="D5515" s="135" t="s">
        <v>7613</v>
      </c>
      <c r="E5515" s="123" t="s">
        <v>34</v>
      </c>
      <c r="F5515" s="123">
        <v>27941</v>
      </c>
      <c r="G5515" s="123">
        <v>1</v>
      </c>
      <c r="H5515" s="123">
        <v>2</v>
      </c>
      <c r="I5515" s="136">
        <v>0</v>
      </c>
      <c r="J5515" s="123" t="s">
        <v>62</v>
      </c>
      <c r="K5515" s="137">
        <f>((G5515*400)+(H5515*100))+I5515</f>
        <v>600</v>
      </c>
      <c r="L5515" s="137">
        <v>5750</v>
      </c>
      <c r="M5515" s="137">
        <f>K5515*L5515</f>
        <v>3450000</v>
      </c>
      <c r="N5515" s="123"/>
      <c r="O5515" s="108"/>
      <c r="P5515" s="138"/>
      <c r="Q5515" s="108"/>
      <c r="R5515" s="108"/>
      <c r="S5515" s="139"/>
      <c r="T5515" s="123"/>
      <c r="U5515" s="123"/>
      <c r="V5515" s="123"/>
      <c r="W5515" s="137"/>
      <c r="X5515" s="136"/>
      <c r="Y5515" s="137"/>
      <c r="Z5515" s="137"/>
      <c r="AA5515" s="119"/>
      <c r="AB5515" s="119"/>
      <c r="AC5515" s="137"/>
      <c r="AD5515" s="137">
        <f>IF(AND(AC5515="",M5515=""),0,IF((AC5515=""),M5515,IF((M5515=""),AC5515,AC5515+M5515)))</f>
        <v>3450000</v>
      </c>
      <c r="AE5515" s="137">
        <f>IF( (X5515=""),AD5515*1,AD5515*(X5515/100) )</f>
        <v>3450000</v>
      </c>
      <c r="AF5515" s="137">
        <v>0</v>
      </c>
      <c r="AG5515" s="137">
        <f>IF((AF5515-AE5515) &gt; 1,0,IF((AF5515-AE5515)&lt;0,AE5515-AF5515,AF5515-AE5515))</f>
        <v>3450000</v>
      </c>
      <c r="AH5515" s="137">
        <v>0.3</v>
      </c>
    </row>
    <row r="5516" spans="1:34" s="218" customFormat="1" x14ac:dyDescent="0.55000000000000004">
      <c r="A5516" s="108"/>
      <c r="B5516" s="123"/>
      <c r="C5516" s="123"/>
      <c r="D5516" s="135"/>
      <c r="E5516" s="123"/>
      <c r="F5516" s="123"/>
      <c r="G5516" s="123"/>
      <c r="H5516" s="123"/>
      <c r="I5516" s="136"/>
      <c r="J5516" s="123"/>
      <c r="K5516" s="137"/>
      <c r="L5516" s="137" t="s">
        <v>63</v>
      </c>
      <c r="M5516" s="137">
        <f>SUM(M5515:M5515)</f>
        <v>3450000</v>
      </c>
      <c r="N5516" s="123"/>
      <c r="O5516" s="108"/>
      <c r="P5516" s="138"/>
      <c r="Q5516" s="108"/>
      <c r="R5516" s="108"/>
      <c r="S5516" s="139"/>
      <c r="T5516" s="123"/>
      <c r="U5516" s="123"/>
      <c r="V5516" s="123"/>
      <c r="W5516" s="137"/>
      <c r="X5516" s="136"/>
      <c r="Y5516" s="137"/>
      <c r="Z5516" s="137"/>
      <c r="AA5516" s="119"/>
      <c r="AB5516" s="119"/>
      <c r="AC5516" s="137"/>
      <c r="AD5516" s="137">
        <f>SUM(AD5515:AD5515)</f>
        <v>3450000</v>
      </c>
      <c r="AE5516" s="137">
        <f>SUM(AE5515:AE5515)</f>
        <v>3450000</v>
      </c>
      <c r="AF5516" s="137"/>
      <c r="AG5516" s="137">
        <f>SUM(AG5515:AG5515)</f>
        <v>3450000</v>
      </c>
      <c r="AH5516" s="137"/>
    </row>
    <row r="5517" spans="1:34" s="218" customFormat="1" x14ac:dyDescent="0.55000000000000004">
      <c r="A5517" s="108" t="s">
        <v>15700</v>
      </c>
      <c r="B5517" s="123">
        <v>2376</v>
      </c>
      <c r="C5517" s="123">
        <v>8107</v>
      </c>
      <c r="D5517" s="135" t="s">
        <v>7613</v>
      </c>
      <c r="E5517" s="123" t="s">
        <v>34</v>
      </c>
      <c r="F5517" s="123">
        <v>27941</v>
      </c>
      <c r="G5517" s="123">
        <v>1</v>
      </c>
      <c r="H5517" s="123">
        <v>2</v>
      </c>
      <c r="I5517" s="136">
        <v>0</v>
      </c>
      <c r="J5517" s="123" t="s">
        <v>62</v>
      </c>
      <c r="K5517" s="137">
        <f>((G5517*400)+(H5517*100))+I5517</f>
        <v>600</v>
      </c>
      <c r="L5517" s="137">
        <v>5750</v>
      </c>
      <c r="M5517" s="137">
        <f>K5517*L5517</f>
        <v>3450000</v>
      </c>
      <c r="N5517" s="123"/>
      <c r="O5517" s="108"/>
      <c r="P5517" s="138"/>
      <c r="Q5517" s="108"/>
      <c r="R5517" s="108"/>
      <c r="S5517" s="139"/>
      <c r="T5517" s="123"/>
      <c r="U5517" s="123"/>
      <c r="V5517" s="123"/>
      <c r="W5517" s="137"/>
      <c r="X5517" s="136"/>
      <c r="Y5517" s="137"/>
      <c r="Z5517" s="137"/>
      <c r="AA5517" s="119"/>
      <c r="AB5517" s="119"/>
      <c r="AC5517" s="137"/>
      <c r="AD5517" s="137">
        <f>IF(AND(AC5517="",M5517=""),0,IF((AC5517=""),M5517,IF((M5517=""),AC5517,AC5517+M5517)))</f>
        <v>3450000</v>
      </c>
      <c r="AE5517" s="137">
        <f>IF( (X5517=""),AD5517*1,AD5517*(X5517/100) )</f>
        <v>3450000</v>
      </c>
      <c r="AF5517" s="137">
        <v>0</v>
      </c>
      <c r="AG5517" s="137">
        <f>IF((AF5517-AE5517) &gt; 1,0,IF((AF5517-AE5517)&lt;0,AE5517-AF5517,AF5517-AE5517))</f>
        <v>3450000</v>
      </c>
      <c r="AH5517" s="137">
        <v>0.3</v>
      </c>
    </row>
    <row r="5518" spans="1:34" s="218" customFormat="1" x14ac:dyDescent="0.55000000000000004">
      <c r="A5518" s="108"/>
      <c r="B5518" s="123"/>
      <c r="C5518" s="123"/>
      <c r="D5518" s="135"/>
      <c r="E5518" s="123"/>
      <c r="F5518" s="123"/>
      <c r="G5518" s="123"/>
      <c r="H5518" s="123"/>
      <c r="I5518" s="136"/>
      <c r="J5518" s="123"/>
      <c r="K5518" s="137"/>
      <c r="L5518" s="137" t="s">
        <v>63</v>
      </c>
      <c r="M5518" s="137">
        <f>SUM(M5517:M5517)</f>
        <v>3450000</v>
      </c>
      <c r="N5518" s="123"/>
      <c r="O5518" s="108"/>
      <c r="P5518" s="138"/>
      <c r="Q5518" s="108"/>
      <c r="R5518" s="108"/>
      <c r="S5518" s="139"/>
      <c r="T5518" s="123"/>
      <c r="U5518" s="123"/>
      <c r="V5518" s="123"/>
      <c r="W5518" s="137"/>
      <c r="X5518" s="136"/>
      <c r="Y5518" s="137"/>
      <c r="Z5518" s="137"/>
      <c r="AA5518" s="119"/>
      <c r="AB5518" s="119"/>
      <c r="AC5518" s="137"/>
      <c r="AD5518" s="137">
        <f>SUM(AD5517:AD5517)</f>
        <v>3450000</v>
      </c>
      <c r="AE5518" s="137">
        <f>SUM(AE5517:AE5517)</f>
        <v>3450000</v>
      </c>
      <c r="AF5518" s="137"/>
      <c r="AG5518" s="137">
        <f>SUM(AG5517:AG5517)</f>
        <v>3450000</v>
      </c>
      <c r="AH5518" s="137"/>
    </row>
    <row r="5519" spans="1:34" s="173" customFormat="1" x14ac:dyDescent="0.55000000000000004">
      <c r="A5519" s="122" t="s">
        <v>7614</v>
      </c>
      <c r="B5519" s="123">
        <v>2377</v>
      </c>
      <c r="C5519" s="123">
        <v>8161</v>
      </c>
      <c r="D5519" s="135" t="s">
        <v>7615</v>
      </c>
      <c r="E5519" s="123" t="s">
        <v>34</v>
      </c>
      <c r="F5519" s="123">
        <v>24700</v>
      </c>
      <c r="G5519" s="123">
        <v>0</v>
      </c>
      <c r="H5519" s="123">
        <v>2</v>
      </c>
      <c r="I5519" s="136">
        <v>38</v>
      </c>
      <c r="J5519" s="123" t="s">
        <v>38</v>
      </c>
      <c r="K5519" s="137">
        <f>((G5519*400)+(H5519*100))+I5519</f>
        <v>238</v>
      </c>
      <c r="L5519" s="137">
        <v>800</v>
      </c>
      <c r="M5519" s="137">
        <f>K5519*L5519</f>
        <v>190400</v>
      </c>
      <c r="N5519" s="123"/>
      <c r="O5519" s="108"/>
      <c r="P5519" s="138"/>
      <c r="Q5519" s="108"/>
      <c r="R5519" s="108"/>
      <c r="S5519" s="139"/>
      <c r="T5519" s="123"/>
      <c r="U5519" s="123"/>
      <c r="V5519" s="123"/>
      <c r="W5519" s="137"/>
      <c r="X5519" s="136"/>
      <c r="Y5519" s="137"/>
      <c r="Z5519" s="137"/>
      <c r="AA5519" s="119"/>
      <c r="AB5519" s="119"/>
      <c r="AC5519" s="137"/>
      <c r="AD5519" s="137">
        <f>IF(AND(AC5519="",M5519=""),0,IF((AC5519=""),M5519,IF((M5519=""),AC5519,AC5519+M5519)))</f>
        <v>190400</v>
      </c>
      <c r="AE5519" s="137">
        <f>IF( (X5519=""),AD5519*1,AD5519*(X5519/100) )</f>
        <v>190400</v>
      </c>
      <c r="AF5519" s="137">
        <v>50000000</v>
      </c>
      <c r="AG5519" s="137">
        <f>IF((AF5519-AE5519) &gt; 1,0,IF((AF5519-AE5519)&lt;0,AE5519-AF5519,AF5519-AE5519))</f>
        <v>0</v>
      </c>
      <c r="AH5519" s="137">
        <v>0.01</v>
      </c>
    </row>
    <row r="5520" spans="1:34" s="173" customFormat="1" x14ac:dyDescent="0.55000000000000004">
      <c r="A5520" s="122"/>
      <c r="B5520" s="123"/>
      <c r="C5520" s="123"/>
      <c r="D5520" s="135"/>
      <c r="E5520" s="123"/>
      <c r="F5520" s="123"/>
      <c r="G5520" s="123"/>
      <c r="H5520" s="123"/>
      <c r="I5520" s="136"/>
      <c r="J5520" s="123"/>
      <c r="K5520" s="137"/>
      <c r="L5520" s="137" t="s">
        <v>63</v>
      </c>
      <c r="M5520" s="137">
        <f>SUM(M5519:M5519)</f>
        <v>190400</v>
      </c>
      <c r="N5520" s="123"/>
      <c r="O5520" s="108"/>
      <c r="P5520" s="138"/>
      <c r="Q5520" s="108"/>
      <c r="R5520" s="108"/>
      <c r="S5520" s="139"/>
      <c r="T5520" s="123"/>
      <c r="U5520" s="123"/>
      <c r="V5520" s="123"/>
      <c r="W5520" s="137"/>
      <c r="X5520" s="136"/>
      <c r="Y5520" s="137"/>
      <c r="Z5520" s="137"/>
      <c r="AA5520" s="119"/>
      <c r="AB5520" s="119"/>
      <c r="AC5520" s="137"/>
      <c r="AD5520" s="137"/>
      <c r="AE5520" s="137">
        <f>SUM(AE5519:AE5519)</f>
        <v>190400</v>
      </c>
      <c r="AF5520" s="137"/>
      <c r="AG5520" s="137">
        <f>SUM(AG5519:AG5519)</f>
        <v>0</v>
      </c>
      <c r="AH5520" s="137"/>
    </row>
    <row r="5521" spans="1:34" s="99" customFormat="1" x14ac:dyDescent="0.55000000000000004">
      <c r="A5521" s="107" t="s">
        <v>7618</v>
      </c>
      <c r="B5521" s="102">
        <v>2378</v>
      </c>
      <c r="C5521" s="102">
        <v>5376</v>
      </c>
      <c r="D5521" s="90" t="s">
        <v>7619</v>
      </c>
      <c r="E5521" s="102" t="s">
        <v>34</v>
      </c>
      <c r="F5521" s="102">
        <v>2419</v>
      </c>
      <c r="G5521" s="102">
        <v>0</v>
      </c>
      <c r="H5521" s="102">
        <v>2</v>
      </c>
      <c r="I5521" s="98">
        <v>58</v>
      </c>
      <c r="J5521" s="102" t="s">
        <v>35</v>
      </c>
      <c r="K5521" s="94">
        <f>((G5521*400)+(H5521*100))+I5521</f>
        <v>258</v>
      </c>
      <c r="L5521" s="94">
        <v>2425</v>
      </c>
      <c r="M5521" s="94">
        <f>K5521*L5521</f>
        <v>625650</v>
      </c>
      <c r="N5521" s="102">
        <v>1</v>
      </c>
      <c r="O5521" s="111" t="s">
        <v>7616</v>
      </c>
      <c r="P5521" s="96">
        <v>3570800004370</v>
      </c>
      <c r="Q5521" s="111" t="s">
        <v>7617</v>
      </c>
      <c r="R5521" s="111" t="s">
        <v>7620</v>
      </c>
      <c r="S5521" s="97"/>
      <c r="T5521" s="102" t="s">
        <v>343</v>
      </c>
      <c r="U5521" s="102" t="s">
        <v>2349</v>
      </c>
      <c r="V5521" s="102" t="s">
        <v>52</v>
      </c>
      <c r="W5521" s="94">
        <v>88</v>
      </c>
      <c r="X5521" s="98">
        <v>12.8</v>
      </c>
      <c r="Y5521" s="94">
        <v>5600</v>
      </c>
      <c r="Z5521" s="94">
        <f t="shared" ref="Z5521:Z5526" si="546">W5521*Y5521</f>
        <v>492800</v>
      </c>
      <c r="AA5521" s="89">
        <v>17</v>
      </c>
      <c r="AB5521" s="89">
        <v>24</v>
      </c>
      <c r="AC5521" s="94">
        <f t="shared" ref="AC5521:AC5526" si="547">(Z5521*(100-AB5521))/100</f>
        <v>374528</v>
      </c>
      <c r="AD5521" s="94">
        <f>IF(AND(AC5521="",M5521=""),0,IF((AC5521=""),M5521, IF( (M5521=""),AC5521,SUM(AC5521:AC5526)+M5521)))</f>
        <v>3790223.1199999996</v>
      </c>
      <c r="AE5521" s="94">
        <f t="shared" ref="AE5521:AE5532" si="548">IF( (X5521=""),AD5521*1,AD5521*(X5521/100) )</f>
        <v>485148.55935999996</v>
      </c>
      <c r="AF5521" s="94">
        <v>50000000</v>
      </c>
      <c r="AG5521" s="94">
        <f t="shared" ref="AG5521:AG5532" si="549">IF((AF5521-AE5521) &gt; 1,0,IF((AF5521-AE5521)&lt;0,AE5521-AF5521,AF5521-AE5521))</f>
        <v>0</v>
      </c>
      <c r="AH5521" s="94">
        <v>0.02</v>
      </c>
    </row>
    <row r="5522" spans="1:34" s="99" customFormat="1" x14ac:dyDescent="0.55000000000000004">
      <c r="A5522" s="107"/>
      <c r="B5522" s="102"/>
      <c r="C5522" s="102"/>
      <c r="D5522" s="90"/>
      <c r="E5522" s="102"/>
      <c r="F5522" s="102"/>
      <c r="G5522" s="102"/>
      <c r="H5522" s="102"/>
      <c r="I5522" s="98"/>
      <c r="J5522" s="102"/>
      <c r="K5522" s="94"/>
      <c r="L5522" s="94"/>
      <c r="M5522" s="94"/>
      <c r="N5522" s="102">
        <v>2</v>
      </c>
      <c r="O5522" s="111" t="s">
        <v>7616</v>
      </c>
      <c r="P5522" s="96">
        <v>3570800004370</v>
      </c>
      <c r="Q5522" s="111" t="s">
        <v>7617</v>
      </c>
      <c r="R5522" s="111" t="s">
        <v>7620</v>
      </c>
      <c r="S5522" s="97"/>
      <c r="T5522" s="102" t="s">
        <v>439</v>
      </c>
      <c r="U5522" s="102" t="s">
        <v>45</v>
      </c>
      <c r="V5522" s="102" t="s">
        <v>52</v>
      </c>
      <c r="W5522" s="94">
        <v>13.2</v>
      </c>
      <c r="X5522" s="98">
        <v>1.92</v>
      </c>
      <c r="Y5522" s="94">
        <v>6050</v>
      </c>
      <c r="Z5522" s="94">
        <f t="shared" si="546"/>
        <v>79860</v>
      </c>
      <c r="AA5522" s="89">
        <v>17</v>
      </c>
      <c r="AB5522" s="89">
        <v>24</v>
      </c>
      <c r="AC5522" s="94">
        <f t="shared" si="547"/>
        <v>60693.599999999999</v>
      </c>
      <c r="AD5522" s="94">
        <f>IF(AND(AC5522="",M5521=""),0,IF((AC5522=""),M5521, IF( (M5521=""),AC5522,SUM(AC5521:AC5526)+M5521)))</f>
        <v>3790223.1199999996</v>
      </c>
      <c r="AE5522" s="94">
        <f t="shared" si="548"/>
        <v>72772.283903999982</v>
      </c>
      <c r="AF5522" s="94">
        <v>50000000</v>
      </c>
      <c r="AG5522" s="94">
        <f t="shared" si="549"/>
        <v>0</v>
      </c>
      <c r="AH5522" s="94">
        <v>0.02</v>
      </c>
    </row>
    <row r="5523" spans="1:34" s="99" customFormat="1" x14ac:dyDescent="0.55000000000000004">
      <c r="A5523" s="107"/>
      <c r="B5523" s="102"/>
      <c r="C5523" s="102"/>
      <c r="D5523" s="90"/>
      <c r="E5523" s="102"/>
      <c r="F5523" s="102"/>
      <c r="G5523" s="102"/>
      <c r="H5523" s="102"/>
      <c r="I5523" s="98"/>
      <c r="J5523" s="102"/>
      <c r="K5523" s="94"/>
      <c r="L5523" s="94"/>
      <c r="M5523" s="94"/>
      <c r="N5523" s="102">
        <v>3</v>
      </c>
      <c r="O5523" s="111" t="s">
        <v>7616</v>
      </c>
      <c r="P5523" s="96">
        <v>3570800004370</v>
      </c>
      <c r="Q5523" s="111" t="s">
        <v>7617</v>
      </c>
      <c r="R5523" s="111" t="s">
        <v>7620</v>
      </c>
      <c r="S5523" s="97" t="s">
        <v>7621</v>
      </c>
      <c r="T5523" s="102" t="s">
        <v>51</v>
      </c>
      <c r="U5523" s="102" t="s">
        <v>45</v>
      </c>
      <c r="V5523" s="102" t="s">
        <v>52</v>
      </c>
      <c r="W5523" s="94">
        <v>350</v>
      </c>
      <c r="X5523" s="98">
        <v>50.92</v>
      </c>
      <c r="Y5523" s="94">
        <v>6750</v>
      </c>
      <c r="Z5523" s="94">
        <f t="shared" si="546"/>
        <v>2362500</v>
      </c>
      <c r="AA5523" s="89">
        <v>17</v>
      </c>
      <c r="AB5523" s="89">
        <v>24</v>
      </c>
      <c r="AC5523" s="94">
        <f t="shared" si="547"/>
        <v>1795500</v>
      </c>
      <c r="AD5523" s="94">
        <f>IF(AND(AC5523="",M5521=""),0,IF((AC5523=""),M5521, IF( (M5521=""),AC5523,SUM(AC5521:AC5526)+M5521)))</f>
        <v>3790223.1199999996</v>
      </c>
      <c r="AE5523" s="94">
        <f t="shared" si="548"/>
        <v>1929981.6127039997</v>
      </c>
      <c r="AF5523" s="94">
        <v>50000000</v>
      </c>
      <c r="AG5523" s="94">
        <f t="shared" si="549"/>
        <v>0</v>
      </c>
      <c r="AH5523" s="94">
        <v>0.02</v>
      </c>
    </row>
    <row r="5524" spans="1:34" s="99" customFormat="1" x14ac:dyDescent="0.55000000000000004">
      <c r="A5524" s="107"/>
      <c r="B5524" s="102"/>
      <c r="C5524" s="102"/>
      <c r="D5524" s="90"/>
      <c r="E5524" s="102"/>
      <c r="F5524" s="102"/>
      <c r="G5524" s="102"/>
      <c r="H5524" s="102"/>
      <c r="I5524" s="98"/>
      <c r="J5524" s="102"/>
      <c r="K5524" s="94"/>
      <c r="L5524" s="94"/>
      <c r="M5524" s="94"/>
      <c r="N5524" s="102">
        <v>4</v>
      </c>
      <c r="O5524" s="111" t="s">
        <v>7616</v>
      </c>
      <c r="P5524" s="96">
        <v>3570800004370</v>
      </c>
      <c r="Q5524" s="111" t="s">
        <v>7617</v>
      </c>
      <c r="R5524" s="111" t="s">
        <v>7620</v>
      </c>
      <c r="S5524" s="97" t="s">
        <v>7622</v>
      </c>
      <c r="T5524" s="102" t="s">
        <v>73</v>
      </c>
      <c r="U5524" s="102" t="s">
        <v>45</v>
      </c>
      <c r="V5524" s="102" t="s">
        <v>46</v>
      </c>
      <c r="W5524" s="94">
        <v>152.63999999999999</v>
      </c>
      <c r="X5524" s="98">
        <v>22.21</v>
      </c>
      <c r="Y5524" s="94">
        <v>6600</v>
      </c>
      <c r="Z5524" s="94">
        <f t="shared" si="546"/>
        <v>1007423.9999999999</v>
      </c>
      <c r="AA5524" s="89">
        <v>17</v>
      </c>
      <c r="AB5524" s="89">
        <v>24</v>
      </c>
      <c r="AC5524" s="94">
        <f t="shared" si="547"/>
        <v>765642.23999999987</v>
      </c>
      <c r="AD5524" s="94">
        <f>IF(AND(AC5524="",M5521=""),0,IF((AC5524=""),M5521, IF( (M5521=""),AC5524,SUM(AC5521:AC5526)+M5521)))</f>
        <v>3790223.1199999996</v>
      </c>
      <c r="AE5524" s="94">
        <f t="shared" si="548"/>
        <v>841808.55495200003</v>
      </c>
      <c r="AF5524" s="94">
        <v>0</v>
      </c>
      <c r="AG5524" s="94">
        <f t="shared" si="549"/>
        <v>841808.55495200003</v>
      </c>
      <c r="AH5524" s="94">
        <v>0.02</v>
      </c>
    </row>
    <row r="5525" spans="1:34" s="99" customFormat="1" x14ac:dyDescent="0.55000000000000004">
      <c r="A5525" s="107"/>
      <c r="B5525" s="102"/>
      <c r="C5525" s="102"/>
      <c r="D5525" s="90"/>
      <c r="E5525" s="102"/>
      <c r="F5525" s="102"/>
      <c r="G5525" s="102"/>
      <c r="H5525" s="102"/>
      <c r="I5525" s="98"/>
      <c r="J5525" s="102"/>
      <c r="K5525" s="94"/>
      <c r="L5525" s="94"/>
      <c r="M5525" s="94"/>
      <c r="N5525" s="102">
        <v>5</v>
      </c>
      <c r="O5525" s="111" t="s">
        <v>7616</v>
      </c>
      <c r="P5525" s="96">
        <v>3570800004370</v>
      </c>
      <c r="Q5525" s="111" t="s">
        <v>7617</v>
      </c>
      <c r="R5525" s="111" t="s">
        <v>7620</v>
      </c>
      <c r="S5525" s="97" t="s">
        <v>7623</v>
      </c>
      <c r="T5525" s="102" t="s">
        <v>55</v>
      </c>
      <c r="U5525" s="102" t="s">
        <v>45</v>
      </c>
      <c r="V5525" s="102" t="s">
        <v>46</v>
      </c>
      <c r="W5525" s="94">
        <v>17.02</v>
      </c>
      <c r="X5525" s="98">
        <v>2.48</v>
      </c>
      <c r="Y5525" s="94">
        <v>2650</v>
      </c>
      <c r="Z5525" s="94">
        <f t="shared" si="546"/>
        <v>45103</v>
      </c>
      <c r="AA5525" s="89">
        <v>17</v>
      </c>
      <c r="AB5525" s="89">
        <v>24</v>
      </c>
      <c r="AC5525" s="94">
        <f t="shared" si="547"/>
        <v>34278.28</v>
      </c>
      <c r="AD5525" s="94">
        <f>IF(AND(AC5525="",M5521=""),0,IF((AC5525=""),M5521, IF( (M5521=""),AC5525,SUM(AC5521:AC5526)+M5521)))</f>
        <v>3790223.1199999996</v>
      </c>
      <c r="AE5525" s="94">
        <f t="shared" si="548"/>
        <v>93997.533375999992</v>
      </c>
      <c r="AF5525" s="94">
        <v>0</v>
      </c>
      <c r="AG5525" s="94">
        <f t="shared" si="549"/>
        <v>93997.533375999992</v>
      </c>
      <c r="AH5525" s="94">
        <v>0.02</v>
      </c>
    </row>
    <row r="5526" spans="1:34" s="99" customFormat="1" x14ac:dyDescent="0.55000000000000004">
      <c r="A5526" s="107"/>
      <c r="B5526" s="102"/>
      <c r="C5526" s="102"/>
      <c r="D5526" s="90"/>
      <c r="E5526" s="102"/>
      <c r="F5526" s="102"/>
      <c r="G5526" s="102"/>
      <c r="H5526" s="102"/>
      <c r="I5526" s="98"/>
      <c r="J5526" s="102"/>
      <c r="K5526" s="94"/>
      <c r="L5526" s="94"/>
      <c r="M5526" s="94"/>
      <c r="N5526" s="102">
        <v>6</v>
      </c>
      <c r="O5526" s="111" t="s">
        <v>7616</v>
      </c>
      <c r="P5526" s="96">
        <v>3570800004370</v>
      </c>
      <c r="Q5526" s="111" t="s">
        <v>7617</v>
      </c>
      <c r="R5526" s="111" t="s">
        <v>7620</v>
      </c>
      <c r="S5526" s="97" t="s">
        <v>7624</v>
      </c>
      <c r="T5526" s="102" t="s">
        <v>55</v>
      </c>
      <c r="U5526" s="102" t="s">
        <v>45</v>
      </c>
      <c r="V5526" s="102" t="s">
        <v>46</v>
      </c>
      <c r="W5526" s="94">
        <v>66.5</v>
      </c>
      <c r="X5526" s="98">
        <v>9.67</v>
      </c>
      <c r="Y5526" s="94">
        <v>2650</v>
      </c>
      <c r="Z5526" s="94">
        <f t="shared" si="546"/>
        <v>176225</v>
      </c>
      <c r="AA5526" s="89">
        <v>17</v>
      </c>
      <c r="AB5526" s="89">
        <v>24</v>
      </c>
      <c r="AC5526" s="94">
        <f t="shared" si="547"/>
        <v>133931</v>
      </c>
      <c r="AD5526" s="94">
        <f>IF(AND(AC5526="",M5521=""),0,IF((AC5526=""),M5521, IF( (M5521=""),AC5526,SUM(AC5521:AC5526)+M5521)))</f>
        <v>3790223.1199999996</v>
      </c>
      <c r="AE5526" s="94">
        <f t="shared" si="548"/>
        <v>366514.57570399996</v>
      </c>
      <c r="AF5526" s="94">
        <v>0</v>
      </c>
      <c r="AG5526" s="94">
        <f t="shared" si="549"/>
        <v>366514.57570399996</v>
      </c>
      <c r="AH5526" s="94">
        <v>0.02</v>
      </c>
    </row>
    <row r="5527" spans="1:34" s="99" customFormat="1" x14ac:dyDescent="0.55000000000000004">
      <c r="A5527" s="107"/>
      <c r="B5527" s="102">
        <v>2379</v>
      </c>
      <c r="C5527" s="102">
        <v>5314</v>
      </c>
      <c r="D5527" s="90" t="s">
        <v>7625</v>
      </c>
      <c r="E5527" s="102" t="s">
        <v>34</v>
      </c>
      <c r="F5527" s="102">
        <v>14960</v>
      </c>
      <c r="G5527" s="102">
        <v>1</v>
      </c>
      <c r="H5527" s="102">
        <v>1</v>
      </c>
      <c r="I5527" s="98">
        <v>32</v>
      </c>
      <c r="J5527" s="102" t="s">
        <v>38</v>
      </c>
      <c r="K5527" s="94">
        <f>((G5527*400)+(H5527*100))+I5527</f>
        <v>532</v>
      </c>
      <c r="L5527" s="94">
        <v>1250</v>
      </c>
      <c r="M5527" s="94">
        <f>K5527*L5527</f>
        <v>665000</v>
      </c>
      <c r="N5527" s="102"/>
      <c r="O5527" s="111"/>
      <c r="P5527" s="96"/>
      <c r="Q5527" s="111"/>
      <c r="R5527" s="111"/>
      <c r="S5527" s="97"/>
      <c r="T5527" s="102"/>
      <c r="U5527" s="102"/>
      <c r="V5527" s="102"/>
      <c r="W5527" s="94"/>
      <c r="X5527" s="98"/>
      <c r="Y5527" s="94"/>
      <c r="Z5527" s="94"/>
      <c r="AA5527" s="89"/>
      <c r="AB5527" s="89"/>
      <c r="AC5527" s="94"/>
      <c r="AD5527" s="94">
        <f>IF(AND(AC5527="",M5527=""),0,IF((AC5527=""),M5527,IF((M5527=""),AC5527,AC5527+M5527)))</f>
        <v>665000</v>
      </c>
      <c r="AE5527" s="94">
        <f t="shared" si="548"/>
        <v>665000</v>
      </c>
      <c r="AF5527" s="94">
        <v>50000000</v>
      </c>
      <c r="AG5527" s="94">
        <f t="shared" si="549"/>
        <v>0</v>
      </c>
      <c r="AH5527" s="94">
        <v>0.01</v>
      </c>
    </row>
    <row r="5528" spans="1:34" s="99" customFormat="1" x14ac:dyDescent="0.55000000000000004">
      <c r="A5528" s="107"/>
      <c r="B5528" s="102">
        <v>2380</v>
      </c>
      <c r="C5528" s="102">
        <v>5064</v>
      </c>
      <c r="D5528" s="90" t="s">
        <v>7626</v>
      </c>
      <c r="E5528" s="102" t="s">
        <v>34</v>
      </c>
      <c r="F5528" s="102">
        <v>19997</v>
      </c>
      <c r="G5528" s="102">
        <v>0</v>
      </c>
      <c r="H5528" s="102">
        <v>0</v>
      </c>
      <c r="I5528" s="98">
        <v>81.5</v>
      </c>
      <c r="J5528" s="102" t="s">
        <v>68</v>
      </c>
      <c r="K5528" s="94">
        <f>((G5528*400)+(H5528*100))+I5528</f>
        <v>81.5</v>
      </c>
      <c r="L5528" s="94">
        <v>625</v>
      </c>
      <c r="M5528" s="94">
        <f>K5528*L5528</f>
        <v>50937.5</v>
      </c>
      <c r="N5528" s="102"/>
      <c r="O5528" s="111"/>
      <c r="P5528" s="96"/>
      <c r="Q5528" s="111"/>
      <c r="R5528" s="111"/>
      <c r="S5528" s="97"/>
      <c r="T5528" s="102"/>
      <c r="U5528" s="102"/>
      <c r="V5528" s="102"/>
      <c r="W5528" s="94"/>
      <c r="X5528" s="98"/>
      <c r="Y5528" s="94"/>
      <c r="Z5528" s="94"/>
      <c r="AA5528" s="89"/>
      <c r="AB5528" s="89"/>
      <c r="AC5528" s="94"/>
      <c r="AD5528" s="94">
        <f>IF(AND(AC5528="",M5528=""),0,IF((AC5528=""),M5528,IF((M5528=""),AC5528,AC5528+M5528)))</f>
        <v>50937.5</v>
      </c>
      <c r="AE5528" s="94">
        <f t="shared" si="548"/>
        <v>50937.5</v>
      </c>
      <c r="AF5528" s="94">
        <v>0</v>
      </c>
      <c r="AG5528" s="94">
        <f t="shared" si="549"/>
        <v>50937.5</v>
      </c>
      <c r="AH5528" s="94">
        <v>0.3</v>
      </c>
    </row>
    <row r="5529" spans="1:34" s="99" customFormat="1" x14ac:dyDescent="0.55000000000000004">
      <c r="A5529" s="107"/>
      <c r="B5529" s="102">
        <v>2381</v>
      </c>
      <c r="C5529" s="102">
        <v>4997</v>
      </c>
      <c r="D5529" s="90" t="s">
        <v>7627</v>
      </c>
      <c r="E5529" s="102" t="s">
        <v>34</v>
      </c>
      <c r="F5529" s="102">
        <v>22064</v>
      </c>
      <c r="G5529" s="102">
        <v>1</v>
      </c>
      <c r="H5529" s="102">
        <v>1</v>
      </c>
      <c r="I5529" s="98">
        <v>0</v>
      </c>
      <c r="J5529" s="102" t="s">
        <v>35</v>
      </c>
      <c r="K5529" s="94">
        <f>((G5529*400)+(H5529*100))+I5529</f>
        <v>500</v>
      </c>
      <c r="L5529" s="94">
        <v>625</v>
      </c>
      <c r="M5529" s="94">
        <f>K5529*L5529</f>
        <v>312500</v>
      </c>
      <c r="N5529" s="102">
        <v>1</v>
      </c>
      <c r="O5529" s="111" t="s">
        <v>7616</v>
      </c>
      <c r="P5529" s="96">
        <v>3570800004370</v>
      </c>
      <c r="Q5529" s="111" t="s">
        <v>7617</v>
      </c>
      <c r="R5529" s="111" t="s">
        <v>7620</v>
      </c>
      <c r="S5529" s="97" t="s">
        <v>7628</v>
      </c>
      <c r="T5529" s="102" t="s">
        <v>51</v>
      </c>
      <c r="U5529" s="102" t="s">
        <v>45</v>
      </c>
      <c r="V5529" s="102" t="s">
        <v>52</v>
      </c>
      <c r="W5529" s="94">
        <v>144</v>
      </c>
      <c r="X5529" s="98">
        <v>53.04</v>
      </c>
      <c r="Y5529" s="94">
        <v>6750</v>
      </c>
      <c r="Z5529" s="94">
        <f>W5529*Y5529</f>
        <v>972000</v>
      </c>
      <c r="AA5529" s="89">
        <v>17</v>
      </c>
      <c r="AB5529" s="89">
        <v>24</v>
      </c>
      <c r="AC5529" s="94">
        <f>(Z5529*(100-AB5529))/100</f>
        <v>738720</v>
      </c>
      <c r="AD5529" s="94">
        <f>IF(AND(AC5529="",M5529=""),0,IF((AC5529=""),M5529, IF( (M5529=""),AC5529,SUM(AC5529:AC5531)+M5529)))</f>
        <v>1705295</v>
      </c>
      <c r="AE5529" s="94">
        <f t="shared" si="548"/>
        <v>904488.46799999999</v>
      </c>
      <c r="AF5529" s="94">
        <v>0</v>
      </c>
      <c r="AG5529" s="94">
        <f t="shared" si="549"/>
        <v>904488.46799999999</v>
      </c>
      <c r="AH5529" s="94">
        <v>0.02</v>
      </c>
    </row>
    <row r="5530" spans="1:34" s="99" customFormat="1" x14ac:dyDescent="0.55000000000000004">
      <c r="A5530" s="107"/>
      <c r="B5530" s="102"/>
      <c r="C5530" s="102"/>
      <c r="D5530" s="90"/>
      <c r="E5530" s="102"/>
      <c r="F5530" s="102"/>
      <c r="G5530" s="102"/>
      <c r="H5530" s="102"/>
      <c r="I5530" s="98"/>
      <c r="J5530" s="102"/>
      <c r="K5530" s="94"/>
      <c r="L5530" s="94"/>
      <c r="M5530" s="94"/>
      <c r="N5530" s="102">
        <v>2</v>
      </c>
      <c r="O5530" s="111" t="s">
        <v>7616</v>
      </c>
      <c r="P5530" s="96">
        <v>3570800004370</v>
      </c>
      <c r="Q5530" s="111" t="s">
        <v>7617</v>
      </c>
      <c r="R5530" s="111" t="s">
        <v>7620</v>
      </c>
      <c r="S5530" s="97" t="s">
        <v>7629</v>
      </c>
      <c r="T5530" s="102" t="s">
        <v>51</v>
      </c>
      <c r="U5530" s="102" t="s">
        <v>45</v>
      </c>
      <c r="V5530" s="102" t="s">
        <v>52</v>
      </c>
      <c r="W5530" s="94">
        <v>96</v>
      </c>
      <c r="X5530" s="98">
        <v>35.36</v>
      </c>
      <c r="Y5530" s="94">
        <v>6750</v>
      </c>
      <c r="Z5530" s="94">
        <f>W5530*Y5530</f>
        <v>648000</v>
      </c>
      <c r="AA5530" s="89">
        <v>17</v>
      </c>
      <c r="AB5530" s="89">
        <v>24</v>
      </c>
      <c r="AC5530" s="94">
        <f>(Z5530*(100-AB5530))/100</f>
        <v>492480</v>
      </c>
      <c r="AD5530" s="94">
        <f>IF(AND(AC5530="",M5529=""),0,IF((AC5530=""),M5529, IF( (M5529=""),AC5530,SUM(AC5529:AC5531)+M5529)))</f>
        <v>1705295</v>
      </c>
      <c r="AE5530" s="94">
        <f t="shared" si="548"/>
        <v>602992.31199999992</v>
      </c>
      <c r="AF5530" s="94">
        <v>0</v>
      </c>
      <c r="AG5530" s="94">
        <f t="shared" si="549"/>
        <v>602992.31199999992</v>
      </c>
      <c r="AH5530" s="94">
        <v>0.02</v>
      </c>
    </row>
    <row r="5531" spans="1:34" s="99" customFormat="1" x14ac:dyDescent="0.55000000000000004">
      <c r="A5531" s="107"/>
      <c r="B5531" s="102"/>
      <c r="C5531" s="102"/>
      <c r="D5531" s="90"/>
      <c r="E5531" s="102"/>
      <c r="F5531" s="102"/>
      <c r="G5531" s="102"/>
      <c r="H5531" s="102"/>
      <c r="I5531" s="98"/>
      <c r="J5531" s="102"/>
      <c r="K5531" s="94"/>
      <c r="L5531" s="94"/>
      <c r="M5531" s="94"/>
      <c r="N5531" s="102">
        <v>3</v>
      </c>
      <c r="O5531" s="111" t="s">
        <v>7616</v>
      </c>
      <c r="P5531" s="96">
        <v>3570800004370</v>
      </c>
      <c r="Q5531" s="111" t="s">
        <v>7617</v>
      </c>
      <c r="R5531" s="111" t="s">
        <v>7620</v>
      </c>
      <c r="S5531" s="97" t="s">
        <v>7630</v>
      </c>
      <c r="T5531" s="102" t="s">
        <v>51</v>
      </c>
      <c r="U5531" s="102" t="s">
        <v>45</v>
      </c>
      <c r="V5531" s="102" t="s">
        <v>52</v>
      </c>
      <c r="W5531" s="94">
        <v>31.5</v>
      </c>
      <c r="X5531" s="98">
        <v>11.6</v>
      </c>
      <c r="Y5531" s="94">
        <v>6750</v>
      </c>
      <c r="Z5531" s="94">
        <f>W5531*Y5531</f>
        <v>212625</v>
      </c>
      <c r="AA5531" s="89">
        <v>17</v>
      </c>
      <c r="AB5531" s="89">
        <v>24</v>
      </c>
      <c r="AC5531" s="94">
        <f>(Z5531*(100-AB5531))/100</f>
        <v>161595</v>
      </c>
      <c r="AD5531" s="94">
        <f>IF(AND(AC5531="",M5529=""),0,IF((AC5531=""),M5529, IF( (M5529=""),AC5531,SUM(AC5529:AC5531)+M5529)))</f>
        <v>1705295</v>
      </c>
      <c r="AE5531" s="94">
        <f t="shared" si="548"/>
        <v>197814.21999999997</v>
      </c>
      <c r="AF5531" s="94">
        <v>0</v>
      </c>
      <c r="AG5531" s="94">
        <f t="shared" si="549"/>
        <v>197814.21999999997</v>
      </c>
      <c r="AH5531" s="94">
        <v>0.02</v>
      </c>
    </row>
    <row r="5532" spans="1:34" s="99" customFormat="1" x14ac:dyDescent="0.55000000000000004">
      <c r="A5532" s="107"/>
      <c r="B5532" s="102">
        <v>2382</v>
      </c>
      <c r="C5532" s="102">
        <v>10253</v>
      </c>
      <c r="D5532" s="90" t="s">
        <v>7631</v>
      </c>
      <c r="E5532" s="102" t="s">
        <v>34</v>
      </c>
      <c r="F5532" s="102">
        <v>27530</v>
      </c>
      <c r="G5532" s="102">
        <v>0</v>
      </c>
      <c r="H5532" s="102">
        <v>0</v>
      </c>
      <c r="I5532" s="98">
        <v>50</v>
      </c>
      <c r="J5532" s="102" t="s">
        <v>38</v>
      </c>
      <c r="K5532" s="94">
        <f>((G5532*400)+(H5532*100))+I5532</f>
        <v>50</v>
      </c>
      <c r="L5532" s="94">
        <v>625</v>
      </c>
      <c r="M5532" s="94">
        <f>K5532*L5532</f>
        <v>31250</v>
      </c>
      <c r="N5532" s="102"/>
      <c r="O5532" s="111"/>
      <c r="P5532" s="96"/>
      <c r="Q5532" s="111"/>
      <c r="R5532" s="111"/>
      <c r="S5532" s="97"/>
      <c r="T5532" s="102"/>
      <c r="U5532" s="102"/>
      <c r="V5532" s="102"/>
      <c r="W5532" s="94"/>
      <c r="X5532" s="98"/>
      <c r="Y5532" s="94"/>
      <c r="Z5532" s="94"/>
      <c r="AA5532" s="89"/>
      <c r="AB5532" s="89"/>
      <c r="AC5532" s="94"/>
      <c r="AD5532" s="94">
        <f>IF(AND(AC5532="",M5532=""),0,IF((AC5532=""),M5532,IF((M5532=""),AC5532,AC5532+M5532)))</f>
        <v>31250</v>
      </c>
      <c r="AE5532" s="94">
        <f t="shared" si="548"/>
        <v>31250</v>
      </c>
      <c r="AF5532" s="94">
        <v>50000000</v>
      </c>
      <c r="AG5532" s="94">
        <f t="shared" si="549"/>
        <v>0</v>
      </c>
      <c r="AH5532" s="94">
        <v>0.01</v>
      </c>
    </row>
    <row r="5533" spans="1:34" s="99" customFormat="1" x14ac:dyDescent="0.55000000000000004">
      <c r="A5533" s="107"/>
      <c r="B5533" s="102"/>
      <c r="C5533" s="102"/>
      <c r="D5533" s="90"/>
      <c r="E5533" s="102"/>
      <c r="F5533" s="102"/>
      <c r="G5533" s="102"/>
      <c r="H5533" s="102"/>
      <c r="I5533" s="98"/>
      <c r="J5533" s="102"/>
      <c r="K5533" s="94"/>
      <c r="L5533" s="94" t="s">
        <v>63</v>
      </c>
      <c r="M5533" s="94">
        <f>SUM(M5521:M5532)</f>
        <v>1685337.5</v>
      </c>
      <c r="N5533" s="102"/>
      <c r="O5533" s="111"/>
      <c r="P5533" s="96"/>
      <c r="Q5533" s="111"/>
      <c r="R5533" s="111"/>
      <c r="S5533" s="97"/>
      <c r="T5533" s="102"/>
      <c r="U5533" s="102"/>
      <c r="V5533" s="102"/>
      <c r="W5533" s="94"/>
      <c r="X5533" s="98"/>
      <c r="Y5533" s="94"/>
      <c r="Z5533" s="94"/>
      <c r="AA5533" s="89"/>
      <c r="AB5533" s="89"/>
      <c r="AC5533" s="94"/>
      <c r="AD5533" s="94"/>
      <c r="AE5533" s="94">
        <f>SUM(AE5521:AE5532)</f>
        <v>6242705.6199999992</v>
      </c>
      <c r="AF5533" s="94"/>
      <c r="AG5533" s="94">
        <f>SUM(AG5521:AG5532)</f>
        <v>3058553.1640320001</v>
      </c>
      <c r="AH5533" s="94"/>
    </row>
    <row r="5534" spans="1:34" s="173" customFormat="1" x14ac:dyDescent="0.55000000000000004">
      <c r="A5534" s="122" t="s">
        <v>7632</v>
      </c>
      <c r="B5534" s="123">
        <v>2383</v>
      </c>
      <c r="C5534" s="123">
        <v>5007</v>
      </c>
      <c r="D5534" s="135" t="s">
        <v>7633</v>
      </c>
      <c r="E5534" s="123" t="s">
        <v>34</v>
      </c>
      <c r="F5534" s="123">
        <v>17844</v>
      </c>
      <c r="G5534" s="123">
        <v>6</v>
      </c>
      <c r="H5534" s="123">
        <v>3</v>
      </c>
      <c r="I5534" s="136">
        <v>53</v>
      </c>
      <c r="J5534" s="123" t="s">
        <v>38</v>
      </c>
      <c r="K5534" s="137">
        <f>((G5534*400)+(H5534*100))+I5534</f>
        <v>2753</v>
      </c>
      <c r="L5534" s="137">
        <v>275</v>
      </c>
      <c r="M5534" s="137">
        <f>K5534*L5534</f>
        <v>757075</v>
      </c>
      <c r="N5534" s="123"/>
      <c r="O5534" s="108"/>
      <c r="P5534" s="138"/>
      <c r="Q5534" s="108"/>
      <c r="R5534" s="108"/>
      <c r="S5534" s="139"/>
      <c r="T5534" s="123"/>
      <c r="U5534" s="123"/>
      <c r="V5534" s="123"/>
      <c r="W5534" s="137"/>
      <c r="X5534" s="136"/>
      <c r="Y5534" s="137"/>
      <c r="Z5534" s="137"/>
      <c r="AA5534" s="119"/>
      <c r="AB5534" s="119"/>
      <c r="AC5534" s="137"/>
      <c r="AD5534" s="137">
        <f>IF(AND(AC5534="",M5534=""),0,IF((AC5534=""),M5534,IF((M5534=""),AC5534,AC5534+M5534)))</f>
        <v>757075</v>
      </c>
      <c r="AE5534" s="137">
        <f>IF( (X5534=""),AD5534*1,AD5534*(X5534/100) )</f>
        <v>757075</v>
      </c>
      <c r="AF5534" s="137">
        <v>50000000</v>
      </c>
      <c r="AG5534" s="137">
        <f>IF((AF5534-AE5534) &gt; 1,0,IF((AF5534-AE5534)&lt;0,AE5534-AF5534,AF5534-AE5534))</f>
        <v>0</v>
      </c>
      <c r="AH5534" s="137">
        <v>0.01</v>
      </c>
    </row>
    <row r="5535" spans="1:34" s="173" customFormat="1" x14ac:dyDescent="0.55000000000000004">
      <c r="A5535" s="122"/>
      <c r="B5535" s="123"/>
      <c r="C5535" s="123"/>
      <c r="D5535" s="135"/>
      <c r="E5535" s="123"/>
      <c r="F5535" s="123"/>
      <c r="G5535" s="123"/>
      <c r="H5535" s="123"/>
      <c r="I5535" s="136"/>
      <c r="J5535" s="123"/>
      <c r="K5535" s="137"/>
      <c r="L5535" s="137" t="s">
        <v>63</v>
      </c>
      <c r="M5535" s="137">
        <f>SUM(M5534:M5534)</f>
        <v>757075</v>
      </c>
      <c r="N5535" s="123"/>
      <c r="O5535" s="108"/>
      <c r="P5535" s="138"/>
      <c r="Q5535" s="108"/>
      <c r="R5535" s="108"/>
      <c r="S5535" s="139"/>
      <c r="T5535" s="123"/>
      <c r="U5535" s="123"/>
      <c r="V5535" s="123"/>
      <c r="W5535" s="137"/>
      <c r="X5535" s="136"/>
      <c r="Y5535" s="137"/>
      <c r="Z5535" s="137"/>
      <c r="AA5535" s="119"/>
      <c r="AB5535" s="119"/>
      <c r="AC5535" s="137"/>
      <c r="AD5535" s="137"/>
      <c r="AE5535" s="137">
        <f>SUM(AE5534:AE5534)</f>
        <v>757075</v>
      </c>
      <c r="AF5535" s="137"/>
      <c r="AG5535" s="137">
        <f>SUM(AG5534:AG5534)</f>
        <v>0</v>
      </c>
      <c r="AH5535" s="137"/>
    </row>
    <row r="5536" spans="1:34" s="173" customFormat="1" x14ac:dyDescent="0.55000000000000004">
      <c r="A5536" s="122" t="s">
        <v>760</v>
      </c>
      <c r="B5536" s="123">
        <v>2384</v>
      </c>
      <c r="C5536" s="123">
        <v>7682</v>
      </c>
      <c r="D5536" s="135" t="s">
        <v>7634</v>
      </c>
      <c r="E5536" s="123" t="s">
        <v>34</v>
      </c>
      <c r="F5536" s="123">
        <v>16222</v>
      </c>
      <c r="G5536" s="123">
        <v>24</v>
      </c>
      <c r="H5536" s="123">
        <v>2</v>
      </c>
      <c r="I5536" s="136">
        <v>43</v>
      </c>
      <c r="J5536" s="123" t="s">
        <v>38</v>
      </c>
      <c r="K5536" s="137">
        <f>((G5536*400)+(H5536*100))+I5536</f>
        <v>9843</v>
      </c>
      <c r="L5536" s="137">
        <v>1050</v>
      </c>
      <c r="M5536" s="137">
        <f>K5536*L5536</f>
        <v>10335150</v>
      </c>
      <c r="N5536" s="123"/>
      <c r="O5536" s="108"/>
      <c r="P5536" s="138"/>
      <c r="Q5536" s="108"/>
      <c r="R5536" s="108"/>
      <c r="S5536" s="139"/>
      <c r="T5536" s="123"/>
      <c r="U5536" s="123"/>
      <c r="V5536" s="123"/>
      <c r="W5536" s="137"/>
      <c r="X5536" s="136"/>
      <c r="Y5536" s="137"/>
      <c r="Z5536" s="137"/>
      <c r="AA5536" s="119"/>
      <c r="AB5536" s="119"/>
      <c r="AC5536" s="137"/>
      <c r="AD5536" s="137">
        <f>IF(AND(AC5536="",M5536=""),0,IF((AC5536=""),M5536,IF((M5536=""),AC5536,AC5536+M5536)))</f>
        <v>10335150</v>
      </c>
      <c r="AE5536" s="137">
        <f>IF( (X5536=""),AD5536*1,AD5536*(X5536/100) )</f>
        <v>10335150</v>
      </c>
      <c r="AF5536" s="137">
        <v>50000000</v>
      </c>
      <c r="AG5536" s="137">
        <f>IF((AF5536-AE5536) &gt; 1,0,IF((AF5536-AE5536)&lt;0,AE5536-AF5536,AF5536-AE5536))</f>
        <v>0</v>
      </c>
      <c r="AH5536" s="137">
        <v>0.01</v>
      </c>
    </row>
    <row r="5537" spans="1:34" s="173" customFormat="1" x14ac:dyDescent="0.55000000000000004">
      <c r="A5537" s="122"/>
      <c r="B5537" s="123"/>
      <c r="C5537" s="123"/>
      <c r="D5537" s="135"/>
      <c r="E5537" s="123"/>
      <c r="F5537" s="123"/>
      <c r="G5537" s="123"/>
      <c r="H5537" s="123"/>
      <c r="I5537" s="136"/>
      <c r="J5537" s="123"/>
      <c r="K5537" s="137"/>
      <c r="L5537" s="137" t="s">
        <v>63</v>
      </c>
      <c r="M5537" s="137">
        <f>SUM(M5536:M5536)</f>
        <v>10335150</v>
      </c>
      <c r="N5537" s="123"/>
      <c r="O5537" s="108"/>
      <c r="P5537" s="138"/>
      <c r="Q5537" s="108"/>
      <c r="R5537" s="108"/>
      <c r="S5537" s="139"/>
      <c r="T5537" s="123"/>
      <c r="U5537" s="123"/>
      <c r="V5537" s="123"/>
      <c r="W5537" s="137"/>
      <c r="X5537" s="136"/>
      <c r="Y5537" s="137"/>
      <c r="Z5537" s="137"/>
      <c r="AA5537" s="119"/>
      <c r="AB5537" s="119"/>
      <c r="AC5537" s="137"/>
      <c r="AD5537" s="137"/>
      <c r="AE5537" s="137">
        <f>SUM(AE5536:AE5536)</f>
        <v>10335150</v>
      </c>
      <c r="AF5537" s="137"/>
      <c r="AG5537" s="137">
        <f>SUM(AG5536:AG5536)</f>
        <v>0</v>
      </c>
      <c r="AH5537" s="137"/>
    </row>
    <row r="5538" spans="1:34" s="173" customFormat="1" x14ac:dyDescent="0.55000000000000004">
      <c r="A5538" s="122" t="s">
        <v>2559</v>
      </c>
      <c r="B5538" s="123">
        <v>2385</v>
      </c>
      <c r="C5538" s="123">
        <v>4880</v>
      </c>
      <c r="D5538" s="135" t="s">
        <v>7635</v>
      </c>
      <c r="E5538" s="123" t="s">
        <v>34</v>
      </c>
      <c r="F5538" s="123">
        <v>14888</v>
      </c>
      <c r="G5538" s="123">
        <v>5</v>
      </c>
      <c r="H5538" s="123">
        <v>1</v>
      </c>
      <c r="I5538" s="136">
        <v>65</v>
      </c>
      <c r="J5538" s="123" t="s">
        <v>38</v>
      </c>
      <c r="K5538" s="137">
        <f>((G5538*400)+(H5538*100))+I5538</f>
        <v>2165</v>
      </c>
      <c r="L5538" s="137">
        <v>450</v>
      </c>
      <c r="M5538" s="137">
        <f>K5538*L5538</f>
        <v>974250</v>
      </c>
      <c r="N5538" s="123"/>
      <c r="O5538" s="108"/>
      <c r="P5538" s="138"/>
      <c r="Q5538" s="108"/>
      <c r="R5538" s="108"/>
      <c r="S5538" s="139"/>
      <c r="T5538" s="123"/>
      <c r="U5538" s="123"/>
      <c r="V5538" s="123"/>
      <c r="W5538" s="137"/>
      <c r="X5538" s="136"/>
      <c r="Y5538" s="137"/>
      <c r="Z5538" s="137"/>
      <c r="AA5538" s="119"/>
      <c r="AB5538" s="119"/>
      <c r="AC5538" s="137"/>
      <c r="AD5538" s="137">
        <f>IF(AND(AC5538="",M5538=""),0,IF((AC5538=""),M5538,IF((M5538=""),AC5538,AC5538+M5538)))</f>
        <v>974250</v>
      </c>
      <c r="AE5538" s="137">
        <f>IF( (X5538=""),AD5538*1,AD5538*(X5538/100) )</f>
        <v>974250</v>
      </c>
      <c r="AF5538" s="137">
        <v>50000000</v>
      </c>
      <c r="AG5538" s="137">
        <f>IF((AF5538-AE5538) &gt; 1,0,IF((AF5538-AE5538)&lt;0,AE5538-AF5538,AF5538-AE5538))</f>
        <v>0</v>
      </c>
      <c r="AH5538" s="137">
        <v>0.01</v>
      </c>
    </row>
    <row r="5539" spans="1:34" s="173" customFormat="1" x14ac:dyDescent="0.55000000000000004">
      <c r="A5539" s="122"/>
      <c r="B5539" s="123"/>
      <c r="C5539" s="123"/>
      <c r="D5539" s="135"/>
      <c r="E5539" s="123"/>
      <c r="F5539" s="123"/>
      <c r="G5539" s="123"/>
      <c r="H5539" s="123"/>
      <c r="I5539" s="136"/>
      <c r="J5539" s="123"/>
      <c r="K5539" s="137"/>
      <c r="L5539" s="137" t="s">
        <v>63</v>
      </c>
      <c r="M5539" s="137">
        <f>SUM(M5538:M5538)</f>
        <v>974250</v>
      </c>
      <c r="N5539" s="123"/>
      <c r="O5539" s="108"/>
      <c r="P5539" s="138"/>
      <c r="Q5539" s="108"/>
      <c r="R5539" s="108"/>
      <c r="S5539" s="139"/>
      <c r="T5539" s="123"/>
      <c r="U5539" s="123"/>
      <c r="V5539" s="123"/>
      <c r="W5539" s="137"/>
      <c r="X5539" s="136"/>
      <c r="Y5539" s="137"/>
      <c r="Z5539" s="137"/>
      <c r="AA5539" s="119"/>
      <c r="AB5539" s="119"/>
      <c r="AC5539" s="137"/>
      <c r="AD5539" s="137"/>
      <c r="AE5539" s="137">
        <f>SUM(AE5538:AE5538)</f>
        <v>974250</v>
      </c>
      <c r="AF5539" s="137"/>
      <c r="AG5539" s="137">
        <f>SUM(AG5538:AG5538)</f>
        <v>0</v>
      </c>
      <c r="AH5539" s="137"/>
    </row>
    <row r="5540" spans="1:34" s="99" customFormat="1" x14ac:dyDescent="0.55000000000000004">
      <c r="A5540" s="107" t="s">
        <v>7636</v>
      </c>
      <c r="B5540" s="102">
        <v>2386</v>
      </c>
      <c r="C5540" s="102">
        <v>5373</v>
      </c>
      <c r="D5540" s="90" t="s">
        <v>7637</v>
      </c>
      <c r="E5540" s="102" t="s">
        <v>34</v>
      </c>
      <c r="F5540" s="102">
        <v>21133</v>
      </c>
      <c r="G5540" s="102">
        <v>0</v>
      </c>
      <c r="H5540" s="102">
        <v>1</v>
      </c>
      <c r="I5540" s="98">
        <v>27</v>
      </c>
      <c r="J5540" s="102" t="s">
        <v>38</v>
      </c>
      <c r="K5540" s="94">
        <f>((G5540*400)+(H5540*100))+I5540</f>
        <v>127</v>
      </c>
      <c r="L5540" s="94">
        <v>2425</v>
      </c>
      <c r="M5540" s="94">
        <f>K5540*L5540</f>
        <v>307975</v>
      </c>
      <c r="N5540" s="102"/>
      <c r="O5540" s="111"/>
      <c r="P5540" s="96"/>
      <c r="Q5540" s="111"/>
      <c r="R5540" s="111"/>
      <c r="S5540" s="97"/>
      <c r="T5540" s="102"/>
      <c r="U5540" s="102"/>
      <c r="V5540" s="102"/>
      <c r="W5540" s="94"/>
      <c r="X5540" s="98"/>
      <c r="Y5540" s="94"/>
      <c r="Z5540" s="94"/>
      <c r="AA5540" s="89"/>
      <c r="AB5540" s="89"/>
      <c r="AC5540" s="94"/>
      <c r="AD5540" s="94">
        <f>IF(AND(AC5540="",M5540=""),0,IF((AC5540=""),M5540,IF((M5540=""),AC5540,AC5540+M5540)))</f>
        <v>307975</v>
      </c>
      <c r="AE5540" s="94">
        <f>IF( (X5540=""),AD5540*1,AD5540*(X5540/100) )</f>
        <v>307975</v>
      </c>
      <c r="AF5540" s="94">
        <v>50000000</v>
      </c>
      <c r="AG5540" s="94">
        <f>IF((AF5540-AE5540) &gt; 1,0,IF((AF5540-AE5540)&lt;0,AE5540-AF5540,AF5540-AE5540))</f>
        <v>0</v>
      </c>
      <c r="AH5540" s="94">
        <v>0.01</v>
      </c>
    </row>
    <row r="5541" spans="1:34" s="173" customFormat="1" x14ac:dyDescent="0.55000000000000004">
      <c r="A5541" s="122"/>
      <c r="B5541" s="123"/>
      <c r="C5541" s="123"/>
      <c r="D5541" s="135"/>
      <c r="E5541" s="123"/>
      <c r="F5541" s="123"/>
      <c r="G5541" s="123"/>
      <c r="H5541" s="123"/>
      <c r="I5541" s="136"/>
      <c r="J5541" s="123"/>
      <c r="K5541" s="137"/>
      <c r="L5541" s="137" t="s">
        <v>63</v>
      </c>
      <c r="M5541" s="137">
        <f>SUM(M5540:M5540)</f>
        <v>307975</v>
      </c>
      <c r="N5541" s="123"/>
      <c r="O5541" s="108"/>
      <c r="P5541" s="138"/>
      <c r="Q5541" s="108"/>
      <c r="R5541" s="108"/>
      <c r="S5541" s="139"/>
      <c r="T5541" s="123"/>
      <c r="U5541" s="123"/>
      <c r="V5541" s="123"/>
      <c r="W5541" s="137"/>
      <c r="X5541" s="136"/>
      <c r="Y5541" s="137"/>
      <c r="Z5541" s="137"/>
      <c r="AA5541" s="119"/>
      <c r="AB5541" s="119"/>
      <c r="AC5541" s="137"/>
      <c r="AD5541" s="137"/>
      <c r="AE5541" s="137">
        <f>SUM(AE5540:AE5540)</f>
        <v>307975</v>
      </c>
      <c r="AF5541" s="137"/>
      <c r="AG5541" s="137">
        <f>SUM(AG5540:AG5540)</f>
        <v>0</v>
      </c>
      <c r="AH5541" s="137"/>
    </row>
    <row r="5542" spans="1:34" s="173" customFormat="1" x14ac:dyDescent="0.55000000000000004">
      <c r="A5542" s="122" t="s">
        <v>7638</v>
      </c>
      <c r="B5542" s="123">
        <v>2387</v>
      </c>
      <c r="C5542" s="123">
        <v>7533</v>
      </c>
      <c r="D5542" s="135" t="s">
        <v>7639</v>
      </c>
      <c r="E5542" s="123" t="s">
        <v>34</v>
      </c>
      <c r="F5542" s="123">
        <v>5339</v>
      </c>
      <c r="G5542" s="123">
        <v>6</v>
      </c>
      <c r="H5542" s="123">
        <v>2</v>
      </c>
      <c r="I5542" s="136">
        <v>54</v>
      </c>
      <c r="J5542" s="123" t="s">
        <v>38</v>
      </c>
      <c r="K5542" s="137">
        <f>((G5542*400)+(H5542*100))+I5542</f>
        <v>2654</v>
      </c>
      <c r="L5542" s="137">
        <v>375</v>
      </c>
      <c r="M5542" s="137">
        <f>K5542*L5542</f>
        <v>995250</v>
      </c>
      <c r="N5542" s="123"/>
      <c r="O5542" s="108"/>
      <c r="P5542" s="138"/>
      <c r="Q5542" s="108"/>
      <c r="R5542" s="108"/>
      <c r="S5542" s="139"/>
      <c r="T5542" s="123"/>
      <c r="U5542" s="123"/>
      <c r="V5542" s="123"/>
      <c r="W5542" s="137"/>
      <c r="X5542" s="136"/>
      <c r="Y5542" s="137"/>
      <c r="Z5542" s="137"/>
      <c r="AA5542" s="119"/>
      <c r="AB5542" s="119"/>
      <c r="AC5542" s="137"/>
      <c r="AD5542" s="137">
        <f>IF(AND(AC5542="",M5542=""),0,IF((AC5542=""),M5542,IF((M5542=""),AC5542,AC5542+M5542)))</f>
        <v>995250</v>
      </c>
      <c r="AE5542" s="137">
        <f>IF( (X5542=""),AD5542*1,AD5542*(X5542/100) )</f>
        <v>995250</v>
      </c>
      <c r="AF5542" s="137">
        <v>50000000</v>
      </c>
      <c r="AG5542" s="137">
        <f>IF((AF5542-AE5542) &gt; 1,0,IF((AF5542-AE5542)&lt;0,AE5542-AF5542,AF5542-AE5542))</f>
        <v>0</v>
      </c>
      <c r="AH5542" s="137">
        <v>0.01</v>
      </c>
    </row>
    <row r="5543" spans="1:34" s="173" customFormat="1" x14ac:dyDescent="0.55000000000000004">
      <c r="A5543" s="122"/>
      <c r="B5543" s="123"/>
      <c r="C5543" s="123"/>
      <c r="D5543" s="135"/>
      <c r="E5543" s="123"/>
      <c r="F5543" s="123"/>
      <c r="G5543" s="123">
        <v>10</v>
      </c>
      <c r="H5543" s="123">
        <v>0</v>
      </c>
      <c r="I5543" s="136">
        <v>0</v>
      </c>
      <c r="J5543" s="123" t="s">
        <v>38</v>
      </c>
      <c r="K5543" s="137">
        <f>((G5543*400)+(H5543*100))+I5543</f>
        <v>4000</v>
      </c>
      <c r="L5543" s="137">
        <v>375</v>
      </c>
      <c r="M5543" s="137">
        <f>K5543*L5543</f>
        <v>1500000</v>
      </c>
      <c r="N5543" s="123"/>
      <c r="O5543" s="108"/>
      <c r="P5543" s="138"/>
      <c r="Q5543" s="108"/>
      <c r="R5543" s="108"/>
      <c r="S5543" s="139"/>
      <c r="T5543" s="123"/>
      <c r="U5543" s="123"/>
      <c r="V5543" s="123"/>
      <c r="W5543" s="137"/>
      <c r="X5543" s="136"/>
      <c r="Y5543" s="137"/>
      <c r="Z5543" s="137"/>
      <c r="AA5543" s="119"/>
      <c r="AB5543" s="119"/>
      <c r="AC5543" s="137"/>
      <c r="AD5543" s="137">
        <f>IF(AND(AC5543="",M5543=""),0,IF((AC5543=""),M5543,IF((M5543=""),AC5543,AC5543+M5543)))</f>
        <v>1500000</v>
      </c>
      <c r="AE5543" s="137">
        <f>IF( (X5543=""),AD5543*1,AD5543*(X5543/100) )</f>
        <v>1500000</v>
      </c>
      <c r="AF5543" s="137">
        <v>50000000</v>
      </c>
      <c r="AG5543" s="137">
        <f>IF((AF5543-AE5543) &gt; 1,0,IF((AF5543-AE5543)&lt;0,AE5543-AF5543,AF5543-AE5543))</f>
        <v>0</v>
      </c>
      <c r="AH5543" s="137">
        <v>0.01</v>
      </c>
    </row>
    <row r="5544" spans="1:34" s="173" customFormat="1" x14ac:dyDescent="0.55000000000000004">
      <c r="A5544" s="122"/>
      <c r="B5544" s="123">
        <v>2388</v>
      </c>
      <c r="C5544" s="123">
        <v>7560</v>
      </c>
      <c r="D5544" s="135" t="s">
        <v>7640</v>
      </c>
      <c r="E5544" s="123" t="s">
        <v>34</v>
      </c>
      <c r="F5544" s="123">
        <v>7405</v>
      </c>
      <c r="G5544" s="123">
        <v>5</v>
      </c>
      <c r="H5544" s="123">
        <v>3</v>
      </c>
      <c r="I5544" s="136">
        <v>25</v>
      </c>
      <c r="J5544" s="123" t="s">
        <v>38</v>
      </c>
      <c r="K5544" s="137">
        <f>((G5544*400)+(H5544*100))+I5544</f>
        <v>2325</v>
      </c>
      <c r="L5544" s="137">
        <v>300</v>
      </c>
      <c r="M5544" s="137">
        <f>K5544*L5544</f>
        <v>697500</v>
      </c>
      <c r="N5544" s="123"/>
      <c r="O5544" s="108"/>
      <c r="P5544" s="138"/>
      <c r="Q5544" s="108"/>
      <c r="R5544" s="108"/>
      <c r="S5544" s="139"/>
      <c r="T5544" s="123"/>
      <c r="U5544" s="123"/>
      <c r="V5544" s="123"/>
      <c r="W5544" s="137"/>
      <c r="X5544" s="136"/>
      <c r="Y5544" s="137"/>
      <c r="Z5544" s="137"/>
      <c r="AA5544" s="119"/>
      <c r="AB5544" s="119"/>
      <c r="AC5544" s="137"/>
      <c r="AD5544" s="137">
        <f>IF(AND(AC5544="",M5544=""),0,IF((AC5544=""),M5544,IF((M5544=""),AC5544,AC5544+M5544)))</f>
        <v>697500</v>
      </c>
      <c r="AE5544" s="137">
        <f>IF( (X5544=""),AD5544*1,AD5544*(X5544/100) )</f>
        <v>697500</v>
      </c>
      <c r="AF5544" s="137">
        <v>50000000</v>
      </c>
      <c r="AG5544" s="137">
        <f>IF((AF5544-AE5544) &gt; 1,0,IF((AF5544-AE5544)&lt;0,AE5544-AF5544,AF5544-AE5544))</f>
        <v>0</v>
      </c>
      <c r="AH5544" s="137">
        <v>0.01</v>
      </c>
    </row>
    <row r="5545" spans="1:34" s="173" customFormat="1" x14ac:dyDescent="0.55000000000000004">
      <c r="A5545" s="122"/>
      <c r="B5545" s="123"/>
      <c r="C5545" s="123"/>
      <c r="D5545" s="135"/>
      <c r="E5545" s="123"/>
      <c r="F5545" s="123"/>
      <c r="G5545" s="123"/>
      <c r="H5545" s="123"/>
      <c r="I5545" s="136"/>
      <c r="J5545" s="123"/>
      <c r="K5545" s="137"/>
      <c r="L5545" s="137" t="s">
        <v>63</v>
      </c>
      <c r="M5545" s="137">
        <f>SUM(M5542:M5544)</f>
        <v>3192750</v>
      </c>
      <c r="N5545" s="123"/>
      <c r="O5545" s="108"/>
      <c r="P5545" s="138"/>
      <c r="Q5545" s="108"/>
      <c r="R5545" s="108"/>
      <c r="S5545" s="139"/>
      <c r="T5545" s="123"/>
      <c r="U5545" s="123"/>
      <c r="V5545" s="123"/>
      <c r="W5545" s="137"/>
      <c r="X5545" s="136"/>
      <c r="Y5545" s="137"/>
      <c r="Z5545" s="137"/>
      <c r="AA5545" s="119"/>
      <c r="AB5545" s="119"/>
      <c r="AC5545" s="137"/>
      <c r="AD5545" s="137"/>
      <c r="AE5545" s="137">
        <f>SUM(AE5542:AE5544)</f>
        <v>3192750</v>
      </c>
      <c r="AF5545" s="137"/>
      <c r="AG5545" s="137">
        <f>SUM(AG5542:AG5544)</f>
        <v>0</v>
      </c>
      <c r="AH5545" s="137"/>
    </row>
    <row r="5546" spans="1:34" s="173" customFormat="1" x14ac:dyDescent="0.55000000000000004">
      <c r="A5546" s="122" t="s">
        <v>7643</v>
      </c>
      <c r="B5546" s="123">
        <v>2389</v>
      </c>
      <c r="C5546" s="123">
        <v>6585</v>
      </c>
      <c r="D5546" s="135" t="s">
        <v>7644</v>
      </c>
      <c r="E5546" s="123" t="s">
        <v>34</v>
      </c>
      <c r="F5546" s="123">
        <v>23145</v>
      </c>
      <c r="G5546" s="123">
        <v>0</v>
      </c>
      <c r="H5546" s="123">
        <v>1</v>
      </c>
      <c r="I5546" s="136">
        <v>88</v>
      </c>
      <c r="J5546" s="123" t="s">
        <v>35</v>
      </c>
      <c r="K5546" s="137">
        <f>((G5546*400)+(H5546*100))+I5546</f>
        <v>188</v>
      </c>
      <c r="L5546" s="137">
        <v>475</v>
      </c>
      <c r="M5546" s="137">
        <f>K5546*L5546</f>
        <v>89300</v>
      </c>
      <c r="N5546" s="123">
        <v>1</v>
      </c>
      <c r="O5546" s="108" t="s">
        <v>7641</v>
      </c>
      <c r="P5546" s="138">
        <v>3570800404726</v>
      </c>
      <c r="Q5546" s="108" t="s">
        <v>7642</v>
      </c>
      <c r="R5546" s="108" t="s">
        <v>7645</v>
      </c>
      <c r="S5546" s="139"/>
      <c r="T5546" s="123" t="s">
        <v>51</v>
      </c>
      <c r="U5546" s="123" t="s">
        <v>45</v>
      </c>
      <c r="V5546" s="123" t="s">
        <v>52</v>
      </c>
      <c r="W5546" s="137">
        <v>17.5</v>
      </c>
      <c r="X5546" s="136">
        <v>5.39</v>
      </c>
      <c r="Y5546" s="137">
        <v>6750</v>
      </c>
      <c r="Z5546" s="137">
        <f>W5546*Y5546</f>
        <v>118125</v>
      </c>
      <c r="AA5546" s="119">
        <v>6</v>
      </c>
      <c r="AB5546" s="119">
        <v>6</v>
      </c>
      <c r="AC5546" s="137">
        <f>(Z5546*(100-AB5546))/100</f>
        <v>111037.5</v>
      </c>
      <c r="AD5546" s="137">
        <f>IF(AND(AC5546="",M5546=""),0,IF((AC5546=""),M5546, IF( (M5546=""),AC5546,SUM(AC5546:AC5550)+M5546)))</f>
        <v>1981775.9</v>
      </c>
      <c r="AE5546" s="137">
        <f>IF( (X5546=""),AD5546*1,AD5546*(X5546/100) )</f>
        <v>106817.72100999999</v>
      </c>
      <c r="AF5546" s="137">
        <v>50000000</v>
      </c>
      <c r="AG5546" s="137">
        <f>IF((AF5546-AE5546) &gt; 1,0,IF((AF5546-AE5546)&lt;0,AE5546-AF5546,AF5546-AE5546))</f>
        <v>0</v>
      </c>
      <c r="AH5546" s="137">
        <v>0.02</v>
      </c>
    </row>
    <row r="5547" spans="1:34" s="173" customFormat="1" x14ac:dyDescent="0.55000000000000004">
      <c r="A5547" s="122"/>
      <c r="B5547" s="123"/>
      <c r="C5547" s="123"/>
      <c r="D5547" s="135"/>
      <c r="E5547" s="123"/>
      <c r="F5547" s="123"/>
      <c r="G5547" s="123"/>
      <c r="H5547" s="123"/>
      <c r="I5547" s="136"/>
      <c r="J5547" s="123"/>
      <c r="K5547" s="137"/>
      <c r="L5547" s="137"/>
      <c r="M5547" s="137"/>
      <c r="N5547" s="123">
        <v>2</v>
      </c>
      <c r="O5547" s="108" t="s">
        <v>7641</v>
      </c>
      <c r="P5547" s="138">
        <v>3570800404726</v>
      </c>
      <c r="Q5547" s="108" t="s">
        <v>7642</v>
      </c>
      <c r="R5547" s="108" t="s">
        <v>7645</v>
      </c>
      <c r="S5547" s="139" t="s">
        <v>7646</v>
      </c>
      <c r="T5547" s="123" t="s">
        <v>51</v>
      </c>
      <c r="U5547" s="123" t="s">
        <v>227</v>
      </c>
      <c r="V5547" s="123" t="s">
        <v>52</v>
      </c>
      <c r="W5547" s="137">
        <v>306.88</v>
      </c>
      <c r="X5547" s="136">
        <v>94.61</v>
      </c>
      <c r="Y5547" s="137">
        <v>6750</v>
      </c>
      <c r="Z5547" s="137">
        <f>W5547*Y5547</f>
        <v>2071440</v>
      </c>
      <c r="AA5547" s="119">
        <v>6</v>
      </c>
      <c r="AB5547" s="119">
        <v>14</v>
      </c>
      <c r="AC5547" s="137">
        <f>(Z5547*(100-AB5547))/100</f>
        <v>1781438.4</v>
      </c>
      <c r="AD5547" s="137">
        <f>IF(AND(AC5547="",M5546=""),0,IF((AC5547=""),M5546, IF( (M5546=""),AC5547,SUM(AC5546:AC5550)+M5546)))</f>
        <v>1981775.9</v>
      </c>
      <c r="AE5547" s="137">
        <f>IF( (X5547=""),AD5547*1,AD5547*(X5547/100) )</f>
        <v>1874958.1789899997</v>
      </c>
      <c r="AF5547" s="137">
        <v>50000000</v>
      </c>
      <c r="AG5547" s="137">
        <f>IF((AF5547-AE5547) &gt; 1,0,IF((AF5547-AE5547)&lt;0,AE5547-AF5547,AF5547-AE5547))</f>
        <v>0</v>
      </c>
      <c r="AH5547" s="137">
        <v>0.02</v>
      </c>
    </row>
    <row r="5548" spans="1:34" s="173" customFormat="1" x14ac:dyDescent="0.55000000000000004">
      <c r="A5548" s="122"/>
      <c r="B5548" s="123"/>
      <c r="C5548" s="123"/>
      <c r="D5548" s="135"/>
      <c r="E5548" s="123"/>
      <c r="F5548" s="123"/>
      <c r="G5548" s="123"/>
      <c r="H5548" s="123"/>
      <c r="I5548" s="136"/>
      <c r="J5548" s="123"/>
      <c r="K5548" s="137"/>
      <c r="L5548" s="137"/>
      <c r="M5548" s="137"/>
      <c r="N5548" s="123">
        <v>3</v>
      </c>
      <c r="O5548" s="108" t="s">
        <v>7641</v>
      </c>
      <c r="P5548" s="138">
        <v>3570800404726</v>
      </c>
      <c r="Q5548" s="108" t="s">
        <v>7642</v>
      </c>
      <c r="R5548" s="108" t="s">
        <v>7645</v>
      </c>
      <c r="S5548" s="139" t="s">
        <v>7647</v>
      </c>
      <c r="T5548" s="123" t="s">
        <v>51</v>
      </c>
      <c r="U5548" s="123" t="s">
        <v>227</v>
      </c>
      <c r="V5548" s="123"/>
      <c r="W5548" s="137"/>
      <c r="X5548" s="136"/>
      <c r="Y5548" s="137"/>
      <c r="Z5548" s="137"/>
      <c r="AA5548" s="119"/>
      <c r="AB5548" s="119"/>
      <c r="AC5548" s="137"/>
      <c r="AD5548" s="137"/>
      <c r="AE5548" s="137"/>
      <c r="AF5548" s="137"/>
      <c r="AG5548" s="137"/>
      <c r="AH5548" s="137"/>
    </row>
    <row r="5549" spans="1:34" s="173" customFormat="1" x14ac:dyDescent="0.55000000000000004">
      <c r="A5549" s="122"/>
      <c r="B5549" s="123"/>
      <c r="C5549" s="123"/>
      <c r="D5549" s="135"/>
      <c r="E5549" s="123"/>
      <c r="F5549" s="123"/>
      <c r="G5549" s="123"/>
      <c r="H5549" s="123"/>
      <c r="I5549" s="136"/>
      <c r="J5549" s="123"/>
      <c r="K5549" s="137"/>
      <c r="L5549" s="137" t="s">
        <v>63</v>
      </c>
      <c r="M5549" s="137">
        <f>SUM(M5546:M5548)</f>
        <v>89300</v>
      </c>
      <c r="N5549" s="123"/>
      <c r="O5549" s="108"/>
      <c r="P5549" s="138"/>
      <c r="Q5549" s="108"/>
      <c r="R5549" s="108"/>
      <c r="S5549" s="139"/>
      <c r="T5549" s="123"/>
      <c r="U5549" s="123"/>
      <c r="V5549" s="123"/>
      <c r="W5549" s="137"/>
      <c r="X5549" s="136"/>
      <c r="Y5549" s="137"/>
      <c r="Z5549" s="137"/>
      <c r="AA5549" s="119"/>
      <c r="AB5549" s="119"/>
      <c r="AC5549" s="137"/>
      <c r="AD5549" s="137"/>
      <c r="AE5549" s="137">
        <f>SUM(AE5546:AE5548)</f>
        <v>1981775.8999999997</v>
      </c>
      <c r="AF5549" s="137"/>
      <c r="AG5549" s="137">
        <f>SUM(AG5546:AG5548)</f>
        <v>0</v>
      </c>
      <c r="AH5549" s="137"/>
    </row>
    <row r="5550" spans="1:34" s="173" customFormat="1" x14ac:dyDescent="0.55000000000000004">
      <c r="A5550" s="122" t="s">
        <v>7648</v>
      </c>
      <c r="B5550" s="123">
        <v>2390</v>
      </c>
      <c r="C5550" s="123">
        <v>9931</v>
      </c>
      <c r="D5550" s="135"/>
      <c r="E5550" s="123" t="s">
        <v>37</v>
      </c>
      <c r="F5550" s="123"/>
      <c r="G5550" s="123">
        <v>1</v>
      </c>
      <c r="H5550" s="123">
        <v>0</v>
      </c>
      <c r="I5550" s="136">
        <v>21</v>
      </c>
      <c r="J5550" s="123" t="s">
        <v>35</v>
      </c>
      <c r="K5550" s="137">
        <f>((G5550*400)+(H5550*100))+I5550</f>
        <v>421</v>
      </c>
      <c r="L5550" s="137">
        <v>225</v>
      </c>
      <c r="M5550" s="137">
        <f>K5550*L5550</f>
        <v>94725</v>
      </c>
      <c r="N5550" s="123"/>
      <c r="O5550" s="108"/>
      <c r="P5550" s="138"/>
      <c r="Q5550" s="108"/>
      <c r="R5550" s="108"/>
      <c r="S5550" s="139"/>
      <c r="T5550" s="123"/>
      <c r="U5550" s="123"/>
      <c r="V5550" s="123"/>
      <c r="W5550" s="137"/>
      <c r="X5550" s="136"/>
      <c r="Y5550" s="137"/>
      <c r="Z5550" s="137"/>
      <c r="AA5550" s="119"/>
      <c r="AB5550" s="119"/>
      <c r="AC5550" s="137"/>
      <c r="AD5550" s="137">
        <f>IF(AND(AC5550="",M5550=""),0,IF((AC5550=""),M5550,IF((M5550=""),AC5550,AC5550+M5550)))</f>
        <v>94725</v>
      </c>
      <c r="AE5550" s="137">
        <f>IF( (X5550=""),AD5550*1,AD5550*(X5550/100) )</f>
        <v>94725</v>
      </c>
      <c r="AF5550" s="137">
        <v>0</v>
      </c>
      <c r="AG5550" s="137">
        <f>IF((AF5550-AE5550) &gt; 1,0,IF((AF5550-AE5550)&lt;0,AE5550-AF5550,AF5550-AE5550))</f>
        <v>94725</v>
      </c>
      <c r="AH5550" s="137">
        <v>0.02</v>
      </c>
    </row>
    <row r="5551" spans="1:34" s="173" customFormat="1" x14ac:dyDescent="0.55000000000000004">
      <c r="A5551" s="122"/>
      <c r="B5551" s="123">
        <v>2391</v>
      </c>
      <c r="C5551" s="123">
        <v>4684</v>
      </c>
      <c r="D5551" s="135" t="s">
        <v>7649</v>
      </c>
      <c r="E5551" s="123" t="s">
        <v>37</v>
      </c>
      <c r="F5551" s="123">
        <v>4180</v>
      </c>
      <c r="G5551" s="123">
        <v>1</v>
      </c>
      <c r="H5551" s="123">
        <v>0</v>
      </c>
      <c r="I5551" s="136">
        <v>12</v>
      </c>
      <c r="J5551" s="123" t="s">
        <v>38</v>
      </c>
      <c r="K5551" s="137">
        <f>((G5551*400)+(H5551*100))+I5551</f>
        <v>412</v>
      </c>
      <c r="L5551" s="137">
        <v>225</v>
      </c>
      <c r="M5551" s="137">
        <f>K5551*L5551</f>
        <v>92700</v>
      </c>
      <c r="N5551" s="123"/>
      <c r="O5551" s="108"/>
      <c r="P5551" s="138"/>
      <c r="Q5551" s="108"/>
      <c r="R5551" s="108"/>
      <c r="S5551" s="139"/>
      <c r="T5551" s="123"/>
      <c r="U5551" s="123"/>
      <c r="V5551" s="123"/>
      <c r="W5551" s="137"/>
      <c r="X5551" s="136"/>
      <c r="Y5551" s="137"/>
      <c r="Z5551" s="137"/>
      <c r="AA5551" s="119"/>
      <c r="AB5551" s="119"/>
      <c r="AC5551" s="137"/>
      <c r="AD5551" s="137">
        <f>IF(AND(AC5551="",M5551=""),0,IF((AC5551=""),M5551,IF((M5551=""),AC5551,AC5551+M5551)))</f>
        <v>92700</v>
      </c>
      <c r="AE5551" s="137">
        <f>IF( (X5551=""),AD5551*1,AD5551*(X5551/100) )</f>
        <v>92700</v>
      </c>
      <c r="AF5551" s="137">
        <v>0</v>
      </c>
      <c r="AG5551" s="137">
        <f>IF((AF5551-AE5551) &gt; 1,0,IF((AF5551-AE5551)&lt;0,AE5551-AF5551,AF5551-AE5551))</f>
        <v>92700</v>
      </c>
      <c r="AH5551" s="137">
        <v>0.01</v>
      </c>
    </row>
    <row r="5552" spans="1:34" s="173" customFormat="1" x14ac:dyDescent="0.55000000000000004">
      <c r="A5552" s="122"/>
      <c r="B5552" s="123">
        <v>2392</v>
      </c>
      <c r="C5552" s="123">
        <v>4763</v>
      </c>
      <c r="D5552" s="135" t="s">
        <v>7650</v>
      </c>
      <c r="E5552" s="123" t="s">
        <v>37</v>
      </c>
      <c r="F5552" s="123">
        <v>4262</v>
      </c>
      <c r="G5552" s="123">
        <v>6</v>
      </c>
      <c r="H5552" s="123">
        <v>0</v>
      </c>
      <c r="I5552" s="136">
        <v>61</v>
      </c>
      <c r="J5552" s="123" t="s">
        <v>38</v>
      </c>
      <c r="K5552" s="137">
        <f>((G5552*400)+(H5552*100))+I5552</f>
        <v>2461</v>
      </c>
      <c r="L5552" s="137">
        <v>225</v>
      </c>
      <c r="M5552" s="137">
        <f>K5552*L5552</f>
        <v>553725</v>
      </c>
      <c r="N5552" s="123"/>
      <c r="O5552" s="108"/>
      <c r="P5552" s="138"/>
      <c r="Q5552" s="108"/>
      <c r="R5552" s="108"/>
      <c r="S5552" s="139"/>
      <c r="T5552" s="123"/>
      <c r="U5552" s="123"/>
      <c r="V5552" s="123"/>
      <c r="W5552" s="137"/>
      <c r="X5552" s="136"/>
      <c r="Y5552" s="137"/>
      <c r="Z5552" s="137"/>
      <c r="AA5552" s="119"/>
      <c r="AB5552" s="119"/>
      <c r="AC5552" s="137"/>
      <c r="AD5552" s="137">
        <f>IF(AND(AC5552="",M5552=""),0,IF((AC5552=""),M5552,IF((M5552=""),AC5552,AC5552+M5552)))</f>
        <v>553725</v>
      </c>
      <c r="AE5552" s="137">
        <f>IF( (X5552=""),AD5552*1,AD5552*(X5552/100) )</f>
        <v>553725</v>
      </c>
      <c r="AF5552" s="137">
        <v>0</v>
      </c>
      <c r="AG5552" s="137">
        <f>IF((AF5552-AE5552) &gt; 1,0,IF((AF5552-AE5552)&lt;0,AE5552-AF5552,AF5552-AE5552))</f>
        <v>553725</v>
      </c>
      <c r="AH5552" s="137">
        <v>0.01</v>
      </c>
    </row>
    <row r="5553" spans="1:34" s="173" customFormat="1" x14ac:dyDescent="0.55000000000000004">
      <c r="A5553" s="122"/>
      <c r="B5553" s="123"/>
      <c r="C5553" s="123"/>
      <c r="D5553" s="135"/>
      <c r="E5553" s="123"/>
      <c r="F5553" s="123"/>
      <c r="G5553" s="123"/>
      <c r="H5553" s="123"/>
      <c r="I5553" s="136"/>
      <c r="J5553" s="123"/>
      <c r="K5553" s="137"/>
      <c r="L5553" s="137" t="s">
        <v>63</v>
      </c>
      <c r="M5553" s="137">
        <f>SUM(M5550:M5552)</f>
        <v>741150</v>
      </c>
      <c r="N5553" s="123"/>
      <c r="O5553" s="108"/>
      <c r="P5553" s="138"/>
      <c r="Q5553" s="108"/>
      <c r="R5553" s="108"/>
      <c r="S5553" s="139"/>
      <c r="T5553" s="123"/>
      <c r="U5553" s="123"/>
      <c r="V5553" s="123"/>
      <c r="W5553" s="137"/>
      <c r="X5553" s="136"/>
      <c r="Y5553" s="137"/>
      <c r="Z5553" s="137"/>
      <c r="AA5553" s="119"/>
      <c r="AB5553" s="119"/>
      <c r="AC5553" s="137"/>
      <c r="AD5553" s="137"/>
      <c r="AE5553" s="137">
        <f>SUM(AE5550:AE5552)</f>
        <v>741150</v>
      </c>
      <c r="AF5553" s="137"/>
      <c r="AG5553" s="137">
        <f>SUM(AG5550:AG5552)</f>
        <v>741150</v>
      </c>
      <c r="AH5553" s="137"/>
    </row>
    <row r="5554" spans="1:34" s="173" customFormat="1" x14ac:dyDescent="0.55000000000000004">
      <c r="A5554" s="122" t="s">
        <v>15196</v>
      </c>
      <c r="B5554" s="123">
        <v>2393</v>
      </c>
      <c r="C5554" s="123">
        <v>10493</v>
      </c>
      <c r="D5554" s="135" t="s">
        <v>5378</v>
      </c>
      <c r="E5554" s="123" t="s">
        <v>34</v>
      </c>
      <c r="F5554" s="123">
        <v>23412</v>
      </c>
      <c r="G5554" s="123">
        <v>2</v>
      </c>
      <c r="H5554" s="123">
        <v>0</v>
      </c>
      <c r="I5554" s="136">
        <v>61</v>
      </c>
      <c r="J5554" s="123" t="s">
        <v>35</v>
      </c>
      <c r="K5554" s="137">
        <f>((G5554*400)+(H5554*100))+I5554</f>
        <v>861</v>
      </c>
      <c r="L5554" s="137">
        <v>0</v>
      </c>
      <c r="M5554" s="137">
        <f>K5554*L5554</f>
        <v>0</v>
      </c>
      <c r="N5554" s="123"/>
      <c r="O5554" s="108"/>
      <c r="P5554" s="138"/>
      <c r="Q5554" s="108"/>
      <c r="R5554" s="108"/>
      <c r="S5554" s="139"/>
      <c r="T5554" s="123"/>
      <c r="U5554" s="123"/>
      <c r="V5554" s="123"/>
      <c r="W5554" s="137"/>
      <c r="X5554" s="136"/>
      <c r="Y5554" s="137"/>
      <c r="Z5554" s="137"/>
      <c r="AA5554" s="119"/>
      <c r="AB5554" s="119"/>
      <c r="AC5554" s="137"/>
      <c r="AD5554" s="137">
        <f>IF(AND(AC5554="",M5554=""),0,IF((AC5554=""),M5554,IF((M5554=""),AC5554,AC5554+M5554)))</f>
        <v>0</v>
      </c>
      <c r="AE5554" s="137">
        <f>IF( (X5554=""),AD5554*1,AD5554*(X5554/100) )</f>
        <v>0</v>
      </c>
      <c r="AF5554" s="137">
        <v>0</v>
      </c>
      <c r="AG5554" s="137">
        <f>IF((AF5554-AE5554) &gt; 1,0,IF((AF5554-AE5554)&lt;0,AE5554-AF5554,AF5554-AE5554))</f>
        <v>0</v>
      </c>
      <c r="AH5554" s="137">
        <v>0.02</v>
      </c>
    </row>
    <row r="5555" spans="1:34" s="173" customFormat="1" x14ac:dyDescent="0.55000000000000004">
      <c r="A5555" s="122"/>
      <c r="B5555" s="123"/>
      <c r="C5555" s="123"/>
      <c r="D5555" s="135"/>
      <c r="E5555" s="123"/>
      <c r="F5555" s="123"/>
      <c r="G5555" s="123"/>
      <c r="H5555" s="123"/>
      <c r="I5555" s="136"/>
      <c r="J5555" s="123"/>
      <c r="K5555" s="137"/>
      <c r="L5555" s="137" t="s">
        <v>63</v>
      </c>
      <c r="M5555" s="137">
        <f>SUM(M5554:M5554)</f>
        <v>0</v>
      </c>
      <c r="N5555" s="123"/>
      <c r="O5555" s="108"/>
      <c r="P5555" s="138"/>
      <c r="Q5555" s="108"/>
      <c r="R5555" s="108"/>
      <c r="S5555" s="139"/>
      <c r="T5555" s="123"/>
      <c r="U5555" s="123"/>
      <c r="V5555" s="123"/>
      <c r="W5555" s="137"/>
      <c r="X5555" s="136"/>
      <c r="Y5555" s="137"/>
      <c r="Z5555" s="137"/>
      <c r="AA5555" s="119"/>
      <c r="AB5555" s="119"/>
      <c r="AC5555" s="137"/>
      <c r="AD5555" s="137"/>
      <c r="AE5555" s="137">
        <f>SUM(AE5554:AE5554)</f>
        <v>0</v>
      </c>
      <c r="AF5555" s="137"/>
      <c r="AG5555" s="137">
        <f>SUM(AG5554:AG5554)</f>
        <v>0</v>
      </c>
      <c r="AH5555" s="137"/>
    </row>
    <row r="5556" spans="1:34" s="173" customFormat="1" x14ac:dyDescent="0.55000000000000004">
      <c r="A5556" s="122" t="s">
        <v>7651</v>
      </c>
      <c r="B5556" s="123">
        <v>2394</v>
      </c>
      <c r="C5556" s="123">
        <v>6069</v>
      </c>
      <c r="D5556" s="135" t="s">
        <v>7652</v>
      </c>
      <c r="E5556" s="123" t="s">
        <v>37</v>
      </c>
      <c r="F5556" s="123">
        <v>5276</v>
      </c>
      <c r="G5556" s="123">
        <v>9</v>
      </c>
      <c r="H5556" s="123">
        <v>0</v>
      </c>
      <c r="I5556" s="136">
        <v>72</v>
      </c>
      <c r="J5556" s="123" t="s">
        <v>38</v>
      </c>
      <c r="K5556" s="137">
        <f>((G5556*400)+(H5556*100))+I5556</f>
        <v>3672</v>
      </c>
      <c r="L5556" s="137">
        <v>400</v>
      </c>
      <c r="M5556" s="137">
        <f>K5556*L5556</f>
        <v>1468800</v>
      </c>
      <c r="N5556" s="123"/>
      <c r="O5556" s="108"/>
      <c r="P5556" s="138"/>
      <c r="Q5556" s="108"/>
      <c r="R5556" s="108"/>
      <c r="S5556" s="139"/>
      <c r="T5556" s="123"/>
      <c r="U5556" s="123"/>
      <c r="V5556" s="123"/>
      <c r="W5556" s="137"/>
      <c r="X5556" s="136"/>
      <c r="Y5556" s="137"/>
      <c r="Z5556" s="137"/>
      <c r="AA5556" s="119"/>
      <c r="AB5556" s="119"/>
      <c r="AC5556" s="137"/>
      <c r="AD5556" s="137">
        <f>IF(AND(AC5556="",M5556=""),0,IF((AC5556=""),M5556,IF((M5556=""),AC5556,AC5556+M5556)))</f>
        <v>1468800</v>
      </c>
      <c r="AE5556" s="137">
        <f>IF( (X5556=""),AD5556*1,AD5556*(X5556/100) )</f>
        <v>1468800</v>
      </c>
      <c r="AF5556" s="137">
        <v>0</v>
      </c>
      <c r="AG5556" s="137">
        <f>IF((AF5556-AE5556) &gt; 1,0,IF((AF5556-AE5556)&lt;0,AE5556-AF5556,AF5556-AE5556))</f>
        <v>1468800</v>
      </c>
      <c r="AH5556" s="137">
        <v>0.01</v>
      </c>
    </row>
    <row r="5557" spans="1:34" s="173" customFormat="1" x14ac:dyDescent="0.55000000000000004">
      <c r="A5557" s="122"/>
      <c r="B5557" s="123">
        <v>2395</v>
      </c>
      <c r="C5557" s="123">
        <v>6068</v>
      </c>
      <c r="D5557" s="135" t="s">
        <v>7653</v>
      </c>
      <c r="E5557" s="123" t="s">
        <v>37</v>
      </c>
      <c r="F5557" s="123">
        <v>5277</v>
      </c>
      <c r="G5557" s="123">
        <v>13</v>
      </c>
      <c r="H5557" s="123">
        <v>2</v>
      </c>
      <c r="I5557" s="136">
        <v>48</v>
      </c>
      <c r="J5557" s="123" t="s">
        <v>38</v>
      </c>
      <c r="K5557" s="137">
        <f>((G5557*400)+(H5557*100))+I5557</f>
        <v>5448</v>
      </c>
      <c r="L5557" s="137">
        <v>400</v>
      </c>
      <c r="M5557" s="137">
        <f>K5557*L5557</f>
        <v>2179200</v>
      </c>
      <c r="N5557" s="123"/>
      <c r="O5557" s="108"/>
      <c r="P5557" s="138"/>
      <c r="Q5557" s="108"/>
      <c r="R5557" s="108"/>
      <c r="S5557" s="139"/>
      <c r="T5557" s="123"/>
      <c r="U5557" s="123"/>
      <c r="V5557" s="123"/>
      <c r="W5557" s="137"/>
      <c r="X5557" s="136"/>
      <c r="Y5557" s="137"/>
      <c r="Z5557" s="137"/>
      <c r="AA5557" s="119"/>
      <c r="AB5557" s="119"/>
      <c r="AC5557" s="137"/>
      <c r="AD5557" s="137">
        <f>IF(AND(AC5557="",M5557=""),0,IF((AC5557=""),M5557,IF((M5557=""),AC5557,AC5557+M5557)))</f>
        <v>2179200</v>
      </c>
      <c r="AE5557" s="137">
        <f>IF( (X5557=""),AD5557*1,AD5557*(X5557/100) )</f>
        <v>2179200</v>
      </c>
      <c r="AF5557" s="137">
        <v>0</v>
      </c>
      <c r="AG5557" s="137">
        <f>IF((AF5557-AE5557) &gt; 1,0,IF((AF5557-AE5557)&lt;0,AE5557-AF5557,AF5557-AE5557))</f>
        <v>2179200</v>
      </c>
      <c r="AH5557" s="137">
        <v>0.01</v>
      </c>
    </row>
    <row r="5558" spans="1:34" s="173" customFormat="1" x14ac:dyDescent="0.55000000000000004">
      <c r="A5558" s="122"/>
      <c r="B5558" s="123"/>
      <c r="C5558" s="123"/>
      <c r="D5558" s="135"/>
      <c r="E5558" s="123"/>
      <c r="F5558" s="123"/>
      <c r="G5558" s="123"/>
      <c r="H5558" s="123"/>
      <c r="I5558" s="136"/>
      <c r="J5558" s="123"/>
      <c r="K5558" s="137"/>
      <c r="L5558" s="137" t="s">
        <v>63</v>
      </c>
      <c r="M5558" s="137">
        <f>SUM(M5556:M5557)</f>
        <v>3648000</v>
      </c>
      <c r="N5558" s="123"/>
      <c r="O5558" s="108"/>
      <c r="P5558" s="138"/>
      <c r="Q5558" s="108"/>
      <c r="R5558" s="108"/>
      <c r="S5558" s="139"/>
      <c r="T5558" s="123"/>
      <c r="U5558" s="123"/>
      <c r="V5558" s="123"/>
      <c r="W5558" s="137"/>
      <c r="X5558" s="136"/>
      <c r="Y5558" s="137"/>
      <c r="Z5558" s="137"/>
      <c r="AA5558" s="119"/>
      <c r="AB5558" s="119"/>
      <c r="AC5558" s="137"/>
      <c r="AD5558" s="137"/>
      <c r="AE5558" s="137">
        <f>SUM(AE5556:AE5557)</f>
        <v>3648000</v>
      </c>
      <c r="AF5558" s="137"/>
      <c r="AG5558" s="137">
        <f>SUM(AG5556:AG5557)</f>
        <v>3648000</v>
      </c>
      <c r="AH5558" s="137"/>
    </row>
    <row r="5559" spans="1:34" s="173" customFormat="1" x14ac:dyDescent="0.55000000000000004">
      <c r="A5559" s="122" t="s">
        <v>7654</v>
      </c>
      <c r="B5559" s="123">
        <v>2396</v>
      </c>
      <c r="C5559" s="123">
        <v>6216</v>
      </c>
      <c r="D5559" s="135" t="s">
        <v>7655</v>
      </c>
      <c r="E5559" s="123" t="s">
        <v>37</v>
      </c>
      <c r="F5559" s="123">
        <v>5799</v>
      </c>
      <c r="G5559" s="123">
        <v>7</v>
      </c>
      <c r="H5559" s="123">
        <v>1</v>
      </c>
      <c r="I5559" s="136">
        <v>21</v>
      </c>
      <c r="J5559" s="123" t="s">
        <v>38</v>
      </c>
      <c r="K5559" s="137">
        <f>((G5559*400)+(H5559*100))+I5559</f>
        <v>2921</v>
      </c>
      <c r="L5559" s="137">
        <v>800</v>
      </c>
      <c r="M5559" s="137">
        <f>K5559*L5559</f>
        <v>2336800</v>
      </c>
      <c r="N5559" s="123"/>
      <c r="O5559" s="108"/>
      <c r="P5559" s="138"/>
      <c r="Q5559" s="108"/>
      <c r="R5559" s="108"/>
      <c r="S5559" s="139"/>
      <c r="T5559" s="123"/>
      <c r="U5559" s="123"/>
      <c r="V5559" s="123"/>
      <c r="W5559" s="137"/>
      <c r="X5559" s="136"/>
      <c r="Y5559" s="137"/>
      <c r="Z5559" s="137"/>
      <c r="AA5559" s="119"/>
      <c r="AB5559" s="119"/>
      <c r="AC5559" s="137"/>
      <c r="AD5559" s="137">
        <f>IF(AND(AC5559="",M5559=""),0,IF((AC5559=""),M5559,IF((M5559=""),AC5559,AC5559+M5559)))</f>
        <v>2336800</v>
      </c>
      <c r="AE5559" s="137">
        <f>IF( (X5559=""),AD5559*1,AD5559*(X5559/100) )</f>
        <v>2336800</v>
      </c>
      <c r="AF5559" s="137">
        <v>0</v>
      </c>
      <c r="AG5559" s="137">
        <f>IF((AF5559-AE5559) &gt; 1,0,IF((AF5559-AE5559)&lt;0,AE5559-AF5559,AF5559-AE5559))</f>
        <v>2336800</v>
      </c>
      <c r="AH5559" s="137">
        <v>0.01</v>
      </c>
    </row>
    <row r="5560" spans="1:34" s="173" customFormat="1" x14ac:dyDescent="0.55000000000000004">
      <c r="A5560" s="122"/>
      <c r="B5560" s="123"/>
      <c r="C5560" s="123"/>
      <c r="D5560" s="135"/>
      <c r="E5560" s="123"/>
      <c r="F5560" s="123"/>
      <c r="G5560" s="123"/>
      <c r="H5560" s="123"/>
      <c r="I5560" s="136"/>
      <c r="J5560" s="123"/>
      <c r="K5560" s="137"/>
      <c r="L5560" s="137" t="s">
        <v>63</v>
      </c>
      <c r="M5560" s="137">
        <f>SUM(M5559:M5559)</f>
        <v>2336800</v>
      </c>
      <c r="N5560" s="123"/>
      <c r="O5560" s="108"/>
      <c r="P5560" s="138"/>
      <c r="Q5560" s="108"/>
      <c r="R5560" s="108"/>
      <c r="S5560" s="139"/>
      <c r="T5560" s="123"/>
      <c r="U5560" s="123"/>
      <c r="V5560" s="123"/>
      <c r="W5560" s="137"/>
      <c r="X5560" s="136"/>
      <c r="Y5560" s="137"/>
      <c r="Z5560" s="137"/>
      <c r="AA5560" s="119"/>
      <c r="AB5560" s="119"/>
      <c r="AC5560" s="137"/>
      <c r="AD5560" s="137"/>
      <c r="AE5560" s="137">
        <f>SUM(AE5559:AE5559)</f>
        <v>2336800</v>
      </c>
      <c r="AF5560" s="137"/>
      <c r="AG5560" s="137">
        <f>SUM(AG5559:AG5559)</f>
        <v>2336800</v>
      </c>
      <c r="AH5560" s="137"/>
    </row>
    <row r="5561" spans="1:34" s="99" customFormat="1" x14ac:dyDescent="0.55000000000000004">
      <c r="A5561" s="107" t="s">
        <v>7658</v>
      </c>
      <c r="B5561" s="102">
        <v>2397</v>
      </c>
      <c r="C5561" s="102">
        <v>6904</v>
      </c>
      <c r="D5561" s="90" t="s">
        <v>7659</v>
      </c>
      <c r="E5561" s="102" t="s">
        <v>34</v>
      </c>
      <c r="F5561" s="102">
        <v>23262</v>
      </c>
      <c r="G5561" s="102">
        <v>1</v>
      </c>
      <c r="H5561" s="102">
        <v>0</v>
      </c>
      <c r="I5561" s="98">
        <v>34</v>
      </c>
      <c r="J5561" s="102" t="s">
        <v>35</v>
      </c>
      <c r="K5561" s="94">
        <f>((G5561*400)+(H5561*100))+I5561</f>
        <v>434</v>
      </c>
      <c r="L5561" s="94">
        <v>2175</v>
      </c>
      <c r="M5561" s="94">
        <f>K5561*L5561</f>
        <v>943950</v>
      </c>
      <c r="N5561" s="102">
        <v>1</v>
      </c>
      <c r="O5561" s="111" t="s">
        <v>7656</v>
      </c>
      <c r="P5561" s="96">
        <v>3570800023072</v>
      </c>
      <c r="Q5561" s="111" t="s">
        <v>7657</v>
      </c>
      <c r="R5561" s="111" t="s">
        <v>7660</v>
      </c>
      <c r="S5561" s="97" t="s">
        <v>7661</v>
      </c>
      <c r="T5561" s="102" t="s">
        <v>51</v>
      </c>
      <c r="U5561" s="102" t="s">
        <v>45</v>
      </c>
      <c r="V5561" s="102" t="s">
        <v>52</v>
      </c>
      <c r="W5561" s="94">
        <v>116.44</v>
      </c>
      <c r="X5561" s="98">
        <v>100</v>
      </c>
      <c r="Y5561" s="94">
        <v>6750</v>
      </c>
      <c r="Z5561" s="94">
        <f>W5561*Y5561</f>
        <v>785970</v>
      </c>
      <c r="AA5561" s="89">
        <v>6</v>
      </c>
      <c r="AB5561" s="89">
        <v>6</v>
      </c>
      <c r="AC5561" s="94">
        <f>(Z5561*(100-AB5561))/100</f>
        <v>738811.8</v>
      </c>
      <c r="AD5561" s="94">
        <f>IF(AND(AC5561="",M5561=""),0,IF((AC5561=""),M5561, IF( (M5561=""),AC5561,SUM(AC5561:AC5562)+M5561)))</f>
        <v>1682761.8</v>
      </c>
      <c r="AE5561" s="94">
        <f>IF( (X5561=""),AD5561*1,AD5561*(X5561/100) )</f>
        <v>1682761.8</v>
      </c>
      <c r="AF5561" s="94">
        <v>50000000</v>
      </c>
      <c r="AG5561" s="94">
        <f>IF((AF5561-AE5561) &gt; 1,0,IF((AF5561-AE5561)&lt;0,AE5561-AF5561,AF5561-AE5561))</f>
        <v>0</v>
      </c>
      <c r="AH5561" s="94">
        <v>0.02</v>
      </c>
    </row>
    <row r="5562" spans="1:34" s="173" customFormat="1" x14ac:dyDescent="0.55000000000000004">
      <c r="A5562" s="122"/>
      <c r="B5562" s="123"/>
      <c r="C5562" s="123"/>
      <c r="D5562" s="135"/>
      <c r="E5562" s="123"/>
      <c r="F5562" s="123"/>
      <c r="G5562" s="123"/>
      <c r="H5562" s="123"/>
      <c r="I5562" s="136"/>
      <c r="J5562" s="123"/>
      <c r="K5562" s="137"/>
      <c r="L5562" s="137" t="s">
        <v>63</v>
      </c>
      <c r="M5562" s="137">
        <f>SUM(M5561:M5561)</f>
        <v>943950</v>
      </c>
      <c r="N5562" s="123"/>
      <c r="O5562" s="108"/>
      <c r="P5562" s="138"/>
      <c r="Q5562" s="108"/>
      <c r="R5562" s="108"/>
      <c r="S5562" s="139"/>
      <c r="T5562" s="123"/>
      <c r="U5562" s="123"/>
      <c r="V5562" s="123"/>
      <c r="W5562" s="137"/>
      <c r="X5562" s="136"/>
      <c r="Y5562" s="137"/>
      <c r="Z5562" s="137"/>
      <c r="AA5562" s="119"/>
      <c r="AB5562" s="119"/>
      <c r="AC5562" s="137"/>
      <c r="AD5562" s="137"/>
      <c r="AE5562" s="137">
        <f>SUM(AE5561:AE5561)</f>
        <v>1682761.8</v>
      </c>
      <c r="AF5562" s="137"/>
      <c r="AG5562" s="137">
        <f>SUM(AG5561:AG5561)</f>
        <v>0</v>
      </c>
      <c r="AH5562" s="137"/>
    </row>
    <row r="5563" spans="1:34" s="173" customFormat="1" x14ac:dyDescent="0.55000000000000004">
      <c r="A5563" s="122" t="s">
        <v>7662</v>
      </c>
      <c r="B5563" s="123">
        <v>2398</v>
      </c>
      <c r="C5563" s="123">
        <v>9012</v>
      </c>
      <c r="D5563" s="135" t="s">
        <v>7663</v>
      </c>
      <c r="E5563" s="123" t="s">
        <v>34</v>
      </c>
      <c r="F5563" s="123">
        <v>16131</v>
      </c>
      <c r="G5563" s="123">
        <v>1</v>
      </c>
      <c r="H5563" s="123">
        <v>1</v>
      </c>
      <c r="I5563" s="136">
        <v>37</v>
      </c>
      <c r="J5563" s="123" t="s">
        <v>38</v>
      </c>
      <c r="K5563" s="137">
        <f>((G5563*400)+(H5563*100))+I5563</f>
        <v>537</v>
      </c>
      <c r="L5563" s="137">
        <v>450</v>
      </c>
      <c r="M5563" s="137">
        <f>K5563*L5563</f>
        <v>241650</v>
      </c>
      <c r="N5563" s="123"/>
      <c r="O5563" s="108"/>
      <c r="P5563" s="138"/>
      <c r="Q5563" s="108"/>
      <c r="R5563" s="108"/>
      <c r="S5563" s="139"/>
      <c r="T5563" s="123"/>
      <c r="U5563" s="123"/>
      <c r="V5563" s="123"/>
      <c r="W5563" s="137"/>
      <c r="X5563" s="136"/>
      <c r="Y5563" s="137"/>
      <c r="Z5563" s="137"/>
      <c r="AA5563" s="119"/>
      <c r="AB5563" s="119"/>
      <c r="AC5563" s="137"/>
      <c r="AD5563" s="137">
        <f>IF(AND(AC5563="",M5563=""),0,IF((AC5563=""),M5563,IF((M5563=""),AC5563,AC5563+M5563)))</f>
        <v>241650</v>
      </c>
      <c r="AE5563" s="137">
        <f>IF( (X5563=""),AD5563*1,AD5563*(X5563/100) )</f>
        <v>241650</v>
      </c>
      <c r="AF5563" s="137">
        <v>50000000</v>
      </c>
      <c r="AG5563" s="137">
        <f>IF((AF5563-AE5563) &gt; 1,0,IF((AF5563-AE5563)&lt;0,AE5563-AF5563,AF5563-AE5563))</f>
        <v>0</v>
      </c>
      <c r="AH5563" s="137">
        <v>0.01</v>
      </c>
    </row>
    <row r="5564" spans="1:34" s="173" customFormat="1" x14ac:dyDescent="0.55000000000000004">
      <c r="A5564" s="122"/>
      <c r="B5564" s="123"/>
      <c r="C5564" s="123"/>
      <c r="D5564" s="135"/>
      <c r="E5564" s="123"/>
      <c r="F5564" s="123"/>
      <c r="G5564" s="123"/>
      <c r="H5564" s="123"/>
      <c r="I5564" s="136"/>
      <c r="J5564" s="123"/>
      <c r="K5564" s="137"/>
      <c r="L5564" s="137" t="s">
        <v>63</v>
      </c>
      <c r="M5564" s="137">
        <f>SUM(M5563:M5563)</f>
        <v>241650</v>
      </c>
      <c r="N5564" s="123"/>
      <c r="O5564" s="108"/>
      <c r="P5564" s="138"/>
      <c r="Q5564" s="108"/>
      <c r="R5564" s="108"/>
      <c r="S5564" s="139"/>
      <c r="T5564" s="123"/>
      <c r="U5564" s="123"/>
      <c r="V5564" s="123"/>
      <c r="W5564" s="137"/>
      <c r="X5564" s="136"/>
      <c r="Y5564" s="137"/>
      <c r="Z5564" s="137"/>
      <c r="AA5564" s="119"/>
      <c r="AB5564" s="119"/>
      <c r="AC5564" s="137"/>
      <c r="AD5564" s="137"/>
      <c r="AE5564" s="137">
        <f>SUM(AE5563:AE5563)</f>
        <v>241650</v>
      </c>
      <c r="AF5564" s="137"/>
      <c r="AG5564" s="137">
        <f>SUM(AG5563:AG5563)</f>
        <v>0</v>
      </c>
      <c r="AH5564" s="137"/>
    </row>
    <row r="5565" spans="1:34" s="173" customFormat="1" x14ac:dyDescent="0.55000000000000004">
      <c r="A5565" s="122" t="s">
        <v>7664</v>
      </c>
      <c r="B5565" s="123">
        <v>2399</v>
      </c>
      <c r="C5565" s="123">
        <v>5188</v>
      </c>
      <c r="D5565" s="135" t="s">
        <v>7665</v>
      </c>
      <c r="E5565" s="123" t="s">
        <v>34</v>
      </c>
      <c r="F5565" s="123">
        <v>19685</v>
      </c>
      <c r="G5565" s="123">
        <v>13</v>
      </c>
      <c r="H5565" s="123">
        <v>3</v>
      </c>
      <c r="I5565" s="136">
        <v>49.1</v>
      </c>
      <c r="J5565" s="123" t="s">
        <v>38</v>
      </c>
      <c r="K5565" s="137">
        <f>((G5565*400)+(H5565*100))+I5565</f>
        <v>5549.1</v>
      </c>
      <c r="L5565" s="137">
        <v>225</v>
      </c>
      <c r="M5565" s="137">
        <f>K5565*L5565</f>
        <v>1248547.5</v>
      </c>
      <c r="N5565" s="123"/>
      <c r="O5565" s="108"/>
      <c r="P5565" s="138"/>
      <c r="Q5565" s="108"/>
      <c r="R5565" s="108"/>
      <c r="S5565" s="139"/>
      <c r="T5565" s="123"/>
      <c r="U5565" s="123"/>
      <c r="V5565" s="123"/>
      <c r="W5565" s="137"/>
      <c r="X5565" s="136"/>
      <c r="Y5565" s="137"/>
      <c r="Z5565" s="137"/>
      <c r="AA5565" s="119"/>
      <c r="AB5565" s="119"/>
      <c r="AC5565" s="137"/>
      <c r="AD5565" s="137">
        <f>IF(AND(AC5565="",M5565=""),0,IF((AC5565=""),M5565,IF((M5565=""),AC5565,AC5565+M5565)))</f>
        <v>1248547.5</v>
      </c>
      <c r="AE5565" s="137">
        <f>IF( (X5565=""),AD5565*1,AD5565*(X5565/100) )</f>
        <v>1248547.5</v>
      </c>
      <c r="AF5565" s="137">
        <v>50000000</v>
      </c>
      <c r="AG5565" s="137">
        <f>IF((AF5565-AE5565) &gt; 1,0,IF((AF5565-AE5565)&lt;0,AE5565-AF5565,AF5565-AE5565))</f>
        <v>0</v>
      </c>
      <c r="AH5565" s="137">
        <v>0.01</v>
      </c>
    </row>
    <row r="5566" spans="1:34" s="173" customFormat="1" x14ac:dyDescent="0.55000000000000004">
      <c r="A5566" s="122"/>
      <c r="B5566" s="123">
        <v>2400</v>
      </c>
      <c r="C5566" s="123">
        <v>5190</v>
      </c>
      <c r="D5566" s="135" t="s">
        <v>7666</v>
      </c>
      <c r="E5566" s="123" t="s">
        <v>34</v>
      </c>
      <c r="F5566" s="123">
        <v>19687</v>
      </c>
      <c r="G5566" s="123">
        <v>20</v>
      </c>
      <c r="H5566" s="123">
        <v>2</v>
      </c>
      <c r="I5566" s="136">
        <v>54.5</v>
      </c>
      <c r="J5566" s="123" t="s">
        <v>38</v>
      </c>
      <c r="K5566" s="137">
        <f>((G5566*400)+(H5566*100))+I5566</f>
        <v>8254.5</v>
      </c>
      <c r="L5566" s="137">
        <v>275</v>
      </c>
      <c r="M5566" s="137">
        <f>K5566*L5566</f>
        <v>2269987.5</v>
      </c>
      <c r="N5566" s="123"/>
      <c r="O5566" s="108"/>
      <c r="P5566" s="138"/>
      <c r="Q5566" s="108"/>
      <c r="R5566" s="108"/>
      <c r="S5566" s="139"/>
      <c r="T5566" s="123"/>
      <c r="U5566" s="123"/>
      <c r="V5566" s="123"/>
      <c r="W5566" s="137"/>
      <c r="X5566" s="136"/>
      <c r="Y5566" s="137"/>
      <c r="Z5566" s="137"/>
      <c r="AA5566" s="119"/>
      <c r="AB5566" s="119"/>
      <c r="AC5566" s="137"/>
      <c r="AD5566" s="137">
        <f>IF(AND(AC5566="",M5566=""),0,IF((AC5566=""),M5566,IF((M5566=""),AC5566,AC5566+M5566)))</f>
        <v>2269987.5</v>
      </c>
      <c r="AE5566" s="137">
        <f>IF( (X5566=""),AD5566*1,AD5566*(X5566/100) )</f>
        <v>2269987.5</v>
      </c>
      <c r="AF5566" s="137">
        <v>50000000</v>
      </c>
      <c r="AG5566" s="137">
        <f>IF((AF5566-AE5566) &gt; 1,0,IF((AF5566-AE5566)&lt;0,AE5566-AF5566,AF5566-AE5566))</f>
        <v>0</v>
      </c>
      <c r="AH5566" s="137">
        <v>0.01</v>
      </c>
    </row>
    <row r="5567" spans="1:34" s="173" customFormat="1" x14ac:dyDescent="0.55000000000000004">
      <c r="A5567" s="122"/>
      <c r="B5567" s="123">
        <v>2401</v>
      </c>
      <c r="C5567" s="123">
        <v>6451</v>
      </c>
      <c r="D5567" s="135" t="s">
        <v>7667</v>
      </c>
      <c r="E5567" s="123" t="s">
        <v>34</v>
      </c>
      <c r="F5567" s="123">
        <v>19688</v>
      </c>
      <c r="G5567" s="123">
        <v>14</v>
      </c>
      <c r="H5567" s="123">
        <v>3</v>
      </c>
      <c r="I5567" s="136">
        <v>12.4</v>
      </c>
      <c r="J5567" s="123" t="s">
        <v>38</v>
      </c>
      <c r="K5567" s="137">
        <f>((G5567*400)+(H5567*100))+I5567</f>
        <v>5912.4</v>
      </c>
      <c r="L5567" s="137">
        <v>325</v>
      </c>
      <c r="M5567" s="137">
        <f>K5567*L5567</f>
        <v>1921529.9999999998</v>
      </c>
      <c r="N5567" s="123"/>
      <c r="O5567" s="108"/>
      <c r="P5567" s="138"/>
      <c r="Q5567" s="108"/>
      <c r="R5567" s="108"/>
      <c r="S5567" s="139"/>
      <c r="T5567" s="123"/>
      <c r="U5567" s="123"/>
      <c r="V5567" s="123"/>
      <c r="W5567" s="137"/>
      <c r="X5567" s="136"/>
      <c r="Y5567" s="137"/>
      <c r="Z5567" s="137"/>
      <c r="AA5567" s="119"/>
      <c r="AB5567" s="119"/>
      <c r="AC5567" s="137"/>
      <c r="AD5567" s="137">
        <f>IF(AND(AC5567="",M5567=""),0,IF((AC5567=""),M5567,IF((M5567=""),AC5567,AC5567+M5567)))</f>
        <v>1921529.9999999998</v>
      </c>
      <c r="AE5567" s="137">
        <f>IF( (X5567=""),AD5567*1,AD5567*(X5567/100) )</f>
        <v>1921529.9999999998</v>
      </c>
      <c r="AF5567" s="137">
        <v>50000000</v>
      </c>
      <c r="AG5567" s="137">
        <f>IF((AF5567-AE5567) &gt; 1,0,IF((AF5567-AE5567)&lt;0,AE5567-AF5567,AF5567-AE5567))</f>
        <v>0</v>
      </c>
      <c r="AH5567" s="137">
        <v>0.01</v>
      </c>
    </row>
    <row r="5568" spans="1:34" s="173" customFormat="1" x14ac:dyDescent="0.55000000000000004">
      <c r="A5568" s="122"/>
      <c r="B5568" s="123"/>
      <c r="C5568" s="123"/>
      <c r="D5568" s="135"/>
      <c r="E5568" s="123"/>
      <c r="F5568" s="123"/>
      <c r="G5568" s="123"/>
      <c r="H5568" s="123"/>
      <c r="I5568" s="136"/>
      <c r="J5568" s="123"/>
      <c r="K5568" s="137"/>
      <c r="L5568" s="137" t="s">
        <v>63</v>
      </c>
      <c r="M5568" s="137">
        <f>SUM(M5565:M5567)</f>
        <v>5440065</v>
      </c>
      <c r="N5568" s="123"/>
      <c r="O5568" s="108"/>
      <c r="P5568" s="138"/>
      <c r="Q5568" s="108"/>
      <c r="R5568" s="108"/>
      <c r="S5568" s="139"/>
      <c r="T5568" s="123"/>
      <c r="U5568" s="123"/>
      <c r="V5568" s="123"/>
      <c r="W5568" s="137"/>
      <c r="X5568" s="136"/>
      <c r="Y5568" s="137"/>
      <c r="Z5568" s="137"/>
      <c r="AA5568" s="119"/>
      <c r="AB5568" s="119"/>
      <c r="AC5568" s="137"/>
      <c r="AD5568" s="137"/>
      <c r="AE5568" s="137">
        <f>SUM(AE5565:AE5567)</f>
        <v>5440065</v>
      </c>
      <c r="AF5568" s="137"/>
      <c r="AG5568" s="137">
        <f>SUM(AG5565:AG5567)</f>
        <v>0</v>
      </c>
      <c r="AH5568" s="137"/>
    </row>
    <row r="5569" spans="1:34" s="173" customFormat="1" x14ac:dyDescent="0.55000000000000004">
      <c r="A5569" s="122" t="s">
        <v>7668</v>
      </c>
      <c r="B5569" s="123">
        <v>2402</v>
      </c>
      <c r="C5569" s="123">
        <v>8305</v>
      </c>
      <c r="D5569" s="135" t="s">
        <v>7669</v>
      </c>
      <c r="E5569" s="123" t="s">
        <v>34</v>
      </c>
      <c r="F5569" s="123">
        <v>9998</v>
      </c>
      <c r="G5569" s="123">
        <v>1</v>
      </c>
      <c r="H5569" s="123">
        <v>0</v>
      </c>
      <c r="I5569" s="136">
        <v>0</v>
      </c>
      <c r="J5569" s="123" t="s">
        <v>38</v>
      </c>
      <c r="K5569" s="137">
        <f>((G5569*400)+(H5569*100))+I5569</f>
        <v>400</v>
      </c>
      <c r="L5569" s="137">
        <v>5750</v>
      </c>
      <c r="M5569" s="137">
        <f>K5569*L5569</f>
        <v>2300000</v>
      </c>
      <c r="N5569" s="123"/>
      <c r="O5569" s="108"/>
      <c r="P5569" s="138"/>
      <c r="Q5569" s="108"/>
      <c r="R5569" s="108"/>
      <c r="S5569" s="139"/>
      <c r="T5569" s="123"/>
      <c r="U5569" s="123"/>
      <c r="V5569" s="123"/>
      <c r="W5569" s="137"/>
      <c r="X5569" s="136"/>
      <c r="Y5569" s="137"/>
      <c r="Z5569" s="137"/>
      <c r="AA5569" s="119"/>
      <c r="AB5569" s="119"/>
      <c r="AC5569" s="137"/>
      <c r="AD5569" s="137">
        <f>IF(AND(AC5569="",M5569=""),0,IF((AC5569=""),M5569,IF((M5569=""),AC5569,AC5569+M5569)))</f>
        <v>2300000</v>
      </c>
      <c r="AE5569" s="137">
        <f>IF( (X5569=""),AD5569*1,AD5569*(X5569/100) )</f>
        <v>2300000</v>
      </c>
      <c r="AF5569" s="137">
        <v>50000000</v>
      </c>
      <c r="AG5569" s="137">
        <f>IF((AF5569-AE5569) &gt; 1,0,IF((AF5569-AE5569)&lt;0,AE5569-AF5569,AF5569-AE5569))</f>
        <v>0</v>
      </c>
      <c r="AH5569" s="137">
        <v>0.01</v>
      </c>
    </row>
    <row r="5570" spans="1:34" s="173" customFormat="1" x14ac:dyDescent="0.55000000000000004">
      <c r="A5570" s="122"/>
      <c r="B5570" s="123"/>
      <c r="C5570" s="123"/>
      <c r="D5570" s="135"/>
      <c r="E5570" s="123"/>
      <c r="F5570" s="123"/>
      <c r="G5570" s="123"/>
      <c r="H5570" s="123"/>
      <c r="I5570" s="136"/>
      <c r="J5570" s="123"/>
      <c r="K5570" s="137"/>
      <c r="L5570" s="137" t="s">
        <v>63</v>
      </c>
      <c r="M5570" s="137">
        <f>SUM(M5569:M5569)</f>
        <v>2300000</v>
      </c>
      <c r="N5570" s="123"/>
      <c r="O5570" s="108"/>
      <c r="P5570" s="138"/>
      <c r="Q5570" s="108"/>
      <c r="R5570" s="108"/>
      <c r="S5570" s="139"/>
      <c r="T5570" s="123"/>
      <c r="U5570" s="123"/>
      <c r="V5570" s="123"/>
      <c r="W5570" s="137"/>
      <c r="X5570" s="136"/>
      <c r="Y5570" s="137"/>
      <c r="Z5570" s="137"/>
      <c r="AA5570" s="119"/>
      <c r="AB5570" s="119"/>
      <c r="AC5570" s="137"/>
      <c r="AD5570" s="137"/>
      <c r="AE5570" s="137">
        <f>SUM(AE5569:AE5569)</f>
        <v>2300000</v>
      </c>
      <c r="AF5570" s="137"/>
      <c r="AG5570" s="137">
        <f>SUM(AG5569:AG5569)</f>
        <v>0</v>
      </c>
      <c r="AH5570" s="137"/>
    </row>
    <row r="5571" spans="1:34" s="173" customFormat="1" x14ac:dyDescent="0.55000000000000004">
      <c r="A5571" s="122" t="s">
        <v>1144</v>
      </c>
      <c r="B5571" s="123">
        <v>2403</v>
      </c>
      <c r="C5571" s="123">
        <v>6026</v>
      </c>
      <c r="D5571" s="135" t="s">
        <v>7672</v>
      </c>
      <c r="E5571" s="123" t="s">
        <v>34</v>
      </c>
      <c r="F5571" s="123">
        <v>23877</v>
      </c>
      <c r="G5571" s="123">
        <v>0</v>
      </c>
      <c r="H5571" s="123">
        <v>0</v>
      </c>
      <c r="I5571" s="136">
        <v>52</v>
      </c>
      <c r="J5571" s="123" t="s">
        <v>35</v>
      </c>
      <c r="K5571" s="137">
        <f>((G5571*400)+(H5571*100))+I5571</f>
        <v>52</v>
      </c>
      <c r="L5571" s="137">
        <v>625</v>
      </c>
      <c r="M5571" s="137">
        <f>K5571*L5571</f>
        <v>32500</v>
      </c>
      <c r="N5571" s="123">
        <v>1</v>
      </c>
      <c r="O5571" s="108" t="s">
        <v>7670</v>
      </c>
      <c r="P5571" s="138">
        <v>8570878000420</v>
      </c>
      <c r="Q5571" s="108" t="s">
        <v>7671</v>
      </c>
      <c r="R5571" s="108" t="s">
        <v>1146</v>
      </c>
      <c r="S5571" s="139" t="s">
        <v>7673</v>
      </c>
      <c r="T5571" s="123" t="s">
        <v>51</v>
      </c>
      <c r="U5571" s="123" t="s">
        <v>45</v>
      </c>
      <c r="V5571" s="123" t="s">
        <v>52</v>
      </c>
      <c r="W5571" s="137">
        <v>71.3</v>
      </c>
      <c r="X5571" s="136">
        <v>100</v>
      </c>
      <c r="Y5571" s="137">
        <v>6750</v>
      </c>
      <c r="Z5571" s="137">
        <f>W5571*Y5571</f>
        <v>481275</v>
      </c>
      <c r="AA5571" s="119">
        <v>6</v>
      </c>
      <c r="AB5571" s="119">
        <v>6</v>
      </c>
      <c r="AC5571" s="137">
        <f>(Z5571*(100-AB5571))/100</f>
        <v>452398.5</v>
      </c>
      <c r="AD5571" s="137">
        <f>IF(AND(AC5571="",M5571=""),0,IF((AC5571=""),M5571, IF( (M5571=""),AC5571,SUM(AC5571:AC5572)+M5571)))</f>
        <v>484898.5</v>
      </c>
      <c r="AE5571" s="137">
        <f>IF( (X5571=""),AD5571*1,AD5571*(X5571/100) )</f>
        <v>484898.5</v>
      </c>
      <c r="AF5571" s="137">
        <v>50000000</v>
      </c>
      <c r="AG5571" s="137">
        <f>IF((AF5571-AE5571) &gt; 1,0,IF((AF5571-AE5571)&lt;0,AE5571-AF5571,AF5571-AE5571))</f>
        <v>0</v>
      </c>
      <c r="AH5571" s="137">
        <v>0.02</v>
      </c>
    </row>
    <row r="5572" spans="1:34" s="173" customFormat="1" x14ac:dyDescent="0.55000000000000004">
      <c r="A5572" s="122"/>
      <c r="B5572" s="123"/>
      <c r="C5572" s="123"/>
      <c r="D5572" s="135"/>
      <c r="E5572" s="123"/>
      <c r="F5572" s="123"/>
      <c r="G5572" s="123"/>
      <c r="H5572" s="123"/>
      <c r="I5572" s="136"/>
      <c r="J5572" s="123"/>
      <c r="K5572" s="137"/>
      <c r="L5572" s="137" t="s">
        <v>63</v>
      </c>
      <c r="M5572" s="137">
        <f>SUM(M5571:M5571)</f>
        <v>32500</v>
      </c>
      <c r="N5572" s="123"/>
      <c r="O5572" s="108"/>
      <c r="P5572" s="138"/>
      <c r="Q5572" s="108"/>
      <c r="R5572" s="108"/>
      <c r="S5572" s="139"/>
      <c r="T5572" s="123"/>
      <c r="U5572" s="123"/>
      <c r="V5572" s="123"/>
      <c r="W5572" s="137"/>
      <c r="X5572" s="136"/>
      <c r="Y5572" s="137"/>
      <c r="Z5572" s="137"/>
      <c r="AA5572" s="119"/>
      <c r="AB5572" s="119"/>
      <c r="AC5572" s="137"/>
      <c r="AD5572" s="137"/>
      <c r="AE5572" s="137">
        <f>SUM(AE5571:AE5571)</f>
        <v>484898.5</v>
      </c>
      <c r="AF5572" s="137"/>
      <c r="AG5572" s="137">
        <f>SUM(AG5571:AG5571)</f>
        <v>0</v>
      </c>
      <c r="AH5572" s="137"/>
    </row>
    <row r="5573" spans="1:34" s="173" customFormat="1" x14ac:dyDescent="0.55000000000000004">
      <c r="A5573" s="122" t="s">
        <v>7676</v>
      </c>
      <c r="B5573" s="123">
        <v>2404</v>
      </c>
      <c r="C5573" s="123">
        <v>7839</v>
      </c>
      <c r="D5573" s="135" t="s">
        <v>7677</v>
      </c>
      <c r="E5573" s="123" t="s">
        <v>34</v>
      </c>
      <c r="F5573" s="123">
        <v>17065</v>
      </c>
      <c r="G5573" s="123">
        <v>0</v>
      </c>
      <c r="H5573" s="123">
        <v>0</v>
      </c>
      <c r="I5573" s="136">
        <v>74</v>
      </c>
      <c r="J5573" s="123" t="s">
        <v>35</v>
      </c>
      <c r="K5573" s="137">
        <f>((G5573*400)+(H5573*100))+I5573</f>
        <v>74</v>
      </c>
      <c r="L5573" s="137">
        <v>400</v>
      </c>
      <c r="M5573" s="137">
        <f>K5573*L5573</f>
        <v>29600</v>
      </c>
      <c r="N5573" s="123">
        <v>1</v>
      </c>
      <c r="O5573" s="108" t="s">
        <v>7674</v>
      </c>
      <c r="P5573" s="138">
        <v>3570800206688</v>
      </c>
      <c r="Q5573" s="108" t="s">
        <v>7675</v>
      </c>
      <c r="R5573" s="108" t="s">
        <v>7678</v>
      </c>
      <c r="S5573" s="139" t="s">
        <v>7679</v>
      </c>
      <c r="T5573" s="123" t="s">
        <v>51</v>
      </c>
      <c r="U5573" s="123" t="s">
        <v>45</v>
      </c>
      <c r="V5573" s="123" t="s">
        <v>52</v>
      </c>
      <c r="W5573" s="137">
        <v>301.3</v>
      </c>
      <c r="X5573" s="136">
        <v>78.650000000000006</v>
      </c>
      <c r="Y5573" s="137">
        <v>6750</v>
      </c>
      <c r="Z5573" s="137">
        <f>W5573*Y5573</f>
        <v>2033775</v>
      </c>
      <c r="AA5573" s="119">
        <v>6</v>
      </c>
      <c r="AB5573" s="119">
        <v>6</v>
      </c>
      <c r="AC5573" s="137">
        <f>(Z5573*(100-AB5573))/100</f>
        <v>1911748.5</v>
      </c>
      <c r="AD5573" s="137">
        <f>IF(AND(AC5573="",M5573=""),0,IF((AC5573=""),M5573, IF( (M5573=""),AC5573,SUM(AC5573:AC5578)+M5573)))</f>
        <v>4774704.2</v>
      </c>
      <c r="AE5573" s="137">
        <f>IF( (X5573=""),AD5573*1,AD5573*(X5573/100) )</f>
        <v>3755304.8533000005</v>
      </c>
      <c r="AF5573" s="137">
        <v>50000000</v>
      </c>
      <c r="AG5573" s="137">
        <f>IF((AF5573-AE5573) &gt; 1,0,IF((AF5573-AE5573)&lt;0,AE5573-AF5573,AF5573-AE5573))</f>
        <v>0</v>
      </c>
      <c r="AH5573" s="137">
        <v>0.02</v>
      </c>
    </row>
    <row r="5574" spans="1:34" s="173" customFormat="1" x14ac:dyDescent="0.55000000000000004">
      <c r="A5574" s="122"/>
      <c r="B5574" s="123"/>
      <c r="C5574" s="123"/>
      <c r="D5574" s="135"/>
      <c r="E5574" s="123"/>
      <c r="F5574" s="123"/>
      <c r="G5574" s="123"/>
      <c r="H5574" s="123"/>
      <c r="I5574" s="136"/>
      <c r="J5574" s="123"/>
      <c r="K5574" s="137"/>
      <c r="L5574" s="137"/>
      <c r="M5574" s="137"/>
      <c r="N5574" s="123">
        <v>2</v>
      </c>
      <c r="O5574" s="108" t="s">
        <v>7674</v>
      </c>
      <c r="P5574" s="138">
        <v>3570800206688</v>
      </c>
      <c r="Q5574" s="108" t="s">
        <v>7675</v>
      </c>
      <c r="R5574" s="108" t="s">
        <v>7678</v>
      </c>
      <c r="S5574" s="139" t="s">
        <v>7680</v>
      </c>
      <c r="T5574" s="123" t="s">
        <v>51</v>
      </c>
      <c r="U5574" s="123" t="s">
        <v>45</v>
      </c>
      <c r="V5574" s="123" t="s">
        <v>52</v>
      </c>
      <c r="W5574" s="137">
        <v>81.78</v>
      </c>
      <c r="X5574" s="136">
        <v>21.35</v>
      </c>
      <c r="Y5574" s="137">
        <v>6750</v>
      </c>
      <c r="Z5574" s="137">
        <f>W5574*Y5574</f>
        <v>552015</v>
      </c>
      <c r="AA5574" s="119">
        <v>6</v>
      </c>
      <c r="AB5574" s="119">
        <v>6</v>
      </c>
      <c r="AC5574" s="137">
        <f>(Z5574*(100-AB5574))/100</f>
        <v>518894.1</v>
      </c>
      <c r="AD5574" s="137">
        <f>IF(AND(AC5574="",M5573=""),0,IF((AC5574=""),M5573, IF( (M5573=""),AC5574,SUM(AC5573:AC5578)+M5573)))</f>
        <v>4774704.2</v>
      </c>
      <c r="AE5574" s="137">
        <f>IF( (X5574=""),AD5574*1,AD5574*(X5574/100) )</f>
        <v>1019399.3467000001</v>
      </c>
      <c r="AF5574" s="137">
        <v>50000000</v>
      </c>
      <c r="AG5574" s="137">
        <f>IF((AF5574-AE5574) &gt; 1,0,IF((AF5574-AE5574)&lt;0,AE5574-AF5574,AF5574-AE5574))</f>
        <v>0</v>
      </c>
      <c r="AH5574" s="137">
        <v>0.02</v>
      </c>
    </row>
    <row r="5575" spans="1:34" s="173" customFormat="1" x14ac:dyDescent="0.55000000000000004">
      <c r="A5575" s="122"/>
      <c r="B5575" s="123"/>
      <c r="C5575" s="123"/>
      <c r="D5575" s="135"/>
      <c r="E5575" s="123"/>
      <c r="F5575" s="123"/>
      <c r="G5575" s="123"/>
      <c r="H5575" s="123"/>
      <c r="I5575" s="136"/>
      <c r="J5575" s="123"/>
      <c r="K5575" s="137"/>
      <c r="L5575" s="137" t="s">
        <v>63</v>
      </c>
      <c r="M5575" s="137">
        <f>SUM(M5573:M5574)</f>
        <v>29600</v>
      </c>
      <c r="N5575" s="123"/>
      <c r="O5575" s="108"/>
      <c r="P5575" s="138"/>
      <c r="Q5575" s="108"/>
      <c r="R5575" s="108"/>
      <c r="S5575" s="139"/>
      <c r="T5575" s="123"/>
      <c r="U5575" s="123"/>
      <c r="V5575" s="123"/>
      <c r="W5575" s="137"/>
      <c r="X5575" s="136"/>
      <c r="Y5575" s="137"/>
      <c r="Z5575" s="137"/>
      <c r="AA5575" s="119"/>
      <c r="AB5575" s="119"/>
      <c r="AC5575" s="137"/>
      <c r="AD5575" s="137"/>
      <c r="AE5575" s="137">
        <f>SUM(AE5573:AE5574)</f>
        <v>4774704.2000000011</v>
      </c>
      <c r="AF5575" s="137"/>
      <c r="AG5575" s="137">
        <f>SUM(AG5573:AG5574)</f>
        <v>0</v>
      </c>
      <c r="AH5575" s="137"/>
    </row>
    <row r="5576" spans="1:34" s="173" customFormat="1" x14ac:dyDescent="0.55000000000000004">
      <c r="A5576" s="122" t="s">
        <v>760</v>
      </c>
      <c r="B5576" s="123">
        <v>2405</v>
      </c>
      <c r="C5576" s="123">
        <v>8188</v>
      </c>
      <c r="D5576" s="135" t="s">
        <v>7683</v>
      </c>
      <c r="E5576" s="123" t="s">
        <v>34</v>
      </c>
      <c r="F5576" s="123">
        <v>7584</v>
      </c>
      <c r="G5576" s="123">
        <v>2</v>
      </c>
      <c r="H5576" s="123">
        <v>1</v>
      </c>
      <c r="I5576" s="136">
        <v>8</v>
      </c>
      <c r="J5576" s="123" t="s">
        <v>38</v>
      </c>
      <c r="K5576" s="137">
        <f>((G5576*400)+(H5576*100))+I5576</f>
        <v>908</v>
      </c>
      <c r="L5576" s="137">
        <v>800</v>
      </c>
      <c r="M5576" s="137">
        <f>K5576*L5576</f>
        <v>726400</v>
      </c>
      <c r="N5576" s="123">
        <v>1</v>
      </c>
      <c r="O5576" s="108" t="s">
        <v>7681</v>
      </c>
      <c r="P5576" s="138">
        <v>3570101316321</v>
      </c>
      <c r="Q5576" s="108" t="s">
        <v>7682</v>
      </c>
      <c r="R5576" s="108" t="s">
        <v>770</v>
      </c>
      <c r="S5576" s="139" t="s">
        <v>7683</v>
      </c>
      <c r="T5576" s="123" t="s">
        <v>51</v>
      </c>
      <c r="U5576" s="123" t="s">
        <v>62</v>
      </c>
      <c r="V5576" s="123"/>
      <c r="W5576" s="137"/>
      <c r="X5576" s="136"/>
      <c r="Y5576" s="137"/>
      <c r="Z5576" s="137"/>
      <c r="AA5576" s="119"/>
      <c r="AB5576" s="119"/>
      <c r="AC5576" s="137"/>
      <c r="AD5576" s="137">
        <f>IF(AND(AC5576="",M5576=""),0,IF((AC5576=""),M5576,IF((M5576=""),AC5576,AC5576+M5576)))</f>
        <v>726400</v>
      </c>
      <c r="AE5576" s="137">
        <f>IF( (X5576=""),AD5576*1,AD5576*(X5576/100) )</f>
        <v>726400</v>
      </c>
      <c r="AF5576" s="137">
        <v>50000000</v>
      </c>
      <c r="AG5576" s="137">
        <f>IF((AF5576-AE5576) &gt; 1,0,IF((AF5576-AE5576)&lt;0,AE5576-AF5576,AF5576-AE5576))</f>
        <v>0</v>
      </c>
      <c r="AH5576" s="137">
        <v>0.01</v>
      </c>
    </row>
    <row r="5577" spans="1:34" s="173" customFormat="1" x14ac:dyDescent="0.55000000000000004">
      <c r="A5577" s="122"/>
      <c r="B5577" s="123"/>
      <c r="C5577" s="123"/>
      <c r="D5577" s="135"/>
      <c r="E5577" s="123"/>
      <c r="F5577" s="123"/>
      <c r="G5577" s="123"/>
      <c r="H5577" s="123"/>
      <c r="I5577" s="136"/>
      <c r="J5577" s="123"/>
      <c r="K5577" s="137"/>
      <c r="L5577" s="137" t="s">
        <v>63</v>
      </c>
      <c r="M5577" s="137">
        <f>SUM(M5576:M5576)</f>
        <v>726400</v>
      </c>
      <c r="N5577" s="123"/>
      <c r="O5577" s="108"/>
      <c r="P5577" s="138"/>
      <c r="Q5577" s="108"/>
      <c r="R5577" s="108"/>
      <c r="S5577" s="139"/>
      <c r="T5577" s="123"/>
      <c r="U5577" s="123"/>
      <c r="V5577" s="123"/>
      <c r="W5577" s="137"/>
      <c r="X5577" s="136"/>
      <c r="Y5577" s="137"/>
      <c r="Z5577" s="137"/>
      <c r="AA5577" s="119"/>
      <c r="AB5577" s="119"/>
      <c r="AC5577" s="137"/>
      <c r="AD5577" s="137"/>
      <c r="AE5577" s="137">
        <f>SUM(AE5576:AE5576)</f>
        <v>726400</v>
      </c>
      <c r="AF5577" s="137"/>
      <c r="AG5577" s="137">
        <f>SUM(AG5576:AG5576)</f>
        <v>0</v>
      </c>
      <c r="AH5577" s="137"/>
    </row>
    <row r="5578" spans="1:34" s="173" customFormat="1" x14ac:dyDescent="0.55000000000000004">
      <c r="A5578" s="122" t="s">
        <v>1294</v>
      </c>
      <c r="B5578" s="123">
        <v>2406</v>
      </c>
      <c r="C5578" s="123">
        <v>8541</v>
      </c>
      <c r="D5578" s="135" t="s">
        <v>7686</v>
      </c>
      <c r="E5578" s="123" t="s">
        <v>34</v>
      </c>
      <c r="F5578" s="123">
        <v>3818</v>
      </c>
      <c r="G5578" s="123">
        <v>0</v>
      </c>
      <c r="H5578" s="123">
        <v>1</v>
      </c>
      <c r="I5578" s="136">
        <v>12</v>
      </c>
      <c r="J5578" s="123" t="s">
        <v>35</v>
      </c>
      <c r="K5578" s="137">
        <f>((G5578*400)+(H5578*100))+I5578</f>
        <v>112</v>
      </c>
      <c r="L5578" s="137">
        <v>800</v>
      </c>
      <c r="M5578" s="137">
        <f>K5578*L5578</f>
        <v>89600</v>
      </c>
      <c r="N5578" s="123">
        <v>1</v>
      </c>
      <c r="O5578" s="108" t="s">
        <v>7684</v>
      </c>
      <c r="P5578" s="138">
        <v>3570800352866</v>
      </c>
      <c r="Q5578" s="108" t="s">
        <v>7685</v>
      </c>
      <c r="R5578" s="108" t="s">
        <v>1296</v>
      </c>
      <c r="S5578" s="139" t="s">
        <v>7687</v>
      </c>
      <c r="T5578" s="123" t="s">
        <v>51</v>
      </c>
      <c r="U5578" s="123" t="s">
        <v>227</v>
      </c>
      <c r="V5578" s="123" t="s">
        <v>52</v>
      </c>
      <c r="W5578" s="137">
        <v>519.52</v>
      </c>
      <c r="X5578" s="136">
        <v>94.83</v>
      </c>
      <c r="Y5578" s="137">
        <v>6750</v>
      </c>
      <c r="Z5578" s="137">
        <f>W5578*Y5578</f>
        <v>3506760</v>
      </c>
      <c r="AA5578" s="119">
        <v>11</v>
      </c>
      <c r="AB5578" s="119">
        <v>34</v>
      </c>
      <c r="AC5578" s="137">
        <f>(Z5578*(100-AB5578))/100</f>
        <v>2314461.6</v>
      </c>
      <c r="AD5578" s="137">
        <f>IF(AND(AC5578="",M5578=""),0,IF((AC5578=""),M5578, IF( (M5578=""),AC5578,SUM(AC5578:AC5581)+M5578)))</f>
        <v>2404061.6</v>
      </c>
      <c r="AE5578" s="137">
        <f>IF( (X5578=""),AD5578*1,AD5578*(X5578/100) )</f>
        <v>2279771.61528</v>
      </c>
      <c r="AF5578" s="137">
        <v>50000000</v>
      </c>
      <c r="AG5578" s="137">
        <f>IF((AF5578-AE5578) &gt; 1,0,IF((AF5578-AE5578)&lt;0,AE5578-AF5578,AF5578-AE5578))</f>
        <v>0</v>
      </c>
      <c r="AH5578" s="137">
        <v>0.02</v>
      </c>
    </row>
    <row r="5579" spans="1:34" s="173" customFormat="1" x14ac:dyDescent="0.55000000000000004">
      <c r="A5579" s="122"/>
      <c r="B5579" s="123"/>
      <c r="C5579" s="123"/>
      <c r="D5579" s="135"/>
      <c r="E5579" s="123"/>
      <c r="F5579" s="123"/>
      <c r="G5579" s="123"/>
      <c r="H5579" s="123"/>
      <c r="I5579" s="136"/>
      <c r="J5579" s="123"/>
      <c r="K5579" s="137"/>
      <c r="L5579" s="137"/>
      <c r="M5579" s="137"/>
      <c r="N5579" s="123">
        <v>2</v>
      </c>
      <c r="O5579" s="108" t="s">
        <v>7684</v>
      </c>
      <c r="P5579" s="138">
        <v>3570800352866</v>
      </c>
      <c r="Q5579" s="108" t="s">
        <v>7685</v>
      </c>
      <c r="R5579" s="108" t="s">
        <v>1296</v>
      </c>
      <c r="S5579" s="139" t="s">
        <v>7688</v>
      </c>
      <c r="T5579" s="123" t="s">
        <v>55</v>
      </c>
      <c r="U5579" s="123" t="s">
        <v>45</v>
      </c>
      <c r="V5579" s="123" t="s">
        <v>52</v>
      </c>
      <c r="W5579" s="137">
        <v>28.35</v>
      </c>
      <c r="X5579" s="136">
        <v>5.17</v>
      </c>
      <c r="Y5579" s="137">
        <v>0</v>
      </c>
      <c r="Z5579" s="137">
        <f>W5579*Y5579</f>
        <v>0</v>
      </c>
      <c r="AA5579" s="119">
        <v>21</v>
      </c>
      <c r="AB5579" s="119">
        <v>34</v>
      </c>
      <c r="AC5579" s="137">
        <f>(Z5579*(100-AB5579))/100</f>
        <v>0</v>
      </c>
      <c r="AD5579" s="137">
        <f>IF(AND(AC5579="",M5578=""),0,IF((AC5579=""),M5578, IF( (M5578=""),AC5579,SUM(AC5578:AC5581)+M5578)))</f>
        <v>2404061.6</v>
      </c>
      <c r="AE5579" s="137">
        <f>IF( (X5579=""),AD5579*1,AD5579*(X5579/100) )</f>
        <v>124289.98471999999</v>
      </c>
      <c r="AF5579" s="137">
        <v>50000000</v>
      </c>
      <c r="AG5579" s="137">
        <f>IF((AF5579-AE5579) &gt; 1,0,IF((AF5579-AE5579)&lt;0,AE5579-AF5579,AF5579-AE5579))</f>
        <v>0</v>
      </c>
      <c r="AH5579" s="137">
        <v>0.02</v>
      </c>
    </row>
    <row r="5580" spans="1:34" s="173" customFormat="1" x14ac:dyDescent="0.55000000000000004">
      <c r="A5580" s="122"/>
      <c r="B5580" s="123"/>
      <c r="C5580" s="123"/>
      <c r="D5580" s="135"/>
      <c r="E5580" s="123"/>
      <c r="F5580" s="123"/>
      <c r="G5580" s="123"/>
      <c r="H5580" s="123"/>
      <c r="I5580" s="136"/>
      <c r="J5580" s="123"/>
      <c r="K5580" s="137"/>
      <c r="L5580" s="137" t="s">
        <v>63</v>
      </c>
      <c r="M5580" s="137">
        <f>SUM(M5578:M5579)</f>
        <v>89600</v>
      </c>
      <c r="N5580" s="123"/>
      <c r="O5580" s="108"/>
      <c r="P5580" s="138"/>
      <c r="Q5580" s="108"/>
      <c r="R5580" s="108"/>
      <c r="S5580" s="139"/>
      <c r="T5580" s="123"/>
      <c r="U5580" s="123"/>
      <c r="V5580" s="123"/>
      <c r="W5580" s="137"/>
      <c r="X5580" s="136"/>
      <c r="Y5580" s="137"/>
      <c r="Z5580" s="137"/>
      <c r="AA5580" s="119"/>
      <c r="AB5580" s="119"/>
      <c r="AC5580" s="137"/>
      <c r="AD5580" s="137"/>
      <c r="AE5580" s="137">
        <f>SUM(AE5578:AE5579)</f>
        <v>2404061.6</v>
      </c>
      <c r="AF5580" s="137"/>
      <c r="AG5580" s="137">
        <f>SUM(AG5578:AG5579)</f>
        <v>0</v>
      </c>
      <c r="AH5580" s="137"/>
    </row>
    <row r="5581" spans="1:34" s="173" customFormat="1" x14ac:dyDescent="0.55000000000000004">
      <c r="A5581" s="122" t="s">
        <v>7689</v>
      </c>
      <c r="B5581" s="123">
        <v>2407</v>
      </c>
      <c r="C5581" s="123">
        <v>7165</v>
      </c>
      <c r="D5581" s="135" t="s">
        <v>7690</v>
      </c>
      <c r="E5581" s="123" t="s">
        <v>34</v>
      </c>
      <c r="F5581" s="123">
        <v>5867</v>
      </c>
      <c r="G5581" s="123">
        <v>11</v>
      </c>
      <c r="H5581" s="123">
        <v>3</v>
      </c>
      <c r="I5581" s="136">
        <v>11</v>
      </c>
      <c r="J5581" s="123" t="s">
        <v>38</v>
      </c>
      <c r="K5581" s="137">
        <f>((G5581*400)+(H5581*100))+I5581</f>
        <v>4711</v>
      </c>
      <c r="L5581" s="137">
        <v>325</v>
      </c>
      <c r="M5581" s="137">
        <f>K5581*L5581</f>
        <v>1531075</v>
      </c>
      <c r="N5581" s="123"/>
      <c r="O5581" s="108"/>
      <c r="P5581" s="138"/>
      <c r="Q5581" s="108"/>
      <c r="R5581" s="108"/>
      <c r="S5581" s="139"/>
      <c r="T5581" s="123"/>
      <c r="U5581" s="123"/>
      <c r="V5581" s="123"/>
      <c r="W5581" s="137"/>
      <c r="X5581" s="136"/>
      <c r="Y5581" s="137"/>
      <c r="Z5581" s="137"/>
      <c r="AA5581" s="119"/>
      <c r="AB5581" s="119"/>
      <c r="AC5581" s="137"/>
      <c r="AD5581" s="137">
        <f>IF(AND(AC5581="",M5581=""),0,IF((AC5581=""),M5581,IF((M5581=""),AC5581,AC5581+M5581)))</f>
        <v>1531075</v>
      </c>
      <c r="AE5581" s="137">
        <f>IF( (X5581=""),AD5581*1,AD5581*(X5581/100) )</f>
        <v>1531075</v>
      </c>
      <c r="AF5581" s="137">
        <v>50000000</v>
      </c>
      <c r="AG5581" s="137">
        <f>IF((AF5581-AE5581) &gt; 1,0,IF((AF5581-AE5581)&lt;0,AE5581-AF5581,AF5581-AE5581))</f>
        <v>0</v>
      </c>
      <c r="AH5581" s="137">
        <v>0.01</v>
      </c>
    </row>
    <row r="5582" spans="1:34" s="173" customFormat="1" x14ac:dyDescent="0.55000000000000004">
      <c r="A5582" s="122"/>
      <c r="B5582" s="123"/>
      <c r="C5582" s="123"/>
      <c r="D5582" s="135"/>
      <c r="E5582" s="123"/>
      <c r="F5582" s="123"/>
      <c r="G5582" s="123"/>
      <c r="H5582" s="123"/>
      <c r="I5582" s="136"/>
      <c r="J5582" s="123"/>
      <c r="K5582" s="137"/>
      <c r="L5582" s="137" t="s">
        <v>63</v>
      </c>
      <c r="M5582" s="137">
        <f>SUM(M5581:M5581)</f>
        <v>1531075</v>
      </c>
      <c r="N5582" s="123"/>
      <c r="O5582" s="108"/>
      <c r="P5582" s="138"/>
      <c r="Q5582" s="108"/>
      <c r="R5582" s="108"/>
      <c r="S5582" s="139"/>
      <c r="T5582" s="123"/>
      <c r="U5582" s="123"/>
      <c r="V5582" s="123"/>
      <c r="W5582" s="137"/>
      <c r="X5582" s="136"/>
      <c r="Y5582" s="137"/>
      <c r="Z5582" s="137"/>
      <c r="AA5582" s="119"/>
      <c r="AB5582" s="119"/>
      <c r="AC5582" s="137"/>
      <c r="AD5582" s="137"/>
      <c r="AE5582" s="137">
        <f>SUM(AE5581:AE5581)</f>
        <v>1531075</v>
      </c>
      <c r="AF5582" s="137"/>
      <c r="AG5582" s="137">
        <f>SUM(AG5581:AG5581)</f>
        <v>0</v>
      </c>
      <c r="AH5582" s="137"/>
    </row>
    <row r="5583" spans="1:34" s="173" customFormat="1" x14ac:dyDescent="0.55000000000000004">
      <c r="A5583" s="122" t="s">
        <v>1294</v>
      </c>
      <c r="B5583" s="123">
        <v>2408</v>
      </c>
      <c r="C5583" s="123">
        <v>10313</v>
      </c>
      <c r="D5583" s="135" t="s">
        <v>7691</v>
      </c>
      <c r="E5583" s="123" t="s">
        <v>34</v>
      </c>
      <c r="F5583" s="123">
        <v>17654</v>
      </c>
      <c r="G5583" s="123">
        <v>2</v>
      </c>
      <c r="H5583" s="123">
        <v>1</v>
      </c>
      <c r="I5583" s="136">
        <v>55</v>
      </c>
      <c r="J5583" s="123" t="s">
        <v>38</v>
      </c>
      <c r="K5583" s="137">
        <f>((G5583*400)+(H5583*100))+I5583</f>
        <v>955</v>
      </c>
      <c r="L5583" s="137">
        <v>400</v>
      </c>
      <c r="M5583" s="137">
        <f>K5583*L5583</f>
        <v>382000</v>
      </c>
      <c r="N5583" s="123"/>
      <c r="O5583" s="108"/>
      <c r="P5583" s="138"/>
      <c r="Q5583" s="108"/>
      <c r="R5583" s="108"/>
      <c r="S5583" s="139"/>
      <c r="T5583" s="123"/>
      <c r="U5583" s="123"/>
      <c r="V5583" s="123"/>
      <c r="W5583" s="137"/>
      <c r="X5583" s="136"/>
      <c r="Y5583" s="137"/>
      <c r="Z5583" s="137"/>
      <c r="AA5583" s="119"/>
      <c r="AB5583" s="119"/>
      <c r="AC5583" s="137"/>
      <c r="AD5583" s="137">
        <f>IF(AND(AC5583="",M5583=""),0,IF((AC5583=""),M5583,IF((M5583=""),AC5583,AC5583+M5583)))</f>
        <v>382000</v>
      </c>
      <c r="AE5583" s="137">
        <f>IF( (X5583=""),AD5583*1,AD5583*(X5583/100) )</f>
        <v>382000</v>
      </c>
      <c r="AF5583" s="137">
        <v>50000000</v>
      </c>
      <c r="AG5583" s="137">
        <f>IF((AF5583-AE5583) &gt; 1,0,IF((AF5583-AE5583)&lt;0,AE5583-AF5583,AF5583-AE5583))</f>
        <v>0</v>
      </c>
      <c r="AH5583" s="137">
        <v>0.01</v>
      </c>
    </row>
    <row r="5584" spans="1:34" s="173" customFormat="1" x14ac:dyDescent="0.55000000000000004">
      <c r="A5584" s="122"/>
      <c r="B5584" s="123"/>
      <c r="C5584" s="123"/>
      <c r="D5584" s="135"/>
      <c r="E5584" s="123"/>
      <c r="F5584" s="123"/>
      <c r="G5584" s="123"/>
      <c r="H5584" s="123"/>
      <c r="I5584" s="136"/>
      <c r="J5584" s="123"/>
      <c r="K5584" s="137"/>
      <c r="L5584" s="137" t="s">
        <v>63</v>
      </c>
      <c r="M5584" s="137">
        <f>SUM(M5583:M5583)</f>
        <v>382000</v>
      </c>
      <c r="N5584" s="123"/>
      <c r="O5584" s="108"/>
      <c r="P5584" s="138"/>
      <c r="Q5584" s="108"/>
      <c r="R5584" s="108"/>
      <c r="S5584" s="139"/>
      <c r="T5584" s="123"/>
      <c r="U5584" s="123"/>
      <c r="V5584" s="123"/>
      <c r="W5584" s="137"/>
      <c r="X5584" s="136"/>
      <c r="Y5584" s="137"/>
      <c r="Z5584" s="137"/>
      <c r="AA5584" s="119"/>
      <c r="AB5584" s="119"/>
      <c r="AC5584" s="137"/>
      <c r="AD5584" s="137"/>
      <c r="AE5584" s="137">
        <f>SUM(AE5583:AE5583)</f>
        <v>382000</v>
      </c>
      <c r="AF5584" s="137"/>
      <c r="AG5584" s="137">
        <f>SUM(AG5583:AG5583)</f>
        <v>0</v>
      </c>
      <c r="AH5584" s="137"/>
    </row>
    <row r="5585" spans="1:34" s="173" customFormat="1" x14ac:dyDescent="0.55000000000000004">
      <c r="A5585" s="122" t="s">
        <v>7694</v>
      </c>
      <c r="B5585" s="123">
        <v>2409</v>
      </c>
      <c r="C5585" s="123">
        <v>7400</v>
      </c>
      <c r="D5585" s="135" t="s">
        <v>7695</v>
      </c>
      <c r="E5585" s="123" t="s">
        <v>34</v>
      </c>
      <c r="F5585" s="123">
        <v>19191</v>
      </c>
      <c r="G5585" s="123">
        <v>0</v>
      </c>
      <c r="H5585" s="123">
        <v>1</v>
      </c>
      <c r="I5585" s="136">
        <v>75</v>
      </c>
      <c r="J5585" s="123" t="s">
        <v>35</v>
      </c>
      <c r="K5585" s="137">
        <f>((G5585*400)+(H5585*100))+I5585</f>
        <v>175</v>
      </c>
      <c r="L5585" s="137">
        <v>1200</v>
      </c>
      <c r="M5585" s="137">
        <f>K5585*L5585</f>
        <v>210000</v>
      </c>
      <c r="N5585" s="123">
        <v>1</v>
      </c>
      <c r="O5585" s="108" t="s">
        <v>7692</v>
      </c>
      <c r="P5585" s="138"/>
      <c r="Q5585" s="108" t="s">
        <v>7693</v>
      </c>
      <c r="R5585" s="108" t="s">
        <v>7696</v>
      </c>
      <c r="S5585" s="139" t="s">
        <v>7697</v>
      </c>
      <c r="T5585" s="123" t="s">
        <v>51</v>
      </c>
      <c r="U5585" s="123" t="s">
        <v>227</v>
      </c>
      <c r="V5585" s="123" t="s">
        <v>52</v>
      </c>
      <c r="W5585" s="137">
        <v>85.8</v>
      </c>
      <c r="X5585" s="136">
        <v>100</v>
      </c>
      <c r="Y5585" s="137">
        <v>6750</v>
      </c>
      <c r="Z5585" s="137">
        <f>W5585*Y5585</f>
        <v>579150</v>
      </c>
      <c r="AA5585" s="119">
        <v>21</v>
      </c>
      <c r="AB5585" s="119">
        <v>80</v>
      </c>
      <c r="AC5585" s="137">
        <f>(Z5585*(100-AB5585))/100</f>
        <v>115830</v>
      </c>
      <c r="AD5585" s="137">
        <f>IF(AND(AC5585="",M5585=""),0,IF((AC5585=""),M5585, IF( (M5585=""),AC5585,SUM(AC5585:AC5592)+M5585)))</f>
        <v>1248774</v>
      </c>
      <c r="AE5585" s="137">
        <f>IF( (X5585=""),AD5585*1,AD5585*(X5585/100) )</f>
        <v>1248774</v>
      </c>
      <c r="AF5585" s="137">
        <v>50000000</v>
      </c>
      <c r="AG5585" s="137">
        <f>IF((AF5585-AE5585) &gt; 1,0,IF((AF5585-AE5585)&lt;0,AE5585-AF5585,AF5585-AE5585))</f>
        <v>0</v>
      </c>
      <c r="AH5585" s="137">
        <v>0.02</v>
      </c>
    </row>
    <row r="5586" spans="1:34" s="173" customFormat="1" x14ac:dyDescent="0.55000000000000004">
      <c r="A5586" s="122"/>
      <c r="B5586" s="123"/>
      <c r="C5586" s="123"/>
      <c r="D5586" s="135"/>
      <c r="E5586" s="123"/>
      <c r="F5586" s="123"/>
      <c r="G5586" s="123"/>
      <c r="H5586" s="123"/>
      <c r="I5586" s="136"/>
      <c r="J5586" s="123"/>
      <c r="K5586" s="137"/>
      <c r="L5586" s="137"/>
      <c r="M5586" s="137"/>
      <c r="N5586" s="123"/>
      <c r="O5586" s="108"/>
      <c r="P5586" s="138"/>
      <c r="Q5586" s="108"/>
      <c r="R5586" s="108"/>
      <c r="S5586" s="139"/>
      <c r="T5586" s="123"/>
      <c r="U5586" s="123"/>
      <c r="V5586" s="123"/>
      <c r="W5586" s="137"/>
      <c r="X5586" s="136"/>
      <c r="Y5586" s="137"/>
      <c r="Z5586" s="137"/>
      <c r="AA5586" s="119"/>
      <c r="AB5586" s="119"/>
      <c r="AC5586" s="137"/>
      <c r="AD5586" s="137"/>
      <c r="AE5586" s="137"/>
      <c r="AF5586" s="137"/>
      <c r="AG5586" s="137"/>
      <c r="AH5586" s="137"/>
    </row>
    <row r="5587" spans="1:34" s="173" customFormat="1" x14ac:dyDescent="0.55000000000000004">
      <c r="A5587" s="122"/>
      <c r="B5587" s="123"/>
      <c r="C5587" s="123"/>
      <c r="D5587" s="135"/>
      <c r="E5587" s="123"/>
      <c r="F5587" s="123"/>
      <c r="G5587" s="123"/>
      <c r="H5587" s="123"/>
      <c r="I5587" s="136"/>
      <c r="J5587" s="123"/>
      <c r="K5587" s="137"/>
      <c r="L5587" s="137"/>
      <c r="M5587" s="137"/>
      <c r="N5587" s="123"/>
      <c r="O5587" s="108"/>
      <c r="P5587" s="138"/>
      <c r="Q5587" s="108"/>
      <c r="R5587" s="108"/>
      <c r="S5587" s="139"/>
      <c r="T5587" s="123"/>
      <c r="U5587" s="123"/>
      <c r="V5587" s="123"/>
      <c r="W5587" s="137"/>
      <c r="X5587" s="136"/>
      <c r="Y5587" s="137"/>
      <c r="Z5587" s="137"/>
      <c r="AA5587" s="119"/>
      <c r="AB5587" s="119"/>
      <c r="AC5587" s="137"/>
      <c r="AD5587" s="137"/>
      <c r="AE5587" s="137"/>
      <c r="AF5587" s="137"/>
      <c r="AG5587" s="137"/>
      <c r="AH5587" s="137"/>
    </row>
    <row r="5588" spans="1:34" s="173" customFormat="1" x14ac:dyDescent="0.55000000000000004">
      <c r="A5588" s="122"/>
      <c r="B5588" s="123"/>
      <c r="C5588" s="123"/>
      <c r="D5588" s="135"/>
      <c r="E5588" s="123"/>
      <c r="F5588" s="123"/>
      <c r="G5588" s="123"/>
      <c r="H5588" s="123"/>
      <c r="I5588" s="136"/>
      <c r="J5588" s="123"/>
      <c r="K5588" s="137"/>
      <c r="L5588" s="137" t="s">
        <v>63</v>
      </c>
      <c r="M5588" s="137">
        <f>SUM(M5585:M5587)</f>
        <v>210000</v>
      </c>
      <c r="N5588" s="123"/>
      <c r="O5588" s="108"/>
      <c r="P5588" s="138"/>
      <c r="Q5588" s="108"/>
      <c r="R5588" s="108"/>
      <c r="S5588" s="139"/>
      <c r="T5588" s="123"/>
      <c r="U5588" s="123"/>
      <c r="V5588" s="123"/>
      <c r="W5588" s="137"/>
      <c r="X5588" s="136"/>
      <c r="Y5588" s="137"/>
      <c r="Z5588" s="137"/>
      <c r="AA5588" s="119"/>
      <c r="AB5588" s="119"/>
      <c r="AC5588" s="137"/>
      <c r="AD5588" s="137"/>
      <c r="AE5588" s="137">
        <f>SUM(AE5585:AE5587)</f>
        <v>1248774</v>
      </c>
      <c r="AF5588" s="137"/>
      <c r="AG5588" s="137">
        <f>SUM(AG5585:AG5587)</f>
        <v>0</v>
      </c>
      <c r="AH5588" s="137"/>
    </row>
    <row r="5589" spans="1:34" s="99" customFormat="1" x14ac:dyDescent="0.55000000000000004">
      <c r="A5589" s="107" t="s">
        <v>7700</v>
      </c>
      <c r="B5589" s="102">
        <v>2410</v>
      </c>
      <c r="C5589" s="102">
        <v>7829</v>
      </c>
      <c r="D5589" s="90" t="s">
        <v>7701</v>
      </c>
      <c r="E5589" s="102" t="s">
        <v>34</v>
      </c>
      <c r="F5589" s="102">
        <v>1852</v>
      </c>
      <c r="G5589" s="102">
        <v>0</v>
      </c>
      <c r="H5589" s="102">
        <v>1</v>
      </c>
      <c r="I5589" s="98">
        <v>27</v>
      </c>
      <c r="J5589" s="102" t="s">
        <v>35</v>
      </c>
      <c r="K5589" s="94">
        <f>((G5589*400)+(H5589*100))+I5589</f>
        <v>127</v>
      </c>
      <c r="L5589" s="94">
        <v>1900</v>
      </c>
      <c r="M5589" s="94">
        <f>K5589*L5589</f>
        <v>241300</v>
      </c>
      <c r="N5589" s="102">
        <v>1</v>
      </c>
      <c r="O5589" s="111" t="s">
        <v>7698</v>
      </c>
      <c r="P5589" s="96">
        <v>3570400367645</v>
      </c>
      <c r="Q5589" s="111" t="s">
        <v>7699</v>
      </c>
      <c r="R5589" s="111" t="s">
        <v>7702</v>
      </c>
      <c r="S5589" s="97" t="s">
        <v>7703</v>
      </c>
      <c r="T5589" s="102" t="s">
        <v>95</v>
      </c>
      <c r="U5589" s="102" t="s">
        <v>45</v>
      </c>
      <c r="V5589" s="102" t="s">
        <v>96</v>
      </c>
      <c r="W5589" s="94">
        <v>220.8</v>
      </c>
      <c r="X5589" s="98">
        <v>100</v>
      </c>
      <c r="Y5589" s="94">
        <v>5500</v>
      </c>
      <c r="Z5589" s="94">
        <f>W5589*Y5589</f>
        <v>1214400</v>
      </c>
      <c r="AA5589" s="89">
        <v>17</v>
      </c>
      <c r="AB5589" s="89">
        <v>24</v>
      </c>
      <c r="AC5589" s="94">
        <f>(Z5589*(100-AB5589))/100</f>
        <v>922944</v>
      </c>
      <c r="AD5589" s="94">
        <f>IF(AND(AC5589="",M5589=""),0,IF((AC5589=""),M5589, IF( (M5589=""),AC5589,SUM(AC5589:AC5589)+M5589)))</f>
        <v>1164244</v>
      </c>
      <c r="AE5589" s="94">
        <f>IF( (X5589=""),AD5589*1,AD5589*(X5589/100) )</f>
        <v>1164244</v>
      </c>
      <c r="AF5589" s="94">
        <v>0</v>
      </c>
      <c r="AG5589" s="94">
        <f>IF((AF5589-AE5589) &gt; 1,0,IF((AF5589-AE5589)&lt;0,AE5589-AF5589,AF5589-AE5589))</f>
        <v>1164244</v>
      </c>
      <c r="AH5589" s="94">
        <v>0.3</v>
      </c>
    </row>
    <row r="5590" spans="1:34" s="99" customFormat="1" x14ac:dyDescent="0.55000000000000004">
      <c r="A5590" s="107"/>
      <c r="B5590" s="102"/>
      <c r="C5590" s="102"/>
      <c r="D5590" s="90"/>
      <c r="E5590" s="102"/>
      <c r="F5590" s="102"/>
      <c r="G5590" s="102"/>
      <c r="H5590" s="102"/>
      <c r="I5590" s="98"/>
      <c r="J5590" s="102"/>
      <c r="K5590" s="94"/>
      <c r="L5590" s="94" t="s">
        <v>63</v>
      </c>
      <c r="M5590" s="94">
        <f>SUM(M5589:M5589)</f>
        <v>241300</v>
      </c>
      <c r="N5590" s="102"/>
      <c r="O5590" s="111"/>
      <c r="P5590" s="96"/>
      <c r="Q5590" s="111"/>
      <c r="R5590" s="111"/>
      <c r="S5590" s="97"/>
      <c r="T5590" s="102"/>
      <c r="U5590" s="102"/>
      <c r="V5590" s="102"/>
      <c r="W5590" s="94"/>
      <c r="X5590" s="98"/>
      <c r="Y5590" s="94"/>
      <c r="Z5590" s="94"/>
      <c r="AA5590" s="89"/>
      <c r="AB5590" s="89"/>
      <c r="AC5590" s="94"/>
      <c r="AD5590" s="94"/>
      <c r="AE5590" s="94">
        <f>SUM(AE5589:AE5589)</f>
        <v>1164244</v>
      </c>
      <c r="AF5590" s="94"/>
      <c r="AG5590" s="94">
        <f>SUM(AG5589:AG5589)</f>
        <v>1164244</v>
      </c>
      <c r="AH5590" s="94"/>
    </row>
    <row r="5591" spans="1:34" s="173" customFormat="1" x14ac:dyDescent="0.55000000000000004">
      <c r="A5591" s="122" t="s">
        <v>7704</v>
      </c>
      <c r="B5591" s="123">
        <v>2411</v>
      </c>
      <c r="C5591" s="123">
        <v>8018</v>
      </c>
      <c r="D5591" s="135" t="s">
        <v>7705</v>
      </c>
      <c r="E5591" s="123" t="s">
        <v>34</v>
      </c>
      <c r="F5591" s="123">
        <v>20645</v>
      </c>
      <c r="G5591" s="123">
        <v>7</v>
      </c>
      <c r="H5591" s="123">
        <v>3</v>
      </c>
      <c r="I5591" s="136">
        <v>79</v>
      </c>
      <c r="J5591" s="123" t="s">
        <v>38</v>
      </c>
      <c r="K5591" s="137">
        <f>((G5591*400)+(H5591*100))+I5591</f>
        <v>3179</v>
      </c>
      <c r="L5591" s="137">
        <v>375</v>
      </c>
      <c r="M5591" s="137">
        <f>K5591*L5591</f>
        <v>1192125</v>
      </c>
      <c r="N5591" s="123"/>
      <c r="O5591" s="108"/>
      <c r="P5591" s="138"/>
      <c r="Q5591" s="108"/>
      <c r="R5591" s="108"/>
      <c r="S5591" s="139"/>
      <c r="T5591" s="123"/>
      <c r="U5591" s="123"/>
      <c r="V5591" s="123"/>
      <c r="W5591" s="137"/>
      <c r="X5591" s="136"/>
      <c r="Y5591" s="137"/>
      <c r="Z5591" s="137"/>
      <c r="AA5591" s="119"/>
      <c r="AB5591" s="119"/>
      <c r="AC5591" s="137"/>
      <c r="AD5591" s="137">
        <f>IF(AND(AC5591="",M5591=""),0,IF((AC5591=""),M5591,IF((M5591=""),AC5591,AC5591+M5591)))</f>
        <v>1192125</v>
      </c>
      <c r="AE5591" s="137">
        <f>IF( (X5591=""),AD5591*1,AD5591*(X5591/100) )</f>
        <v>1192125</v>
      </c>
      <c r="AF5591" s="137">
        <v>50000000</v>
      </c>
      <c r="AG5591" s="137">
        <f>IF((AF5591-AE5591) &gt; 1,0,IF((AF5591-AE5591)&lt;0,AE5591-AF5591,AF5591-AE5591))</f>
        <v>0</v>
      </c>
      <c r="AH5591" s="137">
        <v>0.01</v>
      </c>
    </row>
    <row r="5592" spans="1:34" s="173" customFormat="1" x14ac:dyDescent="0.55000000000000004">
      <c r="A5592" s="122"/>
      <c r="B5592" s="123"/>
      <c r="C5592" s="123"/>
      <c r="D5592" s="135"/>
      <c r="E5592" s="123"/>
      <c r="F5592" s="123"/>
      <c r="G5592" s="123"/>
      <c r="H5592" s="123"/>
      <c r="I5592" s="136"/>
      <c r="J5592" s="123"/>
      <c r="K5592" s="137"/>
      <c r="L5592" s="137" t="s">
        <v>63</v>
      </c>
      <c r="M5592" s="137">
        <f>SUM(M5591:M5591)</f>
        <v>1192125</v>
      </c>
      <c r="N5592" s="123"/>
      <c r="O5592" s="108"/>
      <c r="P5592" s="138"/>
      <c r="Q5592" s="108"/>
      <c r="R5592" s="108"/>
      <c r="S5592" s="139"/>
      <c r="T5592" s="123"/>
      <c r="U5592" s="123"/>
      <c r="V5592" s="123"/>
      <c r="W5592" s="137"/>
      <c r="X5592" s="136"/>
      <c r="Y5592" s="137"/>
      <c r="Z5592" s="137"/>
      <c r="AA5592" s="119"/>
      <c r="AB5592" s="119"/>
      <c r="AC5592" s="137"/>
      <c r="AD5592" s="137"/>
      <c r="AE5592" s="137">
        <f>SUM(AE5591:AE5591)</f>
        <v>1192125</v>
      </c>
      <c r="AF5592" s="137"/>
      <c r="AG5592" s="137">
        <f>SUM(AG5591:AG5591)</f>
        <v>0</v>
      </c>
      <c r="AH5592" s="137"/>
    </row>
    <row r="5593" spans="1:34" s="173" customFormat="1" x14ac:dyDescent="0.55000000000000004">
      <c r="A5593" s="122" t="s">
        <v>7706</v>
      </c>
      <c r="B5593" s="123">
        <v>2412</v>
      </c>
      <c r="C5593" s="123">
        <v>5345</v>
      </c>
      <c r="D5593" s="135" t="s">
        <v>7707</v>
      </c>
      <c r="E5593" s="123" t="s">
        <v>34</v>
      </c>
      <c r="F5593" s="123">
        <v>2310</v>
      </c>
      <c r="G5593" s="123">
        <v>0</v>
      </c>
      <c r="H5593" s="123">
        <v>1</v>
      </c>
      <c r="I5593" s="136">
        <v>57</v>
      </c>
      <c r="J5593" s="123" t="s">
        <v>38</v>
      </c>
      <c r="K5593" s="137">
        <f>((G5593*400)+(H5593*100))+I5593</f>
        <v>157</v>
      </c>
      <c r="L5593" s="137">
        <v>2425</v>
      </c>
      <c r="M5593" s="137">
        <f>K5593*L5593</f>
        <v>380725</v>
      </c>
      <c r="N5593" s="123"/>
      <c r="O5593" s="108"/>
      <c r="P5593" s="138"/>
      <c r="Q5593" s="108"/>
      <c r="R5593" s="108"/>
      <c r="S5593" s="139"/>
      <c r="T5593" s="123"/>
      <c r="U5593" s="123"/>
      <c r="V5593" s="123"/>
      <c r="W5593" s="137"/>
      <c r="X5593" s="136"/>
      <c r="Y5593" s="137"/>
      <c r="Z5593" s="137"/>
      <c r="AA5593" s="119"/>
      <c r="AB5593" s="119"/>
      <c r="AC5593" s="137"/>
      <c r="AD5593" s="137">
        <f>IF(AND(AC5593="",M5593=""),0,IF((AC5593=""),M5593,IF((M5593=""),AC5593,AC5593+M5593)))</f>
        <v>380725</v>
      </c>
      <c r="AE5593" s="137">
        <f>IF( (X5593=""),AD5593*1,AD5593*(X5593/100) )</f>
        <v>380725</v>
      </c>
      <c r="AF5593" s="137">
        <v>50000000</v>
      </c>
      <c r="AG5593" s="137">
        <f>IF((AF5593-AE5593) &gt; 1,0,IF((AF5593-AE5593)&lt;0,AE5593-AF5593,AF5593-AE5593))</f>
        <v>0</v>
      </c>
      <c r="AH5593" s="137">
        <v>0.01</v>
      </c>
    </row>
    <row r="5594" spans="1:34" s="173" customFormat="1" x14ac:dyDescent="0.55000000000000004">
      <c r="A5594" s="122"/>
      <c r="B5594" s="123"/>
      <c r="C5594" s="123"/>
      <c r="D5594" s="135"/>
      <c r="E5594" s="123"/>
      <c r="F5594" s="123"/>
      <c r="G5594" s="123"/>
      <c r="H5594" s="123"/>
      <c r="I5594" s="136"/>
      <c r="J5594" s="123"/>
      <c r="K5594" s="137"/>
      <c r="L5594" s="137" t="s">
        <v>63</v>
      </c>
      <c r="M5594" s="137">
        <f>SUM(M5593:M5593)</f>
        <v>380725</v>
      </c>
      <c r="N5594" s="123"/>
      <c r="O5594" s="108"/>
      <c r="P5594" s="138"/>
      <c r="Q5594" s="108"/>
      <c r="R5594" s="108"/>
      <c r="S5594" s="139"/>
      <c r="T5594" s="123"/>
      <c r="U5594" s="123"/>
      <c r="V5594" s="123"/>
      <c r="W5594" s="137"/>
      <c r="X5594" s="136"/>
      <c r="Y5594" s="137"/>
      <c r="Z5594" s="137"/>
      <c r="AA5594" s="119"/>
      <c r="AB5594" s="119"/>
      <c r="AC5594" s="137"/>
      <c r="AD5594" s="137"/>
      <c r="AE5594" s="137">
        <f>SUM(AE5593:AE5593)</f>
        <v>380725</v>
      </c>
      <c r="AF5594" s="137"/>
      <c r="AG5594" s="137">
        <f>SUM(AG5593:AG5593)</f>
        <v>0</v>
      </c>
      <c r="AH5594" s="137"/>
    </row>
    <row r="5595" spans="1:34" s="173" customFormat="1" x14ac:dyDescent="0.55000000000000004">
      <c r="A5595" s="122" t="s">
        <v>7710</v>
      </c>
      <c r="B5595" s="123">
        <v>2413</v>
      </c>
      <c r="C5595" s="123">
        <v>5570</v>
      </c>
      <c r="D5595" s="135" t="s">
        <v>7711</v>
      </c>
      <c r="E5595" s="123" t="s">
        <v>34</v>
      </c>
      <c r="F5595" s="123">
        <v>2317</v>
      </c>
      <c r="G5595" s="123">
        <v>0</v>
      </c>
      <c r="H5595" s="123">
        <v>1</v>
      </c>
      <c r="I5595" s="136">
        <v>14</v>
      </c>
      <c r="J5595" s="123" t="s">
        <v>35</v>
      </c>
      <c r="K5595" s="137">
        <f>((G5595*400)+(H5595*100))+I5595</f>
        <v>114</v>
      </c>
      <c r="L5595" s="137">
        <v>2425</v>
      </c>
      <c r="M5595" s="137">
        <f>K5595*L5595</f>
        <v>276450</v>
      </c>
      <c r="N5595" s="123">
        <v>1</v>
      </c>
      <c r="O5595" s="108" t="s">
        <v>7708</v>
      </c>
      <c r="P5595" s="138">
        <v>3570800007662</v>
      </c>
      <c r="Q5595" s="108" t="s">
        <v>7709</v>
      </c>
      <c r="R5595" s="108" t="s">
        <v>7712</v>
      </c>
      <c r="S5595" s="139"/>
      <c r="T5595" s="123" t="s">
        <v>439</v>
      </c>
      <c r="U5595" s="123" t="s">
        <v>45</v>
      </c>
      <c r="V5595" s="123" t="s">
        <v>52</v>
      </c>
      <c r="W5595" s="137">
        <v>10.26</v>
      </c>
      <c r="X5595" s="136">
        <v>2.19</v>
      </c>
      <c r="Y5595" s="137">
        <v>6050</v>
      </c>
      <c r="Z5595" s="137">
        <f>W5595*Y5595</f>
        <v>62073</v>
      </c>
      <c r="AA5595" s="119">
        <v>1</v>
      </c>
      <c r="AB5595" s="119">
        <v>1</v>
      </c>
      <c r="AC5595" s="137">
        <f>(Z5595*(100-AB5595))/100</f>
        <v>61452.27</v>
      </c>
      <c r="AD5595" s="137">
        <f>IF(AND(AC5595="",M5595=""),0,IF((AC5595=""),M5595, IF( (M5595=""),AC5595,SUM(AC5595:AC5601)+M5595)))</f>
        <v>3118326.39</v>
      </c>
      <c r="AE5595" s="137">
        <f t="shared" ref="AE5595:AE5600" si="550">IF( (X5595=""),AD5595*1,AD5595*(X5595/100) )</f>
        <v>68291.347941</v>
      </c>
      <c r="AF5595" s="137">
        <v>50000000</v>
      </c>
      <c r="AG5595" s="137">
        <f t="shared" ref="AG5595:AG5600" si="551">IF((AF5595-AE5595) &gt; 1,0,IF((AF5595-AE5595)&lt;0,AE5595-AF5595,AF5595-AE5595))</f>
        <v>0</v>
      </c>
      <c r="AH5595" s="137">
        <v>0.02</v>
      </c>
    </row>
    <row r="5596" spans="1:34" s="173" customFormat="1" x14ac:dyDescent="0.55000000000000004">
      <c r="A5596" s="122"/>
      <c r="B5596" s="123"/>
      <c r="C5596" s="123"/>
      <c r="D5596" s="135"/>
      <c r="E5596" s="123"/>
      <c r="F5596" s="123"/>
      <c r="G5596" s="123"/>
      <c r="H5596" s="123"/>
      <c r="I5596" s="136"/>
      <c r="J5596" s="123"/>
      <c r="K5596" s="137"/>
      <c r="L5596" s="137"/>
      <c r="M5596" s="137"/>
      <c r="N5596" s="123">
        <v>2</v>
      </c>
      <c r="O5596" s="108" t="s">
        <v>7708</v>
      </c>
      <c r="P5596" s="138">
        <v>3570800007662</v>
      </c>
      <c r="Q5596" s="108" t="s">
        <v>7709</v>
      </c>
      <c r="R5596" s="108" t="s">
        <v>7712</v>
      </c>
      <c r="S5596" s="139" t="s">
        <v>7713</v>
      </c>
      <c r="T5596" s="123" t="s">
        <v>51</v>
      </c>
      <c r="U5596" s="123" t="s">
        <v>45</v>
      </c>
      <c r="V5596" s="123" t="s">
        <v>52</v>
      </c>
      <c r="W5596" s="137">
        <v>339</v>
      </c>
      <c r="X5596" s="136">
        <v>72.31</v>
      </c>
      <c r="Y5596" s="137">
        <v>6750</v>
      </c>
      <c r="Z5596" s="137">
        <f>W5596*Y5596</f>
        <v>2288250</v>
      </c>
      <c r="AA5596" s="119">
        <v>6</v>
      </c>
      <c r="AB5596" s="119">
        <v>6</v>
      </c>
      <c r="AC5596" s="137">
        <f>(Z5596*(100-AB5596))/100</f>
        <v>2150955</v>
      </c>
      <c r="AD5596" s="137">
        <f>IF(AND(AC5596="",M5595=""),0,IF((AC5596=""),M5595, IF( (M5595=""),AC5596,SUM(AC5595:AC5601)+M5595)))</f>
        <v>3118326.39</v>
      </c>
      <c r="AE5596" s="137">
        <f t="shared" si="550"/>
        <v>2254861.8126090001</v>
      </c>
      <c r="AF5596" s="137">
        <v>50000000</v>
      </c>
      <c r="AG5596" s="137">
        <f t="shared" si="551"/>
        <v>0</v>
      </c>
      <c r="AH5596" s="137">
        <v>0.02</v>
      </c>
    </row>
    <row r="5597" spans="1:34" s="173" customFormat="1" x14ac:dyDescent="0.55000000000000004">
      <c r="A5597" s="122"/>
      <c r="B5597" s="123"/>
      <c r="C5597" s="123"/>
      <c r="D5597" s="135"/>
      <c r="E5597" s="123"/>
      <c r="F5597" s="123"/>
      <c r="G5597" s="123"/>
      <c r="H5597" s="123"/>
      <c r="I5597" s="136"/>
      <c r="J5597" s="123"/>
      <c r="K5597" s="137"/>
      <c r="L5597" s="137"/>
      <c r="M5597" s="137"/>
      <c r="N5597" s="123">
        <v>3</v>
      </c>
      <c r="O5597" s="108" t="s">
        <v>7708</v>
      </c>
      <c r="P5597" s="138">
        <v>3570800007662</v>
      </c>
      <c r="Q5597" s="108" t="s">
        <v>7709</v>
      </c>
      <c r="R5597" s="108" t="s">
        <v>7712</v>
      </c>
      <c r="S5597" s="139" t="s">
        <v>7714</v>
      </c>
      <c r="T5597" s="123" t="s">
        <v>343</v>
      </c>
      <c r="U5597" s="123" t="s">
        <v>45</v>
      </c>
      <c r="V5597" s="123" t="s">
        <v>52</v>
      </c>
      <c r="W5597" s="137">
        <v>30.4</v>
      </c>
      <c r="X5597" s="136">
        <v>6.48</v>
      </c>
      <c r="Y5597" s="137">
        <v>5600</v>
      </c>
      <c r="Z5597" s="137">
        <f>W5597*Y5597</f>
        <v>170240</v>
      </c>
      <c r="AA5597" s="119">
        <v>6</v>
      </c>
      <c r="AB5597" s="119">
        <v>6</v>
      </c>
      <c r="AC5597" s="137">
        <f>(Z5597*(100-AB5597))/100</f>
        <v>160025.60000000001</v>
      </c>
      <c r="AD5597" s="137">
        <f>IF(AND(AC5597="",M5595=""),0,IF((AC5597=""),M5595, IF( (M5595=""),AC5597,SUM(AC5595:AC5601)+M5595)))</f>
        <v>3118326.39</v>
      </c>
      <c r="AE5597" s="137">
        <f t="shared" si="550"/>
        <v>202067.55007200004</v>
      </c>
      <c r="AF5597" s="137">
        <v>50000000</v>
      </c>
      <c r="AG5597" s="137">
        <f t="shared" si="551"/>
        <v>0</v>
      </c>
      <c r="AH5597" s="137">
        <v>0.02</v>
      </c>
    </row>
    <row r="5598" spans="1:34" s="173" customFormat="1" x14ac:dyDescent="0.55000000000000004">
      <c r="A5598" s="122"/>
      <c r="B5598" s="123"/>
      <c r="C5598" s="123"/>
      <c r="D5598" s="135"/>
      <c r="E5598" s="123"/>
      <c r="F5598" s="123"/>
      <c r="G5598" s="123"/>
      <c r="H5598" s="123"/>
      <c r="I5598" s="136"/>
      <c r="J5598" s="123"/>
      <c r="K5598" s="137"/>
      <c r="L5598" s="137"/>
      <c r="M5598" s="137"/>
      <c r="N5598" s="123">
        <v>4</v>
      </c>
      <c r="O5598" s="108" t="s">
        <v>7708</v>
      </c>
      <c r="P5598" s="138">
        <v>3570800007662</v>
      </c>
      <c r="Q5598" s="108" t="s">
        <v>7709</v>
      </c>
      <c r="R5598" s="108" t="s">
        <v>7712</v>
      </c>
      <c r="S5598" s="139" t="s">
        <v>7715</v>
      </c>
      <c r="T5598" s="123" t="s">
        <v>343</v>
      </c>
      <c r="U5598" s="123" t="s">
        <v>45</v>
      </c>
      <c r="V5598" s="123" t="s">
        <v>52</v>
      </c>
      <c r="W5598" s="137">
        <v>89.18</v>
      </c>
      <c r="X5598" s="136">
        <v>19.02</v>
      </c>
      <c r="Y5598" s="137">
        <v>5600</v>
      </c>
      <c r="Z5598" s="137">
        <f>W5598*Y5598</f>
        <v>499408.00000000006</v>
      </c>
      <c r="AA5598" s="119">
        <v>6</v>
      </c>
      <c r="AB5598" s="119">
        <v>6</v>
      </c>
      <c r="AC5598" s="137">
        <f>(Z5598*(100-AB5598))/100</f>
        <v>469443.52000000008</v>
      </c>
      <c r="AD5598" s="137">
        <f>IF(AND(AC5598="",M5595=""),0,IF((AC5598=""),M5595, IF( (M5595=""),AC5598,SUM(AC5595:AC5601)+M5595)))</f>
        <v>3118326.39</v>
      </c>
      <c r="AE5598" s="137">
        <f t="shared" si="550"/>
        <v>593105.67937800009</v>
      </c>
      <c r="AF5598" s="137">
        <v>50000000</v>
      </c>
      <c r="AG5598" s="137">
        <f t="shared" si="551"/>
        <v>0</v>
      </c>
      <c r="AH5598" s="137">
        <v>0.02</v>
      </c>
    </row>
    <row r="5599" spans="1:34" s="173" customFormat="1" x14ac:dyDescent="0.55000000000000004">
      <c r="A5599" s="122"/>
      <c r="B5599" s="123">
        <v>2414</v>
      </c>
      <c r="C5599" s="123">
        <v>4936</v>
      </c>
      <c r="D5599" s="135" t="s">
        <v>7716</v>
      </c>
      <c r="E5599" s="123" t="s">
        <v>34</v>
      </c>
      <c r="F5599" s="123">
        <v>7469</v>
      </c>
      <c r="G5599" s="123">
        <v>4</v>
      </c>
      <c r="H5599" s="123">
        <v>1</v>
      </c>
      <c r="I5599" s="136">
        <v>99</v>
      </c>
      <c r="J5599" s="123" t="s">
        <v>38</v>
      </c>
      <c r="K5599" s="137">
        <f>((G5599*400)+(H5599*100))+I5599</f>
        <v>1799</v>
      </c>
      <c r="L5599" s="137">
        <v>225</v>
      </c>
      <c r="M5599" s="137">
        <f>K5599*L5599</f>
        <v>404775</v>
      </c>
      <c r="N5599" s="123"/>
      <c r="O5599" s="108"/>
      <c r="P5599" s="138"/>
      <c r="Q5599" s="108"/>
      <c r="R5599" s="108"/>
      <c r="S5599" s="139"/>
      <c r="T5599" s="123"/>
      <c r="U5599" s="123"/>
      <c r="V5599" s="123"/>
      <c r="W5599" s="137"/>
      <c r="X5599" s="136"/>
      <c r="Y5599" s="137"/>
      <c r="Z5599" s="137"/>
      <c r="AA5599" s="119"/>
      <c r="AB5599" s="119"/>
      <c r="AC5599" s="137"/>
      <c r="AD5599" s="137">
        <f>IF(AND(AC5599="",M5599=""),0,IF((AC5599=""),M5599,IF((M5599=""),AC5599,AC5599+M5599)))</f>
        <v>404775</v>
      </c>
      <c r="AE5599" s="137">
        <f t="shared" si="550"/>
        <v>404775</v>
      </c>
      <c r="AF5599" s="137">
        <v>50000000</v>
      </c>
      <c r="AG5599" s="137">
        <f t="shared" si="551"/>
        <v>0</v>
      </c>
      <c r="AH5599" s="137">
        <v>0.01</v>
      </c>
    </row>
    <row r="5600" spans="1:34" s="173" customFormat="1" x14ac:dyDescent="0.55000000000000004">
      <c r="A5600" s="122"/>
      <c r="B5600" s="123">
        <v>2415</v>
      </c>
      <c r="C5600" s="123">
        <v>6041</v>
      </c>
      <c r="D5600" s="135" t="s">
        <v>7717</v>
      </c>
      <c r="E5600" s="123" t="s">
        <v>34</v>
      </c>
      <c r="F5600" s="123">
        <v>23889</v>
      </c>
      <c r="G5600" s="123">
        <v>0</v>
      </c>
      <c r="H5600" s="123">
        <v>1</v>
      </c>
      <c r="I5600" s="136">
        <v>32</v>
      </c>
      <c r="J5600" s="123" t="s">
        <v>38</v>
      </c>
      <c r="K5600" s="137">
        <f>((G5600*400)+(H5600*100))+I5600</f>
        <v>132</v>
      </c>
      <c r="L5600" s="137">
        <v>625</v>
      </c>
      <c r="M5600" s="137">
        <f>K5600*L5600</f>
        <v>82500</v>
      </c>
      <c r="N5600" s="123"/>
      <c r="O5600" s="108"/>
      <c r="P5600" s="138"/>
      <c r="Q5600" s="108"/>
      <c r="R5600" s="108"/>
      <c r="S5600" s="139"/>
      <c r="T5600" s="123"/>
      <c r="U5600" s="123"/>
      <c r="V5600" s="123"/>
      <c r="W5600" s="137"/>
      <c r="X5600" s="136"/>
      <c r="Y5600" s="137"/>
      <c r="Z5600" s="137"/>
      <c r="AA5600" s="119"/>
      <c r="AB5600" s="119"/>
      <c r="AC5600" s="137"/>
      <c r="AD5600" s="137">
        <f>IF(AND(AC5600="",M5600=""),0,IF((AC5600=""),M5600,IF((M5600=""),AC5600,AC5600+M5600)))</f>
        <v>82500</v>
      </c>
      <c r="AE5600" s="137">
        <f t="shared" si="550"/>
        <v>82500</v>
      </c>
      <c r="AF5600" s="137">
        <v>50000000</v>
      </c>
      <c r="AG5600" s="137">
        <f t="shared" si="551"/>
        <v>0</v>
      </c>
      <c r="AH5600" s="137">
        <v>0.01</v>
      </c>
    </row>
    <row r="5601" spans="1:34" s="173" customFormat="1" x14ac:dyDescent="0.55000000000000004">
      <c r="A5601" s="122"/>
      <c r="B5601" s="123"/>
      <c r="C5601" s="123"/>
      <c r="D5601" s="135"/>
      <c r="E5601" s="123"/>
      <c r="F5601" s="123"/>
      <c r="G5601" s="123"/>
      <c r="H5601" s="123"/>
      <c r="I5601" s="136"/>
      <c r="J5601" s="123"/>
      <c r="K5601" s="137"/>
      <c r="L5601" s="137" t="s">
        <v>63</v>
      </c>
      <c r="M5601" s="137">
        <f>SUM(M5595:M5600)</f>
        <v>763725</v>
      </c>
      <c r="N5601" s="123"/>
      <c r="O5601" s="108"/>
      <c r="P5601" s="138"/>
      <c r="Q5601" s="108"/>
      <c r="R5601" s="108"/>
      <c r="S5601" s="139"/>
      <c r="T5601" s="123"/>
      <c r="U5601" s="123"/>
      <c r="V5601" s="123"/>
      <c r="W5601" s="137"/>
      <c r="X5601" s="136"/>
      <c r="Y5601" s="137"/>
      <c r="Z5601" s="137"/>
      <c r="AA5601" s="119"/>
      <c r="AB5601" s="119"/>
      <c r="AC5601" s="137"/>
      <c r="AD5601" s="137"/>
      <c r="AE5601" s="137">
        <f>SUM(AE5595:AE5600)</f>
        <v>3605601.39</v>
      </c>
      <c r="AF5601" s="137"/>
      <c r="AG5601" s="137">
        <f>SUM(AG5595:AG5600)</f>
        <v>0</v>
      </c>
      <c r="AH5601" s="137"/>
    </row>
    <row r="5602" spans="1:34" s="173" customFormat="1" x14ac:dyDescent="0.55000000000000004">
      <c r="A5602" s="122" t="s">
        <v>7720</v>
      </c>
      <c r="B5602" s="123">
        <v>2416</v>
      </c>
      <c r="C5602" s="123">
        <v>8414</v>
      </c>
      <c r="D5602" s="135" t="s">
        <v>7721</v>
      </c>
      <c r="E5602" s="123" t="s">
        <v>34</v>
      </c>
      <c r="F5602" s="123">
        <v>11412</v>
      </c>
      <c r="G5602" s="123">
        <v>0</v>
      </c>
      <c r="H5602" s="123">
        <v>1</v>
      </c>
      <c r="I5602" s="136">
        <v>14</v>
      </c>
      <c r="J5602" s="123" t="s">
        <v>35</v>
      </c>
      <c r="K5602" s="137">
        <f>((G5602*400)+(H5602*100))+I5602</f>
        <v>114</v>
      </c>
      <c r="L5602" s="137">
        <v>800</v>
      </c>
      <c r="M5602" s="137">
        <f>K5602*L5602</f>
        <v>91200</v>
      </c>
      <c r="N5602" s="123">
        <v>1</v>
      </c>
      <c r="O5602" s="108" t="s">
        <v>7718</v>
      </c>
      <c r="P5602" s="138">
        <v>3570800349687</v>
      </c>
      <c r="Q5602" s="108" t="s">
        <v>7719</v>
      </c>
      <c r="R5602" s="108" t="s">
        <v>7722</v>
      </c>
      <c r="S5602" s="139" t="s">
        <v>7723</v>
      </c>
      <c r="T5602" s="123" t="s">
        <v>51</v>
      </c>
      <c r="U5602" s="123" t="s">
        <v>45</v>
      </c>
      <c r="V5602" s="123" t="s">
        <v>52</v>
      </c>
      <c r="W5602" s="137">
        <v>141.6</v>
      </c>
      <c r="X5602" s="136">
        <v>80.819999999999993</v>
      </c>
      <c r="Y5602" s="137">
        <v>6750</v>
      </c>
      <c r="Z5602" s="137">
        <f>W5602*Y5602</f>
        <v>955800</v>
      </c>
      <c r="AA5602" s="119">
        <v>6</v>
      </c>
      <c r="AB5602" s="119">
        <v>6</v>
      </c>
      <c r="AC5602" s="137">
        <f>(Z5602*(100-AB5602))/100</f>
        <v>898452</v>
      </c>
      <c r="AD5602" s="137">
        <f>IF(AND(AC5602="",M5602=""),0,IF((AC5602=""),M5602, IF( (M5602=""),AC5602,SUM(AC5602:AC5606)+M5602)))</f>
        <v>1263367.2</v>
      </c>
      <c r="AE5602" s="137">
        <f>IF( (X5602=""),AD5602*1,AD5602*(X5602/100) )</f>
        <v>1021053.3710399999</v>
      </c>
      <c r="AF5602" s="137">
        <v>50000000</v>
      </c>
      <c r="AG5602" s="137">
        <f>IF((AF5602-AE5602) &gt; 1,0,IF((AF5602-AE5602)&lt;0,AE5602-AF5602,AF5602-AE5602))</f>
        <v>0</v>
      </c>
      <c r="AH5602" s="137">
        <v>0.02</v>
      </c>
    </row>
    <row r="5603" spans="1:34" s="173" customFormat="1" x14ac:dyDescent="0.55000000000000004">
      <c r="A5603" s="122"/>
      <c r="B5603" s="123"/>
      <c r="C5603" s="123"/>
      <c r="D5603" s="135"/>
      <c r="E5603" s="123"/>
      <c r="F5603" s="123"/>
      <c r="G5603" s="123"/>
      <c r="H5603" s="123"/>
      <c r="I5603" s="136"/>
      <c r="J5603" s="123"/>
      <c r="K5603" s="137"/>
      <c r="L5603" s="137"/>
      <c r="M5603" s="137"/>
      <c r="N5603" s="123">
        <v>2</v>
      </c>
      <c r="O5603" s="108" t="s">
        <v>7718</v>
      </c>
      <c r="P5603" s="138">
        <v>3570800349687</v>
      </c>
      <c r="Q5603" s="108" t="s">
        <v>7719</v>
      </c>
      <c r="R5603" s="108" t="s">
        <v>7722</v>
      </c>
      <c r="S5603" s="139" t="s">
        <v>7724</v>
      </c>
      <c r="T5603" s="123" t="s">
        <v>55</v>
      </c>
      <c r="U5603" s="123" t="s">
        <v>45</v>
      </c>
      <c r="V5603" s="123" t="s">
        <v>52</v>
      </c>
      <c r="W5603" s="137">
        <v>18.559999999999999</v>
      </c>
      <c r="X5603" s="136">
        <v>10.59</v>
      </c>
      <c r="Y5603" s="137">
        <v>0</v>
      </c>
      <c r="Z5603" s="137">
        <f>W5603*Y5603</f>
        <v>0</v>
      </c>
      <c r="AA5603" s="119">
        <v>6</v>
      </c>
      <c r="AB5603" s="119">
        <v>6</v>
      </c>
      <c r="AC5603" s="137">
        <f>(Z5603*(100-AB5603))/100</f>
        <v>0</v>
      </c>
      <c r="AD5603" s="137">
        <f>IF(AND(AC5603="",M5602=""),0,IF((AC5603=""),M5602, IF( (M5602=""),AC5603,SUM(AC5602:AC5606)+M5602)))</f>
        <v>1263367.2</v>
      </c>
      <c r="AE5603" s="137">
        <f>IF( (X5603=""),AD5603*1,AD5603*(X5603/100) )</f>
        <v>133790.58648</v>
      </c>
      <c r="AF5603" s="137">
        <v>50000000</v>
      </c>
      <c r="AG5603" s="137">
        <f>IF((AF5603-AE5603) &gt; 1,0,IF((AF5603-AE5603)&lt;0,AE5603-AF5603,AF5603-AE5603))</f>
        <v>0</v>
      </c>
      <c r="AH5603" s="137">
        <v>0.02</v>
      </c>
    </row>
    <row r="5604" spans="1:34" s="173" customFormat="1" x14ac:dyDescent="0.55000000000000004">
      <c r="A5604" s="122"/>
      <c r="B5604" s="123"/>
      <c r="C5604" s="123"/>
      <c r="D5604" s="135"/>
      <c r="E5604" s="123"/>
      <c r="F5604" s="123"/>
      <c r="G5604" s="123"/>
      <c r="H5604" s="123"/>
      <c r="I5604" s="136"/>
      <c r="J5604" s="123"/>
      <c r="K5604" s="137"/>
      <c r="L5604" s="137"/>
      <c r="M5604" s="137"/>
      <c r="N5604" s="123">
        <v>3</v>
      </c>
      <c r="O5604" s="108" t="s">
        <v>7718</v>
      </c>
      <c r="P5604" s="138">
        <v>3570800349687</v>
      </c>
      <c r="Q5604" s="108" t="s">
        <v>7719</v>
      </c>
      <c r="R5604" s="108" t="s">
        <v>7722</v>
      </c>
      <c r="S5604" s="139" t="s">
        <v>7725</v>
      </c>
      <c r="T5604" s="123" t="s">
        <v>55</v>
      </c>
      <c r="U5604" s="123" t="s">
        <v>45</v>
      </c>
      <c r="V5604" s="123" t="s">
        <v>52</v>
      </c>
      <c r="W5604" s="137">
        <v>15.05</v>
      </c>
      <c r="X5604" s="136">
        <v>8.59</v>
      </c>
      <c r="Y5604" s="137">
        <v>0</v>
      </c>
      <c r="Z5604" s="137">
        <f>W5604*Y5604</f>
        <v>0</v>
      </c>
      <c r="AA5604" s="119">
        <v>6</v>
      </c>
      <c r="AB5604" s="119">
        <v>6</v>
      </c>
      <c r="AC5604" s="137">
        <f>(Z5604*(100-AB5604))/100</f>
        <v>0</v>
      </c>
      <c r="AD5604" s="137">
        <f>IF(AND(AC5604="",M5602=""),0,IF((AC5604=""),M5602, IF( (M5602=""),AC5604,SUM(AC5602:AC5606)+M5602)))</f>
        <v>1263367.2</v>
      </c>
      <c r="AE5604" s="137">
        <f>IF( (X5604=""),AD5604*1,AD5604*(X5604/100) )</f>
        <v>108523.24248</v>
      </c>
      <c r="AF5604" s="137">
        <v>50000000</v>
      </c>
      <c r="AG5604" s="137">
        <f>IF((AF5604-AE5604) &gt; 1,0,IF((AF5604-AE5604)&lt;0,AE5604-AF5604,AF5604-AE5604))</f>
        <v>0</v>
      </c>
      <c r="AH5604" s="137">
        <v>0.02</v>
      </c>
    </row>
    <row r="5605" spans="1:34" s="173" customFormat="1" x14ac:dyDescent="0.55000000000000004">
      <c r="A5605" s="122"/>
      <c r="B5605" s="123"/>
      <c r="C5605" s="123"/>
      <c r="D5605" s="135"/>
      <c r="E5605" s="123"/>
      <c r="F5605" s="123"/>
      <c r="G5605" s="123"/>
      <c r="H5605" s="123"/>
      <c r="I5605" s="136"/>
      <c r="J5605" s="123"/>
      <c r="K5605" s="137"/>
      <c r="L5605" s="137" t="s">
        <v>63</v>
      </c>
      <c r="M5605" s="137">
        <f>SUM(M5602:M5604)</f>
        <v>91200</v>
      </c>
      <c r="N5605" s="123"/>
      <c r="O5605" s="108"/>
      <c r="P5605" s="138"/>
      <c r="Q5605" s="108"/>
      <c r="R5605" s="108"/>
      <c r="S5605" s="139"/>
      <c r="T5605" s="123"/>
      <c r="U5605" s="123"/>
      <c r="V5605" s="123"/>
      <c r="W5605" s="137"/>
      <c r="X5605" s="136"/>
      <c r="Y5605" s="137"/>
      <c r="Z5605" s="137"/>
      <c r="AA5605" s="119"/>
      <c r="AB5605" s="119"/>
      <c r="AC5605" s="137"/>
      <c r="AD5605" s="137"/>
      <c r="AE5605" s="137">
        <f>SUM(AE5602:AE5604)</f>
        <v>1263367.2</v>
      </c>
      <c r="AF5605" s="137"/>
      <c r="AG5605" s="137">
        <f>SUM(AG5602:AG5604)</f>
        <v>0</v>
      </c>
      <c r="AH5605" s="137"/>
    </row>
    <row r="5606" spans="1:34" s="173" customFormat="1" x14ac:dyDescent="0.55000000000000004">
      <c r="A5606" s="122" t="s">
        <v>7124</v>
      </c>
      <c r="B5606" s="123">
        <v>2417</v>
      </c>
      <c r="C5606" s="123">
        <v>6581</v>
      </c>
      <c r="D5606" s="135" t="s">
        <v>7728</v>
      </c>
      <c r="E5606" s="123" t="s">
        <v>34</v>
      </c>
      <c r="F5606" s="123">
        <v>23141</v>
      </c>
      <c r="G5606" s="123">
        <v>0</v>
      </c>
      <c r="H5606" s="123">
        <v>3</v>
      </c>
      <c r="I5606" s="136">
        <v>1</v>
      </c>
      <c r="J5606" s="123" t="s">
        <v>35</v>
      </c>
      <c r="K5606" s="137">
        <f>((G5606*400)+(H5606*100))+I5606</f>
        <v>301</v>
      </c>
      <c r="L5606" s="137">
        <v>475</v>
      </c>
      <c r="M5606" s="137">
        <f>K5606*L5606</f>
        <v>142975</v>
      </c>
      <c r="N5606" s="123">
        <v>1</v>
      </c>
      <c r="O5606" s="108" t="s">
        <v>7726</v>
      </c>
      <c r="P5606" s="138">
        <v>1579900451353</v>
      </c>
      <c r="Q5606" s="108" t="s">
        <v>7727</v>
      </c>
      <c r="R5606" s="108" t="s">
        <v>7126</v>
      </c>
      <c r="S5606" s="139"/>
      <c r="T5606" s="123" t="s">
        <v>51</v>
      </c>
      <c r="U5606" s="123" t="s">
        <v>45</v>
      </c>
      <c r="V5606" s="123" t="s">
        <v>52</v>
      </c>
      <c r="W5606" s="137">
        <v>40.96</v>
      </c>
      <c r="X5606" s="136">
        <v>15.7</v>
      </c>
      <c r="Y5606" s="137">
        <v>6750</v>
      </c>
      <c r="Z5606" s="137">
        <f>W5606*Y5606</f>
        <v>276480</v>
      </c>
      <c r="AA5606" s="119">
        <v>1</v>
      </c>
      <c r="AB5606" s="119">
        <v>1</v>
      </c>
      <c r="AC5606" s="137">
        <f>(Z5606*(100-AB5606))/100</f>
        <v>273715.20000000001</v>
      </c>
      <c r="AD5606" s="137">
        <f>IF(AND(AC5606="",M5606=""),0,IF((AC5606=""),M5606, IF( (M5606=""),AC5606,SUM(AC5606:AC5609)+M5606)))</f>
        <v>1812590.2</v>
      </c>
      <c r="AE5606" s="137">
        <f>IF( (X5606=""),AD5606*1,AD5606*(X5606/100) )</f>
        <v>284576.66139999998</v>
      </c>
      <c r="AF5606" s="137">
        <v>50000000</v>
      </c>
      <c r="AG5606" s="137">
        <f>IF((AF5606-AE5606) &gt; 1,0,IF((AF5606-AE5606)&lt;0,AE5606-AF5606,AF5606-AE5606))</f>
        <v>0</v>
      </c>
      <c r="AH5606" s="137">
        <v>0.02</v>
      </c>
    </row>
    <row r="5607" spans="1:34" s="173" customFormat="1" x14ac:dyDescent="0.55000000000000004">
      <c r="A5607" s="122"/>
      <c r="B5607" s="123"/>
      <c r="C5607" s="123"/>
      <c r="D5607" s="135"/>
      <c r="E5607" s="123"/>
      <c r="F5607" s="123"/>
      <c r="G5607" s="123"/>
      <c r="H5607" s="123"/>
      <c r="I5607" s="136"/>
      <c r="J5607" s="123"/>
      <c r="K5607" s="137"/>
      <c r="L5607" s="137"/>
      <c r="M5607" s="137"/>
      <c r="N5607" s="123">
        <v>2</v>
      </c>
      <c r="O5607" s="108" t="s">
        <v>7726</v>
      </c>
      <c r="P5607" s="138">
        <v>1579900451353</v>
      </c>
      <c r="Q5607" s="108" t="s">
        <v>7727</v>
      </c>
      <c r="R5607" s="108" t="s">
        <v>7126</v>
      </c>
      <c r="S5607" s="139" t="s">
        <v>7729</v>
      </c>
      <c r="T5607" s="123" t="s">
        <v>51</v>
      </c>
      <c r="U5607" s="123" t="s">
        <v>45</v>
      </c>
      <c r="V5607" s="123" t="s">
        <v>52</v>
      </c>
      <c r="W5607" s="137">
        <v>220</v>
      </c>
      <c r="X5607" s="136">
        <v>84.3</v>
      </c>
      <c r="Y5607" s="137">
        <v>6750</v>
      </c>
      <c r="Z5607" s="137">
        <f>W5607*Y5607</f>
        <v>1485000</v>
      </c>
      <c r="AA5607" s="119">
        <v>6</v>
      </c>
      <c r="AB5607" s="119">
        <v>6</v>
      </c>
      <c r="AC5607" s="137">
        <f>(Z5607*(100-AB5607))/100</f>
        <v>1395900</v>
      </c>
      <c r="AD5607" s="137">
        <f>IF(AND(AC5607="",M5606=""),0,IF((AC5607=""),M5606, IF( (M5606=""),AC5607,SUM(AC5606:AC5609)+M5606)))</f>
        <v>1812590.2</v>
      </c>
      <c r="AE5607" s="137">
        <f>IF( (X5607=""),AD5607*1,AD5607*(X5607/100) )</f>
        <v>1528013.5385999999</v>
      </c>
      <c r="AF5607" s="137">
        <v>50000000</v>
      </c>
      <c r="AG5607" s="137">
        <f>IF((AF5607-AE5607) &gt; 1,0,IF((AF5607-AE5607)&lt;0,AE5607-AF5607,AF5607-AE5607))</f>
        <v>0</v>
      </c>
      <c r="AH5607" s="137">
        <v>0.02</v>
      </c>
    </row>
    <row r="5608" spans="1:34" s="173" customFormat="1" x14ac:dyDescent="0.55000000000000004">
      <c r="A5608" s="122"/>
      <c r="B5608" s="123"/>
      <c r="C5608" s="123"/>
      <c r="D5608" s="135"/>
      <c r="E5608" s="123"/>
      <c r="F5608" s="123"/>
      <c r="G5608" s="123"/>
      <c r="H5608" s="123"/>
      <c r="I5608" s="136"/>
      <c r="J5608" s="123"/>
      <c r="K5608" s="137"/>
      <c r="L5608" s="137" t="s">
        <v>63</v>
      </c>
      <c r="M5608" s="137">
        <f>SUM(M5606:M5607)</f>
        <v>142975</v>
      </c>
      <c r="N5608" s="123"/>
      <c r="O5608" s="108"/>
      <c r="P5608" s="138"/>
      <c r="Q5608" s="108"/>
      <c r="R5608" s="108"/>
      <c r="S5608" s="139"/>
      <c r="T5608" s="123"/>
      <c r="U5608" s="123"/>
      <c r="V5608" s="123"/>
      <c r="W5608" s="137"/>
      <c r="X5608" s="136"/>
      <c r="Y5608" s="137"/>
      <c r="Z5608" s="137"/>
      <c r="AA5608" s="119"/>
      <c r="AB5608" s="119"/>
      <c r="AC5608" s="137"/>
      <c r="AD5608" s="137"/>
      <c r="AE5608" s="137">
        <f>SUM(AE5606:AE5607)</f>
        <v>1812590.1999999997</v>
      </c>
      <c r="AF5608" s="137"/>
      <c r="AG5608" s="137">
        <f>SUM(AG5606:AG5607)</f>
        <v>0</v>
      </c>
      <c r="AH5608" s="137"/>
    </row>
    <row r="5609" spans="1:34" s="173" customFormat="1" x14ac:dyDescent="0.55000000000000004">
      <c r="A5609" s="122" t="s">
        <v>7732</v>
      </c>
      <c r="B5609" s="123">
        <v>2418</v>
      </c>
      <c r="C5609" s="123">
        <v>9620</v>
      </c>
      <c r="D5609" s="135"/>
      <c r="E5609" s="123" t="s">
        <v>37</v>
      </c>
      <c r="F5609" s="123">
        <v>4355</v>
      </c>
      <c r="G5609" s="123">
        <v>2</v>
      </c>
      <c r="H5609" s="123">
        <v>2</v>
      </c>
      <c r="I5609" s="136">
        <v>36</v>
      </c>
      <c r="J5609" s="123" t="s">
        <v>38</v>
      </c>
      <c r="K5609" s="137">
        <f>((G5609*400)+(H5609*100))+I5609</f>
        <v>1036</v>
      </c>
      <c r="L5609" s="137">
        <v>225</v>
      </c>
      <c r="M5609" s="137">
        <f>K5609*L5609</f>
        <v>233100</v>
      </c>
      <c r="N5609" s="123"/>
      <c r="O5609" s="108"/>
      <c r="P5609" s="138"/>
      <c r="Q5609" s="108"/>
      <c r="R5609" s="108"/>
      <c r="S5609" s="139"/>
      <c r="T5609" s="123"/>
      <c r="U5609" s="123"/>
      <c r="V5609" s="123"/>
      <c r="W5609" s="137"/>
      <c r="X5609" s="136"/>
      <c r="Y5609" s="137"/>
      <c r="Z5609" s="137"/>
      <c r="AA5609" s="119"/>
      <c r="AB5609" s="119"/>
      <c r="AC5609" s="137"/>
      <c r="AD5609" s="137">
        <f>IF(AND(AC5609="",M5609=""),0,IF((AC5609=""),M5609,IF((M5609=""),AC5609,AC5609+M5609)))</f>
        <v>233100</v>
      </c>
      <c r="AE5609" s="137">
        <f>IF( (X5609=""),AD5609*1,AD5609*(X5609/100) )</f>
        <v>233100</v>
      </c>
      <c r="AF5609" s="137">
        <v>0</v>
      </c>
      <c r="AG5609" s="137">
        <f>IF((AF5609-AE5609) &gt; 1,0,IF((AF5609-AE5609)&lt;0,AE5609-AF5609,AF5609-AE5609))</f>
        <v>233100</v>
      </c>
      <c r="AH5609" s="137">
        <v>0.01</v>
      </c>
    </row>
    <row r="5610" spans="1:34" s="173" customFormat="1" x14ac:dyDescent="0.55000000000000004">
      <c r="A5610" s="122"/>
      <c r="B5610" s="123">
        <v>2419</v>
      </c>
      <c r="C5610" s="123">
        <v>4815</v>
      </c>
      <c r="D5610" s="135" t="s">
        <v>7733</v>
      </c>
      <c r="E5610" s="123" t="s">
        <v>37</v>
      </c>
      <c r="F5610" s="123">
        <v>7074</v>
      </c>
      <c r="G5610" s="123">
        <v>0</v>
      </c>
      <c r="H5610" s="123">
        <v>1</v>
      </c>
      <c r="I5610" s="136">
        <v>22</v>
      </c>
      <c r="J5610" s="123" t="s">
        <v>35</v>
      </c>
      <c r="K5610" s="137">
        <f>((G5610*400)+(H5610*100))+I5610</f>
        <v>122</v>
      </c>
      <c r="L5610" s="137">
        <v>225</v>
      </c>
      <c r="M5610" s="137">
        <f>K5610*L5610</f>
        <v>27450</v>
      </c>
      <c r="N5610" s="123">
        <v>1</v>
      </c>
      <c r="O5610" s="108" t="s">
        <v>7730</v>
      </c>
      <c r="P5610" s="138"/>
      <c r="Q5610" s="108" t="s">
        <v>7731</v>
      </c>
      <c r="R5610" s="108" t="s">
        <v>7734</v>
      </c>
      <c r="S5610" s="139" t="s">
        <v>7735</v>
      </c>
      <c r="T5610" s="123" t="s">
        <v>51</v>
      </c>
      <c r="U5610" s="123" t="s">
        <v>45</v>
      </c>
      <c r="V5610" s="123" t="s">
        <v>52</v>
      </c>
      <c r="W5610" s="137">
        <v>263.83999999999997</v>
      </c>
      <c r="X5610" s="136">
        <v>100</v>
      </c>
      <c r="Y5610" s="137">
        <v>6750</v>
      </c>
      <c r="Z5610" s="137">
        <f>W5610*Y5610</f>
        <v>1780919.9999999998</v>
      </c>
      <c r="AA5610" s="119">
        <v>7</v>
      </c>
      <c r="AB5610" s="119">
        <v>7</v>
      </c>
      <c r="AC5610" s="137">
        <f>(Z5610*(100-AB5610))/100</f>
        <v>1656255.5999999996</v>
      </c>
      <c r="AD5610" s="137">
        <f>IF(AND(AC5610="",M5610=""),0,IF((AC5610=""),M5610, IF( (M5610=""),AC5610,SUM(AC5610:AC5611)+M5610)))</f>
        <v>1683705.5999999996</v>
      </c>
      <c r="AE5610" s="137">
        <f>IF( (X5610=""),AD5610*1,AD5610*(X5610/100) )</f>
        <v>1683705.5999999996</v>
      </c>
      <c r="AF5610" s="137">
        <v>10000000</v>
      </c>
      <c r="AG5610" s="137">
        <v>27450</v>
      </c>
      <c r="AH5610" s="137">
        <v>0.02</v>
      </c>
    </row>
    <row r="5611" spans="1:34" s="173" customFormat="1" x14ac:dyDescent="0.55000000000000004">
      <c r="A5611" s="122"/>
      <c r="B5611" s="123"/>
      <c r="C5611" s="123"/>
      <c r="D5611" s="135"/>
      <c r="E5611" s="123"/>
      <c r="F5611" s="123"/>
      <c r="G5611" s="123"/>
      <c r="H5611" s="123"/>
      <c r="I5611" s="136"/>
      <c r="J5611" s="123"/>
      <c r="K5611" s="137"/>
      <c r="L5611" s="137" t="s">
        <v>63</v>
      </c>
      <c r="M5611" s="137">
        <f>SUM(M5609:M5610)</f>
        <v>260550</v>
      </c>
      <c r="N5611" s="123"/>
      <c r="O5611" s="108"/>
      <c r="P5611" s="138"/>
      <c r="Q5611" s="108"/>
      <c r="R5611" s="108"/>
      <c r="S5611" s="139"/>
      <c r="T5611" s="123"/>
      <c r="U5611" s="123"/>
      <c r="V5611" s="123"/>
      <c r="W5611" s="137"/>
      <c r="X5611" s="136"/>
      <c r="Y5611" s="137"/>
      <c r="Z5611" s="137"/>
      <c r="AA5611" s="119"/>
      <c r="AB5611" s="119"/>
      <c r="AC5611" s="137"/>
      <c r="AD5611" s="137"/>
      <c r="AE5611" s="137">
        <f>SUM(AE5609:AE5610)</f>
        <v>1916805.5999999996</v>
      </c>
      <c r="AF5611" s="137"/>
      <c r="AG5611" s="137">
        <f>SUM(AG5609:AG5610)</f>
        <v>260550</v>
      </c>
      <c r="AH5611" s="137"/>
    </row>
    <row r="5612" spans="1:34" s="173" customFormat="1" x14ac:dyDescent="0.55000000000000004">
      <c r="A5612" s="122" t="s">
        <v>7736</v>
      </c>
      <c r="B5612" s="123">
        <v>2420</v>
      </c>
      <c r="C5612" s="123">
        <v>7345</v>
      </c>
      <c r="D5612" s="135" t="s">
        <v>7737</v>
      </c>
      <c r="E5612" s="123" t="s">
        <v>34</v>
      </c>
      <c r="F5612" s="123">
        <v>22563</v>
      </c>
      <c r="G5612" s="123">
        <v>0</v>
      </c>
      <c r="H5612" s="123">
        <v>2</v>
      </c>
      <c r="I5612" s="136">
        <v>31</v>
      </c>
      <c r="J5612" s="123" t="s">
        <v>38</v>
      </c>
      <c r="K5612" s="137">
        <f>((G5612*400)+(H5612*100))+I5612</f>
        <v>231</v>
      </c>
      <c r="L5612" s="137">
        <v>650</v>
      </c>
      <c r="M5612" s="137">
        <f>K5612*L5612</f>
        <v>150150</v>
      </c>
      <c r="N5612" s="123"/>
      <c r="O5612" s="108"/>
      <c r="P5612" s="138"/>
      <c r="Q5612" s="108"/>
      <c r="R5612" s="108"/>
      <c r="S5612" s="139"/>
      <c r="T5612" s="123"/>
      <c r="U5612" s="123"/>
      <c r="V5612" s="123"/>
      <c r="W5612" s="137"/>
      <c r="X5612" s="136"/>
      <c r="Y5612" s="137"/>
      <c r="Z5612" s="137"/>
      <c r="AA5612" s="119"/>
      <c r="AB5612" s="119"/>
      <c r="AC5612" s="137"/>
      <c r="AD5612" s="137">
        <f>IF(AND(AC5612="",M5612=""),0,IF((AC5612=""),M5612,IF((M5612=""),AC5612,AC5612+M5612)))</f>
        <v>150150</v>
      </c>
      <c r="AE5612" s="137">
        <f>IF( (X5612=""),AD5612*1,AD5612*(X5612/100) )</f>
        <v>150150</v>
      </c>
      <c r="AF5612" s="137">
        <v>50000000</v>
      </c>
      <c r="AG5612" s="137">
        <f>IF((AF5612-AE5612) &gt; 1,0,IF((AF5612-AE5612)&lt;0,AE5612-AF5612,AF5612-AE5612))</f>
        <v>0</v>
      </c>
      <c r="AH5612" s="137">
        <v>0.01</v>
      </c>
    </row>
    <row r="5613" spans="1:34" s="173" customFormat="1" x14ac:dyDescent="0.55000000000000004">
      <c r="A5613" s="122"/>
      <c r="B5613" s="123">
        <v>2421</v>
      </c>
      <c r="C5613" s="123">
        <v>7346</v>
      </c>
      <c r="D5613" s="135" t="s">
        <v>7738</v>
      </c>
      <c r="E5613" s="123" t="s">
        <v>34</v>
      </c>
      <c r="F5613" s="123">
        <v>22564</v>
      </c>
      <c r="G5613" s="123">
        <v>0</v>
      </c>
      <c r="H5613" s="123">
        <v>2</v>
      </c>
      <c r="I5613" s="136">
        <v>4</v>
      </c>
      <c r="J5613" s="123" t="s">
        <v>38</v>
      </c>
      <c r="K5613" s="137">
        <f>((G5613*400)+(H5613*100))+I5613</f>
        <v>204</v>
      </c>
      <c r="L5613" s="137">
        <v>650</v>
      </c>
      <c r="M5613" s="137">
        <f>K5613*L5613</f>
        <v>132600</v>
      </c>
      <c r="N5613" s="123"/>
      <c r="O5613" s="108"/>
      <c r="P5613" s="138"/>
      <c r="Q5613" s="108"/>
      <c r="R5613" s="108"/>
      <c r="S5613" s="139"/>
      <c r="T5613" s="123"/>
      <c r="U5613" s="123"/>
      <c r="V5613" s="123"/>
      <c r="W5613" s="137"/>
      <c r="X5613" s="136"/>
      <c r="Y5613" s="137"/>
      <c r="Z5613" s="137"/>
      <c r="AA5613" s="119"/>
      <c r="AB5613" s="119"/>
      <c r="AC5613" s="137"/>
      <c r="AD5613" s="137">
        <f>IF(AND(AC5613="",M5613=""),0,IF((AC5613=""),M5613,IF((M5613=""),AC5613,AC5613+M5613)))</f>
        <v>132600</v>
      </c>
      <c r="AE5613" s="137">
        <f>IF( (X5613=""),AD5613*1,AD5613*(X5613/100) )</f>
        <v>132600</v>
      </c>
      <c r="AF5613" s="137">
        <v>50000000</v>
      </c>
      <c r="AG5613" s="137">
        <f>IF((AF5613-AE5613) &gt; 1,0,IF((AF5613-AE5613)&lt;0,AE5613-AF5613,AF5613-AE5613))</f>
        <v>0</v>
      </c>
      <c r="AH5613" s="137">
        <v>0.01</v>
      </c>
    </row>
    <row r="5614" spans="1:34" s="173" customFormat="1" x14ac:dyDescent="0.55000000000000004">
      <c r="A5614" s="122"/>
      <c r="B5614" s="123"/>
      <c r="C5614" s="123"/>
      <c r="D5614" s="135"/>
      <c r="E5614" s="123"/>
      <c r="F5614" s="123"/>
      <c r="G5614" s="123"/>
      <c r="H5614" s="123"/>
      <c r="I5614" s="136"/>
      <c r="J5614" s="123"/>
      <c r="K5614" s="137"/>
      <c r="L5614" s="137" t="s">
        <v>63</v>
      </c>
      <c r="M5614" s="137">
        <f>SUM(M5612:M5613)</f>
        <v>282750</v>
      </c>
      <c r="N5614" s="123"/>
      <c r="O5614" s="108"/>
      <c r="P5614" s="138"/>
      <c r="Q5614" s="108"/>
      <c r="R5614" s="108"/>
      <c r="S5614" s="139"/>
      <c r="T5614" s="123"/>
      <c r="U5614" s="123"/>
      <c r="V5614" s="123"/>
      <c r="W5614" s="137"/>
      <c r="X5614" s="136"/>
      <c r="Y5614" s="137"/>
      <c r="Z5614" s="137"/>
      <c r="AA5614" s="119"/>
      <c r="AB5614" s="119"/>
      <c r="AC5614" s="137"/>
      <c r="AD5614" s="137"/>
      <c r="AE5614" s="137">
        <f>SUM(AE5612:AE5613)</f>
        <v>282750</v>
      </c>
      <c r="AF5614" s="137"/>
      <c r="AG5614" s="137">
        <f>SUM(AG5612:AG5613)</f>
        <v>0</v>
      </c>
      <c r="AH5614" s="137"/>
    </row>
    <row r="5615" spans="1:34" s="173" customFormat="1" x14ac:dyDescent="0.55000000000000004">
      <c r="A5615" s="122" t="s">
        <v>7739</v>
      </c>
      <c r="B5615" s="123">
        <v>2422</v>
      </c>
      <c r="C5615" s="123">
        <v>6816</v>
      </c>
      <c r="D5615" s="135" t="s">
        <v>7740</v>
      </c>
      <c r="E5615" s="123" t="s">
        <v>34</v>
      </c>
      <c r="F5615" s="123">
        <v>23608</v>
      </c>
      <c r="G5615" s="123">
        <v>0</v>
      </c>
      <c r="H5615" s="123">
        <v>0</v>
      </c>
      <c r="I5615" s="136">
        <v>92</v>
      </c>
      <c r="J5615" s="123" t="s">
        <v>68</v>
      </c>
      <c r="K5615" s="137">
        <f>((G5615*400)+(H5615*100))+I5615</f>
        <v>92</v>
      </c>
      <c r="L5615" s="137">
        <v>850</v>
      </c>
      <c r="M5615" s="137">
        <f>K5615*L5615</f>
        <v>78200</v>
      </c>
      <c r="N5615" s="123"/>
      <c r="O5615" s="108"/>
      <c r="P5615" s="138"/>
      <c r="Q5615" s="108"/>
      <c r="R5615" s="108"/>
      <c r="S5615" s="139"/>
      <c r="T5615" s="123"/>
      <c r="U5615" s="123"/>
      <c r="V5615" s="123"/>
      <c r="W5615" s="137"/>
      <c r="X5615" s="136"/>
      <c r="Y5615" s="137"/>
      <c r="Z5615" s="137"/>
      <c r="AA5615" s="119"/>
      <c r="AB5615" s="119"/>
      <c r="AC5615" s="137"/>
      <c r="AD5615" s="137">
        <f>IF(AND(AC5615="",M5615=""),0,IF((AC5615=""),M5615,IF((M5615=""),AC5615,AC5615+M5615)))</f>
        <v>78200</v>
      </c>
      <c r="AE5615" s="137">
        <f>IF( (X5615=""),AD5615*1,AD5615*(X5615/100) )</f>
        <v>78200</v>
      </c>
      <c r="AF5615" s="137">
        <v>0</v>
      </c>
      <c r="AG5615" s="137">
        <f>IF((AF5615-AE5615) &gt; 1,0,IF((AF5615-AE5615)&lt;0,AE5615-AF5615,AF5615-AE5615))</f>
        <v>78200</v>
      </c>
      <c r="AH5615" s="137">
        <v>0.3</v>
      </c>
    </row>
    <row r="5616" spans="1:34" s="173" customFormat="1" x14ac:dyDescent="0.55000000000000004">
      <c r="A5616" s="122"/>
      <c r="B5616" s="123"/>
      <c r="C5616" s="123"/>
      <c r="D5616" s="135"/>
      <c r="E5616" s="123"/>
      <c r="F5616" s="123"/>
      <c r="G5616" s="123"/>
      <c r="H5616" s="123"/>
      <c r="I5616" s="136"/>
      <c r="J5616" s="123"/>
      <c r="K5616" s="137"/>
      <c r="L5616" s="137" t="s">
        <v>63</v>
      </c>
      <c r="M5616" s="137">
        <f>SUM(M5615:M5615)</f>
        <v>78200</v>
      </c>
      <c r="N5616" s="123"/>
      <c r="O5616" s="108"/>
      <c r="P5616" s="138"/>
      <c r="Q5616" s="108"/>
      <c r="R5616" s="108"/>
      <c r="S5616" s="139"/>
      <c r="T5616" s="123"/>
      <c r="U5616" s="123"/>
      <c r="V5616" s="123"/>
      <c r="W5616" s="137"/>
      <c r="X5616" s="136"/>
      <c r="Y5616" s="137"/>
      <c r="Z5616" s="137"/>
      <c r="AA5616" s="119"/>
      <c r="AB5616" s="119"/>
      <c r="AC5616" s="137"/>
      <c r="AD5616" s="137"/>
      <c r="AE5616" s="137">
        <f>SUM(AE5615:AE5615)</f>
        <v>78200</v>
      </c>
      <c r="AF5616" s="137"/>
      <c r="AG5616" s="137">
        <f>SUM(AG5615:AG5615)</f>
        <v>78200</v>
      </c>
      <c r="AH5616" s="137"/>
    </row>
    <row r="5617" spans="1:34" s="173" customFormat="1" x14ac:dyDescent="0.55000000000000004">
      <c r="A5617" s="122" t="s">
        <v>995</v>
      </c>
      <c r="B5617" s="123">
        <v>2423</v>
      </c>
      <c r="C5617" s="123">
        <v>8346</v>
      </c>
      <c r="D5617" s="135" t="s">
        <v>7741</v>
      </c>
      <c r="E5617" s="123" t="s">
        <v>34</v>
      </c>
      <c r="F5617" s="123">
        <v>932</v>
      </c>
      <c r="G5617" s="123">
        <v>0</v>
      </c>
      <c r="H5617" s="123">
        <v>1</v>
      </c>
      <c r="I5617" s="136">
        <v>42</v>
      </c>
      <c r="J5617" s="123" t="s">
        <v>35</v>
      </c>
      <c r="K5617" s="137">
        <f>((G5617*400)+(H5617*100))+I5617</f>
        <v>142</v>
      </c>
      <c r="L5617" s="137">
        <v>800</v>
      </c>
      <c r="M5617" s="137">
        <f>K5617*L5617</f>
        <v>113600</v>
      </c>
      <c r="N5617" s="123">
        <v>1</v>
      </c>
      <c r="O5617" s="108" t="s">
        <v>993</v>
      </c>
      <c r="P5617" s="138">
        <v>3570800333624</v>
      </c>
      <c r="Q5617" s="108" t="s">
        <v>994</v>
      </c>
      <c r="R5617" s="108" t="s">
        <v>997</v>
      </c>
      <c r="S5617" s="139" t="s">
        <v>7742</v>
      </c>
      <c r="T5617" s="123" t="s">
        <v>73</v>
      </c>
      <c r="U5617" s="123" t="s">
        <v>45</v>
      </c>
      <c r="V5617" s="123" t="s">
        <v>52</v>
      </c>
      <c r="W5617" s="137">
        <v>260</v>
      </c>
      <c r="X5617" s="136">
        <v>100</v>
      </c>
      <c r="Y5617" s="137">
        <v>6600</v>
      </c>
      <c r="Z5617" s="137">
        <f>W5617*Y5617</f>
        <v>1716000</v>
      </c>
      <c r="AA5617" s="119">
        <v>12</v>
      </c>
      <c r="AB5617" s="119">
        <v>14</v>
      </c>
      <c r="AC5617" s="137">
        <f>(Z5617*(100-AB5617))/100</f>
        <v>1475760</v>
      </c>
      <c r="AD5617" s="137">
        <f>IF(AND(AC5617="",M5617=""),0,IF((AC5617=""),M5617, IF( (M5617=""),AC5617,SUM(AC5617:AC5622)+M5617)))</f>
        <v>1708721.78</v>
      </c>
      <c r="AE5617" s="137">
        <f>IF( (X5617=""),AD5617*1,AD5617*(X5617/100) )</f>
        <v>1708721.78</v>
      </c>
      <c r="AF5617" s="137">
        <v>10000000</v>
      </c>
      <c r="AG5617" s="137">
        <f>IF((AF5617-AE5617) &gt; 1,0,IF((AF5617-AE5617)&lt;0,AE5617-AF5617,AF5617-AE5617))</f>
        <v>0</v>
      </c>
      <c r="AH5617" s="137">
        <v>0.02</v>
      </c>
    </row>
    <row r="5618" spans="1:34" s="173" customFormat="1" x14ac:dyDescent="0.55000000000000004">
      <c r="A5618" s="122"/>
      <c r="B5618" s="123"/>
      <c r="C5618" s="123"/>
      <c r="D5618" s="135"/>
      <c r="E5618" s="123"/>
      <c r="F5618" s="123"/>
      <c r="G5618" s="123"/>
      <c r="H5618" s="123"/>
      <c r="I5618" s="136"/>
      <c r="J5618" s="123"/>
      <c r="K5618" s="137"/>
      <c r="L5618" s="137" t="s">
        <v>63</v>
      </c>
      <c r="M5618" s="137">
        <f>SUM(M5617:M5617)</f>
        <v>113600</v>
      </c>
      <c r="N5618" s="123"/>
      <c r="O5618" s="108"/>
      <c r="P5618" s="138"/>
      <c r="Q5618" s="108"/>
      <c r="R5618" s="108"/>
      <c r="S5618" s="139"/>
      <c r="T5618" s="123"/>
      <c r="U5618" s="123"/>
      <c r="V5618" s="123"/>
      <c r="W5618" s="137"/>
      <c r="X5618" s="136"/>
      <c r="Y5618" s="137"/>
      <c r="Z5618" s="137"/>
      <c r="AA5618" s="119"/>
      <c r="AB5618" s="119"/>
      <c r="AC5618" s="137"/>
      <c r="AD5618" s="137"/>
      <c r="AE5618" s="137">
        <f>SUM(AE5617:AE5617)</f>
        <v>1708721.78</v>
      </c>
      <c r="AF5618" s="137"/>
      <c r="AG5618" s="137">
        <f>SUM(AG5617:AG5617)</f>
        <v>0</v>
      </c>
      <c r="AH5618" s="137"/>
    </row>
    <row r="5619" spans="1:34" s="5" customFormat="1" ht="21.75" x14ac:dyDescent="0.5">
      <c r="A5619" s="4" t="s">
        <v>15704</v>
      </c>
      <c r="B5619" s="16">
        <v>2660</v>
      </c>
      <c r="C5619" s="16">
        <v>10695</v>
      </c>
      <c r="D5619" s="17" t="s">
        <v>15705</v>
      </c>
      <c r="E5619" s="16" t="s">
        <v>34</v>
      </c>
      <c r="F5619" s="16">
        <v>7404</v>
      </c>
      <c r="G5619" s="16">
        <v>8</v>
      </c>
      <c r="H5619" s="16">
        <v>3</v>
      </c>
      <c r="I5619" s="18">
        <v>61.3</v>
      </c>
      <c r="J5619" s="16" t="s">
        <v>68</v>
      </c>
      <c r="K5619" s="19">
        <f>((G5619*400)+(H5619*100))+I5619</f>
        <v>3561.3</v>
      </c>
      <c r="L5619" s="19">
        <v>1050</v>
      </c>
      <c r="M5619" s="19">
        <f>K5619*L5619</f>
        <v>3739365</v>
      </c>
      <c r="N5619" s="16"/>
      <c r="O5619" s="20"/>
      <c r="P5619" s="21"/>
      <c r="Q5619" s="20"/>
      <c r="R5619" s="20"/>
      <c r="S5619" s="22"/>
      <c r="T5619" s="16"/>
      <c r="U5619" s="16"/>
      <c r="V5619" s="16"/>
      <c r="W5619" s="19"/>
      <c r="X5619" s="18"/>
      <c r="Y5619" s="19"/>
      <c r="Z5619" s="19"/>
      <c r="AA5619" s="23"/>
      <c r="AB5619" s="23"/>
      <c r="AC5619" s="19"/>
      <c r="AD5619" s="19">
        <f>IF(AND(AC5619="",M5619=""),0,IF((AC5619=""),M5619,IF((M5619=""),AC5619,AC5619+M5619)))</f>
        <v>3739365</v>
      </c>
      <c r="AE5619" s="19">
        <f>IF( (X5619=""),AD5619*1,AD5619*(X5619/100) )</f>
        <v>3739365</v>
      </c>
      <c r="AF5619" s="19">
        <v>0</v>
      </c>
      <c r="AG5619" s="19">
        <f>IF((AF5619-AE5619) &gt; 1,0,IF((AF5619-AE5619)&lt;0,AE5619-AF5619,AF5619-AE5619))</f>
        <v>3739365</v>
      </c>
      <c r="AH5619" s="19">
        <v>0.3</v>
      </c>
    </row>
    <row r="5620" spans="1:34" s="5" customFormat="1" ht="21.75" x14ac:dyDescent="0.5">
      <c r="A5620" s="4"/>
      <c r="B5620" s="16"/>
      <c r="C5620" s="16"/>
      <c r="D5620" s="17"/>
      <c r="E5620" s="16"/>
      <c r="F5620" s="16"/>
      <c r="G5620" s="16"/>
      <c r="H5620" s="16"/>
      <c r="I5620" s="18"/>
      <c r="J5620" s="16"/>
      <c r="K5620" s="19"/>
      <c r="L5620" s="19" t="s">
        <v>63</v>
      </c>
      <c r="M5620" s="19">
        <f>SUM(M5619:M5619)</f>
        <v>3739365</v>
      </c>
      <c r="N5620" s="16"/>
      <c r="O5620" s="20"/>
      <c r="P5620" s="21"/>
      <c r="Q5620" s="20"/>
      <c r="R5620" s="20"/>
      <c r="S5620" s="22"/>
      <c r="T5620" s="16"/>
      <c r="U5620" s="16"/>
      <c r="V5620" s="16"/>
      <c r="W5620" s="19"/>
      <c r="X5620" s="18"/>
      <c r="Y5620" s="19"/>
      <c r="Z5620" s="19"/>
      <c r="AA5620" s="23"/>
      <c r="AB5620" s="23"/>
      <c r="AC5620" s="19"/>
      <c r="AD5620" s="19"/>
      <c r="AE5620" s="19">
        <f>SUM(AE5619:AE5619)</f>
        <v>3739365</v>
      </c>
      <c r="AF5620" s="19"/>
      <c r="AG5620" s="19">
        <f>SUM(AG5619:AG5619)</f>
        <v>3739365</v>
      </c>
      <c r="AH5620" s="19"/>
    </row>
    <row r="5621" spans="1:34" s="173" customFormat="1" x14ac:dyDescent="0.55000000000000004">
      <c r="A5621" s="122" t="s">
        <v>7745</v>
      </c>
      <c r="B5621" s="123">
        <v>2424</v>
      </c>
      <c r="C5621" s="123">
        <v>9284</v>
      </c>
      <c r="D5621" s="135" t="s">
        <v>7746</v>
      </c>
      <c r="E5621" s="346" t="s">
        <v>67</v>
      </c>
      <c r="F5621" s="123">
        <v>1215</v>
      </c>
      <c r="G5621" s="123">
        <v>1</v>
      </c>
      <c r="H5621" s="123">
        <v>1</v>
      </c>
      <c r="I5621" s="136">
        <v>40</v>
      </c>
      <c r="J5621" s="123" t="s">
        <v>35</v>
      </c>
      <c r="K5621" s="137">
        <f>((G5621*400)+(H5621*100))+I5621</f>
        <v>540</v>
      </c>
      <c r="L5621" s="137">
        <v>675</v>
      </c>
      <c r="M5621" s="137">
        <f>K5621*L5621</f>
        <v>364500</v>
      </c>
      <c r="N5621" s="123">
        <v>1</v>
      </c>
      <c r="O5621" s="108" t="s">
        <v>7743</v>
      </c>
      <c r="P5621" s="138"/>
      <c r="Q5621" s="108" t="s">
        <v>7744</v>
      </c>
      <c r="R5621" s="108" t="s">
        <v>7747</v>
      </c>
      <c r="S5621" s="139"/>
      <c r="T5621" s="123" t="s">
        <v>439</v>
      </c>
      <c r="U5621" s="123" t="s">
        <v>45</v>
      </c>
      <c r="V5621" s="123" t="s">
        <v>52</v>
      </c>
      <c r="W5621" s="137">
        <v>14.52</v>
      </c>
      <c r="X5621" s="136">
        <v>2.59</v>
      </c>
      <c r="Y5621" s="137">
        <v>6050</v>
      </c>
      <c r="Z5621" s="137">
        <f t="shared" ref="Z5621:Z5628" si="552">W5621*Y5621</f>
        <v>87846</v>
      </c>
      <c r="AA5621" s="119">
        <v>7</v>
      </c>
      <c r="AB5621" s="119">
        <v>7</v>
      </c>
      <c r="AC5621" s="137">
        <f t="shared" ref="AC5621:AC5628" si="553">(Z5621*(100-AB5621))/100</f>
        <v>81696.78</v>
      </c>
      <c r="AD5621" s="137">
        <f>IF(AND(AC5621="",M5621=""),0,IF((AC5621=""),M5621, IF( (M5621=""),AC5621,SUM(AC5621:AC5628)+M5621)))</f>
        <v>3782368.0800000005</v>
      </c>
      <c r="AE5621" s="137">
        <f t="shared" ref="AE5621:AE5628" si="554">IF( (X5621=""),AD5621*1,AD5621*(X5621/100) )</f>
        <v>97963.333272000018</v>
      </c>
      <c r="AF5621" s="137">
        <v>0</v>
      </c>
      <c r="AG5621" s="137">
        <f t="shared" ref="AG5621:AG5628" si="555">IF((AF5621-AE5621) &gt; 1,0,IF((AF5621-AE5621)&lt;0,AE5621-AF5621,AF5621-AE5621))</f>
        <v>97963.333272000018</v>
      </c>
      <c r="AH5621" s="137">
        <v>0.02</v>
      </c>
    </row>
    <row r="5622" spans="1:34" s="173" customFormat="1" x14ac:dyDescent="0.55000000000000004">
      <c r="A5622" s="122"/>
      <c r="B5622" s="123"/>
      <c r="C5622" s="123"/>
      <c r="D5622" s="135"/>
      <c r="E5622" s="123"/>
      <c r="F5622" s="123"/>
      <c r="G5622" s="123"/>
      <c r="H5622" s="123"/>
      <c r="I5622" s="136"/>
      <c r="J5622" s="123"/>
      <c r="K5622" s="137"/>
      <c r="L5622" s="137"/>
      <c r="M5622" s="137"/>
      <c r="N5622" s="123">
        <v>2</v>
      </c>
      <c r="O5622" s="108" t="s">
        <v>7743</v>
      </c>
      <c r="P5622" s="138"/>
      <c r="Q5622" s="108" t="s">
        <v>7744</v>
      </c>
      <c r="R5622" s="108" t="s">
        <v>7747</v>
      </c>
      <c r="S5622" s="139"/>
      <c r="T5622" s="123" t="s">
        <v>51</v>
      </c>
      <c r="U5622" s="123" t="s">
        <v>45</v>
      </c>
      <c r="V5622" s="123" t="s">
        <v>52</v>
      </c>
      <c r="W5622" s="137">
        <v>6</v>
      </c>
      <c r="X5622" s="136">
        <v>1.07</v>
      </c>
      <c r="Y5622" s="137">
        <v>6750</v>
      </c>
      <c r="Z5622" s="137">
        <f t="shared" si="552"/>
        <v>40500</v>
      </c>
      <c r="AA5622" s="119">
        <v>7</v>
      </c>
      <c r="AB5622" s="119">
        <v>7</v>
      </c>
      <c r="AC5622" s="137">
        <f t="shared" si="553"/>
        <v>37665</v>
      </c>
      <c r="AD5622" s="137">
        <f>IF(AND(AC5622="",M5621=""),0,IF((AC5622=""),M5621, IF( (M5621=""),AC5622,SUM(AC5621:AC5628)+M5621)))</f>
        <v>3782368.0800000005</v>
      </c>
      <c r="AE5622" s="137">
        <f t="shared" si="554"/>
        <v>40471.338456000012</v>
      </c>
      <c r="AF5622" s="137">
        <v>0</v>
      </c>
      <c r="AG5622" s="137">
        <f t="shared" si="555"/>
        <v>40471.338456000012</v>
      </c>
      <c r="AH5622" s="137">
        <v>0.02</v>
      </c>
    </row>
    <row r="5623" spans="1:34" s="173" customFormat="1" x14ac:dyDescent="0.55000000000000004">
      <c r="A5623" s="122"/>
      <c r="B5623" s="123"/>
      <c r="C5623" s="123"/>
      <c r="D5623" s="135"/>
      <c r="E5623" s="123"/>
      <c r="F5623" s="123"/>
      <c r="G5623" s="123"/>
      <c r="H5623" s="123"/>
      <c r="I5623" s="136"/>
      <c r="J5623" s="123"/>
      <c r="K5623" s="137"/>
      <c r="L5623" s="137"/>
      <c r="M5623" s="137"/>
      <c r="N5623" s="123">
        <v>3</v>
      </c>
      <c r="O5623" s="108" t="s">
        <v>7743</v>
      </c>
      <c r="P5623" s="138"/>
      <c r="Q5623" s="108" t="s">
        <v>7744</v>
      </c>
      <c r="R5623" s="108" t="s">
        <v>7747</v>
      </c>
      <c r="S5623" s="139"/>
      <c r="T5623" s="123" t="s">
        <v>51</v>
      </c>
      <c r="U5623" s="123" t="s">
        <v>45</v>
      </c>
      <c r="V5623" s="123" t="s">
        <v>52</v>
      </c>
      <c r="W5623" s="137">
        <v>294.88</v>
      </c>
      <c r="X5623" s="136">
        <v>52.67</v>
      </c>
      <c r="Y5623" s="137">
        <v>6750</v>
      </c>
      <c r="Z5623" s="137">
        <f t="shared" si="552"/>
        <v>1990440</v>
      </c>
      <c r="AA5623" s="119">
        <v>7</v>
      </c>
      <c r="AB5623" s="119">
        <v>7</v>
      </c>
      <c r="AC5623" s="137">
        <f t="shared" si="553"/>
        <v>1851109.2</v>
      </c>
      <c r="AD5623" s="137">
        <f>IF(AND(AC5623="",M5621=""),0,IF((AC5623=""),M5621, IF( (M5621=""),AC5623,SUM(AC5621:AC5628)+M5621)))</f>
        <v>3782368.0800000005</v>
      </c>
      <c r="AE5623" s="137">
        <f t="shared" si="554"/>
        <v>1992173.2677360005</v>
      </c>
      <c r="AF5623" s="137">
        <v>0</v>
      </c>
      <c r="AG5623" s="137">
        <f t="shared" si="555"/>
        <v>1992173.2677360005</v>
      </c>
      <c r="AH5623" s="137">
        <v>0.02</v>
      </c>
    </row>
    <row r="5624" spans="1:34" s="173" customFormat="1" x14ac:dyDescent="0.55000000000000004">
      <c r="A5624" s="122"/>
      <c r="B5624" s="123"/>
      <c r="C5624" s="123"/>
      <c r="D5624" s="135"/>
      <c r="E5624" s="123"/>
      <c r="F5624" s="123"/>
      <c r="G5624" s="123"/>
      <c r="H5624" s="123"/>
      <c r="I5624" s="136"/>
      <c r="J5624" s="123"/>
      <c r="K5624" s="137"/>
      <c r="L5624" s="137"/>
      <c r="M5624" s="137"/>
      <c r="N5624" s="123">
        <v>4</v>
      </c>
      <c r="O5624" s="108" t="s">
        <v>7743</v>
      </c>
      <c r="P5624" s="138"/>
      <c r="Q5624" s="108" t="s">
        <v>7744</v>
      </c>
      <c r="R5624" s="108" t="s">
        <v>7747</v>
      </c>
      <c r="S5624" s="139"/>
      <c r="T5624" s="123" t="s">
        <v>51</v>
      </c>
      <c r="U5624" s="123" t="s">
        <v>45</v>
      </c>
      <c r="V5624" s="123" t="s">
        <v>52</v>
      </c>
      <c r="W5624" s="137">
        <v>58.48</v>
      </c>
      <c r="X5624" s="136">
        <v>10.45</v>
      </c>
      <c r="Y5624" s="137">
        <v>6750</v>
      </c>
      <c r="Z5624" s="137">
        <f t="shared" si="552"/>
        <v>394740</v>
      </c>
      <c r="AA5624" s="119">
        <v>7</v>
      </c>
      <c r="AB5624" s="119">
        <v>7</v>
      </c>
      <c r="AC5624" s="137">
        <f t="shared" si="553"/>
        <v>367108.2</v>
      </c>
      <c r="AD5624" s="137">
        <f>IF(AND(AC5624="",M5621=""),0,IF((AC5624=""),M5621, IF( (M5621=""),AC5624,SUM(AC5621:AC5628)+M5621)))</f>
        <v>3782368.0800000005</v>
      </c>
      <c r="AE5624" s="137">
        <f t="shared" si="554"/>
        <v>395257.46436000004</v>
      </c>
      <c r="AF5624" s="137">
        <v>0</v>
      </c>
      <c r="AG5624" s="137">
        <f t="shared" si="555"/>
        <v>395257.46436000004</v>
      </c>
      <c r="AH5624" s="137">
        <v>0.02</v>
      </c>
    </row>
    <row r="5625" spans="1:34" s="173" customFormat="1" x14ac:dyDescent="0.55000000000000004">
      <c r="A5625" s="122"/>
      <c r="B5625" s="123"/>
      <c r="C5625" s="123"/>
      <c r="D5625" s="135"/>
      <c r="E5625" s="123"/>
      <c r="F5625" s="123"/>
      <c r="G5625" s="123"/>
      <c r="H5625" s="123"/>
      <c r="I5625" s="136"/>
      <c r="J5625" s="123"/>
      <c r="K5625" s="137"/>
      <c r="L5625" s="137"/>
      <c r="M5625" s="137"/>
      <c r="N5625" s="123">
        <v>5</v>
      </c>
      <c r="O5625" s="108" t="s">
        <v>7743</v>
      </c>
      <c r="P5625" s="138"/>
      <c r="Q5625" s="108" t="s">
        <v>7744</v>
      </c>
      <c r="R5625" s="108" t="s">
        <v>7747</v>
      </c>
      <c r="S5625" s="139" t="s">
        <v>7748</v>
      </c>
      <c r="T5625" s="123" t="s">
        <v>51</v>
      </c>
      <c r="U5625" s="123" t="s">
        <v>74</v>
      </c>
      <c r="V5625" s="123" t="s">
        <v>52</v>
      </c>
      <c r="W5625" s="137">
        <v>121.52</v>
      </c>
      <c r="X5625" s="136">
        <v>21.71</v>
      </c>
      <c r="Y5625" s="137">
        <v>6750</v>
      </c>
      <c r="Z5625" s="137">
        <f t="shared" si="552"/>
        <v>820260</v>
      </c>
      <c r="AA5625" s="119">
        <v>7</v>
      </c>
      <c r="AB5625" s="119">
        <v>7</v>
      </c>
      <c r="AC5625" s="137">
        <f t="shared" si="553"/>
        <v>762841.8</v>
      </c>
      <c r="AD5625" s="137">
        <f>IF(AND(AC5625="",M5621=""),0,IF((AC5625=""),M5621, IF( (M5621=""),AC5625,SUM(AC5621:AC5628)+M5621)))</f>
        <v>3782368.0800000005</v>
      </c>
      <c r="AE5625" s="137">
        <f t="shared" si="554"/>
        <v>821152.11016800022</v>
      </c>
      <c r="AF5625" s="137">
        <v>0</v>
      </c>
      <c r="AG5625" s="137">
        <f t="shared" si="555"/>
        <v>821152.11016800022</v>
      </c>
      <c r="AH5625" s="137">
        <v>0.02</v>
      </c>
    </row>
    <row r="5626" spans="1:34" s="173" customFormat="1" x14ac:dyDescent="0.55000000000000004">
      <c r="A5626" s="122"/>
      <c r="B5626" s="123"/>
      <c r="C5626" s="123"/>
      <c r="D5626" s="135"/>
      <c r="E5626" s="123"/>
      <c r="F5626" s="123"/>
      <c r="G5626" s="123"/>
      <c r="H5626" s="123"/>
      <c r="I5626" s="136"/>
      <c r="J5626" s="123"/>
      <c r="K5626" s="137"/>
      <c r="L5626" s="137"/>
      <c r="M5626" s="137"/>
      <c r="N5626" s="123">
        <v>6</v>
      </c>
      <c r="O5626" s="108" t="s">
        <v>7743</v>
      </c>
      <c r="P5626" s="138"/>
      <c r="Q5626" s="108" t="s">
        <v>7744</v>
      </c>
      <c r="R5626" s="108" t="s">
        <v>7747</v>
      </c>
      <c r="S5626" s="139" t="s">
        <v>7749</v>
      </c>
      <c r="T5626" s="123" t="s">
        <v>51</v>
      </c>
      <c r="U5626" s="123" t="s">
        <v>45</v>
      </c>
      <c r="V5626" s="123" t="s">
        <v>75</v>
      </c>
      <c r="W5626" s="137">
        <v>24.44</v>
      </c>
      <c r="X5626" s="136">
        <v>4.37</v>
      </c>
      <c r="Y5626" s="137">
        <v>6750</v>
      </c>
      <c r="Z5626" s="137">
        <f t="shared" si="552"/>
        <v>164970</v>
      </c>
      <c r="AA5626" s="119">
        <v>7</v>
      </c>
      <c r="AB5626" s="119">
        <v>7</v>
      </c>
      <c r="AC5626" s="137">
        <f t="shared" si="553"/>
        <v>153422.1</v>
      </c>
      <c r="AD5626" s="137">
        <f>IF(AND(AC5626="",M5621=""),0,IF((AC5626=""),M5621, IF( (M5621=""),AC5626,SUM(AC5621:AC5628)+M5621)))</f>
        <v>3782368.0800000005</v>
      </c>
      <c r="AE5626" s="137">
        <f t="shared" si="554"/>
        <v>165289.48509600005</v>
      </c>
      <c r="AF5626" s="137">
        <v>0</v>
      </c>
      <c r="AG5626" s="137">
        <f t="shared" si="555"/>
        <v>165289.48509600005</v>
      </c>
      <c r="AH5626" s="137">
        <v>0.3</v>
      </c>
    </row>
    <row r="5627" spans="1:34" s="173" customFormat="1" x14ac:dyDescent="0.55000000000000004">
      <c r="A5627" s="122"/>
      <c r="B5627" s="123"/>
      <c r="C5627" s="123"/>
      <c r="D5627" s="135"/>
      <c r="E5627" s="123"/>
      <c r="F5627" s="123"/>
      <c r="G5627" s="123"/>
      <c r="H5627" s="123"/>
      <c r="I5627" s="136"/>
      <c r="J5627" s="123"/>
      <c r="K5627" s="137"/>
      <c r="L5627" s="137"/>
      <c r="M5627" s="137"/>
      <c r="N5627" s="123">
        <v>7</v>
      </c>
      <c r="O5627" s="108" t="s">
        <v>7743</v>
      </c>
      <c r="P5627" s="138"/>
      <c r="Q5627" s="108" t="s">
        <v>7744</v>
      </c>
      <c r="R5627" s="108" t="s">
        <v>7747</v>
      </c>
      <c r="S5627" s="139" t="s">
        <v>7750</v>
      </c>
      <c r="T5627" s="123" t="s">
        <v>51</v>
      </c>
      <c r="U5627" s="123" t="s">
        <v>45</v>
      </c>
      <c r="V5627" s="123" t="s">
        <v>52</v>
      </c>
      <c r="W5627" s="137">
        <v>25</v>
      </c>
      <c r="X5627" s="136">
        <v>4.47</v>
      </c>
      <c r="Y5627" s="137">
        <v>6750</v>
      </c>
      <c r="Z5627" s="137">
        <f t="shared" si="552"/>
        <v>168750</v>
      </c>
      <c r="AA5627" s="119">
        <v>7</v>
      </c>
      <c r="AB5627" s="119">
        <v>7</v>
      </c>
      <c r="AC5627" s="137">
        <f t="shared" si="553"/>
        <v>156937.5</v>
      </c>
      <c r="AD5627" s="137">
        <f>IF(AND(AC5627="",M5621=""),0,IF((AC5627=""),M5621, IF( (M5621=""),AC5627,SUM(AC5621:AC5628)+M5621)))</f>
        <v>3782368.0800000005</v>
      </c>
      <c r="AE5627" s="137">
        <f t="shared" si="554"/>
        <v>169071.853176</v>
      </c>
      <c r="AF5627" s="137">
        <v>0</v>
      </c>
      <c r="AG5627" s="137">
        <f t="shared" si="555"/>
        <v>169071.853176</v>
      </c>
      <c r="AH5627" s="137">
        <v>0.02</v>
      </c>
    </row>
    <row r="5628" spans="1:34" s="173" customFormat="1" x14ac:dyDescent="0.55000000000000004">
      <c r="A5628" s="122"/>
      <c r="B5628" s="123"/>
      <c r="C5628" s="123"/>
      <c r="D5628" s="135"/>
      <c r="E5628" s="123"/>
      <c r="F5628" s="123"/>
      <c r="G5628" s="123"/>
      <c r="H5628" s="123"/>
      <c r="I5628" s="136"/>
      <c r="J5628" s="123"/>
      <c r="K5628" s="137"/>
      <c r="L5628" s="137"/>
      <c r="M5628" s="137"/>
      <c r="N5628" s="123">
        <v>8</v>
      </c>
      <c r="O5628" s="108" t="s">
        <v>7743</v>
      </c>
      <c r="P5628" s="138"/>
      <c r="Q5628" s="108" t="s">
        <v>7744</v>
      </c>
      <c r="R5628" s="108" t="s">
        <v>7747</v>
      </c>
      <c r="S5628" s="139" t="s">
        <v>7751</v>
      </c>
      <c r="T5628" s="123" t="s">
        <v>51</v>
      </c>
      <c r="U5628" s="123" t="s">
        <v>74</v>
      </c>
      <c r="V5628" s="123" t="s">
        <v>52</v>
      </c>
      <c r="W5628" s="137">
        <v>15</v>
      </c>
      <c r="X5628" s="136">
        <v>2.68</v>
      </c>
      <c r="Y5628" s="137">
        <v>6750</v>
      </c>
      <c r="Z5628" s="137">
        <f t="shared" si="552"/>
        <v>101250</v>
      </c>
      <c r="AA5628" s="119">
        <v>22</v>
      </c>
      <c r="AB5628" s="119">
        <v>93</v>
      </c>
      <c r="AC5628" s="137">
        <f t="shared" si="553"/>
        <v>7087.5</v>
      </c>
      <c r="AD5628" s="137">
        <f>IF(AND(AC5628="",M5621=""),0,IF((AC5628=""),M5621, IF( (M5621=""),AC5628,SUM(AC5621:AC5628)+M5621)))</f>
        <v>3782368.0800000005</v>
      </c>
      <c r="AE5628" s="137">
        <f t="shared" si="554"/>
        <v>101367.46454400002</v>
      </c>
      <c r="AF5628" s="137">
        <v>0</v>
      </c>
      <c r="AG5628" s="137">
        <f t="shared" si="555"/>
        <v>101367.46454400002</v>
      </c>
      <c r="AH5628" s="137">
        <v>0.02</v>
      </c>
    </row>
    <row r="5629" spans="1:34" s="173" customFormat="1" x14ac:dyDescent="0.55000000000000004">
      <c r="A5629" s="122"/>
      <c r="B5629" s="123"/>
      <c r="C5629" s="123"/>
      <c r="D5629" s="135"/>
      <c r="E5629" s="123"/>
      <c r="F5629" s="123"/>
      <c r="G5629" s="123"/>
      <c r="H5629" s="123"/>
      <c r="I5629" s="136"/>
      <c r="J5629" s="123"/>
      <c r="K5629" s="137"/>
      <c r="L5629" s="137" t="s">
        <v>63</v>
      </c>
      <c r="M5629" s="137">
        <f>SUM(M5621:M5628)</f>
        <v>364500</v>
      </c>
      <c r="N5629" s="123"/>
      <c r="O5629" s="108"/>
      <c r="P5629" s="138"/>
      <c r="Q5629" s="108"/>
      <c r="R5629" s="108"/>
      <c r="S5629" s="139"/>
      <c r="T5629" s="123"/>
      <c r="U5629" s="123"/>
      <c r="V5629" s="123"/>
      <c r="W5629" s="137"/>
      <c r="X5629" s="136"/>
      <c r="Y5629" s="137"/>
      <c r="Z5629" s="137"/>
      <c r="AA5629" s="119"/>
      <c r="AB5629" s="119"/>
      <c r="AC5629" s="137"/>
      <c r="AD5629" s="137"/>
      <c r="AE5629" s="137">
        <f>SUM(AE5621:AE5628)</f>
        <v>3782746.3168080011</v>
      </c>
      <c r="AF5629" s="137"/>
      <c r="AG5629" s="137">
        <f>SUM(AG5621:AG5628)</f>
        <v>3782746.3168080011</v>
      </c>
      <c r="AH5629" s="137"/>
    </row>
    <row r="5630" spans="1:34" s="173" customFormat="1" x14ac:dyDescent="0.55000000000000004">
      <c r="A5630" s="122" t="s">
        <v>7754</v>
      </c>
      <c r="B5630" s="123">
        <v>2425</v>
      </c>
      <c r="C5630" s="123">
        <v>8675</v>
      </c>
      <c r="D5630" s="135" t="s">
        <v>7755</v>
      </c>
      <c r="E5630" s="123" t="s">
        <v>34</v>
      </c>
      <c r="F5630" s="123">
        <v>17634</v>
      </c>
      <c r="G5630" s="123">
        <v>1</v>
      </c>
      <c r="H5630" s="123">
        <v>1</v>
      </c>
      <c r="I5630" s="136">
        <v>64</v>
      </c>
      <c r="J5630" s="123" t="s">
        <v>35</v>
      </c>
      <c r="K5630" s="137">
        <f>((G5630*400)+(H5630*100))+I5630</f>
        <v>564</v>
      </c>
      <c r="L5630" s="137">
        <v>800</v>
      </c>
      <c r="M5630" s="137">
        <f>K5630*L5630</f>
        <v>451200</v>
      </c>
      <c r="N5630" s="123">
        <v>1</v>
      </c>
      <c r="O5630" s="108" t="s">
        <v>7752</v>
      </c>
      <c r="P5630" s="138">
        <v>3570800348958</v>
      </c>
      <c r="Q5630" s="108" t="s">
        <v>7753</v>
      </c>
      <c r="R5630" s="108" t="s">
        <v>7756</v>
      </c>
      <c r="S5630" s="139" t="s">
        <v>7757</v>
      </c>
      <c r="T5630" s="123" t="s">
        <v>51</v>
      </c>
      <c r="U5630" s="123" t="s">
        <v>45</v>
      </c>
      <c r="V5630" s="123" t="s">
        <v>52</v>
      </c>
      <c r="W5630" s="137">
        <v>310.8</v>
      </c>
      <c r="X5630" s="136">
        <v>65.2</v>
      </c>
      <c r="Y5630" s="137">
        <v>6750</v>
      </c>
      <c r="Z5630" s="137">
        <f>W5630*Y5630</f>
        <v>2097900</v>
      </c>
      <c r="AA5630" s="119">
        <v>23</v>
      </c>
      <c r="AB5630" s="119">
        <v>36</v>
      </c>
      <c r="AC5630" s="137">
        <f>(Z5630*(100-AB5630))/100</f>
        <v>1342656</v>
      </c>
      <c r="AD5630" s="137">
        <f>IF(AND(AC5630="",M5630=""),0,IF((AC5630=""),M5630, IF( (M5630=""),AC5630,SUM(AC5630:AC5632)+M5630)))</f>
        <v>2404709.25</v>
      </c>
      <c r="AE5630" s="137">
        <f>IF( (X5630=""),AD5630*1,AD5630*(X5630/100) )</f>
        <v>1567870.4310000001</v>
      </c>
      <c r="AF5630" s="137">
        <v>10000000</v>
      </c>
      <c r="AG5630" s="137">
        <v>451200</v>
      </c>
      <c r="AH5630" s="137">
        <v>0.02</v>
      </c>
    </row>
    <row r="5631" spans="1:34" s="173" customFormat="1" x14ac:dyDescent="0.55000000000000004">
      <c r="A5631" s="122"/>
      <c r="B5631" s="123"/>
      <c r="C5631" s="123"/>
      <c r="D5631" s="135"/>
      <c r="E5631" s="123"/>
      <c r="F5631" s="123"/>
      <c r="G5631" s="123"/>
      <c r="H5631" s="123"/>
      <c r="I5631" s="136"/>
      <c r="J5631" s="123"/>
      <c r="K5631" s="137"/>
      <c r="L5631" s="137"/>
      <c r="M5631" s="137"/>
      <c r="N5631" s="123">
        <v>2</v>
      </c>
      <c r="O5631" s="108" t="s">
        <v>7752</v>
      </c>
      <c r="P5631" s="138">
        <v>3570800348958</v>
      </c>
      <c r="Q5631" s="108" t="s">
        <v>7753</v>
      </c>
      <c r="R5631" s="108" t="s">
        <v>7756</v>
      </c>
      <c r="S5631" s="139" t="s">
        <v>7758</v>
      </c>
      <c r="T5631" s="123" t="s">
        <v>51</v>
      </c>
      <c r="U5631" s="123" t="s">
        <v>45</v>
      </c>
      <c r="V5631" s="123" t="s">
        <v>52</v>
      </c>
      <c r="W5631" s="137">
        <v>127.4</v>
      </c>
      <c r="X5631" s="136">
        <v>26.73</v>
      </c>
      <c r="Y5631" s="137">
        <v>6750</v>
      </c>
      <c r="Z5631" s="137">
        <f>W5631*Y5631</f>
        <v>859950</v>
      </c>
      <c r="AA5631" s="119">
        <v>25</v>
      </c>
      <c r="AB5631" s="119">
        <v>40</v>
      </c>
      <c r="AC5631" s="137">
        <f>(Z5631*(100-AB5631))/100</f>
        <v>515970</v>
      </c>
      <c r="AD5631" s="137">
        <f>IF(AND(AC5631="",M5630=""),0,IF((AC5631=""),M5630, IF( (M5630=""),AC5631,SUM(AC5630:AC5632)+M5630)))</f>
        <v>2404709.25</v>
      </c>
      <c r="AE5631" s="137">
        <f>IF( (X5631=""),AD5631*1,AD5631*(X5631/100) )</f>
        <v>642778.78252499993</v>
      </c>
      <c r="AF5631" s="137">
        <v>10000000</v>
      </c>
      <c r="AG5631" s="137">
        <f>IF((AF5631-AE5631) &gt; 1,0,IF((AF5631-AE5631)&lt;0,AE5631-AF5631,AF5631-AE5631))</f>
        <v>0</v>
      </c>
      <c r="AH5631" s="137">
        <v>0.02</v>
      </c>
    </row>
    <row r="5632" spans="1:34" s="173" customFormat="1" x14ac:dyDescent="0.55000000000000004">
      <c r="A5632" s="122"/>
      <c r="B5632" s="123"/>
      <c r="C5632" s="123"/>
      <c r="D5632" s="135"/>
      <c r="E5632" s="123"/>
      <c r="F5632" s="123"/>
      <c r="G5632" s="123"/>
      <c r="H5632" s="123"/>
      <c r="I5632" s="136"/>
      <c r="J5632" s="123"/>
      <c r="K5632" s="137"/>
      <c r="L5632" s="137"/>
      <c r="M5632" s="137"/>
      <c r="N5632" s="123">
        <v>3</v>
      </c>
      <c r="O5632" s="108" t="s">
        <v>7752</v>
      </c>
      <c r="P5632" s="138">
        <v>3570800348958</v>
      </c>
      <c r="Q5632" s="108" t="s">
        <v>7753</v>
      </c>
      <c r="R5632" s="108" t="s">
        <v>7756</v>
      </c>
      <c r="S5632" s="139" t="s">
        <v>7759</v>
      </c>
      <c r="T5632" s="123" t="s">
        <v>55</v>
      </c>
      <c r="U5632" s="123" t="s">
        <v>45</v>
      </c>
      <c r="V5632" s="123" t="s">
        <v>52</v>
      </c>
      <c r="W5632" s="137">
        <v>38.5</v>
      </c>
      <c r="X5632" s="136">
        <v>8.08</v>
      </c>
      <c r="Y5632" s="137">
        <v>2650</v>
      </c>
      <c r="Z5632" s="137">
        <f>W5632*Y5632</f>
        <v>102025</v>
      </c>
      <c r="AA5632" s="119">
        <v>7</v>
      </c>
      <c r="AB5632" s="119">
        <v>7</v>
      </c>
      <c r="AC5632" s="137">
        <f>(Z5632*(100-AB5632))/100</f>
        <v>94883.25</v>
      </c>
      <c r="AD5632" s="137">
        <f>IF(AND(AC5632="",M5630=""),0,IF((AC5632=""),M5630, IF( (M5630=""),AC5632,SUM(AC5630:AC5632)+M5630)))</f>
        <v>2404709.25</v>
      </c>
      <c r="AE5632" s="137">
        <f>IF( (X5632=""),AD5632*1,AD5632*(X5632/100) )</f>
        <v>194300.5074</v>
      </c>
      <c r="AF5632" s="137">
        <v>10000000</v>
      </c>
      <c r="AG5632" s="137">
        <f>IF((AF5632-AE5632) &gt; 1,0,IF((AF5632-AE5632)&lt;0,AE5632-AF5632,AF5632-AE5632))</f>
        <v>0</v>
      </c>
      <c r="AH5632" s="137">
        <v>0.02</v>
      </c>
    </row>
    <row r="5633" spans="1:34" s="173" customFormat="1" x14ac:dyDescent="0.55000000000000004">
      <c r="A5633" s="122"/>
      <c r="B5633" s="123">
        <v>2426</v>
      </c>
      <c r="C5633" s="123">
        <v>9625</v>
      </c>
      <c r="D5633" s="135" t="s">
        <v>7760</v>
      </c>
      <c r="E5633" s="123" t="s">
        <v>34</v>
      </c>
      <c r="F5633" s="123">
        <v>27174</v>
      </c>
      <c r="G5633" s="123">
        <v>0</v>
      </c>
      <c r="H5633" s="123">
        <v>0</v>
      </c>
      <c r="I5633" s="136">
        <v>43.7</v>
      </c>
      <c r="J5633" s="123" t="s">
        <v>35</v>
      </c>
      <c r="K5633" s="137">
        <f>((G5633*400)+(H5633*100))+I5633</f>
        <v>43.7</v>
      </c>
      <c r="L5633" s="137">
        <v>600</v>
      </c>
      <c r="M5633" s="137">
        <f>K5633*L5633</f>
        <v>26220</v>
      </c>
      <c r="N5633" s="123">
        <v>1</v>
      </c>
      <c r="O5633" s="108" t="s">
        <v>7752</v>
      </c>
      <c r="P5633" s="138">
        <v>3570800348958</v>
      </c>
      <c r="Q5633" s="108" t="s">
        <v>7753</v>
      </c>
      <c r="R5633" s="108" t="s">
        <v>7756</v>
      </c>
      <c r="S5633" s="139"/>
      <c r="T5633" s="123" t="s">
        <v>51</v>
      </c>
      <c r="U5633" s="123" t="s">
        <v>45</v>
      </c>
      <c r="V5633" s="123" t="s">
        <v>52</v>
      </c>
      <c r="W5633" s="137">
        <v>42</v>
      </c>
      <c r="X5633" s="136">
        <v>38.799999999999997</v>
      </c>
      <c r="Y5633" s="137">
        <v>6750</v>
      </c>
      <c r="Z5633" s="137">
        <f>W5633*Y5633</f>
        <v>283500</v>
      </c>
      <c r="AA5633" s="119">
        <v>12</v>
      </c>
      <c r="AB5633" s="119">
        <v>14</v>
      </c>
      <c r="AC5633" s="137">
        <f>(Z5633*(100-AB5633))/100</f>
        <v>243810</v>
      </c>
      <c r="AD5633" s="137">
        <f>IF(AND(AC5633="",M5633=""),0,IF((AC5633=""),M5633, IF( (M5633=""),AC5633,SUM(AC5633:AC5634)+M5633)))</f>
        <v>654553.19999999995</v>
      </c>
      <c r="AE5633" s="137">
        <f>IF( (X5633=""),AD5633*1,AD5633*(X5633/100) )</f>
        <v>253966.64159999994</v>
      </c>
      <c r="AF5633" s="137">
        <v>10000000</v>
      </c>
      <c r="AG5633" s="137">
        <v>26220</v>
      </c>
      <c r="AH5633" s="137">
        <v>0.02</v>
      </c>
    </row>
    <row r="5634" spans="1:34" s="173" customFormat="1" x14ac:dyDescent="0.55000000000000004">
      <c r="A5634" s="122"/>
      <c r="B5634" s="123"/>
      <c r="C5634" s="123"/>
      <c r="D5634" s="135"/>
      <c r="E5634" s="123"/>
      <c r="F5634" s="123"/>
      <c r="G5634" s="123"/>
      <c r="H5634" s="123"/>
      <c r="I5634" s="136"/>
      <c r="J5634" s="123"/>
      <c r="K5634" s="137"/>
      <c r="L5634" s="137"/>
      <c r="M5634" s="137"/>
      <c r="N5634" s="123">
        <v>2</v>
      </c>
      <c r="O5634" s="108" t="s">
        <v>7752</v>
      </c>
      <c r="P5634" s="138">
        <v>3570800348958</v>
      </c>
      <c r="Q5634" s="108" t="s">
        <v>7753</v>
      </c>
      <c r="R5634" s="108" t="s">
        <v>7756</v>
      </c>
      <c r="S5634" s="139"/>
      <c r="T5634" s="123" t="s">
        <v>51</v>
      </c>
      <c r="U5634" s="123" t="s">
        <v>45</v>
      </c>
      <c r="V5634" s="123" t="s">
        <v>52</v>
      </c>
      <c r="W5634" s="137">
        <v>66.239999999999995</v>
      </c>
      <c r="X5634" s="136">
        <v>61.2</v>
      </c>
      <c r="Y5634" s="137">
        <v>6750</v>
      </c>
      <c r="Z5634" s="137">
        <f>W5634*Y5634</f>
        <v>447119.99999999994</v>
      </c>
      <c r="AA5634" s="119">
        <v>12</v>
      </c>
      <c r="AB5634" s="119">
        <v>14</v>
      </c>
      <c r="AC5634" s="137">
        <f>(Z5634*(100-AB5634))/100</f>
        <v>384523.19999999995</v>
      </c>
      <c r="AD5634" s="137">
        <f>IF(AND(AC5634="",M5633=""),0,IF((AC5634=""),M5633, IF( (M5633=""),AC5634,SUM(AC5633:AC5634)+M5633)))</f>
        <v>654553.19999999995</v>
      </c>
      <c r="AE5634" s="137">
        <f>IF( (X5634=""),AD5634*1,AD5634*(X5634/100) )</f>
        <v>400586.55839999998</v>
      </c>
      <c r="AF5634" s="137">
        <v>10000000</v>
      </c>
      <c r="AG5634" s="137">
        <f>IF((AF5634-AE5634) &gt; 1,0,IF((AF5634-AE5634)&lt;0,AE5634-AF5634,AF5634-AE5634))</f>
        <v>0</v>
      </c>
      <c r="AH5634" s="137">
        <v>0.02</v>
      </c>
    </row>
    <row r="5635" spans="1:34" s="173" customFormat="1" x14ac:dyDescent="0.55000000000000004">
      <c r="A5635" s="122"/>
      <c r="B5635" s="123"/>
      <c r="C5635" s="123"/>
      <c r="D5635" s="135"/>
      <c r="E5635" s="123"/>
      <c r="F5635" s="123"/>
      <c r="G5635" s="123"/>
      <c r="H5635" s="123"/>
      <c r="I5635" s="136"/>
      <c r="J5635" s="123"/>
      <c r="K5635" s="137"/>
      <c r="L5635" s="137" t="s">
        <v>63</v>
      </c>
      <c r="M5635" s="137">
        <f>SUM(M5630:M5634)</f>
        <v>477420</v>
      </c>
      <c r="N5635" s="123"/>
      <c r="O5635" s="108"/>
      <c r="P5635" s="138"/>
      <c r="Q5635" s="108"/>
      <c r="R5635" s="108"/>
      <c r="S5635" s="139"/>
      <c r="T5635" s="123"/>
      <c r="U5635" s="123"/>
      <c r="V5635" s="123"/>
      <c r="W5635" s="137"/>
      <c r="X5635" s="136"/>
      <c r="Y5635" s="137"/>
      <c r="Z5635" s="137"/>
      <c r="AA5635" s="119"/>
      <c r="AB5635" s="119"/>
      <c r="AC5635" s="137"/>
      <c r="AD5635" s="137"/>
      <c r="AE5635" s="137">
        <f>SUM(AE5630:AE5634)</f>
        <v>3059502.9209249998</v>
      </c>
      <c r="AF5635" s="137"/>
      <c r="AG5635" s="137">
        <f>SUM(AG5630:AG5634)</f>
        <v>477420</v>
      </c>
      <c r="AH5635" s="137"/>
    </row>
    <row r="5636" spans="1:34" s="173" customFormat="1" x14ac:dyDescent="0.55000000000000004">
      <c r="A5636" s="122" t="s">
        <v>7763</v>
      </c>
      <c r="B5636" s="123">
        <v>2427</v>
      </c>
      <c r="C5636" s="123">
        <v>6400</v>
      </c>
      <c r="D5636" s="135" t="s">
        <v>7764</v>
      </c>
      <c r="E5636" s="123" t="s">
        <v>37</v>
      </c>
      <c r="F5636" s="123">
        <v>5307</v>
      </c>
      <c r="G5636" s="123">
        <v>0</v>
      </c>
      <c r="H5636" s="123">
        <v>3</v>
      </c>
      <c r="I5636" s="136">
        <v>30</v>
      </c>
      <c r="J5636" s="123" t="s">
        <v>35</v>
      </c>
      <c r="K5636" s="137">
        <f>((G5636*400)+(H5636*100))+I5636</f>
        <v>330</v>
      </c>
      <c r="L5636" s="137">
        <v>400</v>
      </c>
      <c r="M5636" s="137">
        <f>K5636*L5636</f>
        <v>132000</v>
      </c>
      <c r="N5636" s="123">
        <v>1</v>
      </c>
      <c r="O5636" s="108" t="s">
        <v>591</v>
      </c>
      <c r="P5636" s="138">
        <v>3830300272445</v>
      </c>
      <c r="Q5636" s="108" t="s">
        <v>592</v>
      </c>
      <c r="R5636" s="108" t="s">
        <v>607</v>
      </c>
      <c r="S5636" s="139" t="s">
        <v>7765</v>
      </c>
      <c r="T5636" s="123" t="s">
        <v>51</v>
      </c>
      <c r="U5636" s="123" t="s">
        <v>45</v>
      </c>
      <c r="V5636" s="123" t="s">
        <v>52</v>
      </c>
      <c r="W5636" s="137">
        <v>181.35</v>
      </c>
      <c r="X5636" s="136">
        <v>100</v>
      </c>
      <c r="Y5636" s="137">
        <v>6750</v>
      </c>
      <c r="Z5636" s="137">
        <f>W5636*Y5636</f>
        <v>1224112.5</v>
      </c>
      <c r="AA5636" s="119">
        <v>7</v>
      </c>
      <c r="AB5636" s="119">
        <v>7</v>
      </c>
      <c r="AC5636" s="137">
        <f>(Z5636*(100-AB5636))/100</f>
        <v>1138424.625</v>
      </c>
      <c r="AD5636" s="137">
        <f>IF(AND(AC5636="",M5636=""),0,IF((AC5636=""),M5636, IF( (M5636=""),AC5636,SUM(AC5636:AC5640)+M5636)))</f>
        <v>2579574.9750000001</v>
      </c>
      <c r="AE5636" s="137">
        <f>IF( (X5636=""),AD5636*1,AD5636*(X5636/100) )</f>
        <v>2579574.9750000001</v>
      </c>
      <c r="AF5636" s="137">
        <v>10000000</v>
      </c>
      <c r="AG5636" s="137">
        <v>132000</v>
      </c>
      <c r="AH5636" s="137">
        <v>0.02</v>
      </c>
    </row>
    <row r="5637" spans="1:34" s="173" customFormat="1" x14ac:dyDescent="0.55000000000000004">
      <c r="A5637" s="122"/>
      <c r="B5637" s="123"/>
      <c r="C5637" s="123"/>
      <c r="D5637" s="135"/>
      <c r="E5637" s="123"/>
      <c r="F5637" s="123"/>
      <c r="G5637" s="123"/>
      <c r="H5637" s="123"/>
      <c r="I5637" s="136"/>
      <c r="J5637" s="123"/>
      <c r="K5637" s="137"/>
      <c r="L5637" s="137"/>
      <c r="M5637" s="137"/>
      <c r="N5637" s="123">
        <v>2</v>
      </c>
      <c r="O5637" s="108" t="s">
        <v>591</v>
      </c>
      <c r="P5637" s="138">
        <v>3830300272445</v>
      </c>
      <c r="Q5637" s="108" t="s">
        <v>592</v>
      </c>
      <c r="R5637" s="108" t="s">
        <v>607</v>
      </c>
      <c r="S5637" s="139" t="s">
        <v>7766</v>
      </c>
      <c r="T5637" s="123" t="s">
        <v>55</v>
      </c>
      <c r="U5637" s="123" t="s">
        <v>45</v>
      </c>
      <c r="V5637" s="123" t="s">
        <v>52</v>
      </c>
      <c r="W5637" s="137">
        <v>38.5</v>
      </c>
      <c r="X5637" s="136">
        <v>0</v>
      </c>
      <c r="Y5637" s="137">
        <v>0</v>
      </c>
      <c r="Z5637" s="137">
        <f>W5637*Y5637</f>
        <v>0</v>
      </c>
      <c r="AA5637" s="119">
        <v>7</v>
      </c>
      <c r="AB5637" s="119">
        <v>7</v>
      </c>
      <c r="AC5637" s="137">
        <f>(Z5637*(100-AB5637))/100</f>
        <v>0</v>
      </c>
      <c r="AD5637" s="137">
        <f>IF(AND(AC5637="",M5636=""),0,IF((AC5637=""),M5636, IF( (M5636=""),AC5637,SUM(AC5636:AC5640)+M5636)))</f>
        <v>2579574.9750000001</v>
      </c>
      <c r="AE5637" s="137">
        <f>IF( (X5637=""),AD5637*1,AD5637*(X5637/100) )</f>
        <v>0</v>
      </c>
      <c r="AF5637" s="137">
        <v>10000000</v>
      </c>
      <c r="AG5637" s="137">
        <f>IF((AF5637-AE5637) &gt; 1,0,IF((AF5637-AE5637)&lt;0,AE5637-AF5637,AF5637-AE5637))</f>
        <v>0</v>
      </c>
      <c r="AH5637" s="137">
        <v>0.02</v>
      </c>
    </row>
    <row r="5638" spans="1:34" s="173" customFormat="1" x14ac:dyDescent="0.55000000000000004">
      <c r="A5638" s="122"/>
      <c r="B5638" s="123">
        <v>2428</v>
      </c>
      <c r="C5638" s="123">
        <v>6800</v>
      </c>
      <c r="D5638" s="135" t="s">
        <v>7767</v>
      </c>
      <c r="E5638" s="123" t="s">
        <v>34</v>
      </c>
      <c r="F5638" s="123">
        <v>23523</v>
      </c>
      <c r="G5638" s="123">
        <v>0</v>
      </c>
      <c r="H5638" s="123">
        <v>2</v>
      </c>
      <c r="I5638" s="136">
        <v>23</v>
      </c>
      <c r="J5638" s="123" t="s">
        <v>35</v>
      </c>
      <c r="K5638" s="137">
        <f>((G5638*400)+(H5638*100))+I5638</f>
        <v>223</v>
      </c>
      <c r="L5638" s="137">
        <v>1200</v>
      </c>
      <c r="M5638" s="137">
        <f>K5638*L5638</f>
        <v>267600</v>
      </c>
      <c r="N5638" s="123">
        <v>1</v>
      </c>
      <c r="O5638" s="108" t="s">
        <v>7761</v>
      </c>
      <c r="P5638" s="138"/>
      <c r="Q5638" s="108" t="s">
        <v>7762</v>
      </c>
      <c r="R5638" s="108" t="s">
        <v>7768</v>
      </c>
      <c r="S5638" s="139" t="s">
        <v>7769</v>
      </c>
      <c r="T5638" s="123" t="s">
        <v>51</v>
      </c>
      <c r="U5638" s="123" t="s">
        <v>45</v>
      </c>
      <c r="V5638" s="123" t="s">
        <v>52</v>
      </c>
      <c r="W5638" s="137">
        <v>131.1</v>
      </c>
      <c r="X5638" s="136">
        <v>40.56</v>
      </c>
      <c r="Y5638" s="137">
        <v>6750</v>
      </c>
      <c r="Z5638" s="137">
        <f>W5638*Y5638</f>
        <v>884925</v>
      </c>
      <c r="AA5638" s="119">
        <v>7</v>
      </c>
      <c r="AB5638" s="119">
        <v>7</v>
      </c>
      <c r="AC5638" s="137">
        <f>(Z5638*(100-AB5638))/100</f>
        <v>822980.25</v>
      </c>
      <c r="AD5638" s="137">
        <f>IF(AND(AC5638="",M5638=""),0,IF((AC5638=""),M5638, IF( (M5638=""),AC5638,SUM(AC5638:AC5643)+M5638)))</f>
        <v>1576750.35</v>
      </c>
      <c r="AE5638" s="137">
        <f>IF( (X5638=""),AD5638*1,AD5638*(X5638/100) )</f>
        <v>639529.94196000008</v>
      </c>
      <c r="AF5638" s="137">
        <v>50000000</v>
      </c>
      <c r="AG5638" s="137">
        <f>IF((AF5638-AE5638) &gt; 1,0,IF((AF5638-AE5638)&lt;0,AE5638-AF5638,AF5638-AE5638))</f>
        <v>0</v>
      </c>
      <c r="AH5638" s="137">
        <v>0.02</v>
      </c>
    </row>
    <row r="5639" spans="1:34" s="173" customFormat="1" x14ac:dyDescent="0.55000000000000004">
      <c r="A5639" s="122"/>
      <c r="B5639" s="123"/>
      <c r="C5639" s="123"/>
      <c r="D5639" s="135"/>
      <c r="E5639" s="123"/>
      <c r="F5639" s="123"/>
      <c r="G5639" s="123"/>
      <c r="H5639" s="123"/>
      <c r="I5639" s="136"/>
      <c r="J5639" s="123"/>
      <c r="K5639" s="137"/>
      <c r="L5639" s="137"/>
      <c r="M5639" s="137"/>
      <c r="N5639" s="123">
        <v>2</v>
      </c>
      <c r="O5639" s="108" t="s">
        <v>7761</v>
      </c>
      <c r="P5639" s="138"/>
      <c r="Q5639" s="108" t="s">
        <v>7762</v>
      </c>
      <c r="R5639" s="108" t="s">
        <v>7768</v>
      </c>
      <c r="S5639" s="139" t="s">
        <v>7770</v>
      </c>
      <c r="T5639" s="123" t="s">
        <v>51</v>
      </c>
      <c r="U5639" s="123" t="s">
        <v>45</v>
      </c>
      <c r="V5639" s="123" t="s">
        <v>52</v>
      </c>
      <c r="W5639" s="137">
        <v>133.38</v>
      </c>
      <c r="X5639" s="136">
        <v>41.27</v>
      </c>
      <c r="Y5639" s="137">
        <v>6750</v>
      </c>
      <c r="Z5639" s="137">
        <f>W5639*Y5639</f>
        <v>900315</v>
      </c>
      <c r="AA5639" s="119">
        <v>28</v>
      </c>
      <c r="AB5639" s="119">
        <v>46</v>
      </c>
      <c r="AC5639" s="137">
        <f>(Z5639*(100-AB5639))/100</f>
        <v>486170.1</v>
      </c>
      <c r="AD5639" s="137">
        <f>IF(AND(AC5639="",M5638=""),0,IF((AC5639=""),M5638, IF( (M5638=""),AC5639,SUM(AC5638:AC5643)+M5638)))</f>
        <v>1576750.35</v>
      </c>
      <c r="AE5639" s="137">
        <f>IF( (X5639=""),AD5639*1,AD5639*(X5639/100) )</f>
        <v>650724.86944500008</v>
      </c>
      <c r="AF5639" s="137">
        <v>50000000</v>
      </c>
      <c r="AG5639" s="137">
        <f>IF((AF5639-AE5639) &gt; 1,0,IF((AF5639-AE5639)&lt;0,AE5639-AF5639,AF5639-AE5639))</f>
        <v>0</v>
      </c>
      <c r="AH5639" s="137">
        <v>0.02</v>
      </c>
    </row>
    <row r="5640" spans="1:34" s="173" customFormat="1" x14ac:dyDescent="0.55000000000000004">
      <c r="A5640" s="122"/>
      <c r="B5640" s="123"/>
      <c r="C5640" s="123"/>
      <c r="D5640" s="135"/>
      <c r="E5640" s="123"/>
      <c r="F5640" s="123"/>
      <c r="G5640" s="123"/>
      <c r="H5640" s="123"/>
      <c r="I5640" s="136"/>
      <c r="J5640" s="123"/>
      <c r="K5640" s="137"/>
      <c r="L5640" s="137"/>
      <c r="M5640" s="137"/>
      <c r="N5640" s="123">
        <v>3</v>
      </c>
      <c r="O5640" s="108" t="s">
        <v>7761</v>
      </c>
      <c r="P5640" s="138"/>
      <c r="Q5640" s="108" t="s">
        <v>7762</v>
      </c>
      <c r="R5640" s="108" t="s">
        <v>7768</v>
      </c>
      <c r="S5640" s="139" t="s">
        <v>7771</v>
      </c>
      <c r="T5640" s="123" t="s">
        <v>55</v>
      </c>
      <c r="U5640" s="123" t="s">
        <v>45</v>
      </c>
      <c r="V5640" s="123" t="s">
        <v>52</v>
      </c>
      <c r="W5640" s="137">
        <v>58.71</v>
      </c>
      <c r="X5640" s="136">
        <v>18.170000000000002</v>
      </c>
      <c r="Y5640" s="137">
        <v>0</v>
      </c>
      <c r="Z5640" s="137">
        <f>W5640*Y5640</f>
        <v>0</v>
      </c>
      <c r="AA5640" s="119">
        <v>7</v>
      </c>
      <c r="AB5640" s="119">
        <v>7</v>
      </c>
      <c r="AC5640" s="137">
        <f>(Z5640*(100-AB5640))/100</f>
        <v>0</v>
      </c>
      <c r="AD5640" s="137">
        <f>IF(AND(AC5640="",M5638=""),0,IF((AC5640=""),M5638, IF( (M5638=""),AC5640,SUM(AC5638:AC5643)+M5638)))</f>
        <v>1576750.35</v>
      </c>
      <c r="AE5640" s="137">
        <f>IF( (X5640=""),AD5640*1,AD5640*(X5640/100) )</f>
        <v>286495.53859500005</v>
      </c>
      <c r="AF5640" s="137">
        <v>50000000</v>
      </c>
      <c r="AG5640" s="137">
        <f>IF((AF5640-AE5640) &gt; 1,0,IF((AF5640-AE5640)&lt;0,AE5640-AF5640,AF5640-AE5640))</f>
        <v>0</v>
      </c>
      <c r="AH5640" s="137">
        <v>0.02</v>
      </c>
    </row>
    <row r="5641" spans="1:34" s="173" customFormat="1" x14ac:dyDescent="0.55000000000000004">
      <c r="A5641" s="122"/>
      <c r="B5641" s="123"/>
      <c r="C5641" s="123"/>
      <c r="D5641" s="135"/>
      <c r="E5641" s="123"/>
      <c r="F5641" s="123"/>
      <c r="G5641" s="123"/>
      <c r="H5641" s="123"/>
      <c r="I5641" s="136"/>
      <c r="J5641" s="123"/>
      <c r="K5641" s="137"/>
      <c r="L5641" s="137" t="s">
        <v>63</v>
      </c>
      <c r="M5641" s="137">
        <f>SUM(M5636:M5640)</f>
        <v>399600</v>
      </c>
      <c r="N5641" s="123"/>
      <c r="O5641" s="108"/>
      <c r="P5641" s="138"/>
      <c r="Q5641" s="108"/>
      <c r="R5641" s="108"/>
      <c r="S5641" s="139"/>
      <c r="T5641" s="123"/>
      <c r="U5641" s="123"/>
      <c r="V5641" s="123"/>
      <c r="W5641" s="137"/>
      <c r="X5641" s="136"/>
      <c r="Y5641" s="137"/>
      <c r="Z5641" s="137"/>
      <c r="AA5641" s="119"/>
      <c r="AB5641" s="119"/>
      <c r="AC5641" s="137"/>
      <c r="AD5641" s="137"/>
      <c r="AE5641" s="137">
        <f>SUM(AE5636:AE5640)</f>
        <v>4156325.3250000002</v>
      </c>
      <c r="AF5641" s="137"/>
      <c r="AG5641" s="137">
        <f>SUM(AG5636:AG5640)</f>
        <v>132000</v>
      </c>
      <c r="AH5641" s="137"/>
    </row>
    <row r="5642" spans="1:34" s="173" customFormat="1" x14ac:dyDescent="0.55000000000000004">
      <c r="A5642" s="122" t="s">
        <v>2871</v>
      </c>
      <c r="B5642" s="123">
        <v>2429</v>
      </c>
      <c r="C5642" s="123">
        <v>7684</v>
      </c>
      <c r="D5642" s="135" t="s">
        <v>7772</v>
      </c>
      <c r="E5642" s="123" t="s">
        <v>34</v>
      </c>
      <c r="F5642" s="123">
        <v>7390</v>
      </c>
      <c r="G5642" s="123">
        <v>0</v>
      </c>
      <c r="H5642" s="123">
        <v>2</v>
      </c>
      <c r="I5642" s="136">
        <v>88</v>
      </c>
      <c r="J5642" s="123" t="s">
        <v>38</v>
      </c>
      <c r="K5642" s="137">
        <f>((G5642*400)+(H5642*100))+I5642</f>
        <v>288</v>
      </c>
      <c r="L5642" s="137">
        <v>850</v>
      </c>
      <c r="M5642" s="137">
        <f>K5642*L5642</f>
        <v>244800</v>
      </c>
      <c r="N5642" s="123"/>
      <c r="O5642" s="108"/>
      <c r="P5642" s="138"/>
      <c r="Q5642" s="108"/>
      <c r="R5642" s="108"/>
      <c r="S5642" s="139"/>
      <c r="T5642" s="123"/>
      <c r="U5642" s="123"/>
      <c r="V5642" s="123"/>
      <c r="W5642" s="137"/>
      <c r="X5642" s="136"/>
      <c r="Y5642" s="137"/>
      <c r="Z5642" s="137"/>
      <c r="AA5642" s="119"/>
      <c r="AB5642" s="119"/>
      <c r="AC5642" s="137"/>
      <c r="AD5642" s="137">
        <f>IF(AND(AC5642="",M5642=""),0,IF((AC5642=""),M5642,IF((M5642=""),AC5642,AC5642+M5642)))</f>
        <v>244800</v>
      </c>
      <c r="AE5642" s="137">
        <f>IF( (X5642=""),AD5642*1,AD5642*(X5642/100) )</f>
        <v>244800</v>
      </c>
      <c r="AF5642" s="137">
        <v>50000000</v>
      </c>
      <c r="AG5642" s="137">
        <f>IF((AF5642-AE5642) &gt; 1,0,IF((AF5642-AE5642)&lt;0,AE5642-AF5642,AF5642-AE5642))</f>
        <v>0</v>
      </c>
      <c r="AH5642" s="137">
        <v>0.01</v>
      </c>
    </row>
    <row r="5643" spans="1:34" s="173" customFormat="1" x14ac:dyDescent="0.55000000000000004">
      <c r="A5643" s="122"/>
      <c r="B5643" s="123"/>
      <c r="C5643" s="123"/>
      <c r="D5643" s="135"/>
      <c r="E5643" s="123"/>
      <c r="F5643" s="123"/>
      <c r="G5643" s="123"/>
      <c r="H5643" s="123"/>
      <c r="I5643" s="136"/>
      <c r="J5643" s="123"/>
      <c r="K5643" s="137"/>
      <c r="L5643" s="137" t="s">
        <v>63</v>
      </c>
      <c r="M5643" s="137">
        <f>SUM(M5642:M5642)</f>
        <v>244800</v>
      </c>
      <c r="N5643" s="123"/>
      <c r="O5643" s="108"/>
      <c r="P5643" s="138"/>
      <c r="Q5643" s="108"/>
      <c r="R5643" s="108"/>
      <c r="S5643" s="139"/>
      <c r="T5643" s="123"/>
      <c r="U5643" s="123"/>
      <c r="V5643" s="123"/>
      <c r="W5643" s="137"/>
      <c r="X5643" s="136"/>
      <c r="Y5643" s="137"/>
      <c r="Z5643" s="137"/>
      <c r="AA5643" s="119"/>
      <c r="AB5643" s="119"/>
      <c r="AC5643" s="137"/>
      <c r="AD5643" s="137"/>
      <c r="AE5643" s="137">
        <f>SUM(AE5642:AE5642)</f>
        <v>244800</v>
      </c>
      <c r="AF5643" s="137"/>
      <c r="AG5643" s="137">
        <f>SUM(AG5642:AG5642)</f>
        <v>0</v>
      </c>
      <c r="AH5643" s="137"/>
    </row>
    <row r="5644" spans="1:34" s="173" customFormat="1" x14ac:dyDescent="0.55000000000000004">
      <c r="A5644" s="122" t="s">
        <v>2194</v>
      </c>
      <c r="B5644" s="123">
        <v>2430</v>
      </c>
      <c r="C5644" s="123">
        <v>8709</v>
      </c>
      <c r="D5644" s="135" t="s">
        <v>7775</v>
      </c>
      <c r="E5644" s="123" t="s">
        <v>34</v>
      </c>
      <c r="F5644" s="123">
        <v>16644</v>
      </c>
      <c r="G5644" s="123">
        <v>0</v>
      </c>
      <c r="H5644" s="123">
        <v>3</v>
      </c>
      <c r="I5644" s="136">
        <v>9</v>
      </c>
      <c r="J5644" s="123" t="s">
        <v>35</v>
      </c>
      <c r="K5644" s="137">
        <f>((G5644*400)+(H5644*100))+I5644</f>
        <v>309</v>
      </c>
      <c r="L5644" s="137">
        <v>800</v>
      </c>
      <c r="M5644" s="137">
        <f>K5644*L5644</f>
        <v>247200</v>
      </c>
      <c r="N5644" s="123">
        <v>1</v>
      </c>
      <c r="O5644" s="108" t="s">
        <v>7773</v>
      </c>
      <c r="P5644" s="138"/>
      <c r="Q5644" s="108" t="s">
        <v>7774</v>
      </c>
      <c r="R5644" s="108" t="s">
        <v>7776</v>
      </c>
      <c r="S5644" s="139" t="s">
        <v>7777</v>
      </c>
      <c r="T5644" s="123" t="s">
        <v>51</v>
      </c>
      <c r="U5644" s="123" t="s">
        <v>45</v>
      </c>
      <c r="V5644" s="123" t="s">
        <v>52</v>
      </c>
      <c r="W5644" s="137">
        <v>416.1</v>
      </c>
      <c r="X5644" s="136">
        <v>100</v>
      </c>
      <c r="Y5644" s="137">
        <v>6750</v>
      </c>
      <c r="Z5644" s="137">
        <f>W5644*Y5644</f>
        <v>2808675</v>
      </c>
      <c r="AA5644" s="119">
        <v>6</v>
      </c>
      <c r="AB5644" s="119">
        <v>6</v>
      </c>
      <c r="AC5644" s="137">
        <f>(Z5644*(100-AB5644))/100</f>
        <v>2640154.5</v>
      </c>
      <c r="AD5644" s="137">
        <f>IF(AND(AC5644="",M5644=""),0,IF((AC5644=""),M5644, IF( (M5644=""),AC5644,SUM(AC5644:AC5646)+M5644)))</f>
        <v>3548249.7</v>
      </c>
      <c r="AE5644" s="137">
        <f>IF( (X5644=""),AD5644*1,AD5644*(X5644/100) )</f>
        <v>3548249.7</v>
      </c>
      <c r="AF5644" s="137">
        <v>50000000</v>
      </c>
      <c r="AG5644" s="137">
        <f>IF((AF5644-AE5644) &gt; 1,0,IF((AF5644-AE5644)&lt;0,AE5644-AF5644,AF5644-AE5644))</f>
        <v>0</v>
      </c>
      <c r="AH5644" s="137">
        <v>0.02</v>
      </c>
    </row>
    <row r="5645" spans="1:34" s="173" customFormat="1" x14ac:dyDescent="0.55000000000000004">
      <c r="A5645" s="122"/>
      <c r="B5645" s="123">
        <v>2431</v>
      </c>
      <c r="C5645" s="123">
        <v>10106</v>
      </c>
      <c r="D5645" s="135" t="s">
        <v>7778</v>
      </c>
      <c r="E5645" s="123" t="s">
        <v>34</v>
      </c>
      <c r="F5645" s="123">
        <v>27559</v>
      </c>
      <c r="G5645" s="123">
        <v>0</v>
      </c>
      <c r="H5645" s="123">
        <v>1</v>
      </c>
      <c r="I5645" s="136">
        <v>6.6</v>
      </c>
      <c r="J5645" s="123" t="s">
        <v>35</v>
      </c>
      <c r="K5645" s="137">
        <f>((G5645*400)+(H5645*100))+I5645</f>
        <v>106.6</v>
      </c>
      <c r="L5645" s="137">
        <v>800</v>
      </c>
      <c r="M5645" s="137">
        <f>K5645*L5645</f>
        <v>85280</v>
      </c>
      <c r="N5645" s="123">
        <v>1</v>
      </c>
      <c r="O5645" s="108" t="s">
        <v>7773</v>
      </c>
      <c r="P5645" s="138"/>
      <c r="Q5645" s="108" t="s">
        <v>7774</v>
      </c>
      <c r="R5645" s="108" t="s">
        <v>7776</v>
      </c>
      <c r="S5645" s="139"/>
      <c r="T5645" s="123" t="s">
        <v>51</v>
      </c>
      <c r="U5645" s="123" t="s">
        <v>45</v>
      </c>
      <c r="V5645" s="123" t="s">
        <v>52</v>
      </c>
      <c r="W5645" s="137">
        <v>104.16</v>
      </c>
      <c r="X5645" s="136">
        <v>100</v>
      </c>
      <c r="Y5645" s="137">
        <v>6750</v>
      </c>
      <c r="Z5645" s="137">
        <f>W5645*Y5645</f>
        <v>703080</v>
      </c>
      <c r="AA5645" s="119">
        <v>6</v>
      </c>
      <c r="AB5645" s="119">
        <v>6</v>
      </c>
      <c r="AC5645" s="137">
        <f>(Z5645*(100-AB5645))/100</f>
        <v>660895.19999999995</v>
      </c>
      <c r="AD5645" s="137">
        <f>IF(AND(AC5645="",M5645=""),0,IF((AC5645=""),M5645, IF( (M5645=""),AC5645,AC5645+M5645)))</f>
        <v>746175.2</v>
      </c>
      <c r="AE5645" s="137">
        <f>IF( (X5645=""),AD5645*1,AD5645*(X5645/100) )</f>
        <v>746175.2</v>
      </c>
      <c r="AF5645" s="137">
        <v>50000000</v>
      </c>
      <c r="AG5645" s="137">
        <f>IF((AF5645-AE5645) &gt; 1,0,IF((AF5645-AE5645)&lt;0,AE5645-AF5645,AF5645-AE5645))</f>
        <v>0</v>
      </c>
      <c r="AH5645" s="137">
        <v>0.02</v>
      </c>
    </row>
    <row r="5646" spans="1:34" s="173" customFormat="1" x14ac:dyDescent="0.55000000000000004">
      <c r="A5646" s="122"/>
      <c r="B5646" s="123"/>
      <c r="C5646" s="123"/>
      <c r="D5646" s="135"/>
      <c r="E5646" s="123"/>
      <c r="F5646" s="123"/>
      <c r="G5646" s="123"/>
      <c r="H5646" s="123"/>
      <c r="I5646" s="136"/>
      <c r="J5646" s="123"/>
      <c r="K5646" s="137"/>
      <c r="L5646" s="137" t="s">
        <v>63</v>
      </c>
      <c r="M5646" s="137">
        <f>SUM(M5644:M5645)</f>
        <v>332480</v>
      </c>
      <c r="N5646" s="123"/>
      <c r="O5646" s="108"/>
      <c r="P5646" s="138"/>
      <c r="Q5646" s="108"/>
      <c r="R5646" s="108"/>
      <c r="S5646" s="139"/>
      <c r="T5646" s="123"/>
      <c r="U5646" s="123"/>
      <c r="V5646" s="123"/>
      <c r="W5646" s="137"/>
      <c r="X5646" s="136"/>
      <c r="Y5646" s="137"/>
      <c r="Z5646" s="137"/>
      <c r="AA5646" s="119"/>
      <c r="AB5646" s="119"/>
      <c r="AC5646" s="137"/>
      <c r="AD5646" s="137"/>
      <c r="AE5646" s="137">
        <f>SUM(AE5644:AE5645)</f>
        <v>4294424.9000000004</v>
      </c>
      <c r="AF5646" s="137"/>
      <c r="AG5646" s="137">
        <f>SUM(AG5644:AG5645)</f>
        <v>0</v>
      </c>
      <c r="AH5646" s="137"/>
    </row>
    <row r="5647" spans="1:34" s="173" customFormat="1" x14ac:dyDescent="0.55000000000000004">
      <c r="A5647" s="122" t="s">
        <v>7781</v>
      </c>
      <c r="B5647" s="123">
        <v>2432</v>
      </c>
      <c r="C5647" s="123">
        <v>9682</v>
      </c>
      <c r="D5647" s="135" t="s">
        <v>7782</v>
      </c>
      <c r="E5647" s="123" t="s">
        <v>34</v>
      </c>
      <c r="F5647" s="123">
        <v>21346</v>
      </c>
      <c r="G5647" s="123">
        <v>0</v>
      </c>
      <c r="H5647" s="123">
        <v>0</v>
      </c>
      <c r="I5647" s="136">
        <v>99.7</v>
      </c>
      <c r="J5647" s="123" t="s">
        <v>35</v>
      </c>
      <c r="K5647" s="137">
        <f>((G5647*400)+(H5647*100))+I5647</f>
        <v>99.7</v>
      </c>
      <c r="L5647" s="137">
        <v>400</v>
      </c>
      <c r="M5647" s="137">
        <f>K5647*L5647</f>
        <v>39880</v>
      </c>
      <c r="N5647" s="123">
        <v>1</v>
      </c>
      <c r="O5647" s="108" t="s">
        <v>7779</v>
      </c>
      <c r="P5647" s="138">
        <v>5570701157158</v>
      </c>
      <c r="Q5647" s="108" t="s">
        <v>7780</v>
      </c>
      <c r="R5647" s="108" t="s">
        <v>7783</v>
      </c>
      <c r="S5647" s="139"/>
      <c r="T5647" s="123" t="s">
        <v>51</v>
      </c>
      <c r="U5647" s="123" t="s">
        <v>45</v>
      </c>
      <c r="V5647" s="123" t="s">
        <v>52</v>
      </c>
      <c r="W5647" s="137">
        <v>138.32</v>
      </c>
      <c r="X5647" s="136">
        <v>35.409999999999997</v>
      </c>
      <c r="Y5647" s="137">
        <v>6750</v>
      </c>
      <c r="Z5647" s="137">
        <f>W5647*Y5647</f>
        <v>933660</v>
      </c>
      <c r="AA5647" s="119">
        <v>6</v>
      </c>
      <c r="AB5647" s="119">
        <v>6</v>
      </c>
      <c r="AC5647" s="137">
        <f>(Z5647*(100-AB5647))/100</f>
        <v>877640.4</v>
      </c>
      <c r="AD5647" s="137">
        <f>IF(AND(AC5647="",M5647=""),0,IF((AC5647=""),M5647, IF( (M5647=""),AC5647,SUM(AC5647:AC5649)+M5647)))</f>
        <v>2075669.2000000002</v>
      </c>
      <c r="AE5647" s="137">
        <f>IF( (X5647=""),AD5647*1,AD5647*(X5647/100) )</f>
        <v>734994.46372</v>
      </c>
      <c r="AF5647" s="137">
        <v>50000000</v>
      </c>
      <c r="AG5647" s="137">
        <f>IF((AF5647-AE5647) &gt; 1,0,IF((AF5647-AE5647)&lt;0,AE5647-AF5647,AF5647-AE5647))</f>
        <v>0</v>
      </c>
      <c r="AH5647" s="137">
        <v>0.02</v>
      </c>
    </row>
    <row r="5648" spans="1:34" s="173" customFormat="1" x14ac:dyDescent="0.55000000000000004">
      <c r="A5648" s="122"/>
      <c r="B5648" s="123"/>
      <c r="C5648" s="123"/>
      <c r="D5648" s="135"/>
      <c r="E5648" s="123"/>
      <c r="F5648" s="123"/>
      <c r="G5648" s="123"/>
      <c r="H5648" s="123"/>
      <c r="I5648" s="136"/>
      <c r="J5648" s="123"/>
      <c r="K5648" s="137"/>
      <c r="L5648" s="137"/>
      <c r="M5648" s="137"/>
      <c r="N5648" s="123">
        <v>2</v>
      </c>
      <c r="O5648" s="108" t="s">
        <v>7779</v>
      </c>
      <c r="P5648" s="138">
        <v>5570701157158</v>
      </c>
      <c r="Q5648" s="108" t="s">
        <v>7780</v>
      </c>
      <c r="R5648" s="108" t="s">
        <v>7783</v>
      </c>
      <c r="S5648" s="139" t="s">
        <v>7784</v>
      </c>
      <c r="T5648" s="123" t="s">
        <v>51</v>
      </c>
      <c r="U5648" s="123" t="s">
        <v>45</v>
      </c>
      <c r="V5648" s="123" t="s">
        <v>52</v>
      </c>
      <c r="W5648" s="137">
        <v>252.32</v>
      </c>
      <c r="X5648" s="136">
        <v>64.59</v>
      </c>
      <c r="Y5648" s="137">
        <v>6750</v>
      </c>
      <c r="Z5648" s="137">
        <f>W5648*Y5648</f>
        <v>1703160</v>
      </c>
      <c r="AA5648" s="119">
        <v>21</v>
      </c>
      <c r="AB5648" s="119">
        <v>32</v>
      </c>
      <c r="AC5648" s="137">
        <f>(Z5648*(100-AB5648))/100</f>
        <v>1158148.8</v>
      </c>
      <c r="AD5648" s="137">
        <f>IF(AND(AC5648="",M5647=""),0,IF((AC5648=""),M5647, IF( (M5647=""),AC5648,SUM(AC5647:AC5649)+M5647)))</f>
        <v>2075669.2000000002</v>
      </c>
      <c r="AE5648" s="137">
        <f>IF( (X5648=""),AD5648*1,AD5648*(X5648/100) )</f>
        <v>1340674.7362800001</v>
      </c>
      <c r="AF5648" s="137">
        <v>50000000</v>
      </c>
      <c r="AG5648" s="137">
        <f>IF((AF5648-AE5648) &gt; 1,0,IF((AF5648-AE5648)&lt;0,AE5648-AF5648,AF5648-AE5648))</f>
        <v>0</v>
      </c>
      <c r="AH5648" s="137">
        <v>0.02</v>
      </c>
    </row>
    <row r="5649" spans="1:34" s="173" customFormat="1" x14ac:dyDescent="0.55000000000000004">
      <c r="A5649" s="122"/>
      <c r="B5649" s="123"/>
      <c r="C5649" s="123"/>
      <c r="D5649" s="135"/>
      <c r="E5649" s="123"/>
      <c r="F5649" s="123"/>
      <c r="G5649" s="123"/>
      <c r="H5649" s="123"/>
      <c r="I5649" s="136"/>
      <c r="J5649" s="123"/>
      <c r="K5649" s="137"/>
      <c r="L5649" s="137" t="s">
        <v>63</v>
      </c>
      <c r="M5649" s="137">
        <f>SUM(M5647:M5648)</f>
        <v>39880</v>
      </c>
      <c r="N5649" s="123"/>
      <c r="O5649" s="108"/>
      <c r="P5649" s="138"/>
      <c r="Q5649" s="108"/>
      <c r="R5649" s="108"/>
      <c r="S5649" s="139"/>
      <c r="T5649" s="123"/>
      <c r="U5649" s="123"/>
      <c r="V5649" s="123"/>
      <c r="W5649" s="137"/>
      <c r="X5649" s="136"/>
      <c r="Y5649" s="137"/>
      <c r="Z5649" s="137"/>
      <c r="AA5649" s="119"/>
      <c r="AB5649" s="119"/>
      <c r="AC5649" s="137"/>
      <c r="AD5649" s="137"/>
      <c r="AE5649" s="137">
        <f>SUM(AE5647:AE5648)</f>
        <v>2075669.2000000002</v>
      </c>
      <c r="AF5649" s="137"/>
      <c r="AG5649" s="137">
        <f>SUM(AG5647:AG5648)</f>
        <v>0</v>
      </c>
      <c r="AH5649" s="137"/>
    </row>
    <row r="5650" spans="1:34" s="173" customFormat="1" x14ac:dyDescent="0.55000000000000004">
      <c r="A5650" s="122" t="s">
        <v>7787</v>
      </c>
      <c r="B5650" s="123">
        <v>2433</v>
      </c>
      <c r="C5650" s="123">
        <v>8653</v>
      </c>
      <c r="D5650" s="135" t="s">
        <v>7788</v>
      </c>
      <c r="E5650" s="123" t="s">
        <v>34</v>
      </c>
      <c r="F5650" s="123">
        <v>21807</v>
      </c>
      <c r="G5650" s="123">
        <v>0</v>
      </c>
      <c r="H5650" s="123">
        <v>1</v>
      </c>
      <c r="I5650" s="136">
        <v>20</v>
      </c>
      <c r="J5650" s="123" t="s">
        <v>35</v>
      </c>
      <c r="K5650" s="137">
        <f>((G5650*400)+(H5650*100))+I5650</f>
        <v>120</v>
      </c>
      <c r="L5650" s="137">
        <v>600</v>
      </c>
      <c r="M5650" s="137">
        <f>K5650*L5650</f>
        <v>72000</v>
      </c>
      <c r="N5650" s="123">
        <v>1</v>
      </c>
      <c r="O5650" s="108" t="s">
        <v>7785</v>
      </c>
      <c r="P5650" s="138">
        <v>3570800353668</v>
      </c>
      <c r="Q5650" s="108" t="s">
        <v>7786</v>
      </c>
      <c r="R5650" s="108" t="s">
        <v>7789</v>
      </c>
      <c r="S5650" s="139" t="s">
        <v>7790</v>
      </c>
      <c r="T5650" s="123" t="s">
        <v>51</v>
      </c>
      <c r="U5650" s="123" t="s">
        <v>45</v>
      </c>
      <c r="V5650" s="123" t="s">
        <v>52</v>
      </c>
      <c r="W5650" s="137">
        <v>124.55</v>
      </c>
      <c r="X5650" s="136">
        <v>45.47</v>
      </c>
      <c r="Y5650" s="137">
        <v>6750</v>
      </c>
      <c r="Z5650" s="137">
        <f>W5650*Y5650</f>
        <v>840712.5</v>
      </c>
      <c r="AA5650" s="119">
        <v>6</v>
      </c>
      <c r="AB5650" s="119">
        <v>6</v>
      </c>
      <c r="AC5650" s="137">
        <f>(Z5650*(100-AB5650))/100</f>
        <v>790269.75</v>
      </c>
      <c r="AD5650" s="137">
        <f>IF(AND(AC5650="",M5650=""),0,IF((AC5650=""),M5650, IF( (M5650=""),AC5650,SUM(AC5650:AC5658)+M5650)))</f>
        <v>1780682.6500000001</v>
      </c>
      <c r="AE5650" s="137">
        <f>IF( (X5650=""),AD5650*1,AD5650*(X5650/100) )</f>
        <v>809676.40095500008</v>
      </c>
      <c r="AF5650" s="137">
        <v>50000000</v>
      </c>
      <c r="AG5650" s="137">
        <f>IF((AF5650-AE5650) &gt; 1,0,IF((AF5650-AE5650)&lt;0,AE5650-AF5650,AF5650-AE5650))</f>
        <v>0</v>
      </c>
      <c r="AH5650" s="137">
        <v>0.02</v>
      </c>
    </row>
    <row r="5651" spans="1:34" s="173" customFormat="1" x14ac:dyDescent="0.55000000000000004">
      <c r="A5651" s="122"/>
      <c r="B5651" s="123"/>
      <c r="C5651" s="123"/>
      <c r="D5651" s="135"/>
      <c r="E5651" s="123"/>
      <c r="F5651" s="123"/>
      <c r="G5651" s="123"/>
      <c r="H5651" s="123"/>
      <c r="I5651" s="136"/>
      <c r="J5651" s="123"/>
      <c r="K5651" s="137"/>
      <c r="L5651" s="137"/>
      <c r="M5651" s="137"/>
      <c r="N5651" s="123">
        <v>2</v>
      </c>
      <c r="O5651" s="108" t="s">
        <v>7785</v>
      </c>
      <c r="P5651" s="138">
        <v>3570800353668</v>
      </c>
      <c r="Q5651" s="108" t="s">
        <v>7786</v>
      </c>
      <c r="R5651" s="108" t="s">
        <v>7789</v>
      </c>
      <c r="S5651" s="139" t="s">
        <v>7791</v>
      </c>
      <c r="T5651" s="123" t="s">
        <v>51</v>
      </c>
      <c r="U5651" s="123" t="s">
        <v>45</v>
      </c>
      <c r="V5651" s="123" t="s">
        <v>52</v>
      </c>
      <c r="W5651" s="137">
        <v>122.18</v>
      </c>
      <c r="X5651" s="136">
        <v>44.6</v>
      </c>
      <c r="Y5651" s="137">
        <v>6750</v>
      </c>
      <c r="Z5651" s="137">
        <f>W5651*Y5651</f>
        <v>824715</v>
      </c>
      <c r="AA5651" s="119">
        <v>6</v>
      </c>
      <c r="AB5651" s="119">
        <v>6</v>
      </c>
      <c r="AC5651" s="137">
        <f>(Z5651*(100-AB5651))/100</f>
        <v>775232.1</v>
      </c>
      <c r="AD5651" s="137">
        <f>IF(AND(AC5651="",M5650=""),0,IF((AC5651=""),M5650, IF( (M5650=""),AC5651,SUM(AC5650:AC5658)+M5650)))</f>
        <v>1780682.6500000001</v>
      </c>
      <c r="AE5651" s="137">
        <f>IF( (X5651=""),AD5651*1,AD5651*(X5651/100) )</f>
        <v>794184.46190000011</v>
      </c>
      <c r="AF5651" s="137">
        <v>50000000</v>
      </c>
      <c r="AG5651" s="137">
        <f>IF((AF5651-AE5651) &gt; 1,0,IF((AF5651-AE5651)&lt;0,AE5651-AF5651,AF5651-AE5651))</f>
        <v>0</v>
      </c>
      <c r="AH5651" s="137">
        <v>0.02</v>
      </c>
    </row>
    <row r="5652" spans="1:34" s="173" customFormat="1" x14ac:dyDescent="0.55000000000000004">
      <c r="A5652" s="122"/>
      <c r="B5652" s="123"/>
      <c r="C5652" s="123"/>
      <c r="D5652" s="135"/>
      <c r="E5652" s="123"/>
      <c r="F5652" s="123"/>
      <c r="G5652" s="123"/>
      <c r="H5652" s="123"/>
      <c r="I5652" s="136"/>
      <c r="J5652" s="123"/>
      <c r="K5652" s="137"/>
      <c r="L5652" s="137"/>
      <c r="M5652" s="137"/>
      <c r="N5652" s="123">
        <v>3</v>
      </c>
      <c r="O5652" s="108" t="s">
        <v>7785</v>
      </c>
      <c r="P5652" s="138">
        <v>3570800353668</v>
      </c>
      <c r="Q5652" s="108" t="s">
        <v>7786</v>
      </c>
      <c r="R5652" s="108" t="s">
        <v>7789</v>
      </c>
      <c r="S5652" s="139" t="s">
        <v>7792</v>
      </c>
      <c r="T5652" s="123" t="s">
        <v>343</v>
      </c>
      <c r="U5652" s="123" t="s">
        <v>45</v>
      </c>
      <c r="V5652" s="123" t="s">
        <v>52</v>
      </c>
      <c r="W5652" s="137">
        <v>27.2</v>
      </c>
      <c r="X5652" s="136">
        <v>9.93</v>
      </c>
      <c r="Y5652" s="137">
        <v>5600</v>
      </c>
      <c r="Z5652" s="137">
        <f>W5652*Y5652</f>
        <v>152320</v>
      </c>
      <c r="AA5652" s="119">
        <v>6</v>
      </c>
      <c r="AB5652" s="119">
        <v>6</v>
      </c>
      <c r="AC5652" s="137">
        <f>(Z5652*(100-AB5652))/100</f>
        <v>143180.79999999999</v>
      </c>
      <c r="AD5652" s="137">
        <f>IF(AND(AC5652="",M5650=""),0,IF((AC5652=""),M5650, IF( (M5650=""),AC5652,SUM(AC5650:AC5658)+M5650)))</f>
        <v>1780682.6500000001</v>
      </c>
      <c r="AE5652" s="137">
        <f>IF( (X5652=""),AD5652*1,AD5652*(X5652/100) )</f>
        <v>176821.78714500001</v>
      </c>
      <c r="AF5652" s="137">
        <v>50000000</v>
      </c>
      <c r="AG5652" s="137">
        <f>IF((AF5652-AE5652) &gt; 1,0,IF((AF5652-AE5652)&lt;0,AE5652-AF5652,AF5652-AE5652))</f>
        <v>0</v>
      </c>
      <c r="AH5652" s="137">
        <v>0.02</v>
      </c>
    </row>
    <row r="5653" spans="1:34" s="173" customFormat="1" x14ac:dyDescent="0.55000000000000004">
      <c r="A5653" s="122"/>
      <c r="B5653" s="123"/>
      <c r="C5653" s="123"/>
      <c r="D5653" s="135"/>
      <c r="E5653" s="123"/>
      <c r="F5653" s="123"/>
      <c r="G5653" s="123"/>
      <c r="H5653" s="123"/>
      <c r="I5653" s="136"/>
      <c r="J5653" s="123"/>
      <c r="K5653" s="137"/>
      <c r="L5653" s="137" t="s">
        <v>63</v>
      </c>
      <c r="M5653" s="137">
        <f>SUM(M5650:M5652)</f>
        <v>72000</v>
      </c>
      <c r="N5653" s="123"/>
      <c r="O5653" s="108"/>
      <c r="P5653" s="138"/>
      <c r="Q5653" s="108"/>
      <c r="R5653" s="108"/>
      <c r="S5653" s="139"/>
      <c r="T5653" s="123"/>
      <c r="U5653" s="123"/>
      <c r="V5653" s="123"/>
      <c r="W5653" s="137"/>
      <c r="X5653" s="136"/>
      <c r="Y5653" s="137"/>
      <c r="Z5653" s="137"/>
      <c r="AA5653" s="119"/>
      <c r="AB5653" s="119"/>
      <c r="AC5653" s="137"/>
      <c r="AD5653" s="137"/>
      <c r="AE5653" s="137">
        <f>SUM(AE5650:AE5652)</f>
        <v>1780682.6500000001</v>
      </c>
      <c r="AF5653" s="137"/>
      <c r="AG5653" s="137">
        <f>SUM(AG5650:AG5652)</f>
        <v>0</v>
      </c>
      <c r="AH5653" s="137"/>
    </row>
    <row r="5654" spans="1:34" s="99" customFormat="1" x14ac:dyDescent="0.55000000000000004">
      <c r="A5654" s="107" t="s">
        <v>7810</v>
      </c>
      <c r="B5654" s="161">
        <v>2681</v>
      </c>
      <c r="C5654" s="161">
        <v>7390</v>
      </c>
      <c r="D5654" s="162" t="s">
        <v>7811</v>
      </c>
      <c r="E5654" s="161" t="s">
        <v>34</v>
      </c>
      <c r="F5654" s="161">
        <v>6826</v>
      </c>
      <c r="G5654" s="161">
        <v>1</v>
      </c>
      <c r="H5654" s="161">
        <v>0</v>
      </c>
      <c r="I5654" s="163">
        <v>75</v>
      </c>
      <c r="J5654" s="161" t="s">
        <v>62</v>
      </c>
      <c r="K5654" s="121">
        <f>((G5654*400)+(H5654*100))+I5654</f>
        <v>475</v>
      </c>
      <c r="L5654" s="121">
        <v>1650</v>
      </c>
      <c r="M5654" s="121">
        <f>K5654*L5654</f>
        <v>783750</v>
      </c>
      <c r="N5654" s="161"/>
      <c r="O5654" s="164"/>
      <c r="P5654" s="165"/>
      <c r="Q5654" s="164"/>
      <c r="R5654" s="164"/>
      <c r="S5654" s="166"/>
      <c r="T5654" s="161"/>
      <c r="U5654" s="161"/>
      <c r="V5654" s="161"/>
      <c r="W5654" s="121"/>
      <c r="X5654" s="163"/>
      <c r="Y5654" s="121"/>
      <c r="Z5654" s="121"/>
      <c r="AA5654" s="167"/>
      <c r="AB5654" s="167"/>
      <c r="AC5654" s="121"/>
      <c r="AD5654" s="121">
        <f>IF(AND(AC5654="",M5654=""),0,IF((AC5654=""),M5654,IF((M5654=""),AC5654,AC5654+M5654)))</f>
        <v>783750</v>
      </c>
      <c r="AE5654" s="121">
        <f>IF( (X5654=""),AD5654*1,AD5654*(X5654/100) )</f>
        <v>783750</v>
      </c>
      <c r="AF5654" s="121">
        <v>0</v>
      </c>
      <c r="AG5654" s="121">
        <f>IF((AF5654-AE5654) &gt; 1,0,IF((AF5654-AE5654)&lt;0,AE5654-AF5654,AF5654-AE5654))</f>
        <v>783750</v>
      </c>
      <c r="AH5654" s="121">
        <v>0.3</v>
      </c>
    </row>
    <row r="5655" spans="1:34" s="99" customFormat="1" x14ac:dyDescent="0.55000000000000004">
      <c r="A5655" s="107"/>
      <c r="B5655" s="161">
        <v>2682</v>
      </c>
      <c r="C5655" s="161">
        <v>7295</v>
      </c>
      <c r="D5655" s="162" t="s">
        <v>7812</v>
      </c>
      <c r="E5655" s="161" t="s">
        <v>34</v>
      </c>
      <c r="F5655" s="161">
        <v>7457</v>
      </c>
      <c r="G5655" s="161">
        <v>3</v>
      </c>
      <c r="H5655" s="161">
        <v>0</v>
      </c>
      <c r="I5655" s="163">
        <v>13</v>
      </c>
      <c r="J5655" s="161" t="s">
        <v>68</v>
      </c>
      <c r="K5655" s="121">
        <f>((G5655*400)+(H5655*100))+I5655</f>
        <v>1213</v>
      </c>
      <c r="L5655" s="121">
        <v>325</v>
      </c>
      <c r="M5655" s="121">
        <f>K5655*L5655</f>
        <v>394225</v>
      </c>
      <c r="N5655" s="161"/>
      <c r="O5655" s="164"/>
      <c r="P5655" s="165"/>
      <c r="Q5655" s="164"/>
      <c r="R5655" s="164"/>
      <c r="S5655" s="166"/>
      <c r="T5655" s="161"/>
      <c r="U5655" s="161"/>
      <c r="V5655" s="161"/>
      <c r="W5655" s="121"/>
      <c r="X5655" s="163"/>
      <c r="Y5655" s="121"/>
      <c r="Z5655" s="121"/>
      <c r="AA5655" s="167"/>
      <c r="AB5655" s="167"/>
      <c r="AC5655" s="121"/>
      <c r="AD5655" s="121">
        <f>IF(AND(AC5655="",M5655=""),0,IF((AC5655=""),M5655,IF((M5655=""),AC5655,AC5655+M5655)))</f>
        <v>394225</v>
      </c>
      <c r="AE5655" s="121">
        <f>IF( (X5655=""),AD5655*1,AD5655*(X5655/100) )</f>
        <v>394225</v>
      </c>
      <c r="AF5655" s="121">
        <v>0</v>
      </c>
      <c r="AG5655" s="121">
        <f>IF((AF5655-AE5655) &gt; 1,0,IF((AF5655-AE5655)&lt;0,AE5655-AF5655,AF5655-AE5655))</f>
        <v>394225</v>
      </c>
      <c r="AH5655" s="121">
        <v>0.3</v>
      </c>
    </row>
    <row r="5656" spans="1:34" s="99" customFormat="1" x14ac:dyDescent="0.55000000000000004">
      <c r="A5656" s="107"/>
      <c r="B5656" s="161"/>
      <c r="C5656" s="161"/>
      <c r="D5656" s="162"/>
      <c r="E5656" s="161"/>
      <c r="F5656" s="161"/>
      <c r="G5656" s="161"/>
      <c r="H5656" s="161"/>
      <c r="I5656" s="163"/>
      <c r="J5656" s="161"/>
      <c r="K5656" s="121"/>
      <c r="L5656" s="121" t="s">
        <v>63</v>
      </c>
      <c r="M5656" s="121">
        <f>SUM(M5654:M5655)</f>
        <v>1177975</v>
      </c>
      <c r="N5656" s="161"/>
      <c r="O5656" s="164"/>
      <c r="P5656" s="165"/>
      <c r="Q5656" s="164"/>
      <c r="R5656" s="164"/>
      <c r="S5656" s="166"/>
      <c r="T5656" s="161"/>
      <c r="U5656" s="161"/>
      <c r="V5656" s="161"/>
      <c r="W5656" s="121"/>
      <c r="X5656" s="163"/>
      <c r="Y5656" s="121"/>
      <c r="Z5656" s="121"/>
      <c r="AA5656" s="167"/>
      <c r="AB5656" s="167"/>
      <c r="AC5656" s="121"/>
      <c r="AD5656" s="121"/>
      <c r="AE5656" s="121">
        <f>SUM(AE5654:AE5655)</f>
        <v>1177975</v>
      </c>
      <c r="AF5656" s="121"/>
      <c r="AG5656" s="121">
        <f>SUM(AG5654:AG5655)</f>
        <v>1177975</v>
      </c>
      <c r="AH5656" s="121"/>
    </row>
    <row r="5657" spans="1:34" s="173" customFormat="1" x14ac:dyDescent="0.55000000000000004">
      <c r="A5657" s="122" t="s">
        <v>7793</v>
      </c>
      <c r="B5657" s="123">
        <v>2434</v>
      </c>
      <c r="C5657" s="123">
        <v>9633</v>
      </c>
      <c r="D5657" s="135" t="s">
        <v>7794</v>
      </c>
      <c r="E5657" s="123" t="s">
        <v>34</v>
      </c>
      <c r="F5657" s="123">
        <v>17418</v>
      </c>
      <c r="G5657" s="123">
        <v>3</v>
      </c>
      <c r="H5657" s="123">
        <v>3</v>
      </c>
      <c r="I5657" s="136">
        <v>33</v>
      </c>
      <c r="J5657" s="123" t="s">
        <v>38</v>
      </c>
      <c r="K5657" s="137">
        <f>((G5657*400)+(H5657*100))+I5657</f>
        <v>1533</v>
      </c>
      <c r="L5657" s="137">
        <v>800</v>
      </c>
      <c r="M5657" s="137">
        <f>K5657*L5657</f>
        <v>1226400</v>
      </c>
      <c r="N5657" s="123"/>
      <c r="O5657" s="108"/>
      <c r="P5657" s="138"/>
      <c r="Q5657" s="108"/>
      <c r="R5657" s="108"/>
      <c r="S5657" s="139"/>
      <c r="T5657" s="123"/>
      <c r="U5657" s="123"/>
      <c r="V5657" s="123"/>
      <c r="W5657" s="137"/>
      <c r="X5657" s="136"/>
      <c r="Y5657" s="137"/>
      <c r="Z5657" s="137"/>
      <c r="AA5657" s="119"/>
      <c r="AB5657" s="119"/>
      <c r="AC5657" s="137"/>
      <c r="AD5657" s="137">
        <f>IF(AND(AC5657="",M5657=""),0,IF((AC5657=""),M5657,IF((M5657=""),AC5657,AC5657+M5657)))</f>
        <v>1226400</v>
      </c>
      <c r="AE5657" s="137">
        <f>IF( (X5657=""),AD5657*1,AD5657*(X5657/100) )</f>
        <v>1226400</v>
      </c>
      <c r="AF5657" s="137">
        <v>50000000</v>
      </c>
      <c r="AG5657" s="137">
        <f>IF((AF5657-AE5657) &gt; 1,0,IF((AF5657-AE5657)&lt;0,AE5657-AF5657,AF5657-AE5657))</f>
        <v>0</v>
      </c>
      <c r="AH5657" s="137">
        <v>0.01</v>
      </c>
    </row>
    <row r="5658" spans="1:34" s="173" customFormat="1" x14ac:dyDescent="0.55000000000000004">
      <c r="A5658" s="122"/>
      <c r="B5658" s="123">
        <v>2435</v>
      </c>
      <c r="C5658" s="123">
        <v>9237</v>
      </c>
      <c r="D5658" s="135" t="s">
        <v>7795</v>
      </c>
      <c r="E5658" s="123" t="s">
        <v>34</v>
      </c>
      <c r="F5658" s="123">
        <v>17543</v>
      </c>
      <c r="G5658" s="123">
        <v>2</v>
      </c>
      <c r="H5658" s="123">
        <v>2</v>
      </c>
      <c r="I5658" s="136">
        <v>2</v>
      </c>
      <c r="J5658" s="123" t="s">
        <v>38</v>
      </c>
      <c r="K5658" s="137">
        <f>((G5658*400)+(H5658*100))+I5658</f>
        <v>1002</v>
      </c>
      <c r="L5658" s="137">
        <v>400</v>
      </c>
      <c r="M5658" s="137">
        <f>K5658*L5658</f>
        <v>400800</v>
      </c>
      <c r="N5658" s="123"/>
      <c r="O5658" s="108"/>
      <c r="P5658" s="138"/>
      <c r="Q5658" s="108"/>
      <c r="R5658" s="108"/>
      <c r="S5658" s="139"/>
      <c r="T5658" s="123"/>
      <c r="U5658" s="123"/>
      <c r="V5658" s="123"/>
      <c r="W5658" s="137"/>
      <c r="X5658" s="136"/>
      <c r="Y5658" s="137"/>
      <c r="Z5658" s="137"/>
      <c r="AA5658" s="119"/>
      <c r="AB5658" s="119"/>
      <c r="AC5658" s="137"/>
      <c r="AD5658" s="137">
        <f>IF(AND(AC5658="",M5658=""),0,IF((AC5658=""),M5658,IF((M5658=""),AC5658,AC5658+M5658)))</f>
        <v>400800</v>
      </c>
      <c r="AE5658" s="137">
        <f>IF( (X5658=""),AD5658*1,AD5658*(X5658/100) )</f>
        <v>400800</v>
      </c>
      <c r="AF5658" s="137">
        <v>50000000</v>
      </c>
      <c r="AG5658" s="137">
        <f>IF((AF5658-AE5658) &gt; 1,0,IF((AF5658-AE5658)&lt;0,AE5658-AF5658,AF5658-AE5658))</f>
        <v>0</v>
      </c>
      <c r="AH5658" s="137">
        <v>0.01</v>
      </c>
    </row>
    <row r="5659" spans="1:34" s="173" customFormat="1" x14ac:dyDescent="0.55000000000000004">
      <c r="A5659" s="122"/>
      <c r="B5659" s="123">
        <v>2436</v>
      </c>
      <c r="C5659" s="123">
        <v>9631</v>
      </c>
      <c r="D5659" s="135" t="s">
        <v>7796</v>
      </c>
      <c r="E5659" s="123" t="s">
        <v>34</v>
      </c>
      <c r="F5659" s="123">
        <v>22959</v>
      </c>
      <c r="G5659" s="123">
        <v>2</v>
      </c>
      <c r="H5659" s="123">
        <v>0</v>
      </c>
      <c r="I5659" s="136">
        <v>0</v>
      </c>
      <c r="J5659" s="123" t="s">
        <v>38</v>
      </c>
      <c r="K5659" s="137">
        <f>((G5659*400)+(H5659*100))+I5659</f>
        <v>800</v>
      </c>
      <c r="L5659" s="137">
        <v>325</v>
      </c>
      <c r="M5659" s="137">
        <f>K5659*L5659</f>
        <v>260000</v>
      </c>
      <c r="N5659" s="123"/>
      <c r="O5659" s="108"/>
      <c r="P5659" s="138"/>
      <c r="Q5659" s="108"/>
      <c r="R5659" s="108"/>
      <c r="S5659" s="139"/>
      <c r="T5659" s="123"/>
      <c r="U5659" s="123"/>
      <c r="V5659" s="123"/>
      <c r="W5659" s="137"/>
      <c r="X5659" s="136"/>
      <c r="Y5659" s="137"/>
      <c r="Z5659" s="137"/>
      <c r="AA5659" s="119"/>
      <c r="AB5659" s="119"/>
      <c r="AC5659" s="137"/>
      <c r="AD5659" s="137">
        <f>IF(AND(AC5659="",M5659=""),0,IF((AC5659=""),M5659,IF((M5659=""),AC5659,AC5659+M5659)))</f>
        <v>260000</v>
      </c>
      <c r="AE5659" s="137">
        <f>IF( (X5659=""),AD5659*1,AD5659*(X5659/100) )</f>
        <v>260000</v>
      </c>
      <c r="AF5659" s="137">
        <v>50000000</v>
      </c>
      <c r="AG5659" s="137">
        <f>IF((AF5659-AE5659) &gt; 1,0,IF((AF5659-AE5659)&lt;0,AE5659-AF5659,AF5659-AE5659))</f>
        <v>0</v>
      </c>
      <c r="AH5659" s="137">
        <v>0.01</v>
      </c>
    </row>
    <row r="5660" spans="1:34" s="173" customFormat="1" x14ac:dyDescent="0.55000000000000004">
      <c r="A5660" s="122"/>
      <c r="B5660" s="123">
        <v>2437</v>
      </c>
      <c r="C5660" s="123">
        <v>8820</v>
      </c>
      <c r="D5660" s="135" t="s">
        <v>7797</v>
      </c>
      <c r="E5660" s="123" t="s">
        <v>34</v>
      </c>
      <c r="F5660" s="123">
        <v>25502</v>
      </c>
      <c r="G5660" s="123">
        <v>3</v>
      </c>
      <c r="H5660" s="123">
        <v>0</v>
      </c>
      <c r="I5660" s="136">
        <v>0</v>
      </c>
      <c r="J5660" s="123" t="s">
        <v>38</v>
      </c>
      <c r="K5660" s="137">
        <f>((G5660*400)+(H5660*100))+I5660</f>
        <v>1200</v>
      </c>
      <c r="L5660" s="137">
        <v>325</v>
      </c>
      <c r="M5660" s="137">
        <f>K5660*L5660</f>
        <v>390000</v>
      </c>
      <c r="N5660" s="123"/>
      <c r="O5660" s="108"/>
      <c r="P5660" s="138"/>
      <c r="Q5660" s="108"/>
      <c r="R5660" s="108"/>
      <c r="S5660" s="139"/>
      <c r="T5660" s="123"/>
      <c r="U5660" s="123"/>
      <c r="V5660" s="123"/>
      <c r="W5660" s="137"/>
      <c r="X5660" s="136"/>
      <c r="Y5660" s="137"/>
      <c r="Z5660" s="137"/>
      <c r="AA5660" s="119"/>
      <c r="AB5660" s="119"/>
      <c r="AC5660" s="137"/>
      <c r="AD5660" s="137">
        <f>IF(AND(AC5660="",M5660=""),0,IF((AC5660=""),M5660,IF((M5660=""),AC5660,AC5660+M5660)))</f>
        <v>390000</v>
      </c>
      <c r="AE5660" s="137">
        <f>IF( (X5660=""),AD5660*1,AD5660*(X5660/100) )</f>
        <v>390000</v>
      </c>
      <c r="AF5660" s="137">
        <v>50000000</v>
      </c>
      <c r="AG5660" s="137">
        <f>IF((AF5660-AE5660) &gt; 1,0,IF((AF5660-AE5660)&lt;0,AE5660-AF5660,AF5660-AE5660))</f>
        <v>0</v>
      </c>
      <c r="AH5660" s="137">
        <v>0.01</v>
      </c>
    </row>
    <row r="5661" spans="1:34" s="173" customFormat="1" x14ac:dyDescent="0.55000000000000004">
      <c r="A5661" s="122"/>
      <c r="B5661" s="123"/>
      <c r="C5661" s="123"/>
      <c r="D5661" s="135"/>
      <c r="E5661" s="123"/>
      <c r="F5661" s="123"/>
      <c r="G5661" s="123"/>
      <c r="H5661" s="123"/>
      <c r="I5661" s="136"/>
      <c r="J5661" s="123"/>
      <c r="K5661" s="137"/>
      <c r="L5661" s="137" t="s">
        <v>63</v>
      </c>
      <c r="M5661" s="137">
        <f>SUM(M5657:M5660)</f>
        <v>2277200</v>
      </c>
      <c r="N5661" s="123"/>
      <c r="O5661" s="108"/>
      <c r="P5661" s="138"/>
      <c r="Q5661" s="108"/>
      <c r="R5661" s="108"/>
      <c r="S5661" s="139"/>
      <c r="T5661" s="123"/>
      <c r="U5661" s="123"/>
      <c r="V5661" s="123"/>
      <c r="W5661" s="137"/>
      <c r="X5661" s="136"/>
      <c r="Y5661" s="137"/>
      <c r="Z5661" s="137"/>
      <c r="AA5661" s="119"/>
      <c r="AB5661" s="119"/>
      <c r="AC5661" s="137"/>
      <c r="AD5661" s="137"/>
      <c r="AE5661" s="137">
        <f>SUM(AE5657:AE5660)</f>
        <v>2277200</v>
      </c>
      <c r="AF5661" s="137"/>
      <c r="AG5661" s="137">
        <f>SUM(AG5657:AG5660)</f>
        <v>0</v>
      </c>
      <c r="AH5661" s="137"/>
    </row>
    <row r="5662" spans="1:34" s="173" customFormat="1" x14ac:dyDescent="0.55000000000000004">
      <c r="A5662" s="122" t="s">
        <v>7800</v>
      </c>
      <c r="B5662" s="123">
        <v>2438</v>
      </c>
      <c r="C5662" s="123">
        <v>9933</v>
      </c>
      <c r="D5662" s="135"/>
      <c r="E5662" s="123" t="s">
        <v>37</v>
      </c>
      <c r="F5662" s="123"/>
      <c r="G5662" s="123">
        <v>3</v>
      </c>
      <c r="H5662" s="123">
        <v>3</v>
      </c>
      <c r="I5662" s="136">
        <v>99</v>
      </c>
      <c r="J5662" s="123" t="s">
        <v>38</v>
      </c>
      <c r="K5662" s="137">
        <f>((G5662*400)+(H5662*100))+I5662</f>
        <v>1599</v>
      </c>
      <c r="L5662" s="137">
        <v>225</v>
      </c>
      <c r="M5662" s="137">
        <f>K5662*L5662</f>
        <v>359775</v>
      </c>
      <c r="N5662" s="123"/>
      <c r="O5662" s="108"/>
      <c r="P5662" s="138"/>
      <c r="Q5662" s="108"/>
      <c r="R5662" s="108"/>
      <c r="S5662" s="139"/>
      <c r="T5662" s="123"/>
      <c r="U5662" s="123"/>
      <c r="V5662" s="123"/>
      <c r="W5662" s="137"/>
      <c r="X5662" s="136"/>
      <c r="Y5662" s="137"/>
      <c r="Z5662" s="137"/>
      <c r="AA5662" s="119"/>
      <c r="AB5662" s="119"/>
      <c r="AC5662" s="137"/>
      <c r="AD5662" s="137">
        <f>IF(AND(AC5662="",M5662=""),0,IF((AC5662=""),M5662,IF((M5662=""),AC5662,AC5662+M5662)))</f>
        <v>359775</v>
      </c>
      <c r="AE5662" s="137">
        <f t="shared" ref="AE5662:AE5667" si="556">IF( (X5662=""),AD5662*1,AD5662*(X5662/100) )</f>
        <v>359775</v>
      </c>
      <c r="AF5662" s="137">
        <v>0</v>
      </c>
      <c r="AG5662" s="137">
        <f t="shared" ref="AG5662:AG5667" si="557">IF((AF5662-AE5662) &gt; 1,0,IF((AF5662-AE5662)&lt;0,AE5662-AF5662,AF5662-AE5662))</f>
        <v>359775</v>
      </c>
      <c r="AH5662" s="137">
        <v>0.01</v>
      </c>
    </row>
    <row r="5663" spans="1:34" s="173" customFormat="1" x14ac:dyDescent="0.55000000000000004">
      <c r="A5663" s="122"/>
      <c r="B5663" s="123">
        <v>2439</v>
      </c>
      <c r="C5663" s="123">
        <v>9936</v>
      </c>
      <c r="D5663" s="135"/>
      <c r="E5663" s="123" t="s">
        <v>37</v>
      </c>
      <c r="F5663" s="123"/>
      <c r="G5663" s="123">
        <v>16</v>
      </c>
      <c r="H5663" s="123">
        <v>0</v>
      </c>
      <c r="I5663" s="136">
        <v>27</v>
      </c>
      <c r="J5663" s="123" t="s">
        <v>38</v>
      </c>
      <c r="K5663" s="137">
        <f>((G5663*400)+(H5663*100))+I5663</f>
        <v>6427</v>
      </c>
      <c r="L5663" s="137">
        <v>225</v>
      </c>
      <c r="M5663" s="137">
        <f>K5663*L5663</f>
        <v>1446075</v>
      </c>
      <c r="N5663" s="123"/>
      <c r="O5663" s="108"/>
      <c r="P5663" s="138"/>
      <c r="Q5663" s="108"/>
      <c r="R5663" s="108"/>
      <c r="S5663" s="139"/>
      <c r="T5663" s="123"/>
      <c r="U5663" s="123"/>
      <c r="V5663" s="123"/>
      <c r="W5663" s="137"/>
      <c r="X5663" s="136"/>
      <c r="Y5663" s="137"/>
      <c r="Z5663" s="137"/>
      <c r="AA5663" s="119"/>
      <c r="AB5663" s="119"/>
      <c r="AC5663" s="137"/>
      <c r="AD5663" s="137">
        <f>IF(AND(AC5663="",M5663=""),0,IF((AC5663=""),M5663,IF((M5663=""),AC5663,AC5663+M5663)))</f>
        <v>1446075</v>
      </c>
      <c r="AE5663" s="137">
        <f t="shared" si="556"/>
        <v>1446075</v>
      </c>
      <c r="AF5663" s="137">
        <v>0</v>
      </c>
      <c r="AG5663" s="137">
        <f t="shared" si="557"/>
        <v>1446075</v>
      </c>
      <c r="AH5663" s="137">
        <v>0.01</v>
      </c>
    </row>
    <row r="5664" spans="1:34" s="173" customFormat="1" x14ac:dyDescent="0.55000000000000004">
      <c r="A5664" s="122"/>
      <c r="B5664" s="123">
        <v>2440</v>
      </c>
      <c r="C5664" s="123">
        <v>9938</v>
      </c>
      <c r="D5664" s="135">
        <v>3002</v>
      </c>
      <c r="E5664" s="123" t="s">
        <v>37</v>
      </c>
      <c r="F5664" s="123"/>
      <c r="G5664" s="123">
        <v>0</v>
      </c>
      <c r="H5664" s="123">
        <v>2</v>
      </c>
      <c r="I5664" s="136">
        <v>8</v>
      </c>
      <c r="J5664" s="123" t="s">
        <v>35</v>
      </c>
      <c r="K5664" s="137">
        <f>((G5664*400)+(H5664*100))+I5664</f>
        <v>208</v>
      </c>
      <c r="L5664" s="137">
        <v>225</v>
      </c>
      <c r="M5664" s="137">
        <f>K5664*L5664</f>
        <v>46800</v>
      </c>
      <c r="N5664" s="123">
        <v>1</v>
      </c>
      <c r="O5664" s="108" t="s">
        <v>7798</v>
      </c>
      <c r="P5664" s="138"/>
      <c r="Q5664" s="108" t="s">
        <v>7799</v>
      </c>
      <c r="R5664" s="108" t="s">
        <v>7801</v>
      </c>
      <c r="S5664" s="139"/>
      <c r="T5664" s="123" t="s">
        <v>343</v>
      </c>
      <c r="U5664" s="123" t="s">
        <v>45</v>
      </c>
      <c r="V5664" s="123" t="s">
        <v>52</v>
      </c>
      <c r="W5664" s="137">
        <v>91.85</v>
      </c>
      <c r="X5664" s="136">
        <v>100</v>
      </c>
      <c r="Y5664" s="137">
        <v>5600</v>
      </c>
      <c r="Z5664" s="137">
        <f>W5664*Y5664</f>
        <v>514359.99999999994</v>
      </c>
      <c r="AA5664" s="119">
        <v>7</v>
      </c>
      <c r="AB5664" s="119">
        <v>7</v>
      </c>
      <c r="AC5664" s="137">
        <f>(Z5664*(100-AB5664))/100</f>
        <v>478354.79999999993</v>
      </c>
      <c r="AD5664" s="137">
        <f>IF(AND(AC5664="",M5664=""),0,IF((AC5664=""),M5664, IF( (M5664=""),AC5664,SUM(AC5664:AC5664)+M5664)))</f>
        <v>525154.79999999993</v>
      </c>
      <c r="AE5664" s="137">
        <f t="shared" si="556"/>
        <v>525154.79999999993</v>
      </c>
      <c r="AF5664" s="137">
        <v>10000000</v>
      </c>
      <c r="AG5664" s="137">
        <v>46800</v>
      </c>
      <c r="AH5664" s="137">
        <v>0.02</v>
      </c>
    </row>
    <row r="5665" spans="1:34" s="173" customFormat="1" x14ac:dyDescent="0.55000000000000004">
      <c r="A5665" s="122"/>
      <c r="B5665" s="123">
        <v>2441</v>
      </c>
      <c r="C5665" s="123">
        <v>4837</v>
      </c>
      <c r="D5665" s="135" t="s">
        <v>7802</v>
      </c>
      <c r="E5665" s="123" t="s">
        <v>37</v>
      </c>
      <c r="F5665" s="123">
        <v>4341</v>
      </c>
      <c r="G5665" s="123">
        <v>10</v>
      </c>
      <c r="H5665" s="123">
        <v>0</v>
      </c>
      <c r="I5665" s="136">
        <v>41</v>
      </c>
      <c r="J5665" s="123" t="s">
        <v>38</v>
      </c>
      <c r="K5665" s="137">
        <f>((G5665*400)+(H5665*100))+I5665</f>
        <v>4041</v>
      </c>
      <c r="L5665" s="137">
        <v>225</v>
      </c>
      <c r="M5665" s="137">
        <f>K5665*L5665</f>
        <v>909225</v>
      </c>
      <c r="N5665" s="123"/>
      <c r="O5665" s="108"/>
      <c r="P5665" s="138"/>
      <c r="Q5665" s="108"/>
      <c r="R5665" s="108"/>
      <c r="S5665" s="139"/>
      <c r="T5665" s="123"/>
      <c r="U5665" s="123"/>
      <c r="V5665" s="123"/>
      <c r="W5665" s="137"/>
      <c r="X5665" s="136"/>
      <c r="Y5665" s="137"/>
      <c r="Z5665" s="137"/>
      <c r="AA5665" s="119"/>
      <c r="AB5665" s="119"/>
      <c r="AC5665" s="137"/>
      <c r="AD5665" s="137">
        <f>IF(AND(AC5665="",M5665=""),0,IF((AC5665=""),M5665,IF((M5665=""),AC5665,AC5665+M5665)))</f>
        <v>909225</v>
      </c>
      <c r="AE5665" s="137">
        <f t="shared" si="556"/>
        <v>909225</v>
      </c>
      <c r="AF5665" s="137">
        <v>0</v>
      </c>
      <c r="AG5665" s="137">
        <f t="shared" si="557"/>
        <v>909225</v>
      </c>
      <c r="AH5665" s="137">
        <v>0.01</v>
      </c>
    </row>
    <row r="5666" spans="1:34" s="173" customFormat="1" x14ac:dyDescent="0.55000000000000004">
      <c r="A5666" s="122"/>
      <c r="B5666" s="123">
        <v>2442</v>
      </c>
      <c r="C5666" s="123">
        <v>9795</v>
      </c>
      <c r="D5666" s="135" t="s">
        <v>7803</v>
      </c>
      <c r="E5666" s="123" t="s">
        <v>37</v>
      </c>
      <c r="F5666" s="123">
        <v>4346</v>
      </c>
      <c r="G5666" s="123">
        <v>0</v>
      </c>
      <c r="H5666" s="123">
        <v>2</v>
      </c>
      <c r="I5666" s="136">
        <v>22</v>
      </c>
      <c r="J5666" s="123" t="s">
        <v>35</v>
      </c>
      <c r="K5666" s="137">
        <f>((G5666*400)+(H5666*100))+I5666</f>
        <v>222</v>
      </c>
      <c r="L5666" s="137">
        <v>225</v>
      </c>
      <c r="M5666" s="137">
        <f>K5666*L5666</f>
        <v>49950</v>
      </c>
      <c r="N5666" s="123">
        <v>1</v>
      </c>
      <c r="O5666" s="108" t="s">
        <v>7798</v>
      </c>
      <c r="P5666" s="138"/>
      <c r="Q5666" s="108" t="s">
        <v>7799</v>
      </c>
      <c r="R5666" s="108" t="s">
        <v>7801</v>
      </c>
      <c r="S5666" s="139"/>
      <c r="T5666" s="123" t="s">
        <v>51</v>
      </c>
      <c r="U5666" s="123" t="s">
        <v>45</v>
      </c>
      <c r="V5666" s="123" t="s">
        <v>52</v>
      </c>
      <c r="W5666" s="137">
        <v>158.1</v>
      </c>
      <c r="X5666" s="136">
        <v>70.87</v>
      </c>
      <c r="Y5666" s="137">
        <v>6750</v>
      </c>
      <c r="Z5666" s="137">
        <f>W5666*Y5666</f>
        <v>1067175</v>
      </c>
      <c r="AA5666" s="119">
        <v>7</v>
      </c>
      <c r="AB5666" s="119">
        <v>7</v>
      </c>
      <c r="AC5666" s="137">
        <f>(Z5666*(100-AB5666))/100</f>
        <v>992472.75</v>
      </c>
      <c r="AD5666" s="137">
        <f>IF(AND(AC5666="",M5666=""),0,IF((AC5666=""),M5666, IF( (M5666=""),AC5666,SUM(AC5666:AC5667)+M5666)))</f>
        <v>1042422.75</v>
      </c>
      <c r="AE5666" s="137">
        <f t="shared" si="556"/>
        <v>738765.00292500004</v>
      </c>
      <c r="AF5666" s="137">
        <v>10000000</v>
      </c>
      <c r="AG5666" s="137">
        <v>49950</v>
      </c>
      <c r="AH5666" s="137">
        <v>0.02</v>
      </c>
    </row>
    <row r="5667" spans="1:34" s="173" customFormat="1" x14ac:dyDescent="0.55000000000000004">
      <c r="A5667" s="122"/>
      <c r="B5667" s="123"/>
      <c r="C5667" s="123"/>
      <c r="D5667" s="135"/>
      <c r="E5667" s="123"/>
      <c r="F5667" s="123"/>
      <c r="G5667" s="123"/>
      <c r="H5667" s="123"/>
      <c r="I5667" s="136"/>
      <c r="J5667" s="123"/>
      <c r="K5667" s="137"/>
      <c r="L5667" s="137"/>
      <c r="M5667" s="137"/>
      <c r="N5667" s="123">
        <v>2</v>
      </c>
      <c r="O5667" s="108" t="s">
        <v>7798</v>
      </c>
      <c r="P5667" s="138"/>
      <c r="Q5667" s="108" t="s">
        <v>7799</v>
      </c>
      <c r="R5667" s="108" t="s">
        <v>7801</v>
      </c>
      <c r="S5667" s="139"/>
      <c r="T5667" s="123" t="s">
        <v>55</v>
      </c>
      <c r="U5667" s="123" t="s">
        <v>45</v>
      </c>
      <c r="V5667" s="123" t="s">
        <v>52</v>
      </c>
      <c r="W5667" s="137">
        <v>65</v>
      </c>
      <c r="X5667" s="136">
        <v>29.13</v>
      </c>
      <c r="Y5667" s="137">
        <v>0</v>
      </c>
      <c r="Z5667" s="137">
        <f>W5667*Y5667</f>
        <v>0</v>
      </c>
      <c r="AA5667" s="119">
        <v>7</v>
      </c>
      <c r="AB5667" s="119">
        <v>7</v>
      </c>
      <c r="AC5667" s="137">
        <f>(Z5667*(100-AB5667))/100</f>
        <v>0</v>
      </c>
      <c r="AD5667" s="137">
        <f>IF(AND(AC5667="",M5666=""),0,IF((AC5667=""),M5666, IF( (M5666=""),AC5667,SUM(AC5666:AC5667)+M5666)))</f>
        <v>1042422.75</v>
      </c>
      <c r="AE5667" s="137">
        <f t="shared" si="556"/>
        <v>303657.74707500002</v>
      </c>
      <c r="AF5667" s="137">
        <v>10000000</v>
      </c>
      <c r="AG5667" s="137">
        <f t="shared" si="557"/>
        <v>0</v>
      </c>
      <c r="AH5667" s="137">
        <v>0.02</v>
      </c>
    </row>
    <row r="5668" spans="1:34" s="173" customFormat="1" x14ac:dyDescent="0.55000000000000004">
      <c r="A5668" s="122"/>
      <c r="B5668" s="123"/>
      <c r="C5668" s="123"/>
      <c r="D5668" s="135"/>
      <c r="E5668" s="123"/>
      <c r="F5668" s="123"/>
      <c r="G5668" s="123"/>
      <c r="H5668" s="123"/>
      <c r="I5668" s="136"/>
      <c r="J5668" s="123"/>
      <c r="K5668" s="137"/>
      <c r="L5668" s="137" t="s">
        <v>63</v>
      </c>
      <c r="M5668" s="137">
        <f>SUM(M5662:M5667)</f>
        <v>2811825</v>
      </c>
      <c r="N5668" s="123"/>
      <c r="O5668" s="108"/>
      <c r="P5668" s="138"/>
      <c r="Q5668" s="108"/>
      <c r="R5668" s="108"/>
      <c r="S5668" s="139"/>
      <c r="T5668" s="123"/>
      <c r="U5668" s="123"/>
      <c r="V5668" s="123"/>
      <c r="W5668" s="137"/>
      <c r="X5668" s="136"/>
      <c r="Y5668" s="137"/>
      <c r="Z5668" s="137"/>
      <c r="AA5668" s="119"/>
      <c r="AB5668" s="119"/>
      <c r="AC5668" s="137"/>
      <c r="AD5668" s="137"/>
      <c r="AE5668" s="137">
        <f>SUM(AE5662:AE5667)</f>
        <v>4282652.55</v>
      </c>
      <c r="AF5668" s="137"/>
      <c r="AG5668" s="137">
        <f>SUM(AG5662:AG5667)</f>
        <v>2811825</v>
      </c>
      <c r="AH5668" s="137"/>
    </row>
    <row r="5669" spans="1:34" s="173" customFormat="1" x14ac:dyDescent="0.55000000000000004">
      <c r="A5669" s="122" t="s">
        <v>7806</v>
      </c>
      <c r="B5669" s="123">
        <v>2443</v>
      </c>
      <c r="C5669" s="123">
        <v>6686</v>
      </c>
      <c r="D5669" s="135" t="s">
        <v>7807</v>
      </c>
      <c r="E5669" s="123" t="s">
        <v>34</v>
      </c>
      <c r="F5669" s="123">
        <v>23199</v>
      </c>
      <c r="G5669" s="123">
        <v>0</v>
      </c>
      <c r="H5669" s="123">
        <v>0</v>
      </c>
      <c r="I5669" s="136">
        <v>82</v>
      </c>
      <c r="J5669" s="123" t="s">
        <v>35</v>
      </c>
      <c r="K5669" s="137">
        <f>((G5669*400)+(H5669*100))+I5669</f>
        <v>82</v>
      </c>
      <c r="L5669" s="137">
        <v>850</v>
      </c>
      <c r="M5669" s="137">
        <f>K5669*L5669</f>
        <v>69700</v>
      </c>
      <c r="N5669" s="123">
        <v>1</v>
      </c>
      <c r="O5669" s="108" t="s">
        <v>7804</v>
      </c>
      <c r="P5669" s="138"/>
      <c r="Q5669" s="108" t="s">
        <v>7805</v>
      </c>
      <c r="R5669" s="108" t="s">
        <v>7808</v>
      </c>
      <c r="S5669" s="139" t="s">
        <v>7809</v>
      </c>
      <c r="T5669" s="123" t="s">
        <v>51</v>
      </c>
      <c r="U5669" s="123" t="s">
        <v>74</v>
      </c>
      <c r="V5669" s="123" t="s">
        <v>52</v>
      </c>
      <c r="W5669" s="137">
        <v>123.22</v>
      </c>
      <c r="X5669" s="136">
        <v>100</v>
      </c>
      <c r="Y5669" s="137">
        <v>6750</v>
      </c>
      <c r="Z5669" s="137">
        <f>W5669*Y5669</f>
        <v>831735</v>
      </c>
      <c r="AA5669" s="119">
        <v>21</v>
      </c>
      <c r="AB5669" s="119">
        <v>93</v>
      </c>
      <c r="AC5669" s="137">
        <f>(Z5669*(100-AB5669))/100</f>
        <v>58221.45</v>
      </c>
      <c r="AD5669" s="137">
        <f>IF(AND(AC5669="",M5669=""),0,IF((AC5669=""),M5669, IF( (M5669=""),AC5669,SUM(AC5669:AC5670)+M5669)))</f>
        <v>127921.45</v>
      </c>
      <c r="AE5669" s="137">
        <f>IF( (X5669=""),AD5669*1,AD5669*(X5669/100) )</f>
        <v>127921.45</v>
      </c>
      <c r="AF5669" s="137">
        <v>50000000</v>
      </c>
      <c r="AG5669" s="137">
        <f>IF((AF5669-AE5669) &gt; 1,0,IF((AF5669-AE5669)&lt;0,AE5669-AF5669,AF5669-AE5669))</f>
        <v>0</v>
      </c>
      <c r="AH5669" s="137">
        <v>0.02</v>
      </c>
    </row>
    <row r="5670" spans="1:34" s="173" customFormat="1" x14ac:dyDescent="0.55000000000000004">
      <c r="A5670" s="122"/>
      <c r="B5670" s="123"/>
      <c r="C5670" s="123"/>
      <c r="D5670" s="135"/>
      <c r="E5670" s="123"/>
      <c r="F5670" s="123"/>
      <c r="G5670" s="123"/>
      <c r="H5670" s="123"/>
      <c r="I5670" s="136"/>
      <c r="J5670" s="123"/>
      <c r="K5670" s="137"/>
      <c r="L5670" s="137" t="s">
        <v>63</v>
      </c>
      <c r="M5670" s="137">
        <f>SUM(M5669:M5669)</f>
        <v>69700</v>
      </c>
      <c r="N5670" s="123"/>
      <c r="O5670" s="108"/>
      <c r="P5670" s="138"/>
      <c r="Q5670" s="108"/>
      <c r="R5670" s="108"/>
      <c r="S5670" s="139"/>
      <c r="T5670" s="123"/>
      <c r="U5670" s="123"/>
      <c r="V5670" s="123"/>
      <c r="W5670" s="137"/>
      <c r="X5670" s="136"/>
      <c r="Y5670" s="137"/>
      <c r="Z5670" s="137"/>
      <c r="AA5670" s="119"/>
      <c r="AB5670" s="119"/>
      <c r="AC5670" s="137"/>
      <c r="AD5670" s="137"/>
      <c r="AE5670" s="137">
        <f>SUM(AE5669:AE5669)</f>
        <v>127921.45</v>
      </c>
      <c r="AF5670" s="137"/>
      <c r="AG5670" s="137">
        <f>SUM(AG5669:AG5669)</f>
        <v>0</v>
      </c>
      <c r="AH5670" s="137"/>
    </row>
    <row r="5671" spans="1:34" s="173" customFormat="1" x14ac:dyDescent="0.55000000000000004">
      <c r="A5671" s="122" t="s">
        <v>7813</v>
      </c>
      <c r="B5671" s="123">
        <v>2444</v>
      </c>
      <c r="C5671" s="123">
        <v>8897</v>
      </c>
      <c r="D5671" s="135" t="s">
        <v>7814</v>
      </c>
      <c r="E5671" s="123" t="s">
        <v>34</v>
      </c>
      <c r="F5671" s="123">
        <v>8267</v>
      </c>
      <c r="G5671" s="123">
        <v>5</v>
      </c>
      <c r="H5671" s="123">
        <v>0</v>
      </c>
      <c r="I5671" s="136">
        <v>12</v>
      </c>
      <c r="J5671" s="123" t="s">
        <v>38</v>
      </c>
      <c r="K5671" s="137">
        <f t="shared" ref="K5671:K5676" si="558">((G5671*400)+(H5671*100))+I5671</f>
        <v>2012</v>
      </c>
      <c r="L5671" s="137">
        <v>400</v>
      </c>
      <c r="M5671" s="137">
        <f t="shared" ref="M5671:M5676" si="559">K5671*L5671</f>
        <v>804800</v>
      </c>
      <c r="N5671" s="123"/>
      <c r="O5671" s="108"/>
      <c r="P5671" s="138"/>
      <c r="Q5671" s="108"/>
      <c r="R5671" s="108"/>
      <c r="S5671" s="139"/>
      <c r="T5671" s="123"/>
      <c r="U5671" s="123"/>
      <c r="V5671" s="123"/>
      <c r="W5671" s="137"/>
      <c r="X5671" s="136"/>
      <c r="Y5671" s="137"/>
      <c r="Z5671" s="137"/>
      <c r="AA5671" s="119"/>
      <c r="AB5671" s="119"/>
      <c r="AC5671" s="137"/>
      <c r="AD5671" s="137">
        <f t="shared" ref="AD5671:AD5676" si="560">IF(AND(AC5671="",M5671=""),0,IF((AC5671=""),M5671,IF((M5671=""),AC5671,AC5671+M5671)))</f>
        <v>804800</v>
      </c>
      <c r="AE5671" s="137">
        <f t="shared" ref="AE5671:AE5676" si="561">IF( (X5671=""),AD5671*1,AD5671*(X5671/100) )</f>
        <v>804800</v>
      </c>
      <c r="AF5671" s="137">
        <v>0</v>
      </c>
      <c r="AG5671" s="137">
        <f t="shared" ref="AG5671:AG5676" si="562">IF((AF5671-AE5671) &gt; 1,0,IF((AF5671-AE5671)&lt;0,AE5671-AF5671,AF5671-AE5671))</f>
        <v>804800</v>
      </c>
      <c r="AH5671" s="137">
        <v>0.01</v>
      </c>
    </row>
    <row r="5672" spans="1:34" s="173" customFormat="1" x14ac:dyDescent="0.55000000000000004">
      <c r="A5672" s="122"/>
      <c r="B5672" s="123">
        <v>2445</v>
      </c>
      <c r="C5672" s="123">
        <v>8879</v>
      </c>
      <c r="D5672" s="135" t="s">
        <v>7815</v>
      </c>
      <c r="E5672" s="123" t="s">
        <v>34</v>
      </c>
      <c r="F5672" s="123">
        <v>8271</v>
      </c>
      <c r="G5672" s="123">
        <v>9</v>
      </c>
      <c r="H5672" s="123">
        <v>0</v>
      </c>
      <c r="I5672" s="136">
        <v>60</v>
      </c>
      <c r="J5672" s="123" t="s">
        <v>38</v>
      </c>
      <c r="K5672" s="137">
        <f t="shared" si="558"/>
        <v>3660</v>
      </c>
      <c r="L5672" s="137">
        <v>325</v>
      </c>
      <c r="M5672" s="137">
        <f t="shared" si="559"/>
        <v>1189500</v>
      </c>
      <c r="N5672" s="123"/>
      <c r="O5672" s="108"/>
      <c r="P5672" s="138"/>
      <c r="Q5672" s="108"/>
      <c r="R5672" s="108"/>
      <c r="S5672" s="139"/>
      <c r="T5672" s="123"/>
      <c r="U5672" s="123"/>
      <c r="V5672" s="123"/>
      <c r="W5672" s="137"/>
      <c r="X5672" s="136"/>
      <c r="Y5672" s="137"/>
      <c r="Z5672" s="137"/>
      <c r="AA5672" s="119"/>
      <c r="AB5672" s="119"/>
      <c r="AC5672" s="137"/>
      <c r="AD5672" s="137">
        <f t="shared" si="560"/>
        <v>1189500</v>
      </c>
      <c r="AE5672" s="137">
        <f t="shared" si="561"/>
        <v>1189500</v>
      </c>
      <c r="AF5672" s="137">
        <v>0</v>
      </c>
      <c r="AG5672" s="137">
        <f t="shared" si="562"/>
        <v>1189500</v>
      </c>
      <c r="AH5672" s="137">
        <v>0.01</v>
      </c>
    </row>
    <row r="5673" spans="1:34" s="173" customFormat="1" x14ac:dyDescent="0.55000000000000004">
      <c r="A5673" s="122"/>
      <c r="B5673" s="123">
        <v>2446</v>
      </c>
      <c r="C5673" s="123">
        <v>8881</v>
      </c>
      <c r="D5673" s="135" t="s">
        <v>7816</v>
      </c>
      <c r="E5673" s="123" t="s">
        <v>34</v>
      </c>
      <c r="F5673" s="123">
        <v>8284</v>
      </c>
      <c r="G5673" s="123">
        <v>2</v>
      </c>
      <c r="H5673" s="123">
        <v>2</v>
      </c>
      <c r="I5673" s="136">
        <v>38</v>
      </c>
      <c r="J5673" s="123" t="s">
        <v>38</v>
      </c>
      <c r="K5673" s="137">
        <f t="shared" si="558"/>
        <v>1038</v>
      </c>
      <c r="L5673" s="137">
        <v>400</v>
      </c>
      <c r="M5673" s="137">
        <f t="shared" si="559"/>
        <v>415200</v>
      </c>
      <c r="N5673" s="123"/>
      <c r="O5673" s="108"/>
      <c r="P5673" s="138"/>
      <c r="Q5673" s="108"/>
      <c r="R5673" s="108"/>
      <c r="S5673" s="139"/>
      <c r="T5673" s="123"/>
      <c r="U5673" s="123"/>
      <c r="V5673" s="123"/>
      <c r="W5673" s="137"/>
      <c r="X5673" s="136"/>
      <c r="Y5673" s="137"/>
      <c r="Z5673" s="137"/>
      <c r="AA5673" s="119"/>
      <c r="AB5673" s="119"/>
      <c r="AC5673" s="137"/>
      <c r="AD5673" s="137">
        <f t="shared" si="560"/>
        <v>415200</v>
      </c>
      <c r="AE5673" s="137">
        <f t="shared" si="561"/>
        <v>415200</v>
      </c>
      <c r="AF5673" s="137">
        <v>0</v>
      </c>
      <c r="AG5673" s="137">
        <f t="shared" si="562"/>
        <v>415200</v>
      </c>
      <c r="AH5673" s="137">
        <v>0.01</v>
      </c>
    </row>
    <row r="5674" spans="1:34" s="173" customFormat="1" x14ac:dyDescent="0.55000000000000004">
      <c r="A5674" s="122"/>
      <c r="B5674" s="123" t="s">
        <v>15340</v>
      </c>
      <c r="C5674" s="123">
        <v>9779</v>
      </c>
      <c r="D5674" s="135" t="s">
        <v>7817</v>
      </c>
      <c r="E5674" s="123" t="s">
        <v>34</v>
      </c>
      <c r="F5674" s="123">
        <v>8285</v>
      </c>
      <c r="G5674" s="123">
        <v>5</v>
      </c>
      <c r="H5674" s="123">
        <v>3</v>
      </c>
      <c r="I5674" s="136">
        <v>17</v>
      </c>
      <c r="J5674" s="123" t="s">
        <v>38</v>
      </c>
      <c r="K5674" s="137">
        <f t="shared" si="558"/>
        <v>2317</v>
      </c>
      <c r="L5674" s="137">
        <v>250</v>
      </c>
      <c r="M5674" s="137">
        <f t="shared" si="559"/>
        <v>579250</v>
      </c>
      <c r="N5674" s="123"/>
      <c r="O5674" s="108"/>
      <c r="P5674" s="138"/>
      <c r="Q5674" s="108"/>
      <c r="R5674" s="108"/>
      <c r="S5674" s="139"/>
      <c r="T5674" s="123"/>
      <c r="U5674" s="123"/>
      <c r="V5674" s="123"/>
      <c r="W5674" s="137"/>
      <c r="X5674" s="136"/>
      <c r="Y5674" s="137"/>
      <c r="Z5674" s="137"/>
      <c r="AA5674" s="119"/>
      <c r="AB5674" s="119"/>
      <c r="AC5674" s="137"/>
      <c r="AD5674" s="137">
        <f t="shared" si="560"/>
        <v>579250</v>
      </c>
      <c r="AE5674" s="137">
        <f t="shared" si="561"/>
        <v>579250</v>
      </c>
      <c r="AF5674" s="137">
        <v>0</v>
      </c>
      <c r="AG5674" s="137">
        <f t="shared" si="562"/>
        <v>579250</v>
      </c>
      <c r="AH5674" s="137">
        <v>0.01</v>
      </c>
    </row>
    <row r="5675" spans="1:34" s="173" customFormat="1" x14ac:dyDescent="0.55000000000000004">
      <c r="A5675" s="122"/>
      <c r="B5675" s="123">
        <v>2447</v>
      </c>
      <c r="C5675" s="123">
        <v>8904</v>
      </c>
      <c r="D5675" s="135" t="s">
        <v>7818</v>
      </c>
      <c r="E5675" s="123" t="s">
        <v>34</v>
      </c>
      <c r="F5675" s="123">
        <v>8290</v>
      </c>
      <c r="G5675" s="123">
        <v>17</v>
      </c>
      <c r="H5675" s="123">
        <v>0</v>
      </c>
      <c r="I5675" s="136">
        <v>50</v>
      </c>
      <c r="J5675" s="123" t="s">
        <v>38</v>
      </c>
      <c r="K5675" s="137">
        <f t="shared" si="558"/>
        <v>6850</v>
      </c>
      <c r="L5675" s="137">
        <v>325</v>
      </c>
      <c r="M5675" s="137">
        <f t="shared" si="559"/>
        <v>2226250</v>
      </c>
      <c r="N5675" s="123"/>
      <c r="O5675" s="108"/>
      <c r="P5675" s="138"/>
      <c r="Q5675" s="108"/>
      <c r="R5675" s="108"/>
      <c r="S5675" s="139"/>
      <c r="T5675" s="123"/>
      <c r="U5675" s="123"/>
      <c r="V5675" s="123"/>
      <c r="W5675" s="137"/>
      <c r="X5675" s="136"/>
      <c r="Y5675" s="137"/>
      <c r="Z5675" s="137"/>
      <c r="AA5675" s="119"/>
      <c r="AB5675" s="119"/>
      <c r="AC5675" s="137"/>
      <c r="AD5675" s="137">
        <f t="shared" si="560"/>
        <v>2226250</v>
      </c>
      <c r="AE5675" s="137">
        <f t="shared" si="561"/>
        <v>2226250</v>
      </c>
      <c r="AF5675" s="137">
        <v>0</v>
      </c>
      <c r="AG5675" s="137">
        <f t="shared" si="562"/>
        <v>2226250</v>
      </c>
      <c r="AH5675" s="137">
        <v>0.01</v>
      </c>
    </row>
    <row r="5676" spans="1:34" s="173" customFormat="1" x14ac:dyDescent="0.55000000000000004">
      <c r="A5676" s="122"/>
      <c r="B5676" s="123">
        <v>2448</v>
      </c>
      <c r="C5676" s="123">
        <v>8887</v>
      </c>
      <c r="D5676" s="135" t="s">
        <v>7819</v>
      </c>
      <c r="E5676" s="123" t="s">
        <v>34</v>
      </c>
      <c r="F5676" s="123">
        <v>8306</v>
      </c>
      <c r="G5676" s="123">
        <v>9</v>
      </c>
      <c r="H5676" s="123">
        <v>1</v>
      </c>
      <c r="I5676" s="136">
        <v>82</v>
      </c>
      <c r="J5676" s="123" t="s">
        <v>38</v>
      </c>
      <c r="K5676" s="137">
        <f t="shared" si="558"/>
        <v>3782</v>
      </c>
      <c r="L5676" s="137">
        <v>250</v>
      </c>
      <c r="M5676" s="137">
        <f t="shared" si="559"/>
        <v>945500</v>
      </c>
      <c r="N5676" s="123"/>
      <c r="O5676" s="108"/>
      <c r="P5676" s="138"/>
      <c r="Q5676" s="108"/>
      <c r="R5676" s="108"/>
      <c r="S5676" s="139"/>
      <c r="T5676" s="123"/>
      <c r="U5676" s="123"/>
      <c r="V5676" s="123"/>
      <c r="W5676" s="137"/>
      <c r="X5676" s="136"/>
      <c r="Y5676" s="137"/>
      <c r="Z5676" s="137"/>
      <c r="AA5676" s="119"/>
      <c r="AB5676" s="119"/>
      <c r="AC5676" s="137"/>
      <c r="AD5676" s="137">
        <f t="shared" si="560"/>
        <v>945500</v>
      </c>
      <c r="AE5676" s="137">
        <f t="shared" si="561"/>
        <v>945500</v>
      </c>
      <c r="AF5676" s="137">
        <v>0</v>
      </c>
      <c r="AG5676" s="137">
        <f t="shared" si="562"/>
        <v>945500</v>
      </c>
      <c r="AH5676" s="137">
        <v>0.01</v>
      </c>
    </row>
    <row r="5677" spans="1:34" s="173" customFormat="1" x14ac:dyDescent="0.55000000000000004">
      <c r="A5677" s="122"/>
      <c r="B5677" s="123"/>
      <c r="C5677" s="123"/>
      <c r="D5677" s="135"/>
      <c r="E5677" s="123"/>
      <c r="F5677" s="123"/>
      <c r="G5677" s="123"/>
      <c r="H5677" s="123"/>
      <c r="I5677" s="136"/>
      <c r="J5677" s="123"/>
      <c r="K5677" s="137"/>
      <c r="L5677" s="137" t="s">
        <v>63</v>
      </c>
      <c r="M5677" s="137">
        <f>SUM(M5671:M5676)</f>
        <v>6160500</v>
      </c>
      <c r="N5677" s="123"/>
      <c r="O5677" s="108"/>
      <c r="P5677" s="138"/>
      <c r="Q5677" s="108"/>
      <c r="R5677" s="108"/>
      <c r="S5677" s="139"/>
      <c r="T5677" s="123"/>
      <c r="U5677" s="123"/>
      <c r="V5677" s="123"/>
      <c r="W5677" s="137"/>
      <c r="X5677" s="136"/>
      <c r="Y5677" s="137"/>
      <c r="Z5677" s="137"/>
      <c r="AA5677" s="119"/>
      <c r="AB5677" s="119"/>
      <c r="AC5677" s="137"/>
      <c r="AD5677" s="137"/>
      <c r="AE5677" s="137">
        <f>SUM(AE5671:AE5676)</f>
        <v>6160500</v>
      </c>
      <c r="AF5677" s="137"/>
      <c r="AG5677" s="137">
        <f>SUM(AG5671:AG5676)</f>
        <v>6160500</v>
      </c>
      <c r="AH5677" s="137"/>
    </row>
    <row r="5678" spans="1:34" s="173" customFormat="1" x14ac:dyDescent="0.55000000000000004">
      <c r="A5678" s="122" t="s">
        <v>7822</v>
      </c>
      <c r="B5678" s="123">
        <v>2449</v>
      </c>
      <c r="C5678" s="123">
        <v>8530</v>
      </c>
      <c r="D5678" s="135" t="s">
        <v>7823</v>
      </c>
      <c r="E5678" s="123" t="s">
        <v>34</v>
      </c>
      <c r="F5678" s="123">
        <v>3459</v>
      </c>
      <c r="G5678" s="123">
        <v>0</v>
      </c>
      <c r="H5678" s="123">
        <v>0</v>
      </c>
      <c r="I5678" s="136">
        <v>60</v>
      </c>
      <c r="J5678" s="123" t="s">
        <v>35</v>
      </c>
      <c r="K5678" s="137">
        <f>((G5678*400)+(H5678*100))+I5678</f>
        <v>60</v>
      </c>
      <c r="L5678" s="137">
        <v>800</v>
      </c>
      <c r="M5678" s="137">
        <f>K5678*L5678</f>
        <v>48000</v>
      </c>
      <c r="N5678" s="123">
        <v>1</v>
      </c>
      <c r="O5678" s="108" t="s">
        <v>7820</v>
      </c>
      <c r="P5678" s="138">
        <v>3570800349113</v>
      </c>
      <c r="Q5678" s="108" t="s">
        <v>7821</v>
      </c>
      <c r="R5678" s="108" t="s">
        <v>7824</v>
      </c>
      <c r="S5678" s="139" t="s">
        <v>7825</v>
      </c>
      <c r="T5678" s="123" t="s">
        <v>51</v>
      </c>
      <c r="U5678" s="123" t="s">
        <v>45</v>
      </c>
      <c r="V5678" s="123" t="s">
        <v>52</v>
      </c>
      <c r="W5678" s="137">
        <v>339</v>
      </c>
      <c r="X5678" s="136">
        <v>100</v>
      </c>
      <c r="Y5678" s="137">
        <v>6750</v>
      </c>
      <c r="Z5678" s="137">
        <f>W5678*Y5678</f>
        <v>2288250</v>
      </c>
      <c r="AA5678" s="119">
        <v>6</v>
      </c>
      <c r="AB5678" s="119">
        <v>6</v>
      </c>
      <c r="AC5678" s="137">
        <f>(Z5678*(100-AB5678))/100</f>
        <v>2150955</v>
      </c>
      <c r="AD5678" s="137">
        <f>IF(AND(AC5678="",M5678=""),0,IF((AC5678=""),M5678, IF( (M5678=""),AC5678,SUM(AC5678:AC5679)+M5678)))</f>
        <v>2198955</v>
      </c>
      <c r="AE5678" s="137">
        <f>IF( (X5678=""),AD5678*1,AD5678*(X5678/100) )</f>
        <v>2198955</v>
      </c>
      <c r="AF5678" s="137">
        <v>50000000</v>
      </c>
      <c r="AG5678" s="137">
        <f>IF((AF5678-AE5678) &gt; 1,0,IF((AF5678-AE5678)&lt;0,AE5678-AF5678,AF5678-AE5678))</f>
        <v>0</v>
      </c>
      <c r="AH5678" s="137">
        <v>0.02</v>
      </c>
    </row>
    <row r="5679" spans="1:34" s="173" customFormat="1" x14ac:dyDescent="0.55000000000000004">
      <c r="A5679" s="122"/>
      <c r="B5679" s="123"/>
      <c r="C5679" s="123"/>
      <c r="D5679" s="135"/>
      <c r="E5679" s="123"/>
      <c r="F5679" s="123"/>
      <c r="G5679" s="123"/>
      <c r="H5679" s="123"/>
      <c r="I5679" s="136"/>
      <c r="J5679" s="123"/>
      <c r="K5679" s="137"/>
      <c r="L5679" s="137" t="s">
        <v>63</v>
      </c>
      <c r="M5679" s="137">
        <f>SUM(M5678:M5678)</f>
        <v>48000</v>
      </c>
      <c r="N5679" s="123"/>
      <c r="O5679" s="108"/>
      <c r="P5679" s="138"/>
      <c r="Q5679" s="108"/>
      <c r="R5679" s="108"/>
      <c r="S5679" s="139"/>
      <c r="T5679" s="123"/>
      <c r="U5679" s="123"/>
      <c r="V5679" s="123"/>
      <c r="W5679" s="137"/>
      <c r="X5679" s="136"/>
      <c r="Y5679" s="137"/>
      <c r="Z5679" s="137"/>
      <c r="AA5679" s="119"/>
      <c r="AB5679" s="119"/>
      <c r="AC5679" s="137"/>
      <c r="AD5679" s="137"/>
      <c r="AE5679" s="137">
        <f>SUM(AE5678:AE5678)</f>
        <v>2198955</v>
      </c>
      <c r="AF5679" s="137"/>
      <c r="AG5679" s="137">
        <f>SUM(AG5678:AG5678)</f>
        <v>0</v>
      </c>
      <c r="AH5679" s="137"/>
    </row>
    <row r="5680" spans="1:34" s="173" customFormat="1" x14ac:dyDescent="0.55000000000000004">
      <c r="A5680" s="122" t="s">
        <v>7828</v>
      </c>
      <c r="B5680" s="123">
        <v>2450</v>
      </c>
      <c r="C5680" s="123">
        <v>7427</v>
      </c>
      <c r="D5680" s="135" t="s">
        <v>7829</v>
      </c>
      <c r="E5680" s="123" t="s">
        <v>34</v>
      </c>
      <c r="F5680" s="123">
        <v>8308</v>
      </c>
      <c r="G5680" s="123">
        <v>0</v>
      </c>
      <c r="H5680" s="123">
        <v>0</v>
      </c>
      <c r="I5680" s="136">
        <v>83</v>
      </c>
      <c r="J5680" s="123" t="s">
        <v>35</v>
      </c>
      <c r="K5680" s="137">
        <f>((G5680*400)+(H5680*100))+I5680</f>
        <v>83</v>
      </c>
      <c r="L5680" s="137">
        <v>300</v>
      </c>
      <c r="M5680" s="137">
        <f>K5680*L5680</f>
        <v>24900</v>
      </c>
      <c r="N5680" s="123">
        <v>1</v>
      </c>
      <c r="O5680" s="108" t="s">
        <v>7826</v>
      </c>
      <c r="P5680" s="138"/>
      <c r="Q5680" s="108" t="s">
        <v>7827</v>
      </c>
      <c r="R5680" s="108" t="s">
        <v>7830</v>
      </c>
      <c r="S5680" s="139" t="s">
        <v>7831</v>
      </c>
      <c r="T5680" s="123" t="s">
        <v>51</v>
      </c>
      <c r="U5680" s="123" t="s">
        <v>45</v>
      </c>
      <c r="V5680" s="123" t="s">
        <v>52</v>
      </c>
      <c r="W5680" s="137">
        <v>175.95</v>
      </c>
      <c r="X5680" s="136">
        <v>62.64</v>
      </c>
      <c r="Y5680" s="137">
        <v>6750</v>
      </c>
      <c r="Z5680" s="137">
        <f>W5680*Y5680</f>
        <v>1187662.5</v>
      </c>
      <c r="AA5680" s="119">
        <v>7</v>
      </c>
      <c r="AB5680" s="119">
        <v>7</v>
      </c>
      <c r="AC5680" s="137">
        <f>(Z5680*(100-AB5680))/100</f>
        <v>1104526.125</v>
      </c>
      <c r="AD5680" s="137">
        <f>IF(AND(AC5680="",M5680=""),0,IF((AC5680=""),M5680, IF( (M5680=""),AC5680,SUM(AC5680:AC5683)+M5680)))</f>
        <v>1788312.5249999999</v>
      </c>
      <c r="AE5680" s="137">
        <f>IF( (X5680=""),AD5680*1,AD5680*(X5680/100) )</f>
        <v>1120198.9656599998</v>
      </c>
      <c r="AF5680" s="137">
        <v>50000000</v>
      </c>
      <c r="AG5680" s="137">
        <f>IF((AF5680-AE5680) &gt; 1,0,IF((AF5680-AE5680)&lt;0,AE5680-AF5680,AF5680-AE5680))</f>
        <v>0</v>
      </c>
      <c r="AH5680" s="137">
        <v>0.02</v>
      </c>
    </row>
    <row r="5681" spans="1:34" s="173" customFormat="1" x14ac:dyDescent="0.55000000000000004">
      <c r="A5681" s="122"/>
      <c r="B5681" s="123"/>
      <c r="C5681" s="123"/>
      <c r="D5681" s="135"/>
      <c r="E5681" s="123"/>
      <c r="F5681" s="123"/>
      <c r="G5681" s="123"/>
      <c r="H5681" s="123"/>
      <c r="I5681" s="136"/>
      <c r="J5681" s="123"/>
      <c r="K5681" s="137"/>
      <c r="L5681" s="137"/>
      <c r="M5681" s="137"/>
      <c r="N5681" s="123">
        <v>2</v>
      </c>
      <c r="O5681" s="108" t="s">
        <v>7826</v>
      </c>
      <c r="P5681" s="138"/>
      <c r="Q5681" s="108" t="s">
        <v>7827</v>
      </c>
      <c r="R5681" s="108" t="s">
        <v>7830</v>
      </c>
      <c r="S5681" s="139" t="s">
        <v>7832</v>
      </c>
      <c r="T5681" s="123" t="s">
        <v>51</v>
      </c>
      <c r="U5681" s="123" t="s">
        <v>45</v>
      </c>
      <c r="V5681" s="123" t="s">
        <v>52</v>
      </c>
      <c r="W5681" s="137">
        <v>104.96</v>
      </c>
      <c r="X5681" s="136">
        <v>37.36</v>
      </c>
      <c r="Y5681" s="137">
        <v>6750</v>
      </c>
      <c r="Z5681" s="137">
        <f>W5681*Y5681</f>
        <v>708480</v>
      </c>
      <c r="AA5681" s="119">
        <v>7</v>
      </c>
      <c r="AB5681" s="119">
        <v>7</v>
      </c>
      <c r="AC5681" s="137">
        <f>(Z5681*(100-AB5681))/100</f>
        <v>658886.40000000002</v>
      </c>
      <c r="AD5681" s="137">
        <f>IF(AND(AC5681="",M5680=""),0,IF((AC5681=""),M5680, IF( (M5680=""),AC5681,SUM(AC5680:AC5683)+M5680)))</f>
        <v>1788312.5249999999</v>
      </c>
      <c r="AE5681" s="137">
        <f>IF( (X5681=""),AD5681*1,AD5681*(X5681/100) )</f>
        <v>668113.55933999992</v>
      </c>
      <c r="AF5681" s="137">
        <v>50000000</v>
      </c>
      <c r="AG5681" s="137">
        <f>IF((AF5681-AE5681) &gt; 1,0,IF((AF5681-AE5681)&lt;0,AE5681-AF5681,AF5681-AE5681))</f>
        <v>0</v>
      </c>
      <c r="AH5681" s="137">
        <v>0.02</v>
      </c>
    </row>
    <row r="5682" spans="1:34" s="173" customFormat="1" x14ac:dyDescent="0.55000000000000004">
      <c r="A5682" s="122"/>
      <c r="B5682" s="123">
        <v>2451</v>
      </c>
      <c r="C5682" s="123">
        <v>7430</v>
      </c>
      <c r="D5682" s="135" t="s">
        <v>7833</v>
      </c>
      <c r="E5682" s="123" t="s">
        <v>34</v>
      </c>
      <c r="F5682" s="123">
        <v>21488</v>
      </c>
      <c r="G5682" s="123">
        <v>0</v>
      </c>
      <c r="H5682" s="123">
        <v>0</v>
      </c>
      <c r="I5682" s="136">
        <v>20</v>
      </c>
      <c r="J5682" s="123" t="s">
        <v>62</v>
      </c>
      <c r="K5682" s="137">
        <f>((G5682*400)+(H5682*100))+I5682</f>
        <v>20</v>
      </c>
      <c r="L5682" s="137">
        <v>850</v>
      </c>
      <c r="M5682" s="137">
        <f>K5682*L5682</f>
        <v>17000</v>
      </c>
      <c r="N5682" s="123"/>
      <c r="O5682" s="108"/>
      <c r="P5682" s="138"/>
      <c r="Q5682" s="108"/>
      <c r="R5682" s="108"/>
      <c r="S5682" s="139"/>
      <c r="T5682" s="123"/>
      <c r="U5682" s="123"/>
      <c r="V5682" s="123"/>
      <c r="W5682" s="137"/>
      <c r="X5682" s="136"/>
      <c r="Y5682" s="137"/>
      <c r="Z5682" s="137"/>
      <c r="AA5682" s="119"/>
      <c r="AB5682" s="119"/>
      <c r="AC5682" s="137"/>
      <c r="AD5682" s="137">
        <f>IF(AND(AC5682="",M5682=""),0,IF((AC5682=""),M5682,IF((M5682=""),AC5682,AC5682+M5682)))</f>
        <v>17000</v>
      </c>
      <c r="AE5682" s="137">
        <f>IF( (X5682=""),AD5682*1,AD5682*(X5682/100) )</f>
        <v>17000</v>
      </c>
      <c r="AF5682" s="137">
        <v>0</v>
      </c>
      <c r="AG5682" s="137">
        <f>IF((AF5682-AE5682) &gt; 1,0,IF((AF5682-AE5682)&lt;0,AE5682-AF5682,AF5682-AE5682))</f>
        <v>17000</v>
      </c>
      <c r="AH5682" s="137">
        <v>0.3</v>
      </c>
    </row>
    <row r="5683" spans="1:34" s="173" customFormat="1" x14ac:dyDescent="0.55000000000000004">
      <c r="A5683" s="122"/>
      <c r="B5683" s="123"/>
      <c r="C5683" s="123"/>
      <c r="D5683" s="135"/>
      <c r="E5683" s="123"/>
      <c r="F5683" s="123"/>
      <c r="G5683" s="123"/>
      <c r="H5683" s="123"/>
      <c r="I5683" s="136"/>
      <c r="J5683" s="123"/>
      <c r="K5683" s="137"/>
      <c r="L5683" s="137" t="s">
        <v>63</v>
      </c>
      <c r="M5683" s="137">
        <f>SUM(M5680:M5682)</f>
        <v>41900</v>
      </c>
      <c r="N5683" s="123"/>
      <c r="O5683" s="108"/>
      <c r="P5683" s="138"/>
      <c r="Q5683" s="108"/>
      <c r="R5683" s="108"/>
      <c r="S5683" s="139"/>
      <c r="T5683" s="123"/>
      <c r="U5683" s="123"/>
      <c r="V5683" s="123"/>
      <c r="W5683" s="137"/>
      <c r="X5683" s="136"/>
      <c r="Y5683" s="137"/>
      <c r="Z5683" s="137"/>
      <c r="AA5683" s="119"/>
      <c r="AB5683" s="119"/>
      <c r="AC5683" s="137"/>
      <c r="AD5683" s="137"/>
      <c r="AE5683" s="137">
        <f>SUM(AE5680:AE5682)</f>
        <v>1805312.5249999997</v>
      </c>
      <c r="AF5683" s="137"/>
      <c r="AG5683" s="137">
        <f>SUM(AG5680:AG5682)</f>
        <v>17000</v>
      </c>
      <c r="AH5683" s="137"/>
    </row>
    <row r="5684" spans="1:34" s="173" customFormat="1" x14ac:dyDescent="0.55000000000000004">
      <c r="A5684" s="122" t="s">
        <v>7834</v>
      </c>
      <c r="B5684" s="123">
        <v>2452</v>
      </c>
      <c r="C5684" s="123">
        <v>6305</v>
      </c>
      <c r="D5684" s="135" t="s">
        <v>7835</v>
      </c>
      <c r="E5684" s="123" t="s">
        <v>37</v>
      </c>
      <c r="F5684" s="123">
        <v>5358</v>
      </c>
      <c r="G5684" s="123">
        <v>1</v>
      </c>
      <c r="H5684" s="123">
        <v>0</v>
      </c>
      <c r="I5684" s="136">
        <v>37</v>
      </c>
      <c r="J5684" s="123" t="s">
        <v>38</v>
      </c>
      <c r="K5684" s="137">
        <f>((G5684*400)+(H5684*100))+I5684</f>
        <v>437</v>
      </c>
      <c r="L5684" s="137">
        <v>400</v>
      </c>
      <c r="M5684" s="137">
        <f>K5684*L5684</f>
        <v>174800</v>
      </c>
      <c r="N5684" s="123"/>
      <c r="O5684" s="108"/>
      <c r="P5684" s="138"/>
      <c r="Q5684" s="108"/>
      <c r="R5684" s="108"/>
      <c r="S5684" s="139"/>
      <c r="T5684" s="123"/>
      <c r="U5684" s="123"/>
      <c r="V5684" s="123"/>
      <c r="W5684" s="137"/>
      <c r="X5684" s="136"/>
      <c r="Y5684" s="137"/>
      <c r="Z5684" s="137"/>
      <c r="AA5684" s="119"/>
      <c r="AB5684" s="119"/>
      <c r="AC5684" s="137"/>
      <c r="AD5684" s="137">
        <f>IF(AND(AC5684="",M5684=""),0,IF((AC5684=""),M5684,IF((M5684=""),AC5684,AC5684+M5684)))</f>
        <v>174800</v>
      </c>
      <c r="AE5684" s="137">
        <f>IF( (X5684=""),AD5684*1,AD5684*(X5684/100) )</f>
        <v>174800</v>
      </c>
      <c r="AF5684" s="137">
        <v>0</v>
      </c>
      <c r="AG5684" s="137">
        <f>IF((AF5684-AE5684) &gt; 1,0,IF((AF5684-AE5684)&lt;0,AE5684-AF5684,AF5684-AE5684))</f>
        <v>174800</v>
      </c>
      <c r="AH5684" s="137">
        <v>0.01</v>
      </c>
    </row>
    <row r="5685" spans="1:34" s="173" customFormat="1" x14ac:dyDescent="0.55000000000000004">
      <c r="A5685" s="122"/>
      <c r="B5685" s="123"/>
      <c r="C5685" s="123"/>
      <c r="D5685" s="135"/>
      <c r="E5685" s="123"/>
      <c r="F5685" s="123"/>
      <c r="G5685" s="123"/>
      <c r="H5685" s="123"/>
      <c r="I5685" s="136"/>
      <c r="J5685" s="123"/>
      <c r="K5685" s="137"/>
      <c r="L5685" s="137" t="s">
        <v>63</v>
      </c>
      <c r="M5685" s="137">
        <f>SUM(M5684:M5684)</f>
        <v>174800</v>
      </c>
      <c r="N5685" s="123"/>
      <c r="O5685" s="108"/>
      <c r="P5685" s="138"/>
      <c r="Q5685" s="108"/>
      <c r="R5685" s="108"/>
      <c r="S5685" s="139"/>
      <c r="T5685" s="123"/>
      <c r="U5685" s="123"/>
      <c r="V5685" s="123"/>
      <c r="W5685" s="137"/>
      <c r="X5685" s="136"/>
      <c r="Y5685" s="137"/>
      <c r="Z5685" s="137"/>
      <c r="AA5685" s="119"/>
      <c r="AB5685" s="119"/>
      <c r="AC5685" s="137"/>
      <c r="AD5685" s="137"/>
      <c r="AE5685" s="137">
        <f>SUM(AE5684:AE5684)</f>
        <v>174800</v>
      </c>
      <c r="AF5685" s="137"/>
      <c r="AG5685" s="137">
        <f>SUM(AG5684:AG5684)</f>
        <v>174800</v>
      </c>
      <c r="AH5685" s="137"/>
    </row>
    <row r="5686" spans="1:34" s="173" customFormat="1" x14ac:dyDescent="0.55000000000000004">
      <c r="A5686" s="122" t="s">
        <v>7836</v>
      </c>
      <c r="B5686" s="123">
        <v>2453</v>
      </c>
      <c r="C5686" s="123">
        <v>7954</v>
      </c>
      <c r="D5686" s="135" t="s">
        <v>7837</v>
      </c>
      <c r="E5686" s="123" t="s">
        <v>34</v>
      </c>
      <c r="F5686" s="123">
        <v>16984</v>
      </c>
      <c r="G5686" s="123">
        <v>1</v>
      </c>
      <c r="H5686" s="123">
        <v>3</v>
      </c>
      <c r="I5686" s="136">
        <v>4</v>
      </c>
      <c r="J5686" s="123" t="s">
        <v>68</v>
      </c>
      <c r="K5686" s="137">
        <f>((G5686*400)+(H5686*100))+I5686</f>
        <v>704</v>
      </c>
      <c r="L5686" s="137">
        <v>550</v>
      </c>
      <c r="M5686" s="137">
        <f>K5686*L5686</f>
        <v>387200</v>
      </c>
      <c r="N5686" s="123"/>
      <c r="O5686" s="108"/>
      <c r="P5686" s="138"/>
      <c r="Q5686" s="108"/>
      <c r="R5686" s="108"/>
      <c r="S5686" s="139"/>
      <c r="T5686" s="123"/>
      <c r="U5686" s="123"/>
      <c r="V5686" s="123"/>
      <c r="W5686" s="137"/>
      <c r="X5686" s="136"/>
      <c r="Y5686" s="137"/>
      <c r="Z5686" s="137"/>
      <c r="AA5686" s="119"/>
      <c r="AB5686" s="119"/>
      <c r="AC5686" s="137"/>
      <c r="AD5686" s="137">
        <f>IF(AND(AC5686="",M5686=""),0,IF((AC5686=""),M5686,IF((M5686=""),AC5686,AC5686+M5686)))</f>
        <v>387200</v>
      </c>
      <c r="AE5686" s="137">
        <f>IF( (X5686=""),AD5686*1,AD5686*(X5686/100) )</f>
        <v>387200</v>
      </c>
      <c r="AF5686" s="137">
        <v>0</v>
      </c>
      <c r="AG5686" s="137">
        <f>IF((AF5686-AE5686) &gt; 1,0,IF((AF5686-AE5686)&lt;0,AE5686-AF5686,AF5686-AE5686))</f>
        <v>387200</v>
      </c>
      <c r="AH5686" s="137">
        <v>0.3</v>
      </c>
    </row>
    <row r="5687" spans="1:34" s="173" customFormat="1" x14ac:dyDescent="0.55000000000000004">
      <c r="A5687" s="122"/>
      <c r="B5687" s="123"/>
      <c r="C5687" s="123"/>
      <c r="D5687" s="135"/>
      <c r="E5687" s="123"/>
      <c r="F5687" s="123"/>
      <c r="G5687" s="123"/>
      <c r="H5687" s="123"/>
      <c r="I5687" s="136"/>
      <c r="J5687" s="123"/>
      <c r="K5687" s="137"/>
      <c r="L5687" s="137" t="s">
        <v>63</v>
      </c>
      <c r="M5687" s="137">
        <f>SUM(M5686:M5686)</f>
        <v>387200</v>
      </c>
      <c r="N5687" s="123"/>
      <c r="O5687" s="108"/>
      <c r="P5687" s="138"/>
      <c r="Q5687" s="108"/>
      <c r="R5687" s="108"/>
      <c r="S5687" s="139"/>
      <c r="T5687" s="123"/>
      <c r="U5687" s="123"/>
      <c r="V5687" s="123"/>
      <c r="W5687" s="137"/>
      <c r="X5687" s="136"/>
      <c r="Y5687" s="137"/>
      <c r="Z5687" s="137"/>
      <c r="AA5687" s="119"/>
      <c r="AB5687" s="119"/>
      <c r="AC5687" s="137"/>
      <c r="AD5687" s="137"/>
      <c r="AE5687" s="137">
        <f>SUM(AE5686:AE5686)</f>
        <v>387200</v>
      </c>
      <c r="AF5687" s="137"/>
      <c r="AG5687" s="137">
        <f>SUM(AG5686:AG5686)</f>
        <v>387200</v>
      </c>
      <c r="AH5687" s="137"/>
    </row>
    <row r="5688" spans="1:34" s="173" customFormat="1" x14ac:dyDescent="0.55000000000000004">
      <c r="A5688" s="122" t="s">
        <v>7840</v>
      </c>
      <c r="B5688" s="123">
        <v>2454</v>
      </c>
      <c r="C5688" s="123">
        <v>5220</v>
      </c>
      <c r="D5688" s="135" t="s">
        <v>7841</v>
      </c>
      <c r="E5688" s="123" t="s">
        <v>34</v>
      </c>
      <c r="F5688" s="123">
        <v>21181</v>
      </c>
      <c r="G5688" s="123">
        <v>0</v>
      </c>
      <c r="H5688" s="123">
        <v>0</v>
      </c>
      <c r="I5688" s="136">
        <v>33</v>
      </c>
      <c r="J5688" s="123" t="s">
        <v>35</v>
      </c>
      <c r="K5688" s="137">
        <f>((G5688*400)+(H5688*100))+I5688</f>
        <v>33</v>
      </c>
      <c r="L5688" s="137">
        <v>25000</v>
      </c>
      <c r="M5688" s="137">
        <f>K5688*L5688</f>
        <v>825000</v>
      </c>
      <c r="N5688" s="123">
        <v>1</v>
      </c>
      <c r="O5688" s="108" t="s">
        <v>7838</v>
      </c>
      <c r="P5688" s="138">
        <v>3570800007301</v>
      </c>
      <c r="Q5688" s="108" t="s">
        <v>7839</v>
      </c>
      <c r="R5688" s="108" t="s">
        <v>7842</v>
      </c>
      <c r="S5688" s="139" t="s">
        <v>7843</v>
      </c>
      <c r="T5688" s="123" t="s">
        <v>51</v>
      </c>
      <c r="U5688" s="123" t="s">
        <v>74</v>
      </c>
      <c r="V5688" s="123" t="s">
        <v>52</v>
      </c>
      <c r="W5688" s="137">
        <v>300</v>
      </c>
      <c r="X5688" s="136">
        <v>100</v>
      </c>
      <c r="Y5688" s="137">
        <v>6750</v>
      </c>
      <c r="Z5688" s="137">
        <f>W5688*Y5688</f>
        <v>2025000</v>
      </c>
      <c r="AA5688" s="119">
        <v>22</v>
      </c>
      <c r="AB5688" s="119">
        <v>93</v>
      </c>
      <c r="AC5688" s="137">
        <f>(Z5688*(100-AB5688))/100</f>
        <v>141750</v>
      </c>
      <c r="AD5688" s="137">
        <f>IF(AND(AC5688="",M5688=""),0,IF((AC5688=""),M5688, IF( (M5688=""),AC5688,SUM(AC5688:AC5689)+M5688)))</f>
        <v>966750</v>
      </c>
      <c r="AE5688" s="137">
        <f>IF( (X5688=""),AD5688*1,AD5688*(X5688/100) )</f>
        <v>966750</v>
      </c>
      <c r="AF5688" s="137">
        <v>50000000</v>
      </c>
      <c r="AG5688" s="137">
        <f>IF((AF5688-AE5688) &gt; 1,0,IF((AF5688-AE5688)&lt;0,AE5688-AF5688,AF5688-AE5688))</f>
        <v>0</v>
      </c>
      <c r="AH5688" s="137">
        <v>0.02</v>
      </c>
    </row>
    <row r="5689" spans="1:34" s="173" customFormat="1" x14ac:dyDescent="0.55000000000000004">
      <c r="A5689" s="122"/>
      <c r="B5689" s="123"/>
      <c r="C5689" s="123"/>
      <c r="D5689" s="135"/>
      <c r="E5689" s="123"/>
      <c r="F5689" s="123"/>
      <c r="G5689" s="123"/>
      <c r="H5689" s="123"/>
      <c r="I5689" s="136"/>
      <c r="J5689" s="123"/>
      <c r="K5689" s="137"/>
      <c r="L5689" s="137" t="s">
        <v>63</v>
      </c>
      <c r="M5689" s="137">
        <f>SUM(M5688:M5688)</f>
        <v>825000</v>
      </c>
      <c r="N5689" s="123"/>
      <c r="O5689" s="108"/>
      <c r="P5689" s="138"/>
      <c r="Q5689" s="108"/>
      <c r="R5689" s="108"/>
      <c r="S5689" s="139"/>
      <c r="T5689" s="123"/>
      <c r="U5689" s="123"/>
      <c r="V5689" s="123"/>
      <c r="W5689" s="137"/>
      <c r="X5689" s="136"/>
      <c r="Y5689" s="137"/>
      <c r="Z5689" s="137"/>
      <c r="AA5689" s="119"/>
      <c r="AB5689" s="119"/>
      <c r="AC5689" s="137"/>
      <c r="AD5689" s="137"/>
      <c r="AE5689" s="137">
        <f>SUM(AE5688:AE5688)</f>
        <v>966750</v>
      </c>
      <c r="AF5689" s="137"/>
      <c r="AG5689" s="137">
        <f>SUM(AG5688:AG5688)</f>
        <v>0</v>
      </c>
      <c r="AH5689" s="137"/>
    </row>
    <row r="5690" spans="1:34" s="99" customFormat="1" x14ac:dyDescent="0.55000000000000004">
      <c r="A5690" s="107" t="s">
        <v>4805</v>
      </c>
      <c r="B5690" s="161">
        <v>2695</v>
      </c>
      <c r="C5690" s="161">
        <v>10422</v>
      </c>
      <c r="D5690" s="162" t="s">
        <v>7846</v>
      </c>
      <c r="E5690" s="161" t="s">
        <v>34</v>
      </c>
      <c r="F5690" s="161">
        <v>8886</v>
      </c>
      <c r="G5690" s="161">
        <v>10</v>
      </c>
      <c r="H5690" s="161">
        <v>0</v>
      </c>
      <c r="I5690" s="163">
        <v>51</v>
      </c>
      <c r="J5690" s="161" t="s">
        <v>38</v>
      </c>
      <c r="K5690" s="121">
        <f>((G5690*400)+(H5690*100))+I5690</f>
        <v>4051</v>
      </c>
      <c r="L5690" s="121">
        <v>1350</v>
      </c>
      <c r="M5690" s="121">
        <f>K5690*L5690</f>
        <v>5468850</v>
      </c>
      <c r="N5690" s="161"/>
      <c r="O5690" s="164"/>
      <c r="P5690" s="165"/>
      <c r="Q5690" s="164"/>
      <c r="R5690" s="164"/>
      <c r="S5690" s="166"/>
      <c r="T5690" s="161"/>
      <c r="U5690" s="161"/>
      <c r="V5690" s="161"/>
      <c r="W5690" s="121"/>
      <c r="X5690" s="163"/>
      <c r="Y5690" s="121"/>
      <c r="Z5690" s="121"/>
      <c r="AA5690" s="167"/>
      <c r="AB5690" s="167"/>
      <c r="AC5690" s="121"/>
      <c r="AD5690" s="121">
        <f>IF(AND(AC5690="",M5690=""),0,IF((AC5690=""),M5690,IF((M5690=""),AC5690,AC5690+M5690)))</f>
        <v>5468850</v>
      </c>
      <c r="AE5690" s="121">
        <f t="shared" ref="AE5690:AE5701" si="563">IF( (X5690=""),AD5690*1,AD5690*(X5690/100) )</f>
        <v>5468850</v>
      </c>
      <c r="AF5690" s="121">
        <v>50000000</v>
      </c>
      <c r="AG5690" s="121">
        <f t="shared" ref="AG5690:AG5701" si="564">IF((AF5690-AE5690) &gt; 1,0,IF((AF5690-AE5690)&lt;0,AE5690-AF5690,AF5690-AE5690))</f>
        <v>0</v>
      </c>
      <c r="AH5690" s="121">
        <v>0.01</v>
      </c>
    </row>
    <row r="5691" spans="1:34" s="99" customFormat="1" x14ac:dyDescent="0.55000000000000004">
      <c r="A5691" s="107"/>
      <c r="B5691" s="161">
        <v>2696</v>
      </c>
      <c r="C5691" s="161">
        <v>8592</v>
      </c>
      <c r="D5691" s="162" t="s">
        <v>7847</v>
      </c>
      <c r="E5691" s="161" t="s">
        <v>34</v>
      </c>
      <c r="F5691" s="161">
        <v>14028</v>
      </c>
      <c r="G5691" s="161">
        <v>0</v>
      </c>
      <c r="H5691" s="161">
        <v>3</v>
      </c>
      <c r="I5691" s="163">
        <v>56</v>
      </c>
      <c r="J5691" s="161" t="s">
        <v>38</v>
      </c>
      <c r="K5691" s="121">
        <f>((G5691*400)+(H5691*100))+I5691</f>
        <v>356</v>
      </c>
      <c r="L5691" s="121">
        <v>1350</v>
      </c>
      <c r="M5691" s="121">
        <f>K5691*L5691</f>
        <v>480600</v>
      </c>
      <c r="N5691" s="161"/>
      <c r="O5691" s="164"/>
      <c r="P5691" s="165"/>
      <c r="Q5691" s="164"/>
      <c r="R5691" s="164"/>
      <c r="S5691" s="166"/>
      <c r="T5691" s="161"/>
      <c r="U5691" s="161"/>
      <c r="V5691" s="161"/>
      <c r="W5691" s="121"/>
      <c r="X5691" s="163"/>
      <c r="Y5691" s="121"/>
      <c r="Z5691" s="121"/>
      <c r="AA5691" s="167"/>
      <c r="AB5691" s="167"/>
      <c r="AC5691" s="121"/>
      <c r="AD5691" s="121">
        <f>IF(AND(AC5691="",M5691=""),0,IF((AC5691=""),M5691,IF((M5691=""),AC5691,AC5691+M5691)))</f>
        <v>480600</v>
      </c>
      <c r="AE5691" s="121">
        <f t="shared" si="563"/>
        <v>480600</v>
      </c>
      <c r="AF5691" s="121">
        <v>50000000</v>
      </c>
      <c r="AG5691" s="121">
        <f t="shared" si="564"/>
        <v>0</v>
      </c>
      <c r="AH5691" s="121">
        <v>0.01</v>
      </c>
    </row>
    <row r="5692" spans="1:34" s="99" customFormat="1" x14ac:dyDescent="0.55000000000000004">
      <c r="A5692" s="107"/>
      <c r="B5692" s="161">
        <v>2697</v>
      </c>
      <c r="C5692" s="161">
        <v>8802</v>
      </c>
      <c r="D5692" s="162" t="s">
        <v>7848</v>
      </c>
      <c r="E5692" s="161" t="s">
        <v>34</v>
      </c>
      <c r="F5692" s="161">
        <v>15137</v>
      </c>
      <c r="G5692" s="161">
        <v>2</v>
      </c>
      <c r="H5692" s="161">
        <v>1</v>
      </c>
      <c r="I5692" s="163">
        <v>15</v>
      </c>
      <c r="J5692" s="161" t="s">
        <v>35</v>
      </c>
      <c r="K5692" s="121">
        <f>((G5692*400)+(H5692*100))+I5692</f>
        <v>915</v>
      </c>
      <c r="L5692" s="121">
        <v>400</v>
      </c>
      <c r="M5692" s="121">
        <f>K5692*L5692</f>
        <v>366000</v>
      </c>
      <c r="N5692" s="161">
        <v>1</v>
      </c>
      <c r="O5692" s="164" t="s">
        <v>7844</v>
      </c>
      <c r="P5692" s="165">
        <v>3570800351738</v>
      </c>
      <c r="Q5692" s="164" t="s">
        <v>7845</v>
      </c>
      <c r="R5692" s="164" t="s">
        <v>4807</v>
      </c>
      <c r="S5692" s="166"/>
      <c r="T5692" s="161" t="s">
        <v>51</v>
      </c>
      <c r="U5692" s="161" t="s">
        <v>45</v>
      </c>
      <c r="V5692" s="161" t="s">
        <v>75</v>
      </c>
      <c r="W5692" s="121">
        <v>88</v>
      </c>
      <c r="X5692" s="163">
        <v>19.010000000000002</v>
      </c>
      <c r="Y5692" s="121">
        <v>6750</v>
      </c>
      <c r="Z5692" s="121">
        <f t="shared" ref="Z5692:Z5698" si="565">W5692*Y5692</f>
        <v>594000</v>
      </c>
      <c r="AA5692" s="167">
        <v>7</v>
      </c>
      <c r="AB5692" s="167">
        <v>7</v>
      </c>
      <c r="AC5692" s="121">
        <f t="shared" ref="AC5692:AC5698" si="566">(Z5692*(100-AB5692))/100</f>
        <v>552420</v>
      </c>
      <c r="AD5692" s="121">
        <f>IF(AND(AC5692="",M5692=""),0,IF((AC5692=""),M5692, IF( (M5692=""),AC5692,SUM(AC5692:AC5696)+M5692)))</f>
        <v>3265972.5</v>
      </c>
      <c r="AE5692" s="121">
        <f t="shared" si="563"/>
        <v>620861.37225000001</v>
      </c>
      <c r="AF5692" s="121">
        <v>0</v>
      </c>
      <c r="AG5692" s="121">
        <f t="shared" si="564"/>
        <v>620861.37225000001</v>
      </c>
      <c r="AH5692" s="121">
        <v>0.02</v>
      </c>
    </row>
    <row r="5693" spans="1:34" s="99" customFormat="1" x14ac:dyDescent="0.55000000000000004">
      <c r="A5693" s="107"/>
      <c r="B5693" s="161"/>
      <c r="C5693" s="161"/>
      <c r="D5693" s="162"/>
      <c r="E5693" s="161"/>
      <c r="F5693" s="161"/>
      <c r="G5693" s="161"/>
      <c r="H5693" s="161"/>
      <c r="I5693" s="163"/>
      <c r="J5693" s="161"/>
      <c r="K5693" s="121"/>
      <c r="L5693" s="121"/>
      <c r="M5693" s="121"/>
      <c r="N5693" s="161">
        <v>2</v>
      </c>
      <c r="O5693" s="164" t="s">
        <v>7844</v>
      </c>
      <c r="P5693" s="165">
        <v>3570800351738</v>
      </c>
      <c r="Q5693" s="164" t="s">
        <v>7845</v>
      </c>
      <c r="R5693" s="164" t="s">
        <v>4807</v>
      </c>
      <c r="S5693" s="166"/>
      <c r="T5693" s="161" t="s">
        <v>439</v>
      </c>
      <c r="U5693" s="161" t="s">
        <v>45</v>
      </c>
      <c r="V5693" s="161" t="s">
        <v>75</v>
      </c>
      <c r="W5693" s="121">
        <v>10</v>
      </c>
      <c r="X5693" s="163">
        <v>2.16</v>
      </c>
      <c r="Y5693" s="121">
        <v>6050</v>
      </c>
      <c r="Z5693" s="121">
        <f t="shared" si="565"/>
        <v>60500</v>
      </c>
      <c r="AA5693" s="167">
        <v>7</v>
      </c>
      <c r="AB5693" s="167">
        <v>7</v>
      </c>
      <c r="AC5693" s="121">
        <f t="shared" si="566"/>
        <v>56265</v>
      </c>
      <c r="AD5693" s="121">
        <f>IF(AND(AC5693="",M5692=""),0,IF((AC5693=""),M5692, IF( (M5692=""),AC5693,SUM(AC5692:AC5696)+M5692)))</f>
        <v>3265972.5</v>
      </c>
      <c r="AE5693" s="121">
        <f t="shared" si="563"/>
        <v>70545.006000000008</v>
      </c>
      <c r="AF5693" s="121">
        <v>0</v>
      </c>
      <c r="AG5693" s="121">
        <f t="shared" si="564"/>
        <v>70545.006000000008</v>
      </c>
      <c r="AH5693" s="121">
        <v>0.02</v>
      </c>
    </row>
    <row r="5694" spans="1:34" s="99" customFormat="1" x14ac:dyDescent="0.55000000000000004">
      <c r="A5694" s="107"/>
      <c r="B5694" s="161"/>
      <c r="C5694" s="161"/>
      <c r="D5694" s="162"/>
      <c r="E5694" s="161"/>
      <c r="F5694" s="161"/>
      <c r="G5694" s="161"/>
      <c r="H5694" s="161"/>
      <c r="I5694" s="163"/>
      <c r="J5694" s="161"/>
      <c r="K5694" s="121"/>
      <c r="L5694" s="121"/>
      <c r="M5694" s="121"/>
      <c r="N5694" s="161">
        <v>3</v>
      </c>
      <c r="O5694" s="164" t="s">
        <v>7844</v>
      </c>
      <c r="P5694" s="165">
        <v>3570800351738</v>
      </c>
      <c r="Q5694" s="164" t="s">
        <v>7845</v>
      </c>
      <c r="R5694" s="164" t="s">
        <v>4807</v>
      </c>
      <c r="S5694" s="166" t="s">
        <v>7848</v>
      </c>
      <c r="T5694" s="161" t="s">
        <v>51</v>
      </c>
      <c r="U5694" s="161" t="s">
        <v>45</v>
      </c>
      <c r="V5694" s="161" t="s">
        <v>75</v>
      </c>
      <c r="W5694" s="121">
        <v>55</v>
      </c>
      <c r="X5694" s="163">
        <v>11.88</v>
      </c>
      <c r="Y5694" s="121">
        <v>6750</v>
      </c>
      <c r="Z5694" s="121">
        <f t="shared" si="565"/>
        <v>371250</v>
      </c>
      <c r="AA5694" s="167">
        <v>7</v>
      </c>
      <c r="AB5694" s="167">
        <v>7</v>
      </c>
      <c r="AC5694" s="121">
        <f t="shared" si="566"/>
        <v>345262.5</v>
      </c>
      <c r="AD5694" s="121">
        <f>IF(AND(AC5694="",M5692=""),0,IF((AC5694=""),M5692, IF( (M5692=""),AC5694,SUM(AC5692:AC5696)+M5692)))</f>
        <v>3265972.5</v>
      </c>
      <c r="AE5694" s="121">
        <f t="shared" si="563"/>
        <v>387997.533</v>
      </c>
      <c r="AF5694" s="121">
        <v>0</v>
      </c>
      <c r="AG5694" s="121">
        <f t="shared" si="564"/>
        <v>387997.533</v>
      </c>
      <c r="AH5694" s="121">
        <v>0.02</v>
      </c>
    </row>
    <row r="5695" spans="1:34" s="99" customFormat="1" x14ac:dyDescent="0.55000000000000004">
      <c r="A5695" s="107"/>
      <c r="B5695" s="161"/>
      <c r="C5695" s="161"/>
      <c r="D5695" s="162"/>
      <c r="E5695" s="161"/>
      <c r="F5695" s="161"/>
      <c r="G5695" s="161"/>
      <c r="H5695" s="161"/>
      <c r="I5695" s="163"/>
      <c r="J5695" s="161"/>
      <c r="K5695" s="121"/>
      <c r="L5695" s="121"/>
      <c r="M5695" s="121"/>
      <c r="N5695" s="161">
        <v>4</v>
      </c>
      <c r="O5695" s="164" t="s">
        <v>7844</v>
      </c>
      <c r="P5695" s="165">
        <v>3570800351738</v>
      </c>
      <c r="Q5695" s="164" t="s">
        <v>7845</v>
      </c>
      <c r="R5695" s="164" t="s">
        <v>4807</v>
      </c>
      <c r="S5695" s="166" t="s">
        <v>7848</v>
      </c>
      <c r="T5695" s="161" t="s">
        <v>51</v>
      </c>
      <c r="U5695" s="161" t="s">
        <v>45</v>
      </c>
      <c r="V5695" s="161" t="s">
        <v>75</v>
      </c>
      <c r="W5695" s="121">
        <v>170</v>
      </c>
      <c r="X5695" s="163">
        <v>36.72</v>
      </c>
      <c r="Y5695" s="121">
        <v>6750</v>
      </c>
      <c r="Z5695" s="121">
        <f t="shared" si="565"/>
        <v>1147500</v>
      </c>
      <c r="AA5695" s="167">
        <v>7</v>
      </c>
      <c r="AB5695" s="167">
        <v>7</v>
      </c>
      <c r="AC5695" s="121">
        <f t="shared" si="566"/>
        <v>1067175</v>
      </c>
      <c r="AD5695" s="121">
        <f>IF(AND(AC5695="",M5692=""),0,IF((AC5695=""),M5692, IF( (M5692=""),AC5695,SUM(AC5692:AC5696)+M5692)))</f>
        <v>3265972.5</v>
      </c>
      <c r="AE5695" s="121">
        <f t="shared" si="563"/>
        <v>1199265.102</v>
      </c>
      <c r="AF5695" s="121">
        <v>0</v>
      </c>
      <c r="AG5695" s="121">
        <f t="shared" si="564"/>
        <v>1199265.102</v>
      </c>
      <c r="AH5695" s="121">
        <v>0.02</v>
      </c>
    </row>
    <row r="5696" spans="1:34" s="99" customFormat="1" x14ac:dyDescent="0.55000000000000004">
      <c r="A5696" s="107"/>
      <c r="B5696" s="161"/>
      <c r="C5696" s="161"/>
      <c r="D5696" s="162"/>
      <c r="E5696" s="161"/>
      <c r="F5696" s="161"/>
      <c r="G5696" s="161"/>
      <c r="H5696" s="161"/>
      <c r="I5696" s="163"/>
      <c r="J5696" s="161"/>
      <c r="K5696" s="121"/>
      <c r="L5696" s="121"/>
      <c r="M5696" s="121"/>
      <c r="N5696" s="161">
        <v>5</v>
      </c>
      <c r="O5696" s="164" t="s">
        <v>7844</v>
      </c>
      <c r="P5696" s="165">
        <v>3570800351738</v>
      </c>
      <c r="Q5696" s="164" t="s">
        <v>7845</v>
      </c>
      <c r="R5696" s="164" t="s">
        <v>4807</v>
      </c>
      <c r="S5696" s="166" t="s">
        <v>7849</v>
      </c>
      <c r="T5696" s="161" t="s">
        <v>51</v>
      </c>
      <c r="U5696" s="161" t="s">
        <v>45</v>
      </c>
      <c r="V5696" s="161" t="s">
        <v>15268</v>
      </c>
      <c r="W5696" s="121">
        <v>140</v>
      </c>
      <c r="X5696" s="163">
        <v>30.24</v>
      </c>
      <c r="Y5696" s="121">
        <v>6750</v>
      </c>
      <c r="Z5696" s="121">
        <f t="shared" si="565"/>
        <v>945000</v>
      </c>
      <c r="AA5696" s="167">
        <v>7</v>
      </c>
      <c r="AB5696" s="167">
        <v>7</v>
      </c>
      <c r="AC5696" s="121">
        <f t="shared" si="566"/>
        <v>878850</v>
      </c>
      <c r="AD5696" s="121">
        <f>IF(AND(AC5696="",M5692=""),0,IF((AC5696=""),M5692, IF( (M5692=""),AC5696,SUM(AC5692:AC5696)+M5692)))</f>
        <v>3265972.5</v>
      </c>
      <c r="AE5696" s="121">
        <f t="shared" si="563"/>
        <v>987630.08400000003</v>
      </c>
      <c r="AF5696" s="121">
        <v>0</v>
      </c>
      <c r="AG5696" s="121">
        <f t="shared" si="564"/>
        <v>987630.08400000003</v>
      </c>
      <c r="AH5696" s="121">
        <v>0.02</v>
      </c>
    </row>
    <row r="5697" spans="1:34" s="99" customFormat="1" x14ac:dyDescent="0.55000000000000004">
      <c r="A5697" s="107"/>
      <c r="B5697" s="161">
        <v>2698</v>
      </c>
      <c r="C5697" s="161">
        <v>8803</v>
      </c>
      <c r="D5697" s="162" t="s">
        <v>7850</v>
      </c>
      <c r="E5697" s="161" t="s">
        <v>34</v>
      </c>
      <c r="F5697" s="161">
        <v>17711</v>
      </c>
      <c r="G5697" s="161">
        <v>3</v>
      </c>
      <c r="H5697" s="161">
        <v>0</v>
      </c>
      <c r="I5697" s="163">
        <v>0</v>
      </c>
      <c r="J5697" s="161" t="s">
        <v>35</v>
      </c>
      <c r="K5697" s="121">
        <f>((G5697*400)+(H5697*100))+I5697</f>
        <v>1200</v>
      </c>
      <c r="L5697" s="121">
        <v>250</v>
      </c>
      <c r="M5697" s="121">
        <f>K5697*L5697</f>
        <v>300000</v>
      </c>
      <c r="N5697" s="161">
        <v>1</v>
      </c>
      <c r="O5697" s="164" t="s">
        <v>7844</v>
      </c>
      <c r="P5697" s="165">
        <v>3570800351738</v>
      </c>
      <c r="Q5697" s="164" t="s">
        <v>7845</v>
      </c>
      <c r="R5697" s="164" t="s">
        <v>4807</v>
      </c>
      <c r="S5697" s="166"/>
      <c r="T5697" s="161" t="s">
        <v>51</v>
      </c>
      <c r="U5697" s="161" t="s">
        <v>45</v>
      </c>
      <c r="V5697" s="161" t="s">
        <v>75</v>
      </c>
      <c r="W5697" s="121">
        <v>126</v>
      </c>
      <c r="X5697" s="163">
        <v>84</v>
      </c>
      <c r="Y5697" s="121">
        <v>6750</v>
      </c>
      <c r="Z5697" s="121">
        <f t="shared" si="565"/>
        <v>850500</v>
      </c>
      <c r="AA5697" s="167">
        <v>7</v>
      </c>
      <c r="AB5697" s="167">
        <v>7</v>
      </c>
      <c r="AC5697" s="121">
        <f t="shared" si="566"/>
        <v>790965</v>
      </c>
      <c r="AD5697" s="121">
        <f>IF(AND(AC5697="",M5697=""),0,IF((AC5697=""),M5697, IF( (M5697=""),AC5697,SUM(AC5697:AC5699)+M5697)))</f>
        <v>1241625</v>
      </c>
      <c r="AE5697" s="121">
        <f t="shared" si="563"/>
        <v>1042965</v>
      </c>
      <c r="AF5697" s="121">
        <v>0</v>
      </c>
      <c r="AG5697" s="121">
        <f t="shared" si="564"/>
        <v>1042965</v>
      </c>
      <c r="AH5697" s="121">
        <v>0.02</v>
      </c>
    </row>
    <row r="5698" spans="1:34" s="99" customFormat="1" x14ac:dyDescent="0.55000000000000004">
      <c r="A5698" s="107"/>
      <c r="B5698" s="161"/>
      <c r="C5698" s="161"/>
      <c r="D5698" s="162"/>
      <c r="E5698" s="161"/>
      <c r="F5698" s="161"/>
      <c r="G5698" s="161"/>
      <c r="H5698" s="161"/>
      <c r="I5698" s="163"/>
      <c r="J5698" s="161"/>
      <c r="K5698" s="121"/>
      <c r="L5698" s="121"/>
      <c r="M5698" s="121"/>
      <c r="N5698" s="161">
        <v>2</v>
      </c>
      <c r="O5698" s="164" t="s">
        <v>7844</v>
      </c>
      <c r="P5698" s="165">
        <v>3570800351738</v>
      </c>
      <c r="Q5698" s="164" t="s">
        <v>7845</v>
      </c>
      <c r="R5698" s="164" t="s">
        <v>4807</v>
      </c>
      <c r="S5698" s="166"/>
      <c r="T5698" s="161" t="s">
        <v>51</v>
      </c>
      <c r="U5698" s="161" t="s">
        <v>45</v>
      </c>
      <c r="V5698" s="161" t="s">
        <v>52</v>
      </c>
      <c r="W5698" s="121">
        <v>24</v>
      </c>
      <c r="X5698" s="163">
        <v>16</v>
      </c>
      <c r="Y5698" s="121">
        <v>6750</v>
      </c>
      <c r="Z5698" s="121">
        <f t="shared" si="565"/>
        <v>162000</v>
      </c>
      <c r="AA5698" s="167">
        <v>7</v>
      </c>
      <c r="AB5698" s="167">
        <v>7</v>
      </c>
      <c r="AC5698" s="121">
        <f t="shared" si="566"/>
        <v>150660</v>
      </c>
      <c r="AD5698" s="121">
        <f>IF(AND(AC5698="",M5697=""),0,IF((AC5698=""),M5697, IF( (M5697=""),AC5698,SUM(AC5697:AC5699)+M5697)))</f>
        <v>1241625</v>
      </c>
      <c r="AE5698" s="121">
        <f t="shared" si="563"/>
        <v>198660</v>
      </c>
      <c r="AF5698" s="121">
        <v>0</v>
      </c>
      <c r="AG5698" s="121">
        <f t="shared" si="564"/>
        <v>198660</v>
      </c>
      <c r="AH5698" s="121">
        <v>0.02</v>
      </c>
    </row>
    <row r="5699" spans="1:34" s="99" customFormat="1" x14ac:dyDescent="0.55000000000000004">
      <c r="A5699" s="107"/>
      <c r="B5699" s="161">
        <v>2699</v>
      </c>
      <c r="C5699" s="161">
        <v>8931</v>
      </c>
      <c r="D5699" s="162" t="s">
        <v>7851</v>
      </c>
      <c r="E5699" s="161" t="s">
        <v>34</v>
      </c>
      <c r="F5699" s="161">
        <v>19027</v>
      </c>
      <c r="G5699" s="161">
        <v>7</v>
      </c>
      <c r="H5699" s="161">
        <v>1</v>
      </c>
      <c r="I5699" s="163">
        <v>10</v>
      </c>
      <c r="J5699" s="161" t="s">
        <v>38</v>
      </c>
      <c r="K5699" s="121">
        <f>((G5699*400)+(H5699*100))+I5699</f>
        <v>2910</v>
      </c>
      <c r="L5699" s="121">
        <v>325</v>
      </c>
      <c r="M5699" s="121">
        <f>K5699*L5699</f>
        <v>945750</v>
      </c>
      <c r="N5699" s="161"/>
      <c r="O5699" s="164"/>
      <c r="P5699" s="165"/>
      <c r="Q5699" s="164"/>
      <c r="R5699" s="164"/>
      <c r="S5699" s="166"/>
      <c r="T5699" s="161"/>
      <c r="U5699" s="161"/>
      <c r="V5699" s="161"/>
      <c r="W5699" s="121"/>
      <c r="X5699" s="163"/>
      <c r="Y5699" s="121"/>
      <c r="Z5699" s="121"/>
      <c r="AA5699" s="167"/>
      <c r="AB5699" s="167"/>
      <c r="AC5699" s="121"/>
      <c r="AD5699" s="121">
        <f>IF(AND(AC5699="",M5699=""),0,IF((AC5699=""),M5699,IF((M5699=""),AC5699,AC5699+M5699)))</f>
        <v>945750</v>
      </c>
      <c r="AE5699" s="121">
        <f t="shared" si="563"/>
        <v>945750</v>
      </c>
      <c r="AF5699" s="121">
        <v>50000000</v>
      </c>
      <c r="AG5699" s="121">
        <f t="shared" si="564"/>
        <v>0</v>
      </c>
      <c r="AH5699" s="121">
        <v>0.01</v>
      </c>
    </row>
    <row r="5700" spans="1:34" s="99" customFormat="1" x14ac:dyDescent="0.55000000000000004">
      <c r="A5700" s="107"/>
      <c r="B5700" s="161">
        <v>2700</v>
      </c>
      <c r="C5700" s="161">
        <v>10315</v>
      </c>
      <c r="D5700" s="162" t="s">
        <v>7852</v>
      </c>
      <c r="E5700" s="161" t="s">
        <v>34</v>
      </c>
      <c r="F5700" s="161">
        <v>27179</v>
      </c>
      <c r="G5700" s="161">
        <v>1</v>
      </c>
      <c r="H5700" s="161">
        <v>0</v>
      </c>
      <c r="I5700" s="163">
        <v>0</v>
      </c>
      <c r="J5700" s="161" t="s">
        <v>38</v>
      </c>
      <c r="K5700" s="121">
        <f>((G5700*400)+(H5700*100))+I5700</f>
        <v>400</v>
      </c>
      <c r="L5700" s="121">
        <v>325</v>
      </c>
      <c r="M5700" s="121">
        <f>K5700*L5700</f>
        <v>130000</v>
      </c>
      <c r="N5700" s="161"/>
      <c r="O5700" s="164"/>
      <c r="P5700" s="165"/>
      <c r="Q5700" s="164"/>
      <c r="R5700" s="164"/>
      <c r="S5700" s="166"/>
      <c r="T5700" s="161"/>
      <c r="U5700" s="161"/>
      <c r="V5700" s="161"/>
      <c r="W5700" s="121"/>
      <c r="X5700" s="163"/>
      <c r="Y5700" s="121"/>
      <c r="Z5700" s="121"/>
      <c r="AA5700" s="167"/>
      <c r="AB5700" s="167"/>
      <c r="AC5700" s="121"/>
      <c r="AD5700" s="121">
        <f>IF(AND(AC5700="",M5700=""),0,IF((AC5700=""),M5700,IF((M5700=""),AC5700,AC5700+M5700)))</f>
        <v>130000</v>
      </c>
      <c r="AE5700" s="121">
        <f t="shared" si="563"/>
        <v>130000</v>
      </c>
      <c r="AF5700" s="121">
        <v>50000000</v>
      </c>
      <c r="AG5700" s="121">
        <f t="shared" si="564"/>
        <v>0</v>
      </c>
      <c r="AH5700" s="121">
        <v>0.01</v>
      </c>
    </row>
    <row r="5701" spans="1:34" s="99" customFormat="1" x14ac:dyDescent="0.55000000000000004">
      <c r="A5701" s="107"/>
      <c r="B5701" s="161">
        <v>2701</v>
      </c>
      <c r="C5701" s="161">
        <v>10711</v>
      </c>
      <c r="D5701" s="162" t="s">
        <v>15637</v>
      </c>
      <c r="E5701" s="161" t="s">
        <v>34</v>
      </c>
      <c r="F5701" s="161">
        <v>27181</v>
      </c>
      <c r="G5701" s="161">
        <v>1</v>
      </c>
      <c r="H5701" s="161">
        <v>0</v>
      </c>
      <c r="I5701" s="163">
        <v>0</v>
      </c>
      <c r="J5701" s="161" t="s">
        <v>38</v>
      </c>
      <c r="K5701" s="121">
        <f>((G5701*400)+(H5701*100))+I5701</f>
        <v>400</v>
      </c>
      <c r="L5701" s="121">
        <v>325</v>
      </c>
      <c r="M5701" s="121">
        <f>K5701*L5701</f>
        <v>130000</v>
      </c>
      <c r="N5701" s="161"/>
      <c r="O5701" s="164"/>
      <c r="P5701" s="165"/>
      <c r="Q5701" s="164"/>
      <c r="R5701" s="164"/>
      <c r="S5701" s="166"/>
      <c r="T5701" s="161"/>
      <c r="U5701" s="161"/>
      <c r="V5701" s="161"/>
      <c r="W5701" s="121"/>
      <c r="X5701" s="163"/>
      <c r="Y5701" s="121"/>
      <c r="Z5701" s="121"/>
      <c r="AA5701" s="167"/>
      <c r="AB5701" s="167"/>
      <c r="AC5701" s="121"/>
      <c r="AD5701" s="121">
        <f>IF(AND(AC5701="",M5701=""),0,IF((AC5701=""),M5701,IF((M5701=""),AC5701,AC5701+M5701)))</f>
        <v>130000</v>
      </c>
      <c r="AE5701" s="121">
        <f t="shared" si="563"/>
        <v>130000</v>
      </c>
      <c r="AF5701" s="121">
        <v>50000000</v>
      </c>
      <c r="AG5701" s="121">
        <f t="shared" si="564"/>
        <v>0</v>
      </c>
      <c r="AH5701" s="121">
        <v>0.01</v>
      </c>
    </row>
    <row r="5702" spans="1:34" s="99" customFormat="1" x14ac:dyDescent="0.55000000000000004">
      <c r="A5702" s="107"/>
      <c r="B5702" s="161"/>
      <c r="C5702" s="161"/>
      <c r="D5702" s="162"/>
      <c r="E5702" s="161"/>
      <c r="F5702" s="161"/>
      <c r="G5702" s="161"/>
      <c r="H5702" s="161"/>
      <c r="I5702" s="163"/>
      <c r="J5702" s="161"/>
      <c r="K5702" s="121"/>
      <c r="L5702" s="121" t="s">
        <v>63</v>
      </c>
      <c r="M5702" s="121">
        <f>SUM(M5690:M5701)</f>
        <v>7821200</v>
      </c>
      <c r="N5702" s="161"/>
      <c r="O5702" s="164"/>
      <c r="P5702" s="165"/>
      <c r="Q5702" s="164"/>
      <c r="R5702" s="164"/>
      <c r="S5702" s="166"/>
      <c r="T5702" s="161"/>
      <c r="U5702" s="161"/>
      <c r="V5702" s="161"/>
      <c r="W5702" s="121"/>
      <c r="X5702" s="163"/>
      <c r="Y5702" s="121"/>
      <c r="Z5702" s="121"/>
      <c r="AA5702" s="167"/>
      <c r="AB5702" s="167"/>
      <c r="AC5702" s="121"/>
      <c r="AD5702" s="121"/>
      <c r="AE5702" s="121">
        <f>SUM(AE5690:AE5701)</f>
        <v>11663124.09725</v>
      </c>
      <c r="AF5702" s="121"/>
      <c r="AG5702" s="121">
        <f>SUM(AG5690:AG5701)</f>
        <v>4507924.0972499996</v>
      </c>
      <c r="AH5702" s="121"/>
    </row>
    <row r="5703" spans="1:34" s="173" customFormat="1" x14ac:dyDescent="0.55000000000000004">
      <c r="A5703" s="122" t="s">
        <v>7855</v>
      </c>
      <c r="B5703" s="123">
        <v>2455</v>
      </c>
      <c r="C5703" s="123">
        <v>9458</v>
      </c>
      <c r="D5703" s="135" t="s">
        <v>7856</v>
      </c>
      <c r="E5703" s="123" t="s">
        <v>34</v>
      </c>
      <c r="F5703" s="123">
        <v>23665</v>
      </c>
      <c r="G5703" s="123">
        <v>0</v>
      </c>
      <c r="H5703" s="123">
        <v>0</v>
      </c>
      <c r="I5703" s="136">
        <v>96</v>
      </c>
      <c r="J5703" s="123" t="s">
        <v>35</v>
      </c>
      <c r="K5703" s="137">
        <f>((G5703*400)+(H5703*100))+I5703</f>
        <v>96</v>
      </c>
      <c r="L5703" s="137">
        <v>850</v>
      </c>
      <c r="M5703" s="137">
        <f>K5703*L5703</f>
        <v>81600</v>
      </c>
      <c r="N5703" s="123">
        <v>1</v>
      </c>
      <c r="O5703" s="108" t="s">
        <v>7853</v>
      </c>
      <c r="P5703" s="138"/>
      <c r="Q5703" s="108" t="s">
        <v>7854</v>
      </c>
      <c r="R5703" s="108" t="s">
        <v>7857</v>
      </c>
      <c r="S5703" s="139"/>
      <c r="T5703" s="123" t="s">
        <v>51</v>
      </c>
      <c r="U5703" s="123" t="s">
        <v>45</v>
      </c>
      <c r="V5703" s="123" t="s">
        <v>52</v>
      </c>
      <c r="W5703" s="137">
        <v>425.88</v>
      </c>
      <c r="X5703" s="136">
        <v>100</v>
      </c>
      <c r="Y5703" s="137">
        <v>6750</v>
      </c>
      <c r="Z5703" s="137">
        <f>W5703*Y5703</f>
        <v>2874690</v>
      </c>
      <c r="AA5703" s="119">
        <v>6</v>
      </c>
      <c r="AB5703" s="119">
        <v>6</v>
      </c>
      <c r="AC5703" s="137">
        <f>(Z5703*(100-AB5703))/100</f>
        <v>2702208.6</v>
      </c>
      <c r="AD5703" s="137">
        <f>IF(AND(AC5703="",M5703=""),0,IF((AC5703=""),M5703, IF( (M5703=""),AC5703,AC5703+M5703)))</f>
        <v>2783808.6</v>
      </c>
      <c r="AE5703" s="137">
        <f>IF( (X5703=""),AD5703*1,AD5703*(X5703/100) )</f>
        <v>2783808.6</v>
      </c>
      <c r="AF5703" s="137">
        <v>50000000</v>
      </c>
      <c r="AG5703" s="137">
        <f>IF((AF5703-AE5703) &gt; 1,0,IF((AF5703-AE5703)&lt;0,AE5703-AF5703,AF5703-AE5703))</f>
        <v>0</v>
      </c>
      <c r="AH5703" s="137">
        <v>0.02</v>
      </c>
    </row>
    <row r="5704" spans="1:34" s="173" customFormat="1" x14ac:dyDescent="0.55000000000000004">
      <c r="A5704" s="122"/>
      <c r="B5704" s="123"/>
      <c r="C5704" s="123"/>
      <c r="D5704" s="135"/>
      <c r="E5704" s="123"/>
      <c r="F5704" s="123"/>
      <c r="G5704" s="123"/>
      <c r="H5704" s="123"/>
      <c r="I5704" s="136"/>
      <c r="J5704" s="123"/>
      <c r="K5704" s="137"/>
      <c r="L5704" s="137" t="s">
        <v>63</v>
      </c>
      <c r="M5704" s="137">
        <f>SUM(M5703:M5703)</f>
        <v>81600</v>
      </c>
      <c r="N5704" s="123"/>
      <c r="O5704" s="108"/>
      <c r="P5704" s="138"/>
      <c r="Q5704" s="108"/>
      <c r="R5704" s="108"/>
      <c r="S5704" s="139"/>
      <c r="T5704" s="123"/>
      <c r="U5704" s="123"/>
      <c r="V5704" s="123"/>
      <c r="W5704" s="137"/>
      <c r="X5704" s="136"/>
      <c r="Y5704" s="137"/>
      <c r="Z5704" s="137"/>
      <c r="AA5704" s="119"/>
      <c r="AB5704" s="119"/>
      <c r="AC5704" s="137"/>
      <c r="AD5704" s="137"/>
      <c r="AE5704" s="137">
        <f>SUM(AE5703:AE5703)</f>
        <v>2783808.6</v>
      </c>
      <c r="AF5704" s="137"/>
      <c r="AG5704" s="137">
        <f>SUM(AG5703:AG5703)</f>
        <v>0</v>
      </c>
      <c r="AH5704" s="137"/>
    </row>
    <row r="5705" spans="1:34" s="99" customFormat="1" x14ac:dyDescent="0.55000000000000004">
      <c r="A5705" s="107" t="s">
        <v>7860</v>
      </c>
      <c r="B5705" s="102">
        <v>2703</v>
      </c>
      <c r="C5705" s="102">
        <v>10690</v>
      </c>
      <c r="D5705" s="90" t="s">
        <v>15394</v>
      </c>
      <c r="E5705" s="102" t="s">
        <v>34</v>
      </c>
      <c r="F5705" s="102">
        <v>24839</v>
      </c>
      <c r="G5705" s="102">
        <v>0</v>
      </c>
      <c r="H5705" s="102">
        <v>0</v>
      </c>
      <c r="I5705" s="98">
        <v>19</v>
      </c>
      <c r="J5705" s="102" t="s">
        <v>35</v>
      </c>
      <c r="K5705" s="94">
        <f>((G5705*400)+(H5705*100))+I5705</f>
        <v>19</v>
      </c>
      <c r="L5705" s="94">
        <v>8000</v>
      </c>
      <c r="M5705" s="94">
        <f>K5705*L5705</f>
        <v>152000</v>
      </c>
      <c r="N5705" s="102">
        <v>1</v>
      </c>
      <c r="O5705" s="111" t="s">
        <v>7858</v>
      </c>
      <c r="P5705" s="96">
        <v>8570887002987</v>
      </c>
      <c r="Q5705" s="111" t="s">
        <v>7859</v>
      </c>
      <c r="R5705" s="111" t="s">
        <v>7862</v>
      </c>
      <c r="S5705" s="97"/>
      <c r="T5705" s="102" t="s">
        <v>44</v>
      </c>
      <c r="U5705" s="102" t="s">
        <v>45</v>
      </c>
      <c r="V5705" s="102" t="s">
        <v>52</v>
      </c>
      <c r="W5705" s="94">
        <v>48</v>
      </c>
      <c r="X5705" s="98">
        <v>50</v>
      </c>
      <c r="Y5705" s="94">
        <v>7150</v>
      </c>
      <c r="Z5705" s="94">
        <f t="shared" ref="Z5705:Z5712" si="567">W5705*Y5705</f>
        <v>343200</v>
      </c>
      <c r="AA5705" s="89">
        <v>7</v>
      </c>
      <c r="AB5705" s="89">
        <v>7</v>
      </c>
      <c r="AC5705" s="94">
        <f t="shared" ref="AC5705:AC5712" si="568">(Z5705*(100-AB5705))/100</f>
        <v>319176</v>
      </c>
      <c r="AD5705" s="94">
        <f>IF(AND(AC5705="",M5705=""),0,IF((AC5705=""),M5705, IF( (M5705=""),AC5705,SUM(AC5705:AC5706)+M5705)))</f>
        <v>790352</v>
      </c>
      <c r="AE5705" s="94">
        <f t="shared" ref="AE5705:AE5712" si="569">IF( (X5705=""),AD5705*1,AD5705*(X5705/100) )</f>
        <v>395176</v>
      </c>
      <c r="AF5705" s="94">
        <v>0</v>
      </c>
      <c r="AG5705" s="94">
        <f t="shared" ref="AG5705:AG5712" si="570">IF((AF5705-AE5705) &gt; 1,0,IF((AF5705-AE5705)&lt;0,AE5705-AF5705,AF5705-AE5705))</f>
        <v>395176</v>
      </c>
      <c r="AH5705" s="94">
        <v>0.02</v>
      </c>
    </row>
    <row r="5706" spans="1:34" s="99" customFormat="1" x14ac:dyDescent="0.55000000000000004">
      <c r="A5706" s="107"/>
      <c r="B5706" s="102"/>
      <c r="C5706" s="102"/>
      <c r="D5706" s="90"/>
      <c r="E5706" s="102"/>
      <c r="F5706" s="102"/>
      <c r="G5706" s="102"/>
      <c r="H5706" s="102"/>
      <c r="I5706" s="98"/>
      <c r="J5706" s="102"/>
      <c r="K5706" s="94"/>
      <c r="L5706" s="94"/>
      <c r="M5706" s="94"/>
      <c r="N5706" s="102"/>
      <c r="O5706" s="111"/>
      <c r="P5706" s="96"/>
      <c r="Q5706" s="111"/>
      <c r="R5706" s="111"/>
      <c r="S5706" s="97"/>
      <c r="T5706" s="102" t="s">
        <v>44</v>
      </c>
      <c r="U5706" s="102"/>
      <c r="V5706" s="102" t="s">
        <v>52</v>
      </c>
      <c r="W5706" s="94">
        <v>48</v>
      </c>
      <c r="X5706" s="98">
        <v>50</v>
      </c>
      <c r="Y5706" s="94">
        <v>7150</v>
      </c>
      <c r="Z5706" s="94">
        <f t="shared" si="567"/>
        <v>343200</v>
      </c>
      <c r="AA5706" s="89">
        <v>7</v>
      </c>
      <c r="AB5706" s="89">
        <v>7</v>
      </c>
      <c r="AC5706" s="94">
        <f t="shared" si="568"/>
        <v>319176</v>
      </c>
      <c r="AD5706" s="94">
        <f>IF(AND(AC5706="",M5705=""),0,IF((AC5706=""),M5705, IF( (M5705=""),AC5706,SUM(AC5705:AC5706)+M5705)))</f>
        <v>790352</v>
      </c>
      <c r="AE5706" s="94">
        <f t="shared" si="569"/>
        <v>395176</v>
      </c>
      <c r="AF5706" s="94">
        <v>0</v>
      </c>
      <c r="AG5706" s="94">
        <f t="shared" si="570"/>
        <v>395176</v>
      </c>
      <c r="AH5706" s="94">
        <v>0.02</v>
      </c>
    </row>
    <row r="5707" spans="1:34" s="99" customFormat="1" x14ac:dyDescent="0.55000000000000004">
      <c r="A5707" s="107"/>
      <c r="B5707" s="102">
        <v>2704</v>
      </c>
      <c r="C5707" s="102">
        <v>10691</v>
      </c>
      <c r="D5707" s="90" t="s">
        <v>15395</v>
      </c>
      <c r="E5707" s="102" t="s">
        <v>34</v>
      </c>
      <c r="F5707" s="102">
        <v>24840</v>
      </c>
      <c r="G5707" s="102">
        <v>0</v>
      </c>
      <c r="H5707" s="102">
        <v>0</v>
      </c>
      <c r="I5707" s="98">
        <v>15</v>
      </c>
      <c r="J5707" s="102" t="s">
        <v>35</v>
      </c>
      <c r="K5707" s="94">
        <f>((G5707*400)+(H5707*100))+I5707</f>
        <v>15</v>
      </c>
      <c r="L5707" s="94">
        <v>8000</v>
      </c>
      <c r="M5707" s="94">
        <f>K5707*L5707</f>
        <v>120000</v>
      </c>
      <c r="N5707" s="102">
        <v>1</v>
      </c>
      <c r="O5707" s="111" t="s">
        <v>7858</v>
      </c>
      <c r="P5707" s="96">
        <v>8570887002987</v>
      </c>
      <c r="Q5707" s="111" t="s">
        <v>7859</v>
      </c>
      <c r="R5707" s="111" t="s">
        <v>7862</v>
      </c>
      <c r="S5707" s="97"/>
      <c r="T5707" s="102" t="s">
        <v>44</v>
      </c>
      <c r="U5707" s="102" t="s">
        <v>45</v>
      </c>
      <c r="V5707" s="102" t="s">
        <v>52</v>
      </c>
      <c r="W5707" s="94">
        <v>48</v>
      </c>
      <c r="X5707" s="98">
        <v>50</v>
      </c>
      <c r="Y5707" s="94">
        <v>7150</v>
      </c>
      <c r="Z5707" s="94">
        <f t="shared" si="567"/>
        <v>343200</v>
      </c>
      <c r="AA5707" s="89">
        <v>7</v>
      </c>
      <c r="AB5707" s="89">
        <v>7</v>
      </c>
      <c r="AC5707" s="94">
        <f t="shared" si="568"/>
        <v>319176</v>
      </c>
      <c r="AD5707" s="94">
        <f>IF(AND(AC5707="",M5707=""),0,IF((AC5707=""),M5707, IF( (M5707=""),AC5707,SUM(AC5707:AC5708)+M5707)))</f>
        <v>758352</v>
      </c>
      <c r="AE5707" s="94">
        <f t="shared" si="569"/>
        <v>379176</v>
      </c>
      <c r="AF5707" s="94">
        <v>0</v>
      </c>
      <c r="AG5707" s="94">
        <f t="shared" si="570"/>
        <v>379176</v>
      </c>
      <c r="AH5707" s="94">
        <v>0.02</v>
      </c>
    </row>
    <row r="5708" spans="1:34" s="99" customFormat="1" x14ac:dyDescent="0.55000000000000004">
      <c r="A5708" s="107"/>
      <c r="B5708" s="102"/>
      <c r="C5708" s="102"/>
      <c r="D5708" s="90"/>
      <c r="E5708" s="102"/>
      <c r="F5708" s="102"/>
      <c r="G5708" s="102"/>
      <c r="H5708" s="102"/>
      <c r="I5708" s="98"/>
      <c r="J5708" s="102"/>
      <c r="K5708" s="94"/>
      <c r="L5708" s="94"/>
      <c r="M5708" s="94"/>
      <c r="N5708" s="102"/>
      <c r="O5708" s="111"/>
      <c r="P5708" s="96"/>
      <c r="Q5708" s="111"/>
      <c r="R5708" s="111"/>
      <c r="S5708" s="97"/>
      <c r="T5708" s="102" t="s">
        <v>44</v>
      </c>
      <c r="U5708" s="102"/>
      <c r="V5708" s="102" t="s">
        <v>52</v>
      </c>
      <c r="W5708" s="94">
        <v>48</v>
      </c>
      <c r="X5708" s="98">
        <v>50</v>
      </c>
      <c r="Y5708" s="94">
        <v>7150</v>
      </c>
      <c r="Z5708" s="94">
        <f t="shared" si="567"/>
        <v>343200</v>
      </c>
      <c r="AA5708" s="89">
        <v>7</v>
      </c>
      <c r="AB5708" s="89">
        <v>7</v>
      </c>
      <c r="AC5708" s="94">
        <f t="shared" si="568"/>
        <v>319176</v>
      </c>
      <c r="AD5708" s="94">
        <f>IF(AND(AC5708="",M5707=""),0,IF((AC5708=""),M5707, IF( (M5707=""),AC5708,SUM(AC5707:AC5708)+M5707)))</f>
        <v>758352</v>
      </c>
      <c r="AE5708" s="94">
        <f t="shared" si="569"/>
        <v>379176</v>
      </c>
      <c r="AF5708" s="94">
        <v>0</v>
      </c>
      <c r="AG5708" s="94">
        <f t="shared" si="570"/>
        <v>379176</v>
      </c>
      <c r="AH5708" s="94">
        <v>0.02</v>
      </c>
    </row>
    <row r="5709" spans="1:34" s="99" customFormat="1" x14ac:dyDescent="0.55000000000000004">
      <c r="A5709" s="107"/>
      <c r="B5709" s="102">
        <v>2705</v>
      </c>
      <c r="C5709" s="102">
        <v>10692</v>
      </c>
      <c r="D5709" s="90" t="s">
        <v>15396</v>
      </c>
      <c r="E5709" s="102" t="s">
        <v>34</v>
      </c>
      <c r="F5709" s="102">
        <v>24841</v>
      </c>
      <c r="G5709" s="102">
        <v>0</v>
      </c>
      <c r="H5709" s="102">
        <v>0</v>
      </c>
      <c r="I5709" s="98">
        <v>15</v>
      </c>
      <c r="J5709" s="102" t="s">
        <v>35</v>
      </c>
      <c r="K5709" s="94">
        <f>((G5709*400)+(H5709*100))+I5709</f>
        <v>15</v>
      </c>
      <c r="L5709" s="94">
        <v>8000</v>
      </c>
      <c r="M5709" s="94">
        <f>K5709*L5709</f>
        <v>120000</v>
      </c>
      <c r="N5709" s="102">
        <v>1</v>
      </c>
      <c r="O5709" s="111" t="s">
        <v>7858</v>
      </c>
      <c r="P5709" s="96">
        <v>8570887002987</v>
      </c>
      <c r="Q5709" s="111" t="s">
        <v>7859</v>
      </c>
      <c r="R5709" s="111" t="s">
        <v>7862</v>
      </c>
      <c r="S5709" s="97" t="s">
        <v>15397</v>
      </c>
      <c r="T5709" s="102" t="s">
        <v>44</v>
      </c>
      <c r="U5709" s="102" t="s">
        <v>45</v>
      </c>
      <c r="V5709" s="102" t="s">
        <v>52</v>
      </c>
      <c r="W5709" s="94">
        <v>48</v>
      </c>
      <c r="X5709" s="98">
        <v>50</v>
      </c>
      <c r="Y5709" s="94">
        <v>7150</v>
      </c>
      <c r="Z5709" s="94">
        <f t="shared" si="567"/>
        <v>343200</v>
      </c>
      <c r="AA5709" s="89">
        <v>7</v>
      </c>
      <c r="AB5709" s="89">
        <v>7</v>
      </c>
      <c r="AC5709" s="94">
        <f t="shared" si="568"/>
        <v>319176</v>
      </c>
      <c r="AD5709" s="94">
        <f>IF(AND(AC5709="",M5709=""),0,IF((AC5709=""),M5709, IF( (M5709=""),AC5709,SUM(AC5709:AC5710)+M5709)))</f>
        <v>758352</v>
      </c>
      <c r="AE5709" s="94">
        <f t="shared" si="569"/>
        <v>379176</v>
      </c>
      <c r="AF5709" s="94">
        <v>0</v>
      </c>
      <c r="AG5709" s="94">
        <f t="shared" si="570"/>
        <v>379176</v>
      </c>
      <c r="AH5709" s="94">
        <v>0.02</v>
      </c>
    </row>
    <row r="5710" spans="1:34" s="99" customFormat="1" x14ac:dyDescent="0.55000000000000004">
      <c r="A5710" s="107"/>
      <c r="B5710" s="102"/>
      <c r="C5710" s="102"/>
      <c r="D5710" s="90"/>
      <c r="E5710" s="102"/>
      <c r="F5710" s="102"/>
      <c r="G5710" s="102"/>
      <c r="H5710" s="102"/>
      <c r="I5710" s="98"/>
      <c r="J5710" s="102"/>
      <c r="K5710" s="94"/>
      <c r="L5710" s="94"/>
      <c r="M5710" s="94"/>
      <c r="N5710" s="102"/>
      <c r="O5710" s="111"/>
      <c r="P5710" s="96"/>
      <c r="Q5710" s="111"/>
      <c r="R5710" s="111"/>
      <c r="S5710" s="97"/>
      <c r="T5710" s="102" t="s">
        <v>44</v>
      </c>
      <c r="U5710" s="102"/>
      <c r="V5710" s="102" t="s">
        <v>52</v>
      </c>
      <c r="W5710" s="94">
        <v>48</v>
      </c>
      <c r="X5710" s="98">
        <v>50</v>
      </c>
      <c r="Y5710" s="94">
        <v>7150</v>
      </c>
      <c r="Z5710" s="94">
        <f t="shared" si="567"/>
        <v>343200</v>
      </c>
      <c r="AA5710" s="89">
        <v>7</v>
      </c>
      <c r="AB5710" s="89">
        <v>7</v>
      </c>
      <c r="AC5710" s="94">
        <f t="shared" si="568"/>
        <v>319176</v>
      </c>
      <c r="AD5710" s="94">
        <f>IF(AND(AC5710="",M5709=""),0,IF((AC5710=""),M5709, IF( (M5709=""),AC5710,SUM(AC5709:AC5710)+M5709)))</f>
        <v>758352</v>
      </c>
      <c r="AE5710" s="94">
        <f t="shared" si="569"/>
        <v>379176</v>
      </c>
      <c r="AF5710" s="94">
        <v>0</v>
      </c>
      <c r="AG5710" s="94">
        <f t="shared" si="570"/>
        <v>379176</v>
      </c>
      <c r="AH5710" s="94">
        <v>0.02</v>
      </c>
    </row>
    <row r="5711" spans="1:34" s="99" customFormat="1" x14ac:dyDescent="0.55000000000000004">
      <c r="A5711" s="107"/>
      <c r="B5711" s="102">
        <v>2706</v>
      </c>
      <c r="C5711" s="102">
        <v>10128</v>
      </c>
      <c r="D5711" s="90" t="s">
        <v>7861</v>
      </c>
      <c r="E5711" s="102" t="s">
        <v>34</v>
      </c>
      <c r="F5711" s="102">
        <v>25283</v>
      </c>
      <c r="G5711" s="102">
        <v>0</v>
      </c>
      <c r="H5711" s="102">
        <v>0</v>
      </c>
      <c r="I5711" s="98">
        <v>15</v>
      </c>
      <c r="J5711" s="102" t="s">
        <v>35</v>
      </c>
      <c r="K5711" s="94">
        <f>((G5711*400)+(H5711*100))+I5711</f>
        <v>15</v>
      </c>
      <c r="L5711" s="94">
        <v>8000</v>
      </c>
      <c r="M5711" s="94">
        <f>K5711*L5711</f>
        <v>120000</v>
      </c>
      <c r="N5711" s="102">
        <v>1</v>
      </c>
      <c r="O5711" s="111" t="s">
        <v>7858</v>
      </c>
      <c r="P5711" s="96">
        <v>8570887002987</v>
      </c>
      <c r="Q5711" s="111" t="s">
        <v>7859</v>
      </c>
      <c r="R5711" s="111" t="s">
        <v>7862</v>
      </c>
      <c r="S5711" s="97" t="s">
        <v>7863</v>
      </c>
      <c r="T5711" s="102" t="s">
        <v>44</v>
      </c>
      <c r="U5711" s="102" t="s">
        <v>45</v>
      </c>
      <c r="V5711" s="102" t="s">
        <v>52</v>
      </c>
      <c r="W5711" s="94">
        <v>48</v>
      </c>
      <c r="X5711" s="98">
        <v>50</v>
      </c>
      <c r="Y5711" s="94">
        <v>7150</v>
      </c>
      <c r="Z5711" s="94">
        <f t="shared" si="567"/>
        <v>343200</v>
      </c>
      <c r="AA5711" s="89">
        <v>7</v>
      </c>
      <c r="AB5711" s="89">
        <v>7</v>
      </c>
      <c r="AC5711" s="94">
        <f t="shared" si="568"/>
        <v>319176</v>
      </c>
      <c r="AD5711" s="94">
        <f>IF(AND(AC5711="",M5711=""),0,IF((AC5711=""),M5711, IF( (M5711=""),AC5711,SUM(AC5711:AC5712)+M5711)))</f>
        <v>758352</v>
      </c>
      <c r="AE5711" s="94">
        <f t="shared" si="569"/>
        <v>379176</v>
      </c>
      <c r="AF5711" s="94">
        <v>0</v>
      </c>
      <c r="AG5711" s="94">
        <f t="shared" si="570"/>
        <v>379176</v>
      </c>
      <c r="AH5711" s="94">
        <v>0.02</v>
      </c>
    </row>
    <row r="5712" spans="1:34" s="99" customFormat="1" x14ac:dyDescent="0.55000000000000004">
      <c r="A5712" s="107"/>
      <c r="B5712" s="102"/>
      <c r="C5712" s="102"/>
      <c r="D5712" s="90"/>
      <c r="E5712" s="102"/>
      <c r="F5712" s="102"/>
      <c r="G5712" s="102"/>
      <c r="H5712" s="102"/>
      <c r="I5712" s="98"/>
      <c r="J5712" s="102"/>
      <c r="K5712" s="94"/>
      <c r="L5712" s="94"/>
      <c r="M5712" s="94"/>
      <c r="N5712" s="102"/>
      <c r="O5712" s="111"/>
      <c r="P5712" s="96"/>
      <c r="Q5712" s="111"/>
      <c r="R5712" s="111"/>
      <c r="S5712" s="97"/>
      <c r="T5712" s="102" t="s">
        <v>44</v>
      </c>
      <c r="U5712" s="102"/>
      <c r="V5712" s="102" t="s">
        <v>52</v>
      </c>
      <c r="W5712" s="94">
        <v>48</v>
      </c>
      <c r="X5712" s="98">
        <v>50</v>
      </c>
      <c r="Y5712" s="94">
        <v>7150</v>
      </c>
      <c r="Z5712" s="94">
        <f t="shared" si="567"/>
        <v>343200</v>
      </c>
      <c r="AA5712" s="89">
        <v>7</v>
      </c>
      <c r="AB5712" s="89">
        <v>7</v>
      </c>
      <c r="AC5712" s="94">
        <f t="shared" si="568"/>
        <v>319176</v>
      </c>
      <c r="AD5712" s="94">
        <f>IF(AND(AC5712="",M5711=""),0,IF((AC5712=""),M5711, IF( (M5711=""),AC5712,SUM(AC5711:AC5712)+M5711)))</f>
        <v>758352</v>
      </c>
      <c r="AE5712" s="94">
        <f t="shared" si="569"/>
        <v>379176</v>
      </c>
      <c r="AF5712" s="94">
        <v>0</v>
      </c>
      <c r="AG5712" s="94">
        <f t="shared" si="570"/>
        <v>379176</v>
      </c>
      <c r="AH5712" s="94">
        <v>0.02</v>
      </c>
    </row>
    <row r="5713" spans="1:34" s="99" customFormat="1" x14ac:dyDescent="0.55000000000000004">
      <c r="A5713" s="107"/>
      <c r="B5713" s="102"/>
      <c r="C5713" s="102"/>
      <c r="D5713" s="90"/>
      <c r="E5713" s="102"/>
      <c r="F5713" s="102"/>
      <c r="G5713" s="102"/>
      <c r="H5713" s="102"/>
      <c r="I5713" s="98"/>
      <c r="J5713" s="102"/>
      <c r="K5713" s="94"/>
      <c r="L5713" s="94" t="s">
        <v>63</v>
      </c>
      <c r="M5713" s="94">
        <f>SUM(M5705:M5712)</f>
        <v>512000</v>
      </c>
      <c r="N5713" s="102"/>
      <c r="O5713" s="111"/>
      <c r="P5713" s="96"/>
      <c r="Q5713" s="111"/>
      <c r="R5713" s="111"/>
      <c r="S5713" s="97"/>
      <c r="T5713" s="102"/>
      <c r="U5713" s="102"/>
      <c r="V5713" s="102"/>
      <c r="W5713" s="94"/>
      <c r="X5713" s="98"/>
      <c r="Y5713" s="94"/>
      <c r="Z5713" s="94"/>
      <c r="AA5713" s="89"/>
      <c r="AB5713" s="89"/>
      <c r="AC5713" s="94"/>
      <c r="AD5713" s="94"/>
      <c r="AE5713" s="94">
        <f>SUM(AE5705:AE5712)</f>
        <v>3065408</v>
      </c>
      <c r="AF5713" s="94"/>
      <c r="AG5713" s="94">
        <f>SUM(AG5705:AG5712)</f>
        <v>3065408</v>
      </c>
      <c r="AH5713" s="94"/>
    </row>
    <row r="5714" spans="1:34" s="173" customFormat="1" x14ac:dyDescent="0.55000000000000004">
      <c r="A5714" s="122" t="s">
        <v>7864</v>
      </c>
      <c r="B5714" s="123">
        <v>2457</v>
      </c>
      <c r="C5714" s="123">
        <v>7256</v>
      </c>
      <c r="D5714" s="135" t="s">
        <v>7865</v>
      </c>
      <c r="E5714" s="123" t="s">
        <v>34</v>
      </c>
      <c r="F5714" s="123">
        <v>5679</v>
      </c>
      <c r="G5714" s="123">
        <v>1</v>
      </c>
      <c r="H5714" s="123">
        <v>3</v>
      </c>
      <c r="I5714" s="136">
        <v>48</v>
      </c>
      <c r="J5714" s="123" t="s">
        <v>38</v>
      </c>
      <c r="K5714" s="137">
        <f>((G5714*400)+(H5714*100))+I5714</f>
        <v>748</v>
      </c>
      <c r="L5714" s="137">
        <v>750</v>
      </c>
      <c r="M5714" s="137">
        <f>K5714*L5714</f>
        <v>561000</v>
      </c>
      <c r="N5714" s="123"/>
      <c r="O5714" s="108"/>
      <c r="P5714" s="138"/>
      <c r="Q5714" s="108"/>
      <c r="R5714" s="108"/>
      <c r="S5714" s="139"/>
      <c r="T5714" s="123"/>
      <c r="U5714" s="123"/>
      <c r="V5714" s="123"/>
      <c r="W5714" s="137"/>
      <c r="X5714" s="136"/>
      <c r="Y5714" s="137"/>
      <c r="Z5714" s="137"/>
      <c r="AA5714" s="119"/>
      <c r="AB5714" s="119"/>
      <c r="AC5714" s="137"/>
      <c r="AD5714" s="137">
        <f>IF(AND(AC5714="",M5714=""),0,IF((AC5714=""),M5714,IF((M5714=""),AC5714,AC5714+M5714)))</f>
        <v>561000</v>
      </c>
      <c r="AE5714" s="137">
        <f>IF( (X5714=""),AD5714*1,AD5714*(X5714/100) )</f>
        <v>561000</v>
      </c>
      <c r="AF5714" s="137">
        <v>50000000</v>
      </c>
      <c r="AG5714" s="137">
        <f>IF((AF5714-AE5714) &gt; 1,0,IF((AF5714-AE5714)&lt;0,AE5714-AF5714,AF5714-AE5714))</f>
        <v>0</v>
      </c>
      <c r="AH5714" s="137">
        <v>0.01</v>
      </c>
    </row>
    <row r="5715" spans="1:34" s="173" customFormat="1" x14ac:dyDescent="0.55000000000000004">
      <c r="A5715" s="122"/>
      <c r="B5715" s="123"/>
      <c r="C5715" s="123"/>
      <c r="D5715" s="135"/>
      <c r="E5715" s="123"/>
      <c r="F5715" s="123"/>
      <c r="G5715" s="123"/>
      <c r="H5715" s="123"/>
      <c r="I5715" s="136"/>
      <c r="J5715" s="123"/>
      <c r="K5715" s="137"/>
      <c r="L5715" s="137" t="s">
        <v>63</v>
      </c>
      <c r="M5715" s="137">
        <f>SUM(M5714:M5714)</f>
        <v>561000</v>
      </c>
      <c r="N5715" s="123"/>
      <c r="O5715" s="108"/>
      <c r="P5715" s="138"/>
      <c r="Q5715" s="108"/>
      <c r="R5715" s="108"/>
      <c r="S5715" s="139"/>
      <c r="T5715" s="123"/>
      <c r="U5715" s="123"/>
      <c r="V5715" s="123"/>
      <c r="W5715" s="137"/>
      <c r="X5715" s="136"/>
      <c r="Y5715" s="137"/>
      <c r="Z5715" s="137"/>
      <c r="AA5715" s="119"/>
      <c r="AB5715" s="119"/>
      <c r="AC5715" s="137"/>
      <c r="AD5715" s="137"/>
      <c r="AE5715" s="137">
        <f>SUM(AE5714:AE5714)</f>
        <v>561000</v>
      </c>
      <c r="AF5715" s="137"/>
      <c r="AG5715" s="137">
        <f>SUM(AG5714:AG5714)</f>
        <v>0</v>
      </c>
      <c r="AH5715" s="137"/>
    </row>
    <row r="5716" spans="1:34" s="173" customFormat="1" x14ac:dyDescent="0.55000000000000004">
      <c r="A5716" s="122" t="s">
        <v>7864</v>
      </c>
      <c r="B5716" s="123">
        <v>2458</v>
      </c>
      <c r="C5716" s="123">
        <v>7257</v>
      </c>
      <c r="D5716" s="135" t="s">
        <v>7866</v>
      </c>
      <c r="E5716" s="123" t="s">
        <v>34</v>
      </c>
      <c r="F5716" s="123">
        <v>8701</v>
      </c>
      <c r="G5716" s="123">
        <v>1</v>
      </c>
      <c r="H5716" s="123">
        <v>1</v>
      </c>
      <c r="I5716" s="136">
        <v>92</v>
      </c>
      <c r="J5716" s="123" t="s">
        <v>38</v>
      </c>
      <c r="K5716" s="137">
        <f>((G5716*400)+(H5716*100))+I5716</f>
        <v>592</v>
      </c>
      <c r="L5716" s="137">
        <v>650</v>
      </c>
      <c r="M5716" s="137">
        <f>K5716*L5716</f>
        <v>384800</v>
      </c>
      <c r="N5716" s="123"/>
      <c r="O5716" s="108"/>
      <c r="P5716" s="138"/>
      <c r="Q5716" s="108"/>
      <c r="R5716" s="108"/>
      <c r="S5716" s="139"/>
      <c r="T5716" s="123"/>
      <c r="U5716" s="123"/>
      <c r="V5716" s="123"/>
      <c r="W5716" s="137"/>
      <c r="X5716" s="136"/>
      <c r="Y5716" s="137"/>
      <c r="Z5716" s="137"/>
      <c r="AA5716" s="119"/>
      <c r="AB5716" s="119"/>
      <c r="AC5716" s="137"/>
      <c r="AD5716" s="137">
        <f>IF(AND(AC5716="",M5716=""),0,IF((AC5716=""),M5716,IF((M5716=""),AC5716,AC5716+M5716)))</f>
        <v>384800</v>
      </c>
      <c r="AE5716" s="137">
        <f>IF( (X5716=""),AD5716*1,AD5716*(X5716/100) )</f>
        <v>384800</v>
      </c>
      <c r="AF5716" s="137">
        <v>50000000</v>
      </c>
      <c r="AG5716" s="137">
        <f>IF((AF5716-AE5716) &gt; 1,0,IF((AF5716-AE5716)&lt;0,AE5716-AF5716,AF5716-AE5716))</f>
        <v>0</v>
      </c>
      <c r="AH5716" s="137">
        <v>0.01</v>
      </c>
    </row>
    <row r="5717" spans="1:34" s="173" customFormat="1" x14ac:dyDescent="0.55000000000000004">
      <c r="A5717" s="122"/>
      <c r="B5717" s="123"/>
      <c r="C5717" s="123"/>
      <c r="D5717" s="135"/>
      <c r="E5717" s="123"/>
      <c r="F5717" s="123"/>
      <c r="G5717" s="123"/>
      <c r="H5717" s="123"/>
      <c r="I5717" s="136"/>
      <c r="J5717" s="123"/>
      <c r="K5717" s="137"/>
      <c r="L5717" s="137" t="s">
        <v>63</v>
      </c>
      <c r="M5717" s="137">
        <f>SUM(M5716:M5716)</f>
        <v>384800</v>
      </c>
      <c r="N5717" s="123"/>
      <c r="O5717" s="108"/>
      <c r="P5717" s="138"/>
      <c r="Q5717" s="108"/>
      <c r="R5717" s="108"/>
      <c r="S5717" s="139"/>
      <c r="T5717" s="123"/>
      <c r="U5717" s="123"/>
      <c r="V5717" s="123"/>
      <c r="W5717" s="137"/>
      <c r="X5717" s="136"/>
      <c r="Y5717" s="137"/>
      <c r="Z5717" s="137"/>
      <c r="AA5717" s="119"/>
      <c r="AB5717" s="119"/>
      <c r="AC5717" s="137"/>
      <c r="AD5717" s="137"/>
      <c r="AE5717" s="137">
        <f>SUM(AE5716:AE5716)</f>
        <v>384800</v>
      </c>
      <c r="AF5717" s="137"/>
      <c r="AG5717" s="137">
        <f>SUM(AG5716:AG5716)</f>
        <v>0</v>
      </c>
      <c r="AH5717" s="137"/>
    </row>
    <row r="5718" spans="1:34" s="173" customFormat="1" x14ac:dyDescent="0.55000000000000004">
      <c r="A5718" s="122" t="s">
        <v>10445</v>
      </c>
      <c r="B5718" s="123">
        <v>2459</v>
      </c>
      <c r="C5718" s="123">
        <v>10494</v>
      </c>
      <c r="D5718" s="135" t="s">
        <v>5379</v>
      </c>
      <c r="E5718" s="123" t="s">
        <v>34</v>
      </c>
      <c r="F5718" s="123">
        <v>23414</v>
      </c>
      <c r="G5718" s="123">
        <v>2</v>
      </c>
      <c r="H5718" s="123">
        <v>3</v>
      </c>
      <c r="I5718" s="136">
        <v>3</v>
      </c>
      <c r="J5718" s="123" t="s">
        <v>38</v>
      </c>
      <c r="K5718" s="137">
        <f>((G5718*400)+(H5718*100))+I5718</f>
        <v>1103</v>
      </c>
      <c r="L5718" s="137">
        <v>0</v>
      </c>
      <c r="M5718" s="137">
        <f>K5718*L5718</f>
        <v>0</v>
      </c>
      <c r="N5718" s="123"/>
      <c r="O5718" s="108"/>
      <c r="P5718" s="138"/>
      <c r="Q5718" s="108"/>
      <c r="R5718" s="108"/>
      <c r="S5718" s="139"/>
      <c r="T5718" s="123"/>
      <c r="U5718" s="123"/>
      <c r="V5718" s="123"/>
      <c r="W5718" s="137"/>
      <c r="X5718" s="136"/>
      <c r="Y5718" s="137"/>
      <c r="Z5718" s="137"/>
      <c r="AA5718" s="119"/>
      <c r="AB5718" s="119"/>
      <c r="AC5718" s="137"/>
      <c r="AD5718" s="137">
        <f>IF(AND(AC5718="",M5718=""),0,IF((AC5718=""),M5718,IF((M5718=""),AC5718,AC5718+M5718)))</f>
        <v>0</v>
      </c>
      <c r="AE5718" s="137">
        <f>IF( (X5718=""),AD5718*1,AD5718*(X5718/100) )</f>
        <v>0</v>
      </c>
      <c r="AF5718" s="137">
        <v>50000000</v>
      </c>
      <c r="AG5718" s="137">
        <f>IF((AF5718-AE5718) &gt; 1,0,IF((AF5718-AE5718)&lt;0,AE5718-AF5718,AF5718-AE5718))</f>
        <v>0</v>
      </c>
      <c r="AH5718" s="137">
        <v>0.01</v>
      </c>
    </row>
    <row r="5719" spans="1:34" s="173" customFormat="1" x14ac:dyDescent="0.55000000000000004">
      <c r="A5719" s="122"/>
      <c r="B5719" s="123"/>
      <c r="C5719" s="123"/>
      <c r="D5719" s="135"/>
      <c r="E5719" s="123"/>
      <c r="F5719" s="123"/>
      <c r="G5719" s="123"/>
      <c r="H5719" s="123"/>
      <c r="I5719" s="136"/>
      <c r="J5719" s="123"/>
      <c r="K5719" s="137"/>
      <c r="L5719" s="137" t="s">
        <v>63</v>
      </c>
      <c r="M5719" s="137">
        <f>SUM(M5718:M5718)</f>
        <v>0</v>
      </c>
      <c r="N5719" s="123"/>
      <c r="O5719" s="108"/>
      <c r="P5719" s="138"/>
      <c r="Q5719" s="108"/>
      <c r="R5719" s="108"/>
      <c r="S5719" s="139"/>
      <c r="T5719" s="123"/>
      <c r="U5719" s="123"/>
      <c r="V5719" s="123"/>
      <c r="W5719" s="137"/>
      <c r="X5719" s="136"/>
      <c r="Y5719" s="137"/>
      <c r="Z5719" s="137"/>
      <c r="AA5719" s="119"/>
      <c r="AB5719" s="119"/>
      <c r="AC5719" s="137"/>
      <c r="AD5719" s="137"/>
      <c r="AE5719" s="137">
        <f>SUM(AE5718:AE5718)</f>
        <v>0</v>
      </c>
      <c r="AF5719" s="137"/>
      <c r="AG5719" s="137">
        <f>SUM(AG5718:AG5718)</f>
        <v>0</v>
      </c>
      <c r="AH5719" s="137"/>
    </row>
    <row r="5720" spans="1:34" s="173" customFormat="1" x14ac:dyDescent="0.55000000000000004">
      <c r="A5720" s="122" t="s">
        <v>7869</v>
      </c>
      <c r="B5720" s="123">
        <v>2460</v>
      </c>
      <c r="C5720" s="123">
        <v>7000</v>
      </c>
      <c r="D5720" s="135" t="s">
        <v>7870</v>
      </c>
      <c r="E5720" s="123" t="s">
        <v>34</v>
      </c>
      <c r="F5720" s="123">
        <v>23701</v>
      </c>
      <c r="G5720" s="123">
        <v>0</v>
      </c>
      <c r="H5720" s="123">
        <v>0</v>
      </c>
      <c r="I5720" s="136">
        <v>86</v>
      </c>
      <c r="J5720" s="123" t="s">
        <v>35</v>
      </c>
      <c r="K5720" s="137">
        <f>((G5720*400)+(H5720*100))+I5720</f>
        <v>86</v>
      </c>
      <c r="L5720" s="137">
        <v>850</v>
      </c>
      <c r="M5720" s="137">
        <f>K5720*L5720</f>
        <v>73100</v>
      </c>
      <c r="N5720" s="123">
        <v>1</v>
      </c>
      <c r="O5720" s="108" t="s">
        <v>7867</v>
      </c>
      <c r="P5720" s="138"/>
      <c r="Q5720" s="108" t="s">
        <v>7868</v>
      </c>
      <c r="R5720" s="108" t="s">
        <v>7871</v>
      </c>
      <c r="S5720" s="139" t="s">
        <v>7872</v>
      </c>
      <c r="T5720" s="123" t="s">
        <v>51</v>
      </c>
      <c r="U5720" s="123" t="s">
        <v>227</v>
      </c>
      <c r="V5720" s="123" t="s">
        <v>52</v>
      </c>
      <c r="W5720" s="137">
        <v>296</v>
      </c>
      <c r="X5720" s="136">
        <v>93.67</v>
      </c>
      <c r="Y5720" s="137">
        <v>6750</v>
      </c>
      <c r="Z5720" s="137">
        <f>W5720*Y5720</f>
        <v>1998000</v>
      </c>
      <c r="AA5720" s="119">
        <v>11</v>
      </c>
      <c r="AB5720" s="119">
        <v>34</v>
      </c>
      <c r="AC5720" s="137">
        <f>(Z5720*(100-AB5720))/100</f>
        <v>1318680</v>
      </c>
      <c r="AD5720" s="137">
        <f>IF(AND(AC5720="",M5720=""),0,IF((AC5720=""),M5720, IF( (M5720=""),AC5720,SUM(AC5720:AC5723)+M5720)))</f>
        <v>1391780</v>
      </c>
      <c r="AE5720" s="137">
        <f>IF( (X5720=""),AD5720*1,AD5720*(X5720/100) )</f>
        <v>1303680.3259999999</v>
      </c>
      <c r="AF5720" s="137">
        <v>50000000</v>
      </c>
      <c r="AG5720" s="137">
        <f>IF((AF5720-AE5720) &gt; 1,0,IF((AF5720-AE5720)&lt;0,AE5720-AF5720,AF5720-AE5720))</f>
        <v>0</v>
      </c>
      <c r="AH5720" s="137">
        <v>0.02</v>
      </c>
    </row>
    <row r="5721" spans="1:34" s="173" customFormat="1" x14ac:dyDescent="0.55000000000000004">
      <c r="A5721" s="122"/>
      <c r="B5721" s="123"/>
      <c r="C5721" s="123"/>
      <c r="D5721" s="135"/>
      <c r="E5721" s="123"/>
      <c r="F5721" s="123"/>
      <c r="G5721" s="123"/>
      <c r="H5721" s="123"/>
      <c r="I5721" s="136"/>
      <c r="J5721" s="123"/>
      <c r="K5721" s="137"/>
      <c r="L5721" s="137"/>
      <c r="M5721" s="137"/>
      <c r="N5721" s="123">
        <v>2</v>
      </c>
      <c r="O5721" s="108" t="s">
        <v>7867</v>
      </c>
      <c r="P5721" s="138"/>
      <c r="Q5721" s="108" t="s">
        <v>7868</v>
      </c>
      <c r="R5721" s="108" t="s">
        <v>7871</v>
      </c>
      <c r="S5721" s="139" t="s">
        <v>7873</v>
      </c>
      <c r="T5721" s="123" t="s">
        <v>55</v>
      </c>
      <c r="U5721" s="123" t="s">
        <v>45</v>
      </c>
      <c r="V5721" s="123" t="s">
        <v>52</v>
      </c>
      <c r="W5721" s="137">
        <v>20</v>
      </c>
      <c r="X5721" s="136">
        <v>6.33</v>
      </c>
      <c r="Y5721" s="137">
        <v>0</v>
      </c>
      <c r="Z5721" s="137">
        <f>W5721*Y5721</f>
        <v>0</v>
      </c>
      <c r="AA5721" s="119">
        <v>6</v>
      </c>
      <c r="AB5721" s="119">
        <v>6</v>
      </c>
      <c r="AC5721" s="137">
        <f>(Z5721*(100-AB5721))/100</f>
        <v>0</v>
      </c>
      <c r="AD5721" s="137">
        <f>IF(AND(AC5721="",M5720=""),0,IF((AC5721=""),M5720, IF( (M5720=""),AC5721,SUM(AC5720:AC5723)+M5720)))</f>
        <v>1391780</v>
      </c>
      <c r="AE5721" s="137">
        <f>IF( (X5721=""),AD5721*1,AD5721*(X5721/100) )</f>
        <v>88099.673999999999</v>
      </c>
      <c r="AF5721" s="137">
        <v>50000000</v>
      </c>
      <c r="AG5721" s="137">
        <f>IF((AF5721-AE5721) &gt; 1,0,IF((AF5721-AE5721)&lt;0,AE5721-AF5721,AF5721-AE5721))</f>
        <v>0</v>
      </c>
      <c r="AH5721" s="137">
        <v>0.02</v>
      </c>
    </row>
    <row r="5722" spans="1:34" s="173" customFormat="1" x14ac:dyDescent="0.55000000000000004">
      <c r="A5722" s="122"/>
      <c r="B5722" s="123"/>
      <c r="C5722" s="123"/>
      <c r="D5722" s="135"/>
      <c r="E5722" s="123"/>
      <c r="F5722" s="123"/>
      <c r="G5722" s="123"/>
      <c r="H5722" s="123"/>
      <c r="I5722" s="136"/>
      <c r="J5722" s="123"/>
      <c r="K5722" s="137"/>
      <c r="L5722" s="137" t="s">
        <v>63</v>
      </c>
      <c r="M5722" s="137">
        <f>SUM(M5720:M5721)</f>
        <v>73100</v>
      </c>
      <c r="N5722" s="123"/>
      <c r="O5722" s="108"/>
      <c r="P5722" s="138"/>
      <c r="Q5722" s="108"/>
      <c r="R5722" s="108"/>
      <c r="S5722" s="139"/>
      <c r="T5722" s="123"/>
      <c r="U5722" s="123"/>
      <c r="V5722" s="123"/>
      <c r="W5722" s="137"/>
      <c r="X5722" s="136"/>
      <c r="Y5722" s="137"/>
      <c r="Z5722" s="137"/>
      <c r="AA5722" s="119"/>
      <c r="AB5722" s="119"/>
      <c r="AC5722" s="137"/>
      <c r="AD5722" s="137"/>
      <c r="AE5722" s="137">
        <f>SUM(AE5720:AE5721)</f>
        <v>1391780</v>
      </c>
      <c r="AF5722" s="137"/>
      <c r="AG5722" s="137">
        <f>SUM(AG5720:AG5721)</f>
        <v>0</v>
      </c>
      <c r="AH5722" s="137"/>
    </row>
    <row r="5723" spans="1:34" s="173" customFormat="1" x14ac:dyDescent="0.55000000000000004">
      <c r="A5723" s="122" t="s">
        <v>7874</v>
      </c>
      <c r="B5723" s="123">
        <v>2461</v>
      </c>
      <c r="C5723" s="123">
        <v>9902</v>
      </c>
      <c r="D5723" s="135"/>
      <c r="E5723" s="123" t="s">
        <v>37</v>
      </c>
      <c r="F5723" s="123"/>
      <c r="G5723" s="123">
        <v>20</v>
      </c>
      <c r="H5723" s="123">
        <v>3</v>
      </c>
      <c r="I5723" s="136">
        <v>2</v>
      </c>
      <c r="J5723" s="123" t="s">
        <v>38</v>
      </c>
      <c r="K5723" s="137">
        <f>((G5723*400)+(H5723*100))+I5723</f>
        <v>8302</v>
      </c>
      <c r="L5723" s="137">
        <v>225</v>
      </c>
      <c r="M5723" s="137">
        <f>K5723*L5723</f>
        <v>1867950</v>
      </c>
      <c r="N5723" s="123"/>
      <c r="O5723" s="108"/>
      <c r="P5723" s="138"/>
      <c r="Q5723" s="108"/>
      <c r="R5723" s="108"/>
      <c r="S5723" s="139"/>
      <c r="T5723" s="123"/>
      <c r="U5723" s="123"/>
      <c r="V5723" s="123"/>
      <c r="W5723" s="137"/>
      <c r="X5723" s="136"/>
      <c r="Y5723" s="137"/>
      <c r="Z5723" s="137"/>
      <c r="AA5723" s="119"/>
      <c r="AB5723" s="119"/>
      <c r="AC5723" s="137"/>
      <c r="AD5723" s="137">
        <f>IF(AND(AC5723="",M5723=""),0,IF((AC5723=""),M5723,IF((M5723=""),AC5723,AC5723+M5723)))</f>
        <v>1867950</v>
      </c>
      <c r="AE5723" s="137">
        <f>IF( (X5723=""),AD5723*1,AD5723*(X5723/100) )</f>
        <v>1867950</v>
      </c>
      <c r="AF5723" s="137">
        <v>0</v>
      </c>
      <c r="AG5723" s="137">
        <f>IF((AF5723-AE5723) &gt; 1,0,IF((AF5723-AE5723)&lt;0,AE5723-AF5723,AF5723-AE5723))</f>
        <v>1867950</v>
      </c>
      <c r="AH5723" s="137">
        <v>0.01</v>
      </c>
    </row>
    <row r="5724" spans="1:34" s="173" customFormat="1" x14ac:dyDescent="0.55000000000000004">
      <c r="A5724" s="122"/>
      <c r="B5724" s="123">
        <v>2462</v>
      </c>
      <c r="C5724" s="123">
        <v>9903</v>
      </c>
      <c r="D5724" s="135"/>
      <c r="E5724" s="123" t="s">
        <v>37</v>
      </c>
      <c r="F5724" s="123"/>
      <c r="G5724" s="123">
        <v>6</v>
      </c>
      <c r="H5724" s="123">
        <v>2</v>
      </c>
      <c r="I5724" s="136">
        <v>97</v>
      </c>
      <c r="J5724" s="123" t="s">
        <v>38</v>
      </c>
      <c r="K5724" s="137">
        <f>((G5724*400)+(H5724*100))+I5724</f>
        <v>2697</v>
      </c>
      <c r="L5724" s="137">
        <v>225</v>
      </c>
      <c r="M5724" s="137">
        <f>K5724*L5724</f>
        <v>606825</v>
      </c>
      <c r="N5724" s="123"/>
      <c r="O5724" s="108"/>
      <c r="P5724" s="138"/>
      <c r="Q5724" s="108"/>
      <c r="R5724" s="108"/>
      <c r="S5724" s="139"/>
      <c r="T5724" s="123"/>
      <c r="U5724" s="123"/>
      <c r="V5724" s="123"/>
      <c r="W5724" s="137"/>
      <c r="X5724" s="136"/>
      <c r="Y5724" s="137"/>
      <c r="Z5724" s="137"/>
      <c r="AA5724" s="119"/>
      <c r="AB5724" s="119"/>
      <c r="AC5724" s="137"/>
      <c r="AD5724" s="137">
        <f>IF(AND(AC5724="",M5724=""),0,IF((AC5724=""),M5724,IF((M5724=""),AC5724,AC5724+M5724)))</f>
        <v>606825</v>
      </c>
      <c r="AE5724" s="137">
        <f>IF( (X5724=""),AD5724*1,AD5724*(X5724/100) )</f>
        <v>606825</v>
      </c>
      <c r="AF5724" s="137">
        <v>0</v>
      </c>
      <c r="AG5724" s="137">
        <f>IF((AF5724-AE5724) &gt; 1,0,IF((AF5724-AE5724)&lt;0,AE5724-AF5724,AF5724-AE5724))</f>
        <v>606825</v>
      </c>
      <c r="AH5724" s="137">
        <v>0.01</v>
      </c>
    </row>
    <row r="5725" spans="1:34" s="173" customFormat="1" x14ac:dyDescent="0.55000000000000004">
      <c r="A5725" s="122"/>
      <c r="B5725" s="123">
        <v>2463</v>
      </c>
      <c r="C5725" s="123">
        <v>6487</v>
      </c>
      <c r="D5725" s="135" t="s">
        <v>7875</v>
      </c>
      <c r="E5725" s="123" t="s">
        <v>34</v>
      </c>
      <c r="F5725" s="123">
        <v>15603</v>
      </c>
      <c r="G5725" s="123">
        <v>0</v>
      </c>
      <c r="H5725" s="123">
        <v>2</v>
      </c>
      <c r="I5725" s="136">
        <v>51</v>
      </c>
      <c r="J5725" s="123" t="s">
        <v>38</v>
      </c>
      <c r="K5725" s="137">
        <f>((G5725*400)+(H5725*100))+I5725</f>
        <v>251</v>
      </c>
      <c r="L5725" s="137">
        <v>225</v>
      </c>
      <c r="M5725" s="137">
        <f>K5725*L5725</f>
        <v>56475</v>
      </c>
      <c r="N5725" s="123"/>
      <c r="O5725" s="108"/>
      <c r="P5725" s="138"/>
      <c r="Q5725" s="108"/>
      <c r="R5725" s="108"/>
      <c r="S5725" s="139"/>
      <c r="T5725" s="123"/>
      <c r="U5725" s="123"/>
      <c r="V5725" s="123"/>
      <c r="W5725" s="137"/>
      <c r="X5725" s="136"/>
      <c r="Y5725" s="137"/>
      <c r="Z5725" s="137"/>
      <c r="AA5725" s="119"/>
      <c r="AB5725" s="119"/>
      <c r="AC5725" s="137"/>
      <c r="AD5725" s="137">
        <f>IF(AND(AC5725="",M5725=""),0,IF((AC5725=""),M5725,IF((M5725=""),AC5725,AC5725+M5725)))</f>
        <v>56475</v>
      </c>
      <c r="AE5725" s="137">
        <f>IF( (X5725=""),AD5725*1,AD5725*(X5725/100) )</f>
        <v>56475</v>
      </c>
      <c r="AF5725" s="137">
        <v>50000000</v>
      </c>
      <c r="AG5725" s="137">
        <f>IF((AF5725-AE5725) &gt; 1,0,IF((AF5725-AE5725)&lt;0,AE5725-AF5725,AF5725-AE5725))</f>
        <v>0</v>
      </c>
      <c r="AH5725" s="137">
        <v>0.01</v>
      </c>
    </row>
    <row r="5726" spans="1:34" s="173" customFormat="1" x14ac:dyDescent="0.55000000000000004">
      <c r="A5726" s="122"/>
      <c r="B5726" s="123">
        <v>2464</v>
      </c>
      <c r="C5726" s="123">
        <v>6502</v>
      </c>
      <c r="D5726" s="135" t="s">
        <v>7876</v>
      </c>
      <c r="E5726" s="123" t="s">
        <v>34</v>
      </c>
      <c r="F5726" s="123">
        <v>15607</v>
      </c>
      <c r="G5726" s="123">
        <v>2</v>
      </c>
      <c r="H5726" s="123">
        <v>2</v>
      </c>
      <c r="I5726" s="136">
        <v>89</v>
      </c>
      <c r="J5726" s="123" t="s">
        <v>38</v>
      </c>
      <c r="K5726" s="137">
        <f>((G5726*400)+(H5726*100))+I5726</f>
        <v>1089</v>
      </c>
      <c r="L5726" s="137">
        <v>225</v>
      </c>
      <c r="M5726" s="137">
        <f>K5726*L5726</f>
        <v>245025</v>
      </c>
      <c r="N5726" s="123"/>
      <c r="O5726" s="108"/>
      <c r="P5726" s="138"/>
      <c r="Q5726" s="108"/>
      <c r="R5726" s="108"/>
      <c r="S5726" s="139"/>
      <c r="T5726" s="123"/>
      <c r="U5726" s="123"/>
      <c r="V5726" s="123"/>
      <c r="W5726" s="137"/>
      <c r="X5726" s="136"/>
      <c r="Y5726" s="137"/>
      <c r="Z5726" s="137"/>
      <c r="AA5726" s="119"/>
      <c r="AB5726" s="119"/>
      <c r="AC5726" s="137"/>
      <c r="AD5726" s="137">
        <f>IF(AND(AC5726="",M5726=""),0,IF((AC5726=""),M5726,IF((M5726=""),AC5726,AC5726+M5726)))</f>
        <v>245025</v>
      </c>
      <c r="AE5726" s="137">
        <f>IF( (X5726=""),AD5726*1,AD5726*(X5726/100) )</f>
        <v>245025</v>
      </c>
      <c r="AF5726" s="137">
        <v>50000000</v>
      </c>
      <c r="AG5726" s="137">
        <f>IF((AF5726-AE5726) &gt; 1,0,IF((AF5726-AE5726)&lt;0,AE5726-AF5726,AF5726-AE5726))</f>
        <v>0</v>
      </c>
      <c r="AH5726" s="137">
        <v>0.3</v>
      </c>
    </row>
    <row r="5727" spans="1:34" s="173" customFormat="1" x14ac:dyDescent="0.55000000000000004">
      <c r="A5727" s="122"/>
      <c r="B5727" s="123"/>
      <c r="C5727" s="123"/>
      <c r="D5727" s="135"/>
      <c r="E5727" s="123"/>
      <c r="F5727" s="123"/>
      <c r="G5727" s="123"/>
      <c r="H5727" s="123"/>
      <c r="I5727" s="136"/>
      <c r="J5727" s="123"/>
      <c r="K5727" s="137"/>
      <c r="L5727" s="137" t="s">
        <v>63</v>
      </c>
      <c r="M5727" s="137">
        <f>SUM(M5723:M5726)</f>
        <v>2776275</v>
      </c>
      <c r="N5727" s="123"/>
      <c r="O5727" s="108"/>
      <c r="P5727" s="138"/>
      <c r="Q5727" s="108"/>
      <c r="R5727" s="108"/>
      <c r="S5727" s="139"/>
      <c r="T5727" s="123"/>
      <c r="U5727" s="123"/>
      <c r="V5727" s="123"/>
      <c r="W5727" s="137"/>
      <c r="X5727" s="136"/>
      <c r="Y5727" s="137"/>
      <c r="Z5727" s="137"/>
      <c r="AA5727" s="119"/>
      <c r="AB5727" s="119"/>
      <c r="AC5727" s="137"/>
      <c r="AD5727" s="137"/>
      <c r="AE5727" s="137">
        <f>SUM(AE5723:AE5726)</f>
        <v>2776275</v>
      </c>
      <c r="AF5727" s="137"/>
      <c r="AG5727" s="137">
        <f>SUM(AG5723:AG5726)</f>
        <v>2474775</v>
      </c>
      <c r="AH5727" s="137"/>
    </row>
    <row r="5728" spans="1:34" s="173" customFormat="1" x14ac:dyDescent="0.55000000000000004">
      <c r="A5728" s="122" t="s">
        <v>905</v>
      </c>
      <c r="B5728" s="123">
        <v>2465</v>
      </c>
      <c r="C5728" s="123">
        <v>6576</v>
      </c>
      <c r="D5728" s="135" t="s">
        <v>7877</v>
      </c>
      <c r="E5728" s="123" t="s">
        <v>34</v>
      </c>
      <c r="F5728" s="123">
        <v>23132</v>
      </c>
      <c r="G5728" s="123">
        <v>0</v>
      </c>
      <c r="H5728" s="123">
        <v>2</v>
      </c>
      <c r="I5728" s="136">
        <v>65</v>
      </c>
      <c r="J5728" s="123" t="s">
        <v>38</v>
      </c>
      <c r="K5728" s="137">
        <f>((G5728*400)+(H5728*100))+I5728</f>
        <v>265</v>
      </c>
      <c r="L5728" s="137">
        <v>225</v>
      </c>
      <c r="M5728" s="137">
        <f>K5728*L5728</f>
        <v>59625</v>
      </c>
      <c r="N5728" s="123"/>
      <c r="O5728" s="108"/>
      <c r="P5728" s="138"/>
      <c r="Q5728" s="108"/>
      <c r="R5728" s="108"/>
      <c r="S5728" s="139"/>
      <c r="T5728" s="123"/>
      <c r="U5728" s="123"/>
      <c r="V5728" s="123"/>
      <c r="W5728" s="137"/>
      <c r="X5728" s="136"/>
      <c r="Y5728" s="137"/>
      <c r="Z5728" s="137"/>
      <c r="AA5728" s="119"/>
      <c r="AB5728" s="119"/>
      <c r="AC5728" s="137"/>
      <c r="AD5728" s="137">
        <f>IF(AND(AC5728="",M5728=""),0,IF((AC5728=""),M5728,IF((M5728=""),AC5728,AC5728+M5728)))</f>
        <v>59625</v>
      </c>
      <c r="AE5728" s="137">
        <f>IF( (X5728=""),AD5728*1,AD5728*(X5728/100) )</f>
        <v>59625</v>
      </c>
      <c r="AF5728" s="137">
        <v>50000000</v>
      </c>
      <c r="AG5728" s="137">
        <f>IF((AF5728-AE5728) &gt; 1,0,IF((AF5728-AE5728)&lt;0,AE5728-AF5728,AF5728-AE5728))</f>
        <v>0</v>
      </c>
      <c r="AH5728" s="137">
        <v>0.01</v>
      </c>
    </row>
    <row r="5729" spans="1:34" s="173" customFormat="1" x14ac:dyDescent="0.55000000000000004">
      <c r="A5729" s="122"/>
      <c r="B5729" s="123"/>
      <c r="C5729" s="123"/>
      <c r="D5729" s="135"/>
      <c r="E5729" s="123"/>
      <c r="F5729" s="123"/>
      <c r="G5729" s="123"/>
      <c r="H5729" s="123"/>
      <c r="I5729" s="136"/>
      <c r="J5729" s="123"/>
      <c r="K5729" s="137"/>
      <c r="L5729" s="137" t="s">
        <v>63</v>
      </c>
      <c r="M5729" s="137">
        <f>SUM(M5728:M5728)</f>
        <v>59625</v>
      </c>
      <c r="N5729" s="123"/>
      <c r="O5729" s="108"/>
      <c r="P5729" s="138"/>
      <c r="Q5729" s="108"/>
      <c r="R5729" s="108"/>
      <c r="S5729" s="139"/>
      <c r="T5729" s="123"/>
      <c r="U5729" s="123"/>
      <c r="V5729" s="123"/>
      <c r="W5729" s="137"/>
      <c r="X5729" s="136"/>
      <c r="Y5729" s="137"/>
      <c r="Z5729" s="137"/>
      <c r="AA5729" s="119"/>
      <c r="AB5729" s="119"/>
      <c r="AC5729" s="137"/>
      <c r="AD5729" s="137"/>
      <c r="AE5729" s="137">
        <f>SUM(AE5728:AE5728)</f>
        <v>59625</v>
      </c>
      <c r="AF5729" s="137"/>
      <c r="AG5729" s="137">
        <f>SUM(AG5728:AG5728)</f>
        <v>0</v>
      </c>
      <c r="AH5729" s="137"/>
    </row>
    <row r="5730" spans="1:34" s="173" customFormat="1" x14ac:dyDescent="0.55000000000000004">
      <c r="A5730" s="122" t="s">
        <v>7881</v>
      </c>
      <c r="B5730" s="123">
        <v>2466</v>
      </c>
      <c r="C5730" s="123">
        <v>7027</v>
      </c>
      <c r="D5730" s="135" t="s">
        <v>7882</v>
      </c>
      <c r="E5730" s="123" t="s">
        <v>34</v>
      </c>
      <c r="F5730" s="123">
        <v>24251</v>
      </c>
      <c r="G5730" s="123">
        <v>0</v>
      </c>
      <c r="H5730" s="123">
        <v>0</v>
      </c>
      <c r="I5730" s="136">
        <v>93</v>
      </c>
      <c r="J5730" s="123" t="s">
        <v>35</v>
      </c>
      <c r="K5730" s="137">
        <f>((G5730*400)+(H5730*100))+I5730</f>
        <v>93</v>
      </c>
      <c r="L5730" s="137">
        <v>850</v>
      </c>
      <c r="M5730" s="137">
        <f>K5730*L5730</f>
        <v>79050</v>
      </c>
      <c r="N5730" s="123">
        <v>1</v>
      </c>
      <c r="O5730" s="108" t="s">
        <v>7879</v>
      </c>
      <c r="P5730" s="138">
        <v>3570900208848</v>
      </c>
      <c r="Q5730" s="108" t="s">
        <v>7880</v>
      </c>
      <c r="R5730" s="108" t="s">
        <v>7883</v>
      </c>
      <c r="S5730" s="139"/>
      <c r="T5730" s="123" t="s">
        <v>55</v>
      </c>
      <c r="U5730" s="123" t="s">
        <v>45</v>
      </c>
      <c r="V5730" s="123" t="s">
        <v>52</v>
      </c>
      <c r="W5730" s="137">
        <v>33.799999999999997</v>
      </c>
      <c r="X5730" s="136">
        <v>14.19</v>
      </c>
      <c r="Y5730" s="137">
        <v>0</v>
      </c>
      <c r="Z5730" s="137">
        <f>W5730*Y5730</f>
        <v>0</v>
      </c>
      <c r="AA5730" s="119">
        <v>1</v>
      </c>
      <c r="AB5730" s="119">
        <v>1</v>
      </c>
      <c r="AC5730" s="137">
        <f>(Z5730*(100-AB5730))/100</f>
        <v>0</v>
      </c>
      <c r="AD5730" s="137">
        <f>IF(AND(AC5730="",M5730=""),0,IF((AC5730=""),M5730, IF( (M5730=""),AC5730,SUM(AC5730:AC5732)+M5730)))</f>
        <v>1375968</v>
      </c>
      <c r="AE5730" s="137">
        <f>IF( (X5730=""),AD5730*1,AD5730*(X5730/100) )</f>
        <v>195249.85920000001</v>
      </c>
      <c r="AF5730" s="137">
        <v>50000000</v>
      </c>
      <c r="AG5730" s="137">
        <f>IF((AF5730-AE5730) &gt; 1,0,IF((AF5730-AE5730)&lt;0,AE5730-AF5730,AF5730-AE5730))</f>
        <v>0</v>
      </c>
      <c r="AH5730" s="137">
        <v>0.02</v>
      </c>
    </row>
    <row r="5731" spans="1:34" s="173" customFormat="1" x14ac:dyDescent="0.55000000000000004">
      <c r="A5731" s="122"/>
      <c r="B5731" s="123"/>
      <c r="C5731" s="123"/>
      <c r="D5731" s="135"/>
      <c r="E5731" s="123"/>
      <c r="F5731" s="123"/>
      <c r="G5731" s="123"/>
      <c r="H5731" s="123"/>
      <c r="I5731" s="136"/>
      <c r="J5731" s="123"/>
      <c r="K5731" s="137"/>
      <c r="L5731" s="137"/>
      <c r="M5731" s="137"/>
      <c r="N5731" s="123">
        <v>2</v>
      </c>
      <c r="O5731" s="108" t="s">
        <v>7879</v>
      </c>
      <c r="P5731" s="138">
        <v>3570900208848</v>
      </c>
      <c r="Q5731" s="108" t="s">
        <v>7880</v>
      </c>
      <c r="R5731" s="108" t="s">
        <v>7883</v>
      </c>
      <c r="S5731" s="139" t="s">
        <v>7884</v>
      </c>
      <c r="T5731" s="123" t="s">
        <v>51</v>
      </c>
      <c r="U5731" s="123" t="s">
        <v>45</v>
      </c>
      <c r="V5731" s="123" t="s">
        <v>52</v>
      </c>
      <c r="W5731" s="137">
        <v>204.4</v>
      </c>
      <c r="X5731" s="136">
        <v>85.81</v>
      </c>
      <c r="Y5731" s="137">
        <v>6750</v>
      </c>
      <c r="Z5731" s="137">
        <f>W5731*Y5731</f>
        <v>1379700</v>
      </c>
      <c r="AA5731" s="119">
        <v>6</v>
      </c>
      <c r="AB5731" s="119">
        <v>6</v>
      </c>
      <c r="AC5731" s="137">
        <f>(Z5731*(100-AB5731))/100</f>
        <v>1296918</v>
      </c>
      <c r="AD5731" s="137">
        <f>IF(AND(AC5731="",M5730=""),0,IF((AC5731=""),M5730, IF( (M5730=""),AC5731,SUM(AC5730:AC5732)+M5730)))</f>
        <v>1375968</v>
      </c>
      <c r="AE5731" s="137">
        <f>IF( (X5731=""),AD5731*1,AD5731*(X5731/100) )</f>
        <v>1180718.1407999999</v>
      </c>
      <c r="AF5731" s="137">
        <v>50000000</v>
      </c>
      <c r="AG5731" s="137">
        <f>IF((AF5731-AE5731) &gt; 1,0,IF((AF5731-AE5731)&lt;0,AE5731-AF5731,AF5731-AE5731))</f>
        <v>0</v>
      </c>
      <c r="AH5731" s="137">
        <v>0.02</v>
      </c>
    </row>
    <row r="5732" spans="1:34" s="173" customFormat="1" x14ac:dyDescent="0.55000000000000004">
      <c r="A5732" s="122"/>
      <c r="B5732" s="123"/>
      <c r="C5732" s="123"/>
      <c r="D5732" s="135"/>
      <c r="E5732" s="123"/>
      <c r="F5732" s="123"/>
      <c r="G5732" s="123"/>
      <c r="H5732" s="123"/>
      <c r="I5732" s="136"/>
      <c r="J5732" s="123"/>
      <c r="K5732" s="137"/>
      <c r="L5732" s="137" t="s">
        <v>63</v>
      </c>
      <c r="M5732" s="137">
        <f>SUM(M5730:M5731)</f>
        <v>79050</v>
      </c>
      <c r="N5732" s="123"/>
      <c r="O5732" s="108"/>
      <c r="P5732" s="138"/>
      <c r="Q5732" s="108"/>
      <c r="R5732" s="108"/>
      <c r="S5732" s="139"/>
      <c r="T5732" s="123"/>
      <c r="U5732" s="123"/>
      <c r="V5732" s="123"/>
      <c r="W5732" s="137"/>
      <c r="X5732" s="136"/>
      <c r="Y5732" s="137"/>
      <c r="Z5732" s="137"/>
      <c r="AA5732" s="119"/>
      <c r="AB5732" s="119"/>
      <c r="AC5732" s="137"/>
      <c r="AD5732" s="137"/>
      <c r="AE5732" s="137">
        <f>SUM(AE5730:AE5731)</f>
        <v>1375968</v>
      </c>
      <c r="AF5732" s="137"/>
      <c r="AG5732" s="137">
        <f>SUM(AG5730:AG5731)</f>
        <v>0</v>
      </c>
      <c r="AH5732" s="137"/>
    </row>
    <row r="5733" spans="1:34" s="173" customFormat="1" x14ac:dyDescent="0.55000000000000004">
      <c r="A5733" s="122" t="s">
        <v>7885</v>
      </c>
      <c r="B5733" s="123">
        <v>2467</v>
      </c>
      <c r="C5733" s="123">
        <v>9158</v>
      </c>
      <c r="D5733" s="135" t="s">
        <v>7886</v>
      </c>
      <c r="E5733" s="123" t="s">
        <v>34</v>
      </c>
      <c r="F5733" s="123">
        <v>20464</v>
      </c>
      <c r="G5733" s="123">
        <v>10</v>
      </c>
      <c r="H5733" s="123">
        <v>2</v>
      </c>
      <c r="I5733" s="136">
        <v>11</v>
      </c>
      <c r="J5733" s="123" t="s">
        <v>38</v>
      </c>
      <c r="K5733" s="137">
        <f>((G5733*400)+(H5733*100))+I5733</f>
        <v>4211</v>
      </c>
      <c r="L5733" s="137">
        <v>325</v>
      </c>
      <c r="M5733" s="137">
        <f>K5733*L5733</f>
        <v>1368575</v>
      </c>
      <c r="N5733" s="123"/>
      <c r="O5733" s="108"/>
      <c r="P5733" s="138"/>
      <c r="Q5733" s="108"/>
      <c r="R5733" s="108"/>
      <c r="S5733" s="139"/>
      <c r="T5733" s="123"/>
      <c r="U5733" s="123"/>
      <c r="V5733" s="123"/>
      <c r="W5733" s="137"/>
      <c r="X5733" s="136"/>
      <c r="Y5733" s="137"/>
      <c r="Z5733" s="137"/>
      <c r="AA5733" s="119"/>
      <c r="AB5733" s="119"/>
      <c r="AC5733" s="137"/>
      <c r="AD5733" s="137">
        <f>IF(AND(AC5733="",M5733=""),0,IF((AC5733=""),M5733,IF((M5733=""),AC5733,AC5733+M5733)))</f>
        <v>1368575</v>
      </c>
      <c r="AE5733" s="137">
        <f>IF( (X5733=""),AD5733*1,AD5733*(X5733/100) )</f>
        <v>1368575</v>
      </c>
      <c r="AF5733" s="137">
        <v>50000000</v>
      </c>
      <c r="AG5733" s="137">
        <f>IF((AF5733-AE5733) &gt; 1,0,IF((AF5733-AE5733)&lt;0,AE5733-AF5733,AF5733-AE5733))</f>
        <v>0</v>
      </c>
      <c r="AH5733" s="137">
        <v>0.01</v>
      </c>
    </row>
    <row r="5734" spans="1:34" s="173" customFormat="1" x14ac:dyDescent="0.55000000000000004">
      <c r="A5734" s="122"/>
      <c r="B5734" s="123"/>
      <c r="C5734" s="123"/>
      <c r="D5734" s="135"/>
      <c r="E5734" s="123"/>
      <c r="F5734" s="123"/>
      <c r="G5734" s="123"/>
      <c r="H5734" s="123"/>
      <c r="I5734" s="136"/>
      <c r="J5734" s="123"/>
      <c r="K5734" s="137"/>
      <c r="L5734" s="137" t="s">
        <v>63</v>
      </c>
      <c r="M5734" s="137">
        <f>SUM(M5733:M5733)</f>
        <v>1368575</v>
      </c>
      <c r="N5734" s="123"/>
      <c r="O5734" s="108"/>
      <c r="P5734" s="138"/>
      <c r="Q5734" s="108"/>
      <c r="R5734" s="108"/>
      <c r="S5734" s="139"/>
      <c r="T5734" s="123"/>
      <c r="U5734" s="123"/>
      <c r="V5734" s="123"/>
      <c r="W5734" s="137"/>
      <c r="X5734" s="136"/>
      <c r="Y5734" s="137"/>
      <c r="Z5734" s="137"/>
      <c r="AA5734" s="119"/>
      <c r="AB5734" s="119"/>
      <c r="AC5734" s="137"/>
      <c r="AD5734" s="137"/>
      <c r="AE5734" s="137">
        <f>SUM(AE5733:AE5733)</f>
        <v>1368575</v>
      </c>
      <c r="AF5734" s="137"/>
      <c r="AG5734" s="137">
        <f>SUM(AG5733:AG5733)</f>
        <v>0</v>
      </c>
      <c r="AH5734" s="137"/>
    </row>
    <row r="5735" spans="1:34" s="99" customFormat="1" x14ac:dyDescent="0.55000000000000004">
      <c r="A5735" s="107" t="s">
        <v>7887</v>
      </c>
      <c r="B5735" s="102">
        <v>2468</v>
      </c>
      <c r="C5735" s="102">
        <v>10285</v>
      </c>
      <c r="D5735" s="90" t="s">
        <v>7888</v>
      </c>
      <c r="E5735" s="102" t="s">
        <v>34</v>
      </c>
      <c r="F5735" s="102">
        <v>7696</v>
      </c>
      <c r="G5735" s="102">
        <v>2</v>
      </c>
      <c r="H5735" s="102">
        <v>1</v>
      </c>
      <c r="I5735" s="98">
        <v>90</v>
      </c>
      <c r="J5735" s="102" t="s">
        <v>38</v>
      </c>
      <c r="K5735" s="94">
        <f>((G5735*400)+(H5735*100))+I5735</f>
        <v>990</v>
      </c>
      <c r="L5735" s="94">
        <v>350</v>
      </c>
      <c r="M5735" s="94">
        <f>K5735*L5735</f>
        <v>346500</v>
      </c>
      <c r="N5735" s="102"/>
      <c r="O5735" s="111"/>
      <c r="P5735" s="96"/>
      <c r="Q5735" s="111"/>
      <c r="R5735" s="111"/>
      <c r="S5735" s="97"/>
      <c r="T5735" s="102"/>
      <c r="U5735" s="102"/>
      <c r="V5735" s="102"/>
      <c r="W5735" s="94"/>
      <c r="X5735" s="98"/>
      <c r="Y5735" s="94"/>
      <c r="Z5735" s="94"/>
      <c r="AA5735" s="89"/>
      <c r="AB5735" s="89"/>
      <c r="AC5735" s="94"/>
      <c r="AD5735" s="94">
        <f>IF(AND(AC5735="",M5735=""),0,IF((AC5735=""),M5735,IF((M5735=""),AC5735,AC5735+M5735)))</f>
        <v>346500</v>
      </c>
      <c r="AE5735" s="94">
        <f>IF( (X5735=""),AD5735*1,AD5735*(X5735/100) )</f>
        <v>346500</v>
      </c>
      <c r="AF5735" s="94">
        <v>0</v>
      </c>
      <c r="AG5735" s="94">
        <f>IF((AF5735-AE5735) &gt; 1,0,IF((AF5735-AE5735)&lt;0,AE5735-AF5735,AF5735-AE5735))</f>
        <v>346500</v>
      </c>
      <c r="AH5735" s="94">
        <v>0.01</v>
      </c>
    </row>
    <row r="5736" spans="1:34" s="99" customFormat="1" x14ac:dyDescent="0.55000000000000004">
      <c r="A5736" s="107"/>
      <c r="B5736" s="102">
        <v>2469</v>
      </c>
      <c r="C5736" s="102">
        <v>10286</v>
      </c>
      <c r="D5736" s="90" t="s">
        <v>7889</v>
      </c>
      <c r="E5736" s="102" t="s">
        <v>34</v>
      </c>
      <c r="F5736" s="102">
        <v>7697</v>
      </c>
      <c r="G5736" s="102">
        <v>30</v>
      </c>
      <c r="H5736" s="102">
        <v>2</v>
      </c>
      <c r="I5736" s="98">
        <v>7</v>
      </c>
      <c r="J5736" s="102" t="s">
        <v>38</v>
      </c>
      <c r="K5736" s="94">
        <f>((G5736*400)+(H5736*100))+I5736</f>
        <v>12207</v>
      </c>
      <c r="L5736" s="94">
        <v>325</v>
      </c>
      <c r="M5736" s="94">
        <f>K5736*L5736</f>
        <v>3967275</v>
      </c>
      <c r="N5736" s="102"/>
      <c r="O5736" s="111"/>
      <c r="P5736" s="96"/>
      <c r="Q5736" s="111"/>
      <c r="R5736" s="111"/>
      <c r="S5736" s="97"/>
      <c r="T5736" s="102"/>
      <c r="U5736" s="102"/>
      <c r="V5736" s="102"/>
      <c r="W5736" s="94"/>
      <c r="X5736" s="98"/>
      <c r="Y5736" s="94"/>
      <c r="Z5736" s="94"/>
      <c r="AA5736" s="89"/>
      <c r="AB5736" s="89"/>
      <c r="AC5736" s="94"/>
      <c r="AD5736" s="94">
        <f>IF(AND(AC5736="",M5736=""),0,IF((AC5736=""),M5736,IF((M5736=""),AC5736,AC5736+M5736)))</f>
        <v>3967275</v>
      </c>
      <c r="AE5736" s="94">
        <f>IF( (X5736=""),AD5736*1,AD5736*(X5736/100) )</f>
        <v>3967275</v>
      </c>
      <c r="AF5736" s="94">
        <v>0</v>
      </c>
      <c r="AG5736" s="94">
        <f>IF((AF5736-AE5736) &gt; 1,0,IF((AF5736-AE5736)&lt;0,AE5736-AF5736,AF5736-AE5736))</f>
        <v>3967275</v>
      </c>
      <c r="AH5736" s="94">
        <v>0.01</v>
      </c>
    </row>
    <row r="5737" spans="1:34" s="99" customFormat="1" x14ac:dyDescent="0.55000000000000004">
      <c r="A5737" s="107"/>
      <c r="B5737" s="102"/>
      <c r="C5737" s="102"/>
      <c r="D5737" s="90"/>
      <c r="E5737" s="102"/>
      <c r="F5737" s="102"/>
      <c r="G5737" s="102"/>
      <c r="H5737" s="102"/>
      <c r="I5737" s="98"/>
      <c r="J5737" s="102"/>
      <c r="K5737" s="94"/>
      <c r="L5737" s="94" t="s">
        <v>63</v>
      </c>
      <c r="M5737" s="94">
        <f>SUM(M5735:M5736)</f>
        <v>4313775</v>
      </c>
      <c r="N5737" s="102"/>
      <c r="O5737" s="111"/>
      <c r="P5737" s="96"/>
      <c r="Q5737" s="111"/>
      <c r="R5737" s="111"/>
      <c r="S5737" s="97"/>
      <c r="T5737" s="102"/>
      <c r="U5737" s="102"/>
      <c r="V5737" s="102"/>
      <c r="W5737" s="94"/>
      <c r="X5737" s="98"/>
      <c r="Y5737" s="94"/>
      <c r="Z5737" s="94"/>
      <c r="AA5737" s="89"/>
      <c r="AB5737" s="89"/>
      <c r="AC5737" s="94"/>
      <c r="AD5737" s="94"/>
      <c r="AE5737" s="94">
        <f>SUM(AE5735:AE5736)</f>
        <v>4313775</v>
      </c>
      <c r="AF5737" s="94"/>
      <c r="AG5737" s="94">
        <f>SUM(AG5735:AG5736)</f>
        <v>4313775</v>
      </c>
      <c r="AH5737" s="94"/>
    </row>
    <row r="5738" spans="1:34" s="173" customFormat="1" x14ac:dyDescent="0.55000000000000004">
      <c r="A5738" s="122" t="s">
        <v>7892</v>
      </c>
      <c r="B5738" s="123">
        <v>2470</v>
      </c>
      <c r="C5738" s="123">
        <v>9480</v>
      </c>
      <c r="D5738" s="135" t="s">
        <v>7893</v>
      </c>
      <c r="E5738" s="123" t="s">
        <v>34</v>
      </c>
      <c r="F5738" s="123">
        <v>20811</v>
      </c>
      <c r="G5738" s="123">
        <v>0</v>
      </c>
      <c r="H5738" s="123">
        <v>0</v>
      </c>
      <c r="I5738" s="136">
        <v>55</v>
      </c>
      <c r="J5738" s="123" t="s">
        <v>35</v>
      </c>
      <c r="K5738" s="137">
        <f>((G5738*400)+(H5738*100))+I5738</f>
        <v>55</v>
      </c>
      <c r="L5738" s="137">
        <v>300</v>
      </c>
      <c r="M5738" s="137">
        <f>K5738*L5738</f>
        <v>16500</v>
      </c>
      <c r="N5738" s="123">
        <v>1</v>
      </c>
      <c r="O5738" s="108" t="s">
        <v>7890</v>
      </c>
      <c r="P5738" s="138"/>
      <c r="Q5738" s="108" t="s">
        <v>7891</v>
      </c>
      <c r="R5738" s="108" t="s">
        <v>7894</v>
      </c>
      <c r="S5738" s="139"/>
      <c r="T5738" s="123" t="s">
        <v>51</v>
      </c>
      <c r="U5738" s="123" t="s">
        <v>45</v>
      </c>
      <c r="V5738" s="123" t="s">
        <v>52</v>
      </c>
      <c r="W5738" s="137">
        <v>166.92</v>
      </c>
      <c r="X5738" s="136">
        <v>100</v>
      </c>
      <c r="Y5738" s="137">
        <v>6750</v>
      </c>
      <c r="Z5738" s="137">
        <f>W5738*Y5738</f>
        <v>1126710</v>
      </c>
      <c r="AA5738" s="119">
        <v>2</v>
      </c>
      <c r="AB5738" s="119">
        <v>2</v>
      </c>
      <c r="AC5738" s="137">
        <f>(Z5738*(100-AB5738))/100</f>
        <v>1104175.8</v>
      </c>
      <c r="AD5738" s="137">
        <f>IF(AND(AC5738="",M5738=""),0,IF((AC5738=""),M5738, IF( (M5738=""),AC5738,AC5738+M5738)))</f>
        <v>1120675.8</v>
      </c>
      <c r="AE5738" s="137">
        <f>IF( (X5738=""),AD5738*1,AD5738*(X5738/100) )</f>
        <v>1120675.8</v>
      </c>
      <c r="AF5738" s="137">
        <v>50000000</v>
      </c>
      <c r="AG5738" s="137">
        <f>IF((AF5738-AE5738) &gt; 1,0,IF((AF5738-AE5738)&lt;0,AE5738-AF5738,AF5738-AE5738))</f>
        <v>0</v>
      </c>
      <c r="AH5738" s="137">
        <v>0.02</v>
      </c>
    </row>
    <row r="5739" spans="1:34" s="173" customFormat="1" x14ac:dyDescent="0.55000000000000004">
      <c r="A5739" s="122"/>
      <c r="B5739" s="123"/>
      <c r="C5739" s="123"/>
      <c r="D5739" s="135"/>
      <c r="E5739" s="123"/>
      <c r="F5739" s="123"/>
      <c r="G5739" s="123"/>
      <c r="H5739" s="123"/>
      <c r="I5739" s="136"/>
      <c r="J5739" s="123"/>
      <c r="K5739" s="137"/>
      <c r="L5739" s="137" t="s">
        <v>63</v>
      </c>
      <c r="M5739" s="137">
        <f>SUM(M5738:M5738)</f>
        <v>16500</v>
      </c>
      <c r="N5739" s="123"/>
      <c r="O5739" s="108"/>
      <c r="P5739" s="138"/>
      <c r="Q5739" s="108"/>
      <c r="R5739" s="108"/>
      <c r="S5739" s="139"/>
      <c r="T5739" s="123"/>
      <c r="U5739" s="123"/>
      <c r="V5739" s="123"/>
      <c r="W5739" s="137"/>
      <c r="X5739" s="136"/>
      <c r="Y5739" s="137"/>
      <c r="Z5739" s="137"/>
      <c r="AA5739" s="119"/>
      <c r="AB5739" s="119"/>
      <c r="AC5739" s="137"/>
      <c r="AD5739" s="137"/>
      <c r="AE5739" s="137">
        <f>SUM(AE5738:AE5738)</f>
        <v>1120675.8</v>
      </c>
      <c r="AF5739" s="137"/>
      <c r="AG5739" s="137">
        <f>SUM(AG5738:AG5738)</f>
        <v>0</v>
      </c>
      <c r="AH5739" s="137"/>
    </row>
    <row r="5740" spans="1:34" s="173" customFormat="1" x14ac:dyDescent="0.55000000000000004">
      <c r="A5740" s="122" t="s">
        <v>7897</v>
      </c>
      <c r="B5740" s="123">
        <v>2471</v>
      </c>
      <c r="C5740" s="123">
        <v>9646</v>
      </c>
      <c r="D5740" s="135" t="s">
        <v>7898</v>
      </c>
      <c r="E5740" s="123" t="s">
        <v>34</v>
      </c>
      <c r="F5740" s="123">
        <v>25190</v>
      </c>
      <c r="G5740" s="123">
        <v>0</v>
      </c>
      <c r="H5740" s="123">
        <v>0</v>
      </c>
      <c r="I5740" s="136">
        <v>50</v>
      </c>
      <c r="J5740" s="123" t="s">
        <v>35</v>
      </c>
      <c r="K5740" s="137">
        <f>((G5740*400)+(H5740*100))+I5740</f>
        <v>50</v>
      </c>
      <c r="L5740" s="137">
        <v>375</v>
      </c>
      <c r="M5740" s="137">
        <f>K5740*L5740</f>
        <v>18750</v>
      </c>
      <c r="N5740" s="123">
        <v>1</v>
      </c>
      <c r="O5740" s="108" t="s">
        <v>7895</v>
      </c>
      <c r="P5740" s="138"/>
      <c r="Q5740" s="108" t="s">
        <v>7896</v>
      </c>
      <c r="R5740" s="108" t="s">
        <v>7899</v>
      </c>
      <c r="S5740" s="139"/>
      <c r="T5740" s="123" t="s">
        <v>51</v>
      </c>
      <c r="U5740" s="123" t="s">
        <v>45</v>
      </c>
      <c r="V5740" s="123" t="s">
        <v>52</v>
      </c>
      <c r="W5740" s="137">
        <v>93.6</v>
      </c>
      <c r="X5740" s="136">
        <v>100</v>
      </c>
      <c r="Y5740" s="137">
        <v>6750</v>
      </c>
      <c r="Z5740" s="137">
        <f>W5740*Y5740</f>
        <v>631800</v>
      </c>
      <c r="AA5740" s="119">
        <v>2</v>
      </c>
      <c r="AB5740" s="119">
        <v>2</v>
      </c>
      <c r="AC5740" s="137">
        <f>(Z5740*(100-AB5740))/100</f>
        <v>619164</v>
      </c>
      <c r="AD5740" s="137">
        <f>IF(AND(AC5740="",M5740=""),0,IF((AC5740=""),M5740, IF( (M5740=""),AC5740,AC5740+M5740)))</f>
        <v>637914</v>
      </c>
      <c r="AE5740" s="137">
        <f>IF( (X5740=""),AD5740*1,AD5740*(X5740/100) )</f>
        <v>637914</v>
      </c>
      <c r="AF5740" s="137">
        <v>50000000</v>
      </c>
      <c r="AG5740" s="137">
        <f>IF((AF5740-AE5740) &gt; 1,0,IF((AF5740-AE5740)&lt;0,AE5740-AF5740,AF5740-AE5740))</f>
        <v>0</v>
      </c>
      <c r="AH5740" s="137">
        <v>0.02</v>
      </c>
    </row>
    <row r="5741" spans="1:34" s="173" customFormat="1" x14ac:dyDescent="0.55000000000000004">
      <c r="A5741" s="122"/>
      <c r="B5741" s="123"/>
      <c r="C5741" s="123"/>
      <c r="D5741" s="135"/>
      <c r="E5741" s="123"/>
      <c r="F5741" s="123"/>
      <c r="G5741" s="123"/>
      <c r="H5741" s="123"/>
      <c r="I5741" s="136"/>
      <c r="J5741" s="123"/>
      <c r="K5741" s="137"/>
      <c r="L5741" s="137" t="s">
        <v>63</v>
      </c>
      <c r="M5741" s="137">
        <f>SUM(M5740:M5740)</f>
        <v>18750</v>
      </c>
      <c r="N5741" s="123"/>
      <c r="O5741" s="108"/>
      <c r="P5741" s="138"/>
      <c r="Q5741" s="108"/>
      <c r="R5741" s="108"/>
      <c r="S5741" s="139"/>
      <c r="T5741" s="123"/>
      <c r="U5741" s="123"/>
      <c r="V5741" s="123"/>
      <c r="W5741" s="137"/>
      <c r="X5741" s="136"/>
      <c r="Y5741" s="137"/>
      <c r="Z5741" s="137"/>
      <c r="AA5741" s="119"/>
      <c r="AB5741" s="119"/>
      <c r="AC5741" s="137"/>
      <c r="AD5741" s="137"/>
      <c r="AE5741" s="137">
        <f>SUM(AE5740:AE5740)</f>
        <v>637914</v>
      </c>
      <c r="AF5741" s="137"/>
      <c r="AG5741" s="137">
        <f>SUM(AG5740:AG5740)</f>
        <v>0</v>
      </c>
      <c r="AH5741" s="137"/>
    </row>
    <row r="5742" spans="1:34" s="173" customFormat="1" x14ac:dyDescent="0.55000000000000004">
      <c r="A5742" s="122" t="s">
        <v>7902</v>
      </c>
      <c r="B5742" s="123">
        <v>2472</v>
      </c>
      <c r="C5742" s="123">
        <v>8519</v>
      </c>
      <c r="D5742" s="135" t="s">
        <v>7903</v>
      </c>
      <c r="E5742" s="123" t="s">
        <v>34</v>
      </c>
      <c r="F5742" s="123">
        <v>961</v>
      </c>
      <c r="G5742" s="123">
        <v>0</v>
      </c>
      <c r="H5742" s="123">
        <v>0</v>
      </c>
      <c r="I5742" s="136">
        <v>80</v>
      </c>
      <c r="J5742" s="123" t="s">
        <v>35</v>
      </c>
      <c r="K5742" s="137">
        <f>((G5742*400)+(H5742*100))+I5742</f>
        <v>80</v>
      </c>
      <c r="L5742" s="137">
        <v>1350</v>
      </c>
      <c r="M5742" s="137">
        <f>K5742*L5742</f>
        <v>108000</v>
      </c>
      <c r="N5742" s="123">
        <v>1</v>
      </c>
      <c r="O5742" s="108" t="s">
        <v>7900</v>
      </c>
      <c r="P5742" s="138">
        <v>3570800347439</v>
      </c>
      <c r="Q5742" s="108" t="s">
        <v>7901</v>
      </c>
      <c r="R5742" s="108" t="s">
        <v>7904</v>
      </c>
      <c r="S5742" s="139" t="s">
        <v>7905</v>
      </c>
      <c r="T5742" s="123" t="s">
        <v>51</v>
      </c>
      <c r="U5742" s="123" t="s">
        <v>227</v>
      </c>
      <c r="V5742" s="123" t="s">
        <v>52</v>
      </c>
      <c r="W5742" s="137">
        <v>552.9</v>
      </c>
      <c r="X5742" s="136">
        <v>87.51</v>
      </c>
      <c r="Y5742" s="137">
        <v>6750</v>
      </c>
      <c r="Z5742" s="137">
        <f>W5742*Y5742</f>
        <v>3732075</v>
      </c>
      <c r="AA5742" s="119">
        <v>12</v>
      </c>
      <c r="AB5742" s="119">
        <v>38</v>
      </c>
      <c r="AC5742" s="137">
        <f>(Z5742*(100-AB5742))/100</f>
        <v>2313886.5</v>
      </c>
      <c r="AD5742" s="137">
        <f>IF(AND(AC5742="",M5742=""),0,IF((AC5742=""),M5742, IF( (M5742=""),AC5742,SUM(AC5742:AC5743)+M5742)))</f>
        <v>2917055.7</v>
      </c>
      <c r="AE5742" s="137">
        <f>IF( (X5742=""),AD5742*1,AD5742*(X5742/100) )</f>
        <v>2552715.4430700005</v>
      </c>
      <c r="AF5742" s="137">
        <v>50000000</v>
      </c>
      <c r="AG5742" s="137">
        <f>IF((AF5742-AE5742) &gt; 1,0,IF((AF5742-AE5742)&lt;0,AE5742-AF5742,AF5742-AE5742))</f>
        <v>0</v>
      </c>
      <c r="AH5742" s="137">
        <v>0.02</v>
      </c>
    </row>
    <row r="5743" spans="1:34" s="173" customFormat="1" x14ac:dyDescent="0.55000000000000004">
      <c r="A5743" s="122"/>
      <c r="B5743" s="123"/>
      <c r="C5743" s="123"/>
      <c r="D5743" s="135"/>
      <c r="E5743" s="123"/>
      <c r="F5743" s="123"/>
      <c r="G5743" s="123"/>
      <c r="H5743" s="123"/>
      <c r="I5743" s="136"/>
      <c r="J5743" s="123"/>
      <c r="K5743" s="137"/>
      <c r="L5743" s="137"/>
      <c r="M5743" s="137"/>
      <c r="N5743" s="123">
        <v>2</v>
      </c>
      <c r="O5743" s="108" t="s">
        <v>7900</v>
      </c>
      <c r="P5743" s="138">
        <v>3570800347439</v>
      </c>
      <c r="Q5743" s="108" t="s">
        <v>7901</v>
      </c>
      <c r="R5743" s="108" t="s">
        <v>7904</v>
      </c>
      <c r="S5743" s="139" t="s">
        <v>7906</v>
      </c>
      <c r="T5743" s="123" t="s">
        <v>51</v>
      </c>
      <c r="U5743" s="123" t="s">
        <v>45</v>
      </c>
      <c r="V5743" s="123" t="s">
        <v>96</v>
      </c>
      <c r="W5743" s="137">
        <v>78.88</v>
      </c>
      <c r="X5743" s="136">
        <v>12.49</v>
      </c>
      <c r="Y5743" s="137">
        <v>6750</v>
      </c>
      <c r="Z5743" s="137">
        <f>W5743*Y5743</f>
        <v>532440</v>
      </c>
      <c r="AA5743" s="119">
        <v>7</v>
      </c>
      <c r="AB5743" s="119">
        <v>7</v>
      </c>
      <c r="AC5743" s="137">
        <f>(Z5743*(100-AB5743))/100</f>
        <v>495169.2</v>
      </c>
      <c r="AD5743" s="137">
        <f>IF(AND(AC5743="",M5742=""),0,IF((AC5743=""),M5742, IF( (M5742=""),AC5743,SUM(AC5742:AC5743)+M5742)))</f>
        <v>2917055.7</v>
      </c>
      <c r="AE5743" s="137">
        <f>IF( (X5743=""),AD5743*1,AD5743*(X5743/100) )</f>
        <v>364340.25693000003</v>
      </c>
      <c r="AF5743" s="137">
        <v>0</v>
      </c>
      <c r="AG5743" s="137">
        <f>IF((AF5743-AE5743) &gt; 1,0,IF((AF5743-AE5743)&lt;0,AE5743-AF5743,AF5743-AE5743))</f>
        <v>364340.25693000003</v>
      </c>
      <c r="AH5743" s="137">
        <v>0.3</v>
      </c>
    </row>
    <row r="5744" spans="1:34" s="173" customFormat="1" x14ac:dyDescent="0.55000000000000004">
      <c r="A5744" s="122"/>
      <c r="B5744" s="123">
        <v>2473</v>
      </c>
      <c r="C5744" s="123">
        <v>8735</v>
      </c>
      <c r="D5744" s="135" t="s">
        <v>7907</v>
      </c>
      <c r="E5744" s="123" t="s">
        <v>67</v>
      </c>
      <c r="F5744" s="123">
        <v>1987</v>
      </c>
      <c r="G5744" s="123">
        <v>2</v>
      </c>
      <c r="H5744" s="123">
        <v>2</v>
      </c>
      <c r="I5744" s="136">
        <v>90</v>
      </c>
      <c r="J5744" s="123" t="s">
        <v>38</v>
      </c>
      <c r="K5744" s="137">
        <f>((G5744*400)+(H5744*100))+I5744</f>
        <v>1090</v>
      </c>
      <c r="L5744" s="137">
        <v>325</v>
      </c>
      <c r="M5744" s="137">
        <f>K5744*L5744</f>
        <v>354250</v>
      </c>
      <c r="N5744" s="123"/>
      <c r="O5744" s="108"/>
      <c r="P5744" s="138"/>
      <c r="Q5744" s="108"/>
      <c r="R5744" s="108"/>
      <c r="S5744" s="139"/>
      <c r="T5744" s="123"/>
      <c r="U5744" s="123"/>
      <c r="V5744" s="123"/>
      <c r="W5744" s="137"/>
      <c r="X5744" s="136"/>
      <c r="Y5744" s="137"/>
      <c r="Z5744" s="137"/>
      <c r="AA5744" s="119"/>
      <c r="AB5744" s="119"/>
      <c r="AC5744" s="137"/>
      <c r="AD5744" s="137">
        <f>IF(AND(AC5744="",M5744=""),0,IF((AC5744=""),M5744,IF((M5744=""),AC5744,AC5744+M5744)))</f>
        <v>354250</v>
      </c>
      <c r="AE5744" s="137">
        <f>IF( (X5744=""),AD5744*1,AD5744*(X5744/100) )</f>
        <v>354250</v>
      </c>
      <c r="AF5744" s="137">
        <v>0</v>
      </c>
      <c r="AG5744" s="137">
        <f>IF((AF5744-AE5744) &gt; 1,0,IF((AF5744-AE5744)&lt;0,AE5744-AF5744,AF5744-AE5744))</f>
        <v>354250</v>
      </c>
      <c r="AH5744" s="137">
        <v>0.01</v>
      </c>
    </row>
    <row r="5745" spans="1:34" s="173" customFormat="1" x14ac:dyDescent="0.55000000000000004">
      <c r="A5745" s="122"/>
      <c r="B5745" s="123"/>
      <c r="C5745" s="123"/>
      <c r="D5745" s="135"/>
      <c r="E5745" s="123"/>
      <c r="F5745" s="123"/>
      <c r="G5745" s="123"/>
      <c r="H5745" s="123"/>
      <c r="I5745" s="136"/>
      <c r="J5745" s="123"/>
      <c r="K5745" s="137"/>
      <c r="L5745" s="137" t="s">
        <v>63</v>
      </c>
      <c r="M5745" s="137">
        <f>SUM(M5742:M5744)</f>
        <v>462250</v>
      </c>
      <c r="N5745" s="123"/>
      <c r="O5745" s="108"/>
      <c r="P5745" s="138"/>
      <c r="Q5745" s="108"/>
      <c r="R5745" s="108"/>
      <c r="S5745" s="139"/>
      <c r="T5745" s="123"/>
      <c r="U5745" s="123"/>
      <c r="V5745" s="123"/>
      <c r="W5745" s="137"/>
      <c r="X5745" s="136"/>
      <c r="Y5745" s="137"/>
      <c r="Z5745" s="137"/>
      <c r="AA5745" s="119"/>
      <c r="AB5745" s="119"/>
      <c r="AC5745" s="137"/>
      <c r="AD5745" s="137"/>
      <c r="AE5745" s="137">
        <f>SUM(AE5742:AE5744)</f>
        <v>3271305.7000000007</v>
      </c>
      <c r="AF5745" s="137"/>
      <c r="AG5745" s="137">
        <f>SUM(AG5742:AG5744)</f>
        <v>718590.25693000003</v>
      </c>
      <c r="AH5745" s="137"/>
    </row>
    <row r="5746" spans="1:34" s="99" customFormat="1" x14ac:dyDescent="0.55000000000000004">
      <c r="A5746" s="107" t="s">
        <v>7910</v>
      </c>
      <c r="B5746" s="161">
        <v>2724</v>
      </c>
      <c r="C5746" s="161">
        <v>6826</v>
      </c>
      <c r="D5746" s="162" t="s">
        <v>7911</v>
      </c>
      <c r="E5746" s="161" t="s">
        <v>34</v>
      </c>
      <c r="F5746" s="161">
        <v>23622</v>
      </c>
      <c r="G5746" s="161">
        <v>0</v>
      </c>
      <c r="H5746" s="161">
        <v>0</v>
      </c>
      <c r="I5746" s="163">
        <v>64</v>
      </c>
      <c r="J5746" s="161" t="s">
        <v>35</v>
      </c>
      <c r="K5746" s="121">
        <f>((G5746*400)+(H5746*100))+I5746</f>
        <v>64</v>
      </c>
      <c r="L5746" s="121">
        <v>1600</v>
      </c>
      <c r="M5746" s="121">
        <f>K5746*L5746</f>
        <v>102400</v>
      </c>
      <c r="N5746" s="161">
        <v>1</v>
      </c>
      <c r="O5746" s="164" t="s">
        <v>7908</v>
      </c>
      <c r="P5746" s="165"/>
      <c r="Q5746" s="164" t="s">
        <v>7909</v>
      </c>
      <c r="R5746" s="164" t="s">
        <v>7912</v>
      </c>
      <c r="S5746" s="166" t="s">
        <v>7913</v>
      </c>
      <c r="T5746" s="161" t="s">
        <v>51</v>
      </c>
      <c r="U5746" s="161" t="s">
        <v>74</v>
      </c>
      <c r="V5746" s="161" t="s">
        <v>46</v>
      </c>
      <c r="W5746" s="121">
        <v>96</v>
      </c>
      <c r="X5746" s="163">
        <v>100</v>
      </c>
      <c r="Y5746" s="121">
        <v>6750</v>
      </c>
      <c r="Z5746" s="121">
        <f>W5746*Y5746</f>
        <v>648000</v>
      </c>
      <c r="AA5746" s="167">
        <v>18</v>
      </c>
      <c r="AB5746" s="167">
        <v>86</v>
      </c>
      <c r="AC5746" s="121">
        <f>(Z5746*(100-AB5746))/100</f>
        <v>90720</v>
      </c>
      <c r="AD5746" s="121">
        <f>IF(AND(AC5746="",M5746=""),0,IF((AC5746=""),M5746, IF( (M5746=""),AC5746,SUM(AC5746:AC5747)+M5746)))</f>
        <v>193120</v>
      </c>
      <c r="AE5746" s="121">
        <f>IF( (X5746=""),AD5746*1,AD5746*(X5746/100) )</f>
        <v>193120</v>
      </c>
      <c r="AF5746" s="121">
        <v>0</v>
      </c>
      <c r="AG5746" s="121">
        <f>IF((AF5746-AE5746) &gt; 1,0,IF((AF5746-AE5746)&lt;0,AE5746-AF5746,AF5746-AE5746))</f>
        <v>193120</v>
      </c>
      <c r="AH5746" s="121">
        <v>0.02</v>
      </c>
    </row>
    <row r="5747" spans="1:34" s="99" customFormat="1" x14ac:dyDescent="0.55000000000000004">
      <c r="A5747" s="107"/>
      <c r="B5747" s="161"/>
      <c r="C5747" s="161"/>
      <c r="D5747" s="162"/>
      <c r="E5747" s="161"/>
      <c r="F5747" s="161"/>
      <c r="G5747" s="161"/>
      <c r="H5747" s="161"/>
      <c r="I5747" s="163"/>
      <c r="J5747" s="161"/>
      <c r="K5747" s="121"/>
      <c r="L5747" s="121" t="s">
        <v>63</v>
      </c>
      <c r="M5747" s="121">
        <f>SUM(M5746:M5746)</f>
        <v>102400</v>
      </c>
      <c r="N5747" s="161"/>
      <c r="O5747" s="164"/>
      <c r="P5747" s="165"/>
      <c r="Q5747" s="164"/>
      <c r="R5747" s="164"/>
      <c r="S5747" s="166"/>
      <c r="T5747" s="161"/>
      <c r="U5747" s="161"/>
      <c r="V5747" s="161"/>
      <c r="W5747" s="121"/>
      <c r="X5747" s="163"/>
      <c r="Y5747" s="121"/>
      <c r="Z5747" s="121"/>
      <c r="AA5747" s="167"/>
      <c r="AB5747" s="167"/>
      <c r="AC5747" s="121"/>
      <c r="AD5747" s="121"/>
      <c r="AE5747" s="121">
        <f>SUM(AE5746:AE5746)</f>
        <v>193120</v>
      </c>
      <c r="AF5747" s="121"/>
      <c r="AG5747" s="121">
        <f>SUM(AG5746:AG5746)</f>
        <v>193120</v>
      </c>
      <c r="AH5747" s="121"/>
    </row>
    <row r="5748" spans="1:34" s="173" customFormat="1" x14ac:dyDescent="0.55000000000000004">
      <c r="A5748" s="122" t="s">
        <v>7916</v>
      </c>
      <c r="B5748" s="123">
        <v>2474</v>
      </c>
      <c r="C5748" s="123">
        <v>6691</v>
      </c>
      <c r="D5748" s="135" t="s">
        <v>7917</v>
      </c>
      <c r="E5748" s="123" t="s">
        <v>34</v>
      </c>
      <c r="F5748" s="123">
        <v>23204</v>
      </c>
      <c r="G5748" s="123">
        <v>0</v>
      </c>
      <c r="H5748" s="123">
        <v>2</v>
      </c>
      <c r="I5748" s="136">
        <v>49</v>
      </c>
      <c r="J5748" s="123" t="s">
        <v>35</v>
      </c>
      <c r="K5748" s="137">
        <f>((G5748*400)+(H5748*100))+I5748</f>
        <v>249</v>
      </c>
      <c r="L5748" s="137">
        <v>850</v>
      </c>
      <c r="M5748" s="137">
        <f>K5748*L5748</f>
        <v>211650</v>
      </c>
      <c r="N5748" s="123">
        <v>1</v>
      </c>
      <c r="O5748" s="108" t="s">
        <v>7914</v>
      </c>
      <c r="P5748" s="138"/>
      <c r="Q5748" s="108" t="s">
        <v>7915</v>
      </c>
      <c r="R5748" s="108" t="s">
        <v>7918</v>
      </c>
      <c r="S5748" s="139"/>
      <c r="T5748" s="123" t="s">
        <v>439</v>
      </c>
      <c r="U5748" s="123" t="s">
        <v>45</v>
      </c>
      <c r="V5748" s="123" t="s">
        <v>52</v>
      </c>
      <c r="W5748" s="137">
        <v>10</v>
      </c>
      <c r="X5748" s="136">
        <v>3.04</v>
      </c>
      <c r="Y5748" s="137">
        <v>6050</v>
      </c>
      <c r="Z5748" s="137">
        <f>W5748*Y5748</f>
        <v>60500</v>
      </c>
      <c r="AA5748" s="119">
        <v>1</v>
      </c>
      <c r="AB5748" s="119">
        <v>1</v>
      </c>
      <c r="AC5748" s="137">
        <f>(Z5748*(100-AB5748))/100</f>
        <v>59895</v>
      </c>
      <c r="AD5748" s="137">
        <f>IF(AND(AC5748="",M5748=""),0,IF((AC5748=""),M5748, IF( (M5748=""),AC5748,SUM(AC5748:AC5754)+M5748)))</f>
        <v>1759083</v>
      </c>
      <c r="AE5748" s="137">
        <f>IF( (X5748=""),AD5748*1,AD5748*(X5748/100) )</f>
        <v>53476.123200000002</v>
      </c>
      <c r="AF5748" s="137">
        <v>50000000</v>
      </c>
      <c r="AG5748" s="137">
        <f>IF((AF5748-AE5748) &gt; 1,0,IF((AF5748-AE5748)&lt;0,AE5748-AF5748,AF5748-AE5748))</f>
        <v>0</v>
      </c>
      <c r="AH5748" s="137">
        <v>0.02</v>
      </c>
    </row>
    <row r="5749" spans="1:34" s="173" customFormat="1" x14ac:dyDescent="0.55000000000000004">
      <c r="A5749" s="122"/>
      <c r="B5749" s="123"/>
      <c r="C5749" s="123"/>
      <c r="D5749" s="135"/>
      <c r="E5749" s="123"/>
      <c r="F5749" s="123"/>
      <c r="G5749" s="123"/>
      <c r="H5749" s="123"/>
      <c r="I5749" s="136"/>
      <c r="J5749" s="123"/>
      <c r="K5749" s="137"/>
      <c r="L5749" s="137"/>
      <c r="M5749" s="137"/>
      <c r="N5749" s="123">
        <v>2</v>
      </c>
      <c r="O5749" s="108" t="s">
        <v>7914</v>
      </c>
      <c r="P5749" s="138"/>
      <c r="Q5749" s="108" t="s">
        <v>7915</v>
      </c>
      <c r="R5749" s="108" t="s">
        <v>7918</v>
      </c>
      <c r="S5749" s="139" t="s">
        <v>7919</v>
      </c>
      <c r="T5749" s="123" t="s">
        <v>51</v>
      </c>
      <c r="U5749" s="123" t="s">
        <v>227</v>
      </c>
      <c r="V5749" s="123" t="s">
        <v>52</v>
      </c>
      <c r="W5749" s="137">
        <v>283.2</v>
      </c>
      <c r="X5749" s="136">
        <v>86.03</v>
      </c>
      <c r="Y5749" s="137">
        <v>6750</v>
      </c>
      <c r="Z5749" s="137">
        <f>W5749*Y5749</f>
        <v>1911600</v>
      </c>
      <c r="AA5749" s="119">
        <v>11</v>
      </c>
      <c r="AB5749" s="119">
        <v>34</v>
      </c>
      <c r="AC5749" s="137">
        <f>(Z5749*(100-AB5749))/100</f>
        <v>1261656</v>
      </c>
      <c r="AD5749" s="137">
        <f>IF(AND(AC5749="",M5748=""),0,IF((AC5749=""),M5748, IF( (M5748=""),AC5749,SUM(AC5748:AC5754)+M5748)))</f>
        <v>1759083</v>
      </c>
      <c r="AE5749" s="137">
        <f>IF( (X5749=""),AD5749*1,AD5749*(X5749/100) )</f>
        <v>1513339.1049000002</v>
      </c>
      <c r="AF5749" s="137">
        <v>50000000</v>
      </c>
      <c r="AG5749" s="137">
        <f>IF((AF5749-AE5749) &gt; 1,0,IF((AF5749-AE5749)&lt;0,AE5749-AF5749,AF5749-AE5749))</f>
        <v>0</v>
      </c>
      <c r="AH5749" s="137">
        <v>0.02</v>
      </c>
    </row>
    <row r="5750" spans="1:34" s="173" customFormat="1" x14ac:dyDescent="0.55000000000000004">
      <c r="A5750" s="122"/>
      <c r="B5750" s="123"/>
      <c r="C5750" s="123"/>
      <c r="D5750" s="135"/>
      <c r="E5750" s="123"/>
      <c r="F5750" s="123"/>
      <c r="G5750" s="123"/>
      <c r="H5750" s="123"/>
      <c r="I5750" s="136"/>
      <c r="J5750" s="123"/>
      <c r="K5750" s="137"/>
      <c r="L5750" s="137"/>
      <c r="M5750" s="137"/>
      <c r="N5750" s="123">
        <v>3</v>
      </c>
      <c r="O5750" s="108" t="s">
        <v>7914</v>
      </c>
      <c r="P5750" s="138"/>
      <c r="Q5750" s="108" t="s">
        <v>7915</v>
      </c>
      <c r="R5750" s="108" t="s">
        <v>7918</v>
      </c>
      <c r="S5750" s="139" t="s">
        <v>7920</v>
      </c>
      <c r="T5750" s="123" t="s">
        <v>73</v>
      </c>
      <c r="U5750" s="123" t="s">
        <v>45</v>
      </c>
      <c r="V5750" s="123" t="s">
        <v>52</v>
      </c>
      <c r="W5750" s="137">
        <v>18</v>
      </c>
      <c r="X5750" s="136">
        <v>5.47</v>
      </c>
      <c r="Y5750" s="137">
        <v>6600</v>
      </c>
      <c r="Z5750" s="137">
        <f>W5750*Y5750</f>
        <v>118800</v>
      </c>
      <c r="AA5750" s="119">
        <v>6</v>
      </c>
      <c r="AB5750" s="119">
        <v>6</v>
      </c>
      <c r="AC5750" s="137">
        <f>(Z5750*(100-AB5750))/100</f>
        <v>111672</v>
      </c>
      <c r="AD5750" s="137">
        <f>IF(AND(AC5750="",M5748=""),0,IF((AC5750=""),M5748, IF( (M5748=""),AC5750,SUM(AC5748:AC5754)+M5748)))</f>
        <v>1759083</v>
      </c>
      <c r="AE5750" s="137">
        <f>IF( (X5750=""),AD5750*1,AD5750*(X5750/100) )</f>
        <v>96221.840100000001</v>
      </c>
      <c r="AF5750" s="137">
        <v>50000000</v>
      </c>
      <c r="AG5750" s="137">
        <f>IF((AF5750-AE5750) &gt; 1,0,IF((AF5750-AE5750)&lt;0,AE5750-AF5750,AF5750-AE5750))</f>
        <v>0</v>
      </c>
      <c r="AH5750" s="137">
        <v>0.02</v>
      </c>
    </row>
    <row r="5751" spans="1:34" s="173" customFormat="1" x14ac:dyDescent="0.55000000000000004">
      <c r="A5751" s="122"/>
      <c r="B5751" s="123"/>
      <c r="C5751" s="123"/>
      <c r="D5751" s="135"/>
      <c r="E5751" s="123"/>
      <c r="F5751" s="123"/>
      <c r="G5751" s="123"/>
      <c r="H5751" s="123"/>
      <c r="I5751" s="136"/>
      <c r="J5751" s="123"/>
      <c r="K5751" s="137"/>
      <c r="L5751" s="137"/>
      <c r="M5751" s="137"/>
      <c r="N5751" s="123">
        <v>4</v>
      </c>
      <c r="O5751" s="108" t="s">
        <v>7914</v>
      </c>
      <c r="P5751" s="138"/>
      <c r="Q5751" s="108" t="s">
        <v>7915</v>
      </c>
      <c r="R5751" s="108" t="s">
        <v>7918</v>
      </c>
      <c r="S5751" s="139" t="s">
        <v>7921</v>
      </c>
      <c r="T5751" s="123" t="s">
        <v>51</v>
      </c>
      <c r="U5751" s="123" t="s">
        <v>45</v>
      </c>
      <c r="V5751" s="123" t="s">
        <v>52</v>
      </c>
      <c r="W5751" s="137">
        <v>18</v>
      </c>
      <c r="X5751" s="136">
        <v>5.47</v>
      </c>
      <c r="Y5751" s="137">
        <v>6750</v>
      </c>
      <c r="Z5751" s="137">
        <f>W5751*Y5751</f>
        <v>121500</v>
      </c>
      <c r="AA5751" s="119">
        <v>6</v>
      </c>
      <c r="AB5751" s="119">
        <v>6</v>
      </c>
      <c r="AC5751" s="137">
        <f>(Z5751*(100-AB5751))/100</f>
        <v>114210</v>
      </c>
      <c r="AD5751" s="137">
        <f>IF(AND(AC5751="",M5748=""),0,IF((AC5751=""),M5748, IF( (M5748=""),AC5751,SUM(AC5748:AC5754)+M5748)))</f>
        <v>1759083</v>
      </c>
      <c r="AE5751" s="137">
        <f>IF( (X5751=""),AD5751*1,AD5751*(X5751/100) )</f>
        <v>96221.840100000001</v>
      </c>
      <c r="AF5751" s="137">
        <v>50000000</v>
      </c>
      <c r="AG5751" s="137">
        <f>IF((AF5751-AE5751) &gt; 1,0,IF((AF5751-AE5751)&lt;0,AE5751-AF5751,AF5751-AE5751))</f>
        <v>0</v>
      </c>
      <c r="AH5751" s="137">
        <v>0.02</v>
      </c>
    </row>
    <row r="5752" spans="1:34" s="173" customFormat="1" x14ac:dyDescent="0.55000000000000004">
      <c r="A5752" s="122"/>
      <c r="B5752" s="123"/>
      <c r="C5752" s="123"/>
      <c r="D5752" s="135"/>
      <c r="E5752" s="123"/>
      <c r="F5752" s="123"/>
      <c r="G5752" s="123"/>
      <c r="H5752" s="123"/>
      <c r="I5752" s="136"/>
      <c r="J5752" s="123"/>
      <c r="K5752" s="137"/>
      <c r="L5752" s="137" t="s">
        <v>63</v>
      </c>
      <c r="M5752" s="137">
        <f>SUM(M5748:M5751)</f>
        <v>211650</v>
      </c>
      <c r="N5752" s="123"/>
      <c r="O5752" s="108"/>
      <c r="P5752" s="138"/>
      <c r="Q5752" s="108"/>
      <c r="R5752" s="108"/>
      <c r="S5752" s="139"/>
      <c r="T5752" s="123"/>
      <c r="U5752" s="123"/>
      <c r="V5752" s="123"/>
      <c r="W5752" s="137"/>
      <c r="X5752" s="136"/>
      <c r="Y5752" s="137"/>
      <c r="Z5752" s="137"/>
      <c r="AA5752" s="119"/>
      <c r="AB5752" s="119"/>
      <c r="AC5752" s="137"/>
      <c r="AD5752" s="137"/>
      <c r="AE5752" s="137">
        <f>SUM(AE5748:AE5751)</f>
        <v>1759258.9083</v>
      </c>
      <c r="AF5752" s="137"/>
      <c r="AG5752" s="137">
        <f>SUM(AG5748:AG5751)</f>
        <v>0</v>
      </c>
      <c r="AH5752" s="137"/>
    </row>
    <row r="5753" spans="1:34" s="173" customFormat="1" x14ac:dyDescent="0.55000000000000004">
      <c r="A5753" s="122" t="s">
        <v>7922</v>
      </c>
      <c r="B5753" s="123">
        <v>2475</v>
      </c>
      <c r="C5753" s="123">
        <v>6364</v>
      </c>
      <c r="D5753" s="135" t="s">
        <v>7923</v>
      </c>
      <c r="E5753" s="123" t="s">
        <v>37</v>
      </c>
      <c r="F5753" s="123">
        <v>5238</v>
      </c>
      <c r="G5753" s="123">
        <v>4</v>
      </c>
      <c r="H5753" s="123">
        <v>0</v>
      </c>
      <c r="I5753" s="136">
        <v>14</v>
      </c>
      <c r="J5753" s="123" t="s">
        <v>38</v>
      </c>
      <c r="K5753" s="137">
        <f>((G5753*400)+(H5753*100))+I5753</f>
        <v>1614</v>
      </c>
      <c r="L5753" s="137">
        <v>400</v>
      </c>
      <c r="M5753" s="137">
        <f>K5753*L5753</f>
        <v>645600</v>
      </c>
      <c r="N5753" s="123"/>
      <c r="O5753" s="108"/>
      <c r="P5753" s="138"/>
      <c r="Q5753" s="108"/>
      <c r="R5753" s="108"/>
      <c r="S5753" s="139"/>
      <c r="T5753" s="123"/>
      <c r="U5753" s="123"/>
      <c r="V5753" s="123"/>
      <c r="W5753" s="137"/>
      <c r="X5753" s="136"/>
      <c r="Y5753" s="137"/>
      <c r="Z5753" s="137"/>
      <c r="AA5753" s="119"/>
      <c r="AB5753" s="119"/>
      <c r="AC5753" s="137"/>
      <c r="AD5753" s="137">
        <f>IF(AND(AC5753="",M5753=""),0,IF((AC5753=""),M5753,IF((M5753=""),AC5753,AC5753+M5753)))</f>
        <v>645600</v>
      </c>
      <c r="AE5753" s="137">
        <f>IF( (X5753=""),AD5753*1,AD5753*(X5753/100) )</f>
        <v>645600</v>
      </c>
      <c r="AF5753" s="137">
        <v>0</v>
      </c>
      <c r="AG5753" s="137">
        <f>IF((AF5753-AE5753) &gt; 1,0,IF((AF5753-AE5753)&lt;0,AE5753-AF5753,AF5753-AE5753))</f>
        <v>645600</v>
      </c>
      <c r="AH5753" s="137">
        <v>0.01</v>
      </c>
    </row>
    <row r="5754" spans="1:34" s="173" customFormat="1" x14ac:dyDescent="0.55000000000000004">
      <c r="A5754" s="122"/>
      <c r="B5754" s="123"/>
      <c r="C5754" s="123"/>
      <c r="D5754" s="135"/>
      <c r="E5754" s="123"/>
      <c r="F5754" s="123"/>
      <c r="G5754" s="123"/>
      <c r="H5754" s="123"/>
      <c r="I5754" s="136"/>
      <c r="J5754" s="123"/>
      <c r="K5754" s="137"/>
      <c r="L5754" s="137" t="s">
        <v>63</v>
      </c>
      <c r="M5754" s="137">
        <f>SUM(M5753:M5753)</f>
        <v>645600</v>
      </c>
      <c r="N5754" s="123"/>
      <c r="O5754" s="108"/>
      <c r="P5754" s="138"/>
      <c r="Q5754" s="108"/>
      <c r="R5754" s="108"/>
      <c r="S5754" s="139"/>
      <c r="T5754" s="123"/>
      <c r="U5754" s="123"/>
      <c r="V5754" s="123"/>
      <c r="W5754" s="137"/>
      <c r="X5754" s="136"/>
      <c r="Y5754" s="137"/>
      <c r="Z5754" s="137"/>
      <c r="AA5754" s="119"/>
      <c r="AB5754" s="119"/>
      <c r="AC5754" s="137"/>
      <c r="AD5754" s="137"/>
      <c r="AE5754" s="137">
        <f>SUM(AE5753:AE5753)</f>
        <v>645600</v>
      </c>
      <c r="AF5754" s="137"/>
      <c r="AG5754" s="137">
        <f>SUM(AG5753:AG5753)</f>
        <v>645600</v>
      </c>
      <c r="AH5754" s="137"/>
    </row>
    <row r="5755" spans="1:34" s="173" customFormat="1" x14ac:dyDescent="0.55000000000000004">
      <c r="A5755" s="122" t="s">
        <v>7924</v>
      </c>
      <c r="B5755" s="123">
        <v>2476</v>
      </c>
      <c r="C5755" s="123">
        <v>6424</v>
      </c>
      <c r="D5755" s="135" t="s">
        <v>7925</v>
      </c>
      <c r="E5755" s="123" t="s">
        <v>37</v>
      </c>
      <c r="F5755" s="123">
        <v>5403</v>
      </c>
      <c r="G5755" s="123">
        <v>3</v>
      </c>
      <c r="H5755" s="123">
        <v>3</v>
      </c>
      <c r="I5755" s="136">
        <v>84</v>
      </c>
      <c r="J5755" s="123" t="s">
        <v>38</v>
      </c>
      <c r="K5755" s="137">
        <f>((G5755*400)+(H5755*100))+I5755</f>
        <v>1584</v>
      </c>
      <c r="L5755" s="137">
        <v>400</v>
      </c>
      <c r="M5755" s="137">
        <f>K5755*L5755</f>
        <v>633600</v>
      </c>
      <c r="N5755" s="123"/>
      <c r="O5755" s="108"/>
      <c r="P5755" s="138"/>
      <c r="Q5755" s="108"/>
      <c r="R5755" s="108"/>
      <c r="S5755" s="139"/>
      <c r="T5755" s="123"/>
      <c r="U5755" s="123"/>
      <c r="V5755" s="123"/>
      <c r="W5755" s="137"/>
      <c r="X5755" s="136"/>
      <c r="Y5755" s="137"/>
      <c r="Z5755" s="137"/>
      <c r="AA5755" s="119"/>
      <c r="AB5755" s="119"/>
      <c r="AC5755" s="137"/>
      <c r="AD5755" s="137">
        <f>IF(AND(AC5755="",M5755=""),0,IF((AC5755=""),M5755,IF((M5755=""),AC5755,AC5755+M5755)))</f>
        <v>633600</v>
      </c>
      <c r="AE5755" s="137">
        <f>IF( (X5755=""),AD5755*1,AD5755*(X5755/100) )</f>
        <v>633600</v>
      </c>
      <c r="AF5755" s="137">
        <v>0</v>
      </c>
      <c r="AG5755" s="137">
        <f>IF((AF5755-AE5755) &gt; 1,0,IF((AF5755-AE5755)&lt;0,AE5755-AF5755,AF5755-AE5755))</f>
        <v>633600</v>
      </c>
      <c r="AH5755" s="137">
        <v>0.01</v>
      </c>
    </row>
    <row r="5756" spans="1:34" s="173" customFormat="1" x14ac:dyDescent="0.55000000000000004">
      <c r="A5756" s="122"/>
      <c r="B5756" s="123">
        <v>2477</v>
      </c>
      <c r="C5756" s="123">
        <v>6385</v>
      </c>
      <c r="D5756" s="135" t="s">
        <v>7926</v>
      </c>
      <c r="E5756" s="123" t="s">
        <v>37</v>
      </c>
      <c r="F5756" s="123">
        <v>5404</v>
      </c>
      <c r="G5756" s="123">
        <v>0</v>
      </c>
      <c r="H5756" s="123">
        <v>3</v>
      </c>
      <c r="I5756" s="136">
        <v>25</v>
      </c>
      <c r="J5756" s="123" t="s">
        <v>38</v>
      </c>
      <c r="K5756" s="137">
        <f>((G5756*400)+(H5756*100))+I5756</f>
        <v>325</v>
      </c>
      <c r="L5756" s="137">
        <v>400</v>
      </c>
      <c r="M5756" s="137">
        <f>K5756*L5756</f>
        <v>130000</v>
      </c>
      <c r="N5756" s="123"/>
      <c r="O5756" s="108"/>
      <c r="P5756" s="138"/>
      <c r="Q5756" s="108"/>
      <c r="R5756" s="108"/>
      <c r="S5756" s="139"/>
      <c r="T5756" s="123"/>
      <c r="U5756" s="123"/>
      <c r="V5756" s="123"/>
      <c r="W5756" s="137"/>
      <c r="X5756" s="136"/>
      <c r="Y5756" s="137"/>
      <c r="Z5756" s="137"/>
      <c r="AA5756" s="119"/>
      <c r="AB5756" s="119"/>
      <c r="AC5756" s="137"/>
      <c r="AD5756" s="137">
        <f>IF(AND(AC5756="",M5756=""),0,IF((AC5756=""),M5756,IF((M5756=""),AC5756,AC5756+M5756)))</f>
        <v>130000</v>
      </c>
      <c r="AE5756" s="137">
        <f>IF( (X5756=""),AD5756*1,AD5756*(X5756/100) )</f>
        <v>130000</v>
      </c>
      <c r="AF5756" s="137">
        <v>0</v>
      </c>
      <c r="AG5756" s="137">
        <f>IF((AF5756-AE5756) &gt; 1,0,IF((AF5756-AE5756)&lt;0,AE5756-AF5756,AF5756-AE5756))</f>
        <v>130000</v>
      </c>
      <c r="AH5756" s="137">
        <v>0.01</v>
      </c>
    </row>
    <row r="5757" spans="1:34" s="173" customFormat="1" x14ac:dyDescent="0.55000000000000004">
      <c r="A5757" s="122"/>
      <c r="B5757" s="123"/>
      <c r="C5757" s="123"/>
      <c r="D5757" s="135"/>
      <c r="E5757" s="123"/>
      <c r="F5757" s="123"/>
      <c r="G5757" s="123"/>
      <c r="H5757" s="123"/>
      <c r="I5757" s="136"/>
      <c r="J5757" s="123"/>
      <c r="K5757" s="137"/>
      <c r="L5757" s="137" t="s">
        <v>63</v>
      </c>
      <c r="M5757" s="137">
        <f>SUM(M5755:M5756)</f>
        <v>763600</v>
      </c>
      <c r="N5757" s="123"/>
      <c r="O5757" s="108"/>
      <c r="P5757" s="138"/>
      <c r="Q5757" s="108"/>
      <c r="R5757" s="108"/>
      <c r="S5757" s="139"/>
      <c r="T5757" s="123"/>
      <c r="U5757" s="123"/>
      <c r="V5757" s="123"/>
      <c r="W5757" s="137"/>
      <c r="X5757" s="136"/>
      <c r="Y5757" s="137"/>
      <c r="Z5757" s="137"/>
      <c r="AA5757" s="119"/>
      <c r="AB5757" s="119"/>
      <c r="AC5757" s="137"/>
      <c r="AD5757" s="137"/>
      <c r="AE5757" s="137">
        <f>SUM(AE5755:AE5756)</f>
        <v>763600</v>
      </c>
      <c r="AF5757" s="137"/>
      <c r="AG5757" s="137">
        <f>SUM(AG5755:AG5756)</f>
        <v>763600</v>
      </c>
      <c r="AH5757" s="137"/>
    </row>
    <row r="5758" spans="1:34" s="99" customFormat="1" x14ac:dyDescent="0.55000000000000004">
      <c r="A5758" s="122" t="s">
        <v>15399</v>
      </c>
      <c r="B5758" s="202">
        <v>2791</v>
      </c>
      <c r="C5758" s="161">
        <v>8223</v>
      </c>
      <c r="D5758" s="162" t="s">
        <v>8051</v>
      </c>
      <c r="E5758" s="161" t="s">
        <v>67</v>
      </c>
      <c r="F5758" s="161">
        <v>1312</v>
      </c>
      <c r="G5758" s="161">
        <v>2</v>
      </c>
      <c r="H5758" s="161">
        <v>2</v>
      </c>
      <c r="I5758" s="163">
        <v>46</v>
      </c>
      <c r="J5758" s="161" t="s">
        <v>38</v>
      </c>
      <c r="K5758" s="121">
        <f t="shared" ref="K5758:K5772" si="571">((G5758*400)+(H5758*100))+I5758</f>
        <v>1046</v>
      </c>
      <c r="L5758" s="121">
        <v>300</v>
      </c>
      <c r="M5758" s="121">
        <f t="shared" ref="M5758:M5772" si="572">K5758*L5758</f>
        <v>313800</v>
      </c>
      <c r="N5758" s="161"/>
      <c r="O5758" s="164"/>
      <c r="P5758" s="165"/>
      <c r="Q5758" s="164"/>
      <c r="R5758" s="164"/>
      <c r="S5758" s="166"/>
      <c r="T5758" s="161"/>
      <c r="U5758" s="161"/>
      <c r="V5758" s="161"/>
      <c r="W5758" s="121"/>
      <c r="X5758" s="163"/>
      <c r="Y5758" s="121"/>
      <c r="Z5758" s="121"/>
      <c r="AA5758" s="167"/>
      <c r="AB5758" s="167"/>
      <c r="AC5758" s="121"/>
      <c r="AD5758" s="121">
        <f t="shared" ref="AD5758:AD5772" si="573">IF(AND(AC5758="",M5758=""),0,IF((AC5758=""),M5758,IF((M5758=""),AC5758,AC5758+M5758)))</f>
        <v>313800</v>
      </c>
      <c r="AE5758" s="121">
        <f t="shared" ref="AE5758:AE5772" si="574">IF( (X5758=""),AD5758*1,AD5758*(X5758/100) )</f>
        <v>313800</v>
      </c>
      <c r="AF5758" s="121">
        <v>0</v>
      </c>
      <c r="AG5758" s="121">
        <f t="shared" ref="AG5758:AG5772" si="575">IF((AF5758-AE5758) &gt; 1,0,IF((AF5758-AE5758)&lt;0,AE5758-AF5758,AF5758-AE5758))</f>
        <v>313800</v>
      </c>
      <c r="AH5758" s="121">
        <v>0.01</v>
      </c>
    </row>
    <row r="5759" spans="1:34" s="99" customFormat="1" x14ac:dyDescent="0.55000000000000004">
      <c r="A5759" s="122"/>
      <c r="B5759" s="202">
        <v>2792</v>
      </c>
      <c r="C5759" s="161">
        <v>8220</v>
      </c>
      <c r="D5759" s="162" t="s">
        <v>8052</v>
      </c>
      <c r="E5759" s="161" t="s">
        <v>67</v>
      </c>
      <c r="F5759" s="161">
        <v>1317</v>
      </c>
      <c r="G5759" s="161">
        <v>3</v>
      </c>
      <c r="H5759" s="161">
        <v>3</v>
      </c>
      <c r="I5759" s="163">
        <v>86</v>
      </c>
      <c r="J5759" s="161" t="s">
        <v>38</v>
      </c>
      <c r="K5759" s="121">
        <f t="shared" si="571"/>
        <v>1586</v>
      </c>
      <c r="L5759" s="121">
        <v>300</v>
      </c>
      <c r="M5759" s="121">
        <f t="shared" si="572"/>
        <v>475800</v>
      </c>
      <c r="N5759" s="161"/>
      <c r="O5759" s="164"/>
      <c r="P5759" s="165"/>
      <c r="Q5759" s="164"/>
      <c r="R5759" s="164"/>
      <c r="S5759" s="166"/>
      <c r="T5759" s="161"/>
      <c r="U5759" s="161"/>
      <c r="V5759" s="161"/>
      <c r="W5759" s="121"/>
      <c r="X5759" s="163"/>
      <c r="Y5759" s="121"/>
      <c r="Z5759" s="121"/>
      <c r="AA5759" s="167"/>
      <c r="AB5759" s="167"/>
      <c r="AC5759" s="121"/>
      <c r="AD5759" s="121">
        <f t="shared" si="573"/>
        <v>475800</v>
      </c>
      <c r="AE5759" s="121">
        <f t="shared" si="574"/>
        <v>475800</v>
      </c>
      <c r="AF5759" s="121">
        <v>0</v>
      </c>
      <c r="AG5759" s="121">
        <f t="shared" si="575"/>
        <v>475800</v>
      </c>
      <c r="AH5759" s="121">
        <v>0.01</v>
      </c>
    </row>
    <row r="5760" spans="1:34" s="99" customFormat="1" x14ac:dyDescent="0.55000000000000004">
      <c r="A5760" s="122"/>
      <c r="B5760" s="202">
        <v>2793</v>
      </c>
      <c r="C5760" s="161">
        <v>8222</v>
      </c>
      <c r="D5760" s="162" t="s">
        <v>8053</v>
      </c>
      <c r="E5760" s="161" t="s">
        <v>67</v>
      </c>
      <c r="F5760" s="161">
        <v>1319</v>
      </c>
      <c r="G5760" s="161">
        <v>1</v>
      </c>
      <c r="H5760" s="161">
        <v>1</v>
      </c>
      <c r="I5760" s="163">
        <v>76</v>
      </c>
      <c r="J5760" s="161" t="s">
        <v>38</v>
      </c>
      <c r="K5760" s="121">
        <f t="shared" si="571"/>
        <v>576</v>
      </c>
      <c r="L5760" s="121">
        <v>300</v>
      </c>
      <c r="M5760" s="121">
        <f t="shared" si="572"/>
        <v>172800</v>
      </c>
      <c r="N5760" s="161"/>
      <c r="O5760" s="164"/>
      <c r="P5760" s="165"/>
      <c r="Q5760" s="164"/>
      <c r="R5760" s="164"/>
      <c r="S5760" s="166"/>
      <c r="T5760" s="161"/>
      <c r="U5760" s="161"/>
      <c r="V5760" s="161"/>
      <c r="W5760" s="121"/>
      <c r="X5760" s="163"/>
      <c r="Y5760" s="121"/>
      <c r="Z5760" s="121"/>
      <c r="AA5760" s="167"/>
      <c r="AB5760" s="167"/>
      <c r="AC5760" s="121"/>
      <c r="AD5760" s="121">
        <f t="shared" si="573"/>
        <v>172800</v>
      </c>
      <c r="AE5760" s="121">
        <f t="shared" si="574"/>
        <v>172800</v>
      </c>
      <c r="AF5760" s="121">
        <v>0</v>
      </c>
      <c r="AG5760" s="121">
        <f t="shared" si="575"/>
        <v>172800</v>
      </c>
      <c r="AH5760" s="121">
        <v>0.01</v>
      </c>
    </row>
    <row r="5761" spans="1:34" s="99" customFormat="1" x14ac:dyDescent="0.55000000000000004">
      <c r="A5761" s="122"/>
      <c r="B5761" s="202">
        <v>2794</v>
      </c>
      <c r="C5761" s="161">
        <v>8128</v>
      </c>
      <c r="D5761" s="162" t="s">
        <v>8054</v>
      </c>
      <c r="E5761" s="161" t="s">
        <v>34</v>
      </c>
      <c r="F5761" s="161">
        <v>4856</v>
      </c>
      <c r="G5761" s="161">
        <v>1</v>
      </c>
      <c r="H5761" s="161">
        <v>1</v>
      </c>
      <c r="I5761" s="163">
        <v>2</v>
      </c>
      <c r="J5761" s="161" t="s">
        <v>38</v>
      </c>
      <c r="K5761" s="121">
        <f t="shared" si="571"/>
        <v>502</v>
      </c>
      <c r="L5761" s="121">
        <v>600</v>
      </c>
      <c r="M5761" s="121">
        <f t="shared" si="572"/>
        <v>301200</v>
      </c>
      <c r="N5761" s="161"/>
      <c r="O5761" s="164"/>
      <c r="P5761" s="165"/>
      <c r="Q5761" s="164"/>
      <c r="R5761" s="164"/>
      <c r="S5761" s="166"/>
      <c r="T5761" s="161"/>
      <c r="U5761" s="161"/>
      <c r="V5761" s="161"/>
      <c r="W5761" s="121"/>
      <c r="X5761" s="163"/>
      <c r="Y5761" s="121"/>
      <c r="Z5761" s="121"/>
      <c r="AA5761" s="167"/>
      <c r="AB5761" s="167"/>
      <c r="AC5761" s="121"/>
      <c r="AD5761" s="121">
        <f t="shared" si="573"/>
        <v>301200</v>
      </c>
      <c r="AE5761" s="121">
        <f t="shared" si="574"/>
        <v>301200</v>
      </c>
      <c r="AF5761" s="121">
        <v>50000000</v>
      </c>
      <c r="AG5761" s="121">
        <f t="shared" si="575"/>
        <v>0</v>
      </c>
      <c r="AH5761" s="121">
        <v>0.01</v>
      </c>
    </row>
    <row r="5762" spans="1:34" s="99" customFormat="1" x14ac:dyDescent="0.55000000000000004">
      <c r="A5762" s="122"/>
      <c r="B5762" s="202">
        <v>2795</v>
      </c>
      <c r="C5762" s="161">
        <v>8207</v>
      </c>
      <c r="D5762" s="162" t="s">
        <v>8055</v>
      </c>
      <c r="E5762" s="161" t="s">
        <v>34</v>
      </c>
      <c r="F5762" s="161">
        <v>4857</v>
      </c>
      <c r="G5762" s="161">
        <v>8</v>
      </c>
      <c r="H5762" s="161">
        <v>3</v>
      </c>
      <c r="I5762" s="163">
        <v>78</v>
      </c>
      <c r="J5762" s="161" t="s">
        <v>38</v>
      </c>
      <c r="K5762" s="121">
        <f t="shared" si="571"/>
        <v>3578</v>
      </c>
      <c r="L5762" s="121">
        <v>225</v>
      </c>
      <c r="M5762" s="121">
        <f t="shared" si="572"/>
        <v>805050</v>
      </c>
      <c r="N5762" s="161"/>
      <c r="O5762" s="164"/>
      <c r="P5762" s="165"/>
      <c r="Q5762" s="164"/>
      <c r="R5762" s="164"/>
      <c r="S5762" s="166"/>
      <c r="T5762" s="161"/>
      <c r="U5762" s="161"/>
      <c r="V5762" s="161"/>
      <c r="W5762" s="121"/>
      <c r="X5762" s="163"/>
      <c r="Y5762" s="121"/>
      <c r="Z5762" s="121"/>
      <c r="AA5762" s="167"/>
      <c r="AB5762" s="167"/>
      <c r="AC5762" s="121"/>
      <c r="AD5762" s="121">
        <f t="shared" si="573"/>
        <v>805050</v>
      </c>
      <c r="AE5762" s="121">
        <f t="shared" si="574"/>
        <v>805050</v>
      </c>
      <c r="AF5762" s="121">
        <v>50000000</v>
      </c>
      <c r="AG5762" s="121">
        <f t="shared" si="575"/>
        <v>0</v>
      </c>
      <c r="AH5762" s="121">
        <v>0.01</v>
      </c>
    </row>
    <row r="5763" spans="1:34" s="99" customFormat="1" x14ac:dyDescent="0.55000000000000004">
      <c r="A5763" s="122"/>
      <c r="B5763" s="202">
        <v>2796</v>
      </c>
      <c r="C5763" s="161">
        <v>8211</v>
      </c>
      <c r="D5763" s="162" t="s">
        <v>8056</v>
      </c>
      <c r="E5763" s="161" t="s">
        <v>34</v>
      </c>
      <c r="F5763" s="161">
        <v>4859</v>
      </c>
      <c r="G5763" s="161">
        <v>18</v>
      </c>
      <c r="H5763" s="161">
        <v>1</v>
      </c>
      <c r="I5763" s="163">
        <v>31</v>
      </c>
      <c r="J5763" s="161" t="s">
        <v>38</v>
      </c>
      <c r="K5763" s="121">
        <f t="shared" si="571"/>
        <v>7331</v>
      </c>
      <c r="L5763" s="121">
        <v>275</v>
      </c>
      <c r="M5763" s="121">
        <f t="shared" si="572"/>
        <v>2016025</v>
      </c>
      <c r="N5763" s="161"/>
      <c r="O5763" s="164"/>
      <c r="P5763" s="165"/>
      <c r="Q5763" s="164"/>
      <c r="R5763" s="164"/>
      <c r="S5763" s="166"/>
      <c r="T5763" s="161"/>
      <c r="U5763" s="161"/>
      <c r="V5763" s="161"/>
      <c r="W5763" s="121"/>
      <c r="X5763" s="163"/>
      <c r="Y5763" s="121"/>
      <c r="Z5763" s="121"/>
      <c r="AA5763" s="167"/>
      <c r="AB5763" s="167"/>
      <c r="AC5763" s="121"/>
      <c r="AD5763" s="121">
        <f t="shared" si="573"/>
        <v>2016025</v>
      </c>
      <c r="AE5763" s="121">
        <f t="shared" si="574"/>
        <v>2016025</v>
      </c>
      <c r="AF5763" s="121">
        <v>50000000</v>
      </c>
      <c r="AG5763" s="121">
        <f t="shared" si="575"/>
        <v>0</v>
      </c>
      <c r="AH5763" s="121">
        <v>0.01</v>
      </c>
    </row>
    <row r="5764" spans="1:34" s="99" customFormat="1" x14ac:dyDescent="0.55000000000000004">
      <c r="A5764" s="122"/>
      <c r="B5764" s="202">
        <v>2797</v>
      </c>
      <c r="C5764" s="161">
        <v>8208</v>
      </c>
      <c r="D5764" s="162" t="s">
        <v>8057</v>
      </c>
      <c r="E5764" s="161" t="s">
        <v>34</v>
      </c>
      <c r="F5764" s="161">
        <v>4861</v>
      </c>
      <c r="G5764" s="161">
        <v>5</v>
      </c>
      <c r="H5764" s="161">
        <v>3</v>
      </c>
      <c r="I5764" s="163">
        <v>59</v>
      </c>
      <c r="J5764" s="161" t="s">
        <v>38</v>
      </c>
      <c r="K5764" s="121">
        <f t="shared" si="571"/>
        <v>2359</v>
      </c>
      <c r="L5764" s="121">
        <v>225</v>
      </c>
      <c r="M5764" s="121">
        <f t="shared" si="572"/>
        <v>530775</v>
      </c>
      <c r="N5764" s="161"/>
      <c r="O5764" s="164"/>
      <c r="P5764" s="165"/>
      <c r="Q5764" s="164"/>
      <c r="R5764" s="164"/>
      <c r="S5764" s="166"/>
      <c r="T5764" s="161"/>
      <c r="U5764" s="161"/>
      <c r="V5764" s="161"/>
      <c r="W5764" s="121"/>
      <c r="X5764" s="163"/>
      <c r="Y5764" s="121"/>
      <c r="Z5764" s="121"/>
      <c r="AA5764" s="167"/>
      <c r="AB5764" s="167"/>
      <c r="AC5764" s="121"/>
      <c r="AD5764" s="121">
        <f t="shared" si="573"/>
        <v>530775</v>
      </c>
      <c r="AE5764" s="121">
        <f t="shared" si="574"/>
        <v>530775</v>
      </c>
      <c r="AF5764" s="121">
        <v>50000000</v>
      </c>
      <c r="AG5764" s="121">
        <f t="shared" si="575"/>
        <v>0</v>
      </c>
      <c r="AH5764" s="121">
        <v>0.01</v>
      </c>
    </row>
    <row r="5765" spans="1:34" s="99" customFormat="1" x14ac:dyDescent="0.55000000000000004">
      <c r="A5765" s="122"/>
      <c r="B5765" s="202">
        <v>2798</v>
      </c>
      <c r="C5765" s="161">
        <v>8212</v>
      </c>
      <c r="D5765" s="162" t="s">
        <v>8058</v>
      </c>
      <c r="E5765" s="161" t="s">
        <v>34</v>
      </c>
      <c r="F5765" s="161">
        <v>4862</v>
      </c>
      <c r="G5765" s="161">
        <v>38</v>
      </c>
      <c r="H5765" s="161">
        <v>0</v>
      </c>
      <c r="I5765" s="163">
        <v>79</v>
      </c>
      <c r="J5765" s="161" t="s">
        <v>38</v>
      </c>
      <c r="K5765" s="121">
        <f t="shared" si="571"/>
        <v>15279</v>
      </c>
      <c r="L5765" s="121">
        <v>275</v>
      </c>
      <c r="M5765" s="121">
        <f t="shared" si="572"/>
        <v>4201725</v>
      </c>
      <c r="N5765" s="161"/>
      <c r="O5765" s="164"/>
      <c r="P5765" s="165"/>
      <c r="Q5765" s="164"/>
      <c r="R5765" s="164"/>
      <c r="S5765" s="166"/>
      <c r="T5765" s="161"/>
      <c r="U5765" s="161"/>
      <c r="V5765" s="161"/>
      <c r="W5765" s="121"/>
      <c r="X5765" s="163"/>
      <c r="Y5765" s="121"/>
      <c r="Z5765" s="121"/>
      <c r="AA5765" s="167"/>
      <c r="AB5765" s="167"/>
      <c r="AC5765" s="121"/>
      <c r="AD5765" s="121">
        <f t="shared" si="573"/>
        <v>4201725</v>
      </c>
      <c r="AE5765" s="121">
        <f t="shared" si="574"/>
        <v>4201725</v>
      </c>
      <c r="AF5765" s="121">
        <v>50000000</v>
      </c>
      <c r="AG5765" s="121">
        <f t="shared" si="575"/>
        <v>0</v>
      </c>
      <c r="AH5765" s="121">
        <v>0.01</v>
      </c>
    </row>
    <row r="5766" spans="1:34" s="99" customFormat="1" x14ac:dyDescent="0.55000000000000004">
      <c r="A5766" s="122"/>
      <c r="B5766" s="202">
        <v>2799</v>
      </c>
      <c r="C5766" s="161">
        <v>8247</v>
      </c>
      <c r="D5766" s="162" t="s">
        <v>8059</v>
      </c>
      <c r="E5766" s="161" t="s">
        <v>34</v>
      </c>
      <c r="F5766" s="161">
        <v>4863</v>
      </c>
      <c r="G5766" s="161">
        <v>2</v>
      </c>
      <c r="H5766" s="161">
        <v>2</v>
      </c>
      <c r="I5766" s="163">
        <v>69</v>
      </c>
      <c r="J5766" s="161" t="s">
        <v>38</v>
      </c>
      <c r="K5766" s="121">
        <f t="shared" si="571"/>
        <v>1069</v>
      </c>
      <c r="L5766" s="121">
        <v>225</v>
      </c>
      <c r="M5766" s="121">
        <f t="shared" si="572"/>
        <v>240525</v>
      </c>
      <c r="N5766" s="161"/>
      <c r="O5766" s="164"/>
      <c r="P5766" s="165"/>
      <c r="Q5766" s="164"/>
      <c r="R5766" s="164"/>
      <c r="S5766" s="166"/>
      <c r="T5766" s="161"/>
      <c r="U5766" s="161"/>
      <c r="V5766" s="161"/>
      <c r="W5766" s="121"/>
      <c r="X5766" s="163"/>
      <c r="Y5766" s="121"/>
      <c r="Z5766" s="121"/>
      <c r="AA5766" s="167"/>
      <c r="AB5766" s="167"/>
      <c r="AC5766" s="121"/>
      <c r="AD5766" s="121">
        <f t="shared" si="573"/>
        <v>240525</v>
      </c>
      <c r="AE5766" s="121">
        <f t="shared" si="574"/>
        <v>240525</v>
      </c>
      <c r="AF5766" s="121">
        <v>50000000</v>
      </c>
      <c r="AG5766" s="121">
        <f t="shared" si="575"/>
        <v>0</v>
      </c>
      <c r="AH5766" s="121">
        <v>0.01</v>
      </c>
    </row>
    <row r="5767" spans="1:34" s="99" customFormat="1" x14ac:dyDescent="0.55000000000000004">
      <c r="A5767" s="122"/>
      <c r="B5767" s="202">
        <v>2800</v>
      </c>
      <c r="C5767" s="161">
        <v>8206</v>
      </c>
      <c r="D5767" s="162" t="s">
        <v>8060</v>
      </c>
      <c r="E5767" s="161" t="s">
        <v>34</v>
      </c>
      <c r="F5767" s="161">
        <v>4864</v>
      </c>
      <c r="G5767" s="161">
        <v>15</v>
      </c>
      <c r="H5767" s="161">
        <v>0</v>
      </c>
      <c r="I5767" s="163">
        <v>6</v>
      </c>
      <c r="J5767" s="161" t="s">
        <v>38</v>
      </c>
      <c r="K5767" s="121">
        <f t="shared" si="571"/>
        <v>6006</v>
      </c>
      <c r="L5767" s="121">
        <v>275</v>
      </c>
      <c r="M5767" s="121">
        <f t="shared" si="572"/>
        <v>1651650</v>
      </c>
      <c r="N5767" s="161"/>
      <c r="O5767" s="164"/>
      <c r="P5767" s="165"/>
      <c r="Q5767" s="164"/>
      <c r="R5767" s="164"/>
      <c r="S5767" s="166"/>
      <c r="T5767" s="161"/>
      <c r="U5767" s="161"/>
      <c r="V5767" s="161"/>
      <c r="W5767" s="121"/>
      <c r="X5767" s="163"/>
      <c r="Y5767" s="121"/>
      <c r="Z5767" s="121"/>
      <c r="AA5767" s="167"/>
      <c r="AB5767" s="167"/>
      <c r="AC5767" s="121"/>
      <c r="AD5767" s="121">
        <f t="shared" si="573"/>
        <v>1651650</v>
      </c>
      <c r="AE5767" s="121">
        <f t="shared" si="574"/>
        <v>1651650</v>
      </c>
      <c r="AF5767" s="121">
        <v>50000000</v>
      </c>
      <c r="AG5767" s="121">
        <f t="shared" si="575"/>
        <v>0</v>
      </c>
      <c r="AH5767" s="121">
        <v>0.01</v>
      </c>
    </row>
    <row r="5768" spans="1:34" s="99" customFormat="1" x14ac:dyDescent="0.55000000000000004">
      <c r="A5768" s="122"/>
      <c r="B5768" s="202">
        <v>2801</v>
      </c>
      <c r="C5768" s="161">
        <v>8209</v>
      </c>
      <c r="D5768" s="162" t="s">
        <v>8061</v>
      </c>
      <c r="E5768" s="161" t="s">
        <v>34</v>
      </c>
      <c r="F5768" s="161">
        <v>4865</v>
      </c>
      <c r="G5768" s="161">
        <v>7</v>
      </c>
      <c r="H5768" s="161">
        <v>0</v>
      </c>
      <c r="I5768" s="163">
        <v>51</v>
      </c>
      <c r="J5768" s="161" t="s">
        <v>38</v>
      </c>
      <c r="K5768" s="121">
        <f t="shared" si="571"/>
        <v>2851</v>
      </c>
      <c r="L5768" s="121">
        <v>225</v>
      </c>
      <c r="M5768" s="121">
        <f t="shared" si="572"/>
        <v>641475</v>
      </c>
      <c r="N5768" s="161"/>
      <c r="O5768" s="164"/>
      <c r="P5768" s="165"/>
      <c r="Q5768" s="164"/>
      <c r="R5768" s="164"/>
      <c r="S5768" s="166"/>
      <c r="T5768" s="161"/>
      <c r="U5768" s="161"/>
      <c r="V5768" s="161"/>
      <c r="W5768" s="121"/>
      <c r="X5768" s="163"/>
      <c r="Y5768" s="121"/>
      <c r="Z5768" s="121"/>
      <c r="AA5768" s="167"/>
      <c r="AB5768" s="167"/>
      <c r="AC5768" s="121"/>
      <c r="AD5768" s="121">
        <f t="shared" si="573"/>
        <v>641475</v>
      </c>
      <c r="AE5768" s="121">
        <f t="shared" si="574"/>
        <v>641475</v>
      </c>
      <c r="AF5768" s="121">
        <v>50000000</v>
      </c>
      <c r="AG5768" s="121">
        <f t="shared" si="575"/>
        <v>0</v>
      </c>
      <c r="AH5768" s="121">
        <v>0.01</v>
      </c>
    </row>
    <row r="5769" spans="1:34" s="99" customFormat="1" x14ac:dyDescent="0.55000000000000004">
      <c r="A5769" s="122"/>
      <c r="B5769" s="202">
        <v>2802</v>
      </c>
      <c r="C5769" s="161">
        <v>8216</v>
      </c>
      <c r="D5769" s="162" t="s">
        <v>8062</v>
      </c>
      <c r="E5769" s="161" t="s">
        <v>34</v>
      </c>
      <c r="F5769" s="161">
        <v>6282</v>
      </c>
      <c r="G5769" s="161">
        <v>3</v>
      </c>
      <c r="H5769" s="161">
        <v>1</v>
      </c>
      <c r="I5769" s="163">
        <v>60</v>
      </c>
      <c r="J5769" s="161" t="s">
        <v>38</v>
      </c>
      <c r="K5769" s="121">
        <f t="shared" si="571"/>
        <v>1360</v>
      </c>
      <c r="L5769" s="121">
        <v>225</v>
      </c>
      <c r="M5769" s="121">
        <f t="shared" si="572"/>
        <v>306000</v>
      </c>
      <c r="N5769" s="161"/>
      <c r="O5769" s="164"/>
      <c r="P5769" s="165"/>
      <c r="Q5769" s="164"/>
      <c r="R5769" s="164"/>
      <c r="S5769" s="166"/>
      <c r="T5769" s="161"/>
      <c r="U5769" s="161"/>
      <c r="V5769" s="161"/>
      <c r="W5769" s="121"/>
      <c r="X5769" s="163"/>
      <c r="Y5769" s="121"/>
      <c r="Z5769" s="121"/>
      <c r="AA5769" s="167"/>
      <c r="AB5769" s="167"/>
      <c r="AC5769" s="121"/>
      <c r="AD5769" s="121">
        <f t="shared" si="573"/>
        <v>306000</v>
      </c>
      <c r="AE5769" s="121">
        <f t="shared" si="574"/>
        <v>306000</v>
      </c>
      <c r="AF5769" s="121">
        <v>50000000</v>
      </c>
      <c r="AG5769" s="121">
        <f t="shared" si="575"/>
        <v>0</v>
      </c>
      <c r="AH5769" s="121">
        <v>0.01</v>
      </c>
    </row>
    <row r="5770" spans="1:34" s="99" customFormat="1" x14ac:dyDescent="0.55000000000000004">
      <c r="A5770" s="122"/>
      <c r="B5770" s="202">
        <v>2803</v>
      </c>
      <c r="C5770" s="161">
        <v>8217</v>
      </c>
      <c r="D5770" s="162" t="s">
        <v>8063</v>
      </c>
      <c r="E5770" s="161" t="s">
        <v>34</v>
      </c>
      <c r="F5770" s="161">
        <v>6284</v>
      </c>
      <c r="G5770" s="161">
        <v>4</v>
      </c>
      <c r="H5770" s="161">
        <v>1</v>
      </c>
      <c r="I5770" s="163">
        <v>12</v>
      </c>
      <c r="J5770" s="161" t="s">
        <v>38</v>
      </c>
      <c r="K5770" s="121">
        <f t="shared" si="571"/>
        <v>1712</v>
      </c>
      <c r="L5770" s="121">
        <v>225</v>
      </c>
      <c r="M5770" s="121">
        <f t="shared" si="572"/>
        <v>385200</v>
      </c>
      <c r="N5770" s="161"/>
      <c r="O5770" s="164"/>
      <c r="P5770" s="165"/>
      <c r="Q5770" s="164"/>
      <c r="R5770" s="164"/>
      <c r="S5770" s="166"/>
      <c r="T5770" s="161"/>
      <c r="U5770" s="161"/>
      <c r="V5770" s="161"/>
      <c r="W5770" s="121"/>
      <c r="X5770" s="163"/>
      <c r="Y5770" s="121"/>
      <c r="Z5770" s="121"/>
      <c r="AA5770" s="167"/>
      <c r="AB5770" s="167"/>
      <c r="AC5770" s="121"/>
      <c r="AD5770" s="121">
        <f t="shared" si="573"/>
        <v>385200</v>
      </c>
      <c r="AE5770" s="121">
        <f t="shared" si="574"/>
        <v>385200</v>
      </c>
      <c r="AF5770" s="121">
        <v>50000000</v>
      </c>
      <c r="AG5770" s="121">
        <f t="shared" si="575"/>
        <v>0</v>
      </c>
      <c r="AH5770" s="121">
        <v>0.01</v>
      </c>
    </row>
    <row r="5771" spans="1:34" s="99" customFormat="1" x14ac:dyDescent="0.55000000000000004">
      <c r="A5771" s="122"/>
      <c r="B5771" s="202">
        <v>2804</v>
      </c>
      <c r="C5771" s="161">
        <v>8219</v>
      </c>
      <c r="D5771" s="162" t="s">
        <v>8064</v>
      </c>
      <c r="E5771" s="161" t="s">
        <v>34</v>
      </c>
      <c r="F5771" s="161">
        <v>6285</v>
      </c>
      <c r="G5771" s="161">
        <v>1</v>
      </c>
      <c r="H5771" s="161">
        <v>2</v>
      </c>
      <c r="I5771" s="163">
        <v>74</v>
      </c>
      <c r="J5771" s="161" t="s">
        <v>38</v>
      </c>
      <c r="K5771" s="121">
        <f t="shared" si="571"/>
        <v>674</v>
      </c>
      <c r="L5771" s="121">
        <v>225</v>
      </c>
      <c r="M5771" s="121">
        <f t="shared" si="572"/>
        <v>151650</v>
      </c>
      <c r="N5771" s="161"/>
      <c r="O5771" s="164"/>
      <c r="P5771" s="165"/>
      <c r="Q5771" s="164"/>
      <c r="R5771" s="164"/>
      <c r="S5771" s="166"/>
      <c r="T5771" s="161"/>
      <c r="U5771" s="161"/>
      <c r="V5771" s="161"/>
      <c r="W5771" s="121"/>
      <c r="X5771" s="163"/>
      <c r="Y5771" s="121"/>
      <c r="Z5771" s="121"/>
      <c r="AA5771" s="167"/>
      <c r="AB5771" s="167"/>
      <c r="AC5771" s="121"/>
      <c r="AD5771" s="121">
        <f t="shared" si="573"/>
        <v>151650</v>
      </c>
      <c r="AE5771" s="121">
        <f t="shared" si="574"/>
        <v>151650</v>
      </c>
      <c r="AF5771" s="121">
        <v>50000000</v>
      </c>
      <c r="AG5771" s="121">
        <f t="shared" si="575"/>
        <v>0</v>
      </c>
      <c r="AH5771" s="121">
        <v>0.01</v>
      </c>
    </row>
    <row r="5772" spans="1:34" s="99" customFormat="1" x14ac:dyDescent="0.55000000000000004">
      <c r="A5772" s="122"/>
      <c r="B5772" s="202">
        <v>2805</v>
      </c>
      <c r="C5772" s="161">
        <v>8213</v>
      </c>
      <c r="D5772" s="162" t="s">
        <v>8065</v>
      </c>
      <c r="E5772" s="161" t="s">
        <v>34</v>
      </c>
      <c r="F5772" s="161">
        <v>6291</v>
      </c>
      <c r="G5772" s="161">
        <v>3</v>
      </c>
      <c r="H5772" s="161">
        <v>2</v>
      </c>
      <c r="I5772" s="163">
        <v>24</v>
      </c>
      <c r="J5772" s="161" t="s">
        <v>38</v>
      </c>
      <c r="K5772" s="121">
        <f t="shared" si="571"/>
        <v>1424</v>
      </c>
      <c r="L5772" s="121">
        <v>225</v>
      </c>
      <c r="M5772" s="121">
        <f t="shared" si="572"/>
        <v>320400</v>
      </c>
      <c r="N5772" s="161"/>
      <c r="O5772" s="164"/>
      <c r="P5772" s="165"/>
      <c r="Q5772" s="164"/>
      <c r="R5772" s="164"/>
      <c r="S5772" s="166"/>
      <c r="T5772" s="161"/>
      <c r="U5772" s="161"/>
      <c r="V5772" s="161"/>
      <c r="W5772" s="121"/>
      <c r="X5772" s="163"/>
      <c r="Y5772" s="121"/>
      <c r="Z5772" s="121"/>
      <c r="AA5772" s="167"/>
      <c r="AB5772" s="167"/>
      <c r="AC5772" s="121"/>
      <c r="AD5772" s="121">
        <f t="shared" si="573"/>
        <v>320400</v>
      </c>
      <c r="AE5772" s="121">
        <f t="shared" si="574"/>
        <v>320400</v>
      </c>
      <c r="AF5772" s="121">
        <v>50000000</v>
      </c>
      <c r="AG5772" s="121">
        <f t="shared" si="575"/>
        <v>0</v>
      </c>
      <c r="AH5772" s="121">
        <v>0.01</v>
      </c>
    </row>
    <row r="5773" spans="1:34" s="99" customFormat="1" x14ac:dyDescent="0.55000000000000004">
      <c r="A5773" s="122"/>
      <c r="B5773" s="202"/>
      <c r="C5773" s="161"/>
      <c r="D5773" s="162"/>
      <c r="E5773" s="161"/>
      <c r="F5773" s="161"/>
      <c r="G5773" s="161"/>
      <c r="H5773" s="161"/>
      <c r="I5773" s="163"/>
      <c r="J5773" s="161"/>
      <c r="K5773" s="121"/>
      <c r="L5773" s="121" t="s">
        <v>63</v>
      </c>
      <c r="M5773" s="121">
        <f>SUM(M5758:M5772)</f>
        <v>12514075</v>
      </c>
      <c r="N5773" s="161"/>
      <c r="O5773" s="164"/>
      <c r="P5773" s="165"/>
      <c r="Q5773" s="164"/>
      <c r="R5773" s="164"/>
      <c r="S5773" s="166"/>
      <c r="T5773" s="161"/>
      <c r="U5773" s="161"/>
      <c r="V5773" s="161"/>
      <c r="W5773" s="121"/>
      <c r="X5773" s="163"/>
      <c r="Y5773" s="121"/>
      <c r="Z5773" s="121"/>
      <c r="AA5773" s="167"/>
      <c r="AB5773" s="167"/>
      <c r="AC5773" s="121"/>
      <c r="AD5773" s="121"/>
      <c r="AE5773" s="121">
        <f>SUM(AE5758:AE5772)</f>
        <v>12514075</v>
      </c>
      <c r="AF5773" s="121"/>
      <c r="AG5773" s="121">
        <f>SUM(AG5758:AG5772)</f>
        <v>962400</v>
      </c>
      <c r="AH5773" s="121"/>
    </row>
    <row r="5774" spans="1:34" s="173" customFormat="1" x14ac:dyDescent="0.55000000000000004">
      <c r="A5774" s="122" t="s">
        <v>7922</v>
      </c>
      <c r="B5774" s="123">
        <v>2478</v>
      </c>
      <c r="C5774" s="123">
        <v>6458</v>
      </c>
      <c r="D5774" s="135" t="s">
        <v>7927</v>
      </c>
      <c r="E5774" s="123" t="s">
        <v>34</v>
      </c>
      <c r="F5774" s="123">
        <v>15622</v>
      </c>
      <c r="G5774" s="123">
        <v>12</v>
      </c>
      <c r="H5774" s="123">
        <v>1</v>
      </c>
      <c r="I5774" s="136">
        <v>93</v>
      </c>
      <c r="J5774" s="123" t="s">
        <v>38</v>
      </c>
      <c r="K5774" s="137">
        <f>((G5774*400)+(H5774*100))+I5774</f>
        <v>4993</v>
      </c>
      <c r="L5774" s="137">
        <v>225</v>
      </c>
      <c r="M5774" s="137">
        <f>K5774*L5774</f>
        <v>1123425</v>
      </c>
      <c r="N5774" s="123"/>
      <c r="O5774" s="108"/>
      <c r="P5774" s="138"/>
      <c r="Q5774" s="108"/>
      <c r="R5774" s="108"/>
      <c r="S5774" s="139"/>
      <c r="T5774" s="123"/>
      <c r="U5774" s="123"/>
      <c r="V5774" s="123"/>
      <c r="W5774" s="137"/>
      <c r="X5774" s="136"/>
      <c r="Y5774" s="137"/>
      <c r="Z5774" s="137"/>
      <c r="AA5774" s="119"/>
      <c r="AB5774" s="119"/>
      <c r="AC5774" s="137"/>
      <c r="AD5774" s="137">
        <f>IF(AND(AC5774="",M5774=""),0,IF((AC5774=""),M5774,IF((M5774=""),AC5774,AC5774+M5774)))</f>
        <v>1123425</v>
      </c>
      <c r="AE5774" s="137">
        <f>IF( (X5774=""),AD5774*1,AD5774*(X5774/100) )</f>
        <v>1123425</v>
      </c>
      <c r="AF5774" s="137">
        <v>50000000</v>
      </c>
      <c r="AG5774" s="137">
        <f>IF((AF5774-AE5774) &gt; 1,0,IF((AF5774-AE5774)&lt;0,AE5774-AF5774,AF5774-AE5774))</f>
        <v>0</v>
      </c>
      <c r="AH5774" s="137">
        <v>0.01</v>
      </c>
    </row>
    <row r="5775" spans="1:34" s="173" customFormat="1" x14ac:dyDescent="0.55000000000000004">
      <c r="A5775" s="122"/>
      <c r="B5775" s="123"/>
      <c r="C5775" s="123"/>
      <c r="D5775" s="135"/>
      <c r="E5775" s="123"/>
      <c r="F5775" s="123"/>
      <c r="G5775" s="123"/>
      <c r="H5775" s="123"/>
      <c r="I5775" s="136"/>
      <c r="J5775" s="123"/>
      <c r="K5775" s="137"/>
      <c r="L5775" s="137" t="s">
        <v>63</v>
      </c>
      <c r="M5775" s="137">
        <f>SUM(M5774:M5774)</f>
        <v>1123425</v>
      </c>
      <c r="N5775" s="123"/>
      <c r="O5775" s="108"/>
      <c r="P5775" s="138"/>
      <c r="Q5775" s="108"/>
      <c r="R5775" s="108"/>
      <c r="S5775" s="139"/>
      <c r="T5775" s="123"/>
      <c r="U5775" s="123"/>
      <c r="V5775" s="123"/>
      <c r="W5775" s="137"/>
      <c r="X5775" s="136"/>
      <c r="Y5775" s="137"/>
      <c r="Z5775" s="137"/>
      <c r="AA5775" s="119"/>
      <c r="AB5775" s="119"/>
      <c r="AC5775" s="137"/>
      <c r="AD5775" s="137"/>
      <c r="AE5775" s="137">
        <f>SUM(AE5774:AE5774)</f>
        <v>1123425</v>
      </c>
      <c r="AF5775" s="137"/>
      <c r="AG5775" s="137">
        <f>SUM(AG5774:AG5774)</f>
        <v>0</v>
      </c>
      <c r="AH5775" s="137"/>
    </row>
    <row r="5776" spans="1:34" s="173" customFormat="1" x14ac:dyDescent="0.55000000000000004">
      <c r="A5776" s="122" t="s">
        <v>7930</v>
      </c>
      <c r="B5776" s="123">
        <v>2479</v>
      </c>
      <c r="C5776" s="123">
        <v>5667</v>
      </c>
      <c r="D5776" s="135" t="s">
        <v>7931</v>
      </c>
      <c r="E5776" s="123" t="s">
        <v>34</v>
      </c>
      <c r="F5776" s="123">
        <v>19829</v>
      </c>
      <c r="G5776" s="123">
        <v>2</v>
      </c>
      <c r="H5776" s="123">
        <v>1</v>
      </c>
      <c r="I5776" s="136">
        <v>7</v>
      </c>
      <c r="J5776" s="123" t="s">
        <v>38</v>
      </c>
      <c r="K5776" s="137">
        <f>((G5776*400)+(H5776*100))+I5776</f>
        <v>907</v>
      </c>
      <c r="L5776" s="137">
        <v>925</v>
      </c>
      <c r="M5776" s="137">
        <f>K5776*L5776</f>
        <v>838975</v>
      </c>
      <c r="N5776" s="123"/>
      <c r="O5776" s="108"/>
      <c r="P5776" s="138"/>
      <c r="Q5776" s="108"/>
      <c r="R5776" s="108"/>
      <c r="S5776" s="139"/>
      <c r="T5776" s="123"/>
      <c r="U5776" s="123"/>
      <c r="V5776" s="123"/>
      <c r="W5776" s="137"/>
      <c r="X5776" s="136"/>
      <c r="Y5776" s="137"/>
      <c r="Z5776" s="137"/>
      <c r="AA5776" s="119"/>
      <c r="AB5776" s="119"/>
      <c r="AC5776" s="137"/>
      <c r="AD5776" s="137">
        <f>IF(AND(AC5776="",M5776=""),0,IF((AC5776=""),M5776,IF((M5776=""),AC5776,AC5776+M5776)))</f>
        <v>838975</v>
      </c>
      <c r="AE5776" s="137">
        <f>IF( (X5776=""),AD5776*1,AD5776*(X5776/100) )</f>
        <v>838975</v>
      </c>
      <c r="AF5776" s="137">
        <v>50000000</v>
      </c>
      <c r="AG5776" s="137">
        <f>IF((AF5776-AE5776) &gt; 1,0,IF((AF5776-AE5776)&lt;0,AE5776-AF5776,AF5776-AE5776))</f>
        <v>0</v>
      </c>
      <c r="AH5776" s="137">
        <v>0.01</v>
      </c>
    </row>
    <row r="5777" spans="1:34" s="173" customFormat="1" x14ac:dyDescent="0.55000000000000004">
      <c r="A5777" s="122"/>
      <c r="B5777" s="123">
        <v>2480</v>
      </c>
      <c r="C5777" s="123">
        <v>5959</v>
      </c>
      <c r="D5777" s="135" t="s">
        <v>7932</v>
      </c>
      <c r="E5777" s="123" t="s">
        <v>34</v>
      </c>
      <c r="F5777" s="123">
        <v>23748</v>
      </c>
      <c r="G5777" s="123">
        <v>1</v>
      </c>
      <c r="H5777" s="123">
        <v>1</v>
      </c>
      <c r="I5777" s="136">
        <v>56</v>
      </c>
      <c r="J5777" s="123" t="s">
        <v>38</v>
      </c>
      <c r="K5777" s="137">
        <f>((G5777*400)+(H5777*100))+I5777</f>
        <v>556</v>
      </c>
      <c r="L5777" s="137">
        <v>625</v>
      </c>
      <c r="M5777" s="137">
        <f>K5777*L5777</f>
        <v>347500</v>
      </c>
      <c r="N5777" s="123"/>
      <c r="O5777" s="108"/>
      <c r="P5777" s="138"/>
      <c r="Q5777" s="108"/>
      <c r="R5777" s="108"/>
      <c r="S5777" s="139"/>
      <c r="T5777" s="123"/>
      <c r="U5777" s="123"/>
      <c r="V5777" s="123"/>
      <c r="W5777" s="137"/>
      <c r="X5777" s="136"/>
      <c r="Y5777" s="137"/>
      <c r="Z5777" s="137"/>
      <c r="AA5777" s="119"/>
      <c r="AB5777" s="119"/>
      <c r="AC5777" s="137"/>
      <c r="AD5777" s="137">
        <f>IF(AND(AC5777="",M5777=""),0,IF((AC5777=""),M5777,IF((M5777=""),AC5777,AC5777+M5777)))</f>
        <v>347500</v>
      </c>
      <c r="AE5777" s="137">
        <f>IF( (X5777=""),AD5777*1,AD5777*(X5777/100) )</f>
        <v>347500</v>
      </c>
      <c r="AF5777" s="137">
        <v>50000000</v>
      </c>
      <c r="AG5777" s="137">
        <f>IF((AF5777-AE5777) &gt; 1,0,IF((AF5777-AE5777)&lt;0,AE5777-AF5777,AF5777-AE5777))</f>
        <v>0</v>
      </c>
      <c r="AH5777" s="137">
        <v>0.01</v>
      </c>
    </row>
    <row r="5778" spans="1:34" s="173" customFormat="1" x14ac:dyDescent="0.55000000000000004">
      <c r="A5778" s="122"/>
      <c r="B5778" s="123">
        <v>2481</v>
      </c>
      <c r="C5778" s="123">
        <v>5923</v>
      </c>
      <c r="D5778" s="135" t="s">
        <v>7933</v>
      </c>
      <c r="E5778" s="123" t="s">
        <v>34</v>
      </c>
      <c r="F5778" s="123">
        <v>23794</v>
      </c>
      <c r="G5778" s="123">
        <v>0</v>
      </c>
      <c r="H5778" s="123">
        <v>2</v>
      </c>
      <c r="I5778" s="136">
        <v>96</v>
      </c>
      <c r="J5778" s="123" t="s">
        <v>35</v>
      </c>
      <c r="K5778" s="137">
        <f>((G5778*400)+(H5778*100))+I5778</f>
        <v>296</v>
      </c>
      <c r="L5778" s="137">
        <v>1250</v>
      </c>
      <c r="M5778" s="137">
        <f>K5778*L5778</f>
        <v>370000</v>
      </c>
      <c r="N5778" s="123">
        <v>1</v>
      </c>
      <c r="O5778" s="108" t="s">
        <v>7928</v>
      </c>
      <c r="P5778" s="138">
        <v>3570800003861</v>
      </c>
      <c r="Q5778" s="108" t="s">
        <v>7929</v>
      </c>
      <c r="R5778" s="108" t="s">
        <v>7934</v>
      </c>
      <c r="S5778" s="139" t="s">
        <v>7935</v>
      </c>
      <c r="T5778" s="123" t="s">
        <v>51</v>
      </c>
      <c r="U5778" s="123" t="s">
        <v>45</v>
      </c>
      <c r="V5778" s="123" t="s">
        <v>52</v>
      </c>
      <c r="W5778" s="137">
        <v>157.32</v>
      </c>
      <c r="X5778" s="136">
        <v>49.57</v>
      </c>
      <c r="Y5778" s="137">
        <v>6750</v>
      </c>
      <c r="Z5778" s="137">
        <f>W5778*Y5778</f>
        <v>1061910</v>
      </c>
      <c r="AA5778" s="119">
        <v>21</v>
      </c>
      <c r="AB5778" s="119">
        <v>32</v>
      </c>
      <c r="AC5778" s="137">
        <f>(Z5778*(100-AB5778))/100</f>
        <v>722098.8</v>
      </c>
      <c r="AD5778" s="137">
        <f>IF(AND(AC5778="",M5778=""),0,IF((AC5778=""),M5778, IF( (M5778=""),AC5778,SUM(AC5778:AC5781)+M5778)))</f>
        <v>2107806.4</v>
      </c>
      <c r="AE5778" s="137">
        <f>IF( (X5778=""),AD5778*1,AD5778*(X5778/100) )</f>
        <v>1044839.63248</v>
      </c>
      <c r="AF5778" s="137">
        <v>50000000</v>
      </c>
      <c r="AG5778" s="137">
        <f>IF((AF5778-AE5778) &gt; 1,0,IF((AF5778-AE5778)&lt;0,AE5778-AF5778,AF5778-AE5778))</f>
        <v>0</v>
      </c>
      <c r="AH5778" s="137">
        <v>0.02</v>
      </c>
    </row>
    <row r="5779" spans="1:34" s="173" customFormat="1" x14ac:dyDescent="0.55000000000000004">
      <c r="A5779" s="122"/>
      <c r="B5779" s="123"/>
      <c r="C5779" s="123"/>
      <c r="D5779" s="135"/>
      <c r="E5779" s="123"/>
      <c r="F5779" s="123"/>
      <c r="G5779" s="123"/>
      <c r="H5779" s="123"/>
      <c r="I5779" s="136"/>
      <c r="J5779" s="123"/>
      <c r="K5779" s="137"/>
      <c r="L5779" s="137"/>
      <c r="M5779" s="137"/>
      <c r="N5779" s="123">
        <v>2</v>
      </c>
      <c r="O5779" s="108" t="s">
        <v>7928</v>
      </c>
      <c r="P5779" s="138">
        <v>3570800003861</v>
      </c>
      <c r="Q5779" s="108" t="s">
        <v>7929</v>
      </c>
      <c r="R5779" s="108" t="s">
        <v>7934</v>
      </c>
      <c r="S5779" s="139" t="s">
        <v>7936</v>
      </c>
      <c r="T5779" s="123" t="s">
        <v>51</v>
      </c>
      <c r="U5779" s="123" t="s">
        <v>45</v>
      </c>
      <c r="V5779" s="123" t="s">
        <v>52</v>
      </c>
      <c r="W5779" s="137">
        <v>160.08000000000001</v>
      </c>
      <c r="X5779" s="136">
        <v>50.43</v>
      </c>
      <c r="Y5779" s="137">
        <v>6750</v>
      </c>
      <c r="Z5779" s="137">
        <f>W5779*Y5779</f>
        <v>1080540</v>
      </c>
      <c r="AA5779" s="119">
        <v>6</v>
      </c>
      <c r="AB5779" s="119">
        <v>6</v>
      </c>
      <c r="AC5779" s="137">
        <f>(Z5779*(100-AB5779))/100</f>
        <v>1015707.6</v>
      </c>
      <c r="AD5779" s="137">
        <f>IF(AND(AC5779="",M5778=""),0,IF((AC5779=""),M5778, IF( (M5778=""),AC5779,SUM(AC5778:AC5781)+M5778)))</f>
        <v>2107806.4</v>
      </c>
      <c r="AE5779" s="137">
        <f>IF( (X5779=""),AD5779*1,AD5779*(X5779/100) )</f>
        <v>1062966.76752</v>
      </c>
      <c r="AF5779" s="137">
        <v>50000000</v>
      </c>
      <c r="AG5779" s="137">
        <f>IF((AF5779-AE5779) &gt; 1,0,IF((AF5779-AE5779)&lt;0,AE5779-AF5779,AF5779-AE5779))</f>
        <v>0</v>
      </c>
      <c r="AH5779" s="137">
        <v>0.02</v>
      </c>
    </row>
    <row r="5780" spans="1:34" s="173" customFormat="1" x14ac:dyDescent="0.55000000000000004">
      <c r="A5780" s="122"/>
      <c r="B5780" s="123"/>
      <c r="C5780" s="123"/>
      <c r="D5780" s="135"/>
      <c r="E5780" s="123"/>
      <c r="F5780" s="123"/>
      <c r="G5780" s="123"/>
      <c r="H5780" s="123"/>
      <c r="I5780" s="136"/>
      <c r="J5780" s="123"/>
      <c r="K5780" s="137"/>
      <c r="L5780" s="137" t="s">
        <v>63</v>
      </c>
      <c r="M5780" s="137">
        <f>SUM(M5776:M5779)</f>
        <v>1556475</v>
      </c>
      <c r="N5780" s="123"/>
      <c r="O5780" s="108"/>
      <c r="P5780" s="138"/>
      <c r="Q5780" s="108"/>
      <c r="R5780" s="108"/>
      <c r="S5780" s="139"/>
      <c r="T5780" s="123"/>
      <c r="U5780" s="123"/>
      <c r="V5780" s="123"/>
      <c r="W5780" s="137"/>
      <c r="X5780" s="136"/>
      <c r="Y5780" s="137"/>
      <c r="Z5780" s="137"/>
      <c r="AA5780" s="119"/>
      <c r="AB5780" s="119"/>
      <c r="AC5780" s="137"/>
      <c r="AD5780" s="137"/>
      <c r="AE5780" s="137">
        <f>SUM(AE5776:AE5779)</f>
        <v>3294281.4000000004</v>
      </c>
      <c r="AF5780" s="137"/>
      <c r="AG5780" s="137">
        <f>SUM(AG5776:AG5779)</f>
        <v>0</v>
      </c>
      <c r="AH5780" s="137"/>
    </row>
    <row r="5781" spans="1:34" s="173" customFormat="1" x14ac:dyDescent="0.55000000000000004">
      <c r="A5781" s="122" t="s">
        <v>7937</v>
      </c>
      <c r="B5781" s="123">
        <v>2482</v>
      </c>
      <c r="C5781" s="123">
        <v>9688</v>
      </c>
      <c r="D5781" s="135" t="s">
        <v>894</v>
      </c>
      <c r="E5781" s="123" t="s">
        <v>34</v>
      </c>
      <c r="F5781" s="123">
        <v>15146</v>
      </c>
      <c r="G5781" s="123">
        <v>2</v>
      </c>
      <c r="H5781" s="123">
        <v>0</v>
      </c>
      <c r="I5781" s="136">
        <v>3</v>
      </c>
      <c r="J5781" s="123" t="s">
        <v>38</v>
      </c>
      <c r="K5781" s="137">
        <f>((G5781*400)+(H5781*100))+I5781</f>
        <v>803</v>
      </c>
      <c r="L5781" s="137">
        <v>750</v>
      </c>
      <c r="M5781" s="137">
        <f>K5781*L5781</f>
        <v>602250</v>
      </c>
      <c r="N5781" s="123"/>
      <c r="O5781" s="108"/>
      <c r="P5781" s="138"/>
      <c r="Q5781" s="108"/>
      <c r="R5781" s="108"/>
      <c r="S5781" s="139"/>
      <c r="T5781" s="123"/>
      <c r="U5781" s="123"/>
      <c r="V5781" s="123"/>
      <c r="W5781" s="137"/>
      <c r="X5781" s="136"/>
      <c r="Y5781" s="137"/>
      <c r="Z5781" s="137"/>
      <c r="AA5781" s="119"/>
      <c r="AB5781" s="119"/>
      <c r="AC5781" s="137"/>
      <c r="AD5781" s="137">
        <f>IF(AND(AC5781="",M5781=""),0,IF((AC5781=""),M5781,IF((M5781=""),AC5781,AC5781+M5781)))</f>
        <v>602250</v>
      </c>
      <c r="AE5781" s="137">
        <f>IF( (X5781=""),AD5781*1,AD5781*(X5781/100) )</f>
        <v>602250</v>
      </c>
      <c r="AF5781" s="137">
        <v>50000000</v>
      </c>
      <c r="AG5781" s="137">
        <f>IF((AF5781-AE5781) &gt; 1,0,IF((AF5781-AE5781)&lt;0,AE5781-AF5781,AF5781-AE5781))</f>
        <v>0</v>
      </c>
      <c r="AH5781" s="137">
        <v>0.01</v>
      </c>
    </row>
    <row r="5782" spans="1:34" s="173" customFormat="1" x14ac:dyDescent="0.55000000000000004">
      <c r="A5782" s="122"/>
      <c r="B5782" s="123">
        <v>2483</v>
      </c>
      <c r="C5782" s="123">
        <v>7169</v>
      </c>
      <c r="D5782" s="135" t="s">
        <v>7938</v>
      </c>
      <c r="E5782" s="123" t="s">
        <v>34</v>
      </c>
      <c r="F5782" s="123">
        <v>21519</v>
      </c>
      <c r="G5782" s="123">
        <v>5</v>
      </c>
      <c r="H5782" s="123">
        <v>0</v>
      </c>
      <c r="I5782" s="136">
        <v>0</v>
      </c>
      <c r="J5782" s="123" t="s">
        <v>38</v>
      </c>
      <c r="K5782" s="137">
        <f>((G5782*400)+(H5782*100))+I5782</f>
        <v>2000</v>
      </c>
      <c r="L5782" s="137">
        <v>500</v>
      </c>
      <c r="M5782" s="137">
        <f>K5782*L5782</f>
        <v>1000000</v>
      </c>
      <c r="N5782" s="123"/>
      <c r="O5782" s="108"/>
      <c r="P5782" s="138"/>
      <c r="Q5782" s="108"/>
      <c r="R5782" s="108"/>
      <c r="S5782" s="139"/>
      <c r="T5782" s="123"/>
      <c r="U5782" s="123"/>
      <c r="V5782" s="123"/>
      <c r="W5782" s="137"/>
      <c r="X5782" s="136"/>
      <c r="Y5782" s="137"/>
      <c r="Z5782" s="137"/>
      <c r="AA5782" s="119"/>
      <c r="AB5782" s="119"/>
      <c r="AC5782" s="137"/>
      <c r="AD5782" s="137">
        <f>IF(AND(AC5782="",M5782=""),0,IF((AC5782=""),M5782,IF((M5782=""),AC5782,AC5782+M5782)))</f>
        <v>1000000</v>
      </c>
      <c r="AE5782" s="137">
        <f>IF( (X5782=""),AD5782*1,AD5782*(X5782/100) )</f>
        <v>1000000</v>
      </c>
      <c r="AF5782" s="137">
        <v>50000000</v>
      </c>
      <c r="AG5782" s="137">
        <f>IF((AF5782-AE5782) &gt; 1,0,IF((AF5782-AE5782)&lt;0,AE5782-AF5782,AF5782-AE5782))</f>
        <v>0</v>
      </c>
      <c r="AH5782" s="137">
        <v>0.01</v>
      </c>
    </row>
    <row r="5783" spans="1:34" s="173" customFormat="1" x14ac:dyDescent="0.55000000000000004">
      <c r="A5783" s="122"/>
      <c r="B5783" s="123"/>
      <c r="C5783" s="123"/>
      <c r="D5783" s="135"/>
      <c r="E5783" s="123"/>
      <c r="F5783" s="123"/>
      <c r="G5783" s="123"/>
      <c r="H5783" s="123"/>
      <c r="I5783" s="136"/>
      <c r="J5783" s="123"/>
      <c r="K5783" s="137"/>
      <c r="L5783" s="137" t="s">
        <v>63</v>
      </c>
      <c r="M5783" s="137">
        <f>SUM(M5781:M5782)</f>
        <v>1602250</v>
      </c>
      <c r="N5783" s="123"/>
      <c r="O5783" s="108"/>
      <c r="P5783" s="138"/>
      <c r="Q5783" s="108"/>
      <c r="R5783" s="108"/>
      <c r="S5783" s="139"/>
      <c r="T5783" s="123"/>
      <c r="U5783" s="123"/>
      <c r="V5783" s="123"/>
      <c r="W5783" s="137"/>
      <c r="X5783" s="136"/>
      <c r="Y5783" s="137"/>
      <c r="Z5783" s="137"/>
      <c r="AA5783" s="119"/>
      <c r="AB5783" s="119"/>
      <c r="AC5783" s="137"/>
      <c r="AD5783" s="137"/>
      <c r="AE5783" s="137">
        <f>SUM(AE5781:AE5782)</f>
        <v>1602250</v>
      </c>
      <c r="AF5783" s="137"/>
      <c r="AG5783" s="137">
        <f>SUM(AG5781:AG5782)</f>
        <v>0</v>
      </c>
      <c r="AH5783" s="137"/>
    </row>
    <row r="5784" spans="1:34" s="173" customFormat="1" x14ac:dyDescent="0.55000000000000004">
      <c r="A5784" s="122" t="s">
        <v>7939</v>
      </c>
      <c r="B5784" s="123">
        <v>2484</v>
      </c>
      <c r="C5784" s="123">
        <v>9978</v>
      </c>
      <c r="D5784" s="135"/>
      <c r="E5784" s="123" t="s">
        <v>37</v>
      </c>
      <c r="F5784" s="123"/>
      <c r="G5784" s="123">
        <v>0</v>
      </c>
      <c r="H5784" s="123">
        <v>1</v>
      </c>
      <c r="I5784" s="136">
        <v>5</v>
      </c>
      <c r="J5784" s="123" t="s">
        <v>35</v>
      </c>
      <c r="K5784" s="137">
        <f>((G5784*400)+(H5784*100))+I5784</f>
        <v>105</v>
      </c>
      <c r="L5784" s="137">
        <v>225</v>
      </c>
      <c r="M5784" s="137">
        <f>K5784*L5784</f>
        <v>23625</v>
      </c>
      <c r="N5784" s="123"/>
      <c r="O5784" s="108"/>
      <c r="P5784" s="138"/>
      <c r="Q5784" s="108"/>
      <c r="R5784" s="108"/>
      <c r="S5784" s="139"/>
      <c r="T5784" s="123"/>
      <c r="U5784" s="123"/>
      <c r="V5784" s="123"/>
      <c r="W5784" s="137"/>
      <c r="X5784" s="136"/>
      <c r="Y5784" s="137"/>
      <c r="Z5784" s="137"/>
      <c r="AA5784" s="119"/>
      <c r="AB5784" s="119"/>
      <c r="AC5784" s="137"/>
      <c r="AD5784" s="137">
        <f>IF(AND(AC5784="",M5784=""),0,IF((AC5784=""),M5784,IF((M5784=""),AC5784,AC5784+M5784)))</f>
        <v>23625</v>
      </c>
      <c r="AE5784" s="137">
        <f>IF( (X5784=""),AD5784*1,AD5784*(X5784/100) )</f>
        <v>23625</v>
      </c>
      <c r="AF5784" s="137">
        <v>0</v>
      </c>
      <c r="AG5784" s="137">
        <f>IF((AF5784-AE5784) &gt; 1,0,IF((AF5784-AE5784)&lt;0,AE5784-AF5784,AF5784-AE5784))</f>
        <v>23625</v>
      </c>
      <c r="AH5784" s="137">
        <v>0.02</v>
      </c>
    </row>
    <row r="5785" spans="1:34" s="173" customFormat="1" x14ac:dyDescent="0.55000000000000004">
      <c r="A5785" s="122"/>
      <c r="B5785" s="123">
        <v>2485</v>
      </c>
      <c r="C5785" s="123">
        <v>4716</v>
      </c>
      <c r="D5785" s="135" t="s">
        <v>7940</v>
      </c>
      <c r="E5785" s="123" t="s">
        <v>37</v>
      </c>
      <c r="F5785" s="123">
        <v>5667</v>
      </c>
      <c r="G5785" s="123">
        <v>3</v>
      </c>
      <c r="H5785" s="123">
        <v>3</v>
      </c>
      <c r="I5785" s="136">
        <v>58</v>
      </c>
      <c r="J5785" s="123" t="s">
        <v>38</v>
      </c>
      <c r="K5785" s="137">
        <f>((G5785*400)+(H5785*100))+I5785</f>
        <v>1558</v>
      </c>
      <c r="L5785" s="137">
        <v>225</v>
      </c>
      <c r="M5785" s="137">
        <f>K5785*L5785</f>
        <v>350550</v>
      </c>
      <c r="N5785" s="123"/>
      <c r="O5785" s="108"/>
      <c r="P5785" s="138"/>
      <c r="Q5785" s="108"/>
      <c r="R5785" s="108"/>
      <c r="S5785" s="139"/>
      <c r="T5785" s="123"/>
      <c r="U5785" s="123"/>
      <c r="V5785" s="123"/>
      <c r="W5785" s="137"/>
      <c r="X5785" s="136"/>
      <c r="Y5785" s="137"/>
      <c r="Z5785" s="137"/>
      <c r="AA5785" s="119"/>
      <c r="AB5785" s="119"/>
      <c r="AC5785" s="137"/>
      <c r="AD5785" s="137">
        <f>IF(AND(AC5785="",M5785=""),0,IF((AC5785=""),M5785,IF((M5785=""),AC5785,AC5785+M5785)))</f>
        <v>350550</v>
      </c>
      <c r="AE5785" s="137">
        <f>IF( (X5785=""),AD5785*1,AD5785*(X5785/100) )</f>
        <v>350550</v>
      </c>
      <c r="AF5785" s="137">
        <v>0</v>
      </c>
      <c r="AG5785" s="137">
        <f>IF((AF5785-AE5785) &gt; 1,0,IF((AF5785-AE5785)&lt;0,AE5785-AF5785,AF5785-AE5785))</f>
        <v>350550</v>
      </c>
      <c r="AH5785" s="137">
        <v>0.01</v>
      </c>
    </row>
    <row r="5786" spans="1:34" s="173" customFormat="1" x14ac:dyDescent="0.55000000000000004">
      <c r="A5786" s="122"/>
      <c r="B5786" s="123"/>
      <c r="C5786" s="123"/>
      <c r="D5786" s="135"/>
      <c r="E5786" s="123"/>
      <c r="F5786" s="123"/>
      <c r="G5786" s="123"/>
      <c r="H5786" s="123"/>
      <c r="I5786" s="136"/>
      <c r="J5786" s="123"/>
      <c r="K5786" s="137"/>
      <c r="L5786" s="137" t="s">
        <v>63</v>
      </c>
      <c r="M5786" s="137">
        <f>SUM(M5784:M5785)</f>
        <v>374175</v>
      </c>
      <c r="N5786" s="123"/>
      <c r="O5786" s="108"/>
      <c r="P5786" s="138"/>
      <c r="Q5786" s="108"/>
      <c r="R5786" s="108"/>
      <c r="S5786" s="139"/>
      <c r="T5786" s="123"/>
      <c r="U5786" s="123"/>
      <c r="V5786" s="123"/>
      <c r="W5786" s="137"/>
      <c r="X5786" s="136"/>
      <c r="Y5786" s="137"/>
      <c r="Z5786" s="137"/>
      <c r="AA5786" s="119"/>
      <c r="AB5786" s="119"/>
      <c r="AC5786" s="137"/>
      <c r="AD5786" s="137"/>
      <c r="AE5786" s="137">
        <f>SUM(AE5784:AE5785)</f>
        <v>374175</v>
      </c>
      <c r="AF5786" s="137"/>
      <c r="AG5786" s="137">
        <f>SUM(AG5784:AG5785)</f>
        <v>374175</v>
      </c>
      <c r="AH5786" s="137"/>
    </row>
    <row r="5787" spans="1:34" s="173" customFormat="1" x14ac:dyDescent="0.55000000000000004">
      <c r="A5787" s="122" t="s">
        <v>7941</v>
      </c>
      <c r="B5787" s="123">
        <v>2486</v>
      </c>
      <c r="C5787" s="123">
        <v>9303</v>
      </c>
      <c r="D5787" s="135" t="s">
        <v>7942</v>
      </c>
      <c r="E5787" s="123" t="s">
        <v>34</v>
      </c>
      <c r="F5787" s="123">
        <v>14553</v>
      </c>
      <c r="G5787" s="123">
        <v>3</v>
      </c>
      <c r="H5787" s="123">
        <v>3</v>
      </c>
      <c r="I5787" s="136">
        <v>62</v>
      </c>
      <c r="J5787" s="123" t="s">
        <v>38</v>
      </c>
      <c r="K5787" s="137">
        <f>((G5787*400)+(H5787*100))+I5787</f>
        <v>1562</v>
      </c>
      <c r="L5787" s="137">
        <v>400</v>
      </c>
      <c r="M5787" s="137">
        <f>K5787*L5787</f>
        <v>624800</v>
      </c>
      <c r="N5787" s="123"/>
      <c r="O5787" s="108"/>
      <c r="P5787" s="138"/>
      <c r="Q5787" s="108"/>
      <c r="R5787" s="108"/>
      <c r="S5787" s="139"/>
      <c r="T5787" s="123"/>
      <c r="U5787" s="123"/>
      <c r="V5787" s="123"/>
      <c r="W5787" s="137"/>
      <c r="X5787" s="136"/>
      <c r="Y5787" s="137"/>
      <c r="Z5787" s="137"/>
      <c r="AA5787" s="119"/>
      <c r="AB5787" s="119"/>
      <c r="AC5787" s="137"/>
      <c r="AD5787" s="137">
        <f>IF(AND(AC5787="",M5787=""),0,IF((AC5787=""),M5787,IF((M5787=""),AC5787,AC5787+M5787)))</f>
        <v>624800</v>
      </c>
      <c r="AE5787" s="137">
        <f>IF( (X5787=""),AD5787*1,AD5787*(X5787/100) )</f>
        <v>624800</v>
      </c>
      <c r="AF5787" s="137">
        <v>50000000</v>
      </c>
      <c r="AG5787" s="137">
        <f>IF((AF5787-AE5787) &gt; 1,0,IF((AF5787-AE5787)&lt;0,AE5787-AF5787,AF5787-AE5787))</f>
        <v>0</v>
      </c>
      <c r="AH5787" s="137">
        <v>0.01</v>
      </c>
    </row>
    <row r="5788" spans="1:34" s="173" customFormat="1" x14ac:dyDescent="0.55000000000000004">
      <c r="A5788" s="122"/>
      <c r="B5788" s="123">
        <v>2487</v>
      </c>
      <c r="C5788" s="123">
        <v>9276</v>
      </c>
      <c r="D5788" s="135" t="s">
        <v>7943</v>
      </c>
      <c r="E5788" s="123" t="s">
        <v>34</v>
      </c>
      <c r="F5788" s="123">
        <v>18054</v>
      </c>
      <c r="G5788" s="123">
        <v>5</v>
      </c>
      <c r="H5788" s="123">
        <v>3</v>
      </c>
      <c r="I5788" s="136">
        <v>17</v>
      </c>
      <c r="J5788" s="123" t="s">
        <v>38</v>
      </c>
      <c r="K5788" s="137">
        <f>((G5788*400)+(H5788*100))+I5788</f>
        <v>2317</v>
      </c>
      <c r="L5788" s="137">
        <v>250</v>
      </c>
      <c r="M5788" s="137">
        <f>K5788*L5788</f>
        <v>579250</v>
      </c>
      <c r="N5788" s="123"/>
      <c r="O5788" s="108"/>
      <c r="P5788" s="138"/>
      <c r="Q5788" s="108"/>
      <c r="R5788" s="108"/>
      <c r="S5788" s="139"/>
      <c r="T5788" s="123"/>
      <c r="U5788" s="123"/>
      <c r="V5788" s="123"/>
      <c r="W5788" s="137"/>
      <c r="X5788" s="136"/>
      <c r="Y5788" s="137"/>
      <c r="Z5788" s="137"/>
      <c r="AA5788" s="119"/>
      <c r="AB5788" s="119"/>
      <c r="AC5788" s="137"/>
      <c r="AD5788" s="137">
        <f>IF(AND(AC5788="",M5788=""),0,IF((AC5788=""),M5788,IF((M5788=""),AC5788,AC5788+M5788)))</f>
        <v>579250</v>
      </c>
      <c r="AE5788" s="137">
        <f>IF( (X5788=""),AD5788*1,AD5788*(X5788/100) )</f>
        <v>579250</v>
      </c>
      <c r="AF5788" s="137">
        <v>50000000</v>
      </c>
      <c r="AG5788" s="137">
        <f>IF((AF5788-AE5788) &gt; 1,0,IF((AF5788-AE5788)&lt;0,AE5788-AF5788,AF5788-AE5788))</f>
        <v>0</v>
      </c>
      <c r="AH5788" s="137">
        <v>0.01</v>
      </c>
    </row>
    <row r="5789" spans="1:34" s="173" customFormat="1" x14ac:dyDescent="0.55000000000000004">
      <c r="A5789" s="122"/>
      <c r="B5789" s="123">
        <v>2488</v>
      </c>
      <c r="C5789" s="123">
        <v>9274</v>
      </c>
      <c r="D5789" s="135" t="s">
        <v>7944</v>
      </c>
      <c r="E5789" s="123" t="s">
        <v>34</v>
      </c>
      <c r="F5789" s="123">
        <v>18453</v>
      </c>
      <c r="G5789" s="123">
        <v>5</v>
      </c>
      <c r="H5789" s="123">
        <v>1</v>
      </c>
      <c r="I5789" s="136">
        <v>71</v>
      </c>
      <c r="J5789" s="123" t="s">
        <v>38</v>
      </c>
      <c r="K5789" s="137">
        <f>((G5789*400)+(H5789*100))+I5789</f>
        <v>2171</v>
      </c>
      <c r="L5789" s="137">
        <v>250</v>
      </c>
      <c r="M5789" s="137">
        <f>K5789*L5789</f>
        <v>542750</v>
      </c>
      <c r="N5789" s="123"/>
      <c r="O5789" s="108"/>
      <c r="P5789" s="138"/>
      <c r="Q5789" s="108"/>
      <c r="R5789" s="108"/>
      <c r="S5789" s="139"/>
      <c r="T5789" s="123"/>
      <c r="U5789" s="123"/>
      <c r="V5789" s="123"/>
      <c r="W5789" s="137"/>
      <c r="X5789" s="136"/>
      <c r="Y5789" s="137"/>
      <c r="Z5789" s="137"/>
      <c r="AA5789" s="119"/>
      <c r="AB5789" s="119"/>
      <c r="AC5789" s="137"/>
      <c r="AD5789" s="137">
        <f>IF(AND(AC5789="",M5789=""),0,IF((AC5789=""),M5789,IF((M5789=""),AC5789,AC5789+M5789)))</f>
        <v>542750</v>
      </c>
      <c r="AE5789" s="137">
        <f>IF( (X5789=""),AD5789*1,AD5789*(X5789/100) )</f>
        <v>542750</v>
      </c>
      <c r="AF5789" s="137">
        <v>50000000</v>
      </c>
      <c r="AG5789" s="137">
        <f>IF((AF5789-AE5789) &gt; 1,0,IF((AF5789-AE5789)&lt;0,AE5789-AF5789,AF5789-AE5789))</f>
        <v>0</v>
      </c>
      <c r="AH5789" s="137">
        <v>0.01</v>
      </c>
    </row>
    <row r="5790" spans="1:34" s="173" customFormat="1" x14ac:dyDescent="0.55000000000000004">
      <c r="A5790" s="122"/>
      <c r="B5790" s="123">
        <v>2489</v>
      </c>
      <c r="C5790" s="123">
        <v>9277</v>
      </c>
      <c r="D5790" s="135" t="s">
        <v>7945</v>
      </c>
      <c r="E5790" s="123" t="s">
        <v>34</v>
      </c>
      <c r="F5790" s="123">
        <v>18630</v>
      </c>
      <c r="G5790" s="123">
        <v>2</v>
      </c>
      <c r="H5790" s="123">
        <v>1</v>
      </c>
      <c r="I5790" s="136">
        <v>89</v>
      </c>
      <c r="J5790" s="123" t="s">
        <v>38</v>
      </c>
      <c r="K5790" s="137">
        <f>((G5790*400)+(H5790*100))+I5790</f>
        <v>989</v>
      </c>
      <c r="L5790" s="137">
        <v>675</v>
      </c>
      <c r="M5790" s="137">
        <f>K5790*L5790</f>
        <v>667575</v>
      </c>
      <c r="N5790" s="123"/>
      <c r="O5790" s="108"/>
      <c r="P5790" s="138"/>
      <c r="Q5790" s="108"/>
      <c r="R5790" s="108"/>
      <c r="S5790" s="139"/>
      <c r="T5790" s="123"/>
      <c r="U5790" s="123"/>
      <c r="V5790" s="123"/>
      <c r="W5790" s="137"/>
      <c r="X5790" s="136"/>
      <c r="Y5790" s="137"/>
      <c r="Z5790" s="137"/>
      <c r="AA5790" s="119"/>
      <c r="AB5790" s="119"/>
      <c r="AC5790" s="137"/>
      <c r="AD5790" s="137">
        <f>IF(AND(AC5790="",M5790=""),0,IF((AC5790=""),M5790,IF((M5790=""),AC5790,AC5790+M5790)))</f>
        <v>667575</v>
      </c>
      <c r="AE5790" s="137">
        <f>IF( (X5790=""),AD5790*1,AD5790*(X5790/100) )</f>
        <v>667575</v>
      </c>
      <c r="AF5790" s="137">
        <v>50000000</v>
      </c>
      <c r="AG5790" s="137">
        <f>IF((AF5790-AE5790) &gt; 1,0,IF((AF5790-AE5790)&lt;0,AE5790-AF5790,AF5790-AE5790))</f>
        <v>0</v>
      </c>
      <c r="AH5790" s="137">
        <v>0.01</v>
      </c>
    </row>
    <row r="5791" spans="1:34" s="173" customFormat="1" x14ac:dyDescent="0.55000000000000004">
      <c r="A5791" s="122"/>
      <c r="B5791" s="123">
        <v>2490</v>
      </c>
      <c r="C5791" s="123">
        <v>9283</v>
      </c>
      <c r="D5791" s="135" t="s">
        <v>7946</v>
      </c>
      <c r="E5791" s="123" t="s">
        <v>34</v>
      </c>
      <c r="F5791" s="123">
        <v>18631</v>
      </c>
      <c r="G5791" s="123">
        <v>1</v>
      </c>
      <c r="H5791" s="123">
        <v>2</v>
      </c>
      <c r="I5791" s="136">
        <v>96</v>
      </c>
      <c r="J5791" s="123" t="s">
        <v>38</v>
      </c>
      <c r="K5791" s="137">
        <f>((G5791*400)+(H5791*100))+I5791</f>
        <v>696</v>
      </c>
      <c r="L5791" s="137">
        <v>1000</v>
      </c>
      <c r="M5791" s="137">
        <f>K5791*L5791</f>
        <v>696000</v>
      </c>
      <c r="N5791" s="123"/>
      <c r="O5791" s="108"/>
      <c r="P5791" s="138"/>
      <c r="Q5791" s="108"/>
      <c r="R5791" s="108"/>
      <c r="S5791" s="139"/>
      <c r="T5791" s="123"/>
      <c r="U5791" s="123"/>
      <c r="V5791" s="123"/>
      <c r="W5791" s="137"/>
      <c r="X5791" s="136"/>
      <c r="Y5791" s="137"/>
      <c r="Z5791" s="137"/>
      <c r="AA5791" s="119"/>
      <c r="AB5791" s="119"/>
      <c r="AC5791" s="137"/>
      <c r="AD5791" s="137">
        <f>IF(AND(AC5791="",M5791=""),0,IF((AC5791=""),M5791,IF((M5791=""),AC5791,AC5791+M5791)))</f>
        <v>696000</v>
      </c>
      <c r="AE5791" s="137">
        <f>IF( (X5791=""),AD5791*1,AD5791*(X5791/100) )</f>
        <v>696000</v>
      </c>
      <c r="AF5791" s="137">
        <v>50000000</v>
      </c>
      <c r="AG5791" s="137">
        <f>IF((AF5791-AE5791) &gt; 1,0,IF((AF5791-AE5791)&lt;0,AE5791-AF5791,AF5791-AE5791))</f>
        <v>0</v>
      </c>
      <c r="AH5791" s="137">
        <v>0.01</v>
      </c>
    </row>
    <row r="5792" spans="1:34" s="173" customFormat="1" x14ac:dyDescent="0.55000000000000004">
      <c r="A5792" s="122"/>
      <c r="B5792" s="123"/>
      <c r="C5792" s="123"/>
      <c r="D5792" s="135"/>
      <c r="E5792" s="123"/>
      <c r="F5792" s="123"/>
      <c r="G5792" s="123"/>
      <c r="H5792" s="123"/>
      <c r="I5792" s="136"/>
      <c r="J5792" s="123"/>
      <c r="K5792" s="137"/>
      <c r="L5792" s="137" t="s">
        <v>63</v>
      </c>
      <c r="M5792" s="137">
        <f>SUM(M5787:M5791)</f>
        <v>3110375</v>
      </c>
      <c r="N5792" s="123"/>
      <c r="O5792" s="108"/>
      <c r="P5792" s="138"/>
      <c r="Q5792" s="108"/>
      <c r="R5792" s="108"/>
      <c r="S5792" s="139"/>
      <c r="T5792" s="123"/>
      <c r="U5792" s="123"/>
      <c r="V5792" s="123"/>
      <c r="W5792" s="137"/>
      <c r="X5792" s="136"/>
      <c r="Y5792" s="137"/>
      <c r="Z5792" s="137"/>
      <c r="AA5792" s="119"/>
      <c r="AB5792" s="119"/>
      <c r="AC5792" s="137"/>
      <c r="AD5792" s="137"/>
      <c r="AE5792" s="137">
        <f>SUM(AE5787:AE5791)</f>
        <v>3110375</v>
      </c>
      <c r="AF5792" s="137"/>
      <c r="AG5792" s="137">
        <f>SUM(AG5787:AG5791)</f>
        <v>0</v>
      </c>
      <c r="AH5792" s="137"/>
    </row>
    <row r="5793" spans="1:34" s="173" customFormat="1" x14ac:dyDescent="0.55000000000000004">
      <c r="A5793" s="122" t="s">
        <v>7947</v>
      </c>
      <c r="B5793" s="123">
        <v>2491</v>
      </c>
      <c r="C5793" s="123">
        <v>6418</v>
      </c>
      <c r="D5793" s="135" t="s">
        <v>7948</v>
      </c>
      <c r="E5793" s="123" t="s">
        <v>37</v>
      </c>
      <c r="F5793" s="123">
        <v>5476</v>
      </c>
      <c r="G5793" s="123">
        <v>2</v>
      </c>
      <c r="H5793" s="123">
        <v>3</v>
      </c>
      <c r="I5793" s="136">
        <v>7</v>
      </c>
      <c r="J5793" s="123" t="s">
        <v>38</v>
      </c>
      <c r="K5793" s="137">
        <f>((G5793*400)+(H5793*100))+I5793</f>
        <v>1107</v>
      </c>
      <c r="L5793" s="137">
        <v>400</v>
      </c>
      <c r="M5793" s="137">
        <f>K5793*L5793</f>
        <v>442800</v>
      </c>
      <c r="N5793" s="123"/>
      <c r="O5793" s="108"/>
      <c r="P5793" s="138"/>
      <c r="Q5793" s="108"/>
      <c r="R5793" s="108"/>
      <c r="S5793" s="139"/>
      <c r="T5793" s="123"/>
      <c r="U5793" s="123"/>
      <c r="V5793" s="123"/>
      <c r="W5793" s="137"/>
      <c r="X5793" s="136"/>
      <c r="Y5793" s="137"/>
      <c r="Z5793" s="137"/>
      <c r="AA5793" s="119"/>
      <c r="AB5793" s="119"/>
      <c r="AC5793" s="137"/>
      <c r="AD5793" s="137">
        <f>IF(AND(AC5793="",M5793=""),0,IF((AC5793=""),M5793,IF((M5793=""),AC5793,AC5793+M5793)))</f>
        <v>442800</v>
      </c>
      <c r="AE5793" s="137">
        <f>IF( (X5793=""),AD5793*1,AD5793*(X5793/100) )</f>
        <v>442800</v>
      </c>
      <c r="AF5793" s="137">
        <v>0</v>
      </c>
      <c r="AG5793" s="137">
        <f>IF((AF5793-AE5793) &gt; 1,0,IF((AF5793-AE5793)&lt;0,AE5793-AF5793,AF5793-AE5793))</f>
        <v>442800</v>
      </c>
      <c r="AH5793" s="137">
        <v>0.01</v>
      </c>
    </row>
    <row r="5794" spans="1:34" s="173" customFormat="1" x14ac:dyDescent="0.55000000000000004">
      <c r="A5794" s="122"/>
      <c r="B5794" s="123"/>
      <c r="C5794" s="123"/>
      <c r="D5794" s="135"/>
      <c r="E5794" s="123"/>
      <c r="F5794" s="123"/>
      <c r="G5794" s="123"/>
      <c r="H5794" s="123"/>
      <c r="I5794" s="136"/>
      <c r="J5794" s="123"/>
      <c r="K5794" s="137"/>
      <c r="L5794" s="137" t="s">
        <v>63</v>
      </c>
      <c r="M5794" s="137">
        <f>SUM(M5793:M5793)</f>
        <v>442800</v>
      </c>
      <c r="N5794" s="123"/>
      <c r="O5794" s="108"/>
      <c r="P5794" s="138"/>
      <c r="Q5794" s="108"/>
      <c r="R5794" s="108"/>
      <c r="S5794" s="139"/>
      <c r="T5794" s="123"/>
      <c r="U5794" s="123"/>
      <c r="V5794" s="123"/>
      <c r="W5794" s="137"/>
      <c r="X5794" s="136"/>
      <c r="Y5794" s="137"/>
      <c r="Z5794" s="137"/>
      <c r="AA5794" s="119"/>
      <c r="AB5794" s="119"/>
      <c r="AC5794" s="137"/>
      <c r="AD5794" s="137"/>
      <c r="AE5794" s="137">
        <f>SUM(AE5793:AE5793)</f>
        <v>442800</v>
      </c>
      <c r="AF5794" s="137"/>
      <c r="AG5794" s="137">
        <f>SUM(AG5793:AG5793)</f>
        <v>442800</v>
      </c>
      <c r="AH5794" s="137"/>
    </row>
    <row r="5795" spans="1:34" s="99" customFormat="1" x14ac:dyDescent="0.55000000000000004">
      <c r="A5795" s="107" t="s">
        <v>7951</v>
      </c>
      <c r="B5795" s="102">
        <v>2492</v>
      </c>
      <c r="C5795" s="102">
        <v>10350</v>
      </c>
      <c r="D5795" s="90" t="s">
        <v>7952</v>
      </c>
      <c r="E5795" s="102" t="s">
        <v>34</v>
      </c>
      <c r="F5795" s="102">
        <v>8201</v>
      </c>
      <c r="G5795" s="102">
        <v>2</v>
      </c>
      <c r="H5795" s="102">
        <v>3</v>
      </c>
      <c r="I5795" s="98">
        <v>4</v>
      </c>
      <c r="J5795" s="102" t="s">
        <v>38</v>
      </c>
      <c r="K5795" s="94">
        <f>((G5795*400)+(H5795*100))+I5795</f>
        <v>1104</v>
      </c>
      <c r="L5795" s="94">
        <v>325</v>
      </c>
      <c r="M5795" s="94">
        <f>K5795*L5795</f>
        <v>358800</v>
      </c>
      <c r="N5795" s="102"/>
      <c r="O5795" s="111"/>
      <c r="P5795" s="96"/>
      <c r="Q5795" s="111"/>
      <c r="R5795" s="111"/>
      <c r="S5795" s="97"/>
      <c r="T5795" s="102"/>
      <c r="U5795" s="102"/>
      <c r="V5795" s="102"/>
      <c r="W5795" s="94"/>
      <c r="X5795" s="98"/>
      <c r="Y5795" s="94"/>
      <c r="Z5795" s="94"/>
      <c r="AA5795" s="89"/>
      <c r="AB5795" s="89"/>
      <c r="AC5795" s="94"/>
      <c r="AD5795" s="94">
        <f>IF(AND(AC5795="",M5795=""),0,IF((AC5795=""),M5795,IF((M5795=""),AC5795,AC5795+M5795)))</f>
        <v>358800</v>
      </c>
      <c r="AE5795" s="94">
        <f>IF( (X5795=""),AD5795*1,AD5795*(X5795/100) )</f>
        <v>358800</v>
      </c>
      <c r="AF5795" s="94">
        <v>50000000</v>
      </c>
      <c r="AG5795" s="94">
        <f>IF((AF5795-AE5795) &gt; 1,0,IF((AF5795-AE5795)&lt;0,AE5795-AF5795,AF5795-AE5795))</f>
        <v>0</v>
      </c>
      <c r="AH5795" s="94">
        <v>0.01</v>
      </c>
    </row>
    <row r="5796" spans="1:34" s="99" customFormat="1" x14ac:dyDescent="0.55000000000000004">
      <c r="A5796" s="107"/>
      <c r="B5796" s="102">
        <v>2493</v>
      </c>
      <c r="C5796" s="102">
        <v>8563</v>
      </c>
      <c r="D5796" s="90" t="s">
        <v>7953</v>
      </c>
      <c r="E5796" s="102" t="s">
        <v>34</v>
      </c>
      <c r="F5796" s="102">
        <v>25995</v>
      </c>
      <c r="G5796" s="102">
        <v>0</v>
      </c>
      <c r="H5796" s="102">
        <v>0</v>
      </c>
      <c r="I5796" s="98">
        <v>24.5</v>
      </c>
      <c r="J5796" s="102" t="s">
        <v>35</v>
      </c>
      <c r="K5796" s="94">
        <f>((G5796*400)+(H5796*100))+I5796</f>
        <v>24.5</v>
      </c>
      <c r="L5796" s="94">
        <v>1350</v>
      </c>
      <c r="M5796" s="94">
        <f>K5796*L5796</f>
        <v>33075</v>
      </c>
      <c r="N5796" s="102">
        <v>1</v>
      </c>
      <c r="O5796" s="111" t="s">
        <v>7949</v>
      </c>
      <c r="P5796" s="96">
        <v>3571000411800</v>
      </c>
      <c r="Q5796" s="111" t="s">
        <v>7950</v>
      </c>
      <c r="R5796" s="111" t="s">
        <v>7954</v>
      </c>
      <c r="S5796" s="97" t="s">
        <v>7955</v>
      </c>
      <c r="T5796" s="102" t="s">
        <v>44</v>
      </c>
      <c r="U5796" s="102" t="s">
        <v>45</v>
      </c>
      <c r="V5796" s="102" t="s">
        <v>52</v>
      </c>
      <c r="W5796" s="94">
        <v>52</v>
      </c>
      <c r="X5796" s="98">
        <v>50</v>
      </c>
      <c r="Y5796" s="94">
        <v>7150</v>
      </c>
      <c r="Z5796" s="94">
        <f>W5796*Y5796</f>
        <v>371800</v>
      </c>
      <c r="AA5796" s="89">
        <v>7</v>
      </c>
      <c r="AB5796" s="89">
        <v>7</v>
      </c>
      <c r="AC5796" s="94">
        <f>(Z5796*(100-AB5796))/100</f>
        <v>345774</v>
      </c>
      <c r="AD5796" s="94">
        <f>IF(AND(AC5796="",M5796=""),0,IF((AC5796=""),M5796, IF( (M5796=""),AC5796,SUM(AC5796:AC5797)+M5796)))</f>
        <v>724623</v>
      </c>
      <c r="AE5796" s="94">
        <f>IF( (X5796=""),AD5796*1,AD5796*(X5796/100) )</f>
        <v>362311.5</v>
      </c>
      <c r="AF5796" s="94">
        <v>0</v>
      </c>
      <c r="AG5796" s="94">
        <f>IF((AF5796-AE5796) &gt; 1,0,IF((AF5796-AE5796)&lt;0,AE5796-AF5796,AF5796-AE5796))</f>
        <v>362311.5</v>
      </c>
      <c r="AH5796" s="94">
        <v>0.02</v>
      </c>
    </row>
    <row r="5797" spans="1:34" s="99" customFormat="1" x14ac:dyDescent="0.55000000000000004">
      <c r="A5797" s="107"/>
      <c r="B5797" s="102"/>
      <c r="C5797" s="102"/>
      <c r="D5797" s="90"/>
      <c r="E5797" s="102"/>
      <c r="F5797" s="102"/>
      <c r="G5797" s="102"/>
      <c r="H5797" s="102"/>
      <c r="I5797" s="98"/>
      <c r="J5797" s="102"/>
      <c r="K5797" s="94"/>
      <c r="L5797" s="94"/>
      <c r="M5797" s="94"/>
      <c r="N5797" s="102"/>
      <c r="O5797" s="111"/>
      <c r="P5797" s="96"/>
      <c r="Q5797" s="111"/>
      <c r="R5797" s="111"/>
      <c r="S5797" s="97"/>
      <c r="T5797" s="102" t="s">
        <v>44</v>
      </c>
      <c r="U5797" s="102"/>
      <c r="V5797" s="102" t="s">
        <v>52</v>
      </c>
      <c r="W5797" s="94">
        <v>52</v>
      </c>
      <c r="X5797" s="98">
        <v>50</v>
      </c>
      <c r="Y5797" s="94">
        <v>7150</v>
      </c>
      <c r="Z5797" s="94">
        <f>W5797*Y5797</f>
        <v>371800</v>
      </c>
      <c r="AA5797" s="89">
        <v>7</v>
      </c>
      <c r="AB5797" s="89">
        <v>7</v>
      </c>
      <c r="AC5797" s="94">
        <f>(Z5797*(100-AB5797))/100</f>
        <v>345774</v>
      </c>
      <c r="AD5797" s="94">
        <f>IF(AND(AC5797="",M5796=""),0,IF((AC5797=""),M5796, IF( (M5796=""),AC5797,SUM(AC5796:AC5797)+M5796)))</f>
        <v>724623</v>
      </c>
      <c r="AE5797" s="94">
        <f>IF( (X5797=""),AD5797*1,AD5797*(X5797/100) )</f>
        <v>362311.5</v>
      </c>
      <c r="AF5797" s="94">
        <v>0</v>
      </c>
      <c r="AG5797" s="94">
        <f>IF((AF5797-AE5797) &gt; 1,0,IF((AF5797-AE5797)&lt;0,AE5797-AF5797,AF5797-AE5797))</f>
        <v>362311.5</v>
      </c>
      <c r="AH5797" s="94">
        <v>0.02</v>
      </c>
    </row>
    <row r="5798" spans="1:34" s="99" customFormat="1" x14ac:dyDescent="0.55000000000000004">
      <c r="A5798" s="107"/>
      <c r="B5798" s="102"/>
      <c r="C5798" s="102"/>
      <c r="D5798" s="90"/>
      <c r="E5798" s="102"/>
      <c r="F5798" s="102"/>
      <c r="G5798" s="102"/>
      <c r="H5798" s="102"/>
      <c r="I5798" s="98"/>
      <c r="J5798" s="102"/>
      <c r="K5798" s="94"/>
      <c r="L5798" s="94" t="s">
        <v>63</v>
      </c>
      <c r="M5798" s="94">
        <f>SUM(M5795:M5797)</f>
        <v>391875</v>
      </c>
      <c r="N5798" s="102"/>
      <c r="O5798" s="111"/>
      <c r="P5798" s="96"/>
      <c r="Q5798" s="111"/>
      <c r="R5798" s="111"/>
      <c r="S5798" s="97"/>
      <c r="T5798" s="102"/>
      <c r="U5798" s="102"/>
      <c r="V5798" s="102"/>
      <c r="W5798" s="94"/>
      <c r="X5798" s="98"/>
      <c r="Y5798" s="94"/>
      <c r="Z5798" s="94"/>
      <c r="AA5798" s="89"/>
      <c r="AB5798" s="89"/>
      <c r="AC5798" s="94"/>
      <c r="AD5798" s="94"/>
      <c r="AE5798" s="94">
        <f>SUM(AE5795:AE5797)</f>
        <v>1083423</v>
      </c>
      <c r="AF5798" s="94"/>
      <c r="AG5798" s="94">
        <f>SUM(AG5795:AG5797)</f>
        <v>724623</v>
      </c>
      <c r="AH5798" s="94"/>
    </row>
    <row r="5799" spans="1:34" s="99" customFormat="1" x14ac:dyDescent="0.55000000000000004">
      <c r="A5799" s="107" t="s">
        <v>7956</v>
      </c>
      <c r="B5799" s="102">
        <v>2494</v>
      </c>
      <c r="C5799" s="102">
        <v>8491</v>
      </c>
      <c r="D5799" s="90" t="s">
        <v>7957</v>
      </c>
      <c r="E5799" s="102" t="s">
        <v>34</v>
      </c>
      <c r="F5799" s="102">
        <v>3483</v>
      </c>
      <c r="G5799" s="102">
        <v>0</v>
      </c>
      <c r="H5799" s="102">
        <v>1</v>
      </c>
      <c r="I5799" s="98">
        <v>40</v>
      </c>
      <c r="J5799" s="102" t="s">
        <v>35</v>
      </c>
      <c r="K5799" s="94">
        <f>((G5799*400)+(H5799*100))+I5799</f>
        <v>140</v>
      </c>
      <c r="L5799" s="94">
        <v>1350</v>
      </c>
      <c r="M5799" s="94">
        <f>K5799*L5799</f>
        <v>189000</v>
      </c>
      <c r="N5799" s="102">
        <v>1</v>
      </c>
      <c r="O5799" s="111" t="s">
        <v>6127</v>
      </c>
      <c r="P5799" s="96">
        <v>3101403141871</v>
      </c>
      <c r="Q5799" s="111" t="s">
        <v>6128</v>
      </c>
      <c r="R5799" s="111" t="s">
        <v>6129</v>
      </c>
      <c r="S5799" s="97" t="s">
        <v>7958</v>
      </c>
      <c r="T5799" s="102" t="s">
        <v>15158</v>
      </c>
      <c r="U5799" s="102" t="s">
        <v>45</v>
      </c>
      <c r="V5799" s="102" t="s">
        <v>52</v>
      </c>
      <c r="W5799" s="94">
        <v>100.8</v>
      </c>
      <c r="X5799" s="98">
        <v>100</v>
      </c>
      <c r="Y5799" s="94">
        <v>2650</v>
      </c>
      <c r="Z5799" s="94">
        <f>W5799*Y5799</f>
        <v>267120</v>
      </c>
      <c r="AA5799" s="89">
        <v>7</v>
      </c>
      <c r="AB5799" s="89">
        <v>7</v>
      </c>
      <c r="AC5799" s="94">
        <f>(Z5799*(100-AB5799))/100</f>
        <v>248421.6</v>
      </c>
      <c r="AD5799" s="94">
        <f>IF(AND(AC5799="",M5799=""),0,IF((AC5799=""),M5799, IF( (M5799=""),AC5799,SUM(AC5799:AC5800)+M5799)))</f>
        <v>437421.6</v>
      </c>
      <c r="AE5799" s="94">
        <f>IF( (X5799=""),AD5799*1,AD5799*(X5799/100) )</f>
        <v>437421.6</v>
      </c>
      <c r="AF5799" s="94">
        <v>0</v>
      </c>
      <c r="AG5799" s="94">
        <f>IF((AF5799-AE5799) &gt; 1,0,IF((AF5799-AE5799)&lt;0,AE5799-AF5799,AF5799-AE5799))</f>
        <v>437421.6</v>
      </c>
      <c r="AH5799" s="94">
        <v>0.02</v>
      </c>
    </row>
    <row r="5800" spans="1:34" s="99" customFormat="1" x14ac:dyDescent="0.55000000000000004">
      <c r="A5800" s="107"/>
      <c r="B5800" s="102">
        <v>2495</v>
      </c>
      <c r="C5800" s="102">
        <v>8796</v>
      </c>
      <c r="D5800" s="90" t="s">
        <v>6126</v>
      </c>
      <c r="E5800" s="102" t="s">
        <v>34</v>
      </c>
      <c r="F5800" s="102">
        <v>17431</v>
      </c>
      <c r="G5800" s="102">
        <v>6</v>
      </c>
      <c r="H5800" s="102">
        <v>0</v>
      </c>
      <c r="I5800" s="98">
        <v>24</v>
      </c>
      <c r="J5800" s="102" t="s">
        <v>38</v>
      </c>
      <c r="K5800" s="94">
        <f>((G5800*400)+(H5800*100))+I5800</f>
        <v>2424</v>
      </c>
      <c r="L5800" s="94">
        <v>250</v>
      </c>
      <c r="M5800" s="94">
        <f>K5800*L5800</f>
        <v>606000</v>
      </c>
      <c r="N5800" s="102"/>
      <c r="O5800" s="111"/>
      <c r="P5800" s="96"/>
      <c r="Q5800" s="111"/>
      <c r="R5800" s="111"/>
      <c r="S5800" s="97"/>
      <c r="T5800" s="102"/>
      <c r="U5800" s="102"/>
      <c r="V5800" s="102"/>
      <c r="W5800" s="94"/>
      <c r="X5800" s="98"/>
      <c r="Y5800" s="94"/>
      <c r="Z5800" s="94"/>
      <c r="AA5800" s="89"/>
      <c r="AB5800" s="89"/>
      <c r="AC5800" s="94"/>
      <c r="AD5800" s="94">
        <f>IF(AND(AC5800="",M5800=""),0,IF((AC5800=""),M5800,IF((M5800=""),AC5800,AC5800+M5800)))</f>
        <v>606000</v>
      </c>
      <c r="AE5800" s="94">
        <f>IF( (X5800=""),AD5800*1,AD5800*(X5800/100) )</f>
        <v>606000</v>
      </c>
      <c r="AF5800" s="94">
        <v>50000000</v>
      </c>
      <c r="AG5800" s="94">
        <f>IF((AF5800-AE5800) &gt; 1,0,IF((AF5800-AE5800)&lt;0,AE5800-AF5800,AF5800-AE5800))</f>
        <v>0</v>
      </c>
      <c r="AH5800" s="94">
        <v>0.01</v>
      </c>
    </row>
    <row r="5801" spans="1:34" s="99" customFormat="1" x14ac:dyDescent="0.55000000000000004">
      <c r="A5801" s="107"/>
      <c r="B5801" s="102">
        <v>2496</v>
      </c>
      <c r="C5801" s="102">
        <v>8407</v>
      </c>
      <c r="D5801" s="90" t="s">
        <v>7959</v>
      </c>
      <c r="E5801" s="102" t="s">
        <v>34</v>
      </c>
      <c r="F5801" s="102">
        <v>17643</v>
      </c>
      <c r="G5801" s="102">
        <v>0</v>
      </c>
      <c r="H5801" s="102">
        <v>0</v>
      </c>
      <c r="I5801" s="98">
        <v>47</v>
      </c>
      <c r="J5801" s="102" t="s">
        <v>68</v>
      </c>
      <c r="K5801" s="94">
        <f>((G5801*400)+(H5801*100))+I5801</f>
        <v>47</v>
      </c>
      <c r="L5801" s="94">
        <v>600</v>
      </c>
      <c r="M5801" s="94">
        <f>K5801*L5801</f>
        <v>28200</v>
      </c>
      <c r="N5801" s="102"/>
      <c r="O5801" s="111"/>
      <c r="P5801" s="96"/>
      <c r="Q5801" s="111"/>
      <c r="R5801" s="111"/>
      <c r="S5801" s="97"/>
      <c r="T5801" s="102"/>
      <c r="U5801" s="102"/>
      <c r="V5801" s="102"/>
      <c r="W5801" s="94"/>
      <c r="X5801" s="98"/>
      <c r="Y5801" s="94"/>
      <c r="Z5801" s="94"/>
      <c r="AA5801" s="89"/>
      <c r="AB5801" s="89"/>
      <c r="AC5801" s="94"/>
      <c r="AD5801" s="94">
        <f>IF(AND(AC5801="",M5801=""),0,IF((AC5801=""),M5801,IF((M5801=""),AC5801,AC5801+M5801)))</f>
        <v>28200</v>
      </c>
      <c r="AE5801" s="94">
        <f>IF( (X5801=""),AD5801*1,AD5801*(X5801/100) )</f>
        <v>28200</v>
      </c>
      <c r="AF5801" s="94">
        <v>0</v>
      </c>
      <c r="AG5801" s="94">
        <f>IF((AF5801-AE5801) &gt; 1,0,IF((AF5801-AE5801)&lt;0,AE5801-AF5801,AF5801-AE5801))</f>
        <v>28200</v>
      </c>
      <c r="AH5801" s="94">
        <v>0.3</v>
      </c>
    </row>
    <row r="5802" spans="1:34" s="99" customFormat="1" x14ac:dyDescent="0.55000000000000004">
      <c r="A5802" s="107"/>
      <c r="B5802" s="102"/>
      <c r="C5802" s="102"/>
      <c r="D5802" s="90"/>
      <c r="E5802" s="102"/>
      <c r="F5802" s="102"/>
      <c r="G5802" s="102"/>
      <c r="H5802" s="102"/>
      <c r="I5802" s="98"/>
      <c r="J5802" s="102"/>
      <c r="K5802" s="94"/>
      <c r="L5802" s="94" t="s">
        <v>63</v>
      </c>
      <c r="M5802" s="94">
        <f>SUM(M5799:M5801)</f>
        <v>823200</v>
      </c>
      <c r="N5802" s="102"/>
      <c r="O5802" s="111"/>
      <c r="P5802" s="96"/>
      <c r="Q5802" s="111"/>
      <c r="R5802" s="111"/>
      <c r="S5802" s="97"/>
      <c r="T5802" s="102"/>
      <c r="U5802" s="102"/>
      <c r="V5802" s="102"/>
      <c r="W5802" s="94"/>
      <c r="X5802" s="98"/>
      <c r="Y5802" s="94"/>
      <c r="Z5802" s="94"/>
      <c r="AA5802" s="89"/>
      <c r="AB5802" s="89"/>
      <c r="AC5802" s="94"/>
      <c r="AD5802" s="94"/>
      <c r="AE5802" s="94">
        <f>SUM(AE5799:AE5801)</f>
        <v>1071621.6000000001</v>
      </c>
      <c r="AF5802" s="94"/>
      <c r="AG5802" s="94">
        <f>SUM(AG5799:AG5801)</f>
        <v>465621.6</v>
      </c>
      <c r="AH5802" s="94"/>
    </row>
    <row r="5803" spans="1:34" s="173" customFormat="1" x14ac:dyDescent="0.55000000000000004">
      <c r="A5803" s="122" t="s">
        <v>7960</v>
      </c>
      <c r="B5803" s="123">
        <v>2497</v>
      </c>
      <c r="C5803" s="123">
        <v>5166</v>
      </c>
      <c r="D5803" s="135" t="s">
        <v>7961</v>
      </c>
      <c r="E5803" s="123" t="s">
        <v>34</v>
      </c>
      <c r="F5803" s="123">
        <v>19663</v>
      </c>
      <c r="G5803" s="123">
        <v>15</v>
      </c>
      <c r="H5803" s="123">
        <v>3</v>
      </c>
      <c r="I5803" s="136">
        <v>46.8</v>
      </c>
      <c r="J5803" s="102" t="s">
        <v>68</v>
      </c>
      <c r="K5803" s="137">
        <f>((G5803*400)+(H5803*100))+I5803</f>
        <v>6346.8</v>
      </c>
      <c r="L5803" s="137">
        <v>275</v>
      </c>
      <c r="M5803" s="137">
        <f>K5803*L5803</f>
        <v>1745370</v>
      </c>
      <c r="N5803" s="123"/>
      <c r="O5803" s="108"/>
      <c r="P5803" s="138"/>
      <c r="Q5803" s="108"/>
      <c r="R5803" s="108"/>
      <c r="S5803" s="139"/>
      <c r="T5803" s="123"/>
      <c r="U5803" s="123"/>
      <c r="V5803" s="123"/>
      <c r="W5803" s="137"/>
      <c r="X5803" s="136"/>
      <c r="Y5803" s="137"/>
      <c r="Z5803" s="137"/>
      <c r="AA5803" s="119"/>
      <c r="AB5803" s="119"/>
      <c r="AC5803" s="137"/>
      <c r="AD5803" s="137">
        <f>IF(AND(AC5803="",M5803=""),0,IF((AC5803=""),M5803,IF((M5803=""),AC5803,AC5803+M5803)))</f>
        <v>1745370</v>
      </c>
      <c r="AE5803" s="137">
        <f>IF( (X5803=""),AD5803*1,AD5803*(X5803/100) )</f>
        <v>1745370</v>
      </c>
      <c r="AF5803" s="137">
        <v>0</v>
      </c>
      <c r="AG5803" s="137">
        <f>IF((AF5803-AE5803) &gt; 1,0,IF((AF5803-AE5803)&lt;0,AE5803-AF5803,AF5803-AE5803))</f>
        <v>1745370</v>
      </c>
      <c r="AH5803" s="137">
        <v>0.3</v>
      </c>
    </row>
    <row r="5804" spans="1:34" s="173" customFormat="1" x14ac:dyDescent="0.55000000000000004">
      <c r="A5804" s="122"/>
      <c r="B5804" s="123"/>
      <c r="C5804" s="123"/>
      <c r="D5804" s="135"/>
      <c r="E5804" s="123"/>
      <c r="F5804" s="123"/>
      <c r="G5804" s="123">
        <v>5</v>
      </c>
      <c r="H5804" s="123">
        <v>0</v>
      </c>
      <c r="I5804" s="136">
        <v>0</v>
      </c>
      <c r="J5804" s="123" t="s">
        <v>38</v>
      </c>
      <c r="K5804" s="137">
        <f>((G5804*400)+(H5804*100))+I5804</f>
        <v>2000</v>
      </c>
      <c r="L5804" s="137">
        <v>275</v>
      </c>
      <c r="M5804" s="137">
        <f>K5804*L5804</f>
        <v>550000</v>
      </c>
      <c r="N5804" s="123"/>
      <c r="O5804" s="108"/>
      <c r="P5804" s="138"/>
      <c r="Q5804" s="108"/>
      <c r="R5804" s="108"/>
      <c r="S5804" s="139"/>
      <c r="T5804" s="123"/>
      <c r="U5804" s="123"/>
      <c r="V5804" s="123"/>
      <c r="W5804" s="137"/>
      <c r="X5804" s="136"/>
      <c r="Y5804" s="137"/>
      <c r="Z5804" s="137"/>
      <c r="AA5804" s="119"/>
      <c r="AB5804" s="119"/>
      <c r="AC5804" s="137"/>
      <c r="AD5804" s="137">
        <f>IF(AND(AC5804="",M5804=""),0,IF((AC5804=""),M5804,IF((M5804=""),AC5804,AC5804+M5804)))</f>
        <v>550000</v>
      </c>
      <c r="AE5804" s="137">
        <f>IF( (X5804=""),AD5804*1,AD5804*(X5804/100) )</f>
        <v>550000</v>
      </c>
      <c r="AF5804" s="137">
        <v>50000000</v>
      </c>
      <c r="AG5804" s="137">
        <f>IF((AF5804-AE5804) &gt; 1,0,IF((AF5804-AE5804)&lt;0,AE5804-AF5804,AF5804-AE5804))</f>
        <v>0</v>
      </c>
      <c r="AH5804" s="137">
        <v>0.01</v>
      </c>
    </row>
    <row r="5805" spans="1:34" s="173" customFormat="1" x14ac:dyDescent="0.55000000000000004">
      <c r="A5805" s="122"/>
      <c r="B5805" s="123">
        <v>2498</v>
      </c>
      <c r="C5805" s="123">
        <v>5174</v>
      </c>
      <c r="D5805" s="135" t="s">
        <v>7962</v>
      </c>
      <c r="E5805" s="123" t="s">
        <v>34</v>
      </c>
      <c r="F5805" s="123">
        <v>19674</v>
      </c>
      <c r="G5805" s="123">
        <v>22</v>
      </c>
      <c r="H5805" s="123">
        <v>3</v>
      </c>
      <c r="I5805" s="136">
        <v>47.4</v>
      </c>
      <c r="J5805" s="123" t="s">
        <v>38</v>
      </c>
      <c r="K5805" s="137">
        <f>((G5805*400)+(H5805*100))+I5805</f>
        <v>9147.4</v>
      </c>
      <c r="L5805" s="137">
        <v>225</v>
      </c>
      <c r="M5805" s="137">
        <f>K5805*L5805</f>
        <v>2058165</v>
      </c>
      <c r="N5805" s="123"/>
      <c r="O5805" s="108"/>
      <c r="P5805" s="138"/>
      <c r="Q5805" s="108"/>
      <c r="R5805" s="108"/>
      <c r="S5805" s="139"/>
      <c r="T5805" s="123"/>
      <c r="U5805" s="123"/>
      <c r="V5805" s="123"/>
      <c r="W5805" s="137"/>
      <c r="X5805" s="136"/>
      <c r="Y5805" s="137"/>
      <c r="Z5805" s="137"/>
      <c r="AA5805" s="119"/>
      <c r="AB5805" s="119"/>
      <c r="AC5805" s="137"/>
      <c r="AD5805" s="137">
        <f>IF(AND(AC5805="",M5805=""),0,IF((AC5805=""),M5805,IF((M5805=""),AC5805,AC5805+M5805)))</f>
        <v>2058165</v>
      </c>
      <c r="AE5805" s="137">
        <f>IF( (X5805=""),AD5805*1,AD5805*(X5805/100) )</f>
        <v>2058165</v>
      </c>
      <c r="AF5805" s="137">
        <v>50000000</v>
      </c>
      <c r="AG5805" s="137">
        <f>IF((AF5805-AE5805) &gt; 1,0,IF((AF5805-AE5805)&lt;0,AE5805-AF5805,AF5805-AE5805))</f>
        <v>0</v>
      </c>
      <c r="AH5805" s="137">
        <v>0.01</v>
      </c>
    </row>
    <row r="5806" spans="1:34" s="173" customFormat="1" x14ac:dyDescent="0.55000000000000004">
      <c r="A5806" s="122"/>
      <c r="B5806" s="123"/>
      <c r="C5806" s="123"/>
      <c r="D5806" s="135"/>
      <c r="E5806" s="123"/>
      <c r="F5806" s="123"/>
      <c r="G5806" s="123"/>
      <c r="H5806" s="123"/>
      <c r="I5806" s="136"/>
      <c r="J5806" s="123"/>
      <c r="K5806" s="137"/>
      <c r="L5806" s="137" t="s">
        <v>63</v>
      </c>
      <c r="M5806" s="137">
        <f>SUM(M5803:M5805)</f>
        <v>4353535</v>
      </c>
      <c r="N5806" s="123"/>
      <c r="O5806" s="108"/>
      <c r="P5806" s="138"/>
      <c r="Q5806" s="108"/>
      <c r="R5806" s="108"/>
      <c r="S5806" s="139"/>
      <c r="T5806" s="123"/>
      <c r="U5806" s="123"/>
      <c r="V5806" s="123"/>
      <c r="W5806" s="137"/>
      <c r="X5806" s="136"/>
      <c r="Y5806" s="137"/>
      <c r="Z5806" s="137"/>
      <c r="AA5806" s="119"/>
      <c r="AB5806" s="119"/>
      <c r="AC5806" s="137"/>
      <c r="AD5806" s="137"/>
      <c r="AE5806" s="137">
        <f>SUM(AE5803:AE5805)</f>
        <v>4353535</v>
      </c>
      <c r="AF5806" s="137"/>
      <c r="AG5806" s="137">
        <f>SUM(AG5803:AG5805)</f>
        <v>1745370</v>
      </c>
      <c r="AH5806" s="137"/>
    </row>
    <row r="5807" spans="1:34" s="99" customFormat="1" x14ac:dyDescent="0.55000000000000004">
      <c r="A5807" s="107" t="s">
        <v>7965</v>
      </c>
      <c r="B5807" s="161">
        <v>2749</v>
      </c>
      <c r="C5807" s="161">
        <v>6629</v>
      </c>
      <c r="D5807" s="162" t="s">
        <v>7966</v>
      </c>
      <c r="E5807" s="161" t="s">
        <v>34</v>
      </c>
      <c r="F5807" s="161">
        <v>23183</v>
      </c>
      <c r="G5807" s="161">
        <v>0</v>
      </c>
      <c r="H5807" s="161">
        <v>0</v>
      </c>
      <c r="I5807" s="163">
        <v>84</v>
      </c>
      <c r="J5807" s="161" t="s">
        <v>35</v>
      </c>
      <c r="K5807" s="121">
        <f>((G5807*400)+(H5807*100))+I5807</f>
        <v>84</v>
      </c>
      <c r="L5807" s="121">
        <v>650</v>
      </c>
      <c r="M5807" s="121">
        <f>K5807*L5807</f>
        <v>54600</v>
      </c>
      <c r="N5807" s="161">
        <v>1</v>
      </c>
      <c r="O5807" s="164" t="s">
        <v>7963</v>
      </c>
      <c r="P5807" s="165"/>
      <c r="Q5807" s="164" t="s">
        <v>7964</v>
      </c>
      <c r="R5807" s="164" t="s">
        <v>7967</v>
      </c>
      <c r="S5807" s="166" t="s">
        <v>7968</v>
      </c>
      <c r="T5807" s="161" t="s">
        <v>51</v>
      </c>
      <c r="U5807" s="161" t="s">
        <v>45</v>
      </c>
      <c r="V5807" s="161" t="s">
        <v>52</v>
      </c>
      <c r="W5807" s="121">
        <v>306.72000000000003</v>
      </c>
      <c r="X5807" s="163">
        <v>82.89</v>
      </c>
      <c r="Y5807" s="121">
        <v>6750</v>
      </c>
      <c r="Z5807" s="121">
        <f>W5807*Y5807</f>
        <v>2070360.0000000002</v>
      </c>
      <c r="AA5807" s="167">
        <v>6</v>
      </c>
      <c r="AB5807" s="167">
        <v>6</v>
      </c>
      <c r="AC5807" s="121">
        <f>(Z5807*(100-AB5807))/100</f>
        <v>1946138.4000000004</v>
      </c>
      <c r="AD5807" s="121">
        <f>IF(AND(AC5807="",M5807=""),0,IF((AC5807=""),M5807, IF( (M5807=""),AC5807,SUM(AC5807:AC5813)+M5807)))</f>
        <v>2408127.9000000004</v>
      </c>
      <c r="AE5807" s="121">
        <f>IF( (X5807=""),AD5807*1,AD5807*(X5807/100) )</f>
        <v>1996097.2163100003</v>
      </c>
      <c r="AF5807" s="121">
        <v>50000000</v>
      </c>
      <c r="AG5807" s="121">
        <f>IF((AF5807-AE5807) &gt; 1,0,IF((AF5807-AE5807)&lt;0,AE5807-AF5807,AF5807-AE5807))</f>
        <v>0</v>
      </c>
      <c r="AH5807" s="121">
        <v>0.02</v>
      </c>
    </row>
    <row r="5808" spans="1:34" s="99" customFormat="1" x14ac:dyDescent="0.55000000000000004">
      <c r="A5808" s="107"/>
      <c r="B5808" s="161"/>
      <c r="C5808" s="161"/>
      <c r="D5808" s="162"/>
      <c r="E5808" s="161"/>
      <c r="F5808" s="161"/>
      <c r="G5808" s="161"/>
      <c r="H5808" s="161"/>
      <c r="I5808" s="163"/>
      <c r="J5808" s="161"/>
      <c r="K5808" s="121"/>
      <c r="L5808" s="121"/>
      <c r="M5808" s="121"/>
      <c r="N5808" s="161">
        <v>2</v>
      </c>
      <c r="O5808" s="164" t="s">
        <v>7963</v>
      </c>
      <c r="P5808" s="165"/>
      <c r="Q5808" s="164" t="s">
        <v>7964</v>
      </c>
      <c r="R5808" s="164" t="s">
        <v>7967</v>
      </c>
      <c r="S5808" s="166" t="s">
        <v>7969</v>
      </c>
      <c r="T5808" s="161" t="s">
        <v>51</v>
      </c>
      <c r="U5808" s="161" t="s">
        <v>45</v>
      </c>
      <c r="V5808" s="161" t="s">
        <v>75</v>
      </c>
      <c r="W5808" s="121">
        <v>42</v>
      </c>
      <c r="X5808" s="163">
        <v>11.35</v>
      </c>
      <c r="Y5808" s="121">
        <v>6750</v>
      </c>
      <c r="Z5808" s="121">
        <f>W5808*Y5808</f>
        <v>283500</v>
      </c>
      <c r="AA5808" s="167">
        <v>6</v>
      </c>
      <c r="AB5808" s="167">
        <v>6</v>
      </c>
      <c r="AC5808" s="121">
        <f>(Z5808*(100-AB5808))/100</f>
        <v>266490</v>
      </c>
      <c r="AD5808" s="121">
        <f>IF(AND(AC5808="",M5807=""),0,IF((AC5808=""),M5807, IF( (M5807=""),AC5808,SUM(AC5807:AC5813)+M5807)))</f>
        <v>2408127.9000000004</v>
      </c>
      <c r="AE5808" s="121">
        <f>IF( (X5808=""),AD5808*1,AD5808*(X5808/100) )</f>
        <v>273322.51665000001</v>
      </c>
      <c r="AF5808" s="121">
        <v>0</v>
      </c>
      <c r="AG5808" s="121">
        <f>IF((AF5808-AE5808) &gt; 1,0,IF((AF5808-AE5808)&lt;0,AE5808-AF5808,AF5808-AE5808))</f>
        <v>273322.51665000001</v>
      </c>
      <c r="AH5808" s="121">
        <v>0.3</v>
      </c>
    </row>
    <row r="5809" spans="1:34" s="99" customFormat="1" x14ac:dyDescent="0.55000000000000004">
      <c r="A5809" s="107"/>
      <c r="B5809" s="161"/>
      <c r="C5809" s="161"/>
      <c r="D5809" s="162"/>
      <c r="E5809" s="161"/>
      <c r="F5809" s="161"/>
      <c r="G5809" s="161"/>
      <c r="H5809" s="161"/>
      <c r="I5809" s="163"/>
      <c r="J5809" s="161"/>
      <c r="K5809" s="121"/>
      <c r="L5809" s="121"/>
      <c r="M5809" s="121"/>
      <c r="N5809" s="161">
        <v>3</v>
      </c>
      <c r="O5809" s="164" t="s">
        <v>7963</v>
      </c>
      <c r="P5809" s="165"/>
      <c r="Q5809" s="164" t="s">
        <v>7964</v>
      </c>
      <c r="R5809" s="164" t="s">
        <v>7967</v>
      </c>
      <c r="S5809" s="166" t="s">
        <v>7970</v>
      </c>
      <c r="T5809" s="161" t="s">
        <v>51</v>
      </c>
      <c r="U5809" s="161" t="s">
        <v>45</v>
      </c>
      <c r="V5809" s="161" t="s">
        <v>75</v>
      </c>
      <c r="W5809" s="121">
        <v>21.3</v>
      </c>
      <c r="X5809" s="163">
        <v>5.76</v>
      </c>
      <c r="Y5809" s="121">
        <v>6750</v>
      </c>
      <c r="Z5809" s="121">
        <f>W5809*Y5809</f>
        <v>143775</v>
      </c>
      <c r="AA5809" s="167">
        <v>2</v>
      </c>
      <c r="AB5809" s="167">
        <v>2</v>
      </c>
      <c r="AC5809" s="121">
        <f>(Z5809*(100-AB5809))/100</f>
        <v>140899.5</v>
      </c>
      <c r="AD5809" s="121">
        <f>IF(AND(AC5809="",M5807=""),0,IF((AC5809=""),M5807, IF( (M5807=""),AC5809,SUM(AC5807:AC5813)+M5807)))</f>
        <v>2408127.9000000004</v>
      </c>
      <c r="AE5809" s="121">
        <f>IF( (X5809=""),AD5809*1,AD5809*(X5809/100) )</f>
        <v>138708.16704000003</v>
      </c>
      <c r="AF5809" s="121">
        <v>0</v>
      </c>
      <c r="AG5809" s="121">
        <f>IF((AF5809-AE5809) &gt; 1,0,IF((AF5809-AE5809)&lt;0,AE5809-AF5809,AF5809-AE5809))</f>
        <v>138708.16704000003</v>
      </c>
      <c r="AH5809" s="121">
        <v>0.3</v>
      </c>
    </row>
    <row r="5810" spans="1:34" s="99" customFormat="1" x14ac:dyDescent="0.55000000000000004">
      <c r="A5810" s="107"/>
      <c r="B5810" s="161"/>
      <c r="C5810" s="161"/>
      <c r="D5810" s="162"/>
      <c r="E5810" s="161"/>
      <c r="F5810" s="161"/>
      <c r="G5810" s="161"/>
      <c r="H5810" s="161"/>
      <c r="I5810" s="163"/>
      <c r="J5810" s="161"/>
      <c r="K5810" s="121"/>
      <c r="L5810" s="121" t="s">
        <v>63</v>
      </c>
      <c r="M5810" s="121">
        <f>SUM(M5807:M5809)</f>
        <v>54600</v>
      </c>
      <c r="N5810" s="161"/>
      <c r="O5810" s="164"/>
      <c r="P5810" s="165"/>
      <c r="Q5810" s="164"/>
      <c r="R5810" s="164"/>
      <c r="S5810" s="166"/>
      <c r="T5810" s="161"/>
      <c r="U5810" s="161"/>
      <c r="V5810" s="161"/>
      <c r="W5810" s="121"/>
      <c r="X5810" s="163"/>
      <c r="Y5810" s="121"/>
      <c r="Z5810" s="121"/>
      <c r="AA5810" s="167"/>
      <c r="AB5810" s="167"/>
      <c r="AC5810" s="121"/>
      <c r="AD5810" s="121"/>
      <c r="AE5810" s="121">
        <f>SUM(AE5807:AE5809)</f>
        <v>2408127.9000000004</v>
      </c>
      <c r="AF5810" s="121"/>
      <c r="AG5810" s="121">
        <f>SUM(AG5807:AG5809)</f>
        <v>412030.68369000003</v>
      </c>
      <c r="AH5810" s="121"/>
    </row>
    <row r="5811" spans="1:34" s="99" customFormat="1" ht="23.25" customHeight="1" x14ac:dyDescent="0.55000000000000004">
      <c r="A5811" s="107" t="s">
        <v>7971</v>
      </c>
      <c r="B5811" s="161">
        <v>2750</v>
      </c>
      <c r="C5811" s="161">
        <v>9944</v>
      </c>
      <c r="D5811" s="162"/>
      <c r="E5811" s="161" t="s">
        <v>37</v>
      </c>
      <c r="F5811" s="161"/>
      <c r="G5811" s="161">
        <v>0</v>
      </c>
      <c r="H5811" s="161">
        <v>0</v>
      </c>
      <c r="I5811" s="163">
        <v>78</v>
      </c>
      <c r="J5811" s="161" t="s">
        <v>35</v>
      </c>
      <c r="K5811" s="121">
        <f>((G5811*400)+(H5811*100))+I5811</f>
        <v>78</v>
      </c>
      <c r="L5811" s="121">
        <v>225</v>
      </c>
      <c r="M5811" s="121">
        <f>K5811*L5811</f>
        <v>17550</v>
      </c>
      <c r="N5811" s="161"/>
      <c r="O5811" s="164"/>
      <c r="P5811" s="165"/>
      <c r="Q5811" s="164"/>
      <c r="R5811" s="164"/>
      <c r="S5811" s="166"/>
      <c r="T5811" s="161"/>
      <c r="U5811" s="161"/>
      <c r="V5811" s="161"/>
      <c r="W5811" s="121"/>
      <c r="X5811" s="163"/>
      <c r="Y5811" s="121"/>
      <c r="Z5811" s="121"/>
      <c r="AA5811" s="167"/>
      <c r="AB5811" s="167"/>
      <c r="AC5811" s="121"/>
      <c r="AD5811" s="121">
        <f>IF(AND(AC5811="",M5811=""),0,IF((AC5811=""),M5811,IF((M5811=""),AC5811,AC5811+M5811)))</f>
        <v>17550</v>
      </c>
      <c r="AE5811" s="121">
        <f>IF( (X5811=""),AD5811*1,AD5811*(X5811/100) )</f>
        <v>17550</v>
      </c>
      <c r="AF5811" s="121">
        <v>0</v>
      </c>
      <c r="AG5811" s="121">
        <f>IF((AF5811-AE5811) &gt; 1,0,IF((AF5811-AE5811)&lt;0,AE5811-AF5811,AF5811-AE5811))</f>
        <v>17550</v>
      </c>
      <c r="AH5811" s="121">
        <v>0.02</v>
      </c>
    </row>
    <row r="5812" spans="1:34" s="99" customFormat="1" x14ac:dyDescent="0.55000000000000004">
      <c r="A5812" s="107"/>
      <c r="B5812" s="161"/>
      <c r="C5812" s="161"/>
      <c r="D5812" s="162"/>
      <c r="E5812" s="161"/>
      <c r="F5812" s="161"/>
      <c r="G5812" s="161"/>
      <c r="H5812" s="161"/>
      <c r="I5812" s="163"/>
      <c r="J5812" s="161"/>
      <c r="K5812" s="121"/>
      <c r="L5812" s="121" t="s">
        <v>63</v>
      </c>
      <c r="M5812" s="121">
        <f>SUM(M5811:M5811)</f>
        <v>17550</v>
      </c>
      <c r="N5812" s="161"/>
      <c r="O5812" s="164"/>
      <c r="P5812" s="165"/>
      <c r="Q5812" s="164"/>
      <c r="R5812" s="164"/>
      <c r="S5812" s="166"/>
      <c r="T5812" s="161"/>
      <c r="U5812" s="161"/>
      <c r="V5812" s="161"/>
      <c r="W5812" s="121"/>
      <c r="X5812" s="163"/>
      <c r="Y5812" s="121"/>
      <c r="Z5812" s="121"/>
      <c r="AA5812" s="167"/>
      <c r="AB5812" s="167"/>
      <c r="AC5812" s="121"/>
      <c r="AD5812" s="121"/>
      <c r="AE5812" s="121">
        <f>SUM(AE5811:AE5811)</f>
        <v>17550</v>
      </c>
      <c r="AF5812" s="121"/>
      <c r="AG5812" s="121">
        <f>SUM(AG5811:AG5811)</f>
        <v>17550</v>
      </c>
      <c r="AH5812" s="121"/>
    </row>
    <row r="5813" spans="1:34" s="173" customFormat="1" x14ac:dyDescent="0.55000000000000004">
      <c r="A5813" s="122" t="s">
        <v>7972</v>
      </c>
      <c r="B5813" s="123">
        <v>2499</v>
      </c>
      <c r="C5813" s="123">
        <v>9707</v>
      </c>
      <c r="D5813" s="135" t="s">
        <v>894</v>
      </c>
      <c r="E5813" s="123" t="s">
        <v>34</v>
      </c>
      <c r="F5813" s="123">
        <v>2918</v>
      </c>
      <c r="G5813" s="123">
        <v>18</v>
      </c>
      <c r="H5813" s="123">
        <v>1</v>
      </c>
      <c r="I5813" s="136">
        <v>70</v>
      </c>
      <c r="J5813" s="123" t="s">
        <v>38</v>
      </c>
      <c r="K5813" s="137">
        <f>((G5813*400)+(H5813*100))+I5813</f>
        <v>7370</v>
      </c>
      <c r="L5813" s="137">
        <v>225</v>
      </c>
      <c r="M5813" s="137">
        <f>K5813*L5813</f>
        <v>1658250</v>
      </c>
      <c r="N5813" s="123"/>
      <c r="O5813" s="108"/>
      <c r="P5813" s="138"/>
      <c r="Q5813" s="108"/>
      <c r="R5813" s="108"/>
      <c r="S5813" s="139"/>
      <c r="T5813" s="123"/>
      <c r="U5813" s="123"/>
      <c r="V5813" s="123"/>
      <c r="W5813" s="137"/>
      <c r="X5813" s="136"/>
      <c r="Y5813" s="137"/>
      <c r="Z5813" s="137"/>
      <c r="AA5813" s="119"/>
      <c r="AB5813" s="119"/>
      <c r="AC5813" s="137"/>
      <c r="AD5813" s="137">
        <f>IF(AND(AC5813="",M5813=""),0,IF((AC5813=""),M5813,IF((M5813=""),AC5813,AC5813+M5813)))</f>
        <v>1658250</v>
      </c>
      <c r="AE5813" s="137">
        <f>IF( (X5813=""),AD5813*1,AD5813*(X5813/100) )</f>
        <v>1658250</v>
      </c>
      <c r="AF5813" s="137">
        <v>50000000</v>
      </c>
      <c r="AG5813" s="137">
        <f>IF((AF5813-AE5813) &gt; 1,0,IF((AF5813-AE5813)&lt;0,AE5813-AF5813,AF5813-AE5813))</f>
        <v>0</v>
      </c>
      <c r="AH5813" s="137">
        <v>0.01</v>
      </c>
    </row>
    <row r="5814" spans="1:34" s="173" customFormat="1" x14ac:dyDescent="0.55000000000000004">
      <c r="A5814" s="122"/>
      <c r="B5814" s="123">
        <v>2500</v>
      </c>
      <c r="C5814" s="123">
        <v>9708</v>
      </c>
      <c r="D5814" s="135" t="s">
        <v>894</v>
      </c>
      <c r="E5814" s="123" t="s">
        <v>34</v>
      </c>
      <c r="F5814" s="123">
        <v>2920</v>
      </c>
      <c r="G5814" s="123">
        <v>9</v>
      </c>
      <c r="H5814" s="123">
        <v>3</v>
      </c>
      <c r="I5814" s="136">
        <v>96</v>
      </c>
      <c r="J5814" s="123" t="s">
        <v>38</v>
      </c>
      <c r="K5814" s="137">
        <f>((G5814*400)+(H5814*100))+I5814</f>
        <v>3996</v>
      </c>
      <c r="L5814" s="137">
        <v>225</v>
      </c>
      <c r="M5814" s="137">
        <f>K5814*L5814</f>
        <v>899100</v>
      </c>
      <c r="N5814" s="123"/>
      <c r="O5814" s="108"/>
      <c r="P5814" s="138"/>
      <c r="Q5814" s="108"/>
      <c r="R5814" s="108"/>
      <c r="S5814" s="139"/>
      <c r="T5814" s="123"/>
      <c r="U5814" s="123"/>
      <c r="V5814" s="123"/>
      <c r="W5814" s="137"/>
      <c r="X5814" s="136"/>
      <c r="Y5814" s="137"/>
      <c r="Z5814" s="137"/>
      <c r="AA5814" s="119"/>
      <c r="AB5814" s="119"/>
      <c r="AC5814" s="137"/>
      <c r="AD5814" s="137">
        <f>IF(AND(AC5814="",M5814=""),0,IF((AC5814=""),M5814,IF((M5814=""),AC5814,AC5814+M5814)))</f>
        <v>899100</v>
      </c>
      <c r="AE5814" s="137">
        <f>IF( (X5814=""),AD5814*1,AD5814*(X5814/100) )</f>
        <v>899100</v>
      </c>
      <c r="AF5814" s="137">
        <v>50000000</v>
      </c>
      <c r="AG5814" s="137">
        <f>IF((AF5814-AE5814) &gt; 1,0,IF((AF5814-AE5814)&lt;0,AE5814-AF5814,AF5814-AE5814))</f>
        <v>0</v>
      </c>
      <c r="AH5814" s="137">
        <v>0.01</v>
      </c>
    </row>
    <row r="5815" spans="1:34" s="173" customFormat="1" x14ac:dyDescent="0.55000000000000004">
      <c r="A5815" s="122"/>
      <c r="B5815" s="123"/>
      <c r="C5815" s="123"/>
      <c r="D5815" s="135"/>
      <c r="E5815" s="123"/>
      <c r="F5815" s="123"/>
      <c r="G5815" s="123"/>
      <c r="H5815" s="123"/>
      <c r="I5815" s="136"/>
      <c r="J5815" s="123"/>
      <c r="K5815" s="137"/>
      <c r="L5815" s="137" t="s">
        <v>63</v>
      </c>
      <c r="M5815" s="137">
        <f>SUM(M5813:M5814)</f>
        <v>2557350</v>
      </c>
      <c r="N5815" s="123"/>
      <c r="O5815" s="108"/>
      <c r="P5815" s="138"/>
      <c r="Q5815" s="108"/>
      <c r="R5815" s="108"/>
      <c r="S5815" s="139"/>
      <c r="T5815" s="123"/>
      <c r="U5815" s="123"/>
      <c r="V5815" s="123"/>
      <c r="W5815" s="137"/>
      <c r="X5815" s="136"/>
      <c r="Y5815" s="137"/>
      <c r="Z5815" s="137"/>
      <c r="AA5815" s="119"/>
      <c r="AB5815" s="119"/>
      <c r="AC5815" s="137"/>
      <c r="AD5815" s="137"/>
      <c r="AE5815" s="137">
        <f>SUM(AE5813:AE5814)</f>
        <v>2557350</v>
      </c>
      <c r="AF5815" s="137"/>
      <c r="AG5815" s="137">
        <f>SUM(AG5813:AG5814)</f>
        <v>0</v>
      </c>
      <c r="AH5815" s="137"/>
    </row>
    <row r="5816" spans="1:34" s="173" customFormat="1" x14ac:dyDescent="0.55000000000000004">
      <c r="A5816" s="122" t="s">
        <v>7924</v>
      </c>
      <c r="B5816" s="123">
        <v>2501</v>
      </c>
      <c r="C5816" s="123">
        <v>6388</v>
      </c>
      <c r="D5816" s="135" t="s">
        <v>39</v>
      </c>
      <c r="E5816" s="123" t="s">
        <v>37</v>
      </c>
      <c r="F5816" s="123">
        <v>5400</v>
      </c>
      <c r="G5816" s="123">
        <v>5</v>
      </c>
      <c r="H5816" s="123">
        <v>1</v>
      </c>
      <c r="I5816" s="136">
        <v>0</v>
      </c>
      <c r="J5816" s="123" t="s">
        <v>38</v>
      </c>
      <c r="K5816" s="137">
        <f>((G5816*400)+(H5816*100))+I5816</f>
        <v>2100</v>
      </c>
      <c r="L5816" s="137">
        <v>400</v>
      </c>
      <c r="M5816" s="137">
        <f>K5816*L5816</f>
        <v>840000</v>
      </c>
      <c r="N5816" s="123"/>
      <c r="O5816" s="108"/>
      <c r="P5816" s="138"/>
      <c r="Q5816" s="108"/>
      <c r="R5816" s="108"/>
      <c r="S5816" s="139"/>
      <c r="T5816" s="123"/>
      <c r="U5816" s="123"/>
      <c r="V5816" s="123"/>
      <c r="W5816" s="137"/>
      <c r="X5816" s="136"/>
      <c r="Y5816" s="137"/>
      <c r="Z5816" s="137"/>
      <c r="AA5816" s="119"/>
      <c r="AB5816" s="119"/>
      <c r="AC5816" s="137"/>
      <c r="AD5816" s="137">
        <f>IF(AND(AC5816="",M5816=""),0,IF((AC5816=""),M5816,IF((M5816=""),AC5816,AC5816+M5816)))</f>
        <v>840000</v>
      </c>
      <c r="AE5816" s="137">
        <f>IF( (X5816=""),AD5816*1,AD5816*(X5816/100) )</f>
        <v>840000</v>
      </c>
      <c r="AF5816" s="137">
        <v>0</v>
      </c>
      <c r="AG5816" s="137">
        <f>IF((AF5816-AE5816) &gt; 1,0,IF((AF5816-AE5816)&lt;0,AE5816-AF5816,AF5816-AE5816))</f>
        <v>840000</v>
      </c>
      <c r="AH5816" s="137">
        <v>0.01</v>
      </c>
    </row>
    <row r="5817" spans="1:34" s="173" customFormat="1" x14ac:dyDescent="0.55000000000000004">
      <c r="A5817" s="122"/>
      <c r="B5817" s="123">
        <v>2502</v>
      </c>
      <c r="C5817" s="123">
        <v>6217</v>
      </c>
      <c r="D5817" s="135" t="s">
        <v>7973</v>
      </c>
      <c r="E5817" s="123" t="s">
        <v>37</v>
      </c>
      <c r="F5817" s="123">
        <v>5401</v>
      </c>
      <c r="G5817" s="123">
        <v>8</v>
      </c>
      <c r="H5817" s="123">
        <v>2</v>
      </c>
      <c r="I5817" s="136">
        <v>6</v>
      </c>
      <c r="J5817" s="123" t="s">
        <v>38</v>
      </c>
      <c r="K5817" s="137">
        <f>((G5817*400)+(H5817*100))+I5817</f>
        <v>3406</v>
      </c>
      <c r="L5817" s="137">
        <v>800</v>
      </c>
      <c r="M5817" s="137">
        <f>K5817*L5817</f>
        <v>2724800</v>
      </c>
      <c r="N5817" s="123"/>
      <c r="O5817" s="108"/>
      <c r="P5817" s="138"/>
      <c r="Q5817" s="108"/>
      <c r="R5817" s="108"/>
      <c r="S5817" s="139"/>
      <c r="T5817" s="123"/>
      <c r="U5817" s="123"/>
      <c r="V5817" s="123"/>
      <c r="W5817" s="137"/>
      <c r="X5817" s="136"/>
      <c r="Y5817" s="137"/>
      <c r="Z5817" s="137"/>
      <c r="AA5817" s="119"/>
      <c r="AB5817" s="119"/>
      <c r="AC5817" s="137"/>
      <c r="AD5817" s="137">
        <f>IF(AND(AC5817="",M5817=""),0,IF((AC5817=""),M5817,IF((M5817=""),AC5817,AC5817+M5817)))</f>
        <v>2724800</v>
      </c>
      <c r="AE5817" s="137">
        <f>IF( (X5817=""),AD5817*1,AD5817*(X5817/100) )</f>
        <v>2724800</v>
      </c>
      <c r="AF5817" s="137">
        <v>0</v>
      </c>
      <c r="AG5817" s="137">
        <f>IF((AF5817-AE5817) &gt; 1,0,IF((AF5817-AE5817)&lt;0,AE5817-AF5817,AF5817-AE5817))</f>
        <v>2724800</v>
      </c>
      <c r="AH5817" s="137">
        <v>0.01</v>
      </c>
    </row>
    <row r="5818" spans="1:34" s="173" customFormat="1" x14ac:dyDescent="0.55000000000000004">
      <c r="A5818" s="122"/>
      <c r="B5818" s="123">
        <v>2503</v>
      </c>
      <c r="C5818" s="123">
        <v>6387</v>
      </c>
      <c r="D5818" s="135" t="s">
        <v>40</v>
      </c>
      <c r="E5818" s="123" t="s">
        <v>37</v>
      </c>
      <c r="F5818" s="123">
        <v>5402</v>
      </c>
      <c r="G5818" s="123">
        <v>4</v>
      </c>
      <c r="H5818" s="123">
        <v>2</v>
      </c>
      <c r="I5818" s="136">
        <v>80</v>
      </c>
      <c r="J5818" s="123" t="s">
        <v>38</v>
      </c>
      <c r="K5818" s="137">
        <f>((G5818*400)+(H5818*100))+I5818</f>
        <v>1880</v>
      </c>
      <c r="L5818" s="137">
        <v>400</v>
      </c>
      <c r="M5818" s="137">
        <f>K5818*L5818</f>
        <v>752000</v>
      </c>
      <c r="N5818" s="123"/>
      <c r="O5818" s="108"/>
      <c r="P5818" s="138"/>
      <c r="Q5818" s="108"/>
      <c r="R5818" s="108"/>
      <c r="S5818" s="139"/>
      <c r="T5818" s="123"/>
      <c r="U5818" s="123"/>
      <c r="V5818" s="123"/>
      <c r="W5818" s="137"/>
      <c r="X5818" s="136"/>
      <c r="Y5818" s="137"/>
      <c r="Z5818" s="137"/>
      <c r="AA5818" s="119"/>
      <c r="AB5818" s="119"/>
      <c r="AC5818" s="137"/>
      <c r="AD5818" s="137">
        <f>IF(AND(AC5818="",M5818=""),0,IF((AC5818=""),M5818,IF((M5818=""),AC5818,AC5818+M5818)))</f>
        <v>752000</v>
      </c>
      <c r="AE5818" s="137">
        <f>IF( (X5818=""),AD5818*1,AD5818*(X5818/100) )</f>
        <v>752000</v>
      </c>
      <c r="AF5818" s="137">
        <v>0</v>
      </c>
      <c r="AG5818" s="137">
        <f>IF((AF5818-AE5818) &gt; 1,0,IF((AF5818-AE5818)&lt;0,AE5818-AF5818,AF5818-AE5818))</f>
        <v>752000</v>
      </c>
      <c r="AH5818" s="137">
        <v>0.01</v>
      </c>
    </row>
    <row r="5819" spans="1:34" s="173" customFormat="1" x14ac:dyDescent="0.55000000000000004">
      <c r="A5819" s="122"/>
      <c r="B5819" s="123"/>
      <c r="C5819" s="123"/>
      <c r="D5819" s="135"/>
      <c r="E5819" s="123"/>
      <c r="F5819" s="123"/>
      <c r="G5819" s="123"/>
      <c r="H5819" s="123"/>
      <c r="I5819" s="136"/>
      <c r="J5819" s="123"/>
      <c r="K5819" s="137"/>
      <c r="L5819" s="137" t="s">
        <v>63</v>
      </c>
      <c r="M5819" s="137">
        <f>SUM(M5816:M5818)</f>
        <v>4316800</v>
      </c>
      <c r="N5819" s="123"/>
      <c r="O5819" s="108"/>
      <c r="P5819" s="138"/>
      <c r="Q5819" s="108"/>
      <c r="R5819" s="108"/>
      <c r="S5819" s="139"/>
      <c r="T5819" s="123"/>
      <c r="U5819" s="123"/>
      <c r="V5819" s="123"/>
      <c r="W5819" s="137"/>
      <c r="X5819" s="136"/>
      <c r="Y5819" s="137"/>
      <c r="Z5819" s="137"/>
      <c r="AA5819" s="119"/>
      <c r="AB5819" s="119"/>
      <c r="AC5819" s="137"/>
      <c r="AD5819" s="137"/>
      <c r="AE5819" s="137">
        <f>SUM(AE5816:AE5818)</f>
        <v>4316800</v>
      </c>
      <c r="AF5819" s="137"/>
      <c r="AG5819" s="137">
        <f>SUM(AG5816:AG5818)</f>
        <v>4316800</v>
      </c>
      <c r="AH5819" s="137"/>
    </row>
    <row r="5820" spans="1:34" s="173" customFormat="1" x14ac:dyDescent="0.55000000000000004">
      <c r="A5820" s="122" t="s">
        <v>7976</v>
      </c>
      <c r="B5820" s="123">
        <v>2504</v>
      </c>
      <c r="C5820" s="123">
        <v>10283</v>
      </c>
      <c r="D5820" s="135" t="s">
        <v>7977</v>
      </c>
      <c r="E5820" s="123" t="s">
        <v>34</v>
      </c>
      <c r="F5820" s="123">
        <v>8297</v>
      </c>
      <c r="G5820" s="123">
        <v>0</v>
      </c>
      <c r="H5820" s="123">
        <v>1</v>
      </c>
      <c r="I5820" s="136">
        <v>85</v>
      </c>
      <c r="J5820" s="123" t="s">
        <v>35</v>
      </c>
      <c r="K5820" s="137">
        <f>((G5820*400)+(H5820*100))+I5820</f>
        <v>185</v>
      </c>
      <c r="L5820" s="137">
        <v>850</v>
      </c>
      <c r="M5820" s="137">
        <f>K5820*L5820</f>
        <v>157250</v>
      </c>
      <c r="N5820" s="123">
        <v>1</v>
      </c>
      <c r="O5820" s="108" t="s">
        <v>7974</v>
      </c>
      <c r="P5820" s="138">
        <v>3570800358724</v>
      </c>
      <c r="Q5820" s="108" t="s">
        <v>7975</v>
      </c>
      <c r="R5820" s="108" t="s">
        <v>7978</v>
      </c>
      <c r="S5820" s="139" t="s">
        <v>7979</v>
      </c>
      <c r="T5820" s="123" t="s">
        <v>51</v>
      </c>
      <c r="U5820" s="123" t="s">
        <v>45</v>
      </c>
      <c r="V5820" s="123" t="s">
        <v>52</v>
      </c>
      <c r="W5820" s="137">
        <v>447.12</v>
      </c>
      <c r="X5820" s="136">
        <v>84.36</v>
      </c>
      <c r="Y5820" s="137">
        <v>6750</v>
      </c>
      <c r="Z5820" s="137">
        <f>W5820*Y5820</f>
        <v>3018060</v>
      </c>
      <c r="AA5820" s="89">
        <v>6</v>
      </c>
      <c r="AB5820" s="89">
        <v>6</v>
      </c>
      <c r="AC5820" s="137">
        <f>(Z5820*(100-AB5820))/100</f>
        <v>2836976.4</v>
      </c>
      <c r="AD5820" s="137">
        <f>IF(AND(AC5820="",M5820=""),0,IF((AC5820=""),M5820, IF( (M5820=""),AC5820,SUM(AC5820:AC5821)+M5820)))</f>
        <v>2994226.4</v>
      </c>
      <c r="AE5820" s="137">
        <f>IF( (X5820=""),AD5820*1,AD5820*(X5820/100) )</f>
        <v>2525929.3910400001</v>
      </c>
      <c r="AF5820" s="137">
        <v>50000000</v>
      </c>
      <c r="AG5820" s="137">
        <f>IF((AF5820-AE5820) &gt; 1,0,IF((AF5820-AE5820)&lt;0,AE5820-AF5820,AF5820-AE5820))</f>
        <v>0</v>
      </c>
      <c r="AH5820" s="137">
        <v>0.02</v>
      </c>
    </row>
    <row r="5821" spans="1:34" s="173" customFormat="1" x14ac:dyDescent="0.55000000000000004">
      <c r="A5821" s="122"/>
      <c r="B5821" s="123"/>
      <c r="C5821" s="123"/>
      <c r="D5821" s="135"/>
      <c r="E5821" s="123"/>
      <c r="F5821" s="123"/>
      <c r="G5821" s="123"/>
      <c r="H5821" s="123"/>
      <c r="I5821" s="136"/>
      <c r="J5821" s="123"/>
      <c r="K5821" s="137"/>
      <c r="L5821" s="137"/>
      <c r="M5821" s="137"/>
      <c r="N5821" s="123"/>
      <c r="O5821" s="108"/>
      <c r="P5821" s="138"/>
      <c r="Q5821" s="108"/>
      <c r="R5821" s="108"/>
      <c r="S5821" s="139"/>
      <c r="T5821" s="123" t="s">
        <v>55</v>
      </c>
      <c r="U5821" s="123"/>
      <c r="V5821" s="123" t="s">
        <v>52</v>
      </c>
      <c r="W5821" s="137">
        <v>36.54</v>
      </c>
      <c r="X5821" s="136">
        <v>6.89</v>
      </c>
      <c r="Y5821" s="137">
        <v>0</v>
      </c>
      <c r="Z5821" s="137">
        <f>W5821*Y5821</f>
        <v>0</v>
      </c>
      <c r="AA5821" s="89">
        <v>6</v>
      </c>
      <c r="AB5821" s="89">
        <v>6</v>
      </c>
      <c r="AC5821" s="137">
        <f>(Z5821*(100-AB5821))/100</f>
        <v>0</v>
      </c>
      <c r="AD5821" s="137">
        <f>IF(AND(AC5821="",M5820=""),0,IF((AC5821=""),M5820, IF( (M5820=""),AC5821,SUM(AC5820:AC5821)+M5820)))</f>
        <v>2994226.4</v>
      </c>
      <c r="AE5821" s="137">
        <f>IF( (X5821=""),AD5821*1,AD5821*(X5821/100) )</f>
        <v>206302.19896000001</v>
      </c>
      <c r="AF5821" s="137">
        <v>50000000</v>
      </c>
      <c r="AG5821" s="137">
        <f>IF((AF5821-AE5821) &gt; 1,0,IF((AF5821-AE5821)&lt;0,AE5821-AF5821,AF5821-AE5821))</f>
        <v>0</v>
      </c>
      <c r="AH5821" s="137">
        <v>0.02</v>
      </c>
    </row>
    <row r="5822" spans="1:34" s="173" customFormat="1" x14ac:dyDescent="0.55000000000000004">
      <c r="A5822" s="122"/>
      <c r="B5822" s="123"/>
      <c r="C5822" s="123"/>
      <c r="D5822" s="135"/>
      <c r="E5822" s="123"/>
      <c r="F5822" s="123"/>
      <c r="G5822" s="123"/>
      <c r="H5822" s="123"/>
      <c r="I5822" s="136"/>
      <c r="J5822" s="123"/>
      <c r="K5822" s="137"/>
      <c r="L5822" s="137"/>
      <c r="M5822" s="137"/>
      <c r="N5822" s="123"/>
      <c r="O5822" s="108"/>
      <c r="P5822" s="138"/>
      <c r="Q5822" s="108"/>
      <c r="R5822" s="108"/>
      <c r="S5822" s="139"/>
      <c r="T5822" s="123" t="s">
        <v>51</v>
      </c>
      <c r="U5822" s="123"/>
      <c r="V5822" s="123" t="s">
        <v>52</v>
      </c>
      <c r="W5822" s="137">
        <v>46.33</v>
      </c>
      <c r="X5822" s="136">
        <v>8.74</v>
      </c>
      <c r="Y5822" s="137">
        <v>6750</v>
      </c>
      <c r="Z5822" s="137">
        <f>W5822*Y5822</f>
        <v>312727.5</v>
      </c>
      <c r="AA5822" s="89">
        <v>6</v>
      </c>
      <c r="AB5822" s="89">
        <v>6</v>
      </c>
      <c r="AC5822" s="137">
        <f>(Z5822*(100-AB5822))/100</f>
        <v>293963.84999999998</v>
      </c>
      <c r="AD5822" s="137">
        <f>IF(AND(AC5822="",M5820=""),0,IF((AC5822=""),M5820, IF( (M5820=""),AC5822,SUM(AC5820:AC5821)+M5820)))</f>
        <v>2994226.4</v>
      </c>
      <c r="AE5822" s="137">
        <f>IF( (X5822=""),AD5822*1,AD5822*(X5822/100) )</f>
        <v>261695.38736000002</v>
      </c>
      <c r="AF5822" s="137">
        <v>50000000</v>
      </c>
      <c r="AG5822" s="137">
        <f>IF((AF5822-AE5822) &gt; 1,0,IF((AF5822-AE5822)&lt;0,AE5822-AF5822,AF5822-AE5822))</f>
        <v>0</v>
      </c>
      <c r="AH5822" s="137">
        <v>0.02</v>
      </c>
    </row>
    <row r="5823" spans="1:34" s="173" customFormat="1" x14ac:dyDescent="0.55000000000000004">
      <c r="A5823" s="122"/>
      <c r="B5823" s="123"/>
      <c r="C5823" s="123"/>
      <c r="D5823" s="135"/>
      <c r="E5823" s="123"/>
      <c r="F5823" s="123"/>
      <c r="G5823" s="123"/>
      <c r="H5823" s="123"/>
      <c r="I5823" s="136"/>
      <c r="J5823" s="123"/>
      <c r="K5823" s="137"/>
      <c r="L5823" s="137" t="s">
        <v>63</v>
      </c>
      <c r="M5823" s="137">
        <f>SUM(M5820:M5822)</f>
        <v>157250</v>
      </c>
      <c r="N5823" s="123"/>
      <c r="O5823" s="108"/>
      <c r="P5823" s="138"/>
      <c r="Q5823" s="108"/>
      <c r="R5823" s="108"/>
      <c r="S5823" s="139"/>
      <c r="T5823" s="123"/>
      <c r="U5823" s="123"/>
      <c r="V5823" s="123"/>
      <c r="W5823" s="137"/>
      <c r="X5823" s="136"/>
      <c r="Y5823" s="137"/>
      <c r="Z5823" s="137"/>
      <c r="AA5823" s="119"/>
      <c r="AB5823" s="119"/>
      <c r="AC5823" s="137"/>
      <c r="AD5823" s="137"/>
      <c r="AE5823" s="137">
        <f>SUM(AE5820:AE5822)</f>
        <v>2993926.9773600004</v>
      </c>
      <c r="AF5823" s="137"/>
      <c r="AG5823" s="137">
        <f>SUM(AG5820:AG5822)</f>
        <v>0</v>
      </c>
      <c r="AH5823" s="137"/>
    </row>
    <row r="5824" spans="1:34" s="173" customFormat="1" x14ac:dyDescent="0.55000000000000004">
      <c r="A5824" s="122" t="s">
        <v>7982</v>
      </c>
      <c r="B5824" s="123">
        <v>2505</v>
      </c>
      <c r="C5824" s="123">
        <v>10142</v>
      </c>
      <c r="D5824" s="135" t="s">
        <v>7983</v>
      </c>
      <c r="E5824" s="123" t="s">
        <v>34</v>
      </c>
      <c r="F5824" s="123">
        <v>19644</v>
      </c>
      <c r="G5824" s="123">
        <v>0</v>
      </c>
      <c r="H5824" s="123">
        <v>0</v>
      </c>
      <c r="I5824" s="136">
        <v>18.5</v>
      </c>
      <c r="J5824" s="123" t="s">
        <v>35</v>
      </c>
      <c r="K5824" s="137">
        <f>((G5824*400)+(H5824*100))+I5824</f>
        <v>18.5</v>
      </c>
      <c r="L5824" s="137">
        <v>1250</v>
      </c>
      <c r="M5824" s="137">
        <f>K5824*L5824</f>
        <v>23125</v>
      </c>
      <c r="N5824" s="123">
        <v>1</v>
      </c>
      <c r="O5824" s="108" t="s">
        <v>7980</v>
      </c>
      <c r="P5824" s="138"/>
      <c r="Q5824" s="108" t="s">
        <v>7981</v>
      </c>
      <c r="R5824" s="108" t="s">
        <v>7984</v>
      </c>
      <c r="S5824" s="139"/>
      <c r="T5824" s="123" t="s">
        <v>51</v>
      </c>
      <c r="U5824" s="123" t="s">
        <v>45</v>
      </c>
      <c r="V5824" s="123" t="s">
        <v>52</v>
      </c>
      <c r="W5824" s="137">
        <v>27.3</v>
      </c>
      <c r="X5824" s="136">
        <v>100</v>
      </c>
      <c r="Y5824" s="137">
        <v>6750</v>
      </c>
      <c r="Z5824" s="137">
        <f>W5824*Y5824</f>
        <v>184275</v>
      </c>
      <c r="AA5824" s="89">
        <v>6</v>
      </c>
      <c r="AB5824" s="89">
        <v>6</v>
      </c>
      <c r="AC5824" s="137">
        <f>(Z5824*(100-AB5824))/100</f>
        <v>173218.5</v>
      </c>
      <c r="AD5824" s="137">
        <f>IF(AND(AC5824="",M5824=""),0,IF((AC5824=""),M5824, IF( (M5824=""),AC5824,SUM(AC5824:AC5825)+M5824)))</f>
        <v>196343.5</v>
      </c>
      <c r="AE5824" s="137">
        <f>IF( (X5824=""),AD5824*1,AD5824*(X5824/100) )</f>
        <v>196343.5</v>
      </c>
      <c r="AF5824" s="137">
        <v>50000000</v>
      </c>
      <c r="AG5824" s="137">
        <f>IF((AF5824-AE5824) &gt; 1,0,IF((AF5824-AE5824)&lt;0,AE5824-AF5824,AF5824-AE5824))</f>
        <v>0</v>
      </c>
      <c r="AH5824" s="137">
        <v>0.02</v>
      </c>
    </row>
    <row r="5825" spans="1:34" s="173" customFormat="1" x14ac:dyDescent="0.55000000000000004">
      <c r="A5825" s="122"/>
      <c r="B5825" s="123"/>
      <c r="C5825" s="123"/>
      <c r="D5825" s="135"/>
      <c r="E5825" s="123"/>
      <c r="F5825" s="123"/>
      <c r="G5825" s="123"/>
      <c r="H5825" s="123"/>
      <c r="I5825" s="136"/>
      <c r="J5825" s="123"/>
      <c r="K5825" s="137"/>
      <c r="L5825" s="137" t="s">
        <v>63</v>
      </c>
      <c r="M5825" s="137">
        <f>SUM(M5824:M5824)</f>
        <v>23125</v>
      </c>
      <c r="N5825" s="123"/>
      <c r="O5825" s="108"/>
      <c r="P5825" s="138"/>
      <c r="Q5825" s="108"/>
      <c r="R5825" s="108"/>
      <c r="S5825" s="139"/>
      <c r="T5825" s="123"/>
      <c r="U5825" s="123"/>
      <c r="V5825" s="123"/>
      <c r="W5825" s="137"/>
      <c r="X5825" s="136"/>
      <c r="Y5825" s="137"/>
      <c r="Z5825" s="137"/>
      <c r="AA5825" s="119"/>
      <c r="AB5825" s="119"/>
      <c r="AC5825" s="137"/>
      <c r="AD5825" s="137"/>
      <c r="AE5825" s="137">
        <f>SUM(AE5824:AE5824)</f>
        <v>196343.5</v>
      </c>
      <c r="AF5825" s="137"/>
      <c r="AG5825" s="137">
        <f>SUM(AG5824:AG5824)</f>
        <v>0</v>
      </c>
      <c r="AH5825" s="137"/>
    </row>
    <row r="5826" spans="1:34" s="173" customFormat="1" x14ac:dyDescent="0.55000000000000004">
      <c r="A5826" s="122" t="s">
        <v>7924</v>
      </c>
      <c r="B5826" s="123">
        <v>2506</v>
      </c>
      <c r="C5826" s="123">
        <v>6541</v>
      </c>
      <c r="D5826" s="135" t="s">
        <v>7985</v>
      </c>
      <c r="E5826" s="123" t="s">
        <v>34</v>
      </c>
      <c r="F5826" s="123">
        <v>23101</v>
      </c>
      <c r="G5826" s="123">
        <v>0</v>
      </c>
      <c r="H5826" s="123">
        <v>2</v>
      </c>
      <c r="I5826" s="136">
        <v>19</v>
      </c>
      <c r="J5826" s="123" t="s">
        <v>35</v>
      </c>
      <c r="K5826" s="137">
        <f>((G5826*400)+(H5826*100))+I5826</f>
        <v>219</v>
      </c>
      <c r="L5826" s="137">
        <v>650</v>
      </c>
      <c r="M5826" s="137">
        <f>K5826*L5826</f>
        <v>142350</v>
      </c>
      <c r="N5826" s="123"/>
      <c r="O5826" s="108"/>
      <c r="P5826" s="138"/>
      <c r="Q5826" s="108"/>
      <c r="R5826" s="108"/>
      <c r="S5826" s="139"/>
      <c r="T5826" s="123"/>
      <c r="U5826" s="123"/>
      <c r="V5826" s="123"/>
      <c r="W5826" s="137"/>
      <c r="X5826" s="136"/>
      <c r="Y5826" s="137"/>
      <c r="Z5826" s="137"/>
      <c r="AA5826" s="119"/>
      <c r="AB5826" s="119"/>
      <c r="AC5826" s="137"/>
      <c r="AD5826" s="137">
        <f>IF(AND(AC5826="",M5826=""),0,IF((AC5826=""),M5826,IF((M5826=""),AC5826,AC5826+M5826)))</f>
        <v>142350</v>
      </c>
      <c r="AE5826" s="137">
        <f>IF( (X5826=""),AD5826*1,AD5826*(X5826/100) )</f>
        <v>142350</v>
      </c>
      <c r="AF5826" s="137">
        <v>50000000</v>
      </c>
      <c r="AG5826" s="137">
        <f>IF((AF5826-AE5826) &gt; 1,0,IF((AF5826-AE5826)&lt;0,AE5826-AF5826,AF5826-AE5826))</f>
        <v>0</v>
      </c>
      <c r="AH5826" s="137">
        <v>0.02</v>
      </c>
    </row>
    <row r="5827" spans="1:34" s="173" customFormat="1" x14ac:dyDescent="0.55000000000000004">
      <c r="A5827" s="122"/>
      <c r="B5827" s="123"/>
      <c r="C5827" s="123"/>
      <c r="D5827" s="135"/>
      <c r="E5827" s="123"/>
      <c r="F5827" s="123"/>
      <c r="G5827" s="123"/>
      <c r="H5827" s="123"/>
      <c r="I5827" s="136"/>
      <c r="J5827" s="123"/>
      <c r="K5827" s="137"/>
      <c r="L5827" s="137" t="s">
        <v>63</v>
      </c>
      <c r="M5827" s="137">
        <f>SUM(M5826:M5826)</f>
        <v>142350</v>
      </c>
      <c r="N5827" s="123"/>
      <c r="O5827" s="108"/>
      <c r="P5827" s="138"/>
      <c r="Q5827" s="108"/>
      <c r="R5827" s="108"/>
      <c r="S5827" s="139"/>
      <c r="T5827" s="123"/>
      <c r="U5827" s="123"/>
      <c r="V5827" s="123"/>
      <c r="W5827" s="137"/>
      <c r="X5827" s="136"/>
      <c r="Y5827" s="137"/>
      <c r="Z5827" s="137"/>
      <c r="AA5827" s="119"/>
      <c r="AB5827" s="119"/>
      <c r="AC5827" s="137"/>
      <c r="AD5827" s="137"/>
      <c r="AE5827" s="137">
        <f>SUM(AE5826:AE5826)</f>
        <v>142350</v>
      </c>
      <c r="AF5827" s="137"/>
      <c r="AG5827" s="137">
        <f>SUM(AG5826:AG5826)</f>
        <v>0</v>
      </c>
      <c r="AH5827" s="137"/>
    </row>
    <row r="5828" spans="1:34" s="173" customFormat="1" x14ac:dyDescent="0.55000000000000004">
      <c r="A5828" s="122" t="s">
        <v>7988</v>
      </c>
      <c r="B5828" s="123">
        <v>2507</v>
      </c>
      <c r="C5828" s="123">
        <v>6558</v>
      </c>
      <c r="D5828" s="135" t="s">
        <v>7989</v>
      </c>
      <c r="E5828" s="123" t="s">
        <v>34</v>
      </c>
      <c r="F5828" s="123">
        <v>23120</v>
      </c>
      <c r="G5828" s="123">
        <v>0</v>
      </c>
      <c r="H5828" s="123">
        <v>1</v>
      </c>
      <c r="I5828" s="136">
        <v>0</v>
      </c>
      <c r="J5828" s="123" t="s">
        <v>35</v>
      </c>
      <c r="K5828" s="137">
        <f>((G5828*400)+(H5828*100))+I5828</f>
        <v>100</v>
      </c>
      <c r="L5828" s="137">
        <v>650</v>
      </c>
      <c r="M5828" s="137">
        <f>K5828*L5828</f>
        <v>65000</v>
      </c>
      <c r="N5828" s="123">
        <v>1</v>
      </c>
      <c r="O5828" s="108" t="s">
        <v>7986</v>
      </c>
      <c r="P5828" s="138">
        <v>3570800017706</v>
      </c>
      <c r="Q5828" s="108" t="s">
        <v>7987</v>
      </c>
      <c r="R5828" s="108" t="s">
        <v>7990</v>
      </c>
      <c r="S5828" s="139" t="s">
        <v>7991</v>
      </c>
      <c r="T5828" s="123" t="s">
        <v>51</v>
      </c>
      <c r="U5828" s="123" t="s">
        <v>45</v>
      </c>
      <c r="V5828" s="123" t="s">
        <v>52</v>
      </c>
      <c r="W5828" s="137">
        <v>233.6</v>
      </c>
      <c r="X5828" s="136">
        <v>100</v>
      </c>
      <c r="Y5828" s="137">
        <v>6750</v>
      </c>
      <c r="Z5828" s="137">
        <f>W5828*Y5828</f>
        <v>1576800</v>
      </c>
      <c r="AA5828" s="89">
        <v>6</v>
      </c>
      <c r="AB5828" s="89">
        <v>6</v>
      </c>
      <c r="AC5828" s="137">
        <f>(Z5828*(100-AB5828))/100</f>
        <v>1482192</v>
      </c>
      <c r="AD5828" s="137">
        <f>IF(AND(AC5828="",M5828=""),0,IF((AC5828=""),M5828, IF( (M5828=""),AC5828,SUM(AC5828:AC5831)+M5828)))</f>
        <v>1547192</v>
      </c>
      <c r="AE5828" s="137">
        <f>IF( (X5828=""),AD5828*1,AD5828*(X5828/100) )</f>
        <v>1547192</v>
      </c>
      <c r="AF5828" s="137">
        <v>50000000</v>
      </c>
      <c r="AG5828" s="137">
        <f>IF((AF5828-AE5828) &gt; 1,0,IF((AF5828-AE5828)&lt;0,AE5828-AF5828,AF5828-AE5828))</f>
        <v>0</v>
      </c>
      <c r="AH5828" s="137">
        <v>0.02</v>
      </c>
    </row>
    <row r="5829" spans="1:34" s="173" customFormat="1" x14ac:dyDescent="0.55000000000000004">
      <c r="A5829" s="122"/>
      <c r="B5829" s="123"/>
      <c r="C5829" s="123"/>
      <c r="D5829" s="135"/>
      <c r="E5829" s="123"/>
      <c r="F5829" s="123"/>
      <c r="G5829" s="123"/>
      <c r="H5829" s="123"/>
      <c r="I5829" s="136"/>
      <c r="J5829" s="123"/>
      <c r="K5829" s="137"/>
      <c r="L5829" s="137" t="s">
        <v>63</v>
      </c>
      <c r="M5829" s="137">
        <f>SUM(M5828:M5828)</f>
        <v>65000</v>
      </c>
      <c r="N5829" s="123"/>
      <c r="O5829" s="108"/>
      <c r="P5829" s="138"/>
      <c r="Q5829" s="108"/>
      <c r="R5829" s="108"/>
      <c r="S5829" s="139"/>
      <c r="T5829" s="123"/>
      <c r="U5829" s="123"/>
      <c r="V5829" s="123"/>
      <c r="W5829" s="137"/>
      <c r="X5829" s="136"/>
      <c r="Y5829" s="137"/>
      <c r="Z5829" s="137"/>
      <c r="AA5829" s="119"/>
      <c r="AB5829" s="119"/>
      <c r="AC5829" s="137"/>
      <c r="AD5829" s="137"/>
      <c r="AE5829" s="137">
        <f>SUM(AE5828:AE5828)</f>
        <v>1547192</v>
      </c>
      <c r="AF5829" s="137"/>
      <c r="AG5829" s="137">
        <f>SUM(AG5828:AG5828)</f>
        <v>0</v>
      </c>
      <c r="AH5829" s="137"/>
    </row>
    <row r="5830" spans="1:34" s="99" customFormat="1" x14ac:dyDescent="0.55000000000000004">
      <c r="A5830" s="107" t="s">
        <v>7992</v>
      </c>
      <c r="B5830" s="102">
        <v>2508</v>
      </c>
      <c r="C5830" s="102">
        <v>10323</v>
      </c>
      <c r="D5830" s="90" t="s">
        <v>7993</v>
      </c>
      <c r="E5830" s="102" t="s">
        <v>34</v>
      </c>
      <c r="F5830" s="102">
        <v>3412</v>
      </c>
      <c r="G5830" s="102">
        <v>0</v>
      </c>
      <c r="H5830" s="102">
        <v>3</v>
      </c>
      <c r="I5830" s="98">
        <v>81.599999999999994</v>
      </c>
      <c r="J5830" s="102" t="s">
        <v>68</v>
      </c>
      <c r="K5830" s="94">
        <f>((G5830*400)+(H5830*100))+I5830</f>
        <v>381.6</v>
      </c>
      <c r="L5830" s="94">
        <v>7250</v>
      </c>
      <c r="M5830" s="94">
        <f>K5830*L5830</f>
        <v>2766600</v>
      </c>
      <c r="N5830" s="102"/>
      <c r="O5830" s="111"/>
      <c r="P5830" s="96"/>
      <c r="Q5830" s="111"/>
      <c r="R5830" s="111"/>
      <c r="S5830" s="97"/>
      <c r="T5830" s="102"/>
      <c r="U5830" s="102"/>
      <c r="V5830" s="102"/>
      <c r="W5830" s="94"/>
      <c r="X5830" s="98"/>
      <c r="Y5830" s="94"/>
      <c r="Z5830" s="94"/>
      <c r="AA5830" s="89"/>
      <c r="AB5830" s="89"/>
      <c r="AC5830" s="94"/>
      <c r="AD5830" s="94">
        <f>IF(AND(AC5830="",M5830=""),0,IF((AC5830=""),M5830,IF((M5830=""),AC5830,AC5830+M5830)))</f>
        <v>2766600</v>
      </c>
      <c r="AE5830" s="94">
        <f>IF( (X5830=""),AD5830*1,AD5830*(X5830/100) )</f>
        <v>2766600</v>
      </c>
      <c r="AF5830" s="94">
        <v>0</v>
      </c>
      <c r="AG5830" s="94">
        <f>IF((AF5830-AE5830) &gt; 1,0,IF((AF5830-AE5830)&lt;0,AE5830-AF5830,AF5830-AE5830))</f>
        <v>2766600</v>
      </c>
      <c r="AH5830" s="94">
        <v>0.3</v>
      </c>
    </row>
    <row r="5831" spans="1:34" s="173" customFormat="1" x14ac:dyDescent="0.55000000000000004">
      <c r="A5831" s="122"/>
      <c r="B5831" s="123"/>
      <c r="C5831" s="123"/>
      <c r="D5831" s="135"/>
      <c r="E5831" s="123"/>
      <c r="F5831" s="123"/>
      <c r="G5831" s="123"/>
      <c r="H5831" s="123"/>
      <c r="I5831" s="136"/>
      <c r="J5831" s="123"/>
      <c r="K5831" s="137"/>
      <c r="L5831" s="137" t="s">
        <v>63</v>
      </c>
      <c r="M5831" s="137">
        <f>SUM(M5830:M5830)</f>
        <v>2766600</v>
      </c>
      <c r="N5831" s="123"/>
      <c r="O5831" s="108"/>
      <c r="P5831" s="138"/>
      <c r="Q5831" s="108"/>
      <c r="R5831" s="108"/>
      <c r="S5831" s="139"/>
      <c r="T5831" s="123"/>
      <c r="U5831" s="123"/>
      <c r="V5831" s="123"/>
      <c r="W5831" s="137"/>
      <c r="X5831" s="136"/>
      <c r="Y5831" s="137"/>
      <c r="Z5831" s="137"/>
      <c r="AA5831" s="119"/>
      <c r="AB5831" s="119"/>
      <c r="AC5831" s="137"/>
      <c r="AD5831" s="137"/>
      <c r="AE5831" s="137">
        <f>SUM(AE5830:AE5830)</f>
        <v>2766600</v>
      </c>
      <c r="AF5831" s="137"/>
      <c r="AG5831" s="137">
        <f>SUM(AG5830:AG5830)</f>
        <v>2766600</v>
      </c>
      <c r="AH5831" s="137"/>
    </row>
    <row r="5832" spans="1:34" s="173" customFormat="1" x14ac:dyDescent="0.55000000000000004">
      <c r="A5832" s="122" t="s">
        <v>7994</v>
      </c>
      <c r="B5832" s="123">
        <v>2509</v>
      </c>
      <c r="C5832" s="123">
        <v>8278</v>
      </c>
      <c r="D5832" s="135" t="s">
        <v>7995</v>
      </c>
      <c r="E5832" s="123" t="s">
        <v>34</v>
      </c>
      <c r="F5832" s="123">
        <v>573</v>
      </c>
      <c r="G5832" s="123">
        <v>0</v>
      </c>
      <c r="H5832" s="123">
        <v>2</v>
      </c>
      <c r="I5832" s="136">
        <v>0</v>
      </c>
      <c r="J5832" s="123" t="s">
        <v>38</v>
      </c>
      <c r="K5832" s="137">
        <f>((G5832*400)+(H5832*100))+I5832</f>
        <v>200</v>
      </c>
      <c r="L5832" s="137">
        <v>800</v>
      </c>
      <c r="M5832" s="137">
        <f>K5832*L5832</f>
        <v>160000</v>
      </c>
      <c r="N5832" s="123"/>
      <c r="O5832" s="108"/>
      <c r="P5832" s="138"/>
      <c r="Q5832" s="108"/>
      <c r="R5832" s="108"/>
      <c r="S5832" s="139"/>
      <c r="T5832" s="123"/>
      <c r="U5832" s="123"/>
      <c r="V5832" s="123"/>
      <c r="W5832" s="137"/>
      <c r="X5832" s="136"/>
      <c r="Y5832" s="137"/>
      <c r="Z5832" s="137"/>
      <c r="AA5832" s="119"/>
      <c r="AB5832" s="119"/>
      <c r="AC5832" s="137"/>
      <c r="AD5832" s="137">
        <f>IF(AND(AC5832="",M5832=""),0,IF((AC5832=""),M5832,IF((M5832=""),AC5832,AC5832+M5832)))</f>
        <v>160000</v>
      </c>
      <c r="AE5832" s="137">
        <f>IF( (X5832=""),AD5832*1,AD5832*(X5832/100) )</f>
        <v>160000</v>
      </c>
      <c r="AF5832" s="137">
        <v>50000000</v>
      </c>
      <c r="AG5832" s="137">
        <f>IF((AF5832-AE5832) &gt; 1,0,IF((AF5832-AE5832)&lt;0,AE5832-AF5832,AF5832-AE5832))</f>
        <v>0</v>
      </c>
      <c r="AH5832" s="137">
        <v>0.01</v>
      </c>
    </row>
    <row r="5833" spans="1:34" s="173" customFormat="1" x14ac:dyDescent="0.55000000000000004">
      <c r="A5833" s="122"/>
      <c r="B5833" s="123">
        <v>2510</v>
      </c>
      <c r="C5833" s="123">
        <v>8277</v>
      </c>
      <c r="D5833" s="135" t="s">
        <v>7996</v>
      </c>
      <c r="E5833" s="123" t="s">
        <v>34</v>
      </c>
      <c r="F5833" s="123">
        <v>3629</v>
      </c>
      <c r="G5833" s="123">
        <v>0</v>
      </c>
      <c r="H5833" s="123">
        <v>2</v>
      </c>
      <c r="I5833" s="136">
        <v>0</v>
      </c>
      <c r="J5833" s="123" t="s">
        <v>38</v>
      </c>
      <c r="K5833" s="137">
        <f>((G5833*400)+(H5833*100))+I5833</f>
        <v>200</v>
      </c>
      <c r="L5833" s="137">
        <v>300</v>
      </c>
      <c r="M5833" s="137">
        <f>K5833*L5833</f>
        <v>60000</v>
      </c>
      <c r="N5833" s="123"/>
      <c r="O5833" s="108"/>
      <c r="P5833" s="138"/>
      <c r="Q5833" s="108"/>
      <c r="R5833" s="108"/>
      <c r="S5833" s="139"/>
      <c r="T5833" s="123"/>
      <c r="U5833" s="123"/>
      <c r="V5833" s="123"/>
      <c r="W5833" s="137"/>
      <c r="X5833" s="136"/>
      <c r="Y5833" s="137"/>
      <c r="Z5833" s="137"/>
      <c r="AA5833" s="119"/>
      <c r="AB5833" s="119"/>
      <c r="AC5833" s="137"/>
      <c r="AD5833" s="137">
        <f>IF(AND(AC5833="",M5833=""),0,IF((AC5833=""),M5833,IF((M5833=""),AC5833,AC5833+M5833)))</f>
        <v>60000</v>
      </c>
      <c r="AE5833" s="137">
        <f>IF( (X5833=""),AD5833*1,AD5833*(X5833/100) )</f>
        <v>60000</v>
      </c>
      <c r="AF5833" s="137">
        <v>50000000</v>
      </c>
      <c r="AG5833" s="137">
        <f>IF((AF5833-AE5833) &gt; 1,0,IF((AF5833-AE5833)&lt;0,AE5833-AF5833,AF5833-AE5833))</f>
        <v>0</v>
      </c>
      <c r="AH5833" s="137">
        <v>0.01</v>
      </c>
    </row>
    <row r="5834" spans="1:34" s="173" customFormat="1" x14ac:dyDescent="0.55000000000000004">
      <c r="A5834" s="122"/>
      <c r="B5834" s="123">
        <v>2511</v>
      </c>
      <c r="C5834" s="123">
        <v>8276</v>
      </c>
      <c r="D5834" s="135" t="s">
        <v>7997</v>
      </c>
      <c r="E5834" s="123" t="s">
        <v>34</v>
      </c>
      <c r="F5834" s="123">
        <v>3630</v>
      </c>
      <c r="G5834" s="123">
        <v>0</v>
      </c>
      <c r="H5834" s="123">
        <v>2</v>
      </c>
      <c r="I5834" s="136">
        <v>0</v>
      </c>
      <c r="J5834" s="123" t="s">
        <v>38</v>
      </c>
      <c r="K5834" s="137">
        <f>((G5834*400)+(H5834*100))+I5834</f>
        <v>200</v>
      </c>
      <c r="L5834" s="137">
        <v>600</v>
      </c>
      <c r="M5834" s="137">
        <f>K5834*L5834</f>
        <v>120000</v>
      </c>
      <c r="N5834" s="123"/>
      <c r="O5834" s="108"/>
      <c r="P5834" s="138"/>
      <c r="Q5834" s="108"/>
      <c r="R5834" s="108"/>
      <c r="S5834" s="139"/>
      <c r="T5834" s="123"/>
      <c r="U5834" s="123"/>
      <c r="V5834" s="123"/>
      <c r="W5834" s="137"/>
      <c r="X5834" s="136"/>
      <c r="Y5834" s="137"/>
      <c r="Z5834" s="137"/>
      <c r="AA5834" s="119"/>
      <c r="AB5834" s="119"/>
      <c r="AC5834" s="137"/>
      <c r="AD5834" s="137">
        <f>IF(AND(AC5834="",M5834=""),0,IF((AC5834=""),M5834,IF((M5834=""),AC5834,AC5834+M5834)))</f>
        <v>120000</v>
      </c>
      <c r="AE5834" s="137">
        <f>IF( (X5834=""),AD5834*1,AD5834*(X5834/100) )</f>
        <v>120000</v>
      </c>
      <c r="AF5834" s="137">
        <v>50000000</v>
      </c>
      <c r="AG5834" s="137">
        <f>IF((AF5834-AE5834) &gt; 1,0,IF((AF5834-AE5834)&lt;0,AE5834-AF5834,AF5834-AE5834))</f>
        <v>0</v>
      </c>
      <c r="AH5834" s="137">
        <v>0.01</v>
      </c>
    </row>
    <row r="5835" spans="1:34" s="173" customFormat="1" x14ac:dyDescent="0.55000000000000004">
      <c r="A5835" s="122"/>
      <c r="B5835" s="123"/>
      <c r="C5835" s="123"/>
      <c r="D5835" s="135"/>
      <c r="E5835" s="123"/>
      <c r="F5835" s="123"/>
      <c r="G5835" s="123"/>
      <c r="H5835" s="123"/>
      <c r="I5835" s="136"/>
      <c r="J5835" s="123"/>
      <c r="K5835" s="137"/>
      <c r="L5835" s="137" t="s">
        <v>63</v>
      </c>
      <c r="M5835" s="137">
        <f>SUM(M5832:M5834)</f>
        <v>340000</v>
      </c>
      <c r="N5835" s="123"/>
      <c r="O5835" s="108"/>
      <c r="P5835" s="138"/>
      <c r="Q5835" s="108"/>
      <c r="R5835" s="108"/>
      <c r="S5835" s="139"/>
      <c r="T5835" s="123"/>
      <c r="U5835" s="123"/>
      <c r="V5835" s="123"/>
      <c r="W5835" s="137"/>
      <c r="X5835" s="136"/>
      <c r="Y5835" s="137"/>
      <c r="Z5835" s="137"/>
      <c r="AA5835" s="119"/>
      <c r="AB5835" s="119"/>
      <c r="AC5835" s="137"/>
      <c r="AD5835" s="137"/>
      <c r="AE5835" s="137">
        <f>SUM(AE5832:AE5834)</f>
        <v>340000</v>
      </c>
      <c r="AF5835" s="137"/>
      <c r="AG5835" s="137">
        <f>SUM(AG5832:AG5834)</f>
        <v>0</v>
      </c>
      <c r="AH5835" s="137"/>
    </row>
    <row r="5836" spans="1:34" s="99" customFormat="1" x14ac:dyDescent="0.55000000000000004">
      <c r="A5836" s="107" t="s">
        <v>8000</v>
      </c>
      <c r="B5836" s="161">
        <v>2764</v>
      </c>
      <c r="C5836" s="161">
        <v>8424</v>
      </c>
      <c r="D5836" s="162" t="s">
        <v>8001</v>
      </c>
      <c r="E5836" s="161" t="s">
        <v>34</v>
      </c>
      <c r="F5836" s="161">
        <v>3679</v>
      </c>
      <c r="G5836" s="161">
        <v>0</v>
      </c>
      <c r="H5836" s="161">
        <v>0</v>
      </c>
      <c r="I5836" s="163">
        <v>89</v>
      </c>
      <c r="J5836" s="123" t="s">
        <v>35</v>
      </c>
      <c r="K5836" s="121">
        <f>((G5836*400)+(H5836*100))+I5836</f>
        <v>89</v>
      </c>
      <c r="L5836" s="121">
        <v>800</v>
      </c>
      <c r="M5836" s="121">
        <f>K5836*L5836</f>
        <v>71200</v>
      </c>
      <c r="N5836" s="161">
        <v>1</v>
      </c>
      <c r="O5836" s="164" t="s">
        <v>7998</v>
      </c>
      <c r="P5836" s="165">
        <v>3570800350138</v>
      </c>
      <c r="Q5836" s="164" t="s">
        <v>7999</v>
      </c>
      <c r="R5836" s="164" t="s">
        <v>8002</v>
      </c>
      <c r="S5836" s="166" t="s">
        <v>8003</v>
      </c>
      <c r="T5836" s="161" t="s">
        <v>51</v>
      </c>
      <c r="U5836" s="161" t="s">
        <v>45</v>
      </c>
      <c r="V5836" s="161" t="s">
        <v>46</v>
      </c>
      <c r="W5836" s="121">
        <v>203.3</v>
      </c>
      <c r="X5836" s="163">
        <v>100</v>
      </c>
      <c r="Y5836" s="121">
        <v>6750</v>
      </c>
      <c r="Z5836" s="121">
        <f>W5836*Y5836</f>
        <v>1372275</v>
      </c>
      <c r="AA5836" s="167">
        <v>21</v>
      </c>
      <c r="AB5836" s="167">
        <v>32</v>
      </c>
      <c r="AC5836" s="121">
        <f>(Z5836*(100-AB5836))/100</f>
        <v>933147</v>
      </c>
      <c r="AD5836" s="121">
        <f>IF(AND(AC5836="",M5836=""),0,IF((AC5836=""),M5836, IF( (M5836=""),AC5836,SUM(AC5836:AC5838)+M5836)))</f>
        <v>1004347</v>
      </c>
      <c r="AE5836" s="121">
        <f>IF( (X5836=""),AD5836*1,AD5836*(X5836/100) )</f>
        <v>1004347</v>
      </c>
      <c r="AF5836" s="121">
        <v>0</v>
      </c>
      <c r="AG5836" s="121">
        <f>IF((AF5836-AE5836) &gt; 1,0,IF((AF5836-AE5836)&lt;0,AE5836-AF5836,AF5836-AE5836))</f>
        <v>1004347</v>
      </c>
      <c r="AH5836" s="121">
        <v>0.02</v>
      </c>
    </row>
    <row r="5837" spans="1:34" s="99" customFormat="1" x14ac:dyDescent="0.55000000000000004">
      <c r="A5837" s="107"/>
      <c r="B5837" s="161"/>
      <c r="C5837" s="161"/>
      <c r="D5837" s="162"/>
      <c r="E5837" s="161"/>
      <c r="F5837" s="161"/>
      <c r="G5837" s="161"/>
      <c r="H5837" s="161"/>
      <c r="I5837" s="163"/>
      <c r="J5837" s="161"/>
      <c r="K5837" s="121"/>
      <c r="L5837" s="121" t="s">
        <v>63</v>
      </c>
      <c r="M5837" s="121">
        <f>SUM(M5836:M5836)</f>
        <v>71200</v>
      </c>
      <c r="N5837" s="161"/>
      <c r="O5837" s="164"/>
      <c r="P5837" s="165"/>
      <c r="Q5837" s="164"/>
      <c r="R5837" s="164"/>
      <c r="S5837" s="166"/>
      <c r="T5837" s="161"/>
      <c r="U5837" s="161"/>
      <c r="V5837" s="161"/>
      <c r="W5837" s="121"/>
      <c r="X5837" s="163"/>
      <c r="Y5837" s="121"/>
      <c r="Z5837" s="121"/>
      <c r="AA5837" s="167"/>
      <c r="AB5837" s="167"/>
      <c r="AC5837" s="121"/>
      <c r="AD5837" s="121"/>
      <c r="AE5837" s="121">
        <f>SUM(AE5836:AE5836)</f>
        <v>1004347</v>
      </c>
      <c r="AF5837" s="121"/>
      <c r="AG5837" s="121">
        <f>SUM(AG5836:AG5836)</f>
        <v>1004347</v>
      </c>
      <c r="AH5837" s="121"/>
    </row>
    <row r="5838" spans="1:34" s="173" customFormat="1" x14ac:dyDescent="0.55000000000000004">
      <c r="A5838" s="122" t="s">
        <v>8004</v>
      </c>
      <c r="B5838" s="123">
        <v>2512</v>
      </c>
      <c r="C5838" s="123">
        <v>6254</v>
      </c>
      <c r="D5838" s="135" t="s">
        <v>8005</v>
      </c>
      <c r="E5838" s="123" t="s">
        <v>37</v>
      </c>
      <c r="F5838" s="123">
        <v>5508</v>
      </c>
      <c r="G5838" s="123">
        <v>2</v>
      </c>
      <c r="H5838" s="123">
        <v>0</v>
      </c>
      <c r="I5838" s="136">
        <v>87</v>
      </c>
      <c r="J5838" s="123" t="s">
        <v>38</v>
      </c>
      <c r="K5838" s="137">
        <f>((G5838*400)+(H5838*100))+I5838</f>
        <v>887</v>
      </c>
      <c r="L5838" s="137">
        <v>225</v>
      </c>
      <c r="M5838" s="137">
        <f>K5838*L5838</f>
        <v>199575</v>
      </c>
      <c r="N5838" s="123"/>
      <c r="O5838" s="108"/>
      <c r="P5838" s="138"/>
      <c r="Q5838" s="108"/>
      <c r="R5838" s="108"/>
      <c r="S5838" s="139"/>
      <c r="T5838" s="123"/>
      <c r="U5838" s="123"/>
      <c r="V5838" s="123"/>
      <c r="W5838" s="137"/>
      <c r="X5838" s="136"/>
      <c r="Y5838" s="137"/>
      <c r="Z5838" s="137"/>
      <c r="AA5838" s="119"/>
      <c r="AB5838" s="119"/>
      <c r="AC5838" s="137"/>
      <c r="AD5838" s="137">
        <f>IF(AND(AC5838="",M5838=""),0,IF((AC5838=""),M5838,IF((M5838=""),AC5838,AC5838+M5838)))</f>
        <v>199575</v>
      </c>
      <c r="AE5838" s="137">
        <f>IF( (X5838=""),AD5838*1,AD5838*(X5838/100) )</f>
        <v>199575</v>
      </c>
      <c r="AF5838" s="137">
        <v>0</v>
      </c>
      <c r="AG5838" s="137">
        <f>IF((AF5838-AE5838) &gt; 1,0,IF((AF5838-AE5838)&lt;0,AE5838-AF5838,AF5838-AE5838))</f>
        <v>199575</v>
      </c>
      <c r="AH5838" s="137">
        <v>0.01</v>
      </c>
    </row>
    <row r="5839" spans="1:34" s="173" customFormat="1" x14ac:dyDescent="0.55000000000000004">
      <c r="A5839" s="122"/>
      <c r="B5839" s="123"/>
      <c r="C5839" s="123"/>
      <c r="D5839" s="135"/>
      <c r="E5839" s="123"/>
      <c r="F5839" s="123"/>
      <c r="G5839" s="123"/>
      <c r="H5839" s="123"/>
      <c r="I5839" s="136"/>
      <c r="J5839" s="123"/>
      <c r="K5839" s="137"/>
      <c r="L5839" s="137" t="s">
        <v>63</v>
      </c>
      <c r="M5839" s="137">
        <f>SUM(M5838:M5838)</f>
        <v>199575</v>
      </c>
      <c r="N5839" s="123"/>
      <c r="O5839" s="108"/>
      <c r="P5839" s="138"/>
      <c r="Q5839" s="108"/>
      <c r="R5839" s="108"/>
      <c r="S5839" s="139"/>
      <c r="T5839" s="123"/>
      <c r="U5839" s="123"/>
      <c r="V5839" s="123"/>
      <c r="W5839" s="137"/>
      <c r="X5839" s="136"/>
      <c r="Y5839" s="137"/>
      <c r="Z5839" s="137"/>
      <c r="AA5839" s="119"/>
      <c r="AB5839" s="119"/>
      <c r="AC5839" s="137"/>
      <c r="AD5839" s="137"/>
      <c r="AE5839" s="137">
        <f>SUM(AE5838:AE5838)</f>
        <v>199575</v>
      </c>
      <c r="AF5839" s="137"/>
      <c r="AG5839" s="137">
        <f>SUM(AG5838:AG5838)</f>
        <v>199575</v>
      </c>
      <c r="AH5839" s="137"/>
    </row>
    <row r="5840" spans="1:34" s="173" customFormat="1" x14ac:dyDescent="0.55000000000000004">
      <c r="A5840" s="122" t="s">
        <v>7994</v>
      </c>
      <c r="B5840" s="123">
        <v>2513</v>
      </c>
      <c r="C5840" s="123">
        <v>9133</v>
      </c>
      <c r="D5840" s="135" t="s">
        <v>8006</v>
      </c>
      <c r="E5840" s="123" t="s">
        <v>34</v>
      </c>
      <c r="F5840" s="123">
        <v>18908</v>
      </c>
      <c r="G5840" s="123">
        <v>35</v>
      </c>
      <c r="H5840" s="123">
        <v>1</v>
      </c>
      <c r="I5840" s="136">
        <v>99</v>
      </c>
      <c r="J5840" s="123" t="s">
        <v>38</v>
      </c>
      <c r="K5840" s="137">
        <f>((G5840*400)+(H5840*100))+I5840</f>
        <v>14199</v>
      </c>
      <c r="L5840" s="137">
        <v>325</v>
      </c>
      <c r="M5840" s="137">
        <f>K5840*L5840</f>
        <v>4614675</v>
      </c>
      <c r="N5840" s="123"/>
      <c r="O5840" s="108"/>
      <c r="P5840" s="138"/>
      <c r="Q5840" s="108"/>
      <c r="R5840" s="108"/>
      <c r="S5840" s="139"/>
      <c r="T5840" s="123"/>
      <c r="U5840" s="123"/>
      <c r="V5840" s="123"/>
      <c r="W5840" s="137"/>
      <c r="X5840" s="136"/>
      <c r="Y5840" s="137"/>
      <c r="Z5840" s="137"/>
      <c r="AA5840" s="119"/>
      <c r="AB5840" s="119"/>
      <c r="AC5840" s="137"/>
      <c r="AD5840" s="137">
        <f>IF(AND(AC5840="",M5840=""),0,IF((AC5840=""),M5840,IF((M5840=""),AC5840,AC5840+M5840)))</f>
        <v>4614675</v>
      </c>
      <c r="AE5840" s="137">
        <f>IF( (X5840=""),AD5840*1,AD5840*(X5840/100) )</f>
        <v>4614675</v>
      </c>
      <c r="AF5840" s="137">
        <v>50000000</v>
      </c>
      <c r="AG5840" s="137">
        <f>IF((AF5840-AE5840) &gt; 1,0,IF((AF5840-AE5840)&lt;0,AE5840-AF5840,AF5840-AE5840))</f>
        <v>0</v>
      </c>
      <c r="AH5840" s="137">
        <v>0.01</v>
      </c>
    </row>
    <row r="5841" spans="1:34" s="173" customFormat="1" x14ac:dyDescent="0.55000000000000004">
      <c r="A5841" s="122"/>
      <c r="B5841" s="123"/>
      <c r="C5841" s="123"/>
      <c r="D5841" s="135"/>
      <c r="E5841" s="123"/>
      <c r="F5841" s="123"/>
      <c r="G5841" s="123"/>
      <c r="H5841" s="123"/>
      <c r="I5841" s="136"/>
      <c r="J5841" s="123"/>
      <c r="K5841" s="137"/>
      <c r="L5841" s="137" t="s">
        <v>63</v>
      </c>
      <c r="M5841" s="137">
        <f>SUM(M5840:M5840)</f>
        <v>4614675</v>
      </c>
      <c r="N5841" s="123"/>
      <c r="O5841" s="108"/>
      <c r="P5841" s="138"/>
      <c r="Q5841" s="108"/>
      <c r="R5841" s="108"/>
      <c r="S5841" s="139"/>
      <c r="T5841" s="123"/>
      <c r="U5841" s="123"/>
      <c r="V5841" s="123"/>
      <c r="W5841" s="137"/>
      <c r="X5841" s="136"/>
      <c r="Y5841" s="137"/>
      <c r="Z5841" s="137"/>
      <c r="AA5841" s="119"/>
      <c r="AB5841" s="119"/>
      <c r="AC5841" s="137"/>
      <c r="AD5841" s="137"/>
      <c r="AE5841" s="137">
        <f>SUM(AE5840:AE5840)</f>
        <v>4614675</v>
      </c>
      <c r="AF5841" s="137"/>
      <c r="AG5841" s="137">
        <f>SUM(AG5840:AG5840)</f>
        <v>0</v>
      </c>
      <c r="AH5841" s="137"/>
    </row>
    <row r="5842" spans="1:34" s="99" customFormat="1" x14ac:dyDescent="0.55000000000000004">
      <c r="A5842" s="107" t="s">
        <v>8009</v>
      </c>
      <c r="B5842" s="161">
        <v>2768</v>
      </c>
      <c r="C5842" s="161">
        <v>7991</v>
      </c>
      <c r="D5842" s="162" t="s">
        <v>8010</v>
      </c>
      <c r="E5842" s="161" t="s">
        <v>34</v>
      </c>
      <c r="F5842" s="161">
        <v>2440</v>
      </c>
      <c r="G5842" s="161">
        <v>0</v>
      </c>
      <c r="H5842" s="161">
        <v>1</v>
      </c>
      <c r="I5842" s="163">
        <v>12</v>
      </c>
      <c r="J5842" s="161" t="s">
        <v>35</v>
      </c>
      <c r="K5842" s="121">
        <f>((G5842*400)+(H5842*100))+I5842</f>
        <v>112</v>
      </c>
      <c r="L5842" s="121">
        <v>1900</v>
      </c>
      <c r="M5842" s="121">
        <f>K5842*L5842</f>
        <v>212800</v>
      </c>
      <c r="N5842" s="161"/>
      <c r="O5842" s="164"/>
      <c r="P5842" s="165"/>
      <c r="Q5842" s="164"/>
      <c r="R5842" s="164"/>
      <c r="S5842" s="166"/>
      <c r="T5842" s="161"/>
      <c r="U5842" s="161"/>
      <c r="V5842" s="161"/>
      <c r="W5842" s="121"/>
      <c r="X5842" s="163"/>
      <c r="Y5842" s="121"/>
      <c r="Z5842" s="121"/>
      <c r="AA5842" s="167"/>
      <c r="AB5842" s="167"/>
      <c r="AC5842" s="121"/>
      <c r="AD5842" s="121">
        <f>IF(AND(AC5842="",M5842=""),0,IF((AC5842=""),M5842,IF((M5842=""),AC5842,AC5842+M5842)))</f>
        <v>212800</v>
      </c>
      <c r="AE5842" s="121">
        <f>IF( (X5842=""),AD5842*1,AD5842*(X5842/100) )</f>
        <v>212800</v>
      </c>
      <c r="AF5842" s="121">
        <v>0</v>
      </c>
      <c r="AG5842" s="121">
        <f>IF((AF5842-AE5842) &gt; 1,0,IF((AF5842-AE5842)&lt;0,AE5842-AF5842,AF5842-AE5842))</f>
        <v>212800</v>
      </c>
      <c r="AH5842" s="121">
        <v>0.02</v>
      </c>
    </row>
    <row r="5843" spans="1:34" s="99" customFormat="1" x14ac:dyDescent="0.55000000000000004">
      <c r="A5843" s="107"/>
      <c r="B5843" s="161">
        <v>2769</v>
      </c>
      <c r="C5843" s="161">
        <v>7992</v>
      </c>
      <c r="D5843" s="162" t="s">
        <v>8011</v>
      </c>
      <c r="E5843" s="161" t="s">
        <v>34</v>
      </c>
      <c r="F5843" s="161">
        <v>2441</v>
      </c>
      <c r="G5843" s="161">
        <v>0</v>
      </c>
      <c r="H5843" s="161">
        <v>2</v>
      </c>
      <c r="I5843" s="163">
        <v>31</v>
      </c>
      <c r="J5843" s="161" t="s">
        <v>35</v>
      </c>
      <c r="K5843" s="121">
        <f>((G5843*400)+(H5843*100))+I5843</f>
        <v>231</v>
      </c>
      <c r="L5843" s="121">
        <v>1900</v>
      </c>
      <c r="M5843" s="121">
        <f>K5843*L5843</f>
        <v>438900</v>
      </c>
      <c r="N5843" s="161">
        <v>1</v>
      </c>
      <c r="O5843" s="164" t="s">
        <v>8007</v>
      </c>
      <c r="P5843" s="165">
        <v>3570900347902</v>
      </c>
      <c r="Q5843" s="164" t="s">
        <v>8008</v>
      </c>
      <c r="R5843" s="164" t="s">
        <v>15290</v>
      </c>
      <c r="S5843" s="166"/>
      <c r="T5843" s="161" t="s">
        <v>51</v>
      </c>
      <c r="U5843" s="161" t="s">
        <v>45</v>
      </c>
      <c r="V5843" s="161" t="s">
        <v>52</v>
      </c>
      <c r="W5843" s="121">
        <v>140</v>
      </c>
      <c r="X5843" s="163">
        <v>100</v>
      </c>
      <c r="Y5843" s="121">
        <v>6750</v>
      </c>
      <c r="Z5843" s="121">
        <f>W5843*Y5843</f>
        <v>945000</v>
      </c>
      <c r="AA5843" s="89">
        <v>7</v>
      </c>
      <c r="AB5843" s="89">
        <v>7</v>
      </c>
      <c r="AC5843" s="121">
        <f>(Z5843*(100-AB5843))/100</f>
        <v>878850</v>
      </c>
      <c r="AD5843" s="121">
        <f>IF(AND(AC5843="",M5843=""),0,IF((AC5843=""),M5843, IF( (M5843=""),AC5843,SUM(AC5843:AC5843)+M5843)))</f>
        <v>1317750</v>
      </c>
      <c r="AE5843" s="121">
        <f>IF( (X5843=""),AD5843*1,AD5843*(X5843/100) )</f>
        <v>1317750</v>
      </c>
      <c r="AF5843" s="121">
        <v>10000000</v>
      </c>
      <c r="AG5843" s="121">
        <v>438900</v>
      </c>
      <c r="AH5843" s="121">
        <v>0.02</v>
      </c>
    </row>
    <row r="5844" spans="1:34" s="99" customFormat="1" x14ac:dyDescent="0.55000000000000004">
      <c r="A5844" s="107"/>
      <c r="B5844" s="161"/>
      <c r="C5844" s="161"/>
      <c r="D5844" s="162"/>
      <c r="E5844" s="161"/>
      <c r="F5844" s="161"/>
      <c r="G5844" s="161"/>
      <c r="H5844" s="161"/>
      <c r="I5844" s="163"/>
      <c r="J5844" s="161"/>
      <c r="K5844" s="121"/>
      <c r="L5844" s="121"/>
      <c r="M5844" s="121"/>
      <c r="N5844" s="161">
        <v>2</v>
      </c>
      <c r="O5844" s="164" t="s">
        <v>8007</v>
      </c>
      <c r="P5844" s="165">
        <v>3570900347902</v>
      </c>
      <c r="Q5844" s="164" t="s">
        <v>8008</v>
      </c>
      <c r="R5844" s="164" t="s">
        <v>15290</v>
      </c>
      <c r="S5844" s="166"/>
      <c r="T5844" s="161" t="s">
        <v>15158</v>
      </c>
      <c r="U5844" s="161" t="s">
        <v>45</v>
      </c>
      <c r="V5844" s="161" t="s">
        <v>52</v>
      </c>
      <c r="W5844" s="121"/>
      <c r="X5844" s="163"/>
      <c r="Y5844" s="121"/>
      <c r="Z5844" s="121"/>
      <c r="AA5844" s="89"/>
      <c r="AB5844" s="89"/>
      <c r="AC5844" s="121"/>
      <c r="AD5844" s="121"/>
      <c r="AE5844" s="121"/>
      <c r="AF5844" s="121"/>
      <c r="AG5844" s="121"/>
      <c r="AH5844" s="121"/>
    </row>
    <row r="5845" spans="1:34" s="99" customFormat="1" x14ac:dyDescent="0.55000000000000004">
      <c r="A5845" s="107"/>
      <c r="B5845" s="161">
        <v>2770</v>
      </c>
      <c r="C5845" s="161">
        <v>7990</v>
      </c>
      <c r="D5845" s="162" t="s">
        <v>8012</v>
      </c>
      <c r="E5845" s="161" t="s">
        <v>34</v>
      </c>
      <c r="F5845" s="161">
        <v>16432</v>
      </c>
      <c r="G5845" s="161">
        <v>0</v>
      </c>
      <c r="H5845" s="161">
        <v>1</v>
      </c>
      <c r="I5845" s="163">
        <v>3</v>
      </c>
      <c r="J5845" s="161" t="s">
        <v>35</v>
      </c>
      <c r="K5845" s="121">
        <f>((G5845*400)+(H5845*100))+I5845</f>
        <v>103</v>
      </c>
      <c r="L5845" s="121">
        <v>1900</v>
      </c>
      <c r="M5845" s="121">
        <f>K5845*L5845</f>
        <v>195700</v>
      </c>
      <c r="N5845" s="161"/>
      <c r="O5845" s="164"/>
      <c r="P5845" s="165"/>
      <c r="Q5845" s="164"/>
      <c r="R5845" s="164"/>
      <c r="S5845" s="166"/>
      <c r="T5845" s="161"/>
      <c r="U5845" s="161"/>
      <c r="V5845" s="161"/>
      <c r="W5845" s="121"/>
      <c r="X5845" s="163"/>
      <c r="Y5845" s="121"/>
      <c r="Z5845" s="121"/>
      <c r="AA5845" s="167"/>
      <c r="AB5845" s="167"/>
      <c r="AC5845" s="121"/>
      <c r="AD5845" s="121">
        <f>IF(AND(AC5845="",M5845=""),0,IF((AC5845=""),M5845,IF((M5845=""),AC5845,AC5845+M5845)))</f>
        <v>195700</v>
      </c>
      <c r="AE5845" s="121">
        <f>IF( (X5845=""),AD5845*1,AD5845*(X5845/100) )</f>
        <v>195700</v>
      </c>
      <c r="AF5845" s="121">
        <v>0</v>
      </c>
      <c r="AG5845" s="121">
        <f>IF((AF5845-AE5845) &gt; 1,0,IF((AF5845-AE5845)&lt;0,AE5845-AF5845,AF5845-AE5845))</f>
        <v>195700</v>
      </c>
      <c r="AH5845" s="121">
        <v>0.02</v>
      </c>
    </row>
    <row r="5846" spans="1:34" s="99" customFormat="1" x14ac:dyDescent="0.55000000000000004">
      <c r="A5846" s="107"/>
      <c r="B5846" s="161">
        <v>2771</v>
      </c>
      <c r="C5846" s="161">
        <v>10548</v>
      </c>
      <c r="D5846" s="162" t="s">
        <v>15291</v>
      </c>
      <c r="E5846" s="161" t="s">
        <v>34</v>
      </c>
      <c r="F5846" s="161">
        <v>17817</v>
      </c>
      <c r="G5846" s="161">
        <v>0</v>
      </c>
      <c r="H5846" s="161">
        <v>1</v>
      </c>
      <c r="I5846" s="163">
        <v>90</v>
      </c>
      <c r="J5846" s="161" t="s">
        <v>35</v>
      </c>
      <c r="K5846" s="121">
        <f>((G5846*400)+(H5846*100))+I5846</f>
        <v>190</v>
      </c>
      <c r="L5846" s="121">
        <v>1900</v>
      </c>
      <c r="M5846" s="121">
        <f>K5846*L5846</f>
        <v>361000</v>
      </c>
      <c r="N5846" s="161">
        <v>1</v>
      </c>
      <c r="O5846" s="164" t="s">
        <v>8007</v>
      </c>
      <c r="P5846" s="165">
        <v>3570900347902</v>
      </c>
      <c r="Q5846" s="164" t="s">
        <v>8008</v>
      </c>
      <c r="R5846" s="164" t="s">
        <v>15290</v>
      </c>
      <c r="S5846" s="166"/>
      <c r="T5846" s="161" t="s">
        <v>51</v>
      </c>
      <c r="U5846" s="161" t="s">
        <v>45</v>
      </c>
      <c r="V5846" s="161" t="s">
        <v>52</v>
      </c>
      <c r="W5846" s="121">
        <v>534.79999999999995</v>
      </c>
      <c r="X5846" s="163">
        <v>100</v>
      </c>
      <c r="Y5846" s="121">
        <v>6750</v>
      </c>
      <c r="Z5846" s="121">
        <f>W5846*Y5846</f>
        <v>3609899.9999999995</v>
      </c>
      <c r="AA5846" s="89">
        <v>7</v>
      </c>
      <c r="AB5846" s="89">
        <v>7</v>
      </c>
      <c r="AC5846" s="121">
        <f>(Z5846*(100-AB5846))/100</f>
        <v>3357206.9999999995</v>
      </c>
      <c r="AD5846" s="121">
        <f>IF(AND(AC5846="",M5846=""),0,IF((AC5846=""),M5846, IF( (M5846=""),AC5846,AC5846+M5846)))</f>
        <v>3718206.9999999995</v>
      </c>
      <c r="AE5846" s="121">
        <f>IF( (X5846=""),AD5846*1,AD5846*(X5846/100) )</f>
        <v>3718206.9999999995</v>
      </c>
      <c r="AF5846" s="121">
        <v>10000000</v>
      </c>
      <c r="AG5846" s="121">
        <v>361000</v>
      </c>
      <c r="AH5846" s="121">
        <v>0.02</v>
      </c>
    </row>
    <row r="5847" spans="1:34" s="99" customFormat="1" x14ac:dyDescent="0.55000000000000004">
      <c r="A5847" s="107"/>
      <c r="B5847" s="161"/>
      <c r="C5847" s="161"/>
      <c r="D5847" s="162"/>
      <c r="E5847" s="161"/>
      <c r="F5847" s="161"/>
      <c r="G5847" s="161"/>
      <c r="H5847" s="161"/>
      <c r="I5847" s="163"/>
      <c r="J5847" s="161"/>
      <c r="K5847" s="121"/>
      <c r="L5847" s="121" t="s">
        <v>63</v>
      </c>
      <c r="M5847" s="121">
        <f>SUM(M5842:M5846)</f>
        <v>1208400</v>
      </c>
      <c r="N5847" s="161"/>
      <c r="O5847" s="164"/>
      <c r="P5847" s="165"/>
      <c r="Q5847" s="164"/>
      <c r="R5847" s="164"/>
      <c r="S5847" s="166"/>
      <c r="T5847" s="161"/>
      <c r="U5847" s="161"/>
      <c r="V5847" s="161"/>
      <c r="W5847" s="121"/>
      <c r="X5847" s="163"/>
      <c r="Y5847" s="121"/>
      <c r="Z5847" s="121"/>
      <c r="AA5847" s="167"/>
      <c r="AB5847" s="167"/>
      <c r="AC5847" s="121"/>
      <c r="AD5847" s="121"/>
      <c r="AE5847" s="121">
        <f>SUM(AE5842:AE5846)</f>
        <v>5444457</v>
      </c>
      <c r="AF5847" s="121"/>
      <c r="AG5847" s="121">
        <f>SUM(AG5842:AG5846)</f>
        <v>1208400</v>
      </c>
      <c r="AH5847" s="121">
        <v>0.02</v>
      </c>
    </row>
    <row r="5848" spans="1:34" s="173" customFormat="1" x14ac:dyDescent="0.55000000000000004">
      <c r="A5848" s="122" t="s">
        <v>8015</v>
      </c>
      <c r="B5848" s="123">
        <v>2514</v>
      </c>
      <c r="C5848" s="123">
        <v>7002</v>
      </c>
      <c r="D5848" s="135" t="s">
        <v>8016</v>
      </c>
      <c r="E5848" s="123" t="s">
        <v>34</v>
      </c>
      <c r="F5848" s="123">
        <v>23703</v>
      </c>
      <c r="G5848" s="123">
        <v>0</v>
      </c>
      <c r="H5848" s="123">
        <v>1</v>
      </c>
      <c r="I5848" s="136">
        <v>76</v>
      </c>
      <c r="J5848" s="123" t="s">
        <v>35</v>
      </c>
      <c r="K5848" s="137">
        <f>((G5848*400)+(H5848*100))+I5848</f>
        <v>176</v>
      </c>
      <c r="L5848" s="137">
        <v>850</v>
      </c>
      <c r="M5848" s="137">
        <f>K5848*L5848</f>
        <v>149600</v>
      </c>
      <c r="N5848" s="123">
        <v>1</v>
      </c>
      <c r="O5848" s="108" t="s">
        <v>8013</v>
      </c>
      <c r="P5848" s="138"/>
      <c r="Q5848" s="108" t="s">
        <v>8014</v>
      </c>
      <c r="R5848" s="108" t="s">
        <v>8017</v>
      </c>
      <c r="S5848" s="139" t="s">
        <v>8018</v>
      </c>
      <c r="T5848" s="123" t="s">
        <v>51</v>
      </c>
      <c r="U5848" s="123" t="s">
        <v>45</v>
      </c>
      <c r="V5848" s="123" t="s">
        <v>52</v>
      </c>
      <c r="W5848" s="137">
        <v>316.2</v>
      </c>
      <c r="X5848" s="136">
        <v>100</v>
      </c>
      <c r="Y5848" s="137">
        <v>6750</v>
      </c>
      <c r="Z5848" s="137">
        <f>W5848*Y5848</f>
        <v>2134350</v>
      </c>
      <c r="AA5848" s="89">
        <v>6</v>
      </c>
      <c r="AB5848" s="89">
        <v>6</v>
      </c>
      <c r="AC5848" s="137">
        <f>(Z5848*(100-AB5848))/100</f>
        <v>2006289</v>
      </c>
      <c r="AD5848" s="137">
        <f>IF(AND(AC5848="",M5848=""),0,IF((AC5848=""),M5848, IF( (M5848=""),AC5848,SUM(AC5848:AC5849)+M5848)))</f>
        <v>2155889</v>
      </c>
      <c r="AE5848" s="137">
        <f>IF( (X5848=""),AD5848*1,AD5848*(X5848/100) )</f>
        <v>2155889</v>
      </c>
      <c r="AF5848" s="137">
        <v>50000000</v>
      </c>
      <c r="AG5848" s="137">
        <f>IF((AF5848-AE5848) &gt; 1,0,IF((AF5848-AE5848)&lt;0,AE5848-AF5848,AF5848-AE5848))</f>
        <v>0</v>
      </c>
      <c r="AH5848" s="137">
        <v>0.02</v>
      </c>
    </row>
    <row r="5849" spans="1:34" s="173" customFormat="1" x14ac:dyDescent="0.55000000000000004">
      <c r="A5849" s="122"/>
      <c r="B5849" s="123"/>
      <c r="C5849" s="123"/>
      <c r="D5849" s="135"/>
      <c r="E5849" s="123"/>
      <c r="F5849" s="123"/>
      <c r="G5849" s="123"/>
      <c r="H5849" s="123"/>
      <c r="I5849" s="136"/>
      <c r="J5849" s="123"/>
      <c r="K5849" s="137"/>
      <c r="L5849" s="137" t="s">
        <v>63</v>
      </c>
      <c r="M5849" s="137">
        <f>SUM(M5848:M5848)</f>
        <v>149600</v>
      </c>
      <c r="N5849" s="123"/>
      <c r="O5849" s="108"/>
      <c r="P5849" s="138"/>
      <c r="Q5849" s="108"/>
      <c r="R5849" s="108"/>
      <c r="S5849" s="139"/>
      <c r="T5849" s="123"/>
      <c r="U5849" s="123"/>
      <c r="V5849" s="123"/>
      <c r="W5849" s="137"/>
      <c r="X5849" s="136"/>
      <c r="Y5849" s="137"/>
      <c r="Z5849" s="137"/>
      <c r="AA5849" s="119"/>
      <c r="AB5849" s="119"/>
      <c r="AC5849" s="137"/>
      <c r="AD5849" s="137"/>
      <c r="AE5849" s="137">
        <f>SUM(AE5848:AE5848)</f>
        <v>2155889</v>
      </c>
      <c r="AF5849" s="137"/>
      <c r="AG5849" s="137">
        <f>SUM(AG5848:AG5848)</f>
        <v>0</v>
      </c>
      <c r="AH5849" s="137"/>
    </row>
    <row r="5850" spans="1:34" s="173" customFormat="1" x14ac:dyDescent="0.55000000000000004">
      <c r="A5850" s="122" t="s">
        <v>8019</v>
      </c>
      <c r="B5850" s="123">
        <v>2515</v>
      </c>
      <c r="C5850" s="123">
        <v>6033</v>
      </c>
      <c r="D5850" s="135" t="s">
        <v>8020</v>
      </c>
      <c r="E5850" s="123" t="s">
        <v>34</v>
      </c>
      <c r="F5850" s="123">
        <v>23883</v>
      </c>
      <c r="G5850" s="123">
        <v>0</v>
      </c>
      <c r="H5850" s="123">
        <v>1</v>
      </c>
      <c r="I5850" s="136">
        <v>89</v>
      </c>
      <c r="J5850" s="123" t="s">
        <v>38</v>
      </c>
      <c r="K5850" s="137">
        <f>((G5850*400)+(H5850*100))+I5850</f>
        <v>189</v>
      </c>
      <c r="L5850" s="137">
        <v>625</v>
      </c>
      <c r="M5850" s="137">
        <f>K5850*L5850</f>
        <v>118125</v>
      </c>
      <c r="N5850" s="123"/>
      <c r="O5850" s="108"/>
      <c r="P5850" s="138"/>
      <c r="Q5850" s="108"/>
      <c r="R5850" s="108"/>
      <c r="S5850" s="139"/>
      <c r="T5850" s="123"/>
      <c r="U5850" s="123"/>
      <c r="V5850" s="123"/>
      <c r="W5850" s="137"/>
      <c r="X5850" s="136"/>
      <c r="Y5850" s="137"/>
      <c r="Z5850" s="137"/>
      <c r="AA5850" s="119"/>
      <c r="AB5850" s="119"/>
      <c r="AC5850" s="137"/>
      <c r="AD5850" s="137">
        <f>IF(AND(AC5850="",M5850=""),0,IF((AC5850=""),M5850,IF((M5850=""),AC5850,AC5850+M5850)))</f>
        <v>118125</v>
      </c>
      <c r="AE5850" s="137">
        <f>IF( (X5850=""),AD5850*1,AD5850*(X5850/100) )</f>
        <v>118125</v>
      </c>
      <c r="AF5850" s="137">
        <v>50000000</v>
      </c>
      <c r="AG5850" s="137">
        <f>IF((AF5850-AE5850) &gt; 1,0,IF((AF5850-AE5850)&lt;0,AE5850-AF5850,AF5850-AE5850))</f>
        <v>0</v>
      </c>
      <c r="AH5850" s="137">
        <v>0.01</v>
      </c>
    </row>
    <row r="5851" spans="1:34" s="173" customFormat="1" x14ac:dyDescent="0.55000000000000004">
      <c r="A5851" s="122"/>
      <c r="B5851" s="123">
        <v>2516</v>
      </c>
      <c r="C5851" s="123">
        <v>9703</v>
      </c>
      <c r="D5851" s="135"/>
      <c r="E5851" s="123" t="s">
        <v>34</v>
      </c>
      <c r="F5851" s="123">
        <v>23926</v>
      </c>
      <c r="G5851" s="123">
        <v>1</v>
      </c>
      <c r="H5851" s="123">
        <v>1</v>
      </c>
      <c r="I5851" s="136">
        <v>62</v>
      </c>
      <c r="J5851" s="123" t="s">
        <v>38</v>
      </c>
      <c r="K5851" s="137">
        <f>((G5851*400)+(H5851*100))+I5851</f>
        <v>562</v>
      </c>
      <c r="L5851" s="137">
        <v>2425</v>
      </c>
      <c r="M5851" s="137">
        <f>K5851*L5851</f>
        <v>1362850</v>
      </c>
      <c r="N5851" s="123"/>
      <c r="O5851" s="108"/>
      <c r="P5851" s="138"/>
      <c r="Q5851" s="108"/>
      <c r="R5851" s="108"/>
      <c r="S5851" s="139"/>
      <c r="T5851" s="123"/>
      <c r="U5851" s="123"/>
      <c r="V5851" s="123"/>
      <c r="W5851" s="137"/>
      <c r="X5851" s="136"/>
      <c r="Y5851" s="137"/>
      <c r="Z5851" s="137"/>
      <c r="AA5851" s="119"/>
      <c r="AB5851" s="119"/>
      <c r="AC5851" s="137"/>
      <c r="AD5851" s="137">
        <f>IF(AND(AC5851="",M5851=""),0,IF((AC5851=""),M5851,IF((M5851=""),AC5851,AC5851+M5851)))</f>
        <v>1362850</v>
      </c>
      <c r="AE5851" s="137">
        <f>IF( (X5851=""),AD5851*1,AD5851*(X5851/100) )</f>
        <v>1362850</v>
      </c>
      <c r="AF5851" s="137">
        <v>50000000</v>
      </c>
      <c r="AG5851" s="137">
        <f>IF((AF5851-AE5851) &gt; 1,0,IF((AF5851-AE5851)&lt;0,AE5851-AF5851,AF5851-AE5851))</f>
        <v>0</v>
      </c>
      <c r="AH5851" s="137">
        <v>0.01</v>
      </c>
    </row>
    <row r="5852" spans="1:34" s="173" customFormat="1" x14ac:dyDescent="0.55000000000000004">
      <c r="A5852" s="122"/>
      <c r="B5852" s="123"/>
      <c r="C5852" s="123"/>
      <c r="D5852" s="135"/>
      <c r="E5852" s="123"/>
      <c r="F5852" s="123"/>
      <c r="G5852" s="123"/>
      <c r="H5852" s="123"/>
      <c r="I5852" s="136"/>
      <c r="J5852" s="123"/>
      <c r="K5852" s="137"/>
      <c r="L5852" s="137" t="s">
        <v>63</v>
      </c>
      <c r="M5852" s="137">
        <f>SUM(M5850:M5851)</f>
        <v>1480975</v>
      </c>
      <c r="N5852" s="123"/>
      <c r="O5852" s="108"/>
      <c r="P5852" s="138"/>
      <c r="Q5852" s="108"/>
      <c r="R5852" s="108"/>
      <c r="S5852" s="139"/>
      <c r="T5852" s="123"/>
      <c r="U5852" s="123"/>
      <c r="V5852" s="123"/>
      <c r="W5852" s="137"/>
      <c r="X5852" s="136"/>
      <c r="Y5852" s="137"/>
      <c r="Z5852" s="137"/>
      <c r="AA5852" s="119"/>
      <c r="AB5852" s="119"/>
      <c r="AC5852" s="137"/>
      <c r="AD5852" s="137"/>
      <c r="AE5852" s="137">
        <f>SUM(AE5850:AE5851)</f>
        <v>1480975</v>
      </c>
      <c r="AF5852" s="137"/>
      <c r="AG5852" s="137">
        <f>SUM(AG5850:AG5851)</f>
        <v>0</v>
      </c>
      <c r="AH5852" s="137"/>
    </row>
    <row r="5853" spans="1:34" s="173" customFormat="1" x14ac:dyDescent="0.55000000000000004">
      <c r="A5853" s="122" t="s">
        <v>5579</v>
      </c>
      <c r="B5853" s="123">
        <v>2517</v>
      </c>
      <c r="C5853" s="123">
        <v>5282</v>
      </c>
      <c r="D5853" s="135" t="s">
        <v>8021</v>
      </c>
      <c r="E5853" s="123" t="s">
        <v>8022</v>
      </c>
      <c r="F5853" s="123"/>
      <c r="G5853" s="123">
        <v>7</v>
      </c>
      <c r="H5853" s="123">
        <v>1</v>
      </c>
      <c r="I5853" s="136">
        <v>97</v>
      </c>
      <c r="J5853" s="123" t="s">
        <v>62</v>
      </c>
      <c r="K5853" s="137">
        <f>((G5853*400)+(H5853*100))+I5853</f>
        <v>2997</v>
      </c>
      <c r="L5853" s="137">
        <v>1350</v>
      </c>
      <c r="M5853" s="137">
        <f>K5853*L5853</f>
        <v>4045950</v>
      </c>
      <c r="N5853" s="123"/>
      <c r="O5853" s="108"/>
      <c r="P5853" s="138"/>
      <c r="Q5853" s="108"/>
      <c r="R5853" s="108"/>
      <c r="S5853" s="139"/>
      <c r="T5853" s="123"/>
      <c r="U5853" s="123"/>
      <c r="V5853" s="123"/>
      <c r="W5853" s="137"/>
      <c r="X5853" s="136"/>
      <c r="Y5853" s="137"/>
      <c r="Z5853" s="137"/>
      <c r="AA5853" s="119"/>
      <c r="AB5853" s="119"/>
      <c r="AC5853" s="137"/>
      <c r="AD5853" s="137">
        <f>IF(AND(AC5853="",M5853=""),0,IF((AC5853=""),M5853,IF((M5853=""),AC5853,AC5853+M5853)))</f>
        <v>4045950</v>
      </c>
      <c r="AE5853" s="137">
        <f>IF( (X5853=""),AD5853*1,AD5853*(X5853/100) )</f>
        <v>4045950</v>
      </c>
      <c r="AF5853" s="137">
        <v>0</v>
      </c>
      <c r="AG5853" s="137">
        <f>IF((AF5853-AE5853) &gt; 1,0,IF((AF5853-AE5853)&lt;0,AE5853-AF5853,AF5853-AE5853))</f>
        <v>4045950</v>
      </c>
      <c r="AH5853" s="137">
        <v>0.3</v>
      </c>
    </row>
    <row r="5854" spans="1:34" s="173" customFormat="1" x14ac:dyDescent="0.55000000000000004">
      <c r="A5854" s="122"/>
      <c r="B5854" s="123"/>
      <c r="C5854" s="123"/>
      <c r="D5854" s="135"/>
      <c r="E5854" s="123"/>
      <c r="F5854" s="123"/>
      <c r="G5854" s="123"/>
      <c r="H5854" s="123"/>
      <c r="I5854" s="136"/>
      <c r="J5854" s="123"/>
      <c r="K5854" s="137"/>
      <c r="L5854" s="137" t="s">
        <v>63</v>
      </c>
      <c r="M5854" s="137">
        <f>SUM(M5853:M5853)</f>
        <v>4045950</v>
      </c>
      <c r="N5854" s="123"/>
      <c r="O5854" s="108"/>
      <c r="P5854" s="138"/>
      <c r="Q5854" s="108"/>
      <c r="R5854" s="108"/>
      <c r="S5854" s="139"/>
      <c r="T5854" s="123"/>
      <c r="U5854" s="123"/>
      <c r="V5854" s="123"/>
      <c r="W5854" s="137"/>
      <c r="X5854" s="136"/>
      <c r="Y5854" s="137"/>
      <c r="Z5854" s="137"/>
      <c r="AA5854" s="119"/>
      <c r="AB5854" s="119"/>
      <c r="AC5854" s="137"/>
      <c r="AD5854" s="137"/>
      <c r="AE5854" s="137">
        <f>SUM(AE5853:AE5853)</f>
        <v>4045950</v>
      </c>
      <c r="AF5854" s="137"/>
      <c r="AG5854" s="137">
        <f>SUM(AG5853:AG5853)</f>
        <v>4045950</v>
      </c>
      <c r="AH5854" s="137"/>
    </row>
    <row r="5855" spans="1:34" s="173" customFormat="1" x14ac:dyDescent="0.55000000000000004">
      <c r="A5855" s="122" t="s">
        <v>8023</v>
      </c>
      <c r="B5855" s="123">
        <v>2518</v>
      </c>
      <c r="C5855" s="123">
        <v>6526</v>
      </c>
      <c r="D5855" s="135" t="s">
        <v>8024</v>
      </c>
      <c r="E5855" s="123" t="s">
        <v>34</v>
      </c>
      <c r="F5855" s="123">
        <v>16896</v>
      </c>
      <c r="G5855" s="123">
        <v>2</v>
      </c>
      <c r="H5855" s="123">
        <v>0</v>
      </c>
      <c r="I5855" s="136">
        <v>0</v>
      </c>
      <c r="J5855" s="123" t="s">
        <v>38</v>
      </c>
      <c r="K5855" s="137">
        <f>((G5855*400)+(H5855*100))+I5855</f>
        <v>800</v>
      </c>
      <c r="L5855" s="137">
        <v>475</v>
      </c>
      <c r="M5855" s="137">
        <f>K5855*L5855</f>
        <v>380000</v>
      </c>
      <c r="N5855" s="123"/>
      <c r="O5855" s="108"/>
      <c r="P5855" s="138"/>
      <c r="Q5855" s="108"/>
      <c r="R5855" s="108"/>
      <c r="S5855" s="139"/>
      <c r="T5855" s="123"/>
      <c r="U5855" s="123"/>
      <c r="V5855" s="123"/>
      <c r="W5855" s="137"/>
      <c r="X5855" s="136"/>
      <c r="Y5855" s="137"/>
      <c r="Z5855" s="137"/>
      <c r="AA5855" s="119"/>
      <c r="AB5855" s="119"/>
      <c r="AC5855" s="137"/>
      <c r="AD5855" s="137">
        <f>IF(AND(AC5855="",M5855=""),0,IF((AC5855=""),M5855,IF((M5855=""),AC5855,AC5855+M5855)))</f>
        <v>380000</v>
      </c>
      <c r="AE5855" s="137">
        <f>IF( (X5855=""),AD5855*1,AD5855*(X5855/100) )</f>
        <v>380000</v>
      </c>
      <c r="AF5855" s="137">
        <v>50000000</v>
      </c>
      <c r="AG5855" s="137">
        <f>IF((AF5855-AE5855) &gt; 1,0,IF((AF5855-AE5855)&lt;0,AE5855-AF5855,AF5855-AE5855))</f>
        <v>0</v>
      </c>
      <c r="AH5855" s="137">
        <v>0.01</v>
      </c>
    </row>
    <row r="5856" spans="1:34" s="173" customFormat="1" x14ac:dyDescent="0.55000000000000004">
      <c r="A5856" s="122"/>
      <c r="B5856" s="123"/>
      <c r="C5856" s="123"/>
      <c r="D5856" s="135"/>
      <c r="E5856" s="123"/>
      <c r="F5856" s="123"/>
      <c r="G5856" s="123"/>
      <c r="H5856" s="123"/>
      <c r="I5856" s="136"/>
      <c r="J5856" s="123"/>
      <c r="K5856" s="137"/>
      <c r="L5856" s="137" t="s">
        <v>63</v>
      </c>
      <c r="M5856" s="137">
        <f>SUM(M5855:M5855)</f>
        <v>380000</v>
      </c>
      <c r="N5856" s="123"/>
      <c r="O5856" s="108"/>
      <c r="P5856" s="138"/>
      <c r="Q5856" s="108"/>
      <c r="R5856" s="108"/>
      <c r="S5856" s="139"/>
      <c r="T5856" s="123"/>
      <c r="U5856" s="123"/>
      <c r="V5856" s="123"/>
      <c r="W5856" s="137"/>
      <c r="X5856" s="136"/>
      <c r="Y5856" s="137"/>
      <c r="Z5856" s="137"/>
      <c r="AA5856" s="119"/>
      <c r="AB5856" s="119"/>
      <c r="AC5856" s="137"/>
      <c r="AD5856" s="137"/>
      <c r="AE5856" s="137">
        <f>SUM(AE5855:AE5855)</f>
        <v>380000</v>
      </c>
      <c r="AF5856" s="137"/>
      <c r="AG5856" s="137">
        <f>SUM(AG5855:AG5855)</f>
        <v>0</v>
      </c>
      <c r="AH5856" s="137"/>
    </row>
    <row r="5857" spans="1:34" s="173" customFormat="1" x14ac:dyDescent="0.55000000000000004">
      <c r="A5857" s="122" t="s">
        <v>8025</v>
      </c>
      <c r="B5857" s="123">
        <v>2519</v>
      </c>
      <c r="C5857" s="123">
        <v>8084</v>
      </c>
      <c r="D5857" s="135" t="s">
        <v>8026</v>
      </c>
      <c r="E5857" s="123" t="s">
        <v>34</v>
      </c>
      <c r="F5857" s="123">
        <v>5302</v>
      </c>
      <c r="G5857" s="123">
        <v>2</v>
      </c>
      <c r="H5857" s="123">
        <v>2</v>
      </c>
      <c r="I5857" s="136">
        <v>2</v>
      </c>
      <c r="J5857" s="123" t="s">
        <v>38</v>
      </c>
      <c r="K5857" s="137">
        <f>((G5857*400)+(H5857*100))+I5857</f>
        <v>1002</v>
      </c>
      <c r="L5857" s="137">
        <v>300</v>
      </c>
      <c r="M5857" s="137">
        <f>K5857*L5857</f>
        <v>300600</v>
      </c>
      <c r="N5857" s="123"/>
      <c r="O5857" s="108"/>
      <c r="P5857" s="138"/>
      <c r="Q5857" s="108"/>
      <c r="R5857" s="108"/>
      <c r="S5857" s="139"/>
      <c r="T5857" s="123"/>
      <c r="U5857" s="123"/>
      <c r="V5857" s="123"/>
      <c r="W5857" s="137"/>
      <c r="X5857" s="136"/>
      <c r="Y5857" s="137"/>
      <c r="Z5857" s="137"/>
      <c r="AA5857" s="119"/>
      <c r="AB5857" s="119"/>
      <c r="AC5857" s="137"/>
      <c r="AD5857" s="137">
        <f>IF(AND(AC5857="",M5857=""),0,IF((AC5857=""),M5857,IF((M5857=""),AC5857,AC5857+M5857)))</f>
        <v>300600</v>
      </c>
      <c r="AE5857" s="137">
        <f>IF( (X5857=""),AD5857*1,AD5857*(X5857/100) )</f>
        <v>300600</v>
      </c>
      <c r="AF5857" s="137">
        <v>50000000</v>
      </c>
      <c r="AG5857" s="137">
        <f>IF((AF5857-AE5857) &gt; 1,0,IF((AF5857-AE5857)&lt;0,AE5857-AF5857,AF5857-AE5857))</f>
        <v>0</v>
      </c>
      <c r="AH5857" s="137">
        <v>0.01</v>
      </c>
    </row>
    <row r="5858" spans="1:34" s="173" customFormat="1" x14ac:dyDescent="0.55000000000000004">
      <c r="A5858" s="122"/>
      <c r="B5858" s="123"/>
      <c r="C5858" s="123"/>
      <c r="D5858" s="135"/>
      <c r="E5858" s="123"/>
      <c r="F5858" s="123"/>
      <c r="G5858" s="123"/>
      <c r="H5858" s="123"/>
      <c r="I5858" s="136"/>
      <c r="J5858" s="123"/>
      <c r="K5858" s="137"/>
      <c r="L5858" s="137" t="s">
        <v>63</v>
      </c>
      <c r="M5858" s="137">
        <f>SUM(M5857:M5857)</f>
        <v>300600</v>
      </c>
      <c r="N5858" s="123"/>
      <c r="O5858" s="108"/>
      <c r="P5858" s="138"/>
      <c r="Q5858" s="108"/>
      <c r="R5858" s="108"/>
      <c r="S5858" s="139"/>
      <c r="T5858" s="123"/>
      <c r="U5858" s="123"/>
      <c r="V5858" s="123"/>
      <c r="W5858" s="137"/>
      <c r="X5858" s="136"/>
      <c r="Y5858" s="137"/>
      <c r="Z5858" s="137"/>
      <c r="AA5858" s="119"/>
      <c r="AB5858" s="119"/>
      <c r="AC5858" s="137"/>
      <c r="AD5858" s="137"/>
      <c r="AE5858" s="137">
        <f>SUM(AE5857:AE5857)</f>
        <v>300600</v>
      </c>
      <c r="AF5858" s="137"/>
      <c r="AG5858" s="137">
        <f>SUM(AG5857:AG5857)</f>
        <v>0</v>
      </c>
      <c r="AH5858" s="137"/>
    </row>
    <row r="5859" spans="1:34" s="173" customFormat="1" x14ac:dyDescent="0.55000000000000004">
      <c r="A5859" s="122" t="s">
        <v>7178</v>
      </c>
      <c r="B5859" s="123">
        <v>2520</v>
      </c>
      <c r="C5859" s="123">
        <v>7332</v>
      </c>
      <c r="D5859" s="135" t="s">
        <v>8029</v>
      </c>
      <c r="E5859" s="123" t="s">
        <v>34</v>
      </c>
      <c r="F5859" s="123">
        <v>24890</v>
      </c>
      <c r="G5859" s="123">
        <v>0</v>
      </c>
      <c r="H5859" s="123">
        <v>3</v>
      </c>
      <c r="I5859" s="136">
        <v>82</v>
      </c>
      <c r="J5859" s="123" t="s">
        <v>35</v>
      </c>
      <c r="K5859" s="137">
        <f>((G5859*400)+(H5859*100))+I5859</f>
        <v>382</v>
      </c>
      <c r="L5859" s="137">
        <v>475</v>
      </c>
      <c r="M5859" s="137">
        <f>K5859*L5859</f>
        <v>181450</v>
      </c>
      <c r="N5859" s="123">
        <v>1</v>
      </c>
      <c r="O5859" s="108" t="s">
        <v>8027</v>
      </c>
      <c r="P5859" s="138"/>
      <c r="Q5859" s="108" t="s">
        <v>8028</v>
      </c>
      <c r="R5859" s="108" t="s">
        <v>8030</v>
      </c>
      <c r="S5859" s="139" t="s">
        <v>8031</v>
      </c>
      <c r="T5859" s="123" t="s">
        <v>51</v>
      </c>
      <c r="U5859" s="123" t="s">
        <v>45</v>
      </c>
      <c r="V5859" s="123" t="s">
        <v>52</v>
      </c>
      <c r="W5859" s="137">
        <v>91.2</v>
      </c>
      <c r="X5859" s="136">
        <v>100</v>
      </c>
      <c r="Y5859" s="137">
        <v>6750</v>
      </c>
      <c r="Z5859" s="137">
        <f>W5859*Y5859</f>
        <v>615600</v>
      </c>
      <c r="AA5859" s="89">
        <v>6</v>
      </c>
      <c r="AB5859" s="89">
        <v>6</v>
      </c>
      <c r="AC5859" s="137">
        <f>(Z5859*(100-AB5859))/100</f>
        <v>578664</v>
      </c>
      <c r="AD5859" s="137">
        <f>IF(AND(AC5859="",M5859=""),0,IF((AC5859=""),M5859, IF( (M5859=""),AC5859,AC5859+M5859)))</f>
        <v>760114</v>
      </c>
      <c r="AE5859" s="137">
        <f>IF( (X5859=""),AD5859*1,AD5859*(X5859/100) )</f>
        <v>760114</v>
      </c>
      <c r="AF5859" s="137">
        <v>50000000</v>
      </c>
      <c r="AG5859" s="137">
        <f>IF((AF5859-AE5859) &gt; 1,0,IF((AF5859-AE5859)&lt;0,AE5859-AF5859,AF5859-AE5859))</f>
        <v>0</v>
      </c>
      <c r="AH5859" s="137">
        <v>0.02</v>
      </c>
    </row>
    <row r="5860" spans="1:34" s="173" customFormat="1" x14ac:dyDescent="0.55000000000000004">
      <c r="A5860" s="122"/>
      <c r="B5860" s="123"/>
      <c r="C5860" s="123"/>
      <c r="D5860" s="135"/>
      <c r="E5860" s="123"/>
      <c r="F5860" s="123"/>
      <c r="G5860" s="123"/>
      <c r="H5860" s="123"/>
      <c r="I5860" s="136"/>
      <c r="J5860" s="123"/>
      <c r="K5860" s="137"/>
      <c r="L5860" s="137" t="s">
        <v>63</v>
      </c>
      <c r="M5860" s="137">
        <f>SUM(M5859:M5859)</f>
        <v>181450</v>
      </c>
      <c r="N5860" s="123"/>
      <c r="O5860" s="108"/>
      <c r="P5860" s="138"/>
      <c r="Q5860" s="108"/>
      <c r="R5860" s="108"/>
      <c r="S5860" s="139"/>
      <c r="T5860" s="123"/>
      <c r="U5860" s="123"/>
      <c r="V5860" s="123"/>
      <c r="W5860" s="137"/>
      <c r="X5860" s="136"/>
      <c r="Y5860" s="137"/>
      <c r="Z5860" s="137"/>
      <c r="AA5860" s="119"/>
      <c r="AB5860" s="119"/>
      <c r="AC5860" s="137"/>
      <c r="AD5860" s="137"/>
      <c r="AE5860" s="137">
        <f>SUM(AE5859:AE5859)</f>
        <v>760114</v>
      </c>
      <c r="AF5860" s="137"/>
      <c r="AG5860" s="137">
        <f>SUM(AG5859:AG5859)</f>
        <v>0</v>
      </c>
      <c r="AH5860" s="137"/>
    </row>
    <row r="5861" spans="1:34" s="99" customFormat="1" x14ac:dyDescent="0.55000000000000004">
      <c r="A5861" s="107" t="s">
        <v>15469</v>
      </c>
      <c r="B5861" s="161">
        <v>2782</v>
      </c>
      <c r="C5861" s="161">
        <v>10744</v>
      </c>
      <c r="D5861" s="162" t="s">
        <v>15470</v>
      </c>
      <c r="E5861" s="161" t="s">
        <v>34</v>
      </c>
      <c r="F5861" s="161">
        <v>25113</v>
      </c>
      <c r="G5861" s="161">
        <v>0</v>
      </c>
      <c r="H5861" s="161">
        <v>0</v>
      </c>
      <c r="I5861" s="163">
        <v>19</v>
      </c>
      <c r="J5861" s="161" t="s">
        <v>35</v>
      </c>
      <c r="K5861" s="121">
        <f>((G5861*400)+(H5861*100))+I5861</f>
        <v>19</v>
      </c>
      <c r="L5861" s="121">
        <v>14500</v>
      </c>
      <c r="M5861" s="121">
        <f>K5861*L5861</f>
        <v>275500</v>
      </c>
      <c r="N5861" s="161">
        <v>1</v>
      </c>
      <c r="O5861" s="164" t="s">
        <v>15467</v>
      </c>
      <c r="P5861" s="165">
        <v>3559900169808</v>
      </c>
      <c r="Q5861" s="164" t="s">
        <v>15468</v>
      </c>
      <c r="R5861" s="164" t="s">
        <v>15471</v>
      </c>
      <c r="S5861" s="166"/>
      <c r="T5861" s="161" t="s">
        <v>44</v>
      </c>
      <c r="U5861" s="161" t="s">
        <v>45</v>
      </c>
      <c r="V5861" s="123" t="s">
        <v>52</v>
      </c>
      <c r="W5861" s="137">
        <v>108</v>
      </c>
      <c r="X5861" s="136">
        <v>100</v>
      </c>
      <c r="Y5861" s="137">
        <v>7150</v>
      </c>
      <c r="Z5861" s="137">
        <f>W5861*Y5861</f>
        <v>772200</v>
      </c>
      <c r="AA5861" s="89">
        <v>10</v>
      </c>
      <c r="AB5861" s="89">
        <v>10</v>
      </c>
      <c r="AC5861" s="137">
        <f>(Z5861*(100-AB5861))/100</f>
        <v>694980</v>
      </c>
      <c r="AD5861" s="121">
        <f>IF(AND(AC5861="",M5861=""),0,IF((AC5861=""),M5861,IF((M5861=""),AC5861,AC5861+M5861)))</f>
        <v>970480</v>
      </c>
      <c r="AE5861" s="121">
        <f>IF( (X5861=""),AD5861*1,AD5861*(X5861/100) )</f>
        <v>970480</v>
      </c>
      <c r="AF5861" s="121">
        <v>0</v>
      </c>
      <c r="AG5861" s="121">
        <f>IF((AF5861-AE5861) &gt; 1,0,IF((AF5861-AE5861)&lt;0,AE5861-AF5861,AF5861-AE5861))</f>
        <v>970480</v>
      </c>
      <c r="AH5861" s="121">
        <v>0.02</v>
      </c>
    </row>
    <row r="5862" spans="1:34" s="99" customFormat="1" x14ac:dyDescent="0.55000000000000004">
      <c r="A5862" s="107"/>
      <c r="B5862" s="161"/>
      <c r="C5862" s="161"/>
      <c r="D5862" s="162"/>
      <c r="E5862" s="161"/>
      <c r="F5862" s="161"/>
      <c r="G5862" s="161"/>
      <c r="H5862" s="161"/>
      <c r="I5862" s="163"/>
      <c r="J5862" s="161"/>
      <c r="K5862" s="121"/>
      <c r="L5862" s="121" t="s">
        <v>63</v>
      </c>
      <c r="M5862" s="121">
        <f>SUM(M5861:M5861)</f>
        <v>275500</v>
      </c>
      <c r="N5862" s="161"/>
      <c r="O5862" s="164"/>
      <c r="P5862" s="165"/>
      <c r="Q5862" s="164"/>
      <c r="R5862" s="164"/>
      <c r="S5862" s="166"/>
      <c r="T5862" s="161"/>
      <c r="U5862" s="161"/>
      <c r="V5862" s="161"/>
      <c r="W5862" s="121"/>
      <c r="X5862" s="163"/>
      <c r="Y5862" s="121"/>
      <c r="Z5862" s="121"/>
      <c r="AA5862" s="167"/>
      <c r="AB5862" s="167"/>
      <c r="AC5862" s="121"/>
      <c r="AD5862" s="121"/>
      <c r="AE5862" s="121">
        <f>SUM(AE5861:AE5861)</f>
        <v>970480</v>
      </c>
      <c r="AF5862" s="121"/>
      <c r="AG5862" s="121">
        <f>SUM(AG5861:AG5861)</f>
        <v>970480</v>
      </c>
      <c r="AH5862" s="121"/>
    </row>
    <row r="5863" spans="1:34" s="173" customFormat="1" x14ac:dyDescent="0.55000000000000004">
      <c r="A5863" s="122" t="s">
        <v>15197</v>
      </c>
      <c r="B5863" s="123">
        <v>2521</v>
      </c>
      <c r="C5863" s="123">
        <v>5872</v>
      </c>
      <c r="D5863" s="135" t="s">
        <v>8032</v>
      </c>
      <c r="E5863" s="123" t="s">
        <v>34</v>
      </c>
      <c r="F5863" s="123">
        <v>8752</v>
      </c>
      <c r="G5863" s="123">
        <v>2</v>
      </c>
      <c r="H5863" s="123">
        <v>2</v>
      </c>
      <c r="I5863" s="136">
        <v>28</v>
      </c>
      <c r="J5863" s="123" t="s">
        <v>38</v>
      </c>
      <c r="K5863" s="137">
        <f>((G5863*400)+(H5863*100))+I5863</f>
        <v>1028</v>
      </c>
      <c r="L5863" s="137">
        <v>5400</v>
      </c>
      <c r="M5863" s="137">
        <f>K5863*L5863</f>
        <v>5551200</v>
      </c>
      <c r="N5863" s="123"/>
      <c r="O5863" s="108"/>
      <c r="P5863" s="138"/>
      <c r="Q5863" s="108"/>
      <c r="R5863" s="108"/>
      <c r="S5863" s="139"/>
      <c r="T5863" s="123"/>
      <c r="U5863" s="123"/>
      <c r="V5863" s="123"/>
      <c r="W5863" s="137"/>
      <c r="X5863" s="136"/>
      <c r="Y5863" s="137"/>
      <c r="Z5863" s="137"/>
      <c r="AA5863" s="119"/>
      <c r="AB5863" s="119"/>
      <c r="AC5863" s="137"/>
      <c r="AD5863" s="137">
        <f>IF(AND(AC5863="",M5863=""),0,IF((AC5863=""),M5863,IF((M5863=""),AC5863,AC5863+M5863)))</f>
        <v>5551200</v>
      </c>
      <c r="AE5863" s="137">
        <f>IF( (X5863=""),AD5863*1,AD5863*(X5863/100) )</f>
        <v>5551200</v>
      </c>
      <c r="AF5863" s="137">
        <v>50000000</v>
      </c>
      <c r="AG5863" s="137">
        <f>IF((AF5863-AE5863) &gt; 1,0,IF((AF5863-AE5863)&lt;0,AE5863-AF5863,AF5863-AE5863))</f>
        <v>0</v>
      </c>
      <c r="AH5863" s="137">
        <v>0.01</v>
      </c>
    </row>
    <row r="5864" spans="1:34" s="173" customFormat="1" x14ac:dyDescent="0.55000000000000004">
      <c r="A5864" s="122"/>
      <c r="B5864" s="123"/>
      <c r="C5864" s="123"/>
      <c r="D5864" s="135"/>
      <c r="E5864" s="123"/>
      <c r="F5864" s="123"/>
      <c r="G5864" s="123"/>
      <c r="H5864" s="123"/>
      <c r="I5864" s="136"/>
      <c r="J5864" s="123"/>
      <c r="K5864" s="137"/>
      <c r="L5864" s="137" t="s">
        <v>63</v>
      </c>
      <c r="M5864" s="137">
        <f>SUM(M5863:M5863)</f>
        <v>5551200</v>
      </c>
      <c r="N5864" s="123"/>
      <c r="O5864" s="108"/>
      <c r="P5864" s="138"/>
      <c r="Q5864" s="108"/>
      <c r="R5864" s="108"/>
      <c r="S5864" s="139"/>
      <c r="T5864" s="123"/>
      <c r="U5864" s="123"/>
      <c r="V5864" s="123"/>
      <c r="W5864" s="137"/>
      <c r="X5864" s="136"/>
      <c r="Y5864" s="137"/>
      <c r="Z5864" s="137"/>
      <c r="AA5864" s="119"/>
      <c r="AB5864" s="119"/>
      <c r="AC5864" s="137"/>
      <c r="AD5864" s="137"/>
      <c r="AE5864" s="137">
        <f>SUM(AE5863:AE5863)</f>
        <v>5551200</v>
      </c>
      <c r="AF5864" s="137"/>
      <c r="AG5864" s="137">
        <f>SUM(AG5863:AG5863)</f>
        <v>0</v>
      </c>
      <c r="AH5864" s="137"/>
    </row>
    <row r="5865" spans="1:34" s="99" customFormat="1" x14ac:dyDescent="0.55000000000000004">
      <c r="A5865" s="107" t="s">
        <v>8035</v>
      </c>
      <c r="B5865" s="161">
        <v>2784</v>
      </c>
      <c r="C5865" s="161">
        <v>9705</v>
      </c>
      <c r="D5865" s="162"/>
      <c r="E5865" s="161" t="s">
        <v>37</v>
      </c>
      <c r="F5865" s="161"/>
      <c r="G5865" s="161">
        <v>3</v>
      </c>
      <c r="H5865" s="161">
        <v>2</v>
      </c>
      <c r="I5865" s="163">
        <v>69</v>
      </c>
      <c r="J5865" s="161" t="s">
        <v>38</v>
      </c>
      <c r="K5865" s="121">
        <f>((G5865*400)+(H5865*100))+I5865</f>
        <v>1469</v>
      </c>
      <c r="L5865" s="121">
        <v>255</v>
      </c>
      <c r="M5865" s="121">
        <f>K5865*L5865</f>
        <v>374595</v>
      </c>
      <c r="N5865" s="161"/>
      <c r="O5865" s="164"/>
      <c r="P5865" s="165"/>
      <c r="Q5865" s="164"/>
      <c r="R5865" s="164"/>
      <c r="S5865" s="166"/>
      <c r="T5865" s="161"/>
      <c r="U5865" s="161"/>
      <c r="V5865" s="161"/>
      <c r="W5865" s="121"/>
      <c r="X5865" s="163"/>
      <c r="Y5865" s="121"/>
      <c r="Z5865" s="121"/>
      <c r="AA5865" s="167"/>
      <c r="AB5865" s="167"/>
      <c r="AC5865" s="121"/>
      <c r="AD5865" s="121">
        <f>IF(AND(AC5865="",M5865=""),0,IF((AC5865=""),M5865,IF((M5865=""),AC5865,AC5865+M5865)))</f>
        <v>374595</v>
      </c>
      <c r="AE5865" s="121">
        <f>IF( (X5865=""),AD5865*1,AD5865*(X5865/100) )</f>
        <v>374595</v>
      </c>
      <c r="AF5865" s="121">
        <v>0</v>
      </c>
      <c r="AG5865" s="121">
        <f>IF((AF5865-AE5865) &gt; 1,0,IF((AF5865-AE5865)&lt;0,AE5865-AF5865,AF5865-AE5865))</f>
        <v>374595</v>
      </c>
      <c r="AH5865" s="121">
        <v>0.01</v>
      </c>
    </row>
    <row r="5866" spans="1:34" s="99" customFormat="1" x14ac:dyDescent="0.55000000000000004">
      <c r="A5866" s="107"/>
      <c r="B5866" s="161">
        <v>2785</v>
      </c>
      <c r="C5866" s="161">
        <v>9961</v>
      </c>
      <c r="D5866" s="162"/>
      <c r="E5866" s="161" t="s">
        <v>37</v>
      </c>
      <c r="F5866" s="161"/>
      <c r="G5866" s="161">
        <v>4</v>
      </c>
      <c r="H5866" s="161">
        <v>3</v>
      </c>
      <c r="I5866" s="163">
        <v>25</v>
      </c>
      <c r="J5866" s="161" t="s">
        <v>38</v>
      </c>
      <c r="K5866" s="121">
        <f>((G5866*400)+(H5866*100))+I5866</f>
        <v>1925</v>
      </c>
      <c r="L5866" s="121">
        <v>255</v>
      </c>
      <c r="M5866" s="121">
        <f>K5866*L5866</f>
        <v>490875</v>
      </c>
      <c r="N5866" s="161"/>
      <c r="O5866" s="164"/>
      <c r="P5866" s="165"/>
      <c r="Q5866" s="164"/>
      <c r="R5866" s="164"/>
      <c r="S5866" s="166"/>
      <c r="T5866" s="161"/>
      <c r="U5866" s="161"/>
      <c r="V5866" s="161"/>
      <c r="W5866" s="121"/>
      <c r="X5866" s="163"/>
      <c r="Y5866" s="121"/>
      <c r="Z5866" s="121"/>
      <c r="AA5866" s="167"/>
      <c r="AB5866" s="167"/>
      <c r="AC5866" s="121"/>
      <c r="AD5866" s="121">
        <f>IF(AND(AC5866="",M5866=""),0,IF((AC5866=""),M5866,IF((M5866=""),AC5866,AC5866+M5866)))</f>
        <v>490875</v>
      </c>
      <c r="AE5866" s="121">
        <f>IF( (X5866=""),AD5866*1,AD5866*(X5866/100) )</f>
        <v>490875</v>
      </c>
      <c r="AF5866" s="121">
        <v>0</v>
      </c>
      <c r="AG5866" s="121">
        <f>IF((AF5866-AE5866) &gt; 1,0,IF((AF5866-AE5866)&lt;0,AE5866-AF5866,AF5866-AE5866))</f>
        <v>490875</v>
      </c>
      <c r="AH5866" s="121">
        <v>0.01</v>
      </c>
    </row>
    <row r="5867" spans="1:34" s="99" customFormat="1" x14ac:dyDescent="0.55000000000000004">
      <c r="A5867" s="107"/>
      <c r="B5867" s="161">
        <v>2786</v>
      </c>
      <c r="C5867" s="161">
        <v>8431</v>
      </c>
      <c r="D5867" s="162" t="s">
        <v>8036</v>
      </c>
      <c r="E5867" s="161" t="s">
        <v>34</v>
      </c>
      <c r="F5867" s="161">
        <v>2516</v>
      </c>
      <c r="G5867" s="161">
        <v>0</v>
      </c>
      <c r="H5867" s="161">
        <v>1</v>
      </c>
      <c r="I5867" s="163">
        <v>84</v>
      </c>
      <c r="J5867" s="161" t="s">
        <v>35</v>
      </c>
      <c r="K5867" s="121">
        <f>((G5867*400)+(H5867*100))+I5867</f>
        <v>184</v>
      </c>
      <c r="L5867" s="121">
        <v>800</v>
      </c>
      <c r="M5867" s="121">
        <f>K5867*L5867</f>
        <v>147200</v>
      </c>
      <c r="N5867" s="161">
        <v>1</v>
      </c>
      <c r="O5867" s="164" t="s">
        <v>8033</v>
      </c>
      <c r="P5867" s="165">
        <v>3570800346351</v>
      </c>
      <c r="Q5867" s="164" t="s">
        <v>8034</v>
      </c>
      <c r="R5867" s="164" t="s">
        <v>8037</v>
      </c>
      <c r="S5867" s="166" t="s">
        <v>8038</v>
      </c>
      <c r="T5867" s="161" t="s">
        <v>51</v>
      </c>
      <c r="U5867" s="161" t="s">
        <v>227</v>
      </c>
      <c r="V5867" s="161" t="s">
        <v>52</v>
      </c>
      <c r="W5867" s="121">
        <v>74.97</v>
      </c>
      <c r="X5867" s="163">
        <v>48.84</v>
      </c>
      <c r="Y5867" s="121">
        <v>6750</v>
      </c>
      <c r="Z5867" s="121">
        <f>W5867*Y5867</f>
        <v>506047.5</v>
      </c>
      <c r="AA5867" s="167">
        <v>12</v>
      </c>
      <c r="AB5867" s="167">
        <v>34</v>
      </c>
      <c r="AC5867" s="121">
        <f>(Z5867*(100-AB5867))/100</f>
        <v>333991.34999999998</v>
      </c>
      <c r="AD5867" s="121">
        <f>IF(AND(AC5867="",M5867=""),0,IF((AC5867=""),M5867, IF( (M5867=""),AC5867,SUM(AC5867:AC5871)+M5867)))</f>
        <v>3168552.65</v>
      </c>
      <c r="AE5867" s="121">
        <f>IF( (X5867=""),AD5867*1,AD5867*(X5867/100) )</f>
        <v>1547521.1142600002</v>
      </c>
      <c r="AF5867" s="121">
        <v>50000000</v>
      </c>
      <c r="AG5867" s="121">
        <f>IF((AF5867-AE5867) &gt; 1,0,IF((AF5867-AE5867)&lt;0,AE5867-AF5867,AF5867-AE5867))</f>
        <v>0</v>
      </c>
      <c r="AH5867" s="121">
        <v>0.02</v>
      </c>
    </row>
    <row r="5868" spans="1:34" s="99" customFormat="1" x14ac:dyDescent="0.55000000000000004">
      <c r="A5868" s="107"/>
      <c r="B5868" s="161"/>
      <c r="C5868" s="161"/>
      <c r="D5868" s="162"/>
      <c r="E5868" s="161"/>
      <c r="F5868" s="161"/>
      <c r="G5868" s="161"/>
      <c r="H5868" s="161"/>
      <c r="I5868" s="163"/>
      <c r="J5868" s="161"/>
      <c r="K5868" s="121"/>
      <c r="L5868" s="121"/>
      <c r="M5868" s="121"/>
      <c r="N5868" s="161">
        <v>2</v>
      </c>
      <c r="O5868" s="164" t="s">
        <v>8033</v>
      </c>
      <c r="P5868" s="165">
        <v>3570800346351</v>
      </c>
      <c r="Q5868" s="164" t="s">
        <v>8034</v>
      </c>
      <c r="R5868" s="164" t="s">
        <v>8037</v>
      </c>
      <c r="S5868" s="166" t="s">
        <v>8039</v>
      </c>
      <c r="T5868" s="161" t="s">
        <v>51</v>
      </c>
      <c r="U5868" s="161" t="s">
        <v>45</v>
      </c>
      <c r="V5868" s="161" t="s">
        <v>52</v>
      </c>
      <c r="W5868" s="121">
        <v>78.540000000000006</v>
      </c>
      <c r="X5868" s="163">
        <v>51.16</v>
      </c>
      <c r="Y5868" s="121">
        <v>6750</v>
      </c>
      <c r="Z5868" s="121">
        <f>W5868*Y5868</f>
        <v>530145</v>
      </c>
      <c r="AA5868" s="167">
        <v>6</v>
      </c>
      <c r="AB5868" s="167">
        <v>6</v>
      </c>
      <c r="AC5868" s="121">
        <f>(Z5868*(100-AB5868))/100</f>
        <v>498336.3</v>
      </c>
      <c r="AD5868" s="121">
        <f>IF(AND(AC5868="",M5867=""),0,IF((AC5868=""),M5867, IF( (M5867=""),AC5868,SUM(AC5867:AC5871)+M5867)))</f>
        <v>3168552.65</v>
      </c>
      <c r="AE5868" s="121">
        <f>IF( (X5868=""),AD5868*1,AD5868*(X5868/100) )</f>
        <v>1621031.5357399997</v>
      </c>
      <c r="AF5868" s="121">
        <v>50000000</v>
      </c>
      <c r="AG5868" s="121">
        <f>IF((AF5868-AE5868) &gt; 1,0,IF((AF5868-AE5868)&lt;0,AE5868-AF5868,AF5868-AE5868))</f>
        <v>0</v>
      </c>
      <c r="AH5868" s="121">
        <v>0.02</v>
      </c>
    </row>
    <row r="5869" spans="1:34" s="99" customFormat="1" x14ac:dyDescent="0.55000000000000004">
      <c r="A5869" s="107"/>
      <c r="B5869" s="161"/>
      <c r="C5869" s="161"/>
      <c r="D5869" s="162"/>
      <c r="E5869" s="161"/>
      <c r="F5869" s="161"/>
      <c r="G5869" s="161"/>
      <c r="H5869" s="161"/>
      <c r="I5869" s="163"/>
      <c r="J5869" s="161"/>
      <c r="K5869" s="121"/>
      <c r="L5869" s="121" t="s">
        <v>63</v>
      </c>
      <c r="M5869" s="121">
        <f>SUM(M5865:M5868)</f>
        <v>1012670</v>
      </c>
      <c r="N5869" s="161"/>
      <c r="O5869" s="164"/>
      <c r="P5869" s="165"/>
      <c r="Q5869" s="164"/>
      <c r="R5869" s="164"/>
      <c r="S5869" s="166"/>
      <c r="T5869" s="161"/>
      <c r="U5869" s="161"/>
      <c r="V5869" s="161"/>
      <c r="W5869" s="121"/>
      <c r="X5869" s="163"/>
      <c r="Y5869" s="121"/>
      <c r="Z5869" s="121"/>
      <c r="AA5869" s="167"/>
      <c r="AB5869" s="167"/>
      <c r="AC5869" s="121"/>
      <c r="AD5869" s="121"/>
      <c r="AE5869" s="121">
        <f>SUM(AE5865:AE5868)</f>
        <v>4034022.65</v>
      </c>
      <c r="AF5869" s="121"/>
      <c r="AG5869" s="121">
        <f>SUM(AG5865:AG5868)</f>
        <v>865470</v>
      </c>
      <c r="AH5869" s="121"/>
    </row>
    <row r="5870" spans="1:34" s="173" customFormat="1" x14ac:dyDescent="0.55000000000000004">
      <c r="A5870" s="122" t="s">
        <v>8042</v>
      </c>
      <c r="B5870" s="123">
        <v>2522</v>
      </c>
      <c r="C5870" s="123">
        <v>8449</v>
      </c>
      <c r="D5870" s="135" t="s">
        <v>8043</v>
      </c>
      <c r="E5870" s="123" t="s">
        <v>34</v>
      </c>
      <c r="F5870" s="123">
        <v>1790</v>
      </c>
      <c r="G5870" s="123">
        <v>0</v>
      </c>
      <c r="H5870" s="123">
        <v>3</v>
      </c>
      <c r="I5870" s="136">
        <v>60</v>
      </c>
      <c r="J5870" s="123" t="s">
        <v>35</v>
      </c>
      <c r="K5870" s="137">
        <f>((G5870*400)+(H5870*100))+I5870</f>
        <v>360</v>
      </c>
      <c r="L5870" s="137">
        <v>800</v>
      </c>
      <c r="M5870" s="137">
        <f>K5870*L5870</f>
        <v>288000</v>
      </c>
      <c r="N5870" s="123">
        <v>1</v>
      </c>
      <c r="O5870" s="108" t="s">
        <v>8040</v>
      </c>
      <c r="P5870" s="138"/>
      <c r="Q5870" s="108" t="s">
        <v>8041</v>
      </c>
      <c r="R5870" s="108" t="s">
        <v>8044</v>
      </c>
      <c r="S5870" s="139" t="s">
        <v>8045</v>
      </c>
      <c r="T5870" s="123" t="s">
        <v>51</v>
      </c>
      <c r="U5870" s="123" t="s">
        <v>45</v>
      </c>
      <c r="V5870" s="123" t="s">
        <v>52</v>
      </c>
      <c r="W5870" s="137">
        <v>0</v>
      </c>
      <c r="X5870" s="136">
        <v>0</v>
      </c>
      <c r="Y5870" s="137">
        <v>6750</v>
      </c>
      <c r="Z5870" s="137">
        <f>W5870*Y5870</f>
        <v>0</v>
      </c>
      <c r="AA5870" s="89">
        <v>6</v>
      </c>
      <c r="AB5870" s="89">
        <v>6</v>
      </c>
      <c r="AC5870" s="137">
        <f>(Z5870*(100-AB5870))/100</f>
        <v>0</v>
      </c>
      <c r="AD5870" s="137">
        <f>IF(AND(AC5870="",M5870=""),0,IF((AC5870=""),M5870, IF( (M5870=""),AC5870,SUM(AC5870:AC5874)+M5870)))</f>
        <v>2477025</v>
      </c>
      <c r="AE5870" s="137">
        <f>IF( (X5870=""),AD5870*1,AD5870*(X5870/100) )</f>
        <v>0</v>
      </c>
      <c r="AF5870" s="137">
        <v>50000000</v>
      </c>
      <c r="AG5870" s="137">
        <f>IF((AF5870-AE5870) &gt; 1,0,IF((AF5870-AE5870)&lt;0,AE5870-AF5870,AF5870-AE5870))</f>
        <v>0</v>
      </c>
      <c r="AH5870" s="137">
        <v>0.02</v>
      </c>
    </row>
    <row r="5871" spans="1:34" s="173" customFormat="1" x14ac:dyDescent="0.55000000000000004">
      <c r="A5871" s="122"/>
      <c r="B5871" s="123"/>
      <c r="C5871" s="123"/>
      <c r="D5871" s="135"/>
      <c r="E5871" s="123"/>
      <c r="F5871" s="123"/>
      <c r="G5871" s="123"/>
      <c r="H5871" s="123"/>
      <c r="I5871" s="136"/>
      <c r="J5871" s="123"/>
      <c r="K5871" s="137"/>
      <c r="L5871" s="137"/>
      <c r="M5871" s="137"/>
      <c r="N5871" s="123">
        <v>2</v>
      </c>
      <c r="O5871" s="108" t="s">
        <v>8040</v>
      </c>
      <c r="P5871" s="138"/>
      <c r="Q5871" s="108" t="s">
        <v>8041</v>
      </c>
      <c r="R5871" s="108" t="s">
        <v>8044</v>
      </c>
      <c r="S5871" s="139" t="s">
        <v>8046</v>
      </c>
      <c r="T5871" s="123" t="s">
        <v>51</v>
      </c>
      <c r="U5871" s="123" t="s">
        <v>45</v>
      </c>
      <c r="V5871" s="123" t="s">
        <v>52</v>
      </c>
      <c r="W5871" s="137">
        <v>345</v>
      </c>
      <c r="X5871" s="136">
        <v>100</v>
      </c>
      <c r="Y5871" s="137">
        <v>6750</v>
      </c>
      <c r="Z5871" s="137">
        <f>W5871*Y5871</f>
        <v>2328750</v>
      </c>
      <c r="AA5871" s="89">
        <v>6</v>
      </c>
      <c r="AB5871" s="89">
        <v>6</v>
      </c>
      <c r="AC5871" s="137">
        <f>(Z5871*(100-AB5871))/100</f>
        <v>2189025</v>
      </c>
      <c r="AD5871" s="137">
        <f>IF(AND(AC5871="",M5870=""),0,IF((AC5871=""),M5870, IF( (M5870=""),AC5871,SUM(AC5870:AC5874)+M5870)))</f>
        <v>2477025</v>
      </c>
      <c r="AE5871" s="137">
        <f>IF( (X5871=""),AD5871*1,AD5871*(X5871/100) )</f>
        <v>2477025</v>
      </c>
      <c r="AF5871" s="137">
        <v>50000000</v>
      </c>
      <c r="AG5871" s="137">
        <f>IF((AF5871-AE5871) &gt; 1,0,IF((AF5871-AE5871)&lt;0,AE5871-AF5871,AF5871-AE5871))</f>
        <v>0</v>
      </c>
      <c r="AH5871" s="137">
        <v>0.02</v>
      </c>
    </row>
    <row r="5872" spans="1:34" s="173" customFormat="1" x14ac:dyDescent="0.55000000000000004">
      <c r="A5872" s="122"/>
      <c r="B5872" s="123">
        <v>2523</v>
      </c>
      <c r="C5872" s="123">
        <v>8956</v>
      </c>
      <c r="D5872" s="135" t="s">
        <v>8047</v>
      </c>
      <c r="E5872" s="123" t="s">
        <v>34</v>
      </c>
      <c r="F5872" s="123">
        <v>3684</v>
      </c>
      <c r="G5872" s="123">
        <v>0</v>
      </c>
      <c r="H5872" s="123">
        <v>2</v>
      </c>
      <c r="I5872" s="136">
        <v>96</v>
      </c>
      <c r="J5872" s="123" t="s">
        <v>38</v>
      </c>
      <c r="K5872" s="137">
        <f>((G5872*400)+(H5872*100))+I5872</f>
        <v>296</v>
      </c>
      <c r="L5872" s="137">
        <v>225</v>
      </c>
      <c r="M5872" s="137">
        <f>K5872*L5872</f>
        <v>66600</v>
      </c>
      <c r="N5872" s="123"/>
      <c r="O5872" s="108"/>
      <c r="P5872" s="138"/>
      <c r="Q5872" s="108"/>
      <c r="R5872" s="108"/>
      <c r="S5872" s="139"/>
      <c r="T5872" s="123"/>
      <c r="U5872" s="123"/>
      <c r="V5872" s="123"/>
      <c r="W5872" s="137"/>
      <c r="X5872" s="136"/>
      <c r="Y5872" s="137"/>
      <c r="Z5872" s="137"/>
      <c r="AA5872" s="119"/>
      <c r="AB5872" s="119"/>
      <c r="AC5872" s="137"/>
      <c r="AD5872" s="137">
        <f>IF(AND(AC5872="",M5872=""),0,IF((AC5872=""),M5872,IF((M5872=""),AC5872,AC5872+M5872)))</f>
        <v>66600</v>
      </c>
      <c r="AE5872" s="137">
        <f>IF( (X5872=""),AD5872*1,AD5872*(X5872/100) )</f>
        <v>66600</v>
      </c>
      <c r="AF5872" s="137">
        <v>50000000</v>
      </c>
      <c r="AG5872" s="137">
        <f>IF((AF5872-AE5872) &gt; 1,0,IF((AF5872-AE5872)&lt;0,AE5872-AF5872,AF5872-AE5872))</f>
        <v>0</v>
      </c>
      <c r="AH5872" s="137">
        <v>0.01</v>
      </c>
    </row>
    <row r="5873" spans="1:34" s="173" customFormat="1" x14ac:dyDescent="0.55000000000000004">
      <c r="A5873" s="122"/>
      <c r="B5873" s="123"/>
      <c r="C5873" s="123"/>
      <c r="D5873" s="135"/>
      <c r="E5873" s="123"/>
      <c r="F5873" s="123"/>
      <c r="G5873" s="123"/>
      <c r="H5873" s="123"/>
      <c r="I5873" s="136"/>
      <c r="J5873" s="123"/>
      <c r="K5873" s="137"/>
      <c r="L5873" s="137" t="s">
        <v>63</v>
      </c>
      <c r="M5873" s="137">
        <f>SUM(M5870:M5872)</f>
        <v>354600</v>
      </c>
      <c r="N5873" s="123"/>
      <c r="O5873" s="108"/>
      <c r="P5873" s="138"/>
      <c r="Q5873" s="108"/>
      <c r="R5873" s="108"/>
      <c r="S5873" s="139"/>
      <c r="T5873" s="123"/>
      <c r="U5873" s="123"/>
      <c r="V5873" s="123"/>
      <c r="W5873" s="137"/>
      <c r="X5873" s="136"/>
      <c r="Y5873" s="137"/>
      <c r="Z5873" s="137"/>
      <c r="AA5873" s="119"/>
      <c r="AB5873" s="119"/>
      <c r="AC5873" s="137"/>
      <c r="AD5873" s="137"/>
      <c r="AE5873" s="137">
        <f>SUM(AE5870:AE5872)</f>
        <v>2543625</v>
      </c>
      <c r="AF5873" s="137"/>
      <c r="AG5873" s="137">
        <f>SUM(AG5870:AG5872)</f>
        <v>0</v>
      </c>
      <c r="AH5873" s="137"/>
    </row>
    <row r="5874" spans="1:34" s="173" customFormat="1" x14ac:dyDescent="0.55000000000000004">
      <c r="A5874" s="122" t="s">
        <v>8048</v>
      </c>
      <c r="B5874" s="123">
        <v>2524</v>
      </c>
      <c r="C5874" s="123">
        <v>5968</v>
      </c>
      <c r="D5874" s="135" t="s">
        <v>8049</v>
      </c>
      <c r="E5874" s="123" t="s">
        <v>34</v>
      </c>
      <c r="F5874" s="123">
        <v>23791</v>
      </c>
      <c r="G5874" s="123">
        <v>0</v>
      </c>
      <c r="H5874" s="123">
        <v>3</v>
      </c>
      <c r="I5874" s="136">
        <v>99</v>
      </c>
      <c r="J5874" s="123" t="s">
        <v>38</v>
      </c>
      <c r="K5874" s="137">
        <f>((G5874*400)+(H5874*100))+I5874</f>
        <v>399</v>
      </c>
      <c r="L5874" s="137">
        <v>925</v>
      </c>
      <c r="M5874" s="137">
        <f>K5874*L5874</f>
        <v>369075</v>
      </c>
      <c r="N5874" s="123"/>
      <c r="O5874" s="108"/>
      <c r="P5874" s="138"/>
      <c r="Q5874" s="108"/>
      <c r="R5874" s="108"/>
      <c r="S5874" s="139"/>
      <c r="T5874" s="123"/>
      <c r="U5874" s="123"/>
      <c r="V5874" s="123"/>
      <c r="W5874" s="137"/>
      <c r="X5874" s="136"/>
      <c r="Y5874" s="137"/>
      <c r="Z5874" s="137"/>
      <c r="AA5874" s="119"/>
      <c r="AB5874" s="119"/>
      <c r="AC5874" s="137"/>
      <c r="AD5874" s="137">
        <f>IF(AND(AC5874="",M5874=""),0,IF((AC5874=""),M5874,IF((M5874=""),AC5874,AC5874+M5874)))</f>
        <v>369075</v>
      </c>
      <c r="AE5874" s="137">
        <f>IF( (X5874=""),AD5874*1,AD5874*(X5874/100) )</f>
        <v>369075</v>
      </c>
      <c r="AF5874" s="137">
        <v>50000000</v>
      </c>
      <c r="AG5874" s="137">
        <f>IF((AF5874-AE5874) &gt; 1,0,IF((AF5874-AE5874)&lt;0,AE5874-AF5874,AF5874-AE5874))</f>
        <v>0</v>
      </c>
      <c r="AH5874" s="137">
        <v>0.01</v>
      </c>
    </row>
    <row r="5875" spans="1:34" s="173" customFormat="1" x14ac:dyDescent="0.55000000000000004">
      <c r="A5875" s="122"/>
      <c r="B5875" s="123">
        <v>2525</v>
      </c>
      <c r="C5875" s="123">
        <v>9493</v>
      </c>
      <c r="D5875" s="135" t="s">
        <v>8050</v>
      </c>
      <c r="E5875" s="123" t="s">
        <v>34</v>
      </c>
      <c r="F5875" s="123">
        <v>25762</v>
      </c>
      <c r="G5875" s="123"/>
      <c r="H5875" s="123"/>
      <c r="I5875" s="136"/>
      <c r="J5875" s="123"/>
      <c r="K5875" s="137"/>
      <c r="L5875" s="137"/>
      <c r="M5875" s="137"/>
      <c r="N5875" s="123"/>
      <c r="O5875" s="108"/>
      <c r="P5875" s="138"/>
      <c r="Q5875" s="108"/>
      <c r="R5875" s="108"/>
      <c r="S5875" s="139"/>
      <c r="T5875" s="123"/>
      <c r="U5875" s="123"/>
      <c r="V5875" s="123"/>
      <c r="W5875" s="137"/>
      <c r="X5875" s="136"/>
      <c r="Y5875" s="137"/>
      <c r="Z5875" s="137"/>
      <c r="AA5875" s="119"/>
      <c r="AB5875" s="119"/>
      <c r="AC5875" s="137"/>
      <c r="AD5875" s="137"/>
      <c r="AE5875" s="137"/>
      <c r="AF5875" s="137"/>
      <c r="AG5875" s="137"/>
      <c r="AH5875" s="137"/>
    </row>
    <row r="5876" spans="1:34" s="173" customFormat="1" x14ac:dyDescent="0.55000000000000004">
      <c r="A5876" s="122"/>
      <c r="B5876" s="123"/>
      <c r="C5876" s="123"/>
      <c r="D5876" s="135"/>
      <c r="E5876" s="123"/>
      <c r="F5876" s="123"/>
      <c r="G5876" s="123"/>
      <c r="H5876" s="123"/>
      <c r="I5876" s="136"/>
      <c r="J5876" s="123"/>
      <c r="K5876" s="137"/>
      <c r="L5876" s="137" t="s">
        <v>63</v>
      </c>
      <c r="M5876" s="137">
        <f>SUM(M5874:M5875)</f>
        <v>369075</v>
      </c>
      <c r="N5876" s="123"/>
      <c r="O5876" s="108"/>
      <c r="P5876" s="138"/>
      <c r="Q5876" s="108"/>
      <c r="R5876" s="108"/>
      <c r="S5876" s="139"/>
      <c r="T5876" s="123"/>
      <c r="U5876" s="123"/>
      <c r="V5876" s="123"/>
      <c r="W5876" s="137"/>
      <c r="X5876" s="136"/>
      <c r="Y5876" s="137"/>
      <c r="Z5876" s="137"/>
      <c r="AA5876" s="119"/>
      <c r="AB5876" s="119"/>
      <c r="AC5876" s="137"/>
      <c r="AD5876" s="137"/>
      <c r="AE5876" s="137">
        <f>SUM(AE5874:AE5875)</f>
        <v>369075</v>
      </c>
      <c r="AF5876" s="137"/>
      <c r="AG5876" s="137">
        <f>SUM(AG5874:AG5875)</f>
        <v>0</v>
      </c>
      <c r="AH5876" s="137"/>
    </row>
    <row r="5877" spans="1:34" s="173" customFormat="1" x14ac:dyDescent="0.55000000000000004">
      <c r="A5877" s="122" t="s">
        <v>8071</v>
      </c>
      <c r="B5877" s="123">
        <v>2526</v>
      </c>
      <c r="C5877" s="123">
        <v>8538</v>
      </c>
      <c r="D5877" s="135" t="s">
        <v>8072</v>
      </c>
      <c r="E5877" s="123" t="s">
        <v>34</v>
      </c>
      <c r="F5877" s="123">
        <v>905</v>
      </c>
      <c r="G5877" s="123">
        <v>0</v>
      </c>
      <c r="H5877" s="123">
        <v>1</v>
      </c>
      <c r="I5877" s="136">
        <v>52</v>
      </c>
      <c r="J5877" s="123" t="s">
        <v>35</v>
      </c>
      <c r="K5877" s="137">
        <f>((G5877*400)+(H5877*100))+I5877</f>
        <v>152</v>
      </c>
      <c r="L5877" s="137">
        <v>800</v>
      </c>
      <c r="M5877" s="137">
        <f>K5877*L5877</f>
        <v>121600</v>
      </c>
      <c r="N5877" s="123">
        <v>1</v>
      </c>
      <c r="O5877" s="108" t="s">
        <v>8069</v>
      </c>
      <c r="P5877" s="138">
        <v>3570800353293</v>
      </c>
      <c r="Q5877" s="108" t="s">
        <v>8070</v>
      </c>
      <c r="R5877" s="108" t="s">
        <v>8073</v>
      </c>
      <c r="S5877" s="139" t="s">
        <v>8074</v>
      </c>
      <c r="T5877" s="123" t="s">
        <v>51</v>
      </c>
      <c r="U5877" s="123" t="s">
        <v>227</v>
      </c>
      <c r="V5877" s="123" t="s">
        <v>52</v>
      </c>
      <c r="W5877" s="137">
        <v>469.2</v>
      </c>
      <c r="X5877" s="136">
        <v>91.3</v>
      </c>
      <c r="Y5877" s="137">
        <v>6750</v>
      </c>
      <c r="Z5877" s="137">
        <f>W5877*Y5877</f>
        <v>3167100</v>
      </c>
      <c r="AA5877" s="119">
        <v>11</v>
      </c>
      <c r="AB5877" s="119">
        <v>34</v>
      </c>
      <c r="AC5877" s="137">
        <f>(Z5877*(100-AB5877))/100</f>
        <v>2090286</v>
      </c>
      <c r="AD5877" s="137">
        <f>IF(AND(AC5877="",M5877=""),0,IF((AC5877=""),M5877, IF( (M5877=""),AC5877,SUM(AC5877:AC5881)+M5877)))</f>
        <v>3409337.3600000003</v>
      </c>
      <c r="AE5877" s="137">
        <f>IF( (X5877=""),AD5877*1,AD5877*(X5877/100) )</f>
        <v>3112725.0096800001</v>
      </c>
      <c r="AF5877" s="137">
        <v>50000000</v>
      </c>
      <c r="AG5877" s="137">
        <f>IF((AF5877-AE5877) &gt; 1,0,IF((AF5877-AE5877)&lt;0,AE5877-AF5877,AF5877-AE5877))</f>
        <v>0</v>
      </c>
      <c r="AH5877" s="137">
        <v>0.02</v>
      </c>
    </row>
    <row r="5878" spans="1:34" s="173" customFormat="1" x14ac:dyDescent="0.55000000000000004">
      <c r="A5878" s="122"/>
      <c r="B5878" s="123"/>
      <c r="C5878" s="123"/>
      <c r="D5878" s="135"/>
      <c r="E5878" s="123"/>
      <c r="F5878" s="123"/>
      <c r="G5878" s="123"/>
      <c r="H5878" s="123"/>
      <c r="I5878" s="136"/>
      <c r="J5878" s="123"/>
      <c r="K5878" s="137"/>
      <c r="L5878" s="137"/>
      <c r="M5878" s="137"/>
      <c r="N5878" s="123">
        <v>2</v>
      </c>
      <c r="O5878" s="108" t="s">
        <v>8069</v>
      </c>
      <c r="P5878" s="138">
        <v>3570800353293</v>
      </c>
      <c r="Q5878" s="108" t="s">
        <v>8070</v>
      </c>
      <c r="R5878" s="108" t="s">
        <v>8073</v>
      </c>
      <c r="S5878" s="139" t="s">
        <v>8075</v>
      </c>
      <c r="T5878" s="123" t="s">
        <v>343</v>
      </c>
      <c r="U5878" s="123" t="s">
        <v>227</v>
      </c>
      <c r="V5878" s="123" t="s">
        <v>52</v>
      </c>
      <c r="W5878" s="137">
        <v>24.01</v>
      </c>
      <c r="X5878" s="136">
        <v>4.67</v>
      </c>
      <c r="Y5878" s="137">
        <v>5600</v>
      </c>
      <c r="Z5878" s="137">
        <f>W5878*Y5878</f>
        <v>134456</v>
      </c>
      <c r="AA5878" s="119">
        <v>21</v>
      </c>
      <c r="AB5878" s="119">
        <v>80</v>
      </c>
      <c r="AC5878" s="137">
        <f>(Z5878*(100-AB5878))/100</f>
        <v>26891.200000000001</v>
      </c>
      <c r="AD5878" s="137">
        <f>IF(AND(AC5878="",M5877=""),0,IF((AC5878=""),M5877, IF( (M5877=""),AC5878,SUM(AC5877:AC5881)+M5877)))</f>
        <v>3409337.3600000003</v>
      </c>
      <c r="AE5878" s="137">
        <f>IF( (X5878=""),AD5878*1,AD5878*(X5878/100) )</f>
        <v>159216.05471200001</v>
      </c>
      <c r="AF5878" s="137">
        <v>50000000</v>
      </c>
      <c r="AG5878" s="137">
        <f>IF((AF5878-AE5878) &gt; 1,0,IF((AF5878-AE5878)&lt;0,AE5878-AF5878,AF5878-AE5878))</f>
        <v>0</v>
      </c>
      <c r="AH5878" s="137">
        <v>0.02</v>
      </c>
    </row>
    <row r="5879" spans="1:34" s="173" customFormat="1" x14ac:dyDescent="0.55000000000000004">
      <c r="A5879" s="122"/>
      <c r="B5879" s="123"/>
      <c r="C5879" s="123"/>
      <c r="D5879" s="135"/>
      <c r="E5879" s="123"/>
      <c r="F5879" s="123"/>
      <c r="G5879" s="123"/>
      <c r="H5879" s="123"/>
      <c r="I5879" s="136"/>
      <c r="J5879" s="123"/>
      <c r="K5879" s="137"/>
      <c r="L5879" s="137"/>
      <c r="M5879" s="137"/>
      <c r="N5879" s="123">
        <v>3</v>
      </c>
      <c r="O5879" s="108" t="s">
        <v>8069</v>
      </c>
      <c r="P5879" s="138">
        <v>3570800353293</v>
      </c>
      <c r="Q5879" s="108" t="s">
        <v>8070</v>
      </c>
      <c r="R5879" s="108" t="s">
        <v>8073</v>
      </c>
      <c r="S5879" s="139" t="s">
        <v>8076</v>
      </c>
      <c r="T5879" s="123" t="s">
        <v>55</v>
      </c>
      <c r="U5879" s="123" t="s">
        <v>227</v>
      </c>
      <c r="V5879" s="123" t="s">
        <v>52</v>
      </c>
      <c r="W5879" s="137">
        <v>20.72</v>
      </c>
      <c r="X5879" s="136">
        <v>4.03</v>
      </c>
      <c r="Y5879" s="137">
        <v>0</v>
      </c>
      <c r="Z5879" s="137">
        <f>W5879*Y5879</f>
        <v>0</v>
      </c>
      <c r="AA5879" s="119">
        <v>21</v>
      </c>
      <c r="AB5879" s="119">
        <v>80</v>
      </c>
      <c r="AC5879" s="137">
        <f>(Z5879*(100-AB5879))/100</f>
        <v>0</v>
      </c>
      <c r="AD5879" s="137">
        <f>IF(AND(AC5879="",M5877=""),0,IF((AC5879=""),M5877, IF( (M5877=""),AC5879,SUM(AC5877:AC5881)+M5877)))</f>
        <v>3409337.3600000003</v>
      </c>
      <c r="AE5879" s="137">
        <f>IF( (X5879=""),AD5879*1,AD5879*(X5879/100) )</f>
        <v>137396.29560800001</v>
      </c>
      <c r="AF5879" s="137">
        <v>50000000</v>
      </c>
      <c r="AG5879" s="137">
        <f>IF((AF5879-AE5879) &gt; 1,0,IF((AF5879-AE5879)&lt;0,AE5879-AF5879,AF5879-AE5879))</f>
        <v>0</v>
      </c>
      <c r="AH5879" s="137">
        <v>0.02</v>
      </c>
    </row>
    <row r="5880" spans="1:34" s="173" customFormat="1" x14ac:dyDescent="0.55000000000000004">
      <c r="A5880" s="122"/>
      <c r="B5880" s="123"/>
      <c r="C5880" s="123"/>
      <c r="D5880" s="135"/>
      <c r="E5880" s="123"/>
      <c r="F5880" s="123"/>
      <c r="G5880" s="123"/>
      <c r="H5880" s="123"/>
      <c r="I5880" s="136"/>
      <c r="J5880" s="123"/>
      <c r="K5880" s="137"/>
      <c r="L5880" s="137" t="s">
        <v>63</v>
      </c>
      <c r="M5880" s="137">
        <f>SUM(M5877:M5879)</f>
        <v>121600</v>
      </c>
      <c r="N5880" s="123"/>
      <c r="O5880" s="108"/>
      <c r="P5880" s="138"/>
      <c r="Q5880" s="108"/>
      <c r="R5880" s="108"/>
      <c r="S5880" s="139"/>
      <c r="T5880" s="123"/>
      <c r="U5880" s="123"/>
      <c r="V5880" s="123"/>
      <c r="W5880" s="137"/>
      <c r="X5880" s="136"/>
      <c r="Y5880" s="137"/>
      <c r="Z5880" s="137"/>
      <c r="AA5880" s="119"/>
      <c r="AB5880" s="119"/>
      <c r="AC5880" s="137"/>
      <c r="AD5880" s="137"/>
      <c r="AE5880" s="137">
        <f>SUM(AE5877:AE5879)</f>
        <v>3409337.36</v>
      </c>
      <c r="AF5880" s="137"/>
      <c r="AG5880" s="137">
        <f>SUM(AG5877:AG5879)</f>
        <v>0</v>
      </c>
      <c r="AH5880" s="137"/>
    </row>
    <row r="5881" spans="1:34" s="173" customFormat="1" x14ac:dyDescent="0.55000000000000004">
      <c r="A5881" s="122" t="s">
        <v>8079</v>
      </c>
      <c r="B5881" s="123">
        <v>2527</v>
      </c>
      <c r="C5881" s="123">
        <v>9093</v>
      </c>
      <c r="D5881" s="135" t="s">
        <v>8080</v>
      </c>
      <c r="E5881" s="123" t="s">
        <v>34</v>
      </c>
      <c r="F5881" s="123">
        <v>3804</v>
      </c>
      <c r="G5881" s="123">
        <v>0</v>
      </c>
      <c r="H5881" s="123">
        <v>3</v>
      </c>
      <c r="I5881" s="136">
        <v>83</v>
      </c>
      <c r="J5881" s="123" t="s">
        <v>35</v>
      </c>
      <c r="K5881" s="137">
        <f>((G5881*400)+(H5881*100))+I5881</f>
        <v>383</v>
      </c>
      <c r="L5881" s="137">
        <v>800</v>
      </c>
      <c r="M5881" s="137">
        <f>K5881*L5881</f>
        <v>306400</v>
      </c>
      <c r="N5881" s="123">
        <v>1</v>
      </c>
      <c r="O5881" s="108" t="s">
        <v>8077</v>
      </c>
      <c r="P5881" s="138">
        <v>3570800270860</v>
      </c>
      <c r="Q5881" s="108" t="s">
        <v>8078</v>
      </c>
      <c r="R5881" s="108" t="s">
        <v>8081</v>
      </c>
      <c r="S5881" s="139" t="s">
        <v>8082</v>
      </c>
      <c r="T5881" s="123" t="s">
        <v>2264</v>
      </c>
      <c r="U5881" s="123" t="s">
        <v>227</v>
      </c>
      <c r="V5881" s="123" t="s">
        <v>52</v>
      </c>
      <c r="W5881" s="137">
        <v>260.82</v>
      </c>
      <c r="X5881" s="136">
        <v>100</v>
      </c>
      <c r="Y5881" s="137">
        <v>6800</v>
      </c>
      <c r="Z5881" s="137">
        <f>W5881*Y5881</f>
        <v>1773576</v>
      </c>
      <c r="AA5881" s="119">
        <v>11</v>
      </c>
      <c r="AB5881" s="119">
        <v>34</v>
      </c>
      <c r="AC5881" s="137">
        <f>(Z5881*(100-AB5881))/100</f>
        <v>1170560.1599999999</v>
      </c>
      <c r="AD5881" s="137">
        <f>IF(AND(AC5881="",M5881=""),0,IF((AC5881=""),M5881, IF( (M5881=""),AC5881,SUM(AC5881:AC5881)+M5881)))</f>
        <v>1476960.16</v>
      </c>
      <c r="AE5881" s="137">
        <f>IF( (X5881=""),AD5881*1,AD5881*(X5881/100) )</f>
        <v>1476960.16</v>
      </c>
      <c r="AF5881" s="137">
        <v>50000000</v>
      </c>
      <c r="AG5881" s="137">
        <f>IF((AF5881-AE5881) &gt; 1,0,IF((AF5881-AE5881)&lt;0,AE5881-AF5881,AF5881-AE5881))</f>
        <v>0</v>
      </c>
      <c r="AH5881" s="137">
        <v>0.02</v>
      </c>
    </row>
    <row r="5882" spans="1:34" s="173" customFormat="1" x14ac:dyDescent="0.55000000000000004">
      <c r="A5882" s="122"/>
      <c r="B5882" s="123"/>
      <c r="C5882" s="123"/>
      <c r="D5882" s="135"/>
      <c r="E5882" s="123"/>
      <c r="F5882" s="123"/>
      <c r="G5882" s="123"/>
      <c r="H5882" s="123"/>
      <c r="I5882" s="136"/>
      <c r="J5882" s="123"/>
      <c r="K5882" s="137"/>
      <c r="L5882" s="137" t="s">
        <v>63</v>
      </c>
      <c r="M5882" s="137">
        <f>SUM(M5881:M5881)</f>
        <v>306400</v>
      </c>
      <c r="N5882" s="123"/>
      <c r="O5882" s="108"/>
      <c r="P5882" s="138"/>
      <c r="Q5882" s="108"/>
      <c r="R5882" s="108"/>
      <c r="S5882" s="139"/>
      <c r="T5882" s="123"/>
      <c r="U5882" s="123"/>
      <c r="V5882" s="123"/>
      <c r="W5882" s="137"/>
      <c r="X5882" s="136"/>
      <c r="Y5882" s="137"/>
      <c r="Z5882" s="137"/>
      <c r="AA5882" s="119"/>
      <c r="AB5882" s="119"/>
      <c r="AC5882" s="137"/>
      <c r="AD5882" s="137"/>
      <c r="AE5882" s="137">
        <f>SUM(AE5881:AE5881)</f>
        <v>1476960.16</v>
      </c>
      <c r="AF5882" s="137"/>
      <c r="AG5882" s="137">
        <f>SUM(AG5881:AG5881)</f>
        <v>0</v>
      </c>
      <c r="AH5882" s="137"/>
    </row>
    <row r="5883" spans="1:34" s="173" customFormat="1" x14ac:dyDescent="0.55000000000000004">
      <c r="A5883" s="122" t="s">
        <v>1274</v>
      </c>
      <c r="B5883" s="123">
        <v>2528</v>
      </c>
      <c r="C5883" s="123">
        <v>9321</v>
      </c>
      <c r="D5883" s="135" t="s">
        <v>8083</v>
      </c>
      <c r="E5883" s="123" t="s">
        <v>37</v>
      </c>
      <c r="F5883" s="123">
        <v>8220</v>
      </c>
      <c r="G5883" s="123">
        <v>3</v>
      </c>
      <c r="H5883" s="123">
        <v>1</v>
      </c>
      <c r="I5883" s="136">
        <v>43</v>
      </c>
      <c r="J5883" s="123" t="s">
        <v>38</v>
      </c>
      <c r="K5883" s="137">
        <f>((G5883*400)+(H5883*100))+I5883</f>
        <v>1343</v>
      </c>
      <c r="L5883" s="137">
        <v>225</v>
      </c>
      <c r="M5883" s="137">
        <f>K5883*L5883</f>
        <v>302175</v>
      </c>
      <c r="N5883" s="123"/>
      <c r="O5883" s="108"/>
      <c r="P5883" s="138"/>
      <c r="Q5883" s="108"/>
      <c r="R5883" s="108"/>
      <c r="S5883" s="139"/>
      <c r="T5883" s="123"/>
      <c r="U5883" s="123"/>
      <c r="V5883" s="123"/>
      <c r="W5883" s="137"/>
      <c r="X5883" s="136"/>
      <c r="Y5883" s="137"/>
      <c r="Z5883" s="137"/>
      <c r="AA5883" s="119"/>
      <c r="AB5883" s="119"/>
      <c r="AC5883" s="137"/>
      <c r="AD5883" s="137">
        <f>IF(AND(AC5883="",M5883=""),0,IF((AC5883=""),M5883,IF((M5883=""),AC5883,AC5883+M5883)))</f>
        <v>302175</v>
      </c>
      <c r="AE5883" s="137">
        <f>IF( (X5883=""),AD5883*1,AD5883*(X5883/100) )</f>
        <v>302175</v>
      </c>
      <c r="AF5883" s="137">
        <v>0</v>
      </c>
      <c r="AG5883" s="137">
        <f>IF((AF5883-AE5883) &gt; 1,0,IF((AF5883-AE5883)&lt;0,AE5883-AF5883,AF5883-AE5883))</f>
        <v>302175</v>
      </c>
      <c r="AH5883" s="137">
        <v>0.01</v>
      </c>
    </row>
    <row r="5884" spans="1:34" s="173" customFormat="1" x14ac:dyDescent="0.55000000000000004">
      <c r="A5884" s="122"/>
      <c r="B5884" s="123"/>
      <c r="C5884" s="123"/>
      <c r="D5884" s="135"/>
      <c r="E5884" s="123"/>
      <c r="F5884" s="123"/>
      <c r="G5884" s="123"/>
      <c r="H5884" s="123"/>
      <c r="I5884" s="136"/>
      <c r="J5884" s="123"/>
      <c r="K5884" s="137"/>
      <c r="L5884" s="137" t="s">
        <v>63</v>
      </c>
      <c r="M5884" s="137">
        <f>SUM(M5883:M5883)</f>
        <v>302175</v>
      </c>
      <c r="N5884" s="123"/>
      <c r="O5884" s="108"/>
      <c r="P5884" s="138"/>
      <c r="Q5884" s="108"/>
      <c r="R5884" s="108"/>
      <c r="S5884" s="139"/>
      <c r="T5884" s="123"/>
      <c r="U5884" s="123"/>
      <c r="V5884" s="123"/>
      <c r="W5884" s="137"/>
      <c r="X5884" s="136"/>
      <c r="Y5884" s="137"/>
      <c r="Z5884" s="137"/>
      <c r="AA5884" s="119"/>
      <c r="AB5884" s="119"/>
      <c r="AC5884" s="137"/>
      <c r="AD5884" s="137"/>
      <c r="AE5884" s="137">
        <f>SUM(AE5883:AE5883)</f>
        <v>302175</v>
      </c>
      <c r="AF5884" s="137"/>
      <c r="AG5884" s="137">
        <f>SUM(AG5883:AG5883)</f>
        <v>302175</v>
      </c>
      <c r="AH5884" s="137"/>
    </row>
    <row r="5885" spans="1:34" s="173" customFormat="1" x14ac:dyDescent="0.55000000000000004">
      <c r="A5885" s="122" t="s">
        <v>8086</v>
      </c>
      <c r="B5885" s="123">
        <v>2529</v>
      </c>
      <c r="C5885" s="123">
        <v>7892</v>
      </c>
      <c r="D5885" s="135" t="s">
        <v>8087</v>
      </c>
      <c r="E5885" s="123" t="s">
        <v>34</v>
      </c>
      <c r="F5885" s="123">
        <v>19599</v>
      </c>
      <c r="G5885" s="123">
        <v>0</v>
      </c>
      <c r="H5885" s="123">
        <v>1</v>
      </c>
      <c r="I5885" s="136">
        <v>2.7</v>
      </c>
      <c r="J5885" s="123" t="s">
        <v>35</v>
      </c>
      <c r="K5885" s="137">
        <f>((G5885*400)+(H5885*100))+I5885</f>
        <v>102.7</v>
      </c>
      <c r="L5885" s="137">
        <v>400</v>
      </c>
      <c r="M5885" s="137">
        <f>K5885*L5885</f>
        <v>41080</v>
      </c>
      <c r="N5885" s="123">
        <v>1</v>
      </c>
      <c r="O5885" s="108" t="s">
        <v>8084</v>
      </c>
      <c r="P5885" s="138"/>
      <c r="Q5885" s="108" t="s">
        <v>8085</v>
      </c>
      <c r="R5885" s="108" t="s">
        <v>8088</v>
      </c>
      <c r="S5885" s="139" t="s">
        <v>8089</v>
      </c>
      <c r="T5885" s="123" t="s">
        <v>51</v>
      </c>
      <c r="U5885" s="123" t="s">
        <v>45</v>
      </c>
      <c r="V5885" s="123" t="s">
        <v>52</v>
      </c>
      <c r="W5885" s="137">
        <v>139.84</v>
      </c>
      <c r="X5885" s="136">
        <v>69.540000000000006</v>
      </c>
      <c r="Y5885" s="137">
        <v>6750</v>
      </c>
      <c r="Z5885" s="137">
        <f>W5885*Y5885</f>
        <v>943920</v>
      </c>
      <c r="AA5885" s="119">
        <v>6</v>
      </c>
      <c r="AB5885" s="119">
        <v>6</v>
      </c>
      <c r="AC5885" s="137">
        <f>(Z5885*(100-AB5885))/100</f>
        <v>887284.8</v>
      </c>
      <c r="AD5885" s="137">
        <f>IF(AND(AC5885="",M5885=""),0,IF((AC5885=""),M5885, IF( (M5885=""),AC5885,SUM(AC5885:AC5889)+M5885)))</f>
        <v>1316996.05</v>
      </c>
      <c r="AE5885" s="137">
        <f>IF( (X5885=""),AD5885*1,AD5885*(X5885/100) )</f>
        <v>915839.05317000009</v>
      </c>
      <c r="AF5885" s="137">
        <v>50000000</v>
      </c>
      <c r="AG5885" s="137">
        <f>IF((AF5885-AE5885) &gt; 1,0,IF((AF5885-AE5885)&lt;0,AE5885-AF5885,AF5885-AE5885))</f>
        <v>0</v>
      </c>
      <c r="AH5885" s="137">
        <v>0.02</v>
      </c>
    </row>
    <row r="5886" spans="1:34" s="173" customFormat="1" x14ac:dyDescent="0.55000000000000004">
      <c r="A5886" s="122"/>
      <c r="B5886" s="123"/>
      <c r="C5886" s="123"/>
      <c r="D5886" s="135"/>
      <c r="E5886" s="123"/>
      <c r="F5886" s="123"/>
      <c r="G5886" s="123"/>
      <c r="H5886" s="123"/>
      <c r="I5886" s="136"/>
      <c r="J5886" s="123"/>
      <c r="K5886" s="137"/>
      <c r="L5886" s="137"/>
      <c r="M5886" s="137"/>
      <c r="N5886" s="123">
        <v>2</v>
      </c>
      <c r="O5886" s="108" t="s">
        <v>8084</v>
      </c>
      <c r="P5886" s="138"/>
      <c r="Q5886" s="108" t="s">
        <v>8085</v>
      </c>
      <c r="R5886" s="108" t="s">
        <v>8088</v>
      </c>
      <c r="S5886" s="139" t="s">
        <v>8090</v>
      </c>
      <c r="T5886" s="123" t="s">
        <v>51</v>
      </c>
      <c r="U5886" s="123" t="s">
        <v>45</v>
      </c>
      <c r="V5886" s="123" t="s">
        <v>52</v>
      </c>
      <c r="W5886" s="137">
        <v>61.25</v>
      </c>
      <c r="X5886" s="136">
        <v>30.46</v>
      </c>
      <c r="Y5886" s="137">
        <v>6750</v>
      </c>
      <c r="Z5886" s="137">
        <f>W5886*Y5886</f>
        <v>413437.5</v>
      </c>
      <c r="AA5886" s="119">
        <v>6</v>
      </c>
      <c r="AB5886" s="119">
        <v>6</v>
      </c>
      <c r="AC5886" s="137">
        <f>(Z5886*(100-AB5886))/100</f>
        <v>388631.25</v>
      </c>
      <c r="AD5886" s="137">
        <f>IF(AND(AC5886="",M5885=""),0,IF((AC5886=""),M5885, IF( (M5885=""),AC5886,SUM(AC5885:AC5889)+M5885)))</f>
        <v>1316996.05</v>
      </c>
      <c r="AE5886" s="137">
        <f>IF( (X5886=""),AD5886*1,AD5886*(X5886/100) )</f>
        <v>401156.99683000002</v>
      </c>
      <c r="AF5886" s="137">
        <v>50000000</v>
      </c>
      <c r="AG5886" s="137">
        <f>IF((AF5886-AE5886) &gt; 1,0,IF((AF5886-AE5886)&lt;0,AE5886-AF5886,AF5886-AE5886))</f>
        <v>0</v>
      </c>
      <c r="AH5886" s="137">
        <v>0.02</v>
      </c>
    </row>
    <row r="5887" spans="1:34" s="173" customFormat="1" x14ac:dyDescent="0.55000000000000004">
      <c r="A5887" s="122"/>
      <c r="B5887" s="123"/>
      <c r="C5887" s="123"/>
      <c r="D5887" s="135"/>
      <c r="E5887" s="123"/>
      <c r="F5887" s="123"/>
      <c r="G5887" s="123"/>
      <c r="H5887" s="123"/>
      <c r="I5887" s="136"/>
      <c r="J5887" s="123"/>
      <c r="K5887" s="137"/>
      <c r="L5887" s="137" t="s">
        <v>63</v>
      </c>
      <c r="M5887" s="137">
        <f>SUM(M5885:M5886)</f>
        <v>41080</v>
      </c>
      <c r="N5887" s="123"/>
      <c r="O5887" s="108"/>
      <c r="P5887" s="138"/>
      <c r="Q5887" s="108"/>
      <c r="R5887" s="108"/>
      <c r="S5887" s="139"/>
      <c r="T5887" s="123"/>
      <c r="U5887" s="123"/>
      <c r="V5887" s="123"/>
      <c r="W5887" s="137"/>
      <c r="X5887" s="136"/>
      <c r="Y5887" s="137"/>
      <c r="Z5887" s="137"/>
      <c r="AA5887" s="119"/>
      <c r="AB5887" s="119"/>
      <c r="AC5887" s="137"/>
      <c r="AD5887" s="137"/>
      <c r="AE5887" s="137">
        <f>SUM(AE5885:AE5886)</f>
        <v>1316996.05</v>
      </c>
      <c r="AF5887" s="137"/>
      <c r="AG5887" s="137">
        <f>SUM(AG5885:AG5886)</f>
        <v>0</v>
      </c>
      <c r="AH5887" s="137"/>
    </row>
    <row r="5888" spans="1:34" s="173" customFormat="1" x14ac:dyDescent="0.55000000000000004">
      <c r="A5888" s="122" t="s">
        <v>8091</v>
      </c>
      <c r="B5888" s="123">
        <v>2530</v>
      </c>
      <c r="C5888" s="123">
        <v>5257</v>
      </c>
      <c r="D5888" s="135" t="s">
        <v>8092</v>
      </c>
      <c r="E5888" s="123" t="s">
        <v>34</v>
      </c>
      <c r="F5888" s="123">
        <v>3786</v>
      </c>
      <c r="G5888" s="123">
        <v>0</v>
      </c>
      <c r="H5888" s="123">
        <v>3</v>
      </c>
      <c r="I5888" s="136">
        <v>30</v>
      </c>
      <c r="J5888" s="123" t="s">
        <v>38</v>
      </c>
      <c r="K5888" s="137">
        <f>((G5888*400)+(H5888*100))+I5888</f>
        <v>330</v>
      </c>
      <c r="L5888" s="137">
        <v>2425</v>
      </c>
      <c r="M5888" s="137">
        <f>K5888*L5888</f>
        <v>800250</v>
      </c>
      <c r="N5888" s="123"/>
      <c r="O5888" s="108"/>
      <c r="P5888" s="138"/>
      <c r="Q5888" s="108"/>
      <c r="R5888" s="108"/>
      <c r="S5888" s="139"/>
      <c r="T5888" s="123"/>
      <c r="U5888" s="123"/>
      <c r="V5888" s="123"/>
      <c r="W5888" s="137"/>
      <c r="X5888" s="136"/>
      <c r="Y5888" s="137"/>
      <c r="Z5888" s="137"/>
      <c r="AA5888" s="119"/>
      <c r="AB5888" s="119"/>
      <c r="AC5888" s="137"/>
      <c r="AD5888" s="137">
        <f>IF(AND(AC5888="",M5888=""),0,IF((AC5888=""),M5888,IF((M5888=""),AC5888,AC5888+M5888)))</f>
        <v>800250</v>
      </c>
      <c r="AE5888" s="137">
        <f>IF( (X5888=""),AD5888*1,AD5888*(X5888/100) )</f>
        <v>800250</v>
      </c>
      <c r="AF5888" s="137">
        <v>50000000</v>
      </c>
      <c r="AG5888" s="137">
        <f>IF((AF5888-AE5888) &gt; 1,0,IF((AF5888-AE5888)&lt;0,AE5888-AF5888,AF5888-AE5888))</f>
        <v>0</v>
      </c>
      <c r="AH5888" s="137">
        <v>0.02</v>
      </c>
    </row>
    <row r="5889" spans="1:34" s="173" customFormat="1" x14ac:dyDescent="0.55000000000000004">
      <c r="A5889" s="122"/>
      <c r="B5889" s="123">
        <v>2531</v>
      </c>
      <c r="C5889" s="123">
        <v>4945</v>
      </c>
      <c r="D5889" s="135" t="s">
        <v>8093</v>
      </c>
      <c r="E5889" s="123" t="s">
        <v>34</v>
      </c>
      <c r="F5889" s="123">
        <v>6818</v>
      </c>
      <c r="G5889" s="123">
        <v>9</v>
      </c>
      <c r="H5889" s="123">
        <v>3</v>
      </c>
      <c r="I5889" s="136">
        <v>91</v>
      </c>
      <c r="J5889" s="123" t="s">
        <v>38</v>
      </c>
      <c r="K5889" s="137">
        <f>((G5889*400)+(H5889*100))+I5889</f>
        <v>3991</v>
      </c>
      <c r="L5889" s="137">
        <v>225</v>
      </c>
      <c r="M5889" s="137">
        <f>K5889*L5889</f>
        <v>897975</v>
      </c>
      <c r="N5889" s="123"/>
      <c r="O5889" s="108"/>
      <c r="P5889" s="138"/>
      <c r="Q5889" s="108"/>
      <c r="R5889" s="108"/>
      <c r="S5889" s="139"/>
      <c r="T5889" s="123"/>
      <c r="U5889" s="123"/>
      <c r="V5889" s="123"/>
      <c r="W5889" s="137"/>
      <c r="X5889" s="136"/>
      <c r="Y5889" s="137"/>
      <c r="Z5889" s="137"/>
      <c r="AA5889" s="119"/>
      <c r="AB5889" s="119"/>
      <c r="AC5889" s="137"/>
      <c r="AD5889" s="137">
        <f>IF(AND(AC5889="",M5889=""),0,IF((AC5889=""),M5889,IF((M5889=""),AC5889,AC5889+M5889)))</f>
        <v>897975</v>
      </c>
      <c r="AE5889" s="137">
        <f>IF( (X5889=""),AD5889*1,AD5889*(X5889/100) )</f>
        <v>897975</v>
      </c>
      <c r="AF5889" s="137">
        <v>50000000</v>
      </c>
      <c r="AG5889" s="137">
        <f>IF((AF5889-AE5889) &gt; 1,0,IF((AF5889-AE5889)&lt;0,AE5889-AF5889,AF5889-AE5889))</f>
        <v>0</v>
      </c>
      <c r="AH5889" s="137">
        <v>0.01</v>
      </c>
    </row>
    <row r="5890" spans="1:34" s="173" customFormat="1" x14ac:dyDescent="0.55000000000000004">
      <c r="A5890" s="122"/>
      <c r="B5890" s="123"/>
      <c r="C5890" s="123"/>
      <c r="D5890" s="135"/>
      <c r="E5890" s="123"/>
      <c r="F5890" s="123"/>
      <c r="G5890" s="123"/>
      <c r="H5890" s="123"/>
      <c r="I5890" s="136"/>
      <c r="J5890" s="123"/>
      <c r="K5890" s="137"/>
      <c r="L5890" s="137" t="s">
        <v>63</v>
      </c>
      <c r="M5890" s="137">
        <f>SUM(M5888:M5889)</f>
        <v>1698225</v>
      </c>
      <c r="N5890" s="123"/>
      <c r="O5890" s="108"/>
      <c r="P5890" s="138"/>
      <c r="Q5890" s="108"/>
      <c r="R5890" s="108"/>
      <c r="S5890" s="139"/>
      <c r="T5890" s="123"/>
      <c r="U5890" s="123"/>
      <c r="V5890" s="123"/>
      <c r="W5890" s="137"/>
      <c r="X5890" s="136"/>
      <c r="Y5890" s="137"/>
      <c r="Z5890" s="137"/>
      <c r="AA5890" s="119"/>
      <c r="AB5890" s="119"/>
      <c r="AC5890" s="137"/>
      <c r="AD5890" s="137"/>
      <c r="AE5890" s="137">
        <f>SUM(AE5888:AE5889)</f>
        <v>1698225</v>
      </c>
      <c r="AF5890" s="137"/>
      <c r="AG5890" s="137">
        <f>SUM(AG5888:AG5889)</f>
        <v>0</v>
      </c>
      <c r="AH5890" s="137"/>
    </row>
    <row r="5891" spans="1:34" s="173" customFormat="1" x14ac:dyDescent="0.55000000000000004">
      <c r="A5891" s="122" t="s">
        <v>8103</v>
      </c>
      <c r="B5891" s="123">
        <v>2532</v>
      </c>
      <c r="C5891" s="123">
        <v>8380</v>
      </c>
      <c r="D5891" s="135" t="s">
        <v>8104</v>
      </c>
      <c r="E5891" s="123" t="s">
        <v>34</v>
      </c>
      <c r="F5891" s="123">
        <v>2526</v>
      </c>
      <c r="G5891" s="123">
        <v>0</v>
      </c>
      <c r="H5891" s="123">
        <v>0</v>
      </c>
      <c r="I5891" s="136">
        <v>99</v>
      </c>
      <c r="J5891" s="123" t="s">
        <v>35</v>
      </c>
      <c r="K5891" s="137">
        <f>((G5891*400)+(H5891*100))+I5891</f>
        <v>99</v>
      </c>
      <c r="L5891" s="137">
        <v>800</v>
      </c>
      <c r="M5891" s="137">
        <f>K5891*L5891</f>
        <v>79200</v>
      </c>
      <c r="N5891" s="123">
        <v>1</v>
      </c>
      <c r="O5891" s="108" t="s">
        <v>8101</v>
      </c>
      <c r="P5891" s="138">
        <v>3570100624901</v>
      </c>
      <c r="Q5891" s="108" t="s">
        <v>8102</v>
      </c>
      <c r="R5891" s="108" t="s">
        <v>8105</v>
      </c>
      <c r="S5891" s="139" t="s">
        <v>8106</v>
      </c>
      <c r="T5891" s="123" t="s">
        <v>51</v>
      </c>
      <c r="U5891" s="123" t="s">
        <v>45</v>
      </c>
      <c r="V5891" s="123" t="s">
        <v>52</v>
      </c>
      <c r="W5891" s="137">
        <v>646.95000000000005</v>
      </c>
      <c r="X5891" s="136">
        <v>91.54</v>
      </c>
      <c r="Y5891" s="137">
        <v>6750</v>
      </c>
      <c r="Z5891" s="137">
        <f>W5891*Y5891</f>
        <v>4366912.5</v>
      </c>
      <c r="AA5891" s="119">
        <v>6</v>
      </c>
      <c r="AB5891" s="119">
        <v>6</v>
      </c>
      <c r="AC5891" s="137">
        <f>(Z5891*(100-AB5891))/100</f>
        <v>4104897.75</v>
      </c>
      <c r="AD5891" s="137">
        <f>IF(AND(AC5891="",M5891=""),0,IF((AC5891=""),M5891, IF( (M5891=""),AC5891,SUM(AC5891:AC5894)+M5891)))</f>
        <v>4498779.67</v>
      </c>
      <c r="AE5891" s="137">
        <f>IF( (X5891=""),AD5891*1,AD5891*(X5891/100) )</f>
        <v>4118182.9099180005</v>
      </c>
      <c r="AF5891" s="137">
        <v>50000000</v>
      </c>
      <c r="AG5891" s="137">
        <f>IF((AF5891-AE5891) &gt; 1,0,IF((AF5891-AE5891)&lt;0,AE5891-AF5891,AF5891-AE5891))</f>
        <v>0</v>
      </c>
      <c r="AH5891" s="137">
        <v>0.02</v>
      </c>
    </row>
    <row r="5892" spans="1:34" s="173" customFormat="1" x14ac:dyDescent="0.55000000000000004">
      <c r="A5892" s="122"/>
      <c r="B5892" s="123"/>
      <c r="C5892" s="123"/>
      <c r="D5892" s="135"/>
      <c r="E5892" s="123"/>
      <c r="F5892" s="123"/>
      <c r="G5892" s="123"/>
      <c r="H5892" s="123"/>
      <c r="I5892" s="136"/>
      <c r="J5892" s="123"/>
      <c r="K5892" s="137"/>
      <c r="L5892" s="137"/>
      <c r="M5892" s="137"/>
      <c r="N5892" s="123">
        <v>2</v>
      </c>
      <c r="O5892" s="108" t="s">
        <v>8101</v>
      </c>
      <c r="P5892" s="138">
        <v>3570100624901</v>
      </c>
      <c r="Q5892" s="108" t="s">
        <v>8102</v>
      </c>
      <c r="R5892" s="108" t="s">
        <v>8105</v>
      </c>
      <c r="S5892" s="139" t="s">
        <v>8107</v>
      </c>
      <c r="T5892" s="123" t="s">
        <v>343</v>
      </c>
      <c r="U5892" s="123" t="s">
        <v>45</v>
      </c>
      <c r="V5892" s="123" t="s">
        <v>52</v>
      </c>
      <c r="W5892" s="137">
        <v>59.78</v>
      </c>
      <c r="X5892" s="136">
        <v>8.4600000000000009</v>
      </c>
      <c r="Y5892" s="137">
        <v>5600</v>
      </c>
      <c r="Z5892" s="137">
        <f>W5892*Y5892</f>
        <v>334768</v>
      </c>
      <c r="AA5892" s="119">
        <v>6</v>
      </c>
      <c r="AB5892" s="119">
        <v>6</v>
      </c>
      <c r="AC5892" s="137">
        <f>(Z5892*(100-AB5892))/100</f>
        <v>314681.92</v>
      </c>
      <c r="AD5892" s="137">
        <f>IF(AND(AC5892="",M5891=""),0,IF((AC5892=""),M5891, IF( (M5891=""),AC5892,SUM(AC5891:AC5894)+M5891)))</f>
        <v>4498779.67</v>
      </c>
      <c r="AE5892" s="137">
        <f>IF( (X5892=""),AD5892*1,AD5892*(X5892/100) )</f>
        <v>380596.76008200005</v>
      </c>
      <c r="AF5892" s="137">
        <v>50000000</v>
      </c>
      <c r="AG5892" s="137">
        <f>IF((AF5892-AE5892) &gt; 1,0,IF((AF5892-AE5892)&lt;0,AE5892-AF5892,AF5892-AE5892))</f>
        <v>0</v>
      </c>
      <c r="AH5892" s="137">
        <v>0.02</v>
      </c>
    </row>
    <row r="5893" spans="1:34" s="173" customFormat="1" x14ac:dyDescent="0.55000000000000004">
      <c r="A5893" s="122"/>
      <c r="B5893" s="123"/>
      <c r="C5893" s="123"/>
      <c r="D5893" s="135"/>
      <c r="E5893" s="123"/>
      <c r="F5893" s="123"/>
      <c r="G5893" s="123"/>
      <c r="H5893" s="123"/>
      <c r="I5893" s="136"/>
      <c r="J5893" s="123"/>
      <c r="K5893" s="137"/>
      <c r="L5893" s="137" t="s">
        <v>63</v>
      </c>
      <c r="M5893" s="137">
        <f>SUM(M5891:M5892)</f>
        <v>79200</v>
      </c>
      <c r="N5893" s="123"/>
      <c r="O5893" s="108"/>
      <c r="P5893" s="138"/>
      <c r="Q5893" s="108"/>
      <c r="R5893" s="108"/>
      <c r="S5893" s="139"/>
      <c r="T5893" s="123"/>
      <c r="U5893" s="123"/>
      <c r="V5893" s="123"/>
      <c r="W5893" s="137"/>
      <c r="X5893" s="136"/>
      <c r="Y5893" s="137"/>
      <c r="Z5893" s="137"/>
      <c r="AA5893" s="119"/>
      <c r="AB5893" s="119"/>
      <c r="AC5893" s="137"/>
      <c r="AD5893" s="137"/>
      <c r="AE5893" s="137">
        <f>SUM(AE5891:AE5892)</f>
        <v>4498779.6700000009</v>
      </c>
      <c r="AF5893" s="137"/>
      <c r="AG5893" s="137">
        <f>SUM(AG5891:AG5892)</f>
        <v>0</v>
      </c>
      <c r="AH5893" s="137"/>
    </row>
    <row r="5894" spans="1:34" s="173" customFormat="1" x14ac:dyDescent="0.55000000000000004">
      <c r="A5894" s="122" t="s">
        <v>8096</v>
      </c>
      <c r="B5894" s="123">
        <v>2533</v>
      </c>
      <c r="C5894" s="123">
        <v>9317</v>
      </c>
      <c r="D5894" s="135" t="s">
        <v>8108</v>
      </c>
      <c r="E5894" s="123" t="s">
        <v>37</v>
      </c>
      <c r="F5894" s="123">
        <v>5432</v>
      </c>
      <c r="G5894" s="123">
        <v>3</v>
      </c>
      <c r="H5894" s="123">
        <v>0</v>
      </c>
      <c r="I5894" s="136">
        <v>8</v>
      </c>
      <c r="J5894" s="123" t="s">
        <v>38</v>
      </c>
      <c r="K5894" s="137">
        <f>((G5894*400)+(H5894*100))+I5894</f>
        <v>1208</v>
      </c>
      <c r="L5894" s="137">
        <v>400</v>
      </c>
      <c r="M5894" s="137">
        <f>K5894*L5894</f>
        <v>483200</v>
      </c>
      <c r="N5894" s="123"/>
      <c r="O5894" s="108"/>
      <c r="P5894" s="138"/>
      <c r="Q5894" s="108"/>
      <c r="R5894" s="108"/>
      <c r="S5894" s="139"/>
      <c r="T5894" s="123"/>
      <c r="U5894" s="123"/>
      <c r="V5894" s="123"/>
      <c r="W5894" s="137"/>
      <c r="X5894" s="136"/>
      <c r="Y5894" s="137"/>
      <c r="Z5894" s="137"/>
      <c r="AA5894" s="119"/>
      <c r="AB5894" s="119"/>
      <c r="AC5894" s="137"/>
      <c r="AD5894" s="137">
        <f>IF(AND(AC5894="",M5894=""),0,IF((AC5894=""),M5894,IF((M5894=""),AC5894,AC5894+M5894)))</f>
        <v>483200</v>
      </c>
      <c r="AE5894" s="137">
        <f>IF( (X5894=""),AD5894*1,AD5894*(X5894/100) )</f>
        <v>483200</v>
      </c>
      <c r="AF5894" s="137">
        <v>0</v>
      </c>
      <c r="AG5894" s="137">
        <f>IF((AF5894-AE5894) &gt; 1,0,IF((AF5894-AE5894)&lt;0,AE5894-AF5894,AF5894-AE5894))</f>
        <v>483200</v>
      </c>
      <c r="AH5894" s="137">
        <v>0.01</v>
      </c>
    </row>
    <row r="5895" spans="1:34" s="173" customFormat="1" x14ac:dyDescent="0.55000000000000004">
      <c r="A5895" s="122"/>
      <c r="B5895" s="123">
        <v>2534</v>
      </c>
      <c r="C5895" s="123">
        <v>8578</v>
      </c>
      <c r="D5895" s="135" t="s">
        <v>8109</v>
      </c>
      <c r="E5895" s="123" t="s">
        <v>34</v>
      </c>
      <c r="F5895" s="123">
        <v>17375</v>
      </c>
      <c r="G5895" s="123">
        <v>2</v>
      </c>
      <c r="H5895" s="123">
        <v>1</v>
      </c>
      <c r="I5895" s="136">
        <v>75</v>
      </c>
      <c r="J5895" s="123" t="s">
        <v>38</v>
      </c>
      <c r="K5895" s="137">
        <f>((G5895*400)+(H5895*100))+I5895</f>
        <v>975</v>
      </c>
      <c r="L5895" s="137">
        <v>325</v>
      </c>
      <c r="M5895" s="137">
        <f>K5895*L5895</f>
        <v>316875</v>
      </c>
      <c r="N5895" s="123"/>
      <c r="O5895" s="108"/>
      <c r="P5895" s="138"/>
      <c r="Q5895" s="108"/>
      <c r="R5895" s="108"/>
      <c r="S5895" s="139"/>
      <c r="T5895" s="123"/>
      <c r="U5895" s="123"/>
      <c r="V5895" s="123"/>
      <c r="W5895" s="137"/>
      <c r="X5895" s="136"/>
      <c r="Y5895" s="137"/>
      <c r="Z5895" s="137"/>
      <c r="AA5895" s="119"/>
      <c r="AB5895" s="119"/>
      <c r="AC5895" s="137"/>
      <c r="AD5895" s="137">
        <f>IF(AND(AC5895="",M5895=""),0,IF((AC5895=""),M5895,IF((M5895=""),AC5895,AC5895+M5895)))</f>
        <v>316875</v>
      </c>
      <c r="AE5895" s="137">
        <f>IF( (X5895=""),AD5895*1,AD5895*(X5895/100) )</f>
        <v>316875</v>
      </c>
      <c r="AF5895" s="137">
        <v>50000000</v>
      </c>
      <c r="AG5895" s="137">
        <f>IF((AF5895-AE5895) &gt; 1,0,IF((AF5895-AE5895)&lt;0,AE5895-AF5895,AF5895-AE5895))</f>
        <v>0</v>
      </c>
      <c r="AH5895" s="137">
        <v>0.01</v>
      </c>
    </row>
    <row r="5896" spans="1:34" s="173" customFormat="1" x14ac:dyDescent="0.55000000000000004">
      <c r="A5896" s="122" t="s">
        <v>8096</v>
      </c>
      <c r="B5896" s="123">
        <v>2535</v>
      </c>
      <c r="C5896" s="123">
        <v>8677</v>
      </c>
      <c r="D5896" s="135" t="s">
        <v>8097</v>
      </c>
      <c r="E5896" s="123" t="s">
        <v>34</v>
      </c>
      <c r="F5896" s="123">
        <v>911</v>
      </c>
      <c r="G5896" s="123">
        <v>0</v>
      </c>
      <c r="H5896" s="123">
        <v>1</v>
      </c>
      <c r="I5896" s="136">
        <v>7</v>
      </c>
      <c r="J5896" s="123" t="s">
        <v>35</v>
      </c>
      <c r="K5896" s="137">
        <f>((G5896*400)+(H5896*100))+I5896</f>
        <v>107</v>
      </c>
      <c r="L5896" s="137">
        <v>800</v>
      </c>
      <c r="M5896" s="137">
        <f>K5896*L5896</f>
        <v>85600</v>
      </c>
      <c r="N5896" s="123">
        <v>1</v>
      </c>
      <c r="O5896" s="108" t="s">
        <v>8094</v>
      </c>
      <c r="P5896" s="138"/>
      <c r="Q5896" s="108" t="s">
        <v>8095</v>
      </c>
      <c r="R5896" s="108" t="s">
        <v>8098</v>
      </c>
      <c r="S5896" s="139" t="s">
        <v>8099</v>
      </c>
      <c r="T5896" s="123" t="s">
        <v>51</v>
      </c>
      <c r="U5896" s="123" t="s">
        <v>227</v>
      </c>
      <c r="V5896" s="123" t="s">
        <v>52</v>
      </c>
      <c r="W5896" s="137">
        <v>136.32</v>
      </c>
      <c r="X5896" s="136">
        <v>61.56</v>
      </c>
      <c r="Y5896" s="137">
        <v>6750</v>
      </c>
      <c r="Z5896" s="137">
        <f>W5896*Y5896</f>
        <v>920160</v>
      </c>
      <c r="AA5896" s="119">
        <v>7</v>
      </c>
      <c r="AB5896" s="119">
        <v>18</v>
      </c>
      <c r="AC5896" s="137">
        <f>(Z5896*(100-AB5896))/100</f>
        <v>754531.2</v>
      </c>
      <c r="AD5896" s="137">
        <f>IF(AND(AC5896="",M5896=""),0,IF((AC5896=""),M5896, IF( (M5896=""),AC5896,SUM(AC5891:AC5891)+M5896)))</f>
        <v>4190497.75</v>
      </c>
      <c r="AE5896" s="137">
        <f>IF( (X5896=""),AD5896*1,AD5896*(X5896/100) )</f>
        <v>2579670.4149000002</v>
      </c>
      <c r="AF5896" s="137">
        <v>50000000</v>
      </c>
      <c r="AG5896" s="137">
        <f>IF((AF5896-AE5896) &gt; 1,0,IF((AF5896-AE5896)&lt;0,AE5896-AF5896,AF5896-AE5896))</f>
        <v>0</v>
      </c>
      <c r="AH5896" s="137">
        <v>0.02</v>
      </c>
    </row>
    <row r="5897" spans="1:34" s="173" customFormat="1" x14ac:dyDescent="0.55000000000000004">
      <c r="A5897" s="122"/>
      <c r="B5897" s="123"/>
      <c r="C5897" s="123"/>
      <c r="D5897" s="135"/>
      <c r="E5897" s="123"/>
      <c r="F5897" s="123"/>
      <c r="G5897" s="123"/>
      <c r="H5897" s="123"/>
      <c r="I5897" s="136"/>
      <c r="J5897" s="123"/>
      <c r="K5897" s="137"/>
      <c r="L5897" s="137"/>
      <c r="M5897" s="137"/>
      <c r="N5897" s="123">
        <v>2</v>
      </c>
      <c r="O5897" s="108" t="s">
        <v>8094</v>
      </c>
      <c r="P5897" s="138"/>
      <c r="Q5897" s="108" t="s">
        <v>8095</v>
      </c>
      <c r="R5897" s="108" t="s">
        <v>8098</v>
      </c>
      <c r="S5897" s="139" t="s">
        <v>8100</v>
      </c>
      <c r="T5897" s="123" t="s">
        <v>55</v>
      </c>
      <c r="U5897" s="123" t="s">
        <v>45</v>
      </c>
      <c r="V5897" s="123" t="s">
        <v>52</v>
      </c>
      <c r="W5897" s="137">
        <v>85.12</v>
      </c>
      <c r="X5897" s="136">
        <v>38.44</v>
      </c>
      <c r="Y5897" s="137">
        <v>2650</v>
      </c>
      <c r="Z5897" s="137">
        <f>W5897*Y5897</f>
        <v>225568</v>
      </c>
      <c r="AA5897" s="119">
        <v>7</v>
      </c>
      <c r="AB5897" s="119">
        <v>7</v>
      </c>
      <c r="AC5897" s="137">
        <f>(Z5897*(100-AB5897))/100</f>
        <v>209778.24</v>
      </c>
      <c r="AD5897" s="137">
        <f>IF(AND(AC5897="",M5896=""),0,IF((AC5897=""),M5896, IF( (M5896=""),AC5897,SUM(AC5891:AC5891)+M5896)))</f>
        <v>4190497.75</v>
      </c>
      <c r="AE5897" s="137">
        <f>IF( (X5897=""),AD5897*1,AD5897*(X5897/100) )</f>
        <v>1610827.3350999998</v>
      </c>
      <c r="AF5897" s="137">
        <v>50000000</v>
      </c>
      <c r="AG5897" s="137">
        <f>IF((AF5897-AE5897) &gt; 1,0,IF((AF5897-AE5897)&lt;0,AE5897-AF5897,AF5897-AE5897))</f>
        <v>0</v>
      </c>
      <c r="AH5897" s="137">
        <v>0.02</v>
      </c>
    </row>
    <row r="5898" spans="1:34" s="173" customFormat="1" x14ac:dyDescent="0.55000000000000004">
      <c r="A5898" s="122"/>
      <c r="B5898" s="123"/>
      <c r="C5898" s="123"/>
      <c r="D5898" s="135"/>
      <c r="E5898" s="123"/>
      <c r="F5898" s="123"/>
      <c r="G5898" s="123"/>
      <c r="H5898" s="123"/>
      <c r="I5898" s="136"/>
      <c r="J5898" s="123"/>
      <c r="K5898" s="137"/>
      <c r="L5898" s="137" t="s">
        <v>63</v>
      </c>
      <c r="M5898" s="137">
        <f>SUM(M5894:M5897)</f>
        <v>885675</v>
      </c>
      <c r="N5898" s="123"/>
      <c r="O5898" s="108"/>
      <c r="P5898" s="138"/>
      <c r="Q5898" s="108"/>
      <c r="R5898" s="108"/>
      <c r="S5898" s="139"/>
      <c r="T5898" s="123"/>
      <c r="U5898" s="123"/>
      <c r="V5898" s="123"/>
      <c r="W5898" s="137"/>
      <c r="X5898" s="136"/>
      <c r="Y5898" s="137"/>
      <c r="Z5898" s="137"/>
      <c r="AA5898" s="119"/>
      <c r="AB5898" s="119"/>
      <c r="AC5898" s="137"/>
      <c r="AD5898" s="137"/>
      <c r="AE5898" s="137">
        <f>SUM(AE5894:AE5897)</f>
        <v>4990572.75</v>
      </c>
      <c r="AF5898" s="137"/>
      <c r="AG5898" s="137">
        <f>SUM(AG5894:AG5897)</f>
        <v>483200</v>
      </c>
      <c r="AH5898" s="137"/>
    </row>
    <row r="5899" spans="1:34" s="173" customFormat="1" x14ac:dyDescent="0.55000000000000004">
      <c r="A5899" s="122" t="s">
        <v>8112</v>
      </c>
      <c r="B5899" s="123">
        <v>2536</v>
      </c>
      <c r="C5899" s="123">
        <v>7107</v>
      </c>
      <c r="D5899" s="135" t="s">
        <v>8113</v>
      </c>
      <c r="E5899" s="123" t="s">
        <v>34</v>
      </c>
      <c r="F5899" s="123">
        <v>20421</v>
      </c>
      <c r="G5899" s="123">
        <v>0</v>
      </c>
      <c r="H5899" s="123">
        <v>0</v>
      </c>
      <c r="I5899" s="136">
        <v>51</v>
      </c>
      <c r="J5899" s="123" t="s">
        <v>35</v>
      </c>
      <c r="K5899" s="137">
        <f>((G5899*400)+(H5899*100))+I5899</f>
        <v>51</v>
      </c>
      <c r="L5899" s="137">
        <v>850</v>
      </c>
      <c r="M5899" s="137">
        <f>K5899*L5899</f>
        <v>43350</v>
      </c>
      <c r="N5899" s="123">
        <v>1</v>
      </c>
      <c r="O5899" s="108" t="s">
        <v>8110</v>
      </c>
      <c r="P5899" s="138"/>
      <c r="Q5899" s="108" t="s">
        <v>8111</v>
      </c>
      <c r="R5899" s="108" t="s">
        <v>8114</v>
      </c>
      <c r="S5899" s="139" t="s">
        <v>8115</v>
      </c>
      <c r="T5899" s="123" t="s">
        <v>51</v>
      </c>
      <c r="U5899" s="123" t="s">
        <v>45</v>
      </c>
      <c r="V5899" s="123" t="s">
        <v>52</v>
      </c>
      <c r="W5899" s="137">
        <v>472.5</v>
      </c>
      <c r="X5899" s="136">
        <v>100</v>
      </c>
      <c r="Y5899" s="137">
        <v>6750</v>
      </c>
      <c r="Z5899" s="137">
        <f>W5899*Y5899</f>
        <v>3189375</v>
      </c>
      <c r="AA5899" s="119">
        <v>17</v>
      </c>
      <c r="AB5899" s="119">
        <v>24</v>
      </c>
      <c r="AC5899" s="137">
        <f>(Z5899*(100-AB5899))/100</f>
        <v>2423925</v>
      </c>
      <c r="AD5899" s="137">
        <f>IF(AND(AC5899="",M5899=""),0,IF((AC5899=""),M5899, IF( (M5899=""),AC5899,SUM(AC5899:AC5902)+M5899)))</f>
        <v>3070050</v>
      </c>
      <c r="AE5899" s="137">
        <f>IF( (X5899=""),AD5899*1,AD5899*(X5899/100) )</f>
        <v>3070050</v>
      </c>
      <c r="AF5899" s="137">
        <v>50000000</v>
      </c>
      <c r="AG5899" s="137">
        <f>IF((AF5899-AE5899) &gt; 1,0,IF((AF5899-AE5899)&lt;0,AE5899-AF5899,AF5899-AE5899))</f>
        <v>0</v>
      </c>
      <c r="AH5899" s="137">
        <v>0.02</v>
      </c>
    </row>
    <row r="5900" spans="1:34" s="173" customFormat="1" x14ac:dyDescent="0.55000000000000004">
      <c r="A5900" s="122"/>
      <c r="B5900" s="123"/>
      <c r="C5900" s="123"/>
      <c r="D5900" s="135"/>
      <c r="E5900" s="123"/>
      <c r="F5900" s="123"/>
      <c r="G5900" s="123"/>
      <c r="H5900" s="123"/>
      <c r="I5900" s="136"/>
      <c r="J5900" s="123"/>
      <c r="K5900" s="137"/>
      <c r="L5900" s="137" t="s">
        <v>63</v>
      </c>
      <c r="M5900" s="137">
        <f>SUM(M5899:M5899)</f>
        <v>43350</v>
      </c>
      <c r="N5900" s="123"/>
      <c r="O5900" s="108"/>
      <c r="P5900" s="138"/>
      <c r="Q5900" s="108"/>
      <c r="R5900" s="108"/>
      <c r="S5900" s="139"/>
      <c r="T5900" s="123"/>
      <c r="U5900" s="123"/>
      <c r="V5900" s="123"/>
      <c r="W5900" s="137"/>
      <c r="X5900" s="136"/>
      <c r="Y5900" s="137"/>
      <c r="Z5900" s="137"/>
      <c r="AA5900" s="119"/>
      <c r="AB5900" s="119"/>
      <c r="AC5900" s="137"/>
      <c r="AD5900" s="137"/>
      <c r="AE5900" s="137">
        <f>SUM(AE5899:AE5899)</f>
        <v>3070050</v>
      </c>
      <c r="AF5900" s="137"/>
      <c r="AG5900" s="137">
        <f>SUM(AG5899:AG5899)</f>
        <v>0</v>
      </c>
      <c r="AH5900" s="137"/>
    </row>
    <row r="5901" spans="1:34" s="173" customFormat="1" x14ac:dyDescent="0.55000000000000004">
      <c r="A5901" s="122" t="s">
        <v>7618</v>
      </c>
      <c r="B5901" s="123">
        <v>2537</v>
      </c>
      <c r="C5901" s="123">
        <v>4996</v>
      </c>
      <c r="D5901" s="135" t="s">
        <v>8118</v>
      </c>
      <c r="E5901" s="123" t="s">
        <v>34</v>
      </c>
      <c r="F5901" s="123">
        <v>22063</v>
      </c>
      <c r="G5901" s="123">
        <v>0</v>
      </c>
      <c r="H5901" s="123">
        <v>1</v>
      </c>
      <c r="I5901" s="136">
        <v>0</v>
      </c>
      <c r="J5901" s="123" t="s">
        <v>35</v>
      </c>
      <c r="K5901" s="137">
        <f>((G5901*400)+(H5901*100))+I5901</f>
        <v>100</v>
      </c>
      <c r="L5901" s="137">
        <v>625</v>
      </c>
      <c r="M5901" s="137">
        <f>K5901*L5901</f>
        <v>62500</v>
      </c>
      <c r="N5901" s="123">
        <v>1</v>
      </c>
      <c r="O5901" s="108" t="s">
        <v>8116</v>
      </c>
      <c r="P5901" s="138">
        <v>3570800218337</v>
      </c>
      <c r="Q5901" s="108" t="s">
        <v>8117</v>
      </c>
      <c r="R5901" s="108" t="s">
        <v>7620</v>
      </c>
      <c r="S5901" s="139" t="s">
        <v>8119</v>
      </c>
      <c r="T5901" s="123" t="s">
        <v>51</v>
      </c>
      <c r="U5901" s="123" t="s">
        <v>45</v>
      </c>
      <c r="V5901" s="123" t="s">
        <v>52</v>
      </c>
      <c r="W5901" s="137">
        <v>95</v>
      </c>
      <c r="X5901" s="136">
        <v>100</v>
      </c>
      <c r="Y5901" s="137">
        <v>6750</v>
      </c>
      <c r="Z5901" s="137">
        <f>W5901*Y5901</f>
        <v>641250</v>
      </c>
      <c r="AA5901" s="119">
        <v>6</v>
      </c>
      <c r="AB5901" s="119">
        <v>6</v>
      </c>
      <c r="AC5901" s="137">
        <f>(Z5901*(100-AB5901))/100</f>
        <v>602775</v>
      </c>
      <c r="AD5901" s="137">
        <f>IF(AND(AC5901="",M5901=""),0,IF((AC5901=""),M5901, IF( (M5901=""),AC5901,SUM(AC5901:AC5902)+M5901)))</f>
        <v>665275</v>
      </c>
      <c r="AE5901" s="137">
        <f>IF( (X5901=""),AD5901*1,AD5901*(X5901/100) )</f>
        <v>665275</v>
      </c>
      <c r="AF5901" s="137">
        <v>50000000</v>
      </c>
      <c r="AG5901" s="137">
        <f>IF((AF5901-AE5901) &gt; 1,0,IF((AF5901-AE5901)&lt;0,AE5901-AF5901,AF5901-AE5901))</f>
        <v>0</v>
      </c>
      <c r="AH5901" s="137">
        <v>0.02</v>
      </c>
    </row>
    <row r="5902" spans="1:34" s="173" customFormat="1" x14ac:dyDescent="0.55000000000000004">
      <c r="A5902" s="122"/>
      <c r="B5902" s="123"/>
      <c r="C5902" s="123"/>
      <c r="D5902" s="135"/>
      <c r="E5902" s="123"/>
      <c r="F5902" s="123"/>
      <c r="G5902" s="123"/>
      <c r="H5902" s="123"/>
      <c r="I5902" s="136"/>
      <c r="J5902" s="123"/>
      <c r="K5902" s="137"/>
      <c r="L5902" s="137" t="s">
        <v>63</v>
      </c>
      <c r="M5902" s="137">
        <f>SUM(M5901:M5901)</f>
        <v>62500</v>
      </c>
      <c r="N5902" s="123"/>
      <c r="O5902" s="108"/>
      <c r="P5902" s="138"/>
      <c r="Q5902" s="108"/>
      <c r="R5902" s="108"/>
      <c r="S5902" s="139"/>
      <c r="T5902" s="123"/>
      <c r="U5902" s="123"/>
      <c r="V5902" s="123"/>
      <c r="W5902" s="137"/>
      <c r="X5902" s="136"/>
      <c r="Y5902" s="137"/>
      <c r="Z5902" s="137"/>
      <c r="AA5902" s="119"/>
      <c r="AB5902" s="119"/>
      <c r="AC5902" s="137"/>
      <c r="AD5902" s="137"/>
      <c r="AE5902" s="137">
        <f>SUM(AE5901:AE5901)</f>
        <v>665275</v>
      </c>
      <c r="AF5902" s="137"/>
      <c r="AG5902" s="137">
        <f>SUM(AG5901:AG5901)</f>
        <v>0</v>
      </c>
      <c r="AH5902" s="137"/>
    </row>
    <row r="5903" spans="1:34" s="173" customFormat="1" x14ac:dyDescent="0.55000000000000004">
      <c r="A5903" s="122" t="s">
        <v>8122</v>
      </c>
      <c r="B5903" s="123">
        <v>2538</v>
      </c>
      <c r="C5903" s="123">
        <v>7712</v>
      </c>
      <c r="D5903" s="135" t="s">
        <v>8123</v>
      </c>
      <c r="E5903" s="123" t="s">
        <v>34</v>
      </c>
      <c r="F5903" s="123">
        <v>2451</v>
      </c>
      <c r="G5903" s="123">
        <v>0</v>
      </c>
      <c r="H5903" s="123">
        <v>2</v>
      </c>
      <c r="I5903" s="136">
        <v>5</v>
      </c>
      <c r="J5903" s="123" t="s">
        <v>35</v>
      </c>
      <c r="K5903" s="137">
        <f>((G5903*400)+(H5903*100))+I5903</f>
        <v>205</v>
      </c>
      <c r="L5903" s="137">
        <v>375</v>
      </c>
      <c r="M5903" s="137">
        <f>K5903*L5903</f>
        <v>76875</v>
      </c>
      <c r="N5903" s="123">
        <v>1</v>
      </c>
      <c r="O5903" s="108" t="s">
        <v>8120</v>
      </c>
      <c r="P5903" s="138">
        <v>3570800425278</v>
      </c>
      <c r="Q5903" s="108" t="s">
        <v>8121</v>
      </c>
      <c r="R5903" s="108" t="s">
        <v>8124</v>
      </c>
      <c r="S5903" s="139"/>
      <c r="T5903" s="123" t="s">
        <v>343</v>
      </c>
      <c r="U5903" s="123" t="s">
        <v>45</v>
      </c>
      <c r="V5903" s="123" t="s">
        <v>52</v>
      </c>
      <c r="W5903" s="137">
        <v>27.09</v>
      </c>
      <c r="X5903" s="136">
        <v>3.64</v>
      </c>
      <c r="Y5903" s="137">
        <v>5600</v>
      </c>
      <c r="Z5903" s="137">
        <f>W5903*Y5903</f>
        <v>151704</v>
      </c>
      <c r="AA5903" s="119">
        <v>1</v>
      </c>
      <c r="AB5903" s="119">
        <v>1</v>
      </c>
      <c r="AC5903" s="137">
        <f>(Z5903*(100-AB5903))/100</f>
        <v>150186.96</v>
      </c>
      <c r="AD5903" s="137">
        <f>IF(AND(AC5903="",M5903=""),0,IF((AC5903=""),M5903, IF( (M5903=""),AC5903,SUM(AC5903:AC5908)+M5903)))</f>
        <v>4610505.21</v>
      </c>
      <c r="AE5903" s="137">
        <f>IF( (X5903=""),AD5903*1,AD5903*(X5903/100) )</f>
        <v>167822.38964400001</v>
      </c>
      <c r="AF5903" s="137">
        <v>50000000</v>
      </c>
      <c r="AG5903" s="137">
        <f>IF((AF5903-AE5903) &gt; 1,0,IF((AF5903-AE5903)&lt;0,AE5903-AF5903,AF5903-AE5903))</f>
        <v>0</v>
      </c>
      <c r="AH5903" s="137">
        <v>0.02</v>
      </c>
    </row>
    <row r="5904" spans="1:34" s="173" customFormat="1" x14ac:dyDescent="0.55000000000000004">
      <c r="A5904" s="122"/>
      <c r="B5904" s="123"/>
      <c r="C5904" s="123"/>
      <c r="D5904" s="135"/>
      <c r="E5904" s="123"/>
      <c r="F5904" s="123"/>
      <c r="G5904" s="123"/>
      <c r="H5904" s="123"/>
      <c r="I5904" s="136"/>
      <c r="J5904" s="123"/>
      <c r="K5904" s="137"/>
      <c r="L5904" s="137"/>
      <c r="M5904" s="137"/>
      <c r="N5904" s="123">
        <v>2</v>
      </c>
      <c r="O5904" s="108" t="s">
        <v>8120</v>
      </c>
      <c r="P5904" s="138">
        <v>3570800425278</v>
      </c>
      <c r="Q5904" s="108" t="s">
        <v>8121</v>
      </c>
      <c r="R5904" s="108" t="s">
        <v>8124</v>
      </c>
      <c r="S5904" s="139"/>
      <c r="T5904" s="123" t="s">
        <v>55</v>
      </c>
      <c r="U5904" s="123" t="s">
        <v>45</v>
      </c>
      <c r="V5904" s="123" t="s">
        <v>52</v>
      </c>
      <c r="W5904" s="137">
        <v>27.09</v>
      </c>
      <c r="X5904" s="136">
        <v>3.64</v>
      </c>
      <c r="Y5904" s="137">
        <v>0</v>
      </c>
      <c r="Z5904" s="137">
        <f>W5904*Y5904</f>
        <v>0</v>
      </c>
      <c r="AA5904" s="119">
        <v>1</v>
      </c>
      <c r="AB5904" s="119">
        <v>1</v>
      </c>
      <c r="AC5904" s="137">
        <f>(Z5904*(100-AB5904))/100</f>
        <v>0</v>
      </c>
      <c r="AD5904" s="137">
        <f>IF(AND(AC5904="",M5903=""),0,IF((AC5904=""),M5903, IF( (M5903=""),AC5904,SUM(AC5903:AC5908)+M5903)))</f>
        <v>4610505.21</v>
      </c>
      <c r="AE5904" s="137">
        <f>IF( (X5904=""),AD5904*1,AD5904*(X5904/100) )</f>
        <v>167822.38964400001</v>
      </c>
      <c r="AF5904" s="137">
        <v>50000000</v>
      </c>
      <c r="AG5904" s="137">
        <f>IF((AF5904-AE5904) &gt; 1,0,IF((AF5904-AE5904)&lt;0,AE5904-AF5904,AF5904-AE5904))</f>
        <v>0</v>
      </c>
      <c r="AH5904" s="137">
        <v>0.02</v>
      </c>
    </row>
    <row r="5905" spans="1:34" s="173" customFormat="1" x14ac:dyDescent="0.55000000000000004">
      <c r="A5905" s="122"/>
      <c r="B5905" s="123"/>
      <c r="C5905" s="123"/>
      <c r="D5905" s="135"/>
      <c r="E5905" s="123"/>
      <c r="F5905" s="123"/>
      <c r="G5905" s="123"/>
      <c r="H5905" s="123"/>
      <c r="I5905" s="136"/>
      <c r="J5905" s="123"/>
      <c r="K5905" s="137"/>
      <c r="L5905" s="137"/>
      <c r="M5905" s="137"/>
      <c r="N5905" s="123">
        <v>3</v>
      </c>
      <c r="O5905" s="108" t="s">
        <v>8120</v>
      </c>
      <c r="P5905" s="138">
        <v>3570800425278</v>
      </c>
      <c r="Q5905" s="108" t="s">
        <v>8121</v>
      </c>
      <c r="R5905" s="108" t="s">
        <v>8124</v>
      </c>
      <c r="S5905" s="139" t="s">
        <v>8125</v>
      </c>
      <c r="T5905" s="123" t="s">
        <v>51</v>
      </c>
      <c r="U5905" s="123" t="s">
        <v>45</v>
      </c>
      <c r="V5905" s="123" t="s">
        <v>52</v>
      </c>
      <c r="W5905" s="137">
        <v>483.84</v>
      </c>
      <c r="X5905" s="136">
        <v>64.94</v>
      </c>
      <c r="Y5905" s="137">
        <v>6750</v>
      </c>
      <c r="Z5905" s="137">
        <f>W5905*Y5905</f>
        <v>3265920</v>
      </c>
      <c r="AA5905" s="119">
        <v>6</v>
      </c>
      <c r="AB5905" s="119">
        <v>6</v>
      </c>
      <c r="AC5905" s="137">
        <f>(Z5905*(100-AB5905))/100</f>
        <v>3069964.8</v>
      </c>
      <c r="AD5905" s="137">
        <f>IF(AND(AC5905="",M5903=""),0,IF((AC5905=""),M5903, IF( (M5903=""),AC5905,SUM(AC5903:AC5908)+M5903)))</f>
        <v>4610505.21</v>
      </c>
      <c r="AE5905" s="137">
        <f>IF( (X5905=""),AD5905*1,AD5905*(X5905/100) )</f>
        <v>2994062.0833739997</v>
      </c>
      <c r="AF5905" s="137">
        <v>50000000</v>
      </c>
      <c r="AG5905" s="137">
        <f>IF((AF5905-AE5905) &gt; 1,0,IF((AF5905-AE5905)&lt;0,AE5905-AF5905,AF5905-AE5905))</f>
        <v>0</v>
      </c>
      <c r="AH5905" s="137">
        <v>0.02</v>
      </c>
    </row>
    <row r="5906" spans="1:34" s="173" customFormat="1" x14ac:dyDescent="0.55000000000000004">
      <c r="A5906" s="122"/>
      <c r="B5906" s="123"/>
      <c r="C5906" s="123"/>
      <c r="D5906" s="135"/>
      <c r="E5906" s="123"/>
      <c r="F5906" s="123"/>
      <c r="G5906" s="123"/>
      <c r="H5906" s="123"/>
      <c r="I5906" s="136"/>
      <c r="J5906" s="123"/>
      <c r="K5906" s="137"/>
      <c r="L5906" s="137"/>
      <c r="M5906" s="137"/>
      <c r="N5906" s="123"/>
      <c r="O5906" s="108"/>
      <c r="P5906" s="138"/>
      <c r="Q5906" s="108"/>
      <c r="R5906" s="108"/>
      <c r="S5906" s="139"/>
      <c r="T5906" s="123" t="s">
        <v>51</v>
      </c>
      <c r="U5906" s="123"/>
      <c r="V5906" s="123" t="s">
        <v>52</v>
      </c>
      <c r="W5906" s="137">
        <v>147.84</v>
      </c>
      <c r="X5906" s="136">
        <v>19.84</v>
      </c>
      <c r="Y5906" s="137">
        <v>6750</v>
      </c>
      <c r="Z5906" s="137">
        <f>W5906*Y5906</f>
        <v>997920</v>
      </c>
      <c r="AA5906" s="119">
        <v>6</v>
      </c>
      <c r="AB5906" s="119">
        <v>6</v>
      </c>
      <c r="AC5906" s="137">
        <f>(Z5906*(100-AB5906))/100</f>
        <v>938044.8</v>
      </c>
      <c r="AD5906" s="137">
        <f>IF(AND(AC5906="",M5903=""),0,IF((AC5906=""),M5903, IF( (M5903=""),AC5906,SUM(AC5903:AC5908)+M5903)))</f>
        <v>4610505.21</v>
      </c>
      <c r="AE5906" s="137">
        <f>IF( (X5906=""),AD5906*1,AD5906*(X5906/100) )</f>
        <v>914724.23366399994</v>
      </c>
      <c r="AF5906" s="137">
        <v>50000000</v>
      </c>
      <c r="AG5906" s="137">
        <f>IF((AF5906-AE5906) &gt; 1,0,IF((AF5906-AE5906)&lt;0,AE5906-AF5906,AF5906-AE5906))</f>
        <v>0</v>
      </c>
      <c r="AH5906" s="137">
        <v>0.02</v>
      </c>
    </row>
    <row r="5907" spans="1:34" s="173" customFormat="1" x14ac:dyDescent="0.55000000000000004">
      <c r="A5907" s="122"/>
      <c r="B5907" s="123"/>
      <c r="C5907" s="123"/>
      <c r="D5907" s="135"/>
      <c r="E5907" s="123"/>
      <c r="F5907" s="123"/>
      <c r="G5907" s="123"/>
      <c r="H5907" s="123"/>
      <c r="I5907" s="136"/>
      <c r="J5907" s="123"/>
      <c r="K5907" s="137"/>
      <c r="L5907" s="137"/>
      <c r="M5907" s="137"/>
      <c r="N5907" s="123">
        <v>4</v>
      </c>
      <c r="O5907" s="108" t="s">
        <v>8120</v>
      </c>
      <c r="P5907" s="138">
        <v>3570800425278</v>
      </c>
      <c r="Q5907" s="108" t="s">
        <v>8121</v>
      </c>
      <c r="R5907" s="108" t="s">
        <v>8124</v>
      </c>
      <c r="S5907" s="139" t="s">
        <v>8126</v>
      </c>
      <c r="T5907" s="123" t="s">
        <v>51</v>
      </c>
      <c r="U5907" s="123" t="s">
        <v>45</v>
      </c>
      <c r="V5907" s="123" t="s">
        <v>52</v>
      </c>
      <c r="W5907" s="137">
        <v>59.17</v>
      </c>
      <c r="X5907" s="136">
        <v>7.94</v>
      </c>
      <c r="Y5907" s="137">
        <v>6750</v>
      </c>
      <c r="Z5907" s="137">
        <f>W5907*Y5907</f>
        <v>399397.5</v>
      </c>
      <c r="AA5907" s="119">
        <v>6</v>
      </c>
      <c r="AB5907" s="119">
        <v>6</v>
      </c>
      <c r="AC5907" s="137">
        <f>(Z5907*(100-AB5907))/100</f>
        <v>375433.65</v>
      </c>
      <c r="AD5907" s="137">
        <f>IF(AND(AC5907="",M5903=""),0,IF((AC5907=""),M5903, IF( (M5903=""),AC5907,SUM(AC5903:AC5908)+M5903)))</f>
        <v>4610505.21</v>
      </c>
      <c r="AE5907" s="137">
        <f>IF( (X5907=""),AD5907*1,AD5907*(X5907/100) )</f>
        <v>366074.11367399996</v>
      </c>
      <c r="AF5907" s="137">
        <v>50000000</v>
      </c>
      <c r="AG5907" s="137">
        <f>IF((AF5907-AE5907) &gt; 1,0,IF((AF5907-AE5907)&lt;0,AE5907-AF5907,AF5907-AE5907))</f>
        <v>0</v>
      </c>
      <c r="AH5907" s="137">
        <v>0.02</v>
      </c>
    </row>
    <row r="5908" spans="1:34" s="173" customFormat="1" x14ac:dyDescent="0.55000000000000004">
      <c r="A5908" s="122"/>
      <c r="B5908" s="123"/>
      <c r="C5908" s="123"/>
      <c r="D5908" s="135"/>
      <c r="E5908" s="123"/>
      <c r="F5908" s="123"/>
      <c r="G5908" s="123"/>
      <c r="H5908" s="123"/>
      <c r="I5908" s="136"/>
      <c r="J5908" s="123"/>
      <c r="K5908" s="137"/>
      <c r="L5908" s="137" t="s">
        <v>63</v>
      </c>
      <c r="M5908" s="137">
        <f>SUM(M5903:M5907)</f>
        <v>76875</v>
      </c>
      <c r="N5908" s="123"/>
      <c r="O5908" s="108"/>
      <c r="P5908" s="138"/>
      <c r="Q5908" s="108"/>
      <c r="R5908" s="108"/>
      <c r="S5908" s="139"/>
      <c r="T5908" s="123"/>
      <c r="U5908" s="123"/>
      <c r="V5908" s="123"/>
      <c r="W5908" s="137"/>
      <c r="X5908" s="136"/>
      <c r="Y5908" s="137"/>
      <c r="Z5908" s="137"/>
      <c r="AA5908" s="119"/>
      <c r="AB5908" s="119"/>
      <c r="AC5908" s="137"/>
      <c r="AD5908" s="137"/>
      <c r="AE5908" s="137">
        <f>SUM(AE5903:AE5907)</f>
        <v>4610505.209999999</v>
      </c>
      <c r="AF5908" s="137"/>
      <c r="AG5908" s="137">
        <f>SUM(AG5903:AG5907)</f>
        <v>0</v>
      </c>
      <c r="AH5908" s="137"/>
    </row>
    <row r="5909" spans="1:34" s="173" customFormat="1" x14ac:dyDescent="0.55000000000000004">
      <c r="A5909" s="122" t="s">
        <v>8129</v>
      </c>
      <c r="B5909" s="123">
        <v>2539</v>
      </c>
      <c r="C5909" s="123">
        <v>9467</v>
      </c>
      <c r="D5909" s="135" t="s">
        <v>8130</v>
      </c>
      <c r="E5909" s="123" t="s">
        <v>34</v>
      </c>
      <c r="F5909" s="123">
        <v>26625</v>
      </c>
      <c r="G5909" s="123">
        <v>0</v>
      </c>
      <c r="H5909" s="123">
        <v>0</v>
      </c>
      <c r="I5909" s="136">
        <v>19.3</v>
      </c>
      <c r="J5909" s="123" t="s">
        <v>35</v>
      </c>
      <c r="K5909" s="137">
        <f>((G5909*400)+(H5909*100))+I5909</f>
        <v>19.3</v>
      </c>
      <c r="L5909" s="137">
        <v>1250</v>
      </c>
      <c r="M5909" s="137">
        <f>K5909*L5909</f>
        <v>24125</v>
      </c>
      <c r="N5909" s="123">
        <v>1</v>
      </c>
      <c r="O5909" s="108" t="s">
        <v>8127</v>
      </c>
      <c r="P5909" s="138">
        <v>3700400319185</v>
      </c>
      <c r="Q5909" s="108" t="s">
        <v>8128</v>
      </c>
      <c r="R5909" s="108" t="s">
        <v>8131</v>
      </c>
      <c r="S5909" s="139"/>
      <c r="T5909" s="123" t="s">
        <v>51</v>
      </c>
      <c r="U5909" s="123" t="s">
        <v>45</v>
      </c>
      <c r="V5909" s="123" t="s">
        <v>52</v>
      </c>
      <c r="W5909" s="137">
        <v>54.4</v>
      </c>
      <c r="X5909" s="136">
        <v>100</v>
      </c>
      <c r="Y5909" s="137">
        <v>6750</v>
      </c>
      <c r="Z5909" s="137">
        <f>W5909*Y5909</f>
        <v>367200</v>
      </c>
      <c r="AA5909" s="119">
        <v>21</v>
      </c>
      <c r="AB5909" s="119">
        <v>32</v>
      </c>
      <c r="AC5909" s="137">
        <f>(Z5909*(100-AB5909))/100</f>
        <v>249696</v>
      </c>
      <c r="AD5909" s="137">
        <f>IF(AND(AC5909="",M5909=""),0,IF((AC5909=""),M5909, IF( (M5909=""),AC5909,AC5909+M5909)))</f>
        <v>273821</v>
      </c>
      <c r="AE5909" s="137">
        <f>IF( (X5909=""),AD5909*1,AD5909*(X5909/100) )</f>
        <v>273821</v>
      </c>
      <c r="AF5909" s="137">
        <v>50000000</v>
      </c>
      <c r="AG5909" s="137">
        <f>IF((AF5909-AE5909) &gt; 1,0,IF((AF5909-AE5909)&lt;0,AE5909-AF5909,AF5909-AE5909))</f>
        <v>0</v>
      </c>
      <c r="AH5909" s="137">
        <v>0.02</v>
      </c>
    </row>
    <row r="5910" spans="1:34" s="173" customFormat="1" x14ac:dyDescent="0.55000000000000004">
      <c r="A5910" s="122"/>
      <c r="B5910" s="123">
        <v>2540</v>
      </c>
      <c r="C5910" s="123">
        <v>9468</v>
      </c>
      <c r="D5910" s="135" t="s">
        <v>8132</v>
      </c>
      <c r="E5910" s="123" t="s">
        <v>34</v>
      </c>
      <c r="F5910" s="123">
        <v>26704</v>
      </c>
      <c r="G5910" s="123">
        <v>0</v>
      </c>
      <c r="H5910" s="123">
        <v>0</v>
      </c>
      <c r="I5910" s="136">
        <v>27.1</v>
      </c>
      <c r="J5910" s="123" t="s">
        <v>38</v>
      </c>
      <c r="K5910" s="137">
        <f>((G5910*400)+(H5910*100))+I5910</f>
        <v>27.1</v>
      </c>
      <c r="L5910" s="137">
        <v>1250</v>
      </c>
      <c r="M5910" s="137">
        <f>K5910*L5910</f>
        <v>33875</v>
      </c>
      <c r="N5910" s="123"/>
      <c r="O5910" s="108"/>
      <c r="P5910" s="138"/>
      <c r="Q5910" s="108"/>
      <c r="R5910" s="108"/>
      <c r="S5910" s="139"/>
      <c r="T5910" s="123"/>
      <c r="U5910" s="123"/>
      <c r="V5910" s="123"/>
      <c r="W5910" s="137"/>
      <c r="X5910" s="136"/>
      <c r="Y5910" s="137"/>
      <c r="Z5910" s="137"/>
      <c r="AA5910" s="119"/>
      <c r="AB5910" s="119"/>
      <c r="AC5910" s="137"/>
      <c r="AD5910" s="137">
        <f>IF(AND(AC5910="",M5910=""),0,IF((AC5910=""),M5910,IF((M5910=""),AC5910,AC5910+M5910)))</f>
        <v>33875</v>
      </c>
      <c r="AE5910" s="137">
        <f>IF( (X5910=""),AD5910*1,AD5910*(X5910/100) )</f>
        <v>33875</v>
      </c>
      <c r="AF5910" s="137">
        <v>50000000</v>
      </c>
      <c r="AG5910" s="137">
        <f>IF((AF5910-AE5910) &gt; 1,0,IF((AF5910-AE5910)&lt;0,AE5910-AF5910,AF5910-AE5910))</f>
        <v>0</v>
      </c>
      <c r="AH5910" s="137">
        <v>0.01</v>
      </c>
    </row>
    <row r="5911" spans="1:34" s="173" customFormat="1" x14ac:dyDescent="0.55000000000000004">
      <c r="A5911" s="122"/>
      <c r="B5911" s="123"/>
      <c r="C5911" s="123"/>
      <c r="D5911" s="135"/>
      <c r="E5911" s="123"/>
      <c r="F5911" s="123"/>
      <c r="G5911" s="123"/>
      <c r="H5911" s="123"/>
      <c r="I5911" s="136"/>
      <c r="J5911" s="123"/>
      <c r="K5911" s="137"/>
      <c r="L5911" s="137" t="s">
        <v>63</v>
      </c>
      <c r="M5911" s="137">
        <f>SUM(M5909:M5910)</f>
        <v>58000</v>
      </c>
      <c r="N5911" s="123"/>
      <c r="O5911" s="108"/>
      <c r="P5911" s="138"/>
      <c r="Q5911" s="108"/>
      <c r="R5911" s="108"/>
      <c r="S5911" s="139"/>
      <c r="T5911" s="123"/>
      <c r="U5911" s="123"/>
      <c r="V5911" s="123"/>
      <c r="W5911" s="137"/>
      <c r="X5911" s="136"/>
      <c r="Y5911" s="137"/>
      <c r="Z5911" s="137"/>
      <c r="AA5911" s="119"/>
      <c r="AB5911" s="119"/>
      <c r="AC5911" s="137"/>
      <c r="AD5911" s="137"/>
      <c r="AE5911" s="137">
        <f>SUM(AE5909:AE5910)</f>
        <v>307696</v>
      </c>
      <c r="AF5911" s="137"/>
      <c r="AG5911" s="137">
        <f>SUM(AG5909:AG5910)</f>
        <v>0</v>
      </c>
      <c r="AH5911" s="137"/>
    </row>
    <row r="5912" spans="1:34" s="173" customFormat="1" x14ac:dyDescent="0.55000000000000004">
      <c r="A5912" s="122" t="s">
        <v>8135</v>
      </c>
      <c r="B5912" s="123">
        <v>2541</v>
      </c>
      <c r="C5912" s="123">
        <v>8036</v>
      </c>
      <c r="D5912" s="135" t="s">
        <v>8136</v>
      </c>
      <c r="E5912" s="123" t="s">
        <v>34</v>
      </c>
      <c r="F5912" s="123">
        <v>3642</v>
      </c>
      <c r="G5912" s="123">
        <v>1</v>
      </c>
      <c r="H5912" s="123">
        <v>1</v>
      </c>
      <c r="I5912" s="136">
        <v>11</v>
      </c>
      <c r="J5912" s="123" t="s">
        <v>38</v>
      </c>
      <c r="K5912" s="137">
        <f>((G5912*400)+(H5912*100))+I5912</f>
        <v>511</v>
      </c>
      <c r="L5912" s="137">
        <v>375</v>
      </c>
      <c r="M5912" s="137">
        <f>K5912*L5912</f>
        <v>191625</v>
      </c>
      <c r="N5912" s="123">
        <v>1</v>
      </c>
      <c r="O5912" s="108" t="s">
        <v>8133</v>
      </c>
      <c r="P5912" s="138">
        <v>3570800205332</v>
      </c>
      <c r="Q5912" s="108" t="s">
        <v>8134</v>
      </c>
      <c r="R5912" s="108" t="s">
        <v>8137</v>
      </c>
      <c r="S5912" s="139"/>
      <c r="T5912" s="123" t="s">
        <v>55</v>
      </c>
      <c r="U5912" s="123" t="s">
        <v>45</v>
      </c>
      <c r="V5912" s="123" t="s">
        <v>52</v>
      </c>
      <c r="W5912" s="137">
        <v>20.58</v>
      </c>
      <c r="X5912" s="136">
        <v>0</v>
      </c>
      <c r="Y5912" s="137">
        <v>0</v>
      </c>
      <c r="Z5912" s="137">
        <f>W5912*Y5912</f>
        <v>0</v>
      </c>
      <c r="AA5912" s="119">
        <v>26</v>
      </c>
      <c r="AB5912" s="119">
        <v>42</v>
      </c>
      <c r="AC5912" s="137">
        <f>(Z5912*(100-AB5912))/100</f>
        <v>0</v>
      </c>
      <c r="AD5912" s="137">
        <f>IF(AND(AC5912="",M5912=""),0,IF((AC5912=""),M5912, IF( (M5912=""),AC5912,SUM(AC5912:AC5914)+M5912)))</f>
        <v>488851.8</v>
      </c>
      <c r="AE5912" s="137">
        <f>IF( (X5912=""),AD5912*1,AD5912*(X5912/100) )</f>
        <v>0</v>
      </c>
      <c r="AF5912" s="137">
        <v>50000000</v>
      </c>
      <c r="AG5912" s="137">
        <f>IF((AF5912-AE5912) &gt; 1,0,IF((AF5912-AE5912)&lt;0,AE5912-AF5912,AF5912-AE5912))</f>
        <v>0</v>
      </c>
      <c r="AH5912" s="137">
        <v>0.02</v>
      </c>
    </row>
    <row r="5913" spans="1:34" s="173" customFormat="1" x14ac:dyDescent="0.55000000000000004">
      <c r="A5913" s="122"/>
      <c r="B5913" s="123"/>
      <c r="C5913" s="123"/>
      <c r="D5913" s="135"/>
      <c r="E5913" s="123"/>
      <c r="F5913" s="123"/>
      <c r="G5913" s="123"/>
      <c r="H5913" s="123"/>
      <c r="I5913" s="136"/>
      <c r="J5913" s="123"/>
      <c r="K5913" s="137"/>
      <c r="L5913" s="137"/>
      <c r="M5913" s="137"/>
      <c r="N5913" s="123">
        <v>2</v>
      </c>
      <c r="O5913" s="108" t="s">
        <v>8133</v>
      </c>
      <c r="P5913" s="138">
        <v>3570800205332</v>
      </c>
      <c r="Q5913" s="108" t="s">
        <v>8134</v>
      </c>
      <c r="R5913" s="108" t="s">
        <v>8137</v>
      </c>
      <c r="S5913" s="139" t="s">
        <v>8136</v>
      </c>
      <c r="T5913" s="123" t="s">
        <v>51</v>
      </c>
      <c r="U5913" s="123" t="s">
        <v>45</v>
      </c>
      <c r="V5913" s="123" t="s">
        <v>52</v>
      </c>
      <c r="W5913" s="137">
        <v>75.92</v>
      </c>
      <c r="X5913" s="136">
        <v>100</v>
      </c>
      <c r="Y5913" s="137">
        <v>6750</v>
      </c>
      <c r="Z5913" s="137">
        <f>W5913*Y5913</f>
        <v>512460</v>
      </c>
      <c r="AA5913" s="119">
        <v>26</v>
      </c>
      <c r="AB5913" s="119">
        <v>42</v>
      </c>
      <c r="AC5913" s="137">
        <f>(Z5913*(100-AB5913))/100</f>
        <v>297226.8</v>
      </c>
      <c r="AD5913" s="137">
        <f>IF(AND(AC5913="",M5912=""),0,IF((AC5913=""),M5912, IF( (M5912=""),AC5913,SUM(AC5912:AC5914)+M5912)))</f>
        <v>488851.8</v>
      </c>
      <c r="AE5913" s="137">
        <f>IF( (X5913=""),AD5913*1,AD5913*(X5913/100) )</f>
        <v>488851.8</v>
      </c>
      <c r="AF5913" s="137">
        <v>50000000</v>
      </c>
      <c r="AG5913" s="137">
        <f>IF((AF5913-AE5913) &gt; 1,0,IF((AF5913-AE5913)&lt;0,AE5913-AF5913,AF5913-AE5913))</f>
        <v>0</v>
      </c>
      <c r="AH5913" s="137">
        <v>0.02</v>
      </c>
    </row>
    <row r="5914" spans="1:34" s="173" customFormat="1" x14ac:dyDescent="0.55000000000000004">
      <c r="A5914" s="122"/>
      <c r="B5914" s="123">
        <v>2542</v>
      </c>
      <c r="C5914" s="123">
        <v>8081</v>
      </c>
      <c r="D5914" s="135" t="s">
        <v>8138</v>
      </c>
      <c r="E5914" s="123" t="s">
        <v>34</v>
      </c>
      <c r="F5914" s="123">
        <v>5303</v>
      </c>
      <c r="G5914" s="123">
        <v>1</v>
      </c>
      <c r="H5914" s="123">
        <v>3</v>
      </c>
      <c r="I5914" s="136">
        <v>27</v>
      </c>
      <c r="J5914" s="123" t="s">
        <v>38</v>
      </c>
      <c r="K5914" s="137">
        <f>((G5914*400)+(H5914*100))+I5914</f>
        <v>727</v>
      </c>
      <c r="L5914" s="137">
        <v>300</v>
      </c>
      <c r="M5914" s="137">
        <f>K5914*L5914</f>
        <v>218100</v>
      </c>
      <c r="N5914" s="123"/>
      <c r="O5914" s="108"/>
      <c r="P5914" s="138"/>
      <c r="Q5914" s="108"/>
      <c r="R5914" s="108"/>
      <c r="S5914" s="139"/>
      <c r="T5914" s="123"/>
      <c r="U5914" s="123"/>
      <c r="V5914" s="123"/>
      <c r="W5914" s="137"/>
      <c r="X5914" s="136"/>
      <c r="Y5914" s="137"/>
      <c r="Z5914" s="137"/>
      <c r="AA5914" s="119"/>
      <c r="AB5914" s="119"/>
      <c r="AC5914" s="137"/>
      <c r="AD5914" s="137">
        <f>IF(AND(AC5914="",M5914=""),0,IF((AC5914=""),M5914,IF((M5914=""),AC5914,AC5914+M5914)))</f>
        <v>218100</v>
      </c>
      <c r="AE5914" s="137">
        <f>IF( (X5914=""),AD5914*1,AD5914*(X5914/100) )</f>
        <v>218100</v>
      </c>
      <c r="AF5914" s="137">
        <v>50000000</v>
      </c>
      <c r="AG5914" s="137">
        <f>IF((AF5914-AE5914) &gt; 1,0,IF((AF5914-AE5914)&lt;0,AE5914-AF5914,AF5914-AE5914))</f>
        <v>0</v>
      </c>
      <c r="AH5914" s="137">
        <v>0.01</v>
      </c>
    </row>
    <row r="5915" spans="1:34" s="173" customFormat="1" x14ac:dyDescent="0.55000000000000004">
      <c r="A5915" s="122"/>
      <c r="B5915" s="123"/>
      <c r="C5915" s="123"/>
      <c r="D5915" s="135"/>
      <c r="E5915" s="123"/>
      <c r="F5915" s="123"/>
      <c r="G5915" s="123"/>
      <c r="H5915" s="123"/>
      <c r="I5915" s="136"/>
      <c r="J5915" s="123"/>
      <c r="K5915" s="137"/>
      <c r="L5915" s="137" t="s">
        <v>63</v>
      </c>
      <c r="M5915" s="137">
        <f>SUM(M5912:M5914)</f>
        <v>409725</v>
      </c>
      <c r="N5915" s="123"/>
      <c r="O5915" s="108"/>
      <c r="P5915" s="138"/>
      <c r="Q5915" s="108"/>
      <c r="R5915" s="108"/>
      <c r="S5915" s="139"/>
      <c r="T5915" s="123"/>
      <c r="U5915" s="123"/>
      <c r="V5915" s="123"/>
      <c r="W5915" s="137"/>
      <c r="X5915" s="136"/>
      <c r="Y5915" s="137"/>
      <c r="Z5915" s="137"/>
      <c r="AA5915" s="119"/>
      <c r="AB5915" s="119"/>
      <c r="AC5915" s="137"/>
      <c r="AD5915" s="137"/>
      <c r="AE5915" s="137">
        <f>SUM(AE5912:AE5914)</f>
        <v>706951.8</v>
      </c>
      <c r="AF5915" s="137"/>
      <c r="AG5915" s="137">
        <f>SUM(AG5912:AG5914)</f>
        <v>0</v>
      </c>
      <c r="AH5915" s="137"/>
    </row>
    <row r="5916" spans="1:34" s="173" customFormat="1" x14ac:dyDescent="0.55000000000000004">
      <c r="A5916" s="122" t="s">
        <v>8139</v>
      </c>
      <c r="B5916" s="123">
        <v>2543</v>
      </c>
      <c r="C5916" s="123">
        <v>7283</v>
      </c>
      <c r="D5916" s="135" t="s">
        <v>8140</v>
      </c>
      <c r="E5916" s="123" t="s">
        <v>34</v>
      </c>
      <c r="F5916" s="123">
        <v>26824</v>
      </c>
      <c r="G5916" s="123">
        <v>3</v>
      </c>
      <c r="H5916" s="123">
        <v>0</v>
      </c>
      <c r="I5916" s="136">
        <v>96.9</v>
      </c>
      <c r="J5916" s="123" t="s">
        <v>38</v>
      </c>
      <c r="K5916" s="137">
        <f>((G5916*400)+(H5916*100))+I5916</f>
        <v>1296.9000000000001</v>
      </c>
      <c r="L5916" s="137">
        <v>375</v>
      </c>
      <c r="M5916" s="137">
        <f>K5916*L5916</f>
        <v>486337.50000000006</v>
      </c>
      <c r="N5916" s="123"/>
      <c r="O5916" s="108"/>
      <c r="P5916" s="138"/>
      <c r="Q5916" s="108"/>
      <c r="R5916" s="108"/>
      <c r="S5916" s="139"/>
      <c r="T5916" s="123"/>
      <c r="U5916" s="123"/>
      <c r="V5916" s="123"/>
      <c r="W5916" s="137"/>
      <c r="X5916" s="136"/>
      <c r="Y5916" s="137"/>
      <c r="Z5916" s="137"/>
      <c r="AA5916" s="119"/>
      <c r="AB5916" s="119"/>
      <c r="AC5916" s="137"/>
      <c r="AD5916" s="137">
        <f>IF(AND(AC5916="",M5916=""),0,IF((AC5916=""),M5916,IF((M5916=""),AC5916,AC5916+M5916)))</f>
        <v>486337.50000000006</v>
      </c>
      <c r="AE5916" s="137">
        <f>IF( (X5916=""),AD5916*1,AD5916*(X5916/100) )</f>
        <v>486337.50000000006</v>
      </c>
      <c r="AF5916" s="137">
        <v>50000000</v>
      </c>
      <c r="AG5916" s="137">
        <f>IF((AF5916-AE5916) &gt; 1,0,IF((AF5916-AE5916)&lt;0,AE5916-AF5916,AF5916-AE5916))</f>
        <v>0</v>
      </c>
      <c r="AH5916" s="137">
        <v>0.01</v>
      </c>
    </row>
    <row r="5917" spans="1:34" s="173" customFormat="1" x14ac:dyDescent="0.55000000000000004">
      <c r="A5917" s="122"/>
      <c r="B5917" s="123">
        <v>2544</v>
      </c>
      <c r="C5917" s="123">
        <v>10329</v>
      </c>
      <c r="D5917" s="135" t="s">
        <v>8141</v>
      </c>
      <c r="E5917" s="123" t="s">
        <v>34</v>
      </c>
      <c r="F5917" s="123">
        <v>27696</v>
      </c>
      <c r="G5917" s="123">
        <v>1</v>
      </c>
      <c r="H5917" s="123">
        <v>0</v>
      </c>
      <c r="I5917" s="136">
        <v>0</v>
      </c>
      <c r="J5917" s="123" t="s">
        <v>38</v>
      </c>
      <c r="K5917" s="137">
        <f>((G5917*400)+(H5917*100))+I5917</f>
        <v>400</v>
      </c>
      <c r="L5917" s="137">
        <v>300</v>
      </c>
      <c r="M5917" s="137">
        <f>K5917*L5917</f>
        <v>120000</v>
      </c>
      <c r="N5917" s="123"/>
      <c r="O5917" s="108"/>
      <c r="P5917" s="138"/>
      <c r="Q5917" s="108"/>
      <c r="R5917" s="108"/>
      <c r="S5917" s="139"/>
      <c r="T5917" s="123"/>
      <c r="U5917" s="123"/>
      <c r="V5917" s="123"/>
      <c r="W5917" s="137"/>
      <c r="X5917" s="136"/>
      <c r="Y5917" s="137"/>
      <c r="Z5917" s="137"/>
      <c r="AA5917" s="119"/>
      <c r="AB5917" s="119"/>
      <c r="AC5917" s="137"/>
      <c r="AD5917" s="137">
        <f>IF(AND(AC5917="",M5917=""),0,IF((AC5917=""),M5917,IF((M5917=""),AC5917,AC5917+M5917)))</f>
        <v>120000</v>
      </c>
      <c r="AE5917" s="137">
        <f>IF( (X5917=""),AD5917*1,AD5917*(X5917/100) )</f>
        <v>120000</v>
      </c>
      <c r="AF5917" s="137">
        <v>50000000</v>
      </c>
      <c r="AG5917" s="137">
        <f>IF((AF5917-AE5917) &gt; 1,0,IF((AF5917-AE5917)&lt;0,AE5917-AF5917,AF5917-AE5917))</f>
        <v>0</v>
      </c>
      <c r="AH5917" s="137">
        <v>0.01</v>
      </c>
    </row>
    <row r="5918" spans="1:34" s="173" customFormat="1" x14ac:dyDescent="0.55000000000000004">
      <c r="A5918" s="122"/>
      <c r="B5918" s="123"/>
      <c r="C5918" s="123"/>
      <c r="D5918" s="135"/>
      <c r="E5918" s="123"/>
      <c r="F5918" s="123"/>
      <c r="G5918" s="123"/>
      <c r="H5918" s="123"/>
      <c r="I5918" s="136"/>
      <c r="J5918" s="123"/>
      <c r="K5918" s="137"/>
      <c r="L5918" s="137" t="s">
        <v>63</v>
      </c>
      <c r="M5918" s="137">
        <f>SUM(M5916:M5917)</f>
        <v>606337.5</v>
      </c>
      <c r="N5918" s="123"/>
      <c r="O5918" s="108"/>
      <c r="P5918" s="138"/>
      <c r="Q5918" s="108"/>
      <c r="R5918" s="108"/>
      <c r="S5918" s="139"/>
      <c r="T5918" s="123"/>
      <c r="U5918" s="123"/>
      <c r="V5918" s="123"/>
      <c r="W5918" s="137"/>
      <c r="X5918" s="136"/>
      <c r="Y5918" s="137"/>
      <c r="Z5918" s="137"/>
      <c r="AA5918" s="119"/>
      <c r="AB5918" s="119"/>
      <c r="AC5918" s="137"/>
      <c r="AD5918" s="137"/>
      <c r="AE5918" s="137">
        <f>SUM(AE5916:AE5917)</f>
        <v>606337.5</v>
      </c>
      <c r="AF5918" s="137"/>
      <c r="AG5918" s="137">
        <f>SUM(AG5916:AG5917)</f>
        <v>0</v>
      </c>
      <c r="AH5918" s="137"/>
    </row>
    <row r="5919" spans="1:34" s="173" customFormat="1" x14ac:dyDescent="0.55000000000000004">
      <c r="A5919" s="122" t="s">
        <v>8142</v>
      </c>
      <c r="B5919" s="123">
        <v>2545</v>
      </c>
      <c r="C5919" s="123">
        <v>6077</v>
      </c>
      <c r="D5919" s="135" t="s">
        <v>8143</v>
      </c>
      <c r="E5919" s="123" t="s">
        <v>37</v>
      </c>
      <c r="F5919" s="123">
        <v>5286</v>
      </c>
      <c r="G5919" s="123">
        <v>19</v>
      </c>
      <c r="H5919" s="123">
        <v>1</v>
      </c>
      <c r="I5919" s="136">
        <v>35</v>
      </c>
      <c r="J5919" s="123" t="s">
        <v>62</v>
      </c>
      <c r="K5919" s="137">
        <f>((G5919*400)+(H5919*100))+I5919</f>
        <v>7735</v>
      </c>
      <c r="L5919" s="137">
        <v>400</v>
      </c>
      <c r="M5919" s="137">
        <f>K5919*L5919</f>
        <v>3094000</v>
      </c>
      <c r="N5919" s="123"/>
      <c r="O5919" s="108"/>
      <c r="P5919" s="138"/>
      <c r="Q5919" s="108"/>
      <c r="R5919" s="108"/>
      <c r="S5919" s="139"/>
      <c r="T5919" s="123"/>
      <c r="U5919" s="123"/>
      <c r="V5919" s="123"/>
      <c r="W5919" s="137"/>
      <c r="X5919" s="136"/>
      <c r="Y5919" s="137"/>
      <c r="Z5919" s="137"/>
      <c r="AA5919" s="119"/>
      <c r="AB5919" s="119"/>
      <c r="AC5919" s="137"/>
      <c r="AD5919" s="137">
        <f>IF(AND(AC5919="",M5919=""),0,IF((AC5919=""),M5919,IF((M5919=""),AC5919,AC5919+M5919)))</f>
        <v>3094000</v>
      </c>
      <c r="AE5919" s="137">
        <f>IF( (X5919=""),AD5919*1,AD5919*(X5919/100) )</f>
        <v>3094000</v>
      </c>
      <c r="AF5919" s="137">
        <v>0</v>
      </c>
      <c r="AG5919" s="137">
        <f>IF((AF5919-AE5919) &gt; 1,0,IF((AF5919-AE5919)&lt;0,AE5919-AF5919,AF5919-AE5919))</f>
        <v>3094000</v>
      </c>
      <c r="AH5919" s="137">
        <v>0.3</v>
      </c>
    </row>
    <row r="5920" spans="1:34" s="173" customFormat="1" x14ac:dyDescent="0.55000000000000004">
      <c r="A5920" s="122"/>
      <c r="B5920" s="123"/>
      <c r="C5920" s="123"/>
      <c r="D5920" s="135"/>
      <c r="E5920" s="123"/>
      <c r="F5920" s="123"/>
      <c r="G5920" s="123"/>
      <c r="H5920" s="123"/>
      <c r="I5920" s="136"/>
      <c r="J5920" s="123"/>
      <c r="K5920" s="137"/>
      <c r="L5920" s="137" t="s">
        <v>63</v>
      </c>
      <c r="M5920" s="137">
        <f>SUM(M5919:M5919)</f>
        <v>3094000</v>
      </c>
      <c r="N5920" s="123"/>
      <c r="O5920" s="108"/>
      <c r="P5920" s="138"/>
      <c r="Q5920" s="108"/>
      <c r="R5920" s="108"/>
      <c r="S5920" s="139"/>
      <c r="T5920" s="123"/>
      <c r="U5920" s="123"/>
      <c r="V5920" s="123"/>
      <c r="W5920" s="137"/>
      <c r="X5920" s="136"/>
      <c r="Y5920" s="137"/>
      <c r="Z5920" s="137"/>
      <c r="AA5920" s="119"/>
      <c r="AB5920" s="119"/>
      <c r="AC5920" s="137"/>
      <c r="AD5920" s="137"/>
      <c r="AE5920" s="137">
        <f>SUM(AE5919:AE5919)</f>
        <v>3094000</v>
      </c>
      <c r="AF5920" s="137"/>
      <c r="AG5920" s="137">
        <f>SUM(AG5919:AG5919)</f>
        <v>3094000</v>
      </c>
      <c r="AH5920" s="137"/>
    </row>
    <row r="5921" spans="1:34" s="173" customFormat="1" x14ac:dyDescent="0.55000000000000004">
      <c r="A5921" s="122" t="s">
        <v>5928</v>
      </c>
      <c r="B5921" s="123">
        <v>2546</v>
      </c>
      <c r="C5921" s="123">
        <v>8416</v>
      </c>
      <c r="D5921" s="135" t="s">
        <v>8147</v>
      </c>
      <c r="E5921" s="123" t="s">
        <v>34</v>
      </c>
      <c r="F5921" s="123">
        <v>20134</v>
      </c>
      <c r="G5921" s="123">
        <v>0</v>
      </c>
      <c r="H5921" s="123">
        <v>0</v>
      </c>
      <c r="I5921" s="136">
        <v>81</v>
      </c>
      <c r="J5921" s="123" t="s">
        <v>35</v>
      </c>
      <c r="K5921" s="137">
        <f>((G5921*400)+(H5921*100))+I5921</f>
        <v>81</v>
      </c>
      <c r="L5921" s="137">
        <v>800</v>
      </c>
      <c r="M5921" s="137">
        <f>K5921*L5921</f>
        <v>64800</v>
      </c>
      <c r="N5921" s="123">
        <v>1</v>
      </c>
      <c r="O5921" s="108" t="s">
        <v>5926</v>
      </c>
      <c r="P5921" s="138"/>
      <c r="Q5921" s="108" t="s">
        <v>5927</v>
      </c>
      <c r="R5921" s="108" t="s">
        <v>5930</v>
      </c>
      <c r="S5921" s="139" t="s">
        <v>8148</v>
      </c>
      <c r="T5921" s="123" t="s">
        <v>51</v>
      </c>
      <c r="U5921" s="123" t="s">
        <v>45</v>
      </c>
      <c r="V5921" s="123" t="s">
        <v>52</v>
      </c>
      <c r="W5921" s="137">
        <v>108</v>
      </c>
      <c r="X5921" s="136">
        <v>100</v>
      </c>
      <c r="Y5921" s="137">
        <v>6750</v>
      </c>
      <c r="Z5921" s="137">
        <f>W5921*Y5921</f>
        <v>729000</v>
      </c>
      <c r="AA5921" s="119">
        <v>6</v>
      </c>
      <c r="AB5921" s="119">
        <v>6</v>
      </c>
      <c r="AC5921" s="137">
        <f>(Z5921*(100-AB5921))/100</f>
        <v>685260</v>
      </c>
      <c r="AD5921" s="137">
        <f>IF(AND(AC5921="",M5921=""),0,IF((AC5921=""),M5921, IF( (M5921=""),AC5921,SUM(AC5921:AC5922)+M5921)))</f>
        <v>750060</v>
      </c>
      <c r="AE5921" s="137">
        <f>IF( (X5921=""),AD5921*1,AD5921*(X5921/100) )</f>
        <v>750060</v>
      </c>
      <c r="AF5921" s="137">
        <v>10000000</v>
      </c>
      <c r="AG5921" s="137">
        <f>IF((AF5921-AE5921) &gt; 1,0,IF((AF5921-AE5921)&lt;0,AE5921-AF5921,AF5921-AE5921))</f>
        <v>0</v>
      </c>
      <c r="AH5921" s="137">
        <v>0.02</v>
      </c>
    </row>
    <row r="5922" spans="1:34" s="173" customFormat="1" x14ac:dyDescent="0.55000000000000004">
      <c r="A5922" s="122"/>
      <c r="B5922" s="123"/>
      <c r="C5922" s="123"/>
      <c r="D5922" s="135"/>
      <c r="E5922" s="123"/>
      <c r="F5922" s="123"/>
      <c r="G5922" s="123"/>
      <c r="H5922" s="123"/>
      <c r="I5922" s="136"/>
      <c r="J5922" s="123"/>
      <c r="K5922" s="137"/>
      <c r="L5922" s="137" t="s">
        <v>63</v>
      </c>
      <c r="M5922" s="137">
        <f>SUM(M5921:M5921)</f>
        <v>64800</v>
      </c>
      <c r="N5922" s="123"/>
      <c r="O5922" s="108"/>
      <c r="P5922" s="138"/>
      <c r="Q5922" s="108"/>
      <c r="R5922" s="108"/>
      <c r="S5922" s="139"/>
      <c r="T5922" s="123"/>
      <c r="U5922" s="123"/>
      <c r="V5922" s="123"/>
      <c r="W5922" s="137"/>
      <c r="X5922" s="136"/>
      <c r="Y5922" s="137"/>
      <c r="Z5922" s="137"/>
      <c r="AA5922" s="119"/>
      <c r="AB5922" s="119"/>
      <c r="AC5922" s="137"/>
      <c r="AD5922" s="137"/>
      <c r="AE5922" s="137">
        <f>SUM(AE5921:AE5921)</f>
        <v>750060</v>
      </c>
      <c r="AF5922" s="137"/>
      <c r="AG5922" s="137">
        <f>SUM(AG5921:AG5921)</f>
        <v>0</v>
      </c>
      <c r="AH5922" s="137"/>
    </row>
    <row r="5923" spans="1:34" s="173" customFormat="1" x14ac:dyDescent="0.55000000000000004">
      <c r="A5923" s="122" t="s">
        <v>5270</v>
      </c>
      <c r="B5923" s="123">
        <v>2547</v>
      </c>
      <c r="C5923" s="123">
        <v>6260</v>
      </c>
      <c r="D5923" s="135" t="s">
        <v>8146</v>
      </c>
      <c r="E5923" s="123" t="s">
        <v>37</v>
      </c>
      <c r="F5923" s="123">
        <v>5412</v>
      </c>
      <c r="G5923" s="123">
        <v>1</v>
      </c>
      <c r="H5923" s="123">
        <v>3</v>
      </c>
      <c r="I5923" s="136">
        <v>69</v>
      </c>
      <c r="J5923" s="123" t="s">
        <v>38</v>
      </c>
      <c r="K5923" s="137">
        <f>((G5923*400)+(H5923*100))+I5923</f>
        <v>769</v>
      </c>
      <c r="L5923" s="137">
        <v>600</v>
      </c>
      <c r="M5923" s="137">
        <f>K5923*L5923</f>
        <v>461400</v>
      </c>
      <c r="N5923" s="123"/>
      <c r="O5923" s="108"/>
      <c r="P5923" s="138"/>
      <c r="Q5923" s="108"/>
      <c r="R5923" s="108"/>
      <c r="S5923" s="139"/>
      <c r="T5923" s="123"/>
      <c r="U5923" s="123"/>
      <c r="V5923" s="123"/>
      <c r="W5923" s="137"/>
      <c r="X5923" s="136"/>
      <c r="Y5923" s="137"/>
      <c r="Z5923" s="137"/>
      <c r="AA5923" s="119"/>
      <c r="AB5923" s="119"/>
      <c r="AC5923" s="137"/>
      <c r="AD5923" s="137">
        <f>IF(AND(AC5923="",M5923=""),0,IF((AC5923=""),M5923,IF((M5923=""),AC5923,AC5923+M5923)))</f>
        <v>461400</v>
      </c>
      <c r="AE5923" s="137">
        <f>IF( (X5923=""),AD5923*1,AD5923*(X5923/100) )</f>
        <v>461400</v>
      </c>
      <c r="AF5923" s="137">
        <v>0</v>
      </c>
      <c r="AG5923" s="137">
        <f>IF((AF5923-AE5923) &gt; 1,0,IF((AF5923-AE5923)&lt;0,AE5923-AF5923,AF5923-AE5923))</f>
        <v>461400</v>
      </c>
      <c r="AH5923" s="137">
        <v>0.01</v>
      </c>
    </row>
    <row r="5924" spans="1:34" s="99" customFormat="1" x14ac:dyDescent="0.55000000000000004">
      <c r="A5924" s="107" t="s">
        <v>5270</v>
      </c>
      <c r="B5924" s="102">
        <v>2548</v>
      </c>
      <c r="C5924" s="102">
        <v>9363</v>
      </c>
      <c r="D5924" s="90" t="s">
        <v>8149</v>
      </c>
      <c r="E5924" s="102" t="s">
        <v>34</v>
      </c>
      <c r="F5924" s="102">
        <v>23584</v>
      </c>
      <c r="G5924" s="102">
        <v>0</v>
      </c>
      <c r="H5924" s="102">
        <v>1</v>
      </c>
      <c r="I5924" s="98">
        <v>91</v>
      </c>
      <c r="J5924" s="102" t="s">
        <v>62</v>
      </c>
      <c r="K5924" s="94">
        <f>((G5924*400)+(H5924*100))+I5924</f>
        <v>191</v>
      </c>
      <c r="L5924" s="94">
        <v>6000</v>
      </c>
      <c r="M5924" s="94">
        <f>K5924*L5924</f>
        <v>1146000</v>
      </c>
      <c r="N5924" s="102">
        <v>1</v>
      </c>
      <c r="O5924" s="111" t="s">
        <v>8144</v>
      </c>
      <c r="P5924" s="96"/>
      <c r="Q5924" s="111" t="s">
        <v>8145</v>
      </c>
      <c r="R5924" s="111" t="s">
        <v>5272</v>
      </c>
      <c r="S5924" s="97" t="s">
        <v>8150</v>
      </c>
      <c r="T5924" s="102" t="s">
        <v>73</v>
      </c>
      <c r="U5924" s="102" t="s">
        <v>45</v>
      </c>
      <c r="V5924" s="102" t="s">
        <v>15268</v>
      </c>
      <c r="W5924" s="94">
        <v>177.12</v>
      </c>
      <c r="X5924" s="98">
        <v>51.32</v>
      </c>
      <c r="Y5924" s="94">
        <v>6600</v>
      </c>
      <c r="Z5924" s="94">
        <f t="shared" ref="Z5924:Z5935" si="576">W5924*Y5924</f>
        <v>1168992</v>
      </c>
      <c r="AA5924" s="89">
        <v>12</v>
      </c>
      <c r="AB5924" s="89">
        <v>14</v>
      </c>
      <c r="AC5924" s="94">
        <f t="shared" ref="AC5924:AC5935" si="577">(Z5924*(100-AB5924))/100</f>
        <v>1005333.12</v>
      </c>
      <c r="AD5924" s="94">
        <f>IF(AND(AC5924="",M5924=""),0,IF((AC5924=""),M5924, IF( (M5924=""),AC5924,SUM(AC5924:AC5925)+M5924)))</f>
        <v>2945973.12</v>
      </c>
      <c r="AE5924" s="94">
        <f t="shared" ref="AE5924:AE5935" si="578">IF( (X5924=""),AD5924*1,AD5924*(X5924/100) )</f>
        <v>1511873.405184</v>
      </c>
      <c r="AF5924" s="94">
        <v>0</v>
      </c>
      <c r="AG5924" s="94">
        <f t="shared" ref="AG5924:AG5935" si="579">IF((AF5924-AE5924) &gt; 1,0,IF((AF5924-AE5924)&lt;0,AE5924-AF5924,AF5924-AE5924))</f>
        <v>1511873.405184</v>
      </c>
      <c r="AH5924" s="94">
        <v>0.02</v>
      </c>
    </row>
    <row r="5925" spans="1:34" s="99" customFormat="1" x14ac:dyDescent="0.55000000000000004">
      <c r="A5925" s="107"/>
      <c r="B5925" s="102"/>
      <c r="C5925" s="102"/>
      <c r="D5925" s="90"/>
      <c r="E5925" s="102"/>
      <c r="F5925" s="102"/>
      <c r="G5925" s="102"/>
      <c r="H5925" s="102"/>
      <c r="I5925" s="98"/>
      <c r="J5925" s="102"/>
      <c r="K5925" s="94"/>
      <c r="L5925" s="94"/>
      <c r="M5925" s="94"/>
      <c r="N5925" s="102">
        <v>2</v>
      </c>
      <c r="O5925" s="111" t="s">
        <v>8144</v>
      </c>
      <c r="P5925" s="96"/>
      <c r="Q5925" s="111" t="s">
        <v>8145</v>
      </c>
      <c r="R5925" s="111" t="s">
        <v>5272</v>
      </c>
      <c r="S5925" s="97" t="s">
        <v>8151</v>
      </c>
      <c r="T5925" s="102" t="s">
        <v>95</v>
      </c>
      <c r="U5925" s="102" t="s">
        <v>45</v>
      </c>
      <c r="V5925" s="102" t="s">
        <v>75</v>
      </c>
      <c r="W5925" s="94">
        <v>168</v>
      </c>
      <c r="X5925" s="98">
        <v>48.68</v>
      </c>
      <c r="Y5925" s="94">
        <v>5500</v>
      </c>
      <c r="Z5925" s="94">
        <f t="shared" si="576"/>
        <v>924000</v>
      </c>
      <c r="AA5925" s="89">
        <v>12</v>
      </c>
      <c r="AB5925" s="89">
        <v>14</v>
      </c>
      <c r="AC5925" s="94">
        <f t="shared" si="577"/>
        <v>794640</v>
      </c>
      <c r="AD5925" s="94">
        <f>IF(AND(AC5925="",M5924=""),0,IF((AC5925=""),M5924, IF( (M5924=""),AC5925,SUM(AC5924:AC5925)+M5924)))</f>
        <v>2945973.12</v>
      </c>
      <c r="AE5925" s="94">
        <f t="shared" si="578"/>
        <v>1434099.7148160001</v>
      </c>
      <c r="AF5925" s="94">
        <v>0</v>
      </c>
      <c r="AG5925" s="94">
        <f t="shared" si="579"/>
        <v>1434099.7148160001</v>
      </c>
      <c r="AH5925" s="94">
        <v>0.3</v>
      </c>
    </row>
    <row r="5926" spans="1:34" s="99" customFormat="1" x14ac:dyDescent="0.55000000000000004">
      <c r="A5926" s="107"/>
      <c r="B5926" s="102">
        <v>2549</v>
      </c>
      <c r="C5926" s="102">
        <v>6890</v>
      </c>
      <c r="D5926" s="90" t="s">
        <v>8152</v>
      </c>
      <c r="E5926" s="102" t="s">
        <v>34</v>
      </c>
      <c r="F5926" s="102">
        <v>23585</v>
      </c>
      <c r="G5926" s="102">
        <v>2</v>
      </c>
      <c r="H5926" s="102">
        <v>1</v>
      </c>
      <c r="I5926" s="98">
        <v>53</v>
      </c>
      <c r="J5926" s="102" t="s">
        <v>35</v>
      </c>
      <c r="K5926" s="94">
        <f>((G5926*400)+(H5926*100))+I5926</f>
        <v>953</v>
      </c>
      <c r="L5926" s="94">
        <v>3000</v>
      </c>
      <c r="M5926" s="94">
        <f>K5926*L5926</f>
        <v>2859000</v>
      </c>
      <c r="N5926" s="102">
        <v>1</v>
      </c>
      <c r="O5926" s="111" t="s">
        <v>8144</v>
      </c>
      <c r="P5926" s="96"/>
      <c r="Q5926" s="111" t="s">
        <v>8145</v>
      </c>
      <c r="R5926" s="111" t="s">
        <v>5272</v>
      </c>
      <c r="S5926" s="97" t="s">
        <v>8153</v>
      </c>
      <c r="T5926" s="102" t="s">
        <v>51</v>
      </c>
      <c r="U5926" s="102" t="s">
        <v>45</v>
      </c>
      <c r="V5926" s="102" t="s">
        <v>75</v>
      </c>
      <c r="W5926" s="94">
        <v>377</v>
      </c>
      <c r="X5926" s="98">
        <v>30.56</v>
      </c>
      <c r="Y5926" s="94">
        <v>6750</v>
      </c>
      <c r="Z5926" s="94">
        <f t="shared" si="576"/>
        <v>2544750</v>
      </c>
      <c r="AA5926" s="89">
        <v>12</v>
      </c>
      <c r="AB5926" s="89">
        <v>14</v>
      </c>
      <c r="AC5926" s="94">
        <f t="shared" si="577"/>
        <v>2188485</v>
      </c>
      <c r="AD5926" s="94">
        <f>IF(AND(AC5926="",M5926=""),0,IF((AC5926=""),M5926, IF( (M5926=""),AC5926,SUM(AC5926:AC5936)+M5926)))</f>
        <v>9907400.4600000009</v>
      </c>
      <c r="AE5926" s="94">
        <f t="shared" si="578"/>
        <v>3027701.5805760003</v>
      </c>
      <c r="AF5926" s="94">
        <v>50000000</v>
      </c>
      <c r="AG5926" s="94">
        <f t="shared" si="579"/>
        <v>0</v>
      </c>
      <c r="AH5926" s="94">
        <v>0.3</v>
      </c>
    </row>
    <row r="5927" spans="1:34" s="99" customFormat="1" x14ac:dyDescent="0.55000000000000004">
      <c r="A5927" s="107"/>
      <c r="B5927" s="102"/>
      <c r="C5927" s="102"/>
      <c r="D5927" s="90"/>
      <c r="E5927" s="102"/>
      <c r="F5927" s="102"/>
      <c r="G5927" s="102"/>
      <c r="H5927" s="102"/>
      <c r="I5927" s="98"/>
      <c r="J5927" s="102"/>
      <c r="K5927" s="94"/>
      <c r="L5927" s="94"/>
      <c r="M5927" s="94"/>
      <c r="N5927" s="102"/>
      <c r="O5927" s="111"/>
      <c r="P5927" s="96"/>
      <c r="Q5927" s="111"/>
      <c r="R5927" s="111"/>
      <c r="S5927" s="97"/>
      <c r="T5927" s="102" t="s">
        <v>51</v>
      </c>
      <c r="U5927" s="102"/>
      <c r="V5927" s="102" t="s">
        <v>52</v>
      </c>
      <c r="W5927" s="94">
        <v>128</v>
      </c>
      <c r="X5927" s="98">
        <v>10.38</v>
      </c>
      <c r="Y5927" s="94">
        <v>6750</v>
      </c>
      <c r="Z5927" s="94">
        <f t="shared" si="576"/>
        <v>864000</v>
      </c>
      <c r="AA5927" s="89">
        <v>12</v>
      </c>
      <c r="AB5927" s="89">
        <v>14</v>
      </c>
      <c r="AC5927" s="94">
        <f t="shared" si="577"/>
        <v>743040</v>
      </c>
      <c r="AD5927" s="94">
        <f>IF(AND(AC5927="",M5926=""),0,IF((AC5927=""),M5926, IF( (M5926=""),AC5927,SUM(AC5926:AC5936)+M5926)))</f>
        <v>9907400.4600000009</v>
      </c>
      <c r="AE5927" s="94">
        <f t="shared" si="578"/>
        <v>1028388.1677480001</v>
      </c>
      <c r="AF5927" s="94">
        <v>50000000</v>
      </c>
      <c r="AG5927" s="94">
        <f t="shared" si="579"/>
        <v>0</v>
      </c>
      <c r="AH5927" s="94">
        <v>0.02</v>
      </c>
    </row>
    <row r="5928" spans="1:34" s="99" customFormat="1" x14ac:dyDescent="0.55000000000000004">
      <c r="A5928" s="107"/>
      <c r="B5928" s="102"/>
      <c r="C5928" s="102"/>
      <c r="D5928" s="90"/>
      <c r="E5928" s="102"/>
      <c r="F5928" s="102"/>
      <c r="G5928" s="102"/>
      <c r="H5928" s="102"/>
      <c r="I5928" s="98"/>
      <c r="J5928" s="102"/>
      <c r="K5928" s="94"/>
      <c r="L5928" s="94"/>
      <c r="M5928" s="94"/>
      <c r="N5928" s="102">
        <v>2</v>
      </c>
      <c r="O5928" s="111" t="s">
        <v>8144</v>
      </c>
      <c r="P5928" s="96"/>
      <c r="Q5928" s="111" t="s">
        <v>8145</v>
      </c>
      <c r="R5928" s="111" t="s">
        <v>5272</v>
      </c>
      <c r="S5928" s="97" t="s">
        <v>8154</v>
      </c>
      <c r="T5928" s="102" t="s">
        <v>73</v>
      </c>
      <c r="U5928" s="102" t="s">
        <v>45</v>
      </c>
      <c r="V5928" s="102" t="s">
        <v>75</v>
      </c>
      <c r="W5928" s="94">
        <v>57.5</v>
      </c>
      <c r="X5928" s="98">
        <v>4.66</v>
      </c>
      <c r="Y5928" s="94">
        <v>6600</v>
      </c>
      <c r="Z5928" s="94">
        <f t="shared" si="576"/>
        <v>379500</v>
      </c>
      <c r="AA5928" s="89">
        <v>12</v>
      </c>
      <c r="AB5928" s="89">
        <v>14</v>
      </c>
      <c r="AC5928" s="94">
        <f t="shared" si="577"/>
        <v>326370</v>
      </c>
      <c r="AD5928" s="94">
        <f>IF(AND(AC5928="",M5926=""),0,IF((AC5928=""),M5926, IF( (M5926=""),AC5928,SUM(AC5926:AC5936)+M5926)))</f>
        <v>9907400.4600000009</v>
      </c>
      <c r="AE5928" s="94">
        <f t="shared" si="578"/>
        <v>461684.86143600009</v>
      </c>
      <c r="AF5928" s="94">
        <v>0</v>
      </c>
      <c r="AG5928" s="94">
        <f t="shared" si="579"/>
        <v>461684.86143600009</v>
      </c>
      <c r="AH5928" s="94">
        <v>0.3</v>
      </c>
    </row>
    <row r="5929" spans="1:34" s="99" customFormat="1" x14ac:dyDescent="0.55000000000000004">
      <c r="A5929" s="107"/>
      <c r="B5929" s="102"/>
      <c r="C5929" s="102"/>
      <c r="D5929" s="90"/>
      <c r="E5929" s="102"/>
      <c r="F5929" s="102"/>
      <c r="G5929" s="102"/>
      <c r="H5929" s="102"/>
      <c r="I5929" s="98"/>
      <c r="J5929" s="102"/>
      <c r="K5929" s="94"/>
      <c r="L5929" s="94"/>
      <c r="M5929" s="94"/>
      <c r="N5929" s="102">
        <v>3</v>
      </c>
      <c r="O5929" s="111" t="s">
        <v>8144</v>
      </c>
      <c r="P5929" s="96"/>
      <c r="Q5929" s="111" t="s">
        <v>8145</v>
      </c>
      <c r="R5929" s="111" t="s">
        <v>5272</v>
      </c>
      <c r="S5929" s="97" t="s">
        <v>8155</v>
      </c>
      <c r="T5929" s="102" t="s">
        <v>51</v>
      </c>
      <c r="U5929" s="102" t="s">
        <v>45</v>
      </c>
      <c r="V5929" s="102" t="s">
        <v>75</v>
      </c>
      <c r="W5929" s="94">
        <v>143.1</v>
      </c>
      <c r="X5929" s="98">
        <v>11.6</v>
      </c>
      <c r="Y5929" s="94">
        <v>6750</v>
      </c>
      <c r="Z5929" s="94">
        <f t="shared" si="576"/>
        <v>965925</v>
      </c>
      <c r="AA5929" s="89">
        <v>12</v>
      </c>
      <c r="AB5929" s="89">
        <v>14</v>
      </c>
      <c r="AC5929" s="94">
        <f t="shared" si="577"/>
        <v>830695.5</v>
      </c>
      <c r="AD5929" s="94">
        <f>IF(AND(AC5929="",M5926=""),0,IF((AC5929=""),M5926, IF( (M5926=""),AC5929,SUM(AC5926:AC5936)+M5926)))</f>
        <v>9907400.4600000009</v>
      </c>
      <c r="AE5929" s="94">
        <f t="shared" si="578"/>
        <v>1149258.4533599999</v>
      </c>
      <c r="AF5929" s="94">
        <v>0</v>
      </c>
      <c r="AG5929" s="94">
        <f t="shared" si="579"/>
        <v>1149258.4533599999</v>
      </c>
      <c r="AH5929" s="94">
        <v>0.3</v>
      </c>
    </row>
    <row r="5930" spans="1:34" s="99" customFormat="1" x14ac:dyDescent="0.55000000000000004">
      <c r="A5930" s="107"/>
      <c r="B5930" s="102"/>
      <c r="C5930" s="102"/>
      <c r="D5930" s="90"/>
      <c r="E5930" s="102"/>
      <c r="F5930" s="102"/>
      <c r="G5930" s="102"/>
      <c r="H5930" s="102"/>
      <c r="I5930" s="98"/>
      <c r="J5930" s="102"/>
      <c r="K5930" s="94"/>
      <c r="L5930" s="94"/>
      <c r="M5930" s="94"/>
      <c r="N5930" s="102">
        <v>4</v>
      </c>
      <c r="O5930" s="111" t="s">
        <v>8144</v>
      </c>
      <c r="P5930" s="96"/>
      <c r="Q5930" s="111" t="s">
        <v>8145</v>
      </c>
      <c r="R5930" s="111" t="s">
        <v>5272</v>
      </c>
      <c r="S5930" s="97" t="s">
        <v>8156</v>
      </c>
      <c r="T5930" s="102" t="s">
        <v>51</v>
      </c>
      <c r="U5930" s="102" t="s">
        <v>45</v>
      </c>
      <c r="V5930" s="102" t="s">
        <v>75</v>
      </c>
      <c r="W5930" s="94">
        <v>100</v>
      </c>
      <c r="X5930" s="98">
        <v>8.11</v>
      </c>
      <c r="Y5930" s="94">
        <v>6750</v>
      </c>
      <c r="Z5930" s="94">
        <f t="shared" si="576"/>
        <v>675000</v>
      </c>
      <c r="AA5930" s="89">
        <v>12</v>
      </c>
      <c r="AB5930" s="89">
        <v>14</v>
      </c>
      <c r="AC5930" s="94">
        <f t="shared" si="577"/>
        <v>580500</v>
      </c>
      <c r="AD5930" s="94">
        <f>IF(AND(AC5930="",M5926=""),0,IF((AC5930=""),M5926, IF( (M5926=""),AC5930,SUM(AC5926:AC5936)+M5926)))</f>
        <v>9907400.4600000009</v>
      </c>
      <c r="AE5930" s="94">
        <f t="shared" si="578"/>
        <v>803490.17730600003</v>
      </c>
      <c r="AF5930" s="94">
        <v>0</v>
      </c>
      <c r="AG5930" s="94">
        <f t="shared" si="579"/>
        <v>803490.17730600003</v>
      </c>
      <c r="AH5930" s="94">
        <v>0.3</v>
      </c>
    </row>
    <row r="5931" spans="1:34" s="99" customFormat="1" x14ac:dyDescent="0.55000000000000004">
      <c r="A5931" s="107"/>
      <c r="B5931" s="102"/>
      <c r="C5931" s="102"/>
      <c r="D5931" s="90"/>
      <c r="E5931" s="102"/>
      <c r="F5931" s="102"/>
      <c r="G5931" s="102"/>
      <c r="H5931" s="102"/>
      <c r="I5931" s="98"/>
      <c r="J5931" s="102"/>
      <c r="K5931" s="94"/>
      <c r="L5931" s="94"/>
      <c r="M5931" s="94"/>
      <c r="N5931" s="102">
        <v>5</v>
      </c>
      <c r="O5931" s="111" t="s">
        <v>8144</v>
      </c>
      <c r="P5931" s="96"/>
      <c r="Q5931" s="111" t="s">
        <v>8145</v>
      </c>
      <c r="R5931" s="111" t="s">
        <v>5272</v>
      </c>
      <c r="S5931" s="97" t="s">
        <v>8157</v>
      </c>
      <c r="T5931" s="102" t="s">
        <v>73</v>
      </c>
      <c r="U5931" s="102" t="s">
        <v>45</v>
      </c>
      <c r="V5931" s="102" t="s">
        <v>75</v>
      </c>
      <c r="W5931" s="94">
        <v>40.799999999999997</v>
      </c>
      <c r="X5931" s="98">
        <v>3.31</v>
      </c>
      <c r="Y5931" s="94">
        <v>6600</v>
      </c>
      <c r="Z5931" s="94">
        <f t="shared" si="576"/>
        <v>269280</v>
      </c>
      <c r="AA5931" s="89">
        <v>12</v>
      </c>
      <c r="AB5931" s="89">
        <v>14</v>
      </c>
      <c r="AC5931" s="94">
        <f t="shared" si="577"/>
        <v>231580.79999999999</v>
      </c>
      <c r="AD5931" s="94">
        <f>IF(AND(AC5931="",M5926=""),0,IF((AC5931=""),M5926, IF( (M5926=""),AC5931,SUM(AC5926:AC5936)+M5926)))</f>
        <v>9907400.4600000009</v>
      </c>
      <c r="AE5931" s="94">
        <f t="shared" si="578"/>
        <v>327934.95522599999</v>
      </c>
      <c r="AF5931" s="94">
        <v>0</v>
      </c>
      <c r="AG5931" s="94">
        <f t="shared" si="579"/>
        <v>327934.95522599999</v>
      </c>
      <c r="AH5931" s="94">
        <v>0.3</v>
      </c>
    </row>
    <row r="5932" spans="1:34" s="99" customFormat="1" x14ac:dyDescent="0.55000000000000004">
      <c r="A5932" s="107"/>
      <c r="B5932" s="102"/>
      <c r="C5932" s="102"/>
      <c r="D5932" s="90"/>
      <c r="E5932" s="102"/>
      <c r="F5932" s="102"/>
      <c r="G5932" s="102"/>
      <c r="H5932" s="102"/>
      <c r="I5932" s="98"/>
      <c r="J5932" s="102"/>
      <c r="K5932" s="94"/>
      <c r="L5932" s="94"/>
      <c r="M5932" s="94"/>
      <c r="N5932" s="102">
        <v>6</v>
      </c>
      <c r="O5932" s="111" t="s">
        <v>8144</v>
      </c>
      <c r="P5932" s="96"/>
      <c r="Q5932" s="111" t="s">
        <v>8145</v>
      </c>
      <c r="R5932" s="111" t="s">
        <v>5272</v>
      </c>
      <c r="S5932" s="97" t="s">
        <v>8158</v>
      </c>
      <c r="T5932" s="102" t="s">
        <v>73</v>
      </c>
      <c r="U5932" s="102" t="s">
        <v>45</v>
      </c>
      <c r="V5932" s="102" t="s">
        <v>75</v>
      </c>
      <c r="W5932" s="94">
        <v>160</v>
      </c>
      <c r="X5932" s="98">
        <v>12.97</v>
      </c>
      <c r="Y5932" s="94">
        <v>6600</v>
      </c>
      <c r="Z5932" s="94">
        <f t="shared" si="576"/>
        <v>1056000</v>
      </c>
      <c r="AA5932" s="89">
        <v>12</v>
      </c>
      <c r="AB5932" s="89">
        <v>14</v>
      </c>
      <c r="AC5932" s="94">
        <f t="shared" si="577"/>
        <v>908160</v>
      </c>
      <c r="AD5932" s="94">
        <f>IF(AND(AC5932="",M5926=""),0,IF((AC5932=""),M5926, IF( (M5926=""),AC5932,SUM(AC5926:AC5936)+M5926)))</f>
        <v>9907400.4600000009</v>
      </c>
      <c r="AE5932" s="94">
        <f t="shared" si="578"/>
        <v>1284989.8396620003</v>
      </c>
      <c r="AF5932" s="94">
        <v>0</v>
      </c>
      <c r="AG5932" s="94">
        <f t="shared" si="579"/>
        <v>1284989.8396620003</v>
      </c>
      <c r="AH5932" s="94">
        <v>0.3</v>
      </c>
    </row>
    <row r="5933" spans="1:34" s="99" customFormat="1" x14ac:dyDescent="0.55000000000000004">
      <c r="A5933" s="107"/>
      <c r="B5933" s="102"/>
      <c r="C5933" s="102"/>
      <c r="D5933" s="90"/>
      <c r="E5933" s="102"/>
      <c r="F5933" s="102"/>
      <c r="G5933" s="102"/>
      <c r="H5933" s="102"/>
      <c r="I5933" s="98"/>
      <c r="J5933" s="102"/>
      <c r="K5933" s="94"/>
      <c r="L5933" s="94"/>
      <c r="M5933" s="94"/>
      <c r="N5933" s="102">
        <v>7</v>
      </c>
      <c r="O5933" s="111" t="s">
        <v>8144</v>
      </c>
      <c r="P5933" s="96"/>
      <c r="Q5933" s="111" t="s">
        <v>8145</v>
      </c>
      <c r="R5933" s="111" t="s">
        <v>5272</v>
      </c>
      <c r="S5933" s="97" t="s">
        <v>8159</v>
      </c>
      <c r="T5933" s="102" t="s">
        <v>73</v>
      </c>
      <c r="U5933" s="102" t="s">
        <v>45</v>
      </c>
      <c r="V5933" s="102" t="s">
        <v>75</v>
      </c>
      <c r="W5933" s="94">
        <v>43.46</v>
      </c>
      <c r="X5933" s="98">
        <v>3.52</v>
      </c>
      <c r="Y5933" s="94">
        <v>6600</v>
      </c>
      <c r="Z5933" s="94">
        <f t="shared" si="576"/>
        <v>286836</v>
      </c>
      <c r="AA5933" s="89">
        <v>12</v>
      </c>
      <c r="AB5933" s="89">
        <v>14</v>
      </c>
      <c r="AC5933" s="94">
        <f t="shared" si="577"/>
        <v>246678.96</v>
      </c>
      <c r="AD5933" s="94">
        <f>IF(AND(AC5933="",M5926=""),0,IF((AC5933=""),M5926, IF( (M5926=""),AC5933,SUM(AC5926:AC5936)+M5926)))</f>
        <v>9907400.4600000009</v>
      </c>
      <c r="AE5933" s="94">
        <f t="shared" si="578"/>
        <v>348740.49619200005</v>
      </c>
      <c r="AF5933" s="94">
        <v>0</v>
      </c>
      <c r="AG5933" s="94">
        <f t="shared" si="579"/>
        <v>348740.49619200005</v>
      </c>
      <c r="AH5933" s="94">
        <v>0.3</v>
      </c>
    </row>
    <row r="5934" spans="1:34" s="99" customFormat="1" x14ac:dyDescent="0.55000000000000004">
      <c r="A5934" s="107"/>
      <c r="B5934" s="102"/>
      <c r="C5934" s="102"/>
      <c r="D5934" s="90"/>
      <c r="E5934" s="102"/>
      <c r="F5934" s="102"/>
      <c r="G5934" s="102"/>
      <c r="H5934" s="102"/>
      <c r="I5934" s="98"/>
      <c r="J5934" s="102"/>
      <c r="K5934" s="94"/>
      <c r="L5934" s="94"/>
      <c r="M5934" s="94"/>
      <c r="N5934" s="102">
        <v>8</v>
      </c>
      <c r="O5934" s="111" t="s">
        <v>8144</v>
      </c>
      <c r="P5934" s="96"/>
      <c r="Q5934" s="111" t="s">
        <v>8145</v>
      </c>
      <c r="R5934" s="111" t="s">
        <v>5272</v>
      </c>
      <c r="S5934" s="97" t="s">
        <v>8160</v>
      </c>
      <c r="T5934" s="102" t="s">
        <v>95</v>
      </c>
      <c r="U5934" s="102" t="s">
        <v>45</v>
      </c>
      <c r="V5934" s="102" t="s">
        <v>75</v>
      </c>
      <c r="W5934" s="94">
        <v>103.74</v>
      </c>
      <c r="X5934" s="98">
        <v>8.41</v>
      </c>
      <c r="Y5934" s="94">
        <v>5500</v>
      </c>
      <c r="Z5934" s="94">
        <f t="shared" si="576"/>
        <v>570570</v>
      </c>
      <c r="AA5934" s="89">
        <v>12</v>
      </c>
      <c r="AB5934" s="89">
        <v>14</v>
      </c>
      <c r="AC5934" s="94">
        <f t="shared" si="577"/>
        <v>490690.2</v>
      </c>
      <c r="AD5934" s="94">
        <f>IF(AND(AC5934="",M5926=""),0,IF((AC5934=""),M5926, IF( (M5926=""),AC5934,SUM(AC5926:AC5936)+M5926)))</f>
        <v>9907400.4600000009</v>
      </c>
      <c r="AE5934" s="94">
        <f t="shared" si="578"/>
        <v>833212.37868600013</v>
      </c>
      <c r="AF5934" s="94">
        <v>0</v>
      </c>
      <c r="AG5934" s="94">
        <f t="shared" si="579"/>
        <v>833212.37868600013</v>
      </c>
      <c r="AH5934" s="94">
        <v>0.3</v>
      </c>
    </row>
    <row r="5935" spans="1:34" s="99" customFormat="1" x14ac:dyDescent="0.55000000000000004">
      <c r="A5935" s="107"/>
      <c r="B5935" s="102"/>
      <c r="C5935" s="102"/>
      <c r="D5935" s="90"/>
      <c r="E5935" s="102"/>
      <c r="F5935" s="102"/>
      <c r="G5935" s="102"/>
      <c r="H5935" s="102"/>
      <c r="I5935" s="98"/>
      <c r="J5935" s="102"/>
      <c r="K5935" s="94"/>
      <c r="L5935" s="94"/>
      <c r="M5935" s="94"/>
      <c r="N5935" s="102">
        <v>9</v>
      </c>
      <c r="O5935" s="111" t="s">
        <v>8144</v>
      </c>
      <c r="P5935" s="96"/>
      <c r="Q5935" s="111" t="s">
        <v>8145</v>
      </c>
      <c r="R5935" s="111" t="s">
        <v>5272</v>
      </c>
      <c r="S5935" s="97" t="s">
        <v>8161</v>
      </c>
      <c r="T5935" s="102" t="s">
        <v>51</v>
      </c>
      <c r="U5935" s="102" t="s">
        <v>45</v>
      </c>
      <c r="V5935" s="102" t="s">
        <v>75</v>
      </c>
      <c r="W5935" s="94">
        <v>80</v>
      </c>
      <c r="X5935" s="98">
        <v>6.49</v>
      </c>
      <c r="Y5935" s="94">
        <v>6750</v>
      </c>
      <c r="Z5935" s="94">
        <f t="shared" si="576"/>
        <v>540000</v>
      </c>
      <c r="AA5935" s="89">
        <v>7</v>
      </c>
      <c r="AB5935" s="89">
        <v>7</v>
      </c>
      <c r="AC5935" s="94">
        <f t="shared" si="577"/>
        <v>502200</v>
      </c>
      <c r="AD5935" s="94">
        <f>IF(AND(AC5935="",M5926=""),0,IF((AC5935=""),M5926, IF( (M5926=""),AC5935,SUM(AC5926:AC5936)+M5926)))</f>
        <v>9907400.4600000009</v>
      </c>
      <c r="AE5935" s="94">
        <f t="shared" si="578"/>
        <v>642990.28985400009</v>
      </c>
      <c r="AF5935" s="94">
        <v>0</v>
      </c>
      <c r="AG5935" s="94">
        <f t="shared" si="579"/>
        <v>642990.28985400009</v>
      </c>
      <c r="AH5935" s="94">
        <v>0.3</v>
      </c>
    </row>
    <row r="5936" spans="1:34" s="99" customFormat="1" x14ac:dyDescent="0.55000000000000004">
      <c r="A5936" s="107"/>
      <c r="B5936" s="102"/>
      <c r="C5936" s="102"/>
      <c r="D5936" s="90"/>
      <c r="E5936" s="102"/>
      <c r="F5936" s="102"/>
      <c r="G5936" s="102"/>
      <c r="H5936" s="102"/>
      <c r="I5936" s="98"/>
      <c r="J5936" s="102"/>
      <c r="K5936" s="94"/>
      <c r="L5936" s="94" t="s">
        <v>63</v>
      </c>
      <c r="M5936" s="94">
        <f>SUM(M5924:M5935)</f>
        <v>4005000</v>
      </c>
      <c r="N5936" s="102"/>
      <c r="O5936" s="111"/>
      <c r="P5936" s="96"/>
      <c r="Q5936" s="111"/>
      <c r="R5936" s="111"/>
      <c r="S5936" s="97"/>
      <c r="T5936" s="102"/>
      <c r="U5936" s="102"/>
      <c r="V5936" s="102"/>
      <c r="W5936" s="94"/>
      <c r="X5936" s="98"/>
      <c r="Y5936" s="94"/>
      <c r="Z5936" s="94"/>
      <c r="AA5936" s="89"/>
      <c r="AB5936" s="89"/>
      <c r="AC5936" s="94"/>
      <c r="AD5936" s="94"/>
      <c r="AE5936" s="94">
        <f>SUM(AE5924:AE5935)</f>
        <v>12854364.320046002</v>
      </c>
      <c r="AF5936" s="94"/>
      <c r="AG5936" s="94">
        <f>SUM(AG5924:AG5935)</f>
        <v>8798274.5717220008</v>
      </c>
      <c r="AH5936" s="94"/>
    </row>
    <row r="5937" spans="1:34" s="173" customFormat="1" x14ac:dyDescent="0.55000000000000004">
      <c r="A5937" s="122" t="s">
        <v>4019</v>
      </c>
      <c r="B5937" s="123">
        <v>2550</v>
      </c>
      <c r="C5937" s="123">
        <v>9063</v>
      </c>
      <c r="D5937" s="135" t="s">
        <v>8164</v>
      </c>
      <c r="E5937" s="123" t="s">
        <v>34</v>
      </c>
      <c r="F5937" s="123">
        <v>894</v>
      </c>
      <c r="G5937" s="123">
        <v>0</v>
      </c>
      <c r="H5937" s="123">
        <v>2</v>
      </c>
      <c r="I5937" s="136">
        <v>85</v>
      </c>
      <c r="J5937" s="123" t="s">
        <v>35</v>
      </c>
      <c r="K5937" s="137">
        <f>((G5937*400)+(H5937*100))+I5937</f>
        <v>285</v>
      </c>
      <c r="L5937" s="137">
        <v>600</v>
      </c>
      <c r="M5937" s="137">
        <f>K5937*L5937</f>
        <v>171000</v>
      </c>
      <c r="N5937" s="123">
        <v>1</v>
      </c>
      <c r="O5937" s="108" t="s">
        <v>8162</v>
      </c>
      <c r="P5937" s="138">
        <v>3570800347447</v>
      </c>
      <c r="Q5937" s="108" t="s">
        <v>8163</v>
      </c>
      <c r="R5937" s="108" t="s">
        <v>4021</v>
      </c>
      <c r="S5937" s="139" t="s">
        <v>8165</v>
      </c>
      <c r="T5937" s="123" t="s">
        <v>51</v>
      </c>
      <c r="U5937" s="123" t="s">
        <v>227</v>
      </c>
      <c r="V5937" s="123" t="s">
        <v>52</v>
      </c>
      <c r="W5937" s="137">
        <v>63.24</v>
      </c>
      <c r="X5937" s="136">
        <v>72.489999999999995</v>
      </c>
      <c r="Y5937" s="137">
        <v>6750</v>
      </c>
      <c r="Z5937" s="137">
        <f>W5937*Y5937</f>
        <v>426870</v>
      </c>
      <c r="AA5937" s="119">
        <v>11</v>
      </c>
      <c r="AB5937" s="119">
        <v>34</v>
      </c>
      <c r="AC5937" s="137">
        <f>(Z5937*(100-AB5937))/100</f>
        <v>281734.2</v>
      </c>
      <c r="AD5937" s="137">
        <f>IF(AND(AC5937="",M5937=""),0,IF((AC5937=""),M5937, IF( (M5937=""),AC5937,SUM(AC5937:AC5940)+M5937)))</f>
        <v>1685058.075</v>
      </c>
      <c r="AE5937" s="137">
        <f>IF( (X5937=""),AD5937*1,AD5937*(X5937/100) )</f>
        <v>1221498.5985675</v>
      </c>
      <c r="AF5937" s="137">
        <v>50000000</v>
      </c>
      <c r="AG5937" s="137">
        <f>IF((AF5937-AE5937) &gt; 1,0,IF((AF5937-AE5937)&lt;0,AE5937-AF5937,AF5937-AE5937))</f>
        <v>0</v>
      </c>
      <c r="AH5937" s="137">
        <v>0.02</v>
      </c>
    </row>
    <row r="5938" spans="1:34" s="173" customFormat="1" x14ac:dyDescent="0.55000000000000004">
      <c r="A5938" s="122"/>
      <c r="B5938" s="123"/>
      <c r="C5938" s="123"/>
      <c r="D5938" s="135"/>
      <c r="E5938" s="123"/>
      <c r="F5938" s="123"/>
      <c r="G5938" s="123"/>
      <c r="H5938" s="123"/>
      <c r="I5938" s="136"/>
      <c r="J5938" s="123"/>
      <c r="K5938" s="137"/>
      <c r="L5938" s="137"/>
      <c r="M5938" s="137"/>
      <c r="N5938" s="123">
        <v>2</v>
      </c>
      <c r="O5938" s="108" t="s">
        <v>8162</v>
      </c>
      <c r="P5938" s="138">
        <v>3570800347447</v>
      </c>
      <c r="Q5938" s="108" t="s">
        <v>8163</v>
      </c>
      <c r="R5938" s="108" t="s">
        <v>4021</v>
      </c>
      <c r="S5938" s="139" t="s">
        <v>8166</v>
      </c>
      <c r="T5938" s="123" t="s">
        <v>51</v>
      </c>
      <c r="U5938" s="123" t="s">
        <v>45</v>
      </c>
      <c r="V5938" s="123" t="s">
        <v>52</v>
      </c>
      <c r="W5938" s="137">
        <v>24</v>
      </c>
      <c r="X5938" s="136">
        <v>27.51</v>
      </c>
      <c r="Y5938" s="137">
        <v>6750</v>
      </c>
      <c r="Z5938" s="137">
        <f>W5938*Y5938</f>
        <v>162000</v>
      </c>
      <c r="AA5938" s="119">
        <v>6</v>
      </c>
      <c r="AB5938" s="119">
        <v>6</v>
      </c>
      <c r="AC5938" s="137">
        <f>(Z5938*(100-AB5938))/100</f>
        <v>152280</v>
      </c>
      <c r="AD5938" s="137">
        <f>IF(AND(AC5938="",M5937=""),0,IF((AC5938=""),M5937, IF( (M5937=""),AC5938,SUM(AC5937:AC5940)+M5937)))</f>
        <v>1685058.075</v>
      </c>
      <c r="AE5938" s="137">
        <f>IF( (X5938=""),AD5938*1,AD5938*(X5938/100) )</f>
        <v>463559.4764325</v>
      </c>
      <c r="AF5938" s="137">
        <v>50000000</v>
      </c>
      <c r="AG5938" s="137">
        <f>IF((AF5938-AE5938) &gt; 1,0,IF((AF5938-AE5938)&lt;0,AE5938-AF5938,AF5938-AE5938))</f>
        <v>0</v>
      </c>
      <c r="AH5938" s="137">
        <v>0.02</v>
      </c>
    </row>
    <row r="5939" spans="1:34" s="173" customFormat="1" x14ac:dyDescent="0.55000000000000004">
      <c r="A5939" s="122"/>
      <c r="B5939" s="123"/>
      <c r="C5939" s="123"/>
      <c r="D5939" s="135"/>
      <c r="E5939" s="123"/>
      <c r="F5939" s="123"/>
      <c r="G5939" s="123"/>
      <c r="H5939" s="123"/>
      <c r="I5939" s="136"/>
      <c r="J5939" s="123"/>
      <c r="K5939" s="137"/>
      <c r="L5939" s="137" t="s">
        <v>63</v>
      </c>
      <c r="M5939" s="137">
        <f>SUM(M5937:M5938)</f>
        <v>171000</v>
      </c>
      <c r="N5939" s="123"/>
      <c r="O5939" s="108"/>
      <c r="P5939" s="138"/>
      <c r="Q5939" s="108"/>
      <c r="R5939" s="108"/>
      <c r="S5939" s="139"/>
      <c r="T5939" s="123"/>
      <c r="U5939" s="123"/>
      <c r="V5939" s="123"/>
      <c r="W5939" s="137"/>
      <c r="X5939" s="136"/>
      <c r="Y5939" s="137"/>
      <c r="Z5939" s="137"/>
      <c r="AA5939" s="119"/>
      <c r="AB5939" s="119"/>
      <c r="AC5939" s="137"/>
      <c r="AD5939" s="137"/>
      <c r="AE5939" s="137">
        <f>SUM(AE5937:AE5938)</f>
        <v>1685058.075</v>
      </c>
      <c r="AF5939" s="137"/>
      <c r="AG5939" s="137">
        <f>SUM(AG5937:AG5938)</f>
        <v>0</v>
      </c>
      <c r="AH5939" s="137"/>
    </row>
    <row r="5940" spans="1:34" s="99" customFormat="1" x14ac:dyDescent="0.55000000000000004">
      <c r="A5940" s="107" t="s">
        <v>3402</v>
      </c>
      <c r="B5940" s="102">
        <v>2551</v>
      </c>
      <c r="C5940" s="102">
        <v>8549</v>
      </c>
      <c r="D5940" s="90" t="s">
        <v>8169</v>
      </c>
      <c r="E5940" s="102" t="s">
        <v>34</v>
      </c>
      <c r="F5940" s="102">
        <v>950</v>
      </c>
      <c r="G5940" s="102">
        <v>0</v>
      </c>
      <c r="H5940" s="102">
        <v>0</v>
      </c>
      <c r="I5940" s="98">
        <v>26.4</v>
      </c>
      <c r="J5940" s="102" t="s">
        <v>35</v>
      </c>
      <c r="K5940" s="94">
        <f>((G5940*400)+(H5940*100))+I5940</f>
        <v>26.4</v>
      </c>
      <c r="L5940" s="94">
        <v>1350</v>
      </c>
      <c r="M5940" s="94">
        <f>K5940*L5940</f>
        <v>35640</v>
      </c>
      <c r="N5940" s="102">
        <v>1</v>
      </c>
      <c r="O5940" s="111" t="s">
        <v>8167</v>
      </c>
      <c r="P5940" s="96">
        <v>3570800348770</v>
      </c>
      <c r="Q5940" s="111" t="s">
        <v>8168</v>
      </c>
      <c r="R5940" s="111" t="s">
        <v>3404</v>
      </c>
      <c r="S5940" s="97" t="s">
        <v>8170</v>
      </c>
      <c r="T5940" s="102" t="s">
        <v>51</v>
      </c>
      <c r="U5940" s="102" t="s">
        <v>45</v>
      </c>
      <c r="V5940" s="102" t="s">
        <v>52</v>
      </c>
      <c r="W5940" s="94">
        <v>172.05</v>
      </c>
      <c r="X5940" s="98">
        <v>100</v>
      </c>
      <c r="Y5940" s="94">
        <v>6750</v>
      </c>
      <c r="Z5940" s="94">
        <f>W5940*Y5940</f>
        <v>1161337.5</v>
      </c>
      <c r="AA5940" s="89">
        <v>7</v>
      </c>
      <c r="AB5940" s="89">
        <v>7</v>
      </c>
      <c r="AC5940" s="94">
        <f>(Z5940*(100-AB5940))/100</f>
        <v>1080043.875</v>
      </c>
      <c r="AD5940" s="94">
        <f>IF(AND(AC5940="",M5940=""),0,IF((AC5940=""),M5940, IF( (M5940=""),AC5940,SUM(AC5940:AC5943)+M5940)))</f>
        <v>1115683.875</v>
      </c>
      <c r="AE5940" s="94">
        <f>IF( (X5940=""),AD5940*1,AD5940*(X5940/100) )</f>
        <v>1115683.875</v>
      </c>
      <c r="AF5940" s="94">
        <v>50000000</v>
      </c>
      <c r="AG5940" s="94">
        <f>IF((AF5940-AE5940) &gt; 1,0,IF((AF5940-AE5940)&lt;0,AE5940-AF5940,AF5940-AE5940))</f>
        <v>0</v>
      </c>
      <c r="AH5940" s="94">
        <v>0.02</v>
      </c>
    </row>
    <row r="5941" spans="1:34" s="173" customFormat="1" x14ac:dyDescent="0.55000000000000004">
      <c r="A5941" s="122" t="s">
        <v>3402</v>
      </c>
      <c r="B5941" s="123">
        <v>2552</v>
      </c>
      <c r="C5941" s="123">
        <v>10310</v>
      </c>
      <c r="D5941" s="135" t="s">
        <v>8204</v>
      </c>
      <c r="E5941" s="123" t="s">
        <v>34</v>
      </c>
      <c r="F5941" s="123">
        <v>25997</v>
      </c>
      <c r="G5941" s="123">
        <v>0</v>
      </c>
      <c r="H5941" s="123">
        <v>0</v>
      </c>
      <c r="I5941" s="136">
        <v>22</v>
      </c>
      <c r="J5941" s="123" t="s">
        <v>35</v>
      </c>
      <c r="K5941" s="137">
        <f>((G5941*400)+(H5941*100))+I5941</f>
        <v>22</v>
      </c>
      <c r="L5941" s="137">
        <v>1350</v>
      </c>
      <c r="M5941" s="137">
        <f>K5941*L5941</f>
        <v>29700</v>
      </c>
      <c r="N5941" s="123"/>
      <c r="O5941" s="108"/>
      <c r="P5941" s="138"/>
      <c r="Q5941" s="108"/>
      <c r="R5941" s="108"/>
      <c r="S5941" s="139"/>
      <c r="T5941" s="123"/>
      <c r="U5941" s="123"/>
      <c r="V5941" s="123"/>
      <c r="W5941" s="137"/>
      <c r="X5941" s="136"/>
      <c r="Y5941" s="137"/>
      <c r="Z5941" s="137"/>
      <c r="AA5941" s="119"/>
      <c r="AB5941" s="119"/>
      <c r="AC5941" s="137"/>
      <c r="AD5941" s="137">
        <f>IF(AND(AC5941="",M5941=""),0,IF((AC5941=""),M5941,IF((M5941=""),AC5941,AC5941+M5941)))</f>
        <v>29700</v>
      </c>
      <c r="AE5941" s="137">
        <f>IF( (X5941=""),AD5941*1,AD5941*(X5941/100) )</f>
        <v>29700</v>
      </c>
      <c r="AF5941" s="137">
        <v>0</v>
      </c>
      <c r="AG5941" s="137">
        <f>IF((AF5941-AE5941) &gt; 1,0,IF((AF5941-AE5941)&lt;0,AE5941-AF5941,AF5941-AE5941))</f>
        <v>29700</v>
      </c>
      <c r="AH5941" s="137">
        <v>0.02</v>
      </c>
    </row>
    <row r="5942" spans="1:34" s="173" customFormat="1" x14ac:dyDescent="0.55000000000000004">
      <c r="A5942" s="122"/>
      <c r="B5942" s="123">
        <v>2553</v>
      </c>
      <c r="C5942" s="123">
        <v>10309</v>
      </c>
      <c r="D5942" s="135" t="s">
        <v>8205</v>
      </c>
      <c r="E5942" s="123" t="s">
        <v>34</v>
      </c>
      <c r="F5942" s="123">
        <v>25998</v>
      </c>
      <c r="G5942" s="123">
        <v>0</v>
      </c>
      <c r="H5942" s="123">
        <v>0</v>
      </c>
      <c r="I5942" s="136">
        <v>20.7</v>
      </c>
      <c r="J5942" s="123" t="s">
        <v>35</v>
      </c>
      <c r="K5942" s="137">
        <f>((G5942*400)+(H5942*100))+I5942</f>
        <v>20.7</v>
      </c>
      <c r="L5942" s="137">
        <v>1350</v>
      </c>
      <c r="M5942" s="137">
        <f>K5942*L5942</f>
        <v>27945</v>
      </c>
      <c r="N5942" s="123"/>
      <c r="O5942" s="108"/>
      <c r="P5942" s="138"/>
      <c r="Q5942" s="108"/>
      <c r="R5942" s="108"/>
      <c r="S5942" s="139"/>
      <c r="T5942" s="123"/>
      <c r="U5942" s="123"/>
      <c r="V5942" s="123"/>
      <c r="W5942" s="137"/>
      <c r="X5942" s="136"/>
      <c r="Y5942" s="137"/>
      <c r="Z5942" s="137"/>
      <c r="AA5942" s="119"/>
      <c r="AB5942" s="119"/>
      <c r="AC5942" s="137"/>
      <c r="AD5942" s="137">
        <f>IF(AND(AC5942="",M5942=""),0,IF((AC5942=""),M5942,IF((M5942=""),AC5942,AC5942+M5942)))</f>
        <v>27945</v>
      </c>
      <c r="AE5942" s="137">
        <f>IF( (X5942=""),AD5942*1,AD5942*(X5942/100) )</f>
        <v>27945</v>
      </c>
      <c r="AF5942" s="137">
        <v>0</v>
      </c>
      <c r="AG5942" s="137">
        <f>IF((AF5942-AE5942) &gt; 1,0,IF((AF5942-AE5942)&lt;0,AE5942-AF5942,AF5942-AE5942))</f>
        <v>27945</v>
      </c>
      <c r="AH5942" s="137">
        <v>0.02</v>
      </c>
    </row>
    <row r="5943" spans="1:34" s="173" customFormat="1" x14ac:dyDescent="0.55000000000000004">
      <c r="A5943" s="122"/>
      <c r="B5943" s="123"/>
      <c r="C5943" s="123"/>
      <c r="D5943" s="135"/>
      <c r="E5943" s="123"/>
      <c r="F5943" s="123"/>
      <c r="G5943" s="123"/>
      <c r="H5943" s="123"/>
      <c r="I5943" s="136"/>
      <c r="J5943" s="123"/>
      <c r="K5943" s="137"/>
      <c r="L5943" s="137" t="s">
        <v>63</v>
      </c>
      <c r="M5943" s="137">
        <f>SUM(M5940:M5942)</f>
        <v>93285</v>
      </c>
      <c r="N5943" s="123"/>
      <c r="O5943" s="108"/>
      <c r="P5943" s="138"/>
      <c r="Q5943" s="108"/>
      <c r="R5943" s="108"/>
      <c r="S5943" s="139"/>
      <c r="T5943" s="123"/>
      <c r="U5943" s="123"/>
      <c r="V5943" s="123"/>
      <c r="W5943" s="137"/>
      <c r="X5943" s="136"/>
      <c r="Y5943" s="137"/>
      <c r="Z5943" s="137"/>
      <c r="AA5943" s="119"/>
      <c r="AB5943" s="119"/>
      <c r="AC5943" s="137"/>
      <c r="AD5943" s="137"/>
      <c r="AE5943" s="137">
        <f>SUM(AE5940:AE5942)</f>
        <v>1173328.875</v>
      </c>
      <c r="AF5943" s="137"/>
      <c r="AG5943" s="137">
        <f>SUM(AG5940:AG5942)</f>
        <v>57645</v>
      </c>
      <c r="AH5943" s="137"/>
    </row>
    <row r="5944" spans="1:34" s="173" customFormat="1" x14ac:dyDescent="0.55000000000000004">
      <c r="A5944" s="122" t="s">
        <v>2290</v>
      </c>
      <c r="B5944" s="123">
        <v>2554</v>
      </c>
      <c r="C5944" s="123">
        <v>5493</v>
      </c>
      <c r="D5944" s="135" t="s">
        <v>8173</v>
      </c>
      <c r="E5944" s="123" t="s">
        <v>34</v>
      </c>
      <c r="F5944" s="123">
        <v>2420</v>
      </c>
      <c r="G5944" s="123">
        <v>0</v>
      </c>
      <c r="H5944" s="123">
        <v>2</v>
      </c>
      <c r="I5944" s="136">
        <v>45</v>
      </c>
      <c r="J5944" s="123" t="s">
        <v>35</v>
      </c>
      <c r="K5944" s="137">
        <f>((G5944*400)+(H5944*100))+I5944</f>
        <v>245</v>
      </c>
      <c r="L5944" s="137">
        <v>2425</v>
      </c>
      <c r="M5944" s="137">
        <f>K5944*L5944</f>
        <v>594125</v>
      </c>
      <c r="N5944" s="123">
        <v>1</v>
      </c>
      <c r="O5944" s="108" t="s">
        <v>8171</v>
      </c>
      <c r="P5944" s="138">
        <v>3570800001605</v>
      </c>
      <c r="Q5944" s="108" t="s">
        <v>8172</v>
      </c>
      <c r="R5944" s="108" t="s">
        <v>5945</v>
      </c>
      <c r="S5944" s="139" t="s">
        <v>8174</v>
      </c>
      <c r="T5944" s="123" t="s">
        <v>51</v>
      </c>
      <c r="U5944" s="123" t="s">
        <v>45</v>
      </c>
      <c r="V5944" s="123" t="s">
        <v>52</v>
      </c>
      <c r="W5944" s="137">
        <v>295.24</v>
      </c>
      <c r="X5944" s="136">
        <v>70.510000000000005</v>
      </c>
      <c r="Y5944" s="137">
        <v>6750</v>
      </c>
      <c r="Z5944" s="137">
        <f>W5944*Y5944</f>
        <v>1992870</v>
      </c>
      <c r="AA5944" s="119">
        <v>12</v>
      </c>
      <c r="AB5944" s="119">
        <v>14</v>
      </c>
      <c r="AC5944" s="137">
        <f>(Z5944*(100-AB5944))/100</f>
        <v>1713868.2</v>
      </c>
      <c r="AD5944" s="137">
        <f>IF(AND(AC5944="",M5944=""),0,IF((AC5944=""),M5944, IF( (M5944=""),AC5944,SUM(AC5944:AC5951)+M5944)))</f>
        <v>2875612.2</v>
      </c>
      <c r="AE5944" s="137">
        <f>IF( (X5944=""),AD5944*1,AD5944*(X5944/100) )</f>
        <v>2027594.1622200003</v>
      </c>
      <c r="AF5944" s="137">
        <v>50000000</v>
      </c>
      <c r="AG5944" s="137">
        <f>IF((AF5944-AE5944) &gt; 1,0,IF((AF5944-AE5944)&lt;0,AE5944-AF5944,AF5944-AE5944))</f>
        <v>0</v>
      </c>
      <c r="AH5944" s="137">
        <v>0.02</v>
      </c>
    </row>
    <row r="5945" spans="1:34" s="173" customFormat="1" x14ac:dyDescent="0.55000000000000004">
      <c r="A5945" s="122"/>
      <c r="B5945" s="123"/>
      <c r="C5945" s="123"/>
      <c r="D5945" s="135"/>
      <c r="E5945" s="123"/>
      <c r="F5945" s="123"/>
      <c r="G5945" s="123"/>
      <c r="H5945" s="123"/>
      <c r="I5945" s="136"/>
      <c r="J5945" s="123"/>
      <c r="K5945" s="137"/>
      <c r="L5945" s="137"/>
      <c r="M5945" s="137"/>
      <c r="N5945" s="123">
        <v>2</v>
      </c>
      <c r="O5945" s="108" t="s">
        <v>8171</v>
      </c>
      <c r="P5945" s="138">
        <v>3570800001605</v>
      </c>
      <c r="Q5945" s="108" t="s">
        <v>8172</v>
      </c>
      <c r="R5945" s="108" t="s">
        <v>5945</v>
      </c>
      <c r="S5945" s="139" t="s">
        <v>8175</v>
      </c>
      <c r="T5945" s="123" t="s">
        <v>343</v>
      </c>
      <c r="U5945" s="123" t="s">
        <v>45</v>
      </c>
      <c r="V5945" s="123" t="s">
        <v>52</v>
      </c>
      <c r="W5945" s="137">
        <v>56</v>
      </c>
      <c r="X5945" s="136">
        <v>13.37</v>
      </c>
      <c r="Y5945" s="137">
        <v>5600</v>
      </c>
      <c r="Z5945" s="137">
        <f>W5945*Y5945</f>
        <v>313600</v>
      </c>
      <c r="AA5945" s="119">
        <v>6</v>
      </c>
      <c r="AB5945" s="119">
        <v>6</v>
      </c>
      <c r="AC5945" s="137">
        <f>(Z5945*(100-AB5945))/100</f>
        <v>294784</v>
      </c>
      <c r="AD5945" s="137">
        <f>IF(AND(AC5945="",M5944=""),0,IF((AC5945=""),M5944, IF( (M5944=""),AC5945,SUM(AC5944:AC5951)+M5944)))</f>
        <v>2875612.2</v>
      </c>
      <c r="AE5945" s="137">
        <f>IF( (X5945=""),AD5945*1,AD5945*(X5945/100) )</f>
        <v>384469.35113999998</v>
      </c>
      <c r="AF5945" s="137">
        <v>50000000</v>
      </c>
      <c r="AG5945" s="137">
        <f>IF((AF5945-AE5945) &gt; 1,0,IF((AF5945-AE5945)&lt;0,AE5945-AF5945,AF5945-AE5945))</f>
        <v>0</v>
      </c>
      <c r="AH5945" s="137">
        <v>0.02</v>
      </c>
    </row>
    <row r="5946" spans="1:34" s="173" customFormat="1" x14ac:dyDescent="0.55000000000000004">
      <c r="A5946" s="122"/>
      <c r="B5946" s="123"/>
      <c r="C5946" s="123"/>
      <c r="D5946" s="135"/>
      <c r="E5946" s="123"/>
      <c r="F5946" s="123"/>
      <c r="G5946" s="123"/>
      <c r="H5946" s="123"/>
      <c r="I5946" s="136"/>
      <c r="J5946" s="123"/>
      <c r="K5946" s="137"/>
      <c r="L5946" s="137"/>
      <c r="M5946" s="137"/>
      <c r="N5946" s="123">
        <v>3</v>
      </c>
      <c r="O5946" s="108" t="s">
        <v>8171</v>
      </c>
      <c r="P5946" s="138">
        <v>3570800001605</v>
      </c>
      <c r="Q5946" s="108" t="s">
        <v>8172</v>
      </c>
      <c r="R5946" s="108" t="s">
        <v>5945</v>
      </c>
      <c r="S5946" s="139" t="s">
        <v>8176</v>
      </c>
      <c r="T5946" s="123" t="s">
        <v>51</v>
      </c>
      <c r="U5946" s="123" t="s">
        <v>45</v>
      </c>
      <c r="V5946" s="123" t="s">
        <v>52</v>
      </c>
      <c r="W5946" s="137">
        <v>43</v>
      </c>
      <c r="X5946" s="136">
        <v>10.27</v>
      </c>
      <c r="Y5946" s="137">
        <v>6750</v>
      </c>
      <c r="Z5946" s="137">
        <f>W5946*Y5946</f>
        <v>290250</v>
      </c>
      <c r="AA5946" s="119">
        <v>6</v>
      </c>
      <c r="AB5946" s="119">
        <v>6</v>
      </c>
      <c r="AC5946" s="137">
        <f>(Z5946*(100-AB5946))/100</f>
        <v>272835</v>
      </c>
      <c r="AD5946" s="137">
        <f>IF(AND(AC5946="",M5944=""),0,IF((AC5946=""),M5944, IF( (M5944=""),AC5946,SUM(AC5944:AC5951)+M5944)))</f>
        <v>2875612.2</v>
      </c>
      <c r="AE5946" s="137">
        <f>IF( (X5946=""),AD5946*1,AD5946*(X5946/100) )</f>
        <v>295325.37294000003</v>
      </c>
      <c r="AF5946" s="137">
        <v>50000000</v>
      </c>
      <c r="AG5946" s="137">
        <f>IF((AF5946-AE5946) &gt; 1,0,IF((AF5946-AE5946)&lt;0,AE5946-AF5946,AF5946-AE5946))</f>
        <v>0</v>
      </c>
      <c r="AH5946" s="137">
        <v>0.02</v>
      </c>
    </row>
    <row r="5947" spans="1:34" s="173" customFormat="1" x14ac:dyDescent="0.55000000000000004">
      <c r="A5947" s="122"/>
      <c r="B5947" s="123"/>
      <c r="C5947" s="123"/>
      <c r="D5947" s="135"/>
      <c r="E5947" s="123"/>
      <c r="F5947" s="123"/>
      <c r="G5947" s="123"/>
      <c r="H5947" s="123"/>
      <c r="I5947" s="136"/>
      <c r="J5947" s="123"/>
      <c r="K5947" s="137"/>
      <c r="L5947" s="137"/>
      <c r="M5947" s="137"/>
      <c r="N5947" s="123">
        <v>4</v>
      </c>
      <c r="O5947" s="108" t="s">
        <v>8171</v>
      </c>
      <c r="P5947" s="138">
        <v>3570800001605</v>
      </c>
      <c r="Q5947" s="108" t="s">
        <v>8172</v>
      </c>
      <c r="R5947" s="108" t="s">
        <v>5945</v>
      </c>
      <c r="S5947" s="139" t="s">
        <v>8177</v>
      </c>
      <c r="T5947" s="123" t="s">
        <v>55</v>
      </c>
      <c r="U5947" s="123" t="s">
        <v>45</v>
      </c>
      <c r="V5947" s="123" t="s">
        <v>52</v>
      </c>
      <c r="W5947" s="137">
        <v>24.5</v>
      </c>
      <c r="X5947" s="136">
        <v>5.85</v>
      </c>
      <c r="Y5947" s="137">
        <v>0</v>
      </c>
      <c r="Z5947" s="137">
        <f>W5947*Y5947</f>
        <v>0</v>
      </c>
      <c r="AA5947" s="119">
        <v>6</v>
      </c>
      <c r="AB5947" s="119">
        <v>6</v>
      </c>
      <c r="AC5947" s="137">
        <f>(Z5947*(100-AB5947))/100</f>
        <v>0</v>
      </c>
      <c r="AD5947" s="137">
        <f>IF(AND(AC5947="",M5944=""),0,IF((AC5947=""),M5944, IF( (M5944=""),AC5947,SUM(AC5944:AC5951)+M5944)))</f>
        <v>2875612.2</v>
      </c>
      <c r="AE5947" s="137">
        <f>IF( (X5947=""),AD5947*1,AD5947*(X5947/100) )</f>
        <v>168223.3137</v>
      </c>
      <c r="AF5947" s="137">
        <v>50000000</v>
      </c>
      <c r="AG5947" s="137">
        <f>IF((AF5947-AE5947) &gt; 1,0,IF((AF5947-AE5947)&lt;0,AE5947-AF5947,AF5947-AE5947))</f>
        <v>0</v>
      </c>
      <c r="AH5947" s="137">
        <v>0.02</v>
      </c>
    </row>
    <row r="5948" spans="1:34" s="173" customFormat="1" x14ac:dyDescent="0.55000000000000004">
      <c r="A5948" s="122"/>
      <c r="B5948" s="123">
        <v>2555</v>
      </c>
      <c r="C5948" s="123">
        <v>5133</v>
      </c>
      <c r="D5948" s="135" t="s">
        <v>8178</v>
      </c>
      <c r="E5948" s="123" t="s">
        <v>34</v>
      </c>
      <c r="F5948" s="123">
        <v>7427</v>
      </c>
      <c r="G5948" s="123">
        <v>9</v>
      </c>
      <c r="H5948" s="123">
        <v>1</v>
      </c>
      <c r="I5948" s="136">
        <v>13</v>
      </c>
      <c r="J5948" s="123" t="s">
        <v>38</v>
      </c>
      <c r="K5948" s="137">
        <f>((G5948*400)+(H5948*100))+I5948</f>
        <v>3713</v>
      </c>
      <c r="L5948" s="137">
        <v>300</v>
      </c>
      <c r="M5948" s="137">
        <f>K5948*L5948</f>
        <v>1113900</v>
      </c>
      <c r="N5948" s="123"/>
      <c r="O5948" s="108"/>
      <c r="P5948" s="138"/>
      <c r="Q5948" s="108"/>
      <c r="R5948" s="108"/>
      <c r="S5948" s="139"/>
      <c r="T5948" s="123"/>
      <c r="U5948" s="123"/>
      <c r="V5948" s="123"/>
      <c r="W5948" s="137"/>
      <c r="X5948" s="136"/>
      <c r="Y5948" s="137"/>
      <c r="Z5948" s="137"/>
      <c r="AA5948" s="119"/>
      <c r="AB5948" s="119"/>
      <c r="AC5948" s="137"/>
      <c r="AD5948" s="137">
        <f>IF(AND(AC5948="",M5948=""),0,IF((AC5948=""),M5948,IF((M5948=""),AC5948,AC5948+M5948)))</f>
        <v>1113900</v>
      </c>
      <c r="AE5948" s="137">
        <f>IF( (X5948=""),AD5948*1,AD5948*(X5948/100) )</f>
        <v>1113900</v>
      </c>
      <c r="AF5948" s="137">
        <v>50000000</v>
      </c>
      <c r="AG5948" s="137">
        <f>IF((AF5948-AE5948) &gt; 1,0,IF((AF5948-AE5948)&lt;0,AE5948-AF5948,AF5948-AE5948))</f>
        <v>0</v>
      </c>
      <c r="AH5948" s="137">
        <v>0.01</v>
      </c>
    </row>
    <row r="5949" spans="1:34" s="173" customFormat="1" x14ac:dyDescent="0.55000000000000004">
      <c r="A5949" s="122"/>
      <c r="B5949" s="123"/>
      <c r="C5949" s="123"/>
      <c r="D5949" s="135"/>
      <c r="E5949" s="123"/>
      <c r="F5949" s="123"/>
      <c r="G5949" s="123"/>
      <c r="H5949" s="123"/>
      <c r="I5949" s="136"/>
      <c r="J5949" s="123"/>
      <c r="K5949" s="137"/>
      <c r="L5949" s="137" t="s">
        <v>63</v>
      </c>
      <c r="M5949" s="137">
        <f>SUM(M5944:M5948)</f>
        <v>1708025</v>
      </c>
      <c r="N5949" s="123"/>
      <c r="O5949" s="108"/>
      <c r="P5949" s="138"/>
      <c r="Q5949" s="108"/>
      <c r="R5949" s="108"/>
      <c r="S5949" s="139"/>
      <c r="T5949" s="123"/>
      <c r="U5949" s="123"/>
      <c r="V5949" s="123"/>
      <c r="W5949" s="137"/>
      <c r="X5949" s="136"/>
      <c r="Y5949" s="137"/>
      <c r="Z5949" s="137"/>
      <c r="AA5949" s="119"/>
      <c r="AB5949" s="119"/>
      <c r="AC5949" s="137"/>
      <c r="AD5949" s="137"/>
      <c r="AE5949" s="137">
        <f>SUM(AE5944:AE5948)</f>
        <v>3989512.2</v>
      </c>
      <c r="AF5949" s="137"/>
      <c r="AG5949" s="137">
        <f>SUM(AG5944:AG5948)</f>
        <v>0</v>
      </c>
      <c r="AH5949" s="137"/>
    </row>
    <row r="5950" spans="1:34" s="173" customFormat="1" x14ac:dyDescent="0.55000000000000004">
      <c r="A5950" s="122" t="s">
        <v>8181</v>
      </c>
      <c r="B5950" s="123">
        <v>2556</v>
      </c>
      <c r="C5950" s="123">
        <v>6524</v>
      </c>
      <c r="D5950" s="135" t="s">
        <v>8182</v>
      </c>
      <c r="E5950" s="123" t="s">
        <v>34</v>
      </c>
      <c r="F5950" s="123">
        <v>15613</v>
      </c>
      <c r="G5950" s="123">
        <v>1</v>
      </c>
      <c r="H5950" s="123">
        <v>0</v>
      </c>
      <c r="I5950" s="136">
        <v>47</v>
      </c>
      <c r="J5950" s="123" t="s">
        <v>38</v>
      </c>
      <c r="K5950" s="137">
        <f>((G5950*400)+(H5950*100))+I5950</f>
        <v>447</v>
      </c>
      <c r="L5950" s="137">
        <v>225</v>
      </c>
      <c r="M5950" s="137">
        <f>K5950*L5950</f>
        <v>100575</v>
      </c>
      <c r="N5950" s="123"/>
      <c r="O5950" s="108"/>
      <c r="P5950" s="138"/>
      <c r="Q5950" s="108"/>
      <c r="R5950" s="108"/>
      <c r="S5950" s="139"/>
      <c r="T5950" s="123"/>
      <c r="U5950" s="123"/>
      <c r="V5950" s="123"/>
      <c r="W5950" s="137"/>
      <c r="X5950" s="136"/>
      <c r="Y5950" s="137"/>
      <c r="Z5950" s="137"/>
      <c r="AA5950" s="119"/>
      <c r="AB5950" s="119"/>
      <c r="AC5950" s="137"/>
      <c r="AD5950" s="137">
        <f>IF(AND(AC5950="",M5950=""),0,IF((AC5950=""),M5950,IF((M5950=""),AC5950,AC5950+M5950)))</f>
        <v>100575</v>
      </c>
      <c r="AE5950" s="137">
        <f>IF( (X5950=""),AD5950*1,AD5950*(X5950/100) )</f>
        <v>100575</v>
      </c>
      <c r="AF5950" s="137">
        <v>50000000</v>
      </c>
      <c r="AG5950" s="137">
        <f>IF((AF5950-AE5950) &gt; 1,0,IF((AF5950-AE5950)&lt;0,AE5950-AF5950,AF5950-AE5950))</f>
        <v>0</v>
      </c>
      <c r="AH5950" s="137">
        <v>0.01</v>
      </c>
    </row>
    <row r="5951" spans="1:34" s="173" customFormat="1" x14ac:dyDescent="0.55000000000000004">
      <c r="A5951" s="122"/>
      <c r="B5951" s="123"/>
      <c r="C5951" s="123"/>
      <c r="D5951" s="135"/>
      <c r="E5951" s="123"/>
      <c r="F5951" s="123"/>
      <c r="G5951" s="123"/>
      <c r="H5951" s="123"/>
      <c r="I5951" s="136"/>
      <c r="J5951" s="123"/>
      <c r="K5951" s="137"/>
      <c r="L5951" s="137" t="s">
        <v>63</v>
      </c>
      <c r="M5951" s="137">
        <f>SUM(M5950:M5950)</f>
        <v>100575</v>
      </c>
      <c r="N5951" s="123"/>
      <c r="O5951" s="108"/>
      <c r="P5951" s="138"/>
      <c r="Q5951" s="108"/>
      <c r="R5951" s="108"/>
      <c r="S5951" s="139"/>
      <c r="T5951" s="123"/>
      <c r="U5951" s="123"/>
      <c r="V5951" s="123"/>
      <c r="W5951" s="137"/>
      <c r="X5951" s="136"/>
      <c r="Y5951" s="137"/>
      <c r="Z5951" s="137"/>
      <c r="AA5951" s="119"/>
      <c r="AB5951" s="119"/>
      <c r="AC5951" s="137"/>
      <c r="AD5951" s="137"/>
      <c r="AE5951" s="137">
        <f>SUM(AE5950:AE5950)</f>
        <v>100575</v>
      </c>
      <c r="AF5951" s="137"/>
      <c r="AG5951" s="137">
        <f>SUM(AG5950:AG5950)</f>
        <v>0</v>
      </c>
      <c r="AH5951" s="137"/>
    </row>
    <row r="5952" spans="1:34" s="173" customFormat="1" x14ac:dyDescent="0.55000000000000004">
      <c r="A5952" s="122" t="s">
        <v>2290</v>
      </c>
      <c r="B5952" s="123">
        <v>2557</v>
      </c>
      <c r="C5952" s="123">
        <v>5132</v>
      </c>
      <c r="D5952" s="135" t="s">
        <v>8183</v>
      </c>
      <c r="E5952" s="123" t="s">
        <v>34</v>
      </c>
      <c r="F5952" s="123">
        <v>16704</v>
      </c>
      <c r="G5952" s="123">
        <v>22</v>
      </c>
      <c r="H5952" s="123">
        <v>0</v>
      </c>
      <c r="I5952" s="136">
        <v>30.5</v>
      </c>
      <c r="J5952" s="123" t="s">
        <v>38</v>
      </c>
      <c r="K5952" s="137">
        <f>((G5952*400)+(H5952*100))+I5952</f>
        <v>8830.5</v>
      </c>
      <c r="L5952" s="137">
        <v>450</v>
      </c>
      <c r="M5952" s="137">
        <f>K5952*L5952</f>
        <v>3973725</v>
      </c>
      <c r="N5952" s="123"/>
      <c r="O5952" s="108"/>
      <c r="P5952" s="138"/>
      <c r="Q5952" s="108"/>
      <c r="R5952" s="108"/>
      <c r="S5952" s="139"/>
      <c r="T5952" s="123"/>
      <c r="U5952" s="123"/>
      <c r="V5952" s="123"/>
      <c r="W5952" s="137"/>
      <c r="X5952" s="136"/>
      <c r="Y5952" s="137"/>
      <c r="Z5952" s="137"/>
      <c r="AA5952" s="119"/>
      <c r="AB5952" s="119"/>
      <c r="AC5952" s="137"/>
      <c r="AD5952" s="137">
        <f>IF(AND(AC5952="",M5952=""),0,IF((AC5952=""),M5952,IF((M5952=""),AC5952,AC5952+M5952)))</f>
        <v>3973725</v>
      </c>
      <c r="AE5952" s="137">
        <f>IF( (X5952=""),AD5952*1,AD5952*(X5952/100) )</f>
        <v>3973725</v>
      </c>
      <c r="AF5952" s="137">
        <v>50000000</v>
      </c>
      <c r="AG5952" s="137">
        <f>IF((AF5952-AE5952) &gt; 1,0,IF((AF5952-AE5952)&lt;0,AE5952-AF5952,AF5952-AE5952))</f>
        <v>0</v>
      </c>
      <c r="AH5952" s="137">
        <v>0.01</v>
      </c>
    </row>
    <row r="5953" spans="1:34" s="173" customFormat="1" x14ac:dyDescent="0.55000000000000004">
      <c r="A5953" s="122"/>
      <c r="B5953" s="123">
        <v>2558</v>
      </c>
      <c r="C5953" s="123">
        <v>5137</v>
      </c>
      <c r="D5953" s="135" t="s">
        <v>8184</v>
      </c>
      <c r="E5953" s="123" t="s">
        <v>34</v>
      </c>
      <c r="F5953" s="123">
        <v>16705</v>
      </c>
      <c r="G5953" s="123">
        <v>25</v>
      </c>
      <c r="H5953" s="123">
        <v>0</v>
      </c>
      <c r="I5953" s="136">
        <v>35</v>
      </c>
      <c r="J5953" s="123" t="s">
        <v>38</v>
      </c>
      <c r="K5953" s="137">
        <f>((G5953*400)+(H5953*100))+I5953</f>
        <v>10035</v>
      </c>
      <c r="L5953" s="137">
        <v>300</v>
      </c>
      <c r="M5953" s="137">
        <f>K5953*L5953</f>
        <v>3010500</v>
      </c>
      <c r="N5953" s="123"/>
      <c r="O5953" s="108"/>
      <c r="P5953" s="138"/>
      <c r="Q5953" s="108"/>
      <c r="R5953" s="108"/>
      <c r="S5953" s="139"/>
      <c r="T5953" s="123"/>
      <c r="U5953" s="123"/>
      <c r="V5953" s="123"/>
      <c r="W5953" s="137"/>
      <c r="X5953" s="136"/>
      <c r="Y5953" s="137"/>
      <c r="Z5953" s="137"/>
      <c r="AA5953" s="119"/>
      <c r="AB5953" s="119"/>
      <c r="AC5953" s="137"/>
      <c r="AD5953" s="137">
        <f>IF(AND(AC5953="",M5953=""),0,IF((AC5953=""),M5953,IF((M5953=""),AC5953,AC5953+M5953)))</f>
        <v>3010500</v>
      </c>
      <c r="AE5953" s="137">
        <f>IF( (X5953=""),AD5953*1,AD5953*(X5953/100) )</f>
        <v>3010500</v>
      </c>
      <c r="AF5953" s="137">
        <v>50000000</v>
      </c>
      <c r="AG5953" s="137">
        <f>IF((AF5953-AE5953) &gt; 1,0,IF((AF5953-AE5953)&lt;0,AE5953-AF5953,AF5953-AE5953))</f>
        <v>0</v>
      </c>
      <c r="AH5953" s="137">
        <v>0.01</v>
      </c>
    </row>
    <row r="5954" spans="1:34" s="173" customFormat="1" x14ac:dyDescent="0.55000000000000004">
      <c r="A5954" s="122"/>
      <c r="B5954" s="123"/>
      <c r="C5954" s="123"/>
      <c r="D5954" s="135"/>
      <c r="E5954" s="123"/>
      <c r="F5954" s="123"/>
      <c r="G5954" s="123"/>
      <c r="H5954" s="123"/>
      <c r="I5954" s="136"/>
      <c r="J5954" s="123"/>
      <c r="K5954" s="137"/>
      <c r="L5954" s="137" t="s">
        <v>63</v>
      </c>
      <c r="M5954" s="137">
        <f>SUM(M5952:M5953)</f>
        <v>6984225</v>
      </c>
      <c r="N5954" s="123"/>
      <c r="O5954" s="108"/>
      <c r="P5954" s="138"/>
      <c r="Q5954" s="108"/>
      <c r="R5954" s="108"/>
      <c r="S5954" s="139"/>
      <c r="T5954" s="123"/>
      <c r="U5954" s="123"/>
      <c r="V5954" s="123"/>
      <c r="W5954" s="137"/>
      <c r="X5954" s="136"/>
      <c r="Y5954" s="137"/>
      <c r="Z5954" s="137"/>
      <c r="AA5954" s="119"/>
      <c r="AB5954" s="119"/>
      <c r="AC5954" s="137"/>
      <c r="AD5954" s="137"/>
      <c r="AE5954" s="137">
        <f>SUM(AE5952:AE5953)</f>
        <v>6984225</v>
      </c>
      <c r="AF5954" s="137"/>
      <c r="AG5954" s="137">
        <f>SUM(AG5952:AG5953)</f>
        <v>0</v>
      </c>
      <c r="AH5954" s="137"/>
    </row>
    <row r="5955" spans="1:34" s="173" customFormat="1" x14ac:dyDescent="0.55000000000000004">
      <c r="A5955" s="122" t="s">
        <v>8187</v>
      </c>
      <c r="B5955" s="123">
        <v>2559</v>
      </c>
      <c r="C5955" s="123">
        <v>8660</v>
      </c>
      <c r="D5955" s="135" t="s">
        <v>8188</v>
      </c>
      <c r="E5955" s="123" t="s">
        <v>34</v>
      </c>
      <c r="F5955" s="123">
        <v>22194</v>
      </c>
      <c r="G5955" s="123">
        <v>0</v>
      </c>
      <c r="H5955" s="123">
        <v>1</v>
      </c>
      <c r="I5955" s="136">
        <v>0</v>
      </c>
      <c r="J5955" s="123" t="s">
        <v>35</v>
      </c>
      <c r="K5955" s="137">
        <f>((G5955*400)+(H5955*100))+I5955</f>
        <v>100</v>
      </c>
      <c r="L5955" s="137">
        <v>800</v>
      </c>
      <c r="M5955" s="137">
        <f>K5955*L5955</f>
        <v>80000</v>
      </c>
      <c r="N5955" s="123">
        <v>1</v>
      </c>
      <c r="O5955" s="108" t="s">
        <v>8185</v>
      </c>
      <c r="P5955" s="138">
        <v>3570800347650</v>
      </c>
      <c r="Q5955" s="108" t="s">
        <v>8186</v>
      </c>
      <c r="R5955" s="108" t="s">
        <v>8189</v>
      </c>
      <c r="S5955" s="139" t="s">
        <v>8190</v>
      </c>
      <c r="T5955" s="123" t="s">
        <v>51</v>
      </c>
      <c r="U5955" s="123" t="s">
        <v>45</v>
      </c>
      <c r="V5955" s="123" t="s">
        <v>52</v>
      </c>
      <c r="W5955" s="137">
        <v>62.64</v>
      </c>
      <c r="X5955" s="136">
        <v>100</v>
      </c>
      <c r="Y5955" s="137">
        <v>6750</v>
      </c>
      <c r="Z5955" s="137">
        <f>W5955*Y5955</f>
        <v>422820</v>
      </c>
      <c r="AA5955" s="119">
        <v>6</v>
      </c>
      <c r="AB5955" s="119">
        <v>6</v>
      </c>
      <c r="AC5955" s="137">
        <f>(Z5955*(100-AB5955))/100</f>
        <v>397450.8</v>
      </c>
      <c r="AD5955" s="137">
        <f>IF(AND(AC5955="",M5955=""),0,IF((AC5955=""),M5955, IF( (M5955=""),AC5955,SUM(AC5955:AC5956)+M5955)))</f>
        <v>477450.8</v>
      </c>
      <c r="AE5955" s="137">
        <f>IF( (X5955=""),AD5955*1,AD5955*(X5955/100) )</f>
        <v>477450.8</v>
      </c>
      <c r="AF5955" s="137">
        <v>50000000</v>
      </c>
      <c r="AG5955" s="137">
        <f>IF((AF5955-AE5955) &gt; 1,0,IF((AF5955-AE5955)&lt;0,AE5955-AF5955,AF5955-AE5955))</f>
        <v>0</v>
      </c>
      <c r="AH5955" s="137">
        <v>0.02</v>
      </c>
    </row>
    <row r="5956" spans="1:34" s="173" customFormat="1" x14ac:dyDescent="0.55000000000000004">
      <c r="A5956" s="122"/>
      <c r="B5956" s="123"/>
      <c r="C5956" s="123"/>
      <c r="D5956" s="135"/>
      <c r="E5956" s="123"/>
      <c r="F5956" s="123"/>
      <c r="G5956" s="123"/>
      <c r="H5956" s="123"/>
      <c r="I5956" s="136"/>
      <c r="J5956" s="123"/>
      <c r="K5956" s="137"/>
      <c r="L5956" s="137" t="s">
        <v>63</v>
      </c>
      <c r="M5956" s="137">
        <f>SUM(M5955:M5955)</f>
        <v>80000</v>
      </c>
      <c r="N5956" s="123"/>
      <c r="O5956" s="108"/>
      <c r="P5956" s="138"/>
      <c r="Q5956" s="108"/>
      <c r="R5956" s="108"/>
      <c r="S5956" s="139"/>
      <c r="T5956" s="123"/>
      <c r="U5956" s="123"/>
      <c r="V5956" s="123"/>
      <c r="W5956" s="137"/>
      <c r="X5956" s="136"/>
      <c r="Y5956" s="137"/>
      <c r="Z5956" s="137"/>
      <c r="AA5956" s="119"/>
      <c r="AB5956" s="119"/>
      <c r="AC5956" s="137"/>
      <c r="AD5956" s="137"/>
      <c r="AE5956" s="137">
        <f>SUM(AE5955:AE5955)</f>
        <v>477450.8</v>
      </c>
      <c r="AF5956" s="137"/>
      <c r="AG5956" s="137">
        <f>SUM(AG5955:AG5955)</f>
        <v>0</v>
      </c>
      <c r="AH5956" s="137"/>
    </row>
    <row r="5957" spans="1:34" s="173" customFormat="1" x14ac:dyDescent="0.55000000000000004">
      <c r="A5957" s="122" t="s">
        <v>8193</v>
      </c>
      <c r="B5957" s="123">
        <v>2560</v>
      </c>
      <c r="C5957" s="123">
        <v>6624</v>
      </c>
      <c r="D5957" s="135" t="s">
        <v>8194</v>
      </c>
      <c r="E5957" s="123" t="s">
        <v>34</v>
      </c>
      <c r="F5957" s="123">
        <v>23181</v>
      </c>
      <c r="G5957" s="123">
        <v>0</v>
      </c>
      <c r="H5957" s="123">
        <v>0</v>
      </c>
      <c r="I5957" s="136">
        <v>91</v>
      </c>
      <c r="J5957" s="123" t="s">
        <v>38</v>
      </c>
      <c r="K5957" s="137">
        <f>((G5957*400)+(H5957*100))+I5957</f>
        <v>91</v>
      </c>
      <c r="L5957" s="137">
        <v>650</v>
      </c>
      <c r="M5957" s="137">
        <f>K5957*L5957</f>
        <v>59150</v>
      </c>
      <c r="N5957" s="123"/>
      <c r="O5957" s="108"/>
      <c r="P5957" s="138"/>
      <c r="Q5957" s="108"/>
      <c r="R5957" s="108"/>
      <c r="S5957" s="139"/>
      <c r="T5957" s="123"/>
      <c r="U5957" s="123"/>
      <c r="V5957" s="123"/>
      <c r="W5957" s="137"/>
      <c r="X5957" s="136"/>
      <c r="Y5957" s="137"/>
      <c r="Z5957" s="137"/>
      <c r="AA5957" s="119"/>
      <c r="AB5957" s="119"/>
      <c r="AC5957" s="137"/>
      <c r="AD5957" s="137">
        <f>IF(AND(AC5957="",M5957=""),0,IF((AC5957=""),M5957,IF((M5957=""),AC5957,AC5957+M5957)))</f>
        <v>59150</v>
      </c>
      <c r="AE5957" s="137">
        <f>IF( (X5957=""),AD5957*1,AD5957*(X5957/100) )</f>
        <v>59150</v>
      </c>
      <c r="AF5957" s="137">
        <v>50000000</v>
      </c>
      <c r="AG5957" s="137">
        <f>IF((AF5957-AE5957) &gt; 1,0,IF((AF5957-AE5957)&lt;0,AE5957-AF5957,AF5957-AE5957))</f>
        <v>0</v>
      </c>
      <c r="AH5957" s="137">
        <v>0.01</v>
      </c>
    </row>
    <row r="5958" spans="1:34" s="173" customFormat="1" x14ac:dyDescent="0.55000000000000004">
      <c r="A5958" s="122" t="s">
        <v>8193</v>
      </c>
      <c r="B5958" s="123">
        <v>2561</v>
      </c>
      <c r="C5958" s="123">
        <v>6825</v>
      </c>
      <c r="D5958" s="135" t="s">
        <v>8198</v>
      </c>
      <c r="E5958" s="123" t="s">
        <v>34</v>
      </c>
      <c r="F5958" s="123">
        <v>23621</v>
      </c>
      <c r="G5958" s="123">
        <v>0</v>
      </c>
      <c r="H5958" s="123">
        <v>0</v>
      </c>
      <c r="I5958" s="136">
        <v>44</v>
      </c>
      <c r="J5958" s="123" t="s">
        <v>35</v>
      </c>
      <c r="K5958" s="137">
        <f>((G5958*400)+(H5958*100))+I5958</f>
        <v>44</v>
      </c>
      <c r="L5958" s="137">
        <v>850</v>
      </c>
      <c r="M5958" s="137">
        <f>K5958*L5958</f>
        <v>37400</v>
      </c>
      <c r="N5958" s="123">
        <v>1</v>
      </c>
      <c r="O5958" s="108" t="s">
        <v>8191</v>
      </c>
      <c r="P5958" s="138">
        <v>3570100734405</v>
      </c>
      <c r="Q5958" s="108" t="s">
        <v>8192</v>
      </c>
      <c r="R5958" s="108" t="s">
        <v>8195</v>
      </c>
      <c r="S5958" s="139" t="s">
        <v>8199</v>
      </c>
      <c r="T5958" s="123" t="s">
        <v>51</v>
      </c>
      <c r="U5958" s="123" t="s">
        <v>45</v>
      </c>
      <c r="V5958" s="123" t="s">
        <v>52</v>
      </c>
      <c r="W5958" s="137">
        <v>270</v>
      </c>
      <c r="X5958" s="136">
        <v>100</v>
      </c>
      <c r="Y5958" s="137">
        <v>6750</v>
      </c>
      <c r="Z5958" s="137">
        <f>W5958*Y5958</f>
        <v>1822500</v>
      </c>
      <c r="AA5958" s="119">
        <v>6</v>
      </c>
      <c r="AB5958" s="119">
        <v>6</v>
      </c>
      <c r="AC5958" s="137">
        <f>(Z5958*(100-AB5958))/100</f>
        <v>1713150</v>
      </c>
      <c r="AD5958" s="137">
        <f>IF(AND(AC5958="",M5958=""),0,IF((AC5958=""),M5958, IF( (M5958=""),AC5958,SUM(AC5958:AC5958)+M5958)))</f>
        <v>1750550</v>
      </c>
      <c r="AE5958" s="137">
        <f>IF( (X5958=""),AD5958*1,AD5958*(X5958/100) )</f>
        <v>1750550</v>
      </c>
      <c r="AF5958" s="137">
        <v>50000000</v>
      </c>
      <c r="AG5958" s="137">
        <f>IF((AF5958-AE5958) &gt; 1,0,IF((AF5958-AE5958)&lt;0,AE5958-AF5958,AF5958-AE5958))</f>
        <v>0</v>
      </c>
      <c r="AH5958" s="137">
        <v>0.02</v>
      </c>
    </row>
    <row r="5959" spans="1:34" s="173" customFormat="1" x14ac:dyDescent="0.55000000000000004">
      <c r="A5959" s="122"/>
      <c r="B5959" s="123"/>
      <c r="C5959" s="123"/>
      <c r="D5959" s="135"/>
      <c r="E5959" s="123"/>
      <c r="F5959" s="123"/>
      <c r="G5959" s="123"/>
      <c r="H5959" s="123"/>
      <c r="I5959" s="136"/>
      <c r="J5959" s="123"/>
      <c r="K5959" s="137"/>
      <c r="L5959" s="137" t="s">
        <v>63</v>
      </c>
      <c r="M5959" s="137">
        <f>SUM(M5957:M5958)</f>
        <v>96550</v>
      </c>
      <c r="N5959" s="123"/>
      <c r="O5959" s="108"/>
      <c r="P5959" s="138"/>
      <c r="Q5959" s="108"/>
      <c r="R5959" s="108"/>
      <c r="S5959" s="139"/>
      <c r="T5959" s="123"/>
      <c r="U5959" s="123"/>
      <c r="V5959" s="123"/>
      <c r="W5959" s="137"/>
      <c r="X5959" s="136"/>
      <c r="Y5959" s="137"/>
      <c r="Z5959" s="137"/>
      <c r="AA5959" s="119"/>
      <c r="AB5959" s="119"/>
      <c r="AC5959" s="137"/>
      <c r="AD5959" s="137"/>
      <c r="AE5959" s="137">
        <f>SUM(AE5957:AE5958)</f>
        <v>1809700</v>
      </c>
      <c r="AF5959" s="137"/>
      <c r="AG5959" s="137">
        <f>SUM(AG5957:AG5957)</f>
        <v>0</v>
      </c>
      <c r="AH5959" s="137"/>
    </row>
    <row r="5960" spans="1:34" s="173" customFormat="1" x14ac:dyDescent="0.55000000000000004">
      <c r="A5960" s="122" t="s">
        <v>8196</v>
      </c>
      <c r="B5960" s="123">
        <v>2562</v>
      </c>
      <c r="C5960" s="123">
        <v>6818</v>
      </c>
      <c r="D5960" s="135" t="s">
        <v>8197</v>
      </c>
      <c r="E5960" s="123" t="s">
        <v>34</v>
      </c>
      <c r="F5960" s="123">
        <v>23610</v>
      </c>
      <c r="G5960" s="123">
        <v>0</v>
      </c>
      <c r="H5960" s="123">
        <v>2</v>
      </c>
      <c r="I5960" s="136">
        <v>87</v>
      </c>
      <c r="J5960" s="123" t="s">
        <v>38</v>
      </c>
      <c r="K5960" s="137">
        <f>((G5960*400)+(H5960*100))+I5960</f>
        <v>287</v>
      </c>
      <c r="L5960" s="137">
        <v>850</v>
      </c>
      <c r="M5960" s="137">
        <f>K5960*L5960</f>
        <v>243950</v>
      </c>
      <c r="N5960" s="123"/>
      <c r="O5960" s="108"/>
      <c r="P5960" s="138"/>
      <c r="Q5960" s="108"/>
      <c r="R5960" s="108"/>
      <c r="S5960" s="139"/>
      <c r="T5960" s="123"/>
      <c r="U5960" s="123"/>
      <c r="V5960" s="123"/>
      <c r="W5960" s="137"/>
      <c r="X5960" s="136"/>
      <c r="Y5960" s="137"/>
      <c r="Z5960" s="137"/>
      <c r="AA5960" s="119"/>
      <c r="AB5960" s="119"/>
      <c r="AC5960" s="137"/>
      <c r="AD5960" s="137">
        <f>IF(AND(AC5960="",M5960=""),0,IF((AC5960=""),M5960,IF((M5960=""),AC5960,AC5960+M5960)))</f>
        <v>243950</v>
      </c>
      <c r="AE5960" s="137">
        <f>IF( (X5960=""),AD5960*1,AD5960*(X5960/100) )</f>
        <v>243950</v>
      </c>
      <c r="AF5960" s="137">
        <v>50000000</v>
      </c>
      <c r="AG5960" s="137">
        <f>IF((AF5960-AE5960) &gt; 1,0,IF((AF5960-AE5960)&lt;0,AE5960-AF5960,AF5960-AE5960))</f>
        <v>0</v>
      </c>
      <c r="AH5960" s="137">
        <v>0.01</v>
      </c>
    </row>
    <row r="5961" spans="1:34" s="173" customFormat="1" x14ac:dyDescent="0.55000000000000004">
      <c r="A5961" s="122"/>
      <c r="B5961" s="123"/>
      <c r="C5961" s="123"/>
      <c r="D5961" s="135"/>
      <c r="E5961" s="123"/>
      <c r="F5961" s="123"/>
      <c r="G5961" s="123"/>
      <c r="H5961" s="123"/>
      <c r="I5961" s="136"/>
      <c r="J5961" s="123"/>
      <c r="K5961" s="137"/>
      <c r="L5961" s="137" t="s">
        <v>63</v>
      </c>
      <c r="M5961" s="137">
        <f>SUM(M5960:M5960)</f>
        <v>243950</v>
      </c>
      <c r="N5961" s="123"/>
      <c r="O5961" s="108"/>
      <c r="P5961" s="138"/>
      <c r="Q5961" s="108"/>
      <c r="R5961" s="108"/>
      <c r="S5961" s="139"/>
      <c r="T5961" s="123"/>
      <c r="U5961" s="123"/>
      <c r="V5961" s="123"/>
      <c r="W5961" s="137"/>
      <c r="X5961" s="136"/>
      <c r="Y5961" s="137"/>
      <c r="Z5961" s="137"/>
      <c r="AA5961" s="119"/>
      <c r="AB5961" s="119"/>
      <c r="AC5961" s="137"/>
      <c r="AD5961" s="137"/>
      <c r="AE5961" s="137">
        <f>SUM(AE5960:AE5960)</f>
        <v>243950</v>
      </c>
      <c r="AF5961" s="137"/>
      <c r="AG5961" s="137">
        <f>SUM(AG5960:AG5960)</f>
        <v>0</v>
      </c>
      <c r="AH5961" s="137"/>
    </row>
    <row r="5962" spans="1:34" s="173" customFormat="1" x14ac:dyDescent="0.55000000000000004">
      <c r="A5962" s="122" t="s">
        <v>8181</v>
      </c>
      <c r="B5962" s="123">
        <v>2563</v>
      </c>
      <c r="C5962" s="123">
        <v>6994</v>
      </c>
      <c r="D5962" s="135" t="s">
        <v>8200</v>
      </c>
      <c r="E5962" s="123" t="s">
        <v>34</v>
      </c>
      <c r="F5962" s="123">
        <v>23697</v>
      </c>
      <c r="G5962" s="123">
        <v>0</v>
      </c>
      <c r="H5962" s="123">
        <v>1</v>
      </c>
      <c r="I5962" s="136">
        <v>73</v>
      </c>
      <c r="J5962" s="123" t="s">
        <v>35</v>
      </c>
      <c r="K5962" s="137">
        <f>((G5962*400)+(H5962*100))+I5962</f>
        <v>173</v>
      </c>
      <c r="L5962" s="137">
        <v>850</v>
      </c>
      <c r="M5962" s="137">
        <f>K5962*L5962</f>
        <v>147050</v>
      </c>
      <c r="N5962" s="123">
        <v>1</v>
      </c>
      <c r="O5962" s="108" t="s">
        <v>8179</v>
      </c>
      <c r="P5962" s="138"/>
      <c r="Q5962" s="108" t="s">
        <v>8180</v>
      </c>
      <c r="R5962" s="108" t="s">
        <v>8201</v>
      </c>
      <c r="S5962" s="139" t="s">
        <v>8202</v>
      </c>
      <c r="T5962" s="123" t="s">
        <v>51</v>
      </c>
      <c r="U5962" s="123" t="s">
        <v>74</v>
      </c>
      <c r="V5962" s="123" t="s">
        <v>52</v>
      </c>
      <c r="W5962" s="137">
        <v>251.37</v>
      </c>
      <c r="X5962" s="136">
        <v>100</v>
      </c>
      <c r="Y5962" s="137">
        <v>6750</v>
      </c>
      <c r="Z5962" s="137">
        <f>W5962*Y5962</f>
        <v>1696747.5</v>
      </c>
      <c r="AA5962" s="119">
        <v>21</v>
      </c>
      <c r="AB5962" s="119">
        <v>93</v>
      </c>
      <c r="AC5962" s="137">
        <f>(Z5962*(100-AB5962))/100</f>
        <v>118772.325</v>
      </c>
      <c r="AD5962" s="137">
        <f>IF(AND(AC5962="",M5962=""),0,IF((AC5962=""),M5962, IF( (M5962=""),AC5962,SUM(AC5962:AC5964)+M5962)))</f>
        <v>265822.32500000001</v>
      </c>
      <c r="AE5962" s="137">
        <f>IF( (X5962=""),AD5962*1,AD5962*(X5962/100) )</f>
        <v>265822.32500000001</v>
      </c>
      <c r="AF5962" s="137">
        <v>50000000</v>
      </c>
      <c r="AG5962" s="137">
        <f>IF((AF5962-AE5962) &gt; 1,0,IF((AF5962-AE5962)&lt;0,AE5962-AF5962,AF5962-AE5962))</f>
        <v>0</v>
      </c>
      <c r="AH5962" s="137">
        <v>0.02</v>
      </c>
    </row>
    <row r="5963" spans="1:34" s="173" customFormat="1" x14ac:dyDescent="0.55000000000000004">
      <c r="A5963" s="122"/>
      <c r="B5963" s="123"/>
      <c r="C5963" s="123"/>
      <c r="D5963" s="135"/>
      <c r="E5963" s="123"/>
      <c r="F5963" s="123"/>
      <c r="G5963" s="123"/>
      <c r="H5963" s="123"/>
      <c r="I5963" s="136"/>
      <c r="J5963" s="123"/>
      <c r="K5963" s="137"/>
      <c r="L5963" s="137"/>
      <c r="M5963" s="137"/>
      <c r="N5963" s="123">
        <v>2</v>
      </c>
      <c r="O5963" s="108" t="s">
        <v>8179</v>
      </c>
      <c r="P5963" s="138"/>
      <c r="Q5963" s="108" t="s">
        <v>8180</v>
      </c>
      <c r="R5963" s="108" t="s">
        <v>8201</v>
      </c>
      <c r="S5963" s="139" t="s">
        <v>8203</v>
      </c>
      <c r="T5963" s="123" t="s">
        <v>343</v>
      </c>
      <c r="U5963" s="123" t="s">
        <v>45</v>
      </c>
      <c r="V5963" s="123"/>
      <c r="W5963" s="137"/>
      <c r="X5963" s="136"/>
      <c r="Y5963" s="137"/>
      <c r="Z5963" s="137"/>
      <c r="AA5963" s="119"/>
      <c r="AB5963" s="119"/>
      <c r="AC5963" s="137"/>
      <c r="AD5963" s="137"/>
      <c r="AE5963" s="137"/>
      <c r="AF5963" s="137"/>
      <c r="AG5963" s="137"/>
      <c r="AH5963" s="137"/>
    </row>
    <row r="5964" spans="1:34" s="173" customFormat="1" x14ac:dyDescent="0.55000000000000004">
      <c r="A5964" s="122"/>
      <c r="B5964" s="123"/>
      <c r="C5964" s="123"/>
      <c r="D5964" s="135"/>
      <c r="E5964" s="123"/>
      <c r="F5964" s="123"/>
      <c r="G5964" s="123"/>
      <c r="H5964" s="123"/>
      <c r="I5964" s="136"/>
      <c r="J5964" s="123"/>
      <c r="K5964" s="137"/>
      <c r="L5964" s="137" t="s">
        <v>63</v>
      </c>
      <c r="M5964" s="137">
        <f>SUM(M5962:M5963)</f>
        <v>147050</v>
      </c>
      <c r="N5964" s="123"/>
      <c r="O5964" s="108"/>
      <c r="P5964" s="138"/>
      <c r="Q5964" s="108"/>
      <c r="R5964" s="108"/>
      <c r="S5964" s="139"/>
      <c r="T5964" s="123"/>
      <c r="U5964" s="123"/>
      <c r="V5964" s="123"/>
      <c r="W5964" s="137"/>
      <c r="X5964" s="136"/>
      <c r="Y5964" s="137"/>
      <c r="Z5964" s="137"/>
      <c r="AA5964" s="119"/>
      <c r="AB5964" s="119"/>
      <c r="AC5964" s="137"/>
      <c r="AD5964" s="137"/>
      <c r="AE5964" s="137">
        <f>SUM(AE5962:AE5963)</f>
        <v>265822.32500000001</v>
      </c>
      <c r="AF5964" s="137"/>
      <c r="AG5964" s="137">
        <f>SUM(AG5962:AG5963)</f>
        <v>0</v>
      </c>
      <c r="AH5964" s="137"/>
    </row>
    <row r="5965" spans="1:34" s="173" customFormat="1" x14ac:dyDescent="0.55000000000000004">
      <c r="A5965" s="122" t="s">
        <v>8206</v>
      </c>
      <c r="B5965" s="123">
        <v>2564</v>
      </c>
      <c r="C5965" s="123">
        <v>6830</v>
      </c>
      <c r="D5965" s="135" t="s">
        <v>8207</v>
      </c>
      <c r="E5965" s="123" t="s">
        <v>34</v>
      </c>
      <c r="F5965" s="123">
        <v>23628</v>
      </c>
      <c r="G5965" s="123">
        <v>0</v>
      </c>
      <c r="H5965" s="123">
        <v>1</v>
      </c>
      <c r="I5965" s="136">
        <v>38</v>
      </c>
      <c r="J5965" s="102" t="s">
        <v>68</v>
      </c>
      <c r="K5965" s="137">
        <f>((G5965*400)+(H5965*100))+I5965</f>
        <v>138</v>
      </c>
      <c r="L5965" s="137">
        <v>850</v>
      </c>
      <c r="M5965" s="137">
        <f>K5965*L5965</f>
        <v>117300</v>
      </c>
      <c r="N5965" s="123"/>
      <c r="O5965" s="108"/>
      <c r="P5965" s="138"/>
      <c r="Q5965" s="108"/>
      <c r="R5965" s="108"/>
      <c r="S5965" s="139"/>
      <c r="T5965" s="123"/>
      <c r="U5965" s="123"/>
      <c r="V5965" s="123"/>
      <c r="W5965" s="137"/>
      <c r="X5965" s="136"/>
      <c r="Y5965" s="137"/>
      <c r="Z5965" s="137"/>
      <c r="AA5965" s="119"/>
      <c r="AB5965" s="119"/>
      <c r="AC5965" s="137"/>
      <c r="AD5965" s="137">
        <f>IF(AND(AC5965="",M5965=""),0,IF((AC5965=""),M5965,IF((M5965=""),AC5965,AC5965+M5965)))</f>
        <v>117300</v>
      </c>
      <c r="AE5965" s="137">
        <f>IF( (X5965=""),AD5965*1,AD5965*(X5965/100) )</f>
        <v>117300</v>
      </c>
      <c r="AF5965" s="137">
        <v>0</v>
      </c>
      <c r="AG5965" s="137">
        <f>IF((AF5965-AE5965) &gt; 1,0,IF((AF5965-AE5965)&lt;0,AE5965-AF5965,AF5965-AE5965))</f>
        <v>117300</v>
      </c>
      <c r="AH5965" s="137">
        <v>0.3</v>
      </c>
    </row>
    <row r="5966" spans="1:34" s="173" customFormat="1" x14ac:dyDescent="0.55000000000000004">
      <c r="A5966" s="122"/>
      <c r="B5966" s="123"/>
      <c r="C5966" s="123"/>
      <c r="D5966" s="135"/>
      <c r="E5966" s="123"/>
      <c r="F5966" s="123"/>
      <c r="G5966" s="123"/>
      <c r="H5966" s="123"/>
      <c r="I5966" s="136"/>
      <c r="J5966" s="123"/>
      <c r="K5966" s="137"/>
      <c r="L5966" s="137" t="s">
        <v>63</v>
      </c>
      <c r="M5966" s="137">
        <f>SUM(M5965:M5965)</f>
        <v>117300</v>
      </c>
      <c r="N5966" s="123"/>
      <c r="O5966" s="108"/>
      <c r="P5966" s="138"/>
      <c r="Q5966" s="108"/>
      <c r="R5966" s="108"/>
      <c r="S5966" s="139"/>
      <c r="T5966" s="123"/>
      <c r="U5966" s="123"/>
      <c r="V5966" s="123"/>
      <c r="W5966" s="137"/>
      <c r="X5966" s="136"/>
      <c r="Y5966" s="137"/>
      <c r="Z5966" s="137"/>
      <c r="AA5966" s="119"/>
      <c r="AB5966" s="119"/>
      <c r="AC5966" s="137"/>
      <c r="AD5966" s="137"/>
      <c r="AE5966" s="137">
        <f>SUM(AE5965:AE5965)</f>
        <v>117300</v>
      </c>
      <c r="AF5966" s="137"/>
      <c r="AG5966" s="137">
        <f>SUM(AG5965:AG5965)</f>
        <v>117300</v>
      </c>
      <c r="AH5966" s="137"/>
    </row>
    <row r="5967" spans="1:34" s="173" customFormat="1" x14ac:dyDescent="0.55000000000000004">
      <c r="A5967" s="122" t="s">
        <v>8209</v>
      </c>
      <c r="B5967" s="123">
        <v>2564</v>
      </c>
      <c r="C5967" s="123">
        <v>9057</v>
      </c>
      <c r="D5967" s="135" t="s">
        <v>8210</v>
      </c>
      <c r="E5967" s="123" t="s">
        <v>34</v>
      </c>
      <c r="F5967" s="123">
        <v>3809</v>
      </c>
      <c r="G5967" s="123">
        <v>0</v>
      </c>
      <c r="H5967" s="123">
        <v>1</v>
      </c>
      <c r="I5967" s="136">
        <v>28</v>
      </c>
      <c r="J5967" s="123" t="s">
        <v>38</v>
      </c>
      <c r="K5967" s="137">
        <f>((G5967*400)+(H5967*100))+I5967</f>
        <v>128</v>
      </c>
      <c r="L5967" s="137">
        <v>800</v>
      </c>
      <c r="M5967" s="137">
        <f>K5967*L5967</f>
        <v>102400</v>
      </c>
      <c r="N5967" s="123"/>
      <c r="O5967" s="108"/>
      <c r="P5967" s="138"/>
      <c r="Q5967" s="108"/>
      <c r="R5967" s="108"/>
      <c r="S5967" s="139"/>
      <c r="T5967" s="123"/>
      <c r="U5967" s="123"/>
      <c r="V5967" s="123"/>
      <c r="W5967" s="137"/>
      <c r="X5967" s="136"/>
      <c r="Y5967" s="137"/>
      <c r="Z5967" s="137"/>
      <c r="AA5967" s="119"/>
      <c r="AB5967" s="119"/>
      <c r="AC5967" s="137"/>
      <c r="AD5967" s="137">
        <f>IF(AND(AC5967="",M5967=""),0,IF((AC5967=""),M5967,IF((M5967=""),AC5967,AC5967+M5967)))</f>
        <v>102400</v>
      </c>
      <c r="AE5967" s="137">
        <f>IF( (X5967=""),AD5967*1,AD5967*(X5967/100) )</f>
        <v>102400</v>
      </c>
      <c r="AF5967" s="137">
        <v>50000000</v>
      </c>
      <c r="AG5967" s="137">
        <f>IF((AF5967-AE5967) &gt; 1,0,IF((AF5967-AE5967)&lt;0,AE5967-AF5967,AF5967-AE5967))</f>
        <v>0</v>
      </c>
      <c r="AH5967" s="137">
        <v>0.01</v>
      </c>
    </row>
    <row r="5968" spans="1:34" s="173" customFormat="1" x14ac:dyDescent="0.55000000000000004">
      <c r="A5968" s="122"/>
      <c r="B5968" s="123">
        <v>2565</v>
      </c>
      <c r="C5968" s="123">
        <v>10284</v>
      </c>
      <c r="D5968" s="135" t="s">
        <v>8211</v>
      </c>
      <c r="E5968" s="123" t="s">
        <v>34</v>
      </c>
      <c r="F5968" s="123">
        <v>27547</v>
      </c>
      <c r="G5968" s="123">
        <v>0</v>
      </c>
      <c r="H5968" s="123">
        <v>1</v>
      </c>
      <c r="I5968" s="136">
        <v>46.4</v>
      </c>
      <c r="J5968" s="123" t="s">
        <v>35</v>
      </c>
      <c r="K5968" s="137">
        <f>((G5968*400)+(H5968*100))+I5968</f>
        <v>146.4</v>
      </c>
      <c r="L5968" s="137">
        <v>800</v>
      </c>
      <c r="M5968" s="137">
        <f>K5968*L5968</f>
        <v>117120</v>
      </c>
      <c r="N5968" s="123"/>
      <c r="O5968" s="108"/>
      <c r="P5968" s="138"/>
      <c r="Q5968" s="108"/>
      <c r="R5968" s="108"/>
      <c r="S5968" s="139"/>
      <c r="T5968" s="123"/>
      <c r="U5968" s="123"/>
      <c r="V5968" s="123"/>
      <c r="W5968" s="137"/>
      <c r="X5968" s="136"/>
      <c r="Y5968" s="137"/>
      <c r="Z5968" s="137"/>
      <c r="AA5968" s="119"/>
      <c r="AB5968" s="119"/>
      <c r="AC5968" s="137"/>
      <c r="AD5968" s="137">
        <f>IF(AND(AC5968="",M5968=""),0,IF((AC5968=""),M5968,IF((M5968=""),AC5968,AC5968+M5968)))</f>
        <v>117120</v>
      </c>
      <c r="AE5968" s="137">
        <f>IF( (X5968=""),AD5968*1,AD5968*(X5968/100) )</f>
        <v>117120</v>
      </c>
      <c r="AF5968" s="137">
        <v>0</v>
      </c>
      <c r="AG5968" s="137">
        <f>IF((AF5968-AE5968) &gt; 1,0,IF((AF5968-AE5968)&lt;0,AE5968-AF5968,AF5968-AE5968))</f>
        <v>117120</v>
      </c>
      <c r="AH5968" s="137">
        <v>0.02</v>
      </c>
    </row>
    <row r="5969" spans="1:34" s="173" customFormat="1" x14ac:dyDescent="0.55000000000000004">
      <c r="A5969" s="122"/>
      <c r="B5969" s="123"/>
      <c r="C5969" s="123"/>
      <c r="D5969" s="135"/>
      <c r="E5969" s="123"/>
      <c r="F5969" s="123"/>
      <c r="G5969" s="123"/>
      <c r="H5969" s="123"/>
      <c r="I5969" s="136"/>
      <c r="J5969" s="123"/>
      <c r="K5969" s="137"/>
      <c r="L5969" s="137" t="s">
        <v>63</v>
      </c>
      <c r="M5969" s="137">
        <f>SUM(M5967:M5968)</f>
        <v>219520</v>
      </c>
      <c r="N5969" s="123"/>
      <c r="O5969" s="108"/>
      <c r="P5969" s="138"/>
      <c r="Q5969" s="108"/>
      <c r="R5969" s="108"/>
      <c r="S5969" s="139"/>
      <c r="T5969" s="123"/>
      <c r="U5969" s="123"/>
      <c r="V5969" s="123"/>
      <c r="W5969" s="137"/>
      <c r="X5969" s="136"/>
      <c r="Y5969" s="137"/>
      <c r="Z5969" s="137"/>
      <c r="AA5969" s="119"/>
      <c r="AB5969" s="119"/>
      <c r="AC5969" s="137"/>
      <c r="AD5969" s="137"/>
      <c r="AE5969" s="137">
        <f>SUM(AE5967:AE5968)</f>
        <v>219520</v>
      </c>
      <c r="AF5969" s="137"/>
      <c r="AG5969" s="137">
        <f>SUM(AG5967:AG5968)</f>
        <v>117120</v>
      </c>
      <c r="AH5969" s="137"/>
    </row>
    <row r="5970" spans="1:34" s="173" customFormat="1" x14ac:dyDescent="0.55000000000000004">
      <c r="A5970" s="122" t="s">
        <v>2103</v>
      </c>
      <c r="B5970" s="123">
        <v>2566</v>
      </c>
      <c r="C5970" s="123">
        <v>5294</v>
      </c>
      <c r="D5970" s="135" t="s">
        <v>8214</v>
      </c>
      <c r="E5970" s="123" t="s">
        <v>34</v>
      </c>
      <c r="F5970" s="123">
        <v>876</v>
      </c>
      <c r="G5970" s="123">
        <v>1</v>
      </c>
      <c r="H5970" s="123">
        <v>0</v>
      </c>
      <c r="I5970" s="136">
        <v>8</v>
      </c>
      <c r="J5970" s="123" t="s">
        <v>62</v>
      </c>
      <c r="K5970" s="137">
        <f>((G5970*400)+(H5970*100))+I5970</f>
        <v>408</v>
      </c>
      <c r="L5970" s="137">
        <v>18500</v>
      </c>
      <c r="M5970" s="137">
        <f>K5970*L5970</f>
        <v>7548000</v>
      </c>
      <c r="N5970" s="123">
        <v>1</v>
      </c>
      <c r="O5970" s="108" t="s">
        <v>8212</v>
      </c>
      <c r="P5970" s="138">
        <v>3570800004001</v>
      </c>
      <c r="Q5970" s="108" t="s">
        <v>8213</v>
      </c>
      <c r="R5970" s="108" t="s">
        <v>8215</v>
      </c>
      <c r="S5970" s="139" t="s">
        <v>8216</v>
      </c>
      <c r="T5970" s="123" t="s">
        <v>51</v>
      </c>
      <c r="U5970" s="123" t="s">
        <v>45</v>
      </c>
      <c r="V5970" s="123" t="s">
        <v>52</v>
      </c>
      <c r="W5970" s="137">
        <v>192</v>
      </c>
      <c r="X5970" s="136">
        <v>28.63</v>
      </c>
      <c r="Y5970" s="137">
        <v>6750</v>
      </c>
      <c r="Z5970" s="137">
        <f t="shared" ref="Z5970:Z5982" si="580">W5970*Y5970</f>
        <v>1296000</v>
      </c>
      <c r="AA5970" s="119">
        <v>12</v>
      </c>
      <c r="AB5970" s="119">
        <v>14</v>
      </c>
      <c r="AC5970" s="137">
        <f t="shared" ref="AC5970:AC5982" si="581">(Z5970*(100-AB5970))/100</f>
        <v>1114560</v>
      </c>
      <c r="AD5970" s="137">
        <f>IF(AND(AC5970="",M5970=""),0,IF((AC5970=""),M5970, IF( (M5970=""),AC5970,SUM(AC5970:AC5976)+M5970)))</f>
        <v>11135887.92</v>
      </c>
      <c r="AE5970" s="137">
        <f t="shared" ref="AE5970:AE5984" si="582">IF( (X5970=""),AD5970*1,AD5970*(X5970/100) )</f>
        <v>3188204.7114960002</v>
      </c>
      <c r="AF5970" s="137">
        <v>50000000</v>
      </c>
      <c r="AG5970" s="137">
        <f t="shared" ref="AG5970:AG5984" si="583">IF((AF5970-AE5970) &gt; 1,0,IF((AF5970-AE5970)&lt;0,AE5970-AF5970,AF5970-AE5970))</f>
        <v>0</v>
      </c>
      <c r="AH5970" s="137">
        <v>0.02</v>
      </c>
    </row>
    <row r="5971" spans="1:34" s="173" customFormat="1" x14ac:dyDescent="0.55000000000000004">
      <c r="A5971" s="122"/>
      <c r="B5971" s="123"/>
      <c r="C5971" s="123"/>
      <c r="D5971" s="135"/>
      <c r="E5971" s="123"/>
      <c r="F5971" s="123"/>
      <c r="G5971" s="123"/>
      <c r="H5971" s="123"/>
      <c r="I5971" s="136"/>
      <c r="J5971" s="123"/>
      <c r="K5971" s="137"/>
      <c r="L5971" s="137"/>
      <c r="M5971" s="137"/>
      <c r="N5971" s="123"/>
      <c r="O5971" s="108"/>
      <c r="P5971" s="138"/>
      <c r="Q5971" s="108"/>
      <c r="R5971" s="108"/>
      <c r="S5971" s="139"/>
      <c r="T5971" s="123" t="s">
        <v>51</v>
      </c>
      <c r="U5971" s="123"/>
      <c r="V5971" s="123" t="s">
        <v>52</v>
      </c>
      <c r="W5971" s="137">
        <v>192</v>
      </c>
      <c r="X5971" s="136">
        <v>28.63</v>
      </c>
      <c r="Y5971" s="137">
        <v>6750</v>
      </c>
      <c r="Z5971" s="137">
        <f t="shared" si="580"/>
        <v>1296000</v>
      </c>
      <c r="AA5971" s="119">
        <v>12</v>
      </c>
      <c r="AB5971" s="119">
        <v>14</v>
      </c>
      <c r="AC5971" s="137">
        <f t="shared" si="581"/>
        <v>1114560</v>
      </c>
      <c r="AD5971" s="137">
        <f>IF(AND(AC5971="",M5970=""),0,IF((AC5971=""),M5970, IF( (M5970=""),AC5971,SUM(AC5970:AC5976)+M5970)))</f>
        <v>11135887.92</v>
      </c>
      <c r="AE5971" s="137">
        <f t="shared" si="582"/>
        <v>3188204.7114960002</v>
      </c>
      <c r="AF5971" s="137">
        <v>50000000</v>
      </c>
      <c r="AG5971" s="137">
        <f t="shared" si="583"/>
        <v>0</v>
      </c>
      <c r="AH5971" s="137">
        <v>0.02</v>
      </c>
    </row>
    <row r="5972" spans="1:34" s="173" customFormat="1" x14ac:dyDescent="0.55000000000000004">
      <c r="A5972" s="122"/>
      <c r="B5972" s="123"/>
      <c r="C5972" s="123"/>
      <c r="D5972" s="135"/>
      <c r="E5972" s="123"/>
      <c r="F5972" s="123"/>
      <c r="G5972" s="123"/>
      <c r="H5972" s="123"/>
      <c r="I5972" s="136"/>
      <c r="J5972" s="123"/>
      <c r="K5972" s="137"/>
      <c r="L5972" s="137"/>
      <c r="M5972" s="137"/>
      <c r="N5972" s="123">
        <v>2</v>
      </c>
      <c r="O5972" s="108" t="s">
        <v>8212</v>
      </c>
      <c r="P5972" s="138">
        <v>3570800004001</v>
      </c>
      <c r="Q5972" s="108" t="s">
        <v>8213</v>
      </c>
      <c r="R5972" s="108" t="s">
        <v>8215</v>
      </c>
      <c r="S5972" s="139" t="s">
        <v>8217</v>
      </c>
      <c r="T5972" s="123" t="s">
        <v>73</v>
      </c>
      <c r="U5972" s="123" t="s">
        <v>45</v>
      </c>
      <c r="V5972" s="123" t="s">
        <v>46</v>
      </c>
      <c r="W5972" s="137">
        <v>116.92</v>
      </c>
      <c r="X5972" s="136">
        <v>17.440000000000001</v>
      </c>
      <c r="Y5972" s="137">
        <v>6600</v>
      </c>
      <c r="Z5972" s="137">
        <f t="shared" si="580"/>
        <v>771672</v>
      </c>
      <c r="AA5972" s="119">
        <v>12</v>
      </c>
      <c r="AB5972" s="119">
        <v>14</v>
      </c>
      <c r="AC5972" s="137">
        <f t="shared" si="581"/>
        <v>663637.92000000004</v>
      </c>
      <c r="AD5972" s="137">
        <f>IF(AND(AC5972="",M5970=""),0,IF((AC5972=""),M5970, IF( (M5970=""),AC5972,SUM(AC5970:AC5976)+M5970)))</f>
        <v>11135887.92</v>
      </c>
      <c r="AE5972" s="137">
        <f t="shared" si="582"/>
        <v>1942098.8532479999</v>
      </c>
      <c r="AF5972" s="137">
        <v>0</v>
      </c>
      <c r="AG5972" s="137">
        <f t="shared" si="583"/>
        <v>1942098.8532479999</v>
      </c>
      <c r="AH5972" s="137">
        <v>0.02</v>
      </c>
    </row>
    <row r="5973" spans="1:34" s="173" customFormat="1" x14ac:dyDescent="0.55000000000000004">
      <c r="A5973" s="122"/>
      <c r="B5973" s="123"/>
      <c r="C5973" s="123"/>
      <c r="D5973" s="135"/>
      <c r="E5973" s="123"/>
      <c r="F5973" s="123"/>
      <c r="G5973" s="123"/>
      <c r="H5973" s="123"/>
      <c r="I5973" s="136"/>
      <c r="J5973" s="123"/>
      <c r="K5973" s="137"/>
      <c r="L5973" s="137"/>
      <c r="M5973" s="137"/>
      <c r="N5973" s="123">
        <v>3</v>
      </c>
      <c r="O5973" s="108" t="s">
        <v>8212</v>
      </c>
      <c r="P5973" s="138">
        <v>3570800004001</v>
      </c>
      <c r="Q5973" s="108" t="s">
        <v>8213</v>
      </c>
      <c r="R5973" s="108" t="s">
        <v>8215</v>
      </c>
      <c r="S5973" s="139" t="s">
        <v>8218</v>
      </c>
      <c r="T5973" s="123" t="s">
        <v>51</v>
      </c>
      <c r="U5973" s="123" t="s">
        <v>45</v>
      </c>
      <c r="V5973" s="123" t="s">
        <v>52</v>
      </c>
      <c r="W5973" s="137">
        <v>91</v>
      </c>
      <c r="X5973" s="136">
        <v>13.57</v>
      </c>
      <c r="Y5973" s="137">
        <v>6750</v>
      </c>
      <c r="Z5973" s="137">
        <f t="shared" si="580"/>
        <v>614250</v>
      </c>
      <c r="AA5973" s="119">
        <v>22</v>
      </c>
      <c r="AB5973" s="119">
        <v>34</v>
      </c>
      <c r="AC5973" s="137">
        <f t="shared" si="581"/>
        <v>405405</v>
      </c>
      <c r="AD5973" s="137">
        <f>IF(AND(AC5973="",M5970=""),0,IF((AC5973=""),M5970, IF( (M5970=""),AC5973,SUM(AC5970:AC5976)+M5970)))</f>
        <v>11135887.92</v>
      </c>
      <c r="AE5973" s="137">
        <f t="shared" si="582"/>
        <v>1511139.9907440001</v>
      </c>
      <c r="AF5973" s="137">
        <v>10000000</v>
      </c>
      <c r="AG5973" s="137">
        <v>1106479.57</v>
      </c>
      <c r="AH5973" s="137">
        <v>0.02</v>
      </c>
    </row>
    <row r="5974" spans="1:34" s="173" customFormat="1" x14ac:dyDescent="0.55000000000000004">
      <c r="A5974" s="122"/>
      <c r="B5974" s="123"/>
      <c r="C5974" s="123"/>
      <c r="D5974" s="135"/>
      <c r="E5974" s="123"/>
      <c r="F5974" s="123"/>
      <c r="G5974" s="123"/>
      <c r="H5974" s="123"/>
      <c r="I5974" s="136"/>
      <c r="J5974" s="123"/>
      <c r="K5974" s="137"/>
      <c r="L5974" s="137"/>
      <c r="M5974" s="137"/>
      <c r="N5974" s="123">
        <v>4</v>
      </c>
      <c r="O5974" s="108" t="s">
        <v>8212</v>
      </c>
      <c r="P5974" s="138">
        <v>3570800004001</v>
      </c>
      <c r="Q5974" s="108" t="s">
        <v>8213</v>
      </c>
      <c r="R5974" s="108" t="s">
        <v>8215</v>
      </c>
      <c r="S5974" s="139" t="s">
        <v>8219</v>
      </c>
      <c r="T5974" s="123" t="s">
        <v>55</v>
      </c>
      <c r="U5974" s="123" t="s">
        <v>45</v>
      </c>
      <c r="V5974" s="123" t="s">
        <v>52</v>
      </c>
      <c r="W5974" s="137">
        <v>37.5</v>
      </c>
      <c r="X5974" s="136">
        <v>5.59</v>
      </c>
      <c r="Y5974" s="137">
        <v>2650</v>
      </c>
      <c r="Z5974" s="137">
        <f t="shared" si="580"/>
        <v>99375</v>
      </c>
      <c r="AA5974" s="119">
        <v>22</v>
      </c>
      <c r="AB5974" s="119">
        <v>34</v>
      </c>
      <c r="AC5974" s="137">
        <f t="shared" si="581"/>
        <v>65587.5</v>
      </c>
      <c r="AD5974" s="137">
        <f>IF(AND(AC5974="",M5970=""),0,IF((AC5974=""),M5970, IF( (M5970=""),AC5974,SUM(AC5970:AC5976)+M5970)))</f>
        <v>11135887.92</v>
      </c>
      <c r="AE5974" s="137">
        <f t="shared" si="582"/>
        <v>622496.13472800003</v>
      </c>
      <c r="AF5974" s="137">
        <v>10000000</v>
      </c>
      <c r="AG5974" s="137">
        <v>563361.68000000005</v>
      </c>
      <c r="AH5974" s="137">
        <v>0.02</v>
      </c>
    </row>
    <row r="5975" spans="1:34" s="173" customFormat="1" x14ac:dyDescent="0.55000000000000004">
      <c r="A5975" s="122"/>
      <c r="B5975" s="123"/>
      <c r="C5975" s="123"/>
      <c r="D5975" s="135"/>
      <c r="E5975" s="123"/>
      <c r="F5975" s="123"/>
      <c r="G5975" s="123"/>
      <c r="H5975" s="123"/>
      <c r="I5975" s="136"/>
      <c r="J5975" s="123"/>
      <c r="K5975" s="137"/>
      <c r="L5975" s="137"/>
      <c r="M5975" s="137"/>
      <c r="N5975" s="123">
        <v>5</v>
      </c>
      <c r="O5975" s="108" t="s">
        <v>8212</v>
      </c>
      <c r="P5975" s="138">
        <v>3570800004001</v>
      </c>
      <c r="Q5975" s="108" t="s">
        <v>8213</v>
      </c>
      <c r="R5975" s="108" t="s">
        <v>8215</v>
      </c>
      <c r="S5975" s="139" t="s">
        <v>8220</v>
      </c>
      <c r="T5975" s="123" t="s">
        <v>51</v>
      </c>
      <c r="U5975" s="123" t="s">
        <v>45</v>
      </c>
      <c r="V5975" s="123" t="s">
        <v>75</v>
      </c>
      <c r="W5975" s="137">
        <v>17.100000000000001</v>
      </c>
      <c r="X5975" s="136">
        <v>2.5499999999999998</v>
      </c>
      <c r="Y5975" s="137">
        <v>6750</v>
      </c>
      <c r="Z5975" s="137">
        <f t="shared" si="580"/>
        <v>115425.00000000001</v>
      </c>
      <c r="AA5975" s="119">
        <v>12</v>
      </c>
      <c r="AB5975" s="119">
        <v>14</v>
      </c>
      <c r="AC5975" s="137">
        <f t="shared" si="581"/>
        <v>99265.500000000015</v>
      </c>
      <c r="AD5975" s="137">
        <f>IF(AND(AC5975="",M5970=""),0,IF((AC5975=""),M5970, IF( (M5970=""),AC5975,SUM(AC5970:AC5976)+M5970)))</f>
        <v>11135887.92</v>
      </c>
      <c r="AE5975" s="137">
        <f t="shared" si="582"/>
        <v>283965.14195999998</v>
      </c>
      <c r="AF5975" s="137">
        <v>0</v>
      </c>
      <c r="AG5975" s="137">
        <f t="shared" si="583"/>
        <v>283965.14195999998</v>
      </c>
      <c r="AH5975" s="137">
        <v>0.3</v>
      </c>
    </row>
    <row r="5976" spans="1:34" s="173" customFormat="1" x14ac:dyDescent="0.55000000000000004">
      <c r="A5976" s="122"/>
      <c r="B5976" s="123"/>
      <c r="C5976" s="123"/>
      <c r="D5976" s="135"/>
      <c r="E5976" s="123"/>
      <c r="F5976" s="123"/>
      <c r="G5976" s="123"/>
      <c r="H5976" s="123"/>
      <c r="I5976" s="136"/>
      <c r="J5976" s="123"/>
      <c r="K5976" s="137"/>
      <c r="L5976" s="137"/>
      <c r="M5976" s="137"/>
      <c r="N5976" s="123">
        <v>6</v>
      </c>
      <c r="O5976" s="108" t="s">
        <v>8212</v>
      </c>
      <c r="P5976" s="138">
        <v>3570800004001</v>
      </c>
      <c r="Q5976" s="108" t="s">
        <v>8213</v>
      </c>
      <c r="R5976" s="108" t="s">
        <v>8215</v>
      </c>
      <c r="S5976" s="139" t="s">
        <v>8221</v>
      </c>
      <c r="T5976" s="123" t="s">
        <v>439</v>
      </c>
      <c r="U5976" s="123" t="s">
        <v>45</v>
      </c>
      <c r="V5976" s="123" t="s">
        <v>52</v>
      </c>
      <c r="W5976" s="137">
        <v>24</v>
      </c>
      <c r="X5976" s="136">
        <v>3.58</v>
      </c>
      <c r="Y5976" s="137">
        <v>6050</v>
      </c>
      <c r="Z5976" s="137">
        <f t="shared" si="580"/>
        <v>145200</v>
      </c>
      <c r="AA5976" s="119">
        <v>12</v>
      </c>
      <c r="AB5976" s="119">
        <v>14</v>
      </c>
      <c r="AC5976" s="137">
        <f t="shared" si="581"/>
        <v>124872</v>
      </c>
      <c r="AD5976" s="137">
        <f>IF(AND(AC5976="",M5970=""),0,IF((AC5976=""),M5970, IF( (M5970=""),AC5976,SUM(AC5970:AC5976)+M5970)))</f>
        <v>11135887.92</v>
      </c>
      <c r="AE5976" s="137">
        <f t="shared" si="582"/>
        <v>398664.78753599996</v>
      </c>
      <c r="AF5976" s="137">
        <v>50000000</v>
      </c>
      <c r="AG5976" s="137">
        <f t="shared" si="583"/>
        <v>0</v>
      </c>
      <c r="AH5976" s="137">
        <v>0.02</v>
      </c>
    </row>
    <row r="5977" spans="1:34" s="173" customFormat="1" x14ac:dyDescent="0.55000000000000004">
      <c r="A5977" s="122"/>
      <c r="B5977" s="123">
        <v>2567</v>
      </c>
      <c r="C5977" s="123">
        <v>5344</v>
      </c>
      <c r="D5977" s="135" t="s">
        <v>8222</v>
      </c>
      <c r="E5977" s="123" t="s">
        <v>34</v>
      </c>
      <c r="F5977" s="123">
        <v>925</v>
      </c>
      <c r="G5977" s="123">
        <v>0</v>
      </c>
      <c r="H5977" s="123">
        <v>2</v>
      </c>
      <c r="I5977" s="136">
        <v>99</v>
      </c>
      <c r="J5977" s="123" t="s">
        <v>35</v>
      </c>
      <c r="K5977" s="137">
        <f>((G5977*400)+(H5977*100))+I5977</f>
        <v>299</v>
      </c>
      <c r="L5977" s="137">
        <v>18500</v>
      </c>
      <c r="M5977" s="137">
        <f>K5977*L5977</f>
        <v>5531500</v>
      </c>
      <c r="N5977" s="123">
        <v>1</v>
      </c>
      <c r="O5977" s="108" t="s">
        <v>8212</v>
      </c>
      <c r="P5977" s="138">
        <v>3570800004001</v>
      </c>
      <c r="Q5977" s="108" t="s">
        <v>8213</v>
      </c>
      <c r="R5977" s="108" t="s">
        <v>8215</v>
      </c>
      <c r="S5977" s="139" t="s">
        <v>8223</v>
      </c>
      <c r="T5977" s="123" t="s">
        <v>51</v>
      </c>
      <c r="U5977" s="123" t="s">
        <v>45</v>
      </c>
      <c r="V5977" s="123" t="s">
        <v>52</v>
      </c>
      <c r="W5977" s="137">
        <v>162</v>
      </c>
      <c r="X5977" s="136">
        <v>28.69</v>
      </c>
      <c r="Y5977" s="137">
        <v>6750</v>
      </c>
      <c r="Z5977" s="137">
        <f t="shared" si="580"/>
        <v>1093500</v>
      </c>
      <c r="AA5977" s="119">
        <v>22</v>
      </c>
      <c r="AB5977" s="119">
        <v>34</v>
      </c>
      <c r="AC5977" s="137">
        <f t="shared" si="581"/>
        <v>721710</v>
      </c>
      <c r="AD5977" s="137">
        <f>IF(AND(AC5977="",M5977=""),0,IF((AC5977=""),M5977, IF( (M5977=""),AC5977,SUM(AC5977:AC5985)+M5977)))</f>
        <v>7972291.4199999999</v>
      </c>
      <c r="AE5977" s="137">
        <f t="shared" si="582"/>
        <v>2287250.4083980001</v>
      </c>
      <c r="AF5977" s="137">
        <v>10000000</v>
      </c>
      <c r="AG5977" s="137">
        <v>1575936.08</v>
      </c>
      <c r="AH5977" s="137">
        <v>0.02</v>
      </c>
    </row>
    <row r="5978" spans="1:34" s="173" customFormat="1" x14ac:dyDescent="0.55000000000000004">
      <c r="A5978" s="122"/>
      <c r="B5978" s="123"/>
      <c r="C5978" s="123"/>
      <c r="D5978" s="135"/>
      <c r="E5978" s="123"/>
      <c r="F5978" s="123"/>
      <c r="G5978" s="123"/>
      <c r="H5978" s="123"/>
      <c r="I5978" s="136"/>
      <c r="J5978" s="123"/>
      <c r="K5978" s="137"/>
      <c r="L5978" s="137"/>
      <c r="M5978" s="137"/>
      <c r="N5978" s="123">
        <v>2</v>
      </c>
      <c r="O5978" s="108" t="s">
        <v>8212</v>
      </c>
      <c r="P5978" s="138">
        <v>3570800004001</v>
      </c>
      <c r="Q5978" s="108" t="s">
        <v>8213</v>
      </c>
      <c r="R5978" s="108" t="s">
        <v>8215</v>
      </c>
      <c r="S5978" s="139" t="s">
        <v>8224</v>
      </c>
      <c r="T5978" s="123" t="s">
        <v>51</v>
      </c>
      <c r="U5978" s="123" t="s">
        <v>45</v>
      </c>
      <c r="V5978" s="123" t="s">
        <v>52</v>
      </c>
      <c r="W5978" s="137">
        <v>178.2</v>
      </c>
      <c r="X5978" s="136">
        <v>31.55</v>
      </c>
      <c r="Y5978" s="137">
        <v>6750</v>
      </c>
      <c r="Z5978" s="137">
        <f t="shared" si="580"/>
        <v>1202850</v>
      </c>
      <c r="AA5978" s="119">
        <v>22</v>
      </c>
      <c r="AB5978" s="119">
        <v>34</v>
      </c>
      <c r="AC5978" s="137">
        <f t="shared" si="581"/>
        <v>793881</v>
      </c>
      <c r="AD5978" s="137">
        <f>IF(AND(AC5978="",M5977=""),0,IF((AC5978=""),M5977, IF( (M5977=""),AC5978,SUM(AC5977:AC5985)+M5977)))</f>
        <v>7972291.4199999999</v>
      </c>
      <c r="AE5978" s="137">
        <f t="shared" si="582"/>
        <v>2515257.94301</v>
      </c>
      <c r="AF5978" s="137">
        <v>10000000</v>
      </c>
      <c r="AG5978" s="137">
        <v>1732795.2</v>
      </c>
      <c r="AH5978" s="137">
        <v>0.02</v>
      </c>
    </row>
    <row r="5979" spans="1:34" s="173" customFormat="1" x14ac:dyDescent="0.55000000000000004">
      <c r="A5979" s="122"/>
      <c r="B5979" s="123"/>
      <c r="C5979" s="123"/>
      <c r="D5979" s="135"/>
      <c r="E5979" s="123"/>
      <c r="F5979" s="123"/>
      <c r="G5979" s="123"/>
      <c r="H5979" s="123"/>
      <c r="I5979" s="136"/>
      <c r="J5979" s="123"/>
      <c r="K5979" s="137"/>
      <c r="L5979" s="137"/>
      <c r="M5979" s="137"/>
      <c r="N5979" s="123">
        <v>3</v>
      </c>
      <c r="O5979" s="108" t="s">
        <v>8212</v>
      </c>
      <c r="P5979" s="138">
        <v>3570800004001</v>
      </c>
      <c r="Q5979" s="108" t="s">
        <v>8213</v>
      </c>
      <c r="R5979" s="108" t="s">
        <v>8215</v>
      </c>
      <c r="S5979" s="139" t="s">
        <v>8225</v>
      </c>
      <c r="T5979" s="123" t="s">
        <v>51</v>
      </c>
      <c r="U5979" s="123" t="s">
        <v>45</v>
      </c>
      <c r="V5979" s="123" t="s">
        <v>75</v>
      </c>
      <c r="W5979" s="137">
        <v>110</v>
      </c>
      <c r="X5979" s="136">
        <v>19.48</v>
      </c>
      <c r="Y5979" s="137">
        <v>6750</v>
      </c>
      <c r="Z5979" s="137">
        <f t="shared" si="580"/>
        <v>742500</v>
      </c>
      <c r="AA5979" s="119">
        <v>20</v>
      </c>
      <c r="AB5979" s="119">
        <v>30</v>
      </c>
      <c r="AC5979" s="137">
        <f t="shared" si="581"/>
        <v>519750</v>
      </c>
      <c r="AD5979" s="137">
        <f>IF(AND(AC5979="",M5977=""),0,IF((AC5979=""),M5977, IF( (M5977=""),AC5979,SUM(AC5977:AC5985)+M5977)))</f>
        <v>7972291.4199999999</v>
      </c>
      <c r="AE5979" s="137">
        <f t="shared" si="582"/>
        <v>1553002.3686160001</v>
      </c>
      <c r="AF5979" s="137">
        <v>0</v>
      </c>
      <c r="AG5979" s="137">
        <f t="shared" si="583"/>
        <v>1553002.3686160001</v>
      </c>
      <c r="AH5979" s="137">
        <v>0.3</v>
      </c>
    </row>
    <row r="5980" spans="1:34" s="173" customFormat="1" x14ac:dyDescent="0.55000000000000004">
      <c r="A5980" s="122"/>
      <c r="B5980" s="123"/>
      <c r="C5980" s="123"/>
      <c r="D5980" s="135"/>
      <c r="E5980" s="123"/>
      <c r="F5980" s="123"/>
      <c r="G5980" s="123"/>
      <c r="H5980" s="123"/>
      <c r="I5980" s="136"/>
      <c r="J5980" s="123"/>
      <c r="K5980" s="137"/>
      <c r="L5980" s="137"/>
      <c r="M5980" s="137"/>
      <c r="N5980" s="123">
        <v>4</v>
      </c>
      <c r="O5980" s="108" t="s">
        <v>8212</v>
      </c>
      <c r="P5980" s="138">
        <v>3570800004001</v>
      </c>
      <c r="Q5980" s="108" t="s">
        <v>8213</v>
      </c>
      <c r="R5980" s="108" t="s">
        <v>8215</v>
      </c>
      <c r="S5980" s="139" t="s">
        <v>8226</v>
      </c>
      <c r="T5980" s="123" t="s">
        <v>51</v>
      </c>
      <c r="U5980" s="123" t="s">
        <v>45</v>
      </c>
      <c r="V5980" s="123" t="s">
        <v>52</v>
      </c>
      <c r="W5980" s="137">
        <v>50</v>
      </c>
      <c r="X5980" s="136">
        <v>8.85</v>
      </c>
      <c r="Y5980" s="137">
        <v>6750</v>
      </c>
      <c r="Z5980" s="137">
        <f t="shared" si="580"/>
        <v>337500</v>
      </c>
      <c r="AA5980" s="119">
        <v>22</v>
      </c>
      <c r="AB5980" s="119">
        <v>34</v>
      </c>
      <c r="AC5980" s="137">
        <f t="shared" si="581"/>
        <v>222750</v>
      </c>
      <c r="AD5980" s="137">
        <f>IF(AND(AC5980="",M5977=""),0,IF((AC5980=""),M5977, IF( (M5977=""),AC5980,SUM(AC5977:AC5985)+M5977)))</f>
        <v>7972291.4199999999</v>
      </c>
      <c r="AE5980" s="137">
        <f t="shared" si="582"/>
        <v>705547.7906699999</v>
      </c>
      <c r="AF5980" s="137">
        <v>10000000</v>
      </c>
      <c r="AG5980" s="137">
        <v>485997.01</v>
      </c>
      <c r="AH5980" s="137">
        <v>0.02</v>
      </c>
    </row>
    <row r="5981" spans="1:34" s="173" customFormat="1" x14ac:dyDescent="0.55000000000000004">
      <c r="A5981" s="122"/>
      <c r="B5981" s="123"/>
      <c r="C5981" s="123"/>
      <c r="D5981" s="135"/>
      <c r="E5981" s="123"/>
      <c r="F5981" s="123"/>
      <c r="G5981" s="123"/>
      <c r="H5981" s="123"/>
      <c r="I5981" s="136"/>
      <c r="J5981" s="123"/>
      <c r="K5981" s="137"/>
      <c r="L5981" s="137"/>
      <c r="M5981" s="137"/>
      <c r="N5981" s="123">
        <v>5</v>
      </c>
      <c r="O5981" s="108" t="s">
        <v>8212</v>
      </c>
      <c r="P5981" s="138">
        <v>3570800004001</v>
      </c>
      <c r="Q5981" s="108" t="s">
        <v>8213</v>
      </c>
      <c r="R5981" s="108" t="s">
        <v>8215</v>
      </c>
      <c r="S5981" s="139" t="s">
        <v>8227</v>
      </c>
      <c r="T5981" s="123" t="s">
        <v>55</v>
      </c>
      <c r="U5981" s="123" t="s">
        <v>74</v>
      </c>
      <c r="V5981" s="123" t="s">
        <v>52</v>
      </c>
      <c r="W5981" s="137">
        <v>26.04</v>
      </c>
      <c r="X5981" s="136">
        <v>4.6100000000000003</v>
      </c>
      <c r="Y5981" s="137">
        <v>2650</v>
      </c>
      <c r="Z5981" s="137">
        <f t="shared" si="580"/>
        <v>69006</v>
      </c>
      <c r="AA5981" s="119">
        <v>22</v>
      </c>
      <c r="AB5981" s="119">
        <v>93</v>
      </c>
      <c r="AC5981" s="137">
        <f t="shared" si="581"/>
        <v>4830.42</v>
      </c>
      <c r="AD5981" s="137">
        <f>IF(AND(AC5981="",M5977=""),0,IF((AC5981=""),M5977, IF( (M5977=""),AC5981,SUM(AC5977:AC5985)+M5977)))</f>
        <v>7972291.4199999999</v>
      </c>
      <c r="AE5981" s="137">
        <f t="shared" si="582"/>
        <v>367522.63446199999</v>
      </c>
      <c r="AF5981" s="137">
        <v>10000000</v>
      </c>
      <c r="AG5981" s="137">
        <v>327917.13</v>
      </c>
      <c r="AH5981" s="137">
        <v>0.02</v>
      </c>
    </row>
    <row r="5982" spans="1:34" s="173" customFormat="1" x14ac:dyDescent="0.55000000000000004">
      <c r="A5982" s="122"/>
      <c r="B5982" s="123"/>
      <c r="C5982" s="123"/>
      <c r="D5982" s="135"/>
      <c r="E5982" s="123"/>
      <c r="F5982" s="123"/>
      <c r="G5982" s="123"/>
      <c r="H5982" s="123"/>
      <c r="I5982" s="136"/>
      <c r="J5982" s="123"/>
      <c r="K5982" s="137"/>
      <c r="L5982" s="137"/>
      <c r="M5982" s="137"/>
      <c r="N5982" s="123">
        <v>6</v>
      </c>
      <c r="O5982" s="108" t="s">
        <v>8212</v>
      </c>
      <c r="P5982" s="138">
        <v>3570800004001</v>
      </c>
      <c r="Q5982" s="108" t="s">
        <v>8213</v>
      </c>
      <c r="R5982" s="108" t="s">
        <v>8215</v>
      </c>
      <c r="S5982" s="139" t="s">
        <v>8228</v>
      </c>
      <c r="T5982" s="123" t="s">
        <v>73</v>
      </c>
      <c r="U5982" s="123" t="s">
        <v>2349</v>
      </c>
      <c r="V5982" s="123" t="s">
        <v>75</v>
      </c>
      <c r="W5982" s="137">
        <v>38.5</v>
      </c>
      <c r="X5982" s="136">
        <v>6.82</v>
      </c>
      <c r="Y5982" s="137">
        <v>6600</v>
      </c>
      <c r="Z5982" s="137">
        <f t="shared" si="580"/>
        <v>254100</v>
      </c>
      <c r="AA5982" s="119">
        <v>20</v>
      </c>
      <c r="AB5982" s="119">
        <v>30</v>
      </c>
      <c r="AC5982" s="137">
        <f t="shared" si="581"/>
        <v>177870</v>
      </c>
      <c r="AD5982" s="137">
        <f>IF(AND(AC5982="",M5977=""),0,IF((AC5982=""),M5977, IF( (M5977=""),AC5982,SUM(AC5977:AC5985)+M5977)))</f>
        <v>7972291.4199999999</v>
      </c>
      <c r="AE5982" s="137">
        <f t="shared" si="582"/>
        <v>543710.274844</v>
      </c>
      <c r="AF5982" s="137">
        <v>0</v>
      </c>
      <c r="AG5982" s="137">
        <f t="shared" si="583"/>
        <v>543710.274844</v>
      </c>
      <c r="AH5982" s="137">
        <v>0.3</v>
      </c>
    </row>
    <row r="5983" spans="1:34" s="173" customFormat="1" x14ac:dyDescent="0.55000000000000004">
      <c r="A5983" s="122"/>
      <c r="B5983" s="123">
        <v>2568</v>
      </c>
      <c r="C5983" s="123">
        <v>5108</v>
      </c>
      <c r="D5983" s="135" t="s">
        <v>8229</v>
      </c>
      <c r="E5983" s="123" t="s">
        <v>34</v>
      </c>
      <c r="F5983" s="123">
        <v>7488</v>
      </c>
      <c r="G5983" s="123">
        <v>11</v>
      </c>
      <c r="H5983" s="123">
        <v>0</v>
      </c>
      <c r="I5983" s="136">
        <v>82</v>
      </c>
      <c r="J5983" s="123" t="s">
        <v>38</v>
      </c>
      <c r="K5983" s="137">
        <f>((G5983*400)+(H5983*100))+I5983</f>
        <v>4482</v>
      </c>
      <c r="L5983" s="137">
        <v>625</v>
      </c>
      <c r="M5983" s="137">
        <f>K5983*L5983</f>
        <v>2801250</v>
      </c>
      <c r="N5983" s="123"/>
      <c r="O5983" s="108"/>
      <c r="P5983" s="138"/>
      <c r="Q5983" s="108"/>
      <c r="R5983" s="108"/>
      <c r="S5983" s="139"/>
      <c r="T5983" s="123"/>
      <c r="U5983" s="123"/>
      <c r="V5983" s="123"/>
      <c r="W5983" s="137"/>
      <c r="X5983" s="136"/>
      <c r="Y5983" s="137"/>
      <c r="Z5983" s="137"/>
      <c r="AA5983" s="119"/>
      <c r="AB5983" s="119"/>
      <c r="AC5983" s="137"/>
      <c r="AD5983" s="137">
        <f>IF(AND(AC5983="",M5983=""),0,IF((AC5983=""),M5983,IF((M5983=""),AC5983,AC5983+M5983)))</f>
        <v>2801250</v>
      </c>
      <c r="AE5983" s="137">
        <f t="shared" si="582"/>
        <v>2801250</v>
      </c>
      <c r="AF5983" s="137">
        <v>50000000</v>
      </c>
      <c r="AG5983" s="137">
        <f t="shared" si="583"/>
        <v>0</v>
      </c>
      <c r="AH5983" s="137">
        <v>0.01</v>
      </c>
    </row>
    <row r="5984" spans="1:34" s="173" customFormat="1" x14ac:dyDescent="0.55000000000000004">
      <c r="A5984" s="122"/>
      <c r="B5984" s="123">
        <v>2569</v>
      </c>
      <c r="C5984" s="123">
        <v>5326</v>
      </c>
      <c r="D5984" s="135" t="s">
        <v>8230</v>
      </c>
      <c r="E5984" s="123" t="s">
        <v>34</v>
      </c>
      <c r="F5984" s="123">
        <v>15814</v>
      </c>
      <c r="G5984" s="123">
        <v>2</v>
      </c>
      <c r="H5984" s="123">
        <v>1</v>
      </c>
      <c r="I5984" s="136">
        <v>4</v>
      </c>
      <c r="J5984" s="123" t="s">
        <v>38</v>
      </c>
      <c r="K5984" s="137">
        <f>((G5984*400)+(H5984*100))+I5984</f>
        <v>904</v>
      </c>
      <c r="L5984" s="137">
        <v>1250</v>
      </c>
      <c r="M5984" s="137">
        <f>K5984*L5984</f>
        <v>1130000</v>
      </c>
      <c r="N5984" s="123"/>
      <c r="O5984" s="108"/>
      <c r="P5984" s="138"/>
      <c r="Q5984" s="108"/>
      <c r="R5984" s="108"/>
      <c r="S5984" s="139"/>
      <c r="T5984" s="123"/>
      <c r="U5984" s="123"/>
      <c r="V5984" s="123"/>
      <c r="W5984" s="137"/>
      <c r="X5984" s="136"/>
      <c r="Y5984" s="137"/>
      <c r="Z5984" s="137"/>
      <c r="AA5984" s="119"/>
      <c r="AB5984" s="119"/>
      <c r="AC5984" s="137"/>
      <c r="AD5984" s="137">
        <f>IF(AND(AC5984="",M5984=""),0,IF((AC5984=""),M5984,IF((M5984=""),AC5984,AC5984+M5984)))</f>
        <v>1130000</v>
      </c>
      <c r="AE5984" s="137">
        <f t="shared" si="582"/>
        <v>1130000</v>
      </c>
      <c r="AF5984" s="137">
        <v>50000000</v>
      </c>
      <c r="AG5984" s="137">
        <f t="shared" si="583"/>
        <v>0</v>
      </c>
      <c r="AH5984" s="137">
        <v>0.01</v>
      </c>
    </row>
    <row r="5985" spans="1:34" s="173" customFormat="1" x14ac:dyDescent="0.55000000000000004">
      <c r="A5985" s="122"/>
      <c r="B5985" s="123"/>
      <c r="C5985" s="123"/>
      <c r="D5985" s="135"/>
      <c r="E5985" s="123"/>
      <c r="F5985" s="123"/>
      <c r="G5985" s="123"/>
      <c r="H5985" s="123"/>
      <c r="I5985" s="136"/>
      <c r="J5985" s="123"/>
      <c r="K5985" s="137"/>
      <c r="L5985" s="137" t="s">
        <v>63</v>
      </c>
      <c r="M5985" s="137">
        <f>SUM(M5970:M5984)</f>
        <v>17010750</v>
      </c>
      <c r="N5985" s="123"/>
      <c r="O5985" s="108"/>
      <c r="P5985" s="138"/>
      <c r="Q5985" s="108"/>
      <c r="R5985" s="108"/>
      <c r="S5985" s="139"/>
      <c r="T5985" s="123"/>
      <c r="U5985" s="123"/>
      <c r="V5985" s="123"/>
      <c r="W5985" s="137"/>
      <c r="X5985" s="136"/>
      <c r="Y5985" s="137"/>
      <c r="Z5985" s="137"/>
      <c r="AA5985" s="119"/>
      <c r="AB5985" s="119"/>
      <c r="AC5985" s="137"/>
      <c r="AD5985" s="137"/>
      <c r="AE5985" s="137">
        <f>SUM(AE5970:AE5984)</f>
        <v>23038315.751208</v>
      </c>
      <c r="AF5985" s="137"/>
      <c r="AG5985" s="137">
        <f>SUM(AG5970:AG5984)</f>
        <v>10115263.308668002</v>
      </c>
      <c r="AH5985" s="137"/>
    </row>
    <row r="5986" spans="1:34" s="173" customFormat="1" x14ac:dyDescent="0.55000000000000004">
      <c r="A5986" s="122" t="s">
        <v>8231</v>
      </c>
      <c r="B5986" s="123">
        <v>2570</v>
      </c>
      <c r="C5986" s="123">
        <v>8941</v>
      </c>
      <c r="D5986" s="135" t="s">
        <v>8232</v>
      </c>
      <c r="E5986" s="123" t="s">
        <v>34</v>
      </c>
      <c r="F5986" s="123">
        <v>17383</v>
      </c>
      <c r="G5986" s="123">
        <v>2</v>
      </c>
      <c r="H5986" s="123">
        <v>1</v>
      </c>
      <c r="I5986" s="136">
        <v>5</v>
      </c>
      <c r="J5986" s="123" t="s">
        <v>38</v>
      </c>
      <c r="K5986" s="137">
        <f>((G5986*400)+(H5986*100))+I5986</f>
        <v>905</v>
      </c>
      <c r="L5986" s="137">
        <v>325</v>
      </c>
      <c r="M5986" s="137">
        <f>K5986*L5986</f>
        <v>294125</v>
      </c>
      <c r="N5986" s="123"/>
      <c r="O5986" s="108"/>
      <c r="P5986" s="138"/>
      <c r="Q5986" s="108"/>
      <c r="R5986" s="108"/>
      <c r="S5986" s="139"/>
      <c r="T5986" s="123"/>
      <c r="U5986" s="123"/>
      <c r="V5986" s="123"/>
      <c r="W5986" s="137"/>
      <c r="X5986" s="136"/>
      <c r="Y5986" s="137"/>
      <c r="Z5986" s="137"/>
      <c r="AA5986" s="119"/>
      <c r="AB5986" s="119"/>
      <c r="AC5986" s="137"/>
      <c r="AD5986" s="137">
        <f>IF(AND(AC5986="",M5986=""),0,IF((AC5986=""),M5986,IF((M5986=""),AC5986,AC5986+M5986)))</f>
        <v>294125</v>
      </c>
      <c r="AE5986" s="137">
        <f>IF( (X5986=""),AD5986*1,AD5986*(X5986/100) )</f>
        <v>294125</v>
      </c>
      <c r="AF5986" s="137">
        <v>50000000</v>
      </c>
      <c r="AG5986" s="137">
        <f>IF((AF5986-AE5986) &gt; 1,0,IF((AF5986-AE5986)&lt;0,AE5986-AF5986,AF5986-AE5986))</f>
        <v>0</v>
      </c>
      <c r="AH5986" s="137">
        <v>0.01</v>
      </c>
    </row>
    <row r="5987" spans="1:34" s="173" customFormat="1" x14ac:dyDescent="0.55000000000000004">
      <c r="A5987" s="122"/>
      <c r="B5987" s="123">
        <v>2571</v>
      </c>
      <c r="C5987" s="123">
        <v>8732</v>
      </c>
      <c r="D5987" s="135" t="s">
        <v>8233</v>
      </c>
      <c r="E5987" s="123" t="s">
        <v>34</v>
      </c>
      <c r="F5987" s="123">
        <v>17523</v>
      </c>
      <c r="G5987" s="123">
        <v>1</v>
      </c>
      <c r="H5987" s="123">
        <v>2</v>
      </c>
      <c r="I5987" s="136">
        <v>16</v>
      </c>
      <c r="J5987" s="123" t="s">
        <v>38</v>
      </c>
      <c r="K5987" s="137">
        <f>((G5987*400)+(H5987*100))+I5987</f>
        <v>616</v>
      </c>
      <c r="L5987" s="137">
        <v>400</v>
      </c>
      <c r="M5987" s="137">
        <f>K5987*L5987</f>
        <v>246400</v>
      </c>
      <c r="N5987" s="123"/>
      <c r="O5987" s="108"/>
      <c r="P5987" s="138"/>
      <c r="Q5987" s="108"/>
      <c r="R5987" s="108"/>
      <c r="S5987" s="139"/>
      <c r="T5987" s="123"/>
      <c r="U5987" s="123"/>
      <c r="V5987" s="123"/>
      <c r="W5987" s="137"/>
      <c r="X5987" s="136"/>
      <c r="Y5987" s="137"/>
      <c r="Z5987" s="137"/>
      <c r="AA5987" s="119"/>
      <c r="AB5987" s="119"/>
      <c r="AC5987" s="137"/>
      <c r="AD5987" s="137">
        <f>IF(AND(AC5987="",M5987=""),0,IF((AC5987=""),M5987,IF((M5987=""),AC5987,AC5987+M5987)))</f>
        <v>246400</v>
      </c>
      <c r="AE5987" s="137">
        <f>IF( (X5987=""),AD5987*1,AD5987*(X5987/100) )</f>
        <v>246400</v>
      </c>
      <c r="AF5987" s="137">
        <v>50000000</v>
      </c>
      <c r="AG5987" s="137">
        <f>IF((AF5987-AE5987) &gt; 1,0,IF((AF5987-AE5987)&lt;0,AE5987-AF5987,AF5987-AE5987))</f>
        <v>0</v>
      </c>
      <c r="AH5987" s="137">
        <v>0.01</v>
      </c>
    </row>
    <row r="5988" spans="1:34" s="173" customFormat="1" x14ac:dyDescent="0.55000000000000004">
      <c r="A5988" s="122"/>
      <c r="B5988" s="123">
        <v>2572</v>
      </c>
      <c r="C5988" s="123">
        <v>9246</v>
      </c>
      <c r="D5988" s="135" t="s">
        <v>8234</v>
      </c>
      <c r="E5988" s="123" t="s">
        <v>34</v>
      </c>
      <c r="F5988" s="123">
        <v>17540</v>
      </c>
      <c r="G5988" s="123">
        <v>4</v>
      </c>
      <c r="H5988" s="123">
        <v>0</v>
      </c>
      <c r="I5988" s="136">
        <v>42</v>
      </c>
      <c r="J5988" s="123" t="s">
        <v>38</v>
      </c>
      <c r="K5988" s="137">
        <f>((G5988*400)+(H5988*100))+I5988</f>
        <v>1642</v>
      </c>
      <c r="L5988" s="137">
        <v>250</v>
      </c>
      <c r="M5988" s="137">
        <f>K5988*L5988</f>
        <v>410500</v>
      </c>
      <c r="N5988" s="123"/>
      <c r="O5988" s="108"/>
      <c r="P5988" s="138"/>
      <c r="Q5988" s="108"/>
      <c r="R5988" s="108"/>
      <c r="S5988" s="139"/>
      <c r="T5988" s="123"/>
      <c r="U5988" s="123"/>
      <c r="V5988" s="123"/>
      <c r="W5988" s="137"/>
      <c r="X5988" s="136"/>
      <c r="Y5988" s="137"/>
      <c r="Z5988" s="137"/>
      <c r="AA5988" s="119"/>
      <c r="AB5988" s="119"/>
      <c r="AC5988" s="137"/>
      <c r="AD5988" s="137">
        <f>IF(AND(AC5988="",M5988=""),0,IF((AC5988=""),M5988,IF((M5988=""),AC5988,AC5988+M5988)))</f>
        <v>410500</v>
      </c>
      <c r="AE5988" s="137">
        <f>IF( (X5988=""),AD5988*1,AD5988*(X5988/100) )</f>
        <v>410500</v>
      </c>
      <c r="AF5988" s="137">
        <v>50000000</v>
      </c>
      <c r="AG5988" s="137">
        <f>IF((AF5988-AE5988) &gt; 1,0,IF((AF5988-AE5988)&lt;0,AE5988-AF5988,AF5988-AE5988))</f>
        <v>0</v>
      </c>
      <c r="AH5988" s="137">
        <v>0.01</v>
      </c>
    </row>
    <row r="5989" spans="1:34" s="173" customFormat="1" x14ac:dyDescent="0.55000000000000004">
      <c r="A5989" s="122"/>
      <c r="B5989" s="123"/>
      <c r="C5989" s="123"/>
      <c r="D5989" s="135"/>
      <c r="E5989" s="123"/>
      <c r="F5989" s="123"/>
      <c r="G5989" s="123"/>
      <c r="H5989" s="123"/>
      <c r="I5989" s="136"/>
      <c r="J5989" s="123"/>
      <c r="K5989" s="137"/>
      <c r="L5989" s="137" t="s">
        <v>63</v>
      </c>
      <c r="M5989" s="137">
        <f>SUM(M5986:M5988)</f>
        <v>951025</v>
      </c>
      <c r="N5989" s="123"/>
      <c r="O5989" s="108"/>
      <c r="P5989" s="138"/>
      <c r="Q5989" s="108"/>
      <c r="R5989" s="108"/>
      <c r="S5989" s="139"/>
      <c r="T5989" s="123"/>
      <c r="U5989" s="123"/>
      <c r="V5989" s="123"/>
      <c r="W5989" s="137"/>
      <c r="X5989" s="136"/>
      <c r="Y5989" s="137"/>
      <c r="Z5989" s="137"/>
      <c r="AA5989" s="119"/>
      <c r="AB5989" s="119"/>
      <c r="AC5989" s="137"/>
      <c r="AD5989" s="137"/>
      <c r="AE5989" s="137">
        <f>SUM(AE5986:AE5988)</f>
        <v>951025</v>
      </c>
      <c r="AF5989" s="137"/>
      <c r="AG5989" s="137">
        <f>SUM(AG5986:AG5988)</f>
        <v>0</v>
      </c>
      <c r="AH5989" s="137"/>
    </row>
    <row r="5990" spans="1:34" s="173" customFormat="1" x14ac:dyDescent="0.55000000000000004">
      <c r="A5990" s="122" t="s">
        <v>4235</v>
      </c>
      <c r="B5990" s="123">
        <v>2573</v>
      </c>
      <c r="C5990" s="123">
        <v>9021</v>
      </c>
      <c r="D5990" s="135" t="s">
        <v>8237</v>
      </c>
      <c r="E5990" s="123" t="s">
        <v>34</v>
      </c>
      <c r="F5990" s="123">
        <v>3697</v>
      </c>
      <c r="G5990" s="123">
        <v>0</v>
      </c>
      <c r="H5990" s="123">
        <v>1</v>
      </c>
      <c r="I5990" s="136">
        <v>0</v>
      </c>
      <c r="J5990" s="123" t="s">
        <v>35</v>
      </c>
      <c r="K5990" s="137">
        <f>((G5990*400)+(H5990*100))+I5990</f>
        <v>100</v>
      </c>
      <c r="L5990" s="137">
        <v>800</v>
      </c>
      <c r="M5990" s="137">
        <f>K5990*L5990</f>
        <v>80000</v>
      </c>
      <c r="N5990" s="123">
        <v>1</v>
      </c>
      <c r="O5990" s="108" t="s">
        <v>8235</v>
      </c>
      <c r="P5990" s="138">
        <v>3570800354745</v>
      </c>
      <c r="Q5990" s="108" t="s">
        <v>8236</v>
      </c>
      <c r="R5990" s="108" t="s">
        <v>4237</v>
      </c>
      <c r="S5990" s="139" t="s">
        <v>8238</v>
      </c>
      <c r="T5990" s="123" t="s">
        <v>51</v>
      </c>
      <c r="U5990" s="123" t="s">
        <v>74</v>
      </c>
      <c r="V5990" s="123" t="s">
        <v>52</v>
      </c>
      <c r="W5990" s="137">
        <v>212.04</v>
      </c>
      <c r="X5990" s="136">
        <v>100</v>
      </c>
      <c r="Y5990" s="137">
        <v>6750</v>
      </c>
      <c r="Z5990" s="137">
        <f>W5990*Y5990</f>
        <v>1431270</v>
      </c>
      <c r="AA5990" s="119">
        <v>21</v>
      </c>
      <c r="AB5990" s="119">
        <v>93</v>
      </c>
      <c r="AC5990" s="137">
        <f>(Z5990*(100-AB5990))/100</f>
        <v>100188.9</v>
      </c>
      <c r="AD5990" s="137">
        <f>IF(AND(AC5990="",M5990=""),0,IF((AC5990=""),M5990, IF( (M5990=""),AC5990,SUM(AC5990:AC5991)+M5990)))</f>
        <v>180188.9</v>
      </c>
      <c r="AE5990" s="137">
        <f>IF( (X5990=""),AD5990*1,AD5990*(X5990/100) )</f>
        <v>180188.9</v>
      </c>
      <c r="AF5990" s="137">
        <v>50000000</v>
      </c>
      <c r="AG5990" s="137">
        <f>IF((AF5990-AE5990) &gt; 1,0,IF((AF5990-AE5990)&lt;0,AE5990-AF5990,AF5990-AE5990))</f>
        <v>0</v>
      </c>
      <c r="AH5990" s="137">
        <v>0.02</v>
      </c>
    </row>
    <row r="5991" spans="1:34" s="173" customFormat="1" x14ac:dyDescent="0.55000000000000004">
      <c r="A5991" s="122"/>
      <c r="B5991" s="123"/>
      <c r="C5991" s="123"/>
      <c r="D5991" s="135"/>
      <c r="E5991" s="123"/>
      <c r="F5991" s="123"/>
      <c r="G5991" s="123"/>
      <c r="H5991" s="123"/>
      <c r="I5991" s="136"/>
      <c r="J5991" s="123"/>
      <c r="K5991" s="137"/>
      <c r="L5991" s="137" t="s">
        <v>63</v>
      </c>
      <c r="M5991" s="137">
        <f>SUM(M5990:M5990)</f>
        <v>80000</v>
      </c>
      <c r="N5991" s="123"/>
      <c r="O5991" s="108"/>
      <c r="P5991" s="138"/>
      <c r="Q5991" s="108"/>
      <c r="R5991" s="108"/>
      <c r="S5991" s="139"/>
      <c r="T5991" s="123"/>
      <c r="U5991" s="123"/>
      <c r="V5991" s="123"/>
      <c r="W5991" s="137"/>
      <c r="X5991" s="136"/>
      <c r="Y5991" s="137"/>
      <c r="Z5991" s="137"/>
      <c r="AA5991" s="119"/>
      <c r="AB5991" s="119"/>
      <c r="AC5991" s="137"/>
      <c r="AD5991" s="137"/>
      <c r="AE5991" s="137">
        <f>SUM(AE5990:AE5990)</f>
        <v>180188.9</v>
      </c>
      <c r="AF5991" s="137"/>
      <c r="AG5991" s="137">
        <f>SUM(AG5990:AG5990)</f>
        <v>0</v>
      </c>
      <c r="AH5991" s="137"/>
    </row>
    <row r="5992" spans="1:34" s="173" customFormat="1" x14ac:dyDescent="0.55000000000000004">
      <c r="A5992" s="122" t="s">
        <v>8241</v>
      </c>
      <c r="B5992" s="123">
        <v>2574</v>
      </c>
      <c r="C5992" s="123">
        <v>9121</v>
      </c>
      <c r="D5992" s="135" t="s">
        <v>8242</v>
      </c>
      <c r="E5992" s="123" t="s">
        <v>34</v>
      </c>
      <c r="F5992" s="123">
        <v>21612</v>
      </c>
      <c r="G5992" s="123">
        <v>0</v>
      </c>
      <c r="H5992" s="123">
        <v>1</v>
      </c>
      <c r="I5992" s="136">
        <v>45</v>
      </c>
      <c r="J5992" s="123" t="s">
        <v>35</v>
      </c>
      <c r="K5992" s="137">
        <f>((G5992*400)+(H5992*100))+I5992</f>
        <v>145</v>
      </c>
      <c r="L5992" s="137">
        <v>500</v>
      </c>
      <c r="M5992" s="137">
        <f>K5992*L5992</f>
        <v>72500</v>
      </c>
      <c r="N5992" s="123">
        <v>1</v>
      </c>
      <c r="O5992" s="108" t="s">
        <v>8239</v>
      </c>
      <c r="P5992" s="138"/>
      <c r="Q5992" s="108" t="s">
        <v>8240</v>
      </c>
      <c r="R5992" s="108" t="s">
        <v>8243</v>
      </c>
      <c r="S5992" s="139" t="s">
        <v>8244</v>
      </c>
      <c r="T5992" s="123" t="s">
        <v>51</v>
      </c>
      <c r="U5992" s="123" t="s">
        <v>45</v>
      </c>
      <c r="V5992" s="123" t="s">
        <v>52</v>
      </c>
      <c r="W5992" s="137">
        <v>97.02</v>
      </c>
      <c r="X5992" s="136">
        <v>100</v>
      </c>
      <c r="Y5992" s="137">
        <v>6750</v>
      </c>
      <c r="Z5992" s="137">
        <f>W5992*Y5992</f>
        <v>654885</v>
      </c>
      <c r="AA5992" s="119">
        <v>6</v>
      </c>
      <c r="AB5992" s="119">
        <v>6</v>
      </c>
      <c r="AC5992" s="137">
        <f>(Z5992*(100-AB5992))/100</f>
        <v>615591.9</v>
      </c>
      <c r="AD5992" s="137">
        <f>IF(AND(AC5992="",M5992=""),0,IF((AC5992=""),M5992, IF( (M5992=""),AC5992,SUM(AC5992:AC5993)+M5992)))</f>
        <v>688091.9</v>
      </c>
      <c r="AE5992" s="137">
        <f>IF( (X5992=""),AD5992*1,AD5992*(X5992/100) )</f>
        <v>688091.9</v>
      </c>
      <c r="AF5992" s="137">
        <v>50000000</v>
      </c>
      <c r="AG5992" s="137">
        <f>IF((AF5992-AE5992) &gt; 1,0,IF((AF5992-AE5992)&lt;0,AE5992-AF5992,AF5992-AE5992))</f>
        <v>0</v>
      </c>
      <c r="AH5992" s="137">
        <v>0.02</v>
      </c>
    </row>
    <row r="5993" spans="1:34" s="173" customFormat="1" x14ac:dyDescent="0.55000000000000004">
      <c r="A5993" s="122"/>
      <c r="B5993" s="123"/>
      <c r="C5993" s="123"/>
      <c r="D5993" s="135"/>
      <c r="E5993" s="123"/>
      <c r="F5993" s="123"/>
      <c r="G5993" s="123"/>
      <c r="H5993" s="123"/>
      <c r="I5993" s="136"/>
      <c r="J5993" s="123"/>
      <c r="K5993" s="137"/>
      <c r="L5993" s="137" t="s">
        <v>63</v>
      </c>
      <c r="M5993" s="137">
        <f>SUM(M5992:M5992)</f>
        <v>72500</v>
      </c>
      <c r="N5993" s="123"/>
      <c r="O5993" s="108"/>
      <c r="P5993" s="138"/>
      <c r="Q5993" s="108"/>
      <c r="R5993" s="108"/>
      <c r="S5993" s="139"/>
      <c r="T5993" s="123"/>
      <c r="U5993" s="123"/>
      <c r="V5993" s="123"/>
      <c r="W5993" s="137"/>
      <c r="X5993" s="136"/>
      <c r="Y5993" s="137"/>
      <c r="Z5993" s="137"/>
      <c r="AA5993" s="119"/>
      <c r="AB5993" s="119"/>
      <c r="AC5993" s="137"/>
      <c r="AD5993" s="137"/>
      <c r="AE5993" s="137">
        <f>SUM(AE5992:AE5992)</f>
        <v>688091.9</v>
      </c>
      <c r="AF5993" s="137"/>
      <c r="AG5993" s="137">
        <f>SUM(AG5992:AG5992)</f>
        <v>0</v>
      </c>
      <c r="AH5993" s="137"/>
    </row>
    <row r="5994" spans="1:34" s="173" customFormat="1" x14ac:dyDescent="0.55000000000000004">
      <c r="A5994" s="122" t="s">
        <v>8245</v>
      </c>
      <c r="B5994" s="123">
        <v>2575</v>
      </c>
      <c r="C5994" s="123">
        <v>10145</v>
      </c>
      <c r="D5994" s="135" t="s">
        <v>8246</v>
      </c>
      <c r="E5994" s="123" t="s">
        <v>34</v>
      </c>
      <c r="F5994" s="123">
        <v>7592</v>
      </c>
      <c r="G5994" s="123">
        <v>4</v>
      </c>
      <c r="H5994" s="123">
        <v>1</v>
      </c>
      <c r="I5994" s="136">
        <v>74.5</v>
      </c>
      <c r="J5994" s="123" t="s">
        <v>38</v>
      </c>
      <c r="K5994" s="137">
        <f t="shared" ref="K5994:K5999" si="584">((G5994*400)+(H5994*100))+I5994</f>
        <v>1774.5</v>
      </c>
      <c r="L5994" s="137">
        <v>400</v>
      </c>
      <c r="M5994" s="137">
        <f t="shared" ref="M5994:M5999" si="585">K5994*L5994</f>
        <v>709800</v>
      </c>
      <c r="N5994" s="123"/>
      <c r="O5994" s="108"/>
      <c r="P5994" s="138"/>
      <c r="Q5994" s="108"/>
      <c r="R5994" s="108"/>
      <c r="S5994" s="139"/>
      <c r="T5994" s="123"/>
      <c r="U5994" s="123"/>
      <c r="V5994" s="123"/>
      <c r="W5994" s="137"/>
      <c r="X5994" s="136"/>
      <c r="Y5994" s="137"/>
      <c r="Z5994" s="137"/>
      <c r="AA5994" s="119"/>
      <c r="AB5994" s="119"/>
      <c r="AC5994" s="137"/>
      <c r="AD5994" s="137">
        <f t="shared" ref="AD5994:AD5999" si="586">IF(AND(AC5994="",M5994=""),0,IF((AC5994=""),M5994,IF((M5994=""),AC5994,AC5994+M5994)))</f>
        <v>709800</v>
      </c>
      <c r="AE5994" s="137">
        <f t="shared" ref="AE5994:AE5999" si="587">IF( (X5994=""),AD5994*1,AD5994*(X5994/100) )</f>
        <v>709800</v>
      </c>
      <c r="AF5994" s="137">
        <v>50000000</v>
      </c>
      <c r="AG5994" s="137">
        <f t="shared" ref="AG5994:AG5999" si="588">IF((AF5994-AE5994) &gt; 1,0,IF((AF5994-AE5994)&lt;0,AE5994-AF5994,AF5994-AE5994))</f>
        <v>0</v>
      </c>
      <c r="AH5994" s="137">
        <v>0.01</v>
      </c>
    </row>
    <row r="5995" spans="1:34" s="173" customFormat="1" x14ac:dyDescent="0.55000000000000004">
      <c r="A5995" s="122"/>
      <c r="B5995" s="123">
        <v>2576</v>
      </c>
      <c r="C5995" s="123">
        <v>10146</v>
      </c>
      <c r="D5995" s="135" t="s">
        <v>8247</v>
      </c>
      <c r="E5995" s="123" t="s">
        <v>34</v>
      </c>
      <c r="F5995" s="123">
        <v>27701</v>
      </c>
      <c r="G5995" s="123">
        <v>0</v>
      </c>
      <c r="H5995" s="123">
        <v>2</v>
      </c>
      <c r="I5995" s="136">
        <v>0</v>
      </c>
      <c r="J5995" s="123" t="s">
        <v>38</v>
      </c>
      <c r="K5995" s="137">
        <f t="shared" si="584"/>
        <v>200</v>
      </c>
      <c r="L5995" s="137">
        <v>800</v>
      </c>
      <c r="M5995" s="137">
        <f t="shared" si="585"/>
        <v>160000</v>
      </c>
      <c r="N5995" s="123"/>
      <c r="O5995" s="108"/>
      <c r="P5995" s="138"/>
      <c r="Q5995" s="108"/>
      <c r="R5995" s="108"/>
      <c r="S5995" s="139"/>
      <c r="T5995" s="123"/>
      <c r="U5995" s="123"/>
      <c r="V5995" s="123"/>
      <c r="W5995" s="137"/>
      <c r="X5995" s="136"/>
      <c r="Y5995" s="137"/>
      <c r="Z5995" s="137"/>
      <c r="AA5995" s="119"/>
      <c r="AB5995" s="119"/>
      <c r="AC5995" s="137"/>
      <c r="AD5995" s="137">
        <f t="shared" si="586"/>
        <v>160000</v>
      </c>
      <c r="AE5995" s="137">
        <f t="shared" si="587"/>
        <v>160000</v>
      </c>
      <c r="AF5995" s="137">
        <v>50000000</v>
      </c>
      <c r="AG5995" s="137">
        <f t="shared" si="588"/>
        <v>0</v>
      </c>
      <c r="AH5995" s="137">
        <v>0.01</v>
      </c>
    </row>
    <row r="5996" spans="1:34" s="173" customFormat="1" x14ac:dyDescent="0.55000000000000004">
      <c r="A5996" s="122"/>
      <c r="B5996" s="123">
        <v>2577</v>
      </c>
      <c r="C5996" s="123">
        <v>10147</v>
      </c>
      <c r="D5996" s="135" t="s">
        <v>8248</v>
      </c>
      <c r="E5996" s="123" t="s">
        <v>34</v>
      </c>
      <c r="F5996" s="123">
        <v>27702</v>
      </c>
      <c r="G5996" s="123">
        <v>0</v>
      </c>
      <c r="H5996" s="123">
        <v>2</v>
      </c>
      <c r="I5996" s="136">
        <v>0</v>
      </c>
      <c r="J5996" s="123" t="s">
        <v>38</v>
      </c>
      <c r="K5996" s="137">
        <f t="shared" si="584"/>
        <v>200</v>
      </c>
      <c r="L5996" s="137">
        <v>800</v>
      </c>
      <c r="M5996" s="137">
        <f t="shared" si="585"/>
        <v>160000</v>
      </c>
      <c r="N5996" s="123"/>
      <c r="O5996" s="108"/>
      <c r="P5996" s="138"/>
      <c r="Q5996" s="108"/>
      <c r="R5996" s="108"/>
      <c r="S5996" s="139"/>
      <c r="T5996" s="123"/>
      <c r="U5996" s="123"/>
      <c r="V5996" s="123"/>
      <c r="W5996" s="137"/>
      <c r="X5996" s="136"/>
      <c r="Y5996" s="137"/>
      <c r="Z5996" s="137"/>
      <c r="AA5996" s="119"/>
      <c r="AB5996" s="119"/>
      <c r="AC5996" s="137"/>
      <c r="AD5996" s="137">
        <f t="shared" si="586"/>
        <v>160000</v>
      </c>
      <c r="AE5996" s="137">
        <f t="shared" si="587"/>
        <v>160000</v>
      </c>
      <c r="AF5996" s="137">
        <v>50000000</v>
      </c>
      <c r="AG5996" s="137">
        <f t="shared" si="588"/>
        <v>0</v>
      </c>
      <c r="AH5996" s="137">
        <v>0.01</v>
      </c>
    </row>
    <row r="5997" spans="1:34" s="173" customFormat="1" x14ac:dyDescent="0.55000000000000004">
      <c r="A5997" s="122"/>
      <c r="B5997" s="123">
        <v>2578</v>
      </c>
      <c r="C5997" s="123">
        <v>10148</v>
      </c>
      <c r="D5997" s="135" t="s">
        <v>8249</v>
      </c>
      <c r="E5997" s="123" t="s">
        <v>34</v>
      </c>
      <c r="F5997" s="123">
        <v>27703</v>
      </c>
      <c r="G5997" s="123">
        <v>1</v>
      </c>
      <c r="H5997" s="123">
        <v>2</v>
      </c>
      <c r="I5997" s="136">
        <v>51.5</v>
      </c>
      <c r="J5997" s="123" t="s">
        <v>38</v>
      </c>
      <c r="K5997" s="137">
        <f t="shared" si="584"/>
        <v>651.5</v>
      </c>
      <c r="L5997" s="137">
        <v>800</v>
      </c>
      <c r="M5997" s="137">
        <f t="shared" si="585"/>
        <v>521200</v>
      </c>
      <c r="N5997" s="123"/>
      <c r="O5997" s="108"/>
      <c r="P5997" s="138"/>
      <c r="Q5997" s="108"/>
      <c r="R5997" s="108"/>
      <c r="S5997" s="139"/>
      <c r="T5997" s="123"/>
      <c r="U5997" s="123"/>
      <c r="V5997" s="123"/>
      <c r="W5997" s="137"/>
      <c r="X5997" s="136"/>
      <c r="Y5997" s="137"/>
      <c r="Z5997" s="137"/>
      <c r="AA5997" s="119"/>
      <c r="AB5997" s="119"/>
      <c r="AC5997" s="137"/>
      <c r="AD5997" s="137">
        <f t="shared" si="586"/>
        <v>521200</v>
      </c>
      <c r="AE5997" s="137">
        <f t="shared" si="587"/>
        <v>521200</v>
      </c>
      <c r="AF5997" s="137">
        <v>50000000</v>
      </c>
      <c r="AG5997" s="137">
        <f t="shared" si="588"/>
        <v>0</v>
      </c>
      <c r="AH5997" s="137">
        <v>0.01</v>
      </c>
    </row>
    <row r="5998" spans="1:34" s="173" customFormat="1" x14ac:dyDescent="0.55000000000000004">
      <c r="A5998" s="122"/>
      <c r="B5998" s="123">
        <v>2579</v>
      </c>
      <c r="C5998" s="123">
        <v>10149</v>
      </c>
      <c r="D5998" s="135" t="s">
        <v>8250</v>
      </c>
      <c r="E5998" s="123" t="s">
        <v>34</v>
      </c>
      <c r="F5998" s="123">
        <v>27704</v>
      </c>
      <c r="G5998" s="123">
        <v>1</v>
      </c>
      <c r="H5998" s="123">
        <v>1</v>
      </c>
      <c r="I5998" s="136">
        <v>62</v>
      </c>
      <c r="J5998" s="123" t="s">
        <v>38</v>
      </c>
      <c r="K5998" s="137">
        <f t="shared" si="584"/>
        <v>562</v>
      </c>
      <c r="L5998" s="137">
        <v>600</v>
      </c>
      <c r="M5998" s="137">
        <f t="shared" si="585"/>
        <v>337200</v>
      </c>
      <c r="N5998" s="123"/>
      <c r="O5998" s="108"/>
      <c r="P5998" s="138"/>
      <c r="Q5998" s="108"/>
      <c r="R5998" s="108"/>
      <c r="S5998" s="139"/>
      <c r="T5998" s="123"/>
      <c r="U5998" s="123"/>
      <c r="V5998" s="123"/>
      <c r="W5998" s="137"/>
      <c r="X5998" s="136"/>
      <c r="Y5998" s="137"/>
      <c r="Z5998" s="137"/>
      <c r="AA5998" s="119"/>
      <c r="AB5998" s="119"/>
      <c r="AC5998" s="137"/>
      <c r="AD5998" s="137">
        <f t="shared" si="586"/>
        <v>337200</v>
      </c>
      <c r="AE5998" s="137">
        <f t="shared" si="587"/>
        <v>337200</v>
      </c>
      <c r="AF5998" s="137">
        <v>50000000</v>
      </c>
      <c r="AG5998" s="137">
        <f t="shared" si="588"/>
        <v>0</v>
      </c>
      <c r="AH5998" s="137">
        <v>0.01</v>
      </c>
    </row>
    <row r="5999" spans="1:34" s="173" customFormat="1" x14ac:dyDescent="0.55000000000000004">
      <c r="A5999" s="122"/>
      <c r="B5999" s="123">
        <v>2580</v>
      </c>
      <c r="C5999" s="123">
        <v>10150</v>
      </c>
      <c r="D5999" s="135" t="s">
        <v>8251</v>
      </c>
      <c r="E5999" s="123" t="s">
        <v>34</v>
      </c>
      <c r="F5999" s="123">
        <v>27705</v>
      </c>
      <c r="G5999" s="123">
        <v>1</v>
      </c>
      <c r="H5999" s="123">
        <v>0</v>
      </c>
      <c r="I5999" s="136">
        <v>99.7</v>
      </c>
      <c r="J5999" s="123" t="s">
        <v>38</v>
      </c>
      <c r="K5999" s="137">
        <f t="shared" si="584"/>
        <v>499.7</v>
      </c>
      <c r="L5999" s="137">
        <v>600</v>
      </c>
      <c r="M5999" s="137">
        <f t="shared" si="585"/>
        <v>299820</v>
      </c>
      <c r="N5999" s="123"/>
      <c r="O5999" s="108"/>
      <c r="P5999" s="138"/>
      <c r="Q5999" s="108"/>
      <c r="R5999" s="108"/>
      <c r="S5999" s="139"/>
      <c r="T5999" s="123"/>
      <c r="U5999" s="123"/>
      <c r="V5999" s="123"/>
      <c r="W5999" s="137"/>
      <c r="X5999" s="136"/>
      <c r="Y5999" s="137"/>
      <c r="Z5999" s="137"/>
      <c r="AA5999" s="119"/>
      <c r="AB5999" s="119"/>
      <c r="AC5999" s="137"/>
      <c r="AD5999" s="137">
        <f t="shared" si="586"/>
        <v>299820</v>
      </c>
      <c r="AE5999" s="137">
        <f t="shared" si="587"/>
        <v>299820</v>
      </c>
      <c r="AF5999" s="137">
        <v>50000000</v>
      </c>
      <c r="AG5999" s="137">
        <f t="shared" si="588"/>
        <v>0</v>
      </c>
      <c r="AH5999" s="137">
        <v>0.01</v>
      </c>
    </row>
    <row r="6000" spans="1:34" s="173" customFormat="1" x14ac:dyDescent="0.55000000000000004">
      <c r="A6000" s="122"/>
      <c r="B6000" s="123"/>
      <c r="C6000" s="123"/>
      <c r="D6000" s="135"/>
      <c r="E6000" s="123"/>
      <c r="F6000" s="123"/>
      <c r="G6000" s="123"/>
      <c r="H6000" s="123"/>
      <c r="I6000" s="136"/>
      <c r="J6000" s="123"/>
      <c r="K6000" s="137"/>
      <c r="L6000" s="137" t="s">
        <v>63</v>
      </c>
      <c r="M6000" s="137">
        <f>SUM(M5994:M5999)</f>
        <v>2188020</v>
      </c>
      <c r="N6000" s="123"/>
      <c r="O6000" s="108"/>
      <c r="P6000" s="138"/>
      <c r="Q6000" s="108"/>
      <c r="R6000" s="108"/>
      <c r="S6000" s="139"/>
      <c r="T6000" s="123"/>
      <c r="U6000" s="123"/>
      <c r="V6000" s="123"/>
      <c r="W6000" s="137"/>
      <c r="X6000" s="136"/>
      <c r="Y6000" s="137"/>
      <c r="Z6000" s="137"/>
      <c r="AA6000" s="119"/>
      <c r="AB6000" s="119"/>
      <c r="AC6000" s="137"/>
      <c r="AD6000" s="137"/>
      <c r="AE6000" s="137">
        <f>SUM(AE5994:AE5999)</f>
        <v>2188020</v>
      </c>
      <c r="AF6000" s="137"/>
      <c r="AG6000" s="137">
        <f>SUM(AG5994:AG5999)</f>
        <v>0</v>
      </c>
      <c r="AH6000" s="137"/>
    </row>
    <row r="6001" spans="1:34" s="99" customFormat="1" x14ac:dyDescent="0.55000000000000004">
      <c r="A6001" s="107" t="s">
        <v>5602</v>
      </c>
      <c r="B6001" s="161">
        <v>2862</v>
      </c>
      <c r="C6001" s="161">
        <v>6445</v>
      </c>
      <c r="D6001" s="162" t="s">
        <v>8252</v>
      </c>
      <c r="E6001" s="161" t="s">
        <v>37</v>
      </c>
      <c r="F6001" s="161">
        <v>5392</v>
      </c>
      <c r="G6001" s="161">
        <v>0</v>
      </c>
      <c r="H6001" s="161">
        <v>2</v>
      </c>
      <c r="I6001" s="163">
        <v>62</v>
      </c>
      <c r="J6001" s="161" t="s">
        <v>38</v>
      </c>
      <c r="K6001" s="121">
        <f>((G6001*400)+(H6001*100))+I6001</f>
        <v>262</v>
      </c>
      <c r="L6001" s="121">
        <v>800</v>
      </c>
      <c r="M6001" s="121">
        <f>K6001*L6001</f>
        <v>209600</v>
      </c>
      <c r="N6001" s="161"/>
      <c r="O6001" s="164"/>
      <c r="P6001" s="165"/>
      <c r="Q6001" s="164"/>
      <c r="R6001" s="164"/>
      <c r="S6001" s="166"/>
      <c r="T6001" s="161"/>
      <c r="U6001" s="161"/>
      <c r="V6001" s="161"/>
      <c r="W6001" s="121"/>
      <c r="X6001" s="163"/>
      <c r="Y6001" s="121"/>
      <c r="Z6001" s="121"/>
      <c r="AA6001" s="167"/>
      <c r="AB6001" s="167"/>
      <c r="AC6001" s="121"/>
      <c r="AD6001" s="121">
        <f>IF(AND(AC6001="",M6001=""),0,IF((AC6001=""),M6001,IF((M6001=""),AC6001,AC6001+M6001)))</f>
        <v>209600</v>
      </c>
      <c r="AE6001" s="121">
        <f>IF( (X6001=""),AD6001*1,AD6001*(X6001/100) )</f>
        <v>209600</v>
      </c>
      <c r="AF6001" s="121">
        <v>0</v>
      </c>
      <c r="AG6001" s="121">
        <f>IF((AF6001-AE6001) &gt; 1,0,IF((AF6001-AE6001)&lt;0,AE6001-AF6001,AF6001-AE6001))</f>
        <v>209600</v>
      </c>
      <c r="AH6001" s="121">
        <v>0.01</v>
      </c>
    </row>
    <row r="6002" spans="1:34" s="99" customFormat="1" x14ac:dyDescent="0.55000000000000004">
      <c r="A6002" s="107"/>
      <c r="B6002" s="161"/>
      <c r="C6002" s="161"/>
      <c r="D6002" s="162"/>
      <c r="E6002" s="161"/>
      <c r="F6002" s="161"/>
      <c r="G6002" s="161"/>
      <c r="H6002" s="161"/>
      <c r="I6002" s="163"/>
      <c r="J6002" s="161"/>
      <c r="K6002" s="121"/>
      <c r="L6002" s="121" t="s">
        <v>63</v>
      </c>
      <c r="M6002" s="121">
        <f>SUM(M6001:M6001)</f>
        <v>209600</v>
      </c>
      <c r="N6002" s="161"/>
      <c r="O6002" s="164"/>
      <c r="P6002" s="165"/>
      <c r="Q6002" s="164"/>
      <c r="R6002" s="164"/>
      <c r="S6002" s="166"/>
      <c r="T6002" s="161"/>
      <c r="U6002" s="161"/>
      <c r="V6002" s="161"/>
      <c r="W6002" s="121"/>
      <c r="X6002" s="163"/>
      <c r="Y6002" s="121"/>
      <c r="Z6002" s="121"/>
      <c r="AA6002" s="167"/>
      <c r="AB6002" s="167"/>
      <c r="AC6002" s="121"/>
      <c r="AD6002" s="121"/>
      <c r="AE6002" s="121">
        <f>SUM(AE6001:AE6001)</f>
        <v>209600</v>
      </c>
      <c r="AF6002" s="121"/>
      <c r="AG6002" s="121">
        <f>SUM(AG6001:AG6001)</f>
        <v>209600</v>
      </c>
      <c r="AH6002" s="121"/>
    </row>
    <row r="6003" spans="1:34" s="173" customFormat="1" x14ac:dyDescent="0.55000000000000004">
      <c r="A6003" s="122" t="s">
        <v>8255</v>
      </c>
      <c r="B6003" s="123">
        <v>2581</v>
      </c>
      <c r="C6003" s="123">
        <v>9945</v>
      </c>
      <c r="D6003" s="135">
        <v>3001</v>
      </c>
      <c r="E6003" s="123" t="s">
        <v>37</v>
      </c>
      <c r="F6003" s="123"/>
      <c r="G6003" s="123">
        <v>0</v>
      </c>
      <c r="H6003" s="123">
        <v>0</v>
      </c>
      <c r="I6003" s="136">
        <v>74</v>
      </c>
      <c r="J6003" s="123" t="s">
        <v>35</v>
      </c>
      <c r="K6003" s="137">
        <f>((G6003*400)+(H6003*100))+I6003</f>
        <v>74</v>
      </c>
      <c r="L6003" s="137">
        <v>225</v>
      </c>
      <c r="M6003" s="137">
        <f>K6003*L6003</f>
        <v>16650</v>
      </c>
      <c r="N6003" s="123">
        <v>1</v>
      </c>
      <c r="O6003" s="108" t="s">
        <v>8253</v>
      </c>
      <c r="P6003" s="138"/>
      <c r="Q6003" s="108" t="s">
        <v>8254</v>
      </c>
      <c r="R6003" s="108" t="s">
        <v>8256</v>
      </c>
      <c r="S6003" s="139"/>
      <c r="T6003" s="123" t="s">
        <v>51</v>
      </c>
      <c r="U6003" s="123" t="s">
        <v>45</v>
      </c>
      <c r="V6003" s="123" t="s">
        <v>52</v>
      </c>
      <c r="W6003" s="137">
        <v>104</v>
      </c>
      <c r="X6003" s="136">
        <v>59.7</v>
      </c>
      <c r="Y6003" s="137">
        <v>6750</v>
      </c>
      <c r="Z6003" s="137">
        <f>W6003*Y6003</f>
        <v>702000</v>
      </c>
      <c r="AA6003" s="119">
        <v>7</v>
      </c>
      <c r="AB6003" s="119">
        <v>7</v>
      </c>
      <c r="AC6003" s="137">
        <f>(Z6003*(100-AB6003))/100</f>
        <v>652860</v>
      </c>
      <c r="AD6003" s="137">
        <f>IF(AND(AC6003="",M6003=""),0,IF((AC6003=""),M6003, IF( (M6003=""),AC6003,SUM(AC6003:AC6004)+M6003)))</f>
        <v>1110190.5</v>
      </c>
      <c r="AE6003" s="137">
        <f>IF( (X6003=""),AD6003*1,AD6003*(X6003/100) )</f>
        <v>662783.72849999997</v>
      </c>
      <c r="AF6003" s="137">
        <v>0</v>
      </c>
      <c r="AG6003" s="137">
        <v>16650</v>
      </c>
      <c r="AH6003" s="137">
        <v>0.02</v>
      </c>
    </row>
    <row r="6004" spans="1:34" s="173" customFormat="1" x14ac:dyDescent="0.55000000000000004">
      <c r="A6004" s="122"/>
      <c r="B6004" s="123"/>
      <c r="C6004" s="123"/>
      <c r="D6004" s="135"/>
      <c r="E6004" s="123"/>
      <c r="F6004" s="123"/>
      <c r="G6004" s="123"/>
      <c r="H6004" s="123"/>
      <c r="I6004" s="136"/>
      <c r="J6004" s="123"/>
      <c r="K6004" s="137"/>
      <c r="L6004" s="137"/>
      <c r="M6004" s="137"/>
      <c r="N6004" s="123">
        <v>2</v>
      </c>
      <c r="O6004" s="108" t="s">
        <v>8253</v>
      </c>
      <c r="P6004" s="138"/>
      <c r="Q6004" s="108" t="s">
        <v>8254</v>
      </c>
      <c r="R6004" s="108" t="s">
        <v>8256</v>
      </c>
      <c r="S6004" s="139"/>
      <c r="T6004" s="123" t="s">
        <v>51</v>
      </c>
      <c r="U6004" s="123" t="s">
        <v>45</v>
      </c>
      <c r="V6004" s="123" t="s">
        <v>75</v>
      </c>
      <c r="W6004" s="137">
        <v>70.2</v>
      </c>
      <c r="X6004" s="136">
        <v>40.299999999999997</v>
      </c>
      <c r="Y6004" s="137">
        <v>6750</v>
      </c>
      <c r="Z6004" s="137">
        <f>W6004*Y6004</f>
        <v>473850</v>
      </c>
      <c r="AA6004" s="119">
        <v>7</v>
      </c>
      <c r="AB6004" s="119">
        <v>7</v>
      </c>
      <c r="AC6004" s="137">
        <f>(Z6004*(100-AB6004))/100</f>
        <v>440680.5</v>
      </c>
      <c r="AD6004" s="137">
        <f>IF(AND(AC6004="",M6003=""),0,IF((AC6004=""),M6003, IF( (M6003=""),AC6004,SUM(AC6003:AC6004)+M6003)))</f>
        <v>1110190.5</v>
      </c>
      <c r="AE6004" s="137">
        <f>IF( (X6004=""),AD6004*1,AD6004*(X6004/100) )</f>
        <v>447406.77149999997</v>
      </c>
      <c r="AF6004" s="137">
        <v>0</v>
      </c>
      <c r="AG6004" s="137">
        <f>IF((AF6004-AE6004) &gt; 1,0,IF((AF6004-AE6004)&lt;0,AE6004-AF6004,AF6004-AE6004))</f>
        <v>447406.77149999997</v>
      </c>
      <c r="AH6004" s="137">
        <v>0.3</v>
      </c>
    </row>
    <row r="6005" spans="1:34" s="173" customFormat="1" x14ac:dyDescent="0.55000000000000004">
      <c r="A6005" s="122"/>
      <c r="B6005" s="123"/>
      <c r="C6005" s="123"/>
      <c r="D6005" s="135"/>
      <c r="E6005" s="123"/>
      <c r="F6005" s="123"/>
      <c r="G6005" s="123"/>
      <c r="H6005" s="123"/>
      <c r="I6005" s="136"/>
      <c r="J6005" s="123"/>
      <c r="K6005" s="137"/>
      <c r="L6005" s="137" t="s">
        <v>15267</v>
      </c>
      <c r="M6005" s="137">
        <f>M6003</f>
        <v>16650</v>
      </c>
      <c r="N6005" s="123"/>
      <c r="O6005" s="108"/>
      <c r="P6005" s="138"/>
      <c r="Q6005" s="108"/>
      <c r="R6005" s="108"/>
      <c r="S6005" s="139"/>
      <c r="T6005" s="123"/>
      <c r="U6005" s="123"/>
      <c r="V6005" s="123"/>
      <c r="W6005" s="137"/>
      <c r="X6005" s="136"/>
      <c r="Y6005" s="137"/>
      <c r="Z6005" s="137"/>
      <c r="AA6005" s="119"/>
      <c r="AB6005" s="119"/>
      <c r="AC6005" s="137"/>
      <c r="AD6005" s="137"/>
      <c r="AE6005" s="137">
        <f>SUM(AE6003:AE6004)</f>
        <v>1110190.5</v>
      </c>
      <c r="AF6005" s="137"/>
      <c r="AG6005" s="137"/>
      <c r="AH6005" s="137"/>
    </row>
    <row r="6006" spans="1:34" s="173" customFormat="1" x14ac:dyDescent="0.55000000000000004">
      <c r="A6006" s="122"/>
      <c r="B6006" s="123">
        <v>2582</v>
      </c>
      <c r="C6006" s="123">
        <v>4715</v>
      </c>
      <c r="D6006" s="135" t="s">
        <v>8257</v>
      </c>
      <c r="E6006" s="123" t="s">
        <v>37</v>
      </c>
      <c r="F6006" s="123">
        <v>4214</v>
      </c>
      <c r="G6006" s="123">
        <v>4</v>
      </c>
      <c r="H6006" s="123">
        <v>0</v>
      </c>
      <c r="I6006" s="136">
        <v>9</v>
      </c>
      <c r="J6006" s="123" t="s">
        <v>38</v>
      </c>
      <c r="K6006" s="137">
        <f>((G6006*400)+(H6006*100))+I6006</f>
        <v>1609</v>
      </c>
      <c r="L6006" s="137">
        <v>225</v>
      </c>
      <c r="M6006" s="137">
        <f>K6006*L6006</f>
        <v>362025</v>
      </c>
      <c r="N6006" s="123"/>
      <c r="O6006" s="108"/>
      <c r="P6006" s="138"/>
      <c r="Q6006" s="108"/>
      <c r="R6006" s="108"/>
      <c r="S6006" s="139"/>
      <c r="T6006" s="123"/>
      <c r="U6006" s="123"/>
      <c r="V6006" s="123"/>
      <c r="W6006" s="137"/>
      <c r="X6006" s="136"/>
      <c r="Y6006" s="137"/>
      <c r="Z6006" s="137"/>
      <c r="AA6006" s="119"/>
      <c r="AB6006" s="119"/>
      <c r="AC6006" s="137"/>
      <c r="AD6006" s="137">
        <f>IF(AND(AC6006="",M6006=""),0,IF((AC6006=""),M6006,IF((M6006=""),AC6006,AC6006+M6006)))</f>
        <v>362025</v>
      </c>
      <c r="AE6006" s="137">
        <f>IF( (X6006=""),AD6006*1,AD6006*(X6006/100) )</f>
        <v>362025</v>
      </c>
      <c r="AF6006" s="137">
        <v>0</v>
      </c>
      <c r="AG6006" s="137">
        <f>IF((AF6006-AE6006) &gt; 1,0,IF((AF6006-AE6006)&lt;0,AE6006-AF6006,AF6006-AE6006))</f>
        <v>362025</v>
      </c>
      <c r="AH6006" s="137">
        <v>0.01</v>
      </c>
    </row>
    <row r="6007" spans="1:34" s="173" customFormat="1" x14ac:dyDescent="0.55000000000000004">
      <c r="A6007" s="122"/>
      <c r="B6007" s="123"/>
      <c r="C6007" s="123"/>
      <c r="D6007" s="135"/>
      <c r="E6007" s="123"/>
      <c r="F6007" s="123"/>
      <c r="G6007" s="123"/>
      <c r="H6007" s="123"/>
      <c r="I6007" s="136"/>
      <c r="J6007" s="123"/>
      <c r="K6007" s="137"/>
      <c r="L6007" s="137" t="s">
        <v>63</v>
      </c>
      <c r="M6007" s="137">
        <f>M6006</f>
        <v>362025</v>
      </c>
      <c r="N6007" s="123"/>
      <c r="O6007" s="108"/>
      <c r="P6007" s="138"/>
      <c r="Q6007" s="108"/>
      <c r="R6007" s="108"/>
      <c r="S6007" s="139"/>
      <c r="T6007" s="123"/>
      <c r="U6007" s="123"/>
      <c r="V6007" s="123"/>
      <c r="W6007" s="137"/>
      <c r="X6007" s="136"/>
      <c r="Y6007" s="137"/>
      <c r="Z6007" s="137"/>
      <c r="AA6007" s="119"/>
      <c r="AB6007" s="119"/>
      <c r="AC6007" s="137"/>
      <c r="AD6007" s="137"/>
      <c r="AE6007" s="137">
        <f>SUM(AE6003:AE6006)</f>
        <v>2582406</v>
      </c>
      <c r="AF6007" s="137"/>
      <c r="AG6007" s="137">
        <f>SUM(AG6003:AG6006)</f>
        <v>826081.77150000003</v>
      </c>
      <c r="AH6007" s="137"/>
    </row>
    <row r="6008" spans="1:34" s="173" customFormat="1" x14ac:dyDescent="0.55000000000000004">
      <c r="A6008" s="122"/>
      <c r="B6008" s="123"/>
      <c r="C6008" s="123"/>
      <c r="D6008" s="135"/>
      <c r="E6008" s="123"/>
      <c r="F6008" s="123"/>
      <c r="G6008" s="123"/>
      <c r="H6008" s="123"/>
      <c r="I6008" s="136"/>
      <c r="J6008" s="123"/>
      <c r="K6008" s="137"/>
      <c r="L6008" s="137"/>
      <c r="M6008" s="137"/>
      <c r="N6008" s="123"/>
      <c r="O6008" s="108"/>
      <c r="P6008" s="138"/>
      <c r="Q6008" s="108"/>
      <c r="R6008" s="108"/>
      <c r="S6008" s="139"/>
      <c r="T6008" s="123"/>
      <c r="U6008" s="123"/>
      <c r="V6008" s="123"/>
      <c r="W6008" s="137"/>
      <c r="X6008" s="136"/>
      <c r="Y6008" s="137"/>
      <c r="Z6008" s="137"/>
      <c r="AA6008" s="119"/>
      <c r="AB6008" s="119"/>
      <c r="AC6008" s="137"/>
      <c r="AD6008" s="137"/>
      <c r="AE6008" s="137"/>
      <c r="AF6008" s="137"/>
      <c r="AG6008" s="137"/>
      <c r="AH6008" s="137"/>
    </row>
    <row r="6009" spans="1:34" s="173" customFormat="1" x14ac:dyDescent="0.55000000000000004">
      <c r="A6009" s="122" t="s">
        <v>8260</v>
      </c>
      <c r="B6009" s="123">
        <v>2583</v>
      </c>
      <c r="C6009" s="123">
        <v>4868</v>
      </c>
      <c r="D6009" s="135" t="s">
        <v>8261</v>
      </c>
      <c r="E6009" s="123" t="s">
        <v>34</v>
      </c>
      <c r="F6009" s="123">
        <v>23020</v>
      </c>
      <c r="G6009" s="123">
        <v>0</v>
      </c>
      <c r="H6009" s="123">
        <v>1</v>
      </c>
      <c r="I6009" s="136">
        <v>0</v>
      </c>
      <c r="J6009" s="123" t="s">
        <v>35</v>
      </c>
      <c r="K6009" s="137">
        <f>((G6009*400)+(H6009*100))+I6009</f>
        <v>100</v>
      </c>
      <c r="L6009" s="137">
        <v>625</v>
      </c>
      <c r="M6009" s="137">
        <f>K6009*L6009</f>
        <v>62500</v>
      </c>
      <c r="N6009" s="123">
        <v>1</v>
      </c>
      <c r="O6009" s="108" t="s">
        <v>8258</v>
      </c>
      <c r="P6009" s="138">
        <v>1570800001790</v>
      </c>
      <c r="Q6009" s="108" t="s">
        <v>8259</v>
      </c>
      <c r="R6009" s="108" t="s">
        <v>8262</v>
      </c>
      <c r="S6009" s="139" t="s">
        <v>8263</v>
      </c>
      <c r="T6009" s="123" t="s">
        <v>51</v>
      </c>
      <c r="U6009" s="123" t="s">
        <v>45</v>
      </c>
      <c r="V6009" s="123" t="s">
        <v>52</v>
      </c>
      <c r="W6009" s="137">
        <v>360</v>
      </c>
      <c r="X6009" s="136">
        <v>65.569999999999993</v>
      </c>
      <c r="Y6009" s="137">
        <v>6750</v>
      </c>
      <c r="Z6009" s="137">
        <f>W6009*Y6009</f>
        <v>2430000</v>
      </c>
      <c r="AA6009" s="119">
        <v>7</v>
      </c>
      <c r="AB6009" s="119">
        <v>7</v>
      </c>
      <c r="AC6009" s="137">
        <f>(Z6009*(100-AB6009))/100</f>
        <v>2259900</v>
      </c>
      <c r="AD6009" s="137">
        <f>IF(AND(AC6009="",M6009=""),0,IF((AC6009=""),M6009, IF( (M6009=""),AC6009,SUM(AC6009:AC6012)+M6009)))</f>
        <v>3508847.5</v>
      </c>
      <c r="AE6009" s="137">
        <f>IF( (X6009=""),AD6009*1,AD6009*(X6009/100) )</f>
        <v>2300751.3057499998</v>
      </c>
      <c r="AF6009" s="137">
        <v>50000000</v>
      </c>
      <c r="AG6009" s="137">
        <f>IF((AF6009-AE6009) &gt; 1,0,IF((AF6009-AE6009)&lt;0,AE6009-AF6009,AF6009-AE6009))</f>
        <v>0</v>
      </c>
      <c r="AH6009" s="137">
        <v>0.02</v>
      </c>
    </row>
    <row r="6010" spans="1:34" s="173" customFormat="1" x14ac:dyDescent="0.55000000000000004">
      <c r="A6010" s="122"/>
      <c r="B6010" s="123"/>
      <c r="C6010" s="123"/>
      <c r="D6010" s="135"/>
      <c r="E6010" s="123"/>
      <c r="F6010" s="123"/>
      <c r="G6010" s="123"/>
      <c r="H6010" s="123"/>
      <c r="I6010" s="136"/>
      <c r="J6010" s="123"/>
      <c r="K6010" s="137"/>
      <c r="L6010" s="137"/>
      <c r="M6010" s="137"/>
      <c r="N6010" s="123">
        <v>2</v>
      </c>
      <c r="O6010" s="108" t="s">
        <v>8258</v>
      </c>
      <c r="P6010" s="138">
        <v>1570800001790</v>
      </c>
      <c r="Q6010" s="108" t="s">
        <v>8259</v>
      </c>
      <c r="R6010" s="108" t="s">
        <v>8262</v>
      </c>
      <c r="S6010" s="139" t="s">
        <v>8264</v>
      </c>
      <c r="T6010" s="123" t="s">
        <v>51</v>
      </c>
      <c r="U6010" s="123" t="s">
        <v>45</v>
      </c>
      <c r="V6010" s="123" t="s">
        <v>52</v>
      </c>
      <c r="W6010" s="137">
        <v>189</v>
      </c>
      <c r="X6010" s="136">
        <v>34.43</v>
      </c>
      <c r="Y6010" s="137">
        <v>6750</v>
      </c>
      <c r="Z6010" s="137">
        <f>W6010*Y6010</f>
        <v>1275750</v>
      </c>
      <c r="AA6010" s="119">
        <v>7</v>
      </c>
      <c r="AB6010" s="119">
        <v>7</v>
      </c>
      <c r="AC6010" s="137">
        <f>(Z6010*(100-AB6010))/100</f>
        <v>1186447.5</v>
      </c>
      <c r="AD6010" s="137">
        <f>IF(AND(AC6010="",M6009=""),0,IF((AC6010=""),M6009, IF( (M6009=""),AC6010,SUM(AC6009:AC6012)+M6009)))</f>
        <v>3508847.5</v>
      </c>
      <c r="AE6010" s="137">
        <f>IF( (X6010=""),AD6010*1,AD6010*(X6010/100) )</f>
        <v>1208096.1942499999</v>
      </c>
      <c r="AF6010" s="137">
        <v>50000000</v>
      </c>
      <c r="AG6010" s="137">
        <f>IF((AF6010-AE6010) &gt; 1,0,IF((AF6010-AE6010)&lt;0,AE6010-AF6010,AF6010-AE6010))</f>
        <v>0</v>
      </c>
      <c r="AH6010" s="137">
        <v>0.02</v>
      </c>
    </row>
    <row r="6011" spans="1:34" s="173" customFormat="1" x14ac:dyDescent="0.55000000000000004">
      <c r="A6011" s="122"/>
      <c r="B6011" s="123"/>
      <c r="C6011" s="123"/>
      <c r="D6011" s="135"/>
      <c r="E6011" s="123"/>
      <c r="F6011" s="123"/>
      <c r="G6011" s="123"/>
      <c r="H6011" s="123"/>
      <c r="I6011" s="136"/>
      <c r="J6011" s="123"/>
      <c r="K6011" s="137"/>
      <c r="L6011" s="137" t="s">
        <v>63</v>
      </c>
      <c r="M6011" s="137">
        <f>SUM(M6009:M6010)</f>
        <v>62500</v>
      </c>
      <c r="N6011" s="123"/>
      <c r="O6011" s="108"/>
      <c r="P6011" s="138"/>
      <c r="Q6011" s="108"/>
      <c r="R6011" s="108"/>
      <c r="S6011" s="139"/>
      <c r="T6011" s="123"/>
      <c r="U6011" s="123"/>
      <c r="V6011" s="123"/>
      <c r="W6011" s="137"/>
      <c r="X6011" s="136"/>
      <c r="Y6011" s="137"/>
      <c r="Z6011" s="137"/>
      <c r="AA6011" s="119"/>
      <c r="AB6011" s="119"/>
      <c r="AC6011" s="137"/>
      <c r="AD6011" s="137"/>
      <c r="AE6011" s="137">
        <f>SUM(AE6009:AE6010)</f>
        <v>3508847.5</v>
      </c>
      <c r="AF6011" s="137"/>
      <c r="AG6011" s="137">
        <f>SUM(AG6009:AG6010)</f>
        <v>0</v>
      </c>
      <c r="AH6011" s="137"/>
    </row>
    <row r="6012" spans="1:34" s="173" customFormat="1" x14ac:dyDescent="0.55000000000000004">
      <c r="A6012" s="122" t="s">
        <v>4632</v>
      </c>
      <c r="B6012" s="123">
        <v>2584</v>
      </c>
      <c r="C6012" s="123">
        <v>6316</v>
      </c>
      <c r="D6012" s="135" t="s">
        <v>8265</v>
      </c>
      <c r="E6012" s="123" t="s">
        <v>37</v>
      </c>
      <c r="F6012" s="123">
        <v>5393</v>
      </c>
      <c r="G6012" s="123">
        <v>7</v>
      </c>
      <c r="H6012" s="123">
        <v>1</v>
      </c>
      <c r="I6012" s="136">
        <v>37</v>
      </c>
      <c r="J6012" s="123" t="s">
        <v>38</v>
      </c>
      <c r="K6012" s="137">
        <f>((G6012*400)+(H6012*100))+I6012</f>
        <v>2937</v>
      </c>
      <c r="L6012" s="137">
        <v>800</v>
      </c>
      <c r="M6012" s="137">
        <f>K6012*L6012</f>
        <v>2349600</v>
      </c>
      <c r="N6012" s="123"/>
      <c r="O6012" s="108"/>
      <c r="P6012" s="138"/>
      <c r="Q6012" s="108"/>
      <c r="R6012" s="108"/>
      <c r="S6012" s="139"/>
      <c r="T6012" s="123"/>
      <c r="U6012" s="123"/>
      <c r="V6012" s="123"/>
      <c r="W6012" s="137"/>
      <c r="X6012" s="136"/>
      <c r="Y6012" s="137"/>
      <c r="Z6012" s="137"/>
      <c r="AA6012" s="119"/>
      <c r="AB6012" s="119"/>
      <c r="AC6012" s="137"/>
      <c r="AD6012" s="137">
        <f>IF(AND(AC6012="",M6012=""),0,IF((AC6012=""),M6012,IF((M6012=""),AC6012,AC6012+M6012)))</f>
        <v>2349600</v>
      </c>
      <c r="AE6012" s="137">
        <f>IF( (X6012=""),AD6012*1,AD6012*(X6012/100) )</f>
        <v>2349600</v>
      </c>
      <c r="AF6012" s="137">
        <v>0</v>
      </c>
      <c r="AG6012" s="137">
        <f>IF((AF6012-AE6012) &gt; 1,0,IF((AF6012-AE6012)&lt;0,AE6012-AF6012,AF6012-AE6012))</f>
        <v>2349600</v>
      </c>
      <c r="AH6012" s="137">
        <v>0.01</v>
      </c>
    </row>
    <row r="6013" spans="1:34" s="173" customFormat="1" x14ac:dyDescent="0.55000000000000004">
      <c r="A6013" s="122"/>
      <c r="B6013" s="123"/>
      <c r="C6013" s="123"/>
      <c r="D6013" s="135"/>
      <c r="E6013" s="123"/>
      <c r="F6013" s="123"/>
      <c r="G6013" s="123"/>
      <c r="H6013" s="123"/>
      <c r="I6013" s="136"/>
      <c r="J6013" s="123"/>
      <c r="K6013" s="137"/>
      <c r="L6013" s="137" t="s">
        <v>63</v>
      </c>
      <c r="M6013" s="137">
        <f>SUM(M6012:M6012)</f>
        <v>2349600</v>
      </c>
      <c r="N6013" s="123"/>
      <c r="O6013" s="108"/>
      <c r="P6013" s="138"/>
      <c r="Q6013" s="108"/>
      <c r="R6013" s="108"/>
      <c r="S6013" s="139"/>
      <c r="T6013" s="123"/>
      <c r="U6013" s="123"/>
      <c r="V6013" s="123"/>
      <c r="W6013" s="137"/>
      <c r="X6013" s="136"/>
      <c r="Y6013" s="137"/>
      <c r="Z6013" s="137"/>
      <c r="AA6013" s="119"/>
      <c r="AB6013" s="119"/>
      <c r="AC6013" s="137"/>
      <c r="AD6013" s="137"/>
      <c r="AE6013" s="137">
        <f>SUM(AE6012:AE6012)</f>
        <v>2349600</v>
      </c>
      <c r="AF6013" s="137"/>
      <c r="AG6013" s="137">
        <f>SUM(AG6012:AG6012)</f>
        <v>2349600</v>
      </c>
      <c r="AH6013" s="137"/>
    </row>
    <row r="6014" spans="1:34" s="173" customFormat="1" x14ac:dyDescent="0.55000000000000004">
      <c r="A6014" s="122" t="s">
        <v>8268</v>
      </c>
      <c r="B6014" s="123">
        <v>2585</v>
      </c>
      <c r="C6014" s="123">
        <v>7845</v>
      </c>
      <c r="D6014" s="135" t="s">
        <v>8269</v>
      </c>
      <c r="E6014" s="123" t="s">
        <v>34</v>
      </c>
      <c r="F6014" s="123">
        <v>2462</v>
      </c>
      <c r="G6014" s="123">
        <v>0</v>
      </c>
      <c r="H6014" s="123">
        <v>1</v>
      </c>
      <c r="I6014" s="136">
        <v>10</v>
      </c>
      <c r="J6014" s="123" t="s">
        <v>35</v>
      </c>
      <c r="K6014" s="137">
        <f>((G6014*400)+(H6014*100))+I6014</f>
        <v>110</v>
      </c>
      <c r="L6014" s="137">
        <v>400</v>
      </c>
      <c r="M6014" s="137">
        <f>K6014*L6014</f>
        <v>44000</v>
      </c>
      <c r="N6014" s="123">
        <v>1</v>
      </c>
      <c r="O6014" s="108" t="s">
        <v>8266</v>
      </c>
      <c r="P6014" s="138">
        <v>3570800208200</v>
      </c>
      <c r="Q6014" s="108" t="s">
        <v>8267</v>
      </c>
      <c r="R6014" s="108" t="s">
        <v>8270</v>
      </c>
      <c r="S6014" s="139" t="s">
        <v>8271</v>
      </c>
      <c r="T6014" s="123" t="s">
        <v>51</v>
      </c>
      <c r="U6014" s="123" t="s">
        <v>45</v>
      </c>
      <c r="V6014" s="123" t="s">
        <v>52</v>
      </c>
      <c r="W6014" s="137">
        <v>188</v>
      </c>
      <c r="X6014" s="136">
        <v>74.23</v>
      </c>
      <c r="Y6014" s="137">
        <v>6750</v>
      </c>
      <c r="Z6014" s="137">
        <f>W6014*Y6014</f>
        <v>1269000</v>
      </c>
      <c r="AA6014" s="119">
        <v>6</v>
      </c>
      <c r="AB6014" s="119">
        <v>6</v>
      </c>
      <c r="AC6014" s="137">
        <f>(Z6014*(100-AB6014))/100</f>
        <v>1192860</v>
      </c>
      <c r="AD6014" s="137">
        <f>IF(AND(AC6014="",M6014=""),0,IF((AC6014=""),M6014, IF( (M6014=""),AC6014,SUM(AC6014:AC6018)+M6014)))</f>
        <v>1650998.15</v>
      </c>
      <c r="AE6014" s="137">
        <f>IF( (X6014=""),AD6014*1,AD6014*(X6014/100) )</f>
        <v>1225535.9267450001</v>
      </c>
      <c r="AF6014" s="137">
        <v>50000000</v>
      </c>
      <c r="AG6014" s="137">
        <f>IF((AF6014-AE6014) &gt; 1,0,IF((AF6014-AE6014)&lt;0,AE6014-AF6014,AF6014-AE6014))</f>
        <v>0</v>
      </c>
      <c r="AH6014" s="137">
        <v>0.02</v>
      </c>
    </row>
    <row r="6015" spans="1:34" s="173" customFormat="1" x14ac:dyDescent="0.55000000000000004">
      <c r="A6015" s="122"/>
      <c r="B6015" s="123"/>
      <c r="C6015" s="123"/>
      <c r="D6015" s="135"/>
      <c r="E6015" s="123"/>
      <c r="F6015" s="123"/>
      <c r="G6015" s="123"/>
      <c r="H6015" s="123"/>
      <c r="I6015" s="136"/>
      <c r="J6015" s="123"/>
      <c r="K6015" s="137"/>
      <c r="L6015" s="137"/>
      <c r="M6015" s="137"/>
      <c r="N6015" s="123">
        <v>2</v>
      </c>
      <c r="O6015" s="108" t="s">
        <v>8266</v>
      </c>
      <c r="P6015" s="138">
        <v>3570800208200</v>
      </c>
      <c r="Q6015" s="108" t="s">
        <v>8267</v>
      </c>
      <c r="R6015" s="108" t="s">
        <v>8270</v>
      </c>
      <c r="S6015" s="139" t="s">
        <v>8272</v>
      </c>
      <c r="T6015" s="123" t="s">
        <v>51</v>
      </c>
      <c r="U6015" s="123" t="s">
        <v>45</v>
      </c>
      <c r="V6015" s="123" t="s">
        <v>52</v>
      </c>
      <c r="W6015" s="137">
        <v>65.27</v>
      </c>
      <c r="X6015" s="136">
        <v>25.77</v>
      </c>
      <c r="Y6015" s="137">
        <v>6750</v>
      </c>
      <c r="Z6015" s="137">
        <f>W6015*Y6015</f>
        <v>440572.5</v>
      </c>
      <c r="AA6015" s="119">
        <v>6</v>
      </c>
      <c r="AB6015" s="119">
        <v>6</v>
      </c>
      <c r="AC6015" s="137">
        <f>(Z6015*(100-AB6015))/100</f>
        <v>414138.15</v>
      </c>
      <c r="AD6015" s="137">
        <f>IF(AND(AC6015="",M6014=""),0,IF((AC6015=""),M6014, IF( (M6014=""),AC6015,SUM(AC6014:AC6018)+M6014)))</f>
        <v>1650998.15</v>
      </c>
      <c r="AE6015" s="137">
        <f>IF( (X6015=""),AD6015*1,AD6015*(X6015/100) )</f>
        <v>425462.22325499996</v>
      </c>
      <c r="AF6015" s="137">
        <v>50000000</v>
      </c>
      <c r="AG6015" s="137">
        <f>IF((AF6015-AE6015) &gt; 1,0,IF((AF6015-AE6015)&lt;0,AE6015-AF6015,AF6015-AE6015))</f>
        <v>0</v>
      </c>
      <c r="AH6015" s="137">
        <v>0.02</v>
      </c>
    </row>
    <row r="6016" spans="1:34" s="173" customFormat="1" x14ac:dyDescent="0.55000000000000004">
      <c r="A6016" s="122"/>
      <c r="B6016" s="123"/>
      <c r="C6016" s="123"/>
      <c r="D6016" s="135"/>
      <c r="E6016" s="123"/>
      <c r="F6016" s="123"/>
      <c r="G6016" s="123"/>
      <c r="H6016" s="123"/>
      <c r="I6016" s="136"/>
      <c r="J6016" s="123"/>
      <c r="K6016" s="137"/>
      <c r="L6016" s="137" t="s">
        <v>63</v>
      </c>
      <c r="M6016" s="137">
        <f>SUM(M6014:M6015)</f>
        <v>44000</v>
      </c>
      <c r="N6016" s="123"/>
      <c r="O6016" s="108"/>
      <c r="P6016" s="138"/>
      <c r="Q6016" s="108"/>
      <c r="R6016" s="108"/>
      <c r="S6016" s="139"/>
      <c r="T6016" s="123"/>
      <c r="U6016" s="123"/>
      <c r="V6016" s="123"/>
      <c r="W6016" s="137"/>
      <c r="X6016" s="136"/>
      <c r="Y6016" s="137"/>
      <c r="Z6016" s="137"/>
      <c r="AA6016" s="119"/>
      <c r="AB6016" s="119"/>
      <c r="AC6016" s="137"/>
      <c r="AD6016" s="137"/>
      <c r="AE6016" s="137">
        <f>SUM(AE6014:AE6015)</f>
        <v>1650998.15</v>
      </c>
      <c r="AF6016" s="137"/>
      <c r="AG6016" s="137">
        <f>SUM(AG6014:AG6015)</f>
        <v>0</v>
      </c>
      <c r="AH6016" s="137"/>
    </row>
    <row r="6017" spans="1:34" s="173" customFormat="1" x14ac:dyDescent="0.55000000000000004">
      <c r="A6017" s="122" t="s">
        <v>8273</v>
      </c>
      <c r="B6017" s="123">
        <v>2586</v>
      </c>
      <c r="C6017" s="123">
        <v>9910</v>
      </c>
      <c r="D6017" s="135"/>
      <c r="E6017" s="123" t="s">
        <v>37</v>
      </c>
      <c r="F6017" s="123"/>
      <c r="G6017" s="123">
        <v>11</v>
      </c>
      <c r="H6017" s="123">
        <v>0</v>
      </c>
      <c r="I6017" s="136">
        <v>33</v>
      </c>
      <c r="J6017" s="123" t="s">
        <v>38</v>
      </c>
      <c r="K6017" s="137">
        <f>((G6017*400)+(H6017*100))+I6017</f>
        <v>4433</v>
      </c>
      <c r="L6017" s="137">
        <v>225</v>
      </c>
      <c r="M6017" s="137">
        <f>K6017*L6017</f>
        <v>997425</v>
      </c>
      <c r="N6017" s="123"/>
      <c r="O6017" s="108"/>
      <c r="P6017" s="138"/>
      <c r="Q6017" s="108"/>
      <c r="R6017" s="108"/>
      <c r="S6017" s="139"/>
      <c r="T6017" s="123"/>
      <c r="U6017" s="123"/>
      <c r="V6017" s="123"/>
      <c r="W6017" s="137"/>
      <c r="X6017" s="136"/>
      <c r="Y6017" s="137"/>
      <c r="Z6017" s="137"/>
      <c r="AA6017" s="119"/>
      <c r="AB6017" s="119"/>
      <c r="AC6017" s="137"/>
      <c r="AD6017" s="137">
        <f>IF(AND(AC6017="",M6017=""),0,IF((AC6017=""),M6017,IF((M6017=""),AC6017,AC6017+M6017)))</f>
        <v>997425</v>
      </c>
      <c r="AE6017" s="137">
        <f>IF( (X6017=""),AD6017*1,AD6017*(X6017/100) )</f>
        <v>997425</v>
      </c>
      <c r="AF6017" s="137">
        <v>0</v>
      </c>
      <c r="AG6017" s="137">
        <f>IF((AF6017-AE6017) &gt; 1,0,IF((AF6017-AE6017)&lt;0,AE6017-AF6017,AF6017-AE6017))</f>
        <v>997425</v>
      </c>
      <c r="AH6017" s="137">
        <v>0.01</v>
      </c>
    </row>
    <row r="6018" spans="1:34" s="173" customFormat="1" x14ac:dyDescent="0.55000000000000004">
      <c r="A6018" s="122"/>
      <c r="B6018" s="123"/>
      <c r="C6018" s="123"/>
      <c r="D6018" s="135"/>
      <c r="E6018" s="123"/>
      <c r="F6018" s="123"/>
      <c r="G6018" s="123"/>
      <c r="H6018" s="123"/>
      <c r="I6018" s="136"/>
      <c r="J6018" s="123"/>
      <c r="K6018" s="137"/>
      <c r="L6018" s="137" t="s">
        <v>63</v>
      </c>
      <c r="M6018" s="137">
        <f>SUM(M6017:M6017)</f>
        <v>997425</v>
      </c>
      <c r="N6018" s="123"/>
      <c r="O6018" s="108"/>
      <c r="P6018" s="138"/>
      <c r="Q6018" s="108"/>
      <c r="R6018" s="108"/>
      <c r="S6018" s="139"/>
      <c r="T6018" s="123"/>
      <c r="U6018" s="123"/>
      <c r="V6018" s="123"/>
      <c r="W6018" s="137"/>
      <c r="X6018" s="136"/>
      <c r="Y6018" s="137"/>
      <c r="Z6018" s="137"/>
      <c r="AA6018" s="119"/>
      <c r="AB6018" s="119"/>
      <c r="AC6018" s="137"/>
      <c r="AD6018" s="137"/>
      <c r="AE6018" s="137">
        <f>SUM(AE6017:AE6017)</f>
        <v>997425</v>
      </c>
      <c r="AF6018" s="137"/>
      <c r="AG6018" s="137">
        <f>SUM(AG6017:AG6017)</f>
        <v>997425</v>
      </c>
      <c r="AH6018" s="137"/>
    </row>
    <row r="6019" spans="1:34" s="173" customFormat="1" x14ac:dyDescent="0.55000000000000004">
      <c r="A6019" s="122" t="s">
        <v>8274</v>
      </c>
      <c r="B6019" s="123">
        <v>2587</v>
      </c>
      <c r="C6019" s="123">
        <v>9228</v>
      </c>
      <c r="D6019" s="135" t="s">
        <v>8275</v>
      </c>
      <c r="E6019" s="123" t="s">
        <v>34</v>
      </c>
      <c r="F6019" s="123">
        <v>17650</v>
      </c>
      <c r="G6019" s="123">
        <v>2</v>
      </c>
      <c r="H6019" s="123">
        <v>1</v>
      </c>
      <c r="I6019" s="136">
        <v>33</v>
      </c>
      <c r="J6019" s="123" t="s">
        <v>38</v>
      </c>
      <c r="K6019" s="137">
        <f>((G6019*400)+(H6019*100))+I6019</f>
        <v>933</v>
      </c>
      <c r="L6019" s="137">
        <v>400</v>
      </c>
      <c r="M6019" s="137">
        <f>K6019*L6019</f>
        <v>373200</v>
      </c>
      <c r="N6019" s="123"/>
      <c r="O6019" s="108"/>
      <c r="P6019" s="138"/>
      <c r="Q6019" s="108"/>
      <c r="R6019" s="108"/>
      <c r="S6019" s="139"/>
      <c r="T6019" s="123"/>
      <c r="U6019" s="123"/>
      <c r="V6019" s="123"/>
      <c r="W6019" s="137"/>
      <c r="X6019" s="136"/>
      <c r="Y6019" s="137"/>
      <c r="Z6019" s="137"/>
      <c r="AA6019" s="119"/>
      <c r="AB6019" s="119"/>
      <c r="AC6019" s="137"/>
      <c r="AD6019" s="137">
        <f>IF(AND(AC6019="",M6019=""),0,IF((AC6019=""),M6019,IF((M6019=""),AC6019,AC6019+M6019)))</f>
        <v>373200</v>
      </c>
      <c r="AE6019" s="137">
        <f>IF( (X6019=""),AD6019*1,AD6019*(X6019/100) )</f>
        <v>373200</v>
      </c>
      <c r="AF6019" s="137">
        <v>50000000</v>
      </c>
      <c r="AG6019" s="137">
        <f>IF((AF6019-AE6019) &gt; 1,0,IF((AF6019-AE6019)&lt;0,AE6019-AF6019,AF6019-AE6019))</f>
        <v>0</v>
      </c>
      <c r="AH6019" s="137">
        <v>0.01</v>
      </c>
    </row>
    <row r="6020" spans="1:34" s="173" customFormat="1" x14ac:dyDescent="0.55000000000000004">
      <c r="A6020" s="122"/>
      <c r="B6020" s="123"/>
      <c r="C6020" s="123"/>
      <c r="D6020" s="135"/>
      <c r="E6020" s="123"/>
      <c r="F6020" s="123"/>
      <c r="G6020" s="123"/>
      <c r="H6020" s="123"/>
      <c r="I6020" s="136"/>
      <c r="J6020" s="123"/>
      <c r="K6020" s="137"/>
      <c r="L6020" s="137" t="s">
        <v>63</v>
      </c>
      <c r="M6020" s="137">
        <f>SUM(M6019:M6019)</f>
        <v>373200</v>
      </c>
      <c r="N6020" s="123"/>
      <c r="O6020" s="108"/>
      <c r="P6020" s="138"/>
      <c r="Q6020" s="108"/>
      <c r="R6020" s="108"/>
      <c r="S6020" s="139"/>
      <c r="T6020" s="123"/>
      <c r="U6020" s="123"/>
      <c r="V6020" s="123"/>
      <c r="W6020" s="137"/>
      <c r="X6020" s="136"/>
      <c r="Y6020" s="137"/>
      <c r="Z6020" s="137"/>
      <c r="AA6020" s="119"/>
      <c r="AB6020" s="119"/>
      <c r="AC6020" s="137"/>
      <c r="AD6020" s="137"/>
      <c r="AE6020" s="137">
        <f>SUM(AE6019:AE6019)</f>
        <v>373200</v>
      </c>
      <c r="AF6020" s="137"/>
      <c r="AG6020" s="137">
        <f>SUM(AG6019:AG6019)</f>
        <v>0</v>
      </c>
      <c r="AH6020" s="137"/>
    </row>
    <row r="6021" spans="1:34" s="99" customFormat="1" x14ac:dyDescent="0.55000000000000004">
      <c r="A6021" s="107" t="s">
        <v>8276</v>
      </c>
      <c r="B6021" s="161">
        <v>2869</v>
      </c>
      <c r="C6021" s="161">
        <v>6377</v>
      </c>
      <c r="D6021" s="162" t="s">
        <v>8277</v>
      </c>
      <c r="E6021" s="161" t="s">
        <v>37</v>
      </c>
      <c r="F6021" s="161">
        <v>5342</v>
      </c>
      <c r="G6021" s="161">
        <v>4</v>
      </c>
      <c r="H6021" s="161">
        <v>1</v>
      </c>
      <c r="I6021" s="163">
        <v>37</v>
      </c>
      <c r="J6021" s="161" t="s">
        <v>38</v>
      </c>
      <c r="K6021" s="121">
        <f>((G6021*400)+(H6021*100))+I6021</f>
        <v>1737</v>
      </c>
      <c r="L6021" s="121">
        <v>400</v>
      </c>
      <c r="M6021" s="121">
        <f>K6021*L6021</f>
        <v>694800</v>
      </c>
      <c r="N6021" s="161"/>
      <c r="O6021" s="164"/>
      <c r="P6021" s="165"/>
      <c r="Q6021" s="164"/>
      <c r="R6021" s="164"/>
      <c r="S6021" s="166"/>
      <c r="T6021" s="161"/>
      <c r="U6021" s="161"/>
      <c r="V6021" s="161"/>
      <c r="W6021" s="121"/>
      <c r="X6021" s="163"/>
      <c r="Y6021" s="121"/>
      <c r="Z6021" s="121"/>
      <c r="AA6021" s="167"/>
      <c r="AB6021" s="167"/>
      <c r="AC6021" s="121"/>
      <c r="AD6021" s="121">
        <f>IF(AND(AC6021="",M6021=""),0,IF((AC6021=""),M6021,IF((M6021=""),AC6021,AC6021+M6021)))</f>
        <v>694800</v>
      </c>
      <c r="AE6021" s="121">
        <f>IF( (X6021=""),AD6021*1,AD6021*(X6021/100) )</f>
        <v>694800</v>
      </c>
      <c r="AF6021" s="121">
        <v>0</v>
      </c>
      <c r="AG6021" s="121">
        <f>IF((AF6021-AE6021) &gt; 1,0,IF((AF6021-AE6021)&lt;0,AE6021-AF6021,AF6021-AE6021))</f>
        <v>694800</v>
      </c>
      <c r="AH6021" s="121">
        <v>0.01</v>
      </c>
    </row>
    <row r="6022" spans="1:34" s="99" customFormat="1" x14ac:dyDescent="0.55000000000000004">
      <c r="A6022" s="107"/>
      <c r="B6022" s="161"/>
      <c r="C6022" s="161"/>
      <c r="D6022" s="162"/>
      <c r="E6022" s="161"/>
      <c r="F6022" s="161"/>
      <c r="G6022" s="161"/>
      <c r="H6022" s="161"/>
      <c r="I6022" s="163"/>
      <c r="J6022" s="161"/>
      <c r="K6022" s="121"/>
      <c r="L6022" s="121" t="s">
        <v>63</v>
      </c>
      <c r="M6022" s="121">
        <f>SUM(M6021:M6021)</f>
        <v>694800</v>
      </c>
      <c r="N6022" s="161"/>
      <c r="O6022" s="164"/>
      <c r="P6022" s="165"/>
      <c r="Q6022" s="164"/>
      <c r="R6022" s="164"/>
      <c r="S6022" s="166"/>
      <c r="T6022" s="161"/>
      <c r="U6022" s="161"/>
      <c r="V6022" s="161"/>
      <c r="W6022" s="121"/>
      <c r="X6022" s="163"/>
      <c r="Y6022" s="121"/>
      <c r="Z6022" s="121"/>
      <c r="AA6022" s="167"/>
      <c r="AB6022" s="167"/>
      <c r="AC6022" s="121"/>
      <c r="AD6022" s="121"/>
      <c r="AE6022" s="121">
        <f>SUM(AE6021:AE6021)</f>
        <v>694800</v>
      </c>
      <c r="AF6022" s="121"/>
      <c r="AG6022" s="121">
        <f>SUM(AG6021:AG6021)</f>
        <v>694800</v>
      </c>
      <c r="AH6022" s="121"/>
    </row>
    <row r="6023" spans="1:34" s="173" customFormat="1" x14ac:dyDescent="0.55000000000000004">
      <c r="A6023" s="122" t="s">
        <v>8278</v>
      </c>
      <c r="B6023" s="123">
        <v>2588</v>
      </c>
      <c r="C6023" s="123">
        <v>7937</v>
      </c>
      <c r="D6023" s="135" t="s">
        <v>8279</v>
      </c>
      <c r="E6023" s="123" t="s">
        <v>34</v>
      </c>
      <c r="F6023" s="123">
        <v>23807</v>
      </c>
      <c r="G6023" s="123">
        <v>3</v>
      </c>
      <c r="H6023" s="123">
        <v>2</v>
      </c>
      <c r="I6023" s="136">
        <v>90.1</v>
      </c>
      <c r="J6023" s="123" t="s">
        <v>38</v>
      </c>
      <c r="K6023" s="137">
        <f>((G6023*400)+(H6023*100))+I6023</f>
        <v>1490.1</v>
      </c>
      <c r="L6023" s="137">
        <v>400</v>
      </c>
      <c r="M6023" s="137">
        <f>K6023*L6023</f>
        <v>596040</v>
      </c>
      <c r="N6023" s="123"/>
      <c r="O6023" s="108"/>
      <c r="P6023" s="138"/>
      <c r="Q6023" s="108"/>
      <c r="R6023" s="108"/>
      <c r="S6023" s="139"/>
      <c r="T6023" s="123"/>
      <c r="U6023" s="123"/>
      <c r="V6023" s="123"/>
      <c r="W6023" s="137"/>
      <c r="X6023" s="136"/>
      <c r="Y6023" s="137"/>
      <c r="Z6023" s="137"/>
      <c r="AA6023" s="119"/>
      <c r="AB6023" s="119"/>
      <c r="AC6023" s="137"/>
      <c r="AD6023" s="137">
        <f>IF(AND(AC6023="",M6023=""),0,IF((AC6023=""),M6023,IF((M6023=""),AC6023,AC6023+M6023)))</f>
        <v>596040</v>
      </c>
      <c r="AE6023" s="137">
        <f>IF( (X6023=""),AD6023*1,AD6023*(X6023/100) )</f>
        <v>596040</v>
      </c>
      <c r="AF6023" s="137">
        <v>50000000</v>
      </c>
      <c r="AG6023" s="137">
        <f>IF((AF6023-AE6023) &gt; 1,0,IF((AF6023-AE6023)&lt;0,AE6023-AF6023,AF6023-AE6023))</f>
        <v>0</v>
      </c>
      <c r="AH6023" s="137">
        <v>0.01</v>
      </c>
    </row>
    <row r="6024" spans="1:34" s="173" customFormat="1" x14ac:dyDescent="0.55000000000000004">
      <c r="A6024" s="122"/>
      <c r="B6024" s="123"/>
      <c r="C6024" s="123"/>
      <c r="D6024" s="135"/>
      <c r="E6024" s="123"/>
      <c r="F6024" s="123"/>
      <c r="G6024" s="123"/>
      <c r="H6024" s="123"/>
      <c r="I6024" s="136"/>
      <c r="J6024" s="123"/>
      <c r="K6024" s="137"/>
      <c r="L6024" s="137" t="s">
        <v>63</v>
      </c>
      <c r="M6024" s="137">
        <f>SUM(M6023:M6023)</f>
        <v>596040</v>
      </c>
      <c r="N6024" s="123"/>
      <c r="O6024" s="108"/>
      <c r="P6024" s="138"/>
      <c r="Q6024" s="108"/>
      <c r="R6024" s="108"/>
      <c r="S6024" s="139"/>
      <c r="T6024" s="123"/>
      <c r="U6024" s="123"/>
      <c r="V6024" s="123"/>
      <c r="W6024" s="137"/>
      <c r="X6024" s="136"/>
      <c r="Y6024" s="137"/>
      <c r="Z6024" s="137"/>
      <c r="AA6024" s="119"/>
      <c r="AB6024" s="119"/>
      <c r="AC6024" s="137"/>
      <c r="AD6024" s="137"/>
      <c r="AE6024" s="137">
        <f>SUM(AE6023:AE6023)</f>
        <v>596040</v>
      </c>
      <c r="AF6024" s="137"/>
      <c r="AG6024" s="137">
        <f>SUM(AG6023:AG6023)</f>
        <v>0</v>
      </c>
      <c r="AH6024" s="137"/>
    </row>
    <row r="6025" spans="1:34" s="173" customFormat="1" x14ac:dyDescent="0.55000000000000004">
      <c r="A6025" s="122" t="s">
        <v>8280</v>
      </c>
      <c r="B6025" s="123">
        <v>2589</v>
      </c>
      <c r="C6025" s="123">
        <v>5176</v>
      </c>
      <c r="D6025" s="135" t="s">
        <v>8281</v>
      </c>
      <c r="E6025" s="123" t="s">
        <v>34</v>
      </c>
      <c r="F6025" s="123">
        <v>19672</v>
      </c>
      <c r="G6025" s="123">
        <v>21</v>
      </c>
      <c r="H6025" s="123">
        <v>3</v>
      </c>
      <c r="I6025" s="136">
        <v>71.599999999999994</v>
      </c>
      <c r="J6025" s="123" t="s">
        <v>38</v>
      </c>
      <c r="K6025" s="137">
        <f>((G6025*400)+(H6025*100))+I6025</f>
        <v>8771.6</v>
      </c>
      <c r="L6025" s="137">
        <v>225</v>
      </c>
      <c r="M6025" s="137">
        <f>K6025*L6025</f>
        <v>1973610</v>
      </c>
      <c r="N6025" s="123"/>
      <c r="O6025" s="108"/>
      <c r="P6025" s="138"/>
      <c r="Q6025" s="108"/>
      <c r="R6025" s="108"/>
      <c r="S6025" s="139"/>
      <c r="T6025" s="123"/>
      <c r="U6025" s="123"/>
      <c r="V6025" s="123"/>
      <c r="W6025" s="137"/>
      <c r="X6025" s="136"/>
      <c r="Y6025" s="137"/>
      <c r="Z6025" s="137"/>
      <c r="AA6025" s="119"/>
      <c r="AB6025" s="119"/>
      <c r="AC6025" s="137"/>
      <c r="AD6025" s="137">
        <f>IF(AND(AC6025="",M6025=""),0,IF((AC6025=""),M6025,IF((M6025=""),AC6025,AC6025+M6025)))</f>
        <v>1973610</v>
      </c>
      <c r="AE6025" s="137">
        <f>IF( (X6025=""),AD6025*1,AD6025*(X6025/100) )</f>
        <v>1973610</v>
      </c>
      <c r="AF6025" s="137">
        <v>50000000</v>
      </c>
      <c r="AG6025" s="137">
        <f>IF((AF6025-AE6025) &gt; 1,0,IF((AF6025-AE6025)&lt;0,AE6025-AF6025,AF6025-AE6025))</f>
        <v>0</v>
      </c>
      <c r="AH6025" s="137">
        <v>0.01</v>
      </c>
    </row>
    <row r="6026" spans="1:34" s="173" customFormat="1" x14ac:dyDescent="0.55000000000000004">
      <c r="A6026" s="122"/>
      <c r="B6026" s="123"/>
      <c r="C6026" s="123"/>
      <c r="D6026" s="135"/>
      <c r="E6026" s="123"/>
      <c r="F6026" s="123"/>
      <c r="G6026" s="123"/>
      <c r="H6026" s="123"/>
      <c r="I6026" s="136"/>
      <c r="J6026" s="123"/>
      <c r="K6026" s="137"/>
      <c r="L6026" s="137" t="s">
        <v>63</v>
      </c>
      <c r="M6026" s="137">
        <f>SUM(M6025:M6025)</f>
        <v>1973610</v>
      </c>
      <c r="N6026" s="123"/>
      <c r="O6026" s="108"/>
      <c r="P6026" s="138"/>
      <c r="Q6026" s="108"/>
      <c r="R6026" s="108"/>
      <c r="S6026" s="139"/>
      <c r="T6026" s="123"/>
      <c r="U6026" s="123"/>
      <c r="V6026" s="123"/>
      <c r="W6026" s="137"/>
      <c r="X6026" s="136"/>
      <c r="Y6026" s="137"/>
      <c r="Z6026" s="137"/>
      <c r="AA6026" s="119"/>
      <c r="AB6026" s="119"/>
      <c r="AC6026" s="137"/>
      <c r="AD6026" s="137"/>
      <c r="AE6026" s="137">
        <f>SUM(AE6025:AE6025)</f>
        <v>1973610</v>
      </c>
      <c r="AF6026" s="137"/>
      <c r="AG6026" s="137">
        <f>SUM(AG6025:AG6025)</f>
        <v>0</v>
      </c>
      <c r="AH6026" s="137"/>
    </row>
    <row r="6027" spans="1:34" s="173" customFormat="1" x14ac:dyDescent="0.55000000000000004">
      <c r="A6027" s="122" t="s">
        <v>8284</v>
      </c>
      <c r="B6027" s="123">
        <v>2590</v>
      </c>
      <c r="C6027" s="123">
        <v>6895</v>
      </c>
      <c r="D6027" s="135" t="s">
        <v>8285</v>
      </c>
      <c r="E6027" s="123" t="s">
        <v>34</v>
      </c>
      <c r="F6027" s="123">
        <v>23588</v>
      </c>
      <c r="G6027" s="123">
        <v>1</v>
      </c>
      <c r="H6027" s="123">
        <v>1</v>
      </c>
      <c r="I6027" s="136">
        <v>9</v>
      </c>
      <c r="J6027" s="123" t="s">
        <v>35</v>
      </c>
      <c r="K6027" s="137">
        <f>((G6027*400)+(H6027*100))+I6027</f>
        <v>509</v>
      </c>
      <c r="L6027" s="137">
        <v>4000</v>
      </c>
      <c r="M6027" s="137">
        <f>K6027*L6027</f>
        <v>2036000</v>
      </c>
      <c r="N6027" s="123">
        <v>1</v>
      </c>
      <c r="O6027" s="108" t="s">
        <v>8282</v>
      </c>
      <c r="P6027" s="138">
        <v>3100602867715</v>
      </c>
      <c r="Q6027" s="108" t="s">
        <v>8283</v>
      </c>
      <c r="R6027" s="108" t="s">
        <v>8286</v>
      </c>
      <c r="S6027" s="139" t="s">
        <v>8287</v>
      </c>
      <c r="T6027" s="123" t="s">
        <v>73</v>
      </c>
      <c r="U6027" s="123" t="s">
        <v>45</v>
      </c>
      <c r="V6027" s="123" t="s">
        <v>52</v>
      </c>
      <c r="W6027" s="137">
        <v>280</v>
      </c>
      <c r="X6027" s="136">
        <v>75.37</v>
      </c>
      <c r="Y6027" s="137">
        <v>6600</v>
      </c>
      <c r="Z6027" s="137">
        <f>W6027*Y6027</f>
        <v>1848000</v>
      </c>
      <c r="AA6027" s="119">
        <v>12</v>
      </c>
      <c r="AB6027" s="119">
        <v>14</v>
      </c>
      <c r="AC6027" s="137">
        <f>(Z6027*(100-AB6027))/100</f>
        <v>1589280</v>
      </c>
      <c r="AD6027" s="137">
        <f>IF(AND(AC6027="",M6027=""),0,IF((AC6027=""),M6027, IF( (M6027=""),AC6027,SUM(AC6027:AC6031)+M6027)))</f>
        <v>4146366.04</v>
      </c>
      <c r="AE6027" s="137">
        <f>IF( (X6027=""),AD6027*1,AD6027*(X6027/100) )</f>
        <v>3125116.0843480001</v>
      </c>
      <c r="AF6027" s="137">
        <v>50000000</v>
      </c>
      <c r="AG6027" s="137">
        <f>IF((AF6027-AE6027) &gt; 1,0,IF((AF6027-AE6027)&lt;0,AE6027-AF6027,AF6027-AE6027))</f>
        <v>0</v>
      </c>
      <c r="AH6027" s="137">
        <v>0.02</v>
      </c>
    </row>
    <row r="6028" spans="1:34" s="173" customFormat="1" x14ac:dyDescent="0.55000000000000004">
      <c r="A6028" s="122"/>
      <c r="B6028" s="123"/>
      <c r="C6028" s="123"/>
      <c r="D6028" s="135"/>
      <c r="E6028" s="123"/>
      <c r="F6028" s="123"/>
      <c r="G6028" s="123"/>
      <c r="H6028" s="123"/>
      <c r="I6028" s="136"/>
      <c r="J6028" s="123"/>
      <c r="K6028" s="137"/>
      <c r="L6028" s="137"/>
      <c r="M6028" s="137"/>
      <c r="N6028" s="123">
        <v>2</v>
      </c>
      <c r="O6028" s="108" t="s">
        <v>8282</v>
      </c>
      <c r="P6028" s="138">
        <v>3100602867715</v>
      </c>
      <c r="Q6028" s="108" t="s">
        <v>8283</v>
      </c>
      <c r="R6028" s="108" t="s">
        <v>8286</v>
      </c>
      <c r="S6028" s="139" t="s">
        <v>8288</v>
      </c>
      <c r="T6028" s="123" t="s">
        <v>73</v>
      </c>
      <c r="U6028" s="123" t="s">
        <v>45</v>
      </c>
      <c r="V6028" s="123" t="s">
        <v>75</v>
      </c>
      <c r="W6028" s="137">
        <v>43.2</v>
      </c>
      <c r="X6028" s="136">
        <v>11.63</v>
      </c>
      <c r="Y6028" s="137">
        <v>6600</v>
      </c>
      <c r="Z6028" s="137">
        <f>W6028*Y6028</f>
        <v>285120</v>
      </c>
      <c r="AA6028" s="119">
        <v>12</v>
      </c>
      <c r="AB6028" s="119">
        <v>14</v>
      </c>
      <c r="AC6028" s="137">
        <f>(Z6028*(100-AB6028))/100</f>
        <v>245203.20000000001</v>
      </c>
      <c r="AD6028" s="137">
        <f>IF(AND(AC6028="",M6027=""),0,IF((AC6028=""),M6027, IF( (M6027=""),AC6028,SUM(AC6027:AC6031)+M6027)))</f>
        <v>4146366.04</v>
      </c>
      <c r="AE6028" s="137">
        <f>IF( (X6028=""),AD6028*1,AD6028*(X6028/100) )</f>
        <v>482222.37045200006</v>
      </c>
      <c r="AF6028" s="137">
        <v>0</v>
      </c>
      <c r="AG6028" s="137">
        <f>IF((AF6028-AE6028) &gt; 1,0,IF((AF6028-AE6028)&lt;0,AE6028-AF6028,AF6028-AE6028))</f>
        <v>482222.37045200006</v>
      </c>
      <c r="AH6028" s="137">
        <v>0.3</v>
      </c>
    </row>
    <row r="6029" spans="1:34" s="173" customFormat="1" x14ac:dyDescent="0.55000000000000004">
      <c r="A6029" s="122"/>
      <c r="B6029" s="123"/>
      <c r="C6029" s="123"/>
      <c r="D6029" s="135"/>
      <c r="E6029" s="123"/>
      <c r="F6029" s="123"/>
      <c r="G6029" s="123"/>
      <c r="H6029" s="123"/>
      <c r="I6029" s="136"/>
      <c r="J6029" s="123"/>
      <c r="K6029" s="137"/>
      <c r="L6029" s="137"/>
      <c r="M6029" s="137"/>
      <c r="N6029" s="123">
        <v>3</v>
      </c>
      <c r="O6029" s="108" t="s">
        <v>8282</v>
      </c>
      <c r="P6029" s="138">
        <v>3100602867715</v>
      </c>
      <c r="Q6029" s="108" t="s">
        <v>8283</v>
      </c>
      <c r="R6029" s="108" t="s">
        <v>8286</v>
      </c>
      <c r="S6029" s="139" t="s">
        <v>8289</v>
      </c>
      <c r="T6029" s="123" t="s">
        <v>51</v>
      </c>
      <c r="U6029" s="123" t="s">
        <v>45</v>
      </c>
      <c r="V6029" s="123" t="s">
        <v>75</v>
      </c>
      <c r="W6029" s="137">
        <v>32</v>
      </c>
      <c r="X6029" s="136">
        <v>8.61</v>
      </c>
      <c r="Y6029" s="137">
        <v>6750</v>
      </c>
      <c r="Z6029" s="137">
        <f>W6029*Y6029</f>
        <v>216000</v>
      </c>
      <c r="AA6029" s="119">
        <v>12</v>
      </c>
      <c r="AB6029" s="119">
        <v>14</v>
      </c>
      <c r="AC6029" s="137">
        <f>(Z6029*(100-AB6029))/100</f>
        <v>185760</v>
      </c>
      <c r="AD6029" s="137">
        <f>IF(AND(AC6029="",M6027=""),0,IF((AC6029=""),M6027, IF( (M6027=""),AC6029,SUM(AC6027:AC6031)+M6027)))</f>
        <v>4146366.04</v>
      </c>
      <c r="AE6029" s="137">
        <f>IF( (X6029=""),AD6029*1,AD6029*(X6029/100) )</f>
        <v>357002.11604399997</v>
      </c>
      <c r="AF6029" s="137">
        <v>0</v>
      </c>
      <c r="AG6029" s="137">
        <f>IF((AF6029-AE6029) &gt; 1,0,IF((AF6029-AE6029)&lt;0,AE6029-AF6029,AF6029-AE6029))</f>
        <v>357002.11604399997</v>
      </c>
      <c r="AH6029" s="137">
        <v>0.3</v>
      </c>
    </row>
    <row r="6030" spans="1:34" s="173" customFormat="1" x14ac:dyDescent="0.55000000000000004">
      <c r="A6030" s="122"/>
      <c r="B6030" s="123"/>
      <c r="C6030" s="123"/>
      <c r="D6030" s="135"/>
      <c r="E6030" s="123"/>
      <c r="F6030" s="123"/>
      <c r="G6030" s="123"/>
      <c r="H6030" s="123"/>
      <c r="I6030" s="136"/>
      <c r="J6030" s="123"/>
      <c r="K6030" s="137"/>
      <c r="L6030" s="137"/>
      <c r="M6030" s="137"/>
      <c r="N6030" s="123">
        <v>4</v>
      </c>
      <c r="O6030" s="108" t="s">
        <v>8282</v>
      </c>
      <c r="P6030" s="138">
        <v>3100602867715</v>
      </c>
      <c r="Q6030" s="108" t="s">
        <v>8283</v>
      </c>
      <c r="R6030" s="108" t="s">
        <v>8286</v>
      </c>
      <c r="S6030" s="139" t="s">
        <v>8290</v>
      </c>
      <c r="T6030" s="123" t="s">
        <v>439</v>
      </c>
      <c r="U6030" s="123" t="s">
        <v>45</v>
      </c>
      <c r="V6030" s="123" t="s">
        <v>75</v>
      </c>
      <c r="W6030" s="137">
        <v>7.28</v>
      </c>
      <c r="X6030" s="136">
        <v>1.96</v>
      </c>
      <c r="Y6030" s="137">
        <v>6050</v>
      </c>
      <c r="Z6030" s="137">
        <f>W6030*Y6030</f>
        <v>44044</v>
      </c>
      <c r="AA6030" s="119">
        <v>12</v>
      </c>
      <c r="AB6030" s="119">
        <v>14</v>
      </c>
      <c r="AC6030" s="137">
        <f>(Z6030*(100-AB6030))/100</f>
        <v>37877.839999999997</v>
      </c>
      <c r="AD6030" s="137">
        <f>IF(AND(AC6030="",M6027=""),0,IF((AC6030=""),M6027, IF( (M6027=""),AC6030,SUM(AC6027:AC6031)+M6027)))</f>
        <v>4146366.04</v>
      </c>
      <c r="AE6030" s="137">
        <f>IF( (X6030=""),AD6030*1,AD6030*(X6030/100) )</f>
        <v>81268.774384000004</v>
      </c>
      <c r="AF6030" s="137">
        <v>0</v>
      </c>
      <c r="AG6030" s="137">
        <f>IF((AF6030-AE6030) &gt; 1,0,IF((AF6030-AE6030)&lt;0,AE6030-AF6030,AF6030-AE6030))</f>
        <v>81268.774384000004</v>
      </c>
      <c r="AH6030" s="137">
        <v>0.3</v>
      </c>
    </row>
    <row r="6031" spans="1:34" s="173" customFormat="1" x14ac:dyDescent="0.55000000000000004">
      <c r="A6031" s="122"/>
      <c r="B6031" s="123"/>
      <c r="C6031" s="123"/>
      <c r="D6031" s="135"/>
      <c r="E6031" s="123"/>
      <c r="F6031" s="123"/>
      <c r="G6031" s="123"/>
      <c r="H6031" s="123"/>
      <c r="I6031" s="136"/>
      <c r="J6031" s="123"/>
      <c r="K6031" s="137"/>
      <c r="L6031" s="137"/>
      <c r="M6031" s="137"/>
      <c r="N6031" s="123">
        <v>5</v>
      </c>
      <c r="O6031" s="108" t="s">
        <v>8282</v>
      </c>
      <c r="P6031" s="138">
        <v>3100602867715</v>
      </c>
      <c r="Q6031" s="108" t="s">
        <v>8283</v>
      </c>
      <c r="R6031" s="108" t="s">
        <v>8286</v>
      </c>
      <c r="S6031" s="139" t="s">
        <v>8291</v>
      </c>
      <c r="T6031" s="123" t="s">
        <v>51</v>
      </c>
      <c r="U6031" s="123" t="s">
        <v>45</v>
      </c>
      <c r="V6031" s="123" t="s">
        <v>46</v>
      </c>
      <c r="W6031" s="137">
        <v>9</v>
      </c>
      <c r="X6031" s="136">
        <v>2.42</v>
      </c>
      <c r="Y6031" s="137">
        <v>6750</v>
      </c>
      <c r="Z6031" s="137">
        <f>W6031*Y6031</f>
        <v>60750</v>
      </c>
      <c r="AA6031" s="119">
        <v>12</v>
      </c>
      <c r="AB6031" s="119">
        <v>14</v>
      </c>
      <c r="AC6031" s="137">
        <f>(Z6031*(100-AB6031))/100</f>
        <v>52245</v>
      </c>
      <c r="AD6031" s="137">
        <f>IF(AND(AC6031="",M6027=""),0,IF((AC6031=""),M6027, IF( (M6027=""),AC6031,SUM(AC6027:AC6031)+M6027)))</f>
        <v>4146366.04</v>
      </c>
      <c r="AE6031" s="137">
        <f>IF( (X6031=""),AD6031*1,AD6031*(X6031/100) )</f>
        <v>100342.058168</v>
      </c>
      <c r="AF6031" s="137">
        <v>0</v>
      </c>
      <c r="AG6031" s="137">
        <f>IF((AF6031-AE6031) &gt; 1,0,IF((AF6031-AE6031)&lt;0,AE6031-AF6031,AF6031-AE6031))</f>
        <v>100342.058168</v>
      </c>
      <c r="AH6031" s="137">
        <v>0.3</v>
      </c>
    </row>
    <row r="6032" spans="1:34" s="173" customFormat="1" x14ac:dyDescent="0.55000000000000004">
      <c r="A6032" s="122"/>
      <c r="B6032" s="123"/>
      <c r="C6032" s="123"/>
      <c r="D6032" s="135"/>
      <c r="E6032" s="123"/>
      <c r="F6032" s="123"/>
      <c r="G6032" s="123"/>
      <c r="H6032" s="123"/>
      <c r="I6032" s="136"/>
      <c r="J6032" s="123"/>
      <c r="K6032" s="137"/>
      <c r="L6032" s="137" t="s">
        <v>63</v>
      </c>
      <c r="M6032" s="137">
        <f>SUM(M6027:M6031)</f>
        <v>2036000</v>
      </c>
      <c r="N6032" s="123"/>
      <c r="O6032" s="108"/>
      <c r="P6032" s="138"/>
      <c r="Q6032" s="108"/>
      <c r="R6032" s="108"/>
      <c r="S6032" s="139"/>
      <c r="T6032" s="123"/>
      <c r="U6032" s="123"/>
      <c r="V6032" s="123"/>
      <c r="W6032" s="137"/>
      <c r="X6032" s="136"/>
      <c r="Y6032" s="137"/>
      <c r="Z6032" s="137"/>
      <c r="AA6032" s="119"/>
      <c r="AB6032" s="119"/>
      <c r="AC6032" s="137"/>
      <c r="AD6032" s="137"/>
      <c r="AE6032" s="137">
        <f>SUM(AE6027:AE6031)</f>
        <v>4145951.4033960002</v>
      </c>
      <c r="AF6032" s="137"/>
      <c r="AG6032" s="137">
        <f>SUM(AG6027:AG6031)</f>
        <v>1020835.319048</v>
      </c>
      <c r="AH6032" s="137"/>
    </row>
    <row r="6033" spans="1:34" s="173" customFormat="1" x14ac:dyDescent="0.55000000000000004">
      <c r="A6033" s="122" t="s">
        <v>1238</v>
      </c>
      <c r="B6033" s="123">
        <v>2591</v>
      </c>
      <c r="C6033" s="123">
        <v>6947</v>
      </c>
      <c r="D6033" s="135" t="s">
        <v>8294</v>
      </c>
      <c r="E6033" s="123" t="s">
        <v>34</v>
      </c>
      <c r="F6033" s="123">
        <v>23285</v>
      </c>
      <c r="G6033" s="123">
        <v>0</v>
      </c>
      <c r="H6033" s="123">
        <v>1</v>
      </c>
      <c r="I6033" s="136">
        <v>0</v>
      </c>
      <c r="J6033" s="123" t="s">
        <v>35</v>
      </c>
      <c r="K6033" s="137">
        <f>((G6033*400)+(H6033*100))+I6033</f>
        <v>100</v>
      </c>
      <c r="L6033" s="137">
        <v>850</v>
      </c>
      <c r="M6033" s="137">
        <f>K6033*L6033</f>
        <v>85000</v>
      </c>
      <c r="N6033" s="123">
        <v>1</v>
      </c>
      <c r="O6033" s="108" t="s">
        <v>8292</v>
      </c>
      <c r="P6033" s="138"/>
      <c r="Q6033" s="108" t="s">
        <v>8293</v>
      </c>
      <c r="R6033" s="108" t="s">
        <v>1240</v>
      </c>
      <c r="S6033" s="139" t="s">
        <v>8295</v>
      </c>
      <c r="T6033" s="123" t="s">
        <v>51</v>
      </c>
      <c r="U6033" s="123" t="s">
        <v>227</v>
      </c>
      <c r="V6033" s="123" t="s">
        <v>52</v>
      </c>
      <c r="W6033" s="137">
        <v>220</v>
      </c>
      <c r="X6033" s="136">
        <v>92.91</v>
      </c>
      <c r="Y6033" s="137">
        <v>6750</v>
      </c>
      <c r="Z6033" s="137">
        <f>W6033*Y6033</f>
        <v>1485000</v>
      </c>
      <c r="AA6033" s="119">
        <v>11</v>
      </c>
      <c r="AB6033" s="119">
        <v>34</v>
      </c>
      <c r="AC6033" s="137">
        <f>(Z6033*(100-AB6033))/100</f>
        <v>980100</v>
      </c>
      <c r="AD6033" s="137">
        <f>IF(AND(AC6033="",M6033=""),0,IF((AC6033=""),M6033, IF( (M6033=""),AC6033,SUM(AC6033:AC6037)+M6033)))</f>
        <v>1169327.2</v>
      </c>
      <c r="AE6033" s="137">
        <f>IF( (X6033=""),AD6033*1,AD6033*(X6033/100) )</f>
        <v>1086421.9015199998</v>
      </c>
      <c r="AF6033" s="137">
        <v>50000000</v>
      </c>
      <c r="AG6033" s="137">
        <f>IF((AF6033-AE6033) &gt; 1,0,IF((AF6033-AE6033)&lt;0,AE6033-AF6033,AF6033-AE6033))</f>
        <v>0</v>
      </c>
      <c r="AH6033" s="137">
        <v>0.02</v>
      </c>
    </row>
    <row r="6034" spans="1:34" s="173" customFormat="1" x14ac:dyDescent="0.55000000000000004">
      <c r="A6034" s="122"/>
      <c r="B6034" s="123"/>
      <c r="C6034" s="123"/>
      <c r="D6034" s="135"/>
      <c r="E6034" s="123"/>
      <c r="F6034" s="123"/>
      <c r="G6034" s="123"/>
      <c r="H6034" s="123"/>
      <c r="I6034" s="136"/>
      <c r="J6034" s="123"/>
      <c r="K6034" s="137"/>
      <c r="L6034" s="137"/>
      <c r="M6034" s="137"/>
      <c r="N6034" s="123">
        <v>2</v>
      </c>
      <c r="O6034" s="108" t="s">
        <v>8292</v>
      </c>
      <c r="P6034" s="138"/>
      <c r="Q6034" s="108" t="s">
        <v>8293</v>
      </c>
      <c r="R6034" s="108" t="s">
        <v>1240</v>
      </c>
      <c r="S6034" s="139" t="s">
        <v>8296</v>
      </c>
      <c r="T6034" s="123" t="s">
        <v>73</v>
      </c>
      <c r="U6034" s="123" t="s">
        <v>45</v>
      </c>
      <c r="V6034" s="123" t="s">
        <v>52</v>
      </c>
      <c r="W6034" s="137">
        <v>16.8</v>
      </c>
      <c r="X6034" s="136">
        <v>7.09</v>
      </c>
      <c r="Y6034" s="137">
        <v>6600</v>
      </c>
      <c r="Z6034" s="137">
        <f>W6034*Y6034</f>
        <v>110880</v>
      </c>
      <c r="AA6034" s="119">
        <v>6</v>
      </c>
      <c r="AB6034" s="119">
        <v>6</v>
      </c>
      <c r="AC6034" s="137">
        <f>(Z6034*(100-AB6034))/100</f>
        <v>104227.2</v>
      </c>
      <c r="AD6034" s="137">
        <f>IF(AND(AC6034="",M6033=""),0,IF((AC6034=""),M6033, IF( (M6033=""),AC6034,SUM(AC6033:AC6037)+M6033)))</f>
        <v>1169327.2</v>
      </c>
      <c r="AE6034" s="137">
        <f>IF( (X6034=""),AD6034*1,AD6034*(X6034/100) )</f>
        <v>82905.298479999998</v>
      </c>
      <c r="AF6034" s="137">
        <v>50000000</v>
      </c>
      <c r="AG6034" s="137">
        <f>IF((AF6034-AE6034) &gt; 1,0,IF((AF6034-AE6034)&lt;0,AE6034-AF6034,AF6034-AE6034))</f>
        <v>0</v>
      </c>
      <c r="AH6034" s="137">
        <v>0.02</v>
      </c>
    </row>
    <row r="6035" spans="1:34" s="173" customFormat="1" x14ac:dyDescent="0.55000000000000004">
      <c r="A6035" s="122"/>
      <c r="B6035" s="123"/>
      <c r="C6035" s="123"/>
      <c r="D6035" s="135"/>
      <c r="E6035" s="123"/>
      <c r="F6035" s="123"/>
      <c r="G6035" s="123"/>
      <c r="H6035" s="123"/>
      <c r="I6035" s="136"/>
      <c r="J6035" s="123"/>
      <c r="K6035" s="137"/>
      <c r="L6035" s="137" t="s">
        <v>63</v>
      </c>
      <c r="M6035" s="137">
        <f>SUM(M6033:M6034)</f>
        <v>85000</v>
      </c>
      <c r="N6035" s="123"/>
      <c r="O6035" s="108"/>
      <c r="P6035" s="138"/>
      <c r="Q6035" s="108"/>
      <c r="R6035" s="108"/>
      <c r="S6035" s="139"/>
      <c r="T6035" s="123"/>
      <c r="U6035" s="123"/>
      <c r="V6035" s="123"/>
      <c r="W6035" s="137"/>
      <c r="X6035" s="136"/>
      <c r="Y6035" s="137"/>
      <c r="Z6035" s="137"/>
      <c r="AA6035" s="119"/>
      <c r="AB6035" s="119"/>
      <c r="AC6035" s="137"/>
      <c r="AD6035" s="137"/>
      <c r="AE6035" s="137">
        <f>SUM(AE6033:AE6034)</f>
        <v>1169327.1999999997</v>
      </c>
      <c r="AF6035" s="137"/>
      <c r="AG6035" s="137">
        <f>SUM(AG6033:AG6034)</f>
        <v>0</v>
      </c>
      <c r="AH6035" s="137"/>
    </row>
    <row r="6036" spans="1:34" s="173" customFormat="1" x14ac:dyDescent="0.55000000000000004">
      <c r="A6036" s="122" t="s">
        <v>8297</v>
      </c>
      <c r="B6036" s="123">
        <v>2592</v>
      </c>
      <c r="C6036" s="123">
        <v>7667</v>
      </c>
      <c r="D6036" s="135" t="s">
        <v>8298</v>
      </c>
      <c r="E6036" s="123" t="s">
        <v>34</v>
      </c>
      <c r="F6036" s="123">
        <v>10343</v>
      </c>
      <c r="G6036" s="123">
        <v>0</v>
      </c>
      <c r="H6036" s="123">
        <v>1</v>
      </c>
      <c r="I6036" s="136">
        <v>97</v>
      </c>
      <c r="J6036" s="123" t="s">
        <v>38</v>
      </c>
      <c r="K6036" s="137">
        <f>((G6036*400)+(H6036*100))+I6036</f>
        <v>197</v>
      </c>
      <c r="L6036" s="137">
        <v>850</v>
      </c>
      <c r="M6036" s="137">
        <f>K6036*L6036</f>
        <v>167450</v>
      </c>
      <c r="N6036" s="123"/>
      <c r="O6036" s="108"/>
      <c r="P6036" s="138"/>
      <c r="Q6036" s="108"/>
      <c r="R6036" s="108"/>
      <c r="S6036" s="139"/>
      <c r="T6036" s="123"/>
      <c r="U6036" s="123"/>
      <c r="V6036" s="123"/>
      <c r="W6036" s="137"/>
      <c r="X6036" s="136"/>
      <c r="Y6036" s="137"/>
      <c r="Z6036" s="137"/>
      <c r="AA6036" s="119"/>
      <c r="AB6036" s="119"/>
      <c r="AC6036" s="137"/>
      <c r="AD6036" s="137">
        <f>IF(AND(AC6036="",M6036=""),0,IF((AC6036=""),M6036,IF((M6036=""),AC6036,AC6036+M6036)))</f>
        <v>167450</v>
      </c>
      <c r="AE6036" s="137">
        <f>IF( (X6036=""),AD6036*1,AD6036*(X6036/100) )</f>
        <v>167450</v>
      </c>
      <c r="AF6036" s="137">
        <v>50000000</v>
      </c>
      <c r="AG6036" s="137">
        <f>IF((AF6036-AE6036) &gt; 1,0,IF((AF6036-AE6036)&lt;0,AE6036-AF6036,AF6036-AE6036))</f>
        <v>0</v>
      </c>
      <c r="AH6036" s="137">
        <v>0.01</v>
      </c>
    </row>
    <row r="6037" spans="1:34" s="173" customFormat="1" x14ac:dyDescent="0.55000000000000004">
      <c r="A6037" s="122"/>
      <c r="B6037" s="123"/>
      <c r="C6037" s="123"/>
      <c r="D6037" s="135"/>
      <c r="E6037" s="123"/>
      <c r="F6037" s="123"/>
      <c r="G6037" s="123"/>
      <c r="H6037" s="123"/>
      <c r="I6037" s="136"/>
      <c r="J6037" s="123"/>
      <c r="K6037" s="137"/>
      <c r="L6037" s="137" t="s">
        <v>63</v>
      </c>
      <c r="M6037" s="137">
        <f>SUM(M6036:M6036)</f>
        <v>167450</v>
      </c>
      <c r="N6037" s="123"/>
      <c r="O6037" s="108"/>
      <c r="P6037" s="138"/>
      <c r="Q6037" s="108"/>
      <c r="R6037" s="108"/>
      <c r="S6037" s="139"/>
      <c r="T6037" s="123"/>
      <c r="U6037" s="123"/>
      <c r="V6037" s="123"/>
      <c r="W6037" s="137"/>
      <c r="X6037" s="136"/>
      <c r="Y6037" s="137"/>
      <c r="Z6037" s="137"/>
      <c r="AA6037" s="119"/>
      <c r="AB6037" s="119"/>
      <c r="AC6037" s="137"/>
      <c r="AD6037" s="137"/>
      <c r="AE6037" s="137">
        <f>SUM(AE6036:AE6036)</f>
        <v>167450</v>
      </c>
      <c r="AF6037" s="137"/>
      <c r="AG6037" s="137">
        <f>SUM(AG6036:AG6036)</f>
        <v>0</v>
      </c>
      <c r="AH6037" s="137"/>
    </row>
    <row r="6038" spans="1:34" s="173" customFormat="1" x14ac:dyDescent="0.55000000000000004">
      <c r="A6038" s="122" t="s">
        <v>8301</v>
      </c>
      <c r="B6038" s="123">
        <v>2593</v>
      </c>
      <c r="C6038" s="123">
        <v>5994</v>
      </c>
      <c r="D6038" s="135" t="s">
        <v>8302</v>
      </c>
      <c r="E6038" s="123" t="s">
        <v>34</v>
      </c>
      <c r="F6038" s="123">
        <v>23759</v>
      </c>
      <c r="G6038" s="123">
        <v>4</v>
      </c>
      <c r="H6038" s="123">
        <v>0</v>
      </c>
      <c r="I6038" s="136">
        <v>55</v>
      </c>
      <c r="J6038" s="123" t="s">
        <v>35</v>
      </c>
      <c r="K6038" s="137">
        <f>((G6038*400)+(H6038*100))+I6038</f>
        <v>1655</v>
      </c>
      <c r="L6038" s="137">
        <v>450</v>
      </c>
      <c r="M6038" s="137">
        <f>K6038*L6038</f>
        <v>744750</v>
      </c>
      <c r="N6038" s="123">
        <v>1</v>
      </c>
      <c r="O6038" s="108" t="s">
        <v>8299</v>
      </c>
      <c r="P6038" s="138">
        <v>3570101193971</v>
      </c>
      <c r="Q6038" s="108" t="s">
        <v>8300</v>
      </c>
      <c r="R6038" s="108" t="s">
        <v>8303</v>
      </c>
      <c r="S6038" s="139" t="s">
        <v>8304</v>
      </c>
      <c r="T6038" s="123" t="s">
        <v>51</v>
      </c>
      <c r="U6038" s="123" t="s">
        <v>45</v>
      </c>
      <c r="V6038" s="123" t="s">
        <v>52</v>
      </c>
      <c r="W6038" s="137">
        <v>121.68</v>
      </c>
      <c r="X6038" s="136">
        <v>35.479999999999997</v>
      </c>
      <c r="Y6038" s="137">
        <v>6750</v>
      </c>
      <c r="Z6038" s="137">
        <f>W6038*Y6038</f>
        <v>821340</v>
      </c>
      <c r="AA6038" s="119">
        <v>6</v>
      </c>
      <c r="AB6038" s="119">
        <v>6</v>
      </c>
      <c r="AC6038" s="137">
        <f>(Z6038*(100-AB6038))/100</f>
        <v>772059.6</v>
      </c>
      <c r="AD6038" s="137">
        <f>IF(AND(AC6038="",M6038=""),0,IF((AC6038=""),M6038, IF( (M6038=""),AC6038,SUM(AC6038:AC6043)+M6038)))</f>
        <v>2937689.1599999997</v>
      </c>
      <c r="AE6038" s="137">
        <f>IF( (X6038=""),AD6038*1,AD6038*(X6038/100) )</f>
        <v>1042292.1139679997</v>
      </c>
      <c r="AF6038" s="137">
        <v>50000000</v>
      </c>
      <c r="AG6038" s="137">
        <f>IF((AF6038-AE6038) &gt; 1,0,IF((AF6038-AE6038)&lt;0,AE6038-AF6038,AF6038-AE6038))</f>
        <v>0</v>
      </c>
      <c r="AH6038" s="137">
        <v>0.02</v>
      </c>
    </row>
    <row r="6039" spans="1:34" s="173" customFormat="1" x14ac:dyDescent="0.55000000000000004">
      <c r="A6039" s="122"/>
      <c r="B6039" s="123"/>
      <c r="C6039" s="123"/>
      <c r="D6039" s="135"/>
      <c r="E6039" s="123"/>
      <c r="F6039" s="123"/>
      <c r="G6039" s="123"/>
      <c r="H6039" s="123"/>
      <c r="I6039" s="136"/>
      <c r="J6039" s="123"/>
      <c r="K6039" s="137"/>
      <c r="L6039" s="137"/>
      <c r="M6039" s="137"/>
      <c r="N6039" s="123">
        <v>2</v>
      </c>
      <c r="O6039" s="108" t="s">
        <v>8299</v>
      </c>
      <c r="P6039" s="138">
        <v>3570101193971</v>
      </c>
      <c r="Q6039" s="108" t="s">
        <v>8300</v>
      </c>
      <c r="R6039" s="108" t="s">
        <v>8303</v>
      </c>
      <c r="S6039" s="139" t="s">
        <v>8305</v>
      </c>
      <c r="T6039" s="123" t="s">
        <v>51</v>
      </c>
      <c r="U6039" s="123" t="s">
        <v>45</v>
      </c>
      <c r="V6039" s="123" t="s">
        <v>52</v>
      </c>
      <c r="W6039" s="137">
        <v>177.16</v>
      </c>
      <c r="X6039" s="136">
        <v>51.65</v>
      </c>
      <c r="Y6039" s="137">
        <v>6750</v>
      </c>
      <c r="Z6039" s="137">
        <f>W6039*Y6039</f>
        <v>1195830</v>
      </c>
      <c r="AA6039" s="119">
        <v>6</v>
      </c>
      <c r="AB6039" s="119">
        <v>6</v>
      </c>
      <c r="AC6039" s="137">
        <f>(Z6039*(100-AB6039))/100</f>
        <v>1124080.2</v>
      </c>
      <c r="AD6039" s="137">
        <f>IF(AND(AC6039="",M6038=""),0,IF((AC6039=""),M6038, IF( (M6038=""),AC6039,SUM(AC6038:AC6043)+M6038)))</f>
        <v>2937689.1599999997</v>
      </c>
      <c r="AE6039" s="137">
        <f>IF( (X6039=""),AD6039*1,AD6039*(X6039/100) )</f>
        <v>1517316.4511399998</v>
      </c>
      <c r="AF6039" s="137">
        <v>50000000</v>
      </c>
      <c r="AG6039" s="137">
        <f>IF((AF6039-AE6039) &gt; 1,0,IF((AF6039-AE6039)&lt;0,AE6039-AF6039,AF6039-AE6039))</f>
        <v>0</v>
      </c>
      <c r="AH6039" s="137">
        <v>0.02</v>
      </c>
    </row>
    <row r="6040" spans="1:34" s="173" customFormat="1" x14ac:dyDescent="0.55000000000000004">
      <c r="A6040" s="122"/>
      <c r="B6040" s="123"/>
      <c r="C6040" s="123"/>
      <c r="D6040" s="135"/>
      <c r="E6040" s="123"/>
      <c r="F6040" s="123"/>
      <c r="G6040" s="123"/>
      <c r="H6040" s="123"/>
      <c r="I6040" s="136"/>
      <c r="J6040" s="123"/>
      <c r="K6040" s="137"/>
      <c r="L6040" s="137"/>
      <c r="M6040" s="137"/>
      <c r="N6040" s="123">
        <v>3</v>
      </c>
      <c r="O6040" s="108" t="s">
        <v>8299</v>
      </c>
      <c r="P6040" s="138">
        <v>3570101193971</v>
      </c>
      <c r="Q6040" s="108" t="s">
        <v>8300</v>
      </c>
      <c r="R6040" s="108" t="s">
        <v>8303</v>
      </c>
      <c r="S6040" s="139" t="s">
        <v>8306</v>
      </c>
      <c r="T6040" s="123" t="s">
        <v>44</v>
      </c>
      <c r="U6040" s="123" t="s">
        <v>45</v>
      </c>
      <c r="V6040" s="123" t="s">
        <v>52</v>
      </c>
      <c r="W6040" s="137">
        <v>44.16</v>
      </c>
      <c r="X6040" s="136">
        <v>12.87</v>
      </c>
      <c r="Y6040" s="137">
        <v>7150</v>
      </c>
      <c r="Z6040" s="137">
        <f>W6040*Y6040</f>
        <v>315744</v>
      </c>
      <c r="AA6040" s="119">
        <v>6</v>
      </c>
      <c r="AB6040" s="119">
        <v>6</v>
      </c>
      <c r="AC6040" s="137">
        <f>(Z6040*(100-AB6040))/100</f>
        <v>296799.35999999999</v>
      </c>
      <c r="AD6040" s="137">
        <f>IF(AND(AC6040="",M6038=""),0,IF((AC6040=""),M6038, IF( (M6038=""),AC6040,SUM(AC6038:AC6043)+M6038)))</f>
        <v>2937689.1599999997</v>
      </c>
      <c r="AE6040" s="137">
        <f>IF( (X6040=""),AD6040*1,AD6040*(X6040/100) )</f>
        <v>378080.59489199991</v>
      </c>
      <c r="AF6040" s="137">
        <v>50000000</v>
      </c>
      <c r="AG6040" s="137">
        <f>IF((AF6040-AE6040) &gt; 1,0,IF((AF6040-AE6040)&lt;0,AE6040-AF6040,AF6040-AE6040))</f>
        <v>0</v>
      </c>
      <c r="AH6040" s="137">
        <v>0.02</v>
      </c>
    </row>
    <row r="6041" spans="1:34" s="173" customFormat="1" x14ac:dyDescent="0.55000000000000004">
      <c r="A6041" s="122"/>
      <c r="B6041" s="123"/>
      <c r="C6041" s="123"/>
      <c r="D6041" s="135"/>
      <c r="E6041" s="123"/>
      <c r="F6041" s="123"/>
      <c r="G6041" s="123"/>
      <c r="H6041" s="123"/>
      <c r="I6041" s="136"/>
      <c r="J6041" s="123"/>
      <c r="K6041" s="137"/>
      <c r="L6041" s="137" t="s">
        <v>63</v>
      </c>
      <c r="M6041" s="137">
        <f>SUM(M6038:M6040)</f>
        <v>744750</v>
      </c>
      <c r="N6041" s="123"/>
      <c r="O6041" s="108"/>
      <c r="P6041" s="138"/>
      <c r="Q6041" s="108"/>
      <c r="R6041" s="108"/>
      <c r="S6041" s="139"/>
      <c r="T6041" s="123"/>
      <c r="U6041" s="123"/>
      <c r="V6041" s="123"/>
      <c r="W6041" s="137"/>
      <c r="X6041" s="136"/>
      <c r="Y6041" s="137"/>
      <c r="Z6041" s="137"/>
      <c r="AA6041" s="119"/>
      <c r="AB6041" s="119"/>
      <c r="AC6041" s="137"/>
      <c r="AD6041" s="137"/>
      <c r="AE6041" s="137">
        <f>SUM(AE6038:AE6040)</f>
        <v>2937689.1599999992</v>
      </c>
      <c r="AF6041" s="137"/>
      <c r="AG6041" s="137">
        <f>SUM(AG6038:AG6040)</f>
        <v>0</v>
      </c>
      <c r="AH6041" s="137"/>
    </row>
    <row r="6042" spans="1:34" s="173" customFormat="1" x14ac:dyDescent="0.55000000000000004">
      <c r="A6042" s="122" t="s">
        <v>8307</v>
      </c>
      <c r="B6042" s="123">
        <v>2594</v>
      </c>
      <c r="C6042" s="123">
        <v>6601</v>
      </c>
      <c r="D6042" s="135" t="s">
        <v>8308</v>
      </c>
      <c r="E6042" s="123" t="s">
        <v>34</v>
      </c>
      <c r="F6042" s="123">
        <v>23161</v>
      </c>
      <c r="G6042" s="123">
        <v>0</v>
      </c>
      <c r="H6042" s="123">
        <v>3</v>
      </c>
      <c r="I6042" s="136">
        <v>27</v>
      </c>
      <c r="J6042" s="123" t="s">
        <v>38</v>
      </c>
      <c r="K6042" s="137">
        <f>((G6042*400)+(H6042*100))+I6042</f>
        <v>327</v>
      </c>
      <c r="L6042" s="137">
        <v>475</v>
      </c>
      <c r="M6042" s="137">
        <f>K6042*L6042</f>
        <v>155325</v>
      </c>
      <c r="N6042" s="123"/>
      <c r="O6042" s="108"/>
      <c r="P6042" s="138"/>
      <c r="Q6042" s="108"/>
      <c r="R6042" s="108"/>
      <c r="S6042" s="139"/>
      <c r="T6042" s="123"/>
      <c r="U6042" s="123"/>
      <c r="V6042" s="123"/>
      <c r="W6042" s="137"/>
      <c r="X6042" s="136"/>
      <c r="Y6042" s="137"/>
      <c r="Z6042" s="137"/>
      <c r="AA6042" s="119"/>
      <c r="AB6042" s="119"/>
      <c r="AC6042" s="137"/>
      <c r="AD6042" s="137">
        <f>IF(AND(AC6042="",M6042=""),0,IF((AC6042=""),M6042,IF((M6042=""),AC6042,AC6042+M6042)))</f>
        <v>155325</v>
      </c>
      <c r="AE6042" s="137">
        <f>IF( (X6042=""),AD6042*1,AD6042*(X6042/100) )</f>
        <v>155325</v>
      </c>
      <c r="AF6042" s="137">
        <v>50000000</v>
      </c>
      <c r="AG6042" s="137">
        <f>IF((AF6042-AE6042) &gt; 1,0,IF((AF6042-AE6042)&lt;0,AE6042-AF6042,AF6042-AE6042))</f>
        <v>0</v>
      </c>
      <c r="AH6042" s="137">
        <v>0.01</v>
      </c>
    </row>
    <row r="6043" spans="1:34" s="173" customFormat="1" x14ac:dyDescent="0.55000000000000004">
      <c r="A6043" s="122"/>
      <c r="B6043" s="123"/>
      <c r="C6043" s="123"/>
      <c r="D6043" s="135"/>
      <c r="E6043" s="123"/>
      <c r="F6043" s="123"/>
      <c r="G6043" s="123"/>
      <c r="H6043" s="123"/>
      <c r="I6043" s="136"/>
      <c r="J6043" s="123"/>
      <c r="K6043" s="137"/>
      <c r="L6043" s="137" t="s">
        <v>63</v>
      </c>
      <c r="M6043" s="137">
        <f>SUM(M6042:M6042)</f>
        <v>155325</v>
      </c>
      <c r="N6043" s="123"/>
      <c r="O6043" s="108"/>
      <c r="P6043" s="138"/>
      <c r="Q6043" s="108"/>
      <c r="R6043" s="108"/>
      <c r="S6043" s="139"/>
      <c r="T6043" s="123"/>
      <c r="U6043" s="123"/>
      <c r="V6043" s="123"/>
      <c r="W6043" s="137"/>
      <c r="X6043" s="136"/>
      <c r="Y6043" s="137"/>
      <c r="Z6043" s="137"/>
      <c r="AA6043" s="119"/>
      <c r="AB6043" s="119"/>
      <c r="AC6043" s="137"/>
      <c r="AD6043" s="137"/>
      <c r="AE6043" s="137">
        <f>SUM(AE6042:AE6042)</f>
        <v>155325</v>
      </c>
      <c r="AF6043" s="137"/>
      <c r="AG6043" s="137">
        <f>SUM(AG6042:AG6042)</f>
        <v>0</v>
      </c>
      <c r="AH6043" s="137"/>
    </row>
    <row r="6044" spans="1:34" s="173" customFormat="1" x14ac:dyDescent="0.55000000000000004">
      <c r="A6044" s="122" t="s">
        <v>4420</v>
      </c>
      <c r="B6044" s="123">
        <v>2595</v>
      </c>
      <c r="C6044" s="123">
        <v>7702</v>
      </c>
      <c r="D6044" s="135" t="s">
        <v>8311</v>
      </c>
      <c r="E6044" s="123" t="s">
        <v>34</v>
      </c>
      <c r="F6044" s="123">
        <v>12604</v>
      </c>
      <c r="G6044" s="123">
        <v>0</v>
      </c>
      <c r="H6044" s="123">
        <v>0</v>
      </c>
      <c r="I6044" s="136">
        <v>44</v>
      </c>
      <c r="J6044" s="123" t="s">
        <v>62</v>
      </c>
      <c r="K6044" s="137">
        <f>((G6044*400)+(H6044*100))+I6044</f>
        <v>44</v>
      </c>
      <c r="L6044" s="137">
        <v>375</v>
      </c>
      <c r="M6044" s="137">
        <f>K6044*L6044</f>
        <v>16500</v>
      </c>
      <c r="N6044" s="123">
        <v>1</v>
      </c>
      <c r="O6044" s="108" t="s">
        <v>8309</v>
      </c>
      <c r="P6044" s="138"/>
      <c r="Q6044" s="108" t="s">
        <v>8310</v>
      </c>
      <c r="R6044" s="108" t="s">
        <v>4422</v>
      </c>
      <c r="S6044" s="139" t="s">
        <v>8312</v>
      </c>
      <c r="T6044" s="123" t="s">
        <v>51</v>
      </c>
      <c r="U6044" s="123" t="s">
        <v>45</v>
      </c>
      <c r="V6044" s="123" t="s">
        <v>75</v>
      </c>
      <c r="W6044" s="137">
        <v>220.08</v>
      </c>
      <c r="X6044" s="136">
        <v>100</v>
      </c>
      <c r="Y6044" s="137">
        <v>6750</v>
      </c>
      <c r="Z6044" s="137">
        <f>W6044*Y6044</f>
        <v>1485540</v>
      </c>
      <c r="AA6044" s="119">
        <v>7</v>
      </c>
      <c r="AB6044" s="119">
        <v>7</v>
      </c>
      <c r="AC6044" s="137">
        <f>(Z6044*(100-AB6044))/100</f>
        <v>1381552.2</v>
      </c>
      <c r="AD6044" s="137">
        <f>IF(AND(AC6044="",M6044=""),0,IF((AC6044=""),M6044, IF( (M6044=""),AC6044,SUM(AC6044:AC6044)+M6044)))</f>
        <v>1398052.2</v>
      </c>
      <c r="AE6044" s="137">
        <f>IF( (X6044=""),AD6044*1,AD6044*(X6044/100) )</f>
        <v>1398052.2</v>
      </c>
      <c r="AF6044" s="137">
        <v>0</v>
      </c>
      <c r="AG6044" s="137">
        <f>IF((AF6044-AE6044) &gt; 1,0,IF((AF6044-AE6044)&lt;0,AE6044-AF6044,AF6044-AE6044))</f>
        <v>1398052.2</v>
      </c>
      <c r="AH6044" s="137">
        <v>0.3</v>
      </c>
    </row>
    <row r="6045" spans="1:34" s="173" customFormat="1" x14ac:dyDescent="0.55000000000000004">
      <c r="A6045" s="122"/>
      <c r="B6045" s="123">
        <v>2596</v>
      </c>
      <c r="C6045" s="123">
        <v>7699</v>
      </c>
      <c r="D6045" s="135" t="s">
        <v>8313</v>
      </c>
      <c r="E6045" s="123" t="s">
        <v>34</v>
      </c>
      <c r="F6045" s="123">
        <v>16434</v>
      </c>
      <c r="G6045" s="123">
        <v>0</v>
      </c>
      <c r="H6045" s="123">
        <v>1</v>
      </c>
      <c r="I6045" s="136">
        <v>57</v>
      </c>
      <c r="J6045" s="123" t="s">
        <v>62</v>
      </c>
      <c r="K6045" s="137">
        <f>((G6045*400)+(H6045*100))+I6045</f>
        <v>157</v>
      </c>
      <c r="L6045" s="137">
        <v>375</v>
      </c>
      <c r="M6045" s="137">
        <f>K6045*L6045</f>
        <v>58875</v>
      </c>
      <c r="N6045" s="123">
        <v>1</v>
      </c>
      <c r="O6045" s="108" t="s">
        <v>8309</v>
      </c>
      <c r="P6045" s="138"/>
      <c r="Q6045" s="108" t="s">
        <v>8310</v>
      </c>
      <c r="R6045" s="108" t="s">
        <v>4422</v>
      </c>
      <c r="S6045" s="139" t="s">
        <v>8314</v>
      </c>
      <c r="T6045" s="123" t="s">
        <v>73</v>
      </c>
      <c r="U6045" s="123" t="s">
        <v>45</v>
      </c>
      <c r="V6045" s="123" t="s">
        <v>46</v>
      </c>
      <c r="W6045" s="137">
        <v>161.88</v>
      </c>
      <c r="X6045" s="136">
        <v>57.72</v>
      </c>
      <c r="Y6045" s="137">
        <v>6600</v>
      </c>
      <c r="Z6045" s="137">
        <f>W6045*Y6045</f>
        <v>1068408</v>
      </c>
      <c r="AA6045" s="119">
        <v>7</v>
      </c>
      <c r="AB6045" s="119">
        <v>7</v>
      </c>
      <c r="AC6045" s="137">
        <f>(Z6045*(100-AB6045))/100</f>
        <v>993619.44</v>
      </c>
      <c r="AD6045" s="137">
        <f>IF(AND(AC6045="",M6045=""),0,IF((AC6045=""),M6045, IF( (M6045=""),AC6045,SUM(AC6045:AC6047)+M6045)))</f>
        <v>1344685.56</v>
      </c>
      <c r="AE6045" s="137">
        <f>IF( (X6045=""),AD6045*1,AD6045*(X6045/100) )</f>
        <v>776152.50523199991</v>
      </c>
      <c r="AF6045" s="137">
        <v>0</v>
      </c>
      <c r="AG6045" s="137">
        <f>IF((AF6045-AE6045) &gt; 1,0,IF((AF6045-AE6045)&lt;0,AE6045-AF6045,AF6045-AE6045))</f>
        <v>776152.50523199991</v>
      </c>
      <c r="AH6045" s="137">
        <v>0.02</v>
      </c>
    </row>
    <row r="6046" spans="1:34" s="173" customFormat="1" x14ac:dyDescent="0.55000000000000004">
      <c r="A6046" s="122"/>
      <c r="B6046" s="123"/>
      <c r="C6046" s="123"/>
      <c r="D6046" s="135"/>
      <c r="E6046" s="123"/>
      <c r="F6046" s="123"/>
      <c r="G6046" s="123"/>
      <c r="H6046" s="123"/>
      <c r="I6046" s="136"/>
      <c r="J6046" s="123"/>
      <c r="K6046" s="137"/>
      <c r="L6046" s="137"/>
      <c r="M6046" s="137"/>
      <c r="N6046" s="123">
        <v>2</v>
      </c>
      <c r="O6046" s="108" t="s">
        <v>8309</v>
      </c>
      <c r="P6046" s="138"/>
      <c r="Q6046" s="108" t="s">
        <v>8310</v>
      </c>
      <c r="R6046" s="108" t="s">
        <v>4422</v>
      </c>
      <c r="S6046" s="139" t="s">
        <v>8315</v>
      </c>
      <c r="T6046" s="123" t="s">
        <v>55</v>
      </c>
      <c r="U6046" s="123" t="s">
        <v>45</v>
      </c>
      <c r="V6046" s="123" t="s">
        <v>46</v>
      </c>
      <c r="W6046" s="137">
        <v>118.56</v>
      </c>
      <c r="X6046" s="136">
        <v>42.28</v>
      </c>
      <c r="Y6046" s="137">
        <v>2650</v>
      </c>
      <c r="Z6046" s="137">
        <f>W6046*Y6046</f>
        <v>314184</v>
      </c>
      <c r="AA6046" s="119">
        <v>7</v>
      </c>
      <c r="AB6046" s="119">
        <v>7</v>
      </c>
      <c r="AC6046" s="137">
        <f>(Z6046*(100-AB6046))/100</f>
        <v>292191.12</v>
      </c>
      <c r="AD6046" s="137">
        <f>IF(AND(AC6046="",M6045=""),0,IF((AC6046=""),M6045, IF( (M6045=""),AC6046,SUM(AC6045:AC6047)+M6045)))</f>
        <v>1344685.56</v>
      </c>
      <c r="AE6046" s="137">
        <f>IF( (X6046=""),AD6046*1,AD6046*(X6046/100) )</f>
        <v>568533.05476800003</v>
      </c>
      <c r="AF6046" s="137">
        <v>0</v>
      </c>
      <c r="AG6046" s="137">
        <f>IF((AF6046-AE6046) &gt; 1,0,IF((AF6046-AE6046)&lt;0,AE6046-AF6046,AF6046-AE6046))</f>
        <v>568533.05476800003</v>
      </c>
      <c r="AH6046" s="137">
        <v>0.02</v>
      </c>
    </row>
    <row r="6047" spans="1:34" s="173" customFormat="1" x14ac:dyDescent="0.55000000000000004">
      <c r="A6047" s="122"/>
      <c r="B6047" s="123"/>
      <c r="C6047" s="123"/>
      <c r="D6047" s="135"/>
      <c r="E6047" s="123"/>
      <c r="F6047" s="123"/>
      <c r="G6047" s="123"/>
      <c r="H6047" s="123"/>
      <c r="I6047" s="136"/>
      <c r="J6047" s="123"/>
      <c r="K6047" s="137"/>
      <c r="L6047" s="137" t="s">
        <v>63</v>
      </c>
      <c r="M6047" s="137">
        <f>SUM(M6044:M6046)</f>
        <v>75375</v>
      </c>
      <c r="N6047" s="123"/>
      <c r="O6047" s="108"/>
      <c r="P6047" s="138"/>
      <c r="Q6047" s="108"/>
      <c r="R6047" s="108"/>
      <c r="S6047" s="139"/>
      <c r="T6047" s="123"/>
      <c r="U6047" s="123"/>
      <c r="V6047" s="123"/>
      <c r="W6047" s="137"/>
      <c r="X6047" s="136"/>
      <c r="Y6047" s="137"/>
      <c r="Z6047" s="137"/>
      <c r="AA6047" s="119"/>
      <c r="AB6047" s="119"/>
      <c r="AC6047" s="137"/>
      <c r="AD6047" s="137"/>
      <c r="AE6047" s="137">
        <f>SUM(AE6044:AE6046)</f>
        <v>2742737.76</v>
      </c>
      <c r="AF6047" s="137"/>
      <c r="AG6047" s="137">
        <f>SUM(AG6044:AG6046)</f>
        <v>2742737.76</v>
      </c>
      <c r="AH6047" s="137"/>
    </row>
    <row r="6048" spans="1:34" s="173" customFormat="1" x14ac:dyDescent="0.55000000000000004">
      <c r="A6048" s="122" t="s">
        <v>8316</v>
      </c>
      <c r="B6048" s="123">
        <v>2597</v>
      </c>
      <c r="C6048" s="123">
        <v>9796</v>
      </c>
      <c r="D6048" s="135"/>
      <c r="E6048" s="123" t="s">
        <v>37</v>
      </c>
      <c r="F6048" s="123"/>
      <c r="G6048" s="123">
        <v>1</v>
      </c>
      <c r="H6048" s="123">
        <v>3</v>
      </c>
      <c r="I6048" s="136">
        <v>80</v>
      </c>
      <c r="J6048" s="123" t="s">
        <v>38</v>
      </c>
      <c r="K6048" s="137">
        <f>((G6048*400)+(H6048*100))+I6048</f>
        <v>780</v>
      </c>
      <c r="L6048" s="137">
        <v>255</v>
      </c>
      <c r="M6048" s="137">
        <f>K6048*L6048</f>
        <v>198900</v>
      </c>
      <c r="N6048" s="123"/>
      <c r="O6048" s="108"/>
      <c r="P6048" s="138"/>
      <c r="Q6048" s="108"/>
      <c r="R6048" s="108"/>
      <c r="S6048" s="139"/>
      <c r="T6048" s="123"/>
      <c r="U6048" s="123"/>
      <c r="V6048" s="123"/>
      <c r="W6048" s="137"/>
      <c r="X6048" s="136"/>
      <c r="Y6048" s="137"/>
      <c r="Z6048" s="137"/>
      <c r="AA6048" s="119"/>
      <c r="AB6048" s="119"/>
      <c r="AC6048" s="137"/>
      <c r="AD6048" s="137">
        <f>IF(AND(AC6048="",M6048=""),0,IF((AC6048=""),M6048,IF((M6048=""),AC6048,AC6048+M6048)))</f>
        <v>198900</v>
      </c>
      <c r="AE6048" s="137">
        <f>IF( (X6048=""),AD6048*1,AD6048*(X6048/100) )</f>
        <v>198900</v>
      </c>
      <c r="AF6048" s="137">
        <v>0</v>
      </c>
      <c r="AG6048" s="137">
        <f>IF((AF6048-AE6048) &gt; 1,0,IF((AF6048-AE6048)&lt;0,AE6048-AF6048,AF6048-AE6048))</f>
        <v>198900</v>
      </c>
      <c r="AH6048" s="137">
        <v>0.01</v>
      </c>
    </row>
    <row r="6049" spans="1:34" s="173" customFormat="1" x14ac:dyDescent="0.55000000000000004">
      <c r="A6049" s="122"/>
      <c r="B6049" s="123"/>
      <c r="C6049" s="123"/>
      <c r="D6049" s="135"/>
      <c r="E6049" s="123"/>
      <c r="F6049" s="123"/>
      <c r="G6049" s="123"/>
      <c r="H6049" s="123"/>
      <c r="I6049" s="136"/>
      <c r="J6049" s="123"/>
      <c r="K6049" s="137"/>
      <c r="L6049" s="137" t="s">
        <v>63</v>
      </c>
      <c r="M6049" s="137">
        <f>SUM(M6048:M6048)</f>
        <v>198900</v>
      </c>
      <c r="N6049" s="123"/>
      <c r="O6049" s="108"/>
      <c r="P6049" s="138"/>
      <c r="Q6049" s="108"/>
      <c r="R6049" s="108"/>
      <c r="S6049" s="139"/>
      <c r="T6049" s="123"/>
      <c r="U6049" s="123"/>
      <c r="V6049" s="123"/>
      <c r="W6049" s="137"/>
      <c r="X6049" s="136"/>
      <c r="Y6049" s="137"/>
      <c r="Z6049" s="137"/>
      <c r="AA6049" s="119"/>
      <c r="AB6049" s="119"/>
      <c r="AC6049" s="137"/>
      <c r="AD6049" s="137"/>
      <c r="AE6049" s="137">
        <f>SUM(AE6048:AE6048)</f>
        <v>198900</v>
      </c>
      <c r="AF6049" s="137"/>
      <c r="AG6049" s="137">
        <f>SUM(AG6048:AG6048)</f>
        <v>198900</v>
      </c>
      <c r="AH6049" s="137"/>
    </row>
    <row r="6050" spans="1:34" s="173" customFormat="1" x14ac:dyDescent="0.55000000000000004">
      <c r="A6050" s="122" t="s">
        <v>978</v>
      </c>
      <c r="B6050" s="123">
        <v>2598</v>
      </c>
      <c r="C6050" s="123">
        <v>9075</v>
      </c>
      <c r="D6050" s="135" t="s">
        <v>8319</v>
      </c>
      <c r="E6050" s="123" t="s">
        <v>34</v>
      </c>
      <c r="F6050" s="123">
        <v>3805</v>
      </c>
      <c r="G6050" s="123">
        <v>2</v>
      </c>
      <c r="H6050" s="123">
        <v>1</v>
      </c>
      <c r="I6050" s="136">
        <v>32</v>
      </c>
      <c r="J6050" s="123" t="s">
        <v>35</v>
      </c>
      <c r="K6050" s="137">
        <f>((G6050*400)+(H6050*100))+I6050</f>
        <v>932</v>
      </c>
      <c r="L6050" s="137">
        <v>600</v>
      </c>
      <c r="M6050" s="137">
        <f>K6050*L6050</f>
        <v>559200</v>
      </c>
      <c r="N6050" s="123">
        <v>1</v>
      </c>
      <c r="O6050" s="108" t="s">
        <v>8317</v>
      </c>
      <c r="P6050" s="138">
        <v>3570800270371</v>
      </c>
      <c r="Q6050" s="108" t="s">
        <v>8318</v>
      </c>
      <c r="R6050" s="108" t="s">
        <v>980</v>
      </c>
      <c r="S6050" s="139" t="s">
        <v>8320</v>
      </c>
      <c r="T6050" s="123" t="s">
        <v>51</v>
      </c>
      <c r="U6050" s="123" t="s">
        <v>227</v>
      </c>
      <c r="V6050" s="123" t="s">
        <v>52</v>
      </c>
      <c r="W6050" s="137">
        <v>383.6</v>
      </c>
      <c r="X6050" s="136">
        <v>76.83</v>
      </c>
      <c r="Y6050" s="137">
        <v>6750</v>
      </c>
      <c r="Z6050" s="137">
        <f>W6050*Y6050</f>
        <v>2589300</v>
      </c>
      <c r="AA6050" s="119">
        <v>11</v>
      </c>
      <c r="AB6050" s="119">
        <v>32</v>
      </c>
      <c r="AC6050" s="137">
        <f>(Z6050*(100-AB6050))/100</f>
        <v>1760724</v>
      </c>
      <c r="AD6050" s="137">
        <f>IF(AND(AC6050="",M6050=""),0,IF((AC6050=""),M6050, IF( (M6050=""),AC6050,SUM(AC6050:AC6059)+M6050)))</f>
        <v>3588239.52</v>
      </c>
      <c r="AE6050" s="137">
        <f>IF( (X6050=""),AD6050*1,AD6050*(X6050/100) )</f>
        <v>2756844.4232159997</v>
      </c>
      <c r="AF6050" s="137">
        <v>50000000</v>
      </c>
      <c r="AG6050" s="137">
        <f>IF((AF6050-AE6050) &gt; 1,0,IF((AF6050-AE6050)&lt;0,AE6050-AF6050,AF6050-AE6050))</f>
        <v>0</v>
      </c>
      <c r="AH6050" s="137">
        <v>0.02</v>
      </c>
    </row>
    <row r="6051" spans="1:34" s="173" customFormat="1" x14ac:dyDescent="0.55000000000000004">
      <c r="A6051" s="122"/>
      <c r="B6051" s="123"/>
      <c r="C6051" s="123"/>
      <c r="D6051" s="135"/>
      <c r="E6051" s="123"/>
      <c r="F6051" s="123"/>
      <c r="G6051" s="123"/>
      <c r="H6051" s="123"/>
      <c r="I6051" s="136"/>
      <c r="J6051" s="123"/>
      <c r="K6051" s="137"/>
      <c r="L6051" s="137"/>
      <c r="M6051" s="137"/>
      <c r="N6051" s="123">
        <v>2</v>
      </c>
      <c r="O6051" s="108" t="s">
        <v>8317</v>
      </c>
      <c r="P6051" s="138">
        <v>3570800270371</v>
      </c>
      <c r="Q6051" s="108" t="s">
        <v>8318</v>
      </c>
      <c r="R6051" s="108" t="s">
        <v>980</v>
      </c>
      <c r="S6051" s="139" t="s">
        <v>8321</v>
      </c>
      <c r="T6051" s="123" t="s">
        <v>343</v>
      </c>
      <c r="U6051" s="123" t="s">
        <v>45</v>
      </c>
      <c r="V6051" s="123" t="s">
        <v>52</v>
      </c>
      <c r="W6051" s="137">
        <v>46.08</v>
      </c>
      <c r="X6051" s="136">
        <v>9.23</v>
      </c>
      <c r="Y6051" s="137">
        <v>5600</v>
      </c>
      <c r="Z6051" s="137">
        <f>W6051*Y6051</f>
        <v>258048</v>
      </c>
      <c r="AA6051" s="119">
        <v>6</v>
      </c>
      <c r="AB6051" s="119">
        <v>6</v>
      </c>
      <c r="AC6051" s="137">
        <f>(Z6051*(100-AB6051))/100</f>
        <v>242565.12</v>
      </c>
      <c r="AD6051" s="137">
        <f>IF(AND(AC6051="",M6050=""),0,IF((AC6051=""),M6050, IF( (M6050=""),AC6051,SUM(AC6050:AC6059)+M6050)))</f>
        <v>3588239.52</v>
      </c>
      <c r="AE6051" s="137">
        <f>IF( (X6051=""),AD6051*1,AD6051*(X6051/100) )</f>
        <v>331194.50769600004</v>
      </c>
      <c r="AF6051" s="137">
        <v>50000000</v>
      </c>
      <c r="AG6051" s="137">
        <f>IF((AF6051-AE6051) &gt; 1,0,IF((AF6051-AE6051)&lt;0,AE6051-AF6051,AF6051-AE6051))</f>
        <v>0</v>
      </c>
      <c r="AH6051" s="137">
        <v>0.02</v>
      </c>
    </row>
    <row r="6052" spans="1:34" s="173" customFormat="1" x14ac:dyDescent="0.55000000000000004">
      <c r="A6052" s="122"/>
      <c r="B6052" s="123"/>
      <c r="C6052" s="123"/>
      <c r="D6052" s="135"/>
      <c r="E6052" s="123"/>
      <c r="F6052" s="123"/>
      <c r="G6052" s="123"/>
      <c r="H6052" s="123"/>
      <c r="I6052" s="136"/>
      <c r="J6052" s="123"/>
      <c r="K6052" s="137"/>
      <c r="L6052" s="137"/>
      <c r="M6052" s="137"/>
      <c r="N6052" s="123">
        <v>3</v>
      </c>
      <c r="O6052" s="108" t="s">
        <v>8317</v>
      </c>
      <c r="P6052" s="138">
        <v>3570800270371</v>
      </c>
      <c r="Q6052" s="108" t="s">
        <v>8318</v>
      </c>
      <c r="R6052" s="108" t="s">
        <v>980</v>
      </c>
      <c r="S6052" s="139" t="s">
        <v>8322</v>
      </c>
      <c r="T6052" s="123" t="s">
        <v>439</v>
      </c>
      <c r="U6052" s="123" t="s">
        <v>45</v>
      </c>
      <c r="V6052" s="123" t="s">
        <v>52</v>
      </c>
      <c r="W6052" s="137">
        <v>20</v>
      </c>
      <c r="X6052" s="136">
        <v>4.01</v>
      </c>
      <c r="Y6052" s="137">
        <v>6050</v>
      </c>
      <c r="Z6052" s="137">
        <f>W6052*Y6052</f>
        <v>121000</v>
      </c>
      <c r="AA6052" s="119">
        <v>6</v>
      </c>
      <c r="AB6052" s="119">
        <v>6</v>
      </c>
      <c r="AC6052" s="137">
        <f>(Z6052*(100-AB6052))/100</f>
        <v>113740</v>
      </c>
      <c r="AD6052" s="137">
        <f>IF(AND(AC6052="",M6050=""),0,IF((AC6052=""),M6050, IF( (M6050=""),AC6052,SUM(AC6050:AC6059)+M6050)))</f>
        <v>3588239.52</v>
      </c>
      <c r="AE6052" s="137">
        <f>IF( (X6052=""),AD6052*1,AD6052*(X6052/100) )</f>
        <v>143888.404752</v>
      </c>
      <c r="AF6052" s="137">
        <v>50000000</v>
      </c>
      <c r="AG6052" s="137">
        <f>IF((AF6052-AE6052) &gt; 1,0,IF((AF6052-AE6052)&lt;0,AE6052-AF6052,AF6052-AE6052))</f>
        <v>0</v>
      </c>
      <c r="AH6052" s="137">
        <v>0.02</v>
      </c>
    </row>
    <row r="6053" spans="1:34" s="173" customFormat="1" x14ac:dyDescent="0.55000000000000004">
      <c r="A6053" s="122"/>
      <c r="B6053" s="123"/>
      <c r="C6053" s="123"/>
      <c r="D6053" s="135"/>
      <c r="E6053" s="123"/>
      <c r="F6053" s="123"/>
      <c r="G6053" s="123"/>
      <c r="H6053" s="123"/>
      <c r="I6053" s="136"/>
      <c r="J6053" s="123"/>
      <c r="K6053" s="137"/>
      <c r="L6053" s="137"/>
      <c r="M6053" s="137"/>
      <c r="N6053" s="123">
        <v>4</v>
      </c>
      <c r="O6053" s="108" t="s">
        <v>8317</v>
      </c>
      <c r="P6053" s="138">
        <v>3570800270371</v>
      </c>
      <c r="Q6053" s="108" t="s">
        <v>8318</v>
      </c>
      <c r="R6053" s="108" t="s">
        <v>980</v>
      </c>
      <c r="S6053" s="139" t="s">
        <v>8323</v>
      </c>
      <c r="T6053" s="123" t="s">
        <v>343</v>
      </c>
      <c r="U6053" s="123" t="s">
        <v>45</v>
      </c>
      <c r="V6053" s="123" t="s">
        <v>52</v>
      </c>
      <c r="W6053" s="137">
        <v>49.6</v>
      </c>
      <c r="X6053" s="136">
        <v>9.93</v>
      </c>
      <c r="Y6053" s="137">
        <v>5600</v>
      </c>
      <c r="Z6053" s="137">
        <f>W6053*Y6053</f>
        <v>277760</v>
      </c>
      <c r="AA6053" s="119">
        <v>6</v>
      </c>
      <c r="AB6053" s="119">
        <v>6</v>
      </c>
      <c r="AC6053" s="137">
        <f>(Z6053*(100-AB6053))/100</f>
        <v>261094.39999999999</v>
      </c>
      <c r="AD6053" s="137">
        <f>IF(AND(AC6053="",M6050=""),0,IF((AC6053=""),M6050, IF( (M6050=""),AC6053,SUM(AC6050:AC6059)+M6050)))</f>
        <v>3588239.52</v>
      </c>
      <c r="AE6053" s="137">
        <f>IF( (X6053=""),AD6053*1,AD6053*(X6053/100) )</f>
        <v>356312.18433600001</v>
      </c>
      <c r="AF6053" s="137">
        <v>50000000</v>
      </c>
      <c r="AG6053" s="137">
        <f>IF((AF6053-AE6053) &gt; 1,0,IF((AF6053-AE6053)&lt;0,AE6053-AF6053,AF6053-AE6053))</f>
        <v>0</v>
      </c>
      <c r="AH6053" s="137">
        <v>0.02</v>
      </c>
    </row>
    <row r="6054" spans="1:34" s="173" customFormat="1" x14ac:dyDescent="0.55000000000000004">
      <c r="A6054" s="122"/>
      <c r="B6054" s="123"/>
      <c r="C6054" s="123"/>
      <c r="D6054" s="135"/>
      <c r="E6054" s="123"/>
      <c r="F6054" s="123"/>
      <c r="G6054" s="123"/>
      <c r="H6054" s="123"/>
      <c r="I6054" s="136"/>
      <c r="J6054" s="123"/>
      <c r="K6054" s="137"/>
      <c r="L6054" s="137" t="s">
        <v>63</v>
      </c>
      <c r="M6054" s="137">
        <f>SUM(M6050:M6053)</f>
        <v>559200</v>
      </c>
      <c r="N6054" s="123"/>
      <c r="O6054" s="108"/>
      <c r="P6054" s="138"/>
      <c r="Q6054" s="108"/>
      <c r="R6054" s="108"/>
      <c r="S6054" s="139"/>
      <c r="T6054" s="123"/>
      <c r="U6054" s="123"/>
      <c r="V6054" s="123"/>
      <c r="W6054" s="137"/>
      <c r="X6054" s="136"/>
      <c r="Y6054" s="137"/>
      <c r="Z6054" s="137"/>
      <c r="AA6054" s="119"/>
      <c r="AB6054" s="119"/>
      <c r="AC6054" s="137"/>
      <c r="AD6054" s="137"/>
      <c r="AE6054" s="137">
        <f>SUM(AE6050:AE6053)</f>
        <v>3588239.5199999996</v>
      </c>
      <c r="AF6054" s="137"/>
      <c r="AG6054" s="137">
        <f>SUM(AG6050:AG6053)</f>
        <v>0</v>
      </c>
      <c r="AH6054" s="137"/>
    </row>
    <row r="6055" spans="1:34" s="173" customFormat="1" x14ac:dyDescent="0.55000000000000004">
      <c r="A6055" s="122" t="s">
        <v>8326</v>
      </c>
      <c r="B6055" s="123">
        <v>2599</v>
      </c>
      <c r="C6055" s="123">
        <v>4691</v>
      </c>
      <c r="D6055" s="135" t="s">
        <v>8327</v>
      </c>
      <c r="E6055" s="123" t="s">
        <v>37</v>
      </c>
      <c r="F6055" s="123">
        <v>4194</v>
      </c>
      <c r="G6055" s="123">
        <v>12</v>
      </c>
      <c r="H6055" s="123">
        <v>0</v>
      </c>
      <c r="I6055" s="136">
        <v>7</v>
      </c>
      <c r="J6055" s="123" t="s">
        <v>38</v>
      </c>
      <c r="K6055" s="137">
        <f>((G6055*400)+(H6055*100))+I6055</f>
        <v>4807</v>
      </c>
      <c r="L6055" s="137">
        <v>225</v>
      </c>
      <c r="M6055" s="137">
        <f>K6055*L6055</f>
        <v>1081575</v>
      </c>
      <c r="N6055" s="123"/>
      <c r="O6055" s="108"/>
      <c r="P6055" s="138"/>
      <c r="Q6055" s="108"/>
      <c r="R6055" s="108"/>
      <c r="S6055" s="139"/>
      <c r="T6055" s="123"/>
      <c r="U6055" s="123"/>
      <c r="V6055" s="123"/>
      <c r="W6055" s="137"/>
      <c r="X6055" s="136"/>
      <c r="Y6055" s="137"/>
      <c r="Z6055" s="137"/>
      <c r="AA6055" s="119"/>
      <c r="AB6055" s="119"/>
      <c r="AC6055" s="137"/>
      <c r="AD6055" s="137">
        <f>IF(AND(AC6055="",M6055=""),0,IF((AC6055=""),M6055,IF((M6055=""),AC6055,AC6055+M6055)))</f>
        <v>1081575</v>
      </c>
      <c r="AE6055" s="137">
        <f>IF( (X6055=""),AD6055*1,AD6055*(X6055/100) )</f>
        <v>1081575</v>
      </c>
      <c r="AF6055" s="137">
        <v>0</v>
      </c>
      <c r="AG6055" s="137">
        <f>IF((AF6055-AE6055) &gt; 1,0,IF((AF6055-AE6055)&lt;0,AE6055-AF6055,AF6055-AE6055))</f>
        <v>1081575</v>
      </c>
      <c r="AH6055" s="137">
        <v>0.01</v>
      </c>
    </row>
    <row r="6056" spans="1:34" s="173" customFormat="1" x14ac:dyDescent="0.55000000000000004">
      <c r="A6056" s="122"/>
      <c r="B6056" s="123">
        <v>2600</v>
      </c>
      <c r="C6056" s="123">
        <v>4829</v>
      </c>
      <c r="D6056" s="135" t="s">
        <v>8328</v>
      </c>
      <c r="E6056" s="123" t="s">
        <v>37</v>
      </c>
      <c r="F6056" s="123">
        <v>4332</v>
      </c>
      <c r="G6056" s="123">
        <v>7</v>
      </c>
      <c r="H6056" s="123">
        <v>1</v>
      </c>
      <c r="I6056" s="136">
        <v>0</v>
      </c>
      <c r="J6056" s="123" t="s">
        <v>38</v>
      </c>
      <c r="K6056" s="137">
        <f>((G6056*400)+(H6056*100))+I6056</f>
        <v>2900</v>
      </c>
      <c r="L6056" s="137">
        <v>225</v>
      </c>
      <c r="M6056" s="137">
        <f>K6056*L6056</f>
        <v>652500</v>
      </c>
      <c r="N6056" s="123"/>
      <c r="O6056" s="108"/>
      <c r="P6056" s="138"/>
      <c r="Q6056" s="108"/>
      <c r="R6056" s="108"/>
      <c r="S6056" s="139"/>
      <c r="T6056" s="123"/>
      <c r="U6056" s="123"/>
      <c r="V6056" s="123"/>
      <c r="W6056" s="137"/>
      <c r="X6056" s="136"/>
      <c r="Y6056" s="137"/>
      <c r="Z6056" s="137"/>
      <c r="AA6056" s="119"/>
      <c r="AB6056" s="119"/>
      <c r="AC6056" s="137"/>
      <c r="AD6056" s="137">
        <f>IF(AND(AC6056="",M6056=""),0,IF((AC6056=""),M6056,IF((M6056=""),AC6056,AC6056+M6056)))</f>
        <v>652500</v>
      </c>
      <c r="AE6056" s="137">
        <f>IF( (X6056=""),AD6056*1,AD6056*(X6056/100) )</f>
        <v>652500</v>
      </c>
      <c r="AF6056" s="137">
        <v>0</v>
      </c>
      <c r="AG6056" s="137">
        <f>IF((AF6056-AE6056) &gt; 1,0,IF((AF6056-AE6056)&lt;0,AE6056-AF6056,AF6056-AE6056))</f>
        <v>652500</v>
      </c>
      <c r="AH6056" s="137">
        <v>0.01</v>
      </c>
    </row>
    <row r="6057" spans="1:34" s="173" customFormat="1" x14ac:dyDescent="0.55000000000000004">
      <c r="A6057" s="122" t="s">
        <v>8326</v>
      </c>
      <c r="B6057" s="123">
        <v>2602</v>
      </c>
      <c r="C6057" s="123">
        <v>9698</v>
      </c>
      <c r="D6057" s="135" t="s">
        <v>8330</v>
      </c>
      <c r="E6057" s="123" t="s">
        <v>37</v>
      </c>
      <c r="F6057" s="123">
        <v>7024</v>
      </c>
      <c r="G6057" s="123">
        <v>0</v>
      </c>
      <c r="H6057" s="123">
        <v>0</v>
      </c>
      <c r="I6057" s="136">
        <v>91</v>
      </c>
      <c r="J6057" s="123" t="s">
        <v>35</v>
      </c>
      <c r="K6057" s="137">
        <f>((G6057*400)+(H6057*100))+I6057</f>
        <v>91</v>
      </c>
      <c r="L6057" s="137">
        <v>225</v>
      </c>
      <c r="M6057" s="137">
        <f>K6057*L6057</f>
        <v>20475</v>
      </c>
      <c r="N6057" s="123">
        <v>1</v>
      </c>
      <c r="O6057" s="108" t="s">
        <v>8324</v>
      </c>
      <c r="P6057" s="138">
        <v>8570885000138</v>
      </c>
      <c r="Q6057" s="108" t="s">
        <v>8325</v>
      </c>
      <c r="R6057" s="108" t="s">
        <v>8331</v>
      </c>
      <c r="S6057" s="139"/>
      <c r="T6057" s="123" t="s">
        <v>51</v>
      </c>
      <c r="U6057" s="123" t="s">
        <v>45</v>
      </c>
      <c r="V6057" s="123" t="s">
        <v>52</v>
      </c>
      <c r="W6057" s="137">
        <v>98.4</v>
      </c>
      <c r="X6057" s="136">
        <v>100</v>
      </c>
      <c r="Y6057" s="137">
        <v>6750</v>
      </c>
      <c r="Z6057" s="137">
        <f>W6057*Y6057</f>
        <v>664200</v>
      </c>
      <c r="AA6057" s="119">
        <v>2</v>
      </c>
      <c r="AB6057" s="119">
        <v>2</v>
      </c>
      <c r="AC6057" s="137">
        <f>(Z6057*(100-AB6057))/100</f>
        <v>650916</v>
      </c>
      <c r="AD6057" s="137">
        <f>IF(AND(AC6057="",M6057=""),0,IF((AC6057=""),M6057, IF( (M6057=""),AC6057,AC6057+M6057)))</f>
        <v>671391</v>
      </c>
      <c r="AE6057" s="137">
        <f>IF( (X6057=""),AD6057*1,AD6057*(X6057/100) )</f>
        <v>671391</v>
      </c>
      <c r="AF6057" s="137">
        <v>10000000</v>
      </c>
      <c r="AG6057" s="137">
        <v>20475</v>
      </c>
      <c r="AH6057" s="137">
        <v>0.02</v>
      </c>
    </row>
    <row r="6058" spans="1:34" s="173" customFormat="1" x14ac:dyDescent="0.55000000000000004">
      <c r="A6058" s="122"/>
      <c r="B6058" s="123"/>
      <c r="C6058" s="123"/>
      <c r="D6058" s="135"/>
      <c r="E6058" s="123"/>
      <c r="F6058" s="123"/>
      <c r="G6058" s="123"/>
      <c r="H6058" s="123"/>
      <c r="I6058" s="136"/>
      <c r="J6058" s="123"/>
      <c r="K6058" s="137"/>
      <c r="L6058" s="137" t="s">
        <v>63</v>
      </c>
      <c r="M6058" s="137">
        <f>SUM(M6055:M6057)</f>
        <v>1754550</v>
      </c>
      <c r="N6058" s="123"/>
      <c r="O6058" s="108"/>
      <c r="P6058" s="138"/>
      <c r="Q6058" s="108"/>
      <c r="R6058" s="108"/>
      <c r="S6058" s="139"/>
      <c r="T6058" s="123"/>
      <c r="U6058" s="123"/>
      <c r="V6058" s="123"/>
      <c r="W6058" s="137"/>
      <c r="X6058" s="136"/>
      <c r="Y6058" s="137"/>
      <c r="Z6058" s="137"/>
      <c r="AA6058" s="119"/>
      <c r="AB6058" s="119"/>
      <c r="AC6058" s="137"/>
      <c r="AD6058" s="137"/>
      <c r="AE6058" s="137">
        <f>SUM(AE6055:AE6057)</f>
        <v>2405466</v>
      </c>
      <c r="AF6058" s="137"/>
      <c r="AG6058" s="137">
        <f>SUM(AG6055:AG6057)</f>
        <v>1754550</v>
      </c>
      <c r="AH6058" s="137"/>
    </row>
    <row r="6059" spans="1:34" s="173" customFormat="1" x14ac:dyDescent="0.55000000000000004">
      <c r="A6059" s="122" t="s">
        <v>978</v>
      </c>
      <c r="B6059" s="123">
        <v>2601</v>
      </c>
      <c r="C6059" s="123">
        <v>10362</v>
      </c>
      <c r="D6059" s="135" t="s">
        <v>8329</v>
      </c>
      <c r="E6059" s="123" t="s">
        <v>34</v>
      </c>
      <c r="F6059" s="123">
        <v>5881</v>
      </c>
      <c r="G6059" s="123">
        <v>15</v>
      </c>
      <c r="H6059" s="123">
        <v>1</v>
      </c>
      <c r="I6059" s="136">
        <v>74</v>
      </c>
      <c r="J6059" s="123" t="s">
        <v>38</v>
      </c>
      <c r="K6059" s="137">
        <f>((G6059*400)+(H6059*100))+I6059</f>
        <v>6174</v>
      </c>
      <c r="L6059" s="137">
        <v>325</v>
      </c>
      <c r="M6059" s="137">
        <f>K6059*L6059</f>
        <v>2006550</v>
      </c>
      <c r="N6059" s="123"/>
      <c r="O6059" s="108"/>
      <c r="P6059" s="138"/>
      <c r="Q6059" s="108"/>
      <c r="R6059" s="108"/>
      <c r="S6059" s="139"/>
      <c r="T6059" s="123"/>
      <c r="U6059" s="123"/>
      <c r="V6059" s="123"/>
      <c r="W6059" s="137"/>
      <c r="X6059" s="136"/>
      <c r="Y6059" s="137"/>
      <c r="Z6059" s="137"/>
      <c r="AA6059" s="119"/>
      <c r="AB6059" s="119"/>
      <c r="AC6059" s="137"/>
      <c r="AD6059" s="137">
        <f>IF(AND(AC6059="",M6059=""),0,IF((AC6059=""),M6059,IF((M6059=""),AC6059,AC6059+M6059)))</f>
        <v>2006550</v>
      </c>
      <c r="AE6059" s="137">
        <f>IF( (X6059=""),AD6059*1,AD6059*(X6059/100) )</f>
        <v>2006550</v>
      </c>
      <c r="AF6059" s="137">
        <v>50000000</v>
      </c>
      <c r="AG6059" s="137">
        <f>IF((AF6059-AE6059) &gt; 1,0,IF((AF6059-AE6059)&lt;0,AE6059-AF6059,AF6059-AE6059))</f>
        <v>0</v>
      </c>
      <c r="AH6059" s="137">
        <v>0.01</v>
      </c>
    </row>
    <row r="6060" spans="1:34" s="173" customFormat="1" x14ac:dyDescent="0.55000000000000004">
      <c r="A6060" s="122"/>
      <c r="B6060" s="123"/>
      <c r="C6060" s="123"/>
      <c r="D6060" s="135"/>
      <c r="E6060" s="123"/>
      <c r="F6060" s="123"/>
      <c r="G6060" s="123"/>
      <c r="H6060" s="123"/>
      <c r="I6060" s="136"/>
      <c r="J6060" s="123"/>
      <c r="K6060" s="137"/>
      <c r="L6060" s="137" t="s">
        <v>63</v>
      </c>
      <c r="M6060" s="137">
        <f>SUM(M6059:M6059)</f>
        <v>2006550</v>
      </c>
      <c r="N6060" s="123"/>
      <c r="O6060" s="108"/>
      <c r="P6060" s="138"/>
      <c r="Q6060" s="108"/>
      <c r="R6060" s="108"/>
      <c r="S6060" s="139"/>
      <c r="T6060" s="123"/>
      <c r="U6060" s="123"/>
      <c r="V6060" s="123"/>
      <c r="W6060" s="137"/>
      <c r="X6060" s="136"/>
      <c r="Y6060" s="137"/>
      <c r="Z6060" s="137"/>
      <c r="AA6060" s="119"/>
      <c r="AB6060" s="119"/>
      <c r="AC6060" s="137"/>
      <c r="AD6060" s="137"/>
      <c r="AE6060" s="137">
        <f>SUM(AE6059:AE6059)</f>
        <v>2006550</v>
      </c>
      <c r="AF6060" s="137"/>
      <c r="AG6060" s="137">
        <f>SUM(AG6059:AG6059)</f>
        <v>0</v>
      </c>
      <c r="AH6060" s="137"/>
    </row>
    <row r="6061" spans="1:34" s="173" customFormat="1" x14ac:dyDescent="0.55000000000000004">
      <c r="A6061" s="122" t="s">
        <v>978</v>
      </c>
      <c r="B6061" s="123">
        <v>2603</v>
      </c>
      <c r="C6061" s="123">
        <v>10364</v>
      </c>
      <c r="D6061" s="135" t="s">
        <v>8332</v>
      </c>
      <c r="E6061" s="123" t="s">
        <v>34</v>
      </c>
      <c r="F6061" s="123">
        <v>15171</v>
      </c>
      <c r="G6061" s="123">
        <v>11</v>
      </c>
      <c r="H6061" s="123">
        <v>1</v>
      </c>
      <c r="I6061" s="136">
        <v>57</v>
      </c>
      <c r="J6061" s="123" t="s">
        <v>38</v>
      </c>
      <c r="K6061" s="137">
        <f>((G6061*400)+(H6061*100))+I6061</f>
        <v>4557</v>
      </c>
      <c r="L6061" s="137">
        <v>325</v>
      </c>
      <c r="M6061" s="137">
        <f>K6061*L6061</f>
        <v>1481025</v>
      </c>
      <c r="N6061" s="123"/>
      <c r="O6061" s="108"/>
      <c r="P6061" s="138"/>
      <c r="Q6061" s="108"/>
      <c r="R6061" s="108"/>
      <c r="S6061" s="139"/>
      <c r="T6061" s="123"/>
      <c r="U6061" s="123"/>
      <c r="V6061" s="123"/>
      <c r="W6061" s="137"/>
      <c r="X6061" s="136"/>
      <c r="Y6061" s="137"/>
      <c r="Z6061" s="137"/>
      <c r="AA6061" s="119"/>
      <c r="AB6061" s="119"/>
      <c r="AC6061" s="137"/>
      <c r="AD6061" s="137">
        <f>IF(AND(AC6061="",M6061=""),0,IF((AC6061=""),M6061,IF((M6061=""),AC6061,AC6061+M6061)))</f>
        <v>1481025</v>
      </c>
      <c r="AE6061" s="137">
        <f>IF( (X6061=""),AD6061*1,AD6061*(X6061/100) )</f>
        <v>1481025</v>
      </c>
      <c r="AF6061" s="137">
        <v>50000000</v>
      </c>
      <c r="AG6061" s="137">
        <f>IF((AF6061-AE6061) &gt; 1,0,IF((AF6061-AE6061)&lt;0,AE6061-AF6061,AF6061-AE6061))</f>
        <v>0</v>
      </c>
      <c r="AH6061" s="137">
        <v>0.01</v>
      </c>
    </row>
    <row r="6062" spans="1:34" s="173" customFormat="1" x14ac:dyDescent="0.55000000000000004">
      <c r="A6062" s="122"/>
      <c r="B6062" s="123">
        <v>2604</v>
      </c>
      <c r="C6062" s="123">
        <v>10363</v>
      </c>
      <c r="D6062" s="135" t="s">
        <v>8333</v>
      </c>
      <c r="E6062" s="123" t="s">
        <v>34</v>
      </c>
      <c r="F6062" s="123">
        <v>15174</v>
      </c>
      <c r="G6062" s="123">
        <v>4</v>
      </c>
      <c r="H6062" s="123">
        <v>0</v>
      </c>
      <c r="I6062" s="136">
        <v>36</v>
      </c>
      <c r="J6062" s="123" t="s">
        <v>38</v>
      </c>
      <c r="K6062" s="137">
        <f>((G6062*400)+(H6062*100))+I6062</f>
        <v>1636</v>
      </c>
      <c r="L6062" s="137">
        <v>250</v>
      </c>
      <c r="M6062" s="137">
        <f>K6062*L6062</f>
        <v>409000</v>
      </c>
      <c r="N6062" s="123"/>
      <c r="O6062" s="108"/>
      <c r="P6062" s="138"/>
      <c r="Q6062" s="108"/>
      <c r="R6062" s="108"/>
      <c r="S6062" s="139"/>
      <c r="T6062" s="123"/>
      <c r="U6062" s="123"/>
      <c r="V6062" s="123"/>
      <c r="W6062" s="137"/>
      <c r="X6062" s="136"/>
      <c r="Y6062" s="137"/>
      <c r="Z6062" s="137"/>
      <c r="AA6062" s="119"/>
      <c r="AB6062" s="119"/>
      <c r="AC6062" s="137"/>
      <c r="AD6062" s="137">
        <f>IF(AND(AC6062="",M6062=""),0,IF((AC6062=""),M6062,IF((M6062=""),AC6062,AC6062+M6062)))</f>
        <v>409000</v>
      </c>
      <c r="AE6062" s="137">
        <f>IF( (X6062=""),AD6062*1,AD6062*(X6062/100) )</f>
        <v>409000</v>
      </c>
      <c r="AF6062" s="137">
        <v>50000000</v>
      </c>
      <c r="AG6062" s="137">
        <f>IF((AF6062-AE6062) &gt; 1,0,IF((AF6062-AE6062)&lt;0,AE6062-AF6062,AF6062-AE6062))</f>
        <v>0</v>
      </c>
      <c r="AH6062" s="137">
        <v>0.01</v>
      </c>
    </row>
    <row r="6063" spans="1:34" s="173" customFormat="1" x14ac:dyDescent="0.55000000000000004">
      <c r="A6063" s="122"/>
      <c r="B6063" s="123"/>
      <c r="C6063" s="123"/>
      <c r="D6063" s="135"/>
      <c r="E6063" s="123"/>
      <c r="F6063" s="123"/>
      <c r="G6063" s="123"/>
      <c r="H6063" s="123"/>
      <c r="I6063" s="136"/>
      <c r="J6063" s="123"/>
      <c r="K6063" s="137"/>
      <c r="L6063" s="137" t="s">
        <v>63</v>
      </c>
      <c r="M6063" s="137">
        <f>SUM(M6061:M6062)</f>
        <v>1890025</v>
      </c>
      <c r="N6063" s="123"/>
      <c r="O6063" s="108"/>
      <c r="P6063" s="138"/>
      <c r="Q6063" s="108"/>
      <c r="R6063" s="108"/>
      <c r="S6063" s="139"/>
      <c r="T6063" s="123"/>
      <c r="U6063" s="123"/>
      <c r="V6063" s="123"/>
      <c r="W6063" s="137"/>
      <c r="X6063" s="136"/>
      <c r="Y6063" s="137"/>
      <c r="Z6063" s="137"/>
      <c r="AA6063" s="119"/>
      <c r="AB6063" s="119"/>
      <c r="AC6063" s="137"/>
      <c r="AD6063" s="137"/>
      <c r="AE6063" s="137">
        <f>SUM(AE6061:AE6062)</f>
        <v>1890025</v>
      </c>
      <c r="AF6063" s="137"/>
      <c r="AG6063" s="137">
        <f>SUM(AG6061:AG6062)</f>
        <v>0</v>
      </c>
      <c r="AH6063" s="137"/>
    </row>
    <row r="6064" spans="1:34" s="173" customFormat="1" x14ac:dyDescent="0.55000000000000004">
      <c r="A6064" s="122" t="s">
        <v>2697</v>
      </c>
      <c r="B6064" s="123">
        <v>2605</v>
      </c>
      <c r="C6064" s="123">
        <v>4927</v>
      </c>
      <c r="D6064" s="135" t="s">
        <v>8334</v>
      </c>
      <c r="E6064" s="123" t="s">
        <v>34</v>
      </c>
      <c r="F6064" s="123">
        <v>7453</v>
      </c>
      <c r="G6064" s="123">
        <v>3</v>
      </c>
      <c r="H6064" s="123">
        <v>3</v>
      </c>
      <c r="I6064" s="136">
        <v>99</v>
      </c>
      <c r="J6064" s="123" t="s">
        <v>38</v>
      </c>
      <c r="K6064" s="137">
        <f>((G6064*400)+(H6064*100))+I6064</f>
        <v>1599</v>
      </c>
      <c r="L6064" s="137">
        <v>225</v>
      </c>
      <c r="M6064" s="137">
        <f>K6064*L6064</f>
        <v>359775</v>
      </c>
      <c r="N6064" s="123"/>
      <c r="O6064" s="108"/>
      <c r="P6064" s="138"/>
      <c r="Q6064" s="108"/>
      <c r="R6064" s="108"/>
      <c r="S6064" s="139"/>
      <c r="T6064" s="123"/>
      <c r="U6064" s="123"/>
      <c r="V6064" s="123"/>
      <c r="W6064" s="137"/>
      <c r="X6064" s="136"/>
      <c r="Y6064" s="137"/>
      <c r="Z6064" s="137"/>
      <c r="AA6064" s="119"/>
      <c r="AB6064" s="119"/>
      <c r="AC6064" s="137"/>
      <c r="AD6064" s="137">
        <f>IF(AND(AC6064="",M6064=""),0,IF((AC6064=""),M6064,IF((M6064=""),AC6064,AC6064+M6064)))</f>
        <v>359775</v>
      </c>
      <c r="AE6064" s="137">
        <f>IF( (X6064=""),AD6064*1,AD6064*(X6064/100) )</f>
        <v>359775</v>
      </c>
      <c r="AF6064" s="137">
        <v>50000000</v>
      </c>
      <c r="AG6064" s="137">
        <f>IF((AF6064-AE6064) &gt; 1,0,IF((AF6064-AE6064)&lt;0,AE6064-AF6064,AF6064-AE6064))</f>
        <v>0</v>
      </c>
      <c r="AH6064" s="137">
        <v>0.01</v>
      </c>
    </row>
    <row r="6065" spans="1:34" s="173" customFormat="1" x14ac:dyDescent="0.55000000000000004">
      <c r="A6065" s="122"/>
      <c r="B6065" s="123"/>
      <c r="C6065" s="123"/>
      <c r="D6065" s="135"/>
      <c r="E6065" s="123"/>
      <c r="F6065" s="123"/>
      <c r="G6065" s="123"/>
      <c r="H6065" s="123"/>
      <c r="I6065" s="136"/>
      <c r="J6065" s="123"/>
      <c r="K6065" s="137"/>
      <c r="L6065" s="137" t="s">
        <v>63</v>
      </c>
      <c r="M6065" s="137">
        <f>SUM(M6064:M6064)</f>
        <v>359775</v>
      </c>
      <c r="N6065" s="123"/>
      <c r="O6065" s="108"/>
      <c r="P6065" s="138"/>
      <c r="Q6065" s="108"/>
      <c r="R6065" s="108"/>
      <c r="S6065" s="139"/>
      <c r="T6065" s="123"/>
      <c r="U6065" s="123"/>
      <c r="V6065" s="123"/>
      <c r="W6065" s="137"/>
      <c r="X6065" s="136"/>
      <c r="Y6065" s="137"/>
      <c r="Z6065" s="137"/>
      <c r="AA6065" s="119"/>
      <c r="AB6065" s="119"/>
      <c r="AC6065" s="137"/>
      <c r="AD6065" s="137"/>
      <c r="AE6065" s="137">
        <f>SUM(AE6064:AE6064)</f>
        <v>359775</v>
      </c>
      <c r="AF6065" s="137"/>
      <c r="AG6065" s="137">
        <f>SUM(AG6064:AG6064)</f>
        <v>0</v>
      </c>
      <c r="AH6065" s="137"/>
    </row>
    <row r="6066" spans="1:34" s="173" customFormat="1" x14ac:dyDescent="0.55000000000000004">
      <c r="A6066" s="122" t="s">
        <v>8337</v>
      </c>
      <c r="B6066" s="123">
        <v>2606</v>
      </c>
      <c r="C6066" s="123">
        <v>10123</v>
      </c>
      <c r="D6066" s="135" t="s">
        <v>8338</v>
      </c>
      <c r="E6066" s="123" t="s">
        <v>34</v>
      </c>
      <c r="F6066" s="123">
        <v>25277</v>
      </c>
      <c r="G6066" s="123">
        <v>0</v>
      </c>
      <c r="H6066" s="123">
        <v>0</v>
      </c>
      <c r="I6066" s="136">
        <v>15</v>
      </c>
      <c r="J6066" s="123" t="s">
        <v>35</v>
      </c>
      <c r="K6066" s="137">
        <f>((G6066*400)+(H6066*100))+I6066</f>
        <v>15</v>
      </c>
      <c r="L6066" s="137">
        <v>8000</v>
      </c>
      <c r="M6066" s="137">
        <f>K6066*L6066</f>
        <v>120000</v>
      </c>
      <c r="N6066" s="123">
        <v>1</v>
      </c>
      <c r="O6066" s="108" t="s">
        <v>8335</v>
      </c>
      <c r="P6066" s="138"/>
      <c r="Q6066" s="108" t="s">
        <v>8336</v>
      </c>
      <c r="R6066" s="108" t="s">
        <v>8339</v>
      </c>
      <c r="S6066" s="139" t="s">
        <v>8340</v>
      </c>
      <c r="T6066" s="123" t="s">
        <v>44</v>
      </c>
      <c r="U6066" s="123" t="s">
        <v>45</v>
      </c>
      <c r="V6066" s="123" t="s">
        <v>52</v>
      </c>
      <c r="W6066" s="137">
        <v>48</v>
      </c>
      <c r="X6066" s="136">
        <v>50</v>
      </c>
      <c r="Y6066" s="137">
        <v>7150</v>
      </c>
      <c r="Z6066" s="137">
        <f>W6066*Y6066</f>
        <v>343200</v>
      </c>
      <c r="AA6066" s="119">
        <v>6</v>
      </c>
      <c r="AB6066" s="119">
        <v>6</v>
      </c>
      <c r="AC6066" s="137">
        <f>(Z6066*(100-AB6066))/100</f>
        <v>322608</v>
      </c>
      <c r="AD6066" s="137">
        <f>IF(AND(AC6066="",M6066=""),0,IF((AC6066=""),M6066, IF( (M6066=""),AC6066,SUM(AC6066:AC6067)+M6066)))</f>
        <v>765216</v>
      </c>
      <c r="AE6066" s="137">
        <f>IF( (X6066=""),AD6066*1,AD6066*(X6066/100) )</f>
        <v>382608</v>
      </c>
      <c r="AF6066" s="137">
        <v>0</v>
      </c>
      <c r="AG6066" s="137">
        <f>IF((AF6066-AE6066) &gt; 1,0,IF((AF6066-AE6066)&lt;0,AE6066-AF6066,AF6066-AE6066))</f>
        <v>382608</v>
      </c>
      <c r="AH6066" s="137">
        <v>0.02</v>
      </c>
    </row>
    <row r="6067" spans="1:34" s="173" customFormat="1" x14ac:dyDescent="0.55000000000000004">
      <c r="A6067" s="122"/>
      <c r="B6067" s="123"/>
      <c r="C6067" s="123"/>
      <c r="D6067" s="135"/>
      <c r="E6067" s="123"/>
      <c r="F6067" s="123"/>
      <c r="G6067" s="123"/>
      <c r="H6067" s="123"/>
      <c r="I6067" s="136"/>
      <c r="J6067" s="123"/>
      <c r="K6067" s="137"/>
      <c r="L6067" s="137"/>
      <c r="M6067" s="137"/>
      <c r="N6067" s="123"/>
      <c r="O6067" s="108"/>
      <c r="P6067" s="138"/>
      <c r="Q6067" s="108"/>
      <c r="R6067" s="108"/>
      <c r="S6067" s="139"/>
      <c r="T6067" s="123" t="s">
        <v>44</v>
      </c>
      <c r="U6067" s="123"/>
      <c r="V6067" s="123" t="s">
        <v>52</v>
      </c>
      <c r="W6067" s="137">
        <v>48</v>
      </c>
      <c r="X6067" s="136">
        <v>50</v>
      </c>
      <c r="Y6067" s="137">
        <v>7150</v>
      </c>
      <c r="Z6067" s="137">
        <f>W6067*Y6067</f>
        <v>343200</v>
      </c>
      <c r="AA6067" s="119">
        <v>6</v>
      </c>
      <c r="AB6067" s="119">
        <v>6</v>
      </c>
      <c r="AC6067" s="137">
        <f>(Z6067*(100-AB6067))/100</f>
        <v>322608</v>
      </c>
      <c r="AD6067" s="137">
        <f>IF(AND(AC6067="",M6066=""),0,IF((AC6067=""),M6066, IF( (M6066=""),AC6067,SUM(AC6066:AC6067)+M6066)))</f>
        <v>765216</v>
      </c>
      <c r="AE6067" s="137">
        <f>IF( (X6067=""),AD6067*1,AD6067*(X6067/100) )</f>
        <v>382608</v>
      </c>
      <c r="AF6067" s="137">
        <v>0</v>
      </c>
      <c r="AG6067" s="137">
        <f>IF((AF6067-AE6067) &gt; 1,0,IF((AF6067-AE6067)&lt;0,AE6067-AF6067,AF6067-AE6067))</f>
        <v>382608</v>
      </c>
      <c r="AH6067" s="137">
        <v>0.02</v>
      </c>
    </row>
    <row r="6068" spans="1:34" s="173" customFormat="1" x14ac:dyDescent="0.55000000000000004">
      <c r="A6068" s="122"/>
      <c r="B6068" s="123"/>
      <c r="C6068" s="123"/>
      <c r="D6068" s="135"/>
      <c r="E6068" s="123"/>
      <c r="F6068" s="123"/>
      <c r="G6068" s="123"/>
      <c r="H6068" s="123"/>
      <c r="I6068" s="136"/>
      <c r="J6068" s="123"/>
      <c r="K6068" s="137"/>
      <c r="L6068" s="137" t="s">
        <v>63</v>
      </c>
      <c r="M6068" s="137">
        <f>SUM(M6066:M6067)</f>
        <v>120000</v>
      </c>
      <c r="N6068" s="123"/>
      <c r="O6068" s="108"/>
      <c r="P6068" s="138"/>
      <c r="Q6068" s="108"/>
      <c r="R6068" s="108"/>
      <c r="S6068" s="139"/>
      <c r="T6068" s="123"/>
      <c r="U6068" s="123"/>
      <c r="V6068" s="123"/>
      <c r="W6068" s="137"/>
      <c r="X6068" s="136"/>
      <c r="Y6068" s="137"/>
      <c r="Z6068" s="137"/>
      <c r="AA6068" s="119"/>
      <c r="AB6068" s="119"/>
      <c r="AC6068" s="137"/>
      <c r="AD6068" s="137"/>
      <c r="AE6068" s="137">
        <f>SUM(AE6066:AE6067)</f>
        <v>765216</v>
      </c>
      <c r="AF6068" s="137"/>
      <c r="AG6068" s="137">
        <f>SUM(AG6066:AG6067)</f>
        <v>765216</v>
      </c>
      <c r="AH6068" s="137"/>
    </row>
    <row r="6069" spans="1:34" s="173" customFormat="1" x14ac:dyDescent="0.55000000000000004">
      <c r="A6069" s="122" t="s">
        <v>8341</v>
      </c>
      <c r="B6069" s="123">
        <v>2607</v>
      </c>
      <c r="C6069" s="123">
        <v>8062</v>
      </c>
      <c r="D6069" s="135" t="s">
        <v>8342</v>
      </c>
      <c r="E6069" s="123" t="s">
        <v>34</v>
      </c>
      <c r="F6069" s="123">
        <v>9808</v>
      </c>
      <c r="G6069" s="123">
        <v>4</v>
      </c>
      <c r="H6069" s="123">
        <v>1</v>
      </c>
      <c r="I6069" s="136">
        <v>13</v>
      </c>
      <c r="J6069" s="123" t="s">
        <v>38</v>
      </c>
      <c r="K6069" s="137">
        <f>((G6069*400)+(H6069*100))+I6069</f>
        <v>1713</v>
      </c>
      <c r="L6069" s="137">
        <v>300</v>
      </c>
      <c r="M6069" s="137">
        <f>K6069*L6069</f>
        <v>513900</v>
      </c>
      <c r="N6069" s="123"/>
      <c r="O6069" s="108"/>
      <c r="P6069" s="138"/>
      <c r="Q6069" s="108"/>
      <c r="R6069" s="108"/>
      <c r="S6069" s="139"/>
      <c r="T6069" s="123"/>
      <c r="U6069" s="123"/>
      <c r="V6069" s="123"/>
      <c r="W6069" s="137"/>
      <c r="X6069" s="136"/>
      <c r="Y6069" s="137"/>
      <c r="Z6069" s="137"/>
      <c r="AA6069" s="119"/>
      <c r="AB6069" s="119"/>
      <c r="AC6069" s="137"/>
      <c r="AD6069" s="137">
        <f>IF(AND(AC6069="",M6069=""),0,IF((AC6069=""),M6069,IF((M6069=""),AC6069,AC6069+M6069)))</f>
        <v>513900</v>
      </c>
      <c r="AE6069" s="137">
        <f>IF( (X6069=""),AD6069*1,AD6069*(X6069/100) )</f>
        <v>513900</v>
      </c>
      <c r="AF6069" s="137">
        <v>50000000</v>
      </c>
      <c r="AG6069" s="137">
        <f>IF((AF6069-AE6069) &gt; 1,0,IF((AF6069-AE6069)&lt;0,AE6069-AF6069,AF6069-AE6069))</f>
        <v>0</v>
      </c>
      <c r="AH6069" s="137">
        <v>0.01</v>
      </c>
    </row>
    <row r="6070" spans="1:34" s="173" customFormat="1" x14ac:dyDescent="0.55000000000000004">
      <c r="A6070" s="122"/>
      <c r="B6070" s="123"/>
      <c r="C6070" s="123"/>
      <c r="D6070" s="135"/>
      <c r="E6070" s="123"/>
      <c r="F6070" s="123"/>
      <c r="G6070" s="123"/>
      <c r="H6070" s="123"/>
      <c r="I6070" s="136"/>
      <c r="J6070" s="123"/>
      <c r="K6070" s="137"/>
      <c r="L6070" s="137" t="s">
        <v>63</v>
      </c>
      <c r="M6070" s="137">
        <f>SUM(M6069:M6069)</f>
        <v>513900</v>
      </c>
      <c r="N6070" s="123"/>
      <c r="O6070" s="108"/>
      <c r="P6070" s="138"/>
      <c r="Q6070" s="108"/>
      <c r="R6070" s="108"/>
      <c r="S6070" s="139"/>
      <c r="T6070" s="123"/>
      <c r="U6070" s="123"/>
      <c r="V6070" s="123"/>
      <c r="W6070" s="137"/>
      <c r="X6070" s="136"/>
      <c r="Y6070" s="137"/>
      <c r="Z6070" s="137"/>
      <c r="AA6070" s="119"/>
      <c r="AB6070" s="119"/>
      <c r="AC6070" s="137"/>
      <c r="AD6070" s="137"/>
      <c r="AE6070" s="137">
        <f>SUM(AE6069:AE6069)</f>
        <v>513900</v>
      </c>
      <c r="AF6070" s="137"/>
      <c r="AG6070" s="137">
        <f>SUM(AG6069:AG6069)</f>
        <v>0</v>
      </c>
      <c r="AH6070" s="137"/>
    </row>
    <row r="6071" spans="1:34" s="173" customFormat="1" x14ac:dyDescent="0.55000000000000004">
      <c r="A6071" s="122" t="s">
        <v>8345</v>
      </c>
      <c r="B6071" s="123">
        <v>2608</v>
      </c>
      <c r="C6071" s="123">
        <v>6936</v>
      </c>
      <c r="D6071" s="135" t="s">
        <v>8346</v>
      </c>
      <c r="E6071" s="123" t="s">
        <v>34</v>
      </c>
      <c r="F6071" s="123">
        <v>23643</v>
      </c>
      <c r="G6071" s="123">
        <v>0</v>
      </c>
      <c r="H6071" s="123">
        <v>1</v>
      </c>
      <c r="I6071" s="136">
        <v>12</v>
      </c>
      <c r="J6071" s="123" t="s">
        <v>35</v>
      </c>
      <c r="K6071" s="137">
        <f>((G6071*400)+(H6071*100))+I6071</f>
        <v>112</v>
      </c>
      <c r="L6071" s="137">
        <v>1600</v>
      </c>
      <c r="M6071" s="137">
        <f>K6071*L6071</f>
        <v>179200</v>
      </c>
      <c r="N6071" s="123">
        <v>1</v>
      </c>
      <c r="O6071" s="108" t="s">
        <v>8343</v>
      </c>
      <c r="P6071" s="138"/>
      <c r="Q6071" s="108" t="s">
        <v>8344</v>
      </c>
      <c r="R6071" s="108" t="s">
        <v>8347</v>
      </c>
      <c r="S6071" s="139" t="s">
        <v>8348</v>
      </c>
      <c r="T6071" s="123" t="s">
        <v>51</v>
      </c>
      <c r="U6071" s="123" t="s">
        <v>227</v>
      </c>
      <c r="V6071" s="123" t="s">
        <v>52</v>
      </c>
      <c r="W6071" s="137">
        <v>319.5</v>
      </c>
      <c r="X6071" s="136">
        <v>100</v>
      </c>
      <c r="Y6071" s="137">
        <v>6750</v>
      </c>
      <c r="Z6071" s="137">
        <f>W6071*Y6071</f>
        <v>2156625</v>
      </c>
      <c r="AA6071" s="119">
        <v>11</v>
      </c>
      <c r="AB6071" s="119">
        <v>34</v>
      </c>
      <c r="AC6071" s="137">
        <f>(Z6071*(100-AB6071))/100</f>
        <v>1423372.5</v>
      </c>
      <c r="AD6071" s="137">
        <f>IF(AND(AC6071="",M6071=""),0,IF((AC6071=""),M6071, IF( (M6071=""),AC6071,SUM(AC6071:AC6073)+M6071)))</f>
        <v>4073315.5</v>
      </c>
      <c r="AE6071" s="137">
        <f>IF( (X6071=""),AD6071*1,AD6071*(X6071/100) )</f>
        <v>4073315.5</v>
      </c>
      <c r="AF6071" s="137">
        <v>50000000</v>
      </c>
      <c r="AG6071" s="137">
        <f>IF((AF6071-AE6071) &gt; 1,0,IF((AF6071-AE6071)&lt;0,AE6071-AF6071,AF6071-AE6071))</f>
        <v>0</v>
      </c>
      <c r="AH6071" s="137">
        <v>0.02</v>
      </c>
    </row>
    <row r="6072" spans="1:34" s="173" customFormat="1" x14ac:dyDescent="0.55000000000000004">
      <c r="A6072" s="122"/>
      <c r="B6072" s="123"/>
      <c r="C6072" s="123"/>
      <c r="D6072" s="135"/>
      <c r="E6072" s="123"/>
      <c r="F6072" s="123"/>
      <c r="G6072" s="123"/>
      <c r="H6072" s="123"/>
      <c r="I6072" s="136"/>
      <c r="J6072" s="123"/>
      <c r="K6072" s="137"/>
      <c r="L6072" s="137" t="s">
        <v>63</v>
      </c>
      <c r="M6072" s="137">
        <f>SUM(M6071:M6071)</f>
        <v>179200</v>
      </c>
      <c r="N6072" s="123"/>
      <c r="O6072" s="108"/>
      <c r="P6072" s="138"/>
      <c r="Q6072" s="108"/>
      <c r="R6072" s="108"/>
      <c r="S6072" s="139"/>
      <c r="T6072" s="123"/>
      <c r="U6072" s="123"/>
      <c r="V6072" s="123"/>
      <c r="W6072" s="137"/>
      <c r="X6072" s="136"/>
      <c r="Y6072" s="137"/>
      <c r="Z6072" s="137"/>
      <c r="AA6072" s="119"/>
      <c r="AB6072" s="119"/>
      <c r="AC6072" s="137"/>
      <c r="AD6072" s="137"/>
      <c r="AE6072" s="137">
        <f>SUM(AE6071:AE6071)</f>
        <v>4073315.5</v>
      </c>
      <c r="AF6072" s="137"/>
      <c r="AG6072" s="137">
        <f>SUM(AG6071:AG6071)</f>
        <v>0</v>
      </c>
      <c r="AH6072" s="137"/>
    </row>
    <row r="6073" spans="1:34" s="173" customFormat="1" x14ac:dyDescent="0.55000000000000004">
      <c r="A6073" s="122" t="s">
        <v>8351</v>
      </c>
      <c r="B6073" s="123">
        <v>2609</v>
      </c>
      <c r="C6073" s="123">
        <v>6970</v>
      </c>
      <c r="D6073" s="135" t="s">
        <v>8352</v>
      </c>
      <c r="E6073" s="123" t="s">
        <v>34</v>
      </c>
      <c r="F6073" s="123">
        <v>23668</v>
      </c>
      <c r="G6073" s="123">
        <v>0</v>
      </c>
      <c r="H6073" s="123">
        <v>0</v>
      </c>
      <c r="I6073" s="136">
        <v>72</v>
      </c>
      <c r="J6073" s="123" t="s">
        <v>35</v>
      </c>
      <c r="K6073" s="137">
        <f>((G6073*400)+(H6073*100))+I6073</f>
        <v>72</v>
      </c>
      <c r="L6073" s="137">
        <v>850</v>
      </c>
      <c r="M6073" s="137">
        <f>K6073*L6073</f>
        <v>61200</v>
      </c>
      <c r="N6073" s="123">
        <v>1</v>
      </c>
      <c r="O6073" s="108" t="s">
        <v>8349</v>
      </c>
      <c r="P6073" s="138"/>
      <c r="Q6073" s="108" t="s">
        <v>8350</v>
      </c>
      <c r="R6073" s="108" t="s">
        <v>8353</v>
      </c>
      <c r="S6073" s="139" t="s">
        <v>8354</v>
      </c>
      <c r="T6073" s="123" t="s">
        <v>51</v>
      </c>
      <c r="U6073" s="123" t="s">
        <v>45</v>
      </c>
      <c r="V6073" s="123" t="s">
        <v>52</v>
      </c>
      <c r="W6073" s="137">
        <v>389.4</v>
      </c>
      <c r="X6073" s="136">
        <v>88.12</v>
      </c>
      <c r="Y6073" s="137">
        <v>6750</v>
      </c>
      <c r="Z6073" s="137">
        <f>W6073*Y6073</f>
        <v>2628450</v>
      </c>
      <c r="AA6073" s="119">
        <v>6</v>
      </c>
      <c r="AB6073" s="119">
        <v>6</v>
      </c>
      <c r="AC6073" s="137">
        <f>(Z6073*(100-AB6073))/100</f>
        <v>2470743</v>
      </c>
      <c r="AD6073" s="137">
        <f>IF(AND(AC6073="",M6073=""),0,IF((AC6073=""),M6073, IF( (M6073=""),AC6073,SUM(AC6073:AC6075)+M6073)))</f>
        <v>2531943</v>
      </c>
      <c r="AE6073" s="137">
        <f>IF( (X6073=""),AD6073*1,AD6073*(X6073/100) )</f>
        <v>2231148.1716000005</v>
      </c>
      <c r="AF6073" s="137">
        <v>50000000</v>
      </c>
      <c r="AG6073" s="137">
        <f>IF((AF6073-AE6073) &gt; 1,0,IF((AF6073-AE6073)&lt;0,AE6073-AF6073,AF6073-AE6073))</f>
        <v>0</v>
      </c>
      <c r="AH6073" s="137">
        <v>0.02</v>
      </c>
    </row>
    <row r="6074" spans="1:34" s="173" customFormat="1" x14ac:dyDescent="0.55000000000000004">
      <c r="A6074" s="122"/>
      <c r="B6074" s="123"/>
      <c r="C6074" s="123"/>
      <c r="D6074" s="135"/>
      <c r="E6074" s="123"/>
      <c r="F6074" s="123"/>
      <c r="G6074" s="123"/>
      <c r="H6074" s="123"/>
      <c r="I6074" s="136"/>
      <c r="J6074" s="123"/>
      <c r="K6074" s="137"/>
      <c r="L6074" s="137"/>
      <c r="M6074" s="137"/>
      <c r="N6074" s="123"/>
      <c r="O6074" s="108"/>
      <c r="P6074" s="138"/>
      <c r="Q6074" s="108"/>
      <c r="R6074" s="108"/>
      <c r="S6074" s="139"/>
      <c r="T6074" s="123" t="s">
        <v>55</v>
      </c>
      <c r="U6074" s="123"/>
      <c r="V6074" s="123" t="s">
        <v>52</v>
      </c>
      <c r="W6074" s="137">
        <v>52.5</v>
      </c>
      <c r="X6074" s="136">
        <v>11.88</v>
      </c>
      <c r="Y6074" s="137">
        <v>0</v>
      </c>
      <c r="Z6074" s="137">
        <f>W6074*Y6074</f>
        <v>0</v>
      </c>
      <c r="AA6074" s="119">
        <v>6</v>
      </c>
      <c r="AB6074" s="119">
        <v>6</v>
      </c>
      <c r="AC6074" s="137">
        <f>(Z6074*(100-AB6074))/100</f>
        <v>0</v>
      </c>
      <c r="AD6074" s="137">
        <f>IF(AND(AC6074="",M6073=""),0,IF((AC6074=""),M6073, IF( (M6073=""),AC6074,SUM(AC6073:AC6075)+M6073)))</f>
        <v>2531943</v>
      </c>
      <c r="AE6074" s="137">
        <f>IF( (X6074=""),AD6074*1,AD6074*(X6074/100) )</f>
        <v>300794.8284</v>
      </c>
      <c r="AF6074" s="137">
        <v>50000000</v>
      </c>
      <c r="AG6074" s="137">
        <f>IF((AF6074-AE6074) &gt; 1,0,IF((AF6074-AE6074)&lt;0,AE6074-AF6074,AF6074-AE6074))</f>
        <v>0</v>
      </c>
      <c r="AH6074" s="137">
        <v>0.02</v>
      </c>
    </row>
    <row r="6075" spans="1:34" s="173" customFormat="1" x14ac:dyDescent="0.55000000000000004">
      <c r="A6075" s="122"/>
      <c r="B6075" s="123"/>
      <c r="C6075" s="123"/>
      <c r="D6075" s="135"/>
      <c r="E6075" s="123"/>
      <c r="F6075" s="123"/>
      <c r="G6075" s="123"/>
      <c r="H6075" s="123"/>
      <c r="I6075" s="136"/>
      <c r="J6075" s="123"/>
      <c r="K6075" s="137"/>
      <c r="L6075" s="137" t="s">
        <v>63</v>
      </c>
      <c r="M6075" s="137">
        <f>SUM(M6073:M6074)</f>
        <v>61200</v>
      </c>
      <c r="N6075" s="123"/>
      <c r="O6075" s="108"/>
      <c r="P6075" s="138"/>
      <c r="Q6075" s="108"/>
      <c r="R6075" s="108"/>
      <c r="S6075" s="139"/>
      <c r="T6075" s="123"/>
      <c r="U6075" s="123"/>
      <c r="V6075" s="123"/>
      <c r="W6075" s="137"/>
      <c r="X6075" s="136"/>
      <c r="Y6075" s="137"/>
      <c r="Z6075" s="137"/>
      <c r="AA6075" s="119"/>
      <c r="AB6075" s="119"/>
      <c r="AC6075" s="137"/>
      <c r="AD6075" s="137"/>
      <c r="AE6075" s="137">
        <f>SUM(AE6073:AE6074)</f>
        <v>2531943.0000000005</v>
      </c>
      <c r="AF6075" s="137"/>
      <c r="AG6075" s="137">
        <f>SUM(AG6073:AG6074)</f>
        <v>0</v>
      </c>
      <c r="AH6075" s="137"/>
    </row>
    <row r="6076" spans="1:34" s="173" customFormat="1" x14ac:dyDescent="0.55000000000000004">
      <c r="A6076" s="122" t="s">
        <v>8355</v>
      </c>
      <c r="B6076" s="123">
        <v>2610</v>
      </c>
      <c r="C6076" s="123">
        <v>7286</v>
      </c>
      <c r="D6076" s="135" t="s">
        <v>8356</v>
      </c>
      <c r="E6076" s="123" t="s">
        <v>34</v>
      </c>
      <c r="F6076" s="123">
        <v>6309</v>
      </c>
      <c r="G6076" s="123">
        <v>4</v>
      </c>
      <c r="H6076" s="123">
        <v>2</v>
      </c>
      <c r="I6076" s="136">
        <v>21</v>
      </c>
      <c r="J6076" s="123" t="s">
        <v>38</v>
      </c>
      <c r="K6076" s="137">
        <f>((G6076*400)+(H6076*100))+I6076</f>
        <v>1821</v>
      </c>
      <c r="L6076" s="137">
        <v>1200</v>
      </c>
      <c r="M6076" s="137">
        <f>K6076*L6076</f>
        <v>2185200</v>
      </c>
      <c r="N6076" s="123"/>
      <c r="O6076" s="108"/>
      <c r="P6076" s="138"/>
      <c r="Q6076" s="108"/>
      <c r="R6076" s="108"/>
      <c r="S6076" s="139"/>
      <c r="T6076" s="123"/>
      <c r="U6076" s="123"/>
      <c r="V6076" s="123"/>
      <c r="W6076" s="137"/>
      <c r="X6076" s="136"/>
      <c r="Y6076" s="137"/>
      <c r="Z6076" s="137"/>
      <c r="AA6076" s="119"/>
      <c r="AB6076" s="119"/>
      <c r="AC6076" s="137"/>
      <c r="AD6076" s="137">
        <f>IF(AND(AC6076="",M6076=""),0,IF((AC6076=""),M6076,IF((M6076=""),AC6076,AC6076+M6076)))</f>
        <v>2185200</v>
      </c>
      <c r="AE6076" s="137">
        <f>IF( (X6076=""),AD6076*1,AD6076*(X6076/100) )</f>
        <v>2185200</v>
      </c>
      <c r="AF6076" s="137">
        <v>50000000</v>
      </c>
      <c r="AG6076" s="137">
        <f>IF((AF6076-AE6076) &gt; 1,0,IF((AF6076-AE6076)&lt;0,AE6076-AF6076,AF6076-AE6076))</f>
        <v>0</v>
      </c>
      <c r="AH6076" s="137">
        <v>0.01</v>
      </c>
    </row>
    <row r="6077" spans="1:34" s="173" customFormat="1" x14ac:dyDescent="0.55000000000000004">
      <c r="A6077" s="122"/>
      <c r="B6077" s="123"/>
      <c r="C6077" s="123"/>
      <c r="D6077" s="135"/>
      <c r="E6077" s="123"/>
      <c r="F6077" s="123"/>
      <c r="G6077" s="123"/>
      <c r="H6077" s="123"/>
      <c r="I6077" s="136"/>
      <c r="J6077" s="123"/>
      <c r="K6077" s="137"/>
      <c r="L6077" s="137" t="s">
        <v>63</v>
      </c>
      <c r="M6077" s="137">
        <f>SUM(M6076:M6076)</f>
        <v>2185200</v>
      </c>
      <c r="N6077" s="123"/>
      <c r="O6077" s="108"/>
      <c r="P6077" s="138"/>
      <c r="Q6077" s="108"/>
      <c r="R6077" s="108"/>
      <c r="S6077" s="139"/>
      <c r="T6077" s="123"/>
      <c r="U6077" s="123"/>
      <c r="V6077" s="123"/>
      <c r="W6077" s="137"/>
      <c r="X6077" s="136"/>
      <c r="Y6077" s="137"/>
      <c r="Z6077" s="137"/>
      <c r="AA6077" s="119"/>
      <c r="AB6077" s="119"/>
      <c r="AC6077" s="137"/>
      <c r="AD6077" s="137"/>
      <c r="AE6077" s="137">
        <f>SUM(AE6076:AE6076)</f>
        <v>2185200</v>
      </c>
      <c r="AF6077" s="137"/>
      <c r="AG6077" s="137">
        <f>SUM(AG6076:AG6076)</f>
        <v>0</v>
      </c>
      <c r="AH6077" s="137"/>
    </row>
    <row r="6078" spans="1:34" s="99" customFormat="1" x14ac:dyDescent="0.55000000000000004">
      <c r="A6078" s="107" t="s">
        <v>8398</v>
      </c>
      <c r="B6078" s="102">
        <v>2904</v>
      </c>
      <c r="C6078" s="102">
        <v>9849</v>
      </c>
      <c r="D6078" s="90"/>
      <c r="E6078" s="102" t="s">
        <v>37</v>
      </c>
      <c r="F6078" s="102"/>
      <c r="G6078" s="102">
        <v>0</v>
      </c>
      <c r="H6078" s="102">
        <v>0</v>
      </c>
      <c r="I6078" s="98">
        <v>97</v>
      </c>
      <c r="J6078" s="102" t="s">
        <v>38</v>
      </c>
      <c r="K6078" s="94">
        <f>((G6078*400)+(H6078*100))+I6078</f>
        <v>97</v>
      </c>
      <c r="L6078" s="94">
        <v>225</v>
      </c>
      <c r="M6078" s="94">
        <f>K6078*L6078</f>
        <v>21825</v>
      </c>
      <c r="N6078" s="102"/>
      <c r="O6078" s="111"/>
      <c r="P6078" s="96"/>
      <c r="Q6078" s="111"/>
      <c r="R6078" s="111"/>
      <c r="S6078" s="97"/>
      <c r="T6078" s="102"/>
      <c r="U6078" s="102"/>
      <c r="V6078" s="102"/>
      <c r="W6078" s="94"/>
      <c r="X6078" s="98"/>
      <c r="Y6078" s="94"/>
      <c r="Z6078" s="94"/>
      <c r="AA6078" s="89"/>
      <c r="AB6078" s="89"/>
      <c r="AC6078" s="94"/>
      <c r="AD6078" s="94">
        <f>IF(AND(AC6078="",M6078=""),0,IF((AC6078=""),M6078,IF((M6078=""),AC6078,AC6078+M6078)))</f>
        <v>21825</v>
      </c>
      <c r="AE6078" s="94">
        <f>IF( (X6078=""),AD6078*1,AD6078*(X6078/100) )</f>
        <v>21825</v>
      </c>
      <c r="AF6078" s="94">
        <v>0</v>
      </c>
      <c r="AG6078" s="94">
        <f>IF((AF6078-AE6078) &gt; 1,0,IF((AF6078-AE6078)&lt;0,AE6078-AF6078,AF6078-AE6078))</f>
        <v>21825</v>
      </c>
      <c r="AH6078" s="94">
        <v>0.01</v>
      </c>
    </row>
    <row r="6079" spans="1:34" s="99" customFormat="1" x14ac:dyDescent="0.55000000000000004">
      <c r="A6079" s="107"/>
      <c r="B6079" s="102"/>
      <c r="C6079" s="102"/>
      <c r="D6079" s="90"/>
      <c r="E6079" s="102"/>
      <c r="F6079" s="102"/>
      <c r="G6079" s="102"/>
      <c r="H6079" s="102"/>
      <c r="I6079" s="98"/>
      <c r="J6079" s="102"/>
      <c r="K6079" s="94"/>
      <c r="L6079" s="94" t="s">
        <v>63</v>
      </c>
      <c r="M6079" s="94">
        <f>SUM(M6078:M6078)</f>
        <v>21825</v>
      </c>
      <c r="N6079" s="102"/>
      <c r="O6079" s="111"/>
      <c r="P6079" s="96"/>
      <c r="Q6079" s="111"/>
      <c r="R6079" s="111"/>
      <c r="S6079" s="97"/>
      <c r="T6079" s="102"/>
      <c r="U6079" s="102"/>
      <c r="V6079" s="102"/>
      <c r="W6079" s="94"/>
      <c r="X6079" s="98"/>
      <c r="Y6079" s="94"/>
      <c r="Z6079" s="94"/>
      <c r="AA6079" s="89"/>
      <c r="AB6079" s="89"/>
      <c r="AC6079" s="94"/>
      <c r="AD6079" s="94"/>
      <c r="AE6079" s="94">
        <f>SUM(AE6078:AE6078)</f>
        <v>21825</v>
      </c>
      <c r="AF6079" s="94"/>
      <c r="AG6079" s="94">
        <f>SUM(AG6078:AG6078)</f>
        <v>21825</v>
      </c>
      <c r="AH6079" s="94"/>
    </row>
    <row r="6080" spans="1:34" s="99" customFormat="1" x14ac:dyDescent="0.55000000000000004">
      <c r="A6080" s="107" t="s">
        <v>8399</v>
      </c>
      <c r="B6080" s="102">
        <v>2905</v>
      </c>
      <c r="C6080" s="102">
        <v>9948</v>
      </c>
      <c r="D6080" s="90"/>
      <c r="E6080" s="102" t="s">
        <v>37</v>
      </c>
      <c r="F6080" s="102">
        <v>17</v>
      </c>
      <c r="G6080" s="102">
        <v>0</v>
      </c>
      <c r="H6080" s="102">
        <v>1</v>
      </c>
      <c r="I6080" s="98">
        <v>20</v>
      </c>
      <c r="J6080" s="102" t="s">
        <v>35</v>
      </c>
      <c r="K6080" s="94">
        <f>((G6080*400)+(H6080*100))+I6080</f>
        <v>120</v>
      </c>
      <c r="L6080" s="94">
        <v>225</v>
      </c>
      <c r="M6080" s="94">
        <f>K6080*L6080</f>
        <v>27000</v>
      </c>
      <c r="N6080" s="102"/>
      <c r="O6080" s="111"/>
      <c r="P6080" s="96"/>
      <c r="Q6080" s="111"/>
      <c r="R6080" s="111"/>
      <c r="S6080" s="97"/>
      <c r="T6080" s="102"/>
      <c r="U6080" s="102"/>
      <c r="V6080" s="102"/>
      <c r="W6080" s="94"/>
      <c r="X6080" s="98"/>
      <c r="Y6080" s="94"/>
      <c r="Z6080" s="94"/>
      <c r="AA6080" s="89"/>
      <c r="AB6080" s="89"/>
      <c r="AC6080" s="94"/>
      <c r="AD6080" s="94">
        <f>IF(AND(AC6080="",M6080=""),0,IF((AC6080=""),M6080,IF((M6080=""),AC6080,AC6080+M6080)))</f>
        <v>27000</v>
      </c>
      <c r="AE6080" s="94">
        <f>IF( (X6080=""),AD6080*1,AD6080*(X6080/100) )</f>
        <v>27000</v>
      </c>
      <c r="AF6080" s="94">
        <v>0</v>
      </c>
      <c r="AG6080" s="94">
        <f>IF((AF6080-AE6080) &gt; 1,0,IF((AF6080-AE6080)&lt;0,AE6080-AF6080,AF6080-AE6080))</f>
        <v>27000</v>
      </c>
      <c r="AH6080" s="94">
        <v>0.02</v>
      </c>
    </row>
    <row r="6081" spans="1:34" s="99" customFormat="1" x14ac:dyDescent="0.55000000000000004">
      <c r="A6081" s="107"/>
      <c r="B6081" s="102"/>
      <c r="C6081" s="102"/>
      <c r="D6081" s="90"/>
      <c r="E6081" s="102"/>
      <c r="F6081" s="102"/>
      <c r="G6081" s="102"/>
      <c r="H6081" s="102"/>
      <c r="I6081" s="98"/>
      <c r="J6081" s="102"/>
      <c r="K6081" s="94"/>
      <c r="L6081" s="94" t="s">
        <v>63</v>
      </c>
      <c r="M6081" s="94">
        <f>SUM(M6080:M6080)</f>
        <v>27000</v>
      </c>
      <c r="N6081" s="102"/>
      <c r="O6081" s="111"/>
      <c r="P6081" s="96"/>
      <c r="Q6081" s="111"/>
      <c r="R6081" s="111"/>
      <c r="S6081" s="97"/>
      <c r="T6081" s="102"/>
      <c r="U6081" s="102"/>
      <c r="V6081" s="102"/>
      <c r="W6081" s="94"/>
      <c r="X6081" s="98"/>
      <c r="Y6081" s="94"/>
      <c r="Z6081" s="94"/>
      <c r="AA6081" s="89"/>
      <c r="AB6081" s="89"/>
      <c r="AC6081" s="94"/>
      <c r="AD6081" s="94"/>
      <c r="AE6081" s="94">
        <f>SUM(AE6080:AE6080)</f>
        <v>27000</v>
      </c>
      <c r="AF6081" s="94"/>
      <c r="AG6081" s="94">
        <f>SUM(AG6080:AG6080)</f>
        <v>27000</v>
      </c>
      <c r="AH6081" s="94"/>
    </row>
    <row r="6082" spans="1:34" s="99" customFormat="1" x14ac:dyDescent="0.55000000000000004">
      <c r="A6082" s="107" t="s">
        <v>2979</v>
      </c>
      <c r="B6082" s="102">
        <v>2906</v>
      </c>
      <c r="C6082" s="102">
        <v>6320</v>
      </c>
      <c r="D6082" s="90" t="s">
        <v>8400</v>
      </c>
      <c r="E6082" s="102" t="s">
        <v>37</v>
      </c>
      <c r="F6082" s="102">
        <v>5346</v>
      </c>
      <c r="G6082" s="102">
        <v>8</v>
      </c>
      <c r="H6082" s="102">
        <v>0</v>
      </c>
      <c r="I6082" s="98">
        <v>50</v>
      </c>
      <c r="J6082" s="102" t="s">
        <v>38</v>
      </c>
      <c r="K6082" s="94">
        <f>((G6082*400)+(H6082*100))+I6082</f>
        <v>3250</v>
      </c>
      <c r="L6082" s="94">
        <v>225</v>
      </c>
      <c r="M6082" s="94">
        <f>K6082*L6082</f>
        <v>731250</v>
      </c>
      <c r="N6082" s="102"/>
      <c r="O6082" s="111"/>
      <c r="P6082" s="96"/>
      <c r="Q6082" s="111"/>
      <c r="R6082" s="111"/>
      <c r="S6082" s="97"/>
      <c r="T6082" s="102"/>
      <c r="U6082" s="102"/>
      <c r="V6082" s="102"/>
      <c r="W6082" s="94"/>
      <c r="X6082" s="98"/>
      <c r="Y6082" s="94"/>
      <c r="Z6082" s="94"/>
      <c r="AA6082" s="89"/>
      <c r="AB6082" s="89"/>
      <c r="AC6082" s="94"/>
      <c r="AD6082" s="94">
        <f>IF(AND(AC6082="",M6082=""),0,IF((AC6082=""),M6082,IF((M6082=""),AC6082,AC6082+M6082)))</f>
        <v>731250</v>
      </c>
      <c r="AE6082" s="94">
        <f>IF( (X6082=""),AD6082*1,AD6082*(X6082/100) )</f>
        <v>731250</v>
      </c>
      <c r="AF6082" s="94">
        <v>0</v>
      </c>
      <c r="AG6082" s="94">
        <f>IF((AF6082-AE6082) &gt; 1,0,IF((AF6082-AE6082)&lt;0,AE6082-AF6082,AF6082-AE6082))</f>
        <v>731250</v>
      </c>
      <c r="AH6082" s="94">
        <v>0.01</v>
      </c>
    </row>
    <row r="6083" spans="1:34" s="99" customFormat="1" x14ac:dyDescent="0.55000000000000004">
      <c r="A6083" s="107"/>
      <c r="B6083" s="102"/>
      <c r="C6083" s="102"/>
      <c r="D6083" s="90"/>
      <c r="E6083" s="102"/>
      <c r="F6083" s="102"/>
      <c r="G6083" s="102"/>
      <c r="H6083" s="102"/>
      <c r="I6083" s="98"/>
      <c r="J6083" s="102"/>
      <c r="K6083" s="94"/>
      <c r="L6083" s="94" t="s">
        <v>63</v>
      </c>
      <c r="M6083" s="94">
        <f>SUM(M6082:M6082)</f>
        <v>731250</v>
      </c>
      <c r="N6083" s="102"/>
      <c r="O6083" s="111"/>
      <c r="P6083" s="96"/>
      <c r="Q6083" s="111"/>
      <c r="R6083" s="111"/>
      <c r="S6083" s="97"/>
      <c r="T6083" s="102"/>
      <c r="U6083" s="102"/>
      <c r="V6083" s="102"/>
      <c r="W6083" s="94"/>
      <c r="X6083" s="98"/>
      <c r="Y6083" s="94"/>
      <c r="Z6083" s="94"/>
      <c r="AA6083" s="89"/>
      <c r="AB6083" s="89"/>
      <c r="AC6083" s="94"/>
      <c r="AD6083" s="94"/>
      <c r="AE6083" s="94">
        <f>SUM(AE6082:AE6082)</f>
        <v>731250</v>
      </c>
      <c r="AF6083" s="94"/>
      <c r="AG6083" s="94">
        <f>SUM(AG6082:AG6082)</f>
        <v>731250</v>
      </c>
      <c r="AH6083" s="94"/>
    </row>
    <row r="6084" spans="1:34" s="173" customFormat="1" x14ac:dyDescent="0.55000000000000004">
      <c r="A6084" s="122" t="s">
        <v>8357</v>
      </c>
      <c r="B6084" s="123">
        <v>2611</v>
      </c>
      <c r="C6084" s="123">
        <v>10396</v>
      </c>
      <c r="D6084" s="135" t="s">
        <v>8358</v>
      </c>
      <c r="E6084" s="123" t="s">
        <v>34</v>
      </c>
      <c r="F6084" s="123">
        <v>7482</v>
      </c>
      <c r="G6084" s="123">
        <v>4</v>
      </c>
      <c r="H6084" s="123">
        <v>1</v>
      </c>
      <c r="I6084" s="136">
        <v>15</v>
      </c>
      <c r="J6084" s="123" t="s">
        <v>38</v>
      </c>
      <c r="K6084" s="137">
        <f>((G6084*400)+(H6084*100))+I6084</f>
        <v>1715</v>
      </c>
      <c r="L6084" s="137">
        <v>300</v>
      </c>
      <c r="M6084" s="137">
        <f>K6084*L6084</f>
        <v>514500</v>
      </c>
      <c r="N6084" s="123"/>
      <c r="O6084" s="108"/>
      <c r="P6084" s="138"/>
      <c r="Q6084" s="108"/>
      <c r="R6084" s="108"/>
      <c r="S6084" s="139"/>
      <c r="T6084" s="123"/>
      <c r="U6084" s="123"/>
      <c r="V6084" s="123"/>
      <c r="W6084" s="137"/>
      <c r="X6084" s="136"/>
      <c r="Y6084" s="137"/>
      <c r="Z6084" s="137"/>
      <c r="AA6084" s="119"/>
      <c r="AB6084" s="119"/>
      <c r="AC6084" s="137"/>
      <c r="AD6084" s="137">
        <f>IF(AND(AC6084="",M6084=""),0,IF((AC6084=""),M6084,IF((M6084=""),AC6084,AC6084+M6084)))</f>
        <v>514500</v>
      </c>
      <c r="AE6084" s="137">
        <f>IF( (X6084=""),AD6084*1,AD6084*(X6084/100) )</f>
        <v>514500</v>
      </c>
      <c r="AF6084" s="137">
        <v>50000000</v>
      </c>
      <c r="AG6084" s="137">
        <f>IF((AF6084-AE6084) &gt; 1,0,IF((AF6084-AE6084)&lt;0,AE6084-AF6084,AF6084-AE6084))</f>
        <v>0</v>
      </c>
      <c r="AH6084" s="137">
        <v>0.01</v>
      </c>
    </row>
    <row r="6085" spans="1:34" s="173" customFormat="1" x14ac:dyDescent="0.55000000000000004">
      <c r="A6085" s="122"/>
      <c r="B6085" s="123">
        <v>2612</v>
      </c>
      <c r="C6085" s="123">
        <v>10398</v>
      </c>
      <c r="D6085" s="135" t="s">
        <v>8359</v>
      </c>
      <c r="E6085" s="123" t="s">
        <v>34</v>
      </c>
      <c r="F6085" s="123">
        <v>17580</v>
      </c>
      <c r="G6085" s="123">
        <v>11</v>
      </c>
      <c r="H6085" s="123">
        <v>0</v>
      </c>
      <c r="I6085" s="136">
        <v>9</v>
      </c>
      <c r="J6085" s="123" t="s">
        <v>38</v>
      </c>
      <c r="K6085" s="137">
        <f>((G6085*400)+(H6085*100))+I6085</f>
        <v>4409</v>
      </c>
      <c r="L6085" s="137">
        <v>225</v>
      </c>
      <c r="M6085" s="137">
        <f>K6085*L6085</f>
        <v>992025</v>
      </c>
      <c r="N6085" s="123"/>
      <c r="O6085" s="108"/>
      <c r="P6085" s="138"/>
      <c r="Q6085" s="108"/>
      <c r="R6085" s="108"/>
      <c r="S6085" s="139"/>
      <c r="T6085" s="123"/>
      <c r="U6085" s="123"/>
      <c r="V6085" s="123"/>
      <c r="W6085" s="137"/>
      <c r="X6085" s="136"/>
      <c r="Y6085" s="137"/>
      <c r="Z6085" s="137"/>
      <c r="AA6085" s="119"/>
      <c r="AB6085" s="119"/>
      <c r="AC6085" s="137"/>
      <c r="AD6085" s="137">
        <f>IF(AND(AC6085="",M6085=""),0,IF((AC6085=""),M6085,IF((M6085=""),AC6085,AC6085+M6085)))</f>
        <v>992025</v>
      </c>
      <c r="AE6085" s="137">
        <f>IF( (X6085=""),AD6085*1,AD6085*(X6085/100) )</f>
        <v>992025</v>
      </c>
      <c r="AF6085" s="137">
        <v>50000000</v>
      </c>
      <c r="AG6085" s="137">
        <f>IF((AF6085-AE6085) &gt; 1,0,IF((AF6085-AE6085)&lt;0,AE6085-AF6085,AF6085-AE6085))</f>
        <v>0</v>
      </c>
      <c r="AH6085" s="137">
        <v>0.01</v>
      </c>
    </row>
    <row r="6086" spans="1:34" s="173" customFormat="1" x14ac:dyDescent="0.55000000000000004">
      <c r="A6086" s="122"/>
      <c r="B6086" s="123">
        <v>2613</v>
      </c>
      <c r="C6086" s="123">
        <v>10397</v>
      </c>
      <c r="D6086" s="135" t="s">
        <v>8360</v>
      </c>
      <c r="E6086" s="123" t="s">
        <v>34</v>
      </c>
      <c r="F6086" s="123">
        <v>17581</v>
      </c>
      <c r="G6086" s="123">
        <v>1</v>
      </c>
      <c r="H6086" s="123">
        <v>1</v>
      </c>
      <c r="I6086" s="136">
        <v>57</v>
      </c>
      <c r="J6086" s="123" t="s">
        <v>38</v>
      </c>
      <c r="K6086" s="137">
        <f>((G6086*400)+(H6086*100))+I6086</f>
        <v>557</v>
      </c>
      <c r="L6086" s="137">
        <v>225</v>
      </c>
      <c r="M6086" s="137">
        <f>K6086*L6086</f>
        <v>125325</v>
      </c>
      <c r="N6086" s="123"/>
      <c r="O6086" s="108"/>
      <c r="P6086" s="138"/>
      <c r="Q6086" s="108"/>
      <c r="R6086" s="108"/>
      <c r="S6086" s="139"/>
      <c r="T6086" s="123"/>
      <c r="U6086" s="123"/>
      <c r="V6086" s="123"/>
      <c r="W6086" s="137"/>
      <c r="X6086" s="136"/>
      <c r="Y6086" s="137"/>
      <c r="Z6086" s="137"/>
      <c r="AA6086" s="119"/>
      <c r="AB6086" s="119"/>
      <c r="AC6086" s="137"/>
      <c r="AD6086" s="137">
        <f>IF(AND(AC6086="",M6086=""),0,IF((AC6086=""),M6086,IF((M6086=""),AC6086,AC6086+M6086)))</f>
        <v>125325</v>
      </c>
      <c r="AE6086" s="137">
        <f>IF( (X6086=""),AD6086*1,AD6086*(X6086/100) )</f>
        <v>125325</v>
      </c>
      <c r="AF6086" s="137">
        <v>50000000</v>
      </c>
      <c r="AG6086" s="137">
        <f>IF((AF6086-AE6086) &gt; 1,0,IF((AF6086-AE6086)&lt;0,AE6086-AF6086,AF6086-AE6086))</f>
        <v>0</v>
      </c>
      <c r="AH6086" s="137">
        <v>0.01</v>
      </c>
    </row>
    <row r="6087" spans="1:34" s="173" customFormat="1" x14ac:dyDescent="0.55000000000000004">
      <c r="A6087" s="122"/>
      <c r="B6087" s="123"/>
      <c r="C6087" s="123"/>
      <c r="D6087" s="135"/>
      <c r="E6087" s="123"/>
      <c r="F6087" s="123"/>
      <c r="G6087" s="123"/>
      <c r="H6087" s="123"/>
      <c r="I6087" s="136"/>
      <c r="J6087" s="123"/>
      <c r="K6087" s="137"/>
      <c r="L6087" s="137" t="s">
        <v>63</v>
      </c>
      <c r="M6087" s="137">
        <f>SUM(M6084:M6086)</f>
        <v>1631850</v>
      </c>
      <c r="N6087" s="123"/>
      <c r="O6087" s="108"/>
      <c r="P6087" s="138"/>
      <c r="Q6087" s="108"/>
      <c r="R6087" s="108"/>
      <c r="S6087" s="139"/>
      <c r="T6087" s="123"/>
      <c r="U6087" s="123"/>
      <c r="V6087" s="123"/>
      <c r="W6087" s="137"/>
      <c r="X6087" s="136"/>
      <c r="Y6087" s="137"/>
      <c r="Z6087" s="137"/>
      <c r="AA6087" s="119"/>
      <c r="AB6087" s="119"/>
      <c r="AC6087" s="137"/>
      <c r="AD6087" s="137"/>
      <c r="AE6087" s="137">
        <f>SUM(AE6084:AE6086)</f>
        <v>1631850</v>
      </c>
      <c r="AF6087" s="137"/>
      <c r="AG6087" s="137">
        <f>SUM(AG6084:AG6086)</f>
        <v>0</v>
      </c>
      <c r="AH6087" s="137"/>
    </row>
    <row r="6088" spans="1:34" s="173" customFormat="1" x14ac:dyDescent="0.55000000000000004">
      <c r="A6088" s="122" t="s">
        <v>8363</v>
      </c>
      <c r="B6088" s="123">
        <v>2614</v>
      </c>
      <c r="C6088" s="123">
        <v>7735</v>
      </c>
      <c r="D6088" s="135" t="s">
        <v>8364</v>
      </c>
      <c r="E6088" s="123" t="s">
        <v>34</v>
      </c>
      <c r="F6088" s="123">
        <v>917</v>
      </c>
      <c r="G6088" s="123">
        <v>0</v>
      </c>
      <c r="H6088" s="123">
        <v>0</v>
      </c>
      <c r="I6088" s="136">
        <v>91</v>
      </c>
      <c r="J6088" s="123" t="s">
        <v>35</v>
      </c>
      <c r="K6088" s="137">
        <f>((G6088*400)+(H6088*100))+I6088</f>
        <v>91</v>
      </c>
      <c r="L6088" s="137">
        <v>1900</v>
      </c>
      <c r="M6088" s="137">
        <f>K6088*L6088</f>
        <v>172900</v>
      </c>
      <c r="N6088" s="123">
        <v>1</v>
      </c>
      <c r="O6088" s="108" t="s">
        <v>8361</v>
      </c>
      <c r="P6088" s="138"/>
      <c r="Q6088" s="108" t="s">
        <v>8362</v>
      </c>
      <c r="R6088" s="108" t="s">
        <v>8365</v>
      </c>
      <c r="S6088" s="139"/>
      <c r="T6088" s="123" t="s">
        <v>51</v>
      </c>
      <c r="U6088" s="123" t="s">
        <v>45</v>
      </c>
      <c r="V6088" s="123" t="s">
        <v>52</v>
      </c>
      <c r="W6088" s="137">
        <v>160</v>
      </c>
      <c r="X6088" s="136">
        <v>50</v>
      </c>
      <c r="Y6088" s="137">
        <v>6750</v>
      </c>
      <c r="Z6088" s="137">
        <f>W6088*Y6088</f>
        <v>1080000</v>
      </c>
      <c r="AA6088" s="119">
        <v>15</v>
      </c>
      <c r="AB6088" s="119">
        <v>20</v>
      </c>
      <c r="AC6088" s="137">
        <f>(Z6088*(100-AB6088))/100</f>
        <v>864000</v>
      </c>
      <c r="AD6088" s="137">
        <f>IF(AND(AC6088="",M6088=""),0,IF((AC6088=""),M6088, IF( (M6088=""),AC6088,SUM(AC6088:AC6090)+M6088)))</f>
        <v>1881700</v>
      </c>
      <c r="AE6088" s="137">
        <f>IF( (X6088=""),AD6088*1,AD6088*(X6088/100) )</f>
        <v>940850</v>
      </c>
      <c r="AF6088" s="137">
        <v>0</v>
      </c>
      <c r="AG6088" s="137">
        <f>IF((AF6088-AE6088) &gt; 1,0,IF((AF6088-AE6088)&lt;0,AE6088-AF6088,AF6088-AE6088))</f>
        <v>940850</v>
      </c>
      <c r="AH6088" s="137">
        <v>0.02</v>
      </c>
    </row>
    <row r="6089" spans="1:34" s="173" customFormat="1" x14ac:dyDescent="0.55000000000000004">
      <c r="A6089" s="122"/>
      <c r="B6089" s="123"/>
      <c r="C6089" s="123"/>
      <c r="D6089" s="135"/>
      <c r="E6089" s="123"/>
      <c r="F6089" s="123"/>
      <c r="G6089" s="123"/>
      <c r="H6089" s="123"/>
      <c r="I6089" s="136"/>
      <c r="J6089" s="123"/>
      <c r="K6089" s="137"/>
      <c r="L6089" s="137"/>
      <c r="M6089" s="137"/>
      <c r="N6089" s="123">
        <v>2</v>
      </c>
      <c r="O6089" s="108" t="s">
        <v>8361</v>
      </c>
      <c r="P6089" s="138"/>
      <c r="Q6089" s="108" t="s">
        <v>8362</v>
      </c>
      <c r="R6089" s="108" t="s">
        <v>8365</v>
      </c>
      <c r="S6089" s="139" t="s">
        <v>8366</v>
      </c>
      <c r="T6089" s="123" t="s">
        <v>3188</v>
      </c>
      <c r="U6089" s="123" t="s">
        <v>45</v>
      </c>
      <c r="V6089" s="123" t="s">
        <v>75</v>
      </c>
      <c r="W6089" s="137">
        <v>160</v>
      </c>
      <c r="X6089" s="136">
        <v>50</v>
      </c>
      <c r="Y6089" s="137">
        <v>6600</v>
      </c>
      <c r="Z6089" s="137">
        <f>W6089*Y6089</f>
        <v>1056000</v>
      </c>
      <c r="AA6089" s="119">
        <v>15</v>
      </c>
      <c r="AB6089" s="119">
        <v>20</v>
      </c>
      <c r="AC6089" s="137">
        <f>(Z6089*(100-AB6089))/100</f>
        <v>844800</v>
      </c>
      <c r="AD6089" s="137">
        <f>IF(AND(AC6089="",M6088=""),0,IF((AC6089=""),M6088, IF( (M6088=""),AC6089,SUM(AC6088:AC6090)+M6088)))</f>
        <v>1881700</v>
      </c>
      <c r="AE6089" s="137">
        <f>IF( (X6089=""),AD6089*1,AD6089*(X6089/100) )</f>
        <v>940850</v>
      </c>
      <c r="AF6089" s="137">
        <v>0</v>
      </c>
      <c r="AG6089" s="137">
        <f>IF((AF6089-AE6089) &gt; 1,0,IF((AF6089-AE6089)&lt;0,AE6089-AF6089,AF6089-AE6089))</f>
        <v>940850</v>
      </c>
      <c r="AH6089" s="137">
        <v>0.3</v>
      </c>
    </row>
    <row r="6090" spans="1:34" s="173" customFormat="1" x14ac:dyDescent="0.55000000000000004">
      <c r="A6090" s="122"/>
      <c r="B6090" s="123"/>
      <c r="C6090" s="123"/>
      <c r="D6090" s="135"/>
      <c r="E6090" s="123"/>
      <c r="F6090" s="123"/>
      <c r="G6090" s="123"/>
      <c r="H6090" s="123"/>
      <c r="I6090" s="136"/>
      <c r="J6090" s="123"/>
      <c r="K6090" s="137"/>
      <c r="L6090" s="137" t="s">
        <v>63</v>
      </c>
      <c r="M6090" s="137">
        <f>SUM(M6088:M6089)</f>
        <v>172900</v>
      </c>
      <c r="N6090" s="123"/>
      <c r="O6090" s="108"/>
      <c r="P6090" s="138"/>
      <c r="Q6090" s="108"/>
      <c r="R6090" s="108"/>
      <c r="S6090" s="139"/>
      <c r="T6090" s="123"/>
      <c r="U6090" s="123"/>
      <c r="V6090" s="123"/>
      <c r="W6090" s="137"/>
      <c r="X6090" s="136"/>
      <c r="Y6090" s="137"/>
      <c r="Z6090" s="137"/>
      <c r="AA6090" s="119"/>
      <c r="AB6090" s="119"/>
      <c r="AC6090" s="137"/>
      <c r="AD6090" s="137"/>
      <c r="AE6090" s="137">
        <f>SUM(AE6088:AE6089)</f>
        <v>1881700</v>
      </c>
      <c r="AF6090" s="137"/>
      <c r="AG6090" s="137">
        <f>SUM(AG6088:AG6089)</f>
        <v>1881700</v>
      </c>
      <c r="AH6090" s="137"/>
    </row>
    <row r="6091" spans="1:34" s="173" customFormat="1" x14ac:dyDescent="0.55000000000000004">
      <c r="A6091" s="122" t="s">
        <v>8376</v>
      </c>
      <c r="B6091" s="123">
        <v>2615</v>
      </c>
      <c r="C6091" s="123">
        <v>7451</v>
      </c>
      <c r="D6091" s="135" t="s">
        <v>8377</v>
      </c>
      <c r="E6091" s="123" t="s">
        <v>34</v>
      </c>
      <c r="F6091" s="123">
        <v>12571</v>
      </c>
      <c r="G6091" s="123">
        <v>0</v>
      </c>
      <c r="H6091" s="123">
        <v>3</v>
      </c>
      <c r="I6091" s="136">
        <v>7</v>
      </c>
      <c r="J6091" s="123" t="s">
        <v>38</v>
      </c>
      <c r="K6091" s="137">
        <f>((G6091*400)+(H6091*100))+I6091</f>
        <v>307</v>
      </c>
      <c r="L6091" s="137">
        <v>300</v>
      </c>
      <c r="M6091" s="137">
        <f>K6091*L6091</f>
        <v>92100</v>
      </c>
      <c r="N6091" s="123"/>
      <c r="O6091" s="108"/>
      <c r="P6091" s="138"/>
      <c r="Q6091" s="108"/>
      <c r="R6091" s="108"/>
      <c r="S6091" s="139"/>
      <c r="T6091" s="123"/>
      <c r="U6091" s="123"/>
      <c r="V6091" s="123"/>
      <c r="W6091" s="137"/>
      <c r="X6091" s="136"/>
      <c r="Y6091" s="137"/>
      <c r="Z6091" s="137"/>
      <c r="AA6091" s="119"/>
      <c r="AB6091" s="119"/>
      <c r="AC6091" s="137"/>
      <c r="AD6091" s="137">
        <f>IF(AND(AC6091="",M6091=""),0,IF((AC6091=""),M6091,IF((M6091=""),AC6091,AC6091+M6091)))</f>
        <v>92100</v>
      </c>
      <c r="AE6091" s="137">
        <f>IF( (X6091=""),AD6091*1,AD6091*(X6091/100) )</f>
        <v>92100</v>
      </c>
      <c r="AF6091" s="137">
        <v>50000000</v>
      </c>
      <c r="AG6091" s="137">
        <f>IF((AF6091-AE6091) &gt; 1,0,IF((AF6091-AE6091)&lt;0,AE6091-AF6091,AF6091-AE6091))</f>
        <v>0</v>
      </c>
      <c r="AH6091" s="137">
        <v>0.01</v>
      </c>
    </row>
    <row r="6092" spans="1:34" s="173" customFormat="1" x14ac:dyDescent="0.55000000000000004">
      <c r="A6092" s="122"/>
      <c r="B6092" s="123">
        <v>2616</v>
      </c>
      <c r="C6092" s="123">
        <v>9462</v>
      </c>
      <c r="D6092" s="135" t="s">
        <v>8379</v>
      </c>
      <c r="E6092" s="123" t="s">
        <v>34</v>
      </c>
      <c r="F6092" s="123">
        <v>15451</v>
      </c>
      <c r="G6092" s="123">
        <v>0</v>
      </c>
      <c r="H6092" s="123">
        <v>2</v>
      </c>
      <c r="I6092" s="136">
        <v>34</v>
      </c>
      <c r="J6092" s="123" t="s">
        <v>35</v>
      </c>
      <c r="K6092" s="137">
        <f>((G6092*400)+(H6092*100))+I6092</f>
        <v>234</v>
      </c>
      <c r="L6092" s="137">
        <v>850</v>
      </c>
      <c r="M6092" s="137">
        <f>K6092*L6092</f>
        <v>198900</v>
      </c>
      <c r="N6092" s="123">
        <v>1</v>
      </c>
      <c r="O6092" s="108" t="s">
        <v>8374</v>
      </c>
      <c r="P6092" s="138">
        <v>3570800025059</v>
      </c>
      <c r="Q6092" s="108" t="s">
        <v>8375</v>
      </c>
      <c r="R6092" s="108" t="s">
        <v>8378</v>
      </c>
      <c r="S6092" s="139"/>
      <c r="T6092" s="123" t="s">
        <v>51</v>
      </c>
      <c r="U6092" s="123" t="s">
        <v>45</v>
      </c>
      <c r="V6092" s="123" t="s">
        <v>52</v>
      </c>
      <c r="W6092" s="137">
        <v>279.72000000000003</v>
      </c>
      <c r="X6092" s="136">
        <v>100</v>
      </c>
      <c r="Y6092" s="137">
        <v>6750</v>
      </c>
      <c r="Z6092" s="137">
        <f>W6092*Y6092</f>
        <v>1888110.0000000002</v>
      </c>
      <c r="AA6092" s="119">
        <v>1</v>
      </c>
      <c r="AB6092" s="119">
        <v>1</v>
      </c>
      <c r="AC6092" s="137">
        <f>(Z6092*(100-AB6092))/100</f>
        <v>1869228.9000000004</v>
      </c>
      <c r="AD6092" s="137">
        <f>IF(AND(AC6092="",M6092=""),0,IF((AC6092=""),M6092, IF( (M6092=""),AC6092,AC6092+M6092)))</f>
        <v>2068128.9000000004</v>
      </c>
      <c r="AE6092" s="137">
        <f>IF( (X6092=""),AD6092*1,AD6092*(X6092/100) )</f>
        <v>2068128.9000000004</v>
      </c>
      <c r="AF6092" s="137">
        <v>50000000</v>
      </c>
      <c r="AG6092" s="137">
        <f>IF((AF6092-AE6092) &gt; 1,0,IF((AF6092-AE6092)&lt;0,AE6092-AF6092,AF6092-AE6092))</f>
        <v>0</v>
      </c>
      <c r="AH6092" s="137">
        <v>0.02</v>
      </c>
    </row>
    <row r="6093" spans="1:34" s="173" customFormat="1" x14ac:dyDescent="0.55000000000000004">
      <c r="A6093" s="122"/>
      <c r="B6093" s="123"/>
      <c r="C6093" s="123"/>
      <c r="D6093" s="135"/>
      <c r="E6093" s="123"/>
      <c r="F6093" s="123"/>
      <c r="G6093" s="123"/>
      <c r="H6093" s="123"/>
      <c r="I6093" s="136"/>
      <c r="J6093" s="123"/>
      <c r="K6093" s="137"/>
      <c r="L6093" s="137" t="s">
        <v>63</v>
      </c>
      <c r="M6093" s="137">
        <f>SUM(M6091:M6092)</f>
        <v>291000</v>
      </c>
      <c r="N6093" s="123"/>
      <c r="O6093" s="108"/>
      <c r="P6093" s="138"/>
      <c r="Q6093" s="108"/>
      <c r="R6093" s="108"/>
      <c r="S6093" s="139"/>
      <c r="T6093" s="123"/>
      <c r="U6093" s="123"/>
      <c r="V6093" s="123"/>
      <c r="W6093" s="137"/>
      <c r="X6093" s="136"/>
      <c r="Y6093" s="137"/>
      <c r="Z6093" s="137"/>
      <c r="AA6093" s="119"/>
      <c r="AB6093" s="119"/>
      <c r="AC6093" s="137"/>
      <c r="AD6093" s="137"/>
      <c r="AE6093" s="137">
        <f>SUM(AE6091:AE6092)</f>
        <v>2160228.9000000004</v>
      </c>
      <c r="AF6093" s="137"/>
      <c r="AG6093" s="137">
        <f>SUM(AG6091:AG6092)</f>
        <v>0</v>
      </c>
      <c r="AH6093" s="137"/>
    </row>
    <row r="6094" spans="1:34" s="173" customFormat="1" x14ac:dyDescent="0.55000000000000004">
      <c r="A6094" s="122" t="s">
        <v>8369</v>
      </c>
      <c r="B6094" s="123">
        <v>2617</v>
      </c>
      <c r="C6094" s="123">
        <v>5558</v>
      </c>
      <c r="D6094" s="135" t="s">
        <v>8380</v>
      </c>
      <c r="E6094" s="123" t="s">
        <v>34</v>
      </c>
      <c r="F6094" s="123">
        <v>16873</v>
      </c>
      <c r="G6094" s="123">
        <v>0</v>
      </c>
      <c r="H6094" s="123">
        <v>0</v>
      </c>
      <c r="I6094" s="136">
        <v>88</v>
      </c>
      <c r="J6094" s="123" t="s">
        <v>35</v>
      </c>
      <c r="K6094" s="137">
        <f>((G6094*400)+(H6094*100))+I6094</f>
        <v>88</v>
      </c>
      <c r="L6094" s="137">
        <v>2425</v>
      </c>
      <c r="M6094" s="137">
        <f>K6094*L6094</f>
        <v>213400</v>
      </c>
      <c r="N6094" s="123">
        <v>1</v>
      </c>
      <c r="O6094" s="108" t="s">
        <v>8367</v>
      </c>
      <c r="P6094" s="138">
        <v>3570900021217</v>
      </c>
      <c r="Q6094" s="108" t="s">
        <v>8368</v>
      </c>
      <c r="R6094" s="108" t="s">
        <v>8371</v>
      </c>
      <c r="S6094" s="139" t="s">
        <v>8381</v>
      </c>
      <c r="T6094" s="123" t="s">
        <v>51</v>
      </c>
      <c r="U6094" s="123" t="s">
        <v>45</v>
      </c>
      <c r="V6094" s="123" t="s">
        <v>52</v>
      </c>
      <c r="W6094" s="137">
        <v>231.8</v>
      </c>
      <c r="X6094" s="136">
        <v>64.650000000000006</v>
      </c>
      <c r="Y6094" s="137">
        <v>6750</v>
      </c>
      <c r="Z6094" s="137">
        <f>W6094*Y6094</f>
        <v>1564650</v>
      </c>
      <c r="AA6094" s="119">
        <v>7</v>
      </c>
      <c r="AB6094" s="119">
        <v>7</v>
      </c>
      <c r="AC6094" s="137">
        <f>(Z6094*(100-AB6094))/100</f>
        <v>1455124.5</v>
      </c>
      <c r="AD6094" s="137">
        <f>IF(AND(AC6094="",M6094=""),0,IF((AC6094=""),M6094, IF( (M6094=""),AC6094,SUM(AC6094:AC6099)+M6094)))</f>
        <v>4920291.0999999996</v>
      </c>
      <c r="AE6094" s="137">
        <f t="shared" ref="AE6094:AE6099" si="589">IF( (X6094=""),AD6094*1,AD6094*(X6094/100) )</f>
        <v>3180968.1961500002</v>
      </c>
      <c r="AF6094" s="137">
        <v>50000000</v>
      </c>
      <c r="AG6094" s="137">
        <f>IF((AF6094-AE6094) &gt; 1,0,IF((AF6094-AE6094)&lt;0,AE6094-AF6094,AF6094-AE6094))</f>
        <v>0</v>
      </c>
      <c r="AH6094" s="137">
        <v>0.02</v>
      </c>
    </row>
    <row r="6095" spans="1:34" s="173" customFormat="1" x14ac:dyDescent="0.55000000000000004">
      <c r="A6095" s="122"/>
      <c r="B6095" s="123"/>
      <c r="C6095" s="123"/>
      <c r="D6095" s="135"/>
      <c r="E6095" s="123"/>
      <c r="F6095" s="123"/>
      <c r="G6095" s="123"/>
      <c r="H6095" s="123"/>
      <c r="I6095" s="136"/>
      <c r="J6095" s="123"/>
      <c r="K6095" s="137"/>
      <c r="L6095" s="137"/>
      <c r="M6095" s="137"/>
      <c r="N6095" s="123">
        <v>2</v>
      </c>
      <c r="O6095" s="108" t="s">
        <v>8367</v>
      </c>
      <c r="P6095" s="138">
        <v>3570900021217</v>
      </c>
      <c r="Q6095" s="108" t="s">
        <v>8368</v>
      </c>
      <c r="R6095" s="108" t="s">
        <v>8371</v>
      </c>
      <c r="S6095" s="139" t="s">
        <v>8382</v>
      </c>
      <c r="T6095" s="123" t="s">
        <v>51</v>
      </c>
      <c r="U6095" s="123" t="s">
        <v>45</v>
      </c>
      <c r="V6095" s="123" t="s">
        <v>52</v>
      </c>
      <c r="W6095" s="137">
        <v>114.13</v>
      </c>
      <c r="X6095" s="136">
        <v>31.83</v>
      </c>
      <c r="Y6095" s="137">
        <v>6750</v>
      </c>
      <c r="Z6095" s="137">
        <f>W6095*Y6095</f>
        <v>770377.5</v>
      </c>
      <c r="AA6095" s="119">
        <v>27</v>
      </c>
      <c r="AB6095" s="119">
        <v>44</v>
      </c>
      <c r="AC6095" s="137">
        <f>(Z6095*(100-AB6095))/100</f>
        <v>431411.4</v>
      </c>
      <c r="AD6095" s="137">
        <f>IF(AND(AC6095="",M6094=""),0,IF((AC6095=""),M6094, IF( (M6094=""),AC6095,SUM(AC6094:AC6099)+M6094)))</f>
        <v>4920291.0999999996</v>
      </c>
      <c r="AE6095" s="137">
        <f t="shared" si="589"/>
        <v>1566128.6571299997</v>
      </c>
      <c r="AF6095" s="137">
        <v>50000000</v>
      </c>
      <c r="AG6095" s="137">
        <f>IF((AF6095-AE6095) &gt; 1,0,IF((AF6095-AE6095)&lt;0,AE6095-AF6095,AF6095-AE6095))</f>
        <v>0</v>
      </c>
      <c r="AH6095" s="137">
        <v>0.02</v>
      </c>
    </row>
    <row r="6096" spans="1:34" s="173" customFormat="1" x14ac:dyDescent="0.55000000000000004">
      <c r="A6096" s="122"/>
      <c r="B6096" s="123"/>
      <c r="C6096" s="123"/>
      <c r="D6096" s="135"/>
      <c r="E6096" s="123"/>
      <c r="F6096" s="123"/>
      <c r="G6096" s="123"/>
      <c r="H6096" s="123"/>
      <c r="I6096" s="136"/>
      <c r="J6096" s="123"/>
      <c r="K6096" s="137"/>
      <c r="L6096" s="137"/>
      <c r="M6096" s="137"/>
      <c r="N6096" s="123">
        <v>3</v>
      </c>
      <c r="O6096" s="108" t="s">
        <v>8367</v>
      </c>
      <c r="P6096" s="138">
        <v>3570900021217</v>
      </c>
      <c r="Q6096" s="108" t="s">
        <v>8368</v>
      </c>
      <c r="R6096" s="108" t="s">
        <v>8371</v>
      </c>
      <c r="S6096" s="139" t="s">
        <v>8383</v>
      </c>
      <c r="T6096" s="123" t="s">
        <v>55</v>
      </c>
      <c r="U6096" s="123" t="s">
        <v>45</v>
      </c>
      <c r="V6096" s="123" t="s">
        <v>52</v>
      </c>
      <c r="W6096" s="137">
        <v>12.6</v>
      </c>
      <c r="X6096" s="136">
        <v>3.51</v>
      </c>
      <c r="Y6096" s="137">
        <v>0</v>
      </c>
      <c r="Z6096" s="137">
        <f>W6096*Y6096</f>
        <v>0</v>
      </c>
      <c r="AA6096" s="119">
        <v>7</v>
      </c>
      <c r="AB6096" s="119">
        <v>7</v>
      </c>
      <c r="AC6096" s="137">
        <f>(Z6096*(100-AB6096))/100</f>
        <v>0</v>
      </c>
      <c r="AD6096" s="137">
        <f>IF(AND(AC6096="",M6094=""),0,IF((AC6096=""),M6094, IF( (M6094=""),AC6096,SUM(AC6094:AC6099)+M6094)))</f>
        <v>4920291.0999999996</v>
      </c>
      <c r="AE6096" s="137">
        <f t="shared" si="589"/>
        <v>172702.21760999999</v>
      </c>
      <c r="AF6096" s="137">
        <v>50000000</v>
      </c>
      <c r="AG6096" s="137">
        <f>IF((AF6096-AE6096) &gt; 1,0,IF((AF6096-AE6096)&lt;0,AE6096-AF6096,AF6096-AE6096))</f>
        <v>0</v>
      </c>
      <c r="AH6096" s="137">
        <v>0.02</v>
      </c>
    </row>
    <row r="6097" spans="1:34" s="173" customFormat="1" x14ac:dyDescent="0.55000000000000004">
      <c r="A6097" s="122"/>
      <c r="B6097" s="123">
        <v>2618</v>
      </c>
      <c r="C6097" s="123">
        <v>5559</v>
      </c>
      <c r="D6097" s="135" t="s">
        <v>8384</v>
      </c>
      <c r="E6097" s="123" t="s">
        <v>34</v>
      </c>
      <c r="F6097" s="123">
        <v>22589</v>
      </c>
      <c r="G6097" s="123">
        <v>0</v>
      </c>
      <c r="H6097" s="123">
        <v>0</v>
      </c>
      <c r="I6097" s="136">
        <v>30</v>
      </c>
      <c r="J6097" s="123" t="s">
        <v>68</v>
      </c>
      <c r="K6097" s="137">
        <f>((G6097*400)+(H6097*100))+I6097</f>
        <v>30</v>
      </c>
      <c r="L6097" s="137">
        <v>2425</v>
      </c>
      <c r="M6097" s="137">
        <f>K6097*L6097</f>
        <v>72750</v>
      </c>
      <c r="N6097" s="123"/>
      <c r="O6097" s="108"/>
      <c r="P6097" s="138"/>
      <c r="Q6097" s="108"/>
      <c r="R6097" s="108"/>
      <c r="S6097" s="139"/>
      <c r="T6097" s="123"/>
      <c r="U6097" s="123"/>
      <c r="V6097" s="123"/>
      <c r="W6097" s="137"/>
      <c r="X6097" s="136"/>
      <c r="Y6097" s="137"/>
      <c r="Z6097" s="137"/>
      <c r="AA6097" s="119"/>
      <c r="AB6097" s="119"/>
      <c r="AC6097" s="137"/>
      <c r="AD6097" s="137">
        <f>IF(AND(AC6097="",M6097=""),0,IF((AC6097=""),M6097,IF((M6097=""),AC6097,AC6097+M6097)))</f>
        <v>72750</v>
      </c>
      <c r="AE6097" s="137">
        <f t="shared" si="589"/>
        <v>72750</v>
      </c>
      <c r="AF6097" s="137">
        <v>0</v>
      </c>
      <c r="AG6097" s="137">
        <f>IF((AF6097-AE6097) &gt; 1,0,IF((AF6097-AE6097)&lt;0,AE6097-AF6097,AF6097-AE6097))</f>
        <v>72750</v>
      </c>
      <c r="AH6097" s="137">
        <v>0.3</v>
      </c>
    </row>
    <row r="6098" spans="1:34" s="173" customFormat="1" x14ac:dyDescent="0.55000000000000004">
      <c r="A6098" s="122"/>
      <c r="B6098" s="123">
        <v>2619</v>
      </c>
      <c r="C6098" s="123">
        <v>5975</v>
      </c>
      <c r="D6098" s="135" t="s">
        <v>8385</v>
      </c>
      <c r="E6098" s="123" t="s">
        <v>34</v>
      </c>
      <c r="F6098" s="123">
        <v>23854</v>
      </c>
      <c r="G6098" s="123">
        <v>0</v>
      </c>
      <c r="H6098" s="123">
        <v>0</v>
      </c>
      <c r="I6098" s="136">
        <v>81</v>
      </c>
      <c r="J6098" s="123" t="s">
        <v>35</v>
      </c>
      <c r="K6098" s="137">
        <f>((G6098*400)+(H6098*100))+I6098</f>
        <v>81</v>
      </c>
      <c r="L6098" s="137">
        <v>1250</v>
      </c>
      <c r="M6098" s="137">
        <f>K6098*L6098</f>
        <v>101250</v>
      </c>
      <c r="N6098" s="123">
        <v>1</v>
      </c>
      <c r="O6098" s="108" t="s">
        <v>8367</v>
      </c>
      <c r="P6098" s="138">
        <v>3570900021217</v>
      </c>
      <c r="Q6098" s="108" t="s">
        <v>8368</v>
      </c>
      <c r="R6098" s="108" t="s">
        <v>8371</v>
      </c>
      <c r="S6098" s="139" t="s">
        <v>8386</v>
      </c>
      <c r="T6098" s="123" t="s">
        <v>51</v>
      </c>
      <c r="U6098" s="123" t="s">
        <v>45</v>
      </c>
      <c r="V6098" s="123" t="s">
        <v>52</v>
      </c>
      <c r="W6098" s="137">
        <v>449.28</v>
      </c>
      <c r="X6098" s="136">
        <v>100</v>
      </c>
      <c r="Y6098" s="137">
        <v>6750</v>
      </c>
      <c r="Z6098" s="137">
        <f>W6098*Y6098</f>
        <v>3032640</v>
      </c>
      <c r="AA6098" s="119">
        <v>7</v>
      </c>
      <c r="AB6098" s="119">
        <v>7</v>
      </c>
      <c r="AC6098" s="137">
        <f>(Z6098*(100-AB6098))/100</f>
        <v>2820355.2</v>
      </c>
      <c r="AD6098" s="137">
        <f>IF(AND(AC6098="",M6098=""),0,IF((AC6098=""),M6098, IF( (M6098=""),AC6098,SUM(AC6098:AC6099)+M6098)))</f>
        <v>2921605.2</v>
      </c>
      <c r="AE6098" s="137">
        <f t="shared" si="589"/>
        <v>2921605.2</v>
      </c>
      <c r="AF6098" s="137">
        <v>10000000</v>
      </c>
      <c r="AG6098" s="137">
        <v>101250</v>
      </c>
      <c r="AH6098" s="137">
        <v>0.02</v>
      </c>
    </row>
    <row r="6099" spans="1:34" s="173" customFormat="1" x14ac:dyDescent="0.55000000000000004">
      <c r="A6099" s="122"/>
      <c r="B6099" s="123">
        <v>2620</v>
      </c>
      <c r="C6099" s="123">
        <v>5454</v>
      </c>
      <c r="D6099" s="135" t="s">
        <v>8387</v>
      </c>
      <c r="E6099" s="123" t="s">
        <v>34</v>
      </c>
      <c r="F6099" s="123">
        <v>24242</v>
      </c>
      <c r="G6099" s="123">
        <v>0</v>
      </c>
      <c r="H6099" s="123">
        <v>1</v>
      </c>
      <c r="I6099" s="136">
        <v>5</v>
      </c>
      <c r="J6099" s="123" t="s">
        <v>35</v>
      </c>
      <c r="K6099" s="137">
        <f>((G6099*400)+(H6099*100))+I6099</f>
        <v>105</v>
      </c>
      <c r="L6099" s="137">
        <v>2425</v>
      </c>
      <c r="M6099" s="137">
        <f>K6099*L6099</f>
        <v>254625</v>
      </c>
      <c r="N6099" s="123">
        <v>1</v>
      </c>
      <c r="O6099" s="108" t="s">
        <v>8367</v>
      </c>
      <c r="P6099" s="138">
        <v>3570900021217</v>
      </c>
      <c r="Q6099" s="108" t="s">
        <v>8368</v>
      </c>
      <c r="R6099" s="108" t="s">
        <v>8371</v>
      </c>
      <c r="S6099" s="139"/>
      <c r="T6099" s="123" t="s">
        <v>55</v>
      </c>
      <c r="U6099" s="123" t="s">
        <v>45</v>
      </c>
      <c r="V6099" s="123"/>
      <c r="W6099" s="137"/>
      <c r="X6099" s="136"/>
      <c r="Y6099" s="137"/>
      <c r="Z6099" s="137"/>
      <c r="AA6099" s="119"/>
      <c r="AB6099" s="119"/>
      <c r="AC6099" s="137"/>
      <c r="AD6099" s="137">
        <f>IF(AND(AC6099="",M6099=""),0,IF((AC6099=""),M6099,IF((M6099=""),AC6099,AC6099+M6099)))</f>
        <v>254625</v>
      </c>
      <c r="AE6099" s="137">
        <f t="shared" si="589"/>
        <v>254625</v>
      </c>
      <c r="AF6099" s="137">
        <v>10000000</v>
      </c>
      <c r="AG6099" s="137">
        <v>254625</v>
      </c>
      <c r="AH6099" s="137">
        <v>0.02</v>
      </c>
    </row>
    <row r="6100" spans="1:34" s="173" customFormat="1" x14ac:dyDescent="0.55000000000000004">
      <c r="A6100" s="122"/>
      <c r="B6100" s="123"/>
      <c r="C6100" s="123"/>
      <c r="D6100" s="135"/>
      <c r="E6100" s="123"/>
      <c r="F6100" s="123"/>
      <c r="G6100" s="123"/>
      <c r="H6100" s="123"/>
      <c r="I6100" s="136"/>
      <c r="J6100" s="123"/>
      <c r="K6100" s="137"/>
      <c r="L6100" s="137"/>
      <c r="M6100" s="137"/>
      <c r="N6100" s="123">
        <v>2</v>
      </c>
      <c r="O6100" s="108" t="s">
        <v>8367</v>
      </c>
      <c r="P6100" s="138">
        <v>3570900021217</v>
      </c>
      <c r="Q6100" s="108" t="s">
        <v>8368</v>
      </c>
      <c r="R6100" s="108" t="s">
        <v>8371</v>
      </c>
      <c r="S6100" s="139"/>
      <c r="T6100" s="123" t="s">
        <v>439</v>
      </c>
      <c r="U6100" s="123" t="s">
        <v>45</v>
      </c>
      <c r="V6100" s="123"/>
      <c r="W6100" s="137"/>
      <c r="X6100" s="136"/>
      <c r="Y6100" s="137"/>
      <c r="Z6100" s="137"/>
      <c r="AA6100" s="119"/>
      <c r="AB6100" s="119"/>
      <c r="AC6100" s="137"/>
      <c r="AD6100" s="137"/>
      <c r="AE6100" s="137"/>
      <c r="AF6100" s="137"/>
      <c r="AG6100" s="137"/>
      <c r="AH6100" s="137"/>
    </row>
    <row r="6101" spans="1:34" s="173" customFormat="1" x14ac:dyDescent="0.55000000000000004">
      <c r="A6101" s="122"/>
      <c r="B6101" s="123"/>
      <c r="C6101" s="123"/>
      <c r="D6101" s="135"/>
      <c r="E6101" s="123"/>
      <c r="F6101" s="123"/>
      <c r="G6101" s="123"/>
      <c r="H6101" s="123"/>
      <c r="I6101" s="136"/>
      <c r="J6101" s="123"/>
      <c r="K6101" s="137"/>
      <c r="L6101" s="137"/>
      <c r="M6101" s="137"/>
      <c r="N6101" s="123">
        <v>3</v>
      </c>
      <c r="O6101" s="108" t="s">
        <v>8367</v>
      </c>
      <c r="P6101" s="138">
        <v>3570900021217</v>
      </c>
      <c r="Q6101" s="108" t="s">
        <v>8368</v>
      </c>
      <c r="R6101" s="108" t="s">
        <v>8371</v>
      </c>
      <c r="S6101" s="139" t="s">
        <v>8388</v>
      </c>
      <c r="T6101" s="123" t="s">
        <v>51</v>
      </c>
      <c r="U6101" s="123" t="s">
        <v>45</v>
      </c>
      <c r="V6101" s="123" t="s">
        <v>52</v>
      </c>
      <c r="W6101" s="137">
        <v>418.5</v>
      </c>
      <c r="X6101" s="136">
        <v>100</v>
      </c>
      <c r="Y6101" s="137">
        <v>6750</v>
      </c>
      <c r="Z6101" s="137">
        <f>W6101*Y6101</f>
        <v>2824875</v>
      </c>
      <c r="AA6101" s="119">
        <v>6</v>
      </c>
      <c r="AB6101" s="119">
        <v>6</v>
      </c>
      <c r="AC6101" s="137">
        <f>(Z6101*(100-AB6101))/100</f>
        <v>2655382.5</v>
      </c>
      <c r="AD6101" s="137">
        <f>IF(AND(AC6101="",M6099=""),0,IF((AC6101=""),M6099, IF( (M6099=""),AC6101,SUM(AC6099:AC6102)+M6099)))</f>
        <v>2910007.5</v>
      </c>
      <c r="AE6101" s="137">
        <f>IF( (X6101=""),AD6101*1,AD6101*(X6101/100) )</f>
        <v>2910007.5</v>
      </c>
      <c r="AF6101" s="137">
        <v>50000000</v>
      </c>
      <c r="AG6101" s="137">
        <f>IF((AF6101-AE6101) &gt; 1,0,IF((AF6101-AE6101)&lt;0,AE6101-AF6101,AF6101-AE6101))</f>
        <v>0</v>
      </c>
      <c r="AH6101" s="137">
        <v>0.02</v>
      </c>
    </row>
    <row r="6102" spans="1:34" s="173" customFormat="1" x14ac:dyDescent="0.55000000000000004">
      <c r="A6102" s="122"/>
      <c r="B6102" s="123"/>
      <c r="C6102" s="123"/>
      <c r="D6102" s="135"/>
      <c r="E6102" s="123"/>
      <c r="F6102" s="123"/>
      <c r="G6102" s="123"/>
      <c r="H6102" s="123"/>
      <c r="I6102" s="136"/>
      <c r="J6102" s="123"/>
      <c r="K6102" s="137"/>
      <c r="L6102" s="137" t="s">
        <v>63</v>
      </c>
      <c r="M6102" s="137">
        <f>SUM(M6094:M6101)</f>
        <v>642025</v>
      </c>
      <c r="N6102" s="123"/>
      <c r="O6102" s="108"/>
      <c r="P6102" s="138"/>
      <c r="Q6102" s="108"/>
      <c r="R6102" s="108"/>
      <c r="S6102" s="139"/>
      <c r="T6102" s="123"/>
      <c r="U6102" s="123"/>
      <c r="V6102" s="123"/>
      <c r="W6102" s="137"/>
      <c r="X6102" s="136"/>
      <c r="Y6102" s="137"/>
      <c r="Z6102" s="137"/>
      <c r="AA6102" s="119"/>
      <c r="AB6102" s="119"/>
      <c r="AC6102" s="137"/>
      <c r="AD6102" s="137"/>
      <c r="AE6102" s="137">
        <f>SUM(AE6094:AE6101)</f>
        <v>11078786.770890001</v>
      </c>
      <c r="AF6102" s="137"/>
      <c r="AG6102" s="137">
        <f>SUM(AG6094:AG6101)</f>
        <v>428625</v>
      </c>
      <c r="AH6102" s="137"/>
    </row>
    <row r="6103" spans="1:34" s="173" customFormat="1" x14ac:dyDescent="0.55000000000000004">
      <c r="A6103" s="122" t="s">
        <v>8391</v>
      </c>
      <c r="B6103" s="123">
        <v>2621</v>
      </c>
      <c r="C6103" s="123">
        <v>5771</v>
      </c>
      <c r="D6103" s="135" t="s">
        <v>8392</v>
      </c>
      <c r="E6103" s="123" t="s">
        <v>34</v>
      </c>
      <c r="F6103" s="123">
        <v>19890</v>
      </c>
      <c r="G6103" s="123">
        <v>0</v>
      </c>
      <c r="H6103" s="123">
        <v>0</v>
      </c>
      <c r="I6103" s="136">
        <v>48</v>
      </c>
      <c r="J6103" s="123" t="s">
        <v>35</v>
      </c>
      <c r="K6103" s="137">
        <f>((G6103*400)+(H6103*100))+I6103</f>
        <v>48</v>
      </c>
      <c r="L6103" s="137">
        <v>2425</v>
      </c>
      <c r="M6103" s="137">
        <f>K6103*L6103</f>
        <v>116400</v>
      </c>
      <c r="N6103" s="123">
        <v>1</v>
      </c>
      <c r="O6103" s="108" t="s">
        <v>8389</v>
      </c>
      <c r="P6103" s="138"/>
      <c r="Q6103" s="108" t="s">
        <v>8390</v>
      </c>
      <c r="R6103" s="108" t="s">
        <v>8393</v>
      </c>
      <c r="S6103" s="139" t="s">
        <v>8394</v>
      </c>
      <c r="T6103" s="123" t="s">
        <v>51</v>
      </c>
      <c r="U6103" s="123" t="s">
        <v>45</v>
      </c>
      <c r="V6103" s="123" t="s">
        <v>52</v>
      </c>
      <c r="W6103" s="137">
        <v>111.6</v>
      </c>
      <c r="X6103" s="136">
        <v>74.25</v>
      </c>
      <c r="Y6103" s="137">
        <v>6750</v>
      </c>
      <c r="Z6103" s="137">
        <f>W6103*Y6103</f>
        <v>753300</v>
      </c>
      <c r="AA6103" s="119">
        <v>6</v>
      </c>
      <c r="AB6103" s="119">
        <v>6</v>
      </c>
      <c r="AC6103" s="137">
        <f>(Z6103*(100-AB6103))/100</f>
        <v>708102</v>
      </c>
      <c r="AD6103" s="137">
        <f>IF(AND(AC6103="",M6103=""),0,IF((AC6103=""),M6103, IF( (M6103=""),AC6103,SUM(AC6103:AC6106)+M6103)))</f>
        <v>824502</v>
      </c>
      <c r="AE6103" s="137">
        <f>IF( (X6103=""),AD6103*1,AD6103*(X6103/100) )</f>
        <v>612192.73499999999</v>
      </c>
      <c r="AF6103" s="137">
        <v>50000000</v>
      </c>
      <c r="AG6103" s="137">
        <f>IF((AF6103-AE6103) &gt; 1,0,IF((AF6103-AE6103)&lt;0,AE6103-AF6103,AF6103-AE6103))</f>
        <v>0</v>
      </c>
      <c r="AH6103" s="137">
        <v>0.02</v>
      </c>
    </row>
    <row r="6104" spans="1:34" s="173" customFormat="1" x14ac:dyDescent="0.55000000000000004">
      <c r="A6104" s="122"/>
      <c r="B6104" s="123"/>
      <c r="C6104" s="123"/>
      <c r="D6104" s="135"/>
      <c r="E6104" s="123"/>
      <c r="F6104" s="123"/>
      <c r="G6104" s="123"/>
      <c r="H6104" s="123"/>
      <c r="I6104" s="136"/>
      <c r="J6104" s="123"/>
      <c r="K6104" s="137"/>
      <c r="L6104" s="137"/>
      <c r="M6104" s="137"/>
      <c r="N6104" s="123">
        <v>2</v>
      </c>
      <c r="O6104" s="108" t="s">
        <v>8389</v>
      </c>
      <c r="P6104" s="138"/>
      <c r="Q6104" s="108" t="s">
        <v>8390</v>
      </c>
      <c r="R6104" s="108" t="s">
        <v>8393</v>
      </c>
      <c r="S6104" s="139" t="s">
        <v>8395</v>
      </c>
      <c r="T6104" s="123" t="s">
        <v>55</v>
      </c>
      <c r="U6104" s="123" t="s">
        <v>45</v>
      </c>
      <c r="V6104" s="123" t="s">
        <v>52</v>
      </c>
      <c r="W6104" s="137">
        <v>38.700000000000003</v>
      </c>
      <c r="X6104" s="136">
        <v>25.75</v>
      </c>
      <c r="Y6104" s="137">
        <v>0</v>
      </c>
      <c r="Z6104" s="137">
        <f>W6104*Y6104</f>
        <v>0</v>
      </c>
      <c r="AA6104" s="119">
        <v>6</v>
      </c>
      <c r="AB6104" s="119">
        <v>6</v>
      </c>
      <c r="AC6104" s="137">
        <f>(Z6104*(100-AB6104))/100</f>
        <v>0</v>
      </c>
      <c r="AD6104" s="137">
        <f>IF(AND(AC6104="",M6103=""),0,IF((AC6104=""),M6103, IF( (M6103=""),AC6104,SUM(AC6103:AC6106)+M6103)))</f>
        <v>824502</v>
      </c>
      <c r="AE6104" s="137">
        <f>IF( (X6104=""),AD6104*1,AD6104*(X6104/100) )</f>
        <v>212309.26500000001</v>
      </c>
      <c r="AF6104" s="137">
        <v>50000000</v>
      </c>
      <c r="AG6104" s="137">
        <f>IF((AF6104-AE6104) &gt; 1,0,IF((AF6104-AE6104)&lt;0,AE6104-AF6104,AF6104-AE6104))</f>
        <v>0</v>
      </c>
      <c r="AH6104" s="137">
        <v>0.02</v>
      </c>
    </row>
    <row r="6105" spans="1:34" s="173" customFormat="1" x14ac:dyDescent="0.55000000000000004">
      <c r="A6105" s="122"/>
      <c r="B6105" s="123"/>
      <c r="C6105" s="123"/>
      <c r="D6105" s="135"/>
      <c r="E6105" s="123"/>
      <c r="F6105" s="123"/>
      <c r="G6105" s="123"/>
      <c r="H6105" s="123"/>
      <c r="I6105" s="136"/>
      <c r="J6105" s="123"/>
      <c r="K6105" s="137"/>
      <c r="L6105" s="137" t="s">
        <v>63</v>
      </c>
      <c r="M6105" s="137">
        <f>SUM(M6103:M6104)</f>
        <v>116400</v>
      </c>
      <c r="N6105" s="123"/>
      <c r="O6105" s="108"/>
      <c r="P6105" s="138"/>
      <c r="Q6105" s="108"/>
      <c r="R6105" s="108"/>
      <c r="S6105" s="139"/>
      <c r="T6105" s="123"/>
      <c r="U6105" s="123"/>
      <c r="V6105" s="123"/>
      <c r="W6105" s="137"/>
      <c r="X6105" s="136"/>
      <c r="Y6105" s="137"/>
      <c r="Z6105" s="137"/>
      <c r="AA6105" s="119"/>
      <c r="AB6105" s="119"/>
      <c r="AC6105" s="137"/>
      <c r="AD6105" s="137"/>
      <c r="AE6105" s="137">
        <f>SUM(AE6103:AE6104)</f>
        <v>824502</v>
      </c>
      <c r="AF6105" s="137"/>
      <c r="AG6105" s="137">
        <f>SUM(AG6103:AG6104)</f>
        <v>0</v>
      </c>
      <c r="AH6105" s="137"/>
    </row>
    <row r="6106" spans="1:34" s="173" customFormat="1" x14ac:dyDescent="0.55000000000000004">
      <c r="A6106" s="122" t="s">
        <v>8396</v>
      </c>
      <c r="B6106" s="123">
        <v>2622</v>
      </c>
      <c r="C6106" s="123">
        <v>6471</v>
      </c>
      <c r="D6106" s="135" t="s">
        <v>8397</v>
      </c>
      <c r="E6106" s="123" t="s">
        <v>34</v>
      </c>
      <c r="F6106" s="123">
        <v>15657</v>
      </c>
      <c r="G6106" s="123">
        <v>4</v>
      </c>
      <c r="H6106" s="123">
        <v>3</v>
      </c>
      <c r="I6106" s="136">
        <v>23</v>
      </c>
      <c r="J6106" s="123" t="s">
        <v>38</v>
      </c>
      <c r="K6106" s="137">
        <f>((G6106*400)+(H6106*100))+I6106</f>
        <v>1923</v>
      </c>
      <c r="L6106" s="137">
        <v>325</v>
      </c>
      <c r="M6106" s="137">
        <f>K6106*L6106</f>
        <v>624975</v>
      </c>
      <c r="N6106" s="123"/>
      <c r="O6106" s="108"/>
      <c r="P6106" s="138"/>
      <c r="Q6106" s="108"/>
      <c r="R6106" s="108"/>
      <c r="S6106" s="139"/>
      <c r="T6106" s="123"/>
      <c r="U6106" s="123"/>
      <c r="V6106" s="123"/>
      <c r="W6106" s="137"/>
      <c r="X6106" s="136"/>
      <c r="Y6106" s="137"/>
      <c r="Z6106" s="137"/>
      <c r="AA6106" s="119"/>
      <c r="AB6106" s="119"/>
      <c r="AC6106" s="137"/>
      <c r="AD6106" s="137">
        <f>IF(AND(AC6106="",M6106=""),0,IF((AC6106=""),M6106,IF((M6106=""),AC6106,AC6106+M6106)))</f>
        <v>624975</v>
      </c>
      <c r="AE6106" s="137">
        <f>IF( (X6106=""),AD6106*1,AD6106*(X6106/100) )</f>
        <v>624975</v>
      </c>
      <c r="AF6106" s="137">
        <v>50000000</v>
      </c>
      <c r="AG6106" s="137">
        <f>IF((AF6106-AE6106) &gt; 1,0,IF((AF6106-AE6106)&lt;0,AE6106-AF6106,AF6106-AE6106))</f>
        <v>0</v>
      </c>
      <c r="AH6106" s="137">
        <v>0.01</v>
      </c>
    </row>
    <row r="6107" spans="1:34" s="173" customFormat="1" x14ac:dyDescent="0.55000000000000004">
      <c r="A6107" s="122"/>
      <c r="B6107" s="123"/>
      <c r="C6107" s="123"/>
      <c r="D6107" s="135"/>
      <c r="E6107" s="123"/>
      <c r="F6107" s="123"/>
      <c r="G6107" s="123"/>
      <c r="H6107" s="123"/>
      <c r="I6107" s="136"/>
      <c r="J6107" s="123"/>
      <c r="K6107" s="137"/>
      <c r="L6107" s="137" t="s">
        <v>63</v>
      </c>
      <c r="M6107" s="137">
        <f>SUM(M6106:M6106)</f>
        <v>624975</v>
      </c>
      <c r="N6107" s="123"/>
      <c r="O6107" s="108"/>
      <c r="P6107" s="138"/>
      <c r="Q6107" s="108"/>
      <c r="R6107" s="108"/>
      <c r="S6107" s="139"/>
      <c r="T6107" s="123"/>
      <c r="U6107" s="123"/>
      <c r="V6107" s="123"/>
      <c r="W6107" s="137"/>
      <c r="X6107" s="136"/>
      <c r="Y6107" s="137"/>
      <c r="Z6107" s="137"/>
      <c r="AA6107" s="119"/>
      <c r="AB6107" s="119"/>
      <c r="AC6107" s="137"/>
      <c r="AD6107" s="137"/>
      <c r="AE6107" s="137">
        <f>SUM(AE6106:AE6106)</f>
        <v>624975</v>
      </c>
      <c r="AF6107" s="137"/>
      <c r="AG6107" s="137">
        <f>SUM(AG6106:AG6106)</f>
        <v>0</v>
      </c>
      <c r="AH6107" s="137"/>
    </row>
    <row r="6108" spans="1:34" s="173" customFormat="1" x14ac:dyDescent="0.55000000000000004">
      <c r="A6108" s="122" t="s">
        <v>218</v>
      </c>
      <c r="B6108" s="123">
        <v>2623</v>
      </c>
      <c r="C6108" s="123">
        <v>6672</v>
      </c>
      <c r="D6108" s="135" t="s">
        <v>8401</v>
      </c>
      <c r="E6108" s="123" t="s">
        <v>34</v>
      </c>
      <c r="F6108" s="123">
        <v>23257</v>
      </c>
      <c r="G6108" s="123">
        <v>1</v>
      </c>
      <c r="H6108" s="123">
        <v>0</v>
      </c>
      <c r="I6108" s="136">
        <v>67</v>
      </c>
      <c r="J6108" s="123" t="s">
        <v>38</v>
      </c>
      <c r="K6108" s="137">
        <f>((G6108*400)+(H6108*100))+I6108</f>
        <v>467</v>
      </c>
      <c r="L6108" s="137">
        <v>625</v>
      </c>
      <c r="M6108" s="137">
        <f>K6108*L6108</f>
        <v>291875</v>
      </c>
      <c r="N6108" s="123"/>
      <c r="O6108" s="108"/>
      <c r="P6108" s="138"/>
      <c r="Q6108" s="108"/>
      <c r="R6108" s="108"/>
      <c r="S6108" s="139"/>
      <c r="T6108" s="123"/>
      <c r="U6108" s="123"/>
      <c r="V6108" s="123"/>
      <c r="W6108" s="137"/>
      <c r="X6108" s="136"/>
      <c r="Y6108" s="137"/>
      <c r="Z6108" s="137"/>
      <c r="AA6108" s="119"/>
      <c r="AB6108" s="119"/>
      <c r="AC6108" s="137"/>
      <c r="AD6108" s="137">
        <f>IF(AND(AC6108="",M6108=""),0,IF((AC6108=""),M6108,IF((M6108=""),AC6108,AC6108+M6108)))</f>
        <v>291875</v>
      </c>
      <c r="AE6108" s="137">
        <f>IF( (X6108=""),AD6108*1,AD6108*(X6108/100) )</f>
        <v>291875</v>
      </c>
      <c r="AF6108" s="137">
        <v>50000000</v>
      </c>
      <c r="AG6108" s="137">
        <f>IF((AF6108-AE6108) &gt; 1,0,IF((AF6108-AE6108)&lt;0,AE6108-AF6108,AF6108-AE6108))</f>
        <v>0</v>
      </c>
      <c r="AH6108" s="137">
        <v>0.01</v>
      </c>
    </row>
    <row r="6109" spans="1:34" s="173" customFormat="1" x14ac:dyDescent="0.55000000000000004">
      <c r="A6109" s="122"/>
      <c r="B6109" s="123"/>
      <c r="C6109" s="123"/>
      <c r="D6109" s="135"/>
      <c r="E6109" s="123"/>
      <c r="F6109" s="123"/>
      <c r="G6109" s="123"/>
      <c r="H6109" s="123"/>
      <c r="I6109" s="136"/>
      <c r="J6109" s="123"/>
      <c r="K6109" s="137"/>
      <c r="L6109" s="137" t="s">
        <v>63</v>
      </c>
      <c r="M6109" s="137">
        <f>SUM(M6108:M6108)</f>
        <v>291875</v>
      </c>
      <c r="N6109" s="123"/>
      <c r="O6109" s="108"/>
      <c r="P6109" s="138"/>
      <c r="Q6109" s="108"/>
      <c r="R6109" s="108"/>
      <c r="S6109" s="139"/>
      <c r="T6109" s="123"/>
      <c r="U6109" s="123"/>
      <c r="V6109" s="123"/>
      <c r="W6109" s="137"/>
      <c r="X6109" s="136"/>
      <c r="Y6109" s="137"/>
      <c r="Z6109" s="137"/>
      <c r="AA6109" s="119"/>
      <c r="AB6109" s="119"/>
      <c r="AC6109" s="137"/>
      <c r="AD6109" s="137"/>
      <c r="AE6109" s="137">
        <f>SUM(AE6108:AE6108)</f>
        <v>291875</v>
      </c>
      <c r="AF6109" s="137"/>
      <c r="AG6109" s="137">
        <f>SUM(AG6108:AG6108)</f>
        <v>0</v>
      </c>
      <c r="AH6109" s="137"/>
    </row>
    <row r="6110" spans="1:34" s="173" customFormat="1" x14ac:dyDescent="0.55000000000000004">
      <c r="A6110" s="122" t="s">
        <v>8404</v>
      </c>
      <c r="B6110" s="123">
        <v>2624</v>
      </c>
      <c r="C6110" s="123">
        <v>10246</v>
      </c>
      <c r="D6110" s="135" t="s">
        <v>8405</v>
      </c>
      <c r="E6110" s="123" t="s">
        <v>34</v>
      </c>
      <c r="F6110" s="123">
        <v>27521</v>
      </c>
      <c r="G6110" s="123">
        <v>0</v>
      </c>
      <c r="H6110" s="123">
        <v>1</v>
      </c>
      <c r="I6110" s="136">
        <v>31.8</v>
      </c>
      <c r="J6110" s="123" t="s">
        <v>35</v>
      </c>
      <c r="K6110" s="137">
        <f>((G6110*400)+(H6110*100))+I6110</f>
        <v>131.80000000000001</v>
      </c>
      <c r="L6110" s="137">
        <v>1650</v>
      </c>
      <c r="M6110" s="137">
        <f>K6110*L6110</f>
        <v>217470.00000000003</v>
      </c>
      <c r="N6110" s="123">
        <v>1</v>
      </c>
      <c r="O6110" s="108" t="s">
        <v>8402</v>
      </c>
      <c r="P6110" s="138"/>
      <c r="Q6110" s="108" t="s">
        <v>8403</v>
      </c>
      <c r="R6110" s="108" t="s">
        <v>8406</v>
      </c>
      <c r="S6110" s="139"/>
      <c r="T6110" s="123" t="s">
        <v>343</v>
      </c>
      <c r="U6110" s="123" t="s">
        <v>45</v>
      </c>
      <c r="V6110" s="123" t="s">
        <v>52</v>
      </c>
      <c r="W6110" s="137">
        <v>33</v>
      </c>
      <c r="X6110" s="136">
        <v>22.72</v>
      </c>
      <c r="Y6110" s="137">
        <v>5600</v>
      </c>
      <c r="Z6110" s="137">
        <f>W6110*Y6110</f>
        <v>184800</v>
      </c>
      <c r="AA6110" s="119">
        <v>6</v>
      </c>
      <c r="AB6110" s="119">
        <v>6</v>
      </c>
      <c r="AC6110" s="137">
        <f>(Z6110*(100-AB6110))/100</f>
        <v>173712</v>
      </c>
      <c r="AD6110" s="137">
        <f>IF(AND(AC6110="",M6110=""),0,IF((AC6110=""),M6110, IF( (M6110=""),AC6110,SUM(AC6110:AC6111)+M6110)))</f>
        <v>966973.2</v>
      </c>
      <c r="AE6110" s="137">
        <f>IF( (X6110=""),AD6110*1,AD6110*(X6110/100) )</f>
        <v>219696.31103999997</v>
      </c>
      <c r="AF6110" s="137">
        <v>50000000</v>
      </c>
      <c r="AG6110" s="137">
        <f>IF((AF6110-AE6110) &gt; 1,0,IF((AF6110-AE6110)&lt;0,AE6110-AF6110,AF6110-AE6110))</f>
        <v>0</v>
      </c>
      <c r="AH6110" s="137">
        <v>0.02</v>
      </c>
    </row>
    <row r="6111" spans="1:34" s="173" customFormat="1" x14ac:dyDescent="0.55000000000000004">
      <c r="A6111" s="122"/>
      <c r="B6111" s="123"/>
      <c r="C6111" s="123"/>
      <c r="D6111" s="135"/>
      <c r="E6111" s="123"/>
      <c r="F6111" s="123"/>
      <c r="G6111" s="123"/>
      <c r="H6111" s="123"/>
      <c r="I6111" s="136"/>
      <c r="J6111" s="123"/>
      <c r="K6111" s="137"/>
      <c r="L6111" s="137"/>
      <c r="M6111" s="137"/>
      <c r="N6111" s="123">
        <v>2</v>
      </c>
      <c r="O6111" s="108" t="s">
        <v>8402</v>
      </c>
      <c r="P6111" s="138"/>
      <c r="Q6111" s="108" t="s">
        <v>8403</v>
      </c>
      <c r="R6111" s="108" t="s">
        <v>8406</v>
      </c>
      <c r="S6111" s="139" t="s">
        <v>8407</v>
      </c>
      <c r="T6111" s="123" t="s">
        <v>51</v>
      </c>
      <c r="U6111" s="123" t="s">
        <v>45</v>
      </c>
      <c r="V6111" s="123" t="s">
        <v>52</v>
      </c>
      <c r="W6111" s="137">
        <v>112.24</v>
      </c>
      <c r="X6111" s="136">
        <v>77.28</v>
      </c>
      <c r="Y6111" s="137">
        <v>6750</v>
      </c>
      <c r="Z6111" s="137">
        <f>W6111*Y6111</f>
        <v>757620</v>
      </c>
      <c r="AA6111" s="119">
        <v>17</v>
      </c>
      <c r="AB6111" s="119">
        <v>24</v>
      </c>
      <c r="AC6111" s="137">
        <f>(Z6111*(100-AB6111))/100</f>
        <v>575791.19999999995</v>
      </c>
      <c r="AD6111" s="137">
        <f>IF(AND(AC6111="",M6110=""),0,IF((AC6111=""),M6110, IF( (M6110=""),AC6111,SUM(AC6110:AC6111)+M6110)))</f>
        <v>966973.2</v>
      </c>
      <c r="AE6111" s="137">
        <f>IF( (X6111=""),AD6111*1,AD6111*(X6111/100) )</f>
        <v>747276.88896000001</v>
      </c>
      <c r="AF6111" s="137">
        <v>50000000</v>
      </c>
      <c r="AG6111" s="137">
        <f>IF((AF6111-AE6111) &gt; 1,0,IF((AF6111-AE6111)&lt;0,AE6111-AF6111,AF6111-AE6111))</f>
        <v>0</v>
      </c>
      <c r="AH6111" s="137">
        <v>0.02</v>
      </c>
    </row>
    <row r="6112" spans="1:34" s="173" customFormat="1" x14ac:dyDescent="0.55000000000000004">
      <c r="A6112" s="122"/>
      <c r="B6112" s="123"/>
      <c r="C6112" s="123"/>
      <c r="D6112" s="135"/>
      <c r="E6112" s="123"/>
      <c r="F6112" s="123"/>
      <c r="G6112" s="123"/>
      <c r="H6112" s="123"/>
      <c r="I6112" s="136"/>
      <c r="J6112" s="123"/>
      <c r="K6112" s="137"/>
      <c r="L6112" s="137" t="s">
        <v>63</v>
      </c>
      <c r="M6112" s="137">
        <f>SUM(M6110:M6111)</f>
        <v>217470.00000000003</v>
      </c>
      <c r="N6112" s="123"/>
      <c r="O6112" s="108"/>
      <c r="P6112" s="138"/>
      <c r="Q6112" s="108"/>
      <c r="R6112" s="108"/>
      <c r="S6112" s="139"/>
      <c r="T6112" s="123"/>
      <c r="U6112" s="123"/>
      <c r="V6112" s="123"/>
      <c r="W6112" s="137"/>
      <c r="X6112" s="136"/>
      <c r="Y6112" s="137"/>
      <c r="Z6112" s="137"/>
      <c r="AA6112" s="119"/>
      <c r="AB6112" s="119"/>
      <c r="AC6112" s="137"/>
      <c r="AD6112" s="137"/>
      <c r="AE6112" s="137">
        <f>SUM(AE6110:AE6111)</f>
        <v>966973.2</v>
      </c>
      <c r="AF6112" s="137"/>
      <c r="AG6112" s="137">
        <f>SUM(AG6110:AG6111)</f>
        <v>0</v>
      </c>
      <c r="AH6112" s="137"/>
    </row>
    <row r="6113" spans="1:34" s="173" customFormat="1" x14ac:dyDescent="0.55000000000000004">
      <c r="A6113" s="122" t="s">
        <v>8410</v>
      </c>
      <c r="B6113" s="123">
        <v>2625</v>
      </c>
      <c r="C6113" s="123">
        <v>7826</v>
      </c>
      <c r="D6113" s="135" t="s">
        <v>8411</v>
      </c>
      <c r="E6113" s="123" t="s">
        <v>34</v>
      </c>
      <c r="F6113" s="123">
        <v>19600</v>
      </c>
      <c r="G6113" s="123">
        <v>0</v>
      </c>
      <c r="H6113" s="123">
        <v>0</v>
      </c>
      <c r="I6113" s="136">
        <v>92.3</v>
      </c>
      <c r="J6113" s="123" t="s">
        <v>35</v>
      </c>
      <c r="K6113" s="137">
        <f>((G6113*400)+(H6113*100))+I6113</f>
        <v>92.3</v>
      </c>
      <c r="L6113" s="137">
        <v>375</v>
      </c>
      <c r="M6113" s="137">
        <f>K6113*L6113</f>
        <v>34612.5</v>
      </c>
      <c r="N6113" s="123">
        <v>1</v>
      </c>
      <c r="O6113" s="108" t="s">
        <v>8408</v>
      </c>
      <c r="P6113" s="138">
        <v>3570800207734</v>
      </c>
      <c r="Q6113" s="108" t="s">
        <v>8409</v>
      </c>
      <c r="R6113" s="108" t="s">
        <v>8412</v>
      </c>
      <c r="S6113" s="139" t="s">
        <v>8413</v>
      </c>
      <c r="T6113" s="123" t="s">
        <v>51</v>
      </c>
      <c r="U6113" s="123" t="s">
        <v>45</v>
      </c>
      <c r="V6113" s="123" t="s">
        <v>52</v>
      </c>
      <c r="W6113" s="137">
        <v>532.44000000000005</v>
      </c>
      <c r="X6113" s="136">
        <v>89.51</v>
      </c>
      <c r="Y6113" s="137">
        <v>6750</v>
      </c>
      <c r="Z6113" s="137">
        <f>W6113*Y6113</f>
        <v>3593970.0000000005</v>
      </c>
      <c r="AA6113" s="119">
        <v>6</v>
      </c>
      <c r="AB6113" s="119">
        <v>6</v>
      </c>
      <c r="AC6113" s="137">
        <f>(Z6113*(100-AB6113))/100</f>
        <v>3378331.8000000007</v>
      </c>
      <c r="AD6113" s="137">
        <f>IF(AND(AC6113="",M6113=""),0,IF((AC6113=""),M6113, IF( (M6113=""),AC6113,SUM(AC6113:AC6120)+M6113)))</f>
        <v>4818348.3000000007</v>
      </c>
      <c r="AE6113" s="137">
        <f>IF( (X6113=""),AD6113*1,AD6113*(X6113/100) )</f>
        <v>4312903.5633300003</v>
      </c>
      <c r="AF6113" s="137">
        <v>50000000</v>
      </c>
      <c r="AG6113" s="137">
        <f>IF((AF6113-AE6113) &gt; 1,0,IF((AF6113-AE6113)&lt;0,AE6113-AF6113,AF6113-AE6113))</f>
        <v>0</v>
      </c>
      <c r="AH6113" s="137">
        <v>0.02</v>
      </c>
    </row>
    <row r="6114" spans="1:34" s="173" customFormat="1" x14ac:dyDescent="0.55000000000000004">
      <c r="A6114" s="122"/>
      <c r="B6114" s="123"/>
      <c r="C6114" s="123"/>
      <c r="D6114" s="135"/>
      <c r="E6114" s="123"/>
      <c r="F6114" s="123"/>
      <c r="G6114" s="123"/>
      <c r="H6114" s="123"/>
      <c r="I6114" s="136"/>
      <c r="J6114" s="123"/>
      <c r="K6114" s="137"/>
      <c r="L6114" s="137"/>
      <c r="M6114" s="137"/>
      <c r="N6114" s="123">
        <v>2</v>
      </c>
      <c r="O6114" s="108" t="s">
        <v>8408</v>
      </c>
      <c r="P6114" s="138">
        <v>3570800207734</v>
      </c>
      <c r="Q6114" s="108" t="s">
        <v>8409</v>
      </c>
      <c r="R6114" s="108" t="s">
        <v>8412</v>
      </c>
      <c r="S6114" s="139" t="s">
        <v>8414</v>
      </c>
      <c r="T6114" s="123" t="s">
        <v>55</v>
      </c>
      <c r="U6114" s="123" t="s">
        <v>45</v>
      </c>
      <c r="V6114" s="123" t="s">
        <v>52</v>
      </c>
      <c r="W6114" s="137">
        <v>62.4</v>
      </c>
      <c r="X6114" s="136">
        <v>10.49</v>
      </c>
      <c r="Y6114" s="137">
        <v>0</v>
      </c>
      <c r="Z6114" s="137">
        <f>W6114*Y6114</f>
        <v>0</v>
      </c>
      <c r="AA6114" s="119">
        <v>6</v>
      </c>
      <c r="AB6114" s="119">
        <v>6</v>
      </c>
      <c r="AC6114" s="137">
        <f>(Z6114*(100-AB6114))/100</f>
        <v>0</v>
      </c>
      <c r="AD6114" s="137">
        <f>IF(AND(AC6114="",M6113=""),0,IF((AC6114=""),M6113, IF( (M6113=""),AC6114,SUM(AC6113:AC6120)+M6113)))</f>
        <v>4818348.3000000007</v>
      </c>
      <c r="AE6114" s="137">
        <f>IF( (X6114=""),AD6114*1,AD6114*(X6114/100) )</f>
        <v>505444.73667000013</v>
      </c>
      <c r="AF6114" s="137">
        <v>50000000</v>
      </c>
      <c r="AG6114" s="137">
        <f>IF((AF6114-AE6114) &gt; 1,0,IF((AF6114-AE6114)&lt;0,AE6114-AF6114,AF6114-AE6114))</f>
        <v>0</v>
      </c>
      <c r="AH6114" s="137">
        <v>0.02</v>
      </c>
    </row>
    <row r="6115" spans="1:34" s="173" customFormat="1" x14ac:dyDescent="0.55000000000000004">
      <c r="A6115" s="122"/>
      <c r="B6115" s="123"/>
      <c r="C6115" s="123"/>
      <c r="D6115" s="135"/>
      <c r="E6115" s="123"/>
      <c r="F6115" s="123"/>
      <c r="G6115" s="123"/>
      <c r="H6115" s="123"/>
      <c r="I6115" s="136"/>
      <c r="J6115" s="123"/>
      <c r="K6115" s="137"/>
      <c r="L6115" s="137" t="s">
        <v>63</v>
      </c>
      <c r="M6115" s="137">
        <f>SUM(M6113:M6114)</f>
        <v>34612.5</v>
      </c>
      <c r="N6115" s="123"/>
      <c r="O6115" s="108"/>
      <c r="P6115" s="138"/>
      <c r="Q6115" s="108"/>
      <c r="R6115" s="108"/>
      <c r="S6115" s="139"/>
      <c r="T6115" s="123"/>
      <c r="U6115" s="123"/>
      <c r="V6115" s="123"/>
      <c r="W6115" s="137"/>
      <c r="X6115" s="136"/>
      <c r="Y6115" s="137"/>
      <c r="Z6115" s="137"/>
      <c r="AA6115" s="119"/>
      <c r="AB6115" s="119"/>
      <c r="AC6115" s="137"/>
      <c r="AD6115" s="137"/>
      <c r="AE6115" s="137">
        <f>SUM(AE6113:AE6114)</f>
        <v>4818348.3000000007</v>
      </c>
      <c r="AF6115" s="137"/>
      <c r="AG6115" s="137">
        <f>SUM(AG6113:AG6114)</f>
        <v>0</v>
      </c>
      <c r="AH6115" s="137"/>
    </row>
    <row r="6116" spans="1:34" s="99" customFormat="1" x14ac:dyDescent="0.55000000000000004">
      <c r="A6116" s="107" t="s">
        <v>15424</v>
      </c>
      <c r="B6116" s="161">
        <v>2914</v>
      </c>
      <c r="C6116" s="161">
        <v>10733</v>
      </c>
      <c r="D6116" s="162" t="s">
        <v>15425</v>
      </c>
      <c r="E6116" s="161" t="s">
        <v>34</v>
      </c>
      <c r="F6116" s="161">
        <v>25102</v>
      </c>
      <c r="G6116" s="161">
        <v>0</v>
      </c>
      <c r="H6116" s="161">
        <v>0</v>
      </c>
      <c r="I6116" s="163">
        <v>19</v>
      </c>
      <c r="J6116" s="161" t="s">
        <v>35</v>
      </c>
      <c r="K6116" s="121">
        <f>((G6116*400)+(H6116*100))+I6116</f>
        <v>19</v>
      </c>
      <c r="L6116" s="121">
        <v>1250</v>
      </c>
      <c r="M6116" s="121">
        <f>K6116*L6116</f>
        <v>23750</v>
      </c>
      <c r="N6116" s="161">
        <v>1</v>
      </c>
      <c r="O6116" s="164" t="s">
        <v>15422</v>
      </c>
      <c r="P6116" s="165">
        <v>1579900115175</v>
      </c>
      <c r="Q6116" s="164" t="s">
        <v>15423</v>
      </c>
      <c r="R6116" s="164" t="s">
        <v>15426</v>
      </c>
      <c r="S6116" s="166"/>
      <c r="T6116" s="161" t="s">
        <v>44</v>
      </c>
      <c r="U6116" s="161" t="s">
        <v>45</v>
      </c>
      <c r="V6116" s="161" t="s">
        <v>52</v>
      </c>
      <c r="W6116" s="121">
        <v>108</v>
      </c>
      <c r="X6116" s="163">
        <v>100</v>
      </c>
      <c r="Y6116" s="121">
        <v>7150</v>
      </c>
      <c r="Z6116" s="121">
        <f>W6116*Y6116</f>
        <v>772200</v>
      </c>
      <c r="AA6116" s="167">
        <v>9</v>
      </c>
      <c r="AB6116" s="167">
        <v>9</v>
      </c>
      <c r="AC6116" s="121">
        <f>(Z6116*(100-AB6116))/100</f>
        <v>702702</v>
      </c>
      <c r="AD6116" s="121">
        <f>IF(AND(AC6116="",M6116=""),0,IF((AC6116=""),M6116, IF( (M6116=""),AC6116,SUM(AC6116:AC6116)+M6116)))</f>
        <v>726452</v>
      </c>
      <c r="AE6116" s="121">
        <f>IF( (X6116=""),AD6116*1,AD6116*(X6116/100) )</f>
        <v>726452</v>
      </c>
      <c r="AF6116" s="121">
        <v>0</v>
      </c>
      <c r="AG6116" s="121">
        <f>IF((AF6116-AE6116) &gt; 1,0,IF((AF6116-AE6116)&lt;0,AE6116-AF6116,AF6116-AE6116))</f>
        <v>726452</v>
      </c>
      <c r="AH6116" s="121">
        <v>0.02</v>
      </c>
    </row>
    <row r="6117" spans="1:34" s="99" customFormat="1" x14ac:dyDescent="0.55000000000000004">
      <c r="A6117" s="107"/>
      <c r="B6117" s="161">
        <v>2915</v>
      </c>
      <c r="C6117" s="161">
        <v>10734</v>
      </c>
      <c r="D6117" s="162" t="s">
        <v>15427</v>
      </c>
      <c r="E6117" s="161" t="s">
        <v>34</v>
      </c>
      <c r="F6117" s="161">
        <v>25103</v>
      </c>
      <c r="G6117" s="161">
        <v>0</v>
      </c>
      <c r="H6117" s="161">
        <v>0</v>
      </c>
      <c r="I6117" s="163">
        <v>19</v>
      </c>
      <c r="J6117" s="161" t="s">
        <v>35</v>
      </c>
      <c r="K6117" s="121">
        <f>((G6117*400)+(H6117*100))+I6117</f>
        <v>19</v>
      </c>
      <c r="L6117" s="121">
        <v>1250</v>
      </c>
      <c r="M6117" s="121">
        <f>K6117*L6117</f>
        <v>23750</v>
      </c>
      <c r="N6117" s="161">
        <v>1</v>
      </c>
      <c r="O6117" s="164" t="s">
        <v>15422</v>
      </c>
      <c r="P6117" s="165">
        <v>1579900115175</v>
      </c>
      <c r="Q6117" s="164" t="s">
        <v>15423</v>
      </c>
      <c r="R6117" s="164" t="s">
        <v>15426</v>
      </c>
      <c r="S6117" s="166"/>
      <c r="T6117" s="161" t="s">
        <v>44</v>
      </c>
      <c r="U6117" s="161" t="s">
        <v>45</v>
      </c>
      <c r="V6117" s="161" t="s">
        <v>52</v>
      </c>
      <c r="W6117" s="121">
        <v>108</v>
      </c>
      <c r="X6117" s="163">
        <v>100</v>
      </c>
      <c r="Y6117" s="121">
        <v>7150</v>
      </c>
      <c r="Z6117" s="121">
        <f>W6117*Y6117</f>
        <v>772200</v>
      </c>
      <c r="AA6117" s="167">
        <v>9</v>
      </c>
      <c r="AB6117" s="167">
        <v>9</v>
      </c>
      <c r="AC6117" s="121">
        <f>(Z6117*(100-AB6117))/100</f>
        <v>702702</v>
      </c>
      <c r="AD6117" s="121">
        <f>IF(AND(AC6117="",M6117=""),0,IF((AC6117=""),M6117, IF( (M6117=""),AC6117,SUM(AC6117:AC6118)+M6117)))</f>
        <v>726452</v>
      </c>
      <c r="AE6117" s="121">
        <f>IF( (X6117=""),AD6117*1,AD6117*(X6117/100) )</f>
        <v>726452</v>
      </c>
      <c r="AF6117" s="121">
        <v>0</v>
      </c>
      <c r="AG6117" s="121">
        <f>IF((AF6117-AE6117) &gt; 1,0,IF((AF6117-AE6117)&lt;0,AE6117-AF6117,AF6117-AE6117))</f>
        <v>726452</v>
      </c>
      <c r="AH6117" s="121">
        <v>0.02</v>
      </c>
    </row>
    <row r="6118" spans="1:34" s="99" customFormat="1" x14ac:dyDescent="0.55000000000000004">
      <c r="A6118" s="107"/>
      <c r="B6118" s="161"/>
      <c r="C6118" s="161"/>
      <c r="D6118" s="162"/>
      <c r="E6118" s="161"/>
      <c r="F6118" s="161"/>
      <c r="G6118" s="161"/>
      <c r="H6118" s="161"/>
      <c r="I6118" s="163"/>
      <c r="J6118" s="161"/>
      <c r="K6118" s="121"/>
      <c r="L6118" s="121"/>
      <c r="M6118" s="121"/>
      <c r="N6118" s="161"/>
      <c r="O6118" s="164"/>
      <c r="P6118" s="165"/>
      <c r="Q6118" s="164"/>
      <c r="R6118" s="164"/>
      <c r="S6118" s="166"/>
      <c r="T6118" s="161"/>
      <c r="U6118" s="161"/>
      <c r="V6118" s="161"/>
      <c r="W6118" s="121"/>
      <c r="X6118" s="163"/>
      <c r="Y6118" s="121"/>
      <c r="Z6118" s="121"/>
      <c r="AA6118" s="167"/>
      <c r="AB6118" s="167"/>
      <c r="AC6118" s="121"/>
      <c r="AD6118" s="121"/>
      <c r="AE6118" s="121"/>
      <c r="AF6118" s="121"/>
      <c r="AG6118" s="121"/>
      <c r="AH6118" s="121"/>
    </row>
    <row r="6119" spans="1:34" s="99" customFormat="1" x14ac:dyDescent="0.55000000000000004">
      <c r="A6119" s="107"/>
      <c r="B6119" s="161"/>
      <c r="C6119" s="161"/>
      <c r="D6119" s="162"/>
      <c r="E6119" s="161"/>
      <c r="F6119" s="161"/>
      <c r="G6119" s="161"/>
      <c r="H6119" s="161"/>
      <c r="I6119" s="163"/>
      <c r="J6119" s="161"/>
      <c r="K6119" s="121"/>
      <c r="L6119" s="121" t="s">
        <v>63</v>
      </c>
      <c r="M6119" s="121">
        <f>SUM(M6116:M6118)</f>
        <v>47500</v>
      </c>
      <c r="N6119" s="161"/>
      <c r="O6119" s="164"/>
      <c r="P6119" s="165"/>
      <c r="Q6119" s="164"/>
      <c r="R6119" s="164"/>
      <c r="S6119" s="166"/>
      <c r="T6119" s="161"/>
      <c r="U6119" s="161"/>
      <c r="V6119" s="161"/>
      <c r="W6119" s="121"/>
      <c r="X6119" s="163"/>
      <c r="Y6119" s="121"/>
      <c r="Z6119" s="121"/>
      <c r="AA6119" s="167"/>
      <c r="AB6119" s="167"/>
      <c r="AC6119" s="121"/>
      <c r="AD6119" s="121"/>
      <c r="AE6119" s="121">
        <f>SUM(AE6116:AE6118)</f>
        <v>1452904</v>
      </c>
      <c r="AF6119" s="121"/>
      <c r="AG6119" s="121">
        <f>SUM(AG6116:AG6118)</f>
        <v>1452904</v>
      </c>
      <c r="AH6119" s="121"/>
    </row>
    <row r="6120" spans="1:34" s="173" customFormat="1" x14ac:dyDescent="0.55000000000000004">
      <c r="A6120" s="122" t="s">
        <v>8415</v>
      </c>
      <c r="B6120" s="123">
        <v>2626</v>
      </c>
      <c r="C6120" s="123">
        <v>7994</v>
      </c>
      <c r="D6120" s="135" t="s">
        <v>8416</v>
      </c>
      <c r="E6120" s="123" t="s">
        <v>34</v>
      </c>
      <c r="F6120" s="123">
        <v>16686</v>
      </c>
      <c r="G6120" s="123">
        <v>0</v>
      </c>
      <c r="H6120" s="123">
        <v>0</v>
      </c>
      <c r="I6120" s="136">
        <v>97.1</v>
      </c>
      <c r="J6120" s="123" t="s">
        <v>68</v>
      </c>
      <c r="K6120" s="137">
        <f>((G6120*400)+(H6120*100))+I6120</f>
        <v>97.1</v>
      </c>
      <c r="L6120" s="137">
        <v>1900</v>
      </c>
      <c r="M6120" s="137">
        <f>K6120*L6120</f>
        <v>184490</v>
      </c>
      <c r="N6120" s="123"/>
      <c r="O6120" s="108"/>
      <c r="P6120" s="138"/>
      <c r="Q6120" s="108"/>
      <c r="R6120" s="108"/>
      <c r="S6120" s="139"/>
      <c r="T6120" s="123"/>
      <c r="U6120" s="123"/>
      <c r="V6120" s="123"/>
      <c r="W6120" s="137"/>
      <c r="X6120" s="136"/>
      <c r="Y6120" s="137"/>
      <c r="Z6120" s="137"/>
      <c r="AA6120" s="119"/>
      <c r="AB6120" s="119"/>
      <c r="AC6120" s="137"/>
      <c r="AD6120" s="137">
        <f>IF(AND(AC6120="",M6120=""),0,IF((AC6120=""),M6120,IF((M6120=""),AC6120,AC6120+M6120)))</f>
        <v>184490</v>
      </c>
      <c r="AE6120" s="137">
        <f>IF( (X6120=""),AD6120*1,AD6120*(X6120/100) )</f>
        <v>184490</v>
      </c>
      <c r="AF6120" s="137">
        <v>0</v>
      </c>
      <c r="AG6120" s="137">
        <f>IF((AF6120-AE6120) &gt; 1,0,IF((AF6120-AE6120)&lt;0,AE6120-AF6120,AF6120-AE6120))</f>
        <v>184490</v>
      </c>
      <c r="AH6120" s="137">
        <v>0.3</v>
      </c>
    </row>
    <row r="6121" spans="1:34" s="173" customFormat="1" x14ac:dyDescent="0.55000000000000004">
      <c r="A6121" s="122"/>
      <c r="B6121" s="123"/>
      <c r="C6121" s="123"/>
      <c r="D6121" s="135"/>
      <c r="E6121" s="123"/>
      <c r="F6121" s="123"/>
      <c r="G6121" s="123"/>
      <c r="H6121" s="123"/>
      <c r="I6121" s="136"/>
      <c r="J6121" s="123"/>
      <c r="K6121" s="137"/>
      <c r="L6121" s="137" t="s">
        <v>63</v>
      </c>
      <c r="M6121" s="137">
        <f>SUM(M6120:M6120)</f>
        <v>184490</v>
      </c>
      <c r="N6121" s="123"/>
      <c r="O6121" s="108"/>
      <c r="P6121" s="138"/>
      <c r="Q6121" s="108"/>
      <c r="R6121" s="108"/>
      <c r="S6121" s="139"/>
      <c r="T6121" s="123"/>
      <c r="U6121" s="123"/>
      <c r="V6121" s="123"/>
      <c r="W6121" s="137"/>
      <c r="X6121" s="136"/>
      <c r="Y6121" s="137"/>
      <c r="Z6121" s="137"/>
      <c r="AA6121" s="119"/>
      <c r="AB6121" s="119"/>
      <c r="AC6121" s="137"/>
      <c r="AD6121" s="137"/>
      <c r="AE6121" s="137">
        <f>SUM(AE6120:AE6120)</f>
        <v>184490</v>
      </c>
      <c r="AF6121" s="137"/>
      <c r="AG6121" s="137">
        <f>SUM(AG6120:AG6120)</f>
        <v>184490</v>
      </c>
      <c r="AH6121" s="137"/>
    </row>
    <row r="6122" spans="1:34" s="173" customFormat="1" x14ac:dyDescent="0.55000000000000004">
      <c r="A6122" s="122" t="s">
        <v>8419</v>
      </c>
      <c r="B6122" s="123">
        <v>2627</v>
      </c>
      <c r="C6122" s="123">
        <v>7833</v>
      </c>
      <c r="D6122" s="135" t="s">
        <v>8420</v>
      </c>
      <c r="E6122" s="123" t="s">
        <v>34</v>
      </c>
      <c r="F6122" s="123">
        <v>2484</v>
      </c>
      <c r="G6122" s="123">
        <v>0</v>
      </c>
      <c r="H6122" s="123">
        <v>1</v>
      </c>
      <c r="I6122" s="136">
        <v>8</v>
      </c>
      <c r="J6122" s="123" t="s">
        <v>35</v>
      </c>
      <c r="K6122" s="137">
        <f>((G6122*400)+(H6122*100))+I6122</f>
        <v>108</v>
      </c>
      <c r="L6122" s="137">
        <v>400</v>
      </c>
      <c r="M6122" s="137">
        <f>K6122*L6122</f>
        <v>43200</v>
      </c>
      <c r="N6122" s="123">
        <v>1</v>
      </c>
      <c r="O6122" s="108" t="s">
        <v>8417</v>
      </c>
      <c r="P6122" s="138">
        <v>2570800022825</v>
      </c>
      <c r="Q6122" s="108" t="s">
        <v>8418</v>
      </c>
      <c r="R6122" s="108" t="s">
        <v>8421</v>
      </c>
      <c r="S6122" s="139" t="s">
        <v>8420</v>
      </c>
      <c r="T6122" s="123" t="s">
        <v>51</v>
      </c>
      <c r="U6122" s="123" t="s">
        <v>45</v>
      </c>
      <c r="V6122" s="123" t="s">
        <v>52</v>
      </c>
      <c r="W6122" s="137">
        <v>289.8</v>
      </c>
      <c r="X6122" s="136">
        <v>100</v>
      </c>
      <c r="Y6122" s="137">
        <v>6750</v>
      </c>
      <c r="Z6122" s="137">
        <f>W6122*Y6122</f>
        <v>1956150</v>
      </c>
      <c r="AA6122" s="119">
        <v>6</v>
      </c>
      <c r="AB6122" s="119">
        <v>6</v>
      </c>
      <c r="AC6122" s="137">
        <f>(Z6122*(100-AB6122))/100</f>
        <v>1838781</v>
      </c>
      <c r="AD6122" s="137">
        <f>IF(AND(AC6122="",M6122=""),0,IF((AC6122=""),M6122, IF( (M6122=""),AC6122,SUM(AC6122:AC6123)+M6122)))</f>
        <v>5253525</v>
      </c>
      <c r="AE6122" s="137">
        <f>IF( (X6122=""),AD6122*1,AD6122*(X6122/100) )</f>
        <v>5253525</v>
      </c>
      <c r="AF6122" s="137">
        <v>50000000</v>
      </c>
      <c r="AG6122" s="137">
        <f>IF((AF6122-AE6122) &gt; 1,0,IF((AF6122-AE6122)&lt;0,AE6122-AF6122,AF6122-AE6122))</f>
        <v>0</v>
      </c>
      <c r="AH6122" s="137">
        <v>0.02</v>
      </c>
    </row>
    <row r="6123" spans="1:34" s="173" customFormat="1" x14ac:dyDescent="0.55000000000000004">
      <c r="A6123" s="122"/>
      <c r="B6123" s="123">
        <v>2628</v>
      </c>
      <c r="C6123" s="123">
        <v>7834</v>
      </c>
      <c r="D6123" s="135" t="s">
        <v>8422</v>
      </c>
      <c r="E6123" s="123" t="s">
        <v>34</v>
      </c>
      <c r="F6123" s="123">
        <v>2485</v>
      </c>
      <c r="G6123" s="123">
        <v>0</v>
      </c>
      <c r="H6123" s="123">
        <v>0</v>
      </c>
      <c r="I6123" s="136">
        <v>93</v>
      </c>
      <c r="J6123" s="123" t="s">
        <v>35</v>
      </c>
      <c r="K6123" s="137">
        <f>((G6123*400)+(H6123*100))+I6123</f>
        <v>93</v>
      </c>
      <c r="L6123" s="137">
        <v>400</v>
      </c>
      <c r="M6123" s="137">
        <f>K6123*L6123</f>
        <v>37200</v>
      </c>
      <c r="N6123" s="123">
        <v>1</v>
      </c>
      <c r="O6123" s="108" t="s">
        <v>8417</v>
      </c>
      <c r="P6123" s="138">
        <v>2570800022825</v>
      </c>
      <c r="Q6123" s="108" t="s">
        <v>8418</v>
      </c>
      <c r="R6123" s="108" t="s">
        <v>8421</v>
      </c>
      <c r="S6123" s="139" t="s">
        <v>8423</v>
      </c>
      <c r="T6123" s="123" t="s">
        <v>51</v>
      </c>
      <c r="U6123" s="123" t="s">
        <v>227</v>
      </c>
      <c r="V6123" s="123" t="s">
        <v>52</v>
      </c>
      <c r="W6123" s="137">
        <v>580.79999999999995</v>
      </c>
      <c r="X6123" s="136">
        <v>85.61</v>
      </c>
      <c r="Y6123" s="137">
        <v>6750</v>
      </c>
      <c r="Z6123" s="137">
        <f>W6123*Y6123</f>
        <v>3920399.9999999995</v>
      </c>
      <c r="AA6123" s="119">
        <v>6</v>
      </c>
      <c r="AB6123" s="119">
        <v>14</v>
      </c>
      <c r="AC6123" s="137">
        <f>(Z6123*(100-AB6123))/100</f>
        <v>3371543.9999999995</v>
      </c>
      <c r="AD6123" s="137">
        <f>IF(AND(AC6123="",M6123=""),0,IF((AC6123=""),M6123, IF( (M6123=""),AC6123,SUM(AC6123:AC6126)+M6123)))</f>
        <v>4392749.5499999989</v>
      </c>
      <c r="AE6123" s="137">
        <f>IF( (X6123=""),AD6123*1,AD6123*(X6123/100) )</f>
        <v>3760632.889754999</v>
      </c>
      <c r="AF6123" s="137">
        <v>50000000</v>
      </c>
      <c r="AG6123" s="137">
        <f>IF((AF6123-AE6123) &gt; 1,0,IF((AF6123-AE6123)&lt;0,AE6123-AF6123,AF6123-AE6123))</f>
        <v>0</v>
      </c>
      <c r="AH6123" s="137">
        <v>0.02</v>
      </c>
    </row>
    <row r="6124" spans="1:34" s="173" customFormat="1" x14ac:dyDescent="0.55000000000000004">
      <c r="A6124" s="122"/>
      <c r="B6124" s="123"/>
      <c r="C6124" s="123"/>
      <c r="D6124" s="135"/>
      <c r="E6124" s="123"/>
      <c r="F6124" s="123"/>
      <c r="G6124" s="123"/>
      <c r="H6124" s="123"/>
      <c r="I6124" s="136"/>
      <c r="J6124" s="123"/>
      <c r="K6124" s="137"/>
      <c r="L6124" s="137"/>
      <c r="M6124" s="137"/>
      <c r="N6124" s="123">
        <v>2</v>
      </c>
      <c r="O6124" s="108" t="s">
        <v>8417</v>
      </c>
      <c r="P6124" s="138">
        <v>2570800022825</v>
      </c>
      <c r="Q6124" s="108" t="s">
        <v>8418</v>
      </c>
      <c r="R6124" s="108" t="s">
        <v>8421</v>
      </c>
      <c r="S6124" s="139" t="s">
        <v>8424</v>
      </c>
      <c r="T6124" s="123" t="s">
        <v>51</v>
      </c>
      <c r="U6124" s="123" t="s">
        <v>227</v>
      </c>
      <c r="V6124" s="123" t="s">
        <v>52</v>
      </c>
      <c r="W6124" s="137">
        <v>97.6</v>
      </c>
      <c r="X6124" s="136">
        <v>14.39</v>
      </c>
      <c r="Y6124" s="137">
        <v>6750</v>
      </c>
      <c r="Z6124" s="137">
        <f>W6124*Y6124</f>
        <v>658800</v>
      </c>
      <c r="AA6124" s="119">
        <v>6</v>
      </c>
      <c r="AB6124" s="119">
        <v>14</v>
      </c>
      <c r="AC6124" s="137">
        <f>(Z6124*(100-AB6124))/100</f>
        <v>566568</v>
      </c>
      <c r="AD6124" s="137">
        <f>IF(AND(AC6124="",M6123=""),0,IF((AC6124=""),M6123, IF( (M6123=""),AC6124,SUM(AC6123:AC6126)+M6123)))</f>
        <v>4392749.5499999989</v>
      </c>
      <c r="AE6124" s="137">
        <f>IF( (X6124=""),AD6124*1,AD6124*(X6124/100) )</f>
        <v>632116.6602449998</v>
      </c>
      <c r="AF6124" s="137">
        <v>50000000</v>
      </c>
      <c r="AG6124" s="137">
        <f>IF((AF6124-AE6124) &gt; 1,0,IF((AF6124-AE6124)&lt;0,AE6124-AF6124,AF6124-AE6124))</f>
        <v>0</v>
      </c>
      <c r="AH6124" s="137">
        <v>0.02</v>
      </c>
    </row>
    <row r="6125" spans="1:34" s="173" customFormat="1" x14ac:dyDescent="0.55000000000000004">
      <c r="A6125" s="122"/>
      <c r="B6125" s="123">
        <v>2629</v>
      </c>
      <c r="C6125" s="123">
        <v>7795</v>
      </c>
      <c r="D6125" s="135" t="s">
        <v>8425</v>
      </c>
      <c r="E6125" s="123" t="s">
        <v>34</v>
      </c>
      <c r="F6125" s="123">
        <v>19622</v>
      </c>
      <c r="G6125" s="123">
        <v>0</v>
      </c>
      <c r="H6125" s="123">
        <v>0</v>
      </c>
      <c r="I6125" s="136">
        <v>96.9</v>
      </c>
      <c r="J6125" s="123" t="s">
        <v>35</v>
      </c>
      <c r="K6125" s="137">
        <f>((G6125*400)+(H6125*100))+I6125</f>
        <v>96.9</v>
      </c>
      <c r="L6125" s="137">
        <v>375</v>
      </c>
      <c r="M6125" s="137">
        <f>K6125*L6125</f>
        <v>36337.5</v>
      </c>
      <c r="N6125" s="123">
        <v>1</v>
      </c>
      <c r="O6125" s="108" t="s">
        <v>8417</v>
      </c>
      <c r="P6125" s="138">
        <v>2570800022825</v>
      </c>
      <c r="Q6125" s="108" t="s">
        <v>8418</v>
      </c>
      <c r="R6125" s="108" t="s">
        <v>8421</v>
      </c>
      <c r="S6125" s="139" t="s">
        <v>8426</v>
      </c>
      <c r="T6125" s="123" t="s">
        <v>51</v>
      </c>
      <c r="U6125" s="123" t="s">
        <v>45</v>
      </c>
      <c r="V6125" s="123" t="s">
        <v>52</v>
      </c>
      <c r="W6125" s="137">
        <v>57.96</v>
      </c>
      <c r="X6125" s="136">
        <v>88.1</v>
      </c>
      <c r="Y6125" s="137">
        <v>6750</v>
      </c>
      <c r="Z6125" s="137">
        <f>W6125*Y6125</f>
        <v>391230</v>
      </c>
      <c r="AA6125" s="119">
        <v>6</v>
      </c>
      <c r="AB6125" s="119">
        <v>6</v>
      </c>
      <c r="AC6125" s="137">
        <f>(Z6125*(100-AB6125))/100</f>
        <v>367756.2</v>
      </c>
      <c r="AD6125" s="137">
        <f>IF(AND(AC6125="",M6125=""),0,IF((AC6125=""),M6125, IF( (M6125=""),AC6125,SUM(AC6125:AC6128)+M6125)))</f>
        <v>453775.05</v>
      </c>
      <c r="AE6125" s="137">
        <f>IF( (X6125=""),AD6125*1,AD6125*(X6125/100) )</f>
        <v>399775.81904999993</v>
      </c>
      <c r="AF6125" s="137">
        <v>50000000</v>
      </c>
      <c r="AG6125" s="137">
        <f>IF((AF6125-AE6125) &gt; 1,0,IF((AF6125-AE6125)&lt;0,AE6125-AF6125,AF6125-AE6125))</f>
        <v>0</v>
      </c>
      <c r="AH6125" s="137">
        <v>0.02</v>
      </c>
    </row>
    <row r="6126" spans="1:34" s="173" customFormat="1" x14ac:dyDescent="0.55000000000000004">
      <c r="A6126" s="122"/>
      <c r="B6126" s="123"/>
      <c r="C6126" s="123"/>
      <c r="D6126" s="135"/>
      <c r="E6126" s="123"/>
      <c r="F6126" s="123"/>
      <c r="G6126" s="123"/>
      <c r="H6126" s="123"/>
      <c r="I6126" s="136"/>
      <c r="J6126" s="123"/>
      <c r="K6126" s="137"/>
      <c r="L6126" s="137"/>
      <c r="M6126" s="137"/>
      <c r="N6126" s="123">
        <v>2</v>
      </c>
      <c r="O6126" s="108" t="s">
        <v>8417</v>
      </c>
      <c r="P6126" s="138">
        <v>2570800022825</v>
      </c>
      <c r="Q6126" s="108" t="s">
        <v>8418</v>
      </c>
      <c r="R6126" s="108" t="s">
        <v>8421</v>
      </c>
      <c r="S6126" s="139" t="s">
        <v>8427</v>
      </c>
      <c r="T6126" s="123" t="s">
        <v>51</v>
      </c>
      <c r="U6126" s="123" t="s">
        <v>45</v>
      </c>
      <c r="V6126" s="123" t="s">
        <v>52</v>
      </c>
      <c r="W6126" s="137">
        <v>7.83</v>
      </c>
      <c r="X6126" s="136">
        <v>11.9</v>
      </c>
      <c r="Y6126" s="137">
        <v>6750</v>
      </c>
      <c r="Z6126" s="137">
        <f>W6126*Y6126</f>
        <v>52852.5</v>
      </c>
      <c r="AA6126" s="119">
        <v>6</v>
      </c>
      <c r="AB6126" s="119">
        <v>6</v>
      </c>
      <c r="AC6126" s="137">
        <f>(Z6126*(100-AB6126))/100</f>
        <v>49681.35</v>
      </c>
      <c r="AD6126" s="137">
        <f>IF(AND(AC6126="",M6125=""),0,IF((AC6126=""),M6125, IF( (M6125=""),AC6126,SUM(AC6125:AC6128)+M6125)))</f>
        <v>453775.05</v>
      </c>
      <c r="AE6126" s="137">
        <f>IF( (X6126=""),AD6126*1,AD6126*(X6126/100) )</f>
        <v>53999.230950000005</v>
      </c>
      <c r="AF6126" s="137">
        <v>50000000</v>
      </c>
      <c r="AG6126" s="137">
        <f>IF((AF6126-AE6126) &gt; 1,0,IF((AF6126-AE6126)&lt;0,AE6126-AF6126,AF6126-AE6126))</f>
        <v>0</v>
      </c>
      <c r="AH6126" s="137">
        <v>0.02</v>
      </c>
    </row>
    <row r="6127" spans="1:34" s="173" customFormat="1" x14ac:dyDescent="0.55000000000000004">
      <c r="A6127" s="122"/>
      <c r="B6127" s="123"/>
      <c r="C6127" s="123"/>
      <c r="D6127" s="135"/>
      <c r="E6127" s="123"/>
      <c r="F6127" s="123"/>
      <c r="G6127" s="123"/>
      <c r="H6127" s="123"/>
      <c r="I6127" s="136"/>
      <c r="J6127" s="123"/>
      <c r="K6127" s="137"/>
      <c r="L6127" s="137" t="s">
        <v>63</v>
      </c>
      <c r="M6127" s="137">
        <f>SUM(M6122:M6126)</f>
        <v>116737.5</v>
      </c>
      <c r="N6127" s="123"/>
      <c r="O6127" s="108"/>
      <c r="P6127" s="138"/>
      <c r="Q6127" s="108"/>
      <c r="R6127" s="108"/>
      <c r="S6127" s="139"/>
      <c r="T6127" s="123"/>
      <c r="U6127" s="123"/>
      <c r="V6127" s="123"/>
      <c r="W6127" s="137"/>
      <c r="X6127" s="136"/>
      <c r="Y6127" s="137"/>
      <c r="Z6127" s="137"/>
      <c r="AA6127" s="119"/>
      <c r="AB6127" s="119"/>
      <c r="AC6127" s="137"/>
      <c r="AD6127" s="137"/>
      <c r="AE6127" s="137">
        <f>SUM(AE6122:AE6126)</f>
        <v>10100049.599999998</v>
      </c>
      <c r="AF6127" s="137"/>
      <c r="AG6127" s="137">
        <f>SUM(AG6122:AG6126)</f>
        <v>0</v>
      </c>
      <c r="AH6127" s="137"/>
    </row>
    <row r="6128" spans="1:34" s="173" customFormat="1" x14ac:dyDescent="0.55000000000000004">
      <c r="A6128" s="122" t="s">
        <v>8428</v>
      </c>
      <c r="B6128" s="123">
        <v>2630</v>
      </c>
      <c r="C6128" s="123">
        <v>7665</v>
      </c>
      <c r="D6128" s="135" t="s">
        <v>8429</v>
      </c>
      <c r="E6128" s="123" t="s">
        <v>34</v>
      </c>
      <c r="F6128" s="123">
        <v>10341</v>
      </c>
      <c r="G6128" s="123">
        <v>0</v>
      </c>
      <c r="H6128" s="123">
        <v>2</v>
      </c>
      <c r="I6128" s="136">
        <v>95</v>
      </c>
      <c r="J6128" s="123" t="s">
        <v>38</v>
      </c>
      <c r="K6128" s="137">
        <f>((G6128*400)+(H6128*100))+I6128</f>
        <v>295</v>
      </c>
      <c r="L6128" s="137">
        <v>850</v>
      </c>
      <c r="M6128" s="137">
        <f>K6128*L6128</f>
        <v>250750</v>
      </c>
      <c r="N6128" s="123"/>
      <c r="O6128" s="108"/>
      <c r="P6128" s="138"/>
      <c r="Q6128" s="108"/>
      <c r="R6128" s="108"/>
      <c r="S6128" s="139"/>
      <c r="T6128" s="123"/>
      <c r="U6128" s="123"/>
      <c r="V6128" s="123"/>
      <c r="W6128" s="137"/>
      <c r="X6128" s="136"/>
      <c r="Y6128" s="137"/>
      <c r="Z6128" s="137"/>
      <c r="AA6128" s="119"/>
      <c r="AB6128" s="119"/>
      <c r="AC6128" s="137"/>
      <c r="AD6128" s="137">
        <f>IF(AND(AC6128="",M6128=""),0,IF((AC6128=""),M6128,IF((M6128=""),AC6128,AC6128+M6128)))</f>
        <v>250750</v>
      </c>
      <c r="AE6128" s="137">
        <f>IF( (X6128=""),AD6128*1,AD6128*(X6128/100) )</f>
        <v>250750</v>
      </c>
      <c r="AF6128" s="137">
        <v>50000000</v>
      </c>
      <c r="AG6128" s="137">
        <f>IF((AF6128-AE6128) &gt; 1,0,IF((AF6128-AE6128)&lt;0,AE6128-AF6128,AF6128-AE6128))</f>
        <v>0</v>
      </c>
      <c r="AH6128" s="137">
        <v>0.01</v>
      </c>
    </row>
    <row r="6129" spans="1:34" s="173" customFormat="1" x14ac:dyDescent="0.55000000000000004">
      <c r="A6129" s="122"/>
      <c r="B6129" s="123"/>
      <c r="C6129" s="123"/>
      <c r="D6129" s="135"/>
      <c r="E6129" s="123"/>
      <c r="F6129" s="123"/>
      <c r="G6129" s="123"/>
      <c r="H6129" s="123"/>
      <c r="I6129" s="136"/>
      <c r="J6129" s="123"/>
      <c r="K6129" s="137"/>
      <c r="L6129" s="137" t="s">
        <v>63</v>
      </c>
      <c r="M6129" s="137">
        <f>SUM(M6128:M6128)</f>
        <v>250750</v>
      </c>
      <c r="N6129" s="123"/>
      <c r="O6129" s="108"/>
      <c r="P6129" s="138"/>
      <c r="Q6129" s="108"/>
      <c r="R6129" s="108"/>
      <c r="S6129" s="139"/>
      <c r="T6129" s="123"/>
      <c r="U6129" s="123"/>
      <c r="V6129" s="123"/>
      <c r="W6129" s="137"/>
      <c r="X6129" s="136"/>
      <c r="Y6129" s="137"/>
      <c r="Z6129" s="137"/>
      <c r="AA6129" s="119"/>
      <c r="AB6129" s="119"/>
      <c r="AC6129" s="137"/>
      <c r="AD6129" s="137"/>
      <c r="AE6129" s="137">
        <f>SUM(AE6128:AE6128)</f>
        <v>250750</v>
      </c>
      <c r="AF6129" s="137"/>
      <c r="AG6129" s="137">
        <f>SUM(AG6128:AG6128)</f>
        <v>0</v>
      </c>
      <c r="AH6129" s="137"/>
    </row>
    <row r="6130" spans="1:34" s="173" customFormat="1" x14ac:dyDescent="0.55000000000000004">
      <c r="A6130" s="122" t="s">
        <v>8432</v>
      </c>
      <c r="B6130" s="123">
        <v>2631</v>
      </c>
      <c r="C6130" s="123">
        <v>7415</v>
      </c>
      <c r="D6130" s="135" t="s">
        <v>8433</v>
      </c>
      <c r="E6130" s="123" t="s">
        <v>34</v>
      </c>
      <c r="F6130" s="123">
        <v>10472</v>
      </c>
      <c r="G6130" s="123">
        <v>0</v>
      </c>
      <c r="H6130" s="123">
        <v>0</v>
      </c>
      <c r="I6130" s="136">
        <v>93</v>
      </c>
      <c r="J6130" s="123" t="s">
        <v>35</v>
      </c>
      <c r="K6130" s="137">
        <f>((G6130*400)+(H6130*100))+I6130</f>
        <v>93</v>
      </c>
      <c r="L6130" s="137">
        <v>1650</v>
      </c>
      <c r="M6130" s="137">
        <f>K6130*L6130</f>
        <v>153450</v>
      </c>
      <c r="N6130" s="123">
        <v>1</v>
      </c>
      <c r="O6130" s="108" t="s">
        <v>8430</v>
      </c>
      <c r="P6130" s="138"/>
      <c r="Q6130" s="108" t="s">
        <v>8431</v>
      </c>
      <c r="R6130" s="108" t="s">
        <v>8434</v>
      </c>
      <c r="S6130" s="139" t="s">
        <v>8435</v>
      </c>
      <c r="T6130" s="123" t="s">
        <v>51</v>
      </c>
      <c r="U6130" s="123" t="s">
        <v>45</v>
      </c>
      <c r="V6130" s="123" t="s">
        <v>52</v>
      </c>
      <c r="W6130" s="137">
        <v>360</v>
      </c>
      <c r="X6130" s="136">
        <v>100</v>
      </c>
      <c r="Y6130" s="137">
        <v>6750</v>
      </c>
      <c r="Z6130" s="137">
        <f>W6130*Y6130</f>
        <v>2430000</v>
      </c>
      <c r="AA6130" s="119">
        <v>21</v>
      </c>
      <c r="AB6130" s="119">
        <v>32</v>
      </c>
      <c r="AC6130" s="137">
        <f>(Z6130*(100-AB6130))/100</f>
        <v>1652400</v>
      </c>
      <c r="AD6130" s="137">
        <f>IF(AND(AC6130="",M6130=""),0,IF((AC6130=""),M6130, IF( (M6130=""),AC6130,SUM(AC6130:AC6131)+M6130)))</f>
        <v>5460570</v>
      </c>
      <c r="AE6130" s="137">
        <f>IF( (X6130=""),AD6130*1,AD6130*(X6130/100) )</f>
        <v>5460570</v>
      </c>
      <c r="AF6130" s="137">
        <v>50000000</v>
      </c>
      <c r="AG6130" s="137">
        <f>IF((AF6130-AE6130) &gt; 1,0,IF((AF6130-AE6130)&lt;0,AE6130-AF6130,AF6130-AE6130))</f>
        <v>0</v>
      </c>
      <c r="AH6130" s="137">
        <v>0.02</v>
      </c>
    </row>
    <row r="6131" spans="1:34" s="173" customFormat="1" x14ac:dyDescent="0.55000000000000004">
      <c r="A6131" s="122"/>
      <c r="B6131" s="123">
        <v>2632</v>
      </c>
      <c r="C6131" s="123">
        <v>7416</v>
      </c>
      <c r="D6131" s="135" t="s">
        <v>8436</v>
      </c>
      <c r="E6131" s="123" t="s">
        <v>34</v>
      </c>
      <c r="F6131" s="123">
        <v>19703</v>
      </c>
      <c r="G6131" s="123">
        <v>0</v>
      </c>
      <c r="H6131" s="123">
        <v>0</v>
      </c>
      <c r="I6131" s="136">
        <v>97</v>
      </c>
      <c r="J6131" s="123" t="s">
        <v>35</v>
      </c>
      <c r="K6131" s="137">
        <f>((G6131*400)+(H6131*100))+I6131</f>
        <v>97</v>
      </c>
      <c r="L6131" s="137">
        <v>1650</v>
      </c>
      <c r="M6131" s="137">
        <f>K6131*L6131</f>
        <v>160050</v>
      </c>
      <c r="N6131" s="123">
        <v>1</v>
      </c>
      <c r="O6131" s="108" t="s">
        <v>8430</v>
      </c>
      <c r="P6131" s="138"/>
      <c r="Q6131" s="108" t="s">
        <v>8431</v>
      </c>
      <c r="R6131" s="108" t="s">
        <v>8434</v>
      </c>
      <c r="S6131" s="139" t="s">
        <v>8437</v>
      </c>
      <c r="T6131" s="123" t="s">
        <v>51</v>
      </c>
      <c r="U6131" s="123" t="s">
        <v>45</v>
      </c>
      <c r="V6131" s="123" t="s">
        <v>52</v>
      </c>
      <c r="W6131" s="137">
        <v>576</v>
      </c>
      <c r="X6131" s="136">
        <v>85.52</v>
      </c>
      <c r="Y6131" s="137">
        <v>6750</v>
      </c>
      <c r="Z6131" s="137">
        <f>W6131*Y6131</f>
        <v>3888000</v>
      </c>
      <c r="AA6131" s="119">
        <v>6</v>
      </c>
      <c r="AB6131" s="119">
        <v>6</v>
      </c>
      <c r="AC6131" s="137">
        <f>(Z6131*(100-AB6131))/100</f>
        <v>3654720</v>
      </c>
      <c r="AD6131" s="137">
        <f>IF(AND(AC6131="",M6131=""),0,IF((AC6131=""),M6131, IF( (M6131=""),AC6131,SUM(AC6131:AC6134)+M6131)))</f>
        <v>3814770</v>
      </c>
      <c r="AE6131" s="137">
        <f>IF( (X6131=""),AD6131*1,AD6131*(X6131/100) )</f>
        <v>3262391.304</v>
      </c>
      <c r="AF6131" s="137">
        <v>50000000</v>
      </c>
      <c r="AG6131" s="137">
        <f>IF((AF6131-AE6131) &gt; 1,0,IF((AF6131-AE6131)&lt;0,AE6131-AF6131,AF6131-AE6131))</f>
        <v>0</v>
      </c>
      <c r="AH6131" s="137">
        <v>0.02</v>
      </c>
    </row>
    <row r="6132" spans="1:34" s="173" customFormat="1" x14ac:dyDescent="0.55000000000000004">
      <c r="A6132" s="122"/>
      <c r="B6132" s="123"/>
      <c r="C6132" s="123"/>
      <c r="D6132" s="135"/>
      <c r="E6132" s="123"/>
      <c r="F6132" s="123"/>
      <c r="G6132" s="123"/>
      <c r="H6132" s="123"/>
      <c r="I6132" s="136"/>
      <c r="J6132" s="123"/>
      <c r="K6132" s="137"/>
      <c r="L6132" s="137"/>
      <c r="M6132" s="137"/>
      <c r="N6132" s="123">
        <v>2</v>
      </c>
      <c r="O6132" s="108" t="s">
        <v>8430</v>
      </c>
      <c r="P6132" s="138"/>
      <c r="Q6132" s="108" t="s">
        <v>8431</v>
      </c>
      <c r="R6132" s="108" t="s">
        <v>8434</v>
      </c>
      <c r="S6132" s="139" t="s">
        <v>8438</v>
      </c>
      <c r="T6132" s="123" t="s">
        <v>55</v>
      </c>
      <c r="U6132" s="123" t="s">
        <v>2349</v>
      </c>
      <c r="V6132" s="123" t="s">
        <v>52</v>
      </c>
      <c r="W6132" s="137">
        <v>97.5</v>
      </c>
      <c r="X6132" s="136">
        <v>14.48</v>
      </c>
      <c r="Y6132" s="137">
        <v>0</v>
      </c>
      <c r="Z6132" s="137">
        <f>W6132*Y6132</f>
        <v>0</v>
      </c>
      <c r="AA6132" s="119">
        <v>6</v>
      </c>
      <c r="AB6132" s="119">
        <v>6</v>
      </c>
      <c r="AC6132" s="137">
        <f>(Z6132*(100-AB6132))/100</f>
        <v>0</v>
      </c>
      <c r="AD6132" s="137">
        <f>IF(AND(AC6132="",M6131=""),0,IF((AC6132=""),M6131, IF( (M6131=""),AC6132,SUM(AC6131:AC6134)+M6131)))</f>
        <v>3814770</v>
      </c>
      <c r="AE6132" s="137">
        <f>IF( (X6132=""),AD6132*1,AD6132*(X6132/100) )</f>
        <v>552378.696</v>
      </c>
      <c r="AF6132" s="137">
        <v>50000000</v>
      </c>
      <c r="AG6132" s="137">
        <f>IF((AF6132-AE6132) &gt; 1,0,IF((AF6132-AE6132)&lt;0,AE6132-AF6132,AF6132-AE6132))</f>
        <v>0</v>
      </c>
      <c r="AH6132" s="137">
        <v>0.02</v>
      </c>
    </row>
    <row r="6133" spans="1:34" s="173" customFormat="1" x14ac:dyDescent="0.55000000000000004">
      <c r="A6133" s="122"/>
      <c r="B6133" s="123"/>
      <c r="C6133" s="123"/>
      <c r="D6133" s="135"/>
      <c r="E6133" s="123"/>
      <c r="F6133" s="123"/>
      <c r="G6133" s="123"/>
      <c r="H6133" s="123"/>
      <c r="I6133" s="136"/>
      <c r="J6133" s="123"/>
      <c r="K6133" s="137"/>
      <c r="L6133" s="137" t="s">
        <v>63</v>
      </c>
      <c r="M6133" s="137">
        <f>SUM(M6130:M6132)</f>
        <v>313500</v>
      </c>
      <c r="N6133" s="123"/>
      <c r="O6133" s="108"/>
      <c r="P6133" s="138"/>
      <c r="Q6133" s="108"/>
      <c r="R6133" s="108"/>
      <c r="S6133" s="139"/>
      <c r="T6133" s="123"/>
      <c r="U6133" s="123"/>
      <c r="V6133" s="123"/>
      <c r="W6133" s="137"/>
      <c r="X6133" s="136"/>
      <c r="Y6133" s="137"/>
      <c r="Z6133" s="137"/>
      <c r="AA6133" s="119"/>
      <c r="AB6133" s="119"/>
      <c r="AC6133" s="137"/>
      <c r="AD6133" s="137"/>
      <c r="AE6133" s="137">
        <f>SUM(AE6130:AE6132)</f>
        <v>9275340</v>
      </c>
      <c r="AF6133" s="137"/>
      <c r="AG6133" s="137">
        <f>SUM(AG6130:AG6132)</f>
        <v>0</v>
      </c>
      <c r="AH6133" s="137"/>
    </row>
    <row r="6134" spans="1:34" s="173" customFormat="1" x14ac:dyDescent="0.55000000000000004">
      <c r="A6134" s="122" t="s">
        <v>8439</v>
      </c>
      <c r="B6134" s="123">
        <v>2633</v>
      </c>
      <c r="C6134" s="123">
        <v>8663</v>
      </c>
      <c r="D6134" s="135" t="s">
        <v>8440</v>
      </c>
      <c r="E6134" s="123" t="s">
        <v>34</v>
      </c>
      <c r="F6134" s="123">
        <v>21187</v>
      </c>
      <c r="G6134" s="123">
        <v>0</v>
      </c>
      <c r="H6134" s="123">
        <v>1</v>
      </c>
      <c r="I6134" s="136">
        <v>87</v>
      </c>
      <c r="J6134" s="123" t="s">
        <v>68</v>
      </c>
      <c r="K6134" s="137">
        <f>((G6134*400)+(H6134*100))+I6134</f>
        <v>187</v>
      </c>
      <c r="L6134" s="137">
        <v>500</v>
      </c>
      <c r="M6134" s="137">
        <f>K6134*L6134</f>
        <v>93500</v>
      </c>
      <c r="N6134" s="123"/>
      <c r="O6134" s="108"/>
      <c r="P6134" s="138"/>
      <c r="Q6134" s="108"/>
      <c r="R6134" s="108"/>
      <c r="S6134" s="139"/>
      <c r="T6134" s="123"/>
      <c r="U6134" s="123"/>
      <c r="V6134" s="123"/>
      <c r="W6134" s="137"/>
      <c r="X6134" s="136"/>
      <c r="Y6134" s="137"/>
      <c r="Z6134" s="137"/>
      <c r="AA6134" s="119"/>
      <c r="AB6134" s="119"/>
      <c r="AC6134" s="137"/>
      <c r="AD6134" s="137">
        <f>IF(AND(AC6134="",M6134=""),0,IF((AC6134=""),M6134,IF((M6134=""),AC6134,AC6134+M6134)))</f>
        <v>93500</v>
      </c>
      <c r="AE6134" s="137">
        <f>IF( (X6134=""),AD6134*1,AD6134*(X6134/100) )</f>
        <v>93500</v>
      </c>
      <c r="AF6134" s="137">
        <v>0</v>
      </c>
      <c r="AG6134" s="137">
        <f>IF((AF6134-AE6134) &gt; 1,0,IF((AF6134-AE6134)&lt;0,AE6134-AF6134,AF6134-AE6134))</f>
        <v>93500</v>
      </c>
      <c r="AH6134" s="137">
        <v>0.3</v>
      </c>
    </row>
    <row r="6135" spans="1:34" s="173" customFormat="1" x14ac:dyDescent="0.55000000000000004">
      <c r="A6135" s="122"/>
      <c r="B6135" s="123"/>
      <c r="C6135" s="123"/>
      <c r="D6135" s="135"/>
      <c r="E6135" s="123"/>
      <c r="F6135" s="123"/>
      <c r="G6135" s="123"/>
      <c r="H6135" s="123"/>
      <c r="I6135" s="136"/>
      <c r="J6135" s="123"/>
      <c r="K6135" s="137"/>
      <c r="L6135" s="137" t="s">
        <v>63</v>
      </c>
      <c r="M6135" s="137">
        <f>SUM(M6134:M6134)</f>
        <v>93500</v>
      </c>
      <c r="N6135" s="123"/>
      <c r="O6135" s="108"/>
      <c r="P6135" s="138"/>
      <c r="Q6135" s="108"/>
      <c r="R6135" s="108"/>
      <c r="S6135" s="139"/>
      <c r="T6135" s="123"/>
      <c r="U6135" s="123"/>
      <c r="V6135" s="123"/>
      <c r="W6135" s="137"/>
      <c r="X6135" s="136"/>
      <c r="Y6135" s="137"/>
      <c r="Z6135" s="137"/>
      <c r="AA6135" s="119"/>
      <c r="AB6135" s="119"/>
      <c r="AC6135" s="137"/>
      <c r="AD6135" s="137"/>
      <c r="AE6135" s="137">
        <f>SUM(AE6134:AE6134)</f>
        <v>93500</v>
      </c>
      <c r="AF6135" s="137"/>
      <c r="AG6135" s="137">
        <f>SUM(AG6134:AG6134)</f>
        <v>93500</v>
      </c>
      <c r="AH6135" s="137"/>
    </row>
    <row r="6136" spans="1:34" s="173" customFormat="1" x14ac:dyDescent="0.55000000000000004">
      <c r="A6136" s="122" t="s">
        <v>8441</v>
      </c>
      <c r="B6136" s="123">
        <v>2634</v>
      </c>
      <c r="C6136" s="123">
        <v>5452</v>
      </c>
      <c r="D6136" s="135" t="s">
        <v>8442</v>
      </c>
      <c r="E6136" s="123" t="s">
        <v>34</v>
      </c>
      <c r="F6136" s="123">
        <v>14128</v>
      </c>
      <c r="G6136" s="123">
        <v>0</v>
      </c>
      <c r="H6136" s="123">
        <v>1</v>
      </c>
      <c r="I6136" s="136">
        <v>51</v>
      </c>
      <c r="J6136" s="123" t="s">
        <v>35</v>
      </c>
      <c r="K6136" s="137">
        <f>((G6136*400)+(H6136*100))+I6136</f>
        <v>151</v>
      </c>
      <c r="L6136" s="137">
        <v>2425</v>
      </c>
      <c r="M6136" s="137">
        <f>K6136*L6136</f>
        <v>366175</v>
      </c>
      <c r="N6136" s="123">
        <v>1</v>
      </c>
      <c r="O6136" s="108" t="s">
        <v>8443</v>
      </c>
      <c r="P6136" s="138"/>
      <c r="Q6136" s="108" t="s">
        <v>8444</v>
      </c>
      <c r="R6136" s="108" t="s">
        <v>8445</v>
      </c>
      <c r="S6136" s="139" t="s">
        <v>8446</v>
      </c>
      <c r="T6136" s="123" t="s">
        <v>51</v>
      </c>
      <c r="U6136" s="123" t="s">
        <v>45</v>
      </c>
      <c r="V6136" s="123" t="s">
        <v>52</v>
      </c>
      <c r="W6136" s="137">
        <v>290.27999999999997</v>
      </c>
      <c r="X6136" s="136">
        <v>94.78</v>
      </c>
      <c r="Y6136" s="137">
        <v>6750</v>
      </c>
      <c r="Z6136" s="137">
        <f>W6136*Y6136</f>
        <v>1959389.9999999998</v>
      </c>
      <c r="AA6136" s="119">
        <v>6</v>
      </c>
      <c r="AB6136" s="119">
        <v>6</v>
      </c>
      <c r="AC6136" s="137">
        <f>(Z6136*(100-AB6136))/100</f>
        <v>1841826.5999999996</v>
      </c>
      <c r="AD6136" s="137">
        <f>IF(AND(AC6136="",M6136=""),0,IF((AC6136=""),M6136, IF( (M6136=""),AC6136,SUM(AC6136:AC6138)+M6136)))</f>
        <v>2208001.5999999996</v>
      </c>
      <c r="AE6136" s="137">
        <f>IF( (X6136=""),AD6136*1,AD6136*(X6136/100) )</f>
        <v>2092743.9164799997</v>
      </c>
      <c r="AF6136" s="137">
        <v>10000000</v>
      </c>
      <c r="AG6136" s="137">
        <f>IF((AF6136-AE6136) &gt; 1,0,IF((AF6136-AE6136)&lt;0,AE6136-AF6136,AF6136-AE6136))</f>
        <v>0</v>
      </c>
      <c r="AH6136" s="137">
        <v>0.02</v>
      </c>
    </row>
    <row r="6137" spans="1:34" s="173" customFormat="1" x14ac:dyDescent="0.55000000000000004">
      <c r="A6137" s="122"/>
      <c r="B6137" s="123"/>
      <c r="C6137" s="123"/>
      <c r="D6137" s="135"/>
      <c r="E6137" s="123"/>
      <c r="F6137" s="123"/>
      <c r="G6137" s="123"/>
      <c r="H6137" s="123"/>
      <c r="I6137" s="136"/>
      <c r="J6137" s="123"/>
      <c r="K6137" s="137"/>
      <c r="L6137" s="137"/>
      <c r="M6137" s="137"/>
      <c r="N6137" s="123">
        <v>2</v>
      </c>
      <c r="O6137" s="108" t="s">
        <v>8443</v>
      </c>
      <c r="P6137" s="138"/>
      <c r="Q6137" s="108" t="s">
        <v>8444</v>
      </c>
      <c r="R6137" s="108" t="s">
        <v>8445</v>
      </c>
      <c r="S6137" s="139" t="s">
        <v>8447</v>
      </c>
      <c r="T6137" s="123" t="s">
        <v>55</v>
      </c>
      <c r="U6137" s="123" t="s">
        <v>45</v>
      </c>
      <c r="V6137" s="123" t="s">
        <v>52</v>
      </c>
      <c r="W6137" s="137">
        <v>16</v>
      </c>
      <c r="X6137" s="136">
        <v>5.22</v>
      </c>
      <c r="Y6137" s="137">
        <v>0</v>
      </c>
      <c r="Z6137" s="137">
        <f>W6137*Y6137</f>
        <v>0</v>
      </c>
      <c r="AA6137" s="119">
        <v>6</v>
      </c>
      <c r="AB6137" s="119">
        <v>6</v>
      </c>
      <c r="AC6137" s="137">
        <f>(Z6137*(100-AB6137))/100</f>
        <v>0</v>
      </c>
      <c r="AD6137" s="137">
        <f>IF(AND(AC6137="",M6136=""),0,IF((AC6137=""),M6136, IF( (M6136=""),AC6137,SUM(AC6136:AC6138)+M6136)))</f>
        <v>2208001.5999999996</v>
      </c>
      <c r="AE6137" s="137">
        <f>IF( (X6137=""),AD6137*1,AD6137*(X6137/100) )</f>
        <v>115257.68351999998</v>
      </c>
      <c r="AF6137" s="137">
        <v>10000000</v>
      </c>
      <c r="AG6137" s="137">
        <f>IF((AF6137-AE6137) &gt; 1,0,IF((AF6137-AE6137)&lt;0,AE6137-AF6137,AF6137-AE6137))</f>
        <v>0</v>
      </c>
      <c r="AH6137" s="137">
        <v>0.02</v>
      </c>
    </row>
    <row r="6138" spans="1:34" s="173" customFormat="1" x14ac:dyDescent="0.55000000000000004">
      <c r="A6138" s="122"/>
      <c r="B6138" s="123"/>
      <c r="C6138" s="123"/>
      <c r="D6138" s="135"/>
      <c r="E6138" s="123"/>
      <c r="F6138" s="123"/>
      <c r="G6138" s="123"/>
      <c r="H6138" s="123"/>
      <c r="I6138" s="136"/>
      <c r="J6138" s="123"/>
      <c r="K6138" s="137"/>
      <c r="L6138" s="137" t="s">
        <v>63</v>
      </c>
      <c r="M6138" s="137">
        <f>SUM(M6136:M6137)</f>
        <v>366175</v>
      </c>
      <c r="N6138" s="123"/>
      <c r="O6138" s="108"/>
      <c r="P6138" s="138"/>
      <c r="Q6138" s="108"/>
      <c r="R6138" s="108"/>
      <c r="S6138" s="139"/>
      <c r="T6138" s="123"/>
      <c r="U6138" s="123"/>
      <c r="V6138" s="123"/>
      <c r="W6138" s="137"/>
      <c r="X6138" s="136"/>
      <c r="Y6138" s="137"/>
      <c r="Z6138" s="137"/>
      <c r="AA6138" s="119"/>
      <c r="AB6138" s="119"/>
      <c r="AC6138" s="137"/>
      <c r="AD6138" s="137"/>
      <c r="AE6138" s="137">
        <f>SUM(AE6136:AE6137)</f>
        <v>2208001.5999999996</v>
      </c>
      <c r="AF6138" s="137"/>
      <c r="AG6138" s="137">
        <f>SUM(AG6136:AG6137)</f>
        <v>0</v>
      </c>
      <c r="AH6138" s="137"/>
    </row>
    <row r="6139" spans="1:34" s="173" customFormat="1" x14ac:dyDescent="0.55000000000000004">
      <c r="A6139" s="122" t="s">
        <v>15198</v>
      </c>
      <c r="B6139" s="123">
        <v>2635</v>
      </c>
      <c r="C6139" s="123">
        <v>5074</v>
      </c>
      <c r="D6139" s="135" t="s">
        <v>8448</v>
      </c>
      <c r="E6139" s="123" t="s">
        <v>34</v>
      </c>
      <c r="F6139" s="123">
        <v>3439</v>
      </c>
      <c r="G6139" s="123">
        <v>0</v>
      </c>
      <c r="H6139" s="123">
        <v>2</v>
      </c>
      <c r="I6139" s="136">
        <v>5</v>
      </c>
      <c r="J6139" s="123" t="s">
        <v>38</v>
      </c>
      <c r="K6139" s="137">
        <f>((G6139*400)+(H6139*100))+I6139</f>
        <v>205</v>
      </c>
      <c r="L6139" s="137">
        <v>625</v>
      </c>
      <c r="M6139" s="137">
        <f>K6139*L6139</f>
        <v>128125</v>
      </c>
      <c r="N6139" s="123"/>
      <c r="O6139" s="108"/>
      <c r="P6139" s="138"/>
      <c r="Q6139" s="108"/>
      <c r="R6139" s="108"/>
      <c r="S6139" s="139"/>
      <c r="T6139" s="123"/>
      <c r="U6139" s="123"/>
      <c r="V6139" s="123"/>
      <c r="W6139" s="137"/>
      <c r="X6139" s="136"/>
      <c r="Y6139" s="137"/>
      <c r="Z6139" s="137"/>
      <c r="AA6139" s="119"/>
      <c r="AB6139" s="119"/>
      <c r="AC6139" s="137"/>
      <c r="AD6139" s="137">
        <f>IF(AND(AC6139="",M6139=""),0,IF((AC6139=""),M6139,IF((M6139=""),AC6139,AC6139+M6139)))</f>
        <v>128125</v>
      </c>
      <c r="AE6139" s="137">
        <f>IF( (X6139=""),AD6139*1,AD6139*(X6139/100) )</f>
        <v>128125</v>
      </c>
      <c r="AF6139" s="137">
        <v>50000000</v>
      </c>
      <c r="AG6139" s="137">
        <f>IF((AF6139-AE6139) &gt; 1,0,IF((AF6139-AE6139)&lt;0,AE6139-AF6139,AF6139-AE6139))</f>
        <v>0</v>
      </c>
      <c r="AH6139" s="137">
        <v>0.01</v>
      </c>
    </row>
    <row r="6140" spans="1:34" s="173" customFormat="1" x14ac:dyDescent="0.55000000000000004">
      <c r="A6140" s="122"/>
      <c r="B6140" s="123"/>
      <c r="C6140" s="123"/>
      <c r="D6140" s="135"/>
      <c r="E6140" s="123"/>
      <c r="F6140" s="123"/>
      <c r="G6140" s="123"/>
      <c r="H6140" s="123"/>
      <c r="I6140" s="136"/>
      <c r="J6140" s="123"/>
      <c r="K6140" s="137"/>
      <c r="L6140" s="137" t="s">
        <v>63</v>
      </c>
      <c r="M6140" s="137">
        <f>SUM(M6139:M6139)</f>
        <v>128125</v>
      </c>
      <c r="N6140" s="123"/>
      <c r="O6140" s="108"/>
      <c r="P6140" s="138"/>
      <c r="Q6140" s="108"/>
      <c r="R6140" s="108"/>
      <c r="S6140" s="139"/>
      <c r="T6140" s="123"/>
      <c r="U6140" s="123"/>
      <c r="V6140" s="123"/>
      <c r="W6140" s="137"/>
      <c r="X6140" s="136"/>
      <c r="Y6140" s="137"/>
      <c r="Z6140" s="137"/>
      <c r="AA6140" s="119"/>
      <c r="AB6140" s="119"/>
      <c r="AC6140" s="137"/>
      <c r="AD6140" s="137"/>
      <c r="AE6140" s="137">
        <f>SUM(AE6139:AE6139)</f>
        <v>128125</v>
      </c>
      <c r="AF6140" s="137"/>
      <c r="AG6140" s="137">
        <f>SUM(AG6139:AG6139)</f>
        <v>0</v>
      </c>
      <c r="AH6140" s="137"/>
    </row>
    <row r="6141" spans="1:34" s="99" customFormat="1" x14ac:dyDescent="0.55000000000000004">
      <c r="A6141" s="107" t="s">
        <v>14824</v>
      </c>
      <c r="B6141" s="161">
        <v>2923</v>
      </c>
      <c r="C6141" s="161">
        <v>10811</v>
      </c>
      <c r="D6141" s="162" t="s">
        <v>15634</v>
      </c>
      <c r="E6141" s="161" t="s">
        <v>37</v>
      </c>
      <c r="F6141" s="161">
        <v>8996</v>
      </c>
      <c r="G6141" s="161">
        <v>0</v>
      </c>
      <c r="H6141" s="161">
        <v>0</v>
      </c>
      <c r="I6141" s="163">
        <v>90</v>
      </c>
      <c r="J6141" s="161" t="s">
        <v>35</v>
      </c>
      <c r="K6141" s="121">
        <f>((G6141*400)+(H6141*100))+I6141</f>
        <v>90</v>
      </c>
      <c r="L6141" s="121">
        <v>600</v>
      </c>
      <c r="M6141" s="121">
        <f>K6141*L6141</f>
        <v>54000</v>
      </c>
      <c r="N6141" s="161"/>
      <c r="O6141" s="164"/>
      <c r="P6141" s="165"/>
      <c r="Q6141" s="164"/>
      <c r="R6141" s="164"/>
      <c r="S6141" s="166"/>
      <c r="T6141" s="161"/>
      <c r="U6141" s="161"/>
      <c r="V6141" s="161"/>
      <c r="W6141" s="121"/>
      <c r="X6141" s="163"/>
      <c r="Y6141" s="121"/>
      <c r="Z6141" s="121"/>
      <c r="AA6141" s="167"/>
      <c r="AB6141" s="167"/>
      <c r="AC6141" s="121"/>
      <c r="AD6141" s="121">
        <f>IF(AND(AC6141="",M6141=""),0,IF((AC6141=""),M6141,IF((M6141=""),AC6141,AC6141+M6141)))</f>
        <v>54000</v>
      </c>
      <c r="AE6141" s="121">
        <f>IF( (X6141=""),AD6141*1,AD6141*(X6141/100) )</f>
        <v>54000</v>
      </c>
      <c r="AF6141" s="121">
        <v>0</v>
      </c>
      <c r="AG6141" s="121">
        <f>IF((AF6141-AE6141) &gt; 1,0,IF((AF6141-AE6141)&lt;0,AE6141-AF6141,AF6141-AE6141))</f>
        <v>54000</v>
      </c>
      <c r="AH6141" s="121">
        <v>0.02</v>
      </c>
    </row>
    <row r="6142" spans="1:34" s="99" customFormat="1" x14ac:dyDescent="0.55000000000000004">
      <c r="A6142" s="107"/>
      <c r="B6142" s="161"/>
      <c r="C6142" s="161"/>
      <c r="D6142" s="162"/>
      <c r="E6142" s="161"/>
      <c r="F6142" s="161"/>
      <c r="G6142" s="161"/>
      <c r="H6142" s="161"/>
      <c r="I6142" s="163"/>
      <c r="J6142" s="161"/>
      <c r="K6142" s="121"/>
      <c r="L6142" s="121" t="s">
        <v>63</v>
      </c>
      <c r="M6142" s="121">
        <f>SUM(M6141:M6141)</f>
        <v>54000</v>
      </c>
      <c r="N6142" s="161"/>
      <c r="O6142" s="164"/>
      <c r="P6142" s="165"/>
      <c r="Q6142" s="164"/>
      <c r="R6142" s="164"/>
      <c r="S6142" s="166"/>
      <c r="T6142" s="161"/>
      <c r="U6142" s="161"/>
      <c r="V6142" s="161"/>
      <c r="W6142" s="121"/>
      <c r="X6142" s="163"/>
      <c r="Y6142" s="121"/>
      <c r="Z6142" s="121"/>
      <c r="AA6142" s="167"/>
      <c r="AB6142" s="167"/>
      <c r="AC6142" s="121"/>
      <c r="AD6142" s="121"/>
      <c r="AE6142" s="121">
        <f>SUM(AE6141:AE6141)</f>
        <v>54000</v>
      </c>
      <c r="AF6142" s="121"/>
      <c r="AG6142" s="121">
        <f>SUM(AG6141:AG6141)</f>
        <v>54000</v>
      </c>
      <c r="AH6142" s="121"/>
    </row>
    <row r="6143" spans="1:34" s="173" customFormat="1" x14ac:dyDescent="0.55000000000000004">
      <c r="A6143" s="122" t="s">
        <v>8451</v>
      </c>
      <c r="B6143" s="123">
        <v>2636</v>
      </c>
      <c r="C6143" s="123">
        <v>5974</v>
      </c>
      <c r="D6143" s="135" t="s">
        <v>8452</v>
      </c>
      <c r="E6143" s="123" t="s">
        <v>34</v>
      </c>
      <c r="F6143" s="123">
        <v>23853</v>
      </c>
      <c r="G6143" s="123">
        <v>0</v>
      </c>
      <c r="H6143" s="123">
        <v>1</v>
      </c>
      <c r="I6143" s="136">
        <v>95</v>
      </c>
      <c r="J6143" s="123" t="s">
        <v>35</v>
      </c>
      <c r="K6143" s="137">
        <f>((G6143*400)+(H6143*100))+I6143</f>
        <v>195</v>
      </c>
      <c r="L6143" s="137">
        <v>1250</v>
      </c>
      <c r="M6143" s="137">
        <f>K6143*L6143</f>
        <v>243750</v>
      </c>
      <c r="N6143" s="123">
        <v>1</v>
      </c>
      <c r="O6143" s="108" t="s">
        <v>8449</v>
      </c>
      <c r="P6143" s="138">
        <v>3570800005392</v>
      </c>
      <c r="Q6143" s="108" t="s">
        <v>8450</v>
      </c>
      <c r="R6143" s="108" t="s">
        <v>8453</v>
      </c>
      <c r="S6143" s="139"/>
      <c r="T6143" s="123" t="s">
        <v>51</v>
      </c>
      <c r="U6143" s="123" t="s">
        <v>45</v>
      </c>
      <c r="V6143" s="123" t="s">
        <v>52</v>
      </c>
      <c r="W6143" s="137">
        <v>105.6</v>
      </c>
      <c r="X6143" s="136">
        <v>47.24</v>
      </c>
      <c r="Y6143" s="137">
        <v>6750</v>
      </c>
      <c r="Z6143" s="137">
        <f>W6143*Y6143</f>
        <v>712800</v>
      </c>
      <c r="AA6143" s="119">
        <v>6</v>
      </c>
      <c r="AB6143" s="119">
        <v>6</v>
      </c>
      <c r="AC6143" s="137">
        <f>(Z6143*(100-AB6143))/100</f>
        <v>670032</v>
      </c>
      <c r="AD6143" s="137">
        <f>IF(AND(AC6143="",M6143=""),0,IF((AC6143=""),M6143, IF( (M6143=""),AC6143,SUM(AC6143:AC6145)+M6143)))</f>
        <v>1661984.4</v>
      </c>
      <c r="AE6143" s="137">
        <f>IF( (X6143=""),AD6143*1,AD6143*(X6143/100) )</f>
        <v>785121.43056000001</v>
      </c>
      <c r="AF6143" s="137">
        <v>50000000</v>
      </c>
      <c r="AG6143" s="137">
        <f>IF((AF6143-AE6143) &gt; 1,0,IF((AF6143-AE6143)&lt;0,AE6143-AF6143,AF6143-AE6143))</f>
        <v>0</v>
      </c>
      <c r="AH6143" s="137">
        <v>0.02</v>
      </c>
    </row>
    <row r="6144" spans="1:34" s="173" customFormat="1" x14ac:dyDescent="0.55000000000000004">
      <c r="A6144" s="122"/>
      <c r="B6144" s="123"/>
      <c r="C6144" s="123"/>
      <c r="D6144" s="135"/>
      <c r="E6144" s="123"/>
      <c r="F6144" s="123"/>
      <c r="G6144" s="123"/>
      <c r="H6144" s="123"/>
      <c r="I6144" s="136"/>
      <c r="J6144" s="123"/>
      <c r="K6144" s="137"/>
      <c r="L6144" s="137"/>
      <c r="M6144" s="137"/>
      <c r="N6144" s="123">
        <v>2</v>
      </c>
      <c r="O6144" s="108" t="s">
        <v>8449</v>
      </c>
      <c r="P6144" s="138">
        <v>3570800005392</v>
      </c>
      <c r="Q6144" s="108" t="s">
        <v>8450</v>
      </c>
      <c r="R6144" s="108" t="s">
        <v>8453</v>
      </c>
      <c r="S6144" s="139"/>
      <c r="T6144" s="123" t="s">
        <v>51</v>
      </c>
      <c r="U6144" s="123" t="s">
        <v>45</v>
      </c>
      <c r="V6144" s="123" t="s">
        <v>52</v>
      </c>
      <c r="W6144" s="137">
        <v>117.92</v>
      </c>
      <c r="X6144" s="136">
        <v>52.76</v>
      </c>
      <c r="Y6144" s="137">
        <v>6750</v>
      </c>
      <c r="Z6144" s="137">
        <f>W6144*Y6144</f>
        <v>795960</v>
      </c>
      <c r="AA6144" s="119">
        <v>6</v>
      </c>
      <c r="AB6144" s="119">
        <v>6</v>
      </c>
      <c r="AC6144" s="137">
        <f>(Z6144*(100-AB6144))/100</f>
        <v>748202.4</v>
      </c>
      <c r="AD6144" s="137">
        <f>IF(AND(AC6144="",M6143=""),0,IF((AC6144=""),M6143, IF( (M6143=""),AC6144,SUM(AC6143:AC6145)+M6143)))</f>
        <v>1661984.4</v>
      </c>
      <c r="AE6144" s="137">
        <f>IF( (X6144=""),AD6144*1,AD6144*(X6144/100) )</f>
        <v>876862.9694399999</v>
      </c>
      <c r="AF6144" s="137">
        <v>50000000</v>
      </c>
      <c r="AG6144" s="137">
        <f>IF((AF6144-AE6144) &gt; 1,0,IF((AF6144-AE6144)&lt;0,AE6144-AF6144,AF6144-AE6144))</f>
        <v>0</v>
      </c>
      <c r="AH6144" s="137">
        <v>0.02</v>
      </c>
    </row>
    <row r="6145" spans="1:34" s="173" customFormat="1" x14ac:dyDescent="0.55000000000000004">
      <c r="A6145" s="122"/>
      <c r="B6145" s="123"/>
      <c r="C6145" s="123"/>
      <c r="D6145" s="135"/>
      <c r="E6145" s="123"/>
      <c r="F6145" s="123"/>
      <c r="G6145" s="123"/>
      <c r="H6145" s="123"/>
      <c r="I6145" s="136"/>
      <c r="J6145" s="123"/>
      <c r="K6145" s="137"/>
      <c r="L6145" s="137" t="s">
        <v>63</v>
      </c>
      <c r="M6145" s="137">
        <f>SUM(M6143:M6144)</f>
        <v>243750</v>
      </c>
      <c r="N6145" s="123"/>
      <c r="O6145" s="108"/>
      <c r="P6145" s="138"/>
      <c r="Q6145" s="108"/>
      <c r="R6145" s="108"/>
      <c r="S6145" s="139"/>
      <c r="T6145" s="123"/>
      <c r="U6145" s="123"/>
      <c r="V6145" s="123"/>
      <c r="W6145" s="137"/>
      <c r="X6145" s="136"/>
      <c r="Y6145" s="137"/>
      <c r="Z6145" s="137"/>
      <c r="AA6145" s="119"/>
      <c r="AB6145" s="119"/>
      <c r="AC6145" s="137"/>
      <c r="AD6145" s="137"/>
      <c r="AE6145" s="137">
        <f>SUM(AE6143:AE6144)</f>
        <v>1661984.4</v>
      </c>
      <c r="AF6145" s="137"/>
      <c r="AG6145" s="137">
        <f>SUM(AG6143:AG6144)</f>
        <v>0</v>
      </c>
      <c r="AH6145" s="137"/>
    </row>
    <row r="6146" spans="1:34" s="99" customFormat="1" x14ac:dyDescent="0.55000000000000004">
      <c r="A6146" s="122" t="s">
        <v>15597</v>
      </c>
      <c r="B6146" s="202">
        <v>2925</v>
      </c>
      <c r="C6146" s="161">
        <v>9222</v>
      </c>
      <c r="D6146" s="162" t="s">
        <v>8457</v>
      </c>
      <c r="E6146" s="161" t="s">
        <v>34</v>
      </c>
      <c r="F6146" s="161">
        <v>20648</v>
      </c>
      <c r="G6146" s="161">
        <v>1</v>
      </c>
      <c r="H6146" s="161">
        <v>0</v>
      </c>
      <c r="I6146" s="163">
        <v>20</v>
      </c>
      <c r="J6146" s="161" t="s">
        <v>68</v>
      </c>
      <c r="K6146" s="121">
        <f>((G6146*400)+(H6146*100))+I6146</f>
        <v>420</v>
      </c>
      <c r="L6146" s="121">
        <v>1000</v>
      </c>
      <c r="M6146" s="121">
        <f>K6146*L6146</f>
        <v>420000</v>
      </c>
      <c r="N6146" s="161"/>
      <c r="O6146" s="164"/>
      <c r="P6146" s="165"/>
      <c r="Q6146" s="164"/>
      <c r="R6146" s="164"/>
      <c r="S6146" s="166"/>
      <c r="T6146" s="161"/>
      <c r="U6146" s="161"/>
      <c r="V6146" s="161"/>
      <c r="W6146" s="121"/>
      <c r="X6146" s="163"/>
      <c r="Y6146" s="121"/>
      <c r="Z6146" s="121"/>
      <c r="AA6146" s="167"/>
      <c r="AB6146" s="167"/>
      <c r="AC6146" s="121"/>
      <c r="AD6146" s="121">
        <f>IF(AND(AC6146="",M6146=""),0,IF((AC6146=""),M6146,IF((M6146=""),AC6146,AC6146+M6146)))</f>
        <v>420000</v>
      </c>
      <c r="AE6146" s="121">
        <f>IF( (X6146=""),AD6146*1,AD6146*(X6146/100) )</f>
        <v>420000</v>
      </c>
      <c r="AF6146" s="121">
        <v>0</v>
      </c>
      <c r="AG6146" s="121">
        <f>IF((AF6146-AE6146) &gt; 1,0,IF((AF6146-AE6146)&lt;0,AE6146-AF6146,AF6146-AE6146))</f>
        <v>420000</v>
      </c>
      <c r="AH6146" s="121">
        <v>0.3</v>
      </c>
    </row>
    <row r="6147" spans="1:34" s="99" customFormat="1" x14ac:dyDescent="0.55000000000000004">
      <c r="A6147" s="122"/>
      <c r="B6147" s="202">
        <v>2926</v>
      </c>
      <c r="C6147" s="161">
        <v>7043</v>
      </c>
      <c r="D6147" s="162" t="s">
        <v>8458</v>
      </c>
      <c r="E6147" s="161" t="s">
        <v>34</v>
      </c>
      <c r="F6147" s="161">
        <v>23841</v>
      </c>
      <c r="G6147" s="161">
        <v>0</v>
      </c>
      <c r="H6147" s="161">
        <v>0</v>
      </c>
      <c r="I6147" s="163">
        <v>69</v>
      </c>
      <c r="J6147" s="161" t="s">
        <v>35</v>
      </c>
      <c r="K6147" s="121">
        <f>((G6147*400)+(H6147*100))+I6147</f>
        <v>69</v>
      </c>
      <c r="L6147" s="121">
        <v>2175</v>
      </c>
      <c r="M6147" s="121">
        <f>K6147*L6147</f>
        <v>150075</v>
      </c>
      <c r="N6147" s="161">
        <v>1</v>
      </c>
      <c r="O6147" s="164" t="s">
        <v>8454</v>
      </c>
      <c r="P6147" s="165">
        <v>3901101273654</v>
      </c>
      <c r="Q6147" s="164" t="s">
        <v>8455</v>
      </c>
      <c r="R6147" s="164" t="s">
        <v>15598</v>
      </c>
      <c r="S6147" s="166"/>
      <c r="T6147" s="161" t="s">
        <v>51</v>
      </c>
      <c r="U6147" s="161" t="s">
        <v>45</v>
      </c>
      <c r="V6147" s="161" t="s">
        <v>52</v>
      </c>
      <c r="W6147" s="121">
        <v>80.19</v>
      </c>
      <c r="X6147" s="163">
        <v>21.91</v>
      </c>
      <c r="Y6147" s="121">
        <v>6750</v>
      </c>
      <c r="Z6147" s="121">
        <f>W6147*Y6147</f>
        <v>541282.5</v>
      </c>
      <c r="AA6147" s="167">
        <v>7</v>
      </c>
      <c r="AB6147" s="167">
        <v>7</v>
      </c>
      <c r="AC6147" s="121">
        <f>(Z6147*(100-AB6147))/100</f>
        <v>503392.72499999998</v>
      </c>
      <c r="AD6147" s="121">
        <f>IF(AND(AC6147="",M6147=""),0,IF((AC6147=""),M6147, IF( (M6147=""),AC6147,SUM(AC6147:AC6150)+M6147)))</f>
        <v>2419593.5250000004</v>
      </c>
      <c r="AE6147" s="121">
        <f>IF( (X6147=""),AD6147*1,AD6147*(X6147/100) )</f>
        <v>530132.94132750004</v>
      </c>
      <c r="AF6147" s="121">
        <v>50000000</v>
      </c>
      <c r="AG6147" s="121">
        <f>IF((AF6147-AE6147) &gt; 1,0,IF((AF6147-AE6147)&lt;0,AE6147-AF6147,AF6147-AE6147))</f>
        <v>0</v>
      </c>
      <c r="AH6147" s="121">
        <v>0.02</v>
      </c>
    </row>
    <row r="6148" spans="1:34" s="99" customFormat="1" x14ac:dyDescent="0.55000000000000004">
      <c r="A6148" s="122"/>
      <c r="B6148" s="202"/>
      <c r="C6148" s="161"/>
      <c r="D6148" s="162"/>
      <c r="E6148" s="161"/>
      <c r="F6148" s="161"/>
      <c r="G6148" s="161"/>
      <c r="H6148" s="161"/>
      <c r="I6148" s="163"/>
      <c r="J6148" s="161"/>
      <c r="K6148" s="121"/>
      <c r="L6148" s="121"/>
      <c r="M6148" s="121"/>
      <c r="N6148" s="161">
        <v>2</v>
      </c>
      <c r="O6148" s="164" t="s">
        <v>8454</v>
      </c>
      <c r="P6148" s="165">
        <v>3901101273654</v>
      </c>
      <c r="Q6148" s="164" t="s">
        <v>8455</v>
      </c>
      <c r="R6148" s="164" t="s">
        <v>15598</v>
      </c>
      <c r="S6148" s="166"/>
      <c r="T6148" s="161" t="s">
        <v>343</v>
      </c>
      <c r="U6148" s="161" t="s">
        <v>45</v>
      </c>
      <c r="V6148" s="161" t="s">
        <v>52</v>
      </c>
      <c r="W6148" s="121">
        <v>26.4</v>
      </c>
      <c r="X6148" s="163">
        <v>7.21</v>
      </c>
      <c r="Y6148" s="121">
        <v>5600</v>
      </c>
      <c r="Z6148" s="121">
        <f>W6148*Y6148</f>
        <v>147840</v>
      </c>
      <c r="AA6148" s="167">
        <v>7</v>
      </c>
      <c r="AB6148" s="167">
        <v>7</v>
      </c>
      <c r="AC6148" s="121">
        <f>(Z6148*(100-AB6148))/100</f>
        <v>137491.20000000001</v>
      </c>
      <c r="AD6148" s="121">
        <f>IF(AND(AC6148="",M6147=""),0,IF((AC6148=""),M6147, IF( (M6147=""),AC6148,SUM(AC6147:AC6150)+M6147)))</f>
        <v>2419593.5250000004</v>
      </c>
      <c r="AE6148" s="121">
        <f>IF( (X6148=""),AD6148*1,AD6148*(X6148/100) )</f>
        <v>174452.69315250003</v>
      </c>
      <c r="AF6148" s="121">
        <v>50000000</v>
      </c>
      <c r="AG6148" s="121">
        <f>IF((AF6148-AE6148) &gt; 1,0,IF((AF6148-AE6148)&lt;0,AE6148-AF6148,AF6148-AE6148))</f>
        <v>0</v>
      </c>
      <c r="AH6148" s="121">
        <v>0.02</v>
      </c>
    </row>
    <row r="6149" spans="1:34" s="99" customFormat="1" x14ac:dyDescent="0.55000000000000004">
      <c r="A6149" s="122"/>
      <c r="B6149" s="202"/>
      <c r="C6149" s="161"/>
      <c r="D6149" s="162"/>
      <c r="E6149" s="161"/>
      <c r="F6149" s="161"/>
      <c r="G6149" s="161"/>
      <c r="H6149" s="161"/>
      <c r="I6149" s="163"/>
      <c r="J6149" s="161"/>
      <c r="K6149" s="121"/>
      <c r="L6149" s="121"/>
      <c r="M6149" s="121"/>
      <c r="N6149" s="161">
        <v>3</v>
      </c>
      <c r="O6149" s="164" t="s">
        <v>8454</v>
      </c>
      <c r="P6149" s="165">
        <v>3901101273654</v>
      </c>
      <c r="Q6149" s="164" t="s">
        <v>8455</v>
      </c>
      <c r="R6149" s="164" t="s">
        <v>15598</v>
      </c>
      <c r="S6149" s="166" t="s">
        <v>8458</v>
      </c>
      <c r="T6149" s="161" t="s">
        <v>51</v>
      </c>
      <c r="U6149" s="161" t="s">
        <v>45</v>
      </c>
      <c r="V6149" s="161" t="s">
        <v>52</v>
      </c>
      <c r="W6149" s="121">
        <v>259.44</v>
      </c>
      <c r="X6149" s="163">
        <v>70.88</v>
      </c>
      <c r="Y6149" s="121">
        <v>6750</v>
      </c>
      <c r="Z6149" s="121">
        <f>W6149*Y6149</f>
        <v>1751220</v>
      </c>
      <c r="AA6149" s="167">
        <v>7</v>
      </c>
      <c r="AB6149" s="167">
        <v>7</v>
      </c>
      <c r="AC6149" s="121">
        <f>(Z6149*(100-AB6149))/100</f>
        <v>1628634.6</v>
      </c>
      <c r="AD6149" s="121">
        <f>IF(AND(AC6149="",M6147=""),0,IF((AC6149=""),M6147, IF( (M6147=""),AC6149,SUM(AC6147:AC6150)+M6147)))</f>
        <v>2419593.5250000004</v>
      </c>
      <c r="AE6149" s="121">
        <f>IF( (X6149=""),AD6149*1,AD6149*(X6149/100) )</f>
        <v>1715007.8905200001</v>
      </c>
      <c r="AF6149" s="121">
        <v>50000000</v>
      </c>
      <c r="AG6149" s="121">
        <f>IF((AF6149-AE6149) &gt; 1,0,IF((AF6149-AE6149)&lt;0,AE6149-AF6149,AF6149-AE6149))</f>
        <v>0</v>
      </c>
      <c r="AH6149" s="121">
        <v>0.02</v>
      </c>
    </row>
    <row r="6150" spans="1:34" s="99" customFormat="1" x14ac:dyDescent="0.55000000000000004">
      <c r="A6150" s="122"/>
      <c r="B6150" s="202">
        <v>2927</v>
      </c>
      <c r="C6150" s="161">
        <v>7042</v>
      </c>
      <c r="D6150" s="162" t="s">
        <v>8459</v>
      </c>
      <c r="E6150" s="161" t="s">
        <v>34</v>
      </c>
      <c r="F6150" s="161">
        <v>23975</v>
      </c>
      <c r="G6150" s="161">
        <v>0</v>
      </c>
      <c r="H6150" s="161">
        <v>0</v>
      </c>
      <c r="I6150" s="163">
        <v>11</v>
      </c>
      <c r="J6150" s="161" t="s">
        <v>68</v>
      </c>
      <c r="K6150" s="121">
        <f>((G6150*400)+(H6150*100))+I6150</f>
        <v>11</v>
      </c>
      <c r="L6150" s="121">
        <v>2175</v>
      </c>
      <c r="M6150" s="121">
        <f>K6150*L6150</f>
        <v>23925</v>
      </c>
      <c r="N6150" s="161"/>
      <c r="O6150" s="164"/>
      <c r="P6150" s="165"/>
      <c r="Q6150" s="164"/>
      <c r="R6150" s="164"/>
      <c r="S6150" s="166"/>
      <c r="T6150" s="161"/>
      <c r="U6150" s="161"/>
      <c r="V6150" s="161"/>
      <c r="W6150" s="121"/>
      <c r="X6150" s="163"/>
      <c r="Y6150" s="121"/>
      <c r="Z6150" s="121"/>
      <c r="AA6150" s="167"/>
      <c r="AB6150" s="167"/>
      <c r="AC6150" s="121"/>
      <c r="AD6150" s="121">
        <f>IF(AND(AC6150="",M6150=""),0,IF((AC6150=""),M6150,IF((M6150=""),AC6150,AC6150+M6150)))</f>
        <v>23925</v>
      </c>
      <c r="AE6150" s="121">
        <f>IF( (X6150=""),AD6150*1,AD6150*(X6150/100) )</f>
        <v>23925</v>
      </c>
      <c r="AF6150" s="121">
        <v>0</v>
      </c>
      <c r="AG6150" s="121">
        <f>IF((AF6150-AE6150) &gt; 1,0,IF((AF6150-AE6150)&lt;0,AE6150-AF6150,AF6150-AE6150))</f>
        <v>23925</v>
      </c>
      <c r="AH6150" s="121">
        <v>0.3</v>
      </c>
    </row>
    <row r="6151" spans="1:34" s="99" customFormat="1" x14ac:dyDescent="0.55000000000000004">
      <c r="A6151" s="122"/>
      <c r="B6151" s="202"/>
      <c r="C6151" s="161"/>
      <c r="D6151" s="162"/>
      <c r="E6151" s="161"/>
      <c r="F6151" s="161"/>
      <c r="G6151" s="161"/>
      <c r="H6151" s="161"/>
      <c r="I6151" s="163"/>
      <c r="J6151" s="161"/>
      <c r="K6151" s="121"/>
      <c r="L6151" s="121" t="s">
        <v>63</v>
      </c>
      <c r="M6151" s="121">
        <f>SUM(M6146:M6150)</f>
        <v>594000</v>
      </c>
      <c r="N6151" s="161"/>
      <c r="O6151" s="164"/>
      <c r="P6151" s="165"/>
      <c r="Q6151" s="164"/>
      <c r="R6151" s="164"/>
      <c r="S6151" s="166"/>
      <c r="T6151" s="161"/>
      <c r="U6151" s="161"/>
      <c r="V6151" s="161"/>
      <c r="W6151" s="121"/>
      <c r="X6151" s="163"/>
      <c r="Y6151" s="121"/>
      <c r="Z6151" s="121"/>
      <c r="AA6151" s="167"/>
      <c r="AB6151" s="167"/>
      <c r="AC6151" s="121"/>
      <c r="AD6151" s="121"/>
      <c r="AE6151" s="121">
        <f>SUM(AE6146:AE6150)</f>
        <v>2863518.5250000004</v>
      </c>
      <c r="AF6151" s="121"/>
      <c r="AG6151" s="121">
        <f>SUM(AG6146:AG6150)</f>
        <v>443925</v>
      </c>
      <c r="AH6151" s="121"/>
    </row>
    <row r="6152" spans="1:34" s="173" customFormat="1" x14ac:dyDescent="0.55000000000000004">
      <c r="A6152" s="122" t="s">
        <v>8456</v>
      </c>
      <c r="B6152" s="123">
        <v>2637</v>
      </c>
      <c r="C6152" s="123">
        <v>9222</v>
      </c>
      <c r="D6152" s="135" t="s">
        <v>8457</v>
      </c>
      <c r="E6152" s="123" t="s">
        <v>34</v>
      </c>
      <c r="F6152" s="123">
        <v>20648</v>
      </c>
      <c r="G6152" s="123">
        <v>1</v>
      </c>
      <c r="H6152" s="123">
        <v>0</v>
      </c>
      <c r="I6152" s="136">
        <v>20</v>
      </c>
      <c r="J6152" s="123" t="s">
        <v>38</v>
      </c>
      <c r="K6152" s="137">
        <f>((G6152*400)+(H6152*100))+I6152</f>
        <v>420</v>
      </c>
      <c r="L6152" s="137">
        <v>1000</v>
      </c>
      <c r="M6152" s="137">
        <f>K6152*L6152</f>
        <v>420000</v>
      </c>
      <c r="N6152" s="123"/>
      <c r="O6152" s="108"/>
      <c r="P6152" s="138"/>
      <c r="Q6152" s="108"/>
      <c r="R6152" s="108"/>
      <c r="S6152" s="139"/>
      <c r="T6152" s="123"/>
      <c r="U6152" s="123"/>
      <c r="V6152" s="123"/>
      <c r="W6152" s="137"/>
      <c r="X6152" s="136"/>
      <c r="Y6152" s="137"/>
      <c r="Z6152" s="137"/>
      <c r="AA6152" s="119"/>
      <c r="AB6152" s="119"/>
      <c r="AC6152" s="137"/>
      <c r="AD6152" s="137">
        <f>IF(AND(AC6152="",M6152=""),0,IF((AC6152=""),M6152,IF((M6152=""),AC6152,AC6152+M6152)))</f>
        <v>420000</v>
      </c>
      <c r="AE6152" s="137">
        <f>IF( (X6152=""),AD6152*1,AD6152*(X6152/100) )</f>
        <v>420000</v>
      </c>
      <c r="AF6152" s="137">
        <v>50000000</v>
      </c>
      <c r="AG6152" s="137">
        <f>IF((AF6152-AE6152) &gt; 1,0,IF((AF6152-AE6152)&lt;0,AE6152-AF6152,AF6152-AE6152))</f>
        <v>0</v>
      </c>
      <c r="AH6152" s="137">
        <v>0.01</v>
      </c>
    </row>
    <row r="6153" spans="1:34" s="173" customFormat="1" x14ac:dyDescent="0.55000000000000004">
      <c r="A6153" s="122"/>
      <c r="B6153" s="123">
        <v>2638</v>
      </c>
      <c r="C6153" s="123">
        <v>7043</v>
      </c>
      <c r="D6153" s="135" t="s">
        <v>8458</v>
      </c>
      <c r="E6153" s="123" t="s">
        <v>34</v>
      </c>
      <c r="F6153" s="123">
        <v>23841</v>
      </c>
      <c r="G6153" s="123">
        <v>0</v>
      </c>
      <c r="H6153" s="123">
        <v>0</v>
      </c>
      <c r="I6153" s="136">
        <v>69</v>
      </c>
      <c r="J6153" s="123" t="s">
        <v>38</v>
      </c>
      <c r="K6153" s="137">
        <f>((G6153*400)+(H6153*100))+I6153</f>
        <v>69</v>
      </c>
      <c r="L6153" s="137">
        <v>2175</v>
      </c>
      <c r="M6153" s="137">
        <f>K6153*L6153</f>
        <v>150075</v>
      </c>
      <c r="N6153" s="123"/>
      <c r="O6153" s="108"/>
      <c r="P6153" s="138"/>
      <c r="Q6153" s="108"/>
      <c r="R6153" s="108"/>
      <c r="S6153" s="139"/>
      <c r="T6153" s="123"/>
      <c r="U6153" s="123"/>
      <c r="V6153" s="123"/>
      <c r="W6153" s="137"/>
      <c r="X6153" s="136"/>
      <c r="Y6153" s="137"/>
      <c r="Z6153" s="137"/>
      <c r="AA6153" s="119"/>
      <c r="AB6153" s="119"/>
      <c r="AC6153" s="137"/>
      <c r="AD6153" s="137">
        <f>IF(AND(AC6153="",M6153=""),0,IF((AC6153=""),M6153,IF((M6153=""),AC6153,AC6153+M6153)))</f>
        <v>150075</v>
      </c>
      <c r="AE6153" s="137">
        <f>IF( (X6153=""),AD6153*1,AD6153*(X6153/100) )</f>
        <v>150075</v>
      </c>
      <c r="AF6153" s="137">
        <v>50000000</v>
      </c>
      <c r="AG6153" s="137">
        <f>IF((AF6153-AE6153) &gt; 1,0,IF((AF6153-AE6153)&lt;0,AE6153-AF6153,AF6153-AE6153))</f>
        <v>0</v>
      </c>
      <c r="AH6153" s="137">
        <v>0.01</v>
      </c>
    </row>
    <row r="6154" spans="1:34" s="173" customFormat="1" x14ac:dyDescent="0.55000000000000004">
      <c r="A6154" s="122"/>
      <c r="B6154" s="123">
        <v>2639</v>
      </c>
      <c r="C6154" s="123">
        <v>7042</v>
      </c>
      <c r="D6154" s="135" t="s">
        <v>8459</v>
      </c>
      <c r="E6154" s="123" t="s">
        <v>34</v>
      </c>
      <c r="F6154" s="123">
        <v>23975</v>
      </c>
      <c r="G6154" s="123">
        <v>0</v>
      </c>
      <c r="H6154" s="123">
        <v>0</v>
      </c>
      <c r="I6154" s="136">
        <v>11</v>
      </c>
      <c r="J6154" s="123" t="s">
        <v>38</v>
      </c>
      <c r="K6154" s="137">
        <f>((G6154*400)+(H6154*100))+I6154</f>
        <v>11</v>
      </c>
      <c r="L6154" s="137">
        <v>2175</v>
      </c>
      <c r="M6154" s="137">
        <f>K6154*L6154</f>
        <v>23925</v>
      </c>
      <c r="N6154" s="123"/>
      <c r="O6154" s="108"/>
      <c r="P6154" s="138"/>
      <c r="Q6154" s="108"/>
      <c r="R6154" s="108"/>
      <c r="S6154" s="139"/>
      <c r="T6154" s="123"/>
      <c r="U6154" s="123"/>
      <c r="V6154" s="123"/>
      <c r="W6154" s="137"/>
      <c r="X6154" s="136"/>
      <c r="Y6154" s="137"/>
      <c r="Z6154" s="137"/>
      <c r="AA6154" s="119"/>
      <c r="AB6154" s="119"/>
      <c r="AC6154" s="137"/>
      <c r="AD6154" s="137">
        <f>IF(AND(AC6154="",M6154=""),0,IF((AC6154=""),M6154,IF((M6154=""),AC6154,AC6154+M6154)))</f>
        <v>23925</v>
      </c>
      <c r="AE6154" s="137">
        <f>IF( (X6154=""),AD6154*1,AD6154*(X6154/100) )</f>
        <v>23925</v>
      </c>
      <c r="AF6154" s="137">
        <v>50000000</v>
      </c>
      <c r="AG6154" s="137">
        <f>IF((AF6154-AE6154) &gt; 1,0,IF((AF6154-AE6154)&lt;0,AE6154-AF6154,AF6154-AE6154))</f>
        <v>0</v>
      </c>
      <c r="AH6154" s="137">
        <v>0.01</v>
      </c>
    </row>
    <row r="6155" spans="1:34" s="173" customFormat="1" x14ac:dyDescent="0.55000000000000004">
      <c r="A6155" s="122"/>
      <c r="B6155" s="123"/>
      <c r="C6155" s="123"/>
      <c r="D6155" s="135"/>
      <c r="E6155" s="123"/>
      <c r="F6155" s="123"/>
      <c r="G6155" s="123"/>
      <c r="H6155" s="123"/>
      <c r="I6155" s="136"/>
      <c r="J6155" s="123"/>
      <c r="K6155" s="137"/>
      <c r="L6155" s="137" t="s">
        <v>63</v>
      </c>
      <c r="M6155" s="137">
        <f>SUM(M6152:M6154)</f>
        <v>594000</v>
      </c>
      <c r="N6155" s="123"/>
      <c r="O6155" s="108"/>
      <c r="P6155" s="138"/>
      <c r="Q6155" s="108"/>
      <c r="R6155" s="108"/>
      <c r="S6155" s="139"/>
      <c r="T6155" s="123"/>
      <c r="U6155" s="123"/>
      <c r="V6155" s="123"/>
      <c r="W6155" s="137"/>
      <c r="X6155" s="136"/>
      <c r="Y6155" s="137"/>
      <c r="Z6155" s="137"/>
      <c r="AA6155" s="119"/>
      <c r="AB6155" s="119"/>
      <c r="AC6155" s="137"/>
      <c r="AD6155" s="137"/>
      <c r="AE6155" s="137">
        <f>SUM(AE6152:AE6154)</f>
        <v>594000</v>
      </c>
      <c r="AF6155" s="137"/>
      <c r="AG6155" s="137">
        <f>SUM(AG6152:AG6154)</f>
        <v>0</v>
      </c>
      <c r="AH6155" s="137"/>
    </row>
    <row r="6156" spans="1:34" s="173" customFormat="1" x14ac:dyDescent="0.55000000000000004">
      <c r="A6156" s="122" t="s">
        <v>8462</v>
      </c>
      <c r="B6156" s="123">
        <v>2640</v>
      </c>
      <c r="C6156" s="123">
        <v>7930</v>
      </c>
      <c r="D6156" s="135" t="s">
        <v>8463</v>
      </c>
      <c r="E6156" s="123" t="s">
        <v>34</v>
      </c>
      <c r="F6156" s="123">
        <v>13687</v>
      </c>
      <c r="G6156" s="123">
        <v>1</v>
      </c>
      <c r="H6156" s="123">
        <v>0</v>
      </c>
      <c r="I6156" s="136">
        <v>17</v>
      </c>
      <c r="J6156" s="123" t="s">
        <v>35</v>
      </c>
      <c r="K6156" s="137">
        <f>((G6156*400)+(H6156*100))+I6156</f>
        <v>417</v>
      </c>
      <c r="L6156" s="137">
        <v>850</v>
      </c>
      <c r="M6156" s="137">
        <f>K6156*L6156</f>
        <v>354450</v>
      </c>
      <c r="N6156" s="123">
        <v>1</v>
      </c>
      <c r="O6156" s="108" t="s">
        <v>8460</v>
      </c>
      <c r="P6156" s="138">
        <v>3120101473251</v>
      </c>
      <c r="Q6156" s="108" t="s">
        <v>8461</v>
      </c>
      <c r="R6156" s="108" t="s">
        <v>8464</v>
      </c>
      <c r="S6156" s="139" t="s">
        <v>8465</v>
      </c>
      <c r="T6156" s="123" t="s">
        <v>51</v>
      </c>
      <c r="U6156" s="123" t="s">
        <v>45</v>
      </c>
      <c r="V6156" s="123" t="s">
        <v>52</v>
      </c>
      <c r="W6156" s="137">
        <v>172.8</v>
      </c>
      <c r="X6156" s="136">
        <v>74.95</v>
      </c>
      <c r="Y6156" s="137">
        <v>6750</v>
      </c>
      <c r="Z6156" s="137">
        <f>W6156*Y6156</f>
        <v>1166400</v>
      </c>
      <c r="AA6156" s="119">
        <v>6</v>
      </c>
      <c r="AB6156" s="119">
        <v>6</v>
      </c>
      <c r="AC6156" s="137">
        <f>(Z6156*(100-AB6156))/100</f>
        <v>1096416</v>
      </c>
      <c r="AD6156" s="137">
        <f>IF(AND(AC6156="",M6156=""),0,IF((AC6156=""),M6156, IF( (M6156=""),AC6156,SUM(AC6156:AC6159)+M6156)))</f>
        <v>1817289.75</v>
      </c>
      <c r="AE6156" s="137">
        <f>IF( (X6156=""),AD6156*1,AD6156*(X6156/100) )</f>
        <v>1362058.667625</v>
      </c>
      <c r="AF6156" s="137">
        <v>50000000</v>
      </c>
      <c r="AG6156" s="137">
        <f>IF((AF6156-AE6156) &gt; 1,0,IF((AF6156-AE6156)&lt;0,AE6156-AF6156,AF6156-AE6156))</f>
        <v>0</v>
      </c>
      <c r="AH6156" s="137">
        <v>0.02</v>
      </c>
    </row>
    <row r="6157" spans="1:34" s="173" customFormat="1" x14ac:dyDescent="0.55000000000000004">
      <c r="A6157" s="122"/>
      <c r="B6157" s="123"/>
      <c r="C6157" s="123"/>
      <c r="D6157" s="135"/>
      <c r="E6157" s="123"/>
      <c r="F6157" s="123"/>
      <c r="G6157" s="123"/>
      <c r="H6157" s="123"/>
      <c r="I6157" s="136"/>
      <c r="J6157" s="123"/>
      <c r="K6157" s="137"/>
      <c r="L6157" s="137"/>
      <c r="M6157" s="137"/>
      <c r="N6157" s="123">
        <v>2</v>
      </c>
      <c r="O6157" s="108" t="s">
        <v>8460</v>
      </c>
      <c r="P6157" s="138">
        <v>3120101473251</v>
      </c>
      <c r="Q6157" s="108" t="s">
        <v>8461</v>
      </c>
      <c r="R6157" s="108" t="s">
        <v>8464</v>
      </c>
      <c r="S6157" s="139" t="s">
        <v>8466</v>
      </c>
      <c r="T6157" s="123" t="s">
        <v>51</v>
      </c>
      <c r="U6157" s="123" t="s">
        <v>45</v>
      </c>
      <c r="V6157" s="123" t="s">
        <v>52</v>
      </c>
      <c r="W6157" s="137">
        <v>57.75</v>
      </c>
      <c r="X6157" s="136">
        <v>25.05</v>
      </c>
      <c r="Y6157" s="137">
        <v>6750</v>
      </c>
      <c r="Z6157" s="137">
        <f>W6157*Y6157</f>
        <v>389812.5</v>
      </c>
      <c r="AA6157" s="119">
        <v>6</v>
      </c>
      <c r="AB6157" s="119">
        <v>6</v>
      </c>
      <c r="AC6157" s="137">
        <f>(Z6157*(100-AB6157))/100</f>
        <v>366423.75</v>
      </c>
      <c r="AD6157" s="137">
        <f>IF(AND(AC6157="",M6156=""),0,IF((AC6157=""),M6156, IF( (M6156=""),AC6157,SUM(AC6156:AC6159)+M6156)))</f>
        <v>1817289.75</v>
      </c>
      <c r="AE6157" s="137">
        <f>IF( (X6157=""),AD6157*1,AD6157*(X6157/100) )</f>
        <v>455231.082375</v>
      </c>
      <c r="AF6157" s="137">
        <v>50000000</v>
      </c>
      <c r="AG6157" s="137">
        <f>IF((AF6157-AE6157) &gt; 1,0,IF((AF6157-AE6157)&lt;0,AE6157-AF6157,AF6157-AE6157))</f>
        <v>0</v>
      </c>
      <c r="AH6157" s="137">
        <v>0.02</v>
      </c>
    </row>
    <row r="6158" spans="1:34" s="173" customFormat="1" x14ac:dyDescent="0.55000000000000004">
      <c r="A6158" s="122"/>
      <c r="B6158" s="123"/>
      <c r="C6158" s="123"/>
      <c r="D6158" s="135"/>
      <c r="E6158" s="123"/>
      <c r="F6158" s="123"/>
      <c r="G6158" s="123"/>
      <c r="H6158" s="123"/>
      <c r="I6158" s="136"/>
      <c r="J6158" s="123"/>
      <c r="K6158" s="137"/>
      <c r="L6158" s="137" t="s">
        <v>63</v>
      </c>
      <c r="M6158" s="137">
        <f>SUM(M6156:M6157)</f>
        <v>354450</v>
      </c>
      <c r="N6158" s="123"/>
      <c r="O6158" s="108"/>
      <c r="P6158" s="138"/>
      <c r="Q6158" s="108"/>
      <c r="R6158" s="108"/>
      <c r="S6158" s="139"/>
      <c r="T6158" s="123"/>
      <c r="U6158" s="123"/>
      <c r="V6158" s="123"/>
      <c r="W6158" s="137"/>
      <c r="X6158" s="136"/>
      <c r="Y6158" s="137"/>
      <c r="Z6158" s="137"/>
      <c r="AA6158" s="119"/>
      <c r="AB6158" s="119"/>
      <c r="AC6158" s="137"/>
      <c r="AD6158" s="137"/>
      <c r="AE6158" s="137">
        <f>SUM(AE6156:AE6157)</f>
        <v>1817289.75</v>
      </c>
      <c r="AF6158" s="137"/>
      <c r="AG6158" s="137">
        <f>SUM(AG6156:AG6157)</f>
        <v>0</v>
      </c>
      <c r="AH6158" s="137"/>
    </row>
    <row r="6159" spans="1:34" s="173" customFormat="1" x14ac:dyDescent="0.55000000000000004">
      <c r="A6159" s="122" t="s">
        <v>8469</v>
      </c>
      <c r="B6159" s="123">
        <v>2641</v>
      </c>
      <c r="C6159" s="123">
        <v>7924</v>
      </c>
      <c r="D6159" s="135" t="s">
        <v>8470</v>
      </c>
      <c r="E6159" s="123" t="s">
        <v>34</v>
      </c>
      <c r="F6159" s="123">
        <v>3731</v>
      </c>
      <c r="G6159" s="123">
        <v>0</v>
      </c>
      <c r="H6159" s="123">
        <v>1</v>
      </c>
      <c r="I6159" s="136">
        <v>38.4</v>
      </c>
      <c r="J6159" s="123" t="s">
        <v>68</v>
      </c>
      <c r="K6159" s="137">
        <f>((G6159*400)+(H6159*100))+I6159</f>
        <v>138.4</v>
      </c>
      <c r="L6159" s="137">
        <v>850</v>
      </c>
      <c r="M6159" s="137">
        <f>K6159*L6159</f>
        <v>117640</v>
      </c>
      <c r="N6159" s="123"/>
      <c r="O6159" s="108"/>
      <c r="P6159" s="138"/>
      <c r="Q6159" s="108"/>
      <c r="R6159" s="108"/>
      <c r="S6159" s="139"/>
      <c r="T6159" s="123"/>
      <c r="U6159" s="123"/>
      <c r="V6159" s="123"/>
      <c r="W6159" s="137"/>
      <c r="X6159" s="136"/>
      <c r="Y6159" s="137"/>
      <c r="Z6159" s="137"/>
      <c r="AA6159" s="119"/>
      <c r="AB6159" s="119"/>
      <c r="AC6159" s="137"/>
      <c r="AD6159" s="137">
        <f>IF(AND(AC6159="",M6159=""),0,IF((AC6159=""),M6159,IF((M6159=""),AC6159,AC6159+M6159)))</f>
        <v>117640</v>
      </c>
      <c r="AE6159" s="137">
        <f>IF( (X6159=""),AD6159*1,AD6159*(X6159/100) )</f>
        <v>117640</v>
      </c>
      <c r="AF6159" s="137">
        <v>0</v>
      </c>
      <c r="AG6159" s="137">
        <f>IF((AF6159-AE6159) &gt; 1,0,IF((AF6159-AE6159)&lt;0,AE6159-AF6159,AF6159-AE6159))</f>
        <v>117640</v>
      </c>
      <c r="AH6159" s="137">
        <v>0.3</v>
      </c>
    </row>
    <row r="6160" spans="1:34" s="173" customFormat="1" x14ac:dyDescent="0.55000000000000004">
      <c r="A6160" s="122"/>
      <c r="B6160" s="123">
        <v>2642</v>
      </c>
      <c r="C6160" s="123">
        <v>7923</v>
      </c>
      <c r="D6160" s="135" t="s">
        <v>8471</v>
      </c>
      <c r="E6160" s="123" t="s">
        <v>34</v>
      </c>
      <c r="F6160" s="123">
        <v>19605</v>
      </c>
      <c r="G6160" s="123">
        <v>0</v>
      </c>
      <c r="H6160" s="123">
        <v>1</v>
      </c>
      <c r="I6160" s="136">
        <v>41.7</v>
      </c>
      <c r="J6160" s="123" t="s">
        <v>35</v>
      </c>
      <c r="K6160" s="137">
        <f>((G6160*400)+(H6160*100))+I6160</f>
        <v>141.69999999999999</v>
      </c>
      <c r="L6160" s="137">
        <v>850</v>
      </c>
      <c r="M6160" s="137">
        <f>K6160*L6160</f>
        <v>120444.99999999999</v>
      </c>
      <c r="N6160" s="123">
        <v>1</v>
      </c>
      <c r="O6160" s="108" t="s">
        <v>8467</v>
      </c>
      <c r="P6160" s="138"/>
      <c r="Q6160" s="108" t="s">
        <v>8468</v>
      </c>
      <c r="R6160" s="108" t="s">
        <v>8472</v>
      </c>
      <c r="S6160" s="139"/>
      <c r="T6160" s="123" t="s">
        <v>55</v>
      </c>
      <c r="U6160" s="123" t="s">
        <v>45</v>
      </c>
      <c r="V6160" s="123" t="s">
        <v>52</v>
      </c>
      <c r="W6160" s="137">
        <v>45.9</v>
      </c>
      <c r="X6160" s="136">
        <v>23.94</v>
      </c>
      <c r="Y6160" s="137">
        <v>0</v>
      </c>
      <c r="Z6160" s="137">
        <f>W6160*Y6160</f>
        <v>0</v>
      </c>
      <c r="AA6160" s="119">
        <v>7</v>
      </c>
      <c r="AB6160" s="119">
        <v>7</v>
      </c>
      <c r="AC6160" s="137">
        <f>(Z6160*(100-AB6160))/100</f>
        <v>0</v>
      </c>
      <c r="AD6160" s="137">
        <f>IF(AND(AC6160="",M6160=""),0,IF((AC6160=""),M6160, IF( (M6160=""),AC6160,SUM(AC6160:AC6162)+M6160)))</f>
        <v>1036081.1500000001</v>
      </c>
      <c r="AE6160" s="137">
        <f>IF( (X6160=""),AD6160*1,AD6160*(X6160/100) )</f>
        <v>248037.82731000002</v>
      </c>
      <c r="AF6160" s="137">
        <v>50000000</v>
      </c>
      <c r="AG6160" s="137">
        <f>IF((AF6160-AE6160) &gt; 1,0,IF((AF6160-AE6160)&lt;0,AE6160-AF6160,AF6160-AE6160))</f>
        <v>0</v>
      </c>
      <c r="AH6160" s="137">
        <v>0.02</v>
      </c>
    </row>
    <row r="6161" spans="1:34" s="173" customFormat="1" x14ac:dyDescent="0.55000000000000004">
      <c r="A6161" s="122"/>
      <c r="B6161" s="123"/>
      <c r="C6161" s="123"/>
      <c r="D6161" s="135"/>
      <c r="E6161" s="123"/>
      <c r="F6161" s="123"/>
      <c r="G6161" s="123"/>
      <c r="H6161" s="123"/>
      <c r="I6161" s="136"/>
      <c r="J6161" s="123"/>
      <c r="K6161" s="137"/>
      <c r="L6161" s="137"/>
      <c r="M6161" s="137"/>
      <c r="N6161" s="123">
        <v>2</v>
      </c>
      <c r="O6161" s="108" t="s">
        <v>8467</v>
      </c>
      <c r="P6161" s="138"/>
      <c r="Q6161" s="108" t="s">
        <v>8468</v>
      </c>
      <c r="R6161" s="108" t="s">
        <v>8472</v>
      </c>
      <c r="S6161" s="139" t="s">
        <v>8471</v>
      </c>
      <c r="T6161" s="123" t="s">
        <v>51</v>
      </c>
      <c r="U6161" s="123" t="s">
        <v>45</v>
      </c>
      <c r="V6161" s="123" t="s">
        <v>52</v>
      </c>
      <c r="W6161" s="137">
        <v>145.86000000000001</v>
      </c>
      <c r="X6161" s="136">
        <v>76.06</v>
      </c>
      <c r="Y6161" s="137">
        <v>6750</v>
      </c>
      <c r="Z6161" s="137">
        <f>W6161*Y6161</f>
        <v>984555.00000000012</v>
      </c>
      <c r="AA6161" s="119">
        <v>7</v>
      </c>
      <c r="AB6161" s="119">
        <v>7</v>
      </c>
      <c r="AC6161" s="137">
        <f>(Z6161*(100-AB6161))/100</f>
        <v>915636.15000000014</v>
      </c>
      <c r="AD6161" s="137">
        <f>IF(AND(AC6161="",M6160=""),0,IF((AC6161=""),M6160, IF( (M6160=""),AC6161,SUM(AC6160:AC6162)+M6160)))</f>
        <v>1036081.1500000001</v>
      </c>
      <c r="AE6161" s="137">
        <f>IF( (X6161=""),AD6161*1,AD6161*(X6161/100) )</f>
        <v>788043.32269000018</v>
      </c>
      <c r="AF6161" s="137">
        <v>50000000</v>
      </c>
      <c r="AG6161" s="137">
        <f>IF((AF6161-AE6161) &gt; 1,0,IF((AF6161-AE6161)&lt;0,AE6161-AF6161,AF6161-AE6161))</f>
        <v>0</v>
      </c>
      <c r="AH6161" s="137">
        <v>0.02</v>
      </c>
    </row>
    <row r="6162" spans="1:34" s="173" customFormat="1" x14ac:dyDescent="0.55000000000000004">
      <c r="A6162" s="122"/>
      <c r="B6162" s="123"/>
      <c r="C6162" s="123"/>
      <c r="D6162" s="135"/>
      <c r="E6162" s="123"/>
      <c r="F6162" s="123"/>
      <c r="G6162" s="123"/>
      <c r="H6162" s="123"/>
      <c r="I6162" s="136"/>
      <c r="J6162" s="123"/>
      <c r="K6162" s="137"/>
      <c r="L6162" s="137" t="s">
        <v>63</v>
      </c>
      <c r="M6162" s="137">
        <f>SUM(M6159:M6161)</f>
        <v>238085</v>
      </c>
      <c r="N6162" s="123"/>
      <c r="O6162" s="108"/>
      <c r="P6162" s="138"/>
      <c r="Q6162" s="108"/>
      <c r="R6162" s="108"/>
      <c r="S6162" s="139"/>
      <c r="T6162" s="123"/>
      <c r="U6162" s="123"/>
      <c r="V6162" s="123"/>
      <c r="W6162" s="137"/>
      <c r="X6162" s="136"/>
      <c r="Y6162" s="137"/>
      <c r="Z6162" s="137"/>
      <c r="AA6162" s="119"/>
      <c r="AB6162" s="119"/>
      <c r="AC6162" s="137"/>
      <c r="AD6162" s="137"/>
      <c r="AE6162" s="137">
        <f>SUM(AE6159:AE6161)</f>
        <v>1153721.1500000001</v>
      </c>
      <c r="AF6162" s="137"/>
      <c r="AG6162" s="137">
        <f>SUM(AG6159:AG6161)</f>
        <v>117640</v>
      </c>
      <c r="AH6162" s="137"/>
    </row>
    <row r="6163" spans="1:34" s="173" customFormat="1" x14ac:dyDescent="0.55000000000000004">
      <c r="A6163" s="122" t="s">
        <v>8475</v>
      </c>
      <c r="B6163" s="123">
        <v>2643</v>
      </c>
      <c r="C6163" s="123">
        <v>6921</v>
      </c>
      <c r="D6163" s="135" t="s">
        <v>8476</v>
      </c>
      <c r="E6163" s="123" t="s">
        <v>34</v>
      </c>
      <c r="F6163" s="123">
        <v>23268</v>
      </c>
      <c r="G6163" s="123">
        <v>1</v>
      </c>
      <c r="H6163" s="123">
        <v>0</v>
      </c>
      <c r="I6163" s="136">
        <v>1</v>
      </c>
      <c r="J6163" s="123" t="s">
        <v>35</v>
      </c>
      <c r="K6163" s="137">
        <f>((G6163*400)+(H6163*100))+I6163</f>
        <v>401</v>
      </c>
      <c r="L6163" s="137">
        <v>850</v>
      </c>
      <c r="M6163" s="137">
        <f>K6163*L6163</f>
        <v>340850</v>
      </c>
      <c r="N6163" s="123">
        <v>1</v>
      </c>
      <c r="O6163" s="108" t="s">
        <v>8473</v>
      </c>
      <c r="P6163" s="138">
        <v>3570800392671</v>
      </c>
      <c r="Q6163" s="108" t="s">
        <v>8474</v>
      </c>
      <c r="R6163" s="108" t="s">
        <v>310</v>
      </c>
      <c r="S6163" s="139" t="s">
        <v>8477</v>
      </c>
      <c r="T6163" s="123" t="s">
        <v>51</v>
      </c>
      <c r="U6163" s="123" t="s">
        <v>45</v>
      </c>
      <c r="V6163" s="123" t="s">
        <v>52</v>
      </c>
      <c r="W6163" s="137">
        <v>136.80000000000001</v>
      </c>
      <c r="X6163" s="136">
        <v>4.79</v>
      </c>
      <c r="Y6163" s="137">
        <v>6750</v>
      </c>
      <c r="Z6163" s="137">
        <f t="shared" ref="Z6163:Z6172" si="590">W6163*Y6163</f>
        <v>923400.00000000012</v>
      </c>
      <c r="AA6163" s="119">
        <v>17</v>
      </c>
      <c r="AB6163" s="119">
        <v>24</v>
      </c>
      <c r="AC6163" s="137">
        <f t="shared" ref="AC6163:AC6172" si="591">(Z6163*(100-AB6163))/100</f>
        <v>701784.00000000012</v>
      </c>
      <c r="AD6163" s="137">
        <f>IF(AND(AC6163="",M6163=""),0,IF((AC6163=""),M6163, IF( (M6163=""),AC6163,SUM(AC6163:AC6172)+M6163)))</f>
        <v>14689528.399999999</v>
      </c>
      <c r="AE6163" s="137">
        <f t="shared" ref="AE6163:AE6172" si="592">IF( (X6163=""),AD6163*1,AD6163*(X6163/100) )</f>
        <v>703628.41035999986</v>
      </c>
      <c r="AF6163" s="137">
        <v>50000000</v>
      </c>
      <c r="AG6163" s="137">
        <f t="shared" ref="AG6163:AG6172" si="593">IF((AF6163-AE6163) &gt; 1,0,IF((AF6163-AE6163)&lt;0,AE6163-AF6163,AF6163-AE6163))</f>
        <v>0</v>
      </c>
      <c r="AH6163" s="137">
        <v>0.02</v>
      </c>
    </row>
    <row r="6164" spans="1:34" s="173" customFormat="1" x14ac:dyDescent="0.55000000000000004">
      <c r="A6164" s="122"/>
      <c r="B6164" s="123"/>
      <c r="C6164" s="123"/>
      <c r="D6164" s="135"/>
      <c r="E6164" s="123"/>
      <c r="F6164" s="123"/>
      <c r="G6164" s="123"/>
      <c r="H6164" s="123"/>
      <c r="I6164" s="136"/>
      <c r="J6164" s="123"/>
      <c r="K6164" s="137"/>
      <c r="L6164" s="137"/>
      <c r="M6164" s="137"/>
      <c r="N6164" s="123">
        <v>2</v>
      </c>
      <c r="O6164" s="108" t="s">
        <v>8473</v>
      </c>
      <c r="P6164" s="138">
        <v>3570800392671</v>
      </c>
      <c r="Q6164" s="108" t="s">
        <v>8474</v>
      </c>
      <c r="R6164" s="108" t="s">
        <v>310</v>
      </c>
      <c r="S6164" s="139" t="s">
        <v>8478</v>
      </c>
      <c r="T6164" s="123" t="s">
        <v>73</v>
      </c>
      <c r="U6164" s="123" t="s">
        <v>45</v>
      </c>
      <c r="V6164" s="123" t="s">
        <v>46</v>
      </c>
      <c r="W6164" s="137">
        <v>595</v>
      </c>
      <c r="X6164" s="136">
        <v>20.85</v>
      </c>
      <c r="Y6164" s="137">
        <v>6600</v>
      </c>
      <c r="Z6164" s="137">
        <f t="shared" si="590"/>
        <v>3927000</v>
      </c>
      <c r="AA6164" s="119">
        <v>17</v>
      </c>
      <c r="AB6164" s="119">
        <v>24</v>
      </c>
      <c r="AC6164" s="137">
        <f t="shared" si="591"/>
        <v>2984520</v>
      </c>
      <c r="AD6164" s="137">
        <f>IF(AND(AC6164="",M6163=""),0,IF((AC6164=""),M6163, IF( (M6163=""),AC6164,SUM(AC6163:AC6172)+M6163)))</f>
        <v>14689528.399999999</v>
      </c>
      <c r="AE6164" s="137">
        <f t="shared" si="592"/>
        <v>3062766.6713999999</v>
      </c>
      <c r="AF6164" s="137">
        <v>0</v>
      </c>
      <c r="AG6164" s="137">
        <f t="shared" si="593"/>
        <v>3062766.6713999999</v>
      </c>
      <c r="AH6164" s="137">
        <v>0.02</v>
      </c>
    </row>
    <row r="6165" spans="1:34" s="173" customFormat="1" x14ac:dyDescent="0.55000000000000004">
      <c r="A6165" s="122"/>
      <c r="B6165" s="123"/>
      <c r="C6165" s="123"/>
      <c r="D6165" s="135"/>
      <c r="E6165" s="123"/>
      <c r="F6165" s="123"/>
      <c r="G6165" s="123"/>
      <c r="H6165" s="123"/>
      <c r="I6165" s="136"/>
      <c r="J6165" s="123"/>
      <c r="K6165" s="137"/>
      <c r="L6165" s="137"/>
      <c r="M6165" s="137"/>
      <c r="N6165" s="123">
        <v>3</v>
      </c>
      <c r="O6165" s="108" t="s">
        <v>8473</v>
      </c>
      <c r="P6165" s="138">
        <v>3570800392671</v>
      </c>
      <c r="Q6165" s="108" t="s">
        <v>8474</v>
      </c>
      <c r="R6165" s="108" t="s">
        <v>310</v>
      </c>
      <c r="S6165" s="139" t="s">
        <v>8479</v>
      </c>
      <c r="T6165" s="123" t="s">
        <v>73</v>
      </c>
      <c r="U6165" s="123" t="s">
        <v>45</v>
      </c>
      <c r="V6165" s="123" t="s">
        <v>46</v>
      </c>
      <c r="W6165" s="137">
        <v>1953</v>
      </c>
      <c r="X6165" s="136">
        <v>68.430000000000007</v>
      </c>
      <c r="Y6165" s="137">
        <v>6600</v>
      </c>
      <c r="Z6165" s="137">
        <f t="shared" si="590"/>
        <v>12889800</v>
      </c>
      <c r="AA6165" s="119">
        <v>17</v>
      </c>
      <c r="AB6165" s="119">
        <v>24</v>
      </c>
      <c r="AC6165" s="137">
        <f t="shared" si="591"/>
        <v>9796248</v>
      </c>
      <c r="AD6165" s="137">
        <f>IF(AND(AC6165="",M6163=""),0,IF((AC6165=""),M6163, IF( (M6163=""),AC6165,SUM(AC6163:AC6172)+M6163)))</f>
        <v>14689528.399999999</v>
      </c>
      <c r="AE6165" s="137">
        <f t="shared" si="592"/>
        <v>10052044.284119999</v>
      </c>
      <c r="AF6165" s="137">
        <v>0</v>
      </c>
      <c r="AG6165" s="137">
        <f t="shared" si="593"/>
        <v>10052044.284119999</v>
      </c>
      <c r="AH6165" s="137">
        <v>0.02</v>
      </c>
    </row>
    <row r="6166" spans="1:34" s="173" customFormat="1" x14ac:dyDescent="0.55000000000000004">
      <c r="A6166" s="122"/>
      <c r="B6166" s="123"/>
      <c r="C6166" s="123"/>
      <c r="D6166" s="135"/>
      <c r="E6166" s="123"/>
      <c r="F6166" s="123"/>
      <c r="G6166" s="123"/>
      <c r="H6166" s="123"/>
      <c r="I6166" s="136"/>
      <c r="J6166" s="123"/>
      <c r="K6166" s="137"/>
      <c r="L6166" s="137"/>
      <c r="M6166" s="137"/>
      <c r="N6166" s="123">
        <v>4</v>
      </c>
      <c r="O6166" s="108" t="s">
        <v>8473</v>
      </c>
      <c r="P6166" s="138">
        <v>3570800392671</v>
      </c>
      <c r="Q6166" s="108" t="s">
        <v>8474</v>
      </c>
      <c r="R6166" s="108" t="s">
        <v>310</v>
      </c>
      <c r="S6166" s="139" t="s">
        <v>8480</v>
      </c>
      <c r="T6166" s="123" t="s">
        <v>51</v>
      </c>
      <c r="U6166" s="123" t="s">
        <v>45</v>
      </c>
      <c r="V6166" s="123" t="s">
        <v>46</v>
      </c>
      <c r="W6166" s="137">
        <v>26.64</v>
      </c>
      <c r="X6166" s="136">
        <v>0.93</v>
      </c>
      <c r="Y6166" s="137">
        <v>6750</v>
      </c>
      <c r="Z6166" s="137">
        <f t="shared" si="590"/>
        <v>179820</v>
      </c>
      <c r="AA6166" s="119">
        <v>17</v>
      </c>
      <c r="AB6166" s="119">
        <v>24</v>
      </c>
      <c r="AC6166" s="137">
        <f t="shared" si="591"/>
        <v>136663.20000000001</v>
      </c>
      <c r="AD6166" s="137">
        <f>IF(AND(AC6166="",M6163=""),0,IF((AC6166=""),M6163, IF( (M6163=""),AC6166,SUM(AC6163:AC6172)+M6163)))</f>
        <v>14689528.399999999</v>
      </c>
      <c r="AE6166" s="137">
        <f t="shared" si="592"/>
        <v>136612.61412000001</v>
      </c>
      <c r="AF6166" s="137">
        <v>0</v>
      </c>
      <c r="AG6166" s="137">
        <f t="shared" si="593"/>
        <v>136612.61412000001</v>
      </c>
      <c r="AH6166" s="137">
        <v>0.02</v>
      </c>
    </row>
    <row r="6167" spans="1:34" s="173" customFormat="1" x14ac:dyDescent="0.55000000000000004">
      <c r="A6167" s="122"/>
      <c r="B6167" s="123"/>
      <c r="C6167" s="123"/>
      <c r="D6167" s="135"/>
      <c r="E6167" s="123"/>
      <c r="F6167" s="123"/>
      <c r="G6167" s="123"/>
      <c r="H6167" s="123"/>
      <c r="I6167" s="136"/>
      <c r="J6167" s="123"/>
      <c r="K6167" s="137"/>
      <c r="L6167" s="137"/>
      <c r="M6167" s="137"/>
      <c r="N6167" s="123">
        <v>5</v>
      </c>
      <c r="O6167" s="108" t="s">
        <v>8473</v>
      </c>
      <c r="P6167" s="138">
        <v>3570800392671</v>
      </c>
      <c r="Q6167" s="108" t="s">
        <v>8474</v>
      </c>
      <c r="R6167" s="108" t="s">
        <v>310</v>
      </c>
      <c r="S6167" s="139" t="s">
        <v>8481</v>
      </c>
      <c r="T6167" s="123" t="s">
        <v>51</v>
      </c>
      <c r="U6167" s="123" t="s">
        <v>45</v>
      </c>
      <c r="V6167" s="123" t="s">
        <v>46</v>
      </c>
      <c r="W6167" s="137">
        <v>24</v>
      </c>
      <c r="X6167" s="136">
        <v>0.84</v>
      </c>
      <c r="Y6167" s="137">
        <v>6750</v>
      </c>
      <c r="Z6167" s="137">
        <f t="shared" si="590"/>
        <v>162000</v>
      </c>
      <c r="AA6167" s="119">
        <v>17</v>
      </c>
      <c r="AB6167" s="119">
        <v>24</v>
      </c>
      <c r="AC6167" s="137">
        <f t="shared" si="591"/>
        <v>123120</v>
      </c>
      <c r="AD6167" s="137">
        <f>IF(AND(AC6167="",M6163=""),0,IF((AC6167=""),M6163, IF( (M6163=""),AC6167,SUM(AC6163:AC6172)+M6163)))</f>
        <v>14689528.399999999</v>
      </c>
      <c r="AE6167" s="137">
        <f t="shared" si="592"/>
        <v>123392.03855999999</v>
      </c>
      <c r="AF6167" s="137">
        <v>0</v>
      </c>
      <c r="AG6167" s="137">
        <f t="shared" si="593"/>
        <v>123392.03855999999</v>
      </c>
      <c r="AH6167" s="137">
        <v>0.02</v>
      </c>
    </row>
    <row r="6168" spans="1:34" s="173" customFormat="1" x14ac:dyDescent="0.55000000000000004">
      <c r="A6168" s="122"/>
      <c r="B6168" s="123"/>
      <c r="C6168" s="123"/>
      <c r="D6168" s="135"/>
      <c r="E6168" s="123"/>
      <c r="F6168" s="123"/>
      <c r="G6168" s="123"/>
      <c r="H6168" s="123"/>
      <c r="I6168" s="136"/>
      <c r="J6168" s="123"/>
      <c r="K6168" s="137"/>
      <c r="L6168" s="137"/>
      <c r="M6168" s="137"/>
      <c r="N6168" s="123">
        <v>6</v>
      </c>
      <c r="O6168" s="108" t="s">
        <v>8473</v>
      </c>
      <c r="P6168" s="138">
        <v>3570800392671</v>
      </c>
      <c r="Q6168" s="108" t="s">
        <v>8474</v>
      </c>
      <c r="R6168" s="108" t="s">
        <v>310</v>
      </c>
      <c r="S6168" s="139" t="s">
        <v>8482</v>
      </c>
      <c r="T6168" s="123" t="s">
        <v>51</v>
      </c>
      <c r="U6168" s="123" t="s">
        <v>45</v>
      </c>
      <c r="V6168" s="123" t="s">
        <v>46</v>
      </c>
      <c r="W6168" s="137">
        <v>24</v>
      </c>
      <c r="X6168" s="136">
        <v>0.84</v>
      </c>
      <c r="Y6168" s="137">
        <v>6750</v>
      </c>
      <c r="Z6168" s="137">
        <f t="shared" si="590"/>
        <v>162000</v>
      </c>
      <c r="AA6168" s="119">
        <v>17</v>
      </c>
      <c r="AB6168" s="119">
        <v>24</v>
      </c>
      <c r="AC6168" s="137">
        <f t="shared" si="591"/>
        <v>123120</v>
      </c>
      <c r="AD6168" s="137">
        <f>IF(AND(AC6168="",M6163=""),0,IF((AC6168=""),M6163, IF( (M6163=""),AC6168,SUM(AC6163:AC6172)+M6163)))</f>
        <v>14689528.399999999</v>
      </c>
      <c r="AE6168" s="137">
        <f t="shared" si="592"/>
        <v>123392.03855999999</v>
      </c>
      <c r="AF6168" s="137">
        <v>0</v>
      </c>
      <c r="AG6168" s="137">
        <f t="shared" si="593"/>
        <v>123392.03855999999</v>
      </c>
      <c r="AH6168" s="137">
        <v>0.02</v>
      </c>
    </row>
    <row r="6169" spans="1:34" s="173" customFormat="1" x14ac:dyDescent="0.55000000000000004">
      <c r="A6169" s="122"/>
      <c r="B6169" s="123"/>
      <c r="C6169" s="123"/>
      <c r="D6169" s="135"/>
      <c r="E6169" s="123"/>
      <c r="F6169" s="123"/>
      <c r="G6169" s="123"/>
      <c r="H6169" s="123"/>
      <c r="I6169" s="136"/>
      <c r="J6169" s="123"/>
      <c r="K6169" s="137"/>
      <c r="L6169" s="137"/>
      <c r="M6169" s="137"/>
      <c r="N6169" s="123">
        <v>7</v>
      </c>
      <c r="O6169" s="108" t="s">
        <v>8473</v>
      </c>
      <c r="P6169" s="138">
        <v>3570800392671</v>
      </c>
      <c r="Q6169" s="108" t="s">
        <v>8474</v>
      </c>
      <c r="R6169" s="108" t="s">
        <v>310</v>
      </c>
      <c r="S6169" s="139" t="s">
        <v>8483</v>
      </c>
      <c r="T6169" s="123" t="s">
        <v>51</v>
      </c>
      <c r="U6169" s="123" t="s">
        <v>45</v>
      </c>
      <c r="V6169" s="123" t="s">
        <v>46</v>
      </c>
      <c r="W6169" s="137">
        <v>26.64</v>
      </c>
      <c r="X6169" s="136">
        <v>0.93</v>
      </c>
      <c r="Y6169" s="137">
        <v>6750</v>
      </c>
      <c r="Z6169" s="137">
        <f t="shared" si="590"/>
        <v>179820</v>
      </c>
      <c r="AA6169" s="119">
        <v>17</v>
      </c>
      <c r="AB6169" s="119">
        <v>24</v>
      </c>
      <c r="AC6169" s="137">
        <f t="shared" si="591"/>
        <v>136663.20000000001</v>
      </c>
      <c r="AD6169" s="137">
        <f>IF(AND(AC6169="",M6163=""),0,IF((AC6169=""),M6163, IF( (M6163=""),AC6169,SUM(AC6163:AC6172)+M6163)))</f>
        <v>14689528.399999999</v>
      </c>
      <c r="AE6169" s="137">
        <f t="shared" si="592"/>
        <v>136612.61412000001</v>
      </c>
      <c r="AF6169" s="137">
        <v>0</v>
      </c>
      <c r="AG6169" s="137">
        <f t="shared" si="593"/>
        <v>136612.61412000001</v>
      </c>
      <c r="AH6169" s="137">
        <v>0.02</v>
      </c>
    </row>
    <row r="6170" spans="1:34" s="173" customFormat="1" x14ac:dyDescent="0.55000000000000004">
      <c r="A6170" s="122"/>
      <c r="B6170" s="123"/>
      <c r="C6170" s="123"/>
      <c r="D6170" s="135"/>
      <c r="E6170" s="123"/>
      <c r="F6170" s="123"/>
      <c r="G6170" s="123"/>
      <c r="H6170" s="123"/>
      <c r="I6170" s="136"/>
      <c r="J6170" s="123"/>
      <c r="K6170" s="137"/>
      <c r="L6170" s="137"/>
      <c r="M6170" s="137"/>
      <c r="N6170" s="123">
        <v>8</v>
      </c>
      <c r="O6170" s="108" t="s">
        <v>8473</v>
      </c>
      <c r="P6170" s="138">
        <v>3570800392671</v>
      </c>
      <c r="Q6170" s="108" t="s">
        <v>8474</v>
      </c>
      <c r="R6170" s="108" t="s">
        <v>310</v>
      </c>
      <c r="S6170" s="139" t="s">
        <v>8484</v>
      </c>
      <c r="T6170" s="123" t="s">
        <v>51</v>
      </c>
      <c r="U6170" s="123" t="s">
        <v>45</v>
      </c>
      <c r="V6170" s="123" t="s">
        <v>46</v>
      </c>
      <c r="W6170" s="137">
        <v>24</v>
      </c>
      <c r="X6170" s="136">
        <v>0.84</v>
      </c>
      <c r="Y6170" s="137">
        <v>6750</v>
      </c>
      <c r="Z6170" s="137">
        <f t="shared" si="590"/>
        <v>162000</v>
      </c>
      <c r="AA6170" s="119">
        <v>17</v>
      </c>
      <c r="AB6170" s="119">
        <v>24</v>
      </c>
      <c r="AC6170" s="137">
        <f t="shared" si="591"/>
        <v>123120</v>
      </c>
      <c r="AD6170" s="137">
        <f>IF(AND(AC6170="",M6163=""),0,IF((AC6170=""),M6163, IF( (M6163=""),AC6170,SUM(AC6163:AC6172)+M6163)))</f>
        <v>14689528.399999999</v>
      </c>
      <c r="AE6170" s="137">
        <f t="shared" si="592"/>
        <v>123392.03855999999</v>
      </c>
      <c r="AF6170" s="137">
        <v>0</v>
      </c>
      <c r="AG6170" s="137">
        <f t="shared" si="593"/>
        <v>123392.03855999999</v>
      </c>
      <c r="AH6170" s="137">
        <v>0.02</v>
      </c>
    </row>
    <row r="6171" spans="1:34" s="173" customFormat="1" x14ac:dyDescent="0.55000000000000004">
      <c r="A6171" s="122"/>
      <c r="B6171" s="123"/>
      <c r="C6171" s="123"/>
      <c r="D6171" s="135"/>
      <c r="E6171" s="123"/>
      <c r="F6171" s="123"/>
      <c r="G6171" s="123"/>
      <c r="H6171" s="123"/>
      <c r="I6171" s="136"/>
      <c r="J6171" s="123"/>
      <c r="K6171" s="137"/>
      <c r="L6171" s="137"/>
      <c r="M6171" s="137"/>
      <c r="N6171" s="123">
        <v>9</v>
      </c>
      <c r="O6171" s="108" t="s">
        <v>8473</v>
      </c>
      <c r="P6171" s="138">
        <v>3570800392671</v>
      </c>
      <c r="Q6171" s="108" t="s">
        <v>8474</v>
      </c>
      <c r="R6171" s="108" t="s">
        <v>310</v>
      </c>
      <c r="S6171" s="139" t="s">
        <v>8485</v>
      </c>
      <c r="T6171" s="123" t="s">
        <v>51</v>
      </c>
      <c r="U6171" s="123" t="s">
        <v>45</v>
      </c>
      <c r="V6171" s="123" t="s">
        <v>46</v>
      </c>
      <c r="W6171" s="137">
        <v>24</v>
      </c>
      <c r="X6171" s="136">
        <v>0.84</v>
      </c>
      <c r="Y6171" s="137">
        <v>6750</v>
      </c>
      <c r="Z6171" s="137">
        <f t="shared" si="590"/>
        <v>162000</v>
      </c>
      <c r="AA6171" s="119">
        <v>17</v>
      </c>
      <c r="AB6171" s="119">
        <v>24</v>
      </c>
      <c r="AC6171" s="137">
        <f t="shared" si="591"/>
        <v>123120</v>
      </c>
      <c r="AD6171" s="137">
        <f>IF(AND(AC6171="",M6163=""),0,IF((AC6171=""),M6163, IF( (M6163=""),AC6171,SUM(AC6163:AC6172)+M6163)))</f>
        <v>14689528.399999999</v>
      </c>
      <c r="AE6171" s="137">
        <f t="shared" si="592"/>
        <v>123392.03855999999</v>
      </c>
      <c r="AF6171" s="137">
        <v>0</v>
      </c>
      <c r="AG6171" s="137">
        <f t="shared" si="593"/>
        <v>123392.03855999999</v>
      </c>
      <c r="AH6171" s="137">
        <v>0.02</v>
      </c>
    </row>
    <row r="6172" spans="1:34" s="173" customFormat="1" x14ac:dyDescent="0.55000000000000004">
      <c r="A6172" s="122"/>
      <c r="B6172" s="123"/>
      <c r="C6172" s="123"/>
      <c r="D6172" s="135"/>
      <c r="E6172" s="123"/>
      <c r="F6172" s="123"/>
      <c r="G6172" s="123"/>
      <c r="H6172" s="123"/>
      <c r="I6172" s="136"/>
      <c r="J6172" s="123"/>
      <c r="K6172" s="137"/>
      <c r="L6172" s="137"/>
      <c r="M6172" s="137"/>
      <c r="N6172" s="123">
        <v>10</v>
      </c>
      <c r="O6172" s="108" t="s">
        <v>8473</v>
      </c>
      <c r="P6172" s="138">
        <v>3570800392671</v>
      </c>
      <c r="Q6172" s="108" t="s">
        <v>8474</v>
      </c>
      <c r="R6172" s="108" t="s">
        <v>310</v>
      </c>
      <c r="S6172" s="139" t="s">
        <v>8486</v>
      </c>
      <c r="T6172" s="123" t="s">
        <v>73</v>
      </c>
      <c r="U6172" s="123" t="s">
        <v>45</v>
      </c>
      <c r="V6172" s="123" t="s">
        <v>46</v>
      </c>
      <c r="W6172" s="137">
        <v>20</v>
      </c>
      <c r="X6172" s="136">
        <v>0.7</v>
      </c>
      <c r="Y6172" s="137">
        <v>6600</v>
      </c>
      <c r="Z6172" s="137">
        <f t="shared" si="590"/>
        <v>132000</v>
      </c>
      <c r="AA6172" s="119">
        <v>17</v>
      </c>
      <c r="AB6172" s="119">
        <v>24</v>
      </c>
      <c r="AC6172" s="137">
        <f t="shared" si="591"/>
        <v>100320</v>
      </c>
      <c r="AD6172" s="137">
        <f>IF(AND(AC6172="",M6163=""),0,IF((AC6172=""),M6163, IF( (M6163=""),AC6172,SUM(AC6163:AC6172)+M6163)))</f>
        <v>14689528.399999999</v>
      </c>
      <c r="AE6172" s="137">
        <f t="shared" si="592"/>
        <v>102826.69879999998</v>
      </c>
      <c r="AF6172" s="137">
        <v>0</v>
      </c>
      <c r="AG6172" s="137">
        <f t="shared" si="593"/>
        <v>102826.69879999998</v>
      </c>
      <c r="AH6172" s="137">
        <v>0.02</v>
      </c>
    </row>
    <row r="6173" spans="1:34" s="173" customFormat="1" x14ac:dyDescent="0.55000000000000004">
      <c r="A6173" s="122"/>
      <c r="B6173" s="123"/>
      <c r="C6173" s="123"/>
      <c r="D6173" s="135"/>
      <c r="E6173" s="123"/>
      <c r="F6173" s="123"/>
      <c r="G6173" s="123"/>
      <c r="H6173" s="123"/>
      <c r="I6173" s="136"/>
      <c r="J6173" s="123"/>
      <c r="K6173" s="137"/>
      <c r="L6173" s="137" t="s">
        <v>63</v>
      </c>
      <c r="M6173" s="137">
        <f>SUM(M6163:M6172)</f>
        <v>340850</v>
      </c>
      <c r="N6173" s="123"/>
      <c r="O6173" s="108"/>
      <c r="P6173" s="138"/>
      <c r="Q6173" s="108"/>
      <c r="R6173" s="108"/>
      <c r="S6173" s="139"/>
      <c r="T6173" s="123"/>
      <c r="U6173" s="123"/>
      <c r="V6173" s="123"/>
      <c r="W6173" s="137"/>
      <c r="X6173" s="136"/>
      <c r="Y6173" s="137"/>
      <c r="Z6173" s="137"/>
      <c r="AA6173" s="119"/>
      <c r="AB6173" s="119"/>
      <c r="AC6173" s="137"/>
      <c r="AD6173" s="137"/>
      <c r="AE6173" s="137">
        <f>SUM(AE6163:AE6172)</f>
        <v>14688059.447159993</v>
      </c>
      <c r="AF6173" s="137"/>
      <c r="AG6173" s="137">
        <f>SUM(AG6163:AG6172)</f>
        <v>13984431.036799993</v>
      </c>
      <c r="AH6173" s="137"/>
    </row>
    <row r="6174" spans="1:34" s="173" customFormat="1" x14ac:dyDescent="0.55000000000000004">
      <c r="A6174" s="122" t="s">
        <v>2676</v>
      </c>
      <c r="B6174" s="123">
        <v>2644</v>
      </c>
      <c r="C6174" s="123">
        <v>6990</v>
      </c>
      <c r="D6174" s="135" t="s">
        <v>8487</v>
      </c>
      <c r="E6174" s="123" t="s">
        <v>34</v>
      </c>
      <c r="F6174" s="123">
        <v>23686</v>
      </c>
      <c r="G6174" s="123">
        <v>0</v>
      </c>
      <c r="H6174" s="123">
        <v>0</v>
      </c>
      <c r="I6174" s="136">
        <v>12</v>
      </c>
      <c r="J6174" s="123" t="s">
        <v>68</v>
      </c>
      <c r="K6174" s="137">
        <f>((G6174*400)+(H6174*100))+I6174</f>
        <v>12</v>
      </c>
      <c r="L6174" s="137">
        <v>300</v>
      </c>
      <c r="M6174" s="137">
        <f>K6174*L6174</f>
        <v>3600</v>
      </c>
      <c r="N6174" s="123"/>
      <c r="O6174" s="108"/>
      <c r="P6174" s="138"/>
      <c r="Q6174" s="108"/>
      <c r="R6174" s="108"/>
      <c r="S6174" s="139"/>
      <c r="T6174" s="123"/>
      <c r="U6174" s="123"/>
      <c r="V6174" s="123"/>
      <c r="W6174" s="137"/>
      <c r="X6174" s="136"/>
      <c r="Y6174" s="137"/>
      <c r="Z6174" s="137"/>
      <c r="AA6174" s="119"/>
      <c r="AB6174" s="119"/>
      <c r="AC6174" s="137"/>
      <c r="AD6174" s="137">
        <f>IF(AND(AC6174="",M6174=""),0,IF((AC6174=""),M6174,IF((M6174=""),AC6174,AC6174+M6174)))</f>
        <v>3600</v>
      </c>
      <c r="AE6174" s="137">
        <f>IF( (X6174=""),AD6174*1,AD6174*(X6174/100) )</f>
        <v>3600</v>
      </c>
      <c r="AF6174" s="137">
        <v>0</v>
      </c>
      <c r="AG6174" s="137">
        <f>IF((AF6174-AE6174) &gt; 1,0,IF((AF6174-AE6174)&lt;0,AE6174-AF6174,AF6174-AE6174))</f>
        <v>3600</v>
      </c>
      <c r="AH6174" s="137">
        <v>0.3</v>
      </c>
    </row>
    <row r="6175" spans="1:34" s="173" customFormat="1" x14ac:dyDescent="0.55000000000000004">
      <c r="A6175" s="122"/>
      <c r="B6175" s="123"/>
      <c r="C6175" s="123"/>
      <c r="D6175" s="135"/>
      <c r="E6175" s="123"/>
      <c r="F6175" s="123"/>
      <c r="G6175" s="123"/>
      <c r="H6175" s="123"/>
      <c r="I6175" s="136"/>
      <c r="J6175" s="123"/>
      <c r="K6175" s="137"/>
      <c r="L6175" s="137" t="s">
        <v>63</v>
      </c>
      <c r="M6175" s="137">
        <f>SUM(M6174:M6174)</f>
        <v>3600</v>
      </c>
      <c r="N6175" s="123"/>
      <c r="O6175" s="108"/>
      <c r="P6175" s="138"/>
      <c r="Q6175" s="108"/>
      <c r="R6175" s="108"/>
      <c r="S6175" s="139"/>
      <c r="T6175" s="123"/>
      <c r="U6175" s="123"/>
      <c r="V6175" s="123"/>
      <c r="W6175" s="137"/>
      <c r="X6175" s="136"/>
      <c r="Y6175" s="137"/>
      <c r="Z6175" s="137"/>
      <c r="AA6175" s="119"/>
      <c r="AB6175" s="119"/>
      <c r="AC6175" s="137"/>
      <c r="AD6175" s="137"/>
      <c r="AE6175" s="137">
        <f>SUM(AE6174:AE6174)</f>
        <v>3600</v>
      </c>
      <c r="AF6175" s="137"/>
      <c r="AG6175" s="137">
        <f>SUM(AG6174:AG6174)</f>
        <v>3600</v>
      </c>
      <c r="AH6175" s="137"/>
    </row>
    <row r="6176" spans="1:34" s="173" customFormat="1" x14ac:dyDescent="0.55000000000000004">
      <c r="A6176" s="122" t="s">
        <v>4285</v>
      </c>
      <c r="B6176" s="123">
        <v>2645</v>
      </c>
      <c r="C6176" s="123">
        <v>7638</v>
      </c>
      <c r="D6176" s="135" t="s">
        <v>8490</v>
      </c>
      <c r="E6176" s="123" t="s">
        <v>34</v>
      </c>
      <c r="F6176" s="123">
        <v>7397</v>
      </c>
      <c r="G6176" s="123">
        <v>1</v>
      </c>
      <c r="H6176" s="123">
        <v>1</v>
      </c>
      <c r="I6176" s="136">
        <v>2</v>
      </c>
      <c r="J6176" s="123" t="s">
        <v>35</v>
      </c>
      <c r="K6176" s="137">
        <f>((G6176*400)+(H6176*100))+I6176</f>
        <v>502</v>
      </c>
      <c r="L6176" s="137">
        <v>625</v>
      </c>
      <c r="M6176" s="137">
        <f>K6176*L6176</f>
        <v>313750</v>
      </c>
      <c r="N6176" s="123">
        <v>1</v>
      </c>
      <c r="O6176" s="108" t="s">
        <v>8488</v>
      </c>
      <c r="P6176" s="138">
        <v>3570800185877</v>
      </c>
      <c r="Q6176" s="108" t="s">
        <v>8489</v>
      </c>
      <c r="R6176" s="108" t="s">
        <v>4287</v>
      </c>
      <c r="S6176" s="139" t="s">
        <v>8491</v>
      </c>
      <c r="T6176" s="123" t="s">
        <v>95</v>
      </c>
      <c r="U6176" s="123" t="s">
        <v>45</v>
      </c>
      <c r="V6176" s="123" t="s">
        <v>75</v>
      </c>
      <c r="W6176" s="137">
        <v>153</v>
      </c>
      <c r="X6176" s="136">
        <v>53.24</v>
      </c>
      <c r="Y6176" s="137">
        <v>5500</v>
      </c>
      <c r="Z6176" s="137">
        <f>W6176*Y6176</f>
        <v>841500</v>
      </c>
      <c r="AA6176" s="119">
        <v>7</v>
      </c>
      <c r="AB6176" s="119">
        <v>7</v>
      </c>
      <c r="AC6176" s="137">
        <f>(Z6176*(100-AB6176))/100</f>
        <v>782595</v>
      </c>
      <c r="AD6176" s="137">
        <f>IF(AND(AC6176="",M6176=""),0,IF((AC6176=""),M6176, IF( (M6176=""),AC6176,SUM(AC6176:AC6181)+M6176)))</f>
        <v>4347908.2</v>
      </c>
      <c r="AE6176" s="137">
        <f>IF( (X6176=""),AD6176*1,AD6176*(X6176/100) )</f>
        <v>2314826.3256800002</v>
      </c>
      <c r="AF6176" s="137">
        <v>0</v>
      </c>
      <c r="AG6176" s="137">
        <f>IF((AF6176-AE6176) &gt; 1,0,IF((AF6176-AE6176)&lt;0,AE6176-AF6176,AF6176-AE6176))</f>
        <v>2314826.3256800002</v>
      </c>
      <c r="AH6176" s="137">
        <v>0.3</v>
      </c>
    </row>
    <row r="6177" spans="1:34" s="173" customFormat="1" x14ac:dyDescent="0.55000000000000004">
      <c r="A6177" s="122"/>
      <c r="B6177" s="123"/>
      <c r="C6177" s="123"/>
      <c r="D6177" s="135"/>
      <c r="E6177" s="123"/>
      <c r="F6177" s="123"/>
      <c r="G6177" s="123"/>
      <c r="H6177" s="123"/>
      <c r="I6177" s="136"/>
      <c r="J6177" s="123"/>
      <c r="K6177" s="137"/>
      <c r="L6177" s="137"/>
      <c r="M6177" s="137"/>
      <c r="N6177" s="123">
        <v>2</v>
      </c>
      <c r="O6177" s="108" t="s">
        <v>8488</v>
      </c>
      <c r="P6177" s="138">
        <v>3570800185877</v>
      </c>
      <c r="Q6177" s="108" t="s">
        <v>8489</v>
      </c>
      <c r="R6177" s="108" t="s">
        <v>4287</v>
      </c>
      <c r="S6177" s="139" t="s">
        <v>8492</v>
      </c>
      <c r="T6177" s="123" t="s">
        <v>95</v>
      </c>
      <c r="U6177" s="123" t="s">
        <v>45</v>
      </c>
      <c r="V6177" s="123" t="s">
        <v>75</v>
      </c>
      <c r="W6177" s="137">
        <v>88.8</v>
      </c>
      <c r="X6177" s="136">
        <v>30.9</v>
      </c>
      <c r="Y6177" s="137">
        <v>5500</v>
      </c>
      <c r="Z6177" s="137">
        <f>W6177*Y6177</f>
        <v>488400</v>
      </c>
      <c r="AA6177" s="119">
        <v>7</v>
      </c>
      <c r="AB6177" s="119">
        <v>7</v>
      </c>
      <c r="AC6177" s="137">
        <f>(Z6177*(100-AB6177))/100</f>
        <v>454212</v>
      </c>
      <c r="AD6177" s="137">
        <f>IF(AND(AC6177="",M6176=""),0,IF((AC6177=""),M6176, IF( (M6176=""),AC6177,SUM(AC6176:AC6181)+M6176)))</f>
        <v>4347908.2</v>
      </c>
      <c r="AE6177" s="137">
        <f>IF( (X6177=""),AD6177*1,AD6177*(X6177/100) )</f>
        <v>1343503.6338</v>
      </c>
      <c r="AF6177" s="137">
        <v>0</v>
      </c>
      <c r="AG6177" s="137">
        <f>IF((AF6177-AE6177) &gt; 1,0,IF((AF6177-AE6177)&lt;0,AE6177-AF6177,AF6177-AE6177))</f>
        <v>1343503.6338</v>
      </c>
      <c r="AH6177" s="137">
        <v>0.3</v>
      </c>
    </row>
    <row r="6178" spans="1:34" s="173" customFormat="1" x14ac:dyDescent="0.55000000000000004">
      <c r="A6178" s="122"/>
      <c r="B6178" s="123"/>
      <c r="C6178" s="123"/>
      <c r="D6178" s="135"/>
      <c r="E6178" s="123"/>
      <c r="F6178" s="123"/>
      <c r="G6178" s="123"/>
      <c r="H6178" s="123"/>
      <c r="I6178" s="136"/>
      <c r="J6178" s="123"/>
      <c r="K6178" s="137"/>
      <c r="L6178" s="137"/>
      <c r="M6178" s="137"/>
      <c r="N6178" s="123">
        <v>3</v>
      </c>
      <c r="O6178" s="108" t="s">
        <v>8488</v>
      </c>
      <c r="P6178" s="138">
        <v>3570800185877</v>
      </c>
      <c r="Q6178" s="108" t="s">
        <v>8489</v>
      </c>
      <c r="R6178" s="108" t="s">
        <v>4287</v>
      </c>
      <c r="S6178" s="139" t="s">
        <v>8493</v>
      </c>
      <c r="T6178" s="123" t="s">
        <v>51</v>
      </c>
      <c r="U6178" s="123" t="s">
        <v>45</v>
      </c>
      <c r="V6178" s="123" t="s">
        <v>52</v>
      </c>
      <c r="W6178" s="137">
        <v>45.6</v>
      </c>
      <c r="X6178" s="136">
        <v>15.87</v>
      </c>
      <c r="Y6178" s="137">
        <v>6750</v>
      </c>
      <c r="Z6178" s="137">
        <f>W6178*Y6178</f>
        <v>307800</v>
      </c>
      <c r="AA6178" s="119">
        <v>7</v>
      </c>
      <c r="AB6178" s="119">
        <v>7</v>
      </c>
      <c r="AC6178" s="137">
        <f>(Z6178*(100-AB6178))/100</f>
        <v>286254</v>
      </c>
      <c r="AD6178" s="137">
        <f>IF(AND(AC6178="",M6176=""),0,IF((AC6178=""),M6176, IF( (M6176=""),AC6178,SUM(AC6176:AC6181)+M6176)))</f>
        <v>4347908.2</v>
      </c>
      <c r="AE6178" s="137">
        <f>IF( (X6178=""),AD6178*1,AD6178*(X6178/100) )</f>
        <v>690013.03133999999</v>
      </c>
      <c r="AF6178" s="137">
        <v>0</v>
      </c>
      <c r="AG6178" s="137">
        <f>IF((AF6178-AE6178) &gt; 1,0,IF((AF6178-AE6178)&lt;0,AE6178-AF6178,AF6178-AE6178))</f>
        <v>690013.03133999999</v>
      </c>
      <c r="AH6178" s="137">
        <v>0.02</v>
      </c>
    </row>
    <row r="6179" spans="1:34" s="173" customFormat="1" x14ac:dyDescent="0.55000000000000004">
      <c r="A6179" s="122"/>
      <c r="B6179" s="123"/>
      <c r="C6179" s="123"/>
      <c r="D6179" s="135"/>
      <c r="E6179" s="123"/>
      <c r="F6179" s="123"/>
      <c r="G6179" s="123"/>
      <c r="H6179" s="123"/>
      <c r="I6179" s="136"/>
      <c r="J6179" s="123"/>
      <c r="K6179" s="137"/>
      <c r="L6179" s="137" t="s">
        <v>63</v>
      </c>
      <c r="M6179" s="137">
        <f>SUM(M6176:M6178)</f>
        <v>313750</v>
      </c>
      <c r="N6179" s="123"/>
      <c r="O6179" s="108"/>
      <c r="P6179" s="138"/>
      <c r="Q6179" s="108"/>
      <c r="R6179" s="108"/>
      <c r="S6179" s="139"/>
      <c r="T6179" s="123"/>
      <c r="U6179" s="123"/>
      <c r="V6179" s="123"/>
      <c r="W6179" s="137"/>
      <c r="X6179" s="136"/>
      <c r="Y6179" s="137"/>
      <c r="Z6179" s="137"/>
      <c r="AA6179" s="119"/>
      <c r="AB6179" s="119"/>
      <c r="AC6179" s="137"/>
      <c r="AD6179" s="137"/>
      <c r="AE6179" s="137">
        <f>SUM(AE6176:AE6178)</f>
        <v>4348342.9908199999</v>
      </c>
      <c r="AF6179" s="137"/>
      <c r="AG6179" s="137">
        <f>SUM(AG6176:AG6178)</f>
        <v>4348342.9908199999</v>
      </c>
      <c r="AH6179" s="137"/>
    </row>
    <row r="6180" spans="1:34" s="173" customFormat="1" x14ac:dyDescent="0.55000000000000004">
      <c r="A6180" s="122" t="s">
        <v>8496</v>
      </c>
      <c r="B6180" s="123">
        <v>2646</v>
      </c>
      <c r="C6180" s="123">
        <v>7428</v>
      </c>
      <c r="D6180" s="135" t="s">
        <v>8497</v>
      </c>
      <c r="E6180" s="123" t="s">
        <v>34</v>
      </c>
      <c r="F6180" s="123">
        <v>8262</v>
      </c>
      <c r="G6180" s="123">
        <v>0</v>
      </c>
      <c r="H6180" s="123">
        <v>1</v>
      </c>
      <c r="I6180" s="136">
        <v>96</v>
      </c>
      <c r="J6180" s="123" t="s">
        <v>35</v>
      </c>
      <c r="K6180" s="137">
        <f>((G6180*400)+(H6180*100))+I6180</f>
        <v>196</v>
      </c>
      <c r="L6180" s="137">
        <v>1650</v>
      </c>
      <c r="M6180" s="137">
        <f>K6180*L6180</f>
        <v>323400</v>
      </c>
      <c r="N6180" s="123">
        <v>1</v>
      </c>
      <c r="O6180" s="108" t="s">
        <v>8494</v>
      </c>
      <c r="P6180" s="138"/>
      <c r="Q6180" s="108" t="s">
        <v>8495</v>
      </c>
      <c r="R6180" s="108" t="s">
        <v>8498</v>
      </c>
      <c r="S6180" s="139" t="s">
        <v>8499</v>
      </c>
      <c r="T6180" s="123" t="s">
        <v>51</v>
      </c>
      <c r="U6180" s="123" t="s">
        <v>45</v>
      </c>
      <c r="V6180" s="123" t="s">
        <v>52</v>
      </c>
      <c r="W6180" s="137">
        <v>235.6</v>
      </c>
      <c r="X6180" s="136">
        <v>53.94</v>
      </c>
      <c r="Y6180" s="137">
        <v>6750</v>
      </c>
      <c r="Z6180" s="137">
        <f>W6180*Y6180</f>
        <v>1590300</v>
      </c>
      <c r="AA6180" s="119">
        <v>6</v>
      </c>
      <c r="AB6180" s="119">
        <v>6</v>
      </c>
      <c r="AC6180" s="137">
        <f>(Z6180*(100-AB6180))/100</f>
        <v>1494882</v>
      </c>
      <c r="AD6180" s="137">
        <f>IF(AND(AC6180="",M6180=""),0,IF((AC6180=""),M6180, IF( (M6180=""),AC6180,SUM(AC6180:AC6183)+M6180)))</f>
        <v>2834497.2</v>
      </c>
      <c r="AE6180" s="137">
        <f>IF( (X6180=""),AD6180*1,AD6180*(X6180/100) )</f>
        <v>1528927.7896800002</v>
      </c>
      <c r="AF6180" s="137">
        <v>50000000</v>
      </c>
      <c r="AG6180" s="137">
        <f>IF((AF6180-AE6180) &gt; 1,0,IF((AF6180-AE6180)&lt;0,AE6180-AF6180,AF6180-AE6180))</f>
        <v>0</v>
      </c>
      <c r="AH6180" s="137">
        <v>0.02</v>
      </c>
    </row>
    <row r="6181" spans="1:34" s="173" customFormat="1" x14ac:dyDescent="0.55000000000000004">
      <c r="A6181" s="122"/>
      <c r="B6181" s="123"/>
      <c r="C6181" s="123"/>
      <c r="D6181" s="135"/>
      <c r="E6181" s="123"/>
      <c r="F6181" s="123"/>
      <c r="G6181" s="123"/>
      <c r="H6181" s="123"/>
      <c r="I6181" s="136"/>
      <c r="J6181" s="123"/>
      <c r="K6181" s="137"/>
      <c r="L6181" s="137"/>
      <c r="M6181" s="137"/>
      <c r="N6181" s="123">
        <v>2</v>
      </c>
      <c r="O6181" s="108" t="s">
        <v>8494</v>
      </c>
      <c r="P6181" s="138"/>
      <c r="Q6181" s="108" t="s">
        <v>8495</v>
      </c>
      <c r="R6181" s="108" t="s">
        <v>8498</v>
      </c>
      <c r="S6181" s="139" t="s">
        <v>8500</v>
      </c>
      <c r="T6181" s="123" t="s">
        <v>51</v>
      </c>
      <c r="U6181" s="123" t="s">
        <v>45</v>
      </c>
      <c r="V6181" s="123" t="s">
        <v>52</v>
      </c>
      <c r="W6181" s="137">
        <v>160.16</v>
      </c>
      <c r="X6181" s="136">
        <v>36.67</v>
      </c>
      <c r="Y6181" s="137">
        <v>6750</v>
      </c>
      <c r="Z6181" s="137">
        <f>W6181*Y6181</f>
        <v>1081080</v>
      </c>
      <c r="AA6181" s="119">
        <v>6</v>
      </c>
      <c r="AB6181" s="119">
        <v>6</v>
      </c>
      <c r="AC6181" s="137">
        <f>(Z6181*(100-AB6181))/100</f>
        <v>1016215.2</v>
      </c>
      <c r="AD6181" s="137">
        <f>IF(AND(AC6181="",M6180=""),0,IF((AC6181=""),M6180, IF( (M6180=""),AC6181,SUM(AC6180:AC6183)+M6180)))</f>
        <v>2834497.2</v>
      </c>
      <c r="AE6181" s="137">
        <f>IF( (X6181=""),AD6181*1,AD6181*(X6181/100) )</f>
        <v>1039410.1232400001</v>
      </c>
      <c r="AF6181" s="137">
        <v>50000000</v>
      </c>
      <c r="AG6181" s="137">
        <f>IF((AF6181-AE6181) &gt; 1,0,IF((AF6181-AE6181)&lt;0,AE6181-AF6181,AF6181-AE6181))</f>
        <v>0</v>
      </c>
      <c r="AH6181" s="137">
        <v>0.02</v>
      </c>
    </row>
    <row r="6182" spans="1:34" s="173" customFormat="1" x14ac:dyDescent="0.55000000000000004">
      <c r="A6182" s="122"/>
      <c r="B6182" s="123"/>
      <c r="C6182" s="123"/>
      <c r="D6182" s="135"/>
      <c r="E6182" s="123"/>
      <c r="F6182" s="123"/>
      <c r="G6182" s="123"/>
      <c r="H6182" s="123"/>
      <c r="I6182" s="136"/>
      <c r="J6182" s="123"/>
      <c r="K6182" s="137"/>
      <c r="L6182" s="137"/>
      <c r="M6182" s="137"/>
      <c r="N6182" s="123">
        <v>3</v>
      </c>
      <c r="O6182" s="108" t="s">
        <v>8494</v>
      </c>
      <c r="P6182" s="138"/>
      <c r="Q6182" s="108" t="s">
        <v>8495</v>
      </c>
      <c r="R6182" s="108" t="s">
        <v>8498</v>
      </c>
      <c r="S6182" s="139" t="s">
        <v>8501</v>
      </c>
      <c r="T6182" s="123" t="s">
        <v>55</v>
      </c>
      <c r="U6182" s="123" t="s">
        <v>45</v>
      </c>
      <c r="V6182" s="123" t="s">
        <v>52</v>
      </c>
      <c r="W6182" s="137">
        <v>41</v>
      </c>
      <c r="X6182" s="136">
        <v>9.39</v>
      </c>
      <c r="Y6182" s="137">
        <v>0</v>
      </c>
      <c r="Z6182" s="137">
        <f>W6182*Y6182</f>
        <v>0</v>
      </c>
      <c r="AA6182" s="119">
        <v>6</v>
      </c>
      <c r="AB6182" s="119">
        <v>6</v>
      </c>
      <c r="AC6182" s="137">
        <f>(Z6182*(100-AB6182))/100</f>
        <v>0</v>
      </c>
      <c r="AD6182" s="137">
        <f>IF(AND(AC6182="",M6180=""),0,IF((AC6182=""),M6180, IF( (M6180=""),AC6182,SUM(AC6180:AC6183)+M6180)))</f>
        <v>2834497.2</v>
      </c>
      <c r="AE6182" s="137">
        <f>IF( (X6182=""),AD6182*1,AD6182*(X6182/100) )</f>
        <v>266159.28708000004</v>
      </c>
      <c r="AF6182" s="137">
        <v>50000000</v>
      </c>
      <c r="AG6182" s="137">
        <f>IF((AF6182-AE6182) &gt; 1,0,IF((AF6182-AE6182)&lt;0,AE6182-AF6182,AF6182-AE6182))</f>
        <v>0</v>
      </c>
      <c r="AH6182" s="137">
        <v>0.02</v>
      </c>
    </row>
    <row r="6183" spans="1:34" s="173" customFormat="1" x14ac:dyDescent="0.55000000000000004">
      <c r="A6183" s="122"/>
      <c r="B6183" s="123"/>
      <c r="C6183" s="123"/>
      <c r="D6183" s="135"/>
      <c r="E6183" s="123"/>
      <c r="F6183" s="123"/>
      <c r="G6183" s="123"/>
      <c r="H6183" s="123"/>
      <c r="I6183" s="136"/>
      <c r="J6183" s="123"/>
      <c r="K6183" s="137"/>
      <c r="L6183" s="137" t="s">
        <v>63</v>
      </c>
      <c r="M6183" s="137">
        <f>SUM(M6180:M6182)</f>
        <v>323400</v>
      </c>
      <c r="N6183" s="123"/>
      <c r="O6183" s="108"/>
      <c r="P6183" s="138"/>
      <c r="Q6183" s="108"/>
      <c r="R6183" s="108"/>
      <c r="S6183" s="139"/>
      <c r="T6183" s="123"/>
      <c r="U6183" s="123"/>
      <c r="V6183" s="123"/>
      <c r="W6183" s="137"/>
      <c r="X6183" s="136"/>
      <c r="Y6183" s="137"/>
      <c r="Z6183" s="137"/>
      <c r="AA6183" s="119"/>
      <c r="AB6183" s="119"/>
      <c r="AC6183" s="137"/>
      <c r="AD6183" s="137"/>
      <c r="AE6183" s="137">
        <f>SUM(AE6180:AE6182)</f>
        <v>2834497.2</v>
      </c>
      <c r="AF6183" s="137"/>
      <c r="AG6183" s="137">
        <f>SUM(AG6180:AG6182)</f>
        <v>0</v>
      </c>
      <c r="AH6183" s="137"/>
    </row>
    <row r="6184" spans="1:34" s="173" customFormat="1" x14ac:dyDescent="0.55000000000000004">
      <c r="A6184" s="122" t="s">
        <v>8523</v>
      </c>
      <c r="B6184" s="123">
        <v>2647</v>
      </c>
      <c r="C6184" s="123">
        <v>9230</v>
      </c>
      <c r="D6184" s="135" t="s">
        <v>8524</v>
      </c>
      <c r="E6184" s="123" t="s">
        <v>34</v>
      </c>
      <c r="F6184" s="123">
        <v>18431</v>
      </c>
      <c r="G6184" s="123">
        <v>0</v>
      </c>
      <c r="H6184" s="123">
        <v>0</v>
      </c>
      <c r="I6184" s="136">
        <v>88</v>
      </c>
      <c r="J6184" s="123" t="s">
        <v>35</v>
      </c>
      <c r="K6184" s="137">
        <f>((G6184*400)+(H6184*100))+I6184</f>
        <v>88</v>
      </c>
      <c r="L6184" s="137">
        <v>325</v>
      </c>
      <c r="M6184" s="137">
        <f>K6184*L6184</f>
        <v>28600</v>
      </c>
      <c r="N6184" s="123">
        <v>1</v>
      </c>
      <c r="O6184" s="108" t="s">
        <v>8521</v>
      </c>
      <c r="P6184" s="138">
        <v>3570800190513</v>
      </c>
      <c r="Q6184" s="108" t="s">
        <v>8522</v>
      </c>
      <c r="R6184" s="108" t="s">
        <v>8525</v>
      </c>
      <c r="S6184" s="139" t="s">
        <v>8526</v>
      </c>
      <c r="T6184" s="123" t="s">
        <v>51</v>
      </c>
      <c r="U6184" s="123" t="s">
        <v>74</v>
      </c>
      <c r="V6184" s="123" t="s">
        <v>52</v>
      </c>
      <c r="W6184" s="137">
        <v>63.6</v>
      </c>
      <c r="X6184" s="136">
        <v>100</v>
      </c>
      <c r="Y6184" s="137">
        <v>6750</v>
      </c>
      <c r="Z6184" s="137">
        <f>W6184*Y6184</f>
        <v>429300</v>
      </c>
      <c r="AA6184" s="119">
        <v>21</v>
      </c>
      <c r="AB6184" s="119">
        <v>93</v>
      </c>
      <c r="AC6184" s="137">
        <f>(Z6184*(100-AB6184))/100</f>
        <v>30051</v>
      </c>
      <c r="AD6184" s="137">
        <f>IF(AND(AC6184="",M6184=""),0,IF((AC6184=""),M6184, IF( (M6184=""),AC6184,SUM(AC6184:AC6188)+M6184)))</f>
        <v>58651</v>
      </c>
      <c r="AE6184" s="137">
        <f>IF( (X6184=""),AD6184*1,AD6184*(X6184/100) )</f>
        <v>58651</v>
      </c>
      <c r="AF6184" s="137">
        <v>50000000</v>
      </c>
      <c r="AG6184" s="137">
        <f>IF((AF6184-AE6184) &gt; 1,0,IF((AF6184-AE6184)&lt;0,AE6184-AF6184,AF6184-AE6184))</f>
        <v>0</v>
      </c>
      <c r="AH6184" s="137">
        <v>0.02</v>
      </c>
    </row>
    <row r="6185" spans="1:34" s="173" customFormat="1" x14ac:dyDescent="0.55000000000000004">
      <c r="A6185" s="122"/>
      <c r="B6185" s="123"/>
      <c r="C6185" s="123"/>
      <c r="D6185" s="135"/>
      <c r="E6185" s="123"/>
      <c r="F6185" s="123"/>
      <c r="G6185" s="123"/>
      <c r="H6185" s="123"/>
      <c r="I6185" s="136"/>
      <c r="J6185" s="123"/>
      <c r="K6185" s="137"/>
      <c r="L6185" s="137"/>
      <c r="M6185" s="137"/>
      <c r="N6185" s="123"/>
      <c r="O6185" s="108"/>
      <c r="P6185" s="138"/>
      <c r="Q6185" s="108"/>
      <c r="R6185" s="108"/>
      <c r="S6185" s="139"/>
      <c r="T6185" s="123"/>
      <c r="U6185" s="123"/>
      <c r="V6185" s="123"/>
      <c r="W6185" s="137"/>
      <c r="X6185" s="136"/>
      <c r="Y6185" s="137"/>
      <c r="Z6185" s="137"/>
      <c r="AA6185" s="119"/>
      <c r="AB6185" s="119"/>
      <c r="AC6185" s="137"/>
      <c r="AD6185" s="137"/>
      <c r="AE6185" s="137"/>
      <c r="AF6185" s="137"/>
      <c r="AG6185" s="137"/>
      <c r="AH6185" s="137"/>
    </row>
    <row r="6186" spans="1:34" s="173" customFormat="1" x14ac:dyDescent="0.55000000000000004">
      <c r="A6186" s="122"/>
      <c r="B6186" s="123"/>
      <c r="C6186" s="123"/>
      <c r="D6186" s="135"/>
      <c r="E6186" s="123"/>
      <c r="F6186" s="123"/>
      <c r="G6186" s="123"/>
      <c r="H6186" s="123"/>
      <c r="I6186" s="136"/>
      <c r="J6186" s="123"/>
      <c r="K6186" s="137"/>
      <c r="L6186" s="137"/>
      <c r="M6186" s="137"/>
      <c r="N6186" s="123"/>
      <c r="O6186" s="108"/>
      <c r="P6186" s="138"/>
      <c r="Q6186" s="108"/>
      <c r="R6186" s="108"/>
      <c r="S6186" s="139"/>
      <c r="T6186" s="123"/>
      <c r="U6186" s="123"/>
      <c r="V6186" s="123"/>
      <c r="W6186" s="137"/>
      <c r="X6186" s="136"/>
      <c r="Y6186" s="137"/>
      <c r="Z6186" s="137"/>
      <c r="AA6186" s="119"/>
      <c r="AB6186" s="119"/>
      <c r="AC6186" s="137"/>
      <c r="AD6186" s="137"/>
      <c r="AE6186" s="137"/>
      <c r="AF6186" s="137"/>
      <c r="AG6186" s="137"/>
      <c r="AH6186" s="137"/>
    </row>
    <row r="6187" spans="1:34" s="173" customFormat="1" x14ac:dyDescent="0.55000000000000004">
      <c r="A6187" s="122"/>
      <c r="B6187" s="123"/>
      <c r="C6187" s="123"/>
      <c r="D6187" s="135"/>
      <c r="E6187" s="123"/>
      <c r="F6187" s="123"/>
      <c r="G6187" s="123">
        <v>6</v>
      </c>
      <c r="H6187" s="123">
        <v>0</v>
      </c>
      <c r="I6187" s="136">
        <v>0</v>
      </c>
      <c r="J6187" s="123" t="s">
        <v>38</v>
      </c>
      <c r="K6187" s="137">
        <f>((G6187*400)+(H6187*100))+I6187</f>
        <v>2400</v>
      </c>
      <c r="L6187" s="137">
        <v>325</v>
      </c>
      <c r="M6187" s="137">
        <f>K6187*L6187</f>
        <v>780000</v>
      </c>
      <c r="N6187" s="123"/>
      <c r="O6187" s="108"/>
      <c r="P6187" s="138"/>
      <c r="Q6187" s="108"/>
      <c r="R6187" s="108"/>
      <c r="S6187" s="139"/>
      <c r="T6187" s="123"/>
      <c r="U6187" s="123"/>
      <c r="V6187" s="123"/>
      <c r="W6187" s="137"/>
      <c r="X6187" s="136"/>
      <c r="Y6187" s="137"/>
      <c r="Z6187" s="137"/>
      <c r="AA6187" s="119"/>
      <c r="AB6187" s="119"/>
      <c r="AC6187" s="137"/>
      <c r="AD6187" s="137">
        <f>IF(AND(AC6187="",M6187=""),0,IF((AC6187=""),M6187,IF((M6187=""),AC6187,AC6187+M6187)))</f>
        <v>780000</v>
      </c>
      <c r="AE6187" s="137">
        <f>IF( (X6187=""),AD6187*1,AD6187*(X6187/100) )</f>
        <v>780000</v>
      </c>
      <c r="AF6187" s="137">
        <v>50000000</v>
      </c>
      <c r="AG6187" s="137">
        <f>IF((AF6187-AE6187) &gt; 1,0,IF((AF6187-AE6187)&lt;0,AE6187-AF6187,AF6187-AE6187))</f>
        <v>0</v>
      </c>
      <c r="AH6187" s="137">
        <v>0.01</v>
      </c>
    </row>
    <row r="6188" spans="1:34" s="173" customFormat="1" x14ac:dyDescent="0.55000000000000004">
      <c r="A6188" s="122"/>
      <c r="B6188" s="123"/>
      <c r="C6188" s="123"/>
      <c r="D6188" s="135"/>
      <c r="E6188" s="123"/>
      <c r="F6188" s="123"/>
      <c r="G6188" s="123"/>
      <c r="H6188" s="123"/>
      <c r="I6188" s="136"/>
      <c r="J6188" s="123"/>
      <c r="K6188" s="137"/>
      <c r="L6188" s="137" t="s">
        <v>63</v>
      </c>
      <c r="M6188" s="137">
        <f>SUM(M6184:M6185)</f>
        <v>28600</v>
      </c>
      <c r="N6188" s="123"/>
      <c r="O6188" s="108"/>
      <c r="P6188" s="138"/>
      <c r="Q6188" s="108"/>
      <c r="R6188" s="108"/>
      <c r="S6188" s="139"/>
      <c r="T6188" s="123"/>
      <c r="U6188" s="123"/>
      <c r="V6188" s="123"/>
      <c r="W6188" s="137"/>
      <c r="X6188" s="136"/>
      <c r="Y6188" s="137"/>
      <c r="Z6188" s="137"/>
      <c r="AA6188" s="119"/>
      <c r="AB6188" s="119"/>
      <c r="AC6188" s="137"/>
      <c r="AD6188" s="137"/>
      <c r="AE6188" s="137">
        <f>SUM(AE6184:AE6185)</f>
        <v>58651</v>
      </c>
      <c r="AF6188" s="137"/>
      <c r="AG6188" s="137">
        <f>SUM(AG6184:AG6185)</f>
        <v>0</v>
      </c>
      <c r="AH6188" s="137"/>
    </row>
    <row r="6189" spans="1:34" s="173" customFormat="1" x14ac:dyDescent="0.55000000000000004">
      <c r="A6189" s="122" t="s">
        <v>8532</v>
      </c>
      <c r="B6189" s="123">
        <v>2648</v>
      </c>
      <c r="C6189" s="123">
        <v>7110</v>
      </c>
      <c r="D6189" s="135" t="s">
        <v>8533</v>
      </c>
      <c r="E6189" s="123" t="s">
        <v>34</v>
      </c>
      <c r="F6189" s="123">
        <v>20424</v>
      </c>
      <c r="G6189" s="123">
        <v>0</v>
      </c>
      <c r="H6189" s="123">
        <v>1</v>
      </c>
      <c r="I6189" s="136">
        <v>43</v>
      </c>
      <c r="J6189" s="123" t="s">
        <v>35</v>
      </c>
      <c r="K6189" s="137">
        <f>((G6189*400)+(H6189*100))+I6189</f>
        <v>143</v>
      </c>
      <c r="L6189" s="137">
        <v>850</v>
      </c>
      <c r="M6189" s="137">
        <f>K6189*L6189</f>
        <v>121550</v>
      </c>
      <c r="N6189" s="123">
        <v>1</v>
      </c>
      <c r="O6189" s="108" t="s">
        <v>8530</v>
      </c>
      <c r="P6189" s="138">
        <v>3570800202694</v>
      </c>
      <c r="Q6189" s="108" t="s">
        <v>8531</v>
      </c>
      <c r="R6189" s="108" t="s">
        <v>8534</v>
      </c>
      <c r="S6189" s="139"/>
      <c r="T6189" s="123" t="s">
        <v>343</v>
      </c>
      <c r="U6189" s="123" t="s">
        <v>45</v>
      </c>
      <c r="V6189" s="123" t="s">
        <v>52</v>
      </c>
      <c r="W6189" s="137">
        <v>27.03</v>
      </c>
      <c r="X6189" s="136">
        <v>9.9</v>
      </c>
      <c r="Y6189" s="137">
        <v>5600</v>
      </c>
      <c r="Z6189" s="137">
        <f>W6189*Y6189</f>
        <v>151368</v>
      </c>
      <c r="AA6189" s="119">
        <v>1</v>
      </c>
      <c r="AB6189" s="119">
        <v>1</v>
      </c>
      <c r="AC6189" s="137">
        <f>(Z6189*(100-AB6189))/100</f>
        <v>149854.32</v>
      </c>
      <c r="AD6189" s="137">
        <f>IF(AND(AC6189="",M6189=""),0,IF((AC6189=""),M6189, IF( (M6189=""),AC6189,SUM(AC6189:AC6191)+M6189)))</f>
        <v>1832274.32</v>
      </c>
      <c r="AE6189" s="137">
        <f>IF( (X6189=""),AD6189*1,AD6189*(X6189/100) )</f>
        <v>181395.15768</v>
      </c>
      <c r="AF6189" s="137">
        <v>50000000</v>
      </c>
      <c r="AG6189" s="137">
        <f>IF((AF6189-AE6189) &gt; 1,0,IF((AF6189-AE6189)&lt;0,AE6189-AF6189,AF6189-AE6189))</f>
        <v>0</v>
      </c>
      <c r="AH6189" s="137">
        <v>0.02</v>
      </c>
    </row>
    <row r="6190" spans="1:34" s="173" customFormat="1" x14ac:dyDescent="0.55000000000000004">
      <c r="A6190" s="122"/>
      <c r="B6190" s="123"/>
      <c r="C6190" s="123"/>
      <c r="D6190" s="135"/>
      <c r="E6190" s="123"/>
      <c r="F6190" s="123"/>
      <c r="G6190" s="123"/>
      <c r="H6190" s="123"/>
      <c r="I6190" s="136"/>
      <c r="J6190" s="123"/>
      <c r="K6190" s="137"/>
      <c r="L6190" s="137"/>
      <c r="M6190" s="137"/>
      <c r="N6190" s="123">
        <v>2</v>
      </c>
      <c r="O6190" s="108" t="s">
        <v>8530</v>
      </c>
      <c r="P6190" s="138">
        <v>3570800202694</v>
      </c>
      <c r="Q6190" s="108" t="s">
        <v>8531</v>
      </c>
      <c r="R6190" s="108" t="s">
        <v>8534</v>
      </c>
      <c r="S6190" s="139" t="s">
        <v>8535</v>
      </c>
      <c r="T6190" s="123" t="s">
        <v>51</v>
      </c>
      <c r="U6190" s="123" t="s">
        <v>45</v>
      </c>
      <c r="V6190" s="123" t="s">
        <v>52</v>
      </c>
      <c r="W6190" s="137">
        <v>246</v>
      </c>
      <c r="X6190" s="136">
        <v>90.1</v>
      </c>
      <c r="Y6190" s="137">
        <v>6750</v>
      </c>
      <c r="Z6190" s="137">
        <f>W6190*Y6190</f>
        <v>1660500</v>
      </c>
      <c r="AA6190" s="119">
        <v>6</v>
      </c>
      <c r="AB6190" s="119">
        <v>6</v>
      </c>
      <c r="AC6190" s="137">
        <f>(Z6190*(100-AB6190))/100</f>
        <v>1560870</v>
      </c>
      <c r="AD6190" s="137">
        <f>IF(AND(AC6190="",M6189=""),0,IF((AC6190=""),M6189, IF( (M6189=""),AC6190,SUM(AC6189:AC6191)+M6189)))</f>
        <v>1832274.32</v>
      </c>
      <c r="AE6190" s="137">
        <f>IF( (X6190=""),AD6190*1,AD6190*(X6190/100) )</f>
        <v>1650879.1623199999</v>
      </c>
      <c r="AF6190" s="137">
        <v>50000000</v>
      </c>
      <c r="AG6190" s="137">
        <f>IF((AF6190-AE6190) &gt; 1,0,IF((AF6190-AE6190)&lt;0,AE6190-AF6190,AF6190-AE6190))</f>
        <v>0</v>
      </c>
      <c r="AH6190" s="137">
        <v>0.02</v>
      </c>
    </row>
    <row r="6191" spans="1:34" s="173" customFormat="1" x14ac:dyDescent="0.55000000000000004">
      <c r="A6191" s="122"/>
      <c r="B6191" s="123"/>
      <c r="C6191" s="123"/>
      <c r="D6191" s="135"/>
      <c r="E6191" s="123"/>
      <c r="F6191" s="123"/>
      <c r="G6191" s="123"/>
      <c r="H6191" s="123"/>
      <c r="I6191" s="136"/>
      <c r="J6191" s="123"/>
      <c r="K6191" s="137"/>
      <c r="L6191" s="137" t="s">
        <v>63</v>
      </c>
      <c r="M6191" s="137">
        <f>SUM(M6189:M6190)</f>
        <v>121550</v>
      </c>
      <c r="N6191" s="123"/>
      <c r="O6191" s="108"/>
      <c r="P6191" s="138"/>
      <c r="Q6191" s="108"/>
      <c r="R6191" s="108"/>
      <c r="S6191" s="139"/>
      <c r="T6191" s="123"/>
      <c r="U6191" s="123"/>
      <c r="V6191" s="123"/>
      <c r="W6191" s="137"/>
      <c r="X6191" s="136"/>
      <c r="Y6191" s="137"/>
      <c r="Z6191" s="137"/>
      <c r="AA6191" s="119"/>
      <c r="AB6191" s="119"/>
      <c r="AC6191" s="137"/>
      <c r="AD6191" s="137"/>
      <c r="AE6191" s="137">
        <f>SUM(AE6189:AE6190)</f>
        <v>1832274.3199999998</v>
      </c>
      <c r="AF6191" s="137"/>
      <c r="AG6191" s="137">
        <f>SUM(AG6189:AG6190)</f>
        <v>0</v>
      </c>
      <c r="AH6191" s="137"/>
    </row>
    <row r="6192" spans="1:34" s="173" customFormat="1" x14ac:dyDescent="0.55000000000000004">
      <c r="A6192" s="122" t="s">
        <v>8538</v>
      </c>
      <c r="B6192" s="123">
        <v>2649</v>
      </c>
      <c r="C6192" s="123">
        <v>6675</v>
      </c>
      <c r="D6192" s="135" t="s">
        <v>8539</v>
      </c>
      <c r="E6192" s="123" t="s">
        <v>34</v>
      </c>
      <c r="F6192" s="123">
        <v>23254</v>
      </c>
      <c r="G6192" s="123">
        <v>2</v>
      </c>
      <c r="H6192" s="123">
        <v>2</v>
      </c>
      <c r="I6192" s="136">
        <v>73</v>
      </c>
      <c r="J6192" s="123" t="s">
        <v>35</v>
      </c>
      <c r="K6192" s="137">
        <f>((G6192*400)+(H6192*100))+I6192</f>
        <v>1073</v>
      </c>
      <c r="L6192" s="137">
        <v>475</v>
      </c>
      <c r="M6192" s="137">
        <f>K6192*L6192</f>
        <v>509675</v>
      </c>
      <c r="N6192" s="123">
        <v>1</v>
      </c>
      <c r="O6192" s="108" t="s">
        <v>8536</v>
      </c>
      <c r="P6192" s="138">
        <v>3570800202732</v>
      </c>
      <c r="Q6192" s="108" t="s">
        <v>8537</v>
      </c>
      <c r="R6192" s="108" t="s">
        <v>8540</v>
      </c>
      <c r="S6192" s="139" t="s">
        <v>8541</v>
      </c>
      <c r="T6192" s="123" t="s">
        <v>51</v>
      </c>
      <c r="U6192" s="123" t="s">
        <v>74</v>
      </c>
      <c r="V6192" s="123" t="s">
        <v>52</v>
      </c>
      <c r="W6192" s="137">
        <v>74.8</v>
      </c>
      <c r="X6192" s="136">
        <v>100</v>
      </c>
      <c r="Y6192" s="137">
        <v>6750</v>
      </c>
      <c r="Z6192" s="137">
        <f>W6192*Y6192</f>
        <v>504900</v>
      </c>
      <c r="AA6192" s="119">
        <v>6</v>
      </c>
      <c r="AB6192" s="119">
        <v>20</v>
      </c>
      <c r="AC6192" s="137">
        <f>(Z6192*(100-AB6192))/100</f>
        <v>403920</v>
      </c>
      <c r="AD6192" s="137">
        <f>IF(AND(AC6192="",M6192=""),0,IF((AC6192=""),M6192, IF( (M6192=""),AC6192,SUM(AC6192:AC6193)+M6192)))</f>
        <v>913595</v>
      </c>
      <c r="AE6192" s="137">
        <f>IF( (X6192=""),AD6192*1,AD6192*(X6192/100) )</f>
        <v>913595</v>
      </c>
      <c r="AF6192" s="137">
        <v>50000000</v>
      </c>
      <c r="AG6192" s="137">
        <f>IF((AF6192-AE6192) &gt; 1,0,IF((AF6192-AE6192)&lt;0,AE6192-AF6192,AF6192-AE6192))</f>
        <v>0</v>
      </c>
      <c r="AH6192" s="137">
        <v>0.02</v>
      </c>
    </row>
    <row r="6193" spans="1:34" s="173" customFormat="1" x14ac:dyDescent="0.55000000000000004">
      <c r="A6193" s="122"/>
      <c r="B6193" s="123"/>
      <c r="C6193" s="123"/>
      <c r="D6193" s="135"/>
      <c r="E6193" s="123"/>
      <c r="F6193" s="123"/>
      <c r="G6193" s="123"/>
      <c r="H6193" s="123"/>
      <c r="I6193" s="136"/>
      <c r="J6193" s="123"/>
      <c r="K6193" s="137"/>
      <c r="L6193" s="137" t="s">
        <v>63</v>
      </c>
      <c r="M6193" s="137">
        <f>SUM(M6192:M6192)</f>
        <v>509675</v>
      </c>
      <c r="N6193" s="123"/>
      <c r="O6193" s="108"/>
      <c r="P6193" s="138"/>
      <c r="Q6193" s="108"/>
      <c r="R6193" s="108"/>
      <c r="S6193" s="139"/>
      <c r="T6193" s="123"/>
      <c r="U6193" s="123"/>
      <c r="V6193" s="123"/>
      <c r="W6193" s="137"/>
      <c r="X6193" s="136"/>
      <c r="Y6193" s="137"/>
      <c r="Z6193" s="137"/>
      <c r="AA6193" s="119"/>
      <c r="AB6193" s="119"/>
      <c r="AC6193" s="137"/>
      <c r="AD6193" s="137"/>
      <c r="AE6193" s="137">
        <f>SUM(AE6192:AE6192)</f>
        <v>913595</v>
      </c>
      <c r="AF6193" s="137"/>
      <c r="AG6193" s="137">
        <f>SUM(AG6192:AG6192)</f>
        <v>0</v>
      </c>
      <c r="AH6193" s="137"/>
    </row>
    <row r="6194" spans="1:34" s="173" customFormat="1" x14ac:dyDescent="0.55000000000000004">
      <c r="A6194" s="122" t="s">
        <v>3816</v>
      </c>
      <c r="B6194" s="123">
        <v>2650</v>
      </c>
      <c r="C6194" s="123">
        <v>5762</v>
      </c>
      <c r="D6194" s="135" t="s">
        <v>8544</v>
      </c>
      <c r="E6194" s="123" t="s">
        <v>34</v>
      </c>
      <c r="F6194" s="123">
        <v>10553</v>
      </c>
      <c r="G6194" s="123">
        <v>0</v>
      </c>
      <c r="H6194" s="123">
        <v>0</v>
      </c>
      <c r="I6194" s="136">
        <v>32</v>
      </c>
      <c r="J6194" s="123" t="s">
        <v>35</v>
      </c>
      <c r="K6194" s="137">
        <f>((G6194*400)+(H6194*100))+I6194</f>
        <v>32</v>
      </c>
      <c r="L6194" s="137">
        <v>2425</v>
      </c>
      <c r="M6194" s="137">
        <f>K6194*L6194</f>
        <v>77600</v>
      </c>
      <c r="N6194" s="123">
        <v>1</v>
      </c>
      <c r="O6194" s="108" t="s">
        <v>8542</v>
      </c>
      <c r="P6194" s="138">
        <v>8571576053963</v>
      </c>
      <c r="Q6194" s="108" t="s">
        <v>8543</v>
      </c>
      <c r="R6194" s="108" t="s">
        <v>3824</v>
      </c>
      <c r="S6194" s="139"/>
      <c r="T6194" s="123" t="s">
        <v>55</v>
      </c>
      <c r="U6194" s="123" t="s">
        <v>45</v>
      </c>
      <c r="V6194" s="123"/>
      <c r="W6194" s="137"/>
      <c r="X6194" s="136"/>
      <c r="Y6194" s="137"/>
      <c r="Z6194" s="137"/>
      <c r="AA6194" s="119"/>
      <c r="AB6194" s="119"/>
      <c r="AC6194" s="137"/>
      <c r="AD6194" s="137">
        <f>IF(AND(AC6194="",M6194=""),0,IF((AC6194=""),M6194,IF((M6194=""),AC6194,AC6194+M6194)))</f>
        <v>77600</v>
      </c>
      <c r="AE6194" s="137">
        <f>IF( (X6194=""),AD6194*1,AD6194*(X6194/100) )</f>
        <v>77600</v>
      </c>
      <c r="AF6194" s="137">
        <v>50000000</v>
      </c>
      <c r="AG6194" s="137">
        <f>IF((AF6194-AE6194) &gt; 1,0,IF((AF6194-AE6194)&lt;0,AE6194-AF6194,AF6194-AE6194))</f>
        <v>0</v>
      </c>
      <c r="AH6194" s="137">
        <v>0.02</v>
      </c>
    </row>
    <row r="6195" spans="1:34" s="173" customFormat="1" x14ac:dyDescent="0.55000000000000004">
      <c r="A6195" s="122"/>
      <c r="B6195" s="123"/>
      <c r="C6195" s="123"/>
      <c r="D6195" s="135"/>
      <c r="E6195" s="123"/>
      <c r="F6195" s="123"/>
      <c r="G6195" s="123"/>
      <c r="H6195" s="123"/>
      <c r="I6195" s="136"/>
      <c r="J6195" s="123"/>
      <c r="K6195" s="137"/>
      <c r="L6195" s="137"/>
      <c r="M6195" s="137"/>
      <c r="N6195" s="123">
        <v>2</v>
      </c>
      <c r="O6195" s="108" t="s">
        <v>8542</v>
      </c>
      <c r="P6195" s="138">
        <v>8571576053963</v>
      </c>
      <c r="Q6195" s="108" t="s">
        <v>8543</v>
      </c>
      <c r="R6195" s="108" t="s">
        <v>3824</v>
      </c>
      <c r="S6195" s="139" t="s">
        <v>8545</v>
      </c>
      <c r="T6195" s="123" t="s">
        <v>51</v>
      </c>
      <c r="U6195" s="123" t="s">
        <v>45</v>
      </c>
      <c r="V6195" s="123" t="s">
        <v>52</v>
      </c>
      <c r="W6195" s="137">
        <v>319.92</v>
      </c>
      <c r="X6195" s="136">
        <v>100</v>
      </c>
      <c r="Y6195" s="137">
        <v>6750</v>
      </c>
      <c r="Z6195" s="137">
        <f>W6195*Y6195</f>
        <v>2159460</v>
      </c>
      <c r="AA6195" s="119">
        <v>6</v>
      </c>
      <c r="AB6195" s="119">
        <v>6</v>
      </c>
      <c r="AC6195" s="137">
        <f>(Z6195*(100-AB6195))/100</f>
        <v>2029892.4</v>
      </c>
      <c r="AD6195" s="137">
        <f>IF(AND(AC6195="",M6194=""),0,IF((AC6195=""),M6194, IF( (M6194=""),AC6195,SUM(AC6194:AC6196)+M6194)))</f>
        <v>2107492.4</v>
      </c>
      <c r="AE6195" s="137">
        <f>IF( (X6195=""),AD6195*1,AD6195*(X6195/100) )</f>
        <v>2107492.4</v>
      </c>
      <c r="AF6195" s="137">
        <v>50000000</v>
      </c>
      <c r="AG6195" s="137">
        <f>IF((AF6195-AE6195) &gt; 1,0,IF((AF6195-AE6195)&lt;0,AE6195-AF6195,AF6195-AE6195))</f>
        <v>0</v>
      </c>
      <c r="AH6195" s="137">
        <v>0.02</v>
      </c>
    </row>
    <row r="6196" spans="1:34" s="173" customFormat="1" x14ac:dyDescent="0.55000000000000004">
      <c r="A6196" s="122"/>
      <c r="B6196" s="123"/>
      <c r="C6196" s="123"/>
      <c r="D6196" s="135"/>
      <c r="E6196" s="123"/>
      <c r="F6196" s="123"/>
      <c r="G6196" s="123"/>
      <c r="H6196" s="123"/>
      <c r="I6196" s="136"/>
      <c r="J6196" s="123"/>
      <c r="K6196" s="137"/>
      <c r="L6196" s="137" t="s">
        <v>63</v>
      </c>
      <c r="M6196" s="137">
        <f>SUM(M6194:M6195)</f>
        <v>77600</v>
      </c>
      <c r="N6196" s="123"/>
      <c r="O6196" s="108"/>
      <c r="P6196" s="138"/>
      <c r="Q6196" s="108"/>
      <c r="R6196" s="108"/>
      <c r="S6196" s="139"/>
      <c r="T6196" s="123"/>
      <c r="U6196" s="123"/>
      <c r="V6196" s="123"/>
      <c r="W6196" s="137"/>
      <c r="X6196" s="136"/>
      <c r="Y6196" s="137"/>
      <c r="Z6196" s="137"/>
      <c r="AA6196" s="119"/>
      <c r="AB6196" s="119"/>
      <c r="AC6196" s="137"/>
      <c r="AD6196" s="137"/>
      <c r="AE6196" s="137">
        <f>SUM(AE6194:AE6195)</f>
        <v>2185092.4</v>
      </c>
      <c r="AF6196" s="137"/>
      <c r="AG6196" s="137">
        <f>SUM(AG6194:AG6195)</f>
        <v>0</v>
      </c>
      <c r="AH6196" s="137"/>
    </row>
    <row r="6197" spans="1:34" s="173" customFormat="1" x14ac:dyDescent="0.55000000000000004">
      <c r="A6197" s="122" t="s">
        <v>8548</v>
      </c>
      <c r="B6197" s="123">
        <v>2651</v>
      </c>
      <c r="C6197" s="123">
        <v>7023</v>
      </c>
      <c r="D6197" s="135" t="s">
        <v>8549</v>
      </c>
      <c r="E6197" s="123" t="s">
        <v>34</v>
      </c>
      <c r="F6197" s="123">
        <v>4822</v>
      </c>
      <c r="G6197" s="123">
        <v>0</v>
      </c>
      <c r="H6197" s="123">
        <v>3</v>
      </c>
      <c r="I6197" s="136">
        <v>60</v>
      </c>
      <c r="J6197" s="123" t="s">
        <v>35</v>
      </c>
      <c r="K6197" s="137">
        <f>((G6197*400)+(H6197*100))+I6197</f>
        <v>360</v>
      </c>
      <c r="L6197" s="137">
        <v>2175</v>
      </c>
      <c r="M6197" s="137">
        <f>K6197*L6197</f>
        <v>783000</v>
      </c>
      <c r="N6197" s="123">
        <v>1</v>
      </c>
      <c r="O6197" s="108" t="s">
        <v>8546</v>
      </c>
      <c r="P6197" s="138"/>
      <c r="Q6197" s="108" t="s">
        <v>8547</v>
      </c>
      <c r="R6197" s="108" t="s">
        <v>8550</v>
      </c>
      <c r="S6197" s="139" t="s">
        <v>8551</v>
      </c>
      <c r="T6197" s="123" t="s">
        <v>51</v>
      </c>
      <c r="U6197" s="123" t="s">
        <v>45</v>
      </c>
      <c r="V6197" s="123" t="s">
        <v>52</v>
      </c>
      <c r="W6197" s="137">
        <v>295.2</v>
      </c>
      <c r="X6197" s="136">
        <v>66.34</v>
      </c>
      <c r="Y6197" s="137">
        <v>6750</v>
      </c>
      <c r="Z6197" s="137">
        <f>W6197*Y6197</f>
        <v>1992600</v>
      </c>
      <c r="AA6197" s="119">
        <v>6</v>
      </c>
      <c r="AB6197" s="119">
        <v>6</v>
      </c>
      <c r="AC6197" s="137">
        <f>(Z6197*(100-AB6197))/100</f>
        <v>1873044</v>
      </c>
      <c r="AD6197" s="137">
        <f>IF(AND(AC6197="",M6197=""),0,IF((AC6197=""),M6197, IF( (M6197=""),AC6197,SUM(AC6197:AC6201)+M6197)))</f>
        <v>2688060.6</v>
      </c>
      <c r="AE6197" s="137">
        <f>IF( (X6197=""),AD6197*1,AD6197*(X6197/100) )</f>
        <v>1783259.4020400001</v>
      </c>
      <c r="AF6197" s="137">
        <v>50000000</v>
      </c>
      <c r="AG6197" s="137">
        <f>IF((AF6197-AE6197) &gt; 1,0,IF((AF6197-AE6197)&lt;0,AE6197-AF6197,AF6197-AE6197))</f>
        <v>0</v>
      </c>
      <c r="AH6197" s="137">
        <v>0.02</v>
      </c>
    </row>
    <row r="6198" spans="1:34" s="173" customFormat="1" x14ac:dyDescent="0.55000000000000004">
      <c r="A6198" s="122"/>
      <c r="B6198" s="123"/>
      <c r="C6198" s="123"/>
      <c r="D6198" s="135"/>
      <c r="E6198" s="123"/>
      <c r="F6198" s="123"/>
      <c r="G6198" s="123"/>
      <c r="H6198" s="123"/>
      <c r="I6198" s="136"/>
      <c r="J6198" s="123"/>
      <c r="K6198" s="137"/>
      <c r="L6198" s="137"/>
      <c r="M6198" s="137"/>
      <c r="N6198" s="123">
        <v>2</v>
      </c>
      <c r="O6198" s="108" t="s">
        <v>8546</v>
      </c>
      <c r="P6198" s="138"/>
      <c r="Q6198" s="108" t="s">
        <v>8547</v>
      </c>
      <c r="R6198" s="108" t="s">
        <v>8550</v>
      </c>
      <c r="S6198" s="139" t="s">
        <v>8552</v>
      </c>
      <c r="T6198" s="123" t="s">
        <v>55</v>
      </c>
      <c r="U6198" s="123" t="s">
        <v>45</v>
      </c>
      <c r="V6198" s="123" t="s">
        <v>52</v>
      </c>
      <c r="W6198" s="137">
        <v>29.25</v>
      </c>
      <c r="X6198" s="136">
        <v>6.57</v>
      </c>
      <c r="Y6198" s="137">
        <v>0</v>
      </c>
      <c r="Z6198" s="137">
        <f>W6198*Y6198</f>
        <v>0</v>
      </c>
      <c r="AA6198" s="119">
        <v>6</v>
      </c>
      <c r="AB6198" s="119">
        <v>6</v>
      </c>
      <c r="AC6198" s="137">
        <f>(Z6198*(100-AB6198))/100</f>
        <v>0</v>
      </c>
      <c r="AD6198" s="137">
        <f>IF(AND(AC6198="",M6197=""),0,IF((AC6198=""),M6197, IF( (M6197=""),AC6198,SUM(AC6197:AC6201)+M6197)))</f>
        <v>2688060.6</v>
      </c>
      <c r="AE6198" s="137">
        <f>IF( (X6198=""),AD6198*1,AD6198*(X6198/100) )</f>
        <v>176605.58142000003</v>
      </c>
      <c r="AF6198" s="137">
        <v>50000000</v>
      </c>
      <c r="AG6198" s="137">
        <f>IF((AF6198-AE6198) &gt; 1,0,IF((AF6198-AE6198)&lt;0,AE6198-AF6198,AF6198-AE6198))</f>
        <v>0</v>
      </c>
      <c r="AH6198" s="137">
        <v>0.02</v>
      </c>
    </row>
    <row r="6199" spans="1:34" s="173" customFormat="1" x14ac:dyDescent="0.55000000000000004">
      <c r="A6199" s="122"/>
      <c r="B6199" s="123"/>
      <c r="C6199" s="123"/>
      <c r="D6199" s="135"/>
      <c r="E6199" s="123"/>
      <c r="F6199" s="123"/>
      <c r="G6199" s="123"/>
      <c r="H6199" s="123"/>
      <c r="I6199" s="136"/>
      <c r="J6199" s="123"/>
      <c r="K6199" s="137"/>
      <c r="L6199" s="137"/>
      <c r="M6199" s="137"/>
      <c r="N6199" s="123">
        <v>3</v>
      </c>
      <c r="O6199" s="108" t="s">
        <v>8546</v>
      </c>
      <c r="P6199" s="138"/>
      <c r="Q6199" s="108" t="s">
        <v>8547</v>
      </c>
      <c r="R6199" s="108" t="s">
        <v>8550</v>
      </c>
      <c r="S6199" s="139" t="s">
        <v>8553</v>
      </c>
      <c r="T6199" s="123" t="s">
        <v>51</v>
      </c>
      <c r="U6199" s="123" t="s">
        <v>74</v>
      </c>
      <c r="V6199" s="123" t="s">
        <v>52</v>
      </c>
      <c r="W6199" s="137">
        <v>67.760000000000005</v>
      </c>
      <c r="X6199" s="136">
        <v>15.23</v>
      </c>
      <c r="Y6199" s="137">
        <v>6750</v>
      </c>
      <c r="Z6199" s="137">
        <f>W6199*Y6199</f>
        <v>457380.00000000006</v>
      </c>
      <c r="AA6199" s="119">
        <v>21</v>
      </c>
      <c r="AB6199" s="119">
        <v>93</v>
      </c>
      <c r="AC6199" s="137">
        <f>(Z6199*(100-AB6199))/100</f>
        <v>32016.600000000006</v>
      </c>
      <c r="AD6199" s="137">
        <f>IF(AND(AC6199="",M6197=""),0,IF((AC6199=""),M6197, IF( (M6197=""),AC6199,SUM(AC6197:AC6201)+M6197)))</f>
        <v>2688060.6</v>
      </c>
      <c r="AE6199" s="137">
        <f>IF( (X6199=""),AD6199*1,AD6199*(X6199/100) )</f>
        <v>409391.62938</v>
      </c>
      <c r="AF6199" s="137">
        <v>50000000</v>
      </c>
      <c r="AG6199" s="137">
        <f>IF((AF6199-AE6199) &gt; 1,0,IF((AF6199-AE6199)&lt;0,AE6199-AF6199,AF6199-AE6199))</f>
        <v>0</v>
      </c>
      <c r="AH6199" s="137">
        <v>0.02</v>
      </c>
    </row>
    <row r="6200" spans="1:34" s="173" customFormat="1" x14ac:dyDescent="0.55000000000000004">
      <c r="A6200" s="122"/>
      <c r="B6200" s="123"/>
      <c r="C6200" s="123"/>
      <c r="D6200" s="135"/>
      <c r="E6200" s="123"/>
      <c r="F6200" s="123"/>
      <c r="G6200" s="123"/>
      <c r="H6200" s="123"/>
      <c r="I6200" s="136"/>
      <c r="J6200" s="123"/>
      <c r="K6200" s="137"/>
      <c r="L6200" s="137"/>
      <c r="M6200" s="137"/>
      <c r="N6200" s="123">
        <v>4</v>
      </c>
      <c r="O6200" s="108" t="s">
        <v>8546</v>
      </c>
      <c r="P6200" s="138"/>
      <c r="Q6200" s="108" t="s">
        <v>8547</v>
      </c>
      <c r="R6200" s="108" t="s">
        <v>8550</v>
      </c>
      <c r="S6200" s="139" t="s">
        <v>8554</v>
      </c>
      <c r="T6200" s="123" t="s">
        <v>55</v>
      </c>
      <c r="U6200" s="123" t="s">
        <v>45</v>
      </c>
      <c r="V6200" s="123" t="s">
        <v>52</v>
      </c>
      <c r="W6200" s="137">
        <v>52.8</v>
      </c>
      <c r="X6200" s="136">
        <v>11.86</v>
      </c>
      <c r="Y6200" s="137">
        <v>0</v>
      </c>
      <c r="Z6200" s="137">
        <f>W6200*Y6200</f>
        <v>0</v>
      </c>
      <c r="AA6200" s="119">
        <v>6</v>
      </c>
      <c r="AB6200" s="119">
        <v>6</v>
      </c>
      <c r="AC6200" s="137">
        <f>(Z6200*(100-AB6200))/100</f>
        <v>0</v>
      </c>
      <c r="AD6200" s="137">
        <v>783000</v>
      </c>
      <c r="AE6200" s="137">
        <f>IF( (X6200=""),AD6200*1,AD6200*(X6200/100) )</f>
        <v>92863.8</v>
      </c>
      <c r="AF6200" s="137">
        <v>50000000</v>
      </c>
      <c r="AG6200" s="137">
        <f>IF((AF6200-AE6200) &gt; 1,0,IF((AF6200-AE6200)&lt;0,AE6200-AF6200,AF6200-AE6200))</f>
        <v>0</v>
      </c>
      <c r="AH6200" s="137">
        <v>0.02</v>
      </c>
    </row>
    <row r="6201" spans="1:34" s="173" customFormat="1" x14ac:dyDescent="0.55000000000000004">
      <c r="A6201" s="122"/>
      <c r="B6201" s="123"/>
      <c r="C6201" s="123"/>
      <c r="D6201" s="135"/>
      <c r="E6201" s="123"/>
      <c r="F6201" s="123"/>
      <c r="G6201" s="123"/>
      <c r="H6201" s="123"/>
      <c r="I6201" s="136"/>
      <c r="J6201" s="123"/>
      <c r="K6201" s="137"/>
      <c r="L6201" s="137" t="s">
        <v>63</v>
      </c>
      <c r="M6201" s="137">
        <f>SUM(M6197:M6200)</f>
        <v>783000</v>
      </c>
      <c r="N6201" s="123"/>
      <c r="O6201" s="108"/>
      <c r="P6201" s="138"/>
      <c r="Q6201" s="108"/>
      <c r="R6201" s="108"/>
      <c r="S6201" s="139"/>
      <c r="T6201" s="123"/>
      <c r="U6201" s="123"/>
      <c r="V6201" s="123"/>
      <c r="W6201" s="137"/>
      <c r="X6201" s="136"/>
      <c r="Y6201" s="137"/>
      <c r="Z6201" s="137"/>
      <c r="AA6201" s="119"/>
      <c r="AB6201" s="119"/>
      <c r="AC6201" s="137"/>
      <c r="AD6201" s="137"/>
      <c r="AE6201" s="137">
        <f>SUM(AE6197:AE6200)</f>
        <v>2462120.4128399999</v>
      </c>
      <c r="AF6201" s="137"/>
      <c r="AG6201" s="137">
        <f>SUM(AG6197:AG6200)</f>
        <v>0</v>
      </c>
      <c r="AH6201" s="137"/>
    </row>
    <row r="6202" spans="1:34" s="173" customFormat="1" x14ac:dyDescent="0.55000000000000004">
      <c r="A6202" s="122" t="s">
        <v>8559</v>
      </c>
      <c r="B6202" s="123">
        <v>2652</v>
      </c>
      <c r="C6202" s="123">
        <v>6588</v>
      </c>
      <c r="D6202" s="135" t="s">
        <v>8560</v>
      </c>
      <c r="E6202" s="123" t="s">
        <v>34</v>
      </c>
      <c r="F6202" s="123">
        <v>23150</v>
      </c>
      <c r="G6202" s="123">
        <v>1</v>
      </c>
      <c r="H6202" s="123">
        <v>0</v>
      </c>
      <c r="I6202" s="136">
        <v>90</v>
      </c>
      <c r="J6202" s="123" t="s">
        <v>38</v>
      </c>
      <c r="K6202" s="137">
        <f>((G6202*400)+(H6202*100))+I6202</f>
        <v>490</v>
      </c>
      <c r="L6202" s="137">
        <v>325</v>
      </c>
      <c r="M6202" s="137">
        <f>K6202*L6202</f>
        <v>159250</v>
      </c>
      <c r="N6202" s="123"/>
      <c r="O6202" s="108"/>
      <c r="P6202" s="138"/>
      <c r="Q6202" s="108"/>
      <c r="R6202" s="108"/>
      <c r="S6202" s="139"/>
      <c r="T6202" s="123"/>
      <c r="U6202" s="123"/>
      <c r="V6202" s="123"/>
      <c r="W6202" s="137"/>
      <c r="X6202" s="136"/>
      <c r="Y6202" s="137"/>
      <c r="Z6202" s="137"/>
      <c r="AA6202" s="119"/>
      <c r="AB6202" s="119"/>
      <c r="AC6202" s="137"/>
      <c r="AD6202" s="137">
        <f>IF(AND(AC6202="",M6202=""),0,IF((AC6202=""),M6202,IF((M6202=""),AC6202,AC6202+M6202)))</f>
        <v>159250</v>
      </c>
      <c r="AE6202" s="137">
        <f>IF( (X6202=""),AD6202*1,AD6202*(X6202/100) )</f>
        <v>159250</v>
      </c>
      <c r="AF6202" s="137">
        <v>50000000</v>
      </c>
      <c r="AG6202" s="137">
        <f>IF((AF6202-AE6202) &gt; 1,0,IF((AF6202-AE6202)&lt;0,AE6202-AF6202,AF6202-AE6202))</f>
        <v>0</v>
      </c>
      <c r="AH6202" s="137">
        <v>0.01</v>
      </c>
    </row>
    <row r="6203" spans="1:34" s="173" customFormat="1" x14ac:dyDescent="0.55000000000000004">
      <c r="A6203" s="122"/>
      <c r="B6203" s="123"/>
      <c r="C6203" s="123"/>
      <c r="D6203" s="135"/>
      <c r="E6203" s="123"/>
      <c r="F6203" s="123"/>
      <c r="G6203" s="123"/>
      <c r="H6203" s="123"/>
      <c r="I6203" s="136"/>
      <c r="J6203" s="123"/>
      <c r="K6203" s="137"/>
      <c r="L6203" s="137" t="s">
        <v>63</v>
      </c>
      <c r="M6203" s="137">
        <f>SUM(M6202:M6202)</f>
        <v>159250</v>
      </c>
      <c r="N6203" s="123"/>
      <c r="O6203" s="108"/>
      <c r="P6203" s="138"/>
      <c r="Q6203" s="108"/>
      <c r="R6203" s="108"/>
      <c r="S6203" s="139"/>
      <c r="T6203" s="123"/>
      <c r="U6203" s="123"/>
      <c r="V6203" s="123"/>
      <c r="W6203" s="137"/>
      <c r="X6203" s="136"/>
      <c r="Y6203" s="137"/>
      <c r="Z6203" s="137"/>
      <c r="AA6203" s="119"/>
      <c r="AB6203" s="119"/>
      <c r="AC6203" s="137"/>
      <c r="AD6203" s="137"/>
      <c r="AE6203" s="137">
        <f>SUM(AE6202:AE6202)</f>
        <v>159250</v>
      </c>
      <c r="AF6203" s="137"/>
      <c r="AG6203" s="137">
        <f>SUM(AG6202:AG6202)</f>
        <v>0</v>
      </c>
      <c r="AH6203" s="137"/>
    </row>
    <row r="6204" spans="1:34" s="173" customFormat="1" x14ac:dyDescent="0.55000000000000004">
      <c r="A6204" s="122" t="s">
        <v>8563</v>
      </c>
      <c r="B6204" s="123">
        <v>2653</v>
      </c>
      <c r="C6204" s="123">
        <v>7781</v>
      </c>
      <c r="D6204" s="135" t="s">
        <v>8564</v>
      </c>
      <c r="E6204" s="123" t="s">
        <v>34</v>
      </c>
      <c r="F6204" s="123">
        <v>19623</v>
      </c>
      <c r="G6204" s="123">
        <v>0</v>
      </c>
      <c r="H6204" s="123">
        <v>1</v>
      </c>
      <c r="I6204" s="136">
        <v>40.9</v>
      </c>
      <c r="J6204" s="123" t="s">
        <v>35</v>
      </c>
      <c r="K6204" s="137">
        <f>((G6204*400)+(H6204*100))+I6204</f>
        <v>140.9</v>
      </c>
      <c r="L6204" s="137">
        <v>850</v>
      </c>
      <c r="M6204" s="137">
        <f>K6204*L6204</f>
        <v>119765</v>
      </c>
      <c r="N6204" s="123">
        <v>1</v>
      </c>
      <c r="O6204" s="108" t="s">
        <v>8561</v>
      </c>
      <c r="P6204" s="138"/>
      <c r="Q6204" s="108" t="s">
        <v>8562</v>
      </c>
      <c r="R6204" s="108" t="s">
        <v>8565</v>
      </c>
      <c r="S6204" s="139" t="s">
        <v>8566</v>
      </c>
      <c r="T6204" s="123" t="s">
        <v>51</v>
      </c>
      <c r="U6204" s="123" t="s">
        <v>45</v>
      </c>
      <c r="V6204" s="123" t="s">
        <v>52</v>
      </c>
      <c r="W6204" s="137">
        <v>60</v>
      </c>
      <c r="X6204" s="136">
        <v>60.12</v>
      </c>
      <c r="Y6204" s="137">
        <v>6750</v>
      </c>
      <c r="Z6204" s="137">
        <f>W6204*Y6204</f>
        <v>405000</v>
      </c>
      <c r="AA6204" s="119">
        <v>6</v>
      </c>
      <c r="AB6204" s="119">
        <v>6</v>
      </c>
      <c r="AC6204" s="137">
        <f>(Z6204*(100-AB6204))/100</f>
        <v>380700</v>
      </c>
      <c r="AD6204" s="137">
        <f>IF(AND(AC6204="",M6204=""),0,IF((AC6204=""),M6204, IF( (M6204=""),AC6204,SUM(AC6204:AC6209)+M6204)))</f>
        <v>4081594.75</v>
      </c>
      <c r="AE6204" s="137">
        <f>IF( (X6204=""),AD6204*1,AD6204*(X6204/100) )</f>
        <v>2453854.7637</v>
      </c>
      <c r="AF6204" s="137">
        <v>50000000</v>
      </c>
      <c r="AG6204" s="137">
        <f>IF((AF6204-AE6204) &gt; 1,0,IF((AF6204-AE6204)&lt;0,AE6204-AF6204,AF6204-AE6204))</f>
        <v>0</v>
      </c>
      <c r="AH6204" s="137">
        <v>0.02</v>
      </c>
    </row>
    <row r="6205" spans="1:34" s="173" customFormat="1" x14ac:dyDescent="0.55000000000000004">
      <c r="A6205" s="122"/>
      <c r="B6205" s="123"/>
      <c r="C6205" s="123"/>
      <c r="D6205" s="135"/>
      <c r="E6205" s="123"/>
      <c r="F6205" s="123"/>
      <c r="G6205" s="123"/>
      <c r="H6205" s="123"/>
      <c r="I6205" s="136"/>
      <c r="J6205" s="123"/>
      <c r="K6205" s="137"/>
      <c r="L6205" s="137"/>
      <c r="M6205" s="137"/>
      <c r="N6205" s="123">
        <v>2</v>
      </c>
      <c r="O6205" s="108" t="s">
        <v>8561</v>
      </c>
      <c r="P6205" s="138"/>
      <c r="Q6205" s="108" t="s">
        <v>8562</v>
      </c>
      <c r="R6205" s="108" t="s">
        <v>8565</v>
      </c>
      <c r="S6205" s="139" t="s">
        <v>8567</v>
      </c>
      <c r="T6205" s="123" t="s">
        <v>343</v>
      </c>
      <c r="U6205" s="123" t="s">
        <v>45</v>
      </c>
      <c r="V6205" s="123" t="s">
        <v>52</v>
      </c>
      <c r="W6205" s="137">
        <v>32.799999999999997</v>
      </c>
      <c r="X6205" s="136">
        <v>32.869999999999997</v>
      </c>
      <c r="Y6205" s="137">
        <v>5600</v>
      </c>
      <c r="Z6205" s="137">
        <f>W6205*Y6205</f>
        <v>183679.99999999997</v>
      </c>
      <c r="AA6205" s="119">
        <v>6</v>
      </c>
      <c r="AB6205" s="119">
        <v>6</v>
      </c>
      <c r="AC6205" s="137">
        <f>(Z6205*(100-AB6205))/100</f>
        <v>172659.19999999995</v>
      </c>
      <c r="AD6205" s="137">
        <f>IF(AND(AC6205="",M6204=""),0,IF((AC6205=""),M6204, IF( (M6204=""),AC6205,SUM(AC6204:AC6209)+M6204)))</f>
        <v>4081594.75</v>
      </c>
      <c r="AE6205" s="137">
        <f>IF( (X6205=""),AD6205*1,AD6205*(X6205/100) )</f>
        <v>1341620.194325</v>
      </c>
      <c r="AF6205" s="137">
        <v>50000000</v>
      </c>
      <c r="AG6205" s="137">
        <f>IF((AF6205-AE6205) &gt; 1,0,IF((AF6205-AE6205)&lt;0,AE6205-AF6205,AF6205-AE6205))</f>
        <v>0</v>
      </c>
      <c r="AH6205" s="137">
        <v>0.02</v>
      </c>
    </row>
    <row r="6206" spans="1:34" s="173" customFormat="1" x14ac:dyDescent="0.55000000000000004">
      <c r="A6206" s="122"/>
      <c r="B6206" s="123"/>
      <c r="C6206" s="123"/>
      <c r="D6206" s="135"/>
      <c r="E6206" s="123"/>
      <c r="F6206" s="123"/>
      <c r="G6206" s="123"/>
      <c r="H6206" s="123"/>
      <c r="I6206" s="136"/>
      <c r="J6206" s="123"/>
      <c r="K6206" s="137"/>
      <c r="L6206" s="137"/>
      <c r="M6206" s="137"/>
      <c r="N6206" s="123">
        <v>3</v>
      </c>
      <c r="O6206" s="108" t="s">
        <v>8561</v>
      </c>
      <c r="P6206" s="138"/>
      <c r="Q6206" s="108" t="s">
        <v>8562</v>
      </c>
      <c r="R6206" s="108" t="s">
        <v>8565</v>
      </c>
      <c r="S6206" s="139" t="s">
        <v>8568</v>
      </c>
      <c r="T6206" s="123" t="s">
        <v>55</v>
      </c>
      <c r="U6206" s="123" t="s">
        <v>45</v>
      </c>
      <c r="V6206" s="123" t="s">
        <v>52</v>
      </c>
      <c r="W6206" s="137">
        <v>7</v>
      </c>
      <c r="X6206" s="136">
        <v>7.01</v>
      </c>
      <c r="Y6206" s="137">
        <v>0</v>
      </c>
      <c r="Z6206" s="137">
        <f>W6206*Y6206</f>
        <v>0</v>
      </c>
      <c r="AA6206" s="119">
        <v>6</v>
      </c>
      <c r="AB6206" s="119">
        <v>6</v>
      </c>
      <c r="AC6206" s="137">
        <f>(Z6206*(100-AB6206))/100</f>
        <v>0</v>
      </c>
      <c r="AD6206" s="137">
        <f>IF(AND(AC6206="",M6204=""),0,IF((AC6206=""),M6204, IF( (M6204=""),AC6206,SUM(AC6204:AC6209)+M6204)))</f>
        <v>4081594.75</v>
      </c>
      <c r="AE6206" s="137">
        <f>IF( (X6206=""),AD6206*1,AD6206*(X6206/100) )</f>
        <v>286119.791975</v>
      </c>
      <c r="AF6206" s="137">
        <v>50000000</v>
      </c>
      <c r="AG6206" s="137">
        <f>IF((AF6206-AE6206) &gt; 1,0,IF((AF6206-AE6206)&lt;0,AE6206-AF6206,AF6206-AE6206))</f>
        <v>0</v>
      </c>
      <c r="AH6206" s="137">
        <v>0.02</v>
      </c>
    </row>
    <row r="6207" spans="1:34" s="173" customFormat="1" x14ac:dyDescent="0.55000000000000004">
      <c r="A6207" s="122"/>
      <c r="B6207" s="123"/>
      <c r="C6207" s="123"/>
      <c r="D6207" s="135"/>
      <c r="E6207" s="123"/>
      <c r="F6207" s="123"/>
      <c r="G6207" s="123"/>
      <c r="H6207" s="123"/>
      <c r="I6207" s="136"/>
      <c r="J6207" s="123"/>
      <c r="K6207" s="137"/>
      <c r="L6207" s="137" t="s">
        <v>63</v>
      </c>
      <c r="M6207" s="137">
        <f>SUM(M6204:M6206)</f>
        <v>119765</v>
      </c>
      <c r="N6207" s="123"/>
      <c r="O6207" s="108"/>
      <c r="P6207" s="138"/>
      <c r="Q6207" s="108"/>
      <c r="R6207" s="108"/>
      <c r="S6207" s="139"/>
      <c r="T6207" s="123"/>
      <c r="U6207" s="123"/>
      <c r="V6207" s="123"/>
      <c r="W6207" s="137"/>
      <c r="X6207" s="136"/>
      <c r="Y6207" s="137"/>
      <c r="Z6207" s="137"/>
      <c r="AA6207" s="119"/>
      <c r="AB6207" s="119"/>
      <c r="AC6207" s="137"/>
      <c r="AD6207" s="137"/>
      <c r="AE6207" s="137">
        <f>SUM(AE6204:AE6206)</f>
        <v>4081594.75</v>
      </c>
      <c r="AF6207" s="137"/>
      <c r="AG6207" s="137">
        <f>SUM(AG6204:AG6206)</f>
        <v>0</v>
      </c>
      <c r="AH6207" s="137"/>
    </row>
    <row r="6208" spans="1:34" s="173" customFormat="1" x14ac:dyDescent="0.55000000000000004">
      <c r="A6208" s="122" t="s">
        <v>8571</v>
      </c>
      <c r="B6208" s="123">
        <v>2654</v>
      </c>
      <c r="C6208" s="123">
        <v>7663</v>
      </c>
      <c r="D6208" s="135" t="s">
        <v>8572</v>
      </c>
      <c r="E6208" s="123" t="s">
        <v>34</v>
      </c>
      <c r="F6208" s="123">
        <v>23824</v>
      </c>
      <c r="G6208" s="123">
        <v>0</v>
      </c>
      <c r="H6208" s="123">
        <v>3</v>
      </c>
      <c r="I6208" s="136">
        <v>46</v>
      </c>
      <c r="J6208" s="123" t="s">
        <v>35</v>
      </c>
      <c r="K6208" s="137">
        <f>((G6208*400)+(H6208*100))+I6208</f>
        <v>346</v>
      </c>
      <c r="L6208" s="137">
        <v>1600</v>
      </c>
      <c r="M6208" s="137">
        <f>K6208*L6208</f>
        <v>553600</v>
      </c>
      <c r="N6208" s="123">
        <v>1</v>
      </c>
      <c r="O6208" s="108" t="s">
        <v>8569</v>
      </c>
      <c r="P6208" s="138"/>
      <c r="Q6208" s="108" t="s">
        <v>8570</v>
      </c>
      <c r="R6208" s="108" t="s">
        <v>8573</v>
      </c>
      <c r="S6208" s="139" t="s">
        <v>8574</v>
      </c>
      <c r="T6208" s="123" t="s">
        <v>51</v>
      </c>
      <c r="U6208" s="123" t="s">
        <v>45</v>
      </c>
      <c r="V6208" s="123" t="s">
        <v>52</v>
      </c>
      <c r="W6208" s="137">
        <v>75.19</v>
      </c>
      <c r="X6208" s="136">
        <v>13.69</v>
      </c>
      <c r="Y6208" s="137">
        <v>6750</v>
      </c>
      <c r="Z6208" s="137">
        <f>W6208*Y6208</f>
        <v>507532.5</v>
      </c>
      <c r="AA6208" s="119">
        <v>6</v>
      </c>
      <c r="AB6208" s="119">
        <v>6</v>
      </c>
      <c r="AC6208" s="137">
        <f>(Z6208*(100-AB6208))/100</f>
        <v>477080.55</v>
      </c>
      <c r="AD6208" s="137">
        <f>IF(AND(AC6208="",M6208=""),0,IF((AC6208=""),M6208, IF( (M6208=""),AC6208,SUM(AC6208:AC6213)+M6208)))</f>
        <v>4030314.55</v>
      </c>
      <c r="AE6208" s="137">
        <f>IF( (X6208=""),AD6208*1,AD6208*(X6208/100) )</f>
        <v>551750.06189499993</v>
      </c>
      <c r="AF6208" s="137">
        <v>50000000</v>
      </c>
      <c r="AG6208" s="137">
        <f>IF((AF6208-AE6208) &gt; 1,0,IF((AF6208-AE6208)&lt;0,AE6208-AF6208,AF6208-AE6208))</f>
        <v>0</v>
      </c>
      <c r="AH6208" s="137">
        <v>0.02</v>
      </c>
    </row>
    <row r="6209" spans="1:34" s="173" customFormat="1" x14ac:dyDescent="0.55000000000000004">
      <c r="A6209" s="122"/>
      <c r="B6209" s="123"/>
      <c r="C6209" s="123"/>
      <c r="D6209" s="135"/>
      <c r="E6209" s="123"/>
      <c r="F6209" s="123"/>
      <c r="G6209" s="123"/>
      <c r="H6209" s="123"/>
      <c r="I6209" s="136"/>
      <c r="J6209" s="123"/>
      <c r="K6209" s="137"/>
      <c r="L6209" s="137"/>
      <c r="M6209" s="137"/>
      <c r="N6209" s="123">
        <v>2</v>
      </c>
      <c r="O6209" s="108" t="s">
        <v>8569</v>
      </c>
      <c r="P6209" s="138"/>
      <c r="Q6209" s="108" t="s">
        <v>8570</v>
      </c>
      <c r="R6209" s="108" t="s">
        <v>8573</v>
      </c>
      <c r="S6209" s="139" t="s">
        <v>8575</v>
      </c>
      <c r="T6209" s="123" t="s">
        <v>51</v>
      </c>
      <c r="U6209" s="123" t="s">
        <v>45</v>
      </c>
      <c r="V6209" s="123" t="s">
        <v>52</v>
      </c>
      <c r="W6209" s="137">
        <v>462</v>
      </c>
      <c r="X6209" s="136">
        <v>84.12</v>
      </c>
      <c r="Y6209" s="137">
        <v>6750</v>
      </c>
      <c r="Z6209" s="137">
        <f>W6209*Y6209</f>
        <v>3118500</v>
      </c>
      <c r="AA6209" s="119">
        <v>6</v>
      </c>
      <c r="AB6209" s="119">
        <v>6</v>
      </c>
      <c r="AC6209" s="137">
        <f>(Z6209*(100-AB6209))/100</f>
        <v>2931390</v>
      </c>
      <c r="AD6209" s="137">
        <f>IF(AND(AC6209="",M6208=""),0,IF((AC6209=""),M6208, IF( (M6208=""),AC6209,SUM(AC6208:AC6213)+M6208)))</f>
        <v>4030314.55</v>
      </c>
      <c r="AE6209" s="137">
        <f>IF( (X6209=""),AD6209*1,AD6209*(X6209/100) )</f>
        <v>3390300.5994600002</v>
      </c>
      <c r="AF6209" s="137">
        <v>50000000</v>
      </c>
      <c r="AG6209" s="137">
        <f>IF((AF6209-AE6209) &gt; 1,0,IF((AF6209-AE6209)&lt;0,AE6209-AF6209,AF6209-AE6209))</f>
        <v>0</v>
      </c>
      <c r="AH6209" s="137">
        <v>0.02</v>
      </c>
    </row>
    <row r="6210" spans="1:34" s="173" customFormat="1" x14ac:dyDescent="0.55000000000000004">
      <c r="A6210" s="122"/>
      <c r="B6210" s="123"/>
      <c r="C6210" s="123"/>
      <c r="D6210" s="135"/>
      <c r="E6210" s="123"/>
      <c r="F6210" s="123"/>
      <c r="G6210" s="123"/>
      <c r="H6210" s="123"/>
      <c r="I6210" s="136"/>
      <c r="J6210" s="123"/>
      <c r="K6210" s="137"/>
      <c r="L6210" s="137"/>
      <c r="M6210" s="137"/>
      <c r="N6210" s="123">
        <v>3</v>
      </c>
      <c r="O6210" s="108" t="s">
        <v>8569</v>
      </c>
      <c r="P6210" s="138"/>
      <c r="Q6210" s="108" t="s">
        <v>8570</v>
      </c>
      <c r="R6210" s="108" t="s">
        <v>8573</v>
      </c>
      <c r="S6210" s="139" t="s">
        <v>8576</v>
      </c>
      <c r="T6210" s="123" t="s">
        <v>439</v>
      </c>
      <c r="U6210" s="123" t="s">
        <v>45</v>
      </c>
      <c r="V6210" s="123" t="s">
        <v>52</v>
      </c>
      <c r="W6210" s="137">
        <v>12</v>
      </c>
      <c r="X6210" s="136">
        <v>2.19</v>
      </c>
      <c r="Y6210" s="137">
        <v>6050</v>
      </c>
      <c r="Z6210" s="137">
        <f>W6210*Y6210</f>
        <v>72600</v>
      </c>
      <c r="AA6210" s="119">
        <v>6</v>
      </c>
      <c r="AB6210" s="119">
        <v>6</v>
      </c>
      <c r="AC6210" s="137">
        <f>(Z6210*(100-AB6210))/100</f>
        <v>68244</v>
      </c>
      <c r="AD6210" s="137">
        <f>IF(AND(AC6210="",M6208=""),0,IF((AC6210=""),M6208, IF( (M6208=""),AC6210,SUM(AC6208:AC6213)+M6208)))</f>
        <v>4030314.55</v>
      </c>
      <c r="AE6210" s="137">
        <f>IF( (X6210=""),AD6210*1,AD6210*(X6210/100) )</f>
        <v>88263.888644999999</v>
      </c>
      <c r="AF6210" s="137">
        <v>50000000</v>
      </c>
      <c r="AG6210" s="137">
        <f>IF((AF6210-AE6210) &gt; 1,0,IF((AF6210-AE6210)&lt;0,AE6210-AF6210,AF6210-AE6210))</f>
        <v>0</v>
      </c>
      <c r="AH6210" s="137">
        <v>0.02</v>
      </c>
    </row>
    <row r="6211" spans="1:34" s="173" customFormat="1" x14ac:dyDescent="0.55000000000000004">
      <c r="A6211" s="122"/>
      <c r="B6211" s="123"/>
      <c r="C6211" s="123"/>
      <c r="D6211" s="135"/>
      <c r="E6211" s="123"/>
      <c r="F6211" s="123"/>
      <c r="G6211" s="123"/>
      <c r="H6211" s="123"/>
      <c r="I6211" s="136"/>
      <c r="J6211" s="123"/>
      <c r="K6211" s="137"/>
      <c r="L6211" s="137" t="s">
        <v>63</v>
      </c>
      <c r="M6211" s="137">
        <f>SUM(M6208:M6210)</f>
        <v>553600</v>
      </c>
      <c r="N6211" s="123"/>
      <c r="O6211" s="108"/>
      <c r="P6211" s="138"/>
      <c r="Q6211" s="108"/>
      <c r="R6211" s="108"/>
      <c r="S6211" s="139"/>
      <c r="T6211" s="123"/>
      <c r="U6211" s="123"/>
      <c r="V6211" s="123"/>
      <c r="W6211" s="137"/>
      <c r="X6211" s="136"/>
      <c r="Y6211" s="137"/>
      <c r="Z6211" s="137"/>
      <c r="AA6211" s="119"/>
      <c r="AB6211" s="119"/>
      <c r="AC6211" s="137"/>
      <c r="AD6211" s="137"/>
      <c r="AE6211" s="137">
        <f>SUM(AE6208:AE6210)</f>
        <v>4030314.55</v>
      </c>
      <c r="AF6211" s="137"/>
      <c r="AG6211" s="137">
        <f>SUM(AG6208:AG6210)</f>
        <v>0</v>
      </c>
      <c r="AH6211" s="137"/>
    </row>
    <row r="6212" spans="1:34" s="173" customFormat="1" x14ac:dyDescent="0.55000000000000004">
      <c r="A6212" s="122" t="s">
        <v>8577</v>
      </c>
      <c r="B6212" s="123">
        <v>2655</v>
      </c>
      <c r="C6212" s="123">
        <v>7154</v>
      </c>
      <c r="D6212" s="135" t="s">
        <v>8578</v>
      </c>
      <c r="E6212" s="123" t="s">
        <v>34</v>
      </c>
      <c r="F6212" s="123">
        <v>5670</v>
      </c>
      <c r="G6212" s="123">
        <v>7</v>
      </c>
      <c r="H6212" s="123">
        <v>2</v>
      </c>
      <c r="I6212" s="136">
        <v>5</v>
      </c>
      <c r="J6212" s="123" t="s">
        <v>38</v>
      </c>
      <c r="K6212" s="137">
        <f t="shared" ref="K6212:K6219" si="594">((G6212*400)+(H6212*100))+I6212</f>
        <v>3005</v>
      </c>
      <c r="L6212" s="137">
        <v>225</v>
      </c>
      <c r="M6212" s="137">
        <f t="shared" ref="M6212:M6219" si="595">K6212*L6212</f>
        <v>676125</v>
      </c>
      <c r="N6212" s="123"/>
      <c r="O6212" s="108"/>
      <c r="P6212" s="138"/>
      <c r="Q6212" s="108"/>
      <c r="R6212" s="108"/>
      <c r="S6212" s="139"/>
      <c r="T6212" s="123"/>
      <c r="U6212" s="123"/>
      <c r="V6212" s="123"/>
      <c r="W6212" s="137"/>
      <c r="X6212" s="136"/>
      <c r="Y6212" s="137"/>
      <c r="Z6212" s="137"/>
      <c r="AA6212" s="119"/>
      <c r="AB6212" s="119"/>
      <c r="AC6212" s="137"/>
      <c r="AD6212" s="137">
        <f t="shared" ref="AD6212:AD6219" si="596">IF(AND(AC6212="",M6212=""),0,IF((AC6212=""),M6212,IF((M6212=""),AC6212,AC6212+M6212)))</f>
        <v>676125</v>
      </c>
      <c r="AE6212" s="137">
        <f t="shared" ref="AE6212:AE6219" si="597">IF( (X6212=""),AD6212*1,AD6212*(X6212/100) )</f>
        <v>676125</v>
      </c>
      <c r="AF6212" s="137">
        <v>50000000</v>
      </c>
      <c r="AG6212" s="137">
        <f t="shared" ref="AG6212:AG6219" si="598">IF((AF6212-AE6212) &gt; 1,0,IF((AF6212-AE6212)&lt;0,AE6212-AF6212,AF6212-AE6212))</f>
        <v>0</v>
      </c>
      <c r="AH6212" s="137">
        <v>0.01</v>
      </c>
    </row>
    <row r="6213" spans="1:34" s="173" customFormat="1" x14ac:dyDescent="0.55000000000000004">
      <c r="A6213" s="122"/>
      <c r="B6213" s="123">
        <v>2656</v>
      </c>
      <c r="C6213" s="123">
        <v>7153</v>
      </c>
      <c r="D6213" s="135" t="s">
        <v>8579</v>
      </c>
      <c r="E6213" s="123" t="s">
        <v>34</v>
      </c>
      <c r="F6213" s="123">
        <v>5671</v>
      </c>
      <c r="G6213" s="123">
        <v>7</v>
      </c>
      <c r="H6213" s="123">
        <v>0</v>
      </c>
      <c r="I6213" s="136">
        <v>88</v>
      </c>
      <c r="J6213" s="123" t="s">
        <v>38</v>
      </c>
      <c r="K6213" s="137">
        <f t="shared" si="594"/>
        <v>2888</v>
      </c>
      <c r="L6213" s="137">
        <v>475</v>
      </c>
      <c r="M6213" s="137">
        <f t="shared" si="595"/>
        <v>1371800</v>
      </c>
      <c r="N6213" s="123"/>
      <c r="O6213" s="108"/>
      <c r="P6213" s="138"/>
      <c r="Q6213" s="108"/>
      <c r="R6213" s="108"/>
      <c r="S6213" s="139"/>
      <c r="T6213" s="123"/>
      <c r="U6213" s="123"/>
      <c r="V6213" s="123"/>
      <c r="W6213" s="137"/>
      <c r="X6213" s="136"/>
      <c r="Y6213" s="137"/>
      <c r="Z6213" s="137"/>
      <c r="AA6213" s="119"/>
      <c r="AB6213" s="119"/>
      <c r="AC6213" s="137"/>
      <c r="AD6213" s="137">
        <f t="shared" si="596"/>
        <v>1371800</v>
      </c>
      <c r="AE6213" s="137">
        <f t="shared" si="597"/>
        <v>1371800</v>
      </c>
      <c r="AF6213" s="137">
        <v>50000000</v>
      </c>
      <c r="AG6213" s="137">
        <f t="shared" si="598"/>
        <v>0</v>
      </c>
      <c r="AH6213" s="137">
        <v>0.01</v>
      </c>
    </row>
    <row r="6214" spans="1:34" s="173" customFormat="1" x14ac:dyDescent="0.55000000000000004">
      <c r="A6214" s="122"/>
      <c r="B6214" s="123">
        <v>2657</v>
      </c>
      <c r="C6214" s="123">
        <v>7240</v>
      </c>
      <c r="D6214" s="135" t="s">
        <v>8580</v>
      </c>
      <c r="E6214" s="123" t="s">
        <v>34</v>
      </c>
      <c r="F6214" s="123">
        <v>6986</v>
      </c>
      <c r="G6214" s="123">
        <v>7</v>
      </c>
      <c r="H6214" s="123">
        <v>2</v>
      </c>
      <c r="I6214" s="136">
        <v>64</v>
      </c>
      <c r="J6214" s="123" t="s">
        <v>38</v>
      </c>
      <c r="K6214" s="137">
        <f t="shared" si="594"/>
        <v>3064</v>
      </c>
      <c r="L6214" s="137">
        <v>275</v>
      </c>
      <c r="M6214" s="137">
        <f t="shared" si="595"/>
        <v>842600</v>
      </c>
      <c r="N6214" s="123"/>
      <c r="O6214" s="108"/>
      <c r="P6214" s="138"/>
      <c r="Q6214" s="108"/>
      <c r="R6214" s="108"/>
      <c r="S6214" s="139"/>
      <c r="T6214" s="123"/>
      <c r="U6214" s="123"/>
      <c r="V6214" s="123"/>
      <c r="W6214" s="137"/>
      <c r="X6214" s="136"/>
      <c r="Y6214" s="137"/>
      <c r="Z6214" s="137"/>
      <c r="AA6214" s="119"/>
      <c r="AB6214" s="119"/>
      <c r="AC6214" s="137"/>
      <c r="AD6214" s="137">
        <f t="shared" si="596"/>
        <v>842600</v>
      </c>
      <c r="AE6214" s="137">
        <f t="shared" si="597"/>
        <v>842600</v>
      </c>
      <c r="AF6214" s="137">
        <v>50000000</v>
      </c>
      <c r="AG6214" s="137">
        <f t="shared" si="598"/>
        <v>0</v>
      </c>
      <c r="AH6214" s="137">
        <v>0.01</v>
      </c>
    </row>
    <row r="6215" spans="1:34" s="173" customFormat="1" x14ac:dyDescent="0.55000000000000004">
      <c r="A6215" s="122"/>
      <c r="B6215" s="123">
        <v>2658</v>
      </c>
      <c r="C6215" s="123">
        <v>7152</v>
      </c>
      <c r="D6215" s="135" t="s">
        <v>8581</v>
      </c>
      <c r="E6215" s="123" t="s">
        <v>34</v>
      </c>
      <c r="F6215" s="123">
        <v>17489</v>
      </c>
      <c r="G6215" s="123">
        <v>3</v>
      </c>
      <c r="H6215" s="123">
        <v>0</v>
      </c>
      <c r="I6215" s="136">
        <v>1</v>
      </c>
      <c r="J6215" s="123" t="s">
        <v>38</v>
      </c>
      <c r="K6215" s="137">
        <f t="shared" si="594"/>
        <v>1201</v>
      </c>
      <c r="L6215" s="137">
        <v>475</v>
      </c>
      <c r="M6215" s="137">
        <f t="shared" si="595"/>
        <v>570475</v>
      </c>
      <c r="N6215" s="123"/>
      <c r="O6215" s="108"/>
      <c r="P6215" s="138"/>
      <c r="Q6215" s="108"/>
      <c r="R6215" s="108"/>
      <c r="S6215" s="139"/>
      <c r="T6215" s="123"/>
      <c r="U6215" s="123"/>
      <c r="V6215" s="123"/>
      <c r="W6215" s="137"/>
      <c r="X6215" s="136"/>
      <c r="Y6215" s="137"/>
      <c r="Z6215" s="137"/>
      <c r="AA6215" s="119"/>
      <c r="AB6215" s="119"/>
      <c r="AC6215" s="137"/>
      <c r="AD6215" s="137">
        <f t="shared" si="596"/>
        <v>570475</v>
      </c>
      <c r="AE6215" s="137">
        <f t="shared" si="597"/>
        <v>570475</v>
      </c>
      <c r="AF6215" s="137">
        <v>50000000</v>
      </c>
      <c r="AG6215" s="137">
        <f t="shared" si="598"/>
        <v>0</v>
      </c>
      <c r="AH6215" s="137">
        <v>0.01</v>
      </c>
    </row>
    <row r="6216" spans="1:34" s="173" customFormat="1" x14ac:dyDescent="0.55000000000000004">
      <c r="A6216" s="122"/>
      <c r="B6216" s="123">
        <v>2659</v>
      </c>
      <c r="C6216" s="123">
        <v>7238</v>
      </c>
      <c r="D6216" s="135" t="s">
        <v>8582</v>
      </c>
      <c r="E6216" s="123" t="s">
        <v>34</v>
      </c>
      <c r="F6216" s="123">
        <v>22843</v>
      </c>
      <c r="G6216" s="123">
        <v>1</v>
      </c>
      <c r="H6216" s="123">
        <v>0</v>
      </c>
      <c r="I6216" s="136">
        <v>0</v>
      </c>
      <c r="J6216" s="123" t="s">
        <v>38</v>
      </c>
      <c r="K6216" s="137">
        <f t="shared" si="594"/>
        <v>400</v>
      </c>
      <c r="L6216" s="137">
        <v>650</v>
      </c>
      <c r="M6216" s="137">
        <f t="shared" si="595"/>
        <v>260000</v>
      </c>
      <c r="N6216" s="123"/>
      <c r="O6216" s="108"/>
      <c r="P6216" s="138"/>
      <c r="Q6216" s="108"/>
      <c r="R6216" s="108"/>
      <c r="S6216" s="139"/>
      <c r="T6216" s="123"/>
      <c r="U6216" s="123"/>
      <c r="V6216" s="123"/>
      <c r="W6216" s="137"/>
      <c r="X6216" s="136"/>
      <c r="Y6216" s="137"/>
      <c r="Z6216" s="137"/>
      <c r="AA6216" s="119"/>
      <c r="AB6216" s="119"/>
      <c r="AC6216" s="137"/>
      <c r="AD6216" s="137">
        <f t="shared" si="596"/>
        <v>260000</v>
      </c>
      <c r="AE6216" s="137">
        <f t="shared" si="597"/>
        <v>260000</v>
      </c>
      <c r="AF6216" s="137">
        <v>50000000</v>
      </c>
      <c r="AG6216" s="137">
        <f t="shared" si="598"/>
        <v>0</v>
      </c>
      <c r="AH6216" s="137">
        <v>0.01</v>
      </c>
    </row>
    <row r="6217" spans="1:34" s="173" customFormat="1" x14ac:dyDescent="0.55000000000000004">
      <c r="A6217" s="122"/>
      <c r="B6217" s="123">
        <v>2660</v>
      </c>
      <c r="C6217" s="123">
        <v>7232</v>
      </c>
      <c r="D6217" s="135" t="s">
        <v>8583</v>
      </c>
      <c r="E6217" s="123" t="s">
        <v>34</v>
      </c>
      <c r="F6217" s="123">
        <v>22844</v>
      </c>
      <c r="G6217" s="123">
        <v>3</v>
      </c>
      <c r="H6217" s="123">
        <v>0</v>
      </c>
      <c r="I6217" s="136">
        <v>6</v>
      </c>
      <c r="J6217" s="123" t="s">
        <v>38</v>
      </c>
      <c r="K6217" s="137">
        <f t="shared" si="594"/>
        <v>1206</v>
      </c>
      <c r="L6217" s="137">
        <v>475</v>
      </c>
      <c r="M6217" s="137">
        <f t="shared" si="595"/>
        <v>572850</v>
      </c>
      <c r="N6217" s="123"/>
      <c r="O6217" s="108"/>
      <c r="P6217" s="138"/>
      <c r="Q6217" s="108"/>
      <c r="R6217" s="108"/>
      <c r="S6217" s="139"/>
      <c r="T6217" s="123"/>
      <c r="U6217" s="123"/>
      <c r="V6217" s="123"/>
      <c r="W6217" s="137"/>
      <c r="X6217" s="136"/>
      <c r="Y6217" s="137"/>
      <c r="Z6217" s="137"/>
      <c r="AA6217" s="119"/>
      <c r="AB6217" s="119"/>
      <c r="AC6217" s="137"/>
      <c r="AD6217" s="137">
        <f t="shared" si="596"/>
        <v>572850</v>
      </c>
      <c r="AE6217" s="137">
        <f t="shared" si="597"/>
        <v>572850</v>
      </c>
      <c r="AF6217" s="137">
        <v>50000000</v>
      </c>
      <c r="AG6217" s="137">
        <f t="shared" si="598"/>
        <v>0</v>
      </c>
      <c r="AH6217" s="137">
        <v>0.01</v>
      </c>
    </row>
    <row r="6218" spans="1:34" s="173" customFormat="1" x14ac:dyDescent="0.55000000000000004">
      <c r="A6218" s="122"/>
      <c r="B6218" s="123">
        <v>2661</v>
      </c>
      <c r="C6218" s="123">
        <v>7231</v>
      </c>
      <c r="D6218" s="135" t="s">
        <v>8584</v>
      </c>
      <c r="E6218" s="123" t="s">
        <v>34</v>
      </c>
      <c r="F6218" s="123">
        <v>22845</v>
      </c>
      <c r="G6218" s="123">
        <v>0</v>
      </c>
      <c r="H6218" s="123">
        <v>1</v>
      </c>
      <c r="I6218" s="136">
        <v>6</v>
      </c>
      <c r="J6218" s="123" t="s">
        <v>38</v>
      </c>
      <c r="K6218" s="137">
        <f t="shared" si="594"/>
        <v>106</v>
      </c>
      <c r="L6218" s="137">
        <v>225</v>
      </c>
      <c r="M6218" s="137">
        <f t="shared" si="595"/>
        <v>23850</v>
      </c>
      <c r="N6218" s="123"/>
      <c r="O6218" s="108"/>
      <c r="P6218" s="138"/>
      <c r="Q6218" s="108"/>
      <c r="R6218" s="108"/>
      <c r="S6218" s="139"/>
      <c r="T6218" s="123"/>
      <c r="U6218" s="123"/>
      <c r="V6218" s="123"/>
      <c r="W6218" s="137"/>
      <c r="X6218" s="136"/>
      <c r="Y6218" s="137"/>
      <c r="Z6218" s="137"/>
      <c r="AA6218" s="119"/>
      <c r="AB6218" s="119"/>
      <c r="AC6218" s="137"/>
      <c r="AD6218" s="137">
        <f t="shared" si="596"/>
        <v>23850</v>
      </c>
      <c r="AE6218" s="137">
        <f t="shared" si="597"/>
        <v>23850</v>
      </c>
      <c r="AF6218" s="137">
        <v>50000000</v>
      </c>
      <c r="AG6218" s="137">
        <f t="shared" si="598"/>
        <v>0</v>
      </c>
      <c r="AH6218" s="137">
        <v>0.01</v>
      </c>
    </row>
    <row r="6219" spans="1:34" s="173" customFormat="1" x14ac:dyDescent="0.55000000000000004">
      <c r="A6219" s="122"/>
      <c r="B6219" s="123">
        <v>2662</v>
      </c>
      <c r="C6219" s="123">
        <v>7239</v>
      </c>
      <c r="D6219" s="135" t="s">
        <v>8585</v>
      </c>
      <c r="E6219" s="123" t="s">
        <v>34</v>
      </c>
      <c r="F6219" s="123">
        <v>22846</v>
      </c>
      <c r="G6219" s="123">
        <v>0</v>
      </c>
      <c r="H6219" s="123">
        <v>3</v>
      </c>
      <c r="I6219" s="136">
        <v>0</v>
      </c>
      <c r="J6219" s="123" t="s">
        <v>38</v>
      </c>
      <c r="K6219" s="137">
        <f t="shared" si="594"/>
        <v>300</v>
      </c>
      <c r="L6219" s="137">
        <v>650</v>
      </c>
      <c r="M6219" s="137">
        <f t="shared" si="595"/>
        <v>195000</v>
      </c>
      <c r="N6219" s="123"/>
      <c r="O6219" s="108"/>
      <c r="P6219" s="138"/>
      <c r="Q6219" s="108"/>
      <c r="R6219" s="108"/>
      <c r="S6219" s="139"/>
      <c r="T6219" s="123"/>
      <c r="U6219" s="123"/>
      <c r="V6219" s="123"/>
      <c r="W6219" s="137"/>
      <c r="X6219" s="136"/>
      <c r="Y6219" s="137"/>
      <c r="Z6219" s="137"/>
      <c r="AA6219" s="119"/>
      <c r="AB6219" s="119"/>
      <c r="AC6219" s="137"/>
      <c r="AD6219" s="137">
        <f t="shared" si="596"/>
        <v>195000</v>
      </c>
      <c r="AE6219" s="137">
        <f t="shared" si="597"/>
        <v>195000</v>
      </c>
      <c r="AF6219" s="137">
        <v>50000000</v>
      </c>
      <c r="AG6219" s="137">
        <f t="shared" si="598"/>
        <v>0</v>
      </c>
      <c r="AH6219" s="137">
        <v>0.01</v>
      </c>
    </row>
    <row r="6220" spans="1:34" s="173" customFormat="1" x14ac:dyDescent="0.55000000000000004">
      <c r="A6220" s="122"/>
      <c r="B6220" s="123"/>
      <c r="C6220" s="123"/>
      <c r="D6220" s="135"/>
      <c r="E6220" s="123"/>
      <c r="F6220" s="123"/>
      <c r="G6220" s="123"/>
      <c r="H6220" s="123"/>
      <c r="I6220" s="136"/>
      <c r="J6220" s="123"/>
      <c r="K6220" s="137"/>
      <c r="L6220" s="137" t="s">
        <v>63</v>
      </c>
      <c r="M6220" s="137">
        <f>SUM(M6212:M6219)</f>
        <v>4512700</v>
      </c>
      <c r="N6220" s="123"/>
      <c r="O6220" s="108"/>
      <c r="P6220" s="138"/>
      <c r="Q6220" s="108"/>
      <c r="R6220" s="108"/>
      <c r="S6220" s="139"/>
      <c r="T6220" s="123"/>
      <c r="U6220" s="123"/>
      <c r="V6220" s="123"/>
      <c r="W6220" s="137"/>
      <c r="X6220" s="136"/>
      <c r="Y6220" s="137"/>
      <c r="Z6220" s="137"/>
      <c r="AA6220" s="119"/>
      <c r="AB6220" s="119"/>
      <c r="AC6220" s="137"/>
      <c r="AD6220" s="137"/>
      <c r="AE6220" s="137">
        <f>SUM(AE6212:AE6219)</f>
        <v>4512700</v>
      </c>
      <c r="AF6220" s="137"/>
      <c r="AG6220" s="137">
        <f>SUM(AG6212:AG6219)</f>
        <v>0</v>
      </c>
      <c r="AH6220" s="137"/>
    </row>
    <row r="6221" spans="1:34" s="173" customFormat="1" x14ac:dyDescent="0.55000000000000004">
      <c r="A6221" s="122" t="s">
        <v>8588</v>
      </c>
      <c r="B6221" s="123">
        <v>2663</v>
      </c>
      <c r="C6221" s="123">
        <v>7216</v>
      </c>
      <c r="D6221" s="135" t="s">
        <v>8589</v>
      </c>
      <c r="E6221" s="123" t="s">
        <v>34</v>
      </c>
      <c r="F6221" s="123">
        <v>5657</v>
      </c>
      <c r="G6221" s="123">
        <v>7</v>
      </c>
      <c r="H6221" s="123">
        <v>3</v>
      </c>
      <c r="I6221" s="136">
        <v>17</v>
      </c>
      <c r="J6221" s="123" t="s">
        <v>38</v>
      </c>
      <c r="K6221" s="137">
        <f>((G6221*400)+(H6221*100))+I6221</f>
        <v>3117</v>
      </c>
      <c r="L6221" s="137">
        <v>475</v>
      </c>
      <c r="M6221" s="137">
        <f>K6221*L6221</f>
        <v>1480575</v>
      </c>
      <c r="N6221" s="123"/>
      <c r="O6221" s="108"/>
      <c r="P6221" s="138"/>
      <c r="Q6221" s="108"/>
      <c r="R6221" s="108"/>
      <c r="S6221" s="139"/>
      <c r="T6221" s="123"/>
      <c r="U6221" s="123"/>
      <c r="V6221" s="123"/>
      <c r="W6221" s="137"/>
      <c r="X6221" s="136"/>
      <c r="Y6221" s="137"/>
      <c r="Z6221" s="137"/>
      <c r="AA6221" s="119"/>
      <c r="AB6221" s="119"/>
      <c r="AC6221" s="137"/>
      <c r="AD6221" s="137">
        <f>IF(AND(AC6221="",M6221=""),0,IF((AC6221=""),M6221,IF((M6221=""),AC6221,AC6221+M6221)))</f>
        <v>1480575</v>
      </c>
      <c r="AE6221" s="137">
        <f>IF( (X6221=""),AD6221*1,AD6221*(X6221/100) )</f>
        <v>1480575</v>
      </c>
      <c r="AF6221" s="137">
        <v>50000000</v>
      </c>
      <c r="AG6221" s="137">
        <f>IF((AF6221-AE6221) &gt; 1,0,IF((AF6221-AE6221)&lt;0,AE6221-AF6221,AF6221-AE6221))</f>
        <v>0</v>
      </c>
      <c r="AH6221" s="137">
        <v>0.01</v>
      </c>
    </row>
    <row r="6222" spans="1:34" s="173" customFormat="1" x14ac:dyDescent="0.55000000000000004">
      <c r="A6222" s="122"/>
      <c r="B6222" s="123">
        <v>2664</v>
      </c>
      <c r="C6222" s="123">
        <v>7294</v>
      </c>
      <c r="D6222" s="135" t="s">
        <v>8590</v>
      </c>
      <c r="E6222" s="123" t="s">
        <v>34</v>
      </c>
      <c r="F6222" s="123">
        <v>6325</v>
      </c>
      <c r="G6222" s="123">
        <v>71</v>
      </c>
      <c r="H6222" s="123">
        <v>2</v>
      </c>
      <c r="I6222" s="136">
        <v>62</v>
      </c>
      <c r="J6222" s="123" t="s">
        <v>38</v>
      </c>
      <c r="K6222" s="137">
        <f>((G6222*400)+(H6222*100))+I6222</f>
        <v>28662</v>
      </c>
      <c r="L6222" s="137">
        <v>325</v>
      </c>
      <c r="M6222" s="137">
        <f>K6222*L6222</f>
        <v>9315150</v>
      </c>
      <c r="N6222" s="123"/>
      <c r="O6222" s="108"/>
      <c r="P6222" s="138"/>
      <c r="Q6222" s="108"/>
      <c r="R6222" s="108"/>
      <c r="S6222" s="139"/>
      <c r="T6222" s="123"/>
      <c r="U6222" s="123"/>
      <c r="V6222" s="123"/>
      <c r="W6222" s="137"/>
      <c r="X6222" s="136"/>
      <c r="Y6222" s="137"/>
      <c r="Z6222" s="137"/>
      <c r="AA6222" s="119"/>
      <c r="AB6222" s="119"/>
      <c r="AC6222" s="137"/>
      <c r="AD6222" s="137">
        <f>IF(AND(AC6222="",M6222=""),0,IF((AC6222=""),M6222,IF((M6222=""),AC6222,AC6222+M6222)))</f>
        <v>9315150</v>
      </c>
      <c r="AE6222" s="137">
        <f>IF( (X6222=""),AD6222*1,AD6222*(X6222/100) )</f>
        <v>9315150</v>
      </c>
      <c r="AF6222" s="137">
        <v>50000000</v>
      </c>
      <c r="AG6222" s="137">
        <f>IF((AF6222-AE6222) &gt; 1,0,IF((AF6222-AE6222)&lt;0,AE6222-AF6222,AF6222-AE6222))</f>
        <v>0</v>
      </c>
      <c r="AH6222" s="137">
        <v>0.01</v>
      </c>
    </row>
    <row r="6223" spans="1:34" s="173" customFormat="1" x14ac:dyDescent="0.55000000000000004">
      <c r="A6223" s="122"/>
      <c r="B6223" s="123">
        <v>2665</v>
      </c>
      <c r="C6223" s="123">
        <v>7305</v>
      </c>
      <c r="D6223" s="135" t="s">
        <v>8591</v>
      </c>
      <c r="E6223" s="123" t="s">
        <v>34</v>
      </c>
      <c r="F6223" s="123">
        <v>6334</v>
      </c>
      <c r="G6223" s="123">
        <v>3</v>
      </c>
      <c r="H6223" s="123">
        <v>0</v>
      </c>
      <c r="I6223" s="136">
        <v>92</v>
      </c>
      <c r="J6223" s="123" t="s">
        <v>68</v>
      </c>
      <c r="K6223" s="137">
        <f>((G6223*400)+(H6223*100))+I6223</f>
        <v>1292</v>
      </c>
      <c r="L6223" s="137">
        <v>225</v>
      </c>
      <c r="M6223" s="137">
        <f>K6223*L6223</f>
        <v>290700</v>
      </c>
      <c r="N6223" s="123"/>
      <c r="O6223" s="108"/>
      <c r="P6223" s="138"/>
      <c r="Q6223" s="108"/>
      <c r="R6223" s="108"/>
      <c r="S6223" s="139"/>
      <c r="T6223" s="123"/>
      <c r="U6223" s="123"/>
      <c r="V6223" s="123"/>
      <c r="W6223" s="137"/>
      <c r="X6223" s="136"/>
      <c r="Y6223" s="137"/>
      <c r="Z6223" s="137"/>
      <c r="AA6223" s="119"/>
      <c r="AB6223" s="119"/>
      <c r="AC6223" s="137"/>
      <c r="AD6223" s="137">
        <f>IF(AND(AC6223="",M6223=""),0,IF((AC6223=""),M6223,IF((M6223=""),AC6223,AC6223+M6223)))</f>
        <v>290700</v>
      </c>
      <c r="AE6223" s="137">
        <f>IF( (X6223=""),AD6223*1,AD6223*(X6223/100) )</f>
        <v>290700</v>
      </c>
      <c r="AF6223" s="137">
        <v>0</v>
      </c>
      <c r="AG6223" s="137">
        <f>IF((AF6223-AE6223) &gt; 1,0,IF((AF6223-AE6223)&lt;0,AE6223-AF6223,AF6223-AE6223))</f>
        <v>290700</v>
      </c>
      <c r="AH6223" s="137">
        <v>0.3</v>
      </c>
    </row>
    <row r="6224" spans="1:34" s="173" customFormat="1" x14ac:dyDescent="0.55000000000000004">
      <c r="A6224" s="122"/>
      <c r="B6224" s="123">
        <v>2666</v>
      </c>
      <c r="C6224" s="123">
        <v>7215</v>
      </c>
      <c r="D6224" s="135" t="s">
        <v>8592</v>
      </c>
      <c r="E6224" s="123" t="s">
        <v>34</v>
      </c>
      <c r="F6224" s="123">
        <v>17502</v>
      </c>
      <c r="G6224" s="123">
        <v>1</v>
      </c>
      <c r="H6224" s="123">
        <v>0</v>
      </c>
      <c r="I6224" s="136">
        <v>31</v>
      </c>
      <c r="J6224" s="123" t="s">
        <v>35</v>
      </c>
      <c r="K6224" s="137">
        <f>((G6224*400)+(H6224*100))+I6224</f>
        <v>431</v>
      </c>
      <c r="L6224" s="137">
        <v>650</v>
      </c>
      <c r="M6224" s="137">
        <f>K6224*L6224</f>
        <v>280150</v>
      </c>
      <c r="N6224" s="123">
        <v>1</v>
      </c>
      <c r="O6224" s="108" t="s">
        <v>8586</v>
      </c>
      <c r="P6224" s="138">
        <v>3100901484842</v>
      </c>
      <c r="Q6224" s="108" t="s">
        <v>8587</v>
      </c>
      <c r="R6224" s="108" t="s">
        <v>8593</v>
      </c>
      <c r="S6224" s="139" t="s">
        <v>8594</v>
      </c>
      <c r="T6224" s="123" t="s">
        <v>51</v>
      </c>
      <c r="U6224" s="123" t="s">
        <v>45</v>
      </c>
      <c r="V6224" s="123" t="s">
        <v>52</v>
      </c>
      <c r="W6224" s="137">
        <v>48.75</v>
      </c>
      <c r="X6224" s="136">
        <v>85.3</v>
      </c>
      <c r="Y6224" s="137">
        <v>6750</v>
      </c>
      <c r="Z6224" s="137">
        <f>W6224*Y6224</f>
        <v>329062.5</v>
      </c>
      <c r="AA6224" s="119">
        <v>7</v>
      </c>
      <c r="AB6224" s="119">
        <v>7</v>
      </c>
      <c r="AC6224" s="137">
        <f>(Z6224*(100-AB6224))/100</f>
        <v>306028.125</v>
      </c>
      <c r="AD6224" s="137">
        <f>IF(AND(AC6224="",M6224=""),0,IF((AC6224=""),M6224, IF( (M6224=""),AC6224,SUM(AC6224:AC6227)+M6224)))</f>
        <v>629144.125</v>
      </c>
      <c r="AE6224" s="137">
        <f>IF( (X6224=""),AD6224*1,AD6224*(X6224/100) )</f>
        <v>536659.93862499995</v>
      </c>
      <c r="AF6224" s="137">
        <v>50000000</v>
      </c>
      <c r="AG6224" s="137">
        <f>IF((AF6224-AE6224) &gt; 1,0,IF((AF6224-AE6224)&lt;0,AE6224-AF6224,AF6224-AE6224))</f>
        <v>0</v>
      </c>
      <c r="AH6224" s="137">
        <v>0.02</v>
      </c>
    </row>
    <row r="6225" spans="1:34" s="173" customFormat="1" x14ac:dyDescent="0.55000000000000004">
      <c r="A6225" s="122"/>
      <c r="B6225" s="123"/>
      <c r="C6225" s="123"/>
      <c r="D6225" s="135"/>
      <c r="E6225" s="123"/>
      <c r="F6225" s="123"/>
      <c r="G6225" s="123"/>
      <c r="H6225" s="123"/>
      <c r="I6225" s="136"/>
      <c r="J6225" s="123"/>
      <c r="K6225" s="137"/>
      <c r="L6225" s="137"/>
      <c r="M6225" s="137"/>
      <c r="N6225" s="123">
        <v>2</v>
      </c>
      <c r="O6225" s="108" t="s">
        <v>8586</v>
      </c>
      <c r="P6225" s="138">
        <v>3100901484842</v>
      </c>
      <c r="Q6225" s="108" t="s">
        <v>8587</v>
      </c>
      <c r="R6225" s="108" t="s">
        <v>8593</v>
      </c>
      <c r="S6225" s="139" t="s">
        <v>8595</v>
      </c>
      <c r="T6225" s="123" t="s">
        <v>95</v>
      </c>
      <c r="U6225" s="123" t="s">
        <v>45</v>
      </c>
      <c r="V6225" s="123" t="s">
        <v>52</v>
      </c>
      <c r="W6225" s="137">
        <v>8.4</v>
      </c>
      <c r="X6225" s="136">
        <v>14.7</v>
      </c>
      <c r="Y6225" s="137">
        <v>5500</v>
      </c>
      <c r="Z6225" s="137">
        <f>W6225*Y6225</f>
        <v>46200</v>
      </c>
      <c r="AA6225" s="119">
        <v>7</v>
      </c>
      <c r="AB6225" s="119">
        <v>7</v>
      </c>
      <c r="AC6225" s="137">
        <f>(Z6225*(100-AB6225))/100</f>
        <v>42966</v>
      </c>
      <c r="AD6225" s="137">
        <f>IF(AND(AC6225="",M6224=""),0,IF((AC6225=""),M6224, IF( (M6224=""),AC6225,SUM(AC6224:AC6227)+M6224)))</f>
        <v>629144.125</v>
      </c>
      <c r="AE6225" s="137">
        <f>IF( (X6225=""),AD6225*1,AD6225*(X6225/100) )</f>
        <v>92484.18637499999</v>
      </c>
      <c r="AF6225" s="137">
        <v>50000000</v>
      </c>
      <c r="AG6225" s="137">
        <f>IF((AF6225-AE6225) &gt; 1,0,IF((AF6225-AE6225)&lt;0,AE6225-AF6225,AF6225-AE6225))</f>
        <v>0</v>
      </c>
      <c r="AH6225" s="137">
        <v>0.02</v>
      </c>
    </row>
    <row r="6226" spans="1:34" s="173" customFormat="1" x14ac:dyDescent="0.55000000000000004">
      <c r="A6226" s="122"/>
      <c r="B6226" s="123"/>
      <c r="C6226" s="123"/>
      <c r="D6226" s="135"/>
      <c r="E6226" s="123"/>
      <c r="F6226" s="123"/>
      <c r="G6226" s="123"/>
      <c r="H6226" s="123"/>
      <c r="I6226" s="136"/>
      <c r="J6226" s="123"/>
      <c r="K6226" s="137"/>
      <c r="L6226" s="137" t="s">
        <v>63</v>
      </c>
      <c r="M6226" s="137">
        <f>SUM(M6221:M6225)</f>
        <v>11366575</v>
      </c>
      <c r="N6226" s="123"/>
      <c r="O6226" s="108"/>
      <c r="P6226" s="138"/>
      <c r="Q6226" s="108"/>
      <c r="R6226" s="108"/>
      <c r="S6226" s="139"/>
      <c r="T6226" s="123"/>
      <c r="U6226" s="123"/>
      <c r="V6226" s="123"/>
      <c r="W6226" s="137"/>
      <c r="X6226" s="136"/>
      <c r="Y6226" s="137"/>
      <c r="Z6226" s="137"/>
      <c r="AA6226" s="119"/>
      <c r="AB6226" s="119"/>
      <c r="AC6226" s="137"/>
      <c r="AD6226" s="137"/>
      <c r="AE6226" s="137">
        <f>SUM(AE6221:AE6225)</f>
        <v>11715569.125</v>
      </c>
      <c r="AF6226" s="137"/>
      <c r="AG6226" s="137">
        <f>SUM(AG6221:AG6225)</f>
        <v>290700</v>
      </c>
      <c r="AH6226" s="137"/>
    </row>
    <row r="6227" spans="1:34" s="173" customFormat="1" x14ac:dyDescent="0.55000000000000004">
      <c r="A6227" s="122" t="s">
        <v>8596</v>
      </c>
      <c r="B6227" s="123">
        <v>2667</v>
      </c>
      <c r="C6227" s="123">
        <v>7343</v>
      </c>
      <c r="D6227" s="135" t="s">
        <v>8597</v>
      </c>
      <c r="E6227" s="123" t="s">
        <v>34</v>
      </c>
      <c r="F6227" s="123">
        <v>22571</v>
      </c>
      <c r="G6227" s="123">
        <v>0</v>
      </c>
      <c r="H6227" s="123">
        <v>1</v>
      </c>
      <c r="I6227" s="136">
        <v>70</v>
      </c>
      <c r="J6227" s="123" t="s">
        <v>68</v>
      </c>
      <c r="K6227" s="137">
        <f>((G6227*400)+(H6227*100))+I6227</f>
        <v>170</v>
      </c>
      <c r="L6227" s="137">
        <v>650</v>
      </c>
      <c r="M6227" s="137">
        <f>K6227*L6227</f>
        <v>110500</v>
      </c>
      <c r="N6227" s="123"/>
      <c r="O6227" s="108"/>
      <c r="P6227" s="138"/>
      <c r="Q6227" s="108"/>
      <c r="R6227" s="108"/>
      <c r="S6227" s="139"/>
      <c r="T6227" s="123"/>
      <c r="U6227" s="123"/>
      <c r="V6227" s="123"/>
      <c r="W6227" s="137"/>
      <c r="X6227" s="136"/>
      <c r="Y6227" s="137"/>
      <c r="Z6227" s="137"/>
      <c r="AA6227" s="119"/>
      <c r="AB6227" s="119"/>
      <c r="AC6227" s="137"/>
      <c r="AD6227" s="137">
        <f>IF(AND(AC6227="",M6227=""),0,IF((AC6227=""),M6227,IF((M6227=""),AC6227,AC6227+M6227)))</f>
        <v>110500</v>
      </c>
      <c r="AE6227" s="137">
        <f>IF( (X6227=""),AD6227*1,AD6227*(X6227/100) )</f>
        <v>110500</v>
      </c>
      <c r="AF6227" s="137">
        <v>0</v>
      </c>
      <c r="AG6227" s="137">
        <f>IF((AF6227-AE6227) &gt; 1,0,IF((AF6227-AE6227)&lt;0,AE6227-AF6227,AF6227-AE6227))</f>
        <v>110500</v>
      </c>
      <c r="AH6227" s="137">
        <v>0.3</v>
      </c>
    </row>
    <row r="6228" spans="1:34" s="173" customFormat="1" x14ac:dyDescent="0.55000000000000004">
      <c r="A6228" s="122"/>
      <c r="B6228" s="123"/>
      <c r="C6228" s="123"/>
      <c r="D6228" s="135"/>
      <c r="E6228" s="123"/>
      <c r="F6228" s="123"/>
      <c r="G6228" s="123"/>
      <c r="H6228" s="123"/>
      <c r="I6228" s="136"/>
      <c r="J6228" s="123"/>
      <c r="K6228" s="137"/>
      <c r="L6228" s="137" t="s">
        <v>63</v>
      </c>
      <c r="M6228" s="137">
        <f>SUM(M6227:M6227)</f>
        <v>110500</v>
      </c>
      <c r="N6228" s="123"/>
      <c r="O6228" s="108"/>
      <c r="P6228" s="138"/>
      <c r="Q6228" s="108"/>
      <c r="R6228" s="108"/>
      <c r="S6228" s="139"/>
      <c r="T6228" s="123"/>
      <c r="U6228" s="123"/>
      <c r="V6228" s="123"/>
      <c r="W6228" s="137"/>
      <c r="X6228" s="136"/>
      <c r="Y6228" s="137"/>
      <c r="Z6228" s="137"/>
      <c r="AA6228" s="119"/>
      <c r="AB6228" s="119"/>
      <c r="AC6228" s="137"/>
      <c r="AD6228" s="137"/>
      <c r="AE6228" s="137">
        <f>SUM(AE6227:AE6227)</f>
        <v>110500</v>
      </c>
      <c r="AF6228" s="137"/>
      <c r="AG6228" s="137">
        <f>SUM(AG6227:AG6227)</f>
        <v>110500</v>
      </c>
      <c r="AH6228" s="137"/>
    </row>
    <row r="6229" spans="1:34" s="173" customFormat="1" x14ac:dyDescent="0.55000000000000004">
      <c r="A6229" s="122" t="s">
        <v>1466</v>
      </c>
      <c r="B6229" s="123">
        <v>2668</v>
      </c>
      <c r="C6229" s="123">
        <v>6543</v>
      </c>
      <c r="D6229" s="135" t="s">
        <v>8600</v>
      </c>
      <c r="E6229" s="123" t="s">
        <v>34</v>
      </c>
      <c r="F6229" s="123">
        <v>23102</v>
      </c>
      <c r="G6229" s="123">
        <v>0</v>
      </c>
      <c r="H6229" s="123">
        <v>1</v>
      </c>
      <c r="I6229" s="136">
        <v>95</v>
      </c>
      <c r="J6229" s="123" t="s">
        <v>38</v>
      </c>
      <c r="K6229" s="137">
        <f>((G6229*400)+(H6229*100))+I6229</f>
        <v>195</v>
      </c>
      <c r="L6229" s="137">
        <v>650</v>
      </c>
      <c r="M6229" s="137">
        <f>K6229*L6229</f>
        <v>126750</v>
      </c>
      <c r="N6229" s="123">
        <v>1</v>
      </c>
      <c r="O6229" s="108" t="s">
        <v>8598</v>
      </c>
      <c r="P6229" s="138">
        <v>3570800406915</v>
      </c>
      <c r="Q6229" s="108" t="s">
        <v>8599</v>
      </c>
      <c r="R6229" s="108" t="s">
        <v>8601</v>
      </c>
      <c r="S6229" s="139" t="s">
        <v>8600</v>
      </c>
      <c r="T6229" s="123" t="s">
        <v>51</v>
      </c>
      <c r="U6229" s="123" t="s">
        <v>45</v>
      </c>
      <c r="V6229" s="123"/>
      <c r="W6229" s="137"/>
      <c r="X6229" s="136"/>
      <c r="Y6229" s="137"/>
      <c r="Z6229" s="137"/>
      <c r="AA6229" s="119"/>
      <c r="AB6229" s="119"/>
      <c r="AC6229" s="137"/>
      <c r="AD6229" s="137">
        <f>IF(AND(AC6229="",M6229=""),0,IF((AC6229=""),M6229,IF((M6229=""),AC6229,AC6229+M6229)))</f>
        <v>126750</v>
      </c>
      <c r="AE6229" s="137">
        <f>IF( (X6229=""),AD6229*1,AD6229*(X6229/100) )</f>
        <v>126750</v>
      </c>
      <c r="AF6229" s="137">
        <v>50000000</v>
      </c>
      <c r="AG6229" s="137">
        <f>IF((AF6229-AE6229) &gt; 1,0,IF((AF6229-AE6229)&lt;0,AE6229-AF6229,AF6229-AE6229))</f>
        <v>0</v>
      </c>
      <c r="AH6229" s="137">
        <v>0.01</v>
      </c>
    </row>
    <row r="6230" spans="1:34" s="173" customFormat="1" x14ac:dyDescent="0.55000000000000004">
      <c r="A6230" s="122"/>
      <c r="B6230" s="123">
        <v>2669</v>
      </c>
      <c r="C6230" s="123">
        <v>6874</v>
      </c>
      <c r="D6230" s="135" t="s">
        <v>8602</v>
      </c>
      <c r="E6230" s="123" t="s">
        <v>34</v>
      </c>
      <c r="F6230" s="123">
        <v>23550</v>
      </c>
      <c r="G6230" s="123">
        <v>0</v>
      </c>
      <c r="H6230" s="123">
        <v>2</v>
      </c>
      <c r="I6230" s="136">
        <v>28</v>
      </c>
      <c r="J6230" s="123" t="s">
        <v>35</v>
      </c>
      <c r="K6230" s="137">
        <f>((G6230*400)+(H6230*100))+I6230</f>
        <v>228</v>
      </c>
      <c r="L6230" s="137">
        <v>8000</v>
      </c>
      <c r="M6230" s="137">
        <f>K6230*L6230</f>
        <v>1824000</v>
      </c>
      <c r="N6230" s="123">
        <v>1</v>
      </c>
      <c r="O6230" s="108" t="s">
        <v>8598</v>
      </c>
      <c r="P6230" s="138">
        <v>3570800406915</v>
      </c>
      <c r="Q6230" s="108" t="s">
        <v>8599</v>
      </c>
      <c r="R6230" s="108" t="s">
        <v>8601</v>
      </c>
      <c r="S6230" s="139" t="s">
        <v>8603</v>
      </c>
      <c r="T6230" s="123" t="s">
        <v>51</v>
      </c>
      <c r="U6230" s="123" t="s">
        <v>45</v>
      </c>
      <c r="V6230" s="123" t="s">
        <v>52</v>
      </c>
      <c r="W6230" s="137">
        <v>561.6</v>
      </c>
      <c r="X6230" s="136">
        <v>90.33</v>
      </c>
      <c r="Y6230" s="137">
        <v>6750</v>
      </c>
      <c r="Z6230" s="137">
        <f>W6230*Y6230</f>
        <v>3790800</v>
      </c>
      <c r="AA6230" s="119">
        <v>6</v>
      </c>
      <c r="AB6230" s="119">
        <v>6</v>
      </c>
      <c r="AC6230" s="137">
        <f>(Z6230*(100-AB6230))/100</f>
        <v>3563352</v>
      </c>
      <c r="AD6230" s="137">
        <f>IF(AND(AC6230="",M6230=""),0,IF((AC6230=""),M6230, IF( (M6230=""),AC6230,SUM(AC6230:AC6237)+M6230)))</f>
        <v>8069124.7199999997</v>
      </c>
      <c r="AE6230" s="137">
        <f>IF( (X6230=""),AD6230*1,AD6230*(X6230/100) )</f>
        <v>7288840.3595759999</v>
      </c>
      <c r="AF6230" s="137">
        <v>50000000</v>
      </c>
      <c r="AG6230" s="137">
        <f>IF((AF6230-AE6230) &gt; 1,0,IF((AF6230-AE6230)&lt;0,AE6230-AF6230,AF6230-AE6230))</f>
        <v>0</v>
      </c>
      <c r="AH6230" s="137">
        <v>0.02</v>
      </c>
    </row>
    <row r="6231" spans="1:34" s="173" customFormat="1" x14ac:dyDescent="0.55000000000000004">
      <c r="A6231" s="122"/>
      <c r="B6231" s="123"/>
      <c r="C6231" s="123"/>
      <c r="D6231" s="135"/>
      <c r="E6231" s="123"/>
      <c r="F6231" s="123"/>
      <c r="G6231" s="123"/>
      <c r="H6231" s="123"/>
      <c r="I6231" s="136"/>
      <c r="J6231" s="123"/>
      <c r="K6231" s="137"/>
      <c r="L6231" s="137"/>
      <c r="M6231" s="137"/>
      <c r="N6231" s="123">
        <v>2</v>
      </c>
      <c r="O6231" s="108" t="s">
        <v>8598</v>
      </c>
      <c r="P6231" s="138">
        <v>3570800406915</v>
      </c>
      <c r="Q6231" s="108" t="s">
        <v>8599</v>
      </c>
      <c r="R6231" s="108" t="s">
        <v>8601</v>
      </c>
      <c r="S6231" s="139" t="s">
        <v>8604</v>
      </c>
      <c r="T6231" s="123" t="s">
        <v>51</v>
      </c>
      <c r="U6231" s="123" t="s">
        <v>45</v>
      </c>
      <c r="V6231" s="123"/>
      <c r="W6231" s="137"/>
      <c r="X6231" s="136"/>
      <c r="Y6231" s="137"/>
      <c r="Z6231" s="137"/>
      <c r="AA6231" s="119"/>
      <c r="AB6231" s="119"/>
      <c r="AC6231" s="137"/>
      <c r="AD6231" s="137"/>
      <c r="AE6231" s="137"/>
      <c r="AF6231" s="137"/>
      <c r="AG6231" s="137"/>
      <c r="AH6231" s="137"/>
    </row>
    <row r="6232" spans="1:34" s="173" customFormat="1" x14ac:dyDescent="0.55000000000000004">
      <c r="A6232" s="122"/>
      <c r="B6232" s="123"/>
      <c r="C6232" s="123"/>
      <c r="D6232" s="135"/>
      <c r="E6232" s="123"/>
      <c r="F6232" s="123"/>
      <c r="G6232" s="123"/>
      <c r="H6232" s="123"/>
      <c r="I6232" s="136"/>
      <c r="J6232" s="123"/>
      <c r="K6232" s="137"/>
      <c r="L6232" s="137"/>
      <c r="M6232" s="137"/>
      <c r="N6232" s="123">
        <v>3</v>
      </c>
      <c r="O6232" s="108" t="s">
        <v>8598</v>
      </c>
      <c r="P6232" s="138">
        <v>3570800406915</v>
      </c>
      <c r="Q6232" s="108" t="s">
        <v>8599</v>
      </c>
      <c r="R6232" s="108" t="s">
        <v>8601</v>
      </c>
      <c r="S6232" s="139" t="s">
        <v>8605</v>
      </c>
      <c r="T6232" s="123" t="s">
        <v>73</v>
      </c>
      <c r="U6232" s="123" t="s">
        <v>45</v>
      </c>
      <c r="V6232" s="123" t="s">
        <v>52</v>
      </c>
      <c r="W6232" s="137">
        <v>38.18</v>
      </c>
      <c r="X6232" s="136">
        <v>6.14</v>
      </c>
      <c r="Y6232" s="137">
        <v>6600</v>
      </c>
      <c r="Z6232" s="137">
        <f>W6232*Y6232</f>
        <v>251988</v>
      </c>
      <c r="AA6232" s="119">
        <v>6</v>
      </c>
      <c r="AB6232" s="119">
        <v>6</v>
      </c>
      <c r="AC6232" s="137">
        <f>(Z6232*(100-AB6232))/100</f>
        <v>236868.72</v>
      </c>
      <c r="AD6232" s="137">
        <f>IF(AND(AC6232="",M6230=""),0,IF((AC6232=""),M6230, IF( (M6230=""),AC6232,SUM(AC6230:AC6237)+M6230)))</f>
        <v>8069124.7199999997</v>
      </c>
      <c r="AE6232" s="137">
        <f>IF( (X6232=""),AD6232*1,AD6232*(X6232/100) )</f>
        <v>495444.25780799997</v>
      </c>
      <c r="AF6232" s="137">
        <v>50000000</v>
      </c>
      <c r="AG6232" s="137">
        <f>IF((AF6232-AE6232) &gt; 1,0,IF((AF6232-AE6232)&lt;0,AE6232-AF6232,AF6232-AE6232))</f>
        <v>0</v>
      </c>
      <c r="AH6232" s="137">
        <v>0.02</v>
      </c>
    </row>
    <row r="6233" spans="1:34" s="173" customFormat="1" x14ac:dyDescent="0.55000000000000004">
      <c r="A6233" s="122"/>
      <c r="B6233" s="123"/>
      <c r="C6233" s="123"/>
      <c r="D6233" s="135"/>
      <c r="E6233" s="123"/>
      <c r="F6233" s="123"/>
      <c r="G6233" s="123"/>
      <c r="H6233" s="123"/>
      <c r="I6233" s="136"/>
      <c r="J6233" s="123"/>
      <c r="K6233" s="137"/>
      <c r="L6233" s="137"/>
      <c r="M6233" s="137"/>
      <c r="N6233" s="123">
        <v>4</v>
      </c>
      <c r="O6233" s="108" t="s">
        <v>8598</v>
      </c>
      <c r="P6233" s="138">
        <v>3570800406915</v>
      </c>
      <c r="Q6233" s="108" t="s">
        <v>8599</v>
      </c>
      <c r="R6233" s="108" t="s">
        <v>8601</v>
      </c>
      <c r="S6233" s="139" t="s">
        <v>8606</v>
      </c>
      <c r="T6233" s="123" t="s">
        <v>55</v>
      </c>
      <c r="U6233" s="123" t="s">
        <v>45</v>
      </c>
      <c r="V6233" s="123" t="s">
        <v>52</v>
      </c>
      <c r="W6233" s="137">
        <v>21.96</v>
      </c>
      <c r="X6233" s="136">
        <v>3.53</v>
      </c>
      <c r="Y6233" s="137">
        <v>0</v>
      </c>
      <c r="Z6233" s="137">
        <f>W6233*Y6233</f>
        <v>0</v>
      </c>
      <c r="AA6233" s="119">
        <v>6</v>
      </c>
      <c r="AB6233" s="119">
        <v>6</v>
      </c>
      <c r="AC6233" s="137">
        <f>(Z6233*(100-AB6233))/100</f>
        <v>0</v>
      </c>
      <c r="AD6233" s="137">
        <f>IF(AND(AC6233="",M6230=""),0,IF((AC6233=""),M6230, IF( (M6230=""),AC6233,SUM(AC6230:AC6237)+M6230)))</f>
        <v>8069124.7199999997</v>
      </c>
      <c r="AE6233" s="137">
        <f>IF( (X6233=""),AD6233*1,AD6233*(X6233/100) )</f>
        <v>284840.10261599999</v>
      </c>
      <c r="AF6233" s="137">
        <v>50000000</v>
      </c>
      <c r="AG6233" s="137">
        <f>IF((AF6233-AE6233) &gt; 1,0,IF((AF6233-AE6233)&lt;0,AE6233-AF6233,AF6233-AE6233))</f>
        <v>0</v>
      </c>
      <c r="AH6233" s="137">
        <v>0.02</v>
      </c>
    </row>
    <row r="6234" spans="1:34" s="173" customFormat="1" x14ac:dyDescent="0.55000000000000004">
      <c r="A6234" s="122"/>
      <c r="B6234" s="123"/>
      <c r="C6234" s="123"/>
      <c r="D6234" s="135"/>
      <c r="E6234" s="123"/>
      <c r="F6234" s="123"/>
      <c r="G6234" s="123"/>
      <c r="H6234" s="123"/>
      <c r="I6234" s="136"/>
      <c r="J6234" s="123"/>
      <c r="K6234" s="137"/>
      <c r="L6234" s="137" t="s">
        <v>63</v>
      </c>
      <c r="M6234" s="137">
        <f>SUM(M6229:M6233)</f>
        <v>1950750</v>
      </c>
      <c r="N6234" s="123"/>
      <c r="O6234" s="108"/>
      <c r="P6234" s="138"/>
      <c r="Q6234" s="108"/>
      <c r="R6234" s="108"/>
      <c r="S6234" s="139"/>
      <c r="T6234" s="123"/>
      <c r="U6234" s="123"/>
      <c r="V6234" s="123"/>
      <c r="W6234" s="137"/>
      <c r="X6234" s="136"/>
      <c r="Y6234" s="137"/>
      <c r="Z6234" s="137"/>
      <c r="AA6234" s="119"/>
      <c r="AB6234" s="119"/>
      <c r="AC6234" s="137"/>
      <c r="AD6234" s="137"/>
      <c r="AE6234" s="137">
        <f>SUM(AE6229:AE6233)</f>
        <v>8195874.7199999997</v>
      </c>
      <c r="AF6234" s="137"/>
      <c r="AG6234" s="137">
        <f>SUM(AG6229:AG6233)</f>
        <v>0</v>
      </c>
      <c r="AH6234" s="137"/>
    </row>
    <row r="6235" spans="1:34" s="173" customFormat="1" x14ac:dyDescent="0.55000000000000004">
      <c r="A6235" s="122" t="s">
        <v>8609</v>
      </c>
      <c r="B6235" s="123">
        <v>2670</v>
      </c>
      <c r="C6235" s="123">
        <v>6525</v>
      </c>
      <c r="D6235" s="135" t="s">
        <v>8610</v>
      </c>
      <c r="E6235" s="123" t="s">
        <v>34</v>
      </c>
      <c r="F6235" s="123">
        <v>15612</v>
      </c>
      <c r="G6235" s="123">
        <v>1</v>
      </c>
      <c r="H6235" s="123">
        <v>0</v>
      </c>
      <c r="I6235" s="136">
        <v>60</v>
      </c>
      <c r="J6235" s="123" t="s">
        <v>38</v>
      </c>
      <c r="K6235" s="137">
        <f>((G6235*400)+(H6235*100))+I6235</f>
        <v>460</v>
      </c>
      <c r="L6235" s="137">
        <v>225</v>
      </c>
      <c r="M6235" s="137">
        <f>K6235*L6235</f>
        <v>103500</v>
      </c>
      <c r="N6235" s="123"/>
      <c r="O6235" s="108"/>
      <c r="P6235" s="138"/>
      <c r="Q6235" s="108"/>
      <c r="R6235" s="108"/>
      <c r="S6235" s="139"/>
      <c r="T6235" s="123"/>
      <c r="U6235" s="123"/>
      <c r="V6235" s="123"/>
      <c r="W6235" s="137"/>
      <c r="X6235" s="136"/>
      <c r="Y6235" s="137"/>
      <c r="Z6235" s="137"/>
      <c r="AA6235" s="119"/>
      <c r="AB6235" s="119"/>
      <c r="AC6235" s="137"/>
      <c r="AD6235" s="137">
        <f>IF(AND(AC6235="",M6235=""),0,IF((AC6235=""),M6235,IF((M6235=""),AC6235,AC6235+M6235)))</f>
        <v>103500</v>
      </c>
      <c r="AE6235" s="137">
        <f>IF( (X6235=""),AD6235*1,AD6235*(X6235/100) )</f>
        <v>103500</v>
      </c>
      <c r="AF6235" s="137">
        <v>50000000</v>
      </c>
      <c r="AG6235" s="137">
        <f>IF((AF6235-AE6235) &gt; 1,0,IF((AF6235-AE6235)&lt;0,AE6235-AF6235,AF6235-AE6235))</f>
        <v>0</v>
      </c>
      <c r="AH6235" s="137">
        <v>0.01</v>
      </c>
    </row>
    <row r="6236" spans="1:34" s="173" customFormat="1" x14ac:dyDescent="0.55000000000000004">
      <c r="A6236" s="122"/>
      <c r="B6236" s="123">
        <v>2671</v>
      </c>
      <c r="C6236" s="123">
        <v>7005</v>
      </c>
      <c r="D6236" s="135" t="s">
        <v>8611</v>
      </c>
      <c r="E6236" s="123" t="s">
        <v>34</v>
      </c>
      <c r="F6236" s="123">
        <v>23681</v>
      </c>
      <c r="G6236" s="123">
        <v>0</v>
      </c>
      <c r="H6236" s="123">
        <v>2</v>
      </c>
      <c r="I6236" s="136">
        <v>6</v>
      </c>
      <c r="J6236" s="123" t="s">
        <v>35</v>
      </c>
      <c r="K6236" s="137">
        <f>((G6236*400)+(H6236*100))+I6236</f>
        <v>206</v>
      </c>
      <c r="L6236" s="137">
        <v>850</v>
      </c>
      <c r="M6236" s="137">
        <f>K6236*L6236</f>
        <v>175100</v>
      </c>
      <c r="N6236" s="123">
        <v>1</v>
      </c>
      <c r="O6236" s="108" t="s">
        <v>8607</v>
      </c>
      <c r="P6236" s="138">
        <v>3570800013522</v>
      </c>
      <c r="Q6236" s="108" t="s">
        <v>8608</v>
      </c>
      <c r="R6236" s="108" t="s">
        <v>8612</v>
      </c>
      <c r="S6236" s="139" t="s">
        <v>8613</v>
      </c>
      <c r="T6236" s="123" t="s">
        <v>51</v>
      </c>
      <c r="U6236" s="123" t="s">
        <v>227</v>
      </c>
      <c r="V6236" s="123" t="s">
        <v>52</v>
      </c>
      <c r="W6236" s="137">
        <v>548.79999999999995</v>
      </c>
      <c r="X6236" s="136">
        <v>100</v>
      </c>
      <c r="Y6236" s="137">
        <v>6750</v>
      </c>
      <c r="Z6236" s="137">
        <f>W6236*Y6236</f>
        <v>3704399.9999999995</v>
      </c>
      <c r="AA6236" s="119">
        <v>11</v>
      </c>
      <c r="AB6236" s="119">
        <v>34</v>
      </c>
      <c r="AC6236" s="137">
        <f>(Z6236*(100-AB6236))/100</f>
        <v>2444903.9999999995</v>
      </c>
      <c r="AD6236" s="137">
        <f>IF(AND(AC6236="",M6236=""),0,IF((AC6236=""),M6236, IF( (M6236=""),AC6236,SUM(AC6236:AC6237)+M6236)))</f>
        <v>2620003.9999999995</v>
      </c>
      <c r="AE6236" s="137">
        <f>IF( (X6236=""),AD6236*1,AD6236*(X6236/100) )</f>
        <v>2620003.9999999995</v>
      </c>
      <c r="AF6236" s="137">
        <v>50000000</v>
      </c>
      <c r="AG6236" s="137">
        <f>IF((AF6236-AE6236) &gt; 1,0,IF((AF6236-AE6236)&lt;0,AE6236-AF6236,AF6236-AE6236))</f>
        <v>0</v>
      </c>
      <c r="AH6236" s="137">
        <v>0.02</v>
      </c>
    </row>
    <row r="6237" spans="1:34" s="173" customFormat="1" x14ac:dyDescent="0.55000000000000004">
      <c r="A6237" s="122"/>
      <c r="B6237" s="123"/>
      <c r="C6237" s="123"/>
      <c r="D6237" s="135"/>
      <c r="E6237" s="123"/>
      <c r="F6237" s="123"/>
      <c r="G6237" s="123"/>
      <c r="H6237" s="123"/>
      <c r="I6237" s="136"/>
      <c r="J6237" s="123"/>
      <c r="K6237" s="137"/>
      <c r="L6237" s="137" t="s">
        <v>63</v>
      </c>
      <c r="M6237" s="137">
        <f>SUM(M6235:M6236)</f>
        <v>278600</v>
      </c>
      <c r="N6237" s="123"/>
      <c r="O6237" s="108"/>
      <c r="P6237" s="138"/>
      <c r="Q6237" s="108"/>
      <c r="R6237" s="108"/>
      <c r="S6237" s="139"/>
      <c r="T6237" s="123"/>
      <c r="U6237" s="123"/>
      <c r="V6237" s="123"/>
      <c r="W6237" s="137"/>
      <c r="X6237" s="136"/>
      <c r="Y6237" s="137"/>
      <c r="Z6237" s="137"/>
      <c r="AA6237" s="119"/>
      <c r="AB6237" s="119"/>
      <c r="AC6237" s="137"/>
      <c r="AD6237" s="137"/>
      <c r="AE6237" s="137">
        <f>SUM(AE6235:AE6236)</f>
        <v>2723503.9999999995</v>
      </c>
      <c r="AF6237" s="137"/>
      <c r="AG6237" s="137">
        <f>SUM(AG6235:AG6236)</f>
        <v>0</v>
      </c>
      <c r="AH6237" s="137"/>
    </row>
    <row r="6238" spans="1:34" s="173" customFormat="1" x14ac:dyDescent="0.55000000000000004">
      <c r="A6238" s="122" t="s">
        <v>8616</v>
      </c>
      <c r="B6238" s="123">
        <v>2672</v>
      </c>
      <c r="C6238" s="123">
        <v>5669</v>
      </c>
      <c r="D6238" s="135" t="s">
        <v>8617</v>
      </c>
      <c r="E6238" s="123" t="s">
        <v>34</v>
      </c>
      <c r="F6238" s="123">
        <v>8820</v>
      </c>
      <c r="G6238" s="123">
        <v>6</v>
      </c>
      <c r="H6238" s="123">
        <v>3</v>
      </c>
      <c r="I6238" s="136">
        <v>12</v>
      </c>
      <c r="J6238" s="123" t="s">
        <v>38</v>
      </c>
      <c r="K6238" s="137">
        <f>((G6238*400)+(H6238*100))+I6238</f>
        <v>2712</v>
      </c>
      <c r="L6238" s="137">
        <v>925</v>
      </c>
      <c r="M6238" s="137">
        <f>K6238*L6238</f>
        <v>2508600</v>
      </c>
      <c r="N6238" s="123">
        <v>1</v>
      </c>
      <c r="O6238" s="108" t="s">
        <v>8614</v>
      </c>
      <c r="P6238" s="138">
        <v>3110101515506</v>
      </c>
      <c r="Q6238" s="108" t="s">
        <v>8615</v>
      </c>
      <c r="R6238" s="108" t="s">
        <v>8618</v>
      </c>
      <c r="S6238" s="139" t="s">
        <v>8617</v>
      </c>
      <c r="T6238" s="123" t="s">
        <v>51</v>
      </c>
      <c r="U6238" s="123" t="s">
        <v>62</v>
      </c>
      <c r="V6238" s="123"/>
      <c r="W6238" s="137"/>
      <c r="X6238" s="136"/>
      <c r="Y6238" s="137"/>
      <c r="Z6238" s="137"/>
      <c r="AA6238" s="119"/>
      <c r="AB6238" s="119"/>
      <c r="AC6238" s="137"/>
      <c r="AD6238" s="137">
        <f>IF(AND(AC6238="",M6238=""),0,IF((AC6238=""),M6238,IF((M6238=""),AC6238,AC6238+M6238)))</f>
        <v>2508600</v>
      </c>
      <c r="AE6238" s="137">
        <f>IF( (X6238=""),AD6238*1,AD6238*(X6238/100) )</f>
        <v>2508600</v>
      </c>
      <c r="AF6238" s="137">
        <v>50000000</v>
      </c>
      <c r="AG6238" s="137">
        <f>IF((AF6238-AE6238) &gt; 1,0,IF((AF6238-AE6238)&lt;0,AE6238-AF6238,AF6238-AE6238))</f>
        <v>0</v>
      </c>
      <c r="AH6238" s="137">
        <v>0.01</v>
      </c>
    </row>
    <row r="6239" spans="1:34" s="173" customFormat="1" x14ac:dyDescent="0.55000000000000004">
      <c r="A6239" s="122"/>
      <c r="B6239" s="123"/>
      <c r="C6239" s="123"/>
      <c r="D6239" s="135"/>
      <c r="E6239" s="123"/>
      <c r="F6239" s="123"/>
      <c r="G6239" s="123"/>
      <c r="H6239" s="123"/>
      <c r="I6239" s="136"/>
      <c r="J6239" s="123"/>
      <c r="K6239" s="137"/>
      <c r="L6239" s="137" t="s">
        <v>63</v>
      </c>
      <c r="M6239" s="137">
        <f>SUM(M6238:M6238)</f>
        <v>2508600</v>
      </c>
      <c r="N6239" s="123"/>
      <c r="O6239" s="108"/>
      <c r="P6239" s="138"/>
      <c r="Q6239" s="108"/>
      <c r="R6239" s="108"/>
      <c r="S6239" s="139"/>
      <c r="T6239" s="123"/>
      <c r="U6239" s="123"/>
      <c r="V6239" s="123"/>
      <c r="W6239" s="137"/>
      <c r="X6239" s="136"/>
      <c r="Y6239" s="137"/>
      <c r="Z6239" s="137"/>
      <c r="AA6239" s="119"/>
      <c r="AB6239" s="119"/>
      <c r="AC6239" s="137"/>
      <c r="AD6239" s="137"/>
      <c r="AE6239" s="137">
        <f>SUM(AE6238:AE6238)</f>
        <v>2508600</v>
      </c>
      <c r="AF6239" s="137"/>
      <c r="AG6239" s="137">
        <f>SUM(AG6238:AG6238)</f>
        <v>0</v>
      </c>
      <c r="AH6239" s="137"/>
    </row>
    <row r="6240" spans="1:34" s="173" customFormat="1" x14ac:dyDescent="0.55000000000000004">
      <c r="A6240" s="122" t="s">
        <v>8619</v>
      </c>
      <c r="B6240" s="123">
        <v>2673</v>
      </c>
      <c r="C6240" s="123">
        <v>7539</v>
      </c>
      <c r="D6240" s="135" t="s">
        <v>8620</v>
      </c>
      <c r="E6240" s="123" t="s">
        <v>34</v>
      </c>
      <c r="F6240" s="123">
        <v>7407</v>
      </c>
      <c r="G6240" s="123">
        <v>6</v>
      </c>
      <c r="H6240" s="123">
        <v>0</v>
      </c>
      <c r="I6240" s="136">
        <v>35</v>
      </c>
      <c r="J6240" s="123" t="s">
        <v>38</v>
      </c>
      <c r="K6240" s="137">
        <f>((G6240*400)+(H6240*100))+I6240</f>
        <v>2435</v>
      </c>
      <c r="L6240" s="137">
        <v>300</v>
      </c>
      <c r="M6240" s="137">
        <f>K6240*L6240</f>
        <v>730500</v>
      </c>
      <c r="N6240" s="123"/>
      <c r="O6240" s="108"/>
      <c r="P6240" s="138"/>
      <c r="Q6240" s="108"/>
      <c r="R6240" s="108"/>
      <c r="S6240" s="139"/>
      <c r="T6240" s="123"/>
      <c r="U6240" s="123"/>
      <c r="V6240" s="123"/>
      <c r="W6240" s="137"/>
      <c r="X6240" s="136"/>
      <c r="Y6240" s="137"/>
      <c r="Z6240" s="137"/>
      <c r="AA6240" s="119"/>
      <c r="AB6240" s="119"/>
      <c r="AC6240" s="137"/>
      <c r="AD6240" s="137">
        <f>IF(AND(AC6240="",M6240=""),0,IF((AC6240=""),M6240,IF((M6240=""),AC6240,AC6240+M6240)))</f>
        <v>730500</v>
      </c>
      <c r="AE6240" s="137">
        <f>IF( (X6240=""),AD6240*1,AD6240*(X6240/100) )</f>
        <v>730500</v>
      </c>
      <c r="AF6240" s="137">
        <v>50000000</v>
      </c>
      <c r="AG6240" s="137">
        <f>IF((AF6240-AE6240) &gt; 1,0,IF((AF6240-AE6240)&lt;0,AE6240-AF6240,AF6240-AE6240))</f>
        <v>0</v>
      </c>
      <c r="AH6240" s="137">
        <v>0.01</v>
      </c>
    </row>
    <row r="6241" spans="1:34" s="173" customFormat="1" x14ac:dyDescent="0.55000000000000004">
      <c r="A6241" s="122"/>
      <c r="B6241" s="123">
        <v>2674</v>
      </c>
      <c r="C6241" s="123">
        <v>7531</v>
      </c>
      <c r="D6241" s="135" t="s">
        <v>8621</v>
      </c>
      <c r="E6241" s="123" t="s">
        <v>34</v>
      </c>
      <c r="F6241" s="123">
        <v>7409</v>
      </c>
      <c r="G6241" s="123">
        <v>0</v>
      </c>
      <c r="H6241" s="123">
        <v>2</v>
      </c>
      <c r="I6241" s="136">
        <v>63</v>
      </c>
      <c r="J6241" s="123" t="s">
        <v>38</v>
      </c>
      <c r="K6241" s="137">
        <f>((G6241*400)+(H6241*100))+I6241</f>
        <v>263</v>
      </c>
      <c r="L6241" s="137">
        <v>2175</v>
      </c>
      <c r="M6241" s="137">
        <f>K6241*L6241</f>
        <v>572025</v>
      </c>
      <c r="N6241" s="123"/>
      <c r="O6241" s="108"/>
      <c r="P6241" s="138"/>
      <c r="Q6241" s="108"/>
      <c r="R6241" s="108"/>
      <c r="S6241" s="139"/>
      <c r="T6241" s="123"/>
      <c r="U6241" s="123"/>
      <c r="V6241" s="123"/>
      <c r="W6241" s="137"/>
      <c r="X6241" s="136"/>
      <c r="Y6241" s="137"/>
      <c r="Z6241" s="137"/>
      <c r="AA6241" s="119"/>
      <c r="AB6241" s="119"/>
      <c r="AC6241" s="137"/>
      <c r="AD6241" s="137">
        <f>IF(AND(AC6241="",M6241=""),0,IF((AC6241=""),M6241,IF((M6241=""),AC6241,AC6241+M6241)))</f>
        <v>572025</v>
      </c>
      <c r="AE6241" s="137">
        <f>IF( (X6241=""),AD6241*1,AD6241*(X6241/100) )</f>
        <v>572025</v>
      </c>
      <c r="AF6241" s="137">
        <v>50000000</v>
      </c>
      <c r="AG6241" s="137">
        <f>IF((AF6241-AE6241) &gt; 1,0,IF((AF6241-AE6241)&lt;0,AE6241-AF6241,AF6241-AE6241))</f>
        <v>0</v>
      </c>
      <c r="AH6241" s="137">
        <v>0.01</v>
      </c>
    </row>
    <row r="6242" spans="1:34" s="173" customFormat="1" x14ac:dyDescent="0.55000000000000004">
      <c r="A6242" s="122"/>
      <c r="B6242" s="123"/>
      <c r="C6242" s="123"/>
      <c r="D6242" s="135"/>
      <c r="E6242" s="123"/>
      <c r="F6242" s="123"/>
      <c r="G6242" s="123"/>
      <c r="H6242" s="123"/>
      <c r="I6242" s="136"/>
      <c r="J6242" s="123"/>
      <c r="K6242" s="137"/>
      <c r="L6242" s="137" t="s">
        <v>63</v>
      </c>
      <c r="M6242" s="137">
        <f>SUM(M6240:M6241)</f>
        <v>1302525</v>
      </c>
      <c r="N6242" s="123"/>
      <c r="O6242" s="108"/>
      <c r="P6242" s="138"/>
      <c r="Q6242" s="108"/>
      <c r="R6242" s="108"/>
      <c r="S6242" s="139"/>
      <c r="T6242" s="123"/>
      <c r="U6242" s="123"/>
      <c r="V6242" s="123"/>
      <c r="W6242" s="137"/>
      <c r="X6242" s="136"/>
      <c r="Y6242" s="137"/>
      <c r="Z6242" s="137"/>
      <c r="AA6242" s="119"/>
      <c r="AB6242" s="119"/>
      <c r="AC6242" s="137"/>
      <c r="AD6242" s="137"/>
      <c r="AE6242" s="137">
        <f>SUM(AE6240:AE6241)</f>
        <v>1302525</v>
      </c>
      <c r="AF6242" s="137"/>
      <c r="AG6242" s="137">
        <f>SUM(AG6240:AG6241)</f>
        <v>0</v>
      </c>
      <c r="AH6242" s="137"/>
    </row>
    <row r="6243" spans="1:34" s="173" customFormat="1" x14ac:dyDescent="0.55000000000000004">
      <c r="A6243" s="122" t="s">
        <v>1175</v>
      </c>
      <c r="B6243" s="123">
        <v>2675</v>
      </c>
      <c r="C6243" s="123">
        <v>5058</v>
      </c>
      <c r="D6243" s="135" t="s">
        <v>8624</v>
      </c>
      <c r="E6243" s="123" t="s">
        <v>34</v>
      </c>
      <c r="F6243" s="123">
        <v>7483</v>
      </c>
      <c r="G6243" s="123">
        <v>4</v>
      </c>
      <c r="H6243" s="123">
        <v>3</v>
      </c>
      <c r="I6243" s="136">
        <v>53</v>
      </c>
      <c r="J6243" s="123" t="s">
        <v>38</v>
      </c>
      <c r="K6243" s="137">
        <f>((G6243*400)+(H6243*100))+I6243</f>
        <v>1953</v>
      </c>
      <c r="L6243" s="137">
        <v>300</v>
      </c>
      <c r="M6243" s="137">
        <f>K6243*L6243</f>
        <v>585900</v>
      </c>
      <c r="N6243" s="123"/>
      <c r="O6243" s="108"/>
      <c r="P6243" s="138"/>
      <c r="Q6243" s="108"/>
      <c r="R6243" s="108"/>
      <c r="S6243" s="139"/>
      <c r="T6243" s="123"/>
      <c r="U6243" s="123"/>
      <c r="V6243" s="123"/>
      <c r="W6243" s="137"/>
      <c r="X6243" s="136"/>
      <c r="Y6243" s="137"/>
      <c r="Z6243" s="137"/>
      <c r="AA6243" s="119"/>
      <c r="AB6243" s="119"/>
      <c r="AC6243" s="137"/>
      <c r="AD6243" s="137">
        <f>IF(AND(AC6243="",M6243=""),0,IF((AC6243=""),M6243,IF((M6243=""),AC6243,AC6243+M6243)))</f>
        <v>585900</v>
      </c>
      <c r="AE6243" s="137">
        <f>IF( (X6243=""),AD6243*1,AD6243*(X6243/100) )</f>
        <v>585900</v>
      </c>
      <c r="AF6243" s="137">
        <v>50000000</v>
      </c>
      <c r="AG6243" s="137">
        <f>IF((AF6243-AE6243) &gt; 1,0,IF((AF6243-AE6243)&lt;0,AE6243-AF6243,AF6243-AE6243))</f>
        <v>0</v>
      </c>
      <c r="AH6243" s="137">
        <v>0.01</v>
      </c>
    </row>
    <row r="6244" spans="1:34" s="173" customFormat="1" x14ac:dyDescent="0.55000000000000004">
      <c r="A6244" s="122"/>
      <c r="B6244" s="123">
        <v>2676</v>
      </c>
      <c r="C6244" s="123">
        <v>5053</v>
      </c>
      <c r="D6244" s="135" t="s">
        <v>8625</v>
      </c>
      <c r="E6244" s="123" t="s">
        <v>34</v>
      </c>
      <c r="F6244" s="123">
        <v>15418</v>
      </c>
      <c r="G6244" s="123">
        <v>0</v>
      </c>
      <c r="H6244" s="123">
        <v>1</v>
      </c>
      <c r="I6244" s="136">
        <v>23</v>
      </c>
      <c r="J6244" s="123" t="s">
        <v>38</v>
      </c>
      <c r="K6244" s="137">
        <f>((G6244*400)+(H6244*100))+I6244</f>
        <v>123</v>
      </c>
      <c r="L6244" s="137">
        <v>625</v>
      </c>
      <c r="M6244" s="137">
        <f>K6244*L6244</f>
        <v>76875</v>
      </c>
      <c r="N6244" s="123"/>
      <c r="O6244" s="108"/>
      <c r="P6244" s="138"/>
      <c r="Q6244" s="108"/>
      <c r="R6244" s="108"/>
      <c r="S6244" s="139"/>
      <c r="T6244" s="123"/>
      <c r="U6244" s="123"/>
      <c r="V6244" s="123"/>
      <c r="W6244" s="137"/>
      <c r="X6244" s="136"/>
      <c r="Y6244" s="137"/>
      <c r="Z6244" s="137"/>
      <c r="AA6244" s="119"/>
      <c r="AB6244" s="119"/>
      <c r="AC6244" s="137"/>
      <c r="AD6244" s="137">
        <f>IF(AND(AC6244="",M6244=""),0,IF((AC6244=""),M6244,IF((M6244=""),AC6244,AC6244+M6244)))</f>
        <v>76875</v>
      </c>
      <c r="AE6244" s="137">
        <f>IF( (X6244=""),AD6244*1,AD6244*(X6244/100) )</f>
        <v>76875</v>
      </c>
      <c r="AF6244" s="137">
        <v>50000000</v>
      </c>
      <c r="AG6244" s="137">
        <f>IF((AF6244-AE6244) &gt; 1,0,IF((AF6244-AE6244)&lt;0,AE6244-AF6244,AF6244-AE6244))</f>
        <v>0</v>
      </c>
      <c r="AH6244" s="137">
        <v>0.01</v>
      </c>
    </row>
    <row r="6245" spans="1:34" s="173" customFormat="1" x14ac:dyDescent="0.55000000000000004">
      <c r="A6245" s="122"/>
      <c r="B6245" s="123">
        <v>2677</v>
      </c>
      <c r="C6245" s="123">
        <v>5086</v>
      </c>
      <c r="D6245" s="135" t="s">
        <v>8626</v>
      </c>
      <c r="E6245" s="123" t="s">
        <v>34</v>
      </c>
      <c r="F6245" s="123">
        <v>15664</v>
      </c>
      <c r="G6245" s="123">
        <v>6</v>
      </c>
      <c r="H6245" s="123">
        <v>2</v>
      </c>
      <c r="I6245" s="136">
        <v>20</v>
      </c>
      <c r="J6245" s="123" t="s">
        <v>35</v>
      </c>
      <c r="K6245" s="137">
        <f>((G6245*400)+(H6245*100))+I6245</f>
        <v>2620</v>
      </c>
      <c r="L6245" s="137">
        <v>225</v>
      </c>
      <c r="M6245" s="137">
        <f>K6245*L6245</f>
        <v>589500</v>
      </c>
      <c r="N6245" s="123">
        <v>1</v>
      </c>
      <c r="O6245" s="108" t="s">
        <v>8622</v>
      </c>
      <c r="P6245" s="138">
        <v>3570800002369</v>
      </c>
      <c r="Q6245" s="108" t="s">
        <v>8623</v>
      </c>
      <c r="R6245" s="108" t="s">
        <v>1177</v>
      </c>
      <c r="S6245" s="139" t="s">
        <v>8627</v>
      </c>
      <c r="T6245" s="123" t="s">
        <v>51</v>
      </c>
      <c r="U6245" s="123" t="s">
        <v>45</v>
      </c>
      <c r="V6245" s="123" t="s">
        <v>52</v>
      </c>
      <c r="W6245" s="137">
        <v>34.200000000000003</v>
      </c>
      <c r="X6245" s="136">
        <v>100</v>
      </c>
      <c r="Y6245" s="137">
        <v>6750</v>
      </c>
      <c r="Z6245" s="137">
        <f>W6245*Y6245</f>
        <v>230850.00000000003</v>
      </c>
      <c r="AA6245" s="119">
        <v>6</v>
      </c>
      <c r="AB6245" s="119">
        <v>6</v>
      </c>
      <c r="AC6245" s="137">
        <f>(Z6245*(100-AB6245))/100</f>
        <v>216999.00000000003</v>
      </c>
      <c r="AD6245" s="137">
        <f>IF(AND(AC6245="",M6245=""),0,IF((AC6245=""),M6245, IF( (M6245=""),AC6245,SUM(AC6245:AC6246)+M6245)))</f>
        <v>806499</v>
      </c>
      <c r="AE6245" s="137">
        <f>IF( (X6245=""),AD6245*1,AD6245*(X6245/100) )</f>
        <v>806499</v>
      </c>
      <c r="AF6245" s="137">
        <v>50000000</v>
      </c>
      <c r="AG6245" s="137">
        <f>IF((AF6245-AE6245) &gt; 1,0,IF((AF6245-AE6245)&lt;0,AE6245-AF6245,AF6245-AE6245))</f>
        <v>0</v>
      </c>
      <c r="AH6245" s="137">
        <v>0.02</v>
      </c>
    </row>
    <row r="6246" spans="1:34" s="173" customFormat="1" x14ac:dyDescent="0.55000000000000004">
      <c r="A6246" s="122"/>
      <c r="B6246" s="123">
        <v>2678</v>
      </c>
      <c r="C6246" s="123">
        <v>5918</v>
      </c>
      <c r="D6246" s="135" t="s">
        <v>8628</v>
      </c>
      <c r="E6246" s="123" t="s">
        <v>34</v>
      </c>
      <c r="F6246" s="123">
        <v>23741</v>
      </c>
      <c r="G6246" s="123">
        <v>0</v>
      </c>
      <c r="H6246" s="123">
        <v>3</v>
      </c>
      <c r="I6246" s="136">
        <v>64</v>
      </c>
      <c r="J6246" s="123" t="s">
        <v>38</v>
      </c>
      <c r="K6246" s="137">
        <f>((G6246*400)+(H6246*100))+I6246</f>
        <v>364</v>
      </c>
      <c r="L6246" s="137">
        <v>450</v>
      </c>
      <c r="M6246" s="137">
        <f>K6246*L6246</f>
        <v>163800</v>
      </c>
      <c r="N6246" s="123"/>
      <c r="O6246" s="108"/>
      <c r="P6246" s="138"/>
      <c r="Q6246" s="108"/>
      <c r="R6246" s="108"/>
      <c r="S6246" s="139"/>
      <c r="T6246" s="123"/>
      <c r="U6246" s="123"/>
      <c r="V6246" s="123"/>
      <c r="W6246" s="137"/>
      <c r="X6246" s="136"/>
      <c r="Y6246" s="137"/>
      <c r="Z6246" s="137"/>
      <c r="AA6246" s="119"/>
      <c r="AB6246" s="119"/>
      <c r="AC6246" s="137"/>
      <c r="AD6246" s="137">
        <f>IF(AND(AC6246="",M6246=""),0,IF((AC6246=""),M6246,IF((M6246=""),AC6246,AC6246+M6246)))</f>
        <v>163800</v>
      </c>
      <c r="AE6246" s="137">
        <f>IF( (X6246=""),AD6246*1,AD6246*(X6246/100) )</f>
        <v>163800</v>
      </c>
      <c r="AF6246" s="137">
        <v>50000000</v>
      </c>
      <c r="AG6246" s="137">
        <f>IF((AF6246-AE6246) &gt; 1,0,IF((AF6246-AE6246)&lt;0,AE6246-AF6246,AF6246-AE6246))</f>
        <v>0</v>
      </c>
      <c r="AH6246" s="137">
        <v>0.01</v>
      </c>
    </row>
    <row r="6247" spans="1:34" s="173" customFormat="1" x14ac:dyDescent="0.55000000000000004">
      <c r="A6247" s="122"/>
      <c r="B6247" s="123"/>
      <c r="C6247" s="123"/>
      <c r="D6247" s="135"/>
      <c r="E6247" s="123"/>
      <c r="F6247" s="123"/>
      <c r="G6247" s="123"/>
      <c r="H6247" s="123"/>
      <c r="I6247" s="136"/>
      <c r="J6247" s="123"/>
      <c r="K6247" s="137"/>
      <c r="L6247" s="137" t="s">
        <v>63</v>
      </c>
      <c r="M6247" s="137">
        <f>SUM(M6243:M6246)</f>
        <v>1416075</v>
      </c>
      <c r="N6247" s="123"/>
      <c r="O6247" s="108"/>
      <c r="P6247" s="138"/>
      <c r="Q6247" s="108"/>
      <c r="R6247" s="108"/>
      <c r="S6247" s="139"/>
      <c r="T6247" s="123"/>
      <c r="U6247" s="123"/>
      <c r="V6247" s="123"/>
      <c r="W6247" s="137"/>
      <c r="X6247" s="136"/>
      <c r="Y6247" s="137"/>
      <c r="Z6247" s="137"/>
      <c r="AA6247" s="119"/>
      <c r="AB6247" s="119"/>
      <c r="AC6247" s="137"/>
      <c r="AD6247" s="137"/>
      <c r="AE6247" s="137">
        <f>SUM(AE6243:AE6246)</f>
        <v>1633074</v>
      </c>
      <c r="AF6247" s="137"/>
      <c r="AG6247" s="137">
        <f>SUM(AG6243:AG6246)</f>
        <v>0</v>
      </c>
      <c r="AH6247" s="137"/>
    </row>
    <row r="6248" spans="1:34" s="173" customFormat="1" x14ac:dyDescent="0.55000000000000004">
      <c r="A6248" s="122" t="s">
        <v>8629</v>
      </c>
      <c r="B6248" s="123">
        <v>2679</v>
      </c>
      <c r="C6248" s="123">
        <v>5183</v>
      </c>
      <c r="D6248" s="135" t="s">
        <v>8630</v>
      </c>
      <c r="E6248" s="123" t="s">
        <v>34</v>
      </c>
      <c r="F6248" s="123">
        <v>19680</v>
      </c>
      <c r="G6248" s="123">
        <v>27</v>
      </c>
      <c r="H6248" s="123">
        <v>1</v>
      </c>
      <c r="I6248" s="136">
        <v>97.200000000000998</v>
      </c>
      <c r="J6248" s="123" t="s">
        <v>38</v>
      </c>
      <c r="K6248" s="137">
        <f>((G6248*400)+(H6248*100))+I6248</f>
        <v>10997.2</v>
      </c>
      <c r="L6248" s="137">
        <v>225</v>
      </c>
      <c r="M6248" s="137">
        <f>K6248*L6248</f>
        <v>2474370</v>
      </c>
      <c r="N6248" s="123"/>
      <c r="O6248" s="108"/>
      <c r="P6248" s="138"/>
      <c r="Q6248" s="108"/>
      <c r="R6248" s="108"/>
      <c r="S6248" s="139"/>
      <c r="T6248" s="123"/>
      <c r="U6248" s="123"/>
      <c r="V6248" s="123"/>
      <c r="W6248" s="137"/>
      <c r="X6248" s="136"/>
      <c r="Y6248" s="137"/>
      <c r="Z6248" s="137"/>
      <c r="AA6248" s="119"/>
      <c r="AB6248" s="119"/>
      <c r="AC6248" s="137"/>
      <c r="AD6248" s="137">
        <f>IF(AND(AC6248="",M6248=""),0,IF((AC6248=""),M6248,IF((M6248=""),AC6248,AC6248+M6248)))</f>
        <v>2474370</v>
      </c>
      <c r="AE6248" s="137">
        <f>IF( (X6248=""),AD6248*1,AD6248*(X6248/100) )</f>
        <v>2474370</v>
      </c>
      <c r="AF6248" s="137">
        <v>50000000</v>
      </c>
      <c r="AG6248" s="137">
        <f>IF((AF6248-AE6248) &gt; 1,0,IF((AF6248-AE6248)&lt;0,AE6248-AF6248,AF6248-AE6248))</f>
        <v>0</v>
      </c>
      <c r="AH6248" s="137">
        <v>0.01</v>
      </c>
    </row>
    <row r="6249" spans="1:34" s="173" customFormat="1" x14ac:dyDescent="0.55000000000000004">
      <c r="A6249" s="122"/>
      <c r="B6249" s="123"/>
      <c r="C6249" s="123"/>
      <c r="D6249" s="135"/>
      <c r="E6249" s="123"/>
      <c r="F6249" s="123"/>
      <c r="G6249" s="123"/>
      <c r="H6249" s="123"/>
      <c r="I6249" s="136"/>
      <c r="J6249" s="123"/>
      <c r="K6249" s="137"/>
      <c r="L6249" s="137" t="s">
        <v>63</v>
      </c>
      <c r="M6249" s="137">
        <f>SUM(M6248:M6248)</f>
        <v>2474370</v>
      </c>
      <c r="N6249" s="123"/>
      <c r="O6249" s="108"/>
      <c r="P6249" s="138"/>
      <c r="Q6249" s="108"/>
      <c r="R6249" s="108"/>
      <c r="S6249" s="139"/>
      <c r="T6249" s="123"/>
      <c r="U6249" s="123"/>
      <c r="V6249" s="123"/>
      <c r="W6249" s="137"/>
      <c r="X6249" s="136"/>
      <c r="Y6249" s="137"/>
      <c r="Z6249" s="137"/>
      <c r="AA6249" s="119"/>
      <c r="AB6249" s="119"/>
      <c r="AC6249" s="137"/>
      <c r="AD6249" s="137"/>
      <c r="AE6249" s="137">
        <f>SUM(AE6248:AE6248)</f>
        <v>2474370</v>
      </c>
      <c r="AF6249" s="137"/>
      <c r="AG6249" s="137">
        <f>SUM(AG6248:AG6248)</f>
        <v>0</v>
      </c>
      <c r="AH6249" s="137"/>
    </row>
    <row r="6250" spans="1:34" s="173" customFormat="1" x14ac:dyDescent="0.55000000000000004">
      <c r="A6250" s="122" t="s">
        <v>8631</v>
      </c>
      <c r="B6250" s="123">
        <v>2680</v>
      </c>
      <c r="C6250" s="123">
        <v>7635</v>
      </c>
      <c r="D6250" s="135" t="s">
        <v>8632</v>
      </c>
      <c r="E6250" s="123" t="s">
        <v>34</v>
      </c>
      <c r="F6250" s="123">
        <v>16245</v>
      </c>
      <c r="G6250" s="123">
        <v>0</v>
      </c>
      <c r="H6250" s="123">
        <v>3</v>
      </c>
      <c r="I6250" s="136">
        <v>20</v>
      </c>
      <c r="J6250" s="123" t="s">
        <v>38</v>
      </c>
      <c r="K6250" s="137">
        <f>((G6250*400)+(H6250*100))+I6250</f>
        <v>320</v>
      </c>
      <c r="L6250" s="137">
        <v>1050</v>
      </c>
      <c r="M6250" s="137">
        <f>K6250*L6250</f>
        <v>336000</v>
      </c>
      <c r="N6250" s="123"/>
      <c r="O6250" s="108"/>
      <c r="P6250" s="138"/>
      <c r="Q6250" s="108"/>
      <c r="R6250" s="108"/>
      <c r="S6250" s="139"/>
      <c r="T6250" s="123"/>
      <c r="U6250" s="123"/>
      <c r="V6250" s="123"/>
      <c r="W6250" s="137"/>
      <c r="X6250" s="136"/>
      <c r="Y6250" s="137"/>
      <c r="Z6250" s="137"/>
      <c r="AA6250" s="119"/>
      <c r="AB6250" s="119"/>
      <c r="AC6250" s="137"/>
      <c r="AD6250" s="137">
        <f>IF(AND(AC6250="",M6250=""),0,IF((AC6250=""),M6250,IF((M6250=""),AC6250,AC6250+M6250)))</f>
        <v>336000</v>
      </c>
      <c r="AE6250" s="137">
        <f>IF( (X6250=""),AD6250*1,AD6250*(X6250/100) )</f>
        <v>336000</v>
      </c>
      <c r="AF6250" s="137">
        <v>50000000</v>
      </c>
      <c r="AG6250" s="137">
        <f>IF((AF6250-AE6250) &gt; 1,0,IF((AF6250-AE6250)&lt;0,AE6250-AF6250,AF6250-AE6250))</f>
        <v>0</v>
      </c>
      <c r="AH6250" s="137">
        <v>0.01</v>
      </c>
    </row>
    <row r="6251" spans="1:34" s="173" customFormat="1" x14ac:dyDescent="0.55000000000000004">
      <c r="A6251" s="122"/>
      <c r="B6251" s="123">
        <v>2681</v>
      </c>
      <c r="C6251" s="123">
        <v>7636</v>
      </c>
      <c r="D6251" s="135" t="s">
        <v>8633</v>
      </c>
      <c r="E6251" s="123" t="s">
        <v>34</v>
      </c>
      <c r="F6251" s="123">
        <v>16246</v>
      </c>
      <c r="G6251" s="123">
        <v>0</v>
      </c>
      <c r="H6251" s="123">
        <v>3</v>
      </c>
      <c r="I6251" s="136">
        <v>15</v>
      </c>
      <c r="J6251" s="123" t="s">
        <v>38</v>
      </c>
      <c r="K6251" s="137">
        <f>((G6251*400)+(H6251*100))+I6251</f>
        <v>315</v>
      </c>
      <c r="L6251" s="137">
        <v>1050</v>
      </c>
      <c r="M6251" s="137">
        <f>K6251*L6251</f>
        <v>330750</v>
      </c>
      <c r="N6251" s="123"/>
      <c r="O6251" s="108"/>
      <c r="P6251" s="138"/>
      <c r="Q6251" s="108"/>
      <c r="R6251" s="108"/>
      <c r="S6251" s="139"/>
      <c r="T6251" s="123"/>
      <c r="U6251" s="123"/>
      <c r="V6251" s="123"/>
      <c r="W6251" s="137"/>
      <c r="X6251" s="136"/>
      <c r="Y6251" s="137"/>
      <c r="Z6251" s="137"/>
      <c r="AA6251" s="119"/>
      <c r="AB6251" s="119"/>
      <c r="AC6251" s="137"/>
      <c r="AD6251" s="137">
        <f>IF(AND(AC6251="",M6251=""),0,IF((AC6251=""),M6251,IF((M6251=""),AC6251,AC6251+M6251)))</f>
        <v>330750</v>
      </c>
      <c r="AE6251" s="137">
        <f>IF( (X6251=""),AD6251*1,AD6251*(X6251/100) )</f>
        <v>330750</v>
      </c>
      <c r="AF6251" s="137">
        <v>50000000</v>
      </c>
      <c r="AG6251" s="137">
        <f>IF((AF6251-AE6251) &gt; 1,0,IF((AF6251-AE6251)&lt;0,AE6251-AF6251,AF6251-AE6251))</f>
        <v>0</v>
      </c>
      <c r="AH6251" s="137">
        <v>0.01</v>
      </c>
    </row>
    <row r="6252" spans="1:34" s="173" customFormat="1" x14ac:dyDescent="0.55000000000000004">
      <c r="A6252" s="122"/>
      <c r="B6252" s="123"/>
      <c r="C6252" s="123"/>
      <c r="D6252" s="135"/>
      <c r="E6252" s="123"/>
      <c r="F6252" s="123"/>
      <c r="G6252" s="123"/>
      <c r="H6252" s="123"/>
      <c r="I6252" s="136"/>
      <c r="J6252" s="123"/>
      <c r="K6252" s="137"/>
      <c r="L6252" s="137" t="s">
        <v>63</v>
      </c>
      <c r="M6252" s="137">
        <f>SUM(M6250:M6251)</f>
        <v>666750</v>
      </c>
      <c r="N6252" s="123"/>
      <c r="O6252" s="108"/>
      <c r="P6252" s="138"/>
      <c r="Q6252" s="108"/>
      <c r="R6252" s="108"/>
      <c r="S6252" s="139"/>
      <c r="T6252" s="123"/>
      <c r="U6252" s="123"/>
      <c r="V6252" s="123"/>
      <c r="W6252" s="137"/>
      <c r="X6252" s="136"/>
      <c r="Y6252" s="137"/>
      <c r="Z6252" s="137"/>
      <c r="AA6252" s="119"/>
      <c r="AB6252" s="119"/>
      <c r="AC6252" s="137"/>
      <c r="AD6252" s="137"/>
      <c r="AE6252" s="137">
        <f>SUM(AE6250:AE6251)</f>
        <v>666750</v>
      </c>
      <c r="AF6252" s="137"/>
      <c r="AG6252" s="137">
        <f>SUM(AG6250:AG6251)</f>
        <v>0</v>
      </c>
      <c r="AH6252" s="137"/>
    </row>
    <row r="6253" spans="1:34" s="99" customFormat="1" x14ac:dyDescent="0.55000000000000004">
      <c r="A6253" s="107" t="s">
        <v>15477</v>
      </c>
      <c r="B6253" s="161">
        <v>2990</v>
      </c>
      <c r="C6253" s="161">
        <v>10753</v>
      </c>
      <c r="D6253" s="162" t="s">
        <v>15478</v>
      </c>
      <c r="E6253" s="161" t="s">
        <v>34</v>
      </c>
      <c r="F6253" s="161">
        <v>25122</v>
      </c>
      <c r="G6253" s="161">
        <v>0</v>
      </c>
      <c r="H6253" s="161">
        <v>0</v>
      </c>
      <c r="I6253" s="163">
        <v>19</v>
      </c>
      <c r="J6253" s="161" t="s">
        <v>35</v>
      </c>
      <c r="K6253" s="121">
        <f>((G6253*400)+(H6253*100))+I6253</f>
        <v>19</v>
      </c>
      <c r="L6253" s="121">
        <v>14500</v>
      </c>
      <c r="M6253" s="121">
        <f>K6253*L6253</f>
        <v>275500</v>
      </c>
      <c r="N6253" s="161">
        <v>1</v>
      </c>
      <c r="O6253" s="164" t="s">
        <v>15475</v>
      </c>
      <c r="P6253" s="165">
        <v>3101601051488</v>
      </c>
      <c r="Q6253" s="164" t="s">
        <v>15476</v>
      </c>
      <c r="R6253" s="164" t="s">
        <v>15479</v>
      </c>
      <c r="S6253" s="166"/>
      <c r="T6253" s="161" t="s">
        <v>44</v>
      </c>
      <c r="U6253" s="161" t="s">
        <v>45</v>
      </c>
      <c r="V6253" s="123" t="s">
        <v>52</v>
      </c>
      <c r="W6253" s="137">
        <v>108</v>
      </c>
      <c r="X6253" s="136">
        <v>100</v>
      </c>
      <c r="Y6253" s="137">
        <v>7150</v>
      </c>
      <c r="Z6253" s="137">
        <f>W6253*Y6253</f>
        <v>772200</v>
      </c>
      <c r="AA6253" s="119">
        <v>9</v>
      </c>
      <c r="AB6253" s="119">
        <v>9</v>
      </c>
      <c r="AC6253" s="137">
        <f>(Z6253*(100-AB6253))/100</f>
        <v>702702</v>
      </c>
      <c r="AD6253" s="121">
        <f>IF(AND(AC6253="",M6253=""),0,IF((AC6253=""),M6253,IF((M6253=""),AC6253,AC6253+M6253)))</f>
        <v>978202</v>
      </c>
      <c r="AE6253" s="121">
        <f>IF( (X6253=""),AD6253*1,AD6253*(X6253/100) )</f>
        <v>978202</v>
      </c>
      <c r="AF6253" s="121">
        <v>0</v>
      </c>
      <c r="AG6253" s="121">
        <f>IF((AF6253-AE6253) &gt; 1,0,IF((AF6253-AE6253)&lt;0,AE6253-AF6253,AF6253-AE6253))</f>
        <v>978202</v>
      </c>
      <c r="AH6253" s="121">
        <v>0.02</v>
      </c>
    </row>
    <row r="6254" spans="1:34" s="99" customFormat="1" x14ac:dyDescent="0.55000000000000004">
      <c r="A6254" s="107"/>
      <c r="B6254" s="161"/>
      <c r="C6254" s="161"/>
      <c r="D6254" s="162"/>
      <c r="E6254" s="161"/>
      <c r="F6254" s="161"/>
      <c r="G6254" s="161"/>
      <c r="H6254" s="161"/>
      <c r="I6254" s="163"/>
      <c r="J6254" s="161"/>
      <c r="K6254" s="121"/>
      <c r="L6254" s="121" t="s">
        <v>63</v>
      </c>
      <c r="M6254" s="121">
        <f>SUM(M6253:M6253)</f>
        <v>275500</v>
      </c>
      <c r="N6254" s="161"/>
      <c r="O6254" s="164"/>
      <c r="P6254" s="165"/>
      <c r="Q6254" s="164"/>
      <c r="R6254" s="164"/>
      <c r="S6254" s="166"/>
      <c r="T6254" s="161"/>
      <c r="U6254" s="161"/>
      <c r="V6254" s="161"/>
      <c r="W6254" s="121"/>
      <c r="X6254" s="163"/>
      <c r="Y6254" s="121"/>
      <c r="Z6254" s="121"/>
      <c r="AA6254" s="167"/>
      <c r="AB6254" s="167"/>
      <c r="AC6254" s="121"/>
      <c r="AD6254" s="121"/>
      <c r="AE6254" s="121">
        <f>SUM(AE6253:AE6253)</f>
        <v>978202</v>
      </c>
      <c r="AF6254" s="121"/>
      <c r="AG6254" s="121">
        <f>SUM(AG6253:AG6253)</f>
        <v>978202</v>
      </c>
      <c r="AH6254" s="121"/>
    </row>
    <row r="6255" spans="1:34" s="173" customFormat="1" x14ac:dyDescent="0.55000000000000004">
      <c r="A6255" s="122" t="s">
        <v>8636</v>
      </c>
      <c r="B6255" s="123">
        <v>2682</v>
      </c>
      <c r="C6255" s="123">
        <v>9479</v>
      </c>
      <c r="D6255" s="135" t="s">
        <v>8637</v>
      </c>
      <c r="E6255" s="123" t="s">
        <v>67</v>
      </c>
      <c r="F6255" s="123">
        <v>2051</v>
      </c>
      <c r="G6255" s="123">
        <v>0</v>
      </c>
      <c r="H6255" s="123">
        <v>1</v>
      </c>
      <c r="I6255" s="136">
        <v>38</v>
      </c>
      <c r="J6255" s="123" t="s">
        <v>35</v>
      </c>
      <c r="K6255" s="137">
        <f>((G6255*400)+(H6255*100))+I6255</f>
        <v>138</v>
      </c>
      <c r="L6255" s="137">
        <v>625</v>
      </c>
      <c r="M6255" s="137">
        <f>K6255*L6255</f>
        <v>86250</v>
      </c>
      <c r="N6255" s="123">
        <v>1</v>
      </c>
      <c r="O6255" s="108" t="s">
        <v>8634</v>
      </c>
      <c r="P6255" s="138"/>
      <c r="Q6255" s="108" t="s">
        <v>8635</v>
      </c>
      <c r="R6255" s="108" t="s">
        <v>8638</v>
      </c>
      <c r="S6255" s="139"/>
      <c r="T6255" s="123" t="s">
        <v>55</v>
      </c>
      <c r="U6255" s="123" t="s">
        <v>45</v>
      </c>
      <c r="V6255" s="123" t="s">
        <v>52</v>
      </c>
      <c r="W6255" s="137">
        <v>60.45</v>
      </c>
      <c r="X6255" s="136">
        <v>14.9</v>
      </c>
      <c r="Y6255" s="137">
        <v>0</v>
      </c>
      <c r="Z6255" s="137">
        <f>W6255*Y6255</f>
        <v>0</v>
      </c>
      <c r="AA6255" s="119">
        <v>7</v>
      </c>
      <c r="AB6255" s="119">
        <v>7</v>
      </c>
      <c r="AC6255" s="137">
        <f>(Z6255*(100-AB6255))/100</f>
        <v>0</v>
      </c>
      <c r="AD6255" s="137">
        <f>IF(AND(AC6255="",M6255=""),0,IF((AC6255=""),M6255, IF( (M6255=""),AC6255,SUM(AC6255:AC6258)+M6255)))</f>
        <v>2252803.5750000002</v>
      </c>
      <c r="AE6255" s="137">
        <f>IF( (X6255=""),AD6255*1,AD6255*(X6255/100) )</f>
        <v>335667.73267500004</v>
      </c>
      <c r="AF6255" s="137">
        <v>10000000</v>
      </c>
      <c r="AG6255" s="137">
        <v>86250</v>
      </c>
      <c r="AH6255" s="137">
        <v>0.02</v>
      </c>
    </row>
    <row r="6256" spans="1:34" s="173" customFormat="1" x14ac:dyDescent="0.55000000000000004">
      <c r="A6256" s="122"/>
      <c r="B6256" s="123"/>
      <c r="C6256" s="123"/>
      <c r="D6256" s="135"/>
      <c r="E6256" s="123"/>
      <c r="F6256" s="123"/>
      <c r="G6256" s="123"/>
      <c r="H6256" s="123"/>
      <c r="I6256" s="136"/>
      <c r="J6256" s="123"/>
      <c r="K6256" s="137"/>
      <c r="L6256" s="137"/>
      <c r="M6256" s="137"/>
      <c r="N6256" s="123">
        <v>2</v>
      </c>
      <c r="O6256" s="108" t="s">
        <v>8634</v>
      </c>
      <c r="P6256" s="138"/>
      <c r="Q6256" s="108" t="s">
        <v>8635</v>
      </c>
      <c r="R6256" s="108" t="s">
        <v>8638</v>
      </c>
      <c r="S6256" s="139"/>
      <c r="T6256" s="123" t="s">
        <v>51</v>
      </c>
      <c r="U6256" s="123" t="s">
        <v>45</v>
      </c>
      <c r="V6256" s="123" t="s">
        <v>52</v>
      </c>
      <c r="W6256" s="137">
        <v>174.73</v>
      </c>
      <c r="X6256" s="136">
        <v>43.08</v>
      </c>
      <c r="Y6256" s="137">
        <v>6750</v>
      </c>
      <c r="Z6256" s="137">
        <f>W6256*Y6256</f>
        <v>1179427.5</v>
      </c>
      <c r="AA6256" s="119">
        <v>7</v>
      </c>
      <c r="AB6256" s="119">
        <v>7</v>
      </c>
      <c r="AC6256" s="137">
        <f>(Z6256*(100-AB6256))/100</f>
        <v>1096867.575</v>
      </c>
      <c r="AD6256" s="137">
        <f>IF(AND(AC6256="",M6255=""),0,IF((AC6256=""),M6255, IF( (M6255=""),AC6256,SUM(AC6255:AC6258)+M6255)))</f>
        <v>2252803.5750000002</v>
      </c>
      <c r="AE6256" s="137">
        <f>IF( (X6256=""),AD6256*1,AD6256*(X6256/100) )</f>
        <v>970507.78010999993</v>
      </c>
      <c r="AF6256" s="137">
        <v>10000000</v>
      </c>
      <c r="AG6256" s="137">
        <f>IF((AF6256-AE6256) &gt; 1,0,IF((AF6256-AE6256)&lt;0,AE6256-AF6256,AF6256-AE6256))</f>
        <v>0</v>
      </c>
      <c r="AH6256" s="137">
        <v>0.02</v>
      </c>
    </row>
    <row r="6257" spans="1:34" s="173" customFormat="1" x14ac:dyDescent="0.55000000000000004">
      <c r="A6257" s="122"/>
      <c r="B6257" s="123"/>
      <c r="C6257" s="123"/>
      <c r="D6257" s="135"/>
      <c r="E6257" s="123"/>
      <c r="F6257" s="123"/>
      <c r="G6257" s="123"/>
      <c r="H6257" s="123"/>
      <c r="I6257" s="136"/>
      <c r="J6257" s="123"/>
      <c r="K6257" s="137"/>
      <c r="L6257" s="137"/>
      <c r="M6257" s="137"/>
      <c r="N6257" s="123">
        <v>3</v>
      </c>
      <c r="O6257" s="108" t="s">
        <v>8634</v>
      </c>
      <c r="P6257" s="138"/>
      <c r="Q6257" s="108" t="s">
        <v>8635</v>
      </c>
      <c r="R6257" s="108" t="s">
        <v>8638</v>
      </c>
      <c r="S6257" s="139"/>
      <c r="T6257" s="123" t="s">
        <v>51</v>
      </c>
      <c r="U6257" s="123" t="s">
        <v>45</v>
      </c>
      <c r="V6257" s="123" t="s">
        <v>52</v>
      </c>
      <c r="W6257" s="137">
        <v>88.8</v>
      </c>
      <c r="X6257" s="136">
        <v>21.9</v>
      </c>
      <c r="Y6257" s="137">
        <v>6750</v>
      </c>
      <c r="Z6257" s="137">
        <f>W6257*Y6257</f>
        <v>599400</v>
      </c>
      <c r="AA6257" s="119">
        <v>7</v>
      </c>
      <c r="AB6257" s="119">
        <v>7</v>
      </c>
      <c r="AC6257" s="137">
        <f>(Z6257*(100-AB6257))/100</f>
        <v>557442</v>
      </c>
      <c r="AD6257" s="137">
        <f>IF(AND(AC6257="",M6255=""),0,IF((AC6257=""),M6255, IF( (M6255=""),AC6257,SUM(AC6255:AC6258)+M6255)))</f>
        <v>2252803.5750000002</v>
      </c>
      <c r="AE6257" s="137">
        <f>IF( (X6257=""),AD6257*1,AD6257*(X6257/100) )</f>
        <v>493363.98292499996</v>
      </c>
      <c r="AF6257" s="137">
        <v>10000000</v>
      </c>
      <c r="AG6257" s="137">
        <f>IF((AF6257-AE6257) &gt; 1,0,IF((AF6257-AE6257)&lt;0,AE6257-AF6257,AF6257-AE6257))</f>
        <v>0</v>
      </c>
      <c r="AH6257" s="137">
        <v>0.02</v>
      </c>
    </row>
    <row r="6258" spans="1:34" s="173" customFormat="1" x14ac:dyDescent="0.55000000000000004">
      <c r="A6258" s="122"/>
      <c r="B6258" s="123"/>
      <c r="C6258" s="123"/>
      <c r="D6258" s="135"/>
      <c r="E6258" s="123"/>
      <c r="F6258" s="123"/>
      <c r="G6258" s="123"/>
      <c r="H6258" s="123"/>
      <c r="I6258" s="136"/>
      <c r="J6258" s="123"/>
      <c r="K6258" s="137"/>
      <c r="L6258" s="137"/>
      <c r="M6258" s="137"/>
      <c r="N6258" s="123">
        <v>4</v>
      </c>
      <c r="O6258" s="108" t="s">
        <v>8634</v>
      </c>
      <c r="P6258" s="138"/>
      <c r="Q6258" s="108" t="s">
        <v>8635</v>
      </c>
      <c r="R6258" s="108" t="s">
        <v>8638</v>
      </c>
      <c r="S6258" s="139"/>
      <c r="T6258" s="123" t="s">
        <v>51</v>
      </c>
      <c r="U6258" s="123" t="s">
        <v>45</v>
      </c>
      <c r="V6258" s="123" t="s">
        <v>52</v>
      </c>
      <c r="W6258" s="137">
        <v>81.599999999999994</v>
      </c>
      <c r="X6258" s="136">
        <v>20.12</v>
      </c>
      <c r="Y6258" s="137">
        <v>6750</v>
      </c>
      <c r="Z6258" s="137">
        <f>W6258*Y6258</f>
        <v>550800</v>
      </c>
      <c r="AA6258" s="119">
        <v>7</v>
      </c>
      <c r="AB6258" s="119">
        <v>7</v>
      </c>
      <c r="AC6258" s="137">
        <f>(Z6258*(100-AB6258))/100</f>
        <v>512244</v>
      </c>
      <c r="AD6258" s="137">
        <f>IF(AND(AC6258="",M6255=""),0,IF((AC6258=""),M6255, IF( (M6255=""),AC6258,SUM(AC6255:AC6258)+M6255)))</f>
        <v>2252803.5750000002</v>
      </c>
      <c r="AE6258" s="137">
        <f>IF( (X6258=""),AD6258*1,AD6258*(X6258/100) )</f>
        <v>453264.07929000008</v>
      </c>
      <c r="AF6258" s="137">
        <v>10000000</v>
      </c>
      <c r="AG6258" s="137">
        <f>IF((AF6258-AE6258) &gt; 1,0,IF((AF6258-AE6258)&lt;0,AE6258-AF6258,AF6258-AE6258))</f>
        <v>0</v>
      </c>
      <c r="AH6258" s="137">
        <v>0.02</v>
      </c>
    </row>
    <row r="6259" spans="1:34" s="173" customFormat="1" x14ac:dyDescent="0.55000000000000004">
      <c r="A6259" s="122"/>
      <c r="B6259" s="123"/>
      <c r="C6259" s="123"/>
      <c r="D6259" s="135"/>
      <c r="E6259" s="123"/>
      <c r="F6259" s="123"/>
      <c r="G6259" s="123"/>
      <c r="H6259" s="123"/>
      <c r="I6259" s="136"/>
      <c r="J6259" s="123"/>
      <c r="K6259" s="137"/>
      <c r="L6259" s="137" t="s">
        <v>63</v>
      </c>
      <c r="M6259" s="137">
        <f>SUM(M6255:M6258)</f>
        <v>86250</v>
      </c>
      <c r="N6259" s="123"/>
      <c r="O6259" s="108"/>
      <c r="P6259" s="138"/>
      <c r="Q6259" s="108"/>
      <c r="R6259" s="108"/>
      <c r="S6259" s="139"/>
      <c r="T6259" s="123"/>
      <c r="U6259" s="123"/>
      <c r="V6259" s="123"/>
      <c r="W6259" s="137"/>
      <c r="X6259" s="136"/>
      <c r="Y6259" s="137"/>
      <c r="Z6259" s="137"/>
      <c r="AA6259" s="119"/>
      <c r="AB6259" s="119"/>
      <c r="AC6259" s="137"/>
      <c r="AD6259" s="137"/>
      <c r="AE6259" s="137">
        <f>SUM(AE6255:AE6258)</f>
        <v>2252803.5750000002</v>
      </c>
      <c r="AF6259" s="137"/>
      <c r="AG6259" s="137">
        <f>SUM(AG6255:AG6258)</f>
        <v>86250</v>
      </c>
      <c r="AH6259" s="137"/>
    </row>
    <row r="6260" spans="1:34" s="173" customFormat="1" x14ac:dyDescent="0.55000000000000004">
      <c r="A6260" s="122" t="s">
        <v>8641</v>
      </c>
      <c r="B6260" s="123">
        <v>2683</v>
      </c>
      <c r="C6260" s="123">
        <v>4758</v>
      </c>
      <c r="D6260" s="135" t="s">
        <v>8642</v>
      </c>
      <c r="E6260" s="123" t="s">
        <v>37</v>
      </c>
      <c r="F6260" s="123">
        <v>5820</v>
      </c>
      <c r="G6260" s="123">
        <v>5</v>
      </c>
      <c r="H6260" s="123">
        <v>0</v>
      </c>
      <c r="I6260" s="136">
        <v>77</v>
      </c>
      <c r="J6260" s="123" t="s">
        <v>38</v>
      </c>
      <c r="K6260" s="137">
        <f>((G6260*400)+(H6260*100))+I6260</f>
        <v>2077</v>
      </c>
      <c r="L6260" s="137">
        <v>225</v>
      </c>
      <c r="M6260" s="137">
        <f>K6260*L6260</f>
        <v>467325</v>
      </c>
      <c r="N6260" s="123">
        <v>1</v>
      </c>
      <c r="O6260" s="108" t="s">
        <v>8639</v>
      </c>
      <c r="P6260" s="138">
        <v>5570800038017</v>
      </c>
      <c r="Q6260" s="108" t="s">
        <v>8640</v>
      </c>
      <c r="R6260" s="108" t="s">
        <v>8643</v>
      </c>
      <c r="S6260" s="139"/>
      <c r="T6260" s="123" t="s">
        <v>51</v>
      </c>
      <c r="U6260" s="123" t="s">
        <v>45</v>
      </c>
      <c r="V6260" s="123" t="s">
        <v>52</v>
      </c>
      <c r="W6260" s="137">
        <v>121.68</v>
      </c>
      <c r="X6260" s="136">
        <v>71.08</v>
      </c>
      <c r="Y6260" s="137">
        <v>6750</v>
      </c>
      <c r="Z6260" s="137">
        <f>W6260*Y6260</f>
        <v>821340</v>
      </c>
      <c r="AA6260" s="119">
        <v>7</v>
      </c>
      <c r="AB6260" s="119">
        <v>7</v>
      </c>
      <c r="AC6260" s="137">
        <f>(Z6260*(100-AB6260))/100</f>
        <v>763846.2</v>
      </c>
      <c r="AD6260" s="137">
        <f>IF(AND(AC6260="",M6260=""),0,IF((AC6260=""),M6260, IF( (M6260=""),AC6260,SUM(AC6260:AC6262)+M6260)))</f>
        <v>1231171.2</v>
      </c>
      <c r="AE6260" s="137">
        <f>IF( (X6260=""),AD6260*1,AD6260*(X6260/100) )</f>
        <v>875116.48895999999</v>
      </c>
      <c r="AF6260" s="137">
        <v>10000000</v>
      </c>
      <c r="AG6260" s="137">
        <v>467325</v>
      </c>
      <c r="AH6260" s="137">
        <v>0.02</v>
      </c>
    </row>
    <row r="6261" spans="1:34" s="173" customFormat="1" x14ac:dyDescent="0.55000000000000004">
      <c r="A6261" s="122"/>
      <c r="B6261" s="123"/>
      <c r="C6261" s="123"/>
      <c r="D6261" s="135"/>
      <c r="E6261" s="123"/>
      <c r="F6261" s="123"/>
      <c r="G6261" s="123"/>
      <c r="H6261" s="123"/>
      <c r="I6261" s="136"/>
      <c r="J6261" s="123"/>
      <c r="K6261" s="137"/>
      <c r="L6261" s="137"/>
      <c r="M6261" s="137"/>
      <c r="N6261" s="123">
        <v>2</v>
      </c>
      <c r="O6261" s="108" t="s">
        <v>8639</v>
      </c>
      <c r="P6261" s="138">
        <v>5570800038017</v>
      </c>
      <c r="Q6261" s="108" t="s">
        <v>8640</v>
      </c>
      <c r="R6261" s="108" t="s">
        <v>8643</v>
      </c>
      <c r="S6261" s="139"/>
      <c r="T6261" s="123" t="s">
        <v>55</v>
      </c>
      <c r="U6261" s="123" t="s">
        <v>45</v>
      </c>
      <c r="V6261" s="123" t="s">
        <v>52</v>
      </c>
      <c r="W6261" s="137">
        <v>49.5</v>
      </c>
      <c r="X6261" s="136">
        <v>28.92</v>
      </c>
      <c r="Y6261" s="137">
        <v>0</v>
      </c>
      <c r="Z6261" s="137">
        <f>W6261*Y6261</f>
        <v>0</v>
      </c>
      <c r="AA6261" s="119">
        <v>7</v>
      </c>
      <c r="AB6261" s="119">
        <v>7</v>
      </c>
      <c r="AC6261" s="137">
        <f>(Z6261*(100-AB6261))/100</f>
        <v>0</v>
      </c>
      <c r="AD6261" s="137">
        <f>IF(AND(AC6261="",M6260=""),0,IF((AC6261=""),M6260, IF( (M6260=""),AC6261,SUM(AC6260:AC6262)+M6260)))</f>
        <v>1231171.2</v>
      </c>
      <c r="AE6261" s="137">
        <f>IF( (X6261=""),AD6261*1,AD6261*(X6261/100) )</f>
        <v>356054.71104000002</v>
      </c>
      <c r="AF6261" s="137">
        <v>10000000</v>
      </c>
      <c r="AG6261" s="137">
        <f>IF((AF6261-AE6261) &gt; 1,0,IF((AF6261-AE6261)&lt;0,AE6261-AF6261,AF6261-AE6261))</f>
        <v>0</v>
      </c>
      <c r="AH6261" s="137">
        <v>0.02</v>
      </c>
    </row>
    <row r="6262" spans="1:34" s="173" customFormat="1" x14ac:dyDescent="0.55000000000000004">
      <c r="A6262" s="122"/>
      <c r="B6262" s="123">
        <v>2684</v>
      </c>
      <c r="C6262" s="123">
        <v>9691</v>
      </c>
      <c r="D6262" s="135"/>
      <c r="E6262" s="123" t="s">
        <v>37</v>
      </c>
      <c r="F6262" s="123">
        <v>7013</v>
      </c>
      <c r="G6262" s="123">
        <v>0</v>
      </c>
      <c r="H6262" s="123">
        <v>0</v>
      </c>
      <c r="I6262" s="136">
        <v>56</v>
      </c>
      <c r="J6262" s="123" t="s">
        <v>35</v>
      </c>
      <c r="K6262" s="137">
        <f>((G6262*400)+(H6262*100))+I6262</f>
        <v>56</v>
      </c>
      <c r="L6262" s="137">
        <v>225</v>
      </c>
      <c r="M6262" s="137">
        <f>K6262*L6262</f>
        <v>12600</v>
      </c>
      <c r="N6262" s="123"/>
      <c r="O6262" s="108"/>
      <c r="P6262" s="138"/>
      <c r="Q6262" s="108"/>
      <c r="R6262" s="108"/>
      <c r="S6262" s="139"/>
      <c r="T6262" s="123"/>
      <c r="U6262" s="123"/>
      <c r="V6262" s="123"/>
      <c r="W6262" s="137"/>
      <c r="X6262" s="136"/>
      <c r="Y6262" s="137"/>
      <c r="Z6262" s="137"/>
      <c r="AA6262" s="119"/>
      <c r="AB6262" s="119"/>
      <c r="AC6262" s="137"/>
      <c r="AD6262" s="137">
        <f>IF(AND(AC6262="",M6262=""),0,IF((AC6262=""),M6262,IF((M6262=""),AC6262,AC6262+M6262)))</f>
        <v>12600</v>
      </c>
      <c r="AE6262" s="137">
        <f>IF( (X6262=""),AD6262*1,AD6262*(X6262/100) )</f>
        <v>12600</v>
      </c>
      <c r="AF6262" s="137">
        <v>0</v>
      </c>
      <c r="AG6262" s="137">
        <f>IF((AF6262-AE6262) &gt; 1,0,IF((AF6262-AE6262)&lt;0,AE6262-AF6262,AF6262-AE6262))</f>
        <v>12600</v>
      </c>
      <c r="AH6262" s="137">
        <v>0.02</v>
      </c>
    </row>
    <row r="6263" spans="1:34" s="173" customFormat="1" x14ac:dyDescent="0.55000000000000004">
      <c r="A6263" s="122"/>
      <c r="B6263" s="123"/>
      <c r="C6263" s="123"/>
      <c r="D6263" s="135"/>
      <c r="E6263" s="123"/>
      <c r="F6263" s="123"/>
      <c r="G6263" s="123"/>
      <c r="H6263" s="123"/>
      <c r="I6263" s="136"/>
      <c r="J6263" s="123"/>
      <c r="K6263" s="137"/>
      <c r="L6263" s="137" t="s">
        <v>63</v>
      </c>
      <c r="M6263" s="137">
        <f>SUM(M6260:M6262)</f>
        <v>479925</v>
      </c>
      <c r="N6263" s="123"/>
      <c r="O6263" s="108"/>
      <c r="P6263" s="138"/>
      <c r="Q6263" s="108"/>
      <c r="R6263" s="108"/>
      <c r="S6263" s="139"/>
      <c r="T6263" s="123"/>
      <c r="U6263" s="123"/>
      <c r="V6263" s="123"/>
      <c r="W6263" s="137"/>
      <c r="X6263" s="136"/>
      <c r="Y6263" s="137"/>
      <c r="Z6263" s="137"/>
      <c r="AA6263" s="119"/>
      <c r="AB6263" s="119"/>
      <c r="AC6263" s="137"/>
      <c r="AD6263" s="137"/>
      <c r="AE6263" s="137">
        <f>SUM(AE6260:AE6262)</f>
        <v>1243771.2</v>
      </c>
      <c r="AF6263" s="137"/>
      <c r="AG6263" s="137">
        <f>SUM(AG6260:AG6262)</f>
        <v>479925</v>
      </c>
      <c r="AH6263" s="137"/>
    </row>
    <row r="6264" spans="1:34" s="173" customFormat="1" x14ac:dyDescent="0.55000000000000004">
      <c r="A6264" s="122" t="s">
        <v>8646</v>
      </c>
      <c r="B6264" s="123">
        <v>2685</v>
      </c>
      <c r="C6264" s="123">
        <v>7046</v>
      </c>
      <c r="D6264" s="135" t="s">
        <v>8647</v>
      </c>
      <c r="E6264" s="123" t="s">
        <v>34</v>
      </c>
      <c r="F6264" s="123">
        <v>23393</v>
      </c>
      <c r="G6264" s="123">
        <v>0</v>
      </c>
      <c r="H6264" s="123">
        <v>1</v>
      </c>
      <c r="I6264" s="136">
        <v>40</v>
      </c>
      <c r="J6264" s="123" t="s">
        <v>35</v>
      </c>
      <c r="K6264" s="137">
        <f>((G6264*400)+(H6264*100))+I6264</f>
        <v>140</v>
      </c>
      <c r="L6264" s="137">
        <v>850</v>
      </c>
      <c r="M6264" s="137">
        <f>K6264*L6264</f>
        <v>119000</v>
      </c>
      <c r="N6264" s="123">
        <v>1</v>
      </c>
      <c r="O6264" s="108" t="s">
        <v>8644</v>
      </c>
      <c r="P6264" s="138">
        <v>3570800359577</v>
      </c>
      <c r="Q6264" s="108" t="s">
        <v>8645</v>
      </c>
      <c r="R6264" s="108" t="s">
        <v>8648</v>
      </c>
      <c r="S6264" s="139" t="s">
        <v>8649</v>
      </c>
      <c r="T6264" s="123" t="s">
        <v>51</v>
      </c>
      <c r="U6264" s="123" t="s">
        <v>45</v>
      </c>
      <c r="V6264" s="123" t="s">
        <v>52</v>
      </c>
      <c r="W6264" s="137">
        <v>0</v>
      </c>
      <c r="X6264" s="136">
        <v>0</v>
      </c>
      <c r="Y6264" s="137">
        <v>6750</v>
      </c>
      <c r="Z6264" s="137">
        <f>W6264*Y6264</f>
        <v>0</v>
      </c>
      <c r="AA6264" s="119">
        <v>6</v>
      </c>
      <c r="AB6264" s="119">
        <v>6</v>
      </c>
      <c r="AC6264" s="137">
        <f>(Z6264*(100-AB6264))/100</f>
        <v>0</v>
      </c>
      <c r="AD6264" s="137">
        <f>IF(AND(AC6264="",M6264=""),0,IF((AC6264=""),M6264, IF( (M6264=""),AC6264,SUM(AC6264:AC6265)+M6264)))</f>
        <v>119000</v>
      </c>
      <c r="AE6264" s="137">
        <f>IF( (X6264=""),AD6264*1,AD6264*(X6264/100) )</f>
        <v>0</v>
      </c>
      <c r="AF6264" s="137">
        <v>50000000</v>
      </c>
      <c r="AG6264" s="137">
        <f>IF((AF6264-AE6264) &gt; 1,0,IF((AF6264-AE6264)&lt;0,AE6264-AF6264,AF6264-AE6264))</f>
        <v>0</v>
      </c>
      <c r="AH6264" s="137">
        <v>0.02</v>
      </c>
    </row>
    <row r="6265" spans="1:34" s="173" customFormat="1" x14ac:dyDescent="0.55000000000000004">
      <c r="A6265" s="122"/>
      <c r="B6265" s="123"/>
      <c r="C6265" s="123"/>
      <c r="D6265" s="135"/>
      <c r="E6265" s="123"/>
      <c r="F6265" s="123"/>
      <c r="G6265" s="123"/>
      <c r="H6265" s="123"/>
      <c r="I6265" s="136"/>
      <c r="J6265" s="123"/>
      <c r="K6265" s="137"/>
      <c r="L6265" s="137" t="s">
        <v>63</v>
      </c>
      <c r="M6265" s="137">
        <f>SUM(M6264:M6264)</f>
        <v>119000</v>
      </c>
      <c r="N6265" s="123"/>
      <c r="O6265" s="108"/>
      <c r="P6265" s="138"/>
      <c r="Q6265" s="108"/>
      <c r="R6265" s="108"/>
      <c r="S6265" s="139"/>
      <c r="T6265" s="123"/>
      <c r="U6265" s="123"/>
      <c r="V6265" s="123"/>
      <c r="W6265" s="137"/>
      <c r="X6265" s="136"/>
      <c r="Y6265" s="137"/>
      <c r="Z6265" s="137"/>
      <c r="AA6265" s="119"/>
      <c r="AB6265" s="119"/>
      <c r="AC6265" s="137"/>
      <c r="AD6265" s="137"/>
      <c r="AE6265" s="137">
        <f>SUM(AE6264:AE6264)</f>
        <v>0</v>
      </c>
      <c r="AF6265" s="137"/>
      <c r="AG6265" s="137">
        <f>SUM(AG6264:AG6264)</f>
        <v>0</v>
      </c>
      <c r="AH6265" s="137"/>
    </row>
    <row r="6266" spans="1:34" s="173" customFormat="1" x14ac:dyDescent="0.55000000000000004">
      <c r="A6266" s="122" t="s">
        <v>8652</v>
      </c>
      <c r="B6266" s="123">
        <v>2686</v>
      </c>
      <c r="C6266" s="123">
        <v>8654</v>
      </c>
      <c r="D6266" s="135" t="s">
        <v>8653</v>
      </c>
      <c r="E6266" s="123" t="s">
        <v>34</v>
      </c>
      <c r="F6266" s="123">
        <v>881</v>
      </c>
      <c r="G6266" s="123">
        <v>0</v>
      </c>
      <c r="H6266" s="123">
        <v>1</v>
      </c>
      <c r="I6266" s="136">
        <v>25</v>
      </c>
      <c r="J6266" s="123" t="s">
        <v>35</v>
      </c>
      <c r="K6266" s="137">
        <f>((G6266*400)+(H6266*100))+I6266</f>
        <v>125</v>
      </c>
      <c r="L6266" s="137">
        <v>800</v>
      </c>
      <c r="M6266" s="137">
        <f>K6266*L6266</f>
        <v>100000</v>
      </c>
      <c r="N6266" s="123">
        <v>1</v>
      </c>
      <c r="O6266" s="108" t="s">
        <v>8650</v>
      </c>
      <c r="P6266" s="138">
        <v>3570800353706</v>
      </c>
      <c r="Q6266" s="108" t="s">
        <v>8651</v>
      </c>
      <c r="R6266" s="108" t="s">
        <v>8654</v>
      </c>
      <c r="S6266" s="139"/>
      <c r="T6266" s="123" t="s">
        <v>51</v>
      </c>
      <c r="U6266" s="123" t="s">
        <v>45</v>
      </c>
      <c r="V6266" s="123" t="s">
        <v>52</v>
      </c>
      <c r="W6266" s="137">
        <v>68.8</v>
      </c>
      <c r="X6266" s="136">
        <v>24.01</v>
      </c>
      <c r="Y6266" s="137">
        <v>6750</v>
      </c>
      <c r="Z6266" s="137">
        <f>W6266*Y6266</f>
        <v>464400</v>
      </c>
      <c r="AA6266" s="119">
        <v>6</v>
      </c>
      <c r="AB6266" s="119">
        <v>6</v>
      </c>
      <c r="AC6266" s="137">
        <f>(Z6266*(100-AB6266))/100</f>
        <v>436536</v>
      </c>
      <c r="AD6266" s="137">
        <f>IF(AND(AC6266="",M6266=""),0,IF((AC6266=""),M6266, IF( (M6266=""),AC6266,SUM(AC6266:AC6270)+M6266)))</f>
        <v>1918159.75</v>
      </c>
      <c r="AE6266" s="137">
        <f>IF( (X6266=""),AD6266*1,AD6266*(X6266/100) )</f>
        <v>460550.155975</v>
      </c>
      <c r="AF6266" s="137">
        <v>50000000</v>
      </c>
      <c r="AG6266" s="137">
        <f>IF((AF6266-AE6266) &gt; 1,0,IF((AF6266-AE6266)&lt;0,AE6266-AF6266,AF6266-AE6266))</f>
        <v>0</v>
      </c>
      <c r="AH6266" s="137">
        <v>0.02</v>
      </c>
    </row>
    <row r="6267" spans="1:34" s="173" customFormat="1" x14ac:dyDescent="0.55000000000000004">
      <c r="A6267" s="122"/>
      <c r="B6267" s="123"/>
      <c r="C6267" s="123"/>
      <c r="D6267" s="135"/>
      <c r="E6267" s="123"/>
      <c r="F6267" s="123"/>
      <c r="G6267" s="123"/>
      <c r="H6267" s="123"/>
      <c r="I6267" s="136"/>
      <c r="J6267" s="123"/>
      <c r="K6267" s="137"/>
      <c r="L6267" s="137"/>
      <c r="M6267" s="137"/>
      <c r="N6267" s="123">
        <v>2</v>
      </c>
      <c r="O6267" s="108" t="s">
        <v>8650</v>
      </c>
      <c r="P6267" s="138">
        <v>3570800353706</v>
      </c>
      <c r="Q6267" s="108" t="s">
        <v>8651</v>
      </c>
      <c r="R6267" s="108" t="s">
        <v>8654</v>
      </c>
      <c r="S6267" s="139" t="s">
        <v>8655</v>
      </c>
      <c r="T6267" s="123" t="s">
        <v>51</v>
      </c>
      <c r="U6267" s="123" t="s">
        <v>45</v>
      </c>
      <c r="V6267" s="123" t="s">
        <v>52</v>
      </c>
      <c r="W6267" s="137">
        <v>185.32</v>
      </c>
      <c r="X6267" s="136">
        <v>64.67</v>
      </c>
      <c r="Y6267" s="137">
        <v>6750</v>
      </c>
      <c r="Z6267" s="137">
        <f>W6267*Y6267</f>
        <v>1250910</v>
      </c>
      <c r="AA6267" s="119">
        <v>6</v>
      </c>
      <c r="AB6267" s="119">
        <v>6</v>
      </c>
      <c r="AC6267" s="137">
        <f>(Z6267*(100-AB6267))/100</f>
        <v>1175855.3999999999</v>
      </c>
      <c r="AD6267" s="137">
        <f>IF(AND(AC6267="",M6266=""),0,IF((AC6267=""),M6266, IF( (M6266=""),AC6267,SUM(AC6266:AC6270)+M6266)))</f>
        <v>1918159.75</v>
      </c>
      <c r="AE6267" s="137">
        <f>IF( (X6267=""),AD6267*1,AD6267*(X6267/100) )</f>
        <v>1240473.9103250001</v>
      </c>
      <c r="AF6267" s="137">
        <v>50000000</v>
      </c>
      <c r="AG6267" s="137">
        <f>IF((AF6267-AE6267) &gt; 1,0,IF((AF6267-AE6267)&lt;0,AE6267-AF6267,AF6267-AE6267))</f>
        <v>0</v>
      </c>
      <c r="AH6267" s="137">
        <v>0.02</v>
      </c>
    </row>
    <row r="6268" spans="1:34" s="173" customFormat="1" x14ac:dyDescent="0.55000000000000004">
      <c r="A6268" s="122"/>
      <c r="B6268" s="123"/>
      <c r="C6268" s="123"/>
      <c r="D6268" s="135"/>
      <c r="E6268" s="123"/>
      <c r="F6268" s="123"/>
      <c r="G6268" s="123"/>
      <c r="H6268" s="123"/>
      <c r="I6268" s="136"/>
      <c r="J6268" s="123"/>
      <c r="K6268" s="137"/>
      <c r="L6268" s="137"/>
      <c r="M6268" s="137"/>
      <c r="N6268" s="123">
        <v>3</v>
      </c>
      <c r="O6268" s="108" t="s">
        <v>8650</v>
      </c>
      <c r="P6268" s="138">
        <v>3570800353706</v>
      </c>
      <c r="Q6268" s="108" t="s">
        <v>8651</v>
      </c>
      <c r="R6268" s="108" t="s">
        <v>8654</v>
      </c>
      <c r="S6268" s="139" t="s">
        <v>8656</v>
      </c>
      <c r="T6268" s="123" t="s">
        <v>51</v>
      </c>
      <c r="U6268" s="123" t="s">
        <v>45</v>
      </c>
      <c r="V6268" s="123" t="s">
        <v>52</v>
      </c>
      <c r="W6268" s="137">
        <v>32.43</v>
      </c>
      <c r="X6268" s="136">
        <v>11.32</v>
      </c>
      <c r="Y6268" s="137">
        <v>6750</v>
      </c>
      <c r="Z6268" s="137">
        <f>W6268*Y6268</f>
        <v>218902.5</v>
      </c>
      <c r="AA6268" s="119">
        <v>6</v>
      </c>
      <c r="AB6268" s="119">
        <v>6</v>
      </c>
      <c r="AC6268" s="137">
        <f>(Z6268*(100-AB6268))/100</f>
        <v>205768.35</v>
      </c>
      <c r="AD6268" s="137">
        <f>IF(AND(AC6268="",M6266=""),0,IF((AC6268=""),M6266, IF( (M6266=""),AC6268,SUM(AC6266:AC6270)+M6266)))</f>
        <v>1918159.75</v>
      </c>
      <c r="AE6268" s="137">
        <f>IF( (X6268=""),AD6268*1,AD6268*(X6268/100) )</f>
        <v>217135.68370000002</v>
      </c>
      <c r="AF6268" s="137">
        <v>50000000</v>
      </c>
      <c r="AG6268" s="137">
        <f>IF((AF6268-AE6268) &gt; 1,0,IF((AF6268-AE6268)&lt;0,AE6268-AF6268,AF6268-AE6268))</f>
        <v>0</v>
      </c>
      <c r="AH6268" s="137">
        <v>0.02</v>
      </c>
    </row>
    <row r="6269" spans="1:34" s="173" customFormat="1" x14ac:dyDescent="0.55000000000000004">
      <c r="A6269" s="122"/>
      <c r="B6269" s="123"/>
      <c r="C6269" s="123"/>
      <c r="D6269" s="135"/>
      <c r="E6269" s="123"/>
      <c r="F6269" s="123"/>
      <c r="G6269" s="123"/>
      <c r="H6269" s="123"/>
      <c r="I6269" s="136"/>
      <c r="J6269" s="123"/>
      <c r="K6269" s="137"/>
      <c r="L6269" s="137" t="s">
        <v>63</v>
      </c>
      <c r="M6269" s="137">
        <f>SUM(M6266:M6268)</f>
        <v>100000</v>
      </c>
      <c r="N6269" s="123"/>
      <c r="O6269" s="108"/>
      <c r="P6269" s="138"/>
      <c r="Q6269" s="108"/>
      <c r="R6269" s="108"/>
      <c r="S6269" s="139"/>
      <c r="T6269" s="123"/>
      <c r="U6269" s="123"/>
      <c r="V6269" s="123"/>
      <c r="W6269" s="137"/>
      <c r="X6269" s="136"/>
      <c r="Y6269" s="137"/>
      <c r="Z6269" s="137"/>
      <c r="AA6269" s="119"/>
      <c r="AB6269" s="119"/>
      <c r="AC6269" s="137"/>
      <c r="AD6269" s="137"/>
      <c r="AE6269" s="137">
        <f>SUM(AE6266:AE6268)</f>
        <v>1918159.75</v>
      </c>
      <c r="AF6269" s="137"/>
      <c r="AG6269" s="137">
        <f>SUM(AG6266:AG6268)</f>
        <v>0</v>
      </c>
      <c r="AH6269" s="137"/>
    </row>
    <row r="6270" spans="1:34" s="173" customFormat="1" x14ac:dyDescent="0.55000000000000004">
      <c r="A6270" s="122" t="s">
        <v>8659</v>
      </c>
      <c r="B6270" s="123">
        <v>2687</v>
      </c>
      <c r="C6270" s="123">
        <v>5530</v>
      </c>
      <c r="D6270" s="135" t="s">
        <v>8660</v>
      </c>
      <c r="E6270" s="123" t="s">
        <v>34</v>
      </c>
      <c r="F6270" s="123">
        <v>886</v>
      </c>
      <c r="G6270" s="123">
        <v>0</v>
      </c>
      <c r="H6270" s="123">
        <v>0</v>
      </c>
      <c r="I6270" s="136">
        <v>62.4</v>
      </c>
      <c r="J6270" s="123" t="s">
        <v>35</v>
      </c>
      <c r="K6270" s="137">
        <f>((G6270*400)+(H6270*100))+I6270</f>
        <v>62.4</v>
      </c>
      <c r="L6270" s="137">
        <v>2425</v>
      </c>
      <c r="M6270" s="137">
        <f>K6270*L6270</f>
        <v>151320</v>
      </c>
      <c r="N6270" s="123">
        <v>1</v>
      </c>
      <c r="O6270" s="108" t="s">
        <v>8657</v>
      </c>
      <c r="P6270" s="138">
        <v>1579900346985</v>
      </c>
      <c r="Q6270" s="108" t="s">
        <v>8658</v>
      </c>
      <c r="R6270" s="108" t="s">
        <v>8661</v>
      </c>
      <c r="S6270" s="139"/>
      <c r="T6270" s="123" t="s">
        <v>55</v>
      </c>
      <c r="U6270" s="123" t="s">
        <v>45</v>
      </c>
      <c r="V6270" s="123" t="s">
        <v>52</v>
      </c>
      <c r="W6270" s="137">
        <v>50.6</v>
      </c>
      <c r="X6270" s="136">
        <v>15.78</v>
      </c>
      <c r="Y6270" s="137">
        <v>0</v>
      </c>
      <c r="Z6270" s="137">
        <f>W6270*Y6270</f>
        <v>0</v>
      </c>
      <c r="AA6270" s="119">
        <v>6</v>
      </c>
      <c r="AB6270" s="119">
        <v>6</v>
      </c>
      <c r="AC6270" s="137">
        <f>(Z6270*(100-AB6270))/100</f>
        <v>0</v>
      </c>
      <c r="AD6270" s="137">
        <f>IF(AND(AC6270="",M6270=""),0,IF((AC6270=""),M6270, IF( (M6270=""),AC6270,SUM(AC6270:AC6272)+M6270)))</f>
        <v>1864470</v>
      </c>
      <c r="AE6270" s="137">
        <f>IF( (X6270=""),AD6270*1,AD6270*(X6270/100) )</f>
        <v>294213.36599999998</v>
      </c>
      <c r="AF6270" s="137">
        <v>50000000</v>
      </c>
      <c r="AG6270" s="137">
        <f>IF((AF6270-AE6270) &gt; 1,0,IF((AF6270-AE6270)&lt;0,AE6270-AF6270,AF6270-AE6270))</f>
        <v>0</v>
      </c>
      <c r="AH6270" s="137">
        <v>0.02</v>
      </c>
    </row>
    <row r="6271" spans="1:34" s="173" customFormat="1" x14ac:dyDescent="0.55000000000000004">
      <c r="A6271" s="122"/>
      <c r="B6271" s="123"/>
      <c r="C6271" s="123"/>
      <c r="D6271" s="135"/>
      <c r="E6271" s="123"/>
      <c r="F6271" s="123"/>
      <c r="G6271" s="123"/>
      <c r="H6271" s="123"/>
      <c r="I6271" s="136"/>
      <c r="J6271" s="123"/>
      <c r="K6271" s="137"/>
      <c r="L6271" s="137"/>
      <c r="M6271" s="137"/>
      <c r="N6271" s="123">
        <v>2</v>
      </c>
      <c r="O6271" s="108" t="s">
        <v>8657</v>
      </c>
      <c r="P6271" s="138">
        <v>1579900346985</v>
      </c>
      <c r="Q6271" s="108" t="s">
        <v>8658</v>
      </c>
      <c r="R6271" s="108" t="s">
        <v>8661</v>
      </c>
      <c r="S6271" s="139" t="s">
        <v>8662</v>
      </c>
      <c r="T6271" s="123" t="s">
        <v>51</v>
      </c>
      <c r="U6271" s="123" t="s">
        <v>45</v>
      </c>
      <c r="V6271" s="123" t="s">
        <v>52</v>
      </c>
      <c r="W6271" s="137">
        <v>270</v>
      </c>
      <c r="X6271" s="136">
        <v>84.22</v>
      </c>
      <c r="Y6271" s="137">
        <v>6750</v>
      </c>
      <c r="Z6271" s="137">
        <f>W6271*Y6271</f>
        <v>1822500</v>
      </c>
      <c r="AA6271" s="119">
        <v>6</v>
      </c>
      <c r="AB6271" s="119">
        <v>6</v>
      </c>
      <c r="AC6271" s="137">
        <f>(Z6271*(100-AB6271))/100</f>
        <v>1713150</v>
      </c>
      <c r="AD6271" s="137">
        <f>IF(AND(AC6271="",M6270=""),0,IF((AC6271=""),M6270, IF( (M6270=""),AC6271,SUM(AC6270:AC6272)+M6270)))</f>
        <v>1864470</v>
      </c>
      <c r="AE6271" s="137">
        <f>IF( (X6271=""),AD6271*1,AD6271*(X6271/100) )</f>
        <v>1570256.6339999998</v>
      </c>
      <c r="AF6271" s="137">
        <v>50000000</v>
      </c>
      <c r="AG6271" s="137">
        <f>IF((AF6271-AE6271) &gt; 1,0,IF((AF6271-AE6271)&lt;0,AE6271-AF6271,AF6271-AE6271))</f>
        <v>0</v>
      </c>
      <c r="AH6271" s="137">
        <v>0.02</v>
      </c>
    </row>
    <row r="6272" spans="1:34" s="173" customFormat="1" x14ac:dyDescent="0.55000000000000004">
      <c r="A6272" s="122"/>
      <c r="B6272" s="123"/>
      <c r="C6272" s="123"/>
      <c r="D6272" s="135"/>
      <c r="E6272" s="123"/>
      <c r="F6272" s="123"/>
      <c r="G6272" s="123"/>
      <c r="H6272" s="123"/>
      <c r="I6272" s="136"/>
      <c r="J6272" s="123"/>
      <c r="K6272" s="137"/>
      <c r="L6272" s="137" t="s">
        <v>63</v>
      </c>
      <c r="M6272" s="137">
        <f>SUM(M6270:M6271)</f>
        <v>151320</v>
      </c>
      <c r="N6272" s="123"/>
      <c r="O6272" s="108"/>
      <c r="P6272" s="138"/>
      <c r="Q6272" s="108"/>
      <c r="R6272" s="108"/>
      <c r="S6272" s="139"/>
      <c r="T6272" s="123"/>
      <c r="U6272" s="123"/>
      <c r="V6272" s="123"/>
      <c r="W6272" s="137"/>
      <c r="X6272" s="136"/>
      <c r="Y6272" s="137"/>
      <c r="Z6272" s="137"/>
      <c r="AA6272" s="119"/>
      <c r="AB6272" s="119"/>
      <c r="AC6272" s="137"/>
      <c r="AD6272" s="137"/>
      <c r="AE6272" s="137">
        <f>SUM(AE6270:AE6271)</f>
        <v>1864469.9999999998</v>
      </c>
      <c r="AF6272" s="137"/>
      <c r="AG6272" s="137">
        <f>SUM(AG6270:AG6271)</f>
        <v>0</v>
      </c>
      <c r="AH6272" s="137"/>
    </row>
    <row r="6273" spans="1:34" s="173" customFormat="1" x14ac:dyDescent="0.55000000000000004">
      <c r="A6273" s="122" t="s">
        <v>8652</v>
      </c>
      <c r="B6273" s="123">
        <v>2688</v>
      </c>
      <c r="C6273" s="123">
        <v>8827</v>
      </c>
      <c r="D6273" s="135" t="s">
        <v>8665</v>
      </c>
      <c r="E6273" s="123" t="s">
        <v>34</v>
      </c>
      <c r="F6273" s="123">
        <v>5624</v>
      </c>
      <c r="G6273" s="123">
        <v>2</v>
      </c>
      <c r="H6273" s="123">
        <v>2</v>
      </c>
      <c r="I6273" s="136">
        <v>7</v>
      </c>
      <c r="J6273" s="123" t="s">
        <v>38</v>
      </c>
      <c r="K6273" s="137">
        <f>((G6273*400)+(H6273*100))+I6273</f>
        <v>1007</v>
      </c>
      <c r="L6273" s="137">
        <v>250</v>
      </c>
      <c r="M6273" s="137">
        <f>K6273*L6273</f>
        <v>251750</v>
      </c>
      <c r="N6273" s="123"/>
      <c r="O6273" s="108"/>
      <c r="P6273" s="138"/>
      <c r="Q6273" s="108"/>
      <c r="R6273" s="108"/>
      <c r="S6273" s="139"/>
      <c r="T6273" s="123"/>
      <c r="U6273" s="123"/>
      <c r="V6273" s="123"/>
      <c r="W6273" s="137"/>
      <c r="X6273" s="136"/>
      <c r="Y6273" s="137"/>
      <c r="Z6273" s="137"/>
      <c r="AA6273" s="119"/>
      <c r="AB6273" s="119"/>
      <c r="AC6273" s="137"/>
      <c r="AD6273" s="137">
        <f>IF(AND(AC6273="",M6273=""),0,IF((AC6273=""),M6273,IF((M6273=""),AC6273,AC6273+M6273)))</f>
        <v>251750</v>
      </c>
      <c r="AE6273" s="137">
        <f>IF( (X6273=""),AD6273*1,AD6273*(X6273/100) )</f>
        <v>251750</v>
      </c>
      <c r="AF6273" s="137">
        <v>50000000</v>
      </c>
      <c r="AG6273" s="137">
        <f>IF((AF6273-AE6273) &gt; 1,0,IF((AF6273-AE6273)&lt;0,AE6273-AF6273,AF6273-AE6273))</f>
        <v>0</v>
      </c>
      <c r="AH6273" s="137">
        <v>0.01</v>
      </c>
    </row>
    <row r="6274" spans="1:34" s="173" customFormat="1" x14ac:dyDescent="0.55000000000000004">
      <c r="A6274" s="122"/>
      <c r="B6274" s="123"/>
      <c r="C6274" s="123"/>
      <c r="D6274" s="135"/>
      <c r="E6274" s="123"/>
      <c r="F6274" s="123"/>
      <c r="G6274" s="123"/>
      <c r="H6274" s="123"/>
      <c r="I6274" s="136"/>
      <c r="J6274" s="123"/>
      <c r="K6274" s="137"/>
      <c r="L6274" s="137" t="s">
        <v>63</v>
      </c>
      <c r="M6274" s="137">
        <f>SUM(M6273:M6273)</f>
        <v>251750</v>
      </c>
      <c r="N6274" s="123"/>
      <c r="O6274" s="108"/>
      <c r="P6274" s="138"/>
      <c r="Q6274" s="108"/>
      <c r="R6274" s="108"/>
      <c r="S6274" s="139"/>
      <c r="T6274" s="123"/>
      <c r="U6274" s="123"/>
      <c r="V6274" s="123"/>
      <c r="W6274" s="137"/>
      <c r="X6274" s="136"/>
      <c r="Y6274" s="137"/>
      <c r="Z6274" s="137"/>
      <c r="AA6274" s="119"/>
      <c r="AB6274" s="119"/>
      <c r="AC6274" s="137"/>
      <c r="AD6274" s="137"/>
      <c r="AE6274" s="137">
        <f>SUM(AE6273:AE6273)</f>
        <v>251750</v>
      </c>
      <c r="AF6274" s="137"/>
      <c r="AG6274" s="137">
        <f>SUM(AG6273:AG6273)</f>
        <v>0</v>
      </c>
      <c r="AH6274" s="137"/>
    </row>
    <row r="6275" spans="1:34" s="173" customFormat="1" x14ac:dyDescent="0.55000000000000004">
      <c r="A6275" s="122" t="s">
        <v>6739</v>
      </c>
      <c r="B6275" s="123">
        <v>2689</v>
      </c>
      <c r="C6275" s="123">
        <v>5462</v>
      </c>
      <c r="D6275" s="135" t="s">
        <v>8668</v>
      </c>
      <c r="E6275" s="123" t="s">
        <v>34</v>
      </c>
      <c r="F6275" s="123">
        <v>15872</v>
      </c>
      <c r="G6275" s="123">
        <v>0</v>
      </c>
      <c r="H6275" s="123">
        <v>2</v>
      </c>
      <c r="I6275" s="136">
        <v>92</v>
      </c>
      <c r="J6275" s="123" t="s">
        <v>35</v>
      </c>
      <c r="K6275" s="137">
        <f>((G6275*400)+(H6275*100))+I6275</f>
        <v>292</v>
      </c>
      <c r="L6275" s="137">
        <v>2425</v>
      </c>
      <c r="M6275" s="137">
        <f>K6275*L6275</f>
        <v>708100</v>
      </c>
      <c r="N6275" s="123">
        <v>1</v>
      </c>
      <c r="O6275" s="108" t="s">
        <v>8666</v>
      </c>
      <c r="P6275" s="138">
        <v>3570800003519</v>
      </c>
      <c r="Q6275" s="108" t="s">
        <v>8667</v>
      </c>
      <c r="R6275" s="108" t="s">
        <v>8669</v>
      </c>
      <c r="S6275" s="139" t="s">
        <v>8670</v>
      </c>
      <c r="T6275" s="123" t="s">
        <v>51</v>
      </c>
      <c r="U6275" s="123" t="s">
        <v>45</v>
      </c>
      <c r="V6275" s="123" t="s">
        <v>52</v>
      </c>
      <c r="W6275" s="137">
        <v>570.9</v>
      </c>
      <c r="X6275" s="136">
        <v>82.84</v>
      </c>
      <c r="Y6275" s="137">
        <v>6750</v>
      </c>
      <c r="Z6275" s="137">
        <f>W6275*Y6275</f>
        <v>3853575</v>
      </c>
      <c r="AA6275" s="119">
        <v>6</v>
      </c>
      <c r="AB6275" s="119">
        <v>6</v>
      </c>
      <c r="AC6275" s="137">
        <f>(Z6275*(100-AB6275))/100</f>
        <v>3622360.5</v>
      </c>
      <c r="AD6275" s="137">
        <f>IF(AND(AC6275="",M6275=""),0,IF((AC6275=""),M6275, IF( (M6275=""),AC6275,SUM(AC6275:AC6278)+M6275)))</f>
        <v>5091658</v>
      </c>
      <c r="AE6275" s="137">
        <f>IF( (X6275=""),AD6275*1,AD6275*(X6275/100) )</f>
        <v>4217929.4872000003</v>
      </c>
      <c r="AF6275" s="137">
        <v>50000000</v>
      </c>
      <c r="AG6275" s="137">
        <f>IF((AF6275-AE6275) &gt; 1,0,IF((AF6275-AE6275)&lt;0,AE6275-AF6275,AF6275-AE6275))</f>
        <v>0</v>
      </c>
      <c r="AH6275" s="137">
        <v>0.02</v>
      </c>
    </row>
    <row r="6276" spans="1:34" s="173" customFormat="1" x14ac:dyDescent="0.55000000000000004">
      <c r="A6276" s="122"/>
      <c r="B6276" s="123"/>
      <c r="C6276" s="123"/>
      <c r="D6276" s="135"/>
      <c r="E6276" s="123"/>
      <c r="F6276" s="123"/>
      <c r="G6276" s="123"/>
      <c r="H6276" s="123"/>
      <c r="I6276" s="136"/>
      <c r="J6276" s="123"/>
      <c r="K6276" s="137"/>
      <c r="L6276" s="137"/>
      <c r="M6276" s="137"/>
      <c r="N6276" s="123">
        <v>2</v>
      </c>
      <c r="O6276" s="108" t="s">
        <v>8666</v>
      </c>
      <c r="P6276" s="138">
        <v>3570800003519</v>
      </c>
      <c r="Q6276" s="108" t="s">
        <v>8667</v>
      </c>
      <c r="R6276" s="108" t="s">
        <v>8669</v>
      </c>
      <c r="S6276" s="139" t="s">
        <v>8671</v>
      </c>
      <c r="T6276" s="123" t="s">
        <v>51</v>
      </c>
      <c r="U6276" s="123" t="s">
        <v>45</v>
      </c>
      <c r="V6276" s="123" t="s">
        <v>52</v>
      </c>
      <c r="W6276" s="137">
        <v>118.3</v>
      </c>
      <c r="X6276" s="136">
        <v>17.16</v>
      </c>
      <c r="Y6276" s="137">
        <v>6750</v>
      </c>
      <c r="Z6276" s="137">
        <f>W6276*Y6276</f>
        <v>798525</v>
      </c>
      <c r="AA6276" s="119">
        <v>6</v>
      </c>
      <c r="AB6276" s="119">
        <v>6</v>
      </c>
      <c r="AC6276" s="137">
        <f>(Z6276*(100-AB6276))/100</f>
        <v>750613.5</v>
      </c>
      <c r="AD6276" s="137">
        <f>IF(AND(AC6276="",M6275=""),0,IF((AC6276=""),M6275, IF( (M6275=""),AC6276,SUM(AC6275:AC6278)+M6275)))</f>
        <v>5091658</v>
      </c>
      <c r="AE6276" s="137">
        <f>IF( (X6276=""),AD6276*1,AD6276*(X6276/100) )</f>
        <v>873728.51280000003</v>
      </c>
      <c r="AF6276" s="137">
        <v>50000000</v>
      </c>
      <c r="AG6276" s="137">
        <f>IF((AF6276-AE6276) &gt; 1,0,IF((AF6276-AE6276)&lt;0,AE6276-AF6276,AF6276-AE6276))</f>
        <v>0</v>
      </c>
      <c r="AH6276" s="137">
        <v>0.02</v>
      </c>
    </row>
    <row r="6277" spans="1:34" s="173" customFormat="1" x14ac:dyDescent="0.55000000000000004">
      <c r="A6277" s="122"/>
      <c r="B6277" s="123"/>
      <c r="C6277" s="123"/>
      <c r="D6277" s="135"/>
      <c r="E6277" s="123"/>
      <c r="F6277" s="123"/>
      <c r="G6277" s="123"/>
      <c r="H6277" s="123"/>
      <c r="I6277" s="136"/>
      <c r="J6277" s="123"/>
      <c r="K6277" s="137"/>
      <c r="L6277" s="137" t="s">
        <v>63</v>
      </c>
      <c r="M6277" s="137">
        <f>SUM(M6275:M6276)</f>
        <v>708100</v>
      </c>
      <c r="N6277" s="123"/>
      <c r="O6277" s="108"/>
      <c r="P6277" s="138"/>
      <c r="Q6277" s="108"/>
      <c r="R6277" s="108"/>
      <c r="S6277" s="139"/>
      <c r="T6277" s="123"/>
      <c r="U6277" s="123"/>
      <c r="V6277" s="123"/>
      <c r="W6277" s="137"/>
      <c r="X6277" s="136"/>
      <c r="Y6277" s="137"/>
      <c r="Z6277" s="137"/>
      <c r="AA6277" s="119"/>
      <c r="AB6277" s="119"/>
      <c r="AC6277" s="137"/>
      <c r="AD6277" s="137"/>
      <c r="AE6277" s="137">
        <f>SUM(AE6275:AE6276)</f>
        <v>5091658</v>
      </c>
      <c r="AF6277" s="137"/>
      <c r="AG6277" s="137">
        <f>SUM(AG6275:AG6276)</f>
        <v>0</v>
      </c>
      <c r="AH6277" s="137"/>
    </row>
    <row r="6278" spans="1:34" s="173" customFormat="1" x14ac:dyDescent="0.55000000000000004">
      <c r="A6278" s="122" t="s">
        <v>8674</v>
      </c>
      <c r="B6278" s="123">
        <v>2690</v>
      </c>
      <c r="C6278" s="123">
        <v>5095</v>
      </c>
      <c r="D6278" s="135" t="s">
        <v>8675</v>
      </c>
      <c r="E6278" s="123" t="s">
        <v>34</v>
      </c>
      <c r="F6278" s="123">
        <v>19989</v>
      </c>
      <c r="G6278" s="123">
        <v>0</v>
      </c>
      <c r="H6278" s="123">
        <v>2</v>
      </c>
      <c r="I6278" s="136">
        <v>31</v>
      </c>
      <c r="J6278" s="123" t="s">
        <v>35</v>
      </c>
      <c r="K6278" s="137">
        <f>((G6278*400)+(H6278*100))+I6278</f>
        <v>231</v>
      </c>
      <c r="L6278" s="137">
        <v>625</v>
      </c>
      <c r="M6278" s="137">
        <f>K6278*L6278</f>
        <v>144375</v>
      </c>
      <c r="N6278" s="123">
        <v>1</v>
      </c>
      <c r="O6278" s="108" t="s">
        <v>8672</v>
      </c>
      <c r="P6278" s="138"/>
      <c r="Q6278" s="108" t="s">
        <v>8673</v>
      </c>
      <c r="R6278" s="108" t="s">
        <v>8676</v>
      </c>
      <c r="S6278" s="139" t="s">
        <v>8677</v>
      </c>
      <c r="T6278" s="123" t="s">
        <v>51</v>
      </c>
      <c r="U6278" s="123" t="s">
        <v>74</v>
      </c>
      <c r="V6278" s="123" t="s">
        <v>52</v>
      </c>
      <c r="W6278" s="137">
        <v>22.4</v>
      </c>
      <c r="X6278" s="136">
        <v>23.58</v>
      </c>
      <c r="Y6278" s="137">
        <v>6750</v>
      </c>
      <c r="Z6278" s="137">
        <f>W6278*Y6278</f>
        <v>151200</v>
      </c>
      <c r="AA6278" s="119">
        <v>21</v>
      </c>
      <c r="AB6278" s="119">
        <v>93</v>
      </c>
      <c r="AC6278" s="137">
        <f>(Z6278*(100-AB6278))/100</f>
        <v>10584</v>
      </c>
      <c r="AD6278" s="137">
        <f>IF(AND(AC6278="",M6278=""),0,IF((AC6278=""),M6278, IF( (M6278=""),AC6278,SUM(AC6278:AC6283)+M6278)))</f>
        <v>189262.5</v>
      </c>
      <c r="AE6278" s="137">
        <f>IF( (X6278=""),AD6278*1,AD6278*(X6278/100) )</f>
        <v>44628.097499999996</v>
      </c>
      <c r="AF6278" s="137">
        <v>50000000</v>
      </c>
      <c r="AG6278" s="137">
        <f>IF((AF6278-AE6278) &gt; 1,0,IF((AF6278-AE6278)&lt;0,AE6278-AF6278,AF6278-AE6278))</f>
        <v>0</v>
      </c>
      <c r="AH6278" s="137">
        <v>0.02</v>
      </c>
    </row>
    <row r="6279" spans="1:34" s="173" customFormat="1" x14ac:dyDescent="0.55000000000000004">
      <c r="A6279" s="122"/>
      <c r="B6279" s="123"/>
      <c r="C6279" s="123"/>
      <c r="D6279" s="135"/>
      <c r="E6279" s="123"/>
      <c r="F6279" s="123"/>
      <c r="G6279" s="123"/>
      <c r="H6279" s="123"/>
      <c r="I6279" s="136"/>
      <c r="J6279" s="123"/>
      <c r="K6279" s="137"/>
      <c r="L6279" s="137"/>
      <c r="M6279" s="137"/>
      <c r="N6279" s="123">
        <v>2</v>
      </c>
      <c r="O6279" s="108" t="s">
        <v>8672</v>
      </c>
      <c r="P6279" s="138"/>
      <c r="Q6279" s="108" t="s">
        <v>8673</v>
      </c>
      <c r="R6279" s="108" t="s">
        <v>8676</v>
      </c>
      <c r="S6279" s="139" t="s">
        <v>8678</v>
      </c>
      <c r="T6279" s="123" t="s">
        <v>51</v>
      </c>
      <c r="U6279" s="123" t="s">
        <v>74</v>
      </c>
      <c r="V6279" s="123" t="s">
        <v>52</v>
      </c>
      <c r="W6279" s="137">
        <v>49.2</v>
      </c>
      <c r="X6279" s="136">
        <v>51.79</v>
      </c>
      <c r="Y6279" s="137">
        <v>6750</v>
      </c>
      <c r="Z6279" s="137">
        <f>W6279*Y6279</f>
        <v>332100</v>
      </c>
      <c r="AA6279" s="119">
        <v>21</v>
      </c>
      <c r="AB6279" s="119">
        <v>93</v>
      </c>
      <c r="AC6279" s="137">
        <f>(Z6279*(100-AB6279))/100</f>
        <v>23247</v>
      </c>
      <c r="AD6279" s="137">
        <f>IF(AND(AC6279="",M6278=""),0,IF((AC6279=""),M6278, IF( (M6278=""),AC6279,SUM(AC6278:AC6283)+M6278)))</f>
        <v>189262.5</v>
      </c>
      <c r="AE6279" s="137">
        <f>IF( (X6279=""),AD6279*1,AD6279*(X6279/100) )</f>
        <v>98019.048750000002</v>
      </c>
      <c r="AF6279" s="137">
        <v>50000000</v>
      </c>
      <c r="AG6279" s="137">
        <f>IF((AF6279-AE6279) &gt; 1,0,IF((AF6279-AE6279)&lt;0,AE6279-AF6279,AF6279-AE6279))</f>
        <v>0</v>
      </c>
      <c r="AH6279" s="137">
        <v>0.02</v>
      </c>
    </row>
    <row r="6280" spans="1:34" s="173" customFormat="1" x14ac:dyDescent="0.55000000000000004">
      <c r="A6280" s="122"/>
      <c r="B6280" s="123"/>
      <c r="C6280" s="123"/>
      <c r="D6280" s="135"/>
      <c r="E6280" s="123"/>
      <c r="F6280" s="123"/>
      <c r="G6280" s="123"/>
      <c r="H6280" s="123"/>
      <c r="I6280" s="136"/>
      <c r="J6280" s="123"/>
      <c r="K6280" s="137"/>
      <c r="L6280" s="137"/>
      <c r="M6280" s="137"/>
      <c r="N6280" s="123">
        <v>3</v>
      </c>
      <c r="O6280" s="108" t="s">
        <v>8672</v>
      </c>
      <c r="P6280" s="138"/>
      <c r="Q6280" s="108" t="s">
        <v>8673</v>
      </c>
      <c r="R6280" s="108" t="s">
        <v>8676</v>
      </c>
      <c r="S6280" s="139" t="s">
        <v>8679</v>
      </c>
      <c r="T6280" s="123" t="s">
        <v>51</v>
      </c>
      <c r="U6280" s="123" t="s">
        <v>74</v>
      </c>
      <c r="V6280" s="123" t="s">
        <v>52</v>
      </c>
      <c r="W6280" s="137">
        <v>23.4</v>
      </c>
      <c r="X6280" s="136">
        <v>24.63</v>
      </c>
      <c r="Y6280" s="137">
        <v>6750</v>
      </c>
      <c r="Z6280" s="137">
        <f>W6280*Y6280</f>
        <v>157950</v>
      </c>
      <c r="AA6280" s="119">
        <v>21</v>
      </c>
      <c r="AB6280" s="119">
        <v>93</v>
      </c>
      <c r="AC6280" s="137">
        <f>(Z6280*(100-AB6280))/100</f>
        <v>11056.5</v>
      </c>
      <c r="AD6280" s="137">
        <f>IF(AND(AC6280="",M6278=""),0,IF((AC6280=""),M6278, IF( (M6278=""),AC6280,SUM(AC6278:AC6283)+M6278)))</f>
        <v>189262.5</v>
      </c>
      <c r="AE6280" s="137">
        <f>IF( (X6280=""),AD6280*1,AD6280*(X6280/100) )</f>
        <v>46615.353749999995</v>
      </c>
      <c r="AF6280" s="137">
        <v>50000000</v>
      </c>
      <c r="AG6280" s="137">
        <f>IF((AF6280-AE6280) &gt; 1,0,IF((AF6280-AE6280)&lt;0,AE6280-AF6280,AF6280-AE6280))</f>
        <v>0</v>
      </c>
      <c r="AH6280" s="137">
        <v>0.02</v>
      </c>
    </row>
    <row r="6281" spans="1:34" s="173" customFormat="1" x14ac:dyDescent="0.55000000000000004">
      <c r="A6281" s="122"/>
      <c r="B6281" s="123"/>
      <c r="C6281" s="123"/>
      <c r="D6281" s="135"/>
      <c r="E6281" s="123"/>
      <c r="F6281" s="123"/>
      <c r="G6281" s="123"/>
      <c r="H6281" s="123"/>
      <c r="I6281" s="136"/>
      <c r="J6281" s="123"/>
      <c r="K6281" s="137"/>
      <c r="L6281" s="137" t="s">
        <v>63</v>
      </c>
      <c r="M6281" s="137">
        <f>SUM(M6278:M6280)</f>
        <v>144375</v>
      </c>
      <c r="N6281" s="123"/>
      <c r="O6281" s="108"/>
      <c r="P6281" s="138"/>
      <c r="Q6281" s="108"/>
      <c r="R6281" s="108"/>
      <c r="S6281" s="139"/>
      <c r="T6281" s="123"/>
      <c r="U6281" s="123"/>
      <c r="V6281" s="123"/>
      <c r="W6281" s="137"/>
      <c r="X6281" s="136"/>
      <c r="Y6281" s="137"/>
      <c r="Z6281" s="137"/>
      <c r="AA6281" s="119"/>
      <c r="AB6281" s="119"/>
      <c r="AC6281" s="137"/>
      <c r="AD6281" s="137"/>
      <c r="AE6281" s="137">
        <f>SUM(AE6278:AE6280)</f>
        <v>189262.5</v>
      </c>
      <c r="AF6281" s="137"/>
      <c r="AG6281" s="137">
        <f>SUM(AG6278:AG6280)</f>
        <v>0</v>
      </c>
      <c r="AH6281" s="137"/>
    </row>
    <row r="6282" spans="1:34" s="173" customFormat="1" x14ac:dyDescent="0.55000000000000004">
      <c r="A6282" s="122" t="s">
        <v>8652</v>
      </c>
      <c r="B6282" s="123">
        <v>2691</v>
      </c>
      <c r="C6282" s="123">
        <v>8825</v>
      </c>
      <c r="D6282" s="135" t="s">
        <v>8680</v>
      </c>
      <c r="E6282" s="123" t="s">
        <v>34</v>
      </c>
      <c r="F6282" s="123">
        <v>22568</v>
      </c>
      <c r="G6282" s="123">
        <v>0</v>
      </c>
      <c r="H6282" s="123">
        <v>2</v>
      </c>
      <c r="I6282" s="136">
        <v>19</v>
      </c>
      <c r="J6282" s="123" t="s">
        <v>38</v>
      </c>
      <c r="K6282" s="137">
        <f>((G6282*400)+(H6282*100))+I6282</f>
        <v>219</v>
      </c>
      <c r="L6282" s="137">
        <v>250</v>
      </c>
      <c r="M6282" s="137">
        <f>K6282*L6282</f>
        <v>54750</v>
      </c>
      <c r="N6282" s="123">
        <v>1</v>
      </c>
      <c r="O6282" s="108" t="s">
        <v>8663</v>
      </c>
      <c r="P6282" s="138">
        <v>3570800353706</v>
      </c>
      <c r="Q6282" s="108" t="s">
        <v>8664</v>
      </c>
      <c r="R6282" s="108" t="s">
        <v>8654</v>
      </c>
      <c r="S6282" s="139" t="s">
        <v>8680</v>
      </c>
      <c r="T6282" s="123" t="s">
        <v>51</v>
      </c>
      <c r="U6282" s="123" t="s">
        <v>62</v>
      </c>
      <c r="V6282" s="123"/>
      <c r="W6282" s="137"/>
      <c r="X6282" s="136"/>
      <c r="Y6282" s="137"/>
      <c r="Z6282" s="137"/>
      <c r="AA6282" s="119"/>
      <c r="AB6282" s="119"/>
      <c r="AC6282" s="137"/>
      <c r="AD6282" s="137">
        <f>IF(AND(AC6282="",M6282=""),0,IF((AC6282=""),M6282,IF((M6282=""),AC6282,AC6282+M6282)))</f>
        <v>54750</v>
      </c>
      <c r="AE6282" s="137">
        <f>IF( (X6282=""),AD6282*1,AD6282*(X6282/100) )</f>
        <v>54750</v>
      </c>
      <c r="AF6282" s="137">
        <v>50000000</v>
      </c>
      <c r="AG6282" s="137">
        <f>IF((AF6282-AE6282) &gt; 1,0,IF((AF6282-AE6282)&lt;0,AE6282-AF6282,AF6282-AE6282))</f>
        <v>0</v>
      </c>
      <c r="AH6282" s="137">
        <v>0.01</v>
      </c>
    </row>
    <row r="6283" spans="1:34" s="173" customFormat="1" x14ac:dyDescent="0.55000000000000004">
      <c r="A6283" s="122"/>
      <c r="B6283" s="123"/>
      <c r="C6283" s="123"/>
      <c r="D6283" s="135"/>
      <c r="E6283" s="123"/>
      <c r="F6283" s="123"/>
      <c r="G6283" s="123"/>
      <c r="H6283" s="123"/>
      <c r="I6283" s="136"/>
      <c r="J6283" s="123"/>
      <c r="K6283" s="137"/>
      <c r="L6283" s="137" t="s">
        <v>63</v>
      </c>
      <c r="M6283" s="137">
        <f>SUM(M6282:M6282)</f>
        <v>54750</v>
      </c>
      <c r="N6283" s="123"/>
      <c r="O6283" s="108"/>
      <c r="P6283" s="138"/>
      <c r="Q6283" s="108"/>
      <c r="R6283" s="108"/>
      <c r="S6283" s="139"/>
      <c r="T6283" s="123"/>
      <c r="U6283" s="123"/>
      <c r="V6283" s="123"/>
      <c r="W6283" s="137"/>
      <c r="X6283" s="136"/>
      <c r="Y6283" s="137"/>
      <c r="Z6283" s="137"/>
      <c r="AA6283" s="119"/>
      <c r="AB6283" s="119"/>
      <c r="AC6283" s="137"/>
      <c r="AD6283" s="137"/>
      <c r="AE6283" s="137">
        <f>SUM(AE6282:AE6282)</f>
        <v>54750</v>
      </c>
      <c r="AF6283" s="137"/>
      <c r="AG6283" s="137">
        <f>SUM(AG6282:AG6282)</f>
        <v>0</v>
      </c>
      <c r="AH6283" s="137"/>
    </row>
    <row r="6284" spans="1:34" s="173" customFormat="1" x14ac:dyDescent="0.55000000000000004">
      <c r="A6284" s="122" t="s">
        <v>8681</v>
      </c>
      <c r="B6284" s="123">
        <v>2692</v>
      </c>
      <c r="C6284" s="123">
        <v>9686</v>
      </c>
      <c r="D6284" s="135"/>
      <c r="E6284" s="123" t="s">
        <v>34</v>
      </c>
      <c r="F6284" s="123">
        <v>10447</v>
      </c>
      <c r="G6284" s="123">
        <v>6</v>
      </c>
      <c r="H6284" s="123">
        <v>2</v>
      </c>
      <c r="I6284" s="136">
        <v>86</v>
      </c>
      <c r="J6284" s="123" t="s">
        <v>38</v>
      </c>
      <c r="K6284" s="137">
        <f>((G6284*400)+(H6284*100))+I6284</f>
        <v>2686</v>
      </c>
      <c r="L6284" s="137">
        <v>200</v>
      </c>
      <c r="M6284" s="137">
        <f>K6284*L6284</f>
        <v>537200</v>
      </c>
      <c r="N6284" s="123"/>
      <c r="O6284" s="108"/>
      <c r="P6284" s="138"/>
      <c r="Q6284" s="108"/>
      <c r="R6284" s="108"/>
      <c r="S6284" s="139"/>
      <c r="T6284" s="123"/>
      <c r="U6284" s="123"/>
      <c r="V6284" s="123"/>
      <c r="W6284" s="137"/>
      <c r="X6284" s="136"/>
      <c r="Y6284" s="137"/>
      <c r="Z6284" s="137"/>
      <c r="AA6284" s="119"/>
      <c r="AB6284" s="119"/>
      <c r="AC6284" s="137"/>
      <c r="AD6284" s="137">
        <f>IF(AND(AC6284="",M6284=""),0,IF((AC6284=""),M6284,IF((M6284=""),AC6284,AC6284+M6284)))</f>
        <v>537200</v>
      </c>
      <c r="AE6284" s="137">
        <f>IF( (X6284=""),AD6284*1,AD6284*(X6284/100) )</f>
        <v>537200</v>
      </c>
      <c r="AF6284" s="137">
        <v>50000000</v>
      </c>
      <c r="AG6284" s="137">
        <f>IF((AF6284-AE6284) &gt; 1,0,IF((AF6284-AE6284)&lt;0,AE6284-AF6284,AF6284-AE6284))</f>
        <v>0</v>
      </c>
      <c r="AH6284" s="137">
        <v>0.01</v>
      </c>
    </row>
    <row r="6285" spans="1:34" s="173" customFormat="1" x14ac:dyDescent="0.55000000000000004">
      <c r="A6285" s="122"/>
      <c r="B6285" s="123"/>
      <c r="C6285" s="123"/>
      <c r="D6285" s="135"/>
      <c r="E6285" s="123"/>
      <c r="F6285" s="123"/>
      <c r="G6285" s="123"/>
      <c r="H6285" s="123"/>
      <c r="I6285" s="136"/>
      <c r="J6285" s="123"/>
      <c r="K6285" s="137"/>
      <c r="L6285" s="137" t="s">
        <v>63</v>
      </c>
      <c r="M6285" s="137">
        <f>SUM(M6284:M6284)</f>
        <v>537200</v>
      </c>
      <c r="N6285" s="123"/>
      <c r="O6285" s="108"/>
      <c r="P6285" s="138"/>
      <c r="Q6285" s="108"/>
      <c r="R6285" s="108"/>
      <c r="S6285" s="139"/>
      <c r="T6285" s="123"/>
      <c r="U6285" s="123"/>
      <c r="V6285" s="123"/>
      <c r="W6285" s="137"/>
      <c r="X6285" s="136"/>
      <c r="Y6285" s="137"/>
      <c r="Z6285" s="137"/>
      <c r="AA6285" s="119"/>
      <c r="AB6285" s="119"/>
      <c r="AC6285" s="137"/>
      <c r="AD6285" s="137"/>
      <c r="AE6285" s="137">
        <f>SUM(AE6284:AE6284)</f>
        <v>537200</v>
      </c>
      <c r="AF6285" s="137"/>
      <c r="AG6285" s="137">
        <f>SUM(AG6284:AG6284)</f>
        <v>0</v>
      </c>
      <c r="AH6285" s="137"/>
    </row>
    <row r="6286" spans="1:34" s="173" customFormat="1" x14ac:dyDescent="0.55000000000000004">
      <c r="A6286" s="122" t="s">
        <v>8684</v>
      </c>
      <c r="B6286" s="123">
        <v>2693</v>
      </c>
      <c r="C6286" s="123">
        <v>7069</v>
      </c>
      <c r="D6286" s="135" t="s">
        <v>8685</v>
      </c>
      <c r="E6286" s="123" t="s">
        <v>34</v>
      </c>
      <c r="F6286" s="123">
        <v>8265</v>
      </c>
      <c r="G6286" s="123">
        <v>0</v>
      </c>
      <c r="H6286" s="123">
        <v>2</v>
      </c>
      <c r="I6286" s="136">
        <v>83</v>
      </c>
      <c r="J6286" s="123" t="s">
        <v>35</v>
      </c>
      <c r="K6286" s="137">
        <f>((G6286*400)+(H6286*100))+I6286</f>
        <v>283</v>
      </c>
      <c r="L6286" s="137">
        <v>925</v>
      </c>
      <c r="M6286" s="137">
        <f>K6286*L6286</f>
        <v>261775</v>
      </c>
      <c r="N6286" s="123">
        <v>1</v>
      </c>
      <c r="O6286" s="108" t="s">
        <v>8682</v>
      </c>
      <c r="P6286" s="138">
        <v>3570800205456</v>
      </c>
      <c r="Q6286" s="108" t="s">
        <v>8683</v>
      </c>
      <c r="R6286" s="108" t="s">
        <v>8686</v>
      </c>
      <c r="S6286" s="139" t="s">
        <v>8687</v>
      </c>
      <c r="T6286" s="123" t="s">
        <v>51</v>
      </c>
      <c r="U6286" s="123" t="s">
        <v>74</v>
      </c>
      <c r="V6286" s="123" t="s">
        <v>52</v>
      </c>
      <c r="W6286" s="137">
        <v>159.6</v>
      </c>
      <c r="X6286" s="136">
        <v>91.35</v>
      </c>
      <c r="Y6286" s="137">
        <v>6750</v>
      </c>
      <c r="Z6286" s="137">
        <f>W6286*Y6286</f>
        <v>1077300</v>
      </c>
      <c r="AA6286" s="119">
        <v>21</v>
      </c>
      <c r="AB6286" s="119">
        <v>93</v>
      </c>
      <c r="AC6286" s="137">
        <f>(Z6286*(100-AB6286))/100</f>
        <v>75411</v>
      </c>
      <c r="AD6286" s="137">
        <f>IF(AND(AC6286="",M6286=""),0,IF((AC6286=""),M6286, IF( (M6286=""),AC6286,SUM(AC6286:AC6290)+M6286)))</f>
        <v>416777.68</v>
      </c>
      <c r="AE6286" s="137">
        <f>IF( (X6286=""),AD6286*1,AD6286*(X6286/100) )</f>
        <v>380726.41067999997</v>
      </c>
      <c r="AF6286" s="137">
        <v>50000000</v>
      </c>
      <c r="AG6286" s="137">
        <f>IF((AF6286-AE6286) &gt; 1,0,IF((AF6286-AE6286)&lt;0,AE6286-AF6286,AF6286-AE6286))</f>
        <v>0</v>
      </c>
      <c r="AH6286" s="137">
        <v>0.02</v>
      </c>
    </row>
    <row r="6287" spans="1:34" s="173" customFormat="1" x14ac:dyDescent="0.55000000000000004">
      <c r="A6287" s="122"/>
      <c r="B6287" s="123"/>
      <c r="C6287" s="123"/>
      <c r="D6287" s="135"/>
      <c r="E6287" s="123"/>
      <c r="F6287" s="123"/>
      <c r="G6287" s="123"/>
      <c r="H6287" s="123"/>
      <c r="I6287" s="136"/>
      <c r="J6287" s="123"/>
      <c r="K6287" s="137"/>
      <c r="L6287" s="137"/>
      <c r="M6287" s="137"/>
      <c r="N6287" s="123">
        <v>2</v>
      </c>
      <c r="O6287" s="108" t="s">
        <v>8682</v>
      </c>
      <c r="P6287" s="138">
        <v>3570800205456</v>
      </c>
      <c r="Q6287" s="108" t="s">
        <v>8683</v>
      </c>
      <c r="R6287" s="108" t="s">
        <v>8686</v>
      </c>
      <c r="S6287" s="139" t="s">
        <v>8688</v>
      </c>
      <c r="T6287" s="123" t="s">
        <v>343</v>
      </c>
      <c r="U6287" s="123" t="s">
        <v>45</v>
      </c>
      <c r="V6287" s="123" t="s">
        <v>52</v>
      </c>
      <c r="W6287" s="137">
        <v>15.12</v>
      </c>
      <c r="X6287" s="136">
        <v>8.65</v>
      </c>
      <c r="Y6287" s="137">
        <v>5600</v>
      </c>
      <c r="Z6287" s="137">
        <f>W6287*Y6287</f>
        <v>84672</v>
      </c>
      <c r="AA6287" s="119">
        <v>6</v>
      </c>
      <c r="AB6287" s="119">
        <v>6</v>
      </c>
      <c r="AC6287" s="137">
        <f>(Z6287*(100-AB6287))/100</f>
        <v>79591.679999999993</v>
      </c>
      <c r="AD6287" s="137">
        <f>IF(AND(AC6287="",M6286=""),0,IF((AC6287=""),M6286, IF( (M6286=""),AC6287,SUM(AC6286:AC6290)+M6286)))</f>
        <v>416777.68</v>
      </c>
      <c r="AE6287" s="137">
        <f>IF( (X6287=""),AD6287*1,AD6287*(X6287/100) )</f>
        <v>36051.269319999999</v>
      </c>
      <c r="AF6287" s="137">
        <v>50000000</v>
      </c>
      <c r="AG6287" s="137">
        <f>IF((AF6287-AE6287) &gt; 1,0,IF((AF6287-AE6287)&lt;0,AE6287-AF6287,AF6287-AE6287))</f>
        <v>0</v>
      </c>
      <c r="AH6287" s="137">
        <v>0.02</v>
      </c>
    </row>
    <row r="6288" spans="1:34" s="173" customFormat="1" x14ac:dyDescent="0.55000000000000004">
      <c r="A6288" s="122"/>
      <c r="B6288" s="123"/>
      <c r="C6288" s="123"/>
      <c r="D6288" s="135"/>
      <c r="E6288" s="123"/>
      <c r="F6288" s="123"/>
      <c r="G6288" s="123"/>
      <c r="H6288" s="123"/>
      <c r="I6288" s="136"/>
      <c r="J6288" s="123"/>
      <c r="K6288" s="137"/>
      <c r="L6288" s="137" t="s">
        <v>63</v>
      </c>
      <c r="M6288" s="137">
        <f>SUM(M6286:M6287)</f>
        <v>261775</v>
      </c>
      <c r="N6288" s="123"/>
      <c r="O6288" s="108"/>
      <c r="P6288" s="138"/>
      <c r="Q6288" s="108"/>
      <c r="R6288" s="108"/>
      <c r="S6288" s="139"/>
      <c r="T6288" s="123"/>
      <c r="U6288" s="123"/>
      <c r="V6288" s="123"/>
      <c r="W6288" s="137"/>
      <c r="X6288" s="136"/>
      <c r="Y6288" s="137"/>
      <c r="Z6288" s="137"/>
      <c r="AA6288" s="119"/>
      <c r="AB6288" s="119"/>
      <c r="AC6288" s="137"/>
      <c r="AD6288" s="137"/>
      <c r="AE6288" s="137">
        <f>SUM(AE6286:AE6287)</f>
        <v>416777.68</v>
      </c>
      <c r="AF6288" s="137"/>
      <c r="AG6288" s="137">
        <f>SUM(AG6286:AG6287)</f>
        <v>0</v>
      </c>
      <c r="AH6288" s="137"/>
    </row>
    <row r="6289" spans="1:34" s="173" customFormat="1" x14ac:dyDescent="0.55000000000000004">
      <c r="A6289" s="122" t="s">
        <v>8689</v>
      </c>
      <c r="B6289" s="123">
        <v>2694</v>
      </c>
      <c r="C6289" s="123">
        <v>6430</v>
      </c>
      <c r="D6289" s="135" t="s">
        <v>8690</v>
      </c>
      <c r="E6289" s="123" t="s">
        <v>37</v>
      </c>
      <c r="F6289" s="123">
        <v>5526</v>
      </c>
      <c r="G6289" s="123">
        <v>2</v>
      </c>
      <c r="H6289" s="123">
        <v>3</v>
      </c>
      <c r="I6289" s="136">
        <v>0</v>
      </c>
      <c r="J6289" s="123" t="s">
        <v>38</v>
      </c>
      <c r="K6289" s="137">
        <f>((G6289*400)+(H6289*100))+I6289</f>
        <v>1100</v>
      </c>
      <c r="L6289" s="137">
        <v>400</v>
      </c>
      <c r="M6289" s="137">
        <f>K6289*L6289</f>
        <v>440000</v>
      </c>
      <c r="N6289" s="123"/>
      <c r="O6289" s="108"/>
      <c r="P6289" s="138"/>
      <c r="Q6289" s="108"/>
      <c r="R6289" s="108"/>
      <c r="S6289" s="139"/>
      <c r="T6289" s="123"/>
      <c r="U6289" s="123"/>
      <c r="V6289" s="123"/>
      <c r="W6289" s="137"/>
      <c r="X6289" s="136"/>
      <c r="Y6289" s="137"/>
      <c r="Z6289" s="137"/>
      <c r="AA6289" s="119"/>
      <c r="AB6289" s="119"/>
      <c r="AC6289" s="137"/>
      <c r="AD6289" s="137">
        <f>IF(AND(AC6289="",M6289=""),0,IF((AC6289=""),M6289,IF((M6289=""),AC6289,AC6289+M6289)))</f>
        <v>440000</v>
      </c>
      <c r="AE6289" s="137">
        <f>IF( (X6289=""),AD6289*1,AD6289*(X6289/100) )</f>
        <v>440000</v>
      </c>
      <c r="AF6289" s="137">
        <v>0</v>
      </c>
      <c r="AG6289" s="137">
        <f>IF((AF6289-AE6289) &gt; 1,0,IF((AF6289-AE6289)&lt;0,AE6289-AF6289,AF6289-AE6289))</f>
        <v>440000</v>
      </c>
      <c r="AH6289" s="137">
        <v>0.01</v>
      </c>
    </row>
    <row r="6290" spans="1:34" s="173" customFormat="1" x14ac:dyDescent="0.55000000000000004">
      <c r="A6290" s="122"/>
      <c r="B6290" s="123"/>
      <c r="C6290" s="123"/>
      <c r="D6290" s="135"/>
      <c r="E6290" s="123"/>
      <c r="F6290" s="123"/>
      <c r="G6290" s="123"/>
      <c r="H6290" s="123"/>
      <c r="I6290" s="136"/>
      <c r="J6290" s="123"/>
      <c r="K6290" s="137"/>
      <c r="L6290" s="137" t="s">
        <v>63</v>
      </c>
      <c r="M6290" s="137">
        <f>SUM(M6289:M6289)</f>
        <v>440000</v>
      </c>
      <c r="N6290" s="123"/>
      <c r="O6290" s="108"/>
      <c r="P6290" s="138"/>
      <c r="Q6290" s="108"/>
      <c r="R6290" s="108"/>
      <c r="S6290" s="139"/>
      <c r="T6290" s="123"/>
      <c r="U6290" s="123"/>
      <c r="V6290" s="123"/>
      <c r="W6290" s="137"/>
      <c r="X6290" s="136"/>
      <c r="Y6290" s="137"/>
      <c r="Z6290" s="137"/>
      <c r="AA6290" s="119"/>
      <c r="AB6290" s="119"/>
      <c r="AC6290" s="137"/>
      <c r="AD6290" s="137"/>
      <c r="AE6290" s="137">
        <f>SUM(AE6289:AE6289)</f>
        <v>440000</v>
      </c>
      <c r="AF6290" s="137"/>
      <c r="AG6290" s="137">
        <f>SUM(AG6289:AG6289)</f>
        <v>440000</v>
      </c>
      <c r="AH6290" s="137"/>
    </row>
    <row r="6291" spans="1:34" s="173" customFormat="1" x14ac:dyDescent="0.55000000000000004">
      <c r="A6291" s="122" t="s">
        <v>8691</v>
      </c>
      <c r="B6291" s="123">
        <v>2695</v>
      </c>
      <c r="C6291" s="123">
        <v>7496</v>
      </c>
      <c r="D6291" s="135" t="s">
        <v>8692</v>
      </c>
      <c r="E6291" s="123" t="s">
        <v>34</v>
      </c>
      <c r="F6291" s="123">
        <v>7289</v>
      </c>
      <c r="G6291" s="123">
        <v>13</v>
      </c>
      <c r="H6291" s="123">
        <v>1</v>
      </c>
      <c r="I6291" s="136">
        <v>13</v>
      </c>
      <c r="J6291" s="123" t="s">
        <v>62</v>
      </c>
      <c r="K6291" s="137">
        <f>((G6291*400)+(H6291*100))+I6291</f>
        <v>5313</v>
      </c>
      <c r="L6291" s="137">
        <v>425</v>
      </c>
      <c r="M6291" s="137">
        <f>K6291*L6291</f>
        <v>2258025</v>
      </c>
      <c r="N6291" s="123"/>
      <c r="O6291" s="108"/>
      <c r="P6291" s="138"/>
      <c r="Q6291" s="108"/>
      <c r="R6291" s="108"/>
      <c r="S6291" s="139"/>
      <c r="T6291" s="123"/>
      <c r="U6291" s="123"/>
      <c r="V6291" s="123"/>
      <c r="W6291" s="137"/>
      <c r="X6291" s="136"/>
      <c r="Y6291" s="137"/>
      <c r="Z6291" s="137"/>
      <c r="AA6291" s="119"/>
      <c r="AB6291" s="119"/>
      <c r="AC6291" s="137"/>
      <c r="AD6291" s="137">
        <f>IF(AND(AC6291="",M6291=""),0,IF((AC6291=""),M6291,IF((M6291=""),AC6291,AC6291+M6291)))</f>
        <v>2258025</v>
      </c>
      <c r="AE6291" s="137">
        <f>IF( (X6291=""),AD6291*1,AD6291*(X6291/100) )</f>
        <v>2258025</v>
      </c>
      <c r="AF6291" s="137">
        <v>50000000</v>
      </c>
      <c r="AG6291" s="137">
        <f>IF((AF6291-AE6291) &gt; 1,0,IF((AF6291-AE6291)&lt;0,AE6291-AF6291,AF6291-AE6291))</f>
        <v>0</v>
      </c>
      <c r="AH6291" s="137">
        <v>0.01</v>
      </c>
    </row>
    <row r="6292" spans="1:34" s="173" customFormat="1" x14ac:dyDescent="0.55000000000000004">
      <c r="A6292" s="122"/>
      <c r="B6292" s="123"/>
      <c r="C6292" s="123"/>
      <c r="D6292" s="135"/>
      <c r="E6292" s="123"/>
      <c r="F6292" s="123"/>
      <c r="G6292" s="123"/>
      <c r="H6292" s="123"/>
      <c r="I6292" s="136"/>
      <c r="J6292" s="123"/>
      <c r="K6292" s="137"/>
      <c r="L6292" s="137" t="s">
        <v>63</v>
      </c>
      <c r="M6292" s="137">
        <f>SUM(M6291:M6291)</f>
        <v>2258025</v>
      </c>
      <c r="N6292" s="123"/>
      <c r="O6292" s="108"/>
      <c r="P6292" s="138"/>
      <c r="Q6292" s="108"/>
      <c r="R6292" s="108"/>
      <c r="S6292" s="139"/>
      <c r="T6292" s="123"/>
      <c r="U6292" s="123"/>
      <c r="V6292" s="123"/>
      <c r="W6292" s="137"/>
      <c r="X6292" s="136"/>
      <c r="Y6292" s="137"/>
      <c r="Z6292" s="137"/>
      <c r="AA6292" s="119"/>
      <c r="AB6292" s="119"/>
      <c r="AC6292" s="137"/>
      <c r="AD6292" s="137"/>
      <c r="AE6292" s="137">
        <f>SUM(AE6291:AE6291)</f>
        <v>2258025</v>
      </c>
      <c r="AF6292" s="137"/>
      <c r="AG6292" s="137">
        <f>SUM(AG6291:AG6291)</f>
        <v>0</v>
      </c>
      <c r="AH6292" s="137"/>
    </row>
    <row r="6293" spans="1:34" s="173" customFormat="1" x14ac:dyDescent="0.55000000000000004">
      <c r="A6293" s="122" t="s">
        <v>8695</v>
      </c>
      <c r="B6293" s="123">
        <v>2696</v>
      </c>
      <c r="C6293" s="123">
        <v>8694</v>
      </c>
      <c r="D6293" s="135" t="s">
        <v>8696</v>
      </c>
      <c r="E6293" s="123" t="s">
        <v>34</v>
      </c>
      <c r="F6293" s="123">
        <v>15894</v>
      </c>
      <c r="G6293" s="123">
        <v>0</v>
      </c>
      <c r="H6293" s="123">
        <v>1</v>
      </c>
      <c r="I6293" s="136">
        <v>12</v>
      </c>
      <c r="J6293" s="123" t="s">
        <v>35</v>
      </c>
      <c r="K6293" s="137">
        <f>((G6293*400)+(H6293*100))+I6293</f>
        <v>112</v>
      </c>
      <c r="L6293" s="137">
        <v>1350</v>
      </c>
      <c r="M6293" s="137">
        <f>K6293*L6293</f>
        <v>151200</v>
      </c>
      <c r="N6293" s="123">
        <v>1</v>
      </c>
      <c r="O6293" s="108" t="s">
        <v>8693</v>
      </c>
      <c r="P6293" s="138">
        <v>3570800188268</v>
      </c>
      <c r="Q6293" s="108" t="s">
        <v>8694</v>
      </c>
      <c r="R6293" s="108" t="s">
        <v>8697</v>
      </c>
      <c r="S6293" s="139" t="s">
        <v>8698</v>
      </c>
      <c r="T6293" s="123" t="s">
        <v>51</v>
      </c>
      <c r="U6293" s="123" t="s">
        <v>45</v>
      </c>
      <c r="V6293" s="123" t="s">
        <v>52</v>
      </c>
      <c r="W6293" s="137">
        <v>681.72</v>
      </c>
      <c r="X6293" s="136">
        <v>91.59</v>
      </c>
      <c r="Y6293" s="137">
        <v>6750</v>
      </c>
      <c r="Z6293" s="137">
        <f>W6293*Y6293</f>
        <v>4601610</v>
      </c>
      <c r="AA6293" s="119">
        <v>6</v>
      </c>
      <c r="AB6293" s="119">
        <v>6</v>
      </c>
      <c r="AC6293" s="137">
        <f>(Z6293*(100-AB6293))/100</f>
        <v>4325513.4000000004</v>
      </c>
      <c r="AD6293" s="137">
        <f>IF(AND(AC6293="",M6293=""),0,IF((AC6293=""),M6293, IF( (M6293=""),AC6293,SUM(AC6293:AC6321)+M6293)))</f>
        <v>11503733.4</v>
      </c>
      <c r="AE6293" s="137">
        <f>IF( (X6293=""),AD6293*1,AD6293*(X6293/100) )</f>
        <v>10536269.421060001</v>
      </c>
      <c r="AF6293" s="137">
        <v>50000000</v>
      </c>
      <c r="AG6293" s="137">
        <f>IF((AF6293-AE6293) &gt; 1,0,IF((AF6293-AE6293)&lt;0,AE6293-AF6293,AF6293-AE6293))</f>
        <v>0</v>
      </c>
      <c r="AH6293" s="137">
        <v>0.02</v>
      </c>
    </row>
    <row r="6294" spans="1:34" s="173" customFormat="1" x14ac:dyDescent="0.55000000000000004">
      <c r="A6294" s="122"/>
      <c r="B6294" s="123"/>
      <c r="C6294" s="123"/>
      <c r="D6294" s="135"/>
      <c r="E6294" s="123"/>
      <c r="F6294" s="123"/>
      <c r="G6294" s="123"/>
      <c r="H6294" s="123"/>
      <c r="I6294" s="136"/>
      <c r="J6294" s="123"/>
      <c r="K6294" s="137"/>
      <c r="L6294" s="137"/>
      <c r="M6294" s="137"/>
      <c r="N6294" s="123">
        <v>2</v>
      </c>
      <c r="O6294" s="108" t="s">
        <v>8693</v>
      </c>
      <c r="P6294" s="138">
        <v>3570800188268</v>
      </c>
      <c r="Q6294" s="108" t="s">
        <v>8694</v>
      </c>
      <c r="R6294" s="108" t="s">
        <v>8697</v>
      </c>
      <c r="S6294" s="139" t="s">
        <v>8699</v>
      </c>
      <c r="T6294" s="123" t="s">
        <v>55</v>
      </c>
      <c r="U6294" s="123" t="s">
        <v>45</v>
      </c>
      <c r="V6294" s="123" t="s">
        <v>52</v>
      </c>
      <c r="W6294" s="137">
        <v>62.56</v>
      </c>
      <c r="X6294" s="136">
        <v>8.41</v>
      </c>
      <c r="Y6294" s="137">
        <v>0</v>
      </c>
      <c r="Z6294" s="137">
        <f>W6294*Y6294</f>
        <v>0</v>
      </c>
      <c r="AA6294" s="119">
        <v>6</v>
      </c>
      <c r="AB6294" s="119">
        <v>6</v>
      </c>
      <c r="AC6294" s="137">
        <f>(Z6294*(100-AB6294))/100</f>
        <v>0</v>
      </c>
      <c r="AD6294" s="137">
        <f>IF(AND(AC6294="",M6293=""),0,IF((AC6294=""),M6293, IF( (M6293=""),AC6294,SUM(AC6293:AC6321)+M6293)))</f>
        <v>11503733.4</v>
      </c>
      <c r="AE6294" s="137">
        <f>IF( (X6294=""),AD6294*1,AD6294*(X6294/100) )</f>
        <v>967463.97894000018</v>
      </c>
      <c r="AF6294" s="137">
        <v>50000000</v>
      </c>
      <c r="AG6294" s="137">
        <f>IF((AF6294-AE6294) &gt; 1,0,IF((AF6294-AE6294)&lt;0,AE6294-AF6294,AF6294-AE6294))</f>
        <v>0</v>
      </c>
      <c r="AH6294" s="137">
        <v>0.02</v>
      </c>
    </row>
    <row r="6295" spans="1:34" s="173" customFormat="1" x14ac:dyDescent="0.55000000000000004">
      <c r="A6295" s="122"/>
      <c r="B6295" s="123"/>
      <c r="C6295" s="123"/>
      <c r="D6295" s="135"/>
      <c r="E6295" s="123"/>
      <c r="F6295" s="123"/>
      <c r="G6295" s="123"/>
      <c r="H6295" s="123"/>
      <c r="I6295" s="136"/>
      <c r="J6295" s="123"/>
      <c r="K6295" s="137"/>
      <c r="L6295" s="137" t="s">
        <v>63</v>
      </c>
      <c r="M6295" s="137">
        <f>SUM(M6293:M6294)</f>
        <v>151200</v>
      </c>
      <c r="N6295" s="123"/>
      <c r="O6295" s="108"/>
      <c r="P6295" s="138"/>
      <c r="Q6295" s="108"/>
      <c r="R6295" s="108"/>
      <c r="S6295" s="139"/>
      <c r="T6295" s="123"/>
      <c r="U6295" s="123"/>
      <c r="V6295" s="123"/>
      <c r="W6295" s="137"/>
      <c r="X6295" s="136"/>
      <c r="Y6295" s="137"/>
      <c r="Z6295" s="137"/>
      <c r="AA6295" s="119"/>
      <c r="AB6295" s="119"/>
      <c r="AC6295" s="137"/>
      <c r="AD6295" s="137"/>
      <c r="AE6295" s="137">
        <f>SUM(AE6293:AE6294)</f>
        <v>11503733.400000002</v>
      </c>
      <c r="AF6295" s="137"/>
      <c r="AG6295" s="137">
        <f>SUM(AG6293:AG6294)</f>
        <v>0</v>
      </c>
      <c r="AH6295" s="137"/>
    </row>
    <row r="6296" spans="1:34" s="99" customFormat="1" x14ac:dyDescent="0.55000000000000004">
      <c r="A6296" s="107" t="s">
        <v>8557</v>
      </c>
      <c r="B6296" s="161">
        <v>2960</v>
      </c>
      <c r="C6296" s="161">
        <v>10406</v>
      </c>
      <c r="D6296" s="162" t="s">
        <v>8558</v>
      </c>
      <c r="E6296" s="161" t="s">
        <v>34</v>
      </c>
      <c r="F6296" s="161">
        <v>16667</v>
      </c>
      <c r="G6296" s="161">
        <v>3</v>
      </c>
      <c r="H6296" s="161">
        <v>2</v>
      </c>
      <c r="I6296" s="163">
        <v>89</v>
      </c>
      <c r="J6296" s="161" t="s">
        <v>38</v>
      </c>
      <c r="K6296" s="121">
        <f>((G6296*400)+(H6296*100))+I6296</f>
        <v>1489</v>
      </c>
      <c r="L6296" s="121">
        <v>7250</v>
      </c>
      <c r="M6296" s="121">
        <f>K6296*L6296</f>
        <v>10795250</v>
      </c>
      <c r="N6296" s="161"/>
      <c r="O6296" s="164"/>
      <c r="P6296" s="165"/>
      <c r="Q6296" s="164"/>
      <c r="R6296" s="164"/>
      <c r="S6296" s="166"/>
      <c r="T6296" s="161"/>
      <c r="U6296" s="161"/>
      <c r="V6296" s="161"/>
      <c r="W6296" s="121"/>
      <c r="X6296" s="163"/>
      <c r="Y6296" s="121"/>
      <c r="Z6296" s="121"/>
      <c r="AA6296" s="167"/>
      <c r="AB6296" s="167"/>
      <c r="AC6296" s="121"/>
      <c r="AD6296" s="121">
        <f>IF(AND(AC6296="",M6296=""),0,IF((AC6296=""),M6296,IF((M6296=""),AC6296,AC6296+M6296)))</f>
        <v>10795250</v>
      </c>
      <c r="AE6296" s="121">
        <f>IF( (X6296=""),AD6296*1,AD6296*(X6296/100) )</f>
        <v>10795250</v>
      </c>
      <c r="AF6296" s="121">
        <v>0</v>
      </c>
      <c r="AG6296" s="121">
        <f>IF((AF6296-AE6296) &gt; 1,0,IF((AF6296-AE6296)&lt;0,AE6296-AF6296,AF6296-AE6296))</f>
        <v>10795250</v>
      </c>
      <c r="AH6296" s="121">
        <v>0.01</v>
      </c>
    </row>
    <row r="6297" spans="1:34" s="99" customFormat="1" x14ac:dyDescent="0.55000000000000004">
      <c r="A6297" s="107"/>
      <c r="B6297" s="161"/>
      <c r="C6297" s="161"/>
      <c r="D6297" s="162"/>
      <c r="E6297" s="161"/>
      <c r="F6297" s="161"/>
      <c r="G6297" s="161"/>
      <c r="H6297" s="161"/>
      <c r="I6297" s="163"/>
      <c r="J6297" s="161"/>
      <c r="K6297" s="121"/>
      <c r="L6297" s="121" t="s">
        <v>63</v>
      </c>
      <c r="M6297" s="121">
        <f>SUM(M6296:M6296)</f>
        <v>10795250</v>
      </c>
      <c r="N6297" s="161"/>
      <c r="O6297" s="164"/>
      <c r="P6297" s="165"/>
      <c r="Q6297" s="164"/>
      <c r="R6297" s="164"/>
      <c r="S6297" s="166"/>
      <c r="T6297" s="161"/>
      <c r="U6297" s="161"/>
      <c r="V6297" s="161"/>
      <c r="W6297" s="121"/>
      <c r="X6297" s="163"/>
      <c r="Y6297" s="121"/>
      <c r="Z6297" s="121"/>
      <c r="AA6297" s="167"/>
      <c r="AB6297" s="167"/>
      <c r="AC6297" s="121"/>
      <c r="AD6297" s="121"/>
      <c r="AE6297" s="121">
        <f>SUM(AE6296:AE6296)</f>
        <v>10795250</v>
      </c>
      <c r="AF6297" s="121"/>
      <c r="AG6297" s="121">
        <f>SUM(AG6296:AG6296)</f>
        <v>10795250</v>
      </c>
      <c r="AH6297" s="121"/>
    </row>
    <row r="6298" spans="1:34" s="73" customFormat="1" x14ac:dyDescent="0.55000000000000004">
      <c r="A6298" s="108" t="s">
        <v>3706</v>
      </c>
      <c r="B6298" s="109">
        <v>1145</v>
      </c>
      <c r="C6298" s="102">
        <v>10221</v>
      </c>
      <c r="D6298" s="90" t="s">
        <v>3707</v>
      </c>
      <c r="E6298" s="102" t="s">
        <v>34</v>
      </c>
      <c r="F6298" s="102">
        <v>27609</v>
      </c>
      <c r="G6298" s="102">
        <v>0</v>
      </c>
      <c r="H6298" s="102">
        <v>1</v>
      </c>
      <c r="I6298" s="98">
        <v>7.7</v>
      </c>
      <c r="J6298" s="102" t="s">
        <v>35</v>
      </c>
      <c r="K6298" s="94">
        <f t="shared" ref="K6298:K6306" si="599">((G6298*400)+(H6298*100))+I6298</f>
        <v>107.7</v>
      </c>
      <c r="L6298" s="94">
        <v>1600</v>
      </c>
      <c r="M6298" s="94">
        <f t="shared" ref="M6298:M6306" si="600">K6298*L6298</f>
        <v>172320</v>
      </c>
      <c r="N6298" s="102"/>
      <c r="O6298" s="111"/>
      <c r="P6298" s="96"/>
      <c r="Q6298" s="111"/>
      <c r="R6298" s="111"/>
      <c r="S6298" s="97"/>
      <c r="T6298" s="102"/>
      <c r="U6298" s="102"/>
      <c r="V6298" s="102"/>
      <c r="W6298" s="94"/>
      <c r="X6298" s="98"/>
      <c r="Y6298" s="94"/>
      <c r="Z6298" s="94"/>
      <c r="AA6298" s="89"/>
      <c r="AB6298" s="89"/>
      <c r="AC6298" s="94"/>
      <c r="AD6298" s="94">
        <f t="shared" ref="AD6298:AD6306" si="601">IF(AND(AC6298="",M6298=""),0,IF((AC6298=""),M6298,IF((M6298=""),AC6298,AC6298+M6298)))</f>
        <v>172320</v>
      </c>
      <c r="AE6298" s="94">
        <f t="shared" ref="AE6298:AE6306" si="602">IF( (X6298=""),AD6298*1,AD6298*(X6298/100) )</f>
        <v>172320</v>
      </c>
      <c r="AF6298" s="94">
        <v>50000000</v>
      </c>
      <c r="AG6298" s="94">
        <f t="shared" ref="AG6298:AG6306" si="603">IF((AF6298-AE6298) &gt; 1,0,IF((AF6298-AE6298)&lt;0,AE6298-AF6298,AF6298-AE6298))</f>
        <v>0</v>
      </c>
      <c r="AH6298" s="94">
        <v>0.02</v>
      </c>
    </row>
    <row r="6299" spans="1:34" s="73" customFormat="1" x14ac:dyDescent="0.55000000000000004">
      <c r="A6299" s="108"/>
      <c r="B6299" s="109">
        <v>1146</v>
      </c>
      <c r="C6299" s="102">
        <v>10223</v>
      </c>
      <c r="D6299" s="90" t="s">
        <v>3708</v>
      </c>
      <c r="E6299" s="102" t="s">
        <v>34</v>
      </c>
      <c r="F6299" s="102">
        <v>27610</v>
      </c>
      <c r="G6299" s="102">
        <v>0</v>
      </c>
      <c r="H6299" s="102">
        <v>0</v>
      </c>
      <c r="I6299" s="98">
        <v>31</v>
      </c>
      <c r="J6299" s="102" t="s">
        <v>35</v>
      </c>
      <c r="K6299" s="94">
        <f t="shared" si="599"/>
        <v>31</v>
      </c>
      <c r="L6299" s="94">
        <v>7250</v>
      </c>
      <c r="M6299" s="94">
        <f t="shared" si="600"/>
        <v>224750</v>
      </c>
      <c r="N6299" s="102"/>
      <c r="O6299" s="111"/>
      <c r="P6299" s="96"/>
      <c r="Q6299" s="111"/>
      <c r="R6299" s="111"/>
      <c r="S6299" s="97"/>
      <c r="T6299" s="102"/>
      <c r="U6299" s="102"/>
      <c r="V6299" s="102"/>
      <c r="W6299" s="94"/>
      <c r="X6299" s="98"/>
      <c r="Y6299" s="94"/>
      <c r="Z6299" s="94"/>
      <c r="AA6299" s="89"/>
      <c r="AB6299" s="89"/>
      <c r="AC6299" s="94"/>
      <c r="AD6299" s="94">
        <f t="shared" si="601"/>
        <v>224750</v>
      </c>
      <c r="AE6299" s="94">
        <f t="shared" si="602"/>
        <v>224750</v>
      </c>
      <c r="AF6299" s="94">
        <v>50000000</v>
      </c>
      <c r="AG6299" s="94">
        <f t="shared" si="603"/>
        <v>0</v>
      </c>
      <c r="AH6299" s="94">
        <v>0.02</v>
      </c>
    </row>
    <row r="6300" spans="1:34" s="73" customFormat="1" x14ac:dyDescent="0.55000000000000004">
      <c r="A6300" s="108"/>
      <c r="B6300" s="109">
        <v>1147</v>
      </c>
      <c r="C6300" s="102">
        <v>10222</v>
      </c>
      <c r="D6300" s="90" t="s">
        <v>3709</v>
      </c>
      <c r="E6300" s="102" t="s">
        <v>34</v>
      </c>
      <c r="F6300" s="102">
        <v>27611</v>
      </c>
      <c r="G6300" s="102">
        <v>0</v>
      </c>
      <c r="H6300" s="102">
        <v>0</v>
      </c>
      <c r="I6300" s="98">
        <v>30.2</v>
      </c>
      <c r="J6300" s="102" t="s">
        <v>35</v>
      </c>
      <c r="K6300" s="94">
        <f t="shared" si="599"/>
        <v>30.2</v>
      </c>
      <c r="L6300" s="94">
        <v>7250</v>
      </c>
      <c r="M6300" s="94">
        <f t="shared" si="600"/>
        <v>218950</v>
      </c>
      <c r="N6300" s="102"/>
      <c r="O6300" s="111"/>
      <c r="P6300" s="96"/>
      <c r="Q6300" s="111"/>
      <c r="R6300" s="111"/>
      <c r="S6300" s="97"/>
      <c r="T6300" s="102"/>
      <c r="U6300" s="102"/>
      <c r="V6300" s="102"/>
      <c r="W6300" s="94"/>
      <c r="X6300" s="98"/>
      <c r="Y6300" s="94"/>
      <c r="Z6300" s="94"/>
      <c r="AA6300" s="89"/>
      <c r="AB6300" s="89"/>
      <c r="AC6300" s="94"/>
      <c r="AD6300" s="94">
        <f t="shared" si="601"/>
        <v>218950</v>
      </c>
      <c r="AE6300" s="94">
        <f t="shared" si="602"/>
        <v>218950</v>
      </c>
      <c r="AF6300" s="94">
        <v>50000000</v>
      </c>
      <c r="AG6300" s="94">
        <f t="shared" si="603"/>
        <v>0</v>
      </c>
      <c r="AH6300" s="94">
        <v>0.02</v>
      </c>
    </row>
    <row r="6301" spans="1:34" s="73" customFormat="1" x14ac:dyDescent="0.55000000000000004">
      <c r="A6301" s="108"/>
      <c r="B6301" s="109">
        <v>1148</v>
      </c>
      <c r="C6301" s="102">
        <v>10224</v>
      </c>
      <c r="D6301" s="90" t="s">
        <v>3710</v>
      </c>
      <c r="E6301" s="102" t="s">
        <v>34</v>
      </c>
      <c r="F6301" s="102">
        <v>27612</v>
      </c>
      <c r="G6301" s="102">
        <v>0</v>
      </c>
      <c r="H6301" s="102">
        <v>0</v>
      </c>
      <c r="I6301" s="98">
        <v>29.6</v>
      </c>
      <c r="J6301" s="102" t="s">
        <v>35</v>
      </c>
      <c r="K6301" s="94">
        <f t="shared" si="599"/>
        <v>29.6</v>
      </c>
      <c r="L6301" s="94">
        <v>7250</v>
      </c>
      <c r="M6301" s="94">
        <f t="shared" si="600"/>
        <v>214600</v>
      </c>
      <c r="N6301" s="102"/>
      <c r="O6301" s="111"/>
      <c r="P6301" s="96"/>
      <c r="Q6301" s="111"/>
      <c r="R6301" s="111"/>
      <c r="S6301" s="97"/>
      <c r="T6301" s="102"/>
      <c r="U6301" s="102"/>
      <c r="V6301" s="102"/>
      <c r="W6301" s="94"/>
      <c r="X6301" s="98"/>
      <c r="Y6301" s="94"/>
      <c r="Z6301" s="94"/>
      <c r="AA6301" s="89"/>
      <c r="AB6301" s="89"/>
      <c r="AC6301" s="94"/>
      <c r="AD6301" s="94">
        <f t="shared" si="601"/>
        <v>214600</v>
      </c>
      <c r="AE6301" s="94">
        <f t="shared" si="602"/>
        <v>214600</v>
      </c>
      <c r="AF6301" s="94">
        <v>50000000</v>
      </c>
      <c r="AG6301" s="94">
        <f t="shared" si="603"/>
        <v>0</v>
      </c>
      <c r="AH6301" s="94">
        <v>0.02</v>
      </c>
    </row>
    <row r="6302" spans="1:34" s="73" customFormat="1" x14ac:dyDescent="0.55000000000000004">
      <c r="A6302" s="108"/>
      <c r="B6302" s="109">
        <v>1149</v>
      </c>
      <c r="C6302" s="102">
        <v>10225</v>
      </c>
      <c r="D6302" s="90" t="s">
        <v>3711</v>
      </c>
      <c r="E6302" s="102" t="s">
        <v>34</v>
      </c>
      <c r="F6302" s="102">
        <v>27613</v>
      </c>
      <c r="G6302" s="102">
        <v>0</v>
      </c>
      <c r="H6302" s="102">
        <v>0</v>
      </c>
      <c r="I6302" s="98">
        <v>29</v>
      </c>
      <c r="J6302" s="102" t="s">
        <v>35</v>
      </c>
      <c r="K6302" s="94">
        <f t="shared" si="599"/>
        <v>29</v>
      </c>
      <c r="L6302" s="94">
        <v>7250</v>
      </c>
      <c r="M6302" s="94">
        <f t="shared" si="600"/>
        <v>210250</v>
      </c>
      <c r="N6302" s="102"/>
      <c r="O6302" s="111"/>
      <c r="P6302" s="96"/>
      <c r="Q6302" s="111"/>
      <c r="R6302" s="111"/>
      <c r="S6302" s="97"/>
      <c r="T6302" s="102"/>
      <c r="U6302" s="102"/>
      <c r="V6302" s="102"/>
      <c r="W6302" s="94"/>
      <c r="X6302" s="98"/>
      <c r="Y6302" s="94"/>
      <c r="Z6302" s="94"/>
      <c r="AA6302" s="89"/>
      <c r="AB6302" s="89"/>
      <c r="AC6302" s="94"/>
      <c r="AD6302" s="94">
        <f t="shared" si="601"/>
        <v>210250</v>
      </c>
      <c r="AE6302" s="94">
        <f t="shared" si="602"/>
        <v>210250</v>
      </c>
      <c r="AF6302" s="94">
        <v>50000000</v>
      </c>
      <c r="AG6302" s="94">
        <f t="shared" si="603"/>
        <v>0</v>
      </c>
      <c r="AH6302" s="94">
        <v>0.02</v>
      </c>
    </row>
    <row r="6303" spans="1:34" s="73" customFormat="1" x14ac:dyDescent="0.55000000000000004">
      <c r="A6303" s="108"/>
      <c r="B6303" s="109">
        <v>1150</v>
      </c>
      <c r="C6303" s="102">
        <v>10226</v>
      </c>
      <c r="D6303" s="90" t="s">
        <v>3712</v>
      </c>
      <c r="E6303" s="102" t="s">
        <v>34</v>
      </c>
      <c r="F6303" s="102">
        <v>27614</v>
      </c>
      <c r="G6303" s="102">
        <v>0</v>
      </c>
      <c r="H6303" s="102">
        <v>0</v>
      </c>
      <c r="I6303" s="98">
        <v>28.4</v>
      </c>
      <c r="J6303" s="102" t="s">
        <v>35</v>
      </c>
      <c r="K6303" s="94">
        <f t="shared" si="599"/>
        <v>28.4</v>
      </c>
      <c r="L6303" s="94">
        <v>7250</v>
      </c>
      <c r="M6303" s="94">
        <f t="shared" si="600"/>
        <v>205900</v>
      </c>
      <c r="N6303" s="102"/>
      <c r="O6303" s="111"/>
      <c r="P6303" s="96"/>
      <c r="Q6303" s="111"/>
      <c r="R6303" s="111"/>
      <c r="S6303" s="97"/>
      <c r="T6303" s="102"/>
      <c r="U6303" s="102"/>
      <c r="V6303" s="102"/>
      <c r="W6303" s="94"/>
      <c r="X6303" s="98"/>
      <c r="Y6303" s="94"/>
      <c r="Z6303" s="94"/>
      <c r="AA6303" s="89"/>
      <c r="AB6303" s="89"/>
      <c r="AC6303" s="94"/>
      <c r="AD6303" s="94">
        <f t="shared" si="601"/>
        <v>205900</v>
      </c>
      <c r="AE6303" s="94">
        <f t="shared" si="602"/>
        <v>205900</v>
      </c>
      <c r="AF6303" s="94">
        <v>50000000</v>
      </c>
      <c r="AG6303" s="94">
        <f t="shared" si="603"/>
        <v>0</v>
      </c>
      <c r="AH6303" s="94">
        <v>0.02</v>
      </c>
    </row>
    <row r="6304" spans="1:34" s="73" customFormat="1" x14ac:dyDescent="0.55000000000000004">
      <c r="A6304" s="108"/>
      <c r="B6304" s="109">
        <v>1151</v>
      </c>
      <c r="C6304" s="102">
        <v>10227</v>
      </c>
      <c r="D6304" s="90" t="s">
        <v>3713</v>
      </c>
      <c r="E6304" s="102" t="s">
        <v>34</v>
      </c>
      <c r="F6304" s="102">
        <v>27615</v>
      </c>
      <c r="G6304" s="102">
        <v>0</v>
      </c>
      <c r="H6304" s="102">
        <v>0</v>
      </c>
      <c r="I6304" s="98">
        <v>27.8</v>
      </c>
      <c r="J6304" s="102" t="s">
        <v>35</v>
      </c>
      <c r="K6304" s="94">
        <f t="shared" si="599"/>
        <v>27.8</v>
      </c>
      <c r="L6304" s="94">
        <v>7250</v>
      </c>
      <c r="M6304" s="94">
        <f t="shared" si="600"/>
        <v>201550</v>
      </c>
      <c r="N6304" s="102"/>
      <c r="O6304" s="111"/>
      <c r="P6304" s="96"/>
      <c r="Q6304" s="111"/>
      <c r="R6304" s="111"/>
      <c r="S6304" s="97"/>
      <c r="T6304" s="102"/>
      <c r="U6304" s="102"/>
      <c r="V6304" s="102"/>
      <c r="W6304" s="94"/>
      <c r="X6304" s="98"/>
      <c r="Y6304" s="94"/>
      <c r="Z6304" s="94"/>
      <c r="AA6304" s="89"/>
      <c r="AB6304" s="89"/>
      <c r="AC6304" s="94"/>
      <c r="AD6304" s="94">
        <f t="shared" si="601"/>
        <v>201550</v>
      </c>
      <c r="AE6304" s="94">
        <f t="shared" si="602"/>
        <v>201550</v>
      </c>
      <c r="AF6304" s="94">
        <v>50000000</v>
      </c>
      <c r="AG6304" s="94">
        <f t="shared" si="603"/>
        <v>0</v>
      </c>
      <c r="AH6304" s="94">
        <v>0.02</v>
      </c>
    </row>
    <row r="6305" spans="1:34" s="73" customFormat="1" x14ac:dyDescent="0.55000000000000004">
      <c r="A6305" s="108"/>
      <c r="B6305" s="109">
        <v>1152</v>
      </c>
      <c r="C6305" s="102">
        <v>10228</v>
      </c>
      <c r="D6305" s="90" t="s">
        <v>3714</v>
      </c>
      <c r="E6305" s="102" t="s">
        <v>34</v>
      </c>
      <c r="F6305" s="102">
        <v>27616</v>
      </c>
      <c r="G6305" s="102">
        <v>0</v>
      </c>
      <c r="H6305" s="102">
        <v>0</v>
      </c>
      <c r="I6305" s="98">
        <v>27.2</v>
      </c>
      <c r="J6305" s="102" t="s">
        <v>35</v>
      </c>
      <c r="K6305" s="94">
        <f t="shared" si="599"/>
        <v>27.2</v>
      </c>
      <c r="L6305" s="94">
        <v>7250</v>
      </c>
      <c r="M6305" s="94">
        <f t="shared" si="600"/>
        <v>197200</v>
      </c>
      <c r="N6305" s="102"/>
      <c r="O6305" s="111"/>
      <c r="P6305" s="96"/>
      <c r="Q6305" s="111"/>
      <c r="R6305" s="111"/>
      <c r="S6305" s="97"/>
      <c r="T6305" s="102"/>
      <c r="U6305" s="102"/>
      <c r="V6305" s="102"/>
      <c r="W6305" s="94"/>
      <c r="X6305" s="98"/>
      <c r="Y6305" s="94"/>
      <c r="Z6305" s="94"/>
      <c r="AA6305" s="89"/>
      <c r="AB6305" s="89"/>
      <c r="AC6305" s="94"/>
      <c r="AD6305" s="94">
        <f t="shared" si="601"/>
        <v>197200</v>
      </c>
      <c r="AE6305" s="94">
        <f t="shared" si="602"/>
        <v>197200</v>
      </c>
      <c r="AF6305" s="94">
        <v>50000000</v>
      </c>
      <c r="AG6305" s="94">
        <f t="shared" si="603"/>
        <v>0</v>
      </c>
      <c r="AH6305" s="94">
        <v>0.02</v>
      </c>
    </row>
    <row r="6306" spans="1:34" s="73" customFormat="1" x14ac:dyDescent="0.55000000000000004">
      <c r="A6306" s="108"/>
      <c r="B6306" s="109">
        <v>1153</v>
      </c>
      <c r="C6306" s="102">
        <v>10229</v>
      </c>
      <c r="D6306" s="90" t="s">
        <v>3715</v>
      </c>
      <c r="E6306" s="102" t="s">
        <v>34</v>
      </c>
      <c r="F6306" s="102">
        <v>27617</v>
      </c>
      <c r="G6306" s="102">
        <v>0</v>
      </c>
      <c r="H6306" s="102">
        <v>0</v>
      </c>
      <c r="I6306" s="98">
        <v>26.5</v>
      </c>
      <c r="J6306" s="102" t="s">
        <v>35</v>
      </c>
      <c r="K6306" s="94">
        <f t="shared" si="599"/>
        <v>26.5</v>
      </c>
      <c r="L6306" s="94">
        <v>7250</v>
      </c>
      <c r="M6306" s="94">
        <f t="shared" si="600"/>
        <v>192125</v>
      </c>
      <c r="N6306" s="102"/>
      <c r="O6306" s="111"/>
      <c r="P6306" s="96"/>
      <c r="Q6306" s="111"/>
      <c r="R6306" s="111"/>
      <c r="S6306" s="97"/>
      <c r="T6306" s="102"/>
      <c r="U6306" s="102"/>
      <c r="V6306" s="102"/>
      <c r="W6306" s="94"/>
      <c r="X6306" s="98"/>
      <c r="Y6306" s="94"/>
      <c r="Z6306" s="94"/>
      <c r="AA6306" s="89"/>
      <c r="AB6306" s="89"/>
      <c r="AC6306" s="94"/>
      <c r="AD6306" s="94">
        <f t="shared" si="601"/>
        <v>192125</v>
      </c>
      <c r="AE6306" s="94">
        <f t="shared" si="602"/>
        <v>192125</v>
      </c>
      <c r="AF6306" s="94">
        <v>50000000</v>
      </c>
      <c r="AG6306" s="94">
        <f t="shared" si="603"/>
        <v>0</v>
      </c>
      <c r="AH6306" s="94">
        <v>0.02</v>
      </c>
    </row>
    <row r="6307" spans="1:34" s="73" customFormat="1" x14ac:dyDescent="0.55000000000000004">
      <c r="A6307" s="108"/>
      <c r="B6307" s="109"/>
      <c r="C6307" s="102"/>
      <c r="D6307" s="90"/>
      <c r="E6307" s="102"/>
      <c r="F6307" s="102"/>
      <c r="G6307" s="102"/>
      <c r="H6307" s="102"/>
      <c r="I6307" s="98"/>
      <c r="J6307" s="102"/>
      <c r="K6307" s="94"/>
      <c r="L6307" s="94" t="s">
        <v>63</v>
      </c>
      <c r="M6307" s="94">
        <f>SUM(M6298:M6306)</f>
        <v>1837645</v>
      </c>
      <c r="N6307" s="102"/>
      <c r="O6307" s="111"/>
      <c r="P6307" s="96"/>
      <c r="Q6307" s="111"/>
      <c r="R6307" s="111"/>
      <c r="S6307" s="97"/>
      <c r="T6307" s="102"/>
      <c r="U6307" s="102"/>
      <c r="V6307" s="102"/>
      <c r="W6307" s="94"/>
      <c r="X6307" s="98"/>
      <c r="Y6307" s="94"/>
      <c r="Z6307" s="94"/>
      <c r="AA6307" s="89"/>
      <c r="AB6307" s="89"/>
      <c r="AC6307" s="94"/>
      <c r="AD6307" s="94">
        <f>SUM(AD6298:AD6306)</f>
        <v>1837645</v>
      </c>
      <c r="AE6307" s="94">
        <f>SUM(AE6298:AE6306)</f>
        <v>1837645</v>
      </c>
      <c r="AF6307" s="94"/>
      <c r="AG6307" s="94">
        <f>SUM(AG6298:AG6306)</f>
        <v>0</v>
      </c>
      <c r="AH6307" s="94"/>
    </row>
    <row r="6308" spans="1:34" s="99" customFormat="1" x14ac:dyDescent="0.55000000000000004">
      <c r="A6308" s="107" t="s">
        <v>8555</v>
      </c>
      <c r="B6308" s="161">
        <v>2959</v>
      </c>
      <c r="C6308" s="161">
        <v>6227</v>
      </c>
      <c r="D6308" s="162" t="s">
        <v>8556</v>
      </c>
      <c r="E6308" s="161" t="s">
        <v>37</v>
      </c>
      <c r="F6308" s="161">
        <v>5548</v>
      </c>
      <c r="G6308" s="161">
        <v>5</v>
      </c>
      <c r="H6308" s="161">
        <v>3</v>
      </c>
      <c r="I6308" s="163">
        <v>22</v>
      </c>
      <c r="J6308" s="161" t="s">
        <v>38</v>
      </c>
      <c r="K6308" s="121">
        <f>((G6308*400)+(H6308*100))+I6308</f>
        <v>2322</v>
      </c>
      <c r="L6308" s="121">
        <v>800</v>
      </c>
      <c r="M6308" s="121">
        <f>K6308*L6308</f>
        <v>1857600</v>
      </c>
      <c r="N6308" s="161"/>
      <c r="O6308" s="164"/>
      <c r="P6308" s="165"/>
      <c r="Q6308" s="164"/>
      <c r="R6308" s="164"/>
      <c r="S6308" s="166"/>
      <c r="T6308" s="161"/>
      <c r="U6308" s="161"/>
      <c r="V6308" s="161"/>
      <c r="W6308" s="121"/>
      <c r="X6308" s="163"/>
      <c r="Y6308" s="121"/>
      <c r="Z6308" s="121"/>
      <c r="AA6308" s="167"/>
      <c r="AB6308" s="167"/>
      <c r="AC6308" s="121"/>
      <c r="AD6308" s="121">
        <f>IF(AND(AC6308="",M6308=""),0,IF((AC6308=""),M6308,IF((M6308=""),AC6308,AC6308+M6308)))</f>
        <v>1857600</v>
      </c>
      <c r="AE6308" s="121">
        <f>IF( (X6308=""),AD6308*1,AD6308*(X6308/100) )</f>
        <v>1857600</v>
      </c>
      <c r="AF6308" s="121">
        <v>0</v>
      </c>
      <c r="AG6308" s="121">
        <f>IF((AF6308-AE6308) &gt; 1,0,IF((AF6308-AE6308)&lt;0,AE6308-AF6308,AF6308-AE6308))</f>
        <v>1857600</v>
      </c>
      <c r="AH6308" s="121">
        <v>0.01</v>
      </c>
    </row>
    <row r="6309" spans="1:34" s="99" customFormat="1" x14ac:dyDescent="0.55000000000000004">
      <c r="A6309" s="107"/>
      <c r="B6309" s="161"/>
      <c r="C6309" s="161"/>
      <c r="D6309" s="162"/>
      <c r="E6309" s="161"/>
      <c r="F6309" s="161"/>
      <c r="G6309" s="161"/>
      <c r="H6309" s="161"/>
      <c r="I6309" s="163"/>
      <c r="J6309" s="161"/>
      <c r="K6309" s="121"/>
      <c r="L6309" s="121" t="s">
        <v>63</v>
      </c>
      <c r="M6309" s="121">
        <f>SUM(M6308:M6308)</f>
        <v>1857600</v>
      </c>
      <c r="N6309" s="161"/>
      <c r="O6309" s="164"/>
      <c r="P6309" s="165"/>
      <c r="Q6309" s="164"/>
      <c r="R6309" s="164"/>
      <c r="S6309" s="166"/>
      <c r="T6309" s="161"/>
      <c r="U6309" s="161"/>
      <c r="V6309" s="161"/>
      <c r="W6309" s="121"/>
      <c r="X6309" s="163"/>
      <c r="Y6309" s="121"/>
      <c r="Z6309" s="121"/>
      <c r="AA6309" s="167"/>
      <c r="AB6309" s="167"/>
      <c r="AC6309" s="121"/>
      <c r="AD6309" s="121"/>
      <c r="AE6309" s="121">
        <f>SUM(AE6308:AE6308)</f>
        <v>1857600</v>
      </c>
      <c r="AF6309" s="121"/>
      <c r="AG6309" s="121">
        <f>SUM(AG6308:AG6308)</f>
        <v>1857600</v>
      </c>
      <c r="AH6309" s="121"/>
    </row>
    <row r="6310" spans="1:34" s="99" customFormat="1" x14ac:dyDescent="0.55000000000000004">
      <c r="A6310" s="107" t="s">
        <v>15445</v>
      </c>
      <c r="B6310" s="161">
        <v>3008</v>
      </c>
      <c r="C6310" s="161">
        <v>10793</v>
      </c>
      <c r="D6310" s="162" t="s">
        <v>15446</v>
      </c>
      <c r="E6310" s="161" t="s">
        <v>34</v>
      </c>
      <c r="F6310" s="161">
        <v>24314</v>
      </c>
      <c r="G6310" s="161">
        <v>0</v>
      </c>
      <c r="H6310" s="161">
        <v>0</v>
      </c>
      <c r="I6310" s="163">
        <v>20</v>
      </c>
      <c r="J6310" s="161" t="s">
        <v>35</v>
      </c>
      <c r="K6310" s="121">
        <f>((G6310*400)+(H6310*100))+I6310</f>
        <v>20</v>
      </c>
      <c r="L6310" s="121">
        <v>14500</v>
      </c>
      <c r="M6310" s="121">
        <f>K6310*L6310</f>
        <v>290000</v>
      </c>
      <c r="N6310" s="161">
        <v>1</v>
      </c>
      <c r="O6310" s="164" t="s">
        <v>15443</v>
      </c>
      <c r="P6310" s="165">
        <v>3579900061764</v>
      </c>
      <c r="Q6310" s="164" t="s">
        <v>15444</v>
      </c>
      <c r="R6310" s="164" t="s">
        <v>15447</v>
      </c>
      <c r="S6310" s="166"/>
      <c r="T6310" s="161" t="s">
        <v>44</v>
      </c>
      <c r="U6310" s="161" t="s">
        <v>45</v>
      </c>
      <c r="V6310" s="161" t="s">
        <v>52</v>
      </c>
      <c r="W6310" s="121">
        <v>108</v>
      </c>
      <c r="X6310" s="163">
        <v>100</v>
      </c>
      <c r="Y6310" s="121">
        <v>7150</v>
      </c>
      <c r="Z6310" s="121">
        <f>W6310*Y6310</f>
        <v>772200</v>
      </c>
      <c r="AA6310" s="167">
        <v>9</v>
      </c>
      <c r="AB6310" s="167">
        <v>9</v>
      </c>
      <c r="AC6310" s="121">
        <f>(Z6310*(100-AB6310))/100</f>
        <v>702702</v>
      </c>
      <c r="AD6310" s="121">
        <f t="shared" ref="AD6310:AD6319" si="604">IF(AND(AC6310="",M6310=""),0,IF((AC6310=""),M6310, IF( (M6310=""),AC6310,SUM(AC6310:AC6310)+M6310)))</f>
        <v>992702</v>
      </c>
      <c r="AE6310" s="121">
        <f>IF( (X6310=""),AD6310*1,AD6310*(X6310/100) )</f>
        <v>992702</v>
      </c>
      <c r="AF6310" s="121">
        <v>0</v>
      </c>
      <c r="AG6310" s="121">
        <f>IF((AF6310-AE6310) &gt; 1,0,IF((AF6310-AE6310)&lt;0,AE6310-AF6310,AF6310-AE6310))</f>
        <v>992702</v>
      </c>
      <c r="AH6310" s="121">
        <v>0.02</v>
      </c>
    </row>
    <row r="6311" spans="1:34" s="99" customFormat="1" x14ac:dyDescent="0.55000000000000004">
      <c r="A6311" s="107"/>
      <c r="B6311" s="161">
        <v>3009</v>
      </c>
      <c r="C6311" s="161">
        <v>10765</v>
      </c>
      <c r="D6311" s="162" t="s">
        <v>15448</v>
      </c>
      <c r="E6311" s="161" t="s">
        <v>34</v>
      </c>
      <c r="F6311" s="161">
        <v>24786</v>
      </c>
      <c r="G6311" s="161">
        <v>0</v>
      </c>
      <c r="H6311" s="161">
        <v>0</v>
      </c>
      <c r="I6311" s="163">
        <v>19.5</v>
      </c>
      <c r="J6311" s="161" t="s">
        <v>35</v>
      </c>
      <c r="K6311" s="121">
        <f>((G6311*400)+(H6311*100))+I6311</f>
        <v>19.5</v>
      </c>
      <c r="L6311" s="121">
        <v>14500</v>
      </c>
      <c r="M6311" s="121">
        <f>K6311*L6311</f>
        <v>282750</v>
      </c>
      <c r="N6311" s="161">
        <v>1</v>
      </c>
      <c r="O6311" s="164" t="s">
        <v>15443</v>
      </c>
      <c r="P6311" s="165">
        <v>3579900061764</v>
      </c>
      <c r="Q6311" s="164" t="s">
        <v>15444</v>
      </c>
      <c r="R6311" s="164" t="s">
        <v>15447</v>
      </c>
      <c r="S6311" s="166"/>
      <c r="T6311" s="161" t="s">
        <v>44</v>
      </c>
      <c r="U6311" s="161" t="s">
        <v>45</v>
      </c>
      <c r="V6311" s="161" t="s">
        <v>52</v>
      </c>
      <c r="W6311" s="121">
        <v>108</v>
      </c>
      <c r="X6311" s="163">
        <v>100</v>
      </c>
      <c r="Y6311" s="121">
        <v>7150</v>
      </c>
      <c r="Z6311" s="121">
        <f>W6311*Y6311</f>
        <v>772200</v>
      </c>
      <c r="AA6311" s="167">
        <v>9</v>
      </c>
      <c r="AB6311" s="167">
        <v>9</v>
      </c>
      <c r="AC6311" s="121">
        <f>(Z6311*(100-AB6311))/100</f>
        <v>702702</v>
      </c>
      <c r="AD6311" s="121">
        <f t="shared" si="604"/>
        <v>985452</v>
      </c>
      <c r="AE6311" s="121">
        <f>IF( (X6311=""),AD6311*1,AD6311*(X6311/100) )</f>
        <v>985452</v>
      </c>
      <c r="AF6311" s="121">
        <v>0</v>
      </c>
      <c r="AG6311" s="121">
        <f>IF((AF6311-AE6311) &gt; 1,0,IF((AF6311-AE6311)&lt;0,AE6311-AF6311,AF6311-AE6311))</f>
        <v>985452</v>
      </c>
      <c r="AH6311" s="121">
        <v>0.02</v>
      </c>
    </row>
    <row r="6312" spans="1:34" s="99" customFormat="1" x14ac:dyDescent="0.55000000000000004">
      <c r="A6312" s="107"/>
      <c r="B6312" s="161">
        <v>3010</v>
      </c>
      <c r="C6312" s="161">
        <v>10766</v>
      </c>
      <c r="D6312" s="162" t="s">
        <v>15449</v>
      </c>
      <c r="E6312" s="161" t="s">
        <v>34</v>
      </c>
      <c r="F6312" s="161">
        <v>24787</v>
      </c>
      <c r="G6312" s="161">
        <v>0</v>
      </c>
      <c r="H6312" s="161">
        <v>0</v>
      </c>
      <c r="I6312" s="163">
        <v>19.5</v>
      </c>
      <c r="J6312" s="161" t="s">
        <v>35</v>
      </c>
      <c r="K6312" s="121">
        <f>((G6312*400)+(H6312*100))+I6312</f>
        <v>19.5</v>
      </c>
      <c r="L6312" s="121">
        <v>14500</v>
      </c>
      <c r="M6312" s="121">
        <f>K6312*L6312</f>
        <v>282750</v>
      </c>
      <c r="N6312" s="161">
        <v>1</v>
      </c>
      <c r="O6312" s="164" t="s">
        <v>15443</v>
      </c>
      <c r="P6312" s="165">
        <v>3579900061764</v>
      </c>
      <c r="Q6312" s="164" t="s">
        <v>15444</v>
      </c>
      <c r="R6312" s="164" t="s">
        <v>15447</v>
      </c>
      <c r="S6312" s="166"/>
      <c r="T6312" s="161" t="s">
        <v>44</v>
      </c>
      <c r="U6312" s="161" t="s">
        <v>45</v>
      </c>
      <c r="V6312" s="161" t="s">
        <v>52</v>
      </c>
      <c r="W6312" s="121">
        <v>108</v>
      </c>
      <c r="X6312" s="163">
        <v>100</v>
      </c>
      <c r="Y6312" s="121">
        <v>7150</v>
      </c>
      <c r="Z6312" s="121">
        <f>W6312*Y6312</f>
        <v>772200</v>
      </c>
      <c r="AA6312" s="167">
        <v>9</v>
      </c>
      <c r="AB6312" s="167">
        <v>9</v>
      </c>
      <c r="AC6312" s="121">
        <f>(Z6312*(100-AB6312))/100</f>
        <v>702702</v>
      </c>
      <c r="AD6312" s="121">
        <f t="shared" si="604"/>
        <v>985452</v>
      </c>
      <c r="AE6312" s="121">
        <f>IF( (X6312=""),AD6312*1,AD6312*(X6312/100) )</f>
        <v>985452</v>
      </c>
      <c r="AF6312" s="121">
        <v>0</v>
      </c>
      <c r="AG6312" s="121">
        <f>IF((AF6312-AE6312) &gt; 1,0,IF((AF6312-AE6312)&lt;0,AE6312-AF6312,AF6312-AE6312))</f>
        <v>985452</v>
      </c>
      <c r="AH6312" s="121">
        <v>0.02</v>
      </c>
    </row>
    <row r="6313" spans="1:34" s="99" customFormat="1" x14ac:dyDescent="0.55000000000000004">
      <c r="A6313" s="107"/>
      <c r="B6313" s="161">
        <v>3011</v>
      </c>
      <c r="C6313" s="161">
        <v>10790</v>
      </c>
      <c r="D6313" s="162" t="s">
        <v>15450</v>
      </c>
      <c r="E6313" s="161" t="s">
        <v>34</v>
      </c>
      <c r="F6313" s="161">
        <v>24794</v>
      </c>
      <c r="G6313" s="161">
        <v>0</v>
      </c>
      <c r="H6313" s="161">
        <v>0</v>
      </c>
      <c r="I6313" s="163">
        <v>19</v>
      </c>
      <c r="J6313" s="161" t="s">
        <v>35</v>
      </c>
      <c r="K6313" s="121">
        <f t="shared" ref="K6313:K6319" si="605">((G6313*400)+(H6313*100))+I6313</f>
        <v>19</v>
      </c>
      <c r="L6313" s="121">
        <v>14500</v>
      </c>
      <c r="M6313" s="121">
        <f t="shared" ref="M6313:M6319" si="606">K6313*L6313</f>
        <v>275500</v>
      </c>
      <c r="N6313" s="161">
        <v>1</v>
      </c>
      <c r="O6313" s="164" t="s">
        <v>15443</v>
      </c>
      <c r="P6313" s="165">
        <v>3579900061764</v>
      </c>
      <c r="Q6313" s="164" t="s">
        <v>15444</v>
      </c>
      <c r="R6313" s="164" t="s">
        <v>15447</v>
      </c>
      <c r="S6313" s="166"/>
      <c r="T6313" s="161" t="s">
        <v>44</v>
      </c>
      <c r="U6313" s="161" t="s">
        <v>45</v>
      </c>
      <c r="V6313" s="161" t="s">
        <v>52</v>
      </c>
      <c r="W6313" s="121">
        <v>108</v>
      </c>
      <c r="X6313" s="163">
        <v>100</v>
      </c>
      <c r="Y6313" s="121">
        <v>7150</v>
      </c>
      <c r="Z6313" s="121">
        <f t="shared" ref="Z6313:Z6319" si="607">W6313*Y6313</f>
        <v>772200</v>
      </c>
      <c r="AA6313" s="167">
        <v>9</v>
      </c>
      <c r="AB6313" s="167">
        <v>9</v>
      </c>
      <c r="AC6313" s="121">
        <f t="shared" ref="AC6313:AC6319" si="608">(Z6313*(100-AB6313))/100</f>
        <v>702702</v>
      </c>
      <c r="AD6313" s="121">
        <f t="shared" si="604"/>
        <v>978202</v>
      </c>
      <c r="AE6313" s="121">
        <f t="shared" ref="AE6313:AE6319" si="609">IF( (X6313=""),AD6313*1,AD6313*(X6313/100) )</f>
        <v>978202</v>
      </c>
      <c r="AF6313" s="121">
        <v>0</v>
      </c>
      <c r="AG6313" s="121">
        <f t="shared" ref="AG6313:AG6319" si="610">IF((AF6313-AE6313) &gt; 1,0,IF((AF6313-AE6313)&lt;0,AE6313-AF6313,AF6313-AE6313))</f>
        <v>978202</v>
      </c>
      <c r="AH6313" s="121">
        <v>0.02</v>
      </c>
    </row>
    <row r="6314" spans="1:34" s="99" customFormat="1" x14ac:dyDescent="0.55000000000000004">
      <c r="A6314" s="107"/>
      <c r="B6314" s="161">
        <v>3012</v>
      </c>
      <c r="C6314" s="161">
        <v>10791</v>
      </c>
      <c r="D6314" s="162" t="s">
        <v>15451</v>
      </c>
      <c r="E6314" s="161" t="s">
        <v>34</v>
      </c>
      <c r="F6314" s="161">
        <v>24795</v>
      </c>
      <c r="G6314" s="161">
        <v>0</v>
      </c>
      <c r="H6314" s="161">
        <v>0</v>
      </c>
      <c r="I6314" s="163">
        <v>19.5</v>
      </c>
      <c r="J6314" s="161" t="s">
        <v>35</v>
      </c>
      <c r="K6314" s="121">
        <f t="shared" si="605"/>
        <v>19.5</v>
      </c>
      <c r="L6314" s="121">
        <v>14500</v>
      </c>
      <c r="M6314" s="121">
        <f t="shared" si="606"/>
        <v>282750</v>
      </c>
      <c r="N6314" s="161">
        <v>1</v>
      </c>
      <c r="O6314" s="164" t="s">
        <v>15443</v>
      </c>
      <c r="P6314" s="165">
        <v>3579900061764</v>
      </c>
      <c r="Q6314" s="164" t="s">
        <v>15444</v>
      </c>
      <c r="R6314" s="164" t="s">
        <v>15447</v>
      </c>
      <c r="S6314" s="166"/>
      <c r="T6314" s="161" t="s">
        <v>44</v>
      </c>
      <c r="U6314" s="161" t="s">
        <v>45</v>
      </c>
      <c r="V6314" s="161" t="s">
        <v>52</v>
      </c>
      <c r="W6314" s="121">
        <v>108</v>
      </c>
      <c r="X6314" s="163">
        <v>100</v>
      </c>
      <c r="Y6314" s="121">
        <v>7150</v>
      </c>
      <c r="Z6314" s="121">
        <f t="shared" si="607"/>
        <v>772200</v>
      </c>
      <c r="AA6314" s="167">
        <v>9</v>
      </c>
      <c r="AB6314" s="167">
        <v>9</v>
      </c>
      <c r="AC6314" s="121">
        <f t="shared" si="608"/>
        <v>702702</v>
      </c>
      <c r="AD6314" s="121">
        <f t="shared" si="604"/>
        <v>985452</v>
      </c>
      <c r="AE6314" s="121">
        <f t="shared" si="609"/>
        <v>985452</v>
      </c>
      <c r="AF6314" s="121">
        <v>0</v>
      </c>
      <c r="AG6314" s="121">
        <f t="shared" si="610"/>
        <v>985452</v>
      </c>
      <c r="AH6314" s="121">
        <v>0.02</v>
      </c>
    </row>
    <row r="6315" spans="1:34" s="99" customFormat="1" x14ac:dyDescent="0.55000000000000004">
      <c r="A6315" s="107"/>
      <c r="B6315" s="161">
        <v>3013</v>
      </c>
      <c r="C6315" s="161">
        <v>10780</v>
      </c>
      <c r="D6315" s="162" t="s">
        <v>15452</v>
      </c>
      <c r="E6315" s="161" t="s">
        <v>34</v>
      </c>
      <c r="F6315" s="161">
        <v>24808</v>
      </c>
      <c r="G6315" s="161">
        <v>0</v>
      </c>
      <c r="H6315" s="161">
        <v>0</v>
      </c>
      <c r="I6315" s="163">
        <v>19</v>
      </c>
      <c r="J6315" s="161" t="s">
        <v>35</v>
      </c>
      <c r="K6315" s="121">
        <f t="shared" si="605"/>
        <v>19</v>
      </c>
      <c r="L6315" s="121">
        <v>14500</v>
      </c>
      <c r="M6315" s="121">
        <f t="shared" si="606"/>
        <v>275500</v>
      </c>
      <c r="N6315" s="161">
        <v>1</v>
      </c>
      <c r="O6315" s="164" t="s">
        <v>15443</v>
      </c>
      <c r="P6315" s="165">
        <v>3579900061764</v>
      </c>
      <c r="Q6315" s="164" t="s">
        <v>15444</v>
      </c>
      <c r="R6315" s="164" t="s">
        <v>15447</v>
      </c>
      <c r="S6315" s="166"/>
      <c r="T6315" s="161" t="s">
        <v>44</v>
      </c>
      <c r="U6315" s="161" t="s">
        <v>45</v>
      </c>
      <c r="V6315" s="161" t="s">
        <v>52</v>
      </c>
      <c r="W6315" s="121">
        <v>108</v>
      </c>
      <c r="X6315" s="163">
        <v>100</v>
      </c>
      <c r="Y6315" s="121">
        <v>7150</v>
      </c>
      <c r="Z6315" s="121">
        <f t="shared" si="607"/>
        <v>772200</v>
      </c>
      <c r="AA6315" s="167">
        <v>9</v>
      </c>
      <c r="AB6315" s="167">
        <v>9</v>
      </c>
      <c r="AC6315" s="121">
        <f t="shared" si="608"/>
        <v>702702</v>
      </c>
      <c r="AD6315" s="121">
        <f t="shared" si="604"/>
        <v>978202</v>
      </c>
      <c r="AE6315" s="121">
        <f t="shared" si="609"/>
        <v>978202</v>
      </c>
      <c r="AF6315" s="121">
        <v>0</v>
      </c>
      <c r="AG6315" s="121">
        <f t="shared" si="610"/>
        <v>978202</v>
      </c>
      <c r="AH6315" s="121">
        <v>0.02</v>
      </c>
    </row>
    <row r="6316" spans="1:34" s="99" customFormat="1" x14ac:dyDescent="0.55000000000000004">
      <c r="A6316" s="107"/>
      <c r="B6316" s="161">
        <v>3014</v>
      </c>
      <c r="C6316" s="161">
        <v>10797</v>
      </c>
      <c r="D6316" s="162" t="s">
        <v>15453</v>
      </c>
      <c r="E6316" s="161" t="s">
        <v>34</v>
      </c>
      <c r="F6316" s="161">
        <v>25079</v>
      </c>
      <c r="G6316" s="161">
        <v>0</v>
      </c>
      <c r="H6316" s="161">
        <v>0</v>
      </c>
      <c r="I6316" s="163">
        <v>19</v>
      </c>
      <c r="J6316" s="161" t="s">
        <v>35</v>
      </c>
      <c r="K6316" s="121">
        <f t="shared" si="605"/>
        <v>19</v>
      </c>
      <c r="L6316" s="121">
        <v>14500</v>
      </c>
      <c r="M6316" s="121">
        <f t="shared" si="606"/>
        <v>275500</v>
      </c>
      <c r="N6316" s="161">
        <v>1</v>
      </c>
      <c r="O6316" s="164" t="s">
        <v>15443</v>
      </c>
      <c r="P6316" s="165">
        <v>3579900061764</v>
      </c>
      <c r="Q6316" s="164" t="s">
        <v>15444</v>
      </c>
      <c r="R6316" s="164" t="s">
        <v>15447</v>
      </c>
      <c r="S6316" s="166"/>
      <c r="T6316" s="161" t="s">
        <v>44</v>
      </c>
      <c r="U6316" s="161" t="s">
        <v>45</v>
      </c>
      <c r="V6316" s="161" t="s">
        <v>52</v>
      </c>
      <c r="W6316" s="121">
        <v>108</v>
      </c>
      <c r="X6316" s="163">
        <v>100</v>
      </c>
      <c r="Y6316" s="121">
        <v>7150</v>
      </c>
      <c r="Z6316" s="121">
        <f t="shared" si="607"/>
        <v>772200</v>
      </c>
      <c r="AA6316" s="167">
        <v>9</v>
      </c>
      <c r="AB6316" s="167">
        <v>9</v>
      </c>
      <c r="AC6316" s="121">
        <f t="shared" si="608"/>
        <v>702702</v>
      </c>
      <c r="AD6316" s="121">
        <f t="shared" si="604"/>
        <v>978202</v>
      </c>
      <c r="AE6316" s="121">
        <f t="shared" si="609"/>
        <v>978202</v>
      </c>
      <c r="AF6316" s="121">
        <v>0</v>
      </c>
      <c r="AG6316" s="121">
        <f t="shared" si="610"/>
        <v>978202</v>
      </c>
      <c r="AH6316" s="121">
        <v>0.02</v>
      </c>
    </row>
    <row r="6317" spans="1:34" s="99" customFormat="1" x14ac:dyDescent="0.55000000000000004">
      <c r="A6317" s="107"/>
      <c r="B6317" s="161">
        <v>3015</v>
      </c>
      <c r="C6317" s="161">
        <v>10796</v>
      </c>
      <c r="D6317" s="162" t="s">
        <v>15454</v>
      </c>
      <c r="E6317" s="161" t="s">
        <v>34</v>
      </c>
      <c r="F6317" s="161">
        <v>25080</v>
      </c>
      <c r="G6317" s="161">
        <v>0</v>
      </c>
      <c r="H6317" s="161">
        <v>0</v>
      </c>
      <c r="I6317" s="163">
        <v>19</v>
      </c>
      <c r="J6317" s="161" t="s">
        <v>35</v>
      </c>
      <c r="K6317" s="121">
        <f t="shared" si="605"/>
        <v>19</v>
      </c>
      <c r="L6317" s="121">
        <v>14500</v>
      </c>
      <c r="M6317" s="121">
        <f t="shared" si="606"/>
        <v>275500</v>
      </c>
      <c r="N6317" s="161">
        <v>1</v>
      </c>
      <c r="O6317" s="164" t="s">
        <v>15443</v>
      </c>
      <c r="P6317" s="165">
        <v>3579900061764</v>
      </c>
      <c r="Q6317" s="164" t="s">
        <v>15444</v>
      </c>
      <c r="R6317" s="164" t="s">
        <v>15447</v>
      </c>
      <c r="S6317" s="166"/>
      <c r="T6317" s="161" t="s">
        <v>44</v>
      </c>
      <c r="U6317" s="161" t="s">
        <v>45</v>
      </c>
      <c r="V6317" s="161" t="s">
        <v>52</v>
      </c>
      <c r="W6317" s="121">
        <v>108</v>
      </c>
      <c r="X6317" s="163">
        <v>100</v>
      </c>
      <c r="Y6317" s="121">
        <v>7150</v>
      </c>
      <c r="Z6317" s="121">
        <f t="shared" si="607"/>
        <v>772200</v>
      </c>
      <c r="AA6317" s="167">
        <v>9</v>
      </c>
      <c r="AB6317" s="167">
        <v>9</v>
      </c>
      <c r="AC6317" s="121">
        <f t="shared" si="608"/>
        <v>702702</v>
      </c>
      <c r="AD6317" s="121">
        <f t="shared" si="604"/>
        <v>978202</v>
      </c>
      <c r="AE6317" s="121">
        <f t="shared" si="609"/>
        <v>978202</v>
      </c>
      <c r="AF6317" s="121">
        <v>0</v>
      </c>
      <c r="AG6317" s="121">
        <f t="shared" si="610"/>
        <v>978202</v>
      </c>
      <c r="AH6317" s="121">
        <v>0.02</v>
      </c>
    </row>
    <row r="6318" spans="1:34" s="99" customFormat="1" x14ac:dyDescent="0.55000000000000004">
      <c r="A6318" s="107"/>
      <c r="B6318" s="161">
        <v>3016</v>
      </c>
      <c r="C6318" s="161">
        <v>10795</v>
      </c>
      <c r="D6318" s="162" t="s">
        <v>15455</v>
      </c>
      <c r="E6318" s="161" t="s">
        <v>34</v>
      </c>
      <c r="F6318" s="161">
        <v>25081</v>
      </c>
      <c r="G6318" s="161">
        <v>0</v>
      </c>
      <c r="H6318" s="161">
        <v>0</v>
      </c>
      <c r="I6318" s="163">
        <v>19</v>
      </c>
      <c r="J6318" s="161" t="s">
        <v>35</v>
      </c>
      <c r="K6318" s="121">
        <f t="shared" si="605"/>
        <v>19</v>
      </c>
      <c r="L6318" s="121">
        <v>14500</v>
      </c>
      <c r="M6318" s="121">
        <f t="shared" si="606"/>
        <v>275500</v>
      </c>
      <c r="N6318" s="161">
        <v>1</v>
      </c>
      <c r="O6318" s="164" t="s">
        <v>15443</v>
      </c>
      <c r="P6318" s="165">
        <v>3579900061764</v>
      </c>
      <c r="Q6318" s="164" t="s">
        <v>15444</v>
      </c>
      <c r="R6318" s="164" t="s">
        <v>15447</v>
      </c>
      <c r="S6318" s="166"/>
      <c r="T6318" s="161" t="s">
        <v>44</v>
      </c>
      <c r="U6318" s="161" t="s">
        <v>45</v>
      </c>
      <c r="V6318" s="161" t="s">
        <v>52</v>
      </c>
      <c r="W6318" s="121">
        <v>108</v>
      </c>
      <c r="X6318" s="163">
        <v>100</v>
      </c>
      <c r="Y6318" s="121">
        <v>7150</v>
      </c>
      <c r="Z6318" s="121">
        <f t="shared" si="607"/>
        <v>772200</v>
      </c>
      <c r="AA6318" s="167">
        <v>9</v>
      </c>
      <c r="AB6318" s="167">
        <v>9</v>
      </c>
      <c r="AC6318" s="121">
        <f t="shared" si="608"/>
        <v>702702</v>
      </c>
      <c r="AD6318" s="121">
        <f t="shared" si="604"/>
        <v>978202</v>
      </c>
      <c r="AE6318" s="121">
        <f t="shared" si="609"/>
        <v>978202</v>
      </c>
      <c r="AF6318" s="121">
        <v>0</v>
      </c>
      <c r="AG6318" s="121">
        <f t="shared" si="610"/>
        <v>978202</v>
      </c>
      <c r="AH6318" s="121">
        <v>0.02</v>
      </c>
    </row>
    <row r="6319" spans="1:34" s="99" customFormat="1" x14ac:dyDescent="0.55000000000000004">
      <c r="A6319" s="107"/>
      <c r="B6319" s="161">
        <v>3017</v>
      </c>
      <c r="C6319" s="161">
        <v>10794</v>
      </c>
      <c r="D6319" s="162" t="s">
        <v>15456</v>
      </c>
      <c r="E6319" s="161" t="s">
        <v>34</v>
      </c>
      <c r="F6319" s="161">
        <v>25082</v>
      </c>
      <c r="G6319" s="161">
        <v>0</v>
      </c>
      <c r="H6319" s="161">
        <v>0</v>
      </c>
      <c r="I6319" s="163">
        <v>19</v>
      </c>
      <c r="J6319" s="161" t="s">
        <v>35</v>
      </c>
      <c r="K6319" s="121">
        <f t="shared" si="605"/>
        <v>19</v>
      </c>
      <c r="L6319" s="121">
        <v>14500</v>
      </c>
      <c r="M6319" s="121">
        <f t="shared" si="606"/>
        <v>275500</v>
      </c>
      <c r="N6319" s="161">
        <v>1</v>
      </c>
      <c r="O6319" s="164" t="s">
        <v>15443</v>
      </c>
      <c r="P6319" s="165">
        <v>3579900061764</v>
      </c>
      <c r="Q6319" s="164" t="s">
        <v>15444</v>
      </c>
      <c r="R6319" s="164" t="s">
        <v>15447</v>
      </c>
      <c r="S6319" s="166"/>
      <c r="T6319" s="161" t="s">
        <v>44</v>
      </c>
      <c r="U6319" s="161" t="s">
        <v>45</v>
      </c>
      <c r="V6319" s="161" t="s">
        <v>52</v>
      </c>
      <c r="W6319" s="121">
        <v>108</v>
      </c>
      <c r="X6319" s="163">
        <v>100</v>
      </c>
      <c r="Y6319" s="121">
        <v>7150</v>
      </c>
      <c r="Z6319" s="121">
        <f t="shared" si="607"/>
        <v>772200</v>
      </c>
      <c r="AA6319" s="167">
        <v>9</v>
      </c>
      <c r="AB6319" s="167">
        <v>9</v>
      </c>
      <c r="AC6319" s="121">
        <f t="shared" si="608"/>
        <v>702702</v>
      </c>
      <c r="AD6319" s="121">
        <f t="shared" si="604"/>
        <v>978202</v>
      </c>
      <c r="AE6319" s="121">
        <f t="shared" si="609"/>
        <v>978202</v>
      </c>
      <c r="AF6319" s="121">
        <v>0</v>
      </c>
      <c r="AG6319" s="121">
        <f t="shared" si="610"/>
        <v>978202</v>
      </c>
      <c r="AH6319" s="121">
        <v>0.02</v>
      </c>
    </row>
    <row r="6320" spans="1:34" s="99" customFormat="1" x14ac:dyDescent="0.55000000000000004">
      <c r="A6320" s="107"/>
      <c r="B6320" s="161"/>
      <c r="C6320" s="161"/>
      <c r="D6320" s="162"/>
      <c r="E6320" s="161"/>
      <c r="F6320" s="161"/>
      <c r="G6320" s="161"/>
      <c r="H6320" s="161"/>
      <c r="I6320" s="163"/>
      <c r="J6320" s="161"/>
      <c r="K6320" s="121"/>
      <c r="L6320" s="121" t="s">
        <v>63</v>
      </c>
      <c r="M6320" s="121">
        <f>SUM(M6310:M6319)</f>
        <v>2791250</v>
      </c>
      <c r="N6320" s="161"/>
      <c r="O6320" s="164"/>
      <c r="P6320" s="165"/>
      <c r="Q6320" s="164"/>
      <c r="R6320" s="164"/>
      <c r="S6320" s="166"/>
      <c r="T6320" s="161"/>
      <c r="U6320" s="161"/>
      <c r="V6320" s="161"/>
      <c r="W6320" s="121"/>
      <c r="X6320" s="163"/>
      <c r="Y6320" s="121"/>
      <c r="Z6320" s="121"/>
      <c r="AA6320" s="167"/>
      <c r="AB6320" s="167"/>
      <c r="AC6320" s="121"/>
      <c r="AD6320" s="121"/>
      <c r="AE6320" s="121">
        <f>SUM(AE6310:AE6319)</f>
        <v>9818270</v>
      </c>
      <c r="AF6320" s="121"/>
      <c r="AG6320" s="121">
        <f>SUM(AG6310:AG6319)</f>
        <v>9818270</v>
      </c>
      <c r="AH6320" s="121"/>
    </row>
    <row r="6321" spans="1:34" s="173" customFormat="1" x14ac:dyDescent="0.55000000000000004">
      <c r="A6321" s="122" t="s">
        <v>8700</v>
      </c>
      <c r="B6321" s="123">
        <v>2697</v>
      </c>
      <c r="C6321" s="123">
        <v>5185</v>
      </c>
      <c r="D6321" s="135" t="s">
        <v>8701</v>
      </c>
      <c r="E6321" s="123" t="s">
        <v>34</v>
      </c>
      <c r="F6321" s="123">
        <v>19682</v>
      </c>
      <c r="G6321" s="123">
        <v>44</v>
      </c>
      <c r="H6321" s="123">
        <v>1</v>
      </c>
      <c r="I6321" s="136">
        <v>22.700000000001001</v>
      </c>
      <c r="J6321" s="123" t="s">
        <v>38</v>
      </c>
      <c r="K6321" s="137">
        <f>((G6321*400)+(H6321*100))+I6321</f>
        <v>17722.7</v>
      </c>
      <c r="L6321" s="137">
        <v>225</v>
      </c>
      <c r="M6321" s="137">
        <f>K6321*L6321</f>
        <v>3987607.5</v>
      </c>
      <c r="N6321" s="123"/>
      <c r="O6321" s="108"/>
      <c r="P6321" s="138"/>
      <c r="Q6321" s="108"/>
      <c r="R6321" s="108"/>
      <c r="S6321" s="139"/>
      <c r="T6321" s="123"/>
      <c r="U6321" s="123"/>
      <c r="V6321" s="123"/>
      <c r="W6321" s="137"/>
      <c r="X6321" s="136"/>
      <c r="Y6321" s="137"/>
      <c r="Z6321" s="137"/>
      <c r="AA6321" s="119"/>
      <c r="AB6321" s="119"/>
      <c r="AC6321" s="137"/>
      <c r="AD6321" s="137">
        <f>IF(AND(AC6321="",M6321=""),0,IF((AC6321=""),M6321,IF((M6321=""),AC6321,AC6321+M6321)))</f>
        <v>3987607.5</v>
      </c>
      <c r="AE6321" s="137">
        <f>IF( (X6321=""),AD6321*1,AD6321*(X6321/100) )</f>
        <v>3987607.5</v>
      </c>
      <c r="AF6321" s="137">
        <v>50000000</v>
      </c>
      <c r="AG6321" s="137">
        <f>IF((AF6321-AE6321) &gt; 1,0,IF((AF6321-AE6321)&lt;0,AE6321-AF6321,AF6321-AE6321))</f>
        <v>0</v>
      </c>
      <c r="AH6321" s="137">
        <v>0.01</v>
      </c>
    </row>
    <row r="6322" spans="1:34" s="173" customFormat="1" x14ac:dyDescent="0.55000000000000004">
      <c r="A6322" s="122"/>
      <c r="B6322" s="123"/>
      <c r="C6322" s="123"/>
      <c r="D6322" s="135"/>
      <c r="E6322" s="123"/>
      <c r="F6322" s="123"/>
      <c r="G6322" s="123"/>
      <c r="H6322" s="123"/>
      <c r="I6322" s="136"/>
      <c r="J6322" s="123"/>
      <c r="K6322" s="137"/>
      <c r="L6322" s="137" t="s">
        <v>63</v>
      </c>
      <c r="M6322" s="137">
        <f>SUM(M6321:M6321)</f>
        <v>3987607.5</v>
      </c>
      <c r="N6322" s="123"/>
      <c r="O6322" s="108"/>
      <c r="P6322" s="138"/>
      <c r="Q6322" s="108"/>
      <c r="R6322" s="108"/>
      <c r="S6322" s="139"/>
      <c r="T6322" s="123"/>
      <c r="U6322" s="123"/>
      <c r="V6322" s="123"/>
      <c r="W6322" s="137"/>
      <c r="X6322" s="136"/>
      <c r="Y6322" s="137"/>
      <c r="Z6322" s="137"/>
      <c r="AA6322" s="119"/>
      <c r="AB6322" s="119"/>
      <c r="AC6322" s="137"/>
      <c r="AD6322" s="137"/>
      <c r="AE6322" s="137">
        <f>SUM(AE6321:AE6321)</f>
        <v>3987607.5</v>
      </c>
      <c r="AF6322" s="137"/>
      <c r="AG6322" s="137">
        <f>SUM(AG6321:AG6321)</f>
        <v>0</v>
      </c>
      <c r="AH6322" s="137"/>
    </row>
    <row r="6323" spans="1:34" s="173" customFormat="1" x14ac:dyDescent="0.55000000000000004">
      <c r="A6323" s="122" t="s">
        <v>8702</v>
      </c>
      <c r="B6323" s="123">
        <v>2698</v>
      </c>
      <c r="C6323" s="123">
        <v>7450</v>
      </c>
      <c r="D6323" s="135" t="s">
        <v>8703</v>
      </c>
      <c r="E6323" s="123" t="s">
        <v>34</v>
      </c>
      <c r="F6323" s="123">
        <v>6322</v>
      </c>
      <c r="G6323" s="123">
        <v>1</v>
      </c>
      <c r="H6323" s="123">
        <v>3</v>
      </c>
      <c r="I6323" s="136">
        <v>39</v>
      </c>
      <c r="J6323" s="123" t="s">
        <v>38</v>
      </c>
      <c r="K6323" s="137">
        <f t="shared" ref="K6323:K6332" si="611">((G6323*400)+(H6323*100))+I6323</f>
        <v>739</v>
      </c>
      <c r="L6323" s="137">
        <v>300</v>
      </c>
      <c r="M6323" s="137">
        <f t="shared" ref="M6323:M6332" si="612">K6323*L6323</f>
        <v>221700</v>
      </c>
      <c r="N6323" s="123"/>
      <c r="O6323" s="108"/>
      <c r="P6323" s="138"/>
      <c r="Q6323" s="108"/>
      <c r="R6323" s="108"/>
      <c r="S6323" s="139"/>
      <c r="T6323" s="123"/>
      <c r="U6323" s="123"/>
      <c r="V6323" s="123"/>
      <c r="W6323" s="137"/>
      <c r="X6323" s="136"/>
      <c r="Y6323" s="137"/>
      <c r="Z6323" s="137"/>
      <c r="AA6323" s="119"/>
      <c r="AB6323" s="119"/>
      <c r="AC6323" s="137"/>
      <c r="AD6323" s="137">
        <f t="shared" ref="AD6323:AD6332" si="613">IF(AND(AC6323="",M6323=""),0,IF((AC6323=""),M6323,IF((M6323=""),AC6323,AC6323+M6323)))</f>
        <v>221700</v>
      </c>
      <c r="AE6323" s="137">
        <f t="shared" ref="AE6323:AE6332" si="614">IF( (X6323=""),AD6323*1,AD6323*(X6323/100) )</f>
        <v>221700</v>
      </c>
      <c r="AF6323" s="137">
        <v>50000000</v>
      </c>
      <c r="AG6323" s="137">
        <f t="shared" ref="AG6323:AG6332" si="615">IF((AF6323-AE6323) &gt; 1,0,IF((AF6323-AE6323)&lt;0,AE6323-AF6323,AF6323-AE6323))</f>
        <v>0</v>
      </c>
      <c r="AH6323" s="137">
        <v>0.01</v>
      </c>
    </row>
    <row r="6324" spans="1:34" s="173" customFormat="1" x14ac:dyDescent="0.55000000000000004">
      <c r="A6324" s="122"/>
      <c r="B6324" s="123">
        <v>2699</v>
      </c>
      <c r="C6324" s="123">
        <v>7460</v>
      </c>
      <c r="D6324" s="135" t="s">
        <v>8704</v>
      </c>
      <c r="E6324" s="123" t="s">
        <v>34</v>
      </c>
      <c r="F6324" s="123">
        <v>15465</v>
      </c>
      <c r="G6324" s="123">
        <v>3</v>
      </c>
      <c r="H6324" s="123">
        <v>0</v>
      </c>
      <c r="I6324" s="136">
        <v>20</v>
      </c>
      <c r="J6324" s="123" t="s">
        <v>38</v>
      </c>
      <c r="K6324" s="137">
        <f t="shared" si="611"/>
        <v>1220</v>
      </c>
      <c r="L6324" s="137">
        <v>625</v>
      </c>
      <c r="M6324" s="137">
        <f t="shared" si="612"/>
        <v>762500</v>
      </c>
      <c r="N6324" s="123"/>
      <c r="O6324" s="108"/>
      <c r="P6324" s="138"/>
      <c r="Q6324" s="108"/>
      <c r="R6324" s="108"/>
      <c r="S6324" s="139"/>
      <c r="T6324" s="123"/>
      <c r="U6324" s="123"/>
      <c r="V6324" s="123"/>
      <c r="W6324" s="137"/>
      <c r="X6324" s="136"/>
      <c r="Y6324" s="137"/>
      <c r="Z6324" s="137"/>
      <c r="AA6324" s="119"/>
      <c r="AB6324" s="119"/>
      <c r="AC6324" s="137"/>
      <c r="AD6324" s="137">
        <f t="shared" si="613"/>
        <v>762500</v>
      </c>
      <c r="AE6324" s="137">
        <f t="shared" si="614"/>
        <v>762500</v>
      </c>
      <c r="AF6324" s="137">
        <v>50000000</v>
      </c>
      <c r="AG6324" s="137">
        <f t="shared" si="615"/>
        <v>0</v>
      </c>
      <c r="AH6324" s="137">
        <v>0.01</v>
      </c>
    </row>
    <row r="6325" spans="1:34" s="173" customFormat="1" x14ac:dyDescent="0.55000000000000004">
      <c r="A6325" s="122"/>
      <c r="B6325" s="123">
        <v>2700</v>
      </c>
      <c r="C6325" s="123">
        <v>7461</v>
      </c>
      <c r="D6325" s="135" t="s">
        <v>8705</v>
      </c>
      <c r="E6325" s="123" t="s">
        <v>34</v>
      </c>
      <c r="F6325" s="123">
        <v>15466</v>
      </c>
      <c r="G6325" s="123">
        <v>0</v>
      </c>
      <c r="H6325" s="123">
        <v>0</v>
      </c>
      <c r="I6325" s="136">
        <v>76</v>
      </c>
      <c r="J6325" s="123" t="s">
        <v>38</v>
      </c>
      <c r="K6325" s="137">
        <f t="shared" si="611"/>
        <v>76</v>
      </c>
      <c r="L6325" s="137">
        <v>300</v>
      </c>
      <c r="M6325" s="137">
        <f t="shared" si="612"/>
        <v>22800</v>
      </c>
      <c r="N6325" s="123"/>
      <c r="O6325" s="108"/>
      <c r="P6325" s="138"/>
      <c r="Q6325" s="108"/>
      <c r="R6325" s="108"/>
      <c r="S6325" s="139"/>
      <c r="T6325" s="123"/>
      <c r="U6325" s="123"/>
      <c r="V6325" s="123"/>
      <c r="W6325" s="137"/>
      <c r="X6325" s="136"/>
      <c r="Y6325" s="137"/>
      <c r="Z6325" s="137"/>
      <c r="AA6325" s="119"/>
      <c r="AB6325" s="119"/>
      <c r="AC6325" s="137"/>
      <c r="AD6325" s="137">
        <f t="shared" si="613"/>
        <v>22800</v>
      </c>
      <c r="AE6325" s="137">
        <f t="shared" si="614"/>
        <v>22800</v>
      </c>
      <c r="AF6325" s="137">
        <v>50000000</v>
      </c>
      <c r="AG6325" s="137">
        <f t="shared" si="615"/>
        <v>0</v>
      </c>
      <c r="AH6325" s="137">
        <v>0.01</v>
      </c>
    </row>
    <row r="6326" spans="1:34" s="173" customFormat="1" x14ac:dyDescent="0.55000000000000004">
      <c r="A6326" s="122"/>
      <c r="B6326" s="123"/>
      <c r="C6326" s="123"/>
      <c r="D6326" s="135"/>
      <c r="E6326" s="123"/>
      <c r="F6326" s="123"/>
      <c r="G6326" s="123">
        <v>2</v>
      </c>
      <c r="H6326" s="123">
        <v>0</v>
      </c>
      <c r="I6326" s="136">
        <v>0</v>
      </c>
      <c r="J6326" s="123" t="s">
        <v>38</v>
      </c>
      <c r="K6326" s="137">
        <f t="shared" si="611"/>
        <v>800</v>
      </c>
      <c r="L6326" s="137">
        <v>300</v>
      </c>
      <c r="M6326" s="137">
        <f t="shared" si="612"/>
        <v>240000</v>
      </c>
      <c r="N6326" s="123"/>
      <c r="O6326" s="108"/>
      <c r="P6326" s="138"/>
      <c r="Q6326" s="108"/>
      <c r="R6326" s="108"/>
      <c r="S6326" s="139"/>
      <c r="T6326" s="123"/>
      <c r="U6326" s="123"/>
      <c r="V6326" s="123"/>
      <c r="W6326" s="137"/>
      <c r="X6326" s="136"/>
      <c r="Y6326" s="137"/>
      <c r="Z6326" s="137"/>
      <c r="AA6326" s="119"/>
      <c r="AB6326" s="119"/>
      <c r="AC6326" s="137"/>
      <c r="AD6326" s="137">
        <f t="shared" si="613"/>
        <v>240000</v>
      </c>
      <c r="AE6326" s="137">
        <f t="shared" si="614"/>
        <v>240000</v>
      </c>
      <c r="AF6326" s="137">
        <v>50000000</v>
      </c>
      <c r="AG6326" s="137">
        <f t="shared" si="615"/>
        <v>0</v>
      </c>
      <c r="AH6326" s="137">
        <v>0.01</v>
      </c>
    </row>
    <row r="6327" spans="1:34" s="173" customFormat="1" x14ac:dyDescent="0.55000000000000004">
      <c r="A6327" s="122"/>
      <c r="B6327" s="123">
        <v>2701</v>
      </c>
      <c r="C6327" s="123">
        <v>7462</v>
      </c>
      <c r="D6327" s="135" t="s">
        <v>8706</v>
      </c>
      <c r="E6327" s="123" t="s">
        <v>34</v>
      </c>
      <c r="F6327" s="123">
        <v>15467</v>
      </c>
      <c r="G6327" s="123">
        <v>0</v>
      </c>
      <c r="H6327" s="123">
        <v>0</v>
      </c>
      <c r="I6327" s="136">
        <v>51</v>
      </c>
      <c r="J6327" s="123" t="s">
        <v>38</v>
      </c>
      <c r="K6327" s="137">
        <f t="shared" si="611"/>
        <v>51</v>
      </c>
      <c r="L6327" s="137">
        <v>300</v>
      </c>
      <c r="M6327" s="137">
        <f t="shared" si="612"/>
        <v>15300</v>
      </c>
      <c r="N6327" s="123"/>
      <c r="O6327" s="108"/>
      <c r="P6327" s="138"/>
      <c r="Q6327" s="108"/>
      <c r="R6327" s="108"/>
      <c r="S6327" s="139"/>
      <c r="T6327" s="123"/>
      <c r="U6327" s="123"/>
      <c r="V6327" s="123"/>
      <c r="W6327" s="137"/>
      <c r="X6327" s="136"/>
      <c r="Y6327" s="137"/>
      <c r="Z6327" s="137"/>
      <c r="AA6327" s="119"/>
      <c r="AB6327" s="119"/>
      <c r="AC6327" s="137"/>
      <c r="AD6327" s="137">
        <f t="shared" si="613"/>
        <v>15300</v>
      </c>
      <c r="AE6327" s="137">
        <f t="shared" si="614"/>
        <v>15300</v>
      </c>
      <c r="AF6327" s="137">
        <v>50000000</v>
      </c>
      <c r="AG6327" s="137">
        <f t="shared" si="615"/>
        <v>0</v>
      </c>
      <c r="AH6327" s="137">
        <v>0.01</v>
      </c>
    </row>
    <row r="6328" spans="1:34" s="173" customFormat="1" x14ac:dyDescent="0.55000000000000004">
      <c r="A6328" s="122"/>
      <c r="B6328" s="123"/>
      <c r="C6328" s="123"/>
      <c r="D6328" s="135"/>
      <c r="E6328" s="123"/>
      <c r="F6328" s="123"/>
      <c r="G6328" s="123">
        <v>2</v>
      </c>
      <c r="H6328" s="123">
        <v>3</v>
      </c>
      <c r="I6328" s="136">
        <v>0</v>
      </c>
      <c r="J6328" s="123" t="s">
        <v>38</v>
      </c>
      <c r="K6328" s="137">
        <f t="shared" si="611"/>
        <v>1100</v>
      </c>
      <c r="L6328" s="137">
        <v>300</v>
      </c>
      <c r="M6328" s="137">
        <f t="shared" si="612"/>
        <v>330000</v>
      </c>
      <c r="N6328" s="123"/>
      <c r="O6328" s="108"/>
      <c r="P6328" s="138"/>
      <c r="Q6328" s="108"/>
      <c r="R6328" s="108"/>
      <c r="S6328" s="139"/>
      <c r="T6328" s="123"/>
      <c r="U6328" s="123"/>
      <c r="V6328" s="123"/>
      <c r="W6328" s="137"/>
      <c r="X6328" s="136"/>
      <c r="Y6328" s="137"/>
      <c r="Z6328" s="137"/>
      <c r="AA6328" s="119"/>
      <c r="AB6328" s="119"/>
      <c r="AC6328" s="137"/>
      <c r="AD6328" s="137">
        <f t="shared" si="613"/>
        <v>330000</v>
      </c>
      <c r="AE6328" s="137">
        <f t="shared" si="614"/>
        <v>330000</v>
      </c>
      <c r="AF6328" s="137">
        <v>50000000</v>
      </c>
      <c r="AG6328" s="137">
        <f t="shared" si="615"/>
        <v>0</v>
      </c>
      <c r="AH6328" s="137">
        <v>0.01</v>
      </c>
    </row>
    <row r="6329" spans="1:34" s="173" customFormat="1" x14ac:dyDescent="0.55000000000000004">
      <c r="A6329" s="122"/>
      <c r="B6329" s="123">
        <v>2702</v>
      </c>
      <c r="C6329" s="123">
        <v>7447</v>
      </c>
      <c r="D6329" s="135" t="s">
        <v>8707</v>
      </c>
      <c r="E6329" s="123" t="s">
        <v>34</v>
      </c>
      <c r="F6329" s="123">
        <v>15468</v>
      </c>
      <c r="G6329" s="123">
        <v>3</v>
      </c>
      <c r="H6329" s="123">
        <v>3</v>
      </c>
      <c r="I6329" s="136">
        <v>2</v>
      </c>
      <c r="J6329" s="123" t="s">
        <v>38</v>
      </c>
      <c r="K6329" s="137">
        <f t="shared" si="611"/>
        <v>1502</v>
      </c>
      <c r="L6329" s="137">
        <v>300</v>
      </c>
      <c r="M6329" s="137">
        <f t="shared" si="612"/>
        <v>450600</v>
      </c>
      <c r="N6329" s="123"/>
      <c r="O6329" s="108"/>
      <c r="P6329" s="138"/>
      <c r="Q6329" s="108"/>
      <c r="R6329" s="108"/>
      <c r="S6329" s="139"/>
      <c r="T6329" s="123"/>
      <c r="U6329" s="123"/>
      <c r="V6329" s="123"/>
      <c r="W6329" s="137"/>
      <c r="X6329" s="136"/>
      <c r="Y6329" s="137"/>
      <c r="Z6329" s="137"/>
      <c r="AA6329" s="119"/>
      <c r="AB6329" s="119"/>
      <c r="AC6329" s="137"/>
      <c r="AD6329" s="137">
        <f t="shared" si="613"/>
        <v>450600</v>
      </c>
      <c r="AE6329" s="137">
        <f t="shared" si="614"/>
        <v>450600</v>
      </c>
      <c r="AF6329" s="137">
        <v>50000000</v>
      </c>
      <c r="AG6329" s="137">
        <f t="shared" si="615"/>
        <v>0</v>
      </c>
      <c r="AH6329" s="137">
        <v>0.01</v>
      </c>
    </row>
    <row r="6330" spans="1:34" s="173" customFormat="1" x14ac:dyDescent="0.55000000000000004">
      <c r="A6330" s="122"/>
      <c r="B6330" s="123">
        <v>2703</v>
      </c>
      <c r="C6330" s="123">
        <v>7448</v>
      </c>
      <c r="D6330" s="135" t="s">
        <v>8708</v>
      </c>
      <c r="E6330" s="123" t="s">
        <v>34</v>
      </c>
      <c r="F6330" s="123">
        <v>15469</v>
      </c>
      <c r="G6330" s="123">
        <v>2</v>
      </c>
      <c r="H6330" s="123">
        <v>3</v>
      </c>
      <c r="I6330" s="136">
        <v>95</v>
      </c>
      <c r="J6330" s="123" t="s">
        <v>38</v>
      </c>
      <c r="K6330" s="137">
        <f t="shared" si="611"/>
        <v>1195</v>
      </c>
      <c r="L6330" s="137">
        <v>300</v>
      </c>
      <c r="M6330" s="137">
        <f t="shared" si="612"/>
        <v>358500</v>
      </c>
      <c r="N6330" s="123"/>
      <c r="O6330" s="108"/>
      <c r="P6330" s="138"/>
      <c r="Q6330" s="108"/>
      <c r="R6330" s="108"/>
      <c r="S6330" s="139"/>
      <c r="T6330" s="123"/>
      <c r="U6330" s="123"/>
      <c r="V6330" s="123"/>
      <c r="W6330" s="137"/>
      <c r="X6330" s="136"/>
      <c r="Y6330" s="137"/>
      <c r="Z6330" s="137"/>
      <c r="AA6330" s="119"/>
      <c r="AB6330" s="119"/>
      <c r="AC6330" s="137"/>
      <c r="AD6330" s="137">
        <f t="shared" si="613"/>
        <v>358500</v>
      </c>
      <c r="AE6330" s="137">
        <f t="shared" si="614"/>
        <v>358500</v>
      </c>
      <c r="AF6330" s="137">
        <v>50000000</v>
      </c>
      <c r="AG6330" s="137">
        <f t="shared" si="615"/>
        <v>0</v>
      </c>
      <c r="AH6330" s="137">
        <v>0.01</v>
      </c>
    </row>
    <row r="6331" spans="1:34" s="173" customFormat="1" x14ac:dyDescent="0.55000000000000004">
      <c r="A6331" s="122"/>
      <c r="B6331" s="123">
        <v>2704</v>
      </c>
      <c r="C6331" s="123">
        <v>7449</v>
      </c>
      <c r="D6331" s="135" t="s">
        <v>8709</v>
      </c>
      <c r="E6331" s="123" t="s">
        <v>34</v>
      </c>
      <c r="F6331" s="123">
        <v>15470</v>
      </c>
      <c r="G6331" s="123">
        <v>2</v>
      </c>
      <c r="H6331" s="123">
        <v>1</v>
      </c>
      <c r="I6331" s="136">
        <v>6</v>
      </c>
      <c r="J6331" s="123" t="s">
        <v>38</v>
      </c>
      <c r="K6331" s="137">
        <f t="shared" si="611"/>
        <v>906</v>
      </c>
      <c r="L6331" s="137">
        <v>300</v>
      </c>
      <c r="M6331" s="137">
        <f t="shared" si="612"/>
        <v>271800</v>
      </c>
      <c r="N6331" s="123"/>
      <c r="O6331" s="108"/>
      <c r="P6331" s="138"/>
      <c r="Q6331" s="108"/>
      <c r="R6331" s="108"/>
      <c r="S6331" s="139"/>
      <c r="T6331" s="123"/>
      <c r="U6331" s="123"/>
      <c r="V6331" s="123"/>
      <c r="W6331" s="137"/>
      <c r="X6331" s="136"/>
      <c r="Y6331" s="137"/>
      <c r="Z6331" s="137"/>
      <c r="AA6331" s="119"/>
      <c r="AB6331" s="119"/>
      <c r="AC6331" s="137"/>
      <c r="AD6331" s="137">
        <f t="shared" si="613"/>
        <v>271800</v>
      </c>
      <c r="AE6331" s="137">
        <f t="shared" si="614"/>
        <v>271800</v>
      </c>
      <c r="AF6331" s="137">
        <v>50000000</v>
      </c>
      <c r="AG6331" s="137">
        <f t="shared" si="615"/>
        <v>0</v>
      </c>
      <c r="AH6331" s="137">
        <v>0.01</v>
      </c>
    </row>
    <row r="6332" spans="1:34" s="173" customFormat="1" x14ac:dyDescent="0.55000000000000004">
      <c r="A6332" s="122"/>
      <c r="B6332" s="123">
        <v>2705</v>
      </c>
      <c r="C6332" s="123">
        <v>7471</v>
      </c>
      <c r="D6332" s="135" t="s">
        <v>8710</v>
      </c>
      <c r="E6332" s="123" t="s">
        <v>34</v>
      </c>
      <c r="F6332" s="123">
        <v>17440</v>
      </c>
      <c r="G6332" s="123">
        <v>3</v>
      </c>
      <c r="H6332" s="123">
        <v>0</v>
      </c>
      <c r="I6332" s="136">
        <v>20</v>
      </c>
      <c r="J6332" s="123" t="s">
        <v>38</v>
      </c>
      <c r="K6332" s="137">
        <f t="shared" si="611"/>
        <v>1220</v>
      </c>
      <c r="L6332" s="137">
        <v>1650</v>
      </c>
      <c r="M6332" s="137">
        <f t="shared" si="612"/>
        <v>2013000</v>
      </c>
      <c r="N6332" s="123"/>
      <c r="O6332" s="108"/>
      <c r="P6332" s="138"/>
      <c r="Q6332" s="108"/>
      <c r="R6332" s="108"/>
      <c r="S6332" s="139"/>
      <c r="T6332" s="123"/>
      <c r="U6332" s="123"/>
      <c r="V6332" s="123"/>
      <c r="W6332" s="137"/>
      <c r="X6332" s="136"/>
      <c r="Y6332" s="137"/>
      <c r="Z6332" s="137"/>
      <c r="AA6332" s="119"/>
      <c r="AB6332" s="119"/>
      <c r="AC6332" s="137"/>
      <c r="AD6332" s="137">
        <f t="shared" si="613"/>
        <v>2013000</v>
      </c>
      <c r="AE6332" s="137">
        <f t="shared" si="614"/>
        <v>2013000</v>
      </c>
      <c r="AF6332" s="137">
        <v>50000000</v>
      </c>
      <c r="AG6332" s="137">
        <f t="shared" si="615"/>
        <v>0</v>
      </c>
      <c r="AH6332" s="137">
        <v>0.01</v>
      </c>
    </row>
    <row r="6333" spans="1:34" s="173" customFormat="1" x14ac:dyDescent="0.55000000000000004">
      <c r="A6333" s="122"/>
      <c r="B6333" s="123"/>
      <c r="C6333" s="123"/>
      <c r="D6333" s="135"/>
      <c r="E6333" s="123"/>
      <c r="F6333" s="123"/>
      <c r="G6333" s="123"/>
      <c r="H6333" s="123"/>
      <c r="I6333" s="136"/>
      <c r="J6333" s="123"/>
      <c r="K6333" s="137"/>
      <c r="L6333" s="137" t="s">
        <v>63</v>
      </c>
      <c r="M6333" s="137">
        <f>SUM(M6323:M6332)</f>
        <v>4686200</v>
      </c>
      <c r="N6333" s="123"/>
      <c r="O6333" s="108"/>
      <c r="P6333" s="138"/>
      <c r="Q6333" s="108"/>
      <c r="R6333" s="108"/>
      <c r="S6333" s="139"/>
      <c r="T6333" s="123"/>
      <c r="U6333" s="123"/>
      <c r="V6333" s="123"/>
      <c r="W6333" s="137"/>
      <c r="X6333" s="136"/>
      <c r="Y6333" s="137"/>
      <c r="Z6333" s="137"/>
      <c r="AA6333" s="119"/>
      <c r="AB6333" s="119"/>
      <c r="AC6333" s="137"/>
      <c r="AD6333" s="137"/>
      <c r="AE6333" s="137">
        <f>SUM(AE6323:AE6332)</f>
        <v>4686200</v>
      </c>
      <c r="AF6333" s="137"/>
      <c r="AG6333" s="137">
        <f>SUM(AG6323:AG6332)</f>
        <v>0</v>
      </c>
      <c r="AH6333" s="137"/>
    </row>
    <row r="6334" spans="1:34" s="173" customFormat="1" x14ac:dyDescent="0.55000000000000004">
      <c r="A6334" s="122" t="s">
        <v>8713</v>
      </c>
      <c r="B6334" s="123">
        <v>2706</v>
      </c>
      <c r="C6334" s="123">
        <v>7041</v>
      </c>
      <c r="D6334" s="135" t="s">
        <v>8714</v>
      </c>
      <c r="E6334" s="123" t="s">
        <v>67</v>
      </c>
      <c r="F6334" s="123">
        <v>4165</v>
      </c>
      <c r="G6334" s="123">
        <v>0</v>
      </c>
      <c r="H6334" s="123">
        <v>1</v>
      </c>
      <c r="I6334" s="136">
        <v>5</v>
      </c>
      <c r="J6334" s="123" t="s">
        <v>35</v>
      </c>
      <c r="K6334" s="137">
        <f>((G6334*400)+(H6334*100))+I6334</f>
        <v>105</v>
      </c>
      <c r="L6334" s="137">
        <v>300</v>
      </c>
      <c r="M6334" s="137">
        <f>K6334*L6334</f>
        <v>31500</v>
      </c>
      <c r="N6334" s="123">
        <v>1</v>
      </c>
      <c r="O6334" s="108" t="s">
        <v>8711</v>
      </c>
      <c r="P6334" s="138"/>
      <c r="Q6334" s="108" t="s">
        <v>8712</v>
      </c>
      <c r="R6334" s="108" t="s">
        <v>8715</v>
      </c>
      <c r="S6334" s="139" t="s">
        <v>8716</v>
      </c>
      <c r="T6334" s="123" t="s">
        <v>51</v>
      </c>
      <c r="U6334" s="123" t="s">
        <v>45</v>
      </c>
      <c r="V6334" s="123" t="s">
        <v>52</v>
      </c>
      <c r="W6334" s="137">
        <v>158.76</v>
      </c>
      <c r="X6334" s="136">
        <v>90.84</v>
      </c>
      <c r="Y6334" s="137">
        <v>6750</v>
      </c>
      <c r="Z6334" s="137">
        <f>W6334*Y6334</f>
        <v>1071630</v>
      </c>
      <c r="AA6334" s="119">
        <v>32</v>
      </c>
      <c r="AB6334" s="119">
        <v>54</v>
      </c>
      <c r="AC6334" s="137">
        <f>(Z6334*(100-AB6334))/100</f>
        <v>492949.8</v>
      </c>
      <c r="AD6334" s="137">
        <f>IF(AND(AC6334="",M6334=""),0,IF((AC6334=""),M6334, IF( (M6334=""),AC6334,SUM(AC6334:AC6335)+M6334)))</f>
        <v>624889.80000000005</v>
      </c>
      <c r="AE6334" s="137">
        <f>IF( (X6334=""),AD6334*1,AD6334*(X6334/100) )</f>
        <v>567649.89432000008</v>
      </c>
      <c r="AF6334" s="137">
        <v>0</v>
      </c>
      <c r="AG6334" s="137">
        <v>31500</v>
      </c>
      <c r="AH6334" s="137">
        <v>0.02</v>
      </c>
    </row>
    <row r="6335" spans="1:34" s="173" customFormat="1" x14ac:dyDescent="0.55000000000000004">
      <c r="A6335" s="122"/>
      <c r="B6335" s="123"/>
      <c r="C6335" s="123"/>
      <c r="D6335" s="135"/>
      <c r="E6335" s="123"/>
      <c r="F6335" s="123"/>
      <c r="G6335" s="123"/>
      <c r="H6335" s="123"/>
      <c r="I6335" s="136"/>
      <c r="J6335" s="123"/>
      <c r="K6335" s="137"/>
      <c r="L6335" s="137"/>
      <c r="M6335" s="137"/>
      <c r="N6335" s="123">
        <v>2</v>
      </c>
      <c r="O6335" s="108" t="s">
        <v>8711</v>
      </c>
      <c r="P6335" s="138"/>
      <c r="Q6335" s="108" t="s">
        <v>8712</v>
      </c>
      <c r="R6335" s="108" t="s">
        <v>8715</v>
      </c>
      <c r="S6335" s="139" t="s">
        <v>8717</v>
      </c>
      <c r="T6335" s="123" t="s">
        <v>51</v>
      </c>
      <c r="U6335" s="123" t="s">
        <v>45</v>
      </c>
      <c r="V6335" s="123" t="s">
        <v>52</v>
      </c>
      <c r="W6335" s="137">
        <v>16</v>
      </c>
      <c r="X6335" s="136">
        <v>9.16</v>
      </c>
      <c r="Y6335" s="137">
        <v>6750</v>
      </c>
      <c r="Z6335" s="137">
        <f>W6335*Y6335</f>
        <v>108000</v>
      </c>
      <c r="AA6335" s="119">
        <v>7</v>
      </c>
      <c r="AB6335" s="119">
        <v>7</v>
      </c>
      <c r="AC6335" s="137">
        <f>(Z6335*(100-AB6335))/100</f>
        <v>100440</v>
      </c>
      <c r="AD6335" s="137">
        <f>IF(AND(AC6335="",M6334=""),0,IF((AC6335=""),M6334, IF( (M6334=""),AC6335,SUM(AC6334:AC6335)+M6334)))</f>
        <v>624889.80000000005</v>
      </c>
      <c r="AE6335" s="137">
        <f>IF( (X6335=""),AD6335*1,AD6335*(X6335/100) )</f>
        <v>57239.905680000003</v>
      </c>
      <c r="AF6335" s="137">
        <v>0</v>
      </c>
      <c r="AG6335" s="137">
        <v>0</v>
      </c>
      <c r="AH6335" s="137">
        <v>0.02</v>
      </c>
    </row>
    <row r="6336" spans="1:34" s="173" customFormat="1" x14ac:dyDescent="0.55000000000000004">
      <c r="A6336" s="122"/>
      <c r="B6336" s="123">
        <v>2707</v>
      </c>
      <c r="C6336" s="123">
        <v>6725</v>
      </c>
      <c r="D6336" s="135" t="s">
        <v>8718</v>
      </c>
      <c r="E6336" s="123" t="s">
        <v>34</v>
      </c>
      <c r="F6336" s="123">
        <v>15182</v>
      </c>
      <c r="G6336" s="123">
        <v>1</v>
      </c>
      <c r="H6336" s="123">
        <v>0</v>
      </c>
      <c r="I6336" s="136">
        <v>0</v>
      </c>
      <c r="J6336" s="123" t="s">
        <v>38</v>
      </c>
      <c r="K6336" s="137">
        <f>((G6336*400)+(H6336*100))+I6336</f>
        <v>400</v>
      </c>
      <c r="L6336" s="137">
        <v>625</v>
      </c>
      <c r="M6336" s="137">
        <f>K6336*L6336</f>
        <v>250000</v>
      </c>
      <c r="N6336" s="123"/>
      <c r="O6336" s="108"/>
      <c r="P6336" s="138"/>
      <c r="Q6336" s="108"/>
      <c r="R6336" s="108"/>
      <c r="S6336" s="139"/>
      <c r="T6336" s="123"/>
      <c r="U6336" s="123"/>
      <c r="V6336" s="123"/>
      <c r="W6336" s="137"/>
      <c r="X6336" s="136"/>
      <c r="Y6336" s="137"/>
      <c r="Z6336" s="137"/>
      <c r="AA6336" s="119"/>
      <c r="AB6336" s="119"/>
      <c r="AC6336" s="137"/>
      <c r="AD6336" s="137">
        <f>IF(AND(AC6336="",M6336=""),0,IF((AC6336=""),M6336,IF((M6336=""),AC6336,AC6336+M6336)))</f>
        <v>250000</v>
      </c>
      <c r="AE6336" s="137">
        <f>IF( (X6336=""),AD6336*1,AD6336*(X6336/100) )</f>
        <v>250000</v>
      </c>
      <c r="AF6336" s="137">
        <v>50000000</v>
      </c>
      <c r="AG6336" s="137">
        <f>IF((AF6336-AE6336) &gt; 1,0,IF((AF6336-AE6336)&lt;0,AE6336-AF6336,AF6336-AE6336))</f>
        <v>0</v>
      </c>
      <c r="AH6336" s="137">
        <v>0.01</v>
      </c>
    </row>
    <row r="6337" spans="1:34" s="173" customFormat="1" x14ac:dyDescent="0.55000000000000004">
      <c r="A6337" s="122" t="s">
        <v>8713</v>
      </c>
      <c r="B6337" s="123">
        <v>2708</v>
      </c>
      <c r="C6337" s="123">
        <v>10385</v>
      </c>
      <c r="D6337" s="135" t="s">
        <v>8722</v>
      </c>
      <c r="E6337" s="123" t="s">
        <v>34</v>
      </c>
      <c r="F6337" s="123">
        <v>22233</v>
      </c>
      <c r="G6337" s="123">
        <v>1</v>
      </c>
      <c r="H6337" s="123">
        <v>3</v>
      </c>
      <c r="I6337" s="136">
        <v>16</v>
      </c>
      <c r="J6337" s="123" t="s">
        <v>35</v>
      </c>
      <c r="K6337" s="137">
        <f>((G6337*400)+(H6337*100))+I6337</f>
        <v>716</v>
      </c>
      <c r="L6337" s="137">
        <v>625</v>
      </c>
      <c r="M6337" s="137">
        <f>K6337*L6337</f>
        <v>447500</v>
      </c>
      <c r="N6337" s="123">
        <v>1</v>
      </c>
      <c r="O6337" s="108" t="s">
        <v>8711</v>
      </c>
      <c r="P6337" s="138"/>
      <c r="Q6337" s="108" t="s">
        <v>8712</v>
      </c>
      <c r="R6337" s="108" t="s">
        <v>8715</v>
      </c>
      <c r="S6337" s="139"/>
      <c r="T6337" s="123" t="s">
        <v>51</v>
      </c>
      <c r="U6337" s="123" t="s">
        <v>45</v>
      </c>
      <c r="V6337" s="123" t="s">
        <v>52</v>
      </c>
      <c r="W6337" s="137">
        <v>2072.6</v>
      </c>
      <c r="X6337" s="136">
        <v>100</v>
      </c>
      <c r="Y6337" s="137">
        <v>6750</v>
      </c>
      <c r="Z6337" s="137">
        <f>W6337*Y6337</f>
        <v>13990050</v>
      </c>
      <c r="AA6337" s="119">
        <v>7</v>
      </c>
      <c r="AB6337" s="119">
        <v>7</v>
      </c>
      <c r="AC6337" s="137">
        <f>(Z6337*(100-AB6337))/100</f>
        <v>13010746.5</v>
      </c>
      <c r="AD6337" s="137">
        <f>IF(AND(AC6337="",M6337=""),0,IF((AC6337=""),M6337, IF( (M6337=""),AC6337,SUM(AC6337:AC6337)+M6337)))</f>
        <v>13458246.5</v>
      </c>
      <c r="AE6337" s="137">
        <f>IF( (X6337=""),AD6337*1,AD6337*(X6337/100) )</f>
        <v>13458246.5</v>
      </c>
      <c r="AF6337" s="137">
        <v>50000000</v>
      </c>
      <c r="AG6337" s="137">
        <f>IF((AF6337-AE6337) &gt; 1,0,IF((AF6337-AE6337)&lt;0,AE6337-AF6337,AF6337-AE6337))</f>
        <v>0</v>
      </c>
      <c r="AH6337" s="137">
        <v>0.02</v>
      </c>
    </row>
    <row r="6338" spans="1:34" s="173" customFormat="1" x14ac:dyDescent="0.55000000000000004">
      <c r="A6338" s="122"/>
      <c r="B6338" s="123"/>
      <c r="C6338" s="123"/>
      <c r="D6338" s="135"/>
      <c r="E6338" s="123"/>
      <c r="F6338" s="123"/>
      <c r="G6338" s="123"/>
      <c r="H6338" s="123"/>
      <c r="I6338" s="136"/>
      <c r="J6338" s="123"/>
      <c r="K6338" s="137"/>
      <c r="L6338" s="137" t="s">
        <v>63</v>
      </c>
      <c r="M6338" s="137">
        <f>SUM(M6334:M6336)</f>
        <v>281500</v>
      </c>
      <c r="N6338" s="123"/>
      <c r="O6338" s="108"/>
      <c r="P6338" s="138"/>
      <c r="Q6338" s="108"/>
      <c r="R6338" s="108"/>
      <c r="S6338" s="139"/>
      <c r="T6338" s="123"/>
      <c r="U6338" s="123"/>
      <c r="V6338" s="123"/>
      <c r="W6338" s="137"/>
      <c r="X6338" s="136"/>
      <c r="Y6338" s="137"/>
      <c r="Z6338" s="137"/>
      <c r="AA6338" s="119"/>
      <c r="AB6338" s="119"/>
      <c r="AC6338" s="137"/>
      <c r="AD6338" s="137"/>
      <c r="AE6338" s="137">
        <f>SUM(AE6334:AE6336)</f>
        <v>874889.8</v>
      </c>
      <c r="AF6338" s="137"/>
      <c r="AG6338" s="137">
        <f>SUM(AG6334:AG6336)</f>
        <v>31500</v>
      </c>
      <c r="AH6338" s="137"/>
    </row>
    <row r="6339" spans="1:34" s="173" customFormat="1" x14ac:dyDescent="0.55000000000000004">
      <c r="A6339" s="122" t="s">
        <v>8719</v>
      </c>
      <c r="B6339" s="123">
        <v>2709</v>
      </c>
      <c r="C6339" s="123">
        <v>8729</v>
      </c>
      <c r="D6339" s="135" t="s">
        <v>8720</v>
      </c>
      <c r="E6339" s="123" t="s">
        <v>34</v>
      </c>
      <c r="F6339" s="123">
        <v>17525</v>
      </c>
      <c r="G6339" s="123">
        <v>2</v>
      </c>
      <c r="H6339" s="123">
        <v>3</v>
      </c>
      <c r="I6339" s="136">
        <v>44</v>
      </c>
      <c r="J6339" s="123" t="s">
        <v>38</v>
      </c>
      <c r="K6339" s="137">
        <f>((G6339*400)+(H6339*100))+I6339</f>
        <v>1144</v>
      </c>
      <c r="L6339" s="137">
        <v>400</v>
      </c>
      <c r="M6339" s="137">
        <f>K6339*L6339</f>
        <v>457600</v>
      </c>
      <c r="N6339" s="123"/>
      <c r="O6339" s="108"/>
      <c r="P6339" s="138"/>
      <c r="Q6339" s="108"/>
      <c r="R6339" s="108"/>
      <c r="S6339" s="139"/>
      <c r="T6339" s="123"/>
      <c r="U6339" s="123"/>
      <c r="V6339" s="123"/>
      <c r="W6339" s="137"/>
      <c r="X6339" s="136"/>
      <c r="Y6339" s="137"/>
      <c r="Z6339" s="137"/>
      <c r="AA6339" s="119"/>
      <c r="AB6339" s="119"/>
      <c r="AC6339" s="137"/>
      <c r="AD6339" s="137">
        <f>IF(AND(AC6339="",M6339=""),0,IF((AC6339=""),M6339,IF((M6339=""),AC6339,AC6339+M6339)))</f>
        <v>457600</v>
      </c>
      <c r="AE6339" s="137">
        <f>IF( (X6339=""),AD6339*1,AD6339*(X6339/100) )</f>
        <v>457600</v>
      </c>
      <c r="AF6339" s="137">
        <v>50000000</v>
      </c>
      <c r="AG6339" s="137">
        <f>IF((AF6339-AE6339) &gt; 1,0,IF((AF6339-AE6339)&lt;0,AE6339-AF6339,AF6339-AE6339))</f>
        <v>0</v>
      </c>
      <c r="AH6339" s="137">
        <v>0.01</v>
      </c>
    </row>
    <row r="6340" spans="1:34" s="173" customFormat="1" x14ac:dyDescent="0.55000000000000004">
      <c r="A6340" s="122"/>
      <c r="B6340" s="123">
        <v>2710</v>
      </c>
      <c r="C6340" s="123">
        <v>9035</v>
      </c>
      <c r="D6340" s="135" t="s">
        <v>8721</v>
      </c>
      <c r="E6340" s="123" t="s">
        <v>34</v>
      </c>
      <c r="F6340" s="123">
        <v>17837</v>
      </c>
      <c r="G6340" s="123">
        <v>1</v>
      </c>
      <c r="H6340" s="123">
        <v>0</v>
      </c>
      <c r="I6340" s="136">
        <v>87</v>
      </c>
      <c r="J6340" s="123" t="s">
        <v>38</v>
      </c>
      <c r="K6340" s="137">
        <f>((G6340*400)+(H6340*100))+I6340</f>
        <v>487</v>
      </c>
      <c r="L6340" s="137">
        <v>600</v>
      </c>
      <c r="M6340" s="137">
        <f>K6340*L6340</f>
        <v>292200</v>
      </c>
      <c r="N6340" s="123"/>
      <c r="O6340" s="108"/>
      <c r="P6340" s="138"/>
      <c r="Q6340" s="108"/>
      <c r="R6340" s="108"/>
      <c r="S6340" s="139"/>
      <c r="T6340" s="123"/>
      <c r="U6340" s="123"/>
      <c r="V6340" s="123"/>
      <c r="W6340" s="137"/>
      <c r="X6340" s="136"/>
      <c r="Y6340" s="137"/>
      <c r="Z6340" s="137"/>
      <c r="AA6340" s="119"/>
      <c r="AB6340" s="119"/>
      <c r="AC6340" s="137"/>
      <c r="AD6340" s="137">
        <f>IF(AND(AC6340="",M6340=""),0,IF((AC6340=""),M6340,IF((M6340=""),AC6340,AC6340+M6340)))</f>
        <v>292200</v>
      </c>
      <c r="AE6340" s="137">
        <f>IF( (X6340=""),AD6340*1,AD6340*(X6340/100) )</f>
        <v>292200</v>
      </c>
      <c r="AF6340" s="137">
        <v>50000000</v>
      </c>
      <c r="AG6340" s="137">
        <f>IF((AF6340-AE6340) &gt; 1,0,IF((AF6340-AE6340)&lt;0,AE6340-AF6340,AF6340-AE6340))</f>
        <v>0</v>
      </c>
      <c r="AH6340" s="137">
        <v>0.01</v>
      </c>
    </row>
    <row r="6341" spans="1:34" s="173" customFormat="1" x14ac:dyDescent="0.55000000000000004">
      <c r="A6341" s="122"/>
      <c r="B6341" s="123"/>
      <c r="C6341" s="123"/>
      <c r="D6341" s="135"/>
      <c r="E6341" s="123"/>
      <c r="F6341" s="123"/>
      <c r="G6341" s="123"/>
      <c r="H6341" s="123"/>
      <c r="I6341" s="136"/>
      <c r="J6341" s="123"/>
      <c r="K6341" s="137"/>
      <c r="L6341" s="137" t="s">
        <v>63</v>
      </c>
      <c r="M6341" s="137">
        <f>SUM(M6339:M6340)</f>
        <v>749800</v>
      </c>
      <c r="N6341" s="123"/>
      <c r="O6341" s="108"/>
      <c r="P6341" s="138"/>
      <c r="Q6341" s="108"/>
      <c r="R6341" s="108"/>
      <c r="S6341" s="139"/>
      <c r="T6341" s="123"/>
      <c r="U6341" s="123"/>
      <c r="V6341" s="123"/>
      <c r="W6341" s="137"/>
      <c r="X6341" s="136"/>
      <c r="Y6341" s="137"/>
      <c r="Z6341" s="137"/>
      <c r="AA6341" s="119"/>
      <c r="AB6341" s="119"/>
      <c r="AC6341" s="137"/>
      <c r="AD6341" s="137"/>
      <c r="AE6341" s="137">
        <f>SUM(AE6339:AE6340)</f>
        <v>749800</v>
      </c>
      <c r="AF6341" s="137"/>
      <c r="AG6341" s="137">
        <f>SUM(AG6339:AG6340)</f>
        <v>0</v>
      </c>
      <c r="AH6341" s="137"/>
    </row>
    <row r="6342" spans="1:34" s="173" customFormat="1" x14ac:dyDescent="0.55000000000000004">
      <c r="A6342" s="122" t="s">
        <v>8726</v>
      </c>
      <c r="B6342" s="123">
        <v>2711</v>
      </c>
      <c r="C6342" s="123">
        <v>8120</v>
      </c>
      <c r="D6342" s="135" t="s">
        <v>8727</v>
      </c>
      <c r="E6342" s="123" t="s">
        <v>34</v>
      </c>
      <c r="F6342" s="123">
        <v>15849</v>
      </c>
      <c r="G6342" s="123">
        <v>0</v>
      </c>
      <c r="H6342" s="123">
        <v>2</v>
      </c>
      <c r="I6342" s="136">
        <v>7</v>
      </c>
      <c r="J6342" s="123" t="s">
        <v>38</v>
      </c>
      <c r="K6342" s="137">
        <f>((G6342*400)+(H6342*100))+I6342</f>
        <v>207</v>
      </c>
      <c r="L6342" s="137">
        <v>800</v>
      </c>
      <c r="M6342" s="137">
        <f>K6342*L6342</f>
        <v>165600</v>
      </c>
      <c r="N6342" s="123"/>
      <c r="O6342" s="108"/>
      <c r="P6342" s="138"/>
      <c r="Q6342" s="108"/>
      <c r="R6342" s="108"/>
      <c r="S6342" s="139"/>
      <c r="T6342" s="123"/>
      <c r="U6342" s="123"/>
      <c r="V6342" s="123"/>
      <c r="W6342" s="137"/>
      <c r="X6342" s="136"/>
      <c r="Y6342" s="137"/>
      <c r="Z6342" s="137"/>
      <c r="AA6342" s="119"/>
      <c r="AB6342" s="119"/>
      <c r="AC6342" s="137"/>
      <c r="AD6342" s="137">
        <f>IF(AND(AC6342="",M6342=""),0,IF((AC6342=""),M6342,IF((M6342=""),AC6342,AC6342+M6342)))</f>
        <v>165600</v>
      </c>
      <c r="AE6342" s="137">
        <f>IF( (X6342=""),AD6342*1,AD6342*(X6342/100) )</f>
        <v>165600</v>
      </c>
      <c r="AF6342" s="137">
        <v>50000000</v>
      </c>
      <c r="AG6342" s="137">
        <f>IF((AF6342-AE6342) &gt; 1,0,IF((AF6342-AE6342)&lt;0,AE6342-AF6342,AF6342-AE6342))</f>
        <v>0</v>
      </c>
      <c r="AH6342" s="137">
        <v>0.01</v>
      </c>
    </row>
    <row r="6343" spans="1:34" s="173" customFormat="1" x14ac:dyDescent="0.55000000000000004">
      <c r="A6343" s="122"/>
      <c r="B6343" s="123"/>
      <c r="C6343" s="123"/>
      <c r="D6343" s="135"/>
      <c r="E6343" s="123"/>
      <c r="F6343" s="123"/>
      <c r="G6343" s="123"/>
      <c r="H6343" s="123"/>
      <c r="I6343" s="136"/>
      <c r="J6343" s="123"/>
      <c r="K6343" s="137"/>
      <c r="L6343" s="137" t="s">
        <v>63</v>
      </c>
      <c r="M6343" s="137">
        <f>SUM(M6342:M6342)</f>
        <v>165600</v>
      </c>
      <c r="N6343" s="123"/>
      <c r="O6343" s="108"/>
      <c r="P6343" s="138"/>
      <c r="Q6343" s="108"/>
      <c r="R6343" s="108"/>
      <c r="S6343" s="139"/>
      <c r="T6343" s="123"/>
      <c r="U6343" s="123"/>
      <c r="V6343" s="123"/>
      <c r="W6343" s="137"/>
      <c r="X6343" s="136"/>
      <c r="Y6343" s="137"/>
      <c r="Z6343" s="137"/>
      <c r="AA6343" s="119"/>
      <c r="AB6343" s="119"/>
      <c r="AC6343" s="137"/>
      <c r="AD6343" s="137"/>
      <c r="AE6343" s="137">
        <f>SUM(AE6342:AE6342)</f>
        <v>165600</v>
      </c>
      <c r="AF6343" s="137"/>
      <c r="AG6343" s="137">
        <f>SUM(AG6342:AG6342)</f>
        <v>0</v>
      </c>
      <c r="AH6343" s="137"/>
    </row>
    <row r="6344" spans="1:34" s="173" customFormat="1" x14ac:dyDescent="0.55000000000000004">
      <c r="A6344" s="122" t="s">
        <v>8730</v>
      </c>
      <c r="B6344" s="123">
        <v>2712</v>
      </c>
      <c r="C6344" s="123">
        <v>5766</v>
      </c>
      <c r="D6344" s="135" t="s">
        <v>8731</v>
      </c>
      <c r="E6344" s="123" t="s">
        <v>34</v>
      </c>
      <c r="F6344" s="123">
        <v>2413</v>
      </c>
      <c r="G6344" s="123">
        <v>0</v>
      </c>
      <c r="H6344" s="123">
        <v>2</v>
      </c>
      <c r="I6344" s="136">
        <v>60</v>
      </c>
      <c r="J6344" s="123" t="s">
        <v>35</v>
      </c>
      <c r="K6344" s="137">
        <f>((G6344*400)+(H6344*100))+I6344</f>
        <v>260</v>
      </c>
      <c r="L6344" s="137">
        <v>2425</v>
      </c>
      <c r="M6344" s="137">
        <f>K6344*L6344</f>
        <v>630500</v>
      </c>
      <c r="N6344" s="123">
        <v>1</v>
      </c>
      <c r="O6344" s="108" t="s">
        <v>8728</v>
      </c>
      <c r="P6344" s="138">
        <v>3570800004604</v>
      </c>
      <c r="Q6344" s="108" t="s">
        <v>8729</v>
      </c>
      <c r="R6344" s="108" t="s">
        <v>8732</v>
      </c>
      <c r="S6344" s="139" t="s">
        <v>8733</v>
      </c>
      <c r="T6344" s="123" t="s">
        <v>51</v>
      </c>
      <c r="U6344" s="123" t="s">
        <v>227</v>
      </c>
      <c r="V6344" s="123" t="s">
        <v>52</v>
      </c>
      <c r="W6344" s="137">
        <v>704</v>
      </c>
      <c r="X6344" s="136">
        <v>94.56</v>
      </c>
      <c r="Y6344" s="137">
        <v>6750</v>
      </c>
      <c r="Z6344" s="137">
        <f>W6344*Y6344</f>
        <v>4752000</v>
      </c>
      <c r="AA6344" s="119">
        <v>6</v>
      </c>
      <c r="AB6344" s="119">
        <v>14</v>
      </c>
      <c r="AC6344" s="137">
        <f>(Z6344*(100-AB6344))/100</f>
        <v>4086720</v>
      </c>
      <c r="AD6344" s="137">
        <f>IF(AND(AC6344="",M6344=""),0,IF((AC6344=""),M6344, IF( (M6344=""),AC6344,SUM(AC6344:AC6347)+M6344)))</f>
        <v>4794634.4000000004</v>
      </c>
      <c r="AE6344" s="137">
        <f>IF( (X6344=""),AD6344*1,AD6344*(X6344/100) )</f>
        <v>4533806.2886399999</v>
      </c>
      <c r="AF6344" s="137">
        <v>50000000</v>
      </c>
      <c r="AG6344" s="137">
        <f>IF((AF6344-AE6344) &gt; 1,0,IF((AF6344-AE6344)&lt;0,AE6344-AF6344,AF6344-AE6344))</f>
        <v>0</v>
      </c>
      <c r="AH6344" s="137">
        <v>0.02</v>
      </c>
    </row>
    <row r="6345" spans="1:34" s="173" customFormat="1" x14ac:dyDescent="0.55000000000000004">
      <c r="A6345" s="122"/>
      <c r="B6345" s="123"/>
      <c r="C6345" s="123"/>
      <c r="D6345" s="135"/>
      <c r="E6345" s="123"/>
      <c r="F6345" s="123"/>
      <c r="G6345" s="123"/>
      <c r="H6345" s="123"/>
      <c r="I6345" s="136"/>
      <c r="J6345" s="123"/>
      <c r="K6345" s="137"/>
      <c r="L6345" s="137"/>
      <c r="M6345" s="137"/>
      <c r="N6345" s="123">
        <v>2</v>
      </c>
      <c r="O6345" s="108" t="s">
        <v>8728</v>
      </c>
      <c r="P6345" s="138">
        <v>3570800004604</v>
      </c>
      <c r="Q6345" s="108" t="s">
        <v>8729</v>
      </c>
      <c r="R6345" s="108" t="s">
        <v>8732</v>
      </c>
      <c r="S6345" s="139" t="s">
        <v>8734</v>
      </c>
      <c r="T6345" s="123" t="s">
        <v>343</v>
      </c>
      <c r="U6345" s="123" t="s">
        <v>74</v>
      </c>
      <c r="V6345" s="123" t="s">
        <v>52</v>
      </c>
      <c r="W6345" s="137">
        <v>17.28</v>
      </c>
      <c r="X6345" s="136">
        <v>2.3199999999999998</v>
      </c>
      <c r="Y6345" s="137">
        <v>5600</v>
      </c>
      <c r="Z6345" s="137">
        <f>W6345*Y6345</f>
        <v>96768</v>
      </c>
      <c r="AA6345" s="119">
        <v>6</v>
      </c>
      <c r="AB6345" s="119">
        <v>20</v>
      </c>
      <c r="AC6345" s="137">
        <f>(Z6345*(100-AB6345))/100</f>
        <v>77414.399999999994</v>
      </c>
      <c r="AD6345" s="137">
        <f>IF(AND(AC6345="",M6344=""),0,IF((AC6345=""),M6344, IF( (M6344=""),AC6345,SUM(AC6344:AC6347)+M6344)))</f>
        <v>4794634.4000000004</v>
      </c>
      <c r="AE6345" s="137">
        <f>IF( (X6345=""),AD6345*1,AD6345*(X6345/100) )</f>
        <v>111235.51807999999</v>
      </c>
      <c r="AF6345" s="137">
        <v>50000000</v>
      </c>
      <c r="AG6345" s="137">
        <f>IF((AF6345-AE6345) &gt; 1,0,IF((AF6345-AE6345)&lt;0,AE6345-AF6345,AF6345-AE6345))</f>
        <v>0</v>
      </c>
      <c r="AH6345" s="137">
        <v>0.02</v>
      </c>
    </row>
    <row r="6346" spans="1:34" s="173" customFormat="1" x14ac:dyDescent="0.55000000000000004">
      <c r="A6346" s="122"/>
      <c r="B6346" s="123"/>
      <c r="C6346" s="123"/>
      <c r="D6346" s="135"/>
      <c r="E6346" s="123"/>
      <c r="F6346" s="123"/>
      <c r="G6346" s="123"/>
      <c r="H6346" s="123"/>
      <c r="I6346" s="136"/>
      <c r="J6346" s="123"/>
      <c r="K6346" s="137"/>
      <c r="L6346" s="137"/>
      <c r="M6346" s="137"/>
      <c r="N6346" s="123">
        <v>3</v>
      </c>
      <c r="O6346" s="108" t="s">
        <v>8728</v>
      </c>
      <c r="P6346" s="138">
        <v>3570800004604</v>
      </c>
      <c r="Q6346" s="108" t="s">
        <v>8729</v>
      </c>
      <c r="R6346" s="108" t="s">
        <v>8732</v>
      </c>
      <c r="S6346" s="139" t="s">
        <v>8735</v>
      </c>
      <c r="T6346" s="123" t="s">
        <v>55</v>
      </c>
      <c r="U6346" s="123" t="s">
        <v>74</v>
      </c>
      <c r="V6346" s="123" t="s">
        <v>52</v>
      </c>
      <c r="W6346" s="137">
        <v>23.22</v>
      </c>
      <c r="X6346" s="136">
        <v>3.12</v>
      </c>
      <c r="Y6346" s="137">
        <v>0</v>
      </c>
      <c r="Z6346" s="137">
        <f>W6346*Y6346</f>
        <v>0</v>
      </c>
      <c r="AA6346" s="119">
        <v>5</v>
      </c>
      <c r="AB6346" s="119">
        <v>20</v>
      </c>
      <c r="AC6346" s="137">
        <f>(Z6346*(100-AB6346))/100</f>
        <v>0</v>
      </c>
      <c r="AD6346" s="137">
        <f>IF(AND(AC6346="",M6344=""),0,IF((AC6346=""),M6344, IF( (M6344=""),AC6346,SUM(AC6344:AC6347)+M6344)))</f>
        <v>4794634.4000000004</v>
      </c>
      <c r="AE6346" s="137">
        <f>IF( (X6346=""),AD6346*1,AD6346*(X6346/100) )</f>
        <v>149592.59328000003</v>
      </c>
      <c r="AF6346" s="137">
        <v>50000000</v>
      </c>
      <c r="AG6346" s="137">
        <f>IF((AF6346-AE6346) &gt; 1,0,IF((AF6346-AE6346)&lt;0,AE6346-AF6346,AF6346-AE6346))</f>
        <v>0</v>
      </c>
      <c r="AH6346" s="137">
        <v>0.02</v>
      </c>
    </row>
    <row r="6347" spans="1:34" s="173" customFormat="1" x14ac:dyDescent="0.55000000000000004">
      <c r="A6347" s="122"/>
      <c r="B6347" s="123"/>
      <c r="C6347" s="123"/>
      <c r="D6347" s="135"/>
      <c r="E6347" s="123"/>
      <c r="F6347" s="123"/>
      <c r="G6347" s="123"/>
      <c r="H6347" s="123"/>
      <c r="I6347" s="136"/>
      <c r="J6347" s="123"/>
      <c r="K6347" s="137"/>
      <c r="L6347" s="137" t="s">
        <v>63</v>
      </c>
      <c r="M6347" s="137">
        <f>SUM(M6344:M6346)</f>
        <v>630500</v>
      </c>
      <c r="N6347" s="123"/>
      <c r="O6347" s="108"/>
      <c r="P6347" s="138"/>
      <c r="Q6347" s="108"/>
      <c r="R6347" s="108"/>
      <c r="S6347" s="139"/>
      <c r="T6347" s="123"/>
      <c r="U6347" s="123"/>
      <c r="V6347" s="123"/>
      <c r="W6347" s="137"/>
      <c r="X6347" s="136"/>
      <c r="Y6347" s="137"/>
      <c r="Z6347" s="137"/>
      <c r="AA6347" s="119"/>
      <c r="AB6347" s="119"/>
      <c r="AC6347" s="137"/>
      <c r="AD6347" s="137"/>
      <c r="AE6347" s="137">
        <f>SUM(AE6344:AE6346)</f>
        <v>4794634.3999999994</v>
      </c>
      <c r="AF6347" s="137"/>
      <c r="AG6347" s="137">
        <f>SUM(AG6344:AG6346)</f>
        <v>0</v>
      </c>
      <c r="AH6347" s="137"/>
    </row>
    <row r="6348" spans="1:34" s="99" customFormat="1" x14ac:dyDescent="0.55000000000000004">
      <c r="A6348" s="107" t="s">
        <v>8736</v>
      </c>
      <c r="B6348" s="102">
        <v>2713</v>
      </c>
      <c r="C6348" s="102">
        <v>10603</v>
      </c>
      <c r="D6348" s="90"/>
      <c r="E6348" s="102" t="s">
        <v>67</v>
      </c>
      <c r="F6348" s="340">
        <v>1204</v>
      </c>
      <c r="G6348" s="102">
        <v>5</v>
      </c>
      <c r="H6348" s="102">
        <v>1</v>
      </c>
      <c r="I6348" s="98">
        <v>41</v>
      </c>
      <c r="J6348" s="102" t="s">
        <v>38</v>
      </c>
      <c r="K6348" s="94">
        <f t="shared" ref="K6348:K6373" si="616">((G6348*400)+(H6348*100))+I6348</f>
        <v>2141</v>
      </c>
      <c r="L6348" s="94">
        <v>325</v>
      </c>
      <c r="M6348" s="94">
        <f t="shared" ref="M6348:M6373" si="617">K6348*L6348</f>
        <v>695825</v>
      </c>
      <c r="N6348" s="102"/>
      <c r="O6348" s="111"/>
      <c r="P6348" s="96"/>
      <c r="Q6348" s="111"/>
      <c r="R6348" s="111"/>
      <c r="S6348" s="97"/>
      <c r="T6348" s="102"/>
      <c r="U6348" s="102"/>
      <c r="V6348" s="102"/>
      <c r="W6348" s="94"/>
      <c r="X6348" s="98"/>
      <c r="Y6348" s="94"/>
      <c r="Z6348" s="94"/>
      <c r="AA6348" s="89"/>
      <c r="AB6348" s="89"/>
      <c r="AC6348" s="94"/>
      <c r="AD6348" s="94">
        <f t="shared" ref="AD6348:AD6373" si="618">IF(AND(AC6348="",M6348=""),0,IF((AC6348=""),M6348,IF((M6348=""),AC6348,AC6348+M6348)))</f>
        <v>695825</v>
      </c>
      <c r="AE6348" s="94">
        <f t="shared" ref="AE6348:AE6373" si="619">IF( (X6348=""),AD6348*1,AD6348*(X6348/100) )</f>
        <v>695825</v>
      </c>
      <c r="AF6348" s="94">
        <v>0</v>
      </c>
      <c r="AG6348" s="94">
        <f t="shared" ref="AG6348:AG6373" si="620">IF((AF6348-AE6348) &gt; 1,0,IF((AF6348-AE6348)&lt;0,AE6348-AF6348,AF6348-AE6348))</f>
        <v>695825</v>
      </c>
      <c r="AH6348" s="94">
        <v>0.01</v>
      </c>
    </row>
    <row r="6349" spans="1:34" s="99" customFormat="1" x14ac:dyDescent="0.55000000000000004">
      <c r="A6349" s="107"/>
      <c r="B6349" s="102">
        <v>2174</v>
      </c>
      <c r="C6349" s="102">
        <v>9193</v>
      </c>
      <c r="D6349" s="90" t="s">
        <v>8737</v>
      </c>
      <c r="E6349" s="102" t="s">
        <v>67</v>
      </c>
      <c r="F6349" s="340">
        <v>2468</v>
      </c>
      <c r="G6349" s="102">
        <v>4</v>
      </c>
      <c r="H6349" s="102">
        <v>2</v>
      </c>
      <c r="I6349" s="98">
        <v>30</v>
      </c>
      <c r="J6349" s="102" t="s">
        <v>38</v>
      </c>
      <c r="K6349" s="94">
        <f t="shared" si="616"/>
        <v>1830</v>
      </c>
      <c r="L6349" s="94">
        <v>250</v>
      </c>
      <c r="M6349" s="94">
        <f t="shared" si="617"/>
        <v>457500</v>
      </c>
      <c r="N6349" s="102"/>
      <c r="O6349" s="111"/>
      <c r="P6349" s="96"/>
      <c r="Q6349" s="111"/>
      <c r="R6349" s="111"/>
      <c r="S6349" s="97"/>
      <c r="T6349" s="102"/>
      <c r="U6349" s="102"/>
      <c r="V6349" s="102"/>
      <c r="W6349" s="94"/>
      <c r="X6349" s="98"/>
      <c r="Y6349" s="94"/>
      <c r="Z6349" s="94"/>
      <c r="AA6349" s="89"/>
      <c r="AB6349" s="89"/>
      <c r="AC6349" s="94"/>
      <c r="AD6349" s="94">
        <f t="shared" si="618"/>
        <v>457500</v>
      </c>
      <c r="AE6349" s="94">
        <f t="shared" si="619"/>
        <v>457500</v>
      </c>
      <c r="AF6349" s="94">
        <v>0</v>
      </c>
      <c r="AG6349" s="94">
        <f t="shared" si="620"/>
        <v>457500</v>
      </c>
      <c r="AH6349" s="94">
        <v>0.01</v>
      </c>
    </row>
    <row r="6350" spans="1:34" s="99" customFormat="1" x14ac:dyDescent="0.55000000000000004">
      <c r="A6350" s="107"/>
      <c r="B6350" s="102">
        <v>2715</v>
      </c>
      <c r="C6350" s="102">
        <v>9192</v>
      </c>
      <c r="D6350" s="90" t="s">
        <v>8738</v>
      </c>
      <c r="E6350" s="102" t="s">
        <v>67</v>
      </c>
      <c r="F6350" s="340">
        <v>2471</v>
      </c>
      <c r="G6350" s="102">
        <v>1</v>
      </c>
      <c r="H6350" s="102">
        <v>3</v>
      </c>
      <c r="I6350" s="98">
        <v>63</v>
      </c>
      <c r="J6350" s="102" t="s">
        <v>38</v>
      </c>
      <c r="K6350" s="94">
        <f t="shared" si="616"/>
        <v>763</v>
      </c>
      <c r="L6350" s="94">
        <v>325</v>
      </c>
      <c r="M6350" s="94">
        <f t="shared" si="617"/>
        <v>247975</v>
      </c>
      <c r="N6350" s="102"/>
      <c r="O6350" s="111"/>
      <c r="P6350" s="96"/>
      <c r="Q6350" s="111"/>
      <c r="R6350" s="111"/>
      <c r="S6350" s="97"/>
      <c r="T6350" s="102"/>
      <c r="U6350" s="102"/>
      <c r="V6350" s="102"/>
      <c r="W6350" s="94"/>
      <c r="X6350" s="98"/>
      <c r="Y6350" s="94"/>
      <c r="Z6350" s="94"/>
      <c r="AA6350" s="89"/>
      <c r="AB6350" s="89"/>
      <c r="AC6350" s="94"/>
      <c r="AD6350" s="94">
        <f t="shared" si="618"/>
        <v>247975</v>
      </c>
      <c r="AE6350" s="94">
        <f t="shared" si="619"/>
        <v>247975</v>
      </c>
      <c r="AF6350" s="94">
        <v>0</v>
      </c>
      <c r="AG6350" s="94">
        <f t="shared" si="620"/>
        <v>247975</v>
      </c>
      <c r="AH6350" s="94">
        <v>0.01</v>
      </c>
    </row>
    <row r="6351" spans="1:34" s="99" customFormat="1" x14ac:dyDescent="0.55000000000000004">
      <c r="A6351" s="107"/>
      <c r="B6351" s="102">
        <v>2716</v>
      </c>
      <c r="C6351" s="102">
        <v>9188</v>
      </c>
      <c r="D6351" s="90" t="s">
        <v>8739</v>
      </c>
      <c r="E6351" s="102" t="s">
        <v>67</v>
      </c>
      <c r="F6351" s="340">
        <v>2472</v>
      </c>
      <c r="G6351" s="102">
        <v>6</v>
      </c>
      <c r="H6351" s="102">
        <v>0</v>
      </c>
      <c r="I6351" s="98">
        <v>76</v>
      </c>
      <c r="J6351" s="102" t="s">
        <v>38</v>
      </c>
      <c r="K6351" s="94">
        <f t="shared" si="616"/>
        <v>2476</v>
      </c>
      <c r="L6351" s="94">
        <v>325</v>
      </c>
      <c r="M6351" s="94">
        <f t="shared" si="617"/>
        <v>804700</v>
      </c>
      <c r="N6351" s="102"/>
      <c r="O6351" s="111"/>
      <c r="P6351" s="96"/>
      <c r="Q6351" s="111"/>
      <c r="R6351" s="111"/>
      <c r="S6351" s="97"/>
      <c r="T6351" s="102"/>
      <c r="U6351" s="102"/>
      <c r="V6351" s="102"/>
      <c r="W6351" s="94"/>
      <c r="X6351" s="98"/>
      <c r="Y6351" s="94"/>
      <c r="Z6351" s="94"/>
      <c r="AA6351" s="89"/>
      <c r="AB6351" s="89"/>
      <c r="AC6351" s="94"/>
      <c r="AD6351" s="94">
        <f t="shared" si="618"/>
        <v>804700</v>
      </c>
      <c r="AE6351" s="94">
        <f t="shared" si="619"/>
        <v>804700</v>
      </c>
      <c r="AF6351" s="94">
        <v>0</v>
      </c>
      <c r="AG6351" s="94">
        <f t="shared" si="620"/>
        <v>804700</v>
      </c>
      <c r="AH6351" s="94">
        <v>0.01</v>
      </c>
    </row>
    <row r="6352" spans="1:34" s="99" customFormat="1" x14ac:dyDescent="0.55000000000000004">
      <c r="A6352" s="107"/>
      <c r="B6352" s="102">
        <v>2717</v>
      </c>
      <c r="C6352" s="102">
        <v>9187</v>
      </c>
      <c r="D6352" s="90" t="s">
        <v>8740</v>
      </c>
      <c r="E6352" s="102" t="s">
        <v>67</v>
      </c>
      <c r="F6352" s="340">
        <v>2473</v>
      </c>
      <c r="G6352" s="102">
        <v>4</v>
      </c>
      <c r="H6352" s="102">
        <v>3</v>
      </c>
      <c r="I6352" s="98">
        <v>60</v>
      </c>
      <c r="J6352" s="102" t="s">
        <v>38</v>
      </c>
      <c r="K6352" s="94">
        <f t="shared" si="616"/>
        <v>1960</v>
      </c>
      <c r="L6352" s="94">
        <v>325</v>
      </c>
      <c r="M6352" s="94">
        <f t="shared" si="617"/>
        <v>637000</v>
      </c>
      <c r="N6352" s="102"/>
      <c r="O6352" s="111"/>
      <c r="P6352" s="96"/>
      <c r="Q6352" s="111"/>
      <c r="R6352" s="111"/>
      <c r="S6352" s="97"/>
      <c r="T6352" s="102"/>
      <c r="U6352" s="102"/>
      <c r="V6352" s="102"/>
      <c r="W6352" s="94"/>
      <c r="X6352" s="98"/>
      <c r="Y6352" s="94"/>
      <c r="Z6352" s="94"/>
      <c r="AA6352" s="89"/>
      <c r="AB6352" s="89"/>
      <c r="AC6352" s="94"/>
      <c r="AD6352" s="94">
        <f t="shared" si="618"/>
        <v>637000</v>
      </c>
      <c r="AE6352" s="94">
        <f t="shared" si="619"/>
        <v>637000</v>
      </c>
      <c r="AF6352" s="94">
        <v>0</v>
      </c>
      <c r="AG6352" s="94">
        <f t="shared" si="620"/>
        <v>637000</v>
      </c>
      <c r="AH6352" s="94">
        <v>0.01</v>
      </c>
    </row>
    <row r="6353" spans="1:34" s="99" customFormat="1" x14ac:dyDescent="0.55000000000000004">
      <c r="A6353" s="107"/>
      <c r="B6353" s="102">
        <v>2718</v>
      </c>
      <c r="C6353" s="102">
        <v>9184</v>
      </c>
      <c r="D6353" s="90" t="s">
        <v>8741</v>
      </c>
      <c r="E6353" s="102" t="s">
        <v>67</v>
      </c>
      <c r="F6353" s="340">
        <v>2477</v>
      </c>
      <c r="G6353" s="102">
        <v>1</v>
      </c>
      <c r="H6353" s="102">
        <v>2</v>
      </c>
      <c r="I6353" s="98">
        <v>33</v>
      </c>
      <c r="J6353" s="102" t="s">
        <v>38</v>
      </c>
      <c r="K6353" s="94">
        <f t="shared" si="616"/>
        <v>633</v>
      </c>
      <c r="L6353" s="94">
        <v>325</v>
      </c>
      <c r="M6353" s="94">
        <f t="shared" si="617"/>
        <v>205725</v>
      </c>
      <c r="N6353" s="102"/>
      <c r="O6353" s="111"/>
      <c r="P6353" s="96"/>
      <c r="Q6353" s="111"/>
      <c r="R6353" s="111"/>
      <c r="S6353" s="97"/>
      <c r="T6353" s="102"/>
      <c r="U6353" s="102"/>
      <c r="V6353" s="102"/>
      <c r="W6353" s="94"/>
      <c r="X6353" s="98"/>
      <c r="Y6353" s="94"/>
      <c r="Z6353" s="94"/>
      <c r="AA6353" s="89"/>
      <c r="AB6353" s="89"/>
      <c r="AC6353" s="94"/>
      <c r="AD6353" s="94">
        <f t="shared" si="618"/>
        <v>205725</v>
      </c>
      <c r="AE6353" s="94">
        <f t="shared" si="619"/>
        <v>205725</v>
      </c>
      <c r="AF6353" s="94">
        <v>0</v>
      </c>
      <c r="AG6353" s="94">
        <f t="shared" si="620"/>
        <v>205725</v>
      </c>
      <c r="AH6353" s="94">
        <v>0.01</v>
      </c>
    </row>
    <row r="6354" spans="1:34" s="99" customFormat="1" x14ac:dyDescent="0.55000000000000004">
      <c r="A6354" s="107"/>
      <c r="B6354" s="102">
        <v>2719</v>
      </c>
      <c r="C6354" s="102">
        <v>9190</v>
      </c>
      <c r="D6354" s="90" t="s">
        <v>8742</v>
      </c>
      <c r="E6354" s="102" t="s">
        <v>67</v>
      </c>
      <c r="F6354" s="340">
        <v>2479</v>
      </c>
      <c r="G6354" s="102">
        <v>2</v>
      </c>
      <c r="H6354" s="102">
        <v>0</v>
      </c>
      <c r="I6354" s="98">
        <v>60</v>
      </c>
      <c r="J6354" s="102" t="s">
        <v>38</v>
      </c>
      <c r="K6354" s="94">
        <f t="shared" si="616"/>
        <v>860</v>
      </c>
      <c r="L6354" s="94">
        <v>325</v>
      </c>
      <c r="M6354" s="94">
        <f t="shared" si="617"/>
        <v>279500</v>
      </c>
      <c r="N6354" s="102"/>
      <c r="O6354" s="111"/>
      <c r="P6354" s="96"/>
      <c r="Q6354" s="111"/>
      <c r="R6354" s="111"/>
      <c r="S6354" s="97"/>
      <c r="T6354" s="102"/>
      <c r="U6354" s="102"/>
      <c r="V6354" s="102"/>
      <c r="W6354" s="94"/>
      <c r="X6354" s="98"/>
      <c r="Y6354" s="94"/>
      <c r="Z6354" s="94"/>
      <c r="AA6354" s="89"/>
      <c r="AB6354" s="89"/>
      <c r="AC6354" s="94"/>
      <c r="AD6354" s="94">
        <f t="shared" si="618"/>
        <v>279500</v>
      </c>
      <c r="AE6354" s="94">
        <f t="shared" si="619"/>
        <v>279500</v>
      </c>
      <c r="AF6354" s="94">
        <v>0</v>
      </c>
      <c r="AG6354" s="94">
        <f t="shared" si="620"/>
        <v>279500</v>
      </c>
      <c r="AH6354" s="94">
        <v>0.01</v>
      </c>
    </row>
    <row r="6355" spans="1:34" s="99" customFormat="1" x14ac:dyDescent="0.55000000000000004">
      <c r="A6355" s="107"/>
      <c r="B6355" s="102">
        <v>2720</v>
      </c>
      <c r="C6355" s="102">
        <v>9191</v>
      </c>
      <c r="D6355" s="90" t="s">
        <v>8743</v>
      </c>
      <c r="E6355" s="102" t="s">
        <v>67</v>
      </c>
      <c r="F6355" s="340">
        <v>2480</v>
      </c>
      <c r="G6355" s="102">
        <v>1</v>
      </c>
      <c r="H6355" s="102">
        <v>2</v>
      </c>
      <c r="I6355" s="98">
        <v>10</v>
      </c>
      <c r="J6355" s="102" t="s">
        <v>38</v>
      </c>
      <c r="K6355" s="94">
        <f t="shared" si="616"/>
        <v>610</v>
      </c>
      <c r="L6355" s="94">
        <v>325</v>
      </c>
      <c r="M6355" s="94">
        <f t="shared" si="617"/>
        <v>198250</v>
      </c>
      <c r="N6355" s="102"/>
      <c r="O6355" s="111"/>
      <c r="P6355" s="96"/>
      <c r="Q6355" s="111"/>
      <c r="R6355" s="111"/>
      <c r="S6355" s="97"/>
      <c r="T6355" s="102"/>
      <c r="U6355" s="102"/>
      <c r="V6355" s="102"/>
      <c r="W6355" s="94"/>
      <c r="X6355" s="98"/>
      <c r="Y6355" s="94"/>
      <c r="Z6355" s="94"/>
      <c r="AA6355" s="89"/>
      <c r="AB6355" s="89"/>
      <c r="AC6355" s="94"/>
      <c r="AD6355" s="94">
        <f t="shared" si="618"/>
        <v>198250</v>
      </c>
      <c r="AE6355" s="94">
        <f t="shared" si="619"/>
        <v>198250</v>
      </c>
      <c r="AF6355" s="94">
        <v>0</v>
      </c>
      <c r="AG6355" s="94">
        <f t="shared" si="620"/>
        <v>198250</v>
      </c>
      <c r="AH6355" s="94">
        <v>0.01</v>
      </c>
    </row>
    <row r="6356" spans="1:34" s="99" customFormat="1" x14ac:dyDescent="0.55000000000000004">
      <c r="A6356" s="107"/>
      <c r="B6356" s="102">
        <v>2721</v>
      </c>
      <c r="C6356" s="102">
        <v>9159</v>
      </c>
      <c r="D6356" s="90" t="s">
        <v>8744</v>
      </c>
      <c r="E6356" s="102" t="s">
        <v>34</v>
      </c>
      <c r="F6356" s="102">
        <v>3655</v>
      </c>
      <c r="G6356" s="102">
        <v>6</v>
      </c>
      <c r="H6356" s="102">
        <v>3</v>
      </c>
      <c r="I6356" s="98">
        <v>15</v>
      </c>
      <c r="J6356" s="102" t="s">
        <v>38</v>
      </c>
      <c r="K6356" s="94">
        <f t="shared" si="616"/>
        <v>2715</v>
      </c>
      <c r="L6356" s="94">
        <v>250</v>
      </c>
      <c r="M6356" s="94">
        <f t="shared" si="617"/>
        <v>678750</v>
      </c>
      <c r="N6356" s="102"/>
      <c r="O6356" s="111"/>
      <c r="P6356" s="96"/>
      <c r="Q6356" s="111"/>
      <c r="R6356" s="111"/>
      <c r="S6356" s="97"/>
      <c r="T6356" s="102"/>
      <c r="U6356" s="102"/>
      <c r="V6356" s="102"/>
      <c r="W6356" s="94"/>
      <c r="X6356" s="98"/>
      <c r="Y6356" s="94"/>
      <c r="Z6356" s="94"/>
      <c r="AA6356" s="89"/>
      <c r="AB6356" s="89"/>
      <c r="AC6356" s="94"/>
      <c r="AD6356" s="94">
        <f t="shared" si="618"/>
        <v>678750</v>
      </c>
      <c r="AE6356" s="94">
        <f t="shared" si="619"/>
        <v>678750</v>
      </c>
      <c r="AF6356" s="94">
        <v>0</v>
      </c>
      <c r="AG6356" s="94">
        <f t="shared" si="620"/>
        <v>678750</v>
      </c>
      <c r="AH6356" s="94">
        <v>0.01</v>
      </c>
    </row>
    <row r="6357" spans="1:34" s="99" customFormat="1" x14ac:dyDescent="0.55000000000000004">
      <c r="A6357" s="107"/>
      <c r="B6357" s="102">
        <v>2722</v>
      </c>
      <c r="C6357" s="102">
        <v>9164</v>
      </c>
      <c r="D6357" s="90" t="s">
        <v>8745</v>
      </c>
      <c r="E6357" s="102" t="s">
        <v>34</v>
      </c>
      <c r="F6357" s="102">
        <v>3656</v>
      </c>
      <c r="G6357" s="102">
        <v>14</v>
      </c>
      <c r="H6357" s="102">
        <v>1</v>
      </c>
      <c r="I6357" s="98">
        <v>41</v>
      </c>
      <c r="J6357" s="102" t="s">
        <v>38</v>
      </c>
      <c r="K6357" s="94">
        <f t="shared" si="616"/>
        <v>5741</v>
      </c>
      <c r="L6357" s="94">
        <v>325</v>
      </c>
      <c r="M6357" s="94">
        <f t="shared" si="617"/>
        <v>1865825</v>
      </c>
      <c r="N6357" s="102"/>
      <c r="O6357" s="111"/>
      <c r="P6357" s="96"/>
      <c r="Q6357" s="111"/>
      <c r="R6357" s="111"/>
      <c r="S6357" s="97"/>
      <c r="T6357" s="102"/>
      <c r="U6357" s="102"/>
      <c r="V6357" s="102"/>
      <c r="W6357" s="94"/>
      <c r="X6357" s="98"/>
      <c r="Y6357" s="94"/>
      <c r="Z6357" s="94"/>
      <c r="AA6357" s="89"/>
      <c r="AB6357" s="89"/>
      <c r="AC6357" s="94"/>
      <c r="AD6357" s="94">
        <f t="shared" si="618"/>
        <v>1865825</v>
      </c>
      <c r="AE6357" s="94">
        <f t="shared" si="619"/>
        <v>1865825</v>
      </c>
      <c r="AF6357" s="94">
        <v>0</v>
      </c>
      <c r="AG6357" s="94">
        <f t="shared" si="620"/>
        <v>1865825</v>
      </c>
      <c r="AH6357" s="94">
        <v>0.01</v>
      </c>
    </row>
    <row r="6358" spans="1:34" s="99" customFormat="1" x14ac:dyDescent="0.55000000000000004">
      <c r="A6358" s="107"/>
      <c r="B6358" s="102">
        <v>2723</v>
      </c>
      <c r="C6358" s="102">
        <v>9168</v>
      </c>
      <c r="D6358" s="90" t="s">
        <v>8746</v>
      </c>
      <c r="E6358" s="102" t="s">
        <v>34</v>
      </c>
      <c r="F6358" s="102">
        <v>3657</v>
      </c>
      <c r="G6358" s="102">
        <v>7</v>
      </c>
      <c r="H6358" s="102">
        <v>0</v>
      </c>
      <c r="I6358" s="98">
        <v>37</v>
      </c>
      <c r="J6358" s="102" t="s">
        <v>38</v>
      </c>
      <c r="K6358" s="94">
        <f t="shared" si="616"/>
        <v>2837</v>
      </c>
      <c r="L6358" s="94">
        <v>325</v>
      </c>
      <c r="M6358" s="94">
        <f t="shared" si="617"/>
        <v>922025</v>
      </c>
      <c r="N6358" s="102"/>
      <c r="O6358" s="111"/>
      <c r="P6358" s="96"/>
      <c r="Q6358" s="111"/>
      <c r="R6358" s="111"/>
      <c r="S6358" s="97"/>
      <c r="T6358" s="102"/>
      <c r="U6358" s="102"/>
      <c r="V6358" s="102"/>
      <c r="W6358" s="94"/>
      <c r="X6358" s="98"/>
      <c r="Y6358" s="94"/>
      <c r="Z6358" s="94"/>
      <c r="AA6358" s="89"/>
      <c r="AB6358" s="89"/>
      <c r="AC6358" s="94"/>
      <c r="AD6358" s="94">
        <f t="shared" si="618"/>
        <v>922025</v>
      </c>
      <c r="AE6358" s="94">
        <f t="shared" si="619"/>
        <v>922025</v>
      </c>
      <c r="AF6358" s="94">
        <v>0</v>
      </c>
      <c r="AG6358" s="94">
        <f t="shared" si="620"/>
        <v>922025</v>
      </c>
      <c r="AH6358" s="94">
        <v>0.01</v>
      </c>
    </row>
    <row r="6359" spans="1:34" s="99" customFormat="1" x14ac:dyDescent="0.55000000000000004">
      <c r="A6359" s="107"/>
      <c r="B6359" s="102">
        <v>2724</v>
      </c>
      <c r="C6359" s="102">
        <v>9169</v>
      </c>
      <c r="D6359" s="90" t="s">
        <v>8747</v>
      </c>
      <c r="E6359" s="102" t="s">
        <v>34</v>
      </c>
      <c r="F6359" s="102">
        <v>3658</v>
      </c>
      <c r="G6359" s="102">
        <v>5</v>
      </c>
      <c r="H6359" s="102">
        <v>1</v>
      </c>
      <c r="I6359" s="98">
        <v>88</v>
      </c>
      <c r="J6359" s="102" t="s">
        <v>38</v>
      </c>
      <c r="K6359" s="94">
        <f t="shared" si="616"/>
        <v>2188</v>
      </c>
      <c r="L6359" s="94">
        <v>325</v>
      </c>
      <c r="M6359" s="94">
        <f t="shared" si="617"/>
        <v>711100</v>
      </c>
      <c r="N6359" s="102"/>
      <c r="O6359" s="111"/>
      <c r="P6359" s="96"/>
      <c r="Q6359" s="111"/>
      <c r="R6359" s="111"/>
      <c r="S6359" s="97"/>
      <c r="T6359" s="102"/>
      <c r="U6359" s="102"/>
      <c r="V6359" s="102"/>
      <c r="W6359" s="94"/>
      <c r="X6359" s="98"/>
      <c r="Y6359" s="94"/>
      <c r="Z6359" s="94"/>
      <c r="AA6359" s="89"/>
      <c r="AB6359" s="89"/>
      <c r="AC6359" s="94"/>
      <c r="AD6359" s="94">
        <f t="shared" si="618"/>
        <v>711100</v>
      </c>
      <c r="AE6359" s="94">
        <f t="shared" si="619"/>
        <v>711100</v>
      </c>
      <c r="AF6359" s="94">
        <v>0</v>
      </c>
      <c r="AG6359" s="94">
        <f t="shared" si="620"/>
        <v>711100</v>
      </c>
      <c r="AH6359" s="94">
        <v>0.01</v>
      </c>
    </row>
    <row r="6360" spans="1:34" s="99" customFormat="1" x14ac:dyDescent="0.55000000000000004">
      <c r="A6360" s="107"/>
      <c r="B6360" s="102">
        <v>2725</v>
      </c>
      <c r="C6360" s="102">
        <v>9171</v>
      </c>
      <c r="D6360" s="90" t="s">
        <v>8748</v>
      </c>
      <c r="E6360" s="102" t="s">
        <v>34</v>
      </c>
      <c r="F6360" s="102">
        <v>3659</v>
      </c>
      <c r="G6360" s="102">
        <v>6</v>
      </c>
      <c r="H6360" s="102">
        <v>0</v>
      </c>
      <c r="I6360" s="98">
        <v>63</v>
      </c>
      <c r="J6360" s="102" t="s">
        <v>38</v>
      </c>
      <c r="K6360" s="94">
        <f t="shared" si="616"/>
        <v>2463</v>
      </c>
      <c r="L6360" s="94">
        <v>325</v>
      </c>
      <c r="M6360" s="94">
        <f t="shared" si="617"/>
        <v>800475</v>
      </c>
      <c r="N6360" s="102"/>
      <c r="O6360" s="111"/>
      <c r="P6360" s="96"/>
      <c r="Q6360" s="111"/>
      <c r="R6360" s="111"/>
      <c r="S6360" s="97"/>
      <c r="T6360" s="102"/>
      <c r="U6360" s="102"/>
      <c r="V6360" s="102"/>
      <c r="W6360" s="94"/>
      <c r="X6360" s="98"/>
      <c r="Y6360" s="94"/>
      <c r="Z6360" s="94"/>
      <c r="AA6360" s="89"/>
      <c r="AB6360" s="89"/>
      <c r="AC6360" s="94"/>
      <c r="AD6360" s="94">
        <f t="shared" si="618"/>
        <v>800475</v>
      </c>
      <c r="AE6360" s="94">
        <f t="shared" si="619"/>
        <v>800475</v>
      </c>
      <c r="AF6360" s="94">
        <v>0</v>
      </c>
      <c r="AG6360" s="94">
        <f t="shared" si="620"/>
        <v>800475</v>
      </c>
      <c r="AH6360" s="94">
        <v>0.01</v>
      </c>
    </row>
    <row r="6361" spans="1:34" s="99" customFormat="1" x14ac:dyDescent="0.55000000000000004">
      <c r="A6361" s="107"/>
      <c r="B6361" s="102">
        <v>2726</v>
      </c>
      <c r="C6361" s="102">
        <v>9173</v>
      </c>
      <c r="D6361" s="90" t="s">
        <v>8749</v>
      </c>
      <c r="E6361" s="102" t="s">
        <v>34</v>
      </c>
      <c r="F6361" s="102">
        <v>3660</v>
      </c>
      <c r="G6361" s="102">
        <v>28</v>
      </c>
      <c r="H6361" s="102">
        <v>1</v>
      </c>
      <c r="I6361" s="98">
        <v>60</v>
      </c>
      <c r="J6361" s="102" t="s">
        <v>38</v>
      </c>
      <c r="K6361" s="94">
        <f t="shared" si="616"/>
        <v>11360</v>
      </c>
      <c r="L6361" s="94">
        <v>325</v>
      </c>
      <c r="M6361" s="94">
        <f t="shared" si="617"/>
        <v>3692000</v>
      </c>
      <c r="N6361" s="102"/>
      <c r="O6361" s="111"/>
      <c r="P6361" s="96"/>
      <c r="Q6361" s="111"/>
      <c r="R6361" s="111"/>
      <c r="S6361" s="97"/>
      <c r="T6361" s="102"/>
      <c r="U6361" s="102"/>
      <c r="V6361" s="102"/>
      <c r="W6361" s="94"/>
      <c r="X6361" s="98"/>
      <c r="Y6361" s="94"/>
      <c r="Z6361" s="94"/>
      <c r="AA6361" s="89"/>
      <c r="AB6361" s="89"/>
      <c r="AC6361" s="94"/>
      <c r="AD6361" s="94">
        <f t="shared" si="618"/>
        <v>3692000</v>
      </c>
      <c r="AE6361" s="94">
        <f t="shared" si="619"/>
        <v>3692000</v>
      </c>
      <c r="AF6361" s="94">
        <v>0</v>
      </c>
      <c r="AG6361" s="94">
        <f t="shared" si="620"/>
        <v>3692000</v>
      </c>
      <c r="AH6361" s="94">
        <v>0.01</v>
      </c>
    </row>
    <row r="6362" spans="1:34" s="99" customFormat="1" x14ac:dyDescent="0.55000000000000004">
      <c r="A6362" s="107"/>
      <c r="B6362" s="102">
        <v>2727</v>
      </c>
      <c r="C6362" s="102">
        <v>9166</v>
      </c>
      <c r="D6362" s="90" t="s">
        <v>8750</v>
      </c>
      <c r="E6362" s="102" t="s">
        <v>34</v>
      </c>
      <c r="F6362" s="102">
        <v>3661</v>
      </c>
      <c r="G6362" s="102">
        <v>10</v>
      </c>
      <c r="H6362" s="102">
        <v>1</v>
      </c>
      <c r="I6362" s="98">
        <v>90</v>
      </c>
      <c r="J6362" s="102" t="s">
        <v>38</v>
      </c>
      <c r="K6362" s="94">
        <f t="shared" si="616"/>
        <v>4190</v>
      </c>
      <c r="L6362" s="94">
        <v>325</v>
      </c>
      <c r="M6362" s="94">
        <f t="shared" si="617"/>
        <v>1361750</v>
      </c>
      <c r="N6362" s="102"/>
      <c r="O6362" s="111"/>
      <c r="P6362" s="96"/>
      <c r="Q6362" s="111"/>
      <c r="R6362" s="111"/>
      <c r="S6362" s="97"/>
      <c r="T6362" s="102"/>
      <c r="U6362" s="102"/>
      <c r="V6362" s="102"/>
      <c r="W6362" s="94"/>
      <c r="X6362" s="98"/>
      <c r="Y6362" s="94"/>
      <c r="Z6362" s="94"/>
      <c r="AA6362" s="89"/>
      <c r="AB6362" s="89"/>
      <c r="AC6362" s="94"/>
      <c r="AD6362" s="94">
        <f t="shared" si="618"/>
        <v>1361750</v>
      </c>
      <c r="AE6362" s="94">
        <f t="shared" si="619"/>
        <v>1361750</v>
      </c>
      <c r="AF6362" s="94">
        <v>0</v>
      </c>
      <c r="AG6362" s="94">
        <f t="shared" si="620"/>
        <v>1361750</v>
      </c>
      <c r="AH6362" s="94">
        <v>0.01</v>
      </c>
    </row>
    <row r="6363" spans="1:34" s="99" customFormat="1" x14ac:dyDescent="0.55000000000000004">
      <c r="A6363" s="107"/>
      <c r="B6363" s="102">
        <v>2728</v>
      </c>
      <c r="C6363" s="102">
        <v>9170</v>
      </c>
      <c r="D6363" s="90" t="s">
        <v>8751</v>
      </c>
      <c r="E6363" s="102" t="s">
        <v>34</v>
      </c>
      <c r="F6363" s="102">
        <v>3662</v>
      </c>
      <c r="G6363" s="102">
        <v>1</v>
      </c>
      <c r="H6363" s="102">
        <v>1</v>
      </c>
      <c r="I6363" s="98">
        <v>66</v>
      </c>
      <c r="J6363" s="102" t="s">
        <v>38</v>
      </c>
      <c r="K6363" s="94">
        <f t="shared" si="616"/>
        <v>566</v>
      </c>
      <c r="L6363" s="94">
        <v>250</v>
      </c>
      <c r="M6363" s="94">
        <f t="shared" si="617"/>
        <v>141500</v>
      </c>
      <c r="N6363" s="102"/>
      <c r="O6363" s="111"/>
      <c r="P6363" s="96"/>
      <c r="Q6363" s="111"/>
      <c r="R6363" s="111"/>
      <c r="S6363" s="97"/>
      <c r="T6363" s="102"/>
      <c r="U6363" s="102"/>
      <c r="V6363" s="102"/>
      <c r="W6363" s="94"/>
      <c r="X6363" s="98"/>
      <c r="Y6363" s="94"/>
      <c r="Z6363" s="94"/>
      <c r="AA6363" s="89"/>
      <c r="AB6363" s="89"/>
      <c r="AC6363" s="94"/>
      <c r="AD6363" s="94">
        <f t="shared" si="618"/>
        <v>141500</v>
      </c>
      <c r="AE6363" s="94">
        <f t="shared" si="619"/>
        <v>141500</v>
      </c>
      <c r="AF6363" s="94">
        <v>0</v>
      </c>
      <c r="AG6363" s="94">
        <f t="shared" si="620"/>
        <v>141500</v>
      </c>
      <c r="AH6363" s="94">
        <v>0.01</v>
      </c>
    </row>
    <row r="6364" spans="1:34" s="99" customFormat="1" x14ac:dyDescent="0.55000000000000004">
      <c r="A6364" s="107"/>
      <c r="B6364" s="102">
        <v>2729</v>
      </c>
      <c r="C6364" s="102">
        <v>9172</v>
      </c>
      <c r="D6364" s="90" t="s">
        <v>8752</v>
      </c>
      <c r="E6364" s="102" t="s">
        <v>34</v>
      </c>
      <c r="F6364" s="102">
        <v>3663</v>
      </c>
      <c r="G6364" s="102">
        <v>10</v>
      </c>
      <c r="H6364" s="102">
        <v>3</v>
      </c>
      <c r="I6364" s="98">
        <v>98</v>
      </c>
      <c r="J6364" s="102" t="s">
        <v>38</v>
      </c>
      <c r="K6364" s="94">
        <f t="shared" si="616"/>
        <v>4398</v>
      </c>
      <c r="L6364" s="94">
        <v>250</v>
      </c>
      <c r="M6364" s="94">
        <f t="shared" si="617"/>
        <v>1099500</v>
      </c>
      <c r="N6364" s="102"/>
      <c r="O6364" s="111"/>
      <c r="P6364" s="96"/>
      <c r="Q6364" s="111"/>
      <c r="R6364" s="111"/>
      <c r="S6364" s="97"/>
      <c r="T6364" s="102"/>
      <c r="U6364" s="102"/>
      <c r="V6364" s="102"/>
      <c r="W6364" s="94"/>
      <c r="X6364" s="98"/>
      <c r="Y6364" s="94"/>
      <c r="Z6364" s="94"/>
      <c r="AA6364" s="89"/>
      <c r="AB6364" s="89"/>
      <c r="AC6364" s="94"/>
      <c r="AD6364" s="94">
        <f t="shared" si="618"/>
        <v>1099500</v>
      </c>
      <c r="AE6364" s="94">
        <f t="shared" si="619"/>
        <v>1099500</v>
      </c>
      <c r="AF6364" s="94">
        <v>0</v>
      </c>
      <c r="AG6364" s="94">
        <f t="shared" si="620"/>
        <v>1099500</v>
      </c>
      <c r="AH6364" s="94">
        <v>0.01</v>
      </c>
    </row>
    <row r="6365" spans="1:34" s="99" customFormat="1" x14ac:dyDescent="0.55000000000000004">
      <c r="A6365" s="107"/>
      <c r="B6365" s="102">
        <v>2730</v>
      </c>
      <c r="C6365" s="102">
        <v>9174</v>
      </c>
      <c r="D6365" s="90" t="s">
        <v>8753</v>
      </c>
      <c r="E6365" s="102" t="s">
        <v>34</v>
      </c>
      <c r="F6365" s="102">
        <v>3664</v>
      </c>
      <c r="G6365" s="102">
        <v>9</v>
      </c>
      <c r="H6365" s="102">
        <v>2</v>
      </c>
      <c r="I6365" s="98">
        <v>80</v>
      </c>
      <c r="J6365" s="102" t="s">
        <v>38</v>
      </c>
      <c r="K6365" s="94">
        <f t="shared" si="616"/>
        <v>3880</v>
      </c>
      <c r="L6365" s="94">
        <v>325</v>
      </c>
      <c r="M6365" s="94">
        <f t="shared" si="617"/>
        <v>1261000</v>
      </c>
      <c r="N6365" s="102"/>
      <c r="O6365" s="111"/>
      <c r="P6365" s="96"/>
      <c r="Q6365" s="111"/>
      <c r="R6365" s="111"/>
      <c r="S6365" s="97"/>
      <c r="T6365" s="102"/>
      <c r="U6365" s="102"/>
      <c r="V6365" s="102"/>
      <c r="W6365" s="94"/>
      <c r="X6365" s="98"/>
      <c r="Y6365" s="94"/>
      <c r="Z6365" s="94"/>
      <c r="AA6365" s="89"/>
      <c r="AB6365" s="89"/>
      <c r="AC6365" s="94"/>
      <c r="AD6365" s="94">
        <f t="shared" si="618"/>
        <v>1261000</v>
      </c>
      <c r="AE6365" s="94">
        <f t="shared" si="619"/>
        <v>1261000</v>
      </c>
      <c r="AF6365" s="94">
        <v>0</v>
      </c>
      <c r="AG6365" s="94">
        <f t="shared" si="620"/>
        <v>1261000</v>
      </c>
      <c r="AH6365" s="94">
        <v>0.01</v>
      </c>
    </row>
    <row r="6366" spans="1:34" s="99" customFormat="1" x14ac:dyDescent="0.55000000000000004">
      <c r="A6366" s="107"/>
      <c r="B6366" s="102">
        <v>2731</v>
      </c>
      <c r="C6366" s="102">
        <v>9175</v>
      </c>
      <c r="D6366" s="90" t="s">
        <v>8754</v>
      </c>
      <c r="E6366" s="102" t="s">
        <v>34</v>
      </c>
      <c r="F6366" s="102">
        <v>3665</v>
      </c>
      <c r="G6366" s="102">
        <v>8</v>
      </c>
      <c r="H6366" s="102">
        <v>3</v>
      </c>
      <c r="I6366" s="98">
        <v>49</v>
      </c>
      <c r="J6366" s="102" t="s">
        <v>38</v>
      </c>
      <c r="K6366" s="94">
        <f t="shared" si="616"/>
        <v>3549</v>
      </c>
      <c r="L6366" s="94">
        <v>325</v>
      </c>
      <c r="M6366" s="94">
        <f t="shared" si="617"/>
        <v>1153425</v>
      </c>
      <c r="N6366" s="102"/>
      <c r="O6366" s="111"/>
      <c r="P6366" s="96"/>
      <c r="Q6366" s="111"/>
      <c r="R6366" s="111"/>
      <c r="S6366" s="97"/>
      <c r="T6366" s="102"/>
      <c r="U6366" s="102"/>
      <c r="V6366" s="102"/>
      <c r="W6366" s="94"/>
      <c r="X6366" s="98"/>
      <c r="Y6366" s="94"/>
      <c r="Z6366" s="94"/>
      <c r="AA6366" s="89"/>
      <c r="AB6366" s="89"/>
      <c r="AC6366" s="94"/>
      <c r="AD6366" s="94">
        <f t="shared" si="618"/>
        <v>1153425</v>
      </c>
      <c r="AE6366" s="94">
        <f t="shared" si="619"/>
        <v>1153425</v>
      </c>
      <c r="AF6366" s="94">
        <v>0</v>
      </c>
      <c r="AG6366" s="94">
        <f t="shared" si="620"/>
        <v>1153425</v>
      </c>
      <c r="AH6366" s="94">
        <v>0.01</v>
      </c>
    </row>
    <row r="6367" spans="1:34" s="99" customFormat="1" x14ac:dyDescent="0.55000000000000004">
      <c r="A6367" s="107"/>
      <c r="B6367" s="102">
        <v>2732</v>
      </c>
      <c r="C6367" s="102">
        <v>9165</v>
      </c>
      <c r="D6367" s="90" t="s">
        <v>8755</v>
      </c>
      <c r="E6367" s="102" t="s">
        <v>34</v>
      </c>
      <c r="F6367" s="102">
        <v>3666</v>
      </c>
      <c r="G6367" s="102">
        <v>2</v>
      </c>
      <c r="H6367" s="102">
        <v>3</v>
      </c>
      <c r="I6367" s="98">
        <v>22</v>
      </c>
      <c r="J6367" s="102" t="s">
        <v>38</v>
      </c>
      <c r="K6367" s="94">
        <f t="shared" si="616"/>
        <v>1122</v>
      </c>
      <c r="L6367" s="94">
        <v>250</v>
      </c>
      <c r="M6367" s="94">
        <f t="shared" si="617"/>
        <v>280500</v>
      </c>
      <c r="N6367" s="102"/>
      <c r="O6367" s="111"/>
      <c r="P6367" s="96"/>
      <c r="Q6367" s="111"/>
      <c r="R6367" s="111"/>
      <c r="S6367" s="97"/>
      <c r="T6367" s="102"/>
      <c r="U6367" s="102"/>
      <c r="V6367" s="102"/>
      <c r="W6367" s="94"/>
      <c r="X6367" s="98"/>
      <c r="Y6367" s="94"/>
      <c r="Z6367" s="94"/>
      <c r="AA6367" s="89"/>
      <c r="AB6367" s="89"/>
      <c r="AC6367" s="94"/>
      <c r="AD6367" s="94">
        <f t="shared" si="618"/>
        <v>280500</v>
      </c>
      <c r="AE6367" s="94">
        <f t="shared" si="619"/>
        <v>280500</v>
      </c>
      <c r="AF6367" s="94">
        <v>0</v>
      </c>
      <c r="AG6367" s="94">
        <f t="shared" si="620"/>
        <v>280500</v>
      </c>
      <c r="AH6367" s="94">
        <v>0.01</v>
      </c>
    </row>
    <row r="6368" spans="1:34" s="99" customFormat="1" x14ac:dyDescent="0.55000000000000004">
      <c r="A6368" s="107"/>
      <c r="B6368" s="102">
        <v>2733</v>
      </c>
      <c r="C6368" s="102">
        <v>9179</v>
      </c>
      <c r="D6368" s="90" t="s">
        <v>8756</v>
      </c>
      <c r="E6368" s="102" t="s">
        <v>67</v>
      </c>
      <c r="F6368" s="340">
        <v>3735</v>
      </c>
      <c r="G6368" s="102">
        <v>36</v>
      </c>
      <c r="H6368" s="102">
        <v>2</v>
      </c>
      <c r="I6368" s="98">
        <v>40</v>
      </c>
      <c r="J6368" s="102" t="s">
        <v>38</v>
      </c>
      <c r="K6368" s="94">
        <f t="shared" si="616"/>
        <v>14640</v>
      </c>
      <c r="L6368" s="94">
        <v>325</v>
      </c>
      <c r="M6368" s="94">
        <f t="shared" si="617"/>
        <v>4758000</v>
      </c>
      <c r="N6368" s="102"/>
      <c r="O6368" s="111"/>
      <c r="P6368" s="96"/>
      <c r="Q6368" s="111"/>
      <c r="R6368" s="111"/>
      <c r="S6368" s="97"/>
      <c r="T6368" s="102"/>
      <c r="U6368" s="102"/>
      <c r="V6368" s="102"/>
      <c r="W6368" s="94"/>
      <c r="X6368" s="98"/>
      <c r="Y6368" s="94"/>
      <c r="Z6368" s="94"/>
      <c r="AA6368" s="89"/>
      <c r="AB6368" s="89"/>
      <c r="AC6368" s="94"/>
      <c r="AD6368" s="94">
        <f t="shared" si="618"/>
        <v>4758000</v>
      </c>
      <c r="AE6368" s="94">
        <f t="shared" si="619"/>
        <v>4758000</v>
      </c>
      <c r="AF6368" s="94">
        <v>0</v>
      </c>
      <c r="AG6368" s="94">
        <f t="shared" si="620"/>
        <v>4758000</v>
      </c>
      <c r="AH6368" s="94">
        <v>0.01</v>
      </c>
    </row>
    <row r="6369" spans="1:34" s="99" customFormat="1" x14ac:dyDescent="0.55000000000000004">
      <c r="A6369" s="107"/>
      <c r="B6369" s="102">
        <v>2734</v>
      </c>
      <c r="C6369" s="102">
        <v>9177</v>
      </c>
      <c r="D6369" s="90" t="s">
        <v>8757</v>
      </c>
      <c r="E6369" s="102" t="s">
        <v>67</v>
      </c>
      <c r="F6369" s="340">
        <v>3736</v>
      </c>
      <c r="G6369" s="102">
        <v>47</v>
      </c>
      <c r="H6369" s="102">
        <v>0</v>
      </c>
      <c r="I6369" s="98">
        <v>40</v>
      </c>
      <c r="J6369" s="102" t="s">
        <v>38</v>
      </c>
      <c r="K6369" s="94">
        <f t="shared" si="616"/>
        <v>18840</v>
      </c>
      <c r="L6369" s="94">
        <v>1000</v>
      </c>
      <c r="M6369" s="94">
        <f t="shared" si="617"/>
        <v>18840000</v>
      </c>
      <c r="N6369" s="102"/>
      <c r="O6369" s="111"/>
      <c r="P6369" s="96"/>
      <c r="Q6369" s="111"/>
      <c r="R6369" s="111"/>
      <c r="S6369" s="97"/>
      <c r="T6369" s="102"/>
      <c r="U6369" s="102"/>
      <c r="V6369" s="102"/>
      <c r="W6369" s="94"/>
      <c r="X6369" s="98"/>
      <c r="Y6369" s="94"/>
      <c r="Z6369" s="94"/>
      <c r="AA6369" s="89"/>
      <c r="AB6369" s="89"/>
      <c r="AC6369" s="94"/>
      <c r="AD6369" s="94">
        <f t="shared" si="618"/>
        <v>18840000</v>
      </c>
      <c r="AE6369" s="94">
        <f t="shared" si="619"/>
        <v>18840000</v>
      </c>
      <c r="AF6369" s="94">
        <v>0</v>
      </c>
      <c r="AG6369" s="94">
        <f t="shared" si="620"/>
        <v>18840000</v>
      </c>
      <c r="AH6369" s="94">
        <v>0.01</v>
      </c>
    </row>
    <row r="6370" spans="1:34" s="99" customFormat="1" x14ac:dyDescent="0.55000000000000004">
      <c r="A6370" s="107"/>
      <c r="B6370" s="102">
        <v>2735</v>
      </c>
      <c r="C6370" s="102">
        <v>9178</v>
      </c>
      <c r="D6370" s="90" t="s">
        <v>8758</v>
      </c>
      <c r="E6370" s="102" t="s">
        <v>67</v>
      </c>
      <c r="F6370" s="340">
        <v>3737</v>
      </c>
      <c r="G6370" s="102">
        <v>43</v>
      </c>
      <c r="H6370" s="102">
        <v>1</v>
      </c>
      <c r="I6370" s="98">
        <v>50</v>
      </c>
      <c r="J6370" s="102" t="s">
        <v>38</v>
      </c>
      <c r="K6370" s="94">
        <f t="shared" si="616"/>
        <v>17350</v>
      </c>
      <c r="L6370" s="94">
        <v>250</v>
      </c>
      <c r="M6370" s="94">
        <f t="shared" si="617"/>
        <v>4337500</v>
      </c>
      <c r="N6370" s="102"/>
      <c r="O6370" s="111"/>
      <c r="P6370" s="96"/>
      <c r="Q6370" s="111"/>
      <c r="R6370" s="111"/>
      <c r="S6370" s="97"/>
      <c r="T6370" s="102"/>
      <c r="U6370" s="102"/>
      <c r="V6370" s="102"/>
      <c r="W6370" s="94"/>
      <c r="X6370" s="98"/>
      <c r="Y6370" s="94"/>
      <c r="Z6370" s="94"/>
      <c r="AA6370" s="89"/>
      <c r="AB6370" s="89"/>
      <c r="AC6370" s="94"/>
      <c r="AD6370" s="94">
        <f t="shared" si="618"/>
        <v>4337500</v>
      </c>
      <c r="AE6370" s="94">
        <f t="shared" si="619"/>
        <v>4337500</v>
      </c>
      <c r="AF6370" s="94">
        <v>0</v>
      </c>
      <c r="AG6370" s="94">
        <f t="shared" si="620"/>
        <v>4337500</v>
      </c>
      <c r="AH6370" s="94">
        <v>0.01</v>
      </c>
    </row>
    <row r="6371" spans="1:34" s="99" customFormat="1" x14ac:dyDescent="0.55000000000000004">
      <c r="A6371" s="107"/>
      <c r="B6371" s="102">
        <v>2736</v>
      </c>
      <c r="C6371" s="102">
        <v>9183</v>
      </c>
      <c r="D6371" s="90" t="s">
        <v>8759</v>
      </c>
      <c r="E6371" s="102" t="s">
        <v>67</v>
      </c>
      <c r="F6371" s="340">
        <v>3738</v>
      </c>
      <c r="G6371" s="102">
        <v>9</v>
      </c>
      <c r="H6371" s="102">
        <v>2</v>
      </c>
      <c r="I6371" s="98">
        <v>80</v>
      </c>
      <c r="J6371" s="102" t="s">
        <v>38</v>
      </c>
      <c r="K6371" s="94">
        <f t="shared" si="616"/>
        <v>3880</v>
      </c>
      <c r="L6371" s="94">
        <v>325</v>
      </c>
      <c r="M6371" s="94">
        <f t="shared" si="617"/>
        <v>1261000</v>
      </c>
      <c r="N6371" s="102"/>
      <c r="O6371" s="111"/>
      <c r="P6371" s="96"/>
      <c r="Q6371" s="111"/>
      <c r="R6371" s="111"/>
      <c r="S6371" s="97"/>
      <c r="T6371" s="102"/>
      <c r="U6371" s="102"/>
      <c r="V6371" s="102"/>
      <c r="W6371" s="94"/>
      <c r="X6371" s="98"/>
      <c r="Y6371" s="94"/>
      <c r="Z6371" s="94"/>
      <c r="AA6371" s="89"/>
      <c r="AB6371" s="89"/>
      <c r="AC6371" s="94"/>
      <c r="AD6371" s="94">
        <f t="shared" si="618"/>
        <v>1261000</v>
      </c>
      <c r="AE6371" s="94">
        <f t="shared" si="619"/>
        <v>1261000</v>
      </c>
      <c r="AF6371" s="94">
        <v>0</v>
      </c>
      <c r="AG6371" s="94">
        <f t="shared" si="620"/>
        <v>1261000</v>
      </c>
      <c r="AH6371" s="94">
        <v>0.01</v>
      </c>
    </row>
    <row r="6372" spans="1:34" s="99" customFormat="1" x14ac:dyDescent="0.55000000000000004">
      <c r="A6372" s="107"/>
      <c r="B6372" s="102">
        <v>2737</v>
      </c>
      <c r="C6372" s="102">
        <v>9181</v>
      </c>
      <c r="D6372" s="90" t="s">
        <v>8760</v>
      </c>
      <c r="E6372" s="102" t="s">
        <v>67</v>
      </c>
      <c r="F6372" s="340">
        <v>3739</v>
      </c>
      <c r="G6372" s="102">
        <v>7</v>
      </c>
      <c r="H6372" s="102">
        <v>1</v>
      </c>
      <c r="I6372" s="98">
        <v>47</v>
      </c>
      <c r="J6372" s="102" t="s">
        <v>38</v>
      </c>
      <c r="K6372" s="94">
        <f t="shared" si="616"/>
        <v>2947</v>
      </c>
      <c r="L6372" s="94">
        <v>450</v>
      </c>
      <c r="M6372" s="94">
        <f t="shared" si="617"/>
        <v>1326150</v>
      </c>
      <c r="N6372" s="102"/>
      <c r="O6372" s="111"/>
      <c r="P6372" s="96"/>
      <c r="Q6372" s="111"/>
      <c r="R6372" s="111"/>
      <c r="S6372" s="97"/>
      <c r="T6372" s="102"/>
      <c r="U6372" s="102"/>
      <c r="V6372" s="102"/>
      <c r="W6372" s="94"/>
      <c r="X6372" s="98"/>
      <c r="Y6372" s="94"/>
      <c r="Z6372" s="94"/>
      <c r="AA6372" s="89"/>
      <c r="AB6372" s="89"/>
      <c r="AC6372" s="94"/>
      <c r="AD6372" s="94">
        <f t="shared" si="618"/>
        <v>1326150</v>
      </c>
      <c r="AE6372" s="94">
        <f t="shared" si="619"/>
        <v>1326150</v>
      </c>
      <c r="AF6372" s="94">
        <v>0</v>
      </c>
      <c r="AG6372" s="94">
        <f t="shared" si="620"/>
        <v>1326150</v>
      </c>
      <c r="AH6372" s="94">
        <v>0.01</v>
      </c>
    </row>
    <row r="6373" spans="1:34" s="99" customFormat="1" x14ac:dyDescent="0.55000000000000004">
      <c r="A6373" s="107"/>
      <c r="B6373" s="102">
        <v>2738</v>
      </c>
      <c r="C6373" s="102">
        <v>9182</v>
      </c>
      <c r="D6373" s="90" t="s">
        <v>8761</v>
      </c>
      <c r="E6373" s="102" t="s">
        <v>67</v>
      </c>
      <c r="F6373" s="340">
        <v>3792</v>
      </c>
      <c r="G6373" s="102">
        <v>11</v>
      </c>
      <c r="H6373" s="102">
        <v>0</v>
      </c>
      <c r="I6373" s="98">
        <v>40</v>
      </c>
      <c r="J6373" s="102" t="s">
        <v>38</v>
      </c>
      <c r="K6373" s="94">
        <f t="shared" si="616"/>
        <v>4440</v>
      </c>
      <c r="L6373" s="94">
        <v>325</v>
      </c>
      <c r="M6373" s="94">
        <f t="shared" si="617"/>
        <v>1443000</v>
      </c>
      <c r="N6373" s="102"/>
      <c r="O6373" s="111"/>
      <c r="P6373" s="96"/>
      <c r="Q6373" s="111"/>
      <c r="R6373" s="111"/>
      <c r="S6373" s="97"/>
      <c r="T6373" s="102"/>
      <c r="U6373" s="102"/>
      <c r="V6373" s="102"/>
      <c r="W6373" s="94"/>
      <c r="X6373" s="98"/>
      <c r="Y6373" s="94"/>
      <c r="Z6373" s="94"/>
      <c r="AA6373" s="89"/>
      <c r="AB6373" s="89"/>
      <c r="AC6373" s="94"/>
      <c r="AD6373" s="94">
        <f t="shared" si="618"/>
        <v>1443000</v>
      </c>
      <c r="AE6373" s="94">
        <f t="shared" si="619"/>
        <v>1443000</v>
      </c>
      <c r="AF6373" s="94">
        <v>0</v>
      </c>
      <c r="AG6373" s="94">
        <f t="shared" si="620"/>
        <v>1443000</v>
      </c>
      <c r="AH6373" s="94">
        <v>0.01</v>
      </c>
    </row>
    <row r="6374" spans="1:34" s="99" customFormat="1" x14ac:dyDescent="0.55000000000000004">
      <c r="A6374" s="107"/>
      <c r="B6374" s="102"/>
      <c r="C6374" s="102"/>
      <c r="D6374" s="90"/>
      <c r="E6374" s="102"/>
      <c r="F6374" s="102"/>
      <c r="G6374" s="102"/>
      <c r="H6374" s="102"/>
      <c r="I6374" s="98"/>
      <c r="J6374" s="102"/>
      <c r="K6374" s="94"/>
      <c r="L6374" s="94" t="s">
        <v>63</v>
      </c>
      <c r="M6374" s="94">
        <f>SUM(M6348:M6373)</f>
        <v>49459975</v>
      </c>
      <c r="N6374" s="102"/>
      <c r="O6374" s="111"/>
      <c r="P6374" s="96"/>
      <c r="Q6374" s="111"/>
      <c r="R6374" s="111"/>
      <c r="S6374" s="97"/>
      <c r="T6374" s="102"/>
      <c r="U6374" s="102"/>
      <c r="V6374" s="102"/>
      <c r="W6374" s="94"/>
      <c r="X6374" s="98"/>
      <c r="Y6374" s="94"/>
      <c r="Z6374" s="94"/>
      <c r="AA6374" s="89"/>
      <c r="AB6374" s="89"/>
      <c r="AC6374" s="94"/>
      <c r="AD6374" s="94"/>
      <c r="AE6374" s="94">
        <f>SUM(AE6348:AE6373)</f>
        <v>49459975</v>
      </c>
      <c r="AF6374" s="94"/>
      <c r="AG6374" s="94">
        <f>SUM(AG6348:AG6373)</f>
        <v>49459975</v>
      </c>
      <c r="AH6374" s="94"/>
    </row>
    <row r="6375" spans="1:34" s="173" customFormat="1" x14ac:dyDescent="0.55000000000000004">
      <c r="A6375" s="122" t="s">
        <v>8762</v>
      </c>
      <c r="B6375" s="123">
        <v>2739</v>
      </c>
      <c r="C6375" s="123">
        <v>7617</v>
      </c>
      <c r="D6375" s="135" t="s">
        <v>8763</v>
      </c>
      <c r="E6375" s="123" t="s">
        <v>34</v>
      </c>
      <c r="F6375" s="123">
        <v>10372</v>
      </c>
      <c r="G6375" s="123">
        <v>0</v>
      </c>
      <c r="H6375" s="123">
        <v>2</v>
      </c>
      <c r="I6375" s="136">
        <v>36</v>
      </c>
      <c r="J6375" s="123" t="s">
        <v>38</v>
      </c>
      <c r="K6375" s="137">
        <f>((G6375*400)+(H6375*100))+I6375</f>
        <v>236</v>
      </c>
      <c r="L6375" s="137">
        <v>850</v>
      </c>
      <c r="M6375" s="137">
        <f>K6375*L6375</f>
        <v>200600</v>
      </c>
      <c r="N6375" s="123"/>
      <c r="O6375" s="108"/>
      <c r="P6375" s="138"/>
      <c r="Q6375" s="108"/>
      <c r="R6375" s="108"/>
      <c r="S6375" s="139"/>
      <c r="T6375" s="123"/>
      <c r="U6375" s="123"/>
      <c r="V6375" s="123"/>
      <c r="W6375" s="137"/>
      <c r="X6375" s="136"/>
      <c r="Y6375" s="137"/>
      <c r="Z6375" s="137"/>
      <c r="AA6375" s="119"/>
      <c r="AB6375" s="119"/>
      <c r="AC6375" s="137"/>
      <c r="AD6375" s="137">
        <f>IF(AND(AC6375="",M6375=""),0,IF((AC6375=""),M6375,IF((M6375=""),AC6375,AC6375+M6375)))</f>
        <v>200600</v>
      </c>
      <c r="AE6375" s="137">
        <f>IF( (X6375=""),AD6375*1,AD6375*(X6375/100) )</f>
        <v>200600</v>
      </c>
      <c r="AF6375" s="137">
        <v>50000000</v>
      </c>
      <c r="AG6375" s="137">
        <f>IF((AF6375-AE6375) &gt; 1,0,IF((AF6375-AE6375)&lt;0,AE6375-AF6375,AF6375-AE6375))</f>
        <v>0</v>
      </c>
      <c r="AH6375" s="137">
        <v>0.01</v>
      </c>
    </row>
    <row r="6376" spans="1:34" s="173" customFormat="1" x14ac:dyDescent="0.55000000000000004">
      <c r="A6376" s="122"/>
      <c r="B6376" s="123">
        <v>2740</v>
      </c>
      <c r="C6376" s="123">
        <v>7686</v>
      </c>
      <c r="D6376" s="135" t="s">
        <v>8764</v>
      </c>
      <c r="E6376" s="123" t="s">
        <v>34</v>
      </c>
      <c r="F6376" s="123">
        <v>11066</v>
      </c>
      <c r="G6376" s="123">
        <v>0</v>
      </c>
      <c r="H6376" s="123">
        <v>2</v>
      </c>
      <c r="I6376" s="136">
        <v>0</v>
      </c>
      <c r="J6376" s="123" t="s">
        <v>38</v>
      </c>
      <c r="K6376" s="137">
        <f>((G6376*400)+(H6376*100))+I6376</f>
        <v>200</v>
      </c>
      <c r="L6376" s="137">
        <v>850</v>
      </c>
      <c r="M6376" s="137">
        <f>K6376*L6376</f>
        <v>170000</v>
      </c>
      <c r="N6376" s="123"/>
      <c r="O6376" s="108"/>
      <c r="P6376" s="138"/>
      <c r="Q6376" s="108"/>
      <c r="R6376" s="108"/>
      <c r="S6376" s="139"/>
      <c r="T6376" s="123"/>
      <c r="U6376" s="123"/>
      <c r="V6376" s="123"/>
      <c r="W6376" s="137"/>
      <c r="X6376" s="136"/>
      <c r="Y6376" s="137"/>
      <c r="Z6376" s="137"/>
      <c r="AA6376" s="119"/>
      <c r="AB6376" s="119"/>
      <c r="AC6376" s="137"/>
      <c r="AD6376" s="137">
        <f>IF(AND(AC6376="",M6376=""),0,IF((AC6376=""),M6376,IF((M6376=""),AC6376,AC6376+M6376)))</f>
        <v>170000</v>
      </c>
      <c r="AE6376" s="137">
        <f>IF( (X6376=""),AD6376*1,AD6376*(X6376/100) )</f>
        <v>170000</v>
      </c>
      <c r="AF6376" s="137">
        <v>50000000</v>
      </c>
      <c r="AG6376" s="137">
        <f>IF((AF6376-AE6376) &gt; 1,0,IF((AF6376-AE6376)&lt;0,AE6376-AF6376,AF6376-AE6376))</f>
        <v>0</v>
      </c>
      <c r="AH6376" s="137">
        <v>0.01</v>
      </c>
    </row>
    <row r="6377" spans="1:34" s="173" customFormat="1" x14ac:dyDescent="0.55000000000000004">
      <c r="A6377" s="122"/>
      <c r="B6377" s="123">
        <v>2741</v>
      </c>
      <c r="C6377" s="123">
        <v>7113</v>
      </c>
      <c r="D6377" s="135" t="s">
        <v>8765</v>
      </c>
      <c r="E6377" s="123" t="s">
        <v>34</v>
      </c>
      <c r="F6377" s="123">
        <v>15963</v>
      </c>
      <c r="G6377" s="123">
        <v>0</v>
      </c>
      <c r="H6377" s="123">
        <v>1</v>
      </c>
      <c r="I6377" s="136">
        <v>94</v>
      </c>
      <c r="J6377" s="219" t="s">
        <v>15651</v>
      </c>
      <c r="K6377" s="137">
        <f>((G6377*400)+(H6377*100))+I6377</f>
        <v>194</v>
      </c>
      <c r="L6377" s="137">
        <v>2175</v>
      </c>
      <c r="M6377" s="137">
        <f>K6377*L6377</f>
        <v>421950</v>
      </c>
      <c r="N6377" s="123"/>
      <c r="O6377" s="108"/>
      <c r="P6377" s="138"/>
      <c r="Q6377" s="108"/>
      <c r="R6377" s="108"/>
      <c r="S6377" s="139"/>
      <c r="T6377" s="123"/>
      <c r="U6377" s="123"/>
      <c r="V6377" s="123"/>
      <c r="W6377" s="137"/>
      <c r="X6377" s="136"/>
      <c r="Y6377" s="137"/>
      <c r="Z6377" s="137"/>
      <c r="AA6377" s="119"/>
      <c r="AB6377" s="119"/>
      <c r="AC6377" s="137"/>
      <c r="AD6377" s="137">
        <f>IF(AND(AC6377="",M6377=""),0,IF((AC6377=""),M6377,IF((M6377=""),AC6377,AC6377+M6377)))</f>
        <v>421950</v>
      </c>
      <c r="AE6377" s="137">
        <f>IF( (X6377=""),AD6377*1,AD6377*(X6377/100) )</f>
        <v>421950</v>
      </c>
      <c r="AF6377" s="137">
        <v>50000000</v>
      </c>
      <c r="AG6377" s="137">
        <f>IF((AF6377-AE6377) &gt; 1,0,IF((AF6377-AE6377)&lt;0,AE6377-AF6377,AF6377-AE6377))</f>
        <v>0</v>
      </c>
      <c r="AH6377" s="137">
        <v>0.01</v>
      </c>
    </row>
    <row r="6378" spans="1:34" s="173" customFormat="1" x14ac:dyDescent="0.55000000000000004">
      <c r="A6378" s="122"/>
      <c r="B6378" s="123"/>
      <c r="C6378" s="123"/>
      <c r="D6378" s="135"/>
      <c r="E6378" s="123"/>
      <c r="F6378" s="123"/>
      <c r="G6378" s="123"/>
      <c r="H6378" s="123"/>
      <c r="I6378" s="136"/>
      <c r="J6378" s="123"/>
      <c r="K6378" s="137"/>
      <c r="L6378" s="137" t="s">
        <v>63</v>
      </c>
      <c r="M6378" s="137">
        <f>SUM(M6375:M6377)</f>
        <v>792550</v>
      </c>
      <c r="N6378" s="123"/>
      <c r="O6378" s="108"/>
      <c r="P6378" s="138"/>
      <c r="Q6378" s="108"/>
      <c r="R6378" s="108"/>
      <c r="S6378" s="139"/>
      <c r="T6378" s="123"/>
      <c r="U6378" s="123"/>
      <c r="V6378" s="123"/>
      <c r="W6378" s="137"/>
      <c r="X6378" s="136"/>
      <c r="Y6378" s="137"/>
      <c r="Z6378" s="137"/>
      <c r="AA6378" s="119"/>
      <c r="AB6378" s="119"/>
      <c r="AC6378" s="137"/>
      <c r="AD6378" s="137"/>
      <c r="AE6378" s="137">
        <f>SUM(AE6375:AE6377)</f>
        <v>792550</v>
      </c>
      <c r="AF6378" s="137"/>
      <c r="AG6378" s="137">
        <f>SUM(AG6375:AG6377)</f>
        <v>0</v>
      </c>
      <c r="AH6378" s="137"/>
    </row>
    <row r="6379" spans="1:34" s="173" customFormat="1" x14ac:dyDescent="0.55000000000000004">
      <c r="A6379" s="122" t="s">
        <v>8766</v>
      </c>
      <c r="B6379" s="123">
        <v>2742</v>
      </c>
      <c r="C6379" s="123">
        <v>9926</v>
      </c>
      <c r="D6379" s="135"/>
      <c r="E6379" s="123" t="s">
        <v>37</v>
      </c>
      <c r="F6379" s="123"/>
      <c r="G6379" s="123">
        <v>0</v>
      </c>
      <c r="H6379" s="123">
        <v>1</v>
      </c>
      <c r="I6379" s="136">
        <v>48</v>
      </c>
      <c r="J6379" s="123" t="s">
        <v>35</v>
      </c>
      <c r="K6379" s="137">
        <f>((G6379*400)+(H6379*100))+I6379</f>
        <v>148</v>
      </c>
      <c r="L6379" s="137">
        <v>225</v>
      </c>
      <c r="M6379" s="137">
        <f>K6379*L6379</f>
        <v>33300</v>
      </c>
      <c r="N6379" s="123"/>
      <c r="O6379" s="108"/>
      <c r="P6379" s="138"/>
      <c r="Q6379" s="108"/>
      <c r="R6379" s="108"/>
      <c r="S6379" s="139"/>
      <c r="T6379" s="123"/>
      <c r="U6379" s="123"/>
      <c r="V6379" s="123"/>
      <c r="W6379" s="137"/>
      <c r="X6379" s="136"/>
      <c r="Y6379" s="137"/>
      <c r="Z6379" s="137"/>
      <c r="AA6379" s="119"/>
      <c r="AB6379" s="119"/>
      <c r="AC6379" s="137"/>
      <c r="AD6379" s="137">
        <f>IF(AND(AC6379="",M6379=""),0,IF((AC6379=""),M6379,IF((M6379=""),AC6379,AC6379+M6379)))</f>
        <v>33300</v>
      </c>
      <c r="AE6379" s="137">
        <f>IF( (X6379=""),AD6379*1,AD6379*(X6379/100) )</f>
        <v>33300</v>
      </c>
      <c r="AF6379" s="137">
        <v>0</v>
      </c>
      <c r="AG6379" s="137">
        <f>IF((AF6379-AE6379) &gt; 1,0,IF((AF6379-AE6379)&lt;0,AE6379-AF6379,AF6379-AE6379))</f>
        <v>33300</v>
      </c>
      <c r="AH6379" s="137">
        <v>0.02</v>
      </c>
    </row>
    <row r="6380" spans="1:34" s="173" customFormat="1" x14ac:dyDescent="0.55000000000000004">
      <c r="A6380" s="122"/>
      <c r="B6380" s="123"/>
      <c r="C6380" s="123"/>
      <c r="D6380" s="135"/>
      <c r="E6380" s="123"/>
      <c r="F6380" s="123"/>
      <c r="G6380" s="123"/>
      <c r="H6380" s="123"/>
      <c r="I6380" s="136"/>
      <c r="J6380" s="123"/>
      <c r="K6380" s="137"/>
      <c r="L6380" s="137" t="s">
        <v>63</v>
      </c>
      <c r="M6380" s="137">
        <f>SUM(M6379:M6379)</f>
        <v>33300</v>
      </c>
      <c r="N6380" s="123"/>
      <c r="O6380" s="108"/>
      <c r="P6380" s="138"/>
      <c r="Q6380" s="108"/>
      <c r="R6380" s="108"/>
      <c r="S6380" s="139"/>
      <c r="T6380" s="123"/>
      <c r="U6380" s="123"/>
      <c r="V6380" s="123"/>
      <c r="W6380" s="137"/>
      <c r="X6380" s="136"/>
      <c r="Y6380" s="137"/>
      <c r="Z6380" s="137"/>
      <c r="AA6380" s="119"/>
      <c r="AB6380" s="119"/>
      <c r="AC6380" s="137"/>
      <c r="AD6380" s="137"/>
      <c r="AE6380" s="137">
        <f>SUM(AE6379:AE6379)</f>
        <v>33300</v>
      </c>
      <c r="AF6380" s="137"/>
      <c r="AG6380" s="137">
        <f>SUM(AG6379:AG6379)</f>
        <v>33300</v>
      </c>
      <c r="AH6380" s="137"/>
    </row>
    <row r="6381" spans="1:34" s="63" customFormat="1" ht="23.25" x14ac:dyDescent="0.55000000000000004">
      <c r="A6381" s="60" t="s">
        <v>8767</v>
      </c>
      <c r="B6381" s="51">
        <v>2743</v>
      </c>
      <c r="C6381" s="52">
        <v>9993</v>
      </c>
      <c r="D6381" s="53" t="s">
        <v>8768</v>
      </c>
      <c r="E6381" s="52" t="s">
        <v>34</v>
      </c>
      <c r="F6381" s="52">
        <v>606</v>
      </c>
      <c r="G6381" s="52">
        <v>0</v>
      </c>
      <c r="H6381" s="52">
        <v>0</v>
      </c>
      <c r="I6381" s="54">
        <v>44</v>
      </c>
      <c r="J6381" s="52" t="s">
        <v>35</v>
      </c>
      <c r="K6381" s="55">
        <f>((G6381*400)+(H6381*100))+I6381</f>
        <v>44</v>
      </c>
      <c r="L6381" s="55">
        <v>25000</v>
      </c>
      <c r="M6381" s="55">
        <f>K6381*L6381</f>
        <v>1100000</v>
      </c>
      <c r="N6381" s="52">
        <v>1</v>
      </c>
      <c r="O6381" s="56" t="s">
        <v>8769</v>
      </c>
      <c r="P6381" s="57">
        <v>3570100380718</v>
      </c>
      <c r="Q6381" s="56" t="s">
        <v>8770</v>
      </c>
      <c r="R6381" s="56" t="s">
        <v>411</v>
      </c>
      <c r="S6381" s="58" t="s">
        <v>8771</v>
      </c>
      <c r="T6381" s="52" t="s">
        <v>44</v>
      </c>
      <c r="U6381" s="52" t="s">
        <v>45</v>
      </c>
      <c r="V6381" s="52" t="s">
        <v>46</v>
      </c>
      <c r="W6381" s="55">
        <v>180</v>
      </c>
      <c r="X6381" s="54">
        <v>50</v>
      </c>
      <c r="Y6381" s="55">
        <v>7150</v>
      </c>
      <c r="Z6381" s="55">
        <f t="shared" ref="Z6381:Z6389" si="621">W6381*Y6381</f>
        <v>1287000</v>
      </c>
      <c r="AA6381" s="46">
        <v>17</v>
      </c>
      <c r="AB6381" s="46">
        <v>24</v>
      </c>
      <c r="AC6381" s="55">
        <f t="shared" ref="AC6381:AC6389" si="622">(Z6381*(100-AB6381))/100</f>
        <v>978120</v>
      </c>
      <c r="AD6381" s="55">
        <f>IF(AND(AC6381="",M6381=""),0,IF((AC6381=""),M6381, IF( (M6381=""),AC6381,SUM(AC6381:AC6382)+M6381)))</f>
        <v>3056240</v>
      </c>
      <c r="AE6381" s="55">
        <f t="shared" ref="AE6381:AE6389" si="623">IF( (X6381=""),AD6381*1,AD6381*(X6381/100) )</f>
        <v>1528120</v>
      </c>
      <c r="AF6381" s="55">
        <v>0</v>
      </c>
      <c r="AG6381" s="55">
        <f t="shared" ref="AG6381:AG6389" si="624">IF((AF6381-AE6381) &gt; 1,0,IF((AF6381-AE6381)&lt;0,AE6381-AF6381,AF6381-AE6381))</f>
        <v>1528120</v>
      </c>
      <c r="AH6381" s="55">
        <v>0.3</v>
      </c>
    </row>
    <row r="6382" spans="1:34" s="63" customFormat="1" ht="23.25" x14ac:dyDescent="0.55000000000000004">
      <c r="A6382" s="60"/>
      <c r="B6382" s="51"/>
      <c r="C6382" s="52"/>
      <c r="D6382" s="53"/>
      <c r="E6382" s="52"/>
      <c r="F6382" s="52"/>
      <c r="G6382" s="52"/>
      <c r="H6382" s="52"/>
      <c r="I6382" s="54"/>
      <c r="J6382" s="52"/>
      <c r="K6382" s="55"/>
      <c r="L6382" s="55"/>
      <c r="M6382" s="55"/>
      <c r="N6382" s="52"/>
      <c r="O6382" s="56"/>
      <c r="P6382" s="57"/>
      <c r="Q6382" s="56"/>
      <c r="R6382" s="56"/>
      <c r="S6382" s="58"/>
      <c r="T6382" s="52" t="s">
        <v>44</v>
      </c>
      <c r="U6382" s="52"/>
      <c r="V6382" s="52" t="s">
        <v>46</v>
      </c>
      <c r="W6382" s="55">
        <v>180</v>
      </c>
      <c r="X6382" s="54">
        <v>50</v>
      </c>
      <c r="Y6382" s="55">
        <v>7150</v>
      </c>
      <c r="Z6382" s="55">
        <f t="shared" si="621"/>
        <v>1287000</v>
      </c>
      <c r="AA6382" s="46">
        <v>17</v>
      </c>
      <c r="AB6382" s="46">
        <v>24</v>
      </c>
      <c r="AC6382" s="55">
        <f t="shared" si="622"/>
        <v>978120</v>
      </c>
      <c r="AD6382" s="55">
        <f>IF(AND(AC6382="",M6381=""),0,IF((AC6382=""),M6381, IF( (M6381=""),AC6382,SUM(AC6381:AC6382)+M6381)))</f>
        <v>3056240</v>
      </c>
      <c r="AE6382" s="55">
        <f t="shared" si="623"/>
        <v>1528120</v>
      </c>
      <c r="AF6382" s="55">
        <v>0</v>
      </c>
      <c r="AG6382" s="55">
        <f t="shared" si="624"/>
        <v>1528120</v>
      </c>
      <c r="AH6382" s="55">
        <v>0.3</v>
      </c>
    </row>
    <row r="6383" spans="1:34" s="63" customFormat="1" ht="23.25" x14ac:dyDescent="0.55000000000000004">
      <c r="A6383" s="60"/>
      <c r="B6383" s="51">
        <v>2744</v>
      </c>
      <c r="C6383" s="52">
        <v>5797</v>
      </c>
      <c r="D6383" s="53" t="s">
        <v>8772</v>
      </c>
      <c r="E6383" s="52" t="s">
        <v>34</v>
      </c>
      <c r="F6383" s="52">
        <v>649</v>
      </c>
      <c r="G6383" s="52">
        <v>3</v>
      </c>
      <c r="H6383" s="52">
        <v>1</v>
      </c>
      <c r="I6383" s="54">
        <v>42</v>
      </c>
      <c r="J6383" s="52" t="s">
        <v>35</v>
      </c>
      <c r="K6383" s="55">
        <f>((G6383*400)+(H6383*100))+I6383</f>
        <v>1342</v>
      </c>
      <c r="L6383" s="55">
        <v>1800</v>
      </c>
      <c r="M6383" s="55">
        <f>K6383*L6383</f>
        <v>2415600</v>
      </c>
      <c r="N6383" s="52">
        <v>1</v>
      </c>
      <c r="O6383" s="56" t="s">
        <v>348</v>
      </c>
      <c r="P6383" s="57">
        <v>3570100380718</v>
      </c>
      <c r="Q6383" s="56" t="s">
        <v>349</v>
      </c>
      <c r="R6383" s="56" t="s">
        <v>350</v>
      </c>
      <c r="S6383" s="58" t="s">
        <v>8773</v>
      </c>
      <c r="T6383" s="52" t="s">
        <v>51</v>
      </c>
      <c r="U6383" s="52" t="s">
        <v>45</v>
      </c>
      <c r="V6383" s="52" t="s">
        <v>52</v>
      </c>
      <c r="W6383" s="55">
        <v>162</v>
      </c>
      <c r="X6383" s="54">
        <v>14.39</v>
      </c>
      <c r="Y6383" s="55">
        <v>6750</v>
      </c>
      <c r="Z6383" s="55">
        <f t="shared" si="621"/>
        <v>1093500</v>
      </c>
      <c r="AA6383" s="46">
        <v>7</v>
      </c>
      <c r="AB6383" s="46">
        <v>7</v>
      </c>
      <c r="AC6383" s="55">
        <f t="shared" si="622"/>
        <v>1016955</v>
      </c>
      <c r="AD6383" s="55">
        <f>IF(AND(AC6383="",M6383=""),0,IF((AC6383=""),M6383, IF( (M6383=""),AC6383,SUM(AC6383:AC6389)+M6383)))</f>
        <v>6152316</v>
      </c>
      <c r="AE6383" s="55">
        <f t="shared" si="623"/>
        <v>885318.27240000002</v>
      </c>
      <c r="AF6383" s="55">
        <v>50000000</v>
      </c>
      <c r="AG6383" s="55">
        <f t="shared" si="624"/>
        <v>0</v>
      </c>
      <c r="AH6383" s="55">
        <v>0.02</v>
      </c>
    </row>
    <row r="6384" spans="1:34" s="63" customFormat="1" ht="23.25" x14ac:dyDescent="0.55000000000000004">
      <c r="A6384" s="60"/>
      <c r="B6384" s="51"/>
      <c r="C6384" s="52"/>
      <c r="D6384" s="53"/>
      <c r="E6384" s="52"/>
      <c r="F6384" s="52"/>
      <c r="G6384" s="52"/>
      <c r="H6384" s="52"/>
      <c r="I6384" s="54"/>
      <c r="J6384" s="52"/>
      <c r="K6384" s="55"/>
      <c r="L6384" s="55"/>
      <c r="M6384" s="55"/>
      <c r="N6384" s="52"/>
      <c r="O6384" s="56"/>
      <c r="P6384" s="57"/>
      <c r="Q6384" s="56"/>
      <c r="R6384" s="56"/>
      <c r="S6384" s="58"/>
      <c r="T6384" s="52" t="s">
        <v>51</v>
      </c>
      <c r="U6384" s="52"/>
      <c r="V6384" s="52" t="s">
        <v>52</v>
      </c>
      <c r="W6384" s="55">
        <v>134.4</v>
      </c>
      <c r="X6384" s="54">
        <v>11.94</v>
      </c>
      <c r="Y6384" s="55">
        <v>6750</v>
      </c>
      <c r="Z6384" s="55">
        <f t="shared" si="621"/>
        <v>907200</v>
      </c>
      <c r="AA6384" s="46">
        <v>7</v>
      </c>
      <c r="AB6384" s="46">
        <v>7</v>
      </c>
      <c r="AC6384" s="55">
        <f t="shared" si="622"/>
        <v>843696</v>
      </c>
      <c r="AD6384" s="55">
        <f>IF(AND(AC6384="",M6383=""),0,IF((AC6384=""),M6383, IF( (M6383=""),AC6384,SUM(AC6383:AC6389)+M6383)))</f>
        <v>6152316</v>
      </c>
      <c r="AE6384" s="55">
        <f t="shared" si="623"/>
        <v>734586.53039999993</v>
      </c>
      <c r="AF6384" s="55">
        <v>50000000</v>
      </c>
      <c r="AG6384" s="55">
        <f t="shared" si="624"/>
        <v>0</v>
      </c>
      <c r="AH6384" s="55">
        <v>0.02</v>
      </c>
    </row>
    <row r="6385" spans="1:34" s="63" customFormat="1" ht="23.25" x14ac:dyDescent="0.55000000000000004">
      <c r="A6385" s="60"/>
      <c r="B6385" s="51"/>
      <c r="C6385" s="52"/>
      <c r="D6385" s="53"/>
      <c r="E6385" s="52"/>
      <c r="F6385" s="52"/>
      <c r="G6385" s="52"/>
      <c r="H6385" s="52"/>
      <c r="I6385" s="54"/>
      <c r="J6385" s="52"/>
      <c r="K6385" s="55"/>
      <c r="L6385" s="55"/>
      <c r="M6385" s="55"/>
      <c r="N6385" s="52">
        <v>2</v>
      </c>
      <c r="O6385" s="56" t="s">
        <v>348</v>
      </c>
      <c r="P6385" s="57">
        <v>3570100380718</v>
      </c>
      <c r="Q6385" s="56" t="s">
        <v>349</v>
      </c>
      <c r="R6385" s="56" t="s">
        <v>350</v>
      </c>
      <c r="S6385" s="58" t="s">
        <v>8774</v>
      </c>
      <c r="T6385" s="52" t="s">
        <v>51</v>
      </c>
      <c r="U6385" s="52" t="s">
        <v>227</v>
      </c>
      <c r="V6385" s="52" t="s">
        <v>52</v>
      </c>
      <c r="W6385" s="55">
        <v>203.52</v>
      </c>
      <c r="X6385" s="54">
        <v>18.079999999999998</v>
      </c>
      <c r="Y6385" s="55">
        <v>6750</v>
      </c>
      <c r="Z6385" s="55">
        <f t="shared" si="621"/>
        <v>1373760</v>
      </c>
      <c r="AA6385" s="46">
        <v>22</v>
      </c>
      <c r="AB6385" s="46">
        <v>85</v>
      </c>
      <c r="AC6385" s="55">
        <f t="shared" si="622"/>
        <v>206064</v>
      </c>
      <c r="AD6385" s="55">
        <f>IF(AND(AC6385="",M6383=""),0,IF((AC6385=""),M6383, IF( (M6383=""),AC6385,SUM(AC6383:AC6389)+M6383)))</f>
        <v>6152316</v>
      </c>
      <c r="AE6385" s="55">
        <f t="shared" si="623"/>
        <v>1112338.7327999999</v>
      </c>
      <c r="AF6385" s="55">
        <v>50000000</v>
      </c>
      <c r="AG6385" s="55">
        <f t="shared" si="624"/>
        <v>0</v>
      </c>
      <c r="AH6385" s="55">
        <v>0.02</v>
      </c>
    </row>
    <row r="6386" spans="1:34" s="63" customFormat="1" ht="23.25" x14ac:dyDescent="0.55000000000000004">
      <c r="A6386" s="60"/>
      <c r="B6386" s="51"/>
      <c r="C6386" s="52"/>
      <c r="D6386" s="53"/>
      <c r="E6386" s="52"/>
      <c r="F6386" s="52"/>
      <c r="G6386" s="52"/>
      <c r="H6386" s="52"/>
      <c r="I6386" s="54"/>
      <c r="J6386" s="52"/>
      <c r="K6386" s="55"/>
      <c r="L6386" s="55"/>
      <c r="M6386" s="55"/>
      <c r="N6386" s="52">
        <v>3</v>
      </c>
      <c r="O6386" s="56" t="s">
        <v>348</v>
      </c>
      <c r="P6386" s="57">
        <v>3570100380718</v>
      </c>
      <c r="Q6386" s="56" t="s">
        <v>349</v>
      </c>
      <c r="R6386" s="56" t="s">
        <v>350</v>
      </c>
      <c r="S6386" s="58" t="s">
        <v>8775</v>
      </c>
      <c r="T6386" s="52" t="s">
        <v>15158</v>
      </c>
      <c r="U6386" s="52" t="s">
        <v>45</v>
      </c>
      <c r="V6386" s="52" t="s">
        <v>75</v>
      </c>
      <c r="W6386" s="55">
        <v>252</v>
      </c>
      <c r="X6386" s="54">
        <v>22.38</v>
      </c>
      <c r="Y6386" s="55">
        <v>2650</v>
      </c>
      <c r="Z6386" s="55">
        <f t="shared" si="621"/>
        <v>667800</v>
      </c>
      <c r="AA6386" s="46">
        <v>7</v>
      </c>
      <c r="AB6386" s="46">
        <v>7</v>
      </c>
      <c r="AC6386" s="55">
        <f t="shared" si="622"/>
        <v>621054</v>
      </c>
      <c r="AD6386" s="55">
        <f>IF(AND(AC6386="",M6383=""),0,IF((AC6386=""),M6383, IF( (M6383=""),AC6386,SUM(AC6383:AC6389)+M6383)))</f>
        <v>6152316</v>
      </c>
      <c r="AE6386" s="55">
        <f t="shared" si="623"/>
        <v>1376888.3208000001</v>
      </c>
      <c r="AF6386" s="55">
        <v>0</v>
      </c>
      <c r="AG6386" s="55">
        <f t="shared" si="624"/>
        <v>1376888.3208000001</v>
      </c>
      <c r="AH6386" s="55">
        <v>0.3</v>
      </c>
    </row>
    <row r="6387" spans="1:34" s="63" customFormat="1" ht="23.25" x14ac:dyDescent="0.55000000000000004">
      <c r="A6387" s="60"/>
      <c r="B6387" s="51"/>
      <c r="C6387" s="52"/>
      <c r="D6387" s="53"/>
      <c r="E6387" s="52"/>
      <c r="F6387" s="52"/>
      <c r="G6387" s="52"/>
      <c r="H6387" s="52"/>
      <c r="I6387" s="54"/>
      <c r="J6387" s="52"/>
      <c r="K6387" s="55"/>
      <c r="L6387" s="55"/>
      <c r="M6387" s="55"/>
      <c r="N6387" s="52">
        <v>4</v>
      </c>
      <c r="O6387" s="56" t="s">
        <v>348</v>
      </c>
      <c r="P6387" s="57">
        <v>3570100380718</v>
      </c>
      <c r="Q6387" s="56" t="s">
        <v>349</v>
      </c>
      <c r="R6387" s="56" t="s">
        <v>350</v>
      </c>
      <c r="S6387" s="58" t="s">
        <v>351</v>
      </c>
      <c r="T6387" s="52" t="s">
        <v>95</v>
      </c>
      <c r="U6387" s="52" t="s">
        <v>45</v>
      </c>
      <c r="V6387" s="52" t="s">
        <v>75</v>
      </c>
      <c r="W6387" s="55">
        <v>48</v>
      </c>
      <c r="X6387" s="54">
        <v>4.26</v>
      </c>
      <c r="Y6387" s="55">
        <v>5500</v>
      </c>
      <c r="Z6387" s="55">
        <f t="shared" si="621"/>
        <v>264000</v>
      </c>
      <c r="AA6387" s="46">
        <v>7</v>
      </c>
      <c r="AB6387" s="46">
        <v>7</v>
      </c>
      <c r="AC6387" s="55">
        <f t="shared" si="622"/>
        <v>245520</v>
      </c>
      <c r="AD6387" s="55">
        <f>IF(AND(AC6387="",M6383=""),0,IF((AC6387=""),M6383, IF( (M6383=""),AC6387,SUM(AC6383:AC6389)+M6383)))</f>
        <v>6152316</v>
      </c>
      <c r="AE6387" s="55">
        <f t="shared" si="623"/>
        <v>262088.66159999999</v>
      </c>
      <c r="AF6387" s="55">
        <v>0</v>
      </c>
      <c r="AG6387" s="55">
        <f t="shared" si="624"/>
        <v>262088.66159999999</v>
      </c>
      <c r="AH6387" s="55">
        <v>0.3</v>
      </c>
    </row>
    <row r="6388" spans="1:34" s="63" customFormat="1" ht="23.25" x14ac:dyDescent="0.55000000000000004">
      <c r="A6388" s="60"/>
      <c r="B6388" s="51"/>
      <c r="C6388" s="52"/>
      <c r="D6388" s="53"/>
      <c r="E6388" s="52"/>
      <c r="F6388" s="52"/>
      <c r="G6388" s="52"/>
      <c r="H6388" s="52"/>
      <c r="I6388" s="54"/>
      <c r="J6388" s="52"/>
      <c r="K6388" s="55"/>
      <c r="L6388" s="55"/>
      <c r="M6388" s="55"/>
      <c r="N6388" s="52">
        <v>5</v>
      </c>
      <c r="O6388" s="56" t="s">
        <v>348</v>
      </c>
      <c r="P6388" s="57">
        <v>3570100380718</v>
      </c>
      <c r="Q6388" s="56" t="s">
        <v>349</v>
      </c>
      <c r="R6388" s="56" t="s">
        <v>350</v>
      </c>
      <c r="S6388" s="58" t="s">
        <v>8776</v>
      </c>
      <c r="T6388" s="52" t="s">
        <v>15158</v>
      </c>
      <c r="U6388" s="52" t="s">
        <v>45</v>
      </c>
      <c r="V6388" s="52" t="s">
        <v>75</v>
      </c>
      <c r="W6388" s="55">
        <v>308</v>
      </c>
      <c r="X6388" s="54">
        <v>27.36</v>
      </c>
      <c r="Y6388" s="55">
        <v>2650</v>
      </c>
      <c r="Z6388" s="55">
        <f t="shared" si="621"/>
        <v>816200</v>
      </c>
      <c r="AA6388" s="46">
        <v>7</v>
      </c>
      <c r="AB6388" s="46">
        <v>7</v>
      </c>
      <c r="AC6388" s="55">
        <f t="shared" si="622"/>
        <v>759066</v>
      </c>
      <c r="AD6388" s="55">
        <f>IF(AND(AC6388="",M6383=""),0,IF((AC6388=""),M6383, IF( (M6383=""),AC6388,SUM(AC6383:AC6389)+M6383)))</f>
        <v>6152316</v>
      </c>
      <c r="AE6388" s="55">
        <f t="shared" si="623"/>
        <v>1683273.6576</v>
      </c>
      <c r="AF6388" s="55">
        <v>0</v>
      </c>
      <c r="AG6388" s="55">
        <f t="shared" si="624"/>
        <v>1683273.6576</v>
      </c>
      <c r="AH6388" s="55">
        <v>0.3</v>
      </c>
    </row>
    <row r="6389" spans="1:34" s="63" customFormat="1" ht="23.25" x14ac:dyDescent="0.55000000000000004">
      <c r="A6389" s="60"/>
      <c r="B6389" s="51"/>
      <c r="C6389" s="52"/>
      <c r="D6389" s="53"/>
      <c r="E6389" s="52"/>
      <c r="F6389" s="52"/>
      <c r="G6389" s="52"/>
      <c r="H6389" s="52"/>
      <c r="I6389" s="54"/>
      <c r="J6389" s="52"/>
      <c r="K6389" s="55"/>
      <c r="L6389" s="55"/>
      <c r="M6389" s="55"/>
      <c r="N6389" s="52">
        <v>6</v>
      </c>
      <c r="O6389" s="56" t="s">
        <v>348</v>
      </c>
      <c r="P6389" s="57">
        <v>3570100380718</v>
      </c>
      <c r="Q6389" s="56" t="s">
        <v>349</v>
      </c>
      <c r="R6389" s="56" t="s">
        <v>350</v>
      </c>
      <c r="S6389" s="58" t="s">
        <v>8777</v>
      </c>
      <c r="T6389" s="52" t="s">
        <v>15158</v>
      </c>
      <c r="U6389" s="52" t="s">
        <v>45</v>
      </c>
      <c r="V6389" s="52" t="s">
        <v>75</v>
      </c>
      <c r="W6389" s="55">
        <v>18</v>
      </c>
      <c r="X6389" s="54">
        <v>1.6</v>
      </c>
      <c r="Y6389" s="55">
        <v>2650</v>
      </c>
      <c r="Z6389" s="55">
        <f t="shared" si="621"/>
        <v>47700</v>
      </c>
      <c r="AA6389" s="46">
        <v>7</v>
      </c>
      <c r="AB6389" s="46">
        <v>7</v>
      </c>
      <c r="AC6389" s="55">
        <f t="shared" si="622"/>
        <v>44361</v>
      </c>
      <c r="AD6389" s="55">
        <f>IF(AND(AC6389="",M6383=""),0,IF((AC6389=""),M6383, IF( (M6383=""),AC6389,SUM(AC6383:AC6389)+M6383)))</f>
        <v>6152316</v>
      </c>
      <c r="AE6389" s="55">
        <f t="shared" si="623"/>
        <v>98437.055999999997</v>
      </c>
      <c r="AF6389" s="55">
        <v>0</v>
      </c>
      <c r="AG6389" s="55">
        <f t="shared" si="624"/>
        <v>98437.055999999997</v>
      </c>
      <c r="AH6389" s="55">
        <v>0.3</v>
      </c>
    </row>
    <row r="6390" spans="1:34" s="63" customFormat="1" ht="23.25" x14ac:dyDescent="0.55000000000000004">
      <c r="A6390" s="60"/>
      <c r="B6390" s="51"/>
      <c r="C6390" s="52"/>
      <c r="D6390" s="53"/>
      <c r="E6390" s="52"/>
      <c r="F6390" s="52"/>
      <c r="G6390" s="52"/>
      <c r="H6390" s="52"/>
      <c r="I6390" s="54"/>
      <c r="J6390" s="52"/>
      <c r="K6390" s="55"/>
      <c r="L6390" s="55" t="s">
        <v>63</v>
      </c>
      <c r="M6390" s="55">
        <f>SUM(M6381:M6389)</f>
        <v>3515600</v>
      </c>
      <c r="N6390" s="52"/>
      <c r="O6390" s="56"/>
      <c r="P6390" s="57"/>
      <c r="Q6390" s="56"/>
      <c r="R6390" s="56"/>
      <c r="S6390" s="58"/>
      <c r="T6390" s="52"/>
      <c r="U6390" s="52"/>
      <c r="V6390" s="52"/>
      <c r="W6390" s="55"/>
      <c r="X6390" s="54"/>
      <c r="Y6390" s="55"/>
      <c r="Z6390" s="55"/>
      <c r="AA6390" s="46"/>
      <c r="AB6390" s="46"/>
      <c r="AC6390" s="55"/>
      <c r="AD6390" s="55"/>
      <c r="AE6390" s="55">
        <f>SUM(AE6381:AE6389)</f>
        <v>9209171.2315999996</v>
      </c>
      <c r="AF6390" s="55"/>
      <c r="AG6390" s="55">
        <f>SUM(AG6381:AG6389)</f>
        <v>6476927.6960000005</v>
      </c>
      <c r="AH6390" s="55"/>
    </row>
    <row r="6391" spans="1:34" s="173" customFormat="1" x14ac:dyDescent="0.55000000000000004">
      <c r="A6391" s="122" t="s">
        <v>409</v>
      </c>
      <c r="B6391" s="123">
        <v>2745</v>
      </c>
      <c r="C6391" s="123">
        <v>6061</v>
      </c>
      <c r="D6391" s="135" t="s">
        <v>8778</v>
      </c>
      <c r="E6391" s="123" t="s">
        <v>37</v>
      </c>
      <c r="F6391" s="123">
        <v>5556</v>
      </c>
      <c r="G6391" s="123">
        <v>1</v>
      </c>
      <c r="H6391" s="123">
        <v>0</v>
      </c>
      <c r="I6391" s="136">
        <v>64</v>
      </c>
      <c r="J6391" s="123" t="s">
        <v>38</v>
      </c>
      <c r="K6391" s="137">
        <f>((G6391*400)+(H6391*100))+I6391</f>
        <v>464</v>
      </c>
      <c r="L6391" s="137">
        <v>400</v>
      </c>
      <c r="M6391" s="137">
        <f>K6391*L6391</f>
        <v>185600</v>
      </c>
      <c r="N6391" s="123"/>
      <c r="O6391" s="108"/>
      <c r="P6391" s="138"/>
      <c r="Q6391" s="108"/>
      <c r="R6391" s="108"/>
      <c r="S6391" s="139"/>
      <c r="T6391" s="123"/>
      <c r="U6391" s="123"/>
      <c r="V6391" s="123"/>
      <c r="W6391" s="137"/>
      <c r="X6391" s="136"/>
      <c r="Y6391" s="137"/>
      <c r="Z6391" s="137"/>
      <c r="AA6391" s="119"/>
      <c r="AB6391" s="119"/>
      <c r="AC6391" s="137"/>
      <c r="AD6391" s="137">
        <f>IF(AND(AC6391="",M6391=""),0,IF((AC6391=""),M6391,IF((M6391=""),AC6391,AC6391+M6391)))</f>
        <v>185600</v>
      </c>
      <c r="AE6391" s="137">
        <f>IF( (X6391=""),AD6391*1,AD6391*(X6391/100) )</f>
        <v>185600</v>
      </c>
      <c r="AF6391" s="137">
        <v>0</v>
      </c>
      <c r="AG6391" s="137">
        <f>IF((AF6391-AE6391) &gt; 1,0,IF((AF6391-AE6391)&lt;0,AE6391-AF6391,AF6391-AE6391))</f>
        <v>185600</v>
      </c>
      <c r="AH6391" s="137">
        <v>0.01</v>
      </c>
    </row>
    <row r="6392" spans="1:34" s="173" customFormat="1" x14ac:dyDescent="0.55000000000000004">
      <c r="A6392" s="122"/>
      <c r="B6392" s="123">
        <v>2746</v>
      </c>
      <c r="C6392" s="123">
        <v>6060</v>
      </c>
      <c r="D6392" s="135" t="s">
        <v>8779</v>
      </c>
      <c r="E6392" s="123" t="s">
        <v>37</v>
      </c>
      <c r="F6392" s="123">
        <v>5557</v>
      </c>
      <c r="G6392" s="123">
        <v>1</v>
      </c>
      <c r="H6392" s="123">
        <v>0</v>
      </c>
      <c r="I6392" s="136">
        <v>36</v>
      </c>
      <c r="J6392" s="123" t="s">
        <v>38</v>
      </c>
      <c r="K6392" s="137">
        <f>((G6392*400)+(H6392*100))+I6392</f>
        <v>436</v>
      </c>
      <c r="L6392" s="137">
        <v>400</v>
      </c>
      <c r="M6392" s="137">
        <f>K6392*L6392</f>
        <v>174400</v>
      </c>
      <c r="N6392" s="123">
        <v>1</v>
      </c>
      <c r="O6392" s="108" t="s">
        <v>8769</v>
      </c>
      <c r="P6392" s="138">
        <v>3570100380718</v>
      </c>
      <c r="Q6392" s="108" t="s">
        <v>8770</v>
      </c>
      <c r="R6392" s="108" t="s">
        <v>411</v>
      </c>
      <c r="S6392" s="139" t="s">
        <v>8780</v>
      </c>
      <c r="T6392" s="123" t="s">
        <v>343</v>
      </c>
      <c r="U6392" s="123" t="s">
        <v>45</v>
      </c>
      <c r="V6392" s="123" t="s">
        <v>52</v>
      </c>
      <c r="W6392" s="137">
        <v>40</v>
      </c>
      <c r="X6392" s="136">
        <v>100</v>
      </c>
      <c r="Y6392" s="137">
        <v>5600</v>
      </c>
      <c r="Z6392" s="137">
        <f>W6392*Y6392</f>
        <v>224000</v>
      </c>
      <c r="AA6392" s="119">
        <v>6</v>
      </c>
      <c r="AB6392" s="119">
        <v>6</v>
      </c>
      <c r="AC6392" s="137">
        <f>(Z6392*(100-AB6392))/100</f>
        <v>210560</v>
      </c>
      <c r="AD6392" s="137">
        <f>IF(AND(AC6392="",M6392=""),0,IF((AC6392=""),M6392, IF( (M6392=""),AC6392,SUM(AC6392:AC6393)+M6392)))</f>
        <v>384960</v>
      </c>
      <c r="AE6392" s="137">
        <f>IF( (X6392=""),AD6392*1,AD6392*(X6392/100) )</f>
        <v>384960</v>
      </c>
      <c r="AF6392" s="137">
        <v>10000000</v>
      </c>
      <c r="AG6392" s="137">
        <v>174400</v>
      </c>
      <c r="AH6392" s="137">
        <v>0.02</v>
      </c>
    </row>
    <row r="6393" spans="1:34" s="173" customFormat="1" x14ac:dyDescent="0.55000000000000004">
      <c r="A6393" s="122"/>
      <c r="B6393" s="123"/>
      <c r="C6393" s="123"/>
      <c r="D6393" s="135"/>
      <c r="E6393" s="123"/>
      <c r="F6393" s="123"/>
      <c r="G6393" s="123"/>
      <c r="H6393" s="123"/>
      <c r="I6393" s="136"/>
      <c r="J6393" s="123"/>
      <c r="K6393" s="137"/>
      <c r="L6393" s="137" t="s">
        <v>63</v>
      </c>
      <c r="M6393" s="137">
        <f>SUM(M6391:M6392)</f>
        <v>360000</v>
      </c>
      <c r="N6393" s="123"/>
      <c r="O6393" s="108"/>
      <c r="P6393" s="138"/>
      <c r="Q6393" s="108"/>
      <c r="R6393" s="108"/>
      <c r="S6393" s="139"/>
      <c r="T6393" s="123"/>
      <c r="U6393" s="123"/>
      <c r="V6393" s="123"/>
      <c r="W6393" s="137"/>
      <c r="X6393" s="136"/>
      <c r="Y6393" s="137"/>
      <c r="Z6393" s="137"/>
      <c r="AA6393" s="119"/>
      <c r="AB6393" s="119"/>
      <c r="AC6393" s="137"/>
      <c r="AD6393" s="137"/>
      <c r="AE6393" s="137">
        <f>SUM(AE6391:AE6392)</f>
        <v>570560</v>
      </c>
      <c r="AF6393" s="137"/>
      <c r="AG6393" s="137">
        <f>SUM(AG6391:AG6392)</f>
        <v>360000</v>
      </c>
      <c r="AH6393" s="137"/>
    </row>
    <row r="6394" spans="1:34" s="173" customFormat="1" x14ac:dyDescent="0.55000000000000004">
      <c r="A6394" s="122" t="s">
        <v>8783</v>
      </c>
      <c r="B6394" s="123">
        <v>2747</v>
      </c>
      <c r="C6394" s="123">
        <v>7653</v>
      </c>
      <c r="D6394" s="135" t="s">
        <v>8784</v>
      </c>
      <c r="E6394" s="123" t="s">
        <v>34</v>
      </c>
      <c r="F6394" s="123">
        <v>14007</v>
      </c>
      <c r="G6394" s="123">
        <v>1</v>
      </c>
      <c r="H6394" s="123">
        <v>3</v>
      </c>
      <c r="I6394" s="136">
        <v>74</v>
      </c>
      <c r="J6394" s="123" t="s">
        <v>35</v>
      </c>
      <c r="K6394" s="137">
        <f>((G6394*400)+(H6394*100))+I6394</f>
        <v>774</v>
      </c>
      <c r="L6394" s="137">
        <v>1600</v>
      </c>
      <c r="M6394" s="137">
        <f>K6394*L6394</f>
        <v>1238400</v>
      </c>
      <c r="N6394" s="123">
        <v>1</v>
      </c>
      <c r="O6394" s="108" t="s">
        <v>8781</v>
      </c>
      <c r="P6394" s="138">
        <v>3570800332822</v>
      </c>
      <c r="Q6394" s="108" t="s">
        <v>8782</v>
      </c>
      <c r="R6394" s="108" t="s">
        <v>8785</v>
      </c>
      <c r="S6394" s="139"/>
      <c r="T6394" s="123" t="s">
        <v>51</v>
      </c>
      <c r="U6394" s="123" t="s">
        <v>45</v>
      </c>
      <c r="V6394" s="123" t="s">
        <v>52</v>
      </c>
      <c r="W6394" s="137">
        <v>120</v>
      </c>
      <c r="X6394" s="136">
        <v>83.33</v>
      </c>
      <c r="Y6394" s="137">
        <v>6750</v>
      </c>
      <c r="Z6394" s="137">
        <f>W6394*Y6394</f>
        <v>810000</v>
      </c>
      <c r="AA6394" s="119">
        <v>6</v>
      </c>
      <c r="AB6394" s="119">
        <v>6</v>
      </c>
      <c r="AC6394" s="137">
        <f>(Z6394*(100-AB6394))/100</f>
        <v>761400</v>
      </c>
      <c r="AD6394" s="137">
        <f>IF(AND(AC6394="",M6394=""),0,IF((AC6394=""),M6394, IF( (M6394=""),AC6394,SUM(AC6394:AC6396)+M6394)))</f>
        <v>2152080</v>
      </c>
      <c r="AE6394" s="137">
        <f>IF( (X6394=""),AD6394*1,AD6394*(X6394/100) )</f>
        <v>1793328.2639999997</v>
      </c>
      <c r="AF6394" s="137">
        <v>50000000</v>
      </c>
      <c r="AG6394" s="137">
        <f>IF((AF6394-AE6394) &gt; 1,0,IF((AF6394-AE6394)&lt;0,AE6394-AF6394,AF6394-AE6394))</f>
        <v>0</v>
      </c>
      <c r="AH6394" s="137">
        <v>0.02</v>
      </c>
    </row>
    <row r="6395" spans="1:34" s="173" customFormat="1" x14ac:dyDescent="0.55000000000000004">
      <c r="A6395" s="122"/>
      <c r="B6395" s="123"/>
      <c r="C6395" s="123"/>
      <c r="D6395" s="135"/>
      <c r="E6395" s="123"/>
      <c r="F6395" s="123"/>
      <c r="G6395" s="123"/>
      <c r="H6395" s="123"/>
      <c r="I6395" s="136"/>
      <c r="J6395" s="123"/>
      <c r="K6395" s="137"/>
      <c r="L6395" s="137"/>
      <c r="M6395" s="137"/>
      <c r="N6395" s="123">
        <v>2</v>
      </c>
      <c r="O6395" s="108" t="s">
        <v>8781</v>
      </c>
      <c r="P6395" s="138">
        <v>3570800332822</v>
      </c>
      <c r="Q6395" s="108" t="s">
        <v>8782</v>
      </c>
      <c r="R6395" s="108" t="s">
        <v>8785</v>
      </c>
      <c r="S6395" s="139"/>
      <c r="T6395" s="123" t="s">
        <v>51</v>
      </c>
      <c r="U6395" s="123" t="s">
        <v>45</v>
      </c>
      <c r="V6395" s="123" t="s">
        <v>52</v>
      </c>
      <c r="W6395" s="137">
        <v>24</v>
      </c>
      <c r="X6395" s="136">
        <v>16.670000000000002</v>
      </c>
      <c r="Y6395" s="137">
        <v>6750</v>
      </c>
      <c r="Z6395" s="137">
        <f>W6395*Y6395</f>
        <v>162000</v>
      </c>
      <c r="AA6395" s="119">
        <v>6</v>
      </c>
      <c r="AB6395" s="119">
        <v>6</v>
      </c>
      <c r="AC6395" s="137">
        <f>(Z6395*(100-AB6395))/100</f>
        <v>152280</v>
      </c>
      <c r="AD6395" s="137">
        <f>IF(AND(AC6395="",M6394=""),0,IF((AC6395=""),M6394, IF( (M6394=""),AC6395,SUM(AC6394:AC6396)+M6394)))</f>
        <v>2152080</v>
      </c>
      <c r="AE6395" s="137">
        <f>IF( (X6395=""),AD6395*1,AD6395*(X6395/100) )</f>
        <v>358751.73600000003</v>
      </c>
      <c r="AF6395" s="137">
        <v>50000000</v>
      </c>
      <c r="AG6395" s="137">
        <f>IF((AF6395-AE6395) &gt; 1,0,IF((AF6395-AE6395)&lt;0,AE6395-AF6395,AF6395-AE6395))</f>
        <v>0</v>
      </c>
      <c r="AH6395" s="137">
        <v>0.02</v>
      </c>
    </row>
    <row r="6396" spans="1:34" s="173" customFormat="1" x14ac:dyDescent="0.55000000000000004">
      <c r="A6396" s="122"/>
      <c r="B6396" s="123">
        <v>2748</v>
      </c>
      <c r="C6396" s="123">
        <v>7605</v>
      </c>
      <c r="D6396" s="135" t="s">
        <v>8786</v>
      </c>
      <c r="E6396" s="123" t="s">
        <v>34</v>
      </c>
      <c r="F6396" s="123">
        <v>14008</v>
      </c>
      <c r="G6396" s="123">
        <v>0</v>
      </c>
      <c r="H6396" s="123">
        <v>1</v>
      </c>
      <c r="I6396" s="136">
        <v>56</v>
      </c>
      <c r="J6396" s="123" t="s">
        <v>38</v>
      </c>
      <c r="K6396" s="137">
        <f>((G6396*400)+(H6396*100))+I6396</f>
        <v>156</v>
      </c>
      <c r="L6396" s="137">
        <v>1400</v>
      </c>
      <c r="M6396" s="137">
        <f>K6396*L6396</f>
        <v>218400</v>
      </c>
      <c r="N6396" s="123"/>
      <c r="O6396" s="108"/>
      <c r="P6396" s="138"/>
      <c r="Q6396" s="108"/>
      <c r="R6396" s="108"/>
      <c r="S6396" s="139"/>
      <c r="T6396" s="123"/>
      <c r="U6396" s="123"/>
      <c r="V6396" s="123"/>
      <c r="W6396" s="137"/>
      <c r="X6396" s="136"/>
      <c r="Y6396" s="137"/>
      <c r="Z6396" s="137"/>
      <c r="AA6396" s="119"/>
      <c r="AB6396" s="119"/>
      <c r="AC6396" s="137"/>
      <c r="AD6396" s="137">
        <f>IF(AND(AC6396="",M6396=""),0,IF((AC6396=""),M6396,IF((M6396=""),AC6396,AC6396+M6396)))</f>
        <v>218400</v>
      </c>
      <c r="AE6396" s="137">
        <f>IF( (X6396=""),AD6396*1,AD6396*(X6396/100) )</f>
        <v>218400</v>
      </c>
      <c r="AF6396" s="137">
        <v>50000000</v>
      </c>
      <c r="AG6396" s="137">
        <f>IF((AF6396-AE6396) &gt; 1,0,IF((AF6396-AE6396)&lt;0,AE6396-AF6396,AF6396-AE6396))</f>
        <v>0</v>
      </c>
      <c r="AH6396" s="137">
        <v>0.01</v>
      </c>
    </row>
    <row r="6397" spans="1:34" s="173" customFormat="1" x14ac:dyDescent="0.55000000000000004">
      <c r="A6397" s="122"/>
      <c r="B6397" s="123"/>
      <c r="C6397" s="123"/>
      <c r="D6397" s="135"/>
      <c r="E6397" s="123"/>
      <c r="F6397" s="123"/>
      <c r="G6397" s="123"/>
      <c r="H6397" s="123"/>
      <c r="I6397" s="136"/>
      <c r="J6397" s="123"/>
      <c r="K6397" s="137"/>
      <c r="L6397" s="137" t="s">
        <v>63</v>
      </c>
      <c r="M6397" s="137">
        <f>SUM(M6394:M6396)</f>
        <v>1456800</v>
      </c>
      <c r="N6397" s="123"/>
      <c r="O6397" s="108"/>
      <c r="P6397" s="138"/>
      <c r="Q6397" s="108"/>
      <c r="R6397" s="108"/>
      <c r="S6397" s="139"/>
      <c r="T6397" s="123"/>
      <c r="U6397" s="123"/>
      <c r="V6397" s="123"/>
      <c r="W6397" s="137"/>
      <c r="X6397" s="136"/>
      <c r="Y6397" s="137"/>
      <c r="Z6397" s="137"/>
      <c r="AA6397" s="119"/>
      <c r="AB6397" s="119"/>
      <c r="AC6397" s="137"/>
      <c r="AD6397" s="137"/>
      <c r="AE6397" s="137">
        <f>SUM(AE6394:AE6396)</f>
        <v>2370480</v>
      </c>
      <c r="AF6397" s="137"/>
      <c r="AG6397" s="137">
        <f>SUM(AG6394:AG6396)</f>
        <v>0</v>
      </c>
      <c r="AH6397" s="137"/>
    </row>
    <row r="6398" spans="1:34" s="173" customFormat="1" x14ac:dyDescent="0.55000000000000004">
      <c r="A6398" s="122" t="s">
        <v>409</v>
      </c>
      <c r="B6398" s="123">
        <v>2749</v>
      </c>
      <c r="C6398" s="123">
        <v>4965</v>
      </c>
      <c r="D6398" s="135" t="s">
        <v>8787</v>
      </c>
      <c r="E6398" s="123" t="s">
        <v>34</v>
      </c>
      <c r="F6398" s="123">
        <v>22123</v>
      </c>
      <c r="G6398" s="123">
        <v>2</v>
      </c>
      <c r="H6398" s="123">
        <v>2</v>
      </c>
      <c r="I6398" s="136">
        <v>60</v>
      </c>
      <c r="J6398" s="123" t="s">
        <v>38</v>
      </c>
      <c r="K6398" s="137">
        <f>((G6398*400)+(H6398*100))+I6398</f>
        <v>1060</v>
      </c>
      <c r="L6398" s="137">
        <v>625</v>
      </c>
      <c r="M6398" s="137">
        <f>K6398*L6398</f>
        <v>662500</v>
      </c>
      <c r="N6398" s="123"/>
      <c r="O6398" s="108"/>
      <c r="P6398" s="138"/>
      <c r="Q6398" s="108"/>
      <c r="R6398" s="108"/>
      <c r="S6398" s="139"/>
      <c r="T6398" s="123"/>
      <c r="U6398" s="123"/>
      <c r="V6398" s="123"/>
      <c r="W6398" s="137"/>
      <c r="X6398" s="136"/>
      <c r="Y6398" s="137"/>
      <c r="Z6398" s="137"/>
      <c r="AA6398" s="119"/>
      <c r="AB6398" s="119"/>
      <c r="AC6398" s="137"/>
      <c r="AD6398" s="137">
        <f>IF(AND(AC6398="",M6398=""),0,IF((AC6398=""),M6398,IF((M6398=""),AC6398,AC6398+M6398)))</f>
        <v>662500</v>
      </c>
      <c r="AE6398" s="137">
        <f>IF( (X6398=""),AD6398*1,AD6398*(X6398/100) )</f>
        <v>662500</v>
      </c>
      <c r="AF6398" s="137">
        <v>50000000</v>
      </c>
      <c r="AG6398" s="137">
        <f>IF((AF6398-AE6398) &gt; 1,0,IF((AF6398-AE6398)&lt;0,AE6398-AF6398,AF6398-AE6398))</f>
        <v>0</v>
      </c>
      <c r="AH6398" s="137">
        <v>0.01</v>
      </c>
    </row>
    <row r="6399" spans="1:34" s="173" customFormat="1" x14ac:dyDescent="0.55000000000000004">
      <c r="A6399" s="122"/>
      <c r="B6399" s="123"/>
      <c r="C6399" s="123"/>
      <c r="D6399" s="135"/>
      <c r="E6399" s="123"/>
      <c r="F6399" s="123"/>
      <c r="G6399" s="123"/>
      <c r="H6399" s="123"/>
      <c r="I6399" s="136"/>
      <c r="J6399" s="123"/>
      <c r="K6399" s="137"/>
      <c r="L6399" s="137" t="s">
        <v>63</v>
      </c>
      <c r="M6399" s="137">
        <f>SUM(M6398:M6398)</f>
        <v>662500</v>
      </c>
      <c r="N6399" s="123"/>
      <c r="O6399" s="108"/>
      <c r="P6399" s="138"/>
      <c r="Q6399" s="108"/>
      <c r="R6399" s="108"/>
      <c r="S6399" s="139"/>
      <c r="T6399" s="123"/>
      <c r="U6399" s="123"/>
      <c r="V6399" s="123"/>
      <c r="W6399" s="137"/>
      <c r="X6399" s="136"/>
      <c r="Y6399" s="137"/>
      <c r="Z6399" s="137"/>
      <c r="AA6399" s="119"/>
      <c r="AB6399" s="119"/>
      <c r="AC6399" s="137"/>
      <c r="AD6399" s="137"/>
      <c r="AE6399" s="137">
        <f>SUM(AE6398:AE6398)</f>
        <v>662500</v>
      </c>
      <c r="AF6399" s="137"/>
      <c r="AG6399" s="137">
        <f>SUM(AG6398:AG6398)</f>
        <v>0</v>
      </c>
      <c r="AH6399" s="137"/>
    </row>
    <row r="6400" spans="1:34" s="173" customFormat="1" x14ac:dyDescent="0.55000000000000004">
      <c r="A6400" s="122" t="s">
        <v>8788</v>
      </c>
      <c r="B6400" s="123">
        <v>2750</v>
      </c>
      <c r="C6400" s="123">
        <v>6609</v>
      </c>
      <c r="D6400" s="135" t="s">
        <v>8789</v>
      </c>
      <c r="E6400" s="123" t="s">
        <v>34</v>
      </c>
      <c r="F6400" s="123">
        <v>23187</v>
      </c>
      <c r="G6400" s="123">
        <v>0</v>
      </c>
      <c r="H6400" s="123">
        <v>0</v>
      </c>
      <c r="I6400" s="136">
        <v>98</v>
      </c>
      <c r="J6400" s="123" t="s">
        <v>38</v>
      </c>
      <c r="K6400" s="137">
        <f>((G6400*400)+(H6400*100))+I6400</f>
        <v>98</v>
      </c>
      <c r="L6400" s="137">
        <v>650</v>
      </c>
      <c r="M6400" s="137">
        <f>K6400*L6400</f>
        <v>63700</v>
      </c>
      <c r="N6400" s="123"/>
      <c r="O6400" s="108"/>
      <c r="P6400" s="138"/>
      <c r="Q6400" s="108"/>
      <c r="R6400" s="108"/>
      <c r="S6400" s="139"/>
      <c r="T6400" s="123"/>
      <c r="U6400" s="123"/>
      <c r="V6400" s="123"/>
      <c r="W6400" s="137"/>
      <c r="X6400" s="136"/>
      <c r="Y6400" s="137"/>
      <c r="Z6400" s="137"/>
      <c r="AA6400" s="119"/>
      <c r="AB6400" s="119"/>
      <c r="AC6400" s="137"/>
      <c r="AD6400" s="137">
        <f>IF(AND(AC6400="",M6400=""),0,IF((AC6400=""),M6400,IF((M6400=""),AC6400,AC6400+M6400)))</f>
        <v>63700</v>
      </c>
      <c r="AE6400" s="137">
        <f>IF( (X6400=""),AD6400*1,AD6400*(X6400/100) )</f>
        <v>63700</v>
      </c>
      <c r="AF6400" s="137">
        <v>50000000</v>
      </c>
      <c r="AG6400" s="137">
        <f>IF((AF6400-AE6400) &gt; 1,0,IF((AF6400-AE6400)&lt;0,AE6400-AF6400,AF6400-AE6400))</f>
        <v>0</v>
      </c>
      <c r="AH6400" s="137">
        <v>0.01</v>
      </c>
    </row>
    <row r="6401" spans="1:34" s="173" customFormat="1" x14ac:dyDescent="0.55000000000000004">
      <c r="A6401" s="122"/>
      <c r="B6401" s="123"/>
      <c r="C6401" s="123"/>
      <c r="D6401" s="135"/>
      <c r="E6401" s="123"/>
      <c r="F6401" s="123"/>
      <c r="G6401" s="123"/>
      <c r="H6401" s="123"/>
      <c r="I6401" s="136"/>
      <c r="J6401" s="123"/>
      <c r="K6401" s="137"/>
      <c r="L6401" s="137" t="s">
        <v>63</v>
      </c>
      <c r="M6401" s="137">
        <f>SUM(M6400:M6400)</f>
        <v>63700</v>
      </c>
      <c r="N6401" s="123"/>
      <c r="O6401" s="108"/>
      <c r="P6401" s="138"/>
      <c r="Q6401" s="108"/>
      <c r="R6401" s="108"/>
      <c r="S6401" s="139"/>
      <c r="T6401" s="123"/>
      <c r="U6401" s="123"/>
      <c r="V6401" s="123"/>
      <c r="W6401" s="137"/>
      <c r="X6401" s="136"/>
      <c r="Y6401" s="137"/>
      <c r="Z6401" s="137"/>
      <c r="AA6401" s="119"/>
      <c r="AB6401" s="119"/>
      <c r="AC6401" s="137"/>
      <c r="AD6401" s="137"/>
      <c r="AE6401" s="137">
        <f>SUM(AE6400:AE6400)</f>
        <v>63700</v>
      </c>
      <c r="AF6401" s="137"/>
      <c r="AG6401" s="137">
        <f>SUM(AG6400:AG6400)</f>
        <v>0</v>
      </c>
      <c r="AH6401" s="137"/>
    </row>
    <row r="6402" spans="1:34" s="173" customFormat="1" x14ac:dyDescent="0.55000000000000004">
      <c r="A6402" s="122" t="s">
        <v>8792</v>
      </c>
      <c r="B6402" s="123">
        <v>2751</v>
      </c>
      <c r="C6402" s="123">
        <v>9940</v>
      </c>
      <c r="D6402" s="135" t="s">
        <v>8793</v>
      </c>
      <c r="E6402" s="123" t="s">
        <v>37</v>
      </c>
      <c r="F6402" s="123">
        <v>5435</v>
      </c>
      <c r="G6402" s="123">
        <v>2</v>
      </c>
      <c r="H6402" s="123">
        <v>0</v>
      </c>
      <c r="I6402" s="136">
        <v>28</v>
      </c>
      <c r="J6402" s="123" t="s">
        <v>38</v>
      </c>
      <c r="K6402" s="137">
        <f>((G6402*400)+(H6402*100))+I6402</f>
        <v>828</v>
      </c>
      <c r="L6402" s="137">
        <v>400</v>
      </c>
      <c r="M6402" s="137">
        <f>K6402*L6402</f>
        <v>331200</v>
      </c>
      <c r="N6402" s="123"/>
      <c r="O6402" s="108"/>
      <c r="P6402" s="138"/>
      <c r="Q6402" s="108"/>
      <c r="R6402" s="108"/>
      <c r="S6402" s="139"/>
      <c r="T6402" s="123"/>
      <c r="U6402" s="123"/>
      <c r="V6402" s="123"/>
      <c r="W6402" s="137"/>
      <c r="X6402" s="136"/>
      <c r="Y6402" s="137"/>
      <c r="Z6402" s="137"/>
      <c r="AA6402" s="119"/>
      <c r="AB6402" s="119"/>
      <c r="AC6402" s="137"/>
      <c r="AD6402" s="137">
        <f>IF(AND(AC6402="",M6402=""),0,IF((AC6402=""),M6402,IF((M6402=""),AC6402,AC6402+M6402)))</f>
        <v>331200</v>
      </c>
      <c r="AE6402" s="137">
        <f>IF( (X6402=""),AD6402*1,AD6402*(X6402/100) )</f>
        <v>331200</v>
      </c>
      <c r="AF6402" s="137">
        <v>0</v>
      </c>
      <c r="AG6402" s="137">
        <f>IF((AF6402-AE6402) &gt; 1,0,IF((AF6402-AE6402)&lt;0,AE6402-AF6402,AF6402-AE6402))</f>
        <v>331200</v>
      </c>
      <c r="AH6402" s="137">
        <v>0.01</v>
      </c>
    </row>
    <row r="6403" spans="1:34" s="173" customFormat="1" x14ac:dyDescent="0.55000000000000004">
      <c r="A6403" s="122"/>
      <c r="B6403" s="123"/>
      <c r="C6403" s="123"/>
      <c r="D6403" s="135"/>
      <c r="E6403" s="123"/>
      <c r="F6403" s="123"/>
      <c r="G6403" s="123"/>
      <c r="H6403" s="123"/>
      <c r="I6403" s="136"/>
      <c r="J6403" s="123"/>
      <c r="K6403" s="137"/>
      <c r="L6403" s="137" t="s">
        <v>63</v>
      </c>
      <c r="M6403" s="137">
        <f>SUM(M6402:M6402)</f>
        <v>331200</v>
      </c>
      <c r="N6403" s="123"/>
      <c r="O6403" s="108"/>
      <c r="P6403" s="138"/>
      <c r="Q6403" s="108"/>
      <c r="R6403" s="108"/>
      <c r="S6403" s="139"/>
      <c r="T6403" s="123"/>
      <c r="U6403" s="123"/>
      <c r="V6403" s="123"/>
      <c r="W6403" s="137"/>
      <c r="X6403" s="136"/>
      <c r="Y6403" s="137"/>
      <c r="Z6403" s="137"/>
      <c r="AA6403" s="119"/>
      <c r="AB6403" s="119"/>
      <c r="AC6403" s="137"/>
      <c r="AD6403" s="137"/>
      <c r="AE6403" s="137">
        <f>SUM(AE6402:AE6402)</f>
        <v>331200</v>
      </c>
      <c r="AF6403" s="137"/>
      <c r="AG6403" s="137">
        <f>SUM(AG6402:AG6402)</f>
        <v>331200</v>
      </c>
      <c r="AH6403" s="137"/>
    </row>
    <row r="6404" spans="1:34" s="173" customFormat="1" x14ac:dyDescent="0.55000000000000004">
      <c r="A6404" s="122" t="s">
        <v>15645</v>
      </c>
      <c r="B6404" s="123">
        <v>2753</v>
      </c>
      <c r="C6404" s="123">
        <v>6160</v>
      </c>
      <c r="D6404" s="135" t="s">
        <v>8798</v>
      </c>
      <c r="E6404" s="123" t="s">
        <v>34</v>
      </c>
      <c r="F6404" s="123">
        <v>15640</v>
      </c>
      <c r="G6404" s="123">
        <v>0</v>
      </c>
      <c r="H6404" s="123">
        <v>2</v>
      </c>
      <c r="I6404" s="136">
        <v>21</v>
      </c>
      <c r="J6404" s="123" t="s">
        <v>68</v>
      </c>
      <c r="K6404" s="137">
        <f>((G6404*400)+(H6404*100))+I6404</f>
        <v>221</v>
      </c>
      <c r="L6404" s="137">
        <v>7250</v>
      </c>
      <c r="M6404" s="137">
        <f>K6404*L6404</f>
        <v>1602250</v>
      </c>
      <c r="N6404" s="123"/>
      <c r="O6404" s="108"/>
      <c r="P6404" s="138"/>
      <c r="Q6404" s="108"/>
      <c r="R6404" s="108"/>
      <c r="S6404" s="139"/>
      <c r="T6404" s="123"/>
      <c r="U6404" s="123"/>
      <c r="V6404" s="123"/>
      <c r="W6404" s="137"/>
      <c r="X6404" s="136"/>
      <c r="Y6404" s="137"/>
      <c r="Z6404" s="137"/>
      <c r="AA6404" s="119"/>
      <c r="AB6404" s="119"/>
      <c r="AC6404" s="137"/>
      <c r="AD6404" s="137">
        <f>IF(AND(AC6404="",M6404=""),0,IF((AC6404=""),M6404,IF((M6404=""),AC6404,AC6404+M6404)))</f>
        <v>1602250</v>
      </c>
      <c r="AE6404" s="137">
        <f>IF( (X6404=""),AD6404*1,AD6404*(X6404/100) )</f>
        <v>1602250</v>
      </c>
      <c r="AF6404" s="137">
        <v>0</v>
      </c>
      <c r="AG6404" s="137">
        <f>IF((AF6404-AE6404) &gt; 1,0,IF((AF6404-AE6404)&lt;0,AE6404-AF6404,AF6404-AE6404))</f>
        <v>1602250</v>
      </c>
      <c r="AH6404" s="137">
        <v>0.3</v>
      </c>
    </row>
    <row r="6405" spans="1:34" s="173" customFormat="1" x14ac:dyDescent="0.55000000000000004">
      <c r="A6405" s="122"/>
      <c r="B6405" s="123"/>
      <c r="C6405" s="123"/>
      <c r="D6405" s="135"/>
      <c r="E6405" s="123"/>
      <c r="F6405" s="123"/>
      <c r="G6405" s="123"/>
      <c r="H6405" s="123"/>
      <c r="I6405" s="136"/>
      <c r="J6405" s="123"/>
      <c r="K6405" s="137"/>
      <c r="L6405" s="137" t="s">
        <v>63</v>
      </c>
      <c r="M6405" s="137">
        <f>SUM(M6404:M6404)</f>
        <v>1602250</v>
      </c>
      <c r="N6405" s="123"/>
      <c r="O6405" s="108"/>
      <c r="P6405" s="138"/>
      <c r="Q6405" s="108"/>
      <c r="R6405" s="108"/>
      <c r="S6405" s="139"/>
      <c r="T6405" s="123"/>
      <c r="U6405" s="123"/>
      <c r="V6405" s="123"/>
      <c r="W6405" s="137"/>
      <c r="X6405" s="136"/>
      <c r="Y6405" s="137"/>
      <c r="Z6405" s="137"/>
      <c r="AA6405" s="119"/>
      <c r="AB6405" s="119"/>
      <c r="AC6405" s="137"/>
      <c r="AD6405" s="137"/>
      <c r="AE6405" s="137">
        <f>SUM(AE6404:AE6404)</f>
        <v>1602250</v>
      </c>
      <c r="AF6405" s="137"/>
      <c r="AG6405" s="137">
        <f>SUM(AG6404:AG6404)</f>
        <v>1602250</v>
      </c>
      <c r="AH6405" s="137"/>
    </row>
    <row r="6406" spans="1:34" s="99" customFormat="1" x14ac:dyDescent="0.55000000000000004">
      <c r="A6406" s="122" t="s">
        <v>8790</v>
      </c>
      <c r="B6406" s="202">
        <v>3073</v>
      </c>
      <c r="C6406" s="161">
        <v>9689</v>
      </c>
      <c r="D6406" s="162"/>
      <c r="E6406" s="161" t="s">
        <v>37</v>
      </c>
      <c r="F6406" s="161">
        <v>5426</v>
      </c>
      <c r="G6406" s="161">
        <v>2</v>
      </c>
      <c r="H6406" s="161">
        <v>3</v>
      </c>
      <c r="I6406" s="163">
        <v>8</v>
      </c>
      <c r="J6406" s="161" t="s">
        <v>38</v>
      </c>
      <c r="K6406" s="121">
        <f>((G6406*400)+(H6406*100))+I6406</f>
        <v>1108</v>
      </c>
      <c r="L6406" s="121">
        <v>225</v>
      </c>
      <c r="M6406" s="121">
        <f>K6406*L6406</f>
        <v>249300</v>
      </c>
      <c r="N6406" s="161"/>
      <c r="O6406" s="164"/>
      <c r="P6406" s="165"/>
      <c r="Q6406" s="164"/>
      <c r="R6406" s="164"/>
      <c r="S6406" s="166"/>
      <c r="T6406" s="161"/>
      <c r="U6406" s="161"/>
      <c r="V6406" s="161"/>
      <c r="W6406" s="121"/>
      <c r="X6406" s="163"/>
      <c r="Y6406" s="121"/>
      <c r="Z6406" s="121"/>
      <c r="AA6406" s="167"/>
      <c r="AB6406" s="167"/>
      <c r="AC6406" s="121"/>
      <c r="AD6406" s="121">
        <f>IF(AND(AC6406="",M6406=""),0,IF((AC6406=""),M6406,IF((M6406=""),AC6406,AC6406+M6406)))</f>
        <v>249300</v>
      </c>
      <c r="AE6406" s="121">
        <f>IF( (X6406=""),AD6406*1,AD6406*(X6406/100) )</f>
        <v>249300</v>
      </c>
      <c r="AF6406" s="121">
        <v>0</v>
      </c>
      <c r="AG6406" s="121">
        <f>IF((AF6406-AE6406) &gt; 1,0,IF((AF6406-AE6406)&lt;0,AE6406-AF6406,AF6406-AE6406))</f>
        <v>249300</v>
      </c>
      <c r="AH6406" s="121">
        <v>0.01</v>
      </c>
    </row>
    <row r="6407" spans="1:34" s="99" customFormat="1" x14ac:dyDescent="0.55000000000000004">
      <c r="A6407" s="122"/>
      <c r="B6407" s="202">
        <v>3074</v>
      </c>
      <c r="C6407" s="161">
        <v>9687</v>
      </c>
      <c r="D6407" s="162" t="s">
        <v>8791</v>
      </c>
      <c r="E6407" s="161" t="s">
        <v>37</v>
      </c>
      <c r="F6407" s="161">
        <v>5427</v>
      </c>
      <c r="G6407" s="161">
        <v>15</v>
      </c>
      <c r="H6407" s="161">
        <v>1</v>
      </c>
      <c r="I6407" s="163">
        <v>81</v>
      </c>
      <c r="J6407" s="161" t="s">
        <v>38</v>
      </c>
      <c r="K6407" s="121">
        <f>((G6407*400)+(H6407*100))+I6407</f>
        <v>6181</v>
      </c>
      <c r="L6407" s="121">
        <v>225</v>
      </c>
      <c r="M6407" s="121">
        <f>K6407*L6407</f>
        <v>1390725</v>
      </c>
      <c r="N6407" s="161"/>
      <c r="O6407" s="164"/>
      <c r="P6407" s="165"/>
      <c r="Q6407" s="164"/>
      <c r="R6407" s="164"/>
      <c r="S6407" s="166"/>
      <c r="T6407" s="161"/>
      <c r="U6407" s="161"/>
      <c r="V6407" s="161"/>
      <c r="W6407" s="121"/>
      <c r="X6407" s="163"/>
      <c r="Y6407" s="121"/>
      <c r="Z6407" s="121"/>
      <c r="AA6407" s="167"/>
      <c r="AB6407" s="167"/>
      <c r="AC6407" s="121"/>
      <c r="AD6407" s="121">
        <f>IF(AND(AC6407="",M6407=""),0,IF((AC6407=""),M6407,IF((M6407=""),AC6407,AC6407+M6407)))</f>
        <v>1390725</v>
      </c>
      <c r="AE6407" s="121">
        <f>IF( (X6407=""),AD6407*1,AD6407*(X6407/100) )</f>
        <v>1390725</v>
      </c>
      <c r="AF6407" s="121">
        <v>0</v>
      </c>
      <c r="AG6407" s="121">
        <f>IF((AF6407-AE6407) &gt; 1,0,IF((AF6407-AE6407)&lt;0,AE6407-AF6407,AF6407-AE6407))</f>
        <v>1390725</v>
      </c>
      <c r="AH6407" s="121">
        <v>0.01</v>
      </c>
    </row>
    <row r="6408" spans="1:34" s="99" customFormat="1" x14ac:dyDescent="0.55000000000000004">
      <c r="A6408" s="122"/>
      <c r="B6408" s="202"/>
      <c r="C6408" s="161"/>
      <c r="D6408" s="162"/>
      <c r="E6408" s="161"/>
      <c r="F6408" s="161"/>
      <c r="G6408" s="161"/>
      <c r="H6408" s="161"/>
      <c r="I6408" s="163"/>
      <c r="J6408" s="161"/>
      <c r="K6408" s="121"/>
      <c r="L6408" s="121" t="s">
        <v>63</v>
      </c>
      <c r="M6408" s="121">
        <f>SUM(M6406:M6407)</f>
        <v>1640025</v>
      </c>
      <c r="N6408" s="161"/>
      <c r="O6408" s="164"/>
      <c r="P6408" s="165"/>
      <c r="Q6408" s="164"/>
      <c r="R6408" s="164"/>
      <c r="S6408" s="166"/>
      <c r="T6408" s="161"/>
      <c r="U6408" s="161"/>
      <c r="V6408" s="161"/>
      <c r="W6408" s="121"/>
      <c r="X6408" s="163"/>
      <c r="Y6408" s="121"/>
      <c r="Z6408" s="121"/>
      <c r="AA6408" s="167"/>
      <c r="AB6408" s="167"/>
      <c r="AC6408" s="121"/>
      <c r="AD6408" s="121"/>
      <c r="AE6408" s="121">
        <f>SUM(AE6406:AE6407)</f>
        <v>1640025</v>
      </c>
      <c r="AF6408" s="121"/>
      <c r="AG6408" s="121">
        <f>SUM(AG6406:AG6407)</f>
        <v>1640025</v>
      </c>
      <c r="AH6408" s="121"/>
    </row>
    <row r="6409" spans="1:34" s="173" customFormat="1" x14ac:dyDescent="0.55000000000000004">
      <c r="A6409" s="122" t="s">
        <v>8796</v>
      </c>
      <c r="B6409" s="123">
        <v>2755</v>
      </c>
      <c r="C6409" s="123">
        <v>6949</v>
      </c>
      <c r="D6409" s="135" t="s">
        <v>8800</v>
      </c>
      <c r="E6409" s="123" t="s">
        <v>34</v>
      </c>
      <c r="F6409" s="123">
        <v>23294</v>
      </c>
      <c r="G6409" s="123">
        <v>0</v>
      </c>
      <c r="H6409" s="123">
        <v>1</v>
      </c>
      <c r="I6409" s="136">
        <v>47</v>
      </c>
      <c r="J6409" s="123" t="s">
        <v>35</v>
      </c>
      <c r="K6409" s="137">
        <f>((G6409*400)+(H6409*100))+I6409</f>
        <v>147</v>
      </c>
      <c r="L6409" s="137">
        <v>850</v>
      </c>
      <c r="M6409" s="137">
        <f>K6409*L6409</f>
        <v>124950</v>
      </c>
      <c r="N6409" s="123">
        <v>1</v>
      </c>
      <c r="O6409" s="108" t="s">
        <v>8794</v>
      </c>
      <c r="P6409" s="138">
        <v>1570800033900</v>
      </c>
      <c r="Q6409" s="108" t="s">
        <v>8795</v>
      </c>
      <c r="R6409" s="108" t="s">
        <v>8801</v>
      </c>
      <c r="S6409" s="139" t="s">
        <v>8802</v>
      </c>
      <c r="T6409" s="123" t="s">
        <v>51</v>
      </c>
      <c r="U6409" s="123" t="s">
        <v>45</v>
      </c>
      <c r="V6409" s="123" t="s">
        <v>52</v>
      </c>
      <c r="W6409" s="137">
        <v>72</v>
      </c>
      <c r="X6409" s="136">
        <v>45.28</v>
      </c>
      <c r="Y6409" s="137">
        <v>6750</v>
      </c>
      <c r="Z6409" s="137">
        <f>W6409*Y6409</f>
        <v>486000</v>
      </c>
      <c r="AA6409" s="119">
        <v>8</v>
      </c>
      <c r="AB6409" s="119">
        <v>8</v>
      </c>
      <c r="AC6409" s="137">
        <f>(Z6409*(100-AB6409))/100</f>
        <v>447120</v>
      </c>
      <c r="AD6409" s="137">
        <f>IF(AND(AC6409="",M6409=""),0,IF((AC6409=""),M6409, IF( (M6409=""),AC6409,SUM(AC6409:AC6414)+M6409)))</f>
        <v>947100</v>
      </c>
      <c r="AE6409" s="137">
        <f>IF( (X6409=""),AD6409*1,AD6409*(X6409/100) )</f>
        <v>428846.88000000006</v>
      </c>
      <c r="AF6409" s="137">
        <v>50000000</v>
      </c>
      <c r="AG6409" s="137">
        <f>IF((AF6409-AE6409) &gt; 1,0,IF((AF6409-AE6409)&lt;0,AE6409-AF6409,AF6409-AE6409))</f>
        <v>0</v>
      </c>
      <c r="AH6409" s="137">
        <v>0.02</v>
      </c>
    </row>
    <row r="6410" spans="1:34" s="173" customFormat="1" x14ac:dyDescent="0.55000000000000004">
      <c r="A6410" s="122"/>
      <c r="B6410" s="123"/>
      <c r="C6410" s="123"/>
      <c r="D6410" s="135"/>
      <c r="E6410" s="123"/>
      <c r="F6410" s="123"/>
      <c r="G6410" s="123"/>
      <c r="H6410" s="123"/>
      <c r="I6410" s="136"/>
      <c r="J6410" s="123"/>
      <c r="K6410" s="137"/>
      <c r="L6410" s="137"/>
      <c r="M6410" s="137"/>
      <c r="N6410" s="123">
        <v>2</v>
      </c>
      <c r="O6410" s="108" t="s">
        <v>8794</v>
      </c>
      <c r="P6410" s="138">
        <v>1570800033900</v>
      </c>
      <c r="Q6410" s="108" t="s">
        <v>8795</v>
      </c>
      <c r="R6410" s="108" t="s">
        <v>8801</v>
      </c>
      <c r="S6410" s="139" t="s">
        <v>8803</v>
      </c>
      <c r="T6410" s="123" t="s">
        <v>51</v>
      </c>
      <c r="U6410" s="123" t="s">
        <v>227</v>
      </c>
      <c r="V6410" s="123" t="s">
        <v>52</v>
      </c>
      <c r="W6410" s="137">
        <v>72</v>
      </c>
      <c r="X6410" s="136">
        <v>45.28</v>
      </c>
      <c r="Y6410" s="137">
        <v>6750</v>
      </c>
      <c r="Z6410" s="137">
        <f>W6410*Y6410</f>
        <v>486000</v>
      </c>
      <c r="AA6410" s="119">
        <v>13</v>
      </c>
      <c r="AB6410" s="119">
        <v>42</v>
      </c>
      <c r="AC6410" s="137">
        <f>(Z6410*(100-AB6410))/100</f>
        <v>281880</v>
      </c>
      <c r="AD6410" s="137">
        <f>IF(AND(AC6410="",M6409=""),0,IF((AC6410=""),M6409, IF( (M6409=""),AC6410,SUM(AC6409:AC6414)+M6409)))</f>
        <v>947100</v>
      </c>
      <c r="AE6410" s="137">
        <f>IF( (X6410=""),AD6410*1,AD6410*(X6410/100) )</f>
        <v>428846.88000000006</v>
      </c>
      <c r="AF6410" s="137">
        <v>50000000</v>
      </c>
      <c r="AG6410" s="137">
        <f>IF((AF6410-AE6410) &gt; 1,0,IF((AF6410-AE6410)&lt;0,AE6410-AF6410,AF6410-AE6410))</f>
        <v>0</v>
      </c>
      <c r="AH6410" s="137">
        <v>0.02</v>
      </c>
    </row>
    <row r="6411" spans="1:34" s="173" customFormat="1" x14ac:dyDescent="0.55000000000000004">
      <c r="A6411" s="122"/>
      <c r="B6411" s="123"/>
      <c r="C6411" s="123"/>
      <c r="D6411" s="135"/>
      <c r="E6411" s="123"/>
      <c r="F6411" s="123"/>
      <c r="G6411" s="123"/>
      <c r="H6411" s="123"/>
      <c r="I6411" s="136"/>
      <c r="J6411" s="123"/>
      <c r="K6411" s="137"/>
      <c r="L6411" s="137"/>
      <c r="M6411" s="137"/>
      <c r="N6411" s="123">
        <v>3</v>
      </c>
      <c r="O6411" s="108" t="s">
        <v>8794</v>
      </c>
      <c r="P6411" s="138">
        <v>1570800033900</v>
      </c>
      <c r="Q6411" s="108" t="s">
        <v>8795</v>
      </c>
      <c r="R6411" s="108" t="s">
        <v>8801</v>
      </c>
      <c r="S6411" s="139" t="s">
        <v>8804</v>
      </c>
      <c r="T6411" s="123" t="s">
        <v>51</v>
      </c>
      <c r="U6411" s="123" t="s">
        <v>45</v>
      </c>
      <c r="V6411" s="123" t="s">
        <v>75</v>
      </c>
      <c r="W6411" s="137">
        <v>15</v>
      </c>
      <c r="X6411" s="136">
        <v>9.43</v>
      </c>
      <c r="Y6411" s="137">
        <v>6750</v>
      </c>
      <c r="Z6411" s="137">
        <f>W6411*Y6411</f>
        <v>101250</v>
      </c>
      <c r="AA6411" s="119">
        <v>8</v>
      </c>
      <c r="AB6411" s="119">
        <v>8</v>
      </c>
      <c r="AC6411" s="137">
        <f>(Z6411*(100-AB6411))/100</f>
        <v>93150</v>
      </c>
      <c r="AD6411" s="137">
        <f>IF(AND(AC6411="",M6409=""),0,IF((AC6411=""),M6409, IF( (M6409=""),AC6411,SUM(AC6409:AC6414)+M6409)))</f>
        <v>947100</v>
      </c>
      <c r="AE6411" s="137">
        <f>IF( (X6411=""),AD6411*1,AD6411*(X6411/100) )</f>
        <v>89311.53</v>
      </c>
      <c r="AF6411" s="137">
        <v>0</v>
      </c>
      <c r="AG6411" s="137">
        <f>IF((AF6411-AE6411) &gt; 1,0,IF((AF6411-AE6411)&lt;0,AE6411-AF6411,AF6411-AE6411))</f>
        <v>89311.53</v>
      </c>
      <c r="AH6411" s="137">
        <v>0.3</v>
      </c>
    </row>
    <row r="6412" spans="1:34" s="173" customFormat="1" x14ac:dyDescent="0.55000000000000004">
      <c r="A6412" s="122" t="s">
        <v>8796</v>
      </c>
      <c r="B6412" s="123">
        <v>2752</v>
      </c>
      <c r="C6412" s="123">
        <v>6453</v>
      </c>
      <c r="D6412" s="135" t="s">
        <v>8797</v>
      </c>
      <c r="E6412" s="123" t="s">
        <v>34</v>
      </c>
      <c r="F6412" s="123">
        <v>15611</v>
      </c>
      <c r="G6412" s="123">
        <v>12</v>
      </c>
      <c r="H6412" s="123">
        <v>1</v>
      </c>
      <c r="I6412" s="136">
        <v>13</v>
      </c>
      <c r="J6412" s="123" t="s">
        <v>38</v>
      </c>
      <c r="K6412" s="137">
        <f>((G6412*400)+(H6412*100))+I6412</f>
        <v>4913</v>
      </c>
      <c r="L6412" s="137">
        <v>225</v>
      </c>
      <c r="M6412" s="137">
        <f>K6412*L6412</f>
        <v>1105425</v>
      </c>
      <c r="N6412" s="123"/>
      <c r="O6412" s="108"/>
      <c r="P6412" s="138"/>
      <c r="Q6412" s="108"/>
      <c r="R6412" s="108"/>
      <c r="S6412" s="139"/>
      <c r="T6412" s="123"/>
      <c r="U6412" s="123"/>
      <c r="V6412" s="123"/>
      <c r="W6412" s="137"/>
      <c r="X6412" s="136"/>
      <c r="Y6412" s="137"/>
      <c r="Z6412" s="137"/>
      <c r="AA6412" s="119"/>
      <c r="AB6412" s="119"/>
      <c r="AC6412" s="137"/>
      <c r="AD6412" s="137">
        <f>IF(AND(AC6412="",M6412=""),0,IF((AC6412=""),M6412,IF((M6412=""),AC6412,AC6412+M6412)))</f>
        <v>1105425</v>
      </c>
      <c r="AE6412" s="137">
        <f>IF( (X6412=""),AD6412*1,AD6412*(X6412/100) )</f>
        <v>1105425</v>
      </c>
      <c r="AF6412" s="137">
        <v>50000000</v>
      </c>
      <c r="AG6412" s="137">
        <f>IF((AF6412-AE6412) &gt; 1,0,IF((AF6412-AE6412)&lt;0,AE6412-AF6412,AF6412-AE6412))</f>
        <v>0</v>
      </c>
      <c r="AH6412" s="137">
        <v>0.01</v>
      </c>
    </row>
    <row r="6413" spans="1:34" s="173" customFormat="1" x14ac:dyDescent="0.55000000000000004">
      <c r="A6413" s="122"/>
      <c r="B6413" s="123"/>
      <c r="C6413" s="123"/>
      <c r="D6413" s="135"/>
      <c r="E6413" s="123"/>
      <c r="F6413" s="123"/>
      <c r="G6413" s="123"/>
      <c r="H6413" s="123"/>
      <c r="I6413" s="136"/>
      <c r="J6413" s="123"/>
      <c r="K6413" s="137"/>
      <c r="L6413" s="137" t="s">
        <v>63</v>
      </c>
      <c r="M6413" s="137">
        <f>SUM(M6409:M6412)</f>
        <v>1230375</v>
      </c>
      <c r="N6413" s="123"/>
      <c r="O6413" s="108"/>
      <c r="P6413" s="138"/>
      <c r="Q6413" s="108"/>
      <c r="R6413" s="108"/>
      <c r="S6413" s="139"/>
      <c r="T6413" s="123"/>
      <c r="U6413" s="123"/>
      <c r="V6413" s="123"/>
      <c r="W6413" s="137"/>
      <c r="X6413" s="136"/>
      <c r="Y6413" s="137"/>
      <c r="Z6413" s="137"/>
      <c r="AA6413" s="119"/>
      <c r="AB6413" s="119"/>
      <c r="AC6413" s="137"/>
      <c r="AD6413" s="137"/>
      <c r="AE6413" s="137">
        <f>SUM(AE6409:AE6412)</f>
        <v>2052430.29</v>
      </c>
      <c r="AF6413" s="137"/>
      <c r="AG6413" s="137">
        <f>SUM(AG6409:AG6412)</f>
        <v>89311.53</v>
      </c>
      <c r="AH6413" s="137"/>
    </row>
    <row r="6414" spans="1:34" s="173" customFormat="1" x14ac:dyDescent="0.55000000000000004">
      <c r="A6414" s="122" t="s">
        <v>15717</v>
      </c>
      <c r="B6414" s="123">
        <v>2756</v>
      </c>
      <c r="C6414" s="123">
        <v>10332</v>
      </c>
      <c r="D6414" s="135" t="s">
        <v>8805</v>
      </c>
      <c r="E6414" s="123" t="s">
        <v>34</v>
      </c>
      <c r="F6414" s="123">
        <v>15984</v>
      </c>
      <c r="G6414" s="123">
        <v>1</v>
      </c>
      <c r="H6414" s="123">
        <v>1</v>
      </c>
      <c r="I6414" s="136">
        <v>46</v>
      </c>
      <c r="J6414" s="123" t="s">
        <v>68</v>
      </c>
      <c r="K6414" s="137">
        <f>((G6414*400)+(H6414*100))+I6414</f>
        <v>546</v>
      </c>
      <c r="L6414" s="137">
        <v>1350</v>
      </c>
      <c r="M6414" s="137">
        <f>K6414*L6414</f>
        <v>737100</v>
      </c>
      <c r="N6414" s="123"/>
      <c r="O6414" s="108"/>
      <c r="P6414" s="138"/>
      <c r="Q6414" s="108"/>
      <c r="R6414" s="108"/>
      <c r="S6414" s="139"/>
      <c r="T6414" s="123"/>
      <c r="U6414" s="123"/>
      <c r="V6414" s="123"/>
      <c r="W6414" s="137"/>
      <c r="X6414" s="136"/>
      <c r="Y6414" s="137"/>
      <c r="Z6414" s="137"/>
      <c r="AA6414" s="119"/>
      <c r="AB6414" s="119"/>
      <c r="AC6414" s="137"/>
      <c r="AD6414" s="137">
        <f>IF(AND(AC6414="",M6414=""),0,IF((AC6414=""),M6414,IF((M6414=""),AC6414,AC6414+M6414)))</f>
        <v>737100</v>
      </c>
      <c r="AE6414" s="137">
        <f>IF( (X6414=""),AD6414*1,AD6414*(X6414/100) )</f>
        <v>737100</v>
      </c>
      <c r="AF6414" s="137">
        <v>0</v>
      </c>
      <c r="AG6414" s="137">
        <f>IF((AF6414-AE6414) &gt; 1,0,IF((AF6414-AE6414)&lt;0,AE6414-AF6414,AF6414-AE6414))</f>
        <v>737100</v>
      </c>
      <c r="AH6414" s="137">
        <v>0.3</v>
      </c>
    </row>
    <row r="6415" spans="1:34" s="173" customFormat="1" x14ac:dyDescent="0.55000000000000004">
      <c r="A6415" s="122"/>
      <c r="B6415" s="123"/>
      <c r="C6415" s="123"/>
      <c r="D6415" s="135"/>
      <c r="E6415" s="123"/>
      <c r="F6415" s="123"/>
      <c r="G6415" s="123"/>
      <c r="H6415" s="123"/>
      <c r="I6415" s="136"/>
      <c r="J6415" s="123"/>
      <c r="K6415" s="137"/>
      <c r="L6415" s="137" t="s">
        <v>63</v>
      </c>
      <c r="M6415" s="137">
        <f>SUM(M6414:M6414)</f>
        <v>737100</v>
      </c>
      <c r="N6415" s="123"/>
      <c r="O6415" s="108"/>
      <c r="P6415" s="138"/>
      <c r="Q6415" s="108"/>
      <c r="R6415" s="108"/>
      <c r="S6415" s="139"/>
      <c r="T6415" s="123"/>
      <c r="U6415" s="123"/>
      <c r="V6415" s="123"/>
      <c r="W6415" s="137"/>
      <c r="X6415" s="136"/>
      <c r="Y6415" s="137"/>
      <c r="Z6415" s="137"/>
      <c r="AA6415" s="119"/>
      <c r="AB6415" s="119"/>
      <c r="AC6415" s="137"/>
      <c r="AD6415" s="137"/>
      <c r="AE6415" s="137">
        <f>SUM(AE6414:AE6414)</f>
        <v>737100</v>
      </c>
      <c r="AF6415" s="137"/>
      <c r="AG6415" s="137">
        <f>SUM(AG6414:AG6414)</f>
        <v>737100</v>
      </c>
      <c r="AH6415" s="137"/>
    </row>
    <row r="6416" spans="1:34" s="173" customFormat="1" x14ac:dyDescent="0.55000000000000004">
      <c r="A6416" s="122" t="s">
        <v>8806</v>
      </c>
      <c r="B6416" s="123">
        <v>2757</v>
      </c>
      <c r="C6416" s="123">
        <v>9951</v>
      </c>
      <c r="D6416" s="135"/>
      <c r="E6416" s="123" t="s">
        <v>37</v>
      </c>
      <c r="F6416" s="123"/>
      <c r="G6416" s="123">
        <v>0</v>
      </c>
      <c r="H6416" s="123">
        <v>0</v>
      </c>
      <c r="I6416" s="136">
        <v>79</v>
      </c>
      <c r="J6416" s="123" t="s">
        <v>35</v>
      </c>
      <c r="K6416" s="137">
        <f>((G6416*400)+(H6416*100))+I6416</f>
        <v>79</v>
      </c>
      <c r="L6416" s="137">
        <v>225</v>
      </c>
      <c r="M6416" s="137">
        <f>K6416*L6416</f>
        <v>17775</v>
      </c>
      <c r="N6416" s="123"/>
      <c r="O6416" s="108"/>
      <c r="P6416" s="138"/>
      <c r="Q6416" s="108"/>
      <c r="R6416" s="108"/>
      <c r="S6416" s="139"/>
      <c r="T6416" s="123"/>
      <c r="U6416" s="123"/>
      <c r="V6416" s="123"/>
      <c r="W6416" s="137"/>
      <c r="X6416" s="136"/>
      <c r="Y6416" s="137"/>
      <c r="Z6416" s="137"/>
      <c r="AA6416" s="119"/>
      <c r="AB6416" s="119"/>
      <c r="AC6416" s="137"/>
      <c r="AD6416" s="137">
        <f>IF(AND(AC6416="",M6416=""),0,IF((AC6416=""),M6416,IF((M6416=""),AC6416,AC6416+M6416)))</f>
        <v>17775</v>
      </c>
      <c r="AE6416" s="137">
        <f>IF( (X6416=""),AD6416*1,AD6416*(X6416/100) )</f>
        <v>17775</v>
      </c>
      <c r="AF6416" s="137">
        <v>0</v>
      </c>
      <c r="AG6416" s="137">
        <f>IF((AF6416-AE6416) &gt; 1,0,IF((AF6416-AE6416)&lt;0,AE6416-AF6416,AF6416-AE6416))</f>
        <v>17775</v>
      </c>
      <c r="AH6416" s="137">
        <v>0.02</v>
      </c>
    </row>
    <row r="6417" spans="1:34" s="173" customFormat="1" x14ac:dyDescent="0.55000000000000004">
      <c r="A6417" s="122"/>
      <c r="B6417" s="123">
        <v>2758</v>
      </c>
      <c r="C6417" s="123">
        <v>4720</v>
      </c>
      <c r="D6417" s="135" t="s">
        <v>8807</v>
      </c>
      <c r="E6417" s="123" t="s">
        <v>37</v>
      </c>
      <c r="F6417" s="123">
        <v>4212</v>
      </c>
      <c r="G6417" s="123">
        <v>4</v>
      </c>
      <c r="H6417" s="123">
        <v>0</v>
      </c>
      <c r="I6417" s="136">
        <v>20</v>
      </c>
      <c r="J6417" s="123" t="s">
        <v>38</v>
      </c>
      <c r="K6417" s="137">
        <f>((G6417*400)+(H6417*100))+I6417</f>
        <v>1620</v>
      </c>
      <c r="L6417" s="137">
        <v>225</v>
      </c>
      <c r="M6417" s="137">
        <f>K6417*L6417</f>
        <v>364500</v>
      </c>
      <c r="N6417" s="123"/>
      <c r="O6417" s="108"/>
      <c r="P6417" s="138"/>
      <c r="Q6417" s="108"/>
      <c r="R6417" s="108"/>
      <c r="S6417" s="139"/>
      <c r="T6417" s="123"/>
      <c r="U6417" s="123"/>
      <c r="V6417" s="123"/>
      <c r="W6417" s="137"/>
      <c r="X6417" s="136"/>
      <c r="Y6417" s="137"/>
      <c r="Z6417" s="137"/>
      <c r="AA6417" s="119"/>
      <c r="AB6417" s="119"/>
      <c r="AC6417" s="137"/>
      <c r="AD6417" s="137">
        <f>IF(AND(AC6417="",M6417=""),0,IF((AC6417=""),M6417,IF((M6417=""),AC6417,AC6417+M6417)))</f>
        <v>364500</v>
      </c>
      <c r="AE6417" s="137">
        <f>IF( (X6417=""),AD6417*1,AD6417*(X6417/100) )</f>
        <v>364500</v>
      </c>
      <c r="AF6417" s="137">
        <v>0</v>
      </c>
      <c r="AG6417" s="137">
        <f>IF((AF6417-AE6417) &gt; 1,0,IF((AF6417-AE6417)&lt;0,AE6417-AF6417,AF6417-AE6417))</f>
        <v>364500</v>
      </c>
      <c r="AH6417" s="137">
        <v>0.01</v>
      </c>
    </row>
    <row r="6418" spans="1:34" s="173" customFormat="1" x14ac:dyDescent="0.55000000000000004">
      <c r="A6418" s="122"/>
      <c r="B6418" s="123"/>
      <c r="C6418" s="123"/>
      <c r="D6418" s="135"/>
      <c r="E6418" s="123"/>
      <c r="F6418" s="123"/>
      <c r="G6418" s="123"/>
      <c r="H6418" s="123"/>
      <c r="I6418" s="136"/>
      <c r="J6418" s="123"/>
      <c r="K6418" s="137"/>
      <c r="L6418" s="137" t="s">
        <v>63</v>
      </c>
      <c r="M6418" s="137">
        <f>SUM(M6416:M6417)</f>
        <v>382275</v>
      </c>
      <c r="N6418" s="123"/>
      <c r="O6418" s="108"/>
      <c r="P6418" s="138"/>
      <c r="Q6418" s="108"/>
      <c r="R6418" s="108"/>
      <c r="S6418" s="139"/>
      <c r="T6418" s="123"/>
      <c r="U6418" s="123"/>
      <c r="V6418" s="123"/>
      <c r="W6418" s="137"/>
      <c r="X6418" s="136"/>
      <c r="Y6418" s="137"/>
      <c r="Z6418" s="137"/>
      <c r="AA6418" s="119"/>
      <c r="AB6418" s="119"/>
      <c r="AC6418" s="137"/>
      <c r="AD6418" s="137"/>
      <c r="AE6418" s="137">
        <f>SUM(AE6416:AE6417)</f>
        <v>382275</v>
      </c>
      <c r="AF6418" s="137"/>
      <c r="AG6418" s="137">
        <f>SUM(AG6416:AG6417)</f>
        <v>382275</v>
      </c>
      <c r="AH6418" s="137"/>
    </row>
    <row r="6419" spans="1:34" s="173" customFormat="1" x14ac:dyDescent="0.55000000000000004">
      <c r="A6419" s="122" t="s">
        <v>8810</v>
      </c>
      <c r="B6419" s="123">
        <v>2759</v>
      </c>
      <c r="C6419" s="123">
        <v>7552</v>
      </c>
      <c r="D6419" s="135" t="s">
        <v>8811</v>
      </c>
      <c r="E6419" s="123" t="s">
        <v>34</v>
      </c>
      <c r="F6419" s="123">
        <v>238</v>
      </c>
      <c r="G6419" s="123">
        <v>0</v>
      </c>
      <c r="H6419" s="123">
        <v>1</v>
      </c>
      <c r="I6419" s="136">
        <v>0</v>
      </c>
      <c r="J6419" s="123" t="s">
        <v>35</v>
      </c>
      <c r="K6419" s="137">
        <f>((G6419*400)+(H6419*100))+I6419</f>
        <v>100</v>
      </c>
      <c r="L6419" s="137">
        <v>2175</v>
      </c>
      <c r="M6419" s="137">
        <f>K6419*L6419</f>
        <v>217500</v>
      </c>
      <c r="N6419" s="123">
        <v>1</v>
      </c>
      <c r="O6419" s="108" t="s">
        <v>8808</v>
      </c>
      <c r="P6419" s="138"/>
      <c r="Q6419" s="108" t="s">
        <v>8809</v>
      </c>
      <c r="R6419" s="108" t="s">
        <v>8812</v>
      </c>
      <c r="S6419" s="139" t="s">
        <v>8813</v>
      </c>
      <c r="T6419" s="123" t="s">
        <v>51</v>
      </c>
      <c r="U6419" s="123" t="s">
        <v>45</v>
      </c>
      <c r="V6419" s="123" t="s">
        <v>52</v>
      </c>
      <c r="W6419" s="137">
        <v>108</v>
      </c>
      <c r="X6419" s="136">
        <v>100</v>
      </c>
      <c r="Y6419" s="137">
        <v>6750</v>
      </c>
      <c r="Z6419" s="137">
        <f>W6419*Y6419</f>
        <v>729000</v>
      </c>
      <c r="AA6419" s="119">
        <v>19</v>
      </c>
      <c r="AB6419" s="119">
        <v>28</v>
      </c>
      <c r="AC6419" s="137">
        <f>(Z6419*(100-AB6419))/100</f>
        <v>524880</v>
      </c>
      <c r="AD6419" s="137">
        <f>IF(AND(AC6419="",M6419=""),0,IF((AC6419=""),M6419, IF( (M6419=""),AC6419,SUM(AC6419:AC6421)+M6419)))</f>
        <v>1435355.25</v>
      </c>
      <c r="AE6419" s="137">
        <f>IF( (X6419=""),AD6419*1,AD6419*(X6419/100) )</f>
        <v>1435355.25</v>
      </c>
      <c r="AF6419" s="137">
        <v>50000000</v>
      </c>
      <c r="AG6419" s="137">
        <f>IF((AF6419-AE6419) &gt; 1,0,IF((AF6419-AE6419)&lt;0,AE6419-AF6419,AF6419-AE6419))</f>
        <v>0</v>
      </c>
      <c r="AH6419" s="137">
        <v>0.02</v>
      </c>
    </row>
    <row r="6420" spans="1:34" s="173" customFormat="1" x14ac:dyDescent="0.55000000000000004">
      <c r="A6420" s="122"/>
      <c r="B6420" s="123"/>
      <c r="C6420" s="123"/>
      <c r="D6420" s="135"/>
      <c r="E6420" s="123"/>
      <c r="F6420" s="123"/>
      <c r="G6420" s="123"/>
      <c r="H6420" s="123"/>
      <c r="I6420" s="136"/>
      <c r="J6420" s="123"/>
      <c r="K6420" s="137"/>
      <c r="L6420" s="137" t="s">
        <v>63</v>
      </c>
      <c r="M6420" s="137">
        <f>SUM(M6419:M6419)</f>
        <v>217500</v>
      </c>
      <c r="N6420" s="123"/>
      <c r="O6420" s="108"/>
      <c r="P6420" s="138"/>
      <c r="Q6420" s="108"/>
      <c r="R6420" s="108"/>
      <c r="S6420" s="139"/>
      <c r="T6420" s="123"/>
      <c r="U6420" s="123"/>
      <c r="V6420" s="123"/>
      <c r="W6420" s="137"/>
      <c r="X6420" s="136"/>
      <c r="Y6420" s="137"/>
      <c r="Z6420" s="137"/>
      <c r="AA6420" s="119"/>
      <c r="AB6420" s="119"/>
      <c r="AC6420" s="137"/>
      <c r="AD6420" s="137"/>
      <c r="AE6420" s="137">
        <f>SUM(AE6419:AE6419)</f>
        <v>1435355.25</v>
      </c>
      <c r="AF6420" s="137"/>
      <c r="AG6420" s="137">
        <f>SUM(AG6419:AG6419)</f>
        <v>0</v>
      </c>
      <c r="AH6420" s="137"/>
    </row>
    <row r="6421" spans="1:34" s="173" customFormat="1" x14ac:dyDescent="0.55000000000000004">
      <c r="A6421" s="122" t="s">
        <v>8816</v>
      </c>
      <c r="B6421" s="123">
        <v>2760</v>
      </c>
      <c r="C6421" s="123">
        <v>6642</v>
      </c>
      <c r="D6421" s="135" t="s">
        <v>8817</v>
      </c>
      <c r="E6421" s="123" t="s">
        <v>34</v>
      </c>
      <c r="F6421" s="123">
        <v>23232</v>
      </c>
      <c r="G6421" s="123">
        <v>0</v>
      </c>
      <c r="H6421" s="123">
        <v>1</v>
      </c>
      <c r="I6421" s="136">
        <v>12</v>
      </c>
      <c r="J6421" s="123" t="s">
        <v>35</v>
      </c>
      <c r="K6421" s="137">
        <f>((G6421*400)+(H6421*100))+I6421</f>
        <v>112</v>
      </c>
      <c r="L6421" s="137">
        <v>850</v>
      </c>
      <c r="M6421" s="137">
        <f>K6421*L6421</f>
        <v>95200</v>
      </c>
      <c r="N6421" s="123">
        <v>1</v>
      </c>
      <c r="O6421" s="108" t="s">
        <v>8814</v>
      </c>
      <c r="P6421" s="138"/>
      <c r="Q6421" s="108" t="s">
        <v>8815</v>
      </c>
      <c r="R6421" s="108" t="s">
        <v>8818</v>
      </c>
      <c r="S6421" s="139"/>
      <c r="T6421" s="123" t="s">
        <v>51</v>
      </c>
      <c r="U6421" s="123" t="s">
        <v>45</v>
      </c>
      <c r="V6421" s="123" t="s">
        <v>52</v>
      </c>
      <c r="W6421" s="137">
        <v>103.7</v>
      </c>
      <c r="X6421" s="136">
        <v>35.47</v>
      </c>
      <c r="Y6421" s="137">
        <v>6750</v>
      </c>
      <c r="Z6421" s="137">
        <f>W6421*Y6421</f>
        <v>699975</v>
      </c>
      <c r="AA6421" s="119">
        <v>1</v>
      </c>
      <c r="AB6421" s="119">
        <v>1</v>
      </c>
      <c r="AC6421" s="137">
        <f>(Z6421*(100-AB6421))/100</f>
        <v>692975.25</v>
      </c>
      <c r="AD6421" s="137">
        <f>IF(AND(AC6421="",M6421=""),0,IF((AC6421=""),M6421, IF( (M6421=""),AC6421,SUM(AC6421:AC6425)+M6421)))</f>
        <v>1985476.75</v>
      </c>
      <c r="AE6421" s="137">
        <f>IF( (X6421=""),AD6421*1,AD6421*(X6421/100) )</f>
        <v>704248.60322500009</v>
      </c>
      <c r="AF6421" s="137">
        <v>50000000</v>
      </c>
      <c r="AG6421" s="137">
        <f>IF((AF6421-AE6421) &gt; 1,0,IF((AF6421-AE6421)&lt;0,AE6421-AF6421,AF6421-AE6421))</f>
        <v>0</v>
      </c>
      <c r="AH6421" s="137">
        <v>0.02</v>
      </c>
    </row>
    <row r="6422" spans="1:34" s="173" customFormat="1" x14ac:dyDescent="0.55000000000000004">
      <c r="A6422" s="122"/>
      <c r="B6422" s="123"/>
      <c r="C6422" s="123"/>
      <c r="D6422" s="135"/>
      <c r="E6422" s="123"/>
      <c r="F6422" s="123"/>
      <c r="G6422" s="123"/>
      <c r="H6422" s="123"/>
      <c r="I6422" s="136"/>
      <c r="J6422" s="123"/>
      <c r="K6422" s="137"/>
      <c r="L6422" s="137"/>
      <c r="M6422" s="137"/>
      <c r="N6422" s="123">
        <v>2</v>
      </c>
      <c r="O6422" s="108" t="s">
        <v>8814</v>
      </c>
      <c r="P6422" s="138"/>
      <c r="Q6422" s="108" t="s">
        <v>8815</v>
      </c>
      <c r="R6422" s="108" t="s">
        <v>8818</v>
      </c>
      <c r="S6422" s="139" t="s">
        <v>8819</v>
      </c>
      <c r="T6422" s="123" t="s">
        <v>51</v>
      </c>
      <c r="U6422" s="123" t="s">
        <v>45</v>
      </c>
      <c r="V6422" s="123" t="s">
        <v>52</v>
      </c>
      <c r="W6422" s="137">
        <v>188.7</v>
      </c>
      <c r="X6422" s="136">
        <v>64.53</v>
      </c>
      <c r="Y6422" s="137">
        <v>6750</v>
      </c>
      <c r="Z6422" s="137">
        <f>W6422*Y6422</f>
        <v>1273725</v>
      </c>
      <c r="AA6422" s="119">
        <v>6</v>
      </c>
      <c r="AB6422" s="119">
        <v>6</v>
      </c>
      <c r="AC6422" s="137">
        <f>(Z6422*(100-AB6422))/100</f>
        <v>1197301.5</v>
      </c>
      <c r="AD6422" s="137">
        <f>IF(AND(AC6422="",M6421=""),0,IF((AC6422=""),M6421, IF( (M6421=""),AC6422,SUM(AC6421:AC6425)+M6421)))</f>
        <v>1985476.75</v>
      </c>
      <c r="AE6422" s="137">
        <f>IF( (X6422=""),AD6422*1,AD6422*(X6422/100) )</f>
        <v>1281228.146775</v>
      </c>
      <c r="AF6422" s="137">
        <v>50000000</v>
      </c>
      <c r="AG6422" s="137">
        <f>IF((AF6422-AE6422) &gt; 1,0,IF((AF6422-AE6422)&lt;0,AE6422-AF6422,AF6422-AE6422))</f>
        <v>0</v>
      </c>
      <c r="AH6422" s="137">
        <v>0.02</v>
      </c>
    </row>
    <row r="6423" spans="1:34" s="173" customFormat="1" x14ac:dyDescent="0.55000000000000004">
      <c r="A6423" s="122"/>
      <c r="B6423" s="123"/>
      <c r="C6423" s="123"/>
      <c r="D6423" s="135"/>
      <c r="E6423" s="123"/>
      <c r="F6423" s="123"/>
      <c r="G6423" s="123"/>
      <c r="H6423" s="123"/>
      <c r="I6423" s="136"/>
      <c r="J6423" s="123"/>
      <c r="K6423" s="137"/>
      <c r="L6423" s="137" t="s">
        <v>63</v>
      </c>
      <c r="M6423" s="137">
        <f>SUM(M6421:M6422)</f>
        <v>95200</v>
      </c>
      <c r="N6423" s="123"/>
      <c r="O6423" s="108"/>
      <c r="P6423" s="138"/>
      <c r="Q6423" s="108"/>
      <c r="R6423" s="108"/>
      <c r="S6423" s="139"/>
      <c r="T6423" s="123"/>
      <c r="U6423" s="123"/>
      <c r="V6423" s="123"/>
      <c r="W6423" s="137"/>
      <c r="X6423" s="136"/>
      <c r="Y6423" s="137"/>
      <c r="Z6423" s="137"/>
      <c r="AA6423" s="119"/>
      <c r="AB6423" s="119"/>
      <c r="AC6423" s="137"/>
      <c r="AD6423" s="137"/>
      <c r="AE6423" s="137">
        <f>SUM(AE6421:AE6422)</f>
        <v>1985476.75</v>
      </c>
      <c r="AF6423" s="137"/>
      <c r="AG6423" s="137">
        <f>SUM(AG6421:AG6422)</f>
        <v>0</v>
      </c>
      <c r="AH6423" s="137"/>
    </row>
    <row r="6424" spans="1:34" s="173" customFormat="1" x14ac:dyDescent="0.55000000000000004">
      <c r="A6424" s="122" t="s">
        <v>8820</v>
      </c>
      <c r="B6424" s="123">
        <v>2761</v>
      </c>
      <c r="C6424" s="123">
        <v>7001</v>
      </c>
      <c r="D6424" s="135" t="s">
        <v>8821</v>
      </c>
      <c r="E6424" s="123" t="s">
        <v>34</v>
      </c>
      <c r="F6424" s="123">
        <v>23702</v>
      </c>
      <c r="G6424" s="123">
        <v>0</v>
      </c>
      <c r="H6424" s="123">
        <v>0</v>
      </c>
      <c r="I6424" s="136">
        <v>77</v>
      </c>
      <c r="J6424" s="123" t="s">
        <v>38</v>
      </c>
      <c r="K6424" s="137">
        <f>((G6424*400)+(H6424*100))+I6424</f>
        <v>77</v>
      </c>
      <c r="L6424" s="137">
        <v>850</v>
      </c>
      <c r="M6424" s="137">
        <f>K6424*L6424</f>
        <v>65450</v>
      </c>
      <c r="N6424" s="123"/>
      <c r="O6424" s="108"/>
      <c r="P6424" s="138"/>
      <c r="Q6424" s="108"/>
      <c r="R6424" s="108"/>
      <c r="S6424" s="139"/>
      <c r="T6424" s="123"/>
      <c r="U6424" s="123"/>
      <c r="V6424" s="123"/>
      <c r="W6424" s="137"/>
      <c r="X6424" s="136"/>
      <c r="Y6424" s="137"/>
      <c r="Z6424" s="137"/>
      <c r="AA6424" s="119"/>
      <c r="AB6424" s="119"/>
      <c r="AC6424" s="137"/>
      <c r="AD6424" s="137">
        <f>IF(AND(AC6424="",M6424=""),0,IF((AC6424=""),M6424,IF((M6424=""),AC6424,AC6424+M6424)))</f>
        <v>65450</v>
      </c>
      <c r="AE6424" s="137">
        <f>IF( (X6424=""),AD6424*1,AD6424*(X6424/100) )</f>
        <v>65450</v>
      </c>
      <c r="AF6424" s="137">
        <v>50000000</v>
      </c>
      <c r="AG6424" s="137">
        <f>IF((AF6424-AE6424) &gt; 1,0,IF((AF6424-AE6424)&lt;0,AE6424-AF6424,AF6424-AE6424))</f>
        <v>0</v>
      </c>
      <c r="AH6424" s="137">
        <v>0.01</v>
      </c>
    </row>
    <row r="6425" spans="1:34" s="173" customFormat="1" x14ac:dyDescent="0.55000000000000004">
      <c r="A6425" s="122"/>
      <c r="B6425" s="123"/>
      <c r="C6425" s="123"/>
      <c r="D6425" s="135"/>
      <c r="E6425" s="123"/>
      <c r="F6425" s="123"/>
      <c r="G6425" s="123"/>
      <c r="H6425" s="123"/>
      <c r="I6425" s="136"/>
      <c r="J6425" s="123"/>
      <c r="K6425" s="137"/>
      <c r="L6425" s="137" t="s">
        <v>63</v>
      </c>
      <c r="M6425" s="137">
        <f>SUM(M6424:M6424)</f>
        <v>65450</v>
      </c>
      <c r="N6425" s="123"/>
      <c r="O6425" s="108"/>
      <c r="P6425" s="138"/>
      <c r="Q6425" s="108"/>
      <c r="R6425" s="108"/>
      <c r="S6425" s="139"/>
      <c r="T6425" s="123"/>
      <c r="U6425" s="123"/>
      <c r="V6425" s="123"/>
      <c r="W6425" s="137"/>
      <c r="X6425" s="136"/>
      <c r="Y6425" s="137"/>
      <c r="Z6425" s="137"/>
      <c r="AA6425" s="119"/>
      <c r="AB6425" s="119"/>
      <c r="AC6425" s="137"/>
      <c r="AD6425" s="137"/>
      <c r="AE6425" s="137">
        <f>SUM(AE6424:AE6424)</f>
        <v>65450</v>
      </c>
      <c r="AF6425" s="137"/>
      <c r="AG6425" s="137">
        <f>SUM(AG6424:AG6424)</f>
        <v>0</v>
      </c>
      <c r="AH6425" s="137"/>
    </row>
    <row r="6426" spans="1:34" s="173" customFormat="1" x14ac:dyDescent="0.55000000000000004">
      <c r="A6426" s="122" t="s">
        <v>8824</v>
      </c>
      <c r="B6426" s="123">
        <v>2762</v>
      </c>
      <c r="C6426" s="123">
        <v>6804</v>
      </c>
      <c r="D6426" s="135" t="s">
        <v>8825</v>
      </c>
      <c r="E6426" s="123" t="s">
        <v>34</v>
      </c>
      <c r="F6426" s="123">
        <v>23527</v>
      </c>
      <c r="G6426" s="123">
        <v>0</v>
      </c>
      <c r="H6426" s="123">
        <v>1</v>
      </c>
      <c r="I6426" s="136">
        <v>23</v>
      </c>
      <c r="J6426" s="123" t="s">
        <v>35</v>
      </c>
      <c r="K6426" s="137">
        <f>((G6426*400)+(H6426*100))+I6426</f>
        <v>123</v>
      </c>
      <c r="L6426" s="137">
        <v>850</v>
      </c>
      <c r="M6426" s="137">
        <f>K6426*L6426</f>
        <v>104550</v>
      </c>
      <c r="N6426" s="123">
        <v>1</v>
      </c>
      <c r="O6426" s="108" t="s">
        <v>8822</v>
      </c>
      <c r="P6426" s="138"/>
      <c r="Q6426" s="108" t="s">
        <v>8823</v>
      </c>
      <c r="R6426" s="108" t="s">
        <v>8826</v>
      </c>
      <c r="S6426" s="139" t="s">
        <v>8827</v>
      </c>
      <c r="T6426" s="123" t="s">
        <v>51</v>
      </c>
      <c r="U6426" s="123" t="s">
        <v>45</v>
      </c>
      <c r="V6426" s="123" t="s">
        <v>52</v>
      </c>
      <c r="W6426" s="137">
        <v>421.2</v>
      </c>
      <c r="X6426" s="136">
        <v>94.8</v>
      </c>
      <c r="Y6426" s="137">
        <v>6750</v>
      </c>
      <c r="Z6426" s="137">
        <f>W6426*Y6426</f>
        <v>2843100</v>
      </c>
      <c r="AA6426" s="119">
        <v>20</v>
      </c>
      <c r="AB6426" s="119">
        <v>30</v>
      </c>
      <c r="AC6426" s="137">
        <f>(Z6426*(100-AB6426))/100</f>
        <v>1990170</v>
      </c>
      <c r="AD6426" s="137">
        <f>IF(AND(AC6426="",M6426=""),0,IF((AC6426=""),M6426, IF( (M6426=""),AC6426,SUM(AC6426:AC6431)+M6426)))</f>
        <v>4970729.4000000004</v>
      </c>
      <c r="AE6426" s="137">
        <f>IF( (X6426=""),AD6426*1,AD6426*(X6426/100) )</f>
        <v>4712251.4712000005</v>
      </c>
      <c r="AF6426" s="137">
        <v>50000000</v>
      </c>
      <c r="AG6426" s="137">
        <f>IF((AF6426-AE6426) &gt; 1,0,IF((AF6426-AE6426)&lt;0,AE6426-AF6426,AF6426-AE6426))</f>
        <v>0</v>
      </c>
      <c r="AH6426" s="137">
        <v>0.02</v>
      </c>
    </row>
    <row r="6427" spans="1:34" s="173" customFormat="1" x14ac:dyDescent="0.55000000000000004">
      <c r="A6427" s="122"/>
      <c r="B6427" s="123"/>
      <c r="C6427" s="123"/>
      <c r="D6427" s="135"/>
      <c r="E6427" s="123"/>
      <c r="F6427" s="123"/>
      <c r="G6427" s="123"/>
      <c r="H6427" s="123"/>
      <c r="I6427" s="136"/>
      <c r="J6427" s="123"/>
      <c r="K6427" s="137"/>
      <c r="L6427" s="137"/>
      <c r="M6427" s="137"/>
      <c r="N6427" s="123">
        <v>2</v>
      </c>
      <c r="O6427" s="108" t="s">
        <v>8822</v>
      </c>
      <c r="P6427" s="138"/>
      <c r="Q6427" s="108" t="s">
        <v>8823</v>
      </c>
      <c r="R6427" s="108" t="s">
        <v>8826</v>
      </c>
      <c r="S6427" s="139" t="s">
        <v>8828</v>
      </c>
      <c r="T6427" s="123" t="s">
        <v>73</v>
      </c>
      <c r="U6427" s="123" t="s">
        <v>45</v>
      </c>
      <c r="V6427" s="123" t="s">
        <v>52</v>
      </c>
      <c r="W6427" s="137">
        <v>23.1</v>
      </c>
      <c r="X6427" s="136">
        <v>5.2</v>
      </c>
      <c r="Y6427" s="137">
        <v>6600</v>
      </c>
      <c r="Z6427" s="137">
        <f>W6427*Y6427</f>
        <v>152460</v>
      </c>
      <c r="AA6427" s="119">
        <v>6</v>
      </c>
      <c r="AB6427" s="119">
        <v>6</v>
      </c>
      <c r="AC6427" s="137">
        <f>(Z6427*(100-AB6427))/100</f>
        <v>143312.4</v>
      </c>
      <c r="AD6427" s="137">
        <f>IF(AND(AC6427="",M6426=""),0,IF((AC6427=""),M6426, IF( (M6426=""),AC6427,SUM(AC6426:AC6431)+M6426)))</f>
        <v>4970729.4000000004</v>
      </c>
      <c r="AE6427" s="137">
        <f>IF( (X6427=""),AD6427*1,AD6427*(X6427/100) )</f>
        <v>258477.92880000005</v>
      </c>
      <c r="AF6427" s="137">
        <v>50000000</v>
      </c>
      <c r="AG6427" s="137">
        <f>IF((AF6427-AE6427) &gt; 1,0,IF((AF6427-AE6427)&lt;0,AE6427-AF6427,AF6427-AE6427))</f>
        <v>0</v>
      </c>
      <c r="AH6427" s="137">
        <v>0.02</v>
      </c>
    </row>
    <row r="6428" spans="1:34" s="173" customFormat="1" x14ac:dyDescent="0.55000000000000004">
      <c r="A6428" s="122"/>
      <c r="B6428" s="123"/>
      <c r="C6428" s="123"/>
      <c r="D6428" s="135"/>
      <c r="E6428" s="123"/>
      <c r="F6428" s="123"/>
      <c r="G6428" s="123"/>
      <c r="H6428" s="123"/>
      <c r="I6428" s="136"/>
      <c r="J6428" s="123"/>
      <c r="K6428" s="137"/>
      <c r="L6428" s="137" t="s">
        <v>63</v>
      </c>
      <c r="M6428" s="137">
        <f>SUM(M6426:M6427)</f>
        <v>104550</v>
      </c>
      <c r="N6428" s="123"/>
      <c r="O6428" s="108"/>
      <c r="P6428" s="138"/>
      <c r="Q6428" s="108"/>
      <c r="R6428" s="108"/>
      <c r="S6428" s="139"/>
      <c r="T6428" s="123"/>
      <c r="U6428" s="123"/>
      <c r="V6428" s="123"/>
      <c r="W6428" s="137"/>
      <c r="X6428" s="136"/>
      <c r="Y6428" s="137"/>
      <c r="Z6428" s="137"/>
      <c r="AA6428" s="119"/>
      <c r="AB6428" s="119"/>
      <c r="AC6428" s="137"/>
      <c r="AD6428" s="137"/>
      <c r="AE6428" s="137">
        <f>SUM(AE6426:AE6427)</f>
        <v>4970729.4000000004</v>
      </c>
      <c r="AF6428" s="137"/>
      <c r="AG6428" s="137">
        <f>SUM(AG6426:AG6427)</f>
        <v>0</v>
      </c>
      <c r="AH6428" s="137"/>
    </row>
    <row r="6429" spans="1:34" s="173" customFormat="1" x14ac:dyDescent="0.55000000000000004">
      <c r="A6429" s="122" t="s">
        <v>7651</v>
      </c>
      <c r="B6429" s="123">
        <v>2763</v>
      </c>
      <c r="C6429" s="123">
        <v>6067</v>
      </c>
      <c r="D6429" s="135" t="s">
        <v>8831</v>
      </c>
      <c r="E6429" s="123" t="s">
        <v>37</v>
      </c>
      <c r="F6429" s="123">
        <v>5569</v>
      </c>
      <c r="G6429" s="123">
        <v>0</v>
      </c>
      <c r="H6429" s="123">
        <v>2</v>
      </c>
      <c r="I6429" s="136">
        <v>25</v>
      </c>
      <c r="J6429" s="123" t="s">
        <v>62</v>
      </c>
      <c r="K6429" s="137">
        <f>((G6429*400)+(H6429*100))+I6429</f>
        <v>225</v>
      </c>
      <c r="L6429" s="137">
        <v>400</v>
      </c>
      <c r="M6429" s="137">
        <f>K6429*L6429</f>
        <v>90000</v>
      </c>
      <c r="N6429" s="123"/>
      <c r="O6429" s="108"/>
      <c r="P6429" s="138"/>
      <c r="Q6429" s="108"/>
      <c r="R6429" s="108"/>
      <c r="S6429" s="139"/>
      <c r="T6429" s="123"/>
      <c r="U6429" s="123"/>
      <c r="V6429" s="123"/>
      <c r="W6429" s="137"/>
      <c r="X6429" s="136"/>
      <c r="Y6429" s="137"/>
      <c r="Z6429" s="137"/>
      <c r="AA6429" s="119"/>
      <c r="AB6429" s="119"/>
      <c r="AC6429" s="137"/>
      <c r="AD6429" s="137">
        <f>IF(AND(AC6429="",M6429=""),0,IF((AC6429=""),M6429,IF((M6429=""),AC6429,AC6429+M6429)))</f>
        <v>90000</v>
      </c>
      <c r="AE6429" s="137">
        <f>IF( (X6429=""),AD6429*1,AD6429*(X6429/100) )</f>
        <v>90000</v>
      </c>
      <c r="AF6429" s="137">
        <v>0</v>
      </c>
      <c r="AG6429" s="137">
        <f>IF((AF6429-AE6429) &gt; 1,0,IF((AF6429-AE6429)&lt;0,AE6429-AF6429,AF6429-AE6429))</f>
        <v>90000</v>
      </c>
      <c r="AH6429" s="137">
        <v>0.3</v>
      </c>
    </row>
    <row r="6430" spans="1:34" s="173" customFormat="1" x14ac:dyDescent="0.55000000000000004">
      <c r="A6430" s="122"/>
      <c r="B6430" s="123"/>
      <c r="C6430" s="123"/>
      <c r="D6430" s="135"/>
      <c r="E6430" s="123"/>
      <c r="F6430" s="123"/>
      <c r="G6430" s="123">
        <v>1</v>
      </c>
      <c r="H6430" s="123">
        <v>1</v>
      </c>
      <c r="I6430" s="136">
        <v>99</v>
      </c>
      <c r="J6430" s="123" t="s">
        <v>35</v>
      </c>
      <c r="K6430" s="137">
        <f>((G6430*400)+(H6430*100))+I6430</f>
        <v>599</v>
      </c>
      <c r="L6430" s="137">
        <v>400</v>
      </c>
      <c r="M6430" s="137">
        <f>K6430*L6430</f>
        <v>239600</v>
      </c>
      <c r="N6430" s="123">
        <v>1</v>
      </c>
      <c r="O6430" s="108" t="s">
        <v>8829</v>
      </c>
      <c r="P6430" s="138"/>
      <c r="Q6430" s="108" t="s">
        <v>8830</v>
      </c>
      <c r="R6430" s="108" t="s">
        <v>8832</v>
      </c>
      <c r="S6430" s="139" t="s">
        <v>8833</v>
      </c>
      <c r="T6430" s="123" t="s">
        <v>51</v>
      </c>
      <c r="U6430" s="123" t="s">
        <v>45</v>
      </c>
      <c r="V6430" s="123" t="s">
        <v>52</v>
      </c>
      <c r="W6430" s="137">
        <v>406.6</v>
      </c>
      <c r="X6430" s="136">
        <v>58.98</v>
      </c>
      <c r="Y6430" s="137">
        <v>6750</v>
      </c>
      <c r="Z6430" s="137">
        <f>W6430*Y6430</f>
        <v>2744550</v>
      </c>
      <c r="AA6430" s="119">
        <v>22</v>
      </c>
      <c r="AB6430" s="119">
        <v>34</v>
      </c>
      <c r="AC6430" s="137">
        <f>(Z6430*(100-AB6430))/100</f>
        <v>1811403</v>
      </c>
      <c r="AD6430" s="137">
        <f>IF(AND(AC6430="",M6430=""),0,IF((AC6430=""),M6430, IF( (M6430=""),AC6430,SUM(AC6430:AC6432)+M6430)))</f>
        <v>3310787.9</v>
      </c>
      <c r="AE6430" s="137">
        <f>IF( (X6430=""),AD6430*1,AD6430*(X6430/100) )</f>
        <v>1952702.7034199999</v>
      </c>
      <c r="AF6430" s="137">
        <v>10000000</v>
      </c>
      <c r="AG6430" s="137">
        <v>239600</v>
      </c>
      <c r="AH6430" s="137">
        <v>0.02</v>
      </c>
    </row>
    <row r="6431" spans="1:34" s="173" customFormat="1" x14ac:dyDescent="0.55000000000000004">
      <c r="A6431" s="122"/>
      <c r="B6431" s="123"/>
      <c r="C6431" s="123"/>
      <c r="D6431" s="135"/>
      <c r="E6431" s="123"/>
      <c r="F6431" s="123"/>
      <c r="G6431" s="123"/>
      <c r="H6431" s="123"/>
      <c r="I6431" s="136"/>
      <c r="J6431" s="123"/>
      <c r="K6431" s="137"/>
      <c r="L6431" s="137"/>
      <c r="M6431" s="137"/>
      <c r="N6431" s="123">
        <v>2</v>
      </c>
      <c r="O6431" s="108" t="s">
        <v>8829</v>
      </c>
      <c r="P6431" s="138"/>
      <c r="Q6431" s="108" t="s">
        <v>8830</v>
      </c>
      <c r="R6431" s="108" t="s">
        <v>8832</v>
      </c>
      <c r="S6431" s="139" t="s">
        <v>8834</v>
      </c>
      <c r="T6431" s="123" t="s">
        <v>51</v>
      </c>
      <c r="U6431" s="123" t="s">
        <v>45</v>
      </c>
      <c r="V6431" s="123" t="s">
        <v>52</v>
      </c>
      <c r="W6431" s="137">
        <v>206.8</v>
      </c>
      <c r="X6431" s="136">
        <v>30</v>
      </c>
      <c r="Y6431" s="137">
        <v>6750</v>
      </c>
      <c r="Z6431" s="137">
        <f>W6431*Y6431</f>
        <v>1395900</v>
      </c>
      <c r="AA6431" s="119">
        <v>22</v>
      </c>
      <c r="AB6431" s="119">
        <v>34</v>
      </c>
      <c r="AC6431" s="137">
        <f>(Z6431*(100-AB6431))/100</f>
        <v>921294</v>
      </c>
      <c r="AD6431" s="137">
        <f>IF(AND(AC6431="",M6430=""),0,IF((AC6431=""),M6430, IF( (M6430=""),AC6431,SUM(AC6430:AC6432)+M6430)))</f>
        <v>3310787.9</v>
      </c>
      <c r="AE6431" s="137">
        <f>IF( (X6431=""),AD6431*1,AD6431*(X6431/100) )</f>
        <v>993236.36999999988</v>
      </c>
      <c r="AF6431" s="137">
        <v>10000000</v>
      </c>
      <c r="AG6431" s="137">
        <f>IF((AF6431-AE6431) &gt; 1,0,IF((AF6431-AE6431)&lt;0,AE6431-AF6431,AF6431-AE6431))</f>
        <v>0</v>
      </c>
      <c r="AH6431" s="137">
        <v>0.02</v>
      </c>
    </row>
    <row r="6432" spans="1:34" s="173" customFormat="1" x14ac:dyDescent="0.55000000000000004">
      <c r="A6432" s="122"/>
      <c r="B6432" s="123"/>
      <c r="C6432" s="123"/>
      <c r="D6432" s="135"/>
      <c r="E6432" s="123"/>
      <c r="F6432" s="123"/>
      <c r="G6432" s="123"/>
      <c r="H6432" s="123"/>
      <c r="I6432" s="136"/>
      <c r="J6432" s="123"/>
      <c r="K6432" s="137"/>
      <c r="L6432" s="137"/>
      <c r="M6432" s="137"/>
      <c r="N6432" s="123">
        <v>3</v>
      </c>
      <c r="O6432" s="108" t="s">
        <v>8829</v>
      </c>
      <c r="P6432" s="138"/>
      <c r="Q6432" s="108" t="s">
        <v>8830</v>
      </c>
      <c r="R6432" s="108" t="s">
        <v>8832</v>
      </c>
      <c r="S6432" s="139" t="s">
        <v>8835</v>
      </c>
      <c r="T6432" s="123" t="s">
        <v>51</v>
      </c>
      <c r="U6432" s="123" t="s">
        <v>45</v>
      </c>
      <c r="V6432" s="123" t="s">
        <v>52</v>
      </c>
      <c r="W6432" s="137">
        <v>75.98</v>
      </c>
      <c r="X6432" s="136">
        <v>11.02</v>
      </c>
      <c r="Y6432" s="137">
        <v>6750</v>
      </c>
      <c r="Z6432" s="137">
        <f>W6432*Y6432</f>
        <v>512865</v>
      </c>
      <c r="AA6432" s="119">
        <v>22</v>
      </c>
      <c r="AB6432" s="119">
        <v>34</v>
      </c>
      <c r="AC6432" s="137">
        <f>(Z6432*(100-AB6432))/100</f>
        <v>338490.9</v>
      </c>
      <c r="AD6432" s="137">
        <f>IF(AND(AC6432="",M6430=""),0,IF((AC6432=""),M6430, IF( (M6430=""),AC6432,SUM(AC6430:AC6432)+M6430)))</f>
        <v>3310787.9</v>
      </c>
      <c r="AE6432" s="137">
        <f>IF( (X6432=""),AD6432*1,AD6432*(X6432/100) )</f>
        <v>364848.82657999999</v>
      </c>
      <c r="AF6432" s="137">
        <v>10000000</v>
      </c>
      <c r="AG6432" s="137">
        <f>IF((AF6432-AE6432) &gt; 1,0,IF((AF6432-AE6432)&lt;0,AE6432-AF6432,AF6432-AE6432))</f>
        <v>0</v>
      </c>
      <c r="AH6432" s="137">
        <v>0.02</v>
      </c>
    </row>
    <row r="6433" spans="1:34" s="173" customFormat="1" x14ac:dyDescent="0.55000000000000004">
      <c r="A6433" s="122"/>
      <c r="B6433" s="123"/>
      <c r="C6433" s="123"/>
      <c r="D6433" s="135"/>
      <c r="E6433" s="123"/>
      <c r="F6433" s="123"/>
      <c r="G6433" s="123"/>
      <c r="H6433" s="123"/>
      <c r="I6433" s="136"/>
      <c r="J6433" s="123"/>
      <c r="K6433" s="137"/>
      <c r="L6433" s="137" t="s">
        <v>63</v>
      </c>
      <c r="M6433" s="137">
        <f>SUM(M6429:M6432)</f>
        <v>329600</v>
      </c>
      <c r="N6433" s="123"/>
      <c r="O6433" s="108"/>
      <c r="P6433" s="138"/>
      <c r="Q6433" s="108"/>
      <c r="R6433" s="108"/>
      <c r="S6433" s="139"/>
      <c r="T6433" s="123"/>
      <c r="U6433" s="123"/>
      <c r="V6433" s="123"/>
      <c r="W6433" s="137"/>
      <c r="X6433" s="136"/>
      <c r="Y6433" s="137"/>
      <c r="Z6433" s="137"/>
      <c r="AA6433" s="119"/>
      <c r="AB6433" s="119"/>
      <c r="AC6433" s="137"/>
      <c r="AD6433" s="137"/>
      <c r="AE6433" s="137">
        <f>SUM(AE6429:AE6432)</f>
        <v>3400787.9</v>
      </c>
      <c r="AF6433" s="137"/>
      <c r="AG6433" s="137">
        <f>SUM(AG6429:AG6432)</f>
        <v>329600</v>
      </c>
      <c r="AH6433" s="137"/>
    </row>
    <row r="6434" spans="1:34" s="173" customFormat="1" x14ac:dyDescent="0.55000000000000004">
      <c r="A6434" s="122" t="s">
        <v>8836</v>
      </c>
      <c r="B6434" s="123">
        <v>2764</v>
      </c>
      <c r="C6434" s="123">
        <v>10218</v>
      </c>
      <c r="D6434" s="135" t="s">
        <v>8837</v>
      </c>
      <c r="E6434" s="123" t="s">
        <v>34</v>
      </c>
      <c r="F6434" s="123">
        <v>230</v>
      </c>
      <c r="G6434" s="123">
        <v>2</v>
      </c>
      <c r="H6434" s="123">
        <v>0</v>
      </c>
      <c r="I6434" s="136">
        <v>0</v>
      </c>
      <c r="J6434" s="123" t="s">
        <v>38</v>
      </c>
      <c r="K6434" s="137">
        <f>((G6434*400)+(H6434*100))+I6434</f>
        <v>800</v>
      </c>
      <c r="L6434" s="137">
        <v>1200</v>
      </c>
      <c r="M6434" s="137">
        <f>K6434*L6434</f>
        <v>960000</v>
      </c>
      <c r="N6434" s="123"/>
      <c r="O6434" s="108"/>
      <c r="P6434" s="138"/>
      <c r="Q6434" s="108"/>
      <c r="R6434" s="108"/>
      <c r="S6434" s="139"/>
      <c r="T6434" s="123"/>
      <c r="U6434" s="123"/>
      <c r="V6434" s="123"/>
      <c r="W6434" s="137"/>
      <c r="X6434" s="136"/>
      <c r="Y6434" s="137"/>
      <c r="Z6434" s="137"/>
      <c r="AA6434" s="119"/>
      <c r="AB6434" s="119"/>
      <c r="AC6434" s="137"/>
      <c r="AD6434" s="137">
        <f>IF(AND(AC6434="",M6434=""),0,IF((AC6434=""),M6434,IF((M6434=""),AC6434,AC6434+M6434)))</f>
        <v>960000</v>
      </c>
      <c r="AE6434" s="137">
        <f>IF( (X6434=""),AD6434*1,AD6434*(X6434/100) )</f>
        <v>960000</v>
      </c>
      <c r="AF6434" s="137">
        <v>50000000</v>
      </c>
      <c r="AG6434" s="137">
        <f>IF((AF6434-AE6434) &gt; 1,0,IF((AF6434-AE6434)&lt;0,AE6434-AF6434,AF6434-AE6434))</f>
        <v>0</v>
      </c>
      <c r="AH6434" s="137">
        <v>0.01</v>
      </c>
    </row>
    <row r="6435" spans="1:34" s="173" customFormat="1" x14ac:dyDescent="0.55000000000000004">
      <c r="A6435" s="122"/>
      <c r="B6435" s="123"/>
      <c r="C6435" s="123"/>
      <c r="D6435" s="135"/>
      <c r="E6435" s="123"/>
      <c r="F6435" s="123"/>
      <c r="G6435" s="123"/>
      <c r="H6435" s="123"/>
      <c r="I6435" s="136"/>
      <c r="J6435" s="123"/>
      <c r="K6435" s="137"/>
      <c r="L6435" s="137" t="s">
        <v>63</v>
      </c>
      <c r="M6435" s="137">
        <f>SUM(M6434:M6434)</f>
        <v>960000</v>
      </c>
      <c r="N6435" s="123"/>
      <c r="O6435" s="108"/>
      <c r="P6435" s="138"/>
      <c r="Q6435" s="108"/>
      <c r="R6435" s="108"/>
      <c r="S6435" s="139"/>
      <c r="T6435" s="123"/>
      <c r="U6435" s="123"/>
      <c r="V6435" s="123"/>
      <c r="W6435" s="137"/>
      <c r="X6435" s="136"/>
      <c r="Y6435" s="137"/>
      <c r="Z6435" s="137"/>
      <c r="AA6435" s="119"/>
      <c r="AB6435" s="119"/>
      <c r="AC6435" s="137"/>
      <c r="AD6435" s="137"/>
      <c r="AE6435" s="137">
        <f>SUM(AE6434:AE6434)</f>
        <v>960000</v>
      </c>
      <c r="AF6435" s="137"/>
      <c r="AG6435" s="137">
        <f>SUM(AG6434:AG6434)</f>
        <v>0</v>
      </c>
      <c r="AH6435" s="137"/>
    </row>
    <row r="6436" spans="1:34" s="99" customFormat="1" x14ac:dyDescent="0.55000000000000004">
      <c r="A6436" s="122" t="s">
        <v>8840</v>
      </c>
      <c r="B6436" s="109">
        <v>2765</v>
      </c>
      <c r="C6436" s="102">
        <v>9851</v>
      </c>
      <c r="D6436" s="90"/>
      <c r="E6436" s="102" t="s">
        <v>37</v>
      </c>
      <c r="F6436" s="102"/>
      <c r="G6436" s="102">
        <v>2</v>
      </c>
      <c r="H6436" s="102">
        <v>0</v>
      </c>
      <c r="I6436" s="98">
        <v>41</v>
      </c>
      <c r="J6436" s="102" t="s">
        <v>38</v>
      </c>
      <c r="K6436" s="94">
        <f>((G6436*400)+(H6436*100))+I6436</f>
        <v>841</v>
      </c>
      <c r="L6436" s="94">
        <v>225</v>
      </c>
      <c r="M6436" s="94">
        <f>K6436*L6436</f>
        <v>189225</v>
      </c>
      <c r="N6436" s="102"/>
      <c r="O6436" s="111"/>
      <c r="P6436" s="96"/>
      <c r="Q6436" s="111"/>
      <c r="R6436" s="111"/>
      <c r="S6436" s="97"/>
      <c r="T6436" s="102"/>
      <c r="U6436" s="102"/>
      <c r="V6436" s="102"/>
      <c r="W6436" s="94"/>
      <c r="X6436" s="98"/>
      <c r="Y6436" s="94"/>
      <c r="Z6436" s="94"/>
      <c r="AA6436" s="89"/>
      <c r="AB6436" s="89"/>
      <c r="AC6436" s="94"/>
      <c r="AD6436" s="94">
        <f>IF(AND(AC6436="",M6436=""),0,IF((AC6436=""),M6436,IF((M6436=""),AC6436,AC6436+M6436)))</f>
        <v>189225</v>
      </c>
      <c r="AE6436" s="94">
        <f t="shared" ref="AE6436:AE6446" si="625">IF( (X6436=""),AD6436*1,AD6436*(X6436/100) )</f>
        <v>189225</v>
      </c>
      <c r="AF6436" s="94">
        <v>0</v>
      </c>
      <c r="AG6436" s="94">
        <f t="shared" ref="AG6436:AG6446" si="626">IF((AF6436-AE6436) &gt; 1,0,IF((AF6436-AE6436)&lt;0,AE6436-AF6436,AF6436-AE6436))</f>
        <v>189225</v>
      </c>
      <c r="AH6436" s="94">
        <v>0.01</v>
      </c>
    </row>
    <row r="6437" spans="1:34" s="99" customFormat="1" x14ac:dyDescent="0.55000000000000004">
      <c r="A6437" s="122"/>
      <c r="B6437" s="109">
        <v>2766</v>
      </c>
      <c r="C6437" s="102">
        <v>5538</v>
      </c>
      <c r="D6437" s="90" t="s">
        <v>8841</v>
      </c>
      <c r="E6437" s="102" t="s">
        <v>34</v>
      </c>
      <c r="F6437" s="102">
        <v>2313</v>
      </c>
      <c r="G6437" s="102">
        <v>0</v>
      </c>
      <c r="H6437" s="102">
        <v>3</v>
      </c>
      <c r="I6437" s="98">
        <v>34</v>
      </c>
      <c r="J6437" s="102" t="s">
        <v>35</v>
      </c>
      <c r="K6437" s="94">
        <f>((G6437*400)+(H6437*100))+I6437</f>
        <v>334</v>
      </c>
      <c r="L6437" s="94">
        <v>2425</v>
      </c>
      <c r="M6437" s="94">
        <f>K6437*L6437</f>
        <v>809950</v>
      </c>
      <c r="N6437" s="102">
        <v>1</v>
      </c>
      <c r="O6437" s="111" t="s">
        <v>8838</v>
      </c>
      <c r="P6437" s="96">
        <v>3570800007867</v>
      </c>
      <c r="Q6437" s="111" t="s">
        <v>8839</v>
      </c>
      <c r="R6437" s="111" t="s">
        <v>8842</v>
      </c>
      <c r="S6437" s="97" t="s">
        <v>8843</v>
      </c>
      <c r="T6437" s="102" t="s">
        <v>51</v>
      </c>
      <c r="U6437" s="102" t="s">
        <v>45</v>
      </c>
      <c r="V6437" s="102" t="s">
        <v>52</v>
      </c>
      <c r="W6437" s="94">
        <v>120</v>
      </c>
      <c r="X6437" s="98">
        <v>15.52</v>
      </c>
      <c r="Y6437" s="94">
        <v>6750</v>
      </c>
      <c r="Z6437" s="94">
        <f t="shared" ref="Z6437:Z6443" si="627">W6437*Y6437</f>
        <v>810000</v>
      </c>
      <c r="AA6437" s="89">
        <v>22</v>
      </c>
      <c r="AB6437" s="89">
        <v>34</v>
      </c>
      <c r="AC6437" s="94">
        <f t="shared" ref="AC6437:AC6443" si="628">(Z6437*(100-AB6437))/100</f>
        <v>534600</v>
      </c>
      <c r="AD6437" s="94">
        <f>IF(AND(AC6437="",M6437=""),0,IF((AC6437=""),M6437, IF( (M6437=""),AC6437,SUM(AC6437:AC6447)+M6437)))</f>
        <v>3717995.8</v>
      </c>
      <c r="AE6437" s="94">
        <f t="shared" si="625"/>
        <v>577032.94816000003</v>
      </c>
      <c r="AF6437" s="94">
        <v>50000000</v>
      </c>
      <c r="AG6437" s="94">
        <f t="shared" si="626"/>
        <v>0</v>
      </c>
      <c r="AH6437" s="94">
        <v>0.02</v>
      </c>
    </row>
    <row r="6438" spans="1:34" s="99" customFormat="1" x14ac:dyDescent="0.55000000000000004">
      <c r="A6438" s="122"/>
      <c r="B6438" s="109"/>
      <c r="C6438" s="102"/>
      <c r="D6438" s="90"/>
      <c r="E6438" s="102"/>
      <c r="F6438" s="102"/>
      <c r="G6438" s="102"/>
      <c r="H6438" s="102"/>
      <c r="I6438" s="98"/>
      <c r="J6438" s="102"/>
      <c r="K6438" s="94"/>
      <c r="L6438" s="94"/>
      <c r="M6438" s="94"/>
      <c r="N6438" s="102">
        <v>2</v>
      </c>
      <c r="O6438" s="111" t="s">
        <v>8838</v>
      </c>
      <c r="P6438" s="96">
        <v>3570800007867</v>
      </c>
      <c r="Q6438" s="111" t="s">
        <v>8839</v>
      </c>
      <c r="R6438" s="111" t="s">
        <v>8842</v>
      </c>
      <c r="S6438" s="97" t="s">
        <v>8844</v>
      </c>
      <c r="T6438" s="102" t="s">
        <v>73</v>
      </c>
      <c r="U6438" s="102" t="s">
        <v>45</v>
      </c>
      <c r="V6438" s="102" t="s">
        <v>46</v>
      </c>
      <c r="W6438" s="94">
        <v>168</v>
      </c>
      <c r="X6438" s="98">
        <v>21.73</v>
      </c>
      <c r="Y6438" s="94">
        <v>6600</v>
      </c>
      <c r="Z6438" s="94">
        <f t="shared" si="627"/>
        <v>1108800</v>
      </c>
      <c r="AA6438" s="89">
        <v>22</v>
      </c>
      <c r="AB6438" s="89">
        <v>34</v>
      </c>
      <c r="AC6438" s="94">
        <f t="shared" si="628"/>
        <v>731808</v>
      </c>
      <c r="AD6438" s="94">
        <f>IF(AND(AC6438="",M6437=""),0,IF((AC6438=""),M6437, IF( (M6437=""),AC6438,SUM(AC6437:AC6447)+M6437)))</f>
        <v>3717995.8</v>
      </c>
      <c r="AE6438" s="94">
        <f t="shared" si="625"/>
        <v>807920.48733999988</v>
      </c>
      <c r="AF6438" s="94">
        <v>0</v>
      </c>
      <c r="AG6438" s="94">
        <f t="shared" si="626"/>
        <v>807920.48733999988</v>
      </c>
      <c r="AH6438" s="94">
        <v>0.02</v>
      </c>
    </row>
    <row r="6439" spans="1:34" s="99" customFormat="1" x14ac:dyDescent="0.55000000000000004">
      <c r="A6439" s="122"/>
      <c r="B6439" s="109"/>
      <c r="C6439" s="102"/>
      <c r="D6439" s="90"/>
      <c r="E6439" s="102"/>
      <c r="F6439" s="102"/>
      <c r="G6439" s="102"/>
      <c r="H6439" s="102"/>
      <c r="I6439" s="98"/>
      <c r="J6439" s="102"/>
      <c r="K6439" s="94"/>
      <c r="L6439" s="94"/>
      <c r="M6439" s="94"/>
      <c r="N6439" s="102">
        <v>3</v>
      </c>
      <c r="O6439" s="111" t="s">
        <v>8838</v>
      </c>
      <c r="P6439" s="96">
        <v>3570800007867</v>
      </c>
      <c r="Q6439" s="111" t="s">
        <v>8839</v>
      </c>
      <c r="R6439" s="111" t="s">
        <v>8842</v>
      </c>
      <c r="S6439" s="97" t="s">
        <v>8845</v>
      </c>
      <c r="T6439" s="102" t="s">
        <v>73</v>
      </c>
      <c r="U6439" s="102" t="s">
        <v>45</v>
      </c>
      <c r="V6439" s="102" t="s">
        <v>46</v>
      </c>
      <c r="W6439" s="94">
        <v>168</v>
      </c>
      <c r="X6439" s="98">
        <v>21.73</v>
      </c>
      <c r="Y6439" s="94">
        <v>6600</v>
      </c>
      <c r="Z6439" s="94">
        <f t="shared" si="627"/>
        <v>1108800</v>
      </c>
      <c r="AA6439" s="89">
        <v>22</v>
      </c>
      <c r="AB6439" s="89">
        <v>34</v>
      </c>
      <c r="AC6439" s="94">
        <f t="shared" si="628"/>
        <v>731808</v>
      </c>
      <c r="AD6439" s="94">
        <f>IF(AND(AC6439="",M6437=""),0,IF((AC6439=""),M6437, IF( (M6437=""),AC6439,SUM(AC6437:AC6447)+M6437)))</f>
        <v>3717995.8</v>
      </c>
      <c r="AE6439" s="94">
        <f t="shared" si="625"/>
        <v>807920.48733999988</v>
      </c>
      <c r="AF6439" s="94">
        <v>0</v>
      </c>
      <c r="AG6439" s="94">
        <f t="shared" si="626"/>
        <v>807920.48733999988</v>
      </c>
      <c r="AH6439" s="94">
        <v>0.02</v>
      </c>
    </row>
    <row r="6440" spans="1:34" s="99" customFormat="1" x14ac:dyDescent="0.55000000000000004">
      <c r="A6440" s="122"/>
      <c r="B6440" s="109"/>
      <c r="C6440" s="102"/>
      <c r="D6440" s="90"/>
      <c r="E6440" s="102"/>
      <c r="F6440" s="102"/>
      <c r="G6440" s="102"/>
      <c r="H6440" s="102"/>
      <c r="I6440" s="98"/>
      <c r="J6440" s="102"/>
      <c r="K6440" s="94"/>
      <c r="L6440" s="94"/>
      <c r="M6440" s="94"/>
      <c r="N6440" s="102"/>
      <c r="O6440" s="111"/>
      <c r="P6440" s="96"/>
      <c r="Q6440" s="111"/>
      <c r="R6440" s="111"/>
      <c r="S6440" s="97"/>
      <c r="T6440" s="102" t="s">
        <v>73</v>
      </c>
      <c r="U6440" s="102"/>
      <c r="V6440" s="102" t="s">
        <v>46</v>
      </c>
      <c r="W6440" s="94">
        <v>168</v>
      </c>
      <c r="X6440" s="98">
        <v>21.73</v>
      </c>
      <c r="Y6440" s="94">
        <v>6600</v>
      </c>
      <c r="Z6440" s="94">
        <f t="shared" si="627"/>
        <v>1108800</v>
      </c>
      <c r="AA6440" s="89">
        <v>22</v>
      </c>
      <c r="AB6440" s="89">
        <v>34</v>
      </c>
      <c r="AC6440" s="94">
        <f t="shared" si="628"/>
        <v>731808</v>
      </c>
      <c r="AD6440" s="94">
        <f>IF(AND(AC6440="",M6437=""),0,IF((AC6440=""),M6437, IF( (M6437=""),AC6440,SUM(AC6437:AC6447)+M6437)))</f>
        <v>3717995.8</v>
      </c>
      <c r="AE6440" s="94">
        <f t="shared" si="625"/>
        <v>807920.48733999988</v>
      </c>
      <c r="AF6440" s="94">
        <v>0</v>
      </c>
      <c r="AG6440" s="94">
        <f t="shared" si="626"/>
        <v>807920.48733999988</v>
      </c>
      <c r="AH6440" s="94">
        <v>0.02</v>
      </c>
    </row>
    <row r="6441" spans="1:34" s="99" customFormat="1" x14ac:dyDescent="0.55000000000000004">
      <c r="A6441" s="122"/>
      <c r="B6441" s="109"/>
      <c r="C6441" s="102"/>
      <c r="D6441" s="90"/>
      <c r="E6441" s="102"/>
      <c r="F6441" s="102"/>
      <c r="G6441" s="102"/>
      <c r="H6441" s="102"/>
      <c r="I6441" s="98"/>
      <c r="J6441" s="102"/>
      <c r="K6441" s="94"/>
      <c r="L6441" s="94"/>
      <c r="M6441" s="94"/>
      <c r="N6441" s="102">
        <v>4</v>
      </c>
      <c r="O6441" s="111" t="s">
        <v>8838</v>
      </c>
      <c r="P6441" s="96">
        <v>3570800007867</v>
      </c>
      <c r="Q6441" s="111" t="s">
        <v>8839</v>
      </c>
      <c r="R6441" s="111" t="s">
        <v>8842</v>
      </c>
      <c r="S6441" s="97" t="s">
        <v>8846</v>
      </c>
      <c r="T6441" s="102" t="s">
        <v>55</v>
      </c>
      <c r="U6441" s="102" t="s">
        <v>45</v>
      </c>
      <c r="V6441" s="102" t="s">
        <v>139</v>
      </c>
      <c r="W6441" s="94">
        <v>40</v>
      </c>
      <c r="X6441" s="98">
        <v>5.17</v>
      </c>
      <c r="Y6441" s="94">
        <v>0</v>
      </c>
      <c r="Z6441" s="94">
        <f t="shared" si="627"/>
        <v>0</v>
      </c>
      <c r="AA6441" s="89">
        <v>22</v>
      </c>
      <c r="AB6441" s="89">
        <v>34</v>
      </c>
      <c r="AC6441" s="94">
        <f t="shared" si="628"/>
        <v>0</v>
      </c>
      <c r="AD6441" s="94">
        <v>809950</v>
      </c>
      <c r="AE6441" s="94">
        <f t="shared" si="625"/>
        <v>41874.414999999994</v>
      </c>
      <c r="AF6441" s="94">
        <v>0</v>
      </c>
      <c r="AG6441" s="94">
        <f t="shared" si="626"/>
        <v>41874.414999999994</v>
      </c>
      <c r="AH6441" s="94">
        <v>0.02</v>
      </c>
    </row>
    <row r="6442" spans="1:34" s="99" customFormat="1" x14ac:dyDescent="0.55000000000000004">
      <c r="A6442" s="122"/>
      <c r="B6442" s="109"/>
      <c r="C6442" s="102"/>
      <c r="D6442" s="90"/>
      <c r="E6442" s="102"/>
      <c r="F6442" s="102"/>
      <c r="G6442" s="102"/>
      <c r="H6442" s="102"/>
      <c r="I6442" s="98"/>
      <c r="J6442" s="102"/>
      <c r="K6442" s="94"/>
      <c r="L6442" s="94"/>
      <c r="M6442" s="94"/>
      <c r="N6442" s="102">
        <v>5</v>
      </c>
      <c r="O6442" s="111" t="s">
        <v>8838</v>
      </c>
      <c r="P6442" s="96">
        <v>3570800007867</v>
      </c>
      <c r="Q6442" s="111" t="s">
        <v>8839</v>
      </c>
      <c r="R6442" s="111" t="s">
        <v>8842</v>
      </c>
      <c r="S6442" s="97" t="s">
        <v>8847</v>
      </c>
      <c r="T6442" s="102" t="s">
        <v>51</v>
      </c>
      <c r="U6442" s="102" t="s">
        <v>45</v>
      </c>
      <c r="V6442" s="102" t="s">
        <v>52</v>
      </c>
      <c r="W6442" s="94">
        <v>39.96</v>
      </c>
      <c r="X6442" s="98">
        <v>5.17</v>
      </c>
      <c r="Y6442" s="94">
        <v>6750</v>
      </c>
      <c r="Z6442" s="94">
        <f t="shared" si="627"/>
        <v>269730</v>
      </c>
      <c r="AA6442" s="89">
        <v>22</v>
      </c>
      <c r="AB6442" s="89">
        <v>34</v>
      </c>
      <c r="AC6442" s="94">
        <f t="shared" si="628"/>
        <v>178021.8</v>
      </c>
      <c r="AD6442" s="94">
        <f>IF(AND(AC6442="",M6437=""),0,IF((AC6442=""),M6437, IF( (M6437=""),AC6442,SUM(AC6437:AC6447)+M6437)))</f>
        <v>3717995.8</v>
      </c>
      <c r="AE6442" s="94">
        <f t="shared" si="625"/>
        <v>192220.38285999998</v>
      </c>
      <c r="AF6442" s="94">
        <v>50000000</v>
      </c>
      <c r="AG6442" s="94">
        <f t="shared" si="626"/>
        <v>0</v>
      </c>
      <c r="AH6442" s="94">
        <v>0.02</v>
      </c>
    </row>
    <row r="6443" spans="1:34" s="99" customFormat="1" x14ac:dyDescent="0.55000000000000004">
      <c r="A6443" s="122"/>
      <c r="B6443" s="109"/>
      <c r="C6443" s="102"/>
      <c r="D6443" s="90"/>
      <c r="E6443" s="102"/>
      <c r="F6443" s="102"/>
      <c r="G6443" s="102"/>
      <c r="H6443" s="102"/>
      <c r="I6443" s="98"/>
      <c r="J6443" s="102"/>
      <c r="K6443" s="94"/>
      <c r="L6443" s="94"/>
      <c r="M6443" s="94"/>
      <c r="N6443" s="102">
        <v>6</v>
      </c>
      <c r="O6443" s="111" t="s">
        <v>8838</v>
      </c>
      <c r="P6443" s="96">
        <v>3570800007867</v>
      </c>
      <c r="Q6443" s="111" t="s">
        <v>8839</v>
      </c>
      <c r="R6443" s="111" t="s">
        <v>8842</v>
      </c>
      <c r="S6443" s="97" t="s">
        <v>8848</v>
      </c>
      <c r="T6443" s="102" t="s">
        <v>55</v>
      </c>
      <c r="U6443" s="102" t="s">
        <v>45</v>
      </c>
      <c r="V6443" s="102" t="s">
        <v>139</v>
      </c>
      <c r="W6443" s="94">
        <v>69</v>
      </c>
      <c r="X6443" s="98">
        <v>8.93</v>
      </c>
      <c r="Y6443" s="94">
        <v>0</v>
      </c>
      <c r="Z6443" s="94">
        <f t="shared" si="627"/>
        <v>0</v>
      </c>
      <c r="AA6443" s="89">
        <v>22</v>
      </c>
      <c r="AB6443" s="89">
        <v>34</v>
      </c>
      <c r="AC6443" s="94">
        <f t="shared" si="628"/>
        <v>0</v>
      </c>
      <c r="AD6443" s="94">
        <v>809950</v>
      </c>
      <c r="AE6443" s="94">
        <f t="shared" si="625"/>
        <v>72328.534999999989</v>
      </c>
      <c r="AF6443" s="94">
        <v>0</v>
      </c>
      <c r="AG6443" s="94">
        <f t="shared" si="626"/>
        <v>72328.534999999989</v>
      </c>
      <c r="AH6443" s="94">
        <v>0.02</v>
      </c>
    </row>
    <row r="6444" spans="1:34" s="99" customFormat="1" x14ac:dyDescent="0.55000000000000004">
      <c r="A6444" s="122"/>
      <c r="B6444" s="109">
        <v>2767</v>
      </c>
      <c r="C6444" s="102">
        <v>6062</v>
      </c>
      <c r="D6444" s="90" t="s">
        <v>8849</v>
      </c>
      <c r="E6444" s="102" t="s">
        <v>37</v>
      </c>
      <c r="F6444" s="102">
        <v>5301</v>
      </c>
      <c r="G6444" s="102">
        <v>2</v>
      </c>
      <c r="H6444" s="102">
        <v>1</v>
      </c>
      <c r="I6444" s="98">
        <v>13</v>
      </c>
      <c r="J6444" s="102" t="s">
        <v>38</v>
      </c>
      <c r="K6444" s="94">
        <f>((G6444*400)+(H6444*100))+I6444</f>
        <v>913</v>
      </c>
      <c r="L6444" s="94">
        <v>400</v>
      </c>
      <c r="M6444" s="94">
        <f>K6444*L6444</f>
        <v>365200</v>
      </c>
      <c r="N6444" s="102"/>
      <c r="O6444" s="111"/>
      <c r="P6444" s="96"/>
      <c r="Q6444" s="111"/>
      <c r="R6444" s="111"/>
      <c r="S6444" s="97"/>
      <c r="T6444" s="102"/>
      <c r="U6444" s="102"/>
      <c r="V6444" s="102"/>
      <c r="W6444" s="94"/>
      <c r="X6444" s="98"/>
      <c r="Y6444" s="94"/>
      <c r="Z6444" s="94"/>
      <c r="AA6444" s="89"/>
      <c r="AB6444" s="89"/>
      <c r="AC6444" s="94"/>
      <c r="AD6444" s="94">
        <f>IF(AND(AC6444="",M6444=""),0,IF((AC6444=""),M6444,IF((M6444=""),AC6444,AC6444+M6444)))</f>
        <v>365200</v>
      </c>
      <c r="AE6444" s="94">
        <f t="shared" si="625"/>
        <v>365200</v>
      </c>
      <c r="AF6444" s="94">
        <v>0</v>
      </c>
      <c r="AG6444" s="94">
        <f t="shared" si="626"/>
        <v>365200</v>
      </c>
      <c r="AH6444" s="94">
        <v>0.01</v>
      </c>
    </row>
    <row r="6445" spans="1:34" s="99" customFormat="1" x14ac:dyDescent="0.55000000000000004">
      <c r="A6445" s="122"/>
      <c r="B6445" s="109">
        <v>2768</v>
      </c>
      <c r="C6445" s="102">
        <v>6063</v>
      </c>
      <c r="D6445" s="90" t="s">
        <v>8850</v>
      </c>
      <c r="E6445" s="102" t="s">
        <v>37</v>
      </c>
      <c r="F6445" s="102">
        <v>5302</v>
      </c>
      <c r="G6445" s="102">
        <v>2</v>
      </c>
      <c r="H6445" s="102">
        <v>0</v>
      </c>
      <c r="I6445" s="98">
        <v>69</v>
      </c>
      <c r="J6445" s="102" t="s">
        <v>38</v>
      </c>
      <c r="K6445" s="94">
        <f>((G6445*400)+(H6445*100))+I6445</f>
        <v>869</v>
      </c>
      <c r="L6445" s="94">
        <v>400</v>
      </c>
      <c r="M6445" s="94">
        <f>K6445*L6445</f>
        <v>347600</v>
      </c>
      <c r="N6445" s="102"/>
      <c r="O6445" s="111"/>
      <c r="P6445" s="96"/>
      <c r="Q6445" s="111"/>
      <c r="R6445" s="111"/>
      <c r="S6445" s="97"/>
      <c r="T6445" s="102"/>
      <c r="U6445" s="102"/>
      <c r="V6445" s="102"/>
      <c r="W6445" s="94"/>
      <c r="X6445" s="98"/>
      <c r="Y6445" s="94"/>
      <c r="Z6445" s="94"/>
      <c r="AA6445" s="89"/>
      <c r="AB6445" s="89"/>
      <c r="AC6445" s="94"/>
      <c r="AD6445" s="94">
        <f>IF(AND(AC6445="",M6445=""),0,IF((AC6445=""),M6445,IF((M6445=""),AC6445,AC6445+M6445)))</f>
        <v>347600</v>
      </c>
      <c r="AE6445" s="94">
        <f t="shared" si="625"/>
        <v>347600</v>
      </c>
      <c r="AF6445" s="94">
        <v>0</v>
      </c>
      <c r="AG6445" s="94">
        <f t="shared" si="626"/>
        <v>347600</v>
      </c>
      <c r="AH6445" s="94">
        <v>0.01</v>
      </c>
    </row>
    <row r="6446" spans="1:34" s="99" customFormat="1" x14ac:dyDescent="0.55000000000000004">
      <c r="A6446" s="122"/>
      <c r="B6446" s="109">
        <v>2769</v>
      </c>
      <c r="C6446" s="102">
        <v>4954</v>
      </c>
      <c r="D6446" s="90" t="s">
        <v>8851</v>
      </c>
      <c r="E6446" s="102" t="s">
        <v>34</v>
      </c>
      <c r="F6446" s="102">
        <v>14958</v>
      </c>
      <c r="G6446" s="102">
        <v>5</v>
      </c>
      <c r="H6446" s="102">
        <v>0</v>
      </c>
      <c r="I6446" s="98">
        <v>8</v>
      </c>
      <c r="J6446" s="102" t="s">
        <v>38</v>
      </c>
      <c r="K6446" s="94">
        <f>((G6446*400)+(H6446*100))+I6446</f>
        <v>2008</v>
      </c>
      <c r="L6446" s="94">
        <v>1250</v>
      </c>
      <c r="M6446" s="94">
        <f>K6446*L6446</f>
        <v>2510000</v>
      </c>
      <c r="N6446" s="102"/>
      <c r="O6446" s="111"/>
      <c r="P6446" s="96"/>
      <c r="Q6446" s="111"/>
      <c r="R6446" s="111"/>
      <c r="S6446" s="97"/>
      <c r="T6446" s="102"/>
      <c r="U6446" s="102"/>
      <c r="V6446" s="102"/>
      <c r="W6446" s="94"/>
      <c r="X6446" s="98"/>
      <c r="Y6446" s="94"/>
      <c r="Z6446" s="94"/>
      <c r="AA6446" s="89"/>
      <c r="AB6446" s="89"/>
      <c r="AC6446" s="94"/>
      <c r="AD6446" s="94">
        <f>IF(AND(AC6446="",M6446=""),0,IF((AC6446=""),M6446,IF((M6446=""),AC6446,AC6446+M6446)))</f>
        <v>2510000</v>
      </c>
      <c r="AE6446" s="94">
        <f t="shared" si="625"/>
        <v>2510000</v>
      </c>
      <c r="AF6446" s="94">
        <v>50000000</v>
      </c>
      <c r="AG6446" s="94">
        <f t="shared" si="626"/>
        <v>0</v>
      </c>
      <c r="AH6446" s="94">
        <v>0.01</v>
      </c>
    </row>
    <row r="6447" spans="1:34" s="99" customFormat="1" x14ac:dyDescent="0.55000000000000004">
      <c r="A6447" s="122"/>
      <c r="B6447" s="109"/>
      <c r="C6447" s="102"/>
      <c r="D6447" s="90"/>
      <c r="E6447" s="102"/>
      <c r="F6447" s="102"/>
      <c r="G6447" s="102"/>
      <c r="H6447" s="102"/>
      <c r="I6447" s="98"/>
      <c r="J6447" s="102"/>
      <c r="K6447" s="94"/>
      <c r="L6447" s="94" t="s">
        <v>63</v>
      </c>
      <c r="M6447" s="94">
        <f>SUM(M6436:M6446)</f>
        <v>4221975</v>
      </c>
      <c r="N6447" s="102"/>
      <c r="O6447" s="111"/>
      <c r="P6447" s="96"/>
      <c r="Q6447" s="111"/>
      <c r="R6447" s="111"/>
      <c r="S6447" s="97"/>
      <c r="T6447" s="102"/>
      <c r="U6447" s="102"/>
      <c r="V6447" s="102"/>
      <c r="W6447" s="94"/>
      <c r="X6447" s="98"/>
      <c r="Y6447" s="94"/>
      <c r="Z6447" s="94"/>
      <c r="AA6447" s="89"/>
      <c r="AB6447" s="89"/>
      <c r="AC6447" s="94"/>
      <c r="AD6447" s="94"/>
      <c r="AE6447" s="94">
        <f>SUM(AE6436:AE6446)</f>
        <v>6719242.7430399992</v>
      </c>
      <c r="AF6447" s="94"/>
      <c r="AG6447" s="94">
        <f>SUM(AG6436:AG6446)</f>
        <v>3439989.4120199997</v>
      </c>
      <c r="AH6447" s="94"/>
    </row>
    <row r="6448" spans="1:34" s="173" customFormat="1" x14ac:dyDescent="0.55000000000000004">
      <c r="A6448" s="122" t="s">
        <v>8854</v>
      </c>
      <c r="B6448" s="123">
        <v>2770</v>
      </c>
      <c r="C6448" s="123">
        <v>5337</v>
      </c>
      <c r="D6448" s="135" t="s">
        <v>8855</v>
      </c>
      <c r="E6448" s="123" t="s">
        <v>34</v>
      </c>
      <c r="F6448" s="123">
        <v>14321</v>
      </c>
      <c r="G6448" s="123">
        <v>0</v>
      </c>
      <c r="H6448" s="123">
        <v>1</v>
      </c>
      <c r="I6448" s="136">
        <v>0</v>
      </c>
      <c r="J6448" s="123" t="s">
        <v>35</v>
      </c>
      <c r="K6448" s="137">
        <f>((G6448*400)+(H6448*100))+I6448</f>
        <v>100</v>
      </c>
      <c r="L6448" s="137">
        <v>2425</v>
      </c>
      <c r="M6448" s="137">
        <f>K6448*L6448</f>
        <v>242500</v>
      </c>
      <c r="N6448" s="123">
        <v>1</v>
      </c>
      <c r="O6448" s="108" t="s">
        <v>8852</v>
      </c>
      <c r="P6448" s="138">
        <v>3570800003128</v>
      </c>
      <c r="Q6448" s="108" t="s">
        <v>8853</v>
      </c>
      <c r="R6448" s="108" t="s">
        <v>8856</v>
      </c>
      <c r="S6448" s="139" t="s">
        <v>8857</v>
      </c>
      <c r="T6448" s="123" t="s">
        <v>51</v>
      </c>
      <c r="U6448" s="123" t="s">
        <v>45</v>
      </c>
      <c r="V6448" s="123" t="s">
        <v>52</v>
      </c>
      <c r="W6448" s="137">
        <v>319.8</v>
      </c>
      <c r="X6448" s="136">
        <v>76.78</v>
      </c>
      <c r="Y6448" s="137">
        <v>6750</v>
      </c>
      <c r="Z6448" s="137">
        <f>W6448*Y6448</f>
        <v>2158650</v>
      </c>
      <c r="AA6448" s="119">
        <v>6</v>
      </c>
      <c r="AB6448" s="119">
        <v>6</v>
      </c>
      <c r="AC6448" s="137">
        <f>(Z6448*(100-AB6448))/100</f>
        <v>2029131</v>
      </c>
      <c r="AD6448" s="137">
        <f>IF(AND(AC6448="",M6448=""),0,IF((AC6448=""),M6448, IF( (M6448=""),AC6448,SUM(AC6448:AC6453)+M6448)))</f>
        <v>3467990.2</v>
      </c>
      <c r="AE6448" s="137">
        <f>IF( (X6448=""),AD6448*1,AD6448*(X6448/100) )</f>
        <v>2662722.8755600001</v>
      </c>
      <c r="AF6448" s="137">
        <v>50000000</v>
      </c>
      <c r="AG6448" s="137">
        <f>IF((AF6448-AE6448) &gt; 1,0,IF((AF6448-AE6448)&lt;0,AE6448-AF6448,AF6448-AE6448))</f>
        <v>0</v>
      </c>
      <c r="AH6448" s="137">
        <v>0.02</v>
      </c>
    </row>
    <row r="6449" spans="1:34" s="173" customFormat="1" x14ac:dyDescent="0.55000000000000004">
      <c r="A6449" s="122"/>
      <c r="B6449" s="123"/>
      <c r="C6449" s="123"/>
      <c r="D6449" s="135"/>
      <c r="E6449" s="123"/>
      <c r="F6449" s="123"/>
      <c r="G6449" s="123"/>
      <c r="H6449" s="123"/>
      <c r="I6449" s="136"/>
      <c r="J6449" s="123"/>
      <c r="K6449" s="137"/>
      <c r="L6449" s="137"/>
      <c r="M6449" s="137"/>
      <c r="N6449" s="123">
        <v>2</v>
      </c>
      <c r="O6449" s="108" t="s">
        <v>8852</v>
      </c>
      <c r="P6449" s="138">
        <v>3570800003128</v>
      </c>
      <c r="Q6449" s="108" t="s">
        <v>8853</v>
      </c>
      <c r="R6449" s="108" t="s">
        <v>8856</v>
      </c>
      <c r="S6449" s="139" t="s">
        <v>8858</v>
      </c>
      <c r="T6449" s="123" t="s">
        <v>55</v>
      </c>
      <c r="U6449" s="123" t="s">
        <v>45</v>
      </c>
      <c r="V6449" s="123" t="s">
        <v>52</v>
      </c>
      <c r="W6449" s="137">
        <v>58.56</v>
      </c>
      <c r="X6449" s="136">
        <v>14.06</v>
      </c>
      <c r="Y6449" s="137">
        <v>0</v>
      </c>
      <c r="Z6449" s="137">
        <f>W6449*Y6449</f>
        <v>0</v>
      </c>
      <c r="AA6449" s="119">
        <v>21</v>
      </c>
      <c r="AB6449" s="119">
        <v>32</v>
      </c>
      <c r="AC6449" s="137">
        <f>(Z6449*(100-AB6449))/100</f>
        <v>0</v>
      </c>
      <c r="AD6449" s="137">
        <f>IF(AND(AC6449="",M6448=""),0,IF((AC6449=""),M6448, IF( (M6448=""),AC6449,SUM(AC6448:AC6453)+M6448)))</f>
        <v>3467990.2</v>
      </c>
      <c r="AE6449" s="137">
        <f>IF( (X6449=""),AD6449*1,AD6449*(X6449/100) )</f>
        <v>487599.42212000006</v>
      </c>
      <c r="AF6449" s="137">
        <v>50000000</v>
      </c>
      <c r="AG6449" s="137">
        <f>IF((AF6449-AE6449) &gt; 1,0,IF((AF6449-AE6449)&lt;0,AE6449-AF6449,AF6449-AE6449))</f>
        <v>0</v>
      </c>
      <c r="AH6449" s="137">
        <v>0.02</v>
      </c>
    </row>
    <row r="6450" spans="1:34" s="173" customFormat="1" x14ac:dyDescent="0.55000000000000004">
      <c r="A6450" s="122"/>
      <c r="B6450" s="123"/>
      <c r="C6450" s="123"/>
      <c r="D6450" s="135"/>
      <c r="E6450" s="123"/>
      <c r="F6450" s="123"/>
      <c r="G6450" s="123"/>
      <c r="H6450" s="123"/>
      <c r="I6450" s="136"/>
      <c r="J6450" s="123"/>
      <c r="K6450" s="137"/>
      <c r="L6450" s="137"/>
      <c r="M6450" s="137"/>
      <c r="N6450" s="123">
        <v>3</v>
      </c>
      <c r="O6450" s="108" t="s">
        <v>8852</v>
      </c>
      <c r="P6450" s="138">
        <v>3570800003128</v>
      </c>
      <c r="Q6450" s="108" t="s">
        <v>8853</v>
      </c>
      <c r="R6450" s="108" t="s">
        <v>8856</v>
      </c>
      <c r="S6450" s="139" t="s">
        <v>8859</v>
      </c>
      <c r="T6450" s="123" t="s">
        <v>51</v>
      </c>
      <c r="U6450" s="123" t="s">
        <v>45</v>
      </c>
      <c r="V6450" s="123" t="s">
        <v>52</v>
      </c>
      <c r="W6450" s="137">
        <v>38.159999999999997</v>
      </c>
      <c r="X6450" s="136">
        <v>9.16</v>
      </c>
      <c r="Y6450" s="137">
        <v>6750</v>
      </c>
      <c r="Z6450" s="137">
        <f>W6450*Y6450</f>
        <v>257579.99999999997</v>
      </c>
      <c r="AA6450" s="119">
        <v>21</v>
      </c>
      <c r="AB6450" s="119">
        <v>32</v>
      </c>
      <c r="AC6450" s="137">
        <f>(Z6450*(100-AB6450))/100</f>
        <v>175154.39999999997</v>
      </c>
      <c r="AD6450" s="137">
        <f>IF(AND(AC6450="",M6448=""),0,IF((AC6450=""),M6448, IF( (M6448=""),AC6450,SUM(AC6448:AC6453)+M6448)))</f>
        <v>3467990.2</v>
      </c>
      <c r="AE6450" s="137">
        <f>IF( (X6450=""),AD6450*1,AD6450*(X6450/100) )</f>
        <v>317667.90231999999</v>
      </c>
      <c r="AF6450" s="137">
        <v>50000000</v>
      </c>
      <c r="AG6450" s="137">
        <f>IF((AF6450-AE6450) &gt; 1,0,IF((AF6450-AE6450)&lt;0,AE6450-AF6450,AF6450-AE6450))</f>
        <v>0</v>
      </c>
      <c r="AH6450" s="137">
        <v>0.02</v>
      </c>
    </row>
    <row r="6451" spans="1:34" s="173" customFormat="1" x14ac:dyDescent="0.55000000000000004">
      <c r="A6451" s="122"/>
      <c r="B6451" s="123">
        <v>2771</v>
      </c>
      <c r="C6451" s="123">
        <v>5339</v>
      </c>
      <c r="D6451" s="135" t="s">
        <v>8860</v>
      </c>
      <c r="E6451" s="123" t="s">
        <v>34</v>
      </c>
      <c r="F6451" s="123">
        <v>24406</v>
      </c>
      <c r="G6451" s="123">
        <v>0</v>
      </c>
      <c r="H6451" s="123">
        <v>0</v>
      </c>
      <c r="I6451" s="136">
        <v>50</v>
      </c>
      <c r="J6451" s="123" t="s">
        <v>35</v>
      </c>
      <c r="K6451" s="137">
        <f>((G6451*400)+(H6451*100))+I6451</f>
        <v>50</v>
      </c>
      <c r="L6451" s="137">
        <v>2425</v>
      </c>
      <c r="M6451" s="137">
        <f>K6451*L6451</f>
        <v>121250</v>
      </c>
      <c r="N6451" s="123">
        <v>1</v>
      </c>
      <c r="O6451" s="108" t="s">
        <v>8852</v>
      </c>
      <c r="P6451" s="138">
        <v>3570800003128</v>
      </c>
      <c r="Q6451" s="108" t="s">
        <v>8853</v>
      </c>
      <c r="R6451" s="108" t="s">
        <v>8856</v>
      </c>
      <c r="S6451" s="139"/>
      <c r="T6451" s="123" t="s">
        <v>51</v>
      </c>
      <c r="U6451" s="123" t="s">
        <v>45</v>
      </c>
      <c r="V6451" s="123" t="s">
        <v>52</v>
      </c>
      <c r="W6451" s="137">
        <v>35.840000000000003</v>
      </c>
      <c r="X6451" s="136">
        <v>22.54</v>
      </c>
      <c r="Y6451" s="137">
        <v>6750</v>
      </c>
      <c r="Z6451" s="137">
        <f>W6451*Y6451</f>
        <v>241920.00000000003</v>
      </c>
      <c r="AA6451" s="119">
        <v>1</v>
      </c>
      <c r="AB6451" s="119">
        <v>1</v>
      </c>
      <c r="AC6451" s="137">
        <f>(Z6451*(100-AB6451))/100</f>
        <v>239500.80000000005</v>
      </c>
      <c r="AD6451" s="137">
        <f>IF(AND(AC6451="",M6451=""),0,IF((AC6451=""),M6451, IF( (M6451=""),AC6451,SUM(AC6451:AC6453)+M6451)))</f>
        <v>1142454.8</v>
      </c>
      <c r="AE6451" s="137">
        <f>IF( (X6451=""),AD6451*1,AD6451*(X6451/100) )</f>
        <v>257509.31192000001</v>
      </c>
      <c r="AF6451" s="137">
        <v>50000000</v>
      </c>
      <c r="AG6451" s="137">
        <f>IF((AF6451-AE6451) &gt; 1,0,IF((AF6451-AE6451)&lt;0,AE6451-AF6451,AF6451-AE6451))</f>
        <v>0</v>
      </c>
      <c r="AH6451" s="137">
        <v>0.02</v>
      </c>
    </row>
    <row r="6452" spans="1:34" s="173" customFormat="1" x14ac:dyDescent="0.55000000000000004">
      <c r="A6452" s="122"/>
      <c r="B6452" s="123"/>
      <c r="C6452" s="123"/>
      <c r="D6452" s="135"/>
      <c r="E6452" s="123"/>
      <c r="F6452" s="123"/>
      <c r="G6452" s="123"/>
      <c r="H6452" s="123"/>
      <c r="I6452" s="136"/>
      <c r="J6452" s="123"/>
      <c r="K6452" s="137"/>
      <c r="L6452" s="137"/>
      <c r="M6452" s="137"/>
      <c r="N6452" s="123">
        <v>2</v>
      </c>
      <c r="O6452" s="108" t="s">
        <v>8852</v>
      </c>
      <c r="P6452" s="138">
        <v>3570800003128</v>
      </c>
      <c r="Q6452" s="108" t="s">
        <v>8853</v>
      </c>
      <c r="R6452" s="108" t="s">
        <v>8856</v>
      </c>
      <c r="S6452" s="139" t="s">
        <v>8860</v>
      </c>
      <c r="T6452" s="123" t="s">
        <v>51</v>
      </c>
      <c r="U6452" s="123" t="s">
        <v>62</v>
      </c>
      <c r="V6452" s="123" t="s">
        <v>52</v>
      </c>
      <c r="W6452" s="137">
        <v>123.2</v>
      </c>
      <c r="X6452" s="136">
        <v>77.459999999999994</v>
      </c>
      <c r="Y6452" s="137">
        <v>6750</v>
      </c>
      <c r="Z6452" s="137">
        <f>W6452*Y6452</f>
        <v>831600</v>
      </c>
      <c r="AA6452" s="119">
        <v>6</v>
      </c>
      <c r="AB6452" s="119">
        <v>6</v>
      </c>
      <c r="AC6452" s="137">
        <f>(Z6452*(100-AB6452))/100</f>
        <v>781704</v>
      </c>
      <c r="AD6452" s="137">
        <f>IF(AND(AC6452="",M6451=""),0,IF((AC6452=""),M6451, IF( (M6451=""),AC6452,SUM(AC6451:AC6453)+M6451)))</f>
        <v>1142454.8</v>
      </c>
      <c r="AE6452" s="137">
        <f>IF( (X6452=""),AD6452*1,AD6452*(X6452/100) )</f>
        <v>884945.48808000004</v>
      </c>
      <c r="AF6452" s="137">
        <v>50000000</v>
      </c>
      <c r="AG6452" s="137">
        <f>IF((AF6452-AE6452) &gt; 1,0,IF((AF6452-AE6452)&lt;0,AE6452-AF6452,AF6452-AE6452))</f>
        <v>0</v>
      </c>
      <c r="AH6452" s="137">
        <v>0.02</v>
      </c>
    </row>
    <row r="6453" spans="1:34" s="173" customFormat="1" x14ac:dyDescent="0.55000000000000004">
      <c r="A6453" s="122"/>
      <c r="B6453" s="123"/>
      <c r="C6453" s="123"/>
      <c r="D6453" s="135"/>
      <c r="E6453" s="123"/>
      <c r="F6453" s="123"/>
      <c r="G6453" s="123"/>
      <c r="H6453" s="123"/>
      <c r="I6453" s="136"/>
      <c r="J6453" s="123"/>
      <c r="K6453" s="137"/>
      <c r="L6453" s="137" t="s">
        <v>63</v>
      </c>
      <c r="M6453" s="137">
        <f>SUM(M6448:M6452)</f>
        <v>363750</v>
      </c>
      <c r="N6453" s="123"/>
      <c r="O6453" s="108"/>
      <c r="P6453" s="138"/>
      <c r="Q6453" s="108"/>
      <c r="R6453" s="108"/>
      <c r="S6453" s="139"/>
      <c r="T6453" s="123"/>
      <c r="U6453" s="123"/>
      <c r="V6453" s="123"/>
      <c r="W6453" s="137"/>
      <c r="X6453" s="136"/>
      <c r="Y6453" s="137"/>
      <c r="Z6453" s="137"/>
      <c r="AA6453" s="119"/>
      <c r="AB6453" s="119"/>
      <c r="AC6453" s="137"/>
      <c r="AD6453" s="137"/>
      <c r="AE6453" s="137">
        <f>SUM(AE6448:AE6452)</f>
        <v>4610445</v>
      </c>
      <c r="AF6453" s="137"/>
      <c r="AG6453" s="137">
        <f>SUM(AG6448:AG6452)</f>
        <v>0</v>
      </c>
      <c r="AH6453" s="137"/>
    </row>
    <row r="6454" spans="1:34" s="173" customFormat="1" x14ac:dyDescent="0.55000000000000004">
      <c r="A6454" s="122" t="s">
        <v>8861</v>
      </c>
      <c r="B6454" s="123">
        <v>2772</v>
      </c>
      <c r="C6454" s="123">
        <v>9268</v>
      </c>
      <c r="D6454" s="135" t="s">
        <v>8862</v>
      </c>
      <c r="E6454" s="123" t="s">
        <v>34</v>
      </c>
      <c r="F6454" s="123">
        <v>18636</v>
      </c>
      <c r="G6454" s="123">
        <v>15</v>
      </c>
      <c r="H6454" s="123">
        <v>3</v>
      </c>
      <c r="I6454" s="136">
        <v>10</v>
      </c>
      <c r="J6454" s="123" t="s">
        <v>38</v>
      </c>
      <c r="K6454" s="137">
        <f>((G6454*400)+(H6454*100))+I6454</f>
        <v>6310</v>
      </c>
      <c r="L6454" s="137">
        <v>325</v>
      </c>
      <c r="M6454" s="137">
        <f>K6454*L6454</f>
        <v>2050750</v>
      </c>
      <c r="N6454" s="123"/>
      <c r="O6454" s="108"/>
      <c r="P6454" s="138"/>
      <c r="Q6454" s="108"/>
      <c r="R6454" s="108"/>
      <c r="S6454" s="139"/>
      <c r="T6454" s="123"/>
      <c r="U6454" s="123"/>
      <c r="V6454" s="123"/>
      <c r="W6454" s="137"/>
      <c r="X6454" s="136"/>
      <c r="Y6454" s="137"/>
      <c r="Z6454" s="137"/>
      <c r="AA6454" s="119"/>
      <c r="AB6454" s="119"/>
      <c r="AC6454" s="137"/>
      <c r="AD6454" s="137">
        <f>IF(AND(AC6454="",M6454=""),0,IF((AC6454=""),M6454,IF((M6454=""),AC6454,AC6454+M6454)))</f>
        <v>2050750</v>
      </c>
      <c r="AE6454" s="137">
        <f>IF( (X6454=""),AD6454*1,AD6454*(X6454/100) )</f>
        <v>2050750</v>
      </c>
      <c r="AF6454" s="137">
        <v>50000000</v>
      </c>
      <c r="AG6454" s="137">
        <f>IF((AF6454-AE6454) &gt; 1,0,IF((AF6454-AE6454)&lt;0,AE6454-AF6454,AF6454-AE6454))</f>
        <v>0</v>
      </c>
      <c r="AH6454" s="137">
        <v>0.01</v>
      </c>
    </row>
    <row r="6455" spans="1:34" s="173" customFormat="1" x14ac:dyDescent="0.55000000000000004">
      <c r="A6455" s="122"/>
      <c r="B6455" s="123"/>
      <c r="C6455" s="123"/>
      <c r="D6455" s="135"/>
      <c r="E6455" s="123"/>
      <c r="F6455" s="123"/>
      <c r="G6455" s="123"/>
      <c r="H6455" s="123"/>
      <c r="I6455" s="136"/>
      <c r="J6455" s="123"/>
      <c r="K6455" s="137"/>
      <c r="L6455" s="137" t="s">
        <v>63</v>
      </c>
      <c r="M6455" s="137">
        <f>SUM(M6454:M6454)</f>
        <v>2050750</v>
      </c>
      <c r="N6455" s="123"/>
      <c r="O6455" s="108"/>
      <c r="P6455" s="138"/>
      <c r="Q6455" s="108"/>
      <c r="R6455" s="108"/>
      <c r="S6455" s="139"/>
      <c r="T6455" s="123"/>
      <c r="U6455" s="123"/>
      <c r="V6455" s="123"/>
      <c r="W6455" s="137"/>
      <c r="X6455" s="136"/>
      <c r="Y6455" s="137"/>
      <c r="Z6455" s="137"/>
      <c r="AA6455" s="119"/>
      <c r="AB6455" s="119"/>
      <c r="AC6455" s="137"/>
      <c r="AD6455" s="137"/>
      <c r="AE6455" s="137">
        <f>SUM(AE6454:AE6454)</f>
        <v>2050750</v>
      </c>
      <c r="AF6455" s="137"/>
      <c r="AG6455" s="137">
        <f>SUM(AG6454:AG6454)</f>
        <v>0</v>
      </c>
      <c r="AH6455" s="137"/>
    </row>
    <row r="6456" spans="1:34" s="173" customFormat="1" x14ac:dyDescent="0.55000000000000004">
      <c r="A6456" s="122" t="s">
        <v>1386</v>
      </c>
      <c r="B6456" s="123">
        <v>2773</v>
      </c>
      <c r="C6456" s="123">
        <v>4935</v>
      </c>
      <c r="D6456" s="135" t="s">
        <v>8863</v>
      </c>
      <c r="E6456" s="123" t="s">
        <v>34</v>
      </c>
      <c r="F6456" s="123">
        <v>22071</v>
      </c>
      <c r="G6456" s="123">
        <v>0</v>
      </c>
      <c r="H6456" s="123">
        <v>2</v>
      </c>
      <c r="I6456" s="136">
        <v>17</v>
      </c>
      <c r="J6456" s="123" t="s">
        <v>38</v>
      </c>
      <c r="K6456" s="137">
        <f>((G6456*400)+(H6456*100))+I6456</f>
        <v>217</v>
      </c>
      <c r="L6456" s="137">
        <v>225</v>
      </c>
      <c r="M6456" s="137">
        <f>K6456*L6456</f>
        <v>48825</v>
      </c>
      <c r="N6456" s="123"/>
      <c r="O6456" s="108"/>
      <c r="P6456" s="138"/>
      <c r="Q6456" s="108"/>
      <c r="R6456" s="108"/>
      <c r="S6456" s="139"/>
      <c r="T6456" s="123"/>
      <c r="U6456" s="123"/>
      <c r="V6456" s="123"/>
      <c r="W6456" s="137"/>
      <c r="X6456" s="136"/>
      <c r="Y6456" s="137"/>
      <c r="Z6456" s="137"/>
      <c r="AA6456" s="119"/>
      <c r="AB6456" s="119"/>
      <c r="AC6456" s="137"/>
      <c r="AD6456" s="137">
        <f>IF(AND(AC6456="",M6456=""),0,IF((AC6456=""),M6456,IF((M6456=""),AC6456,AC6456+M6456)))</f>
        <v>48825</v>
      </c>
      <c r="AE6456" s="137">
        <f>IF( (X6456=""),AD6456*1,AD6456*(X6456/100) )</f>
        <v>48825</v>
      </c>
      <c r="AF6456" s="137">
        <v>50000000</v>
      </c>
      <c r="AG6456" s="137">
        <f>IF((AF6456-AE6456) &gt; 1,0,IF((AF6456-AE6456)&lt;0,AE6456-AF6456,AF6456-AE6456))</f>
        <v>0</v>
      </c>
      <c r="AH6456" s="137">
        <v>0.01</v>
      </c>
    </row>
    <row r="6457" spans="1:34" s="173" customFormat="1" x14ac:dyDescent="0.55000000000000004">
      <c r="A6457" s="122"/>
      <c r="B6457" s="123"/>
      <c r="C6457" s="123"/>
      <c r="D6457" s="135"/>
      <c r="E6457" s="123"/>
      <c r="F6457" s="123"/>
      <c r="G6457" s="123"/>
      <c r="H6457" s="123"/>
      <c r="I6457" s="136"/>
      <c r="J6457" s="123"/>
      <c r="K6457" s="137"/>
      <c r="L6457" s="137" t="s">
        <v>63</v>
      </c>
      <c r="M6457" s="137">
        <f>SUM(M6456:M6456)</f>
        <v>48825</v>
      </c>
      <c r="N6457" s="123"/>
      <c r="O6457" s="108"/>
      <c r="P6457" s="138"/>
      <c r="Q6457" s="108"/>
      <c r="R6457" s="108"/>
      <c r="S6457" s="139"/>
      <c r="T6457" s="123"/>
      <c r="U6457" s="123"/>
      <c r="V6457" s="123"/>
      <c r="W6457" s="137"/>
      <c r="X6457" s="136"/>
      <c r="Y6457" s="137"/>
      <c r="Z6457" s="137"/>
      <c r="AA6457" s="119"/>
      <c r="AB6457" s="119"/>
      <c r="AC6457" s="137"/>
      <c r="AD6457" s="137"/>
      <c r="AE6457" s="137">
        <f>SUM(AE6456:AE6456)</f>
        <v>48825</v>
      </c>
      <c r="AF6457" s="137"/>
      <c r="AG6457" s="137">
        <f>SUM(AG6456:AG6456)</f>
        <v>0</v>
      </c>
      <c r="AH6457" s="137"/>
    </row>
    <row r="6458" spans="1:34" s="173" customFormat="1" x14ac:dyDescent="0.55000000000000004">
      <c r="A6458" s="122" t="s">
        <v>8864</v>
      </c>
      <c r="B6458" s="123">
        <v>2774</v>
      </c>
      <c r="C6458" s="123">
        <v>5545</v>
      </c>
      <c r="D6458" s="135" t="s">
        <v>8865</v>
      </c>
      <c r="E6458" s="123" t="s">
        <v>34</v>
      </c>
      <c r="F6458" s="123">
        <v>16795</v>
      </c>
      <c r="G6458" s="123">
        <v>0</v>
      </c>
      <c r="H6458" s="123">
        <v>0</v>
      </c>
      <c r="I6458" s="136">
        <v>5</v>
      </c>
      <c r="J6458" s="123" t="s">
        <v>38</v>
      </c>
      <c r="K6458" s="137">
        <f>((G6458*400)+(H6458*100))+I6458</f>
        <v>5</v>
      </c>
      <c r="L6458" s="137">
        <v>450</v>
      </c>
      <c r="M6458" s="137">
        <f>K6458*L6458</f>
        <v>2250</v>
      </c>
      <c r="N6458" s="123"/>
      <c r="O6458" s="108"/>
      <c r="P6458" s="138"/>
      <c r="Q6458" s="108"/>
      <c r="R6458" s="108"/>
      <c r="S6458" s="139"/>
      <c r="T6458" s="123"/>
      <c r="U6458" s="123"/>
      <c r="V6458" s="123"/>
      <c r="W6458" s="137"/>
      <c r="X6458" s="136"/>
      <c r="Y6458" s="137"/>
      <c r="Z6458" s="137"/>
      <c r="AA6458" s="119"/>
      <c r="AB6458" s="119"/>
      <c r="AC6458" s="137"/>
      <c r="AD6458" s="137">
        <f>IF(AND(AC6458="",M6458=""),0,IF((AC6458=""),M6458,IF((M6458=""),AC6458,AC6458+M6458)))</f>
        <v>2250</v>
      </c>
      <c r="AE6458" s="137">
        <f>IF( (X6458=""),AD6458*1,AD6458*(X6458/100) )</f>
        <v>2250</v>
      </c>
      <c r="AF6458" s="137">
        <v>50000000</v>
      </c>
      <c r="AG6458" s="137">
        <f>IF((AF6458-AE6458) &gt; 1,0,IF((AF6458-AE6458)&lt;0,AE6458-AF6458,AF6458-AE6458))</f>
        <v>0</v>
      </c>
      <c r="AH6458" s="137">
        <v>0.01</v>
      </c>
    </row>
    <row r="6459" spans="1:34" s="173" customFormat="1" x14ac:dyDescent="0.55000000000000004">
      <c r="A6459" s="122"/>
      <c r="B6459" s="123"/>
      <c r="C6459" s="123"/>
      <c r="D6459" s="135"/>
      <c r="E6459" s="123"/>
      <c r="F6459" s="123"/>
      <c r="G6459" s="123"/>
      <c r="H6459" s="123"/>
      <c r="I6459" s="136"/>
      <c r="J6459" s="123"/>
      <c r="K6459" s="137"/>
      <c r="L6459" s="137" t="s">
        <v>63</v>
      </c>
      <c r="M6459" s="137">
        <f>SUM(M6458:M6458)</f>
        <v>2250</v>
      </c>
      <c r="N6459" s="123"/>
      <c r="O6459" s="108"/>
      <c r="P6459" s="138"/>
      <c r="Q6459" s="108"/>
      <c r="R6459" s="108"/>
      <c r="S6459" s="139"/>
      <c r="T6459" s="123"/>
      <c r="U6459" s="123"/>
      <c r="V6459" s="123"/>
      <c r="W6459" s="137"/>
      <c r="X6459" s="136"/>
      <c r="Y6459" s="137"/>
      <c r="Z6459" s="137"/>
      <c r="AA6459" s="119"/>
      <c r="AB6459" s="119"/>
      <c r="AC6459" s="137"/>
      <c r="AD6459" s="137"/>
      <c r="AE6459" s="137">
        <f>SUM(AE6458:AE6458)</f>
        <v>2250</v>
      </c>
      <c r="AF6459" s="137"/>
      <c r="AG6459" s="137">
        <f>SUM(AG6458:AG6458)</f>
        <v>0</v>
      </c>
      <c r="AH6459" s="137"/>
    </row>
    <row r="6460" spans="1:34" s="99" customFormat="1" x14ac:dyDescent="0.55000000000000004">
      <c r="A6460" s="107" t="s">
        <v>8502</v>
      </c>
      <c r="B6460" s="161">
        <v>2935</v>
      </c>
      <c r="C6460" s="161">
        <v>9341</v>
      </c>
      <c r="D6460" s="162" t="s">
        <v>8503</v>
      </c>
      <c r="E6460" s="161" t="s">
        <v>67</v>
      </c>
      <c r="F6460" s="161">
        <v>2651</v>
      </c>
      <c r="G6460" s="161">
        <v>4</v>
      </c>
      <c r="H6460" s="161">
        <v>3</v>
      </c>
      <c r="I6460" s="163">
        <v>60</v>
      </c>
      <c r="J6460" s="161" t="s">
        <v>38</v>
      </c>
      <c r="K6460" s="121">
        <f t="shared" ref="K6460:K6477" si="629">((G6460*400)+(H6460*100))+I6460</f>
        <v>1960</v>
      </c>
      <c r="L6460" s="121">
        <v>325</v>
      </c>
      <c r="M6460" s="121">
        <f t="shared" ref="M6460:M6477" si="630">K6460*L6460</f>
        <v>637000</v>
      </c>
      <c r="N6460" s="161"/>
      <c r="O6460" s="164"/>
      <c r="P6460" s="165"/>
      <c r="Q6460" s="164"/>
      <c r="R6460" s="164"/>
      <c r="S6460" s="166"/>
      <c r="T6460" s="161"/>
      <c r="U6460" s="161"/>
      <c r="V6460" s="161"/>
      <c r="W6460" s="121"/>
      <c r="X6460" s="163"/>
      <c r="Y6460" s="121"/>
      <c r="Z6460" s="121"/>
      <c r="AA6460" s="167"/>
      <c r="AB6460" s="167"/>
      <c r="AC6460" s="121"/>
      <c r="AD6460" s="121">
        <f t="shared" ref="AD6460:AD6477" si="631">IF(AND(AC6460="",M6460=""),0,IF((AC6460=""),M6460,IF((M6460=""),AC6460,AC6460+M6460)))</f>
        <v>637000</v>
      </c>
      <c r="AE6460" s="121">
        <f t="shared" ref="AE6460:AE6477" si="632">IF( (X6460=""),AD6460*1,AD6460*(X6460/100) )</f>
        <v>637000</v>
      </c>
      <c r="AF6460" s="121">
        <v>0</v>
      </c>
      <c r="AG6460" s="121">
        <f t="shared" ref="AG6460:AG6477" si="633">IF((AF6460-AE6460) &gt; 1,0,IF((AF6460-AE6460)&lt;0,AE6460-AF6460,AF6460-AE6460))</f>
        <v>637000</v>
      </c>
      <c r="AH6460" s="121">
        <v>0.01</v>
      </c>
    </row>
    <row r="6461" spans="1:34" s="99" customFormat="1" x14ac:dyDescent="0.55000000000000004">
      <c r="A6461" s="107"/>
      <c r="B6461" s="161">
        <v>2936</v>
      </c>
      <c r="C6461" s="161">
        <v>9326</v>
      </c>
      <c r="D6461" s="162" t="s">
        <v>8504</v>
      </c>
      <c r="E6461" s="161" t="s">
        <v>34</v>
      </c>
      <c r="F6461" s="161">
        <v>12329</v>
      </c>
      <c r="G6461" s="161">
        <v>9</v>
      </c>
      <c r="H6461" s="161">
        <v>2</v>
      </c>
      <c r="I6461" s="163">
        <v>75</v>
      </c>
      <c r="J6461" s="161" t="s">
        <v>38</v>
      </c>
      <c r="K6461" s="121">
        <f t="shared" si="629"/>
        <v>3875</v>
      </c>
      <c r="L6461" s="121">
        <v>325</v>
      </c>
      <c r="M6461" s="121">
        <f t="shared" si="630"/>
        <v>1259375</v>
      </c>
      <c r="N6461" s="161"/>
      <c r="O6461" s="164"/>
      <c r="P6461" s="165"/>
      <c r="Q6461" s="164"/>
      <c r="R6461" s="164"/>
      <c r="S6461" s="166"/>
      <c r="T6461" s="161"/>
      <c r="U6461" s="161"/>
      <c r="V6461" s="161"/>
      <c r="W6461" s="121"/>
      <c r="X6461" s="163"/>
      <c r="Y6461" s="121"/>
      <c r="Z6461" s="121"/>
      <c r="AA6461" s="167"/>
      <c r="AB6461" s="167"/>
      <c r="AC6461" s="121"/>
      <c r="AD6461" s="121">
        <f t="shared" si="631"/>
        <v>1259375</v>
      </c>
      <c r="AE6461" s="121">
        <f t="shared" si="632"/>
        <v>1259375</v>
      </c>
      <c r="AF6461" s="121">
        <v>0</v>
      </c>
      <c r="AG6461" s="121">
        <f t="shared" si="633"/>
        <v>1259375</v>
      </c>
      <c r="AH6461" s="121">
        <v>0.01</v>
      </c>
    </row>
    <row r="6462" spans="1:34" s="99" customFormat="1" x14ac:dyDescent="0.55000000000000004">
      <c r="A6462" s="107"/>
      <c r="B6462" s="161">
        <v>2937</v>
      </c>
      <c r="C6462" s="161">
        <v>9325</v>
      </c>
      <c r="D6462" s="162" t="s">
        <v>8505</v>
      </c>
      <c r="E6462" s="161" t="s">
        <v>34</v>
      </c>
      <c r="F6462" s="161">
        <v>12330</v>
      </c>
      <c r="G6462" s="161">
        <v>16</v>
      </c>
      <c r="H6462" s="161">
        <v>1</v>
      </c>
      <c r="I6462" s="163">
        <v>28</v>
      </c>
      <c r="J6462" s="161" t="s">
        <v>38</v>
      </c>
      <c r="K6462" s="121">
        <f t="shared" si="629"/>
        <v>6528</v>
      </c>
      <c r="L6462" s="121">
        <v>325</v>
      </c>
      <c r="M6462" s="121">
        <f t="shared" si="630"/>
        <v>2121600</v>
      </c>
      <c r="N6462" s="161"/>
      <c r="O6462" s="164"/>
      <c r="P6462" s="165"/>
      <c r="Q6462" s="164"/>
      <c r="R6462" s="164"/>
      <c r="S6462" s="166"/>
      <c r="T6462" s="161"/>
      <c r="U6462" s="161"/>
      <c r="V6462" s="161"/>
      <c r="W6462" s="121"/>
      <c r="X6462" s="163"/>
      <c r="Y6462" s="121"/>
      <c r="Z6462" s="121"/>
      <c r="AA6462" s="167"/>
      <c r="AB6462" s="167"/>
      <c r="AC6462" s="121"/>
      <c r="AD6462" s="121">
        <f t="shared" si="631"/>
        <v>2121600</v>
      </c>
      <c r="AE6462" s="121">
        <f t="shared" si="632"/>
        <v>2121600</v>
      </c>
      <c r="AF6462" s="121">
        <v>0</v>
      </c>
      <c r="AG6462" s="121">
        <f t="shared" si="633"/>
        <v>2121600</v>
      </c>
      <c r="AH6462" s="121">
        <v>0.01</v>
      </c>
    </row>
    <row r="6463" spans="1:34" s="99" customFormat="1" x14ac:dyDescent="0.55000000000000004">
      <c r="A6463" s="107"/>
      <c r="B6463" s="161">
        <v>2938</v>
      </c>
      <c r="C6463" s="161">
        <v>9319</v>
      </c>
      <c r="D6463" s="162" t="s">
        <v>8506</v>
      </c>
      <c r="E6463" s="161" t="s">
        <v>34</v>
      </c>
      <c r="F6463" s="161">
        <v>12331</v>
      </c>
      <c r="G6463" s="161">
        <v>4</v>
      </c>
      <c r="H6463" s="161">
        <v>0</v>
      </c>
      <c r="I6463" s="163">
        <v>52</v>
      </c>
      <c r="J6463" s="161" t="s">
        <v>38</v>
      </c>
      <c r="K6463" s="121">
        <f t="shared" si="629"/>
        <v>1652</v>
      </c>
      <c r="L6463" s="121">
        <v>250</v>
      </c>
      <c r="M6463" s="121">
        <f t="shared" si="630"/>
        <v>413000</v>
      </c>
      <c r="N6463" s="161"/>
      <c r="O6463" s="164"/>
      <c r="P6463" s="165"/>
      <c r="Q6463" s="164"/>
      <c r="R6463" s="164"/>
      <c r="S6463" s="166"/>
      <c r="T6463" s="161"/>
      <c r="U6463" s="161"/>
      <c r="V6463" s="161"/>
      <c r="W6463" s="121"/>
      <c r="X6463" s="163"/>
      <c r="Y6463" s="121"/>
      <c r="Z6463" s="121"/>
      <c r="AA6463" s="167"/>
      <c r="AB6463" s="167"/>
      <c r="AC6463" s="121"/>
      <c r="AD6463" s="121">
        <f t="shared" si="631"/>
        <v>413000</v>
      </c>
      <c r="AE6463" s="121">
        <f t="shared" si="632"/>
        <v>413000</v>
      </c>
      <c r="AF6463" s="121">
        <v>0</v>
      </c>
      <c r="AG6463" s="121">
        <f t="shared" si="633"/>
        <v>413000</v>
      </c>
      <c r="AH6463" s="121">
        <v>0.01</v>
      </c>
    </row>
    <row r="6464" spans="1:34" s="99" customFormat="1" x14ac:dyDescent="0.55000000000000004">
      <c r="A6464" s="107"/>
      <c r="B6464" s="161">
        <v>2939</v>
      </c>
      <c r="C6464" s="161">
        <v>9324</v>
      </c>
      <c r="D6464" s="162" t="s">
        <v>8507</v>
      </c>
      <c r="E6464" s="161" t="s">
        <v>34</v>
      </c>
      <c r="F6464" s="161">
        <v>12332</v>
      </c>
      <c r="G6464" s="161">
        <v>16</v>
      </c>
      <c r="H6464" s="161">
        <v>2</v>
      </c>
      <c r="I6464" s="163">
        <v>20</v>
      </c>
      <c r="J6464" s="161" t="s">
        <v>38</v>
      </c>
      <c r="K6464" s="121">
        <f t="shared" si="629"/>
        <v>6620</v>
      </c>
      <c r="L6464" s="121">
        <v>250</v>
      </c>
      <c r="M6464" s="121">
        <f t="shared" si="630"/>
        <v>1655000</v>
      </c>
      <c r="N6464" s="161"/>
      <c r="O6464" s="164"/>
      <c r="P6464" s="165"/>
      <c r="Q6464" s="164"/>
      <c r="R6464" s="164"/>
      <c r="S6464" s="166"/>
      <c r="T6464" s="161"/>
      <c r="U6464" s="161"/>
      <c r="V6464" s="161"/>
      <c r="W6464" s="121"/>
      <c r="X6464" s="163"/>
      <c r="Y6464" s="121"/>
      <c r="Z6464" s="121"/>
      <c r="AA6464" s="167"/>
      <c r="AB6464" s="167"/>
      <c r="AC6464" s="121"/>
      <c r="AD6464" s="121">
        <f t="shared" si="631"/>
        <v>1655000</v>
      </c>
      <c r="AE6464" s="121">
        <f t="shared" si="632"/>
        <v>1655000</v>
      </c>
      <c r="AF6464" s="121">
        <v>0</v>
      </c>
      <c r="AG6464" s="121">
        <f t="shared" si="633"/>
        <v>1655000</v>
      </c>
      <c r="AH6464" s="121">
        <v>0.01</v>
      </c>
    </row>
    <row r="6465" spans="1:34" s="99" customFormat="1" x14ac:dyDescent="0.55000000000000004">
      <c r="A6465" s="107"/>
      <c r="B6465" s="161">
        <v>2940</v>
      </c>
      <c r="C6465" s="161">
        <v>9335</v>
      </c>
      <c r="D6465" s="162" t="s">
        <v>8508</v>
      </c>
      <c r="E6465" s="161" t="s">
        <v>34</v>
      </c>
      <c r="F6465" s="161">
        <v>14551</v>
      </c>
      <c r="G6465" s="161">
        <v>2</v>
      </c>
      <c r="H6465" s="161">
        <v>0</v>
      </c>
      <c r="I6465" s="163">
        <v>36</v>
      </c>
      <c r="J6465" s="161" t="s">
        <v>38</v>
      </c>
      <c r="K6465" s="121">
        <f t="shared" si="629"/>
        <v>836</v>
      </c>
      <c r="L6465" s="121">
        <v>1350</v>
      </c>
      <c r="M6465" s="121">
        <f t="shared" si="630"/>
        <v>1128600</v>
      </c>
      <c r="N6465" s="161"/>
      <c r="O6465" s="164"/>
      <c r="P6465" s="165"/>
      <c r="Q6465" s="164"/>
      <c r="R6465" s="164"/>
      <c r="S6465" s="166"/>
      <c r="T6465" s="161"/>
      <c r="U6465" s="161"/>
      <c r="V6465" s="161"/>
      <c r="W6465" s="121"/>
      <c r="X6465" s="163"/>
      <c r="Y6465" s="121"/>
      <c r="Z6465" s="121"/>
      <c r="AA6465" s="167"/>
      <c r="AB6465" s="167"/>
      <c r="AC6465" s="121"/>
      <c r="AD6465" s="121">
        <f t="shared" si="631"/>
        <v>1128600</v>
      </c>
      <c r="AE6465" s="121">
        <f t="shared" si="632"/>
        <v>1128600</v>
      </c>
      <c r="AF6465" s="121">
        <v>0</v>
      </c>
      <c r="AG6465" s="121">
        <f t="shared" si="633"/>
        <v>1128600</v>
      </c>
      <c r="AH6465" s="121">
        <v>0.01</v>
      </c>
    </row>
    <row r="6466" spans="1:34" s="99" customFormat="1" x14ac:dyDescent="0.55000000000000004">
      <c r="A6466" s="107"/>
      <c r="B6466" s="161">
        <v>2941</v>
      </c>
      <c r="C6466" s="161">
        <v>9340</v>
      </c>
      <c r="D6466" s="162" t="s">
        <v>8509</v>
      </c>
      <c r="E6466" s="161" t="s">
        <v>34</v>
      </c>
      <c r="F6466" s="161">
        <v>14552</v>
      </c>
      <c r="G6466" s="161">
        <v>1</v>
      </c>
      <c r="H6466" s="161">
        <v>3</v>
      </c>
      <c r="I6466" s="163">
        <v>5</v>
      </c>
      <c r="J6466" s="161" t="s">
        <v>38</v>
      </c>
      <c r="K6466" s="121">
        <f t="shared" si="629"/>
        <v>705</v>
      </c>
      <c r="L6466" s="121">
        <v>250</v>
      </c>
      <c r="M6466" s="121">
        <f t="shared" si="630"/>
        <v>176250</v>
      </c>
      <c r="N6466" s="161"/>
      <c r="O6466" s="164"/>
      <c r="P6466" s="165"/>
      <c r="Q6466" s="164"/>
      <c r="R6466" s="164"/>
      <c r="S6466" s="166"/>
      <c r="T6466" s="161"/>
      <c r="U6466" s="161"/>
      <c r="V6466" s="161"/>
      <c r="W6466" s="121"/>
      <c r="X6466" s="163"/>
      <c r="Y6466" s="121"/>
      <c r="Z6466" s="121"/>
      <c r="AA6466" s="167"/>
      <c r="AB6466" s="167"/>
      <c r="AC6466" s="121"/>
      <c r="AD6466" s="121">
        <f t="shared" si="631"/>
        <v>176250</v>
      </c>
      <c r="AE6466" s="121">
        <f t="shared" si="632"/>
        <v>176250</v>
      </c>
      <c r="AF6466" s="121">
        <v>0</v>
      </c>
      <c r="AG6466" s="121">
        <f t="shared" si="633"/>
        <v>176250</v>
      </c>
      <c r="AH6466" s="121">
        <v>0.01</v>
      </c>
    </row>
    <row r="6467" spans="1:34" s="99" customFormat="1" x14ac:dyDescent="0.55000000000000004">
      <c r="A6467" s="107"/>
      <c r="B6467" s="161">
        <v>2942</v>
      </c>
      <c r="C6467" s="161">
        <v>9334</v>
      </c>
      <c r="D6467" s="162" t="s">
        <v>8510</v>
      </c>
      <c r="E6467" s="161" t="s">
        <v>34</v>
      </c>
      <c r="F6467" s="161">
        <v>14554</v>
      </c>
      <c r="G6467" s="161">
        <v>2</v>
      </c>
      <c r="H6467" s="161">
        <v>2</v>
      </c>
      <c r="I6467" s="163">
        <v>83</v>
      </c>
      <c r="J6467" s="161" t="s">
        <v>38</v>
      </c>
      <c r="K6467" s="121">
        <f t="shared" si="629"/>
        <v>1083</v>
      </c>
      <c r="L6467" s="121">
        <v>400</v>
      </c>
      <c r="M6467" s="121">
        <f t="shared" si="630"/>
        <v>433200</v>
      </c>
      <c r="N6467" s="161"/>
      <c r="O6467" s="164"/>
      <c r="P6467" s="165"/>
      <c r="Q6467" s="164"/>
      <c r="R6467" s="164"/>
      <c r="S6467" s="166"/>
      <c r="T6467" s="161"/>
      <c r="U6467" s="161"/>
      <c r="V6467" s="161"/>
      <c r="W6467" s="121"/>
      <c r="X6467" s="163"/>
      <c r="Y6467" s="121"/>
      <c r="Z6467" s="121"/>
      <c r="AA6467" s="167"/>
      <c r="AB6467" s="167"/>
      <c r="AC6467" s="121"/>
      <c r="AD6467" s="121">
        <f t="shared" si="631"/>
        <v>433200</v>
      </c>
      <c r="AE6467" s="121">
        <f t="shared" si="632"/>
        <v>433200</v>
      </c>
      <c r="AF6467" s="121">
        <v>0</v>
      </c>
      <c r="AG6467" s="121">
        <f t="shared" si="633"/>
        <v>433200</v>
      </c>
      <c r="AH6467" s="121">
        <v>0.01</v>
      </c>
    </row>
    <row r="6468" spans="1:34" s="99" customFormat="1" x14ac:dyDescent="0.55000000000000004">
      <c r="A6468" s="107"/>
      <c r="B6468" s="161">
        <v>2943</v>
      </c>
      <c r="C6468" s="161">
        <v>9338</v>
      </c>
      <c r="D6468" s="162" t="s">
        <v>8511</v>
      </c>
      <c r="E6468" s="161" t="s">
        <v>34</v>
      </c>
      <c r="F6468" s="161">
        <v>14555</v>
      </c>
      <c r="G6468" s="161">
        <v>8</v>
      </c>
      <c r="H6468" s="161">
        <v>1</v>
      </c>
      <c r="I6468" s="163">
        <v>65</v>
      </c>
      <c r="J6468" s="161" t="s">
        <v>38</v>
      </c>
      <c r="K6468" s="121">
        <f t="shared" si="629"/>
        <v>3365</v>
      </c>
      <c r="L6468" s="121">
        <v>325</v>
      </c>
      <c r="M6468" s="121">
        <f t="shared" si="630"/>
        <v>1093625</v>
      </c>
      <c r="N6468" s="161"/>
      <c r="O6468" s="164"/>
      <c r="P6468" s="165"/>
      <c r="Q6468" s="164"/>
      <c r="R6468" s="164"/>
      <c r="S6468" s="166"/>
      <c r="T6468" s="161"/>
      <c r="U6468" s="161"/>
      <c r="V6468" s="161"/>
      <c r="W6468" s="121"/>
      <c r="X6468" s="163"/>
      <c r="Y6468" s="121"/>
      <c r="Z6468" s="121"/>
      <c r="AA6468" s="167"/>
      <c r="AB6468" s="167"/>
      <c r="AC6468" s="121"/>
      <c r="AD6468" s="121">
        <f t="shared" si="631"/>
        <v>1093625</v>
      </c>
      <c r="AE6468" s="121">
        <f t="shared" si="632"/>
        <v>1093625</v>
      </c>
      <c r="AF6468" s="121">
        <v>0</v>
      </c>
      <c r="AG6468" s="121">
        <f t="shared" si="633"/>
        <v>1093625</v>
      </c>
      <c r="AH6468" s="121">
        <v>0.01</v>
      </c>
    </row>
    <row r="6469" spans="1:34" s="99" customFormat="1" x14ac:dyDescent="0.55000000000000004">
      <c r="A6469" s="107"/>
      <c r="B6469" s="161">
        <v>2944</v>
      </c>
      <c r="C6469" s="161">
        <v>9336</v>
      </c>
      <c r="D6469" s="162" t="s">
        <v>8512</v>
      </c>
      <c r="E6469" s="161" t="s">
        <v>34</v>
      </c>
      <c r="F6469" s="161">
        <v>18731</v>
      </c>
      <c r="G6469" s="161">
        <v>8</v>
      </c>
      <c r="H6469" s="161">
        <v>1</v>
      </c>
      <c r="I6469" s="163">
        <v>78</v>
      </c>
      <c r="J6469" s="161" t="s">
        <v>38</v>
      </c>
      <c r="K6469" s="121">
        <f t="shared" si="629"/>
        <v>3378</v>
      </c>
      <c r="L6469" s="121">
        <v>675</v>
      </c>
      <c r="M6469" s="121">
        <f t="shared" si="630"/>
        <v>2280150</v>
      </c>
      <c r="N6469" s="161"/>
      <c r="O6469" s="164"/>
      <c r="P6469" s="165"/>
      <c r="Q6469" s="164"/>
      <c r="R6469" s="164"/>
      <c r="S6469" s="166"/>
      <c r="T6469" s="161"/>
      <c r="U6469" s="161"/>
      <c r="V6469" s="161"/>
      <c r="W6469" s="121"/>
      <c r="X6469" s="163"/>
      <c r="Y6469" s="121"/>
      <c r="Z6469" s="121"/>
      <c r="AA6469" s="167"/>
      <c r="AB6469" s="167"/>
      <c r="AC6469" s="121"/>
      <c r="AD6469" s="121">
        <f t="shared" si="631"/>
        <v>2280150</v>
      </c>
      <c r="AE6469" s="121">
        <f t="shared" si="632"/>
        <v>2280150</v>
      </c>
      <c r="AF6469" s="121">
        <v>0</v>
      </c>
      <c r="AG6469" s="121">
        <f t="shared" si="633"/>
        <v>2280150</v>
      </c>
      <c r="AH6469" s="121">
        <v>0.01</v>
      </c>
    </row>
    <row r="6470" spans="1:34" s="99" customFormat="1" x14ac:dyDescent="0.55000000000000004">
      <c r="A6470" s="107"/>
      <c r="B6470" s="161">
        <v>2945</v>
      </c>
      <c r="C6470" s="161">
        <v>9346</v>
      </c>
      <c r="D6470" s="162" t="s">
        <v>8513</v>
      </c>
      <c r="E6470" s="161" t="s">
        <v>34</v>
      </c>
      <c r="F6470" s="161">
        <v>18732</v>
      </c>
      <c r="G6470" s="161">
        <v>1</v>
      </c>
      <c r="H6470" s="161">
        <v>1</v>
      </c>
      <c r="I6470" s="163">
        <v>40</v>
      </c>
      <c r="J6470" s="161" t="s">
        <v>38</v>
      </c>
      <c r="K6470" s="121">
        <f t="shared" si="629"/>
        <v>540</v>
      </c>
      <c r="L6470" s="121">
        <v>250</v>
      </c>
      <c r="M6470" s="121">
        <f t="shared" si="630"/>
        <v>135000</v>
      </c>
      <c r="N6470" s="161"/>
      <c r="O6470" s="164"/>
      <c r="P6470" s="165"/>
      <c r="Q6470" s="164"/>
      <c r="R6470" s="164"/>
      <c r="S6470" s="166"/>
      <c r="T6470" s="161"/>
      <c r="U6470" s="161"/>
      <c r="V6470" s="161"/>
      <c r="W6470" s="121"/>
      <c r="X6470" s="163"/>
      <c r="Y6470" s="121"/>
      <c r="Z6470" s="121"/>
      <c r="AA6470" s="167"/>
      <c r="AB6470" s="167"/>
      <c r="AC6470" s="121"/>
      <c r="AD6470" s="121">
        <f t="shared" si="631"/>
        <v>135000</v>
      </c>
      <c r="AE6470" s="121">
        <f t="shared" si="632"/>
        <v>135000</v>
      </c>
      <c r="AF6470" s="121">
        <v>0</v>
      </c>
      <c r="AG6470" s="121">
        <f t="shared" si="633"/>
        <v>135000</v>
      </c>
      <c r="AH6470" s="121">
        <v>0.01</v>
      </c>
    </row>
    <row r="6471" spans="1:34" s="99" customFormat="1" x14ac:dyDescent="0.55000000000000004">
      <c r="A6471" s="107"/>
      <c r="B6471" s="161">
        <v>2946</v>
      </c>
      <c r="C6471" s="161">
        <v>9349</v>
      </c>
      <c r="D6471" s="162" t="s">
        <v>8514</v>
      </c>
      <c r="E6471" s="161" t="s">
        <v>34</v>
      </c>
      <c r="F6471" s="161">
        <v>18733</v>
      </c>
      <c r="G6471" s="161">
        <v>1</v>
      </c>
      <c r="H6471" s="161">
        <v>3</v>
      </c>
      <c r="I6471" s="163">
        <v>35</v>
      </c>
      <c r="J6471" s="161" t="s">
        <v>38</v>
      </c>
      <c r="K6471" s="121">
        <f t="shared" si="629"/>
        <v>735</v>
      </c>
      <c r="L6471" s="121">
        <v>600</v>
      </c>
      <c r="M6471" s="121">
        <f t="shared" si="630"/>
        <v>441000</v>
      </c>
      <c r="N6471" s="161"/>
      <c r="O6471" s="164"/>
      <c r="P6471" s="165"/>
      <c r="Q6471" s="164"/>
      <c r="R6471" s="164"/>
      <c r="S6471" s="166"/>
      <c r="T6471" s="161"/>
      <c r="U6471" s="161"/>
      <c r="V6471" s="161"/>
      <c r="W6471" s="121"/>
      <c r="X6471" s="163"/>
      <c r="Y6471" s="121"/>
      <c r="Z6471" s="121"/>
      <c r="AA6471" s="167"/>
      <c r="AB6471" s="167"/>
      <c r="AC6471" s="121"/>
      <c r="AD6471" s="121">
        <f t="shared" si="631"/>
        <v>441000</v>
      </c>
      <c r="AE6471" s="121">
        <f t="shared" si="632"/>
        <v>441000</v>
      </c>
      <c r="AF6471" s="121">
        <v>0</v>
      </c>
      <c r="AG6471" s="121">
        <f t="shared" si="633"/>
        <v>441000</v>
      </c>
      <c r="AH6471" s="121">
        <v>0.01</v>
      </c>
    </row>
    <row r="6472" spans="1:34" s="99" customFormat="1" x14ac:dyDescent="0.55000000000000004">
      <c r="A6472" s="107"/>
      <c r="B6472" s="161">
        <v>2947</v>
      </c>
      <c r="C6472" s="161">
        <v>9339</v>
      </c>
      <c r="D6472" s="162" t="s">
        <v>8515</v>
      </c>
      <c r="E6472" s="161" t="s">
        <v>34</v>
      </c>
      <c r="F6472" s="161">
        <v>21551</v>
      </c>
      <c r="G6472" s="161">
        <v>1</v>
      </c>
      <c r="H6472" s="161">
        <v>3</v>
      </c>
      <c r="I6472" s="163">
        <v>4</v>
      </c>
      <c r="J6472" s="161" t="s">
        <v>38</v>
      </c>
      <c r="K6472" s="121">
        <f t="shared" si="629"/>
        <v>704</v>
      </c>
      <c r="L6472" s="121">
        <v>675</v>
      </c>
      <c r="M6472" s="121">
        <f t="shared" si="630"/>
        <v>475200</v>
      </c>
      <c r="N6472" s="161"/>
      <c r="O6472" s="164"/>
      <c r="P6472" s="165"/>
      <c r="Q6472" s="164"/>
      <c r="R6472" s="164"/>
      <c r="S6472" s="166"/>
      <c r="T6472" s="161"/>
      <c r="U6472" s="161"/>
      <c r="V6472" s="161"/>
      <c r="W6472" s="121"/>
      <c r="X6472" s="163"/>
      <c r="Y6472" s="121"/>
      <c r="Z6472" s="121"/>
      <c r="AA6472" s="167"/>
      <c r="AB6472" s="167"/>
      <c r="AC6472" s="121"/>
      <c r="AD6472" s="121">
        <f t="shared" si="631"/>
        <v>475200</v>
      </c>
      <c r="AE6472" s="121">
        <f t="shared" si="632"/>
        <v>475200</v>
      </c>
      <c r="AF6472" s="121">
        <v>0</v>
      </c>
      <c r="AG6472" s="121">
        <f t="shared" si="633"/>
        <v>475200</v>
      </c>
      <c r="AH6472" s="121">
        <v>0.01</v>
      </c>
    </row>
    <row r="6473" spans="1:34" s="99" customFormat="1" x14ac:dyDescent="0.55000000000000004">
      <c r="A6473" s="107"/>
      <c r="B6473" s="161">
        <v>2948</v>
      </c>
      <c r="C6473" s="161">
        <v>9342</v>
      </c>
      <c r="D6473" s="162" t="s">
        <v>8516</v>
      </c>
      <c r="E6473" s="161" t="s">
        <v>34</v>
      </c>
      <c r="F6473" s="161">
        <v>21552</v>
      </c>
      <c r="G6473" s="161">
        <v>4</v>
      </c>
      <c r="H6473" s="161">
        <v>2</v>
      </c>
      <c r="I6473" s="163">
        <v>95</v>
      </c>
      <c r="J6473" s="161" t="s">
        <v>38</v>
      </c>
      <c r="K6473" s="121">
        <f t="shared" si="629"/>
        <v>1895</v>
      </c>
      <c r="L6473" s="121">
        <v>1000</v>
      </c>
      <c r="M6473" s="121">
        <f t="shared" si="630"/>
        <v>1895000</v>
      </c>
      <c r="N6473" s="161"/>
      <c r="O6473" s="164"/>
      <c r="P6473" s="165"/>
      <c r="Q6473" s="164"/>
      <c r="R6473" s="164"/>
      <c r="S6473" s="166"/>
      <c r="T6473" s="161"/>
      <c r="U6473" s="161"/>
      <c r="V6473" s="161"/>
      <c r="W6473" s="121"/>
      <c r="X6473" s="163"/>
      <c r="Y6473" s="121"/>
      <c r="Z6473" s="121"/>
      <c r="AA6473" s="167"/>
      <c r="AB6473" s="167"/>
      <c r="AC6473" s="121"/>
      <c r="AD6473" s="121">
        <f t="shared" si="631"/>
        <v>1895000</v>
      </c>
      <c r="AE6473" s="121">
        <f t="shared" si="632"/>
        <v>1895000</v>
      </c>
      <c r="AF6473" s="121">
        <v>0</v>
      </c>
      <c r="AG6473" s="121">
        <f t="shared" si="633"/>
        <v>1895000</v>
      </c>
      <c r="AH6473" s="121">
        <v>0.01</v>
      </c>
    </row>
    <row r="6474" spans="1:34" s="99" customFormat="1" x14ac:dyDescent="0.55000000000000004">
      <c r="A6474" s="107"/>
      <c r="B6474" s="161">
        <v>2949</v>
      </c>
      <c r="C6474" s="161">
        <v>9347</v>
      </c>
      <c r="D6474" s="162" t="s">
        <v>8517</v>
      </c>
      <c r="E6474" s="161" t="s">
        <v>34</v>
      </c>
      <c r="F6474" s="161">
        <v>21553</v>
      </c>
      <c r="G6474" s="161">
        <v>1</v>
      </c>
      <c r="H6474" s="161">
        <v>1</v>
      </c>
      <c r="I6474" s="163">
        <v>43</v>
      </c>
      <c r="J6474" s="161" t="s">
        <v>38</v>
      </c>
      <c r="K6474" s="121">
        <f t="shared" si="629"/>
        <v>543</v>
      </c>
      <c r="L6474" s="121">
        <v>250</v>
      </c>
      <c r="M6474" s="121">
        <f t="shared" si="630"/>
        <v>135750</v>
      </c>
      <c r="N6474" s="161"/>
      <c r="O6474" s="164"/>
      <c r="P6474" s="165"/>
      <c r="Q6474" s="164"/>
      <c r="R6474" s="164"/>
      <c r="S6474" s="166"/>
      <c r="T6474" s="161"/>
      <c r="U6474" s="161"/>
      <c r="V6474" s="161"/>
      <c r="W6474" s="121"/>
      <c r="X6474" s="163"/>
      <c r="Y6474" s="121"/>
      <c r="Z6474" s="121"/>
      <c r="AA6474" s="167"/>
      <c r="AB6474" s="167"/>
      <c r="AC6474" s="121"/>
      <c r="AD6474" s="121">
        <f t="shared" si="631"/>
        <v>135750</v>
      </c>
      <c r="AE6474" s="121">
        <f t="shared" si="632"/>
        <v>135750</v>
      </c>
      <c r="AF6474" s="121">
        <v>0</v>
      </c>
      <c r="AG6474" s="121">
        <f t="shared" si="633"/>
        <v>135750</v>
      </c>
      <c r="AH6474" s="121">
        <v>0.01</v>
      </c>
    </row>
    <row r="6475" spans="1:34" s="99" customFormat="1" x14ac:dyDescent="0.55000000000000004">
      <c r="A6475" s="107"/>
      <c r="B6475" s="161">
        <v>2950</v>
      </c>
      <c r="C6475" s="161">
        <v>9350</v>
      </c>
      <c r="D6475" s="162" t="s">
        <v>8518</v>
      </c>
      <c r="E6475" s="161" t="s">
        <v>34</v>
      </c>
      <c r="F6475" s="161">
        <v>21554</v>
      </c>
      <c r="G6475" s="161">
        <v>1</v>
      </c>
      <c r="H6475" s="161">
        <v>3</v>
      </c>
      <c r="I6475" s="163">
        <v>4</v>
      </c>
      <c r="J6475" s="161" t="s">
        <v>38</v>
      </c>
      <c r="K6475" s="121">
        <f t="shared" si="629"/>
        <v>704</v>
      </c>
      <c r="L6475" s="121">
        <v>400</v>
      </c>
      <c r="M6475" s="121">
        <f t="shared" si="630"/>
        <v>281600</v>
      </c>
      <c r="N6475" s="161"/>
      <c r="O6475" s="164"/>
      <c r="P6475" s="165"/>
      <c r="Q6475" s="164"/>
      <c r="R6475" s="164"/>
      <c r="S6475" s="166"/>
      <c r="T6475" s="161"/>
      <c r="U6475" s="161"/>
      <c r="V6475" s="161"/>
      <c r="W6475" s="121"/>
      <c r="X6475" s="163"/>
      <c r="Y6475" s="121"/>
      <c r="Z6475" s="121"/>
      <c r="AA6475" s="167"/>
      <c r="AB6475" s="167"/>
      <c r="AC6475" s="121"/>
      <c r="AD6475" s="121">
        <f t="shared" si="631"/>
        <v>281600</v>
      </c>
      <c r="AE6475" s="121">
        <f t="shared" si="632"/>
        <v>281600</v>
      </c>
      <c r="AF6475" s="121">
        <v>0</v>
      </c>
      <c r="AG6475" s="121">
        <f t="shared" si="633"/>
        <v>281600</v>
      </c>
      <c r="AH6475" s="121">
        <v>0.01</v>
      </c>
    </row>
    <row r="6476" spans="1:34" s="99" customFormat="1" x14ac:dyDescent="0.55000000000000004">
      <c r="A6476" s="107"/>
      <c r="B6476" s="161">
        <v>2951</v>
      </c>
      <c r="C6476" s="161">
        <v>9345</v>
      </c>
      <c r="D6476" s="162" t="s">
        <v>8519</v>
      </c>
      <c r="E6476" s="161" t="s">
        <v>34</v>
      </c>
      <c r="F6476" s="161">
        <v>21555</v>
      </c>
      <c r="G6476" s="161">
        <v>2</v>
      </c>
      <c r="H6476" s="161">
        <v>2</v>
      </c>
      <c r="I6476" s="163">
        <v>34</v>
      </c>
      <c r="J6476" s="161" t="s">
        <v>38</v>
      </c>
      <c r="K6476" s="121">
        <f t="shared" si="629"/>
        <v>1034</v>
      </c>
      <c r="L6476" s="121">
        <v>250</v>
      </c>
      <c r="M6476" s="121">
        <f t="shared" si="630"/>
        <v>258500</v>
      </c>
      <c r="N6476" s="161"/>
      <c r="O6476" s="164"/>
      <c r="P6476" s="165"/>
      <c r="Q6476" s="164"/>
      <c r="R6476" s="164"/>
      <c r="S6476" s="166"/>
      <c r="T6476" s="161"/>
      <c r="U6476" s="161"/>
      <c r="V6476" s="161"/>
      <c r="W6476" s="121"/>
      <c r="X6476" s="163"/>
      <c r="Y6476" s="121"/>
      <c r="Z6476" s="121"/>
      <c r="AA6476" s="167"/>
      <c r="AB6476" s="167"/>
      <c r="AC6476" s="121"/>
      <c r="AD6476" s="121">
        <f t="shared" si="631"/>
        <v>258500</v>
      </c>
      <c r="AE6476" s="121">
        <f t="shared" si="632"/>
        <v>258500</v>
      </c>
      <c r="AF6476" s="121">
        <v>0</v>
      </c>
      <c r="AG6476" s="121">
        <f t="shared" si="633"/>
        <v>258500</v>
      </c>
      <c r="AH6476" s="121">
        <v>0.01</v>
      </c>
    </row>
    <row r="6477" spans="1:34" s="99" customFormat="1" x14ac:dyDescent="0.55000000000000004">
      <c r="A6477" s="107"/>
      <c r="B6477" s="161">
        <v>2952</v>
      </c>
      <c r="C6477" s="161">
        <v>9288</v>
      </c>
      <c r="D6477" s="162" t="s">
        <v>8520</v>
      </c>
      <c r="E6477" s="161" t="s">
        <v>34</v>
      </c>
      <c r="F6477" s="161">
        <v>26775</v>
      </c>
      <c r="G6477" s="161">
        <v>4</v>
      </c>
      <c r="H6477" s="161">
        <v>1</v>
      </c>
      <c r="I6477" s="163">
        <v>61.2</v>
      </c>
      <c r="J6477" s="161" t="s">
        <v>38</v>
      </c>
      <c r="K6477" s="121">
        <f t="shared" si="629"/>
        <v>1761.2</v>
      </c>
      <c r="L6477" s="121">
        <v>250</v>
      </c>
      <c r="M6477" s="121">
        <f t="shared" si="630"/>
        <v>440300</v>
      </c>
      <c r="N6477" s="161"/>
      <c r="O6477" s="164"/>
      <c r="P6477" s="165"/>
      <c r="Q6477" s="164"/>
      <c r="R6477" s="164"/>
      <c r="S6477" s="166"/>
      <c r="T6477" s="161"/>
      <c r="U6477" s="161"/>
      <c r="V6477" s="161"/>
      <c r="W6477" s="121"/>
      <c r="X6477" s="163"/>
      <c r="Y6477" s="121"/>
      <c r="Z6477" s="121"/>
      <c r="AA6477" s="167"/>
      <c r="AB6477" s="167"/>
      <c r="AC6477" s="121"/>
      <c r="AD6477" s="121">
        <f t="shared" si="631"/>
        <v>440300</v>
      </c>
      <c r="AE6477" s="121">
        <f t="shared" si="632"/>
        <v>440300</v>
      </c>
      <c r="AF6477" s="121">
        <v>0</v>
      </c>
      <c r="AG6477" s="121">
        <f t="shared" si="633"/>
        <v>440300</v>
      </c>
      <c r="AH6477" s="121">
        <v>0.01</v>
      </c>
    </row>
    <row r="6478" spans="1:34" s="99" customFormat="1" x14ac:dyDescent="0.55000000000000004">
      <c r="A6478" s="107"/>
      <c r="B6478" s="161"/>
      <c r="C6478" s="161"/>
      <c r="D6478" s="162"/>
      <c r="E6478" s="161"/>
      <c r="F6478" s="161"/>
      <c r="G6478" s="161"/>
      <c r="H6478" s="161"/>
      <c r="I6478" s="163"/>
      <c r="J6478" s="161"/>
      <c r="K6478" s="121"/>
      <c r="L6478" s="121" t="s">
        <v>63</v>
      </c>
      <c r="M6478" s="121">
        <f>SUM(M6460:M6477)</f>
        <v>15260150</v>
      </c>
      <c r="N6478" s="161"/>
      <c r="O6478" s="164"/>
      <c r="P6478" s="165"/>
      <c r="Q6478" s="164"/>
      <c r="R6478" s="164"/>
      <c r="S6478" s="166"/>
      <c r="T6478" s="161"/>
      <c r="U6478" s="161"/>
      <c r="V6478" s="161"/>
      <c r="W6478" s="121"/>
      <c r="X6478" s="163"/>
      <c r="Y6478" s="121"/>
      <c r="Z6478" s="121"/>
      <c r="AA6478" s="167"/>
      <c r="AB6478" s="167"/>
      <c r="AC6478" s="121"/>
      <c r="AD6478" s="121"/>
      <c r="AE6478" s="121">
        <f>SUM(AE6460:AE6477)</f>
        <v>15260150</v>
      </c>
      <c r="AF6478" s="121"/>
      <c r="AG6478" s="121">
        <f>SUM(AG6460:AG6477)</f>
        <v>15260150</v>
      </c>
      <c r="AH6478" s="121"/>
    </row>
    <row r="6479" spans="1:34" s="99" customFormat="1" x14ac:dyDescent="0.55000000000000004">
      <c r="A6479" s="107" t="s">
        <v>8866</v>
      </c>
      <c r="B6479" s="102">
        <v>2775</v>
      </c>
      <c r="C6479" s="102">
        <v>6414</v>
      </c>
      <c r="D6479" s="90" t="s">
        <v>8867</v>
      </c>
      <c r="E6479" s="102" t="s">
        <v>34</v>
      </c>
      <c r="F6479" s="102">
        <v>594</v>
      </c>
      <c r="G6479" s="102">
        <v>1</v>
      </c>
      <c r="H6479" s="102">
        <v>0</v>
      </c>
      <c r="I6479" s="98">
        <v>31</v>
      </c>
      <c r="J6479" s="102" t="s">
        <v>38</v>
      </c>
      <c r="K6479" s="94">
        <f>((G6479*400)+(H6479*100))+I6479</f>
        <v>431</v>
      </c>
      <c r="L6479" s="94">
        <v>7250</v>
      </c>
      <c r="M6479" s="94">
        <f>K6479*L6479</f>
        <v>3124750</v>
      </c>
      <c r="N6479" s="102"/>
      <c r="O6479" s="111"/>
      <c r="P6479" s="96"/>
      <c r="Q6479" s="111"/>
      <c r="R6479" s="111"/>
      <c r="S6479" s="97"/>
      <c r="T6479" s="102"/>
      <c r="U6479" s="102"/>
      <c r="V6479" s="102"/>
      <c r="W6479" s="94"/>
      <c r="X6479" s="98"/>
      <c r="Y6479" s="94"/>
      <c r="Z6479" s="94"/>
      <c r="AA6479" s="89"/>
      <c r="AB6479" s="89"/>
      <c r="AC6479" s="94"/>
      <c r="AD6479" s="94">
        <f>IF(AND(AC6479="",M6479=""),0,IF((AC6479=""),M6479,IF((M6479=""),AC6479,AC6479+M6479)))</f>
        <v>3124750</v>
      </c>
      <c r="AE6479" s="94">
        <f t="shared" ref="AE6479:AE6493" si="634">IF( (X6479=""),AD6479*1,AD6479*(X6479/100) )</f>
        <v>3124750</v>
      </c>
      <c r="AF6479" s="94">
        <v>50000000</v>
      </c>
      <c r="AG6479" s="94">
        <f t="shared" ref="AG6479:AG6493" si="635">IF((AF6479-AE6479) &gt; 1,0,IF((AF6479-AE6479)&lt;0,AE6479-AF6479,AF6479-AE6479))</f>
        <v>0</v>
      </c>
      <c r="AH6479" s="94">
        <v>0.01</v>
      </c>
    </row>
    <row r="6480" spans="1:34" s="99" customFormat="1" x14ac:dyDescent="0.55000000000000004">
      <c r="A6480" s="107"/>
      <c r="B6480" s="102">
        <v>2776</v>
      </c>
      <c r="C6480" s="102">
        <v>7589</v>
      </c>
      <c r="D6480" s="90" t="s">
        <v>8868</v>
      </c>
      <c r="E6480" s="102" t="s">
        <v>34</v>
      </c>
      <c r="F6480" s="102">
        <v>8744</v>
      </c>
      <c r="G6480" s="102">
        <v>4</v>
      </c>
      <c r="H6480" s="102">
        <v>0</v>
      </c>
      <c r="I6480" s="98">
        <v>14</v>
      </c>
      <c r="J6480" s="102" t="s">
        <v>62</v>
      </c>
      <c r="K6480" s="94">
        <f>((G6480*400)+(H6480*100))+I6480</f>
        <v>1614</v>
      </c>
      <c r="L6480" s="94">
        <v>625</v>
      </c>
      <c r="M6480" s="94">
        <f>K6480*L6480</f>
        <v>1008750</v>
      </c>
      <c r="N6480" s="102">
        <v>1</v>
      </c>
      <c r="O6480" s="111" t="s">
        <v>5353</v>
      </c>
      <c r="P6480" s="96">
        <v>3570800185889</v>
      </c>
      <c r="Q6480" s="111" t="s">
        <v>5354</v>
      </c>
      <c r="R6480" s="111" t="s">
        <v>5355</v>
      </c>
      <c r="S6480" s="97"/>
      <c r="T6480" s="102" t="s">
        <v>51</v>
      </c>
      <c r="U6480" s="102" t="s">
        <v>45</v>
      </c>
      <c r="V6480" s="102" t="s">
        <v>52</v>
      </c>
      <c r="W6480" s="94">
        <v>264</v>
      </c>
      <c r="X6480" s="98">
        <v>7.19</v>
      </c>
      <c r="Y6480" s="94">
        <v>6750</v>
      </c>
      <c r="Z6480" s="94">
        <f t="shared" ref="Z6480:Z6492" si="636">W6480*Y6480</f>
        <v>1782000</v>
      </c>
      <c r="AA6480" s="89">
        <v>12</v>
      </c>
      <c r="AB6480" s="89">
        <v>14</v>
      </c>
      <c r="AC6480" s="94">
        <f t="shared" ref="AC6480:AC6492" si="637">(Z6480*(100-AB6480))/100</f>
        <v>1532520</v>
      </c>
      <c r="AD6480" s="94">
        <f>IF(AND(AC6480="",M6480=""),0,IF((AC6480=""),M6480, IF( (M6480=""),AC6480,SUM(AC6480:AC6491)+M6480)))</f>
        <v>13646235</v>
      </c>
      <c r="AE6480" s="94">
        <f t="shared" si="634"/>
        <v>981164.29650000005</v>
      </c>
      <c r="AF6480" s="94">
        <v>50000000</v>
      </c>
      <c r="AG6480" s="94">
        <f t="shared" si="635"/>
        <v>0</v>
      </c>
      <c r="AH6480" s="94">
        <v>0.02</v>
      </c>
    </row>
    <row r="6481" spans="1:34" s="99" customFormat="1" x14ac:dyDescent="0.55000000000000004">
      <c r="A6481" s="107"/>
      <c r="B6481" s="102"/>
      <c r="C6481" s="102"/>
      <c r="D6481" s="90"/>
      <c r="E6481" s="102"/>
      <c r="F6481" s="102"/>
      <c r="G6481" s="102"/>
      <c r="H6481" s="102"/>
      <c r="I6481" s="98"/>
      <c r="J6481" s="102"/>
      <c r="K6481" s="94"/>
      <c r="L6481" s="94"/>
      <c r="M6481" s="94"/>
      <c r="N6481" s="102">
        <v>2</v>
      </c>
      <c r="O6481" s="111" t="s">
        <v>5353</v>
      </c>
      <c r="P6481" s="96">
        <v>3570800185889</v>
      </c>
      <c r="Q6481" s="111" t="s">
        <v>5354</v>
      </c>
      <c r="R6481" s="111" t="s">
        <v>5355</v>
      </c>
      <c r="S6481" s="97" t="s">
        <v>8869</v>
      </c>
      <c r="T6481" s="102" t="s">
        <v>51</v>
      </c>
      <c r="U6481" s="102" t="s">
        <v>45</v>
      </c>
      <c r="V6481" s="102" t="s">
        <v>52</v>
      </c>
      <c r="W6481" s="94">
        <v>322</v>
      </c>
      <c r="X6481" s="98">
        <v>8.77</v>
      </c>
      <c r="Y6481" s="94">
        <v>6750</v>
      </c>
      <c r="Z6481" s="94">
        <f t="shared" si="636"/>
        <v>2173500</v>
      </c>
      <c r="AA6481" s="89">
        <v>12</v>
      </c>
      <c r="AB6481" s="89">
        <v>14</v>
      </c>
      <c r="AC6481" s="94">
        <f t="shared" si="637"/>
        <v>1869210</v>
      </c>
      <c r="AD6481" s="94">
        <f>IF(AND(AC6481="",M6480=""),0,IF((AC6481=""),M6480, IF( (M6480=""),AC6481,SUM(AC6480:AC6491)+M6480)))</f>
        <v>13646235</v>
      </c>
      <c r="AE6481" s="94">
        <f t="shared" si="634"/>
        <v>1196774.8095</v>
      </c>
      <c r="AF6481" s="94">
        <v>50000000</v>
      </c>
      <c r="AG6481" s="94">
        <f t="shared" si="635"/>
        <v>0</v>
      </c>
      <c r="AH6481" s="94">
        <v>0.02</v>
      </c>
    </row>
    <row r="6482" spans="1:34" s="99" customFormat="1" x14ac:dyDescent="0.55000000000000004">
      <c r="A6482" s="107"/>
      <c r="B6482" s="102"/>
      <c r="C6482" s="102"/>
      <c r="D6482" s="90"/>
      <c r="E6482" s="102"/>
      <c r="F6482" s="102"/>
      <c r="G6482" s="102"/>
      <c r="H6482" s="102"/>
      <c r="I6482" s="98"/>
      <c r="J6482" s="102"/>
      <c r="K6482" s="94"/>
      <c r="L6482" s="94"/>
      <c r="M6482" s="94"/>
      <c r="N6482" s="102"/>
      <c r="O6482" s="111"/>
      <c r="P6482" s="96"/>
      <c r="Q6482" s="111"/>
      <c r="R6482" s="111"/>
      <c r="S6482" s="97"/>
      <c r="T6482" s="102" t="s">
        <v>51</v>
      </c>
      <c r="U6482" s="102"/>
      <c r="V6482" s="102" t="s">
        <v>52</v>
      </c>
      <c r="W6482" s="94">
        <v>322</v>
      </c>
      <c r="X6482" s="98">
        <v>8.77</v>
      </c>
      <c r="Y6482" s="94">
        <v>6750</v>
      </c>
      <c r="Z6482" s="94">
        <f t="shared" si="636"/>
        <v>2173500</v>
      </c>
      <c r="AA6482" s="89">
        <v>12</v>
      </c>
      <c r="AB6482" s="89">
        <v>14</v>
      </c>
      <c r="AC6482" s="94">
        <f t="shared" si="637"/>
        <v>1869210</v>
      </c>
      <c r="AD6482" s="94">
        <f>IF(AND(AC6482="",M6480=""),0,IF((AC6482=""),M6480, IF( (M6480=""),AC6482,SUM(AC6480:AC6491)+M6480)))</f>
        <v>13646235</v>
      </c>
      <c r="AE6482" s="94">
        <f t="shared" si="634"/>
        <v>1196774.8095</v>
      </c>
      <c r="AF6482" s="94">
        <v>50000000</v>
      </c>
      <c r="AG6482" s="94">
        <f t="shared" si="635"/>
        <v>0</v>
      </c>
      <c r="AH6482" s="94">
        <v>0.02</v>
      </c>
    </row>
    <row r="6483" spans="1:34" s="99" customFormat="1" x14ac:dyDescent="0.55000000000000004">
      <c r="A6483" s="107"/>
      <c r="B6483" s="102"/>
      <c r="C6483" s="102"/>
      <c r="D6483" s="90"/>
      <c r="E6483" s="102"/>
      <c r="F6483" s="102"/>
      <c r="G6483" s="102"/>
      <c r="H6483" s="102"/>
      <c r="I6483" s="98"/>
      <c r="J6483" s="102"/>
      <c r="K6483" s="94"/>
      <c r="L6483" s="94"/>
      <c r="M6483" s="94"/>
      <c r="N6483" s="102">
        <v>3</v>
      </c>
      <c r="O6483" s="111" t="s">
        <v>5353</v>
      </c>
      <c r="P6483" s="96">
        <v>3570800185889</v>
      </c>
      <c r="Q6483" s="111" t="s">
        <v>5354</v>
      </c>
      <c r="R6483" s="111" t="s">
        <v>5355</v>
      </c>
      <c r="S6483" s="97" t="s">
        <v>8870</v>
      </c>
      <c r="T6483" s="102" t="s">
        <v>51</v>
      </c>
      <c r="U6483" s="102" t="s">
        <v>45</v>
      </c>
      <c r="V6483" s="102" t="s">
        <v>75</v>
      </c>
      <c r="W6483" s="94">
        <v>301</v>
      </c>
      <c r="X6483" s="98">
        <v>8.1999999999999993</v>
      </c>
      <c r="Y6483" s="94">
        <v>6750</v>
      </c>
      <c r="Z6483" s="94">
        <f t="shared" si="636"/>
        <v>2031750</v>
      </c>
      <c r="AA6483" s="89">
        <v>12</v>
      </c>
      <c r="AB6483" s="89">
        <v>14</v>
      </c>
      <c r="AC6483" s="94">
        <f t="shared" si="637"/>
        <v>1747305</v>
      </c>
      <c r="AD6483" s="94">
        <f>IF(AND(AC6483="",M6480=""),0,IF((AC6483=""),M6480, IF( (M6480=""),AC6483,SUM(AC6480:AC6491)+M6480)))</f>
        <v>13646235</v>
      </c>
      <c r="AE6483" s="94">
        <f t="shared" si="634"/>
        <v>1118991.2699999998</v>
      </c>
      <c r="AF6483" s="94">
        <v>0</v>
      </c>
      <c r="AG6483" s="94">
        <f t="shared" si="635"/>
        <v>1118991.2699999998</v>
      </c>
      <c r="AH6483" s="94">
        <v>0.3</v>
      </c>
    </row>
    <row r="6484" spans="1:34" s="99" customFormat="1" x14ac:dyDescent="0.55000000000000004">
      <c r="A6484" s="107"/>
      <c r="B6484" s="102"/>
      <c r="C6484" s="102"/>
      <c r="D6484" s="90"/>
      <c r="E6484" s="102"/>
      <c r="F6484" s="102"/>
      <c r="G6484" s="102"/>
      <c r="H6484" s="102"/>
      <c r="I6484" s="98"/>
      <c r="J6484" s="102"/>
      <c r="K6484" s="94"/>
      <c r="L6484" s="94"/>
      <c r="M6484" s="94"/>
      <c r="N6484" s="102">
        <v>4</v>
      </c>
      <c r="O6484" s="111" t="s">
        <v>5353</v>
      </c>
      <c r="P6484" s="96">
        <v>3570800185889</v>
      </c>
      <c r="Q6484" s="111" t="s">
        <v>5354</v>
      </c>
      <c r="R6484" s="111" t="s">
        <v>5355</v>
      </c>
      <c r="S6484" s="97" t="s">
        <v>8871</v>
      </c>
      <c r="T6484" s="102" t="s">
        <v>51</v>
      </c>
      <c r="U6484" s="102" t="s">
        <v>45</v>
      </c>
      <c r="V6484" s="102" t="s">
        <v>75</v>
      </c>
      <c r="W6484" s="94">
        <v>300</v>
      </c>
      <c r="X6484" s="98">
        <v>8.17</v>
      </c>
      <c r="Y6484" s="94">
        <v>6750</v>
      </c>
      <c r="Z6484" s="94">
        <f t="shared" si="636"/>
        <v>2025000</v>
      </c>
      <c r="AA6484" s="89">
        <v>12</v>
      </c>
      <c r="AB6484" s="89">
        <v>14</v>
      </c>
      <c r="AC6484" s="94">
        <f t="shared" si="637"/>
        <v>1741500</v>
      </c>
      <c r="AD6484" s="94">
        <f>IF(AND(AC6484="",M6480=""),0,IF((AC6484=""),M6480, IF( (M6480=""),AC6484,SUM(AC6480:AC6491)+M6480)))</f>
        <v>13646235</v>
      </c>
      <c r="AE6484" s="94">
        <f t="shared" si="634"/>
        <v>1114897.3994999998</v>
      </c>
      <c r="AF6484" s="94">
        <v>0</v>
      </c>
      <c r="AG6484" s="94">
        <f t="shared" si="635"/>
        <v>1114897.3994999998</v>
      </c>
      <c r="AH6484" s="94">
        <v>0.3</v>
      </c>
    </row>
    <row r="6485" spans="1:34" s="99" customFormat="1" x14ac:dyDescent="0.55000000000000004">
      <c r="A6485" s="107"/>
      <c r="B6485" s="102"/>
      <c r="C6485" s="102"/>
      <c r="D6485" s="90"/>
      <c r="E6485" s="102"/>
      <c r="F6485" s="102"/>
      <c r="G6485" s="102"/>
      <c r="H6485" s="102"/>
      <c r="I6485" s="98"/>
      <c r="J6485" s="102"/>
      <c r="K6485" s="94"/>
      <c r="L6485" s="94"/>
      <c r="M6485" s="94"/>
      <c r="N6485" s="102">
        <v>5</v>
      </c>
      <c r="O6485" s="111" t="s">
        <v>5353</v>
      </c>
      <c r="P6485" s="96">
        <v>3570800185889</v>
      </c>
      <c r="Q6485" s="111" t="s">
        <v>5354</v>
      </c>
      <c r="R6485" s="111" t="s">
        <v>5355</v>
      </c>
      <c r="S6485" s="97" t="s">
        <v>8872</v>
      </c>
      <c r="T6485" s="102" t="s">
        <v>51</v>
      </c>
      <c r="U6485" s="102" t="s">
        <v>45</v>
      </c>
      <c r="V6485" s="102" t="s">
        <v>75</v>
      </c>
      <c r="W6485" s="94">
        <v>90</v>
      </c>
      <c r="X6485" s="98">
        <v>2.4500000000000002</v>
      </c>
      <c r="Y6485" s="94">
        <v>6750</v>
      </c>
      <c r="Z6485" s="94">
        <f t="shared" si="636"/>
        <v>607500</v>
      </c>
      <c r="AA6485" s="89">
        <v>12</v>
      </c>
      <c r="AB6485" s="89">
        <v>14</v>
      </c>
      <c r="AC6485" s="94">
        <f t="shared" si="637"/>
        <v>522450</v>
      </c>
      <c r="AD6485" s="94">
        <f>IF(AND(AC6485="",M6480=""),0,IF((AC6485=""),M6480, IF( (M6480=""),AC6485,SUM(AC6480:AC6491)+M6480)))</f>
        <v>13646235</v>
      </c>
      <c r="AE6485" s="94">
        <f t="shared" si="634"/>
        <v>334332.75750000001</v>
      </c>
      <c r="AF6485" s="94">
        <v>0</v>
      </c>
      <c r="AG6485" s="94">
        <f t="shared" si="635"/>
        <v>334332.75750000001</v>
      </c>
      <c r="AH6485" s="94">
        <v>0.3</v>
      </c>
    </row>
    <row r="6486" spans="1:34" s="99" customFormat="1" x14ac:dyDescent="0.55000000000000004">
      <c r="A6486" s="107"/>
      <c r="B6486" s="102"/>
      <c r="C6486" s="102"/>
      <c r="D6486" s="90"/>
      <c r="E6486" s="102"/>
      <c r="F6486" s="102"/>
      <c r="G6486" s="102"/>
      <c r="H6486" s="102"/>
      <c r="I6486" s="98"/>
      <c r="J6486" s="102"/>
      <c r="K6486" s="94"/>
      <c r="L6486" s="94"/>
      <c r="M6486" s="94"/>
      <c r="N6486" s="102">
        <v>6</v>
      </c>
      <c r="O6486" s="111" t="s">
        <v>5353</v>
      </c>
      <c r="P6486" s="96">
        <v>3570800185889</v>
      </c>
      <c r="Q6486" s="111" t="s">
        <v>5354</v>
      </c>
      <c r="R6486" s="111" t="s">
        <v>5355</v>
      </c>
      <c r="S6486" s="97" t="s">
        <v>8873</v>
      </c>
      <c r="T6486" s="102" t="s">
        <v>51</v>
      </c>
      <c r="U6486" s="102" t="s">
        <v>45</v>
      </c>
      <c r="V6486" s="102" t="s">
        <v>75</v>
      </c>
      <c r="W6486" s="94">
        <v>56</v>
      </c>
      <c r="X6486" s="98">
        <v>1.53</v>
      </c>
      <c r="Y6486" s="94">
        <v>6750</v>
      </c>
      <c r="Z6486" s="94">
        <f t="shared" si="636"/>
        <v>378000</v>
      </c>
      <c r="AA6486" s="89">
        <v>12</v>
      </c>
      <c r="AB6486" s="89">
        <v>14</v>
      </c>
      <c r="AC6486" s="94">
        <f t="shared" si="637"/>
        <v>325080</v>
      </c>
      <c r="AD6486" s="94">
        <f>IF(AND(AC6486="",M6480=""),0,IF((AC6486=""),M6480, IF( (M6480=""),AC6486,SUM(AC6480:AC6491)+M6480)))</f>
        <v>13646235</v>
      </c>
      <c r="AE6486" s="94">
        <f t="shared" si="634"/>
        <v>208787.39550000001</v>
      </c>
      <c r="AF6486" s="94">
        <v>0</v>
      </c>
      <c r="AG6486" s="94">
        <f t="shared" si="635"/>
        <v>208787.39550000001</v>
      </c>
      <c r="AH6486" s="94">
        <v>0.3</v>
      </c>
    </row>
    <row r="6487" spans="1:34" s="99" customFormat="1" x14ac:dyDescent="0.55000000000000004">
      <c r="A6487" s="107"/>
      <c r="B6487" s="102"/>
      <c r="C6487" s="102"/>
      <c r="D6487" s="90"/>
      <c r="E6487" s="102"/>
      <c r="F6487" s="102"/>
      <c r="G6487" s="102"/>
      <c r="H6487" s="102"/>
      <c r="I6487" s="98"/>
      <c r="J6487" s="102"/>
      <c r="K6487" s="94"/>
      <c r="L6487" s="94"/>
      <c r="M6487" s="94"/>
      <c r="N6487" s="102">
        <v>7</v>
      </c>
      <c r="O6487" s="111" t="s">
        <v>5353</v>
      </c>
      <c r="P6487" s="96">
        <v>3570800185889</v>
      </c>
      <c r="Q6487" s="111" t="s">
        <v>5354</v>
      </c>
      <c r="R6487" s="111" t="s">
        <v>5355</v>
      </c>
      <c r="S6487" s="97" t="s">
        <v>8874</v>
      </c>
      <c r="T6487" s="102" t="s">
        <v>55</v>
      </c>
      <c r="U6487" s="102" t="s">
        <v>45</v>
      </c>
      <c r="V6487" s="102" t="s">
        <v>75</v>
      </c>
      <c r="W6487" s="94">
        <v>840</v>
      </c>
      <c r="X6487" s="98">
        <v>22.88</v>
      </c>
      <c r="Y6487" s="94">
        <v>0</v>
      </c>
      <c r="Z6487" s="94">
        <f t="shared" si="636"/>
        <v>0</v>
      </c>
      <c r="AA6487" s="89">
        <v>12</v>
      </c>
      <c r="AB6487" s="89">
        <v>14</v>
      </c>
      <c r="AC6487" s="94">
        <f t="shared" si="637"/>
        <v>0</v>
      </c>
      <c r="AD6487" s="94">
        <v>1008750</v>
      </c>
      <c r="AE6487" s="94">
        <f t="shared" si="634"/>
        <v>230802</v>
      </c>
      <c r="AF6487" s="94">
        <v>0</v>
      </c>
      <c r="AG6487" s="94">
        <f t="shared" si="635"/>
        <v>230802</v>
      </c>
      <c r="AH6487" s="94">
        <v>0.3</v>
      </c>
    </row>
    <row r="6488" spans="1:34" s="99" customFormat="1" x14ac:dyDescent="0.55000000000000004">
      <c r="A6488" s="107"/>
      <c r="B6488" s="102"/>
      <c r="C6488" s="102"/>
      <c r="D6488" s="90"/>
      <c r="E6488" s="102"/>
      <c r="F6488" s="102"/>
      <c r="G6488" s="102"/>
      <c r="H6488" s="102"/>
      <c r="I6488" s="98"/>
      <c r="J6488" s="102"/>
      <c r="K6488" s="94"/>
      <c r="L6488" s="94"/>
      <c r="M6488" s="94"/>
      <c r="N6488" s="102">
        <v>8</v>
      </c>
      <c r="O6488" s="111" t="s">
        <v>5353</v>
      </c>
      <c r="P6488" s="96">
        <v>3570800185889</v>
      </c>
      <c r="Q6488" s="111" t="s">
        <v>5354</v>
      </c>
      <c r="R6488" s="111" t="s">
        <v>5355</v>
      </c>
      <c r="S6488" s="97" t="s">
        <v>8875</v>
      </c>
      <c r="T6488" s="102" t="s">
        <v>55</v>
      </c>
      <c r="U6488" s="102" t="s">
        <v>45</v>
      </c>
      <c r="V6488" s="102" t="s">
        <v>75</v>
      </c>
      <c r="W6488" s="94">
        <v>384</v>
      </c>
      <c r="X6488" s="98">
        <v>10.46</v>
      </c>
      <c r="Y6488" s="94">
        <v>0</v>
      </c>
      <c r="Z6488" s="94">
        <f t="shared" si="636"/>
        <v>0</v>
      </c>
      <c r="AA6488" s="89">
        <v>12</v>
      </c>
      <c r="AB6488" s="89">
        <v>14</v>
      </c>
      <c r="AC6488" s="94">
        <f t="shared" si="637"/>
        <v>0</v>
      </c>
      <c r="AD6488" s="94">
        <v>1008750</v>
      </c>
      <c r="AE6488" s="94">
        <f t="shared" si="634"/>
        <v>105515.25000000001</v>
      </c>
      <c r="AF6488" s="94">
        <v>0</v>
      </c>
      <c r="AG6488" s="94">
        <f t="shared" si="635"/>
        <v>105515.25000000001</v>
      </c>
      <c r="AH6488" s="94">
        <v>0.3</v>
      </c>
    </row>
    <row r="6489" spans="1:34" s="99" customFormat="1" x14ac:dyDescent="0.55000000000000004">
      <c r="A6489" s="107"/>
      <c r="B6489" s="102"/>
      <c r="C6489" s="102"/>
      <c r="D6489" s="90"/>
      <c r="E6489" s="102"/>
      <c r="F6489" s="102"/>
      <c r="G6489" s="102"/>
      <c r="H6489" s="102"/>
      <c r="I6489" s="98"/>
      <c r="J6489" s="102"/>
      <c r="K6489" s="94"/>
      <c r="L6489" s="94"/>
      <c r="M6489" s="94"/>
      <c r="N6489" s="102">
        <v>9</v>
      </c>
      <c r="O6489" s="111" t="s">
        <v>5353</v>
      </c>
      <c r="P6489" s="96">
        <v>3570800185889</v>
      </c>
      <c r="Q6489" s="111" t="s">
        <v>5354</v>
      </c>
      <c r="R6489" s="111" t="s">
        <v>5355</v>
      </c>
      <c r="S6489" s="97" t="s">
        <v>8876</v>
      </c>
      <c r="T6489" s="102" t="s">
        <v>55</v>
      </c>
      <c r="U6489" s="102" t="s">
        <v>45</v>
      </c>
      <c r="V6489" s="102" t="s">
        <v>75</v>
      </c>
      <c r="W6489" s="94">
        <v>270</v>
      </c>
      <c r="X6489" s="98">
        <v>7.35</v>
      </c>
      <c r="Y6489" s="94">
        <v>0</v>
      </c>
      <c r="Z6489" s="94">
        <f t="shared" si="636"/>
        <v>0</v>
      </c>
      <c r="AA6489" s="89">
        <v>12</v>
      </c>
      <c r="AB6489" s="89">
        <v>14</v>
      </c>
      <c r="AC6489" s="94">
        <f t="shared" si="637"/>
        <v>0</v>
      </c>
      <c r="AD6489" s="94">
        <v>1008750</v>
      </c>
      <c r="AE6489" s="94">
        <f t="shared" si="634"/>
        <v>74143.125</v>
      </c>
      <c r="AF6489" s="94">
        <v>0</v>
      </c>
      <c r="AG6489" s="94">
        <f t="shared" si="635"/>
        <v>74143.125</v>
      </c>
      <c r="AH6489" s="94">
        <v>0.3</v>
      </c>
    </row>
    <row r="6490" spans="1:34" s="99" customFormat="1" x14ac:dyDescent="0.55000000000000004">
      <c r="A6490" s="107"/>
      <c r="B6490" s="102"/>
      <c r="C6490" s="102"/>
      <c r="D6490" s="90"/>
      <c r="E6490" s="102"/>
      <c r="F6490" s="102"/>
      <c r="G6490" s="102"/>
      <c r="H6490" s="102"/>
      <c r="I6490" s="98"/>
      <c r="J6490" s="102"/>
      <c r="K6490" s="94"/>
      <c r="L6490" s="94"/>
      <c r="M6490" s="94"/>
      <c r="N6490" s="102">
        <v>10</v>
      </c>
      <c r="O6490" s="111" t="s">
        <v>5353</v>
      </c>
      <c r="P6490" s="96">
        <v>3570800185889</v>
      </c>
      <c r="Q6490" s="111" t="s">
        <v>5354</v>
      </c>
      <c r="R6490" s="111" t="s">
        <v>5355</v>
      </c>
      <c r="S6490" s="97" t="s">
        <v>8877</v>
      </c>
      <c r="T6490" s="102" t="s">
        <v>51</v>
      </c>
      <c r="U6490" s="102" t="s">
        <v>45</v>
      </c>
      <c r="V6490" s="102" t="s">
        <v>75</v>
      </c>
      <c r="W6490" s="94">
        <v>144</v>
      </c>
      <c r="X6490" s="98">
        <v>3.92</v>
      </c>
      <c r="Y6490" s="94">
        <v>6750</v>
      </c>
      <c r="Z6490" s="94">
        <f t="shared" si="636"/>
        <v>972000</v>
      </c>
      <c r="AA6490" s="89">
        <v>12</v>
      </c>
      <c r="AB6490" s="89">
        <v>14</v>
      </c>
      <c r="AC6490" s="94">
        <f t="shared" si="637"/>
        <v>835920</v>
      </c>
      <c r="AD6490" s="94">
        <f>IF(AND(AC6490="",M6480=""),0,IF((AC6490=""),M6480, IF( (M6480=""),AC6490,SUM(AC6480:AC6491)+M6480)))</f>
        <v>13646235</v>
      </c>
      <c r="AE6490" s="94">
        <f t="shared" si="634"/>
        <v>534932.41200000001</v>
      </c>
      <c r="AF6490" s="94">
        <v>0</v>
      </c>
      <c r="AG6490" s="94">
        <f t="shared" si="635"/>
        <v>534932.41200000001</v>
      </c>
      <c r="AH6490" s="94">
        <v>0.3</v>
      </c>
    </row>
    <row r="6491" spans="1:34" s="99" customFormat="1" x14ac:dyDescent="0.55000000000000004">
      <c r="A6491" s="107"/>
      <c r="B6491" s="102"/>
      <c r="C6491" s="102"/>
      <c r="D6491" s="90"/>
      <c r="E6491" s="102"/>
      <c r="F6491" s="102"/>
      <c r="G6491" s="102"/>
      <c r="H6491" s="102"/>
      <c r="I6491" s="98"/>
      <c r="J6491" s="102"/>
      <c r="K6491" s="94"/>
      <c r="L6491" s="94"/>
      <c r="M6491" s="94"/>
      <c r="N6491" s="102">
        <v>11</v>
      </c>
      <c r="O6491" s="111" t="s">
        <v>5353</v>
      </c>
      <c r="P6491" s="96">
        <v>3570800185889</v>
      </c>
      <c r="Q6491" s="111" t="s">
        <v>5354</v>
      </c>
      <c r="R6491" s="111" t="s">
        <v>5355</v>
      </c>
      <c r="S6491" s="97" t="s">
        <v>8878</v>
      </c>
      <c r="T6491" s="102" t="s">
        <v>51</v>
      </c>
      <c r="U6491" s="102" t="s">
        <v>45</v>
      </c>
      <c r="V6491" s="102" t="s">
        <v>75</v>
      </c>
      <c r="W6491" s="94">
        <v>378</v>
      </c>
      <c r="X6491" s="98">
        <v>10.3</v>
      </c>
      <c r="Y6491" s="94">
        <v>6750</v>
      </c>
      <c r="Z6491" s="94">
        <f t="shared" si="636"/>
        <v>2551500</v>
      </c>
      <c r="AA6491" s="89">
        <v>12</v>
      </c>
      <c r="AB6491" s="89">
        <v>14</v>
      </c>
      <c r="AC6491" s="94">
        <f t="shared" si="637"/>
        <v>2194290</v>
      </c>
      <c r="AD6491" s="94">
        <f>IF(AND(AC6491="",M6480=""),0,IF((AC6491=""),M6480, IF( (M6480=""),AC6491,SUM(AC6480:AC6491)+M6480)))</f>
        <v>13646235</v>
      </c>
      <c r="AE6491" s="94">
        <f t="shared" si="634"/>
        <v>1405562.2050000001</v>
      </c>
      <c r="AF6491" s="94">
        <v>0</v>
      </c>
      <c r="AG6491" s="94">
        <f t="shared" si="635"/>
        <v>1405562.2050000001</v>
      </c>
      <c r="AH6491" s="94">
        <v>0.3</v>
      </c>
    </row>
    <row r="6492" spans="1:34" s="99" customFormat="1" x14ac:dyDescent="0.55000000000000004">
      <c r="A6492" s="107"/>
      <c r="B6492" s="102">
        <v>2777</v>
      </c>
      <c r="C6492" s="102">
        <v>7640</v>
      </c>
      <c r="D6492" s="90" t="s">
        <v>8879</v>
      </c>
      <c r="E6492" s="102" t="s">
        <v>34</v>
      </c>
      <c r="F6492" s="102">
        <v>22905</v>
      </c>
      <c r="G6492" s="102">
        <v>0</v>
      </c>
      <c r="H6492" s="102">
        <v>0</v>
      </c>
      <c r="I6492" s="98">
        <v>65</v>
      </c>
      <c r="J6492" s="102" t="s">
        <v>35</v>
      </c>
      <c r="K6492" s="94">
        <f>((G6492*400)+(H6492*100))+I6492</f>
        <v>65</v>
      </c>
      <c r="L6492" s="94">
        <v>850</v>
      </c>
      <c r="M6492" s="94">
        <f>K6492*L6492</f>
        <v>55250</v>
      </c>
      <c r="N6492" s="102">
        <v>1</v>
      </c>
      <c r="O6492" s="111" t="s">
        <v>5353</v>
      </c>
      <c r="P6492" s="96">
        <v>3570800185889</v>
      </c>
      <c r="Q6492" s="111" t="s">
        <v>5354</v>
      </c>
      <c r="R6492" s="111" t="s">
        <v>5355</v>
      </c>
      <c r="S6492" s="97" t="s">
        <v>8880</v>
      </c>
      <c r="T6492" s="102" t="s">
        <v>51</v>
      </c>
      <c r="U6492" s="102" t="s">
        <v>45</v>
      </c>
      <c r="V6492" s="102" t="s">
        <v>52</v>
      </c>
      <c r="W6492" s="94">
        <v>331.47</v>
      </c>
      <c r="X6492" s="98">
        <v>100</v>
      </c>
      <c r="Y6492" s="94">
        <v>6750</v>
      </c>
      <c r="Z6492" s="94">
        <f t="shared" si="636"/>
        <v>2237422.5</v>
      </c>
      <c r="AA6492" s="89">
        <v>12</v>
      </c>
      <c r="AB6492" s="89">
        <v>14</v>
      </c>
      <c r="AC6492" s="94">
        <f t="shared" si="637"/>
        <v>1924183.35</v>
      </c>
      <c r="AD6492" s="94">
        <f>IF(AND(AC6492="",M6492=""),0,IF((AC6492=""),M6492, IF( (M6492=""),AC6492,SUM(AC6492:AC6494)+M6492)))</f>
        <v>1979433.35</v>
      </c>
      <c r="AE6492" s="94">
        <f t="shared" si="634"/>
        <v>1979433.35</v>
      </c>
      <c r="AF6492" s="94">
        <v>0</v>
      </c>
      <c r="AG6492" s="94">
        <f t="shared" si="635"/>
        <v>1979433.35</v>
      </c>
      <c r="AH6492" s="94">
        <v>0.02</v>
      </c>
    </row>
    <row r="6493" spans="1:34" s="99" customFormat="1" x14ac:dyDescent="0.55000000000000004">
      <c r="A6493" s="107"/>
      <c r="B6493" s="102">
        <v>2778</v>
      </c>
      <c r="C6493" s="102">
        <v>6415</v>
      </c>
      <c r="D6493" s="90" t="s">
        <v>8881</v>
      </c>
      <c r="E6493" s="102" t="s">
        <v>34</v>
      </c>
      <c r="F6493" s="102">
        <v>25231</v>
      </c>
      <c r="G6493" s="102">
        <v>3</v>
      </c>
      <c r="H6493" s="102">
        <v>3</v>
      </c>
      <c r="I6493" s="98">
        <v>21</v>
      </c>
      <c r="J6493" s="102" t="s">
        <v>68</v>
      </c>
      <c r="K6493" s="94">
        <f>((G6493*400)+(H6493*100))+I6493</f>
        <v>1521</v>
      </c>
      <c r="L6493" s="94">
        <v>3600</v>
      </c>
      <c r="M6493" s="94">
        <f>K6493*L6493</f>
        <v>5475600</v>
      </c>
      <c r="N6493" s="102"/>
      <c r="O6493" s="111"/>
      <c r="P6493" s="96"/>
      <c r="Q6493" s="111"/>
      <c r="R6493" s="111"/>
      <c r="S6493" s="97"/>
      <c r="T6493" s="102"/>
      <c r="U6493" s="102"/>
      <c r="V6493" s="102"/>
      <c r="W6493" s="94"/>
      <c r="X6493" s="98"/>
      <c r="Y6493" s="94"/>
      <c r="Z6493" s="94"/>
      <c r="AA6493" s="89"/>
      <c r="AB6493" s="89"/>
      <c r="AC6493" s="94"/>
      <c r="AD6493" s="94">
        <f>IF(AND(AC6493="",M6493=""),0,IF((AC6493=""),M6493,IF((M6493=""),AC6493,AC6493+M6493)))</f>
        <v>5475600</v>
      </c>
      <c r="AE6493" s="94">
        <f t="shared" si="634"/>
        <v>5475600</v>
      </c>
      <c r="AF6493" s="94">
        <v>0</v>
      </c>
      <c r="AG6493" s="94">
        <f t="shared" si="635"/>
        <v>5475600</v>
      </c>
      <c r="AH6493" s="94">
        <v>0.3</v>
      </c>
    </row>
    <row r="6494" spans="1:34" s="99" customFormat="1" x14ac:dyDescent="0.55000000000000004">
      <c r="A6494" s="107"/>
      <c r="B6494" s="102"/>
      <c r="C6494" s="102"/>
      <c r="D6494" s="90"/>
      <c r="E6494" s="102"/>
      <c r="F6494" s="102"/>
      <c r="G6494" s="102"/>
      <c r="H6494" s="102"/>
      <c r="I6494" s="98"/>
      <c r="J6494" s="102"/>
      <c r="K6494" s="94"/>
      <c r="L6494" s="94" t="s">
        <v>63</v>
      </c>
      <c r="M6494" s="94">
        <f>SUM(M6479:M6493)</f>
        <v>9664350</v>
      </c>
      <c r="N6494" s="102"/>
      <c r="O6494" s="111"/>
      <c r="P6494" s="96"/>
      <c r="Q6494" s="111"/>
      <c r="R6494" s="111"/>
      <c r="S6494" s="97"/>
      <c r="T6494" s="102"/>
      <c r="U6494" s="102"/>
      <c r="V6494" s="102"/>
      <c r="W6494" s="94"/>
      <c r="X6494" s="98"/>
      <c r="Y6494" s="94"/>
      <c r="Z6494" s="94"/>
      <c r="AA6494" s="89"/>
      <c r="AB6494" s="89"/>
      <c r="AC6494" s="94"/>
      <c r="AD6494" s="94"/>
      <c r="AE6494" s="94">
        <f>SUM(AE6479:AE6493)</f>
        <v>19082461.079999998</v>
      </c>
      <c r="AF6494" s="94"/>
      <c r="AG6494" s="94">
        <f>SUM(AG6479:AG6493)</f>
        <v>12582997.1645</v>
      </c>
      <c r="AH6494" s="94"/>
    </row>
    <row r="6495" spans="1:34" s="173" customFormat="1" x14ac:dyDescent="0.55000000000000004">
      <c r="A6495" s="122" t="s">
        <v>1913</v>
      </c>
      <c r="B6495" s="123">
        <v>2779</v>
      </c>
      <c r="C6495" s="123">
        <v>9699</v>
      </c>
      <c r="D6495" s="135" t="s">
        <v>894</v>
      </c>
      <c r="E6495" s="123" t="s">
        <v>34</v>
      </c>
      <c r="F6495" s="123">
        <v>17062</v>
      </c>
      <c r="G6495" s="123">
        <v>2</v>
      </c>
      <c r="H6495" s="123">
        <v>3</v>
      </c>
      <c r="I6495" s="136">
        <v>81</v>
      </c>
      <c r="J6495" s="123" t="s">
        <v>38</v>
      </c>
      <c r="K6495" s="137">
        <f>((G6495*400)+(H6495*100))+I6495</f>
        <v>1181</v>
      </c>
      <c r="L6495" s="137">
        <v>325</v>
      </c>
      <c r="M6495" s="137">
        <f>K6495*L6495</f>
        <v>383825</v>
      </c>
      <c r="N6495" s="123"/>
      <c r="O6495" s="108"/>
      <c r="P6495" s="138"/>
      <c r="Q6495" s="108"/>
      <c r="R6495" s="108"/>
      <c r="S6495" s="139"/>
      <c r="T6495" s="123"/>
      <c r="U6495" s="123"/>
      <c r="V6495" s="123"/>
      <c r="W6495" s="137"/>
      <c r="X6495" s="136"/>
      <c r="Y6495" s="137"/>
      <c r="Z6495" s="137"/>
      <c r="AA6495" s="119"/>
      <c r="AB6495" s="119"/>
      <c r="AC6495" s="137"/>
      <c r="AD6495" s="137">
        <f>IF(AND(AC6495="",M6495=""),0,IF((AC6495=""),M6495,IF((M6495=""),AC6495,AC6495+M6495)))</f>
        <v>383825</v>
      </c>
      <c r="AE6495" s="137">
        <f>IF( (X6495=""),AD6495*1,AD6495*(X6495/100) )</f>
        <v>383825</v>
      </c>
      <c r="AF6495" s="137">
        <v>50000000</v>
      </c>
      <c r="AG6495" s="137">
        <f>IF((AF6495-AE6495) &gt; 1,0,IF((AF6495-AE6495)&lt;0,AE6495-AF6495,AF6495-AE6495))</f>
        <v>0</v>
      </c>
      <c r="AH6495" s="137">
        <v>0.01</v>
      </c>
    </row>
    <row r="6496" spans="1:34" s="173" customFormat="1" x14ac:dyDescent="0.55000000000000004">
      <c r="A6496" s="122"/>
      <c r="B6496" s="123">
        <v>2780</v>
      </c>
      <c r="C6496" s="123">
        <v>9700</v>
      </c>
      <c r="D6496" s="135" t="s">
        <v>894</v>
      </c>
      <c r="E6496" s="123" t="s">
        <v>34</v>
      </c>
      <c r="F6496" s="123">
        <v>17603</v>
      </c>
      <c r="G6496" s="123">
        <v>2</v>
      </c>
      <c r="H6496" s="123">
        <v>3</v>
      </c>
      <c r="I6496" s="136">
        <v>65</v>
      </c>
      <c r="J6496" s="123" t="s">
        <v>38</v>
      </c>
      <c r="K6496" s="137">
        <f>((G6496*400)+(H6496*100))+I6496</f>
        <v>1165</v>
      </c>
      <c r="L6496" s="137">
        <v>200</v>
      </c>
      <c r="M6496" s="137">
        <f>K6496*L6496</f>
        <v>233000</v>
      </c>
      <c r="N6496" s="123"/>
      <c r="O6496" s="108"/>
      <c r="P6496" s="138"/>
      <c r="Q6496" s="108"/>
      <c r="R6496" s="108"/>
      <c r="S6496" s="139"/>
      <c r="T6496" s="123"/>
      <c r="U6496" s="123"/>
      <c r="V6496" s="123"/>
      <c r="W6496" s="137"/>
      <c r="X6496" s="136"/>
      <c r="Y6496" s="137"/>
      <c r="Z6496" s="137"/>
      <c r="AA6496" s="119"/>
      <c r="AB6496" s="119"/>
      <c r="AC6496" s="137"/>
      <c r="AD6496" s="137">
        <f>IF(AND(AC6496="",M6496=""),0,IF((AC6496=""),M6496,IF((M6496=""),AC6496,AC6496+M6496)))</f>
        <v>233000</v>
      </c>
      <c r="AE6496" s="137">
        <f>IF( (X6496=""),AD6496*1,AD6496*(X6496/100) )</f>
        <v>233000</v>
      </c>
      <c r="AF6496" s="137">
        <v>50000000</v>
      </c>
      <c r="AG6496" s="137">
        <f>IF((AF6496-AE6496) &gt; 1,0,IF((AF6496-AE6496)&lt;0,AE6496-AF6496,AF6496-AE6496))</f>
        <v>0</v>
      </c>
      <c r="AH6496" s="137">
        <v>0.01</v>
      </c>
    </row>
    <row r="6497" spans="1:34" s="173" customFormat="1" x14ac:dyDescent="0.55000000000000004">
      <c r="A6497" s="122"/>
      <c r="B6497" s="123"/>
      <c r="C6497" s="123"/>
      <c r="D6497" s="135"/>
      <c r="E6497" s="123"/>
      <c r="F6497" s="123"/>
      <c r="G6497" s="123"/>
      <c r="H6497" s="123"/>
      <c r="I6497" s="136"/>
      <c r="J6497" s="123"/>
      <c r="K6497" s="137"/>
      <c r="L6497" s="137" t="s">
        <v>63</v>
      </c>
      <c r="M6497" s="137">
        <f>SUM(M6495:M6496)</f>
        <v>616825</v>
      </c>
      <c r="N6497" s="123"/>
      <c r="O6497" s="108"/>
      <c r="P6497" s="138"/>
      <c r="Q6497" s="108"/>
      <c r="R6497" s="108"/>
      <c r="S6497" s="139"/>
      <c r="T6497" s="123"/>
      <c r="U6497" s="123"/>
      <c r="V6497" s="123"/>
      <c r="W6497" s="137"/>
      <c r="X6497" s="136"/>
      <c r="Y6497" s="137"/>
      <c r="Z6497" s="137"/>
      <c r="AA6497" s="119"/>
      <c r="AB6497" s="119"/>
      <c r="AC6497" s="137"/>
      <c r="AD6497" s="137"/>
      <c r="AE6497" s="137">
        <f>SUM(AE6495:AE6496)</f>
        <v>616825</v>
      </c>
      <c r="AF6497" s="137"/>
      <c r="AG6497" s="137">
        <f>SUM(AG6495:AG6496)</f>
        <v>0</v>
      </c>
      <c r="AH6497" s="137"/>
    </row>
    <row r="6498" spans="1:34" s="173" customFormat="1" x14ac:dyDescent="0.55000000000000004">
      <c r="A6498" s="122" t="s">
        <v>8884</v>
      </c>
      <c r="B6498" s="123">
        <v>2781</v>
      </c>
      <c r="C6498" s="123">
        <v>7762</v>
      </c>
      <c r="D6498" s="135" t="s">
        <v>8885</v>
      </c>
      <c r="E6498" s="123" t="s">
        <v>34</v>
      </c>
      <c r="F6498" s="123">
        <v>19566</v>
      </c>
      <c r="G6498" s="123">
        <v>0</v>
      </c>
      <c r="H6498" s="123">
        <v>0</v>
      </c>
      <c r="I6498" s="136">
        <v>85.3</v>
      </c>
      <c r="J6498" s="123" t="s">
        <v>35</v>
      </c>
      <c r="K6498" s="137">
        <f>((G6498*400)+(H6498*100))+I6498</f>
        <v>85.3</v>
      </c>
      <c r="L6498" s="137">
        <v>375</v>
      </c>
      <c r="M6498" s="137">
        <f>K6498*L6498</f>
        <v>31987.5</v>
      </c>
      <c r="N6498" s="123">
        <v>1</v>
      </c>
      <c r="O6498" s="108" t="s">
        <v>8882</v>
      </c>
      <c r="P6498" s="138"/>
      <c r="Q6498" s="108" t="s">
        <v>8883</v>
      </c>
      <c r="R6498" s="108" t="s">
        <v>8886</v>
      </c>
      <c r="S6498" s="139" t="s">
        <v>8887</v>
      </c>
      <c r="T6498" s="123" t="s">
        <v>51</v>
      </c>
      <c r="U6498" s="123" t="s">
        <v>45</v>
      </c>
      <c r="V6498" s="123" t="s">
        <v>52</v>
      </c>
      <c r="W6498" s="137">
        <v>589.67999999999995</v>
      </c>
      <c r="X6498" s="136">
        <v>87.86</v>
      </c>
      <c r="Y6498" s="137">
        <v>6750</v>
      </c>
      <c r="Z6498" s="137">
        <f>W6498*Y6498</f>
        <v>3980339.9999999995</v>
      </c>
      <c r="AA6498" s="119">
        <v>6</v>
      </c>
      <c r="AB6498" s="119">
        <v>6</v>
      </c>
      <c r="AC6498" s="137">
        <f>(Z6498*(100-AB6498))/100</f>
        <v>3741519.5999999996</v>
      </c>
      <c r="AD6498" s="137">
        <f>IF(AND(AC6498="",M6498=""),0,IF((AC6498=""),M6498, IF( (M6498=""),AC6498,SUM(AC6498:AC6502)+M6498)))</f>
        <v>6591832.0499999998</v>
      </c>
      <c r="AE6498" s="137">
        <f>IF( (X6498=""),AD6498*1,AD6498*(X6498/100) )</f>
        <v>5791583.63913</v>
      </c>
      <c r="AF6498" s="137">
        <v>50000000</v>
      </c>
      <c r="AG6498" s="137">
        <f>IF((AF6498-AE6498) &gt; 1,0,IF((AF6498-AE6498)&lt;0,AE6498-AF6498,AF6498-AE6498))</f>
        <v>0</v>
      </c>
      <c r="AH6498" s="137">
        <v>0.02</v>
      </c>
    </row>
    <row r="6499" spans="1:34" s="173" customFormat="1" x14ac:dyDescent="0.55000000000000004">
      <c r="A6499" s="122"/>
      <c r="B6499" s="123"/>
      <c r="C6499" s="123"/>
      <c r="D6499" s="135"/>
      <c r="E6499" s="123"/>
      <c r="F6499" s="123"/>
      <c r="G6499" s="123"/>
      <c r="H6499" s="123"/>
      <c r="I6499" s="136"/>
      <c r="J6499" s="123"/>
      <c r="K6499" s="137"/>
      <c r="L6499" s="137"/>
      <c r="M6499" s="137"/>
      <c r="N6499" s="123">
        <v>2</v>
      </c>
      <c r="O6499" s="108" t="s">
        <v>8882</v>
      </c>
      <c r="P6499" s="138"/>
      <c r="Q6499" s="108" t="s">
        <v>8883</v>
      </c>
      <c r="R6499" s="108" t="s">
        <v>8886</v>
      </c>
      <c r="S6499" s="139" t="s">
        <v>8888</v>
      </c>
      <c r="T6499" s="123" t="s">
        <v>51</v>
      </c>
      <c r="U6499" s="123" t="s">
        <v>45</v>
      </c>
      <c r="V6499" s="123" t="s">
        <v>52</v>
      </c>
      <c r="W6499" s="137">
        <v>81.510000000000005</v>
      </c>
      <c r="X6499" s="136">
        <v>12.14</v>
      </c>
      <c r="Y6499" s="137">
        <v>6750</v>
      </c>
      <c r="Z6499" s="137">
        <f>W6499*Y6499</f>
        <v>550192.5</v>
      </c>
      <c r="AA6499" s="119">
        <v>6</v>
      </c>
      <c r="AB6499" s="119">
        <v>6</v>
      </c>
      <c r="AC6499" s="137">
        <f>(Z6499*(100-AB6499))/100</f>
        <v>517180.95</v>
      </c>
      <c r="AD6499" s="137">
        <f>IF(AND(AC6499="",M6498=""),0,IF((AC6499=""),M6498, IF( (M6498=""),AC6499,SUM(AC6498:AC6502)+M6498)))</f>
        <v>6591832.0499999998</v>
      </c>
      <c r="AE6499" s="137">
        <f>IF( (X6499=""),AD6499*1,AD6499*(X6499/100) )</f>
        <v>800248.41087000002</v>
      </c>
      <c r="AF6499" s="137">
        <v>50000000</v>
      </c>
      <c r="AG6499" s="137">
        <f>IF((AF6499-AE6499) &gt; 1,0,IF((AF6499-AE6499)&lt;0,AE6499-AF6499,AF6499-AE6499))</f>
        <v>0</v>
      </c>
      <c r="AH6499" s="137">
        <v>0.02</v>
      </c>
    </row>
    <row r="6500" spans="1:34" s="173" customFormat="1" x14ac:dyDescent="0.55000000000000004">
      <c r="A6500" s="122"/>
      <c r="B6500" s="123"/>
      <c r="C6500" s="123"/>
      <c r="D6500" s="135"/>
      <c r="E6500" s="123"/>
      <c r="F6500" s="123"/>
      <c r="G6500" s="123"/>
      <c r="H6500" s="123"/>
      <c r="I6500" s="136"/>
      <c r="J6500" s="123"/>
      <c r="K6500" s="137"/>
      <c r="L6500" s="137" t="s">
        <v>63</v>
      </c>
      <c r="M6500" s="137">
        <f>SUM(M6498:M6499)</f>
        <v>31987.5</v>
      </c>
      <c r="N6500" s="123"/>
      <c r="O6500" s="108"/>
      <c r="P6500" s="138"/>
      <c r="Q6500" s="108"/>
      <c r="R6500" s="108"/>
      <c r="S6500" s="139"/>
      <c r="T6500" s="123"/>
      <c r="U6500" s="123"/>
      <c r="V6500" s="123"/>
      <c r="W6500" s="137"/>
      <c r="X6500" s="136"/>
      <c r="Y6500" s="137"/>
      <c r="Z6500" s="137"/>
      <c r="AA6500" s="119"/>
      <c r="AB6500" s="119"/>
      <c r="AC6500" s="137"/>
      <c r="AD6500" s="137"/>
      <c r="AE6500" s="137">
        <f>SUM(AE6498:AE6499)</f>
        <v>6591832.0499999998</v>
      </c>
      <c r="AF6500" s="137"/>
      <c r="AG6500" s="137">
        <f>SUM(AG6498:AG6499)</f>
        <v>0</v>
      </c>
      <c r="AH6500" s="137"/>
    </row>
    <row r="6501" spans="1:34" s="173" customFormat="1" x14ac:dyDescent="0.55000000000000004">
      <c r="A6501" s="122" t="s">
        <v>8891</v>
      </c>
      <c r="B6501" s="123">
        <v>2782</v>
      </c>
      <c r="C6501" s="123">
        <v>5476</v>
      </c>
      <c r="D6501" s="135" t="s">
        <v>8892</v>
      </c>
      <c r="E6501" s="123" t="s">
        <v>34</v>
      </c>
      <c r="F6501" s="123">
        <v>14316</v>
      </c>
      <c r="G6501" s="123">
        <v>0</v>
      </c>
      <c r="H6501" s="123">
        <v>1</v>
      </c>
      <c r="I6501" s="136">
        <v>48</v>
      </c>
      <c r="J6501" s="123" t="s">
        <v>35</v>
      </c>
      <c r="K6501" s="137">
        <f>((G6501*400)+(H6501*100))+I6501</f>
        <v>148</v>
      </c>
      <c r="L6501" s="137">
        <v>2425</v>
      </c>
      <c r="M6501" s="137">
        <f>K6501*L6501</f>
        <v>358900</v>
      </c>
      <c r="N6501" s="123">
        <v>1</v>
      </c>
      <c r="O6501" s="108" t="s">
        <v>8889</v>
      </c>
      <c r="P6501" s="138"/>
      <c r="Q6501" s="108" t="s">
        <v>8890</v>
      </c>
      <c r="R6501" s="108" t="s">
        <v>8893</v>
      </c>
      <c r="S6501" s="139" t="s">
        <v>8894</v>
      </c>
      <c r="T6501" s="123" t="s">
        <v>51</v>
      </c>
      <c r="U6501" s="123" t="s">
        <v>227</v>
      </c>
      <c r="V6501" s="123" t="s">
        <v>52</v>
      </c>
      <c r="W6501" s="137">
        <v>361.8</v>
      </c>
      <c r="X6501" s="136">
        <v>82.92</v>
      </c>
      <c r="Y6501" s="137">
        <v>6750</v>
      </c>
      <c r="Z6501" s="137">
        <f>W6501*Y6501</f>
        <v>2442150</v>
      </c>
      <c r="AA6501" s="119">
        <v>6</v>
      </c>
      <c r="AB6501" s="119">
        <v>20</v>
      </c>
      <c r="AC6501" s="137">
        <f>(Z6501*(100-AB6501))/100</f>
        <v>1953720</v>
      </c>
      <c r="AD6501" s="137">
        <f>IF(AND(AC6501="",M6501=""),0,IF((AC6501=""),M6501, IF( (M6501=""),AC6501,SUM(AC6501:AC6506)+M6501)))</f>
        <v>2757691.2</v>
      </c>
      <c r="AE6501" s="137">
        <f>IF( (X6501=""),AD6501*1,AD6501*(X6501/100) )</f>
        <v>2286677.5430400004</v>
      </c>
      <c r="AF6501" s="137">
        <v>50000000</v>
      </c>
      <c r="AG6501" s="137">
        <f>IF((AF6501-AE6501) &gt; 1,0,IF((AF6501-AE6501)&lt;0,AE6501-AF6501,AF6501-AE6501))</f>
        <v>0</v>
      </c>
      <c r="AH6501" s="137">
        <v>0.02</v>
      </c>
    </row>
    <row r="6502" spans="1:34" s="173" customFormat="1" x14ac:dyDescent="0.55000000000000004">
      <c r="A6502" s="122"/>
      <c r="B6502" s="123"/>
      <c r="C6502" s="123"/>
      <c r="D6502" s="135"/>
      <c r="E6502" s="123"/>
      <c r="F6502" s="123"/>
      <c r="G6502" s="123"/>
      <c r="H6502" s="123"/>
      <c r="I6502" s="136"/>
      <c r="J6502" s="123"/>
      <c r="K6502" s="137"/>
      <c r="L6502" s="137"/>
      <c r="M6502" s="137"/>
      <c r="N6502" s="123">
        <v>2</v>
      </c>
      <c r="O6502" s="108" t="s">
        <v>8889</v>
      </c>
      <c r="P6502" s="138"/>
      <c r="Q6502" s="108" t="s">
        <v>8890</v>
      </c>
      <c r="R6502" s="108" t="s">
        <v>8893</v>
      </c>
      <c r="S6502" s="139" t="s">
        <v>8895</v>
      </c>
      <c r="T6502" s="123" t="s">
        <v>73</v>
      </c>
      <c r="U6502" s="123" t="s">
        <v>45</v>
      </c>
      <c r="V6502" s="123" t="s">
        <v>52</v>
      </c>
      <c r="W6502" s="137">
        <v>56</v>
      </c>
      <c r="X6502" s="136">
        <v>12.83</v>
      </c>
      <c r="Y6502" s="137">
        <v>6600</v>
      </c>
      <c r="Z6502" s="137">
        <f>W6502*Y6502</f>
        <v>369600</v>
      </c>
      <c r="AA6502" s="119">
        <v>6</v>
      </c>
      <c r="AB6502" s="119">
        <v>6</v>
      </c>
      <c r="AC6502" s="137">
        <f>(Z6502*(100-AB6502))/100</f>
        <v>347424</v>
      </c>
      <c r="AD6502" s="137">
        <f>IF(AND(AC6502="",M6501=""),0,IF((AC6502=""),M6501, IF( (M6501=""),AC6502,SUM(AC6501:AC6506)+M6501)))</f>
        <v>2757691.2</v>
      </c>
      <c r="AE6502" s="137">
        <f>IF( (X6502=""),AD6502*1,AD6502*(X6502/100) )</f>
        <v>353811.78096</v>
      </c>
      <c r="AF6502" s="137">
        <v>50000000</v>
      </c>
      <c r="AG6502" s="137">
        <f>IF((AF6502-AE6502) &gt; 1,0,IF((AF6502-AE6502)&lt;0,AE6502-AF6502,AF6502-AE6502))</f>
        <v>0</v>
      </c>
      <c r="AH6502" s="137">
        <v>0.02</v>
      </c>
    </row>
    <row r="6503" spans="1:34" s="173" customFormat="1" x14ac:dyDescent="0.55000000000000004">
      <c r="A6503" s="122"/>
      <c r="B6503" s="123"/>
      <c r="C6503" s="123"/>
      <c r="D6503" s="135"/>
      <c r="E6503" s="123"/>
      <c r="F6503" s="123"/>
      <c r="G6503" s="123"/>
      <c r="H6503" s="123"/>
      <c r="I6503" s="136"/>
      <c r="J6503" s="123"/>
      <c r="K6503" s="137"/>
      <c r="L6503" s="137"/>
      <c r="M6503" s="137"/>
      <c r="N6503" s="123">
        <v>3</v>
      </c>
      <c r="O6503" s="108" t="s">
        <v>8889</v>
      </c>
      <c r="P6503" s="138"/>
      <c r="Q6503" s="108" t="s">
        <v>8890</v>
      </c>
      <c r="R6503" s="108" t="s">
        <v>8893</v>
      </c>
      <c r="S6503" s="139" t="s">
        <v>8896</v>
      </c>
      <c r="T6503" s="123" t="s">
        <v>343</v>
      </c>
      <c r="U6503" s="123" t="s">
        <v>45</v>
      </c>
      <c r="V6503" s="123" t="s">
        <v>52</v>
      </c>
      <c r="W6503" s="137">
        <v>18.55</v>
      </c>
      <c r="X6503" s="136">
        <v>4.25</v>
      </c>
      <c r="Y6503" s="137">
        <v>5600</v>
      </c>
      <c r="Z6503" s="137">
        <f>W6503*Y6503</f>
        <v>103880</v>
      </c>
      <c r="AA6503" s="119">
        <v>6</v>
      </c>
      <c r="AB6503" s="119">
        <v>6</v>
      </c>
      <c r="AC6503" s="137">
        <f>(Z6503*(100-AB6503))/100</f>
        <v>97647.2</v>
      </c>
      <c r="AD6503" s="137">
        <f>IF(AND(AC6503="",M6501=""),0,IF((AC6503=""),M6501, IF( (M6501=""),AC6503,SUM(AC6501:AC6506)+M6501)))</f>
        <v>2757691.2</v>
      </c>
      <c r="AE6503" s="137">
        <f>IF( (X6503=""),AD6503*1,AD6503*(X6503/100) )</f>
        <v>117201.87600000002</v>
      </c>
      <c r="AF6503" s="137">
        <v>50000000</v>
      </c>
      <c r="AG6503" s="137">
        <f>IF((AF6503-AE6503) &gt; 1,0,IF((AF6503-AE6503)&lt;0,AE6503-AF6503,AF6503-AE6503))</f>
        <v>0</v>
      </c>
      <c r="AH6503" s="137">
        <v>0.02</v>
      </c>
    </row>
    <row r="6504" spans="1:34" s="173" customFormat="1" x14ac:dyDescent="0.55000000000000004">
      <c r="A6504" s="122"/>
      <c r="B6504" s="123"/>
      <c r="C6504" s="123"/>
      <c r="D6504" s="135"/>
      <c r="E6504" s="123"/>
      <c r="F6504" s="123"/>
      <c r="G6504" s="123"/>
      <c r="H6504" s="123"/>
      <c r="I6504" s="136"/>
      <c r="J6504" s="123"/>
      <c r="K6504" s="137"/>
      <c r="L6504" s="137" t="s">
        <v>63</v>
      </c>
      <c r="M6504" s="137">
        <f>SUM(M6501:M6503)</f>
        <v>358900</v>
      </c>
      <c r="N6504" s="123"/>
      <c r="O6504" s="108"/>
      <c r="P6504" s="138"/>
      <c r="Q6504" s="108"/>
      <c r="R6504" s="108"/>
      <c r="S6504" s="139"/>
      <c r="T6504" s="123"/>
      <c r="U6504" s="123"/>
      <c r="V6504" s="123"/>
      <c r="W6504" s="137"/>
      <c r="X6504" s="136"/>
      <c r="Y6504" s="137"/>
      <c r="Z6504" s="137"/>
      <c r="AA6504" s="119"/>
      <c r="AB6504" s="119"/>
      <c r="AC6504" s="137"/>
      <c r="AD6504" s="137"/>
      <c r="AE6504" s="137">
        <f>SUM(AE6501:AE6503)</f>
        <v>2757691.2000000007</v>
      </c>
      <c r="AF6504" s="137"/>
      <c r="AG6504" s="137">
        <f>SUM(AG6501:AG6503)</f>
        <v>0</v>
      </c>
      <c r="AH6504" s="137"/>
    </row>
    <row r="6505" spans="1:34" s="173" customFormat="1" x14ac:dyDescent="0.55000000000000004">
      <c r="A6505" s="122" t="s">
        <v>1944</v>
      </c>
      <c r="B6505" s="123">
        <v>2783</v>
      </c>
      <c r="C6505" s="123">
        <v>6143</v>
      </c>
      <c r="D6505" s="135" t="s">
        <v>8897</v>
      </c>
      <c r="E6505" s="123" t="s">
        <v>37</v>
      </c>
      <c r="F6505" s="123">
        <v>5311</v>
      </c>
      <c r="G6505" s="123">
        <v>12</v>
      </c>
      <c r="H6505" s="123">
        <v>0</v>
      </c>
      <c r="I6505" s="136">
        <v>38</v>
      </c>
      <c r="J6505" s="123" t="s">
        <v>38</v>
      </c>
      <c r="K6505" s="137">
        <f>((G6505*400)+(H6505*100))+I6505</f>
        <v>4838</v>
      </c>
      <c r="L6505" s="137">
        <v>400</v>
      </c>
      <c r="M6505" s="137">
        <f>K6505*L6505</f>
        <v>1935200</v>
      </c>
      <c r="N6505" s="123"/>
      <c r="O6505" s="108"/>
      <c r="P6505" s="138"/>
      <c r="Q6505" s="108"/>
      <c r="R6505" s="108"/>
      <c r="S6505" s="139"/>
      <c r="T6505" s="123"/>
      <c r="U6505" s="123"/>
      <c r="V6505" s="123"/>
      <c r="W6505" s="137"/>
      <c r="X6505" s="136"/>
      <c r="Y6505" s="137"/>
      <c r="Z6505" s="137"/>
      <c r="AA6505" s="119"/>
      <c r="AB6505" s="119"/>
      <c r="AC6505" s="137"/>
      <c r="AD6505" s="137">
        <f>IF(AND(AC6505="",M6505=""),0,IF((AC6505=""),M6505,IF((M6505=""),AC6505,AC6505+M6505)))</f>
        <v>1935200</v>
      </c>
      <c r="AE6505" s="137">
        <f>IF( (X6505=""),AD6505*1,AD6505*(X6505/100) )</f>
        <v>1935200</v>
      </c>
      <c r="AF6505" s="137">
        <v>0</v>
      </c>
      <c r="AG6505" s="137">
        <f>IF((AF6505-AE6505) &gt; 1,0,IF((AF6505-AE6505)&lt;0,AE6505-AF6505,AF6505-AE6505))</f>
        <v>1935200</v>
      </c>
      <c r="AH6505" s="137">
        <v>0.01</v>
      </c>
    </row>
    <row r="6506" spans="1:34" s="173" customFormat="1" x14ac:dyDescent="0.55000000000000004">
      <c r="A6506" s="122"/>
      <c r="B6506" s="123"/>
      <c r="C6506" s="123"/>
      <c r="D6506" s="135"/>
      <c r="E6506" s="123"/>
      <c r="F6506" s="123"/>
      <c r="G6506" s="123"/>
      <c r="H6506" s="123"/>
      <c r="I6506" s="136"/>
      <c r="J6506" s="123"/>
      <c r="K6506" s="137"/>
      <c r="L6506" s="137" t="s">
        <v>63</v>
      </c>
      <c r="M6506" s="137">
        <f>SUM(M6505:M6505)</f>
        <v>1935200</v>
      </c>
      <c r="N6506" s="123"/>
      <c r="O6506" s="108"/>
      <c r="P6506" s="138"/>
      <c r="Q6506" s="108"/>
      <c r="R6506" s="108"/>
      <c r="S6506" s="139"/>
      <c r="T6506" s="123"/>
      <c r="U6506" s="123"/>
      <c r="V6506" s="123"/>
      <c r="W6506" s="137"/>
      <c r="X6506" s="136"/>
      <c r="Y6506" s="137"/>
      <c r="Z6506" s="137"/>
      <c r="AA6506" s="119"/>
      <c r="AB6506" s="119"/>
      <c r="AC6506" s="137"/>
      <c r="AD6506" s="137"/>
      <c r="AE6506" s="137">
        <f>SUM(AE6505:AE6505)</f>
        <v>1935200</v>
      </c>
      <c r="AF6506" s="137"/>
      <c r="AG6506" s="137">
        <f>SUM(AG6505:AG6505)</f>
        <v>1935200</v>
      </c>
      <c r="AH6506" s="137"/>
    </row>
    <row r="6507" spans="1:34" s="173" customFormat="1" x14ac:dyDescent="0.55000000000000004">
      <c r="A6507" s="122" t="s">
        <v>8898</v>
      </c>
      <c r="B6507" s="123">
        <v>2784</v>
      </c>
      <c r="C6507" s="123">
        <v>5791</v>
      </c>
      <c r="D6507" s="135" t="s">
        <v>8899</v>
      </c>
      <c r="E6507" s="123" t="s">
        <v>34</v>
      </c>
      <c r="F6507" s="123">
        <v>17692</v>
      </c>
      <c r="G6507" s="123">
        <v>0</v>
      </c>
      <c r="H6507" s="123">
        <v>0</v>
      </c>
      <c r="I6507" s="136">
        <v>96</v>
      </c>
      <c r="J6507" s="123" t="s">
        <v>35</v>
      </c>
      <c r="K6507" s="137">
        <f>((G6507*400)+(H6507*100))+I6507</f>
        <v>96</v>
      </c>
      <c r="L6507" s="137">
        <v>2425</v>
      </c>
      <c r="M6507" s="137">
        <f>K6507*L6507</f>
        <v>232800</v>
      </c>
      <c r="N6507" s="123">
        <v>1</v>
      </c>
      <c r="O6507" s="108" t="s">
        <v>8900</v>
      </c>
      <c r="P6507" s="138"/>
      <c r="Q6507" s="108" t="s">
        <v>8901</v>
      </c>
      <c r="R6507" s="108" t="s">
        <v>8902</v>
      </c>
      <c r="S6507" s="139"/>
      <c r="T6507" s="123" t="s">
        <v>55</v>
      </c>
      <c r="U6507" s="123" t="s">
        <v>45</v>
      </c>
      <c r="V6507" s="123" t="s">
        <v>52</v>
      </c>
      <c r="W6507" s="137">
        <v>26.4</v>
      </c>
      <c r="X6507" s="136">
        <v>20.88</v>
      </c>
      <c r="Y6507" s="137">
        <v>0</v>
      </c>
      <c r="Z6507" s="137">
        <f>W6507*Y6507</f>
        <v>0</v>
      </c>
      <c r="AA6507" s="119">
        <v>6</v>
      </c>
      <c r="AB6507" s="119">
        <v>6</v>
      </c>
      <c r="AC6507" s="137">
        <f>(Z6507*(100-AB6507))/100</f>
        <v>0</v>
      </c>
      <c r="AD6507" s="137">
        <f>IF(AND(AC6507="",M6507=""),0,IF((AC6507=""),M6507, IF( (M6507=""),AC6507,SUM(AC6507:AC6509)+M6507)))</f>
        <v>867617.25</v>
      </c>
      <c r="AE6507" s="137">
        <f>IF( (X6507=""),AD6507*1,AD6507*(X6507/100) )</f>
        <v>181158.48179999998</v>
      </c>
      <c r="AF6507" s="137">
        <v>10000000</v>
      </c>
      <c r="AG6507" s="137">
        <f>IF((AF6507-AE6507) &gt; 1,0,IF((AF6507-AE6507)&lt;0,AE6507-AF6507,AF6507-AE6507))</f>
        <v>0</v>
      </c>
      <c r="AH6507" s="137">
        <v>0.02</v>
      </c>
    </row>
    <row r="6508" spans="1:34" s="173" customFormat="1" x14ac:dyDescent="0.55000000000000004">
      <c r="A6508" s="122"/>
      <c r="B6508" s="123"/>
      <c r="C6508" s="123"/>
      <c r="D6508" s="135"/>
      <c r="E6508" s="123"/>
      <c r="F6508" s="123"/>
      <c r="G6508" s="123"/>
      <c r="H6508" s="123"/>
      <c r="I6508" s="136"/>
      <c r="J6508" s="123"/>
      <c r="K6508" s="137"/>
      <c r="L6508" s="137"/>
      <c r="M6508" s="137"/>
      <c r="N6508" s="123">
        <v>2</v>
      </c>
      <c r="O6508" s="108" t="s">
        <v>8900</v>
      </c>
      <c r="P6508" s="138"/>
      <c r="Q6508" s="108" t="s">
        <v>8901</v>
      </c>
      <c r="R6508" s="108" t="s">
        <v>8902</v>
      </c>
      <c r="S6508" s="139" t="s">
        <v>8903</v>
      </c>
      <c r="T6508" s="123" t="s">
        <v>51</v>
      </c>
      <c r="U6508" s="123" t="s">
        <v>45</v>
      </c>
      <c r="V6508" s="123" t="s">
        <v>52</v>
      </c>
      <c r="W6508" s="137">
        <v>100.05</v>
      </c>
      <c r="X6508" s="136">
        <v>79.12</v>
      </c>
      <c r="Y6508" s="137">
        <v>6750</v>
      </c>
      <c r="Z6508" s="137">
        <f>W6508*Y6508</f>
        <v>675337.5</v>
      </c>
      <c r="AA6508" s="119">
        <v>6</v>
      </c>
      <c r="AB6508" s="119">
        <v>6</v>
      </c>
      <c r="AC6508" s="137">
        <f>(Z6508*(100-AB6508))/100</f>
        <v>634817.25</v>
      </c>
      <c r="AD6508" s="137">
        <f>IF(AND(AC6508="",M6507=""),0,IF((AC6508=""),M6507, IF( (M6507=""),AC6508,SUM(AC6507:AC6509)+M6507)))</f>
        <v>867617.25</v>
      </c>
      <c r="AE6508" s="137">
        <f>IF( (X6508=""),AD6508*1,AD6508*(X6508/100) )</f>
        <v>686458.76820000005</v>
      </c>
      <c r="AF6508" s="137">
        <v>10000000</v>
      </c>
      <c r="AG6508" s="137">
        <f>IF((AF6508-AE6508) &gt; 1,0,IF((AF6508-AE6508)&lt;0,AE6508-AF6508,AF6508-AE6508))</f>
        <v>0</v>
      </c>
      <c r="AH6508" s="137">
        <v>0.02</v>
      </c>
    </row>
    <row r="6509" spans="1:34" s="173" customFormat="1" x14ac:dyDescent="0.55000000000000004">
      <c r="A6509" s="122"/>
      <c r="B6509" s="123"/>
      <c r="C6509" s="123"/>
      <c r="D6509" s="135"/>
      <c r="E6509" s="123"/>
      <c r="F6509" s="123"/>
      <c r="G6509" s="123"/>
      <c r="H6509" s="123"/>
      <c r="I6509" s="136"/>
      <c r="J6509" s="123"/>
      <c r="K6509" s="137"/>
      <c r="L6509" s="137" t="s">
        <v>63</v>
      </c>
      <c r="M6509" s="137">
        <f>SUM(M6507:M6508)</f>
        <v>232800</v>
      </c>
      <c r="N6509" s="123"/>
      <c r="O6509" s="108"/>
      <c r="P6509" s="138"/>
      <c r="Q6509" s="108"/>
      <c r="R6509" s="108"/>
      <c r="S6509" s="139"/>
      <c r="T6509" s="123"/>
      <c r="U6509" s="123"/>
      <c r="V6509" s="123"/>
      <c r="W6509" s="137"/>
      <c r="X6509" s="136"/>
      <c r="Y6509" s="137"/>
      <c r="Z6509" s="137"/>
      <c r="AA6509" s="119"/>
      <c r="AB6509" s="119"/>
      <c r="AC6509" s="137"/>
      <c r="AD6509" s="137"/>
      <c r="AE6509" s="137">
        <f>SUM(AE6507:AE6508)</f>
        <v>867617.25</v>
      </c>
      <c r="AF6509" s="137"/>
      <c r="AG6509" s="137">
        <f>SUM(AG6507:AG6508)</f>
        <v>0</v>
      </c>
      <c r="AH6509" s="137"/>
    </row>
    <row r="6510" spans="1:34" s="173" customFormat="1" x14ac:dyDescent="0.55000000000000004">
      <c r="A6510" s="122" t="s">
        <v>8904</v>
      </c>
      <c r="B6510" s="123">
        <v>2785</v>
      </c>
      <c r="C6510" s="123">
        <v>6142</v>
      </c>
      <c r="D6510" s="135" t="s">
        <v>8905</v>
      </c>
      <c r="E6510" s="123" t="s">
        <v>37</v>
      </c>
      <c r="F6510" s="123">
        <v>5309</v>
      </c>
      <c r="G6510" s="123">
        <v>13</v>
      </c>
      <c r="H6510" s="123">
        <v>0</v>
      </c>
      <c r="I6510" s="136">
        <v>37</v>
      </c>
      <c r="J6510" s="123" t="s">
        <v>38</v>
      </c>
      <c r="K6510" s="137">
        <f>((G6510*400)+(H6510*100))+I6510</f>
        <v>5237</v>
      </c>
      <c r="L6510" s="137">
        <v>400</v>
      </c>
      <c r="M6510" s="137">
        <f>K6510*L6510</f>
        <v>2094800</v>
      </c>
      <c r="N6510" s="123"/>
      <c r="O6510" s="108"/>
      <c r="P6510" s="138"/>
      <c r="Q6510" s="108"/>
      <c r="R6510" s="108"/>
      <c r="S6510" s="139"/>
      <c r="T6510" s="123"/>
      <c r="U6510" s="123"/>
      <c r="V6510" s="123"/>
      <c r="W6510" s="137"/>
      <c r="X6510" s="136"/>
      <c r="Y6510" s="137"/>
      <c r="Z6510" s="137"/>
      <c r="AA6510" s="119"/>
      <c r="AB6510" s="119"/>
      <c r="AC6510" s="137"/>
      <c r="AD6510" s="137">
        <f>IF(AND(AC6510="",M6510=""),0,IF((AC6510=""),M6510,IF((M6510=""),AC6510,AC6510+M6510)))</f>
        <v>2094800</v>
      </c>
      <c r="AE6510" s="137">
        <f>IF( (X6510=""),AD6510*1,AD6510*(X6510/100) )</f>
        <v>2094800</v>
      </c>
      <c r="AF6510" s="137">
        <v>0</v>
      </c>
      <c r="AG6510" s="137">
        <f>IF((AF6510-AE6510) &gt; 1,0,IF((AF6510-AE6510)&lt;0,AE6510-AF6510,AF6510-AE6510))</f>
        <v>2094800</v>
      </c>
      <c r="AH6510" s="137">
        <v>0.01</v>
      </c>
    </row>
    <row r="6511" spans="1:34" s="173" customFormat="1" x14ac:dyDescent="0.55000000000000004">
      <c r="A6511" s="122"/>
      <c r="B6511" s="123"/>
      <c r="C6511" s="123"/>
      <c r="D6511" s="135"/>
      <c r="E6511" s="123"/>
      <c r="F6511" s="123"/>
      <c r="G6511" s="123"/>
      <c r="H6511" s="123"/>
      <c r="I6511" s="136"/>
      <c r="J6511" s="123"/>
      <c r="K6511" s="137"/>
      <c r="L6511" s="137" t="s">
        <v>63</v>
      </c>
      <c r="M6511" s="137">
        <f>SUM(M6510:M6510)</f>
        <v>2094800</v>
      </c>
      <c r="N6511" s="123"/>
      <c r="O6511" s="108"/>
      <c r="P6511" s="138"/>
      <c r="Q6511" s="108"/>
      <c r="R6511" s="108"/>
      <c r="S6511" s="139"/>
      <c r="T6511" s="123"/>
      <c r="U6511" s="123"/>
      <c r="V6511" s="123"/>
      <c r="W6511" s="137"/>
      <c r="X6511" s="136"/>
      <c r="Y6511" s="137"/>
      <c r="Z6511" s="137"/>
      <c r="AA6511" s="119"/>
      <c r="AB6511" s="119"/>
      <c r="AC6511" s="137"/>
      <c r="AD6511" s="137"/>
      <c r="AE6511" s="137">
        <f>SUM(AE6510:AE6510)</f>
        <v>2094800</v>
      </c>
      <c r="AF6511" s="137"/>
      <c r="AG6511" s="137">
        <f>SUM(AG6510:AG6510)</f>
        <v>2094800</v>
      </c>
      <c r="AH6511" s="137"/>
    </row>
    <row r="6512" spans="1:34" s="99" customFormat="1" x14ac:dyDescent="0.55000000000000004">
      <c r="A6512" s="107" t="s">
        <v>15482</v>
      </c>
      <c r="B6512" s="161">
        <v>3111</v>
      </c>
      <c r="C6512" s="161">
        <v>10749</v>
      </c>
      <c r="D6512" s="162" t="s">
        <v>15483</v>
      </c>
      <c r="E6512" s="161" t="s">
        <v>34</v>
      </c>
      <c r="F6512" s="161">
        <v>25118</v>
      </c>
      <c r="G6512" s="161">
        <v>0</v>
      </c>
      <c r="H6512" s="161">
        <v>0</v>
      </c>
      <c r="I6512" s="163">
        <v>19</v>
      </c>
      <c r="J6512" s="161" t="s">
        <v>62</v>
      </c>
      <c r="K6512" s="121">
        <f>((G6512*400)+(H6512*100))+I6512</f>
        <v>19</v>
      </c>
      <c r="L6512" s="121">
        <v>14500</v>
      </c>
      <c r="M6512" s="121">
        <f>K6512*L6512</f>
        <v>275500</v>
      </c>
      <c r="N6512" s="161">
        <v>1</v>
      </c>
      <c r="O6512" s="164" t="s">
        <v>15480</v>
      </c>
      <c r="P6512" s="165"/>
      <c r="Q6512" s="164" t="s">
        <v>15481</v>
      </c>
      <c r="R6512" s="164" t="s">
        <v>15484</v>
      </c>
      <c r="S6512" s="166"/>
      <c r="T6512" s="161" t="s">
        <v>44</v>
      </c>
      <c r="U6512" s="123" t="s">
        <v>45</v>
      </c>
      <c r="V6512" s="123" t="s">
        <v>62</v>
      </c>
      <c r="W6512" s="137">
        <v>108</v>
      </c>
      <c r="X6512" s="136">
        <v>100</v>
      </c>
      <c r="Y6512" s="137">
        <v>7150</v>
      </c>
      <c r="Z6512" s="137">
        <f>W6512*Y6512</f>
        <v>772200</v>
      </c>
      <c r="AA6512" s="119">
        <v>8</v>
      </c>
      <c r="AB6512" s="119">
        <v>8</v>
      </c>
      <c r="AC6512" s="137">
        <f>(Z6512*(100-AB6512))/100</f>
        <v>710424</v>
      </c>
      <c r="AD6512" s="121">
        <f>IF(AND(AC6512="",M6512=""),0,IF((AC6512=""),M6512,IF((M6512=""),AC6512,AC6512+M6512)))</f>
        <v>985924</v>
      </c>
      <c r="AE6512" s="121">
        <f>IF( (X6512=""),AD6512*1,AD6512*(X6512/100) )</f>
        <v>985924</v>
      </c>
      <c r="AF6512" s="121">
        <v>0</v>
      </c>
      <c r="AG6512" s="121">
        <f>IF((AF6512-AE6512) &gt; 1,0,IF((AF6512-AE6512)&lt;0,AE6512-AF6512,AF6512-AE6512))</f>
        <v>985924</v>
      </c>
      <c r="AH6512" s="121">
        <v>0.3</v>
      </c>
    </row>
    <row r="6513" spans="1:34" s="99" customFormat="1" x14ac:dyDescent="0.55000000000000004">
      <c r="A6513" s="107"/>
      <c r="B6513" s="161"/>
      <c r="C6513" s="161"/>
      <c r="D6513" s="162"/>
      <c r="E6513" s="161"/>
      <c r="F6513" s="161"/>
      <c r="G6513" s="161"/>
      <c r="H6513" s="161"/>
      <c r="I6513" s="163"/>
      <c r="J6513" s="161"/>
      <c r="K6513" s="121"/>
      <c r="L6513" s="121" t="s">
        <v>63</v>
      </c>
      <c r="M6513" s="121">
        <f>SUM(M6512:M6512)</f>
        <v>275500</v>
      </c>
      <c r="N6513" s="161"/>
      <c r="O6513" s="164"/>
      <c r="P6513" s="165"/>
      <c r="Q6513" s="164"/>
      <c r="R6513" s="164"/>
      <c r="S6513" s="166"/>
      <c r="T6513" s="161"/>
      <c r="U6513" s="161"/>
      <c r="V6513" s="161"/>
      <c r="W6513" s="121"/>
      <c r="X6513" s="163"/>
      <c r="Y6513" s="121"/>
      <c r="Z6513" s="121"/>
      <c r="AA6513" s="167"/>
      <c r="AB6513" s="167"/>
      <c r="AC6513" s="121"/>
      <c r="AD6513" s="121"/>
      <c r="AE6513" s="121">
        <f>SUM(AE6512:AE6512)</f>
        <v>985924</v>
      </c>
      <c r="AF6513" s="121"/>
      <c r="AG6513" s="121">
        <f>SUM(AG6512:AG6512)</f>
        <v>985924</v>
      </c>
      <c r="AH6513" s="121"/>
    </row>
    <row r="6514" spans="1:34" s="173" customFormat="1" x14ac:dyDescent="0.55000000000000004">
      <c r="A6514" s="122" t="s">
        <v>8906</v>
      </c>
      <c r="B6514" s="123">
        <v>2786</v>
      </c>
      <c r="C6514" s="123">
        <v>9076</v>
      </c>
      <c r="D6514" s="135" t="s">
        <v>8907</v>
      </c>
      <c r="E6514" s="123" t="s">
        <v>34</v>
      </c>
      <c r="F6514" s="123">
        <v>11016</v>
      </c>
      <c r="G6514" s="123">
        <v>2</v>
      </c>
      <c r="H6514" s="123">
        <v>1</v>
      </c>
      <c r="I6514" s="136">
        <v>5</v>
      </c>
      <c r="J6514" s="123" t="s">
        <v>38</v>
      </c>
      <c r="K6514" s="137">
        <f>((G6514*400)+(H6514*100))+I6514</f>
        <v>905</v>
      </c>
      <c r="L6514" s="137">
        <v>675</v>
      </c>
      <c r="M6514" s="137">
        <f>K6514*L6514</f>
        <v>610875</v>
      </c>
      <c r="N6514" s="123"/>
      <c r="O6514" s="108"/>
      <c r="P6514" s="138"/>
      <c r="Q6514" s="108"/>
      <c r="R6514" s="108"/>
      <c r="S6514" s="139"/>
      <c r="T6514" s="123"/>
      <c r="U6514" s="123"/>
      <c r="V6514" s="123"/>
      <c r="W6514" s="137"/>
      <c r="X6514" s="136"/>
      <c r="Y6514" s="137"/>
      <c r="Z6514" s="137"/>
      <c r="AA6514" s="119"/>
      <c r="AB6514" s="119"/>
      <c r="AC6514" s="137"/>
      <c r="AD6514" s="137">
        <f>IF(AND(AC6514="",M6514=""),0,IF((AC6514=""),M6514,IF((M6514=""),AC6514,AC6514+M6514)))</f>
        <v>610875</v>
      </c>
      <c r="AE6514" s="137">
        <f>IF( (X6514=""),AD6514*1,AD6514*(X6514/100) )</f>
        <v>610875</v>
      </c>
      <c r="AF6514" s="137">
        <v>50000000</v>
      </c>
      <c r="AG6514" s="137">
        <f>IF((AF6514-AE6514) &gt; 1,0,IF((AF6514-AE6514)&lt;0,AE6514-AF6514,AF6514-AE6514))</f>
        <v>0</v>
      </c>
      <c r="AH6514" s="137">
        <v>0.01</v>
      </c>
    </row>
    <row r="6515" spans="1:34" s="173" customFormat="1" x14ac:dyDescent="0.55000000000000004">
      <c r="A6515" s="122"/>
      <c r="B6515" s="123"/>
      <c r="C6515" s="123"/>
      <c r="D6515" s="135"/>
      <c r="E6515" s="123"/>
      <c r="F6515" s="123"/>
      <c r="G6515" s="123"/>
      <c r="H6515" s="123"/>
      <c r="I6515" s="136"/>
      <c r="J6515" s="123"/>
      <c r="K6515" s="137"/>
      <c r="L6515" s="137" t="s">
        <v>63</v>
      </c>
      <c r="M6515" s="137">
        <f>SUM(M6514:M6514)</f>
        <v>610875</v>
      </c>
      <c r="N6515" s="123"/>
      <c r="O6515" s="108"/>
      <c r="P6515" s="138"/>
      <c r="Q6515" s="108"/>
      <c r="R6515" s="108"/>
      <c r="S6515" s="139"/>
      <c r="T6515" s="123"/>
      <c r="U6515" s="123"/>
      <c r="V6515" s="123"/>
      <c r="W6515" s="137"/>
      <c r="X6515" s="136"/>
      <c r="Y6515" s="137"/>
      <c r="Z6515" s="137"/>
      <c r="AA6515" s="119"/>
      <c r="AB6515" s="119"/>
      <c r="AC6515" s="137"/>
      <c r="AD6515" s="137"/>
      <c r="AE6515" s="137">
        <f>SUM(AE6514:AE6514)</f>
        <v>610875</v>
      </c>
      <c r="AF6515" s="137"/>
      <c r="AG6515" s="137">
        <f>SUM(AG6514:AG6514)</f>
        <v>0</v>
      </c>
      <c r="AH6515" s="137"/>
    </row>
    <row r="6516" spans="1:34" s="173" customFormat="1" x14ac:dyDescent="0.55000000000000004">
      <c r="A6516" s="122" t="s">
        <v>4433</v>
      </c>
      <c r="B6516" s="123">
        <v>2787</v>
      </c>
      <c r="C6516" s="123">
        <v>8689</v>
      </c>
      <c r="D6516" s="135" t="s">
        <v>8910</v>
      </c>
      <c r="E6516" s="123" t="s">
        <v>34</v>
      </c>
      <c r="F6516" s="123">
        <v>18429</v>
      </c>
      <c r="G6516" s="123">
        <v>0</v>
      </c>
      <c r="H6516" s="123">
        <v>0</v>
      </c>
      <c r="I6516" s="136">
        <v>71</v>
      </c>
      <c r="J6516" s="123" t="s">
        <v>35</v>
      </c>
      <c r="K6516" s="137">
        <f>((G6516*400)+(H6516*100))+I6516</f>
        <v>71</v>
      </c>
      <c r="L6516" s="137">
        <v>800</v>
      </c>
      <c r="M6516" s="137">
        <f>K6516*L6516</f>
        <v>56800</v>
      </c>
      <c r="N6516" s="123">
        <v>1</v>
      </c>
      <c r="O6516" s="108" t="s">
        <v>8908</v>
      </c>
      <c r="P6516" s="138">
        <v>3570700079629</v>
      </c>
      <c r="Q6516" s="108" t="s">
        <v>8909</v>
      </c>
      <c r="R6516" s="108" t="s">
        <v>8911</v>
      </c>
      <c r="S6516" s="139" t="s">
        <v>8912</v>
      </c>
      <c r="T6516" s="123" t="s">
        <v>51</v>
      </c>
      <c r="U6516" s="123" t="s">
        <v>227</v>
      </c>
      <c r="V6516" s="123" t="s">
        <v>52</v>
      </c>
      <c r="W6516" s="137">
        <v>262.08</v>
      </c>
      <c r="X6516" s="136">
        <v>100</v>
      </c>
      <c r="Y6516" s="137">
        <v>6750</v>
      </c>
      <c r="Z6516" s="137">
        <f>W6516*Y6516</f>
        <v>1769040</v>
      </c>
      <c r="AA6516" s="119">
        <v>11</v>
      </c>
      <c r="AB6516" s="119">
        <v>34</v>
      </c>
      <c r="AC6516" s="137">
        <f>(Z6516*(100-AB6516))/100</f>
        <v>1167566.3999999999</v>
      </c>
      <c r="AD6516" s="137">
        <f>IF(AND(AC6516="",M6516=""),0,IF((AC6516=""),M6516, IF( (M6516=""),AC6516,SUM(AC6516:AC6517)+M6516)))</f>
        <v>1224366.3999999999</v>
      </c>
      <c r="AE6516" s="137">
        <f>IF( (X6516=""),AD6516*1,AD6516*(X6516/100) )</f>
        <v>1224366.3999999999</v>
      </c>
      <c r="AF6516" s="137">
        <v>50000000</v>
      </c>
      <c r="AG6516" s="137">
        <f>IF((AF6516-AE6516) &gt; 1,0,IF((AF6516-AE6516)&lt;0,AE6516-AF6516,AF6516-AE6516))</f>
        <v>0</v>
      </c>
      <c r="AH6516" s="137">
        <v>0.02</v>
      </c>
    </row>
    <row r="6517" spans="1:34" s="173" customFormat="1" x14ac:dyDescent="0.55000000000000004">
      <c r="A6517" s="122"/>
      <c r="B6517" s="123"/>
      <c r="C6517" s="123"/>
      <c r="D6517" s="135"/>
      <c r="E6517" s="123"/>
      <c r="F6517" s="123"/>
      <c r="G6517" s="123"/>
      <c r="H6517" s="123"/>
      <c r="I6517" s="136"/>
      <c r="J6517" s="123"/>
      <c r="K6517" s="137"/>
      <c r="L6517" s="137" t="s">
        <v>63</v>
      </c>
      <c r="M6517" s="137">
        <f>SUM(M6516:M6516)</f>
        <v>56800</v>
      </c>
      <c r="N6517" s="123"/>
      <c r="O6517" s="108"/>
      <c r="P6517" s="138"/>
      <c r="Q6517" s="108"/>
      <c r="R6517" s="108"/>
      <c r="S6517" s="139"/>
      <c r="T6517" s="123"/>
      <c r="U6517" s="123"/>
      <c r="V6517" s="123"/>
      <c r="W6517" s="137"/>
      <c r="X6517" s="136"/>
      <c r="Y6517" s="137"/>
      <c r="Z6517" s="137"/>
      <c r="AA6517" s="119"/>
      <c r="AB6517" s="119"/>
      <c r="AC6517" s="137"/>
      <c r="AD6517" s="137"/>
      <c r="AE6517" s="137">
        <f>SUM(AE6516:AE6516)</f>
        <v>1224366.3999999999</v>
      </c>
      <c r="AF6517" s="137"/>
      <c r="AG6517" s="137">
        <f>SUM(AG6516:AG6516)</f>
        <v>0</v>
      </c>
      <c r="AH6517" s="137"/>
    </row>
    <row r="6518" spans="1:34" s="173" customFormat="1" x14ac:dyDescent="0.55000000000000004">
      <c r="A6518" s="122" t="s">
        <v>8913</v>
      </c>
      <c r="B6518" s="123">
        <v>2788</v>
      </c>
      <c r="C6518" s="123">
        <v>4871</v>
      </c>
      <c r="D6518" s="135" t="s">
        <v>8914</v>
      </c>
      <c r="E6518" s="123" t="s">
        <v>34</v>
      </c>
      <c r="F6518" s="123">
        <v>448</v>
      </c>
      <c r="G6518" s="123">
        <v>1</v>
      </c>
      <c r="H6518" s="123">
        <v>3</v>
      </c>
      <c r="I6518" s="136">
        <v>27</v>
      </c>
      <c r="J6518" s="123" t="s">
        <v>38</v>
      </c>
      <c r="K6518" s="137">
        <f>((G6518*400)+(H6518*100))+I6518</f>
        <v>727</v>
      </c>
      <c r="L6518" s="137">
        <v>625</v>
      </c>
      <c r="M6518" s="137">
        <f>K6518*L6518</f>
        <v>454375</v>
      </c>
      <c r="N6518" s="123"/>
      <c r="O6518" s="108"/>
      <c r="P6518" s="138"/>
      <c r="Q6518" s="108"/>
      <c r="R6518" s="108"/>
      <c r="S6518" s="139"/>
      <c r="T6518" s="123"/>
      <c r="U6518" s="123"/>
      <c r="V6518" s="123"/>
      <c r="W6518" s="137"/>
      <c r="X6518" s="136"/>
      <c r="Y6518" s="137"/>
      <c r="Z6518" s="137"/>
      <c r="AA6518" s="119"/>
      <c r="AB6518" s="119"/>
      <c r="AC6518" s="137"/>
      <c r="AD6518" s="137">
        <f>IF(AND(AC6518="",M6518=""),0,IF((AC6518=""),M6518,IF((M6518=""),AC6518,AC6518+M6518)))</f>
        <v>454375</v>
      </c>
      <c r="AE6518" s="137">
        <f>IF( (X6518=""),AD6518*1,AD6518*(X6518/100) )</f>
        <v>454375</v>
      </c>
      <c r="AF6518" s="137">
        <v>50000000</v>
      </c>
      <c r="AG6518" s="137">
        <f>IF((AF6518-AE6518) &gt; 1,0,IF((AF6518-AE6518)&lt;0,AE6518-AF6518,AF6518-AE6518))</f>
        <v>0</v>
      </c>
      <c r="AH6518" s="137">
        <v>0.01</v>
      </c>
    </row>
    <row r="6519" spans="1:34" s="173" customFormat="1" x14ac:dyDescent="0.55000000000000004">
      <c r="A6519" s="122"/>
      <c r="B6519" s="123"/>
      <c r="C6519" s="123"/>
      <c r="D6519" s="135"/>
      <c r="E6519" s="123"/>
      <c r="F6519" s="123"/>
      <c r="G6519" s="123"/>
      <c r="H6519" s="123"/>
      <c r="I6519" s="136"/>
      <c r="J6519" s="123"/>
      <c r="K6519" s="137"/>
      <c r="L6519" s="137" t="s">
        <v>63</v>
      </c>
      <c r="M6519" s="137">
        <f>SUM(M6518:M6518)</f>
        <v>454375</v>
      </c>
      <c r="N6519" s="123"/>
      <c r="O6519" s="108"/>
      <c r="P6519" s="138"/>
      <c r="Q6519" s="108"/>
      <c r="R6519" s="108"/>
      <c r="S6519" s="139"/>
      <c r="T6519" s="123"/>
      <c r="U6519" s="123"/>
      <c r="V6519" s="123"/>
      <c r="W6519" s="137"/>
      <c r="X6519" s="136"/>
      <c r="Y6519" s="137"/>
      <c r="Z6519" s="137"/>
      <c r="AA6519" s="119"/>
      <c r="AB6519" s="119"/>
      <c r="AC6519" s="137"/>
      <c r="AD6519" s="137"/>
      <c r="AE6519" s="137">
        <f>SUM(AE6518:AE6518)</f>
        <v>454375</v>
      </c>
      <c r="AF6519" s="137"/>
      <c r="AG6519" s="137">
        <f>SUM(AG6518:AG6518)</f>
        <v>0</v>
      </c>
      <c r="AH6519" s="137"/>
    </row>
    <row r="6520" spans="1:34" s="173" customFormat="1" x14ac:dyDescent="0.55000000000000004">
      <c r="A6520" s="122" t="s">
        <v>8917</v>
      </c>
      <c r="B6520" s="123">
        <v>2789</v>
      </c>
      <c r="C6520" s="123">
        <v>8510</v>
      </c>
      <c r="D6520" s="135" t="s">
        <v>8918</v>
      </c>
      <c r="E6520" s="123" t="s">
        <v>34</v>
      </c>
      <c r="F6520" s="123">
        <v>3798</v>
      </c>
      <c r="G6520" s="123">
        <v>0</v>
      </c>
      <c r="H6520" s="123">
        <v>1</v>
      </c>
      <c r="I6520" s="136">
        <v>86</v>
      </c>
      <c r="J6520" s="123" t="s">
        <v>35</v>
      </c>
      <c r="K6520" s="137">
        <f>((G6520*400)+(H6520*100))+I6520</f>
        <v>186</v>
      </c>
      <c r="L6520" s="137">
        <v>600</v>
      </c>
      <c r="M6520" s="137">
        <f>K6520*L6520</f>
        <v>111600</v>
      </c>
      <c r="N6520" s="123">
        <v>1</v>
      </c>
      <c r="O6520" s="108" t="s">
        <v>8919</v>
      </c>
      <c r="P6520" s="138">
        <v>3570800346751</v>
      </c>
      <c r="Q6520" s="108" t="s">
        <v>8920</v>
      </c>
      <c r="R6520" s="108" t="s">
        <v>8921</v>
      </c>
      <c r="S6520" s="139" t="s">
        <v>8922</v>
      </c>
      <c r="T6520" s="123" t="s">
        <v>51</v>
      </c>
      <c r="U6520" s="123" t="s">
        <v>45</v>
      </c>
      <c r="V6520" s="123" t="s">
        <v>52</v>
      </c>
      <c r="W6520" s="137">
        <v>217.6</v>
      </c>
      <c r="X6520" s="136">
        <v>48.27</v>
      </c>
      <c r="Y6520" s="137">
        <v>6750</v>
      </c>
      <c r="Z6520" s="137">
        <f t="shared" ref="Z6520:Z6525" si="638">W6520*Y6520</f>
        <v>1468800</v>
      </c>
      <c r="AA6520" s="119">
        <v>7</v>
      </c>
      <c r="AB6520" s="119">
        <v>7</v>
      </c>
      <c r="AC6520" s="137">
        <f t="shared" ref="AC6520:AC6525" si="639">(Z6520*(100-AB6520))/100</f>
        <v>1365984</v>
      </c>
      <c r="AD6520" s="137">
        <f>IF(AND(AC6520="",M6520=""),0,IF((AC6520=""),M6520, IF( (M6520=""),AC6520,SUM(AC6520:AC6529)+M6520)))</f>
        <v>2710007.28</v>
      </c>
      <c r="AE6520" s="137">
        <f t="shared" ref="AE6520:AE6525" si="640">IF( (X6520=""),AD6520*1,AD6520*(X6520/100) )</f>
        <v>1308120.5140559999</v>
      </c>
      <c r="AF6520" s="137">
        <v>10000000</v>
      </c>
      <c r="AG6520" s="137">
        <v>53869.32</v>
      </c>
      <c r="AH6520" s="137">
        <v>0.02</v>
      </c>
    </row>
    <row r="6521" spans="1:34" s="173" customFormat="1" x14ac:dyDescent="0.55000000000000004">
      <c r="A6521" s="122"/>
      <c r="B6521" s="123"/>
      <c r="C6521" s="123"/>
      <c r="D6521" s="135"/>
      <c r="E6521" s="123"/>
      <c r="F6521" s="123"/>
      <c r="G6521" s="123"/>
      <c r="H6521" s="123"/>
      <c r="I6521" s="136"/>
      <c r="J6521" s="123"/>
      <c r="K6521" s="137"/>
      <c r="L6521" s="137"/>
      <c r="M6521" s="137"/>
      <c r="N6521" s="123">
        <v>2</v>
      </c>
      <c r="O6521" s="108" t="s">
        <v>8919</v>
      </c>
      <c r="P6521" s="138">
        <v>3570800346751</v>
      </c>
      <c r="Q6521" s="108" t="s">
        <v>8920</v>
      </c>
      <c r="R6521" s="108" t="s">
        <v>8921</v>
      </c>
      <c r="S6521" s="139" t="s">
        <v>8923</v>
      </c>
      <c r="T6521" s="123" t="s">
        <v>51</v>
      </c>
      <c r="U6521" s="123" t="s">
        <v>227</v>
      </c>
      <c r="V6521" s="123" t="s">
        <v>52</v>
      </c>
      <c r="W6521" s="137">
        <v>168.96</v>
      </c>
      <c r="X6521" s="136">
        <v>37.479999999999997</v>
      </c>
      <c r="Y6521" s="137">
        <v>6750</v>
      </c>
      <c r="Z6521" s="137">
        <f t="shared" si="638"/>
        <v>1140480</v>
      </c>
      <c r="AA6521" s="119">
        <v>32</v>
      </c>
      <c r="AB6521" s="119">
        <v>85</v>
      </c>
      <c r="AC6521" s="137">
        <f t="shared" si="639"/>
        <v>171072</v>
      </c>
      <c r="AD6521" s="137">
        <f>IF(AND(AC6521="",M6520=""),0,IF((AC6521=""),M6520, IF( (M6520=""),AC6521,SUM(AC6520:AC6529)+M6520)))</f>
        <v>2710007.28</v>
      </c>
      <c r="AE6521" s="137">
        <f t="shared" si="640"/>
        <v>1015710.7285439998</v>
      </c>
      <c r="AF6521" s="137">
        <v>50000000</v>
      </c>
      <c r="AG6521" s="137">
        <f>IF((AF6521-AE6521) &gt; 1,0,IF((AF6521-AE6521)&lt;0,AE6521-AF6521,AF6521-AE6521))</f>
        <v>0</v>
      </c>
      <c r="AH6521" s="137">
        <v>0.02</v>
      </c>
    </row>
    <row r="6522" spans="1:34" s="173" customFormat="1" x14ac:dyDescent="0.55000000000000004">
      <c r="A6522" s="122"/>
      <c r="B6522" s="123"/>
      <c r="C6522" s="123"/>
      <c r="D6522" s="135"/>
      <c r="E6522" s="123"/>
      <c r="F6522" s="123"/>
      <c r="G6522" s="123"/>
      <c r="H6522" s="123"/>
      <c r="I6522" s="136"/>
      <c r="J6522" s="123"/>
      <c r="K6522" s="137"/>
      <c r="L6522" s="137"/>
      <c r="M6522" s="137"/>
      <c r="N6522" s="123">
        <v>3</v>
      </c>
      <c r="O6522" s="108" t="s">
        <v>8919</v>
      </c>
      <c r="P6522" s="138">
        <v>3570800346751</v>
      </c>
      <c r="Q6522" s="108" t="s">
        <v>8920</v>
      </c>
      <c r="R6522" s="108" t="s">
        <v>8921</v>
      </c>
      <c r="S6522" s="139" t="s">
        <v>8924</v>
      </c>
      <c r="T6522" s="123" t="s">
        <v>55</v>
      </c>
      <c r="U6522" s="123" t="s">
        <v>74</v>
      </c>
      <c r="V6522" s="123" t="s">
        <v>52</v>
      </c>
      <c r="W6522" s="137">
        <v>48.51</v>
      </c>
      <c r="X6522" s="136">
        <v>10.76</v>
      </c>
      <c r="Y6522" s="137">
        <v>2650</v>
      </c>
      <c r="Z6522" s="137">
        <f t="shared" si="638"/>
        <v>128551.5</v>
      </c>
      <c r="AA6522" s="119">
        <v>22</v>
      </c>
      <c r="AB6522" s="119">
        <v>93</v>
      </c>
      <c r="AC6522" s="137">
        <f t="shared" si="639"/>
        <v>8998.6049999999996</v>
      </c>
      <c r="AD6522" s="137">
        <f>IF(AND(AC6522="",M6520=""),0,IF((AC6522=""),M6520, IF( (M6520=""),AC6522,SUM(AC6520:AC6529)+M6520)))</f>
        <v>2710007.28</v>
      </c>
      <c r="AE6522" s="137">
        <f t="shared" si="640"/>
        <v>291596.78332799999</v>
      </c>
      <c r="AF6522" s="137">
        <v>10000000</v>
      </c>
      <c r="AG6522" s="137">
        <v>12008.16</v>
      </c>
      <c r="AH6522" s="137">
        <v>0.02</v>
      </c>
    </row>
    <row r="6523" spans="1:34" s="173" customFormat="1" x14ac:dyDescent="0.55000000000000004">
      <c r="A6523" s="122"/>
      <c r="B6523" s="123"/>
      <c r="C6523" s="123"/>
      <c r="D6523" s="135"/>
      <c r="E6523" s="123"/>
      <c r="F6523" s="123"/>
      <c r="G6523" s="123"/>
      <c r="H6523" s="123"/>
      <c r="I6523" s="136"/>
      <c r="J6523" s="123"/>
      <c r="K6523" s="137"/>
      <c r="L6523" s="137"/>
      <c r="M6523" s="137"/>
      <c r="N6523" s="123">
        <v>4</v>
      </c>
      <c r="O6523" s="108" t="s">
        <v>8919</v>
      </c>
      <c r="P6523" s="138">
        <v>3570800346751</v>
      </c>
      <c r="Q6523" s="108" t="s">
        <v>8920</v>
      </c>
      <c r="R6523" s="108" t="s">
        <v>8921</v>
      </c>
      <c r="S6523" s="139" t="s">
        <v>8925</v>
      </c>
      <c r="T6523" s="123" t="s">
        <v>51</v>
      </c>
      <c r="U6523" s="123" t="s">
        <v>74</v>
      </c>
      <c r="V6523" s="123" t="s">
        <v>52</v>
      </c>
      <c r="W6523" s="137">
        <v>15.75</v>
      </c>
      <c r="X6523" s="136">
        <v>3.49</v>
      </c>
      <c r="Y6523" s="137">
        <v>6750</v>
      </c>
      <c r="Z6523" s="137">
        <f t="shared" si="638"/>
        <v>106312.5</v>
      </c>
      <c r="AA6523" s="119">
        <v>22</v>
      </c>
      <c r="AB6523" s="119">
        <v>93</v>
      </c>
      <c r="AC6523" s="137">
        <f t="shared" si="639"/>
        <v>7441.875</v>
      </c>
      <c r="AD6523" s="137">
        <f>IF(AND(AC6523="",M6520=""),0,IF((AC6523=""),M6520, IF( (M6520=""),AC6523,SUM(AC6520:AC6529)+M6520)))</f>
        <v>2710007.28</v>
      </c>
      <c r="AE6523" s="137">
        <f t="shared" si="640"/>
        <v>94579.254071999996</v>
      </c>
      <c r="AF6523" s="137">
        <v>10000000</v>
      </c>
      <c r="AG6523" s="137">
        <v>3894.84</v>
      </c>
      <c r="AH6523" s="137">
        <v>0.02</v>
      </c>
    </row>
    <row r="6524" spans="1:34" s="99" customFormat="1" x14ac:dyDescent="0.55000000000000004">
      <c r="A6524" s="107" t="s">
        <v>15278</v>
      </c>
      <c r="B6524" s="102">
        <v>2790</v>
      </c>
      <c r="C6524" s="102">
        <v>8631</v>
      </c>
      <c r="D6524" s="90" t="s">
        <v>8934</v>
      </c>
      <c r="E6524" s="102" t="s">
        <v>34</v>
      </c>
      <c r="F6524" s="102">
        <v>11416</v>
      </c>
      <c r="G6524" s="102">
        <v>0</v>
      </c>
      <c r="H6524" s="102">
        <v>0</v>
      </c>
      <c r="I6524" s="98">
        <v>62</v>
      </c>
      <c r="J6524" s="102" t="s">
        <v>35</v>
      </c>
      <c r="K6524" s="94">
        <f>((G6524*400)+(H6524*100))+I6524</f>
        <v>62</v>
      </c>
      <c r="L6524" s="94">
        <v>1350</v>
      </c>
      <c r="M6524" s="94">
        <f>K6524*L6524</f>
        <v>83700</v>
      </c>
      <c r="N6524" s="102">
        <v>1</v>
      </c>
      <c r="O6524" s="111" t="s">
        <v>8915</v>
      </c>
      <c r="P6524" s="96">
        <v>3570800346769</v>
      </c>
      <c r="Q6524" s="111" t="s">
        <v>8916</v>
      </c>
      <c r="R6524" s="111" t="s">
        <v>8921</v>
      </c>
      <c r="S6524" s="97" t="s">
        <v>8935</v>
      </c>
      <c r="T6524" s="102" t="s">
        <v>51</v>
      </c>
      <c r="U6524" s="102" t="s">
        <v>45</v>
      </c>
      <c r="V6524" s="102" t="s">
        <v>52</v>
      </c>
      <c r="W6524" s="94">
        <v>160</v>
      </c>
      <c r="X6524" s="98">
        <v>95.69</v>
      </c>
      <c r="Y6524" s="94">
        <v>6750</v>
      </c>
      <c r="Z6524" s="94">
        <f t="shared" si="638"/>
        <v>1080000</v>
      </c>
      <c r="AA6524" s="89">
        <v>7</v>
      </c>
      <c r="AB6524" s="89">
        <v>7</v>
      </c>
      <c r="AC6524" s="94">
        <f t="shared" si="639"/>
        <v>1004400</v>
      </c>
      <c r="AD6524" s="94">
        <f>IF(AND(AC6524="",M6524=""),0,IF((AC6524=""),M6524, IF( (M6524=""),AC6524,SUM(AC6524:AC6527)+M6524)))</f>
        <v>1128610.8</v>
      </c>
      <c r="AE6524" s="94">
        <f t="shared" si="640"/>
        <v>1079967.6745200001</v>
      </c>
      <c r="AF6524" s="137">
        <v>10000000</v>
      </c>
      <c r="AG6524" s="94">
        <v>83700</v>
      </c>
      <c r="AH6524" s="94">
        <v>0.02</v>
      </c>
    </row>
    <row r="6525" spans="1:34" s="99" customFormat="1" x14ac:dyDescent="0.55000000000000004">
      <c r="A6525" s="107"/>
      <c r="B6525" s="102"/>
      <c r="C6525" s="102"/>
      <c r="D6525" s="90"/>
      <c r="E6525" s="102"/>
      <c r="F6525" s="102"/>
      <c r="G6525" s="102"/>
      <c r="H6525" s="102"/>
      <c r="I6525" s="98"/>
      <c r="J6525" s="102"/>
      <c r="K6525" s="94"/>
      <c r="L6525" s="94"/>
      <c r="M6525" s="94"/>
      <c r="N6525" s="102">
        <v>2</v>
      </c>
      <c r="O6525" s="111" t="s">
        <v>8915</v>
      </c>
      <c r="P6525" s="96">
        <v>3570800346769</v>
      </c>
      <c r="Q6525" s="111" t="s">
        <v>8916</v>
      </c>
      <c r="R6525" s="111" t="s">
        <v>8921</v>
      </c>
      <c r="S6525" s="97" t="s">
        <v>8936</v>
      </c>
      <c r="T6525" s="102" t="s">
        <v>439</v>
      </c>
      <c r="U6525" s="102" t="s">
        <v>45</v>
      </c>
      <c r="V6525" s="102" t="s">
        <v>52</v>
      </c>
      <c r="W6525" s="94">
        <v>7.2</v>
      </c>
      <c r="X6525" s="98">
        <v>4.3099999999999996</v>
      </c>
      <c r="Y6525" s="94">
        <v>6050</v>
      </c>
      <c r="Z6525" s="94">
        <f t="shared" si="638"/>
        <v>43560</v>
      </c>
      <c r="AA6525" s="89">
        <v>7</v>
      </c>
      <c r="AB6525" s="89">
        <v>7</v>
      </c>
      <c r="AC6525" s="94">
        <f t="shared" si="639"/>
        <v>40510.800000000003</v>
      </c>
      <c r="AD6525" s="94">
        <f>IF(AND(AC6525="",M6524=""),0,IF((AC6525=""),M6524, IF( (M6524=""),AC6525,SUM(AC6524:AC6527)+M6524)))</f>
        <v>1128610.8</v>
      </c>
      <c r="AE6525" s="94">
        <f t="shared" si="640"/>
        <v>48643.125480000002</v>
      </c>
      <c r="AF6525" s="137">
        <v>10000000</v>
      </c>
      <c r="AG6525" s="94">
        <f>IF((AF6525-AE6525) &gt; 1,0,IF((AF6525-AE6525)&lt;0,AE6525-AF6525,AF6525-AE6525))</f>
        <v>0</v>
      </c>
      <c r="AH6525" s="94">
        <v>0.02</v>
      </c>
    </row>
    <row r="6526" spans="1:34" s="173" customFormat="1" x14ac:dyDescent="0.55000000000000004">
      <c r="A6526" s="122"/>
      <c r="B6526" s="123"/>
      <c r="C6526" s="123"/>
      <c r="D6526" s="135"/>
      <c r="E6526" s="123"/>
      <c r="F6526" s="123"/>
      <c r="G6526" s="123"/>
      <c r="H6526" s="123"/>
      <c r="I6526" s="136"/>
      <c r="J6526" s="123"/>
      <c r="K6526" s="137"/>
      <c r="L6526" s="137" t="s">
        <v>63</v>
      </c>
      <c r="M6526" s="137">
        <f>SUM(M6520:M6525)</f>
        <v>195300</v>
      </c>
      <c r="N6526" s="123"/>
      <c r="O6526" s="108"/>
      <c r="P6526" s="138"/>
      <c r="Q6526" s="108"/>
      <c r="R6526" s="108"/>
      <c r="S6526" s="139"/>
      <c r="T6526" s="123"/>
      <c r="U6526" s="123"/>
      <c r="V6526" s="123"/>
      <c r="W6526" s="137"/>
      <c r="X6526" s="136"/>
      <c r="Y6526" s="137"/>
      <c r="Z6526" s="137"/>
      <c r="AA6526" s="119"/>
      <c r="AB6526" s="119"/>
      <c r="AC6526" s="137"/>
      <c r="AD6526" s="137"/>
      <c r="AE6526" s="137">
        <f>SUM(AE6520:AE6525)</f>
        <v>3838618.0799999991</v>
      </c>
      <c r="AF6526" s="137"/>
      <c r="AG6526" s="137">
        <f>SUM(AG6520:AG6525)</f>
        <v>153472.32000000001</v>
      </c>
      <c r="AH6526" s="137"/>
    </row>
    <row r="6527" spans="1:34" s="173" customFormat="1" x14ac:dyDescent="0.55000000000000004">
      <c r="A6527" s="122" t="s">
        <v>8928</v>
      </c>
      <c r="B6527" s="123">
        <v>2791</v>
      </c>
      <c r="C6527" s="123">
        <v>6318</v>
      </c>
      <c r="D6527" s="135" t="s">
        <v>8929</v>
      </c>
      <c r="E6527" s="123" t="s">
        <v>37</v>
      </c>
      <c r="F6527" s="123">
        <v>5520</v>
      </c>
      <c r="G6527" s="123">
        <v>2</v>
      </c>
      <c r="H6527" s="123">
        <v>0</v>
      </c>
      <c r="I6527" s="136">
        <v>2</v>
      </c>
      <c r="J6527" s="123" t="s">
        <v>38</v>
      </c>
      <c r="K6527" s="137">
        <f>((G6527*400)+(H6527*100))+I6527</f>
        <v>802</v>
      </c>
      <c r="L6527" s="137">
        <v>400</v>
      </c>
      <c r="M6527" s="137">
        <f>K6527*L6527</f>
        <v>320800</v>
      </c>
      <c r="N6527" s="123"/>
      <c r="O6527" s="108"/>
      <c r="P6527" s="138"/>
      <c r="Q6527" s="108"/>
      <c r="R6527" s="108"/>
      <c r="S6527" s="139"/>
      <c r="T6527" s="123"/>
      <c r="U6527" s="123"/>
      <c r="V6527" s="123"/>
      <c r="W6527" s="137"/>
      <c r="X6527" s="136"/>
      <c r="Y6527" s="137"/>
      <c r="Z6527" s="137"/>
      <c r="AA6527" s="119"/>
      <c r="AB6527" s="119"/>
      <c r="AC6527" s="137"/>
      <c r="AD6527" s="137">
        <f>IF(AND(AC6527="",M6527=""),0,IF((AC6527=""),M6527,IF((M6527=""),AC6527,AC6527+M6527)))</f>
        <v>320800</v>
      </c>
      <c r="AE6527" s="137">
        <f>IF( (X6527=""),AD6527*1,AD6527*(X6527/100) )</f>
        <v>320800</v>
      </c>
      <c r="AF6527" s="137">
        <v>0</v>
      </c>
      <c r="AG6527" s="137">
        <f>IF((AF6527-AE6527) &gt; 1,0,IF((AF6527-AE6527)&lt;0,AE6527-AF6527,AF6527-AE6527))</f>
        <v>320800</v>
      </c>
      <c r="AH6527" s="137">
        <v>0.01</v>
      </c>
    </row>
    <row r="6528" spans="1:34" s="173" customFormat="1" x14ac:dyDescent="0.55000000000000004">
      <c r="A6528" s="122"/>
      <c r="B6528" s="123"/>
      <c r="C6528" s="123"/>
      <c r="D6528" s="135"/>
      <c r="E6528" s="123"/>
      <c r="F6528" s="123"/>
      <c r="G6528" s="123"/>
      <c r="H6528" s="123"/>
      <c r="I6528" s="136"/>
      <c r="J6528" s="123"/>
      <c r="K6528" s="137"/>
      <c r="L6528" s="137" t="s">
        <v>63</v>
      </c>
      <c r="M6528" s="137">
        <f>SUM(M6527:M6527)</f>
        <v>320800</v>
      </c>
      <c r="N6528" s="123"/>
      <c r="O6528" s="108"/>
      <c r="P6528" s="138"/>
      <c r="Q6528" s="108"/>
      <c r="R6528" s="108"/>
      <c r="S6528" s="139"/>
      <c r="T6528" s="123"/>
      <c r="U6528" s="123"/>
      <c r="V6528" s="123"/>
      <c r="W6528" s="137"/>
      <c r="X6528" s="136"/>
      <c r="Y6528" s="137"/>
      <c r="Z6528" s="137"/>
      <c r="AA6528" s="119"/>
      <c r="AB6528" s="119"/>
      <c r="AC6528" s="137"/>
      <c r="AD6528" s="137"/>
      <c r="AE6528" s="137">
        <f>SUM(AE6527:AE6527)</f>
        <v>320800</v>
      </c>
      <c r="AF6528" s="137"/>
      <c r="AG6528" s="137">
        <f>SUM(AG6527:AG6527)</f>
        <v>320800</v>
      </c>
      <c r="AH6528" s="137"/>
    </row>
    <row r="6529" spans="1:34" s="217" customFormat="1" x14ac:dyDescent="0.55000000000000004">
      <c r="A6529" s="108" t="s">
        <v>8930</v>
      </c>
      <c r="B6529" s="123">
        <v>2792</v>
      </c>
      <c r="C6529" s="123">
        <v>8109</v>
      </c>
      <c r="D6529" s="135" t="s">
        <v>8931</v>
      </c>
      <c r="E6529" s="123" t="s">
        <v>34</v>
      </c>
      <c r="F6529" s="123">
        <v>6975</v>
      </c>
      <c r="G6529" s="123">
        <v>2</v>
      </c>
      <c r="H6529" s="123">
        <v>3</v>
      </c>
      <c r="I6529" s="136">
        <v>17</v>
      </c>
      <c r="J6529" s="123" t="s">
        <v>62</v>
      </c>
      <c r="K6529" s="137">
        <f>((G6529*400)+(H6529*100))+I6529</f>
        <v>1117</v>
      </c>
      <c r="L6529" s="137">
        <v>5750</v>
      </c>
      <c r="M6529" s="137">
        <f>K6529*L6529</f>
        <v>6422750</v>
      </c>
      <c r="N6529" s="123"/>
      <c r="O6529" s="108"/>
      <c r="P6529" s="138"/>
      <c r="Q6529" s="108"/>
      <c r="R6529" s="108"/>
      <c r="S6529" s="139"/>
      <c r="T6529" s="123"/>
      <c r="U6529" s="123"/>
      <c r="V6529" s="123"/>
      <c r="W6529" s="137"/>
      <c r="X6529" s="136"/>
      <c r="Y6529" s="137"/>
      <c r="Z6529" s="137"/>
      <c r="AA6529" s="119"/>
      <c r="AB6529" s="119"/>
      <c r="AC6529" s="137"/>
      <c r="AD6529" s="137">
        <f>IF(AND(AC6529="",M6529=""),0,IF((AC6529=""),M6529,IF((M6529=""),AC6529,AC6529+M6529)))</f>
        <v>6422750</v>
      </c>
      <c r="AE6529" s="137">
        <f>IF( (X6529=""),AD6529*1,AD6529*(X6529/100) )</f>
        <v>6422750</v>
      </c>
      <c r="AF6529" s="137">
        <v>0</v>
      </c>
      <c r="AG6529" s="137">
        <f>IF((AF6529-AE6529) &gt; 1,0,IF((AF6529-AE6529)&lt;0,AE6529-AF6529,AF6529-AE6529))</f>
        <v>6422750</v>
      </c>
      <c r="AH6529" s="137">
        <v>0.3</v>
      </c>
    </row>
    <row r="6530" spans="1:34" s="217" customFormat="1" x14ac:dyDescent="0.55000000000000004">
      <c r="A6530" s="108"/>
      <c r="B6530" s="123"/>
      <c r="C6530" s="123"/>
      <c r="D6530" s="135"/>
      <c r="E6530" s="123"/>
      <c r="F6530" s="123"/>
      <c r="G6530" s="123"/>
      <c r="H6530" s="123"/>
      <c r="I6530" s="136"/>
      <c r="J6530" s="123"/>
      <c r="K6530" s="137"/>
      <c r="L6530" s="137" t="s">
        <v>63</v>
      </c>
      <c r="M6530" s="137">
        <f>SUM(M6529:M6529)</f>
        <v>6422750</v>
      </c>
      <c r="N6530" s="123"/>
      <c r="O6530" s="108"/>
      <c r="P6530" s="138"/>
      <c r="Q6530" s="108"/>
      <c r="R6530" s="108"/>
      <c r="S6530" s="139"/>
      <c r="T6530" s="123"/>
      <c r="U6530" s="123"/>
      <c r="V6530" s="123"/>
      <c r="W6530" s="137"/>
      <c r="X6530" s="136"/>
      <c r="Y6530" s="137"/>
      <c r="Z6530" s="137"/>
      <c r="AA6530" s="119"/>
      <c r="AB6530" s="119"/>
      <c r="AC6530" s="137"/>
      <c r="AD6530" s="137">
        <f>SUM(AD6529:AD6529)</f>
        <v>6422750</v>
      </c>
      <c r="AE6530" s="137">
        <f>SUM(AE6529:AE6529)</f>
        <v>6422750</v>
      </c>
      <c r="AF6530" s="137"/>
      <c r="AG6530" s="137">
        <f>SUM(AG6529:AG6529)</f>
        <v>6422750</v>
      </c>
      <c r="AH6530" s="137"/>
    </row>
    <row r="6531" spans="1:34" s="173" customFormat="1" x14ac:dyDescent="0.55000000000000004">
      <c r="A6531" s="122" t="s">
        <v>8932</v>
      </c>
      <c r="B6531" s="123">
        <v>2793</v>
      </c>
      <c r="C6531" s="123">
        <v>10204</v>
      </c>
      <c r="D6531" s="135" t="s">
        <v>8933</v>
      </c>
      <c r="E6531" s="123" t="s">
        <v>34</v>
      </c>
      <c r="F6531" s="123">
        <v>8890</v>
      </c>
      <c r="G6531" s="123">
        <v>16</v>
      </c>
      <c r="H6531" s="123">
        <v>1</v>
      </c>
      <c r="I6531" s="136">
        <v>65</v>
      </c>
      <c r="J6531" s="123" t="s">
        <v>38</v>
      </c>
      <c r="K6531" s="137">
        <f>((G6531*400)+(H6531*100))+I6531</f>
        <v>6565</v>
      </c>
      <c r="L6531" s="137">
        <v>250</v>
      </c>
      <c r="M6531" s="137">
        <f>K6531*L6531</f>
        <v>1641250</v>
      </c>
      <c r="N6531" s="123"/>
      <c r="O6531" s="108"/>
      <c r="P6531" s="138"/>
      <c r="Q6531" s="108"/>
      <c r="R6531" s="108"/>
      <c r="S6531" s="139"/>
      <c r="T6531" s="123"/>
      <c r="U6531" s="123"/>
      <c r="V6531" s="123"/>
      <c r="W6531" s="137"/>
      <c r="X6531" s="136"/>
      <c r="Y6531" s="137"/>
      <c r="Z6531" s="137"/>
      <c r="AA6531" s="119"/>
      <c r="AB6531" s="119"/>
      <c r="AC6531" s="137"/>
      <c r="AD6531" s="137">
        <f>IF(AND(AC6531="",M6531=""),0,IF((AC6531=""),M6531,IF((M6531=""),AC6531,AC6531+M6531)))</f>
        <v>1641250</v>
      </c>
      <c r="AE6531" s="137">
        <f>IF( (X6531=""),AD6531*1,AD6531*(X6531/100) )</f>
        <v>1641250</v>
      </c>
      <c r="AF6531" s="137">
        <v>50000000</v>
      </c>
      <c r="AG6531" s="137">
        <f>IF((AF6531-AE6531) &gt; 1,0,IF((AF6531-AE6531)&lt;0,AE6531-AF6531,AF6531-AE6531))</f>
        <v>0</v>
      </c>
      <c r="AH6531" s="137">
        <v>0.01</v>
      </c>
    </row>
    <row r="6532" spans="1:34" s="173" customFormat="1" x14ac:dyDescent="0.55000000000000004">
      <c r="A6532" s="122"/>
      <c r="B6532" s="123"/>
      <c r="C6532" s="123"/>
      <c r="D6532" s="135"/>
      <c r="E6532" s="123"/>
      <c r="F6532" s="123"/>
      <c r="G6532" s="123"/>
      <c r="H6532" s="123"/>
      <c r="I6532" s="136"/>
      <c r="J6532" s="123"/>
      <c r="K6532" s="137"/>
      <c r="L6532" s="137" t="s">
        <v>63</v>
      </c>
      <c r="M6532" s="137">
        <f>SUM(M6531:M6531)</f>
        <v>1641250</v>
      </c>
      <c r="N6532" s="123"/>
      <c r="O6532" s="108"/>
      <c r="P6532" s="138"/>
      <c r="Q6532" s="108"/>
      <c r="R6532" s="108"/>
      <c r="S6532" s="139"/>
      <c r="T6532" s="123"/>
      <c r="U6532" s="123"/>
      <c r="V6532" s="123"/>
      <c r="W6532" s="137"/>
      <c r="X6532" s="136"/>
      <c r="Y6532" s="137"/>
      <c r="Z6532" s="137"/>
      <c r="AA6532" s="119"/>
      <c r="AB6532" s="119"/>
      <c r="AC6532" s="137"/>
      <c r="AD6532" s="137"/>
      <c r="AE6532" s="137">
        <f>SUM(AE6531:AE6531)</f>
        <v>1641250</v>
      </c>
      <c r="AF6532" s="137"/>
      <c r="AG6532" s="137">
        <f>SUM(AG6531:AG6531)</f>
        <v>0</v>
      </c>
      <c r="AH6532" s="137"/>
    </row>
    <row r="6533" spans="1:34" s="173" customFormat="1" x14ac:dyDescent="0.55000000000000004">
      <c r="A6533" s="122" t="s">
        <v>8937</v>
      </c>
      <c r="B6533" s="123">
        <v>2794</v>
      </c>
      <c r="C6533" s="123">
        <v>9125</v>
      </c>
      <c r="D6533" s="135" t="s">
        <v>8938</v>
      </c>
      <c r="E6533" s="123" t="s">
        <v>34</v>
      </c>
      <c r="F6533" s="123">
        <v>16531</v>
      </c>
      <c r="G6533" s="123">
        <v>19</v>
      </c>
      <c r="H6533" s="123">
        <v>3</v>
      </c>
      <c r="I6533" s="136">
        <v>61</v>
      </c>
      <c r="J6533" s="123" t="s">
        <v>38</v>
      </c>
      <c r="K6533" s="137">
        <f>((G6533*400)+(H6533*100))+I6533</f>
        <v>7961</v>
      </c>
      <c r="L6533" s="137">
        <v>450</v>
      </c>
      <c r="M6533" s="137">
        <f>K6533*L6533</f>
        <v>3582450</v>
      </c>
      <c r="N6533" s="123"/>
      <c r="O6533" s="108"/>
      <c r="P6533" s="138"/>
      <c r="Q6533" s="108"/>
      <c r="R6533" s="108"/>
      <c r="S6533" s="139"/>
      <c r="T6533" s="123"/>
      <c r="U6533" s="123"/>
      <c r="V6533" s="123"/>
      <c r="W6533" s="137"/>
      <c r="X6533" s="136"/>
      <c r="Y6533" s="137"/>
      <c r="Z6533" s="137"/>
      <c r="AA6533" s="119"/>
      <c r="AB6533" s="119"/>
      <c r="AC6533" s="137"/>
      <c r="AD6533" s="137">
        <f>IF(AND(AC6533="",M6533=""),0,IF((AC6533=""),M6533,IF((M6533=""),AC6533,AC6533+M6533)))</f>
        <v>3582450</v>
      </c>
      <c r="AE6533" s="137">
        <f>IF( (X6533=""),AD6533*1,AD6533*(X6533/100) )</f>
        <v>3582450</v>
      </c>
      <c r="AF6533" s="137">
        <v>50000000</v>
      </c>
      <c r="AG6533" s="137">
        <f>IF((AF6533-AE6533) &gt; 1,0,IF((AF6533-AE6533)&lt;0,AE6533-AF6533,AF6533-AE6533))</f>
        <v>0</v>
      </c>
      <c r="AH6533" s="137">
        <v>0.01</v>
      </c>
    </row>
    <row r="6534" spans="1:34" s="173" customFormat="1" x14ac:dyDescent="0.55000000000000004">
      <c r="A6534" s="122"/>
      <c r="B6534" s="123">
        <v>2795</v>
      </c>
      <c r="C6534" s="123">
        <v>9134</v>
      </c>
      <c r="D6534" s="135" t="s">
        <v>8939</v>
      </c>
      <c r="E6534" s="123" t="s">
        <v>34</v>
      </c>
      <c r="F6534" s="123">
        <v>16532</v>
      </c>
      <c r="G6534" s="123">
        <v>50</v>
      </c>
      <c r="H6534" s="123">
        <v>0</v>
      </c>
      <c r="I6534" s="136">
        <v>22</v>
      </c>
      <c r="J6534" s="123" t="s">
        <v>38</v>
      </c>
      <c r="K6534" s="137">
        <f>((G6534*400)+(H6534*100))+I6534</f>
        <v>20022</v>
      </c>
      <c r="L6534" s="137">
        <v>325</v>
      </c>
      <c r="M6534" s="137">
        <f>K6534*L6534</f>
        <v>6507150</v>
      </c>
      <c r="N6534" s="123"/>
      <c r="O6534" s="108"/>
      <c r="P6534" s="138"/>
      <c r="Q6534" s="108"/>
      <c r="R6534" s="108"/>
      <c r="S6534" s="139"/>
      <c r="T6534" s="123"/>
      <c r="U6534" s="123"/>
      <c r="V6534" s="123"/>
      <c r="W6534" s="137"/>
      <c r="X6534" s="136"/>
      <c r="Y6534" s="137"/>
      <c r="Z6534" s="137"/>
      <c r="AA6534" s="119"/>
      <c r="AB6534" s="119"/>
      <c r="AC6534" s="137"/>
      <c r="AD6534" s="137">
        <f>IF(AND(AC6534="",M6534=""),0,IF((AC6534=""),M6534,IF((M6534=""),AC6534,AC6534+M6534)))</f>
        <v>6507150</v>
      </c>
      <c r="AE6534" s="137">
        <f>IF( (X6534=""),AD6534*1,AD6534*(X6534/100) )</f>
        <v>6507150</v>
      </c>
      <c r="AF6534" s="137">
        <v>50000000</v>
      </c>
      <c r="AG6534" s="137">
        <f>IF((AF6534-AE6534) &gt; 1,0,IF((AF6534-AE6534)&lt;0,AE6534-AF6534,AF6534-AE6534))</f>
        <v>0</v>
      </c>
      <c r="AH6534" s="137">
        <v>0.01</v>
      </c>
    </row>
    <row r="6535" spans="1:34" s="173" customFormat="1" x14ac:dyDescent="0.55000000000000004">
      <c r="A6535" s="122"/>
      <c r="B6535" s="123">
        <v>2796</v>
      </c>
      <c r="C6535" s="123">
        <v>9124</v>
      </c>
      <c r="D6535" s="135" t="s">
        <v>8940</v>
      </c>
      <c r="E6535" s="123" t="s">
        <v>34</v>
      </c>
      <c r="F6535" s="123">
        <v>16534</v>
      </c>
      <c r="G6535" s="123">
        <v>2</v>
      </c>
      <c r="H6535" s="123">
        <v>3</v>
      </c>
      <c r="I6535" s="136">
        <v>11</v>
      </c>
      <c r="J6535" s="123" t="s">
        <v>38</v>
      </c>
      <c r="K6535" s="137">
        <f>((G6535*400)+(H6535*100))+I6535</f>
        <v>1111</v>
      </c>
      <c r="L6535" s="137">
        <v>450</v>
      </c>
      <c r="M6535" s="137">
        <f>K6535*L6535</f>
        <v>499950</v>
      </c>
      <c r="N6535" s="123"/>
      <c r="O6535" s="108"/>
      <c r="P6535" s="138"/>
      <c r="Q6535" s="108"/>
      <c r="R6535" s="108"/>
      <c r="S6535" s="139"/>
      <c r="T6535" s="123"/>
      <c r="U6535" s="123"/>
      <c r="V6535" s="123"/>
      <c r="W6535" s="137"/>
      <c r="X6535" s="136"/>
      <c r="Y6535" s="137"/>
      <c r="Z6535" s="137"/>
      <c r="AA6535" s="119"/>
      <c r="AB6535" s="119"/>
      <c r="AC6535" s="137"/>
      <c r="AD6535" s="137">
        <f>IF(AND(AC6535="",M6535=""),0,IF((AC6535=""),M6535,IF((M6535=""),AC6535,AC6535+M6535)))</f>
        <v>499950</v>
      </c>
      <c r="AE6535" s="137">
        <f>IF( (X6535=""),AD6535*1,AD6535*(X6535/100) )</f>
        <v>499950</v>
      </c>
      <c r="AF6535" s="137">
        <v>50000000</v>
      </c>
      <c r="AG6535" s="137">
        <f>IF((AF6535-AE6535) &gt; 1,0,IF((AF6535-AE6535)&lt;0,AE6535-AF6535,AF6535-AE6535))</f>
        <v>0</v>
      </c>
      <c r="AH6535" s="137">
        <v>0.01</v>
      </c>
    </row>
    <row r="6536" spans="1:34" s="173" customFormat="1" x14ac:dyDescent="0.55000000000000004">
      <c r="A6536" s="122"/>
      <c r="B6536" s="123">
        <v>2797</v>
      </c>
      <c r="C6536" s="123">
        <v>9108</v>
      </c>
      <c r="D6536" s="135" t="s">
        <v>8941</v>
      </c>
      <c r="E6536" s="123" t="s">
        <v>34</v>
      </c>
      <c r="F6536" s="123">
        <v>16552</v>
      </c>
      <c r="G6536" s="123">
        <v>13</v>
      </c>
      <c r="H6536" s="123">
        <v>3</v>
      </c>
      <c r="I6536" s="136">
        <v>7</v>
      </c>
      <c r="J6536" s="123" t="s">
        <v>38</v>
      </c>
      <c r="K6536" s="137">
        <f>((G6536*400)+(H6536*100))+I6536</f>
        <v>5507</v>
      </c>
      <c r="L6536" s="137">
        <v>325</v>
      </c>
      <c r="M6536" s="137">
        <f>K6536*L6536</f>
        <v>1789775</v>
      </c>
      <c r="N6536" s="123"/>
      <c r="O6536" s="108"/>
      <c r="P6536" s="138"/>
      <c r="Q6536" s="108"/>
      <c r="R6536" s="108"/>
      <c r="S6536" s="139"/>
      <c r="T6536" s="123"/>
      <c r="U6536" s="123"/>
      <c r="V6536" s="123"/>
      <c r="W6536" s="137"/>
      <c r="X6536" s="136"/>
      <c r="Y6536" s="137"/>
      <c r="Z6536" s="137"/>
      <c r="AA6536" s="119"/>
      <c r="AB6536" s="119"/>
      <c r="AC6536" s="137"/>
      <c r="AD6536" s="137">
        <f>IF(AND(AC6536="",M6536=""),0,IF((AC6536=""),M6536,IF((M6536=""),AC6536,AC6536+M6536)))</f>
        <v>1789775</v>
      </c>
      <c r="AE6536" s="137">
        <f>IF( (X6536=""),AD6536*1,AD6536*(X6536/100) )</f>
        <v>1789775</v>
      </c>
      <c r="AF6536" s="137">
        <v>50000000</v>
      </c>
      <c r="AG6536" s="137">
        <f>IF((AF6536-AE6536) &gt; 1,0,IF((AF6536-AE6536)&lt;0,AE6536-AF6536,AF6536-AE6536))</f>
        <v>0</v>
      </c>
      <c r="AH6536" s="137">
        <v>0.01</v>
      </c>
    </row>
    <row r="6537" spans="1:34" s="173" customFormat="1" x14ac:dyDescent="0.55000000000000004">
      <c r="A6537" s="122"/>
      <c r="B6537" s="123"/>
      <c r="C6537" s="123"/>
      <c r="D6537" s="135"/>
      <c r="E6537" s="123"/>
      <c r="F6537" s="123"/>
      <c r="G6537" s="123"/>
      <c r="H6537" s="123"/>
      <c r="I6537" s="136"/>
      <c r="J6537" s="123"/>
      <c r="K6537" s="137"/>
      <c r="L6537" s="137" t="s">
        <v>63</v>
      </c>
      <c r="M6537" s="137">
        <f>SUM(M6533:M6536)</f>
        <v>12379325</v>
      </c>
      <c r="N6537" s="123"/>
      <c r="O6537" s="108"/>
      <c r="P6537" s="138"/>
      <c r="Q6537" s="108"/>
      <c r="R6537" s="108"/>
      <c r="S6537" s="139"/>
      <c r="T6537" s="123"/>
      <c r="U6537" s="123"/>
      <c r="V6537" s="123"/>
      <c r="W6537" s="137"/>
      <c r="X6537" s="136"/>
      <c r="Y6537" s="137"/>
      <c r="Z6537" s="137"/>
      <c r="AA6537" s="119"/>
      <c r="AB6537" s="119"/>
      <c r="AC6537" s="137"/>
      <c r="AD6537" s="137"/>
      <c r="AE6537" s="137">
        <f>SUM(AE6533:AE6536)</f>
        <v>12379325</v>
      </c>
      <c r="AF6537" s="137"/>
      <c r="AG6537" s="137">
        <f>SUM(AG6533:AG6536)</f>
        <v>0</v>
      </c>
      <c r="AH6537" s="137"/>
    </row>
    <row r="6538" spans="1:34" s="173" customFormat="1" x14ac:dyDescent="0.55000000000000004">
      <c r="A6538" s="122" t="s">
        <v>8035</v>
      </c>
      <c r="B6538" s="123">
        <v>2798</v>
      </c>
      <c r="C6538" s="123">
        <v>8339</v>
      </c>
      <c r="D6538" s="135" t="s">
        <v>8942</v>
      </c>
      <c r="E6538" s="123" t="s">
        <v>34</v>
      </c>
      <c r="F6538" s="123">
        <v>18347</v>
      </c>
      <c r="G6538" s="123">
        <v>2</v>
      </c>
      <c r="H6538" s="123">
        <v>3</v>
      </c>
      <c r="I6538" s="136">
        <v>11</v>
      </c>
      <c r="J6538" s="123" t="s">
        <v>38</v>
      </c>
      <c r="K6538" s="137">
        <f>((G6538*400)+(H6538*100))+I6538</f>
        <v>1111</v>
      </c>
      <c r="L6538" s="137">
        <v>250</v>
      </c>
      <c r="M6538" s="137">
        <f>K6538*L6538</f>
        <v>277750</v>
      </c>
      <c r="N6538" s="123"/>
      <c r="O6538" s="108"/>
      <c r="P6538" s="138"/>
      <c r="Q6538" s="108"/>
      <c r="R6538" s="108"/>
      <c r="S6538" s="139"/>
      <c r="T6538" s="123"/>
      <c r="U6538" s="123"/>
      <c r="V6538" s="123"/>
      <c r="W6538" s="137"/>
      <c r="X6538" s="136"/>
      <c r="Y6538" s="137"/>
      <c r="Z6538" s="137"/>
      <c r="AA6538" s="119"/>
      <c r="AB6538" s="119"/>
      <c r="AC6538" s="137"/>
      <c r="AD6538" s="137">
        <f>IF(AND(AC6538="",M6538=""),0,IF((AC6538=""),M6538,IF((M6538=""),AC6538,AC6538+M6538)))</f>
        <v>277750</v>
      </c>
      <c r="AE6538" s="137">
        <f>IF( (X6538=""),AD6538*1,AD6538*(X6538/100) )</f>
        <v>277750</v>
      </c>
      <c r="AF6538" s="137">
        <v>50000000</v>
      </c>
      <c r="AG6538" s="137">
        <f>IF((AF6538-AE6538) &gt; 1,0,IF((AF6538-AE6538)&lt;0,AE6538-AF6538,AF6538-AE6538))</f>
        <v>0</v>
      </c>
      <c r="AH6538" s="137">
        <v>0.01</v>
      </c>
    </row>
    <row r="6539" spans="1:34" s="173" customFormat="1" x14ac:dyDescent="0.55000000000000004">
      <c r="A6539" s="122"/>
      <c r="B6539" s="123"/>
      <c r="C6539" s="123"/>
      <c r="D6539" s="135"/>
      <c r="E6539" s="123"/>
      <c r="F6539" s="123"/>
      <c r="G6539" s="123"/>
      <c r="H6539" s="123"/>
      <c r="I6539" s="136"/>
      <c r="J6539" s="123"/>
      <c r="K6539" s="137"/>
      <c r="L6539" s="137" t="s">
        <v>63</v>
      </c>
      <c r="M6539" s="137">
        <f>SUM(M6538:M6538)</f>
        <v>277750</v>
      </c>
      <c r="N6539" s="123"/>
      <c r="O6539" s="108"/>
      <c r="P6539" s="138"/>
      <c r="Q6539" s="108"/>
      <c r="R6539" s="108"/>
      <c r="S6539" s="139"/>
      <c r="T6539" s="123"/>
      <c r="U6539" s="123"/>
      <c r="V6539" s="123"/>
      <c r="W6539" s="137"/>
      <c r="X6539" s="136"/>
      <c r="Y6539" s="137"/>
      <c r="Z6539" s="137"/>
      <c r="AA6539" s="119"/>
      <c r="AB6539" s="119"/>
      <c r="AC6539" s="137"/>
      <c r="AD6539" s="137"/>
      <c r="AE6539" s="137">
        <f>SUM(AE6538:AE6538)</f>
        <v>277750</v>
      </c>
      <c r="AF6539" s="137"/>
      <c r="AG6539" s="137">
        <f>SUM(AG6538:AG6538)</f>
        <v>0</v>
      </c>
      <c r="AH6539" s="137"/>
    </row>
    <row r="6540" spans="1:34" s="173" customFormat="1" x14ac:dyDescent="0.55000000000000004">
      <c r="A6540" s="122" t="s">
        <v>8928</v>
      </c>
      <c r="B6540" s="123">
        <v>2799</v>
      </c>
      <c r="C6540" s="123">
        <v>7211</v>
      </c>
      <c r="D6540" s="135" t="s">
        <v>8943</v>
      </c>
      <c r="E6540" s="123" t="s">
        <v>34</v>
      </c>
      <c r="F6540" s="123">
        <v>18704</v>
      </c>
      <c r="G6540" s="123">
        <v>1</v>
      </c>
      <c r="H6540" s="123">
        <v>1</v>
      </c>
      <c r="I6540" s="136">
        <v>94</v>
      </c>
      <c r="J6540" s="123" t="s">
        <v>38</v>
      </c>
      <c r="K6540" s="137">
        <f>((G6540*400)+(H6540*100))+I6540</f>
        <v>594</v>
      </c>
      <c r="L6540" s="137">
        <v>650</v>
      </c>
      <c r="M6540" s="137">
        <f>K6540*L6540</f>
        <v>386100</v>
      </c>
      <c r="N6540" s="123">
        <v>1</v>
      </c>
      <c r="O6540" s="108" t="s">
        <v>8926</v>
      </c>
      <c r="P6540" s="138">
        <v>3570800027663</v>
      </c>
      <c r="Q6540" s="108" t="s">
        <v>8927</v>
      </c>
      <c r="R6540" s="108" t="s">
        <v>8944</v>
      </c>
      <c r="S6540" s="139" t="s">
        <v>8943</v>
      </c>
      <c r="T6540" s="123" t="s">
        <v>51</v>
      </c>
      <c r="U6540" s="123" t="s">
        <v>62</v>
      </c>
      <c r="V6540" s="123"/>
      <c r="W6540" s="137"/>
      <c r="X6540" s="136"/>
      <c r="Y6540" s="137"/>
      <c r="Z6540" s="137"/>
      <c r="AA6540" s="119"/>
      <c r="AB6540" s="119"/>
      <c r="AC6540" s="137"/>
      <c r="AD6540" s="137">
        <f>IF(AND(AC6540="",M6540=""),0,IF((AC6540=""),M6540,IF((M6540=""),AC6540,AC6540+M6540)))</f>
        <v>386100</v>
      </c>
      <c r="AE6540" s="137">
        <f>IF( (X6540=""),AD6540*1,AD6540*(X6540/100) )</f>
        <v>386100</v>
      </c>
      <c r="AF6540" s="137">
        <v>50000000</v>
      </c>
      <c r="AG6540" s="137">
        <f>IF((AF6540-AE6540) &gt; 1,0,IF((AF6540-AE6540)&lt;0,AE6540-AF6540,AF6540-AE6540))</f>
        <v>0</v>
      </c>
      <c r="AH6540" s="137">
        <v>0.01</v>
      </c>
    </row>
    <row r="6541" spans="1:34" s="173" customFormat="1" x14ac:dyDescent="0.55000000000000004">
      <c r="A6541" s="122"/>
      <c r="B6541" s="123"/>
      <c r="C6541" s="123"/>
      <c r="D6541" s="135"/>
      <c r="E6541" s="123"/>
      <c r="F6541" s="123"/>
      <c r="G6541" s="123"/>
      <c r="H6541" s="123"/>
      <c r="I6541" s="136"/>
      <c r="J6541" s="123"/>
      <c r="K6541" s="137"/>
      <c r="L6541" s="137" t="s">
        <v>63</v>
      </c>
      <c r="M6541" s="137">
        <f>SUM(M6540:M6540)</f>
        <v>386100</v>
      </c>
      <c r="N6541" s="123"/>
      <c r="O6541" s="108"/>
      <c r="P6541" s="138"/>
      <c r="Q6541" s="108"/>
      <c r="R6541" s="108"/>
      <c r="S6541" s="139"/>
      <c r="T6541" s="123"/>
      <c r="U6541" s="123"/>
      <c r="V6541" s="123"/>
      <c r="W6541" s="137"/>
      <c r="X6541" s="136"/>
      <c r="Y6541" s="137"/>
      <c r="Z6541" s="137"/>
      <c r="AA6541" s="119"/>
      <c r="AB6541" s="119"/>
      <c r="AC6541" s="137"/>
      <c r="AD6541" s="137"/>
      <c r="AE6541" s="137">
        <f>SUM(AE6540:AE6540)</f>
        <v>386100</v>
      </c>
      <c r="AF6541" s="137"/>
      <c r="AG6541" s="137">
        <f>SUM(AG6540:AG6540)</f>
        <v>0</v>
      </c>
      <c r="AH6541" s="137"/>
    </row>
    <row r="6542" spans="1:34" s="173" customFormat="1" x14ac:dyDescent="0.55000000000000004">
      <c r="A6542" s="122" t="s">
        <v>8945</v>
      </c>
      <c r="B6542" s="123">
        <v>2800</v>
      </c>
      <c r="C6542" s="123">
        <v>8905</v>
      </c>
      <c r="D6542" s="135" t="s">
        <v>8946</v>
      </c>
      <c r="E6542" s="123" t="s">
        <v>34</v>
      </c>
      <c r="F6542" s="123">
        <v>17423</v>
      </c>
      <c r="G6542" s="123">
        <v>15</v>
      </c>
      <c r="H6542" s="123">
        <v>3</v>
      </c>
      <c r="I6542" s="136">
        <v>26</v>
      </c>
      <c r="J6542" s="123" t="s">
        <v>38</v>
      </c>
      <c r="K6542" s="137">
        <f>((G6542*400)+(H6542*100))+I6542</f>
        <v>6326</v>
      </c>
      <c r="L6542" s="137">
        <v>325</v>
      </c>
      <c r="M6542" s="137">
        <f>K6542*L6542</f>
        <v>2055950</v>
      </c>
      <c r="N6542" s="123"/>
      <c r="O6542" s="108"/>
      <c r="P6542" s="138"/>
      <c r="Q6542" s="108"/>
      <c r="R6542" s="108"/>
      <c r="S6542" s="139"/>
      <c r="T6542" s="123"/>
      <c r="U6542" s="123"/>
      <c r="V6542" s="123"/>
      <c r="W6542" s="137"/>
      <c r="X6542" s="136"/>
      <c r="Y6542" s="137"/>
      <c r="Z6542" s="137"/>
      <c r="AA6542" s="119"/>
      <c r="AB6542" s="119"/>
      <c r="AC6542" s="137"/>
      <c r="AD6542" s="137">
        <f>IF(AND(AC6542="",M6542=""),0,IF((AC6542=""),M6542,IF((M6542=""),AC6542,AC6542+M6542)))</f>
        <v>2055950</v>
      </c>
      <c r="AE6542" s="137">
        <f>IF( (X6542=""),AD6542*1,AD6542*(X6542/100) )</f>
        <v>2055950</v>
      </c>
      <c r="AF6542" s="137">
        <v>50000000</v>
      </c>
      <c r="AG6542" s="137">
        <f>IF((AF6542-AE6542) &gt; 1,0,IF((AF6542-AE6542)&lt;0,AE6542-AF6542,AF6542-AE6542))</f>
        <v>0</v>
      </c>
      <c r="AH6542" s="137">
        <v>0.01</v>
      </c>
    </row>
    <row r="6543" spans="1:34" s="173" customFormat="1" x14ac:dyDescent="0.55000000000000004">
      <c r="A6543" s="122"/>
      <c r="B6543" s="123"/>
      <c r="C6543" s="123"/>
      <c r="D6543" s="135"/>
      <c r="E6543" s="123"/>
      <c r="F6543" s="123"/>
      <c r="G6543" s="123"/>
      <c r="H6543" s="123"/>
      <c r="I6543" s="136"/>
      <c r="J6543" s="123"/>
      <c r="K6543" s="137"/>
      <c r="L6543" s="137" t="s">
        <v>63</v>
      </c>
      <c r="M6543" s="137">
        <f>SUM(M6542:M6542)</f>
        <v>2055950</v>
      </c>
      <c r="N6543" s="123"/>
      <c r="O6543" s="108"/>
      <c r="P6543" s="138"/>
      <c r="Q6543" s="108"/>
      <c r="R6543" s="108"/>
      <c r="S6543" s="139"/>
      <c r="T6543" s="123"/>
      <c r="U6543" s="123"/>
      <c r="V6543" s="123"/>
      <c r="W6543" s="137"/>
      <c r="X6543" s="136"/>
      <c r="Y6543" s="137"/>
      <c r="Z6543" s="137"/>
      <c r="AA6543" s="119"/>
      <c r="AB6543" s="119"/>
      <c r="AC6543" s="137"/>
      <c r="AD6543" s="137"/>
      <c r="AE6543" s="137">
        <f>SUM(AE6542:AE6542)</f>
        <v>2055950</v>
      </c>
      <c r="AF6543" s="137"/>
      <c r="AG6543" s="137">
        <f>SUM(AG6542:AG6542)</f>
        <v>0</v>
      </c>
      <c r="AH6543" s="137"/>
    </row>
    <row r="6544" spans="1:34" s="173" customFormat="1" x14ac:dyDescent="0.55000000000000004">
      <c r="A6544" s="122" t="s">
        <v>8949</v>
      </c>
      <c r="B6544" s="123">
        <v>2801</v>
      </c>
      <c r="C6544" s="123">
        <v>7844</v>
      </c>
      <c r="D6544" s="135" t="s">
        <v>8950</v>
      </c>
      <c r="E6544" s="123" t="s">
        <v>34</v>
      </c>
      <c r="F6544" s="123">
        <v>3463</v>
      </c>
      <c r="G6544" s="123">
        <v>0</v>
      </c>
      <c r="H6544" s="123">
        <v>0</v>
      </c>
      <c r="I6544" s="136">
        <v>94</v>
      </c>
      <c r="J6544" s="123" t="s">
        <v>35</v>
      </c>
      <c r="K6544" s="137">
        <f>((G6544*400)+(H6544*100))+I6544</f>
        <v>94</v>
      </c>
      <c r="L6544" s="137">
        <v>200</v>
      </c>
      <c r="M6544" s="137">
        <f>K6544*L6544</f>
        <v>18800</v>
      </c>
      <c r="N6544" s="123">
        <v>1</v>
      </c>
      <c r="O6544" s="108" t="s">
        <v>8947</v>
      </c>
      <c r="P6544" s="138"/>
      <c r="Q6544" s="108" t="s">
        <v>8948</v>
      </c>
      <c r="R6544" s="108" t="s">
        <v>8951</v>
      </c>
      <c r="S6544" s="139" t="s">
        <v>8952</v>
      </c>
      <c r="T6544" s="123" t="s">
        <v>51</v>
      </c>
      <c r="U6544" s="123" t="s">
        <v>227</v>
      </c>
      <c r="V6544" s="123" t="s">
        <v>52</v>
      </c>
      <c r="W6544" s="137">
        <v>195.5</v>
      </c>
      <c r="X6544" s="136">
        <v>100</v>
      </c>
      <c r="Y6544" s="137">
        <v>6750</v>
      </c>
      <c r="Z6544" s="137">
        <f>W6544*Y6544</f>
        <v>1319625</v>
      </c>
      <c r="AA6544" s="119">
        <v>21</v>
      </c>
      <c r="AB6544" s="119">
        <v>80</v>
      </c>
      <c r="AC6544" s="137">
        <f>(Z6544*(100-AB6544))/100</f>
        <v>263925</v>
      </c>
      <c r="AD6544" s="137">
        <f>IF(AND(AC6544="",M6544=""),0,IF((AC6544=""),M6544, IF( (M6544=""),AC6544,SUM(AC6544:AC6546)+M6544)))</f>
        <v>1132447.3999999999</v>
      </c>
      <c r="AE6544" s="137">
        <f>IF( (X6544=""),AD6544*1,AD6544*(X6544/100) )</f>
        <v>1132447.3999999999</v>
      </c>
      <c r="AF6544" s="137">
        <v>50000000</v>
      </c>
      <c r="AG6544" s="137">
        <f>IF((AF6544-AE6544) &gt; 1,0,IF((AF6544-AE6544)&lt;0,AE6544-AF6544,AF6544-AE6544))</f>
        <v>0</v>
      </c>
      <c r="AH6544" s="137">
        <v>0.02</v>
      </c>
    </row>
    <row r="6545" spans="1:34" s="173" customFormat="1" x14ac:dyDescent="0.55000000000000004">
      <c r="A6545" s="122"/>
      <c r="B6545" s="123"/>
      <c r="C6545" s="123"/>
      <c r="D6545" s="135"/>
      <c r="E6545" s="123"/>
      <c r="F6545" s="123"/>
      <c r="G6545" s="123"/>
      <c r="H6545" s="123"/>
      <c r="I6545" s="136"/>
      <c r="J6545" s="123"/>
      <c r="K6545" s="137"/>
      <c r="L6545" s="137" t="s">
        <v>63</v>
      </c>
      <c r="M6545" s="137">
        <f>SUM(M6544:M6544)</f>
        <v>18800</v>
      </c>
      <c r="N6545" s="123"/>
      <c r="O6545" s="108"/>
      <c r="P6545" s="138"/>
      <c r="Q6545" s="108"/>
      <c r="R6545" s="108"/>
      <c r="S6545" s="139"/>
      <c r="T6545" s="123"/>
      <c r="U6545" s="123"/>
      <c r="V6545" s="123"/>
      <c r="W6545" s="137"/>
      <c r="X6545" s="136"/>
      <c r="Y6545" s="137"/>
      <c r="Z6545" s="137"/>
      <c r="AA6545" s="119"/>
      <c r="AB6545" s="119"/>
      <c r="AC6545" s="137"/>
      <c r="AD6545" s="137"/>
      <c r="AE6545" s="137">
        <f>SUM(AE6544:AE6544)</f>
        <v>1132447.3999999999</v>
      </c>
      <c r="AF6545" s="137"/>
      <c r="AG6545" s="137">
        <f>SUM(AG6544:AG6544)</f>
        <v>0</v>
      </c>
      <c r="AH6545" s="137"/>
    </row>
    <row r="6546" spans="1:34" s="173" customFormat="1" x14ac:dyDescent="0.55000000000000004">
      <c r="A6546" s="122" t="s">
        <v>4179</v>
      </c>
      <c r="B6546" s="123">
        <v>2802</v>
      </c>
      <c r="C6546" s="123">
        <v>8690</v>
      </c>
      <c r="D6546" s="135" t="s">
        <v>8955</v>
      </c>
      <c r="E6546" s="123" t="s">
        <v>34</v>
      </c>
      <c r="F6546" s="123">
        <v>18436</v>
      </c>
      <c r="G6546" s="123">
        <v>0</v>
      </c>
      <c r="H6546" s="123">
        <v>0</v>
      </c>
      <c r="I6546" s="136">
        <v>59</v>
      </c>
      <c r="J6546" s="123" t="s">
        <v>35</v>
      </c>
      <c r="K6546" s="137">
        <f>((G6546*400)+(H6546*100))+I6546</f>
        <v>59</v>
      </c>
      <c r="L6546" s="137">
        <v>500</v>
      </c>
      <c r="M6546" s="137">
        <f>K6546*L6546</f>
        <v>29500</v>
      </c>
      <c r="N6546" s="123">
        <v>1</v>
      </c>
      <c r="O6546" s="108" t="s">
        <v>8953</v>
      </c>
      <c r="P6546" s="138">
        <v>3570800352505</v>
      </c>
      <c r="Q6546" s="108" t="s">
        <v>8954</v>
      </c>
      <c r="R6546" s="108" t="s">
        <v>8956</v>
      </c>
      <c r="S6546" s="139" t="s">
        <v>8957</v>
      </c>
      <c r="T6546" s="123" t="s">
        <v>51</v>
      </c>
      <c r="U6546" s="123" t="s">
        <v>45</v>
      </c>
      <c r="V6546" s="123" t="s">
        <v>52</v>
      </c>
      <c r="W6546" s="137">
        <v>133.91999999999999</v>
      </c>
      <c r="X6546" s="136">
        <v>100</v>
      </c>
      <c r="Y6546" s="137">
        <v>6750</v>
      </c>
      <c r="Z6546" s="137">
        <f>W6546*Y6546</f>
        <v>903959.99999999988</v>
      </c>
      <c r="AA6546" s="119">
        <v>6</v>
      </c>
      <c r="AB6546" s="119">
        <v>6</v>
      </c>
      <c r="AC6546" s="137">
        <f>(Z6546*(100-AB6546))/100</f>
        <v>849722.39999999991</v>
      </c>
      <c r="AD6546" s="137">
        <f>IF(AND(AC6546="",M6546=""),0,IF((AC6546=""),M6546, IF( (M6546=""),AC6546,SUM(AC6546:AC6548)+M6546)))</f>
        <v>879222.39999999991</v>
      </c>
      <c r="AE6546" s="137">
        <f>IF( (X6546=""),AD6546*1,AD6546*(X6546/100) )</f>
        <v>879222.39999999991</v>
      </c>
      <c r="AF6546" s="137">
        <v>10000000</v>
      </c>
      <c r="AG6546" s="137">
        <v>29500</v>
      </c>
      <c r="AH6546" s="137">
        <v>0.02</v>
      </c>
    </row>
    <row r="6547" spans="1:34" s="173" customFormat="1" x14ac:dyDescent="0.55000000000000004">
      <c r="A6547" s="122"/>
      <c r="B6547" s="123"/>
      <c r="C6547" s="123"/>
      <c r="D6547" s="135"/>
      <c r="E6547" s="123"/>
      <c r="F6547" s="123"/>
      <c r="G6547" s="123"/>
      <c r="H6547" s="123"/>
      <c r="I6547" s="136"/>
      <c r="J6547" s="123"/>
      <c r="K6547" s="137"/>
      <c r="L6547" s="137"/>
      <c r="M6547" s="137"/>
      <c r="N6547" s="123">
        <v>2</v>
      </c>
      <c r="O6547" s="108" t="s">
        <v>8953</v>
      </c>
      <c r="P6547" s="138">
        <v>3570800352505</v>
      </c>
      <c r="Q6547" s="108" t="s">
        <v>8954</v>
      </c>
      <c r="R6547" s="108" t="s">
        <v>8956</v>
      </c>
      <c r="S6547" s="139" t="s">
        <v>8957</v>
      </c>
      <c r="T6547" s="123" t="s">
        <v>55</v>
      </c>
      <c r="U6547" s="123" t="s">
        <v>45</v>
      </c>
      <c r="V6547" s="123" t="s">
        <v>52</v>
      </c>
      <c r="W6547" s="137">
        <v>43.86</v>
      </c>
      <c r="X6547" s="136">
        <v>0</v>
      </c>
      <c r="Y6547" s="137">
        <v>0</v>
      </c>
      <c r="Z6547" s="137">
        <f>W6547*Y6547</f>
        <v>0</v>
      </c>
      <c r="AA6547" s="119">
        <v>1</v>
      </c>
      <c r="AB6547" s="119">
        <v>1</v>
      </c>
      <c r="AC6547" s="137">
        <f>(Z6547*(100-AB6547))/100</f>
        <v>0</v>
      </c>
      <c r="AD6547" s="137">
        <f>IF(AND(AC6547="",M6546=""),0,IF((AC6547=""),M6546, IF( (M6546=""),AC6547,SUM(AC6546:AC6548)+M6546)))</f>
        <v>879222.39999999991</v>
      </c>
      <c r="AE6547" s="137">
        <f>IF( (X6547=""),AD6547*1,AD6547*(X6547/100) )</f>
        <v>0</v>
      </c>
      <c r="AF6547" s="137">
        <v>10000000</v>
      </c>
      <c r="AG6547" s="137">
        <f>IF((AF6547-AE6547) &gt; 1,0,IF((AF6547-AE6547)&lt;0,AE6547-AF6547,AF6547-AE6547))</f>
        <v>0</v>
      </c>
      <c r="AH6547" s="137">
        <v>0.02</v>
      </c>
    </row>
    <row r="6548" spans="1:34" s="173" customFormat="1" x14ac:dyDescent="0.55000000000000004">
      <c r="A6548" s="122"/>
      <c r="B6548" s="123"/>
      <c r="C6548" s="123"/>
      <c r="D6548" s="135"/>
      <c r="E6548" s="123"/>
      <c r="F6548" s="123"/>
      <c r="G6548" s="123"/>
      <c r="H6548" s="123"/>
      <c r="I6548" s="136"/>
      <c r="J6548" s="123"/>
      <c r="K6548" s="137"/>
      <c r="L6548" s="137" t="s">
        <v>63</v>
      </c>
      <c r="M6548" s="137">
        <f>SUM(M6546:M6547)</f>
        <v>29500</v>
      </c>
      <c r="N6548" s="123"/>
      <c r="O6548" s="108"/>
      <c r="P6548" s="138"/>
      <c r="Q6548" s="108"/>
      <c r="R6548" s="108"/>
      <c r="S6548" s="139"/>
      <c r="T6548" s="123"/>
      <c r="U6548" s="123"/>
      <c r="V6548" s="123"/>
      <c r="W6548" s="137"/>
      <c r="X6548" s="136"/>
      <c r="Y6548" s="137"/>
      <c r="Z6548" s="137"/>
      <c r="AA6548" s="119"/>
      <c r="AB6548" s="119"/>
      <c r="AC6548" s="137"/>
      <c r="AD6548" s="137"/>
      <c r="AE6548" s="137">
        <f>SUM(AE6546:AE6547)</f>
        <v>879222.39999999991</v>
      </c>
      <c r="AF6548" s="137"/>
      <c r="AG6548" s="137">
        <f>SUM(AG6546:AG6547)</f>
        <v>29500</v>
      </c>
      <c r="AH6548" s="137"/>
    </row>
    <row r="6549" spans="1:34" s="173" customFormat="1" x14ac:dyDescent="0.55000000000000004">
      <c r="A6549" s="122" t="s">
        <v>8958</v>
      </c>
      <c r="B6549" s="123">
        <v>2803</v>
      </c>
      <c r="C6549" s="123">
        <v>5719</v>
      </c>
      <c r="D6549" s="135" t="s">
        <v>8959</v>
      </c>
      <c r="E6549" s="123" t="s">
        <v>34</v>
      </c>
      <c r="F6549" s="123">
        <v>2477</v>
      </c>
      <c r="G6549" s="123">
        <v>0</v>
      </c>
      <c r="H6549" s="123">
        <v>3</v>
      </c>
      <c r="I6549" s="136">
        <v>34</v>
      </c>
      <c r="J6549" s="123" t="s">
        <v>38</v>
      </c>
      <c r="K6549" s="137">
        <f>((G6549*400)+(H6549*100))+I6549</f>
        <v>334</v>
      </c>
      <c r="L6549" s="137">
        <v>2425</v>
      </c>
      <c r="M6549" s="137">
        <f>K6549*L6549</f>
        <v>809950</v>
      </c>
      <c r="N6549" s="123"/>
      <c r="O6549" s="108"/>
      <c r="P6549" s="138"/>
      <c r="Q6549" s="108"/>
      <c r="R6549" s="108"/>
      <c r="S6549" s="139"/>
      <c r="T6549" s="123"/>
      <c r="U6549" s="123"/>
      <c r="V6549" s="123"/>
      <c r="W6549" s="137"/>
      <c r="X6549" s="136"/>
      <c r="Y6549" s="137"/>
      <c r="Z6549" s="137"/>
      <c r="AA6549" s="119"/>
      <c r="AB6549" s="119"/>
      <c r="AC6549" s="137"/>
      <c r="AD6549" s="137">
        <f>IF(AND(AC6549="",M6549=""),0,IF((AC6549=""),M6549,IF((M6549=""),AC6549,AC6549+M6549)))</f>
        <v>809950</v>
      </c>
      <c r="AE6549" s="137">
        <f>IF( (X6549=""),AD6549*1,AD6549*(X6549/100) )</f>
        <v>809950</v>
      </c>
      <c r="AF6549" s="137">
        <v>50000000</v>
      </c>
      <c r="AG6549" s="137">
        <f>IF((AF6549-AE6549) &gt; 1,0,IF((AF6549-AE6549)&lt;0,AE6549-AF6549,AF6549-AE6549))</f>
        <v>0</v>
      </c>
      <c r="AH6549" s="137">
        <v>0.01</v>
      </c>
    </row>
    <row r="6550" spans="1:34" s="173" customFormat="1" x14ac:dyDescent="0.55000000000000004">
      <c r="A6550" s="122"/>
      <c r="B6550" s="123"/>
      <c r="C6550" s="123"/>
      <c r="D6550" s="135"/>
      <c r="E6550" s="123"/>
      <c r="F6550" s="123"/>
      <c r="G6550" s="123"/>
      <c r="H6550" s="123"/>
      <c r="I6550" s="136"/>
      <c r="J6550" s="123"/>
      <c r="K6550" s="137"/>
      <c r="L6550" s="137" t="s">
        <v>63</v>
      </c>
      <c r="M6550" s="137">
        <f>SUM(M6549:M6549)</f>
        <v>809950</v>
      </c>
      <c r="N6550" s="123"/>
      <c r="O6550" s="108"/>
      <c r="P6550" s="138"/>
      <c r="Q6550" s="108"/>
      <c r="R6550" s="108"/>
      <c r="S6550" s="139"/>
      <c r="T6550" s="123"/>
      <c r="U6550" s="123"/>
      <c r="V6550" s="123"/>
      <c r="W6550" s="137"/>
      <c r="X6550" s="136"/>
      <c r="Y6550" s="137"/>
      <c r="Z6550" s="137"/>
      <c r="AA6550" s="119"/>
      <c r="AB6550" s="119"/>
      <c r="AC6550" s="137"/>
      <c r="AD6550" s="137"/>
      <c r="AE6550" s="137">
        <f>SUM(AE6549:AE6549)</f>
        <v>809950</v>
      </c>
      <c r="AF6550" s="137"/>
      <c r="AG6550" s="137">
        <f>SUM(AG6549:AG6549)</f>
        <v>0</v>
      </c>
      <c r="AH6550" s="137"/>
    </row>
    <row r="6551" spans="1:34" s="173" customFormat="1" x14ac:dyDescent="0.55000000000000004">
      <c r="A6551" s="122" t="s">
        <v>8960</v>
      </c>
      <c r="B6551" s="123">
        <v>2804</v>
      </c>
      <c r="C6551" s="123">
        <v>6189</v>
      </c>
      <c r="D6551" s="135" t="s">
        <v>8961</v>
      </c>
      <c r="E6551" s="123" t="s">
        <v>37</v>
      </c>
      <c r="F6551" s="123">
        <v>5389</v>
      </c>
      <c r="G6551" s="123">
        <v>5</v>
      </c>
      <c r="H6551" s="123">
        <v>0</v>
      </c>
      <c r="I6551" s="136">
        <v>63</v>
      </c>
      <c r="J6551" s="123" t="s">
        <v>38</v>
      </c>
      <c r="K6551" s="137">
        <f>((G6551*400)+(H6551*100))+I6551</f>
        <v>2063</v>
      </c>
      <c r="L6551" s="137">
        <v>400</v>
      </c>
      <c r="M6551" s="137">
        <f>K6551*L6551</f>
        <v>825200</v>
      </c>
      <c r="N6551" s="123"/>
      <c r="O6551" s="108"/>
      <c r="P6551" s="138"/>
      <c r="Q6551" s="108"/>
      <c r="R6551" s="108"/>
      <c r="S6551" s="139"/>
      <c r="T6551" s="123"/>
      <c r="U6551" s="123"/>
      <c r="V6551" s="123"/>
      <c r="W6551" s="137"/>
      <c r="X6551" s="136"/>
      <c r="Y6551" s="137"/>
      <c r="Z6551" s="137"/>
      <c r="AA6551" s="119"/>
      <c r="AB6551" s="119"/>
      <c r="AC6551" s="137"/>
      <c r="AD6551" s="137">
        <f>IF(AND(AC6551="",M6551=""),0,IF((AC6551=""),M6551,IF((M6551=""),AC6551,AC6551+M6551)))</f>
        <v>825200</v>
      </c>
      <c r="AE6551" s="137">
        <f>IF( (X6551=""),AD6551*1,AD6551*(X6551/100) )</f>
        <v>825200</v>
      </c>
      <c r="AF6551" s="137">
        <v>0</v>
      </c>
      <c r="AG6551" s="137">
        <f>IF((AF6551-AE6551) &gt; 1,0,IF((AF6551-AE6551)&lt;0,AE6551-AF6551,AF6551-AE6551))</f>
        <v>825200</v>
      </c>
      <c r="AH6551" s="137">
        <v>0.01</v>
      </c>
    </row>
    <row r="6552" spans="1:34" s="173" customFormat="1" x14ac:dyDescent="0.55000000000000004">
      <c r="A6552" s="122"/>
      <c r="B6552" s="123"/>
      <c r="C6552" s="123"/>
      <c r="D6552" s="135"/>
      <c r="E6552" s="123"/>
      <c r="F6552" s="123"/>
      <c r="G6552" s="123"/>
      <c r="H6552" s="123"/>
      <c r="I6552" s="136"/>
      <c r="J6552" s="123"/>
      <c r="K6552" s="137"/>
      <c r="L6552" s="137" t="s">
        <v>63</v>
      </c>
      <c r="M6552" s="137">
        <f>SUM(M6551:M6551)</f>
        <v>825200</v>
      </c>
      <c r="N6552" s="123"/>
      <c r="O6552" s="108"/>
      <c r="P6552" s="138"/>
      <c r="Q6552" s="108"/>
      <c r="R6552" s="108"/>
      <c r="S6552" s="139"/>
      <c r="T6552" s="123"/>
      <c r="U6552" s="123"/>
      <c r="V6552" s="123"/>
      <c r="W6552" s="137"/>
      <c r="X6552" s="136"/>
      <c r="Y6552" s="137"/>
      <c r="Z6552" s="137"/>
      <c r="AA6552" s="119"/>
      <c r="AB6552" s="119"/>
      <c r="AC6552" s="137"/>
      <c r="AD6552" s="137"/>
      <c r="AE6552" s="137">
        <f>SUM(AE6551:AE6551)</f>
        <v>825200</v>
      </c>
      <c r="AF6552" s="137"/>
      <c r="AG6552" s="137">
        <f>SUM(AG6551:AG6551)</f>
        <v>825200</v>
      </c>
      <c r="AH6552" s="137"/>
    </row>
    <row r="6553" spans="1:34" s="173" customFormat="1" x14ac:dyDescent="0.55000000000000004">
      <c r="A6553" s="122" t="s">
        <v>8962</v>
      </c>
      <c r="B6553" s="123">
        <v>2805</v>
      </c>
      <c r="C6553" s="123">
        <v>6395</v>
      </c>
      <c r="D6553" s="135" t="s">
        <v>8963</v>
      </c>
      <c r="E6553" s="123" t="s">
        <v>37</v>
      </c>
      <c r="F6553" s="123">
        <v>5537</v>
      </c>
      <c r="G6553" s="123">
        <v>2</v>
      </c>
      <c r="H6553" s="123">
        <v>0</v>
      </c>
      <c r="I6553" s="136">
        <v>86</v>
      </c>
      <c r="J6553" s="123" t="s">
        <v>38</v>
      </c>
      <c r="K6553" s="137">
        <f>((G6553*400)+(H6553*100))+I6553</f>
        <v>886</v>
      </c>
      <c r="L6553" s="137">
        <v>400</v>
      </c>
      <c r="M6553" s="137">
        <f>K6553*L6553</f>
        <v>354400</v>
      </c>
      <c r="N6553" s="123"/>
      <c r="O6553" s="108"/>
      <c r="P6553" s="138"/>
      <c r="Q6553" s="108"/>
      <c r="R6553" s="108"/>
      <c r="S6553" s="139"/>
      <c r="T6553" s="123"/>
      <c r="U6553" s="123"/>
      <c r="V6553" s="123"/>
      <c r="W6553" s="137"/>
      <c r="X6553" s="136"/>
      <c r="Y6553" s="137"/>
      <c r="Z6553" s="137"/>
      <c r="AA6553" s="119"/>
      <c r="AB6553" s="119"/>
      <c r="AC6553" s="137"/>
      <c r="AD6553" s="137">
        <f>IF(AND(AC6553="",M6553=""),0,IF((AC6553=""),M6553,IF((M6553=""),AC6553,AC6553+M6553)))</f>
        <v>354400</v>
      </c>
      <c r="AE6553" s="137">
        <f>IF( (X6553=""),AD6553*1,AD6553*(X6553/100) )</f>
        <v>354400</v>
      </c>
      <c r="AF6553" s="137">
        <v>0</v>
      </c>
      <c r="AG6553" s="137">
        <f>IF((AF6553-AE6553) &gt; 1,0,IF((AF6553-AE6553)&lt;0,AE6553-AF6553,AF6553-AE6553))</f>
        <v>354400</v>
      </c>
      <c r="AH6553" s="137">
        <v>0.01</v>
      </c>
    </row>
    <row r="6554" spans="1:34" s="173" customFormat="1" x14ac:dyDescent="0.55000000000000004">
      <c r="A6554" s="122"/>
      <c r="B6554" s="123"/>
      <c r="C6554" s="123"/>
      <c r="D6554" s="135"/>
      <c r="E6554" s="123"/>
      <c r="F6554" s="123"/>
      <c r="G6554" s="123"/>
      <c r="H6554" s="123"/>
      <c r="I6554" s="136"/>
      <c r="J6554" s="123"/>
      <c r="K6554" s="137"/>
      <c r="L6554" s="137" t="s">
        <v>63</v>
      </c>
      <c r="M6554" s="137">
        <f>SUM(M6553:M6553)</f>
        <v>354400</v>
      </c>
      <c r="N6554" s="123"/>
      <c r="O6554" s="108"/>
      <c r="P6554" s="138"/>
      <c r="Q6554" s="108"/>
      <c r="R6554" s="108"/>
      <c r="S6554" s="139"/>
      <c r="T6554" s="123"/>
      <c r="U6554" s="123"/>
      <c r="V6554" s="123"/>
      <c r="W6554" s="137"/>
      <c r="X6554" s="136"/>
      <c r="Y6554" s="137"/>
      <c r="Z6554" s="137"/>
      <c r="AA6554" s="119"/>
      <c r="AB6554" s="119"/>
      <c r="AC6554" s="137"/>
      <c r="AD6554" s="137"/>
      <c r="AE6554" s="137">
        <f>SUM(AE6553:AE6553)</f>
        <v>354400</v>
      </c>
      <c r="AF6554" s="137"/>
      <c r="AG6554" s="137">
        <f>SUM(AG6553:AG6553)</f>
        <v>354400</v>
      </c>
      <c r="AH6554" s="137"/>
    </row>
    <row r="6555" spans="1:34" s="173" customFormat="1" x14ac:dyDescent="0.55000000000000004">
      <c r="A6555" s="122" t="s">
        <v>1175</v>
      </c>
      <c r="B6555" s="123">
        <v>2806</v>
      </c>
      <c r="C6555" s="123">
        <v>9576</v>
      </c>
      <c r="D6555" s="135" t="s">
        <v>8964</v>
      </c>
      <c r="E6555" s="123" t="s">
        <v>34</v>
      </c>
      <c r="F6555" s="123">
        <v>12467</v>
      </c>
      <c r="G6555" s="123">
        <v>4</v>
      </c>
      <c r="H6555" s="123">
        <v>3</v>
      </c>
      <c r="I6555" s="136">
        <v>35</v>
      </c>
      <c r="J6555" s="123" t="s">
        <v>38</v>
      </c>
      <c r="K6555" s="137">
        <f>((G6555*400)+(H6555*100))+I6555</f>
        <v>1935</v>
      </c>
      <c r="L6555" s="137">
        <v>225</v>
      </c>
      <c r="M6555" s="137">
        <f>K6555*L6555</f>
        <v>435375</v>
      </c>
      <c r="N6555" s="123"/>
      <c r="O6555" s="108"/>
      <c r="P6555" s="138"/>
      <c r="Q6555" s="108"/>
      <c r="R6555" s="108"/>
      <c r="S6555" s="139"/>
      <c r="T6555" s="123"/>
      <c r="U6555" s="123"/>
      <c r="V6555" s="123"/>
      <c r="W6555" s="137"/>
      <c r="X6555" s="136"/>
      <c r="Y6555" s="137"/>
      <c r="Z6555" s="137"/>
      <c r="AA6555" s="119"/>
      <c r="AB6555" s="119"/>
      <c r="AC6555" s="137"/>
      <c r="AD6555" s="137">
        <f>IF(AND(AC6555="",M6555=""),0,IF((AC6555=""),M6555,IF((M6555=""),AC6555,AC6555+M6555)))</f>
        <v>435375</v>
      </c>
      <c r="AE6555" s="137">
        <f>IF( (X6555=""),AD6555*1,AD6555*(X6555/100) )</f>
        <v>435375</v>
      </c>
      <c r="AF6555" s="137">
        <v>50000000</v>
      </c>
      <c r="AG6555" s="137">
        <f>IF((AF6555-AE6555) &gt; 1,0,IF((AF6555-AE6555)&lt;0,AE6555-AF6555,AF6555-AE6555))</f>
        <v>0</v>
      </c>
      <c r="AH6555" s="137">
        <v>0.01</v>
      </c>
    </row>
    <row r="6556" spans="1:34" s="173" customFormat="1" x14ac:dyDescent="0.55000000000000004">
      <c r="A6556" s="122"/>
      <c r="B6556" s="123"/>
      <c r="C6556" s="123"/>
      <c r="D6556" s="135"/>
      <c r="E6556" s="123"/>
      <c r="F6556" s="123"/>
      <c r="G6556" s="123"/>
      <c r="H6556" s="123"/>
      <c r="I6556" s="136"/>
      <c r="J6556" s="123"/>
      <c r="K6556" s="137"/>
      <c r="L6556" s="137" t="s">
        <v>63</v>
      </c>
      <c r="M6556" s="137">
        <f>SUM(M6555:M6555)</f>
        <v>435375</v>
      </c>
      <c r="N6556" s="123"/>
      <c r="O6556" s="108"/>
      <c r="P6556" s="138"/>
      <c r="Q6556" s="108"/>
      <c r="R6556" s="108"/>
      <c r="S6556" s="139"/>
      <c r="T6556" s="123"/>
      <c r="U6556" s="123"/>
      <c r="V6556" s="123"/>
      <c r="W6556" s="137"/>
      <c r="X6556" s="136"/>
      <c r="Y6556" s="137"/>
      <c r="Z6556" s="137"/>
      <c r="AA6556" s="119"/>
      <c r="AB6556" s="119"/>
      <c r="AC6556" s="137"/>
      <c r="AD6556" s="137"/>
      <c r="AE6556" s="137">
        <f>SUM(AE6555:AE6555)</f>
        <v>435375</v>
      </c>
      <c r="AF6556" s="137"/>
      <c r="AG6556" s="137">
        <f>SUM(AG6555:AG6555)</f>
        <v>0</v>
      </c>
      <c r="AH6556" s="137"/>
    </row>
    <row r="6557" spans="1:34" s="173" customFormat="1" x14ac:dyDescent="0.55000000000000004">
      <c r="A6557" s="122" t="s">
        <v>2125</v>
      </c>
      <c r="B6557" s="123">
        <v>2807</v>
      </c>
      <c r="C6557" s="123">
        <v>6498</v>
      </c>
      <c r="D6557" s="135" t="s">
        <v>8965</v>
      </c>
      <c r="E6557" s="123" t="s">
        <v>34</v>
      </c>
      <c r="F6557" s="123">
        <v>15601</v>
      </c>
      <c r="G6557" s="123">
        <v>16</v>
      </c>
      <c r="H6557" s="123">
        <v>3</v>
      </c>
      <c r="I6557" s="136">
        <v>7</v>
      </c>
      <c r="J6557" s="123" t="s">
        <v>38</v>
      </c>
      <c r="K6557" s="137">
        <f>((G6557*400)+(H6557*100))+I6557</f>
        <v>6707</v>
      </c>
      <c r="L6557" s="137">
        <v>325</v>
      </c>
      <c r="M6557" s="137">
        <f>K6557*L6557</f>
        <v>2179775</v>
      </c>
      <c r="N6557" s="123"/>
      <c r="O6557" s="108"/>
      <c r="P6557" s="138"/>
      <c r="Q6557" s="108"/>
      <c r="R6557" s="108"/>
      <c r="S6557" s="139"/>
      <c r="T6557" s="123"/>
      <c r="U6557" s="123"/>
      <c r="V6557" s="123"/>
      <c r="W6557" s="137"/>
      <c r="X6557" s="136"/>
      <c r="Y6557" s="137"/>
      <c r="Z6557" s="137"/>
      <c r="AA6557" s="119"/>
      <c r="AB6557" s="119"/>
      <c r="AC6557" s="137"/>
      <c r="AD6557" s="137">
        <f>IF(AND(AC6557="",M6557=""),0,IF((AC6557=""),M6557,IF((M6557=""),AC6557,AC6557+M6557)))</f>
        <v>2179775</v>
      </c>
      <c r="AE6557" s="137">
        <f>IF( (X6557=""),AD6557*1,AD6557*(X6557/100) )</f>
        <v>2179775</v>
      </c>
      <c r="AF6557" s="137">
        <v>50000000</v>
      </c>
      <c r="AG6557" s="137">
        <f>IF((AF6557-AE6557) &gt; 1,0,IF((AF6557-AE6557)&lt;0,AE6557-AF6557,AF6557-AE6557))</f>
        <v>0</v>
      </c>
      <c r="AH6557" s="137">
        <v>0.01</v>
      </c>
    </row>
    <row r="6558" spans="1:34" s="173" customFormat="1" x14ac:dyDescent="0.55000000000000004">
      <c r="A6558" s="122"/>
      <c r="B6558" s="123"/>
      <c r="C6558" s="123"/>
      <c r="D6558" s="135"/>
      <c r="E6558" s="123"/>
      <c r="F6558" s="123"/>
      <c r="G6558" s="123"/>
      <c r="H6558" s="123"/>
      <c r="I6558" s="136"/>
      <c r="J6558" s="123"/>
      <c r="K6558" s="137"/>
      <c r="L6558" s="137" t="s">
        <v>63</v>
      </c>
      <c r="M6558" s="137">
        <f>SUM(M6557:M6557)</f>
        <v>2179775</v>
      </c>
      <c r="N6558" s="123"/>
      <c r="O6558" s="108"/>
      <c r="P6558" s="138"/>
      <c r="Q6558" s="108"/>
      <c r="R6558" s="108"/>
      <c r="S6558" s="139"/>
      <c r="T6558" s="123"/>
      <c r="U6558" s="123"/>
      <c r="V6558" s="123"/>
      <c r="W6558" s="137"/>
      <c r="X6558" s="136"/>
      <c r="Y6558" s="137"/>
      <c r="Z6558" s="137"/>
      <c r="AA6558" s="119"/>
      <c r="AB6558" s="119"/>
      <c r="AC6558" s="137"/>
      <c r="AD6558" s="137"/>
      <c r="AE6558" s="137">
        <f>SUM(AE6557:AE6557)</f>
        <v>2179775</v>
      </c>
      <c r="AF6558" s="137"/>
      <c r="AG6558" s="137">
        <f>SUM(AG6557:AG6557)</f>
        <v>0</v>
      </c>
      <c r="AH6558" s="137"/>
    </row>
    <row r="6559" spans="1:34" s="173" customFormat="1" x14ac:dyDescent="0.55000000000000004">
      <c r="A6559" s="122" t="s">
        <v>1175</v>
      </c>
      <c r="B6559" s="123">
        <v>2808</v>
      </c>
      <c r="C6559" s="123">
        <v>5085</v>
      </c>
      <c r="D6559" s="135" t="s">
        <v>8966</v>
      </c>
      <c r="E6559" s="123" t="s">
        <v>34</v>
      </c>
      <c r="F6559" s="123">
        <v>15665</v>
      </c>
      <c r="G6559" s="123">
        <v>6</v>
      </c>
      <c r="H6559" s="123">
        <v>2</v>
      </c>
      <c r="I6559" s="136">
        <v>20</v>
      </c>
      <c r="J6559" s="123" t="s">
        <v>38</v>
      </c>
      <c r="K6559" s="137">
        <f>((G6559*400)+(H6559*100))+I6559</f>
        <v>2620</v>
      </c>
      <c r="L6559" s="137">
        <v>625</v>
      </c>
      <c r="M6559" s="137">
        <f>K6559*L6559</f>
        <v>1637500</v>
      </c>
      <c r="N6559" s="123"/>
      <c r="O6559" s="108"/>
      <c r="P6559" s="138"/>
      <c r="Q6559" s="108"/>
      <c r="R6559" s="108"/>
      <c r="S6559" s="139"/>
      <c r="T6559" s="123"/>
      <c r="U6559" s="123"/>
      <c r="V6559" s="123"/>
      <c r="W6559" s="137"/>
      <c r="X6559" s="136"/>
      <c r="Y6559" s="137"/>
      <c r="Z6559" s="137"/>
      <c r="AA6559" s="119"/>
      <c r="AB6559" s="119"/>
      <c r="AC6559" s="137"/>
      <c r="AD6559" s="137">
        <f>IF(AND(AC6559="",M6559=""),0,IF((AC6559=""),M6559,IF((M6559=""),AC6559,AC6559+M6559)))</f>
        <v>1637500</v>
      </c>
      <c r="AE6559" s="137">
        <f>IF( (X6559=""),AD6559*1,AD6559*(X6559/100) )</f>
        <v>1637500</v>
      </c>
      <c r="AF6559" s="137">
        <v>50000000</v>
      </c>
      <c r="AG6559" s="137">
        <f>IF((AF6559-AE6559) &gt; 1,0,IF((AF6559-AE6559)&lt;0,AE6559-AF6559,AF6559-AE6559))</f>
        <v>0</v>
      </c>
      <c r="AH6559" s="137">
        <v>0.01</v>
      </c>
    </row>
    <row r="6560" spans="1:34" s="173" customFormat="1" x14ac:dyDescent="0.55000000000000004">
      <c r="A6560" s="122"/>
      <c r="B6560" s="123">
        <v>2809</v>
      </c>
      <c r="C6560" s="123">
        <v>5919</v>
      </c>
      <c r="D6560" s="135" t="s">
        <v>8967</v>
      </c>
      <c r="E6560" s="123" t="s">
        <v>34</v>
      </c>
      <c r="F6560" s="123">
        <v>23742</v>
      </c>
      <c r="G6560" s="123">
        <v>0</v>
      </c>
      <c r="H6560" s="123">
        <v>3</v>
      </c>
      <c r="I6560" s="136">
        <v>75</v>
      </c>
      <c r="J6560" s="123" t="s">
        <v>38</v>
      </c>
      <c r="K6560" s="137">
        <f>((G6560*400)+(H6560*100))+I6560</f>
        <v>375</v>
      </c>
      <c r="L6560" s="137">
        <v>450</v>
      </c>
      <c r="M6560" s="137">
        <f>K6560*L6560</f>
        <v>168750</v>
      </c>
      <c r="N6560" s="123"/>
      <c r="O6560" s="108"/>
      <c r="P6560" s="138"/>
      <c r="Q6560" s="108"/>
      <c r="R6560" s="108"/>
      <c r="S6560" s="139"/>
      <c r="T6560" s="123"/>
      <c r="U6560" s="123"/>
      <c r="V6560" s="123"/>
      <c r="W6560" s="137"/>
      <c r="X6560" s="136"/>
      <c r="Y6560" s="137"/>
      <c r="Z6560" s="137"/>
      <c r="AA6560" s="119"/>
      <c r="AB6560" s="119"/>
      <c r="AC6560" s="137"/>
      <c r="AD6560" s="137">
        <f>IF(AND(AC6560="",M6560=""),0,IF((AC6560=""),M6560,IF((M6560=""),AC6560,AC6560+M6560)))</f>
        <v>168750</v>
      </c>
      <c r="AE6560" s="137">
        <f>IF( (X6560=""),AD6560*1,AD6560*(X6560/100) )</f>
        <v>168750</v>
      </c>
      <c r="AF6560" s="137">
        <v>50000000</v>
      </c>
      <c r="AG6560" s="137">
        <f>IF((AF6560-AE6560) &gt; 1,0,IF((AF6560-AE6560)&lt;0,AE6560-AF6560,AF6560-AE6560))</f>
        <v>0</v>
      </c>
      <c r="AH6560" s="137">
        <v>0.01</v>
      </c>
    </row>
    <row r="6561" spans="1:34" s="173" customFormat="1" x14ac:dyDescent="0.55000000000000004">
      <c r="A6561" s="122"/>
      <c r="B6561" s="123"/>
      <c r="C6561" s="123"/>
      <c r="D6561" s="135"/>
      <c r="E6561" s="123"/>
      <c r="F6561" s="123"/>
      <c r="G6561" s="123"/>
      <c r="H6561" s="123"/>
      <c r="I6561" s="136"/>
      <c r="J6561" s="123"/>
      <c r="K6561" s="137"/>
      <c r="L6561" s="137" t="s">
        <v>63</v>
      </c>
      <c r="M6561" s="137">
        <f>SUM(M6559:M6560)</f>
        <v>1806250</v>
      </c>
      <c r="N6561" s="123"/>
      <c r="O6561" s="108"/>
      <c r="P6561" s="138"/>
      <c r="Q6561" s="108"/>
      <c r="R6561" s="108"/>
      <c r="S6561" s="139"/>
      <c r="T6561" s="123"/>
      <c r="U6561" s="123"/>
      <c r="V6561" s="123"/>
      <c r="W6561" s="137"/>
      <c r="X6561" s="136"/>
      <c r="Y6561" s="137"/>
      <c r="Z6561" s="137"/>
      <c r="AA6561" s="119"/>
      <c r="AB6561" s="119"/>
      <c r="AC6561" s="137"/>
      <c r="AD6561" s="137"/>
      <c r="AE6561" s="137">
        <f>SUM(AE6559:AE6560)</f>
        <v>1806250</v>
      </c>
      <c r="AF6561" s="137"/>
      <c r="AG6561" s="137">
        <f>SUM(AG6559:AG6560)</f>
        <v>0</v>
      </c>
      <c r="AH6561" s="137"/>
    </row>
    <row r="6562" spans="1:34" s="173" customFormat="1" x14ac:dyDescent="0.55000000000000004">
      <c r="A6562" s="122" t="s">
        <v>8970</v>
      </c>
      <c r="B6562" s="123">
        <v>2810</v>
      </c>
      <c r="C6562" s="123">
        <v>8698</v>
      </c>
      <c r="D6562" s="135" t="s">
        <v>8971</v>
      </c>
      <c r="E6562" s="123" t="s">
        <v>34</v>
      </c>
      <c r="F6562" s="123">
        <v>17631</v>
      </c>
      <c r="G6562" s="123">
        <v>0</v>
      </c>
      <c r="H6562" s="123">
        <v>2</v>
      </c>
      <c r="I6562" s="136">
        <v>69</v>
      </c>
      <c r="J6562" s="123" t="s">
        <v>35</v>
      </c>
      <c r="K6562" s="137">
        <f>((G6562*400)+(H6562*100))+I6562</f>
        <v>269</v>
      </c>
      <c r="L6562" s="137">
        <v>600</v>
      </c>
      <c r="M6562" s="137">
        <f>K6562*L6562</f>
        <v>161400</v>
      </c>
      <c r="N6562" s="123">
        <v>1</v>
      </c>
      <c r="O6562" s="108" t="s">
        <v>8968</v>
      </c>
      <c r="P6562" s="138">
        <v>3570800355016</v>
      </c>
      <c r="Q6562" s="108" t="s">
        <v>8969</v>
      </c>
      <c r="R6562" s="108" t="s">
        <v>8972</v>
      </c>
      <c r="S6562" s="139" t="s">
        <v>8973</v>
      </c>
      <c r="T6562" s="123" t="s">
        <v>51</v>
      </c>
      <c r="U6562" s="123" t="s">
        <v>45</v>
      </c>
      <c r="V6562" s="123" t="s">
        <v>52</v>
      </c>
      <c r="W6562" s="137">
        <v>232.1</v>
      </c>
      <c r="X6562" s="136">
        <v>100</v>
      </c>
      <c r="Y6562" s="137">
        <v>6750</v>
      </c>
      <c r="Z6562" s="137">
        <f>W6562*Y6562</f>
        <v>1566675</v>
      </c>
      <c r="AA6562" s="119">
        <v>6</v>
      </c>
      <c r="AB6562" s="119">
        <v>6</v>
      </c>
      <c r="AC6562" s="137">
        <f>(Z6562*(100-AB6562))/100</f>
        <v>1472674.5</v>
      </c>
      <c r="AD6562" s="137">
        <f>IF(AND(AC6562="",M6562=""),0,IF((AC6562=""),M6562, IF( (M6562=""),AC6562,SUM(AC6562:AC6563)+M6562)))</f>
        <v>1634074.5</v>
      </c>
      <c r="AE6562" s="137">
        <f>IF( (X6562=""),AD6562*1,AD6562*(X6562/100) )</f>
        <v>1634074.5</v>
      </c>
      <c r="AF6562" s="137">
        <v>50000000</v>
      </c>
      <c r="AG6562" s="137">
        <f>IF((AF6562-AE6562) &gt; 1,0,IF((AF6562-AE6562)&lt;0,AE6562-AF6562,AF6562-AE6562))</f>
        <v>0</v>
      </c>
      <c r="AH6562" s="137">
        <v>0.02</v>
      </c>
    </row>
    <row r="6563" spans="1:34" s="173" customFormat="1" x14ac:dyDescent="0.55000000000000004">
      <c r="A6563" s="122"/>
      <c r="B6563" s="123"/>
      <c r="C6563" s="123"/>
      <c r="D6563" s="135"/>
      <c r="E6563" s="123"/>
      <c r="F6563" s="123"/>
      <c r="G6563" s="123"/>
      <c r="H6563" s="123"/>
      <c r="I6563" s="136"/>
      <c r="J6563" s="123"/>
      <c r="K6563" s="137"/>
      <c r="L6563" s="137" t="s">
        <v>63</v>
      </c>
      <c r="M6563" s="137">
        <f>SUM(M6562:M6562)</f>
        <v>161400</v>
      </c>
      <c r="N6563" s="123"/>
      <c r="O6563" s="108"/>
      <c r="P6563" s="138"/>
      <c r="Q6563" s="108"/>
      <c r="R6563" s="108"/>
      <c r="S6563" s="139"/>
      <c r="T6563" s="123"/>
      <c r="U6563" s="123"/>
      <c r="V6563" s="123"/>
      <c r="W6563" s="137"/>
      <c r="X6563" s="136"/>
      <c r="Y6563" s="137"/>
      <c r="Z6563" s="137"/>
      <c r="AA6563" s="119"/>
      <c r="AB6563" s="119"/>
      <c r="AC6563" s="137"/>
      <c r="AD6563" s="137"/>
      <c r="AE6563" s="137">
        <f>SUM(AE6562:AE6562)</f>
        <v>1634074.5</v>
      </c>
      <c r="AF6563" s="137"/>
      <c r="AG6563" s="137">
        <f>SUM(AG6562:AG6562)</f>
        <v>0</v>
      </c>
      <c r="AH6563" s="137"/>
    </row>
    <row r="6564" spans="1:34" s="173" customFormat="1" x14ac:dyDescent="0.55000000000000004">
      <c r="A6564" s="122" t="s">
        <v>8974</v>
      </c>
      <c r="B6564" s="123">
        <v>2811</v>
      </c>
      <c r="C6564" s="123">
        <v>8289</v>
      </c>
      <c r="D6564" s="135" t="s">
        <v>8975</v>
      </c>
      <c r="E6564" s="123" t="s">
        <v>34</v>
      </c>
      <c r="F6564" s="123">
        <v>6300</v>
      </c>
      <c r="G6564" s="123">
        <v>4</v>
      </c>
      <c r="H6564" s="123">
        <v>1</v>
      </c>
      <c r="I6564" s="136">
        <v>24</v>
      </c>
      <c r="J6564" s="123" t="s">
        <v>38</v>
      </c>
      <c r="K6564" s="137">
        <f>((G6564*400)+(H6564*100))+I6564</f>
        <v>1724</v>
      </c>
      <c r="L6564" s="137">
        <v>300</v>
      </c>
      <c r="M6564" s="137">
        <f>K6564*L6564</f>
        <v>517200</v>
      </c>
      <c r="N6564" s="123"/>
      <c r="O6564" s="108"/>
      <c r="P6564" s="138"/>
      <c r="Q6564" s="108"/>
      <c r="R6564" s="108"/>
      <c r="S6564" s="139"/>
      <c r="T6564" s="123"/>
      <c r="U6564" s="123"/>
      <c r="V6564" s="123"/>
      <c r="W6564" s="137"/>
      <c r="X6564" s="136"/>
      <c r="Y6564" s="137"/>
      <c r="Z6564" s="137"/>
      <c r="AA6564" s="119"/>
      <c r="AB6564" s="119"/>
      <c r="AC6564" s="137"/>
      <c r="AD6564" s="137">
        <f>IF(AND(AC6564="",M6564=""),0,IF((AC6564=""),M6564,IF((M6564=""),AC6564,AC6564+M6564)))</f>
        <v>517200</v>
      </c>
      <c r="AE6564" s="137">
        <f>IF( (X6564=""),AD6564*1,AD6564*(X6564/100) )</f>
        <v>517200</v>
      </c>
      <c r="AF6564" s="137">
        <v>50000000</v>
      </c>
      <c r="AG6564" s="137">
        <f>IF((AF6564-AE6564) &gt; 1,0,IF((AF6564-AE6564)&lt;0,AE6564-AF6564,AF6564-AE6564))</f>
        <v>0</v>
      </c>
      <c r="AH6564" s="137">
        <v>0.01</v>
      </c>
    </row>
    <row r="6565" spans="1:34" s="173" customFormat="1" x14ac:dyDescent="0.55000000000000004">
      <c r="A6565" s="122"/>
      <c r="B6565" s="123">
        <v>2812</v>
      </c>
      <c r="C6565" s="123">
        <v>8286</v>
      </c>
      <c r="D6565" s="135" t="s">
        <v>8976</v>
      </c>
      <c r="E6565" s="123" t="s">
        <v>34</v>
      </c>
      <c r="F6565" s="123">
        <v>6301</v>
      </c>
      <c r="G6565" s="123">
        <v>3</v>
      </c>
      <c r="H6565" s="123">
        <v>0</v>
      </c>
      <c r="I6565" s="136">
        <v>35</v>
      </c>
      <c r="J6565" s="123" t="s">
        <v>38</v>
      </c>
      <c r="K6565" s="137">
        <f>((G6565*400)+(H6565*100))+I6565</f>
        <v>1235</v>
      </c>
      <c r="L6565" s="137">
        <v>600</v>
      </c>
      <c r="M6565" s="137">
        <f>K6565*L6565</f>
        <v>741000</v>
      </c>
      <c r="N6565" s="123"/>
      <c r="O6565" s="108"/>
      <c r="P6565" s="138"/>
      <c r="Q6565" s="108"/>
      <c r="R6565" s="108"/>
      <c r="S6565" s="139"/>
      <c r="T6565" s="123"/>
      <c r="U6565" s="123"/>
      <c r="V6565" s="123"/>
      <c r="W6565" s="137"/>
      <c r="X6565" s="136"/>
      <c r="Y6565" s="137"/>
      <c r="Z6565" s="137"/>
      <c r="AA6565" s="119"/>
      <c r="AB6565" s="119"/>
      <c r="AC6565" s="137"/>
      <c r="AD6565" s="137">
        <f>IF(AND(AC6565="",M6565=""),0,IF((AC6565=""),M6565,IF((M6565=""),AC6565,AC6565+M6565)))</f>
        <v>741000</v>
      </c>
      <c r="AE6565" s="137">
        <f>IF( (X6565=""),AD6565*1,AD6565*(X6565/100) )</f>
        <v>741000</v>
      </c>
      <c r="AF6565" s="137">
        <v>50000000</v>
      </c>
      <c r="AG6565" s="137">
        <f>IF((AF6565-AE6565) &gt; 1,0,IF((AF6565-AE6565)&lt;0,AE6565-AF6565,AF6565-AE6565))</f>
        <v>0</v>
      </c>
      <c r="AH6565" s="137">
        <v>0.01</v>
      </c>
    </row>
    <row r="6566" spans="1:34" s="173" customFormat="1" x14ac:dyDescent="0.55000000000000004">
      <c r="A6566" s="122"/>
      <c r="B6566" s="123">
        <v>2813</v>
      </c>
      <c r="C6566" s="123">
        <v>8290</v>
      </c>
      <c r="D6566" s="135" t="s">
        <v>8977</v>
      </c>
      <c r="E6566" s="123" t="s">
        <v>34</v>
      </c>
      <c r="F6566" s="123">
        <v>6305</v>
      </c>
      <c r="G6566" s="123">
        <v>1</v>
      </c>
      <c r="H6566" s="123">
        <v>2</v>
      </c>
      <c r="I6566" s="136">
        <v>95</v>
      </c>
      <c r="J6566" s="123" t="s">
        <v>38</v>
      </c>
      <c r="K6566" s="137">
        <f>((G6566*400)+(H6566*100))+I6566</f>
        <v>695</v>
      </c>
      <c r="L6566" s="137">
        <v>800</v>
      </c>
      <c r="M6566" s="137">
        <f>K6566*L6566</f>
        <v>556000</v>
      </c>
      <c r="N6566" s="123"/>
      <c r="O6566" s="108"/>
      <c r="P6566" s="138"/>
      <c r="Q6566" s="108"/>
      <c r="R6566" s="108"/>
      <c r="S6566" s="139"/>
      <c r="T6566" s="123"/>
      <c r="U6566" s="123"/>
      <c r="V6566" s="123"/>
      <c r="W6566" s="137"/>
      <c r="X6566" s="136"/>
      <c r="Y6566" s="137"/>
      <c r="Z6566" s="137"/>
      <c r="AA6566" s="119"/>
      <c r="AB6566" s="119"/>
      <c r="AC6566" s="137"/>
      <c r="AD6566" s="137">
        <f>IF(AND(AC6566="",M6566=""),0,IF((AC6566=""),M6566,IF((M6566=""),AC6566,AC6566+M6566)))</f>
        <v>556000</v>
      </c>
      <c r="AE6566" s="137">
        <f>IF( (X6566=""),AD6566*1,AD6566*(X6566/100) )</f>
        <v>556000</v>
      </c>
      <c r="AF6566" s="137">
        <v>50000000</v>
      </c>
      <c r="AG6566" s="137">
        <f>IF((AF6566-AE6566) &gt; 1,0,IF((AF6566-AE6566)&lt;0,AE6566-AF6566,AF6566-AE6566))</f>
        <v>0</v>
      </c>
      <c r="AH6566" s="137">
        <v>0.01</v>
      </c>
    </row>
    <row r="6567" spans="1:34" s="173" customFormat="1" x14ac:dyDescent="0.55000000000000004">
      <c r="A6567" s="122"/>
      <c r="B6567" s="123">
        <v>2814</v>
      </c>
      <c r="C6567" s="123">
        <v>8288</v>
      </c>
      <c r="D6567" s="135" t="s">
        <v>8978</v>
      </c>
      <c r="E6567" s="123" t="s">
        <v>34</v>
      </c>
      <c r="F6567" s="123">
        <v>6980</v>
      </c>
      <c r="G6567" s="123">
        <v>3</v>
      </c>
      <c r="H6567" s="123">
        <v>0</v>
      </c>
      <c r="I6567" s="136">
        <v>15.2</v>
      </c>
      <c r="J6567" s="123" t="s">
        <v>38</v>
      </c>
      <c r="K6567" s="137">
        <f>((G6567*400)+(H6567*100))+I6567</f>
        <v>1215.2</v>
      </c>
      <c r="L6567" s="137">
        <v>3600</v>
      </c>
      <c r="M6567" s="137">
        <f>K6567*L6567</f>
        <v>4374720</v>
      </c>
      <c r="N6567" s="123"/>
      <c r="O6567" s="108"/>
      <c r="P6567" s="138"/>
      <c r="Q6567" s="108"/>
      <c r="R6567" s="108"/>
      <c r="S6567" s="139"/>
      <c r="T6567" s="123"/>
      <c r="U6567" s="123"/>
      <c r="V6567" s="123"/>
      <c r="W6567" s="137"/>
      <c r="X6567" s="136"/>
      <c r="Y6567" s="137"/>
      <c r="Z6567" s="137"/>
      <c r="AA6567" s="119"/>
      <c r="AB6567" s="119"/>
      <c r="AC6567" s="137"/>
      <c r="AD6567" s="137">
        <f>IF(AND(AC6567="",M6567=""),0,IF((AC6567=""),M6567,IF((M6567=""),AC6567,AC6567+M6567)))</f>
        <v>4374720</v>
      </c>
      <c r="AE6567" s="137">
        <f>IF( (X6567=""),AD6567*1,AD6567*(X6567/100) )</f>
        <v>4374720</v>
      </c>
      <c r="AF6567" s="137">
        <v>50000000</v>
      </c>
      <c r="AG6567" s="137">
        <f>IF((AF6567-AE6567) &gt; 1,0,IF((AF6567-AE6567)&lt;0,AE6567-AF6567,AF6567-AE6567))</f>
        <v>0</v>
      </c>
      <c r="AH6567" s="137">
        <v>0.01</v>
      </c>
    </row>
    <row r="6568" spans="1:34" s="173" customFormat="1" x14ac:dyDescent="0.55000000000000004">
      <c r="A6568" s="122"/>
      <c r="B6568" s="123"/>
      <c r="C6568" s="123"/>
      <c r="D6568" s="135"/>
      <c r="E6568" s="123"/>
      <c r="F6568" s="123"/>
      <c r="G6568" s="123"/>
      <c r="H6568" s="123"/>
      <c r="I6568" s="136"/>
      <c r="J6568" s="123"/>
      <c r="K6568" s="137"/>
      <c r="L6568" s="137" t="s">
        <v>63</v>
      </c>
      <c r="M6568" s="137">
        <f>SUM(M6564:M6567)</f>
        <v>6188920</v>
      </c>
      <c r="N6568" s="123"/>
      <c r="O6568" s="108"/>
      <c r="P6568" s="138"/>
      <c r="Q6568" s="108"/>
      <c r="R6568" s="108"/>
      <c r="S6568" s="139"/>
      <c r="T6568" s="123"/>
      <c r="U6568" s="123"/>
      <c r="V6568" s="123"/>
      <c r="W6568" s="137"/>
      <c r="X6568" s="136"/>
      <c r="Y6568" s="137"/>
      <c r="Z6568" s="137"/>
      <c r="AA6568" s="119"/>
      <c r="AB6568" s="119"/>
      <c r="AC6568" s="137"/>
      <c r="AD6568" s="137"/>
      <c r="AE6568" s="137">
        <f>SUM(AE6564:AE6567)</f>
        <v>6188920</v>
      </c>
      <c r="AF6568" s="137"/>
      <c r="AG6568" s="137">
        <f>SUM(AG6564:AG6567)</f>
        <v>0</v>
      </c>
      <c r="AH6568" s="137"/>
    </row>
    <row r="6569" spans="1:34" s="173" customFormat="1" x14ac:dyDescent="0.55000000000000004">
      <c r="A6569" s="122" t="s">
        <v>8981</v>
      </c>
      <c r="B6569" s="123">
        <v>2815</v>
      </c>
      <c r="C6569" s="123">
        <v>10404</v>
      </c>
      <c r="D6569" s="135" t="s">
        <v>8982</v>
      </c>
      <c r="E6569" s="123" t="s">
        <v>34</v>
      </c>
      <c r="F6569" s="123">
        <v>1692</v>
      </c>
      <c r="G6569" s="123">
        <v>1</v>
      </c>
      <c r="H6569" s="123">
        <v>0</v>
      </c>
      <c r="I6569" s="136">
        <v>79</v>
      </c>
      <c r="J6569" s="123" t="s">
        <v>35</v>
      </c>
      <c r="K6569" s="137">
        <f>((G6569*400)+(H6569*100))+I6569</f>
        <v>479</v>
      </c>
      <c r="L6569" s="137">
        <v>2425</v>
      </c>
      <c r="M6569" s="137">
        <f>K6569*L6569</f>
        <v>1161575</v>
      </c>
      <c r="N6569" s="123">
        <v>1</v>
      </c>
      <c r="O6569" s="108" t="s">
        <v>8979</v>
      </c>
      <c r="P6569" s="138">
        <v>8570884004491</v>
      </c>
      <c r="Q6569" s="108" t="s">
        <v>8980</v>
      </c>
      <c r="R6569" s="108" t="s">
        <v>8983</v>
      </c>
      <c r="S6569" s="139" t="s">
        <v>8984</v>
      </c>
      <c r="T6569" s="123" t="s">
        <v>51</v>
      </c>
      <c r="U6569" s="123" t="s">
        <v>45</v>
      </c>
      <c r="V6569" s="123" t="s">
        <v>52</v>
      </c>
      <c r="W6569" s="137">
        <v>557.70000000000005</v>
      </c>
      <c r="X6569" s="136">
        <v>95.44</v>
      </c>
      <c r="Y6569" s="137">
        <v>6750</v>
      </c>
      <c r="Z6569" s="137">
        <f>W6569*Y6569</f>
        <v>3764475.0000000005</v>
      </c>
      <c r="AA6569" s="119">
        <v>6</v>
      </c>
      <c r="AB6569" s="119">
        <v>6</v>
      </c>
      <c r="AC6569" s="137">
        <f>(Z6569*(100-AB6569))/100</f>
        <v>3538606.5000000005</v>
      </c>
      <c r="AD6569" s="137">
        <f>IF(AND(AC6569="",M6569=""),0,IF((AC6569=""),M6569, IF( (M6569=""),AC6569,SUM(AC6569:AC6572)+M6569)))</f>
        <v>4758695.9000000004</v>
      </c>
      <c r="AE6569" s="137">
        <f>IF( (X6569=""),AD6569*1,AD6569*(X6569/100) )</f>
        <v>4541699.3669600002</v>
      </c>
      <c r="AF6569" s="137">
        <v>50000000</v>
      </c>
      <c r="AG6569" s="137">
        <f>IF((AF6569-AE6569) &gt; 1,0,IF((AF6569-AE6569)&lt;0,AE6569-AF6569,AF6569-AE6569))</f>
        <v>0</v>
      </c>
      <c r="AH6569" s="137">
        <v>0.02</v>
      </c>
    </row>
    <row r="6570" spans="1:34" s="173" customFormat="1" x14ac:dyDescent="0.55000000000000004">
      <c r="A6570" s="122"/>
      <c r="B6570" s="123"/>
      <c r="C6570" s="123"/>
      <c r="D6570" s="135"/>
      <c r="E6570" s="123"/>
      <c r="F6570" s="123"/>
      <c r="G6570" s="123"/>
      <c r="H6570" s="123"/>
      <c r="I6570" s="136"/>
      <c r="J6570" s="123"/>
      <c r="K6570" s="137"/>
      <c r="L6570" s="137"/>
      <c r="M6570" s="137"/>
      <c r="N6570" s="123">
        <v>2</v>
      </c>
      <c r="O6570" s="108" t="s">
        <v>8979</v>
      </c>
      <c r="P6570" s="138">
        <v>8570884004491</v>
      </c>
      <c r="Q6570" s="108" t="s">
        <v>8980</v>
      </c>
      <c r="R6570" s="108" t="s">
        <v>8983</v>
      </c>
      <c r="S6570" s="139" t="s">
        <v>8985</v>
      </c>
      <c r="T6570" s="123" t="s">
        <v>55</v>
      </c>
      <c r="U6570" s="123" t="s">
        <v>45</v>
      </c>
      <c r="V6570" s="123" t="s">
        <v>52</v>
      </c>
      <c r="W6570" s="137">
        <v>26.66</v>
      </c>
      <c r="X6570" s="136">
        <v>4.5599999999999996</v>
      </c>
      <c r="Y6570" s="137">
        <v>0</v>
      </c>
      <c r="Z6570" s="137">
        <f>W6570*Y6570</f>
        <v>0</v>
      </c>
      <c r="AA6570" s="119">
        <v>6</v>
      </c>
      <c r="AB6570" s="119">
        <v>6</v>
      </c>
      <c r="AC6570" s="137">
        <f>(Z6570*(100-AB6570))/100</f>
        <v>0</v>
      </c>
      <c r="AD6570" s="137">
        <f>IF(AND(AC6570="",M6569=""),0,IF((AC6570=""),M6569, IF( (M6569=""),AC6570,SUM(AC6569:AC6572)+M6569)))</f>
        <v>4758695.9000000004</v>
      </c>
      <c r="AE6570" s="137">
        <f>IF( (X6570=""),AD6570*1,AD6570*(X6570/100) )</f>
        <v>216996.53303999998</v>
      </c>
      <c r="AF6570" s="137">
        <v>50000000</v>
      </c>
      <c r="AG6570" s="137">
        <f>IF((AF6570-AE6570) &gt; 1,0,IF((AF6570-AE6570)&lt;0,AE6570-AF6570,AF6570-AE6570))</f>
        <v>0</v>
      </c>
      <c r="AH6570" s="137">
        <v>0.02</v>
      </c>
    </row>
    <row r="6571" spans="1:34" s="173" customFormat="1" x14ac:dyDescent="0.55000000000000004">
      <c r="A6571" s="122"/>
      <c r="B6571" s="123">
        <v>2816</v>
      </c>
      <c r="C6571" s="123">
        <v>5986</v>
      </c>
      <c r="D6571" s="135" t="s">
        <v>8986</v>
      </c>
      <c r="E6571" s="123" t="s">
        <v>34</v>
      </c>
      <c r="F6571" s="123">
        <v>23753</v>
      </c>
      <c r="G6571" s="123">
        <v>1</v>
      </c>
      <c r="H6571" s="123">
        <v>0</v>
      </c>
      <c r="I6571" s="136">
        <v>11</v>
      </c>
      <c r="J6571" s="123" t="s">
        <v>35</v>
      </c>
      <c r="K6571" s="137">
        <f>((G6571*400)+(H6571*100))+I6571</f>
        <v>411</v>
      </c>
      <c r="L6571" s="137">
        <v>625</v>
      </c>
      <c r="M6571" s="137">
        <f>K6571*L6571</f>
        <v>256875</v>
      </c>
      <c r="N6571" s="123">
        <v>1</v>
      </c>
      <c r="O6571" s="108" t="s">
        <v>8979</v>
      </c>
      <c r="P6571" s="138">
        <v>8570884004491</v>
      </c>
      <c r="Q6571" s="108" t="s">
        <v>8980</v>
      </c>
      <c r="R6571" s="108" t="s">
        <v>8983</v>
      </c>
      <c r="S6571" s="139" t="s">
        <v>8987</v>
      </c>
      <c r="T6571" s="123" t="s">
        <v>51</v>
      </c>
      <c r="U6571" s="123" t="s">
        <v>74</v>
      </c>
      <c r="V6571" s="123" t="s">
        <v>52</v>
      </c>
      <c r="W6571" s="137">
        <v>123.84</v>
      </c>
      <c r="X6571" s="136">
        <v>100</v>
      </c>
      <c r="Y6571" s="137">
        <v>6750</v>
      </c>
      <c r="Z6571" s="137">
        <f>W6571*Y6571</f>
        <v>835920</v>
      </c>
      <c r="AA6571" s="119">
        <v>21</v>
      </c>
      <c r="AB6571" s="119">
        <v>93</v>
      </c>
      <c r="AC6571" s="137">
        <f>(Z6571*(100-AB6571))/100</f>
        <v>58514.400000000001</v>
      </c>
      <c r="AD6571" s="137">
        <f>IF(AND(AC6571="",M6571=""),0,IF((AC6571=""),M6571, IF( (M6571=""),AC6571,SUM(AC6571:AC6572)+M6571)))</f>
        <v>315389.40000000002</v>
      </c>
      <c r="AE6571" s="137">
        <f>IF( (X6571=""),AD6571*1,AD6571*(X6571/100) )</f>
        <v>315389.40000000002</v>
      </c>
      <c r="AF6571" s="137">
        <v>50000000</v>
      </c>
      <c r="AG6571" s="137">
        <f>IF((AF6571-AE6571) &gt; 1,0,IF((AF6571-AE6571)&lt;0,AE6571-AF6571,AF6571-AE6571))</f>
        <v>0</v>
      </c>
      <c r="AH6571" s="137">
        <v>0.02</v>
      </c>
    </row>
    <row r="6572" spans="1:34" s="173" customFormat="1" x14ac:dyDescent="0.55000000000000004">
      <c r="A6572" s="122"/>
      <c r="B6572" s="123"/>
      <c r="C6572" s="123"/>
      <c r="D6572" s="135"/>
      <c r="E6572" s="123"/>
      <c r="F6572" s="123"/>
      <c r="G6572" s="123"/>
      <c r="H6572" s="123"/>
      <c r="I6572" s="136"/>
      <c r="J6572" s="123"/>
      <c r="K6572" s="137"/>
      <c r="L6572" s="137" t="s">
        <v>63</v>
      </c>
      <c r="M6572" s="137">
        <f>SUM(M6569:M6571)</f>
        <v>1418450</v>
      </c>
      <c r="N6572" s="123"/>
      <c r="O6572" s="108"/>
      <c r="P6572" s="138"/>
      <c r="Q6572" s="108"/>
      <c r="R6572" s="108"/>
      <c r="S6572" s="139"/>
      <c r="T6572" s="123"/>
      <c r="U6572" s="123"/>
      <c r="V6572" s="123"/>
      <c r="W6572" s="137"/>
      <c r="X6572" s="136"/>
      <c r="Y6572" s="137"/>
      <c r="Z6572" s="137"/>
      <c r="AA6572" s="119"/>
      <c r="AB6572" s="119"/>
      <c r="AC6572" s="137"/>
      <c r="AD6572" s="137"/>
      <c r="AE6572" s="137">
        <f>SUM(AE6569:AE6571)</f>
        <v>5074085.3000000007</v>
      </c>
      <c r="AF6572" s="137"/>
      <c r="AG6572" s="137">
        <f>SUM(AG6569:AG6571)</f>
        <v>0</v>
      </c>
      <c r="AH6572" s="137"/>
    </row>
    <row r="6573" spans="1:34" s="173" customFormat="1" x14ac:dyDescent="0.55000000000000004">
      <c r="A6573" s="122" t="s">
        <v>8990</v>
      </c>
      <c r="B6573" s="123">
        <v>2817</v>
      </c>
      <c r="C6573" s="123">
        <v>8678</v>
      </c>
      <c r="D6573" s="135" t="s">
        <v>8991</v>
      </c>
      <c r="E6573" s="123" t="s">
        <v>34</v>
      </c>
      <c r="F6573" s="123">
        <v>10184</v>
      </c>
      <c r="G6573" s="123">
        <v>0</v>
      </c>
      <c r="H6573" s="123">
        <v>1</v>
      </c>
      <c r="I6573" s="136">
        <v>16</v>
      </c>
      <c r="J6573" s="123" t="s">
        <v>35</v>
      </c>
      <c r="K6573" s="137">
        <f>((G6573*400)+(H6573*100))+I6573</f>
        <v>116</v>
      </c>
      <c r="L6573" s="137">
        <v>800</v>
      </c>
      <c r="M6573" s="137">
        <f>K6573*L6573</f>
        <v>92800</v>
      </c>
      <c r="N6573" s="123">
        <v>1</v>
      </c>
      <c r="O6573" s="108" t="s">
        <v>8988</v>
      </c>
      <c r="P6573" s="138">
        <v>3570800353234</v>
      </c>
      <c r="Q6573" s="108" t="s">
        <v>8989</v>
      </c>
      <c r="R6573" s="108" t="s">
        <v>8992</v>
      </c>
      <c r="S6573" s="139" t="s">
        <v>8993</v>
      </c>
      <c r="T6573" s="123" t="s">
        <v>51</v>
      </c>
      <c r="U6573" s="123" t="s">
        <v>45</v>
      </c>
      <c r="V6573" s="123" t="s">
        <v>52</v>
      </c>
      <c r="W6573" s="137">
        <v>565.47</v>
      </c>
      <c r="X6573" s="136">
        <v>100</v>
      </c>
      <c r="Y6573" s="137">
        <v>6750</v>
      </c>
      <c r="Z6573" s="137">
        <f>W6573*Y6573</f>
        <v>3816922.5</v>
      </c>
      <c r="AA6573" s="119">
        <v>6</v>
      </c>
      <c r="AB6573" s="119">
        <v>6</v>
      </c>
      <c r="AC6573" s="137">
        <f>(Z6573*(100-AB6573))/100</f>
        <v>3587907.15</v>
      </c>
      <c r="AD6573" s="137">
        <f>IF(AND(AC6573="",M6573=""),0,IF((AC6573=""),M6573, IF( (M6573=""),AC6573,SUM(AC6573:AC6574)+M6573)))</f>
        <v>3680707.15</v>
      </c>
      <c r="AE6573" s="137">
        <f>IF( (X6573=""),AD6573*1,AD6573*(X6573/100) )</f>
        <v>3680707.15</v>
      </c>
      <c r="AF6573" s="137">
        <v>50000000</v>
      </c>
      <c r="AG6573" s="137">
        <f>IF((AF6573-AE6573) &gt; 1,0,IF((AF6573-AE6573)&lt;0,AE6573-AF6573,AF6573-AE6573))</f>
        <v>0</v>
      </c>
      <c r="AH6573" s="137">
        <v>0.02</v>
      </c>
    </row>
    <row r="6574" spans="1:34" s="173" customFormat="1" x14ac:dyDescent="0.55000000000000004">
      <c r="A6574" s="122"/>
      <c r="B6574" s="123"/>
      <c r="C6574" s="123"/>
      <c r="D6574" s="135"/>
      <c r="E6574" s="123"/>
      <c r="F6574" s="123"/>
      <c r="G6574" s="123"/>
      <c r="H6574" s="123"/>
      <c r="I6574" s="136"/>
      <c r="J6574" s="123"/>
      <c r="K6574" s="137"/>
      <c r="L6574" s="137" t="s">
        <v>63</v>
      </c>
      <c r="M6574" s="137">
        <f>SUM(M6573:M6573)</f>
        <v>92800</v>
      </c>
      <c r="N6574" s="123"/>
      <c r="O6574" s="108"/>
      <c r="P6574" s="138"/>
      <c r="Q6574" s="108"/>
      <c r="R6574" s="108"/>
      <c r="S6574" s="139"/>
      <c r="T6574" s="123"/>
      <c r="U6574" s="123"/>
      <c r="V6574" s="123"/>
      <c r="W6574" s="137"/>
      <c r="X6574" s="136"/>
      <c r="Y6574" s="137"/>
      <c r="Z6574" s="137"/>
      <c r="AA6574" s="119"/>
      <c r="AB6574" s="119"/>
      <c r="AC6574" s="137"/>
      <c r="AD6574" s="137"/>
      <c r="AE6574" s="137">
        <f>SUM(AE6573:AE6573)</f>
        <v>3680707.15</v>
      </c>
      <c r="AF6574" s="137"/>
      <c r="AG6574" s="137">
        <f>SUM(AG6573:AG6573)</f>
        <v>0</v>
      </c>
      <c r="AH6574" s="137"/>
    </row>
    <row r="6575" spans="1:34" s="173" customFormat="1" x14ac:dyDescent="0.55000000000000004">
      <c r="A6575" s="122" t="s">
        <v>8994</v>
      </c>
      <c r="B6575" s="123">
        <v>2818</v>
      </c>
      <c r="C6575" s="123">
        <v>8906</v>
      </c>
      <c r="D6575" s="135" t="s">
        <v>8995</v>
      </c>
      <c r="E6575" s="123" t="s">
        <v>34</v>
      </c>
      <c r="F6575" s="123">
        <v>5851</v>
      </c>
      <c r="G6575" s="123">
        <v>1</v>
      </c>
      <c r="H6575" s="123">
        <v>0</v>
      </c>
      <c r="I6575" s="136">
        <v>26</v>
      </c>
      <c r="J6575" s="123" t="s">
        <v>38</v>
      </c>
      <c r="K6575" s="137">
        <f>((G6575*400)+(H6575*100))+I6575</f>
        <v>426</v>
      </c>
      <c r="L6575" s="137">
        <v>400</v>
      </c>
      <c r="M6575" s="137">
        <f>K6575*L6575</f>
        <v>170400</v>
      </c>
      <c r="N6575" s="123"/>
      <c r="O6575" s="108"/>
      <c r="P6575" s="138"/>
      <c r="Q6575" s="108"/>
      <c r="R6575" s="108"/>
      <c r="S6575" s="139"/>
      <c r="T6575" s="123"/>
      <c r="U6575" s="123"/>
      <c r="V6575" s="123"/>
      <c r="W6575" s="137"/>
      <c r="X6575" s="136"/>
      <c r="Y6575" s="137"/>
      <c r="Z6575" s="137"/>
      <c r="AA6575" s="119"/>
      <c r="AB6575" s="119"/>
      <c r="AC6575" s="137"/>
      <c r="AD6575" s="137">
        <f>IF(AND(AC6575="",M6575=""),0,IF((AC6575=""),M6575,IF((M6575=""),AC6575,AC6575+M6575)))</f>
        <v>170400</v>
      </c>
      <c r="AE6575" s="137">
        <f>IF( (X6575=""),AD6575*1,AD6575*(X6575/100) )</f>
        <v>170400</v>
      </c>
      <c r="AF6575" s="137">
        <v>50000000</v>
      </c>
      <c r="AG6575" s="137">
        <f>IF((AF6575-AE6575) &gt; 1,0,IF((AF6575-AE6575)&lt;0,AE6575-AF6575,AF6575-AE6575))</f>
        <v>0</v>
      </c>
      <c r="AH6575" s="137">
        <v>0.01</v>
      </c>
    </row>
    <row r="6576" spans="1:34" s="173" customFormat="1" x14ac:dyDescent="0.55000000000000004">
      <c r="A6576" s="122"/>
      <c r="B6576" s="123">
        <v>2819</v>
      </c>
      <c r="C6576" s="123">
        <v>8907</v>
      </c>
      <c r="D6576" s="135" t="s">
        <v>8996</v>
      </c>
      <c r="E6576" s="123" t="s">
        <v>34</v>
      </c>
      <c r="F6576" s="123">
        <v>5852</v>
      </c>
      <c r="G6576" s="123">
        <v>7</v>
      </c>
      <c r="H6576" s="123">
        <v>2</v>
      </c>
      <c r="I6576" s="136">
        <v>27</v>
      </c>
      <c r="J6576" s="123" t="s">
        <v>38</v>
      </c>
      <c r="K6576" s="137">
        <f>((G6576*400)+(H6576*100))+I6576</f>
        <v>3027</v>
      </c>
      <c r="L6576" s="137">
        <v>275</v>
      </c>
      <c r="M6576" s="137">
        <f>K6576*L6576</f>
        <v>832425</v>
      </c>
      <c r="N6576" s="123"/>
      <c r="O6576" s="108"/>
      <c r="P6576" s="138"/>
      <c r="Q6576" s="108"/>
      <c r="R6576" s="108"/>
      <c r="S6576" s="139"/>
      <c r="T6576" s="123"/>
      <c r="U6576" s="123"/>
      <c r="V6576" s="123"/>
      <c r="W6576" s="137"/>
      <c r="X6576" s="136"/>
      <c r="Y6576" s="137"/>
      <c r="Z6576" s="137"/>
      <c r="AA6576" s="119"/>
      <c r="AB6576" s="119"/>
      <c r="AC6576" s="137"/>
      <c r="AD6576" s="137">
        <f>IF(AND(AC6576="",M6576=""),0,IF((AC6576=""),M6576,IF((M6576=""),AC6576,AC6576+M6576)))</f>
        <v>832425</v>
      </c>
      <c r="AE6576" s="137">
        <f>IF( (X6576=""),AD6576*1,AD6576*(X6576/100) )</f>
        <v>832425</v>
      </c>
      <c r="AF6576" s="137">
        <v>50000000</v>
      </c>
      <c r="AG6576" s="137">
        <f>IF((AF6576-AE6576) &gt; 1,0,IF((AF6576-AE6576)&lt;0,AE6576-AF6576,AF6576-AE6576))</f>
        <v>0</v>
      </c>
      <c r="AH6576" s="137">
        <v>0.01</v>
      </c>
    </row>
    <row r="6577" spans="1:34" s="173" customFormat="1" x14ac:dyDescent="0.55000000000000004">
      <c r="A6577" s="122"/>
      <c r="B6577" s="123"/>
      <c r="C6577" s="123"/>
      <c r="D6577" s="135"/>
      <c r="E6577" s="123"/>
      <c r="F6577" s="123"/>
      <c r="G6577" s="123"/>
      <c r="H6577" s="123"/>
      <c r="I6577" s="136"/>
      <c r="J6577" s="123"/>
      <c r="K6577" s="137"/>
      <c r="L6577" s="137" t="s">
        <v>63</v>
      </c>
      <c r="M6577" s="137">
        <f>SUM(M6575:M6576)</f>
        <v>1002825</v>
      </c>
      <c r="N6577" s="123"/>
      <c r="O6577" s="108"/>
      <c r="P6577" s="138"/>
      <c r="Q6577" s="108"/>
      <c r="R6577" s="108"/>
      <c r="S6577" s="139"/>
      <c r="T6577" s="123"/>
      <c r="U6577" s="123"/>
      <c r="V6577" s="123"/>
      <c r="W6577" s="137"/>
      <c r="X6577" s="136"/>
      <c r="Y6577" s="137"/>
      <c r="Z6577" s="137"/>
      <c r="AA6577" s="119"/>
      <c r="AB6577" s="119"/>
      <c r="AC6577" s="137"/>
      <c r="AD6577" s="137"/>
      <c r="AE6577" s="137">
        <f>SUM(AE6575:AE6576)</f>
        <v>1002825</v>
      </c>
      <c r="AF6577" s="137"/>
      <c r="AG6577" s="137">
        <f>SUM(AG6575:AG6576)</f>
        <v>0</v>
      </c>
      <c r="AH6577" s="137"/>
    </row>
    <row r="6578" spans="1:34" s="173" customFormat="1" x14ac:dyDescent="0.55000000000000004">
      <c r="A6578" s="122" t="s">
        <v>6941</v>
      </c>
      <c r="B6578" s="123">
        <v>2820</v>
      </c>
      <c r="C6578" s="123">
        <v>7775</v>
      </c>
      <c r="D6578" s="135" t="s">
        <v>8997</v>
      </c>
      <c r="E6578" s="123" t="s">
        <v>34</v>
      </c>
      <c r="F6578" s="123">
        <v>20230</v>
      </c>
      <c r="G6578" s="123">
        <v>1</v>
      </c>
      <c r="H6578" s="123">
        <v>0</v>
      </c>
      <c r="I6578" s="136">
        <v>0</v>
      </c>
      <c r="J6578" s="123" t="s">
        <v>38</v>
      </c>
      <c r="K6578" s="137">
        <f>((G6578*400)+(H6578*100))+I6578</f>
        <v>400</v>
      </c>
      <c r="L6578" s="137">
        <v>375</v>
      </c>
      <c r="M6578" s="137">
        <f>K6578*L6578</f>
        <v>150000</v>
      </c>
      <c r="N6578" s="123"/>
      <c r="O6578" s="108"/>
      <c r="P6578" s="138"/>
      <c r="Q6578" s="108"/>
      <c r="R6578" s="108"/>
      <c r="S6578" s="139"/>
      <c r="T6578" s="123"/>
      <c r="U6578" s="123"/>
      <c r="V6578" s="123"/>
      <c r="W6578" s="137"/>
      <c r="X6578" s="136"/>
      <c r="Y6578" s="137"/>
      <c r="Z6578" s="137"/>
      <c r="AA6578" s="119"/>
      <c r="AB6578" s="119"/>
      <c r="AC6578" s="137"/>
      <c r="AD6578" s="137">
        <f>IF(AND(AC6578="",M6578=""),0,IF((AC6578=""),M6578,IF((M6578=""),AC6578,AC6578+M6578)))</f>
        <v>150000</v>
      </c>
      <c r="AE6578" s="137">
        <f>IF( (X6578=""),AD6578*1,AD6578*(X6578/100) )</f>
        <v>150000</v>
      </c>
      <c r="AF6578" s="137">
        <v>50000000</v>
      </c>
      <c r="AG6578" s="137">
        <f>IF((AF6578-AE6578) &gt; 1,0,IF((AF6578-AE6578)&lt;0,AE6578-AF6578,AF6578-AE6578))</f>
        <v>0</v>
      </c>
      <c r="AH6578" s="137">
        <v>0.01</v>
      </c>
    </row>
    <row r="6579" spans="1:34" s="173" customFormat="1" x14ac:dyDescent="0.55000000000000004">
      <c r="A6579" s="122"/>
      <c r="B6579" s="123"/>
      <c r="C6579" s="123"/>
      <c r="D6579" s="135"/>
      <c r="E6579" s="123"/>
      <c r="F6579" s="123"/>
      <c r="G6579" s="123"/>
      <c r="H6579" s="123"/>
      <c r="I6579" s="136"/>
      <c r="J6579" s="123"/>
      <c r="K6579" s="137"/>
      <c r="L6579" s="137" t="s">
        <v>63</v>
      </c>
      <c r="M6579" s="137">
        <f>SUM(M6578:M6578)</f>
        <v>150000</v>
      </c>
      <c r="N6579" s="123"/>
      <c r="O6579" s="108"/>
      <c r="P6579" s="138"/>
      <c r="Q6579" s="108"/>
      <c r="R6579" s="108"/>
      <c r="S6579" s="139"/>
      <c r="T6579" s="123"/>
      <c r="U6579" s="123"/>
      <c r="V6579" s="123"/>
      <c r="W6579" s="137"/>
      <c r="X6579" s="136"/>
      <c r="Y6579" s="137"/>
      <c r="Z6579" s="137"/>
      <c r="AA6579" s="119"/>
      <c r="AB6579" s="119"/>
      <c r="AC6579" s="137"/>
      <c r="AD6579" s="137"/>
      <c r="AE6579" s="137">
        <f>SUM(AE6578:AE6578)</f>
        <v>150000</v>
      </c>
      <c r="AF6579" s="137"/>
      <c r="AG6579" s="137">
        <f>SUM(AG6578:AG6578)</f>
        <v>0</v>
      </c>
      <c r="AH6579" s="137"/>
    </row>
    <row r="6580" spans="1:34" s="173" customFormat="1" x14ac:dyDescent="0.55000000000000004">
      <c r="A6580" s="122" t="s">
        <v>8998</v>
      </c>
      <c r="B6580" s="123">
        <v>2821</v>
      </c>
      <c r="C6580" s="123">
        <v>6516</v>
      </c>
      <c r="D6580" s="135" t="s">
        <v>8999</v>
      </c>
      <c r="E6580" s="123" t="s">
        <v>34</v>
      </c>
      <c r="F6580" s="123">
        <v>18548</v>
      </c>
      <c r="G6580" s="123">
        <v>1</v>
      </c>
      <c r="H6580" s="123">
        <v>1</v>
      </c>
      <c r="I6580" s="136">
        <v>9</v>
      </c>
      <c r="J6580" s="123" t="s">
        <v>38</v>
      </c>
      <c r="K6580" s="137">
        <f>((G6580*400)+(H6580*100))+I6580</f>
        <v>509</v>
      </c>
      <c r="L6580" s="137">
        <v>650</v>
      </c>
      <c r="M6580" s="137">
        <f>K6580*L6580</f>
        <v>330850</v>
      </c>
      <c r="N6580" s="123"/>
      <c r="O6580" s="108"/>
      <c r="P6580" s="138"/>
      <c r="Q6580" s="108"/>
      <c r="R6580" s="108"/>
      <c r="S6580" s="139"/>
      <c r="T6580" s="123"/>
      <c r="U6580" s="123"/>
      <c r="V6580" s="123"/>
      <c r="W6580" s="137"/>
      <c r="X6580" s="136"/>
      <c r="Y6580" s="137"/>
      <c r="Z6580" s="137"/>
      <c r="AA6580" s="119"/>
      <c r="AB6580" s="119"/>
      <c r="AC6580" s="137"/>
      <c r="AD6580" s="137">
        <f>IF(AND(AC6580="",M6580=""),0,IF((AC6580=""),M6580,IF((M6580=""),AC6580,AC6580+M6580)))</f>
        <v>330850</v>
      </c>
      <c r="AE6580" s="137">
        <f>IF( (X6580=""),AD6580*1,AD6580*(X6580/100) )</f>
        <v>330850</v>
      </c>
      <c r="AF6580" s="137">
        <v>50000000</v>
      </c>
      <c r="AG6580" s="137">
        <f>IF((AF6580-AE6580) &gt; 1,0,IF((AF6580-AE6580)&lt;0,AE6580-AF6580,AF6580-AE6580))</f>
        <v>0</v>
      </c>
      <c r="AH6580" s="137">
        <v>0.01</v>
      </c>
    </row>
    <row r="6581" spans="1:34" s="173" customFormat="1" x14ac:dyDescent="0.55000000000000004">
      <c r="A6581" s="122"/>
      <c r="B6581" s="123">
        <v>2822</v>
      </c>
      <c r="C6581" s="123">
        <v>6916</v>
      </c>
      <c r="D6581" s="135" t="s">
        <v>9000</v>
      </c>
      <c r="E6581" s="123" t="s">
        <v>34</v>
      </c>
      <c r="F6581" s="123">
        <v>23271</v>
      </c>
      <c r="G6581" s="123">
        <v>0</v>
      </c>
      <c r="H6581" s="123">
        <v>0</v>
      </c>
      <c r="I6581" s="136">
        <v>43</v>
      </c>
      <c r="J6581" s="123" t="s">
        <v>35</v>
      </c>
      <c r="K6581" s="137">
        <f>((G6581*400)+(H6581*100))+I6581</f>
        <v>43</v>
      </c>
      <c r="L6581" s="137">
        <v>1600</v>
      </c>
      <c r="M6581" s="137">
        <f>K6581*L6581</f>
        <v>68800</v>
      </c>
      <c r="N6581" s="123">
        <v>1</v>
      </c>
      <c r="O6581" s="108" t="s">
        <v>4561</v>
      </c>
      <c r="P6581" s="138">
        <v>8570873000235</v>
      </c>
      <c r="Q6581" s="108" t="s">
        <v>4562</v>
      </c>
      <c r="R6581" s="108" t="s">
        <v>4565</v>
      </c>
      <c r="S6581" s="139" t="s">
        <v>9001</v>
      </c>
      <c r="T6581" s="123" t="s">
        <v>51</v>
      </c>
      <c r="U6581" s="123" t="s">
        <v>45</v>
      </c>
      <c r="V6581" s="123" t="s">
        <v>46</v>
      </c>
      <c r="W6581" s="137">
        <v>199.28</v>
      </c>
      <c r="X6581" s="136">
        <v>100</v>
      </c>
      <c r="Y6581" s="137">
        <v>6750</v>
      </c>
      <c r="Z6581" s="137">
        <f>W6581*Y6581</f>
        <v>1345140</v>
      </c>
      <c r="AA6581" s="119">
        <v>12</v>
      </c>
      <c r="AB6581" s="119">
        <v>14</v>
      </c>
      <c r="AC6581" s="137">
        <f>(Z6581*(100-AB6581))/100</f>
        <v>1156820.3999999999</v>
      </c>
      <c r="AD6581" s="137">
        <f>IF(AND(AC6581="",M6581=""),0,IF((AC6581=""),M6581, IF( (M6581=""),AC6581,SUM(AC6581:AC6581)+M6581)))</f>
        <v>1225620.3999999999</v>
      </c>
      <c r="AE6581" s="137">
        <f>IF( (X6581=""),AD6581*1,AD6581*(X6581/100) )</f>
        <v>1225620.3999999999</v>
      </c>
      <c r="AF6581" s="137">
        <v>0</v>
      </c>
      <c r="AG6581" s="137">
        <f>IF((AF6581-AE6581) &gt; 1,0,IF((AF6581-AE6581)&lt;0,AE6581-AF6581,AF6581-AE6581))</f>
        <v>1225620.3999999999</v>
      </c>
      <c r="AH6581" s="137">
        <v>0.02</v>
      </c>
    </row>
    <row r="6582" spans="1:34" s="173" customFormat="1" x14ac:dyDescent="0.55000000000000004">
      <c r="A6582" s="122"/>
      <c r="B6582" s="123">
        <v>2823</v>
      </c>
      <c r="C6582" s="123">
        <v>10172</v>
      </c>
      <c r="D6582" s="135" t="s">
        <v>9002</v>
      </c>
      <c r="E6582" s="123" t="s">
        <v>34</v>
      </c>
      <c r="F6582" s="123">
        <v>27579</v>
      </c>
      <c r="G6582" s="123">
        <v>0</v>
      </c>
      <c r="H6582" s="123">
        <v>0</v>
      </c>
      <c r="I6582" s="136">
        <v>38.799999999999997</v>
      </c>
      <c r="J6582" s="123" t="s">
        <v>35</v>
      </c>
      <c r="K6582" s="137">
        <f>((G6582*400)+(H6582*100))+I6582</f>
        <v>38.799999999999997</v>
      </c>
      <c r="L6582" s="137">
        <v>375</v>
      </c>
      <c r="M6582" s="137">
        <f>K6582*L6582</f>
        <v>14549.999999999998</v>
      </c>
      <c r="N6582" s="123">
        <v>1</v>
      </c>
      <c r="O6582" s="108" t="s">
        <v>6226</v>
      </c>
      <c r="P6582" s="138">
        <v>1570800082447</v>
      </c>
      <c r="Q6582" s="108" t="s">
        <v>6227</v>
      </c>
      <c r="R6582" s="108" t="s">
        <v>6230</v>
      </c>
      <c r="S6582" s="139"/>
      <c r="T6582" s="123" t="s">
        <v>51</v>
      </c>
      <c r="U6582" s="123" t="s">
        <v>45</v>
      </c>
      <c r="V6582" s="123" t="s">
        <v>46</v>
      </c>
      <c r="W6582" s="137">
        <v>275.39999999999998</v>
      </c>
      <c r="X6582" s="136">
        <v>100</v>
      </c>
      <c r="Y6582" s="137">
        <v>6750</v>
      </c>
      <c r="Z6582" s="137">
        <f>W6582*Y6582</f>
        <v>1858949.9999999998</v>
      </c>
      <c r="AA6582" s="119">
        <v>12</v>
      </c>
      <c r="AB6582" s="119">
        <v>14</v>
      </c>
      <c r="AC6582" s="137">
        <f>(Z6582*(100-AB6582))/100</f>
        <v>1598696.9999999998</v>
      </c>
      <c r="AD6582" s="137">
        <f>IF(AND(AC6582="",M6582=""),0,IF((AC6582=""),M6582, IF( (M6582=""),AC6582,AC6582+M6582)))</f>
        <v>1613246.9999999998</v>
      </c>
      <c r="AE6582" s="137">
        <f>IF( (X6582=""),AD6582*1,AD6582*(X6582/100) )</f>
        <v>1613246.9999999998</v>
      </c>
      <c r="AF6582" s="137">
        <v>0</v>
      </c>
      <c r="AG6582" s="137">
        <f>IF((AF6582-AE6582) &gt; 1,0,IF((AF6582-AE6582)&lt;0,AE6582-AF6582,AF6582-AE6582))</f>
        <v>1613246.9999999998</v>
      </c>
      <c r="AH6582" s="137">
        <v>0.02</v>
      </c>
    </row>
    <row r="6583" spans="1:34" s="173" customFormat="1" x14ac:dyDescent="0.55000000000000004">
      <c r="A6583" s="122"/>
      <c r="B6583" s="123"/>
      <c r="C6583" s="123"/>
      <c r="D6583" s="135"/>
      <c r="E6583" s="123"/>
      <c r="F6583" s="123"/>
      <c r="G6583" s="123"/>
      <c r="H6583" s="123"/>
      <c r="I6583" s="136"/>
      <c r="J6583" s="123"/>
      <c r="K6583" s="137"/>
      <c r="L6583" s="137" t="s">
        <v>63</v>
      </c>
      <c r="M6583" s="137">
        <f>SUM(M6580:M6582)</f>
        <v>414200</v>
      </c>
      <c r="N6583" s="123"/>
      <c r="O6583" s="108"/>
      <c r="P6583" s="138"/>
      <c r="Q6583" s="108"/>
      <c r="R6583" s="108"/>
      <c r="S6583" s="139"/>
      <c r="T6583" s="123"/>
      <c r="U6583" s="123"/>
      <c r="V6583" s="123"/>
      <c r="W6583" s="137"/>
      <c r="X6583" s="136"/>
      <c r="Y6583" s="137"/>
      <c r="Z6583" s="137"/>
      <c r="AA6583" s="119"/>
      <c r="AB6583" s="119"/>
      <c r="AC6583" s="137"/>
      <c r="AD6583" s="137"/>
      <c r="AE6583" s="137">
        <f>SUM(AE6580:AE6582)</f>
        <v>3169717.3999999994</v>
      </c>
      <c r="AF6583" s="137"/>
      <c r="AG6583" s="137">
        <f>SUM(AG6580:AG6582)</f>
        <v>2838867.3999999994</v>
      </c>
      <c r="AH6583" s="137"/>
    </row>
    <row r="6584" spans="1:34" s="173" customFormat="1" x14ac:dyDescent="0.55000000000000004">
      <c r="A6584" s="122" t="s">
        <v>9005</v>
      </c>
      <c r="B6584" s="123">
        <v>2824</v>
      </c>
      <c r="C6584" s="123">
        <v>6789</v>
      </c>
      <c r="D6584" s="135" t="s">
        <v>9006</v>
      </c>
      <c r="E6584" s="123" t="s">
        <v>34</v>
      </c>
      <c r="F6584" s="123">
        <v>23501</v>
      </c>
      <c r="G6584" s="123">
        <v>0</v>
      </c>
      <c r="H6584" s="123">
        <v>0</v>
      </c>
      <c r="I6584" s="136">
        <v>53</v>
      </c>
      <c r="J6584" s="123" t="s">
        <v>35</v>
      </c>
      <c r="K6584" s="137">
        <f>((G6584*400)+(H6584*100))+I6584</f>
        <v>53</v>
      </c>
      <c r="L6584" s="137">
        <v>8000</v>
      </c>
      <c r="M6584" s="137">
        <f>K6584*L6584</f>
        <v>424000</v>
      </c>
      <c r="N6584" s="123">
        <v>1</v>
      </c>
      <c r="O6584" s="108" t="s">
        <v>9003</v>
      </c>
      <c r="P6584" s="138">
        <v>3570800405391</v>
      </c>
      <c r="Q6584" s="108" t="s">
        <v>9004</v>
      </c>
      <c r="R6584" s="108" t="s">
        <v>9007</v>
      </c>
      <c r="S6584" s="139" t="s">
        <v>9008</v>
      </c>
      <c r="T6584" s="123" t="s">
        <v>51</v>
      </c>
      <c r="U6584" s="123" t="s">
        <v>227</v>
      </c>
      <c r="V6584" s="123" t="s">
        <v>52</v>
      </c>
      <c r="W6584" s="137">
        <v>125</v>
      </c>
      <c r="X6584" s="136">
        <v>100</v>
      </c>
      <c r="Y6584" s="137">
        <v>6750</v>
      </c>
      <c r="Z6584" s="137">
        <f>W6584*Y6584</f>
        <v>843750</v>
      </c>
      <c r="AA6584" s="119">
        <v>17</v>
      </c>
      <c r="AB6584" s="119">
        <v>60</v>
      </c>
      <c r="AC6584" s="137">
        <f>(Z6584*(100-AB6584))/100</f>
        <v>337500</v>
      </c>
      <c r="AD6584" s="137">
        <f>IF(AND(AC6584="",M6584=""),0,IF((AC6584=""),M6584, IF( (M6584=""),AC6584,SUM(AC6584:AC6585)+M6584)))</f>
        <v>761500</v>
      </c>
      <c r="AE6584" s="137">
        <f>IF( (X6584=""),AD6584*1,AD6584*(X6584/100) )</f>
        <v>761500</v>
      </c>
      <c r="AF6584" s="137">
        <v>50000000</v>
      </c>
      <c r="AG6584" s="137">
        <f>IF((AF6584-AE6584) &gt; 1,0,IF((AF6584-AE6584)&lt;0,AE6584-AF6584,AF6584-AE6584))</f>
        <v>0</v>
      </c>
      <c r="AH6584" s="137">
        <v>0.02</v>
      </c>
    </row>
    <row r="6585" spans="1:34" s="173" customFormat="1" x14ac:dyDescent="0.55000000000000004">
      <c r="A6585" s="122"/>
      <c r="B6585" s="123"/>
      <c r="C6585" s="123"/>
      <c r="D6585" s="135"/>
      <c r="E6585" s="123"/>
      <c r="F6585" s="123"/>
      <c r="G6585" s="123"/>
      <c r="H6585" s="123"/>
      <c r="I6585" s="136"/>
      <c r="J6585" s="123"/>
      <c r="K6585" s="137"/>
      <c r="L6585" s="137" t="s">
        <v>63</v>
      </c>
      <c r="M6585" s="137">
        <f>SUM(M6584:M6584)</f>
        <v>424000</v>
      </c>
      <c r="N6585" s="123"/>
      <c r="O6585" s="108"/>
      <c r="P6585" s="138"/>
      <c r="Q6585" s="108"/>
      <c r="R6585" s="108"/>
      <c r="S6585" s="139"/>
      <c r="T6585" s="123"/>
      <c r="U6585" s="123"/>
      <c r="V6585" s="123"/>
      <c r="W6585" s="137"/>
      <c r="X6585" s="136"/>
      <c r="Y6585" s="137"/>
      <c r="Z6585" s="137"/>
      <c r="AA6585" s="119"/>
      <c r="AB6585" s="119"/>
      <c r="AC6585" s="137"/>
      <c r="AD6585" s="137"/>
      <c r="AE6585" s="137">
        <f>SUM(AE6584:AE6584)</f>
        <v>761500</v>
      </c>
      <c r="AF6585" s="137"/>
      <c r="AG6585" s="137">
        <f>SUM(AG6584:AG6584)</f>
        <v>0</v>
      </c>
      <c r="AH6585" s="137"/>
    </row>
    <row r="6586" spans="1:34" s="173" customFormat="1" x14ac:dyDescent="0.55000000000000004">
      <c r="A6586" s="122" t="s">
        <v>9014</v>
      </c>
      <c r="B6586" s="123">
        <v>2825</v>
      </c>
      <c r="C6586" s="123">
        <v>7099</v>
      </c>
      <c r="D6586" s="135" t="s">
        <v>9015</v>
      </c>
      <c r="E6586" s="123" t="s">
        <v>34</v>
      </c>
      <c r="F6586" s="123">
        <v>20413</v>
      </c>
      <c r="G6586" s="123">
        <v>0</v>
      </c>
      <c r="H6586" s="123">
        <v>0</v>
      </c>
      <c r="I6586" s="136">
        <v>61</v>
      </c>
      <c r="J6586" s="123" t="s">
        <v>35</v>
      </c>
      <c r="K6586" s="137">
        <f>((G6586*400)+(H6586*100))+I6586</f>
        <v>61</v>
      </c>
      <c r="L6586" s="137">
        <v>850</v>
      </c>
      <c r="M6586" s="137">
        <f>K6586*L6586</f>
        <v>51850</v>
      </c>
      <c r="N6586" s="123"/>
      <c r="O6586" s="108"/>
      <c r="P6586" s="138"/>
      <c r="Q6586" s="108"/>
      <c r="R6586" s="108"/>
      <c r="S6586" s="139"/>
      <c r="T6586" s="123"/>
      <c r="U6586" s="123"/>
      <c r="V6586" s="123"/>
      <c r="W6586" s="137"/>
      <c r="X6586" s="136"/>
      <c r="Y6586" s="137"/>
      <c r="Z6586" s="137"/>
      <c r="AA6586" s="119"/>
      <c r="AB6586" s="119"/>
      <c r="AC6586" s="137"/>
      <c r="AD6586" s="137">
        <f>IF(AND(AC6586="",M6586=""),0,IF((AC6586=""),M6586,IF((M6586=""),AC6586,AC6586+M6586)))</f>
        <v>51850</v>
      </c>
      <c r="AE6586" s="137">
        <f>IF( (X6586=""),AD6586*1,AD6586*(X6586/100) )</f>
        <v>51850</v>
      </c>
      <c r="AF6586" s="137">
        <v>50000000</v>
      </c>
      <c r="AG6586" s="137">
        <f>IF((AF6586-AE6586) &gt; 1,0,IF((AF6586-AE6586)&lt;0,AE6586-AF6586,AF6586-AE6586))</f>
        <v>0</v>
      </c>
      <c r="AH6586" s="137">
        <v>0.02</v>
      </c>
    </row>
    <row r="6587" spans="1:34" s="173" customFormat="1" x14ac:dyDescent="0.55000000000000004">
      <c r="A6587" s="122"/>
      <c r="B6587" s="123"/>
      <c r="C6587" s="123"/>
      <c r="D6587" s="135"/>
      <c r="E6587" s="123"/>
      <c r="F6587" s="123"/>
      <c r="G6587" s="123"/>
      <c r="H6587" s="123"/>
      <c r="I6587" s="136"/>
      <c r="J6587" s="123"/>
      <c r="K6587" s="137"/>
      <c r="L6587" s="137"/>
      <c r="M6587" s="137"/>
      <c r="N6587" s="123">
        <v>1</v>
      </c>
      <c r="O6587" s="108" t="s">
        <v>9012</v>
      </c>
      <c r="P6587" s="138">
        <v>3570800358431</v>
      </c>
      <c r="Q6587" s="108" t="s">
        <v>9013</v>
      </c>
      <c r="R6587" s="108" t="s">
        <v>9016</v>
      </c>
      <c r="S6587" s="139" t="s">
        <v>9017</v>
      </c>
      <c r="T6587" s="123" t="s">
        <v>51</v>
      </c>
      <c r="U6587" s="123" t="s">
        <v>45</v>
      </c>
      <c r="V6587" s="123" t="s">
        <v>52</v>
      </c>
      <c r="W6587" s="137">
        <v>135.19999999999999</v>
      </c>
      <c r="X6587" s="136">
        <v>100</v>
      </c>
      <c r="Y6587" s="137">
        <v>6750</v>
      </c>
      <c r="Z6587" s="137">
        <f>W6587*Y6587</f>
        <v>912599.99999999988</v>
      </c>
      <c r="AA6587" s="119">
        <v>6</v>
      </c>
      <c r="AB6587" s="119">
        <v>6</v>
      </c>
      <c r="AC6587" s="137">
        <f>(Z6587*(100-AB6587))/100</f>
        <v>857843.99999999988</v>
      </c>
      <c r="AD6587" s="137">
        <f>IF(AND(AC6587="",M6586=""),0,IF((AC6587=""),M6586, IF( (M6586=""),AC6587,SUM(AC6586:AC6588)+M6586)))</f>
        <v>909693.99999999988</v>
      </c>
      <c r="AE6587" s="137">
        <f>IF( (X6587=""),AD6587*1,AD6587*(X6587/100) )</f>
        <v>909693.99999999988</v>
      </c>
      <c r="AF6587" s="137">
        <v>50000000</v>
      </c>
      <c r="AG6587" s="137">
        <f>IF((AF6587-AE6587) &gt; 1,0,IF((AF6587-AE6587)&lt;0,AE6587-AF6587,AF6587-AE6587))</f>
        <v>0</v>
      </c>
      <c r="AH6587" s="137">
        <v>0.02</v>
      </c>
    </row>
    <row r="6588" spans="1:34" s="173" customFormat="1" x14ac:dyDescent="0.55000000000000004">
      <c r="A6588" s="122"/>
      <c r="B6588" s="123"/>
      <c r="C6588" s="123"/>
      <c r="D6588" s="135"/>
      <c r="E6588" s="123"/>
      <c r="F6588" s="123"/>
      <c r="G6588" s="123"/>
      <c r="H6588" s="123"/>
      <c r="I6588" s="136"/>
      <c r="J6588" s="123"/>
      <c r="K6588" s="137"/>
      <c r="L6588" s="137" t="s">
        <v>63</v>
      </c>
      <c r="M6588" s="137">
        <f>SUM(M6586:M6587)</f>
        <v>51850</v>
      </c>
      <c r="N6588" s="123"/>
      <c r="O6588" s="108"/>
      <c r="P6588" s="138"/>
      <c r="Q6588" s="108"/>
      <c r="R6588" s="108"/>
      <c r="S6588" s="139"/>
      <c r="T6588" s="123"/>
      <c r="U6588" s="123"/>
      <c r="V6588" s="123"/>
      <c r="W6588" s="137"/>
      <c r="X6588" s="136"/>
      <c r="Y6588" s="137"/>
      <c r="Z6588" s="137"/>
      <c r="AA6588" s="119"/>
      <c r="AB6588" s="119"/>
      <c r="AC6588" s="137"/>
      <c r="AD6588" s="137"/>
      <c r="AE6588" s="137">
        <f>SUM(AE6586:AE6587)</f>
        <v>961543.99999999988</v>
      </c>
      <c r="AF6588" s="137"/>
      <c r="AG6588" s="137">
        <f>SUM(AG6586:AG6587)</f>
        <v>0</v>
      </c>
      <c r="AH6588" s="137"/>
    </row>
    <row r="6589" spans="1:34" s="173" customFormat="1" x14ac:dyDescent="0.55000000000000004">
      <c r="A6589" s="122" t="s">
        <v>9020</v>
      </c>
      <c r="B6589" s="123">
        <v>2826</v>
      </c>
      <c r="C6589" s="123">
        <v>6848</v>
      </c>
      <c r="D6589" s="135" t="s">
        <v>9021</v>
      </c>
      <c r="E6589" s="123" t="s">
        <v>34</v>
      </c>
      <c r="F6589" s="123">
        <v>23564</v>
      </c>
      <c r="G6589" s="123">
        <v>0</v>
      </c>
      <c r="H6589" s="123">
        <v>2</v>
      </c>
      <c r="I6589" s="136">
        <v>20</v>
      </c>
      <c r="J6589" s="123" t="s">
        <v>35</v>
      </c>
      <c r="K6589" s="137">
        <f>((G6589*400)+(H6589*100))+I6589</f>
        <v>220</v>
      </c>
      <c r="L6589" s="137">
        <v>850</v>
      </c>
      <c r="M6589" s="137">
        <f>K6589*L6589</f>
        <v>187000</v>
      </c>
      <c r="N6589" s="123">
        <v>1</v>
      </c>
      <c r="O6589" s="108" t="s">
        <v>9018</v>
      </c>
      <c r="P6589" s="138">
        <v>3570800019547</v>
      </c>
      <c r="Q6589" s="108" t="s">
        <v>9019</v>
      </c>
      <c r="R6589" s="108" t="s">
        <v>9022</v>
      </c>
      <c r="S6589" s="139" t="s">
        <v>9023</v>
      </c>
      <c r="T6589" s="123" t="s">
        <v>51</v>
      </c>
      <c r="U6589" s="123" t="s">
        <v>45</v>
      </c>
      <c r="V6589" s="123" t="s">
        <v>46</v>
      </c>
      <c r="W6589" s="137">
        <v>252.7</v>
      </c>
      <c r="X6589" s="136">
        <v>100</v>
      </c>
      <c r="Y6589" s="137">
        <v>6750</v>
      </c>
      <c r="Z6589" s="137">
        <f>W6589*Y6589</f>
        <v>1705725</v>
      </c>
      <c r="AA6589" s="119">
        <v>7</v>
      </c>
      <c r="AB6589" s="119">
        <v>7</v>
      </c>
      <c r="AC6589" s="137">
        <f>(Z6589*(100-AB6589))/100</f>
        <v>1586324.25</v>
      </c>
      <c r="AD6589" s="137">
        <f>IF(AND(AC6589="",M6589=""),0,IF((AC6589=""),M6589, IF( (M6589=""),AC6589,SUM(AC6589:AC6590)+M6589)))</f>
        <v>1773324.25</v>
      </c>
      <c r="AE6589" s="137">
        <f>IF( (X6589=""),AD6589*1,AD6589*(X6589/100) )</f>
        <v>1773324.25</v>
      </c>
      <c r="AF6589" s="137">
        <v>0</v>
      </c>
      <c r="AG6589" s="137">
        <f>IF((AF6589-AE6589) &gt; 1,0,IF((AF6589-AE6589)&lt;0,AE6589-AF6589,AF6589-AE6589))</f>
        <v>1773324.25</v>
      </c>
      <c r="AH6589" s="137">
        <v>0.02</v>
      </c>
    </row>
    <row r="6590" spans="1:34" s="173" customFormat="1" x14ac:dyDescent="0.55000000000000004">
      <c r="A6590" s="122"/>
      <c r="B6590" s="123"/>
      <c r="C6590" s="123"/>
      <c r="D6590" s="135"/>
      <c r="E6590" s="123"/>
      <c r="F6590" s="123"/>
      <c r="G6590" s="123"/>
      <c r="H6590" s="123"/>
      <c r="I6590" s="136"/>
      <c r="J6590" s="123"/>
      <c r="K6590" s="137"/>
      <c r="L6590" s="137" t="s">
        <v>63</v>
      </c>
      <c r="M6590" s="137">
        <f>SUM(M6589:M6589)</f>
        <v>187000</v>
      </c>
      <c r="N6590" s="123"/>
      <c r="O6590" s="108"/>
      <c r="P6590" s="138"/>
      <c r="Q6590" s="108"/>
      <c r="R6590" s="108"/>
      <c r="S6590" s="139"/>
      <c r="T6590" s="123"/>
      <c r="U6590" s="123"/>
      <c r="V6590" s="123"/>
      <c r="W6590" s="137"/>
      <c r="X6590" s="136"/>
      <c r="Y6590" s="137"/>
      <c r="Z6590" s="137"/>
      <c r="AA6590" s="119"/>
      <c r="AB6590" s="119"/>
      <c r="AC6590" s="137"/>
      <c r="AD6590" s="137"/>
      <c r="AE6590" s="137">
        <f>SUM(AE6589:AE6589)</f>
        <v>1773324.25</v>
      </c>
      <c r="AF6590" s="137"/>
      <c r="AG6590" s="137">
        <f>SUM(AG6589:AG6589)</f>
        <v>1773324.25</v>
      </c>
      <c r="AH6590" s="137"/>
    </row>
    <row r="6591" spans="1:34" s="173" customFormat="1" x14ac:dyDescent="0.55000000000000004">
      <c r="A6591" s="122" t="s">
        <v>7662</v>
      </c>
      <c r="B6591" s="123">
        <v>2827</v>
      </c>
      <c r="C6591" s="123">
        <v>8970</v>
      </c>
      <c r="D6591" s="135" t="s">
        <v>9024</v>
      </c>
      <c r="E6591" s="123" t="s">
        <v>34</v>
      </c>
      <c r="F6591" s="123">
        <v>8888</v>
      </c>
      <c r="G6591" s="123">
        <v>30</v>
      </c>
      <c r="H6591" s="123">
        <v>0</v>
      </c>
      <c r="I6591" s="136">
        <v>68</v>
      </c>
      <c r="J6591" s="123" t="s">
        <v>38</v>
      </c>
      <c r="K6591" s="137">
        <f>((G6591*400)+(H6591*100))+I6591</f>
        <v>12068</v>
      </c>
      <c r="L6591" s="137">
        <v>325</v>
      </c>
      <c r="M6591" s="137">
        <f>K6591*L6591</f>
        <v>3922100</v>
      </c>
      <c r="N6591" s="123"/>
      <c r="O6591" s="108"/>
      <c r="P6591" s="138"/>
      <c r="Q6591" s="108"/>
      <c r="R6591" s="108"/>
      <c r="S6591" s="139"/>
      <c r="T6591" s="123"/>
      <c r="U6591" s="123"/>
      <c r="V6591" s="123"/>
      <c r="W6591" s="137"/>
      <c r="X6591" s="136"/>
      <c r="Y6591" s="137"/>
      <c r="Z6591" s="137"/>
      <c r="AA6591" s="119"/>
      <c r="AB6591" s="119"/>
      <c r="AC6591" s="137"/>
      <c r="AD6591" s="137">
        <f>IF(AND(AC6591="",M6591=""),0,IF((AC6591=""),M6591,IF((M6591=""),AC6591,AC6591+M6591)))</f>
        <v>3922100</v>
      </c>
      <c r="AE6591" s="137">
        <f>IF( (X6591=""),AD6591*1,AD6591*(X6591/100) )</f>
        <v>3922100</v>
      </c>
      <c r="AF6591" s="137">
        <v>50000000</v>
      </c>
      <c r="AG6591" s="137">
        <f>IF((AF6591-AE6591) &gt; 1,0,IF((AF6591-AE6591)&lt;0,AE6591-AF6591,AF6591-AE6591))</f>
        <v>0</v>
      </c>
      <c r="AH6591" s="137">
        <v>0.01</v>
      </c>
    </row>
    <row r="6592" spans="1:34" s="173" customFormat="1" x14ac:dyDescent="0.55000000000000004">
      <c r="A6592" s="122"/>
      <c r="B6592" s="123">
        <v>2828</v>
      </c>
      <c r="C6592" s="123">
        <v>8972</v>
      </c>
      <c r="D6592" s="135" t="s">
        <v>9025</v>
      </c>
      <c r="E6592" s="123" t="s">
        <v>34</v>
      </c>
      <c r="F6592" s="123">
        <v>17553</v>
      </c>
      <c r="G6592" s="123">
        <v>5</v>
      </c>
      <c r="H6592" s="123">
        <v>3</v>
      </c>
      <c r="I6592" s="136">
        <v>12</v>
      </c>
      <c r="J6592" s="123" t="s">
        <v>38</v>
      </c>
      <c r="K6592" s="137">
        <f>((G6592*400)+(H6592*100))+I6592</f>
        <v>2312</v>
      </c>
      <c r="L6592" s="137">
        <v>800</v>
      </c>
      <c r="M6592" s="137">
        <f>K6592*L6592</f>
        <v>1849600</v>
      </c>
      <c r="N6592" s="123"/>
      <c r="O6592" s="108"/>
      <c r="P6592" s="138"/>
      <c r="Q6592" s="108"/>
      <c r="R6592" s="108"/>
      <c r="S6592" s="139"/>
      <c r="T6592" s="123"/>
      <c r="U6592" s="123"/>
      <c r="V6592" s="123"/>
      <c r="W6592" s="137"/>
      <c r="X6592" s="136"/>
      <c r="Y6592" s="137"/>
      <c r="Z6592" s="137"/>
      <c r="AA6592" s="119"/>
      <c r="AB6592" s="119"/>
      <c r="AC6592" s="137"/>
      <c r="AD6592" s="137">
        <f>IF(AND(AC6592="",M6592=""),0,IF((AC6592=""),M6592,IF((M6592=""),AC6592,AC6592+M6592)))</f>
        <v>1849600</v>
      </c>
      <c r="AE6592" s="137">
        <f>IF( (X6592=""),AD6592*1,AD6592*(X6592/100) )</f>
        <v>1849600</v>
      </c>
      <c r="AF6592" s="137">
        <v>50000000</v>
      </c>
      <c r="AG6592" s="137">
        <f>IF((AF6592-AE6592) &gt; 1,0,IF((AF6592-AE6592)&lt;0,AE6592-AF6592,AF6592-AE6592))</f>
        <v>0</v>
      </c>
      <c r="AH6592" s="137">
        <v>0.01</v>
      </c>
    </row>
    <row r="6593" spans="1:34" s="173" customFormat="1" x14ac:dyDescent="0.55000000000000004">
      <c r="A6593" s="122"/>
      <c r="B6593" s="123"/>
      <c r="C6593" s="123"/>
      <c r="D6593" s="135"/>
      <c r="E6593" s="123"/>
      <c r="F6593" s="123"/>
      <c r="G6593" s="123"/>
      <c r="H6593" s="123"/>
      <c r="I6593" s="136"/>
      <c r="J6593" s="123"/>
      <c r="K6593" s="137"/>
      <c r="L6593" s="137" t="s">
        <v>63</v>
      </c>
      <c r="M6593" s="137">
        <f>SUM(M6591:M6592)</f>
        <v>5771700</v>
      </c>
      <c r="N6593" s="123"/>
      <c r="O6593" s="108"/>
      <c r="P6593" s="138"/>
      <c r="Q6593" s="108"/>
      <c r="R6593" s="108"/>
      <c r="S6593" s="139"/>
      <c r="T6593" s="123"/>
      <c r="U6593" s="123"/>
      <c r="V6593" s="123"/>
      <c r="W6593" s="137"/>
      <c r="X6593" s="136"/>
      <c r="Y6593" s="137"/>
      <c r="Z6593" s="137"/>
      <c r="AA6593" s="119"/>
      <c r="AB6593" s="119"/>
      <c r="AC6593" s="137"/>
      <c r="AD6593" s="137"/>
      <c r="AE6593" s="137">
        <f>SUM(AE6591:AE6592)</f>
        <v>5771700</v>
      </c>
      <c r="AF6593" s="137"/>
      <c r="AG6593" s="137">
        <f>SUM(AG6591:AG6592)</f>
        <v>0</v>
      </c>
      <c r="AH6593" s="137"/>
    </row>
    <row r="6594" spans="1:34" s="99" customFormat="1" x14ac:dyDescent="0.55000000000000004">
      <c r="A6594" s="122" t="s">
        <v>9009</v>
      </c>
      <c r="B6594" s="202">
        <v>3153</v>
      </c>
      <c r="C6594" s="161">
        <v>6443</v>
      </c>
      <c r="D6594" s="162" t="s">
        <v>9010</v>
      </c>
      <c r="E6594" s="161" t="s">
        <v>37</v>
      </c>
      <c r="F6594" s="161">
        <v>5561</v>
      </c>
      <c r="G6594" s="161">
        <v>0</v>
      </c>
      <c r="H6594" s="161">
        <v>2</v>
      </c>
      <c r="I6594" s="163">
        <v>58</v>
      </c>
      <c r="J6594" s="161" t="s">
        <v>38</v>
      </c>
      <c r="K6594" s="121">
        <f>((G6594*400)+(H6594*100))+I6594</f>
        <v>258</v>
      </c>
      <c r="L6594" s="121">
        <v>400</v>
      </c>
      <c r="M6594" s="121">
        <f>K6594*L6594</f>
        <v>103200</v>
      </c>
      <c r="N6594" s="161"/>
      <c r="O6594" s="164"/>
      <c r="P6594" s="165"/>
      <c r="Q6594" s="164"/>
      <c r="R6594" s="164"/>
      <c r="S6594" s="166"/>
      <c r="T6594" s="161"/>
      <c r="U6594" s="161"/>
      <c r="V6594" s="161"/>
      <c r="W6594" s="121"/>
      <c r="X6594" s="163"/>
      <c r="Y6594" s="121"/>
      <c r="Z6594" s="121"/>
      <c r="AA6594" s="167"/>
      <c r="AB6594" s="167"/>
      <c r="AC6594" s="121"/>
      <c r="AD6594" s="121">
        <f>IF(AND(AC6594="",M6594=""),0,IF((AC6594=""),M6594,IF((M6594=""),AC6594,AC6594+M6594)))</f>
        <v>103200</v>
      </c>
      <c r="AE6594" s="121">
        <f>IF( (X6594=""),AD6594*1,AD6594*(X6594/100) )</f>
        <v>103200</v>
      </c>
      <c r="AF6594" s="121">
        <v>0</v>
      </c>
      <c r="AG6594" s="121">
        <f>IF((AF6594-AE6594) &gt; 1,0,IF((AF6594-AE6594)&lt;0,AE6594-AF6594,AF6594-AE6594))</f>
        <v>103200</v>
      </c>
      <c r="AH6594" s="121">
        <v>0.01</v>
      </c>
    </row>
    <row r="6595" spans="1:34" s="99" customFormat="1" x14ac:dyDescent="0.55000000000000004">
      <c r="A6595" s="122"/>
      <c r="B6595" s="202">
        <v>3154</v>
      </c>
      <c r="C6595" s="161">
        <v>6493</v>
      </c>
      <c r="D6595" s="162" t="s">
        <v>9011</v>
      </c>
      <c r="E6595" s="161" t="s">
        <v>34</v>
      </c>
      <c r="F6595" s="161">
        <v>15600</v>
      </c>
      <c r="G6595" s="161">
        <v>12</v>
      </c>
      <c r="H6595" s="161">
        <v>0</v>
      </c>
      <c r="I6595" s="163">
        <v>33</v>
      </c>
      <c r="J6595" s="161" t="s">
        <v>38</v>
      </c>
      <c r="K6595" s="121">
        <f>((G6595*400)+(H6595*100))+I6595</f>
        <v>4833</v>
      </c>
      <c r="L6595" s="121">
        <v>325</v>
      </c>
      <c r="M6595" s="121">
        <f>K6595*L6595</f>
        <v>1570725</v>
      </c>
      <c r="N6595" s="161"/>
      <c r="O6595" s="164"/>
      <c r="P6595" s="165"/>
      <c r="Q6595" s="164"/>
      <c r="R6595" s="164"/>
      <c r="S6595" s="166"/>
      <c r="T6595" s="161"/>
      <c r="U6595" s="161"/>
      <c r="V6595" s="161"/>
      <c r="W6595" s="121"/>
      <c r="X6595" s="163"/>
      <c r="Y6595" s="121"/>
      <c r="Z6595" s="121"/>
      <c r="AA6595" s="167"/>
      <c r="AB6595" s="167"/>
      <c r="AC6595" s="121"/>
      <c r="AD6595" s="121">
        <f>IF(AND(AC6595="",M6595=""),0,IF((AC6595=""),M6595,IF((M6595=""),AC6595,AC6595+M6595)))</f>
        <v>1570725</v>
      </c>
      <c r="AE6595" s="121">
        <f>IF( (X6595=""),AD6595*1,AD6595*(X6595/100) )</f>
        <v>1570725</v>
      </c>
      <c r="AF6595" s="121">
        <v>50000000</v>
      </c>
      <c r="AG6595" s="121">
        <f>IF((AF6595-AE6595) &gt; 1,0,IF((AF6595-AE6595)&lt;0,AE6595-AF6595,AF6595-AE6595))</f>
        <v>0</v>
      </c>
      <c r="AH6595" s="121">
        <v>0.01</v>
      </c>
    </row>
    <row r="6596" spans="1:34" s="99" customFormat="1" x14ac:dyDescent="0.55000000000000004">
      <c r="A6596" s="122"/>
      <c r="B6596" s="202"/>
      <c r="C6596" s="161"/>
      <c r="D6596" s="162"/>
      <c r="E6596" s="161"/>
      <c r="F6596" s="161"/>
      <c r="G6596" s="161"/>
      <c r="H6596" s="161"/>
      <c r="I6596" s="163"/>
      <c r="J6596" s="161"/>
      <c r="K6596" s="121"/>
      <c r="L6596" s="121" t="s">
        <v>63</v>
      </c>
      <c r="M6596" s="121">
        <f>SUM(M6594:M6595)</f>
        <v>1673925</v>
      </c>
      <c r="N6596" s="161"/>
      <c r="O6596" s="164"/>
      <c r="P6596" s="165"/>
      <c r="Q6596" s="164"/>
      <c r="R6596" s="164"/>
      <c r="S6596" s="166"/>
      <c r="T6596" s="161"/>
      <c r="U6596" s="161"/>
      <c r="V6596" s="161"/>
      <c r="W6596" s="121"/>
      <c r="X6596" s="163"/>
      <c r="Y6596" s="121"/>
      <c r="Z6596" s="121"/>
      <c r="AA6596" s="167"/>
      <c r="AB6596" s="167"/>
      <c r="AC6596" s="121"/>
      <c r="AD6596" s="121"/>
      <c r="AE6596" s="121">
        <f>SUM(AE6594:AE6595)</f>
        <v>1673925</v>
      </c>
      <c r="AF6596" s="121"/>
      <c r="AG6596" s="121">
        <f>SUM(AG6594:AG6595)</f>
        <v>103200</v>
      </c>
      <c r="AH6596" s="121"/>
    </row>
    <row r="6597" spans="1:34" s="99" customFormat="1" x14ac:dyDescent="0.55000000000000004">
      <c r="A6597" s="107" t="s">
        <v>5602</v>
      </c>
      <c r="B6597" s="102">
        <v>3099</v>
      </c>
      <c r="C6597" s="102">
        <v>9913</v>
      </c>
      <c r="D6597" s="90"/>
      <c r="E6597" s="102" t="s">
        <v>37</v>
      </c>
      <c r="F6597" s="102"/>
      <c r="G6597" s="102">
        <v>4</v>
      </c>
      <c r="H6597" s="102">
        <v>3</v>
      </c>
      <c r="I6597" s="98">
        <v>59</v>
      </c>
      <c r="J6597" s="102" t="s">
        <v>38</v>
      </c>
      <c r="K6597" s="94">
        <f>((G6597*400)+(H6597*100))+I6597</f>
        <v>1959</v>
      </c>
      <c r="L6597" s="94">
        <v>225</v>
      </c>
      <c r="M6597" s="94">
        <f>K6597*L6597</f>
        <v>440775</v>
      </c>
      <c r="N6597" s="102"/>
      <c r="O6597" s="111"/>
      <c r="P6597" s="96"/>
      <c r="Q6597" s="111"/>
      <c r="R6597" s="111"/>
      <c r="S6597" s="97"/>
      <c r="T6597" s="102"/>
      <c r="U6597" s="102"/>
      <c r="V6597" s="102"/>
      <c r="W6597" s="94"/>
      <c r="X6597" s="98"/>
      <c r="Y6597" s="94"/>
      <c r="Z6597" s="94"/>
      <c r="AA6597" s="89"/>
      <c r="AB6597" s="89"/>
      <c r="AC6597" s="94"/>
      <c r="AD6597" s="94">
        <f>IF(AND(AC6597="",M6597=""),0,IF((AC6597=""),M6597,IF((M6597=""),AC6597,AC6597+M6597)))</f>
        <v>440775</v>
      </c>
      <c r="AE6597" s="94">
        <f>IF( (X6597=""),AD6597*1,AD6597*(X6597/100) )</f>
        <v>440775</v>
      </c>
      <c r="AF6597" s="94">
        <v>0</v>
      </c>
      <c r="AG6597" s="94">
        <f>IF((AF6597-AE6597) &gt; 1,0,IF((AF6597-AE6597)&lt;0,AE6597-AF6597,AF6597-AE6597))</f>
        <v>440775</v>
      </c>
      <c r="AH6597" s="94">
        <v>0.01</v>
      </c>
    </row>
    <row r="6598" spans="1:34" s="99" customFormat="1" x14ac:dyDescent="0.55000000000000004">
      <c r="A6598" s="107"/>
      <c r="B6598" s="102"/>
      <c r="C6598" s="102"/>
      <c r="D6598" s="90"/>
      <c r="E6598" s="102"/>
      <c r="F6598" s="102"/>
      <c r="G6598" s="102"/>
      <c r="H6598" s="102"/>
      <c r="I6598" s="98"/>
      <c r="J6598" s="102"/>
      <c r="K6598" s="94"/>
      <c r="L6598" s="94" t="s">
        <v>63</v>
      </c>
      <c r="M6598" s="94">
        <f>SUM(M6597:M6597)</f>
        <v>440775</v>
      </c>
      <c r="N6598" s="102"/>
      <c r="O6598" s="111"/>
      <c r="P6598" s="96"/>
      <c r="Q6598" s="111"/>
      <c r="R6598" s="111"/>
      <c r="S6598" s="97"/>
      <c r="T6598" s="102"/>
      <c r="U6598" s="102"/>
      <c r="V6598" s="102"/>
      <c r="W6598" s="94"/>
      <c r="X6598" s="98"/>
      <c r="Y6598" s="94"/>
      <c r="Z6598" s="94"/>
      <c r="AA6598" s="89"/>
      <c r="AB6598" s="89"/>
      <c r="AC6598" s="94"/>
      <c r="AD6598" s="94"/>
      <c r="AE6598" s="94">
        <f>SUM(AE6597:AE6597)</f>
        <v>440775</v>
      </c>
      <c r="AF6598" s="94"/>
      <c r="AG6598" s="94">
        <f>SUM(AG6597:AG6597)</f>
        <v>440775</v>
      </c>
      <c r="AH6598" s="94"/>
    </row>
    <row r="6599" spans="1:34" s="173" customFormat="1" x14ac:dyDescent="0.55000000000000004">
      <c r="A6599" s="122" t="s">
        <v>9030</v>
      </c>
      <c r="B6599" s="123">
        <v>2829</v>
      </c>
      <c r="C6599" s="123">
        <v>5076</v>
      </c>
      <c r="D6599" s="135" t="s">
        <v>9031</v>
      </c>
      <c r="E6599" s="123" t="s">
        <v>34</v>
      </c>
      <c r="F6599" s="123">
        <v>21105</v>
      </c>
      <c r="G6599" s="123">
        <v>0</v>
      </c>
      <c r="H6599" s="123">
        <v>0</v>
      </c>
      <c r="I6599" s="136">
        <v>87</v>
      </c>
      <c r="J6599" s="123" t="s">
        <v>35</v>
      </c>
      <c r="K6599" s="137">
        <f>((G6599*400)+(H6599*100))+I6599</f>
        <v>87</v>
      </c>
      <c r="L6599" s="137">
        <v>625</v>
      </c>
      <c r="M6599" s="137">
        <f>K6599*L6599</f>
        <v>54375</v>
      </c>
      <c r="N6599" s="123">
        <v>1</v>
      </c>
      <c r="O6599" s="108" t="s">
        <v>9028</v>
      </c>
      <c r="P6599" s="138">
        <v>8571576012540</v>
      </c>
      <c r="Q6599" s="108" t="s">
        <v>9029</v>
      </c>
      <c r="R6599" s="108" t="s">
        <v>9032</v>
      </c>
      <c r="S6599" s="139" t="s">
        <v>9033</v>
      </c>
      <c r="T6599" s="123" t="s">
        <v>51</v>
      </c>
      <c r="U6599" s="123" t="s">
        <v>45</v>
      </c>
      <c r="V6599" s="123" t="s">
        <v>52</v>
      </c>
      <c r="W6599" s="137">
        <v>120</v>
      </c>
      <c r="X6599" s="136">
        <v>100</v>
      </c>
      <c r="Y6599" s="137">
        <v>6750</v>
      </c>
      <c r="Z6599" s="137">
        <f>W6599*Y6599</f>
        <v>810000</v>
      </c>
      <c r="AA6599" s="119">
        <v>6</v>
      </c>
      <c r="AB6599" s="119">
        <v>6</v>
      </c>
      <c r="AC6599" s="137">
        <f>(Z6599*(100-AB6599))/100</f>
        <v>761400</v>
      </c>
      <c r="AD6599" s="137">
        <f>IF(AND(AC6599="",M6599=""),0,IF((AC6599=""),M6599, IF( (M6599=""),AC6599,SUM(AC6599:AC6600)+M6599)))</f>
        <v>815775</v>
      </c>
      <c r="AE6599" s="137">
        <f>IF( (X6599=""),AD6599*1,AD6599*(X6599/100) )</f>
        <v>815775</v>
      </c>
      <c r="AF6599" s="137">
        <v>50000000</v>
      </c>
      <c r="AG6599" s="137">
        <f>IF((AF6599-AE6599) &gt; 1,0,IF((AF6599-AE6599)&lt;0,AE6599-AF6599,AF6599-AE6599))</f>
        <v>0</v>
      </c>
      <c r="AH6599" s="137">
        <v>0.02</v>
      </c>
    </row>
    <row r="6600" spans="1:34" s="173" customFormat="1" x14ac:dyDescent="0.55000000000000004">
      <c r="A6600" s="122"/>
      <c r="B6600" s="123"/>
      <c r="C6600" s="123"/>
      <c r="D6600" s="135"/>
      <c r="E6600" s="123"/>
      <c r="F6600" s="123"/>
      <c r="G6600" s="123"/>
      <c r="H6600" s="123"/>
      <c r="I6600" s="136"/>
      <c r="J6600" s="123"/>
      <c r="K6600" s="137"/>
      <c r="L6600" s="137" t="s">
        <v>63</v>
      </c>
      <c r="M6600" s="137">
        <f>SUM(M6599:M6599)</f>
        <v>54375</v>
      </c>
      <c r="N6600" s="123"/>
      <c r="O6600" s="108"/>
      <c r="P6600" s="138"/>
      <c r="Q6600" s="108"/>
      <c r="R6600" s="108"/>
      <c r="S6600" s="139"/>
      <c r="T6600" s="123"/>
      <c r="U6600" s="123"/>
      <c r="V6600" s="123"/>
      <c r="W6600" s="137"/>
      <c r="X6600" s="136"/>
      <c r="Y6600" s="137"/>
      <c r="Z6600" s="137"/>
      <c r="AA6600" s="119"/>
      <c r="AB6600" s="119"/>
      <c r="AC6600" s="137"/>
      <c r="AD6600" s="137"/>
      <c r="AE6600" s="137">
        <f>SUM(AE6599:AE6599)</f>
        <v>815775</v>
      </c>
      <c r="AF6600" s="137"/>
      <c r="AG6600" s="137">
        <f>SUM(AG6599:AG6599)</f>
        <v>0</v>
      </c>
      <c r="AH6600" s="137"/>
    </row>
    <row r="6601" spans="1:34" s="173" customFormat="1" x14ac:dyDescent="0.55000000000000004">
      <c r="A6601" s="122" t="s">
        <v>9036</v>
      </c>
      <c r="B6601" s="123">
        <v>2830</v>
      </c>
      <c r="C6601" s="123">
        <v>5929</v>
      </c>
      <c r="D6601" s="135" t="s">
        <v>9037</v>
      </c>
      <c r="E6601" s="123" t="s">
        <v>34</v>
      </c>
      <c r="F6601" s="123">
        <v>23771</v>
      </c>
      <c r="G6601" s="123">
        <v>0</v>
      </c>
      <c r="H6601" s="123">
        <v>1</v>
      </c>
      <c r="I6601" s="136">
        <v>3</v>
      </c>
      <c r="J6601" s="123" t="s">
        <v>35</v>
      </c>
      <c r="K6601" s="137">
        <f>((G6601*400)+(H6601*100))+I6601</f>
        <v>103</v>
      </c>
      <c r="L6601" s="137">
        <v>1250</v>
      </c>
      <c r="M6601" s="137">
        <f>K6601*L6601</f>
        <v>128750</v>
      </c>
      <c r="N6601" s="123">
        <v>1</v>
      </c>
      <c r="O6601" s="108" t="s">
        <v>9034</v>
      </c>
      <c r="P6601" s="138">
        <v>3570800003675</v>
      </c>
      <c r="Q6601" s="108" t="s">
        <v>9035</v>
      </c>
      <c r="R6601" s="108" t="s">
        <v>9038</v>
      </c>
      <c r="S6601" s="139"/>
      <c r="T6601" s="123" t="s">
        <v>51</v>
      </c>
      <c r="U6601" s="123" t="s">
        <v>45</v>
      </c>
      <c r="V6601" s="123" t="s">
        <v>52</v>
      </c>
      <c r="W6601" s="137">
        <v>165.9</v>
      </c>
      <c r="X6601" s="136">
        <v>74</v>
      </c>
      <c r="Y6601" s="137">
        <v>6750</v>
      </c>
      <c r="Z6601" s="137">
        <f>W6601*Y6601</f>
        <v>1119825</v>
      </c>
      <c r="AA6601" s="119">
        <v>7</v>
      </c>
      <c r="AB6601" s="119">
        <v>7</v>
      </c>
      <c r="AC6601" s="137">
        <f>(Z6601*(100-AB6601))/100</f>
        <v>1041437.25</v>
      </c>
      <c r="AD6601" s="137">
        <f>IF(AND(AC6601="",M6601=""),0,IF((AC6601=""),M6601, IF( (M6601=""),AC6601,SUM(AC6601:AC6603)+M6601)))</f>
        <v>1374080.45</v>
      </c>
      <c r="AE6601" s="137">
        <f>IF( (X6601=""),AD6601*1,AD6601*(X6601/100) )</f>
        <v>1016819.5329999999</v>
      </c>
      <c r="AF6601" s="137">
        <v>50000000</v>
      </c>
      <c r="AG6601" s="137">
        <f>IF((AF6601-AE6601) &gt; 1,0,IF((AF6601-AE6601)&lt;0,AE6601-AF6601,AF6601-AE6601))</f>
        <v>0</v>
      </c>
      <c r="AH6601" s="137">
        <v>0.02</v>
      </c>
    </row>
    <row r="6602" spans="1:34" s="173" customFormat="1" x14ac:dyDescent="0.55000000000000004">
      <c r="A6602" s="122"/>
      <c r="B6602" s="123"/>
      <c r="C6602" s="123"/>
      <c r="D6602" s="135"/>
      <c r="E6602" s="123"/>
      <c r="F6602" s="123"/>
      <c r="G6602" s="123"/>
      <c r="H6602" s="123"/>
      <c r="I6602" s="136"/>
      <c r="J6602" s="123"/>
      <c r="K6602" s="137"/>
      <c r="L6602" s="137"/>
      <c r="M6602" s="137"/>
      <c r="N6602" s="123">
        <v>2</v>
      </c>
      <c r="O6602" s="108" t="s">
        <v>9034</v>
      </c>
      <c r="P6602" s="138">
        <v>3570800003675</v>
      </c>
      <c r="Q6602" s="108" t="s">
        <v>9035</v>
      </c>
      <c r="R6602" s="108" t="s">
        <v>9038</v>
      </c>
      <c r="S6602" s="139"/>
      <c r="T6602" s="123" t="s">
        <v>55</v>
      </c>
      <c r="U6602" s="123" t="s">
        <v>45</v>
      </c>
      <c r="V6602" s="123" t="s">
        <v>52</v>
      </c>
      <c r="W6602" s="137">
        <v>58.3</v>
      </c>
      <c r="X6602" s="136">
        <v>26</v>
      </c>
      <c r="Y6602" s="137">
        <v>0</v>
      </c>
      <c r="Z6602" s="137">
        <f>W6602*Y6602</f>
        <v>0</v>
      </c>
      <c r="AA6602" s="119">
        <v>7</v>
      </c>
      <c r="AB6602" s="119">
        <v>7</v>
      </c>
      <c r="AC6602" s="137">
        <f>(Z6602*(100-AB6602))/100</f>
        <v>0</v>
      </c>
      <c r="AD6602" s="137">
        <f>IF(AND(AC6602="",M6601=""),0,IF((AC6602=""),M6601, IF( (M6601=""),AC6602,SUM(AC6601:AC6603)+M6601)))</f>
        <v>1374080.45</v>
      </c>
      <c r="AE6602" s="137">
        <f>IF( (X6602=""),AD6602*1,AD6602*(X6602/100) )</f>
        <v>357260.91700000002</v>
      </c>
      <c r="AF6602" s="137">
        <v>50000000</v>
      </c>
      <c r="AG6602" s="137">
        <f>IF((AF6602-AE6602) &gt; 1,0,IF((AF6602-AE6602)&lt;0,AE6602-AF6602,AF6602-AE6602))</f>
        <v>0</v>
      </c>
      <c r="AH6602" s="137">
        <v>0.02</v>
      </c>
    </row>
    <row r="6603" spans="1:34" s="173" customFormat="1" x14ac:dyDescent="0.55000000000000004">
      <c r="A6603" s="122"/>
      <c r="B6603" s="123">
        <v>2831</v>
      </c>
      <c r="C6603" s="123">
        <v>5930</v>
      </c>
      <c r="D6603" s="135" t="s">
        <v>9039</v>
      </c>
      <c r="E6603" s="123" t="s">
        <v>34</v>
      </c>
      <c r="F6603" s="123">
        <v>23781</v>
      </c>
      <c r="G6603" s="123">
        <v>0</v>
      </c>
      <c r="H6603" s="123">
        <v>1</v>
      </c>
      <c r="I6603" s="136">
        <v>86</v>
      </c>
      <c r="J6603" s="123" t="s">
        <v>35</v>
      </c>
      <c r="K6603" s="137">
        <f>((G6603*400)+(H6603*100))+I6603</f>
        <v>186</v>
      </c>
      <c r="L6603" s="137">
        <v>1250</v>
      </c>
      <c r="M6603" s="137">
        <f>K6603*L6603</f>
        <v>232500</v>
      </c>
      <c r="N6603" s="123"/>
      <c r="O6603" s="108"/>
      <c r="P6603" s="138"/>
      <c r="Q6603" s="108" t="s">
        <v>15665</v>
      </c>
      <c r="R6603" s="108" t="s">
        <v>9038</v>
      </c>
      <c r="S6603" s="139" t="s">
        <v>9040</v>
      </c>
      <c r="T6603" s="123" t="s">
        <v>51</v>
      </c>
      <c r="U6603" s="123" t="s">
        <v>45</v>
      </c>
      <c r="V6603" s="123" t="s">
        <v>52</v>
      </c>
      <c r="W6603" s="137">
        <v>32.479999999999997</v>
      </c>
      <c r="X6603" s="136">
        <v>30.22</v>
      </c>
      <c r="Y6603" s="137">
        <v>6750</v>
      </c>
      <c r="Z6603" s="137">
        <f>W6603*Y6603</f>
        <v>219239.99999999997</v>
      </c>
      <c r="AA6603" s="119">
        <v>7</v>
      </c>
      <c r="AB6603" s="119">
        <v>7</v>
      </c>
      <c r="AC6603" s="137">
        <f>(Z6603*(100-AB6603))/100</f>
        <v>203893.19999999995</v>
      </c>
      <c r="AD6603" s="137">
        <f>IF(AND(AC6603="",M6603=""),0,IF((AC6603=""),M6603, IF( (M6603=""),AC6603,SUM(AC6603:AC6605)+M6603)))</f>
        <v>436393.19999999995</v>
      </c>
      <c r="AE6603" s="137">
        <f>IF( (X6603=""),AD6603*1,AD6603*(X6603/100) )</f>
        <v>131878.02503999998</v>
      </c>
      <c r="AF6603" s="137">
        <v>10000000</v>
      </c>
      <c r="AG6603" s="137">
        <v>232500</v>
      </c>
      <c r="AH6603" s="137">
        <v>0.02</v>
      </c>
    </row>
    <row r="6604" spans="1:34" s="173" customFormat="1" x14ac:dyDescent="0.55000000000000004">
      <c r="A6604" s="122"/>
      <c r="B6604" s="123"/>
      <c r="C6604" s="123"/>
      <c r="D6604" s="135"/>
      <c r="E6604" s="123"/>
      <c r="F6604" s="123"/>
      <c r="G6604" s="123"/>
      <c r="H6604" s="123"/>
      <c r="I6604" s="136"/>
      <c r="J6604" s="123"/>
      <c r="K6604" s="137"/>
      <c r="L6604" s="137"/>
      <c r="M6604" s="137"/>
      <c r="N6604" s="123"/>
      <c r="O6604" s="108"/>
      <c r="P6604" s="138"/>
      <c r="Q6604" s="108"/>
      <c r="R6604" s="108"/>
      <c r="S6604" s="139"/>
      <c r="T6604" s="123" t="s">
        <v>55</v>
      </c>
      <c r="U6604" s="123"/>
      <c r="V6604" s="123" t="s">
        <v>52</v>
      </c>
      <c r="W6604" s="137">
        <v>75</v>
      </c>
      <c r="X6604" s="136">
        <v>69.78</v>
      </c>
      <c r="Y6604" s="137">
        <v>0</v>
      </c>
      <c r="Z6604" s="137">
        <f>W6604*Y6604</f>
        <v>0</v>
      </c>
      <c r="AA6604" s="119">
        <v>7</v>
      </c>
      <c r="AB6604" s="119">
        <v>7</v>
      </c>
      <c r="AC6604" s="137">
        <f>(Z6604*(100-AB6604))/100</f>
        <v>0</v>
      </c>
      <c r="AD6604" s="137">
        <f>IF(AND(AC6604="",M6603=""),0,IF((AC6604=""),M6603, IF( (M6603=""),AC6604,SUM(AC6603:AC6605)+M6603)))</f>
        <v>436393.19999999995</v>
      </c>
      <c r="AE6604" s="137">
        <f>IF( (X6604=""),AD6604*1,AD6604*(X6604/100) )</f>
        <v>304515.17495999997</v>
      </c>
      <c r="AF6604" s="137">
        <v>50000000</v>
      </c>
      <c r="AG6604" s="137">
        <f>IF((AF6604-AE6604) &gt; 1,0,IF((AF6604-AE6604)&lt;0,AE6604-AF6604,AF6604-AE6604))</f>
        <v>0</v>
      </c>
      <c r="AH6604" s="137">
        <v>0.02</v>
      </c>
    </row>
    <row r="6605" spans="1:34" s="173" customFormat="1" x14ac:dyDescent="0.55000000000000004">
      <c r="A6605" s="122"/>
      <c r="B6605" s="123"/>
      <c r="C6605" s="123"/>
      <c r="D6605" s="135"/>
      <c r="E6605" s="123"/>
      <c r="F6605" s="123"/>
      <c r="G6605" s="123"/>
      <c r="H6605" s="123"/>
      <c r="I6605" s="136"/>
      <c r="J6605" s="123"/>
      <c r="K6605" s="137"/>
      <c r="L6605" s="137" t="s">
        <v>63</v>
      </c>
      <c r="M6605" s="137">
        <f>SUM(M6601:M6604)</f>
        <v>361250</v>
      </c>
      <c r="N6605" s="123"/>
      <c r="O6605" s="108"/>
      <c r="P6605" s="138"/>
      <c r="Q6605" s="108"/>
      <c r="R6605" s="108"/>
      <c r="S6605" s="139"/>
      <c r="T6605" s="123"/>
      <c r="U6605" s="123"/>
      <c r="V6605" s="123"/>
      <c r="W6605" s="137"/>
      <c r="X6605" s="136"/>
      <c r="Y6605" s="137"/>
      <c r="Z6605" s="137"/>
      <c r="AA6605" s="119"/>
      <c r="AB6605" s="119"/>
      <c r="AC6605" s="137"/>
      <c r="AD6605" s="137"/>
      <c r="AE6605" s="137">
        <f>SUM(AE6601:AE6604)</f>
        <v>1810473.65</v>
      </c>
      <c r="AF6605" s="137"/>
      <c r="AG6605" s="137">
        <f>SUM(AG6601:AG6604)</f>
        <v>232500</v>
      </c>
      <c r="AH6605" s="137"/>
    </row>
    <row r="6606" spans="1:34" s="173" customFormat="1" x14ac:dyDescent="0.55000000000000004">
      <c r="A6606" s="122" t="s">
        <v>9041</v>
      </c>
      <c r="B6606" s="123">
        <v>2832</v>
      </c>
      <c r="C6606" s="123">
        <v>7303</v>
      </c>
      <c r="D6606" s="135" t="s">
        <v>9042</v>
      </c>
      <c r="E6606" s="123" t="s">
        <v>34</v>
      </c>
      <c r="F6606" s="123">
        <v>18645</v>
      </c>
      <c r="G6606" s="123">
        <v>1</v>
      </c>
      <c r="H6606" s="123">
        <v>2</v>
      </c>
      <c r="I6606" s="136">
        <v>33</v>
      </c>
      <c r="J6606" s="123" t="s">
        <v>38</v>
      </c>
      <c r="K6606" s="137">
        <f>((G6606*400)+(H6606*100))+I6606</f>
        <v>633</v>
      </c>
      <c r="L6606" s="137">
        <v>225</v>
      </c>
      <c r="M6606" s="137">
        <f>K6606*L6606</f>
        <v>142425</v>
      </c>
      <c r="N6606" s="123"/>
      <c r="O6606" s="108"/>
      <c r="P6606" s="138"/>
      <c r="Q6606" s="108"/>
      <c r="R6606" s="108"/>
      <c r="S6606" s="139"/>
      <c r="T6606" s="123"/>
      <c r="U6606" s="123"/>
      <c r="V6606" s="123"/>
      <c r="W6606" s="137"/>
      <c r="X6606" s="136"/>
      <c r="Y6606" s="137"/>
      <c r="Z6606" s="137"/>
      <c r="AA6606" s="119"/>
      <c r="AB6606" s="119"/>
      <c r="AC6606" s="137"/>
      <c r="AD6606" s="137">
        <f>IF(AND(AC6606="",M6606=""),0,IF((AC6606=""),M6606,IF((M6606=""),AC6606,AC6606+M6606)))</f>
        <v>142425</v>
      </c>
      <c r="AE6606" s="137">
        <f>IF( (X6606=""),AD6606*1,AD6606*(X6606/100) )</f>
        <v>142425</v>
      </c>
      <c r="AF6606" s="137">
        <v>50000000</v>
      </c>
      <c r="AG6606" s="137">
        <f>IF((AF6606-AE6606) &gt; 1,0,IF((AF6606-AE6606)&lt;0,AE6606-AF6606,AF6606-AE6606))</f>
        <v>0</v>
      </c>
      <c r="AH6606" s="137">
        <v>0.01</v>
      </c>
    </row>
    <row r="6607" spans="1:34" s="173" customFormat="1" x14ac:dyDescent="0.55000000000000004">
      <c r="A6607" s="122"/>
      <c r="B6607" s="123"/>
      <c r="C6607" s="123"/>
      <c r="D6607" s="135"/>
      <c r="E6607" s="123"/>
      <c r="F6607" s="123"/>
      <c r="G6607" s="123"/>
      <c r="H6607" s="123"/>
      <c r="I6607" s="136"/>
      <c r="J6607" s="123"/>
      <c r="K6607" s="137"/>
      <c r="L6607" s="137" t="s">
        <v>63</v>
      </c>
      <c r="M6607" s="137">
        <f>SUM(M6606:M6606)</f>
        <v>142425</v>
      </c>
      <c r="N6607" s="123"/>
      <c r="O6607" s="108"/>
      <c r="P6607" s="138"/>
      <c r="Q6607" s="108"/>
      <c r="R6607" s="108"/>
      <c r="S6607" s="139"/>
      <c r="T6607" s="123"/>
      <c r="U6607" s="123"/>
      <c r="V6607" s="123"/>
      <c r="W6607" s="137"/>
      <c r="X6607" s="136"/>
      <c r="Y6607" s="137"/>
      <c r="Z6607" s="137"/>
      <c r="AA6607" s="119"/>
      <c r="AB6607" s="119"/>
      <c r="AC6607" s="137"/>
      <c r="AD6607" s="137"/>
      <c r="AE6607" s="137">
        <f>SUM(AE6606:AE6606)</f>
        <v>142425</v>
      </c>
      <c r="AF6607" s="137"/>
      <c r="AG6607" s="137">
        <f>SUM(AG6606:AG6606)</f>
        <v>0</v>
      </c>
      <c r="AH6607" s="137"/>
    </row>
    <row r="6608" spans="1:34" s="173" customFormat="1" x14ac:dyDescent="0.55000000000000004">
      <c r="A6608" s="122" t="s">
        <v>9046</v>
      </c>
      <c r="B6608" s="123">
        <v>2833</v>
      </c>
      <c r="C6608" s="123">
        <v>8624</v>
      </c>
      <c r="D6608" s="135" t="s">
        <v>9047</v>
      </c>
      <c r="E6608" s="123" t="s">
        <v>34</v>
      </c>
      <c r="F6608" s="123">
        <v>936</v>
      </c>
      <c r="G6608" s="123">
        <v>0</v>
      </c>
      <c r="H6608" s="123">
        <v>2</v>
      </c>
      <c r="I6608" s="136">
        <v>28</v>
      </c>
      <c r="J6608" s="123" t="s">
        <v>35</v>
      </c>
      <c r="K6608" s="137">
        <f>((G6608*400)+(H6608*100))+I6608</f>
        <v>228</v>
      </c>
      <c r="L6608" s="137">
        <v>1350</v>
      </c>
      <c r="M6608" s="137">
        <f>K6608*L6608</f>
        <v>307800</v>
      </c>
      <c r="N6608" s="123">
        <v>1</v>
      </c>
      <c r="O6608" s="108" t="s">
        <v>9044</v>
      </c>
      <c r="P6608" s="138">
        <v>3570800353773</v>
      </c>
      <c r="Q6608" s="108" t="s">
        <v>9045</v>
      </c>
      <c r="R6608" s="108" t="s">
        <v>9048</v>
      </c>
      <c r="S6608" s="139" t="s">
        <v>9049</v>
      </c>
      <c r="T6608" s="123" t="s">
        <v>51</v>
      </c>
      <c r="U6608" s="123" t="s">
        <v>45</v>
      </c>
      <c r="V6608" s="123" t="s">
        <v>52</v>
      </c>
      <c r="W6608" s="137">
        <v>397.5</v>
      </c>
      <c r="X6608" s="136">
        <v>100</v>
      </c>
      <c r="Y6608" s="137">
        <v>6750</v>
      </c>
      <c r="Z6608" s="137">
        <f>W6608*Y6608</f>
        <v>2683125</v>
      </c>
      <c r="AA6608" s="119">
        <v>6</v>
      </c>
      <c r="AB6608" s="119">
        <v>6</v>
      </c>
      <c r="AC6608" s="137">
        <f>(Z6608*(100-AB6608))/100</f>
        <v>2522137.5</v>
      </c>
      <c r="AD6608" s="137">
        <f>IF(AND(AC6608="",M6608=""),0,IF((AC6608=""),M6608, IF( (M6608=""),AC6608,SUM(AC6608:AC6612)+M6608)))</f>
        <v>2829937.5</v>
      </c>
      <c r="AE6608" s="137">
        <f>IF( (X6608=""),AD6608*1,AD6608*(X6608/100) )</f>
        <v>2829937.5</v>
      </c>
      <c r="AF6608" s="137">
        <v>50000000</v>
      </c>
      <c r="AG6608" s="137">
        <f>IF((AF6608-AE6608) &gt; 1,0,IF((AF6608-AE6608)&lt;0,AE6608-AF6608,AF6608-AE6608))</f>
        <v>0</v>
      </c>
      <c r="AH6608" s="137">
        <v>0.02</v>
      </c>
    </row>
    <row r="6609" spans="1:34" s="173" customFormat="1" x14ac:dyDescent="0.55000000000000004">
      <c r="A6609" s="122"/>
      <c r="B6609" s="123">
        <v>2834</v>
      </c>
      <c r="C6609" s="123">
        <v>8891</v>
      </c>
      <c r="D6609" s="135" t="s">
        <v>9050</v>
      </c>
      <c r="E6609" s="123" t="s">
        <v>34</v>
      </c>
      <c r="F6609" s="123">
        <v>5322</v>
      </c>
      <c r="G6609" s="123">
        <v>5</v>
      </c>
      <c r="H6609" s="123">
        <v>3</v>
      </c>
      <c r="I6609" s="136">
        <v>61</v>
      </c>
      <c r="J6609" s="123" t="s">
        <v>38</v>
      </c>
      <c r="K6609" s="137">
        <f>((G6609*400)+(H6609*100))+I6609</f>
        <v>2361</v>
      </c>
      <c r="L6609" s="137">
        <v>350</v>
      </c>
      <c r="M6609" s="137">
        <f>K6609*L6609</f>
        <v>826350</v>
      </c>
      <c r="N6609" s="123"/>
      <c r="O6609" s="108"/>
      <c r="P6609" s="138"/>
      <c r="Q6609" s="108"/>
      <c r="R6609" s="108"/>
      <c r="S6609" s="139"/>
      <c r="T6609" s="123"/>
      <c r="U6609" s="123"/>
      <c r="V6609" s="123"/>
      <c r="W6609" s="137"/>
      <c r="X6609" s="136"/>
      <c r="Y6609" s="137"/>
      <c r="Z6609" s="137"/>
      <c r="AA6609" s="119"/>
      <c r="AB6609" s="119"/>
      <c r="AC6609" s="137"/>
      <c r="AD6609" s="137">
        <f>IF(AND(AC6609="",M6609=""),0,IF((AC6609=""),M6609,IF((M6609=""),AC6609,AC6609+M6609)))</f>
        <v>826350</v>
      </c>
      <c r="AE6609" s="137">
        <f>IF( (X6609=""),AD6609*1,AD6609*(X6609/100) )</f>
        <v>826350</v>
      </c>
      <c r="AF6609" s="137">
        <v>50000000</v>
      </c>
      <c r="AG6609" s="137">
        <f>IF((AF6609-AE6609) &gt; 1,0,IF((AF6609-AE6609)&lt;0,AE6609-AF6609,AF6609-AE6609))</f>
        <v>0</v>
      </c>
      <c r="AH6609" s="137">
        <v>0.01</v>
      </c>
    </row>
    <row r="6610" spans="1:34" s="173" customFormat="1" x14ac:dyDescent="0.55000000000000004">
      <c r="A6610" s="122"/>
      <c r="B6610" s="123"/>
      <c r="C6610" s="123"/>
      <c r="D6610" s="135"/>
      <c r="E6610" s="123"/>
      <c r="F6610" s="123"/>
      <c r="G6610" s="123"/>
      <c r="H6610" s="123"/>
      <c r="I6610" s="136"/>
      <c r="J6610" s="123"/>
      <c r="K6610" s="137"/>
      <c r="L6610" s="137" t="s">
        <v>63</v>
      </c>
      <c r="M6610" s="137">
        <f>SUM(M6608:M6609)</f>
        <v>1134150</v>
      </c>
      <c r="N6610" s="123"/>
      <c r="O6610" s="108"/>
      <c r="P6610" s="138"/>
      <c r="Q6610" s="108"/>
      <c r="R6610" s="108"/>
      <c r="S6610" s="139"/>
      <c r="T6610" s="123"/>
      <c r="U6610" s="123"/>
      <c r="V6610" s="123"/>
      <c r="W6610" s="137"/>
      <c r="X6610" s="136"/>
      <c r="Y6610" s="137"/>
      <c r="Z6610" s="137"/>
      <c r="AA6610" s="119"/>
      <c r="AB6610" s="119"/>
      <c r="AC6610" s="137"/>
      <c r="AD6610" s="137"/>
      <c r="AE6610" s="137">
        <f>SUM(AE6608:AE6609)</f>
        <v>3656287.5</v>
      </c>
      <c r="AF6610" s="137"/>
      <c r="AG6610" s="137">
        <f>SUM(AG6608:AG6609)</f>
        <v>0</v>
      </c>
      <c r="AH6610" s="137"/>
    </row>
    <row r="6611" spans="1:34" s="173" customFormat="1" x14ac:dyDescent="0.55000000000000004">
      <c r="A6611" s="122" t="s">
        <v>9051</v>
      </c>
      <c r="B6611" s="123">
        <v>2835</v>
      </c>
      <c r="C6611" s="123">
        <v>9811</v>
      </c>
      <c r="D6611" s="135"/>
      <c r="E6611" s="123" t="s">
        <v>37</v>
      </c>
      <c r="F6611" s="123"/>
      <c r="G6611" s="123">
        <v>2</v>
      </c>
      <c r="H6611" s="123">
        <v>3</v>
      </c>
      <c r="I6611" s="136">
        <v>58</v>
      </c>
      <c r="J6611" s="123" t="s">
        <v>38</v>
      </c>
      <c r="K6611" s="137">
        <f>((G6611*400)+(H6611*100))+I6611</f>
        <v>1158</v>
      </c>
      <c r="L6611" s="137">
        <v>255</v>
      </c>
      <c r="M6611" s="137">
        <f>K6611*L6611</f>
        <v>295290</v>
      </c>
      <c r="N6611" s="123"/>
      <c r="O6611" s="108"/>
      <c r="P6611" s="138"/>
      <c r="Q6611" s="108"/>
      <c r="R6611" s="108"/>
      <c r="S6611" s="139"/>
      <c r="T6611" s="123"/>
      <c r="U6611" s="123"/>
      <c r="V6611" s="123"/>
      <c r="W6611" s="137"/>
      <c r="X6611" s="136"/>
      <c r="Y6611" s="137"/>
      <c r="Z6611" s="137"/>
      <c r="AA6611" s="119"/>
      <c r="AB6611" s="119"/>
      <c r="AC6611" s="137"/>
      <c r="AD6611" s="137">
        <f>IF(AND(AC6611="",M6611=""),0,IF((AC6611=""),M6611,IF((M6611=""),AC6611,AC6611+M6611)))</f>
        <v>295290</v>
      </c>
      <c r="AE6611" s="137">
        <f>IF( (X6611=""),AD6611*1,AD6611*(X6611/100) )</f>
        <v>295290</v>
      </c>
      <c r="AF6611" s="137">
        <v>0</v>
      </c>
      <c r="AG6611" s="137">
        <f>IF((AF6611-AE6611) &gt; 1,0,IF((AF6611-AE6611)&lt;0,AE6611-AF6611,AF6611-AE6611))</f>
        <v>295290</v>
      </c>
      <c r="AH6611" s="137">
        <v>0.01</v>
      </c>
    </row>
    <row r="6612" spans="1:34" s="173" customFormat="1" x14ac:dyDescent="0.55000000000000004">
      <c r="A6612" s="122"/>
      <c r="B6612" s="123"/>
      <c r="C6612" s="123"/>
      <c r="D6612" s="135"/>
      <c r="E6612" s="123"/>
      <c r="F6612" s="123"/>
      <c r="G6612" s="123"/>
      <c r="H6612" s="123"/>
      <c r="I6612" s="136"/>
      <c r="J6612" s="123"/>
      <c r="K6612" s="137"/>
      <c r="L6612" s="137" t="s">
        <v>63</v>
      </c>
      <c r="M6612" s="137">
        <f>SUM(M6611:M6611)</f>
        <v>295290</v>
      </c>
      <c r="N6612" s="123"/>
      <c r="O6612" s="108"/>
      <c r="P6612" s="138"/>
      <c r="Q6612" s="108"/>
      <c r="R6612" s="108"/>
      <c r="S6612" s="139"/>
      <c r="T6612" s="123"/>
      <c r="U6612" s="123"/>
      <c r="V6612" s="123"/>
      <c r="W6612" s="137"/>
      <c r="X6612" s="136"/>
      <c r="Y6612" s="137"/>
      <c r="Z6612" s="137"/>
      <c r="AA6612" s="119"/>
      <c r="AB6612" s="119"/>
      <c r="AC6612" s="137"/>
      <c r="AD6612" s="137"/>
      <c r="AE6612" s="137">
        <f>SUM(AE6611:AE6611)</f>
        <v>295290</v>
      </c>
      <c r="AF6612" s="137"/>
      <c r="AG6612" s="137">
        <f>SUM(AG6611:AG6611)</f>
        <v>295290</v>
      </c>
      <c r="AH6612" s="137"/>
    </row>
    <row r="6613" spans="1:34" s="173" customFormat="1" x14ac:dyDescent="0.55000000000000004">
      <c r="A6613" s="122" t="s">
        <v>9052</v>
      </c>
      <c r="B6613" s="123">
        <v>2836</v>
      </c>
      <c r="C6613" s="123">
        <v>5242</v>
      </c>
      <c r="D6613" s="135" t="s">
        <v>9053</v>
      </c>
      <c r="E6613" s="123" t="s">
        <v>34</v>
      </c>
      <c r="F6613" s="123">
        <v>14141</v>
      </c>
      <c r="G6613" s="123">
        <v>0</v>
      </c>
      <c r="H6613" s="123">
        <v>1</v>
      </c>
      <c r="I6613" s="136">
        <v>46</v>
      </c>
      <c r="J6613" s="123" t="s">
        <v>35</v>
      </c>
      <c r="K6613" s="137">
        <f>((G6613*400)+(H6613*100))+I6613</f>
        <v>146</v>
      </c>
      <c r="L6613" s="137">
        <v>1250</v>
      </c>
      <c r="M6613" s="137">
        <f>K6613*L6613</f>
        <v>182500</v>
      </c>
      <c r="N6613" s="123">
        <v>1</v>
      </c>
      <c r="O6613" s="108" t="s">
        <v>506</v>
      </c>
      <c r="P6613" s="138"/>
      <c r="Q6613" s="108" t="s">
        <v>507</v>
      </c>
      <c r="R6613" s="108" t="s">
        <v>508</v>
      </c>
      <c r="S6613" s="139" t="s">
        <v>9054</v>
      </c>
      <c r="T6613" s="123" t="s">
        <v>51</v>
      </c>
      <c r="U6613" s="123" t="s">
        <v>45</v>
      </c>
      <c r="V6613" s="123" t="s">
        <v>52</v>
      </c>
      <c r="W6613" s="137">
        <v>259.56</v>
      </c>
      <c r="X6613" s="136">
        <v>80.22</v>
      </c>
      <c r="Y6613" s="137">
        <v>6750</v>
      </c>
      <c r="Z6613" s="137">
        <f>W6613*Y6613</f>
        <v>1752030</v>
      </c>
      <c r="AA6613" s="119">
        <v>17</v>
      </c>
      <c r="AB6613" s="119">
        <v>24</v>
      </c>
      <c r="AC6613" s="137">
        <f>(Z6613*(100-AB6613))/100</f>
        <v>1331542.8</v>
      </c>
      <c r="AD6613" s="137">
        <f>IF(AND(AC6613="",M6613=""),0,IF((AC6613=""),M6613, IF( (M6613=""),AC6613,SUM(AC6613:AC6616)+M6613)))</f>
        <v>1657682.8</v>
      </c>
      <c r="AE6613" s="137">
        <f>IF( (X6613=""),AD6613*1,AD6613*(X6613/100) )</f>
        <v>1329793.14216</v>
      </c>
      <c r="AF6613" s="137">
        <v>10000000</v>
      </c>
      <c r="AG6613" s="137">
        <v>182500</v>
      </c>
      <c r="AH6613" s="137">
        <v>0.02</v>
      </c>
    </row>
    <row r="6614" spans="1:34" s="173" customFormat="1" x14ac:dyDescent="0.55000000000000004">
      <c r="A6614" s="122"/>
      <c r="B6614" s="123"/>
      <c r="C6614" s="123"/>
      <c r="D6614" s="135"/>
      <c r="E6614" s="123"/>
      <c r="F6614" s="123"/>
      <c r="G6614" s="123"/>
      <c r="H6614" s="123"/>
      <c r="I6614" s="136"/>
      <c r="J6614" s="123"/>
      <c r="K6614" s="137"/>
      <c r="L6614" s="137"/>
      <c r="M6614" s="137"/>
      <c r="N6614" s="123">
        <v>2</v>
      </c>
      <c r="O6614" s="108" t="s">
        <v>506</v>
      </c>
      <c r="P6614" s="138"/>
      <c r="Q6614" s="108" t="s">
        <v>507</v>
      </c>
      <c r="R6614" s="108" t="s">
        <v>508</v>
      </c>
      <c r="S6614" s="139" t="s">
        <v>9054</v>
      </c>
      <c r="T6614" s="123" t="s">
        <v>51</v>
      </c>
      <c r="U6614" s="123" t="s">
        <v>45</v>
      </c>
      <c r="V6614" s="123" t="s">
        <v>52</v>
      </c>
      <c r="W6614" s="137">
        <v>28</v>
      </c>
      <c r="X6614" s="136">
        <v>8.65</v>
      </c>
      <c r="Y6614" s="137">
        <v>6750</v>
      </c>
      <c r="Z6614" s="137">
        <f>W6614*Y6614</f>
        <v>189000</v>
      </c>
      <c r="AA6614" s="119">
        <v>17</v>
      </c>
      <c r="AB6614" s="119">
        <v>24</v>
      </c>
      <c r="AC6614" s="137">
        <f>(Z6614*(100-AB6614))/100</f>
        <v>143640</v>
      </c>
      <c r="AD6614" s="137">
        <f>IF(AND(AC6614="",M6613=""),0,IF((AC6614=""),M6613, IF( (M6613=""),AC6614,SUM(AC6613:AC6616)+M6613)))</f>
        <v>1657682.8</v>
      </c>
      <c r="AE6614" s="137">
        <f>IF( (X6614=""),AD6614*1,AD6614*(X6614/100) )</f>
        <v>143389.56220000001</v>
      </c>
      <c r="AF6614" s="137">
        <v>10000000</v>
      </c>
      <c r="AG6614" s="137">
        <f>IF((AF6614-AE6614) &gt; 1,0,IF((AF6614-AE6614)&lt;0,AE6614-AF6614,AF6614-AE6614))</f>
        <v>0</v>
      </c>
      <c r="AH6614" s="137">
        <v>0.02</v>
      </c>
    </row>
    <row r="6615" spans="1:34" s="173" customFormat="1" x14ac:dyDescent="0.55000000000000004">
      <c r="A6615" s="122"/>
      <c r="B6615" s="123"/>
      <c r="C6615" s="123"/>
      <c r="D6615" s="135"/>
      <c r="E6615" s="123"/>
      <c r="F6615" s="123"/>
      <c r="G6615" s="123"/>
      <c r="H6615" s="123"/>
      <c r="I6615" s="136"/>
      <c r="J6615" s="123"/>
      <c r="K6615" s="137"/>
      <c r="L6615" s="137"/>
      <c r="M6615" s="137"/>
      <c r="N6615" s="123">
        <v>3</v>
      </c>
      <c r="O6615" s="108" t="s">
        <v>506</v>
      </c>
      <c r="P6615" s="138"/>
      <c r="Q6615" s="108" t="s">
        <v>507</v>
      </c>
      <c r="R6615" s="108" t="s">
        <v>508</v>
      </c>
      <c r="S6615" s="139" t="s">
        <v>9054</v>
      </c>
      <c r="T6615" s="123" t="s">
        <v>55</v>
      </c>
      <c r="U6615" s="123" t="s">
        <v>45</v>
      </c>
      <c r="V6615" s="123" t="s">
        <v>52</v>
      </c>
      <c r="W6615" s="137">
        <v>36</v>
      </c>
      <c r="X6615" s="136">
        <v>11.13</v>
      </c>
      <c r="Y6615" s="137">
        <v>0</v>
      </c>
      <c r="Z6615" s="137">
        <f>W6615*Y6615</f>
        <v>0</v>
      </c>
      <c r="AA6615" s="119">
        <v>17</v>
      </c>
      <c r="AB6615" s="119">
        <v>24</v>
      </c>
      <c r="AC6615" s="137">
        <f>(Z6615*(100-AB6615))/100</f>
        <v>0</v>
      </c>
      <c r="AD6615" s="137">
        <f>IF(AND(AC6615="",M6613=""),0,IF((AC6615=""),M6613, IF( (M6613=""),AC6615,SUM(AC6613:AC6616)+M6613)))</f>
        <v>1657682.8</v>
      </c>
      <c r="AE6615" s="137">
        <f>IF( (X6615=""),AD6615*1,AD6615*(X6615/100) )</f>
        <v>184500.09564000001</v>
      </c>
      <c r="AF6615" s="137">
        <v>10000000</v>
      </c>
      <c r="AG6615" s="137">
        <f>IF((AF6615-AE6615) &gt; 1,0,IF((AF6615-AE6615)&lt;0,AE6615-AF6615,AF6615-AE6615))</f>
        <v>0</v>
      </c>
      <c r="AH6615" s="137">
        <v>0.02</v>
      </c>
    </row>
    <row r="6616" spans="1:34" s="173" customFormat="1" x14ac:dyDescent="0.55000000000000004">
      <c r="A6616" s="122"/>
      <c r="B6616" s="123"/>
      <c r="C6616" s="123"/>
      <c r="D6616" s="135"/>
      <c r="E6616" s="123"/>
      <c r="F6616" s="123"/>
      <c r="G6616" s="123"/>
      <c r="H6616" s="123"/>
      <c r="I6616" s="136"/>
      <c r="J6616" s="123"/>
      <c r="K6616" s="137"/>
      <c r="L6616" s="137" t="s">
        <v>63</v>
      </c>
      <c r="M6616" s="137">
        <f>SUM(M6613:M6615)</f>
        <v>182500</v>
      </c>
      <c r="N6616" s="123"/>
      <c r="O6616" s="108"/>
      <c r="P6616" s="138"/>
      <c r="Q6616" s="108"/>
      <c r="R6616" s="108"/>
      <c r="S6616" s="139"/>
      <c r="T6616" s="123"/>
      <c r="U6616" s="123"/>
      <c r="V6616" s="123"/>
      <c r="W6616" s="137"/>
      <c r="X6616" s="136"/>
      <c r="Y6616" s="137"/>
      <c r="Z6616" s="137"/>
      <c r="AA6616" s="119"/>
      <c r="AB6616" s="119"/>
      <c r="AC6616" s="137"/>
      <c r="AD6616" s="137"/>
      <c r="AE6616" s="137">
        <f>SUM(AE6613:AE6615)</f>
        <v>1657682.8</v>
      </c>
      <c r="AF6616" s="137"/>
      <c r="AG6616" s="137">
        <f>SUM(AG6613:AG6615)</f>
        <v>182500</v>
      </c>
      <c r="AH6616" s="137"/>
    </row>
    <row r="6617" spans="1:34" s="173" customFormat="1" x14ac:dyDescent="0.55000000000000004">
      <c r="A6617" s="122" t="s">
        <v>9055</v>
      </c>
      <c r="B6617" s="123">
        <v>2837</v>
      </c>
      <c r="C6617" s="123">
        <v>7546</v>
      </c>
      <c r="D6617" s="135" t="s">
        <v>9056</v>
      </c>
      <c r="E6617" s="123" t="s">
        <v>34</v>
      </c>
      <c r="F6617" s="123">
        <v>14044</v>
      </c>
      <c r="G6617" s="123">
        <v>1</v>
      </c>
      <c r="H6617" s="123">
        <v>2</v>
      </c>
      <c r="I6617" s="136">
        <v>0</v>
      </c>
      <c r="J6617" s="123" t="s">
        <v>38</v>
      </c>
      <c r="K6617" s="137">
        <f>((G6617*400)+(H6617*100))+I6617</f>
        <v>600</v>
      </c>
      <c r="L6617" s="137">
        <v>1600</v>
      </c>
      <c r="M6617" s="137">
        <f>K6617*L6617</f>
        <v>960000</v>
      </c>
      <c r="N6617" s="123"/>
      <c r="O6617" s="108"/>
      <c r="P6617" s="138"/>
      <c r="Q6617" s="108"/>
      <c r="R6617" s="108"/>
      <c r="S6617" s="139"/>
      <c r="T6617" s="123"/>
      <c r="U6617" s="123"/>
      <c r="V6617" s="123"/>
      <c r="W6617" s="137"/>
      <c r="X6617" s="136"/>
      <c r="Y6617" s="137"/>
      <c r="Z6617" s="137"/>
      <c r="AA6617" s="119"/>
      <c r="AB6617" s="119"/>
      <c r="AC6617" s="137"/>
      <c r="AD6617" s="137">
        <f>IF(AND(AC6617="",M6617=""),0,IF((AC6617=""),M6617,IF((M6617=""),AC6617,AC6617+M6617)))</f>
        <v>960000</v>
      </c>
      <c r="AE6617" s="137">
        <f>IF( (X6617=""),AD6617*1,AD6617*(X6617/100) )</f>
        <v>960000</v>
      </c>
      <c r="AF6617" s="137">
        <v>50000000</v>
      </c>
      <c r="AG6617" s="137">
        <f>IF((AF6617-AE6617) &gt; 1,0,IF((AF6617-AE6617)&lt;0,AE6617-AF6617,AF6617-AE6617))</f>
        <v>0</v>
      </c>
      <c r="AH6617" s="137">
        <v>0.01</v>
      </c>
    </row>
    <row r="6618" spans="1:34" s="173" customFormat="1" x14ac:dyDescent="0.55000000000000004">
      <c r="A6618" s="122"/>
      <c r="B6618" s="123"/>
      <c r="C6618" s="123"/>
      <c r="D6618" s="135"/>
      <c r="E6618" s="123"/>
      <c r="F6618" s="123"/>
      <c r="G6618" s="123"/>
      <c r="H6618" s="123"/>
      <c r="I6618" s="136"/>
      <c r="J6618" s="123"/>
      <c r="K6618" s="137"/>
      <c r="L6618" s="137"/>
      <c r="M6618" s="137"/>
      <c r="N6618" s="123"/>
      <c r="O6618" s="108"/>
      <c r="P6618" s="138"/>
      <c r="Q6618" s="108"/>
      <c r="R6618" s="108"/>
      <c r="S6618" s="139"/>
      <c r="T6618" s="123"/>
      <c r="U6618" s="123"/>
      <c r="V6618" s="123"/>
      <c r="W6618" s="137"/>
      <c r="X6618" s="136"/>
      <c r="Y6618" s="137"/>
      <c r="Z6618" s="137"/>
      <c r="AA6618" s="119"/>
      <c r="AB6618" s="119"/>
      <c r="AC6618" s="137"/>
      <c r="AD6618" s="137"/>
      <c r="AE6618" s="137"/>
      <c r="AF6618" s="137"/>
      <c r="AG6618" s="137"/>
      <c r="AH6618" s="137"/>
    </row>
    <row r="6619" spans="1:34" s="173" customFormat="1" x14ac:dyDescent="0.55000000000000004">
      <c r="A6619" s="122"/>
      <c r="B6619" s="123"/>
      <c r="C6619" s="123"/>
      <c r="D6619" s="135"/>
      <c r="E6619" s="123"/>
      <c r="F6619" s="123"/>
      <c r="G6619" s="123"/>
      <c r="H6619" s="123"/>
      <c r="I6619" s="136"/>
      <c r="J6619" s="123"/>
      <c r="K6619" s="137"/>
      <c r="L6619" s="137" t="s">
        <v>63</v>
      </c>
      <c r="M6619" s="137">
        <f>SUM(M6617:M6618)</f>
        <v>960000</v>
      </c>
      <c r="N6619" s="123"/>
      <c r="O6619" s="108"/>
      <c r="P6619" s="138"/>
      <c r="Q6619" s="108"/>
      <c r="R6619" s="108"/>
      <c r="S6619" s="139"/>
      <c r="T6619" s="123"/>
      <c r="U6619" s="123"/>
      <c r="V6619" s="123"/>
      <c r="W6619" s="137"/>
      <c r="X6619" s="136"/>
      <c r="Y6619" s="137"/>
      <c r="Z6619" s="137"/>
      <c r="AA6619" s="119"/>
      <c r="AB6619" s="119"/>
      <c r="AC6619" s="137"/>
      <c r="AD6619" s="137"/>
      <c r="AE6619" s="137">
        <f>SUM(AE6617:AE6618)</f>
        <v>960000</v>
      </c>
      <c r="AF6619" s="137"/>
      <c r="AG6619" s="137">
        <f>SUM(AG6617:AG6618)</f>
        <v>0</v>
      </c>
      <c r="AH6619" s="137"/>
    </row>
    <row r="6620" spans="1:34" s="173" customFormat="1" x14ac:dyDescent="0.55000000000000004">
      <c r="A6620" s="122" t="s">
        <v>9059</v>
      </c>
      <c r="B6620" s="123">
        <v>2839</v>
      </c>
      <c r="C6620" s="123">
        <v>5433</v>
      </c>
      <c r="D6620" s="135" t="s">
        <v>9060</v>
      </c>
      <c r="E6620" s="123" t="s">
        <v>34</v>
      </c>
      <c r="F6620" s="123">
        <v>14112</v>
      </c>
      <c r="G6620" s="123">
        <v>0</v>
      </c>
      <c r="H6620" s="123">
        <v>1</v>
      </c>
      <c r="I6620" s="136">
        <v>73</v>
      </c>
      <c r="J6620" s="123" t="s">
        <v>35</v>
      </c>
      <c r="K6620" s="137">
        <f>((G6620*400)+(H6620*100))+I6620</f>
        <v>173</v>
      </c>
      <c r="L6620" s="137">
        <v>2425</v>
      </c>
      <c r="M6620" s="137">
        <f>K6620*L6620</f>
        <v>419525</v>
      </c>
      <c r="N6620" s="123">
        <v>1</v>
      </c>
      <c r="O6620" s="108" t="s">
        <v>9057</v>
      </c>
      <c r="P6620" s="138"/>
      <c r="Q6620" s="108" t="s">
        <v>9058</v>
      </c>
      <c r="R6620" s="108" t="s">
        <v>9061</v>
      </c>
      <c r="S6620" s="139" t="s">
        <v>9062</v>
      </c>
      <c r="T6620" s="123" t="s">
        <v>51</v>
      </c>
      <c r="U6620" s="123" t="s">
        <v>45</v>
      </c>
      <c r="V6620" s="123" t="s">
        <v>52</v>
      </c>
      <c r="W6620" s="137">
        <v>223.72</v>
      </c>
      <c r="X6620" s="136">
        <v>59.67</v>
      </c>
      <c r="Y6620" s="137">
        <v>6750</v>
      </c>
      <c r="Z6620" s="137">
        <f>W6620*Y6620</f>
        <v>1510110</v>
      </c>
      <c r="AA6620" s="119">
        <v>6</v>
      </c>
      <c r="AB6620" s="119">
        <v>6</v>
      </c>
      <c r="AC6620" s="137">
        <f>(Z6620*(100-AB6620))/100</f>
        <v>1419503.4</v>
      </c>
      <c r="AD6620" s="137">
        <f>IF(AND(AC6620="",M6620=""),0,IF((AC6620=""),M6620, IF( (M6620=""),AC6620,SUM(AC6620:AC6625)+M6620)))</f>
        <v>2798392.4</v>
      </c>
      <c r="AE6620" s="137">
        <f>IF( (X6620=""),AD6620*1,AD6620*(X6620/100) )</f>
        <v>1669800.74508</v>
      </c>
      <c r="AF6620" s="137">
        <v>50000000</v>
      </c>
      <c r="AG6620" s="137">
        <f>IF((AF6620-AE6620) &gt; 1,0,IF((AF6620-AE6620)&lt;0,AE6620-AF6620,AF6620-AE6620))</f>
        <v>0</v>
      </c>
      <c r="AH6620" s="137">
        <v>0.02</v>
      </c>
    </row>
    <row r="6621" spans="1:34" s="173" customFormat="1" x14ac:dyDescent="0.55000000000000004">
      <c r="A6621" s="122"/>
      <c r="B6621" s="123"/>
      <c r="C6621" s="123"/>
      <c r="D6621" s="135"/>
      <c r="E6621" s="123"/>
      <c r="F6621" s="123"/>
      <c r="G6621" s="123"/>
      <c r="H6621" s="123"/>
      <c r="I6621" s="136"/>
      <c r="J6621" s="123"/>
      <c r="K6621" s="137"/>
      <c r="L6621" s="137"/>
      <c r="M6621" s="137"/>
      <c r="N6621" s="123">
        <v>2</v>
      </c>
      <c r="O6621" s="108" t="s">
        <v>9057</v>
      </c>
      <c r="P6621" s="138"/>
      <c r="Q6621" s="108" t="s">
        <v>9058</v>
      </c>
      <c r="R6621" s="108" t="s">
        <v>9061</v>
      </c>
      <c r="S6621" s="139" t="s">
        <v>9063</v>
      </c>
      <c r="T6621" s="123" t="s">
        <v>51</v>
      </c>
      <c r="U6621" s="123" t="s">
        <v>45</v>
      </c>
      <c r="V6621" s="123" t="s">
        <v>52</v>
      </c>
      <c r="W6621" s="137">
        <v>72</v>
      </c>
      <c r="X6621" s="136">
        <v>19.2</v>
      </c>
      <c r="Y6621" s="137">
        <v>6750</v>
      </c>
      <c r="Z6621" s="137">
        <f>W6621*Y6621</f>
        <v>486000</v>
      </c>
      <c r="AA6621" s="119">
        <v>6</v>
      </c>
      <c r="AB6621" s="119">
        <v>6</v>
      </c>
      <c r="AC6621" s="137">
        <f>(Z6621*(100-AB6621))/100</f>
        <v>456840</v>
      </c>
      <c r="AD6621" s="137">
        <f>IF(AND(AC6621="",M6620=""),0,IF((AC6621=""),M6620, IF( (M6620=""),AC6621,SUM(AC6620:AC6625)+M6620)))</f>
        <v>2798392.4</v>
      </c>
      <c r="AE6621" s="137">
        <f>IF( (X6621=""),AD6621*1,AD6621*(X6621/100) )</f>
        <v>537291.34080000001</v>
      </c>
      <c r="AF6621" s="137">
        <v>50000000</v>
      </c>
      <c r="AG6621" s="137">
        <f>IF((AF6621-AE6621) &gt; 1,0,IF((AF6621-AE6621)&lt;0,AE6621-AF6621,AF6621-AE6621))</f>
        <v>0</v>
      </c>
      <c r="AH6621" s="137">
        <v>0.02</v>
      </c>
    </row>
    <row r="6622" spans="1:34" s="173" customFormat="1" x14ac:dyDescent="0.55000000000000004">
      <c r="A6622" s="122"/>
      <c r="B6622" s="123"/>
      <c r="C6622" s="123"/>
      <c r="D6622" s="135"/>
      <c r="E6622" s="123"/>
      <c r="F6622" s="123"/>
      <c r="G6622" s="123"/>
      <c r="H6622" s="123"/>
      <c r="I6622" s="136"/>
      <c r="J6622" s="123"/>
      <c r="K6622" s="137"/>
      <c r="L6622" s="137"/>
      <c r="M6622" s="137"/>
      <c r="N6622" s="123">
        <v>3</v>
      </c>
      <c r="O6622" s="108" t="s">
        <v>9057</v>
      </c>
      <c r="P6622" s="138"/>
      <c r="Q6622" s="108" t="s">
        <v>9058</v>
      </c>
      <c r="R6622" s="108" t="s">
        <v>9061</v>
      </c>
      <c r="S6622" s="139" t="s">
        <v>9064</v>
      </c>
      <c r="T6622" s="123" t="s">
        <v>51</v>
      </c>
      <c r="U6622" s="123" t="s">
        <v>45</v>
      </c>
      <c r="V6622" s="123" t="s">
        <v>52</v>
      </c>
      <c r="W6622" s="137">
        <v>79.2</v>
      </c>
      <c r="X6622" s="136">
        <v>21.12</v>
      </c>
      <c r="Y6622" s="137">
        <v>6750</v>
      </c>
      <c r="Z6622" s="137">
        <f>W6622*Y6622</f>
        <v>534600</v>
      </c>
      <c r="AA6622" s="119">
        <v>6</v>
      </c>
      <c r="AB6622" s="119">
        <v>6</v>
      </c>
      <c r="AC6622" s="137">
        <f>(Z6622*(100-AB6622))/100</f>
        <v>502524</v>
      </c>
      <c r="AD6622" s="137">
        <f>IF(AND(AC6622="",M6620=""),0,IF((AC6622=""),M6620, IF( (M6620=""),AC6622,SUM(AC6620:AC6625)+M6620)))</f>
        <v>2798392.4</v>
      </c>
      <c r="AE6622" s="137">
        <f>IF( (X6622=""),AD6622*1,AD6622*(X6622/100) )</f>
        <v>591020.47487999999</v>
      </c>
      <c r="AF6622" s="137">
        <v>50000000</v>
      </c>
      <c r="AG6622" s="137">
        <f>IF((AF6622-AE6622) &gt; 1,0,IF((AF6622-AE6622)&lt;0,AE6622-AF6622,AF6622-AE6622))</f>
        <v>0</v>
      </c>
      <c r="AH6622" s="137">
        <v>0.02</v>
      </c>
    </row>
    <row r="6623" spans="1:34" s="173" customFormat="1" x14ac:dyDescent="0.55000000000000004">
      <c r="A6623" s="122"/>
      <c r="B6623" s="123"/>
      <c r="C6623" s="123"/>
      <c r="D6623" s="135"/>
      <c r="E6623" s="123"/>
      <c r="F6623" s="123"/>
      <c r="G6623" s="123"/>
      <c r="H6623" s="123"/>
      <c r="I6623" s="136"/>
      <c r="J6623" s="123"/>
      <c r="K6623" s="137"/>
      <c r="L6623" s="137" t="s">
        <v>63</v>
      </c>
      <c r="M6623" s="137">
        <f>SUM(M6620:M6622)</f>
        <v>419525</v>
      </c>
      <c r="N6623" s="123"/>
      <c r="O6623" s="108"/>
      <c r="P6623" s="138"/>
      <c r="Q6623" s="108"/>
      <c r="R6623" s="108"/>
      <c r="S6623" s="139"/>
      <c r="T6623" s="123"/>
      <c r="U6623" s="123"/>
      <c r="V6623" s="123"/>
      <c r="W6623" s="137"/>
      <c r="X6623" s="136"/>
      <c r="Y6623" s="137"/>
      <c r="Z6623" s="137"/>
      <c r="AA6623" s="119"/>
      <c r="AB6623" s="119"/>
      <c r="AC6623" s="137"/>
      <c r="AD6623" s="137"/>
      <c r="AE6623" s="137">
        <f>SUM(AE6620:AE6622)</f>
        <v>2798112.5607600003</v>
      </c>
      <c r="AF6623" s="137"/>
      <c r="AG6623" s="137">
        <f>SUM(AG6620:AG6622)</f>
        <v>0</v>
      </c>
      <c r="AH6623" s="137"/>
    </row>
    <row r="6624" spans="1:34" s="173" customFormat="1" x14ac:dyDescent="0.55000000000000004">
      <c r="A6624" s="122" t="s">
        <v>1938</v>
      </c>
      <c r="B6624" s="123">
        <v>2840</v>
      </c>
      <c r="C6624" s="123">
        <v>4830</v>
      </c>
      <c r="D6624" s="135" t="s">
        <v>9065</v>
      </c>
      <c r="E6624" s="123" t="s">
        <v>37</v>
      </c>
      <c r="F6624" s="123">
        <v>8715</v>
      </c>
      <c r="G6624" s="123">
        <v>23</v>
      </c>
      <c r="H6624" s="123">
        <v>1</v>
      </c>
      <c r="I6624" s="136">
        <v>76</v>
      </c>
      <c r="J6624" s="123" t="s">
        <v>38</v>
      </c>
      <c r="K6624" s="137">
        <f>((G6624*400)+(H6624*100))+I6624</f>
        <v>9376</v>
      </c>
      <c r="L6624" s="137">
        <v>225</v>
      </c>
      <c r="M6624" s="137">
        <f>K6624*L6624</f>
        <v>2109600</v>
      </c>
      <c r="N6624" s="123"/>
      <c r="O6624" s="108"/>
      <c r="P6624" s="138"/>
      <c r="Q6624" s="108"/>
      <c r="R6624" s="108"/>
      <c r="S6624" s="139"/>
      <c r="T6624" s="123"/>
      <c r="U6624" s="123"/>
      <c r="V6624" s="123"/>
      <c r="W6624" s="137"/>
      <c r="X6624" s="136"/>
      <c r="Y6624" s="137"/>
      <c r="Z6624" s="137"/>
      <c r="AA6624" s="119"/>
      <c r="AB6624" s="119"/>
      <c r="AC6624" s="137"/>
      <c r="AD6624" s="137">
        <f>IF(AND(AC6624="",M6624=""),0,IF((AC6624=""),M6624,IF((M6624=""),AC6624,AC6624+M6624)))</f>
        <v>2109600</v>
      </c>
      <c r="AE6624" s="137">
        <f>IF( (X6624=""),AD6624*1,AD6624*(X6624/100) )</f>
        <v>2109600</v>
      </c>
      <c r="AF6624" s="137">
        <v>0</v>
      </c>
      <c r="AG6624" s="137">
        <f>IF((AF6624-AE6624) &gt; 1,0,IF((AF6624-AE6624)&lt;0,AE6624-AF6624,AF6624-AE6624))</f>
        <v>2109600</v>
      </c>
      <c r="AH6624" s="137">
        <v>0.01</v>
      </c>
    </row>
    <row r="6625" spans="1:34" s="173" customFormat="1" x14ac:dyDescent="0.55000000000000004">
      <c r="A6625" s="122"/>
      <c r="B6625" s="123"/>
      <c r="C6625" s="123"/>
      <c r="D6625" s="135"/>
      <c r="E6625" s="123"/>
      <c r="F6625" s="123"/>
      <c r="G6625" s="123"/>
      <c r="H6625" s="123"/>
      <c r="I6625" s="136"/>
      <c r="J6625" s="123"/>
      <c r="K6625" s="137"/>
      <c r="L6625" s="137" t="s">
        <v>63</v>
      </c>
      <c r="M6625" s="137">
        <f>SUM(M6624:M6624)</f>
        <v>2109600</v>
      </c>
      <c r="N6625" s="123"/>
      <c r="O6625" s="108"/>
      <c r="P6625" s="138"/>
      <c r="Q6625" s="108"/>
      <c r="R6625" s="108"/>
      <c r="S6625" s="139"/>
      <c r="T6625" s="123"/>
      <c r="U6625" s="123"/>
      <c r="V6625" s="123"/>
      <c r="W6625" s="137"/>
      <c r="X6625" s="136"/>
      <c r="Y6625" s="137"/>
      <c r="Z6625" s="137"/>
      <c r="AA6625" s="119"/>
      <c r="AB6625" s="119"/>
      <c r="AC6625" s="137"/>
      <c r="AD6625" s="137"/>
      <c r="AE6625" s="137">
        <f>SUM(AE6624:AE6624)</f>
        <v>2109600</v>
      </c>
      <c r="AF6625" s="137"/>
      <c r="AG6625" s="137">
        <f>SUM(AG6624:AG6624)</f>
        <v>2109600</v>
      </c>
      <c r="AH6625" s="137"/>
    </row>
    <row r="6626" spans="1:34" s="173" customFormat="1" x14ac:dyDescent="0.55000000000000004">
      <c r="A6626" s="122" t="s">
        <v>9068</v>
      </c>
      <c r="B6626" s="123">
        <v>2841</v>
      </c>
      <c r="C6626" s="123">
        <v>9013</v>
      </c>
      <c r="D6626" s="135" t="s">
        <v>9069</v>
      </c>
      <c r="E6626" s="123" t="s">
        <v>34</v>
      </c>
      <c r="F6626" s="123">
        <v>17512</v>
      </c>
      <c r="G6626" s="123">
        <v>0</v>
      </c>
      <c r="H6626" s="123">
        <v>2</v>
      </c>
      <c r="I6626" s="136">
        <v>6</v>
      </c>
      <c r="J6626" s="123" t="s">
        <v>35</v>
      </c>
      <c r="K6626" s="137">
        <f>((G6626*400)+(H6626*100))+I6626</f>
        <v>206</v>
      </c>
      <c r="L6626" s="137">
        <v>800</v>
      </c>
      <c r="M6626" s="137">
        <f>K6626*L6626</f>
        <v>164800</v>
      </c>
      <c r="N6626" s="123">
        <v>1</v>
      </c>
      <c r="O6626" s="108" t="s">
        <v>9066</v>
      </c>
      <c r="P6626" s="138">
        <v>3570800352840</v>
      </c>
      <c r="Q6626" s="108" t="s">
        <v>9067</v>
      </c>
      <c r="R6626" s="108" t="s">
        <v>9070</v>
      </c>
      <c r="S6626" s="139" t="s">
        <v>9071</v>
      </c>
      <c r="T6626" s="123" t="s">
        <v>51</v>
      </c>
      <c r="U6626" s="123" t="s">
        <v>227</v>
      </c>
      <c r="V6626" s="123" t="s">
        <v>52</v>
      </c>
      <c r="W6626" s="137">
        <v>589.28</v>
      </c>
      <c r="X6626" s="136">
        <v>62.74</v>
      </c>
      <c r="Y6626" s="137">
        <v>6750</v>
      </c>
      <c r="Z6626" s="137">
        <f>W6626*Y6626</f>
        <v>3977640</v>
      </c>
      <c r="AA6626" s="119">
        <v>6</v>
      </c>
      <c r="AB6626" s="119">
        <v>14</v>
      </c>
      <c r="AC6626" s="137">
        <f>(Z6626*(100-AB6626))/100</f>
        <v>3420770.4</v>
      </c>
      <c r="AD6626" s="137">
        <f>IF(AND(AC6626="",M6626=""),0,IF((AC6626=""),M6626, IF( (M6626=""),AC6626,SUM(AC6626:AC6632)+M6626)))</f>
        <v>5356372.1500000004</v>
      </c>
      <c r="AE6626" s="137">
        <f>IF( (X6626=""),AD6626*1,AD6626*(X6626/100) )</f>
        <v>3360587.8869100008</v>
      </c>
      <c r="AF6626" s="137">
        <v>50000000</v>
      </c>
      <c r="AG6626" s="137">
        <f>IF((AF6626-AE6626) &gt; 1,0,IF((AF6626-AE6626)&lt;0,AE6626-AF6626,AF6626-AE6626))</f>
        <v>0</v>
      </c>
      <c r="AH6626" s="137">
        <v>0.02</v>
      </c>
    </row>
    <row r="6627" spans="1:34" s="173" customFormat="1" x14ac:dyDescent="0.55000000000000004">
      <c r="A6627" s="122"/>
      <c r="B6627" s="123"/>
      <c r="C6627" s="123"/>
      <c r="D6627" s="135"/>
      <c r="E6627" s="123"/>
      <c r="F6627" s="123"/>
      <c r="G6627" s="123"/>
      <c r="H6627" s="123"/>
      <c r="I6627" s="136"/>
      <c r="J6627" s="123"/>
      <c r="K6627" s="137"/>
      <c r="L6627" s="137"/>
      <c r="M6627" s="137"/>
      <c r="N6627" s="123">
        <v>2</v>
      </c>
      <c r="O6627" s="108" t="s">
        <v>9066</v>
      </c>
      <c r="P6627" s="138">
        <v>3570800352840</v>
      </c>
      <c r="Q6627" s="108" t="s">
        <v>9067</v>
      </c>
      <c r="R6627" s="108" t="s">
        <v>9070</v>
      </c>
      <c r="S6627" s="139" t="s">
        <v>9072</v>
      </c>
      <c r="T6627" s="123" t="s">
        <v>51</v>
      </c>
      <c r="U6627" s="123" t="s">
        <v>227</v>
      </c>
      <c r="V6627" s="123" t="s">
        <v>52</v>
      </c>
      <c r="W6627" s="137">
        <v>237.9</v>
      </c>
      <c r="X6627" s="136">
        <v>25.33</v>
      </c>
      <c r="Y6627" s="137">
        <v>6750</v>
      </c>
      <c r="Z6627" s="137">
        <f>W6627*Y6627</f>
        <v>1605825</v>
      </c>
      <c r="AA6627" s="119">
        <v>11</v>
      </c>
      <c r="AB6627" s="119">
        <v>34</v>
      </c>
      <c r="AC6627" s="137">
        <f>(Z6627*(100-AB6627))/100</f>
        <v>1059844.5</v>
      </c>
      <c r="AD6627" s="137">
        <f>IF(AND(AC6627="",M6626=""),0,IF((AC6627=""),M6626, IF( (M6626=""),AC6627,SUM(AC6626:AC6632)+M6626)))</f>
        <v>5356372.1500000004</v>
      </c>
      <c r="AE6627" s="137">
        <f>IF( (X6627=""),AD6627*1,AD6627*(X6627/100) )</f>
        <v>1356769.0655949998</v>
      </c>
      <c r="AF6627" s="137">
        <v>50000000</v>
      </c>
      <c r="AG6627" s="137">
        <f>IF((AF6627-AE6627) &gt; 1,0,IF((AF6627-AE6627)&lt;0,AE6627-AF6627,AF6627-AE6627))</f>
        <v>0</v>
      </c>
      <c r="AH6627" s="137">
        <v>0.02</v>
      </c>
    </row>
    <row r="6628" spans="1:34" s="173" customFormat="1" x14ac:dyDescent="0.55000000000000004">
      <c r="A6628" s="122"/>
      <c r="B6628" s="123"/>
      <c r="C6628" s="123"/>
      <c r="D6628" s="135"/>
      <c r="E6628" s="123"/>
      <c r="F6628" s="123"/>
      <c r="G6628" s="123"/>
      <c r="H6628" s="123"/>
      <c r="I6628" s="136"/>
      <c r="J6628" s="123"/>
      <c r="K6628" s="137"/>
      <c r="L6628" s="137"/>
      <c r="M6628" s="137"/>
      <c r="N6628" s="123">
        <v>3</v>
      </c>
      <c r="O6628" s="108" t="s">
        <v>9066</v>
      </c>
      <c r="P6628" s="138">
        <v>3570800352840</v>
      </c>
      <c r="Q6628" s="108" t="s">
        <v>9067</v>
      </c>
      <c r="R6628" s="108" t="s">
        <v>9070</v>
      </c>
      <c r="S6628" s="139" t="s">
        <v>9073</v>
      </c>
      <c r="T6628" s="123" t="s">
        <v>51</v>
      </c>
      <c r="U6628" s="123" t="s">
        <v>45</v>
      </c>
      <c r="V6628" s="123" t="s">
        <v>52</v>
      </c>
      <c r="W6628" s="137">
        <v>112.05</v>
      </c>
      <c r="X6628" s="136">
        <v>11.93</v>
      </c>
      <c r="Y6628" s="137">
        <v>6750</v>
      </c>
      <c r="Z6628" s="137">
        <f>W6628*Y6628</f>
        <v>756337.5</v>
      </c>
      <c r="AA6628" s="119">
        <v>6</v>
      </c>
      <c r="AB6628" s="119">
        <v>6</v>
      </c>
      <c r="AC6628" s="137">
        <f>(Z6628*(100-AB6628))/100</f>
        <v>710957.25</v>
      </c>
      <c r="AD6628" s="137">
        <f>IF(AND(AC6628="",M6626=""),0,IF((AC6628=""),M6626, IF( (M6626=""),AC6628,SUM(AC6626:AC6632)+M6626)))</f>
        <v>5356372.1500000004</v>
      </c>
      <c r="AE6628" s="137">
        <f>IF( (X6628=""),AD6628*1,AD6628*(X6628/100) )</f>
        <v>639015.19749500009</v>
      </c>
      <c r="AF6628" s="137">
        <v>50000000</v>
      </c>
      <c r="AG6628" s="137">
        <f>IF((AF6628-AE6628) &gt; 1,0,IF((AF6628-AE6628)&lt;0,AE6628-AF6628,AF6628-AE6628))</f>
        <v>0</v>
      </c>
      <c r="AH6628" s="137">
        <v>0.02</v>
      </c>
    </row>
    <row r="6629" spans="1:34" s="173" customFormat="1" x14ac:dyDescent="0.55000000000000004">
      <c r="A6629" s="122"/>
      <c r="B6629" s="123"/>
      <c r="C6629" s="123"/>
      <c r="D6629" s="135"/>
      <c r="E6629" s="123"/>
      <c r="F6629" s="123"/>
      <c r="G6629" s="123"/>
      <c r="H6629" s="123"/>
      <c r="I6629" s="136"/>
      <c r="J6629" s="123"/>
      <c r="K6629" s="137"/>
      <c r="L6629" s="137" t="s">
        <v>63</v>
      </c>
      <c r="M6629" s="137">
        <f>SUM(M6626:M6628)</f>
        <v>164800</v>
      </c>
      <c r="N6629" s="123"/>
      <c r="O6629" s="108"/>
      <c r="P6629" s="138"/>
      <c r="Q6629" s="108"/>
      <c r="R6629" s="108"/>
      <c r="S6629" s="139"/>
      <c r="T6629" s="123"/>
      <c r="U6629" s="123"/>
      <c r="V6629" s="123"/>
      <c r="W6629" s="137"/>
      <c r="X6629" s="136"/>
      <c r="Y6629" s="137"/>
      <c r="Z6629" s="137"/>
      <c r="AA6629" s="119"/>
      <c r="AB6629" s="119"/>
      <c r="AC6629" s="137"/>
      <c r="AD6629" s="137"/>
      <c r="AE6629" s="137">
        <f>SUM(AE6626:AE6628)</f>
        <v>5356372.1500000013</v>
      </c>
      <c r="AF6629" s="137"/>
      <c r="AG6629" s="137">
        <f>SUM(AG6626:AG6628)</f>
        <v>0</v>
      </c>
      <c r="AH6629" s="137"/>
    </row>
    <row r="6630" spans="1:34" s="173" customFormat="1" x14ac:dyDescent="0.55000000000000004">
      <c r="A6630" s="122" t="s">
        <v>9074</v>
      </c>
      <c r="B6630" s="123">
        <v>2842</v>
      </c>
      <c r="C6630" s="123">
        <v>8944</v>
      </c>
      <c r="D6630" s="135" t="s">
        <v>9075</v>
      </c>
      <c r="E6630" s="123" t="s">
        <v>34</v>
      </c>
      <c r="F6630" s="123">
        <v>7246</v>
      </c>
      <c r="G6630" s="123">
        <v>10</v>
      </c>
      <c r="H6630" s="123">
        <v>0</v>
      </c>
      <c r="I6630" s="136">
        <v>48</v>
      </c>
      <c r="J6630" s="123" t="s">
        <v>38</v>
      </c>
      <c r="K6630" s="137">
        <f>((G6630*400)+(H6630*100))+I6630</f>
        <v>4048</v>
      </c>
      <c r="L6630" s="137">
        <v>325</v>
      </c>
      <c r="M6630" s="137">
        <f>K6630*L6630</f>
        <v>1315600</v>
      </c>
      <c r="N6630" s="123"/>
      <c r="O6630" s="108"/>
      <c r="P6630" s="138"/>
      <c r="Q6630" s="108"/>
      <c r="R6630" s="108"/>
      <c r="S6630" s="139"/>
      <c r="T6630" s="123"/>
      <c r="U6630" s="123"/>
      <c r="V6630" s="123"/>
      <c r="W6630" s="137"/>
      <c r="X6630" s="136"/>
      <c r="Y6630" s="137"/>
      <c r="Z6630" s="137"/>
      <c r="AA6630" s="119"/>
      <c r="AB6630" s="119"/>
      <c r="AC6630" s="137"/>
      <c r="AD6630" s="137">
        <f>IF(AND(AC6630="",M6630=""),0,IF((AC6630=""),M6630,IF((M6630=""),AC6630,AC6630+M6630)))</f>
        <v>1315600</v>
      </c>
      <c r="AE6630" s="137">
        <f>IF( (X6630=""),AD6630*1,AD6630*(X6630/100) )</f>
        <v>1315600</v>
      </c>
      <c r="AF6630" s="137">
        <v>50000000</v>
      </c>
      <c r="AG6630" s="137">
        <f>IF((AF6630-AE6630) &gt; 1,0,IF((AF6630-AE6630)&lt;0,AE6630-AF6630,AF6630-AE6630))</f>
        <v>0</v>
      </c>
      <c r="AH6630" s="137">
        <v>0.01</v>
      </c>
    </row>
    <row r="6631" spans="1:34" s="173" customFormat="1" x14ac:dyDescent="0.55000000000000004">
      <c r="A6631" s="122"/>
      <c r="B6631" s="123"/>
      <c r="C6631" s="123"/>
      <c r="D6631" s="135"/>
      <c r="E6631" s="123"/>
      <c r="F6631" s="123"/>
      <c r="G6631" s="123"/>
      <c r="H6631" s="123"/>
      <c r="I6631" s="136"/>
      <c r="J6631" s="123"/>
      <c r="K6631" s="137"/>
      <c r="L6631" s="137" t="s">
        <v>63</v>
      </c>
      <c r="M6631" s="137">
        <f>SUM(M6630:M6630)</f>
        <v>1315600</v>
      </c>
      <c r="N6631" s="123"/>
      <c r="O6631" s="108"/>
      <c r="P6631" s="138"/>
      <c r="Q6631" s="108"/>
      <c r="R6631" s="108"/>
      <c r="S6631" s="139"/>
      <c r="T6631" s="123"/>
      <c r="U6631" s="123"/>
      <c r="V6631" s="123"/>
      <c r="W6631" s="137"/>
      <c r="X6631" s="136"/>
      <c r="Y6631" s="137"/>
      <c r="Z6631" s="137"/>
      <c r="AA6631" s="119"/>
      <c r="AB6631" s="119"/>
      <c r="AC6631" s="137"/>
      <c r="AD6631" s="137"/>
      <c r="AE6631" s="137">
        <f>SUM(AE6630:AE6630)</f>
        <v>1315600</v>
      </c>
      <c r="AF6631" s="137"/>
      <c r="AG6631" s="137">
        <f>SUM(AG6630:AG6630)</f>
        <v>0</v>
      </c>
      <c r="AH6631" s="137"/>
    </row>
    <row r="6632" spans="1:34" s="173" customFormat="1" x14ac:dyDescent="0.55000000000000004">
      <c r="A6632" s="122" t="s">
        <v>257</v>
      </c>
      <c r="B6632" s="123">
        <v>2843</v>
      </c>
      <c r="C6632" s="123">
        <v>8261</v>
      </c>
      <c r="D6632" s="135" t="s">
        <v>9076</v>
      </c>
      <c r="E6632" s="123" t="s">
        <v>34</v>
      </c>
      <c r="F6632" s="123">
        <v>7002</v>
      </c>
      <c r="G6632" s="123">
        <v>3</v>
      </c>
      <c r="H6632" s="123">
        <v>3</v>
      </c>
      <c r="I6632" s="136">
        <v>35</v>
      </c>
      <c r="J6632" s="123" t="s">
        <v>38</v>
      </c>
      <c r="K6632" s="137">
        <f>((G6632*400)+(H6632*100))+I6632</f>
        <v>1535</v>
      </c>
      <c r="L6632" s="137">
        <v>325</v>
      </c>
      <c r="M6632" s="137">
        <f>K6632*L6632</f>
        <v>498875</v>
      </c>
      <c r="N6632" s="123"/>
      <c r="O6632" s="108"/>
      <c r="P6632" s="138"/>
      <c r="Q6632" s="108"/>
      <c r="R6632" s="108"/>
      <c r="S6632" s="139"/>
      <c r="T6632" s="123"/>
      <c r="U6632" s="123"/>
      <c r="V6632" s="123"/>
      <c r="W6632" s="137"/>
      <c r="X6632" s="136"/>
      <c r="Y6632" s="137"/>
      <c r="Z6632" s="137"/>
      <c r="AA6632" s="119"/>
      <c r="AB6632" s="119"/>
      <c r="AC6632" s="137"/>
      <c r="AD6632" s="137">
        <f>IF(AND(AC6632="",M6632=""),0,IF((AC6632=""),M6632,IF((M6632=""),AC6632,AC6632+M6632)))</f>
        <v>498875</v>
      </c>
      <c r="AE6632" s="137">
        <f>IF( (X6632=""),AD6632*1,AD6632*(X6632/100) )</f>
        <v>498875</v>
      </c>
      <c r="AF6632" s="137">
        <v>50000000</v>
      </c>
      <c r="AG6632" s="137">
        <f>IF((AF6632-AE6632) &gt; 1,0,IF((AF6632-AE6632)&lt;0,AE6632-AF6632,AF6632-AE6632))</f>
        <v>0</v>
      </c>
      <c r="AH6632" s="137">
        <v>0.01</v>
      </c>
    </row>
    <row r="6633" spans="1:34" s="173" customFormat="1" x14ac:dyDescent="0.55000000000000004">
      <c r="A6633" s="122"/>
      <c r="B6633" s="123">
        <v>2844</v>
      </c>
      <c r="C6633" s="123">
        <v>8265</v>
      </c>
      <c r="D6633" s="135" t="s">
        <v>9077</v>
      </c>
      <c r="E6633" s="123" t="s">
        <v>34</v>
      </c>
      <c r="F6633" s="123">
        <v>23924</v>
      </c>
      <c r="G6633" s="123">
        <v>1</v>
      </c>
      <c r="H6633" s="123">
        <v>0</v>
      </c>
      <c r="I6633" s="136">
        <v>19</v>
      </c>
      <c r="J6633" s="123" t="s">
        <v>38</v>
      </c>
      <c r="K6633" s="137">
        <f>((G6633*400)+(H6633*100))+I6633</f>
        <v>419</v>
      </c>
      <c r="L6633" s="137">
        <v>325</v>
      </c>
      <c r="M6633" s="137">
        <f>K6633*L6633</f>
        <v>136175</v>
      </c>
      <c r="N6633" s="123"/>
      <c r="O6633" s="108"/>
      <c r="P6633" s="138"/>
      <c r="Q6633" s="108"/>
      <c r="R6633" s="108"/>
      <c r="S6633" s="139"/>
      <c r="T6633" s="123"/>
      <c r="U6633" s="123"/>
      <c r="V6633" s="123"/>
      <c r="W6633" s="137"/>
      <c r="X6633" s="136"/>
      <c r="Y6633" s="137"/>
      <c r="Z6633" s="137"/>
      <c r="AA6633" s="119"/>
      <c r="AB6633" s="119"/>
      <c r="AC6633" s="137"/>
      <c r="AD6633" s="137">
        <f>IF(AND(AC6633="",M6633=""),0,IF((AC6633=""),M6633,IF((M6633=""),AC6633,AC6633+M6633)))</f>
        <v>136175</v>
      </c>
      <c r="AE6633" s="137">
        <f>IF( (X6633=""),AD6633*1,AD6633*(X6633/100) )</f>
        <v>136175</v>
      </c>
      <c r="AF6633" s="137">
        <v>50000000</v>
      </c>
      <c r="AG6633" s="137">
        <f>IF((AF6633-AE6633) &gt; 1,0,IF((AF6633-AE6633)&lt;0,AE6633-AF6633,AF6633-AE6633))</f>
        <v>0</v>
      </c>
      <c r="AH6633" s="137">
        <v>0.01</v>
      </c>
    </row>
    <row r="6634" spans="1:34" s="173" customFormat="1" x14ac:dyDescent="0.55000000000000004">
      <c r="A6634" s="122"/>
      <c r="B6634" s="123"/>
      <c r="C6634" s="123"/>
      <c r="D6634" s="135"/>
      <c r="E6634" s="123"/>
      <c r="F6634" s="123"/>
      <c r="G6634" s="123"/>
      <c r="H6634" s="123"/>
      <c r="I6634" s="136"/>
      <c r="J6634" s="123"/>
      <c r="K6634" s="137"/>
      <c r="L6634" s="137" t="s">
        <v>63</v>
      </c>
      <c r="M6634" s="137">
        <f>SUM(M6632:M6633)</f>
        <v>635050</v>
      </c>
      <c r="N6634" s="123"/>
      <c r="O6634" s="108"/>
      <c r="P6634" s="138"/>
      <c r="Q6634" s="108"/>
      <c r="R6634" s="108"/>
      <c r="S6634" s="139"/>
      <c r="T6634" s="123"/>
      <c r="U6634" s="123"/>
      <c r="V6634" s="123"/>
      <c r="W6634" s="137"/>
      <c r="X6634" s="136"/>
      <c r="Y6634" s="137"/>
      <c r="Z6634" s="137"/>
      <c r="AA6634" s="119"/>
      <c r="AB6634" s="119"/>
      <c r="AC6634" s="137"/>
      <c r="AD6634" s="137"/>
      <c r="AE6634" s="137">
        <f>SUM(AE6632:AE6633)</f>
        <v>635050</v>
      </c>
      <c r="AF6634" s="137"/>
      <c r="AG6634" s="137">
        <f>SUM(AG6632:AG6633)</f>
        <v>0</v>
      </c>
      <c r="AH6634" s="137"/>
    </row>
    <row r="6635" spans="1:34" s="173" customFormat="1" x14ac:dyDescent="0.55000000000000004">
      <c r="A6635" s="122" t="s">
        <v>9078</v>
      </c>
      <c r="B6635" s="123">
        <v>2845</v>
      </c>
      <c r="C6635" s="123">
        <v>8818</v>
      </c>
      <c r="D6635" s="135" t="s">
        <v>9079</v>
      </c>
      <c r="E6635" s="123" t="s">
        <v>67</v>
      </c>
      <c r="F6635" s="123">
        <v>169</v>
      </c>
      <c r="G6635" s="123">
        <v>2</v>
      </c>
      <c r="H6635" s="123">
        <v>0</v>
      </c>
      <c r="I6635" s="136">
        <v>16</v>
      </c>
      <c r="J6635" s="123" t="s">
        <v>38</v>
      </c>
      <c r="K6635" s="137">
        <f>((G6635*400)+(H6635*100))+I6635</f>
        <v>816</v>
      </c>
      <c r="L6635" s="137">
        <v>325</v>
      </c>
      <c r="M6635" s="137">
        <f>K6635*L6635</f>
        <v>265200</v>
      </c>
      <c r="N6635" s="123"/>
      <c r="O6635" s="108"/>
      <c r="P6635" s="138"/>
      <c r="Q6635" s="108"/>
      <c r="R6635" s="108"/>
      <c r="S6635" s="139"/>
      <c r="T6635" s="123"/>
      <c r="U6635" s="123"/>
      <c r="V6635" s="123"/>
      <c r="W6635" s="137"/>
      <c r="X6635" s="136"/>
      <c r="Y6635" s="137"/>
      <c r="Z6635" s="137"/>
      <c r="AA6635" s="119"/>
      <c r="AB6635" s="119"/>
      <c r="AC6635" s="137"/>
      <c r="AD6635" s="137">
        <f>IF(AND(AC6635="",M6635=""),0,IF((AC6635=""),M6635,IF((M6635=""),AC6635,AC6635+M6635)))</f>
        <v>265200</v>
      </c>
      <c r="AE6635" s="137">
        <f>IF( (X6635=""),AD6635*1,AD6635*(X6635/100) )</f>
        <v>265200</v>
      </c>
      <c r="AF6635" s="137">
        <v>0</v>
      </c>
      <c r="AG6635" s="137">
        <f>IF((AF6635-AE6635) &gt; 1,0,IF((AF6635-AE6635)&lt;0,AE6635-AF6635,AF6635-AE6635))</f>
        <v>265200</v>
      </c>
      <c r="AH6635" s="137">
        <v>0.01</v>
      </c>
    </row>
    <row r="6636" spans="1:34" s="173" customFormat="1" x14ac:dyDescent="0.55000000000000004">
      <c r="A6636" s="122"/>
      <c r="B6636" s="123">
        <v>2846</v>
      </c>
      <c r="C6636" s="123">
        <v>8817</v>
      </c>
      <c r="D6636" s="135" t="s">
        <v>9080</v>
      </c>
      <c r="E6636" s="123" t="s">
        <v>67</v>
      </c>
      <c r="F6636" s="123">
        <v>170</v>
      </c>
      <c r="G6636" s="123">
        <v>11</v>
      </c>
      <c r="H6636" s="123">
        <v>0</v>
      </c>
      <c r="I6636" s="136">
        <v>60</v>
      </c>
      <c r="J6636" s="123" t="s">
        <v>38</v>
      </c>
      <c r="K6636" s="137">
        <f>((G6636*400)+(H6636*100))+I6636</f>
        <v>4460</v>
      </c>
      <c r="L6636" s="137">
        <v>250</v>
      </c>
      <c r="M6636" s="137">
        <f>K6636*L6636</f>
        <v>1115000</v>
      </c>
      <c r="N6636" s="123"/>
      <c r="O6636" s="108"/>
      <c r="P6636" s="138"/>
      <c r="Q6636" s="108"/>
      <c r="R6636" s="108"/>
      <c r="S6636" s="139"/>
      <c r="T6636" s="123"/>
      <c r="U6636" s="123"/>
      <c r="V6636" s="123"/>
      <c r="W6636" s="137"/>
      <c r="X6636" s="136"/>
      <c r="Y6636" s="137"/>
      <c r="Z6636" s="137"/>
      <c r="AA6636" s="119"/>
      <c r="AB6636" s="119"/>
      <c r="AC6636" s="137"/>
      <c r="AD6636" s="137">
        <f>IF(AND(AC6636="",M6636=""),0,IF((AC6636=""),M6636,IF((M6636=""),AC6636,AC6636+M6636)))</f>
        <v>1115000</v>
      </c>
      <c r="AE6636" s="137">
        <f>IF( (X6636=""),AD6636*1,AD6636*(X6636/100) )</f>
        <v>1115000</v>
      </c>
      <c r="AF6636" s="137">
        <v>0</v>
      </c>
      <c r="AG6636" s="137">
        <f>IF((AF6636-AE6636) &gt; 1,0,IF((AF6636-AE6636)&lt;0,AE6636-AF6636,AF6636-AE6636))</f>
        <v>1115000</v>
      </c>
      <c r="AH6636" s="137">
        <v>0.01</v>
      </c>
    </row>
    <row r="6637" spans="1:34" s="173" customFormat="1" x14ac:dyDescent="0.55000000000000004">
      <c r="A6637" s="122"/>
      <c r="B6637" s="123"/>
      <c r="C6637" s="123"/>
      <c r="D6637" s="135"/>
      <c r="E6637" s="123"/>
      <c r="F6637" s="123"/>
      <c r="G6637" s="123"/>
      <c r="H6637" s="123"/>
      <c r="I6637" s="136"/>
      <c r="J6637" s="123"/>
      <c r="K6637" s="137"/>
      <c r="L6637" s="137" t="s">
        <v>63</v>
      </c>
      <c r="M6637" s="137">
        <f>SUM(M6635:M6636)</f>
        <v>1380200</v>
      </c>
      <c r="N6637" s="123"/>
      <c r="O6637" s="108"/>
      <c r="P6637" s="138"/>
      <c r="Q6637" s="108"/>
      <c r="R6637" s="108"/>
      <c r="S6637" s="139"/>
      <c r="T6637" s="123"/>
      <c r="U6637" s="123"/>
      <c r="V6637" s="123"/>
      <c r="W6637" s="137"/>
      <c r="X6637" s="136"/>
      <c r="Y6637" s="137"/>
      <c r="Z6637" s="137"/>
      <c r="AA6637" s="119"/>
      <c r="AB6637" s="119"/>
      <c r="AC6637" s="137"/>
      <c r="AD6637" s="137"/>
      <c r="AE6637" s="137">
        <f>SUM(AE6635:AE6636)</f>
        <v>1380200</v>
      </c>
      <c r="AF6637" s="137"/>
      <c r="AG6637" s="137">
        <f>SUM(AG6635:AG6636)</f>
        <v>1380200</v>
      </c>
      <c r="AH6637" s="137"/>
    </row>
    <row r="6638" spans="1:34" s="173" customFormat="1" x14ac:dyDescent="0.55000000000000004">
      <c r="A6638" s="122" t="s">
        <v>9083</v>
      </c>
      <c r="B6638" s="123">
        <v>2847</v>
      </c>
      <c r="C6638" s="123">
        <v>7725</v>
      </c>
      <c r="D6638" s="135" t="s">
        <v>9084</v>
      </c>
      <c r="E6638" s="123" t="s">
        <v>34</v>
      </c>
      <c r="F6638" s="123">
        <v>919</v>
      </c>
      <c r="G6638" s="123">
        <v>0</v>
      </c>
      <c r="H6638" s="123">
        <v>1</v>
      </c>
      <c r="I6638" s="136">
        <v>42</v>
      </c>
      <c r="J6638" s="123" t="s">
        <v>35</v>
      </c>
      <c r="K6638" s="137">
        <f>((G6638*400)+(H6638*100))+I6638</f>
        <v>142</v>
      </c>
      <c r="L6638" s="137">
        <v>1900</v>
      </c>
      <c r="M6638" s="137">
        <f>K6638*L6638</f>
        <v>269800</v>
      </c>
      <c r="N6638" s="123">
        <v>1</v>
      </c>
      <c r="O6638" s="108" t="s">
        <v>9081</v>
      </c>
      <c r="P6638" s="138">
        <v>3570800181611</v>
      </c>
      <c r="Q6638" s="108" t="s">
        <v>9082</v>
      </c>
      <c r="R6638" s="108" t="s">
        <v>9085</v>
      </c>
      <c r="S6638" s="139" t="s">
        <v>9086</v>
      </c>
      <c r="T6638" s="123" t="s">
        <v>73</v>
      </c>
      <c r="U6638" s="123" t="s">
        <v>227</v>
      </c>
      <c r="V6638" s="123" t="s">
        <v>52</v>
      </c>
      <c r="W6638" s="137">
        <v>626.48</v>
      </c>
      <c r="X6638" s="136">
        <v>86.92</v>
      </c>
      <c r="Y6638" s="137">
        <v>6600</v>
      </c>
      <c r="Z6638" s="137">
        <f>W6638*Y6638</f>
        <v>4134768</v>
      </c>
      <c r="AA6638" s="119">
        <v>12</v>
      </c>
      <c r="AB6638" s="119">
        <v>38</v>
      </c>
      <c r="AC6638" s="137">
        <f>(Z6638*(100-AB6638))/100</f>
        <v>2563556.16</v>
      </c>
      <c r="AD6638" s="137">
        <f>IF(AND(AC6638="",M6638=""),0,IF((AC6638=""),M6638, IF( (M6638=""),AC6638,SUM(AC6638:AC6643)+M6638)))</f>
        <v>2980752.46</v>
      </c>
      <c r="AE6638" s="137">
        <f>IF( (X6638=""),AD6638*1,AD6638*(X6638/100) )</f>
        <v>2590870.0382320001</v>
      </c>
      <c r="AF6638" s="137">
        <v>50000000</v>
      </c>
      <c r="AG6638" s="137">
        <f>IF((AF6638-AE6638) &gt; 1,0,IF((AF6638-AE6638)&lt;0,AE6638-AF6638,AF6638-AE6638))</f>
        <v>0</v>
      </c>
      <c r="AH6638" s="137">
        <v>0.02</v>
      </c>
    </row>
    <row r="6639" spans="1:34" s="173" customFormat="1" x14ac:dyDescent="0.55000000000000004">
      <c r="A6639" s="122"/>
      <c r="B6639" s="123"/>
      <c r="C6639" s="123"/>
      <c r="D6639" s="135"/>
      <c r="E6639" s="123"/>
      <c r="F6639" s="123"/>
      <c r="G6639" s="123"/>
      <c r="H6639" s="123"/>
      <c r="I6639" s="136"/>
      <c r="J6639" s="123"/>
      <c r="K6639" s="137"/>
      <c r="L6639" s="137"/>
      <c r="M6639" s="137"/>
      <c r="N6639" s="123">
        <v>2</v>
      </c>
      <c r="O6639" s="108" t="s">
        <v>9081</v>
      </c>
      <c r="P6639" s="138">
        <v>3570800181611</v>
      </c>
      <c r="Q6639" s="108" t="s">
        <v>9082</v>
      </c>
      <c r="R6639" s="108" t="s">
        <v>9085</v>
      </c>
      <c r="S6639" s="139" t="s">
        <v>9087</v>
      </c>
      <c r="T6639" s="123" t="s">
        <v>343</v>
      </c>
      <c r="U6639" s="123" t="s">
        <v>74</v>
      </c>
      <c r="V6639" s="123" t="s">
        <v>52</v>
      </c>
      <c r="W6639" s="137">
        <v>40.799999999999997</v>
      </c>
      <c r="X6639" s="136">
        <v>5.66</v>
      </c>
      <c r="Y6639" s="137">
        <v>5600</v>
      </c>
      <c r="Z6639" s="137">
        <f>W6639*Y6639</f>
        <v>228479.99999999997</v>
      </c>
      <c r="AA6639" s="119">
        <v>22</v>
      </c>
      <c r="AB6639" s="119">
        <v>93</v>
      </c>
      <c r="AC6639" s="137">
        <f>(Z6639*(100-AB6639))/100</f>
        <v>15993.599999999999</v>
      </c>
      <c r="AD6639" s="137">
        <f>IF(AND(AC6639="",M6638=""),0,IF((AC6639=""),M6638, IF( (M6638=""),AC6639,SUM(AC6638:AC6643)+M6638)))</f>
        <v>2980752.46</v>
      </c>
      <c r="AE6639" s="137">
        <f>IF( (X6639=""),AD6639*1,AD6639*(X6639/100) )</f>
        <v>168710.589236</v>
      </c>
      <c r="AF6639" s="137">
        <v>50000000</v>
      </c>
      <c r="AG6639" s="137">
        <f>IF((AF6639-AE6639) &gt; 1,0,IF((AF6639-AE6639)&lt;0,AE6639-AF6639,AF6639-AE6639))</f>
        <v>0</v>
      </c>
      <c r="AH6639" s="137">
        <v>0.02</v>
      </c>
    </row>
    <row r="6640" spans="1:34" s="173" customFormat="1" x14ac:dyDescent="0.55000000000000004">
      <c r="A6640" s="122"/>
      <c r="B6640" s="123"/>
      <c r="C6640" s="123"/>
      <c r="D6640" s="135"/>
      <c r="E6640" s="123"/>
      <c r="F6640" s="123"/>
      <c r="G6640" s="123"/>
      <c r="H6640" s="123"/>
      <c r="I6640" s="136"/>
      <c r="J6640" s="123"/>
      <c r="K6640" s="137"/>
      <c r="L6640" s="137"/>
      <c r="M6640" s="137"/>
      <c r="N6640" s="123">
        <v>3</v>
      </c>
      <c r="O6640" s="108" t="s">
        <v>9081</v>
      </c>
      <c r="P6640" s="138">
        <v>3570800181611</v>
      </c>
      <c r="Q6640" s="108" t="s">
        <v>9082</v>
      </c>
      <c r="R6640" s="108" t="s">
        <v>9085</v>
      </c>
      <c r="S6640" s="139" t="s">
        <v>9088</v>
      </c>
      <c r="T6640" s="123" t="s">
        <v>73</v>
      </c>
      <c r="U6640" s="123" t="s">
        <v>74</v>
      </c>
      <c r="V6640" s="123" t="s">
        <v>75</v>
      </c>
      <c r="W6640" s="137">
        <v>34.65</v>
      </c>
      <c r="X6640" s="136">
        <v>4.8099999999999996</v>
      </c>
      <c r="Y6640" s="137">
        <v>6600</v>
      </c>
      <c r="Z6640" s="137">
        <f>W6640*Y6640</f>
        <v>228690</v>
      </c>
      <c r="AA6640" s="119">
        <v>22</v>
      </c>
      <c r="AB6640" s="119">
        <v>93</v>
      </c>
      <c r="AC6640" s="137">
        <f>(Z6640*(100-AB6640))/100</f>
        <v>16008.3</v>
      </c>
      <c r="AD6640" s="137">
        <f>IF(AND(AC6640="",M6638=""),0,IF((AC6640=""),M6638, IF( (M6638=""),AC6640,SUM(AC6638:AC6643)+M6638)))</f>
        <v>2980752.46</v>
      </c>
      <c r="AE6640" s="137">
        <f>IF( (X6640=""),AD6640*1,AD6640*(X6640/100) )</f>
        <v>143374.19332599998</v>
      </c>
      <c r="AF6640" s="137">
        <v>0</v>
      </c>
      <c r="AG6640" s="137">
        <f>IF((AF6640-AE6640) &gt; 1,0,IF((AF6640-AE6640)&lt;0,AE6640-AF6640,AF6640-AE6640))</f>
        <v>143374.19332599998</v>
      </c>
      <c r="AH6640" s="137">
        <v>0.3</v>
      </c>
    </row>
    <row r="6641" spans="1:34" s="173" customFormat="1" x14ac:dyDescent="0.55000000000000004">
      <c r="A6641" s="122"/>
      <c r="B6641" s="123"/>
      <c r="C6641" s="123"/>
      <c r="D6641" s="135"/>
      <c r="E6641" s="123"/>
      <c r="F6641" s="123"/>
      <c r="G6641" s="123"/>
      <c r="H6641" s="123"/>
      <c r="I6641" s="136"/>
      <c r="J6641" s="123"/>
      <c r="K6641" s="137"/>
      <c r="L6641" s="137"/>
      <c r="M6641" s="137"/>
      <c r="N6641" s="123">
        <v>4</v>
      </c>
      <c r="O6641" s="108" t="s">
        <v>9081</v>
      </c>
      <c r="P6641" s="138">
        <v>3570800181611</v>
      </c>
      <c r="Q6641" s="108" t="s">
        <v>9082</v>
      </c>
      <c r="R6641" s="108" t="s">
        <v>9085</v>
      </c>
      <c r="S6641" s="139" t="s">
        <v>9089</v>
      </c>
      <c r="T6641" s="123" t="s">
        <v>73</v>
      </c>
      <c r="U6641" s="123" t="s">
        <v>45</v>
      </c>
      <c r="V6641" s="123" t="s">
        <v>75</v>
      </c>
      <c r="W6641" s="137">
        <v>18.8</v>
      </c>
      <c r="X6641" s="136">
        <v>2.61</v>
      </c>
      <c r="Y6641" s="137">
        <v>6600</v>
      </c>
      <c r="Z6641" s="137">
        <f>W6641*Y6641</f>
        <v>124080</v>
      </c>
      <c r="AA6641" s="119">
        <v>7</v>
      </c>
      <c r="AB6641" s="119">
        <v>7</v>
      </c>
      <c r="AC6641" s="137">
        <f>(Z6641*(100-AB6641))/100</f>
        <v>115394.4</v>
      </c>
      <c r="AD6641" s="137">
        <f>IF(AND(AC6641="",M6638=""),0,IF((AC6641=""),M6638, IF( (M6638=""),AC6641,SUM(AC6638:AC6643)+M6638)))</f>
        <v>2980752.46</v>
      </c>
      <c r="AE6641" s="137">
        <f>IF( (X6641=""),AD6641*1,AD6641*(X6641/100) )</f>
        <v>77797.639205999993</v>
      </c>
      <c r="AF6641" s="137">
        <v>0</v>
      </c>
      <c r="AG6641" s="137">
        <f>IF((AF6641-AE6641) &gt; 1,0,IF((AF6641-AE6641)&lt;0,AE6641-AF6641,AF6641-AE6641))</f>
        <v>77797.639205999993</v>
      </c>
      <c r="AH6641" s="137">
        <v>0.3</v>
      </c>
    </row>
    <row r="6642" spans="1:34" s="173" customFormat="1" x14ac:dyDescent="0.55000000000000004">
      <c r="A6642" s="122"/>
      <c r="B6642" s="123">
        <v>2848</v>
      </c>
      <c r="C6642" s="123">
        <v>10417</v>
      </c>
      <c r="D6642" s="135" t="s">
        <v>9090</v>
      </c>
      <c r="E6642" s="123" t="s">
        <v>34</v>
      </c>
      <c r="F6642" s="123">
        <v>5290</v>
      </c>
      <c r="G6642" s="123">
        <v>3</v>
      </c>
      <c r="H6642" s="123">
        <v>3</v>
      </c>
      <c r="I6642" s="136">
        <v>21</v>
      </c>
      <c r="J6642" s="123" t="s">
        <v>38</v>
      </c>
      <c r="K6642" s="137">
        <f>((G6642*400)+(H6642*100))+I6642</f>
        <v>1521</v>
      </c>
      <c r="L6642" s="137">
        <v>1350</v>
      </c>
      <c r="M6642" s="137">
        <f>K6642*L6642</f>
        <v>2053350</v>
      </c>
      <c r="N6642" s="123"/>
      <c r="O6642" s="108"/>
      <c r="P6642" s="138"/>
      <c r="Q6642" s="108"/>
      <c r="R6642" s="108"/>
      <c r="S6642" s="139"/>
      <c r="T6642" s="123"/>
      <c r="U6642" s="123"/>
      <c r="V6642" s="123"/>
      <c r="W6642" s="137"/>
      <c r="X6642" s="136"/>
      <c r="Y6642" s="137"/>
      <c r="Z6642" s="137"/>
      <c r="AA6642" s="119"/>
      <c r="AB6642" s="119"/>
      <c r="AC6642" s="137"/>
      <c r="AD6642" s="137">
        <f>IF(AND(AC6642="",M6642=""),0,IF((AC6642=""),M6642,IF((M6642=""),AC6642,AC6642+M6642)))</f>
        <v>2053350</v>
      </c>
      <c r="AE6642" s="137">
        <f>IF( (X6642=""),AD6642*1,AD6642*(X6642/100) )</f>
        <v>2053350</v>
      </c>
      <c r="AF6642" s="137">
        <v>50000000</v>
      </c>
      <c r="AG6642" s="137">
        <f>IF((AF6642-AE6642) &gt; 1,0,IF((AF6642-AE6642)&lt;0,AE6642-AF6642,AF6642-AE6642))</f>
        <v>0</v>
      </c>
      <c r="AH6642" s="137">
        <v>0.01</v>
      </c>
    </row>
    <row r="6643" spans="1:34" s="173" customFormat="1" x14ac:dyDescent="0.55000000000000004">
      <c r="A6643" s="122"/>
      <c r="B6643" s="123"/>
      <c r="C6643" s="123"/>
      <c r="D6643" s="135"/>
      <c r="E6643" s="123"/>
      <c r="F6643" s="123"/>
      <c r="G6643" s="123"/>
      <c r="H6643" s="123"/>
      <c r="I6643" s="136"/>
      <c r="J6643" s="123"/>
      <c r="K6643" s="137"/>
      <c r="L6643" s="137" t="s">
        <v>63</v>
      </c>
      <c r="M6643" s="137">
        <f>SUM(M6638:M6642)</f>
        <v>2323150</v>
      </c>
      <c r="N6643" s="123"/>
      <c r="O6643" s="108"/>
      <c r="P6643" s="138"/>
      <c r="Q6643" s="108"/>
      <c r="R6643" s="108"/>
      <c r="S6643" s="139"/>
      <c r="T6643" s="123"/>
      <c r="U6643" s="123"/>
      <c r="V6643" s="123"/>
      <c r="W6643" s="137"/>
      <c r="X6643" s="136"/>
      <c r="Y6643" s="137"/>
      <c r="Z6643" s="137"/>
      <c r="AA6643" s="119"/>
      <c r="AB6643" s="119"/>
      <c r="AC6643" s="137"/>
      <c r="AD6643" s="137"/>
      <c r="AE6643" s="137">
        <f>SUM(AE6638:AE6642)</f>
        <v>5034102.4600000009</v>
      </c>
      <c r="AF6643" s="137"/>
      <c r="AG6643" s="137">
        <f>SUM(AG6638:AG6642)</f>
        <v>221171.83253199997</v>
      </c>
      <c r="AH6643" s="137"/>
    </row>
    <row r="6644" spans="1:34" s="173" customFormat="1" x14ac:dyDescent="0.55000000000000004">
      <c r="A6644" s="122" t="s">
        <v>9093</v>
      </c>
      <c r="B6644" s="123">
        <v>2849</v>
      </c>
      <c r="C6644" s="123">
        <v>5519</v>
      </c>
      <c r="D6644" s="135" t="s">
        <v>9094</v>
      </c>
      <c r="E6644" s="123" t="s">
        <v>34</v>
      </c>
      <c r="F6644" s="123">
        <v>18421</v>
      </c>
      <c r="G6644" s="123">
        <v>0</v>
      </c>
      <c r="H6644" s="123">
        <v>0</v>
      </c>
      <c r="I6644" s="136">
        <v>43</v>
      </c>
      <c r="J6644" s="123" t="s">
        <v>35</v>
      </c>
      <c r="K6644" s="137">
        <f>((G6644*400)+(H6644*100))+I6644</f>
        <v>43</v>
      </c>
      <c r="L6644" s="137">
        <v>1800</v>
      </c>
      <c r="M6644" s="137">
        <f>K6644*L6644</f>
        <v>77400</v>
      </c>
      <c r="N6644" s="123"/>
      <c r="O6644" s="108"/>
      <c r="P6644" s="138"/>
      <c r="Q6644" s="108"/>
      <c r="R6644" s="108"/>
      <c r="S6644" s="139"/>
      <c r="T6644" s="123"/>
      <c r="U6644" s="123"/>
      <c r="V6644" s="123"/>
      <c r="W6644" s="137"/>
      <c r="X6644" s="136"/>
      <c r="Y6644" s="137"/>
      <c r="Z6644" s="137"/>
      <c r="AA6644" s="119"/>
      <c r="AB6644" s="119"/>
      <c r="AC6644" s="137"/>
      <c r="AD6644" s="137"/>
      <c r="AE6644" s="137"/>
      <c r="AF6644" s="137"/>
      <c r="AG6644" s="137"/>
      <c r="AH6644" s="137"/>
    </row>
    <row r="6645" spans="1:34" s="173" customFormat="1" x14ac:dyDescent="0.55000000000000004">
      <c r="A6645" s="122"/>
      <c r="B6645" s="123"/>
      <c r="C6645" s="123"/>
      <c r="D6645" s="135"/>
      <c r="E6645" s="123"/>
      <c r="F6645" s="123"/>
      <c r="G6645" s="123"/>
      <c r="H6645" s="123"/>
      <c r="I6645" s="136"/>
      <c r="J6645" s="123"/>
      <c r="K6645" s="137"/>
      <c r="L6645" s="137"/>
      <c r="M6645" s="137"/>
      <c r="N6645" s="123">
        <v>2</v>
      </c>
      <c r="O6645" s="108" t="s">
        <v>9091</v>
      </c>
      <c r="P6645" s="138">
        <v>5570800007880</v>
      </c>
      <c r="Q6645" s="108" t="s">
        <v>9092</v>
      </c>
      <c r="R6645" s="108" t="s">
        <v>9095</v>
      </c>
      <c r="S6645" s="139" t="s">
        <v>9096</v>
      </c>
      <c r="T6645" s="123" t="s">
        <v>51</v>
      </c>
      <c r="U6645" s="123" t="s">
        <v>45</v>
      </c>
      <c r="V6645" s="123" t="s">
        <v>52</v>
      </c>
      <c r="W6645" s="137">
        <v>940</v>
      </c>
      <c r="X6645" s="136">
        <v>100</v>
      </c>
      <c r="Y6645" s="137">
        <v>6750</v>
      </c>
      <c r="Z6645" s="137">
        <f>W6645*Y6645</f>
        <v>6345000</v>
      </c>
      <c r="AA6645" s="119">
        <v>6</v>
      </c>
      <c r="AB6645" s="119">
        <v>6</v>
      </c>
      <c r="AC6645" s="137">
        <f>(Z6645*(100-AB6645))/100</f>
        <v>5964300</v>
      </c>
      <c r="AD6645" s="137">
        <f>IF(AND(AC6645="",M6644=""),0,IF((AC6645=""),M6644, IF( (M6644=""),AC6645,SUM(AC6644:AC6646)+M6644)))</f>
        <v>6041700</v>
      </c>
      <c r="AE6645" s="137">
        <f>IF( (X6645=""),AD6645*1,AD6645*(X6645/100) )</f>
        <v>6041700</v>
      </c>
      <c r="AF6645" s="137">
        <v>50000000</v>
      </c>
      <c r="AG6645" s="137">
        <f>IF((AF6645-AE6645) &gt; 1,0,IF((AF6645-AE6645)&lt;0,AE6645-AF6645,AF6645-AE6645))</f>
        <v>0</v>
      </c>
      <c r="AH6645" s="137">
        <v>0.02</v>
      </c>
    </row>
    <row r="6646" spans="1:34" s="173" customFormat="1" x14ac:dyDescent="0.55000000000000004">
      <c r="A6646" s="122"/>
      <c r="B6646" s="123"/>
      <c r="C6646" s="123"/>
      <c r="D6646" s="135"/>
      <c r="E6646" s="123"/>
      <c r="F6646" s="123"/>
      <c r="G6646" s="123"/>
      <c r="H6646" s="123"/>
      <c r="I6646" s="136"/>
      <c r="J6646" s="123"/>
      <c r="K6646" s="137"/>
      <c r="L6646" s="137" t="s">
        <v>63</v>
      </c>
      <c r="M6646" s="137">
        <f>SUM(M6644:M6645)</f>
        <v>77400</v>
      </c>
      <c r="N6646" s="123"/>
      <c r="O6646" s="108"/>
      <c r="P6646" s="138"/>
      <c r="Q6646" s="108"/>
      <c r="R6646" s="108"/>
      <c r="S6646" s="139"/>
      <c r="T6646" s="123"/>
      <c r="U6646" s="123"/>
      <c r="V6646" s="123"/>
      <c r="W6646" s="137"/>
      <c r="X6646" s="136"/>
      <c r="Y6646" s="137"/>
      <c r="Z6646" s="137"/>
      <c r="AA6646" s="119"/>
      <c r="AB6646" s="119"/>
      <c r="AC6646" s="137"/>
      <c r="AD6646" s="137"/>
      <c r="AE6646" s="137">
        <f>SUM(AE6644:AE6645)</f>
        <v>6041700</v>
      </c>
      <c r="AF6646" s="137"/>
      <c r="AG6646" s="137">
        <f>SUM(AG6644:AG6645)</f>
        <v>0</v>
      </c>
      <c r="AH6646" s="137"/>
    </row>
    <row r="6647" spans="1:34" s="173" customFormat="1" x14ac:dyDescent="0.55000000000000004">
      <c r="A6647" s="122" t="s">
        <v>9099</v>
      </c>
      <c r="B6647" s="123">
        <v>2850</v>
      </c>
      <c r="C6647" s="123">
        <v>7109</v>
      </c>
      <c r="D6647" s="135" t="s">
        <v>9100</v>
      </c>
      <c r="E6647" s="123" t="s">
        <v>34</v>
      </c>
      <c r="F6647" s="123">
        <v>20423</v>
      </c>
      <c r="G6647" s="123">
        <v>0</v>
      </c>
      <c r="H6647" s="123">
        <v>1</v>
      </c>
      <c r="I6647" s="136">
        <v>3</v>
      </c>
      <c r="J6647" s="123" t="s">
        <v>35</v>
      </c>
      <c r="K6647" s="137">
        <f>((G6647*400)+(H6647*100))+I6647</f>
        <v>103</v>
      </c>
      <c r="L6647" s="137">
        <v>850</v>
      </c>
      <c r="M6647" s="137">
        <f>K6647*L6647</f>
        <v>87550</v>
      </c>
      <c r="N6647" s="123">
        <v>1</v>
      </c>
      <c r="O6647" s="108" t="s">
        <v>8530</v>
      </c>
      <c r="P6647" s="138">
        <v>3570800202694</v>
      </c>
      <c r="Q6647" s="108" t="s">
        <v>8531</v>
      </c>
      <c r="R6647" s="108" t="s">
        <v>8534</v>
      </c>
      <c r="S6647" s="139"/>
      <c r="T6647" s="123" t="s">
        <v>51</v>
      </c>
      <c r="U6647" s="123" t="s">
        <v>45</v>
      </c>
      <c r="V6647" s="123" t="s">
        <v>52</v>
      </c>
      <c r="W6647" s="137">
        <v>27.03</v>
      </c>
      <c r="X6647" s="136">
        <v>6.55</v>
      </c>
      <c r="Y6647" s="137">
        <v>6750</v>
      </c>
      <c r="Z6647" s="137">
        <f>W6647*Y6647</f>
        <v>182452.5</v>
      </c>
      <c r="AA6647" s="119">
        <v>1</v>
      </c>
      <c r="AB6647" s="119">
        <v>1</v>
      </c>
      <c r="AC6647" s="137">
        <f>(Z6647*(100-AB6647))/100</f>
        <v>180627.97500000001</v>
      </c>
      <c r="AD6647" s="137">
        <f>IF(AND(AC6647="",M6647=""),0,IF((AC6647=""),M6647, IF( (M6647=""),AC6647,SUM(AC6647:AC6650)+M6647)))</f>
        <v>1938802.9750000001</v>
      </c>
      <c r="AE6647" s="137">
        <f>IF( (X6647=""),AD6647*1,AD6647*(X6647/100) )</f>
        <v>126991.59486250002</v>
      </c>
      <c r="AF6647" s="137">
        <v>10000000</v>
      </c>
      <c r="AG6647" s="137">
        <f>IF((AF6647-AE6647) &gt; 1,0,IF((AF6647-AE6647)&lt;0,AE6647-AF6647,AF6647-AE6647))</f>
        <v>0</v>
      </c>
      <c r="AH6647" s="137">
        <v>0.02</v>
      </c>
    </row>
    <row r="6648" spans="1:34" s="173" customFormat="1" x14ac:dyDescent="0.55000000000000004">
      <c r="A6648" s="122"/>
      <c r="B6648" s="123"/>
      <c r="C6648" s="123"/>
      <c r="D6648" s="135"/>
      <c r="E6648" s="123"/>
      <c r="F6648" s="123"/>
      <c r="G6648" s="123"/>
      <c r="H6648" s="123"/>
      <c r="I6648" s="136"/>
      <c r="J6648" s="123"/>
      <c r="K6648" s="137"/>
      <c r="L6648" s="137"/>
      <c r="M6648" s="137"/>
      <c r="N6648" s="123">
        <v>2</v>
      </c>
      <c r="O6648" s="108" t="s">
        <v>9097</v>
      </c>
      <c r="P6648" s="138">
        <v>3570800403771</v>
      </c>
      <c r="Q6648" s="108" t="s">
        <v>9098</v>
      </c>
      <c r="R6648" s="108" t="s">
        <v>9101</v>
      </c>
      <c r="S6648" s="139" t="s">
        <v>9102</v>
      </c>
      <c r="T6648" s="123" t="s">
        <v>51</v>
      </c>
      <c r="U6648" s="123" t="s">
        <v>45</v>
      </c>
      <c r="V6648" s="123" t="s">
        <v>52</v>
      </c>
      <c r="W6648" s="137">
        <v>375</v>
      </c>
      <c r="X6648" s="136">
        <v>90.93</v>
      </c>
      <c r="Y6648" s="137">
        <v>6750</v>
      </c>
      <c r="Z6648" s="137">
        <f>W6648*Y6648</f>
        <v>2531250</v>
      </c>
      <c r="AA6648" s="119">
        <v>22</v>
      </c>
      <c r="AB6648" s="119">
        <v>34</v>
      </c>
      <c r="AC6648" s="137">
        <f>(Z6648*(100-AB6648))/100</f>
        <v>1670625</v>
      </c>
      <c r="AD6648" s="137">
        <f>IF(AND(AC6648="",M6647=""),0,IF((AC6648=""),M6647, IF( (M6647=""),AC6648,SUM(AC6647:AC6650)+M6647)))</f>
        <v>1938802.9750000001</v>
      </c>
      <c r="AE6648" s="137">
        <f>IF( (X6648=""),AD6648*1,AD6648*(X6648/100) )</f>
        <v>1762953.5451675004</v>
      </c>
      <c r="AF6648" s="137">
        <v>50000000</v>
      </c>
      <c r="AG6648" s="137">
        <f>IF((AF6648-AE6648) &gt; 1,0,IF((AF6648-AE6648)&lt;0,AE6648-AF6648,AF6648-AE6648))</f>
        <v>0</v>
      </c>
      <c r="AH6648" s="137">
        <v>0.02</v>
      </c>
    </row>
    <row r="6649" spans="1:34" s="173" customFormat="1" x14ac:dyDescent="0.55000000000000004">
      <c r="A6649" s="122"/>
      <c r="B6649" s="123"/>
      <c r="C6649" s="123"/>
      <c r="D6649" s="135"/>
      <c r="E6649" s="123"/>
      <c r="F6649" s="123"/>
      <c r="G6649" s="123"/>
      <c r="H6649" s="123"/>
      <c r="I6649" s="136"/>
      <c r="J6649" s="123"/>
      <c r="K6649" s="137"/>
      <c r="L6649" s="137"/>
      <c r="M6649" s="137"/>
      <c r="N6649" s="123">
        <v>3</v>
      </c>
      <c r="O6649" s="108" t="s">
        <v>9097</v>
      </c>
      <c r="P6649" s="138">
        <v>3570800403771</v>
      </c>
      <c r="Q6649" s="108" t="s">
        <v>9098</v>
      </c>
      <c r="R6649" s="108" t="s">
        <v>9101</v>
      </c>
      <c r="S6649" s="139" t="s">
        <v>9103</v>
      </c>
      <c r="T6649" s="123" t="s">
        <v>55</v>
      </c>
      <c r="U6649" s="123" t="s">
        <v>45</v>
      </c>
      <c r="V6649" s="123" t="s">
        <v>52</v>
      </c>
      <c r="W6649" s="137">
        <v>10.36</v>
      </c>
      <c r="X6649" s="136">
        <v>2.5099999999999998</v>
      </c>
      <c r="Y6649" s="137">
        <v>0</v>
      </c>
      <c r="Z6649" s="137">
        <f>W6649*Y6649</f>
        <v>0</v>
      </c>
      <c r="AA6649" s="119">
        <v>6</v>
      </c>
      <c r="AB6649" s="119">
        <v>6</v>
      </c>
      <c r="AC6649" s="137">
        <f>(Z6649*(100-AB6649))/100</f>
        <v>0</v>
      </c>
      <c r="AD6649" s="137">
        <f>IF(AND(AC6649="",M6647=""),0,IF((AC6649=""),M6647, IF( (M6647=""),AC6649,SUM(AC6647:AC6650)+M6647)))</f>
        <v>1938802.9750000001</v>
      </c>
      <c r="AE6649" s="137">
        <f>IF( (X6649=""),AD6649*1,AD6649*(X6649/100) )</f>
        <v>48663.954672499996</v>
      </c>
      <c r="AF6649" s="137">
        <v>50000000</v>
      </c>
      <c r="AG6649" s="137">
        <f>IF((AF6649-AE6649) &gt; 1,0,IF((AF6649-AE6649)&lt;0,AE6649-AF6649,AF6649-AE6649))</f>
        <v>0</v>
      </c>
      <c r="AH6649" s="137">
        <v>0.02</v>
      </c>
    </row>
    <row r="6650" spans="1:34" s="173" customFormat="1" x14ac:dyDescent="0.55000000000000004">
      <c r="A6650" s="122"/>
      <c r="B6650" s="123"/>
      <c r="C6650" s="123"/>
      <c r="D6650" s="135"/>
      <c r="E6650" s="123"/>
      <c r="F6650" s="123"/>
      <c r="G6650" s="123"/>
      <c r="H6650" s="123"/>
      <c r="I6650" s="136"/>
      <c r="J6650" s="123"/>
      <c r="K6650" s="137"/>
      <c r="L6650" s="137" t="s">
        <v>63</v>
      </c>
      <c r="M6650" s="137">
        <f>SUM(M6647:M6649)</f>
        <v>87550</v>
      </c>
      <c r="N6650" s="123"/>
      <c r="O6650" s="108"/>
      <c r="P6650" s="138"/>
      <c r="Q6650" s="108"/>
      <c r="R6650" s="108"/>
      <c r="S6650" s="139"/>
      <c r="T6650" s="123"/>
      <c r="U6650" s="123"/>
      <c r="V6650" s="123"/>
      <c r="W6650" s="137"/>
      <c r="X6650" s="136"/>
      <c r="Y6650" s="137"/>
      <c r="Z6650" s="137"/>
      <c r="AA6650" s="119"/>
      <c r="AB6650" s="119"/>
      <c r="AC6650" s="137"/>
      <c r="AD6650" s="137"/>
      <c r="AE6650" s="137">
        <f>SUM(AE6647:AE6649)</f>
        <v>1938609.0947025004</v>
      </c>
      <c r="AF6650" s="137"/>
      <c r="AG6650" s="137">
        <f>SUM(AG6647:AG6649)</f>
        <v>0</v>
      </c>
      <c r="AH6650" s="137"/>
    </row>
    <row r="6651" spans="1:34" s="99" customFormat="1" x14ac:dyDescent="0.55000000000000004">
      <c r="A6651" s="107" t="s">
        <v>15312</v>
      </c>
      <c r="B6651" s="161">
        <v>3090</v>
      </c>
      <c r="C6651" s="161">
        <v>10621</v>
      </c>
      <c r="D6651" s="162"/>
      <c r="E6651" s="161" t="s">
        <v>37</v>
      </c>
      <c r="F6651" s="161"/>
      <c r="G6651" s="161">
        <v>4</v>
      </c>
      <c r="H6651" s="161">
        <v>3</v>
      </c>
      <c r="I6651" s="163">
        <v>42</v>
      </c>
      <c r="J6651" s="161" t="s">
        <v>38</v>
      </c>
      <c r="K6651" s="121">
        <f>((G6651*400)+(H6651*100))+I6651</f>
        <v>1942</v>
      </c>
      <c r="L6651" s="121">
        <v>225</v>
      </c>
      <c r="M6651" s="121">
        <f>K6651*L6651</f>
        <v>436950</v>
      </c>
      <c r="N6651" s="161"/>
      <c r="O6651" s="164"/>
      <c r="P6651" s="165"/>
      <c r="Q6651" s="164"/>
      <c r="R6651" s="164"/>
      <c r="S6651" s="166"/>
      <c r="T6651" s="161"/>
      <c r="U6651" s="161"/>
      <c r="V6651" s="161"/>
      <c r="W6651" s="121"/>
      <c r="X6651" s="163"/>
      <c r="Y6651" s="121"/>
      <c r="Z6651" s="121"/>
      <c r="AA6651" s="167"/>
      <c r="AB6651" s="167"/>
      <c r="AC6651" s="121"/>
      <c r="AD6651" s="121">
        <f>IF(AND(AC6651="",M6651=""),0,IF((AC6651=""),M6651,IF((M6651=""),AC6651,AC6651+M6651)))</f>
        <v>436950</v>
      </c>
      <c r="AE6651" s="121">
        <f>IF( (X6651=""),AD6651*1,AD6651*(X6651/100) )</f>
        <v>436950</v>
      </c>
      <c r="AF6651" s="121">
        <v>0</v>
      </c>
      <c r="AG6651" s="121">
        <f>IF((AF6651-AE6651) &gt; 1,0,IF((AF6651-AE6651)&lt;0,AE6651-AF6651,AF6651-AE6651))</f>
        <v>436950</v>
      </c>
      <c r="AH6651" s="121">
        <v>0.01</v>
      </c>
    </row>
    <row r="6652" spans="1:34" s="99" customFormat="1" x14ac:dyDescent="0.55000000000000004">
      <c r="A6652" s="107"/>
      <c r="B6652" s="161">
        <v>3092</v>
      </c>
      <c r="C6652" s="161">
        <v>10620</v>
      </c>
      <c r="D6652" s="162" t="s">
        <v>9104</v>
      </c>
      <c r="E6652" s="161" t="s">
        <v>37</v>
      </c>
      <c r="F6652" s="161">
        <v>4351</v>
      </c>
      <c r="G6652" s="161">
        <v>2</v>
      </c>
      <c r="H6652" s="161">
        <v>3</v>
      </c>
      <c r="I6652" s="163">
        <v>68</v>
      </c>
      <c r="J6652" s="161" t="s">
        <v>38</v>
      </c>
      <c r="K6652" s="121">
        <f>((G6652*400)+(H6652*100))+I6652</f>
        <v>1168</v>
      </c>
      <c r="L6652" s="121">
        <v>225</v>
      </c>
      <c r="M6652" s="121">
        <f>K6652*L6652</f>
        <v>262800</v>
      </c>
      <c r="N6652" s="161"/>
      <c r="O6652" s="164"/>
      <c r="P6652" s="165"/>
      <c r="Q6652" s="164"/>
      <c r="R6652" s="164"/>
      <c r="S6652" s="166"/>
      <c r="T6652" s="161"/>
      <c r="U6652" s="161"/>
      <c r="V6652" s="161"/>
      <c r="W6652" s="121"/>
      <c r="X6652" s="163"/>
      <c r="Y6652" s="121"/>
      <c r="Z6652" s="121"/>
      <c r="AA6652" s="167"/>
      <c r="AB6652" s="167"/>
      <c r="AC6652" s="121"/>
      <c r="AD6652" s="121">
        <f>IF(AND(AC6652="",M6652=""),0,IF((AC6652=""),M6652,IF((M6652=""),AC6652,AC6652+M6652)))</f>
        <v>262800</v>
      </c>
      <c r="AE6652" s="121">
        <f>IF( (X6652=""),AD6652*1,AD6652*(X6652/100) )</f>
        <v>262800</v>
      </c>
      <c r="AF6652" s="121">
        <v>0</v>
      </c>
      <c r="AG6652" s="121">
        <f>IF((AF6652-AE6652) &gt; 1,0,IF((AF6652-AE6652)&lt;0,AE6652-AF6652,AF6652-AE6652))</f>
        <v>262800</v>
      </c>
      <c r="AH6652" s="121">
        <v>0.01</v>
      </c>
    </row>
    <row r="6653" spans="1:34" s="99" customFormat="1" x14ac:dyDescent="0.55000000000000004">
      <c r="A6653" s="107"/>
      <c r="B6653" s="161"/>
      <c r="C6653" s="161"/>
      <c r="D6653" s="162"/>
      <c r="E6653" s="161"/>
      <c r="F6653" s="161"/>
      <c r="G6653" s="161"/>
      <c r="H6653" s="161"/>
      <c r="I6653" s="163"/>
      <c r="J6653" s="161"/>
      <c r="K6653" s="121"/>
      <c r="L6653" s="121" t="s">
        <v>63</v>
      </c>
      <c r="M6653" s="121">
        <f>SUM(M6651:M6652)</f>
        <v>699750</v>
      </c>
      <c r="N6653" s="161"/>
      <c r="O6653" s="164"/>
      <c r="P6653" s="165"/>
      <c r="Q6653" s="164"/>
      <c r="R6653" s="164"/>
      <c r="S6653" s="166"/>
      <c r="T6653" s="161"/>
      <c r="U6653" s="161"/>
      <c r="V6653" s="161"/>
      <c r="W6653" s="121"/>
      <c r="X6653" s="163"/>
      <c r="Y6653" s="121"/>
      <c r="Z6653" s="121"/>
      <c r="AA6653" s="167"/>
      <c r="AB6653" s="167"/>
      <c r="AC6653" s="121"/>
      <c r="AD6653" s="121"/>
      <c r="AE6653" s="121">
        <f>SUM(AE6651:AE6652)</f>
        <v>699750</v>
      </c>
      <c r="AF6653" s="121"/>
      <c r="AG6653" s="121">
        <f>SUM(AG6651:AG6652)</f>
        <v>699750</v>
      </c>
      <c r="AH6653" s="121"/>
    </row>
    <row r="6654" spans="1:34" s="173" customFormat="1" x14ac:dyDescent="0.55000000000000004">
      <c r="A6654" s="122" t="s">
        <v>15199</v>
      </c>
      <c r="B6654" s="123">
        <v>2851</v>
      </c>
      <c r="C6654" s="123">
        <v>5021</v>
      </c>
      <c r="D6654" s="135" t="s">
        <v>9105</v>
      </c>
      <c r="E6654" s="123" t="s">
        <v>34</v>
      </c>
      <c r="F6654" s="123">
        <v>12292</v>
      </c>
      <c r="G6654" s="123">
        <v>1</v>
      </c>
      <c r="H6654" s="123">
        <v>2</v>
      </c>
      <c r="I6654" s="136">
        <v>68</v>
      </c>
      <c r="J6654" s="123" t="s">
        <v>38</v>
      </c>
      <c r="K6654" s="137">
        <f>((G6654*400)+(H6654*100))+I6654</f>
        <v>668</v>
      </c>
      <c r="L6654" s="137">
        <v>850</v>
      </c>
      <c r="M6654" s="137">
        <f>K6654*L6654</f>
        <v>567800</v>
      </c>
      <c r="N6654" s="123"/>
      <c r="O6654" s="108"/>
      <c r="P6654" s="138"/>
      <c r="Q6654" s="108"/>
      <c r="R6654" s="108"/>
      <c r="S6654" s="139"/>
      <c r="T6654" s="123"/>
      <c r="U6654" s="123"/>
      <c r="V6654" s="123"/>
      <c r="W6654" s="137"/>
      <c r="X6654" s="136"/>
      <c r="Y6654" s="137"/>
      <c r="Z6654" s="137"/>
      <c r="AA6654" s="119"/>
      <c r="AB6654" s="119"/>
      <c r="AC6654" s="137"/>
      <c r="AD6654" s="137">
        <f>IF(AND(AC6654="",M6654=""),0,IF((AC6654=""),M6654,IF((M6654=""),AC6654,AC6654+M6654)))</f>
        <v>567800</v>
      </c>
      <c r="AE6654" s="137">
        <f>IF( (X6654=""),AD6654*1,AD6654*(X6654/100) )</f>
        <v>567800</v>
      </c>
      <c r="AF6654" s="137">
        <v>50000000</v>
      </c>
      <c r="AG6654" s="137">
        <f>IF((AF6654-AE6654) &gt; 1,0,IF((AF6654-AE6654)&lt;0,AE6654-AF6654,AF6654-AE6654))</f>
        <v>0</v>
      </c>
      <c r="AH6654" s="137">
        <v>0.01</v>
      </c>
    </row>
    <row r="6655" spans="1:34" s="173" customFormat="1" x14ac:dyDescent="0.55000000000000004">
      <c r="A6655" s="122"/>
      <c r="B6655" s="123">
        <v>2852</v>
      </c>
      <c r="C6655" s="123">
        <v>5020</v>
      </c>
      <c r="D6655" s="135" t="s">
        <v>9106</v>
      </c>
      <c r="E6655" s="123" t="s">
        <v>34</v>
      </c>
      <c r="F6655" s="123">
        <v>12293</v>
      </c>
      <c r="G6655" s="123">
        <v>0</v>
      </c>
      <c r="H6655" s="123">
        <v>2</v>
      </c>
      <c r="I6655" s="136">
        <v>41</v>
      </c>
      <c r="J6655" s="123" t="s">
        <v>38</v>
      </c>
      <c r="K6655" s="137">
        <f>((G6655*400)+(H6655*100))+I6655</f>
        <v>241</v>
      </c>
      <c r="L6655" s="137">
        <v>850</v>
      </c>
      <c r="M6655" s="137">
        <f>K6655*L6655</f>
        <v>204850</v>
      </c>
      <c r="N6655" s="123"/>
      <c r="O6655" s="108"/>
      <c r="P6655" s="138"/>
      <c r="Q6655" s="108"/>
      <c r="R6655" s="108"/>
      <c r="S6655" s="139"/>
      <c r="T6655" s="123"/>
      <c r="U6655" s="123"/>
      <c r="V6655" s="123"/>
      <c r="W6655" s="137"/>
      <c r="X6655" s="136"/>
      <c r="Y6655" s="137"/>
      <c r="Z6655" s="137"/>
      <c r="AA6655" s="119"/>
      <c r="AB6655" s="119"/>
      <c r="AC6655" s="137"/>
      <c r="AD6655" s="137">
        <f>IF(AND(AC6655="",M6655=""),0,IF((AC6655=""),M6655,IF((M6655=""),AC6655,AC6655+M6655)))</f>
        <v>204850</v>
      </c>
      <c r="AE6655" s="137">
        <f>IF( (X6655=""),AD6655*1,AD6655*(X6655/100) )</f>
        <v>204850</v>
      </c>
      <c r="AF6655" s="137">
        <v>50000000</v>
      </c>
      <c r="AG6655" s="137">
        <f>IF((AF6655-AE6655) &gt; 1,0,IF((AF6655-AE6655)&lt;0,AE6655-AF6655,AF6655-AE6655))</f>
        <v>0</v>
      </c>
      <c r="AH6655" s="137">
        <v>0.01</v>
      </c>
    </row>
    <row r="6656" spans="1:34" s="173" customFormat="1" x14ac:dyDescent="0.55000000000000004">
      <c r="A6656" s="122"/>
      <c r="B6656" s="123">
        <v>2853</v>
      </c>
      <c r="C6656" s="123">
        <v>5026</v>
      </c>
      <c r="D6656" s="135" t="s">
        <v>9107</v>
      </c>
      <c r="E6656" s="123" t="s">
        <v>34</v>
      </c>
      <c r="F6656" s="123">
        <v>12296</v>
      </c>
      <c r="G6656" s="123">
        <v>0</v>
      </c>
      <c r="H6656" s="123">
        <v>3</v>
      </c>
      <c r="I6656" s="136">
        <v>33</v>
      </c>
      <c r="J6656" s="123" t="s">
        <v>38</v>
      </c>
      <c r="K6656" s="137">
        <f>((G6656*400)+(H6656*100))+I6656</f>
        <v>333</v>
      </c>
      <c r="L6656" s="137">
        <v>625</v>
      </c>
      <c r="M6656" s="137">
        <f>K6656*L6656</f>
        <v>208125</v>
      </c>
      <c r="N6656" s="123"/>
      <c r="O6656" s="108"/>
      <c r="P6656" s="138"/>
      <c r="Q6656" s="108"/>
      <c r="R6656" s="108"/>
      <c r="S6656" s="139"/>
      <c r="T6656" s="123"/>
      <c r="U6656" s="123"/>
      <c r="V6656" s="123"/>
      <c r="W6656" s="137"/>
      <c r="X6656" s="136"/>
      <c r="Y6656" s="137"/>
      <c r="Z6656" s="137"/>
      <c r="AA6656" s="119"/>
      <c r="AB6656" s="119"/>
      <c r="AC6656" s="137"/>
      <c r="AD6656" s="137">
        <f>IF(AND(AC6656="",M6656=""),0,IF((AC6656=""),M6656,IF((M6656=""),AC6656,AC6656+M6656)))</f>
        <v>208125</v>
      </c>
      <c r="AE6656" s="137">
        <f>IF( (X6656=""),AD6656*1,AD6656*(X6656/100) )</f>
        <v>208125</v>
      </c>
      <c r="AF6656" s="137">
        <v>50000000</v>
      </c>
      <c r="AG6656" s="137">
        <f>IF((AF6656-AE6656) &gt; 1,0,IF((AF6656-AE6656)&lt;0,AE6656-AF6656,AF6656-AE6656))</f>
        <v>0</v>
      </c>
      <c r="AH6656" s="137">
        <v>0.01</v>
      </c>
    </row>
    <row r="6657" spans="1:34" s="173" customFormat="1" x14ac:dyDescent="0.55000000000000004">
      <c r="A6657" s="122"/>
      <c r="B6657" s="123">
        <v>2854</v>
      </c>
      <c r="C6657" s="123">
        <v>5036</v>
      </c>
      <c r="D6657" s="135" t="s">
        <v>9108</v>
      </c>
      <c r="E6657" s="123" t="s">
        <v>34</v>
      </c>
      <c r="F6657" s="123">
        <v>15844</v>
      </c>
      <c r="G6657" s="123">
        <v>18</v>
      </c>
      <c r="H6657" s="123">
        <v>1</v>
      </c>
      <c r="I6657" s="136">
        <v>1</v>
      </c>
      <c r="J6657" s="123" t="s">
        <v>38</v>
      </c>
      <c r="K6657" s="137">
        <f>((G6657*400)+(H6657*100))+I6657</f>
        <v>7301</v>
      </c>
      <c r="L6657" s="137">
        <v>300</v>
      </c>
      <c r="M6657" s="137">
        <f>K6657*L6657</f>
        <v>2190300</v>
      </c>
      <c r="N6657" s="123"/>
      <c r="O6657" s="108"/>
      <c r="P6657" s="138"/>
      <c r="Q6657" s="108"/>
      <c r="R6657" s="108"/>
      <c r="S6657" s="139"/>
      <c r="T6657" s="123"/>
      <c r="U6657" s="123"/>
      <c r="V6657" s="123"/>
      <c r="W6657" s="137"/>
      <c r="X6657" s="136"/>
      <c r="Y6657" s="137"/>
      <c r="Z6657" s="137"/>
      <c r="AA6657" s="119"/>
      <c r="AB6657" s="119"/>
      <c r="AC6657" s="137"/>
      <c r="AD6657" s="137">
        <f>IF(AND(AC6657="",M6657=""),0,IF((AC6657=""),M6657,IF((M6657=""),AC6657,AC6657+M6657)))</f>
        <v>2190300</v>
      </c>
      <c r="AE6657" s="137">
        <f>IF( (X6657=""),AD6657*1,AD6657*(X6657/100) )</f>
        <v>2190300</v>
      </c>
      <c r="AF6657" s="137">
        <v>50000000</v>
      </c>
      <c r="AG6657" s="137">
        <f>IF((AF6657-AE6657) &gt; 1,0,IF((AF6657-AE6657)&lt;0,AE6657-AF6657,AF6657-AE6657))</f>
        <v>0</v>
      </c>
      <c r="AH6657" s="137">
        <v>0.01</v>
      </c>
    </row>
    <row r="6658" spans="1:34" s="173" customFormat="1" x14ac:dyDescent="0.55000000000000004">
      <c r="A6658" s="122"/>
      <c r="B6658" s="123"/>
      <c r="C6658" s="123"/>
      <c r="D6658" s="135"/>
      <c r="E6658" s="123"/>
      <c r="F6658" s="123"/>
      <c r="G6658" s="123"/>
      <c r="H6658" s="123"/>
      <c r="I6658" s="136"/>
      <c r="J6658" s="123"/>
      <c r="K6658" s="137"/>
      <c r="L6658" s="137" t="s">
        <v>63</v>
      </c>
      <c r="M6658" s="137">
        <f>SUM(M6654:M6657)</f>
        <v>3171075</v>
      </c>
      <c r="N6658" s="123"/>
      <c r="O6658" s="108"/>
      <c r="P6658" s="138"/>
      <c r="Q6658" s="108"/>
      <c r="R6658" s="108"/>
      <c r="S6658" s="139"/>
      <c r="T6658" s="123"/>
      <c r="U6658" s="123"/>
      <c r="V6658" s="123"/>
      <c r="W6658" s="137"/>
      <c r="X6658" s="136"/>
      <c r="Y6658" s="137"/>
      <c r="Z6658" s="137"/>
      <c r="AA6658" s="119"/>
      <c r="AB6658" s="119"/>
      <c r="AC6658" s="137"/>
      <c r="AD6658" s="137"/>
      <c r="AE6658" s="137">
        <f>SUM(AE6654:AE6657)</f>
        <v>3171075</v>
      </c>
      <c r="AF6658" s="137"/>
      <c r="AG6658" s="137">
        <f>SUM(AG6654:AG6657)</f>
        <v>0</v>
      </c>
      <c r="AH6658" s="137"/>
    </row>
    <row r="6659" spans="1:34" s="173" customFormat="1" x14ac:dyDescent="0.55000000000000004">
      <c r="A6659" s="122" t="s">
        <v>9111</v>
      </c>
      <c r="B6659" s="123">
        <v>2855</v>
      </c>
      <c r="C6659" s="123">
        <v>10266</v>
      </c>
      <c r="D6659" s="135" t="s">
        <v>9112</v>
      </c>
      <c r="E6659" s="123" t="s">
        <v>34</v>
      </c>
      <c r="F6659" s="123">
        <v>14142</v>
      </c>
      <c r="G6659" s="123">
        <v>0</v>
      </c>
      <c r="H6659" s="123">
        <v>0</v>
      </c>
      <c r="I6659" s="136">
        <v>91</v>
      </c>
      <c r="J6659" s="123" t="s">
        <v>35</v>
      </c>
      <c r="K6659" s="137">
        <f>((G6659*400)+(H6659*100))+I6659</f>
        <v>91</v>
      </c>
      <c r="L6659" s="137">
        <v>450</v>
      </c>
      <c r="M6659" s="137">
        <f>K6659*L6659</f>
        <v>40950</v>
      </c>
      <c r="N6659" s="123">
        <v>1</v>
      </c>
      <c r="O6659" s="108" t="s">
        <v>9109</v>
      </c>
      <c r="P6659" s="138">
        <v>1570800074819</v>
      </c>
      <c r="Q6659" s="108" t="s">
        <v>9110</v>
      </c>
      <c r="R6659" s="108" t="s">
        <v>9113</v>
      </c>
      <c r="S6659" s="139" t="s">
        <v>9114</v>
      </c>
      <c r="T6659" s="123" t="s">
        <v>343</v>
      </c>
      <c r="U6659" s="123" t="s">
        <v>45</v>
      </c>
      <c r="V6659" s="123" t="s">
        <v>52</v>
      </c>
      <c r="W6659" s="137">
        <v>46.48</v>
      </c>
      <c r="X6659" s="136">
        <v>100</v>
      </c>
      <c r="Y6659" s="137">
        <v>5600</v>
      </c>
      <c r="Z6659" s="137">
        <f>W6659*Y6659</f>
        <v>260287.99999999997</v>
      </c>
      <c r="AA6659" s="119">
        <v>7</v>
      </c>
      <c r="AB6659" s="119">
        <v>7</v>
      </c>
      <c r="AC6659" s="137">
        <f>(Z6659*(100-AB6659))/100</f>
        <v>242067.83999999997</v>
      </c>
      <c r="AD6659" s="137">
        <f>IF(AND(AC6659="",M6659=""),0,IF((AC6659=""),M6659, IF( (M6659=""),AC6659,SUM(AC6659:AC6661)+M6659)))</f>
        <v>283017.83999999997</v>
      </c>
      <c r="AE6659" s="137">
        <f>IF( (X6659=""),AD6659*1,AD6659*(X6659/100) )</f>
        <v>283017.83999999997</v>
      </c>
      <c r="AF6659" s="137">
        <v>50000000</v>
      </c>
      <c r="AG6659" s="137">
        <f>IF((AF6659-AE6659) &gt; 1,0,IF((AF6659-AE6659)&lt;0,AE6659-AF6659,AF6659-AE6659))</f>
        <v>0</v>
      </c>
      <c r="AH6659" s="137">
        <v>0.02</v>
      </c>
    </row>
    <row r="6660" spans="1:34" s="173" customFormat="1" x14ac:dyDescent="0.55000000000000004">
      <c r="A6660" s="122"/>
      <c r="B6660" s="123">
        <v>2856</v>
      </c>
      <c r="C6660" s="123">
        <v>10264</v>
      </c>
      <c r="D6660" s="135" t="s">
        <v>9115</v>
      </c>
      <c r="E6660" s="123" t="s">
        <v>34</v>
      </c>
      <c r="F6660" s="123">
        <v>24243</v>
      </c>
      <c r="G6660" s="123">
        <v>0</v>
      </c>
      <c r="H6660" s="123">
        <v>0</v>
      </c>
      <c r="I6660" s="136">
        <v>60</v>
      </c>
      <c r="J6660" s="123" t="s">
        <v>68</v>
      </c>
      <c r="K6660" s="137">
        <f>((G6660*400)+(H6660*100))+I6660</f>
        <v>60</v>
      </c>
      <c r="L6660" s="137">
        <v>450</v>
      </c>
      <c r="M6660" s="137">
        <f>K6660*L6660</f>
        <v>27000</v>
      </c>
      <c r="N6660" s="123"/>
      <c r="O6660" s="108"/>
      <c r="P6660" s="138"/>
      <c r="Q6660" s="108"/>
      <c r="R6660" s="108"/>
      <c r="S6660" s="139"/>
      <c r="T6660" s="123"/>
      <c r="U6660" s="123"/>
      <c r="V6660" s="123"/>
      <c r="W6660" s="137"/>
      <c r="X6660" s="136"/>
      <c r="Y6660" s="137"/>
      <c r="Z6660" s="137"/>
      <c r="AA6660" s="119"/>
      <c r="AB6660" s="119"/>
      <c r="AC6660" s="137"/>
      <c r="AD6660" s="137">
        <f>IF(AND(AC6660="",M6660=""),0,IF((AC6660=""),M6660,IF((M6660=""),AC6660,AC6660+M6660)))</f>
        <v>27000</v>
      </c>
      <c r="AE6660" s="137">
        <f>IF( (X6660=""),AD6660*1,AD6660*(X6660/100) )</f>
        <v>27000</v>
      </c>
      <c r="AF6660" s="137">
        <v>0</v>
      </c>
      <c r="AG6660" s="137">
        <f>IF((AF6660-AE6660) &gt; 1,0,IF((AF6660-AE6660)&lt;0,AE6660-AF6660,AF6660-AE6660))</f>
        <v>27000</v>
      </c>
      <c r="AH6660" s="137">
        <v>0.3</v>
      </c>
    </row>
    <row r="6661" spans="1:34" s="173" customFormat="1" x14ac:dyDescent="0.55000000000000004">
      <c r="A6661" s="122"/>
      <c r="B6661" s="123"/>
      <c r="C6661" s="123"/>
      <c r="D6661" s="135"/>
      <c r="E6661" s="123"/>
      <c r="F6661" s="123"/>
      <c r="G6661" s="123"/>
      <c r="H6661" s="123"/>
      <c r="I6661" s="136"/>
      <c r="J6661" s="123"/>
      <c r="K6661" s="137"/>
      <c r="L6661" s="137" t="s">
        <v>63</v>
      </c>
      <c r="M6661" s="137">
        <f>SUM(M6659:M6660)</f>
        <v>67950</v>
      </c>
      <c r="N6661" s="123"/>
      <c r="O6661" s="108"/>
      <c r="P6661" s="138"/>
      <c r="Q6661" s="108"/>
      <c r="R6661" s="108"/>
      <c r="S6661" s="139"/>
      <c r="T6661" s="123"/>
      <c r="U6661" s="123"/>
      <c r="V6661" s="123"/>
      <c r="W6661" s="137"/>
      <c r="X6661" s="136"/>
      <c r="Y6661" s="137"/>
      <c r="Z6661" s="137"/>
      <c r="AA6661" s="119"/>
      <c r="AB6661" s="119"/>
      <c r="AC6661" s="137"/>
      <c r="AD6661" s="137"/>
      <c r="AE6661" s="137">
        <f>SUM(AE6659:AE6660)</f>
        <v>310017.83999999997</v>
      </c>
      <c r="AF6661" s="137"/>
      <c r="AG6661" s="137">
        <f>SUM(AG6659:AG6660)</f>
        <v>27000</v>
      </c>
      <c r="AH6661" s="137"/>
    </row>
    <row r="6662" spans="1:34" s="173" customFormat="1" x14ac:dyDescent="0.55000000000000004">
      <c r="A6662" s="122" t="s">
        <v>9116</v>
      </c>
      <c r="B6662" s="123">
        <v>2857</v>
      </c>
      <c r="C6662" s="123">
        <v>8199</v>
      </c>
      <c r="D6662" s="135" t="s">
        <v>9117</v>
      </c>
      <c r="E6662" s="123" t="s">
        <v>34</v>
      </c>
      <c r="F6662" s="123">
        <v>22224</v>
      </c>
      <c r="G6662" s="123">
        <v>1</v>
      </c>
      <c r="H6662" s="123">
        <v>2</v>
      </c>
      <c r="I6662" s="136">
        <v>75</v>
      </c>
      <c r="J6662" s="123" t="s">
        <v>38</v>
      </c>
      <c r="K6662" s="137">
        <f>((G6662*400)+(H6662*100))+I6662</f>
        <v>675</v>
      </c>
      <c r="L6662" s="137">
        <v>300</v>
      </c>
      <c r="M6662" s="137">
        <f>K6662*L6662</f>
        <v>202500</v>
      </c>
      <c r="N6662" s="123"/>
      <c r="O6662" s="108"/>
      <c r="P6662" s="138"/>
      <c r="Q6662" s="108"/>
      <c r="R6662" s="108"/>
      <c r="S6662" s="139"/>
      <c r="T6662" s="123"/>
      <c r="U6662" s="123"/>
      <c r="V6662" s="123"/>
      <c r="W6662" s="137"/>
      <c r="X6662" s="136"/>
      <c r="Y6662" s="137"/>
      <c r="Z6662" s="137"/>
      <c r="AA6662" s="119"/>
      <c r="AB6662" s="119"/>
      <c r="AC6662" s="137"/>
      <c r="AD6662" s="137">
        <f>IF(AND(AC6662="",M6662=""),0,IF((AC6662=""),M6662,IF((M6662=""),AC6662,AC6662+M6662)))</f>
        <v>202500</v>
      </c>
      <c r="AE6662" s="137">
        <f>IF( (X6662=""),AD6662*1,AD6662*(X6662/100) )</f>
        <v>202500</v>
      </c>
      <c r="AF6662" s="137">
        <v>50000000</v>
      </c>
      <c r="AG6662" s="137">
        <f>IF((AF6662-AE6662) &gt; 1,0,IF((AF6662-AE6662)&lt;0,AE6662-AF6662,AF6662-AE6662))</f>
        <v>0</v>
      </c>
      <c r="AH6662" s="137">
        <v>0.01</v>
      </c>
    </row>
    <row r="6663" spans="1:34" s="173" customFormat="1" x14ac:dyDescent="0.55000000000000004">
      <c r="A6663" s="122"/>
      <c r="B6663" s="123"/>
      <c r="C6663" s="123"/>
      <c r="D6663" s="135"/>
      <c r="E6663" s="123"/>
      <c r="F6663" s="123"/>
      <c r="G6663" s="123"/>
      <c r="H6663" s="123"/>
      <c r="I6663" s="136"/>
      <c r="J6663" s="123"/>
      <c r="K6663" s="137"/>
      <c r="L6663" s="137" t="s">
        <v>63</v>
      </c>
      <c r="M6663" s="137">
        <f>SUM(M6662:M6662)</f>
        <v>202500</v>
      </c>
      <c r="N6663" s="123"/>
      <c r="O6663" s="108"/>
      <c r="P6663" s="138"/>
      <c r="Q6663" s="108"/>
      <c r="R6663" s="108"/>
      <c r="S6663" s="139"/>
      <c r="T6663" s="123"/>
      <c r="U6663" s="123"/>
      <c r="V6663" s="123"/>
      <c r="W6663" s="137"/>
      <c r="X6663" s="136"/>
      <c r="Y6663" s="137"/>
      <c r="Z6663" s="137"/>
      <c r="AA6663" s="119"/>
      <c r="AB6663" s="119"/>
      <c r="AC6663" s="137"/>
      <c r="AD6663" s="137"/>
      <c r="AE6663" s="137">
        <f>SUM(AE6662:AE6662)</f>
        <v>202500</v>
      </c>
      <c r="AF6663" s="137"/>
      <c r="AG6663" s="137">
        <f>SUM(AG6662:AG6662)</f>
        <v>0</v>
      </c>
      <c r="AH6663" s="137"/>
    </row>
    <row r="6664" spans="1:34" s="173" customFormat="1" x14ac:dyDescent="0.55000000000000004">
      <c r="A6664" s="122" t="s">
        <v>9120</v>
      </c>
      <c r="B6664" s="197">
        <v>3064</v>
      </c>
      <c r="C6664" s="197">
        <v>9952</v>
      </c>
      <c r="D6664" s="198" t="s">
        <v>9121</v>
      </c>
      <c r="E6664" s="197" t="s">
        <v>37</v>
      </c>
      <c r="F6664" s="197">
        <v>3875</v>
      </c>
      <c r="G6664" s="197">
        <v>0</v>
      </c>
      <c r="H6664" s="197">
        <v>2</v>
      </c>
      <c r="I6664" s="199">
        <v>0</v>
      </c>
      <c r="J6664" s="123" t="s">
        <v>35</v>
      </c>
      <c r="K6664" s="171">
        <f>((G6664*400)+(H6664*100))+I6664</f>
        <v>200</v>
      </c>
      <c r="L6664" s="171">
        <v>225</v>
      </c>
      <c r="M6664" s="171">
        <f>K6664*L6664</f>
        <v>45000</v>
      </c>
      <c r="N6664" s="197">
        <v>1</v>
      </c>
      <c r="O6664" s="122" t="s">
        <v>9118</v>
      </c>
      <c r="P6664" s="200">
        <v>3590600063437</v>
      </c>
      <c r="Q6664" s="122" t="s">
        <v>9119</v>
      </c>
      <c r="R6664" s="122" t="s">
        <v>9122</v>
      </c>
      <c r="S6664" s="170" t="s">
        <v>9121</v>
      </c>
      <c r="T6664" s="197" t="s">
        <v>51</v>
      </c>
      <c r="U6664" s="197" t="s">
        <v>45</v>
      </c>
      <c r="V6664" s="197" t="s">
        <v>52</v>
      </c>
      <c r="W6664" s="171">
        <v>100</v>
      </c>
      <c r="X6664" s="199">
        <v>100</v>
      </c>
      <c r="Y6664" s="171">
        <v>6750</v>
      </c>
      <c r="Z6664" s="171">
        <f>W6664*Y6664</f>
        <v>675000</v>
      </c>
      <c r="AA6664" s="201">
        <v>15</v>
      </c>
      <c r="AB6664" s="201">
        <v>20</v>
      </c>
      <c r="AC6664" s="171">
        <f>(Z6664*(100-AB6664))/100</f>
        <v>540000</v>
      </c>
      <c r="AD6664" s="171">
        <f>IF(AND(AC6664="",M6664=""),0,IF((AC6664=""),M6664, IF( (M6664=""),AC6664,AC6664+M6664)))</f>
        <v>585000</v>
      </c>
      <c r="AE6664" s="171">
        <f>IF( (X6664=""),AD6664*1,AD6664*(X6664/100) )</f>
        <v>585000</v>
      </c>
      <c r="AF6664" s="171">
        <v>10000000</v>
      </c>
      <c r="AG6664" s="171">
        <v>45000</v>
      </c>
      <c r="AH6664" s="137">
        <v>0.02</v>
      </c>
    </row>
    <row r="6665" spans="1:34" s="173" customFormat="1" x14ac:dyDescent="0.55000000000000004">
      <c r="A6665" s="122"/>
      <c r="B6665" s="197"/>
      <c r="C6665" s="197"/>
      <c r="D6665" s="198"/>
      <c r="E6665" s="197"/>
      <c r="F6665" s="197"/>
      <c r="G6665" s="197">
        <v>4</v>
      </c>
      <c r="H6665" s="197">
        <v>1</v>
      </c>
      <c r="I6665" s="199">
        <v>20</v>
      </c>
      <c r="J6665" s="123" t="s">
        <v>38</v>
      </c>
      <c r="K6665" s="171">
        <f>((G6665*400)+(H6665*100))+I6665</f>
        <v>1720</v>
      </c>
      <c r="L6665" s="171"/>
      <c r="M6665" s="171">
        <v>387000</v>
      </c>
      <c r="N6665" s="197"/>
      <c r="O6665" s="122"/>
      <c r="P6665" s="200"/>
      <c r="Q6665" s="122"/>
      <c r="R6665" s="122"/>
      <c r="S6665" s="170"/>
      <c r="T6665" s="197"/>
      <c r="U6665" s="197"/>
      <c r="V6665" s="197"/>
      <c r="W6665" s="171"/>
      <c r="X6665" s="199"/>
      <c r="Y6665" s="171"/>
      <c r="Z6665" s="171"/>
      <c r="AA6665" s="201"/>
      <c r="AB6665" s="201"/>
      <c r="AC6665" s="171"/>
      <c r="AD6665" s="171">
        <f>IF(AND(AC6665="",M6665=""),0,IF((AC6665=""),M6665,IF((M6665=""),AC6665,AC6665+M6665)))</f>
        <v>387000</v>
      </c>
      <c r="AE6665" s="171">
        <v>387000</v>
      </c>
      <c r="AF6665" s="171">
        <v>0</v>
      </c>
      <c r="AG6665" s="171">
        <v>387000</v>
      </c>
      <c r="AH6665" s="137">
        <v>0.01</v>
      </c>
    </row>
    <row r="6666" spans="1:34" s="173" customFormat="1" x14ac:dyDescent="0.55000000000000004">
      <c r="A6666" s="122"/>
      <c r="B6666" s="197"/>
      <c r="C6666" s="197"/>
      <c r="D6666" s="198"/>
      <c r="E6666" s="197"/>
      <c r="F6666" s="197"/>
      <c r="G6666" s="197"/>
      <c r="H6666" s="197"/>
      <c r="I6666" s="199"/>
      <c r="J6666" s="123"/>
      <c r="K6666" s="171"/>
      <c r="L6666" s="171" t="s">
        <v>63</v>
      </c>
      <c r="M6666" s="171">
        <f>SUM(M6664:M6665)</f>
        <v>432000</v>
      </c>
      <c r="N6666" s="197"/>
      <c r="O6666" s="122"/>
      <c r="P6666" s="200"/>
      <c r="Q6666" s="122"/>
      <c r="R6666" s="122"/>
      <c r="S6666" s="170"/>
      <c r="T6666" s="197"/>
      <c r="U6666" s="197"/>
      <c r="V6666" s="197"/>
      <c r="W6666" s="171"/>
      <c r="X6666" s="199"/>
      <c r="Y6666" s="171"/>
      <c r="Z6666" s="171"/>
      <c r="AA6666" s="201"/>
      <c r="AB6666" s="201"/>
      <c r="AC6666" s="171"/>
      <c r="AD6666" s="171"/>
      <c r="AE6666" s="171">
        <f>SUM(AE6664:AE6665)</f>
        <v>972000</v>
      </c>
      <c r="AF6666" s="171"/>
      <c r="AG6666" s="171">
        <f>SUM(AG6664:AG6665)</f>
        <v>432000</v>
      </c>
      <c r="AH6666" s="137"/>
    </row>
    <row r="6667" spans="1:34" s="173" customFormat="1" x14ac:dyDescent="0.55000000000000004">
      <c r="A6667" s="122" t="s">
        <v>2994</v>
      </c>
      <c r="B6667" s="123">
        <v>2858</v>
      </c>
      <c r="C6667" s="123">
        <v>7234</v>
      </c>
      <c r="D6667" s="135" t="s">
        <v>9123</v>
      </c>
      <c r="E6667" s="123" t="s">
        <v>34</v>
      </c>
      <c r="F6667" s="123">
        <v>22998</v>
      </c>
      <c r="G6667" s="123">
        <v>1</v>
      </c>
      <c r="H6667" s="123">
        <v>3</v>
      </c>
      <c r="I6667" s="136">
        <v>81</v>
      </c>
      <c r="J6667" s="123" t="s">
        <v>38</v>
      </c>
      <c r="K6667" s="137">
        <f>((G6667*400)+(H6667*100))+I6667</f>
        <v>781</v>
      </c>
      <c r="L6667" s="137">
        <v>650</v>
      </c>
      <c r="M6667" s="137">
        <f>K6667*L6667</f>
        <v>507650</v>
      </c>
      <c r="N6667" s="123"/>
      <c r="O6667" s="108"/>
      <c r="P6667" s="138"/>
      <c r="Q6667" s="108"/>
      <c r="R6667" s="108"/>
      <c r="S6667" s="139"/>
      <c r="T6667" s="123"/>
      <c r="U6667" s="123"/>
      <c r="V6667" s="123"/>
      <c r="W6667" s="137"/>
      <c r="X6667" s="136"/>
      <c r="Y6667" s="137"/>
      <c r="Z6667" s="137"/>
      <c r="AA6667" s="119"/>
      <c r="AB6667" s="119"/>
      <c r="AC6667" s="137"/>
      <c r="AD6667" s="137">
        <f>IF(AND(AC6667="",M6667=""),0,IF((AC6667=""),M6667,IF((M6667=""),AC6667,AC6667+M6667)))</f>
        <v>507650</v>
      </c>
      <c r="AE6667" s="137">
        <f>IF( (X6667=""),AD6667*1,AD6667*(X6667/100) )</f>
        <v>507650</v>
      </c>
      <c r="AF6667" s="137">
        <v>50000000</v>
      </c>
      <c r="AG6667" s="137">
        <f>IF((AF6667-AE6667) &gt; 1,0,IF((AF6667-AE6667)&lt;0,AE6667-AF6667,AF6667-AE6667))</f>
        <v>0</v>
      </c>
      <c r="AH6667" s="137">
        <v>0.01</v>
      </c>
    </row>
    <row r="6668" spans="1:34" s="173" customFormat="1" x14ac:dyDescent="0.55000000000000004">
      <c r="A6668" s="122"/>
      <c r="B6668" s="123"/>
      <c r="C6668" s="123"/>
      <c r="D6668" s="135"/>
      <c r="E6668" s="123"/>
      <c r="F6668" s="123"/>
      <c r="G6668" s="123"/>
      <c r="H6668" s="123"/>
      <c r="I6668" s="136"/>
      <c r="J6668" s="123"/>
      <c r="K6668" s="137"/>
      <c r="L6668" s="137" t="s">
        <v>63</v>
      </c>
      <c r="M6668" s="137">
        <f>SUM(M6667:M6667)</f>
        <v>507650</v>
      </c>
      <c r="N6668" s="123"/>
      <c r="O6668" s="108"/>
      <c r="P6668" s="138"/>
      <c r="Q6668" s="108"/>
      <c r="R6668" s="108"/>
      <c r="S6668" s="139"/>
      <c r="T6668" s="123"/>
      <c r="U6668" s="123"/>
      <c r="V6668" s="123"/>
      <c r="W6668" s="137"/>
      <c r="X6668" s="136"/>
      <c r="Y6668" s="137"/>
      <c r="Z6668" s="137"/>
      <c r="AA6668" s="119"/>
      <c r="AB6668" s="119"/>
      <c r="AC6668" s="137"/>
      <c r="AD6668" s="137"/>
      <c r="AE6668" s="137">
        <f>SUM(AE6667)</f>
        <v>507650</v>
      </c>
      <c r="AF6668" s="137"/>
      <c r="AG6668" s="137">
        <f>SUM(AG6667)</f>
        <v>0</v>
      </c>
      <c r="AH6668" s="137"/>
    </row>
    <row r="6669" spans="1:34" s="99" customFormat="1" x14ac:dyDescent="0.55000000000000004">
      <c r="A6669" s="107" t="s">
        <v>9124</v>
      </c>
      <c r="B6669" s="102">
        <v>2859</v>
      </c>
      <c r="C6669" s="102">
        <v>6925</v>
      </c>
      <c r="D6669" s="90" t="s">
        <v>9125</v>
      </c>
      <c r="E6669" s="102" t="s">
        <v>34</v>
      </c>
      <c r="F6669" s="102">
        <v>23265</v>
      </c>
      <c r="G6669" s="102">
        <v>0</v>
      </c>
      <c r="H6669" s="102">
        <v>1</v>
      </c>
      <c r="I6669" s="98">
        <v>11</v>
      </c>
      <c r="J6669" s="102" t="s">
        <v>35</v>
      </c>
      <c r="K6669" s="94">
        <f>((G6669*400)+(H6669*100))+I6669</f>
        <v>111</v>
      </c>
      <c r="L6669" s="94">
        <v>8000</v>
      </c>
      <c r="M6669" s="94">
        <f>K6669*L6669</f>
        <v>888000</v>
      </c>
      <c r="N6669" s="102">
        <v>1</v>
      </c>
      <c r="O6669" s="111" t="s">
        <v>8723</v>
      </c>
      <c r="P6669" s="96">
        <v>3570700961992</v>
      </c>
      <c r="Q6669" s="111" t="s">
        <v>8724</v>
      </c>
      <c r="R6669" s="111" t="s">
        <v>8725</v>
      </c>
      <c r="S6669" s="97" t="s">
        <v>9126</v>
      </c>
      <c r="T6669" s="102" t="s">
        <v>51</v>
      </c>
      <c r="U6669" s="102" t="s">
        <v>45</v>
      </c>
      <c r="V6669" s="102" t="s">
        <v>52</v>
      </c>
      <c r="W6669" s="94">
        <v>167.28</v>
      </c>
      <c r="X6669" s="98">
        <v>100</v>
      </c>
      <c r="Y6669" s="94">
        <v>6750</v>
      </c>
      <c r="Z6669" s="94">
        <f t="shared" ref="Z6669:Z6674" si="641">W6669*Y6669</f>
        <v>1129140</v>
      </c>
      <c r="AA6669" s="89">
        <v>22</v>
      </c>
      <c r="AB6669" s="89">
        <v>34</v>
      </c>
      <c r="AC6669" s="94">
        <f t="shared" ref="AC6669:AC6674" si="642">(Z6669*(100-AB6669))/100</f>
        <v>745232.4</v>
      </c>
      <c r="AD6669" s="94">
        <f>IF(AND(AC6669="",M6669=""),0,IF((AC6669=""),M6669, IF( (M6669=""),AC6669,SUM(AC6669:AC6669)+M6669)))</f>
        <v>1633232.4</v>
      </c>
      <c r="AE6669" s="94">
        <f t="shared" ref="AE6669:AE6676" si="643">IF( (X6669=""),AD6669*1,AD6669*(X6669/100) )</f>
        <v>1633232.4</v>
      </c>
      <c r="AF6669" s="94">
        <v>50000000</v>
      </c>
      <c r="AG6669" s="94">
        <f t="shared" ref="AG6669:AG6676" si="644">IF((AF6669-AE6669) &gt; 1,0,IF((AF6669-AE6669)&lt;0,AE6669-AF6669,AF6669-AE6669))</f>
        <v>0</v>
      </c>
      <c r="AH6669" s="94">
        <v>0.02</v>
      </c>
    </row>
    <row r="6670" spans="1:34" s="99" customFormat="1" x14ac:dyDescent="0.55000000000000004">
      <c r="A6670" s="107"/>
      <c r="B6670" s="102">
        <v>2860</v>
      </c>
      <c r="C6670" s="102">
        <v>6952</v>
      </c>
      <c r="D6670" s="90" t="s">
        <v>9127</v>
      </c>
      <c r="E6670" s="102" t="s">
        <v>34</v>
      </c>
      <c r="F6670" s="102">
        <v>23295</v>
      </c>
      <c r="G6670" s="102">
        <v>0</v>
      </c>
      <c r="H6670" s="102">
        <v>3</v>
      </c>
      <c r="I6670" s="98">
        <v>80.099999999999994</v>
      </c>
      <c r="J6670" s="102" t="s">
        <v>62</v>
      </c>
      <c r="K6670" s="94">
        <f>((G6670*400)+(H6670*100))+I6670</f>
        <v>380.1</v>
      </c>
      <c r="L6670" s="94">
        <v>625</v>
      </c>
      <c r="M6670" s="94">
        <f>K6670*L6670</f>
        <v>237562.5</v>
      </c>
      <c r="N6670" s="102">
        <v>1</v>
      </c>
      <c r="O6670" s="111" t="s">
        <v>8723</v>
      </c>
      <c r="P6670" s="96">
        <v>3570700961992</v>
      </c>
      <c r="Q6670" s="111" t="s">
        <v>8724</v>
      </c>
      <c r="R6670" s="111" t="s">
        <v>8725</v>
      </c>
      <c r="S6670" s="97" t="s">
        <v>9128</v>
      </c>
      <c r="T6670" s="102" t="s">
        <v>5555</v>
      </c>
      <c r="U6670" s="102" t="s">
        <v>45</v>
      </c>
      <c r="V6670" s="102" t="s">
        <v>96</v>
      </c>
      <c r="W6670" s="94">
        <v>300</v>
      </c>
      <c r="X6670" s="98">
        <v>33.44</v>
      </c>
      <c r="Y6670" s="94">
        <v>9200</v>
      </c>
      <c r="Z6670" s="94">
        <f t="shared" si="641"/>
        <v>2760000</v>
      </c>
      <c r="AA6670" s="89">
        <v>8</v>
      </c>
      <c r="AB6670" s="89">
        <v>8</v>
      </c>
      <c r="AC6670" s="94">
        <f t="shared" si="642"/>
        <v>2539200</v>
      </c>
      <c r="AD6670" s="94">
        <f>IF(AND(AC6670="",M6670=""),0,IF((AC6670=""),M6670, IF( (M6670=""),AC6670,SUM(AC6670:AC6674)+M6670)))</f>
        <v>7829770.5</v>
      </c>
      <c r="AE6670" s="94">
        <f t="shared" si="643"/>
        <v>2618275.2552</v>
      </c>
      <c r="AF6670" s="94">
        <v>0</v>
      </c>
      <c r="AG6670" s="94">
        <f t="shared" si="644"/>
        <v>2618275.2552</v>
      </c>
      <c r="AH6670" s="94">
        <v>0.3</v>
      </c>
    </row>
    <row r="6671" spans="1:34" s="99" customFormat="1" x14ac:dyDescent="0.55000000000000004">
      <c r="A6671" s="107"/>
      <c r="B6671" s="102"/>
      <c r="C6671" s="102"/>
      <c r="D6671" s="90"/>
      <c r="E6671" s="102"/>
      <c r="F6671" s="102"/>
      <c r="G6671" s="102"/>
      <c r="H6671" s="102"/>
      <c r="I6671" s="98"/>
      <c r="J6671" s="102"/>
      <c r="K6671" s="94"/>
      <c r="L6671" s="94"/>
      <c r="M6671" s="94"/>
      <c r="N6671" s="102"/>
      <c r="O6671" s="111"/>
      <c r="P6671" s="96"/>
      <c r="Q6671" s="111"/>
      <c r="R6671" s="111"/>
      <c r="S6671" s="97"/>
      <c r="T6671" s="102" t="s">
        <v>5555</v>
      </c>
      <c r="U6671" s="102"/>
      <c r="V6671" s="102" t="s">
        <v>96</v>
      </c>
      <c r="W6671" s="94">
        <v>300</v>
      </c>
      <c r="X6671" s="98">
        <v>33.44</v>
      </c>
      <c r="Y6671" s="94">
        <v>9200</v>
      </c>
      <c r="Z6671" s="94">
        <f t="shared" si="641"/>
        <v>2760000</v>
      </c>
      <c r="AA6671" s="89">
        <v>8</v>
      </c>
      <c r="AB6671" s="89">
        <v>8</v>
      </c>
      <c r="AC6671" s="94">
        <f t="shared" si="642"/>
        <v>2539200</v>
      </c>
      <c r="AD6671" s="94">
        <f>IF(AND(AC6671="",M6670=""),0,IF((AC6671=""),M6670, IF( (M6670=""),AC6671,SUM(AC6670:AC6674)+M6670)))</f>
        <v>7829770.5</v>
      </c>
      <c r="AE6671" s="94">
        <f t="shared" si="643"/>
        <v>2618275.2552</v>
      </c>
      <c r="AF6671" s="94">
        <v>0</v>
      </c>
      <c r="AG6671" s="94">
        <f t="shared" si="644"/>
        <v>2618275.2552</v>
      </c>
      <c r="AH6671" s="94">
        <v>0.3</v>
      </c>
    </row>
    <row r="6672" spans="1:34" s="99" customFormat="1" x14ac:dyDescent="0.55000000000000004">
      <c r="A6672" s="107"/>
      <c r="B6672" s="102"/>
      <c r="C6672" s="102"/>
      <c r="D6672" s="90"/>
      <c r="E6672" s="102"/>
      <c r="F6672" s="102"/>
      <c r="G6672" s="102"/>
      <c r="H6672" s="102"/>
      <c r="I6672" s="98"/>
      <c r="J6672" s="102"/>
      <c r="K6672" s="94"/>
      <c r="L6672" s="94"/>
      <c r="M6672" s="94"/>
      <c r="N6672" s="102">
        <v>2</v>
      </c>
      <c r="O6672" s="111" t="s">
        <v>8723</v>
      </c>
      <c r="P6672" s="96">
        <v>3570700961992</v>
      </c>
      <c r="Q6672" s="111" t="s">
        <v>8724</v>
      </c>
      <c r="R6672" s="111" t="s">
        <v>8725</v>
      </c>
      <c r="S6672" s="97" t="s">
        <v>9129</v>
      </c>
      <c r="T6672" s="102" t="s">
        <v>5555</v>
      </c>
      <c r="U6672" s="102" t="s">
        <v>45</v>
      </c>
      <c r="V6672" s="102" t="s">
        <v>46</v>
      </c>
      <c r="W6672" s="94">
        <v>99</v>
      </c>
      <c r="X6672" s="98">
        <v>11.04</v>
      </c>
      <c r="Y6672" s="94">
        <v>9200</v>
      </c>
      <c r="Z6672" s="94">
        <f t="shared" si="641"/>
        <v>910800</v>
      </c>
      <c r="AA6672" s="89">
        <v>8</v>
      </c>
      <c r="AB6672" s="89">
        <v>8</v>
      </c>
      <c r="AC6672" s="94">
        <f t="shared" si="642"/>
        <v>837936</v>
      </c>
      <c r="AD6672" s="94">
        <f>IF(AND(AC6672="",M6670=""),0,IF((AC6672=""),M6670, IF( (M6670=""),AC6672,SUM(AC6670:AC6674)+M6670)))</f>
        <v>7829770.5</v>
      </c>
      <c r="AE6672" s="94">
        <f t="shared" si="643"/>
        <v>864406.66319999995</v>
      </c>
      <c r="AF6672" s="94">
        <v>0</v>
      </c>
      <c r="AG6672" s="94">
        <f t="shared" si="644"/>
        <v>864406.66319999995</v>
      </c>
      <c r="AH6672" s="94">
        <v>0.3</v>
      </c>
    </row>
    <row r="6673" spans="1:34" s="99" customFormat="1" x14ac:dyDescent="0.55000000000000004">
      <c r="A6673" s="107"/>
      <c r="B6673" s="102"/>
      <c r="C6673" s="102"/>
      <c r="D6673" s="90"/>
      <c r="E6673" s="102"/>
      <c r="F6673" s="102"/>
      <c r="G6673" s="102"/>
      <c r="H6673" s="102"/>
      <c r="I6673" s="98"/>
      <c r="J6673" s="102"/>
      <c r="K6673" s="94"/>
      <c r="L6673" s="94"/>
      <c r="M6673" s="94"/>
      <c r="N6673" s="102"/>
      <c r="O6673" s="111"/>
      <c r="P6673" s="96"/>
      <c r="Q6673" s="111"/>
      <c r="R6673" s="111"/>
      <c r="S6673" s="97"/>
      <c r="T6673" s="102" t="s">
        <v>5555</v>
      </c>
      <c r="U6673" s="102"/>
      <c r="V6673" s="102" t="s">
        <v>96</v>
      </c>
      <c r="W6673" s="94">
        <v>99</v>
      </c>
      <c r="X6673" s="98">
        <v>11.04</v>
      </c>
      <c r="Y6673" s="94">
        <v>9200</v>
      </c>
      <c r="Z6673" s="94">
        <f t="shared" si="641"/>
        <v>910800</v>
      </c>
      <c r="AA6673" s="89">
        <v>8</v>
      </c>
      <c r="AB6673" s="89">
        <v>8</v>
      </c>
      <c r="AC6673" s="94">
        <f t="shared" si="642"/>
        <v>837936</v>
      </c>
      <c r="AD6673" s="94">
        <f>IF(AND(AC6673="",M6670=""),0,IF((AC6673=""),M6670, IF( (M6670=""),AC6673,SUM(AC6670:AC6674)+M6670)))</f>
        <v>7829770.5</v>
      </c>
      <c r="AE6673" s="94">
        <f t="shared" si="643"/>
        <v>864406.66319999995</v>
      </c>
      <c r="AF6673" s="94">
        <v>0</v>
      </c>
      <c r="AG6673" s="94">
        <f t="shared" si="644"/>
        <v>864406.66319999995</v>
      </c>
      <c r="AH6673" s="94">
        <v>0.3</v>
      </c>
    </row>
    <row r="6674" spans="1:34" s="99" customFormat="1" x14ac:dyDescent="0.55000000000000004">
      <c r="A6674" s="107"/>
      <c r="B6674" s="102"/>
      <c r="C6674" s="102"/>
      <c r="D6674" s="90"/>
      <c r="E6674" s="102"/>
      <c r="F6674" s="102"/>
      <c r="G6674" s="102"/>
      <c r="H6674" s="102"/>
      <c r="I6674" s="98"/>
      <c r="J6674" s="102"/>
      <c r="K6674" s="94"/>
      <c r="L6674" s="94"/>
      <c r="M6674" s="94"/>
      <c r="N6674" s="102"/>
      <c r="O6674" s="111"/>
      <c r="P6674" s="96"/>
      <c r="Q6674" s="111"/>
      <c r="R6674" s="111"/>
      <c r="S6674" s="97"/>
      <c r="T6674" s="102" t="s">
        <v>5555</v>
      </c>
      <c r="U6674" s="102"/>
      <c r="V6674" s="102" t="s">
        <v>96</v>
      </c>
      <c r="W6674" s="94">
        <v>99</v>
      </c>
      <c r="X6674" s="98">
        <v>11.04</v>
      </c>
      <c r="Y6674" s="94">
        <v>9200</v>
      </c>
      <c r="Z6674" s="94">
        <f t="shared" si="641"/>
        <v>910800</v>
      </c>
      <c r="AA6674" s="89">
        <v>8</v>
      </c>
      <c r="AB6674" s="89">
        <v>8</v>
      </c>
      <c r="AC6674" s="94">
        <f t="shared" si="642"/>
        <v>837936</v>
      </c>
      <c r="AD6674" s="94">
        <f>IF(AND(AC6674="",M6670=""),0,IF((AC6674=""),M6670, IF( (M6670=""),AC6674,SUM(AC6670:AC6674)+M6670)))</f>
        <v>7829770.5</v>
      </c>
      <c r="AE6674" s="94">
        <f t="shared" si="643"/>
        <v>864406.66319999995</v>
      </c>
      <c r="AF6674" s="94">
        <v>0</v>
      </c>
      <c r="AG6674" s="94">
        <f t="shared" si="644"/>
        <v>864406.66319999995</v>
      </c>
      <c r="AH6674" s="94">
        <v>0.3</v>
      </c>
    </row>
    <row r="6675" spans="1:34" s="173" customFormat="1" x14ac:dyDescent="0.55000000000000004">
      <c r="A6675" s="122" t="s">
        <v>13148</v>
      </c>
      <c r="B6675" s="123">
        <v>4504</v>
      </c>
      <c r="C6675" s="123">
        <v>6923</v>
      </c>
      <c r="D6675" s="135" t="s">
        <v>13149</v>
      </c>
      <c r="E6675" s="123" t="s">
        <v>34</v>
      </c>
      <c r="F6675" s="123">
        <v>23266</v>
      </c>
      <c r="G6675" s="123">
        <v>0</v>
      </c>
      <c r="H6675" s="123">
        <v>0</v>
      </c>
      <c r="I6675" s="136">
        <v>84</v>
      </c>
      <c r="J6675" s="102" t="s">
        <v>62</v>
      </c>
      <c r="K6675" s="137">
        <f>((G6675*400)+(H6675*100))+I6675</f>
        <v>84</v>
      </c>
      <c r="L6675" s="137">
        <v>850</v>
      </c>
      <c r="M6675" s="137">
        <f>K6675*L6675</f>
        <v>71400</v>
      </c>
      <c r="N6675" s="123"/>
      <c r="O6675" s="108"/>
      <c r="P6675" s="138"/>
      <c r="Q6675" s="108"/>
      <c r="R6675" s="108"/>
      <c r="S6675" s="139"/>
      <c r="T6675" s="123"/>
      <c r="U6675" s="123"/>
      <c r="V6675" s="123"/>
      <c r="W6675" s="137"/>
      <c r="X6675" s="136"/>
      <c r="Y6675" s="137"/>
      <c r="Z6675" s="137"/>
      <c r="AA6675" s="119"/>
      <c r="AB6675" s="119"/>
      <c r="AC6675" s="137"/>
      <c r="AD6675" s="137">
        <f>IF(AND(AC6675="",M6675=""),0,IF((AC6675=""),M6675,IF((M6675=""),AC6675,AC6675+M6675)))</f>
        <v>71400</v>
      </c>
      <c r="AE6675" s="137">
        <f>IF( (X6675=""),AD6675*1,AD6675*(X6675/100) )</f>
        <v>71400</v>
      </c>
      <c r="AF6675" s="137">
        <v>0</v>
      </c>
      <c r="AG6675" s="137">
        <f>IF((AF6675-AE6675) &gt; 1,0,IF((AF6675-AE6675)&lt;0,AE6675-AF6675,AF6675-AE6675))</f>
        <v>71400</v>
      </c>
      <c r="AH6675" s="137">
        <v>0.3</v>
      </c>
    </row>
    <row r="6676" spans="1:34" s="99" customFormat="1" x14ac:dyDescent="0.55000000000000004">
      <c r="A6676" s="107"/>
      <c r="B6676" s="102">
        <v>2861</v>
      </c>
      <c r="C6676" s="102">
        <v>10166</v>
      </c>
      <c r="D6676" s="90" t="s">
        <v>9130</v>
      </c>
      <c r="E6676" s="102" t="s">
        <v>34</v>
      </c>
      <c r="F6676" s="102">
        <v>23298</v>
      </c>
      <c r="G6676" s="102">
        <v>0</v>
      </c>
      <c r="H6676" s="102">
        <v>0</v>
      </c>
      <c r="I6676" s="98">
        <v>46</v>
      </c>
      <c r="J6676" s="102" t="s">
        <v>62</v>
      </c>
      <c r="K6676" s="94">
        <f>((G6676*400)+(H6676*100))+I6676</f>
        <v>46</v>
      </c>
      <c r="L6676" s="94">
        <v>850</v>
      </c>
      <c r="M6676" s="94">
        <f>K6676*L6676</f>
        <v>39100</v>
      </c>
      <c r="N6676" s="102"/>
      <c r="O6676" s="111"/>
      <c r="P6676" s="96"/>
      <c r="Q6676" s="111"/>
      <c r="R6676" s="111"/>
      <c r="S6676" s="97"/>
      <c r="T6676" s="102"/>
      <c r="U6676" s="102"/>
      <c r="V6676" s="102"/>
      <c r="W6676" s="94"/>
      <c r="X6676" s="98"/>
      <c r="Y6676" s="94"/>
      <c r="Z6676" s="94"/>
      <c r="AA6676" s="89"/>
      <c r="AB6676" s="89"/>
      <c r="AC6676" s="94"/>
      <c r="AD6676" s="94">
        <f>IF(AND(AC6676="",M6676=""),0,IF((AC6676=""),M6676,IF((M6676=""),AC6676,AC6676+M6676)))</f>
        <v>39100</v>
      </c>
      <c r="AE6676" s="94">
        <f t="shared" si="643"/>
        <v>39100</v>
      </c>
      <c r="AF6676" s="94">
        <v>0</v>
      </c>
      <c r="AG6676" s="94">
        <f t="shared" si="644"/>
        <v>39100</v>
      </c>
      <c r="AH6676" s="94">
        <v>0.3</v>
      </c>
    </row>
    <row r="6677" spans="1:34" s="99" customFormat="1" x14ac:dyDescent="0.55000000000000004">
      <c r="A6677" s="107"/>
      <c r="B6677" s="127"/>
      <c r="C6677" s="127"/>
      <c r="D6677" s="128"/>
      <c r="E6677" s="127"/>
      <c r="F6677" s="127"/>
      <c r="G6677" s="127"/>
      <c r="H6677" s="127"/>
      <c r="I6677" s="129"/>
      <c r="J6677" s="127"/>
      <c r="K6677" s="130"/>
      <c r="L6677" s="130" t="s">
        <v>63</v>
      </c>
      <c r="M6677" s="130">
        <f>SUM(M6669:M6676)</f>
        <v>1236062.5</v>
      </c>
      <c r="N6677" s="127"/>
      <c r="O6677" s="131"/>
      <c r="P6677" s="132"/>
      <c r="Q6677" s="131"/>
      <c r="R6677" s="131"/>
      <c r="S6677" s="133"/>
      <c r="T6677" s="127"/>
      <c r="U6677" s="127"/>
      <c r="V6677" s="127"/>
      <c r="W6677" s="130"/>
      <c r="X6677" s="129"/>
      <c r="Y6677" s="130"/>
      <c r="Z6677" s="130"/>
      <c r="AA6677" s="134"/>
      <c r="AB6677" s="134"/>
      <c r="AC6677" s="130"/>
      <c r="AD6677" s="130"/>
      <c r="AE6677" s="130">
        <f>SUM(AE6669:AE6676)</f>
        <v>9573502.9000000004</v>
      </c>
      <c r="AF6677" s="130"/>
      <c r="AG6677" s="130">
        <f>SUM(AG6669:AG6676)</f>
        <v>7940270.5000000009</v>
      </c>
      <c r="AH6677" s="130"/>
    </row>
    <row r="6678" spans="1:34" s="173" customFormat="1" x14ac:dyDescent="0.55000000000000004">
      <c r="A6678" s="122" t="s">
        <v>9131</v>
      </c>
      <c r="B6678" s="123">
        <v>2862</v>
      </c>
      <c r="C6678" s="123">
        <v>9262</v>
      </c>
      <c r="D6678" s="135" t="s">
        <v>9132</v>
      </c>
      <c r="E6678" s="123" t="s">
        <v>34</v>
      </c>
      <c r="F6678" s="123">
        <v>18439</v>
      </c>
      <c r="G6678" s="123">
        <v>1</v>
      </c>
      <c r="H6678" s="123">
        <v>2</v>
      </c>
      <c r="I6678" s="136">
        <v>93</v>
      </c>
      <c r="J6678" s="123" t="s">
        <v>38</v>
      </c>
      <c r="K6678" s="137">
        <f>((G6678*400)+(H6678*100))+I6678</f>
        <v>693</v>
      </c>
      <c r="L6678" s="137">
        <v>400</v>
      </c>
      <c r="M6678" s="137">
        <f>K6678*L6678</f>
        <v>277200</v>
      </c>
      <c r="N6678" s="123"/>
      <c r="O6678" s="108"/>
      <c r="P6678" s="138"/>
      <c r="Q6678" s="108"/>
      <c r="R6678" s="108"/>
      <c r="S6678" s="139"/>
      <c r="T6678" s="123"/>
      <c r="U6678" s="123"/>
      <c r="V6678" s="123"/>
      <c r="W6678" s="137"/>
      <c r="X6678" s="136"/>
      <c r="Y6678" s="137"/>
      <c r="Z6678" s="137"/>
      <c r="AA6678" s="119"/>
      <c r="AB6678" s="119"/>
      <c r="AC6678" s="137"/>
      <c r="AD6678" s="137">
        <f>IF(AND(AC6678="",M6678=""),0,IF((AC6678=""),M6678,IF((M6678=""),AC6678,AC6678+M6678)))</f>
        <v>277200</v>
      </c>
      <c r="AE6678" s="137">
        <f>IF( (X6678=""),AD6678*1,AD6678*(X6678/100) )</f>
        <v>277200</v>
      </c>
      <c r="AF6678" s="137">
        <v>50000000</v>
      </c>
      <c r="AG6678" s="137">
        <f>IF((AF6678-AE6678) &gt; 1,0,IF((AF6678-AE6678)&lt;0,AE6678-AF6678,AF6678-AE6678))</f>
        <v>0</v>
      </c>
      <c r="AH6678" s="137">
        <v>0.01</v>
      </c>
    </row>
    <row r="6679" spans="1:34" s="173" customFormat="1" x14ac:dyDescent="0.55000000000000004">
      <c r="A6679" s="122"/>
      <c r="B6679" s="123">
        <v>2863</v>
      </c>
      <c r="C6679" s="123">
        <v>7880</v>
      </c>
      <c r="D6679" s="135" t="s">
        <v>9133</v>
      </c>
      <c r="E6679" s="123" t="s">
        <v>34</v>
      </c>
      <c r="F6679" s="123">
        <v>19092</v>
      </c>
      <c r="G6679" s="123">
        <v>1</v>
      </c>
      <c r="H6679" s="123">
        <v>2</v>
      </c>
      <c r="I6679" s="136">
        <v>35</v>
      </c>
      <c r="J6679" s="123" t="s">
        <v>62</v>
      </c>
      <c r="K6679" s="137">
        <f>((G6679*400)+(H6679*100))+I6679</f>
        <v>635</v>
      </c>
      <c r="L6679" s="137">
        <v>2200</v>
      </c>
      <c r="M6679" s="137">
        <f>K6679*L6679</f>
        <v>1397000</v>
      </c>
      <c r="N6679" s="123">
        <v>1</v>
      </c>
      <c r="O6679" s="108" t="s">
        <v>8527</v>
      </c>
      <c r="P6679" s="138"/>
      <c r="Q6679" s="108" t="s">
        <v>8528</v>
      </c>
      <c r="R6679" s="108" t="s">
        <v>8529</v>
      </c>
      <c r="S6679" s="139" t="s">
        <v>9134</v>
      </c>
      <c r="T6679" s="123" t="s">
        <v>492</v>
      </c>
      <c r="U6679" s="123" t="s">
        <v>45</v>
      </c>
      <c r="V6679" s="123" t="s">
        <v>75</v>
      </c>
      <c r="W6679" s="137">
        <v>703.95</v>
      </c>
      <c r="X6679" s="136">
        <v>73.41</v>
      </c>
      <c r="Y6679" s="137">
        <v>3400</v>
      </c>
      <c r="Z6679" s="137">
        <f>W6679*Y6679</f>
        <v>2393430</v>
      </c>
      <c r="AA6679" s="119">
        <v>18</v>
      </c>
      <c r="AB6679" s="119">
        <v>26</v>
      </c>
      <c r="AC6679" s="137">
        <f>(Z6679*(100-AB6679))/100</f>
        <v>1771138.2</v>
      </c>
      <c r="AD6679" s="137">
        <f>IF(AND(AC6679="",M6679=""),0,IF((AC6679=""),M6679, IF( (M6679=""),AC6679,SUM(AC6679:AC6681)+M6679)))</f>
        <v>4205988.2</v>
      </c>
      <c r="AE6679" s="137">
        <f>IF( (X6679=""),AD6679*1,AD6679*(X6679/100) )</f>
        <v>3087615.93762</v>
      </c>
      <c r="AF6679" s="137">
        <v>0</v>
      </c>
      <c r="AG6679" s="137">
        <f>IF((AF6679-AE6679) &gt; 1,0,IF((AF6679-AE6679)&lt;0,AE6679-AF6679,AF6679-AE6679))</f>
        <v>3087615.93762</v>
      </c>
      <c r="AH6679" s="137">
        <v>0.3</v>
      </c>
    </row>
    <row r="6680" spans="1:34" s="173" customFormat="1" x14ac:dyDescent="0.55000000000000004">
      <c r="A6680" s="122"/>
      <c r="B6680" s="123"/>
      <c r="C6680" s="123"/>
      <c r="D6680" s="135"/>
      <c r="E6680" s="123"/>
      <c r="F6680" s="123"/>
      <c r="G6680" s="123"/>
      <c r="H6680" s="123"/>
      <c r="I6680" s="136"/>
      <c r="J6680" s="123"/>
      <c r="K6680" s="137"/>
      <c r="L6680" s="137"/>
      <c r="M6680" s="137"/>
      <c r="N6680" s="123">
        <v>2</v>
      </c>
      <c r="O6680" s="108" t="s">
        <v>8527</v>
      </c>
      <c r="P6680" s="138"/>
      <c r="Q6680" s="108" t="s">
        <v>8528</v>
      </c>
      <c r="R6680" s="108" t="s">
        <v>8529</v>
      </c>
      <c r="S6680" s="139" t="s">
        <v>9135</v>
      </c>
      <c r="T6680" s="123" t="s">
        <v>95</v>
      </c>
      <c r="U6680" s="123" t="s">
        <v>45</v>
      </c>
      <c r="V6680" s="123" t="s">
        <v>75</v>
      </c>
      <c r="W6680" s="137">
        <v>255</v>
      </c>
      <c r="X6680" s="136">
        <v>26.59</v>
      </c>
      <c r="Y6680" s="137">
        <v>5500</v>
      </c>
      <c r="Z6680" s="137">
        <f>W6680*Y6680</f>
        <v>1402500</v>
      </c>
      <c r="AA6680" s="119">
        <v>18</v>
      </c>
      <c r="AB6680" s="119">
        <v>26</v>
      </c>
      <c r="AC6680" s="137">
        <f>(Z6680*(100-AB6680))/100</f>
        <v>1037850</v>
      </c>
      <c r="AD6680" s="137">
        <f>IF(AND(AC6680="",M6679=""),0,IF((AC6680=""),M6679, IF( (M6679=""),AC6680,SUM(AC6679:AC6681)+M6679)))</f>
        <v>4205988.2</v>
      </c>
      <c r="AE6680" s="137">
        <f>IF( (X6680=""),AD6680*1,AD6680*(X6680/100) )</f>
        <v>1118372.2623800002</v>
      </c>
      <c r="AF6680" s="137">
        <v>0</v>
      </c>
      <c r="AG6680" s="137">
        <f>IF((AF6680-AE6680) &gt; 1,0,IF((AF6680-AE6680)&lt;0,AE6680-AF6680,AF6680-AE6680))</f>
        <v>1118372.2623800002</v>
      </c>
      <c r="AH6680" s="137">
        <v>0.3</v>
      </c>
    </row>
    <row r="6681" spans="1:34" s="173" customFormat="1" x14ac:dyDescent="0.55000000000000004">
      <c r="A6681" s="122"/>
      <c r="B6681" s="123"/>
      <c r="C6681" s="123"/>
      <c r="D6681" s="135"/>
      <c r="E6681" s="123"/>
      <c r="F6681" s="123"/>
      <c r="G6681" s="123"/>
      <c r="H6681" s="123"/>
      <c r="I6681" s="136"/>
      <c r="J6681" s="123"/>
      <c r="K6681" s="137"/>
      <c r="L6681" s="137" t="s">
        <v>63</v>
      </c>
      <c r="M6681" s="137">
        <f>SUM(M6678:M6680)</f>
        <v>1674200</v>
      </c>
      <c r="N6681" s="123"/>
      <c r="O6681" s="108"/>
      <c r="P6681" s="138"/>
      <c r="Q6681" s="108"/>
      <c r="R6681" s="108"/>
      <c r="S6681" s="139"/>
      <c r="T6681" s="123"/>
      <c r="U6681" s="123"/>
      <c r="V6681" s="123"/>
      <c r="W6681" s="137"/>
      <c r="X6681" s="136"/>
      <c r="Y6681" s="137"/>
      <c r="Z6681" s="137"/>
      <c r="AA6681" s="119"/>
      <c r="AB6681" s="119"/>
      <c r="AC6681" s="137"/>
      <c r="AD6681" s="137"/>
      <c r="AE6681" s="137">
        <f>SUM(AE6678:AE6680)</f>
        <v>4483188.2</v>
      </c>
      <c r="AF6681" s="137"/>
      <c r="AG6681" s="137">
        <f>SUM(AG6678:AG6680)</f>
        <v>4205988.2</v>
      </c>
      <c r="AH6681" s="137"/>
    </row>
    <row r="6682" spans="1:34" s="173" customFormat="1" x14ac:dyDescent="0.55000000000000004">
      <c r="A6682" s="122" t="s">
        <v>9138</v>
      </c>
      <c r="B6682" s="123">
        <v>2864</v>
      </c>
      <c r="C6682" s="123">
        <v>6963</v>
      </c>
      <c r="D6682" s="135" t="s">
        <v>9139</v>
      </c>
      <c r="E6682" s="123" t="s">
        <v>34</v>
      </c>
      <c r="F6682" s="123">
        <v>23664</v>
      </c>
      <c r="G6682" s="123">
        <v>0</v>
      </c>
      <c r="H6682" s="123">
        <v>2</v>
      </c>
      <c r="I6682" s="136">
        <v>84</v>
      </c>
      <c r="J6682" s="123" t="s">
        <v>35</v>
      </c>
      <c r="K6682" s="137">
        <f>((G6682*400)+(H6682*100))+I6682</f>
        <v>284</v>
      </c>
      <c r="L6682" s="137">
        <v>625</v>
      </c>
      <c r="M6682" s="137">
        <f>K6682*L6682</f>
        <v>177500</v>
      </c>
      <c r="N6682" s="123">
        <v>1</v>
      </c>
      <c r="O6682" s="108" t="s">
        <v>9136</v>
      </c>
      <c r="P6682" s="138"/>
      <c r="Q6682" s="108" t="s">
        <v>9137</v>
      </c>
      <c r="R6682" s="108" t="s">
        <v>9140</v>
      </c>
      <c r="S6682" s="139" t="s">
        <v>9141</v>
      </c>
      <c r="T6682" s="123" t="s">
        <v>51</v>
      </c>
      <c r="U6682" s="123" t="s">
        <v>45</v>
      </c>
      <c r="V6682" s="123" t="s">
        <v>52</v>
      </c>
      <c r="W6682" s="137">
        <v>121.25</v>
      </c>
      <c r="X6682" s="136">
        <v>100</v>
      </c>
      <c r="Y6682" s="137">
        <v>6750</v>
      </c>
      <c r="Z6682" s="137">
        <f>W6682*Y6682</f>
        <v>818437.5</v>
      </c>
      <c r="AA6682" s="119">
        <v>7</v>
      </c>
      <c r="AB6682" s="119">
        <v>7</v>
      </c>
      <c r="AC6682" s="137">
        <f>(Z6682*(100-AB6682))/100</f>
        <v>761146.875</v>
      </c>
      <c r="AD6682" s="137">
        <f>IF(AND(AC6682="",M6682=""),0,IF((AC6682=""),M6682, IF( (M6682=""),AC6682,SUM(AC6682:AC6683)+M6682)))</f>
        <v>938646.875</v>
      </c>
      <c r="AE6682" s="137">
        <f>IF( (X6682=""),AD6682*1,AD6682*(X6682/100) )</f>
        <v>938646.875</v>
      </c>
      <c r="AF6682" s="137">
        <v>50000000</v>
      </c>
      <c r="AG6682" s="137">
        <f>IF((AF6682-AE6682) &gt; 1,0,IF((AF6682-AE6682)&lt;0,AE6682-AF6682,AF6682-AE6682))</f>
        <v>0</v>
      </c>
      <c r="AH6682" s="137">
        <v>0.02</v>
      </c>
    </row>
    <row r="6683" spans="1:34" s="173" customFormat="1" x14ac:dyDescent="0.55000000000000004">
      <c r="A6683" s="122"/>
      <c r="B6683" s="123"/>
      <c r="C6683" s="123"/>
      <c r="D6683" s="135"/>
      <c r="E6683" s="123"/>
      <c r="F6683" s="123"/>
      <c r="G6683" s="123"/>
      <c r="H6683" s="123"/>
      <c r="I6683" s="136"/>
      <c r="J6683" s="123"/>
      <c r="K6683" s="137"/>
      <c r="L6683" s="137" t="s">
        <v>63</v>
      </c>
      <c r="M6683" s="137">
        <f>SUM(M6682:M6682)</f>
        <v>177500</v>
      </c>
      <c r="N6683" s="123"/>
      <c r="O6683" s="108"/>
      <c r="P6683" s="138"/>
      <c r="Q6683" s="108"/>
      <c r="R6683" s="108"/>
      <c r="S6683" s="139"/>
      <c r="T6683" s="123"/>
      <c r="U6683" s="123"/>
      <c r="V6683" s="123"/>
      <c r="W6683" s="137"/>
      <c r="X6683" s="136"/>
      <c r="Y6683" s="137"/>
      <c r="Z6683" s="137"/>
      <c r="AA6683" s="119"/>
      <c r="AB6683" s="119"/>
      <c r="AC6683" s="137"/>
      <c r="AD6683" s="137"/>
      <c r="AE6683" s="137">
        <f>SUM(AE6682:AE6682)</f>
        <v>938646.875</v>
      </c>
      <c r="AF6683" s="137"/>
      <c r="AG6683" s="137">
        <f>SUM(AG6682:AG6682)</f>
        <v>0</v>
      </c>
      <c r="AH6683" s="137"/>
    </row>
    <row r="6684" spans="1:34" s="173" customFormat="1" x14ac:dyDescent="0.55000000000000004">
      <c r="A6684" s="122" t="s">
        <v>9142</v>
      </c>
      <c r="B6684" s="123">
        <v>2865</v>
      </c>
      <c r="C6684" s="123">
        <v>8072</v>
      </c>
      <c r="D6684" s="135" t="s">
        <v>9143</v>
      </c>
      <c r="E6684" s="123" t="s">
        <v>34</v>
      </c>
      <c r="F6684" s="123">
        <v>5305</v>
      </c>
      <c r="G6684" s="123">
        <v>4</v>
      </c>
      <c r="H6684" s="123">
        <v>3</v>
      </c>
      <c r="I6684" s="136">
        <v>30</v>
      </c>
      <c r="J6684" s="123" t="s">
        <v>38</v>
      </c>
      <c r="K6684" s="137">
        <f>((G6684*400)+(H6684*100))+I6684</f>
        <v>1930</v>
      </c>
      <c r="L6684" s="137">
        <v>300</v>
      </c>
      <c r="M6684" s="137">
        <f>K6684*L6684</f>
        <v>579000</v>
      </c>
      <c r="N6684" s="123"/>
      <c r="O6684" s="108"/>
      <c r="P6684" s="138"/>
      <c r="Q6684" s="108"/>
      <c r="R6684" s="108"/>
      <c r="S6684" s="139"/>
      <c r="T6684" s="123"/>
      <c r="U6684" s="123"/>
      <c r="V6684" s="123"/>
      <c r="W6684" s="137"/>
      <c r="X6684" s="136"/>
      <c r="Y6684" s="137"/>
      <c r="Z6684" s="137"/>
      <c r="AA6684" s="119"/>
      <c r="AB6684" s="119"/>
      <c r="AC6684" s="137"/>
      <c r="AD6684" s="137">
        <f>IF(AND(AC6684="",M6684=""),0,IF((AC6684=""),M6684,IF((M6684=""),AC6684,AC6684+M6684)))</f>
        <v>579000</v>
      </c>
      <c r="AE6684" s="137">
        <f>IF( (X6684=""),AD6684*1,AD6684*(X6684/100) )</f>
        <v>579000</v>
      </c>
      <c r="AF6684" s="137">
        <v>50000000</v>
      </c>
      <c r="AG6684" s="137">
        <f>IF((AF6684-AE6684) &gt; 1,0,IF((AF6684-AE6684)&lt;0,AE6684-AF6684,AF6684-AE6684))</f>
        <v>0</v>
      </c>
      <c r="AH6684" s="137">
        <v>0.01</v>
      </c>
    </row>
    <row r="6685" spans="1:34" s="173" customFormat="1" x14ac:dyDescent="0.55000000000000004">
      <c r="A6685" s="122"/>
      <c r="B6685" s="123"/>
      <c r="C6685" s="123"/>
      <c r="D6685" s="135"/>
      <c r="E6685" s="123"/>
      <c r="F6685" s="123"/>
      <c r="G6685" s="123"/>
      <c r="H6685" s="123"/>
      <c r="I6685" s="136"/>
      <c r="J6685" s="123"/>
      <c r="K6685" s="137"/>
      <c r="L6685" s="137" t="s">
        <v>63</v>
      </c>
      <c r="M6685" s="137">
        <f>SUM(M6684:M6684)</f>
        <v>579000</v>
      </c>
      <c r="N6685" s="123"/>
      <c r="O6685" s="108"/>
      <c r="P6685" s="138"/>
      <c r="Q6685" s="108"/>
      <c r="R6685" s="108"/>
      <c r="S6685" s="139"/>
      <c r="T6685" s="123"/>
      <c r="U6685" s="123"/>
      <c r="V6685" s="123"/>
      <c r="W6685" s="137"/>
      <c r="X6685" s="136"/>
      <c r="Y6685" s="137"/>
      <c r="Z6685" s="137"/>
      <c r="AA6685" s="119"/>
      <c r="AB6685" s="119"/>
      <c r="AC6685" s="137"/>
      <c r="AD6685" s="137"/>
      <c r="AE6685" s="137">
        <f>SUM(AE6684:AE6684)</f>
        <v>579000</v>
      </c>
      <c r="AF6685" s="137"/>
      <c r="AG6685" s="137">
        <f>SUM(AG6684:AG6684)</f>
        <v>0</v>
      </c>
      <c r="AH6685" s="137"/>
    </row>
    <row r="6686" spans="1:34" s="99" customFormat="1" x14ac:dyDescent="0.55000000000000004">
      <c r="A6686" s="107" t="s">
        <v>9146</v>
      </c>
      <c r="B6686" s="102">
        <v>2866</v>
      </c>
      <c r="C6686" s="102">
        <v>7482</v>
      </c>
      <c r="D6686" s="90" t="s">
        <v>9147</v>
      </c>
      <c r="E6686" s="102" t="s">
        <v>34</v>
      </c>
      <c r="F6686" s="102">
        <v>12540</v>
      </c>
      <c r="G6686" s="102">
        <v>12</v>
      </c>
      <c r="H6686" s="102">
        <v>2</v>
      </c>
      <c r="I6686" s="98">
        <v>81</v>
      </c>
      <c r="J6686" s="102" t="s">
        <v>35</v>
      </c>
      <c r="K6686" s="94">
        <f>((G6686*400)+(H6686*100))+I6686</f>
        <v>5081</v>
      </c>
      <c r="L6686" s="94">
        <v>425</v>
      </c>
      <c r="M6686" s="94">
        <f>K6686*L6686</f>
        <v>2159425</v>
      </c>
      <c r="N6686" s="102">
        <v>1</v>
      </c>
      <c r="O6686" s="111" t="s">
        <v>9144</v>
      </c>
      <c r="P6686" s="96">
        <v>3570700962000</v>
      </c>
      <c r="Q6686" s="111" t="s">
        <v>9145</v>
      </c>
      <c r="R6686" s="111" t="s">
        <v>9148</v>
      </c>
      <c r="S6686" s="97" t="s">
        <v>9149</v>
      </c>
      <c r="T6686" s="102" t="s">
        <v>51</v>
      </c>
      <c r="U6686" s="102" t="s">
        <v>45</v>
      </c>
      <c r="V6686" s="102" t="s">
        <v>75</v>
      </c>
      <c r="W6686" s="94">
        <v>133</v>
      </c>
      <c r="X6686" s="98">
        <v>4.84</v>
      </c>
      <c r="Y6686" s="94">
        <v>6750</v>
      </c>
      <c r="Z6686" s="94">
        <f t="shared" ref="Z6686:Z6705" si="645">W6686*Y6686</f>
        <v>897750</v>
      </c>
      <c r="AA6686" s="89">
        <v>12</v>
      </c>
      <c r="AB6686" s="89">
        <v>14</v>
      </c>
      <c r="AC6686" s="94">
        <f t="shared" ref="AC6686:AC6705" si="646">(Z6686*(100-AB6686))/100</f>
        <v>772065</v>
      </c>
      <c r="AD6686" s="94">
        <f>IF(AND(AC6686="",M6686=""),0,IF((AC6686=""),M6686, IF( (M6686=""),AC6686,SUM(AC6686:AC6706)+M6686)))</f>
        <v>19366182.800000001</v>
      </c>
      <c r="AE6686" s="94">
        <f t="shared" ref="AE6686:AE6705" si="647">IF( (X6686=""),AD6686*1,AD6686*(X6686/100) )</f>
        <v>937323.24751999998</v>
      </c>
      <c r="AF6686" s="94">
        <v>0</v>
      </c>
      <c r="AG6686" s="94">
        <f t="shared" ref="AG6686:AG6705" si="648">IF((AF6686-AE6686) &gt; 1,0,IF((AF6686-AE6686)&lt;0,AE6686-AF6686,AF6686-AE6686))</f>
        <v>937323.24751999998</v>
      </c>
      <c r="AH6686" s="94">
        <v>0.3</v>
      </c>
    </row>
    <row r="6687" spans="1:34" s="99" customFormat="1" x14ac:dyDescent="0.55000000000000004">
      <c r="A6687" s="107"/>
      <c r="B6687" s="102"/>
      <c r="C6687" s="102"/>
      <c r="D6687" s="90"/>
      <c r="E6687" s="102"/>
      <c r="F6687" s="102"/>
      <c r="G6687" s="102"/>
      <c r="H6687" s="102"/>
      <c r="I6687" s="98"/>
      <c r="J6687" s="102"/>
      <c r="K6687" s="94"/>
      <c r="L6687" s="94"/>
      <c r="M6687" s="94"/>
      <c r="N6687" s="102">
        <v>2</v>
      </c>
      <c r="O6687" s="111" t="s">
        <v>9144</v>
      </c>
      <c r="P6687" s="96">
        <v>3570700962000</v>
      </c>
      <c r="Q6687" s="111" t="s">
        <v>9145</v>
      </c>
      <c r="R6687" s="111" t="s">
        <v>9148</v>
      </c>
      <c r="S6687" s="97" t="s">
        <v>9150</v>
      </c>
      <c r="T6687" s="102" t="s">
        <v>73</v>
      </c>
      <c r="U6687" s="102" t="s">
        <v>45</v>
      </c>
      <c r="V6687" s="102" t="s">
        <v>46</v>
      </c>
      <c r="W6687" s="94">
        <v>1170</v>
      </c>
      <c r="X6687" s="98">
        <v>42.55</v>
      </c>
      <c r="Y6687" s="94">
        <v>6600</v>
      </c>
      <c r="Z6687" s="94">
        <f t="shared" si="645"/>
        <v>7722000</v>
      </c>
      <c r="AA6687" s="89">
        <v>12</v>
      </c>
      <c r="AB6687" s="89">
        <v>14</v>
      </c>
      <c r="AC6687" s="94">
        <f t="shared" si="646"/>
        <v>6640920</v>
      </c>
      <c r="AD6687" s="94">
        <f>IF(AND(AC6687="",M6686=""),0,IF((AC6687=""),M6686, IF( (M6686=""),AC6687,SUM(AC6686:AC6706)+M6686)))</f>
        <v>19366182.800000001</v>
      </c>
      <c r="AE6687" s="94">
        <f t="shared" si="647"/>
        <v>8240310.7813999997</v>
      </c>
      <c r="AF6687" s="94">
        <v>0</v>
      </c>
      <c r="AG6687" s="94">
        <f t="shared" si="648"/>
        <v>8240310.7813999997</v>
      </c>
      <c r="AH6687" s="94">
        <v>0.3</v>
      </c>
    </row>
    <row r="6688" spans="1:34" s="99" customFormat="1" x14ac:dyDescent="0.55000000000000004">
      <c r="A6688" s="107"/>
      <c r="B6688" s="102"/>
      <c r="C6688" s="102"/>
      <c r="D6688" s="90"/>
      <c r="E6688" s="102"/>
      <c r="F6688" s="102"/>
      <c r="G6688" s="102"/>
      <c r="H6688" s="102"/>
      <c r="I6688" s="98"/>
      <c r="J6688" s="102"/>
      <c r="K6688" s="94"/>
      <c r="L6688" s="94"/>
      <c r="M6688" s="94"/>
      <c r="N6688" s="102">
        <v>3</v>
      </c>
      <c r="O6688" s="111" t="s">
        <v>9144</v>
      </c>
      <c r="P6688" s="96">
        <v>3570700962000</v>
      </c>
      <c r="Q6688" s="111" t="s">
        <v>9145</v>
      </c>
      <c r="R6688" s="111" t="s">
        <v>9148</v>
      </c>
      <c r="S6688" s="97" t="s">
        <v>9151</v>
      </c>
      <c r="T6688" s="102" t="s">
        <v>51</v>
      </c>
      <c r="U6688" s="102" t="s">
        <v>45</v>
      </c>
      <c r="V6688" s="102" t="s">
        <v>75</v>
      </c>
      <c r="W6688" s="94">
        <v>392</v>
      </c>
      <c r="X6688" s="98">
        <v>14.26</v>
      </c>
      <c r="Y6688" s="94">
        <v>6750</v>
      </c>
      <c r="Z6688" s="94">
        <f t="shared" si="645"/>
        <v>2646000</v>
      </c>
      <c r="AA6688" s="89">
        <v>12</v>
      </c>
      <c r="AB6688" s="89">
        <v>14</v>
      </c>
      <c r="AC6688" s="94">
        <f t="shared" si="646"/>
        <v>2275560</v>
      </c>
      <c r="AD6688" s="94">
        <f>IF(AND(AC6688="",M6686=""),0,IF((AC6688=""),M6686, IF( (M6686=""),AC6688,SUM(AC6686:AC6706)+M6686)))</f>
        <v>19366182.800000001</v>
      </c>
      <c r="AE6688" s="94">
        <f t="shared" si="647"/>
        <v>2761617.6672800002</v>
      </c>
      <c r="AF6688" s="94">
        <v>0</v>
      </c>
      <c r="AG6688" s="94">
        <f t="shared" si="648"/>
        <v>2761617.6672800002</v>
      </c>
      <c r="AH6688" s="94">
        <v>0.3</v>
      </c>
    </row>
    <row r="6689" spans="1:34" s="99" customFormat="1" x14ac:dyDescent="0.55000000000000004">
      <c r="A6689" s="107"/>
      <c r="B6689" s="102"/>
      <c r="C6689" s="102"/>
      <c r="D6689" s="90"/>
      <c r="E6689" s="102"/>
      <c r="F6689" s="102"/>
      <c r="G6689" s="102"/>
      <c r="H6689" s="102"/>
      <c r="I6689" s="98"/>
      <c r="J6689" s="102"/>
      <c r="K6689" s="94"/>
      <c r="L6689" s="94"/>
      <c r="M6689" s="94"/>
      <c r="N6689" s="102">
        <v>4</v>
      </c>
      <c r="O6689" s="111" t="s">
        <v>9144</v>
      </c>
      <c r="P6689" s="96">
        <v>3570700962000</v>
      </c>
      <c r="Q6689" s="111" t="s">
        <v>9145</v>
      </c>
      <c r="R6689" s="111" t="s">
        <v>9148</v>
      </c>
      <c r="S6689" s="97" t="s">
        <v>9152</v>
      </c>
      <c r="T6689" s="102" t="s">
        <v>51</v>
      </c>
      <c r="U6689" s="102" t="s">
        <v>45</v>
      </c>
      <c r="V6689" s="102" t="s">
        <v>46</v>
      </c>
      <c r="W6689" s="94">
        <v>84</v>
      </c>
      <c r="X6689" s="98">
        <v>3.05</v>
      </c>
      <c r="Y6689" s="94">
        <v>6750</v>
      </c>
      <c r="Z6689" s="94">
        <f t="shared" si="645"/>
        <v>567000</v>
      </c>
      <c r="AA6689" s="89">
        <v>12</v>
      </c>
      <c r="AB6689" s="89">
        <v>14</v>
      </c>
      <c r="AC6689" s="94">
        <f t="shared" si="646"/>
        <v>487620</v>
      </c>
      <c r="AD6689" s="94">
        <f>IF(AND(AC6689="",M6686=""),0,IF((AC6689=""),M6686, IF( (M6686=""),AC6689,SUM(AC6686:AC6706)+M6686)))</f>
        <v>19366182.800000001</v>
      </c>
      <c r="AE6689" s="94">
        <f t="shared" si="647"/>
        <v>590668.57539999997</v>
      </c>
      <c r="AF6689" s="94">
        <v>0</v>
      </c>
      <c r="AG6689" s="94">
        <f t="shared" si="648"/>
        <v>590668.57539999997</v>
      </c>
      <c r="AH6689" s="94">
        <v>0.3</v>
      </c>
    </row>
    <row r="6690" spans="1:34" s="99" customFormat="1" x14ac:dyDescent="0.55000000000000004">
      <c r="A6690" s="107"/>
      <c r="B6690" s="102"/>
      <c r="C6690" s="102"/>
      <c r="D6690" s="90"/>
      <c r="E6690" s="102"/>
      <c r="F6690" s="102"/>
      <c r="G6690" s="102"/>
      <c r="H6690" s="102"/>
      <c r="I6690" s="98"/>
      <c r="J6690" s="102"/>
      <c r="K6690" s="94"/>
      <c r="L6690" s="94"/>
      <c r="M6690" s="94"/>
      <c r="N6690" s="102">
        <v>5</v>
      </c>
      <c r="O6690" s="111" t="s">
        <v>9144</v>
      </c>
      <c r="P6690" s="96">
        <v>3570700962000</v>
      </c>
      <c r="Q6690" s="111" t="s">
        <v>9145</v>
      </c>
      <c r="R6690" s="111" t="s">
        <v>9148</v>
      </c>
      <c r="S6690" s="97" t="s">
        <v>9153</v>
      </c>
      <c r="T6690" s="102" t="s">
        <v>55</v>
      </c>
      <c r="U6690" s="102" t="s">
        <v>45</v>
      </c>
      <c r="V6690" s="102" t="s">
        <v>75</v>
      </c>
      <c r="W6690" s="94">
        <v>40</v>
      </c>
      <c r="X6690" s="98">
        <v>1.45</v>
      </c>
      <c r="Y6690" s="94">
        <v>0</v>
      </c>
      <c r="Z6690" s="94">
        <f t="shared" si="645"/>
        <v>0</v>
      </c>
      <c r="AA6690" s="89">
        <v>12</v>
      </c>
      <c r="AB6690" s="89">
        <v>14</v>
      </c>
      <c r="AC6690" s="94">
        <f t="shared" si="646"/>
        <v>0</v>
      </c>
      <c r="AD6690" s="94">
        <v>2159425</v>
      </c>
      <c r="AE6690" s="94">
        <f t="shared" si="647"/>
        <v>31311.662499999999</v>
      </c>
      <c r="AF6690" s="94">
        <v>0</v>
      </c>
      <c r="AG6690" s="94">
        <f t="shared" si="648"/>
        <v>31311.662499999999</v>
      </c>
      <c r="AH6690" s="94">
        <v>0.3</v>
      </c>
    </row>
    <row r="6691" spans="1:34" s="99" customFormat="1" x14ac:dyDescent="0.55000000000000004">
      <c r="A6691" s="107"/>
      <c r="B6691" s="102"/>
      <c r="C6691" s="102"/>
      <c r="D6691" s="90"/>
      <c r="E6691" s="102"/>
      <c r="F6691" s="102"/>
      <c r="G6691" s="102"/>
      <c r="H6691" s="102"/>
      <c r="I6691" s="98"/>
      <c r="J6691" s="102"/>
      <c r="K6691" s="94"/>
      <c r="L6691" s="94"/>
      <c r="M6691" s="94"/>
      <c r="N6691" s="102">
        <v>6</v>
      </c>
      <c r="O6691" s="111" t="s">
        <v>9144</v>
      </c>
      <c r="P6691" s="96">
        <v>3570700962000</v>
      </c>
      <c r="Q6691" s="111" t="s">
        <v>9145</v>
      </c>
      <c r="R6691" s="111" t="s">
        <v>9148</v>
      </c>
      <c r="S6691" s="97" t="s">
        <v>9154</v>
      </c>
      <c r="T6691" s="102" t="s">
        <v>51</v>
      </c>
      <c r="U6691" s="102" t="s">
        <v>45</v>
      </c>
      <c r="V6691" s="102" t="s">
        <v>75</v>
      </c>
      <c r="W6691" s="94">
        <v>392</v>
      </c>
      <c r="X6691" s="98">
        <v>14.26</v>
      </c>
      <c r="Y6691" s="94">
        <v>6750</v>
      </c>
      <c r="Z6691" s="94">
        <f t="shared" si="645"/>
        <v>2646000</v>
      </c>
      <c r="AA6691" s="89">
        <v>12</v>
      </c>
      <c r="AB6691" s="89">
        <v>14</v>
      </c>
      <c r="AC6691" s="94">
        <f t="shared" si="646"/>
        <v>2275560</v>
      </c>
      <c r="AD6691" s="94">
        <f>IF(AND(AC6691="",M6686=""),0,IF((AC6691=""),M6686, IF( (M6686=""),AC6691,SUM(AC6686:AC6706)+M6686)))</f>
        <v>19366182.800000001</v>
      </c>
      <c r="AE6691" s="94">
        <f t="shared" si="647"/>
        <v>2761617.6672800002</v>
      </c>
      <c r="AF6691" s="94">
        <v>0</v>
      </c>
      <c r="AG6691" s="94">
        <f t="shared" si="648"/>
        <v>2761617.6672800002</v>
      </c>
      <c r="AH6691" s="94">
        <v>0.3</v>
      </c>
    </row>
    <row r="6692" spans="1:34" s="99" customFormat="1" x14ac:dyDescent="0.55000000000000004">
      <c r="A6692" s="107"/>
      <c r="B6692" s="102"/>
      <c r="C6692" s="102"/>
      <c r="D6692" s="90"/>
      <c r="E6692" s="102"/>
      <c r="F6692" s="102"/>
      <c r="G6692" s="102"/>
      <c r="H6692" s="102"/>
      <c r="I6692" s="98"/>
      <c r="J6692" s="102"/>
      <c r="K6692" s="94"/>
      <c r="L6692" s="94"/>
      <c r="M6692" s="94"/>
      <c r="N6692" s="102">
        <v>7</v>
      </c>
      <c r="O6692" s="111" t="s">
        <v>9144</v>
      </c>
      <c r="P6692" s="96">
        <v>3570700962000</v>
      </c>
      <c r="Q6692" s="111" t="s">
        <v>9145</v>
      </c>
      <c r="R6692" s="111" t="s">
        <v>9148</v>
      </c>
      <c r="S6692" s="97" t="s">
        <v>9155</v>
      </c>
      <c r="T6692" s="102" t="s">
        <v>343</v>
      </c>
      <c r="U6692" s="102" t="s">
        <v>74</v>
      </c>
      <c r="V6692" s="102" t="s">
        <v>75</v>
      </c>
      <c r="W6692" s="94">
        <v>110</v>
      </c>
      <c r="X6692" s="98">
        <v>4</v>
      </c>
      <c r="Y6692" s="94">
        <v>5600</v>
      </c>
      <c r="Z6692" s="94">
        <f t="shared" si="645"/>
        <v>616000</v>
      </c>
      <c r="AA6692" s="89">
        <v>12</v>
      </c>
      <c r="AB6692" s="89">
        <v>14</v>
      </c>
      <c r="AC6692" s="94">
        <f t="shared" si="646"/>
        <v>529760</v>
      </c>
      <c r="AD6692" s="94">
        <f>IF(AND(AC6692="",M6686=""),0,IF((AC6692=""),M6686, IF( (M6686=""),AC6692,SUM(AC6686:AC6706)+M6686)))</f>
        <v>19366182.800000001</v>
      </c>
      <c r="AE6692" s="94">
        <f t="shared" si="647"/>
        <v>774647.31200000003</v>
      </c>
      <c r="AF6692" s="94">
        <v>0</v>
      </c>
      <c r="AG6692" s="94">
        <f t="shared" si="648"/>
        <v>774647.31200000003</v>
      </c>
      <c r="AH6692" s="94">
        <v>0.3</v>
      </c>
    </row>
    <row r="6693" spans="1:34" s="99" customFormat="1" x14ac:dyDescent="0.55000000000000004">
      <c r="A6693" s="107"/>
      <c r="B6693" s="102"/>
      <c r="C6693" s="102"/>
      <c r="D6693" s="90"/>
      <c r="E6693" s="102"/>
      <c r="F6693" s="102"/>
      <c r="G6693" s="102"/>
      <c r="H6693" s="102"/>
      <c r="I6693" s="98"/>
      <c r="J6693" s="102"/>
      <c r="K6693" s="94"/>
      <c r="L6693" s="94"/>
      <c r="M6693" s="94"/>
      <c r="N6693" s="102">
        <v>8</v>
      </c>
      <c r="O6693" s="111" t="s">
        <v>9144</v>
      </c>
      <c r="P6693" s="96">
        <v>3570700962000</v>
      </c>
      <c r="Q6693" s="111" t="s">
        <v>9145</v>
      </c>
      <c r="R6693" s="111" t="s">
        <v>9148</v>
      </c>
      <c r="S6693" s="97" t="s">
        <v>9156</v>
      </c>
      <c r="T6693" s="102" t="s">
        <v>55</v>
      </c>
      <c r="U6693" s="102" t="s">
        <v>45</v>
      </c>
      <c r="V6693" s="102" t="s">
        <v>75</v>
      </c>
      <c r="W6693" s="94">
        <v>40</v>
      </c>
      <c r="X6693" s="98">
        <v>1.45</v>
      </c>
      <c r="Y6693" s="94">
        <v>0</v>
      </c>
      <c r="Z6693" s="94">
        <f t="shared" si="645"/>
        <v>0</v>
      </c>
      <c r="AA6693" s="89">
        <v>12</v>
      </c>
      <c r="AB6693" s="89">
        <v>14</v>
      </c>
      <c r="AC6693" s="94">
        <v>2159425</v>
      </c>
      <c r="AD6693" s="94">
        <f>IF(AND(AC6693="",M6686=""),0,IF((AC6693=""),M6686, IF( (M6686=""),AC6693,SUM(AC6686:AC6706)+M6686)))</f>
        <v>19366182.800000001</v>
      </c>
      <c r="AE6693" s="94">
        <f t="shared" si="647"/>
        <v>280809.65059999999</v>
      </c>
      <c r="AF6693" s="94">
        <v>0</v>
      </c>
      <c r="AG6693" s="94">
        <f t="shared" si="648"/>
        <v>280809.65059999999</v>
      </c>
      <c r="AH6693" s="94">
        <v>0.3</v>
      </c>
    </row>
    <row r="6694" spans="1:34" s="99" customFormat="1" x14ac:dyDescent="0.55000000000000004">
      <c r="A6694" s="107"/>
      <c r="B6694" s="102"/>
      <c r="C6694" s="102"/>
      <c r="D6694" s="90"/>
      <c r="E6694" s="102"/>
      <c r="F6694" s="102"/>
      <c r="G6694" s="102"/>
      <c r="H6694" s="102"/>
      <c r="I6694" s="98"/>
      <c r="J6694" s="102"/>
      <c r="K6694" s="94"/>
      <c r="L6694" s="94"/>
      <c r="M6694" s="94"/>
      <c r="N6694" s="102">
        <v>9</v>
      </c>
      <c r="O6694" s="111" t="s">
        <v>9144</v>
      </c>
      <c r="P6694" s="96">
        <v>3570700962000</v>
      </c>
      <c r="Q6694" s="111" t="s">
        <v>9145</v>
      </c>
      <c r="R6694" s="111" t="s">
        <v>9148</v>
      </c>
      <c r="S6694" s="97" t="s">
        <v>9157</v>
      </c>
      <c r="T6694" s="102" t="s">
        <v>51</v>
      </c>
      <c r="U6694" s="102" t="s">
        <v>45</v>
      </c>
      <c r="V6694" s="102" t="s">
        <v>75</v>
      </c>
      <c r="W6694" s="94">
        <v>35</v>
      </c>
      <c r="X6694" s="98">
        <v>1.27</v>
      </c>
      <c r="Y6694" s="94">
        <v>6750</v>
      </c>
      <c r="Z6694" s="94">
        <f t="shared" si="645"/>
        <v>236250</v>
      </c>
      <c r="AA6694" s="89">
        <v>12</v>
      </c>
      <c r="AB6694" s="89">
        <v>14</v>
      </c>
      <c r="AC6694" s="94">
        <f t="shared" si="646"/>
        <v>203175</v>
      </c>
      <c r="AD6694" s="94">
        <f>IF(AND(AC6694="",M6686=""),0,IF((AC6694=""),M6686, IF( (M6686=""),AC6694,SUM(AC6686:AC6706)+M6686)))</f>
        <v>19366182.800000001</v>
      </c>
      <c r="AE6694" s="94">
        <f t="shared" si="647"/>
        <v>245950.52155999999</v>
      </c>
      <c r="AF6694" s="94">
        <v>0</v>
      </c>
      <c r="AG6694" s="94">
        <f t="shared" si="648"/>
        <v>245950.52155999999</v>
      </c>
      <c r="AH6694" s="94">
        <v>0.3</v>
      </c>
    </row>
    <row r="6695" spans="1:34" s="99" customFormat="1" x14ac:dyDescent="0.55000000000000004">
      <c r="A6695" s="107"/>
      <c r="B6695" s="102"/>
      <c r="C6695" s="102"/>
      <c r="D6695" s="90"/>
      <c r="E6695" s="102"/>
      <c r="F6695" s="102"/>
      <c r="G6695" s="102"/>
      <c r="H6695" s="102"/>
      <c r="I6695" s="98"/>
      <c r="J6695" s="102"/>
      <c r="K6695" s="94"/>
      <c r="L6695" s="94"/>
      <c r="M6695" s="94"/>
      <c r="N6695" s="102">
        <v>10</v>
      </c>
      <c r="O6695" s="111" t="s">
        <v>9144</v>
      </c>
      <c r="P6695" s="96">
        <v>3570700962000</v>
      </c>
      <c r="Q6695" s="111" t="s">
        <v>9145</v>
      </c>
      <c r="R6695" s="111" t="s">
        <v>9148</v>
      </c>
      <c r="S6695" s="97" t="s">
        <v>9158</v>
      </c>
      <c r="T6695" s="102" t="s">
        <v>51</v>
      </c>
      <c r="U6695" s="102" t="s">
        <v>45</v>
      </c>
      <c r="V6695" s="102" t="s">
        <v>75</v>
      </c>
      <c r="W6695" s="94">
        <v>35</v>
      </c>
      <c r="X6695" s="98">
        <v>1.27</v>
      </c>
      <c r="Y6695" s="94">
        <v>6750</v>
      </c>
      <c r="Z6695" s="94">
        <f t="shared" si="645"/>
        <v>236250</v>
      </c>
      <c r="AA6695" s="89">
        <v>12</v>
      </c>
      <c r="AB6695" s="89">
        <v>14</v>
      </c>
      <c r="AC6695" s="94">
        <f t="shared" si="646"/>
        <v>203175</v>
      </c>
      <c r="AD6695" s="94">
        <f>IF(AND(AC6695="",M6686=""),0,IF((AC6695=""),M6686, IF( (M6686=""),AC6695,SUM(AC6686:AC6706)+M6686)))</f>
        <v>19366182.800000001</v>
      </c>
      <c r="AE6695" s="94">
        <f t="shared" si="647"/>
        <v>245950.52155999999</v>
      </c>
      <c r="AF6695" s="94">
        <v>0</v>
      </c>
      <c r="AG6695" s="94">
        <f t="shared" si="648"/>
        <v>245950.52155999999</v>
      </c>
      <c r="AH6695" s="94">
        <v>0.3</v>
      </c>
    </row>
    <row r="6696" spans="1:34" s="99" customFormat="1" x14ac:dyDescent="0.55000000000000004">
      <c r="A6696" s="107"/>
      <c r="B6696" s="102"/>
      <c r="C6696" s="102"/>
      <c r="D6696" s="90"/>
      <c r="E6696" s="102"/>
      <c r="F6696" s="102"/>
      <c r="G6696" s="102"/>
      <c r="H6696" s="102"/>
      <c r="I6696" s="98"/>
      <c r="J6696" s="102"/>
      <c r="K6696" s="94"/>
      <c r="L6696" s="94"/>
      <c r="M6696" s="94"/>
      <c r="N6696" s="102">
        <v>11</v>
      </c>
      <c r="O6696" s="111" t="s">
        <v>9144</v>
      </c>
      <c r="P6696" s="96">
        <v>3570700962000</v>
      </c>
      <c r="Q6696" s="111" t="s">
        <v>9145</v>
      </c>
      <c r="R6696" s="111" t="s">
        <v>9148</v>
      </c>
      <c r="S6696" s="97" t="s">
        <v>9159</v>
      </c>
      <c r="T6696" s="102" t="s">
        <v>439</v>
      </c>
      <c r="U6696" s="102" t="s">
        <v>45</v>
      </c>
      <c r="V6696" s="102" t="s">
        <v>75</v>
      </c>
      <c r="W6696" s="94">
        <v>88</v>
      </c>
      <c r="X6696" s="98">
        <v>3.2</v>
      </c>
      <c r="Y6696" s="94">
        <v>6050</v>
      </c>
      <c r="Z6696" s="94">
        <f t="shared" si="645"/>
        <v>532400</v>
      </c>
      <c r="AA6696" s="89">
        <v>12</v>
      </c>
      <c r="AB6696" s="89">
        <v>14</v>
      </c>
      <c r="AC6696" s="94">
        <f t="shared" si="646"/>
        <v>457864</v>
      </c>
      <c r="AD6696" s="94">
        <f>IF(AND(AC6696="",M6686=""),0,IF((AC6696=""),M6686, IF( (M6686=""),AC6696,SUM(AC6686:AC6706)+M6686)))</f>
        <v>19366182.800000001</v>
      </c>
      <c r="AE6696" s="94">
        <f t="shared" si="647"/>
        <v>619717.84960000007</v>
      </c>
      <c r="AF6696" s="94">
        <v>0</v>
      </c>
      <c r="AG6696" s="94">
        <f t="shared" si="648"/>
        <v>619717.84960000007</v>
      </c>
      <c r="AH6696" s="94">
        <v>0.3</v>
      </c>
    </row>
    <row r="6697" spans="1:34" s="99" customFormat="1" x14ac:dyDescent="0.55000000000000004">
      <c r="A6697" s="107"/>
      <c r="B6697" s="102"/>
      <c r="C6697" s="102"/>
      <c r="D6697" s="90"/>
      <c r="E6697" s="102"/>
      <c r="F6697" s="102"/>
      <c r="G6697" s="102"/>
      <c r="H6697" s="102"/>
      <c r="I6697" s="98"/>
      <c r="J6697" s="102"/>
      <c r="K6697" s="94"/>
      <c r="L6697" s="94"/>
      <c r="M6697" s="94"/>
      <c r="N6697" s="102">
        <v>12</v>
      </c>
      <c r="O6697" s="111" t="s">
        <v>9144</v>
      </c>
      <c r="P6697" s="96">
        <v>3570700962000</v>
      </c>
      <c r="Q6697" s="111" t="s">
        <v>9145</v>
      </c>
      <c r="R6697" s="111" t="s">
        <v>9148</v>
      </c>
      <c r="S6697" s="97" t="s">
        <v>9160</v>
      </c>
      <c r="T6697" s="102" t="s">
        <v>51</v>
      </c>
      <c r="U6697" s="102" t="s">
        <v>74</v>
      </c>
      <c r="V6697" s="102" t="s">
        <v>46</v>
      </c>
      <c r="W6697" s="94">
        <v>9</v>
      </c>
      <c r="X6697" s="98">
        <v>0.33</v>
      </c>
      <c r="Y6697" s="94">
        <v>6750</v>
      </c>
      <c r="Z6697" s="94">
        <f t="shared" si="645"/>
        <v>60750</v>
      </c>
      <c r="AA6697" s="89">
        <v>12</v>
      </c>
      <c r="AB6697" s="89">
        <v>50</v>
      </c>
      <c r="AC6697" s="94">
        <f t="shared" si="646"/>
        <v>30375</v>
      </c>
      <c r="AD6697" s="94">
        <f>IF(AND(AC6697="",M6686=""),0,IF((AC6697=""),M6686, IF( (M6686=""),AC6697,SUM(AC6686:AC6706)+M6686)))</f>
        <v>19366182.800000001</v>
      </c>
      <c r="AE6697" s="94">
        <f t="shared" si="647"/>
        <v>63908.40324</v>
      </c>
      <c r="AF6697" s="94">
        <v>0</v>
      </c>
      <c r="AG6697" s="94">
        <f t="shared" si="648"/>
        <v>63908.40324</v>
      </c>
      <c r="AH6697" s="94">
        <v>0.3</v>
      </c>
    </row>
    <row r="6698" spans="1:34" s="99" customFormat="1" x14ac:dyDescent="0.55000000000000004">
      <c r="A6698" s="107"/>
      <c r="B6698" s="102"/>
      <c r="C6698" s="102"/>
      <c r="D6698" s="90"/>
      <c r="E6698" s="102"/>
      <c r="F6698" s="102"/>
      <c r="G6698" s="102"/>
      <c r="H6698" s="102"/>
      <c r="I6698" s="98"/>
      <c r="J6698" s="102"/>
      <c r="K6698" s="94"/>
      <c r="L6698" s="94"/>
      <c r="M6698" s="94"/>
      <c r="N6698" s="102">
        <v>13</v>
      </c>
      <c r="O6698" s="111" t="s">
        <v>9144</v>
      </c>
      <c r="P6698" s="96">
        <v>3570700962000</v>
      </c>
      <c r="Q6698" s="111" t="s">
        <v>9145</v>
      </c>
      <c r="R6698" s="111" t="s">
        <v>9148</v>
      </c>
      <c r="S6698" s="97" t="s">
        <v>9161</v>
      </c>
      <c r="T6698" s="102" t="s">
        <v>51</v>
      </c>
      <c r="U6698" s="102" t="s">
        <v>74</v>
      </c>
      <c r="V6698" s="102" t="s">
        <v>46</v>
      </c>
      <c r="W6698" s="94">
        <v>9</v>
      </c>
      <c r="X6698" s="98">
        <v>0.33</v>
      </c>
      <c r="Y6698" s="94">
        <v>6750</v>
      </c>
      <c r="Z6698" s="94">
        <f t="shared" si="645"/>
        <v>60750</v>
      </c>
      <c r="AA6698" s="89">
        <v>12</v>
      </c>
      <c r="AB6698" s="89">
        <v>50</v>
      </c>
      <c r="AC6698" s="94">
        <f t="shared" si="646"/>
        <v>30375</v>
      </c>
      <c r="AD6698" s="94">
        <f>IF(AND(AC6698="",M6686=""),0,IF((AC6698=""),M6686, IF( (M6686=""),AC6698,SUM(AC6686:AC6706)+M6686)))</f>
        <v>19366182.800000001</v>
      </c>
      <c r="AE6698" s="94">
        <f t="shared" si="647"/>
        <v>63908.40324</v>
      </c>
      <c r="AF6698" s="94">
        <v>0</v>
      </c>
      <c r="AG6698" s="94">
        <f t="shared" si="648"/>
        <v>63908.40324</v>
      </c>
      <c r="AH6698" s="94">
        <v>0.3</v>
      </c>
    </row>
    <row r="6699" spans="1:34" s="99" customFormat="1" x14ac:dyDescent="0.55000000000000004">
      <c r="A6699" s="107"/>
      <c r="B6699" s="102"/>
      <c r="C6699" s="102"/>
      <c r="D6699" s="90"/>
      <c r="E6699" s="102"/>
      <c r="F6699" s="102"/>
      <c r="G6699" s="102"/>
      <c r="H6699" s="102"/>
      <c r="I6699" s="98"/>
      <c r="J6699" s="102"/>
      <c r="K6699" s="94"/>
      <c r="L6699" s="94"/>
      <c r="M6699" s="94"/>
      <c r="N6699" s="102">
        <v>14</v>
      </c>
      <c r="O6699" s="111" t="s">
        <v>9144</v>
      </c>
      <c r="P6699" s="96">
        <v>3570700962000</v>
      </c>
      <c r="Q6699" s="111" t="s">
        <v>9145</v>
      </c>
      <c r="R6699" s="111" t="s">
        <v>9148</v>
      </c>
      <c r="S6699" s="97" t="s">
        <v>9162</v>
      </c>
      <c r="T6699" s="102" t="s">
        <v>439</v>
      </c>
      <c r="U6699" s="102" t="s">
        <v>45</v>
      </c>
      <c r="V6699" s="102" t="s">
        <v>75</v>
      </c>
      <c r="W6699" s="94">
        <v>9.6</v>
      </c>
      <c r="X6699" s="98">
        <v>0.35</v>
      </c>
      <c r="Y6699" s="94">
        <v>6050</v>
      </c>
      <c r="Z6699" s="94">
        <f t="shared" si="645"/>
        <v>58080</v>
      </c>
      <c r="AA6699" s="89">
        <v>12</v>
      </c>
      <c r="AB6699" s="89">
        <v>14</v>
      </c>
      <c r="AC6699" s="94">
        <f t="shared" si="646"/>
        <v>49948.800000000003</v>
      </c>
      <c r="AD6699" s="94">
        <f>IF(AND(AC6699="",M6686=""),0,IF((AC6699=""),M6686, IF( (M6686=""),AC6699,SUM(AC6686:AC6706)+M6686)))</f>
        <v>19366182.800000001</v>
      </c>
      <c r="AE6699" s="94">
        <f t="shared" si="647"/>
        <v>67781.63979999999</v>
      </c>
      <c r="AF6699" s="94">
        <v>0</v>
      </c>
      <c r="AG6699" s="94">
        <f t="shared" si="648"/>
        <v>67781.63979999999</v>
      </c>
      <c r="AH6699" s="94">
        <v>0.3</v>
      </c>
    </row>
    <row r="6700" spans="1:34" s="99" customFormat="1" x14ac:dyDescent="0.55000000000000004">
      <c r="A6700" s="107"/>
      <c r="B6700" s="102"/>
      <c r="C6700" s="102"/>
      <c r="D6700" s="90"/>
      <c r="E6700" s="102"/>
      <c r="F6700" s="102"/>
      <c r="G6700" s="102"/>
      <c r="H6700" s="102"/>
      <c r="I6700" s="98"/>
      <c r="J6700" s="102"/>
      <c r="K6700" s="94"/>
      <c r="L6700" s="94"/>
      <c r="M6700" s="94"/>
      <c r="N6700" s="102">
        <v>15</v>
      </c>
      <c r="O6700" s="111" t="s">
        <v>9144</v>
      </c>
      <c r="P6700" s="96">
        <v>3570700962000</v>
      </c>
      <c r="Q6700" s="111" t="s">
        <v>9145</v>
      </c>
      <c r="R6700" s="111" t="s">
        <v>9148</v>
      </c>
      <c r="S6700" s="97" t="s">
        <v>9163</v>
      </c>
      <c r="T6700" s="102" t="s">
        <v>51</v>
      </c>
      <c r="U6700" s="102" t="s">
        <v>45</v>
      </c>
      <c r="V6700" s="102" t="s">
        <v>75</v>
      </c>
      <c r="W6700" s="94">
        <v>35</v>
      </c>
      <c r="X6700" s="98">
        <v>1.27</v>
      </c>
      <c r="Y6700" s="94">
        <v>6750</v>
      </c>
      <c r="Z6700" s="94">
        <f t="shared" si="645"/>
        <v>236250</v>
      </c>
      <c r="AA6700" s="89">
        <v>12</v>
      </c>
      <c r="AB6700" s="89">
        <v>14</v>
      </c>
      <c r="AC6700" s="94">
        <f t="shared" si="646"/>
        <v>203175</v>
      </c>
      <c r="AD6700" s="94">
        <f>IF(AND(AC6700="",M6686=""),0,IF((AC6700=""),M6686, IF( (M6686=""),AC6700,SUM(AC6686:AC6706)+M6686)))</f>
        <v>19366182.800000001</v>
      </c>
      <c r="AE6700" s="94">
        <f t="shared" si="647"/>
        <v>245950.52155999999</v>
      </c>
      <c r="AF6700" s="94">
        <v>0</v>
      </c>
      <c r="AG6700" s="94">
        <f t="shared" si="648"/>
        <v>245950.52155999999</v>
      </c>
      <c r="AH6700" s="94">
        <v>0.3</v>
      </c>
    </row>
    <row r="6701" spans="1:34" s="99" customFormat="1" x14ac:dyDescent="0.55000000000000004">
      <c r="A6701" s="107"/>
      <c r="B6701" s="102"/>
      <c r="C6701" s="102"/>
      <c r="D6701" s="90"/>
      <c r="E6701" s="102"/>
      <c r="F6701" s="102"/>
      <c r="G6701" s="102"/>
      <c r="H6701" s="102"/>
      <c r="I6701" s="98"/>
      <c r="J6701" s="102"/>
      <c r="K6701" s="94"/>
      <c r="L6701" s="94"/>
      <c r="M6701" s="94"/>
      <c r="N6701" s="102">
        <v>16</v>
      </c>
      <c r="O6701" s="111" t="s">
        <v>9144</v>
      </c>
      <c r="P6701" s="96">
        <v>3570700962000</v>
      </c>
      <c r="Q6701" s="111" t="s">
        <v>9145</v>
      </c>
      <c r="R6701" s="111" t="s">
        <v>9148</v>
      </c>
      <c r="S6701" s="97" t="s">
        <v>9164</v>
      </c>
      <c r="T6701" s="102" t="s">
        <v>51</v>
      </c>
      <c r="U6701" s="102" t="s">
        <v>74</v>
      </c>
      <c r="V6701" s="102" t="s">
        <v>75</v>
      </c>
      <c r="W6701" s="94">
        <v>27</v>
      </c>
      <c r="X6701" s="98">
        <v>0.98</v>
      </c>
      <c r="Y6701" s="94">
        <v>6750</v>
      </c>
      <c r="Z6701" s="94">
        <f t="shared" si="645"/>
        <v>182250</v>
      </c>
      <c r="AA6701" s="89">
        <v>12</v>
      </c>
      <c r="AB6701" s="89">
        <v>50</v>
      </c>
      <c r="AC6701" s="94">
        <f t="shared" si="646"/>
        <v>91125</v>
      </c>
      <c r="AD6701" s="94">
        <f>IF(AND(AC6701="",M6686=""),0,IF((AC6701=""),M6686, IF( (M6686=""),AC6701,SUM(AC6686:AC6706)+M6686)))</f>
        <v>19366182.800000001</v>
      </c>
      <c r="AE6701" s="94">
        <f t="shared" si="647"/>
        <v>189788.59143999999</v>
      </c>
      <c r="AF6701" s="94">
        <v>0</v>
      </c>
      <c r="AG6701" s="94">
        <f t="shared" si="648"/>
        <v>189788.59143999999</v>
      </c>
      <c r="AH6701" s="94">
        <v>0.3</v>
      </c>
    </row>
    <row r="6702" spans="1:34" s="99" customFormat="1" x14ac:dyDescent="0.55000000000000004">
      <c r="A6702" s="107"/>
      <c r="B6702" s="102"/>
      <c r="C6702" s="102"/>
      <c r="D6702" s="90"/>
      <c r="E6702" s="102"/>
      <c r="F6702" s="102"/>
      <c r="G6702" s="102"/>
      <c r="H6702" s="102"/>
      <c r="I6702" s="98"/>
      <c r="J6702" s="102"/>
      <c r="K6702" s="94"/>
      <c r="L6702" s="94"/>
      <c r="M6702" s="94"/>
      <c r="N6702" s="102">
        <v>17</v>
      </c>
      <c r="O6702" s="111" t="s">
        <v>9144</v>
      </c>
      <c r="P6702" s="96">
        <v>3570700962000</v>
      </c>
      <c r="Q6702" s="111" t="s">
        <v>9145</v>
      </c>
      <c r="R6702" s="111" t="s">
        <v>9148</v>
      </c>
      <c r="S6702" s="97" t="s">
        <v>9165</v>
      </c>
      <c r="T6702" s="102" t="s">
        <v>51</v>
      </c>
      <c r="U6702" s="102" t="s">
        <v>74</v>
      </c>
      <c r="V6702" s="102" t="s">
        <v>75</v>
      </c>
      <c r="W6702" s="94">
        <v>9</v>
      </c>
      <c r="X6702" s="98">
        <v>0.33</v>
      </c>
      <c r="Y6702" s="94">
        <v>6750</v>
      </c>
      <c r="Z6702" s="94">
        <f t="shared" si="645"/>
        <v>60750</v>
      </c>
      <c r="AA6702" s="89">
        <v>12</v>
      </c>
      <c r="AB6702" s="89">
        <v>50</v>
      </c>
      <c r="AC6702" s="94">
        <f t="shared" si="646"/>
        <v>30375</v>
      </c>
      <c r="AD6702" s="94">
        <f>IF(AND(AC6702="",M6686=""),0,IF((AC6702=""),M6686, IF( (M6686=""),AC6702,SUM(AC6686:AC6706)+M6686)))</f>
        <v>19366182.800000001</v>
      </c>
      <c r="AE6702" s="94">
        <f t="shared" si="647"/>
        <v>63908.40324</v>
      </c>
      <c r="AF6702" s="94">
        <v>0</v>
      </c>
      <c r="AG6702" s="94">
        <f t="shared" si="648"/>
        <v>63908.40324</v>
      </c>
      <c r="AH6702" s="94">
        <v>0.3</v>
      </c>
    </row>
    <row r="6703" spans="1:34" s="99" customFormat="1" x14ac:dyDescent="0.55000000000000004">
      <c r="A6703" s="107"/>
      <c r="B6703" s="102"/>
      <c r="C6703" s="102"/>
      <c r="D6703" s="90"/>
      <c r="E6703" s="102"/>
      <c r="F6703" s="102"/>
      <c r="G6703" s="102"/>
      <c r="H6703" s="102"/>
      <c r="I6703" s="98"/>
      <c r="J6703" s="102"/>
      <c r="K6703" s="94"/>
      <c r="L6703" s="94"/>
      <c r="M6703" s="94"/>
      <c r="N6703" s="102">
        <v>18</v>
      </c>
      <c r="O6703" s="111" t="s">
        <v>9144</v>
      </c>
      <c r="P6703" s="96">
        <v>3570700962000</v>
      </c>
      <c r="Q6703" s="111" t="s">
        <v>9145</v>
      </c>
      <c r="R6703" s="111" t="s">
        <v>9148</v>
      </c>
      <c r="S6703" s="97" t="s">
        <v>9166</v>
      </c>
      <c r="T6703" s="102" t="s">
        <v>51</v>
      </c>
      <c r="U6703" s="102" t="s">
        <v>45</v>
      </c>
      <c r="V6703" s="102" t="s">
        <v>75</v>
      </c>
      <c r="W6703" s="94">
        <v>72</v>
      </c>
      <c r="X6703" s="98">
        <v>2.62</v>
      </c>
      <c r="Y6703" s="94">
        <v>6750</v>
      </c>
      <c r="Z6703" s="94">
        <f t="shared" si="645"/>
        <v>486000</v>
      </c>
      <c r="AA6703" s="89">
        <v>12</v>
      </c>
      <c r="AB6703" s="89">
        <v>14</v>
      </c>
      <c r="AC6703" s="94">
        <f t="shared" si="646"/>
        <v>417960</v>
      </c>
      <c r="AD6703" s="94">
        <f>IF(AND(AC6703="",M6686=""),0,IF((AC6703=""),M6686, IF( (M6686=""),AC6703,SUM(AC6686:AC6706)+M6686)))</f>
        <v>19366182.800000001</v>
      </c>
      <c r="AE6703" s="94">
        <f t="shared" si="647"/>
        <v>507393.98936000007</v>
      </c>
      <c r="AF6703" s="94">
        <v>0</v>
      </c>
      <c r="AG6703" s="94">
        <f t="shared" si="648"/>
        <v>507393.98936000007</v>
      </c>
      <c r="AH6703" s="94">
        <v>0.3</v>
      </c>
    </row>
    <row r="6704" spans="1:34" s="99" customFormat="1" x14ac:dyDescent="0.55000000000000004">
      <c r="A6704" s="107"/>
      <c r="B6704" s="102"/>
      <c r="C6704" s="102"/>
      <c r="D6704" s="90"/>
      <c r="E6704" s="102"/>
      <c r="F6704" s="102"/>
      <c r="G6704" s="102"/>
      <c r="H6704" s="102"/>
      <c r="I6704" s="98"/>
      <c r="J6704" s="102"/>
      <c r="K6704" s="94"/>
      <c r="L6704" s="94"/>
      <c r="M6704" s="94"/>
      <c r="N6704" s="102">
        <v>19</v>
      </c>
      <c r="O6704" s="111" t="s">
        <v>9144</v>
      </c>
      <c r="P6704" s="96">
        <v>3570700962000</v>
      </c>
      <c r="Q6704" s="111" t="s">
        <v>9145</v>
      </c>
      <c r="R6704" s="111" t="s">
        <v>9148</v>
      </c>
      <c r="S6704" s="97" t="s">
        <v>9167</v>
      </c>
      <c r="T6704" s="102" t="s">
        <v>51</v>
      </c>
      <c r="U6704" s="102" t="s">
        <v>45</v>
      </c>
      <c r="V6704" s="102" t="s">
        <v>75</v>
      </c>
      <c r="W6704" s="94">
        <v>24</v>
      </c>
      <c r="X6704" s="98">
        <v>0.87</v>
      </c>
      <c r="Y6704" s="94">
        <v>6750</v>
      </c>
      <c r="Z6704" s="94">
        <f t="shared" si="645"/>
        <v>162000</v>
      </c>
      <c r="AA6704" s="89">
        <v>12</v>
      </c>
      <c r="AB6704" s="89">
        <v>14</v>
      </c>
      <c r="AC6704" s="94">
        <f t="shared" si="646"/>
        <v>139320</v>
      </c>
      <c r="AD6704" s="94">
        <f>IF(AND(AC6704="",M6686=""),0,IF((AC6704=""),M6686, IF( (M6686=""),AC6704,SUM(AC6686:AC6706)+M6686)))</f>
        <v>19366182.800000001</v>
      </c>
      <c r="AE6704" s="94">
        <f t="shared" si="647"/>
        <v>168485.79035999998</v>
      </c>
      <c r="AF6704" s="94">
        <v>0</v>
      </c>
      <c r="AG6704" s="94">
        <f t="shared" si="648"/>
        <v>168485.79035999998</v>
      </c>
      <c r="AH6704" s="94">
        <v>0.3</v>
      </c>
    </row>
    <row r="6705" spans="1:34" s="99" customFormat="1" x14ac:dyDescent="0.55000000000000004">
      <c r="A6705" s="107"/>
      <c r="B6705" s="102"/>
      <c r="C6705" s="102"/>
      <c r="D6705" s="90"/>
      <c r="E6705" s="102"/>
      <c r="F6705" s="102"/>
      <c r="G6705" s="102"/>
      <c r="H6705" s="102"/>
      <c r="I6705" s="98"/>
      <c r="J6705" s="102"/>
      <c r="K6705" s="94"/>
      <c r="L6705" s="94"/>
      <c r="M6705" s="94"/>
      <c r="N6705" s="102">
        <v>20</v>
      </c>
      <c r="O6705" s="111" t="s">
        <v>9144</v>
      </c>
      <c r="P6705" s="96">
        <v>3570700962000</v>
      </c>
      <c r="Q6705" s="111" t="s">
        <v>9145</v>
      </c>
      <c r="R6705" s="111" t="s">
        <v>9148</v>
      </c>
      <c r="S6705" s="97" t="s">
        <v>9168</v>
      </c>
      <c r="T6705" s="102" t="s">
        <v>51</v>
      </c>
      <c r="U6705" s="102" t="s">
        <v>45</v>
      </c>
      <c r="V6705" s="102" t="s">
        <v>75</v>
      </c>
      <c r="W6705" s="94">
        <v>36</v>
      </c>
      <c r="X6705" s="98">
        <v>1.31</v>
      </c>
      <c r="Y6705" s="94">
        <v>6750</v>
      </c>
      <c r="Z6705" s="94">
        <f t="shared" si="645"/>
        <v>243000</v>
      </c>
      <c r="AA6705" s="89">
        <v>12</v>
      </c>
      <c r="AB6705" s="89">
        <v>14</v>
      </c>
      <c r="AC6705" s="94">
        <f t="shared" si="646"/>
        <v>208980</v>
      </c>
      <c r="AD6705" s="94">
        <f>IF(AND(AC6705="",M6686=""),0,IF((AC6705=""),M6686, IF( (M6686=""),AC6705,SUM(AC6686:AC6706)+M6686)))</f>
        <v>19366182.800000001</v>
      </c>
      <c r="AE6705" s="94">
        <f t="shared" si="647"/>
        <v>253696.99468000003</v>
      </c>
      <c r="AF6705" s="94">
        <v>0</v>
      </c>
      <c r="AG6705" s="94">
        <f t="shared" si="648"/>
        <v>253696.99468000003</v>
      </c>
      <c r="AH6705" s="94">
        <v>0.3</v>
      </c>
    </row>
    <row r="6706" spans="1:34" s="99" customFormat="1" x14ac:dyDescent="0.55000000000000004">
      <c r="A6706" s="107"/>
      <c r="B6706" s="102"/>
      <c r="C6706" s="102"/>
      <c r="D6706" s="90"/>
      <c r="E6706" s="102"/>
      <c r="F6706" s="102"/>
      <c r="G6706" s="102"/>
      <c r="H6706" s="102"/>
      <c r="I6706" s="98"/>
      <c r="J6706" s="102"/>
      <c r="K6706" s="94"/>
      <c r="L6706" s="94" t="s">
        <v>63</v>
      </c>
      <c r="M6706" s="94">
        <f>SUM(M6686:M6705)</f>
        <v>2159425</v>
      </c>
      <c r="N6706" s="102"/>
      <c r="O6706" s="111"/>
      <c r="P6706" s="96"/>
      <c r="Q6706" s="111"/>
      <c r="R6706" s="111"/>
      <c r="S6706" s="97"/>
      <c r="T6706" s="102"/>
      <c r="U6706" s="102"/>
      <c r="V6706" s="102"/>
      <c r="W6706" s="94"/>
      <c r="X6706" s="98"/>
      <c r="Y6706" s="94"/>
      <c r="Z6706" s="94"/>
      <c r="AA6706" s="89"/>
      <c r="AB6706" s="89"/>
      <c r="AC6706" s="94"/>
      <c r="AD6706" s="94"/>
      <c r="AE6706" s="94">
        <f>SUM(AE6686:AE6705)</f>
        <v>19114748.193619993</v>
      </c>
      <c r="AF6706" s="94"/>
      <c r="AG6706" s="94">
        <f>SUM(AG6686:AG6705)</f>
        <v>19114748.193619993</v>
      </c>
      <c r="AH6706" s="94"/>
    </row>
    <row r="6707" spans="1:34" s="173" customFormat="1" x14ac:dyDescent="0.55000000000000004">
      <c r="A6707" s="122" t="s">
        <v>9169</v>
      </c>
      <c r="B6707" s="123">
        <v>2867</v>
      </c>
      <c r="C6707" s="123">
        <v>6000</v>
      </c>
      <c r="D6707" s="135" t="s">
        <v>9170</v>
      </c>
      <c r="E6707" s="123" t="s">
        <v>34</v>
      </c>
      <c r="F6707" s="123">
        <v>23764</v>
      </c>
      <c r="G6707" s="123">
        <v>1</v>
      </c>
      <c r="H6707" s="123">
        <v>2</v>
      </c>
      <c r="I6707" s="136">
        <v>39</v>
      </c>
      <c r="J6707" s="123" t="s">
        <v>38</v>
      </c>
      <c r="K6707" s="137">
        <f>((G6707*400)+(H6707*100))+I6707</f>
        <v>639</v>
      </c>
      <c r="L6707" s="137">
        <v>450</v>
      </c>
      <c r="M6707" s="137">
        <f>K6707*L6707</f>
        <v>287550</v>
      </c>
      <c r="N6707" s="123"/>
      <c r="O6707" s="108"/>
      <c r="P6707" s="138"/>
      <c r="Q6707" s="108"/>
      <c r="R6707" s="108"/>
      <c r="S6707" s="139"/>
      <c r="T6707" s="123"/>
      <c r="U6707" s="123"/>
      <c r="V6707" s="123"/>
      <c r="W6707" s="137"/>
      <c r="X6707" s="136"/>
      <c r="Y6707" s="137"/>
      <c r="Z6707" s="137"/>
      <c r="AA6707" s="119"/>
      <c r="AB6707" s="119"/>
      <c r="AC6707" s="137"/>
      <c r="AD6707" s="137">
        <f>IF(AND(AC6707="",M6707=""),0,IF((AC6707=""),M6707,IF((M6707=""),AC6707,AC6707+M6707)))</f>
        <v>287550</v>
      </c>
      <c r="AE6707" s="137">
        <f>IF( (X6707=""),AD6707*1,AD6707*(X6707/100) )</f>
        <v>287550</v>
      </c>
      <c r="AF6707" s="137">
        <v>50000000</v>
      </c>
      <c r="AG6707" s="137">
        <f>IF((AF6707-AE6707) &gt; 1,0,IF((AF6707-AE6707)&lt;0,AE6707-AF6707,AF6707-AE6707))</f>
        <v>0</v>
      </c>
      <c r="AH6707" s="137">
        <v>0.01</v>
      </c>
    </row>
    <row r="6708" spans="1:34" s="173" customFormat="1" x14ac:dyDescent="0.55000000000000004">
      <c r="A6708" s="122"/>
      <c r="B6708" s="123"/>
      <c r="C6708" s="123"/>
      <c r="D6708" s="135"/>
      <c r="E6708" s="123"/>
      <c r="F6708" s="123"/>
      <c r="G6708" s="123"/>
      <c r="H6708" s="123"/>
      <c r="I6708" s="136"/>
      <c r="J6708" s="123"/>
      <c r="K6708" s="137"/>
      <c r="L6708" s="137" t="s">
        <v>63</v>
      </c>
      <c r="M6708" s="137">
        <f>SUM(M6707:M6707)</f>
        <v>287550</v>
      </c>
      <c r="N6708" s="123"/>
      <c r="O6708" s="108"/>
      <c r="P6708" s="138"/>
      <c r="Q6708" s="108"/>
      <c r="R6708" s="108"/>
      <c r="S6708" s="139"/>
      <c r="T6708" s="123"/>
      <c r="U6708" s="123"/>
      <c r="V6708" s="123"/>
      <c r="W6708" s="137"/>
      <c r="X6708" s="136"/>
      <c r="Y6708" s="137"/>
      <c r="Z6708" s="137"/>
      <c r="AA6708" s="119"/>
      <c r="AB6708" s="119"/>
      <c r="AC6708" s="137"/>
      <c r="AD6708" s="137"/>
      <c r="AE6708" s="137">
        <f>SUM(AE6707:AE6707)</f>
        <v>287550</v>
      </c>
      <c r="AF6708" s="137"/>
      <c r="AG6708" s="137">
        <f>SUM(AG6707:AG6707)</f>
        <v>0</v>
      </c>
      <c r="AH6708" s="137"/>
    </row>
    <row r="6709" spans="1:34" s="173" customFormat="1" x14ac:dyDescent="0.55000000000000004">
      <c r="A6709" s="122" t="s">
        <v>9173</v>
      </c>
      <c r="B6709" s="123">
        <v>2868</v>
      </c>
      <c r="C6709" s="123">
        <v>5721</v>
      </c>
      <c r="D6709" s="135" t="s">
        <v>9174</v>
      </c>
      <c r="E6709" s="123" t="s">
        <v>34</v>
      </c>
      <c r="F6709" s="123">
        <v>2320</v>
      </c>
      <c r="G6709" s="123">
        <v>0</v>
      </c>
      <c r="H6709" s="123">
        <v>3</v>
      </c>
      <c r="I6709" s="136">
        <v>3</v>
      </c>
      <c r="J6709" s="123" t="s">
        <v>35</v>
      </c>
      <c r="K6709" s="137">
        <f>((G6709*400)+(H6709*100))+I6709</f>
        <v>303</v>
      </c>
      <c r="L6709" s="137">
        <v>2425</v>
      </c>
      <c r="M6709" s="137">
        <f>K6709*L6709</f>
        <v>734775</v>
      </c>
      <c r="N6709" s="123">
        <v>1</v>
      </c>
      <c r="O6709" s="108" t="s">
        <v>9171</v>
      </c>
      <c r="P6709" s="138">
        <v>3730100433896</v>
      </c>
      <c r="Q6709" s="108" t="s">
        <v>9172</v>
      </c>
      <c r="R6709" s="108" t="s">
        <v>9175</v>
      </c>
      <c r="S6709" s="139" t="s">
        <v>9176</v>
      </c>
      <c r="T6709" s="123" t="s">
        <v>51</v>
      </c>
      <c r="U6709" s="123" t="s">
        <v>45</v>
      </c>
      <c r="V6709" s="123" t="s">
        <v>52</v>
      </c>
      <c r="W6709" s="137">
        <v>144.19999999999999</v>
      </c>
      <c r="X6709" s="136">
        <v>100</v>
      </c>
      <c r="Y6709" s="137">
        <v>6750</v>
      </c>
      <c r="Z6709" s="137">
        <f>W6709*Y6709</f>
        <v>973349.99999999988</v>
      </c>
      <c r="AA6709" s="119">
        <v>6</v>
      </c>
      <c r="AB6709" s="119">
        <v>6</v>
      </c>
      <c r="AC6709" s="137">
        <f>(Z6709*(100-AB6709))/100</f>
        <v>914948.99999999988</v>
      </c>
      <c r="AD6709" s="137">
        <f>IF(AND(AC6709="",M6709=""),0,IF((AC6709=""),M6709, IF( (M6709=""),AC6709,SUM(AC6709:AC6710)+M6709)))</f>
        <v>1649724</v>
      </c>
      <c r="AE6709" s="137">
        <f>IF( (X6709=""),AD6709*1,AD6709*(X6709/100) )</f>
        <v>1649724</v>
      </c>
      <c r="AF6709" s="137">
        <v>50000000</v>
      </c>
      <c r="AG6709" s="137">
        <f>IF((AF6709-AE6709) &gt; 1,0,IF((AF6709-AE6709)&lt;0,AE6709-AF6709,AF6709-AE6709))</f>
        <v>0</v>
      </c>
      <c r="AH6709" s="137">
        <v>0.02</v>
      </c>
    </row>
    <row r="6710" spans="1:34" s="173" customFormat="1" x14ac:dyDescent="0.55000000000000004">
      <c r="A6710" s="122"/>
      <c r="B6710" s="123">
        <v>2869</v>
      </c>
      <c r="C6710" s="123">
        <v>5829</v>
      </c>
      <c r="D6710" s="135" t="s">
        <v>9177</v>
      </c>
      <c r="E6710" s="123" t="s">
        <v>34</v>
      </c>
      <c r="F6710" s="123">
        <v>10882</v>
      </c>
      <c r="G6710" s="123">
        <v>5</v>
      </c>
      <c r="H6710" s="123">
        <v>3</v>
      </c>
      <c r="I6710" s="136">
        <v>27</v>
      </c>
      <c r="J6710" s="123" t="s">
        <v>38</v>
      </c>
      <c r="K6710" s="137">
        <f>((G6710*400)+(H6710*100))+I6710</f>
        <v>2327</v>
      </c>
      <c r="L6710" s="137">
        <v>625</v>
      </c>
      <c r="M6710" s="137">
        <f>K6710*L6710</f>
        <v>1454375</v>
      </c>
      <c r="N6710" s="123"/>
      <c r="O6710" s="108"/>
      <c r="P6710" s="138"/>
      <c r="Q6710" s="108"/>
      <c r="R6710" s="108"/>
      <c r="S6710" s="139"/>
      <c r="T6710" s="123"/>
      <c r="U6710" s="123"/>
      <c r="V6710" s="123"/>
      <c r="W6710" s="137"/>
      <c r="X6710" s="136"/>
      <c r="Y6710" s="137"/>
      <c r="Z6710" s="137"/>
      <c r="AA6710" s="119"/>
      <c r="AB6710" s="119"/>
      <c r="AC6710" s="137"/>
      <c r="AD6710" s="137">
        <f>IF(AND(AC6710="",M6710=""),0,IF((AC6710=""),M6710,IF((M6710=""),AC6710,AC6710+M6710)))</f>
        <v>1454375</v>
      </c>
      <c r="AE6710" s="137">
        <f>IF( (X6710=""),AD6710*1,AD6710*(X6710/100) )</f>
        <v>1454375</v>
      </c>
      <c r="AF6710" s="137">
        <v>50000000</v>
      </c>
      <c r="AG6710" s="137">
        <f>IF((AF6710-AE6710) &gt; 1,0,IF((AF6710-AE6710)&lt;0,AE6710-AF6710,AF6710-AE6710))</f>
        <v>0</v>
      </c>
      <c r="AH6710" s="137">
        <v>0.01</v>
      </c>
    </row>
    <row r="6711" spans="1:34" s="173" customFormat="1" x14ac:dyDescent="0.55000000000000004">
      <c r="A6711" s="122"/>
      <c r="B6711" s="123"/>
      <c r="C6711" s="123"/>
      <c r="D6711" s="135"/>
      <c r="E6711" s="123"/>
      <c r="F6711" s="123"/>
      <c r="G6711" s="123"/>
      <c r="H6711" s="123"/>
      <c r="I6711" s="136"/>
      <c r="J6711" s="123"/>
      <c r="K6711" s="137"/>
      <c r="L6711" s="137" t="s">
        <v>63</v>
      </c>
      <c r="M6711" s="137">
        <f>SUM(M6709:M6710)</f>
        <v>2189150</v>
      </c>
      <c r="N6711" s="123"/>
      <c r="O6711" s="108"/>
      <c r="P6711" s="138"/>
      <c r="Q6711" s="108"/>
      <c r="R6711" s="108"/>
      <c r="S6711" s="139"/>
      <c r="T6711" s="123"/>
      <c r="U6711" s="123"/>
      <c r="V6711" s="123"/>
      <c r="W6711" s="137"/>
      <c r="X6711" s="136"/>
      <c r="Y6711" s="137"/>
      <c r="Z6711" s="137"/>
      <c r="AA6711" s="119"/>
      <c r="AB6711" s="119"/>
      <c r="AC6711" s="137"/>
      <c r="AD6711" s="137"/>
      <c r="AE6711" s="137">
        <f>SUM(AE6709:AE6710)</f>
        <v>3104099</v>
      </c>
      <c r="AF6711" s="137"/>
      <c r="AG6711" s="137">
        <f>SUM(AG6709:AG6710)</f>
        <v>0</v>
      </c>
      <c r="AH6711" s="137"/>
    </row>
    <row r="6712" spans="1:34" s="173" customFormat="1" x14ac:dyDescent="0.55000000000000004">
      <c r="A6712" s="122" t="s">
        <v>9180</v>
      </c>
      <c r="B6712" s="123">
        <v>2870</v>
      </c>
      <c r="C6712" s="123">
        <v>5799</v>
      </c>
      <c r="D6712" s="135" t="s">
        <v>9181</v>
      </c>
      <c r="E6712" s="123" t="s">
        <v>34</v>
      </c>
      <c r="F6712" s="123">
        <v>22151</v>
      </c>
      <c r="G6712" s="123">
        <v>0</v>
      </c>
      <c r="H6712" s="123">
        <v>1</v>
      </c>
      <c r="I6712" s="136">
        <v>0</v>
      </c>
      <c r="J6712" s="123" t="s">
        <v>35</v>
      </c>
      <c r="K6712" s="137">
        <f>((G6712*400)+(H6712*100))+I6712</f>
        <v>100</v>
      </c>
      <c r="L6712" s="137">
        <v>2425</v>
      </c>
      <c r="M6712" s="137">
        <f>K6712*L6712</f>
        <v>242500</v>
      </c>
      <c r="N6712" s="123">
        <v>1</v>
      </c>
      <c r="O6712" s="108" t="s">
        <v>9178</v>
      </c>
      <c r="P6712" s="138">
        <v>1570900005282</v>
      </c>
      <c r="Q6712" s="108" t="s">
        <v>9179</v>
      </c>
      <c r="R6712" s="108" t="s">
        <v>9182</v>
      </c>
      <c r="S6712" s="139" t="s">
        <v>9183</v>
      </c>
      <c r="T6712" s="123" t="s">
        <v>51</v>
      </c>
      <c r="U6712" s="123" t="s">
        <v>45</v>
      </c>
      <c r="V6712" s="123" t="s">
        <v>52</v>
      </c>
      <c r="W6712" s="137">
        <v>156.94</v>
      </c>
      <c r="X6712" s="136">
        <v>100</v>
      </c>
      <c r="Y6712" s="137">
        <v>6750</v>
      </c>
      <c r="Z6712" s="137">
        <f>W6712*Y6712</f>
        <v>1059345</v>
      </c>
      <c r="AA6712" s="119">
        <v>6</v>
      </c>
      <c r="AB6712" s="119">
        <v>6</v>
      </c>
      <c r="AC6712" s="137">
        <f>(Z6712*(100-AB6712))/100</f>
        <v>995784.3</v>
      </c>
      <c r="AD6712" s="137">
        <f>IF(AND(AC6712="",M6712=""),0,IF((AC6712=""),M6712, IF( (M6712=""),AC6712,SUM(AC6712:AC6715)+M6712)))</f>
        <v>1238284.3</v>
      </c>
      <c r="AE6712" s="137">
        <f>IF( (X6712=""),AD6712*1,AD6712*(X6712/100) )</f>
        <v>1238284.3</v>
      </c>
      <c r="AF6712" s="137">
        <v>50000000</v>
      </c>
      <c r="AG6712" s="137">
        <f>IF((AF6712-AE6712) &gt; 1,0,IF((AF6712-AE6712)&lt;0,AE6712-AF6712,AF6712-AE6712))</f>
        <v>0</v>
      </c>
      <c r="AH6712" s="137">
        <v>0.02</v>
      </c>
    </row>
    <row r="6713" spans="1:34" s="173" customFormat="1" x14ac:dyDescent="0.55000000000000004">
      <c r="A6713" s="122"/>
      <c r="B6713" s="123"/>
      <c r="C6713" s="123"/>
      <c r="D6713" s="135"/>
      <c r="E6713" s="123"/>
      <c r="F6713" s="123"/>
      <c r="G6713" s="123"/>
      <c r="H6713" s="123"/>
      <c r="I6713" s="136"/>
      <c r="J6713" s="123"/>
      <c r="K6713" s="137"/>
      <c r="L6713" s="137"/>
      <c r="M6713" s="137"/>
      <c r="N6713" s="123"/>
      <c r="O6713" s="108"/>
      <c r="P6713" s="138"/>
      <c r="Q6713" s="108"/>
      <c r="R6713" s="108"/>
      <c r="S6713" s="139"/>
      <c r="T6713" s="123"/>
      <c r="U6713" s="123"/>
      <c r="V6713" s="123"/>
      <c r="W6713" s="137"/>
      <c r="X6713" s="136"/>
      <c r="Y6713" s="137"/>
      <c r="Z6713" s="137"/>
      <c r="AA6713" s="119"/>
      <c r="AB6713" s="119"/>
      <c r="AC6713" s="137"/>
      <c r="AD6713" s="137"/>
      <c r="AE6713" s="137"/>
      <c r="AF6713" s="137"/>
      <c r="AG6713" s="137"/>
      <c r="AH6713" s="137"/>
    </row>
    <row r="6714" spans="1:34" s="173" customFormat="1" x14ac:dyDescent="0.55000000000000004">
      <c r="A6714" s="122"/>
      <c r="B6714" s="123"/>
      <c r="C6714" s="123"/>
      <c r="D6714" s="135"/>
      <c r="E6714" s="123"/>
      <c r="F6714" s="123"/>
      <c r="G6714" s="123"/>
      <c r="H6714" s="123"/>
      <c r="I6714" s="136"/>
      <c r="J6714" s="123"/>
      <c r="K6714" s="137"/>
      <c r="L6714" s="137"/>
      <c r="M6714" s="137"/>
      <c r="N6714" s="123"/>
      <c r="O6714" s="108"/>
      <c r="P6714" s="138"/>
      <c r="Q6714" s="108"/>
      <c r="R6714" s="108"/>
      <c r="S6714" s="139"/>
      <c r="T6714" s="123"/>
      <c r="U6714" s="123"/>
      <c r="V6714" s="123"/>
      <c r="W6714" s="137"/>
      <c r="X6714" s="136"/>
      <c r="Y6714" s="137"/>
      <c r="Z6714" s="137"/>
      <c r="AA6714" s="119"/>
      <c r="AB6714" s="119"/>
      <c r="AC6714" s="137"/>
      <c r="AD6714" s="137"/>
      <c r="AE6714" s="137"/>
      <c r="AF6714" s="137"/>
      <c r="AG6714" s="137"/>
      <c r="AH6714" s="137"/>
    </row>
    <row r="6715" spans="1:34" s="173" customFormat="1" x14ac:dyDescent="0.55000000000000004">
      <c r="A6715" s="122"/>
      <c r="B6715" s="123"/>
      <c r="C6715" s="123"/>
      <c r="D6715" s="135"/>
      <c r="E6715" s="123"/>
      <c r="F6715" s="123"/>
      <c r="G6715" s="123"/>
      <c r="H6715" s="123"/>
      <c r="I6715" s="136"/>
      <c r="J6715" s="123"/>
      <c r="K6715" s="137"/>
      <c r="L6715" s="137" t="s">
        <v>63</v>
      </c>
      <c r="M6715" s="137">
        <f>SUM(M6712:M6714)</f>
        <v>242500</v>
      </c>
      <c r="N6715" s="123"/>
      <c r="O6715" s="108"/>
      <c r="P6715" s="138"/>
      <c r="Q6715" s="108"/>
      <c r="R6715" s="108"/>
      <c r="S6715" s="139"/>
      <c r="T6715" s="123"/>
      <c r="U6715" s="123"/>
      <c r="V6715" s="123"/>
      <c r="W6715" s="137"/>
      <c r="X6715" s="136"/>
      <c r="Y6715" s="137"/>
      <c r="Z6715" s="137"/>
      <c r="AA6715" s="119"/>
      <c r="AB6715" s="119"/>
      <c r="AC6715" s="137"/>
      <c r="AD6715" s="137"/>
      <c r="AE6715" s="137">
        <f>SUM(AE6712:AE6714)</f>
        <v>1238284.3</v>
      </c>
      <c r="AF6715" s="137"/>
      <c r="AG6715" s="137">
        <f>SUM(AG6712:AG6714)</f>
        <v>0</v>
      </c>
      <c r="AH6715" s="137"/>
    </row>
    <row r="6716" spans="1:34" s="173" customFormat="1" x14ac:dyDescent="0.55000000000000004">
      <c r="A6716" s="122" t="s">
        <v>9184</v>
      </c>
      <c r="B6716" s="123">
        <v>2871</v>
      </c>
      <c r="C6716" s="123">
        <v>6402</v>
      </c>
      <c r="D6716" s="135" t="s">
        <v>9185</v>
      </c>
      <c r="E6716" s="123" t="s">
        <v>37</v>
      </c>
      <c r="F6716" s="123">
        <v>5411</v>
      </c>
      <c r="G6716" s="123">
        <v>0</v>
      </c>
      <c r="H6716" s="123">
        <v>1</v>
      </c>
      <c r="I6716" s="136">
        <v>3</v>
      </c>
      <c r="J6716" s="123" t="s">
        <v>68</v>
      </c>
      <c r="K6716" s="137">
        <f>((G6716*400)+(H6716*100))+I6716</f>
        <v>103</v>
      </c>
      <c r="L6716" s="137">
        <v>400</v>
      </c>
      <c r="M6716" s="137">
        <f>K6716*L6716</f>
        <v>41200</v>
      </c>
      <c r="N6716" s="123"/>
      <c r="O6716" s="108"/>
      <c r="P6716" s="138"/>
      <c r="Q6716" s="108"/>
      <c r="R6716" s="108"/>
      <c r="S6716" s="139"/>
      <c r="T6716" s="123"/>
      <c r="U6716" s="123"/>
      <c r="V6716" s="123"/>
      <c r="W6716" s="137"/>
      <c r="X6716" s="136"/>
      <c r="Y6716" s="137"/>
      <c r="Z6716" s="137"/>
      <c r="AA6716" s="119"/>
      <c r="AB6716" s="119"/>
      <c r="AC6716" s="137"/>
      <c r="AD6716" s="137">
        <f>IF(AND(AC6716="",M6716=""),0,IF((AC6716=""),M6716,IF((M6716=""),AC6716,AC6716+M6716)))</f>
        <v>41200</v>
      </c>
      <c r="AE6716" s="137">
        <f>IF( (X6716=""),AD6716*1,AD6716*(X6716/100) )</f>
        <v>41200</v>
      </c>
      <c r="AF6716" s="137">
        <v>0</v>
      </c>
      <c r="AG6716" s="137">
        <f>IF((AF6716-AE6716) &gt; 1,0,IF((AF6716-AE6716)&lt;0,AE6716-AF6716,AF6716-AE6716))</f>
        <v>41200</v>
      </c>
      <c r="AH6716" s="137">
        <v>0.3</v>
      </c>
    </row>
    <row r="6717" spans="1:34" s="173" customFormat="1" x14ac:dyDescent="0.55000000000000004">
      <c r="A6717" s="122"/>
      <c r="B6717" s="123"/>
      <c r="C6717" s="123"/>
      <c r="D6717" s="135"/>
      <c r="E6717" s="123"/>
      <c r="F6717" s="123"/>
      <c r="G6717" s="123"/>
      <c r="H6717" s="123"/>
      <c r="I6717" s="136"/>
      <c r="J6717" s="123"/>
      <c r="K6717" s="137"/>
      <c r="L6717" s="137" t="s">
        <v>63</v>
      </c>
      <c r="M6717" s="137">
        <f>SUM(M6716:M6716)</f>
        <v>41200</v>
      </c>
      <c r="N6717" s="123"/>
      <c r="O6717" s="108"/>
      <c r="P6717" s="138"/>
      <c r="Q6717" s="108"/>
      <c r="R6717" s="108"/>
      <c r="S6717" s="139"/>
      <c r="T6717" s="123"/>
      <c r="U6717" s="123"/>
      <c r="V6717" s="123"/>
      <c r="W6717" s="137"/>
      <c r="X6717" s="136"/>
      <c r="Y6717" s="137"/>
      <c r="Z6717" s="137"/>
      <c r="AA6717" s="119"/>
      <c r="AB6717" s="119"/>
      <c r="AC6717" s="137"/>
      <c r="AD6717" s="137"/>
      <c r="AE6717" s="137">
        <f>SUM(AE6716:AE6716)</f>
        <v>41200</v>
      </c>
      <c r="AF6717" s="137"/>
      <c r="AG6717" s="137">
        <f>SUM(AG6716:AG6716)</f>
        <v>41200</v>
      </c>
      <c r="AH6717" s="137"/>
    </row>
    <row r="6718" spans="1:34" s="173" customFormat="1" x14ac:dyDescent="0.55000000000000004">
      <c r="A6718" s="122" t="s">
        <v>9188</v>
      </c>
      <c r="B6718" s="123">
        <v>2872</v>
      </c>
      <c r="C6718" s="123">
        <v>7036</v>
      </c>
      <c r="D6718" s="135" t="s">
        <v>9189</v>
      </c>
      <c r="E6718" s="123" t="s">
        <v>34</v>
      </c>
      <c r="F6718" s="123">
        <v>16887</v>
      </c>
      <c r="G6718" s="123">
        <v>0</v>
      </c>
      <c r="H6718" s="123">
        <v>1</v>
      </c>
      <c r="I6718" s="136">
        <v>24</v>
      </c>
      <c r="J6718" s="123" t="s">
        <v>35</v>
      </c>
      <c r="K6718" s="137">
        <f>((G6718*400)+(H6718*100))+I6718</f>
        <v>124</v>
      </c>
      <c r="L6718" s="137">
        <v>2175</v>
      </c>
      <c r="M6718" s="137">
        <f>K6718*L6718</f>
        <v>269700</v>
      </c>
      <c r="N6718" s="123">
        <v>1</v>
      </c>
      <c r="O6718" s="108" t="s">
        <v>9186</v>
      </c>
      <c r="P6718" s="138">
        <v>3570800184971</v>
      </c>
      <c r="Q6718" s="108" t="s">
        <v>9187</v>
      </c>
      <c r="R6718" s="108" t="s">
        <v>9190</v>
      </c>
      <c r="S6718" s="139" t="s">
        <v>9191</v>
      </c>
      <c r="T6718" s="123" t="s">
        <v>51</v>
      </c>
      <c r="U6718" s="123" t="s">
        <v>74</v>
      </c>
      <c r="V6718" s="123" t="s">
        <v>52</v>
      </c>
      <c r="W6718" s="137">
        <v>1088</v>
      </c>
      <c r="X6718" s="136">
        <v>90.97</v>
      </c>
      <c r="Y6718" s="137">
        <v>6750</v>
      </c>
      <c r="Z6718" s="137">
        <f>W6718*Y6718</f>
        <v>7344000</v>
      </c>
      <c r="AA6718" s="119">
        <v>22</v>
      </c>
      <c r="AB6718" s="119">
        <v>93</v>
      </c>
      <c r="AC6718" s="137">
        <f>(Z6718*(100-AB6718))/100</f>
        <v>514080</v>
      </c>
      <c r="AD6718" s="137">
        <f>IF(AND(AC6718="",M6718=""),0,IF((AC6718=""),M6718, IF( (M6718=""),AC6718,SUM(AC6718:AC6724)+M6718)))</f>
        <v>1461750</v>
      </c>
      <c r="AE6718" s="137">
        <f>IF( (X6718=""),AD6718*1,AD6718*(X6718/100) )</f>
        <v>1329753.9749999999</v>
      </c>
      <c r="AF6718" s="137">
        <v>10000000</v>
      </c>
      <c r="AG6718" s="137">
        <v>269700</v>
      </c>
      <c r="AH6718" s="137">
        <v>0.02</v>
      </c>
    </row>
    <row r="6719" spans="1:34" s="173" customFormat="1" x14ac:dyDescent="0.55000000000000004">
      <c r="A6719" s="122"/>
      <c r="B6719" s="123"/>
      <c r="C6719" s="123"/>
      <c r="D6719" s="135"/>
      <c r="E6719" s="123"/>
      <c r="F6719" s="123"/>
      <c r="G6719" s="123"/>
      <c r="H6719" s="123"/>
      <c r="I6719" s="136"/>
      <c r="J6719" s="123"/>
      <c r="K6719" s="137"/>
      <c r="L6719" s="137"/>
      <c r="M6719" s="137"/>
      <c r="N6719" s="123">
        <v>2</v>
      </c>
      <c r="O6719" s="108" t="s">
        <v>9186</v>
      </c>
      <c r="P6719" s="138">
        <v>3570800184971</v>
      </c>
      <c r="Q6719" s="108" t="s">
        <v>9187</v>
      </c>
      <c r="R6719" s="108" t="s">
        <v>9190</v>
      </c>
      <c r="S6719" s="139" t="s">
        <v>9192</v>
      </c>
      <c r="T6719" s="123" t="s">
        <v>51</v>
      </c>
      <c r="U6719" s="123" t="s">
        <v>45</v>
      </c>
      <c r="V6719" s="123" t="s">
        <v>52</v>
      </c>
      <c r="W6719" s="137">
        <v>108</v>
      </c>
      <c r="X6719" s="136">
        <v>9.0299999999999994</v>
      </c>
      <c r="Y6719" s="137">
        <v>6750</v>
      </c>
      <c r="Z6719" s="137">
        <f>W6719*Y6719</f>
        <v>729000</v>
      </c>
      <c r="AA6719" s="119">
        <v>7</v>
      </c>
      <c r="AB6719" s="119">
        <v>7</v>
      </c>
      <c r="AC6719" s="137">
        <f>(Z6719*(100-AB6719))/100</f>
        <v>677970</v>
      </c>
      <c r="AD6719" s="137">
        <f>IF(AND(AC6719="",M6718=""),0,IF((AC6719=""),M6718, IF( (M6718=""),AC6719,SUM(AC6718:AC6724)+M6718)))</f>
        <v>1461750</v>
      </c>
      <c r="AE6719" s="137">
        <f>IF( (X6719=""),AD6719*1,AD6719*(X6719/100) )</f>
        <v>131996.02499999999</v>
      </c>
      <c r="AF6719" s="137">
        <v>10000000</v>
      </c>
      <c r="AG6719" s="137">
        <f>IF((AF6719-AE6719) &gt; 1,0,IF((AF6719-AE6719)&lt;0,AE6719-AF6719,AF6719-AE6719))</f>
        <v>0</v>
      </c>
      <c r="AH6719" s="137">
        <v>0.02</v>
      </c>
    </row>
    <row r="6720" spans="1:34" s="173" customFormat="1" x14ac:dyDescent="0.55000000000000004">
      <c r="A6720" s="122"/>
      <c r="B6720" s="123">
        <v>2873</v>
      </c>
      <c r="C6720" s="123">
        <v>7037</v>
      </c>
      <c r="D6720" s="135" t="s">
        <v>9193</v>
      </c>
      <c r="E6720" s="123" t="s">
        <v>34</v>
      </c>
      <c r="F6720" s="123">
        <v>16888</v>
      </c>
      <c r="G6720" s="123">
        <v>0</v>
      </c>
      <c r="H6720" s="123">
        <v>3</v>
      </c>
      <c r="I6720" s="136">
        <v>18</v>
      </c>
      <c r="J6720" s="123" t="s">
        <v>35</v>
      </c>
      <c r="K6720" s="137">
        <f>((G6720*400)+(H6720*100))+I6720</f>
        <v>318</v>
      </c>
      <c r="L6720" s="137">
        <v>2175</v>
      </c>
      <c r="M6720" s="137">
        <f>K6720*L6720</f>
        <v>691650</v>
      </c>
      <c r="N6720" s="123"/>
      <c r="O6720" s="108"/>
      <c r="P6720" s="138"/>
      <c r="Q6720" s="108"/>
      <c r="R6720" s="108"/>
      <c r="S6720" s="139"/>
      <c r="T6720" s="123"/>
      <c r="U6720" s="123"/>
      <c r="V6720" s="123"/>
      <c r="W6720" s="137"/>
      <c r="X6720" s="136"/>
      <c r="Y6720" s="137"/>
      <c r="Z6720" s="137"/>
      <c r="AA6720" s="119"/>
      <c r="AB6720" s="119"/>
      <c r="AC6720" s="137"/>
      <c r="AD6720" s="137">
        <f>IF(AND(AC6720="",M6720=""),0,IF((AC6720=""),M6720,IF((M6720=""),AC6720,AC6720+M6720)))</f>
        <v>691650</v>
      </c>
      <c r="AE6720" s="137">
        <f>IF( (X6720=""),AD6720*1,AD6720*(X6720/100) )</f>
        <v>691650</v>
      </c>
      <c r="AF6720" s="137">
        <v>0</v>
      </c>
      <c r="AG6720" s="137">
        <f>IF((AF6720-AE6720) &gt; 1,0,IF((AF6720-AE6720)&lt;0,AE6720-AF6720,AF6720-AE6720))</f>
        <v>691650</v>
      </c>
      <c r="AH6720" s="137">
        <v>0.02</v>
      </c>
    </row>
    <row r="6721" spans="1:34" s="173" customFormat="1" x14ac:dyDescent="0.55000000000000004">
      <c r="A6721" s="122"/>
      <c r="B6721" s="123"/>
      <c r="C6721" s="123"/>
      <c r="D6721" s="135"/>
      <c r="E6721" s="123"/>
      <c r="F6721" s="123"/>
      <c r="G6721" s="123"/>
      <c r="H6721" s="123"/>
      <c r="I6721" s="136"/>
      <c r="J6721" s="123"/>
      <c r="K6721" s="137"/>
      <c r="L6721" s="137" t="s">
        <v>63</v>
      </c>
      <c r="M6721" s="137">
        <f>SUM(M6718:M6720)</f>
        <v>961350</v>
      </c>
      <c r="N6721" s="123"/>
      <c r="O6721" s="108"/>
      <c r="P6721" s="138"/>
      <c r="Q6721" s="108"/>
      <c r="R6721" s="108"/>
      <c r="S6721" s="139"/>
      <c r="T6721" s="123"/>
      <c r="U6721" s="123"/>
      <c r="V6721" s="123"/>
      <c r="W6721" s="137"/>
      <c r="X6721" s="136"/>
      <c r="Y6721" s="137"/>
      <c r="Z6721" s="137"/>
      <c r="AA6721" s="119"/>
      <c r="AB6721" s="119"/>
      <c r="AC6721" s="137"/>
      <c r="AD6721" s="137"/>
      <c r="AE6721" s="137">
        <f>SUM(AE6718:AE6720)</f>
        <v>2153400</v>
      </c>
      <c r="AF6721" s="137"/>
      <c r="AG6721" s="137">
        <f>SUM(AG6718:AG6720)</f>
        <v>961350</v>
      </c>
      <c r="AH6721" s="137"/>
    </row>
    <row r="6722" spans="1:34" s="173" customFormat="1" x14ac:dyDescent="0.55000000000000004">
      <c r="A6722" s="122" t="s">
        <v>9194</v>
      </c>
      <c r="B6722" s="123">
        <v>2874</v>
      </c>
      <c r="C6722" s="123">
        <v>4985</v>
      </c>
      <c r="D6722" s="135" t="s">
        <v>9195</v>
      </c>
      <c r="E6722" s="123" t="s">
        <v>34</v>
      </c>
      <c r="F6722" s="123">
        <v>22061</v>
      </c>
      <c r="G6722" s="123">
        <v>2</v>
      </c>
      <c r="H6722" s="123">
        <v>3</v>
      </c>
      <c r="I6722" s="136">
        <v>49</v>
      </c>
      <c r="J6722" s="123" t="s">
        <v>38</v>
      </c>
      <c r="K6722" s="137">
        <f>((G6722*400)+(H6722*100))+I6722</f>
        <v>1149</v>
      </c>
      <c r="L6722" s="137">
        <v>300</v>
      </c>
      <c r="M6722" s="137">
        <f>K6722*L6722</f>
        <v>344700</v>
      </c>
      <c r="N6722" s="123"/>
      <c r="O6722" s="108"/>
      <c r="P6722" s="138"/>
      <c r="Q6722" s="108"/>
      <c r="R6722" s="108"/>
      <c r="S6722" s="139"/>
      <c r="T6722" s="123"/>
      <c r="U6722" s="123"/>
      <c r="V6722" s="123"/>
      <c r="W6722" s="137"/>
      <c r="X6722" s="136"/>
      <c r="Y6722" s="137"/>
      <c r="Z6722" s="137"/>
      <c r="AA6722" s="119"/>
      <c r="AB6722" s="119"/>
      <c r="AC6722" s="137"/>
      <c r="AD6722" s="137">
        <f>IF(AND(AC6722="",M6722=""),0,IF((AC6722=""),M6722,IF((M6722=""),AC6722,AC6722+M6722)))</f>
        <v>344700</v>
      </c>
      <c r="AE6722" s="137">
        <f>IF( (X6722=""),AD6722*1,AD6722*(X6722/100) )</f>
        <v>344700</v>
      </c>
      <c r="AF6722" s="137">
        <v>50000000</v>
      </c>
      <c r="AG6722" s="137">
        <f>IF((AF6722-AE6722) &gt; 1,0,IF((AF6722-AE6722)&lt;0,AE6722-AF6722,AF6722-AE6722))</f>
        <v>0</v>
      </c>
      <c r="AH6722" s="137">
        <v>0.01</v>
      </c>
    </row>
    <row r="6723" spans="1:34" s="173" customFormat="1" x14ac:dyDescent="0.55000000000000004">
      <c r="A6723" s="122"/>
      <c r="B6723" s="123"/>
      <c r="C6723" s="123"/>
      <c r="D6723" s="135"/>
      <c r="E6723" s="123"/>
      <c r="F6723" s="123"/>
      <c r="G6723" s="123"/>
      <c r="H6723" s="123"/>
      <c r="I6723" s="136"/>
      <c r="J6723" s="123"/>
      <c r="K6723" s="137"/>
      <c r="L6723" s="137" t="s">
        <v>63</v>
      </c>
      <c r="M6723" s="137">
        <f>SUM(M6722:M6722)</f>
        <v>344700</v>
      </c>
      <c r="N6723" s="123"/>
      <c r="O6723" s="108"/>
      <c r="P6723" s="138"/>
      <c r="Q6723" s="108"/>
      <c r="R6723" s="108"/>
      <c r="S6723" s="139"/>
      <c r="T6723" s="123"/>
      <c r="U6723" s="123"/>
      <c r="V6723" s="123"/>
      <c r="W6723" s="137"/>
      <c r="X6723" s="136"/>
      <c r="Y6723" s="137"/>
      <c r="Z6723" s="137"/>
      <c r="AA6723" s="119"/>
      <c r="AB6723" s="119"/>
      <c r="AC6723" s="137"/>
      <c r="AD6723" s="137"/>
      <c r="AE6723" s="137">
        <f>SUM(AE6722:AE6722)</f>
        <v>344700</v>
      </c>
      <c r="AF6723" s="137"/>
      <c r="AG6723" s="137">
        <f>SUM(AG6722:AG6722)</f>
        <v>0</v>
      </c>
      <c r="AH6723" s="137"/>
    </row>
    <row r="6724" spans="1:34" s="173" customFormat="1" x14ac:dyDescent="0.55000000000000004">
      <c r="A6724" s="122" t="s">
        <v>9196</v>
      </c>
      <c r="B6724" s="123">
        <v>2875</v>
      </c>
      <c r="C6724" s="123">
        <v>7218</v>
      </c>
      <c r="D6724" s="135" t="s">
        <v>9197</v>
      </c>
      <c r="E6724" s="123" t="s">
        <v>34</v>
      </c>
      <c r="F6724" s="123">
        <v>5675</v>
      </c>
      <c r="G6724" s="123">
        <v>49</v>
      </c>
      <c r="H6724" s="123">
        <v>1</v>
      </c>
      <c r="I6724" s="136">
        <v>20</v>
      </c>
      <c r="J6724" s="123" t="s">
        <v>38</v>
      </c>
      <c r="K6724" s="137">
        <f>((G6724*400)+(H6724*100))+I6724</f>
        <v>19720</v>
      </c>
      <c r="L6724" s="137">
        <v>225</v>
      </c>
      <c r="M6724" s="137">
        <f>K6724*L6724</f>
        <v>4437000</v>
      </c>
      <c r="N6724" s="123"/>
      <c r="O6724" s="108"/>
      <c r="P6724" s="138"/>
      <c r="Q6724" s="108"/>
      <c r="R6724" s="108"/>
      <c r="S6724" s="139"/>
      <c r="T6724" s="123"/>
      <c r="U6724" s="123"/>
      <c r="V6724" s="123"/>
      <c r="W6724" s="137"/>
      <c r="X6724" s="136"/>
      <c r="Y6724" s="137"/>
      <c r="Z6724" s="137"/>
      <c r="AA6724" s="119"/>
      <c r="AB6724" s="119"/>
      <c r="AC6724" s="137"/>
      <c r="AD6724" s="137">
        <f>IF(AND(AC6724="",M6724=""),0,IF((AC6724=""),M6724,IF((M6724=""),AC6724,AC6724+M6724)))</f>
        <v>4437000</v>
      </c>
      <c r="AE6724" s="137">
        <f>IF( (X6724=""),AD6724*1,AD6724*(X6724/100) )</f>
        <v>4437000</v>
      </c>
      <c r="AF6724" s="137">
        <v>50000000</v>
      </c>
      <c r="AG6724" s="137">
        <f>IF((AF6724-AE6724) &gt; 1,0,IF((AF6724-AE6724)&lt;0,AE6724-AF6724,AF6724-AE6724))</f>
        <v>0</v>
      </c>
      <c r="AH6724" s="137">
        <v>0.01</v>
      </c>
    </row>
    <row r="6725" spans="1:34" s="173" customFormat="1" x14ac:dyDescent="0.55000000000000004">
      <c r="A6725" s="122"/>
      <c r="B6725" s="123"/>
      <c r="C6725" s="123"/>
      <c r="D6725" s="135"/>
      <c r="E6725" s="123"/>
      <c r="F6725" s="123"/>
      <c r="G6725" s="123"/>
      <c r="H6725" s="123"/>
      <c r="I6725" s="136"/>
      <c r="J6725" s="123"/>
      <c r="K6725" s="137"/>
      <c r="L6725" s="137" t="s">
        <v>63</v>
      </c>
      <c r="M6725" s="137">
        <f>SUM(M6724:M6724)</f>
        <v>4437000</v>
      </c>
      <c r="N6725" s="123"/>
      <c r="O6725" s="108"/>
      <c r="P6725" s="138"/>
      <c r="Q6725" s="108"/>
      <c r="R6725" s="108"/>
      <c r="S6725" s="139"/>
      <c r="T6725" s="123"/>
      <c r="U6725" s="123"/>
      <c r="V6725" s="123"/>
      <c r="W6725" s="137"/>
      <c r="X6725" s="136"/>
      <c r="Y6725" s="137"/>
      <c r="Z6725" s="137"/>
      <c r="AA6725" s="119"/>
      <c r="AB6725" s="119"/>
      <c r="AC6725" s="137"/>
      <c r="AD6725" s="137"/>
      <c r="AE6725" s="137">
        <f>SUM(AE6724:AE6724)</f>
        <v>4437000</v>
      </c>
      <c r="AF6725" s="137"/>
      <c r="AG6725" s="137">
        <f>SUM(AG6724:AG6724)</f>
        <v>0</v>
      </c>
      <c r="AH6725" s="137"/>
    </row>
    <row r="6726" spans="1:34" s="220" customFormat="1" x14ac:dyDescent="0.55000000000000004">
      <c r="A6726" s="108" t="s">
        <v>15653</v>
      </c>
      <c r="B6726" s="123"/>
      <c r="C6726" s="123"/>
      <c r="D6726" s="135"/>
      <c r="E6726" s="123" t="s">
        <v>34</v>
      </c>
      <c r="F6726" s="227">
        <v>28209</v>
      </c>
      <c r="G6726" s="123">
        <v>5</v>
      </c>
      <c r="H6726" s="123">
        <v>2</v>
      </c>
      <c r="I6726" s="136">
        <v>23.4</v>
      </c>
      <c r="J6726" s="123" t="s">
        <v>38</v>
      </c>
      <c r="K6726" s="137">
        <f>((G6726*400)+(H6726*100))+I6726</f>
        <v>2223.4</v>
      </c>
      <c r="L6726" s="137">
        <v>800</v>
      </c>
      <c r="M6726" s="137">
        <f>K6726*L6726</f>
        <v>1778720</v>
      </c>
      <c r="N6726" s="123"/>
      <c r="O6726" s="108"/>
      <c r="P6726" s="138"/>
      <c r="Q6726" s="108"/>
      <c r="R6726" s="108"/>
      <c r="S6726" s="139"/>
      <c r="T6726" s="123"/>
      <c r="U6726" s="123"/>
      <c r="V6726" s="123"/>
      <c r="W6726" s="137"/>
      <c r="X6726" s="136"/>
      <c r="Y6726" s="137"/>
      <c r="Z6726" s="137"/>
      <c r="AA6726" s="119"/>
      <c r="AB6726" s="119"/>
      <c r="AC6726" s="137"/>
      <c r="AD6726" s="137">
        <f>IF(AND(AC6726="",M6726=""),0,IF((AC6726=""),M6726,IF((M6726=""),AC6726,AC6726+M6726)))</f>
        <v>1778720</v>
      </c>
      <c r="AE6726" s="137">
        <f>IF( (X6726=""),AD6726*1,AD6726*(X6726/100) )</f>
        <v>1778720</v>
      </c>
      <c r="AF6726" s="137">
        <v>50000000</v>
      </c>
      <c r="AG6726" s="137">
        <f>IF((AF6726-AE6726) &gt; 1,0,IF((AF6726-AE6726)&lt;0,AE6726-AF6726,AF6726-AE6726))</f>
        <v>0</v>
      </c>
      <c r="AH6726" s="137">
        <v>0.01</v>
      </c>
    </row>
    <row r="6727" spans="1:34" s="220" customFormat="1" x14ac:dyDescent="0.55000000000000004">
      <c r="A6727" s="108"/>
      <c r="B6727" s="123"/>
      <c r="C6727" s="123"/>
      <c r="D6727" s="135"/>
      <c r="E6727" s="123"/>
      <c r="F6727" s="227"/>
      <c r="G6727" s="123"/>
      <c r="H6727" s="123"/>
      <c r="I6727" s="136"/>
      <c r="J6727" s="123"/>
      <c r="K6727" s="137"/>
      <c r="L6727" s="137" t="s">
        <v>15267</v>
      </c>
      <c r="M6727" s="137">
        <f>SUM(M6725)</f>
        <v>4437000</v>
      </c>
      <c r="N6727" s="123"/>
      <c r="O6727" s="108"/>
      <c r="P6727" s="138"/>
      <c r="Q6727" s="108"/>
      <c r="R6727" s="108"/>
      <c r="S6727" s="139"/>
      <c r="T6727" s="123"/>
      <c r="U6727" s="123"/>
      <c r="V6727" s="123"/>
      <c r="W6727" s="137"/>
      <c r="X6727" s="136"/>
      <c r="Y6727" s="137"/>
      <c r="Z6727" s="137"/>
      <c r="AA6727" s="119"/>
      <c r="AB6727" s="119"/>
      <c r="AC6727" s="137"/>
      <c r="AD6727" s="137"/>
      <c r="AE6727" s="137">
        <f>SUM(AE6725)</f>
        <v>4437000</v>
      </c>
      <c r="AF6727" s="137"/>
      <c r="AG6727" s="137">
        <f>SUM(AG6725)</f>
        <v>0</v>
      </c>
      <c r="AH6727" s="137"/>
    </row>
    <row r="6728" spans="1:34" s="173" customFormat="1" x14ac:dyDescent="0.55000000000000004">
      <c r="A6728" s="122" t="s">
        <v>9198</v>
      </c>
      <c r="B6728" s="123">
        <v>2876</v>
      </c>
      <c r="C6728" s="123">
        <v>10341</v>
      </c>
      <c r="D6728" s="135" t="s">
        <v>9199</v>
      </c>
      <c r="E6728" s="123" t="s">
        <v>34</v>
      </c>
      <c r="F6728" s="123">
        <v>27562</v>
      </c>
      <c r="G6728" s="123">
        <v>0</v>
      </c>
      <c r="H6728" s="123">
        <v>0</v>
      </c>
      <c r="I6728" s="136">
        <v>41.8</v>
      </c>
      <c r="J6728" s="123" t="s">
        <v>68</v>
      </c>
      <c r="K6728" s="137">
        <f>((G6728*400)+(H6728*100))+I6728</f>
        <v>41.8</v>
      </c>
      <c r="L6728" s="137">
        <v>7250</v>
      </c>
      <c r="M6728" s="137">
        <f>K6728*L6728</f>
        <v>303050</v>
      </c>
      <c r="N6728" s="123"/>
      <c r="O6728" s="108"/>
      <c r="P6728" s="138"/>
      <c r="Q6728" s="108"/>
      <c r="R6728" s="108"/>
      <c r="S6728" s="139"/>
      <c r="T6728" s="123"/>
      <c r="U6728" s="123"/>
      <c r="V6728" s="123"/>
      <c r="W6728" s="137"/>
      <c r="X6728" s="136"/>
      <c r="Y6728" s="137"/>
      <c r="Z6728" s="137"/>
      <c r="AA6728" s="119"/>
      <c r="AB6728" s="119"/>
      <c r="AC6728" s="137"/>
      <c r="AD6728" s="137">
        <f>IF(AND(AC6728="",M6728=""),0,IF((AC6728=""),M6728,IF((M6728=""),AC6728,AC6728+M6728)))</f>
        <v>303050</v>
      </c>
      <c r="AE6728" s="137">
        <f>IF( (X6728=""),AD6728*1,AD6728*(X6728/100) )</f>
        <v>303050</v>
      </c>
      <c r="AF6728" s="137">
        <v>0</v>
      </c>
      <c r="AG6728" s="137">
        <f>IF((AF6728-AE6728) &gt; 1,0,IF((AF6728-AE6728)&lt;0,AE6728-AF6728,AF6728-AE6728))</f>
        <v>303050</v>
      </c>
      <c r="AH6728" s="137">
        <v>0.3</v>
      </c>
    </row>
    <row r="6729" spans="1:34" s="173" customFormat="1" x14ac:dyDescent="0.55000000000000004">
      <c r="A6729" s="122"/>
      <c r="B6729" s="123">
        <v>2877</v>
      </c>
      <c r="C6729" s="123">
        <v>10342</v>
      </c>
      <c r="D6729" s="135" t="s">
        <v>9200</v>
      </c>
      <c r="E6729" s="123" t="s">
        <v>34</v>
      </c>
      <c r="F6729" s="123">
        <v>27563</v>
      </c>
      <c r="G6729" s="123">
        <v>0</v>
      </c>
      <c r="H6729" s="123">
        <v>0</v>
      </c>
      <c r="I6729" s="136">
        <v>29.3</v>
      </c>
      <c r="J6729" s="123" t="s">
        <v>68</v>
      </c>
      <c r="K6729" s="137">
        <f>((G6729*400)+(H6729*100))+I6729</f>
        <v>29.3</v>
      </c>
      <c r="L6729" s="137">
        <v>7250</v>
      </c>
      <c r="M6729" s="137">
        <f>K6729*L6729</f>
        <v>212425</v>
      </c>
      <c r="N6729" s="123"/>
      <c r="O6729" s="108"/>
      <c r="P6729" s="138"/>
      <c r="Q6729" s="108"/>
      <c r="R6729" s="108"/>
      <c r="S6729" s="139"/>
      <c r="T6729" s="123"/>
      <c r="U6729" s="123"/>
      <c r="V6729" s="123"/>
      <c r="W6729" s="137"/>
      <c r="X6729" s="136"/>
      <c r="Y6729" s="137"/>
      <c r="Z6729" s="137"/>
      <c r="AA6729" s="119"/>
      <c r="AB6729" s="119"/>
      <c r="AC6729" s="137"/>
      <c r="AD6729" s="137">
        <f>IF(AND(AC6729="",M6729=""),0,IF((AC6729=""),M6729,IF((M6729=""),AC6729,AC6729+M6729)))</f>
        <v>212425</v>
      </c>
      <c r="AE6729" s="137">
        <f>IF( (X6729=""),AD6729*1,AD6729*(X6729/100) )</f>
        <v>212425</v>
      </c>
      <c r="AF6729" s="137">
        <v>0</v>
      </c>
      <c r="AG6729" s="137">
        <f>IF((AF6729-AE6729) &gt; 1,0,IF((AF6729-AE6729)&lt;0,AE6729-AF6729,AF6729-AE6729))</f>
        <v>212425</v>
      </c>
      <c r="AH6729" s="137">
        <v>0.3</v>
      </c>
    </row>
    <row r="6730" spans="1:34" s="173" customFormat="1" x14ac:dyDescent="0.55000000000000004">
      <c r="A6730" s="122"/>
      <c r="B6730" s="123">
        <v>2878</v>
      </c>
      <c r="C6730" s="123">
        <v>10344</v>
      </c>
      <c r="D6730" s="135" t="s">
        <v>6297</v>
      </c>
      <c r="E6730" s="123" t="s">
        <v>34</v>
      </c>
      <c r="F6730" s="123">
        <v>27564</v>
      </c>
      <c r="G6730" s="123">
        <v>0</v>
      </c>
      <c r="H6730" s="123">
        <v>0</v>
      </c>
      <c r="I6730" s="136">
        <v>29.1</v>
      </c>
      <c r="J6730" s="123" t="s">
        <v>68</v>
      </c>
      <c r="K6730" s="137">
        <f>((G6730*400)+(H6730*100))+I6730</f>
        <v>29.1</v>
      </c>
      <c r="L6730" s="137">
        <v>7250</v>
      </c>
      <c r="M6730" s="137">
        <f>K6730*L6730</f>
        <v>210975</v>
      </c>
      <c r="N6730" s="123"/>
      <c r="O6730" s="108"/>
      <c r="P6730" s="138"/>
      <c r="Q6730" s="108"/>
      <c r="R6730" s="108"/>
      <c r="S6730" s="139"/>
      <c r="T6730" s="123"/>
      <c r="U6730" s="123"/>
      <c r="V6730" s="123"/>
      <c r="W6730" s="137"/>
      <c r="X6730" s="136"/>
      <c r="Y6730" s="137"/>
      <c r="Z6730" s="137"/>
      <c r="AA6730" s="119"/>
      <c r="AB6730" s="119"/>
      <c r="AC6730" s="137"/>
      <c r="AD6730" s="137">
        <f>IF(AND(AC6730="",M6730=""),0,IF((AC6730=""),M6730,IF((M6730=""),AC6730,AC6730+M6730)))</f>
        <v>210975</v>
      </c>
      <c r="AE6730" s="137">
        <f>IF( (X6730=""),AD6730*1,AD6730*(X6730/100) )</f>
        <v>210975</v>
      </c>
      <c r="AF6730" s="137">
        <v>0</v>
      </c>
      <c r="AG6730" s="137">
        <f>IF((AF6730-AE6730) &gt; 1,0,IF((AF6730-AE6730)&lt;0,AE6730-AF6730,AF6730-AE6730))</f>
        <v>210975</v>
      </c>
      <c r="AH6730" s="137">
        <v>0.3</v>
      </c>
    </row>
    <row r="6731" spans="1:34" s="173" customFormat="1" x14ac:dyDescent="0.55000000000000004">
      <c r="A6731" s="122"/>
      <c r="B6731" s="123"/>
      <c r="C6731" s="123"/>
      <c r="D6731" s="135"/>
      <c r="E6731" s="123"/>
      <c r="F6731" s="123"/>
      <c r="G6731" s="123"/>
      <c r="H6731" s="123"/>
      <c r="I6731" s="136"/>
      <c r="J6731" s="123"/>
      <c r="K6731" s="137"/>
      <c r="L6731" s="137" t="s">
        <v>63</v>
      </c>
      <c r="M6731" s="137">
        <f>SUM(M6728:M6730)</f>
        <v>726450</v>
      </c>
      <c r="N6731" s="123"/>
      <c r="O6731" s="108"/>
      <c r="P6731" s="138"/>
      <c r="Q6731" s="108"/>
      <c r="R6731" s="108"/>
      <c r="S6731" s="139"/>
      <c r="T6731" s="123"/>
      <c r="U6731" s="123"/>
      <c r="V6731" s="123"/>
      <c r="W6731" s="137"/>
      <c r="X6731" s="136"/>
      <c r="Y6731" s="137"/>
      <c r="Z6731" s="137"/>
      <c r="AA6731" s="119"/>
      <c r="AB6731" s="119"/>
      <c r="AC6731" s="137"/>
      <c r="AD6731" s="137"/>
      <c r="AE6731" s="137">
        <f>SUM(AE6728:AE6730)</f>
        <v>726450</v>
      </c>
      <c r="AF6731" s="137"/>
      <c r="AG6731" s="137">
        <f>SUM(AG6728:AG6730)</f>
        <v>726450</v>
      </c>
      <c r="AH6731" s="137"/>
    </row>
    <row r="6732" spans="1:34" s="173" customFormat="1" x14ac:dyDescent="0.55000000000000004">
      <c r="A6732" s="122" t="s">
        <v>9203</v>
      </c>
      <c r="B6732" s="123">
        <v>2879</v>
      </c>
      <c r="C6732" s="123">
        <v>5497</v>
      </c>
      <c r="D6732" s="135" t="s">
        <v>9204</v>
      </c>
      <c r="E6732" s="123" t="s">
        <v>34</v>
      </c>
      <c r="F6732" s="123">
        <v>15558</v>
      </c>
      <c r="G6732" s="123">
        <v>0</v>
      </c>
      <c r="H6732" s="123">
        <v>0</v>
      </c>
      <c r="I6732" s="136">
        <v>45</v>
      </c>
      <c r="J6732" s="123" t="s">
        <v>35</v>
      </c>
      <c r="K6732" s="137">
        <f>((G6732*400)+(H6732*100))+I6732</f>
        <v>45</v>
      </c>
      <c r="L6732" s="137">
        <v>2425</v>
      </c>
      <c r="M6732" s="137">
        <f>K6732*L6732</f>
        <v>109125</v>
      </c>
      <c r="N6732" s="123">
        <v>1</v>
      </c>
      <c r="O6732" s="108" t="s">
        <v>9201</v>
      </c>
      <c r="P6732" s="138">
        <v>3501400277230</v>
      </c>
      <c r="Q6732" s="108" t="s">
        <v>9202</v>
      </c>
      <c r="R6732" s="108" t="s">
        <v>9205</v>
      </c>
      <c r="S6732" s="139" t="s">
        <v>9206</v>
      </c>
      <c r="T6732" s="123" t="s">
        <v>51</v>
      </c>
      <c r="U6732" s="123" t="s">
        <v>45</v>
      </c>
      <c r="V6732" s="123" t="s">
        <v>52</v>
      </c>
      <c r="W6732" s="137">
        <v>69.599999999999994</v>
      </c>
      <c r="X6732" s="136">
        <v>62.37</v>
      </c>
      <c r="Y6732" s="137">
        <v>6750</v>
      </c>
      <c r="Z6732" s="137">
        <f>W6732*Y6732</f>
        <v>469799.99999999994</v>
      </c>
      <c r="AA6732" s="119">
        <v>7</v>
      </c>
      <c r="AB6732" s="119">
        <v>7</v>
      </c>
      <c r="AC6732" s="137">
        <f>(Z6732*(100-AB6732))/100</f>
        <v>436913.99999999994</v>
      </c>
      <c r="AD6732" s="137">
        <f>IF(AND(AC6732="",M6732=""),0,IF((AC6732=""),M6732, IF( (M6732=""),AC6732,SUM(AC6732:AC6735)+M6732)))</f>
        <v>764775</v>
      </c>
      <c r="AE6732" s="137">
        <f>IF( (X6732=""),AD6732*1,AD6732*(X6732/100) )</f>
        <v>476990.16749999992</v>
      </c>
      <c r="AF6732" s="137">
        <v>50000000</v>
      </c>
      <c r="AG6732" s="137">
        <f>IF((AF6732-AE6732) &gt; 1,0,IF((AF6732-AE6732)&lt;0,AE6732-AF6732,AF6732-AE6732))</f>
        <v>0</v>
      </c>
      <c r="AH6732" s="137">
        <v>0.02</v>
      </c>
    </row>
    <row r="6733" spans="1:34" s="173" customFormat="1" x14ac:dyDescent="0.55000000000000004">
      <c r="A6733" s="122"/>
      <c r="B6733" s="123"/>
      <c r="C6733" s="123"/>
      <c r="D6733" s="135"/>
      <c r="E6733" s="123"/>
      <c r="F6733" s="123"/>
      <c r="G6733" s="123"/>
      <c r="H6733" s="123"/>
      <c r="I6733" s="136"/>
      <c r="J6733" s="123"/>
      <c r="K6733" s="137"/>
      <c r="L6733" s="137"/>
      <c r="M6733" s="137"/>
      <c r="N6733" s="123">
        <v>2</v>
      </c>
      <c r="O6733" s="108" t="s">
        <v>9201</v>
      </c>
      <c r="P6733" s="138">
        <v>3501400277230</v>
      </c>
      <c r="Q6733" s="108" t="s">
        <v>9202</v>
      </c>
      <c r="R6733" s="108" t="s">
        <v>9205</v>
      </c>
      <c r="S6733" s="139" t="s">
        <v>9207</v>
      </c>
      <c r="T6733" s="123" t="s">
        <v>343</v>
      </c>
      <c r="U6733" s="123" t="s">
        <v>45</v>
      </c>
      <c r="V6733" s="123" t="s">
        <v>52</v>
      </c>
      <c r="W6733" s="137">
        <v>42</v>
      </c>
      <c r="X6733" s="136">
        <v>37.630000000000003</v>
      </c>
      <c r="Y6733" s="137">
        <v>5600</v>
      </c>
      <c r="Z6733" s="137">
        <f>W6733*Y6733</f>
        <v>235200</v>
      </c>
      <c r="AA6733" s="119">
        <v>7</v>
      </c>
      <c r="AB6733" s="119">
        <v>7</v>
      </c>
      <c r="AC6733" s="137">
        <f>(Z6733*(100-AB6733))/100</f>
        <v>218736</v>
      </c>
      <c r="AD6733" s="137">
        <f>IF(AND(AC6733="",M6732=""),0,IF((AC6733=""),M6732, IF( (M6732=""),AC6733,SUM(AC6732:AC6735)+M6732)))</f>
        <v>764775</v>
      </c>
      <c r="AE6733" s="137">
        <f>IF( (X6733=""),AD6733*1,AD6733*(X6733/100) )</f>
        <v>287784.83250000002</v>
      </c>
      <c r="AF6733" s="137">
        <v>50000000</v>
      </c>
      <c r="AG6733" s="137">
        <f>IF((AF6733-AE6733) &gt; 1,0,IF((AF6733-AE6733)&lt;0,AE6733-AF6733,AF6733-AE6733))</f>
        <v>0</v>
      </c>
      <c r="AH6733" s="137">
        <v>0.02</v>
      </c>
    </row>
    <row r="6734" spans="1:34" s="173" customFormat="1" x14ac:dyDescent="0.55000000000000004">
      <c r="A6734" s="122"/>
      <c r="B6734" s="123"/>
      <c r="C6734" s="123"/>
      <c r="D6734" s="135"/>
      <c r="E6734" s="123"/>
      <c r="F6734" s="123"/>
      <c r="G6734" s="123"/>
      <c r="H6734" s="123"/>
      <c r="I6734" s="136"/>
      <c r="J6734" s="123"/>
      <c r="K6734" s="137"/>
      <c r="L6734" s="137" t="s">
        <v>63</v>
      </c>
      <c r="M6734" s="137">
        <f>SUM(M6732:M6733)</f>
        <v>109125</v>
      </c>
      <c r="N6734" s="123"/>
      <c r="O6734" s="108"/>
      <c r="P6734" s="138"/>
      <c r="Q6734" s="108"/>
      <c r="R6734" s="108"/>
      <c r="S6734" s="139"/>
      <c r="T6734" s="123"/>
      <c r="U6734" s="123"/>
      <c r="V6734" s="123"/>
      <c r="W6734" s="137"/>
      <c r="X6734" s="136"/>
      <c r="Y6734" s="137"/>
      <c r="Z6734" s="137"/>
      <c r="AA6734" s="119"/>
      <c r="AB6734" s="119"/>
      <c r="AC6734" s="137"/>
      <c r="AD6734" s="137"/>
      <c r="AE6734" s="137">
        <f>SUM(AE6732:AE6733)</f>
        <v>764775</v>
      </c>
      <c r="AF6734" s="137"/>
      <c r="AG6734" s="137">
        <f>SUM(AG6732:AG6733)</f>
        <v>0</v>
      </c>
      <c r="AH6734" s="137"/>
    </row>
    <row r="6735" spans="1:34" s="173" customFormat="1" x14ac:dyDescent="0.55000000000000004">
      <c r="A6735" s="122" t="s">
        <v>9208</v>
      </c>
      <c r="B6735" s="123">
        <v>2880</v>
      </c>
      <c r="C6735" s="123">
        <v>6737</v>
      </c>
      <c r="D6735" s="135" t="s">
        <v>9209</v>
      </c>
      <c r="E6735" s="123" t="s">
        <v>34</v>
      </c>
      <c r="F6735" s="123">
        <v>18286</v>
      </c>
      <c r="G6735" s="123">
        <v>2</v>
      </c>
      <c r="H6735" s="123">
        <v>2</v>
      </c>
      <c r="I6735" s="136">
        <v>93</v>
      </c>
      <c r="J6735" s="123" t="s">
        <v>38</v>
      </c>
      <c r="K6735" s="137">
        <f>((G6735*400)+(H6735*100))+I6735</f>
        <v>1093</v>
      </c>
      <c r="L6735" s="137">
        <v>6000</v>
      </c>
      <c r="M6735" s="137">
        <f>K6735*L6735</f>
        <v>6558000</v>
      </c>
      <c r="N6735" s="123"/>
      <c r="O6735" s="108"/>
      <c r="P6735" s="138"/>
      <c r="Q6735" s="108"/>
      <c r="R6735" s="108"/>
      <c r="S6735" s="139"/>
      <c r="T6735" s="123"/>
      <c r="U6735" s="123"/>
      <c r="V6735" s="123"/>
      <c r="W6735" s="137"/>
      <c r="X6735" s="136"/>
      <c r="Y6735" s="137"/>
      <c r="Z6735" s="137"/>
      <c r="AA6735" s="119"/>
      <c r="AB6735" s="119"/>
      <c r="AC6735" s="137"/>
      <c r="AD6735" s="137">
        <f>IF(AND(AC6735="",M6735=""),0,IF((AC6735=""),M6735,IF((M6735=""),AC6735,AC6735+M6735)))</f>
        <v>6558000</v>
      </c>
      <c r="AE6735" s="137">
        <f>IF( (X6735=""),AD6735*1,AD6735*(X6735/100) )</f>
        <v>6558000</v>
      </c>
      <c r="AF6735" s="137">
        <v>50000000</v>
      </c>
      <c r="AG6735" s="137">
        <f>IF((AF6735-AE6735) &gt; 1,0,IF((AF6735-AE6735)&lt;0,AE6735-AF6735,AF6735-AE6735))</f>
        <v>0</v>
      </c>
      <c r="AH6735" s="137">
        <v>0.01</v>
      </c>
    </row>
    <row r="6736" spans="1:34" s="173" customFormat="1" x14ac:dyDescent="0.55000000000000004">
      <c r="A6736" s="122"/>
      <c r="B6736" s="123">
        <v>2881</v>
      </c>
      <c r="C6736" s="123">
        <v>6738</v>
      </c>
      <c r="D6736" s="135" t="s">
        <v>9210</v>
      </c>
      <c r="E6736" s="123" t="s">
        <v>34</v>
      </c>
      <c r="F6736" s="123">
        <v>20175</v>
      </c>
      <c r="G6736" s="123">
        <v>4</v>
      </c>
      <c r="H6736" s="123">
        <v>0</v>
      </c>
      <c r="I6736" s="136">
        <v>82</v>
      </c>
      <c r="J6736" s="123" t="s">
        <v>38</v>
      </c>
      <c r="K6736" s="137">
        <f>((G6736*400)+(H6736*100))+I6736</f>
        <v>1682</v>
      </c>
      <c r="L6736" s="137">
        <v>425</v>
      </c>
      <c r="M6736" s="137">
        <f>K6736*L6736</f>
        <v>714850</v>
      </c>
      <c r="N6736" s="123"/>
      <c r="O6736" s="108"/>
      <c r="P6736" s="138"/>
      <c r="Q6736" s="108"/>
      <c r="R6736" s="108"/>
      <c r="S6736" s="139"/>
      <c r="T6736" s="123"/>
      <c r="U6736" s="123"/>
      <c r="V6736" s="123"/>
      <c r="W6736" s="137"/>
      <c r="X6736" s="136"/>
      <c r="Y6736" s="137"/>
      <c r="Z6736" s="137"/>
      <c r="AA6736" s="119"/>
      <c r="AB6736" s="119"/>
      <c r="AC6736" s="137"/>
      <c r="AD6736" s="137">
        <f>IF(AND(AC6736="",M6736=""),0,IF((AC6736=""),M6736,IF((M6736=""),AC6736,AC6736+M6736)))</f>
        <v>714850</v>
      </c>
      <c r="AE6736" s="137">
        <f>IF( (X6736=""),AD6736*1,AD6736*(X6736/100) )</f>
        <v>714850</v>
      </c>
      <c r="AF6736" s="137">
        <v>50000000</v>
      </c>
      <c r="AG6736" s="137">
        <f>IF((AF6736-AE6736) &gt; 1,0,IF((AF6736-AE6736)&lt;0,AE6736-AF6736,AF6736-AE6736))</f>
        <v>0</v>
      </c>
      <c r="AH6736" s="137">
        <v>0.01</v>
      </c>
    </row>
    <row r="6737" spans="1:34" s="173" customFormat="1" x14ac:dyDescent="0.55000000000000004">
      <c r="A6737" s="122"/>
      <c r="B6737" s="123"/>
      <c r="C6737" s="123"/>
      <c r="D6737" s="135"/>
      <c r="E6737" s="123"/>
      <c r="F6737" s="123"/>
      <c r="G6737" s="123"/>
      <c r="H6737" s="123"/>
      <c r="I6737" s="136"/>
      <c r="J6737" s="123"/>
      <c r="K6737" s="137"/>
      <c r="L6737" s="137" t="s">
        <v>63</v>
      </c>
      <c r="M6737" s="137">
        <f>SUM(M6735:M6736)</f>
        <v>7272850</v>
      </c>
      <c r="N6737" s="123"/>
      <c r="O6737" s="108"/>
      <c r="P6737" s="138"/>
      <c r="Q6737" s="108"/>
      <c r="R6737" s="108"/>
      <c r="S6737" s="139"/>
      <c r="T6737" s="123"/>
      <c r="U6737" s="123"/>
      <c r="V6737" s="123"/>
      <c r="W6737" s="137"/>
      <c r="X6737" s="136"/>
      <c r="Y6737" s="137"/>
      <c r="Z6737" s="137"/>
      <c r="AA6737" s="119"/>
      <c r="AB6737" s="119"/>
      <c r="AC6737" s="137"/>
      <c r="AD6737" s="137"/>
      <c r="AE6737" s="137">
        <f>SUM(AE6735:AE6736)</f>
        <v>7272850</v>
      </c>
      <c r="AF6737" s="137"/>
      <c r="AG6737" s="137">
        <f>SUM(AG6735:AG6736)</f>
        <v>0</v>
      </c>
      <c r="AH6737" s="137"/>
    </row>
    <row r="6738" spans="1:34" s="173" customFormat="1" x14ac:dyDescent="0.55000000000000004">
      <c r="A6738" s="122" t="s">
        <v>9203</v>
      </c>
      <c r="B6738" s="123">
        <v>2882</v>
      </c>
      <c r="C6738" s="123">
        <v>6025</v>
      </c>
      <c r="D6738" s="135" t="s">
        <v>9211</v>
      </c>
      <c r="E6738" s="123" t="s">
        <v>34</v>
      </c>
      <c r="F6738" s="123">
        <v>23876</v>
      </c>
      <c r="G6738" s="123">
        <v>0</v>
      </c>
      <c r="H6738" s="123">
        <v>1</v>
      </c>
      <c r="I6738" s="136">
        <v>91</v>
      </c>
      <c r="J6738" s="123" t="s">
        <v>35</v>
      </c>
      <c r="K6738" s="137">
        <f>((G6738*400)+(H6738*100))+I6738</f>
        <v>191</v>
      </c>
      <c r="L6738" s="137">
        <v>450</v>
      </c>
      <c r="M6738" s="137">
        <f>K6738*L6738</f>
        <v>85950</v>
      </c>
      <c r="N6738" s="123">
        <v>1</v>
      </c>
      <c r="O6738" s="108" t="s">
        <v>9201</v>
      </c>
      <c r="P6738" s="138">
        <v>3501400277230</v>
      </c>
      <c r="Q6738" s="108" t="s">
        <v>9202</v>
      </c>
      <c r="R6738" s="108" t="s">
        <v>9205</v>
      </c>
      <c r="S6738" s="139" t="s">
        <v>9212</v>
      </c>
      <c r="T6738" s="123" t="s">
        <v>51</v>
      </c>
      <c r="U6738" s="123" t="s">
        <v>45</v>
      </c>
      <c r="V6738" s="123" t="s">
        <v>52</v>
      </c>
      <c r="W6738" s="137">
        <v>49.68</v>
      </c>
      <c r="X6738" s="136">
        <v>48.42</v>
      </c>
      <c r="Y6738" s="137">
        <v>6750</v>
      </c>
      <c r="Z6738" s="137">
        <f>W6738*Y6738</f>
        <v>335340</v>
      </c>
      <c r="AA6738" s="119">
        <v>6</v>
      </c>
      <c r="AB6738" s="119">
        <v>6</v>
      </c>
      <c r="AC6738" s="137">
        <f>(Z6738*(100-AB6738))/100</f>
        <v>315219.59999999998</v>
      </c>
      <c r="AD6738" s="137">
        <f>IF(AND(AC6738="",M6738=""),0,IF((AC6738=""),M6738, IF( (M6738=""),AC6738,SUM(AC6738:AC6741)+M6738)))</f>
        <v>401169.6</v>
      </c>
      <c r="AE6738" s="137">
        <f>IF( (X6738=""),AD6738*1,AD6738*(X6738/100) )</f>
        <v>194246.32032</v>
      </c>
      <c r="AF6738" s="137">
        <v>50000000</v>
      </c>
      <c r="AG6738" s="137">
        <f>IF((AF6738-AE6738) &gt; 1,0,IF((AF6738-AE6738)&lt;0,AE6738-AF6738,AF6738-AE6738))</f>
        <v>0</v>
      </c>
      <c r="AH6738" s="137">
        <v>0.02</v>
      </c>
    </row>
    <row r="6739" spans="1:34" s="173" customFormat="1" x14ac:dyDescent="0.55000000000000004">
      <c r="A6739" s="122"/>
      <c r="B6739" s="123"/>
      <c r="C6739" s="123"/>
      <c r="D6739" s="135"/>
      <c r="E6739" s="123"/>
      <c r="F6739" s="123"/>
      <c r="G6739" s="123"/>
      <c r="H6739" s="123"/>
      <c r="I6739" s="136"/>
      <c r="J6739" s="123"/>
      <c r="K6739" s="137"/>
      <c r="L6739" s="137"/>
      <c r="M6739" s="137"/>
      <c r="N6739" s="123">
        <v>2</v>
      </c>
      <c r="O6739" s="108" t="s">
        <v>9201</v>
      </c>
      <c r="P6739" s="138">
        <v>3501400277230</v>
      </c>
      <c r="Q6739" s="108" t="s">
        <v>9202</v>
      </c>
      <c r="R6739" s="108" t="s">
        <v>9205</v>
      </c>
      <c r="S6739" s="139" t="s">
        <v>9213</v>
      </c>
      <c r="T6739" s="123" t="s">
        <v>55</v>
      </c>
      <c r="U6739" s="123" t="s">
        <v>45</v>
      </c>
      <c r="V6739" s="123" t="s">
        <v>52</v>
      </c>
      <c r="W6739" s="137">
        <v>52.92</v>
      </c>
      <c r="X6739" s="136">
        <v>51.58</v>
      </c>
      <c r="Y6739" s="137">
        <v>0</v>
      </c>
      <c r="Z6739" s="137">
        <f>W6739*Y6739</f>
        <v>0</v>
      </c>
      <c r="AA6739" s="119">
        <v>6</v>
      </c>
      <c r="AB6739" s="119">
        <v>6</v>
      </c>
      <c r="AC6739" s="137">
        <f>(Z6739*(100-AB6739))/100</f>
        <v>0</v>
      </c>
      <c r="AD6739" s="137">
        <f>IF(AND(AC6739="",M6738=""),0,IF((AC6739=""),M6738, IF( (M6738=""),AC6739,SUM(AC6738:AC6741)+M6738)))</f>
        <v>401169.6</v>
      </c>
      <c r="AE6739" s="137">
        <f>IF( (X6739=""),AD6739*1,AD6739*(X6739/100) )</f>
        <v>206923.27968000001</v>
      </c>
      <c r="AF6739" s="137">
        <v>50000000</v>
      </c>
      <c r="AG6739" s="137">
        <f>IF((AF6739-AE6739) &gt; 1,0,IF((AF6739-AE6739)&lt;0,AE6739-AF6739,AF6739-AE6739))</f>
        <v>0</v>
      </c>
      <c r="AH6739" s="137">
        <v>0.02</v>
      </c>
    </row>
    <row r="6740" spans="1:34" s="173" customFormat="1" x14ac:dyDescent="0.55000000000000004">
      <c r="A6740" s="122"/>
      <c r="B6740" s="123"/>
      <c r="C6740" s="123"/>
      <c r="D6740" s="135"/>
      <c r="E6740" s="123"/>
      <c r="F6740" s="123"/>
      <c r="G6740" s="123"/>
      <c r="H6740" s="123"/>
      <c r="I6740" s="136"/>
      <c r="J6740" s="123"/>
      <c r="K6740" s="137"/>
      <c r="L6740" s="137" t="s">
        <v>63</v>
      </c>
      <c r="M6740" s="137">
        <f>SUM(M6738:M6739)</f>
        <v>85950</v>
      </c>
      <c r="N6740" s="123"/>
      <c r="O6740" s="108"/>
      <c r="P6740" s="138"/>
      <c r="Q6740" s="108"/>
      <c r="R6740" s="108"/>
      <c r="S6740" s="139"/>
      <c r="T6740" s="123"/>
      <c r="U6740" s="123"/>
      <c r="V6740" s="123"/>
      <c r="W6740" s="137"/>
      <c r="X6740" s="136"/>
      <c r="Y6740" s="137"/>
      <c r="Z6740" s="137"/>
      <c r="AA6740" s="119"/>
      <c r="AB6740" s="119"/>
      <c r="AC6740" s="137"/>
      <c r="AD6740" s="137"/>
      <c r="AE6740" s="137">
        <f>SUM(AE6738:AE6739)</f>
        <v>401169.6</v>
      </c>
      <c r="AF6740" s="137"/>
      <c r="AG6740" s="137">
        <f>SUM(AG6738:AG6739)</f>
        <v>0</v>
      </c>
      <c r="AH6740" s="137"/>
    </row>
    <row r="6741" spans="1:34" s="173" customFormat="1" x14ac:dyDescent="0.55000000000000004">
      <c r="A6741" s="122" t="s">
        <v>9214</v>
      </c>
      <c r="B6741" s="123">
        <v>2883</v>
      </c>
      <c r="C6741" s="123">
        <v>5204</v>
      </c>
      <c r="D6741" s="135" t="s">
        <v>9215</v>
      </c>
      <c r="E6741" s="123" t="s">
        <v>34</v>
      </c>
      <c r="F6741" s="123">
        <v>21702</v>
      </c>
      <c r="G6741" s="123">
        <v>49</v>
      </c>
      <c r="H6741" s="123">
        <v>3</v>
      </c>
      <c r="I6741" s="136">
        <v>42</v>
      </c>
      <c r="J6741" s="123" t="s">
        <v>38</v>
      </c>
      <c r="K6741" s="137">
        <f>((G6741*400)+(H6741*100))+I6741</f>
        <v>19942</v>
      </c>
      <c r="L6741" s="137">
        <v>275</v>
      </c>
      <c r="M6741" s="137">
        <f>K6741*L6741</f>
        <v>5484050</v>
      </c>
      <c r="N6741" s="123"/>
      <c r="O6741" s="108"/>
      <c r="P6741" s="138"/>
      <c r="Q6741" s="108"/>
      <c r="R6741" s="108"/>
      <c r="S6741" s="139"/>
      <c r="T6741" s="123"/>
      <c r="U6741" s="123"/>
      <c r="V6741" s="123"/>
      <c r="W6741" s="137"/>
      <c r="X6741" s="136"/>
      <c r="Y6741" s="137"/>
      <c r="Z6741" s="137"/>
      <c r="AA6741" s="119"/>
      <c r="AB6741" s="119"/>
      <c r="AC6741" s="137"/>
      <c r="AD6741" s="137">
        <f>IF(AND(AC6741="",M6741=""),0,IF((AC6741=""),M6741,IF((M6741=""),AC6741,AC6741+M6741)))</f>
        <v>5484050</v>
      </c>
      <c r="AE6741" s="137">
        <f>IF( (X6741=""),AD6741*1,AD6741*(X6741/100) )</f>
        <v>5484050</v>
      </c>
      <c r="AF6741" s="137">
        <v>50000000</v>
      </c>
      <c r="AG6741" s="137">
        <f>IF((AF6741-AE6741) &gt; 1,0,IF((AF6741-AE6741)&lt;0,AE6741-AF6741,AF6741-AE6741))</f>
        <v>0</v>
      </c>
      <c r="AH6741" s="137">
        <v>0.01</v>
      </c>
    </row>
    <row r="6742" spans="1:34" s="173" customFormat="1" x14ac:dyDescent="0.55000000000000004">
      <c r="A6742" s="122"/>
      <c r="B6742" s="123"/>
      <c r="C6742" s="123"/>
      <c r="D6742" s="135"/>
      <c r="E6742" s="123"/>
      <c r="F6742" s="123"/>
      <c r="G6742" s="123"/>
      <c r="H6742" s="123"/>
      <c r="I6742" s="136"/>
      <c r="J6742" s="123"/>
      <c r="K6742" s="137"/>
      <c r="L6742" s="137" t="s">
        <v>63</v>
      </c>
      <c r="M6742" s="137">
        <f>SUM(M6741:M6741)</f>
        <v>5484050</v>
      </c>
      <c r="N6742" s="123"/>
      <c r="O6742" s="108"/>
      <c r="P6742" s="138"/>
      <c r="Q6742" s="108"/>
      <c r="R6742" s="108"/>
      <c r="S6742" s="139"/>
      <c r="T6742" s="123"/>
      <c r="U6742" s="123"/>
      <c r="V6742" s="123"/>
      <c r="W6742" s="137"/>
      <c r="X6742" s="136"/>
      <c r="Y6742" s="137"/>
      <c r="Z6742" s="137"/>
      <c r="AA6742" s="119"/>
      <c r="AB6742" s="119"/>
      <c r="AC6742" s="137"/>
      <c r="AD6742" s="137"/>
      <c r="AE6742" s="137">
        <f>SUM(AE6741:AE6741)</f>
        <v>5484050</v>
      </c>
      <c r="AF6742" s="137"/>
      <c r="AG6742" s="137">
        <f>SUM(AG6741:AG6741)</f>
        <v>0</v>
      </c>
      <c r="AH6742" s="137"/>
    </row>
    <row r="6743" spans="1:34" s="173" customFormat="1" x14ac:dyDescent="0.55000000000000004">
      <c r="A6743" s="122" t="s">
        <v>9216</v>
      </c>
      <c r="B6743" s="123">
        <v>2884</v>
      </c>
      <c r="C6743" s="123">
        <v>7114</v>
      </c>
      <c r="D6743" s="135" t="s">
        <v>9217</v>
      </c>
      <c r="E6743" s="123" t="s">
        <v>34</v>
      </c>
      <c r="F6743" s="123">
        <v>15962</v>
      </c>
      <c r="G6743" s="123">
        <v>3</v>
      </c>
      <c r="H6743" s="123">
        <v>2</v>
      </c>
      <c r="I6743" s="136">
        <v>9.5</v>
      </c>
      <c r="J6743" s="123" t="s">
        <v>68</v>
      </c>
      <c r="K6743" s="137">
        <f>((G6743*400)+(H6743*100))+I6743</f>
        <v>1409.5</v>
      </c>
      <c r="L6743" s="137">
        <v>625</v>
      </c>
      <c r="M6743" s="137">
        <f>K6743*L6743</f>
        <v>880937.5</v>
      </c>
      <c r="N6743" s="123"/>
      <c r="O6743" s="108"/>
      <c r="P6743" s="138"/>
      <c r="Q6743" s="108"/>
      <c r="R6743" s="108"/>
      <c r="S6743" s="139"/>
      <c r="T6743" s="123"/>
      <c r="U6743" s="123"/>
      <c r="V6743" s="123"/>
      <c r="W6743" s="137"/>
      <c r="X6743" s="136"/>
      <c r="Y6743" s="137"/>
      <c r="Z6743" s="137"/>
      <c r="AA6743" s="119"/>
      <c r="AB6743" s="119"/>
      <c r="AC6743" s="137"/>
      <c r="AD6743" s="137">
        <f>IF(AND(AC6743="",M6743=""),0,IF((AC6743=""),M6743,IF((M6743=""),AC6743,AC6743+M6743)))</f>
        <v>880937.5</v>
      </c>
      <c r="AE6743" s="137">
        <f>IF( (X6743=""),AD6743*1,AD6743*(X6743/100) )</f>
        <v>880937.5</v>
      </c>
      <c r="AF6743" s="137">
        <v>0</v>
      </c>
      <c r="AG6743" s="137">
        <f>IF((AF6743-AE6743) &gt; 1,0,IF((AF6743-AE6743)&lt;0,AE6743-AF6743,AF6743-AE6743))</f>
        <v>880937.5</v>
      </c>
      <c r="AH6743" s="137">
        <v>0.3</v>
      </c>
    </row>
    <row r="6744" spans="1:34" s="173" customFormat="1" x14ac:dyDescent="0.55000000000000004">
      <c r="A6744" s="122"/>
      <c r="B6744" s="123"/>
      <c r="C6744" s="123"/>
      <c r="D6744" s="135"/>
      <c r="E6744" s="123"/>
      <c r="F6744" s="123"/>
      <c r="G6744" s="123"/>
      <c r="H6744" s="123"/>
      <c r="I6744" s="136"/>
      <c r="J6744" s="123"/>
      <c r="K6744" s="137"/>
      <c r="L6744" s="137" t="s">
        <v>63</v>
      </c>
      <c r="M6744" s="137">
        <f>SUM(M6743:M6743)</f>
        <v>880937.5</v>
      </c>
      <c r="N6744" s="123"/>
      <c r="O6744" s="108"/>
      <c r="P6744" s="138"/>
      <c r="Q6744" s="108"/>
      <c r="R6744" s="108"/>
      <c r="S6744" s="139"/>
      <c r="T6744" s="123"/>
      <c r="U6744" s="123"/>
      <c r="V6744" s="123"/>
      <c r="W6744" s="137"/>
      <c r="X6744" s="136"/>
      <c r="Y6744" s="137"/>
      <c r="Z6744" s="137"/>
      <c r="AA6744" s="119"/>
      <c r="AB6744" s="119"/>
      <c r="AC6744" s="137"/>
      <c r="AD6744" s="137"/>
      <c r="AE6744" s="137">
        <f>SUM(AE6743:AE6743)</f>
        <v>880937.5</v>
      </c>
      <c r="AF6744" s="137"/>
      <c r="AG6744" s="137">
        <f>SUM(AG6743:AG6743)</f>
        <v>880937.5</v>
      </c>
      <c r="AH6744" s="137"/>
    </row>
    <row r="6745" spans="1:34" s="99" customFormat="1" x14ac:dyDescent="0.55000000000000004">
      <c r="A6745" s="107" t="s">
        <v>9237</v>
      </c>
      <c r="B6745" s="102">
        <v>2885</v>
      </c>
      <c r="C6745" s="102">
        <v>6118</v>
      </c>
      <c r="D6745" s="90" t="s">
        <v>9238</v>
      </c>
      <c r="E6745" s="102" t="s">
        <v>34</v>
      </c>
      <c r="F6745" s="102">
        <v>25257</v>
      </c>
      <c r="G6745" s="102">
        <v>0</v>
      </c>
      <c r="H6745" s="102">
        <v>0</v>
      </c>
      <c r="I6745" s="98">
        <v>27.1</v>
      </c>
      <c r="J6745" s="102" t="s">
        <v>35</v>
      </c>
      <c r="K6745" s="94">
        <f>((G6745*400)+(H6745*100))+I6745</f>
        <v>27.1</v>
      </c>
      <c r="L6745" s="94">
        <v>7250</v>
      </c>
      <c r="M6745" s="94">
        <f>K6745*L6745</f>
        <v>196475</v>
      </c>
      <c r="N6745" s="102">
        <v>1</v>
      </c>
      <c r="O6745" s="111" t="s">
        <v>9235</v>
      </c>
      <c r="P6745" s="96">
        <v>1570800001781</v>
      </c>
      <c r="Q6745" s="111" t="s">
        <v>9236</v>
      </c>
      <c r="R6745" s="111" t="s">
        <v>9239</v>
      </c>
      <c r="S6745" s="97" t="s">
        <v>9240</v>
      </c>
      <c r="T6745" s="102" t="s">
        <v>44</v>
      </c>
      <c r="U6745" s="102" t="s">
        <v>45</v>
      </c>
      <c r="V6745" s="102" t="s">
        <v>46</v>
      </c>
      <c r="W6745" s="94">
        <v>117</v>
      </c>
      <c r="X6745" s="98">
        <v>33.33</v>
      </c>
      <c r="Y6745" s="94">
        <v>7150</v>
      </c>
      <c r="Z6745" s="94">
        <f>W6745*Y6745</f>
        <v>836550</v>
      </c>
      <c r="AA6745" s="89">
        <v>7</v>
      </c>
      <c r="AB6745" s="89">
        <v>7</v>
      </c>
      <c r="AC6745" s="94">
        <f>(Z6745*(100-AB6745))/100</f>
        <v>777991.5</v>
      </c>
      <c r="AD6745" s="94">
        <f>IF(AND(AC6745="",M6745=""),0,IF((AC6745=""),M6745, IF( (M6745=""),AC6745,SUM(AC6745:AC6747)+M6745)))</f>
        <v>2530449.5</v>
      </c>
      <c r="AE6745" s="94">
        <f>IF( (X6745=""),AD6745*1,AD6745*(X6745/100) )</f>
        <v>843398.81834999996</v>
      </c>
      <c r="AF6745" s="94">
        <v>0</v>
      </c>
      <c r="AG6745" s="94">
        <f>IF((AF6745-AE6745) &gt; 1,0,IF((AF6745-AE6745)&lt;0,AE6745-AF6745,AF6745-AE6745))</f>
        <v>843398.81834999996</v>
      </c>
      <c r="AH6745" s="94">
        <v>0.3</v>
      </c>
    </row>
    <row r="6746" spans="1:34" s="99" customFormat="1" x14ac:dyDescent="0.55000000000000004">
      <c r="A6746" s="107"/>
      <c r="B6746" s="102"/>
      <c r="C6746" s="102"/>
      <c r="D6746" s="90"/>
      <c r="E6746" s="102"/>
      <c r="F6746" s="102"/>
      <c r="G6746" s="102"/>
      <c r="H6746" s="102"/>
      <c r="I6746" s="98"/>
      <c r="J6746" s="102"/>
      <c r="K6746" s="94"/>
      <c r="L6746" s="94"/>
      <c r="M6746" s="94"/>
      <c r="N6746" s="102"/>
      <c r="O6746" s="111"/>
      <c r="P6746" s="96"/>
      <c r="Q6746" s="111"/>
      <c r="R6746" s="111"/>
      <c r="S6746" s="97"/>
      <c r="T6746" s="102" t="s">
        <v>44</v>
      </c>
      <c r="U6746" s="102"/>
      <c r="V6746" s="102" t="s">
        <v>46</v>
      </c>
      <c r="W6746" s="94">
        <v>117</v>
      </c>
      <c r="X6746" s="98">
        <v>33.33</v>
      </c>
      <c r="Y6746" s="94">
        <v>7150</v>
      </c>
      <c r="Z6746" s="94">
        <f>W6746*Y6746</f>
        <v>836550</v>
      </c>
      <c r="AA6746" s="89">
        <v>7</v>
      </c>
      <c r="AB6746" s="89">
        <v>7</v>
      </c>
      <c r="AC6746" s="94">
        <f>(Z6746*(100-AB6746))/100</f>
        <v>777991.5</v>
      </c>
      <c r="AD6746" s="94">
        <f>IF(AND(AC6746="",M6745=""),0,IF((AC6746=""),M6745, IF( (M6745=""),AC6746,SUM(AC6745:AC6747)+M6745)))</f>
        <v>2530449.5</v>
      </c>
      <c r="AE6746" s="94">
        <f>IF( (X6746=""),AD6746*1,AD6746*(X6746/100) )</f>
        <v>843398.81834999996</v>
      </c>
      <c r="AF6746" s="94">
        <v>0</v>
      </c>
      <c r="AG6746" s="94">
        <f>IF((AF6746-AE6746) &gt; 1,0,IF((AF6746-AE6746)&lt;0,AE6746-AF6746,AF6746-AE6746))</f>
        <v>843398.81834999996</v>
      </c>
      <c r="AH6746" s="94">
        <v>0.3</v>
      </c>
    </row>
    <row r="6747" spans="1:34" s="99" customFormat="1" x14ac:dyDescent="0.55000000000000004">
      <c r="A6747" s="107"/>
      <c r="B6747" s="102"/>
      <c r="C6747" s="102"/>
      <c r="D6747" s="90"/>
      <c r="E6747" s="102"/>
      <c r="F6747" s="102"/>
      <c r="G6747" s="102"/>
      <c r="H6747" s="102"/>
      <c r="I6747" s="98"/>
      <c r="J6747" s="102"/>
      <c r="K6747" s="94"/>
      <c r="L6747" s="94"/>
      <c r="M6747" s="94"/>
      <c r="N6747" s="102"/>
      <c r="O6747" s="111"/>
      <c r="P6747" s="96"/>
      <c r="Q6747" s="111"/>
      <c r="R6747" s="111"/>
      <c r="S6747" s="97"/>
      <c r="T6747" s="102" t="s">
        <v>44</v>
      </c>
      <c r="U6747" s="102"/>
      <c r="V6747" s="102" t="s">
        <v>46</v>
      </c>
      <c r="W6747" s="94">
        <v>117</v>
      </c>
      <c r="X6747" s="98">
        <v>33.33</v>
      </c>
      <c r="Y6747" s="94">
        <v>7150</v>
      </c>
      <c r="Z6747" s="94">
        <f>W6747*Y6747</f>
        <v>836550</v>
      </c>
      <c r="AA6747" s="89">
        <v>7</v>
      </c>
      <c r="AB6747" s="89">
        <v>7</v>
      </c>
      <c r="AC6747" s="94">
        <f>(Z6747*(100-AB6747))/100</f>
        <v>777991.5</v>
      </c>
      <c r="AD6747" s="94">
        <f>IF(AND(AC6747="",M6745=""),0,IF((AC6747=""),M6745, IF( (M6745=""),AC6747,SUM(AC6745:AC6747)+M6745)))</f>
        <v>2530449.5</v>
      </c>
      <c r="AE6747" s="94">
        <f>IF( (X6747=""),AD6747*1,AD6747*(X6747/100) )</f>
        <v>843398.81834999996</v>
      </c>
      <c r="AF6747" s="94">
        <v>0</v>
      </c>
      <c r="AG6747" s="94">
        <f>IF((AF6747-AE6747) &gt; 1,0,IF((AF6747-AE6747)&lt;0,AE6747-AF6747,AF6747-AE6747))</f>
        <v>843398.81834999996</v>
      </c>
      <c r="AH6747" s="94">
        <v>0.3</v>
      </c>
    </row>
    <row r="6748" spans="1:34" s="99" customFormat="1" x14ac:dyDescent="0.55000000000000004">
      <c r="A6748" s="107"/>
      <c r="B6748" s="102"/>
      <c r="C6748" s="102"/>
      <c r="D6748" s="90"/>
      <c r="E6748" s="102"/>
      <c r="F6748" s="102"/>
      <c r="G6748" s="102"/>
      <c r="H6748" s="102"/>
      <c r="I6748" s="98"/>
      <c r="J6748" s="102"/>
      <c r="K6748" s="94"/>
      <c r="L6748" s="94" t="s">
        <v>63</v>
      </c>
      <c r="M6748" s="94">
        <f>SUM(M6745:M6747)</f>
        <v>196475</v>
      </c>
      <c r="N6748" s="102"/>
      <c r="O6748" s="111"/>
      <c r="P6748" s="96"/>
      <c r="Q6748" s="111"/>
      <c r="R6748" s="111"/>
      <c r="S6748" s="97"/>
      <c r="T6748" s="102"/>
      <c r="U6748" s="102"/>
      <c r="V6748" s="102"/>
      <c r="W6748" s="94"/>
      <c r="X6748" s="98"/>
      <c r="Y6748" s="94"/>
      <c r="Z6748" s="94"/>
      <c r="AA6748" s="89"/>
      <c r="AB6748" s="89"/>
      <c r="AC6748" s="94"/>
      <c r="AD6748" s="94"/>
      <c r="AE6748" s="94">
        <f>SUM(AE6745:AE6747)</f>
        <v>2530196.45505</v>
      </c>
      <c r="AF6748" s="94"/>
      <c r="AG6748" s="94">
        <f>SUM(AG6745:AG6747)</f>
        <v>2530196.45505</v>
      </c>
      <c r="AH6748" s="94"/>
    </row>
    <row r="6749" spans="1:34" s="173" customFormat="1" x14ac:dyDescent="0.55000000000000004">
      <c r="A6749" s="122" t="s">
        <v>705</v>
      </c>
      <c r="B6749" s="123">
        <v>2886</v>
      </c>
      <c r="C6749" s="123">
        <v>4766</v>
      </c>
      <c r="D6749" s="135" t="s">
        <v>9218</v>
      </c>
      <c r="E6749" s="123" t="s">
        <v>37</v>
      </c>
      <c r="F6749" s="123">
        <v>4265</v>
      </c>
      <c r="G6749" s="123">
        <v>3</v>
      </c>
      <c r="H6749" s="123">
        <v>3</v>
      </c>
      <c r="I6749" s="136">
        <v>82</v>
      </c>
      <c r="J6749" s="123" t="s">
        <v>38</v>
      </c>
      <c r="K6749" s="137">
        <f>((G6749*400)+(H6749*100))+I6749</f>
        <v>1582</v>
      </c>
      <c r="L6749" s="137">
        <v>225</v>
      </c>
      <c r="M6749" s="137">
        <f>K6749*L6749</f>
        <v>355950</v>
      </c>
      <c r="N6749" s="123"/>
      <c r="O6749" s="108"/>
      <c r="P6749" s="138"/>
      <c r="Q6749" s="108"/>
      <c r="R6749" s="108"/>
      <c r="S6749" s="139"/>
      <c r="T6749" s="123"/>
      <c r="U6749" s="123"/>
      <c r="V6749" s="123"/>
      <c r="W6749" s="137"/>
      <c r="X6749" s="136"/>
      <c r="Y6749" s="137"/>
      <c r="Z6749" s="137"/>
      <c r="AA6749" s="119"/>
      <c r="AB6749" s="119"/>
      <c r="AC6749" s="137"/>
      <c r="AD6749" s="137">
        <f>IF(AND(AC6749="",M6749=""),0,IF((AC6749=""),M6749,IF((M6749=""),AC6749,AC6749+M6749)))</f>
        <v>355950</v>
      </c>
      <c r="AE6749" s="137">
        <f>IF( (X6749=""),AD6749*1,AD6749*(X6749/100) )</f>
        <v>355950</v>
      </c>
      <c r="AF6749" s="137">
        <v>0</v>
      </c>
      <c r="AG6749" s="137">
        <f>IF((AF6749-AE6749) &gt; 1,0,IF((AF6749-AE6749)&lt;0,AE6749-AF6749,AF6749-AE6749))</f>
        <v>355950</v>
      </c>
      <c r="AH6749" s="137">
        <v>0.01</v>
      </c>
    </row>
    <row r="6750" spans="1:34" s="173" customFormat="1" x14ac:dyDescent="0.55000000000000004">
      <c r="A6750" s="122"/>
      <c r="B6750" s="123"/>
      <c r="C6750" s="123"/>
      <c r="D6750" s="135"/>
      <c r="E6750" s="123"/>
      <c r="F6750" s="123"/>
      <c r="G6750" s="123"/>
      <c r="H6750" s="123"/>
      <c r="I6750" s="136"/>
      <c r="J6750" s="123"/>
      <c r="K6750" s="137"/>
      <c r="L6750" s="137" t="s">
        <v>63</v>
      </c>
      <c r="M6750" s="137">
        <f>SUM(M6749:M6749)</f>
        <v>355950</v>
      </c>
      <c r="N6750" s="123"/>
      <c r="O6750" s="108"/>
      <c r="P6750" s="138"/>
      <c r="Q6750" s="108"/>
      <c r="R6750" s="108"/>
      <c r="S6750" s="139"/>
      <c r="T6750" s="123"/>
      <c r="U6750" s="123"/>
      <c r="V6750" s="123"/>
      <c r="W6750" s="137"/>
      <c r="X6750" s="136"/>
      <c r="Y6750" s="137"/>
      <c r="Z6750" s="137"/>
      <c r="AA6750" s="119"/>
      <c r="AB6750" s="119"/>
      <c r="AC6750" s="137"/>
      <c r="AD6750" s="137"/>
      <c r="AE6750" s="137">
        <f>SUM(AE6749:AE6749)</f>
        <v>355950</v>
      </c>
      <c r="AF6750" s="137"/>
      <c r="AG6750" s="137">
        <f>SUM(AG6749:AG6749)</f>
        <v>355950</v>
      </c>
      <c r="AH6750" s="137"/>
    </row>
    <row r="6751" spans="1:34" s="173" customFormat="1" x14ac:dyDescent="0.55000000000000004">
      <c r="A6751" s="122" t="s">
        <v>9221</v>
      </c>
      <c r="B6751" s="123">
        <v>2887</v>
      </c>
      <c r="C6751" s="123">
        <v>7454</v>
      </c>
      <c r="D6751" s="135" t="s">
        <v>9222</v>
      </c>
      <c r="E6751" s="123" t="s">
        <v>34</v>
      </c>
      <c r="F6751" s="123">
        <v>7332</v>
      </c>
      <c r="G6751" s="123">
        <v>0</v>
      </c>
      <c r="H6751" s="123">
        <v>1</v>
      </c>
      <c r="I6751" s="136">
        <v>15</v>
      </c>
      <c r="J6751" s="123" t="s">
        <v>35</v>
      </c>
      <c r="K6751" s="137">
        <f>((G6751*400)+(H6751*100))+I6751</f>
        <v>115</v>
      </c>
      <c r="L6751" s="137">
        <v>1650</v>
      </c>
      <c r="M6751" s="137">
        <f>K6751*L6751</f>
        <v>189750</v>
      </c>
      <c r="N6751" s="123">
        <v>1</v>
      </c>
      <c r="O6751" s="108" t="s">
        <v>9219</v>
      </c>
      <c r="P6751" s="138">
        <v>3570800358325</v>
      </c>
      <c r="Q6751" s="108" t="s">
        <v>9220</v>
      </c>
      <c r="R6751" s="108" t="s">
        <v>9223</v>
      </c>
      <c r="S6751" s="139" t="s">
        <v>9224</v>
      </c>
      <c r="T6751" s="123" t="s">
        <v>51</v>
      </c>
      <c r="U6751" s="123" t="s">
        <v>45</v>
      </c>
      <c r="V6751" s="123" t="s">
        <v>52</v>
      </c>
      <c r="W6751" s="137">
        <v>600</v>
      </c>
      <c r="X6751" s="136">
        <v>82.39</v>
      </c>
      <c r="Y6751" s="137">
        <v>6750</v>
      </c>
      <c r="Z6751" s="137">
        <f>W6751*Y6751</f>
        <v>4050000</v>
      </c>
      <c r="AA6751" s="89">
        <v>7</v>
      </c>
      <c r="AB6751" s="89">
        <v>7</v>
      </c>
      <c r="AC6751" s="137">
        <f>(Z6751*(100-AB6751))/100</f>
        <v>3766500</v>
      </c>
      <c r="AD6751" s="137">
        <f>IF(AND(AC6751="",M6751=""),0,IF((AC6751=""),M6751, IF( (M6751=""),AC6751,SUM(AC6751:AC6755)+M6751)))</f>
        <v>4462095</v>
      </c>
      <c r="AE6751" s="137">
        <f t="shared" ref="AE6751:AE6756" si="649">IF( (X6751=""),AD6751*1,AD6751*(X6751/100) )</f>
        <v>3676320.0704999999</v>
      </c>
      <c r="AF6751" s="137">
        <v>50000000</v>
      </c>
      <c r="AG6751" s="137">
        <f t="shared" ref="AG6751:AG6756" si="650">IF((AF6751-AE6751) &gt; 1,0,IF((AF6751-AE6751)&lt;0,AE6751-AF6751,AF6751-AE6751))</f>
        <v>0</v>
      </c>
      <c r="AH6751" s="137">
        <v>0.02</v>
      </c>
    </row>
    <row r="6752" spans="1:34" s="173" customFormat="1" x14ac:dyDescent="0.55000000000000004">
      <c r="A6752" s="122"/>
      <c r="B6752" s="123"/>
      <c r="C6752" s="123"/>
      <c r="D6752" s="135"/>
      <c r="E6752" s="123"/>
      <c r="F6752" s="123"/>
      <c r="G6752" s="123"/>
      <c r="H6752" s="123"/>
      <c r="I6752" s="136"/>
      <c r="J6752" s="123"/>
      <c r="K6752" s="137"/>
      <c r="L6752" s="137"/>
      <c r="M6752" s="137"/>
      <c r="N6752" s="123">
        <v>2</v>
      </c>
      <c r="O6752" s="108" t="s">
        <v>9219</v>
      </c>
      <c r="P6752" s="138">
        <v>3570800358325</v>
      </c>
      <c r="Q6752" s="108" t="s">
        <v>9220</v>
      </c>
      <c r="R6752" s="108" t="s">
        <v>9223</v>
      </c>
      <c r="S6752" s="139" t="s">
        <v>9225</v>
      </c>
      <c r="T6752" s="123" t="s">
        <v>51</v>
      </c>
      <c r="U6752" s="123" t="s">
        <v>45</v>
      </c>
      <c r="V6752" s="123" t="s">
        <v>52</v>
      </c>
      <c r="W6752" s="137">
        <v>48</v>
      </c>
      <c r="X6752" s="136">
        <v>6.59</v>
      </c>
      <c r="Y6752" s="137">
        <v>6750</v>
      </c>
      <c r="Z6752" s="137">
        <f>W6752*Y6752</f>
        <v>324000</v>
      </c>
      <c r="AA6752" s="119">
        <v>2</v>
      </c>
      <c r="AB6752" s="119">
        <v>2</v>
      </c>
      <c r="AC6752" s="137">
        <f>(Z6752*(100-AB6752))/100</f>
        <v>317520</v>
      </c>
      <c r="AD6752" s="137">
        <f>IF(AND(AC6752="",M6751=""),0,IF((AC6752=""),M6751, IF( (M6751=""),AC6752,SUM(AC6751:AC6755)+M6751)))</f>
        <v>4462095</v>
      </c>
      <c r="AE6752" s="137">
        <f t="shared" si="649"/>
        <v>294052.06050000002</v>
      </c>
      <c r="AF6752" s="137">
        <v>50000000</v>
      </c>
      <c r="AG6752" s="137">
        <f t="shared" si="650"/>
        <v>0</v>
      </c>
      <c r="AH6752" s="137">
        <v>0.02</v>
      </c>
    </row>
    <row r="6753" spans="1:34" s="173" customFormat="1" x14ac:dyDescent="0.55000000000000004">
      <c r="A6753" s="122"/>
      <c r="B6753" s="123"/>
      <c r="C6753" s="123"/>
      <c r="D6753" s="135"/>
      <c r="E6753" s="123"/>
      <c r="F6753" s="123"/>
      <c r="G6753" s="123"/>
      <c r="H6753" s="123"/>
      <c r="I6753" s="136"/>
      <c r="J6753" s="123"/>
      <c r="K6753" s="137"/>
      <c r="L6753" s="137"/>
      <c r="M6753" s="137"/>
      <c r="N6753" s="123">
        <v>3</v>
      </c>
      <c r="O6753" s="108" t="s">
        <v>9219</v>
      </c>
      <c r="P6753" s="138">
        <v>3570800358325</v>
      </c>
      <c r="Q6753" s="108" t="s">
        <v>9220</v>
      </c>
      <c r="R6753" s="108" t="s">
        <v>9223</v>
      </c>
      <c r="S6753" s="139" t="s">
        <v>9225</v>
      </c>
      <c r="T6753" s="123" t="s">
        <v>55</v>
      </c>
      <c r="U6753" s="123" t="s">
        <v>45</v>
      </c>
      <c r="V6753" s="123" t="s">
        <v>75</v>
      </c>
      <c r="W6753" s="137">
        <v>50</v>
      </c>
      <c r="X6753" s="136">
        <v>6.87</v>
      </c>
      <c r="Y6753" s="137">
        <v>0</v>
      </c>
      <c r="Z6753" s="137">
        <f>W6753*Y6753</f>
        <v>0</v>
      </c>
      <c r="AA6753" s="119">
        <v>7</v>
      </c>
      <c r="AB6753" s="119">
        <v>7</v>
      </c>
      <c r="AC6753" s="137">
        <f>(Z6753*(100-AB6753))/100</f>
        <v>0</v>
      </c>
      <c r="AD6753" s="137">
        <v>189750</v>
      </c>
      <c r="AE6753" s="137">
        <f t="shared" si="649"/>
        <v>13035.824999999999</v>
      </c>
      <c r="AF6753" s="137">
        <v>0</v>
      </c>
      <c r="AG6753" s="137">
        <f t="shared" si="650"/>
        <v>13035.824999999999</v>
      </c>
      <c r="AH6753" s="137">
        <v>0.3</v>
      </c>
    </row>
    <row r="6754" spans="1:34" s="173" customFormat="1" x14ac:dyDescent="0.55000000000000004">
      <c r="A6754" s="122"/>
      <c r="B6754" s="123"/>
      <c r="C6754" s="123"/>
      <c r="D6754" s="135"/>
      <c r="E6754" s="123"/>
      <c r="F6754" s="123"/>
      <c r="G6754" s="123"/>
      <c r="H6754" s="123"/>
      <c r="I6754" s="136"/>
      <c r="J6754" s="123"/>
      <c r="K6754" s="137"/>
      <c r="L6754" s="137"/>
      <c r="M6754" s="137"/>
      <c r="N6754" s="123">
        <v>4</v>
      </c>
      <c r="O6754" s="108" t="s">
        <v>9219</v>
      </c>
      <c r="P6754" s="138">
        <v>3570800358325</v>
      </c>
      <c r="Q6754" s="108" t="s">
        <v>9220</v>
      </c>
      <c r="R6754" s="108" t="s">
        <v>9223</v>
      </c>
      <c r="S6754" s="139" t="s">
        <v>9226</v>
      </c>
      <c r="T6754" s="123" t="s">
        <v>51</v>
      </c>
      <c r="U6754" s="123" t="s">
        <v>45</v>
      </c>
      <c r="V6754" s="123" t="s">
        <v>52</v>
      </c>
      <c r="W6754" s="137">
        <v>30</v>
      </c>
      <c r="X6754" s="136">
        <v>4.12</v>
      </c>
      <c r="Y6754" s="137">
        <v>6750</v>
      </c>
      <c r="Z6754" s="137">
        <f>W6754*Y6754</f>
        <v>202500</v>
      </c>
      <c r="AA6754" s="119">
        <v>7</v>
      </c>
      <c r="AB6754" s="119">
        <v>7</v>
      </c>
      <c r="AC6754" s="137">
        <f>(Z6754*(100-AB6754))/100</f>
        <v>188325</v>
      </c>
      <c r="AD6754" s="137">
        <f>IF(AND(AC6754="",M6751=""),0,IF((AC6754=""),M6751, IF( (M6751=""),AC6754,SUM(AC6751:AC6763)+M6751)))</f>
        <v>6780922.5</v>
      </c>
      <c r="AE6754" s="137">
        <f t="shared" si="649"/>
        <v>279374.00699999998</v>
      </c>
      <c r="AF6754" s="137">
        <v>50000000</v>
      </c>
      <c r="AG6754" s="137">
        <f t="shared" si="650"/>
        <v>0</v>
      </c>
      <c r="AH6754" s="137">
        <v>0.02</v>
      </c>
    </row>
    <row r="6755" spans="1:34" s="173" customFormat="1" x14ac:dyDescent="0.55000000000000004">
      <c r="A6755" s="122"/>
      <c r="B6755" s="123"/>
      <c r="C6755" s="123"/>
      <c r="D6755" s="135"/>
      <c r="E6755" s="123"/>
      <c r="F6755" s="123"/>
      <c r="G6755" s="123"/>
      <c r="H6755" s="123"/>
      <c r="I6755" s="136"/>
      <c r="J6755" s="123"/>
      <c r="K6755" s="137"/>
      <c r="L6755" s="137"/>
      <c r="M6755" s="137"/>
      <c r="N6755" s="123">
        <v>5</v>
      </c>
      <c r="O6755" s="108" t="s">
        <v>9219</v>
      </c>
      <c r="P6755" s="138">
        <v>3570800358325</v>
      </c>
      <c r="Q6755" s="108" t="s">
        <v>9220</v>
      </c>
      <c r="R6755" s="108" t="s">
        <v>9223</v>
      </c>
      <c r="S6755" s="139" t="s">
        <v>9227</v>
      </c>
      <c r="T6755" s="123" t="s">
        <v>55</v>
      </c>
      <c r="U6755" s="123" t="s">
        <v>45</v>
      </c>
      <c r="V6755" s="123" t="s">
        <v>75</v>
      </c>
      <c r="W6755" s="137">
        <v>0.25</v>
      </c>
      <c r="X6755" s="136">
        <v>0.03</v>
      </c>
      <c r="Y6755" s="137">
        <v>0</v>
      </c>
      <c r="Z6755" s="137">
        <f>W6755*Y6755</f>
        <v>0</v>
      </c>
      <c r="AA6755" s="119">
        <v>7</v>
      </c>
      <c r="AB6755" s="119">
        <v>7</v>
      </c>
      <c r="AC6755" s="137">
        <f>(Z6755*(100-AB6755))/100</f>
        <v>0</v>
      </c>
      <c r="AD6755" s="137">
        <v>189750</v>
      </c>
      <c r="AE6755" s="137">
        <f t="shared" si="649"/>
        <v>56.924999999999997</v>
      </c>
      <c r="AF6755" s="137">
        <v>0</v>
      </c>
      <c r="AG6755" s="137">
        <f t="shared" si="650"/>
        <v>56.924999999999997</v>
      </c>
      <c r="AH6755" s="137">
        <v>0.3</v>
      </c>
    </row>
    <row r="6756" spans="1:34" s="173" customFormat="1" x14ac:dyDescent="0.55000000000000004">
      <c r="A6756" s="122"/>
      <c r="B6756" s="123">
        <v>2888</v>
      </c>
      <c r="C6756" s="123">
        <v>7396</v>
      </c>
      <c r="D6756" s="135" t="s">
        <v>9228</v>
      </c>
      <c r="E6756" s="123" t="s">
        <v>34</v>
      </c>
      <c r="F6756" s="123">
        <v>10472</v>
      </c>
      <c r="G6756" s="123">
        <v>0</v>
      </c>
      <c r="H6756" s="123">
        <v>0</v>
      </c>
      <c r="I6756" s="136">
        <v>93</v>
      </c>
      <c r="J6756" s="123" t="s">
        <v>35</v>
      </c>
      <c r="K6756" s="137">
        <f>((G6756*400)+(H6756*100))+I6756</f>
        <v>93</v>
      </c>
      <c r="L6756" s="137">
        <v>1650</v>
      </c>
      <c r="M6756" s="137">
        <f>K6756*L6756</f>
        <v>153450</v>
      </c>
      <c r="N6756" s="123"/>
      <c r="O6756" s="108"/>
      <c r="P6756" s="138"/>
      <c r="Q6756" s="108"/>
      <c r="R6756" s="108"/>
      <c r="S6756" s="139"/>
      <c r="T6756" s="123"/>
      <c r="U6756" s="123"/>
      <c r="V6756" s="123"/>
      <c r="W6756" s="137"/>
      <c r="X6756" s="136"/>
      <c r="Y6756" s="137"/>
      <c r="Z6756" s="137"/>
      <c r="AA6756" s="119"/>
      <c r="AB6756" s="119"/>
      <c r="AC6756" s="137"/>
      <c r="AD6756" s="137">
        <f>IF(AND(AC6756="",M6756=""),0,IF((AC6756=""),M6756,IF((M6756=""),AC6756,AC6756+M6756)))</f>
        <v>153450</v>
      </c>
      <c r="AE6756" s="137">
        <f t="shared" si="649"/>
        <v>153450</v>
      </c>
      <c r="AF6756" s="137">
        <v>0</v>
      </c>
      <c r="AG6756" s="137">
        <f t="shared" si="650"/>
        <v>153450</v>
      </c>
      <c r="AH6756" s="137">
        <v>0.02</v>
      </c>
    </row>
    <row r="6757" spans="1:34" s="173" customFormat="1" x14ac:dyDescent="0.55000000000000004">
      <c r="A6757" s="122" t="s">
        <v>9221</v>
      </c>
      <c r="B6757" s="123">
        <v>2889</v>
      </c>
      <c r="C6757" s="123">
        <v>7458</v>
      </c>
      <c r="D6757" s="135" t="s">
        <v>9241</v>
      </c>
      <c r="E6757" s="123" t="s">
        <v>34</v>
      </c>
      <c r="F6757" s="123">
        <v>26863</v>
      </c>
      <c r="G6757" s="123">
        <v>0</v>
      </c>
      <c r="H6757" s="123">
        <v>3</v>
      </c>
      <c r="I6757" s="136">
        <v>68</v>
      </c>
      <c r="J6757" s="123" t="s">
        <v>35</v>
      </c>
      <c r="K6757" s="137">
        <f>((G6757*400)+(H6757*100))+I6757</f>
        <v>368</v>
      </c>
      <c r="L6757" s="137">
        <v>375</v>
      </c>
      <c r="M6757" s="137">
        <f>K6757*L6757</f>
        <v>138000</v>
      </c>
      <c r="N6757" s="123"/>
      <c r="O6757" s="108"/>
      <c r="P6757" s="138"/>
      <c r="Q6757" s="108"/>
      <c r="R6757" s="108"/>
      <c r="S6757" s="139"/>
      <c r="T6757" s="123"/>
      <c r="U6757" s="123"/>
      <c r="V6757" s="123"/>
      <c r="W6757" s="137"/>
      <c r="X6757" s="136"/>
      <c r="Y6757" s="137"/>
      <c r="Z6757" s="137"/>
      <c r="AA6757" s="119"/>
      <c r="AB6757" s="119"/>
      <c r="AC6757" s="137"/>
      <c r="AD6757" s="137">
        <f>IF(AND(AC6757="",M6757=""),0,IF((AC6757=""),M6757,IF((M6757=""),AC6757,AC6757+M6757)))</f>
        <v>138000</v>
      </c>
      <c r="AE6757" s="137">
        <f>IF( (X6757=""),AD6757*1,AD6757*(X6757/100) )</f>
        <v>138000</v>
      </c>
      <c r="AF6757" s="137">
        <v>0</v>
      </c>
      <c r="AG6757" s="137">
        <f>IF((AF6757-AE6757) &gt; 1,0,IF((AF6757-AE6757)&lt;0,AE6757-AF6757,AF6757-AE6757))</f>
        <v>138000</v>
      </c>
      <c r="AH6757" s="137">
        <v>0.02</v>
      </c>
    </row>
    <row r="6758" spans="1:34" s="173" customFormat="1" x14ac:dyDescent="0.55000000000000004">
      <c r="A6758" s="122"/>
      <c r="B6758" s="123"/>
      <c r="C6758" s="123"/>
      <c r="D6758" s="135"/>
      <c r="E6758" s="123"/>
      <c r="F6758" s="123"/>
      <c r="G6758" s="123">
        <v>0</v>
      </c>
      <c r="H6758" s="123">
        <v>0</v>
      </c>
      <c r="I6758" s="136">
        <v>32</v>
      </c>
      <c r="J6758" s="123" t="s">
        <v>35</v>
      </c>
      <c r="K6758" s="137">
        <f>((G6758*400)+(H6758*100))+I6758</f>
        <v>32</v>
      </c>
      <c r="L6758" s="137">
        <v>375</v>
      </c>
      <c r="M6758" s="137">
        <f>K6758*L6758</f>
        <v>12000</v>
      </c>
      <c r="N6758" s="123">
        <v>1</v>
      </c>
      <c r="O6758" s="108" t="s">
        <v>9219</v>
      </c>
      <c r="P6758" s="138">
        <v>3570800358325</v>
      </c>
      <c r="Q6758" s="108" t="s">
        <v>9220</v>
      </c>
      <c r="R6758" s="108" t="s">
        <v>9223</v>
      </c>
      <c r="S6758" s="139" t="s">
        <v>9242</v>
      </c>
      <c r="T6758" s="123" t="s">
        <v>51</v>
      </c>
      <c r="U6758" s="123" t="s">
        <v>45</v>
      </c>
      <c r="V6758" s="123" t="s">
        <v>52</v>
      </c>
      <c r="W6758" s="137">
        <v>192</v>
      </c>
      <c r="X6758" s="136">
        <v>100</v>
      </c>
      <c r="Y6758" s="137">
        <v>6750</v>
      </c>
      <c r="Z6758" s="137">
        <f>W6758*Y6758</f>
        <v>1296000</v>
      </c>
      <c r="AA6758" s="119">
        <v>7</v>
      </c>
      <c r="AB6758" s="119">
        <v>7</v>
      </c>
      <c r="AC6758" s="137">
        <f>(Z6758*(100-AB6758))/100</f>
        <v>1205280</v>
      </c>
      <c r="AD6758" s="137">
        <f>IF(AND(AC6758="",M6758=""),0,IF((AC6758=""),M6758, IF( (M6758=""),AC6758,SUM(AC6758:AC6759)+M6758)))</f>
        <v>1217280</v>
      </c>
      <c r="AE6758" s="137">
        <f>IF( (X6758=""),AD6758*1,AD6758*(X6758/100) )</f>
        <v>1217280</v>
      </c>
      <c r="AF6758" s="137">
        <v>0</v>
      </c>
      <c r="AG6758" s="137">
        <f>IF((AF6758-AE6758) &gt; 1,0,IF((AF6758-AE6758)&lt;0,AE6758-AF6758,AF6758-AE6758))</f>
        <v>1217280</v>
      </c>
      <c r="AH6758" s="137">
        <v>0.02</v>
      </c>
    </row>
    <row r="6759" spans="1:34" s="173" customFormat="1" x14ac:dyDescent="0.55000000000000004">
      <c r="A6759" s="122"/>
      <c r="B6759" s="123">
        <v>2890</v>
      </c>
      <c r="C6759" s="123">
        <v>7459</v>
      </c>
      <c r="D6759" s="135" t="s">
        <v>9243</v>
      </c>
      <c r="E6759" s="123" t="s">
        <v>34</v>
      </c>
      <c r="F6759" s="123">
        <v>26864</v>
      </c>
      <c r="G6759" s="123">
        <v>1</v>
      </c>
      <c r="H6759" s="123">
        <v>0</v>
      </c>
      <c r="I6759" s="136">
        <v>0</v>
      </c>
      <c r="J6759" s="123" t="s">
        <v>68</v>
      </c>
      <c r="K6759" s="137">
        <f>((G6759*400)+(H6759*100))+I6759</f>
        <v>400</v>
      </c>
      <c r="L6759" s="137">
        <v>375</v>
      </c>
      <c r="M6759" s="137">
        <f>K6759*L6759</f>
        <v>150000</v>
      </c>
      <c r="N6759" s="123"/>
      <c r="O6759" s="108"/>
      <c r="P6759" s="138"/>
      <c r="Q6759" s="108"/>
      <c r="R6759" s="108"/>
      <c r="S6759" s="139"/>
      <c r="T6759" s="123"/>
      <c r="U6759" s="123"/>
      <c r="V6759" s="123"/>
      <c r="W6759" s="137"/>
      <c r="X6759" s="136"/>
      <c r="Y6759" s="137"/>
      <c r="Z6759" s="137"/>
      <c r="AA6759" s="119"/>
      <c r="AB6759" s="119"/>
      <c r="AC6759" s="137"/>
      <c r="AD6759" s="137">
        <f>IF(AND(AC6759="",M6759=""),0,IF((AC6759=""),M6759,IF((M6759=""),AC6759,AC6759+M6759)))</f>
        <v>150000</v>
      </c>
      <c r="AE6759" s="137">
        <f>IF( (X6759=""),AD6759*1,AD6759*(X6759/100) )</f>
        <v>150000</v>
      </c>
      <c r="AF6759" s="137">
        <v>0</v>
      </c>
      <c r="AG6759" s="137">
        <f>IF((AF6759-AE6759) &gt; 1,0,IF((AF6759-AE6759)&lt;0,AE6759-AF6759,AF6759-AE6759))</f>
        <v>150000</v>
      </c>
      <c r="AH6759" s="137">
        <v>0.3</v>
      </c>
    </row>
    <row r="6760" spans="1:34" s="173" customFormat="1" x14ac:dyDescent="0.55000000000000004">
      <c r="A6760" s="122"/>
      <c r="B6760" s="123">
        <v>2891</v>
      </c>
      <c r="C6760" s="123">
        <v>7456</v>
      </c>
      <c r="D6760" s="135" t="s">
        <v>9244</v>
      </c>
      <c r="E6760" s="123" t="s">
        <v>34</v>
      </c>
      <c r="F6760" s="123">
        <v>26865</v>
      </c>
      <c r="G6760" s="123">
        <v>8</v>
      </c>
      <c r="H6760" s="123">
        <v>3</v>
      </c>
      <c r="I6760" s="136">
        <v>82.6</v>
      </c>
      <c r="J6760" s="123" t="s">
        <v>68</v>
      </c>
      <c r="K6760" s="137">
        <f>((G6760*400)+(H6760*100))+I6760</f>
        <v>3582.6</v>
      </c>
      <c r="L6760" s="137">
        <v>425</v>
      </c>
      <c r="M6760" s="137">
        <f>K6760*L6760</f>
        <v>1522605</v>
      </c>
      <c r="N6760" s="123"/>
      <c r="O6760" s="108"/>
      <c r="P6760" s="138"/>
      <c r="Q6760" s="108"/>
      <c r="R6760" s="108"/>
      <c r="S6760" s="139"/>
      <c r="T6760" s="123"/>
      <c r="U6760" s="123"/>
      <c r="V6760" s="123"/>
      <c r="W6760" s="137"/>
      <c r="X6760" s="136"/>
      <c r="Y6760" s="137"/>
      <c r="Z6760" s="137"/>
      <c r="AA6760" s="119"/>
      <c r="AB6760" s="119"/>
      <c r="AC6760" s="137"/>
      <c r="AD6760" s="137">
        <f>IF(AND(AC6760="",M6760=""),0,IF((AC6760=""),M6760,IF((M6760=""),AC6760,AC6760+M6760)))</f>
        <v>1522605</v>
      </c>
      <c r="AE6760" s="137">
        <f>IF( (X6760=""),AD6760*1,AD6760*(X6760/100) )</f>
        <v>1522605</v>
      </c>
      <c r="AF6760" s="137">
        <v>0</v>
      </c>
      <c r="AG6760" s="137">
        <f>IF((AF6760-AE6760) &gt; 1,0,IF((AF6760-AE6760)&lt;0,AE6760-AF6760,AF6760-AE6760))</f>
        <v>1522605</v>
      </c>
      <c r="AH6760" s="137">
        <v>0.3</v>
      </c>
    </row>
    <row r="6761" spans="1:34" s="173" customFormat="1" x14ac:dyDescent="0.55000000000000004">
      <c r="A6761" s="122"/>
      <c r="B6761" s="123"/>
      <c r="C6761" s="123"/>
      <c r="D6761" s="135"/>
      <c r="E6761" s="123"/>
      <c r="F6761" s="123"/>
      <c r="G6761" s="123"/>
      <c r="H6761" s="123"/>
      <c r="I6761" s="136"/>
      <c r="J6761" s="123"/>
      <c r="K6761" s="137"/>
      <c r="L6761" s="137" t="s">
        <v>63</v>
      </c>
      <c r="M6761" s="137">
        <f>SUM(M6751:M6760)</f>
        <v>2165805</v>
      </c>
      <c r="N6761" s="123"/>
      <c r="O6761" s="108"/>
      <c r="P6761" s="138"/>
      <c r="Q6761" s="108"/>
      <c r="R6761" s="108"/>
      <c r="S6761" s="139"/>
      <c r="T6761" s="123"/>
      <c r="U6761" s="123"/>
      <c r="V6761" s="123"/>
      <c r="W6761" s="137"/>
      <c r="X6761" s="136"/>
      <c r="Y6761" s="137"/>
      <c r="Z6761" s="137"/>
      <c r="AA6761" s="119"/>
      <c r="AB6761" s="119"/>
      <c r="AC6761" s="137"/>
      <c r="AD6761" s="137">
        <f>SUM(AD6751:AD6760)</f>
        <v>19265947.5</v>
      </c>
      <c r="AE6761" s="137">
        <f>SUM(AE6751:AE6760)</f>
        <v>7444173.8880000003</v>
      </c>
      <c r="AF6761" s="137"/>
      <c r="AG6761" s="137">
        <f>SUM(AG6751:AG6760)</f>
        <v>3194427.75</v>
      </c>
      <c r="AH6761" s="137"/>
    </row>
    <row r="6762" spans="1:34" s="173" customFormat="1" x14ac:dyDescent="0.55000000000000004">
      <c r="A6762" s="122" t="s">
        <v>9231</v>
      </c>
      <c r="B6762" s="123">
        <v>2892</v>
      </c>
      <c r="C6762" s="123">
        <v>5961</v>
      </c>
      <c r="D6762" s="135" t="s">
        <v>9232</v>
      </c>
      <c r="E6762" s="123" t="s">
        <v>34</v>
      </c>
      <c r="F6762" s="123">
        <v>23747</v>
      </c>
      <c r="G6762" s="123">
        <v>0</v>
      </c>
      <c r="H6762" s="123">
        <v>1</v>
      </c>
      <c r="I6762" s="136">
        <v>13</v>
      </c>
      <c r="J6762" s="123" t="s">
        <v>35</v>
      </c>
      <c r="K6762" s="137">
        <f>((G6762*400)+(H6762*100))+I6762</f>
        <v>113</v>
      </c>
      <c r="L6762" s="137">
        <v>625</v>
      </c>
      <c r="M6762" s="137">
        <f>K6762*L6762</f>
        <v>70625</v>
      </c>
      <c r="N6762" s="123">
        <v>1</v>
      </c>
      <c r="O6762" s="108" t="s">
        <v>9229</v>
      </c>
      <c r="P6762" s="138">
        <v>3570800001301</v>
      </c>
      <c r="Q6762" s="108" t="s">
        <v>9230</v>
      </c>
      <c r="R6762" s="108" t="s">
        <v>9233</v>
      </c>
      <c r="S6762" s="139" t="s">
        <v>9234</v>
      </c>
      <c r="T6762" s="123" t="s">
        <v>51</v>
      </c>
      <c r="U6762" s="123" t="s">
        <v>45</v>
      </c>
      <c r="V6762" s="123" t="s">
        <v>52</v>
      </c>
      <c r="W6762" s="137">
        <v>175.5</v>
      </c>
      <c r="X6762" s="136">
        <v>100</v>
      </c>
      <c r="Y6762" s="137">
        <v>6750</v>
      </c>
      <c r="Z6762" s="137">
        <f>W6762*Y6762</f>
        <v>1184625</v>
      </c>
      <c r="AA6762" s="119">
        <v>6</v>
      </c>
      <c r="AB6762" s="119">
        <v>6</v>
      </c>
      <c r="AC6762" s="137">
        <f>(Z6762*(100-AB6762))/100</f>
        <v>1113547.5</v>
      </c>
      <c r="AD6762" s="137">
        <f>IF(AND(AC6762="",M6762=""),0,IF((AC6762=""),M6762, IF( (M6762=""),AC6762,SUM(AC6762:AC6763)+M6762)))</f>
        <v>1184172.5</v>
      </c>
      <c r="AE6762" s="137">
        <f>IF( (X6762=""),AD6762*1,AD6762*(X6762/100) )</f>
        <v>1184172.5</v>
      </c>
      <c r="AF6762" s="137">
        <v>50000000</v>
      </c>
      <c r="AG6762" s="137">
        <f>IF((AF6762-AE6762) &gt; 1,0,IF((AF6762-AE6762)&lt;0,AE6762-AF6762,AF6762-AE6762))</f>
        <v>0</v>
      </c>
      <c r="AH6762" s="137">
        <v>0.02</v>
      </c>
    </row>
    <row r="6763" spans="1:34" s="173" customFormat="1" x14ac:dyDescent="0.55000000000000004">
      <c r="A6763" s="122"/>
      <c r="B6763" s="123"/>
      <c r="C6763" s="123"/>
      <c r="D6763" s="135"/>
      <c r="E6763" s="123"/>
      <c r="F6763" s="123"/>
      <c r="G6763" s="123"/>
      <c r="H6763" s="123"/>
      <c r="I6763" s="136"/>
      <c r="J6763" s="123"/>
      <c r="K6763" s="137"/>
      <c r="L6763" s="137" t="s">
        <v>63</v>
      </c>
      <c r="M6763" s="137">
        <f>SUM(M6762:M6762)</f>
        <v>70625</v>
      </c>
      <c r="N6763" s="123"/>
      <c r="O6763" s="108"/>
      <c r="P6763" s="138"/>
      <c r="Q6763" s="108"/>
      <c r="R6763" s="108"/>
      <c r="S6763" s="139"/>
      <c r="T6763" s="123"/>
      <c r="U6763" s="123"/>
      <c r="V6763" s="123"/>
      <c r="W6763" s="137"/>
      <c r="X6763" s="136"/>
      <c r="Y6763" s="137"/>
      <c r="Z6763" s="137"/>
      <c r="AA6763" s="119"/>
      <c r="AB6763" s="119"/>
      <c r="AC6763" s="137"/>
      <c r="AD6763" s="137"/>
      <c r="AE6763" s="137">
        <f>SUM(AE6762:AE6762)</f>
        <v>1184172.5</v>
      </c>
      <c r="AF6763" s="137"/>
      <c r="AG6763" s="137">
        <f>SUM(AG6762:AG6762)</f>
        <v>0</v>
      </c>
      <c r="AH6763" s="137"/>
    </row>
    <row r="6764" spans="1:34" s="173" customFormat="1" x14ac:dyDescent="0.55000000000000004">
      <c r="A6764" s="122" t="s">
        <v>4511</v>
      </c>
      <c r="B6764" s="123">
        <v>2893</v>
      </c>
      <c r="C6764" s="123">
        <v>7969</v>
      </c>
      <c r="D6764" s="135" t="s">
        <v>9245</v>
      </c>
      <c r="E6764" s="123" t="s">
        <v>34</v>
      </c>
      <c r="F6764" s="123">
        <v>14927</v>
      </c>
      <c r="G6764" s="123">
        <v>1</v>
      </c>
      <c r="H6764" s="123">
        <v>0</v>
      </c>
      <c r="I6764" s="136">
        <v>72</v>
      </c>
      <c r="J6764" s="123" t="s">
        <v>38</v>
      </c>
      <c r="K6764" s="137">
        <f>((G6764*400)+(H6764*100))+I6764</f>
        <v>472</v>
      </c>
      <c r="L6764" s="137">
        <v>300</v>
      </c>
      <c r="M6764" s="137">
        <f>K6764*L6764</f>
        <v>141600</v>
      </c>
      <c r="N6764" s="123"/>
      <c r="O6764" s="108"/>
      <c r="P6764" s="138"/>
      <c r="Q6764" s="108"/>
      <c r="R6764" s="108"/>
      <c r="S6764" s="139"/>
      <c r="T6764" s="123"/>
      <c r="U6764" s="123"/>
      <c r="V6764" s="123"/>
      <c r="W6764" s="137"/>
      <c r="X6764" s="136"/>
      <c r="Y6764" s="137"/>
      <c r="Z6764" s="137"/>
      <c r="AA6764" s="119"/>
      <c r="AB6764" s="119"/>
      <c r="AC6764" s="137"/>
      <c r="AD6764" s="137">
        <f>IF(AND(AC6764="",M6764=""),0,IF((AC6764=""),M6764,IF((M6764=""),AC6764,AC6764+M6764)))</f>
        <v>141600</v>
      </c>
      <c r="AE6764" s="137">
        <f>IF( (X6764=""),AD6764*1,AD6764*(X6764/100) )</f>
        <v>141600</v>
      </c>
      <c r="AF6764" s="137">
        <v>50000000</v>
      </c>
      <c r="AG6764" s="137">
        <f>IF((AF6764-AE6764) &gt; 1,0,IF((AF6764-AE6764)&lt;0,AE6764-AF6764,AF6764-AE6764))</f>
        <v>0</v>
      </c>
      <c r="AH6764" s="137">
        <v>0.01</v>
      </c>
    </row>
    <row r="6765" spans="1:34" s="173" customFormat="1" x14ac:dyDescent="0.55000000000000004">
      <c r="A6765" s="122"/>
      <c r="B6765" s="123"/>
      <c r="C6765" s="123"/>
      <c r="D6765" s="135"/>
      <c r="E6765" s="123"/>
      <c r="F6765" s="123"/>
      <c r="G6765" s="123"/>
      <c r="H6765" s="123"/>
      <c r="I6765" s="136"/>
      <c r="J6765" s="123"/>
      <c r="K6765" s="137"/>
      <c r="L6765" s="137" t="s">
        <v>63</v>
      </c>
      <c r="M6765" s="137">
        <f>SUM(M6764:M6764)</f>
        <v>141600</v>
      </c>
      <c r="N6765" s="123"/>
      <c r="O6765" s="108"/>
      <c r="P6765" s="138"/>
      <c r="Q6765" s="108"/>
      <c r="R6765" s="108"/>
      <c r="S6765" s="139"/>
      <c r="T6765" s="123"/>
      <c r="U6765" s="123"/>
      <c r="V6765" s="123"/>
      <c r="W6765" s="137"/>
      <c r="X6765" s="136"/>
      <c r="Y6765" s="137"/>
      <c r="Z6765" s="137"/>
      <c r="AA6765" s="119"/>
      <c r="AB6765" s="119"/>
      <c r="AC6765" s="137"/>
      <c r="AD6765" s="137"/>
      <c r="AE6765" s="137">
        <f>SUM(AE6764:AE6764)</f>
        <v>141600</v>
      </c>
      <c r="AF6765" s="137"/>
      <c r="AG6765" s="137">
        <f>SUM(AG6764:AG6764)</f>
        <v>0</v>
      </c>
      <c r="AH6765" s="137"/>
    </row>
    <row r="6766" spans="1:34" s="173" customFormat="1" x14ac:dyDescent="0.55000000000000004">
      <c r="A6766" s="122" t="s">
        <v>9246</v>
      </c>
      <c r="B6766" s="123">
        <v>2894</v>
      </c>
      <c r="C6766" s="123">
        <v>10390</v>
      </c>
      <c r="D6766" s="135" t="s">
        <v>9247</v>
      </c>
      <c r="E6766" s="123" t="s">
        <v>34</v>
      </c>
      <c r="F6766" s="123">
        <v>25248</v>
      </c>
      <c r="G6766" s="123">
        <v>0</v>
      </c>
      <c r="H6766" s="123">
        <v>0</v>
      </c>
      <c r="I6766" s="136">
        <v>56.25</v>
      </c>
      <c r="J6766" s="123" t="s">
        <v>62</v>
      </c>
      <c r="K6766" s="137">
        <f>((G6766*400)+(H6766*100))+I6766</f>
        <v>56.25</v>
      </c>
      <c r="L6766" s="137">
        <v>375</v>
      </c>
      <c r="M6766" s="137">
        <f>K6766*L6766</f>
        <v>21093.75</v>
      </c>
      <c r="N6766" s="123"/>
      <c r="O6766" s="108"/>
      <c r="P6766" s="138"/>
      <c r="Q6766" s="108"/>
      <c r="R6766" s="108"/>
      <c r="S6766" s="139"/>
      <c r="T6766" s="123"/>
      <c r="U6766" s="123"/>
      <c r="V6766" s="123"/>
      <c r="W6766" s="137"/>
      <c r="X6766" s="136"/>
      <c r="Y6766" s="137"/>
      <c r="Z6766" s="137"/>
      <c r="AA6766" s="119"/>
      <c r="AB6766" s="119"/>
      <c r="AC6766" s="137"/>
      <c r="AD6766" s="137">
        <f>IF(AND(AC6766="",M6766=""),0,IF((AC6766=""),M6766,IF((M6766=""),AC6766,AC6766+M6766)))</f>
        <v>21093.75</v>
      </c>
      <c r="AE6766" s="137">
        <f>IF( (X6766=""),AD6766*1,AD6766*(X6766/100) )</f>
        <v>21093.75</v>
      </c>
      <c r="AF6766" s="137">
        <v>0</v>
      </c>
      <c r="AG6766" s="137">
        <f>IF((AF6766-AE6766) &gt; 1,0,IF((AF6766-AE6766)&lt;0,AE6766-AF6766,AF6766-AE6766))</f>
        <v>21093.75</v>
      </c>
      <c r="AH6766" s="137">
        <v>0.3</v>
      </c>
    </row>
    <row r="6767" spans="1:34" s="173" customFormat="1" x14ac:dyDescent="0.55000000000000004">
      <c r="A6767" s="122"/>
      <c r="B6767" s="123"/>
      <c r="C6767" s="123"/>
      <c r="D6767" s="135"/>
      <c r="E6767" s="123"/>
      <c r="F6767" s="123"/>
      <c r="G6767" s="123"/>
      <c r="H6767" s="123"/>
      <c r="I6767" s="136"/>
      <c r="J6767" s="123"/>
      <c r="K6767" s="137"/>
      <c r="L6767" s="137" t="s">
        <v>63</v>
      </c>
      <c r="M6767" s="137">
        <f>SUM(M6766:M6766)</f>
        <v>21093.75</v>
      </c>
      <c r="N6767" s="123"/>
      <c r="O6767" s="108"/>
      <c r="P6767" s="138"/>
      <c r="Q6767" s="108"/>
      <c r="R6767" s="108"/>
      <c r="S6767" s="139"/>
      <c r="T6767" s="123"/>
      <c r="U6767" s="123"/>
      <c r="V6767" s="123"/>
      <c r="W6767" s="137"/>
      <c r="X6767" s="136"/>
      <c r="Y6767" s="137"/>
      <c r="Z6767" s="137"/>
      <c r="AA6767" s="119"/>
      <c r="AB6767" s="119"/>
      <c r="AC6767" s="137"/>
      <c r="AD6767" s="137"/>
      <c r="AE6767" s="137">
        <f>SUM(AE6766:AE6766)</f>
        <v>21093.75</v>
      </c>
      <c r="AF6767" s="137"/>
      <c r="AG6767" s="137">
        <f>SUM(AG6766:AG6766)</f>
        <v>21093.75</v>
      </c>
      <c r="AH6767" s="137"/>
    </row>
    <row r="6768" spans="1:34" s="173" customFormat="1" x14ac:dyDescent="0.55000000000000004">
      <c r="A6768" s="122" t="s">
        <v>9248</v>
      </c>
      <c r="B6768" s="123">
        <v>2895</v>
      </c>
      <c r="C6768" s="123">
        <v>7253</v>
      </c>
      <c r="D6768" s="135" t="s">
        <v>9249</v>
      </c>
      <c r="E6768" s="123" t="s">
        <v>34</v>
      </c>
      <c r="F6768" s="123">
        <v>5114</v>
      </c>
      <c r="G6768" s="123">
        <v>7</v>
      </c>
      <c r="H6768" s="123">
        <v>0</v>
      </c>
      <c r="I6768" s="136">
        <v>54</v>
      </c>
      <c r="J6768" s="123" t="s">
        <v>38</v>
      </c>
      <c r="K6768" s="137">
        <f>((G6768*400)+(H6768*100))+I6768</f>
        <v>2854</v>
      </c>
      <c r="L6768" s="137">
        <v>750</v>
      </c>
      <c r="M6768" s="137">
        <f>K6768*L6768</f>
        <v>2140500</v>
      </c>
      <c r="N6768" s="123"/>
      <c r="O6768" s="108"/>
      <c r="P6768" s="138"/>
      <c r="Q6768" s="108"/>
      <c r="R6768" s="108"/>
      <c r="S6768" s="139"/>
      <c r="T6768" s="123"/>
      <c r="U6768" s="123"/>
      <c r="V6768" s="123"/>
      <c r="W6768" s="137"/>
      <c r="X6768" s="136"/>
      <c r="Y6768" s="137"/>
      <c r="Z6768" s="137"/>
      <c r="AA6768" s="119"/>
      <c r="AB6768" s="119"/>
      <c r="AC6768" s="137"/>
      <c r="AD6768" s="137">
        <f>IF(AND(AC6768="",M6768=""),0,IF((AC6768=""),M6768,IF((M6768=""),AC6768,AC6768+M6768)))</f>
        <v>2140500</v>
      </c>
      <c r="AE6768" s="137">
        <f>IF( (X6768=""),AD6768*1,AD6768*(X6768/100) )</f>
        <v>2140500</v>
      </c>
      <c r="AF6768" s="137">
        <v>50000000</v>
      </c>
      <c r="AG6768" s="137">
        <f>IF((AF6768-AE6768) &gt; 1,0,IF((AF6768-AE6768)&lt;0,AE6768-AF6768,AF6768-AE6768))</f>
        <v>0</v>
      </c>
      <c r="AH6768" s="137">
        <v>0.01</v>
      </c>
    </row>
    <row r="6769" spans="1:34" s="173" customFormat="1" x14ac:dyDescent="0.55000000000000004">
      <c r="A6769" s="122"/>
      <c r="B6769" s="123"/>
      <c r="C6769" s="123"/>
      <c r="D6769" s="135"/>
      <c r="E6769" s="123"/>
      <c r="F6769" s="123"/>
      <c r="G6769" s="123"/>
      <c r="H6769" s="123"/>
      <c r="I6769" s="136"/>
      <c r="J6769" s="123"/>
      <c r="K6769" s="137"/>
      <c r="L6769" s="137" t="s">
        <v>63</v>
      </c>
      <c r="M6769" s="137">
        <f>SUM(M6768:M6768)</f>
        <v>2140500</v>
      </c>
      <c r="N6769" s="123"/>
      <c r="O6769" s="108"/>
      <c r="P6769" s="138"/>
      <c r="Q6769" s="108"/>
      <c r="R6769" s="108"/>
      <c r="S6769" s="139"/>
      <c r="T6769" s="123"/>
      <c r="U6769" s="123"/>
      <c r="V6769" s="123"/>
      <c r="W6769" s="137"/>
      <c r="X6769" s="136"/>
      <c r="Y6769" s="137"/>
      <c r="Z6769" s="137"/>
      <c r="AA6769" s="119"/>
      <c r="AB6769" s="119"/>
      <c r="AC6769" s="137"/>
      <c r="AD6769" s="137"/>
      <c r="AE6769" s="137">
        <f>SUM(AE6768:AE6768)</f>
        <v>2140500</v>
      </c>
      <c r="AF6769" s="137"/>
      <c r="AG6769" s="137">
        <f>SUM(AG6768:AG6768)</f>
        <v>0</v>
      </c>
      <c r="AH6769" s="137"/>
    </row>
    <row r="6770" spans="1:34" s="173" customFormat="1" x14ac:dyDescent="0.55000000000000004">
      <c r="A6770" s="122" t="s">
        <v>9250</v>
      </c>
      <c r="B6770" s="123">
        <v>2896</v>
      </c>
      <c r="C6770" s="123">
        <v>8156</v>
      </c>
      <c r="D6770" s="135" t="s">
        <v>9251</v>
      </c>
      <c r="E6770" s="123" t="s">
        <v>67</v>
      </c>
      <c r="F6770" s="346">
        <v>3847</v>
      </c>
      <c r="G6770" s="123">
        <v>0</v>
      </c>
      <c r="H6770" s="123">
        <v>3</v>
      </c>
      <c r="I6770" s="136">
        <v>68</v>
      </c>
      <c r="J6770" s="123" t="s">
        <v>38</v>
      </c>
      <c r="K6770" s="137">
        <f>((G6770*400)+(H6770*100))+I6770</f>
        <v>368</v>
      </c>
      <c r="L6770" s="137">
        <v>800</v>
      </c>
      <c r="M6770" s="137">
        <f>K6770*L6770</f>
        <v>294400</v>
      </c>
      <c r="N6770" s="123"/>
      <c r="O6770" s="108"/>
      <c r="P6770" s="138"/>
      <c r="Q6770" s="108"/>
      <c r="R6770" s="108"/>
      <c r="S6770" s="139"/>
      <c r="T6770" s="123"/>
      <c r="U6770" s="123"/>
      <c r="V6770" s="123"/>
      <c r="W6770" s="137"/>
      <c r="X6770" s="136"/>
      <c r="Y6770" s="137"/>
      <c r="Z6770" s="137"/>
      <c r="AA6770" s="119"/>
      <c r="AB6770" s="119"/>
      <c r="AC6770" s="137"/>
      <c r="AD6770" s="137">
        <f>IF(AND(AC6770="",M6770=""),0,IF((AC6770=""),M6770,IF((M6770=""),AC6770,AC6770+M6770)))</f>
        <v>294400</v>
      </c>
      <c r="AE6770" s="137">
        <f>IF( (X6770=""),AD6770*1,AD6770*(X6770/100) )</f>
        <v>294400</v>
      </c>
      <c r="AF6770" s="137">
        <v>0</v>
      </c>
      <c r="AG6770" s="137">
        <f>IF((AF6770-AE6770) &gt; 1,0,IF((AF6770-AE6770)&lt;0,AE6770-AF6770,AF6770-AE6770))</f>
        <v>294400</v>
      </c>
      <c r="AH6770" s="137">
        <v>0.01</v>
      </c>
    </row>
    <row r="6771" spans="1:34" s="173" customFormat="1" x14ac:dyDescent="0.55000000000000004">
      <c r="A6771" s="122"/>
      <c r="B6771" s="123"/>
      <c r="C6771" s="123"/>
      <c r="D6771" s="135"/>
      <c r="E6771" s="123"/>
      <c r="F6771" s="123"/>
      <c r="G6771" s="123"/>
      <c r="H6771" s="123"/>
      <c r="I6771" s="136"/>
      <c r="J6771" s="123"/>
      <c r="K6771" s="137"/>
      <c r="L6771" s="137" t="s">
        <v>63</v>
      </c>
      <c r="M6771" s="137">
        <f>SUM(M6770:M6770)</f>
        <v>294400</v>
      </c>
      <c r="N6771" s="123"/>
      <c r="O6771" s="108"/>
      <c r="P6771" s="138"/>
      <c r="Q6771" s="108"/>
      <c r="R6771" s="108"/>
      <c r="S6771" s="139"/>
      <c r="T6771" s="123"/>
      <c r="U6771" s="123"/>
      <c r="V6771" s="123"/>
      <c r="W6771" s="137"/>
      <c r="X6771" s="136"/>
      <c r="Y6771" s="137"/>
      <c r="Z6771" s="137"/>
      <c r="AA6771" s="119"/>
      <c r="AB6771" s="119"/>
      <c r="AC6771" s="137"/>
      <c r="AD6771" s="137"/>
      <c r="AE6771" s="137">
        <f>SUM(AE6770:AE6770)</f>
        <v>294400</v>
      </c>
      <c r="AF6771" s="137"/>
      <c r="AG6771" s="137">
        <f>SUM(AG6770:AG6770)</f>
        <v>294400</v>
      </c>
      <c r="AH6771" s="137"/>
    </row>
    <row r="6772" spans="1:34" s="173" customFormat="1" x14ac:dyDescent="0.55000000000000004">
      <c r="A6772" s="122" t="s">
        <v>9254</v>
      </c>
      <c r="B6772" s="123">
        <v>2897</v>
      </c>
      <c r="C6772" s="123">
        <v>9386</v>
      </c>
      <c r="D6772" s="135" t="s">
        <v>9255</v>
      </c>
      <c r="E6772" s="123" t="s">
        <v>34</v>
      </c>
      <c r="F6772" s="123">
        <v>957</v>
      </c>
      <c r="G6772" s="123">
        <v>0</v>
      </c>
      <c r="H6772" s="123">
        <v>1</v>
      </c>
      <c r="I6772" s="136">
        <v>2.1</v>
      </c>
      <c r="J6772" s="123" t="s">
        <v>35</v>
      </c>
      <c r="K6772" s="137">
        <f>((G6772*400)+(H6772*100))+I6772</f>
        <v>102.1</v>
      </c>
      <c r="L6772" s="137">
        <v>25000</v>
      </c>
      <c r="M6772" s="137">
        <f>K6772*L6772</f>
        <v>2552500</v>
      </c>
      <c r="N6772" s="123">
        <v>1</v>
      </c>
      <c r="O6772" s="108" t="s">
        <v>9252</v>
      </c>
      <c r="P6772" s="138"/>
      <c r="Q6772" s="108" t="s">
        <v>9253</v>
      </c>
      <c r="R6772" s="108" t="s">
        <v>9256</v>
      </c>
      <c r="S6772" s="139" t="s">
        <v>9257</v>
      </c>
      <c r="T6772" s="123" t="s">
        <v>51</v>
      </c>
      <c r="U6772" s="123" t="s">
        <v>45</v>
      </c>
      <c r="V6772" s="123" t="s">
        <v>52</v>
      </c>
      <c r="W6772" s="137">
        <v>288</v>
      </c>
      <c r="X6772" s="136">
        <v>54.55</v>
      </c>
      <c r="Y6772" s="137">
        <v>6750</v>
      </c>
      <c r="Z6772" s="137">
        <f>W6772*Y6772</f>
        <v>1944000</v>
      </c>
      <c r="AA6772" s="119">
        <v>20</v>
      </c>
      <c r="AB6772" s="119">
        <v>30</v>
      </c>
      <c r="AC6772" s="137">
        <f>(Z6772*(100-AB6772))/100</f>
        <v>1360800</v>
      </c>
      <c r="AD6772" s="137">
        <f>IF(AND(AC6772="",M6772=""),0,IF((AC6772=""),M6772, IF( (M6772=""),AC6772,SUM(AC6772:AC6778)+M6772)))</f>
        <v>5085460</v>
      </c>
      <c r="AE6772" s="137">
        <f>IF( (X6772=""),AD6772*1,AD6772*(X6772/100) )</f>
        <v>2774118.4299999997</v>
      </c>
      <c r="AF6772" s="137">
        <v>50000000</v>
      </c>
      <c r="AG6772" s="137">
        <f>IF((AF6772-AE6772) &gt; 1,0,IF((AF6772-AE6772)&lt;0,AE6772-AF6772,AF6772-AE6772))</f>
        <v>0</v>
      </c>
      <c r="AH6772" s="137">
        <v>0.02</v>
      </c>
    </row>
    <row r="6773" spans="1:34" s="173" customFormat="1" x14ac:dyDescent="0.55000000000000004">
      <c r="A6773" s="122"/>
      <c r="B6773" s="123"/>
      <c r="C6773" s="123"/>
      <c r="D6773" s="135"/>
      <c r="E6773" s="123"/>
      <c r="F6773" s="123"/>
      <c r="G6773" s="123"/>
      <c r="H6773" s="123"/>
      <c r="I6773" s="136"/>
      <c r="J6773" s="123"/>
      <c r="K6773" s="137"/>
      <c r="L6773" s="137"/>
      <c r="M6773" s="137"/>
      <c r="N6773" s="123">
        <v>2</v>
      </c>
      <c r="O6773" s="108" t="s">
        <v>9252</v>
      </c>
      <c r="P6773" s="138"/>
      <c r="Q6773" s="108" t="s">
        <v>9253</v>
      </c>
      <c r="R6773" s="108" t="s">
        <v>9256</v>
      </c>
      <c r="S6773" s="139" t="s">
        <v>9258</v>
      </c>
      <c r="T6773" s="123" t="s">
        <v>73</v>
      </c>
      <c r="U6773" s="123" t="s">
        <v>45</v>
      </c>
      <c r="V6773" s="123" t="s">
        <v>46</v>
      </c>
      <c r="W6773" s="137">
        <v>240</v>
      </c>
      <c r="X6773" s="136">
        <v>45.45</v>
      </c>
      <c r="Y6773" s="137">
        <v>6600</v>
      </c>
      <c r="Z6773" s="137">
        <f>W6773*Y6773</f>
        <v>1584000</v>
      </c>
      <c r="AA6773" s="119">
        <v>18</v>
      </c>
      <c r="AB6773" s="119">
        <v>26</v>
      </c>
      <c r="AC6773" s="137">
        <f>(Z6773*(100-AB6773))/100</f>
        <v>1172160</v>
      </c>
      <c r="AD6773" s="137">
        <f>IF(AND(AC6773="",M6772=""),0,IF((AC6773=""),M6772, IF( (M6772=""),AC6773,SUM(AC6772:AC6778)+M6772)))</f>
        <v>5085460</v>
      </c>
      <c r="AE6773" s="137">
        <f>IF( (X6773=""),AD6773*1,AD6773*(X6773/100) )</f>
        <v>2311341.5700000003</v>
      </c>
      <c r="AF6773" s="137">
        <v>0</v>
      </c>
      <c r="AG6773" s="137">
        <f>IF((AF6773-AE6773) &gt; 1,0,IF((AF6773-AE6773)&lt;0,AE6773-AF6773,AF6773-AE6773))</f>
        <v>2311341.5700000003</v>
      </c>
      <c r="AH6773" s="137">
        <v>0.3</v>
      </c>
    </row>
    <row r="6774" spans="1:34" s="173" customFormat="1" x14ac:dyDescent="0.55000000000000004">
      <c r="A6774" s="122"/>
      <c r="B6774" s="123"/>
      <c r="C6774" s="123"/>
      <c r="D6774" s="135"/>
      <c r="E6774" s="123"/>
      <c r="F6774" s="123"/>
      <c r="G6774" s="123"/>
      <c r="H6774" s="123"/>
      <c r="I6774" s="136"/>
      <c r="J6774" s="123"/>
      <c r="K6774" s="137"/>
      <c r="L6774" s="137" t="s">
        <v>63</v>
      </c>
      <c r="M6774" s="137">
        <f>SUM(M6772:M6773)</f>
        <v>2552500</v>
      </c>
      <c r="N6774" s="123"/>
      <c r="O6774" s="108"/>
      <c r="P6774" s="138"/>
      <c r="Q6774" s="108"/>
      <c r="R6774" s="108"/>
      <c r="S6774" s="139"/>
      <c r="T6774" s="123"/>
      <c r="U6774" s="123"/>
      <c r="V6774" s="123"/>
      <c r="W6774" s="137"/>
      <c r="X6774" s="136"/>
      <c r="Y6774" s="137"/>
      <c r="Z6774" s="137"/>
      <c r="AA6774" s="119"/>
      <c r="AB6774" s="119"/>
      <c r="AC6774" s="137"/>
      <c r="AD6774" s="137"/>
      <c r="AE6774" s="137">
        <f>SUM(AE6772:AE6773)</f>
        <v>5085460</v>
      </c>
      <c r="AF6774" s="137"/>
      <c r="AG6774" s="137">
        <f>SUM(AG6772:AG6773)</f>
        <v>2311341.5700000003</v>
      </c>
      <c r="AH6774" s="137"/>
    </row>
    <row r="6775" spans="1:34" s="218" customFormat="1" x14ac:dyDescent="0.55000000000000004">
      <c r="A6775" s="108" t="s">
        <v>15721</v>
      </c>
      <c r="B6775" s="123">
        <v>2898</v>
      </c>
      <c r="C6775" s="123">
        <v>8267</v>
      </c>
      <c r="D6775" s="135" t="s">
        <v>9259</v>
      </c>
      <c r="E6775" s="123" t="s">
        <v>34</v>
      </c>
      <c r="F6775" s="123">
        <v>6976</v>
      </c>
      <c r="G6775" s="123">
        <v>3</v>
      </c>
      <c r="H6775" s="123">
        <v>1</v>
      </c>
      <c r="I6775" s="136">
        <v>0</v>
      </c>
      <c r="J6775" s="123" t="s">
        <v>38</v>
      </c>
      <c r="K6775" s="137">
        <f>((G6775*400)+(H6775*100))+I6775</f>
        <v>1300</v>
      </c>
      <c r="L6775" s="137">
        <v>3800</v>
      </c>
      <c r="M6775" s="137">
        <f>K6775*L6775</f>
        <v>4940000</v>
      </c>
      <c r="N6775" s="123"/>
      <c r="O6775" s="108"/>
      <c r="P6775" s="138"/>
      <c r="Q6775" s="108"/>
      <c r="R6775" s="108"/>
      <c r="S6775" s="139"/>
      <c r="T6775" s="123"/>
      <c r="U6775" s="123"/>
      <c r="V6775" s="123"/>
      <c r="W6775" s="137"/>
      <c r="X6775" s="136"/>
      <c r="Y6775" s="137"/>
      <c r="Z6775" s="137"/>
      <c r="AA6775" s="119"/>
      <c r="AB6775" s="119"/>
      <c r="AC6775" s="137"/>
      <c r="AD6775" s="137">
        <f>IF(AND(AC6775="",M6775=""),0,IF((AC6775=""),M6775,IF((M6775=""),AC6775,AC6775+M6775)))</f>
        <v>4940000</v>
      </c>
      <c r="AE6775" s="137">
        <f>IF( (X6775=""),AD6775*1,AD6775*(X6775/100) )</f>
        <v>4940000</v>
      </c>
      <c r="AF6775" s="137">
        <v>50000000</v>
      </c>
      <c r="AG6775" s="137">
        <f>IF((AF6775-AE6775) &gt; 1,0,IF((AF6775-AE6775)&lt;0,AE6775-AF6775,AF6775-AE6775))</f>
        <v>0</v>
      </c>
      <c r="AH6775" s="137">
        <v>0.01</v>
      </c>
    </row>
    <row r="6776" spans="1:34" s="218" customFormat="1" x14ac:dyDescent="0.55000000000000004">
      <c r="A6776" s="108"/>
      <c r="B6776" s="123"/>
      <c r="C6776" s="123"/>
      <c r="D6776" s="135"/>
      <c r="E6776" s="123"/>
      <c r="F6776" s="123"/>
      <c r="G6776" s="123"/>
      <c r="H6776" s="123"/>
      <c r="I6776" s="136"/>
      <c r="J6776" s="123"/>
      <c r="K6776" s="137"/>
      <c r="L6776" s="137" t="s">
        <v>63</v>
      </c>
      <c r="M6776" s="137">
        <f>SUM(M6775:M6775)</f>
        <v>4940000</v>
      </c>
      <c r="N6776" s="123"/>
      <c r="O6776" s="108"/>
      <c r="P6776" s="138"/>
      <c r="Q6776" s="108"/>
      <c r="R6776" s="108"/>
      <c r="S6776" s="139"/>
      <c r="T6776" s="123"/>
      <c r="U6776" s="123"/>
      <c r="V6776" s="123"/>
      <c r="W6776" s="137"/>
      <c r="X6776" s="136"/>
      <c r="Y6776" s="137"/>
      <c r="Z6776" s="137"/>
      <c r="AA6776" s="119"/>
      <c r="AB6776" s="119"/>
      <c r="AC6776" s="137"/>
      <c r="AD6776" s="137">
        <f>SUM(AD6775:AD6775)</f>
        <v>4940000</v>
      </c>
      <c r="AE6776" s="137">
        <f>SUM(AE6775:AE6775)</f>
        <v>4940000</v>
      </c>
      <c r="AF6776" s="137"/>
      <c r="AG6776" s="137">
        <f>SUM(AG6775:AG6775)</f>
        <v>0</v>
      </c>
      <c r="AH6776" s="137"/>
    </row>
    <row r="6777" spans="1:34" s="173" customFormat="1" x14ac:dyDescent="0.55000000000000004">
      <c r="A6777" s="122" t="s">
        <v>9260</v>
      </c>
      <c r="B6777" s="123">
        <v>2899</v>
      </c>
      <c r="C6777" s="123">
        <v>6801</v>
      </c>
      <c r="D6777" s="135" t="s">
        <v>9261</v>
      </c>
      <c r="E6777" s="123" t="s">
        <v>34</v>
      </c>
      <c r="F6777" s="123">
        <v>23525</v>
      </c>
      <c r="G6777" s="123">
        <v>0</v>
      </c>
      <c r="H6777" s="123">
        <v>1</v>
      </c>
      <c r="I6777" s="136">
        <v>40</v>
      </c>
      <c r="J6777" s="123" t="s">
        <v>38</v>
      </c>
      <c r="K6777" s="137">
        <f>((G6777*400)+(H6777*100))+I6777</f>
        <v>140</v>
      </c>
      <c r="L6777" s="137">
        <v>1600</v>
      </c>
      <c r="M6777" s="137">
        <f>K6777*L6777</f>
        <v>224000</v>
      </c>
      <c r="N6777" s="123"/>
      <c r="O6777" s="108"/>
      <c r="P6777" s="138"/>
      <c r="Q6777" s="108"/>
      <c r="R6777" s="108"/>
      <c r="S6777" s="139"/>
      <c r="T6777" s="123"/>
      <c r="U6777" s="123"/>
      <c r="V6777" s="123"/>
      <c r="W6777" s="137"/>
      <c r="X6777" s="136"/>
      <c r="Y6777" s="137"/>
      <c r="Z6777" s="137"/>
      <c r="AA6777" s="119"/>
      <c r="AB6777" s="119"/>
      <c r="AC6777" s="137"/>
      <c r="AD6777" s="137">
        <f>IF(AND(AC6777="",M6777=""),0,IF((AC6777=""),M6777,IF((M6777=""),AC6777,AC6777+M6777)))</f>
        <v>224000</v>
      </c>
      <c r="AE6777" s="137">
        <f>IF( (X6777=""),AD6777*1,AD6777*(X6777/100) )</f>
        <v>224000</v>
      </c>
      <c r="AF6777" s="137">
        <v>50000000</v>
      </c>
      <c r="AG6777" s="137">
        <f>IF((AF6777-AE6777) &gt; 1,0,IF((AF6777-AE6777)&lt;0,AE6777-AF6777,AF6777-AE6777))</f>
        <v>0</v>
      </c>
      <c r="AH6777" s="137">
        <v>0.01</v>
      </c>
    </row>
    <row r="6778" spans="1:34" s="173" customFormat="1" x14ac:dyDescent="0.55000000000000004">
      <c r="A6778" s="122"/>
      <c r="B6778" s="123"/>
      <c r="C6778" s="123"/>
      <c r="D6778" s="135"/>
      <c r="E6778" s="123"/>
      <c r="F6778" s="123"/>
      <c r="G6778" s="123"/>
      <c r="H6778" s="123"/>
      <c r="I6778" s="136"/>
      <c r="J6778" s="123"/>
      <c r="K6778" s="137"/>
      <c r="L6778" s="137" t="s">
        <v>63</v>
      </c>
      <c r="M6778" s="137">
        <f>SUM(M6777:M6777)</f>
        <v>224000</v>
      </c>
      <c r="N6778" s="123"/>
      <c r="O6778" s="108"/>
      <c r="P6778" s="138"/>
      <c r="Q6778" s="108"/>
      <c r="R6778" s="108"/>
      <c r="S6778" s="139"/>
      <c r="T6778" s="123"/>
      <c r="U6778" s="123"/>
      <c r="V6778" s="123"/>
      <c r="W6778" s="137"/>
      <c r="X6778" s="136"/>
      <c r="Y6778" s="137"/>
      <c r="Z6778" s="137"/>
      <c r="AA6778" s="119"/>
      <c r="AB6778" s="119"/>
      <c r="AC6778" s="137"/>
      <c r="AD6778" s="137"/>
      <c r="AE6778" s="137">
        <f>SUM(AE6777:AE6777)</f>
        <v>224000</v>
      </c>
      <c r="AF6778" s="137"/>
      <c r="AG6778" s="137">
        <f>SUM(AG6777:AG6777)</f>
        <v>0</v>
      </c>
      <c r="AH6778" s="137"/>
    </row>
    <row r="6779" spans="1:34" s="173" customFormat="1" x14ac:dyDescent="0.55000000000000004">
      <c r="A6779" s="122" t="s">
        <v>9264</v>
      </c>
      <c r="B6779" s="123">
        <v>2900</v>
      </c>
      <c r="C6779" s="123">
        <v>10103</v>
      </c>
      <c r="D6779" s="135" t="s">
        <v>9265</v>
      </c>
      <c r="E6779" s="123" t="s">
        <v>34</v>
      </c>
      <c r="F6779" s="123">
        <v>26046</v>
      </c>
      <c r="G6779" s="123">
        <v>0</v>
      </c>
      <c r="H6779" s="123">
        <v>1</v>
      </c>
      <c r="I6779" s="136">
        <v>2</v>
      </c>
      <c r="J6779" s="123" t="s">
        <v>35</v>
      </c>
      <c r="K6779" s="137">
        <f>((G6779*400)+(H6779*100))+I6779</f>
        <v>102</v>
      </c>
      <c r="L6779" s="137">
        <v>600</v>
      </c>
      <c r="M6779" s="137">
        <f>K6779*L6779</f>
        <v>61200</v>
      </c>
      <c r="N6779" s="123">
        <v>1</v>
      </c>
      <c r="O6779" s="108" t="s">
        <v>9262</v>
      </c>
      <c r="P6779" s="138"/>
      <c r="Q6779" s="108" t="s">
        <v>9263</v>
      </c>
      <c r="R6779" s="108" t="s">
        <v>9266</v>
      </c>
      <c r="S6779" s="139"/>
      <c r="T6779" s="123" t="s">
        <v>51</v>
      </c>
      <c r="U6779" s="123" t="s">
        <v>227</v>
      </c>
      <c r="V6779" s="123" t="s">
        <v>52</v>
      </c>
      <c r="W6779" s="137">
        <v>132.44</v>
      </c>
      <c r="X6779" s="136">
        <v>100</v>
      </c>
      <c r="Y6779" s="137">
        <v>6750</v>
      </c>
      <c r="Z6779" s="137">
        <f>W6779*Y6779</f>
        <v>893970</v>
      </c>
      <c r="AA6779" s="119">
        <v>21</v>
      </c>
      <c r="AB6779" s="119">
        <v>80</v>
      </c>
      <c r="AC6779" s="137">
        <f>(Z6779*(100-AB6779))/100</f>
        <v>178794</v>
      </c>
      <c r="AD6779" s="137">
        <f>IF(AND(AC6779="",M6779=""),0,IF((AC6779=""),M6779, IF( (M6779=""),AC6779,AC6779+M6779)))</f>
        <v>239994</v>
      </c>
      <c r="AE6779" s="137">
        <f>IF( (X6779=""),AD6779*1,AD6779*(X6779/100) )</f>
        <v>239994</v>
      </c>
      <c r="AF6779" s="137">
        <v>50000000</v>
      </c>
      <c r="AG6779" s="137">
        <f>IF((AF6779-AE6779) &gt; 1,0,IF((AF6779-AE6779)&lt;0,AE6779-AF6779,AF6779-AE6779))</f>
        <v>0</v>
      </c>
      <c r="AH6779" s="137">
        <v>0.02</v>
      </c>
    </row>
    <row r="6780" spans="1:34" s="173" customFormat="1" x14ac:dyDescent="0.55000000000000004">
      <c r="A6780" s="122"/>
      <c r="B6780" s="123"/>
      <c r="C6780" s="123"/>
      <c r="D6780" s="135"/>
      <c r="E6780" s="123"/>
      <c r="F6780" s="123"/>
      <c r="G6780" s="123"/>
      <c r="H6780" s="123"/>
      <c r="I6780" s="136"/>
      <c r="J6780" s="123"/>
      <c r="K6780" s="137"/>
      <c r="L6780" s="137" t="s">
        <v>63</v>
      </c>
      <c r="M6780" s="137">
        <f>SUM(M6779:M6779)</f>
        <v>61200</v>
      </c>
      <c r="N6780" s="123"/>
      <c r="O6780" s="108"/>
      <c r="P6780" s="138"/>
      <c r="Q6780" s="108"/>
      <c r="R6780" s="108"/>
      <c r="S6780" s="139"/>
      <c r="T6780" s="123"/>
      <c r="U6780" s="123"/>
      <c r="V6780" s="123"/>
      <c r="W6780" s="137"/>
      <c r="X6780" s="136"/>
      <c r="Y6780" s="137"/>
      <c r="Z6780" s="137"/>
      <c r="AA6780" s="119"/>
      <c r="AB6780" s="119"/>
      <c r="AC6780" s="137"/>
      <c r="AD6780" s="137"/>
      <c r="AE6780" s="137">
        <f>SUM(AE6779:AE6779)</f>
        <v>239994</v>
      </c>
      <c r="AF6780" s="137"/>
      <c r="AG6780" s="137">
        <f>SUM(AG6779:AG6779)</f>
        <v>0</v>
      </c>
      <c r="AH6780" s="137"/>
    </row>
    <row r="6781" spans="1:34" s="173" customFormat="1" x14ac:dyDescent="0.55000000000000004">
      <c r="A6781" s="122" t="s">
        <v>9269</v>
      </c>
      <c r="B6781" s="123">
        <v>2901</v>
      </c>
      <c r="C6781" s="123">
        <v>5483</v>
      </c>
      <c r="D6781" s="135" t="s">
        <v>9270</v>
      </c>
      <c r="E6781" s="123" t="s">
        <v>34</v>
      </c>
      <c r="F6781" s="123">
        <v>27068</v>
      </c>
      <c r="G6781" s="123">
        <v>0</v>
      </c>
      <c r="H6781" s="123">
        <v>0</v>
      </c>
      <c r="I6781" s="136">
        <v>48</v>
      </c>
      <c r="J6781" s="123" t="s">
        <v>35</v>
      </c>
      <c r="K6781" s="137">
        <f>((G6781*400)+(H6781*100))+I6781</f>
        <v>48</v>
      </c>
      <c r="L6781" s="137">
        <v>2425</v>
      </c>
      <c r="M6781" s="137">
        <f>K6781*L6781</f>
        <v>116400</v>
      </c>
      <c r="N6781" s="123">
        <v>1</v>
      </c>
      <c r="O6781" s="108" t="s">
        <v>9267</v>
      </c>
      <c r="P6781" s="138">
        <v>1709900691662</v>
      </c>
      <c r="Q6781" s="108" t="s">
        <v>9268</v>
      </c>
      <c r="R6781" s="108" t="s">
        <v>9271</v>
      </c>
      <c r="S6781" s="139" t="s">
        <v>9272</v>
      </c>
      <c r="T6781" s="123" t="s">
        <v>51</v>
      </c>
      <c r="U6781" s="123" t="s">
        <v>45</v>
      </c>
      <c r="V6781" s="123" t="s">
        <v>52</v>
      </c>
      <c r="W6781" s="137">
        <v>202.5</v>
      </c>
      <c r="X6781" s="136">
        <v>100</v>
      </c>
      <c r="Y6781" s="137">
        <v>6750</v>
      </c>
      <c r="Z6781" s="137">
        <f>W6781*Y6781</f>
        <v>1366875</v>
      </c>
      <c r="AA6781" s="119">
        <v>6</v>
      </c>
      <c r="AB6781" s="119">
        <v>6</v>
      </c>
      <c r="AC6781" s="137">
        <f>(Z6781*(100-AB6781))/100</f>
        <v>1284862.5</v>
      </c>
      <c r="AD6781" s="137">
        <f>IF(AND(AC6781="",M6781=""),0,IF((AC6781=""),M6781, IF( (M6781=""),AC6781,SUM(AC6781:AC6782)+M6781)))</f>
        <v>1401262.5</v>
      </c>
      <c r="AE6781" s="137">
        <f>IF( (X6781=""),AD6781*1,AD6781*(X6781/100) )</f>
        <v>1401262.5</v>
      </c>
      <c r="AF6781" s="137">
        <v>50000000</v>
      </c>
      <c r="AG6781" s="137">
        <f>IF((AF6781-AE6781) &gt; 1,0,IF((AF6781-AE6781)&lt;0,AE6781-AF6781,AF6781-AE6781))</f>
        <v>0</v>
      </c>
      <c r="AH6781" s="137">
        <v>0.02</v>
      </c>
    </row>
    <row r="6782" spans="1:34" s="173" customFormat="1" x14ac:dyDescent="0.55000000000000004">
      <c r="A6782" s="122"/>
      <c r="B6782" s="123"/>
      <c r="C6782" s="123"/>
      <c r="D6782" s="135"/>
      <c r="E6782" s="123"/>
      <c r="F6782" s="123"/>
      <c r="G6782" s="123"/>
      <c r="H6782" s="123"/>
      <c r="I6782" s="136"/>
      <c r="J6782" s="123"/>
      <c r="K6782" s="137"/>
      <c r="L6782" s="137" t="s">
        <v>63</v>
      </c>
      <c r="M6782" s="137">
        <f>SUM(M6781:M6781)</f>
        <v>116400</v>
      </c>
      <c r="N6782" s="123"/>
      <c r="O6782" s="108"/>
      <c r="P6782" s="138"/>
      <c r="Q6782" s="108"/>
      <c r="R6782" s="108"/>
      <c r="S6782" s="139"/>
      <c r="T6782" s="123"/>
      <c r="U6782" s="123"/>
      <c r="V6782" s="123"/>
      <c r="W6782" s="137"/>
      <c r="X6782" s="136"/>
      <c r="Y6782" s="137"/>
      <c r="Z6782" s="137"/>
      <c r="AA6782" s="119"/>
      <c r="AB6782" s="119"/>
      <c r="AC6782" s="137"/>
      <c r="AD6782" s="137"/>
      <c r="AE6782" s="137">
        <f>SUM(AE6781:AE6781)</f>
        <v>1401262.5</v>
      </c>
      <c r="AF6782" s="137"/>
      <c r="AG6782" s="137">
        <f>SUM(AG6781:AG6781)</f>
        <v>0</v>
      </c>
      <c r="AH6782" s="137"/>
    </row>
    <row r="6783" spans="1:34" s="173" customFormat="1" x14ac:dyDescent="0.55000000000000004">
      <c r="A6783" s="122" t="s">
        <v>9275</v>
      </c>
      <c r="B6783" s="123">
        <v>2902</v>
      </c>
      <c r="C6783" s="123">
        <v>8008</v>
      </c>
      <c r="D6783" s="135" t="s">
        <v>9276</v>
      </c>
      <c r="E6783" s="123" t="s">
        <v>34</v>
      </c>
      <c r="F6783" s="123">
        <v>22076</v>
      </c>
      <c r="G6783" s="123">
        <v>0</v>
      </c>
      <c r="H6783" s="123">
        <v>1</v>
      </c>
      <c r="I6783" s="136">
        <v>5</v>
      </c>
      <c r="J6783" s="123" t="s">
        <v>35</v>
      </c>
      <c r="K6783" s="137">
        <f t="shared" ref="K6783:K6789" si="651">((G6783*400)+(H6783*100))+I6783</f>
        <v>105</v>
      </c>
      <c r="L6783" s="137">
        <v>375</v>
      </c>
      <c r="M6783" s="137">
        <f t="shared" ref="M6783:M6789" si="652">K6783*L6783</f>
        <v>39375</v>
      </c>
      <c r="N6783" s="123">
        <v>1</v>
      </c>
      <c r="O6783" s="108" t="s">
        <v>9273</v>
      </c>
      <c r="P6783" s="138">
        <v>3570800185676</v>
      </c>
      <c r="Q6783" s="108" t="s">
        <v>9274</v>
      </c>
      <c r="R6783" s="108" t="s">
        <v>9277</v>
      </c>
      <c r="S6783" s="139" t="s">
        <v>9278</v>
      </c>
      <c r="T6783" s="123" t="s">
        <v>51</v>
      </c>
      <c r="U6783" s="123" t="s">
        <v>45</v>
      </c>
      <c r="V6783" s="123" t="s">
        <v>52</v>
      </c>
      <c r="W6783" s="137">
        <v>192</v>
      </c>
      <c r="X6783" s="136">
        <v>100</v>
      </c>
      <c r="Y6783" s="137">
        <v>6750</v>
      </c>
      <c r="Z6783" s="137">
        <f>W6783*Y6783</f>
        <v>1296000</v>
      </c>
      <c r="AA6783" s="119">
        <v>17</v>
      </c>
      <c r="AB6783" s="119">
        <v>24</v>
      </c>
      <c r="AC6783" s="137">
        <f>(Z6783*(100-AB6783))/100</f>
        <v>984960</v>
      </c>
      <c r="AD6783" s="137">
        <f>IF(AND(AC6783="",M6783=""),0,IF((AC6783=""),M6783, IF( (M6783=""),AC6783,SUM(AC6783:AC6783)+M6783)))</f>
        <v>1024335</v>
      </c>
      <c r="AE6783" s="137">
        <f>IF( (X6783=""),AD6783*1,AD6783*(X6783/100) )</f>
        <v>1024335</v>
      </c>
      <c r="AF6783" s="137">
        <v>10000000</v>
      </c>
      <c r="AG6783" s="137">
        <v>39375</v>
      </c>
      <c r="AH6783" s="137">
        <v>0.02</v>
      </c>
    </row>
    <row r="6784" spans="1:34" s="173" customFormat="1" x14ac:dyDescent="0.55000000000000004">
      <c r="A6784" s="122"/>
      <c r="B6784" s="123">
        <v>2903</v>
      </c>
      <c r="C6784" s="123">
        <v>8009</v>
      </c>
      <c r="D6784" s="135" t="s">
        <v>9279</v>
      </c>
      <c r="E6784" s="123" t="s">
        <v>34</v>
      </c>
      <c r="F6784" s="123">
        <v>22077</v>
      </c>
      <c r="G6784" s="123">
        <v>0</v>
      </c>
      <c r="H6784" s="123">
        <v>1</v>
      </c>
      <c r="I6784" s="136">
        <v>5</v>
      </c>
      <c r="J6784" s="123" t="s">
        <v>35</v>
      </c>
      <c r="K6784" s="137">
        <f t="shared" si="651"/>
        <v>105</v>
      </c>
      <c r="L6784" s="137">
        <v>375</v>
      </c>
      <c r="M6784" s="137">
        <f t="shared" si="652"/>
        <v>39375</v>
      </c>
      <c r="N6784" s="123">
        <v>1</v>
      </c>
      <c r="O6784" s="108" t="s">
        <v>9273</v>
      </c>
      <c r="P6784" s="138">
        <v>3570800185676</v>
      </c>
      <c r="Q6784" s="108" t="s">
        <v>9274</v>
      </c>
      <c r="R6784" s="108" t="s">
        <v>9277</v>
      </c>
      <c r="S6784" s="139" t="s">
        <v>9280</v>
      </c>
      <c r="T6784" s="123" t="s">
        <v>51</v>
      </c>
      <c r="U6784" s="123" t="s">
        <v>45</v>
      </c>
      <c r="V6784" s="123" t="s">
        <v>52</v>
      </c>
      <c r="W6784" s="137">
        <v>288</v>
      </c>
      <c r="X6784" s="136">
        <v>100</v>
      </c>
      <c r="Y6784" s="137">
        <v>6750</v>
      </c>
      <c r="Z6784" s="137">
        <f>W6784*Y6784</f>
        <v>1944000</v>
      </c>
      <c r="AA6784" s="119">
        <v>17</v>
      </c>
      <c r="AB6784" s="119">
        <v>24</v>
      </c>
      <c r="AC6784" s="137">
        <f>(Z6784*(100-AB6784))/100</f>
        <v>1477440</v>
      </c>
      <c r="AD6784" s="137">
        <f>IF(AND(AC6784="",M6784=""),0,IF((AC6784=""),M6784, IF( (M6784=""),AC6784,SUM(AC6784:AC6784)+M6784)))</f>
        <v>1516815</v>
      </c>
      <c r="AE6784" s="137">
        <f t="shared" ref="AE6784:AE6791" si="653">IF( (X6784=""),AD6784*1,AD6784*(X6784/100) )</f>
        <v>1516815</v>
      </c>
      <c r="AF6784" s="137">
        <v>10000000</v>
      </c>
      <c r="AG6784" s="137">
        <v>39375</v>
      </c>
      <c r="AH6784" s="137">
        <v>0.02</v>
      </c>
    </row>
    <row r="6785" spans="1:34" s="173" customFormat="1" x14ac:dyDescent="0.55000000000000004">
      <c r="A6785" s="122"/>
      <c r="B6785" s="123">
        <v>2904</v>
      </c>
      <c r="C6785" s="123">
        <v>8011</v>
      </c>
      <c r="D6785" s="135" t="s">
        <v>9281</v>
      </c>
      <c r="E6785" s="123" t="s">
        <v>34</v>
      </c>
      <c r="F6785" s="123">
        <v>22078</v>
      </c>
      <c r="G6785" s="123">
        <v>0</v>
      </c>
      <c r="H6785" s="123">
        <v>1</v>
      </c>
      <c r="I6785" s="136">
        <v>5</v>
      </c>
      <c r="J6785" s="123" t="s">
        <v>35</v>
      </c>
      <c r="K6785" s="137">
        <f t="shared" si="651"/>
        <v>105</v>
      </c>
      <c r="L6785" s="137">
        <v>375</v>
      </c>
      <c r="M6785" s="137">
        <f t="shared" si="652"/>
        <v>39375</v>
      </c>
      <c r="N6785" s="123">
        <v>1</v>
      </c>
      <c r="O6785" s="108" t="s">
        <v>9273</v>
      </c>
      <c r="P6785" s="138">
        <v>3570800185676</v>
      </c>
      <c r="Q6785" s="108" t="s">
        <v>9274</v>
      </c>
      <c r="R6785" s="108" t="s">
        <v>9277</v>
      </c>
      <c r="S6785" s="139" t="s">
        <v>9282</v>
      </c>
      <c r="T6785" s="123" t="s">
        <v>51</v>
      </c>
      <c r="U6785" s="123" t="s">
        <v>45</v>
      </c>
      <c r="V6785" s="123" t="s">
        <v>52</v>
      </c>
      <c r="W6785" s="137">
        <v>48</v>
      </c>
      <c r="X6785" s="136">
        <v>100</v>
      </c>
      <c r="Y6785" s="137">
        <v>6750</v>
      </c>
      <c r="Z6785" s="137">
        <f>W6785*Y6785</f>
        <v>324000</v>
      </c>
      <c r="AA6785" s="119">
        <v>17</v>
      </c>
      <c r="AB6785" s="119">
        <v>24</v>
      </c>
      <c r="AC6785" s="137">
        <f>(Z6785*(100-AB6785))/100</f>
        <v>246240</v>
      </c>
      <c r="AD6785" s="137">
        <f>IF(AND(AC6785="",M6785=""),0,IF((AC6785=""),M6785, IF( (M6785=""),AC6785,SUM(AC6785:AC6785)+M6785)))</f>
        <v>285615</v>
      </c>
      <c r="AE6785" s="137">
        <f t="shared" si="653"/>
        <v>285615</v>
      </c>
      <c r="AF6785" s="137">
        <v>10000000</v>
      </c>
      <c r="AG6785" s="137">
        <v>39375</v>
      </c>
      <c r="AH6785" s="137">
        <v>0.02</v>
      </c>
    </row>
    <row r="6786" spans="1:34" s="173" customFormat="1" x14ac:dyDescent="0.55000000000000004">
      <c r="A6786" s="122"/>
      <c r="B6786" s="123">
        <v>2905</v>
      </c>
      <c r="C6786" s="123">
        <v>8012</v>
      </c>
      <c r="D6786" s="135" t="s">
        <v>9283</v>
      </c>
      <c r="E6786" s="123" t="s">
        <v>34</v>
      </c>
      <c r="F6786" s="123">
        <v>22079</v>
      </c>
      <c r="G6786" s="123">
        <v>0</v>
      </c>
      <c r="H6786" s="123">
        <v>1</v>
      </c>
      <c r="I6786" s="136">
        <v>5</v>
      </c>
      <c r="J6786" s="123" t="s">
        <v>68</v>
      </c>
      <c r="K6786" s="137">
        <f t="shared" si="651"/>
        <v>105</v>
      </c>
      <c r="L6786" s="137">
        <v>375</v>
      </c>
      <c r="M6786" s="137">
        <f t="shared" si="652"/>
        <v>39375</v>
      </c>
      <c r="N6786" s="123"/>
      <c r="O6786" s="108"/>
      <c r="P6786" s="138"/>
      <c r="Q6786" s="108"/>
      <c r="R6786" s="108"/>
      <c r="S6786" s="139"/>
      <c r="T6786" s="123"/>
      <c r="U6786" s="123"/>
      <c r="V6786" s="123"/>
      <c r="W6786" s="137"/>
      <c r="X6786" s="136"/>
      <c r="Y6786" s="137"/>
      <c r="Z6786" s="137"/>
      <c r="AA6786" s="119"/>
      <c r="AB6786" s="119"/>
      <c r="AC6786" s="137"/>
      <c r="AD6786" s="137">
        <f>IF(AND(AC6786="",M6786=""),0,IF((AC6786=""),M6786,IF((M6786=""),AC6786,AC6786+M6786)))</f>
        <v>39375</v>
      </c>
      <c r="AE6786" s="137">
        <f t="shared" si="653"/>
        <v>39375</v>
      </c>
      <c r="AF6786" s="137">
        <v>0</v>
      </c>
      <c r="AG6786" s="137">
        <f t="shared" ref="AG6786:AG6791" si="654">IF((AF6786-AE6786) &gt; 1,0,IF((AF6786-AE6786)&lt;0,AE6786-AF6786,AF6786-AE6786))</f>
        <v>39375</v>
      </c>
      <c r="AH6786" s="137">
        <v>0.3</v>
      </c>
    </row>
    <row r="6787" spans="1:34" s="173" customFormat="1" x14ac:dyDescent="0.55000000000000004">
      <c r="A6787" s="122"/>
      <c r="B6787" s="123">
        <v>2906</v>
      </c>
      <c r="C6787" s="123">
        <v>8013</v>
      </c>
      <c r="D6787" s="135" t="s">
        <v>9284</v>
      </c>
      <c r="E6787" s="123" t="s">
        <v>34</v>
      </c>
      <c r="F6787" s="123">
        <v>22080</v>
      </c>
      <c r="G6787" s="123">
        <v>0</v>
      </c>
      <c r="H6787" s="123">
        <v>1</v>
      </c>
      <c r="I6787" s="136">
        <v>5</v>
      </c>
      <c r="J6787" s="123" t="s">
        <v>68</v>
      </c>
      <c r="K6787" s="137">
        <f t="shared" si="651"/>
        <v>105</v>
      </c>
      <c r="L6787" s="137">
        <v>375</v>
      </c>
      <c r="M6787" s="137">
        <f t="shared" si="652"/>
        <v>39375</v>
      </c>
      <c r="N6787" s="123"/>
      <c r="O6787" s="108"/>
      <c r="P6787" s="138"/>
      <c r="Q6787" s="108"/>
      <c r="R6787" s="108"/>
      <c r="S6787" s="139"/>
      <c r="T6787" s="123"/>
      <c r="U6787" s="123"/>
      <c r="V6787" s="123"/>
      <c r="W6787" s="137"/>
      <c r="X6787" s="136"/>
      <c r="Y6787" s="137"/>
      <c r="Z6787" s="137"/>
      <c r="AA6787" s="119"/>
      <c r="AB6787" s="119"/>
      <c r="AC6787" s="137"/>
      <c r="AD6787" s="137">
        <f>IF(AND(AC6787="",M6787=""),0,IF((AC6787=""),M6787,IF((M6787=""),AC6787,AC6787+M6787)))</f>
        <v>39375</v>
      </c>
      <c r="AE6787" s="137">
        <f t="shared" si="653"/>
        <v>39375</v>
      </c>
      <c r="AF6787" s="137">
        <v>0</v>
      </c>
      <c r="AG6787" s="137">
        <f t="shared" si="654"/>
        <v>39375</v>
      </c>
      <c r="AH6787" s="137">
        <v>0.3</v>
      </c>
    </row>
    <row r="6788" spans="1:34" s="173" customFormat="1" x14ac:dyDescent="0.55000000000000004">
      <c r="A6788" s="122"/>
      <c r="B6788" s="123">
        <v>2907</v>
      </c>
      <c r="C6788" s="123">
        <v>8014</v>
      </c>
      <c r="D6788" s="135" t="s">
        <v>9285</v>
      </c>
      <c r="E6788" s="123" t="s">
        <v>34</v>
      </c>
      <c r="F6788" s="123">
        <v>22081</v>
      </c>
      <c r="G6788" s="123">
        <v>0</v>
      </c>
      <c r="H6788" s="123">
        <v>1</v>
      </c>
      <c r="I6788" s="136">
        <v>4</v>
      </c>
      <c r="J6788" s="123" t="s">
        <v>68</v>
      </c>
      <c r="K6788" s="137">
        <f t="shared" si="651"/>
        <v>104</v>
      </c>
      <c r="L6788" s="137">
        <v>375</v>
      </c>
      <c r="M6788" s="137">
        <f t="shared" si="652"/>
        <v>39000</v>
      </c>
      <c r="N6788" s="123"/>
      <c r="O6788" s="108"/>
      <c r="P6788" s="138"/>
      <c r="Q6788" s="108"/>
      <c r="R6788" s="108"/>
      <c r="S6788" s="139"/>
      <c r="T6788" s="123"/>
      <c r="U6788" s="123"/>
      <c r="V6788" s="123"/>
      <c r="W6788" s="137"/>
      <c r="X6788" s="136"/>
      <c r="Y6788" s="137"/>
      <c r="Z6788" s="137"/>
      <c r="AA6788" s="119"/>
      <c r="AB6788" s="119"/>
      <c r="AC6788" s="137"/>
      <c r="AD6788" s="137">
        <f>IF(AND(AC6788="",M6788=""),0,IF((AC6788=""),M6788,IF((M6788=""),AC6788,AC6788+M6788)))</f>
        <v>39000</v>
      </c>
      <c r="AE6788" s="137">
        <f t="shared" si="653"/>
        <v>39000</v>
      </c>
      <c r="AF6788" s="137">
        <v>0</v>
      </c>
      <c r="AG6788" s="137">
        <f t="shared" si="654"/>
        <v>39000</v>
      </c>
      <c r="AH6788" s="137">
        <v>0.3</v>
      </c>
    </row>
    <row r="6789" spans="1:34" s="173" customFormat="1" x14ac:dyDescent="0.55000000000000004">
      <c r="A6789" s="122"/>
      <c r="B6789" s="123">
        <v>2908</v>
      </c>
      <c r="C6789" s="123">
        <v>8015</v>
      </c>
      <c r="D6789" s="135" t="s">
        <v>9286</v>
      </c>
      <c r="E6789" s="123" t="s">
        <v>34</v>
      </c>
      <c r="F6789" s="123">
        <v>22230</v>
      </c>
      <c r="G6789" s="123">
        <v>2</v>
      </c>
      <c r="H6789" s="123">
        <v>0</v>
      </c>
      <c r="I6789" s="136">
        <v>44</v>
      </c>
      <c r="J6789" s="123" t="s">
        <v>35</v>
      </c>
      <c r="K6789" s="137">
        <f t="shared" si="651"/>
        <v>844</v>
      </c>
      <c r="L6789" s="137">
        <v>375</v>
      </c>
      <c r="M6789" s="137">
        <f t="shared" si="652"/>
        <v>316500</v>
      </c>
      <c r="N6789" s="123">
        <v>1</v>
      </c>
      <c r="O6789" s="108" t="s">
        <v>9273</v>
      </c>
      <c r="P6789" s="138">
        <v>3570800185676</v>
      </c>
      <c r="Q6789" s="108" t="s">
        <v>9274</v>
      </c>
      <c r="R6789" s="108" t="s">
        <v>9277</v>
      </c>
      <c r="S6789" s="139" t="s">
        <v>9287</v>
      </c>
      <c r="T6789" s="123" t="s">
        <v>95</v>
      </c>
      <c r="U6789" s="123" t="s">
        <v>45</v>
      </c>
      <c r="V6789" s="123" t="s">
        <v>96</v>
      </c>
      <c r="W6789" s="137">
        <v>80</v>
      </c>
      <c r="X6789" s="136">
        <v>14.93</v>
      </c>
      <c r="Y6789" s="137">
        <v>5500</v>
      </c>
      <c r="Z6789" s="137">
        <f>W6789*Y6789</f>
        <v>440000</v>
      </c>
      <c r="AA6789" s="119">
        <v>17</v>
      </c>
      <c r="AB6789" s="119">
        <v>24</v>
      </c>
      <c r="AC6789" s="137">
        <f>(Z6789*(100-AB6789))/100</f>
        <v>334400</v>
      </c>
      <c r="AD6789" s="137">
        <f>IF(AND(AC6789="",M6789=""),0,IF((AC6789=""),M6789, IF( (M6789=""),AC6789,SUM(AC6789:AC6794)+M6789)))</f>
        <v>2600756</v>
      </c>
      <c r="AE6789" s="137">
        <f t="shared" si="653"/>
        <v>388292.87079999998</v>
      </c>
      <c r="AF6789" s="137">
        <v>0</v>
      </c>
      <c r="AG6789" s="137">
        <f t="shared" si="654"/>
        <v>388292.87079999998</v>
      </c>
      <c r="AH6789" s="137">
        <v>0.3</v>
      </c>
    </row>
    <row r="6790" spans="1:34" s="173" customFormat="1" x14ac:dyDescent="0.55000000000000004">
      <c r="A6790" s="122"/>
      <c r="B6790" s="123"/>
      <c r="C6790" s="123"/>
      <c r="D6790" s="135"/>
      <c r="E6790" s="123"/>
      <c r="F6790" s="123"/>
      <c r="G6790" s="123"/>
      <c r="H6790" s="123"/>
      <c r="I6790" s="136"/>
      <c r="J6790" s="123"/>
      <c r="K6790" s="137"/>
      <c r="L6790" s="137"/>
      <c r="M6790" s="137"/>
      <c r="N6790" s="123">
        <v>2</v>
      </c>
      <c r="O6790" s="108" t="s">
        <v>9273</v>
      </c>
      <c r="P6790" s="138">
        <v>3570800185676</v>
      </c>
      <c r="Q6790" s="108" t="s">
        <v>9274</v>
      </c>
      <c r="R6790" s="108" t="s">
        <v>9277</v>
      </c>
      <c r="S6790" s="139" t="s">
        <v>9288</v>
      </c>
      <c r="T6790" s="123" t="s">
        <v>95</v>
      </c>
      <c r="U6790" s="123" t="s">
        <v>45</v>
      </c>
      <c r="V6790" s="123" t="s">
        <v>75</v>
      </c>
      <c r="W6790" s="137">
        <v>360</v>
      </c>
      <c r="X6790" s="136">
        <v>67.16</v>
      </c>
      <c r="Y6790" s="137">
        <v>5500</v>
      </c>
      <c r="Z6790" s="137">
        <f>W6790*Y6790</f>
        <v>1980000</v>
      </c>
      <c r="AA6790" s="119">
        <v>17</v>
      </c>
      <c r="AB6790" s="119">
        <v>24</v>
      </c>
      <c r="AC6790" s="137">
        <f>(Z6790*(100-AB6790))/100</f>
        <v>1504800</v>
      </c>
      <c r="AD6790" s="137">
        <f>IF(AND(AC6790="",M6789=""),0,IF((AC6790=""),M6789, IF( (M6789=""),AC6790,SUM(AC6789:AC6794)+M6789)))</f>
        <v>2600756</v>
      </c>
      <c r="AE6790" s="137">
        <f t="shared" si="653"/>
        <v>1746667.7296</v>
      </c>
      <c r="AF6790" s="137">
        <v>0</v>
      </c>
      <c r="AG6790" s="137">
        <f t="shared" si="654"/>
        <v>1746667.7296</v>
      </c>
      <c r="AH6790" s="137">
        <v>0.3</v>
      </c>
    </row>
    <row r="6791" spans="1:34" s="173" customFormat="1" x14ac:dyDescent="0.55000000000000004">
      <c r="A6791" s="122"/>
      <c r="B6791" s="123"/>
      <c r="C6791" s="123"/>
      <c r="D6791" s="135"/>
      <c r="E6791" s="123"/>
      <c r="F6791" s="123"/>
      <c r="G6791" s="123"/>
      <c r="H6791" s="123"/>
      <c r="I6791" s="136"/>
      <c r="J6791" s="123"/>
      <c r="K6791" s="137"/>
      <c r="L6791" s="137"/>
      <c r="M6791" s="137"/>
      <c r="N6791" s="123">
        <v>3</v>
      </c>
      <c r="O6791" s="108" t="s">
        <v>9273</v>
      </c>
      <c r="P6791" s="138">
        <v>3570800185676</v>
      </c>
      <c r="Q6791" s="108" t="s">
        <v>9274</v>
      </c>
      <c r="R6791" s="108" t="s">
        <v>9277</v>
      </c>
      <c r="S6791" s="139" t="s">
        <v>9289</v>
      </c>
      <c r="T6791" s="123" t="s">
        <v>426</v>
      </c>
      <c r="U6791" s="123" t="s">
        <v>45</v>
      </c>
      <c r="V6791" s="123" t="s">
        <v>75</v>
      </c>
      <c r="W6791" s="137">
        <v>96</v>
      </c>
      <c r="X6791" s="136">
        <v>17.91</v>
      </c>
      <c r="Y6791" s="137">
        <v>6100</v>
      </c>
      <c r="Z6791" s="137">
        <f>W6791*Y6791</f>
        <v>585600</v>
      </c>
      <c r="AA6791" s="119">
        <v>17</v>
      </c>
      <c r="AB6791" s="119">
        <v>24</v>
      </c>
      <c r="AC6791" s="137">
        <f>(Z6791*(100-AB6791))/100</f>
        <v>445056</v>
      </c>
      <c r="AD6791" s="137">
        <f>IF(AND(AC6791="",M6789=""),0,IF((AC6791=""),M6789, IF( (M6789=""),AC6791,SUM(AC6789:AC6794)+M6789)))</f>
        <v>2600756</v>
      </c>
      <c r="AE6791" s="137">
        <f t="shared" si="653"/>
        <v>465795.3996</v>
      </c>
      <c r="AF6791" s="137">
        <v>0</v>
      </c>
      <c r="AG6791" s="137">
        <f t="shared" si="654"/>
        <v>465795.3996</v>
      </c>
      <c r="AH6791" s="137">
        <v>0.02</v>
      </c>
    </row>
    <row r="6792" spans="1:34" s="173" customFormat="1" x14ac:dyDescent="0.55000000000000004">
      <c r="A6792" s="122"/>
      <c r="B6792" s="123"/>
      <c r="C6792" s="123"/>
      <c r="D6792" s="135"/>
      <c r="E6792" s="123"/>
      <c r="F6792" s="123"/>
      <c r="G6792" s="123"/>
      <c r="H6792" s="123"/>
      <c r="I6792" s="136"/>
      <c r="J6792" s="123"/>
      <c r="K6792" s="137"/>
      <c r="L6792" s="137" t="s">
        <v>63</v>
      </c>
      <c r="M6792" s="137">
        <f>SUM(M6783:M6791)</f>
        <v>552375</v>
      </c>
      <c r="N6792" s="123"/>
      <c r="O6792" s="108"/>
      <c r="P6792" s="138"/>
      <c r="Q6792" s="108"/>
      <c r="R6792" s="108"/>
      <c r="S6792" s="139"/>
      <c r="T6792" s="123"/>
      <c r="U6792" s="123"/>
      <c r="V6792" s="123"/>
      <c r="W6792" s="137"/>
      <c r="X6792" s="136"/>
      <c r="Y6792" s="137"/>
      <c r="Z6792" s="137"/>
      <c r="AA6792" s="119"/>
      <c r="AB6792" s="119"/>
      <c r="AC6792" s="137"/>
      <c r="AD6792" s="137"/>
      <c r="AE6792" s="137">
        <f>SUM(AE6783:AE6791)</f>
        <v>5545271</v>
      </c>
      <c r="AF6792" s="137"/>
      <c r="AG6792" s="137">
        <f>SUM(AG6783:AG6791)</f>
        <v>2836631</v>
      </c>
      <c r="AH6792" s="137"/>
    </row>
    <row r="6793" spans="1:34" s="173" customFormat="1" x14ac:dyDescent="0.55000000000000004">
      <c r="A6793" s="122" t="s">
        <v>9290</v>
      </c>
      <c r="B6793" s="123">
        <v>2909</v>
      </c>
      <c r="C6793" s="123">
        <v>4970</v>
      </c>
      <c r="D6793" s="135" t="s">
        <v>9291</v>
      </c>
      <c r="E6793" s="123" t="s">
        <v>34</v>
      </c>
      <c r="F6793" s="123">
        <v>3408</v>
      </c>
      <c r="G6793" s="123">
        <v>0</v>
      </c>
      <c r="H6793" s="123">
        <v>0</v>
      </c>
      <c r="I6793" s="136">
        <v>44</v>
      </c>
      <c r="J6793" s="123" t="s">
        <v>38</v>
      </c>
      <c r="K6793" s="137">
        <f>((G6793*400)+(H6793*100))+I6793</f>
        <v>44</v>
      </c>
      <c r="L6793" s="137">
        <v>550</v>
      </c>
      <c r="M6793" s="137">
        <f>K6793*L6793</f>
        <v>24200</v>
      </c>
      <c r="N6793" s="123"/>
      <c r="O6793" s="108"/>
      <c r="P6793" s="138"/>
      <c r="Q6793" s="108"/>
      <c r="R6793" s="108"/>
      <c r="S6793" s="139"/>
      <c r="T6793" s="123"/>
      <c r="U6793" s="123"/>
      <c r="V6793" s="123"/>
      <c r="W6793" s="137"/>
      <c r="X6793" s="136"/>
      <c r="Y6793" s="137"/>
      <c r="Z6793" s="137"/>
      <c r="AA6793" s="119"/>
      <c r="AB6793" s="119"/>
      <c r="AC6793" s="137"/>
      <c r="AD6793" s="137">
        <f>IF(AND(AC6793="",M6793=""),0,IF((AC6793=""),M6793,IF((M6793=""),AC6793,AC6793+M6793)))</f>
        <v>24200</v>
      </c>
      <c r="AE6793" s="137">
        <f>IF( (X6793=""),AD6793*1,AD6793*(X6793/100) )</f>
        <v>24200</v>
      </c>
      <c r="AF6793" s="137">
        <v>50000000</v>
      </c>
      <c r="AG6793" s="137">
        <f>IF((AF6793-AE6793) &gt; 1,0,IF((AF6793-AE6793)&lt;0,AE6793-AF6793,AF6793-AE6793))</f>
        <v>0</v>
      </c>
      <c r="AH6793" s="137">
        <v>0.01</v>
      </c>
    </row>
    <row r="6794" spans="1:34" s="173" customFormat="1" x14ac:dyDescent="0.55000000000000004">
      <c r="A6794" s="122"/>
      <c r="B6794" s="123"/>
      <c r="C6794" s="123"/>
      <c r="D6794" s="135"/>
      <c r="E6794" s="123"/>
      <c r="F6794" s="123"/>
      <c r="G6794" s="123"/>
      <c r="H6794" s="123"/>
      <c r="I6794" s="136"/>
      <c r="J6794" s="123"/>
      <c r="K6794" s="137"/>
      <c r="L6794" s="137" t="s">
        <v>63</v>
      </c>
      <c r="M6794" s="137">
        <f>SUM(M6793:M6793)</f>
        <v>24200</v>
      </c>
      <c r="N6794" s="123"/>
      <c r="O6794" s="108"/>
      <c r="P6794" s="138"/>
      <c r="Q6794" s="108"/>
      <c r="R6794" s="108"/>
      <c r="S6794" s="139"/>
      <c r="T6794" s="123"/>
      <c r="U6794" s="123"/>
      <c r="V6794" s="123"/>
      <c r="W6794" s="137"/>
      <c r="X6794" s="136"/>
      <c r="Y6794" s="137"/>
      <c r="Z6794" s="137"/>
      <c r="AA6794" s="119"/>
      <c r="AB6794" s="119"/>
      <c r="AC6794" s="137"/>
      <c r="AD6794" s="137"/>
      <c r="AE6794" s="137">
        <f>SUM(AE6793:AE6793)</f>
        <v>24200</v>
      </c>
      <c r="AF6794" s="137"/>
      <c r="AG6794" s="137">
        <f>SUM(AG6793:AG6793)</f>
        <v>0</v>
      </c>
      <c r="AH6794" s="137"/>
    </row>
    <row r="6795" spans="1:34" s="173" customFormat="1" x14ac:dyDescent="0.55000000000000004">
      <c r="A6795" s="122" t="s">
        <v>8990</v>
      </c>
      <c r="B6795" s="123">
        <v>2910</v>
      </c>
      <c r="C6795" s="123">
        <v>8679</v>
      </c>
      <c r="D6795" s="135" t="s">
        <v>9292</v>
      </c>
      <c r="E6795" s="123" t="s">
        <v>34</v>
      </c>
      <c r="F6795" s="123">
        <v>10183</v>
      </c>
      <c r="G6795" s="123">
        <v>0</v>
      </c>
      <c r="H6795" s="123">
        <v>2</v>
      </c>
      <c r="I6795" s="136">
        <v>12</v>
      </c>
      <c r="J6795" s="123" t="s">
        <v>35</v>
      </c>
      <c r="K6795" s="137">
        <f>((G6795*400)+(H6795*100))+I6795</f>
        <v>212</v>
      </c>
      <c r="L6795" s="137">
        <v>800</v>
      </c>
      <c r="M6795" s="137">
        <f>K6795*L6795</f>
        <v>169600</v>
      </c>
      <c r="N6795" s="123">
        <v>1</v>
      </c>
      <c r="O6795" s="108" t="s">
        <v>9293</v>
      </c>
      <c r="P6795" s="138">
        <v>3570800353251</v>
      </c>
      <c r="Q6795" s="108" t="s">
        <v>9294</v>
      </c>
      <c r="R6795" s="108" t="s">
        <v>8992</v>
      </c>
      <c r="S6795" s="139" t="s">
        <v>9295</v>
      </c>
      <c r="T6795" s="123" t="s">
        <v>51</v>
      </c>
      <c r="U6795" s="123" t="s">
        <v>45</v>
      </c>
      <c r="V6795" s="123" t="s">
        <v>52</v>
      </c>
      <c r="W6795" s="137">
        <v>90</v>
      </c>
      <c r="X6795" s="136">
        <v>100</v>
      </c>
      <c r="Y6795" s="137">
        <v>6750</v>
      </c>
      <c r="Z6795" s="137">
        <f>W6795*Y6795</f>
        <v>607500</v>
      </c>
      <c r="AA6795" s="119">
        <v>6</v>
      </c>
      <c r="AB6795" s="119">
        <v>6</v>
      </c>
      <c r="AC6795" s="137">
        <f>(Z6795*(100-AB6795))/100</f>
        <v>571050</v>
      </c>
      <c r="AD6795" s="137">
        <f>IF(AND(AC6795="",M6795=""),0,IF((AC6795=""),M6795, IF( (M6795=""),AC6795,SUM(AC6795:AC6796)+M6795)))</f>
        <v>740650</v>
      </c>
      <c r="AE6795" s="137">
        <f>IF( (X6795=""),AD6795*1,AD6795*(X6795/100) )</f>
        <v>740650</v>
      </c>
      <c r="AF6795" s="137">
        <v>10000000</v>
      </c>
      <c r="AG6795" s="137">
        <f>IF((AF6795-AE6795) &gt; 1,0,IF((AF6795-AE6795)&lt;0,AE6795-AF6795,AF6795-AE6795))</f>
        <v>0</v>
      </c>
      <c r="AH6795" s="137">
        <v>0.02</v>
      </c>
    </row>
    <row r="6796" spans="1:34" s="173" customFormat="1" x14ac:dyDescent="0.55000000000000004">
      <c r="A6796" s="122"/>
      <c r="B6796" s="123"/>
      <c r="C6796" s="123"/>
      <c r="D6796" s="135"/>
      <c r="E6796" s="123"/>
      <c r="F6796" s="123"/>
      <c r="G6796" s="123"/>
      <c r="H6796" s="123"/>
      <c r="I6796" s="136"/>
      <c r="J6796" s="123"/>
      <c r="K6796" s="137"/>
      <c r="L6796" s="137" t="s">
        <v>63</v>
      </c>
      <c r="M6796" s="137">
        <f>SUM(M6795:M6795)</f>
        <v>169600</v>
      </c>
      <c r="N6796" s="123"/>
      <c r="O6796" s="108"/>
      <c r="P6796" s="138"/>
      <c r="Q6796" s="108"/>
      <c r="R6796" s="108"/>
      <c r="S6796" s="139"/>
      <c r="T6796" s="123"/>
      <c r="U6796" s="123"/>
      <c r="V6796" s="123"/>
      <c r="W6796" s="137"/>
      <c r="X6796" s="136"/>
      <c r="Y6796" s="137"/>
      <c r="Z6796" s="137"/>
      <c r="AA6796" s="119"/>
      <c r="AB6796" s="119"/>
      <c r="AC6796" s="137"/>
      <c r="AD6796" s="137"/>
      <c r="AE6796" s="137">
        <f>SUM(AE6795:AE6795)</f>
        <v>740650</v>
      </c>
      <c r="AF6796" s="137"/>
      <c r="AG6796" s="137">
        <f>SUM(AG6795:AG6795)</f>
        <v>0</v>
      </c>
      <c r="AH6796" s="137"/>
    </row>
    <row r="6797" spans="1:34" s="173" customFormat="1" x14ac:dyDescent="0.55000000000000004">
      <c r="A6797" s="122" t="s">
        <v>15200</v>
      </c>
      <c r="B6797" s="123">
        <v>2911</v>
      </c>
      <c r="C6797" s="123">
        <v>7843</v>
      </c>
      <c r="D6797" s="135" t="s">
        <v>9296</v>
      </c>
      <c r="E6797" s="123" t="s">
        <v>34</v>
      </c>
      <c r="F6797" s="123">
        <v>19698</v>
      </c>
      <c r="G6797" s="123">
        <v>0</v>
      </c>
      <c r="H6797" s="123">
        <v>2</v>
      </c>
      <c r="I6797" s="136">
        <v>13.4</v>
      </c>
      <c r="J6797" s="123" t="s">
        <v>38</v>
      </c>
      <c r="K6797" s="137">
        <f>((G6797*400)+(H6797*100))+I6797</f>
        <v>213.4</v>
      </c>
      <c r="L6797" s="137">
        <v>1900</v>
      </c>
      <c r="M6797" s="137">
        <f>K6797*L6797</f>
        <v>405460</v>
      </c>
      <c r="N6797" s="123"/>
      <c r="O6797" s="108"/>
      <c r="P6797" s="138"/>
      <c r="Q6797" s="108"/>
      <c r="R6797" s="108"/>
      <c r="S6797" s="139"/>
      <c r="T6797" s="123"/>
      <c r="U6797" s="123"/>
      <c r="V6797" s="123"/>
      <c r="W6797" s="137"/>
      <c r="X6797" s="136"/>
      <c r="Y6797" s="137"/>
      <c r="Z6797" s="137"/>
      <c r="AA6797" s="119"/>
      <c r="AB6797" s="119"/>
      <c r="AC6797" s="137"/>
      <c r="AD6797" s="137">
        <f>IF(AND(AC6797="",M6797=""),0,IF((AC6797=""),M6797,IF((M6797=""),AC6797,AC6797+M6797)))</f>
        <v>405460</v>
      </c>
      <c r="AE6797" s="137">
        <f>IF( (X6797=""),AD6797*1,AD6797*(X6797/100) )</f>
        <v>405460</v>
      </c>
      <c r="AF6797" s="137">
        <v>0</v>
      </c>
      <c r="AG6797" s="137">
        <f>IF((AF6797-AE6797) &gt; 1,0,IF((AF6797-AE6797)&lt;0,AE6797-AF6797,AF6797-AE6797))</f>
        <v>405460</v>
      </c>
      <c r="AH6797" s="137">
        <v>0.01</v>
      </c>
    </row>
    <row r="6798" spans="1:34" s="173" customFormat="1" x14ac:dyDescent="0.55000000000000004">
      <c r="A6798" s="122"/>
      <c r="B6798" s="123">
        <v>2912</v>
      </c>
      <c r="C6798" s="123">
        <v>7831</v>
      </c>
      <c r="D6798" s="135" t="s">
        <v>9297</v>
      </c>
      <c r="E6798" s="123" t="s">
        <v>34</v>
      </c>
      <c r="F6798" s="123">
        <v>19960</v>
      </c>
      <c r="G6798" s="123">
        <v>0</v>
      </c>
      <c r="H6798" s="123">
        <v>2</v>
      </c>
      <c r="I6798" s="136">
        <v>37.9</v>
      </c>
      <c r="J6798" s="123" t="s">
        <v>38</v>
      </c>
      <c r="K6798" s="137">
        <f>((G6798*400)+(H6798*100))+I6798</f>
        <v>237.9</v>
      </c>
      <c r="L6798" s="137">
        <v>1900</v>
      </c>
      <c r="M6798" s="137">
        <f>K6798*L6798</f>
        <v>452010</v>
      </c>
      <c r="N6798" s="123"/>
      <c r="O6798" s="108"/>
      <c r="P6798" s="138"/>
      <c r="Q6798" s="108"/>
      <c r="R6798" s="108"/>
      <c r="S6798" s="139"/>
      <c r="T6798" s="123"/>
      <c r="U6798" s="123"/>
      <c r="V6798" s="123"/>
      <c r="W6798" s="137"/>
      <c r="X6798" s="136"/>
      <c r="Y6798" s="137"/>
      <c r="Z6798" s="137"/>
      <c r="AA6798" s="119"/>
      <c r="AB6798" s="119"/>
      <c r="AC6798" s="137"/>
      <c r="AD6798" s="137">
        <f>IF(AND(AC6798="",M6798=""),0,IF((AC6798=""),M6798,IF((M6798=""),AC6798,AC6798+M6798)))</f>
        <v>452010</v>
      </c>
      <c r="AE6798" s="137">
        <f>IF( (X6798=""),AD6798*1,AD6798*(X6798/100) )</f>
        <v>452010</v>
      </c>
      <c r="AF6798" s="137">
        <v>0</v>
      </c>
      <c r="AG6798" s="137">
        <f>IF((AF6798-AE6798) &gt; 1,0,IF((AF6798-AE6798)&lt;0,AE6798-AF6798,AF6798-AE6798))</f>
        <v>452010</v>
      </c>
      <c r="AH6798" s="137">
        <v>0.01</v>
      </c>
    </row>
    <row r="6799" spans="1:34" s="173" customFormat="1" x14ac:dyDescent="0.55000000000000004">
      <c r="A6799" s="122"/>
      <c r="B6799" s="123"/>
      <c r="C6799" s="123"/>
      <c r="D6799" s="135"/>
      <c r="E6799" s="123"/>
      <c r="F6799" s="123"/>
      <c r="G6799" s="123"/>
      <c r="H6799" s="123"/>
      <c r="I6799" s="136"/>
      <c r="J6799" s="123"/>
      <c r="K6799" s="137"/>
      <c r="L6799" s="137" t="s">
        <v>63</v>
      </c>
      <c r="M6799" s="137">
        <f>SUM(M6797:M6798)</f>
        <v>857470</v>
      </c>
      <c r="N6799" s="123"/>
      <c r="O6799" s="108"/>
      <c r="P6799" s="138"/>
      <c r="Q6799" s="108"/>
      <c r="R6799" s="108"/>
      <c r="S6799" s="139"/>
      <c r="T6799" s="123"/>
      <c r="U6799" s="123"/>
      <c r="V6799" s="123"/>
      <c r="W6799" s="137"/>
      <c r="X6799" s="136"/>
      <c r="Y6799" s="137"/>
      <c r="Z6799" s="137"/>
      <c r="AA6799" s="119"/>
      <c r="AB6799" s="119"/>
      <c r="AC6799" s="137"/>
      <c r="AD6799" s="137"/>
      <c r="AE6799" s="137">
        <f>SUM(AE6797:AE6798)</f>
        <v>857470</v>
      </c>
      <c r="AF6799" s="137"/>
      <c r="AG6799" s="137">
        <f>SUM(AG6797:AG6798)</f>
        <v>857470</v>
      </c>
      <c r="AH6799" s="137"/>
    </row>
    <row r="6800" spans="1:34" s="173" customFormat="1" x14ac:dyDescent="0.55000000000000004">
      <c r="A6800" s="122" t="s">
        <v>9298</v>
      </c>
      <c r="B6800" s="123">
        <v>2913</v>
      </c>
      <c r="C6800" s="123">
        <v>6343</v>
      </c>
      <c r="D6800" s="135" t="s">
        <v>9299</v>
      </c>
      <c r="E6800" s="123" t="s">
        <v>34</v>
      </c>
      <c r="F6800" s="123">
        <v>19813</v>
      </c>
      <c r="G6800" s="123">
        <v>2</v>
      </c>
      <c r="H6800" s="123">
        <v>3</v>
      </c>
      <c r="I6800" s="136">
        <v>80</v>
      </c>
      <c r="J6800" s="123" t="s">
        <v>38</v>
      </c>
      <c r="K6800" s="137">
        <f>((G6800*400)+(H6800*100))+I6800</f>
        <v>1180</v>
      </c>
      <c r="L6800" s="137">
        <v>3600</v>
      </c>
      <c r="M6800" s="137">
        <f>K6800*L6800</f>
        <v>4248000</v>
      </c>
      <c r="N6800" s="123"/>
      <c r="O6800" s="108"/>
      <c r="P6800" s="138"/>
      <c r="Q6800" s="108"/>
      <c r="R6800" s="108"/>
      <c r="S6800" s="139"/>
      <c r="T6800" s="123"/>
      <c r="U6800" s="123"/>
      <c r="V6800" s="123"/>
      <c r="W6800" s="137"/>
      <c r="X6800" s="136"/>
      <c r="Y6800" s="137"/>
      <c r="Z6800" s="137"/>
      <c r="AA6800" s="119"/>
      <c r="AB6800" s="119"/>
      <c r="AC6800" s="137"/>
      <c r="AD6800" s="137">
        <f>IF(AND(AC6800="",M6800=""),0,IF((AC6800=""),M6800,IF((M6800=""),AC6800,AC6800+M6800)))</f>
        <v>4248000</v>
      </c>
      <c r="AE6800" s="137">
        <f>IF( (X6800=""),AD6800*1,AD6800*(X6800/100) )</f>
        <v>4248000</v>
      </c>
      <c r="AF6800" s="137">
        <v>50000000</v>
      </c>
      <c r="AG6800" s="137">
        <f>IF((AF6800-AE6800) &gt; 1,0,IF((AF6800-AE6800)&lt;0,AE6800-AF6800,AF6800-AE6800))</f>
        <v>0</v>
      </c>
      <c r="AH6800" s="137">
        <v>0.01</v>
      </c>
    </row>
    <row r="6801" spans="1:34" s="173" customFormat="1" x14ac:dyDescent="0.55000000000000004">
      <c r="A6801" s="122"/>
      <c r="B6801" s="123">
        <v>2914</v>
      </c>
      <c r="C6801" s="123">
        <v>6345</v>
      </c>
      <c r="D6801" s="135" t="s">
        <v>9300</v>
      </c>
      <c r="E6801" s="123" t="s">
        <v>34</v>
      </c>
      <c r="F6801" s="123">
        <v>19814</v>
      </c>
      <c r="G6801" s="123">
        <v>8</v>
      </c>
      <c r="H6801" s="123">
        <v>3</v>
      </c>
      <c r="I6801" s="136">
        <v>79</v>
      </c>
      <c r="J6801" s="123" t="s">
        <v>38</v>
      </c>
      <c r="K6801" s="137">
        <f>((G6801*400)+(H6801*100))+I6801</f>
        <v>3579</v>
      </c>
      <c r="L6801" s="137">
        <v>3600</v>
      </c>
      <c r="M6801" s="137">
        <f>K6801*L6801</f>
        <v>12884400</v>
      </c>
      <c r="N6801" s="123"/>
      <c r="O6801" s="108"/>
      <c r="P6801" s="138"/>
      <c r="Q6801" s="108"/>
      <c r="R6801" s="108"/>
      <c r="S6801" s="139"/>
      <c r="T6801" s="123"/>
      <c r="U6801" s="123"/>
      <c r="V6801" s="123"/>
      <c r="W6801" s="137"/>
      <c r="X6801" s="136"/>
      <c r="Y6801" s="137"/>
      <c r="Z6801" s="137"/>
      <c r="AA6801" s="119"/>
      <c r="AB6801" s="119"/>
      <c r="AC6801" s="137"/>
      <c r="AD6801" s="137">
        <f>IF(AND(AC6801="",M6801=""),0,IF((AC6801=""),M6801,IF((M6801=""),AC6801,AC6801+M6801)))</f>
        <v>12884400</v>
      </c>
      <c r="AE6801" s="137">
        <f>IF( (X6801=""),AD6801*1,AD6801*(X6801/100) )</f>
        <v>12884400</v>
      </c>
      <c r="AF6801" s="137">
        <v>50000000</v>
      </c>
      <c r="AG6801" s="137">
        <f>IF((AF6801-AE6801) &gt; 1,0,IF((AF6801-AE6801)&lt;0,AE6801-AF6801,AF6801-AE6801))</f>
        <v>0</v>
      </c>
      <c r="AH6801" s="137">
        <v>0.01</v>
      </c>
    </row>
    <row r="6802" spans="1:34" s="173" customFormat="1" x14ac:dyDescent="0.55000000000000004">
      <c r="A6802" s="122"/>
      <c r="B6802" s="123"/>
      <c r="C6802" s="123"/>
      <c r="D6802" s="135"/>
      <c r="E6802" s="123"/>
      <c r="F6802" s="123"/>
      <c r="G6802" s="123"/>
      <c r="H6802" s="123"/>
      <c r="I6802" s="136"/>
      <c r="J6802" s="123"/>
      <c r="K6802" s="137"/>
      <c r="L6802" s="137" t="s">
        <v>63</v>
      </c>
      <c r="M6802" s="137">
        <f>SUM(M6800:M6801)</f>
        <v>17132400</v>
      </c>
      <c r="N6802" s="123"/>
      <c r="O6802" s="108"/>
      <c r="P6802" s="138"/>
      <c r="Q6802" s="108"/>
      <c r="R6802" s="108"/>
      <c r="S6802" s="139"/>
      <c r="T6802" s="123"/>
      <c r="U6802" s="123"/>
      <c r="V6802" s="123"/>
      <c r="W6802" s="137"/>
      <c r="X6802" s="136"/>
      <c r="Y6802" s="137"/>
      <c r="Z6802" s="137"/>
      <c r="AA6802" s="119"/>
      <c r="AB6802" s="119"/>
      <c r="AC6802" s="137"/>
      <c r="AD6802" s="137"/>
      <c r="AE6802" s="137">
        <f>SUM(AE6800:AE6801)</f>
        <v>17132400</v>
      </c>
      <c r="AF6802" s="137"/>
      <c r="AG6802" s="137">
        <f>SUM(AG6800:AG6801)</f>
        <v>0</v>
      </c>
      <c r="AH6802" s="137"/>
    </row>
    <row r="6803" spans="1:34" s="173" customFormat="1" x14ac:dyDescent="0.55000000000000004">
      <c r="A6803" s="122" t="s">
        <v>9301</v>
      </c>
      <c r="B6803" s="123">
        <v>2915</v>
      </c>
      <c r="C6803" s="123">
        <v>9265</v>
      </c>
      <c r="D6803" s="135" t="s">
        <v>9302</v>
      </c>
      <c r="E6803" s="123" t="s">
        <v>34</v>
      </c>
      <c r="F6803" s="123">
        <v>22874</v>
      </c>
      <c r="G6803" s="123">
        <v>0</v>
      </c>
      <c r="H6803" s="123">
        <v>0</v>
      </c>
      <c r="I6803" s="136">
        <v>18</v>
      </c>
      <c r="J6803" s="123" t="s">
        <v>68</v>
      </c>
      <c r="K6803" s="137">
        <f>((G6803*400)+(H6803*100))+I6803</f>
        <v>18</v>
      </c>
      <c r="L6803" s="137">
        <v>325</v>
      </c>
      <c r="M6803" s="137">
        <f>K6803*L6803</f>
        <v>5850</v>
      </c>
      <c r="N6803" s="123"/>
      <c r="O6803" s="108"/>
      <c r="P6803" s="138"/>
      <c r="Q6803" s="108"/>
      <c r="R6803" s="108"/>
      <c r="S6803" s="139"/>
      <c r="T6803" s="123"/>
      <c r="U6803" s="123"/>
      <c r="V6803" s="123"/>
      <c r="W6803" s="137"/>
      <c r="X6803" s="136"/>
      <c r="Y6803" s="137"/>
      <c r="Z6803" s="137"/>
      <c r="AA6803" s="119"/>
      <c r="AB6803" s="119"/>
      <c r="AC6803" s="137"/>
      <c r="AD6803" s="137">
        <f>IF(AND(AC6803="",M6803=""),0,IF((AC6803=""),M6803,IF((M6803=""),AC6803,AC6803+M6803)))</f>
        <v>5850</v>
      </c>
      <c r="AE6803" s="137">
        <f>IF( (X6803=""),AD6803*1,AD6803*(X6803/100) )</f>
        <v>5850</v>
      </c>
      <c r="AF6803" s="137">
        <v>0</v>
      </c>
      <c r="AG6803" s="137">
        <f>IF((AF6803-AE6803) &gt; 1,0,IF((AF6803-AE6803)&lt;0,AE6803-AF6803,AF6803-AE6803))</f>
        <v>5850</v>
      </c>
      <c r="AH6803" s="137">
        <v>0.3</v>
      </c>
    </row>
    <row r="6804" spans="1:34" s="173" customFormat="1" x14ac:dyDescent="0.55000000000000004">
      <c r="A6804" s="122"/>
      <c r="B6804" s="123">
        <v>2916</v>
      </c>
      <c r="C6804" s="123">
        <v>9587</v>
      </c>
      <c r="D6804" s="135" t="s">
        <v>9303</v>
      </c>
      <c r="E6804" s="123" t="s">
        <v>34</v>
      </c>
      <c r="F6804" s="123">
        <v>22876</v>
      </c>
      <c r="G6804" s="123">
        <v>0</v>
      </c>
      <c r="H6804" s="123">
        <v>2</v>
      </c>
      <c r="I6804" s="136">
        <v>0</v>
      </c>
      <c r="J6804" s="123" t="s">
        <v>38</v>
      </c>
      <c r="K6804" s="137">
        <f>((G6804*400)+(H6804*100))+I6804</f>
        <v>200</v>
      </c>
      <c r="L6804" s="137">
        <v>400</v>
      </c>
      <c r="M6804" s="137">
        <f>K6804*L6804</f>
        <v>80000</v>
      </c>
      <c r="N6804" s="123"/>
      <c r="O6804" s="108"/>
      <c r="P6804" s="138"/>
      <c r="Q6804" s="108"/>
      <c r="R6804" s="108"/>
      <c r="S6804" s="139"/>
      <c r="T6804" s="123"/>
      <c r="U6804" s="123"/>
      <c r="V6804" s="123"/>
      <c r="W6804" s="137"/>
      <c r="X6804" s="136"/>
      <c r="Y6804" s="137"/>
      <c r="Z6804" s="137"/>
      <c r="AA6804" s="119"/>
      <c r="AB6804" s="119"/>
      <c r="AC6804" s="137"/>
      <c r="AD6804" s="137">
        <f>IF(AND(AC6804="",M6804=""),0,IF((AC6804=""),M6804,IF((M6804=""),AC6804,AC6804+M6804)))</f>
        <v>80000</v>
      </c>
      <c r="AE6804" s="137">
        <f>IF( (X6804=""),AD6804*1,AD6804*(X6804/100) )</f>
        <v>80000</v>
      </c>
      <c r="AF6804" s="137">
        <v>50000000</v>
      </c>
      <c r="AG6804" s="137">
        <f>IF((AF6804-AE6804) &gt; 1,0,IF((AF6804-AE6804)&lt;0,AE6804-AF6804,AF6804-AE6804))</f>
        <v>0</v>
      </c>
      <c r="AH6804" s="137">
        <v>0.01</v>
      </c>
    </row>
    <row r="6805" spans="1:34" s="173" customFormat="1" x14ac:dyDescent="0.55000000000000004">
      <c r="A6805" s="122"/>
      <c r="B6805" s="123">
        <v>2917</v>
      </c>
      <c r="C6805" s="123">
        <v>9588</v>
      </c>
      <c r="D6805" s="135" t="s">
        <v>9304</v>
      </c>
      <c r="E6805" s="123" t="s">
        <v>34</v>
      </c>
      <c r="F6805" s="123">
        <v>22877</v>
      </c>
      <c r="G6805" s="123">
        <v>0</v>
      </c>
      <c r="H6805" s="123">
        <v>2</v>
      </c>
      <c r="I6805" s="136">
        <v>0</v>
      </c>
      <c r="J6805" s="123" t="s">
        <v>38</v>
      </c>
      <c r="K6805" s="137">
        <f>((G6805*400)+(H6805*100))+I6805</f>
        <v>200</v>
      </c>
      <c r="L6805" s="137">
        <v>400</v>
      </c>
      <c r="M6805" s="137">
        <f>K6805*L6805</f>
        <v>80000</v>
      </c>
      <c r="N6805" s="123"/>
      <c r="O6805" s="108"/>
      <c r="P6805" s="138"/>
      <c r="Q6805" s="108"/>
      <c r="R6805" s="108"/>
      <c r="S6805" s="139"/>
      <c r="T6805" s="123"/>
      <c r="U6805" s="123"/>
      <c r="V6805" s="123"/>
      <c r="W6805" s="137"/>
      <c r="X6805" s="136"/>
      <c r="Y6805" s="137"/>
      <c r="Z6805" s="137"/>
      <c r="AA6805" s="119"/>
      <c r="AB6805" s="119"/>
      <c r="AC6805" s="137"/>
      <c r="AD6805" s="137">
        <f>IF(AND(AC6805="",M6805=""),0,IF((AC6805=""),M6805,IF((M6805=""),AC6805,AC6805+M6805)))</f>
        <v>80000</v>
      </c>
      <c r="AE6805" s="137">
        <f>IF( (X6805=""),AD6805*1,AD6805*(X6805/100) )</f>
        <v>80000</v>
      </c>
      <c r="AF6805" s="137">
        <v>50000000</v>
      </c>
      <c r="AG6805" s="137">
        <f>IF((AF6805-AE6805) &gt; 1,0,IF((AF6805-AE6805)&lt;0,AE6805-AF6805,AF6805-AE6805))</f>
        <v>0</v>
      </c>
      <c r="AH6805" s="137">
        <v>0.01</v>
      </c>
    </row>
    <row r="6806" spans="1:34" s="173" customFormat="1" x14ac:dyDescent="0.55000000000000004">
      <c r="A6806" s="122"/>
      <c r="B6806" s="123"/>
      <c r="C6806" s="123"/>
      <c r="D6806" s="135"/>
      <c r="E6806" s="123"/>
      <c r="F6806" s="123"/>
      <c r="G6806" s="123"/>
      <c r="H6806" s="123"/>
      <c r="I6806" s="136"/>
      <c r="J6806" s="123"/>
      <c r="K6806" s="137"/>
      <c r="L6806" s="137" t="s">
        <v>63</v>
      </c>
      <c r="M6806" s="137">
        <f>SUM(M6803:M6805)</f>
        <v>165850</v>
      </c>
      <c r="N6806" s="123"/>
      <c r="O6806" s="108"/>
      <c r="P6806" s="138"/>
      <c r="Q6806" s="108"/>
      <c r="R6806" s="108"/>
      <c r="S6806" s="139"/>
      <c r="T6806" s="123"/>
      <c r="U6806" s="123"/>
      <c r="V6806" s="123"/>
      <c r="W6806" s="137"/>
      <c r="X6806" s="136"/>
      <c r="Y6806" s="137"/>
      <c r="Z6806" s="137"/>
      <c r="AA6806" s="119"/>
      <c r="AB6806" s="119"/>
      <c r="AC6806" s="137"/>
      <c r="AD6806" s="137"/>
      <c r="AE6806" s="137">
        <f>SUM(AE6803:AE6805)</f>
        <v>165850</v>
      </c>
      <c r="AF6806" s="137"/>
      <c r="AG6806" s="137">
        <f>SUM(AG6803:AG6805)</f>
        <v>5850</v>
      </c>
      <c r="AH6806" s="137"/>
    </row>
    <row r="6807" spans="1:34" s="173" customFormat="1" x14ac:dyDescent="0.55000000000000004">
      <c r="A6807" s="122" t="s">
        <v>7178</v>
      </c>
      <c r="B6807" s="123">
        <v>2918</v>
      </c>
      <c r="C6807" s="123">
        <v>7543</v>
      </c>
      <c r="D6807" s="135" t="s">
        <v>9305</v>
      </c>
      <c r="E6807" s="123" t="s">
        <v>34</v>
      </c>
      <c r="F6807" s="123">
        <v>16263</v>
      </c>
      <c r="G6807" s="123">
        <v>21</v>
      </c>
      <c r="H6807" s="123">
        <v>3</v>
      </c>
      <c r="I6807" s="136">
        <v>0</v>
      </c>
      <c r="J6807" s="123" t="s">
        <v>62</v>
      </c>
      <c r="K6807" s="137">
        <f>((G6807*400)+(H6807*100))+I6807</f>
        <v>8700</v>
      </c>
      <c r="L6807" s="137">
        <v>425</v>
      </c>
      <c r="M6807" s="137">
        <f>K6807*L6807</f>
        <v>3697500</v>
      </c>
      <c r="N6807" s="123"/>
      <c r="O6807" s="108"/>
      <c r="P6807" s="138"/>
      <c r="Q6807" s="108"/>
      <c r="R6807" s="108"/>
      <c r="S6807" s="139"/>
      <c r="T6807" s="123"/>
      <c r="U6807" s="123"/>
      <c r="V6807" s="123"/>
      <c r="W6807" s="137"/>
      <c r="X6807" s="136"/>
      <c r="Y6807" s="137"/>
      <c r="Z6807" s="137"/>
      <c r="AA6807" s="119"/>
      <c r="AB6807" s="119"/>
      <c r="AC6807" s="137"/>
      <c r="AD6807" s="137">
        <f>IF(AND(AC6807="",M6807=""),0,IF((AC6807=""),M6807,IF((M6807=""),AC6807,AC6807+M6807)))</f>
        <v>3697500</v>
      </c>
      <c r="AE6807" s="137">
        <f>IF( (X6807=""),AD6807*1,AD6807*(X6807/100) )</f>
        <v>3697500</v>
      </c>
      <c r="AF6807" s="137">
        <v>0</v>
      </c>
      <c r="AG6807" s="137">
        <f>IF((AF6807-AE6807) &gt; 1,0,IF((AF6807-AE6807)&lt;0,AE6807-AF6807,AF6807-AE6807))</f>
        <v>3697500</v>
      </c>
      <c r="AH6807" s="137">
        <v>0.3</v>
      </c>
    </row>
    <row r="6808" spans="1:34" s="173" customFormat="1" x14ac:dyDescent="0.55000000000000004">
      <c r="A6808" s="122"/>
      <c r="B6808" s="123"/>
      <c r="C6808" s="123"/>
      <c r="D6808" s="135"/>
      <c r="E6808" s="123"/>
      <c r="F6808" s="123"/>
      <c r="G6808" s="123"/>
      <c r="H6808" s="123"/>
      <c r="I6808" s="136"/>
      <c r="J6808" s="123"/>
      <c r="K6808" s="137"/>
      <c r="L6808" s="137" t="s">
        <v>63</v>
      </c>
      <c r="M6808" s="137">
        <f>SUM(M6807:M6807)</f>
        <v>3697500</v>
      </c>
      <c r="N6808" s="123"/>
      <c r="O6808" s="108"/>
      <c r="P6808" s="138"/>
      <c r="Q6808" s="108"/>
      <c r="R6808" s="108"/>
      <c r="S6808" s="139"/>
      <c r="T6808" s="123"/>
      <c r="U6808" s="123"/>
      <c r="V6808" s="123"/>
      <c r="W6808" s="137"/>
      <c r="X6808" s="136"/>
      <c r="Y6808" s="137"/>
      <c r="Z6808" s="137"/>
      <c r="AA6808" s="119"/>
      <c r="AB6808" s="119"/>
      <c r="AC6808" s="137"/>
      <c r="AD6808" s="137"/>
      <c r="AE6808" s="137">
        <f>SUM(AE6807:AE6807)</f>
        <v>3697500</v>
      </c>
      <c r="AF6808" s="137"/>
      <c r="AG6808" s="137">
        <f>SUM(AG6807:AG6807)</f>
        <v>3697500</v>
      </c>
      <c r="AH6808" s="137"/>
    </row>
    <row r="6809" spans="1:34" s="173" customFormat="1" x14ac:dyDescent="0.55000000000000004">
      <c r="A6809" s="122" t="s">
        <v>7178</v>
      </c>
      <c r="B6809" s="123">
        <v>2919</v>
      </c>
      <c r="C6809" s="123">
        <v>7025</v>
      </c>
      <c r="D6809" s="135" t="s">
        <v>9306</v>
      </c>
      <c r="E6809" s="123" t="s">
        <v>34</v>
      </c>
      <c r="F6809" s="123">
        <v>13980</v>
      </c>
      <c r="G6809" s="123">
        <v>1</v>
      </c>
      <c r="H6809" s="123">
        <v>2</v>
      </c>
      <c r="I6809" s="136">
        <v>71</v>
      </c>
      <c r="J6809" s="123" t="s">
        <v>62</v>
      </c>
      <c r="K6809" s="137">
        <f>((G6809*400)+(H6809*100))+I6809</f>
        <v>671</v>
      </c>
      <c r="L6809" s="137">
        <v>1650</v>
      </c>
      <c r="M6809" s="137">
        <f>K6809*L6809</f>
        <v>1107150</v>
      </c>
      <c r="N6809" s="123"/>
      <c r="O6809" s="108"/>
      <c r="P6809" s="138"/>
      <c r="Q6809" s="108"/>
      <c r="R6809" s="108"/>
      <c r="S6809" s="139"/>
      <c r="T6809" s="123"/>
      <c r="U6809" s="123"/>
      <c r="V6809" s="123"/>
      <c r="W6809" s="137"/>
      <c r="X6809" s="136"/>
      <c r="Y6809" s="137"/>
      <c r="Z6809" s="137"/>
      <c r="AA6809" s="119"/>
      <c r="AB6809" s="119"/>
      <c r="AC6809" s="137"/>
      <c r="AD6809" s="137">
        <f>IF(AND(AC6809="",M6809=""),0,IF((AC6809=""),M6809,IF((M6809=""),AC6809,AC6809+M6809)))</f>
        <v>1107150</v>
      </c>
      <c r="AE6809" s="137">
        <f>IF( (X6809=""),AD6809*1,AD6809*(X6809/100) )</f>
        <v>1107150</v>
      </c>
      <c r="AF6809" s="137">
        <v>0</v>
      </c>
      <c r="AG6809" s="137">
        <f>IF((AF6809-AE6809) &gt; 1,0,IF((AF6809-AE6809)&lt;0,AE6809-AF6809,AF6809-AE6809))</f>
        <v>1107150</v>
      </c>
      <c r="AH6809" s="137">
        <v>0.3</v>
      </c>
    </row>
    <row r="6810" spans="1:34" s="173" customFormat="1" x14ac:dyDescent="0.55000000000000004">
      <c r="A6810" s="122"/>
      <c r="B6810" s="123">
        <v>2920</v>
      </c>
      <c r="C6810" s="123">
        <v>7015</v>
      </c>
      <c r="D6810" s="135" t="s">
        <v>9307</v>
      </c>
      <c r="E6810" s="123" t="s">
        <v>34</v>
      </c>
      <c r="F6810" s="123">
        <v>13981</v>
      </c>
      <c r="G6810" s="123">
        <v>0</v>
      </c>
      <c r="H6810" s="123">
        <v>2</v>
      </c>
      <c r="I6810" s="136">
        <v>84</v>
      </c>
      <c r="J6810" s="123" t="s">
        <v>62</v>
      </c>
      <c r="K6810" s="137">
        <f>((G6810*400)+(H6810*100))+I6810</f>
        <v>284</v>
      </c>
      <c r="L6810" s="137">
        <v>1650</v>
      </c>
      <c r="M6810" s="137">
        <f>K6810*L6810</f>
        <v>468600</v>
      </c>
      <c r="N6810" s="123"/>
      <c r="O6810" s="108"/>
      <c r="P6810" s="138"/>
      <c r="Q6810" s="108"/>
      <c r="R6810" s="108"/>
      <c r="S6810" s="139"/>
      <c r="T6810" s="123"/>
      <c r="U6810" s="123"/>
      <c r="V6810" s="123"/>
      <c r="W6810" s="137"/>
      <c r="X6810" s="136"/>
      <c r="Y6810" s="137"/>
      <c r="Z6810" s="137"/>
      <c r="AA6810" s="119"/>
      <c r="AB6810" s="119"/>
      <c r="AC6810" s="137"/>
      <c r="AD6810" s="137">
        <f>IF(AND(AC6810="",M6810=""),0,IF((AC6810=""),M6810,IF((M6810=""),AC6810,AC6810+M6810)))</f>
        <v>468600</v>
      </c>
      <c r="AE6810" s="137">
        <f>IF( (X6810=""),AD6810*1,AD6810*(X6810/100) )</f>
        <v>468600</v>
      </c>
      <c r="AF6810" s="137">
        <v>0</v>
      </c>
      <c r="AG6810" s="137">
        <f>IF((AF6810-AE6810) &gt; 1,0,IF((AF6810-AE6810)&lt;0,AE6810-AF6810,AF6810-AE6810))</f>
        <v>468600</v>
      </c>
      <c r="AH6810" s="137">
        <v>0.3</v>
      </c>
    </row>
    <row r="6811" spans="1:34" s="173" customFormat="1" x14ac:dyDescent="0.55000000000000004">
      <c r="A6811" s="122"/>
      <c r="B6811" s="123">
        <v>2921</v>
      </c>
      <c r="C6811" s="123">
        <v>7022</v>
      </c>
      <c r="D6811" s="135" t="s">
        <v>9308</v>
      </c>
      <c r="E6811" s="123" t="s">
        <v>34</v>
      </c>
      <c r="F6811" s="123">
        <v>22466</v>
      </c>
      <c r="G6811" s="123">
        <v>1</v>
      </c>
      <c r="H6811" s="123">
        <v>3</v>
      </c>
      <c r="I6811" s="136">
        <v>28</v>
      </c>
      <c r="J6811" s="123" t="s">
        <v>62</v>
      </c>
      <c r="K6811" s="137">
        <f>((G6811*400)+(H6811*100))+I6811</f>
        <v>728</v>
      </c>
      <c r="L6811" s="137">
        <v>625</v>
      </c>
      <c r="M6811" s="137">
        <f>K6811*L6811</f>
        <v>455000</v>
      </c>
      <c r="N6811" s="123"/>
      <c r="O6811" s="108"/>
      <c r="P6811" s="138"/>
      <c r="Q6811" s="108"/>
      <c r="R6811" s="108"/>
      <c r="S6811" s="139"/>
      <c r="T6811" s="123"/>
      <c r="U6811" s="123"/>
      <c r="V6811" s="123"/>
      <c r="W6811" s="137"/>
      <c r="X6811" s="136"/>
      <c r="Y6811" s="137"/>
      <c r="Z6811" s="137"/>
      <c r="AA6811" s="119"/>
      <c r="AB6811" s="119"/>
      <c r="AC6811" s="137"/>
      <c r="AD6811" s="137">
        <f>IF(AND(AC6811="",M6811=""),0,IF((AC6811=""),M6811,IF((M6811=""),AC6811,AC6811+M6811)))</f>
        <v>455000</v>
      </c>
      <c r="AE6811" s="137">
        <f>IF( (X6811=""),AD6811*1,AD6811*(X6811/100) )</f>
        <v>455000</v>
      </c>
      <c r="AF6811" s="137">
        <v>0</v>
      </c>
      <c r="AG6811" s="137">
        <f>IF((AF6811-AE6811) &gt; 1,0,IF((AF6811-AE6811)&lt;0,AE6811-AF6811,AF6811-AE6811))</f>
        <v>455000</v>
      </c>
      <c r="AH6811" s="137">
        <v>0.3</v>
      </c>
    </row>
    <row r="6812" spans="1:34" s="173" customFormat="1" x14ac:dyDescent="0.55000000000000004">
      <c r="A6812" s="122"/>
      <c r="B6812" s="123"/>
      <c r="C6812" s="123"/>
      <c r="D6812" s="135"/>
      <c r="E6812" s="123"/>
      <c r="F6812" s="123"/>
      <c r="G6812" s="123"/>
      <c r="H6812" s="123"/>
      <c r="I6812" s="136"/>
      <c r="J6812" s="123"/>
      <c r="K6812" s="137"/>
      <c r="L6812" s="137" t="s">
        <v>63</v>
      </c>
      <c r="M6812" s="137">
        <f>SUM(M6809:M6811)</f>
        <v>2030750</v>
      </c>
      <c r="N6812" s="123"/>
      <c r="O6812" s="108"/>
      <c r="P6812" s="138"/>
      <c r="Q6812" s="108"/>
      <c r="R6812" s="108"/>
      <c r="S6812" s="139"/>
      <c r="T6812" s="123"/>
      <c r="U6812" s="123"/>
      <c r="V6812" s="123"/>
      <c r="W6812" s="137"/>
      <c r="X6812" s="136"/>
      <c r="Y6812" s="137"/>
      <c r="Z6812" s="137"/>
      <c r="AA6812" s="119"/>
      <c r="AB6812" s="119"/>
      <c r="AC6812" s="137"/>
      <c r="AD6812" s="137"/>
      <c r="AE6812" s="137">
        <f>SUM(AE6809:AE6811)</f>
        <v>2030750</v>
      </c>
      <c r="AF6812" s="137"/>
      <c r="AG6812" s="137">
        <f>SUM(AG6809:AG6811)</f>
        <v>2030750</v>
      </c>
      <c r="AH6812" s="137"/>
    </row>
    <row r="6813" spans="1:34" s="173" customFormat="1" x14ac:dyDescent="0.55000000000000004">
      <c r="A6813" s="122" t="s">
        <v>9309</v>
      </c>
      <c r="B6813" s="123">
        <v>2922</v>
      </c>
      <c r="C6813" s="123">
        <v>5232</v>
      </c>
      <c r="D6813" s="135" t="s">
        <v>9310</v>
      </c>
      <c r="E6813" s="123" t="s">
        <v>34</v>
      </c>
      <c r="F6813" s="123">
        <v>12771</v>
      </c>
      <c r="G6813" s="123">
        <v>25</v>
      </c>
      <c r="H6813" s="123">
        <v>1</v>
      </c>
      <c r="I6813" s="136">
        <v>82.1</v>
      </c>
      <c r="J6813" s="123" t="s">
        <v>62</v>
      </c>
      <c r="K6813" s="137">
        <f>((G6813*400)+(H6813*100))+I6813</f>
        <v>10182.1</v>
      </c>
      <c r="L6813" s="137">
        <v>6250</v>
      </c>
      <c r="M6813" s="137">
        <f>K6813*L6813</f>
        <v>63638125</v>
      </c>
      <c r="N6813" s="123"/>
      <c r="O6813" s="108"/>
      <c r="P6813" s="138"/>
      <c r="Q6813" s="108"/>
      <c r="R6813" s="108"/>
      <c r="S6813" s="139"/>
      <c r="T6813" s="123"/>
      <c r="U6813" s="123"/>
      <c r="V6813" s="123"/>
      <c r="W6813" s="137"/>
      <c r="X6813" s="136"/>
      <c r="Y6813" s="137"/>
      <c r="Z6813" s="137"/>
      <c r="AA6813" s="119"/>
      <c r="AB6813" s="119"/>
      <c r="AC6813" s="137"/>
      <c r="AD6813" s="137">
        <f>IF(AND(AC6813="",M6813=""),0,IF((AC6813=""),M6813,IF((M6813=""),AC6813,AC6813+M6813)))</f>
        <v>63638125</v>
      </c>
      <c r="AE6813" s="137">
        <f>IF( (X6813=""),AD6813*1,AD6813*(X6813/100) )</f>
        <v>63638125</v>
      </c>
      <c r="AF6813" s="137">
        <v>0</v>
      </c>
      <c r="AG6813" s="137">
        <f>IF((AF6813-AE6813) &gt; 1,0,IF((AF6813-AE6813)&lt;0,AE6813-AF6813,AF6813-AE6813))</f>
        <v>63638125</v>
      </c>
      <c r="AH6813" s="137">
        <v>0.3</v>
      </c>
    </row>
    <row r="6814" spans="1:34" s="173" customFormat="1" x14ac:dyDescent="0.55000000000000004">
      <c r="A6814" s="122"/>
      <c r="B6814" s="123"/>
      <c r="C6814" s="123"/>
      <c r="D6814" s="135"/>
      <c r="E6814" s="123"/>
      <c r="F6814" s="123"/>
      <c r="G6814" s="123"/>
      <c r="H6814" s="123"/>
      <c r="I6814" s="136"/>
      <c r="J6814" s="123"/>
      <c r="K6814" s="137"/>
      <c r="L6814" s="137" t="s">
        <v>63</v>
      </c>
      <c r="M6814" s="137">
        <f>SUM(M6813:M6813)</f>
        <v>63638125</v>
      </c>
      <c r="N6814" s="123"/>
      <c r="O6814" s="108"/>
      <c r="P6814" s="138"/>
      <c r="Q6814" s="108"/>
      <c r="R6814" s="108"/>
      <c r="S6814" s="139"/>
      <c r="T6814" s="123"/>
      <c r="U6814" s="123"/>
      <c r="V6814" s="123"/>
      <c r="W6814" s="137"/>
      <c r="X6814" s="136"/>
      <c r="Y6814" s="137"/>
      <c r="Z6814" s="137"/>
      <c r="AA6814" s="119"/>
      <c r="AB6814" s="119"/>
      <c r="AC6814" s="137"/>
      <c r="AD6814" s="137"/>
      <c r="AE6814" s="137">
        <f>SUM(AE6813:AE6813)</f>
        <v>63638125</v>
      </c>
      <c r="AF6814" s="137"/>
      <c r="AG6814" s="137">
        <f>SUM(AG6813:AG6813)</f>
        <v>63638125</v>
      </c>
      <c r="AH6814" s="137"/>
    </row>
    <row r="6815" spans="1:34" s="173" customFormat="1" x14ac:dyDescent="0.55000000000000004">
      <c r="A6815" s="122" t="s">
        <v>14564</v>
      </c>
      <c r="B6815" s="123">
        <v>2923</v>
      </c>
      <c r="C6815" s="218">
        <v>10292</v>
      </c>
      <c r="D6815" s="221" t="s">
        <v>14565</v>
      </c>
      <c r="E6815" s="218" t="s">
        <v>34</v>
      </c>
      <c r="F6815" s="218">
        <v>19967</v>
      </c>
      <c r="G6815" s="218">
        <v>1</v>
      </c>
      <c r="H6815" s="218">
        <v>1</v>
      </c>
      <c r="I6815" s="222">
        <v>23.5</v>
      </c>
      <c r="J6815" s="123" t="s">
        <v>35</v>
      </c>
      <c r="K6815" s="137">
        <f>((G6815*400)+(H6815*100))+I6815</f>
        <v>523.5</v>
      </c>
      <c r="L6815" s="137">
        <v>925</v>
      </c>
      <c r="M6815" s="137">
        <f>K6815*L6815</f>
        <v>484237.5</v>
      </c>
      <c r="N6815" s="218"/>
      <c r="O6815" s="108"/>
      <c r="P6815" s="138"/>
      <c r="Q6815" s="108"/>
      <c r="R6815" s="108"/>
      <c r="S6815" s="139"/>
      <c r="T6815" s="218"/>
      <c r="U6815" s="218"/>
      <c r="V6815" s="218"/>
      <c r="W6815" s="223"/>
      <c r="X6815" s="136"/>
      <c r="Y6815" s="223"/>
      <c r="Z6815" s="223"/>
      <c r="AA6815" s="224"/>
      <c r="AB6815" s="224"/>
      <c r="AC6815" s="223"/>
      <c r="AD6815" s="137">
        <f>IF(AND(AC6815="",M6815=""),0,IF((AC6815=""),M6815,IF((M6815=""),AC6815,AC6815+M6815)))</f>
        <v>484237.5</v>
      </c>
      <c r="AE6815" s="137">
        <f>IF( (X6815=""),AD6815*1,AD6815*(X6815/100) )</f>
        <v>484237.5</v>
      </c>
      <c r="AF6815" s="137">
        <v>0</v>
      </c>
      <c r="AG6815" s="137">
        <f>IF((AF6815-AE6815) &gt; 1,0,IF((AF6815-AE6815)&lt;0,AE6815-AF6815,AF6815-AE6815))</f>
        <v>484237.5</v>
      </c>
      <c r="AH6815" s="137">
        <v>0.02</v>
      </c>
    </row>
    <row r="6816" spans="1:34" s="173" customFormat="1" x14ac:dyDescent="0.55000000000000004">
      <c r="A6816" s="122"/>
      <c r="B6816" s="123">
        <v>2924</v>
      </c>
      <c r="C6816" s="218">
        <v>10291</v>
      </c>
      <c r="D6816" s="221" t="s">
        <v>14566</v>
      </c>
      <c r="E6816" s="218" t="s">
        <v>34</v>
      </c>
      <c r="F6816" s="218">
        <v>26974</v>
      </c>
      <c r="G6816" s="218">
        <v>1</v>
      </c>
      <c r="H6816" s="218">
        <v>0</v>
      </c>
      <c r="I6816" s="222">
        <v>0</v>
      </c>
      <c r="J6816" s="123" t="s">
        <v>35</v>
      </c>
      <c r="K6816" s="137">
        <f>((G6816*400)+(H6816*100))+I6816</f>
        <v>400</v>
      </c>
      <c r="L6816" s="137">
        <v>925</v>
      </c>
      <c r="M6816" s="137">
        <f>K6816*L6816</f>
        <v>370000</v>
      </c>
      <c r="N6816" s="218"/>
      <c r="O6816" s="108"/>
      <c r="P6816" s="138"/>
      <c r="Q6816" s="108"/>
      <c r="R6816" s="108"/>
      <c r="S6816" s="139"/>
      <c r="T6816" s="218"/>
      <c r="U6816" s="218"/>
      <c r="V6816" s="218"/>
      <c r="W6816" s="223"/>
      <c r="X6816" s="136"/>
      <c r="Y6816" s="223"/>
      <c r="Z6816" s="223"/>
      <c r="AA6816" s="224"/>
      <c r="AB6816" s="224"/>
      <c r="AC6816" s="223"/>
      <c r="AD6816" s="137">
        <f>IF(AND(AC6816="",M6816=""),0,IF((AC6816=""),M6816,IF((M6816=""),AC6816,AC6816+M6816)))</f>
        <v>370000</v>
      </c>
      <c r="AE6816" s="137">
        <f>IF( (X6816=""),AD6816*1,AD6816*(X6816/100) )</f>
        <v>370000</v>
      </c>
      <c r="AF6816" s="137">
        <v>0</v>
      </c>
      <c r="AG6816" s="137">
        <f>IF((AF6816-AE6816) &gt; 1,0,IF((AF6816-AE6816)&lt;0,AE6816-AF6816,AF6816-AE6816))</f>
        <v>370000</v>
      </c>
      <c r="AH6816" s="137">
        <v>0.02</v>
      </c>
    </row>
    <row r="6817" spans="1:34" s="173" customFormat="1" x14ac:dyDescent="0.55000000000000004">
      <c r="A6817" s="122"/>
      <c r="B6817" s="218"/>
      <c r="C6817" s="218"/>
      <c r="D6817" s="221"/>
      <c r="E6817" s="218"/>
      <c r="F6817" s="218"/>
      <c r="G6817" s="218"/>
      <c r="H6817" s="218"/>
      <c r="I6817" s="222"/>
      <c r="J6817" s="123"/>
      <c r="K6817" s="137"/>
      <c r="L6817" s="137" t="s">
        <v>63</v>
      </c>
      <c r="M6817" s="137">
        <f>SUM(M6815:M6816)</f>
        <v>854237.5</v>
      </c>
      <c r="N6817" s="218"/>
      <c r="O6817" s="108"/>
      <c r="P6817" s="138"/>
      <c r="Q6817" s="108"/>
      <c r="R6817" s="108"/>
      <c r="S6817" s="139"/>
      <c r="T6817" s="218"/>
      <c r="U6817" s="218"/>
      <c r="V6817" s="218"/>
      <c r="W6817" s="223"/>
      <c r="X6817" s="136"/>
      <c r="Y6817" s="223"/>
      <c r="Z6817" s="223"/>
      <c r="AA6817" s="224"/>
      <c r="AB6817" s="224"/>
      <c r="AC6817" s="223"/>
      <c r="AD6817" s="137"/>
      <c r="AE6817" s="137">
        <f>SUM(AE6815:AE6816)</f>
        <v>854237.5</v>
      </c>
      <c r="AF6817" s="137"/>
      <c r="AG6817" s="137">
        <f>SUM(AG6815:AG6816)</f>
        <v>854237.5</v>
      </c>
      <c r="AH6817" s="137"/>
    </row>
    <row r="6818" spans="1:34" s="173" customFormat="1" x14ac:dyDescent="0.55000000000000004">
      <c r="A6818" s="122" t="s">
        <v>1913</v>
      </c>
      <c r="B6818" s="123">
        <v>2925</v>
      </c>
      <c r="C6818" s="123">
        <v>7112</v>
      </c>
      <c r="D6818" s="135" t="s">
        <v>9312</v>
      </c>
      <c r="E6818" s="123" t="s">
        <v>34</v>
      </c>
      <c r="F6818" s="123">
        <v>15914</v>
      </c>
      <c r="G6818" s="123">
        <v>3</v>
      </c>
      <c r="H6818" s="123">
        <v>3</v>
      </c>
      <c r="I6818" s="136">
        <v>56</v>
      </c>
      <c r="J6818" s="123" t="s">
        <v>62</v>
      </c>
      <c r="K6818" s="137">
        <f>((G6818*400)+(H6818*100))+I6818</f>
        <v>1556</v>
      </c>
      <c r="L6818" s="137">
        <v>625</v>
      </c>
      <c r="M6818" s="137">
        <f>K6818*L6818</f>
        <v>972500</v>
      </c>
      <c r="N6818" s="123"/>
      <c r="O6818" s="108"/>
      <c r="P6818" s="138"/>
      <c r="Q6818" s="108"/>
      <c r="R6818" s="108"/>
      <c r="S6818" s="139"/>
      <c r="T6818" s="123"/>
      <c r="U6818" s="123"/>
      <c r="V6818" s="123"/>
      <c r="W6818" s="137"/>
      <c r="X6818" s="136"/>
      <c r="Y6818" s="137"/>
      <c r="Z6818" s="137"/>
      <c r="AA6818" s="119"/>
      <c r="AB6818" s="119"/>
      <c r="AC6818" s="137"/>
      <c r="AD6818" s="137">
        <f>IF(AND(AC6818="",M6818=""),0,IF((AC6818=""),M6818,IF((M6818=""),AC6818,AC6818+M6818)))</f>
        <v>972500</v>
      </c>
      <c r="AE6818" s="137">
        <f>IF( (X6818=""),AD6818*1,AD6818*(X6818/100) )</f>
        <v>972500</v>
      </c>
      <c r="AF6818" s="137">
        <v>0</v>
      </c>
      <c r="AG6818" s="137">
        <f>IF((AF6818-AE6818) &gt; 1,0,IF((AF6818-AE6818)&lt;0,AE6818-AF6818,AF6818-AE6818))</f>
        <v>972500</v>
      </c>
      <c r="AH6818" s="137">
        <v>0.3</v>
      </c>
    </row>
    <row r="6819" spans="1:34" s="173" customFormat="1" x14ac:dyDescent="0.55000000000000004">
      <c r="A6819" s="122"/>
      <c r="B6819" s="123"/>
      <c r="C6819" s="123"/>
      <c r="D6819" s="135"/>
      <c r="E6819" s="123"/>
      <c r="F6819" s="123"/>
      <c r="G6819" s="123"/>
      <c r="H6819" s="123"/>
      <c r="I6819" s="136"/>
      <c r="J6819" s="123"/>
      <c r="K6819" s="137"/>
      <c r="L6819" s="137" t="s">
        <v>63</v>
      </c>
      <c r="M6819" s="137">
        <f>SUM(M6818:M6818)</f>
        <v>972500</v>
      </c>
      <c r="N6819" s="123"/>
      <c r="O6819" s="108"/>
      <c r="P6819" s="138"/>
      <c r="Q6819" s="108"/>
      <c r="R6819" s="108"/>
      <c r="S6819" s="139"/>
      <c r="T6819" s="123"/>
      <c r="U6819" s="123"/>
      <c r="V6819" s="123"/>
      <c r="W6819" s="137"/>
      <c r="X6819" s="136"/>
      <c r="Y6819" s="137"/>
      <c r="Z6819" s="137"/>
      <c r="AA6819" s="119"/>
      <c r="AB6819" s="119"/>
      <c r="AC6819" s="137"/>
      <c r="AD6819" s="137"/>
      <c r="AE6819" s="137">
        <f>SUM(AE6818:AE6818)</f>
        <v>972500</v>
      </c>
      <c r="AF6819" s="137"/>
      <c r="AG6819" s="137">
        <f>SUM(AG6818:AG6818)</f>
        <v>972500</v>
      </c>
      <c r="AH6819" s="137"/>
    </row>
    <row r="6820" spans="1:34" s="99" customFormat="1" x14ac:dyDescent="0.55000000000000004">
      <c r="A6820" s="107" t="s">
        <v>9315</v>
      </c>
      <c r="B6820" s="102">
        <v>2926</v>
      </c>
      <c r="C6820" s="102">
        <v>5217</v>
      </c>
      <c r="D6820" s="90" t="s">
        <v>9316</v>
      </c>
      <c r="E6820" s="102" t="s">
        <v>34</v>
      </c>
      <c r="F6820" s="102">
        <v>663</v>
      </c>
      <c r="G6820" s="102">
        <v>0</v>
      </c>
      <c r="H6820" s="102">
        <v>0</v>
      </c>
      <c r="I6820" s="98">
        <v>1</v>
      </c>
      <c r="J6820" s="102" t="s">
        <v>62</v>
      </c>
      <c r="K6820" s="94">
        <f>((G6820*400)+(H6820*100))+I6820</f>
        <v>1</v>
      </c>
      <c r="L6820" s="94">
        <v>18500</v>
      </c>
      <c r="M6820" s="94">
        <f>K6820*L6820</f>
        <v>18500</v>
      </c>
      <c r="N6820" s="102"/>
      <c r="O6820" s="111"/>
      <c r="P6820" s="96"/>
      <c r="Q6820" s="111"/>
      <c r="R6820" s="111"/>
      <c r="S6820" s="97"/>
      <c r="T6820" s="102"/>
      <c r="U6820" s="102"/>
      <c r="V6820" s="102"/>
      <c r="W6820" s="94"/>
      <c r="X6820" s="98"/>
      <c r="Y6820" s="94"/>
      <c r="Z6820" s="94"/>
      <c r="AA6820" s="89"/>
      <c r="AB6820" s="89"/>
      <c r="AC6820" s="94"/>
      <c r="AD6820" s="94">
        <f>IF(AND(AC6820="",M6820=""),0,IF((AC6820=""),M6820,IF((M6820=""),AC6820,AC6820+M6820)))</f>
        <v>18500</v>
      </c>
      <c r="AE6820" s="94">
        <f t="shared" ref="AE6820:AE6826" si="655">IF( (X6820=""),AD6820*1,AD6820*(X6820/100) )</f>
        <v>18500</v>
      </c>
      <c r="AF6820" s="94">
        <v>0</v>
      </c>
      <c r="AG6820" s="94">
        <f t="shared" ref="AG6820:AG6826" si="656">IF((AF6820-AE6820) &gt; 1,0,IF((AF6820-AE6820)&lt;0,AE6820-AF6820,AF6820-AE6820))</f>
        <v>18500</v>
      </c>
      <c r="AH6820" s="94">
        <v>0.3</v>
      </c>
    </row>
    <row r="6821" spans="1:34" s="99" customFormat="1" x14ac:dyDescent="0.55000000000000004">
      <c r="A6821" s="107"/>
      <c r="B6821" s="102"/>
      <c r="C6821" s="102"/>
      <c r="D6821" s="90"/>
      <c r="E6821" s="102"/>
      <c r="F6821" s="102"/>
      <c r="G6821" s="102">
        <v>0</v>
      </c>
      <c r="H6821" s="102">
        <v>2</v>
      </c>
      <c r="I6821" s="98">
        <v>94</v>
      </c>
      <c r="J6821" s="102" t="s">
        <v>35</v>
      </c>
      <c r="K6821" s="94">
        <f>((G6821*400)+(H6821*100))+I6821</f>
        <v>294</v>
      </c>
      <c r="L6821" s="94">
        <v>18500</v>
      </c>
      <c r="M6821" s="94">
        <f>K6821*L6821</f>
        <v>5439000</v>
      </c>
      <c r="N6821" s="102">
        <v>1</v>
      </c>
      <c r="O6821" s="111" t="s">
        <v>9313</v>
      </c>
      <c r="P6821" s="96">
        <v>3570800004787</v>
      </c>
      <c r="Q6821" s="111" t="s">
        <v>9314</v>
      </c>
      <c r="R6821" s="111" t="s">
        <v>9317</v>
      </c>
      <c r="S6821" s="97" t="s">
        <v>9318</v>
      </c>
      <c r="T6821" s="102" t="s">
        <v>51</v>
      </c>
      <c r="U6821" s="102" t="s">
        <v>227</v>
      </c>
      <c r="V6821" s="102" t="s">
        <v>52</v>
      </c>
      <c r="W6821" s="94">
        <v>208</v>
      </c>
      <c r="X6821" s="98">
        <v>31.04</v>
      </c>
      <c r="Y6821" s="94">
        <v>6750</v>
      </c>
      <c r="Z6821" s="94">
        <f>W6821*Y6821</f>
        <v>1404000</v>
      </c>
      <c r="AA6821" s="89">
        <v>12</v>
      </c>
      <c r="AB6821" s="89">
        <v>38</v>
      </c>
      <c r="AC6821" s="94">
        <f>(Z6821*(100-AB6821))/100</f>
        <v>870480</v>
      </c>
      <c r="AD6821" s="94">
        <f>IF(AND(AC6821="",M6821=""),0,IF((AC6821=""),M6821, IF( (M6821=""),AC6821,SUM(AC6821:AC6825)+M6821)))</f>
        <v>7780440</v>
      </c>
      <c r="AE6821" s="94">
        <f t="shared" si="655"/>
        <v>2415048.5759999999</v>
      </c>
      <c r="AF6821" s="94">
        <v>50000000</v>
      </c>
      <c r="AG6821" s="94">
        <f t="shared" si="656"/>
        <v>0</v>
      </c>
      <c r="AH6821" s="94">
        <v>0.02</v>
      </c>
    </row>
    <row r="6822" spans="1:34" s="99" customFormat="1" x14ac:dyDescent="0.55000000000000004">
      <c r="A6822" s="107"/>
      <c r="B6822" s="102"/>
      <c r="C6822" s="102"/>
      <c r="D6822" s="90"/>
      <c r="E6822" s="102"/>
      <c r="F6822" s="102"/>
      <c r="G6822" s="102"/>
      <c r="H6822" s="102"/>
      <c r="I6822" s="98"/>
      <c r="J6822" s="102"/>
      <c r="K6822" s="94"/>
      <c r="L6822" s="94"/>
      <c r="M6822" s="94"/>
      <c r="N6822" s="102">
        <v>2</v>
      </c>
      <c r="O6822" s="111" t="s">
        <v>9313</v>
      </c>
      <c r="P6822" s="96">
        <v>3570800004787</v>
      </c>
      <c r="Q6822" s="111" t="s">
        <v>9314</v>
      </c>
      <c r="R6822" s="111" t="s">
        <v>9317</v>
      </c>
      <c r="S6822" s="97" t="s">
        <v>9319</v>
      </c>
      <c r="T6822" s="102" t="s">
        <v>51</v>
      </c>
      <c r="U6822" s="102" t="s">
        <v>227</v>
      </c>
      <c r="V6822" s="102" t="s">
        <v>52</v>
      </c>
      <c r="W6822" s="94">
        <v>144</v>
      </c>
      <c r="X6822" s="98">
        <v>21.49</v>
      </c>
      <c r="Y6822" s="94">
        <v>6750</v>
      </c>
      <c r="Z6822" s="94">
        <f>W6822*Y6822</f>
        <v>972000</v>
      </c>
      <c r="AA6822" s="89">
        <v>12</v>
      </c>
      <c r="AB6822" s="89">
        <v>38</v>
      </c>
      <c r="AC6822" s="94">
        <f>(Z6822*(100-AB6822))/100</f>
        <v>602640</v>
      </c>
      <c r="AD6822" s="94">
        <f>IF(AND(AC6822="",M6821=""),0,IF((AC6822=""),M6821, IF( (M6821=""),AC6822,SUM(AC6821:AC6825)+M6821)))</f>
        <v>7780440</v>
      </c>
      <c r="AE6822" s="94">
        <f t="shared" si="655"/>
        <v>1672016.5559999999</v>
      </c>
      <c r="AF6822" s="94">
        <v>50000000</v>
      </c>
      <c r="AG6822" s="94">
        <f t="shared" si="656"/>
        <v>0</v>
      </c>
      <c r="AH6822" s="94">
        <v>0.02</v>
      </c>
    </row>
    <row r="6823" spans="1:34" s="99" customFormat="1" x14ac:dyDescent="0.55000000000000004">
      <c r="A6823" s="107"/>
      <c r="B6823" s="102"/>
      <c r="C6823" s="102"/>
      <c r="D6823" s="90"/>
      <c r="E6823" s="102"/>
      <c r="F6823" s="102"/>
      <c r="G6823" s="102"/>
      <c r="H6823" s="102"/>
      <c r="I6823" s="98"/>
      <c r="J6823" s="102"/>
      <c r="K6823" s="94"/>
      <c r="L6823" s="94"/>
      <c r="M6823" s="94"/>
      <c r="N6823" s="102">
        <v>3</v>
      </c>
      <c r="O6823" s="111" t="s">
        <v>9313</v>
      </c>
      <c r="P6823" s="96">
        <v>3570800004787</v>
      </c>
      <c r="Q6823" s="111" t="s">
        <v>9314</v>
      </c>
      <c r="R6823" s="111" t="s">
        <v>9317</v>
      </c>
      <c r="S6823" s="97" t="s">
        <v>9320</v>
      </c>
      <c r="T6823" s="102" t="s">
        <v>51</v>
      </c>
      <c r="U6823" s="102" t="s">
        <v>227</v>
      </c>
      <c r="V6823" s="102" t="s">
        <v>52</v>
      </c>
      <c r="W6823" s="94">
        <v>198</v>
      </c>
      <c r="X6823" s="98">
        <v>29.55</v>
      </c>
      <c r="Y6823" s="94">
        <v>6750</v>
      </c>
      <c r="Z6823" s="94">
        <f>W6823*Y6823</f>
        <v>1336500</v>
      </c>
      <c r="AA6823" s="89">
        <v>12</v>
      </c>
      <c r="AB6823" s="89">
        <v>38</v>
      </c>
      <c r="AC6823" s="94">
        <f>(Z6823*(100-AB6823))/100</f>
        <v>828630</v>
      </c>
      <c r="AD6823" s="94">
        <f>IF(AND(AC6823="",M6821=""),0,IF((AC6823=""),M6821, IF( (M6821=""),AC6823,SUM(AC6821:AC6825)+M6821)))</f>
        <v>7780440</v>
      </c>
      <c r="AE6823" s="94">
        <f t="shared" si="655"/>
        <v>2299120.02</v>
      </c>
      <c r="AF6823" s="94">
        <v>50000000</v>
      </c>
      <c r="AG6823" s="94">
        <f t="shared" si="656"/>
        <v>0</v>
      </c>
      <c r="AH6823" s="94">
        <v>0.02</v>
      </c>
    </row>
    <row r="6824" spans="1:34" s="99" customFormat="1" x14ac:dyDescent="0.55000000000000004">
      <c r="A6824" s="107"/>
      <c r="B6824" s="102"/>
      <c r="C6824" s="102"/>
      <c r="D6824" s="90"/>
      <c r="E6824" s="102"/>
      <c r="F6824" s="102"/>
      <c r="G6824" s="102"/>
      <c r="H6824" s="102"/>
      <c r="I6824" s="98"/>
      <c r="J6824" s="102"/>
      <c r="K6824" s="94"/>
      <c r="L6824" s="94"/>
      <c r="M6824" s="94"/>
      <c r="N6824" s="102">
        <v>4</v>
      </c>
      <c r="O6824" s="111" t="s">
        <v>9313</v>
      </c>
      <c r="P6824" s="96">
        <v>3570800004787</v>
      </c>
      <c r="Q6824" s="111" t="s">
        <v>9314</v>
      </c>
      <c r="R6824" s="111" t="s">
        <v>9317</v>
      </c>
      <c r="S6824" s="97" t="s">
        <v>9321</v>
      </c>
      <c r="T6824" s="102" t="s">
        <v>51</v>
      </c>
      <c r="U6824" s="102" t="s">
        <v>74</v>
      </c>
      <c r="V6824" s="102" t="s">
        <v>52</v>
      </c>
      <c r="W6824" s="94">
        <v>84</v>
      </c>
      <c r="X6824" s="98">
        <v>12.54</v>
      </c>
      <c r="Y6824" s="94">
        <v>6750</v>
      </c>
      <c r="Z6824" s="94">
        <f>W6824*Y6824</f>
        <v>567000</v>
      </c>
      <c r="AA6824" s="89">
        <v>22</v>
      </c>
      <c r="AB6824" s="89">
        <v>93</v>
      </c>
      <c r="AC6824" s="94">
        <f>(Z6824*(100-AB6824))/100</f>
        <v>39690</v>
      </c>
      <c r="AD6824" s="94">
        <f>IF(AND(AC6824="",M6821=""),0,IF((AC6824=""),M6821, IF( (M6821=""),AC6824,SUM(AC6821:AC6825)+M6821)))</f>
        <v>7780440</v>
      </c>
      <c r="AE6824" s="94">
        <f t="shared" si="655"/>
        <v>975667.17599999986</v>
      </c>
      <c r="AF6824" s="94">
        <v>50000000</v>
      </c>
      <c r="AG6824" s="94">
        <f t="shared" si="656"/>
        <v>0</v>
      </c>
      <c r="AH6824" s="94">
        <v>0.02</v>
      </c>
    </row>
    <row r="6825" spans="1:34" s="99" customFormat="1" x14ac:dyDescent="0.55000000000000004">
      <c r="A6825" s="107"/>
      <c r="B6825" s="102"/>
      <c r="C6825" s="102"/>
      <c r="D6825" s="90"/>
      <c r="E6825" s="102"/>
      <c r="F6825" s="102"/>
      <c r="G6825" s="102"/>
      <c r="H6825" s="102"/>
      <c r="I6825" s="98"/>
      <c r="J6825" s="102"/>
      <c r="K6825" s="94"/>
      <c r="L6825" s="94"/>
      <c r="M6825" s="94"/>
      <c r="N6825" s="102">
        <v>5</v>
      </c>
      <c r="O6825" s="111" t="s">
        <v>9313</v>
      </c>
      <c r="P6825" s="96">
        <v>3570800004787</v>
      </c>
      <c r="Q6825" s="111" t="s">
        <v>9314</v>
      </c>
      <c r="R6825" s="111" t="s">
        <v>9317</v>
      </c>
      <c r="S6825" s="97" t="s">
        <v>9322</v>
      </c>
      <c r="T6825" s="102" t="s">
        <v>55</v>
      </c>
      <c r="U6825" s="102" t="s">
        <v>74</v>
      </c>
      <c r="V6825" s="102" t="s">
        <v>52</v>
      </c>
      <c r="W6825" s="94">
        <v>36</v>
      </c>
      <c r="X6825" s="98">
        <v>5.37</v>
      </c>
      <c r="Y6825" s="94">
        <v>0</v>
      </c>
      <c r="Z6825" s="94">
        <f>W6825*Y6825</f>
        <v>0</v>
      </c>
      <c r="AA6825" s="89">
        <v>22</v>
      </c>
      <c r="AB6825" s="89">
        <v>93</v>
      </c>
      <c r="AC6825" s="94">
        <f>(Z6825*(100-AB6825))/100</f>
        <v>0</v>
      </c>
      <c r="AD6825" s="94">
        <f>IF(AND(AC6825="",M6821=""),0,IF((AC6825=""),M6821, IF( (M6821=""),AC6825,SUM(AC6821:AC6825)+M6821)))</f>
        <v>7780440</v>
      </c>
      <c r="AE6825" s="94">
        <f t="shared" si="655"/>
        <v>417809.62799999997</v>
      </c>
      <c r="AF6825" s="94">
        <v>50000000</v>
      </c>
      <c r="AG6825" s="94">
        <f t="shared" si="656"/>
        <v>0</v>
      </c>
      <c r="AH6825" s="94">
        <v>0.02</v>
      </c>
    </row>
    <row r="6826" spans="1:34" s="99" customFormat="1" x14ac:dyDescent="0.55000000000000004">
      <c r="A6826" s="107"/>
      <c r="B6826" s="102">
        <v>2927</v>
      </c>
      <c r="C6826" s="102">
        <v>5013</v>
      </c>
      <c r="D6826" s="90" t="s">
        <v>9323</v>
      </c>
      <c r="E6826" s="102" t="s">
        <v>34</v>
      </c>
      <c r="F6826" s="102">
        <v>23931</v>
      </c>
      <c r="G6826" s="102">
        <v>3</v>
      </c>
      <c r="H6826" s="102">
        <v>0</v>
      </c>
      <c r="I6826" s="98">
        <v>8</v>
      </c>
      <c r="J6826" s="102" t="s">
        <v>38</v>
      </c>
      <c r="K6826" s="94">
        <f>((G6826*400)+(H6826*100))+I6826</f>
        <v>1208</v>
      </c>
      <c r="L6826" s="94">
        <v>225</v>
      </c>
      <c r="M6826" s="94">
        <f>K6826*L6826</f>
        <v>271800</v>
      </c>
      <c r="N6826" s="102"/>
      <c r="O6826" s="111"/>
      <c r="P6826" s="96"/>
      <c r="Q6826" s="111"/>
      <c r="R6826" s="111"/>
      <c r="S6826" s="97"/>
      <c r="T6826" s="102"/>
      <c r="U6826" s="102"/>
      <c r="V6826" s="102"/>
      <c r="W6826" s="94"/>
      <c r="X6826" s="98"/>
      <c r="Y6826" s="94"/>
      <c r="Z6826" s="94"/>
      <c r="AA6826" s="89"/>
      <c r="AB6826" s="89"/>
      <c r="AC6826" s="94"/>
      <c r="AD6826" s="94">
        <f>IF(AND(AC6826="",M6826=""),0,IF((AC6826=""),M6826,IF((M6826=""),AC6826,AC6826+M6826)))</f>
        <v>271800</v>
      </c>
      <c r="AE6826" s="94">
        <f t="shared" si="655"/>
        <v>271800</v>
      </c>
      <c r="AF6826" s="94">
        <v>50000000</v>
      </c>
      <c r="AG6826" s="94">
        <f t="shared" si="656"/>
        <v>0</v>
      </c>
      <c r="AH6826" s="94">
        <v>0.01</v>
      </c>
    </row>
    <row r="6827" spans="1:34" s="99" customFormat="1" x14ac:dyDescent="0.55000000000000004">
      <c r="A6827" s="107"/>
      <c r="B6827" s="102"/>
      <c r="C6827" s="102"/>
      <c r="D6827" s="90"/>
      <c r="E6827" s="102"/>
      <c r="F6827" s="102"/>
      <c r="G6827" s="102"/>
      <c r="H6827" s="102"/>
      <c r="I6827" s="98"/>
      <c r="J6827" s="102"/>
      <c r="K6827" s="94"/>
      <c r="L6827" s="94" t="s">
        <v>63</v>
      </c>
      <c r="M6827" s="94">
        <f>SUM(M6820:M6826)</f>
        <v>5729300</v>
      </c>
      <c r="N6827" s="102"/>
      <c r="O6827" s="111"/>
      <c r="P6827" s="96"/>
      <c r="Q6827" s="111"/>
      <c r="R6827" s="111"/>
      <c r="S6827" s="97"/>
      <c r="T6827" s="102"/>
      <c r="U6827" s="102"/>
      <c r="V6827" s="102"/>
      <c r="W6827" s="94"/>
      <c r="X6827" s="98"/>
      <c r="Y6827" s="94"/>
      <c r="Z6827" s="94"/>
      <c r="AA6827" s="89"/>
      <c r="AB6827" s="89"/>
      <c r="AC6827" s="94"/>
      <c r="AD6827" s="94"/>
      <c r="AE6827" s="94">
        <f>SUM(AE6820:AE6826)</f>
        <v>8069961.9559999993</v>
      </c>
      <c r="AF6827" s="94"/>
      <c r="AG6827" s="94">
        <f>SUM(AG6820:AG6826)</f>
        <v>18500</v>
      </c>
      <c r="AH6827" s="94"/>
    </row>
    <row r="6828" spans="1:34" s="173" customFormat="1" x14ac:dyDescent="0.55000000000000004">
      <c r="A6828" s="122" t="s">
        <v>9326</v>
      </c>
      <c r="B6828" s="123">
        <v>2928</v>
      </c>
      <c r="C6828" s="123">
        <v>7413</v>
      </c>
      <c r="D6828" s="135" t="s">
        <v>9327</v>
      </c>
      <c r="E6828" s="123" t="s">
        <v>34</v>
      </c>
      <c r="F6828" s="123">
        <v>7179</v>
      </c>
      <c r="G6828" s="123">
        <v>1</v>
      </c>
      <c r="H6828" s="123">
        <v>0</v>
      </c>
      <c r="I6828" s="136">
        <v>16</v>
      </c>
      <c r="J6828" s="123" t="s">
        <v>35</v>
      </c>
      <c r="K6828" s="137">
        <f>((G6828*400)+(H6828*100))+I6828</f>
        <v>416</v>
      </c>
      <c r="L6828" s="137">
        <v>1650</v>
      </c>
      <c r="M6828" s="137">
        <f>K6828*L6828</f>
        <v>686400</v>
      </c>
      <c r="N6828" s="123">
        <v>1</v>
      </c>
      <c r="O6828" s="108" t="s">
        <v>9324</v>
      </c>
      <c r="P6828" s="138"/>
      <c r="Q6828" s="108" t="s">
        <v>9325</v>
      </c>
      <c r="R6828" s="108" t="s">
        <v>9328</v>
      </c>
      <c r="S6828" s="139"/>
      <c r="T6828" s="123" t="s">
        <v>51</v>
      </c>
      <c r="U6828" s="123" t="s">
        <v>45</v>
      </c>
      <c r="V6828" s="123" t="s">
        <v>52</v>
      </c>
      <c r="W6828" s="137">
        <v>118.68</v>
      </c>
      <c r="X6828" s="136">
        <v>35.69</v>
      </c>
      <c r="Y6828" s="137">
        <v>6750</v>
      </c>
      <c r="Z6828" s="137">
        <f>W6828*Y6828</f>
        <v>801090</v>
      </c>
      <c r="AA6828" s="119">
        <v>1</v>
      </c>
      <c r="AB6828" s="119">
        <v>1</v>
      </c>
      <c r="AC6828" s="137">
        <f>(Z6828*(100-AB6828))/100</f>
        <v>793079.1</v>
      </c>
      <c r="AD6828" s="137">
        <f>IF(AND(AC6828="",M6828=""),0,IF((AC6828=""),M6828, IF( (M6828=""),AC6828,SUM(AC6828:AC6831)+M6828)))</f>
        <v>2850582.3</v>
      </c>
      <c r="AE6828" s="137">
        <f>IF( (X6828=""),AD6828*1,AD6828*(X6828/100) )</f>
        <v>1017372.8228699999</v>
      </c>
      <c r="AF6828" s="137">
        <v>50000000</v>
      </c>
      <c r="AG6828" s="137">
        <f>IF((AF6828-AE6828) &gt; 1,0,IF((AF6828-AE6828)&lt;0,AE6828-AF6828,AF6828-AE6828))</f>
        <v>0</v>
      </c>
      <c r="AH6828" s="137">
        <v>0.02</v>
      </c>
    </row>
    <row r="6829" spans="1:34" s="173" customFormat="1" x14ac:dyDescent="0.55000000000000004">
      <c r="A6829" s="122"/>
      <c r="B6829" s="123"/>
      <c r="C6829" s="123"/>
      <c r="D6829" s="135"/>
      <c r="E6829" s="123"/>
      <c r="F6829" s="123"/>
      <c r="G6829" s="123"/>
      <c r="H6829" s="123"/>
      <c r="I6829" s="136"/>
      <c r="J6829" s="123"/>
      <c r="K6829" s="137"/>
      <c r="L6829" s="137"/>
      <c r="M6829" s="137"/>
      <c r="N6829" s="123">
        <v>2</v>
      </c>
      <c r="O6829" s="108" t="s">
        <v>9324</v>
      </c>
      <c r="P6829" s="138"/>
      <c r="Q6829" s="108" t="s">
        <v>9325</v>
      </c>
      <c r="R6829" s="108" t="s">
        <v>9328</v>
      </c>
      <c r="S6829" s="139"/>
      <c r="T6829" s="123" t="s">
        <v>51</v>
      </c>
      <c r="U6829" s="123" t="s">
        <v>227</v>
      </c>
      <c r="V6829" s="123" t="s">
        <v>52</v>
      </c>
      <c r="W6829" s="137">
        <v>110.4</v>
      </c>
      <c r="X6829" s="136">
        <v>33.200000000000003</v>
      </c>
      <c r="Y6829" s="137">
        <v>6750</v>
      </c>
      <c r="Z6829" s="137">
        <f>W6829*Y6829</f>
        <v>745200</v>
      </c>
      <c r="AA6829" s="119">
        <v>2</v>
      </c>
      <c r="AB6829" s="119">
        <v>2</v>
      </c>
      <c r="AC6829" s="137">
        <f>(Z6829*(100-AB6829))/100</f>
        <v>730296</v>
      </c>
      <c r="AD6829" s="137">
        <f>IF(AND(AC6829="",M6828=""),0,IF((AC6829=""),M6828, IF( (M6828=""),AC6829,SUM(AC6828:AC6831)+M6828)))</f>
        <v>2850582.3</v>
      </c>
      <c r="AE6829" s="137">
        <f>IF( (X6829=""),AD6829*1,AD6829*(X6829/100) )</f>
        <v>946393.3236</v>
      </c>
      <c r="AF6829" s="137">
        <v>50000000</v>
      </c>
      <c r="AG6829" s="137">
        <f>IF((AF6829-AE6829) &gt; 1,0,IF((AF6829-AE6829)&lt;0,AE6829-AF6829,AF6829-AE6829))</f>
        <v>0</v>
      </c>
      <c r="AH6829" s="137">
        <v>0.02</v>
      </c>
    </row>
    <row r="6830" spans="1:34" s="173" customFormat="1" x14ac:dyDescent="0.55000000000000004">
      <c r="A6830" s="122"/>
      <c r="B6830" s="123"/>
      <c r="C6830" s="123"/>
      <c r="D6830" s="135"/>
      <c r="E6830" s="123"/>
      <c r="F6830" s="123"/>
      <c r="G6830" s="123"/>
      <c r="H6830" s="123"/>
      <c r="I6830" s="136"/>
      <c r="J6830" s="123"/>
      <c r="K6830" s="137"/>
      <c r="L6830" s="137"/>
      <c r="M6830" s="137"/>
      <c r="N6830" s="123">
        <v>3</v>
      </c>
      <c r="O6830" s="108" t="s">
        <v>9324</v>
      </c>
      <c r="P6830" s="138"/>
      <c r="Q6830" s="108" t="s">
        <v>9325</v>
      </c>
      <c r="R6830" s="108" t="s">
        <v>9328</v>
      </c>
      <c r="S6830" s="139"/>
      <c r="T6830" s="123" t="s">
        <v>51</v>
      </c>
      <c r="U6830" s="123" t="s">
        <v>74</v>
      </c>
      <c r="V6830" s="123" t="s">
        <v>52</v>
      </c>
      <c r="W6830" s="137">
        <v>66.88</v>
      </c>
      <c r="X6830" s="136">
        <v>20.11</v>
      </c>
      <c r="Y6830" s="137">
        <v>6750</v>
      </c>
      <c r="Z6830" s="137">
        <f>W6830*Y6830</f>
        <v>451439.99999999994</v>
      </c>
      <c r="AA6830" s="119">
        <v>3</v>
      </c>
      <c r="AB6830" s="119">
        <v>3</v>
      </c>
      <c r="AC6830" s="137">
        <f>(Z6830*(100-AB6830))/100</f>
        <v>437896.79999999993</v>
      </c>
      <c r="AD6830" s="137">
        <f>IF(AND(AC6830="",M6828=""),0,IF((AC6830=""),M6828, IF( (M6828=""),AC6830,SUM(AC6828:AC6831)+M6828)))</f>
        <v>2850582.3</v>
      </c>
      <c r="AE6830" s="137">
        <f>IF( (X6830=""),AD6830*1,AD6830*(X6830/100) )</f>
        <v>573252.10052999994</v>
      </c>
      <c r="AF6830" s="137">
        <v>50000000</v>
      </c>
      <c r="AG6830" s="137">
        <f>IF((AF6830-AE6830) &gt; 1,0,IF((AF6830-AE6830)&lt;0,AE6830-AF6830,AF6830-AE6830))</f>
        <v>0</v>
      </c>
      <c r="AH6830" s="137">
        <v>0.02</v>
      </c>
    </row>
    <row r="6831" spans="1:34" s="173" customFormat="1" x14ac:dyDescent="0.55000000000000004">
      <c r="A6831" s="122"/>
      <c r="B6831" s="123"/>
      <c r="C6831" s="123"/>
      <c r="D6831" s="135"/>
      <c r="E6831" s="123"/>
      <c r="F6831" s="123"/>
      <c r="G6831" s="123"/>
      <c r="H6831" s="123"/>
      <c r="I6831" s="136"/>
      <c r="J6831" s="123"/>
      <c r="K6831" s="137"/>
      <c r="L6831" s="137"/>
      <c r="M6831" s="137"/>
      <c r="N6831" s="123">
        <v>4</v>
      </c>
      <c r="O6831" s="108" t="s">
        <v>9324</v>
      </c>
      <c r="P6831" s="138"/>
      <c r="Q6831" s="108" t="s">
        <v>9325</v>
      </c>
      <c r="R6831" s="108" t="s">
        <v>9328</v>
      </c>
      <c r="S6831" s="139"/>
      <c r="T6831" s="123" t="s">
        <v>343</v>
      </c>
      <c r="U6831" s="123" t="s">
        <v>45</v>
      </c>
      <c r="V6831" s="123" t="s">
        <v>52</v>
      </c>
      <c r="W6831" s="137">
        <v>36.6</v>
      </c>
      <c r="X6831" s="136">
        <v>11.01</v>
      </c>
      <c r="Y6831" s="137">
        <v>5600</v>
      </c>
      <c r="Z6831" s="137">
        <f>W6831*Y6831</f>
        <v>204960</v>
      </c>
      <c r="AA6831" s="119">
        <v>1</v>
      </c>
      <c r="AB6831" s="119">
        <v>1</v>
      </c>
      <c r="AC6831" s="137">
        <f>(Z6831*(100-AB6831))/100</f>
        <v>202910.4</v>
      </c>
      <c r="AD6831" s="137">
        <f>IF(AND(AC6831="",M6828=""),0,IF((AC6831=""),M6828, IF( (M6828=""),AC6831,SUM(AC6828:AC6831)+M6828)))</f>
        <v>2850582.3</v>
      </c>
      <c r="AE6831" s="137">
        <f>IF( (X6831=""),AD6831*1,AD6831*(X6831/100) )</f>
        <v>313849.11122999998</v>
      </c>
      <c r="AF6831" s="137">
        <v>50000000</v>
      </c>
      <c r="AG6831" s="137">
        <f>IF((AF6831-AE6831) &gt; 1,0,IF((AF6831-AE6831)&lt;0,AE6831-AF6831,AF6831-AE6831))</f>
        <v>0</v>
      </c>
      <c r="AH6831" s="137">
        <v>0.02</v>
      </c>
    </row>
    <row r="6832" spans="1:34" s="173" customFormat="1" x14ac:dyDescent="0.55000000000000004">
      <c r="A6832" s="122"/>
      <c r="B6832" s="123"/>
      <c r="C6832" s="123"/>
      <c r="D6832" s="135"/>
      <c r="E6832" s="123"/>
      <c r="F6832" s="123"/>
      <c r="G6832" s="123"/>
      <c r="H6832" s="123"/>
      <c r="I6832" s="136"/>
      <c r="J6832" s="123"/>
      <c r="K6832" s="137"/>
      <c r="L6832" s="137" t="s">
        <v>63</v>
      </c>
      <c r="M6832" s="137">
        <f>SUM(M6828:M6831)</f>
        <v>686400</v>
      </c>
      <c r="N6832" s="123"/>
      <c r="O6832" s="108"/>
      <c r="P6832" s="138"/>
      <c r="Q6832" s="108"/>
      <c r="R6832" s="108"/>
      <c r="S6832" s="139"/>
      <c r="T6832" s="123"/>
      <c r="U6832" s="123"/>
      <c r="V6832" s="123"/>
      <c r="W6832" s="137"/>
      <c r="X6832" s="136"/>
      <c r="Y6832" s="137"/>
      <c r="Z6832" s="137"/>
      <c r="AA6832" s="119"/>
      <c r="AB6832" s="119"/>
      <c r="AC6832" s="137"/>
      <c r="AD6832" s="137"/>
      <c r="AE6832" s="137">
        <f>SUM(AE6828:AE6831)</f>
        <v>2850867.3582299999</v>
      </c>
      <c r="AF6832" s="137"/>
      <c r="AG6832" s="137">
        <f>SUM(AG6828:AG6831)</f>
        <v>0</v>
      </c>
      <c r="AH6832" s="137"/>
    </row>
    <row r="6833" spans="1:34" s="173" customFormat="1" x14ac:dyDescent="0.55000000000000004">
      <c r="A6833" s="122" t="s">
        <v>9329</v>
      </c>
      <c r="B6833" s="123">
        <v>2929</v>
      </c>
      <c r="C6833" s="123">
        <v>7468</v>
      </c>
      <c r="D6833" s="135" t="s">
        <v>9330</v>
      </c>
      <c r="E6833" s="123" t="s">
        <v>34</v>
      </c>
      <c r="F6833" s="123">
        <v>17439</v>
      </c>
      <c r="G6833" s="123">
        <v>2</v>
      </c>
      <c r="H6833" s="123">
        <v>3</v>
      </c>
      <c r="I6833" s="136">
        <v>28</v>
      </c>
      <c r="J6833" s="123" t="s">
        <v>38</v>
      </c>
      <c r="K6833" s="137">
        <f>((G6833*400)+(H6833*100))+I6833</f>
        <v>1128</v>
      </c>
      <c r="L6833" s="137">
        <v>625</v>
      </c>
      <c r="M6833" s="137">
        <f>K6833*L6833</f>
        <v>705000</v>
      </c>
      <c r="N6833" s="123"/>
      <c r="O6833" s="108"/>
      <c r="P6833" s="138"/>
      <c r="Q6833" s="108"/>
      <c r="R6833" s="108"/>
      <c r="S6833" s="139"/>
      <c r="T6833" s="123"/>
      <c r="U6833" s="123"/>
      <c r="V6833" s="123"/>
      <c r="W6833" s="137"/>
      <c r="X6833" s="136"/>
      <c r="Y6833" s="137"/>
      <c r="Z6833" s="137"/>
      <c r="AA6833" s="119"/>
      <c r="AB6833" s="119"/>
      <c r="AC6833" s="137"/>
      <c r="AD6833" s="137">
        <f>IF(AND(AC6833="",M6833=""),0,IF((AC6833=""),M6833,IF((M6833=""),AC6833,AC6833+M6833)))</f>
        <v>705000</v>
      </c>
      <c r="AE6833" s="137">
        <f>IF( (X6833=""),AD6833*1,AD6833*(X6833/100) )</f>
        <v>705000</v>
      </c>
      <c r="AF6833" s="137">
        <v>50000000</v>
      </c>
      <c r="AG6833" s="137">
        <f>IF((AF6833-AE6833) &gt; 1,0,IF((AF6833-AE6833)&lt;0,AE6833-AF6833,AF6833-AE6833))</f>
        <v>0</v>
      </c>
      <c r="AH6833" s="137">
        <v>0.01</v>
      </c>
    </row>
    <row r="6834" spans="1:34" s="173" customFormat="1" x14ac:dyDescent="0.55000000000000004">
      <c r="A6834" s="122"/>
      <c r="B6834" s="123"/>
      <c r="C6834" s="123"/>
      <c r="D6834" s="135"/>
      <c r="E6834" s="123"/>
      <c r="F6834" s="123"/>
      <c r="G6834" s="123"/>
      <c r="H6834" s="123"/>
      <c r="I6834" s="136"/>
      <c r="J6834" s="123"/>
      <c r="K6834" s="137"/>
      <c r="L6834" s="137" t="s">
        <v>63</v>
      </c>
      <c r="M6834" s="137">
        <f>SUM(M6833:M6833)</f>
        <v>705000</v>
      </c>
      <c r="N6834" s="123"/>
      <c r="O6834" s="108"/>
      <c r="P6834" s="138"/>
      <c r="Q6834" s="108"/>
      <c r="R6834" s="108"/>
      <c r="S6834" s="139"/>
      <c r="T6834" s="123"/>
      <c r="U6834" s="123"/>
      <c r="V6834" s="123"/>
      <c r="W6834" s="137"/>
      <c r="X6834" s="136"/>
      <c r="Y6834" s="137"/>
      <c r="Z6834" s="137"/>
      <c r="AA6834" s="119"/>
      <c r="AB6834" s="119"/>
      <c r="AC6834" s="137"/>
      <c r="AD6834" s="137"/>
      <c r="AE6834" s="137">
        <f>SUM(AE6833:AE6833)</f>
        <v>705000</v>
      </c>
      <c r="AF6834" s="137"/>
      <c r="AG6834" s="137">
        <f>SUM(AG6833:AG6833)</f>
        <v>0</v>
      </c>
      <c r="AH6834" s="137"/>
    </row>
    <row r="6835" spans="1:34" s="173" customFormat="1" x14ac:dyDescent="0.55000000000000004">
      <c r="A6835" s="122" t="s">
        <v>2228</v>
      </c>
      <c r="B6835" s="123">
        <v>2931</v>
      </c>
      <c r="C6835" s="123">
        <v>6822</v>
      </c>
      <c r="D6835" s="135" t="s">
        <v>9333</v>
      </c>
      <c r="E6835" s="123" t="s">
        <v>34</v>
      </c>
      <c r="F6835" s="123">
        <v>23618</v>
      </c>
      <c r="G6835" s="123">
        <v>0</v>
      </c>
      <c r="H6835" s="123">
        <v>0</v>
      </c>
      <c r="I6835" s="136">
        <v>98</v>
      </c>
      <c r="J6835" s="123" t="s">
        <v>35</v>
      </c>
      <c r="K6835" s="137">
        <f>((G6835*400)+(H6835*100))+I6835</f>
        <v>98</v>
      </c>
      <c r="L6835" s="137">
        <v>1600</v>
      </c>
      <c r="M6835" s="137">
        <f>K6835*L6835</f>
        <v>156800</v>
      </c>
      <c r="N6835" s="123">
        <v>1</v>
      </c>
      <c r="O6835" s="108" t="s">
        <v>9331</v>
      </c>
      <c r="P6835" s="138"/>
      <c r="Q6835" s="108" t="s">
        <v>9332</v>
      </c>
      <c r="R6835" s="108" t="s">
        <v>9334</v>
      </c>
      <c r="S6835" s="139" t="s">
        <v>9335</v>
      </c>
      <c r="T6835" s="123" t="s">
        <v>51</v>
      </c>
      <c r="U6835" s="123" t="s">
        <v>45</v>
      </c>
      <c r="V6835" s="123" t="s">
        <v>52</v>
      </c>
      <c r="W6835" s="137">
        <v>204</v>
      </c>
      <c r="X6835" s="136">
        <v>100</v>
      </c>
      <c r="Y6835" s="137">
        <v>6750</v>
      </c>
      <c r="Z6835" s="137">
        <f>W6835*Y6835</f>
        <v>1377000</v>
      </c>
      <c r="AA6835" s="119">
        <v>6</v>
      </c>
      <c r="AB6835" s="119">
        <v>6</v>
      </c>
      <c r="AC6835" s="137">
        <f>(Z6835*(100-AB6835))/100</f>
        <v>1294380</v>
      </c>
      <c r="AD6835" s="137">
        <f>IF(AND(AC6835="",M6835=""),0,IF((AC6835=""),M6835, IF( (M6835=""),AC6835,SUM(AC6835:AC6836)+M6835)))</f>
        <v>1451180</v>
      </c>
      <c r="AE6835" s="137">
        <f>IF( (X6835=""),AD6835*1,AD6835*(X6835/100) )</f>
        <v>1451180</v>
      </c>
      <c r="AF6835" s="137">
        <v>50000000</v>
      </c>
      <c r="AG6835" s="137">
        <f>IF((AF6835-AE6835) &gt; 1,0,IF((AF6835-AE6835)&lt;0,AE6835-AF6835,AF6835-AE6835))</f>
        <v>0</v>
      </c>
      <c r="AH6835" s="137">
        <v>0.02</v>
      </c>
    </row>
    <row r="6836" spans="1:34" s="173" customFormat="1" x14ac:dyDescent="0.55000000000000004">
      <c r="A6836" s="122"/>
      <c r="B6836" s="123"/>
      <c r="C6836" s="123"/>
      <c r="D6836" s="135"/>
      <c r="E6836" s="123"/>
      <c r="F6836" s="123"/>
      <c r="G6836" s="123"/>
      <c r="H6836" s="123"/>
      <c r="I6836" s="136"/>
      <c r="J6836" s="123"/>
      <c r="K6836" s="137"/>
      <c r="L6836" s="137" t="s">
        <v>63</v>
      </c>
      <c r="M6836" s="137">
        <f>SUM(M6835:M6835)</f>
        <v>156800</v>
      </c>
      <c r="N6836" s="123"/>
      <c r="O6836" s="108"/>
      <c r="P6836" s="138"/>
      <c r="Q6836" s="108"/>
      <c r="R6836" s="108"/>
      <c r="S6836" s="139"/>
      <c r="T6836" s="123"/>
      <c r="U6836" s="123"/>
      <c r="V6836" s="123"/>
      <c r="W6836" s="137"/>
      <c r="X6836" s="136"/>
      <c r="Y6836" s="137"/>
      <c r="Z6836" s="137"/>
      <c r="AA6836" s="119"/>
      <c r="AB6836" s="119"/>
      <c r="AC6836" s="137"/>
      <c r="AD6836" s="137"/>
      <c r="AE6836" s="137">
        <f>SUM(AE6835:AE6835)</f>
        <v>1451180</v>
      </c>
      <c r="AF6836" s="137"/>
      <c r="AG6836" s="137">
        <f>SUM(AG6835:AG6835)</f>
        <v>0</v>
      </c>
      <c r="AH6836" s="137"/>
    </row>
    <row r="6837" spans="1:34" s="99" customFormat="1" x14ac:dyDescent="0.55000000000000004">
      <c r="A6837" s="107" t="s">
        <v>15633</v>
      </c>
      <c r="B6837" s="161">
        <v>3296</v>
      </c>
      <c r="C6837" s="161">
        <v>10681</v>
      </c>
      <c r="D6837" s="162"/>
      <c r="E6837" s="161" t="s">
        <v>37</v>
      </c>
      <c r="F6837" s="161">
        <v>9457</v>
      </c>
      <c r="G6837" s="161">
        <v>3</v>
      </c>
      <c r="H6837" s="161">
        <v>0</v>
      </c>
      <c r="I6837" s="163">
        <v>40</v>
      </c>
      <c r="J6837" s="161" t="s">
        <v>38</v>
      </c>
      <c r="K6837" s="121">
        <f>((G6837*400)+(H6837*100))+I6837</f>
        <v>1240</v>
      </c>
      <c r="L6837" s="121">
        <v>225</v>
      </c>
      <c r="M6837" s="121">
        <f>K6837*L6837</f>
        <v>279000</v>
      </c>
      <c r="N6837" s="161"/>
      <c r="O6837" s="164"/>
      <c r="P6837" s="165"/>
      <c r="Q6837" s="164"/>
      <c r="R6837" s="164"/>
      <c r="S6837" s="166"/>
      <c r="T6837" s="161"/>
      <c r="U6837" s="161"/>
      <c r="V6837" s="161"/>
      <c r="W6837" s="121"/>
      <c r="X6837" s="163"/>
      <c r="Y6837" s="121"/>
      <c r="Z6837" s="121"/>
      <c r="AA6837" s="167"/>
      <c r="AB6837" s="167"/>
      <c r="AC6837" s="121"/>
      <c r="AD6837" s="121">
        <f>IF(AND(AC6837="",M6837=""),0,IF((AC6837=""),M6837,IF((M6837=""),AC6837,AC6837+M6837)))</f>
        <v>279000</v>
      </c>
      <c r="AE6837" s="121">
        <f>IF( (X6837=""),AD6837*1,AD6837*(X6837/100) )</f>
        <v>279000</v>
      </c>
      <c r="AF6837" s="121">
        <v>0</v>
      </c>
      <c r="AG6837" s="121">
        <f>IF((AF6837-AE6837) &gt; 1,0,IF((AF6837-AE6837)&lt;0,AE6837-AF6837,AF6837-AE6837))</f>
        <v>279000</v>
      </c>
      <c r="AH6837" s="121">
        <v>0.01</v>
      </c>
    </row>
    <row r="6838" spans="1:34" s="99" customFormat="1" x14ac:dyDescent="0.55000000000000004">
      <c r="A6838" s="107"/>
      <c r="B6838" s="161"/>
      <c r="C6838" s="161"/>
      <c r="D6838" s="162"/>
      <c r="E6838" s="161"/>
      <c r="F6838" s="161"/>
      <c r="G6838" s="161"/>
      <c r="H6838" s="161"/>
      <c r="I6838" s="163"/>
      <c r="J6838" s="161"/>
      <c r="K6838" s="121"/>
      <c r="L6838" s="121" t="s">
        <v>63</v>
      </c>
      <c r="M6838" s="121">
        <f>SUM(M6837:M6837)</f>
        <v>279000</v>
      </c>
      <c r="N6838" s="161"/>
      <c r="O6838" s="164"/>
      <c r="P6838" s="165"/>
      <c r="Q6838" s="164"/>
      <c r="R6838" s="164"/>
      <c r="S6838" s="166"/>
      <c r="T6838" s="161"/>
      <c r="U6838" s="161"/>
      <c r="V6838" s="161"/>
      <c r="W6838" s="121"/>
      <c r="X6838" s="163"/>
      <c r="Y6838" s="121"/>
      <c r="Z6838" s="121"/>
      <c r="AA6838" s="167"/>
      <c r="AB6838" s="167"/>
      <c r="AC6838" s="121"/>
      <c r="AD6838" s="121"/>
      <c r="AE6838" s="121">
        <f>SUM(AE6837:AE6837)</f>
        <v>279000</v>
      </c>
      <c r="AF6838" s="121"/>
      <c r="AG6838" s="121">
        <f>SUM(AG6837:AG6837)</f>
        <v>279000</v>
      </c>
      <c r="AH6838" s="121"/>
    </row>
    <row r="6839" spans="1:34" s="99" customFormat="1" x14ac:dyDescent="0.55000000000000004">
      <c r="A6839" s="107" t="s">
        <v>9338</v>
      </c>
      <c r="B6839" s="161">
        <v>3278</v>
      </c>
      <c r="C6839" s="161">
        <v>6014</v>
      </c>
      <c r="D6839" s="162" t="s">
        <v>9339</v>
      </c>
      <c r="E6839" s="161" t="s">
        <v>34</v>
      </c>
      <c r="F6839" s="161">
        <v>23866</v>
      </c>
      <c r="G6839" s="161">
        <v>0</v>
      </c>
      <c r="H6839" s="161">
        <v>0</v>
      </c>
      <c r="I6839" s="163">
        <v>50</v>
      </c>
      <c r="J6839" s="161" t="s">
        <v>68</v>
      </c>
      <c r="K6839" s="121">
        <f>((G6839*400)+(H6839*100))+I6839</f>
        <v>50</v>
      </c>
      <c r="L6839" s="121">
        <v>625</v>
      </c>
      <c r="M6839" s="121">
        <f>K6839*L6839</f>
        <v>31250</v>
      </c>
      <c r="N6839" s="161"/>
      <c r="O6839" s="164"/>
      <c r="P6839" s="165"/>
      <c r="Q6839" s="164"/>
      <c r="R6839" s="164"/>
      <c r="S6839" s="166"/>
      <c r="T6839" s="161"/>
      <c r="U6839" s="161"/>
      <c r="V6839" s="161"/>
      <c r="W6839" s="121"/>
      <c r="X6839" s="163"/>
      <c r="Y6839" s="121"/>
      <c r="Z6839" s="121"/>
      <c r="AA6839" s="167"/>
      <c r="AB6839" s="167"/>
      <c r="AC6839" s="121"/>
      <c r="AD6839" s="121">
        <f>IF(AND(AC6839="",M6839=""),0,IF((AC6839=""),M6839,IF((M6839=""),AC6839,AC6839+M6839)))</f>
        <v>31250</v>
      </c>
      <c r="AE6839" s="121">
        <f>IF( (X6839=""),AD6839*1,AD6839*(X6839/100) )</f>
        <v>31250</v>
      </c>
      <c r="AF6839" s="121">
        <v>0</v>
      </c>
      <c r="AG6839" s="121">
        <f>IF((AF6839-AE6839) &gt; 1,0,IF((AF6839-AE6839)&lt;0,AE6839-AF6839,AF6839-AE6839))</f>
        <v>31250</v>
      </c>
      <c r="AH6839" s="121">
        <v>0.3</v>
      </c>
    </row>
    <row r="6840" spans="1:34" s="99" customFormat="1" x14ac:dyDescent="0.55000000000000004">
      <c r="A6840" s="107"/>
      <c r="B6840" s="161">
        <v>3279</v>
      </c>
      <c r="C6840" s="161">
        <v>10745</v>
      </c>
      <c r="D6840" s="162" t="s">
        <v>15473</v>
      </c>
      <c r="E6840" s="161" t="s">
        <v>34</v>
      </c>
      <c r="F6840" s="161">
        <v>25114</v>
      </c>
      <c r="G6840" s="161">
        <v>0</v>
      </c>
      <c r="H6840" s="161">
        <v>0</v>
      </c>
      <c r="I6840" s="163">
        <v>19</v>
      </c>
      <c r="J6840" s="161" t="s">
        <v>35</v>
      </c>
      <c r="K6840" s="121">
        <f>((G6840*400)+(H6840*100))+I6840</f>
        <v>19</v>
      </c>
      <c r="L6840" s="121">
        <v>14500</v>
      </c>
      <c r="M6840" s="121">
        <f>K6840*L6840</f>
        <v>275500</v>
      </c>
      <c r="N6840" s="161">
        <v>1</v>
      </c>
      <c r="O6840" s="164" t="s">
        <v>9336</v>
      </c>
      <c r="P6840" s="165">
        <v>2571000021507</v>
      </c>
      <c r="Q6840" s="164" t="s">
        <v>9337</v>
      </c>
      <c r="R6840" s="164" t="s">
        <v>15472</v>
      </c>
      <c r="S6840" s="166"/>
      <c r="T6840" s="161" t="s">
        <v>44</v>
      </c>
      <c r="U6840" s="161" t="s">
        <v>45</v>
      </c>
      <c r="V6840" s="123" t="s">
        <v>52</v>
      </c>
      <c r="W6840" s="137">
        <v>108</v>
      </c>
      <c r="X6840" s="136">
        <v>100</v>
      </c>
      <c r="Y6840" s="137">
        <v>7150</v>
      </c>
      <c r="Z6840" s="137">
        <f>W6840*Y6840</f>
        <v>772200</v>
      </c>
      <c r="AA6840" s="119">
        <v>9</v>
      </c>
      <c r="AB6840" s="119">
        <v>9</v>
      </c>
      <c r="AC6840" s="137">
        <f>(Z6840*(100-AB6840))/100</f>
        <v>702702</v>
      </c>
      <c r="AD6840" s="121">
        <f>IF(AND(AC6840="",M6840=""),0,IF((AC6840=""),M6840,IF((M6840=""),AC6840,AC6840+M6840)))</f>
        <v>978202</v>
      </c>
      <c r="AE6840" s="121">
        <f>IF( (X6840=""),AD6840*1,AD6840*(X6840/100) )</f>
        <v>978202</v>
      </c>
      <c r="AF6840" s="121">
        <v>0</v>
      </c>
      <c r="AG6840" s="121">
        <f>IF((AF6840-AE6840) &gt; 1,0,IF((AF6840-AE6840)&lt;0,AE6840-AF6840,AF6840-AE6840))</f>
        <v>978202</v>
      </c>
      <c r="AH6840" s="121">
        <v>0.02</v>
      </c>
    </row>
    <row r="6841" spans="1:34" s="99" customFormat="1" x14ac:dyDescent="0.55000000000000004">
      <c r="A6841" s="107"/>
      <c r="B6841" s="161">
        <v>3280</v>
      </c>
      <c r="C6841" s="161">
        <v>10747</v>
      </c>
      <c r="D6841" s="162" t="s">
        <v>15474</v>
      </c>
      <c r="E6841" s="161" t="s">
        <v>34</v>
      </c>
      <c r="F6841" s="161">
        <v>25116</v>
      </c>
      <c r="G6841" s="161">
        <v>0</v>
      </c>
      <c r="H6841" s="161">
        <v>0</v>
      </c>
      <c r="I6841" s="163">
        <v>19</v>
      </c>
      <c r="J6841" s="161" t="s">
        <v>35</v>
      </c>
      <c r="K6841" s="121">
        <f>((G6841*400)+(H6841*100))+I6841</f>
        <v>19</v>
      </c>
      <c r="L6841" s="121">
        <v>14500</v>
      </c>
      <c r="M6841" s="121">
        <f>K6841*L6841</f>
        <v>275500</v>
      </c>
      <c r="N6841" s="161">
        <v>1</v>
      </c>
      <c r="O6841" s="164" t="s">
        <v>9336</v>
      </c>
      <c r="P6841" s="165">
        <v>2571000021507</v>
      </c>
      <c r="Q6841" s="164" t="s">
        <v>9337</v>
      </c>
      <c r="R6841" s="164" t="s">
        <v>15472</v>
      </c>
      <c r="S6841" s="166"/>
      <c r="T6841" s="161" t="s">
        <v>44</v>
      </c>
      <c r="U6841" s="161" t="s">
        <v>45</v>
      </c>
      <c r="V6841" s="123" t="s">
        <v>52</v>
      </c>
      <c r="W6841" s="137">
        <v>108</v>
      </c>
      <c r="X6841" s="136">
        <v>100</v>
      </c>
      <c r="Y6841" s="137">
        <v>7150</v>
      </c>
      <c r="Z6841" s="137">
        <f>W6841*Y6841</f>
        <v>772200</v>
      </c>
      <c r="AA6841" s="119">
        <v>9</v>
      </c>
      <c r="AB6841" s="119">
        <v>9</v>
      </c>
      <c r="AC6841" s="137">
        <f>(Z6841*(100-AB6841))/100</f>
        <v>702702</v>
      </c>
      <c r="AD6841" s="121">
        <f>IF(AND(AC6841="",M6841=""),0,IF((AC6841=""),M6841,IF((M6841=""),AC6841,AC6841+M6841)))</f>
        <v>978202</v>
      </c>
      <c r="AE6841" s="121">
        <f>IF( (X6841=""),AD6841*1,AD6841*(X6841/100) )</f>
        <v>978202</v>
      </c>
      <c r="AF6841" s="121">
        <v>0</v>
      </c>
      <c r="AG6841" s="121">
        <f>IF((AF6841-AE6841) &gt; 1,0,IF((AF6841-AE6841)&lt;0,AE6841-AF6841,AF6841-AE6841))</f>
        <v>978202</v>
      </c>
      <c r="AH6841" s="121">
        <v>0.02</v>
      </c>
    </row>
    <row r="6842" spans="1:34" s="99" customFormat="1" x14ac:dyDescent="0.55000000000000004">
      <c r="A6842" s="107"/>
      <c r="B6842" s="161"/>
      <c r="C6842" s="161"/>
      <c r="D6842" s="162"/>
      <c r="E6842" s="161"/>
      <c r="F6842" s="161"/>
      <c r="G6842" s="161"/>
      <c r="H6842" s="161"/>
      <c r="I6842" s="163"/>
      <c r="J6842" s="161"/>
      <c r="K6842" s="121"/>
      <c r="L6842" s="121" t="s">
        <v>63</v>
      </c>
      <c r="M6842" s="121">
        <f>SUM(M6839:M6841)</f>
        <v>582250</v>
      </c>
      <c r="N6842" s="161"/>
      <c r="O6842" s="164"/>
      <c r="P6842" s="165"/>
      <c r="Q6842" s="164"/>
      <c r="R6842" s="164"/>
      <c r="S6842" s="166"/>
      <c r="T6842" s="161"/>
      <c r="U6842" s="161"/>
      <c r="V6842" s="161"/>
      <c r="W6842" s="121"/>
      <c r="X6842" s="163"/>
      <c r="Y6842" s="121"/>
      <c r="Z6842" s="121"/>
      <c r="AA6842" s="167"/>
      <c r="AB6842" s="167"/>
      <c r="AC6842" s="121"/>
      <c r="AD6842" s="121"/>
      <c r="AE6842" s="121">
        <f>SUM(AE6839:AE6841)</f>
        <v>1987654</v>
      </c>
      <c r="AF6842" s="121"/>
      <c r="AG6842" s="121">
        <f>SUM(AG6839:AG6841)</f>
        <v>1987654</v>
      </c>
      <c r="AH6842" s="121"/>
    </row>
    <row r="6843" spans="1:34" s="173" customFormat="1" x14ac:dyDescent="0.55000000000000004">
      <c r="A6843" s="122" t="s">
        <v>9338</v>
      </c>
      <c r="B6843" s="123">
        <v>2932</v>
      </c>
      <c r="C6843" s="123">
        <v>6014</v>
      </c>
      <c r="D6843" s="135" t="s">
        <v>9339</v>
      </c>
      <c r="E6843" s="123" t="s">
        <v>34</v>
      </c>
      <c r="F6843" s="123">
        <v>23866</v>
      </c>
      <c r="G6843" s="123">
        <v>0</v>
      </c>
      <c r="H6843" s="123">
        <v>0</v>
      </c>
      <c r="I6843" s="136">
        <v>50</v>
      </c>
      <c r="J6843" s="123" t="s">
        <v>68</v>
      </c>
      <c r="K6843" s="137">
        <f>((G6843*400)+(H6843*100))+I6843</f>
        <v>50</v>
      </c>
      <c r="L6843" s="137">
        <v>625</v>
      </c>
      <c r="M6843" s="137">
        <f>K6843*L6843</f>
        <v>31250</v>
      </c>
      <c r="N6843" s="123"/>
      <c r="O6843" s="108"/>
      <c r="P6843" s="138"/>
      <c r="Q6843" s="108"/>
      <c r="R6843" s="108"/>
      <c r="S6843" s="139"/>
      <c r="T6843" s="123"/>
      <c r="U6843" s="123"/>
      <c r="V6843" s="123"/>
      <c r="W6843" s="137"/>
      <c r="X6843" s="136"/>
      <c r="Y6843" s="137"/>
      <c r="Z6843" s="137"/>
      <c r="AA6843" s="119"/>
      <c r="AB6843" s="119"/>
      <c r="AC6843" s="137"/>
      <c r="AD6843" s="137">
        <f>IF(AND(AC6843="",M6843=""),0,IF((AC6843=""),M6843,IF((M6843=""),AC6843,AC6843+M6843)))</f>
        <v>31250</v>
      </c>
      <c r="AE6843" s="137">
        <f>IF( (X6843=""),AD6843*1,AD6843*(X6843/100) )</f>
        <v>31250</v>
      </c>
      <c r="AF6843" s="137">
        <v>0</v>
      </c>
      <c r="AG6843" s="137">
        <f>IF((AF6843-AE6843) &gt; 1,0,IF((AF6843-AE6843)&lt;0,AE6843-AF6843,AF6843-AE6843))</f>
        <v>31250</v>
      </c>
      <c r="AH6843" s="137">
        <v>0.3</v>
      </c>
    </row>
    <row r="6844" spans="1:34" s="173" customFormat="1" x14ac:dyDescent="0.55000000000000004">
      <c r="A6844" s="122"/>
      <c r="B6844" s="123"/>
      <c r="C6844" s="123"/>
      <c r="D6844" s="135"/>
      <c r="E6844" s="123"/>
      <c r="F6844" s="123"/>
      <c r="G6844" s="123"/>
      <c r="H6844" s="123"/>
      <c r="I6844" s="136"/>
      <c r="J6844" s="123"/>
      <c r="K6844" s="137"/>
      <c r="L6844" s="137" t="s">
        <v>63</v>
      </c>
      <c r="M6844" s="137">
        <f>SUM(M6843:M6843)</f>
        <v>31250</v>
      </c>
      <c r="N6844" s="123"/>
      <c r="O6844" s="108"/>
      <c r="P6844" s="138"/>
      <c r="Q6844" s="108"/>
      <c r="R6844" s="108"/>
      <c r="S6844" s="139"/>
      <c r="T6844" s="123"/>
      <c r="U6844" s="123"/>
      <c r="V6844" s="123"/>
      <c r="W6844" s="137"/>
      <c r="X6844" s="136"/>
      <c r="Y6844" s="137"/>
      <c r="Z6844" s="137"/>
      <c r="AA6844" s="119"/>
      <c r="AB6844" s="119"/>
      <c r="AC6844" s="137"/>
      <c r="AD6844" s="137"/>
      <c r="AE6844" s="137">
        <f>SUM(AE6843:AE6843)</f>
        <v>31250</v>
      </c>
      <c r="AF6844" s="137"/>
      <c r="AG6844" s="137">
        <f>SUM(AG6843:AG6843)</f>
        <v>31250</v>
      </c>
      <c r="AH6844" s="137"/>
    </row>
    <row r="6845" spans="1:34" s="173" customFormat="1" x14ac:dyDescent="0.55000000000000004">
      <c r="A6845" s="122" t="s">
        <v>9342</v>
      </c>
      <c r="B6845" s="123">
        <v>2933</v>
      </c>
      <c r="C6845" s="123">
        <v>8506</v>
      </c>
      <c r="D6845" s="135" t="s">
        <v>9343</v>
      </c>
      <c r="E6845" s="123" t="s">
        <v>34</v>
      </c>
      <c r="F6845" s="123">
        <v>901</v>
      </c>
      <c r="G6845" s="123">
        <v>0</v>
      </c>
      <c r="H6845" s="123">
        <v>1</v>
      </c>
      <c r="I6845" s="136">
        <v>68</v>
      </c>
      <c r="J6845" s="123" t="s">
        <v>35</v>
      </c>
      <c r="K6845" s="137">
        <f>((G6845*400)+(H6845*100))+I6845</f>
        <v>168</v>
      </c>
      <c r="L6845" s="137">
        <v>800</v>
      </c>
      <c r="M6845" s="137">
        <f>K6845*L6845</f>
        <v>134400</v>
      </c>
      <c r="N6845" s="123">
        <v>1</v>
      </c>
      <c r="O6845" s="108" t="s">
        <v>9340</v>
      </c>
      <c r="P6845" s="138">
        <v>3570800347030</v>
      </c>
      <c r="Q6845" s="108" t="s">
        <v>9341</v>
      </c>
      <c r="R6845" s="108" t="s">
        <v>9344</v>
      </c>
      <c r="S6845" s="139" t="s">
        <v>9345</v>
      </c>
      <c r="T6845" s="123" t="s">
        <v>51</v>
      </c>
      <c r="U6845" s="123" t="s">
        <v>227</v>
      </c>
      <c r="V6845" s="123" t="s">
        <v>52</v>
      </c>
      <c r="W6845" s="137">
        <v>685</v>
      </c>
      <c r="X6845" s="136">
        <v>86.93</v>
      </c>
      <c r="Y6845" s="137">
        <v>6750</v>
      </c>
      <c r="Z6845" s="137">
        <f>W6845*Y6845</f>
        <v>4623750</v>
      </c>
      <c r="AA6845" s="119">
        <v>11</v>
      </c>
      <c r="AB6845" s="119">
        <v>34</v>
      </c>
      <c r="AC6845" s="137">
        <f>(Z6845*(100-AB6845))/100</f>
        <v>3051675</v>
      </c>
      <c r="AD6845" s="137">
        <f>IF(AND(AC6845="",M6845=""),0,IF((AC6845=""),M6845, IF( (M6845=""),AC6845,SUM(AC6845:AC6848)+M6845)))</f>
        <v>3186075</v>
      </c>
      <c r="AE6845" s="137">
        <f>IF( (X6845=""),AD6845*1,AD6845*(X6845/100) )</f>
        <v>2769654.9975000001</v>
      </c>
      <c r="AF6845" s="137">
        <v>50000000</v>
      </c>
      <c r="AG6845" s="137">
        <f>IF((AF6845-AE6845) &gt; 1,0,IF((AF6845-AE6845)&lt;0,AE6845-AF6845,AF6845-AE6845))</f>
        <v>0</v>
      </c>
      <c r="AH6845" s="137">
        <v>0.02</v>
      </c>
    </row>
    <row r="6846" spans="1:34" s="173" customFormat="1" x14ac:dyDescent="0.55000000000000004">
      <c r="A6846" s="122"/>
      <c r="B6846" s="123"/>
      <c r="C6846" s="123"/>
      <c r="D6846" s="135"/>
      <c r="E6846" s="123"/>
      <c r="F6846" s="123"/>
      <c r="G6846" s="123"/>
      <c r="H6846" s="123"/>
      <c r="I6846" s="136"/>
      <c r="J6846" s="123"/>
      <c r="K6846" s="137"/>
      <c r="L6846" s="137"/>
      <c r="M6846" s="137"/>
      <c r="N6846" s="123">
        <v>2</v>
      </c>
      <c r="O6846" s="108" t="s">
        <v>9340</v>
      </c>
      <c r="P6846" s="138">
        <v>3570800347030</v>
      </c>
      <c r="Q6846" s="108" t="s">
        <v>9341</v>
      </c>
      <c r="R6846" s="108" t="s">
        <v>9344</v>
      </c>
      <c r="S6846" s="139" t="s">
        <v>9346</v>
      </c>
      <c r="T6846" s="123" t="s">
        <v>55</v>
      </c>
      <c r="U6846" s="123" t="s">
        <v>45</v>
      </c>
      <c r="V6846" s="123" t="s">
        <v>52</v>
      </c>
      <c r="W6846" s="137">
        <v>102.96</v>
      </c>
      <c r="X6846" s="136">
        <v>13.07</v>
      </c>
      <c r="Y6846" s="137">
        <v>0</v>
      </c>
      <c r="Z6846" s="137">
        <f>W6846*Y6846</f>
        <v>0</v>
      </c>
      <c r="AA6846" s="119">
        <v>6</v>
      </c>
      <c r="AB6846" s="119">
        <v>6</v>
      </c>
      <c r="AC6846" s="137">
        <f>(Z6846*(100-AB6846))/100</f>
        <v>0</v>
      </c>
      <c r="AD6846" s="137">
        <f>IF(AND(AC6846="",M6845=""),0,IF((AC6846=""),M6845, IF( (M6845=""),AC6846,SUM(AC6845:AC6848)+M6845)))</f>
        <v>3186075</v>
      </c>
      <c r="AE6846" s="137">
        <f>IF( (X6846=""),AD6846*1,AD6846*(X6846/100) )</f>
        <v>416420.00250000006</v>
      </c>
      <c r="AF6846" s="137">
        <v>50000000</v>
      </c>
      <c r="AG6846" s="137">
        <f>IF((AF6846-AE6846) &gt; 1,0,IF((AF6846-AE6846)&lt;0,AE6846-AF6846,AF6846-AE6846))</f>
        <v>0</v>
      </c>
      <c r="AH6846" s="137">
        <v>0.02</v>
      </c>
    </row>
    <row r="6847" spans="1:34" s="173" customFormat="1" x14ac:dyDescent="0.55000000000000004">
      <c r="A6847" s="122"/>
      <c r="B6847" s="123">
        <v>2934</v>
      </c>
      <c r="C6847" s="123">
        <v>8243</v>
      </c>
      <c r="D6847" s="135" t="s">
        <v>9347</v>
      </c>
      <c r="E6847" s="123" t="s">
        <v>34</v>
      </c>
      <c r="F6847" s="123">
        <v>7006</v>
      </c>
      <c r="G6847" s="123">
        <v>4</v>
      </c>
      <c r="H6847" s="123">
        <v>2</v>
      </c>
      <c r="I6847" s="136">
        <v>14</v>
      </c>
      <c r="J6847" s="123" t="s">
        <v>38</v>
      </c>
      <c r="K6847" s="137">
        <f>((G6847*400)+(H6847*100))+I6847</f>
        <v>1814</v>
      </c>
      <c r="L6847" s="137">
        <v>225</v>
      </c>
      <c r="M6847" s="137">
        <f>K6847*L6847</f>
        <v>408150</v>
      </c>
      <c r="N6847" s="123"/>
      <c r="O6847" s="108"/>
      <c r="P6847" s="138"/>
      <c r="Q6847" s="108"/>
      <c r="R6847" s="108"/>
      <c r="S6847" s="139"/>
      <c r="T6847" s="123"/>
      <c r="U6847" s="123"/>
      <c r="V6847" s="123"/>
      <c r="W6847" s="137"/>
      <c r="X6847" s="136"/>
      <c r="Y6847" s="137"/>
      <c r="Z6847" s="137"/>
      <c r="AA6847" s="119"/>
      <c r="AB6847" s="119"/>
      <c r="AC6847" s="137"/>
      <c r="AD6847" s="137">
        <f>IF(AND(AC6847="",M6847=""),0,IF((AC6847=""),M6847,IF((M6847=""),AC6847,AC6847+M6847)))</f>
        <v>408150</v>
      </c>
      <c r="AE6847" s="137">
        <f>IF( (X6847=""),AD6847*1,AD6847*(X6847/100) )</f>
        <v>408150</v>
      </c>
      <c r="AF6847" s="137">
        <v>50000000</v>
      </c>
      <c r="AG6847" s="137">
        <f>IF((AF6847-AE6847) &gt; 1,0,IF((AF6847-AE6847)&lt;0,AE6847-AF6847,AF6847-AE6847))</f>
        <v>0</v>
      </c>
      <c r="AH6847" s="137">
        <v>0.01</v>
      </c>
    </row>
    <row r="6848" spans="1:34" s="173" customFormat="1" x14ac:dyDescent="0.55000000000000004">
      <c r="A6848" s="122"/>
      <c r="B6848" s="123">
        <v>2935</v>
      </c>
      <c r="C6848" s="123">
        <v>8766</v>
      </c>
      <c r="D6848" s="135" t="s">
        <v>9348</v>
      </c>
      <c r="E6848" s="123" t="s">
        <v>34</v>
      </c>
      <c r="F6848" s="123">
        <v>8287</v>
      </c>
      <c r="G6848" s="123">
        <v>2</v>
      </c>
      <c r="H6848" s="123">
        <v>3</v>
      </c>
      <c r="I6848" s="136">
        <v>72</v>
      </c>
      <c r="J6848" s="123" t="s">
        <v>38</v>
      </c>
      <c r="K6848" s="137">
        <f>((G6848*400)+(H6848*100))+I6848</f>
        <v>1172</v>
      </c>
      <c r="L6848" s="137">
        <v>325</v>
      </c>
      <c r="M6848" s="137">
        <f>K6848*L6848</f>
        <v>380900</v>
      </c>
      <c r="N6848" s="123"/>
      <c r="O6848" s="108"/>
      <c r="P6848" s="138"/>
      <c r="Q6848" s="108"/>
      <c r="R6848" s="108"/>
      <c r="S6848" s="139"/>
      <c r="T6848" s="123"/>
      <c r="U6848" s="123"/>
      <c r="V6848" s="123"/>
      <c r="W6848" s="137"/>
      <c r="X6848" s="136"/>
      <c r="Y6848" s="137"/>
      <c r="Z6848" s="137"/>
      <c r="AA6848" s="119"/>
      <c r="AB6848" s="119"/>
      <c r="AC6848" s="137"/>
      <c r="AD6848" s="137">
        <f>IF(AND(AC6848="",M6848=""),0,IF((AC6848=""),M6848,IF((M6848=""),AC6848,AC6848+M6848)))</f>
        <v>380900</v>
      </c>
      <c r="AE6848" s="137">
        <f>IF( (X6848=""),AD6848*1,AD6848*(X6848/100) )</f>
        <v>380900</v>
      </c>
      <c r="AF6848" s="137">
        <v>50000000</v>
      </c>
      <c r="AG6848" s="137">
        <f>IF((AF6848-AE6848) &gt; 1,0,IF((AF6848-AE6848)&lt;0,AE6848-AF6848,AF6848-AE6848))</f>
        <v>0</v>
      </c>
      <c r="AH6848" s="137">
        <v>0.01</v>
      </c>
    </row>
    <row r="6849" spans="1:34" s="173" customFormat="1" x14ac:dyDescent="0.55000000000000004">
      <c r="A6849" s="122"/>
      <c r="B6849" s="123"/>
      <c r="C6849" s="123"/>
      <c r="D6849" s="135"/>
      <c r="E6849" s="123"/>
      <c r="F6849" s="123"/>
      <c r="G6849" s="123"/>
      <c r="H6849" s="123"/>
      <c r="I6849" s="136"/>
      <c r="J6849" s="123"/>
      <c r="K6849" s="137"/>
      <c r="L6849" s="137" t="s">
        <v>63</v>
      </c>
      <c r="M6849" s="137">
        <f>SUM(M6845:M6848)</f>
        <v>923450</v>
      </c>
      <c r="N6849" s="123"/>
      <c r="O6849" s="108"/>
      <c r="P6849" s="138"/>
      <c r="Q6849" s="108"/>
      <c r="R6849" s="108"/>
      <c r="S6849" s="139"/>
      <c r="T6849" s="123"/>
      <c r="U6849" s="123"/>
      <c r="V6849" s="123"/>
      <c r="W6849" s="137"/>
      <c r="X6849" s="136"/>
      <c r="Y6849" s="137"/>
      <c r="Z6849" s="137"/>
      <c r="AA6849" s="119"/>
      <c r="AB6849" s="119"/>
      <c r="AC6849" s="137"/>
      <c r="AD6849" s="137"/>
      <c r="AE6849" s="137">
        <f>SUM(AE6845:AE6848)</f>
        <v>3975125</v>
      </c>
      <c r="AF6849" s="137"/>
      <c r="AG6849" s="137">
        <f>SUM(AG6845:AG6848)</f>
        <v>0</v>
      </c>
      <c r="AH6849" s="137"/>
    </row>
    <row r="6850" spans="1:34" s="173" customFormat="1" x14ac:dyDescent="0.55000000000000004">
      <c r="A6850" s="122" t="s">
        <v>9351</v>
      </c>
      <c r="B6850" s="123">
        <v>2936</v>
      </c>
      <c r="C6850" s="123">
        <v>7750</v>
      </c>
      <c r="D6850" s="135" t="s">
        <v>9352</v>
      </c>
      <c r="E6850" s="123" t="s">
        <v>34</v>
      </c>
      <c r="F6850" s="123">
        <v>17138</v>
      </c>
      <c r="G6850" s="123">
        <v>0</v>
      </c>
      <c r="H6850" s="123">
        <v>2</v>
      </c>
      <c r="I6850" s="136">
        <v>25</v>
      </c>
      <c r="J6850" s="123" t="s">
        <v>35</v>
      </c>
      <c r="K6850" s="137">
        <f>((G6850*400)+(H6850*100))+I6850</f>
        <v>225</v>
      </c>
      <c r="L6850" s="137">
        <v>375</v>
      </c>
      <c r="M6850" s="137">
        <f>K6850*L6850</f>
        <v>84375</v>
      </c>
      <c r="N6850" s="123">
        <v>1</v>
      </c>
      <c r="O6850" s="108" t="s">
        <v>9349</v>
      </c>
      <c r="P6850" s="138"/>
      <c r="Q6850" s="108" t="s">
        <v>9350</v>
      </c>
      <c r="R6850" s="108" t="s">
        <v>9353</v>
      </c>
      <c r="S6850" s="139" t="s">
        <v>9354</v>
      </c>
      <c r="T6850" s="123" t="s">
        <v>51</v>
      </c>
      <c r="U6850" s="123" t="s">
        <v>74</v>
      </c>
      <c r="V6850" s="123" t="s">
        <v>52</v>
      </c>
      <c r="W6850" s="137">
        <v>149.63999999999999</v>
      </c>
      <c r="X6850" s="136">
        <v>39.68</v>
      </c>
      <c r="Y6850" s="137">
        <v>6750</v>
      </c>
      <c r="Z6850" s="137">
        <f>W6850*Y6850</f>
        <v>1010069.9999999999</v>
      </c>
      <c r="AA6850" s="119">
        <v>21</v>
      </c>
      <c r="AB6850" s="119">
        <v>93</v>
      </c>
      <c r="AC6850" s="137">
        <f>(Z6850*(100-AB6850))/100</f>
        <v>70704.899999999994</v>
      </c>
      <c r="AD6850" s="137">
        <f>IF(AND(AC6850="",M6850=""),0,IF((AC6850=""),M6850, IF( (M6850=""),AC6850,SUM(AC6850:AC6858)+M6850)))</f>
        <v>1404031.14</v>
      </c>
      <c r="AE6850" s="137">
        <f>IF( (X6850=""),AD6850*1,AD6850*(X6850/100) )</f>
        <v>557119.55635199999</v>
      </c>
      <c r="AF6850" s="137">
        <v>50000000</v>
      </c>
      <c r="AG6850" s="137">
        <f>IF((AF6850-AE6850) &gt; 1,0,IF((AF6850-AE6850)&lt;0,AE6850-AF6850,AF6850-AE6850))</f>
        <v>0</v>
      </c>
      <c r="AH6850" s="137">
        <v>0.02</v>
      </c>
    </row>
    <row r="6851" spans="1:34" s="173" customFormat="1" x14ac:dyDescent="0.55000000000000004">
      <c r="A6851" s="122"/>
      <c r="B6851" s="123"/>
      <c r="C6851" s="123"/>
      <c r="D6851" s="135"/>
      <c r="E6851" s="123"/>
      <c r="F6851" s="123"/>
      <c r="G6851" s="123"/>
      <c r="H6851" s="123"/>
      <c r="I6851" s="136"/>
      <c r="J6851" s="123"/>
      <c r="K6851" s="137"/>
      <c r="L6851" s="137"/>
      <c r="M6851" s="137"/>
      <c r="N6851" s="123">
        <v>2</v>
      </c>
      <c r="O6851" s="108" t="s">
        <v>9349</v>
      </c>
      <c r="P6851" s="138"/>
      <c r="Q6851" s="108" t="s">
        <v>9350</v>
      </c>
      <c r="R6851" s="108" t="s">
        <v>9353</v>
      </c>
      <c r="S6851" s="139" t="s">
        <v>9355</v>
      </c>
      <c r="T6851" s="123" t="s">
        <v>51</v>
      </c>
      <c r="U6851" s="123" t="s">
        <v>45</v>
      </c>
      <c r="V6851" s="123" t="s">
        <v>52</v>
      </c>
      <c r="W6851" s="137">
        <v>46.44</v>
      </c>
      <c r="X6851" s="136">
        <v>12.31</v>
      </c>
      <c r="Y6851" s="137">
        <v>6750</v>
      </c>
      <c r="Z6851" s="137">
        <f>W6851*Y6851</f>
        <v>313470</v>
      </c>
      <c r="AA6851" s="119">
        <v>6</v>
      </c>
      <c r="AB6851" s="119">
        <v>6</v>
      </c>
      <c r="AC6851" s="137">
        <f>(Z6851*(100-AB6851))/100</f>
        <v>294661.8</v>
      </c>
      <c r="AD6851" s="137">
        <f>IF(AND(AC6851="",M6850=""),0,IF((AC6851=""),M6850, IF( (M6850=""),AC6851,SUM(AC6850:AC6858)+M6850)))</f>
        <v>1404031.14</v>
      </c>
      <c r="AE6851" s="137">
        <f>IF( (X6851=""),AD6851*1,AD6851*(X6851/100) )</f>
        <v>172836.23333399999</v>
      </c>
      <c r="AF6851" s="137">
        <v>50000000</v>
      </c>
      <c r="AG6851" s="137">
        <f>IF((AF6851-AE6851) &gt; 1,0,IF((AF6851-AE6851)&lt;0,AE6851-AF6851,AF6851-AE6851))</f>
        <v>0</v>
      </c>
      <c r="AH6851" s="137">
        <v>0.02</v>
      </c>
    </row>
    <row r="6852" spans="1:34" s="173" customFormat="1" x14ac:dyDescent="0.55000000000000004">
      <c r="A6852" s="122"/>
      <c r="B6852" s="123"/>
      <c r="C6852" s="123"/>
      <c r="D6852" s="135"/>
      <c r="E6852" s="123"/>
      <c r="F6852" s="123"/>
      <c r="G6852" s="123"/>
      <c r="H6852" s="123"/>
      <c r="I6852" s="136"/>
      <c r="J6852" s="123"/>
      <c r="K6852" s="137"/>
      <c r="L6852" s="137"/>
      <c r="M6852" s="137"/>
      <c r="N6852" s="123">
        <v>3</v>
      </c>
      <c r="O6852" s="108" t="s">
        <v>9349</v>
      </c>
      <c r="P6852" s="138"/>
      <c r="Q6852" s="108" t="s">
        <v>9350</v>
      </c>
      <c r="R6852" s="108" t="s">
        <v>9353</v>
      </c>
      <c r="S6852" s="139" t="s">
        <v>9356</v>
      </c>
      <c r="T6852" s="123" t="s">
        <v>343</v>
      </c>
      <c r="U6852" s="123" t="s">
        <v>45</v>
      </c>
      <c r="V6852" s="123" t="s">
        <v>52</v>
      </c>
      <c r="W6852" s="137">
        <v>100.11</v>
      </c>
      <c r="X6852" s="136">
        <v>26.55</v>
      </c>
      <c r="Y6852" s="137">
        <v>5600</v>
      </c>
      <c r="Z6852" s="137">
        <f>W6852*Y6852</f>
        <v>560616</v>
      </c>
      <c r="AA6852" s="119">
        <v>6</v>
      </c>
      <c r="AB6852" s="119">
        <v>6</v>
      </c>
      <c r="AC6852" s="137">
        <f>(Z6852*(100-AB6852))/100</f>
        <v>526979.04</v>
      </c>
      <c r="AD6852" s="137">
        <f>IF(AND(AC6852="",M6850=""),0,IF((AC6852=""),M6850, IF( (M6850=""),AC6852,SUM(AC6850:AC6858)+M6850)))</f>
        <v>1404031.14</v>
      </c>
      <c r="AE6852" s="137">
        <f>IF( (X6852=""),AD6852*1,AD6852*(X6852/100) )</f>
        <v>372770.26766999997</v>
      </c>
      <c r="AF6852" s="137">
        <v>50000000</v>
      </c>
      <c r="AG6852" s="137">
        <f>IF((AF6852-AE6852) &gt; 1,0,IF((AF6852-AE6852)&lt;0,AE6852-AF6852,AF6852-AE6852))</f>
        <v>0</v>
      </c>
      <c r="AH6852" s="137">
        <v>0.02</v>
      </c>
    </row>
    <row r="6853" spans="1:34" s="173" customFormat="1" x14ac:dyDescent="0.55000000000000004">
      <c r="A6853" s="122"/>
      <c r="B6853" s="123"/>
      <c r="C6853" s="123"/>
      <c r="D6853" s="135"/>
      <c r="E6853" s="123"/>
      <c r="F6853" s="123"/>
      <c r="G6853" s="123"/>
      <c r="H6853" s="123"/>
      <c r="I6853" s="136"/>
      <c r="J6853" s="123"/>
      <c r="K6853" s="137"/>
      <c r="L6853" s="137"/>
      <c r="M6853" s="137"/>
      <c r="N6853" s="123">
        <v>4</v>
      </c>
      <c r="O6853" s="108" t="s">
        <v>9349</v>
      </c>
      <c r="P6853" s="138"/>
      <c r="Q6853" s="108" t="s">
        <v>9350</v>
      </c>
      <c r="R6853" s="108" t="s">
        <v>9353</v>
      </c>
      <c r="S6853" s="139" t="s">
        <v>9357</v>
      </c>
      <c r="T6853" s="123" t="s">
        <v>73</v>
      </c>
      <c r="U6853" s="123" t="s">
        <v>2349</v>
      </c>
      <c r="V6853" s="123" t="s">
        <v>52</v>
      </c>
      <c r="W6853" s="137">
        <v>53</v>
      </c>
      <c r="X6853" s="136">
        <v>14.05</v>
      </c>
      <c r="Y6853" s="137">
        <v>6600</v>
      </c>
      <c r="Z6853" s="137">
        <f>W6853*Y6853</f>
        <v>349800</v>
      </c>
      <c r="AA6853" s="119">
        <v>6</v>
      </c>
      <c r="AB6853" s="119">
        <v>20</v>
      </c>
      <c r="AC6853" s="137">
        <f>(Z6853*(100-AB6853))/100</f>
        <v>279840</v>
      </c>
      <c r="AD6853" s="137">
        <f>IF(AND(AC6853="",M6850=""),0,IF((AC6853=""),M6850, IF( (M6850=""),AC6853,SUM(AC6850:AC6858)+M6850)))</f>
        <v>1404031.14</v>
      </c>
      <c r="AE6853" s="137">
        <f>IF( (X6853=""),AD6853*1,AD6853*(X6853/100) )</f>
        <v>197266.37517000001</v>
      </c>
      <c r="AF6853" s="137">
        <v>50000000</v>
      </c>
      <c r="AG6853" s="137">
        <f>IF((AF6853-AE6853) &gt; 1,0,IF((AF6853-AE6853)&lt;0,AE6853-AF6853,AF6853-AE6853))</f>
        <v>0</v>
      </c>
      <c r="AH6853" s="137">
        <v>0.02</v>
      </c>
    </row>
    <row r="6854" spans="1:34" s="173" customFormat="1" x14ac:dyDescent="0.55000000000000004">
      <c r="A6854" s="122"/>
      <c r="B6854" s="123"/>
      <c r="C6854" s="123"/>
      <c r="D6854" s="135"/>
      <c r="E6854" s="123"/>
      <c r="F6854" s="123"/>
      <c r="G6854" s="123"/>
      <c r="H6854" s="123"/>
      <c r="I6854" s="136"/>
      <c r="J6854" s="123"/>
      <c r="K6854" s="137"/>
      <c r="L6854" s="137"/>
      <c r="M6854" s="137"/>
      <c r="N6854" s="123">
        <v>5</v>
      </c>
      <c r="O6854" s="108" t="s">
        <v>9349</v>
      </c>
      <c r="P6854" s="138"/>
      <c r="Q6854" s="108" t="s">
        <v>9350</v>
      </c>
      <c r="R6854" s="108" t="s">
        <v>9353</v>
      </c>
      <c r="S6854" s="139" t="s">
        <v>9358</v>
      </c>
      <c r="T6854" s="123" t="s">
        <v>73</v>
      </c>
      <c r="U6854" s="123" t="s">
        <v>2349</v>
      </c>
      <c r="V6854" s="123" t="s">
        <v>52</v>
      </c>
      <c r="W6854" s="137">
        <v>27.93</v>
      </c>
      <c r="X6854" s="136">
        <v>7.41</v>
      </c>
      <c r="Y6854" s="137">
        <v>6600</v>
      </c>
      <c r="Z6854" s="137">
        <f>W6854*Y6854</f>
        <v>184338</v>
      </c>
      <c r="AA6854" s="119">
        <v>6</v>
      </c>
      <c r="AB6854" s="119">
        <v>20</v>
      </c>
      <c r="AC6854" s="137">
        <f>(Z6854*(100-AB6854))/100</f>
        <v>147470.39999999999</v>
      </c>
      <c r="AD6854" s="137">
        <f>IF(AND(AC6854="",M6850=""),0,IF((AC6854=""),M6850, IF( (M6850=""),AC6854,SUM(AC6850:AC6858)+M6850)))</f>
        <v>1404031.14</v>
      </c>
      <c r="AE6854" s="137">
        <f>IF( (X6854=""),AD6854*1,AD6854*(X6854/100) )</f>
        <v>104038.707474</v>
      </c>
      <c r="AF6854" s="137">
        <v>50000000</v>
      </c>
      <c r="AG6854" s="137">
        <f>IF((AF6854-AE6854) &gt; 1,0,IF((AF6854-AE6854)&lt;0,AE6854-AF6854,AF6854-AE6854))</f>
        <v>0</v>
      </c>
      <c r="AH6854" s="137">
        <v>0.02</v>
      </c>
    </row>
    <row r="6855" spans="1:34" s="173" customFormat="1" x14ac:dyDescent="0.55000000000000004">
      <c r="A6855" s="122"/>
      <c r="B6855" s="123"/>
      <c r="C6855" s="123"/>
      <c r="D6855" s="135"/>
      <c r="E6855" s="123"/>
      <c r="F6855" s="123"/>
      <c r="G6855" s="123"/>
      <c r="H6855" s="123"/>
      <c r="I6855" s="136"/>
      <c r="J6855" s="123"/>
      <c r="K6855" s="137"/>
      <c r="L6855" s="137" t="s">
        <v>63</v>
      </c>
      <c r="M6855" s="137">
        <f>SUM(M6850:M6854)</f>
        <v>84375</v>
      </c>
      <c r="N6855" s="123"/>
      <c r="O6855" s="108"/>
      <c r="P6855" s="138"/>
      <c r="Q6855" s="108"/>
      <c r="R6855" s="108"/>
      <c r="S6855" s="139"/>
      <c r="T6855" s="123"/>
      <c r="U6855" s="123"/>
      <c r="V6855" s="123"/>
      <c r="W6855" s="137"/>
      <c r="X6855" s="136"/>
      <c r="Y6855" s="137"/>
      <c r="Z6855" s="137"/>
      <c r="AA6855" s="119"/>
      <c r="AB6855" s="119"/>
      <c r="AC6855" s="137"/>
      <c r="AD6855" s="137"/>
      <c r="AE6855" s="137">
        <f>SUM(AE6850:AE6854)</f>
        <v>1404031.14</v>
      </c>
      <c r="AF6855" s="137"/>
      <c r="AG6855" s="137">
        <f>SUM(AG6850:AG6854)</f>
        <v>0</v>
      </c>
      <c r="AH6855" s="137"/>
    </row>
    <row r="6856" spans="1:34" s="173" customFormat="1" x14ac:dyDescent="0.55000000000000004">
      <c r="A6856" s="122" t="s">
        <v>9342</v>
      </c>
      <c r="B6856" s="123">
        <v>2937</v>
      </c>
      <c r="C6856" s="123">
        <v>8242</v>
      </c>
      <c r="D6856" s="135" t="s">
        <v>9359</v>
      </c>
      <c r="E6856" s="123" t="s">
        <v>34</v>
      </c>
      <c r="F6856" s="123">
        <v>17394</v>
      </c>
      <c r="G6856" s="123">
        <v>8</v>
      </c>
      <c r="H6856" s="123">
        <v>2</v>
      </c>
      <c r="I6856" s="136">
        <v>75</v>
      </c>
      <c r="J6856" s="123" t="s">
        <v>38</v>
      </c>
      <c r="K6856" s="137">
        <f>((G6856*400)+(H6856*100))+I6856</f>
        <v>3475</v>
      </c>
      <c r="L6856" s="137">
        <v>275</v>
      </c>
      <c r="M6856" s="137">
        <f>K6856*L6856</f>
        <v>955625</v>
      </c>
      <c r="N6856" s="123"/>
      <c r="O6856" s="108"/>
      <c r="P6856" s="138"/>
      <c r="Q6856" s="108"/>
      <c r="R6856" s="108"/>
      <c r="S6856" s="139"/>
      <c r="T6856" s="123"/>
      <c r="U6856" s="123"/>
      <c r="V6856" s="123"/>
      <c r="W6856" s="137"/>
      <c r="X6856" s="136"/>
      <c r="Y6856" s="137"/>
      <c r="Z6856" s="137"/>
      <c r="AA6856" s="119"/>
      <c r="AB6856" s="119"/>
      <c r="AC6856" s="137"/>
      <c r="AD6856" s="137">
        <f>IF(AND(AC6856="",M6856=""),0,IF((AC6856=""),M6856,IF((M6856=""),AC6856,AC6856+M6856)))</f>
        <v>955625</v>
      </c>
      <c r="AE6856" s="137">
        <f>IF( (X6856=""),AD6856*1,AD6856*(X6856/100) )</f>
        <v>955625</v>
      </c>
      <c r="AF6856" s="137">
        <v>50000000</v>
      </c>
      <c r="AG6856" s="137">
        <f>IF((AF6856-AE6856) &gt; 1,0,IF((AF6856-AE6856)&lt;0,AE6856-AF6856,AF6856-AE6856))</f>
        <v>0</v>
      </c>
      <c r="AH6856" s="137">
        <v>0.01</v>
      </c>
    </row>
    <row r="6857" spans="1:34" s="173" customFormat="1" x14ac:dyDescent="0.55000000000000004">
      <c r="A6857" s="122"/>
      <c r="B6857" s="123">
        <v>2938</v>
      </c>
      <c r="C6857" s="123">
        <v>8241</v>
      </c>
      <c r="D6857" s="135" t="s">
        <v>9360</v>
      </c>
      <c r="E6857" s="123" t="s">
        <v>34</v>
      </c>
      <c r="F6857" s="123">
        <v>17400</v>
      </c>
      <c r="G6857" s="123">
        <v>1</v>
      </c>
      <c r="H6857" s="123">
        <v>3</v>
      </c>
      <c r="I6857" s="136">
        <v>63</v>
      </c>
      <c r="J6857" s="123" t="s">
        <v>38</v>
      </c>
      <c r="K6857" s="137">
        <f>((G6857*400)+(H6857*100))+I6857</f>
        <v>763</v>
      </c>
      <c r="L6857" s="137">
        <v>225</v>
      </c>
      <c r="M6857" s="137">
        <f>K6857*L6857</f>
        <v>171675</v>
      </c>
      <c r="N6857" s="123"/>
      <c r="O6857" s="108"/>
      <c r="P6857" s="138"/>
      <c r="Q6857" s="108"/>
      <c r="R6857" s="108"/>
      <c r="S6857" s="139"/>
      <c r="T6857" s="123"/>
      <c r="U6857" s="123"/>
      <c r="V6857" s="123"/>
      <c r="W6857" s="137"/>
      <c r="X6857" s="136"/>
      <c r="Y6857" s="137"/>
      <c r="Z6857" s="137"/>
      <c r="AA6857" s="119"/>
      <c r="AB6857" s="119"/>
      <c r="AC6857" s="137"/>
      <c r="AD6857" s="137">
        <f>IF(AND(AC6857="",M6857=""),0,IF((AC6857=""),M6857,IF((M6857=""),AC6857,AC6857+M6857)))</f>
        <v>171675</v>
      </c>
      <c r="AE6857" s="137">
        <f>IF( (X6857=""),AD6857*1,AD6857*(X6857/100) )</f>
        <v>171675</v>
      </c>
      <c r="AF6857" s="137">
        <v>50000000</v>
      </c>
      <c r="AG6857" s="137">
        <f>IF((AF6857-AE6857) &gt; 1,0,IF((AF6857-AE6857)&lt;0,AE6857-AF6857,AF6857-AE6857))</f>
        <v>0</v>
      </c>
      <c r="AH6857" s="137">
        <v>0.01</v>
      </c>
    </row>
    <row r="6858" spans="1:34" s="173" customFormat="1" x14ac:dyDescent="0.55000000000000004">
      <c r="A6858" s="122"/>
      <c r="B6858" s="123">
        <v>2939</v>
      </c>
      <c r="C6858" s="123">
        <v>10425</v>
      </c>
      <c r="D6858" s="135" t="s">
        <v>9361</v>
      </c>
      <c r="E6858" s="123" t="s">
        <v>34</v>
      </c>
      <c r="F6858" s="123">
        <v>17635</v>
      </c>
      <c r="G6858" s="123">
        <v>3</v>
      </c>
      <c r="H6858" s="123">
        <v>3</v>
      </c>
      <c r="I6858" s="136">
        <v>46</v>
      </c>
      <c r="J6858" s="123" t="s">
        <v>38</v>
      </c>
      <c r="K6858" s="137">
        <f>((G6858*400)+(H6858*100))+I6858</f>
        <v>1546</v>
      </c>
      <c r="L6858" s="137">
        <v>250</v>
      </c>
      <c r="M6858" s="137">
        <f>K6858*L6858</f>
        <v>386500</v>
      </c>
      <c r="N6858" s="123"/>
      <c r="O6858" s="108"/>
      <c r="P6858" s="138"/>
      <c r="Q6858" s="108"/>
      <c r="R6858" s="108"/>
      <c r="S6858" s="139"/>
      <c r="T6858" s="123"/>
      <c r="U6858" s="123"/>
      <c r="V6858" s="123"/>
      <c r="W6858" s="137"/>
      <c r="X6858" s="136"/>
      <c r="Y6858" s="137"/>
      <c r="Z6858" s="137"/>
      <c r="AA6858" s="119"/>
      <c r="AB6858" s="119"/>
      <c r="AC6858" s="137"/>
      <c r="AD6858" s="137">
        <f>IF(AND(AC6858="",M6858=""),0,IF((AC6858=""),M6858,IF((M6858=""),AC6858,AC6858+M6858)))</f>
        <v>386500</v>
      </c>
      <c r="AE6858" s="137">
        <f>IF( (X6858=""),AD6858*1,AD6858*(X6858/100) )</f>
        <v>386500</v>
      </c>
      <c r="AF6858" s="137">
        <v>50000000</v>
      </c>
      <c r="AG6858" s="137">
        <f>IF((AF6858-AE6858) &gt; 1,0,IF((AF6858-AE6858)&lt;0,AE6858-AF6858,AF6858-AE6858))</f>
        <v>0</v>
      </c>
      <c r="AH6858" s="137">
        <v>0.01</v>
      </c>
    </row>
    <row r="6859" spans="1:34" s="173" customFormat="1" x14ac:dyDescent="0.55000000000000004">
      <c r="A6859" s="122"/>
      <c r="B6859" s="123"/>
      <c r="C6859" s="123"/>
      <c r="D6859" s="135"/>
      <c r="E6859" s="123"/>
      <c r="F6859" s="123"/>
      <c r="G6859" s="123"/>
      <c r="H6859" s="123"/>
      <c r="I6859" s="136"/>
      <c r="J6859" s="123"/>
      <c r="K6859" s="137"/>
      <c r="L6859" s="137" t="s">
        <v>63</v>
      </c>
      <c r="M6859" s="137">
        <f>SUM(M6856:M6858)</f>
        <v>1513800</v>
      </c>
      <c r="N6859" s="123"/>
      <c r="O6859" s="108"/>
      <c r="P6859" s="138"/>
      <c r="Q6859" s="108"/>
      <c r="R6859" s="108"/>
      <c r="S6859" s="139"/>
      <c r="T6859" s="123"/>
      <c r="U6859" s="123"/>
      <c r="V6859" s="123"/>
      <c r="W6859" s="137"/>
      <c r="X6859" s="136"/>
      <c r="Y6859" s="137"/>
      <c r="Z6859" s="137"/>
      <c r="AA6859" s="119"/>
      <c r="AB6859" s="119"/>
      <c r="AC6859" s="137"/>
      <c r="AD6859" s="137"/>
      <c r="AE6859" s="137">
        <f>SUM(AE6856:AE6858)</f>
        <v>1513800</v>
      </c>
      <c r="AF6859" s="137"/>
      <c r="AG6859" s="137">
        <f>SUM(AG6856:AG6858)</f>
        <v>0</v>
      </c>
      <c r="AH6859" s="137"/>
    </row>
    <row r="6860" spans="1:34" s="173" customFormat="1" x14ac:dyDescent="0.55000000000000004">
      <c r="A6860" s="122" t="s">
        <v>6101</v>
      </c>
      <c r="B6860" s="123">
        <v>2940</v>
      </c>
      <c r="C6860" s="123">
        <v>8198</v>
      </c>
      <c r="D6860" s="135" t="s">
        <v>9362</v>
      </c>
      <c r="E6860" s="123" t="s">
        <v>34</v>
      </c>
      <c r="F6860" s="123">
        <v>20476</v>
      </c>
      <c r="G6860" s="123">
        <v>3</v>
      </c>
      <c r="H6860" s="123">
        <v>3</v>
      </c>
      <c r="I6860" s="136">
        <v>80</v>
      </c>
      <c r="J6860" s="123" t="s">
        <v>38</v>
      </c>
      <c r="K6860" s="137">
        <f>((G6860*400)+(H6860*100))+I6860</f>
        <v>1580</v>
      </c>
      <c r="L6860" s="137">
        <v>225</v>
      </c>
      <c r="M6860" s="137">
        <f>K6860*L6860</f>
        <v>355500</v>
      </c>
      <c r="N6860" s="123"/>
      <c r="O6860" s="108"/>
      <c r="P6860" s="138"/>
      <c r="Q6860" s="108"/>
      <c r="R6860" s="108"/>
      <c r="S6860" s="139"/>
      <c r="T6860" s="123"/>
      <c r="U6860" s="123"/>
      <c r="V6860" s="123"/>
      <c r="W6860" s="137"/>
      <c r="X6860" s="136"/>
      <c r="Y6860" s="137"/>
      <c r="Z6860" s="137"/>
      <c r="AA6860" s="119"/>
      <c r="AB6860" s="119"/>
      <c r="AC6860" s="137"/>
      <c r="AD6860" s="137">
        <f>IF(AND(AC6860="",M6860=""),0,IF((AC6860=""),M6860,IF((M6860=""),AC6860,AC6860+M6860)))</f>
        <v>355500</v>
      </c>
      <c r="AE6860" s="137">
        <f>IF( (X6860=""),AD6860*1,AD6860*(X6860/100) )</f>
        <v>355500</v>
      </c>
      <c r="AF6860" s="137">
        <v>50000000</v>
      </c>
      <c r="AG6860" s="137">
        <f>IF((AF6860-AE6860) &gt; 1,0,IF((AF6860-AE6860)&lt;0,AE6860-AF6860,AF6860-AE6860))</f>
        <v>0</v>
      </c>
      <c r="AH6860" s="137">
        <v>0.01</v>
      </c>
    </row>
    <row r="6861" spans="1:34" s="173" customFormat="1" x14ac:dyDescent="0.55000000000000004">
      <c r="A6861" s="122"/>
      <c r="B6861" s="123"/>
      <c r="C6861" s="123"/>
      <c r="D6861" s="135"/>
      <c r="E6861" s="123"/>
      <c r="F6861" s="123"/>
      <c r="G6861" s="123"/>
      <c r="H6861" s="123"/>
      <c r="I6861" s="136"/>
      <c r="J6861" s="123"/>
      <c r="K6861" s="137"/>
      <c r="L6861" s="137" t="s">
        <v>63</v>
      </c>
      <c r="M6861" s="137">
        <f>SUM(M6860:M6860)</f>
        <v>355500</v>
      </c>
      <c r="N6861" s="123"/>
      <c r="O6861" s="108"/>
      <c r="P6861" s="138"/>
      <c r="Q6861" s="108"/>
      <c r="R6861" s="108"/>
      <c r="S6861" s="139"/>
      <c r="T6861" s="123"/>
      <c r="U6861" s="123"/>
      <c r="V6861" s="123"/>
      <c r="W6861" s="137"/>
      <c r="X6861" s="136"/>
      <c r="Y6861" s="137"/>
      <c r="Z6861" s="137"/>
      <c r="AA6861" s="119"/>
      <c r="AB6861" s="119"/>
      <c r="AC6861" s="137"/>
      <c r="AD6861" s="137"/>
      <c r="AE6861" s="137">
        <f>SUM(AE6860:AE6860)</f>
        <v>355500</v>
      </c>
      <c r="AF6861" s="137"/>
      <c r="AG6861" s="137">
        <f>SUM(AG6860:AG6860)</f>
        <v>0</v>
      </c>
      <c r="AH6861" s="137"/>
    </row>
    <row r="6862" spans="1:34" s="173" customFormat="1" x14ac:dyDescent="0.55000000000000004">
      <c r="A6862" s="122" t="s">
        <v>5652</v>
      </c>
      <c r="B6862" s="123">
        <v>2941</v>
      </c>
      <c r="C6862" s="123">
        <v>6975</v>
      </c>
      <c r="D6862" s="135" t="s">
        <v>9365</v>
      </c>
      <c r="E6862" s="123" t="s">
        <v>34</v>
      </c>
      <c r="F6862" s="123">
        <v>23670</v>
      </c>
      <c r="G6862" s="123">
        <v>0</v>
      </c>
      <c r="H6862" s="123">
        <v>0</v>
      </c>
      <c r="I6862" s="136">
        <v>25</v>
      </c>
      <c r="J6862" s="123" t="s">
        <v>35</v>
      </c>
      <c r="K6862" s="137">
        <f>((G6862*400)+(H6862*100))+I6862</f>
        <v>25</v>
      </c>
      <c r="L6862" s="137">
        <v>850</v>
      </c>
      <c r="M6862" s="137">
        <f>K6862*L6862</f>
        <v>21250</v>
      </c>
      <c r="N6862" s="123">
        <v>1</v>
      </c>
      <c r="O6862" s="108" t="s">
        <v>9363</v>
      </c>
      <c r="P6862" s="138"/>
      <c r="Q6862" s="108" t="s">
        <v>9364</v>
      </c>
      <c r="R6862" s="108" t="s">
        <v>5654</v>
      </c>
      <c r="S6862" s="139" t="s">
        <v>9366</v>
      </c>
      <c r="T6862" s="123" t="s">
        <v>51</v>
      </c>
      <c r="U6862" s="123" t="s">
        <v>45</v>
      </c>
      <c r="V6862" s="123" t="s">
        <v>52</v>
      </c>
      <c r="W6862" s="137">
        <v>224.22</v>
      </c>
      <c r="X6862" s="136">
        <v>100</v>
      </c>
      <c r="Y6862" s="137">
        <v>6750</v>
      </c>
      <c r="Z6862" s="137">
        <f>W6862*Y6862</f>
        <v>1513485</v>
      </c>
      <c r="AA6862" s="119">
        <v>21</v>
      </c>
      <c r="AB6862" s="119">
        <v>32</v>
      </c>
      <c r="AC6862" s="137">
        <f>(Z6862*(100-AB6862))/100</f>
        <v>1029169.8</v>
      </c>
      <c r="AD6862" s="137">
        <f>IF(AND(AC6862="",M6862=""),0,IF((AC6862=""),M6862, IF( (M6862=""),AC6862,SUM(AC6862:AC6863)+M6862)))</f>
        <v>1050419.8</v>
      </c>
      <c r="AE6862" s="137">
        <f>IF( (X6862=""),AD6862*1,AD6862*(X6862/100) )</f>
        <v>1050419.8</v>
      </c>
      <c r="AF6862" s="137">
        <v>50000000</v>
      </c>
      <c r="AG6862" s="137">
        <f>IF((AF6862-AE6862) &gt; 1,0,IF((AF6862-AE6862)&lt;0,AE6862-AF6862,AF6862-AE6862))</f>
        <v>0</v>
      </c>
      <c r="AH6862" s="137">
        <v>0.02</v>
      </c>
    </row>
    <row r="6863" spans="1:34" s="173" customFormat="1" x14ac:dyDescent="0.55000000000000004">
      <c r="A6863" s="122"/>
      <c r="B6863" s="123"/>
      <c r="C6863" s="123"/>
      <c r="D6863" s="135"/>
      <c r="E6863" s="123"/>
      <c r="F6863" s="123"/>
      <c r="G6863" s="123"/>
      <c r="H6863" s="123"/>
      <c r="I6863" s="136"/>
      <c r="J6863" s="123"/>
      <c r="K6863" s="137"/>
      <c r="L6863" s="137" t="s">
        <v>63</v>
      </c>
      <c r="M6863" s="137">
        <f>SUM(M6862:M6862)</f>
        <v>21250</v>
      </c>
      <c r="N6863" s="123"/>
      <c r="O6863" s="108"/>
      <c r="P6863" s="138"/>
      <c r="Q6863" s="108"/>
      <c r="R6863" s="108"/>
      <c r="S6863" s="139"/>
      <c r="T6863" s="123"/>
      <c r="U6863" s="123"/>
      <c r="V6863" s="123"/>
      <c r="W6863" s="137"/>
      <c r="X6863" s="136"/>
      <c r="Y6863" s="137"/>
      <c r="Z6863" s="137"/>
      <c r="AA6863" s="119"/>
      <c r="AB6863" s="119"/>
      <c r="AC6863" s="137"/>
      <c r="AD6863" s="137"/>
      <c r="AE6863" s="137">
        <f>SUM(AE6862:AE6862)</f>
        <v>1050419.8</v>
      </c>
      <c r="AF6863" s="137"/>
      <c r="AG6863" s="137">
        <f>SUM(AG6862:AG6862)</f>
        <v>0</v>
      </c>
      <c r="AH6863" s="137"/>
    </row>
    <row r="6864" spans="1:34" s="173" customFormat="1" x14ac:dyDescent="0.55000000000000004">
      <c r="A6864" s="122" t="s">
        <v>9369</v>
      </c>
      <c r="B6864" s="123">
        <v>2942</v>
      </c>
      <c r="C6864" s="123">
        <v>8396</v>
      </c>
      <c r="D6864" s="135" t="s">
        <v>9370</v>
      </c>
      <c r="E6864" s="123" t="s">
        <v>34</v>
      </c>
      <c r="F6864" s="123">
        <v>22441</v>
      </c>
      <c r="G6864" s="123">
        <v>0</v>
      </c>
      <c r="H6864" s="123">
        <v>2</v>
      </c>
      <c r="I6864" s="136">
        <v>86</v>
      </c>
      <c r="J6864" s="123" t="s">
        <v>35</v>
      </c>
      <c r="K6864" s="137">
        <f>((G6864*400)+(H6864*100))+I6864</f>
        <v>286</v>
      </c>
      <c r="L6864" s="137">
        <v>500</v>
      </c>
      <c r="M6864" s="137">
        <f>K6864*L6864</f>
        <v>143000</v>
      </c>
      <c r="N6864" s="123">
        <v>1</v>
      </c>
      <c r="O6864" s="108" t="s">
        <v>9367</v>
      </c>
      <c r="P6864" s="138">
        <v>3570800333161</v>
      </c>
      <c r="Q6864" s="108" t="s">
        <v>9368</v>
      </c>
      <c r="R6864" s="108" t="s">
        <v>9371</v>
      </c>
      <c r="S6864" s="139" t="s">
        <v>9372</v>
      </c>
      <c r="T6864" s="123" t="s">
        <v>51</v>
      </c>
      <c r="U6864" s="123" t="s">
        <v>45</v>
      </c>
      <c r="V6864" s="123" t="s">
        <v>52</v>
      </c>
      <c r="W6864" s="137">
        <v>138.55000000000001</v>
      </c>
      <c r="X6864" s="136">
        <v>100</v>
      </c>
      <c r="Y6864" s="137">
        <v>6750</v>
      </c>
      <c r="Z6864" s="137">
        <f>W6864*Y6864</f>
        <v>935212.50000000012</v>
      </c>
      <c r="AA6864" s="119">
        <v>6</v>
      </c>
      <c r="AB6864" s="119">
        <v>6</v>
      </c>
      <c r="AC6864" s="137">
        <f>(Z6864*(100-AB6864))/100</f>
        <v>879099.75000000012</v>
      </c>
      <c r="AD6864" s="137">
        <f>IF(AND(AC6864="",M6864=""),0,IF((AC6864=""),M6864, IF( (M6864=""),AC6864,SUM(AC6864:AC6865)+M6864)))</f>
        <v>1022099.7500000001</v>
      </c>
      <c r="AE6864" s="137">
        <f>IF( (X6864=""),AD6864*1,AD6864*(X6864/100) )</f>
        <v>1022099.7500000001</v>
      </c>
      <c r="AF6864" s="137">
        <v>50000000</v>
      </c>
      <c r="AG6864" s="137">
        <f>IF((AF6864-AE6864) &gt; 1,0,IF((AF6864-AE6864)&lt;0,AE6864-AF6864,AF6864-AE6864))</f>
        <v>0</v>
      </c>
      <c r="AH6864" s="137">
        <v>0.02</v>
      </c>
    </row>
    <row r="6865" spans="1:34" s="173" customFormat="1" x14ac:dyDescent="0.55000000000000004">
      <c r="A6865" s="122"/>
      <c r="B6865" s="123">
        <v>2943</v>
      </c>
      <c r="C6865" s="123">
        <v>8334</v>
      </c>
      <c r="D6865" s="135" t="s">
        <v>9373</v>
      </c>
      <c r="E6865" s="123" t="s">
        <v>34</v>
      </c>
      <c r="F6865" s="123">
        <v>22444</v>
      </c>
      <c r="G6865" s="123">
        <v>0</v>
      </c>
      <c r="H6865" s="123">
        <v>2</v>
      </c>
      <c r="I6865" s="136">
        <v>97</v>
      </c>
      <c r="J6865" s="123" t="s">
        <v>38</v>
      </c>
      <c r="K6865" s="137">
        <f>((G6865*400)+(H6865*100))+I6865</f>
        <v>297</v>
      </c>
      <c r="L6865" s="137">
        <v>250</v>
      </c>
      <c r="M6865" s="137">
        <f>K6865*L6865</f>
        <v>74250</v>
      </c>
      <c r="N6865" s="123"/>
      <c r="O6865" s="108"/>
      <c r="P6865" s="138"/>
      <c r="Q6865" s="108"/>
      <c r="R6865" s="108"/>
      <c r="S6865" s="139"/>
      <c r="T6865" s="123"/>
      <c r="U6865" s="123"/>
      <c r="V6865" s="123"/>
      <c r="W6865" s="137"/>
      <c r="X6865" s="136"/>
      <c r="Y6865" s="137"/>
      <c r="Z6865" s="137"/>
      <c r="AA6865" s="119"/>
      <c r="AB6865" s="119"/>
      <c r="AC6865" s="137"/>
      <c r="AD6865" s="137">
        <f>IF(AND(AC6865="",M6865=""),0,IF((AC6865=""),M6865,IF((M6865=""),AC6865,AC6865+M6865)))</f>
        <v>74250</v>
      </c>
      <c r="AE6865" s="137">
        <f>IF( (X6865=""),AD6865*1,AD6865*(X6865/100) )</f>
        <v>74250</v>
      </c>
      <c r="AF6865" s="137">
        <v>50000000</v>
      </c>
      <c r="AG6865" s="137">
        <f>IF((AF6865-AE6865) &gt; 1,0,IF((AF6865-AE6865)&lt;0,AE6865-AF6865,AF6865-AE6865))</f>
        <v>0</v>
      </c>
      <c r="AH6865" s="137">
        <v>0.01</v>
      </c>
    </row>
    <row r="6866" spans="1:34" s="173" customFormat="1" x14ac:dyDescent="0.55000000000000004">
      <c r="A6866" s="122"/>
      <c r="B6866" s="123"/>
      <c r="C6866" s="123"/>
      <c r="D6866" s="135"/>
      <c r="E6866" s="123"/>
      <c r="F6866" s="123"/>
      <c r="G6866" s="123"/>
      <c r="H6866" s="123"/>
      <c r="I6866" s="136"/>
      <c r="J6866" s="123"/>
      <c r="K6866" s="137"/>
      <c r="L6866" s="137" t="s">
        <v>63</v>
      </c>
      <c r="M6866" s="137">
        <f>SUM(M6864:M6865)</f>
        <v>217250</v>
      </c>
      <c r="N6866" s="123"/>
      <c r="O6866" s="108"/>
      <c r="P6866" s="138"/>
      <c r="Q6866" s="108"/>
      <c r="R6866" s="108"/>
      <c r="S6866" s="139"/>
      <c r="T6866" s="123"/>
      <c r="U6866" s="123"/>
      <c r="V6866" s="123"/>
      <c r="W6866" s="137"/>
      <c r="X6866" s="136"/>
      <c r="Y6866" s="137"/>
      <c r="Z6866" s="137"/>
      <c r="AA6866" s="119"/>
      <c r="AB6866" s="119"/>
      <c r="AC6866" s="137"/>
      <c r="AD6866" s="137"/>
      <c r="AE6866" s="137">
        <f>SUM(AE6864:AE6865)</f>
        <v>1096349.75</v>
      </c>
      <c r="AF6866" s="137"/>
      <c r="AG6866" s="137">
        <f>SUM(AG6864:AG6865)</f>
        <v>0</v>
      </c>
      <c r="AH6866" s="137"/>
    </row>
    <row r="6867" spans="1:34" s="173" customFormat="1" x14ac:dyDescent="0.55000000000000004">
      <c r="A6867" s="122" t="s">
        <v>9374</v>
      </c>
      <c r="B6867" s="123">
        <v>2944</v>
      </c>
      <c r="C6867" s="123">
        <v>8132</v>
      </c>
      <c r="D6867" s="135" t="s">
        <v>9375</v>
      </c>
      <c r="E6867" s="123" t="s">
        <v>34</v>
      </c>
      <c r="F6867" s="123">
        <v>15678</v>
      </c>
      <c r="G6867" s="123">
        <v>3</v>
      </c>
      <c r="H6867" s="123">
        <v>1</v>
      </c>
      <c r="I6867" s="136">
        <v>82</v>
      </c>
      <c r="J6867" s="123" t="s">
        <v>38</v>
      </c>
      <c r="K6867" s="137">
        <f>((G6867*400)+(H6867*100))+I6867</f>
        <v>1382</v>
      </c>
      <c r="L6867" s="137">
        <v>400</v>
      </c>
      <c r="M6867" s="137">
        <f>K6867*L6867</f>
        <v>552800</v>
      </c>
      <c r="N6867" s="123"/>
      <c r="O6867" s="108"/>
      <c r="P6867" s="138"/>
      <c r="Q6867" s="108"/>
      <c r="R6867" s="108"/>
      <c r="S6867" s="139"/>
      <c r="T6867" s="123"/>
      <c r="U6867" s="123"/>
      <c r="V6867" s="123"/>
      <c r="W6867" s="137"/>
      <c r="X6867" s="136"/>
      <c r="Y6867" s="137"/>
      <c r="Z6867" s="137"/>
      <c r="AA6867" s="119"/>
      <c r="AB6867" s="119"/>
      <c r="AC6867" s="137"/>
      <c r="AD6867" s="137">
        <f>IF(AND(AC6867="",M6867=""),0,IF((AC6867=""),M6867,IF((M6867=""),AC6867,AC6867+M6867)))</f>
        <v>552800</v>
      </c>
      <c r="AE6867" s="137">
        <f>IF( (X6867=""),AD6867*1,AD6867*(X6867/100) )</f>
        <v>552800</v>
      </c>
      <c r="AF6867" s="137">
        <v>50000000</v>
      </c>
      <c r="AG6867" s="137">
        <f>IF((AF6867-AE6867) &gt; 1,0,IF((AF6867-AE6867)&lt;0,AE6867-AF6867,AF6867-AE6867))</f>
        <v>0</v>
      </c>
      <c r="AH6867" s="137">
        <v>0.01</v>
      </c>
    </row>
    <row r="6868" spans="1:34" s="173" customFormat="1" x14ac:dyDescent="0.55000000000000004">
      <c r="A6868" s="122"/>
      <c r="B6868" s="123"/>
      <c r="C6868" s="123"/>
      <c r="D6868" s="135"/>
      <c r="E6868" s="123"/>
      <c r="F6868" s="123"/>
      <c r="G6868" s="123"/>
      <c r="H6868" s="123"/>
      <c r="I6868" s="136"/>
      <c r="J6868" s="123"/>
      <c r="K6868" s="137"/>
      <c r="L6868" s="137" t="s">
        <v>63</v>
      </c>
      <c r="M6868" s="137">
        <f>SUM(M6867:M6867)</f>
        <v>552800</v>
      </c>
      <c r="N6868" s="123"/>
      <c r="O6868" s="108"/>
      <c r="P6868" s="138"/>
      <c r="Q6868" s="108"/>
      <c r="R6868" s="108"/>
      <c r="S6868" s="139"/>
      <c r="T6868" s="123"/>
      <c r="U6868" s="123"/>
      <c r="V6868" s="123"/>
      <c r="W6868" s="137"/>
      <c r="X6868" s="136"/>
      <c r="Y6868" s="137"/>
      <c r="Z6868" s="137"/>
      <c r="AA6868" s="119"/>
      <c r="AB6868" s="119"/>
      <c r="AC6868" s="137"/>
      <c r="AD6868" s="137"/>
      <c r="AE6868" s="137">
        <f>SUM(AE6867:AE6867)</f>
        <v>552800</v>
      </c>
      <c r="AF6868" s="137"/>
      <c r="AG6868" s="137">
        <f>SUM(AG6867:AG6867)</f>
        <v>0</v>
      </c>
      <c r="AH6868" s="137"/>
    </row>
    <row r="6869" spans="1:34" s="173" customFormat="1" x14ac:dyDescent="0.55000000000000004">
      <c r="A6869" s="122" t="s">
        <v>7213</v>
      </c>
      <c r="B6869" s="123">
        <v>2945</v>
      </c>
      <c r="C6869" s="123">
        <v>8591</v>
      </c>
      <c r="D6869" s="135" t="s">
        <v>9376</v>
      </c>
      <c r="E6869" s="123" t="s">
        <v>34</v>
      </c>
      <c r="F6869" s="123">
        <v>22226</v>
      </c>
      <c r="G6869" s="123">
        <v>4</v>
      </c>
      <c r="H6869" s="123">
        <v>0</v>
      </c>
      <c r="I6869" s="136">
        <v>75</v>
      </c>
      <c r="J6869" s="123" t="s">
        <v>38</v>
      </c>
      <c r="K6869" s="137">
        <f>((G6869*400)+(H6869*100))+I6869</f>
        <v>1675</v>
      </c>
      <c r="L6869" s="137">
        <v>250</v>
      </c>
      <c r="M6869" s="137">
        <f>K6869*L6869</f>
        <v>418750</v>
      </c>
      <c r="N6869" s="123"/>
      <c r="O6869" s="108"/>
      <c r="P6869" s="138"/>
      <c r="Q6869" s="108"/>
      <c r="R6869" s="108"/>
      <c r="S6869" s="139"/>
      <c r="T6869" s="123"/>
      <c r="U6869" s="123"/>
      <c r="V6869" s="123"/>
      <c r="W6869" s="137"/>
      <c r="X6869" s="136"/>
      <c r="Y6869" s="137"/>
      <c r="Z6869" s="137"/>
      <c r="AA6869" s="119"/>
      <c r="AB6869" s="119"/>
      <c r="AC6869" s="137"/>
      <c r="AD6869" s="137">
        <f>IF(AND(AC6869="",M6869=""),0,IF((AC6869=""),M6869,IF((M6869=""),AC6869,AC6869+M6869)))</f>
        <v>418750</v>
      </c>
      <c r="AE6869" s="137">
        <f>IF( (X6869=""),AD6869*1,AD6869*(X6869/100) )</f>
        <v>418750</v>
      </c>
      <c r="AF6869" s="137">
        <v>50000000</v>
      </c>
      <c r="AG6869" s="137">
        <f>IF((AF6869-AE6869) &gt; 1,0,IF((AF6869-AE6869)&lt;0,AE6869-AF6869,AF6869-AE6869))</f>
        <v>0</v>
      </c>
      <c r="AH6869" s="137">
        <v>0.01</v>
      </c>
    </row>
    <row r="6870" spans="1:34" s="173" customFormat="1" x14ac:dyDescent="0.55000000000000004">
      <c r="A6870" s="122"/>
      <c r="B6870" s="123"/>
      <c r="C6870" s="123"/>
      <c r="D6870" s="135"/>
      <c r="E6870" s="123"/>
      <c r="F6870" s="123"/>
      <c r="G6870" s="123"/>
      <c r="H6870" s="123"/>
      <c r="I6870" s="136"/>
      <c r="J6870" s="123"/>
      <c r="K6870" s="137"/>
      <c r="L6870" s="137" t="s">
        <v>63</v>
      </c>
      <c r="M6870" s="137">
        <f>SUM(M6869:M6869)</f>
        <v>418750</v>
      </c>
      <c r="N6870" s="123"/>
      <c r="O6870" s="108"/>
      <c r="P6870" s="138"/>
      <c r="Q6870" s="108"/>
      <c r="R6870" s="108"/>
      <c r="S6870" s="139"/>
      <c r="T6870" s="123"/>
      <c r="U6870" s="123"/>
      <c r="V6870" s="123"/>
      <c r="W6870" s="137"/>
      <c r="X6870" s="136"/>
      <c r="Y6870" s="137"/>
      <c r="Z6870" s="137"/>
      <c r="AA6870" s="119"/>
      <c r="AB6870" s="119"/>
      <c r="AC6870" s="137"/>
      <c r="AD6870" s="137"/>
      <c r="AE6870" s="137">
        <f>SUM(AE6869:AE6869)</f>
        <v>418750</v>
      </c>
      <c r="AF6870" s="137"/>
      <c r="AG6870" s="137">
        <f>SUM(AG6869:AG6869)</f>
        <v>0</v>
      </c>
      <c r="AH6870" s="137"/>
    </row>
    <row r="6871" spans="1:34" s="173" customFormat="1" x14ac:dyDescent="0.55000000000000004">
      <c r="A6871" s="122" t="s">
        <v>9377</v>
      </c>
      <c r="B6871" s="123">
        <v>2946</v>
      </c>
      <c r="C6871" s="123">
        <v>8695</v>
      </c>
      <c r="D6871" s="135" t="s">
        <v>9378</v>
      </c>
      <c r="E6871" s="123" t="s">
        <v>34</v>
      </c>
      <c r="F6871" s="123">
        <v>17517</v>
      </c>
      <c r="G6871" s="123">
        <v>0</v>
      </c>
      <c r="H6871" s="123">
        <v>1</v>
      </c>
      <c r="I6871" s="136">
        <v>40</v>
      </c>
      <c r="J6871" s="123" t="s">
        <v>35</v>
      </c>
      <c r="K6871" s="137">
        <f>((G6871*400)+(H6871*100))+I6871</f>
        <v>140</v>
      </c>
      <c r="L6871" s="137">
        <v>800</v>
      </c>
      <c r="M6871" s="137">
        <f>K6871*L6871</f>
        <v>112000</v>
      </c>
      <c r="N6871" s="123">
        <v>1</v>
      </c>
      <c r="O6871" s="108" t="s">
        <v>4230</v>
      </c>
      <c r="P6871" s="138">
        <v>3570800352556</v>
      </c>
      <c r="Q6871" s="108" t="s">
        <v>4231</v>
      </c>
      <c r="R6871" s="108" t="s">
        <v>4232</v>
      </c>
      <c r="S6871" s="139"/>
      <c r="T6871" s="123" t="s">
        <v>51</v>
      </c>
      <c r="U6871" s="123" t="s">
        <v>45</v>
      </c>
      <c r="V6871" s="123" t="s">
        <v>52</v>
      </c>
      <c r="W6871" s="137">
        <v>12</v>
      </c>
      <c r="X6871" s="136">
        <v>2.44</v>
      </c>
      <c r="Y6871" s="137">
        <v>6750</v>
      </c>
      <c r="Z6871" s="137">
        <f>W6871*Y6871</f>
        <v>81000</v>
      </c>
      <c r="AA6871" s="119">
        <v>1</v>
      </c>
      <c r="AB6871" s="119">
        <v>1</v>
      </c>
      <c r="AC6871" s="137">
        <f>(Z6871*(100-AB6871))/100</f>
        <v>80190</v>
      </c>
      <c r="AD6871" s="137">
        <f>IF(AND(AC6871="",M6871=""),0,IF((AC6871=""),M6871, IF( (M6871=""),AC6871,SUM(AC6871:AC6876)+M6871)))</f>
        <v>917107.6</v>
      </c>
      <c r="AE6871" s="137">
        <f>IF( (X6871=""),AD6871*1,AD6871*(X6871/100) )</f>
        <v>22377.425439999999</v>
      </c>
      <c r="AF6871" s="137">
        <v>50000000</v>
      </c>
      <c r="AG6871" s="137">
        <f>IF((AF6871-AE6871) &gt; 1,0,IF((AF6871-AE6871)&lt;0,AE6871-AF6871,AF6871-AE6871))</f>
        <v>0</v>
      </c>
      <c r="AH6871" s="137">
        <v>0.02</v>
      </c>
    </row>
    <row r="6872" spans="1:34" s="173" customFormat="1" x14ac:dyDescent="0.55000000000000004">
      <c r="A6872" s="122"/>
      <c r="B6872" s="123"/>
      <c r="C6872" s="123"/>
      <c r="D6872" s="135"/>
      <c r="E6872" s="123"/>
      <c r="F6872" s="123"/>
      <c r="G6872" s="123"/>
      <c r="H6872" s="123"/>
      <c r="I6872" s="136"/>
      <c r="J6872" s="123"/>
      <c r="K6872" s="137"/>
      <c r="L6872" s="137"/>
      <c r="M6872" s="137"/>
      <c r="N6872" s="123">
        <v>2</v>
      </c>
      <c r="O6872" s="108" t="s">
        <v>4230</v>
      </c>
      <c r="P6872" s="138">
        <v>3570800352556</v>
      </c>
      <c r="Q6872" s="108" t="s">
        <v>4231</v>
      </c>
      <c r="R6872" s="108" t="s">
        <v>4232</v>
      </c>
      <c r="S6872" s="139" t="s">
        <v>9379</v>
      </c>
      <c r="T6872" s="123" t="s">
        <v>51</v>
      </c>
      <c r="U6872" s="123" t="s">
        <v>227</v>
      </c>
      <c r="V6872" s="123" t="s">
        <v>52</v>
      </c>
      <c r="W6872" s="137">
        <v>237.6</v>
      </c>
      <c r="X6872" s="136">
        <v>48.38</v>
      </c>
      <c r="Y6872" s="137">
        <v>6750</v>
      </c>
      <c r="Z6872" s="137">
        <f>W6872*Y6872</f>
        <v>1603800</v>
      </c>
      <c r="AA6872" s="119">
        <v>21</v>
      </c>
      <c r="AB6872" s="119">
        <v>80</v>
      </c>
      <c r="AC6872" s="137">
        <f>(Z6872*(100-AB6872))/100</f>
        <v>320760</v>
      </c>
      <c r="AD6872" s="137">
        <f>IF(AND(AC6872="",M6871=""),0,IF((AC6872=""),M6871, IF( (M6871=""),AC6872,SUM(AC6871:AC6876)+M6871)))</f>
        <v>917107.6</v>
      </c>
      <c r="AE6872" s="137">
        <f>IF( (X6872=""),AD6872*1,AD6872*(X6872/100) )</f>
        <v>443696.65688000002</v>
      </c>
      <c r="AF6872" s="137">
        <v>50000000</v>
      </c>
      <c r="AG6872" s="137">
        <f>IF((AF6872-AE6872) &gt; 1,0,IF((AF6872-AE6872)&lt;0,AE6872-AF6872,AF6872-AE6872))</f>
        <v>0</v>
      </c>
      <c r="AH6872" s="137">
        <v>0.02</v>
      </c>
    </row>
    <row r="6873" spans="1:34" s="173" customFormat="1" x14ac:dyDescent="0.55000000000000004">
      <c r="A6873" s="122"/>
      <c r="B6873" s="123"/>
      <c r="C6873" s="123"/>
      <c r="D6873" s="135"/>
      <c r="E6873" s="123"/>
      <c r="F6873" s="123"/>
      <c r="G6873" s="123"/>
      <c r="H6873" s="123"/>
      <c r="I6873" s="136"/>
      <c r="J6873" s="123"/>
      <c r="K6873" s="137"/>
      <c r="L6873" s="137"/>
      <c r="M6873" s="137"/>
      <c r="N6873" s="123">
        <v>3</v>
      </c>
      <c r="O6873" s="108" t="s">
        <v>4230</v>
      </c>
      <c r="P6873" s="138">
        <v>3570800352556</v>
      </c>
      <c r="Q6873" s="108" t="s">
        <v>4231</v>
      </c>
      <c r="R6873" s="108" t="s">
        <v>4232</v>
      </c>
      <c r="S6873" s="139" t="s">
        <v>9380</v>
      </c>
      <c r="T6873" s="123" t="s">
        <v>51</v>
      </c>
      <c r="U6873" s="123" t="s">
        <v>227</v>
      </c>
      <c r="V6873" s="123" t="s">
        <v>52</v>
      </c>
      <c r="W6873" s="137">
        <v>90.72</v>
      </c>
      <c r="X6873" s="136">
        <v>18.47</v>
      </c>
      <c r="Y6873" s="137">
        <v>6750</v>
      </c>
      <c r="Z6873" s="137">
        <f>W6873*Y6873</f>
        <v>612360</v>
      </c>
      <c r="AA6873" s="119">
        <v>11</v>
      </c>
      <c r="AB6873" s="119">
        <v>34</v>
      </c>
      <c r="AC6873" s="137">
        <f>(Z6873*(100-AB6873))/100</f>
        <v>404157.6</v>
      </c>
      <c r="AD6873" s="137">
        <f>IF(AND(AC6873="",M6871=""),0,IF((AC6873=""),M6871, IF( (M6871=""),AC6873,SUM(AC6871:AC6876)+M6871)))</f>
        <v>917107.6</v>
      </c>
      <c r="AE6873" s="137">
        <f>IF( (X6873=""),AD6873*1,AD6873*(X6873/100) )</f>
        <v>169389.77371999997</v>
      </c>
      <c r="AF6873" s="137">
        <v>50000000</v>
      </c>
      <c r="AG6873" s="137">
        <f>IF((AF6873-AE6873) &gt; 1,0,IF((AF6873-AE6873)&lt;0,AE6873-AF6873,AF6873-AE6873))</f>
        <v>0</v>
      </c>
      <c r="AH6873" s="137">
        <v>0.02</v>
      </c>
    </row>
    <row r="6874" spans="1:34" s="173" customFormat="1" x14ac:dyDescent="0.55000000000000004">
      <c r="A6874" s="122"/>
      <c r="B6874" s="123"/>
      <c r="C6874" s="123"/>
      <c r="D6874" s="135"/>
      <c r="E6874" s="123"/>
      <c r="F6874" s="123"/>
      <c r="G6874" s="123"/>
      <c r="H6874" s="123"/>
      <c r="I6874" s="136"/>
      <c r="J6874" s="123"/>
      <c r="K6874" s="137"/>
      <c r="L6874" s="137"/>
      <c r="M6874" s="137"/>
      <c r="N6874" s="123">
        <v>4</v>
      </c>
      <c r="O6874" s="108" t="s">
        <v>4230</v>
      </c>
      <c r="P6874" s="138">
        <v>3570800352556</v>
      </c>
      <c r="Q6874" s="108" t="s">
        <v>4231</v>
      </c>
      <c r="R6874" s="108" t="s">
        <v>4232</v>
      </c>
      <c r="S6874" s="139" t="s">
        <v>9381</v>
      </c>
      <c r="T6874" s="123" t="s">
        <v>55</v>
      </c>
      <c r="U6874" s="123" t="s">
        <v>45</v>
      </c>
      <c r="V6874" s="123" t="s">
        <v>52</v>
      </c>
      <c r="W6874" s="137">
        <v>150.80000000000001</v>
      </c>
      <c r="X6874" s="136">
        <v>30.71</v>
      </c>
      <c r="Y6874" s="137">
        <v>0</v>
      </c>
      <c r="Z6874" s="137">
        <f>W6874*Y6874</f>
        <v>0</v>
      </c>
      <c r="AA6874" s="119">
        <v>6</v>
      </c>
      <c r="AB6874" s="119">
        <v>6</v>
      </c>
      <c r="AC6874" s="137">
        <f>(Z6874*(100-AB6874))/100</f>
        <v>0</v>
      </c>
      <c r="AD6874" s="137">
        <f>IF(AND(AC6874="",M6871=""),0,IF((AC6874=""),M6871, IF( (M6871=""),AC6874,SUM(AC6871:AC6876)+M6871)))</f>
        <v>917107.6</v>
      </c>
      <c r="AE6874" s="137">
        <f>IF( (X6874=""),AD6874*1,AD6874*(X6874/100) )</f>
        <v>281643.74395999999</v>
      </c>
      <c r="AF6874" s="137">
        <v>50000000</v>
      </c>
      <c r="AG6874" s="137">
        <f>IF((AF6874-AE6874) &gt; 1,0,IF((AF6874-AE6874)&lt;0,AE6874-AF6874,AF6874-AE6874))</f>
        <v>0</v>
      </c>
      <c r="AH6874" s="137">
        <v>0.02</v>
      </c>
    </row>
    <row r="6875" spans="1:34" s="173" customFormat="1" x14ac:dyDescent="0.55000000000000004">
      <c r="A6875" s="122"/>
      <c r="B6875" s="123"/>
      <c r="C6875" s="123"/>
      <c r="D6875" s="135"/>
      <c r="E6875" s="123"/>
      <c r="F6875" s="123"/>
      <c r="G6875" s="123"/>
      <c r="H6875" s="123"/>
      <c r="I6875" s="136"/>
      <c r="J6875" s="123"/>
      <c r="K6875" s="137"/>
      <c r="L6875" s="137" t="s">
        <v>63</v>
      </c>
      <c r="M6875" s="137">
        <f>SUM(M6871:M6874)</f>
        <v>112000</v>
      </c>
      <c r="N6875" s="123"/>
      <c r="O6875" s="108"/>
      <c r="P6875" s="138"/>
      <c r="Q6875" s="108"/>
      <c r="R6875" s="108"/>
      <c r="S6875" s="139"/>
      <c r="T6875" s="123"/>
      <c r="U6875" s="123"/>
      <c r="V6875" s="123"/>
      <c r="W6875" s="137"/>
      <c r="X6875" s="136"/>
      <c r="Y6875" s="137"/>
      <c r="Z6875" s="137"/>
      <c r="AA6875" s="119"/>
      <c r="AB6875" s="119"/>
      <c r="AC6875" s="137"/>
      <c r="AD6875" s="137"/>
      <c r="AE6875" s="137">
        <f>SUM(AE6871:AE6874)</f>
        <v>917107.6</v>
      </c>
      <c r="AF6875" s="137"/>
      <c r="AG6875" s="137">
        <f>SUM(AG6871:AG6874)</f>
        <v>0</v>
      </c>
      <c r="AH6875" s="137"/>
    </row>
    <row r="6876" spans="1:34" s="173" customFormat="1" x14ac:dyDescent="0.55000000000000004">
      <c r="A6876" s="122" t="s">
        <v>9382</v>
      </c>
      <c r="B6876" s="123">
        <v>2947</v>
      </c>
      <c r="C6876" s="123">
        <v>6579</v>
      </c>
      <c r="D6876" s="135" t="s">
        <v>9383</v>
      </c>
      <c r="E6876" s="123" t="s">
        <v>34</v>
      </c>
      <c r="F6876" s="123">
        <v>23139</v>
      </c>
      <c r="G6876" s="123">
        <v>0</v>
      </c>
      <c r="H6876" s="123">
        <v>1</v>
      </c>
      <c r="I6876" s="136">
        <v>34</v>
      </c>
      <c r="J6876" s="123" t="s">
        <v>68</v>
      </c>
      <c r="K6876" s="137">
        <f>((G6876*400)+(H6876*100))+I6876</f>
        <v>134</v>
      </c>
      <c r="L6876" s="137">
        <v>650</v>
      </c>
      <c r="M6876" s="137">
        <f>K6876*L6876</f>
        <v>87100</v>
      </c>
      <c r="N6876" s="123"/>
      <c r="O6876" s="108"/>
      <c r="P6876" s="138"/>
      <c r="Q6876" s="108"/>
      <c r="R6876" s="108"/>
      <c r="S6876" s="139"/>
      <c r="T6876" s="123"/>
      <c r="U6876" s="123"/>
      <c r="V6876" s="123"/>
      <c r="W6876" s="137"/>
      <c r="X6876" s="136"/>
      <c r="Y6876" s="137"/>
      <c r="Z6876" s="137"/>
      <c r="AA6876" s="119"/>
      <c r="AB6876" s="119"/>
      <c r="AC6876" s="137"/>
      <c r="AD6876" s="137">
        <f>IF(AND(AC6876="",M6876=""),0,IF((AC6876=""),M6876,IF((M6876=""),AC6876,AC6876+M6876)))</f>
        <v>87100</v>
      </c>
      <c r="AE6876" s="137">
        <f>IF( (X6876=""),AD6876*1,AD6876*(X6876/100) )</f>
        <v>87100</v>
      </c>
      <c r="AF6876" s="137">
        <v>0</v>
      </c>
      <c r="AG6876" s="137">
        <f>IF((AF6876-AE6876) &gt; 1,0,IF((AF6876-AE6876)&lt;0,AE6876-AF6876,AF6876-AE6876))</f>
        <v>87100</v>
      </c>
      <c r="AH6876" s="137">
        <v>0.3</v>
      </c>
    </row>
    <row r="6877" spans="1:34" s="173" customFormat="1" x14ac:dyDescent="0.55000000000000004">
      <c r="A6877" s="122"/>
      <c r="B6877" s="123"/>
      <c r="C6877" s="123"/>
      <c r="D6877" s="135"/>
      <c r="E6877" s="123"/>
      <c r="F6877" s="123"/>
      <c r="G6877" s="123"/>
      <c r="H6877" s="123"/>
      <c r="I6877" s="136"/>
      <c r="J6877" s="123"/>
      <c r="K6877" s="137"/>
      <c r="L6877" s="137" t="s">
        <v>63</v>
      </c>
      <c r="M6877" s="137">
        <f>SUM(M6876:M6876)</f>
        <v>87100</v>
      </c>
      <c r="N6877" s="123"/>
      <c r="O6877" s="108"/>
      <c r="P6877" s="138"/>
      <c r="Q6877" s="108"/>
      <c r="R6877" s="108"/>
      <c r="S6877" s="139"/>
      <c r="T6877" s="123"/>
      <c r="U6877" s="123"/>
      <c r="V6877" s="123"/>
      <c r="W6877" s="137"/>
      <c r="X6877" s="136"/>
      <c r="Y6877" s="137"/>
      <c r="Z6877" s="137"/>
      <c r="AA6877" s="119"/>
      <c r="AB6877" s="119"/>
      <c r="AC6877" s="137"/>
      <c r="AD6877" s="137"/>
      <c r="AE6877" s="137">
        <f>SUM(AE6876:AE6876)</f>
        <v>87100</v>
      </c>
      <c r="AF6877" s="137"/>
      <c r="AG6877" s="137">
        <f>SUM(AG6876:AG6876)</f>
        <v>87100</v>
      </c>
      <c r="AH6877" s="137"/>
    </row>
    <row r="6878" spans="1:34" s="173" customFormat="1" x14ac:dyDescent="0.55000000000000004">
      <c r="A6878" s="122" t="s">
        <v>9384</v>
      </c>
      <c r="B6878" s="123">
        <v>2948</v>
      </c>
      <c r="C6878" s="123">
        <v>8027</v>
      </c>
      <c r="D6878" s="135" t="s">
        <v>9385</v>
      </c>
      <c r="E6878" s="123" t="s">
        <v>34</v>
      </c>
      <c r="F6878" s="123">
        <v>3640</v>
      </c>
      <c r="G6878" s="123">
        <v>1</v>
      </c>
      <c r="H6878" s="123">
        <v>0</v>
      </c>
      <c r="I6878" s="136">
        <v>12</v>
      </c>
      <c r="J6878" s="123" t="s">
        <v>38</v>
      </c>
      <c r="K6878" s="137">
        <f>((G6878*400)+(H6878*100))+I6878</f>
        <v>412</v>
      </c>
      <c r="L6878" s="137">
        <v>550</v>
      </c>
      <c r="M6878" s="137">
        <f>K6878*L6878</f>
        <v>226600</v>
      </c>
      <c r="N6878" s="123"/>
      <c r="O6878" s="108"/>
      <c r="P6878" s="138"/>
      <c r="Q6878" s="108"/>
      <c r="R6878" s="108"/>
      <c r="S6878" s="139"/>
      <c r="T6878" s="123"/>
      <c r="U6878" s="123"/>
      <c r="V6878" s="123"/>
      <c r="W6878" s="137"/>
      <c r="X6878" s="136"/>
      <c r="Y6878" s="137"/>
      <c r="Z6878" s="137"/>
      <c r="AA6878" s="119"/>
      <c r="AB6878" s="119"/>
      <c r="AC6878" s="137"/>
      <c r="AD6878" s="137">
        <f>IF(AND(AC6878="",M6878=""),0,IF((AC6878=""),M6878,IF((M6878=""),AC6878,AC6878+M6878)))</f>
        <v>226600</v>
      </c>
      <c r="AE6878" s="137">
        <f>IF( (X6878=""),AD6878*1,AD6878*(X6878/100) )</f>
        <v>226600</v>
      </c>
      <c r="AF6878" s="137">
        <v>50000000</v>
      </c>
      <c r="AG6878" s="137">
        <f>IF((AF6878-AE6878) &gt; 1,0,IF((AF6878-AE6878)&lt;0,AE6878-AF6878,AF6878-AE6878))</f>
        <v>0</v>
      </c>
      <c r="AH6878" s="137">
        <v>0.01</v>
      </c>
    </row>
    <row r="6879" spans="1:34" s="173" customFormat="1" x14ac:dyDescent="0.55000000000000004">
      <c r="A6879" s="122"/>
      <c r="B6879" s="123">
        <v>2949</v>
      </c>
      <c r="C6879" s="123">
        <v>8033</v>
      </c>
      <c r="D6879" s="135" t="s">
        <v>9386</v>
      </c>
      <c r="E6879" s="123" t="s">
        <v>34</v>
      </c>
      <c r="F6879" s="123">
        <v>3641</v>
      </c>
      <c r="G6879" s="123">
        <v>0</v>
      </c>
      <c r="H6879" s="123">
        <v>2</v>
      </c>
      <c r="I6879" s="136">
        <v>18</v>
      </c>
      <c r="J6879" s="123" t="s">
        <v>38</v>
      </c>
      <c r="K6879" s="137">
        <f>((G6879*400)+(H6879*100))+I6879</f>
        <v>218</v>
      </c>
      <c r="L6879" s="137">
        <v>300</v>
      </c>
      <c r="M6879" s="137">
        <f>K6879*L6879</f>
        <v>65400</v>
      </c>
      <c r="N6879" s="123"/>
      <c r="O6879" s="108"/>
      <c r="P6879" s="138"/>
      <c r="Q6879" s="108"/>
      <c r="R6879" s="108"/>
      <c r="S6879" s="139"/>
      <c r="T6879" s="123"/>
      <c r="U6879" s="123"/>
      <c r="V6879" s="123"/>
      <c r="W6879" s="137"/>
      <c r="X6879" s="136"/>
      <c r="Y6879" s="137"/>
      <c r="Z6879" s="137"/>
      <c r="AA6879" s="119"/>
      <c r="AB6879" s="119"/>
      <c r="AC6879" s="137"/>
      <c r="AD6879" s="137">
        <f>IF(AND(AC6879="",M6879=""),0,IF((AC6879=""),M6879,IF((M6879=""),AC6879,AC6879+M6879)))</f>
        <v>65400</v>
      </c>
      <c r="AE6879" s="137">
        <f>IF( (X6879=""),AD6879*1,AD6879*(X6879/100) )</f>
        <v>65400</v>
      </c>
      <c r="AF6879" s="137">
        <v>50000000</v>
      </c>
      <c r="AG6879" s="137">
        <f>IF((AF6879-AE6879) &gt; 1,0,IF((AF6879-AE6879)&lt;0,AE6879-AF6879,AF6879-AE6879))</f>
        <v>0</v>
      </c>
      <c r="AH6879" s="137">
        <v>0.01</v>
      </c>
    </row>
    <row r="6880" spans="1:34" s="173" customFormat="1" x14ac:dyDescent="0.55000000000000004">
      <c r="A6880" s="122"/>
      <c r="B6880" s="123"/>
      <c r="C6880" s="123"/>
      <c r="D6880" s="135"/>
      <c r="E6880" s="123"/>
      <c r="F6880" s="123"/>
      <c r="G6880" s="123"/>
      <c r="H6880" s="123"/>
      <c r="I6880" s="136"/>
      <c r="J6880" s="123"/>
      <c r="K6880" s="137"/>
      <c r="L6880" s="137" t="s">
        <v>63</v>
      </c>
      <c r="M6880" s="137">
        <f>SUM(M6878:M6879)</f>
        <v>292000</v>
      </c>
      <c r="N6880" s="123"/>
      <c r="O6880" s="108"/>
      <c r="P6880" s="138"/>
      <c r="Q6880" s="108"/>
      <c r="R6880" s="108"/>
      <c r="S6880" s="139"/>
      <c r="T6880" s="123"/>
      <c r="U6880" s="123"/>
      <c r="V6880" s="123"/>
      <c r="W6880" s="137"/>
      <c r="X6880" s="136"/>
      <c r="Y6880" s="137"/>
      <c r="Z6880" s="137"/>
      <c r="AA6880" s="119"/>
      <c r="AB6880" s="119"/>
      <c r="AC6880" s="137"/>
      <c r="AD6880" s="137"/>
      <c r="AE6880" s="137">
        <f>SUM(AE6878:AE6879)</f>
        <v>292000</v>
      </c>
      <c r="AF6880" s="137"/>
      <c r="AG6880" s="137">
        <f>SUM(AG6878:AG6879)</f>
        <v>0</v>
      </c>
      <c r="AH6880" s="137"/>
    </row>
    <row r="6881" spans="1:34" s="173" customFormat="1" x14ac:dyDescent="0.55000000000000004">
      <c r="A6881" s="122" t="s">
        <v>9389</v>
      </c>
      <c r="B6881" s="123">
        <v>2950</v>
      </c>
      <c r="C6881" s="123">
        <v>7097</v>
      </c>
      <c r="D6881" s="135" t="s">
        <v>9390</v>
      </c>
      <c r="E6881" s="123" t="s">
        <v>34</v>
      </c>
      <c r="F6881" s="123">
        <v>20410</v>
      </c>
      <c r="G6881" s="123">
        <v>0</v>
      </c>
      <c r="H6881" s="123">
        <v>0</v>
      </c>
      <c r="I6881" s="136">
        <v>28</v>
      </c>
      <c r="J6881" s="123" t="s">
        <v>35</v>
      </c>
      <c r="K6881" s="137">
        <f>((G6881*400)+(H6881*100))+I6881</f>
        <v>28</v>
      </c>
      <c r="L6881" s="137">
        <v>850</v>
      </c>
      <c r="M6881" s="137">
        <f>K6881*L6881</f>
        <v>23800</v>
      </c>
      <c r="N6881" s="123">
        <v>1</v>
      </c>
      <c r="O6881" s="108" t="s">
        <v>9387</v>
      </c>
      <c r="P6881" s="138">
        <v>3570800356826</v>
      </c>
      <c r="Q6881" s="108" t="s">
        <v>9388</v>
      </c>
      <c r="R6881" s="108" t="s">
        <v>9391</v>
      </c>
      <c r="S6881" s="139" t="s">
        <v>9392</v>
      </c>
      <c r="T6881" s="123" t="s">
        <v>51</v>
      </c>
      <c r="U6881" s="123" t="s">
        <v>45</v>
      </c>
      <c r="V6881" s="123" t="s">
        <v>52</v>
      </c>
      <c r="W6881" s="137">
        <v>168.2</v>
      </c>
      <c r="X6881" s="136">
        <v>89.85</v>
      </c>
      <c r="Y6881" s="137">
        <v>6750</v>
      </c>
      <c r="Z6881" s="137">
        <f>W6881*Y6881</f>
        <v>1135350</v>
      </c>
      <c r="AA6881" s="119">
        <v>6</v>
      </c>
      <c r="AB6881" s="119">
        <v>6</v>
      </c>
      <c r="AC6881" s="137">
        <f>(Z6881*(100-AB6881))/100</f>
        <v>1067229</v>
      </c>
      <c r="AD6881" s="137">
        <f>IF(AND(AC6881="",M6881=""),0,IF((AC6881=""),M6881, IF( (M6881=""),AC6881,SUM(AC6881:AC6884)+M6881)))</f>
        <v>1091029</v>
      </c>
      <c r="AE6881" s="137">
        <f>IF( (X6881=""),AD6881*1,AD6881*(X6881/100) )</f>
        <v>980289.55649999995</v>
      </c>
      <c r="AF6881" s="137">
        <v>50000000</v>
      </c>
      <c r="AG6881" s="137">
        <f>IF((AF6881-AE6881) &gt; 1,0,IF((AF6881-AE6881)&lt;0,AE6881-AF6881,AF6881-AE6881))</f>
        <v>0</v>
      </c>
      <c r="AH6881" s="137">
        <v>0.02</v>
      </c>
    </row>
    <row r="6882" spans="1:34" s="173" customFormat="1" x14ac:dyDescent="0.55000000000000004">
      <c r="A6882" s="122"/>
      <c r="B6882" s="123"/>
      <c r="C6882" s="123"/>
      <c r="D6882" s="135"/>
      <c r="E6882" s="123"/>
      <c r="F6882" s="123"/>
      <c r="G6882" s="123"/>
      <c r="H6882" s="123"/>
      <c r="I6882" s="136"/>
      <c r="J6882" s="123"/>
      <c r="K6882" s="137"/>
      <c r="L6882" s="137"/>
      <c r="M6882" s="137"/>
      <c r="N6882" s="123">
        <v>2</v>
      </c>
      <c r="O6882" s="108" t="s">
        <v>9387</v>
      </c>
      <c r="P6882" s="138">
        <v>3570800356826</v>
      </c>
      <c r="Q6882" s="108" t="s">
        <v>9388</v>
      </c>
      <c r="R6882" s="108" t="s">
        <v>9391</v>
      </c>
      <c r="S6882" s="139" t="s">
        <v>9393</v>
      </c>
      <c r="T6882" s="123" t="s">
        <v>55</v>
      </c>
      <c r="U6882" s="123" t="s">
        <v>45</v>
      </c>
      <c r="V6882" s="123" t="s">
        <v>52</v>
      </c>
      <c r="W6882" s="137">
        <v>19</v>
      </c>
      <c r="X6882" s="136">
        <v>10.15</v>
      </c>
      <c r="Y6882" s="137">
        <v>0</v>
      </c>
      <c r="Z6882" s="137">
        <f>W6882*Y6882</f>
        <v>0</v>
      </c>
      <c r="AA6882" s="119">
        <v>6</v>
      </c>
      <c r="AB6882" s="119">
        <v>6</v>
      </c>
      <c r="AC6882" s="137">
        <f>(Z6882*(100-AB6882))/100</f>
        <v>0</v>
      </c>
      <c r="AD6882" s="137">
        <f>IF(AND(AC6882="",M6881=""),0,IF((AC6882=""),M6881, IF( (M6881=""),AC6882,SUM(AC6881:AC6884)+M6881)))</f>
        <v>1091029</v>
      </c>
      <c r="AE6882" s="137">
        <f>IF( (X6882=""),AD6882*1,AD6882*(X6882/100) )</f>
        <v>110739.44350000001</v>
      </c>
      <c r="AF6882" s="137">
        <v>50000000</v>
      </c>
      <c r="AG6882" s="137">
        <f>IF((AF6882-AE6882) &gt; 1,0,IF((AF6882-AE6882)&lt;0,AE6882-AF6882,AF6882-AE6882))</f>
        <v>0</v>
      </c>
      <c r="AH6882" s="137">
        <v>0.02</v>
      </c>
    </row>
    <row r="6883" spans="1:34" s="173" customFormat="1" x14ac:dyDescent="0.55000000000000004">
      <c r="A6883" s="122"/>
      <c r="B6883" s="123"/>
      <c r="C6883" s="123"/>
      <c r="D6883" s="135"/>
      <c r="E6883" s="123"/>
      <c r="F6883" s="123"/>
      <c r="G6883" s="123"/>
      <c r="H6883" s="123"/>
      <c r="I6883" s="136"/>
      <c r="J6883" s="123"/>
      <c r="K6883" s="137"/>
      <c r="L6883" s="137" t="s">
        <v>63</v>
      </c>
      <c r="M6883" s="137">
        <f>SUM(M6881:M6882)</f>
        <v>23800</v>
      </c>
      <c r="N6883" s="123"/>
      <c r="O6883" s="108"/>
      <c r="P6883" s="138"/>
      <c r="Q6883" s="108"/>
      <c r="R6883" s="108"/>
      <c r="S6883" s="139"/>
      <c r="T6883" s="123"/>
      <c r="U6883" s="123"/>
      <c r="V6883" s="123"/>
      <c r="W6883" s="137"/>
      <c r="X6883" s="136"/>
      <c r="Y6883" s="137"/>
      <c r="Z6883" s="137"/>
      <c r="AA6883" s="119"/>
      <c r="AB6883" s="119"/>
      <c r="AC6883" s="137"/>
      <c r="AD6883" s="137"/>
      <c r="AE6883" s="137">
        <f>SUM(AE6881:AE6882)</f>
        <v>1091029</v>
      </c>
      <c r="AF6883" s="137"/>
      <c r="AG6883" s="137">
        <f>SUM(AG6881:AG6882)</f>
        <v>0</v>
      </c>
      <c r="AH6883" s="137"/>
    </row>
    <row r="6884" spans="1:34" s="173" customFormat="1" x14ac:dyDescent="0.55000000000000004">
      <c r="A6884" s="122" t="s">
        <v>9394</v>
      </c>
      <c r="B6884" s="123">
        <v>2951</v>
      </c>
      <c r="C6884" s="123">
        <v>8272</v>
      </c>
      <c r="D6884" s="135" t="s">
        <v>9395</v>
      </c>
      <c r="E6884" s="123" t="s">
        <v>34</v>
      </c>
      <c r="F6884" s="123">
        <v>7574</v>
      </c>
      <c r="G6884" s="123">
        <v>0</v>
      </c>
      <c r="H6884" s="123">
        <v>1</v>
      </c>
      <c r="I6884" s="136">
        <v>24</v>
      </c>
      <c r="J6884" s="123" t="s">
        <v>38</v>
      </c>
      <c r="K6884" s="137">
        <f t="shared" ref="K6884:K6889" si="657">((G6884*400)+(H6884*100))+I6884</f>
        <v>124</v>
      </c>
      <c r="L6884" s="137">
        <v>3600</v>
      </c>
      <c r="M6884" s="137">
        <f t="shared" ref="M6884:M6889" si="658">K6884*L6884</f>
        <v>446400</v>
      </c>
      <c r="N6884" s="123"/>
      <c r="O6884" s="108"/>
      <c r="P6884" s="138"/>
      <c r="Q6884" s="108"/>
      <c r="R6884" s="108"/>
      <c r="S6884" s="139"/>
      <c r="T6884" s="123"/>
      <c r="U6884" s="123"/>
      <c r="V6884" s="123"/>
      <c r="W6884" s="137"/>
      <c r="X6884" s="136"/>
      <c r="Y6884" s="137"/>
      <c r="Z6884" s="137"/>
      <c r="AA6884" s="119"/>
      <c r="AB6884" s="119"/>
      <c r="AC6884" s="137"/>
      <c r="AD6884" s="137">
        <f t="shared" ref="AD6884:AD6889" si="659">IF(AND(AC6884="",M6884=""),0,IF((AC6884=""),M6884,IF((M6884=""),AC6884,AC6884+M6884)))</f>
        <v>446400</v>
      </c>
      <c r="AE6884" s="137">
        <f t="shared" ref="AE6884:AE6889" si="660">IF( (X6884=""),AD6884*1,AD6884*(X6884/100) )</f>
        <v>446400</v>
      </c>
      <c r="AF6884" s="137">
        <v>50000000</v>
      </c>
      <c r="AG6884" s="137">
        <f t="shared" ref="AG6884:AG6889" si="661">IF((AF6884-AE6884) &gt; 1,0,IF((AF6884-AE6884)&lt;0,AE6884-AF6884,AF6884-AE6884))</f>
        <v>0</v>
      </c>
      <c r="AH6884" s="137">
        <v>0.01</v>
      </c>
    </row>
    <row r="6885" spans="1:34" s="173" customFormat="1" x14ac:dyDescent="0.55000000000000004">
      <c r="A6885" s="122"/>
      <c r="B6885" s="123">
        <v>2952</v>
      </c>
      <c r="C6885" s="123">
        <v>9055</v>
      </c>
      <c r="D6885" s="135" t="s">
        <v>9396</v>
      </c>
      <c r="E6885" s="123" t="s">
        <v>34</v>
      </c>
      <c r="F6885" s="123">
        <v>16573</v>
      </c>
      <c r="G6885" s="123">
        <v>0</v>
      </c>
      <c r="H6885" s="123">
        <v>3</v>
      </c>
      <c r="I6885" s="136">
        <v>44</v>
      </c>
      <c r="J6885" s="123" t="s">
        <v>38</v>
      </c>
      <c r="K6885" s="137">
        <f t="shared" si="657"/>
        <v>344</v>
      </c>
      <c r="L6885" s="137">
        <v>400</v>
      </c>
      <c r="M6885" s="137">
        <f t="shared" si="658"/>
        <v>137600</v>
      </c>
      <c r="N6885" s="123"/>
      <c r="O6885" s="108"/>
      <c r="P6885" s="138"/>
      <c r="Q6885" s="108"/>
      <c r="R6885" s="108"/>
      <c r="S6885" s="139"/>
      <c r="T6885" s="123"/>
      <c r="U6885" s="123"/>
      <c r="V6885" s="123"/>
      <c r="W6885" s="137"/>
      <c r="X6885" s="136"/>
      <c r="Y6885" s="137"/>
      <c r="Z6885" s="137"/>
      <c r="AA6885" s="119"/>
      <c r="AB6885" s="119"/>
      <c r="AC6885" s="137"/>
      <c r="AD6885" s="137">
        <f t="shared" si="659"/>
        <v>137600</v>
      </c>
      <c r="AE6885" s="137">
        <f t="shared" si="660"/>
        <v>137600</v>
      </c>
      <c r="AF6885" s="137">
        <v>50000000</v>
      </c>
      <c r="AG6885" s="137">
        <f t="shared" si="661"/>
        <v>0</v>
      </c>
      <c r="AH6885" s="137">
        <v>0.01</v>
      </c>
    </row>
    <row r="6886" spans="1:34" s="173" customFormat="1" x14ac:dyDescent="0.55000000000000004">
      <c r="A6886" s="122"/>
      <c r="B6886" s="123">
        <v>2953</v>
      </c>
      <c r="C6886" s="123">
        <v>9065</v>
      </c>
      <c r="D6886" s="135" t="s">
        <v>9397</v>
      </c>
      <c r="E6886" s="123" t="s">
        <v>34</v>
      </c>
      <c r="F6886" s="123">
        <v>17001</v>
      </c>
      <c r="G6886" s="123">
        <v>2</v>
      </c>
      <c r="H6886" s="123">
        <v>0</v>
      </c>
      <c r="I6886" s="136">
        <v>70</v>
      </c>
      <c r="J6886" s="123" t="s">
        <v>38</v>
      </c>
      <c r="K6886" s="137">
        <f t="shared" si="657"/>
        <v>870</v>
      </c>
      <c r="L6886" s="137">
        <v>325</v>
      </c>
      <c r="M6886" s="137">
        <f t="shared" si="658"/>
        <v>282750</v>
      </c>
      <c r="N6886" s="123"/>
      <c r="O6886" s="108"/>
      <c r="P6886" s="138"/>
      <c r="Q6886" s="108"/>
      <c r="R6886" s="108"/>
      <c r="S6886" s="139"/>
      <c r="T6886" s="123"/>
      <c r="U6886" s="123"/>
      <c r="V6886" s="123"/>
      <c r="W6886" s="137"/>
      <c r="X6886" s="136"/>
      <c r="Y6886" s="137"/>
      <c r="Z6886" s="137"/>
      <c r="AA6886" s="119"/>
      <c r="AB6886" s="119"/>
      <c r="AC6886" s="137"/>
      <c r="AD6886" s="137">
        <f t="shared" si="659"/>
        <v>282750</v>
      </c>
      <c r="AE6886" s="137">
        <f t="shared" si="660"/>
        <v>282750</v>
      </c>
      <c r="AF6886" s="137">
        <v>50000000</v>
      </c>
      <c r="AG6886" s="137">
        <f t="shared" si="661"/>
        <v>0</v>
      </c>
      <c r="AH6886" s="137">
        <v>0.01</v>
      </c>
    </row>
    <row r="6887" spans="1:34" s="173" customFormat="1" x14ac:dyDescent="0.55000000000000004">
      <c r="A6887" s="122"/>
      <c r="B6887" s="123">
        <v>2954</v>
      </c>
      <c r="C6887" s="123">
        <v>9066</v>
      </c>
      <c r="D6887" s="135" t="s">
        <v>9398</v>
      </c>
      <c r="E6887" s="123" t="s">
        <v>34</v>
      </c>
      <c r="F6887" s="123">
        <v>17002</v>
      </c>
      <c r="G6887" s="123">
        <v>2</v>
      </c>
      <c r="H6887" s="123">
        <v>0</v>
      </c>
      <c r="I6887" s="136">
        <v>20</v>
      </c>
      <c r="J6887" s="123" t="s">
        <v>38</v>
      </c>
      <c r="K6887" s="137">
        <f t="shared" si="657"/>
        <v>820</v>
      </c>
      <c r="L6887" s="137">
        <v>400</v>
      </c>
      <c r="M6887" s="137">
        <f t="shared" si="658"/>
        <v>328000</v>
      </c>
      <c r="N6887" s="123"/>
      <c r="O6887" s="108"/>
      <c r="P6887" s="138"/>
      <c r="Q6887" s="108"/>
      <c r="R6887" s="108"/>
      <c r="S6887" s="139"/>
      <c r="T6887" s="123"/>
      <c r="U6887" s="123"/>
      <c r="V6887" s="123"/>
      <c r="W6887" s="137"/>
      <c r="X6887" s="136"/>
      <c r="Y6887" s="137"/>
      <c r="Z6887" s="137"/>
      <c r="AA6887" s="119"/>
      <c r="AB6887" s="119"/>
      <c r="AC6887" s="137"/>
      <c r="AD6887" s="137">
        <f t="shared" si="659"/>
        <v>328000</v>
      </c>
      <c r="AE6887" s="137">
        <f t="shared" si="660"/>
        <v>328000</v>
      </c>
      <c r="AF6887" s="137">
        <v>50000000</v>
      </c>
      <c r="AG6887" s="137">
        <f t="shared" si="661"/>
        <v>0</v>
      </c>
      <c r="AH6887" s="137">
        <v>0.01</v>
      </c>
    </row>
    <row r="6888" spans="1:34" s="173" customFormat="1" x14ac:dyDescent="0.55000000000000004">
      <c r="A6888" s="122"/>
      <c r="B6888" s="123">
        <v>2955</v>
      </c>
      <c r="C6888" s="123">
        <v>9103</v>
      </c>
      <c r="D6888" s="135" t="s">
        <v>9399</v>
      </c>
      <c r="E6888" s="123" t="s">
        <v>34</v>
      </c>
      <c r="F6888" s="123">
        <v>17003</v>
      </c>
      <c r="G6888" s="123">
        <v>8</v>
      </c>
      <c r="H6888" s="123">
        <v>3</v>
      </c>
      <c r="I6888" s="136">
        <v>60</v>
      </c>
      <c r="J6888" s="123" t="s">
        <v>38</v>
      </c>
      <c r="K6888" s="137">
        <f t="shared" si="657"/>
        <v>3560</v>
      </c>
      <c r="L6888" s="137">
        <v>400</v>
      </c>
      <c r="M6888" s="137">
        <f t="shared" si="658"/>
        <v>1424000</v>
      </c>
      <c r="N6888" s="123"/>
      <c r="O6888" s="108"/>
      <c r="P6888" s="138"/>
      <c r="Q6888" s="108"/>
      <c r="R6888" s="108"/>
      <c r="S6888" s="139"/>
      <c r="T6888" s="123"/>
      <c r="U6888" s="123"/>
      <c r="V6888" s="123"/>
      <c r="W6888" s="137"/>
      <c r="X6888" s="136"/>
      <c r="Y6888" s="137"/>
      <c r="Z6888" s="137"/>
      <c r="AA6888" s="119"/>
      <c r="AB6888" s="119"/>
      <c r="AC6888" s="137"/>
      <c r="AD6888" s="137">
        <f t="shared" si="659"/>
        <v>1424000</v>
      </c>
      <c r="AE6888" s="137">
        <f t="shared" si="660"/>
        <v>1424000</v>
      </c>
      <c r="AF6888" s="137">
        <v>50000000</v>
      </c>
      <c r="AG6888" s="137">
        <f t="shared" si="661"/>
        <v>0</v>
      </c>
      <c r="AH6888" s="137">
        <v>0.01</v>
      </c>
    </row>
    <row r="6889" spans="1:34" s="173" customFormat="1" x14ac:dyDescent="0.55000000000000004">
      <c r="A6889" s="122"/>
      <c r="B6889" s="123">
        <v>2956</v>
      </c>
      <c r="C6889" s="123">
        <v>8271</v>
      </c>
      <c r="D6889" s="135" t="s">
        <v>9400</v>
      </c>
      <c r="E6889" s="123" t="s">
        <v>34</v>
      </c>
      <c r="F6889" s="123">
        <v>17159</v>
      </c>
      <c r="G6889" s="123">
        <v>5</v>
      </c>
      <c r="H6889" s="123">
        <v>2</v>
      </c>
      <c r="I6889" s="136">
        <v>55</v>
      </c>
      <c r="J6889" s="123" t="s">
        <v>38</v>
      </c>
      <c r="K6889" s="137">
        <f t="shared" si="657"/>
        <v>2255</v>
      </c>
      <c r="L6889" s="137">
        <v>5750</v>
      </c>
      <c r="M6889" s="137">
        <f t="shared" si="658"/>
        <v>12966250</v>
      </c>
      <c r="N6889" s="123"/>
      <c r="O6889" s="108"/>
      <c r="P6889" s="138"/>
      <c r="Q6889" s="108"/>
      <c r="R6889" s="108"/>
      <c r="S6889" s="139"/>
      <c r="T6889" s="123"/>
      <c r="U6889" s="123"/>
      <c r="V6889" s="123"/>
      <c r="W6889" s="137"/>
      <c r="X6889" s="136"/>
      <c r="Y6889" s="137"/>
      <c r="Z6889" s="137"/>
      <c r="AA6889" s="119"/>
      <c r="AB6889" s="119"/>
      <c r="AC6889" s="137"/>
      <c r="AD6889" s="137">
        <f t="shared" si="659"/>
        <v>12966250</v>
      </c>
      <c r="AE6889" s="137">
        <f t="shared" si="660"/>
        <v>12966250</v>
      </c>
      <c r="AF6889" s="137">
        <v>50000000</v>
      </c>
      <c r="AG6889" s="137">
        <f t="shared" si="661"/>
        <v>0</v>
      </c>
      <c r="AH6889" s="137">
        <v>0.01</v>
      </c>
    </row>
    <row r="6890" spans="1:34" s="173" customFormat="1" x14ac:dyDescent="0.55000000000000004">
      <c r="A6890" s="122"/>
      <c r="B6890" s="123"/>
      <c r="C6890" s="123"/>
      <c r="D6890" s="135"/>
      <c r="E6890" s="123"/>
      <c r="F6890" s="123"/>
      <c r="G6890" s="123"/>
      <c r="H6890" s="123"/>
      <c r="I6890" s="136"/>
      <c r="J6890" s="123"/>
      <c r="K6890" s="137"/>
      <c r="L6890" s="137" t="s">
        <v>63</v>
      </c>
      <c r="M6890" s="137">
        <f>SUM(M6884:M6889)</f>
        <v>15585000</v>
      </c>
      <c r="N6890" s="123"/>
      <c r="O6890" s="108"/>
      <c r="P6890" s="138"/>
      <c r="Q6890" s="108"/>
      <c r="R6890" s="108"/>
      <c r="S6890" s="139"/>
      <c r="T6890" s="123"/>
      <c r="U6890" s="123"/>
      <c r="V6890" s="123"/>
      <c r="W6890" s="137"/>
      <c r="X6890" s="136"/>
      <c r="Y6890" s="137"/>
      <c r="Z6890" s="137"/>
      <c r="AA6890" s="119"/>
      <c r="AB6890" s="119"/>
      <c r="AC6890" s="137"/>
      <c r="AD6890" s="137"/>
      <c r="AE6890" s="137">
        <f>SUM(AE6884:AE6889)</f>
        <v>15585000</v>
      </c>
      <c r="AF6890" s="137"/>
      <c r="AG6890" s="137">
        <f>SUM(AG6884:AG6889)</f>
        <v>0</v>
      </c>
      <c r="AH6890" s="137"/>
    </row>
    <row r="6891" spans="1:34" s="173" customFormat="1" x14ac:dyDescent="0.55000000000000004">
      <c r="A6891" s="122" t="s">
        <v>9401</v>
      </c>
      <c r="B6891" s="123">
        <v>2957</v>
      </c>
      <c r="C6891" s="123">
        <v>10245</v>
      </c>
      <c r="D6891" s="135" t="s">
        <v>9402</v>
      </c>
      <c r="E6891" s="123" t="s">
        <v>34</v>
      </c>
      <c r="F6891" s="123">
        <v>22538</v>
      </c>
      <c r="G6891" s="123">
        <v>0</v>
      </c>
      <c r="H6891" s="123">
        <v>0</v>
      </c>
      <c r="I6891" s="136">
        <v>18</v>
      </c>
      <c r="J6891" s="123" t="s">
        <v>38</v>
      </c>
      <c r="K6891" s="137">
        <f>((G6891*400)+(H6891*100))+I6891</f>
        <v>18</v>
      </c>
      <c r="L6891" s="137">
        <v>3700</v>
      </c>
      <c r="M6891" s="137">
        <f>K6891*L6891</f>
        <v>66600</v>
      </c>
      <c r="N6891" s="123"/>
      <c r="O6891" s="108"/>
      <c r="P6891" s="138"/>
      <c r="Q6891" s="108"/>
      <c r="R6891" s="108"/>
      <c r="S6891" s="139"/>
      <c r="T6891" s="123"/>
      <c r="U6891" s="123"/>
      <c r="V6891" s="123"/>
      <c r="W6891" s="137"/>
      <c r="X6891" s="136"/>
      <c r="Y6891" s="137"/>
      <c r="Z6891" s="137"/>
      <c r="AA6891" s="119"/>
      <c r="AB6891" s="119"/>
      <c r="AC6891" s="137"/>
      <c r="AD6891" s="137">
        <f>IF(AND(AC6891="",M6891=""),0,IF((AC6891=""),M6891,IF((M6891=""),AC6891,AC6891+M6891)))</f>
        <v>66600</v>
      </c>
      <c r="AE6891" s="137">
        <f>IF( (X6891=""),AD6891*1,AD6891*(X6891/100) )</f>
        <v>66600</v>
      </c>
      <c r="AF6891" s="137">
        <v>50000000</v>
      </c>
      <c r="AG6891" s="137">
        <f>IF((AF6891-AE6891) &gt; 1,0,IF((AF6891-AE6891)&lt;0,AE6891-AF6891,AF6891-AE6891))</f>
        <v>0</v>
      </c>
      <c r="AH6891" s="137">
        <v>0.01</v>
      </c>
    </row>
    <row r="6892" spans="1:34" s="173" customFormat="1" x14ac:dyDescent="0.55000000000000004">
      <c r="A6892" s="122"/>
      <c r="B6892" s="123">
        <v>2958</v>
      </c>
      <c r="C6892" s="123">
        <v>10247</v>
      </c>
      <c r="D6892" s="135" t="s">
        <v>9403</v>
      </c>
      <c r="E6892" s="123" t="s">
        <v>34</v>
      </c>
      <c r="F6892" s="123">
        <v>24172</v>
      </c>
      <c r="G6892" s="123">
        <v>0</v>
      </c>
      <c r="H6892" s="123">
        <v>0</v>
      </c>
      <c r="I6892" s="136">
        <v>4</v>
      </c>
      <c r="J6892" s="123" t="s">
        <v>38</v>
      </c>
      <c r="K6892" s="137">
        <f>((G6892*400)+(H6892*100))+I6892</f>
        <v>4</v>
      </c>
      <c r="L6892" s="137">
        <v>300</v>
      </c>
      <c r="M6892" s="137">
        <f>K6892*L6892</f>
        <v>1200</v>
      </c>
      <c r="N6892" s="123"/>
      <c r="O6892" s="108"/>
      <c r="P6892" s="138"/>
      <c r="Q6892" s="108"/>
      <c r="R6892" s="108"/>
      <c r="S6892" s="139"/>
      <c r="T6892" s="123"/>
      <c r="U6892" s="123"/>
      <c r="V6892" s="123"/>
      <c r="W6892" s="137"/>
      <c r="X6892" s="136"/>
      <c r="Y6892" s="137"/>
      <c r="Z6892" s="137"/>
      <c r="AA6892" s="119"/>
      <c r="AB6892" s="119"/>
      <c r="AC6892" s="137"/>
      <c r="AD6892" s="137">
        <f>IF(AND(AC6892="",M6892=""),0,IF((AC6892=""),M6892,IF((M6892=""),AC6892,AC6892+M6892)))</f>
        <v>1200</v>
      </c>
      <c r="AE6892" s="137">
        <f>IF( (X6892=""),AD6892*1,AD6892*(X6892/100) )</f>
        <v>1200</v>
      </c>
      <c r="AF6892" s="137">
        <v>50000000</v>
      </c>
      <c r="AG6892" s="137">
        <f>IF((AF6892-AE6892) &gt; 1,0,IF((AF6892-AE6892)&lt;0,AE6892-AF6892,AF6892-AE6892))</f>
        <v>0</v>
      </c>
      <c r="AH6892" s="137">
        <v>0.01</v>
      </c>
    </row>
    <row r="6893" spans="1:34" s="173" customFormat="1" x14ac:dyDescent="0.55000000000000004">
      <c r="A6893" s="122"/>
      <c r="B6893" s="123"/>
      <c r="C6893" s="123"/>
      <c r="D6893" s="135"/>
      <c r="E6893" s="123"/>
      <c r="F6893" s="123"/>
      <c r="G6893" s="123"/>
      <c r="H6893" s="123"/>
      <c r="I6893" s="136"/>
      <c r="J6893" s="123"/>
      <c r="K6893" s="137"/>
      <c r="L6893" s="137" t="s">
        <v>63</v>
      </c>
      <c r="M6893" s="137">
        <f>SUM(M6891:M6892)</f>
        <v>67800</v>
      </c>
      <c r="N6893" s="123"/>
      <c r="O6893" s="108"/>
      <c r="P6893" s="138"/>
      <c r="Q6893" s="108"/>
      <c r="R6893" s="108"/>
      <c r="S6893" s="139"/>
      <c r="T6893" s="123"/>
      <c r="U6893" s="123"/>
      <c r="V6893" s="123"/>
      <c r="W6893" s="137"/>
      <c r="X6893" s="136"/>
      <c r="Y6893" s="137"/>
      <c r="Z6893" s="137"/>
      <c r="AA6893" s="119"/>
      <c r="AB6893" s="119"/>
      <c r="AC6893" s="137"/>
      <c r="AD6893" s="137"/>
      <c r="AE6893" s="137">
        <f>SUM(AE6891:AE6892)</f>
        <v>67800</v>
      </c>
      <c r="AF6893" s="137"/>
      <c r="AG6893" s="137">
        <f>SUM(AG6891:AG6892)</f>
        <v>0</v>
      </c>
      <c r="AH6893" s="137"/>
    </row>
    <row r="6894" spans="1:34" s="173" customFormat="1" x14ac:dyDescent="0.55000000000000004">
      <c r="A6894" s="122" t="s">
        <v>9407</v>
      </c>
      <c r="B6894" s="123">
        <v>2959</v>
      </c>
      <c r="C6894" s="123">
        <v>7850</v>
      </c>
      <c r="D6894" s="135" t="s">
        <v>9408</v>
      </c>
      <c r="E6894" s="123" t="s">
        <v>34</v>
      </c>
      <c r="F6894" s="123">
        <v>9551</v>
      </c>
      <c r="G6894" s="123">
        <v>0</v>
      </c>
      <c r="H6894" s="123">
        <v>0</v>
      </c>
      <c r="I6894" s="136">
        <v>61</v>
      </c>
      <c r="J6894" s="123" t="s">
        <v>35</v>
      </c>
      <c r="K6894" s="137">
        <f>((G6894*400)+(H6894*100))+I6894</f>
        <v>61</v>
      </c>
      <c r="L6894" s="137">
        <v>400</v>
      </c>
      <c r="M6894" s="137">
        <f>K6894*L6894</f>
        <v>24400</v>
      </c>
      <c r="N6894" s="123">
        <v>1</v>
      </c>
      <c r="O6894" s="108" t="s">
        <v>9405</v>
      </c>
      <c r="P6894" s="138"/>
      <c r="Q6894" s="108" t="s">
        <v>9406</v>
      </c>
      <c r="R6894" s="108" t="s">
        <v>9409</v>
      </c>
      <c r="S6894" s="139" t="s">
        <v>9410</v>
      </c>
      <c r="T6894" s="123" t="s">
        <v>51</v>
      </c>
      <c r="U6894" s="123" t="s">
        <v>45</v>
      </c>
      <c r="V6894" s="123" t="s">
        <v>52</v>
      </c>
      <c r="W6894" s="137">
        <v>187.68</v>
      </c>
      <c r="X6894" s="136">
        <v>100</v>
      </c>
      <c r="Y6894" s="137">
        <v>6750</v>
      </c>
      <c r="Z6894" s="137">
        <f>W6894*Y6894</f>
        <v>1266840</v>
      </c>
      <c r="AA6894" s="119">
        <v>6</v>
      </c>
      <c r="AB6894" s="119">
        <v>6</v>
      </c>
      <c r="AC6894" s="137">
        <f>(Z6894*(100-AB6894))/100</f>
        <v>1190829.6000000001</v>
      </c>
      <c r="AD6894" s="137">
        <f>IF(AND(AC6894="",M6894=""),0,IF((AC6894=""),M6894, IF( (M6894=""),AC6894,SUM(AC6894:AC6895)+M6894)))</f>
        <v>1215229.6000000001</v>
      </c>
      <c r="AE6894" s="137">
        <f>IF( (X6894=""),AD6894*1,AD6894*(X6894/100) )</f>
        <v>1215229.6000000001</v>
      </c>
      <c r="AF6894" s="137">
        <v>50000000</v>
      </c>
      <c r="AG6894" s="137">
        <f>IF((AF6894-AE6894) &gt; 1,0,IF((AF6894-AE6894)&lt;0,AE6894-AF6894,AF6894-AE6894))</f>
        <v>0</v>
      </c>
      <c r="AH6894" s="137">
        <v>0.02</v>
      </c>
    </row>
    <row r="6895" spans="1:34" s="173" customFormat="1" x14ac:dyDescent="0.55000000000000004">
      <c r="A6895" s="122"/>
      <c r="B6895" s="123"/>
      <c r="C6895" s="123"/>
      <c r="D6895" s="135"/>
      <c r="E6895" s="123"/>
      <c r="F6895" s="123"/>
      <c r="G6895" s="123"/>
      <c r="H6895" s="123"/>
      <c r="I6895" s="136"/>
      <c r="J6895" s="123"/>
      <c r="K6895" s="137"/>
      <c r="L6895" s="137" t="s">
        <v>63</v>
      </c>
      <c r="M6895" s="137">
        <f>SUM(M6894:M6894)</f>
        <v>24400</v>
      </c>
      <c r="N6895" s="123"/>
      <c r="O6895" s="108"/>
      <c r="P6895" s="138"/>
      <c r="Q6895" s="108"/>
      <c r="R6895" s="108"/>
      <c r="S6895" s="139"/>
      <c r="T6895" s="123"/>
      <c r="U6895" s="123"/>
      <c r="V6895" s="123"/>
      <c r="W6895" s="137"/>
      <c r="X6895" s="136"/>
      <c r="Y6895" s="137"/>
      <c r="Z6895" s="137"/>
      <c r="AA6895" s="119"/>
      <c r="AB6895" s="119"/>
      <c r="AC6895" s="137"/>
      <c r="AD6895" s="137"/>
      <c r="AE6895" s="137">
        <f>SUM(AE6894:AE6894)</f>
        <v>1215229.6000000001</v>
      </c>
      <c r="AF6895" s="137"/>
      <c r="AG6895" s="137">
        <f>SUM(AG6894:AG6894)</f>
        <v>0</v>
      </c>
      <c r="AH6895" s="137"/>
    </row>
    <row r="6896" spans="1:34" s="173" customFormat="1" x14ac:dyDescent="0.55000000000000004">
      <c r="A6896" s="122" t="s">
        <v>9413</v>
      </c>
      <c r="B6896" s="123">
        <v>2960</v>
      </c>
      <c r="C6896" s="123">
        <v>9111</v>
      </c>
      <c r="D6896" s="135" t="s">
        <v>9414</v>
      </c>
      <c r="E6896" s="123" t="s">
        <v>34</v>
      </c>
      <c r="F6896" s="123">
        <v>15719</v>
      </c>
      <c r="G6896" s="123">
        <v>0</v>
      </c>
      <c r="H6896" s="123">
        <v>2</v>
      </c>
      <c r="I6896" s="136">
        <v>7</v>
      </c>
      <c r="J6896" s="123" t="s">
        <v>35</v>
      </c>
      <c r="K6896" s="137">
        <f>((G6896*400)+(H6896*100))+I6896</f>
        <v>207</v>
      </c>
      <c r="L6896" s="137">
        <v>800</v>
      </c>
      <c r="M6896" s="137">
        <f>K6896*L6896</f>
        <v>165600</v>
      </c>
      <c r="N6896" s="123">
        <v>1</v>
      </c>
      <c r="O6896" s="108" t="s">
        <v>9411</v>
      </c>
      <c r="P6896" s="138"/>
      <c r="Q6896" s="108" t="s">
        <v>9412</v>
      </c>
      <c r="R6896" s="108" t="s">
        <v>9415</v>
      </c>
      <c r="S6896" s="139" t="s">
        <v>9416</v>
      </c>
      <c r="T6896" s="123" t="s">
        <v>51</v>
      </c>
      <c r="U6896" s="123" t="s">
        <v>45</v>
      </c>
      <c r="V6896" s="123" t="s">
        <v>52</v>
      </c>
      <c r="W6896" s="137">
        <v>539.01</v>
      </c>
      <c r="X6896" s="136">
        <v>73.930000000000007</v>
      </c>
      <c r="Y6896" s="137">
        <v>6750</v>
      </c>
      <c r="Z6896" s="137">
        <f>W6896*Y6896</f>
        <v>3638317.5</v>
      </c>
      <c r="AA6896" s="119">
        <v>6</v>
      </c>
      <c r="AB6896" s="119">
        <v>6</v>
      </c>
      <c r="AC6896" s="137">
        <f>(Z6896*(100-AB6896))/100</f>
        <v>3420018.45</v>
      </c>
      <c r="AD6896" s="137">
        <f>IF(AND(AC6896="",M6896=""),0,IF((AC6896=""),M6896, IF( (M6896=""),AC6896,SUM(AC6896:AC6900)+M6896)))</f>
        <v>4791929.8499999996</v>
      </c>
      <c r="AE6896" s="137">
        <f>IF( (X6896=""),AD6896*1,AD6896*(X6896/100) )</f>
        <v>3542673.738105</v>
      </c>
      <c r="AF6896" s="137">
        <v>50000000</v>
      </c>
      <c r="AG6896" s="137">
        <f>IF((AF6896-AE6896) &gt; 1,0,IF((AF6896-AE6896)&lt;0,AE6896-AF6896,AF6896-AE6896))</f>
        <v>0</v>
      </c>
      <c r="AH6896" s="137">
        <v>0.02</v>
      </c>
    </row>
    <row r="6897" spans="1:34" s="173" customFormat="1" x14ac:dyDescent="0.55000000000000004">
      <c r="A6897" s="122"/>
      <c r="B6897" s="123"/>
      <c r="C6897" s="123"/>
      <c r="D6897" s="135"/>
      <c r="E6897" s="123"/>
      <c r="F6897" s="123"/>
      <c r="G6897" s="123"/>
      <c r="H6897" s="123"/>
      <c r="I6897" s="136"/>
      <c r="J6897" s="123"/>
      <c r="K6897" s="137"/>
      <c r="L6897" s="137"/>
      <c r="M6897" s="137"/>
      <c r="N6897" s="123">
        <v>2</v>
      </c>
      <c r="O6897" s="108" t="s">
        <v>9411</v>
      </c>
      <c r="P6897" s="138"/>
      <c r="Q6897" s="108" t="s">
        <v>9412</v>
      </c>
      <c r="R6897" s="108" t="s">
        <v>9415</v>
      </c>
      <c r="S6897" s="139" t="s">
        <v>9417</v>
      </c>
      <c r="T6897" s="123" t="s">
        <v>51</v>
      </c>
      <c r="U6897" s="123" t="s">
        <v>45</v>
      </c>
      <c r="V6897" s="123" t="s">
        <v>52</v>
      </c>
      <c r="W6897" s="137">
        <v>190.12</v>
      </c>
      <c r="X6897" s="136">
        <v>26.07</v>
      </c>
      <c r="Y6897" s="137">
        <v>6750</v>
      </c>
      <c r="Z6897" s="137">
        <f>W6897*Y6897</f>
        <v>1283310</v>
      </c>
      <c r="AA6897" s="119">
        <v>6</v>
      </c>
      <c r="AB6897" s="119">
        <v>6</v>
      </c>
      <c r="AC6897" s="137">
        <f>(Z6897*(100-AB6897))/100</f>
        <v>1206311.3999999999</v>
      </c>
      <c r="AD6897" s="137">
        <f>IF(AND(AC6897="",M6896=""),0,IF((AC6897=""),M6896, IF( (M6896=""),AC6897,SUM(AC6896:AC6900)+M6896)))</f>
        <v>4791929.8499999996</v>
      </c>
      <c r="AE6897" s="137">
        <f>IF( (X6897=""),AD6897*1,AD6897*(X6897/100) )</f>
        <v>1249256.1118949999</v>
      </c>
      <c r="AF6897" s="137">
        <v>50000000</v>
      </c>
      <c r="AG6897" s="137">
        <f>IF((AF6897-AE6897) &gt; 1,0,IF((AF6897-AE6897)&lt;0,AE6897-AF6897,AF6897-AE6897))</f>
        <v>0</v>
      </c>
      <c r="AH6897" s="137">
        <v>0.02</v>
      </c>
    </row>
    <row r="6898" spans="1:34" s="173" customFormat="1" x14ac:dyDescent="0.55000000000000004">
      <c r="A6898" s="122"/>
      <c r="B6898" s="123"/>
      <c r="C6898" s="123"/>
      <c r="D6898" s="135"/>
      <c r="E6898" s="123"/>
      <c r="F6898" s="123"/>
      <c r="G6898" s="123"/>
      <c r="H6898" s="123"/>
      <c r="I6898" s="136"/>
      <c r="J6898" s="123"/>
      <c r="K6898" s="137"/>
      <c r="L6898" s="137" t="s">
        <v>63</v>
      </c>
      <c r="M6898" s="137">
        <f>SUM(M6896:M6897)</f>
        <v>165600</v>
      </c>
      <c r="N6898" s="123"/>
      <c r="O6898" s="108"/>
      <c r="P6898" s="138"/>
      <c r="Q6898" s="108"/>
      <c r="R6898" s="108"/>
      <c r="S6898" s="139"/>
      <c r="T6898" s="123"/>
      <c r="U6898" s="123"/>
      <c r="V6898" s="123"/>
      <c r="W6898" s="137"/>
      <c r="X6898" s="136"/>
      <c r="Y6898" s="137"/>
      <c r="Z6898" s="137"/>
      <c r="AA6898" s="119"/>
      <c r="AB6898" s="119"/>
      <c r="AC6898" s="137"/>
      <c r="AD6898" s="137"/>
      <c r="AE6898" s="137">
        <f>SUM(AE6896:AE6897)</f>
        <v>4791929.8499999996</v>
      </c>
      <c r="AF6898" s="137"/>
      <c r="AG6898" s="137">
        <f>SUM(AG6896:AG6897)</f>
        <v>0</v>
      </c>
      <c r="AH6898" s="137"/>
    </row>
    <row r="6899" spans="1:34" s="173" customFormat="1" x14ac:dyDescent="0.55000000000000004">
      <c r="A6899" s="122" t="s">
        <v>9418</v>
      </c>
      <c r="B6899" s="123">
        <v>2961</v>
      </c>
      <c r="C6899" s="123">
        <v>9954</v>
      </c>
      <c r="D6899" s="135"/>
      <c r="E6899" s="123" t="s">
        <v>37</v>
      </c>
      <c r="F6899" s="123">
        <v>116</v>
      </c>
      <c r="G6899" s="123">
        <v>0</v>
      </c>
      <c r="H6899" s="123">
        <v>0</v>
      </c>
      <c r="I6899" s="136">
        <v>36</v>
      </c>
      <c r="J6899" s="123" t="s">
        <v>35</v>
      </c>
      <c r="K6899" s="137">
        <f>((G6899*400)+(H6899*100))+I6899</f>
        <v>36</v>
      </c>
      <c r="L6899" s="137">
        <v>225</v>
      </c>
      <c r="M6899" s="137">
        <f>K6899*L6899</f>
        <v>8100</v>
      </c>
      <c r="N6899" s="123"/>
      <c r="O6899" s="108"/>
      <c r="P6899" s="138"/>
      <c r="Q6899" s="108"/>
      <c r="R6899" s="108"/>
      <c r="S6899" s="139"/>
      <c r="T6899" s="123"/>
      <c r="U6899" s="123"/>
      <c r="V6899" s="123"/>
      <c r="W6899" s="137"/>
      <c r="X6899" s="136"/>
      <c r="Y6899" s="137"/>
      <c r="Z6899" s="137"/>
      <c r="AA6899" s="119"/>
      <c r="AB6899" s="119"/>
      <c r="AC6899" s="137"/>
      <c r="AD6899" s="137">
        <f>IF(AND(AC6899="",M6899=""),0,IF((AC6899=""),M6899,IF((M6899=""),AC6899,AC6899+M6899)))</f>
        <v>8100</v>
      </c>
      <c r="AE6899" s="137">
        <f>IF( (X6899=""),AD6899*1,AD6899*(X6899/100) )</f>
        <v>8100</v>
      </c>
      <c r="AF6899" s="137">
        <v>0</v>
      </c>
      <c r="AG6899" s="137">
        <f>IF((AF6899-AE6899) &gt; 1,0,IF((AF6899-AE6899)&lt;0,AE6899-AF6899,AF6899-AE6899))</f>
        <v>8100</v>
      </c>
      <c r="AH6899" s="137">
        <v>0.02</v>
      </c>
    </row>
    <row r="6900" spans="1:34" s="173" customFormat="1" x14ac:dyDescent="0.55000000000000004">
      <c r="A6900" s="122"/>
      <c r="B6900" s="123"/>
      <c r="C6900" s="123"/>
      <c r="D6900" s="135"/>
      <c r="E6900" s="123"/>
      <c r="F6900" s="123"/>
      <c r="G6900" s="123"/>
      <c r="H6900" s="123"/>
      <c r="I6900" s="136"/>
      <c r="J6900" s="123"/>
      <c r="K6900" s="137"/>
      <c r="L6900" s="137" t="s">
        <v>63</v>
      </c>
      <c r="M6900" s="137">
        <f>SUM(M6899:M6899)</f>
        <v>8100</v>
      </c>
      <c r="N6900" s="123"/>
      <c r="O6900" s="108"/>
      <c r="P6900" s="138"/>
      <c r="Q6900" s="108"/>
      <c r="R6900" s="108"/>
      <c r="S6900" s="139"/>
      <c r="T6900" s="123"/>
      <c r="U6900" s="123"/>
      <c r="V6900" s="123"/>
      <c r="W6900" s="137"/>
      <c r="X6900" s="136"/>
      <c r="Y6900" s="137"/>
      <c r="Z6900" s="137"/>
      <c r="AA6900" s="119"/>
      <c r="AB6900" s="119"/>
      <c r="AC6900" s="137"/>
      <c r="AD6900" s="137"/>
      <c r="AE6900" s="137">
        <f>SUM(AE6899:AE6899)</f>
        <v>8100</v>
      </c>
      <c r="AF6900" s="137"/>
      <c r="AG6900" s="137">
        <f>SUM(AG6899:AG6899)</f>
        <v>8100</v>
      </c>
      <c r="AH6900" s="137"/>
    </row>
    <row r="6901" spans="1:34" s="173" customFormat="1" x14ac:dyDescent="0.55000000000000004">
      <c r="A6901" s="122" t="s">
        <v>9264</v>
      </c>
      <c r="B6901" s="123">
        <v>2962</v>
      </c>
      <c r="C6901" s="123">
        <v>8816</v>
      </c>
      <c r="D6901" s="135" t="s">
        <v>9419</v>
      </c>
      <c r="E6901" s="123" t="s">
        <v>34</v>
      </c>
      <c r="F6901" s="123">
        <v>569</v>
      </c>
      <c r="G6901" s="123">
        <v>2</v>
      </c>
      <c r="H6901" s="123">
        <v>2</v>
      </c>
      <c r="I6901" s="136">
        <v>0</v>
      </c>
      <c r="J6901" s="123" t="s">
        <v>38</v>
      </c>
      <c r="K6901" s="137">
        <f>((G6901*400)+(H6901*100))+I6901</f>
        <v>1000</v>
      </c>
      <c r="L6901" s="137">
        <v>325</v>
      </c>
      <c r="M6901" s="137">
        <f>K6901*L6901</f>
        <v>325000</v>
      </c>
      <c r="N6901" s="123"/>
      <c r="O6901" s="108"/>
      <c r="P6901" s="138"/>
      <c r="Q6901" s="108"/>
      <c r="R6901" s="108"/>
      <c r="S6901" s="139"/>
      <c r="T6901" s="123"/>
      <c r="U6901" s="123"/>
      <c r="V6901" s="123"/>
      <c r="W6901" s="137"/>
      <c r="X6901" s="136"/>
      <c r="Y6901" s="137"/>
      <c r="Z6901" s="137"/>
      <c r="AA6901" s="119"/>
      <c r="AB6901" s="119"/>
      <c r="AC6901" s="137"/>
      <c r="AD6901" s="137">
        <f>IF(AND(AC6901="",M6901=""),0,IF((AC6901=""),M6901,IF((M6901=""),AC6901,AC6901+M6901)))</f>
        <v>325000</v>
      </c>
      <c r="AE6901" s="137">
        <f>IF( (X6901=""),AD6901*1,AD6901*(X6901/100) )</f>
        <v>325000</v>
      </c>
      <c r="AF6901" s="137">
        <v>50000000</v>
      </c>
      <c r="AG6901" s="137">
        <f>IF((AF6901-AE6901) &gt; 1,0,IF((AF6901-AE6901)&lt;0,AE6901-AF6901,AF6901-AE6901))</f>
        <v>0</v>
      </c>
      <c r="AH6901" s="137">
        <v>0.01</v>
      </c>
    </row>
    <row r="6902" spans="1:34" s="173" customFormat="1" x14ac:dyDescent="0.55000000000000004">
      <c r="A6902" s="122"/>
      <c r="B6902" s="123"/>
      <c r="C6902" s="123"/>
      <c r="D6902" s="135"/>
      <c r="E6902" s="123"/>
      <c r="F6902" s="123"/>
      <c r="G6902" s="123"/>
      <c r="H6902" s="123"/>
      <c r="I6902" s="136"/>
      <c r="J6902" s="123"/>
      <c r="K6902" s="137"/>
      <c r="L6902" s="137" t="s">
        <v>63</v>
      </c>
      <c r="M6902" s="137">
        <f>SUM(M6901:M6901)</f>
        <v>325000</v>
      </c>
      <c r="N6902" s="123"/>
      <c r="O6902" s="108"/>
      <c r="P6902" s="138"/>
      <c r="Q6902" s="108"/>
      <c r="R6902" s="108"/>
      <c r="S6902" s="139"/>
      <c r="T6902" s="123"/>
      <c r="U6902" s="123"/>
      <c r="V6902" s="123"/>
      <c r="W6902" s="137"/>
      <c r="X6902" s="136"/>
      <c r="Y6902" s="137"/>
      <c r="Z6902" s="137"/>
      <c r="AA6902" s="119"/>
      <c r="AB6902" s="119"/>
      <c r="AC6902" s="137"/>
      <c r="AD6902" s="137"/>
      <c r="AE6902" s="137">
        <f>SUM(AE6901:AE6901)</f>
        <v>325000</v>
      </c>
      <c r="AF6902" s="137"/>
      <c r="AG6902" s="137">
        <f>SUM(AG6901:AG6901)</f>
        <v>0</v>
      </c>
      <c r="AH6902" s="137"/>
    </row>
    <row r="6903" spans="1:34" s="173" customFormat="1" x14ac:dyDescent="0.55000000000000004">
      <c r="A6903" s="122" t="s">
        <v>9422</v>
      </c>
      <c r="B6903" s="123">
        <v>2963</v>
      </c>
      <c r="C6903" s="123">
        <v>5832</v>
      </c>
      <c r="D6903" s="135" t="s">
        <v>9423</v>
      </c>
      <c r="E6903" s="123" t="s">
        <v>34</v>
      </c>
      <c r="F6903" s="123">
        <v>9041</v>
      </c>
      <c r="G6903" s="123">
        <v>0</v>
      </c>
      <c r="H6903" s="123">
        <v>2</v>
      </c>
      <c r="I6903" s="136">
        <v>20</v>
      </c>
      <c r="J6903" s="123" t="s">
        <v>35</v>
      </c>
      <c r="K6903" s="137">
        <f>((G6903*400)+(H6903*100))+I6903</f>
        <v>220</v>
      </c>
      <c r="L6903" s="137">
        <v>925</v>
      </c>
      <c r="M6903" s="137">
        <f>K6903*L6903</f>
        <v>203500</v>
      </c>
      <c r="N6903" s="123">
        <v>1</v>
      </c>
      <c r="O6903" s="108" t="s">
        <v>9420</v>
      </c>
      <c r="P6903" s="138"/>
      <c r="Q6903" s="108" t="s">
        <v>9421</v>
      </c>
      <c r="R6903" s="108" t="s">
        <v>9424</v>
      </c>
      <c r="S6903" s="139" t="s">
        <v>9425</v>
      </c>
      <c r="T6903" s="123" t="s">
        <v>51</v>
      </c>
      <c r="U6903" s="123" t="s">
        <v>45</v>
      </c>
      <c r="V6903" s="123" t="s">
        <v>52</v>
      </c>
      <c r="W6903" s="137">
        <v>193.2</v>
      </c>
      <c r="X6903" s="136">
        <v>83.91</v>
      </c>
      <c r="Y6903" s="137">
        <v>6750</v>
      </c>
      <c r="Z6903" s="137">
        <f>W6903*Y6903</f>
        <v>1304100</v>
      </c>
      <c r="AA6903" s="119">
        <v>6</v>
      </c>
      <c r="AB6903" s="119">
        <v>6</v>
      </c>
      <c r="AC6903" s="137">
        <f>(Z6903*(100-AB6903))/100</f>
        <v>1225854</v>
      </c>
      <c r="AD6903" s="137">
        <f>IF(AND(AC6903="",M6903=""),0,IF((AC6903=""),M6903, IF( (M6903=""),AC6903,SUM(AC6903:AC6906)+M6903)))</f>
        <v>1429354</v>
      </c>
      <c r="AE6903" s="137">
        <f>IF( (X6903=""),AD6903*1,AD6903*(X6903/100) )</f>
        <v>1199370.9413999999</v>
      </c>
      <c r="AF6903" s="137">
        <v>50000000</v>
      </c>
      <c r="AG6903" s="137">
        <f>IF((AF6903-AE6903) &gt; 1,0,IF((AF6903-AE6903)&lt;0,AE6903-AF6903,AF6903-AE6903))</f>
        <v>0</v>
      </c>
      <c r="AH6903" s="137">
        <v>0.02</v>
      </c>
    </row>
    <row r="6904" spans="1:34" s="173" customFormat="1" x14ac:dyDescent="0.55000000000000004">
      <c r="A6904" s="122"/>
      <c r="B6904" s="123"/>
      <c r="C6904" s="123"/>
      <c r="D6904" s="135"/>
      <c r="E6904" s="123"/>
      <c r="F6904" s="123"/>
      <c r="G6904" s="123"/>
      <c r="H6904" s="123"/>
      <c r="I6904" s="136"/>
      <c r="J6904" s="123"/>
      <c r="K6904" s="137"/>
      <c r="L6904" s="137"/>
      <c r="M6904" s="137"/>
      <c r="N6904" s="123">
        <v>2</v>
      </c>
      <c r="O6904" s="108" t="s">
        <v>9420</v>
      </c>
      <c r="P6904" s="138"/>
      <c r="Q6904" s="108" t="s">
        <v>9421</v>
      </c>
      <c r="R6904" s="108" t="s">
        <v>9424</v>
      </c>
      <c r="S6904" s="139" t="s">
        <v>9426</v>
      </c>
      <c r="T6904" s="123" t="s">
        <v>55</v>
      </c>
      <c r="U6904" s="123" t="s">
        <v>45</v>
      </c>
      <c r="V6904" s="123" t="s">
        <v>52</v>
      </c>
      <c r="W6904" s="137">
        <v>37.049999999999997</v>
      </c>
      <c r="X6904" s="136">
        <v>16.09</v>
      </c>
      <c r="Y6904" s="137">
        <v>0</v>
      </c>
      <c r="Z6904" s="137">
        <f>W6904*Y6904</f>
        <v>0</v>
      </c>
      <c r="AA6904" s="119">
        <v>6</v>
      </c>
      <c r="AB6904" s="119">
        <v>6</v>
      </c>
      <c r="AC6904" s="137">
        <f>(Z6904*(100-AB6904))/100</f>
        <v>0</v>
      </c>
      <c r="AD6904" s="137">
        <f>IF(AND(AC6904="",M6903=""),0,IF((AC6904=""),M6903, IF( (M6903=""),AC6904,SUM(AC6903:AC6906)+M6903)))</f>
        <v>1429354</v>
      </c>
      <c r="AE6904" s="137">
        <f>IF( (X6904=""),AD6904*1,AD6904*(X6904/100) )</f>
        <v>229983.05859999999</v>
      </c>
      <c r="AF6904" s="137">
        <v>50000000</v>
      </c>
      <c r="AG6904" s="137">
        <f>IF((AF6904-AE6904) &gt; 1,0,IF((AF6904-AE6904)&lt;0,AE6904-AF6904,AF6904-AE6904))</f>
        <v>0</v>
      </c>
      <c r="AH6904" s="137">
        <v>0.02</v>
      </c>
    </row>
    <row r="6905" spans="1:34" s="173" customFormat="1" x14ac:dyDescent="0.55000000000000004">
      <c r="A6905" s="122"/>
      <c r="B6905" s="123"/>
      <c r="C6905" s="123"/>
      <c r="D6905" s="135"/>
      <c r="E6905" s="123"/>
      <c r="F6905" s="123"/>
      <c r="G6905" s="123"/>
      <c r="H6905" s="123"/>
      <c r="I6905" s="136"/>
      <c r="J6905" s="123"/>
      <c r="K6905" s="137"/>
      <c r="L6905" s="137" t="s">
        <v>63</v>
      </c>
      <c r="M6905" s="137">
        <f>SUM(M6903:M6904)</f>
        <v>203500</v>
      </c>
      <c r="N6905" s="123"/>
      <c r="O6905" s="108"/>
      <c r="P6905" s="138"/>
      <c r="Q6905" s="108"/>
      <c r="R6905" s="108"/>
      <c r="S6905" s="139"/>
      <c r="T6905" s="123"/>
      <c r="U6905" s="123"/>
      <c r="V6905" s="123"/>
      <c r="W6905" s="137"/>
      <c r="X6905" s="136"/>
      <c r="Y6905" s="137"/>
      <c r="Z6905" s="137"/>
      <c r="AA6905" s="119"/>
      <c r="AB6905" s="119"/>
      <c r="AC6905" s="137"/>
      <c r="AD6905" s="137"/>
      <c r="AE6905" s="137">
        <f>SUM(AE6903:AE6904)</f>
        <v>1429354</v>
      </c>
      <c r="AF6905" s="137"/>
      <c r="AG6905" s="137">
        <f>SUM(AG6903:AG6904)</f>
        <v>0</v>
      </c>
      <c r="AH6905" s="137"/>
    </row>
    <row r="6906" spans="1:34" s="173" customFormat="1" x14ac:dyDescent="0.55000000000000004">
      <c r="A6906" s="122" t="s">
        <v>9264</v>
      </c>
      <c r="B6906" s="123">
        <v>2964</v>
      </c>
      <c r="C6906" s="123">
        <v>8787</v>
      </c>
      <c r="D6906" s="135" t="s">
        <v>9427</v>
      </c>
      <c r="E6906" s="123" t="s">
        <v>34</v>
      </c>
      <c r="F6906" s="123">
        <v>16330</v>
      </c>
      <c r="G6906" s="123">
        <v>1</v>
      </c>
      <c r="H6906" s="123">
        <v>0</v>
      </c>
      <c r="I6906" s="136">
        <v>0</v>
      </c>
      <c r="J6906" s="123" t="s">
        <v>38</v>
      </c>
      <c r="K6906" s="137">
        <f t="shared" ref="K6906:K6911" si="662">((G6906*400)+(H6906*100))+I6906</f>
        <v>400</v>
      </c>
      <c r="L6906" s="137">
        <v>250</v>
      </c>
      <c r="M6906" s="137">
        <f t="shared" ref="M6906:M6911" si="663">K6906*L6906</f>
        <v>100000</v>
      </c>
      <c r="N6906" s="123"/>
      <c r="O6906" s="108"/>
      <c r="P6906" s="138"/>
      <c r="Q6906" s="108"/>
      <c r="R6906" s="108"/>
      <c r="S6906" s="139"/>
      <c r="T6906" s="123"/>
      <c r="U6906" s="123"/>
      <c r="V6906" s="123"/>
      <c r="W6906" s="137"/>
      <c r="X6906" s="136"/>
      <c r="Y6906" s="137"/>
      <c r="Z6906" s="137"/>
      <c r="AA6906" s="119"/>
      <c r="AB6906" s="119"/>
      <c r="AC6906" s="137"/>
      <c r="AD6906" s="137">
        <f t="shared" ref="AD6906:AD6911" si="664">IF(AND(AC6906="",M6906=""),0,IF((AC6906=""),M6906,IF((M6906=""),AC6906,AC6906+M6906)))</f>
        <v>100000</v>
      </c>
      <c r="AE6906" s="137">
        <f t="shared" ref="AE6906:AE6911" si="665">IF( (X6906=""),AD6906*1,AD6906*(X6906/100) )</f>
        <v>100000</v>
      </c>
      <c r="AF6906" s="137">
        <v>50000000</v>
      </c>
      <c r="AG6906" s="137">
        <f t="shared" ref="AG6906:AG6911" si="666">IF((AF6906-AE6906) &gt; 1,0,IF((AF6906-AE6906)&lt;0,AE6906-AF6906,AF6906-AE6906))</f>
        <v>0</v>
      </c>
      <c r="AH6906" s="137">
        <v>0.01</v>
      </c>
    </row>
    <row r="6907" spans="1:34" s="173" customFormat="1" x14ac:dyDescent="0.55000000000000004">
      <c r="A6907" s="122"/>
      <c r="B6907" s="123">
        <v>2965</v>
      </c>
      <c r="C6907" s="123">
        <v>8788</v>
      </c>
      <c r="D6907" s="135" t="s">
        <v>9428</v>
      </c>
      <c r="E6907" s="123" t="s">
        <v>34</v>
      </c>
      <c r="F6907" s="123">
        <v>16331</v>
      </c>
      <c r="G6907" s="123">
        <v>1</v>
      </c>
      <c r="H6907" s="123">
        <v>0</v>
      </c>
      <c r="I6907" s="136">
        <v>0</v>
      </c>
      <c r="J6907" s="123" t="s">
        <v>38</v>
      </c>
      <c r="K6907" s="137">
        <f t="shared" si="662"/>
        <v>400</v>
      </c>
      <c r="L6907" s="137">
        <v>400</v>
      </c>
      <c r="M6907" s="137">
        <f t="shared" si="663"/>
        <v>160000</v>
      </c>
      <c r="N6907" s="123"/>
      <c r="O6907" s="108"/>
      <c r="P6907" s="138"/>
      <c r="Q6907" s="108"/>
      <c r="R6907" s="108"/>
      <c r="S6907" s="139"/>
      <c r="T6907" s="123"/>
      <c r="U6907" s="123"/>
      <c r="V6907" s="123"/>
      <c r="W6907" s="137"/>
      <c r="X6907" s="136"/>
      <c r="Y6907" s="137"/>
      <c r="Z6907" s="137"/>
      <c r="AA6907" s="119"/>
      <c r="AB6907" s="119"/>
      <c r="AC6907" s="137"/>
      <c r="AD6907" s="137">
        <f t="shared" si="664"/>
        <v>160000</v>
      </c>
      <c r="AE6907" s="137">
        <f t="shared" si="665"/>
        <v>160000</v>
      </c>
      <c r="AF6907" s="137">
        <v>50000000</v>
      </c>
      <c r="AG6907" s="137">
        <f t="shared" si="666"/>
        <v>0</v>
      </c>
      <c r="AH6907" s="137">
        <v>0.01</v>
      </c>
    </row>
    <row r="6908" spans="1:34" s="173" customFormat="1" x14ac:dyDescent="0.55000000000000004">
      <c r="A6908" s="122"/>
      <c r="B6908" s="123">
        <v>2966</v>
      </c>
      <c r="C6908" s="123">
        <v>8789</v>
      </c>
      <c r="D6908" s="135" t="s">
        <v>9429</v>
      </c>
      <c r="E6908" s="123" t="s">
        <v>34</v>
      </c>
      <c r="F6908" s="123">
        <v>16332</v>
      </c>
      <c r="G6908" s="123">
        <v>1</v>
      </c>
      <c r="H6908" s="123">
        <v>0</v>
      </c>
      <c r="I6908" s="136">
        <v>0</v>
      </c>
      <c r="J6908" s="123" t="s">
        <v>38</v>
      </c>
      <c r="K6908" s="137">
        <f t="shared" si="662"/>
        <v>400</v>
      </c>
      <c r="L6908" s="137">
        <v>400</v>
      </c>
      <c r="M6908" s="137">
        <f t="shared" si="663"/>
        <v>160000</v>
      </c>
      <c r="N6908" s="123"/>
      <c r="O6908" s="108"/>
      <c r="P6908" s="138"/>
      <c r="Q6908" s="108"/>
      <c r="R6908" s="108"/>
      <c r="S6908" s="139"/>
      <c r="T6908" s="123"/>
      <c r="U6908" s="123"/>
      <c r="V6908" s="123"/>
      <c r="W6908" s="137"/>
      <c r="X6908" s="136"/>
      <c r="Y6908" s="137"/>
      <c r="Z6908" s="137"/>
      <c r="AA6908" s="119"/>
      <c r="AB6908" s="119"/>
      <c r="AC6908" s="137"/>
      <c r="AD6908" s="137">
        <f t="shared" si="664"/>
        <v>160000</v>
      </c>
      <c r="AE6908" s="137">
        <f t="shared" si="665"/>
        <v>160000</v>
      </c>
      <c r="AF6908" s="137">
        <v>50000000</v>
      </c>
      <c r="AG6908" s="137">
        <f t="shared" si="666"/>
        <v>0</v>
      </c>
      <c r="AH6908" s="137">
        <v>0.01</v>
      </c>
    </row>
    <row r="6909" spans="1:34" s="173" customFormat="1" x14ac:dyDescent="0.55000000000000004">
      <c r="A6909" s="122"/>
      <c r="B6909" s="123">
        <v>2967</v>
      </c>
      <c r="C6909" s="123">
        <v>8790</v>
      </c>
      <c r="D6909" s="135" t="s">
        <v>9430</v>
      </c>
      <c r="E6909" s="123" t="s">
        <v>34</v>
      </c>
      <c r="F6909" s="123">
        <v>16333</v>
      </c>
      <c r="G6909" s="123">
        <v>1</v>
      </c>
      <c r="H6909" s="123">
        <v>0</v>
      </c>
      <c r="I6909" s="136">
        <v>0</v>
      </c>
      <c r="J6909" s="123" t="s">
        <v>38</v>
      </c>
      <c r="K6909" s="137">
        <f t="shared" si="662"/>
        <v>400</v>
      </c>
      <c r="L6909" s="137">
        <v>400</v>
      </c>
      <c r="M6909" s="137">
        <f t="shared" si="663"/>
        <v>160000</v>
      </c>
      <c r="N6909" s="123"/>
      <c r="O6909" s="108"/>
      <c r="P6909" s="138"/>
      <c r="Q6909" s="108"/>
      <c r="R6909" s="108"/>
      <c r="S6909" s="139"/>
      <c r="T6909" s="123"/>
      <c r="U6909" s="123"/>
      <c r="V6909" s="123"/>
      <c r="W6909" s="137"/>
      <c r="X6909" s="136"/>
      <c r="Y6909" s="137"/>
      <c r="Z6909" s="137"/>
      <c r="AA6909" s="119"/>
      <c r="AB6909" s="119"/>
      <c r="AC6909" s="137"/>
      <c r="AD6909" s="137">
        <f t="shared" si="664"/>
        <v>160000</v>
      </c>
      <c r="AE6909" s="137">
        <f t="shared" si="665"/>
        <v>160000</v>
      </c>
      <c r="AF6909" s="137">
        <v>50000000</v>
      </c>
      <c r="AG6909" s="137">
        <f t="shared" si="666"/>
        <v>0</v>
      </c>
      <c r="AH6909" s="137">
        <v>0.01</v>
      </c>
    </row>
    <row r="6910" spans="1:34" s="173" customFormat="1" x14ac:dyDescent="0.55000000000000004">
      <c r="A6910" s="122"/>
      <c r="B6910" s="123">
        <v>2968</v>
      </c>
      <c r="C6910" s="123">
        <v>8791</v>
      </c>
      <c r="D6910" s="135" t="s">
        <v>9431</v>
      </c>
      <c r="E6910" s="123" t="s">
        <v>34</v>
      </c>
      <c r="F6910" s="123">
        <v>16334</v>
      </c>
      <c r="G6910" s="123">
        <v>1</v>
      </c>
      <c r="H6910" s="123">
        <v>0</v>
      </c>
      <c r="I6910" s="136">
        <v>0</v>
      </c>
      <c r="J6910" s="123" t="s">
        <v>38</v>
      </c>
      <c r="K6910" s="137">
        <f t="shared" si="662"/>
        <v>400</v>
      </c>
      <c r="L6910" s="137">
        <v>400</v>
      </c>
      <c r="M6910" s="137">
        <f t="shared" si="663"/>
        <v>160000</v>
      </c>
      <c r="N6910" s="123"/>
      <c r="O6910" s="108"/>
      <c r="P6910" s="138"/>
      <c r="Q6910" s="108"/>
      <c r="R6910" s="108"/>
      <c r="S6910" s="139"/>
      <c r="T6910" s="123"/>
      <c r="U6910" s="123"/>
      <c r="V6910" s="123"/>
      <c r="W6910" s="137"/>
      <c r="X6910" s="136"/>
      <c r="Y6910" s="137"/>
      <c r="Z6910" s="137"/>
      <c r="AA6910" s="119"/>
      <c r="AB6910" s="119"/>
      <c r="AC6910" s="137"/>
      <c r="AD6910" s="137">
        <f t="shared" si="664"/>
        <v>160000</v>
      </c>
      <c r="AE6910" s="137">
        <f t="shared" si="665"/>
        <v>160000</v>
      </c>
      <c r="AF6910" s="137">
        <v>50000000</v>
      </c>
      <c r="AG6910" s="137">
        <f t="shared" si="666"/>
        <v>0</v>
      </c>
      <c r="AH6910" s="137">
        <v>0.01</v>
      </c>
    </row>
    <row r="6911" spans="1:34" s="173" customFormat="1" x14ac:dyDescent="0.55000000000000004">
      <c r="A6911" s="122"/>
      <c r="B6911" s="123">
        <v>2969</v>
      </c>
      <c r="C6911" s="123">
        <v>8792</v>
      </c>
      <c r="D6911" s="135" t="s">
        <v>9432</v>
      </c>
      <c r="E6911" s="123" t="s">
        <v>34</v>
      </c>
      <c r="F6911" s="123">
        <v>16335</v>
      </c>
      <c r="G6911" s="123">
        <v>1</v>
      </c>
      <c r="H6911" s="123">
        <v>0</v>
      </c>
      <c r="I6911" s="136">
        <v>0</v>
      </c>
      <c r="J6911" s="123" t="s">
        <v>38</v>
      </c>
      <c r="K6911" s="137">
        <f t="shared" si="662"/>
        <v>400</v>
      </c>
      <c r="L6911" s="137">
        <v>400</v>
      </c>
      <c r="M6911" s="137">
        <f t="shared" si="663"/>
        <v>160000</v>
      </c>
      <c r="N6911" s="123"/>
      <c r="O6911" s="108"/>
      <c r="P6911" s="138"/>
      <c r="Q6911" s="108"/>
      <c r="R6911" s="108"/>
      <c r="S6911" s="139"/>
      <c r="T6911" s="123"/>
      <c r="U6911" s="123"/>
      <c r="V6911" s="123"/>
      <c r="W6911" s="137"/>
      <c r="X6911" s="136"/>
      <c r="Y6911" s="137"/>
      <c r="Z6911" s="137"/>
      <c r="AA6911" s="119"/>
      <c r="AB6911" s="119"/>
      <c r="AC6911" s="137"/>
      <c r="AD6911" s="137">
        <f t="shared" si="664"/>
        <v>160000</v>
      </c>
      <c r="AE6911" s="137">
        <f t="shared" si="665"/>
        <v>160000</v>
      </c>
      <c r="AF6911" s="137">
        <v>50000000</v>
      </c>
      <c r="AG6911" s="137">
        <f t="shared" si="666"/>
        <v>0</v>
      </c>
      <c r="AH6911" s="137">
        <v>0.01</v>
      </c>
    </row>
    <row r="6912" spans="1:34" s="173" customFormat="1" x14ac:dyDescent="0.55000000000000004">
      <c r="A6912" s="122"/>
      <c r="B6912" s="123"/>
      <c r="C6912" s="123"/>
      <c r="D6912" s="135"/>
      <c r="E6912" s="123"/>
      <c r="F6912" s="123"/>
      <c r="G6912" s="123"/>
      <c r="H6912" s="123"/>
      <c r="I6912" s="136"/>
      <c r="J6912" s="123"/>
      <c r="K6912" s="137"/>
      <c r="L6912" s="137" t="s">
        <v>63</v>
      </c>
      <c r="M6912" s="137">
        <f>SUM(M6906:M6911)</f>
        <v>900000</v>
      </c>
      <c r="N6912" s="123"/>
      <c r="O6912" s="108"/>
      <c r="P6912" s="138"/>
      <c r="Q6912" s="108"/>
      <c r="R6912" s="108"/>
      <c r="S6912" s="139"/>
      <c r="T6912" s="123"/>
      <c r="U6912" s="123"/>
      <c r="V6912" s="123"/>
      <c r="W6912" s="137"/>
      <c r="X6912" s="136"/>
      <c r="Y6912" s="137"/>
      <c r="Z6912" s="137"/>
      <c r="AA6912" s="119"/>
      <c r="AB6912" s="119"/>
      <c r="AC6912" s="137"/>
      <c r="AD6912" s="137"/>
      <c r="AE6912" s="137">
        <f>SUM(AE6906:AE6911)</f>
        <v>900000</v>
      </c>
      <c r="AF6912" s="137"/>
      <c r="AG6912" s="137">
        <f>SUM(AG6906:AG6911)</f>
        <v>0</v>
      </c>
      <c r="AH6912" s="137"/>
    </row>
    <row r="6913" spans="1:34" s="173" customFormat="1" x14ac:dyDescent="0.55000000000000004">
      <c r="A6913" s="122" t="s">
        <v>9435</v>
      </c>
      <c r="B6913" s="123">
        <v>2970</v>
      </c>
      <c r="C6913" s="123">
        <v>10084</v>
      </c>
      <c r="D6913" s="135" t="s">
        <v>9436</v>
      </c>
      <c r="E6913" s="123" t="s">
        <v>34</v>
      </c>
      <c r="F6913" s="123">
        <v>17639</v>
      </c>
      <c r="G6913" s="123">
        <v>0</v>
      </c>
      <c r="H6913" s="123">
        <v>3</v>
      </c>
      <c r="I6913" s="136">
        <v>0</v>
      </c>
      <c r="J6913" s="123" t="s">
        <v>38</v>
      </c>
      <c r="K6913" s="137">
        <f>((G6913*400)+(H6913*100))+I6913</f>
        <v>300</v>
      </c>
      <c r="L6913" s="137">
        <v>400</v>
      </c>
      <c r="M6913" s="137">
        <f>K6913*L6913</f>
        <v>120000</v>
      </c>
      <c r="N6913" s="123"/>
      <c r="O6913" s="108"/>
      <c r="P6913" s="138"/>
      <c r="Q6913" s="108"/>
      <c r="R6913" s="108"/>
      <c r="S6913" s="139"/>
      <c r="T6913" s="123"/>
      <c r="U6913" s="123"/>
      <c r="V6913" s="123"/>
      <c r="W6913" s="137"/>
      <c r="X6913" s="136"/>
      <c r="Y6913" s="137"/>
      <c r="Z6913" s="137"/>
      <c r="AA6913" s="119"/>
      <c r="AB6913" s="119"/>
      <c r="AC6913" s="137"/>
      <c r="AD6913" s="137">
        <f>IF(AND(AC6913="",M6913=""),0,IF((AC6913=""),M6913,IF((M6913=""),AC6913,AC6913+M6913)))</f>
        <v>120000</v>
      </c>
      <c r="AE6913" s="137">
        <f>IF( (X6913=""),AD6913*1,AD6913*(X6913/100) )</f>
        <v>120000</v>
      </c>
      <c r="AF6913" s="137">
        <v>50000000</v>
      </c>
      <c r="AG6913" s="137">
        <f>IF((AF6913-AE6913) &gt; 1,0,IF((AF6913-AE6913)&lt;0,AE6913-AF6913,AF6913-AE6913))</f>
        <v>0</v>
      </c>
      <c r="AH6913" s="137">
        <v>0.01</v>
      </c>
    </row>
    <row r="6914" spans="1:34" s="173" customFormat="1" x14ac:dyDescent="0.55000000000000004">
      <c r="A6914" s="122"/>
      <c r="B6914" s="123">
        <v>2971</v>
      </c>
      <c r="C6914" s="123">
        <v>10085</v>
      </c>
      <c r="D6914" s="135" t="s">
        <v>9437</v>
      </c>
      <c r="E6914" s="123" t="s">
        <v>34</v>
      </c>
      <c r="F6914" s="123">
        <v>17640</v>
      </c>
      <c r="G6914" s="123">
        <v>2</v>
      </c>
      <c r="H6914" s="123">
        <v>2</v>
      </c>
      <c r="I6914" s="136">
        <v>66</v>
      </c>
      <c r="J6914" s="123" t="s">
        <v>38</v>
      </c>
      <c r="K6914" s="137">
        <f>((G6914*400)+(H6914*100))+I6914</f>
        <v>1066</v>
      </c>
      <c r="L6914" s="137">
        <v>400</v>
      </c>
      <c r="M6914" s="137">
        <f>K6914*L6914</f>
        <v>426400</v>
      </c>
      <c r="N6914" s="123"/>
      <c r="O6914" s="108"/>
      <c r="P6914" s="138"/>
      <c r="Q6914" s="108"/>
      <c r="R6914" s="108"/>
      <c r="S6914" s="139"/>
      <c r="T6914" s="123"/>
      <c r="U6914" s="123"/>
      <c r="V6914" s="123"/>
      <c r="W6914" s="137"/>
      <c r="X6914" s="136"/>
      <c r="Y6914" s="137"/>
      <c r="Z6914" s="137"/>
      <c r="AA6914" s="119"/>
      <c r="AB6914" s="119"/>
      <c r="AC6914" s="137"/>
      <c r="AD6914" s="137">
        <f>IF(AND(AC6914="",M6914=""),0,IF((AC6914=""),M6914,IF((M6914=""),AC6914,AC6914+M6914)))</f>
        <v>426400</v>
      </c>
      <c r="AE6914" s="137">
        <f>IF( (X6914=""),AD6914*1,AD6914*(X6914/100) )</f>
        <v>426400</v>
      </c>
      <c r="AF6914" s="137">
        <v>50000000</v>
      </c>
      <c r="AG6914" s="137">
        <f>IF((AF6914-AE6914) &gt; 1,0,IF((AF6914-AE6914)&lt;0,AE6914-AF6914,AF6914-AE6914))</f>
        <v>0</v>
      </c>
      <c r="AH6914" s="137">
        <v>0.01</v>
      </c>
    </row>
    <row r="6915" spans="1:34" s="173" customFormat="1" x14ac:dyDescent="0.55000000000000004">
      <c r="A6915" s="122"/>
      <c r="B6915" s="123">
        <v>2972</v>
      </c>
      <c r="C6915" s="123">
        <v>10083</v>
      </c>
      <c r="D6915" s="135" t="s">
        <v>9438</v>
      </c>
      <c r="E6915" s="123" t="s">
        <v>34</v>
      </c>
      <c r="F6915" s="123">
        <v>17653</v>
      </c>
      <c r="G6915" s="123">
        <v>1</v>
      </c>
      <c r="H6915" s="123">
        <v>3</v>
      </c>
      <c r="I6915" s="136">
        <v>56</v>
      </c>
      <c r="J6915" s="123" t="s">
        <v>35</v>
      </c>
      <c r="K6915" s="137">
        <f>((G6915*400)+(H6915*100))+I6915</f>
        <v>756</v>
      </c>
      <c r="L6915" s="137">
        <v>400</v>
      </c>
      <c r="M6915" s="137">
        <f>K6915*L6915</f>
        <v>302400</v>
      </c>
      <c r="N6915" s="123">
        <v>1</v>
      </c>
      <c r="O6915" s="108" t="s">
        <v>9433</v>
      </c>
      <c r="P6915" s="138">
        <v>3570500417318</v>
      </c>
      <c r="Q6915" s="108" t="s">
        <v>9434</v>
      </c>
      <c r="R6915" s="108" t="s">
        <v>9439</v>
      </c>
      <c r="S6915" s="139" t="s">
        <v>9440</v>
      </c>
      <c r="T6915" s="123" t="s">
        <v>492</v>
      </c>
      <c r="U6915" s="123" t="s">
        <v>45</v>
      </c>
      <c r="V6915" s="123" t="s">
        <v>75</v>
      </c>
      <c r="W6915" s="137">
        <v>600</v>
      </c>
      <c r="X6915" s="136">
        <v>100</v>
      </c>
      <c r="Y6915" s="137">
        <v>3400</v>
      </c>
      <c r="Z6915" s="137">
        <f>W6915*Y6915</f>
        <v>2040000</v>
      </c>
      <c r="AA6915" s="119">
        <v>12</v>
      </c>
      <c r="AB6915" s="119">
        <v>14</v>
      </c>
      <c r="AC6915" s="137">
        <f>(Z6915*(100-AB6915))/100</f>
        <v>1754400</v>
      </c>
      <c r="AD6915" s="137">
        <f>IF(AND(AC6915="",M6915=""),0,IF((AC6915=""),M6915, IF( (M6915=""),AC6915,SUM(AC6915:AC6917)+M6915)))</f>
        <v>2056800</v>
      </c>
      <c r="AE6915" s="137">
        <f>IF( (X6915=""),AD6915*1,AD6915*(X6915/100) )</f>
        <v>2056800</v>
      </c>
      <c r="AF6915" s="137">
        <v>0</v>
      </c>
      <c r="AG6915" s="137">
        <f>IF((AF6915-AE6915) &gt; 1,0,IF((AF6915-AE6915)&lt;0,AE6915-AF6915,AF6915-AE6915))</f>
        <v>2056800</v>
      </c>
      <c r="AH6915" s="137">
        <v>0.3</v>
      </c>
    </row>
    <row r="6916" spans="1:34" s="173" customFormat="1" x14ac:dyDescent="0.55000000000000004">
      <c r="A6916" s="122"/>
      <c r="B6916" s="123"/>
      <c r="C6916" s="123"/>
      <c r="D6916" s="135"/>
      <c r="E6916" s="123"/>
      <c r="F6916" s="123"/>
      <c r="G6916" s="123"/>
      <c r="H6916" s="123"/>
      <c r="I6916" s="136"/>
      <c r="J6916" s="123"/>
      <c r="K6916" s="137"/>
      <c r="L6916" s="137"/>
      <c r="M6916" s="137"/>
      <c r="N6916" s="123">
        <v>2</v>
      </c>
      <c r="O6916" s="108" t="s">
        <v>9433</v>
      </c>
      <c r="P6916" s="138">
        <v>3570500417318</v>
      </c>
      <c r="Q6916" s="108" t="s">
        <v>9434</v>
      </c>
      <c r="R6916" s="108" t="s">
        <v>9439</v>
      </c>
      <c r="S6916" s="139" t="s">
        <v>9441</v>
      </c>
      <c r="T6916" s="123" t="s">
        <v>97</v>
      </c>
      <c r="U6916" s="123"/>
      <c r="V6916" s="123"/>
      <c r="W6916" s="137"/>
      <c r="X6916" s="136"/>
      <c r="Y6916" s="137"/>
      <c r="Z6916" s="137"/>
      <c r="AA6916" s="119"/>
      <c r="AB6916" s="119"/>
      <c r="AC6916" s="137"/>
      <c r="AD6916" s="137"/>
      <c r="AE6916" s="137"/>
      <c r="AF6916" s="137"/>
      <c r="AG6916" s="137"/>
      <c r="AH6916" s="137"/>
    </row>
    <row r="6917" spans="1:34" s="173" customFormat="1" x14ac:dyDescent="0.55000000000000004">
      <c r="A6917" s="122"/>
      <c r="B6917" s="123">
        <v>2973</v>
      </c>
      <c r="C6917" s="123">
        <v>8275</v>
      </c>
      <c r="D6917" s="135" t="s">
        <v>9442</v>
      </c>
      <c r="E6917" s="123" t="s">
        <v>34</v>
      </c>
      <c r="F6917" s="123">
        <v>19112</v>
      </c>
      <c r="G6917" s="123">
        <v>1</v>
      </c>
      <c r="H6917" s="123">
        <v>1</v>
      </c>
      <c r="I6917" s="136">
        <v>42</v>
      </c>
      <c r="J6917" s="123" t="s">
        <v>68</v>
      </c>
      <c r="K6917" s="137">
        <f>((G6917*400)+(H6917*100))+I6917</f>
        <v>542</v>
      </c>
      <c r="L6917" s="137">
        <v>800</v>
      </c>
      <c r="M6917" s="137">
        <f>K6917*L6917</f>
        <v>433600</v>
      </c>
      <c r="N6917" s="123"/>
      <c r="O6917" s="108"/>
      <c r="P6917" s="138"/>
      <c r="Q6917" s="108"/>
      <c r="R6917" s="108"/>
      <c r="S6917" s="139"/>
      <c r="T6917" s="123"/>
      <c r="U6917" s="123"/>
      <c r="V6917" s="123"/>
      <c r="W6917" s="137"/>
      <c r="X6917" s="136"/>
      <c r="Y6917" s="137"/>
      <c r="Z6917" s="137"/>
      <c r="AA6917" s="119"/>
      <c r="AB6917" s="119"/>
      <c r="AC6917" s="137"/>
      <c r="AD6917" s="137">
        <f>IF(AND(AC6917="",M6917=""),0,IF((AC6917=""),M6917,IF((M6917=""),AC6917,AC6917+M6917)))</f>
        <v>433600</v>
      </c>
      <c r="AE6917" s="137">
        <f>IF( (X6917=""),AD6917*1,AD6917*(X6917/100) )</f>
        <v>433600</v>
      </c>
      <c r="AF6917" s="137">
        <v>0</v>
      </c>
      <c r="AG6917" s="137">
        <f>IF((AF6917-AE6917) &gt; 1,0,IF((AF6917-AE6917)&lt;0,AE6917-AF6917,AF6917-AE6917))</f>
        <v>433600</v>
      </c>
      <c r="AH6917" s="137">
        <v>0.3</v>
      </c>
    </row>
    <row r="6918" spans="1:34" s="173" customFormat="1" x14ac:dyDescent="0.55000000000000004">
      <c r="A6918" s="122"/>
      <c r="B6918" s="123"/>
      <c r="C6918" s="123"/>
      <c r="D6918" s="135"/>
      <c r="E6918" s="123"/>
      <c r="F6918" s="123"/>
      <c r="G6918" s="123"/>
      <c r="H6918" s="123"/>
      <c r="I6918" s="136"/>
      <c r="J6918" s="123"/>
      <c r="K6918" s="137"/>
      <c r="L6918" s="137" t="s">
        <v>63</v>
      </c>
      <c r="M6918" s="137">
        <f>SUM(M6913:M6917)</f>
        <v>1282400</v>
      </c>
      <c r="N6918" s="123"/>
      <c r="O6918" s="108"/>
      <c r="P6918" s="138"/>
      <c r="Q6918" s="108"/>
      <c r="R6918" s="108"/>
      <c r="S6918" s="139"/>
      <c r="T6918" s="123"/>
      <c r="U6918" s="123"/>
      <c r="V6918" s="123"/>
      <c r="W6918" s="137"/>
      <c r="X6918" s="136"/>
      <c r="Y6918" s="137"/>
      <c r="Z6918" s="137"/>
      <c r="AA6918" s="119"/>
      <c r="AB6918" s="119"/>
      <c r="AC6918" s="137"/>
      <c r="AD6918" s="137"/>
      <c r="AE6918" s="137">
        <f>SUM(AE6913:AE6917)</f>
        <v>3036800</v>
      </c>
      <c r="AF6918" s="137"/>
      <c r="AG6918" s="137">
        <f>SUM(AG6913:AG6917)</f>
        <v>2490400</v>
      </c>
      <c r="AH6918" s="137"/>
    </row>
    <row r="6919" spans="1:34" s="173" customFormat="1" x14ac:dyDescent="0.55000000000000004">
      <c r="A6919" s="122" t="s">
        <v>15599</v>
      </c>
      <c r="B6919" s="123">
        <v>3201</v>
      </c>
      <c r="C6919" s="123">
        <v>7719</v>
      </c>
      <c r="D6919" s="135" t="s">
        <v>10097</v>
      </c>
      <c r="E6919" s="123" t="s">
        <v>34</v>
      </c>
      <c r="F6919" s="123">
        <v>19982</v>
      </c>
      <c r="G6919" s="123">
        <v>0</v>
      </c>
      <c r="H6919" s="123">
        <v>0</v>
      </c>
      <c r="I6919" s="136">
        <v>98.2</v>
      </c>
      <c r="J6919" s="123" t="s">
        <v>35</v>
      </c>
      <c r="K6919" s="137">
        <f>((G6919*400)+(H6919*100))+I6919</f>
        <v>98.2</v>
      </c>
      <c r="L6919" s="137">
        <v>1900</v>
      </c>
      <c r="M6919" s="137">
        <f>K6919*L6919</f>
        <v>186580</v>
      </c>
      <c r="N6919" s="123">
        <v>1</v>
      </c>
      <c r="O6919" s="108" t="s">
        <v>10095</v>
      </c>
      <c r="P6919" s="138"/>
      <c r="Q6919" s="108" t="s">
        <v>10096</v>
      </c>
      <c r="R6919" s="108" t="s">
        <v>10098</v>
      </c>
      <c r="S6919" s="139" t="s">
        <v>10099</v>
      </c>
      <c r="T6919" s="123" t="s">
        <v>51</v>
      </c>
      <c r="U6919" s="123" t="s">
        <v>227</v>
      </c>
      <c r="V6919" s="123" t="s">
        <v>46</v>
      </c>
      <c r="W6919" s="137">
        <v>218.4</v>
      </c>
      <c r="X6919" s="136">
        <v>100</v>
      </c>
      <c r="Y6919" s="137">
        <v>6750</v>
      </c>
      <c r="Z6919" s="137">
        <f>W6919*Y6919</f>
        <v>1474200</v>
      </c>
      <c r="AA6919" s="119">
        <v>12</v>
      </c>
      <c r="AB6919" s="119">
        <v>38</v>
      </c>
      <c r="AC6919" s="137">
        <f>(Z6919*(100-AB6919))/100</f>
        <v>914004</v>
      </c>
      <c r="AD6919" s="137">
        <f>IF(AND(AC6919="",M6919=""),0,IF((AC6919=""),M6919, IF( (M6919=""),AC6919,SUM(AC6919:AC6920)+M6919)))</f>
        <v>1100584</v>
      </c>
      <c r="AE6919" s="137">
        <f>IF( (X6919=""),AD6919*1,AD6919*(X6919/100) )</f>
        <v>1100584</v>
      </c>
      <c r="AF6919" s="137">
        <v>0</v>
      </c>
      <c r="AG6919" s="137">
        <f>IF((AF6919-AE6919) &gt; 1,0,IF((AF6919-AE6919)&lt;0,AE6919-AF6919,AF6919-AE6919))</f>
        <v>1100584</v>
      </c>
      <c r="AH6919" s="137">
        <v>0.02</v>
      </c>
    </row>
    <row r="6920" spans="1:34" s="173" customFormat="1" x14ac:dyDescent="0.55000000000000004">
      <c r="A6920" s="122"/>
      <c r="B6920" s="123"/>
      <c r="C6920" s="123"/>
      <c r="D6920" s="135"/>
      <c r="E6920" s="123"/>
      <c r="F6920" s="123"/>
      <c r="G6920" s="123"/>
      <c r="H6920" s="123"/>
      <c r="I6920" s="136"/>
      <c r="J6920" s="123"/>
      <c r="K6920" s="137"/>
      <c r="L6920" s="137" t="s">
        <v>63</v>
      </c>
      <c r="M6920" s="137">
        <f>SUM(M6919:M6919)</f>
        <v>186580</v>
      </c>
      <c r="N6920" s="123"/>
      <c r="O6920" s="108"/>
      <c r="P6920" s="138"/>
      <c r="Q6920" s="108"/>
      <c r="R6920" s="108"/>
      <c r="S6920" s="139"/>
      <c r="T6920" s="123"/>
      <c r="U6920" s="123"/>
      <c r="V6920" s="123"/>
      <c r="W6920" s="137"/>
      <c r="X6920" s="136"/>
      <c r="Y6920" s="137"/>
      <c r="Z6920" s="137"/>
      <c r="AA6920" s="119"/>
      <c r="AB6920" s="119"/>
      <c r="AC6920" s="137"/>
      <c r="AD6920" s="137"/>
      <c r="AE6920" s="137">
        <f>SUM(AE6919:AE6919)</f>
        <v>1100584</v>
      </c>
      <c r="AF6920" s="137"/>
      <c r="AG6920" s="137">
        <f>SUM(AG6919:AG6919)</f>
        <v>1100584</v>
      </c>
      <c r="AH6920" s="137"/>
    </row>
    <row r="6921" spans="1:34" s="99" customFormat="1" x14ac:dyDescent="0.55000000000000004">
      <c r="A6921" s="107" t="s">
        <v>15435</v>
      </c>
      <c r="B6921" s="161">
        <v>3347</v>
      </c>
      <c r="C6921" s="161">
        <v>10739</v>
      </c>
      <c r="D6921" s="162" t="s">
        <v>15436</v>
      </c>
      <c r="E6921" s="161" t="s">
        <v>34</v>
      </c>
      <c r="F6921" s="161">
        <v>25108</v>
      </c>
      <c r="G6921" s="161">
        <v>0</v>
      </c>
      <c r="H6921" s="161">
        <v>0</v>
      </c>
      <c r="I6921" s="163">
        <v>19</v>
      </c>
      <c r="J6921" s="161" t="s">
        <v>35</v>
      </c>
      <c r="K6921" s="121">
        <f>((G6921*400)+(H6921*100))+I6921</f>
        <v>19</v>
      </c>
      <c r="L6921" s="121">
        <v>14500</v>
      </c>
      <c r="M6921" s="121">
        <f>K6921*L6921</f>
        <v>275500</v>
      </c>
      <c r="N6921" s="161">
        <v>1</v>
      </c>
      <c r="O6921" s="164" t="s">
        <v>15433</v>
      </c>
      <c r="P6921" s="165">
        <v>3570100640737</v>
      </c>
      <c r="Q6921" s="164" t="s">
        <v>15434</v>
      </c>
      <c r="R6921" s="164" t="s">
        <v>15437</v>
      </c>
      <c r="S6921" s="166"/>
      <c r="T6921" s="161" t="s">
        <v>44</v>
      </c>
      <c r="U6921" s="161" t="s">
        <v>45</v>
      </c>
      <c r="V6921" s="161" t="s">
        <v>52</v>
      </c>
      <c r="W6921" s="121">
        <v>108</v>
      </c>
      <c r="X6921" s="163">
        <v>100</v>
      </c>
      <c r="Y6921" s="121">
        <v>7150</v>
      </c>
      <c r="Z6921" s="121">
        <f>W6921*Y6921</f>
        <v>772200</v>
      </c>
      <c r="AA6921" s="167">
        <v>9</v>
      </c>
      <c r="AB6921" s="167">
        <v>9</v>
      </c>
      <c r="AC6921" s="121">
        <f>(Z6921*(100-AB6921))/100</f>
        <v>702702</v>
      </c>
      <c r="AD6921" s="121">
        <f>IF(AND(AC6921="",M6921=""),0,IF((AC6921=""),M6921, IF( (M6921=""),AC6921,SUM(AC6921:AC6921)+M6921)))</f>
        <v>978202</v>
      </c>
      <c r="AE6921" s="121">
        <f>IF( (X6921=""),AD6921*1,AD6921*(X6921/100) )</f>
        <v>978202</v>
      </c>
      <c r="AF6921" s="121">
        <v>0</v>
      </c>
      <c r="AG6921" s="121">
        <f>IF((AF6921-AE6921) &gt; 1,0,IF((AF6921-AE6921)&lt;0,AE6921-AF6921,AF6921-AE6921))</f>
        <v>978202</v>
      </c>
      <c r="AH6921" s="121">
        <v>0.02</v>
      </c>
    </row>
    <row r="6922" spans="1:34" s="99" customFormat="1" x14ac:dyDescent="0.55000000000000004">
      <c r="A6922" s="107"/>
      <c r="B6922" s="161"/>
      <c r="C6922" s="161"/>
      <c r="D6922" s="162"/>
      <c r="E6922" s="161"/>
      <c r="F6922" s="161"/>
      <c r="G6922" s="161"/>
      <c r="H6922" s="161"/>
      <c r="I6922" s="163"/>
      <c r="J6922" s="161"/>
      <c r="K6922" s="121"/>
      <c r="L6922" s="121" t="s">
        <v>63</v>
      </c>
      <c r="M6922" s="121">
        <f>SUM(M6921:M6921)</f>
        <v>275500</v>
      </c>
      <c r="N6922" s="161"/>
      <c r="O6922" s="164"/>
      <c r="P6922" s="165"/>
      <c r="Q6922" s="164"/>
      <c r="R6922" s="164"/>
      <c r="S6922" s="166"/>
      <c r="T6922" s="161"/>
      <c r="U6922" s="161"/>
      <c r="V6922" s="161"/>
      <c r="W6922" s="121"/>
      <c r="X6922" s="163"/>
      <c r="Y6922" s="121"/>
      <c r="Z6922" s="121"/>
      <c r="AA6922" s="167"/>
      <c r="AB6922" s="167"/>
      <c r="AC6922" s="121"/>
      <c r="AD6922" s="121"/>
      <c r="AE6922" s="121">
        <f>SUM(AE6921:AE6921)</f>
        <v>978202</v>
      </c>
      <c r="AF6922" s="121"/>
      <c r="AG6922" s="121">
        <f>SUM(AG6921:AG6921)</f>
        <v>978202</v>
      </c>
      <c r="AH6922" s="121"/>
    </row>
    <row r="6923" spans="1:34" s="173" customFormat="1" x14ac:dyDescent="0.55000000000000004">
      <c r="A6923" s="122" t="s">
        <v>9264</v>
      </c>
      <c r="B6923" s="123">
        <v>2974</v>
      </c>
      <c r="C6923" s="123">
        <v>8815</v>
      </c>
      <c r="D6923" s="135" t="s">
        <v>9443</v>
      </c>
      <c r="E6923" s="123" t="s">
        <v>34</v>
      </c>
      <c r="F6923" s="123">
        <v>20444</v>
      </c>
      <c r="G6923" s="123">
        <v>3</v>
      </c>
      <c r="H6923" s="123">
        <v>2</v>
      </c>
      <c r="I6923" s="136">
        <v>55</v>
      </c>
      <c r="J6923" s="123" t="s">
        <v>38</v>
      </c>
      <c r="K6923" s="137">
        <f>((G6923*400)+(H6923*100))+I6923</f>
        <v>1455</v>
      </c>
      <c r="L6923" s="137">
        <v>250</v>
      </c>
      <c r="M6923" s="137">
        <f>K6923*L6923</f>
        <v>363750</v>
      </c>
      <c r="N6923" s="123"/>
      <c r="O6923" s="108"/>
      <c r="P6923" s="138"/>
      <c r="Q6923" s="108"/>
      <c r="R6923" s="108"/>
      <c r="S6923" s="139"/>
      <c r="T6923" s="123"/>
      <c r="U6923" s="123"/>
      <c r="V6923" s="123"/>
      <c r="W6923" s="137"/>
      <c r="X6923" s="136"/>
      <c r="Y6923" s="137"/>
      <c r="Z6923" s="137"/>
      <c r="AA6923" s="119"/>
      <c r="AB6923" s="119"/>
      <c r="AC6923" s="137"/>
      <c r="AD6923" s="137">
        <f>IF(AND(AC6923="",M6923=""),0,IF((AC6923=""),M6923,IF((M6923=""),AC6923,AC6923+M6923)))</f>
        <v>363750</v>
      </c>
      <c r="AE6923" s="137">
        <f>IF( (X6923=""),AD6923*1,AD6923*(X6923/100) )</f>
        <v>363750</v>
      </c>
      <c r="AF6923" s="137">
        <v>50000000</v>
      </c>
      <c r="AG6923" s="137">
        <f>IF((AF6923-AE6923) &gt; 1,0,IF((AF6923-AE6923)&lt;0,AE6923-AF6923,AF6923-AE6923))</f>
        <v>0</v>
      </c>
      <c r="AH6923" s="137">
        <v>0.01</v>
      </c>
    </row>
    <row r="6924" spans="1:34" s="173" customFormat="1" x14ac:dyDescent="0.55000000000000004">
      <c r="A6924" s="122"/>
      <c r="B6924" s="123"/>
      <c r="C6924" s="123"/>
      <c r="D6924" s="135"/>
      <c r="E6924" s="123"/>
      <c r="F6924" s="123"/>
      <c r="G6924" s="123"/>
      <c r="H6924" s="123"/>
      <c r="I6924" s="136"/>
      <c r="J6924" s="123"/>
      <c r="K6924" s="137"/>
      <c r="L6924" s="137" t="s">
        <v>63</v>
      </c>
      <c r="M6924" s="137">
        <f>SUM(M6923:M6923)</f>
        <v>363750</v>
      </c>
      <c r="N6924" s="123"/>
      <c r="O6924" s="108"/>
      <c r="P6924" s="138"/>
      <c r="Q6924" s="108"/>
      <c r="R6924" s="108"/>
      <c r="S6924" s="139"/>
      <c r="T6924" s="123"/>
      <c r="U6924" s="123"/>
      <c r="V6924" s="123"/>
      <c r="W6924" s="137"/>
      <c r="X6924" s="136"/>
      <c r="Y6924" s="137"/>
      <c r="Z6924" s="137"/>
      <c r="AA6924" s="119"/>
      <c r="AB6924" s="119"/>
      <c r="AC6924" s="137"/>
      <c r="AD6924" s="137"/>
      <c r="AE6924" s="137">
        <f>SUM(AE6923:AE6923)</f>
        <v>363750</v>
      </c>
      <c r="AF6924" s="137"/>
      <c r="AG6924" s="137">
        <f>SUM(AG6923:AG6923)</f>
        <v>0</v>
      </c>
      <c r="AH6924" s="137"/>
    </row>
    <row r="6925" spans="1:34" s="173" customFormat="1" x14ac:dyDescent="0.55000000000000004">
      <c r="A6925" s="122" t="s">
        <v>7579</v>
      </c>
      <c r="B6925" s="123">
        <v>2975</v>
      </c>
      <c r="C6925" s="123">
        <v>9117</v>
      </c>
      <c r="D6925" s="135" t="s">
        <v>9444</v>
      </c>
      <c r="E6925" s="123" t="s">
        <v>34</v>
      </c>
      <c r="F6925" s="123">
        <v>18586</v>
      </c>
      <c r="G6925" s="123">
        <v>0</v>
      </c>
      <c r="H6925" s="123">
        <v>0</v>
      </c>
      <c r="I6925" s="136">
        <v>81</v>
      </c>
      <c r="J6925" s="123" t="s">
        <v>68</v>
      </c>
      <c r="K6925" s="137">
        <f>((G6925*400)+(H6925*100))+I6925</f>
        <v>81</v>
      </c>
      <c r="L6925" s="137">
        <v>500</v>
      </c>
      <c r="M6925" s="137">
        <f>K6925*L6925</f>
        <v>40500</v>
      </c>
      <c r="N6925" s="123"/>
      <c r="O6925" s="108"/>
      <c r="P6925" s="138"/>
      <c r="Q6925" s="108"/>
      <c r="R6925" s="108"/>
      <c r="S6925" s="139"/>
      <c r="T6925" s="123"/>
      <c r="U6925" s="123"/>
      <c r="V6925" s="123"/>
      <c r="W6925" s="137"/>
      <c r="X6925" s="136"/>
      <c r="Y6925" s="137"/>
      <c r="Z6925" s="137"/>
      <c r="AA6925" s="119"/>
      <c r="AB6925" s="119"/>
      <c r="AC6925" s="137"/>
      <c r="AD6925" s="137">
        <f>IF(AND(AC6925="",M6925=""),0,IF((AC6925=""),M6925,IF((M6925=""),AC6925,AC6925+M6925)))</f>
        <v>40500</v>
      </c>
      <c r="AE6925" s="137">
        <f>IF( (X6925=""),AD6925*1,AD6925*(X6925/100) )</f>
        <v>40500</v>
      </c>
      <c r="AF6925" s="137">
        <v>0</v>
      </c>
      <c r="AG6925" s="137">
        <f>IF((AF6925-AE6925) &gt; 1,0,IF((AF6925-AE6925)&lt;0,AE6925-AF6925,AF6925-AE6925))</f>
        <v>40500</v>
      </c>
      <c r="AH6925" s="137">
        <v>0.3</v>
      </c>
    </row>
    <row r="6926" spans="1:34" s="173" customFormat="1" x14ac:dyDescent="0.55000000000000004">
      <c r="A6926" s="122"/>
      <c r="B6926" s="123"/>
      <c r="C6926" s="123"/>
      <c r="D6926" s="135"/>
      <c r="E6926" s="123"/>
      <c r="F6926" s="123"/>
      <c r="G6926" s="123"/>
      <c r="H6926" s="123"/>
      <c r="I6926" s="136"/>
      <c r="J6926" s="123"/>
      <c r="K6926" s="137"/>
      <c r="L6926" s="137" t="s">
        <v>63</v>
      </c>
      <c r="M6926" s="137">
        <f>SUM(M6925:M6925)</f>
        <v>40500</v>
      </c>
      <c r="N6926" s="123"/>
      <c r="O6926" s="108"/>
      <c r="P6926" s="138"/>
      <c r="Q6926" s="108"/>
      <c r="R6926" s="108"/>
      <c r="S6926" s="139"/>
      <c r="T6926" s="123"/>
      <c r="U6926" s="123"/>
      <c r="V6926" s="123"/>
      <c r="W6926" s="137"/>
      <c r="X6926" s="136"/>
      <c r="Y6926" s="137"/>
      <c r="Z6926" s="137"/>
      <c r="AA6926" s="119"/>
      <c r="AB6926" s="119"/>
      <c r="AC6926" s="137"/>
      <c r="AD6926" s="137"/>
      <c r="AE6926" s="137">
        <f>SUM(AE6925:AE6925)</f>
        <v>40500</v>
      </c>
      <c r="AF6926" s="137"/>
      <c r="AG6926" s="137">
        <f>SUM(AG6925:AG6925)</f>
        <v>40500</v>
      </c>
      <c r="AH6926" s="137"/>
    </row>
    <row r="6927" spans="1:34" s="173" customFormat="1" x14ac:dyDescent="0.55000000000000004">
      <c r="A6927" s="122" t="s">
        <v>9447</v>
      </c>
      <c r="B6927" s="123">
        <v>2976</v>
      </c>
      <c r="C6927" s="123">
        <v>5096</v>
      </c>
      <c r="D6927" s="135" t="s">
        <v>9448</v>
      </c>
      <c r="E6927" s="123" t="s">
        <v>34</v>
      </c>
      <c r="F6927" s="123">
        <v>19987</v>
      </c>
      <c r="G6927" s="123">
        <v>0</v>
      </c>
      <c r="H6927" s="123">
        <v>1</v>
      </c>
      <c r="I6927" s="136">
        <v>4</v>
      </c>
      <c r="J6927" s="123" t="s">
        <v>35</v>
      </c>
      <c r="K6927" s="137">
        <f>((G6927*400)+(H6927*100))+I6927</f>
        <v>104</v>
      </c>
      <c r="L6927" s="137">
        <v>625</v>
      </c>
      <c r="M6927" s="137">
        <f>K6927*L6927</f>
        <v>65000</v>
      </c>
      <c r="N6927" s="123">
        <v>1</v>
      </c>
      <c r="O6927" s="108" t="s">
        <v>9445</v>
      </c>
      <c r="P6927" s="138"/>
      <c r="Q6927" s="108" t="s">
        <v>9446</v>
      </c>
      <c r="R6927" s="108" t="s">
        <v>9449</v>
      </c>
      <c r="S6927" s="139" t="s">
        <v>9450</v>
      </c>
      <c r="T6927" s="123" t="s">
        <v>51</v>
      </c>
      <c r="U6927" s="123" t="s">
        <v>74</v>
      </c>
      <c r="V6927" s="123" t="s">
        <v>52</v>
      </c>
      <c r="W6927" s="137">
        <v>50.84</v>
      </c>
      <c r="X6927" s="136">
        <v>100</v>
      </c>
      <c r="Y6927" s="137">
        <v>6750</v>
      </c>
      <c r="Z6927" s="137">
        <f>W6927*Y6927</f>
        <v>343170</v>
      </c>
      <c r="AA6927" s="119">
        <v>21</v>
      </c>
      <c r="AB6927" s="119">
        <v>93</v>
      </c>
      <c r="AC6927" s="137">
        <f>(Z6927*(100-AB6927))/100</f>
        <v>24021.9</v>
      </c>
      <c r="AD6927" s="137">
        <f>IF(AND(AC6927="",M6927=""),0,IF((AC6927=""),M6927, IF( (M6927=""),AC6927,SUM(AC6927:AC6928)+M6927)))</f>
        <v>89021.9</v>
      </c>
      <c r="AE6927" s="137">
        <f>IF( (X6927=""),AD6927*1,AD6927*(X6927/100) )</f>
        <v>89021.9</v>
      </c>
      <c r="AF6927" s="137">
        <v>50000000</v>
      </c>
      <c r="AG6927" s="137">
        <f>IF((AF6927-AE6927) &gt; 1,0,IF((AF6927-AE6927)&lt;0,AE6927-AF6927,AF6927-AE6927))</f>
        <v>0</v>
      </c>
      <c r="AH6927" s="137">
        <v>0.02</v>
      </c>
    </row>
    <row r="6928" spans="1:34" s="173" customFormat="1" x14ac:dyDescent="0.55000000000000004">
      <c r="A6928" s="122"/>
      <c r="B6928" s="123"/>
      <c r="C6928" s="123"/>
      <c r="D6928" s="135"/>
      <c r="E6928" s="123"/>
      <c r="F6928" s="123"/>
      <c r="G6928" s="123"/>
      <c r="H6928" s="123"/>
      <c r="I6928" s="136"/>
      <c r="J6928" s="123"/>
      <c r="K6928" s="137"/>
      <c r="L6928" s="137" t="s">
        <v>63</v>
      </c>
      <c r="M6928" s="137">
        <f>SUM(M6927:M6927)</f>
        <v>65000</v>
      </c>
      <c r="N6928" s="123"/>
      <c r="O6928" s="108"/>
      <c r="P6928" s="138"/>
      <c r="Q6928" s="108"/>
      <c r="R6928" s="108"/>
      <c r="S6928" s="139"/>
      <c r="T6928" s="123"/>
      <c r="U6928" s="123"/>
      <c r="V6928" s="123"/>
      <c r="W6928" s="137"/>
      <c r="X6928" s="136"/>
      <c r="Y6928" s="137"/>
      <c r="Z6928" s="137"/>
      <c r="AA6928" s="119"/>
      <c r="AB6928" s="119"/>
      <c r="AC6928" s="137"/>
      <c r="AD6928" s="137"/>
      <c r="AE6928" s="137">
        <f>SUM(AE6927:AE6927)</f>
        <v>89021.9</v>
      </c>
      <c r="AF6928" s="137"/>
      <c r="AG6928" s="137">
        <f>SUM(AG6927:AG6927)</f>
        <v>0</v>
      </c>
      <c r="AH6928" s="137"/>
    </row>
    <row r="6929" spans="1:34" s="173" customFormat="1" x14ac:dyDescent="0.55000000000000004">
      <c r="A6929" s="122" t="s">
        <v>15203</v>
      </c>
      <c r="B6929" s="123">
        <v>2977</v>
      </c>
      <c r="C6929" s="123">
        <v>10433</v>
      </c>
      <c r="D6929" s="135" t="s">
        <v>15204</v>
      </c>
      <c r="E6929" s="123" t="s">
        <v>34</v>
      </c>
      <c r="F6929" s="123">
        <v>21114</v>
      </c>
      <c r="G6929" s="123">
        <v>0</v>
      </c>
      <c r="H6929" s="123">
        <v>2</v>
      </c>
      <c r="I6929" s="136">
        <v>0</v>
      </c>
      <c r="J6929" s="123" t="s">
        <v>35</v>
      </c>
      <c r="K6929" s="137">
        <f>((G6929*400)+(H6929*100))+I6929</f>
        <v>200</v>
      </c>
      <c r="L6929" s="137">
        <v>0</v>
      </c>
      <c r="M6929" s="137">
        <f>K6929*L6929</f>
        <v>0</v>
      </c>
      <c r="N6929" s="123">
        <v>1</v>
      </c>
      <c r="O6929" s="108" t="s">
        <v>15201</v>
      </c>
      <c r="P6929" s="138">
        <v>1700300056534</v>
      </c>
      <c r="Q6929" s="108" t="s">
        <v>15202</v>
      </c>
      <c r="R6929" s="108" t="s">
        <v>15205</v>
      </c>
      <c r="S6929" s="139"/>
      <c r="T6929" s="123" t="s">
        <v>51</v>
      </c>
      <c r="U6929" s="123" t="s">
        <v>45</v>
      </c>
      <c r="V6929" s="123" t="s">
        <v>52</v>
      </c>
      <c r="W6929" s="137">
        <v>79.06</v>
      </c>
      <c r="X6929" s="136">
        <v>100</v>
      </c>
      <c r="Y6929" s="137">
        <v>6750</v>
      </c>
      <c r="Z6929" s="137">
        <f>W6929*Y6929</f>
        <v>533655</v>
      </c>
      <c r="AA6929" s="119">
        <v>1</v>
      </c>
      <c r="AB6929" s="119">
        <v>1</v>
      </c>
      <c r="AC6929" s="137">
        <f>(Z6929*(100-AB6929))/100</f>
        <v>528318.44999999995</v>
      </c>
      <c r="AD6929" s="137">
        <f>IF(AND(AC6929="",M6929=""),0,IF((AC6929=""),M6929, IF( (M6929=""),AC6929,AC6929+M6929)))</f>
        <v>528318.44999999995</v>
      </c>
      <c r="AE6929" s="137">
        <f>IF( (X6929=""),AD6929*1,AD6929*(X6929/100) )</f>
        <v>528318.44999999995</v>
      </c>
      <c r="AF6929" s="137">
        <v>50000000</v>
      </c>
      <c r="AG6929" s="137">
        <f>IF((AF6929-AE6929) &gt; 1,0,IF((AF6929-AE6929)&lt;0,AE6929-AF6929,AF6929-AE6929))</f>
        <v>0</v>
      </c>
      <c r="AH6929" s="137">
        <v>0.02</v>
      </c>
    </row>
    <row r="6930" spans="1:34" s="173" customFormat="1" x14ac:dyDescent="0.55000000000000004">
      <c r="A6930" s="122"/>
      <c r="B6930" s="123"/>
      <c r="C6930" s="123"/>
      <c r="D6930" s="135"/>
      <c r="E6930" s="123"/>
      <c r="F6930" s="123"/>
      <c r="G6930" s="123"/>
      <c r="H6930" s="123"/>
      <c r="I6930" s="136"/>
      <c r="J6930" s="123"/>
      <c r="K6930" s="137"/>
      <c r="L6930" s="137" t="s">
        <v>63</v>
      </c>
      <c r="M6930" s="137">
        <f>SUM(M6929:M6929)</f>
        <v>0</v>
      </c>
      <c r="N6930" s="123"/>
      <c r="O6930" s="108"/>
      <c r="P6930" s="138"/>
      <c r="Q6930" s="108"/>
      <c r="R6930" s="108"/>
      <c r="S6930" s="139"/>
      <c r="T6930" s="123"/>
      <c r="U6930" s="123"/>
      <c r="V6930" s="123"/>
      <c r="W6930" s="137"/>
      <c r="X6930" s="136"/>
      <c r="Y6930" s="137"/>
      <c r="Z6930" s="137"/>
      <c r="AA6930" s="119"/>
      <c r="AB6930" s="119"/>
      <c r="AC6930" s="137"/>
      <c r="AD6930" s="137"/>
      <c r="AE6930" s="137">
        <f>SUM(AE6929:AE6929)</f>
        <v>528318.44999999995</v>
      </c>
      <c r="AF6930" s="137"/>
      <c r="AG6930" s="137">
        <f>SUM(AG6929:AG6929)</f>
        <v>0</v>
      </c>
      <c r="AH6930" s="137"/>
    </row>
    <row r="6931" spans="1:34" s="173" customFormat="1" x14ac:dyDescent="0.55000000000000004">
      <c r="A6931" s="122" t="s">
        <v>11779</v>
      </c>
      <c r="B6931" s="123">
        <v>2978</v>
      </c>
      <c r="C6931" s="123">
        <v>10454</v>
      </c>
      <c r="D6931" s="135" t="s">
        <v>15208</v>
      </c>
      <c r="E6931" s="123" t="s">
        <v>34</v>
      </c>
      <c r="F6931" s="123">
        <v>27239</v>
      </c>
      <c r="G6931" s="123">
        <v>0</v>
      </c>
      <c r="H6931" s="123">
        <v>1</v>
      </c>
      <c r="I6931" s="136">
        <v>2.1</v>
      </c>
      <c r="J6931" s="123" t="s">
        <v>35</v>
      </c>
      <c r="K6931" s="137">
        <f>((G6931*400)+(H6931*100))+I6931</f>
        <v>102.1</v>
      </c>
      <c r="L6931" s="137">
        <v>25000</v>
      </c>
      <c r="M6931" s="137">
        <f>K6931*L6931</f>
        <v>2552500</v>
      </c>
      <c r="N6931" s="123">
        <v>1</v>
      </c>
      <c r="O6931" s="108" t="s">
        <v>15206</v>
      </c>
      <c r="P6931" s="138"/>
      <c r="Q6931" s="108" t="s">
        <v>15207</v>
      </c>
      <c r="R6931" s="108" t="s">
        <v>11781</v>
      </c>
      <c r="S6931" s="139"/>
      <c r="T6931" s="123" t="s">
        <v>73</v>
      </c>
      <c r="U6931" s="123" t="s">
        <v>45</v>
      </c>
      <c r="V6931" s="123" t="s">
        <v>75</v>
      </c>
      <c r="W6931" s="137">
        <v>76</v>
      </c>
      <c r="X6931" s="136">
        <v>73.790000000000006</v>
      </c>
      <c r="Y6931" s="137">
        <v>6600</v>
      </c>
      <c r="Z6931" s="137">
        <f>W6931*Y6931</f>
        <v>501600</v>
      </c>
      <c r="AA6931" s="119">
        <v>27</v>
      </c>
      <c r="AB6931" s="119">
        <v>44</v>
      </c>
      <c r="AC6931" s="137">
        <f>(Z6931*(100-AB6931))/100</f>
        <v>280896</v>
      </c>
      <c r="AD6931" s="137">
        <f>IF(AND(AC6931="",M6931=""),0,IF((AC6931=""),M6931, IF( (M6931=""),AC6931,SUM(AC6931:AC6932)+M6931)))</f>
        <v>2933188</v>
      </c>
      <c r="AE6931" s="137">
        <f>IF( (X6931=""),AD6931*1,AD6931*(X6931/100) )</f>
        <v>2164399.4252000004</v>
      </c>
      <c r="AF6931" s="137">
        <v>0</v>
      </c>
      <c r="AG6931" s="137">
        <f>IF((AF6931-AE6931) &gt; 1,0,IF((AF6931-AE6931)&lt;0,AE6931-AF6931,AF6931-AE6931))</f>
        <v>2164399.4252000004</v>
      </c>
      <c r="AH6931" s="137">
        <v>0.3</v>
      </c>
    </row>
    <row r="6932" spans="1:34" s="173" customFormat="1" x14ac:dyDescent="0.55000000000000004">
      <c r="A6932" s="122"/>
      <c r="B6932" s="123"/>
      <c r="C6932" s="123"/>
      <c r="D6932" s="135"/>
      <c r="E6932" s="123"/>
      <c r="F6932" s="123"/>
      <c r="G6932" s="123"/>
      <c r="H6932" s="123"/>
      <c r="I6932" s="136"/>
      <c r="J6932" s="123"/>
      <c r="K6932" s="137"/>
      <c r="L6932" s="137"/>
      <c r="M6932" s="137"/>
      <c r="N6932" s="123">
        <v>2</v>
      </c>
      <c r="O6932" s="108" t="s">
        <v>15206</v>
      </c>
      <c r="P6932" s="138"/>
      <c r="Q6932" s="108" t="s">
        <v>15207</v>
      </c>
      <c r="R6932" s="108" t="s">
        <v>11781</v>
      </c>
      <c r="S6932" s="139"/>
      <c r="T6932" s="123" t="s">
        <v>73</v>
      </c>
      <c r="U6932" s="123" t="s">
        <v>45</v>
      </c>
      <c r="V6932" s="123" t="s">
        <v>75</v>
      </c>
      <c r="W6932" s="137">
        <v>27</v>
      </c>
      <c r="X6932" s="136">
        <v>26.21</v>
      </c>
      <c r="Y6932" s="137">
        <v>6600</v>
      </c>
      <c r="Z6932" s="137">
        <f>W6932*Y6932</f>
        <v>178200</v>
      </c>
      <c r="AA6932" s="119">
        <v>27</v>
      </c>
      <c r="AB6932" s="119">
        <v>44</v>
      </c>
      <c r="AC6932" s="137">
        <f>(Z6932*(100-AB6932))/100</f>
        <v>99792</v>
      </c>
      <c r="AD6932" s="137">
        <f>IF(AND(AC6932="",M6931=""),0,IF((AC6932=""),M6931, IF( (M6931=""),AC6932,SUM(AC6931:AC6932)+M6931)))</f>
        <v>2933188</v>
      </c>
      <c r="AE6932" s="137">
        <f>IF( (X6932=""),AD6932*1,AD6932*(X6932/100) )</f>
        <v>768788.57479999994</v>
      </c>
      <c r="AF6932" s="137">
        <v>0</v>
      </c>
      <c r="AG6932" s="137">
        <f>IF((AF6932-AE6932) &gt; 1,0,IF((AF6932-AE6932)&lt;0,AE6932-AF6932,AF6932-AE6932))</f>
        <v>768788.57479999994</v>
      </c>
      <c r="AH6932" s="137">
        <v>0.3</v>
      </c>
    </row>
    <row r="6933" spans="1:34" s="173" customFormat="1" x14ac:dyDescent="0.55000000000000004">
      <c r="A6933" s="122"/>
      <c r="B6933" s="123"/>
      <c r="C6933" s="123"/>
      <c r="D6933" s="135"/>
      <c r="E6933" s="123"/>
      <c r="F6933" s="123"/>
      <c r="G6933" s="123"/>
      <c r="H6933" s="123"/>
      <c r="I6933" s="136"/>
      <c r="J6933" s="123"/>
      <c r="K6933" s="137"/>
      <c r="L6933" s="137" t="s">
        <v>63</v>
      </c>
      <c r="M6933" s="137">
        <f>SUM(M6931:M6932)</f>
        <v>2552500</v>
      </c>
      <c r="N6933" s="123"/>
      <c r="O6933" s="108"/>
      <c r="P6933" s="138"/>
      <c r="Q6933" s="108"/>
      <c r="R6933" s="108"/>
      <c r="S6933" s="139"/>
      <c r="T6933" s="123"/>
      <c r="U6933" s="123"/>
      <c r="V6933" s="123"/>
      <c r="W6933" s="137"/>
      <c r="X6933" s="136"/>
      <c r="Y6933" s="137"/>
      <c r="Z6933" s="137"/>
      <c r="AA6933" s="119"/>
      <c r="AB6933" s="119"/>
      <c r="AC6933" s="137"/>
      <c r="AD6933" s="137"/>
      <c r="AE6933" s="137">
        <f>SUM(AE6931:AE6932)</f>
        <v>2933188.0000000005</v>
      </c>
      <c r="AF6933" s="137"/>
      <c r="AG6933" s="137">
        <f>SUM(AG6931:AG6932)</f>
        <v>2933188.0000000005</v>
      </c>
      <c r="AH6933" s="137"/>
    </row>
    <row r="6934" spans="1:34" s="173" customFormat="1" x14ac:dyDescent="0.55000000000000004">
      <c r="A6934" s="122" t="s">
        <v>9462</v>
      </c>
      <c r="B6934" s="123">
        <v>2979</v>
      </c>
      <c r="C6934" s="123">
        <v>9024</v>
      </c>
      <c r="D6934" s="135" t="s">
        <v>9463</v>
      </c>
      <c r="E6934" s="123" t="s">
        <v>34</v>
      </c>
      <c r="F6934" s="123">
        <v>924</v>
      </c>
      <c r="G6934" s="123">
        <v>0</v>
      </c>
      <c r="H6934" s="123">
        <v>0</v>
      </c>
      <c r="I6934" s="136">
        <v>92</v>
      </c>
      <c r="J6934" s="123" t="s">
        <v>35</v>
      </c>
      <c r="K6934" s="137">
        <f>((G6934*400)+(H6934*100))+I6934</f>
        <v>92</v>
      </c>
      <c r="L6934" s="137">
        <v>800</v>
      </c>
      <c r="M6934" s="137">
        <f>K6934*L6934</f>
        <v>73600</v>
      </c>
      <c r="N6934" s="123">
        <v>1</v>
      </c>
      <c r="O6934" s="108" t="s">
        <v>9460</v>
      </c>
      <c r="P6934" s="138">
        <v>3570800355202</v>
      </c>
      <c r="Q6934" s="108" t="s">
        <v>9461</v>
      </c>
      <c r="R6934" s="108" t="s">
        <v>9464</v>
      </c>
      <c r="S6934" s="139" t="s">
        <v>9465</v>
      </c>
      <c r="T6934" s="123" t="s">
        <v>51</v>
      </c>
      <c r="U6934" s="123" t="s">
        <v>45</v>
      </c>
      <c r="V6934" s="123" t="s">
        <v>52</v>
      </c>
      <c r="W6934" s="137">
        <v>554.4</v>
      </c>
      <c r="X6934" s="136">
        <v>92.85</v>
      </c>
      <c r="Y6934" s="137">
        <v>6750</v>
      </c>
      <c r="Z6934" s="137">
        <f>W6934*Y6934</f>
        <v>3742200</v>
      </c>
      <c r="AA6934" s="119">
        <v>6</v>
      </c>
      <c r="AB6934" s="119">
        <v>6</v>
      </c>
      <c r="AC6934" s="137">
        <f>(Z6934*(100-AB6934))/100</f>
        <v>3517668</v>
      </c>
      <c r="AD6934" s="137">
        <f>IF(AND(AC6934="",M6934=""),0,IF((AC6934=""),M6934, IF( (M6934=""),AC6934,SUM(AC6934:AC6937)+M6934)))</f>
        <v>3591268</v>
      </c>
      <c r="AE6934" s="137">
        <f>IF( (X6934=""),AD6934*1,AD6934*(X6934/100) )</f>
        <v>3334492.338</v>
      </c>
      <c r="AF6934" s="137">
        <v>50000000</v>
      </c>
      <c r="AG6934" s="137">
        <f>IF((AF6934-AE6934) &gt; 1,0,IF((AF6934-AE6934)&lt;0,AE6934-AF6934,AF6934-AE6934))</f>
        <v>0</v>
      </c>
      <c r="AH6934" s="137">
        <v>0.02</v>
      </c>
    </row>
    <row r="6935" spans="1:34" s="173" customFormat="1" x14ac:dyDescent="0.55000000000000004">
      <c r="A6935" s="122"/>
      <c r="B6935" s="123"/>
      <c r="C6935" s="123"/>
      <c r="D6935" s="135"/>
      <c r="E6935" s="123"/>
      <c r="F6935" s="123"/>
      <c r="G6935" s="123"/>
      <c r="H6935" s="123"/>
      <c r="I6935" s="136"/>
      <c r="J6935" s="123"/>
      <c r="K6935" s="137"/>
      <c r="L6935" s="137"/>
      <c r="M6935" s="137"/>
      <c r="N6935" s="123">
        <v>2</v>
      </c>
      <c r="O6935" s="108" t="s">
        <v>9460</v>
      </c>
      <c r="P6935" s="138">
        <v>3570800355202</v>
      </c>
      <c r="Q6935" s="108" t="s">
        <v>9461</v>
      </c>
      <c r="R6935" s="108" t="s">
        <v>9464</v>
      </c>
      <c r="S6935" s="139" t="s">
        <v>9466</v>
      </c>
      <c r="T6935" s="123" t="s">
        <v>55</v>
      </c>
      <c r="U6935" s="123" t="s">
        <v>45</v>
      </c>
      <c r="V6935" s="123" t="s">
        <v>52</v>
      </c>
      <c r="W6935" s="137">
        <v>42.72</v>
      </c>
      <c r="X6935" s="136">
        <v>7.15</v>
      </c>
      <c r="Y6935" s="137">
        <v>0</v>
      </c>
      <c r="Z6935" s="137">
        <f>W6935*Y6935</f>
        <v>0</v>
      </c>
      <c r="AA6935" s="119">
        <v>6</v>
      </c>
      <c r="AB6935" s="119">
        <v>6</v>
      </c>
      <c r="AC6935" s="137">
        <f>(Z6935*(100-AB6935))/100</f>
        <v>0</v>
      </c>
      <c r="AD6935" s="137">
        <f>IF(AND(AC6935="",M6934=""),0,IF((AC6935=""),M6934, IF( (M6934=""),AC6935,SUM(AC6934:AC6937)+M6934)))</f>
        <v>3591268</v>
      </c>
      <c r="AE6935" s="137">
        <f>IF( (X6935=""),AD6935*1,AD6935*(X6935/100) )</f>
        <v>256775.66200000004</v>
      </c>
      <c r="AF6935" s="137">
        <v>50000000</v>
      </c>
      <c r="AG6935" s="137">
        <f>IF((AF6935-AE6935) &gt; 1,0,IF((AF6935-AE6935)&lt;0,AE6935-AF6935,AF6935-AE6935))</f>
        <v>0</v>
      </c>
      <c r="AH6935" s="137">
        <v>0.02</v>
      </c>
    </row>
    <row r="6936" spans="1:34" s="173" customFormat="1" x14ac:dyDescent="0.55000000000000004">
      <c r="A6936" s="122"/>
      <c r="B6936" s="123"/>
      <c r="C6936" s="123"/>
      <c r="D6936" s="135"/>
      <c r="E6936" s="123"/>
      <c r="F6936" s="123"/>
      <c r="G6936" s="123"/>
      <c r="H6936" s="123"/>
      <c r="I6936" s="136"/>
      <c r="J6936" s="123"/>
      <c r="K6936" s="137"/>
      <c r="L6936" s="137" t="s">
        <v>63</v>
      </c>
      <c r="M6936" s="137">
        <f>SUM(M6934:M6935)</f>
        <v>73600</v>
      </c>
      <c r="N6936" s="123"/>
      <c r="O6936" s="108"/>
      <c r="P6936" s="138"/>
      <c r="Q6936" s="108"/>
      <c r="R6936" s="108"/>
      <c r="S6936" s="139"/>
      <c r="T6936" s="123"/>
      <c r="U6936" s="123"/>
      <c r="V6936" s="123"/>
      <c r="W6936" s="137"/>
      <c r="X6936" s="136"/>
      <c r="Y6936" s="137"/>
      <c r="Z6936" s="137"/>
      <c r="AA6936" s="119"/>
      <c r="AB6936" s="119"/>
      <c r="AC6936" s="137"/>
      <c r="AD6936" s="137"/>
      <c r="AE6936" s="137">
        <f>SUM(AE6934:AE6935)</f>
        <v>3591268</v>
      </c>
      <c r="AF6936" s="137"/>
      <c r="AG6936" s="137">
        <f>SUM(AG6934:AG6935)</f>
        <v>0</v>
      </c>
      <c r="AH6936" s="137"/>
    </row>
    <row r="6937" spans="1:34" s="173" customFormat="1" x14ac:dyDescent="0.55000000000000004">
      <c r="A6937" s="122" t="s">
        <v>9467</v>
      </c>
      <c r="B6937" s="123">
        <v>2980</v>
      </c>
      <c r="C6937" s="123">
        <v>4730</v>
      </c>
      <c r="D6937" s="135" t="s">
        <v>9468</v>
      </c>
      <c r="E6937" s="123" t="s">
        <v>37</v>
      </c>
      <c r="F6937" s="123">
        <v>4242</v>
      </c>
      <c r="G6937" s="123">
        <v>3</v>
      </c>
      <c r="H6937" s="123">
        <v>3</v>
      </c>
      <c r="I6937" s="136">
        <v>28</v>
      </c>
      <c r="J6937" s="123" t="s">
        <v>38</v>
      </c>
      <c r="K6937" s="137">
        <f>((G6937*400)+(H6937*100))+I6937</f>
        <v>1528</v>
      </c>
      <c r="L6937" s="137">
        <v>225</v>
      </c>
      <c r="M6937" s="137">
        <f>K6937*L6937</f>
        <v>343800</v>
      </c>
      <c r="N6937" s="123"/>
      <c r="O6937" s="108"/>
      <c r="P6937" s="138"/>
      <c r="Q6937" s="108"/>
      <c r="R6937" s="108"/>
      <c r="S6937" s="139"/>
      <c r="T6937" s="123"/>
      <c r="U6937" s="123"/>
      <c r="V6937" s="123"/>
      <c r="W6937" s="137"/>
      <c r="X6937" s="136"/>
      <c r="Y6937" s="137"/>
      <c r="Z6937" s="137"/>
      <c r="AA6937" s="119"/>
      <c r="AB6937" s="119"/>
      <c r="AC6937" s="137"/>
      <c r="AD6937" s="137">
        <f>IF(AND(AC6937="",M6937=""),0,IF((AC6937=""),M6937,IF((M6937=""),AC6937,AC6937+M6937)))</f>
        <v>343800</v>
      </c>
      <c r="AE6937" s="137">
        <f>IF( (X6937=""),AD6937*1,AD6937*(X6937/100) )</f>
        <v>343800</v>
      </c>
      <c r="AF6937" s="137">
        <v>0</v>
      </c>
      <c r="AG6937" s="137">
        <f>IF((AF6937-AE6937) &gt; 1,0,IF((AF6937-AE6937)&lt;0,AE6937-AF6937,AF6937-AE6937))</f>
        <v>343800</v>
      </c>
      <c r="AH6937" s="137">
        <v>0.01</v>
      </c>
    </row>
    <row r="6938" spans="1:34" s="173" customFormat="1" x14ac:dyDescent="0.55000000000000004">
      <c r="A6938" s="122"/>
      <c r="B6938" s="123"/>
      <c r="C6938" s="123"/>
      <c r="D6938" s="135"/>
      <c r="E6938" s="123"/>
      <c r="F6938" s="123"/>
      <c r="G6938" s="123"/>
      <c r="H6938" s="123"/>
      <c r="I6938" s="136"/>
      <c r="J6938" s="123"/>
      <c r="K6938" s="137"/>
      <c r="L6938" s="137" t="s">
        <v>63</v>
      </c>
      <c r="M6938" s="137">
        <f>SUM(M6937:M6937)</f>
        <v>343800</v>
      </c>
      <c r="N6938" s="123"/>
      <c r="O6938" s="108"/>
      <c r="P6938" s="138"/>
      <c r="Q6938" s="108"/>
      <c r="R6938" s="108"/>
      <c r="S6938" s="139"/>
      <c r="T6938" s="123"/>
      <c r="U6938" s="123"/>
      <c r="V6938" s="123"/>
      <c r="W6938" s="137"/>
      <c r="X6938" s="136"/>
      <c r="Y6938" s="137"/>
      <c r="Z6938" s="137"/>
      <c r="AA6938" s="119"/>
      <c r="AB6938" s="119"/>
      <c r="AC6938" s="137"/>
      <c r="AD6938" s="137"/>
      <c r="AE6938" s="137">
        <f>SUM(AE6937:AE6937)</f>
        <v>343800</v>
      </c>
      <c r="AF6938" s="137"/>
      <c r="AG6938" s="137">
        <f>SUM(AG6937:AG6937)</f>
        <v>343800</v>
      </c>
      <c r="AH6938" s="137"/>
    </row>
    <row r="6939" spans="1:34" s="173" customFormat="1" x14ac:dyDescent="0.55000000000000004">
      <c r="A6939" s="122" t="s">
        <v>9469</v>
      </c>
      <c r="B6939" s="123">
        <v>2981</v>
      </c>
      <c r="C6939" s="123">
        <v>10258</v>
      </c>
      <c r="D6939" s="135" t="s">
        <v>9470</v>
      </c>
      <c r="E6939" s="123" t="s">
        <v>34</v>
      </c>
      <c r="F6939" s="123">
        <v>4867</v>
      </c>
      <c r="G6939" s="123">
        <v>1</v>
      </c>
      <c r="H6939" s="123">
        <v>2</v>
      </c>
      <c r="I6939" s="136">
        <v>30</v>
      </c>
      <c r="J6939" s="123" t="s">
        <v>38</v>
      </c>
      <c r="K6939" s="137">
        <f>((G6939*400)+(H6939*100))+I6939</f>
        <v>630</v>
      </c>
      <c r="L6939" s="137">
        <v>4800</v>
      </c>
      <c r="M6939" s="137">
        <f>K6939*L6939</f>
        <v>3024000</v>
      </c>
      <c r="N6939" s="123"/>
      <c r="O6939" s="108"/>
      <c r="P6939" s="138"/>
      <c r="Q6939" s="108"/>
      <c r="R6939" s="108"/>
      <c r="S6939" s="139"/>
      <c r="T6939" s="123"/>
      <c r="U6939" s="123"/>
      <c r="V6939" s="123"/>
      <c r="W6939" s="137"/>
      <c r="X6939" s="136"/>
      <c r="Y6939" s="137"/>
      <c r="Z6939" s="137"/>
      <c r="AA6939" s="119"/>
      <c r="AB6939" s="119"/>
      <c r="AC6939" s="137"/>
      <c r="AD6939" s="137">
        <f>IF(AND(AC6939="",M6939=""),0,IF((AC6939=""),M6939,IF((M6939=""),AC6939,AC6939+M6939)))</f>
        <v>3024000</v>
      </c>
      <c r="AE6939" s="137">
        <f>IF( (X6939=""),AD6939*1,AD6939*(X6939/100) )</f>
        <v>3024000</v>
      </c>
      <c r="AF6939" s="137">
        <v>50000000</v>
      </c>
      <c r="AG6939" s="137">
        <f>IF((AF6939-AE6939) &gt; 1,0,IF((AF6939-AE6939)&lt;0,AE6939-AF6939,AF6939-AE6939))</f>
        <v>0</v>
      </c>
      <c r="AH6939" s="137">
        <v>0.01</v>
      </c>
    </row>
    <row r="6940" spans="1:34" s="173" customFormat="1" x14ac:dyDescent="0.55000000000000004">
      <c r="A6940" s="122"/>
      <c r="B6940" s="123"/>
      <c r="C6940" s="123"/>
      <c r="D6940" s="135"/>
      <c r="E6940" s="123"/>
      <c r="F6940" s="123"/>
      <c r="G6940" s="123"/>
      <c r="H6940" s="123"/>
      <c r="I6940" s="136"/>
      <c r="J6940" s="123"/>
      <c r="K6940" s="137"/>
      <c r="L6940" s="137" t="s">
        <v>63</v>
      </c>
      <c r="M6940" s="137">
        <f>SUM(M6939:M6939)</f>
        <v>3024000</v>
      </c>
      <c r="N6940" s="123"/>
      <c r="O6940" s="108"/>
      <c r="P6940" s="138"/>
      <c r="Q6940" s="108"/>
      <c r="R6940" s="108"/>
      <c r="S6940" s="139"/>
      <c r="T6940" s="123"/>
      <c r="U6940" s="123"/>
      <c r="V6940" s="123"/>
      <c r="W6940" s="137"/>
      <c r="X6940" s="136"/>
      <c r="Y6940" s="137"/>
      <c r="Z6940" s="137"/>
      <c r="AA6940" s="119"/>
      <c r="AB6940" s="119"/>
      <c r="AC6940" s="137"/>
      <c r="AD6940" s="137"/>
      <c r="AE6940" s="137">
        <f>SUM(AE6939:AE6939)</f>
        <v>3024000</v>
      </c>
      <c r="AF6940" s="137"/>
      <c r="AG6940" s="137">
        <f>SUM(AG6939:AG6939)</f>
        <v>0</v>
      </c>
      <c r="AH6940" s="137"/>
    </row>
    <row r="6941" spans="1:34" s="173" customFormat="1" x14ac:dyDescent="0.55000000000000004">
      <c r="A6941" s="122" t="s">
        <v>9479</v>
      </c>
      <c r="B6941" s="123">
        <v>2982</v>
      </c>
      <c r="C6941" s="123">
        <v>5485</v>
      </c>
      <c r="D6941" s="135" t="s">
        <v>9480</v>
      </c>
      <c r="E6941" s="123" t="s">
        <v>34</v>
      </c>
      <c r="F6941" s="123">
        <v>11344</v>
      </c>
      <c r="G6941" s="123">
        <v>0</v>
      </c>
      <c r="H6941" s="123">
        <v>1</v>
      </c>
      <c r="I6941" s="136">
        <v>30</v>
      </c>
      <c r="J6941" s="123" t="s">
        <v>38</v>
      </c>
      <c r="K6941" s="137">
        <f>((G6941*400)+(H6941*100))+I6941</f>
        <v>130</v>
      </c>
      <c r="L6941" s="137">
        <v>2425</v>
      </c>
      <c r="M6941" s="137">
        <f>K6941*L6941</f>
        <v>315250</v>
      </c>
      <c r="N6941" s="123"/>
      <c r="O6941" s="108"/>
      <c r="P6941" s="138"/>
      <c r="Q6941" s="108"/>
      <c r="R6941" s="108"/>
      <c r="S6941" s="139"/>
      <c r="T6941" s="123"/>
      <c r="U6941" s="123"/>
      <c r="V6941" s="123"/>
      <c r="W6941" s="137"/>
      <c r="X6941" s="136"/>
      <c r="Y6941" s="137"/>
      <c r="Z6941" s="137"/>
      <c r="AA6941" s="119"/>
      <c r="AB6941" s="119"/>
      <c r="AC6941" s="137"/>
      <c r="AD6941" s="137">
        <f>IF(AND(AC6941="",M6941=""),0,IF((AC6941=""),M6941,IF((M6941=""),AC6941,AC6941+M6941)))</f>
        <v>315250</v>
      </c>
      <c r="AE6941" s="137">
        <f>IF( (X6941=""),AD6941*1,AD6941*(X6941/100) )</f>
        <v>315250</v>
      </c>
      <c r="AF6941" s="137">
        <v>50000000</v>
      </c>
      <c r="AG6941" s="137">
        <f>IF((AF6941-AE6941) &gt; 1,0,IF((AF6941-AE6941)&lt;0,AE6941-AF6941,AF6941-AE6941))</f>
        <v>0</v>
      </c>
      <c r="AH6941" s="137">
        <v>0.01</v>
      </c>
    </row>
    <row r="6942" spans="1:34" s="173" customFormat="1" x14ac:dyDescent="0.55000000000000004">
      <c r="A6942" s="122"/>
      <c r="B6942" s="123"/>
      <c r="C6942" s="123"/>
      <c r="D6942" s="135"/>
      <c r="E6942" s="123"/>
      <c r="F6942" s="123"/>
      <c r="G6942" s="123"/>
      <c r="H6942" s="123"/>
      <c r="I6942" s="136"/>
      <c r="J6942" s="123"/>
      <c r="K6942" s="137"/>
      <c r="L6942" s="137" t="s">
        <v>63</v>
      </c>
      <c r="M6942" s="137">
        <f>SUM(M6941:M6941)</f>
        <v>315250</v>
      </c>
      <c r="N6942" s="123"/>
      <c r="O6942" s="108"/>
      <c r="P6942" s="138"/>
      <c r="Q6942" s="108"/>
      <c r="R6942" s="108"/>
      <c r="S6942" s="139"/>
      <c r="T6942" s="123"/>
      <c r="U6942" s="123"/>
      <c r="V6942" s="123"/>
      <c r="W6942" s="137"/>
      <c r="X6942" s="136"/>
      <c r="Y6942" s="137"/>
      <c r="Z6942" s="137"/>
      <c r="AA6942" s="119"/>
      <c r="AB6942" s="119"/>
      <c r="AC6942" s="137"/>
      <c r="AD6942" s="137"/>
      <c r="AE6942" s="137">
        <f>SUM(AE6941:AE6941)</f>
        <v>315250</v>
      </c>
      <c r="AF6942" s="137"/>
      <c r="AG6942" s="137">
        <f>SUM(AG6941:AG6941)</f>
        <v>0</v>
      </c>
      <c r="AH6942" s="137"/>
    </row>
    <row r="6943" spans="1:34" s="173" customFormat="1" x14ac:dyDescent="0.55000000000000004">
      <c r="A6943" s="122" t="s">
        <v>9483</v>
      </c>
      <c r="B6943" s="123">
        <v>2983</v>
      </c>
      <c r="C6943" s="123">
        <v>5246</v>
      </c>
      <c r="D6943" s="135" t="s">
        <v>9484</v>
      </c>
      <c r="E6943" s="123" t="s">
        <v>34</v>
      </c>
      <c r="F6943" s="123">
        <v>14140</v>
      </c>
      <c r="G6943" s="123">
        <v>0</v>
      </c>
      <c r="H6943" s="123">
        <v>1</v>
      </c>
      <c r="I6943" s="136">
        <v>74</v>
      </c>
      <c r="J6943" s="123" t="s">
        <v>35</v>
      </c>
      <c r="K6943" s="137">
        <f>((G6943*400)+(H6943*100))+I6943</f>
        <v>174</v>
      </c>
      <c r="L6943" s="137">
        <v>2425</v>
      </c>
      <c r="M6943" s="137">
        <f>K6943*L6943</f>
        <v>421950</v>
      </c>
      <c r="N6943" s="123">
        <v>1</v>
      </c>
      <c r="O6943" s="108" t="s">
        <v>9481</v>
      </c>
      <c r="P6943" s="138"/>
      <c r="Q6943" s="108" t="s">
        <v>9482</v>
      </c>
      <c r="R6943" s="108" t="s">
        <v>9485</v>
      </c>
      <c r="S6943" s="139"/>
      <c r="T6943" s="123" t="s">
        <v>55</v>
      </c>
      <c r="U6943" s="123" t="s">
        <v>45</v>
      </c>
      <c r="V6943" s="123" t="s">
        <v>52</v>
      </c>
      <c r="W6943" s="137">
        <v>23</v>
      </c>
      <c r="X6943" s="136">
        <v>9.31</v>
      </c>
      <c r="Y6943" s="137">
        <v>0</v>
      </c>
      <c r="Z6943" s="137">
        <f>W6943*Y6943</f>
        <v>0</v>
      </c>
      <c r="AA6943" s="119">
        <v>1</v>
      </c>
      <c r="AB6943" s="119">
        <v>1</v>
      </c>
      <c r="AC6943" s="137">
        <f>(Z6943*(100-AB6943))/100</f>
        <v>0</v>
      </c>
      <c r="AD6943" s="137">
        <f>IF(AND(AC6943="",M6943=""),0,IF((AC6943=""),M6943, IF( (M6943=""),AC6943,SUM(AC6943:AC6946)+M6943)))</f>
        <v>1837154.64</v>
      </c>
      <c r="AE6943" s="137">
        <f>IF( (X6943=""),AD6943*1,AD6943*(X6943/100) )</f>
        <v>171039.096984</v>
      </c>
      <c r="AF6943" s="137">
        <v>50000000</v>
      </c>
      <c r="AG6943" s="137">
        <f>IF((AF6943-AE6943) &gt; 1,0,IF((AF6943-AE6943)&lt;0,AE6943-AF6943,AF6943-AE6943))</f>
        <v>0</v>
      </c>
      <c r="AH6943" s="137">
        <v>0.02</v>
      </c>
    </row>
    <row r="6944" spans="1:34" s="173" customFormat="1" x14ac:dyDescent="0.55000000000000004">
      <c r="A6944" s="122"/>
      <c r="B6944" s="123"/>
      <c r="C6944" s="123"/>
      <c r="D6944" s="135"/>
      <c r="E6944" s="123"/>
      <c r="F6944" s="123"/>
      <c r="G6944" s="123"/>
      <c r="H6944" s="123"/>
      <c r="I6944" s="136"/>
      <c r="J6944" s="123"/>
      <c r="K6944" s="137"/>
      <c r="L6944" s="137"/>
      <c r="M6944" s="137"/>
      <c r="N6944" s="123">
        <v>2</v>
      </c>
      <c r="O6944" s="108" t="s">
        <v>9481</v>
      </c>
      <c r="P6944" s="138"/>
      <c r="Q6944" s="108" t="s">
        <v>9482</v>
      </c>
      <c r="R6944" s="108" t="s">
        <v>9485</v>
      </c>
      <c r="S6944" s="139"/>
      <c r="T6944" s="123" t="s">
        <v>343</v>
      </c>
      <c r="U6944" s="123" t="s">
        <v>45</v>
      </c>
      <c r="V6944" s="123" t="s">
        <v>52</v>
      </c>
      <c r="W6944" s="137">
        <v>8.06</v>
      </c>
      <c r="X6944" s="136">
        <v>3.26</v>
      </c>
      <c r="Y6944" s="137">
        <v>5600</v>
      </c>
      <c r="Z6944" s="137">
        <f>W6944*Y6944</f>
        <v>45136</v>
      </c>
      <c r="AA6944" s="119">
        <v>1</v>
      </c>
      <c r="AB6944" s="119">
        <v>1</v>
      </c>
      <c r="AC6944" s="137">
        <f>(Z6944*(100-AB6944))/100</f>
        <v>44684.639999999999</v>
      </c>
      <c r="AD6944" s="137">
        <f>IF(AND(AC6944="",M6943=""),0,IF((AC6944=""),M6943, IF( (M6943=""),AC6944,SUM(AC6943:AC6946)+M6943)))</f>
        <v>1837154.64</v>
      </c>
      <c r="AE6944" s="137">
        <f>IF( (X6944=""),AD6944*1,AD6944*(X6944/100) )</f>
        <v>59891.241263999989</v>
      </c>
      <c r="AF6944" s="137">
        <v>50000000</v>
      </c>
      <c r="AG6944" s="137">
        <f>IF((AF6944-AE6944) &gt; 1,0,IF((AF6944-AE6944)&lt;0,AE6944-AF6944,AF6944-AE6944))</f>
        <v>0</v>
      </c>
      <c r="AH6944" s="137">
        <v>0.02</v>
      </c>
    </row>
    <row r="6945" spans="1:34" s="173" customFormat="1" x14ac:dyDescent="0.55000000000000004">
      <c r="A6945" s="122"/>
      <c r="B6945" s="123"/>
      <c r="C6945" s="123"/>
      <c r="D6945" s="135"/>
      <c r="E6945" s="123"/>
      <c r="F6945" s="123"/>
      <c r="G6945" s="123"/>
      <c r="H6945" s="123"/>
      <c r="I6945" s="136"/>
      <c r="J6945" s="123"/>
      <c r="K6945" s="137"/>
      <c r="L6945" s="137"/>
      <c r="M6945" s="137"/>
      <c r="N6945" s="123">
        <v>3</v>
      </c>
      <c r="O6945" s="108" t="s">
        <v>9481</v>
      </c>
      <c r="P6945" s="138"/>
      <c r="Q6945" s="108" t="s">
        <v>9482</v>
      </c>
      <c r="R6945" s="108" t="s">
        <v>9485</v>
      </c>
      <c r="S6945" s="139" t="s">
        <v>9486</v>
      </c>
      <c r="T6945" s="123" t="s">
        <v>51</v>
      </c>
      <c r="U6945" s="123" t="s">
        <v>45</v>
      </c>
      <c r="V6945" s="123" t="s">
        <v>52</v>
      </c>
      <c r="W6945" s="137">
        <v>216</v>
      </c>
      <c r="X6945" s="136">
        <v>87.43</v>
      </c>
      <c r="Y6945" s="137">
        <v>6750</v>
      </c>
      <c r="Z6945" s="137">
        <f>W6945*Y6945</f>
        <v>1458000</v>
      </c>
      <c r="AA6945" s="119">
        <v>6</v>
      </c>
      <c r="AB6945" s="119">
        <v>6</v>
      </c>
      <c r="AC6945" s="137">
        <f>(Z6945*(100-AB6945))/100</f>
        <v>1370520</v>
      </c>
      <c r="AD6945" s="137">
        <f>IF(AND(AC6945="",M6943=""),0,IF((AC6945=""),M6943, IF( (M6943=""),AC6945,SUM(AC6943:AC6946)+M6943)))</f>
        <v>1837154.64</v>
      </c>
      <c r="AE6945" s="137">
        <f>IF( (X6945=""),AD6945*1,AD6945*(X6945/100) )</f>
        <v>1606224.3017520001</v>
      </c>
      <c r="AF6945" s="137">
        <v>50000000</v>
      </c>
      <c r="AG6945" s="137">
        <f>IF((AF6945-AE6945) &gt; 1,0,IF((AF6945-AE6945)&lt;0,AE6945-AF6945,AF6945-AE6945))</f>
        <v>0</v>
      </c>
      <c r="AH6945" s="137">
        <v>0.02</v>
      </c>
    </row>
    <row r="6946" spans="1:34" s="173" customFormat="1" x14ac:dyDescent="0.55000000000000004">
      <c r="A6946" s="122"/>
      <c r="B6946" s="123"/>
      <c r="C6946" s="123"/>
      <c r="D6946" s="135"/>
      <c r="E6946" s="123"/>
      <c r="F6946" s="123"/>
      <c r="G6946" s="123"/>
      <c r="H6946" s="123"/>
      <c r="I6946" s="136"/>
      <c r="J6946" s="123"/>
      <c r="K6946" s="137"/>
      <c r="L6946" s="137" t="s">
        <v>63</v>
      </c>
      <c r="M6946" s="137">
        <f>SUM(M6943:M6945)</f>
        <v>421950</v>
      </c>
      <c r="N6946" s="123"/>
      <c r="O6946" s="108"/>
      <c r="P6946" s="138"/>
      <c r="Q6946" s="108"/>
      <c r="R6946" s="108"/>
      <c r="S6946" s="139"/>
      <c r="T6946" s="123"/>
      <c r="U6946" s="123"/>
      <c r="V6946" s="123"/>
      <c r="W6946" s="137"/>
      <c r="X6946" s="136"/>
      <c r="Y6946" s="137"/>
      <c r="Z6946" s="137"/>
      <c r="AA6946" s="119"/>
      <c r="AB6946" s="119"/>
      <c r="AC6946" s="137"/>
      <c r="AD6946" s="137"/>
      <c r="AE6946" s="137">
        <f>SUM(AE6943:AE6945)</f>
        <v>1837154.6400000001</v>
      </c>
      <c r="AF6946" s="137"/>
      <c r="AG6946" s="137">
        <f>SUM(AG6943:AG6945)</f>
        <v>0</v>
      </c>
      <c r="AH6946" s="137"/>
    </row>
    <row r="6947" spans="1:34" s="50" customFormat="1" x14ac:dyDescent="0.55000000000000004">
      <c r="A6947" s="35" t="s">
        <v>15723</v>
      </c>
      <c r="B6947" s="31">
        <v>3335</v>
      </c>
      <c r="C6947" s="31">
        <v>5620</v>
      </c>
      <c r="D6947" s="48" t="s">
        <v>9457</v>
      </c>
      <c r="E6947" s="31" t="s">
        <v>34</v>
      </c>
      <c r="F6947" s="31">
        <v>882</v>
      </c>
      <c r="G6947" s="31">
        <v>0</v>
      </c>
      <c r="H6947" s="31">
        <v>1</v>
      </c>
      <c r="I6947" s="32">
        <v>7</v>
      </c>
      <c r="J6947" s="31" t="s">
        <v>35</v>
      </c>
      <c r="K6947" s="34">
        <f>((G6947*400)+(H6947*100))+I6947</f>
        <v>107</v>
      </c>
      <c r="L6947" s="34">
        <v>2425</v>
      </c>
      <c r="M6947" s="34">
        <f>K6947*L6947</f>
        <v>259475</v>
      </c>
      <c r="N6947" s="31">
        <v>1</v>
      </c>
      <c r="O6947" s="35" t="s">
        <v>9451</v>
      </c>
      <c r="P6947" s="36">
        <v>3120100553846</v>
      </c>
      <c r="Q6947" s="35" t="s">
        <v>9452</v>
      </c>
      <c r="R6947" s="35" t="s">
        <v>9455</v>
      </c>
      <c r="S6947" s="37" t="s">
        <v>9458</v>
      </c>
      <c r="T6947" s="31" t="s">
        <v>15715</v>
      </c>
      <c r="U6947" s="31" t="s">
        <v>45</v>
      </c>
      <c r="V6947" s="123" t="s">
        <v>52</v>
      </c>
      <c r="W6947" s="34">
        <v>208.12</v>
      </c>
      <c r="X6947" s="32">
        <v>23.32</v>
      </c>
      <c r="Y6947" s="34">
        <v>7500</v>
      </c>
      <c r="Z6947" s="34">
        <f t="shared" ref="Z6947:Z6953" si="667">W6947*Y6947</f>
        <v>1560900</v>
      </c>
      <c r="AA6947" s="38">
        <v>22</v>
      </c>
      <c r="AB6947" s="38">
        <v>34</v>
      </c>
      <c r="AC6947" s="34">
        <f t="shared" ref="AC6947:AC6953" si="668">(Z6947*(100-AB6947))/100</f>
        <v>1030194</v>
      </c>
      <c r="AD6947" s="34">
        <f>IF(AND(AC6947="",M6947=""),0,IF((AC6947=""),M6947, IF( (M6947=""),AC6947,SUM(AC6947:AC6950)+M6947)))</f>
        <v>4380251</v>
      </c>
      <c r="AE6947" s="34">
        <f t="shared" ref="AE6947:AE6953" si="669">IF( (X6947=""),AD6947*1,AD6947*(X6947/100) )</f>
        <v>1021474.5331999999</v>
      </c>
      <c r="AF6947" s="34">
        <v>0</v>
      </c>
      <c r="AG6947" s="34">
        <f t="shared" ref="AG6947:AG6953" si="670">IF((AF6947-AE6947) &gt; 1,0,IF((AF6947-AE6947)&lt;0,AE6947-AF6947,AF6947-AE6947))</f>
        <v>1021474.5331999999</v>
      </c>
      <c r="AH6947" s="34">
        <v>0.02</v>
      </c>
    </row>
    <row r="6948" spans="1:34" s="50" customFormat="1" x14ac:dyDescent="0.55000000000000004">
      <c r="A6948" s="35" t="s">
        <v>15724</v>
      </c>
      <c r="B6948" s="31"/>
      <c r="C6948" s="31"/>
      <c r="D6948" s="48"/>
      <c r="E6948" s="31"/>
      <c r="F6948" s="31"/>
      <c r="G6948" s="31"/>
      <c r="H6948" s="31"/>
      <c r="I6948" s="32"/>
      <c r="J6948" s="31"/>
      <c r="K6948" s="34"/>
      <c r="L6948" s="34"/>
      <c r="M6948" s="34"/>
      <c r="N6948" s="31"/>
      <c r="O6948" s="35"/>
      <c r="P6948" s="36"/>
      <c r="Q6948" s="35"/>
      <c r="R6948" s="35"/>
      <c r="S6948" s="37"/>
      <c r="T6948" s="31" t="s">
        <v>15715</v>
      </c>
      <c r="U6948" s="31"/>
      <c r="V6948" s="123" t="s">
        <v>52</v>
      </c>
      <c r="W6948" s="34">
        <v>208.12</v>
      </c>
      <c r="X6948" s="32">
        <v>23.32</v>
      </c>
      <c r="Y6948" s="34">
        <v>7500</v>
      </c>
      <c r="Z6948" s="34">
        <f t="shared" si="667"/>
        <v>1560900</v>
      </c>
      <c r="AA6948" s="38">
        <v>22</v>
      </c>
      <c r="AB6948" s="38">
        <v>34</v>
      </c>
      <c r="AC6948" s="34">
        <f t="shared" si="668"/>
        <v>1030194</v>
      </c>
      <c r="AD6948" s="34">
        <f>IF(AND(AC6948="",M6947=""),0,IF((AC6948=""),M6947, IF( (M6947=""),AC6948,SUM(AC6947:AC6950)+M6947)))</f>
        <v>4380251</v>
      </c>
      <c r="AE6948" s="34">
        <f t="shared" si="669"/>
        <v>1021474.5331999999</v>
      </c>
      <c r="AF6948" s="34">
        <v>0</v>
      </c>
      <c r="AG6948" s="34">
        <f t="shared" si="670"/>
        <v>1021474.5331999999</v>
      </c>
      <c r="AH6948" s="34">
        <v>0.02</v>
      </c>
    </row>
    <row r="6949" spans="1:34" s="50" customFormat="1" x14ac:dyDescent="0.55000000000000004">
      <c r="A6949" s="35" t="s">
        <v>15723</v>
      </c>
      <c r="B6949" s="31"/>
      <c r="C6949" s="31"/>
      <c r="D6949" s="48"/>
      <c r="E6949" s="31"/>
      <c r="F6949" s="31"/>
      <c r="G6949" s="31"/>
      <c r="H6949" s="31"/>
      <c r="I6949" s="32"/>
      <c r="J6949" s="31"/>
      <c r="K6949" s="34"/>
      <c r="L6949" s="34"/>
      <c r="M6949" s="34"/>
      <c r="N6949" s="31"/>
      <c r="O6949" s="35"/>
      <c r="P6949" s="36"/>
      <c r="Q6949" s="35"/>
      <c r="R6949" s="35"/>
      <c r="S6949" s="37"/>
      <c r="T6949" s="31" t="s">
        <v>15715</v>
      </c>
      <c r="U6949" s="31"/>
      <c r="V6949" s="123" t="s">
        <v>52</v>
      </c>
      <c r="W6949" s="34">
        <v>208.12</v>
      </c>
      <c r="X6949" s="32">
        <v>23.32</v>
      </c>
      <c r="Y6949" s="34">
        <v>7500</v>
      </c>
      <c r="Z6949" s="34">
        <f t="shared" si="667"/>
        <v>1560900</v>
      </c>
      <c r="AA6949" s="38">
        <v>22</v>
      </c>
      <c r="AB6949" s="38">
        <v>34</v>
      </c>
      <c r="AC6949" s="34">
        <f t="shared" si="668"/>
        <v>1030194</v>
      </c>
      <c r="AD6949" s="34">
        <f>IF(AND(AC6949="",M6947=""),0,IF((AC6949=""),M6947, IF( (M6947=""),AC6949,SUM(AC6947:AC6950)+M6947)))</f>
        <v>4380251</v>
      </c>
      <c r="AE6949" s="34">
        <f t="shared" si="669"/>
        <v>1021474.5331999999</v>
      </c>
      <c r="AF6949" s="34">
        <v>0</v>
      </c>
      <c r="AG6949" s="34">
        <f t="shared" si="670"/>
        <v>1021474.5331999999</v>
      </c>
      <c r="AH6949" s="34">
        <v>0.02</v>
      </c>
    </row>
    <row r="6950" spans="1:34" s="50" customFormat="1" x14ac:dyDescent="0.55000000000000004">
      <c r="A6950" s="35" t="s">
        <v>15725</v>
      </c>
      <c r="B6950" s="31"/>
      <c r="C6950" s="31"/>
      <c r="D6950" s="48"/>
      <c r="E6950" s="31"/>
      <c r="F6950" s="31"/>
      <c r="G6950" s="31"/>
      <c r="H6950" s="31"/>
      <c r="I6950" s="32"/>
      <c r="J6950" s="31"/>
      <c r="K6950" s="34"/>
      <c r="L6950" s="34"/>
      <c r="M6950" s="34"/>
      <c r="N6950" s="31"/>
      <c r="O6950" s="35"/>
      <c r="P6950" s="36"/>
      <c r="Q6950" s="35"/>
      <c r="R6950" s="35"/>
      <c r="S6950" s="37"/>
      <c r="T6950" s="31" t="s">
        <v>15715</v>
      </c>
      <c r="U6950" s="31"/>
      <c r="V6950" s="123" t="s">
        <v>52</v>
      </c>
      <c r="W6950" s="34">
        <v>208.12</v>
      </c>
      <c r="X6950" s="32">
        <v>23.32</v>
      </c>
      <c r="Y6950" s="34">
        <v>7500</v>
      </c>
      <c r="Z6950" s="34">
        <f t="shared" si="667"/>
        <v>1560900</v>
      </c>
      <c r="AA6950" s="38">
        <v>22</v>
      </c>
      <c r="AB6950" s="38">
        <v>34</v>
      </c>
      <c r="AC6950" s="34">
        <f t="shared" si="668"/>
        <v>1030194</v>
      </c>
      <c r="AD6950" s="34">
        <f>IF(AND(AC6950="",M6947=""),0,IF((AC6950=""),M6947, IF( (M6947=""),AC6950,SUM(AC6947:AC6950)+M6947)))</f>
        <v>4380251</v>
      </c>
      <c r="AE6950" s="34">
        <f t="shared" si="669"/>
        <v>1021474.5331999999</v>
      </c>
      <c r="AF6950" s="34">
        <v>0</v>
      </c>
      <c r="AG6950" s="34">
        <f t="shared" si="670"/>
        <v>1021474.5331999999</v>
      </c>
      <c r="AH6950" s="34">
        <v>0.02</v>
      </c>
    </row>
    <row r="6951" spans="1:34" s="50" customFormat="1" x14ac:dyDescent="0.55000000000000004">
      <c r="A6951" s="35" t="s">
        <v>15726</v>
      </c>
      <c r="B6951" s="31"/>
      <c r="C6951" s="31"/>
      <c r="D6951" s="48"/>
      <c r="E6951" s="31"/>
      <c r="F6951" s="31"/>
      <c r="G6951" s="31"/>
      <c r="H6951" s="31"/>
      <c r="I6951" s="32"/>
      <c r="J6951" s="31"/>
      <c r="K6951" s="34"/>
      <c r="L6951" s="34"/>
      <c r="M6951" s="34"/>
      <c r="N6951" s="31"/>
      <c r="O6951" s="35"/>
      <c r="P6951" s="36"/>
      <c r="Q6951" s="35"/>
      <c r="R6951" s="35"/>
      <c r="S6951" s="37"/>
      <c r="T6951" s="31"/>
      <c r="U6951" s="31"/>
      <c r="V6951" s="123"/>
      <c r="W6951" s="34"/>
      <c r="X6951" s="32"/>
      <c r="Y6951" s="34"/>
      <c r="Z6951" s="34"/>
      <c r="AA6951" s="38"/>
      <c r="AB6951" s="38"/>
      <c r="AC6951" s="34"/>
      <c r="AD6951" s="34"/>
      <c r="AE6951" s="34"/>
      <c r="AF6951" s="34"/>
      <c r="AG6951" s="34"/>
      <c r="AH6951" s="34"/>
    </row>
    <row r="6952" spans="1:34" s="50" customFormat="1" x14ac:dyDescent="0.55000000000000004">
      <c r="A6952" s="35"/>
      <c r="B6952" s="31"/>
      <c r="C6952" s="31"/>
      <c r="D6952" s="48"/>
      <c r="E6952" s="31"/>
      <c r="F6952" s="31"/>
      <c r="G6952" s="31"/>
      <c r="H6952" s="31"/>
      <c r="I6952" s="32"/>
      <c r="J6952" s="31"/>
      <c r="K6952" s="34"/>
      <c r="L6952" s="34"/>
      <c r="M6952" s="34"/>
      <c r="N6952" s="31"/>
      <c r="O6952" s="35"/>
      <c r="P6952" s="36"/>
      <c r="Q6952" s="35"/>
      <c r="R6952" s="35"/>
      <c r="S6952" s="37"/>
      <c r="T6952" s="31"/>
      <c r="U6952" s="31"/>
      <c r="V6952" s="123"/>
      <c r="W6952" s="34"/>
      <c r="X6952" s="32"/>
      <c r="Y6952" s="34"/>
      <c r="Z6952" s="34"/>
      <c r="AA6952" s="38"/>
      <c r="AB6952" s="38"/>
      <c r="AC6952" s="34"/>
      <c r="AD6952" s="34"/>
      <c r="AE6952" s="34"/>
      <c r="AF6952" s="34"/>
      <c r="AG6952" s="34"/>
      <c r="AH6952" s="34"/>
    </row>
    <row r="6953" spans="1:34" s="50" customFormat="1" x14ac:dyDescent="0.55000000000000004">
      <c r="A6953" s="35"/>
      <c r="B6953" s="31"/>
      <c r="C6953" s="31"/>
      <c r="D6953" s="48"/>
      <c r="E6953" s="31"/>
      <c r="F6953" s="31"/>
      <c r="G6953" s="31"/>
      <c r="H6953" s="31"/>
      <c r="I6953" s="32"/>
      <c r="J6953" s="31"/>
      <c r="K6953" s="34"/>
      <c r="L6953" s="34"/>
      <c r="M6953" s="34"/>
      <c r="N6953" s="31">
        <v>2</v>
      </c>
      <c r="O6953" s="35" t="s">
        <v>9451</v>
      </c>
      <c r="P6953" s="36">
        <v>3120100553846</v>
      </c>
      <c r="Q6953" s="35" t="s">
        <v>9452</v>
      </c>
      <c r="R6953" s="35" t="s">
        <v>9455</v>
      </c>
      <c r="S6953" s="37" t="s">
        <v>9459</v>
      </c>
      <c r="T6953" s="31" t="s">
        <v>51</v>
      </c>
      <c r="U6953" s="31" t="s">
        <v>45</v>
      </c>
      <c r="V6953" s="123" t="s">
        <v>52</v>
      </c>
      <c r="W6953" s="34">
        <v>60</v>
      </c>
      <c r="X6953" s="32">
        <v>6.72</v>
      </c>
      <c r="Y6953" s="34">
        <v>6750</v>
      </c>
      <c r="Z6953" s="34">
        <f t="shared" si="667"/>
        <v>405000</v>
      </c>
      <c r="AA6953" s="38">
        <v>22</v>
      </c>
      <c r="AB6953" s="38">
        <v>34</v>
      </c>
      <c r="AC6953" s="34">
        <f t="shared" si="668"/>
        <v>267300</v>
      </c>
      <c r="AD6953" s="34">
        <f>IF(AND(AC6953="",M6947=""),0,IF((AC6953=""),M6947, IF( (M6947=""),AC6953,SUM(AC6947:AC6950)+M6947)))</f>
        <v>4380251</v>
      </c>
      <c r="AE6953" s="34">
        <f t="shared" si="669"/>
        <v>294352.86719999998</v>
      </c>
      <c r="AF6953" s="34">
        <v>0</v>
      </c>
      <c r="AG6953" s="34">
        <f t="shared" si="670"/>
        <v>294352.86719999998</v>
      </c>
      <c r="AH6953" s="34">
        <v>0.02</v>
      </c>
    </row>
    <row r="6954" spans="1:34" s="50" customFormat="1" x14ac:dyDescent="0.55000000000000004">
      <c r="A6954" s="35" t="s">
        <v>9453</v>
      </c>
      <c r="B6954" s="31">
        <v>3339</v>
      </c>
      <c r="C6954" s="31">
        <v>5617</v>
      </c>
      <c r="D6954" s="48" t="s">
        <v>9473</v>
      </c>
      <c r="E6954" s="31" t="s">
        <v>34</v>
      </c>
      <c r="F6954" s="31">
        <v>11161</v>
      </c>
      <c r="G6954" s="31">
        <v>0</v>
      </c>
      <c r="H6954" s="31">
        <v>0</v>
      </c>
      <c r="I6954" s="32">
        <v>15</v>
      </c>
      <c r="J6954" s="31" t="s">
        <v>35</v>
      </c>
      <c r="K6954" s="34">
        <f>((G6954*400)+(H6954*100))+I6954</f>
        <v>15</v>
      </c>
      <c r="L6954" s="34">
        <v>2425</v>
      </c>
      <c r="M6954" s="34">
        <f>K6954*L6954</f>
        <v>36375</v>
      </c>
      <c r="N6954" s="31">
        <v>1</v>
      </c>
      <c r="O6954" s="35" t="s">
        <v>9451</v>
      </c>
      <c r="P6954" s="36">
        <v>3120100553846</v>
      </c>
      <c r="Q6954" s="35" t="s">
        <v>9452</v>
      </c>
      <c r="R6954" s="35" t="s">
        <v>9455</v>
      </c>
      <c r="S6954" s="37" t="s">
        <v>9474</v>
      </c>
      <c r="T6954" s="31" t="s">
        <v>15716</v>
      </c>
      <c r="U6954" s="31" t="s">
        <v>45</v>
      </c>
      <c r="V6954" s="123" t="s">
        <v>52</v>
      </c>
      <c r="W6954" s="34">
        <v>58</v>
      </c>
      <c r="X6954" s="32">
        <v>25</v>
      </c>
      <c r="Y6954" s="34">
        <v>7150</v>
      </c>
      <c r="Z6954" s="34">
        <f t="shared" ref="Z6954:Z6965" si="671">W6954*Y6954</f>
        <v>414700</v>
      </c>
      <c r="AA6954" s="38">
        <v>22</v>
      </c>
      <c r="AB6954" s="38">
        <v>34</v>
      </c>
      <c r="AC6954" s="34">
        <f t="shared" ref="AC6954:AC6965" si="672">(Z6954*(100-AB6954))/100</f>
        <v>273702</v>
      </c>
      <c r="AD6954" s="34">
        <f>IF(AND(AC6954="",M6954=""),0,IF((AC6954=""),M6954, IF( (M6954=""),AC6954,SUM(AC6954:AC6957)+M6954)))</f>
        <v>1131183</v>
      </c>
      <c r="AE6954" s="34">
        <f t="shared" ref="AE6954:AE6965" si="673">IF( (X6954=""),AD6954*1,AD6954*(X6954/100) )</f>
        <v>282795.75</v>
      </c>
      <c r="AF6954" s="34">
        <v>0</v>
      </c>
      <c r="AG6954" s="34">
        <f t="shared" ref="AG6954:AG6965" si="674">IF((AF6954-AE6954) &gt; 1,0,IF((AF6954-AE6954)&lt;0,AE6954-AF6954,AF6954-AE6954))</f>
        <v>282795.75</v>
      </c>
      <c r="AH6954" s="34">
        <v>0.02</v>
      </c>
    </row>
    <row r="6955" spans="1:34" s="50" customFormat="1" x14ac:dyDescent="0.55000000000000004">
      <c r="A6955" s="35"/>
      <c r="B6955" s="31"/>
      <c r="C6955" s="31"/>
      <c r="D6955" s="48"/>
      <c r="E6955" s="31"/>
      <c r="F6955" s="31"/>
      <c r="G6955" s="31"/>
      <c r="H6955" s="31"/>
      <c r="I6955" s="32"/>
      <c r="J6955" s="31"/>
      <c r="K6955" s="34"/>
      <c r="L6955" s="34"/>
      <c r="M6955" s="34"/>
      <c r="N6955" s="31"/>
      <c r="O6955" s="35"/>
      <c r="P6955" s="36"/>
      <c r="Q6955" s="35"/>
      <c r="R6955" s="35"/>
      <c r="S6955" s="37"/>
      <c r="T6955" s="31" t="s">
        <v>15716</v>
      </c>
      <c r="U6955" s="31"/>
      <c r="V6955" s="123" t="s">
        <v>52</v>
      </c>
      <c r="W6955" s="34">
        <v>58</v>
      </c>
      <c r="X6955" s="32">
        <v>25</v>
      </c>
      <c r="Y6955" s="34">
        <v>7150</v>
      </c>
      <c r="Z6955" s="34">
        <f t="shared" si="671"/>
        <v>414700</v>
      </c>
      <c r="AA6955" s="38">
        <v>22</v>
      </c>
      <c r="AB6955" s="38">
        <v>34</v>
      </c>
      <c r="AC6955" s="34">
        <f t="shared" si="672"/>
        <v>273702</v>
      </c>
      <c r="AD6955" s="34">
        <f>IF(AND(AC6955="",M6954=""),0,IF((AC6955=""),M6954, IF( (M6954=""),AC6955,SUM(AC6954:AC6957)+M6954)))</f>
        <v>1131183</v>
      </c>
      <c r="AE6955" s="34">
        <f t="shared" si="673"/>
        <v>282795.75</v>
      </c>
      <c r="AF6955" s="34">
        <v>0</v>
      </c>
      <c r="AG6955" s="34">
        <f t="shared" si="674"/>
        <v>282795.75</v>
      </c>
      <c r="AH6955" s="34">
        <v>0.02</v>
      </c>
    </row>
    <row r="6956" spans="1:34" s="50" customFormat="1" x14ac:dyDescent="0.55000000000000004">
      <c r="A6956" s="35"/>
      <c r="B6956" s="31"/>
      <c r="C6956" s="31"/>
      <c r="D6956" s="48"/>
      <c r="E6956" s="31"/>
      <c r="F6956" s="31"/>
      <c r="G6956" s="31"/>
      <c r="H6956" s="31"/>
      <c r="I6956" s="32"/>
      <c r="J6956" s="31"/>
      <c r="K6956" s="34"/>
      <c r="L6956" s="34"/>
      <c r="M6956" s="34"/>
      <c r="N6956" s="31"/>
      <c r="O6956" s="35"/>
      <c r="P6956" s="36"/>
      <c r="Q6956" s="35"/>
      <c r="R6956" s="35"/>
      <c r="S6956" s="37"/>
      <c r="T6956" s="31" t="s">
        <v>15716</v>
      </c>
      <c r="U6956" s="31"/>
      <c r="V6956" s="123" t="s">
        <v>52</v>
      </c>
      <c r="W6956" s="34">
        <v>58</v>
      </c>
      <c r="X6956" s="32">
        <v>25</v>
      </c>
      <c r="Y6956" s="34">
        <v>7150</v>
      </c>
      <c r="Z6956" s="34">
        <f t="shared" si="671"/>
        <v>414700</v>
      </c>
      <c r="AA6956" s="38">
        <v>22</v>
      </c>
      <c r="AB6956" s="38">
        <v>34</v>
      </c>
      <c r="AC6956" s="34">
        <f t="shared" si="672"/>
        <v>273702</v>
      </c>
      <c r="AD6956" s="34">
        <f>IF(AND(AC6956="",M6954=""),0,IF((AC6956=""),M6954, IF( (M6954=""),AC6956,SUM(AC6954:AC6957)+M6954)))</f>
        <v>1131183</v>
      </c>
      <c r="AE6956" s="34">
        <f t="shared" si="673"/>
        <v>282795.75</v>
      </c>
      <c r="AF6956" s="34">
        <v>0</v>
      </c>
      <c r="AG6956" s="34">
        <f t="shared" si="674"/>
        <v>282795.75</v>
      </c>
      <c r="AH6956" s="34">
        <v>0.02</v>
      </c>
    </row>
    <row r="6957" spans="1:34" s="50" customFormat="1" x14ac:dyDescent="0.55000000000000004">
      <c r="A6957" s="35"/>
      <c r="B6957" s="31"/>
      <c r="C6957" s="31"/>
      <c r="D6957" s="48"/>
      <c r="E6957" s="31"/>
      <c r="F6957" s="31"/>
      <c r="G6957" s="31"/>
      <c r="H6957" s="31"/>
      <c r="I6957" s="32"/>
      <c r="J6957" s="31"/>
      <c r="K6957" s="34"/>
      <c r="L6957" s="34"/>
      <c r="M6957" s="34"/>
      <c r="N6957" s="31"/>
      <c r="O6957" s="35"/>
      <c r="P6957" s="36"/>
      <c r="Q6957" s="35"/>
      <c r="R6957" s="35"/>
      <c r="S6957" s="37"/>
      <c r="T6957" s="31" t="s">
        <v>15716</v>
      </c>
      <c r="U6957" s="31"/>
      <c r="V6957" s="123" t="s">
        <v>52</v>
      </c>
      <c r="W6957" s="34">
        <v>58</v>
      </c>
      <c r="X6957" s="32">
        <v>25</v>
      </c>
      <c r="Y6957" s="34">
        <v>7150</v>
      </c>
      <c r="Z6957" s="34">
        <f t="shared" si="671"/>
        <v>414700</v>
      </c>
      <c r="AA6957" s="38">
        <v>22</v>
      </c>
      <c r="AB6957" s="38">
        <v>34</v>
      </c>
      <c r="AC6957" s="34">
        <f t="shared" si="672"/>
        <v>273702</v>
      </c>
      <c r="AD6957" s="34">
        <f>IF(AND(AC6957="",M6954=""),0,IF((AC6957=""),M6954, IF( (M6954=""),AC6957,SUM(AC6954:AC6957)+M6954)))</f>
        <v>1131183</v>
      </c>
      <c r="AE6957" s="34">
        <f t="shared" si="673"/>
        <v>282795.75</v>
      </c>
      <c r="AF6957" s="34">
        <v>0</v>
      </c>
      <c r="AG6957" s="34">
        <f t="shared" si="674"/>
        <v>282795.75</v>
      </c>
      <c r="AH6957" s="34">
        <v>0.02</v>
      </c>
    </row>
    <row r="6958" spans="1:34" s="50" customFormat="1" x14ac:dyDescent="0.55000000000000004">
      <c r="A6958" s="35"/>
      <c r="B6958" s="31">
        <v>3340</v>
      </c>
      <c r="C6958" s="31">
        <v>5616</v>
      </c>
      <c r="D6958" s="48" t="s">
        <v>9475</v>
      </c>
      <c r="E6958" s="31" t="s">
        <v>34</v>
      </c>
      <c r="F6958" s="31">
        <v>11162</v>
      </c>
      <c r="G6958" s="31">
        <v>0</v>
      </c>
      <c r="H6958" s="31">
        <v>0</v>
      </c>
      <c r="I6958" s="32">
        <v>15</v>
      </c>
      <c r="J6958" s="31" t="s">
        <v>35</v>
      </c>
      <c r="K6958" s="34">
        <f>((G6958*400)+(H6958*100))+I6958</f>
        <v>15</v>
      </c>
      <c r="L6958" s="34">
        <v>2425</v>
      </c>
      <c r="M6958" s="34">
        <f>K6958*L6958</f>
        <v>36375</v>
      </c>
      <c r="N6958" s="31">
        <v>1</v>
      </c>
      <c r="O6958" s="35" t="s">
        <v>9451</v>
      </c>
      <c r="P6958" s="36">
        <v>3120100553846</v>
      </c>
      <c r="Q6958" s="35" t="s">
        <v>9452</v>
      </c>
      <c r="R6958" s="35" t="s">
        <v>9455</v>
      </c>
      <c r="S6958" s="37" t="s">
        <v>9476</v>
      </c>
      <c r="T6958" s="31" t="s">
        <v>15716</v>
      </c>
      <c r="U6958" s="31" t="s">
        <v>45</v>
      </c>
      <c r="V6958" s="123" t="s">
        <v>52</v>
      </c>
      <c r="W6958" s="34">
        <v>58</v>
      </c>
      <c r="X6958" s="32">
        <v>25</v>
      </c>
      <c r="Y6958" s="34">
        <v>7150</v>
      </c>
      <c r="Z6958" s="34">
        <f t="shared" si="671"/>
        <v>414700</v>
      </c>
      <c r="AA6958" s="38">
        <v>22</v>
      </c>
      <c r="AB6958" s="38">
        <v>34</v>
      </c>
      <c r="AC6958" s="34">
        <f t="shared" si="672"/>
        <v>273702</v>
      </c>
      <c r="AD6958" s="34">
        <f>IF(AND(AC6958="",M6958=""),0,IF((AC6958=""),M6958, IF( (M6958=""),AC6958,SUM(AC6958:AC6961)+M6958)))</f>
        <v>1131183</v>
      </c>
      <c r="AE6958" s="34">
        <f t="shared" si="673"/>
        <v>282795.75</v>
      </c>
      <c r="AF6958" s="34">
        <v>0</v>
      </c>
      <c r="AG6958" s="34">
        <f t="shared" si="674"/>
        <v>282795.75</v>
      </c>
      <c r="AH6958" s="34">
        <v>0.02</v>
      </c>
    </row>
    <row r="6959" spans="1:34" s="50" customFormat="1" x14ac:dyDescent="0.55000000000000004">
      <c r="A6959" s="35"/>
      <c r="B6959" s="31"/>
      <c r="C6959" s="31"/>
      <c r="D6959" s="48"/>
      <c r="E6959" s="31"/>
      <c r="F6959" s="31"/>
      <c r="G6959" s="31"/>
      <c r="H6959" s="31"/>
      <c r="I6959" s="32"/>
      <c r="J6959" s="31"/>
      <c r="K6959" s="34"/>
      <c r="L6959" s="34"/>
      <c r="M6959" s="34"/>
      <c r="N6959" s="31"/>
      <c r="O6959" s="35"/>
      <c r="P6959" s="36"/>
      <c r="Q6959" s="35"/>
      <c r="R6959" s="35"/>
      <c r="S6959" s="37"/>
      <c r="T6959" s="31" t="s">
        <v>15716</v>
      </c>
      <c r="U6959" s="31"/>
      <c r="V6959" s="123" t="s">
        <v>52</v>
      </c>
      <c r="W6959" s="34">
        <v>58</v>
      </c>
      <c r="X6959" s="32">
        <v>25</v>
      </c>
      <c r="Y6959" s="34">
        <v>7150</v>
      </c>
      <c r="Z6959" s="34">
        <f t="shared" si="671"/>
        <v>414700</v>
      </c>
      <c r="AA6959" s="38">
        <v>22</v>
      </c>
      <c r="AB6959" s="38">
        <v>34</v>
      </c>
      <c r="AC6959" s="34">
        <f t="shared" si="672"/>
        <v>273702</v>
      </c>
      <c r="AD6959" s="34">
        <f>IF(AND(AC6959="",M6958=""),0,IF((AC6959=""),M6958, IF( (M6958=""),AC6959,SUM(AC6958:AC6961)+M6958)))</f>
        <v>1131183</v>
      </c>
      <c r="AE6959" s="34">
        <f t="shared" si="673"/>
        <v>282795.75</v>
      </c>
      <c r="AF6959" s="34">
        <v>0</v>
      </c>
      <c r="AG6959" s="34">
        <f t="shared" si="674"/>
        <v>282795.75</v>
      </c>
      <c r="AH6959" s="34">
        <v>0.02</v>
      </c>
    </row>
    <row r="6960" spans="1:34" s="50" customFormat="1" x14ac:dyDescent="0.55000000000000004">
      <c r="A6960" s="35"/>
      <c r="B6960" s="31"/>
      <c r="C6960" s="31"/>
      <c r="D6960" s="48"/>
      <c r="E6960" s="31"/>
      <c r="F6960" s="31"/>
      <c r="G6960" s="31"/>
      <c r="H6960" s="31"/>
      <c r="I6960" s="32"/>
      <c r="J6960" s="31"/>
      <c r="K6960" s="34"/>
      <c r="L6960" s="34"/>
      <c r="M6960" s="34"/>
      <c r="N6960" s="31"/>
      <c r="O6960" s="35"/>
      <c r="P6960" s="36"/>
      <c r="Q6960" s="35"/>
      <c r="R6960" s="35"/>
      <c r="S6960" s="37"/>
      <c r="T6960" s="31" t="s">
        <v>15716</v>
      </c>
      <c r="U6960" s="31"/>
      <c r="V6960" s="123" t="s">
        <v>52</v>
      </c>
      <c r="W6960" s="34">
        <v>58</v>
      </c>
      <c r="X6960" s="32">
        <v>25</v>
      </c>
      <c r="Y6960" s="34">
        <v>7150</v>
      </c>
      <c r="Z6960" s="34">
        <f t="shared" si="671"/>
        <v>414700</v>
      </c>
      <c r="AA6960" s="38">
        <v>22</v>
      </c>
      <c r="AB6960" s="38">
        <v>34</v>
      </c>
      <c r="AC6960" s="34">
        <f t="shared" si="672"/>
        <v>273702</v>
      </c>
      <c r="AD6960" s="34">
        <f>IF(AND(AC6960="",M6958=""),0,IF((AC6960=""),M6958, IF( (M6958=""),AC6960,SUM(AC6958:AC6961)+M6958)))</f>
        <v>1131183</v>
      </c>
      <c r="AE6960" s="34">
        <f t="shared" si="673"/>
        <v>282795.75</v>
      </c>
      <c r="AF6960" s="34">
        <v>0</v>
      </c>
      <c r="AG6960" s="34">
        <f t="shared" si="674"/>
        <v>282795.75</v>
      </c>
      <c r="AH6960" s="34">
        <v>0.02</v>
      </c>
    </row>
    <row r="6961" spans="1:34" s="50" customFormat="1" x14ac:dyDescent="0.55000000000000004">
      <c r="A6961" s="35"/>
      <c r="B6961" s="31"/>
      <c r="C6961" s="31"/>
      <c r="D6961" s="48"/>
      <c r="E6961" s="31"/>
      <c r="F6961" s="31"/>
      <c r="G6961" s="31"/>
      <c r="H6961" s="31"/>
      <c r="I6961" s="32"/>
      <c r="J6961" s="31"/>
      <c r="K6961" s="34"/>
      <c r="L6961" s="34"/>
      <c r="M6961" s="34"/>
      <c r="N6961" s="31"/>
      <c r="O6961" s="35"/>
      <c r="P6961" s="36"/>
      <c r="Q6961" s="35"/>
      <c r="R6961" s="35"/>
      <c r="S6961" s="37"/>
      <c r="T6961" s="31" t="s">
        <v>15716</v>
      </c>
      <c r="U6961" s="31"/>
      <c r="V6961" s="123" t="s">
        <v>52</v>
      </c>
      <c r="W6961" s="34">
        <v>58</v>
      </c>
      <c r="X6961" s="32">
        <v>25</v>
      </c>
      <c r="Y6961" s="34">
        <v>7150</v>
      </c>
      <c r="Z6961" s="34">
        <f t="shared" si="671"/>
        <v>414700</v>
      </c>
      <c r="AA6961" s="38">
        <v>22</v>
      </c>
      <c r="AB6961" s="38">
        <v>34</v>
      </c>
      <c r="AC6961" s="34">
        <f t="shared" si="672"/>
        <v>273702</v>
      </c>
      <c r="AD6961" s="34">
        <f>IF(AND(AC6961="",M6958=""),0,IF((AC6961=""),M6958, IF( (M6958=""),AC6961,SUM(AC6958:AC6961)+M6958)))</f>
        <v>1131183</v>
      </c>
      <c r="AE6961" s="34">
        <f t="shared" si="673"/>
        <v>282795.75</v>
      </c>
      <c r="AF6961" s="34">
        <v>0</v>
      </c>
      <c r="AG6961" s="34">
        <f t="shared" si="674"/>
        <v>282795.75</v>
      </c>
      <c r="AH6961" s="34">
        <v>0.02</v>
      </c>
    </row>
    <row r="6962" spans="1:34" s="50" customFormat="1" x14ac:dyDescent="0.55000000000000004">
      <c r="A6962" s="35"/>
      <c r="B6962" s="31">
        <v>3341</v>
      </c>
      <c r="C6962" s="31">
        <v>5615</v>
      </c>
      <c r="D6962" s="48" t="s">
        <v>9477</v>
      </c>
      <c r="E6962" s="31" t="s">
        <v>34</v>
      </c>
      <c r="F6962" s="31">
        <v>11163</v>
      </c>
      <c r="G6962" s="31">
        <v>0</v>
      </c>
      <c r="H6962" s="31">
        <v>0</v>
      </c>
      <c r="I6962" s="32">
        <v>15</v>
      </c>
      <c r="J6962" s="31" t="s">
        <v>35</v>
      </c>
      <c r="K6962" s="34">
        <f>((G6962*400)+(H6962*100))+I6962</f>
        <v>15</v>
      </c>
      <c r="L6962" s="34">
        <v>2425</v>
      </c>
      <c r="M6962" s="34">
        <f>K6962*L6962</f>
        <v>36375</v>
      </c>
      <c r="N6962" s="31">
        <v>1</v>
      </c>
      <c r="O6962" s="35" t="s">
        <v>9451</v>
      </c>
      <c r="P6962" s="36">
        <v>3120100553846</v>
      </c>
      <c r="Q6962" s="35" t="s">
        <v>9452</v>
      </c>
      <c r="R6962" s="35" t="s">
        <v>9455</v>
      </c>
      <c r="S6962" s="37" t="s">
        <v>9478</v>
      </c>
      <c r="T6962" s="31" t="s">
        <v>15716</v>
      </c>
      <c r="U6962" s="31" t="s">
        <v>45</v>
      </c>
      <c r="V6962" s="123" t="s">
        <v>52</v>
      </c>
      <c r="W6962" s="34">
        <v>58</v>
      </c>
      <c r="X6962" s="32">
        <v>25</v>
      </c>
      <c r="Y6962" s="34">
        <v>7150</v>
      </c>
      <c r="Z6962" s="34">
        <f t="shared" si="671"/>
        <v>414700</v>
      </c>
      <c r="AA6962" s="38">
        <v>22</v>
      </c>
      <c r="AB6962" s="38">
        <v>34</v>
      </c>
      <c r="AC6962" s="34">
        <f t="shared" si="672"/>
        <v>273702</v>
      </c>
      <c r="AD6962" s="34">
        <f>IF(AND(AC6962="",M6962=""),0,IF((AC6962=""),M6962, IF( (M6962=""),AC6962,SUM(AC6962:AC6965)+M6962)))</f>
        <v>1131183</v>
      </c>
      <c r="AE6962" s="34">
        <f t="shared" si="673"/>
        <v>282795.75</v>
      </c>
      <c r="AF6962" s="34">
        <v>0</v>
      </c>
      <c r="AG6962" s="34">
        <f t="shared" si="674"/>
        <v>282795.75</v>
      </c>
      <c r="AH6962" s="34">
        <v>0.02</v>
      </c>
    </row>
    <row r="6963" spans="1:34" s="50" customFormat="1" x14ac:dyDescent="0.55000000000000004">
      <c r="A6963" s="35"/>
      <c r="B6963" s="31"/>
      <c r="C6963" s="31"/>
      <c r="D6963" s="48"/>
      <c r="E6963" s="31"/>
      <c r="F6963" s="31"/>
      <c r="G6963" s="31"/>
      <c r="H6963" s="31"/>
      <c r="I6963" s="32"/>
      <c r="J6963" s="31"/>
      <c r="K6963" s="34"/>
      <c r="L6963" s="34"/>
      <c r="M6963" s="34"/>
      <c r="N6963" s="31"/>
      <c r="O6963" s="35"/>
      <c r="P6963" s="36"/>
      <c r="Q6963" s="35"/>
      <c r="R6963" s="35"/>
      <c r="S6963" s="37"/>
      <c r="T6963" s="31" t="s">
        <v>15716</v>
      </c>
      <c r="U6963" s="31"/>
      <c r="V6963" s="123" t="s">
        <v>52</v>
      </c>
      <c r="W6963" s="34">
        <v>58</v>
      </c>
      <c r="X6963" s="32">
        <v>25</v>
      </c>
      <c r="Y6963" s="34">
        <v>7150</v>
      </c>
      <c r="Z6963" s="34">
        <f t="shared" si="671"/>
        <v>414700</v>
      </c>
      <c r="AA6963" s="38">
        <v>22</v>
      </c>
      <c r="AB6963" s="38">
        <v>34</v>
      </c>
      <c r="AC6963" s="34">
        <f t="shared" si="672"/>
        <v>273702</v>
      </c>
      <c r="AD6963" s="34">
        <f>IF(AND(AC6963="",M6962=""),0,IF((AC6963=""),M6962, IF( (M6962=""),AC6963,SUM(AC6962:AC6965)+M6962)))</f>
        <v>1131183</v>
      </c>
      <c r="AE6963" s="34">
        <f t="shared" si="673"/>
        <v>282795.75</v>
      </c>
      <c r="AF6963" s="34">
        <v>0</v>
      </c>
      <c r="AG6963" s="34">
        <f t="shared" si="674"/>
        <v>282795.75</v>
      </c>
      <c r="AH6963" s="34">
        <v>0.02</v>
      </c>
    </row>
    <row r="6964" spans="1:34" s="50" customFormat="1" x14ac:dyDescent="0.55000000000000004">
      <c r="A6964" s="35"/>
      <c r="B6964" s="31"/>
      <c r="C6964" s="31"/>
      <c r="D6964" s="48"/>
      <c r="E6964" s="31"/>
      <c r="F6964" s="31"/>
      <c r="G6964" s="31"/>
      <c r="H6964" s="31"/>
      <c r="I6964" s="32"/>
      <c r="J6964" s="31"/>
      <c r="K6964" s="34"/>
      <c r="L6964" s="34"/>
      <c r="M6964" s="34"/>
      <c r="N6964" s="31"/>
      <c r="O6964" s="35"/>
      <c r="P6964" s="36"/>
      <c r="Q6964" s="35"/>
      <c r="R6964" s="35"/>
      <c r="S6964" s="37"/>
      <c r="T6964" s="31" t="s">
        <v>15716</v>
      </c>
      <c r="U6964" s="31"/>
      <c r="V6964" s="123" t="s">
        <v>52</v>
      </c>
      <c r="W6964" s="34">
        <v>58</v>
      </c>
      <c r="X6964" s="32">
        <v>25</v>
      </c>
      <c r="Y6964" s="34">
        <v>7150</v>
      </c>
      <c r="Z6964" s="34">
        <f t="shared" si="671"/>
        <v>414700</v>
      </c>
      <c r="AA6964" s="38">
        <v>22</v>
      </c>
      <c r="AB6964" s="38">
        <v>34</v>
      </c>
      <c r="AC6964" s="34">
        <f t="shared" si="672"/>
        <v>273702</v>
      </c>
      <c r="AD6964" s="34">
        <f>IF(AND(AC6964="",M6962=""),0,IF((AC6964=""),M6962, IF( (M6962=""),AC6964,SUM(AC6962:AC6965)+M6962)))</f>
        <v>1131183</v>
      </c>
      <c r="AE6964" s="34">
        <f t="shared" si="673"/>
        <v>282795.75</v>
      </c>
      <c r="AF6964" s="34">
        <v>0</v>
      </c>
      <c r="AG6964" s="34">
        <f t="shared" si="674"/>
        <v>282795.75</v>
      </c>
      <c r="AH6964" s="34">
        <v>0.02</v>
      </c>
    </row>
    <row r="6965" spans="1:34" s="50" customFormat="1" x14ac:dyDescent="0.55000000000000004">
      <c r="A6965" s="35"/>
      <c r="B6965" s="31"/>
      <c r="C6965" s="31"/>
      <c r="D6965" s="48"/>
      <c r="E6965" s="31"/>
      <c r="F6965" s="31"/>
      <c r="G6965" s="31"/>
      <c r="H6965" s="31"/>
      <c r="I6965" s="32"/>
      <c r="J6965" s="31"/>
      <c r="K6965" s="34"/>
      <c r="L6965" s="34"/>
      <c r="M6965" s="34"/>
      <c r="N6965" s="31"/>
      <c r="O6965" s="35"/>
      <c r="P6965" s="36"/>
      <c r="Q6965" s="35"/>
      <c r="R6965" s="35"/>
      <c r="S6965" s="37"/>
      <c r="T6965" s="31" t="s">
        <v>15716</v>
      </c>
      <c r="U6965" s="31"/>
      <c r="V6965" s="123" t="s">
        <v>52</v>
      </c>
      <c r="W6965" s="34">
        <v>58</v>
      </c>
      <c r="X6965" s="32">
        <v>25</v>
      </c>
      <c r="Y6965" s="34">
        <v>7150</v>
      </c>
      <c r="Z6965" s="34">
        <f t="shared" si="671"/>
        <v>414700</v>
      </c>
      <c r="AA6965" s="38">
        <v>22</v>
      </c>
      <c r="AB6965" s="38">
        <v>34</v>
      </c>
      <c r="AC6965" s="34">
        <f t="shared" si="672"/>
        <v>273702</v>
      </c>
      <c r="AD6965" s="34">
        <f>IF(AND(AC6965="",M6962=""),0,IF((AC6965=""),M6962, IF( (M6962=""),AC6965,SUM(AC6962:AC6965)+M6962)))</f>
        <v>1131183</v>
      </c>
      <c r="AE6965" s="34">
        <f t="shared" si="673"/>
        <v>282795.75</v>
      </c>
      <c r="AF6965" s="34">
        <v>0</v>
      </c>
      <c r="AG6965" s="34">
        <f t="shared" si="674"/>
        <v>282795.75</v>
      </c>
      <c r="AH6965" s="34">
        <v>0.02</v>
      </c>
    </row>
    <row r="6966" spans="1:34" s="50" customFormat="1" ht="23.25" x14ac:dyDescent="0.55000000000000004">
      <c r="A6966" s="35"/>
      <c r="B6966" s="31"/>
      <c r="C6966" s="31"/>
      <c r="D6966" s="48"/>
      <c r="E6966" s="31"/>
      <c r="F6966" s="31"/>
      <c r="G6966" s="31"/>
      <c r="H6966" s="31"/>
      <c r="I6966" s="32"/>
      <c r="J6966" s="31"/>
      <c r="K6966" s="34"/>
      <c r="L6966" s="34" t="s">
        <v>63</v>
      </c>
      <c r="M6966" s="34">
        <f>SUM(M6947:M6965)</f>
        <v>368600</v>
      </c>
      <c r="N6966" s="31"/>
      <c r="O6966" s="35"/>
      <c r="P6966" s="36"/>
      <c r="Q6966" s="35"/>
      <c r="R6966" s="35"/>
      <c r="S6966" s="37"/>
      <c r="T6966" s="31"/>
      <c r="U6966" s="31"/>
      <c r="V6966" s="31"/>
      <c r="W6966" s="34"/>
      <c r="X6966" s="32"/>
      <c r="Y6966" s="34"/>
      <c r="Z6966" s="34"/>
      <c r="AA6966" s="38"/>
      <c r="AB6966" s="38"/>
      <c r="AC6966" s="34"/>
      <c r="AD6966" s="34"/>
      <c r="AE6966" s="34">
        <f>SUM(AE6947:AE6965)</f>
        <v>7773800</v>
      </c>
      <c r="AF6966" s="34"/>
      <c r="AG6966" s="34">
        <f>SUM(AG6947:AG6965)</f>
        <v>7773800</v>
      </c>
      <c r="AH6966" s="34"/>
    </row>
    <row r="6967" spans="1:34" s="173" customFormat="1" x14ac:dyDescent="0.55000000000000004">
      <c r="A6967" s="122" t="s">
        <v>9487</v>
      </c>
      <c r="B6967" s="123">
        <v>2984</v>
      </c>
      <c r="C6967" s="123">
        <v>5080</v>
      </c>
      <c r="D6967" s="135" t="s">
        <v>9488</v>
      </c>
      <c r="E6967" s="123" t="s">
        <v>34</v>
      </c>
      <c r="F6967" s="123">
        <v>16679</v>
      </c>
      <c r="G6967" s="123">
        <v>43</v>
      </c>
      <c r="H6967" s="123">
        <v>2</v>
      </c>
      <c r="I6967" s="136">
        <v>89</v>
      </c>
      <c r="J6967" s="123" t="s">
        <v>38</v>
      </c>
      <c r="K6967" s="137">
        <f>((G6967*400)+(H6967*100))+I6967</f>
        <v>17489</v>
      </c>
      <c r="L6967" s="137">
        <v>275</v>
      </c>
      <c r="M6967" s="137">
        <f>K6967*L6967</f>
        <v>4809475</v>
      </c>
      <c r="N6967" s="123"/>
      <c r="O6967" s="108"/>
      <c r="P6967" s="138"/>
      <c r="Q6967" s="108"/>
      <c r="R6967" s="108"/>
      <c r="S6967" s="139"/>
      <c r="T6967" s="123"/>
      <c r="U6967" s="123"/>
      <c r="V6967" s="123"/>
      <c r="W6967" s="137"/>
      <c r="X6967" s="136"/>
      <c r="Y6967" s="137"/>
      <c r="Z6967" s="137"/>
      <c r="AA6967" s="119"/>
      <c r="AB6967" s="119"/>
      <c r="AC6967" s="137"/>
      <c r="AD6967" s="137">
        <f>IF(AND(AC6967="",M6967=""),0,IF((AC6967=""),M6967,IF((M6967=""),AC6967,AC6967+M6967)))</f>
        <v>4809475</v>
      </c>
      <c r="AE6967" s="137">
        <f>IF( (X6967=""),AD6967*1,AD6967*(X6967/100) )</f>
        <v>4809475</v>
      </c>
      <c r="AF6967" s="137">
        <v>50000000</v>
      </c>
      <c r="AG6967" s="137">
        <f>IF((AF6967-AE6967) &gt; 1,0,IF((AF6967-AE6967)&lt;0,AE6967-AF6967,AF6967-AE6967))</f>
        <v>0</v>
      </c>
      <c r="AH6967" s="137">
        <v>0.01</v>
      </c>
    </row>
    <row r="6968" spans="1:34" s="173" customFormat="1" x14ac:dyDescent="0.55000000000000004">
      <c r="A6968" s="122"/>
      <c r="B6968" s="123"/>
      <c r="C6968" s="123"/>
      <c r="D6968" s="135"/>
      <c r="E6968" s="123"/>
      <c r="F6968" s="123"/>
      <c r="G6968" s="123"/>
      <c r="H6968" s="123"/>
      <c r="I6968" s="136"/>
      <c r="J6968" s="123"/>
      <c r="K6968" s="137"/>
      <c r="L6968" s="137" t="s">
        <v>63</v>
      </c>
      <c r="M6968" s="137">
        <f>SUM(M6967:M6967)</f>
        <v>4809475</v>
      </c>
      <c r="N6968" s="123"/>
      <c r="O6968" s="108"/>
      <c r="P6968" s="138"/>
      <c r="Q6968" s="108"/>
      <c r="R6968" s="108"/>
      <c r="S6968" s="139"/>
      <c r="T6968" s="123"/>
      <c r="U6968" s="123"/>
      <c r="V6968" s="123"/>
      <c r="W6968" s="137"/>
      <c r="X6968" s="136"/>
      <c r="Y6968" s="137"/>
      <c r="Z6968" s="137"/>
      <c r="AA6968" s="119"/>
      <c r="AB6968" s="119"/>
      <c r="AC6968" s="137"/>
      <c r="AD6968" s="137"/>
      <c r="AE6968" s="137">
        <f>SUM(AE6967:AE6967)</f>
        <v>4809475</v>
      </c>
      <c r="AF6968" s="137"/>
      <c r="AG6968" s="137">
        <f>SUM(AG6967:AG6967)</f>
        <v>0</v>
      </c>
      <c r="AH6968" s="137"/>
    </row>
    <row r="6969" spans="1:34" s="173" customFormat="1" x14ac:dyDescent="0.55000000000000004">
      <c r="A6969" s="122" t="s">
        <v>9489</v>
      </c>
      <c r="B6969" s="123">
        <v>2985</v>
      </c>
      <c r="C6969" s="123">
        <v>6273</v>
      </c>
      <c r="D6969" s="135" t="s">
        <v>9490</v>
      </c>
      <c r="E6969" s="123" t="s">
        <v>34</v>
      </c>
      <c r="F6969" s="123">
        <v>18782</v>
      </c>
      <c r="G6969" s="123">
        <v>1</v>
      </c>
      <c r="H6969" s="123">
        <v>2</v>
      </c>
      <c r="I6969" s="136">
        <v>78</v>
      </c>
      <c r="J6969" s="123" t="s">
        <v>38</v>
      </c>
      <c r="K6969" s="137">
        <f>((G6969*400)+(H6969*100))+I6969</f>
        <v>678</v>
      </c>
      <c r="L6969" s="137">
        <v>3600</v>
      </c>
      <c r="M6969" s="137">
        <f>K6969*L6969</f>
        <v>2440800</v>
      </c>
      <c r="N6969" s="123"/>
      <c r="O6969" s="108"/>
      <c r="P6969" s="138"/>
      <c r="Q6969" s="108"/>
      <c r="R6969" s="108"/>
      <c r="S6969" s="139"/>
      <c r="T6969" s="123"/>
      <c r="U6969" s="123"/>
      <c r="V6969" s="123"/>
      <c r="W6969" s="137"/>
      <c r="X6969" s="136"/>
      <c r="Y6969" s="137"/>
      <c r="Z6969" s="137"/>
      <c r="AA6969" s="119"/>
      <c r="AB6969" s="119"/>
      <c r="AC6969" s="137"/>
      <c r="AD6969" s="137">
        <f>IF(AND(AC6969="",M6969=""),0,IF((AC6969=""),M6969,IF((M6969=""),AC6969,AC6969+M6969)))</f>
        <v>2440800</v>
      </c>
      <c r="AE6969" s="137">
        <f>IF( (X6969=""),AD6969*1,AD6969*(X6969/100) )</f>
        <v>2440800</v>
      </c>
      <c r="AF6969" s="137">
        <v>50000000</v>
      </c>
      <c r="AG6969" s="137">
        <f>IF((AF6969-AE6969) &gt; 1,0,IF((AF6969-AE6969)&lt;0,AE6969-AF6969,AF6969-AE6969))</f>
        <v>0</v>
      </c>
      <c r="AH6969" s="137">
        <v>0.01</v>
      </c>
    </row>
    <row r="6970" spans="1:34" s="173" customFormat="1" x14ac:dyDescent="0.55000000000000004">
      <c r="A6970" s="122"/>
      <c r="B6970" s="123"/>
      <c r="C6970" s="123"/>
      <c r="D6970" s="135"/>
      <c r="E6970" s="123"/>
      <c r="F6970" s="123"/>
      <c r="G6970" s="123"/>
      <c r="H6970" s="123"/>
      <c r="I6970" s="136"/>
      <c r="J6970" s="123"/>
      <c r="K6970" s="137"/>
      <c r="L6970" s="137" t="s">
        <v>63</v>
      </c>
      <c r="M6970" s="137">
        <f>SUM(M6969:M6969)</f>
        <v>2440800</v>
      </c>
      <c r="N6970" s="123"/>
      <c r="O6970" s="108"/>
      <c r="P6970" s="138"/>
      <c r="Q6970" s="108"/>
      <c r="R6970" s="108"/>
      <c r="S6970" s="139"/>
      <c r="T6970" s="123"/>
      <c r="U6970" s="123"/>
      <c r="V6970" s="123"/>
      <c r="W6970" s="137"/>
      <c r="X6970" s="136"/>
      <c r="Y6970" s="137"/>
      <c r="Z6970" s="137"/>
      <c r="AA6970" s="119"/>
      <c r="AB6970" s="119"/>
      <c r="AC6970" s="137"/>
      <c r="AD6970" s="137"/>
      <c r="AE6970" s="137">
        <f>SUM(AE6969:AE6969)</f>
        <v>2440800</v>
      </c>
      <c r="AF6970" s="137"/>
      <c r="AG6970" s="137">
        <f>SUM(AG6969:AG6969)</f>
        <v>0</v>
      </c>
      <c r="AH6970" s="137"/>
    </row>
    <row r="6971" spans="1:34" s="173" customFormat="1" x14ac:dyDescent="0.55000000000000004">
      <c r="A6971" s="122" t="s">
        <v>9491</v>
      </c>
      <c r="B6971" s="123">
        <v>2986</v>
      </c>
      <c r="C6971" s="123">
        <v>9137</v>
      </c>
      <c r="D6971" s="135" t="s">
        <v>9492</v>
      </c>
      <c r="E6971" s="123" t="s">
        <v>34</v>
      </c>
      <c r="F6971" s="123">
        <v>20144</v>
      </c>
      <c r="G6971" s="123">
        <v>1</v>
      </c>
      <c r="H6971" s="123">
        <v>0</v>
      </c>
      <c r="I6971" s="136">
        <v>51</v>
      </c>
      <c r="J6971" s="123" t="s">
        <v>38</v>
      </c>
      <c r="K6971" s="137">
        <f>((G6971*400)+(H6971*100))+I6971</f>
        <v>451</v>
      </c>
      <c r="L6971" s="137">
        <v>250</v>
      </c>
      <c r="M6971" s="137">
        <f>K6971*L6971</f>
        <v>112750</v>
      </c>
      <c r="N6971" s="123"/>
      <c r="O6971" s="108"/>
      <c r="P6971" s="138"/>
      <c r="Q6971" s="108"/>
      <c r="R6971" s="108"/>
      <c r="S6971" s="139"/>
      <c r="T6971" s="123"/>
      <c r="U6971" s="123"/>
      <c r="V6971" s="123"/>
      <c r="W6971" s="137"/>
      <c r="X6971" s="136"/>
      <c r="Y6971" s="137"/>
      <c r="Z6971" s="137"/>
      <c r="AA6971" s="119"/>
      <c r="AB6971" s="119"/>
      <c r="AC6971" s="137"/>
      <c r="AD6971" s="137">
        <f>IF(AND(AC6971="",M6971=""),0,IF((AC6971=""),M6971,IF((M6971=""),AC6971,AC6971+M6971)))</f>
        <v>112750</v>
      </c>
      <c r="AE6971" s="137">
        <f>IF( (X6971=""),AD6971*1,AD6971*(X6971/100) )</f>
        <v>112750</v>
      </c>
      <c r="AF6971" s="137">
        <v>50000000</v>
      </c>
      <c r="AG6971" s="137">
        <f>IF((AF6971-AE6971) &gt; 1,0,IF((AF6971-AE6971)&lt;0,AE6971-AF6971,AF6971-AE6971))</f>
        <v>0</v>
      </c>
      <c r="AH6971" s="137">
        <v>0.01</v>
      </c>
    </row>
    <row r="6972" spans="1:34" s="173" customFormat="1" x14ac:dyDescent="0.55000000000000004">
      <c r="A6972" s="122"/>
      <c r="B6972" s="123"/>
      <c r="C6972" s="123"/>
      <c r="D6972" s="135"/>
      <c r="E6972" s="123"/>
      <c r="F6972" s="123"/>
      <c r="G6972" s="123"/>
      <c r="H6972" s="123"/>
      <c r="I6972" s="136"/>
      <c r="J6972" s="123"/>
      <c r="K6972" s="137"/>
      <c r="L6972" s="137" t="s">
        <v>63</v>
      </c>
      <c r="M6972" s="137">
        <f>SUM(M6971:M6971)</f>
        <v>112750</v>
      </c>
      <c r="N6972" s="123"/>
      <c r="O6972" s="108"/>
      <c r="P6972" s="138"/>
      <c r="Q6972" s="108"/>
      <c r="R6972" s="108"/>
      <c r="S6972" s="139"/>
      <c r="T6972" s="123"/>
      <c r="U6972" s="123"/>
      <c r="V6972" s="123"/>
      <c r="W6972" s="137"/>
      <c r="X6972" s="136"/>
      <c r="Y6972" s="137"/>
      <c r="Z6972" s="137"/>
      <c r="AA6972" s="119"/>
      <c r="AB6972" s="119"/>
      <c r="AC6972" s="137"/>
      <c r="AD6972" s="137"/>
      <c r="AE6972" s="137">
        <f>SUM(AE6971:AE6971)</f>
        <v>112750</v>
      </c>
      <c r="AF6972" s="137"/>
      <c r="AG6972" s="137">
        <f>SUM(AG6971:AG6971)</f>
        <v>0</v>
      </c>
      <c r="AH6972" s="137"/>
    </row>
    <row r="6973" spans="1:34" s="173" customFormat="1" x14ac:dyDescent="0.55000000000000004">
      <c r="A6973" s="122" t="s">
        <v>9495</v>
      </c>
      <c r="B6973" s="123">
        <v>2987</v>
      </c>
      <c r="C6973" s="123">
        <v>5789</v>
      </c>
      <c r="D6973" s="135" t="s">
        <v>9496</v>
      </c>
      <c r="E6973" s="123" t="s">
        <v>34</v>
      </c>
      <c r="F6973" s="123">
        <v>141</v>
      </c>
      <c r="G6973" s="123">
        <v>0</v>
      </c>
      <c r="H6973" s="123">
        <v>0</v>
      </c>
      <c r="I6973" s="136">
        <v>4</v>
      </c>
      <c r="J6973" s="123" t="s">
        <v>68</v>
      </c>
      <c r="K6973" s="137">
        <f>((G6973*400)+(H6973*100))+I6973</f>
        <v>4</v>
      </c>
      <c r="L6973" s="137">
        <v>2425</v>
      </c>
      <c r="M6973" s="137">
        <f>K6973*L6973</f>
        <v>9700</v>
      </c>
      <c r="N6973" s="123"/>
      <c r="O6973" s="108"/>
      <c r="P6973" s="138"/>
      <c r="Q6973" s="108"/>
      <c r="R6973" s="108"/>
      <c r="S6973" s="139"/>
      <c r="T6973" s="123"/>
      <c r="U6973" s="123"/>
      <c r="V6973" s="123"/>
      <c r="W6973" s="137"/>
      <c r="X6973" s="136"/>
      <c r="Y6973" s="137"/>
      <c r="Z6973" s="137"/>
      <c r="AA6973" s="119"/>
      <c r="AB6973" s="119"/>
      <c r="AC6973" s="137"/>
      <c r="AD6973" s="137">
        <f>IF(AND(AC6973="",M6973=""),0,IF((AC6973=""),M6973,IF((M6973=""),AC6973,AC6973+M6973)))</f>
        <v>9700</v>
      </c>
      <c r="AE6973" s="137">
        <f>IF( (X6973=""),AD6973*1,AD6973*(X6973/100) )</f>
        <v>9700</v>
      </c>
      <c r="AF6973" s="137">
        <v>0</v>
      </c>
      <c r="AG6973" s="137">
        <f>IF((AF6973-AE6973) &gt; 1,0,IF((AF6973-AE6973)&lt;0,AE6973-AF6973,AF6973-AE6973))</f>
        <v>9700</v>
      </c>
      <c r="AH6973" s="137">
        <v>0.3</v>
      </c>
    </row>
    <row r="6974" spans="1:34" s="173" customFormat="1" x14ac:dyDescent="0.55000000000000004">
      <c r="A6974" s="122"/>
      <c r="B6974" s="123">
        <v>2988</v>
      </c>
      <c r="C6974" s="123">
        <v>10098</v>
      </c>
      <c r="D6974" s="135"/>
      <c r="E6974" s="123" t="s">
        <v>37</v>
      </c>
      <c r="F6974" s="123">
        <v>4467</v>
      </c>
      <c r="G6974" s="123">
        <v>3</v>
      </c>
      <c r="H6974" s="123">
        <v>0</v>
      </c>
      <c r="I6974" s="136">
        <v>92</v>
      </c>
      <c r="J6974" s="123" t="s">
        <v>38</v>
      </c>
      <c r="K6974" s="137">
        <f>((G6974*400)+(H6974*100))+I6974</f>
        <v>1292</v>
      </c>
      <c r="L6974" s="137">
        <v>225</v>
      </c>
      <c r="M6974" s="137">
        <f>K6974*L6974</f>
        <v>290700</v>
      </c>
      <c r="N6974" s="123"/>
      <c r="O6974" s="108"/>
      <c r="P6974" s="138"/>
      <c r="Q6974" s="108"/>
      <c r="R6974" s="108"/>
      <c r="S6974" s="139"/>
      <c r="T6974" s="123"/>
      <c r="U6974" s="123"/>
      <c r="V6974" s="123"/>
      <c r="W6974" s="137"/>
      <c r="X6974" s="136"/>
      <c r="Y6974" s="137"/>
      <c r="Z6974" s="137"/>
      <c r="AA6974" s="119"/>
      <c r="AB6974" s="119"/>
      <c r="AC6974" s="137"/>
      <c r="AD6974" s="137">
        <f>IF(AND(AC6974="",M6974=""),0,IF((AC6974=""),M6974,IF((M6974=""),AC6974,AC6974+M6974)))</f>
        <v>290700</v>
      </c>
      <c r="AE6974" s="137">
        <f>IF( (X6974=""),AD6974*1,AD6974*(X6974/100) )</f>
        <v>290700</v>
      </c>
      <c r="AF6974" s="137">
        <v>0</v>
      </c>
      <c r="AG6974" s="137">
        <f>IF((AF6974-AE6974) &gt; 1,0,IF((AF6974-AE6974)&lt;0,AE6974-AF6974,AF6974-AE6974))</f>
        <v>290700</v>
      </c>
      <c r="AH6974" s="137">
        <v>0.01</v>
      </c>
    </row>
    <row r="6975" spans="1:34" s="173" customFormat="1" x14ac:dyDescent="0.55000000000000004">
      <c r="A6975" s="122"/>
      <c r="B6975" s="123">
        <v>2989</v>
      </c>
      <c r="C6975" s="123">
        <v>5758</v>
      </c>
      <c r="D6975" s="135" t="s">
        <v>9498</v>
      </c>
      <c r="E6975" s="123" t="s">
        <v>34</v>
      </c>
      <c r="F6975" s="123">
        <v>16931</v>
      </c>
      <c r="G6975" s="123">
        <v>0</v>
      </c>
      <c r="H6975" s="123">
        <v>0</v>
      </c>
      <c r="I6975" s="136">
        <v>49</v>
      </c>
      <c r="J6975" s="123" t="s">
        <v>35</v>
      </c>
      <c r="K6975" s="137">
        <f>((G6975*400)+(H6975*100))+I6975</f>
        <v>49</v>
      </c>
      <c r="L6975" s="137">
        <v>2425</v>
      </c>
      <c r="M6975" s="137">
        <f>K6975*L6975</f>
        <v>118825</v>
      </c>
      <c r="N6975" s="123">
        <v>1</v>
      </c>
      <c r="O6975" s="108" t="s">
        <v>9493</v>
      </c>
      <c r="P6975" s="138">
        <v>3570800003578</v>
      </c>
      <c r="Q6975" s="108" t="s">
        <v>9494</v>
      </c>
      <c r="R6975" s="108" t="s">
        <v>9499</v>
      </c>
      <c r="S6975" s="139" t="s">
        <v>9500</v>
      </c>
      <c r="T6975" s="123" t="s">
        <v>51</v>
      </c>
      <c r="U6975" s="123" t="s">
        <v>45</v>
      </c>
      <c r="V6975" s="123" t="s">
        <v>52</v>
      </c>
      <c r="W6975" s="137">
        <v>112.5</v>
      </c>
      <c r="X6975" s="136">
        <v>100</v>
      </c>
      <c r="Y6975" s="137">
        <v>6750</v>
      </c>
      <c r="Z6975" s="137">
        <f>W6975*Y6975</f>
        <v>759375</v>
      </c>
      <c r="AA6975" s="119">
        <v>7</v>
      </c>
      <c r="AB6975" s="119">
        <v>7</v>
      </c>
      <c r="AC6975" s="137">
        <f>(Z6975*(100-AB6975))/100</f>
        <v>706218.75</v>
      </c>
      <c r="AD6975" s="137">
        <f>IF(AND(AC6975="",M6975=""),0,IF((AC6975=""),M6975, IF( (M6975=""),AC6975,SUM(AC6975:AC6976)+M6975)))</f>
        <v>825043.75</v>
      </c>
      <c r="AE6975" s="137">
        <f>IF( (X6975=""),AD6975*1,AD6975*(X6975/100) )</f>
        <v>825043.75</v>
      </c>
      <c r="AF6975" s="137">
        <v>50000000</v>
      </c>
      <c r="AG6975" s="137">
        <f>IF((AF6975-AE6975) &gt; 1,0,IF((AF6975-AE6975)&lt;0,AE6975-AF6975,AF6975-AE6975))</f>
        <v>0</v>
      </c>
      <c r="AH6975" s="137">
        <v>0.02</v>
      </c>
    </row>
    <row r="6976" spans="1:34" s="173" customFormat="1" x14ac:dyDescent="0.55000000000000004">
      <c r="A6976" s="122"/>
      <c r="B6976" s="123">
        <v>2990</v>
      </c>
      <c r="C6976" s="123">
        <v>10097</v>
      </c>
      <c r="D6976" s="135"/>
      <c r="E6976" s="123" t="s">
        <v>34</v>
      </c>
      <c r="F6976" s="123">
        <v>26591</v>
      </c>
      <c r="G6976" s="123">
        <v>0</v>
      </c>
      <c r="H6976" s="123">
        <v>0</v>
      </c>
      <c r="I6976" s="136">
        <v>70.03</v>
      </c>
      <c r="J6976" s="123" t="s">
        <v>35</v>
      </c>
      <c r="K6976" s="137">
        <f>((G6976*400)+(H6976*100))+I6976</f>
        <v>70.03</v>
      </c>
      <c r="L6976" s="137">
        <v>625</v>
      </c>
      <c r="M6976" s="137">
        <f>K6976*L6976</f>
        <v>43768.75</v>
      </c>
      <c r="N6976" s="123"/>
      <c r="O6976" s="108"/>
      <c r="P6976" s="138"/>
      <c r="Q6976" s="108"/>
      <c r="R6976" s="108"/>
      <c r="S6976" s="139"/>
      <c r="T6976" s="123"/>
      <c r="U6976" s="123"/>
      <c r="V6976" s="123"/>
      <c r="W6976" s="137"/>
      <c r="X6976" s="136"/>
      <c r="Y6976" s="137"/>
      <c r="Z6976" s="137"/>
      <c r="AA6976" s="119"/>
      <c r="AB6976" s="119"/>
      <c r="AC6976" s="137"/>
      <c r="AD6976" s="137">
        <f>IF(AND(AC6976="",M6976=""),0,IF((AC6976=""),M6976,IF((M6976=""),AC6976,AC6976+M6976)))</f>
        <v>43768.75</v>
      </c>
      <c r="AE6976" s="137">
        <f>IF( (X6976=""),AD6976*1,AD6976*(X6976/100) )</f>
        <v>43768.75</v>
      </c>
      <c r="AF6976" s="137">
        <v>0</v>
      </c>
      <c r="AG6976" s="137">
        <f>IF((AF6976-AE6976) &gt; 1,0,IF((AF6976-AE6976)&lt;0,AE6976-AF6976,AF6976-AE6976))</f>
        <v>43768.75</v>
      </c>
      <c r="AH6976" s="137">
        <v>0.02</v>
      </c>
    </row>
    <row r="6977" spans="1:34" s="173" customFormat="1" x14ac:dyDescent="0.55000000000000004">
      <c r="A6977" s="122"/>
      <c r="B6977" s="123"/>
      <c r="C6977" s="123"/>
      <c r="D6977" s="135"/>
      <c r="E6977" s="123"/>
      <c r="F6977" s="123"/>
      <c r="G6977" s="123"/>
      <c r="H6977" s="123"/>
      <c r="I6977" s="136"/>
      <c r="J6977" s="123"/>
      <c r="K6977" s="137"/>
      <c r="L6977" s="137" t="s">
        <v>63</v>
      </c>
      <c r="M6977" s="137">
        <f>SUM(M6973:M6976)</f>
        <v>462993.75</v>
      </c>
      <c r="N6977" s="123"/>
      <c r="O6977" s="108"/>
      <c r="P6977" s="138"/>
      <c r="Q6977" s="108"/>
      <c r="R6977" s="108"/>
      <c r="S6977" s="139"/>
      <c r="T6977" s="123"/>
      <c r="U6977" s="123"/>
      <c r="V6977" s="123"/>
      <c r="W6977" s="137"/>
      <c r="X6977" s="136"/>
      <c r="Y6977" s="137"/>
      <c r="Z6977" s="137"/>
      <c r="AA6977" s="119"/>
      <c r="AB6977" s="119"/>
      <c r="AC6977" s="137"/>
      <c r="AD6977" s="137"/>
      <c r="AE6977" s="137">
        <f>SUM(AE6973:AE6976)</f>
        <v>1169212.5</v>
      </c>
      <c r="AF6977" s="137"/>
      <c r="AG6977" s="137">
        <f>SUM(AG6973:AG6976)</f>
        <v>344168.75</v>
      </c>
      <c r="AH6977" s="137"/>
    </row>
    <row r="6978" spans="1:34" s="173" customFormat="1" x14ac:dyDescent="0.55000000000000004">
      <c r="A6978" s="122" t="s">
        <v>2116</v>
      </c>
      <c r="B6978" s="123">
        <v>2991</v>
      </c>
      <c r="C6978" s="123">
        <v>9956</v>
      </c>
      <c r="D6978" s="135"/>
      <c r="E6978" s="123" t="s">
        <v>37</v>
      </c>
      <c r="F6978" s="123"/>
      <c r="G6978" s="123">
        <v>0</v>
      </c>
      <c r="H6978" s="123">
        <v>1</v>
      </c>
      <c r="I6978" s="136">
        <v>62</v>
      </c>
      <c r="J6978" s="123" t="s">
        <v>35</v>
      </c>
      <c r="K6978" s="137">
        <f>((G6978*400)+(H6978*100))+I6978</f>
        <v>162</v>
      </c>
      <c r="L6978" s="137">
        <v>225</v>
      </c>
      <c r="M6978" s="137">
        <f>K6978*L6978</f>
        <v>36450</v>
      </c>
      <c r="N6978" s="123">
        <v>1</v>
      </c>
      <c r="O6978" s="108" t="s">
        <v>9501</v>
      </c>
      <c r="P6978" s="138">
        <v>8570185000038</v>
      </c>
      <c r="Q6978" s="108" t="s">
        <v>9502</v>
      </c>
      <c r="R6978" s="108" t="s">
        <v>2118</v>
      </c>
      <c r="S6978" s="139"/>
      <c r="T6978" s="123" t="s">
        <v>51</v>
      </c>
      <c r="U6978" s="123" t="s">
        <v>45</v>
      </c>
      <c r="V6978" s="123" t="s">
        <v>52</v>
      </c>
      <c r="W6978" s="137">
        <v>196.88</v>
      </c>
      <c r="X6978" s="136">
        <v>100</v>
      </c>
      <c r="Y6978" s="137">
        <v>6750</v>
      </c>
      <c r="Z6978" s="137">
        <f>W6978*Y6978</f>
        <v>1328940</v>
      </c>
      <c r="AA6978" s="119">
        <v>17</v>
      </c>
      <c r="AB6978" s="119">
        <v>24</v>
      </c>
      <c r="AC6978" s="137">
        <f>(Z6978*(100-AB6978))/100</f>
        <v>1009994.4</v>
      </c>
      <c r="AD6978" s="137">
        <f>IF(AND(AC6978="",M6978=""),0,IF((AC6978=""),M6978,IF((M6978=""),AC6978,AC6978+M6978)))</f>
        <v>1046444.4</v>
      </c>
      <c r="AE6978" s="137">
        <f>IF( (X6978=""),AD6978*1,AD6978*(X6978/100) )</f>
        <v>1046444.4</v>
      </c>
      <c r="AF6978" s="137">
        <v>10000000</v>
      </c>
      <c r="AG6978" s="137">
        <v>36450</v>
      </c>
      <c r="AH6978" s="137">
        <v>0.02</v>
      </c>
    </row>
    <row r="6979" spans="1:34" s="173" customFormat="1" x14ac:dyDescent="0.55000000000000004">
      <c r="A6979" s="122"/>
      <c r="B6979" s="123">
        <v>2992</v>
      </c>
      <c r="C6979" s="123">
        <v>4693</v>
      </c>
      <c r="D6979" s="135" t="s">
        <v>9503</v>
      </c>
      <c r="E6979" s="123" t="s">
        <v>37</v>
      </c>
      <c r="F6979" s="123">
        <v>4188</v>
      </c>
      <c r="G6979" s="123">
        <v>2</v>
      </c>
      <c r="H6979" s="123">
        <v>0</v>
      </c>
      <c r="I6979" s="136">
        <v>18</v>
      </c>
      <c r="J6979" s="123" t="s">
        <v>38</v>
      </c>
      <c r="K6979" s="137">
        <f>((G6979*400)+(H6979*100))+I6979</f>
        <v>818</v>
      </c>
      <c r="L6979" s="137">
        <v>225</v>
      </c>
      <c r="M6979" s="137">
        <f>K6979*L6979</f>
        <v>184050</v>
      </c>
      <c r="N6979" s="123"/>
      <c r="O6979" s="108"/>
      <c r="P6979" s="138"/>
      <c r="Q6979" s="108"/>
      <c r="R6979" s="108"/>
      <c r="S6979" s="139"/>
      <c r="T6979" s="123"/>
      <c r="U6979" s="123"/>
      <c r="V6979" s="123"/>
      <c r="W6979" s="137"/>
      <c r="X6979" s="136"/>
      <c r="Y6979" s="137"/>
      <c r="Z6979" s="137"/>
      <c r="AA6979" s="119"/>
      <c r="AB6979" s="119"/>
      <c r="AC6979" s="137"/>
      <c r="AD6979" s="137">
        <f>IF(AND(AC6979="",M6979=""),0,IF((AC6979=""),M6979, IF( (M6979=""),AC6979,AC6979+M6979)))</f>
        <v>184050</v>
      </c>
      <c r="AE6979" s="137">
        <f>IF( (X6979=""),AD6979*1,AD6979*(X6979/100) )</f>
        <v>184050</v>
      </c>
      <c r="AF6979" s="137">
        <v>0</v>
      </c>
      <c r="AG6979" s="137">
        <v>184050</v>
      </c>
      <c r="AH6979" s="137">
        <v>0.01</v>
      </c>
    </row>
    <row r="6980" spans="1:34" s="173" customFormat="1" x14ac:dyDescent="0.55000000000000004">
      <c r="A6980" s="122"/>
      <c r="B6980" s="123">
        <v>2993</v>
      </c>
      <c r="C6980" s="123">
        <v>4710</v>
      </c>
      <c r="D6980" s="135" t="s">
        <v>9504</v>
      </c>
      <c r="E6980" s="123" t="s">
        <v>37</v>
      </c>
      <c r="F6980" s="123">
        <v>4206</v>
      </c>
      <c r="G6980" s="123">
        <v>1</v>
      </c>
      <c r="H6980" s="123">
        <v>3</v>
      </c>
      <c r="I6980" s="136">
        <v>88</v>
      </c>
      <c r="J6980" s="123" t="s">
        <v>38</v>
      </c>
      <c r="K6980" s="137">
        <f>((G6980*400)+(H6980*100))+I6980</f>
        <v>788</v>
      </c>
      <c r="L6980" s="137">
        <v>225</v>
      </c>
      <c r="M6980" s="137">
        <f>K6980*L6980</f>
        <v>177300</v>
      </c>
      <c r="N6980" s="123"/>
      <c r="O6980" s="108"/>
      <c r="P6980" s="138"/>
      <c r="Q6980" s="108"/>
      <c r="R6980" s="108"/>
      <c r="S6980" s="139"/>
      <c r="T6980" s="123"/>
      <c r="U6980" s="123"/>
      <c r="V6980" s="123"/>
      <c r="W6980" s="137"/>
      <c r="X6980" s="136"/>
      <c r="Y6980" s="137"/>
      <c r="Z6980" s="137"/>
      <c r="AA6980" s="119"/>
      <c r="AB6980" s="119"/>
      <c r="AC6980" s="137"/>
      <c r="AD6980" s="137">
        <f>IF(AND(AC6980="",M6980=""),0,IF((AC6980=""),M6980,IF((M6980=""),AC6980,AC6980+M6980)))</f>
        <v>177300</v>
      </c>
      <c r="AE6980" s="137">
        <f>IF( (X6980=""),AD6980*1,AD6980*(X6980/100) )</f>
        <v>177300</v>
      </c>
      <c r="AF6980" s="137">
        <v>0</v>
      </c>
      <c r="AG6980" s="137">
        <f>IF((AF6980-AE6980) &gt; 1,0,IF((AF6980-AE6980)&lt;0,AE6980-AF6980,AF6980-AE6980))</f>
        <v>177300</v>
      </c>
      <c r="AH6980" s="137">
        <v>0.01</v>
      </c>
    </row>
    <row r="6981" spans="1:34" s="173" customFormat="1" x14ac:dyDescent="0.55000000000000004">
      <c r="A6981" s="122"/>
      <c r="B6981" s="123">
        <v>2994</v>
      </c>
      <c r="C6981" s="123">
        <v>5950</v>
      </c>
      <c r="D6981" s="135" t="s">
        <v>9505</v>
      </c>
      <c r="E6981" s="123" t="s">
        <v>34</v>
      </c>
      <c r="F6981" s="123">
        <v>23721</v>
      </c>
      <c r="G6981" s="123">
        <v>0</v>
      </c>
      <c r="H6981" s="123">
        <v>1</v>
      </c>
      <c r="I6981" s="136">
        <v>94</v>
      </c>
      <c r="J6981" s="123" t="s">
        <v>38</v>
      </c>
      <c r="K6981" s="137">
        <f>((G6981*400)+(H6981*100))+I6981</f>
        <v>194</v>
      </c>
      <c r="L6981" s="137">
        <v>625</v>
      </c>
      <c r="M6981" s="137">
        <f>K6981*L6981</f>
        <v>121250</v>
      </c>
      <c r="N6981" s="123"/>
      <c r="O6981" s="108"/>
      <c r="P6981" s="138"/>
      <c r="Q6981" s="108"/>
      <c r="R6981" s="108"/>
      <c r="S6981" s="139"/>
      <c r="T6981" s="123"/>
      <c r="U6981" s="123"/>
      <c r="V6981" s="123"/>
      <c r="W6981" s="137"/>
      <c r="X6981" s="136"/>
      <c r="Y6981" s="137"/>
      <c r="Z6981" s="137"/>
      <c r="AA6981" s="119"/>
      <c r="AB6981" s="119"/>
      <c r="AC6981" s="137"/>
      <c r="AD6981" s="137">
        <f>IF(AND(AC6981="",M6981=""),0,IF((AC6981=""),M6981,IF((M6981=""),AC6981,AC6981+M6981)))</f>
        <v>121250</v>
      </c>
      <c r="AE6981" s="137">
        <f>IF( (X6981=""),AD6981*1,AD6981*(X6981/100) )</f>
        <v>121250</v>
      </c>
      <c r="AF6981" s="137">
        <v>0</v>
      </c>
      <c r="AG6981" s="137">
        <f>IF((AF6981-AE6981) &gt; 1,0,IF((AF6981-AE6981)&lt;0,AE6981-AF6981,AF6981-AE6981))</f>
        <v>121250</v>
      </c>
      <c r="AH6981" s="137">
        <v>0.01</v>
      </c>
    </row>
    <row r="6982" spans="1:34" s="173" customFormat="1" x14ac:dyDescent="0.55000000000000004">
      <c r="A6982" s="122"/>
      <c r="B6982" s="123">
        <v>2995</v>
      </c>
      <c r="C6982" s="123">
        <v>5924</v>
      </c>
      <c r="D6982" s="135" t="s">
        <v>9506</v>
      </c>
      <c r="E6982" s="123" t="s">
        <v>34</v>
      </c>
      <c r="F6982" s="123">
        <v>23795</v>
      </c>
      <c r="G6982" s="123">
        <v>0</v>
      </c>
      <c r="H6982" s="123">
        <v>0</v>
      </c>
      <c r="I6982" s="136">
        <v>14</v>
      </c>
      <c r="J6982" s="123" t="s">
        <v>35</v>
      </c>
      <c r="K6982" s="137">
        <f>((G6982*400)+(H6982*100))+I6982</f>
        <v>14</v>
      </c>
      <c r="L6982" s="137">
        <v>450</v>
      </c>
      <c r="M6982" s="137">
        <f>K6982*L6982</f>
        <v>6300</v>
      </c>
      <c r="N6982" s="123"/>
      <c r="O6982" s="108"/>
      <c r="P6982" s="138"/>
      <c r="Q6982" s="108"/>
      <c r="R6982" s="108"/>
      <c r="S6982" s="139"/>
      <c r="T6982" s="123"/>
      <c r="U6982" s="123"/>
      <c r="V6982" s="123"/>
      <c r="W6982" s="137"/>
      <c r="X6982" s="136"/>
      <c r="Y6982" s="137"/>
      <c r="Z6982" s="137"/>
      <c r="AA6982" s="119"/>
      <c r="AB6982" s="119"/>
      <c r="AC6982" s="137"/>
      <c r="AD6982" s="137">
        <f>IF(AND(AC6982="",M6982=""),0,IF((AC6982=""),M6982, IF( (M6982=""),AC6982,SUM(AC6982:AC6983)+M6982)))</f>
        <v>6300</v>
      </c>
      <c r="AE6982" s="137">
        <f>IF( (X6982=""),AD6982*1,AD6982*(X6982/100) )</f>
        <v>6300</v>
      </c>
      <c r="AF6982" s="137">
        <v>0</v>
      </c>
      <c r="AG6982" s="137">
        <f>IF((AF6982-AE6982) &gt; 1,0,IF((AF6982-AE6982)&lt;0,AE6982-AF6982,AF6982-AE6982))</f>
        <v>6300</v>
      </c>
      <c r="AH6982" s="137">
        <v>0.02</v>
      </c>
    </row>
    <row r="6983" spans="1:34" s="173" customFormat="1" x14ac:dyDescent="0.55000000000000004">
      <c r="A6983" s="122"/>
      <c r="B6983" s="123"/>
      <c r="C6983" s="123"/>
      <c r="D6983" s="135"/>
      <c r="E6983" s="123"/>
      <c r="F6983" s="123"/>
      <c r="G6983" s="123"/>
      <c r="H6983" s="123"/>
      <c r="I6983" s="136"/>
      <c r="J6983" s="123"/>
      <c r="K6983" s="137"/>
      <c r="L6983" s="137" t="s">
        <v>63</v>
      </c>
      <c r="M6983" s="137">
        <f>SUM(M6978:M6982)</f>
        <v>525350</v>
      </c>
      <c r="N6983" s="123"/>
      <c r="O6983" s="108"/>
      <c r="P6983" s="138"/>
      <c r="Q6983" s="108"/>
      <c r="R6983" s="108"/>
      <c r="S6983" s="139"/>
      <c r="T6983" s="123"/>
      <c r="U6983" s="123"/>
      <c r="V6983" s="123"/>
      <c r="W6983" s="137"/>
      <c r="X6983" s="136"/>
      <c r="Y6983" s="137"/>
      <c r="Z6983" s="137"/>
      <c r="AA6983" s="119"/>
      <c r="AB6983" s="119"/>
      <c r="AC6983" s="137"/>
      <c r="AD6983" s="137"/>
      <c r="AE6983" s="137">
        <f>SUM(AE6978:AE6982)</f>
        <v>1535344.4</v>
      </c>
      <c r="AF6983" s="137"/>
      <c r="AG6983" s="137">
        <f>SUM(AG6978:AG6982)</f>
        <v>525350</v>
      </c>
      <c r="AH6983" s="137"/>
    </row>
    <row r="6984" spans="1:34" s="173" customFormat="1" x14ac:dyDescent="0.55000000000000004">
      <c r="A6984" s="122" t="s">
        <v>8451</v>
      </c>
      <c r="B6984" s="123">
        <v>2996</v>
      </c>
      <c r="C6984" s="123">
        <v>5785</v>
      </c>
      <c r="D6984" s="135" t="s">
        <v>9509</v>
      </c>
      <c r="E6984" s="123" t="s">
        <v>34</v>
      </c>
      <c r="F6984" s="123">
        <v>10547</v>
      </c>
      <c r="G6984" s="123">
        <v>0</v>
      </c>
      <c r="H6984" s="123">
        <v>2</v>
      </c>
      <c r="I6984" s="136">
        <v>12</v>
      </c>
      <c r="J6984" s="123" t="s">
        <v>35</v>
      </c>
      <c r="K6984" s="137">
        <f>((G6984*400)+(H6984*100))+I6984</f>
        <v>212</v>
      </c>
      <c r="L6984" s="137">
        <v>2425</v>
      </c>
      <c r="M6984" s="137">
        <f>K6984*L6984</f>
        <v>514100</v>
      </c>
      <c r="N6984" s="123">
        <v>1</v>
      </c>
      <c r="O6984" s="108" t="s">
        <v>9507</v>
      </c>
      <c r="P6984" s="138">
        <v>3570800005414</v>
      </c>
      <c r="Q6984" s="108" t="s">
        <v>9508</v>
      </c>
      <c r="R6984" s="108" t="s">
        <v>8453</v>
      </c>
      <c r="S6984" s="139" t="s">
        <v>9510</v>
      </c>
      <c r="T6984" s="123" t="s">
        <v>51</v>
      </c>
      <c r="U6984" s="123" t="s">
        <v>227</v>
      </c>
      <c r="V6984" s="123" t="s">
        <v>52</v>
      </c>
      <c r="W6984" s="137">
        <v>485.13</v>
      </c>
      <c r="X6984" s="136">
        <v>74.06</v>
      </c>
      <c r="Y6984" s="137">
        <v>6750</v>
      </c>
      <c r="Z6984" s="137">
        <f>W6984*Y6984</f>
        <v>3274627.5</v>
      </c>
      <c r="AA6984" s="119">
        <v>11</v>
      </c>
      <c r="AB6984" s="119">
        <v>34</v>
      </c>
      <c r="AC6984" s="137">
        <f>(Z6984*(100-AB6984))/100</f>
        <v>2161254.15</v>
      </c>
      <c r="AD6984" s="137">
        <f>IF(AND(AC6984="",M6984=""),0,IF((AC6984=""),M6984, IF( (M6984=""),AC6984,SUM(AC6984:AC6991)+M6984)))</f>
        <v>4269333.8</v>
      </c>
      <c r="AE6984" s="137">
        <f>IF( (X6984=""),AD6984*1,AD6984*(X6984/100) )</f>
        <v>3161868.61228</v>
      </c>
      <c r="AF6984" s="137">
        <v>50000000</v>
      </c>
      <c r="AG6984" s="137">
        <f>IF((AF6984-AE6984) &gt; 1,0,IF((AF6984-AE6984)&lt;0,AE6984-AF6984,AF6984-AE6984))</f>
        <v>0</v>
      </c>
      <c r="AH6984" s="137">
        <v>0.02</v>
      </c>
    </row>
    <row r="6985" spans="1:34" s="173" customFormat="1" x14ac:dyDescent="0.55000000000000004">
      <c r="A6985" s="122"/>
      <c r="B6985" s="123"/>
      <c r="C6985" s="123"/>
      <c r="D6985" s="135"/>
      <c r="E6985" s="123"/>
      <c r="F6985" s="123"/>
      <c r="G6985" s="123"/>
      <c r="H6985" s="123"/>
      <c r="I6985" s="136"/>
      <c r="J6985" s="123"/>
      <c r="K6985" s="137"/>
      <c r="L6985" s="137"/>
      <c r="M6985" s="137"/>
      <c r="N6985" s="123">
        <v>2</v>
      </c>
      <c r="O6985" s="108" t="s">
        <v>9507</v>
      </c>
      <c r="P6985" s="138">
        <v>3570800005414</v>
      </c>
      <c r="Q6985" s="108" t="s">
        <v>9508</v>
      </c>
      <c r="R6985" s="108" t="s">
        <v>8453</v>
      </c>
      <c r="S6985" s="139" t="s">
        <v>9511</v>
      </c>
      <c r="T6985" s="123" t="s">
        <v>51</v>
      </c>
      <c r="U6985" s="123" t="s">
        <v>45</v>
      </c>
      <c r="V6985" s="123" t="s">
        <v>52</v>
      </c>
      <c r="W6985" s="137">
        <v>96.76</v>
      </c>
      <c r="X6985" s="136">
        <v>14.77</v>
      </c>
      <c r="Y6985" s="137">
        <v>6750</v>
      </c>
      <c r="Z6985" s="137">
        <f>W6985*Y6985</f>
        <v>653130</v>
      </c>
      <c r="AA6985" s="119">
        <v>6</v>
      </c>
      <c r="AB6985" s="119">
        <v>6</v>
      </c>
      <c r="AC6985" s="137">
        <f>(Z6985*(100-AB6985))/100</f>
        <v>613942.19999999995</v>
      </c>
      <c r="AD6985" s="137">
        <f>IF(AND(AC6985="",M6984=""),0,IF((AC6985=""),M6984, IF( (M6984=""),AC6985,SUM(AC6984:AC6991)+M6984)))</f>
        <v>4269333.8</v>
      </c>
      <c r="AE6985" s="137">
        <f>IF( (X6985=""),AD6985*1,AD6985*(X6985/100) )</f>
        <v>630580.60225999996</v>
      </c>
      <c r="AF6985" s="137">
        <v>50000000</v>
      </c>
      <c r="AG6985" s="137">
        <f>IF((AF6985-AE6985) &gt; 1,0,IF((AF6985-AE6985)&lt;0,AE6985-AF6985,AF6985-AE6985))</f>
        <v>0</v>
      </c>
      <c r="AH6985" s="137">
        <v>0.02</v>
      </c>
    </row>
    <row r="6986" spans="1:34" s="173" customFormat="1" x14ac:dyDescent="0.55000000000000004">
      <c r="A6986" s="122"/>
      <c r="B6986" s="123"/>
      <c r="C6986" s="123"/>
      <c r="D6986" s="135"/>
      <c r="E6986" s="123"/>
      <c r="F6986" s="123"/>
      <c r="G6986" s="123"/>
      <c r="H6986" s="123"/>
      <c r="I6986" s="136"/>
      <c r="J6986" s="123"/>
      <c r="K6986" s="137"/>
      <c r="L6986" s="137"/>
      <c r="M6986" s="137"/>
      <c r="N6986" s="123">
        <v>3</v>
      </c>
      <c r="O6986" s="108" t="s">
        <v>9507</v>
      </c>
      <c r="P6986" s="138">
        <v>3570800005414</v>
      </c>
      <c r="Q6986" s="108" t="s">
        <v>9508</v>
      </c>
      <c r="R6986" s="108" t="s">
        <v>8453</v>
      </c>
      <c r="S6986" s="139" t="s">
        <v>9512</v>
      </c>
      <c r="T6986" s="123" t="s">
        <v>51</v>
      </c>
      <c r="U6986" s="123" t="s">
        <v>45</v>
      </c>
      <c r="V6986" s="123" t="s">
        <v>52</v>
      </c>
      <c r="W6986" s="137">
        <v>73.150000000000006</v>
      </c>
      <c r="X6986" s="136">
        <v>11.17</v>
      </c>
      <c r="Y6986" s="137">
        <v>6750</v>
      </c>
      <c r="Z6986" s="137">
        <f>W6986*Y6986</f>
        <v>493762.50000000006</v>
      </c>
      <c r="AA6986" s="119">
        <v>6</v>
      </c>
      <c r="AB6986" s="119">
        <v>6</v>
      </c>
      <c r="AC6986" s="137">
        <f>(Z6986*(100-AB6986))/100</f>
        <v>464136.75000000006</v>
      </c>
      <c r="AD6986" s="137">
        <f>IF(AND(AC6986="",M6984=""),0,IF((AC6986=""),M6984, IF( (M6984=""),AC6986,SUM(AC6984:AC6991)+M6984)))</f>
        <v>4269333.8</v>
      </c>
      <c r="AE6986" s="137">
        <f>IF( (X6986=""),AD6986*1,AD6986*(X6986/100) )</f>
        <v>476884.58545999997</v>
      </c>
      <c r="AF6986" s="137">
        <v>50000000</v>
      </c>
      <c r="AG6986" s="137">
        <f>IF((AF6986-AE6986) &gt; 1,0,IF((AF6986-AE6986)&lt;0,AE6986-AF6986,AF6986-AE6986))</f>
        <v>0</v>
      </c>
      <c r="AH6986" s="137">
        <v>0.02</v>
      </c>
    </row>
    <row r="6987" spans="1:34" s="173" customFormat="1" x14ac:dyDescent="0.55000000000000004">
      <c r="A6987" s="122"/>
      <c r="B6987" s="123"/>
      <c r="C6987" s="123"/>
      <c r="D6987" s="135"/>
      <c r="E6987" s="123"/>
      <c r="F6987" s="123"/>
      <c r="G6987" s="123"/>
      <c r="H6987" s="123"/>
      <c r="I6987" s="136"/>
      <c r="J6987" s="123"/>
      <c r="K6987" s="137"/>
      <c r="L6987" s="137" t="s">
        <v>63</v>
      </c>
      <c r="M6987" s="137">
        <f>SUM(M6984:M6986)</f>
        <v>514100</v>
      </c>
      <c r="N6987" s="123"/>
      <c r="O6987" s="108"/>
      <c r="P6987" s="138"/>
      <c r="Q6987" s="108"/>
      <c r="R6987" s="108"/>
      <c r="S6987" s="139"/>
      <c r="T6987" s="123"/>
      <c r="U6987" s="123"/>
      <c r="V6987" s="123"/>
      <c r="W6987" s="137"/>
      <c r="X6987" s="136"/>
      <c r="Y6987" s="137"/>
      <c r="Z6987" s="137"/>
      <c r="AA6987" s="119"/>
      <c r="AB6987" s="119"/>
      <c r="AC6987" s="137"/>
      <c r="AD6987" s="137"/>
      <c r="AE6987" s="137">
        <f>SUM(AE6984:AE6986)</f>
        <v>4269333.8</v>
      </c>
      <c r="AF6987" s="137"/>
      <c r="AG6987" s="137">
        <f>SUM(AG6984:AG6986)</f>
        <v>0</v>
      </c>
      <c r="AH6987" s="137"/>
    </row>
    <row r="6988" spans="1:34" s="173" customFormat="1" x14ac:dyDescent="0.55000000000000004">
      <c r="A6988" s="122" t="s">
        <v>9515</v>
      </c>
      <c r="B6988" s="123">
        <v>2997</v>
      </c>
      <c r="C6988" s="123">
        <v>8585</v>
      </c>
      <c r="D6988" s="135" t="s">
        <v>9516</v>
      </c>
      <c r="E6988" s="123" t="s">
        <v>34</v>
      </c>
      <c r="F6988" s="123">
        <v>14022</v>
      </c>
      <c r="G6988" s="123">
        <v>2</v>
      </c>
      <c r="H6988" s="123">
        <v>3</v>
      </c>
      <c r="I6988" s="136">
        <v>52</v>
      </c>
      <c r="J6988" s="123" t="s">
        <v>35</v>
      </c>
      <c r="K6988" s="137">
        <f>((G6988*400)+(H6988*100))+I6988</f>
        <v>1152</v>
      </c>
      <c r="L6988" s="137">
        <v>325</v>
      </c>
      <c r="M6988" s="137">
        <f>K6988*L6988</f>
        <v>374400</v>
      </c>
      <c r="N6988" s="123">
        <v>1</v>
      </c>
      <c r="O6988" s="108" t="s">
        <v>9513</v>
      </c>
      <c r="P6988" s="138">
        <v>3310101472155</v>
      </c>
      <c r="Q6988" s="108" t="s">
        <v>9514</v>
      </c>
      <c r="R6988" s="108" t="s">
        <v>9517</v>
      </c>
      <c r="S6988" s="139" t="s">
        <v>9518</v>
      </c>
      <c r="T6988" s="123" t="s">
        <v>51</v>
      </c>
      <c r="U6988" s="123" t="s">
        <v>227</v>
      </c>
      <c r="V6988" s="123" t="s">
        <v>52</v>
      </c>
      <c r="W6988" s="137">
        <v>61.5</v>
      </c>
      <c r="X6988" s="136">
        <v>46.49</v>
      </c>
      <c r="Y6988" s="137">
        <v>6750</v>
      </c>
      <c r="Z6988" s="137">
        <f>W6988*Y6988</f>
        <v>415125</v>
      </c>
      <c r="AA6988" s="119">
        <v>11</v>
      </c>
      <c r="AB6988" s="119">
        <v>34</v>
      </c>
      <c r="AC6988" s="137">
        <f>(Z6988*(100-AB6988))/100</f>
        <v>273982.5</v>
      </c>
      <c r="AD6988" s="137">
        <f>IF(AND(AC6988="",M6988=""),0,IF((AC6988=""),M6988, IF( (M6988=""),AC6988,SUM(AC6988:AC6995)+M6988)))</f>
        <v>890300.7</v>
      </c>
      <c r="AE6988" s="137">
        <f>IF( (X6988=""),AD6988*1,AD6988*(X6988/100) )</f>
        <v>413900.79543</v>
      </c>
      <c r="AF6988" s="137">
        <v>50000000</v>
      </c>
      <c r="AG6988" s="137">
        <f>IF((AF6988-AE6988) &gt; 1,0,IF((AF6988-AE6988)&lt;0,AE6988-AF6988,AF6988-AE6988))</f>
        <v>0</v>
      </c>
      <c r="AH6988" s="137">
        <v>0.02</v>
      </c>
    </row>
    <row r="6989" spans="1:34" s="173" customFormat="1" x14ac:dyDescent="0.55000000000000004">
      <c r="A6989" s="122"/>
      <c r="B6989" s="123"/>
      <c r="C6989" s="123"/>
      <c r="D6989" s="135"/>
      <c r="E6989" s="123"/>
      <c r="F6989" s="123"/>
      <c r="G6989" s="123"/>
      <c r="H6989" s="123"/>
      <c r="I6989" s="136"/>
      <c r="J6989" s="123"/>
      <c r="K6989" s="137"/>
      <c r="L6989" s="137"/>
      <c r="M6989" s="137"/>
      <c r="N6989" s="123">
        <v>2</v>
      </c>
      <c r="O6989" s="108" t="s">
        <v>9513</v>
      </c>
      <c r="P6989" s="138">
        <v>3310101472155</v>
      </c>
      <c r="Q6989" s="108" t="s">
        <v>9514</v>
      </c>
      <c r="R6989" s="108" t="s">
        <v>9517</v>
      </c>
      <c r="S6989" s="139" t="s">
        <v>9519</v>
      </c>
      <c r="T6989" s="123" t="s">
        <v>51</v>
      </c>
      <c r="U6989" s="123" t="s">
        <v>74</v>
      </c>
      <c r="V6989" s="123" t="s">
        <v>52</v>
      </c>
      <c r="W6989" s="137">
        <v>30</v>
      </c>
      <c r="X6989" s="136">
        <v>22.68</v>
      </c>
      <c r="Y6989" s="137">
        <v>6750</v>
      </c>
      <c r="Z6989" s="137">
        <f>W6989*Y6989</f>
        <v>202500</v>
      </c>
      <c r="AA6989" s="119">
        <v>21</v>
      </c>
      <c r="AB6989" s="119">
        <v>93</v>
      </c>
      <c r="AC6989" s="137">
        <f>(Z6989*(100-AB6989))/100</f>
        <v>14175</v>
      </c>
      <c r="AD6989" s="137">
        <f>IF(AND(AC6989="",M6988=""),0,IF((AC6989=""),M6988, IF( (M6988=""),AC6989,SUM(AC6988:AC6995)+M6988)))</f>
        <v>890300.7</v>
      </c>
      <c r="AE6989" s="137">
        <f>IF( (X6989=""),AD6989*1,AD6989*(X6989/100) )</f>
        <v>201920.19876</v>
      </c>
      <c r="AF6989" s="137">
        <v>50000000</v>
      </c>
      <c r="AG6989" s="137">
        <f>IF((AF6989-AE6989) &gt; 1,0,IF((AF6989-AE6989)&lt;0,AE6989-AF6989,AF6989-AE6989))</f>
        <v>0</v>
      </c>
      <c r="AH6989" s="137">
        <v>0.02</v>
      </c>
    </row>
    <row r="6990" spans="1:34" s="173" customFormat="1" x14ac:dyDescent="0.55000000000000004">
      <c r="A6990" s="122"/>
      <c r="B6990" s="123"/>
      <c r="C6990" s="123"/>
      <c r="D6990" s="135"/>
      <c r="E6990" s="123"/>
      <c r="F6990" s="123"/>
      <c r="G6990" s="123"/>
      <c r="H6990" s="123"/>
      <c r="I6990" s="136"/>
      <c r="J6990" s="123"/>
      <c r="K6990" s="137"/>
      <c r="L6990" s="137"/>
      <c r="M6990" s="137"/>
      <c r="N6990" s="123">
        <v>3</v>
      </c>
      <c r="O6990" s="108" t="s">
        <v>9513</v>
      </c>
      <c r="P6990" s="138">
        <v>3310101472155</v>
      </c>
      <c r="Q6990" s="108" t="s">
        <v>9514</v>
      </c>
      <c r="R6990" s="108" t="s">
        <v>9517</v>
      </c>
      <c r="S6990" s="139" t="s">
        <v>9520</v>
      </c>
      <c r="T6990" s="123" t="s">
        <v>343</v>
      </c>
      <c r="U6990" s="123" t="s">
        <v>45</v>
      </c>
      <c r="V6990" s="123" t="s">
        <v>52</v>
      </c>
      <c r="W6990" s="137">
        <v>28.8</v>
      </c>
      <c r="X6990" s="136">
        <v>21.77</v>
      </c>
      <c r="Y6990" s="137">
        <v>5600</v>
      </c>
      <c r="Z6990" s="137">
        <f>W6990*Y6990</f>
        <v>161280</v>
      </c>
      <c r="AA6990" s="119">
        <v>6</v>
      </c>
      <c r="AB6990" s="119">
        <v>6</v>
      </c>
      <c r="AC6990" s="137">
        <f>(Z6990*(100-AB6990))/100</f>
        <v>151603.20000000001</v>
      </c>
      <c r="AD6990" s="137">
        <f>IF(AND(AC6990="",M6988=""),0,IF((AC6990=""),M6988, IF( (M6988=""),AC6990,SUM(AC6988:AC6995)+M6988)))</f>
        <v>890300.7</v>
      </c>
      <c r="AE6990" s="137">
        <f>IF( (X6990=""),AD6990*1,AD6990*(X6990/100) )</f>
        <v>193818.46239</v>
      </c>
      <c r="AF6990" s="137">
        <v>50000000</v>
      </c>
      <c r="AG6990" s="137">
        <f>IF((AF6990-AE6990) &gt; 1,0,IF((AF6990-AE6990)&lt;0,AE6990-AF6990,AF6990-AE6990))</f>
        <v>0</v>
      </c>
      <c r="AH6990" s="137">
        <v>0.02</v>
      </c>
    </row>
    <row r="6991" spans="1:34" s="173" customFormat="1" x14ac:dyDescent="0.55000000000000004">
      <c r="A6991" s="122"/>
      <c r="B6991" s="123"/>
      <c r="C6991" s="123"/>
      <c r="D6991" s="135"/>
      <c r="E6991" s="123"/>
      <c r="F6991" s="123"/>
      <c r="G6991" s="123"/>
      <c r="H6991" s="123"/>
      <c r="I6991" s="136"/>
      <c r="J6991" s="123"/>
      <c r="K6991" s="137"/>
      <c r="L6991" s="137"/>
      <c r="M6991" s="137"/>
      <c r="N6991" s="123">
        <v>4</v>
      </c>
      <c r="O6991" s="108" t="s">
        <v>9513</v>
      </c>
      <c r="P6991" s="138">
        <v>3310101472155</v>
      </c>
      <c r="Q6991" s="108" t="s">
        <v>9514</v>
      </c>
      <c r="R6991" s="108" t="s">
        <v>9517</v>
      </c>
      <c r="S6991" s="139" t="s">
        <v>9521</v>
      </c>
      <c r="T6991" s="123" t="s">
        <v>51</v>
      </c>
      <c r="U6991" s="123" t="s">
        <v>45</v>
      </c>
      <c r="V6991" s="123" t="s">
        <v>52</v>
      </c>
      <c r="W6991" s="137">
        <v>12</v>
      </c>
      <c r="X6991" s="136">
        <v>9.07</v>
      </c>
      <c r="Y6991" s="137">
        <v>6750</v>
      </c>
      <c r="Z6991" s="137">
        <f>W6991*Y6991</f>
        <v>81000</v>
      </c>
      <c r="AA6991" s="119">
        <v>6</v>
      </c>
      <c r="AB6991" s="119">
        <v>6</v>
      </c>
      <c r="AC6991" s="137">
        <f>(Z6991*(100-AB6991))/100</f>
        <v>76140</v>
      </c>
      <c r="AD6991" s="137">
        <f>IF(AND(AC6991="",M6988=""),0,IF((AC6991=""),M6988, IF( (M6988=""),AC6991,SUM(AC6988:AC6995)+M6988)))</f>
        <v>890300.7</v>
      </c>
      <c r="AE6991" s="137">
        <f>IF( (X6991=""),AD6991*1,AD6991*(X6991/100) )</f>
        <v>80750.273489999992</v>
      </c>
      <c r="AF6991" s="137">
        <v>50000000</v>
      </c>
      <c r="AG6991" s="137">
        <f>IF((AF6991-AE6991) &gt; 1,0,IF((AF6991-AE6991)&lt;0,AE6991-AF6991,AF6991-AE6991))</f>
        <v>0</v>
      </c>
      <c r="AH6991" s="137">
        <v>0.02</v>
      </c>
    </row>
    <row r="6992" spans="1:34" s="173" customFormat="1" x14ac:dyDescent="0.55000000000000004">
      <c r="A6992" s="122"/>
      <c r="B6992" s="123">
        <v>2998</v>
      </c>
      <c r="C6992" s="123">
        <v>8861</v>
      </c>
      <c r="D6992" s="135" t="s">
        <v>9522</v>
      </c>
      <c r="E6992" s="123" t="s">
        <v>34</v>
      </c>
      <c r="F6992" s="123">
        <v>26360</v>
      </c>
      <c r="G6992" s="123">
        <v>5</v>
      </c>
      <c r="H6992" s="123">
        <v>0</v>
      </c>
      <c r="I6992" s="136">
        <v>0</v>
      </c>
      <c r="J6992" s="123" t="s">
        <v>38</v>
      </c>
      <c r="K6992" s="137">
        <f>((G6992*400)+(H6992*100))+I6992</f>
        <v>2000</v>
      </c>
      <c r="L6992" s="137">
        <v>250</v>
      </c>
      <c r="M6992" s="137">
        <f>K6992*L6992</f>
        <v>500000</v>
      </c>
      <c r="N6992" s="123"/>
      <c r="O6992" s="108"/>
      <c r="P6992" s="138"/>
      <c r="Q6992" s="108"/>
      <c r="R6992" s="108"/>
      <c r="S6992" s="139"/>
      <c r="T6992" s="123"/>
      <c r="U6992" s="123"/>
      <c r="V6992" s="123"/>
      <c r="W6992" s="137"/>
      <c r="X6992" s="136"/>
      <c r="Y6992" s="137"/>
      <c r="Z6992" s="137"/>
      <c r="AA6992" s="119"/>
      <c r="AB6992" s="119"/>
      <c r="AC6992" s="137"/>
      <c r="AD6992" s="137">
        <f>IF(AND(AC6992="",M6992=""),0,IF((AC6992=""),M6992,IF((M6992=""),AC6992,AC6992+M6992)))</f>
        <v>500000</v>
      </c>
      <c r="AE6992" s="137">
        <f>IF( (X6992=""),AD6992*1,AD6992*(X6992/100) )</f>
        <v>500000</v>
      </c>
      <c r="AF6992" s="137">
        <v>50000000</v>
      </c>
      <c r="AG6992" s="137">
        <f>IF((AF6992-AE6992) &gt; 1,0,IF((AF6992-AE6992)&lt;0,AE6992-AF6992,AF6992-AE6992))</f>
        <v>0</v>
      </c>
      <c r="AH6992" s="137">
        <v>0.01</v>
      </c>
    </row>
    <row r="6993" spans="1:34" s="173" customFormat="1" x14ac:dyDescent="0.55000000000000004">
      <c r="A6993" s="122"/>
      <c r="B6993" s="123"/>
      <c r="C6993" s="123"/>
      <c r="D6993" s="135"/>
      <c r="E6993" s="123"/>
      <c r="F6993" s="123"/>
      <c r="G6993" s="123"/>
      <c r="H6993" s="123"/>
      <c r="I6993" s="136"/>
      <c r="J6993" s="123"/>
      <c r="K6993" s="137"/>
      <c r="L6993" s="137" t="s">
        <v>63</v>
      </c>
      <c r="M6993" s="137">
        <f>SUM(M6988:M6992)</f>
        <v>874400</v>
      </c>
      <c r="N6993" s="123"/>
      <c r="O6993" s="108"/>
      <c r="P6993" s="138"/>
      <c r="Q6993" s="108"/>
      <c r="R6993" s="108"/>
      <c r="S6993" s="139"/>
      <c r="T6993" s="123"/>
      <c r="U6993" s="123"/>
      <c r="V6993" s="123"/>
      <c r="W6993" s="137"/>
      <c r="X6993" s="136"/>
      <c r="Y6993" s="137"/>
      <c r="Z6993" s="137"/>
      <c r="AA6993" s="119"/>
      <c r="AB6993" s="119"/>
      <c r="AC6993" s="137"/>
      <c r="AD6993" s="137"/>
      <c r="AE6993" s="137">
        <f>SUM(AE6988:AE6992)</f>
        <v>1390389.73007</v>
      </c>
      <c r="AF6993" s="137"/>
      <c r="AG6993" s="137">
        <f>SUM(AG6988:AG6992)</f>
        <v>0</v>
      </c>
      <c r="AH6993" s="137"/>
    </row>
    <row r="6994" spans="1:34" s="173" customFormat="1" x14ac:dyDescent="0.55000000000000004">
      <c r="A6994" s="122" t="s">
        <v>9523</v>
      </c>
      <c r="B6994" s="123">
        <v>2999</v>
      </c>
      <c r="C6994" s="123">
        <v>6291</v>
      </c>
      <c r="D6994" s="135" t="s">
        <v>9524</v>
      </c>
      <c r="E6994" s="123" t="s">
        <v>37</v>
      </c>
      <c r="F6994" s="123">
        <v>5353</v>
      </c>
      <c r="G6994" s="123">
        <v>1</v>
      </c>
      <c r="H6994" s="123">
        <v>0</v>
      </c>
      <c r="I6994" s="136">
        <v>28</v>
      </c>
      <c r="J6994" s="123" t="s">
        <v>38</v>
      </c>
      <c r="K6994" s="137">
        <f>((G6994*400)+(H6994*100))+I6994</f>
        <v>428</v>
      </c>
      <c r="L6994" s="137">
        <v>225</v>
      </c>
      <c r="M6994" s="137">
        <f>K6994*L6994</f>
        <v>96300</v>
      </c>
      <c r="N6994" s="123"/>
      <c r="O6994" s="108"/>
      <c r="P6994" s="138"/>
      <c r="Q6994" s="108"/>
      <c r="R6994" s="108"/>
      <c r="S6994" s="139"/>
      <c r="T6994" s="123"/>
      <c r="U6994" s="123"/>
      <c r="V6994" s="123"/>
      <c r="W6994" s="137"/>
      <c r="X6994" s="136"/>
      <c r="Y6994" s="137"/>
      <c r="Z6994" s="137"/>
      <c r="AA6994" s="119"/>
      <c r="AB6994" s="119"/>
      <c r="AC6994" s="137"/>
      <c r="AD6994" s="137">
        <f>IF(AND(AC6994="",M6994=""),0,IF((AC6994=""),M6994,IF((M6994=""),AC6994,AC6994+M6994)))</f>
        <v>96300</v>
      </c>
      <c r="AE6994" s="137">
        <f>IF( (X6994=""),AD6994*1,AD6994*(X6994/100) )</f>
        <v>96300</v>
      </c>
      <c r="AF6994" s="137">
        <v>0</v>
      </c>
      <c r="AG6994" s="137">
        <f>IF((AF6994-AE6994) &gt; 1,0,IF((AF6994-AE6994)&lt;0,AE6994-AF6994,AF6994-AE6994))</f>
        <v>96300</v>
      </c>
      <c r="AH6994" s="137">
        <v>0.01</v>
      </c>
    </row>
    <row r="6995" spans="1:34" s="173" customFormat="1" x14ac:dyDescent="0.55000000000000004">
      <c r="A6995" s="122"/>
      <c r="B6995" s="123"/>
      <c r="C6995" s="123"/>
      <c r="D6995" s="135"/>
      <c r="E6995" s="123"/>
      <c r="F6995" s="123"/>
      <c r="G6995" s="123"/>
      <c r="H6995" s="123"/>
      <c r="I6995" s="136"/>
      <c r="J6995" s="123"/>
      <c r="K6995" s="137"/>
      <c r="L6995" s="137" t="s">
        <v>63</v>
      </c>
      <c r="M6995" s="137">
        <f>SUM(M6994:M6994)</f>
        <v>96300</v>
      </c>
      <c r="N6995" s="123"/>
      <c r="O6995" s="108"/>
      <c r="P6995" s="138"/>
      <c r="Q6995" s="108"/>
      <c r="R6995" s="108"/>
      <c r="S6995" s="139"/>
      <c r="T6995" s="123"/>
      <c r="U6995" s="123"/>
      <c r="V6995" s="123"/>
      <c r="W6995" s="137"/>
      <c r="X6995" s="136"/>
      <c r="Y6995" s="137"/>
      <c r="Z6995" s="137"/>
      <c r="AA6995" s="119"/>
      <c r="AB6995" s="119"/>
      <c r="AC6995" s="137"/>
      <c r="AD6995" s="137"/>
      <c r="AE6995" s="137">
        <f>SUM(AE6994:AE6994)</f>
        <v>96300</v>
      </c>
      <c r="AF6995" s="137"/>
      <c r="AG6995" s="137">
        <f>SUM(AG6994:AG6994)</f>
        <v>96300</v>
      </c>
      <c r="AH6995" s="137"/>
    </row>
    <row r="6996" spans="1:34" s="173" customFormat="1" x14ac:dyDescent="0.55000000000000004">
      <c r="A6996" s="122" t="s">
        <v>3319</v>
      </c>
      <c r="B6996" s="123">
        <v>3000</v>
      </c>
      <c r="C6996" s="123">
        <v>6869</v>
      </c>
      <c r="D6996" s="135" t="s">
        <v>9525</v>
      </c>
      <c r="E6996" s="123" t="s">
        <v>34</v>
      </c>
      <c r="F6996" s="123">
        <v>23559</v>
      </c>
      <c r="G6996" s="123">
        <v>0</v>
      </c>
      <c r="H6996" s="123">
        <v>0</v>
      </c>
      <c r="I6996" s="136">
        <v>49</v>
      </c>
      <c r="J6996" s="123" t="s">
        <v>35</v>
      </c>
      <c r="K6996" s="137">
        <f>((G6996*400)+(H6996*100))+I6996</f>
        <v>49</v>
      </c>
      <c r="L6996" s="137">
        <v>850</v>
      </c>
      <c r="M6996" s="137">
        <f>K6996*L6996</f>
        <v>41650</v>
      </c>
      <c r="N6996" s="123">
        <v>1</v>
      </c>
      <c r="O6996" s="108" t="s">
        <v>2360</v>
      </c>
      <c r="P6996" s="138"/>
      <c r="Q6996" s="108" t="s">
        <v>2361</v>
      </c>
      <c r="R6996" s="108" t="s">
        <v>2362</v>
      </c>
      <c r="S6996" s="139"/>
      <c r="T6996" s="123" t="s">
        <v>51</v>
      </c>
      <c r="U6996" s="123" t="s">
        <v>45</v>
      </c>
      <c r="V6996" s="123" t="s">
        <v>52</v>
      </c>
      <c r="W6996" s="137">
        <v>36.89</v>
      </c>
      <c r="X6996" s="136">
        <v>13.67</v>
      </c>
      <c r="Y6996" s="137">
        <v>6750</v>
      </c>
      <c r="Z6996" s="137">
        <f>W6996*Y6996</f>
        <v>249007.5</v>
      </c>
      <c r="AA6996" s="119">
        <v>17</v>
      </c>
      <c r="AB6996" s="119">
        <v>24</v>
      </c>
      <c r="AC6996" s="137">
        <f>(Z6996*(100-AB6996))/100</f>
        <v>189245.7</v>
      </c>
      <c r="AD6996" s="137">
        <f>IF(AND(AC6996="",M6996=""),0,IF((AC6996=""),M6996, IF( (M6996=""),AC6996,SUM(AC6996:AC6999)+M6996)))</f>
        <v>1426185.7</v>
      </c>
      <c r="AE6996" s="137">
        <f>IF( (X6996=""),AD6996*1,AD6996*(X6996/100) )</f>
        <v>194959.58518999998</v>
      </c>
      <c r="AF6996" s="137">
        <v>50000000</v>
      </c>
      <c r="AG6996" s="137">
        <f>IF((AF6996-AE6996) &gt; 1,0,IF((AF6996-AE6996)&lt;0,AE6996-AF6996,AF6996-AE6996))</f>
        <v>0</v>
      </c>
      <c r="AH6996" s="137">
        <v>0.02</v>
      </c>
    </row>
    <row r="6997" spans="1:34" s="173" customFormat="1" x14ac:dyDescent="0.55000000000000004">
      <c r="A6997" s="122"/>
      <c r="B6997" s="123"/>
      <c r="C6997" s="123"/>
      <c r="D6997" s="135"/>
      <c r="E6997" s="123"/>
      <c r="F6997" s="123"/>
      <c r="G6997" s="123"/>
      <c r="H6997" s="123"/>
      <c r="I6997" s="136"/>
      <c r="J6997" s="123"/>
      <c r="K6997" s="137"/>
      <c r="L6997" s="137"/>
      <c r="M6997" s="137"/>
      <c r="N6997" s="123">
        <v>2</v>
      </c>
      <c r="O6997" s="108" t="s">
        <v>2360</v>
      </c>
      <c r="P6997" s="138"/>
      <c r="Q6997" s="108" t="s">
        <v>2361</v>
      </c>
      <c r="R6997" s="108" t="s">
        <v>2362</v>
      </c>
      <c r="S6997" s="139"/>
      <c r="T6997" s="123" t="s">
        <v>51</v>
      </c>
      <c r="U6997" s="123" t="s">
        <v>45</v>
      </c>
      <c r="V6997" s="123" t="s">
        <v>52</v>
      </c>
      <c r="W6997" s="137">
        <v>73</v>
      </c>
      <c r="X6997" s="136">
        <v>27.05</v>
      </c>
      <c r="Y6997" s="137">
        <v>6750</v>
      </c>
      <c r="Z6997" s="137">
        <f>W6997*Y6997</f>
        <v>492750</v>
      </c>
      <c r="AA6997" s="119">
        <v>17</v>
      </c>
      <c r="AB6997" s="119">
        <v>24</v>
      </c>
      <c r="AC6997" s="137">
        <f>(Z6997*(100-AB6997))/100</f>
        <v>374490</v>
      </c>
      <c r="AD6997" s="137">
        <f>IF(AND(AC6997="",M6996=""),0,IF((AC6997=""),M6996, IF( (M6996=""),AC6997,SUM(AC6996:AC6999)+M6996)))</f>
        <v>1426185.7</v>
      </c>
      <c r="AE6997" s="137">
        <f>IF( (X6997=""),AD6997*1,AD6997*(X6997/100) )</f>
        <v>385783.23185000004</v>
      </c>
      <c r="AF6997" s="137">
        <v>50000000</v>
      </c>
      <c r="AG6997" s="137">
        <f>IF((AF6997-AE6997) &gt; 1,0,IF((AF6997-AE6997)&lt;0,AE6997-AF6997,AF6997-AE6997))</f>
        <v>0</v>
      </c>
      <c r="AH6997" s="137">
        <v>0.02</v>
      </c>
    </row>
    <row r="6998" spans="1:34" s="173" customFormat="1" x14ac:dyDescent="0.55000000000000004">
      <c r="A6998" s="122"/>
      <c r="B6998" s="123"/>
      <c r="C6998" s="123"/>
      <c r="D6998" s="135"/>
      <c r="E6998" s="123"/>
      <c r="F6998" s="123"/>
      <c r="G6998" s="123"/>
      <c r="H6998" s="123"/>
      <c r="I6998" s="136"/>
      <c r="J6998" s="123"/>
      <c r="K6998" s="137"/>
      <c r="L6998" s="137"/>
      <c r="M6998" s="137"/>
      <c r="N6998" s="123">
        <v>3</v>
      </c>
      <c r="O6998" s="108" t="s">
        <v>2360</v>
      </c>
      <c r="P6998" s="138"/>
      <c r="Q6998" s="108" t="s">
        <v>2361</v>
      </c>
      <c r="R6998" s="108" t="s">
        <v>2362</v>
      </c>
      <c r="S6998" s="139" t="s">
        <v>9526</v>
      </c>
      <c r="T6998" s="123" t="s">
        <v>51</v>
      </c>
      <c r="U6998" s="123" t="s">
        <v>45</v>
      </c>
      <c r="V6998" s="123" t="s">
        <v>52</v>
      </c>
      <c r="W6998" s="137">
        <v>160</v>
      </c>
      <c r="X6998" s="136">
        <v>59.28</v>
      </c>
      <c r="Y6998" s="137">
        <v>6750</v>
      </c>
      <c r="Z6998" s="137">
        <f>W6998*Y6998</f>
        <v>1080000</v>
      </c>
      <c r="AA6998" s="119">
        <v>17</v>
      </c>
      <c r="AB6998" s="119">
        <v>24</v>
      </c>
      <c r="AC6998" s="137">
        <f>(Z6998*(100-AB6998))/100</f>
        <v>820800</v>
      </c>
      <c r="AD6998" s="137">
        <f>IF(AND(AC6998="",M6996=""),0,IF((AC6998=""),M6996, IF( (M6996=""),AC6998,SUM(AC6996:AC6999)+M6996)))</f>
        <v>1426185.7</v>
      </c>
      <c r="AE6998" s="137">
        <f>IF( (X6998=""),AD6998*1,AD6998*(X6998/100) )</f>
        <v>845442.88295999996</v>
      </c>
      <c r="AF6998" s="137">
        <v>50000000</v>
      </c>
      <c r="AG6998" s="137">
        <f>IF((AF6998-AE6998) &gt; 1,0,IF((AF6998-AE6998)&lt;0,AE6998-AF6998,AF6998-AE6998))</f>
        <v>0</v>
      </c>
      <c r="AH6998" s="137">
        <v>0.02</v>
      </c>
    </row>
    <row r="6999" spans="1:34" s="173" customFormat="1" x14ac:dyDescent="0.55000000000000004">
      <c r="A6999" s="122"/>
      <c r="B6999" s="123"/>
      <c r="C6999" s="123"/>
      <c r="D6999" s="135"/>
      <c r="E6999" s="123"/>
      <c r="F6999" s="123"/>
      <c r="G6999" s="123"/>
      <c r="H6999" s="123"/>
      <c r="I6999" s="136"/>
      <c r="J6999" s="123"/>
      <c r="K6999" s="137"/>
      <c r="L6999" s="137" t="s">
        <v>63</v>
      </c>
      <c r="M6999" s="137">
        <f>SUM(M6996:M6998)</f>
        <v>41650</v>
      </c>
      <c r="N6999" s="123"/>
      <c r="O6999" s="108"/>
      <c r="P6999" s="138"/>
      <c r="Q6999" s="108"/>
      <c r="R6999" s="108"/>
      <c r="S6999" s="139"/>
      <c r="T6999" s="123"/>
      <c r="U6999" s="123"/>
      <c r="V6999" s="123"/>
      <c r="W6999" s="137"/>
      <c r="X6999" s="136"/>
      <c r="Y6999" s="137"/>
      <c r="Z6999" s="137"/>
      <c r="AA6999" s="119"/>
      <c r="AB6999" s="119"/>
      <c r="AC6999" s="137"/>
      <c r="AD6999" s="137"/>
      <c r="AE6999" s="137">
        <f>SUM(AE6996:AE6998)</f>
        <v>1426185.7</v>
      </c>
      <c r="AF6999" s="137"/>
      <c r="AG6999" s="137">
        <f>SUM(AG6996:AG6998)</f>
        <v>0</v>
      </c>
      <c r="AH6999" s="137"/>
    </row>
    <row r="7000" spans="1:34" s="173" customFormat="1" x14ac:dyDescent="0.55000000000000004">
      <c r="A7000" s="122" t="s">
        <v>9527</v>
      </c>
      <c r="B7000" s="123">
        <v>3001</v>
      </c>
      <c r="C7000" s="123">
        <v>5946</v>
      </c>
      <c r="D7000" s="135" t="s">
        <v>9528</v>
      </c>
      <c r="E7000" s="123" t="s">
        <v>34</v>
      </c>
      <c r="F7000" s="123">
        <v>23718</v>
      </c>
      <c r="G7000" s="123">
        <v>0</v>
      </c>
      <c r="H7000" s="123">
        <v>0</v>
      </c>
      <c r="I7000" s="136">
        <v>88</v>
      </c>
      <c r="J7000" s="123" t="s">
        <v>38</v>
      </c>
      <c r="K7000" s="137">
        <f>((G7000*400)+(H7000*100))+I7000</f>
        <v>88</v>
      </c>
      <c r="L7000" s="137">
        <v>625</v>
      </c>
      <c r="M7000" s="137">
        <f>K7000*L7000</f>
        <v>55000</v>
      </c>
      <c r="N7000" s="123"/>
      <c r="O7000" s="108"/>
      <c r="P7000" s="138"/>
      <c r="Q7000" s="108"/>
      <c r="R7000" s="108"/>
      <c r="S7000" s="139"/>
      <c r="T7000" s="123"/>
      <c r="U7000" s="123"/>
      <c r="V7000" s="123"/>
      <c r="W7000" s="137"/>
      <c r="X7000" s="136"/>
      <c r="Y7000" s="137"/>
      <c r="Z7000" s="137"/>
      <c r="AA7000" s="119"/>
      <c r="AB7000" s="119"/>
      <c r="AC7000" s="137"/>
      <c r="AD7000" s="137">
        <f>IF(AND(AC7000="",M7000=""),0,IF((AC7000=""),M7000,IF((M7000=""),AC7000,AC7000+M7000)))</f>
        <v>55000</v>
      </c>
      <c r="AE7000" s="137">
        <f>IF( (X7000=""),AD7000*1,AD7000*(X7000/100) )</f>
        <v>55000</v>
      </c>
      <c r="AF7000" s="137">
        <v>50000000</v>
      </c>
      <c r="AG7000" s="137">
        <f>IF((AF7000-AE7000) &gt; 1,0,IF((AF7000-AE7000)&lt;0,AE7000-AF7000,AF7000-AE7000))</f>
        <v>0</v>
      </c>
      <c r="AH7000" s="137">
        <v>0.01</v>
      </c>
    </row>
    <row r="7001" spans="1:34" s="173" customFormat="1" x14ac:dyDescent="0.55000000000000004">
      <c r="A7001" s="122"/>
      <c r="B7001" s="123"/>
      <c r="C7001" s="123"/>
      <c r="D7001" s="135"/>
      <c r="E7001" s="123"/>
      <c r="F7001" s="123"/>
      <c r="G7001" s="123"/>
      <c r="H7001" s="123"/>
      <c r="I7001" s="136"/>
      <c r="J7001" s="123"/>
      <c r="K7001" s="137"/>
      <c r="L7001" s="137" t="s">
        <v>63</v>
      </c>
      <c r="M7001" s="137">
        <f>SUM(M7000:M7000)</f>
        <v>55000</v>
      </c>
      <c r="N7001" s="123"/>
      <c r="O7001" s="108"/>
      <c r="P7001" s="138"/>
      <c r="Q7001" s="108"/>
      <c r="R7001" s="108"/>
      <c r="S7001" s="139"/>
      <c r="T7001" s="123"/>
      <c r="U7001" s="123"/>
      <c r="V7001" s="123"/>
      <c r="W7001" s="137"/>
      <c r="X7001" s="136"/>
      <c r="Y7001" s="137"/>
      <c r="Z7001" s="137"/>
      <c r="AA7001" s="119"/>
      <c r="AB7001" s="119"/>
      <c r="AC7001" s="137"/>
      <c r="AD7001" s="137"/>
      <c r="AE7001" s="137">
        <f>SUM(AE7000:AE7000)</f>
        <v>55000</v>
      </c>
      <c r="AF7001" s="137"/>
      <c r="AG7001" s="137">
        <f>SUM(AG7000:AG7000)</f>
        <v>0</v>
      </c>
      <c r="AH7001" s="137"/>
    </row>
    <row r="7002" spans="1:34" s="173" customFormat="1" x14ac:dyDescent="0.55000000000000004">
      <c r="A7002" s="122" t="s">
        <v>9531</v>
      </c>
      <c r="B7002" s="123">
        <v>3002</v>
      </c>
      <c r="C7002" s="123">
        <v>9958</v>
      </c>
      <c r="D7002" s="135" t="s">
        <v>9532</v>
      </c>
      <c r="E7002" s="123" t="s">
        <v>37</v>
      </c>
      <c r="F7002" s="123"/>
      <c r="G7002" s="123">
        <v>0</v>
      </c>
      <c r="H7002" s="123">
        <v>2</v>
      </c>
      <c r="I7002" s="136">
        <v>49</v>
      </c>
      <c r="J7002" s="123" t="s">
        <v>35</v>
      </c>
      <c r="K7002" s="137">
        <f>((G7002*400)+(H7002*100))+I7002</f>
        <v>249</v>
      </c>
      <c r="L7002" s="137">
        <v>225</v>
      </c>
      <c r="M7002" s="137">
        <f>K7002*L7002</f>
        <v>56025</v>
      </c>
      <c r="N7002" s="123">
        <v>1</v>
      </c>
      <c r="O7002" s="108" t="s">
        <v>9529</v>
      </c>
      <c r="P7002" s="138">
        <v>8570885001151</v>
      </c>
      <c r="Q7002" s="108" t="s">
        <v>9530</v>
      </c>
      <c r="R7002" s="108" t="s">
        <v>9536</v>
      </c>
      <c r="S7002" s="139"/>
      <c r="T7002" s="123" t="s">
        <v>55</v>
      </c>
      <c r="U7002" s="123" t="s">
        <v>45</v>
      </c>
      <c r="V7002" s="123" t="s">
        <v>52</v>
      </c>
      <c r="W7002" s="137">
        <v>106.09</v>
      </c>
      <c r="X7002" s="136">
        <v>34.68</v>
      </c>
      <c r="Y7002" s="137">
        <v>0</v>
      </c>
      <c r="Z7002" s="137">
        <f>W7002*Y7002</f>
        <v>0</v>
      </c>
      <c r="AA7002" s="119">
        <v>20</v>
      </c>
      <c r="AB7002" s="119">
        <v>30</v>
      </c>
      <c r="AC7002" s="137">
        <f>(Z7002*(100-AB7002))/100</f>
        <v>0</v>
      </c>
      <c r="AD7002" s="137">
        <f>IF(AND(AC7002="",M7002=""),0,IF((AC7002=""),M7002, IF( (M7002=""),AC7002,SUM(AC7002:AC7006)+M7002)))</f>
        <v>549871.875</v>
      </c>
      <c r="AE7002" s="137">
        <f t="shared" ref="AE7002:AE7009" si="675">IF( (X7002=""),AD7002*1,AD7002*(X7002/100) )</f>
        <v>190695.56625</v>
      </c>
      <c r="AF7002" s="137">
        <v>10000000</v>
      </c>
      <c r="AG7002" s="137">
        <v>56025</v>
      </c>
      <c r="AH7002" s="137">
        <v>0.02</v>
      </c>
    </row>
    <row r="7003" spans="1:34" s="173" customFormat="1" x14ac:dyDescent="0.55000000000000004">
      <c r="A7003" s="122"/>
      <c r="B7003" s="123"/>
      <c r="C7003" s="123"/>
      <c r="D7003" s="135"/>
      <c r="E7003" s="123"/>
      <c r="F7003" s="123"/>
      <c r="G7003" s="123"/>
      <c r="H7003" s="123"/>
      <c r="I7003" s="136"/>
      <c r="J7003" s="123"/>
      <c r="K7003" s="137"/>
      <c r="L7003" s="137"/>
      <c r="M7003" s="137"/>
      <c r="N7003" s="123">
        <v>2</v>
      </c>
      <c r="O7003" s="108" t="s">
        <v>9529</v>
      </c>
      <c r="P7003" s="138">
        <v>8570885001151</v>
      </c>
      <c r="Q7003" s="108" t="s">
        <v>9530</v>
      </c>
      <c r="R7003" s="108" t="s">
        <v>9536</v>
      </c>
      <c r="S7003" s="139"/>
      <c r="T7003" s="123" t="s">
        <v>51</v>
      </c>
      <c r="U7003" s="123" t="s">
        <v>227</v>
      </c>
      <c r="V7003" s="123" t="s">
        <v>52</v>
      </c>
      <c r="W7003" s="137">
        <v>72.569999999999993</v>
      </c>
      <c r="X7003" s="136">
        <v>23.72</v>
      </c>
      <c r="Y7003" s="137">
        <v>6750</v>
      </c>
      <c r="Z7003" s="137">
        <f>W7003*Y7003</f>
        <v>489847.49999999994</v>
      </c>
      <c r="AA7003" s="119">
        <v>20</v>
      </c>
      <c r="AB7003" s="119">
        <v>75</v>
      </c>
      <c r="AC7003" s="137">
        <f>(Z7003*(100-AB7003))/100</f>
        <v>122461.87499999999</v>
      </c>
      <c r="AD7003" s="137">
        <f>IF(AND(AC7003="",M7002=""),0,IF((AC7003=""),M7002, IF( (M7002=""),AC7003,SUM(AC7002:AC7006)+M7002)))</f>
        <v>549871.875</v>
      </c>
      <c r="AE7003" s="137">
        <f t="shared" si="675"/>
        <v>130429.60875</v>
      </c>
      <c r="AF7003" s="137">
        <v>10000000</v>
      </c>
      <c r="AG7003" s="137">
        <f t="shared" ref="AG7003:AG7009" si="676">IF((AF7003-AE7003) &gt; 1,0,IF((AF7003-AE7003)&lt;0,AE7003-AF7003,AF7003-AE7003))</f>
        <v>0</v>
      </c>
      <c r="AH7003" s="137">
        <v>0.02</v>
      </c>
    </row>
    <row r="7004" spans="1:34" s="173" customFormat="1" x14ac:dyDescent="0.55000000000000004">
      <c r="A7004" s="122"/>
      <c r="B7004" s="123"/>
      <c r="C7004" s="123"/>
      <c r="D7004" s="135"/>
      <c r="E7004" s="123"/>
      <c r="F7004" s="123"/>
      <c r="G7004" s="123"/>
      <c r="H7004" s="123"/>
      <c r="I7004" s="136"/>
      <c r="J7004" s="123"/>
      <c r="K7004" s="137"/>
      <c r="L7004" s="137"/>
      <c r="M7004" s="137"/>
      <c r="N7004" s="123">
        <v>3</v>
      </c>
      <c r="O7004" s="108" t="s">
        <v>9533</v>
      </c>
      <c r="P7004" s="138">
        <v>8570885000073</v>
      </c>
      <c r="Q7004" s="108" t="s">
        <v>9534</v>
      </c>
      <c r="R7004" s="108" t="s">
        <v>9535</v>
      </c>
      <c r="S7004" s="139"/>
      <c r="T7004" s="123" t="s">
        <v>51</v>
      </c>
      <c r="U7004" s="123" t="s">
        <v>45</v>
      </c>
      <c r="V7004" s="123" t="s">
        <v>52</v>
      </c>
      <c r="W7004" s="137">
        <v>27.09</v>
      </c>
      <c r="X7004" s="136">
        <v>8.86</v>
      </c>
      <c r="Y7004" s="137">
        <v>6750</v>
      </c>
      <c r="Z7004" s="137">
        <f>W7004*Y7004</f>
        <v>182857.5</v>
      </c>
      <c r="AA7004" s="119">
        <v>20</v>
      </c>
      <c r="AB7004" s="119">
        <v>30</v>
      </c>
      <c r="AC7004" s="137">
        <f>(Z7004*(100-AB7004))/100</f>
        <v>128000.25</v>
      </c>
      <c r="AD7004" s="137">
        <f>IF(AND(AC7004="",M7002=""),0,IF((AC7004=""),M7002, IF( (M7002=""),AC7004,SUM(AC7002:AC7006)+M7002)))</f>
        <v>549871.875</v>
      </c>
      <c r="AE7004" s="137">
        <f t="shared" si="675"/>
        <v>48718.648125</v>
      </c>
      <c r="AF7004" s="137">
        <v>10000000</v>
      </c>
      <c r="AG7004" s="137">
        <f t="shared" si="676"/>
        <v>0</v>
      </c>
      <c r="AH7004" s="137">
        <v>0.02</v>
      </c>
    </row>
    <row r="7005" spans="1:34" s="173" customFormat="1" x14ac:dyDescent="0.55000000000000004">
      <c r="A7005" s="122"/>
      <c r="B7005" s="123"/>
      <c r="C7005" s="123"/>
      <c r="D7005" s="135"/>
      <c r="E7005" s="123"/>
      <c r="F7005" s="123"/>
      <c r="G7005" s="123"/>
      <c r="H7005" s="123"/>
      <c r="I7005" s="136"/>
      <c r="J7005" s="123"/>
      <c r="K7005" s="137"/>
      <c r="L7005" s="137"/>
      <c r="M7005" s="137"/>
      <c r="N7005" s="123">
        <v>4</v>
      </c>
      <c r="O7005" s="108" t="s">
        <v>9529</v>
      </c>
      <c r="P7005" s="138">
        <v>8570885001151</v>
      </c>
      <c r="Q7005" s="108" t="s">
        <v>9530</v>
      </c>
      <c r="R7005" s="108" t="s">
        <v>9536</v>
      </c>
      <c r="S7005" s="139"/>
      <c r="T7005" s="123" t="s">
        <v>51</v>
      </c>
      <c r="U7005" s="123" t="s">
        <v>45</v>
      </c>
      <c r="V7005" s="123" t="s">
        <v>52</v>
      </c>
      <c r="W7005" s="137">
        <v>51.51</v>
      </c>
      <c r="X7005" s="136">
        <v>16.84</v>
      </c>
      <c r="Y7005" s="137">
        <v>6750</v>
      </c>
      <c r="Z7005" s="137">
        <f>W7005*Y7005</f>
        <v>347692.5</v>
      </c>
      <c r="AA7005" s="119">
        <v>20</v>
      </c>
      <c r="AB7005" s="119">
        <v>30</v>
      </c>
      <c r="AC7005" s="137">
        <f>(Z7005*(100-AB7005))/100</f>
        <v>243384.75</v>
      </c>
      <c r="AD7005" s="137">
        <f>IF(AND(AC7005="",M7002=""),0,IF((AC7005=""),M7002, IF( (M7002=""),AC7005,SUM(AC7002:AC7006)+M7002)))</f>
        <v>549871.875</v>
      </c>
      <c r="AE7005" s="137">
        <f t="shared" si="675"/>
        <v>92598.423750000002</v>
      </c>
      <c r="AF7005" s="137">
        <v>10000000</v>
      </c>
      <c r="AG7005" s="137">
        <f t="shared" si="676"/>
        <v>0</v>
      </c>
      <c r="AH7005" s="137">
        <v>0.02</v>
      </c>
    </row>
    <row r="7006" spans="1:34" s="173" customFormat="1" x14ac:dyDescent="0.55000000000000004">
      <c r="A7006" s="122"/>
      <c r="B7006" s="123"/>
      <c r="C7006" s="123"/>
      <c r="D7006" s="135"/>
      <c r="E7006" s="123"/>
      <c r="F7006" s="123"/>
      <c r="G7006" s="123"/>
      <c r="H7006" s="123"/>
      <c r="I7006" s="136"/>
      <c r="J7006" s="123"/>
      <c r="K7006" s="137"/>
      <c r="L7006" s="137"/>
      <c r="M7006" s="137"/>
      <c r="N7006" s="123">
        <v>5</v>
      </c>
      <c r="O7006" s="108" t="s">
        <v>9529</v>
      </c>
      <c r="P7006" s="138">
        <v>8570885001151</v>
      </c>
      <c r="Q7006" s="108" t="s">
        <v>9530</v>
      </c>
      <c r="R7006" s="108" t="s">
        <v>9536</v>
      </c>
      <c r="S7006" s="139"/>
      <c r="T7006" s="123" t="s">
        <v>55</v>
      </c>
      <c r="U7006" s="123" t="s">
        <v>45</v>
      </c>
      <c r="V7006" s="123" t="s">
        <v>52</v>
      </c>
      <c r="W7006" s="137">
        <v>48.64</v>
      </c>
      <c r="X7006" s="136">
        <v>15.9</v>
      </c>
      <c r="Y7006" s="137">
        <v>0</v>
      </c>
      <c r="Z7006" s="137">
        <f>W7006*Y7006</f>
        <v>0</v>
      </c>
      <c r="AA7006" s="119">
        <v>20</v>
      </c>
      <c r="AB7006" s="119">
        <v>30</v>
      </c>
      <c r="AC7006" s="137">
        <f>(Z7006*(100-AB7006))/100</f>
        <v>0</v>
      </c>
      <c r="AD7006" s="137">
        <f>IF(AND(AC7006="",M7002=""),0,IF((AC7006=""),M7002, IF( (M7002=""),AC7006,SUM(AC7002:AC7006)+M7002)))</f>
        <v>549871.875</v>
      </c>
      <c r="AE7006" s="137">
        <f t="shared" si="675"/>
        <v>87429.628125000003</v>
      </c>
      <c r="AF7006" s="137">
        <v>10000000</v>
      </c>
      <c r="AG7006" s="137">
        <f t="shared" si="676"/>
        <v>0</v>
      </c>
      <c r="AH7006" s="137">
        <v>0.02</v>
      </c>
    </row>
    <row r="7007" spans="1:34" s="173" customFormat="1" x14ac:dyDescent="0.55000000000000004">
      <c r="A7007" s="122"/>
      <c r="B7007" s="123">
        <v>3003</v>
      </c>
      <c r="C7007" s="123">
        <v>9960</v>
      </c>
      <c r="D7007" s="135"/>
      <c r="E7007" s="123" t="s">
        <v>37</v>
      </c>
      <c r="F7007" s="123"/>
      <c r="G7007" s="123">
        <v>3</v>
      </c>
      <c r="H7007" s="123">
        <v>2</v>
      </c>
      <c r="I7007" s="136">
        <v>83</v>
      </c>
      <c r="J7007" s="123" t="s">
        <v>38</v>
      </c>
      <c r="K7007" s="137">
        <f>((G7007*400)+(H7007*100))+I7007</f>
        <v>1483</v>
      </c>
      <c r="L7007" s="137">
        <v>225</v>
      </c>
      <c r="M7007" s="137">
        <f>K7007*L7007</f>
        <v>333675</v>
      </c>
      <c r="N7007" s="123"/>
      <c r="O7007" s="108"/>
      <c r="P7007" s="138"/>
      <c r="Q7007" s="108"/>
      <c r="R7007" s="108"/>
      <c r="S7007" s="139"/>
      <c r="T7007" s="123"/>
      <c r="U7007" s="123"/>
      <c r="V7007" s="123"/>
      <c r="W7007" s="137"/>
      <c r="X7007" s="136"/>
      <c r="Y7007" s="137"/>
      <c r="Z7007" s="137"/>
      <c r="AA7007" s="119"/>
      <c r="AB7007" s="119"/>
      <c r="AC7007" s="137"/>
      <c r="AD7007" s="137">
        <f>IF(AND(AC7007="",M7007=""),0,IF((AC7007=""),M7007,IF((M7007=""),AC7007,AC7007+M7007)))</f>
        <v>333675</v>
      </c>
      <c r="AE7007" s="137">
        <f t="shared" si="675"/>
        <v>333675</v>
      </c>
      <c r="AF7007" s="137">
        <v>0</v>
      </c>
      <c r="AG7007" s="137">
        <f t="shared" si="676"/>
        <v>333675</v>
      </c>
      <c r="AH7007" s="137">
        <v>0.01</v>
      </c>
    </row>
    <row r="7008" spans="1:34" s="173" customFormat="1" x14ac:dyDescent="0.55000000000000004">
      <c r="A7008" s="122"/>
      <c r="B7008" s="123">
        <v>3004</v>
      </c>
      <c r="C7008" s="123">
        <v>4745</v>
      </c>
      <c r="D7008" s="135" t="s">
        <v>9537</v>
      </c>
      <c r="E7008" s="123" t="s">
        <v>37</v>
      </c>
      <c r="F7008" s="123">
        <v>4238</v>
      </c>
      <c r="G7008" s="123">
        <v>3</v>
      </c>
      <c r="H7008" s="123">
        <v>2</v>
      </c>
      <c r="I7008" s="136">
        <v>16</v>
      </c>
      <c r="J7008" s="123" t="s">
        <v>38</v>
      </c>
      <c r="K7008" s="137">
        <f>((G7008*400)+(H7008*100))+I7008</f>
        <v>1416</v>
      </c>
      <c r="L7008" s="137">
        <v>225</v>
      </c>
      <c r="M7008" s="137">
        <f>K7008*L7008</f>
        <v>318600</v>
      </c>
      <c r="N7008" s="123"/>
      <c r="O7008" s="108"/>
      <c r="P7008" s="138"/>
      <c r="Q7008" s="108"/>
      <c r="R7008" s="108"/>
      <c r="S7008" s="139"/>
      <c r="T7008" s="123"/>
      <c r="U7008" s="123"/>
      <c r="V7008" s="123"/>
      <c r="W7008" s="137"/>
      <c r="X7008" s="136"/>
      <c r="Y7008" s="137"/>
      <c r="Z7008" s="137"/>
      <c r="AA7008" s="119"/>
      <c r="AB7008" s="119"/>
      <c r="AC7008" s="137"/>
      <c r="AD7008" s="137">
        <f>IF(AND(AC7008="",M7008=""),0,IF((AC7008=""),M7008,IF((M7008=""),AC7008,AC7008+M7008)))</f>
        <v>318600</v>
      </c>
      <c r="AE7008" s="137">
        <f t="shared" si="675"/>
        <v>318600</v>
      </c>
      <c r="AF7008" s="137">
        <v>0</v>
      </c>
      <c r="AG7008" s="137">
        <f t="shared" si="676"/>
        <v>318600</v>
      </c>
      <c r="AH7008" s="137">
        <v>0.01</v>
      </c>
    </row>
    <row r="7009" spans="1:34" s="173" customFormat="1" x14ac:dyDescent="0.55000000000000004">
      <c r="A7009" s="122"/>
      <c r="B7009" s="123">
        <v>3005</v>
      </c>
      <c r="C7009" s="123">
        <v>4742</v>
      </c>
      <c r="D7009" s="135" t="s">
        <v>9538</v>
      </c>
      <c r="E7009" s="123" t="s">
        <v>37</v>
      </c>
      <c r="F7009" s="123">
        <v>4244</v>
      </c>
      <c r="G7009" s="123">
        <v>4</v>
      </c>
      <c r="H7009" s="123">
        <v>1</v>
      </c>
      <c r="I7009" s="136">
        <v>56</v>
      </c>
      <c r="J7009" s="123" t="s">
        <v>38</v>
      </c>
      <c r="K7009" s="137">
        <f>((G7009*400)+(H7009*100))+I7009</f>
        <v>1756</v>
      </c>
      <c r="L7009" s="137">
        <v>225</v>
      </c>
      <c r="M7009" s="137">
        <f>K7009*L7009</f>
        <v>395100</v>
      </c>
      <c r="N7009" s="123"/>
      <c r="O7009" s="108"/>
      <c r="P7009" s="138"/>
      <c r="Q7009" s="108"/>
      <c r="R7009" s="108"/>
      <c r="S7009" s="139"/>
      <c r="T7009" s="123"/>
      <c r="U7009" s="123"/>
      <c r="V7009" s="123"/>
      <c r="W7009" s="137"/>
      <c r="X7009" s="136"/>
      <c r="Y7009" s="137"/>
      <c r="Z7009" s="137"/>
      <c r="AA7009" s="119"/>
      <c r="AB7009" s="119"/>
      <c r="AC7009" s="137"/>
      <c r="AD7009" s="137">
        <f>IF(AND(AC7009="",M7009=""),0,IF((AC7009=""),M7009,IF((M7009=""),AC7009,AC7009+M7009)))</f>
        <v>395100</v>
      </c>
      <c r="AE7009" s="137">
        <f t="shared" si="675"/>
        <v>395100</v>
      </c>
      <c r="AF7009" s="137">
        <v>0</v>
      </c>
      <c r="AG7009" s="137">
        <f t="shared" si="676"/>
        <v>395100</v>
      </c>
      <c r="AH7009" s="137">
        <v>0.01</v>
      </c>
    </row>
    <row r="7010" spans="1:34" s="173" customFormat="1" x14ac:dyDescent="0.55000000000000004">
      <c r="A7010" s="122"/>
      <c r="B7010" s="123"/>
      <c r="C7010" s="123"/>
      <c r="D7010" s="135"/>
      <c r="E7010" s="123"/>
      <c r="F7010" s="123"/>
      <c r="G7010" s="123"/>
      <c r="H7010" s="123"/>
      <c r="I7010" s="136"/>
      <c r="J7010" s="123"/>
      <c r="K7010" s="137"/>
      <c r="L7010" s="137" t="s">
        <v>63</v>
      </c>
      <c r="M7010" s="137">
        <f>SUM(M7002:M7009)</f>
        <v>1103400</v>
      </c>
      <c r="N7010" s="123"/>
      <c r="O7010" s="108"/>
      <c r="P7010" s="138"/>
      <c r="Q7010" s="108"/>
      <c r="R7010" s="108"/>
      <c r="S7010" s="139"/>
      <c r="T7010" s="123"/>
      <c r="U7010" s="123"/>
      <c r="V7010" s="123"/>
      <c r="W7010" s="137"/>
      <c r="X7010" s="136"/>
      <c r="Y7010" s="137"/>
      <c r="Z7010" s="137"/>
      <c r="AA7010" s="119"/>
      <c r="AB7010" s="119"/>
      <c r="AC7010" s="137"/>
      <c r="AD7010" s="137"/>
      <c r="AE7010" s="137">
        <f>SUM(AE7002:AE7009)</f>
        <v>1597246.875</v>
      </c>
      <c r="AF7010" s="137"/>
      <c r="AG7010" s="137">
        <f>SUM(AG7002:AG7009)</f>
        <v>1103400</v>
      </c>
      <c r="AH7010" s="137"/>
    </row>
    <row r="7011" spans="1:34" s="173" customFormat="1" x14ac:dyDescent="0.55000000000000004">
      <c r="A7011" s="122" t="s">
        <v>9539</v>
      </c>
      <c r="B7011" s="123">
        <v>3006</v>
      </c>
      <c r="C7011" s="123">
        <v>5138</v>
      </c>
      <c r="D7011" s="135" t="s">
        <v>9540</v>
      </c>
      <c r="E7011" s="123" t="s">
        <v>34</v>
      </c>
      <c r="F7011" s="123">
        <v>16680</v>
      </c>
      <c r="G7011" s="123">
        <v>26</v>
      </c>
      <c r="H7011" s="123">
        <v>2</v>
      </c>
      <c r="I7011" s="136">
        <v>47</v>
      </c>
      <c r="J7011" s="123" t="s">
        <v>38</v>
      </c>
      <c r="K7011" s="137">
        <f>((G7011*400)+(H7011*100))+I7011</f>
        <v>10647</v>
      </c>
      <c r="L7011" s="137">
        <v>275</v>
      </c>
      <c r="M7011" s="137">
        <f>K7011*L7011</f>
        <v>2927925</v>
      </c>
      <c r="N7011" s="123"/>
      <c r="O7011" s="108"/>
      <c r="P7011" s="138"/>
      <c r="Q7011" s="108"/>
      <c r="R7011" s="108"/>
      <c r="S7011" s="139"/>
      <c r="T7011" s="123"/>
      <c r="U7011" s="123"/>
      <c r="V7011" s="123"/>
      <c r="W7011" s="137"/>
      <c r="X7011" s="136"/>
      <c r="Y7011" s="137"/>
      <c r="Z7011" s="137"/>
      <c r="AA7011" s="119"/>
      <c r="AB7011" s="119"/>
      <c r="AC7011" s="137"/>
      <c r="AD7011" s="137">
        <f>IF(AND(AC7011="",M7011=""),0,IF((AC7011=""),M7011,IF((M7011=""),AC7011,AC7011+M7011)))</f>
        <v>2927925</v>
      </c>
      <c r="AE7011" s="137">
        <f>IF( (X7011=""),AD7011*1,AD7011*(X7011/100) )</f>
        <v>2927925</v>
      </c>
      <c r="AF7011" s="137">
        <v>50000000</v>
      </c>
      <c r="AG7011" s="137">
        <f>IF((AF7011-AE7011) &gt; 1,0,IF((AF7011-AE7011)&lt;0,AE7011-AF7011,AF7011-AE7011))</f>
        <v>0</v>
      </c>
      <c r="AH7011" s="137">
        <v>0.01</v>
      </c>
    </row>
    <row r="7012" spans="1:34" s="173" customFormat="1" x14ac:dyDescent="0.55000000000000004">
      <c r="A7012" s="122"/>
      <c r="B7012" s="123"/>
      <c r="C7012" s="123"/>
      <c r="D7012" s="135"/>
      <c r="E7012" s="123"/>
      <c r="F7012" s="123"/>
      <c r="G7012" s="123"/>
      <c r="H7012" s="123"/>
      <c r="I7012" s="136"/>
      <c r="J7012" s="123"/>
      <c r="K7012" s="137"/>
      <c r="L7012" s="137" t="s">
        <v>63</v>
      </c>
      <c r="M7012" s="137">
        <f>SUM(M7011:M7011)</f>
        <v>2927925</v>
      </c>
      <c r="N7012" s="123"/>
      <c r="O7012" s="108"/>
      <c r="P7012" s="138"/>
      <c r="Q7012" s="108"/>
      <c r="R7012" s="108"/>
      <c r="S7012" s="139"/>
      <c r="T7012" s="123"/>
      <c r="U7012" s="123"/>
      <c r="V7012" s="123"/>
      <c r="W7012" s="137"/>
      <c r="X7012" s="136"/>
      <c r="Y7012" s="137"/>
      <c r="Z7012" s="137"/>
      <c r="AA7012" s="119"/>
      <c r="AB7012" s="119"/>
      <c r="AC7012" s="137"/>
      <c r="AD7012" s="137"/>
      <c r="AE7012" s="137">
        <f>SUM(AE7011:AE7011)</f>
        <v>2927925</v>
      </c>
      <c r="AF7012" s="137"/>
      <c r="AG7012" s="137">
        <f>SUM(AG7011:AG7011)</f>
        <v>0</v>
      </c>
      <c r="AH7012" s="137"/>
    </row>
    <row r="7013" spans="1:34" s="173" customFormat="1" x14ac:dyDescent="0.55000000000000004">
      <c r="A7013" s="122" t="s">
        <v>9543</v>
      </c>
      <c r="B7013" s="123">
        <v>3007</v>
      </c>
      <c r="C7013" s="123">
        <v>5509</v>
      </c>
      <c r="D7013" s="135" t="s">
        <v>9544</v>
      </c>
      <c r="E7013" s="123" t="s">
        <v>34</v>
      </c>
      <c r="F7013" s="123">
        <v>16623</v>
      </c>
      <c r="G7013" s="123">
        <v>0</v>
      </c>
      <c r="H7013" s="123">
        <v>1</v>
      </c>
      <c r="I7013" s="136">
        <v>22</v>
      </c>
      <c r="J7013" s="123" t="s">
        <v>35</v>
      </c>
      <c r="K7013" s="137">
        <f>((G7013*400)+(H7013*100))+I7013</f>
        <v>122</v>
      </c>
      <c r="L7013" s="137">
        <v>2425</v>
      </c>
      <c r="M7013" s="137">
        <f>K7013*L7013</f>
        <v>295850</v>
      </c>
      <c r="N7013" s="123">
        <v>1</v>
      </c>
      <c r="O7013" s="108" t="s">
        <v>9541</v>
      </c>
      <c r="P7013" s="138"/>
      <c r="Q7013" s="108" t="s">
        <v>9542</v>
      </c>
      <c r="R7013" s="108" t="s">
        <v>9545</v>
      </c>
      <c r="S7013" s="139" t="s">
        <v>9546</v>
      </c>
      <c r="T7013" s="123" t="s">
        <v>51</v>
      </c>
      <c r="U7013" s="123" t="s">
        <v>45</v>
      </c>
      <c r="V7013" s="123" t="s">
        <v>52</v>
      </c>
      <c r="W7013" s="137">
        <v>240</v>
      </c>
      <c r="X7013" s="136">
        <v>81.81</v>
      </c>
      <c r="Y7013" s="137">
        <v>6750</v>
      </c>
      <c r="Z7013" s="137">
        <f>W7013*Y7013</f>
        <v>1620000</v>
      </c>
      <c r="AA7013" s="119">
        <v>6</v>
      </c>
      <c r="AB7013" s="119">
        <v>6</v>
      </c>
      <c r="AC7013" s="137">
        <f>(Z7013*(100-AB7013))/100</f>
        <v>1522800</v>
      </c>
      <c r="AD7013" s="137">
        <f>IF(AND(AC7013="",M7013=""),0,IF((AC7013=""),M7013, IF( (M7013=""),AC7013,SUM(AC7013:AC7014)+M7013)))</f>
        <v>2099537.04</v>
      </c>
      <c r="AE7013" s="137">
        <f>IF( (X7013=""),AD7013*1,AD7013*(X7013/100) )</f>
        <v>1717631.2524240001</v>
      </c>
      <c r="AF7013" s="137">
        <v>50000000</v>
      </c>
      <c r="AG7013" s="137">
        <f>IF((AF7013-AE7013) &gt; 1,0,IF((AF7013-AE7013)&lt;0,AE7013-AF7013,AF7013-AE7013))</f>
        <v>0</v>
      </c>
      <c r="AH7013" s="137">
        <v>0.02</v>
      </c>
    </row>
    <row r="7014" spans="1:34" s="173" customFormat="1" x14ac:dyDescent="0.55000000000000004">
      <c r="A7014" s="122"/>
      <c r="B7014" s="123"/>
      <c r="C7014" s="123"/>
      <c r="D7014" s="135"/>
      <c r="E7014" s="123"/>
      <c r="F7014" s="123"/>
      <c r="G7014" s="123"/>
      <c r="H7014" s="123"/>
      <c r="I7014" s="136"/>
      <c r="J7014" s="123"/>
      <c r="K7014" s="137"/>
      <c r="L7014" s="137"/>
      <c r="M7014" s="137"/>
      <c r="N7014" s="123">
        <v>2</v>
      </c>
      <c r="O7014" s="108" t="s">
        <v>9541</v>
      </c>
      <c r="P7014" s="138"/>
      <c r="Q7014" s="108" t="s">
        <v>9542</v>
      </c>
      <c r="R7014" s="108" t="s">
        <v>9545</v>
      </c>
      <c r="S7014" s="139" t="s">
        <v>9547</v>
      </c>
      <c r="T7014" s="123" t="s">
        <v>343</v>
      </c>
      <c r="U7014" s="123" t="s">
        <v>45</v>
      </c>
      <c r="V7014" s="123" t="s">
        <v>52</v>
      </c>
      <c r="W7014" s="137">
        <v>53.36</v>
      </c>
      <c r="X7014" s="136">
        <v>18.190000000000001</v>
      </c>
      <c r="Y7014" s="137">
        <v>5600</v>
      </c>
      <c r="Z7014" s="137">
        <f>W7014*Y7014</f>
        <v>298816</v>
      </c>
      <c r="AA7014" s="119">
        <v>6</v>
      </c>
      <c r="AB7014" s="119">
        <v>6</v>
      </c>
      <c r="AC7014" s="137">
        <f>(Z7014*(100-AB7014))/100</f>
        <v>280887.03999999998</v>
      </c>
      <c r="AD7014" s="137">
        <f>IF(AND(AC7014="",M7013=""),0,IF((AC7014=""),M7013, IF( (M7013=""),AC7014,SUM(AC7013:AC7014)+M7013)))</f>
        <v>2099537.04</v>
      </c>
      <c r="AE7014" s="137">
        <f>IF( (X7014=""),AD7014*1,AD7014*(X7014/100) )</f>
        <v>381905.78757600003</v>
      </c>
      <c r="AF7014" s="137">
        <v>50000000</v>
      </c>
      <c r="AG7014" s="137">
        <f>IF((AF7014-AE7014) &gt; 1,0,IF((AF7014-AE7014)&lt;0,AE7014-AF7014,AF7014-AE7014))</f>
        <v>0</v>
      </c>
      <c r="AH7014" s="137">
        <v>0.02</v>
      </c>
    </row>
    <row r="7015" spans="1:34" s="173" customFormat="1" x14ac:dyDescent="0.55000000000000004">
      <c r="A7015" s="122"/>
      <c r="B7015" s="123"/>
      <c r="C7015" s="123"/>
      <c r="D7015" s="135"/>
      <c r="E7015" s="123"/>
      <c r="F7015" s="123"/>
      <c r="G7015" s="123"/>
      <c r="H7015" s="123"/>
      <c r="I7015" s="136"/>
      <c r="J7015" s="123"/>
      <c r="K7015" s="137"/>
      <c r="L7015" s="137" t="s">
        <v>63</v>
      </c>
      <c r="M7015" s="137">
        <f>SUM(M7013:M7014)</f>
        <v>295850</v>
      </c>
      <c r="N7015" s="123"/>
      <c r="O7015" s="108"/>
      <c r="P7015" s="138"/>
      <c r="Q7015" s="108"/>
      <c r="R7015" s="108"/>
      <c r="S7015" s="139"/>
      <c r="T7015" s="123"/>
      <c r="U7015" s="123"/>
      <c r="V7015" s="123"/>
      <c r="W7015" s="137"/>
      <c r="X7015" s="136"/>
      <c r="Y7015" s="137"/>
      <c r="Z7015" s="137"/>
      <c r="AA7015" s="119"/>
      <c r="AB7015" s="119"/>
      <c r="AC7015" s="137"/>
      <c r="AD7015" s="137"/>
      <c r="AE7015" s="137">
        <f>SUM(AE7013:AE7014)</f>
        <v>2099537.04</v>
      </c>
      <c r="AF7015" s="137"/>
      <c r="AG7015" s="137">
        <f>SUM(AG7013:AG7014)</f>
        <v>0</v>
      </c>
      <c r="AH7015" s="137"/>
    </row>
    <row r="7016" spans="1:34" s="173" customFormat="1" x14ac:dyDescent="0.55000000000000004">
      <c r="A7016" s="122" t="s">
        <v>1409</v>
      </c>
      <c r="B7016" s="123">
        <v>3008</v>
      </c>
      <c r="C7016" s="123">
        <v>6123</v>
      </c>
      <c r="D7016" s="135" t="s">
        <v>9555</v>
      </c>
      <c r="E7016" s="123" t="s">
        <v>37</v>
      </c>
      <c r="F7016" s="123">
        <v>5335</v>
      </c>
      <c r="G7016" s="123">
        <v>3</v>
      </c>
      <c r="H7016" s="123">
        <v>0</v>
      </c>
      <c r="I7016" s="136">
        <v>5</v>
      </c>
      <c r="J7016" s="123" t="s">
        <v>38</v>
      </c>
      <c r="K7016" s="137">
        <f>((G7016*400)+(H7016*100))+I7016</f>
        <v>1205</v>
      </c>
      <c r="L7016" s="137">
        <v>400</v>
      </c>
      <c r="M7016" s="137">
        <f>K7016*L7016</f>
        <v>482000</v>
      </c>
      <c r="N7016" s="123"/>
      <c r="O7016" s="108"/>
      <c r="P7016" s="138"/>
      <c r="Q7016" s="108"/>
      <c r="R7016" s="108"/>
      <c r="S7016" s="139"/>
      <c r="T7016" s="123"/>
      <c r="U7016" s="123"/>
      <c r="V7016" s="123"/>
      <c r="W7016" s="137"/>
      <c r="X7016" s="136"/>
      <c r="Y7016" s="137"/>
      <c r="Z7016" s="137"/>
      <c r="AA7016" s="119"/>
      <c r="AB7016" s="119"/>
      <c r="AC7016" s="137"/>
      <c r="AD7016" s="137">
        <f>IF(AND(AC7016="",M7016=""),0,IF((AC7016=""),M7016,IF((M7016=""),AC7016,AC7016+M7016)))</f>
        <v>482000</v>
      </c>
      <c r="AE7016" s="137">
        <f>IF( (X7016=""),AD7016*1,AD7016*(X7016/100) )</f>
        <v>482000</v>
      </c>
      <c r="AF7016" s="137">
        <v>0</v>
      </c>
      <c r="AG7016" s="137">
        <f>IF((AF7016-AE7016) &gt; 1,0,IF((AF7016-AE7016)&lt;0,AE7016-AF7016,AF7016-AE7016))</f>
        <v>482000</v>
      </c>
      <c r="AH7016" s="137">
        <v>0.01</v>
      </c>
    </row>
    <row r="7017" spans="1:34" s="173" customFormat="1" x14ac:dyDescent="0.55000000000000004">
      <c r="A7017" s="122"/>
      <c r="B7017" s="123"/>
      <c r="C7017" s="123"/>
      <c r="D7017" s="135"/>
      <c r="E7017" s="123"/>
      <c r="F7017" s="123"/>
      <c r="G7017" s="123"/>
      <c r="H7017" s="123"/>
      <c r="I7017" s="136"/>
      <c r="J7017" s="123"/>
      <c r="K7017" s="137"/>
      <c r="L7017" s="137" t="s">
        <v>63</v>
      </c>
      <c r="M7017" s="137">
        <f>SUM(M7016:M7016)</f>
        <v>482000</v>
      </c>
      <c r="N7017" s="123"/>
      <c r="O7017" s="108"/>
      <c r="P7017" s="138"/>
      <c r="Q7017" s="108"/>
      <c r="R7017" s="108"/>
      <c r="S7017" s="139"/>
      <c r="T7017" s="123"/>
      <c r="U7017" s="123"/>
      <c r="V7017" s="123"/>
      <c r="W7017" s="137"/>
      <c r="X7017" s="136"/>
      <c r="Y7017" s="137"/>
      <c r="Z7017" s="137"/>
      <c r="AA7017" s="119"/>
      <c r="AB7017" s="119"/>
      <c r="AC7017" s="137"/>
      <c r="AD7017" s="137"/>
      <c r="AE7017" s="137">
        <f>SUM(AE7016:AE7016)</f>
        <v>482000</v>
      </c>
      <c r="AF7017" s="137"/>
      <c r="AG7017" s="137">
        <f>SUM(AG7016:AG7016)</f>
        <v>482000</v>
      </c>
      <c r="AH7017" s="137"/>
    </row>
    <row r="7018" spans="1:34" s="220" customFormat="1" x14ac:dyDescent="0.55000000000000004">
      <c r="A7018" s="108" t="s">
        <v>9550</v>
      </c>
      <c r="B7018" s="123">
        <v>3009</v>
      </c>
      <c r="C7018" s="123">
        <v>9604</v>
      </c>
      <c r="D7018" s="135" t="s">
        <v>9551</v>
      </c>
      <c r="E7018" s="123" t="s">
        <v>34</v>
      </c>
      <c r="F7018" s="123">
        <v>887</v>
      </c>
      <c r="G7018" s="123">
        <v>0</v>
      </c>
      <c r="H7018" s="123">
        <v>1</v>
      </c>
      <c r="I7018" s="136">
        <v>9.9</v>
      </c>
      <c r="J7018" s="123" t="s">
        <v>35</v>
      </c>
      <c r="K7018" s="137">
        <f>((G7018*400)+(H7018*100))+I7018</f>
        <v>109.9</v>
      </c>
      <c r="L7018" s="137">
        <v>2425</v>
      </c>
      <c r="M7018" s="137">
        <f>K7018*L7018</f>
        <v>266507.5</v>
      </c>
      <c r="N7018" s="123">
        <v>1</v>
      </c>
      <c r="O7018" s="108" t="s">
        <v>9548</v>
      </c>
      <c r="P7018" s="138">
        <v>3570800002831</v>
      </c>
      <c r="Q7018" s="108" t="s">
        <v>9549</v>
      </c>
      <c r="R7018" s="108" t="s">
        <v>9552</v>
      </c>
      <c r="S7018" s="139"/>
      <c r="T7018" s="123" t="s">
        <v>55</v>
      </c>
      <c r="U7018" s="123" t="s">
        <v>45</v>
      </c>
      <c r="V7018" s="123" t="s">
        <v>52</v>
      </c>
      <c r="W7018" s="137">
        <v>15.04</v>
      </c>
      <c r="X7018" s="136">
        <v>4.09</v>
      </c>
      <c r="Y7018" s="137">
        <v>0</v>
      </c>
      <c r="Z7018" s="137">
        <f>W7018*Y7018</f>
        <v>0</v>
      </c>
      <c r="AA7018" s="119">
        <v>12</v>
      </c>
      <c r="AB7018" s="119">
        <v>14</v>
      </c>
      <c r="AC7018" s="137">
        <f>(Z7018*(100-AB7018))/100</f>
        <v>0</v>
      </c>
      <c r="AD7018" s="137">
        <f>IF(AND(AC7018="",M7018=""),0,IF((AC7018=""),M7018, IF( (M7018=""),AC7018,SUM(AC7018:AC7020)+M7018)))</f>
        <v>1570884.7</v>
      </c>
      <c r="AE7018" s="137">
        <f t="shared" ref="AE7018:AE7025" si="677">IF( (X7018=""),AD7018*1,AD7018*(X7018/100) )</f>
        <v>64249.184229999999</v>
      </c>
      <c r="AF7018" s="137">
        <v>50000000</v>
      </c>
      <c r="AG7018" s="137">
        <f t="shared" ref="AG7018:AG7025" si="678">IF((AF7018-AE7018) &gt; 1,0,IF((AF7018-AE7018)&lt;0,AE7018-AF7018,AF7018-AE7018))</f>
        <v>0</v>
      </c>
      <c r="AH7018" s="137">
        <v>0.02</v>
      </c>
    </row>
    <row r="7019" spans="1:34" s="173" customFormat="1" x14ac:dyDescent="0.55000000000000004">
      <c r="A7019" s="122"/>
      <c r="B7019" s="123"/>
      <c r="C7019" s="123"/>
      <c r="D7019" s="135"/>
      <c r="E7019" s="123"/>
      <c r="F7019" s="123"/>
      <c r="G7019" s="123"/>
      <c r="H7019" s="123"/>
      <c r="I7019" s="136"/>
      <c r="J7019" s="123"/>
      <c r="K7019" s="137"/>
      <c r="L7019" s="137"/>
      <c r="M7019" s="137"/>
      <c r="N7019" s="123">
        <v>2</v>
      </c>
      <c r="O7019" s="108" t="s">
        <v>9548</v>
      </c>
      <c r="P7019" s="138">
        <v>3570800002831</v>
      </c>
      <c r="Q7019" s="108" t="s">
        <v>9549</v>
      </c>
      <c r="R7019" s="108" t="s">
        <v>9552</v>
      </c>
      <c r="S7019" s="139" t="s">
        <v>9553</v>
      </c>
      <c r="T7019" s="123" t="s">
        <v>51</v>
      </c>
      <c r="U7019" s="123" t="s">
        <v>45</v>
      </c>
      <c r="V7019" s="123" t="s">
        <v>52</v>
      </c>
      <c r="W7019" s="137">
        <v>342.24</v>
      </c>
      <c r="X7019" s="136">
        <v>93.13</v>
      </c>
      <c r="Y7019" s="137">
        <v>6750</v>
      </c>
      <c r="Z7019" s="137">
        <f>W7019*Y7019</f>
        <v>2310120</v>
      </c>
      <c r="AA7019" s="119">
        <v>27</v>
      </c>
      <c r="AB7019" s="119">
        <v>44</v>
      </c>
      <c r="AC7019" s="137">
        <f>(Z7019*(100-AB7019))/100</f>
        <v>1293667.2</v>
      </c>
      <c r="AD7019" s="137">
        <f>IF(AND(AC7019="",M7018=""),0,IF((AC7019=""),M7018, IF( (M7018=""),AC7019,SUM(AC7018:AC7020)+M7018)))</f>
        <v>1570884.7</v>
      </c>
      <c r="AE7019" s="137">
        <f t="shared" si="677"/>
        <v>1462964.9211099998</v>
      </c>
      <c r="AF7019" s="137">
        <v>50000000</v>
      </c>
      <c r="AG7019" s="137">
        <f t="shared" si="678"/>
        <v>0</v>
      </c>
      <c r="AH7019" s="137">
        <v>0.02</v>
      </c>
    </row>
    <row r="7020" spans="1:34" s="173" customFormat="1" x14ac:dyDescent="0.55000000000000004">
      <c r="A7020" s="122"/>
      <c r="B7020" s="123"/>
      <c r="C7020" s="123"/>
      <c r="D7020" s="135"/>
      <c r="E7020" s="123"/>
      <c r="F7020" s="123"/>
      <c r="G7020" s="123"/>
      <c r="H7020" s="123"/>
      <c r="I7020" s="136"/>
      <c r="J7020" s="123"/>
      <c r="K7020" s="137"/>
      <c r="L7020" s="137"/>
      <c r="M7020" s="137"/>
      <c r="N7020" s="123">
        <v>3</v>
      </c>
      <c r="O7020" s="108" t="s">
        <v>9548</v>
      </c>
      <c r="P7020" s="138">
        <v>3570800002831</v>
      </c>
      <c r="Q7020" s="108" t="s">
        <v>9549</v>
      </c>
      <c r="R7020" s="108" t="s">
        <v>9552</v>
      </c>
      <c r="S7020" s="139" t="s">
        <v>9554</v>
      </c>
      <c r="T7020" s="123" t="s">
        <v>343</v>
      </c>
      <c r="U7020" s="123" t="s">
        <v>74</v>
      </c>
      <c r="V7020" s="123" t="s">
        <v>75</v>
      </c>
      <c r="W7020" s="137">
        <v>10.199999999999999</v>
      </c>
      <c r="X7020" s="136">
        <v>2.78</v>
      </c>
      <c r="Y7020" s="137">
        <v>2100</v>
      </c>
      <c r="Z7020" s="137">
        <f>W7020*Y7020</f>
        <v>21420</v>
      </c>
      <c r="AA7020" s="119">
        <v>12</v>
      </c>
      <c r="AB7020" s="119">
        <v>50</v>
      </c>
      <c r="AC7020" s="137">
        <f>(Z7020*(100-AB7020))/100</f>
        <v>10710</v>
      </c>
      <c r="AD7020" s="137">
        <f>IF(AND(AC7020="",M7018=""),0,IF((AC7020=""),M7018, IF( (M7018=""),AC7020,SUM(AC7018:AC7020)+M7018)))</f>
        <v>1570884.7</v>
      </c>
      <c r="AE7020" s="137">
        <f t="shared" si="677"/>
        <v>43670.594659999995</v>
      </c>
      <c r="AF7020" s="137">
        <v>0</v>
      </c>
      <c r="AG7020" s="137">
        <f t="shared" si="678"/>
        <v>43670.594659999995</v>
      </c>
      <c r="AH7020" s="137">
        <v>0.3</v>
      </c>
    </row>
    <row r="7021" spans="1:34" s="173" customFormat="1" x14ac:dyDescent="0.55000000000000004">
      <c r="A7021" s="122" t="s">
        <v>9550</v>
      </c>
      <c r="B7021" s="123">
        <v>3010</v>
      </c>
      <c r="C7021" s="123">
        <v>5951</v>
      </c>
      <c r="D7021" s="135" t="s">
        <v>9556</v>
      </c>
      <c r="E7021" s="123" t="s">
        <v>34</v>
      </c>
      <c r="F7021" s="123">
        <v>23723</v>
      </c>
      <c r="G7021" s="123">
        <v>1</v>
      </c>
      <c r="H7021" s="123">
        <v>0</v>
      </c>
      <c r="I7021" s="136">
        <v>45</v>
      </c>
      <c r="J7021" s="123" t="s">
        <v>38</v>
      </c>
      <c r="K7021" s="137">
        <f>((G7021*400)+(H7021*100))+I7021</f>
        <v>445</v>
      </c>
      <c r="L7021" s="137">
        <v>625</v>
      </c>
      <c r="M7021" s="137">
        <f>K7021*L7021</f>
        <v>278125</v>
      </c>
      <c r="N7021" s="123"/>
      <c r="O7021" s="108"/>
      <c r="P7021" s="138"/>
      <c r="Q7021" s="108"/>
      <c r="R7021" s="108"/>
      <c r="S7021" s="139"/>
      <c r="T7021" s="123"/>
      <c r="U7021" s="123"/>
      <c r="V7021" s="123"/>
      <c r="W7021" s="137"/>
      <c r="X7021" s="136"/>
      <c r="Y7021" s="137"/>
      <c r="Z7021" s="137"/>
      <c r="AA7021" s="119"/>
      <c r="AB7021" s="119"/>
      <c r="AC7021" s="137"/>
      <c r="AD7021" s="137">
        <f>IF(AND(AC7021="",M7021=""),0,IF((AC7021=""),M7021,IF((M7021=""),AC7021,AC7021+M7021)))</f>
        <v>278125</v>
      </c>
      <c r="AE7021" s="137">
        <f t="shared" si="677"/>
        <v>278125</v>
      </c>
      <c r="AF7021" s="137">
        <v>50000000</v>
      </c>
      <c r="AG7021" s="137">
        <f t="shared" si="678"/>
        <v>0</v>
      </c>
      <c r="AH7021" s="137">
        <v>0.01</v>
      </c>
    </row>
    <row r="7022" spans="1:34" s="173" customFormat="1" x14ac:dyDescent="0.55000000000000004">
      <c r="A7022" s="122"/>
      <c r="B7022" s="123">
        <v>3012</v>
      </c>
      <c r="C7022" s="123">
        <v>9609</v>
      </c>
      <c r="D7022" s="135" t="s">
        <v>9557</v>
      </c>
      <c r="E7022" s="123" t="s">
        <v>34</v>
      </c>
      <c r="F7022" s="123">
        <v>25796</v>
      </c>
      <c r="G7022" s="123">
        <v>1</v>
      </c>
      <c r="H7022" s="123">
        <v>1</v>
      </c>
      <c r="I7022" s="136">
        <v>68.599999999999994</v>
      </c>
      <c r="J7022" s="123" t="s">
        <v>38</v>
      </c>
      <c r="K7022" s="137">
        <f>((G7022*400)+(H7022*100))+I7022</f>
        <v>568.6</v>
      </c>
      <c r="L7022" s="137">
        <v>225</v>
      </c>
      <c r="M7022" s="137">
        <f>K7022*L7022</f>
        <v>127935</v>
      </c>
      <c r="N7022" s="123"/>
      <c r="O7022" s="108"/>
      <c r="P7022" s="138"/>
      <c r="Q7022" s="108"/>
      <c r="R7022" s="108"/>
      <c r="S7022" s="139"/>
      <c r="T7022" s="123"/>
      <c r="U7022" s="123"/>
      <c r="V7022" s="123"/>
      <c r="W7022" s="137"/>
      <c r="X7022" s="136"/>
      <c r="Y7022" s="137"/>
      <c r="Z7022" s="137"/>
      <c r="AA7022" s="119"/>
      <c r="AB7022" s="119"/>
      <c r="AC7022" s="137"/>
      <c r="AD7022" s="137">
        <f>IF(AND(AC7022="",M7022=""),0,IF((AC7022=""),M7022,IF((M7022=""),AC7022,AC7022+M7022)))</f>
        <v>127935</v>
      </c>
      <c r="AE7022" s="137">
        <f t="shared" si="677"/>
        <v>127935</v>
      </c>
      <c r="AF7022" s="137">
        <v>50000000</v>
      </c>
      <c r="AG7022" s="137">
        <f t="shared" si="678"/>
        <v>0</v>
      </c>
      <c r="AH7022" s="137">
        <v>0.01</v>
      </c>
    </row>
    <row r="7023" spans="1:34" s="173" customFormat="1" x14ac:dyDescent="0.55000000000000004">
      <c r="A7023" s="122"/>
      <c r="B7023" s="123">
        <v>3013</v>
      </c>
      <c r="C7023" s="123">
        <v>9610</v>
      </c>
      <c r="D7023" s="135" t="s">
        <v>9558</v>
      </c>
      <c r="E7023" s="123" t="s">
        <v>34</v>
      </c>
      <c r="F7023" s="123">
        <v>25956</v>
      </c>
      <c r="G7023" s="123">
        <v>2</v>
      </c>
      <c r="H7023" s="123">
        <v>0</v>
      </c>
      <c r="I7023" s="136">
        <v>10.6</v>
      </c>
      <c r="J7023" s="123" t="s">
        <v>38</v>
      </c>
      <c r="K7023" s="137">
        <f>((G7023*400)+(H7023*100))+I7023</f>
        <v>810.6</v>
      </c>
      <c r="L7023" s="137">
        <v>925</v>
      </c>
      <c r="M7023" s="137">
        <f>K7023*L7023</f>
        <v>749805</v>
      </c>
      <c r="N7023" s="123"/>
      <c r="O7023" s="108"/>
      <c r="P7023" s="138"/>
      <c r="Q7023" s="108"/>
      <c r="R7023" s="108"/>
      <c r="S7023" s="139"/>
      <c r="T7023" s="123"/>
      <c r="U7023" s="123"/>
      <c r="V7023" s="123"/>
      <c r="W7023" s="137"/>
      <c r="X7023" s="136"/>
      <c r="Y7023" s="137"/>
      <c r="Z7023" s="137"/>
      <c r="AA7023" s="119"/>
      <c r="AB7023" s="119"/>
      <c r="AC7023" s="137"/>
      <c r="AD7023" s="137">
        <f>IF(AND(AC7023="",M7023=""),0,IF((AC7023=""),M7023,IF((M7023=""),AC7023,AC7023+M7023)))</f>
        <v>749805</v>
      </c>
      <c r="AE7023" s="137">
        <f t="shared" si="677"/>
        <v>749805</v>
      </c>
      <c r="AF7023" s="137">
        <v>50000000</v>
      </c>
      <c r="AG7023" s="137">
        <f t="shared" si="678"/>
        <v>0</v>
      </c>
      <c r="AH7023" s="137">
        <v>0.01</v>
      </c>
    </row>
    <row r="7024" spans="1:34" s="173" customFormat="1" x14ac:dyDescent="0.55000000000000004">
      <c r="A7024" s="122"/>
      <c r="B7024" s="123">
        <v>3014</v>
      </c>
      <c r="C7024" s="123">
        <v>9606</v>
      </c>
      <c r="D7024" s="135" t="s">
        <v>9559</v>
      </c>
      <c r="E7024" s="123" t="s">
        <v>34</v>
      </c>
      <c r="F7024" s="123">
        <v>27653</v>
      </c>
      <c r="G7024" s="123">
        <v>0</v>
      </c>
      <c r="H7024" s="123">
        <v>0</v>
      </c>
      <c r="I7024" s="136">
        <v>37.5</v>
      </c>
      <c r="J7024" s="123" t="s">
        <v>62</v>
      </c>
      <c r="K7024" s="137">
        <f>((G7024*400)+(H7024*100))+I7024</f>
        <v>37.5</v>
      </c>
      <c r="L7024" s="137">
        <v>2425</v>
      </c>
      <c r="M7024" s="137">
        <f>K7024*L7024</f>
        <v>90937.5</v>
      </c>
      <c r="N7024" s="123"/>
      <c r="O7024" s="108"/>
      <c r="P7024" s="138"/>
      <c r="Q7024" s="108"/>
      <c r="R7024" s="108"/>
      <c r="S7024" s="139"/>
      <c r="T7024" s="123"/>
      <c r="U7024" s="123"/>
      <c r="V7024" s="123"/>
      <c r="W7024" s="137"/>
      <c r="X7024" s="136"/>
      <c r="Y7024" s="137"/>
      <c r="Z7024" s="137"/>
      <c r="AA7024" s="119"/>
      <c r="AB7024" s="119"/>
      <c r="AC7024" s="137"/>
      <c r="AD7024" s="137">
        <f>IF(AND(AC7024="",M7024=""),0,IF((AC7024=""),M7024,IF((M7024=""),AC7024,AC7024+M7024)))</f>
        <v>90937.5</v>
      </c>
      <c r="AE7024" s="137">
        <f t="shared" si="677"/>
        <v>90937.5</v>
      </c>
      <c r="AF7024" s="137">
        <v>0</v>
      </c>
      <c r="AG7024" s="137">
        <f t="shared" si="678"/>
        <v>90937.5</v>
      </c>
      <c r="AH7024" s="137">
        <v>0.3</v>
      </c>
    </row>
    <row r="7025" spans="1:34" s="173" customFormat="1" x14ac:dyDescent="0.55000000000000004">
      <c r="A7025" s="122"/>
      <c r="B7025" s="123">
        <v>3015</v>
      </c>
      <c r="C7025" s="123">
        <v>9608</v>
      </c>
      <c r="D7025" s="135" t="s">
        <v>9560</v>
      </c>
      <c r="E7025" s="123" t="s">
        <v>34</v>
      </c>
      <c r="F7025" s="123">
        <v>27654</v>
      </c>
      <c r="G7025" s="123">
        <v>0</v>
      </c>
      <c r="H7025" s="123">
        <v>0</v>
      </c>
      <c r="I7025" s="136">
        <v>20.6</v>
      </c>
      <c r="J7025" s="123" t="s">
        <v>62</v>
      </c>
      <c r="K7025" s="137">
        <f>((G7025*400)+(H7025*100))+I7025</f>
        <v>20.6</v>
      </c>
      <c r="L7025" s="137">
        <v>2425</v>
      </c>
      <c r="M7025" s="137">
        <f>K7025*L7025</f>
        <v>49955</v>
      </c>
      <c r="N7025" s="123"/>
      <c r="O7025" s="108"/>
      <c r="P7025" s="138"/>
      <c r="Q7025" s="108"/>
      <c r="R7025" s="108"/>
      <c r="S7025" s="139"/>
      <c r="T7025" s="123"/>
      <c r="U7025" s="123"/>
      <c r="V7025" s="123"/>
      <c r="W7025" s="137"/>
      <c r="X7025" s="136"/>
      <c r="Y7025" s="137"/>
      <c r="Z7025" s="137"/>
      <c r="AA7025" s="119"/>
      <c r="AB7025" s="119"/>
      <c r="AC7025" s="137"/>
      <c r="AD7025" s="137">
        <f>IF(AND(AC7025="",M7025=""),0,IF((AC7025=""),M7025,IF((M7025=""),AC7025,AC7025+M7025)))</f>
        <v>49955</v>
      </c>
      <c r="AE7025" s="137">
        <f t="shared" si="677"/>
        <v>49955</v>
      </c>
      <c r="AF7025" s="137">
        <v>0</v>
      </c>
      <c r="AG7025" s="137">
        <f t="shared" si="678"/>
        <v>49955</v>
      </c>
      <c r="AH7025" s="137">
        <v>0.3</v>
      </c>
    </row>
    <row r="7026" spans="1:34" s="173" customFormat="1" x14ac:dyDescent="0.55000000000000004">
      <c r="A7026" s="122"/>
      <c r="B7026" s="123"/>
      <c r="C7026" s="123"/>
      <c r="D7026" s="135"/>
      <c r="E7026" s="123"/>
      <c r="F7026" s="123"/>
      <c r="G7026" s="123"/>
      <c r="H7026" s="123"/>
      <c r="I7026" s="136"/>
      <c r="J7026" s="123"/>
      <c r="K7026" s="137"/>
      <c r="L7026" s="137" t="s">
        <v>63</v>
      </c>
      <c r="M7026" s="137">
        <f>SUM(M7018:M7025)</f>
        <v>1563265</v>
      </c>
      <c r="N7026" s="123"/>
      <c r="O7026" s="108"/>
      <c r="P7026" s="138"/>
      <c r="Q7026" s="108"/>
      <c r="R7026" s="108"/>
      <c r="S7026" s="139"/>
      <c r="T7026" s="123"/>
      <c r="U7026" s="123"/>
      <c r="V7026" s="123"/>
      <c r="W7026" s="137"/>
      <c r="X7026" s="136"/>
      <c r="Y7026" s="137"/>
      <c r="Z7026" s="137"/>
      <c r="AA7026" s="119"/>
      <c r="AB7026" s="119"/>
      <c r="AC7026" s="137"/>
      <c r="AD7026" s="137">
        <f>SUM(AD7018:AD7025)</f>
        <v>6009411.5999999996</v>
      </c>
      <c r="AE7026" s="137">
        <f>SUM(AE7018:AE7025)</f>
        <v>2867642.1999999997</v>
      </c>
      <c r="AF7026" s="137"/>
      <c r="AG7026" s="137">
        <f>SUM(AG7018:AG7025)</f>
        <v>184563.09466</v>
      </c>
      <c r="AH7026" s="137"/>
    </row>
    <row r="7027" spans="1:34" s="173" customFormat="1" x14ac:dyDescent="0.55000000000000004">
      <c r="A7027" s="122" t="s">
        <v>9561</v>
      </c>
      <c r="B7027" s="123">
        <v>3016</v>
      </c>
      <c r="C7027" s="123">
        <v>7625</v>
      </c>
      <c r="D7027" s="135" t="s">
        <v>9562</v>
      </c>
      <c r="E7027" s="123" t="s">
        <v>34</v>
      </c>
      <c r="F7027" s="123">
        <v>10748</v>
      </c>
      <c r="G7027" s="123">
        <v>0</v>
      </c>
      <c r="H7027" s="123">
        <v>2</v>
      </c>
      <c r="I7027" s="136">
        <v>9</v>
      </c>
      <c r="J7027" s="123" t="s">
        <v>38</v>
      </c>
      <c r="K7027" s="137">
        <f>((G7027*400)+(H7027*100))+I7027</f>
        <v>209</v>
      </c>
      <c r="L7027" s="137">
        <v>850</v>
      </c>
      <c r="M7027" s="137">
        <f>K7027*L7027</f>
        <v>177650</v>
      </c>
      <c r="N7027" s="123"/>
      <c r="O7027" s="108"/>
      <c r="P7027" s="138"/>
      <c r="Q7027" s="108"/>
      <c r="R7027" s="108"/>
      <c r="S7027" s="139"/>
      <c r="T7027" s="123"/>
      <c r="U7027" s="123"/>
      <c r="V7027" s="123"/>
      <c r="W7027" s="137"/>
      <c r="X7027" s="136"/>
      <c r="Y7027" s="137"/>
      <c r="Z7027" s="137"/>
      <c r="AA7027" s="119"/>
      <c r="AB7027" s="119"/>
      <c r="AC7027" s="137"/>
      <c r="AD7027" s="137">
        <f>IF(AND(AC7027="",M7027=""),0,IF((AC7027=""),M7027,IF((M7027=""),AC7027,AC7027+M7027)))</f>
        <v>177650</v>
      </c>
      <c r="AE7027" s="137">
        <f>IF( (X7027=""),AD7027*1,AD7027*(X7027/100) )</f>
        <v>177650</v>
      </c>
      <c r="AF7027" s="137">
        <v>50000000</v>
      </c>
      <c r="AG7027" s="137">
        <f>IF((AF7027-AE7027) &gt; 1,0,IF((AF7027-AE7027)&lt;0,AE7027-AF7027,AF7027-AE7027))</f>
        <v>0</v>
      </c>
      <c r="AH7027" s="137">
        <v>0.01</v>
      </c>
    </row>
    <row r="7028" spans="1:34" s="173" customFormat="1" x14ac:dyDescent="0.55000000000000004">
      <c r="A7028" s="122"/>
      <c r="B7028" s="123"/>
      <c r="C7028" s="123"/>
      <c r="D7028" s="135"/>
      <c r="E7028" s="123"/>
      <c r="F7028" s="123"/>
      <c r="G7028" s="123"/>
      <c r="H7028" s="123"/>
      <c r="I7028" s="136"/>
      <c r="J7028" s="123"/>
      <c r="K7028" s="137"/>
      <c r="L7028" s="137" t="s">
        <v>63</v>
      </c>
      <c r="M7028" s="137">
        <f>SUM(M7027:M7027)</f>
        <v>177650</v>
      </c>
      <c r="N7028" s="123"/>
      <c r="O7028" s="108"/>
      <c r="P7028" s="138"/>
      <c r="Q7028" s="108"/>
      <c r="R7028" s="108"/>
      <c r="S7028" s="139"/>
      <c r="T7028" s="123"/>
      <c r="U7028" s="123"/>
      <c r="V7028" s="123"/>
      <c r="W7028" s="137"/>
      <c r="X7028" s="136"/>
      <c r="Y7028" s="137"/>
      <c r="Z7028" s="137"/>
      <c r="AA7028" s="119"/>
      <c r="AB7028" s="119"/>
      <c r="AC7028" s="137"/>
      <c r="AD7028" s="137"/>
      <c r="AE7028" s="137">
        <f>SUM(AE7027:AE7027)</f>
        <v>177650</v>
      </c>
      <c r="AF7028" s="137"/>
      <c r="AG7028" s="137">
        <f>SUM(AG7027:AG7027)</f>
        <v>0</v>
      </c>
      <c r="AH7028" s="137"/>
    </row>
    <row r="7029" spans="1:34" s="99" customFormat="1" x14ac:dyDescent="0.55000000000000004">
      <c r="A7029" s="107" t="s">
        <v>15558</v>
      </c>
      <c r="B7029" s="161">
        <v>3378</v>
      </c>
      <c r="C7029" s="161">
        <v>10773</v>
      </c>
      <c r="D7029" s="162" t="s">
        <v>15559</v>
      </c>
      <c r="E7029" s="161" t="s">
        <v>34</v>
      </c>
      <c r="F7029" s="161">
        <v>24801</v>
      </c>
      <c r="G7029" s="161">
        <v>0</v>
      </c>
      <c r="H7029" s="161">
        <v>0</v>
      </c>
      <c r="I7029" s="163">
        <v>19</v>
      </c>
      <c r="J7029" s="161" t="s">
        <v>35</v>
      </c>
      <c r="K7029" s="121">
        <f>((G7029*400)+(H7029*100))+I7029</f>
        <v>19</v>
      </c>
      <c r="L7029" s="121">
        <v>14500</v>
      </c>
      <c r="M7029" s="121">
        <f>K7029*L7029</f>
        <v>275500</v>
      </c>
      <c r="N7029" s="161">
        <v>1</v>
      </c>
      <c r="O7029" s="164" t="s">
        <v>15556</v>
      </c>
      <c r="P7029" s="165">
        <v>1329900303763</v>
      </c>
      <c r="Q7029" s="164" t="s">
        <v>15557</v>
      </c>
      <c r="R7029" s="164" t="s">
        <v>15560</v>
      </c>
      <c r="S7029" s="166"/>
      <c r="T7029" s="161" t="s">
        <v>44</v>
      </c>
      <c r="U7029" s="161" t="s">
        <v>45</v>
      </c>
      <c r="V7029" s="123" t="s">
        <v>52</v>
      </c>
      <c r="W7029" s="137">
        <v>108</v>
      </c>
      <c r="X7029" s="136">
        <v>100</v>
      </c>
      <c r="Y7029" s="137">
        <v>7150</v>
      </c>
      <c r="Z7029" s="137">
        <f>W7029*Y7029</f>
        <v>772200</v>
      </c>
      <c r="AA7029" s="119">
        <v>9</v>
      </c>
      <c r="AB7029" s="119">
        <v>9</v>
      </c>
      <c r="AC7029" s="137">
        <f>(Z7029*(100-AB7029))/100</f>
        <v>702702</v>
      </c>
      <c r="AD7029" s="121">
        <f>IF(AND(AC7029="",M7029=""),0,IF((AC7029=""),M7029,IF((M7029=""),AC7029,AC7029+M7029)))</f>
        <v>978202</v>
      </c>
      <c r="AE7029" s="121">
        <f>IF( (X7029=""),AD7029*1,AD7029*(X7029/100) )</f>
        <v>978202</v>
      </c>
      <c r="AF7029" s="121">
        <v>0</v>
      </c>
      <c r="AG7029" s="121">
        <f>IF((AF7029-AE7029) &gt; 1,0,IF((AF7029-AE7029)&lt;0,AE7029-AF7029,AF7029-AE7029))</f>
        <v>978202</v>
      </c>
      <c r="AH7029" s="121">
        <v>0.02</v>
      </c>
    </row>
    <row r="7030" spans="1:34" s="99" customFormat="1" x14ac:dyDescent="0.55000000000000004">
      <c r="A7030" s="107"/>
      <c r="B7030" s="161"/>
      <c r="C7030" s="161"/>
      <c r="D7030" s="162"/>
      <c r="E7030" s="161"/>
      <c r="F7030" s="161"/>
      <c r="G7030" s="161"/>
      <c r="H7030" s="161"/>
      <c r="I7030" s="163"/>
      <c r="J7030" s="161"/>
      <c r="K7030" s="121"/>
      <c r="L7030" s="121" t="s">
        <v>63</v>
      </c>
      <c r="M7030" s="121">
        <f>SUM(M7029:M7029)</f>
        <v>275500</v>
      </c>
      <c r="N7030" s="161"/>
      <c r="O7030" s="164"/>
      <c r="P7030" s="165"/>
      <c r="Q7030" s="164"/>
      <c r="R7030" s="164"/>
      <c r="S7030" s="166"/>
      <c r="T7030" s="161"/>
      <c r="U7030" s="161"/>
      <c r="V7030" s="161"/>
      <c r="W7030" s="121"/>
      <c r="X7030" s="163"/>
      <c r="Y7030" s="121"/>
      <c r="Z7030" s="121"/>
      <c r="AA7030" s="167"/>
      <c r="AB7030" s="167"/>
      <c r="AC7030" s="121"/>
      <c r="AD7030" s="121"/>
      <c r="AE7030" s="121">
        <f>SUM(AE7029:AE7029)</f>
        <v>978202</v>
      </c>
      <c r="AF7030" s="121"/>
      <c r="AG7030" s="121">
        <f>SUM(AG7029:AG7029)</f>
        <v>978202</v>
      </c>
      <c r="AH7030" s="121"/>
    </row>
    <row r="7031" spans="1:34" s="173" customFormat="1" x14ac:dyDescent="0.55000000000000004">
      <c r="A7031" s="122" t="s">
        <v>4134</v>
      </c>
      <c r="B7031" s="123">
        <v>3017</v>
      </c>
      <c r="C7031" s="123">
        <v>6763</v>
      </c>
      <c r="D7031" s="135" t="s">
        <v>9565</v>
      </c>
      <c r="E7031" s="123" t="s">
        <v>34</v>
      </c>
      <c r="F7031" s="123">
        <v>23599</v>
      </c>
      <c r="G7031" s="123">
        <v>0</v>
      </c>
      <c r="H7031" s="123">
        <v>1</v>
      </c>
      <c r="I7031" s="136">
        <v>0</v>
      </c>
      <c r="J7031" s="123" t="s">
        <v>35</v>
      </c>
      <c r="K7031" s="137">
        <f>((G7031*400)+(H7031*100))+I7031</f>
        <v>100</v>
      </c>
      <c r="L7031" s="137">
        <v>850</v>
      </c>
      <c r="M7031" s="137">
        <f>K7031*L7031</f>
        <v>85000</v>
      </c>
      <c r="N7031" s="123">
        <v>1</v>
      </c>
      <c r="O7031" s="108" t="s">
        <v>9563</v>
      </c>
      <c r="P7031" s="138">
        <v>1570800095450</v>
      </c>
      <c r="Q7031" s="108" t="s">
        <v>9564</v>
      </c>
      <c r="R7031" s="108" t="s">
        <v>4136</v>
      </c>
      <c r="S7031" s="139" t="s">
        <v>9566</v>
      </c>
      <c r="T7031" s="123" t="s">
        <v>73</v>
      </c>
      <c r="U7031" s="123" t="s">
        <v>45</v>
      </c>
      <c r="V7031" s="123" t="s">
        <v>52</v>
      </c>
      <c r="W7031" s="137">
        <v>224.96</v>
      </c>
      <c r="X7031" s="136">
        <v>75.959999999999994</v>
      </c>
      <c r="Y7031" s="137">
        <v>6600</v>
      </c>
      <c r="Z7031" s="137">
        <f>W7031*Y7031</f>
        <v>1484736</v>
      </c>
      <c r="AA7031" s="119">
        <v>6</v>
      </c>
      <c r="AB7031" s="119">
        <v>6</v>
      </c>
      <c r="AC7031" s="137">
        <f>(Z7031*(100-AB7031))/100</f>
        <v>1395651.84</v>
      </c>
      <c r="AD7031" s="137">
        <f>IF(AND(AC7031="",M7031=""),0,IF((AC7031=""),M7031, IF( (M7031=""),AC7031,SUM(AC7031:AC7034)+M7031)))</f>
        <v>1480651.84</v>
      </c>
      <c r="AE7031" s="137">
        <f>IF( (X7031=""),AD7031*1,AD7031*(X7031/100) )</f>
        <v>1124703.137664</v>
      </c>
      <c r="AF7031" s="137">
        <v>50000000</v>
      </c>
      <c r="AG7031" s="137">
        <f>IF((AF7031-AE7031) &gt; 1,0,IF((AF7031-AE7031)&lt;0,AE7031-AF7031,AF7031-AE7031))</f>
        <v>0</v>
      </c>
      <c r="AH7031" s="137">
        <v>0.02</v>
      </c>
    </row>
    <row r="7032" spans="1:34" s="173" customFormat="1" x14ac:dyDescent="0.55000000000000004">
      <c r="A7032" s="122"/>
      <c r="B7032" s="123"/>
      <c r="C7032" s="123"/>
      <c r="D7032" s="135"/>
      <c r="E7032" s="123"/>
      <c r="F7032" s="123"/>
      <c r="G7032" s="123"/>
      <c r="H7032" s="123"/>
      <c r="I7032" s="136"/>
      <c r="J7032" s="123"/>
      <c r="K7032" s="137"/>
      <c r="L7032" s="137"/>
      <c r="M7032" s="137"/>
      <c r="N7032" s="123">
        <v>2</v>
      </c>
      <c r="O7032" s="108" t="s">
        <v>9563</v>
      </c>
      <c r="P7032" s="138">
        <v>1570800095450</v>
      </c>
      <c r="Q7032" s="108" t="s">
        <v>9564</v>
      </c>
      <c r="R7032" s="108" t="s">
        <v>4136</v>
      </c>
      <c r="S7032" s="139" t="s">
        <v>9567</v>
      </c>
      <c r="T7032" s="123" t="s">
        <v>55</v>
      </c>
      <c r="U7032" s="123" t="s">
        <v>45</v>
      </c>
      <c r="V7032" s="123" t="s">
        <v>52</v>
      </c>
      <c r="W7032" s="137">
        <v>71.19</v>
      </c>
      <c r="X7032" s="136">
        <v>24.04</v>
      </c>
      <c r="Y7032" s="137">
        <v>0</v>
      </c>
      <c r="Z7032" s="137">
        <f>W7032*Y7032</f>
        <v>0</v>
      </c>
      <c r="AA7032" s="119">
        <v>6</v>
      </c>
      <c r="AB7032" s="119">
        <v>6</v>
      </c>
      <c r="AC7032" s="137">
        <f>(Z7032*(100-AB7032))/100</f>
        <v>0</v>
      </c>
      <c r="AD7032" s="137">
        <f>IF(AND(AC7032="",M7031=""),0,IF((AC7032=""),M7031, IF( (M7031=""),AC7032,SUM(AC7031:AC7034)+M7031)))</f>
        <v>1480651.84</v>
      </c>
      <c r="AE7032" s="137">
        <f>IF( (X7032=""),AD7032*1,AD7032*(X7032/100) )</f>
        <v>355948.70233600005</v>
      </c>
      <c r="AF7032" s="137">
        <v>50000000</v>
      </c>
      <c r="AG7032" s="137">
        <f>IF((AF7032-AE7032) &gt; 1,0,IF((AF7032-AE7032)&lt;0,AE7032-AF7032,AF7032-AE7032))</f>
        <v>0</v>
      </c>
      <c r="AH7032" s="137">
        <v>0.02</v>
      </c>
    </row>
    <row r="7033" spans="1:34" s="173" customFormat="1" x14ac:dyDescent="0.55000000000000004">
      <c r="A7033" s="122"/>
      <c r="B7033" s="123"/>
      <c r="C7033" s="123"/>
      <c r="D7033" s="135"/>
      <c r="E7033" s="123"/>
      <c r="F7033" s="123"/>
      <c r="G7033" s="123"/>
      <c r="H7033" s="123"/>
      <c r="I7033" s="136"/>
      <c r="J7033" s="123"/>
      <c r="K7033" s="137"/>
      <c r="L7033" s="137" t="s">
        <v>63</v>
      </c>
      <c r="M7033" s="137">
        <f>SUM(M7031:M7032)</f>
        <v>85000</v>
      </c>
      <c r="N7033" s="123"/>
      <c r="O7033" s="108"/>
      <c r="P7033" s="138"/>
      <c r="Q7033" s="108"/>
      <c r="R7033" s="108"/>
      <c r="S7033" s="139"/>
      <c r="T7033" s="123"/>
      <c r="U7033" s="123"/>
      <c r="V7033" s="123"/>
      <c r="W7033" s="137"/>
      <c r="X7033" s="136"/>
      <c r="Y7033" s="137"/>
      <c r="Z7033" s="137"/>
      <c r="AA7033" s="119"/>
      <c r="AB7033" s="119"/>
      <c r="AC7033" s="137"/>
      <c r="AD7033" s="137"/>
      <c r="AE7033" s="137">
        <f>SUM(AE7031:AE7032)</f>
        <v>1480651.84</v>
      </c>
      <c r="AF7033" s="137"/>
      <c r="AG7033" s="137">
        <f>SUM(AG7031:AG7032)</f>
        <v>0</v>
      </c>
      <c r="AH7033" s="137"/>
    </row>
    <row r="7034" spans="1:34" s="173" customFormat="1" x14ac:dyDescent="0.55000000000000004">
      <c r="A7034" s="122" t="s">
        <v>9568</v>
      </c>
      <c r="B7034" s="123">
        <v>3018</v>
      </c>
      <c r="C7034" s="123">
        <v>9962</v>
      </c>
      <c r="D7034" s="135"/>
      <c r="E7034" s="123" t="s">
        <v>37</v>
      </c>
      <c r="F7034" s="123">
        <v>7</v>
      </c>
      <c r="G7034" s="123">
        <v>0</v>
      </c>
      <c r="H7034" s="123">
        <v>0</v>
      </c>
      <c r="I7034" s="136">
        <v>93</v>
      </c>
      <c r="J7034" s="123" t="s">
        <v>35</v>
      </c>
      <c r="K7034" s="137">
        <f>((G7034*400)+(H7034*100))+I7034</f>
        <v>93</v>
      </c>
      <c r="L7034" s="137">
        <v>225</v>
      </c>
      <c r="M7034" s="137">
        <f>K7034*L7034</f>
        <v>20925</v>
      </c>
      <c r="N7034" s="123"/>
      <c r="O7034" s="108"/>
      <c r="P7034" s="138"/>
      <c r="Q7034" s="108"/>
      <c r="R7034" s="108"/>
      <c r="S7034" s="139"/>
      <c r="T7034" s="123"/>
      <c r="U7034" s="123"/>
      <c r="V7034" s="123"/>
      <c r="W7034" s="137"/>
      <c r="X7034" s="136"/>
      <c r="Y7034" s="137"/>
      <c r="Z7034" s="137"/>
      <c r="AA7034" s="119"/>
      <c r="AB7034" s="119"/>
      <c r="AC7034" s="137"/>
      <c r="AD7034" s="137">
        <f>IF(AND(AC7034="",M7034=""),0,IF((AC7034=""),M7034,IF((M7034=""),AC7034,AC7034+M7034)))</f>
        <v>20925</v>
      </c>
      <c r="AE7034" s="137">
        <f>IF( (X7034=""),AD7034*1,AD7034*(X7034/100) )</f>
        <v>20925</v>
      </c>
      <c r="AF7034" s="137">
        <v>0</v>
      </c>
      <c r="AG7034" s="137">
        <f>IF((AF7034-AE7034) &gt; 1,0,IF((AF7034-AE7034)&lt;0,AE7034-AF7034,AF7034-AE7034))</f>
        <v>20925</v>
      </c>
      <c r="AH7034" s="137">
        <v>0.02</v>
      </c>
    </row>
    <row r="7035" spans="1:34" s="173" customFormat="1" x14ac:dyDescent="0.55000000000000004">
      <c r="A7035" s="122"/>
      <c r="B7035" s="123"/>
      <c r="C7035" s="123"/>
      <c r="D7035" s="135"/>
      <c r="E7035" s="123"/>
      <c r="F7035" s="123"/>
      <c r="G7035" s="123"/>
      <c r="H7035" s="123"/>
      <c r="I7035" s="136"/>
      <c r="J7035" s="123"/>
      <c r="K7035" s="137"/>
      <c r="L7035" s="137" t="s">
        <v>63</v>
      </c>
      <c r="M7035" s="137">
        <f>SUM(M7034:M7034)</f>
        <v>20925</v>
      </c>
      <c r="N7035" s="123"/>
      <c r="O7035" s="108"/>
      <c r="P7035" s="138"/>
      <c r="Q7035" s="108"/>
      <c r="R7035" s="108"/>
      <c r="S7035" s="139"/>
      <c r="T7035" s="123"/>
      <c r="U7035" s="123"/>
      <c r="V7035" s="123"/>
      <c r="W7035" s="137"/>
      <c r="X7035" s="136"/>
      <c r="Y7035" s="137"/>
      <c r="Z7035" s="137"/>
      <c r="AA7035" s="119"/>
      <c r="AB7035" s="119"/>
      <c r="AC7035" s="137"/>
      <c r="AD7035" s="137"/>
      <c r="AE7035" s="137">
        <f>SUM(AE7034:AE7034)</f>
        <v>20925</v>
      </c>
      <c r="AF7035" s="137"/>
      <c r="AG7035" s="137">
        <f>SUM(AG7034:AG7034)</f>
        <v>20925</v>
      </c>
      <c r="AH7035" s="137"/>
    </row>
    <row r="7036" spans="1:34" s="173" customFormat="1" x14ac:dyDescent="0.55000000000000004">
      <c r="A7036" s="122" t="s">
        <v>9569</v>
      </c>
      <c r="B7036" s="123">
        <v>3019</v>
      </c>
      <c r="C7036" s="123">
        <v>6871</v>
      </c>
      <c r="D7036" s="135" t="s">
        <v>9570</v>
      </c>
      <c r="E7036" s="123" t="s">
        <v>34</v>
      </c>
      <c r="F7036" s="123">
        <v>23557</v>
      </c>
      <c r="G7036" s="123">
        <v>0</v>
      </c>
      <c r="H7036" s="123">
        <v>1</v>
      </c>
      <c r="I7036" s="136">
        <v>13</v>
      </c>
      <c r="J7036" s="123" t="s">
        <v>35</v>
      </c>
      <c r="K7036" s="137">
        <f>((G7036*400)+(H7036*100))+I7036</f>
        <v>113</v>
      </c>
      <c r="L7036" s="137">
        <v>850</v>
      </c>
      <c r="M7036" s="137">
        <f>K7036*L7036</f>
        <v>96050</v>
      </c>
      <c r="N7036" s="123"/>
      <c r="O7036" s="108"/>
      <c r="P7036" s="138"/>
      <c r="Q7036" s="108"/>
      <c r="R7036" s="108"/>
      <c r="S7036" s="139"/>
      <c r="T7036" s="123"/>
      <c r="U7036" s="123"/>
      <c r="V7036" s="123"/>
      <c r="W7036" s="137"/>
      <c r="X7036" s="136"/>
      <c r="Y7036" s="137"/>
      <c r="Z7036" s="137"/>
      <c r="AA7036" s="119"/>
      <c r="AB7036" s="119"/>
      <c r="AC7036" s="137"/>
      <c r="AD7036" s="137">
        <f>IF(AND(AC7036="",M7036=""),0,IF((AC7036=""),M7036,IF((M7036=""),AC7036,AC7036+M7036)))</f>
        <v>96050</v>
      </c>
      <c r="AE7036" s="137">
        <f>IF( (X7036=""),AD7036*1,AD7036*(X7036/100) )</f>
        <v>96050</v>
      </c>
      <c r="AF7036" s="137">
        <v>0</v>
      </c>
      <c r="AG7036" s="137">
        <f>IF((AF7036-AE7036) &gt; 1,0,IF((AF7036-AE7036)&lt;0,AE7036-AF7036,AF7036-AE7036))</f>
        <v>96050</v>
      </c>
      <c r="AH7036" s="137">
        <v>0.02</v>
      </c>
    </row>
    <row r="7037" spans="1:34" s="173" customFormat="1" x14ac:dyDescent="0.55000000000000004">
      <c r="A7037" s="122"/>
      <c r="B7037" s="123"/>
      <c r="C7037" s="123"/>
      <c r="D7037" s="135"/>
      <c r="E7037" s="123"/>
      <c r="F7037" s="123"/>
      <c r="G7037" s="123"/>
      <c r="H7037" s="123"/>
      <c r="I7037" s="136"/>
      <c r="J7037" s="123"/>
      <c r="K7037" s="137"/>
      <c r="L7037" s="137" t="s">
        <v>63</v>
      </c>
      <c r="M7037" s="137">
        <f>SUM(M7036:M7036)</f>
        <v>96050</v>
      </c>
      <c r="N7037" s="123"/>
      <c r="O7037" s="108"/>
      <c r="P7037" s="138"/>
      <c r="Q7037" s="108"/>
      <c r="R7037" s="108"/>
      <c r="S7037" s="139"/>
      <c r="T7037" s="123"/>
      <c r="U7037" s="123"/>
      <c r="V7037" s="123"/>
      <c r="W7037" s="137"/>
      <c r="X7037" s="136"/>
      <c r="Y7037" s="137"/>
      <c r="Z7037" s="137"/>
      <c r="AA7037" s="119"/>
      <c r="AB7037" s="119"/>
      <c r="AC7037" s="137"/>
      <c r="AD7037" s="137"/>
      <c r="AE7037" s="137">
        <f>SUM(AE7036:AE7036)</f>
        <v>96050</v>
      </c>
      <c r="AF7037" s="137"/>
      <c r="AG7037" s="137">
        <f>SUM(AG7036:AG7036)</f>
        <v>96050</v>
      </c>
      <c r="AH7037" s="137"/>
    </row>
    <row r="7038" spans="1:34" s="173" customFormat="1" x14ac:dyDescent="0.55000000000000004">
      <c r="A7038" s="122" t="s">
        <v>9573</v>
      </c>
      <c r="B7038" s="123">
        <v>3020</v>
      </c>
      <c r="C7038" s="123">
        <v>6399</v>
      </c>
      <c r="D7038" s="135" t="s">
        <v>9574</v>
      </c>
      <c r="E7038" s="123" t="s">
        <v>37</v>
      </c>
      <c r="F7038" s="123">
        <v>5584</v>
      </c>
      <c r="G7038" s="123">
        <v>0</v>
      </c>
      <c r="H7038" s="123">
        <v>1</v>
      </c>
      <c r="I7038" s="136">
        <v>61</v>
      </c>
      <c r="J7038" s="123" t="s">
        <v>35</v>
      </c>
      <c r="K7038" s="137">
        <f>((G7038*400)+(H7038*100))+I7038</f>
        <v>161</v>
      </c>
      <c r="L7038" s="137">
        <v>400</v>
      </c>
      <c r="M7038" s="137">
        <f>K7038*L7038</f>
        <v>64400</v>
      </c>
      <c r="N7038" s="123">
        <v>1</v>
      </c>
      <c r="O7038" s="108" t="s">
        <v>9571</v>
      </c>
      <c r="P7038" s="138"/>
      <c r="Q7038" s="108" t="s">
        <v>9572</v>
      </c>
      <c r="R7038" s="108" t="s">
        <v>9575</v>
      </c>
      <c r="S7038" s="139" t="s">
        <v>9576</v>
      </c>
      <c r="T7038" s="123" t="s">
        <v>51</v>
      </c>
      <c r="U7038" s="123" t="s">
        <v>45</v>
      </c>
      <c r="V7038" s="123" t="s">
        <v>52</v>
      </c>
      <c r="W7038" s="137">
        <v>112.36</v>
      </c>
      <c r="X7038" s="136">
        <v>100</v>
      </c>
      <c r="Y7038" s="137">
        <v>6750</v>
      </c>
      <c r="Z7038" s="137">
        <f>W7038*Y7038</f>
        <v>758430</v>
      </c>
      <c r="AA7038" s="119">
        <v>22</v>
      </c>
      <c r="AB7038" s="119">
        <v>34</v>
      </c>
      <c r="AC7038" s="137">
        <f>(Z7038*(100-AB7038))/100</f>
        <v>500563.8</v>
      </c>
      <c r="AD7038" s="137">
        <f>IF(AND(AC7038="",M7038=""),0,IF((AC7038=""),M7038, IF( (M7038=""),AC7038,SUM(AC7038:AC7041)+M7038)))</f>
        <v>564963.80000000005</v>
      </c>
      <c r="AE7038" s="137">
        <f>IF( (X7038=""),AD7038*1,AD7038*(X7038/100) )</f>
        <v>564963.80000000005</v>
      </c>
      <c r="AF7038" s="137">
        <v>10000000</v>
      </c>
      <c r="AG7038" s="137">
        <v>64400</v>
      </c>
      <c r="AH7038" s="137">
        <v>0.02</v>
      </c>
    </row>
    <row r="7039" spans="1:34" s="173" customFormat="1" x14ac:dyDescent="0.55000000000000004">
      <c r="A7039" s="122"/>
      <c r="B7039" s="123"/>
      <c r="C7039" s="123"/>
      <c r="D7039" s="135"/>
      <c r="E7039" s="123"/>
      <c r="F7039" s="123"/>
      <c r="G7039" s="123"/>
      <c r="H7039" s="123"/>
      <c r="I7039" s="136"/>
      <c r="J7039" s="123"/>
      <c r="K7039" s="137"/>
      <c r="L7039" s="137" t="s">
        <v>63</v>
      </c>
      <c r="M7039" s="137">
        <f>SUM(M7038:M7038)</f>
        <v>64400</v>
      </c>
      <c r="N7039" s="123"/>
      <c r="O7039" s="108"/>
      <c r="P7039" s="138"/>
      <c r="Q7039" s="108"/>
      <c r="R7039" s="108"/>
      <c r="S7039" s="139"/>
      <c r="T7039" s="123"/>
      <c r="U7039" s="123"/>
      <c r="V7039" s="123"/>
      <c r="W7039" s="137"/>
      <c r="X7039" s="136"/>
      <c r="Y7039" s="137"/>
      <c r="Z7039" s="137"/>
      <c r="AA7039" s="119"/>
      <c r="AB7039" s="119"/>
      <c r="AC7039" s="137"/>
      <c r="AD7039" s="137"/>
      <c r="AE7039" s="137">
        <f>SUM(AE7038:AE7038)</f>
        <v>564963.80000000005</v>
      </c>
      <c r="AF7039" s="137"/>
      <c r="AG7039" s="137">
        <f>SUM(AG7038:AG7038)</f>
        <v>64400</v>
      </c>
      <c r="AH7039" s="137"/>
    </row>
    <row r="7040" spans="1:34" s="173" customFormat="1" x14ac:dyDescent="0.55000000000000004">
      <c r="A7040" s="122" t="s">
        <v>9577</v>
      </c>
      <c r="B7040" s="123">
        <v>3021</v>
      </c>
      <c r="C7040" s="123">
        <v>8228</v>
      </c>
      <c r="D7040" s="135" t="s">
        <v>9578</v>
      </c>
      <c r="E7040" s="123" t="s">
        <v>34</v>
      </c>
      <c r="F7040" s="123">
        <v>5628</v>
      </c>
      <c r="G7040" s="123">
        <v>3</v>
      </c>
      <c r="H7040" s="123">
        <v>3</v>
      </c>
      <c r="I7040" s="136">
        <v>49</v>
      </c>
      <c r="J7040" s="123" t="s">
        <v>38</v>
      </c>
      <c r="K7040" s="137">
        <f>((G7040*400)+(H7040*100))+I7040</f>
        <v>1549</v>
      </c>
      <c r="L7040" s="137">
        <v>3600</v>
      </c>
      <c r="M7040" s="137">
        <f>K7040*L7040</f>
        <v>5576400</v>
      </c>
      <c r="N7040" s="123"/>
      <c r="O7040" s="108"/>
      <c r="P7040" s="138"/>
      <c r="Q7040" s="108"/>
      <c r="R7040" s="108"/>
      <c r="S7040" s="139"/>
      <c r="T7040" s="123"/>
      <c r="U7040" s="123"/>
      <c r="V7040" s="123"/>
      <c r="W7040" s="137"/>
      <c r="X7040" s="136"/>
      <c r="Y7040" s="137"/>
      <c r="Z7040" s="137"/>
      <c r="AA7040" s="119"/>
      <c r="AB7040" s="119"/>
      <c r="AC7040" s="137"/>
      <c r="AD7040" s="137">
        <f>IF(AND(AC7040="",M7040=""),0,IF((AC7040=""),M7040,IF((M7040=""),AC7040,AC7040+M7040)))</f>
        <v>5576400</v>
      </c>
      <c r="AE7040" s="137">
        <f>IF( (X7040=""),AD7040*1,AD7040*(X7040/100) )</f>
        <v>5576400</v>
      </c>
      <c r="AF7040" s="137">
        <v>50000000</v>
      </c>
      <c r="AG7040" s="137">
        <f>IF((AF7040-AE7040) &gt; 1,0,IF((AF7040-AE7040)&lt;0,AE7040-AF7040,AF7040-AE7040))</f>
        <v>0</v>
      </c>
      <c r="AH7040" s="137">
        <v>0.01</v>
      </c>
    </row>
    <row r="7041" spans="1:34" s="173" customFormat="1" x14ac:dyDescent="0.55000000000000004">
      <c r="A7041" s="122"/>
      <c r="B7041" s="123"/>
      <c r="C7041" s="123"/>
      <c r="D7041" s="135"/>
      <c r="E7041" s="123"/>
      <c r="F7041" s="123"/>
      <c r="G7041" s="123"/>
      <c r="H7041" s="123"/>
      <c r="I7041" s="136"/>
      <c r="J7041" s="123"/>
      <c r="K7041" s="137"/>
      <c r="L7041" s="137" t="s">
        <v>63</v>
      </c>
      <c r="M7041" s="137">
        <f>SUM(M7040:M7040)</f>
        <v>5576400</v>
      </c>
      <c r="N7041" s="123"/>
      <c r="O7041" s="108"/>
      <c r="P7041" s="138"/>
      <c r="Q7041" s="108"/>
      <c r="R7041" s="108"/>
      <c r="S7041" s="139"/>
      <c r="T7041" s="123"/>
      <c r="U7041" s="123"/>
      <c r="V7041" s="123"/>
      <c r="W7041" s="137"/>
      <c r="X7041" s="136"/>
      <c r="Y7041" s="137"/>
      <c r="Z7041" s="137"/>
      <c r="AA7041" s="119"/>
      <c r="AB7041" s="119"/>
      <c r="AC7041" s="137"/>
      <c r="AD7041" s="137"/>
      <c r="AE7041" s="137">
        <f>SUM(AE7040:AE7040)</f>
        <v>5576400</v>
      </c>
      <c r="AF7041" s="137"/>
      <c r="AG7041" s="137">
        <f>SUM(AG7040:AG7040)</f>
        <v>0</v>
      </c>
      <c r="AH7041" s="137"/>
    </row>
    <row r="7042" spans="1:34" s="173" customFormat="1" x14ac:dyDescent="0.55000000000000004">
      <c r="A7042" s="122" t="s">
        <v>9579</v>
      </c>
      <c r="B7042" s="123">
        <v>3022</v>
      </c>
      <c r="C7042" s="123">
        <v>8141</v>
      </c>
      <c r="D7042" s="135" t="s">
        <v>9580</v>
      </c>
      <c r="E7042" s="123" t="s">
        <v>34</v>
      </c>
      <c r="F7042" s="123">
        <v>181</v>
      </c>
      <c r="G7042" s="123">
        <v>0</v>
      </c>
      <c r="H7042" s="123">
        <v>1</v>
      </c>
      <c r="I7042" s="136">
        <v>0</v>
      </c>
      <c r="J7042" s="123" t="s">
        <v>38</v>
      </c>
      <c r="K7042" s="137">
        <f>((G7042*400)+(H7042*100))+I7042</f>
        <v>100</v>
      </c>
      <c r="L7042" s="137">
        <v>800</v>
      </c>
      <c r="M7042" s="137">
        <f>K7042*L7042</f>
        <v>80000</v>
      </c>
      <c r="N7042" s="123"/>
      <c r="O7042" s="108"/>
      <c r="P7042" s="138"/>
      <c r="Q7042" s="108"/>
      <c r="R7042" s="108"/>
      <c r="S7042" s="139"/>
      <c r="T7042" s="123"/>
      <c r="U7042" s="123"/>
      <c r="V7042" s="123"/>
      <c r="W7042" s="137"/>
      <c r="X7042" s="136"/>
      <c r="Y7042" s="137"/>
      <c r="Z7042" s="137"/>
      <c r="AA7042" s="119"/>
      <c r="AB7042" s="119"/>
      <c r="AC7042" s="137"/>
      <c r="AD7042" s="137">
        <f>IF(AND(AC7042="",M7042=""),0,IF((AC7042=""),M7042,IF((M7042=""),AC7042,AC7042+M7042)))</f>
        <v>80000</v>
      </c>
      <c r="AE7042" s="137">
        <f>IF( (X7042=""),AD7042*1,AD7042*(X7042/100) )</f>
        <v>80000</v>
      </c>
      <c r="AF7042" s="137">
        <v>50000000</v>
      </c>
      <c r="AG7042" s="137">
        <f>IF((AF7042-AE7042) &gt; 1,0,IF((AF7042-AE7042)&lt;0,AE7042-AF7042,AF7042-AE7042))</f>
        <v>0</v>
      </c>
      <c r="AH7042" s="137">
        <v>0.01</v>
      </c>
    </row>
    <row r="7043" spans="1:34" s="173" customFormat="1" x14ac:dyDescent="0.55000000000000004">
      <c r="A7043" s="122"/>
      <c r="B7043" s="123"/>
      <c r="C7043" s="123"/>
      <c r="D7043" s="135"/>
      <c r="E7043" s="123"/>
      <c r="F7043" s="123"/>
      <c r="G7043" s="123"/>
      <c r="H7043" s="123"/>
      <c r="I7043" s="136"/>
      <c r="J7043" s="123"/>
      <c r="K7043" s="137"/>
      <c r="L7043" s="137" t="s">
        <v>63</v>
      </c>
      <c r="M7043" s="137">
        <f>SUM(M7042:M7042)</f>
        <v>80000</v>
      </c>
      <c r="N7043" s="123"/>
      <c r="O7043" s="108"/>
      <c r="P7043" s="138"/>
      <c r="Q7043" s="108"/>
      <c r="R7043" s="108"/>
      <c r="S7043" s="139"/>
      <c r="T7043" s="123"/>
      <c r="U7043" s="123"/>
      <c r="V7043" s="123"/>
      <c r="W7043" s="137"/>
      <c r="X7043" s="136"/>
      <c r="Y7043" s="137"/>
      <c r="Z7043" s="137"/>
      <c r="AA7043" s="119"/>
      <c r="AB7043" s="119"/>
      <c r="AC7043" s="137"/>
      <c r="AD7043" s="137"/>
      <c r="AE7043" s="137">
        <f>SUM(AE7042:AE7042)</f>
        <v>80000</v>
      </c>
      <c r="AF7043" s="137"/>
      <c r="AG7043" s="137">
        <f>SUM(AG7042:AG7042)</f>
        <v>0</v>
      </c>
      <c r="AH7043" s="137"/>
    </row>
    <row r="7044" spans="1:34" s="173" customFormat="1" x14ac:dyDescent="0.55000000000000004">
      <c r="A7044" s="122" t="s">
        <v>9583</v>
      </c>
      <c r="B7044" s="123">
        <v>3023</v>
      </c>
      <c r="C7044" s="123">
        <v>4712</v>
      </c>
      <c r="D7044" s="135" t="s">
        <v>9584</v>
      </c>
      <c r="E7044" s="123" t="s">
        <v>37</v>
      </c>
      <c r="F7044" s="123">
        <v>4208</v>
      </c>
      <c r="G7044" s="123">
        <v>10</v>
      </c>
      <c r="H7044" s="123">
        <v>1</v>
      </c>
      <c r="I7044" s="136">
        <v>5</v>
      </c>
      <c r="J7044" s="123" t="s">
        <v>38</v>
      </c>
      <c r="K7044" s="137">
        <f>((G7044*400)+(H7044*100))+I7044</f>
        <v>4105</v>
      </c>
      <c r="L7044" s="137">
        <v>225</v>
      </c>
      <c r="M7044" s="137">
        <f>K7044*L7044</f>
        <v>923625</v>
      </c>
      <c r="N7044" s="123"/>
      <c r="O7044" s="108"/>
      <c r="P7044" s="138"/>
      <c r="Q7044" s="108"/>
      <c r="R7044" s="108"/>
      <c r="S7044" s="139"/>
      <c r="T7044" s="123"/>
      <c r="U7044" s="123"/>
      <c r="V7044" s="123"/>
      <c r="W7044" s="137"/>
      <c r="X7044" s="136"/>
      <c r="Y7044" s="137"/>
      <c r="Z7044" s="137"/>
      <c r="AA7044" s="119"/>
      <c r="AB7044" s="119"/>
      <c r="AC7044" s="137"/>
      <c r="AD7044" s="137">
        <f>IF(AND(AC7044="",M7044=""),0,IF((AC7044=""),M7044,IF((M7044=""),AC7044,AC7044+M7044)))</f>
        <v>923625</v>
      </c>
      <c r="AE7044" s="137">
        <f>IF( (X7044=""),AD7044*1,AD7044*(X7044/100) )</f>
        <v>923625</v>
      </c>
      <c r="AF7044" s="137">
        <v>0</v>
      </c>
      <c r="AG7044" s="137">
        <f>IF((AF7044-AE7044) &gt; 1,0,IF((AF7044-AE7044)&lt;0,AE7044-AF7044,AF7044-AE7044))</f>
        <v>923625</v>
      </c>
      <c r="AH7044" s="137">
        <v>0.01</v>
      </c>
    </row>
    <row r="7045" spans="1:34" s="173" customFormat="1" x14ac:dyDescent="0.55000000000000004">
      <c r="A7045" s="122"/>
      <c r="B7045" s="123">
        <v>3024</v>
      </c>
      <c r="C7045" s="123">
        <v>4799</v>
      </c>
      <c r="D7045" s="135" t="s">
        <v>9585</v>
      </c>
      <c r="E7045" s="123" t="s">
        <v>37</v>
      </c>
      <c r="F7045" s="123">
        <v>4302</v>
      </c>
      <c r="G7045" s="123">
        <v>0</v>
      </c>
      <c r="H7045" s="123">
        <v>3</v>
      </c>
      <c r="I7045" s="136">
        <v>36</v>
      </c>
      <c r="J7045" s="123" t="s">
        <v>38</v>
      </c>
      <c r="K7045" s="137">
        <f>((G7045*400)+(H7045*100))+I7045</f>
        <v>336</v>
      </c>
      <c r="L7045" s="137">
        <v>225</v>
      </c>
      <c r="M7045" s="137">
        <f>K7045*L7045</f>
        <v>75600</v>
      </c>
      <c r="N7045" s="123"/>
      <c r="O7045" s="108"/>
      <c r="P7045" s="138"/>
      <c r="Q7045" s="108"/>
      <c r="R7045" s="108"/>
      <c r="S7045" s="139"/>
      <c r="T7045" s="123"/>
      <c r="U7045" s="123"/>
      <c r="V7045" s="123"/>
      <c r="W7045" s="137"/>
      <c r="X7045" s="136"/>
      <c r="Y7045" s="137"/>
      <c r="Z7045" s="137"/>
      <c r="AA7045" s="119"/>
      <c r="AB7045" s="119"/>
      <c r="AC7045" s="137"/>
      <c r="AD7045" s="137">
        <f>IF(AND(AC7045="",M7045=""),0,IF((AC7045=""),M7045,IF((M7045=""),AC7045,AC7045+M7045)))</f>
        <v>75600</v>
      </c>
      <c r="AE7045" s="137">
        <f>IF( (X7045=""),AD7045*1,AD7045*(X7045/100) )</f>
        <v>75600</v>
      </c>
      <c r="AF7045" s="137">
        <v>0</v>
      </c>
      <c r="AG7045" s="137">
        <f>IF((AF7045-AE7045) &gt; 1,0,IF((AF7045-AE7045)&lt;0,AE7045-AF7045,AF7045-AE7045))</f>
        <v>75600</v>
      </c>
      <c r="AH7045" s="137">
        <v>0.01</v>
      </c>
    </row>
    <row r="7046" spans="1:34" s="173" customFormat="1" x14ac:dyDescent="0.55000000000000004">
      <c r="A7046" s="122"/>
      <c r="B7046" s="123">
        <v>3025</v>
      </c>
      <c r="C7046" s="123">
        <v>4796</v>
      </c>
      <c r="D7046" s="135" t="s">
        <v>9586</v>
      </c>
      <c r="E7046" s="123" t="s">
        <v>37</v>
      </c>
      <c r="F7046" s="123">
        <v>4306</v>
      </c>
      <c r="G7046" s="123">
        <v>6</v>
      </c>
      <c r="H7046" s="123">
        <v>2</v>
      </c>
      <c r="I7046" s="136">
        <v>64</v>
      </c>
      <c r="J7046" s="123" t="s">
        <v>38</v>
      </c>
      <c r="K7046" s="137">
        <f>((G7046*400)+(H7046*100))+I7046</f>
        <v>2664</v>
      </c>
      <c r="L7046" s="137">
        <v>225</v>
      </c>
      <c r="M7046" s="137">
        <f>K7046*L7046</f>
        <v>599400</v>
      </c>
      <c r="N7046" s="123"/>
      <c r="O7046" s="108"/>
      <c r="P7046" s="138"/>
      <c r="Q7046" s="108"/>
      <c r="R7046" s="108"/>
      <c r="S7046" s="139"/>
      <c r="T7046" s="123"/>
      <c r="U7046" s="123"/>
      <c r="V7046" s="123"/>
      <c r="W7046" s="137"/>
      <c r="X7046" s="136"/>
      <c r="Y7046" s="137"/>
      <c r="Z7046" s="137"/>
      <c r="AA7046" s="119"/>
      <c r="AB7046" s="119"/>
      <c r="AC7046" s="137"/>
      <c r="AD7046" s="137">
        <f>IF(AND(AC7046="",M7046=""),0,IF((AC7046=""),M7046,IF((M7046=""),AC7046,AC7046+M7046)))</f>
        <v>599400</v>
      </c>
      <c r="AE7046" s="137">
        <f>IF( (X7046=""),AD7046*1,AD7046*(X7046/100) )</f>
        <v>599400</v>
      </c>
      <c r="AF7046" s="137">
        <v>0</v>
      </c>
      <c r="AG7046" s="137">
        <f>IF((AF7046-AE7046) &gt; 1,0,IF((AF7046-AE7046)&lt;0,AE7046-AF7046,AF7046-AE7046))</f>
        <v>599400</v>
      </c>
      <c r="AH7046" s="137">
        <v>0.01</v>
      </c>
    </row>
    <row r="7047" spans="1:34" s="173" customFormat="1" x14ac:dyDescent="0.55000000000000004">
      <c r="A7047" s="122" t="s">
        <v>9583</v>
      </c>
      <c r="B7047" s="123">
        <v>3026</v>
      </c>
      <c r="C7047" s="123">
        <v>9964</v>
      </c>
      <c r="D7047" s="135" t="s">
        <v>9587</v>
      </c>
      <c r="E7047" s="123" t="s">
        <v>37</v>
      </c>
      <c r="F7047" s="123">
        <v>7027</v>
      </c>
      <c r="G7047" s="123">
        <v>0</v>
      </c>
      <c r="H7047" s="123">
        <v>2</v>
      </c>
      <c r="I7047" s="136">
        <v>43</v>
      </c>
      <c r="J7047" s="123" t="s">
        <v>35</v>
      </c>
      <c r="K7047" s="137">
        <f>((G7047*400)+(H7047*100))+I7047</f>
        <v>243</v>
      </c>
      <c r="L7047" s="137">
        <v>225</v>
      </c>
      <c r="M7047" s="137">
        <f>K7047*L7047</f>
        <v>54675</v>
      </c>
      <c r="N7047" s="123">
        <v>1</v>
      </c>
      <c r="O7047" s="108" t="s">
        <v>9581</v>
      </c>
      <c r="P7047" s="138">
        <v>3570800360427</v>
      </c>
      <c r="Q7047" s="108" t="s">
        <v>9582</v>
      </c>
      <c r="R7047" s="108" t="s">
        <v>9588</v>
      </c>
      <c r="S7047" s="139"/>
      <c r="T7047" s="123" t="s">
        <v>51</v>
      </c>
      <c r="U7047" s="123" t="s">
        <v>45</v>
      </c>
      <c r="V7047" s="123" t="s">
        <v>52</v>
      </c>
      <c r="W7047" s="137">
        <v>113.4</v>
      </c>
      <c r="X7047" s="136">
        <v>52.91</v>
      </c>
      <c r="Y7047" s="137">
        <v>6750</v>
      </c>
      <c r="Z7047" s="137">
        <f>W7047*Y7047</f>
        <v>765450</v>
      </c>
      <c r="AA7047" s="119">
        <v>15</v>
      </c>
      <c r="AB7047" s="119">
        <v>20</v>
      </c>
      <c r="AC7047" s="137">
        <f>(Z7047*(100-AB7047))/100</f>
        <v>612360</v>
      </c>
      <c r="AD7047" s="137">
        <f>IF(AND(AC7047="",M7047=""),0,IF((AC7047=""),M7047, IF( (M7047=""),AC7047,SUM(AC7047:AC7048)+M7047)))</f>
        <v>1212111</v>
      </c>
      <c r="AE7047" s="137">
        <f>IF( (X7047=""),AD7047*1,AD7047*(X7047/100) )</f>
        <v>641327.9301</v>
      </c>
      <c r="AF7047" s="137">
        <v>10000000</v>
      </c>
      <c r="AG7047" s="137">
        <v>54675</v>
      </c>
      <c r="AH7047" s="137">
        <v>0.02</v>
      </c>
    </row>
    <row r="7048" spans="1:34" s="173" customFormat="1" x14ac:dyDescent="0.55000000000000004">
      <c r="A7048" s="122"/>
      <c r="B7048" s="123"/>
      <c r="C7048" s="123"/>
      <c r="D7048" s="135"/>
      <c r="E7048" s="123"/>
      <c r="F7048" s="123"/>
      <c r="G7048" s="123"/>
      <c r="H7048" s="123"/>
      <c r="I7048" s="136"/>
      <c r="J7048" s="123"/>
      <c r="K7048" s="137"/>
      <c r="L7048" s="137"/>
      <c r="M7048" s="137"/>
      <c r="N7048" s="123">
        <v>2</v>
      </c>
      <c r="O7048" s="108" t="s">
        <v>9581</v>
      </c>
      <c r="P7048" s="138">
        <v>3570800360427</v>
      </c>
      <c r="Q7048" s="108" t="s">
        <v>9582</v>
      </c>
      <c r="R7048" s="108" t="s">
        <v>9588</v>
      </c>
      <c r="S7048" s="139"/>
      <c r="T7048" s="123" t="s">
        <v>51</v>
      </c>
      <c r="U7048" s="123" t="s">
        <v>45</v>
      </c>
      <c r="V7048" s="123" t="s">
        <v>52</v>
      </c>
      <c r="W7048" s="137">
        <v>100.94</v>
      </c>
      <c r="X7048" s="136">
        <v>47.09</v>
      </c>
      <c r="Y7048" s="137">
        <v>6750</v>
      </c>
      <c r="Z7048" s="137">
        <f>W7048*Y7048</f>
        <v>681345</v>
      </c>
      <c r="AA7048" s="119">
        <v>15</v>
      </c>
      <c r="AB7048" s="119">
        <v>20</v>
      </c>
      <c r="AC7048" s="137">
        <f>(Z7048*(100-AB7048))/100</f>
        <v>545076</v>
      </c>
      <c r="AD7048" s="137">
        <f>IF(AND(AC7048="",M7047=""),0,IF((AC7048=""),M7047, IF( (M7047=""),AC7048,SUM(AC7047:AC7048)+M7047)))</f>
        <v>1212111</v>
      </c>
      <c r="AE7048" s="137">
        <f>IF( (X7048=""),AD7048*1,AD7048*(X7048/100) )</f>
        <v>570783.0699</v>
      </c>
      <c r="AF7048" s="137">
        <v>10000000</v>
      </c>
      <c r="AG7048" s="137">
        <f>IF((AF7048-AE7048) &gt; 1,0,IF((AF7048-AE7048)&lt;0,AE7048-AF7048,AF7048-AE7048))</f>
        <v>0</v>
      </c>
      <c r="AH7048" s="137">
        <v>0.02</v>
      </c>
    </row>
    <row r="7049" spans="1:34" s="173" customFormat="1" x14ac:dyDescent="0.55000000000000004">
      <c r="A7049" s="122"/>
      <c r="B7049" s="123"/>
      <c r="C7049" s="123"/>
      <c r="D7049" s="135"/>
      <c r="E7049" s="123"/>
      <c r="F7049" s="123"/>
      <c r="G7049" s="123"/>
      <c r="H7049" s="123"/>
      <c r="I7049" s="136"/>
      <c r="J7049" s="123"/>
      <c r="K7049" s="137"/>
      <c r="L7049" s="137" t="s">
        <v>63</v>
      </c>
      <c r="M7049" s="137">
        <f>SUM(M7044:M7048)</f>
        <v>1653300</v>
      </c>
      <c r="N7049" s="123"/>
      <c r="O7049" s="108"/>
      <c r="P7049" s="138"/>
      <c r="Q7049" s="108"/>
      <c r="R7049" s="108"/>
      <c r="S7049" s="139"/>
      <c r="T7049" s="123"/>
      <c r="U7049" s="123"/>
      <c r="V7049" s="123"/>
      <c r="W7049" s="137"/>
      <c r="X7049" s="136"/>
      <c r="Y7049" s="137"/>
      <c r="Z7049" s="137"/>
      <c r="AA7049" s="119"/>
      <c r="AB7049" s="119"/>
      <c r="AC7049" s="137"/>
      <c r="AD7049" s="137"/>
      <c r="AE7049" s="137">
        <f>SUM(AE7044:AE7048)</f>
        <v>2810736</v>
      </c>
      <c r="AF7049" s="137"/>
      <c r="AG7049" s="137">
        <f>SUM(AG7044:AG7048)</f>
        <v>1653300</v>
      </c>
      <c r="AH7049" s="137"/>
    </row>
    <row r="7050" spans="1:34" s="173" customFormat="1" x14ac:dyDescent="0.55000000000000004">
      <c r="A7050" s="122" t="s">
        <v>9589</v>
      </c>
      <c r="B7050" s="123">
        <v>3027</v>
      </c>
      <c r="C7050" s="123">
        <v>6491</v>
      </c>
      <c r="D7050" s="135" t="s">
        <v>9590</v>
      </c>
      <c r="E7050" s="123" t="s">
        <v>34</v>
      </c>
      <c r="F7050" s="123">
        <v>18549</v>
      </c>
      <c r="G7050" s="123">
        <v>7</v>
      </c>
      <c r="H7050" s="123">
        <v>1</v>
      </c>
      <c r="I7050" s="136">
        <v>16</v>
      </c>
      <c r="J7050" s="123" t="s">
        <v>38</v>
      </c>
      <c r="K7050" s="137">
        <f>((G7050*400)+(H7050*100))+I7050</f>
        <v>2916</v>
      </c>
      <c r="L7050" s="137">
        <v>325</v>
      </c>
      <c r="M7050" s="137">
        <f>K7050*L7050</f>
        <v>947700</v>
      </c>
      <c r="N7050" s="123"/>
      <c r="O7050" s="108"/>
      <c r="P7050" s="138"/>
      <c r="Q7050" s="108"/>
      <c r="R7050" s="108"/>
      <c r="S7050" s="139"/>
      <c r="T7050" s="123"/>
      <c r="U7050" s="123"/>
      <c r="V7050" s="123"/>
      <c r="W7050" s="137"/>
      <c r="X7050" s="136"/>
      <c r="Y7050" s="137"/>
      <c r="Z7050" s="137"/>
      <c r="AA7050" s="119"/>
      <c r="AB7050" s="119"/>
      <c r="AC7050" s="137"/>
      <c r="AD7050" s="137">
        <f>IF(AND(AC7050="",M7050=""),0,IF((AC7050=""),M7050,IF((M7050=""),AC7050,AC7050+M7050)))</f>
        <v>947700</v>
      </c>
      <c r="AE7050" s="137">
        <f>IF( (X7050=""),AD7050*1,AD7050*(X7050/100) )</f>
        <v>947700</v>
      </c>
      <c r="AF7050" s="137">
        <v>50000000</v>
      </c>
      <c r="AG7050" s="137">
        <f>IF((AF7050-AE7050) &gt; 1,0,IF((AF7050-AE7050)&lt;0,AE7050-AF7050,AF7050-AE7050))</f>
        <v>0</v>
      </c>
      <c r="AH7050" s="137">
        <v>0.01</v>
      </c>
    </row>
    <row r="7051" spans="1:34" s="173" customFormat="1" x14ac:dyDescent="0.55000000000000004">
      <c r="A7051" s="122"/>
      <c r="B7051" s="123"/>
      <c r="C7051" s="123"/>
      <c r="D7051" s="135"/>
      <c r="E7051" s="123"/>
      <c r="F7051" s="123"/>
      <c r="G7051" s="123"/>
      <c r="H7051" s="123"/>
      <c r="I7051" s="136"/>
      <c r="J7051" s="123"/>
      <c r="K7051" s="137"/>
      <c r="L7051" s="137" t="s">
        <v>63</v>
      </c>
      <c r="M7051" s="137">
        <f>SUM(M7050:M7050)</f>
        <v>947700</v>
      </c>
      <c r="N7051" s="123"/>
      <c r="O7051" s="108"/>
      <c r="P7051" s="138"/>
      <c r="Q7051" s="108"/>
      <c r="R7051" s="108"/>
      <c r="S7051" s="139"/>
      <c r="T7051" s="123"/>
      <c r="U7051" s="123"/>
      <c r="V7051" s="123"/>
      <c r="W7051" s="137"/>
      <c r="X7051" s="136"/>
      <c r="Y7051" s="137"/>
      <c r="Z7051" s="137"/>
      <c r="AA7051" s="119"/>
      <c r="AB7051" s="119"/>
      <c r="AC7051" s="137"/>
      <c r="AD7051" s="137"/>
      <c r="AE7051" s="137">
        <f>SUM(AE7050:AE7050)</f>
        <v>947700</v>
      </c>
      <c r="AF7051" s="137"/>
      <c r="AG7051" s="137">
        <f>SUM(AG7050:AG7050)</f>
        <v>0</v>
      </c>
      <c r="AH7051" s="137"/>
    </row>
    <row r="7052" spans="1:34" s="173" customFormat="1" x14ac:dyDescent="0.55000000000000004">
      <c r="A7052" s="122" t="s">
        <v>9593</v>
      </c>
      <c r="B7052" s="123">
        <v>3028</v>
      </c>
      <c r="C7052" s="123">
        <v>6820</v>
      </c>
      <c r="D7052" s="135" t="s">
        <v>9594</v>
      </c>
      <c r="E7052" s="123" t="s">
        <v>34</v>
      </c>
      <c r="F7052" s="123">
        <v>23615</v>
      </c>
      <c r="G7052" s="123">
        <v>0</v>
      </c>
      <c r="H7052" s="123">
        <v>0</v>
      </c>
      <c r="I7052" s="136">
        <v>48</v>
      </c>
      <c r="J7052" s="123" t="s">
        <v>35</v>
      </c>
      <c r="K7052" s="137">
        <f>((G7052*400)+(H7052*100))+I7052</f>
        <v>48</v>
      </c>
      <c r="L7052" s="137">
        <v>1600</v>
      </c>
      <c r="M7052" s="137">
        <f>K7052*L7052</f>
        <v>76800</v>
      </c>
      <c r="N7052" s="123">
        <v>1</v>
      </c>
      <c r="O7052" s="108" t="s">
        <v>9591</v>
      </c>
      <c r="P7052" s="138"/>
      <c r="Q7052" s="108" t="s">
        <v>9592</v>
      </c>
      <c r="R7052" s="108" t="s">
        <v>9595</v>
      </c>
      <c r="S7052" s="139" t="s">
        <v>9596</v>
      </c>
      <c r="T7052" s="123" t="s">
        <v>51</v>
      </c>
      <c r="U7052" s="123" t="s">
        <v>45</v>
      </c>
      <c r="V7052" s="123" t="s">
        <v>52</v>
      </c>
      <c r="W7052" s="137">
        <v>125.46</v>
      </c>
      <c r="X7052" s="136">
        <v>100</v>
      </c>
      <c r="Y7052" s="137">
        <v>6750</v>
      </c>
      <c r="Z7052" s="137">
        <f>W7052*Y7052</f>
        <v>846855</v>
      </c>
      <c r="AA7052" s="119">
        <v>6</v>
      </c>
      <c r="AB7052" s="119">
        <v>6</v>
      </c>
      <c r="AC7052" s="137">
        <f>(Z7052*(100-AB7052))/100</f>
        <v>796043.7</v>
      </c>
      <c r="AD7052" s="137">
        <f>IF(AND(AC7052="",M7052=""),0,IF((AC7052=""),M7052, IF( (M7052=""),AC7052,SUM(AC7052:AC7053)+M7052)))</f>
        <v>872843.7</v>
      </c>
      <c r="AE7052" s="137">
        <f>IF( (X7052=""),AD7052*1,AD7052*(X7052/100) )</f>
        <v>872843.7</v>
      </c>
      <c r="AF7052" s="137">
        <v>50000000</v>
      </c>
      <c r="AG7052" s="137">
        <f>IF((AF7052-AE7052) &gt; 1,0,IF((AF7052-AE7052)&lt;0,AE7052-AF7052,AF7052-AE7052))</f>
        <v>0</v>
      </c>
      <c r="AH7052" s="137">
        <v>0.02</v>
      </c>
    </row>
    <row r="7053" spans="1:34" s="173" customFormat="1" x14ac:dyDescent="0.55000000000000004">
      <c r="A7053" s="122"/>
      <c r="B7053" s="123"/>
      <c r="C7053" s="123"/>
      <c r="D7053" s="135"/>
      <c r="E7053" s="123"/>
      <c r="F7053" s="123"/>
      <c r="G7053" s="123"/>
      <c r="H7053" s="123"/>
      <c r="I7053" s="136"/>
      <c r="J7053" s="123"/>
      <c r="K7053" s="137"/>
      <c r="L7053" s="137" t="s">
        <v>63</v>
      </c>
      <c r="M7053" s="137">
        <f>SUM(M7052:M7052)</f>
        <v>76800</v>
      </c>
      <c r="N7053" s="123"/>
      <c r="O7053" s="108"/>
      <c r="P7053" s="138"/>
      <c r="Q7053" s="108"/>
      <c r="R7053" s="108"/>
      <c r="S7053" s="139"/>
      <c r="T7053" s="123"/>
      <c r="U7053" s="123"/>
      <c r="V7053" s="123"/>
      <c r="W7053" s="137"/>
      <c r="X7053" s="136"/>
      <c r="Y7053" s="137"/>
      <c r="Z7053" s="137"/>
      <c r="AA7053" s="119"/>
      <c r="AB7053" s="119"/>
      <c r="AC7053" s="137"/>
      <c r="AD7053" s="137"/>
      <c r="AE7053" s="137">
        <f>SUM(AE7052:AE7052)</f>
        <v>872843.7</v>
      </c>
      <c r="AF7053" s="137"/>
      <c r="AG7053" s="137">
        <f>SUM(AG7052:AG7052)</f>
        <v>0</v>
      </c>
      <c r="AH7053" s="137"/>
    </row>
    <row r="7054" spans="1:34" s="173" customFormat="1" x14ac:dyDescent="0.55000000000000004">
      <c r="A7054" s="122" t="s">
        <v>7793</v>
      </c>
      <c r="B7054" s="123">
        <v>3029</v>
      </c>
      <c r="C7054" s="123">
        <v>8874</v>
      </c>
      <c r="D7054" s="135" t="s">
        <v>9597</v>
      </c>
      <c r="E7054" s="123" t="s">
        <v>34</v>
      </c>
      <c r="F7054" s="123">
        <v>16172</v>
      </c>
      <c r="G7054" s="123">
        <v>9</v>
      </c>
      <c r="H7054" s="123">
        <v>2</v>
      </c>
      <c r="I7054" s="136">
        <v>0</v>
      </c>
      <c r="J7054" s="123" t="s">
        <v>38</v>
      </c>
      <c r="K7054" s="137">
        <f>((G7054*400)+(H7054*100))+I7054</f>
        <v>3800</v>
      </c>
      <c r="L7054" s="137">
        <v>325</v>
      </c>
      <c r="M7054" s="137">
        <f>K7054*L7054</f>
        <v>1235000</v>
      </c>
      <c r="N7054" s="123"/>
      <c r="O7054" s="108"/>
      <c r="P7054" s="138"/>
      <c r="Q7054" s="108"/>
      <c r="R7054" s="108"/>
      <c r="S7054" s="139"/>
      <c r="T7054" s="123"/>
      <c r="U7054" s="123"/>
      <c r="V7054" s="123"/>
      <c r="W7054" s="137"/>
      <c r="X7054" s="136"/>
      <c r="Y7054" s="137"/>
      <c r="Z7054" s="137"/>
      <c r="AA7054" s="119"/>
      <c r="AB7054" s="119"/>
      <c r="AC7054" s="137"/>
      <c r="AD7054" s="137">
        <f>IF(AND(AC7054="",M7054=""),0,IF((AC7054=""),M7054,IF((M7054=""),AC7054,AC7054+M7054)))</f>
        <v>1235000</v>
      </c>
      <c r="AE7054" s="137">
        <f>IF( (X7054=""),AD7054*1,AD7054*(X7054/100) )</f>
        <v>1235000</v>
      </c>
      <c r="AF7054" s="137">
        <v>50000000</v>
      </c>
      <c r="AG7054" s="137">
        <f>IF((AF7054-AE7054) &gt; 1,0,IF((AF7054-AE7054)&lt;0,AE7054-AF7054,AF7054-AE7054))</f>
        <v>0</v>
      </c>
      <c r="AH7054" s="137">
        <v>0.01</v>
      </c>
    </row>
    <row r="7055" spans="1:34" s="173" customFormat="1" x14ac:dyDescent="0.55000000000000004">
      <c r="A7055" s="122"/>
      <c r="B7055" s="123"/>
      <c r="C7055" s="123"/>
      <c r="D7055" s="135"/>
      <c r="E7055" s="123"/>
      <c r="F7055" s="123"/>
      <c r="G7055" s="123"/>
      <c r="H7055" s="123"/>
      <c r="I7055" s="136"/>
      <c r="J7055" s="123"/>
      <c r="K7055" s="137"/>
      <c r="L7055" s="137" t="s">
        <v>63</v>
      </c>
      <c r="M7055" s="137">
        <f>SUM(M7054:M7054)</f>
        <v>1235000</v>
      </c>
      <c r="N7055" s="123"/>
      <c r="O7055" s="108"/>
      <c r="P7055" s="138"/>
      <c r="Q7055" s="108"/>
      <c r="R7055" s="108"/>
      <c r="S7055" s="139"/>
      <c r="T7055" s="123"/>
      <c r="U7055" s="123"/>
      <c r="V7055" s="123"/>
      <c r="W7055" s="137"/>
      <c r="X7055" s="136"/>
      <c r="Y7055" s="137"/>
      <c r="Z7055" s="137"/>
      <c r="AA7055" s="119"/>
      <c r="AB7055" s="119"/>
      <c r="AC7055" s="137"/>
      <c r="AD7055" s="137"/>
      <c r="AE7055" s="137">
        <f>SUM(AE7054:AE7054)</f>
        <v>1235000</v>
      </c>
      <c r="AF7055" s="137"/>
      <c r="AG7055" s="137">
        <f>SUM(AG7054:AG7054)</f>
        <v>0</v>
      </c>
      <c r="AH7055" s="137"/>
    </row>
    <row r="7056" spans="1:34" s="173" customFormat="1" x14ac:dyDescent="0.55000000000000004">
      <c r="A7056" s="122" t="s">
        <v>267</v>
      </c>
      <c r="B7056" s="123">
        <v>3030</v>
      </c>
      <c r="C7056" s="123">
        <v>5233</v>
      </c>
      <c r="D7056" s="135" t="s">
        <v>9598</v>
      </c>
      <c r="E7056" s="123" t="s">
        <v>34</v>
      </c>
      <c r="F7056" s="123">
        <v>19615</v>
      </c>
      <c r="G7056" s="123">
        <v>0</v>
      </c>
      <c r="H7056" s="123">
        <v>1</v>
      </c>
      <c r="I7056" s="136">
        <v>9.6999999999999993</v>
      </c>
      <c r="J7056" s="123" t="s">
        <v>38</v>
      </c>
      <c r="K7056" s="137">
        <f>((G7056*400)+(H7056*100))+I7056</f>
        <v>109.7</v>
      </c>
      <c r="L7056" s="137">
        <v>1250</v>
      </c>
      <c r="M7056" s="137">
        <f>K7056*L7056</f>
        <v>137125</v>
      </c>
      <c r="N7056" s="123"/>
      <c r="O7056" s="108"/>
      <c r="P7056" s="138"/>
      <c r="Q7056" s="108"/>
      <c r="R7056" s="108"/>
      <c r="S7056" s="139"/>
      <c r="T7056" s="123"/>
      <c r="U7056" s="123"/>
      <c r="V7056" s="123"/>
      <c r="W7056" s="137"/>
      <c r="X7056" s="136"/>
      <c r="Y7056" s="137"/>
      <c r="Z7056" s="137"/>
      <c r="AA7056" s="119"/>
      <c r="AB7056" s="119"/>
      <c r="AC7056" s="137"/>
      <c r="AD7056" s="137">
        <f>IF(AND(AC7056="",M7056=""),0,IF((AC7056=""),M7056,IF((M7056=""),AC7056,AC7056+M7056)))</f>
        <v>137125</v>
      </c>
      <c r="AE7056" s="137">
        <f>IF( (X7056=""),AD7056*1,AD7056*(X7056/100) )</f>
        <v>137125</v>
      </c>
      <c r="AF7056" s="137">
        <v>50000000</v>
      </c>
      <c r="AG7056" s="137">
        <f>IF((AF7056-AE7056) &gt; 1,0,IF((AF7056-AE7056)&lt;0,AE7056-AF7056,AF7056-AE7056))</f>
        <v>0</v>
      </c>
      <c r="AH7056" s="137">
        <v>0.01</v>
      </c>
    </row>
    <row r="7057" spans="1:34" s="173" customFormat="1" x14ac:dyDescent="0.55000000000000004">
      <c r="A7057" s="122"/>
      <c r="B7057" s="123"/>
      <c r="C7057" s="123"/>
      <c r="D7057" s="135"/>
      <c r="E7057" s="123"/>
      <c r="F7057" s="123"/>
      <c r="G7057" s="123"/>
      <c r="H7057" s="123"/>
      <c r="I7057" s="136"/>
      <c r="J7057" s="123"/>
      <c r="K7057" s="137"/>
      <c r="L7057" s="137" t="s">
        <v>63</v>
      </c>
      <c r="M7057" s="137">
        <f>SUM(M7056:M7056)</f>
        <v>137125</v>
      </c>
      <c r="N7057" s="123"/>
      <c r="O7057" s="108"/>
      <c r="P7057" s="138"/>
      <c r="Q7057" s="108"/>
      <c r="R7057" s="108"/>
      <c r="S7057" s="139"/>
      <c r="T7057" s="123"/>
      <c r="U7057" s="123"/>
      <c r="V7057" s="123"/>
      <c r="W7057" s="137"/>
      <c r="X7057" s="136"/>
      <c r="Y7057" s="137"/>
      <c r="Z7057" s="137"/>
      <c r="AA7057" s="119"/>
      <c r="AB7057" s="119"/>
      <c r="AC7057" s="137"/>
      <c r="AD7057" s="137"/>
      <c r="AE7057" s="137">
        <f>SUM(AE7056:AE7056)</f>
        <v>137125</v>
      </c>
      <c r="AF7057" s="137"/>
      <c r="AG7057" s="137">
        <f>SUM(AG7056:AG7056)</f>
        <v>0</v>
      </c>
      <c r="AH7057" s="137"/>
    </row>
    <row r="7058" spans="1:34" s="173" customFormat="1" x14ac:dyDescent="0.55000000000000004">
      <c r="A7058" s="122" t="s">
        <v>9599</v>
      </c>
      <c r="B7058" s="123">
        <v>3031</v>
      </c>
      <c r="C7058" s="123">
        <v>8659</v>
      </c>
      <c r="D7058" s="135" t="s">
        <v>9600</v>
      </c>
      <c r="E7058" s="123" t="s">
        <v>34</v>
      </c>
      <c r="F7058" s="123">
        <v>22193</v>
      </c>
      <c r="G7058" s="123">
        <v>0</v>
      </c>
      <c r="H7058" s="123">
        <v>1</v>
      </c>
      <c r="I7058" s="136">
        <v>0</v>
      </c>
      <c r="J7058" s="123" t="s">
        <v>35</v>
      </c>
      <c r="K7058" s="137">
        <f>((G7058*400)+(H7058*100))+I7058</f>
        <v>100</v>
      </c>
      <c r="L7058" s="137">
        <v>800</v>
      </c>
      <c r="M7058" s="137">
        <f>K7058*L7058</f>
        <v>80000</v>
      </c>
      <c r="N7058" s="123">
        <v>1</v>
      </c>
      <c r="O7058" s="108" t="s">
        <v>9601</v>
      </c>
      <c r="P7058" s="138">
        <v>3570800347722</v>
      </c>
      <c r="Q7058" s="108" t="s">
        <v>9602</v>
      </c>
      <c r="R7058" s="108" t="s">
        <v>9603</v>
      </c>
      <c r="S7058" s="139" t="s">
        <v>9604</v>
      </c>
      <c r="T7058" s="123" t="s">
        <v>51</v>
      </c>
      <c r="U7058" s="123" t="s">
        <v>45</v>
      </c>
      <c r="V7058" s="123" t="s">
        <v>52</v>
      </c>
      <c r="W7058" s="137">
        <v>356.97</v>
      </c>
      <c r="X7058" s="136">
        <v>100</v>
      </c>
      <c r="Y7058" s="137">
        <v>6750</v>
      </c>
      <c r="Z7058" s="137">
        <f>W7058*Y7058</f>
        <v>2409547.5</v>
      </c>
      <c r="AA7058" s="119">
        <v>6</v>
      </c>
      <c r="AB7058" s="119">
        <v>6</v>
      </c>
      <c r="AC7058" s="137">
        <f>(Z7058*(100-AB7058))/100</f>
        <v>2264974.65</v>
      </c>
      <c r="AD7058" s="137">
        <f>IF(AND(AC7058="",M7058=""),0,IF((AC7058=""),M7058, IF( (M7058=""),AC7058,SUM(AC7058:AC7059)+M7058)))</f>
        <v>2344974.65</v>
      </c>
      <c r="AE7058" s="137">
        <f>IF( (X7058=""),AD7058*1,AD7058*(X7058/100) )</f>
        <v>2344974.65</v>
      </c>
      <c r="AF7058" s="137">
        <v>50000000</v>
      </c>
      <c r="AG7058" s="137">
        <f>IF((AF7058-AE7058) &gt; 1,0,IF((AF7058-AE7058)&lt;0,AE7058-AF7058,AF7058-AE7058))</f>
        <v>0</v>
      </c>
      <c r="AH7058" s="137">
        <v>0.02</v>
      </c>
    </row>
    <row r="7059" spans="1:34" s="173" customFormat="1" x14ac:dyDescent="0.55000000000000004">
      <c r="A7059" s="122"/>
      <c r="B7059" s="123"/>
      <c r="C7059" s="123"/>
      <c r="D7059" s="135"/>
      <c r="E7059" s="123"/>
      <c r="F7059" s="123"/>
      <c r="G7059" s="123"/>
      <c r="H7059" s="123"/>
      <c r="I7059" s="136"/>
      <c r="J7059" s="123"/>
      <c r="K7059" s="137"/>
      <c r="L7059" s="137" t="s">
        <v>63</v>
      </c>
      <c r="M7059" s="137">
        <f>SUM(M7058:M7058)</f>
        <v>80000</v>
      </c>
      <c r="N7059" s="123"/>
      <c r="O7059" s="108"/>
      <c r="P7059" s="138"/>
      <c r="Q7059" s="108"/>
      <c r="R7059" s="108"/>
      <c r="S7059" s="139"/>
      <c r="T7059" s="123"/>
      <c r="U7059" s="123"/>
      <c r="V7059" s="123"/>
      <c r="W7059" s="137"/>
      <c r="X7059" s="136"/>
      <c r="Y7059" s="137"/>
      <c r="Z7059" s="137"/>
      <c r="AA7059" s="119"/>
      <c r="AB7059" s="119"/>
      <c r="AC7059" s="137"/>
      <c r="AD7059" s="137"/>
      <c r="AE7059" s="137">
        <f>SUM(AE7058:AE7058)</f>
        <v>2344974.65</v>
      </c>
      <c r="AF7059" s="137"/>
      <c r="AG7059" s="137">
        <f>SUM(AG7058:AG7058)</f>
        <v>0</v>
      </c>
      <c r="AH7059" s="137"/>
    </row>
    <row r="7060" spans="1:34" s="173" customFormat="1" x14ac:dyDescent="0.55000000000000004">
      <c r="A7060" s="122" t="s">
        <v>9607</v>
      </c>
      <c r="B7060" s="123">
        <v>3032</v>
      </c>
      <c r="C7060" s="123">
        <v>6593</v>
      </c>
      <c r="D7060" s="135" t="s">
        <v>9608</v>
      </c>
      <c r="E7060" s="123" t="s">
        <v>34</v>
      </c>
      <c r="F7060" s="123">
        <v>23153</v>
      </c>
      <c r="G7060" s="123">
        <v>0</v>
      </c>
      <c r="H7060" s="123">
        <v>0</v>
      </c>
      <c r="I7060" s="136">
        <v>69</v>
      </c>
      <c r="J7060" s="123" t="s">
        <v>35</v>
      </c>
      <c r="K7060" s="137">
        <f>((G7060*400)+(H7060*100))+I7060</f>
        <v>69</v>
      </c>
      <c r="L7060" s="137">
        <v>650</v>
      </c>
      <c r="M7060" s="137">
        <f>K7060*L7060</f>
        <v>44850</v>
      </c>
      <c r="N7060" s="123">
        <v>1</v>
      </c>
      <c r="O7060" s="108" t="s">
        <v>9605</v>
      </c>
      <c r="P7060" s="138"/>
      <c r="Q7060" s="108" t="s">
        <v>9606</v>
      </c>
      <c r="R7060" s="108" t="s">
        <v>9609</v>
      </c>
      <c r="S7060" s="139" t="s">
        <v>9610</v>
      </c>
      <c r="T7060" s="123" t="s">
        <v>51</v>
      </c>
      <c r="U7060" s="123" t="s">
        <v>45</v>
      </c>
      <c r="V7060" s="123" t="s">
        <v>52</v>
      </c>
      <c r="W7060" s="137">
        <v>396</v>
      </c>
      <c r="X7060" s="136">
        <v>97.06</v>
      </c>
      <c r="Y7060" s="137">
        <v>6750</v>
      </c>
      <c r="Z7060" s="137">
        <f>W7060*Y7060</f>
        <v>2673000</v>
      </c>
      <c r="AA7060" s="119">
        <v>6</v>
      </c>
      <c r="AB7060" s="119">
        <v>6</v>
      </c>
      <c r="AC7060" s="137">
        <f>(Z7060*(100-AB7060))/100</f>
        <v>2512620</v>
      </c>
      <c r="AD7060" s="137">
        <f>IF(AND(AC7060="",M7060=""),0,IF((AC7060=""),M7060, IF( (M7060=""),AC7060,SUM(AC7060:AC7063)+M7060)))</f>
        <v>2557470</v>
      </c>
      <c r="AE7060" s="137">
        <f>IF( (X7060=""),AD7060*1,AD7060*(X7060/100) )</f>
        <v>2482280.3820000002</v>
      </c>
      <c r="AF7060" s="137">
        <v>50000000</v>
      </c>
      <c r="AG7060" s="137">
        <f>IF((AF7060-AE7060) &gt; 1,0,IF((AF7060-AE7060)&lt;0,AE7060-AF7060,AF7060-AE7060))</f>
        <v>0</v>
      </c>
      <c r="AH7060" s="137">
        <v>0.02</v>
      </c>
    </row>
    <row r="7061" spans="1:34" s="173" customFormat="1" x14ac:dyDescent="0.55000000000000004">
      <c r="A7061" s="122"/>
      <c r="B7061" s="123"/>
      <c r="C7061" s="123"/>
      <c r="D7061" s="135"/>
      <c r="E7061" s="123"/>
      <c r="F7061" s="123"/>
      <c r="G7061" s="123"/>
      <c r="H7061" s="123"/>
      <c r="I7061" s="136"/>
      <c r="J7061" s="123"/>
      <c r="K7061" s="137"/>
      <c r="L7061" s="137"/>
      <c r="M7061" s="137"/>
      <c r="N7061" s="123">
        <v>2</v>
      </c>
      <c r="O7061" s="108" t="s">
        <v>9605</v>
      </c>
      <c r="P7061" s="138"/>
      <c r="Q7061" s="108" t="s">
        <v>9606</v>
      </c>
      <c r="R7061" s="108" t="s">
        <v>9609</v>
      </c>
      <c r="S7061" s="139" t="s">
        <v>9611</v>
      </c>
      <c r="T7061" s="123" t="s">
        <v>55</v>
      </c>
      <c r="U7061" s="123" t="s">
        <v>45</v>
      </c>
      <c r="V7061" s="123" t="s">
        <v>52</v>
      </c>
      <c r="W7061" s="137">
        <v>12</v>
      </c>
      <c r="X7061" s="136">
        <v>2.94</v>
      </c>
      <c r="Y7061" s="137">
        <v>0</v>
      </c>
      <c r="Z7061" s="137">
        <f>W7061*Y7061</f>
        <v>0</v>
      </c>
      <c r="AA7061" s="119">
        <v>6</v>
      </c>
      <c r="AB7061" s="119">
        <v>6</v>
      </c>
      <c r="AC7061" s="137">
        <f>(Z7061*(100-AB7061))/100</f>
        <v>0</v>
      </c>
      <c r="AD7061" s="137">
        <f>IF(AND(AC7061="",M7060=""),0,IF((AC7061=""),M7060, IF( (M7060=""),AC7061,SUM(AC7060:AC7063)+M7060)))</f>
        <v>2557470</v>
      </c>
      <c r="AE7061" s="137">
        <f>IF( (X7061=""),AD7061*1,AD7061*(X7061/100) )</f>
        <v>75189.618000000002</v>
      </c>
      <c r="AF7061" s="137">
        <v>50000000</v>
      </c>
      <c r="AG7061" s="137">
        <f>IF((AF7061-AE7061) &gt; 1,0,IF((AF7061-AE7061)&lt;0,AE7061-AF7061,AF7061-AE7061))</f>
        <v>0</v>
      </c>
      <c r="AH7061" s="137">
        <v>0.02</v>
      </c>
    </row>
    <row r="7062" spans="1:34" s="173" customFormat="1" x14ac:dyDescent="0.55000000000000004">
      <c r="A7062" s="122"/>
      <c r="B7062" s="123"/>
      <c r="C7062" s="123"/>
      <c r="D7062" s="135"/>
      <c r="E7062" s="123"/>
      <c r="F7062" s="123"/>
      <c r="G7062" s="123"/>
      <c r="H7062" s="123"/>
      <c r="I7062" s="136"/>
      <c r="J7062" s="123"/>
      <c r="K7062" s="137"/>
      <c r="L7062" s="137" t="s">
        <v>63</v>
      </c>
      <c r="M7062" s="137">
        <f>SUM(M7060:M7061)</f>
        <v>44850</v>
      </c>
      <c r="N7062" s="123"/>
      <c r="O7062" s="108"/>
      <c r="P7062" s="138"/>
      <c r="Q7062" s="108"/>
      <c r="R7062" s="108"/>
      <c r="S7062" s="139"/>
      <c r="T7062" s="123"/>
      <c r="U7062" s="123"/>
      <c r="V7062" s="123"/>
      <c r="W7062" s="137"/>
      <c r="X7062" s="136"/>
      <c r="Y7062" s="137"/>
      <c r="Z7062" s="137"/>
      <c r="AA7062" s="119"/>
      <c r="AB7062" s="119"/>
      <c r="AC7062" s="137"/>
      <c r="AD7062" s="137"/>
      <c r="AE7062" s="137">
        <f>SUM(AE7060:AE7061)</f>
        <v>2557470</v>
      </c>
      <c r="AF7062" s="137"/>
      <c r="AG7062" s="137">
        <f>SUM(AG7060:AG7061)</f>
        <v>0</v>
      </c>
      <c r="AH7062" s="137"/>
    </row>
    <row r="7063" spans="1:34" s="173" customFormat="1" x14ac:dyDescent="0.55000000000000004">
      <c r="A7063" s="122" t="s">
        <v>664</v>
      </c>
      <c r="B7063" s="123">
        <v>3033</v>
      </c>
      <c r="C7063" s="123">
        <v>10375</v>
      </c>
      <c r="D7063" s="135" t="s">
        <v>9612</v>
      </c>
      <c r="E7063" s="123" t="s">
        <v>34</v>
      </c>
      <c r="F7063" s="123">
        <v>547</v>
      </c>
      <c r="G7063" s="123">
        <v>2</v>
      </c>
      <c r="H7063" s="123">
        <v>0</v>
      </c>
      <c r="I7063" s="136">
        <v>38</v>
      </c>
      <c r="J7063" s="123" t="s">
        <v>38</v>
      </c>
      <c r="K7063" s="137">
        <f>((G7063*400)+(H7063*100))+I7063</f>
        <v>838</v>
      </c>
      <c r="L7063" s="137">
        <v>225</v>
      </c>
      <c r="M7063" s="137">
        <f>K7063*L7063</f>
        <v>188550</v>
      </c>
      <c r="N7063" s="123"/>
      <c r="O7063" s="108"/>
      <c r="P7063" s="138"/>
      <c r="Q7063" s="108"/>
      <c r="R7063" s="108"/>
      <c r="S7063" s="139"/>
      <c r="T7063" s="123"/>
      <c r="U7063" s="123"/>
      <c r="V7063" s="123"/>
      <c r="W7063" s="137"/>
      <c r="X7063" s="136"/>
      <c r="Y7063" s="137"/>
      <c r="Z7063" s="137"/>
      <c r="AA7063" s="119"/>
      <c r="AB7063" s="119"/>
      <c r="AC7063" s="137"/>
      <c r="AD7063" s="137">
        <f>IF(AND(AC7063="",M7063=""),0,IF((AC7063=""),M7063,IF((M7063=""),AC7063,AC7063+M7063)))</f>
        <v>188550</v>
      </c>
      <c r="AE7063" s="137">
        <f>IF( (X7063=""),AD7063*1,AD7063*(X7063/100) )</f>
        <v>188550</v>
      </c>
      <c r="AF7063" s="137">
        <v>50000000</v>
      </c>
      <c r="AG7063" s="137">
        <f>IF((AF7063-AE7063) &gt; 1,0,IF((AF7063-AE7063)&lt;0,AE7063-AF7063,AF7063-AE7063))</f>
        <v>0</v>
      </c>
      <c r="AH7063" s="137">
        <v>0.01</v>
      </c>
    </row>
    <row r="7064" spans="1:34" s="173" customFormat="1" x14ac:dyDescent="0.55000000000000004">
      <c r="A7064" s="122"/>
      <c r="B7064" s="123">
        <v>3034</v>
      </c>
      <c r="C7064" s="123">
        <v>9385</v>
      </c>
      <c r="D7064" s="135" t="s">
        <v>9613</v>
      </c>
      <c r="E7064" s="123" t="s">
        <v>34</v>
      </c>
      <c r="F7064" s="123">
        <v>2294</v>
      </c>
      <c r="G7064" s="123">
        <v>0</v>
      </c>
      <c r="H7064" s="123">
        <v>2</v>
      </c>
      <c r="I7064" s="136">
        <v>6</v>
      </c>
      <c r="J7064" s="123" t="s">
        <v>35</v>
      </c>
      <c r="K7064" s="137">
        <f>((G7064*400)+(H7064*100))+I7064</f>
        <v>206</v>
      </c>
      <c r="L7064" s="137">
        <v>2425</v>
      </c>
      <c r="M7064" s="137">
        <f>K7064*L7064</f>
        <v>499550</v>
      </c>
      <c r="N7064" s="123">
        <v>1</v>
      </c>
      <c r="O7064" s="108" t="s">
        <v>4770</v>
      </c>
      <c r="P7064" s="138">
        <v>3570800008227</v>
      </c>
      <c r="Q7064" s="108" t="s">
        <v>4771</v>
      </c>
      <c r="R7064" s="108" t="s">
        <v>666</v>
      </c>
      <c r="S7064" s="139" t="s">
        <v>9614</v>
      </c>
      <c r="T7064" s="123" t="s">
        <v>51</v>
      </c>
      <c r="U7064" s="123" t="s">
        <v>45</v>
      </c>
      <c r="V7064" s="123" t="s">
        <v>52</v>
      </c>
      <c r="W7064" s="137">
        <v>553.79999999999995</v>
      </c>
      <c r="X7064" s="136">
        <v>100</v>
      </c>
      <c r="Y7064" s="137">
        <v>6750</v>
      </c>
      <c r="Z7064" s="137">
        <f>W7064*Y7064</f>
        <v>3738149.9999999995</v>
      </c>
      <c r="AA7064" s="119">
        <v>7</v>
      </c>
      <c r="AB7064" s="119">
        <v>7</v>
      </c>
      <c r="AC7064" s="137">
        <f>(Z7064*(100-AB7064))/100</f>
        <v>3476479.4999999995</v>
      </c>
      <c r="AD7064" s="137">
        <f>IF(AND(AC7064="",M7064=""),0,IF((AC7064=""),M7064, IF( (M7064=""),AC7064,SUM(AC7064:AC7067)+M7064)))</f>
        <v>5027808.3199999994</v>
      </c>
      <c r="AE7064" s="137">
        <f>IF( (X7064=""),AD7064*1,AD7064*(X7064/100) )</f>
        <v>5027808.3199999994</v>
      </c>
      <c r="AF7064" s="137">
        <v>50000000</v>
      </c>
      <c r="AG7064" s="137">
        <f>IF((AF7064-AE7064) &gt; 1,0,IF((AF7064-AE7064)&lt;0,AE7064-AF7064,AF7064-AE7064))</f>
        <v>0</v>
      </c>
      <c r="AH7064" s="137">
        <v>0.02</v>
      </c>
    </row>
    <row r="7065" spans="1:34" s="173" customFormat="1" x14ac:dyDescent="0.55000000000000004">
      <c r="A7065" s="122"/>
      <c r="B7065" s="123"/>
      <c r="C7065" s="123"/>
      <c r="D7065" s="135"/>
      <c r="E7065" s="123"/>
      <c r="F7065" s="123"/>
      <c r="G7065" s="123"/>
      <c r="H7065" s="123"/>
      <c r="I7065" s="136"/>
      <c r="J7065" s="123"/>
      <c r="K7065" s="137"/>
      <c r="L7065" s="137"/>
      <c r="M7065" s="137"/>
      <c r="N7065" s="123">
        <v>2</v>
      </c>
      <c r="O7065" s="108" t="s">
        <v>4770</v>
      </c>
      <c r="P7065" s="138">
        <v>3570800008227</v>
      </c>
      <c r="Q7065" s="108" t="s">
        <v>4771</v>
      </c>
      <c r="R7065" s="108" t="s">
        <v>666</v>
      </c>
      <c r="S7065" s="139" t="s">
        <v>9615</v>
      </c>
      <c r="T7065" s="123" t="s">
        <v>55</v>
      </c>
      <c r="U7065" s="123" t="s">
        <v>45</v>
      </c>
      <c r="V7065" s="123" t="s">
        <v>52</v>
      </c>
      <c r="W7065" s="137">
        <v>113.04</v>
      </c>
      <c r="X7065" s="136">
        <v>0</v>
      </c>
      <c r="Y7065" s="137">
        <v>0</v>
      </c>
      <c r="Z7065" s="137">
        <f>W7065*Y7065</f>
        <v>0</v>
      </c>
      <c r="AA7065" s="119"/>
      <c r="AB7065" s="119"/>
      <c r="AC7065" s="137">
        <f>(Z7065*(100-AB7065))/100</f>
        <v>0</v>
      </c>
      <c r="AD7065" s="137">
        <f>IF(AND(AC7065="",M7064=""),0,IF((AC7065=""),M7064, IF( (M7064=""),AC7065,SUM(AC7064:AC7067)+M7064)))</f>
        <v>5027808.3199999994</v>
      </c>
      <c r="AE7065" s="137">
        <f>IF( (X7065=""),AD7065*1,AD7065*(X7065/100) )</f>
        <v>0</v>
      </c>
      <c r="AF7065" s="137">
        <v>50000000</v>
      </c>
      <c r="AG7065" s="137">
        <f>IF((AF7065-AE7065) &gt; 1,0,IF((AF7065-AE7065)&lt;0,AE7065-AF7065,AF7065-AE7065))</f>
        <v>0</v>
      </c>
      <c r="AH7065" s="137">
        <v>0.02</v>
      </c>
    </row>
    <row r="7066" spans="1:34" s="173" customFormat="1" x14ac:dyDescent="0.55000000000000004">
      <c r="A7066" s="122"/>
      <c r="B7066" s="123">
        <v>3035</v>
      </c>
      <c r="C7066" s="123">
        <v>5963</v>
      </c>
      <c r="D7066" s="135" t="s">
        <v>9618</v>
      </c>
      <c r="E7066" s="123" t="s">
        <v>34</v>
      </c>
      <c r="F7066" s="123">
        <v>23786</v>
      </c>
      <c r="G7066" s="123">
        <v>0</v>
      </c>
      <c r="H7066" s="123">
        <v>2</v>
      </c>
      <c r="I7066" s="136">
        <v>92</v>
      </c>
      <c r="J7066" s="123" t="s">
        <v>35</v>
      </c>
      <c r="K7066" s="137">
        <f>((G7066*400)+(H7066*100))+I7066</f>
        <v>292</v>
      </c>
      <c r="L7066" s="137">
        <v>925</v>
      </c>
      <c r="M7066" s="137">
        <f>K7066*L7066</f>
        <v>270100</v>
      </c>
      <c r="N7066" s="123">
        <v>1</v>
      </c>
      <c r="O7066" s="108" t="s">
        <v>4770</v>
      </c>
      <c r="P7066" s="138">
        <v>3570800008227</v>
      </c>
      <c r="Q7066" s="108" t="s">
        <v>4771</v>
      </c>
      <c r="R7066" s="108" t="s">
        <v>666</v>
      </c>
      <c r="S7066" s="139" t="s">
        <v>9619</v>
      </c>
      <c r="T7066" s="123" t="s">
        <v>51</v>
      </c>
      <c r="U7066" s="123" t="s">
        <v>45</v>
      </c>
      <c r="V7066" s="123" t="s">
        <v>52</v>
      </c>
      <c r="W7066" s="137">
        <v>94.17</v>
      </c>
      <c r="X7066" s="136">
        <v>41.34</v>
      </c>
      <c r="Y7066" s="137">
        <v>6750</v>
      </c>
      <c r="Z7066" s="137">
        <f>W7066*Y7066</f>
        <v>635647.5</v>
      </c>
      <c r="AA7066" s="119">
        <v>17</v>
      </c>
      <c r="AB7066" s="119">
        <v>24</v>
      </c>
      <c r="AC7066" s="137">
        <f>(Z7066*(100-AB7066))/100</f>
        <v>483092.1</v>
      </c>
      <c r="AD7066" s="137">
        <f>IF(AND(AC7066="",M7066=""),0,IF((AC7066=""),M7066, IF( (M7066=""),AC7066,SUM(AC7066:AC7068)+M7066)))</f>
        <v>1321878.8199999998</v>
      </c>
      <c r="AE7066" s="137">
        <f>IF( (X7066=""),AD7066*1,AD7066*(X7066/100) )</f>
        <v>546464.70418799995</v>
      </c>
      <c r="AF7066" s="137">
        <v>0</v>
      </c>
      <c r="AG7066" s="137">
        <f>IF((AF7066-AE7066) &gt; 1,0,IF((AF7066-AE7066)&lt;0,AE7066-AF7066,AF7066-AE7066))</f>
        <v>546464.70418799995</v>
      </c>
      <c r="AH7066" s="137">
        <v>0.02</v>
      </c>
    </row>
    <row r="7067" spans="1:34" s="173" customFormat="1" x14ac:dyDescent="0.55000000000000004">
      <c r="A7067" s="122"/>
      <c r="B7067" s="123"/>
      <c r="C7067" s="123"/>
      <c r="D7067" s="135"/>
      <c r="E7067" s="123"/>
      <c r="F7067" s="123"/>
      <c r="G7067" s="123"/>
      <c r="H7067" s="123"/>
      <c r="I7067" s="136"/>
      <c r="J7067" s="123"/>
      <c r="K7067" s="137"/>
      <c r="L7067" s="137"/>
      <c r="M7067" s="137"/>
      <c r="N7067" s="123">
        <v>2</v>
      </c>
      <c r="O7067" s="108" t="s">
        <v>4770</v>
      </c>
      <c r="P7067" s="138">
        <v>3570800008227</v>
      </c>
      <c r="Q7067" s="108" t="s">
        <v>4771</v>
      </c>
      <c r="R7067" s="108" t="s">
        <v>666</v>
      </c>
      <c r="S7067" s="139" t="s">
        <v>9619</v>
      </c>
      <c r="T7067" s="123" t="s">
        <v>343</v>
      </c>
      <c r="U7067" s="123" t="s">
        <v>45</v>
      </c>
      <c r="V7067" s="123" t="s">
        <v>52</v>
      </c>
      <c r="W7067" s="137">
        <v>133.62</v>
      </c>
      <c r="X7067" s="136">
        <v>58.66</v>
      </c>
      <c r="Y7067" s="137">
        <v>5600</v>
      </c>
      <c r="Z7067" s="137">
        <f>W7067*Y7067</f>
        <v>748272</v>
      </c>
      <c r="AA7067" s="119">
        <v>17</v>
      </c>
      <c r="AB7067" s="119">
        <v>24</v>
      </c>
      <c r="AC7067" s="137">
        <f>(Z7067*(100-AB7067))/100</f>
        <v>568686.72</v>
      </c>
      <c r="AD7067" s="137">
        <f>IF(AND(AC7067="",M7066=""),0,IF((AC7067=""),M7066, IF( (M7066=""),AC7067,SUM(AC7066:AC7068)+M7066)))</f>
        <v>1321878.8199999998</v>
      </c>
      <c r="AE7067" s="137">
        <f>IF( (X7067=""),AD7067*1,AD7067*(X7067/100) )</f>
        <v>775414.11581199989</v>
      </c>
      <c r="AF7067" s="137">
        <v>0</v>
      </c>
      <c r="AG7067" s="137">
        <f>IF((AF7067-AE7067) &gt; 1,0,IF((AF7067-AE7067)&lt;0,AE7067-AF7067,AF7067-AE7067))</f>
        <v>775414.11581199989</v>
      </c>
      <c r="AH7067" s="137">
        <v>0.02</v>
      </c>
    </row>
    <row r="7068" spans="1:34" s="173" customFormat="1" x14ac:dyDescent="0.55000000000000004">
      <c r="A7068" s="122"/>
      <c r="B7068" s="123"/>
      <c r="C7068" s="123"/>
      <c r="D7068" s="135"/>
      <c r="E7068" s="123"/>
      <c r="F7068" s="123"/>
      <c r="G7068" s="123"/>
      <c r="H7068" s="123"/>
      <c r="I7068" s="136"/>
      <c r="J7068" s="123"/>
      <c r="K7068" s="137"/>
      <c r="L7068" s="137" t="s">
        <v>63</v>
      </c>
      <c r="M7068" s="137">
        <f>SUM(M7063:M7067)</f>
        <v>958200</v>
      </c>
      <c r="N7068" s="123"/>
      <c r="O7068" s="108"/>
      <c r="P7068" s="138"/>
      <c r="Q7068" s="108"/>
      <c r="R7068" s="108"/>
      <c r="S7068" s="139"/>
      <c r="T7068" s="123"/>
      <c r="U7068" s="123"/>
      <c r="V7068" s="123"/>
      <c r="W7068" s="137"/>
      <c r="X7068" s="136"/>
      <c r="Y7068" s="137"/>
      <c r="Z7068" s="137"/>
      <c r="AA7068" s="119"/>
      <c r="AB7068" s="119"/>
      <c r="AC7068" s="137"/>
      <c r="AD7068" s="137"/>
      <c r="AE7068" s="137">
        <f>SUM(AE7063:AE7067)</f>
        <v>6538237.1399999987</v>
      </c>
      <c r="AF7068" s="137"/>
      <c r="AG7068" s="137">
        <f>SUM(AG7063:AG7067)</f>
        <v>1321878.8199999998</v>
      </c>
      <c r="AH7068" s="137"/>
    </row>
    <row r="7069" spans="1:34" s="173" customFormat="1" x14ac:dyDescent="0.55000000000000004">
      <c r="A7069" s="122" t="s">
        <v>9620</v>
      </c>
      <c r="B7069" s="123">
        <v>3036</v>
      </c>
      <c r="C7069" s="123">
        <v>8650</v>
      </c>
      <c r="D7069" s="135" t="s">
        <v>9621</v>
      </c>
      <c r="E7069" s="123" t="s">
        <v>34</v>
      </c>
      <c r="F7069" s="123">
        <v>15131</v>
      </c>
      <c r="G7069" s="123">
        <v>0</v>
      </c>
      <c r="H7069" s="123">
        <v>3</v>
      </c>
      <c r="I7069" s="136">
        <v>14</v>
      </c>
      <c r="J7069" s="123" t="s">
        <v>35</v>
      </c>
      <c r="K7069" s="137">
        <f>((G7069*400)+(H7069*100))+I7069</f>
        <v>314</v>
      </c>
      <c r="L7069" s="137">
        <v>1350</v>
      </c>
      <c r="M7069" s="137">
        <f>K7069*L7069</f>
        <v>423900</v>
      </c>
      <c r="N7069" s="123"/>
      <c r="O7069" s="108"/>
      <c r="P7069" s="138"/>
      <c r="Q7069" s="108"/>
      <c r="R7069" s="108"/>
      <c r="S7069" s="139"/>
      <c r="T7069" s="123"/>
      <c r="U7069" s="123"/>
      <c r="V7069" s="123"/>
      <c r="W7069" s="137"/>
      <c r="X7069" s="136"/>
      <c r="Y7069" s="137"/>
      <c r="Z7069" s="137"/>
      <c r="AA7069" s="119"/>
      <c r="AB7069" s="119"/>
      <c r="AC7069" s="137"/>
      <c r="AD7069" s="137">
        <f>IF(AND(AC7069="",M7069=""),0,IF((AC7069=""),M7069,IF((M7069=""),AC7069,AC7069+M7069)))</f>
        <v>423900</v>
      </c>
      <c r="AE7069" s="137">
        <f>IF( (X7069=""),AD7069*1,AD7069*(X7069/100) )</f>
        <v>423900</v>
      </c>
      <c r="AF7069" s="137">
        <v>50000000</v>
      </c>
      <c r="AG7069" s="137">
        <f>IF((AF7069-AE7069) &gt; 1,0,IF((AF7069-AE7069)&lt;0,AE7069-AF7069,AF7069-AE7069))</f>
        <v>0</v>
      </c>
      <c r="AH7069" s="137">
        <v>0.02</v>
      </c>
    </row>
    <row r="7070" spans="1:34" s="173" customFormat="1" x14ac:dyDescent="0.55000000000000004">
      <c r="A7070" s="122"/>
      <c r="B7070" s="123">
        <v>3037</v>
      </c>
      <c r="C7070" s="123">
        <v>8718</v>
      </c>
      <c r="D7070" s="135" t="s">
        <v>9622</v>
      </c>
      <c r="E7070" s="123" t="s">
        <v>34</v>
      </c>
      <c r="F7070" s="123">
        <v>23914</v>
      </c>
      <c r="G7070" s="123">
        <v>1</v>
      </c>
      <c r="H7070" s="123">
        <v>2</v>
      </c>
      <c r="I7070" s="136">
        <v>64</v>
      </c>
      <c r="J7070" s="123" t="s">
        <v>38</v>
      </c>
      <c r="K7070" s="137">
        <f>((G7070*400)+(H7070*100))+I7070</f>
        <v>664</v>
      </c>
      <c r="L7070" s="137">
        <v>250</v>
      </c>
      <c r="M7070" s="137">
        <f>K7070*L7070</f>
        <v>166000</v>
      </c>
      <c r="N7070" s="123"/>
      <c r="O7070" s="108"/>
      <c r="P7070" s="138"/>
      <c r="Q7070" s="108"/>
      <c r="R7070" s="108"/>
      <c r="S7070" s="139"/>
      <c r="T7070" s="123"/>
      <c r="U7070" s="123"/>
      <c r="V7070" s="123"/>
      <c r="W7070" s="137"/>
      <c r="X7070" s="136"/>
      <c r="Y7070" s="137"/>
      <c r="Z7070" s="137"/>
      <c r="AA7070" s="119"/>
      <c r="AB7070" s="119"/>
      <c r="AC7070" s="137"/>
      <c r="AD7070" s="137">
        <f>IF(AND(AC7070="",M7070=""),0,IF((AC7070=""),M7070,IF((M7070=""),AC7070,AC7070+M7070)))</f>
        <v>166000</v>
      </c>
      <c r="AE7070" s="137">
        <f>IF( (X7070=""),AD7070*1,AD7070*(X7070/100) )</f>
        <v>166000</v>
      </c>
      <c r="AF7070" s="137">
        <v>50000000</v>
      </c>
      <c r="AG7070" s="137">
        <f>IF((AF7070-AE7070) &gt; 1,0,IF((AF7070-AE7070)&lt;0,AE7070-AF7070,AF7070-AE7070))</f>
        <v>0</v>
      </c>
      <c r="AH7070" s="137">
        <v>0.01</v>
      </c>
    </row>
    <row r="7071" spans="1:34" s="173" customFormat="1" x14ac:dyDescent="0.55000000000000004">
      <c r="A7071" s="122"/>
      <c r="B7071" s="123"/>
      <c r="C7071" s="123"/>
      <c r="D7071" s="135"/>
      <c r="E7071" s="123"/>
      <c r="F7071" s="123"/>
      <c r="G7071" s="123"/>
      <c r="H7071" s="123"/>
      <c r="I7071" s="136"/>
      <c r="J7071" s="123"/>
      <c r="K7071" s="137"/>
      <c r="L7071" s="137" t="s">
        <v>63</v>
      </c>
      <c r="M7071" s="137">
        <f>SUM(M7069:M7070)</f>
        <v>589900</v>
      </c>
      <c r="N7071" s="123"/>
      <c r="O7071" s="108"/>
      <c r="P7071" s="138"/>
      <c r="Q7071" s="108"/>
      <c r="R7071" s="108"/>
      <c r="S7071" s="139"/>
      <c r="T7071" s="123"/>
      <c r="U7071" s="123"/>
      <c r="V7071" s="123"/>
      <c r="W7071" s="137"/>
      <c r="X7071" s="136"/>
      <c r="Y7071" s="137"/>
      <c r="Z7071" s="137"/>
      <c r="AA7071" s="119"/>
      <c r="AB7071" s="119"/>
      <c r="AC7071" s="137"/>
      <c r="AD7071" s="137"/>
      <c r="AE7071" s="137">
        <f>SUM(AE7069:AE7070)</f>
        <v>589900</v>
      </c>
      <c r="AF7071" s="137"/>
      <c r="AG7071" s="137">
        <f>SUM(AG7069:AG7070)</f>
        <v>0</v>
      </c>
      <c r="AH7071" s="137"/>
    </row>
    <row r="7072" spans="1:34" s="173" customFormat="1" x14ac:dyDescent="0.55000000000000004">
      <c r="A7072" s="122" t="s">
        <v>9623</v>
      </c>
      <c r="B7072" s="123">
        <v>3038</v>
      </c>
      <c r="C7072" s="123">
        <v>9906</v>
      </c>
      <c r="D7072" s="135"/>
      <c r="E7072" s="123" t="s">
        <v>37</v>
      </c>
      <c r="F7072" s="123"/>
      <c r="G7072" s="123">
        <v>2</v>
      </c>
      <c r="H7072" s="123">
        <v>0</v>
      </c>
      <c r="I7072" s="136">
        <v>8</v>
      </c>
      <c r="J7072" s="123" t="s">
        <v>35</v>
      </c>
      <c r="K7072" s="137">
        <f>((G7072*400)+(H7072*100))+I7072</f>
        <v>808</v>
      </c>
      <c r="L7072" s="137">
        <v>225</v>
      </c>
      <c r="M7072" s="137">
        <f>K7072*L7072</f>
        <v>181800</v>
      </c>
      <c r="N7072" s="123"/>
      <c r="O7072" s="108"/>
      <c r="P7072" s="138"/>
      <c r="Q7072" s="108"/>
      <c r="R7072" s="108"/>
      <c r="S7072" s="139"/>
      <c r="T7072" s="123"/>
      <c r="U7072" s="123"/>
      <c r="V7072" s="123"/>
      <c r="W7072" s="137"/>
      <c r="X7072" s="136"/>
      <c r="Y7072" s="137"/>
      <c r="Z7072" s="137"/>
      <c r="AA7072" s="119"/>
      <c r="AB7072" s="119"/>
      <c r="AC7072" s="137"/>
      <c r="AD7072" s="137">
        <f>IF(AND(AC7072="",M7072=""),0,IF((AC7072=""),M7072,IF((M7072=""),AC7072,AC7072+M7072)))</f>
        <v>181800</v>
      </c>
      <c r="AE7072" s="137">
        <f>IF( (X7072=""),AD7072*1,AD7072*(X7072/100) )</f>
        <v>181800</v>
      </c>
      <c r="AF7072" s="137">
        <v>0</v>
      </c>
      <c r="AG7072" s="137">
        <f>IF((AF7072-AE7072) &gt; 1,0,IF((AF7072-AE7072)&lt;0,AE7072-AF7072,AF7072-AE7072))</f>
        <v>181800</v>
      </c>
      <c r="AH7072" s="137">
        <v>0.02</v>
      </c>
    </row>
    <row r="7073" spans="1:34" s="173" customFormat="1" x14ac:dyDescent="0.55000000000000004">
      <c r="A7073" s="122"/>
      <c r="B7073" s="123">
        <v>3039</v>
      </c>
      <c r="C7073" s="123">
        <v>9908</v>
      </c>
      <c r="D7073" s="135"/>
      <c r="E7073" s="123" t="s">
        <v>37</v>
      </c>
      <c r="F7073" s="123"/>
      <c r="G7073" s="123">
        <v>3</v>
      </c>
      <c r="H7073" s="123">
        <v>0</v>
      </c>
      <c r="I7073" s="136">
        <v>44</v>
      </c>
      <c r="J7073" s="123" t="s">
        <v>38</v>
      </c>
      <c r="K7073" s="137">
        <f>((G7073*400)+(H7073*100))+I7073</f>
        <v>1244</v>
      </c>
      <c r="L7073" s="137">
        <v>225</v>
      </c>
      <c r="M7073" s="137">
        <f>K7073*L7073</f>
        <v>279900</v>
      </c>
      <c r="N7073" s="123"/>
      <c r="O7073" s="108"/>
      <c r="P7073" s="138"/>
      <c r="Q7073" s="108"/>
      <c r="R7073" s="108"/>
      <c r="S7073" s="139"/>
      <c r="T7073" s="123"/>
      <c r="U7073" s="123"/>
      <c r="V7073" s="123"/>
      <c r="W7073" s="137"/>
      <c r="X7073" s="136"/>
      <c r="Y7073" s="137"/>
      <c r="Z7073" s="137"/>
      <c r="AA7073" s="119"/>
      <c r="AB7073" s="119"/>
      <c r="AC7073" s="137"/>
      <c r="AD7073" s="137">
        <f>IF(AND(AC7073="",M7073=""),0,IF((AC7073=""),M7073,IF((M7073=""),AC7073,AC7073+M7073)))</f>
        <v>279900</v>
      </c>
      <c r="AE7073" s="137">
        <f>IF( (X7073=""),AD7073*1,AD7073*(X7073/100) )</f>
        <v>279900</v>
      </c>
      <c r="AF7073" s="137">
        <v>0</v>
      </c>
      <c r="AG7073" s="137">
        <f>IF((AF7073-AE7073) &gt; 1,0,IF((AF7073-AE7073)&lt;0,AE7073-AF7073,AF7073-AE7073))</f>
        <v>279900</v>
      </c>
      <c r="AH7073" s="137">
        <v>0.01</v>
      </c>
    </row>
    <row r="7074" spans="1:34" s="173" customFormat="1" x14ac:dyDescent="0.55000000000000004">
      <c r="A7074" s="122"/>
      <c r="B7074" s="123"/>
      <c r="C7074" s="123"/>
      <c r="D7074" s="135"/>
      <c r="E7074" s="123"/>
      <c r="F7074" s="123"/>
      <c r="G7074" s="123"/>
      <c r="H7074" s="123"/>
      <c r="I7074" s="136"/>
      <c r="J7074" s="123"/>
      <c r="K7074" s="137"/>
      <c r="L7074" s="137" t="s">
        <v>63</v>
      </c>
      <c r="M7074" s="137">
        <f>SUM(M7072:M7073)</f>
        <v>461700</v>
      </c>
      <c r="N7074" s="123"/>
      <c r="O7074" s="108"/>
      <c r="P7074" s="138"/>
      <c r="Q7074" s="108"/>
      <c r="R7074" s="108"/>
      <c r="S7074" s="139"/>
      <c r="T7074" s="123"/>
      <c r="U7074" s="123"/>
      <c r="V7074" s="123"/>
      <c r="W7074" s="137"/>
      <c r="X7074" s="136"/>
      <c r="Y7074" s="137"/>
      <c r="Z7074" s="137"/>
      <c r="AA7074" s="119"/>
      <c r="AB7074" s="119"/>
      <c r="AC7074" s="137"/>
      <c r="AD7074" s="137"/>
      <c r="AE7074" s="137">
        <f>SUM(AE7072:AE7073)</f>
        <v>461700</v>
      </c>
      <c r="AF7074" s="137"/>
      <c r="AG7074" s="137">
        <f>SUM(AG7072:AG7073)</f>
        <v>461700</v>
      </c>
      <c r="AH7074" s="137"/>
    </row>
    <row r="7075" spans="1:34" s="173" customFormat="1" x14ac:dyDescent="0.55000000000000004">
      <c r="A7075" s="122" t="s">
        <v>361</v>
      </c>
      <c r="B7075" s="123">
        <v>3040</v>
      </c>
      <c r="C7075" s="123">
        <v>10122</v>
      </c>
      <c r="D7075" s="135" t="s">
        <v>9624</v>
      </c>
      <c r="E7075" s="123" t="s">
        <v>34</v>
      </c>
      <c r="F7075" s="123">
        <v>16999</v>
      </c>
      <c r="G7075" s="123">
        <v>0</v>
      </c>
      <c r="H7075" s="123">
        <v>0</v>
      </c>
      <c r="I7075" s="136">
        <v>92</v>
      </c>
      <c r="J7075" s="123" t="s">
        <v>62</v>
      </c>
      <c r="K7075" s="137">
        <f>((G7075*400)+(H7075*100))+I7075</f>
        <v>92</v>
      </c>
      <c r="L7075" s="137">
        <v>550</v>
      </c>
      <c r="M7075" s="137">
        <f>K7075*L7075</f>
        <v>50600</v>
      </c>
      <c r="N7075" s="123"/>
      <c r="O7075" s="108"/>
      <c r="P7075" s="138"/>
      <c r="Q7075" s="108"/>
      <c r="R7075" s="108"/>
      <c r="S7075" s="139"/>
      <c r="T7075" s="123"/>
      <c r="U7075" s="123"/>
      <c r="V7075" s="123"/>
      <c r="W7075" s="137"/>
      <c r="X7075" s="136"/>
      <c r="Y7075" s="137"/>
      <c r="Z7075" s="137"/>
      <c r="AA7075" s="119"/>
      <c r="AB7075" s="119"/>
      <c r="AC7075" s="137"/>
      <c r="AD7075" s="137">
        <f>IF(AND(AC7075="",M7075=""),0,IF((AC7075=""),M7075,IF((M7075=""),AC7075,AC7075+M7075)))</f>
        <v>50600</v>
      </c>
      <c r="AE7075" s="137">
        <f>IF( (X7075=""),AD7075*1,AD7075*(X7075/100) )</f>
        <v>50600</v>
      </c>
      <c r="AF7075" s="137">
        <v>0</v>
      </c>
      <c r="AG7075" s="137">
        <f>IF((AF7075-AE7075) &gt; 1,0,IF((AF7075-AE7075)&lt;0,AE7075-AF7075,AF7075-AE7075))</f>
        <v>50600</v>
      </c>
      <c r="AH7075" s="137">
        <v>0.3</v>
      </c>
    </row>
    <row r="7076" spans="1:34" s="173" customFormat="1" x14ac:dyDescent="0.55000000000000004">
      <c r="A7076" s="122"/>
      <c r="B7076" s="123">
        <v>3041</v>
      </c>
      <c r="C7076" s="123">
        <v>9281</v>
      </c>
      <c r="D7076" s="135" t="s">
        <v>9625</v>
      </c>
      <c r="E7076" s="123" t="s">
        <v>34</v>
      </c>
      <c r="F7076" s="123">
        <v>20448</v>
      </c>
      <c r="G7076" s="123">
        <v>2</v>
      </c>
      <c r="H7076" s="123">
        <v>0</v>
      </c>
      <c r="I7076" s="136">
        <v>75</v>
      </c>
      <c r="J7076" s="123" t="s">
        <v>38</v>
      </c>
      <c r="K7076" s="137">
        <f>((G7076*400)+(H7076*100))+I7076</f>
        <v>875</v>
      </c>
      <c r="L7076" s="137">
        <v>250</v>
      </c>
      <c r="M7076" s="137">
        <f>K7076*L7076</f>
        <v>218750</v>
      </c>
      <c r="N7076" s="123"/>
      <c r="O7076" s="108"/>
      <c r="P7076" s="138"/>
      <c r="Q7076" s="108"/>
      <c r="R7076" s="108"/>
      <c r="S7076" s="139"/>
      <c r="T7076" s="123"/>
      <c r="U7076" s="123"/>
      <c r="V7076" s="123"/>
      <c r="W7076" s="137"/>
      <c r="X7076" s="136"/>
      <c r="Y7076" s="137"/>
      <c r="Z7076" s="137"/>
      <c r="AA7076" s="119"/>
      <c r="AB7076" s="119"/>
      <c r="AC7076" s="137"/>
      <c r="AD7076" s="137">
        <f>IF(AND(AC7076="",M7076=""),0,IF((AC7076=""),M7076,IF((M7076=""),AC7076,AC7076+M7076)))</f>
        <v>218750</v>
      </c>
      <c r="AE7076" s="137">
        <f>IF( (X7076=""),AD7076*1,AD7076*(X7076/100) )</f>
        <v>218750</v>
      </c>
      <c r="AF7076" s="137">
        <v>50000000</v>
      </c>
      <c r="AG7076" s="137">
        <f>IF((AF7076-AE7076) &gt; 1,0,IF((AF7076-AE7076)&lt;0,AE7076-AF7076,AF7076-AE7076))</f>
        <v>0</v>
      </c>
      <c r="AH7076" s="137">
        <v>0.01</v>
      </c>
    </row>
    <row r="7077" spans="1:34" s="173" customFormat="1" x14ac:dyDescent="0.55000000000000004">
      <c r="A7077" s="122"/>
      <c r="B7077" s="123"/>
      <c r="C7077" s="123"/>
      <c r="D7077" s="135"/>
      <c r="E7077" s="123"/>
      <c r="F7077" s="123"/>
      <c r="G7077" s="123"/>
      <c r="H7077" s="123"/>
      <c r="I7077" s="136"/>
      <c r="J7077" s="123"/>
      <c r="K7077" s="137"/>
      <c r="L7077" s="137" t="s">
        <v>63</v>
      </c>
      <c r="M7077" s="137">
        <f>SUM(M7075:M7076)</f>
        <v>269350</v>
      </c>
      <c r="N7077" s="123"/>
      <c r="O7077" s="108"/>
      <c r="P7077" s="138"/>
      <c r="Q7077" s="108"/>
      <c r="R7077" s="108"/>
      <c r="S7077" s="139"/>
      <c r="T7077" s="123"/>
      <c r="U7077" s="123"/>
      <c r="V7077" s="123"/>
      <c r="W7077" s="137"/>
      <c r="X7077" s="136"/>
      <c r="Y7077" s="137"/>
      <c r="Z7077" s="137"/>
      <c r="AA7077" s="119"/>
      <c r="AB7077" s="119"/>
      <c r="AC7077" s="137"/>
      <c r="AD7077" s="137"/>
      <c r="AE7077" s="137">
        <f>SUM(AE7075:AE7076)</f>
        <v>269350</v>
      </c>
      <c r="AF7077" s="137"/>
      <c r="AG7077" s="137">
        <f>SUM(AG7075:AG7076)</f>
        <v>50600</v>
      </c>
      <c r="AH7077" s="137"/>
    </row>
    <row r="7078" spans="1:34" s="173" customFormat="1" x14ac:dyDescent="0.55000000000000004">
      <c r="A7078" s="122" t="s">
        <v>9026</v>
      </c>
      <c r="B7078" s="123">
        <v>3026</v>
      </c>
      <c r="C7078" s="123">
        <v>6413</v>
      </c>
      <c r="D7078" s="135" t="s">
        <v>9027</v>
      </c>
      <c r="E7078" s="123" t="s">
        <v>37</v>
      </c>
      <c r="F7078" s="123">
        <v>5467</v>
      </c>
      <c r="G7078" s="123">
        <v>3</v>
      </c>
      <c r="H7078" s="123">
        <v>2</v>
      </c>
      <c r="I7078" s="136">
        <v>17</v>
      </c>
      <c r="J7078" s="123" t="s">
        <v>38</v>
      </c>
      <c r="K7078" s="137">
        <f>((G7078*400)+(H7078*100))+I7078</f>
        <v>1417</v>
      </c>
      <c r="L7078" s="137">
        <v>400</v>
      </c>
      <c r="M7078" s="137">
        <f>K7078*L7078</f>
        <v>566800</v>
      </c>
      <c r="N7078" s="123"/>
      <c r="O7078" s="108"/>
      <c r="P7078" s="138"/>
      <c r="Q7078" s="108"/>
      <c r="R7078" s="108"/>
      <c r="S7078" s="139"/>
      <c r="T7078" s="123"/>
      <c r="U7078" s="123"/>
      <c r="V7078" s="123"/>
      <c r="W7078" s="137"/>
      <c r="X7078" s="136"/>
      <c r="Y7078" s="137"/>
      <c r="Z7078" s="137"/>
      <c r="AA7078" s="119"/>
      <c r="AB7078" s="119"/>
      <c r="AC7078" s="137"/>
      <c r="AD7078" s="137">
        <f>IF(AND(AC7078="",M7078=""),0,IF((AC7078=""),M7078,IF((M7078=""),AC7078,AC7078+M7078)))</f>
        <v>566800</v>
      </c>
      <c r="AE7078" s="137">
        <f>IF( (X7078=""),AD7078*1,AD7078*(X7078/100) )</f>
        <v>566800</v>
      </c>
      <c r="AF7078" s="137">
        <v>0</v>
      </c>
      <c r="AG7078" s="137">
        <f>IF((AF7078-AE7078) &gt; 1,0,IF((AF7078-AE7078)&lt;0,AE7078-AF7078,AF7078-AE7078))</f>
        <v>566800</v>
      </c>
      <c r="AH7078" s="137">
        <v>0.01</v>
      </c>
    </row>
    <row r="7079" spans="1:34" s="173" customFormat="1" x14ac:dyDescent="0.55000000000000004">
      <c r="A7079" s="122"/>
      <c r="B7079" s="123"/>
      <c r="C7079" s="123"/>
      <c r="D7079" s="135"/>
      <c r="E7079" s="123"/>
      <c r="F7079" s="123"/>
      <c r="G7079" s="123"/>
      <c r="H7079" s="123"/>
      <c r="I7079" s="136"/>
      <c r="J7079" s="123"/>
      <c r="K7079" s="137"/>
      <c r="L7079" s="137" t="s">
        <v>63</v>
      </c>
      <c r="M7079" s="137">
        <f>SUM(M7078:M7078)</f>
        <v>566800</v>
      </c>
      <c r="N7079" s="123"/>
      <c r="O7079" s="108"/>
      <c r="P7079" s="138"/>
      <c r="Q7079" s="108"/>
      <c r="R7079" s="108"/>
      <c r="S7079" s="139"/>
      <c r="T7079" s="123"/>
      <c r="U7079" s="123"/>
      <c r="V7079" s="123"/>
      <c r="W7079" s="137"/>
      <c r="X7079" s="136"/>
      <c r="Y7079" s="137"/>
      <c r="Z7079" s="137"/>
      <c r="AA7079" s="119"/>
      <c r="AB7079" s="119"/>
      <c r="AC7079" s="137"/>
      <c r="AD7079" s="137"/>
      <c r="AE7079" s="137">
        <f>SUM(AE7078:AE7078)</f>
        <v>566800</v>
      </c>
      <c r="AF7079" s="137"/>
      <c r="AG7079" s="137">
        <f>SUM(AG7078:AG7078)</f>
        <v>566800</v>
      </c>
      <c r="AH7079" s="137"/>
    </row>
    <row r="7080" spans="1:34" s="173" customFormat="1" x14ac:dyDescent="0.55000000000000004">
      <c r="A7080" s="122" t="s">
        <v>6712</v>
      </c>
      <c r="B7080" s="123">
        <v>3042</v>
      </c>
      <c r="C7080" s="123">
        <v>8915</v>
      </c>
      <c r="D7080" s="135" t="s">
        <v>9628</v>
      </c>
      <c r="E7080" s="123" t="s">
        <v>34</v>
      </c>
      <c r="F7080" s="123">
        <v>11496</v>
      </c>
      <c r="G7080" s="123">
        <v>3</v>
      </c>
      <c r="H7080" s="123">
        <v>3</v>
      </c>
      <c r="I7080" s="136">
        <v>78</v>
      </c>
      <c r="J7080" s="123" t="s">
        <v>38</v>
      </c>
      <c r="K7080" s="137">
        <f>((G7080*400)+(H7080*100))+I7080</f>
        <v>1578</v>
      </c>
      <c r="L7080" s="137">
        <v>225</v>
      </c>
      <c r="M7080" s="137">
        <f>K7080*L7080</f>
        <v>355050</v>
      </c>
      <c r="N7080" s="123"/>
      <c r="O7080" s="108"/>
      <c r="P7080" s="138"/>
      <c r="Q7080" s="108"/>
      <c r="R7080" s="108"/>
      <c r="S7080" s="139"/>
      <c r="T7080" s="123"/>
      <c r="U7080" s="123"/>
      <c r="V7080" s="123"/>
      <c r="W7080" s="137"/>
      <c r="X7080" s="136"/>
      <c r="Y7080" s="137"/>
      <c r="Z7080" s="137"/>
      <c r="AA7080" s="119"/>
      <c r="AB7080" s="119"/>
      <c r="AC7080" s="137"/>
      <c r="AD7080" s="137">
        <f>IF(AND(AC7080="",M7080=""),0,IF((AC7080=""),M7080,IF((M7080=""),AC7080,AC7080+M7080)))</f>
        <v>355050</v>
      </c>
      <c r="AE7080" s="137">
        <f>IF( (X7080=""),AD7080*1,AD7080*(X7080/100) )</f>
        <v>355050</v>
      </c>
      <c r="AF7080" s="137">
        <v>50000000</v>
      </c>
      <c r="AG7080" s="137">
        <f>IF((AF7080-AE7080) &gt; 1,0,IF((AF7080-AE7080)&lt;0,AE7080-AF7080,AF7080-AE7080))</f>
        <v>0</v>
      </c>
      <c r="AH7080" s="137">
        <v>0.01</v>
      </c>
    </row>
    <row r="7081" spans="1:34" s="173" customFormat="1" x14ac:dyDescent="0.55000000000000004">
      <c r="A7081" s="122"/>
      <c r="B7081" s="123">
        <v>3043</v>
      </c>
      <c r="C7081" s="123">
        <v>8593</v>
      </c>
      <c r="D7081" s="135" t="s">
        <v>9629</v>
      </c>
      <c r="E7081" s="123" t="s">
        <v>34</v>
      </c>
      <c r="F7081" s="123">
        <v>14033</v>
      </c>
      <c r="G7081" s="123">
        <v>0</v>
      </c>
      <c r="H7081" s="123">
        <v>3</v>
      </c>
      <c r="I7081" s="136">
        <v>73</v>
      </c>
      <c r="J7081" s="123" t="s">
        <v>35</v>
      </c>
      <c r="K7081" s="137">
        <f>((G7081*400)+(H7081*100))+I7081</f>
        <v>373</v>
      </c>
      <c r="L7081" s="137">
        <v>1350</v>
      </c>
      <c r="M7081" s="137">
        <f>K7081*L7081</f>
        <v>503550</v>
      </c>
      <c r="N7081" s="123">
        <v>1</v>
      </c>
      <c r="O7081" s="108" t="s">
        <v>9626</v>
      </c>
      <c r="P7081" s="138">
        <v>3570800355687</v>
      </c>
      <c r="Q7081" s="108" t="s">
        <v>9627</v>
      </c>
      <c r="R7081" s="108" t="s">
        <v>9630</v>
      </c>
      <c r="S7081" s="139" t="s">
        <v>9631</v>
      </c>
      <c r="T7081" s="123" t="s">
        <v>51</v>
      </c>
      <c r="U7081" s="123" t="s">
        <v>45</v>
      </c>
      <c r="V7081" s="123" t="s">
        <v>52</v>
      </c>
      <c r="W7081" s="137">
        <v>192.72</v>
      </c>
      <c r="X7081" s="136">
        <v>30.8</v>
      </c>
      <c r="Y7081" s="137">
        <v>6750</v>
      </c>
      <c r="Z7081" s="137">
        <f>W7081*Y7081</f>
        <v>1300860</v>
      </c>
      <c r="AA7081" s="119">
        <v>6</v>
      </c>
      <c r="AB7081" s="119">
        <v>6</v>
      </c>
      <c r="AC7081" s="137">
        <f>(Z7081*(100-AB7081))/100</f>
        <v>1222808.3999999999</v>
      </c>
      <c r="AD7081" s="137">
        <f>IF(AND(AC7081="",M7081=""),0,IF((AC7081=""),M7081, IF( (M7081=""),AC7081,SUM(AC7081:AC7084)+M7081)))</f>
        <v>4469419.4000000004</v>
      </c>
      <c r="AE7081" s="137">
        <f>IF( (X7081=""),AD7081*1,AD7081*(X7081/100) )</f>
        <v>1376581.1752000002</v>
      </c>
      <c r="AF7081" s="137">
        <v>50000000</v>
      </c>
      <c r="AG7081" s="137">
        <f>IF((AF7081-AE7081) &gt; 1,0,IF((AF7081-AE7081)&lt;0,AE7081-AF7081,AF7081-AE7081))</f>
        <v>0</v>
      </c>
      <c r="AH7081" s="137">
        <v>0.02</v>
      </c>
    </row>
    <row r="7082" spans="1:34" s="173" customFormat="1" x14ac:dyDescent="0.55000000000000004">
      <c r="A7082" s="122"/>
      <c r="B7082" s="123"/>
      <c r="C7082" s="123"/>
      <c r="D7082" s="135"/>
      <c r="E7082" s="123"/>
      <c r="F7082" s="123"/>
      <c r="G7082" s="123"/>
      <c r="H7082" s="123"/>
      <c r="I7082" s="136"/>
      <c r="J7082" s="123"/>
      <c r="K7082" s="137"/>
      <c r="L7082" s="137"/>
      <c r="M7082" s="137"/>
      <c r="N7082" s="123">
        <v>2</v>
      </c>
      <c r="O7082" s="108" t="s">
        <v>9626</v>
      </c>
      <c r="P7082" s="138">
        <v>3570800355687</v>
      </c>
      <c r="Q7082" s="108" t="s">
        <v>9627</v>
      </c>
      <c r="R7082" s="108" t="s">
        <v>9630</v>
      </c>
      <c r="S7082" s="139" t="s">
        <v>9632</v>
      </c>
      <c r="T7082" s="123" t="s">
        <v>343</v>
      </c>
      <c r="U7082" s="123" t="s">
        <v>45</v>
      </c>
      <c r="V7082" s="123" t="s">
        <v>52</v>
      </c>
      <c r="W7082" s="137">
        <v>28</v>
      </c>
      <c r="X7082" s="136">
        <v>4.47</v>
      </c>
      <c r="Y7082" s="137">
        <v>5600</v>
      </c>
      <c r="Z7082" s="137">
        <f>W7082*Y7082</f>
        <v>156800</v>
      </c>
      <c r="AA7082" s="119">
        <v>6</v>
      </c>
      <c r="AB7082" s="119">
        <v>6</v>
      </c>
      <c r="AC7082" s="137">
        <f>(Z7082*(100-AB7082))/100</f>
        <v>147392</v>
      </c>
      <c r="AD7082" s="137">
        <f>IF(AND(AC7082="",M7081=""),0,IF((AC7082=""),M7081, IF( (M7081=""),AC7082,SUM(AC7081:AC7084)+M7081)))</f>
        <v>4469419.4000000004</v>
      </c>
      <c r="AE7082" s="137">
        <f>IF( (X7082=""),AD7082*1,AD7082*(X7082/100) )</f>
        <v>199783.04717999999</v>
      </c>
      <c r="AF7082" s="137">
        <v>50000000</v>
      </c>
      <c r="AG7082" s="137">
        <f>IF((AF7082-AE7082) &gt; 1,0,IF((AF7082-AE7082)&lt;0,AE7082-AF7082,AF7082-AE7082))</f>
        <v>0</v>
      </c>
      <c r="AH7082" s="137">
        <v>0.02</v>
      </c>
    </row>
    <row r="7083" spans="1:34" s="173" customFormat="1" x14ac:dyDescent="0.55000000000000004">
      <c r="A7083" s="122"/>
      <c r="B7083" s="123"/>
      <c r="C7083" s="123"/>
      <c r="D7083" s="135"/>
      <c r="E7083" s="123"/>
      <c r="F7083" s="123"/>
      <c r="G7083" s="123"/>
      <c r="H7083" s="123"/>
      <c r="I7083" s="136"/>
      <c r="J7083" s="123"/>
      <c r="K7083" s="137"/>
      <c r="L7083" s="137"/>
      <c r="M7083" s="137"/>
      <c r="N7083" s="123">
        <v>3</v>
      </c>
      <c r="O7083" s="108" t="s">
        <v>9626</v>
      </c>
      <c r="P7083" s="138">
        <v>3570800355687</v>
      </c>
      <c r="Q7083" s="108" t="s">
        <v>9627</v>
      </c>
      <c r="R7083" s="108" t="s">
        <v>9630</v>
      </c>
      <c r="S7083" s="139" t="s">
        <v>9633</v>
      </c>
      <c r="T7083" s="123" t="s">
        <v>44</v>
      </c>
      <c r="U7083" s="123" t="s">
        <v>45</v>
      </c>
      <c r="V7083" s="123" t="s">
        <v>52</v>
      </c>
      <c r="W7083" s="137">
        <v>69</v>
      </c>
      <c r="X7083" s="136">
        <v>11.03</v>
      </c>
      <c r="Y7083" s="137">
        <v>7150</v>
      </c>
      <c r="Z7083" s="137">
        <f>W7083*Y7083</f>
        <v>493350</v>
      </c>
      <c r="AA7083" s="119">
        <v>6</v>
      </c>
      <c r="AB7083" s="119">
        <v>6</v>
      </c>
      <c r="AC7083" s="137">
        <f>(Z7083*(100-AB7083))/100</f>
        <v>463749</v>
      </c>
      <c r="AD7083" s="137">
        <f>IF(AND(AC7083="",M7081=""),0,IF((AC7083=""),M7081, IF( (M7081=""),AC7083,SUM(AC7081:AC7084)+M7081)))</f>
        <v>4469419.4000000004</v>
      </c>
      <c r="AE7083" s="137">
        <f>IF( (X7083=""),AD7083*1,AD7083*(X7083/100) )</f>
        <v>492976.95982000005</v>
      </c>
      <c r="AF7083" s="137">
        <v>50000000</v>
      </c>
      <c r="AG7083" s="137">
        <f>IF((AF7083-AE7083) &gt; 1,0,IF((AF7083-AE7083)&lt;0,AE7083-AF7083,AF7083-AE7083))</f>
        <v>0</v>
      </c>
      <c r="AH7083" s="137">
        <v>0.02</v>
      </c>
    </row>
    <row r="7084" spans="1:34" s="173" customFormat="1" x14ac:dyDescent="0.55000000000000004">
      <c r="A7084" s="122"/>
      <c r="B7084" s="123"/>
      <c r="C7084" s="123"/>
      <c r="D7084" s="135"/>
      <c r="E7084" s="123"/>
      <c r="F7084" s="123"/>
      <c r="G7084" s="123"/>
      <c r="H7084" s="123"/>
      <c r="I7084" s="136"/>
      <c r="J7084" s="123"/>
      <c r="K7084" s="137"/>
      <c r="L7084" s="137"/>
      <c r="M7084" s="137"/>
      <c r="N7084" s="123">
        <v>4</v>
      </c>
      <c r="O7084" s="108" t="s">
        <v>9626</v>
      </c>
      <c r="P7084" s="138">
        <v>3570800355687</v>
      </c>
      <c r="Q7084" s="108" t="s">
        <v>9627</v>
      </c>
      <c r="R7084" s="108" t="s">
        <v>9630</v>
      </c>
      <c r="S7084" s="139" t="s">
        <v>9634</v>
      </c>
      <c r="T7084" s="123" t="s">
        <v>51</v>
      </c>
      <c r="U7084" s="123" t="s">
        <v>45</v>
      </c>
      <c r="V7084" s="123" t="s">
        <v>52</v>
      </c>
      <c r="W7084" s="137">
        <v>336</v>
      </c>
      <c r="X7084" s="136">
        <v>53.7</v>
      </c>
      <c r="Y7084" s="137">
        <v>6750</v>
      </c>
      <c r="Z7084" s="137">
        <f>W7084*Y7084</f>
        <v>2268000</v>
      </c>
      <c r="AA7084" s="119">
        <v>6</v>
      </c>
      <c r="AB7084" s="119">
        <v>6</v>
      </c>
      <c r="AC7084" s="137">
        <f>(Z7084*(100-AB7084))/100</f>
        <v>2131920</v>
      </c>
      <c r="AD7084" s="137">
        <f>IF(AND(AC7084="",M7081=""),0,IF((AC7084=""),M7081, IF( (M7081=""),AC7084,SUM(AC7081:AC7084)+M7081)))</f>
        <v>4469419.4000000004</v>
      </c>
      <c r="AE7084" s="137">
        <f>IF( (X7084=""),AD7084*1,AD7084*(X7084/100) )</f>
        <v>2400078.2178000002</v>
      </c>
      <c r="AF7084" s="137">
        <v>50000000</v>
      </c>
      <c r="AG7084" s="137">
        <f>IF((AF7084-AE7084) &gt; 1,0,IF((AF7084-AE7084)&lt;0,AE7084-AF7084,AF7084-AE7084))</f>
        <v>0</v>
      </c>
      <c r="AH7084" s="137">
        <v>0.02</v>
      </c>
    </row>
    <row r="7085" spans="1:34" s="173" customFormat="1" x14ac:dyDescent="0.55000000000000004">
      <c r="A7085" s="122"/>
      <c r="B7085" s="123"/>
      <c r="C7085" s="123"/>
      <c r="D7085" s="135"/>
      <c r="E7085" s="123"/>
      <c r="F7085" s="123"/>
      <c r="G7085" s="123"/>
      <c r="H7085" s="123"/>
      <c r="I7085" s="136"/>
      <c r="J7085" s="123"/>
      <c r="K7085" s="137"/>
      <c r="L7085" s="137" t="s">
        <v>63</v>
      </c>
      <c r="M7085" s="137">
        <f>SUM(M7080:M7084)</f>
        <v>858600</v>
      </c>
      <c r="N7085" s="123"/>
      <c r="O7085" s="108"/>
      <c r="P7085" s="138"/>
      <c r="Q7085" s="108"/>
      <c r="R7085" s="108"/>
      <c r="S7085" s="139"/>
      <c r="T7085" s="123"/>
      <c r="U7085" s="123"/>
      <c r="V7085" s="123"/>
      <c r="W7085" s="137"/>
      <c r="X7085" s="136"/>
      <c r="Y7085" s="137"/>
      <c r="Z7085" s="137"/>
      <c r="AA7085" s="119"/>
      <c r="AB7085" s="119"/>
      <c r="AC7085" s="137"/>
      <c r="AD7085" s="137"/>
      <c r="AE7085" s="137">
        <f>SUM(AE7080:AE7084)</f>
        <v>4824469.4000000004</v>
      </c>
      <c r="AF7085" s="137"/>
      <c r="AG7085" s="137">
        <f>SUM(AG7080:AG7084)</f>
        <v>0</v>
      </c>
      <c r="AH7085" s="137"/>
    </row>
    <row r="7086" spans="1:34" s="173" customFormat="1" x14ac:dyDescent="0.55000000000000004">
      <c r="A7086" s="122" t="s">
        <v>9635</v>
      </c>
      <c r="B7086" s="123">
        <v>3044</v>
      </c>
      <c r="C7086" s="123">
        <v>5436</v>
      </c>
      <c r="D7086" s="135" t="s">
        <v>9636</v>
      </c>
      <c r="E7086" s="123" t="s">
        <v>34</v>
      </c>
      <c r="F7086" s="123">
        <v>14326</v>
      </c>
      <c r="G7086" s="123">
        <v>0</v>
      </c>
      <c r="H7086" s="123">
        <v>0</v>
      </c>
      <c r="I7086" s="136">
        <v>63</v>
      </c>
      <c r="J7086" s="123" t="s">
        <v>35</v>
      </c>
      <c r="K7086" s="137">
        <f>((G7086*400)+(H7086*100))+I7086</f>
        <v>63</v>
      </c>
      <c r="L7086" s="137">
        <v>2425</v>
      </c>
      <c r="M7086" s="137">
        <f>K7086*L7086</f>
        <v>152775</v>
      </c>
      <c r="N7086" s="123">
        <v>1</v>
      </c>
      <c r="O7086" s="108" t="s">
        <v>4680</v>
      </c>
      <c r="P7086" s="138">
        <v>3570800007344</v>
      </c>
      <c r="Q7086" s="108" t="s">
        <v>4681</v>
      </c>
      <c r="R7086" s="108" t="s">
        <v>4682</v>
      </c>
      <c r="S7086" s="139" t="s">
        <v>9637</v>
      </c>
      <c r="T7086" s="123" t="s">
        <v>51</v>
      </c>
      <c r="U7086" s="123" t="s">
        <v>45</v>
      </c>
      <c r="V7086" s="123" t="s">
        <v>52</v>
      </c>
      <c r="W7086" s="137">
        <v>196.42</v>
      </c>
      <c r="X7086" s="136">
        <v>100</v>
      </c>
      <c r="Y7086" s="137">
        <v>6750</v>
      </c>
      <c r="Z7086" s="137">
        <f>W7086*Y7086</f>
        <v>1325835</v>
      </c>
      <c r="AA7086" s="119">
        <v>6</v>
      </c>
      <c r="AB7086" s="119">
        <v>6</v>
      </c>
      <c r="AC7086" s="137">
        <f>(Z7086*(100-AB7086))/100</f>
        <v>1246284.8999999999</v>
      </c>
      <c r="AD7086" s="137">
        <f>IF(AND(AC7086="",M7086=""),0,IF((AC7086=""),M7086, IF( (M7086=""),AC7086,SUM(AC7086:AC7087)+M7086)))</f>
        <v>1399059.9</v>
      </c>
      <c r="AE7086" s="137">
        <f>IF( (X7086=""),AD7086*1,AD7086*(X7086/100) )</f>
        <v>1399059.9</v>
      </c>
      <c r="AF7086" s="137">
        <v>50000000</v>
      </c>
      <c r="AG7086" s="137">
        <f>IF((AF7086-AE7086) &gt; 1,0,IF((AF7086-AE7086)&lt;0,AE7086-AF7086,AF7086-AE7086))</f>
        <v>0</v>
      </c>
      <c r="AH7086" s="137">
        <v>0.02</v>
      </c>
    </row>
    <row r="7087" spans="1:34" s="173" customFormat="1" x14ac:dyDescent="0.55000000000000004">
      <c r="A7087" s="122"/>
      <c r="B7087" s="123"/>
      <c r="C7087" s="123"/>
      <c r="D7087" s="135"/>
      <c r="E7087" s="123"/>
      <c r="F7087" s="123"/>
      <c r="G7087" s="123"/>
      <c r="H7087" s="123"/>
      <c r="I7087" s="136"/>
      <c r="J7087" s="123"/>
      <c r="K7087" s="137"/>
      <c r="L7087" s="137" t="s">
        <v>63</v>
      </c>
      <c r="M7087" s="137">
        <f>SUM(M7086:M7086)</f>
        <v>152775</v>
      </c>
      <c r="N7087" s="123"/>
      <c r="O7087" s="108"/>
      <c r="P7087" s="138"/>
      <c r="Q7087" s="108"/>
      <c r="R7087" s="108"/>
      <c r="S7087" s="139"/>
      <c r="T7087" s="123"/>
      <c r="U7087" s="123"/>
      <c r="V7087" s="123"/>
      <c r="W7087" s="137"/>
      <c r="X7087" s="136"/>
      <c r="Y7087" s="137"/>
      <c r="Z7087" s="137"/>
      <c r="AA7087" s="119"/>
      <c r="AB7087" s="119"/>
      <c r="AC7087" s="137"/>
      <c r="AD7087" s="137"/>
      <c r="AE7087" s="137">
        <f>SUM(AE7086:AE7086)</f>
        <v>1399059.9</v>
      </c>
      <c r="AF7087" s="137"/>
      <c r="AG7087" s="137">
        <f>SUM(AG7086:AG7086)</f>
        <v>0</v>
      </c>
      <c r="AH7087" s="137"/>
    </row>
    <row r="7088" spans="1:34" s="173" customFormat="1" x14ac:dyDescent="0.55000000000000004">
      <c r="A7088" s="122" t="s">
        <v>9550</v>
      </c>
      <c r="B7088" s="123">
        <v>3045</v>
      </c>
      <c r="C7088" s="123">
        <v>5674</v>
      </c>
      <c r="D7088" s="135" t="s">
        <v>9638</v>
      </c>
      <c r="E7088" s="123" t="s">
        <v>34</v>
      </c>
      <c r="F7088" s="123">
        <v>22219</v>
      </c>
      <c r="G7088" s="123">
        <v>1</v>
      </c>
      <c r="H7088" s="123">
        <v>1</v>
      </c>
      <c r="I7088" s="136">
        <v>93</v>
      </c>
      <c r="J7088" s="123" t="s">
        <v>38</v>
      </c>
      <c r="K7088" s="137">
        <f>((G7088*400)+(H7088*100))+I7088</f>
        <v>593</v>
      </c>
      <c r="L7088" s="137">
        <v>450</v>
      </c>
      <c r="M7088" s="137">
        <f>K7088*L7088</f>
        <v>266850</v>
      </c>
      <c r="N7088" s="123"/>
      <c r="O7088" s="108"/>
      <c r="P7088" s="138"/>
      <c r="Q7088" s="108"/>
      <c r="R7088" s="108"/>
      <c r="S7088" s="139"/>
      <c r="T7088" s="123"/>
      <c r="U7088" s="123"/>
      <c r="V7088" s="123"/>
      <c r="W7088" s="137"/>
      <c r="X7088" s="136"/>
      <c r="Y7088" s="137"/>
      <c r="Z7088" s="137"/>
      <c r="AA7088" s="119"/>
      <c r="AB7088" s="119"/>
      <c r="AC7088" s="137"/>
      <c r="AD7088" s="137">
        <f>IF(AND(AC7088="",M7088=""),0,IF((AC7088=""),M7088,IF((M7088=""),AC7088,AC7088+M7088)))</f>
        <v>266850</v>
      </c>
      <c r="AE7088" s="137">
        <f>IF( (X7088=""),AD7088*1,AD7088*(X7088/100) )</f>
        <v>266850</v>
      </c>
      <c r="AF7088" s="137">
        <v>50000000</v>
      </c>
      <c r="AG7088" s="137">
        <f>IF((AF7088-AE7088) &gt; 1,0,IF((AF7088-AE7088)&lt;0,AE7088-AF7088,AF7088-AE7088))</f>
        <v>0</v>
      </c>
      <c r="AH7088" s="137">
        <v>0.01</v>
      </c>
    </row>
    <row r="7089" spans="1:34" s="173" customFormat="1" x14ac:dyDescent="0.55000000000000004">
      <c r="A7089" s="122"/>
      <c r="B7089" s="123"/>
      <c r="C7089" s="123"/>
      <c r="D7089" s="135"/>
      <c r="E7089" s="123"/>
      <c r="F7089" s="123"/>
      <c r="G7089" s="123"/>
      <c r="H7089" s="123"/>
      <c r="I7089" s="136"/>
      <c r="J7089" s="123"/>
      <c r="K7089" s="137"/>
      <c r="L7089" s="137" t="s">
        <v>63</v>
      </c>
      <c r="M7089" s="137">
        <f>SUM(M7088:M7088)</f>
        <v>266850</v>
      </c>
      <c r="N7089" s="123"/>
      <c r="O7089" s="108"/>
      <c r="P7089" s="138"/>
      <c r="Q7089" s="108"/>
      <c r="R7089" s="108"/>
      <c r="S7089" s="139"/>
      <c r="T7089" s="123"/>
      <c r="U7089" s="123"/>
      <c r="V7089" s="123"/>
      <c r="W7089" s="137"/>
      <c r="X7089" s="136"/>
      <c r="Y7089" s="137"/>
      <c r="Z7089" s="137"/>
      <c r="AA7089" s="119"/>
      <c r="AB7089" s="119"/>
      <c r="AC7089" s="137"/>
      <c r="AD7089" s="137"/>
      <c r="AE7089" s="137">
        <f>SUM(AE7088:AE7088)</f>
        <v>266850</v>
      </c>
      <c r="AF7089" s="137"/>
      <c r="AG7089" s="137">
        <f>SUM(AG7088:AG7088)</f>
        <v>0</v>
      </c>
      <c r="AH7089" s="137"/>
    </row>
    <row r="7090" spans="1:34" s="173" customFormat="1" x14ac:dyDescent="0.55000000000000004">
      <c r="A7090" s="122" t="s">
        <v>9641</v>
      </c>
      <c r="B7090" s="123">
        <v>3046</v>
      </c>
      <c r="C7090" s="123">
        <v>6597</v>
      </c>
      <c r="D7090" s="135" t="s">
        <v>9642</v>
      </c>
      <c r="E7090" s="123" t="s">
        <v>34</v>
      </c>
      <c r="F7090" s="123">
        <v>23157</v>
      </c>
      <c r="G7090" s="123">
        <v>0</v>
      </c>
      <c r="H7090" s="123">
        <v>0</v>
      </c>
      <c r="I7090" s="136">
        <v>51</v>
      </c>
      <c r="J7090" s="123" t="s">
        <v>35</v>
      </c>
      <c r="K7090" s="137">
        <f>((G7090*400)+(H7090*100))+I7090</f>
        <v>51</v>
      </c>
      <c r="L7090" s="137">
        <v>650</v>
      </c>
      <c r="M7090" s="137">
        <f>K7090*L7090</f>
        <v>33150</v>
      </c>
      <c r="N7090" s="123">
        <v>1</v>
      </c>
      <c r="O7090" s="108" t="s">
        <v>9639</v>
      </c>
      <c r="P7090" s="138"/>
      <c r="Q7090" s="108" t="s">
        <v>9640</v>
      </c>
      <c r="R7090" s="108" t="s">
        <v>9643</v>
      </c>
      <c r="S7090" s="139" t="s">
        <v>9644</v>
      </c>
      <c r="T7090" s="123" t="s">
        <v>51</v>
      </c>
      <c r="U7090" s="123" t="s">
        <v>45</v>
      </c>
      <c r="V7090" s="123" t="s">
        <v>52</v>
      </c>
      <c r="W7090" s="137">
        <v>196.42</v>
      </c>
      <c r="X7090" s="136">
        <v>100</v>
      </c>
      <c r="Y7090" s="137">
        <v>6750</v>
      </c>
      <c r="Z7090" s="137">
        <f>W7090*Y7090</f>
        <v>1325835</v>
      </c>
      <c r="AA7090" s="119">
        <v>6</v>
      </c>
      <c r="AB7090" s="119">
        <v>6</v>
      </c>
      <c r="AC7090" s="137">
        <f>(Z7090*(100-AB7090))/100</f>
        <v>1246284.8999999999</v>
      </c>
      <c r="AD7090" s="137">
        <f>IF(AND(AC7090="",M7090=""),0,IF((AC7090=""),M7090, IF( (M7090=""),AC7090,SUM(AC7090:AC7091)+M7090)))</f>
        <v>1279434.8999999999</v>
      </c>
      <c r="AE7090" s="137">
        <f>IF( (X7090=""),AD7090*1,AD7090*(X7090/100) )</f>
        <v>1279434.8999999999</v>
      </c>
      <c r="AF7090" s="137">
        <v>50000000</v>
      </c>
      <c r="AG7090" s="137">
        <f>IF((AF7090-AE7090) &gt; 1,0,IF((AF7090-AE7090)&lt;0,AE7090-AF7090,AF7090-AE7090))</f>
        <v>0</v>
      </c>
      <c r="AH7090" s="137">
        <v>0.02</v>
      </c>
    </row>
    <row r="7091" spans="1:34" s="173" customFormat="1" x14ac:dyDescent="0.55000000000000004">
      <c r="A7091" s="122"/>
      <c r="B7091" s="123"/>
      <c r="C7091" s="123"/>
      <c r="D7091" s="135"/>
      <c r="E7091" s="123"/>
      <c r="F7091" s="123"/>
      <c r="G7091" s="123"/>
      <c r="H7091" s="123"/>
      <c r="I7091" s="136"/>
      <c r="J7091" s="123"/>
      <c r="K7091" s="137"/>
      <c r="L7091" s="137" t="s">
        <v>63</v>
      </c>
      <c r="M7091" s="137">
        <f>SUM(M7090:M7090)</f>
        <v>33150</v>
      </c>
      <c r="N7091" s="123"/>
      <c r="O7091" s="108"/>
      <c r="P7091" s="138"/>
      <c r="Q7091" s="108"/>
      <c r="R7091" s="108"/>
      <c r="S7091" s="139"/>
      <c r="T7091" s="123"/>
      <c r="U7091" s="123"/>
      <c r="V7091" s="123"/>
      <c r="W7091" s="137"/>
      <c r="X7091" s="136"/>
      <c r="Y7091" s="137"/>
      <c r="Z7091" s="137"/>
      <c r="AA7091" s="119"/>
      <c r="AB7091" s="119"/>
      <c r="AC7091" s="137"/>
      <c r="AD7091" s="137"/>
      <c r="AE7091" s="137">
        <f>SUM(AE7090:AE7090)</f>
        <v>1279434.8999999999</v>
      </c>
      <c r="AF7091" s="137"/>
      <c r="AG7091" s="137">
        <f>SUM(AG7090:AG7090)</f>
        <v>0</v>
      </c>
      <c r="AH7091" s="137"/>
    </row>
    <row r="7092" spans="1:34" s="173" customFormat="1" x14ac:dyDescent="0.55000000000000004">
      <c r="A7092" s="122" t="s">
        <v>9138</v>
      </c>
      <c r="B7092" s="123">
        <v>3047</v>
      </c>
      <c r="C7092" s="123">
        <v>6944</v>
      </c>
      <c r="D7092" s="135" t="s">
        <v>9647</v>
      </c>
      <c r="E7092" s="123" t="s">
        <v>34</v>
      </c>
      <c r="F7092" s="123">
        <v>23659</v>
      </c>
      <c r="G7092" s="123">
        <v>0</v>
      </c>
      <c r="H7092" s="123">
        <v>2</v>
      </c>
      <c r="I7092" s="136">
        <v>84</v>
      </c>
      <c r="J7092" s="123" t="s">
        <v>35</v>
      </c>
      <c r="K7092" s="137">
        <f>((G7092*400)+(H7092*100))+I7092</f>
        <v>284</v>
      </c>
      <c r="L7092" s="137">
        <v>625</v>
      </c>
      <c r="M7092" s="137">
        <f>K7092*L7092</f>
        <v>177500</v>
      </c>
      <c r="N7092" s="123">
        <v>1</v>
      </c>
      <c r="O7092" s="108" t="s">
        <v>9645</v>
      </c>
      <c r="P7092" s="138">
        <v>3570800407211</v>
      </c>
      <c r="Q7092" s="108" t="s">
        <v>9646</v>
      </c>
      <c r="R7092" s="108" t="s">
        <v>9140</v>
      </c>
      <c r="S7092" s="139" t="s">
        <v>9648</v>
      </c>
      <c r="T7092" s="123" t="s">
        <v>51</v>
      </c>
      <c r="U7092" s="123" t="s">
        <v>45</v>
      </c>
      <c r="V7092" s="123" t="s">
        <v>52</v>
      </c>
      <c r="W7092" s="137">
        <v>258.39999999999998</v>
      </c>
      <c r="X7092" s="136">
        <v>75.819999999999993</v>
      </c>
      <c r="Y7092" s="137">
        <v>6750</v>
      </c>
      <c r="Z7092" s="137">
        <f>W7092*Y7092</f>
        <v>1744199.9999999998</v>
      </c>
      <c r="AA7092" s="119">
        <v>6</v>
      </c>
      <c r="AB7092" s="119">
        <v>6</v>
      </c>
      <c r="AC7092" s="137">
        <f>(Z7092*(100-AB7092))/100</f>
        <v>1639547.9999999998</v>
      </c>
      <c r="AD7092" s="137">
        <f>IF(AND(AC7092="",M7092=""),0,IF((AC7092=""),M7092, IF( (M7092=""),AC7092,SUM(AC7092:AC7100)+M7092)))</f>
        <v>3042578</v>
      </c>
      <c r="AE7092" s="137">
        <f>IF( (X7092=""),AD7092*1,AD7092*(X7092/100) )</f>
        <v>2306882.6395999999</v>
      </c>
      <c r="AF7092" s="137">
        <v>50000000</v>
      </c>
      <c r="AG7092" s="137">
        <f>IF((AF7092-AE7092) &gt; 1,0,IF((AF7092-AE7092)&lt;0,AE7092-AF7092,AF7092-AE7092))</f>
        <v>0</v>
      </c>
      <c r="AH7092" s="137">
        <v>0.02</v>
      </c>
    </row>
    <row r="7093" spans="1:34" s="173" customFormat="1" x14ac:dyDescent="0.55000000000000004">
      <c r="A7093" s="122"/>
      <c r="B7093" s="123"/>
      <c r="C7093" s="123"/>
      <c r="D7093" s="135"/>
      <c r="E7093" s="123"/>
      <c r="F7093" s="123"/>
      <c r="G7093" s="123">
        <v>1</v>
      </c>
      <c r="H7093" s="123">
        <v>2</v>
      </c>
      <c r="I7093" s="136">
        <v>0</v>
      </c>
      <c r="J7093" s="123" t="s">
        <v>38</v>
      </c>
      <c r="K7093" s="137">
        <f>((G7093*400)+(H7093*100))+I7093</f>
        <v>600</v>
      </c>
      <c r="L7093" s="137">
        <v>625</v>
      </c>
      <c r="M7093" s="137">
        <f>K7093*L7093</f>
        <v>375000</v>
      </c>
      <c r="N7093" s="123">
        <v>2</v>
      </c>
      <c r="O7093" s="108" t="s">
        <v>9645</v>
      </c>
      <c r="P7093" s="138">
        <v>3570800407211</v>
      </c>
      <c r="Q7093" s="108" t="s">
        <v>9646</v>
      </c>
      <c r="R7093" s="108" t="s">
        <v>9140</v>
      </c>
      <c r="S7093" s="139" t="s">
        <v>9649</v>
      </c>
      <c r="T7093" s="123" t="s">
        <v>51</v>
      </c>
      <c r="U7093" s="123" t="s">
        <v>45</v>
      </c>
      <c r="V7093" s="123" t="s">
        <v>52</v>
      </c>
      <c r="W7093" s="137">
        <v>72.8</v>
      </c>
      <c r="X7093" s="136">
        <v>21.36</v>
      </c>
      <c r="Y7093" s="137">
        <v>6750</v>
      </c>
      <c r="Z7093" s="137">
        <f>W7093*Y7093</f>
        <v>491400</v>
      </c>
      <c r="AA7093" s="119">
        <v>6</v>
      </c>
      <c r="AB7093" s="119">
        <v>6</v>
      </c>
      <c r="AC7093" s="137">
        <f>(Z7093*(100-AB7093))/100</f>
        <v>461916</v>
      </c>
      <c r="AD7093" s="137">
        <f>IF(AND(AC7093="",M7092=""),0,IF((AC7093=""),M7092, IF( (M7092=""),AC7093,SUM(AC7092:AC7100)+M7092)))</f>
        <v>3042578</v>
      </c>
      <c r="AE7093" s="137">
        <f>IF( (X7093=""),AD7093*1,AD7093*(X7093/100) )</f>
        <v>649894.66079999995</v>
      </c>
      <c r="AF7093" s="137">
        <v>50000000</v>
      </c>
      <c r="AG7093" s="137">
        <f>IF((AF7093-AE7093) &gt; 1,0,IF((AF7093-AE7093)&lt;0,AE7093-AF7093,AF7093-AE7093))</f>
        <v>0</v>
      </c>
      <c r="AH7093" s="137">
        <v>0.02</v>
      </c>
    </row>
    <row r="7094" spans="1:34" s="173" customFormat="1" x14ac:dyDescent="0.55000000000000004">
      <c r="A7094" s="122"/>
      <c r="B7094" s="123"/>
      <c r="C7094" s="123"/>
      <c r="D7094" s="135"/>
      <c r="E7094" s="123"/>
      <c r="F7094" s="123"/>
      <c r="G7094" s="123"/>
      <c r="H7094" s="123"/>
      <c r="I7094" s="136"/>
      <c r="J7094" s="123"/>
      <c r="K7094" s="137"/>
      <c r="L7094" s="137"/>
      <c r="M7094" s="137"/>
      <c r="N7094" s="123">
        <v>3</v>
      </c>
      <c r="O7094" s="108" t="s">
        <v>9645</v>
      </c>
      <c r="P7094" s="138">
        <v>3570800407211</v>
      </c>
      <c r="Q7094" s="108" t="s">
        <v>9646</v>
      </c>
      <c r="R7094" s="108" t="s">
        <v>9140</v>
      </c>
      <c r="S7094" s="139" t="s">
        <v>9650</v>
      </c>
      <c r="T7094" s="123" t="s">
        <v>51</v>
      </c>
      <c r="U7094" s="123" t="s">
        <v>45</v>
      </c>
      <c r="V7094" s="123" t="s">
        <v>52</v>
      </c>
      <c r="W7094" s="137">
        <v>9.6</v>
      </c>
      <c r="X7094" s="136">
        <v>2.82</v>
      </c>
      <c r="Y7094" s="137">
        <v>6750</v>
      </c>
      <c r="Z7094" s="137">
        <f>W7094*Y7094</f>
        <v>64800</v>
      </c>
      <c r="AA7094" s="119">
        <v>6</v>
      </c>
      <c r="AB7094" s="119">
        <v>6</v>
      </c>
      <c r="AC7094" s="137">
        <f>(Z7094*(100-AB7094))/100</f>
        <v>60912</v>
      </c>
      <c r="AD7094" s="137">
        <f>IF(AND(AC7094="",M7092=""),0,IF((AC7094=""),M7092, IF( (M7092=""),AC7094,SUM(AC7092:AC7100)+M7092)))</f>
        <v>3042578</v>
      </c>
      <c r="AE7094" s="137">
        <f>IF( (X7094=""),AD7094*1,AD7094*(X7094/100) )</f>
        <v>85800.699599999993</v>
      </c>
      <c r="AF7094" s="137">
        <v>50000000</v>
      </c>
      <c r="AG7094" s="137">
        <f>IF((AF7094-AE7094) &gt; 1,0,IF((AF7094-AE7094)&lt;0,AE7094-AF7094,AF7094-AE7094))</f>
        <v>0</v>
      </c>
      <c r="AH7094" s="137">
        <v>0.02</v>
      </c>
    </row>
    <row r="7095" spans="1:34" s="173" customFormat="1" x14ac:dyDescent="0.55000000000000004">
      <c r="A7095" s="122"/>
      <c r="B7095" s="123"/>
      <c r="C7095" s="123"/>
      <c r="D7095" s="135"/>
      <c r="E7095" s="123"/>
      <c r="F7095" s="123"/>
      <c r="G7095" s="123"/>
      <c r="H7095" s="123"/>
      <c r="I7095" s="136"/>
      <c r="J7095" s="123"/>
      <c r="K7095" s="137"/>
      <c r="L7095" s="137" t="s">
        <v>63</v>
      </c>
      <c r="M7095" s="137">
        <f>SUM(M7092:M7094)</f>
        <v>552500</v>
      </c>
      <c r="N7095" s="123"/>
      <c r="O7095" s="108"/>
      <c r="P7095" s="138"/>
      <c r="Q7095" s="108"/>
      <c r="R7095" s="108"/>
      <c r="S7095" s="139"/>
      <c r="T7095" s="123"/>
      <c r="U7095" s="123"/>
      <c r="V7095" s="123"/>
      <c r="W7095" s="137"/>
      <c r="X7095" s="136"/>
      <c r="Y7095" s="137"/>
      <c r="Z7095" s="137"/>
      <c r="AA7095" s="119"/>
      <c r="AB7095" s="119"/>
      <c r="AC7095" s="137"/>
      <c r="AD7095" s="137"/>
      <c r="AE7095" s="137">
        <f>SUM(AE7092:AE7094)</f>
        <v>3042578</v>
      </c>
      <c r="AF7095" s="137"/>
      <c r="AG7095" s="137">
        <f>SUM(AG7092:AG7094)</f>
        <v>0</v>
      </c>
      <c r="AH7095" s="137"/>
    </row>
    <row r="7096" spans="1:34" s="99" customFormat="1" x14ac:dyDescent="0.55000000000000004">
      <c r="A7096" s="107" t="s">
        <v>15459</v>
      </c>
      <c r="B7096" s="161">
        <v>3413</v>
      </c>
      <c r="C7096" s="161">
        <v>10742</v>
      </c>
      <c r="D7096" s="162" t="s">
        <v>15460</v>
      </c>
      <c r="E7096" s="161" t="s">
        <v>34</v>
      </c>
      <c r="F7096" s="161">
        <v>25111</v>
      </c>
      <c r="G7096" s="161">
        <v>0</v>
      </c>
      <c r="H7096" s="161">
        <v>0</v>
      </c>
      <c r="I7096" s="163">
        <v>19</v>
      </c>
      <c r="J7096" s="161" t="s">
        <v>35</v>
      </c>
      <c r="K7096" s="121">
        <f>((G7096*400)+(H7096*100))+I7096</f>
        <v>19</v>
      </c>
      <c r="L7096" s="121">
        <v>14500</v>
      </c>
      <c r="M7096" s="121">
        <f>K7096*L7096</f>
        <v>275500</v>
      </c>
      <c r="N7096" s="161">
        <v>1</v>
      </c>
      <c r="O7096" s="164" t="s">
        <v>15457</v>
      </c>
      <c r="P7096" s="165">
        <v>3509900581067</v>
      </c>
      <c r="Q7096" s="164" t="s">
        <v>15458</v>
      </c>
      <c r="R7096" s="164" t="s">
        <v>15461</v>
      </c>
      <c r="S7096" s="166"/>
      <c r="T7096" s="161" t="s">
        <v>44</v>
      </c>
      <c r="U7096" s="161" t="s">
        <v>45</v>
      </c>
      <c r="V7096" s="123" t="s">
        <v>52</v>
      </c>
      <c r="W7096" s="137">
        <v>108</v>
      </c>
      <c r="X7096" s="136">
        <v>100</v>
      </c>
      <c r="Y7096" s="137">
        <v>7150</v>
      </c>
      <c r="Z7096" s="137">
        <f>W7096*Y7096</f>
        <v>772200</v>
      </c>
      <c r="AA7096" s="119">
        <v>9</v>
      </c>
      <c r="AB7096" s="119">
        <v>9</v>
      </c>
      <c r="AC7096" s="137">
        <f>(Z7096*(100-AB7096))/100</f>
        <v>702702</v>
      </c>
      <c r="AD7096" s="137">
        <f>IF(AND(AC7096="",M7096=""),0,IF((AC7096=""),M7096, IF( (M7096=""),AC7096,SUM(AC7096:AC7096)+M7096)))</f>
        <v>978202</v>
      </c>
      <c r="AE7096" s="137">
        <f>IF( (X7096=""),AD7096*1,AD7096*(X7096/100) )</f>
        <v>978202</v>
      </c>
      <c r="AF7096" s="137">
        <v>0</v>
      </c>
      <c r="AG7096" s="137">
        <f>IF((AF7096-AE7096) &gt; 1,0,IF((AF7096-AE7096)&lt;0,AE7096-AF7096,AF7096-AE7096))</f>
        <v>978202</v>
      </c>
      <c r="AH7096" s="137">
        <v>0.02</v>
      </c>
    </row>
    <row r="7097" spans="1:34" s="99" customFormat="1" x14ac:dyDescent="0.55000000000000004">
      <c r="A7097" s="107"/>
      <c r="B7097" s="161"/>
      <c r="C7097" s="161"/>
      <c r="D7097" s="162"/>
      <c r="E7097" s="161"/>
      <c r="F7097" s="161"/>
      <c r="G7097" s="161"/>
      <c r="H7097" s="161"/>
      <c r="I7097" s="163"/>
      <c r="J7097" s="161"/>
      <c r="K7097" s="121"/>
      <c r="L7097" s="121" t="s">
        <v>63</v>
      </c>
      <c r="M7097" s="121">
        <f>SUM(M7096:M7096)</f>
        <v>275500</v>
      </c>
      <c r="N7097" s="161"/>
      <c r="O7097" s="164"/>
      <c r="P7097" s="165"/>
      <c r="Q7097" s="164"/>
      <c r="R7097" s="164"/>
      <c r="S7097" s="166"/>
      <c r="T7097" s="161"/>
      <c r="U7097" s="161"/>
      <c r="V7097" s="161"/>
      <c r="W7097" s="121"/>
      <c r="X7097" s="163"/>
      <c r="Y7097" s="121"/>
      <c r="Z7097" s="121"/>
      <c r="AA7097" s="167"/>
      <c r="AB7097" s="167"/>
      <c r="AC7097" s="121"/>
      <c r="AD7097" s="121"/>
      <c r="AE7097" s="121">
        <f>SUM(AE7096:AE7096)</f>
        <v>978202</v>
      </c>
      <c r="AF7097" s="121"/>
      <c r="AG7097" s="121">
        <f>SUM(AG7096:AG7096)</f>
        <v>978202</v>
      </c>
      <c r="AH7097" s="121"/>
    </row>
    <row r="7098" spans="1:34" s="173" customFormat="1" x14ac:dyDescent="0.55000000000000004">
      <c r="A7098" s="122" t="s">
        <v>9342</v>
      </c>
      <c r="B7098" s="123">
        <v>3048</v>
      </c>
      <c r="C7098" s="123">
        <v>8759</v>
      </c>
      <c r="D7098" s="135" t="s">
        <v>9651</v>
      </c>
      <c r="E7098" s="123" t="s">
        <v>34</v>
      </c>
      <c r="F7098" s="123">
        <v>23918</v>
      </c>
      <c r="G7098" s="123">
        <v>1</v>
      </c>
      <c r="H7098" s="123">
        <v>2</v>
      </c>
      <c r="I7098" s="136">
        <v>60</v>
      </c>
      <c r="J7098" s="123" t="s">
        <v>38</v>
      </c>
      <c r="K7098" s="137">
        <f>((G7098*400)+(H7098*100))+I7098</f>
        <v>660</v>
      </c>
      <c r="L7098" s="137">
        <v>250</v>
      </c>
      <c r="M7098" s="137">
        <f>K7098*L7098</f>
        <v>165000</v>
      </c>
      <c r="N7098" s="123"/>
      <c r="O7098" s="108"/>
      <c r="P7098" s="138"/>
      <c r="Q7098" s="108"/>
      <c r="R7098" s="108"/>
      <c r="S7098" s="139"/>
      <c r="T7098" s="123"/>
      <c r="U7098" s="123"/>
      <c r="V7098" s="123"/>
      <c r="W7098" s="137"/>
      <c r="X7098" s="136"/>
      <c r="Y7098" s="137"/>
      <c r="Z7098" s="137"/>
      <c r="AA7098" s="119"/>
      <c r="AB7098" s="119"/>
      <c r="AC7098" s="137"/>
      <c r="AD7098" s="137">
        <f>IF(AND(AC7098="",M7098=""),0,IF((AC7098=""),M7098,IF((M7098=""),AC7098,AC7098+M7098)))</f>
        <v>165000</v>
      </c>
      <c r="AE7098" s="137">
        <f>IF( (X7098=""),AD7098*1,AD7098*(X7098/100) )</f>
        <v>165000</v>
      </c>
      <c r="AF7098" s="137">
        <v>50000000</v>
      </c>
      <c r="AG7098" s="137">
        <f>IF((AF7098-AE7098) &gt; 1,0,IF((AF7098-AE7098)&lt;0,AE7098-AF7098,AF7098-AE7098))</f>
        <v>0</v>
      </c>
      <c r="AH7098" s="137">
        <v>0.01</v>
      </c>
    </row>
    <row r="7099" spans="1:34" s="173" customFormat="1" x14ac:dyDescent="0.55000000000000004">
      <c r="A7099" s="122"/>
      <c r="B7099" s="123"/>
      <c r="C7099" s="123"/>
      <c r="D7099" s="135"/>
      <c r="E7099" s="123"/>
      <c r="F7099" s="123"/>
      <c r="G7099" s="123"/>
      <c r="H7099" s="123"/>
      <c r="I7099" s="136"/>
      <c r="J7099" s="123"/>
      <c r="K7099" s="137"/>
      <c r="L7099" s="137" t="s">
        <v>63</v>
      </c>
      <c r="M7099" s="137">
        <f>SUM(M7098:M7098)</f>
        <v>165000</v>
      </c>
      <c r="N7099" s="123"/>
      <c r="O7099" s="108"/>
      <c r="P7099" s="138"/>
      <c r="Q7099" s="108"/>
      <c r="R7099" s="108"/>
      <c r="S7099" s="139"/>
      <c r="T7099" s="123"/>
      <c r="U7099" s="123"/>
      <c r="V7099" s="123"/>
      <c r="W7099" s="137"/>
      <c r="X7099" s="136"/>
      <c r="Y7099" s="137"/>
      <c r="Z7099" s="137"/>
      <c r="AA7099" s="119"/>
      <c r="AB7099" s="119"/>
      <c r="AC7099" s="137"/>
      <c r="AD7099" s="137"/>
      <c r="AE7099" s="137">
        <f>SUM(AE7098:AE7098)</f>
        <v>165000</v>
      </c>
      <c r="AF7099" s="137"/>
      <c r="AG7099" s="137">
        <f>SUM(AG7098:AG7098)</f>
        <v>0</v>
      </c>
      <c r="AH7099" s="137"/>
    </row>
    <row r="7100" spans="1:34" s="173" customFormat="1" x14ac:dyDescent="0.55000000000000004">
      <c r="A7100" s="122" t="s">
        <v>9652</v>
      </c>
      <c r="B7100" s="123">
        <v>3049</v>
      </c>
      <c r="C7100" s="123">
        <v>6267</v>
      </c>
      <c r="D7100" s="135" t="s">
        <v>9653</v>
      </c>
      <c r="E7100" s="123" t="s">
        <v>37</v>
      </c>
      <c r="F7100" s="123">
        <v>5605</v>
      </c>
      <c r="G7100" s="123">
        <v>2</v>
      </c>
      <c r="H7100" s="123">
        <v>0</v>
      </c>
      <c r="I7100" s="136">
        <v>13</v>
      </c>
      <c r="J7100" s="123" t="s">
        <v>38</v>
      </c>
      <c r="K7100" s="137">
        <f>((G7100*400)+(H7100*100))+I7100</f>
        <v>813</v>
      </c>
      <c r="L7100" s="137">
        <v>400</v>
      </c>
      <c r="M7100" s="137">
        <f>K7100*L7100</f>
        <v>325200</v>
      </c>
      <c r="N7100" s="123"/>
      <c r="O7100" s="108"/>
      <c r="P7100" s="138"/>
      <c r="Q7100" s="108"/>
      <c r="R7100" s="108"/>
      <c r="S7100" s="139"/>
      <c r="T7100" s="123"/>
      <c r="U7100" s="123"/>
      <c r="V7100" s="123"/>
      <c r="W7100" s="137"/>
      <c r="X7100" s="136"/>
      <c r="Y7100" s="137"/>
      <c r="Z7100" s="137"/>
      <c r="AA7100" s="119"/>
      <c r="AB7100" s="119"/>
      <c r="AC7100" s="137"/>
      <c r="AD7100" s="137">
        <f>IF(AND(AC7100="",M7100=""),0,IF((AC7100=""),M7100,IF((M7100=""),AC7100,AC7100+M7100)))</f>
        <v>325200</v>
      </c>
      <c r="AE7100" s="137">
        <f>IF( (X7100=""),AD7100*1,AD7100*(X7100/100) )</f>
        <v>325200</v>
      </c>
      <c r="AF7100" s="137">
        <v>0</v>
      </c>
      <c r="AG7100" s="137">
        <f>IF((AF7100-AE7100) &gt; 1,0,IF((AF7100-AE7100)&lt;0,AE7100-AF7100,AF7100-AE7100))</f>
        <v>325200</v>
      </c>
      <c r="AH7100" s="137">
        <v>0.01</v>
      </c>
    </row>
    <row r="7101" spans="1:34" s="173" customFormat="1" x14ac:dyDescent="0.55000000000000004">
      <c r="A7101" s="122"/>
      <c r="B7101" s="123"/>
      <c r="C7101" s="123"/>
      <c r="D7101" s="135"/>
      <c r="E7101" s="123"/>
      <c r="F7101" s="123"/>
      <c r="G7101" s="123"/>
      <c r="H7101" s="123"/>
      <c r="I7101" s="136"/>
      <c r="J7101" s="123"/>
      <c r="K7101" s="137"/>
      <c r="L7101" s="137" t="s">
        <v>63</v>
      </c>
      <c r="M7101" s="137">
        <f>SUM(M7100:M7100)</f>
        <v>325200</v>
      </c>
      <c r="N7101" s="123"/>
      <c r="O7101" s="108"/>
      <c r="P7101" s="138"/>
      <c r="Q7101" s="108"/>
      <c r="R7101" s="108"/>
      <c r="S7101" s="139"/>
      <c r="T7101" s="123"/>
      <c r="U7101" s="123"/>
      <c r="V7101" s="123"/>
      <c r="W7101" s="137"/>
      <c r="X7101" s="136"/>
      <c r="Y7101" s="137"/>
      <c r="Z7101" s="137"/>
      <c r="AA7101" s="119"/>
      <c r="AB7101" s="119"/>
      <c r="AC7101" s="137"/>
      <c r="AD7101" s="137"/>
      <c r="AE7101" s="137">
        <f>SUM(AE7100:AE7100)</f>
        <v>325200</v>
      </c>
      <c r="AF7101" s="137"/>
      <c r="AG7101" s="137">
        <f>SUM(AG7100:AG7100)</f>
        <v>325200</v>
      </c>
      <c r="AH7101" s="137"/>
    </row>
    <row r="7102" spans="1:34" s="99" customFormat="1" x14ac:dyDescent="0.55000000000000004">
      <c r="A7102" s="107" t="s">
        <v>1218</v>
      </c>
      <c r="B7102" s="102">
        <v>3050</v>
      </c>
      <c r="C7102" s="102">
        <v>5527</v>
      </c>
      <c r="D7102" s="90" t="s">
        <v>9656</v>
      </c>
      <c r="E7102" s="102" t="s">
        <v>34</v>
      </c>
      <c r="F7102" s="102">
        <v>2305</v>
      </c>
      <c r="G7102" s="102">
        <v>0</v>
      </c>
      <c r="H7102" s="102">
        <v>3</v>
      </c>
      <c r="I7102" s="98">
        <v>42</v>
      </c>
      <c r="J7102" s="102" t="s">
        <v>35</v>
      </c>
      <c r="K7102" s="94">
        <f>((G7102*400)+(H7102*100))+I7102</f>
        <v>342</v>
      </c>
      <c r="L7102" s="94">
        <v>2425</v>
      </c>
      <c r="M7102" s="94">
        <f>K7102*L7102</f>
        <v>829350</v>
      </c>
      <c r="N7102" s="102">
        <v>1</v>
      </c>
      <c r="O7102" s="111" t="s">
        <v>9654</v>
      </c>
      <c r="P7102" s="96">
        <v>3570800006275</v>
      </c>
      <c r="Q7102" s="111" t="s">
        <v>9655</v>
      </c>
      <c r="R7102" s="111" t="s">
        <v>9657</v>
      </c>
      <c r="S7102" s="97" t="s">
        <v>9656</v>
      </c>
      <c r="T7102" s="102" t="s">
        <v>55</v>
      </c>
      <c r="U7102" s="102" t="s">
        <v>45</v>
      </c>
      <c r="V7102" s="102" t="s">
        <v>52</v>
      </c>
      <c r="W7102" s="94">
        <v>70.2</v>
      </c>
      <c r="X7102" s="98">
        <v>7.21</v>
      </c>
      <c r="Y7102" s="94">
        <v>0</v>
      </c>
      <c r="Z7102" s="94">
        <f t="shared" ref="Z7102:Z7107" si="679">W7102*Y7102</f>
        <v>0</v>
      </c>
      <c r="AA7102" s="89">
        <v>22</v>
      </c>
      <c r="AB7102" s="89">
        <v>34</v>
      </c>
      <c r="AC7102" s="94">
        <f t="shared" ref="AC7102:AC7107" si="680">(Z7102*(100-AB7102))/100</f>
        <v>0</v>
      </c>
      <c r="AD7102" s="94">
        <f>IF(AND(AC7102="",M7102=""),0,IF((AC7102=""),M7102, IF( (M7102=""),AC7102,SUM(AC7102:AC7107)+M7102)))</f>
        <v>5198797.5</v>
      </c>
      <c r="AE7102" s="94">
        <f t="shared" ref="AE7102:AE7107" si="681">IF( (X7102=""),AD7102*1,AD7102*(X7102/100) )</f>
        <v>374833.29975000001</v>
      </c>
      <c r="AF7102" s="94">
        <v>50000000</v>
      </c>
      <c r="AG7102" s="94">
        <f t="shared" ref="AG7102:AG7107" si="682">IF((AF7102-AE7102) &gt; 1,0,IF((AF7102-AE7102)&lt;0,AE7102-AF7102,AF7102-AE7102))</f>
        <v>0</v>
      </c>
      <c r="AH7102" s="94">
        <v>0.02</v>
      </c>
    </row>
    <row r="7103" spans="1:34" s="99" customFormat="1" x14ac:dyDescent="0.55000000000000004">
      <c r="A7103" s="107"/>
      <c r="B7103" s="102"/>
      <c r="C7103" s="102"/>
      <c r="D7103" s="90"/>
      <c r="E7103" s="102"/>
      <c r="F7103" s="102"/>
      <c r="G7103" s="102"/>
      <c r="H7103" s="102"/>
      <c r="I7103" s="98"/>
      <c r="J7103" s="102"/>
      <c r="K7103" s="94"/>
      <c r="L7103" s="94"/>
      <c r="M7103" s="94"/>
      <c r="N7103" s="102">
        <v>2</v>
      </c>
      <c r="O7103" s="111" t="s">
        <v>9654</v>
      </c>
      <c r="P7103" s="96">
        <v>3570800006275</v>
      </c>
      <c r="Q7103" s="111" t="s">
        <v>9655</v>
      </c>
      <c r="R7103" s="111" t="s">
        <v>9657</v>
      </c>
      <c r="S7103" s="97" t="s">
        <v>9658</v>
      </c>
      <c r="T7103" s="102" t="s">
        <v>51</v>
      </c>
      <c r="U7103" s="102" t="s">
        <v>45</v>
      </c>
      <c r="V7103" s="102" t="s">
        <v>52</v>
      </c>
      <c r="W7103" s="94">
        <v>251.37</v>
      </c>
      <c r="X7103" s="98">
        <v>25.81</v>
      </c>
      <c r="Y7103" s="94">
        <v>6750</v>
      </c>
      <c r="Z7103" s="94">
        <f t="shared" si="679"/>
        <v>1696747.5</v>
      </c>
      <c r="AA7103" s="89">
        <v>22</v>
      </c>
      <c r="AB7103" s="89">
        <v>34</v>
      </c>
      <c r="AC7103" s="94">
        <f t="shared" si="680"/>
        <v>1119853.3500000001</v>
      </c>
      <c r="AD7103" s="94">
        <f>IF(AND(AC7103="",M7102=""),0,IF((AC7103=""),M7102, IF( (M7102=""),AC7103,SUM(AC7102:AC7107)+M7102)))</f>
        <v>5198797.5</v>
      </c>
      <c r="AE7103" s="94">
        <f t="shared" si="681"/>
        <v>1341809.63475</v>
      </c>
      <c r="AF7103" s="94">
        <v>50000000</v>
      </c>
      <c r="AG7103" s="94">
        <f t="shared" si="682"/>
        <v>0</v>
      </c>
      <c r="AH7103" s="94">
        <v>0.02</v>
      </c>
    </row>
    <row r="7104" spans="1:34" s="99" customFormat="1" x14ac:dyDescent="0.55000000000000004">
      <c r="A7104" s="107"/>
      <c r="B7104" s="102"/>
      <c r="C7104" s="102"/>
      <c r="D7104" s="90"/>
      <c r="E7104" s="102"/>
      <c r="F7104" s="102"/>
      <c r="G7104" s="102"/>
      <c r="H7104" s="102"/>
      <c r="I7104" s="98"/>
      <c r="J7104" s="102"/>
      <c r="K7104" s="94"/>
      <c r="L7104" s="94"/>
      <c r="M7104" s="94"/>
      <c r="N7104" s="102"/>
      <c r="O7104" s="111"/>
      <c r="P7104" s="96"/>
      <c r="Q7104" s="111"/>
      <c r="R7104" s="111"/>
      <c r="S7104" s="97"/>
      <c r="T7104" s="102" t="s">
        <v>51</v>
      </c>
      <c r="U7104" s="102"/>
      <c r="V7104" s="102" t="s">
        <v>52</v>
      </c>
      <c r="W7104" s="94">
        <v>251.37</v>
      </c>
      <c r="X7104" s="98">
        <v>25.81</v>
      </c>
      <c r="Y7104" s="94">
        <v>6750</v>
      </c>
      <c r="Z7104" s="94">
        <f t="shared" si="679"/>
        <v>1696747.5</v>
      </c>
      <c r="AA7104" s="89">
        <v>22</v>
      </c>
      <c r="AB7104" s="89">
        <v>34</v>
      </c>
      <c r="AC7104" s="94">
        <f t="shared" si="680"/>
        <v>1119853.3500000001</v>
      </c>
      <c r="AD7104" s="94">
        <f>IF(AND(AC7104="",M7102=""),0,IF((AC7104=""),M7102, IF( (M7102=""),AC7104,SUM(AC7102:AC7107)+M7102)))</f>
        <v>5198797.5</v>
      </c>
      <c r="AE7104" s="94">
        <f t="shared" si="681"/>
        <v>1341809.63475</v>
      </c>
      <c r="AF7104" s="94">
        <v>50000000</v>
      </c>
      <c r="AG7104" s="94">
        <f t="shared" si="682"/>
        <v>0</v>
      </c>
      <c r="AH7104" s="94">
        <v>0.02</v>
      </c>
    </row>
    <row r="7105" spans="1:34" s="99" customFormat="1" x14ac:dyDescent="0.55000000000000004">
      <c r="A7105" s="107"/>
      <c r="B7105" s="102"/>
      <c r="C7105" s="102"/>
      <c r="D7105" s="90"/>
      <c r="E7105" s="102"/>
      <c r="F7105" s="102"/>
      <c r="G7105" s="102"/>
      <c r="H7105" s="102"/>
      <c r="I7105" s="98"/>
      <c r="J7105" s="102"/>
      <c r="K7105" s="94"/>
      <c r="L7105" s="94"/>
      <c r="M7105" s="94"/>
      <c r="N7105" s="102">
        <v>3</v>
      </c>
      <c r="O7105" s="111" t="s">
        <v>9654</v>
      </c>
      <c r="P7105" s="96">
        <v>3570800006275</v>
      </c>
      <c r="Q7105" s="111" t="s">
        <v>9655</v>
      </c>
      <c r="R7105" s="111" t="s">
        <v>9657</v>
      </c>
      <c r="S7105" s="97" t="s">
        <v>9659</v>
      </c>
      <c r="T7105" s="102" t="s">
        <v>73</v>
      </c>
      <c r="U7105" s="102" t="s">
        <v>45</v>
      </c>
      <c r="V7105" s="102" t="s">
        <v>46</v>
      </c>
      <c r="W7105" s="94">
        <v>173.76</v>
      </c>
      <c r="X7105" s="98">
        <v>17.84</v>
      </c>
      <c r="Y7105" s="94">
        <v>6600</v>
      </c>
      <c r="Z7105" s="94">
        <f t="shared" si="679"/>
        <v>1146816</v>
      </c>
      <c r="AA7105" s="89">
        <v>15</v>
      </c>
      <c r="AB7105" s="89">
        <v>20</v>
      </c>
      <c r="AC7105" s="94">
        <f t="shared" si="680"/>
        <v>917452.80000000005</v>
      </c>
      <c r="AD7105" s="94">
        <f>IF(AND(AC7105="",M7102=""),0,IF((AC7105=""),M7102, IF( (M7102=""),AC7105,SUM(AC7102:AC7107)+M7102)))</f>
        <v>5198797.5</v>
      </c>
      <c r="AE7105" s="94">
        <f t="shared" si="681"/>
        <v>927465.47400000005</v>
      </c>
      <c r="AF7105" s="94">
        <v>0</v>
      </c>
      <c r="AG7105" s="94">
        <f t="shared" si="682"/>
        <v>927465.47400000005</v>
      </c>
      <c r="AH7105" s="94">
        <v>0.02</v>
      </c>
    </row>
    <row r="7106" spans="1:34" s="99" customFormat="1" x14ac:dyDescent="0.55000000000000004">
      <c r="A7106" s="107"/>
      <c r="B7106" s="102"/>
      <c r="C7106" s="102"/>
      <c r="D7106" s="90"/>
      <c r="E7106" s="102"/>
      <c r="F7106" s="102"/>
      <c r="G7106" s="102"/>
      <c r="H7106" s="102"/>
      <c r="I7106" s="98"/>
      <c r="J7106" s="102"/>
      <c r="K7106" s="94"/>
      <c r="L7106" s="94"/>
      <c r="M7106" s="94"/>
      <c r="N7106" s="102">
        <v>4</v>
      </c>
      <c r="O7106" s="111" t="s">
        <v>9654</v>
      </c>
      <c r="P7106" s="96">
        <v>3570800006275</v>
      </c>
      <c r="Q7106" s="111" t="s">
        <v>9655</v>
      </c>
      <c r="R7106" s="111" t="s">
        <v>9657</v>
      </c>
      <c r="S7106" s="97" t="s">
        <v>9660</v>
      </c>
      <c r="T7106" s="102" t="s">
        <v>73</v>
      </c>
      <c r="U7106" s="102" t="s">
        <v>45</v>
      </c>
      <c r="V7106" s="102" t="s">
        <v>46</v>
      </c>
      <c r="W7106" s="94">
        <v>112</v>
      </c>
      <c r="X7106" s="98">
        <v>11.83</v>
      </c>
      <c r="Y7106" s="94">
        <v>6600</v>
      </c>
      <c r="Z7106" s="94">
        <f t="shared" si="679"/>
        <v>739200</v>
      </c>
      <c r="AA7106" s="89">
        <v>14</v>
      </c>
      <c r="AB7106" s="89">
        <v>18</v>
      </c>
      <c r="AC7106" s="94">
        <f t="shared" si="680"/>
        <v>606144</v>
      </c>
      <c r="AD7106" s="94">
        <f>IF(AND(AC7106="",M7102=""),0,IF((AC7106=""),M7102, IF( (M7102=""),AC7106,SUM(AC7102:AC7107)+M7102)))</f>
        <v>5198797.5</v>
      </c>
      <c r="AE7106" s="94">
        <f t="shared" si="681"/>
        <v>615017.74424999999</v>
      </c>
      <c r="AF7106" s="94">
        <v>0</v>
      </c>
      <c r="AG7106" s="94">
        <f t="shared" si="682"/>
        <v>615017.74424999999</v>
      </c>
      <c r="AH7106" s="94">
        <v>0.02</v>
      </c>
    </row>
    <row r="7107" spans="1:34" s="99" customFormat="1" x14ac:dyDescent="0.55000000000000004">
      <c r="A7107" s="107"/>
      <c r="B7107" s="102"/>
      <c r="C7107" s="102"/>
      <c r="D7107" s="90"/>
      <c r="E7107" s="102"/>
      <c r="F7107" s="102"/>
      <c r="G7107" s="102"/>
      <c r="H7107" s="102"/>
      <c r="I7107" s="98"/>
      <c r="J7107" s="102"/>
      <c r="K7107" s="94"/>
      <c r="L7107" s="94"/>
      <c r="M7107" s="94"/>
      <c r="N7107" s="102"/>
      <c r="O7107" s="111"/>
      <c r="P7107" s="96"/>
      <c r="Q7107" s="111"/>
      <c r="R7107" s="111"/>
      <c r="S7107" s="97"/>
      <c r="T7107" s="102" t="s">
        <v>73</v>
      </c>
      <c r="U7107" s="102"/>
      <c r="V7107" s="102" t="s">
        <v>46</v>
      </c>
      <c r="W7107" s="94">
        <v>112</v>
      </c>
      <c r="X7107" s="98">
        <v>11.5</v>
      </c>
      <c r="Y7107" s="94">
        <v>6600</v>
      </c>
      <c r="Z7107" s="94">
        <f t="shared" si="679"/>
        <v>739200</v>
      </c>
      <c r="AA7107" s="89">
        <v>14</v>
      </c>
      <c r="AB7107" s="89">
        <v>18</v>
      </c>
      <c r="AC7107" s="94">
        <f t="shared" si="680"/>
        <v>606144</v>
      </c>
      <c r="AD7107" s="94">
        <f>IF(AND(AC7107="",M7102=""),0,IF((AC7107=""),M7102, IF( (M7102=""),AC7107,SUM(AC7102:AC7107)+M7102)))</f>
        <v>5198797.5</v>
      </c>
      <c r="AE7107" s="94">
        <f t="shared" si="681"/>
        <v>597861.71250000002</v>
      </c>
      <c r="AF7107" s="94">
        <v>0</v>
      </c>
      <c r="AG7107" s="94">
        <f t="shared" si="682"/>
        <v>597861.71250000002</v>
      </c>
      <c r="AH7107" s="94">
        <v>0.02</v>
      </c>
    </row>
    <row r="7108" spans="1:34" s="173" customFormat="1" x14ac:dyDescent="0.55000000000000004">
      <c r="A7108" s="122" t="s">
        <v>1218</v>
      </c>
      <c r="B7108" s="123">
        <v>3051</v>
      </c>
      <c r="C7108" s="123">
        <v>5870</v>
      </c>
      <c r="D7108" s="135" t="s">
        <v>9663</v>
      </c>
      <c r="E7108" s="123" t="s">
        <v>37</v>
      </c>
      <c r="F7108" s="123">
        <v>5265</v>
      </c>
      <c r="G7108" s="123">
        <v>2</v>
      </c>
      <c r="H7108" s="123">
        <v>0</v>
      </c>
      <c r="I7108" s="136">
        <v>27</v>
      </c>
      <c r="J7108" s="123" t="s">
        <v>38</v>
      </c>
      <c r="K7108" s="137">
        <f>((G7108*400)+(H7108*100))+I7108</f>
        <v>827</v>
      </c>
      <c r="L7108" s="137">
        <v>400</v>
      </c>
      <c r="M7108" s="137">
        <f>K7108*L7108</f>
        <v>330800</v>
      </c>
      <c r="N7108" s="123"/>
      <c r="O7108" s="108"/>
      <c r="P7108" s="138"/>
      <c r="Q7108" s="108"/>
      <c r="R7108" s="108"/>
      <c r="S7108" s="139"/>
      <c r="T7108" s="123"/>
      <c r="U7108" s="123"/>
      <c r="V7108" s="123"/>
      <c r="W7108" s="137"/>
      <c r="X7108" s="136"/>
      <c r="Y7108" s="137"/>
      <c r="Z7108" s="137"/>
      <c r="AA7108" s="119"/>
      <c r="AB7108" s="119"/>
      <c r="AC7108" s="137"/>
      <c r="AD7108" s="137">
        <f>IF(AND(AC7108="",M7108=""),0,IF((AC7108=""),M7108,IF((M7108=""),AC7108,AC7108+M7108)))</f>
        <v>330800</v>
      </c>
      <c r="AE7108" s="137">
        <f>IF( (X7108=""),AD7108*1,AD7108*(X7108/100) )</f>
        <v>330800</v>
      </c>
      <c r="AF7108" s="137">
        <v>0</v>
      </c>
      <c r="AG7108" s="137">
        <f>IF((AF7108-AE7108) &gt; 1,0,IF((AF7108-AE7108)&lt;0,AE7108-AF7108,AF7108-AE7108))</f>
        <v>330800</v>
      </c>
      <c r="AH7108" s="137">
        <v>0.01</v>
      </c>
    </row>
    <row r="7109" spans="1:34" s="173" customFormat="1" x14ac:dyDescent="0.55000000000000004">
      <c r="A7109" s="122"/>
      <c r="B7109" s="123">
        <v>3052</v>
      </c>
      <c r="C7109" s="123">
        <v>6037</v>
      </c>
      <c r="D7109" s="135" t="s">
        <v>9664</v>
      </c>
      <c r="E7109" s="123" t="s">
        <v>34</v>
      </c>
      <c r="F7109" s="123">
        <v>23886</v>
      </c>
      <c r="G7109" s="123">
        <v>2</v>
      </c>
      <c r="H7109" s="123">
        <v>2</v>
      </c>
      <c r="I7109" s="136">
        <v>80</v>
      </c>
      <c r="J7109" s="123" t="s">
        <v>38</v>
      </c>
      <c r="K7109" s="137">
        <f>((G7109*400)+(H7109*100))+I7109</f>
        <v>1080</v>
      </c>
      <c r="L7109" s="137">
        <v>450</v>
      </c>
      <c r="M7109" s="137">
        <f>K7109*L7109</f>
        <v>486000</v>
      </c>
      <c r="N7109" s="123"/>
      <c r="O7109" s="108"/>
      <c r="P7109" s="138"/>
      <c r="Q7109" s="108"/>
      <c r="R7109" s="108"/>
      <c r="S7109" s="139"/>
      <c r="T7109" s="123"/>
      <c r="U7109" s="123"/>
      <c r="V7109" s="123"/>
      <c r="W7109" s="137"/>
      <c r="X7109" s="136"/>
      <c r="Y7109" s="137"/>
      <c r="Z7109" s="137"/>
      <c r="AA7109" s="119"/>
      <c r="AB7109" s="119"/>
      <c r="AC7109" s="137"/>
      <c r="AD7109" s="137">
        <f>IF(AND(AC7109="",M7109=""),0,IF((AC7109=""),M7109,IF((M7109=""),AC7109,AC7109+M7109)))</f>
        <v>486000</v>
      </c>
      <c r="AE7109" s="137">
        <f>IF( (X7109=""),AD7109*1,AD7109*(X7109/100) )</f>
        <v>486000</v>
      </c>
      <c r="AF7109" s="137">
        <v>50000000</v>
      </c>
      <c r="AG7109" s="137">
        <f>IF((AF7109-AE7109) &gt; 1,0,IF((AF7109-AE7109)&lt;0,AE7109-AF7109,AF7109-AE7109))</f>
        <v>0</v>
      </c>
      <c r="AH7109" s="137">
        <v>0.01</v>
      </c>
    </row>
    <row r="7110" spans="1:34" s="173" customFormat="1" x14ac:dyDescent="0.55000000000000004">
      <c r="A7110" s="122"/>
      <c r="B7110" s="123"/>
      <c r="C7110" s="123"/>
      <c r="D7110" s="135"/>
      <c r="E7110" s="123"/>
      <c r="F7110" s="123"/>
      <c r="G7110" s="123"/>
      <c r="H7110" s="123"/>
      <c r="I7110" s="136"/>
      <c r="J7110" s="123"/>
      <c r="K7110" s="137"/>
      <c r="L7110" s="137" t="s">
        <v>63</v>
      </c>
      <c r="M7110" s="137">
        <f>SUM(M7102:M7109)</f>
        <v>1646150</v>
      </c>
      <c r="N7110" s="123"/>
      <c r="O7110" s="108"/>
      <c r="P7110" s="138"/>
      <c r="Q7110" s="108"/>
      <c r="R7110" s="108"/>
      <c r="S7110" s="139"/>
      <c r="T7110" s="123"/>
      <c r="U7110" s="123"/>
      <c r="V7110" s="123"/>
      <c r="W7110" s="137"/>
      <c r="X7110" s="136"/>
      <c r="Y7110" s="137"/>
      <c r="Z7110" s="137"/>
      <c r="AA7110" s="119"/>
      <c r="AB7110" s="119"/>
      <c r="AC7110" s="137"/>
      <c r="AD7110" s="137"/>
      <c r="AE7110" s="137">
        <f>SUM(AE7102:AE7109)</f>
        <v>6015597.5</v>
      </c>
      <c r="AF7110" s="137"/>
      <c r="AG7110" s="137">
        <f>SUM(AG7102:AG7109)</f>
        <v>2471144.9307499998</v>
      </c>
      <c r="AH7110" s="137"/>
    </row>
    <row r="7111" spans="1:34" s="173" customFormat="1" x14ac:dyDescent="0.55000000000000004">
      <c r="A7111" s="122" t="s">
        <v>9661</v>
      </c>
      <c r="B7111" s="123">
        <v>3053</v>
      </c>
      <c r="C7111" s="123">
        <v>5324</v>
      </c>
      <c r="D7111" s="135" t="s">
        <v>9662</v>
      </c>
      <c r="E7111" s="123" t="s">
        <v>34</v>
      </c>
      <c r="F7111" s="123">
        <v>3400</v>
      </c>
      <c r="G7111" s="123">
        <v>1</v>
      </c>
      <c r="H7111" s="123">
        <v>2</v>
      </c>
      <c r="I7111" s="136">
        <v>80</v>
      </c>
      <c r="J7111" s="123" t="s">
        <v>38</v>
      </c>
      <c r="K7111" s="137">
        <f>((G7111*400)+(H7111*100))+I7111</f>
        <v>680</v>
      </c>
      <c r="L7111" s="137">
        <v>925</v>
      </c>
      <c r="M7111" s="137">
        <f>K7111*L7111</f>
        <v>629000</v>
      </c>
      <c r="N7111" s="123"/>
      <c r="O7111" s="108"/>
      <c r="P7111" s="138"/>
      <c r="Q7111" s="108"/>
      <c r="R7111" s="108"/>
      <c r="S7111" s="139"/>
      <c r="T7111" s="123"/>
      <c r="U7111" s="123"/>
      <c r="V7111" s="123"/>
      <c r="W7111" s="137"/>
      <c r="X7111" s="136"/>
      <c r="Y7111" s="137"/>
      <c r="Z7111" s="137"/>
      <c r="AA7111" s="119"/>
      <c r="AB7111" s="119"/>
      <c r="AC7111" s="137"/>
      <c r="AD7111" s="137">
        <f>IF(AND(AC7111="",M7111=""),0,IF((AC7111=""),M7111,IF((M7111=""),AC7111,AC7111+M7111)))</f>
        <v>629000</v>
      </c>
      <c r="AE7111" s="137">
        <f>IF( (X7111=""),AD7111*1,AD7111*(X7111/100) )</f>
        <v>629000</v>
      </c>
      <c r="AF7111" s="137">
        <v>50000000</v>
      </c>
      <c r="AG7111" s="137">
        <f>IF((AF7111-AE7111) &gt; 1,0,IF((AF7111-AE7111)&lt;0,AE7111-AF7111,AF7111-AE7111))</f>
        <v>0</v>
      </c>
      <c r="AH7111" s="137">
        <v>0.01</v>
      </c>
    </row>
    <row r="7112" spans="1:34" s="173" customFormat="1" x14ac:dyDescent="0.55000000000000004">
      <c r="A7112" s="122"/>
      <c r="B7112" s="123"/>
      <c r="C7112" s="123"/>
      <c r="D7112" s="135"/>
      <c r="E7112" s="123"/>
      <c r="F7112" s="123"/>
      <c r="G7112" s="123"/>
      <c r="H7112" s="123"/>
      <c r="I7112" s="136"/>
      <c r="J7112" s="123"/>
      <c r="K7112" s="137"/>
      <c r="L7112" s="137" t="s">
        <v>63</v>
      </c>
      <c r="M7112" s="137">
        <f>SUM(M7111:M7111)</f>
        <v>629000</v>
      </c>
      <c r="N7112" s="123"/>
      <c r="O7112" s="108"/>
      <c r="P7112" s="138"/>
      <c r="Q7112" s="108"/>
      <c r="R7112" s="108"/>
      <c r="S7112" s="139"/>
      <c r="T7112" s="123"/>
      <c r="U7112" s="123"/>
      <c r="V7112" s="123"/>
      <c r="W7112" s="137"/>
      <c r="X7112" s="136"/>
      <c r="Y7112" s="137"/>
      <c r="Z7112" s="137"/>
      <c r="AA7112" s="119"/>
      <c r="AB7112" s="119"/>
      <c r="AC7112" s="137"/>
      <c r="AD7112" s="137"/>
      <c r="AE7112" s="137">
        <f>SUM(AE7111:AE7111)</f>
        <v>629000</v>
      </c>
      <c r="AF7112" s="137"/>
      <c r="AG7112" s="137">
        <f>SUM(AG7111:AG7111)</f>
        <v>0</v>
      </c>
      <c r="AH7112" s="137"/>
    </row>
    <row r="7113" spans="1:34" s="99" customFormat="1" x14ac:dyDescent="0.55000000000000004">
      <c r="A7113" s="122" t="s">
        <v>9667</v>
      </c>
      <c r="B7113" s="109">
        <v>3054</v>
      </c>
      <c r="C7113" s="102">
        <v>8984</v>
      </c>
      <c r="D7113" s="90" t="s">
        <v>9668</v>
      </c>
      <c r="E7113" s="102" t="s">
        <v>37</v>
      </c>
      <c r="F7113" s="102">
        <v>8216</v>
      </c>
      <c r="G7113" s="102">
        <v>5</v>
      </c>
      <c r="H7113" s="102">
        <v>0</v>
      </c>
      <c r="I7113" s="98">
        <v>29</v>
      </c>
      <c r="J7113" s="102" t="s">
        <v>38</v>
      </c>
      <c r="K7113" s="94">
        <f t="shared" ref="K7113:K7118" si="683">((G7113*400)+(H7113*100))+I7113</f>
        <v>2029</v>
      </c>
      <c r="L7113" s="94">
        <v>225</v>
      </c>
      <c r="M7113" s="94">
        <f t="shared" ref="M7113:M7118" si="684">K7113*L7113</f>
        <v>456525</v>
      </c>
      <c r="N7113" s="102"/>
      <c r="O7113" s="111"/>
      <c r="P7113" s="96"/>
      <c r="Q7113" s="111"/>
      <c r="R7113" s="111"/>
      <c r="S7113" s="97"/>
      <c r="T7113" s="102"/>
      <c r="U7113" s="102"/>
      <c r="V7113" s="102"/>
      <c r="W7113" s="94"/>
      <c r="X7113" s="98"/>
      <c r="Y7113" s="94"/>
      <c r="Z7113" s="94"/>
      <c r="AA7113" s="89"/>
      <c r="AB7113" s="89"/>
      <c r="AC7113" s="94"/>
      <c r="AD7113" s="94">
        <f>IF(AND(AC7113="",M7113=""),0,IF((AC7113=""),M7113,IF((M7113=""),AC7113,AC7113+M7113)))</f>
        <v>456525</v>
      </c>
      <c r="AE7113" s="94">
        <f t="shared" ref="AE7113:AE7121" si="685">IF( (X7113=""),AD7113*1,AD7113*(X7113/100) )</f>
        <v>456525</v>
      </c>
      <c r="AF7113" s="94">
        <v>0</v>
      </c>
      <c r="AG7113" s="94">
        <f t="shared" ref="AG7113:AG7121" si="686">IF((AF7113-AE7113) &gt; 1,0,IF((AF7113-AE7113)&lt;0,AE7113-AF7113,AF7113-AE7113))</f>
        <v>456525</v>
      </c>
      <c r="AH7113" s="94">
        <v>0.01</v>
      </c>
    </row>
    <row r="7114" spans="1:34" s="99" customFormat="1" x14ac:dyDescent="0.55000000000000004">
      <c r="A7114" s="122"/>
      <c r="B7114" s="109">
        <v>3055</v>
      </c>
      <c r="C7114" s="102">
        <v>8669</v>
      </c>
      <c r="D7114" s="90" t="s">
        <v>9669</v>
      </c>
      <c r="E7114" s="102" t="s">
        <v>34</v>
      </c>
      <c r="F7114" s="102">
        <v>10909</v>
      </c>
      <c r="G7114" s="102">
        <v>0</v>
      </c>
      <c r="H7114" s="102">
        <v>1</v>
      </c>
      <c r="I7114" s="98">
        <v>0</v>
      </c>
      <c r="J7114" s="102" t="s">
        <v>38</v>
      </c>
      <c r="K7114" s="94">
        <f t="shared" si="683"/>
        <v>100</v>
      </c>
      <c r="L7114" s="94">
        <v>800</v>
      </c>
      <c r="M7114" s="94">
        <f t="shared" si="684"/>
        <v>80000</v>
      </c>
      <c r="N7114" s="102"/>
      <c r="O7114" s="111"/>
      <c r="P7114" s="96"/>
      <c r="Q7114" s="111"/>
      <c r="R7114" s="111"/>
      <c r="S7114" s="97"/>
      <c r="T7114" s="102"/>
      <c r="U7114" s="102"/>
      <c r="V7114" s="102"/>
      <c r="W7114" s="94"/>
      <c r="X7114" s="98"/>
      <c r="Y7114" s="94"/>
      <c r="Z7114" s="94"/>
      <c r="AA7114" s="89"/>
      <c r="AB7114" s="89"/>
      <c r="AC7114" s="94"/>
      <c r="AD7114" s="94">
        <f>IF(AND(AC7114="",M7114=""),0,IF((AC7114=""),M7114,IF((M7114=""),AC7114,AC7114+M7114)))</f>
        <v>80000</v>
      </c>
      <c r="AE7114" s="94">
        <f t="shared" si="685"/>
        <v>80000</v>
      </c>
      <c r="AF7114" s="94">
        <v>50000000</v>
      </c>
      <c r="AG7114" s="94">
        <f t="shared" si="686"/>
        <v>0</v>
      </c>
      <c r="AH7114" s="94">
        <v>0.01</v>
      </c>
    </row>
    <row r="7115" spans="1:34" s="99" customFormat="1" x14ac:dyDescent="0.55000000000000004">
      <c r="A7115" s="122"/>
      <c r="B7115" s="109">
        <v>3056</v>
      </c>
      <c r="C7115" s="102">
        <v>8668</v>
      </c>
      <c r="D7115" s="90" t="s">
        <v>9670</v>
      </c>
      <c r="E7115" s="102" t="s">
        <v>34</v>
      </c>
      <c r="F7115" s="102">
        <v>10910</v>
      </c>
      <c r="G7115" s="102">
        <v>0</v>
      </c>
      <c r="H7115" s="102">
        <v>2</v>
      </c>
      <c r="I7115" s="98">
        <v>17</v>
      </c>
      <c r="J7115" s="102" t="s">
        <v>38</v>
      </c>
      <c r="K7115" s="94">
        <f t="shared" si="683"/>
        <v>217</v>
      </c>
      <c r="L7115" s="94">
        <v>800</v>
      </c>
      <c r="M7115" s="94">
        <f t="shared" si="684"/>
        <v>173600</v>
      </c>
      <c r="N7115" s="102"/>
      <c r="O7115" s="111"/>
      <c r="P7115" s="96"/>
      <c r="Q7115" s="111"/>
      <c r="R7115" s="111"/>
      <c r="S7115" s="97"/>
      <c r="T7115" s="102"/>
      <c r="U7115" s="102"/>
      <c r="V7115" s="102"/>
      <c r="W7115" s="94"/>
      <c r="X7115" s="98"/>
      <c r="Y7115" s="94"/>
      <c r="Z7115" s="94"/>
      <c r="AA7115" s="89"/>
      <c r="AB7115" s="89"/>
      <c r="AC7115" s="94"/>
      <c r="AD7115" s="94">
        <f>IF(AND(AC7115="",M7115=""),0,IF((AC7115=""),M7115,IF((M7115=""),AC7115,AC7115+M7115)))</f>
        <v>173600</v>
      </c>
      <c r="AE7115" s="94">
        <f t="shared" si="685"/>
        <v>173600</v>
      </c>
      <c r="AF7115" s="94">
        <v>50000000</v>
      </c>
      <c r="AG7115" s="94">
        <f t="shared" si="686"/>
        <v>0</v>
      </c>
      <c r="AH7115" s="94">
        <v>0.01</v>
      </c>
    </row>
    <row r="7116" spans="1:34" s="99" customFormat="1" x14ac:dyDescent="0.55000000000000004">
      <c r="A7116" s="122"/>
      <c r="B7116" s="109">
        <v>3057</v>
      </c>
      <c r="C7116" s="102">
        <v>8644</v>
      </c>
      <c r="D7116" s="90" t="s">
        <v>9671</v>
      </c>
      <c r="E7116" s="102" t="s">
        <v>34</v>
      </c>
      <c r="F7116" s="102">
        <v>13989</v>
      </c>
      <c r="G7116" s="102">
        <v>0</v>
      </c>
      <c r="H7116" s="102">
        <v>1</v>
      </c>
      <c r="I7116" s="98">
        <v>0</v>
      </c>
      <c r="J7116" s="102" t="s">
        <v>35</v>
      </c>
      <c r="K7116" s="94">
        <f t="shared" si="683"/>
        <v>100</v>
      </c>
      <c r="L7116" s="94">
        <v>800</v>
      </c>
      <c r="M7116" s="94">
        <f t="shared" si="684"/>
        <v>80000</v>
      </c>
      <c r="N7116" s="102">
        <v>1</v>
      </c>
      <c r="O7116" s="111" t="s">
        <v>9665</v>
      </c>
      <c r="P7116" s="96">
        <v>3570800350235</v>
      </c>
      <c r="Q7116" s="111" t="s">
        <v>9666</v>
      </c>
      <c r="R7116" s="111" t="s">
        <v>9672</v>
      </c>
      <c r="S7116" s="97" t="s">
        <v>9673</v>
      </c>
      <c r="T7116" s="102" t="s">
        <v>51</v>
      </c>
      <c r="U7116" s="102" t="s">
        <v>45</v>
      </c>
      <c r="V7116" s="102" t="s">
        <v>52</v>
      </c>
      <c r="W7116" s="94">
        <v>127.88</v>
      </c>
      <c r="X7116" s="98">
        <v>100</v>
      </c>
      <c r="Y7116" s="94">
        <v>6750</v>
      </c>
      <c r="Z7116" s="94">
        <f>W7116*Y7116</f>
        <v>863190</v>
      </c>
      <c r="AA7116" s="89">
        <v>22</v>
      </c>
      <c r="AB7116" s="89">
        <v>34</v>
      </c>
      <c r="AC7116" s="94">
        <f>(Z7116*(100-AB7116))/100</f>
        <v>569705.4</v>
      </c>
      <c r="AD7116" s="94">
        <f>IF(AND(AC7116="",M7116=""),0,IF((AC7116=""),M7116, IF( (M7116=""),AC7116,SUM(AC7116:AC7117)+M7116)))</f>
        <v>649705.4</v>
      </c>
      <c r="AE7116" s="94">
        <f t="shared" si="685"/>
        <v>649705.4</v>
      </c>
      <c r="AF7116" s="94">
        <v>50000000</v>
      </c>
      <c r="AG7116" s="94">
        <f t="shared" si="686"/>
        <v>0</v>
      </c>
      <c r="AH7116" s="94">
        <v>0.02</v>
      </c>
    </row>
    <row r="7117" spans="1:34" s="99" customFormat="1" x14ac:dyDescent="0.55000000000000004">
      <c r="A7117" s="122"/>
      <c r="B7117" s="109">
        <v>3058</v>
      </c>
      <c r="C7117" s="102">
        <v>8643</v>
      </c>
      <c r="D7117" s="90" t="s">
        <v>9674</v>
      </c>
      <c r="E7117" s="102" t="s">
        <v>34</v>
      </c>
      <c r="F7117" s="102">
        <v>13990</v>
      </c>
      <c r="G7117" s="102">
        <v>0</v>
      </c>
      <c r="H7117" s="102">
        <v>1</v>
      </c>
      <c r="I7117" s="98">
        <v>0</v>
      </c>
      <c r="J7117" s="102" t="s">
        <v>38</v>
      </c>
      <c r="K7117" s="94">
        <f t="shared" si="683"/>
        <v>100</v>
      </c>
      <c r="L7117" s="94">
        <v>800</v>
      </c>
      <c r="M7117" s="94">
        <f t="shared" si="684"/>
        <v>80000</v>
      </c>
      <c r="N7117" s="102"/>
      <c r="O7117" s="111"/>
      <c r="P7117" s="96"/>
      <c r="Q7117" s="111"/>
      <c r="R7117" s="111"/>
      <c r="S7117" s="97"/>
      <c r="T7117" s="102"/>
      <c r="U7117" s="102"/>
      <c r="V7117" s="102"/>
      <c r="W7117" s="94"/>
      <c r="X7117" s="98"/>
      <c r="Y7117" s="94"/>
      <c r="Z7117" s="94"/>
      <c r="AA7117" s="89"/>
      <c r="AB7117" s="89"/>
      <c r="AC7117" s="94"/>
      <c r="AD7117" s="94">
        <f>IF(AND(AC7117="",M7117=""),0,IF((AC7117=""),M7117,IF((M7117=""),AC7117,AC7117+M7117)))</f>
        <v>80000</v>
      </c>
      <c r="AE7117" s="94">
        <f t="shared" si="685"/>
        <v>80000</v>
      </c>
      <c r="AF7117" s="94">
        <v>50000000</v>
      </c>
      <c r="AG7117" s="94">
        <f t="shared" si="686"/>
        <v>0</v>
      </c>
      <c r="AH7117" s="94">
        <v>0.01</v>
      </c>
    </row>
    <row r="7118" spans="1:34" s="99" customFormat="1" x14ac:dyDescent="0.55000000000000004">
      <c r="A7118" s="122"/>
      <c r="B7118" s="109">
        <v>3059</v>
      </c>
      <c r="C7118" s="102">
        <v>8389</v>
      </c>
      <c r="D7118" s="90" t="s">
        <v>9675</v>
      </c>
      <c r="E7118" s="102" t="s">
        <v>34</v>
      </c>
      <c r="F7118" s="102">
        <v>17094</v>
      </c>
      <c r="G7118" s="102">
        <v>0</v>
      </c>
      <c r="H7118" s="102">
        <v>1</v>
      </c>
      <c r="I7118" s="98">
        <v>30</v>
      </c>
      <c r="J7118" s="102" t="s">
        <v>35</v>
      </c>
      <c r="K7118" s="94">
        <f t="shared" si="683"/>
        <v>130</v>
      </c>
      <c r="L7118" s="94">
        <v>1350</v>
      </c>
      <c r="M7118" s="94">
        <f t="shared" si="684"/>
        <v>175500</v>
      </c>
      <c r="N7118" s="102">
        <v>1</v>
      </c>
      <c r="O7118" s="111" t="s">
        <v>9665</v>
      </c>
      <c r="P7118" s="96">
        <v>3570800350235</v>
      </c>
      <c r="Q7118" s="111" t="s">
        <v>9666</v>
      </c>
      <c r="R7118" s="111" t="s">
        <v>9672</v>
      </c>
      <c r="S7118" s="97" t="s">
        <v>9676</v>
      </c>
      <c r="T7118" s="102" t="s">
        <v>51</v>
      </c>
      <c r="U7118" s="102" t="s">
        <v>45</v>
      </c>
      <c r="V7118" s="102" t="s">
        <v>46</v>
      </c>
      <c r="W7118" s="94">
        <v>209</v>
      </c>
      <c r="X7118" s="98">
        <v>85.66</v>
      </c>
      <c r="Y7118" s="94">
        <v>6750</v>
      </c>
      <c r="Z7118" s="94">
        <f>W7118*Y7118</f>
        <v>1410750</v>
      </c>
      <c r="AA7118" s="89">
        <v>22</v>
      </c>
      <c r="AB7118" s="89">
        <v>34</v>
      </c>
      <c r="AC7118" s="94">
        <f>(Z7118*(100-AB7118))/100</f>
        <v>931095</v>
      </c>
      <c r="AD7118" s="94">
        <f>IF(AND(AC7118="",M7118=""),0,IF((AC7118=""),M7118, IF( (M7118=""),AC7118,SUM(AC7118:AC7120)+M7118)))</f>
        <v>1192852.5</v>
      </c>
      <c r="AE7118" s="94">
        <f t="shared" si="685"/>
        <v>1021797.4514999999</v>
      </c>
      <c r="AF7118" s="94">
        <v>0</v>
      </c>
      <c r="AG7118" s="94">
        <f t="shared" si="686"/>
        <v>1021797.4514999999</v>
      </c>
      <c r="AH7118" s="94">
        <v>0.02</v>
      </c>
    </row>
    <row r="7119" spans="1:34" s="99" customFormat="1" x14ac:dyDescent="0.55000000000000004">
      <c r="A7119" s="122"/>
      <c r="B7119" s="109"/>
      <c r="C7119" s="102"/>
      <c r="D7119" s="90"/>
      <c r="E7119" s="102"/>
      <c r="F7119" s="102"/>
      <c r="G7119" s="102"/>
      <c r="H7119" s="102"/>
      <c r="I7119" s="98"/>
      <c r="J7119" s="102"/>
      <c r="K7119" s="94"/>
      <c r="L7119" s="94"/>
      <c r="M7119" s="94"/>
      <c r="N7119" s="102">
        <v>2</v>
      </c>
      <c r="O7119" s="111" t="s">
        <v>9665</v>
      </c>
      <c r="P7119" s="96">
        <v>3570800350235</v>
      </c>
      <c r="Q7119" s="111" t="s">
        <v>9666</v>
      </c>
      <c r="R7119" s="111" t="s">
        <v>9672</v>
      </c>
      <c r="S7119" s="97" t="s">
        <v>9677</v>
      </c>
      <c r="T7119" s="102" t="s">
        <v>15158</v>
      </c>
      <c r="U7119" s="102" t="s">
        <v>45</v>
      </c>
      <c r="V7119" s="102" t="s">
        <v>75</v>
      </c>
      <c r="W7119" s="94">
        <v>35</v>
      </c>
      <c r="X7119" s="98">
        <v>14.34</v>
      </c>
      <c r="Y7119" s="94">
        <v>2650</v>
      </c>
      <c r="Z7119" s="94">
        <f>W7119*Y7119</f>
        <v>92750</v>
      </c>
      <c r="AA7119" s="89">
        <v>7</v>
      </c>
      <c r="AB7119" s="89">
        <v>7</v>
      </c>
      <c r="AC7119" s="94">
        <f>(Z7119*(100-AB7119))/100</f>
        <v>86257.5</v>
      </c>
      <c r="AD7119" s="94">
        <f>IF(AND(AC7119="",M7118=""),0,IF((AC7119=""),M7118, IF( (M7118=""),AC7119,SUM(AC7118:AC7120)+M7118)))</f>
        <v>1192852.5</v>
      </c>
      <c r="AE7119" s="94">
        <f t="shared" si="685"/>
        <v>171055.0485</v>
      </c>
      <c r="AF7119" s="94">
        <v>0</v>
      </c>
      <c r="AG7119" s="94">
        <f t="shared" si="686"/>
        <v>171055.0485</v>
      </c>
      <c r="AH7119" s="94">
        <v>0.3</v>
      </c>
    </row>
    <row r="7120" spans="1:34" s="99" customFormat="1" x14ac:dyDescent="0.55000000000000004">
      <c r="A7120" s="122"/>
      <c r="B7120" s="109">
        <v>3060</v>
      </c>
      <c r="C7120" s="102">
        <v>8582</v>
      </c>
      <c r="D7120" s="90" t="s">
        <v>9678</v>
      </c>
      <c r="E7120" s="102" t="s">
        <v>34</v>
      </c>
      <c r="F7120" s="102">
        <v>17414</v>
      </c>
      <c r="G7120" s="102">
        <v>1</v>
      </c>
      <c r="H7120" s="102">
        <v>2</v>
      </c>
      <c r="I7120" s="98">
        <v>7</v>
      </c>
      <c r="J7120" s="102" t="s">
        <v>38</v>
      </c>
      <c r="K7120" s="94">
        <f>((G7120*400)+(H7120*100))+I7120</f>
        <v>607</v>
      </c>
      <c r="L7120" s="94">
        <v>400</v>
      </c>
      <c r="M7120" s="94">
        <f>K7120*L7120</f>
        <v>242800</v>
      </c>
      <c r="N7120" s="102"/>
      <c r="O7120" s="111"/>
      <c r="P7120" s="96"/>
      <c r="Q7120" s="111"/>
      <c r="R7120" s="111"/>
      <c r="S7120" s="97"/>
      <c r="T7120" s="102"/>
      <c r="U7120" s="102"/>
      <c r="V7120" s="102"/>
      <c r="W7120" s="94"/>
      <c r="X7120" s="98"/>
      <c r="Y7120" s="94"/>
      <c r="Z7120" s="94"/>
      <c r="AA7120" s="89"/>
      <c r="AB7120" s="89"/>
      <c r="AC7120" s="94"/>
      <c r="AD7120" s="94">
        <f>IF(AND(AC7120="",M7120=""),0,IF((AC7120=""),M7120,IF((M7120=""),AC7120,AC7120+M7120)))</f>
        <v>242800</v>
      </c>
      <c r="AE7120" s="94">
        <f t="shared" si="685"/>
        <v>242800</v>
      </c>
      <c r="AF7120" s="94">
        <v>50000000</v>
      </c>
      <c r="AG7120" s="94">
        <f t="shared" si="686"/>
        <v>0</v>
      </c>
      <c r="AH7120" s="94">
        <v>0.01</v>
      </c>
    </row>
    <row r="7121" spans="1:34" s="99" customFormat="1" x14ac:dyDescent="0.55000000000000004">
      <c r="A7121" s="122"/>
      <c r="B7121" s="109">
        <v>3061</v>
      </c>
      <c r="C7121" s="102">
        <v>8773</v>
      </c>
      <c r="D7121" s="90" t="s">
        <v>9679</v>
      </c>
      <c r="E7121" s="102" t="s">
        <v>34</v>
      </c>
      <c r="F7121" s="102">
        <v>23901</v>
      </c>
      <c r="G7121" s="102">
        <v>0</v>
      </c>
      <c r="H7121" s="102">
        <v>3</v>
      </c>
      <c r="I7121" s="98">
        <v>49</v>
      </c>
      <c r="J7121" s="102" t="s">
        <v>38</v>
      </c>
      <c r="K7121" s="94">
        <f>((G7121*400)+(H7121*100))+I7121</f>
        <v>349</v>
      </c>
      <c r="L7121" s="94">
        <v>400</v>
      </c>
      <c r="M7121" s="94">
        <f>K7121*L7121</f>
        <v>139600</v>
      </c>
      <c r="N7121" s="102"/>
      <c r="O7121" s="111"/>
      <c r="P7121" s="96"/>
      <c r="Q7121" s="111"/>
      <c r="R7121" s="111"/>
      <c r="S7121" s="97"/>
      <c r="T7121" s="102"/>
      <c r="U7121" s="102"/>
      <c r="V7121" s="102"/>
      <c r="W7121" s="94"/>
      <c r="X7121" s="98"/>
      <c r="Y7121" s="94"/>
      <c r="Z7121" s="94"/>
      <c r="AA7121" s="89"/>
      <c r="AB7121" s="89"/>
      <c r="AC7121" s="94"/>
      <c r="AD7121" s="94">
        <f>IF(AND(AC7121="",M7121=""),0,IF((AC7121=""),M7121,IF((M7121=""),AC7121,AC7121+M7121)))</f>
        <v>139600</v>
      </c>
      <c r="AE7121" s="94">
        <f t="shared" si="685"/>
        <v>139600</v>
      </c>
      <c r="AF7121" s="94">
        <v>50000000</v>
      </c>
      <c r="AG7121" s="94">
        <f t="shared" si="686"/>
        <v>0</v>
      </c>
      <c r="AH7121" s="94">
        <v>0.3</v>
      </c>
    </row>
    <row r="7122" spans="1:34" s="99" customFormat="1" x14ac:dyDescent="0.55000000000000004">
      <c r="A7122" s="122"/>
      <c r="B7122" s="109"/>
      <c r="C7122" s="102"/>
      <c r="D7122" s="90"/>
      <c r="E7122" s="102"/>
      <c r="F7122" s="102"/>
      <c r="G7122" s="102"/>
      <c r="H7122" s="102"/>
      <c r="I7122" s="98"/>
      <c r="J7122" s="102"/>
      <c r="K7122" s="94"/>
      <c r="L7122" s="94" t="s">
        <v>63</v>
      </c>
      <c r="M7122" s="94">
        <f>SUM(M7113:M7121)</f>
        <v>1428025</v>
      </c>
      <c r="N7122" s="102"/>
      <c r="O7122" s="111"/>
      <c r="P7122" s="96"/>
      <c r="Q7122" s="111"/>
      <c r="R7122" s="111"/>
      <c r="S7122" s="97"/>
      <c r="T7122" s="102"/>
      <c r="U7122" s="102"/>
      <c r="V7122" s="102"/>
      <c r="W7122" s="94"/>
      <c r="X7122" s="98"/>
      <c r="Y7122" s="94"/>
      <c r="Z7122" s="94"/>
      <c r="AA7122" s="89"/>
      <c r="AB7122" s="89"/>
      <c r="AC7122" s="94"/>
      <c r="AD7122" s="94"/>
      <c r="AE7122" s="94">
        <f>SUM(AE7113:AE7121)</f>
        <v>3015082.9</v>
      </c>
      <c r="AF7122" s="94"/>
      <c r="AG7122" s="94">
        <f>SUM(AG7113:AG7121)</f>
        <v>1649377.5</v>
      </c>
      <c r="AH7122" s="94"/>
    </row>
    <row r="7123" spans="1:34" s="173" customFormat="1" x14ac:dyDescent="0.55000000000000004">
      <c r="A7123" s="122" t="s">
        <v>9685</v>
      </c>
      <c r="B7123" s="123">
        <v>3062</v>
      </c>
      <c r="C7123" s="123">
        <v>6766</v>
      </c>
      <c r="D7123" s="135" t="s">
        <v>9686</v>
      </c>
      <c r="E7123" s="123" t="s">
        <v>34</v>
      </c>
      <c r="F7123" s="123">
        <v>23612</v>
      </c>
      <c r="G7123" s="123">
        <v>0</v>
      </c>
      <c r="H7123" s="123">
        <v>2</v>
      </c>
      <c r="I7123" s="136">
        <v>9</v>
      </c>
      <c r="J7123" s="123" t="s">
        <v>35</v>
      </c>
      <c r="K7123" s="137">
        <f>((G7123*400)+(H7123*100))+I7123</f>
        <v>209</v>
      </c>
      <c r="L7123" s="137">
        <v>850</v>
      </c>
      <c r="M7123" s="137">
        <f>K7123*L7123</f>
        <v>177650</v>
      </c>
      <c r="N7123" s="123">
        <v>1</v>
      </c>
      <c r="O7123" s="108" t="s">
        <v>9683</v>
      </c>
      <c r="P7123" s="138">
        <v>3570100437655</v>
      </c>
      <c r="Q7123" s="108" t="s">
        <v>9684</v>
      </c>
      <c r="R7123" s="108" t="s">
        <v>9687</v>
      </c>
      <c r="S7123" s="139" t="s">
        <v>9688</v>
      </c>
      <c r="T7123" s="123" t="s">
        <v>51</v>
      </c>
      <c r="U7123" s="123" t="s">
        <v>45</v>
      </c>
      <c r="V7123" s="123" t="s">
        <v>52</v>
      </c>
      <c r="W7123" s="137">
        <v>139.44</v>
      </c>
      <c r="X7123" s="136">
        <v>51.73</v>
      </c>
      <c r="Y7123" s="137">
        <v>6750</v>
      </c>
      <c r="Z7123" s="137">
        <f>W7123*Y7123</f>
        <v>941220</v>
      </c>
      <c r="AA7123" s="119">
        <v>6</v>
      </c>
      <c r="AB7123" s="119">
        <v>6</v>
      </c>
      <c r="AC7123" s="137">
        <f>(Z7123*(100-AB7123))/100</f>
        <v>884746.8</v>
      </c>
      <c r="AD7123" s="137">
        <f>IF(AND(AC7123="",M7123=""),0,IF((AC7123=""),M7123, IF( (M7123=""),AC7123,SUM(AC7123:AC7128)+M7123)))</f>
        <v>1769991.2000000002</v>
      </c>
      <c r="AE7123" s="137">
        <f>IF( (X7123=""),AD7123*1,AD7123*(X7123/100) )</f>
        <v>915616.44776000001</v>
      </c>
      <c r="AF7123" s="137">
        <v>50000000</v>
      </c>
      <c r="AG7123" s="137">
        <f>IF((AF7123-AE7123) &gt; 1,0,IF((AF7123-AE7123)&lt;0,AE7123-AF7123,AF7123-AE7123))</f>
        <v>0</v>
      </c>
      <c r="AH7123" s="137">
        <v>0.02</v>
      </c>
    </row>
    <row r="7124" spans="1:34" s="173" customFormat="1" x14ac:dyDescent="0.55000000000000004">
      <c r="A7124" s="122"/>
      <c r="B7124" s="123"/>
      <c r="C7124" s="123"/>
      <c r="D7124" s="135"/>
      <c r="E7124" s="123"/>
      <c r="F7124" s="123"/>
      <c r="G7124" s="123"/>
      <c r="H7124" s="123"/>
      <c r="I7124" s="136"/>
      <c r="J7124" s="123"/>
      <c r="K7124" s="137"/>
      <c r="L7124" s="137"/>
      <c r="M7124" s="137"/>
      <c r="N7124" s="123">
        <v>2</v>
      </c>
      <c r="O7124" s="108" t="s">
        <v>9683</v>
      </c>
      <c r="P7124" s="138">
        <v>3570100437655</v>
      </c>
      <c r="Q7124" s="108" t="s">
        <v>9684</v>
      </c>
      <c r="R7124" s="108" t="s">
        <v>9687</v>
      </c>
      <c r="S7124" s="139" t="s">
        <v>9689</v>
      </c>
      <c r="T7124" s="123" t="s">
        <v>51</v>
      </c>
      <c r="U7124" s="123" t="s">
        <v>45</v>
      </c>
      <c r="V7124" s="123" t="s">
        <v>52</v>
      </c>
      <c r="W7124" s="137">
        <v>111.52</v>
      </c>
      <c r="X7124" s="136">
        <v>41.37</v>
      </c>
      <c r="Y7124" s="137">
        <v>6750</v>
      </c>
      <c r="Z7124" s="137">
        <f>W7124*Y7124</f>
        <v>752760</v>
      </c>
      <c r="AA7124" s="119">
        <v>6</v>
      </c>
      <c r="AB7124" s="119">
        <v>6</v>
      </c>
      <c r="AC7124" s="137">
        <f>(Z7124*(100-AB7124))/100</f>
        <v>707594.4</v>
      </c>
      <c r="AD7124" s="137">
        <f>IF(AND(AC7124="",M7123=""),0,IF((AC7124=""),M7123, IF( (M7123=""),AC7124,SUM(AC7123:AC7128)+M7123)))</f>
        <v>1769991.2000000002</v>
      </c>
      <c r="AE7124" s="137">
        <f>IF( (X7124=""),AD7124*1,AD7124*(X7124/100) )</f>
        <v>732245.35944000003</v>
      </c>
      <c r="AF7124" s="137">
        <v>50000000</v>
      </c>
      <c r="AG7124" s="137">
        <f>IF((AF7124-AE7124) &gt; 1,0,IF((AF7124-AE7124)&lt;0,AE7124-AF7124,AF7124-AE7124))</f>
        <v>0</v>
      </c>
      <c r="AH7124" s="137">
        <v>0.02</v>
      </c>
    </row>
    <row r="7125" spans="1:34" s="173" customFormat="1" x14ac:dyDescent="0.55000000000000004">
      <c r="A7125" s="122"/>
      <c r="B7125" s="123"/>
      <c r="C7125" s="123"/>
      <c r="D7125" s="135"/>
      <c r="E7125" s="123"/>
      <c r="F7125" s="123"/>
      <c r="G7125" s="123"/>
      <c r="H7125" s="123"/>
      <c r="I7125" s="136"/>
      <c r="J7125" s="123"/>
      <c r="K7125" s="137"/>
      <c r="L7125" s="137"/>
      <c r="M7125" s="137"/>
      <c r="N7125" s="123">
        <v>3</v>
      </c>
      <c r="O7125" s="108" t="s">
        <v>9683</v>
      </c>
      <c r="P7125" s="138">
        <v>3570100437655</v>
      </c>
      <c r="Q7125" s="108" t="s">
        <v>9684</v>
      </c>
      <c r="R7125" s="108" t="s">
        <v>9687</v>
      </c>
      <c r="S7125" s="139" t="s">
        <v>9690</v>
      </c>
      <c r="T7125" s="123" t="s">
        <v>55</v>
      </c>
      <c r="U7125" s="123" t="s">
        <v>45</v>
      </c>
      <c r="V7125" s="123" t="s">
        <v>52</v>
      </c>
      <c r="W7125" s="137">
        <v>18.600000000000001</v>
      </c>
      <c r="X7125" s="136">
        <v>6.9</v>
      </c>
      <c r="Y7125" s="137">
        <v>0</v>
      </c>
      <c r="Z7125" s="137">
        <f>W7125*Y7125</f>
        <v>0</v>
      </c>
      <c r="AA7125" s="119">
        <v>6</v>
      </c>
      <c r="AB7125" s="119">
        <v>6</v>
      </c>
      <c r="AC7125" s="137">
        <f>(Z7125*(100-AB7125))/100</f>
        <v>0</v>
      </c>
      <c r="AD7125" s="137">
        <f>IF(AND(AC7125="",M7123=""),0,IF((AC7125=""),M7123, IF( (M7123=""),AC7125,SUM(AC7123:AC7128)+M7123)))</f>
        <v>1769991.2000000002</v>
      </c>
      <c r="AE7125" s="137">
        <f>IF( (X7125=""),AD7125*1,AD7125*(X7125/100) )</f>
        <v>122129.39280000002</v>
      </c>
      <c r="AF7125" s="137">
        <v>50000000</v>
      </c>
      <c r="AG7125" s="137">
        <f>IF((AF7125-AE7125) &gt; 1,0,IF((AF7125-AE7125)&lt;0,AE7125-AF7125,AF7125-AE7125))</f>
        <v>0</v>
      </c>
      <c r="AH7125" s="137">
        <v>0.02</v>
      </c>
    </row>
    <row r="7126" spans="1:34" s="173" customFormat="1" x14ac:dyDescent="0.55000000000000004">
      <c r="A7126" s="122"/>
      <c r="B7126" s="123"/>
      <c r="C7126" s="123"/>
      <c r="D7126" s="135"/>
      <c r="E7126" s="123"/>
      <c r="F7126" s="123"/>
      <c r="G7126" s="123"/>
      <c r="H7126" s="123"/>
      <c r="I7126" s="136"/>
      <c r="J7126" s="123"/>
      <c r="K7126" s="137"/>
      <c r="L7126" s="137" t="s">
        <v>63</v>
      </c>
      <c r="M7126" s="137">
        <f>SUM(M7123:M7125)</f>
        <v>177650</v>
      </c>
      <c r="N7126" s="123"/>
      <c r="O7126" s="108"/>
      <c r="P7126" s="138"/>
      <c r="Q7126" s="108"/>
      <c r="R7126" s="108"/>
      <c r="S7126" s="139"/>
      <c r="T7126" s="123"/>
      <c r="U7126" s="123"/>
      <c r="V7126" s="123"/>
      <c r="W7126" s="137"/>
      <c r="X7126" s="136"/>
      <c r="Y7126" s="137"/>
      <c r="Z7126" s="137"/>
      <c r="AA7126" s="119"/>
      <c r="AB7126" s="119"/>
      <c r="AC7126" s="137"/>
      <c r="AD7126" s="137"/>
      <c r="AE7126" s="137">
        <f>SUM(AE7123:AE7125)</f>
        <v>1769991.2000000002</v>
      </c>
      <c r="AF7126" s="137"/>
      <c r="AG7126" s="137">
        <f>SUM(AG7123:AG7125)</f>
        <v>0</v>
      </c>
      <c r="AH7126" s="137"/>
    </row>
    <row r="7127" spans="1:34" s="173" customFormat="1" x14ac:dyDescent="0.55000000000000004">
      <c r="A7127" s="122" t="s">
        <v>9691</v>
      </c>
      <c r="B7127" s="123">
        <v>3063</v>
      </c>
      <c r="C7127" s="123">
        <v>7201</v>
      </c>
      <c r="D7127" s="135" t="s">
        <v>9692</v>
      </c>
      <c r="E7127" s="123" t="s">
        <v>34</v>
      </c>
      <c r="F7127" s="123">
        <v>4896</v>
      </c>
      <c r="G7127" s="123">
        <v>40</v>
      </c>
      <c r="H7127" s="123">
        <v>1</v>
      </c>
      <c r="I7127" s="136">
        <v>12</v>
      </c>
      <c r="J7127" s="123" t="s">
        <v>38</v>
      </c>
      <c r="K7127" s="137">
        <f t="shared" ref="K7127:K7133" si="687">((G7127*400)+(H7127*100))+I7127</f>
        <v>16112</v>
      </c>
      <c r="L7127" s="137">
        <v>275</v>
      </c>
      <c r="M7127" s="137">
        <f t="shared" ref="M7127:M7133" si="688">K7127*L7127</f>
        <v>4430800</v>
      </c>
      <c r="N7127" s="123"/>
      <c r="O7127" s="108"/>
      <c r="P7127" s="138"/>
      <c r="Q7127" s="108"/>
      <c r="R7127" s="108"/>
      <c r="S7127" s="139"/>
      <c r="T7127" s="123"/>
      <c r="U7127" s="123"/>
      <c r="V7127" s="123"/>
      <c r="W7127" s="137"/>
      <c r="X7127" s="136"/>
      <c r="Y7127" s="137"/>
      <c r="Z7127" s="137"/>
      <c r="AA7127" s="119"/>
      <c r="AB7127" s="119"/>
      <c r="AC7127" s="137"/>
      <c r="AD7127" s="137">
        <f t="shared" ref="AD7127:AD7133" si="689">IF(AND(AC7127="",M7127=""),0,IF((AC7127=""),M7127,IF((M7127=""),AC7127,AC7127+M7127)))</f>
        <v>4430800</v>
      </c>
      <c r="AE7127" s="137">
        <f t="shared" ref="AE7127:AE7133" si="690">IF( (X7127=""),AD7127*1,AD7127*(X7127/100) )</f>
        <v>4430800</v>
      </c>
      <c r="AF7127" s="137">
        <v>50000000</v>
      </c>
      <c r="AG7127" s="137">
        <f t="shared" ref="AG7127:AG7133" si="691">IF((AF7127-AE7127) &gt; 1,0,IF((AF7127-AE7127)&lt;0,AE7127-AF7127,AF7127-AE7127))</f>
        <v>0</v>
      </c>
      <c r="AH7127" s="137">
        <v>0.01</v>
      </c>
    </row>
    <row r="7128" spans="1:34" s="173" customFormat="1" x14ac:dyDescent="0.55000000000000004">
      <c r="A7128" s="122"/>
      <c r="B7128" s="123">
        <v>3064</v>
      </c>
      <c r="C7128" s="123">
        <v>7167</v>
      </c>
      <c r="D7128" s="135" t="s">
        <v>9693</v>
      </c>
      <c r="E7128" s="123" t="s">
        <v>34</v>
      </c>
      <c r="F7128" s="123">
        <v>4904</v>
      </c>
      <c r="G7128" s="123">
        <v>4</v>
      </c>
      <c r="H7128" s="123">
        <v>1</v>
      </c>
      <c r="I7128" s="136">
        <v>45</v>
      </c>
      <c r="J7128" s="123" t="s">
        <v>38</v>
      </c>
      <c r="K7128" s="137">
        <f t="shared" si="687"/>
        <v>1745</v>
      </c>
      <c r="L7128" s="137">
        <v>225</v>
      </c>
      <c r="M7128" s="137">
        <f t="shared" si="688"/>
        <v>392625</v>
      </c>
      <c r="N7128" s="123"/>
      <c r="O7128" s="108"/>
      <c r="P7128" s="138"/>
      <c r="Q7128" s="108"/>
      <c r="R7128" s="108"/>
      <c r="S7128" s="139"/>
      <c r="T7128" s="123"/>
      <c r="U7128" s="123"/>
      <c r="V7128" s="123"/>
      <c r="W7128" s="137"/>
      <c r="X7128" s="136"/>
      <c r="Y7128" s="137"/>
      <c r="Z7128" s="137"/>
      <c r="AA7128" s="119"/>
      <c r="AB7128" s="119"/>
      <c r="AC7128" s="137"/>
      <c r="AD7128" s="137">
        <f t="shared" si="689"/>
        <v>392625</v>
      </c>
      <c r="AE7128" s="137">
        <f t="shared" si="690"/>
        <v>392625</v>
      </c>
      <c r="AF7128" s="137">
        <v>50000000</v>
      </c>
      <c r="AG7128" s="137">
        <f t="shared" si="691"/>
        <v>0</v>
      </c>
      <c r="AH7128" s="137">
        <v>0.01</v>
      </c>
    </row>
    <row r="7129" spans="1:34" s="173" customFormat="1" x14ac:dyDescent="0.55000000000000004">
      <c r="A7129" s="122"/>
      <c r="B7129" s="123">
        <v>3065</v>
      </c>
      <c r="C7129" s="123">
        <v>7200</v>
      </c>
      <c r="D7129" s="135" t="s">
        <v>9694</v>
      </c>
      <c r="E7129" s="123" t="s">
        <v>34</v>
      </c>
      <c r="F7129" s="123">
        <v>4922</v>
      </c>
      <c r="G7129" s="123">
        <v>40</v>
      </c>
      <c r="H7129" s="123">
        <v>0</v>
      </c>
      <c r="I7129" s="136">
        <v>68</v>
      </c>
      <c r="J7129" s="123" t="s">
        <v>38</v>
      </c>
      <c r="K7129" s="137">
        <f t="shared" si="687"/>
        <v>16068</v>
      </c>
      <c r="L7129" s="137">
        <v>275</v>
      </c>
      <c r="M7129" s="137">
        <f t="shared" si="688"/>
        <v>4418700</v>
      </c>
      <c r="N7129" s="123"/>
      <c r="O7129" s="108"/>
      <c r="P7129" s="138"/>
      <c r="Q7129" s="108"/>
      <c r="R7129" s="108"/>
      <c r="S7129" s="139"/>
      <c r="T7129" s="123"/>
      <c r="U7129" s="123"/>
      <c r="V7129" s="123"/>
      <c r="W7129" s="137"/>
      <c r="X7129" s="136"/>
      <c r="Y7129" s="137"/>
      <c r="Z7129" s="137"/>
      <c r="AA7129" s="119"/>
      <c r="AB7129" s="119"/>
      <c r="AC7129" s="137"/>
      <c r="AD7129" s="137">
        <f t="shared" si="689"/>
        <v>4418700</v>
      </c>
      <c r="AE7129" s="137">
        <f t="shared" si="690"/>
        <v>4418700</v>
      </c>
      <c r="AF7129" s="137">
        <v>50000000</v>
      </c>
      <c r="AG7129" s="137">
        <f t="shared" si="691"/>
        <v>0</v>
      </c>
      <c r="AH7129" s="137">
        <v>0.01</v>
      </c>
    </row>
    <row r="7130" spans="1:34" s="173" customFormat="1" x14ac:dyDescent="0.55000000000000004">
      <c r="A7130" s="122"/>
      <c r="B7130" s="123">
        <v>3066</v>
      </c>
      <c r="C7130" s="123">
        <v>7124</v>
      </c>
      <c r="D7130" s="135" t="s">
        <v>9695</v>
      </c>
      <c r="E7130" s="123" t="s">
        <v>34</v>
      </c>
      <c r="F7130" s="123">
        <v>4952</v>
      </c>
      <c r="G7130" s="123">
        <v>42</v>
      </c>
      <c r="H7130" s="123">
        <v>0</v>
      </c>
      <c r="I7130" s="136">
        <v>9</v>
      </c>
      <c r="J7130" s="123" t="s">
        <v>38</v>
      </c>
      <c r="K7130" s="137">
        <f t="shared" si="687"/>
        <v>16809</v>
      </c>
      <c r="L7130" s="137">
        <v>275</v>
      </c>
      <c r="M7130" s="137">
        <f t="shared" si="688"/>
        <v>4622475</v>
      </c>
      <c r="N7130" s="123"/>
      <c r="O7130" s="108"/>
      <c r="P7130" s="138"/>
      <c r="Q7130" s="108"/>
      <c r="R7130" s="108"/>
      <c r="S7130" s="139"/>
      <c r="T7130" s="123"/>
      <c r="U7130" s="123"/>
      <c r="V7130" s="123"/>
      <c r="W7130" s="137"/>
      <c r="X7130" s="136"/>
      <c r="Y7130" s="137"/>
      <c r="Z7130" s="137"/>
      <c r="AA7130" s="119"/>
      <c r="AB7130" s="119"/>
      <c r="AC7130" s="137"/>
      <c r="AD7130" s="137">
        <f t="shared" si="689"/>
        <v>4622475</v>
      </c>
      <c r="AE7130" s="137">
        <f t="shared" si="690"/>
        <v>4622475</v>
      </c>
      <c r="AF7130" s="137">
        <v>50000000</v>
      </c>
      <c r="AG7130" s="137">
        <f t="shared" si="691"/>
        <v>0</v>
      </c>
      <c r="AH7130" s="137">
        <v>0.01</v>
      </c>
    </row>
    <row r="7131" spans="1:34" s="173" customFormat="1" x14ac:dyDescent="0.55000000000000004">
      <c r="A7131" s="122"/>
      <c r="B7131" s="123">
        <v>3067</v>
      </c>
      <c r="C7131" s="123">
        <v>7126</v>
      </c>
      <c r="D7131" s="135" t="s">
        <v>9696</v>
      </c>
      <c r="E7131" s="123" t="s">
        <v>34</v>
      </c>
      <c r="F7131" s="123">
        <v>4954</v>
      </c>
      <c r="G7131" s="123">
        <v>48</v>
      </c>
      <c r="H7131" s="123">
        <v>0</v>
      </c>
      <c r="I7131" s="136">
        <v>64</v>
      </c>
      <c r="J7131" s="123" t="s">
        <v>38</v>
      </c>
      <c r="K7131" s="137">
        <f t="shared" si="687"/>
        <v>19264</v>
      </c>
      <c r="L7131" s="137">
        <v>275</v>
      </c>
      <c r="M7131" s="137">
        <f t="shared" si="688"/>
        <v>5297600</v>
      </c>
      <c r="N7131" s="123"/>
      <c r="O7131" s="108"/>
      <c r="P7131" s="138"/>
      <c r="Q7131" s="108"/>
      <c r="R7131" s="108"/>
      <c r="S7131" s="139"/>
      <c r="T7131" s="123"/>
      <c r="U7131" s="123"/>
      <c r="V7131" s="123"/>
      <c r="W7131" s="137"/>
      <c r="X7131" s="136"/>
      <c r="Y7131" s="137"/>
      <c r="Z7131" s="137"/>
      <c r="AA7131" s="119"/>
      <c r="AB7131" s="119"/>
      <c r="AC7131" s="137"/>
      <c r="AD7131" s="137">
        <f t="shared" si="689"/>
        <v>5297600</v>
      </c>
      <c r="AE7131" s="137">
        <f t="shared" si="690"/>
        <v>5297600</v>
      </c>
      <c r="AF7131" s="137">
        <v>50000000</v>
      </c>
      <c r="AG7131" s="137">
        <f t="shared" si="691"/>
        <v>0</v>
      </c>
      <c r="AH7131" s="137">
        <v>0.01</v>
      </c>
    </row>
    <row r="7132" spans="1:34" s="173" customFormat="1" x14ac:dyDescent="0.55000000000000004">
      <c r="A7132" s="122"/>
      <c r="B7132" s="123">
        <v>3068</v>
      </c>
      <c r="C7132" s="123">
        <v>7150</v>
      </c>
      <c r="D7132" s="135" t="s">
        <v>9697</v>
      </c>
      <c r="E7132" s="123" t="s">
        <v>34</v>
      </c>
      <c r="F7132" s="123">
        <v>4955</v>
      </c>
      <c r="G7132" s="123">
        <v>47</v>
      </c>
      <c r="H7132" s="123">
        <v>1</v>
      </c>
      <c r="I7132" s="136">
        <v>36</v>
      </c>
      <c r="J7132" s="123" t="s">
        <v>38</v>
      </c>
      <c r="K7132" s="137">
        <f t="shared" si="687"/>
        <v>18936</v>
      </c>
      <c r="L7132" s="137">
        <v>275</v>
      </c>
      <c r="M7132" s="137">
        <f t="shared" si="688"/>
        <v>5207400</v>
      </c>
      <c r="N7132" s="123"/>
      <c r="O7132" s="108"/>
      <c r="P7132" s="138"/>
      <c r="Q7132" s="108"/>
      <c r="R7132" s="108"/>
      <c r="S7132" s="139"/>
      <c r="T7132" s="123"/>
      <c r="U7132" s="123"/>
      <c r="V7132" s="123"/>
      <c r="W7132" s="137"/>
      <c r="X7132" s="136"/>
      <c r="Y7132" s="137"/>
      <c r="Z7132" s="137"/>
      <c r="AA7132" s="119"/>
      <c r="AB7132" s="119"/>
      <c r="AC7132" s="137"/>
      <c r="AD7132" s="137">
        <f t="shared" si="689"/>
        <v>5207400</v>
      </c>
      <c r="AE7132" s="137">
        <f t="shared" si="690"/>
        <v>5207400</v>
      </c>
      <c r="AF7132" s="137">
        <v>50000000</v>
      </c>
      <c r="AG7132" s="137">
        <f t="shared" si="691"/>
        <v>0</v>
      </c>
      <c r="AH7132" s="137">
        <v>0.3</v>
      </c>
    </row>
    <row r="7133" spans="1:34" s="173" customFormat="1" x14ac:dyDescent="0.55000000000000004">
      <c r="A7133" s="122"/>
      <c r="B7133" s="123">
        <v>3069</v>
      </c>
      <c r="C7133" s="123">
        <v>7173</v>
      </c>
      <c r="D7133" s="135" t="s">
        <v>9698</v>
      </c>
      <c r="E7133" s="123" t="s">
        <v>34</v>
      </c>
      <c r="F7133" s="123">
        <v>5866</v>
      </c>
      <c r="G7133" s="123">
        <v>14</v>
      </c>
      <c r="H7133" s="123">
        <v>1</v>
      </c>
      <c r="I7133" s="136">
        <v>88</v>
      </c>
      <c r="J7133" s="123" t="s">
        <v>38</v>
      </c>
      <c r="K7133" s="137">
        <f t="shared" si="687"/>
        <v>5788</v>
      </c>
      <c r="L7133" s="137">
        <v>275</v>
      </c>
      <c r="M7133" s="137">
        <f t="shared" si="688"/>
        <v>1591700</v>
      </c>
      <c r="N7133" s="123"/>
      <c r="O7133" s="108"/>
      <c r="P7133" s="138"/>
      <c r="Q7133" s="108"/>
      <c r="R7133" s="108"/>
      <c r="S7133" s="139"/>
      <c r="T7133" s="123"/>
      <c r="U7133" s="123"/>
      <c r="V7133" s="123"/>
      <c r="W7133" s="137"/>
      <c r="X7133" s="136"/>
      <c r="Y7133" s="137"/>
      <c r="Z7133" s="137"/>
      <c r="AA7133" s="119"/>
      <c r="AB7133" s="119"/>
      <c r="AC7133" s="137"/>
      <c r="AD7133" s="137">
        <f t="shared" si="689"/>
        <v>1591700</v>
      </c>
      <c r="AE7133" s="137">
        <f t="shared" si="690"/>
        <v>1591700</v>
      </c>
      <c r="AF7133" s="137">
        <v>50000000</v>
      </c>
      <c r="AG7133" s="137">
        <f t="shared" si="691"/>
        <v>0</v>
      </c>
      <c r="AH7133" s="137">
        <v>0.01</v>
      </c>
    </row>
    <row r="7134" spans="1:34" s="173" customFormat="1" x14ac:dyDescent="0.55000000000000004">
      <c r="A7134" s="122"/>
      <c r="B7134" s="123"/>
      <c r="C7134" s="123"/>
      <c r="D7134" s="135"/>
      <c r="E7134" s="123"/>
      <c r="F7134" s="123"/>
      <c r="G7134" s="123"/>
      <c r="H7134" s="123"/>
      <c r="I7134" s="136"/>
      <c r="J7134" s="123"/>
      <c r="K7134" s="137"/>
      <c r="L7134" s="137" t="s">
        <v>63</v>
      </c>
      <c r="M7134" s="137">
        <f>SUM(M7127:M7133)</f>
        <v>25961300</v>
      </c>
      <c r="N7134" s="123"/>
      <c r="O7134" s="108"/>
      <c r="P7134" s="138"/>
      <c r="Q7134" s="108"/>
      <c r="R7134" s="108"/>
      <c r="S7134" s="139"/>
      <c r="T7134" s="123"/>
      <c r="U7134" s="123"/>
      <c r="V7134" s="123"/>
      <c r="W7134" s="137"/>
      <c r="X7134" s="136"/>
      <c r="Y7134" s="137"/>
      <c r="Z7134" s="137"/>
      <c r="AA7134" s="119"/>
      <c r="AB7134" s="119"/>
      <c r="AC7134" s="137"/>
      <c r="AD7134" s="137"/>
      <c r="AE7134" s="137">
        <f>SUM(AE7127:AE7133)</f>
        <v>25961300</v>
      </c>
      <c r="AF7134" s="137"/>
      <c r="AG7134" s="137">
        <f>SUM(AG7127:AG7133)</f>
        <v>0</v>
      </c>
      <c r="AH7134" s="137"/>
    </row>
    <row r="7135" spans="1:34" s="173" customFormat="1" x14ac:dyDescent="0.55000000000000004">
      <c r="A7135" s="122" t="s">
        <v>3449</v>
      </c>
      <c r="B7135" s="123">
        <v>3070</v>
      </c>
      <c r="C7135" s="123">
        <v>7654</v>
      </c>
      <c r="D7135" s="135" t="s">
        <v>9699</v>
      </c>
      <c r="E7135" s="123" t="s">
        <v>34</v>
      </c>
      <c r="F7135" s="123">
        <v>14533</v>
      </c>
      <c r="G7135" s="123">
        <v>3</v>
      </c>
      <c r="H7135" s="123">
        <v>2</v>
      </c>
      <c r="I7135" s="136">
        <v>62</v>
      </c>
      <c r="J7135" s="123" t="s">
        <v>38</v>
      </c>
      <c r="K7135" s="137">
        <f>((G7135*400)+(H7135*100))+I7135</f>
        <v>1462</v>
      </c>
      <c r="L7135" s="137">
        <v>2175</v>
      </c>
      <c r="M7135" s="137">
        <f>K7135*L7135</f>
        <v>3179850</v>
      </c>
      <c r="N7135" s="123"/>
      <c r="O7135" s="108"/>
      <c r="P7135" s="138"/>
      <c r="Q7135" s="108"/>
      <c r="R7135" s="108"/>
      <c r="S7135" s="139"/>
      <c r="T7135" s="123"/>
      <c r="U7135" s="123"/>
      <c r="V7135" s="123"/>
      <c r="W7135" s="137"/>
      <c r="X7135" s="136"/>
      <c r="Y7135" s="137"/>
      <c r="Z7135" s="137"/>
      <c r="AA7135" s="119"/>
      <c r="AB7135" s="119"/>
      <c r="AC7135" s="137"/>
      <c r="AD7135" s="137">
        <f>IF(AND(AC7135="",M7135=""),0,IF((AC7135=""),M7135,IF((M7135=""),AC7135,AC7135+M7135)))</f>
        <v>3179850</v>
      </c>
      <c r="AE7135" s="137">
        <f>IF( (X7135=""),AD7135*1,AD7135*(X7135/100) )</f>
        <v>3179850</v>
      </c>
      <c r="AF7135" s="137">
        <v>50000000</v>
      </c>
      <c r="AG7135" s="137">
        <f>IF((AF7135-AE7135) &gt; 1,0,IF((AF7135-AE7135)&lt;0,AE7135-AF7135,AF7135-AE7135))</f>
        <v>0</v>
      </c>
      <c r="AH7135" s="137">
        <v>0.01</v>
      </c>
    </row>
    <row r="7136" spans="1:34" s="173" customFormat="1" x14ac:dyDescent="0.55000000000000004">
      <c r="A7136" s="122"/>
      <c r="B7136" s="123"/>
      <c r="C7136" s="123"/>
      <c r="D7136" s="135"/>
      <c r="E7136" s="123"/>
      <c r="F7136" s="123"/>
      <c r="G7136" s="123"/>
      <c r="H7136" s="123"/>
      <c r="I7136" s="136"/>
      <c r="J7136" s="123"/>
      <c r="K7136" s="137"/>
      <c r="L7136" s="137" t="s">
        <v>63</v>
      </c>
      <c r="M7136" s="137">
        <f>SUM(M7135:M7135)</f>
        <v>3179850</v>
      </c>
      <c r="N7136" s="123"/>
      <c r="O7136" s="108"/>
      <c r="P7136" s="138"/>
      <c r="Q7136" s="108"/>
      <c r="R7136" s="108"/>
      <c r="S7136" s="139"/>
      <c r="T7136" s="123"/>
      <c r="U7136" s="123"/>
      <c r="V7136" s="123"/>
      <c r="W7136" s="137"/>
      <c r="X7136" s="136"/>
      <c r="Y7136" s="137"/>
      <c r="Z7136" s="137"/>
      <c r="AA7136" s="119"/>
      <c r="AB7136" s="119"/>
      <c r="AC7136" s="137"/>
      <c r="AD7136" s="137"/>
      <c r="AE7136" s="137">
        <f>SUM(AE7135:AE7135)</f>
        <v>3179850</v>
      </c>
      <c r="AF7136" s="137"/>
      <c r="AG7136" s="137">
        <f>SUM(AG7135:AG7135)</f>
        <v>0</v>
      </c>
      <c r="AH7136" s="137"/>
    </row>
    <row r="7137" spans="1:34" s="173" customFormat="1" x14ac:dyDescent="0.55000000000000004">
      <c r="A7137" s="122" t="s">
        <v>15209</v>
      </c>
      <c r="B7137" s="123">
        <v>3071</v>
      </c>
      <c r="C7137" s="123">
        <v>7554</v>
      </c>
      <c r="D7137" s="135" t="s">
        <v>9702</v>
      </c>
      <c r="E7137" s="123" t="s">
        <v>34</v>
      </c>
      <c r="F7137" s="123">
        <v>239</v>
      </c>
      <c r="G7137" s="123">
        <v>0</v>
      </c>
      <c r="H7137" s="123">
        <v>1</v>
      </c>
      <c r="I7137" s="136">
        <v>0</v>
      </c>
      <c r="J7137" s="123" t="s">
        <v>35</v>
      </c>
      <c r="K7137" s="137">
        <f>((G7137*400)+(H7137*100))+I7137</f>
        <v>100</v>
      </c>
      <c r="L7137" s="137">
        <v>2175</v>
      </c>
      <c r="M7137" s="137">
        <f>K7137*L7137</f>
        <v>217500</v>
      </c>
      <c r="N7137" s="123">
        <v>1</v>
      </c>
      <c r="O7137" s="108" t="s">
        <v>9700</v>
      </c>
      <c r="P7137" s="138">
        <v>3470100015884</v>
      </c>
      <c r="Q7137" s="108" t="s">
        <v>9701</v>
      </c>
      <c r="R7137" s="108" t="s">
        <v>15210</v>
      </c>
      <c r="S7137" s="139" t="s">
        <v>9703</v>
      </c>
      <c r="T7137" s="123" t="s">
        <v>51</v>
      </c>
      <c r="U7137" s="123" t="s">
        <v>45</v>
      </c>
      <c r="V7137" s="123" t="s">
        <v>75</v>
      </c>
      <c r="W7137" s="137">
        <v>64</v>
      </c>
      <c r="X7137" s="136">
        <v>100</v>
      </c>
      <c r="Y7137" s="137">
        <v>6750</v>
      </c>
      <c r="Z7137" s="137">
        <f>W7137*Y7137</f>
        <v>432000</v>
      </c>
      <c r="AA7137" s="119">
        <v>17</v>
      </c>
      <c r="AB7137" s="119">
        <v>24</v>
      </c>
      <c r="AC7137" s="137">
        <f>(Z7137*(100-AB7137))/100</f>
        <v>328320</v>
      </c>
      <c r="AD7137" s="137">
        <f>IF(AND(AC7137="",M7137=""),0,IF((AC7137=""),M7137, IF( (M7137=""),AC7137,SUM(AC7137:AC7138)+M7137)))</f>
        <v>545820</v>
      </c>
      <c r="AE7137" s="137">
        <f>IF( (X7137=""),AD7137*1,AD7137*(X7137/100) )</f>
        <v>545820</v>
      </c>
      <c r="AF7137" s="137">
        <v>0</v>
      </c>
      <c r="AG7137" s="137">
        <f>IF((AF7137-AE7137) &gt; 1,0,IF((AF7137-AE7137)&lt;0,AE7137-AF7137,AF7137-AE7137))</f>
        <v>545820</v>
      </c>
      <c r="AH7137" s="137">
        <v>0.3</v>
      </c>
    </row>
    <row r="7138" spans="1:34" s="173" customFormat="1" x14ac:dyDescent="0.55000000000000004">
      <c r="A7138" s="122"/>
      <c r="B7138" s="123"/>
      <c r="C7138" s="123"/>
      <c r="D7138" s="135"/>
      <c r="E7138" s="123"/>
      <c r="F7138" s="123"/>
      <c r="G7138" s="123"/>
      <c r="H7138" s="123"/>
      <c r="I7138" s="136"/>
      <c r="J7138" s="123"/>
      <c r="K7138" s="137"/>
      <c r="L7138" s="137" t="s">
        <v>63</v>
      </c>
      <c r="M7138" s="137">
        <f>SUM(M7137:M7137)</f>
        <v>217500</v>
      </c>
      <c r="N7138" s="123"/>
      <c r="O7138" s="108"/>
      <c r="P7138" s="138"/>
      <c r="Q7138" s="108"/>
      <c r="R7138" s="108"/>
      <c r="S7138" s="139"/>
      <c r="T7138" s="123"/>
      <c r="U7138" s="123"/>
      <c r="V7138" s="123"/>
      <c r="W7138" s="137"/>
      <c r="X7138" s="136"/>
      <c r="Y7138" s="137"/>
      <c r="Z7138" s="137"/>
      <c r="AA7138" s="119"/>
      <c r="AB7138" s="119"/>
      <c r="AC7138" s="137"/>
      <c r="AD7138" s="137"/>
      <c r="AE7138" s="137">
        <f>SUM(AE7137:AE7137)</f>
        <v>545820</v>
      </c>
      <c r="AF7138" s="137"/>
      <c r="AG7138" s="137">
        <f>SUM(AG7137:AG7137)</f>
        <v>545820</v>
      </c>
      <c r="AH7138" s="137"/>
    </row>
    <row r="7139" spans="1:34" s="173" customFormat="1" x14ac:dyDescent="0.55000000000000004">
      <c r="A7139" s="122" t="s">
        <v>15211</v>
      </c>
      <c r="B7139" s="123">
        <v>3072</v>
      </c>
      <c r="C7139" s="123">
        <v>7221</v>
      </c>
      <c r="D7139" s="135" t="s">
        <v>9704</v>
      </c>
      <c r="E7139" s="123" t="s">
        <v>34</v>
      </c>
      <c r="F7139" s="123">
        <v>4919</v>
      </c>
      <c r="G7139" s="123">
        <v>6</v>
      </c>
      <c r="H7139" s="123">
        <v>2</v>
      </c>
      <c r="I7139" s="136">
        <v>52</v>
      </c>
      <c r="J7139" s="123" t="s">
        <v>38</v>
      </c>
      <c r="K7139" s="137">
        <f t="shared" ref="K7139:K7149" si="692">((G7139*400)+(H7139*100))+I7139</f>
        <v>2652</v>
      </c>
      <c r="L7139" s="137">
        <v>275</v>
      </c>
      <c r="M7139" s="137">
        <f t="shared" ref="M7139:M7149" si="693">K7139*L7139</f>
        <v>729300</v>
      </c>
      <c r="N7139" s="123"/>
      <c r="O7139" s="108"/>
      <c r="P7139" s="138"/>
      <c r="Q7139" s="108"/>
      <c r="R7139" s="108"/>
      <c r="S7139" s="139"/>
      <c r="T7139" s="123"/>
      <c r="U7139" s="123"/>
      <c r="V7139" s="123"/>
      <c r="W7139" s="137"/>
      <c r="X7139" s="136"/>
      <c r="Y7139" s="137"/>
      <c r="Z7139" s="137"/>
      <c r="AA7139" s="119"/>
      <c r="AB7139" s="119"/>
      <c r="AC7139" s="137"/>
      <c r="AD7139" s="137">
        <f t="shared" ref="AD7139:AD7149" si="694">IF(AND(AC7139="",M7139=""),0,IF((AC7139=""),M7139,IF((M7139=""),AC7139,AC7139+M7139)))</f>
        <v>729300</v>
      </c>
      <c r="AE7139" s="137">
        <f t="shared" ref="AE7139:AE7149" si="695">IF( (X7139=""),AD7139*1,AD7139*(X7139/100) )</f>
        <v>729300</v>
      </c>
      <c r="AF7139" s="137">
        <v>50000000</v>
      </c>
      <c r="AG7139" s="137">
        <f t="shared" ref="AG7139:AG7149" si="696">IF((AF7139-AE7139) &gt; 1,0,IF((AF7139-AE7139)&lt;0,AE7139-AF7139,AF7139-AE7139))</f>
        <v>0</v>
      </c>
      <c r="AH7139" s="137">
        <v>0.01</v>
      </c>
    </row>
    <row r="7140" spans="1:34" s="173" customFormat="1" x14ac:dyDescent="0.55000000000000004">
      <c r="A7140" s="122"/>
      <c r="B7140" s="123">
        <v>3073</v>
      </c>
      <c r="C7140" s="123">
        <v>7205</v>
      </c>
      <c r="D7140" s="135" t="s">
        <v>9705</v>
      </c>
      <c r="E7140" s="123" t="s">
        <v>34</v>
      </c>
      <c r="F7140" s="123">
        <v>4928</v>
      </c>
      <c r="G7140" s="123">
        <v>6</v>
      </c>
      <c r="H7140" s="123">
        <v>1</v>
      </c>
      <c r="I7140" s="136">
        <v>31</v>
      </c>
      <c r="J7140" s="123" t="s">
        <v>38</v>
      </c>
      <c r="K7140" s="137">
        <f t="shared" si="692"/>
        <v>2531</v>
      </c>
      <c r="L7140" s="137">
        <v>750</v>
      </c>
      <c r="M7140" s="137">
        <f t="shared" si="693"/>
        <v>1898250</v>
      </c>
      <c r="N7140" s="123"/>
      <c r="O7140" s="108"/>
      <c r="P7140" s="138"/>
      <c r="Q7140" s="108"/>
      <c r="R7140" s="108"/>
      <c r="S7140" s="139"/>
      <c r="T7140" s="123"/>
      <c r="U7140" s="123"/>
      <c r="V7140" s="123"/>
      <c r="W7140" s="137"/>
      <c r="X7140" s="136"/>
      <c r="Y7140" s="137"/>
      <c r="Z7140" s="137"/>
      <c r="AA7140" s="119"/>
      <c r="AB7140" s="119"/>
      <c r="AC7140" s="137"/>
      <c r="AD7140" s="137">
        <f t="shared" si="694"/>
        <v>1898250</v>
      </c>
      <c r="AE7140" s="137">
        <f t="shared" si="695"/>
        <v>1898250</v>
      </c>
      <c r="AF7140" s="137">
        <v>50000000</v>
      </c>
      <c r="AG7140" s="137">
        <f>IF((AF7140-AE7140) &gt; 1,0,IF((AF7140-AE7140)&lt;0,AE7140-AF7140,AF7140-AE7140))</f>
        <v>0</v>
      </c>
      <c r="AH7140" s="137">
        <v>0.01</v>
      </c>
    </row>
    <row r="7141" spans="1:34" s="173" customFormat="1" x14ac:dyDescent="0.55000000000000004">
      <c r="A7141" s="122"/>
      <c r="B7141" s="123">
        <v>3074</v>
      </c>
      <c r="C7141" s="123">
        <v>7207</v>
      </c>
      <c r="D7141" s="135" t="s">
        <v>9706</v>
      </c>
      <c r="E7141" s="123" t="s">
        <v>34</v>
      </c>
      <c r="F7141" s="123">
        <v>4931</v>
      </c>
      <c r="G7141" s="123">
        <v>6</v>
      </c>
      <c r="H7141" s="123">
        <v>3</v>
      </c>
      <c r="I7141" s="136">
        <v>51</v>
      </c>
      <c r="J7141" s="123" t="s">
        <v>38</v>
      </c>
      <c r="K7141" s="137">
        <f t="shared" si="692"/>
        <v>2751</v>
      </c>
      <c r="L7141" s="137">
        <v>500</v>
      </c>
      <c r="M7141" s="137">
        <f t="shared" si="693"/>
        <v>1375500</v>
      </c>
      <c r="N7141" s="123"/>
      <c r="O7141" s="108"/>
      <c r="P7141" s="138"/>
      <c r="Q7141" s="108"/>
      <c r="R7141" s="108"/>
      <c r="S7141" s="139"/>
      <c r="T7141" s="123"/>
      <c r="U7141" s="123"/>
      <c r="V7141" s="123"/>
      <c r="W7141" s="137"/>
      <c r="X7141" s="136"/>
      <c r="Y7141" s="137"/>
      <c r="Z7141" s="137"/>
      <c r="AA7141" s="119"/>
      <c r="AB7141" s="119"/>
      <c r="AC7141" s="137"/>
      <c r="AD7141" s="137">
        <f t="shared" si="694"/>
        <v>1375500</v>
      </c>
      <c r="AE7141" s="137">
        <f t="shared" si="695"/>
        <v>1375500</v>
      </c>
      <c r="AF7141" s="137">
        <v>50000000</v>
      </c>
      <c r="AG7141" s="137">
        <f t="shared" si="696"/>
        <v>0</v>
      </c>
      <c r="AH7141" s="137">
        <v>0.01</v>
      </c>
    </row>
    <row r="7142" spans="1:34" s="173" customFormat="1" x14ac:dyDescent="0.55000000000000004">
      <c r="A7142" s="122"/>
      <c r="B7142" s="123">
        <v>3075</v>
      </c>
      <c r="C7142" s="123">
        <v>7137</v>
      </c>
      <c r="D7142" s="135" t="s">
        <v>9707</v>
      </c>
      <c r="E7142" s="123" t="s">
        <v>34</v>
      </c>
      <c r="F7142" s="123">
        <v>4938</v>
      </c>
      <c r="G7142" s="123">
        <v>29</v>
      </c>
      <c r="H7142" s="123">
        <v>3</v>
      </c>
      <c r="I7142" s="136">
        <v>12</v>
      </c>
      <c r="J7142" s="123" t="s">
        <v>38</v>
      </c>
      <c r="K7142" s="137">
        <f t="shared" si="692"/>
        <v>11912</v>
      </c>
      <c r="L7142" s="137">
        <v>275</v>
      </c>
      <c r="M7142" s="137">
        <f t="shared" si="693"/>
        <v>3275800</v>
      </c>
      <c r="N7142" s="123"/>
      <c r="O7142" s="108"/>
      <c r="P7142" s="138"/>
      <c r="Q7142" s="108"/>
      <c r="R7142" s="108"/>
      <c r="S7142" s="139"/>
      <c r="T7142" s="123"/>
      <c r="U7142" s="123"/>
      <c r="V7142" s="123"/>
      <c r="W7142" s="137"/>
      <c r="X7142" s="136"/>
      <c r="Y7142" s="137"/>
      <c r="Z7142" s="137"/>
      <c r="AA7142" s="119"/>
      <c r="AB7142" s="119"/>
      <c r="AC7142" s="137"/>
      <c r="AD7142" s="137">
        <f t="shared" si="694"/>
        <v>3275800</v>
      </c>
      <c r="AE7142" s="137">
        <f t="shared" si="695"/>
        <v>3275800</v>
      </c>
      <c r="AF7142" s="137">
        <v>50000000</v>
      </c>
      <c r="AG7142" s="137">
        <f t="shared" si="696"/>
        <v>0</v>
      </c>
      <c r="AH7142" s="137">
        <v>0.01</v>
      </c>
    </row>
    <row r="7143" spans="1:34" s="173" customFormat="1" x14ac:dyDescent="0.55000000000000004">
      <c r="A7143" s="122"/>
      <c r="B7143" s="123">
        <v>3076</v>
      </c>
      <c r="C7143" s="123">
        <v>7183</v>
      </c>
      <c r="D7143" s="135" t="s">
        <v>9708</v>
      </c>
      <c r="E7143" s="123" t="s">
        <v>34</v>
      </c>
      <c r="F7143" s="123">
        <v>4957</v>
      </c>
      <c r="G7143" s="123">
        <v>3</v>
      </c>
      <c r="H7143" s="123">
        <v>0</v>
      </c>
      <c r="I7143" s="136">
        <v>66</v>
      </c>
      <c r="J7143" s="123" t="s">
        <v>38</v>
      </c>
      <c r="K7143" s="137">
        <f t="shared" si="692"/>
        <v>1266</v>
      </c>
      <c r="L7143" s="137">
        <v>325</v>
      </c>
      <c r="M7143" s="137">
        <f t="shared" si="693"/>
        <v>411450</v>
      </c>
      <c r="N7143" s="123"/>
      <c r="O7143" s="108"/>
      <c r="P7143" s="138"/>
      <c r="Q7143" s="108"/>
      <c r="R7143" s="108"/>
      <c r="S7143" s="139"/>
      <c r="T7143" s="123"/>
      <c r="U7143" s="123"/>
      <c r="V7143" s="123"/>
      <c r="W7143" s="137"/>
      <c r="X7143" s="136"/>
      <c r="Y7143" s="137"/>
      <c r="Z7143" s="137"/>
      <c r="AA7143" s="119"/>
      <c r="AB7143" s="119"/>
      <c r="AC7143" s="137"/>
      <c r="AD7143" s="137">
        <f t="shared" si="694"/>
        <v>411450</v>
      </c>
      <c r="AE7143" s="137">
        <f t="shared" si="695"/>
        <v>411450</v>
      </c>
      <c r="AF7143" s="137">
        <v>50000000</v>
      </c>
      <c r="AG7143" s="137">
        <f t="shared" si="696"/>
        <v>0</v>
      </c>
      <c r="AH7143" s="137">
        <v>0.01</v>
      </c>
    </row>
    <row r="7144" spans="1:34" s="173" customFormat="1" x14ac:dyDescent="0.55000000000000004">
      <c r="A7144" s="122"/>
      <c r="B7144" s="123">
        <v>3077</v>
      </c>
      <c r="C7144" s="123">
        <v>7181</v>
      </c>
      <c r="D7144" s="135" t="s">
        <v>9709</v>
      </c>
      <c r="E7144" s="123" t="s">
        <v>34</v>
      </c>
      <c r="F7144" s="123">
        <v>4959</v>
      </c>
      <c r="G7144" s="123">
        <v>34</v>
      </c>
      <c r="H7144" s="123">
        <v>0</v>
      </c>
      <c r="I7144" s="136">
        <v>89</v>
      </c>
      <c r="J7144" s="123" t="s">
        <v>38</v>
      </c>
      <c r="K7144" s="137">
        <f t="shared" si="692"/>
        <v>13689</v>
      </c>
      <c r="L7144" s="137">
        <v>275</v>
      </c>
      <c r="M7144" s="137">
        <f t="shared" si="693"/>
        <v>3764475</v>
      </c>
      <c r="N7144" s="123"/>
      <c r="O7144" s="108"/>
      <c r="P7144" s="138"/>
      <c r="Q7144" s="108"/>
      <c r="R7144" s="108"/>
      <c r="S7144" s="139"/>
      <c r="T7144" s="123"/>
      <c r="U7144" s="123"/>
      <c r="V7144" s="123"/>
      <c r="W7144" s="137"/>
      <c r="X7144" s="136"/>
      <c r="Y7144" s="137"/>
      <c r="Z7144" s="137"/>
      <c r="AA7144" s="119"/>
      <c r="AB7144" s="119"/>
      <c r="AC7144" s="137"/>
      <c r="AD7144" s="137">
        <f t="shared" si="694"/>
        <v>3764475</v>
      </c>
      <c r="AE7144" s="137">
        <f t="shared" si="695"/>
        <v>3764475</v>
      </c>
      <c r="AF7144" s="137">
        <v>50000000</v>
      </c>
      <c r="AG7144" s="137">
        <f t="shared" si="696"/>
        <v>0</v>
      </c>
      <c r="AH7144" s="137">
        <v>0.01</v>
      </c>
    </row>
    <row r="7145" spans="1:34" s="173" customFormat="1" x14ac:dyDescent="0.55000000000000004">
      <c r="A7145" s="122"/>
      <c r="B7145" s="123">
        <v>3078</v>
      </c>
      <c r="C7145" s="123">
        <v>7197</v>
      </c>
      <c r="D7145" s="135" t="s">
        <v>9710</v>
      </c>
      <c r="E7145" s="123" t="s">
        <v>34</v>
      </c>
      <c r="F7145" s="123">
        <v>4962</v>
      </c>
      <c r="G7145" s="123">
        <v>23</v>
      </c>
      <c r="H7145" s="123">
        <v>2</v>
      </c>
      <c r="I7145" s="136">
        <v>24</v>
      </c>
      <c r="J7145" s="123" t="s">
        <v>38</v>
      </c>
      <c r="K7145" s="137">
        <f t="shared" si="692"/>
        <v>9424</v>
      </c>
      <c r="L7145" s="137">
        <v>275</v>
      </c>
      <c r="M7145" s="137">
        <f t="shared" si="693"/>
        <v>2591600</v>
      </c>
      <c r="N7145" s="123"/>
      <c r="O7145" s="108"/>
      <c r="P7145" s="138"/>
      <c r="Q7145" s="108"/>
      <c r="R7145" s="108"/>
      <c r="S7145" s="139"/>
      <c r="T7145" s="123"/>
      <c r="U7145" s="123"/>
      <c r="V7145" s="123"/>
      <c r="W7145" s="137"/>
      <c r="X7145" s="136"/>
      <c r="Y7145" s="137"/>
      <c r="Z7145" s="137"/>
      <c r="AA7145" s="119"/>
      <c r="AB7145" s="119"/>
      <c r="AC7145" s="137"/>
      <c r="AD7145" s="137">
        <f t="shared" si="694"/>
        <v>2591600</v>
      </c>
      <c r="AE7145" s="137">
        <f t="shared" si="695"/>
        <v>2591600</v>
      </c>
      <c r="AF7145" s="137">
        <v>50000000</v>
      </c>
      <c r="AG7145" s="137">
        <f t="shared" si="696"/>
        <v>0</v>
      </c>
      <c r="AH7145" s="137">
        <v>0.01</v>
      </c>
    </row>
    <row r="7146" spans="1:34" s="173" customFormat="1" x14ac:dyDescent="0.55000000000000004">
      <c r="A7146" s="122"/>
      <c r="B7146" s="123">
        <v>3079</v>
      </c>
      <c r="C7146" s="123">
        <v>7168</v>
      </c>
      <c r="D7146" s="135" t="s">
        <v>9711</v>
      </c>
      <c r="E7146" s="123" t="s">
        <v>34</v>
      </c>
      <c r="F7146" s="123">
        <v>5167</v>
      </c>
      <c r="G7146" s="123">
        <v>6</v>
      </c>
      <c r="H7146" s="123">
        <v>1</v>
      </c>
      <c r="I7146" s="136">
        <v>31</v>
      </c>
      <c r="J7146" s="123" t="s">
        <v>38</v>
      </c>
      <c r="K7146" s="137">
        <f t="shared" si="692"/>
        <v>2531</v>
      </c>
      <c r="L7146" s="137">
        <v>225</v>
      </c>
      <c r="M7146" s="137">
        <f t="shared" si="693"/>
        <v>569475</v>
      </c>
      <c r="N7146" s="123"/>
      <c r="O7146" s="108"/>
      <c r="P7146" s="138"/>
      <c r="Q7146" s="108"/>
      <c r="R7146" s="108"/>
      <c r="S7146" s="139"/>
      <c r="T7146" s="123"/>
      <c r="U7146" s="123"/>
      <c r="V7146" s="123"/>
      <c r="W7146" s="137"/>
      <c r="X7146" s="136"/>
      <c r="Y7146" s="137"/>
      <c r="Z7146" s="137"/>
      <c r="AA7146" s="119"/>
      <c r="AB7146" s="119"/>
      <c r="AC7146" s="137"/>
      <c r="AD7146" s="137">
        <f t="shared" si="694"/>
        <v>569475</v>
      </c>
      <c r="AE7146" s="137">
        <f t="shared" si="695"/>
        <v>569475</v>
      </c>
      <c r="AF7146" s="137">
        <v>50000000</v>
      </c>
      <c r="AG7146" s="137">
        <f t="shared" si="696"/>
        <v>0</v>
      </c>
      <c r="AH7146" s="137">
        <v>0.01</v>
      </c>
    </row>
    <row r="7147" spans="1:34" s="173" customFormat="1" x14ac:dyDescent="0.55000000000000004">
      <c r="A7147" s="122"/>
      <c r="B7147" s="123">
        <v>3080</v>
      </c>
      <c r="C7147" s="123">
        <v>7155</v>
      </c>
      <c r="D7147" s="135" t="s">
        <v>9712</v>
      </c>
      <c r="E7147" s="123" t="s">
        <v>34</v>
      </c>
      <c r="F7147" s="123">
        <v>5669</v>
      </c>
      <c r="G7147" s="123">
        <v>8</v>
      </c>
      <c r="H7147" s="123">
        <v>0</v>
      </c>
      <c r="I7147" s="136">
        <v>7</v>
      </c>
      <c r="J7147" s="123" t="s">
        <v>38</v>
      </c>
      <c r="K7147" s="137">
        <f t="shared" si="692"/>
        <v>3207</v>
      </c>
      <c r="L7147" s="137">
        <v>650</v>
      </c>
      <c r="M7147" s="137">
        <f t="shared" si="693"/>
        <v>2084550</v>
      </c>
      <c r="N7147" s="123"/>
      <c r="O7147" s="108"/>
      <c r="P7147" s="138"/>
      <c r="Q7147" s="108"/>
      <c r="R7147" s="108"/>
      <c r="S7147" s="139"/>
      <c r="T7147" s="123"/>
      <c r="U7147" s="123"/>
      <c r="V7147" s="123"/>
      <c r="W7147" s="137"/>
      <c r="X7147" s="136"/>
      <c r="Y7147" s="137"/>
      <c r="Z7147" s="137"/>
      <c r="AA7147" s="119"/>
      <c r="AB7147" s="119"/>
      <c r="AC7147" s="137"/>
      <c r="AD7147" s="137">
        <f t="shared" si="694"/>
        <v>2084550</v>
      </c>
      <c r="AE7147" s="137">
        <f t="shared" si="695"/>
        <v>2084550</v>
      </c>
      <c r="AF7147" s="137">
        <v>50000000</v>
      </c>
      <c r="AG7147" s="137">
        <f t="shared" si="696"/>
        <v>0</v>
      </c>
      <c r="AH7147" s="137">
        <v>0.01</v>
      </c>
    </row>
    <row r="7148" spans="1:34" s="173" customFormat="1" x14ac:dyDescent="0.55000000000000004">
      <c r="A7148" s="122"/>
      <c r="B7148" s="123">
        <v>3081</v>
      </c>
      <c r="C7148" s="123">
        <v>7166</v>
      </c>
      <c r="D7148" s="135" t="s">
        <v>9713</v>
      </c>
      <c r="E7148" s="123" t="s">
        <v>34</v>
      </c>
      <c r="F7148" s="123">
        <v>6824</v>
      </c>
      <c r="G7148" s="123">
        <v>8</v>
      </c>
      <c r="H7148" s="123">
        <v>0</v>
      </c>
      <c r="I7148" s="136">
        <v>42</v>
      </c>
      <c r="J7148" s="123" t="s">
        <v>38</v>
      </c>
      <c r="K7148" s="137">
        <f t="shared" si="692"/>
        <v>3242</v>
      </c>
      <c r="L7148" s="137">
        <v>225</v>
      </c>
      <c r="M7148" s="137">
        <f t="shared" si="693"/>
        <v>729450</v>
      </c>
      <c r="N7148" s="123"/>
      <c r="O7148" s="108"/>
      <c r="P7148" s="138"/>
      <c r="Q7148" s="108"/>
      <c r="R7148" s="108"/>
      <c r="S7148" s="139"/>
      <c r="T7148" s="123"/>
      <c r="U7148" s="123"/>
      <c r="V7148" s="123"/>
      <c r="W7148" s="137"/>
      <c r="X7148" s="136"/>
      <c r="Y7148" s="137"/>
      <c r="Z7148" s="137"/>
      <c r="AA7148" s="119"/>
      <c r="AB7148" s="119"/>
      <c r="AC7148" s="137"/>
      <c r="AD7148" s="137">
        <f t="shared" si="694"/>
        <v>729450</v>
      </c>
      <c r="AE7148" s="137">
        <f t="shared" si="695"/>
        <v>729450</v>
      </c>
      <c r="AF7148" s="137">
        <v>50000000</v>
      </c>
      <c r="AG7148" s="137">
        <f t="shared" si="696"/>
        <v>0</v>
      </c>
      <c r="AH7148" s="137">
        <v>0.01</v>
      </c>
    </row>
    <row r="7149" spans="1:34" s="173" customFormat="1" x14ac:dyDescent="0.55000000000000004">
      <c r="A7149" s="122"/>
      <c r="B7149" s="123">
        <v>3082</v>
      </c>
      <c r="C7149" s="123">
        <v>7156</v>
      </c>
      <c r="D7149" s="135" t="s">
        <v>9714</v>
      </c>
      <c r="E7149" s="123" t="s">
        <v>34</v>
      </c>
      <c r="F7149" s="123">
        <v>7375</v>
      </c>
      <c r="G7149" s="123">
        <v>12</v>
      </c>
      <c r="H7149" s="123">
        <v>0</v>
      </c>
      <c r="I7149" s="136">
        <v>8</v>
      </c>
      <c r="J7149" s="123" t="s">
        <v>38</v>
      </c>
      <c r="K7149" s="137">
        <f t="shared" si="692"/>
        <v>4808</v>
      </c>
      <c r="L7149" s="137">
        <v>275</v>
      </c>
      <c r="M7149" s="137">
        <f t="shared" si="693"/>
        <v>1322200</v>
      </c>
      <c r="N7149" s="123"/>
      <c r="O7149" s="108"/>
      <c r="P7149" s="138"/>
      <c r="Q7149" s="108"/>
      <c r="R7149" s="108"/>
      <c r="S7149" s="139"/>
      <c r="T7149" s="123"/>
      <c r="U7149" s="123"/>
      <c r="V7149" s="123"/>
      <c r="W7149" s="137"/>
      <c r="X7149" s="136"/>
      <c r="Y7149" s="137"/>
      <c r="Z7149" s="137"/>
      <c r="AA7149" s="119"/>
      <c r="AB7149" s="119"/>
      <c r="AC7149" s="137"/>
      <c r="AD7149" s="137">
        <f t="shared" si="694"/>
        <v>1322200</v>
      </c>
      <c r="AE7149" s="137">
        <f t="shared" si="695"/>
        <v>1322200</v>
      </c>
      <c r="AF7149" s="137">
        <v>50000000</v>
      </c>
      <c r="AG7149" s="137">
        <f t="shared" si="696"/>
        <v>0</v>
      </c>
      <c r="AH7149" s="137">
        <v>0.01</v>
      </c>
    </row>
    <row r="7150" spans="1:34" s="173" customFormat="1" x14ac:dyDescent="0.55000000000000004">
      <c r="A7150" s="122"/>
      <c r="B7150" s="123"/>
      <c r="C7150" s="123"/>
      <c r="D7150" s="135"/>
      <c r="E7150" s="123"/>
      <c r="F7150" s="123"/>
      <c r="G7150" s="123"/>
      <c r="H7150" s="123"/>
      <c r="I7150" s="136"/>
      <c r="J7150" s="123"/>
      <c r="K7150" s="137"/>
      <c r="L7150" s="137" t="s">
        <v>63</v>
      </c>
      <c r="M7150" s="137">
        <f>SUM(M7139:M7149)</f>
        <v>18752050</v>
      </c>
      <c r="N7150" s="123"/>
      <c r="O7150" s="108"/>
      <c r="P7150" s="138"/>
      <c r="Q7150" s="108"/>
      <c r="R7150" s="108"/>
      <c r="S7150" s="139"/>
      <c r="T7150" s="123"/>
      <c r="U7150" s="123"/>
      <c r="V7150" s="123"/>
      <c r="W7150" s="137"/>
      <c r="X7150" s="136"/>
      <c r="Y7150" s="137"/>
      <c r="Z7150" s="137"/>
      <c r="AA7150" s="119"/>
      <c r="AB7150" s="119"/>
      <c r="AC7150" s="137"/>
      <c r="AD7150" s="137"/>
      <c r="AE7150" s="137">
        <f>SUM(AE7139:AE7149)</f>
        <v>18752050</v>
      </c>
      <c r="AF7150" s="137"/>
      <c r="AG7150" s="137">
        <f>SUM(AG7139:AG7149)</f>
        <v>0</v>
      </c>
      <c r="AH7150" s="137"/>
    </row>
    <row r="7151" spans="1:34" s="173" customFormat="1" x14ac:dyDescent="0.55000000000000004">
      <c r="A7151" s="122" t="s">
        <v>9715</v>
      </c>
      <c r="B7151" s="123">
        <v>3083</v>
      </c>
      <c r="C7151" s="123">
        <v>6243</v>
      </c>
      <c r="D7151" s="135" t="s">
        <v>9716</v>
      </c>
      <c r="E7151" s="123" t="s">
        <v>34</v>
      </c>
      <c r="F7151" s="123">
        <v>20692</v>
      </c>
      <c r="G7151" s="123">
        <v>4</v>
      </c>
      <c r="H7151" s="123">
        <v>3</v>
      </c>
      <c r="I7151" s="136">
        <v>0</v>
      </c>
      <c r="J7151" s="123" t="s">
        <v>38</v>
      </c>
      <c r="K7151" s="137">
        <f>((G7151*400)+(H7151*100))+I7151</f>
        <v>1900</v>
      </c>
      <c r="L7151" s="137">
        <v>3600</v>
      </c>
      <c r="M7151" s="137">
        <f>K7151*L7151</f>
        <v>6840000</v>
      </c>
      <c r="N7151" s="123"/>
      <c r="O7151" s="108"/>
      <c r="P7151" s="138"/>
      <c r="Q7151" s="108"/>
      <c r="R7151" s="108"/>
      <c r="S7151" s="139"/>
      <c r="T7151" s="123"/>
      <c r="U7151" s="123"/>
      <c r="V7151" s="123"/>
      <c r="W7151" s="137"/>
      <c r="X7151" s="136"/>
      <c r="Y7151" s="137"/>
      <c r="Z7151" s="137"/>
      <c r="AA7151" s="119"/>
      <c r="AB7151" s="119"/>
      <c r="AC7151" s="137"/>
      <c r="AD7151" s="137">
        <f>IF(AND(AC7151="",M7151=""),0,IF((AC7151=""),M7151,IF((M7151=""),AC7151,AC7151+M7151)))</f>
        <v>6840000</v>
      </c>
      <c r="AE7151" s="137">
        <f>IF( (X7151=""),AD7151*1,AD7151*(X7151/100) )</f>
        <v>6840000</v>
      </c>
      <c r="AF7151" s="137">
        <v>50000000</v>
      </c>
      <c r="AG7151" s="137">
        <f>IF((AF7151-AE7151) &gt; 1,0,IF((AF7151-AE7151)&lt;0,AE7151-AF7151,AF7151-AE7151))</f>
        <v>0</v>
      </c>
      <c r="AH7151" s="137">
        <v>0.01</v>
      </c>
    </row>
    <row r="7152" spans="1:34" s="173" customFormat="1" x14ac:dyDescent="0.55000000000000004">
      <c r="A7152" s="122"/>
      <c r="B7152" s="123"/>
      <c r="C7152" s="123"/>
      <c r="D7152" s="135"/>
      <c r="E7152" s="123"/>
      <c r="F7152" s="123"/>
      <c r="G7152" s="123"/>
      <c r="H7152" s="123"/>
      <c r="I7152" s="136"/>
      <c r="J7152" s="123"/>
      <c r="K7152" s="137"/>
      <c r="L7152" s="137" t="s">
        <v>63</v>
      </c>
      <c r="M7152" s="137">
        <f>SUM(M7151:M7151)</f>
        <v>6840000</v>
      </c>
      <c r="N7152" s="123"/>
      <c r="O7152" s="108"/>
      <c r="P7152" s="138"/>
      <c r="Q7152" s="108"/>
      <c r="R7152" s="108"/>
      <c r="S7152" s="139"/>
      <c r="T7152" s="123"/>
      <c r="U7152" s="123"/>
      <c r="V7152" s="123"/>
      <c r="W7152" s="137"/>
      <c r="X7152" s="136"/>
      <c r="Y7152" s="137"/>
      <c r="Z7152" s="137"/>
      <c r="AA7152" s="119"/>
      <c r="AB7152" s="119"/>
      <c r="AC7152" s="137"/>
      <c r="AD7152" s="137"/>
      <c r="AE7152" s="137">
        <f>SUM(AE7151:AE7151)</f>
        <v>6840000</v>
      </c>
      <c r="AF7152" s="137"/>
      <c r="AG7152" s="137">
        <f>SUM(AG7151:AG7151)</f>
        <v>0</v>
      </c>
      <c r="AH7152" s="137"/>
    </row>
    <row r="7153" spans="1:34" s="173" customFormat="1" x14ac:dyDescent="0.55000000000000004">
      <c r="A7153" s="122" t="s">
        <v>9717</v>
      </c>
      <c r="B7153" s="123">
        <v>3084</v>
      </c>
      <c r="C7153" s="123">
        <v>7529</v>
      </c>
      <c r="D7153" s="135" t="s">
        <v>9718</v>
      </c>
      <c r="E7153" s="123" t="s">
        <v>34</v>
      </c>
      <c r="F7153" s="123">
        <v>5865</v>
      </c>
      <c r="G7153" s="123">
        <v>7</v>
      </c>
      <c r="H7153" s="123">
        <v>3</v>
      </c>
      <c r="I7153" s="136">
        <v>4</v>
      </c>
      <c r="J7153" s="123" t="s">
        <v>38</v>
      </c>
      <c r="K7153" s="137">
        <f>((G7153*400)+(H7153*100))+I7153</f>
        <v>3104</v>
      </c>
      <c r="L7153" s="137">
        <v>325</v>
      </c>
      <c r="M7153" s="137">
        <f>K7153*L7153</f>
        <v>1008800</v>
      </c>
      <c r="N7153" s="123"/>
      <c r="O7153" s="108"/>
      <c r="P7153" s="138"/>
      <c r="Q7153" s="108"/>
      <c r="R7153" s="108"/>
      <c r="S7153" s="139"/>
      <c r="T7153" s="123"/>
      <c r="U7153" s="123"/>
      <c r="V7153" s="123"/>
      <c r="W7153" s="137"/>
      <c r="X7153" s="136"/>
      <c r="Y7153" s="137"/>
      <c r="Z7153" s="137"/>
      <c r="AA7153" s="119"/>
      <c r="AB7153" s="119"/>
      <c r="AC7153" s="137"/>
      <c r="AD7153" s="137">
        <f>IF(AND(AC7153="",M7153=""),0,IF((AC7153=""),M7153,IF((M7153=""),AC7153,AC7153+M7153)))</f>
        <v>1008800</v>
      </c>
      <c r="AE7153" s="137">
        <f>IF( (X7153=""),AD7153*1,AD7153*(X7153/100) )</f>
        <v>1008800</v>
      </c>
      <c r="AF7153" s="137">
        <v>50000000</v>
      </c>
      <c r="AG7153" s="137">
        <f>IF((AF7153-AE7153) &gt; 1,0,IF((AF7153-AE7153)&lt;0,AE7153-AF7153,AF7153-AE7153))</f>
        <v>0</v>
      </c>
      <c r="AH7153" s="137">
        <v>0.01</v>
      </c>
    </row>
    <row r="7154" spans="1:34" s="173" customFormat="1" x14ac:dyDescent="0.55000000000000004">
      <c r="A7154" s="122"/>
      <c r="B7154" s="123"/>
      <c r="C7154" s="123"/>
      <c r="D7154" s="135"/>
      <c r="E7154" s="123"/>
      <c r="F7154" s="123"/>
      <c r="G7154" s="123"/>
      <c r="H7154" s="123"/>
      <c r="I7154" s="136"/>
      <c r="J7154" s="123"/>
      <c r="K7154" s="137"/>
      <c r="L7154" s="137" t="s">
        <v>63</v>
      </c>
      <c r="M7154" s="137">
        <f>SUM(M7153:M7153)</f>
        <v>1008800</v>
      </c>
      <c r="N7154" s="123"/>
      <c r="O7154" s="108"/>
      <c r="P7154" s="138"/>
      <c r="Q7154" s="108"/>
      <c r="R7154" s="108"/>
      <c r="S7154" s="139"/>
      <c r="T7154" s="123"/>
      <c r="U7154" s="123"/>
      <c r="V7154" s="123"/>
      <c r="W7154" s="137"/>
      <c r="X7154" s="136"/>
      <c r="Y7154" s="137"/>
      <c r="Z7154" s="137"/>
      <c r="AA7154" s="119"/>
      <c r="AB7154" s="119"/>
      <c r="AC7154" s="137"/>
      <c r="AD7154" s="137"/>
      <c r="AE7154" s="137">
        <f>SUM(AE7153:AE7153)</f>
        <v>1008800</v>
      </c>
      <c r="AF7154" s="137"/>
      <c r="AG7154" s="137">
        <f>SUM(AG7153:AG7153)</f>
        <v>0</v>
      </c>
      <c r="AH7154" s="137"/>
    </row>
    <row r="7155" spans="1:34" s="173" customFormat="1" x14ac:dyDescent="0.55000000000000004">
      <c r="A7155" s="122" t="s">
        <v>9721</v>
      </c>
      <c r="B7155" s="123">
        <v>3085</v>
      </c>
      <c r="C7155" s="123">
        <v>8501</v>
      </c>
      <c r="D7155" s="135" t="s">
        <v>9722</v>
      </c>
      <c r="E7155" s="123" t="s">
        <v>34</v>
      </c>
      <c r="F7155" s="123">
        <v>15130</v>
      </c>
      <c r="G7155" s="123">
        <v>1</v>
      </c>
      <c r="H7155" s="123">
        <v>1</v>
      </c>
      <c r="I7155" s="136">
        <v>64</v>
      </c>
      <c r="J7155" s="123" t="s">
        <v>35</v>
      </c>
      <c r="K7155" s="137">
        <f>((G7155*400)+(H7155*100))+I7155</f>
        <v>564</v>
      </c>
      <c r="L7155" s="137">
        <v>600</v>
      </c>
      <c r="M7155" s="137">
        <f>K7155*L7155</f>
        <v>338400</v>
      </c>
      <c r="N7155" s="123">
        <v>1</v>
      </c>
      <c r="O7155" s="108" t="s">
        <v>9719</v>
      </c>
      <c r="P7155" s="138">
        <v>3570800185668</v>
      </c>
      <c r="Q7155" s="108" t="s">
        <v>9720</v>
      </c>
      <c r="R7155" s="108" t="s">
        <v>9723</v>
      </c>
      <c r="S7155" s="139" t="s">
        <v>9724</v>
      </c>
      <c r="T7155" s="123" t="s">
        <v>95</v>
      </c>
      <c r="U7155" s="123" t="s">
        <v>45</v>
      </c>
      <c r="V7155" s="123" t="s">
        <v>75</v>
      </c>
      <c r="W7155" s="137">
        <v>600</v>
      </c>
      <c r="X7155" s="136">
        <v>100</v>
      </c>
      <c r="Y7155" s="137">
        <v>5500</v>
      </c>
      <c r="Z7155" s="137">
        <f>W7155*Y7155</f>
        <v>3300000</v>
      </c>
      <c r="AA7155" s="119">
        <v>22</v>
      </c>
      <c r="AB7155" s="119">
        <v>34</v>
      </c>
      <c r="AC7155" s="137">
        <f>(Z7155*(100-AB7155))/100</f>
        <v>2178000</v>
      </c>
      <c r="AD7155" s="137">
        <f>IF(AND(AC7155="",M7155=""),0,IF((AC7155=""),M7155, IF( (M7155=""),AC7155,SUM(AC7155:AC7156)+M7155)))</f>
        <v>2516400</v>
      </c>
      <c r="AE7155" s="137">
        <f>IF( (X7155=""),AD7155*1,AD7155*(X7155/100) )</f>
        <v>2516400</v>
      </c>
      <c r="AF7155" s="137">
        <v>0</v>
      </c>
      <c r="AG7155" s="137">
        <f>IF((AF7155-AE7155) &gt; 1,0,IF((AF7155-AE7155)&lt;0,AE7155-AF7155,AF7155-AE7155))</f>
        <v>2516400</v>
      </c>
      <c r="AH7155" s="137">
        <v>0.3</v>
      </c>
    </row>
    <row r="7156" spans="1:34" s="173" customFormat="1" x14ac:dyDescent="0.55000000000000004">
      <c r="A7156" s="122"/>
      <c r="B7156" s="123"/>
      <c r="C7156" s="123"/>
      <c r="D7156" s="135"/>
      <c r="E7156" s="123"/>
      <c r="F7156" s="123"/>
      <c r="G7156" s="123"/>
      <c r="H7156" s="123"/>
      <c r="I7156" s="136"/>
      <c r="J7156" s="123"/>
      <c r="K7156" s="137"/>
      <c r="L7156" s="137"/>
      <c r="M7156" s="137"/>
      <c r="N7156" s="123">
        <v>2</v>
      </c>
      <c r="O7156" s="108" t="s">
        <v>9719</v>
      </c>
      <c r="P7156" s="138">
        <v>3570800185668</v>
      </c>
      <c r="Q7156" s="108" t="s">
        <v>9720</v>
      </c>
      <c r="R7156" s="108" t="s">
        <v>9723</v>
      </c>
      <c r="S7156" s="139" t="s">
        <v>9725</v>
      </c>
      <c r="T7156" s="123" t="s">
        <v>97</v>
      </c>
      <c r="U7156" s="123"/>
      <c r="V7156" s="123"/>
      <c r="W7156" s="137">
        <v>0</v>
      </c>
      <c r="X7156" s="136">
        <v>0</v>
      </c>
      <c r="Y7156" s="137">
        <v>0</v>
      </c>
      <c r="Z7156" s="137">
        <f>W7156*Y7156</f>
        <v>0</v>
      </c>
      <c r="AA7156" s="119">
        <v>2</v>
      </c>
      <c r="AB7156" s="119">
        <v>2</v>
      </c>
      <c r="AC7156" s="137">
        <v>0</v>
      </c>
      <c r="AD7156" s="137">
        <v>0</v>
      </c>
      <c r="AE7156" s="137">
        <f>IF( (X7156=""),AD7156*1,AD7156*(X7156/100) )</f>
        <v>0</v>
      </c>
      <c r="AF7156" s="137">
        <v>0</v>
      </c>
      <c r="AG7156" s="137">
        <f>IF((AF7156-AE7156) &gt; 1,0,IF((AF7156-AE7156)&lt;0,AE7156-AF7156,AF7156-AE7156))</f>
        <v>0</v>
      </c>
      <c r="AH7156" s="137">
        <v>0.3</v>
      </c>
    </row>
    <row r="7157" spans="1:34" s="173" customFormat="1" x14ac:dyDescent="0.55000000000000004">
      <c r="A7157" s="122" t="s">
        <v>9721</v>
      </c>
      <c r="B7157" s="123">
        <v>3086</v>
      </c>
      <c r="C7157" s="123">
        <v>6674</v>
      </c>
      <c r="D7157" s="135" t="s">
        <v>9727</v>
      </c>
      <c r="E7157" s="123" t="s">
        <v>34</v>
      </c>
      <c r="F7157" s="123">
        <v>23255</v>
      </c>
      <c r="G7157" s="123">
        <v>0</v>
      </c>
      <c r="H7157" s="123">
        <v>1</v>
      </c>
      <c r="I7157" s="136">
        <v>98</v>
      </c>
      <c r="J7157" s="123" t="s">
        <v>35</v>
      </c>
      <c r="K7157" s="137">
        <f>((G7157*400)+(H7157*100))+I7157</f>
        <v>198</v>
      </c>
      <c r="L7157" s="137">
        <v>850</v>
      </c>
      <c r="M7157" s="137">
        <f>K7157*L7157</f>
        <v>168300</v>
      </c>
      <c r="N7157" s="123">
        <v>1</v>
      </c>
      <c r="O7157" s="108" t="s">
        <v>9719</v>
      </c>
      <c r="P7157" s="138">
        <v>3570800185668</v>
      </c>
      <c r="Q7157" s="108" t="s">
        <v>9720</v>
      </c>
      <c r="R7157" s="108" t="s">
        <v>9723</v>
      </c>
      <c r="S7157" s="139" t="s">
        <v>9728</v>
      </c>
      <c r="T7157" s="123" t="s">
        <v>51</v>
      </c>
      <c r="U7157" s="123" t="s">
        <v>74</v>
      </c>
      <c r="V7157" s="123" t="s">
        <v>52</v>
      </c>
      <c r="W7157" s="137">
        <v>28.8</v>
      </c>
      <c r="X7157" s="136">
        <v>72</v>
      </c>
      <c r="Y7157" s="137">
        <v>6750</v>
      </c>
      <c r="Z7157" s="137">
        <f>W7157*Y7157</f>
        <v>194400</v>
      </c>
      <c r="AA7157" s="119">
        <v>22</v>
      </c>
      <c r="AB7157" s="119">
        <v>93</v>
      </c>
      <c r="AC7157" s="137">
        <f>(Z7157*(100-AB7157))/100</f>
        <v>13608</v>
      </c>
      <c r="AD7157" s="137">
        <f>IF(AND(AC7157="",M7157=""),0,IF((AC7157=""),M7157, IF( (M7157=""),AC7157,SUM(AC7157:AC7163)+M7157)))</f>
        <v>252216</v>
      </c>
      <c r="AE7157" s="137">
        <f>IF( (X7157=""),AD7157*1,AD7157*(X7157/100) )</f>
        <v>181595.51999999999</v>
      </c>
      <c r="AF7157" s="137">
        <v>50000000</v>
      </c>
      <c r="AG7157" s="137">
        <f>IF((AF7157-AE7157) &gt; 1,0,IF((AF7157-AE7157)&lt;0,AE7157-AF7157,AF7157-AE7157))</f>
        <v>0</v>
      </c>
      <c r="AH7157" s="137">
        <v>0.02</v>
      </c>
    </row>
    <row r="7158" spans="1:34" s="173" customFormat="1" x14ac:dyDescent="0.55000000000000004">
      <c r="A7158" s="122"/>
      <c r="B7158" s="123"/>
      <c r="C7158" s="123"/>
      <c r="D7158" s="135"/>
      <c r="E7158" s="123"/>
      <c r="F7158" s="123"/>
      <c r="G7158" s="123"/>
      <c r="H7158" s="123"/>
      <c r="I7158" s="136"/>
      <c r="J7158" s="123"/>
      <c r="K7158" s="137"/>
      <c r="L7158" s="137"/>
      <c r="M7158" s="137"/>
      <c r="N7158" s="123">
        <v>2</v>
      </c>
      <c r="O7158" s="108" t="s">
        <v>9719</v>
      </c>
      <c r="P7158" s="138">
        <v>3570800185668</v>
      </c>
      <c r="Q7158" s="108" t="s">
        <v>9720</v>
      </c>
      <c r="R7158" s="108" t="s">
        <v>9723</v>
      </c>
      <c r="S7158" s="139" t="s">
        <v>9729</v>
      </c>
      <c r="T7158" s="123" t="s">
        <v>51</v>
      </c>
      <c r="U7158" s="123" t="s">
        <v>45</v>
      </c>
      <c r="V7158" s="123" t="s">
        <v>52</v>
      </c>
      <c r="W7158" s="137">
        <v>11.2</v>
      </c>
      <c r="X7158" s="136">
        <v>28</v>
      </c>
      <c r="Y7158" s="137">
        <v>6750</v>
      </c>
      <c r="Z7158" s="137">
        <f>W7158*Y7158</f>
        <v>75600</v>
      </c>
      <c r="AA7158" s="119">
        <v>7</v>
      </c>
      <c r="AB7158" s="119">
        <v>7</v>
      </c>
      <c r="AC7158" s="137">
        <f>(Z7158*(100-AB7158))/100</f>
        <v>70308</v>
      </c>
      <c r="AD7158" s="137">
        <f>IF(AND(AC7158="",M7157=""),0,IF((AC7158=""),M7157, IF( (M7157=""),AC7158,SUM(AC7157:AC7163)+M7157)))</f>
        <v>252216</v>
      </c>
      <c r="AE7158" s="137">
        <f>IF( (X7158=""),AD7158*1,AD7158*(X7158/100) )</f>
        <v>70620.48000000001</v>
      </c>
      <c r="AF7158" s="137">
        <v>50000000</v>
      </c>
      <c r="AG7158" s="137">
        <f>IF((AF7158-AE7158) &gt; 1,0,IF((AF7158-AE7158)&lt;0,AE7158-AF7158,AF7158-AE7158))</f>
        <v>0</v>
      </c>
      <c r="AH7158" s="137">
        <v>0.02</v>
      </c>
    </row>
    <row r="7159" spans="1:34" s="173" customFormat="1" x14ac:dyDescent="0.55000000000000004">
      <c r="A7159" s="122"/>
      <c r="B7159" s="123"/>
      <c r="C7159" s="123"/>
      <c r="D7159" s="135"/>
      <c r="E7159" s="123"/>
      <c r="F7159" s="123"/>
      <c r="G7159" s="123"/>
      <c r="H7159" s="123"/>
      <c r="I7159" s="136"/>
      <c r="J7159" s="123"/>
      <c r="K7159" s="137"/>
      <c r="L7159" s="137" t="s">
        <v>63</v>
      </c>
      <c r="M7159" s="137">
        <f>SUM(M7155:M7158)</f>
        <v>506700</v>
      </c>
      <c r="N7159" s="123"/>
      <c r="O7159" s="108"/>
      <c r="P7159" s="138"/>
      <c r="Q7159" s="108"/>
      <c r="R7159" s="108"/>
      <c r="S7159" s="139"/>
      <c r="T7159" s="123"/>
      <c r="U7159" s="123"/>
      <c r="V7159" s="123"/>
      <c r="W7159" s="137"/>
      <c r="X7159" s="136"/>
      <c r="Y7159" s="137"/>
      <c r="Z7159" s="137"/>
      <c r="AA7159" s="119"/>
      <c r="AB7159" s="119"/>
      <c r="AC7159" s="137"/>
      <c r="AD7159" s="137"/>
      <c r="AE7159" s="137">
        <f>SUM(AE7155:AE7158)</f>
        <v>2768616</v>
      </c>
      <c r="AF7159" s="137"/>
      <c r="AG7159" s="137">
        <f>SUM(AG7155:AG7158)</f>
        <v>2516400</v>
      </c>
      <c r="AH7159" s="137"/>
    </row>
    <row r="7160" spans="1:34" s="173" customFormat="1" x14ac:dyDescent="0.55000000000000004">
      <c r="A7160" s="122" t="s">
        <v>9717</v>
      </c>
      <c r="B7160" s="123">
        <v>3087</v>
      </c>
      <c r="C7160" s="123">
        <v>6485</v>
      </c>
      <c r="D7160" s="135" t="s">
        <v>9726</v>
      </c>
      <c r="E7160" s="123" t="s">
        <v>34</v>
      </c>
      <c r="F7160" s="123">
        <v>15608</v>
      </c>
      <c r="G7160" s="123">
        <v>1</v>
      </c>
      <c r="H7160" s="123">
        <v>2</v>
      </c>
      <c r="I7160" s="136">
        <v>7</v>
      </c>
      <c r="J7160" s="123" t="s">
        <v>38</v>
      </c>
      <c r="K7160" s="137">
        <f>((G7160*400)+(H7160*100))+I7160</f>
        <v>607</v>
      </c>
      <c r="L7160" s="137">
        <v>225</v>
      </c>
      <c r="M7160" s="137">
        <f>K7160*L7160</f>
        <v>136575</v>
      </c>
      <c r="N7160" s="123"/>
      <c r="O7160" s="108"/>
      <c r="P7160" s="138"/>
      <c r="Q7160" s="108"/>
      <c r="R7160" s="108"/>
      <c r="S7160" s="139"/>
      <c r="T7160" s="123"/>
      <c r="U7160" s="123"/>
      <c r="V7160" s="123"/>
      <c r="W7160" s="137"/>
      <c r="X7160" s="136"/>
      <c r="Y7160" s="137"/>
      <c r="Z7160" s="137"/>
      <c r="AA7160" s="119"/>
      <c r="AB7160" s="119"/>
      <c r="AC7160" s="137"/>
      <c r="AD7160" s="137">
        <f>IF(AND(AC7160="",M7160=""),0,IF((AC7160=""),M7160,IF((M7160=""),AC7160,AC7160+M7160)))</f>
        <v>136575</v>
      </c>
      <c r="AE7160" s="137">
        <f>IF( (X7160=""),AD7160*1,AD7160*(X7160/100) )</f>
        <v>136575</v>
      </c>
      <c r="AF7160" s="137">
        <v>50000000</v>
      </c>
      <c r="AG7160" s="137">
        <f>IF((AF7160-AE7160) &gt; 1,0,IF((AF7160-AE7160)&lt;0,AE7160-AF7160,AF7160-AE7160))</f>
        <v>0</v>
      </c>
      <c r="AH7160" s="137">
        <v>0.01</v>
      </c>
    </row>
    <row r="7161" spans="1:34" s="173" customFormat="1" x14ac:dyDescent="0.55000000000000004">
      <c r="A7161" s="122"/>
      <c r="B7161" s="123"/>
      <c r="C7161" s="123"/>
      <c r="D7161" s="135"/>
      <c r="E7161" s="123"/>
      <c r="F7161" s="123"/>
      <c r="G7161" s="123"/>
      <c r="H7161" s="123"/>
      <c r="I7161" s="136"/>
      <c r="J7161" s="123"/>
      <c r="K7161" s="137"/>
      <c r="L7161" s="137" t="s">
        <v>63</v>
      </c>
      <c r="M7161" s="137">
        <f>SUM(M7160:M7160)</f>
        <v>136575</v>
      </c>
      <c r="N7161" s="123"/>
      <c r="O7161" s="108"/>
      <c r="P7161" s="138"/>
      <c r="Q7161" s="108"/>
      <c r="R7161" s="108"/>
      <c r="S7161" s="139"/>
      <c r="T7161" s="123"/>
      <c r="U7161" s="123"/>
      <c r="V7161" s="123"/>
      <c r="W7161" s="137"/>
      <c r="X7161" s="136"/>
      <c r="Y7161" s="137"/>
      <c r="Z7161" s="137"/>
      <c r="AA7161" s="119"/>
      <c r="AB7161" s="119"/>
      <c r="AC7161" s="137"/>
      <c r="AD7161" s="137"/>
      <c r="AE7161" s="137">
        <f>SUM(AE7160:AE7160)</f>
        <v>136575</v>
      </c>
      <c r="AF7161" s="137"/>
      <c r="AG7161" s="137">
        <f>SUM(AG7160:AG7160)</f>
        <v>0</v>
      </c>
      <c r="AH7161" s="137"/>
    </row>
    <row r="7162" spans="1:34" s="225" customFormat="1" x14ac:dyDescent="0.55000000000000004">
      <c r="A7162" s="108" t="s">
        <v>9732</v>
      </c>
      <c r="B7162" s="123">
        <v>3088</v>
      </c>
      <c r="C7162" s="123">
        <v>8266</v>
      </c>
      <c r="D7162" s="135" t="s">
        <v>9733</v>
      </c>
      <c r="E7162" s="123" t="s">
        <v>34</v>
      </c>
      <c r="F7162" s="123">
        <v>6977</v>
      </c>
      <c r="G7162" s="123">
        <v>1</v>
      </c>
      <c r="H7162" s="123">
        <v>2</v>
      </c>
      <c r="I7162" s="136">
        <v>9</v>
      </c>
      <c r="J7162" s="123" t="s">
        <v>62</v>
      </c>
      <c r="K7162" s="137">
        <f>((G7162*400)+(H7162*100))+I7162</f>
        <v>609</v>
      </c>
      <c r="L7162" s="137">
        <v>3800</v>
      </c>
      <c r="M7162" s="137">
        <f>K7162*L7162</f>
        <v>2314200</v>
      </c>
      <c r="N7162" s="123"/>
      <c r="O7162" s="108"/>
      <c r="P7162" s="138"/>
      <c r="Q7162" s="108"/>
      <c r="R7162" s="108"/>
      <c r="S7162" s="139"/>
      <c r="T7162" s="123"/>
      <c r="U7162" s="123"/>
      <c r="V7162" s="123"/>
      <c r="W7162" s="137"/>
      <c r="X7162" s="136"/>
      <c r="Y7162" s="137"/>
      <c r="Z7162" s="137"/>
      <c r="AA7162" s="119"/>
      <c r="AB7162" s="119"/>
      <c r="AC7162" s="137"/>
      <c r="AD7162" s="137">
        <f>IF(AND(AC7162="",M7162=""),0,IF((AC7162=""),M7162,IF((M7162=""),AC7162,AC7162+M7162)))</f>
        <v>2314200</v>
      </c>
      <c r="AE7162" s="137">
        <f>IF( (X7162=""),AD7162*1,AD7162*(X7162/100) )</f>
        <v>2314200</v>
      </c>
      <c r="AF7162" s="137">
        <v>0</v>
      </c>
      <c r="AG7162" s="137">
        <f>IF((AF7162-AE7162) &gt; 1,0,IF((AF7162-AE7162)&lt;0,AE7162-AF7162,AF7162-AE7162))</f>
        <v>2314200</v>
      </c>
      <c r="AH7162" s="137">
        <v>0.3</v>
      </c>
    </row>
    <row r="7163" spans="1:34" s="173" customFormat="1" x14ac:dyDescent="0.55000000000000004">
      <c r="A7163" s="108"/>
      <c r="B7163" s="123">
        <v>3089</v>
      </c>
      <c r="C7163" s="123">
        <v>6272</v>
      </c>
      <c r="D7163" s="135" t="s">
        <v>9734</v>
      </c>
      <c r="E7163" s="123" t="s">
        <v>34</v>
      </c>
      <c r="F7163" s="123">
        <v>16529</v>
      </c>
      <c r="G7163" s="123">
        <v>0</v>
      </c>
      <c r="H7163" s="123">
        <v>2</v>
      </c>
      <c r="I7163" s="136">
        <v>26</v>
      </c>
      <c r="J7163" s="123" t="s">
        <v>38</v>
      </c>
      <c r="K7163" s="137">
        <f>((G7163*400)+(H7163*100))+I7163</f>
        <v>226</v>
      </c>
      <c r="L7163" s="137">
        <v>3600</v>
      </c>
      <c r="M7163" s="137">
        <f>K7163*L7163</f>
        <v>813600</v>
      </c>
      <c r="N7163" s="123"/>
      <c r="O7163" s="108"/>
      <c r="P7163" s="138"/>
      <c r="Q7163" s="108"/>
      <c r="R7163" s="108"/>
      <c r="S7163" s="139"/>
      <c r="T7163" s="123"/>
      <c r="U7163" s="123"/>
      <c r="V7163" s="123"/>
      <c r="W7163" s="137"/>
      <c r="X7163" s="136"/>
      <c r="Y7163" s="137"/>
      <c r="Z7163" s="137"/>
      <c r="AA7163" s="119"/>
      <c r="AB7163" s="119"/>
      <c r="AC7163" s="137"/>
      <c r="AD7163" s="137">
        <f>IF(AND(AC7163="",M7163=""),0,IF((AC7163=""),M7163,IF((M7163=""),AC7163,AC7163+M7163)))</f>
        <v>813600</v>
      </c>
      <c r="AE7163" s="137">
        <f>IF( (X7163=""),AD7163*1,AD7163*(X7163/100) )</f>
        <v>813600</v>
      </c>
      <c r="AF7163" s="137">
        <v>50000000</v>
      </c>
      <c r="AG7163" s="137">
        <f>IF((AF7163-AE7163) &gt; 1,0,IF((AF7163-AE7163)&lt;0,AE7163-AF7163,AF7163-AE7163))</f>
        <v>0</v>
      </c>
      <c r="AH7163" s="137">
        <v>0.01</v>
      </c>
    </row>
    <row r="7164" spans="1:34" s="173" customFormat="1" x14ac:dyDescent="0.55000000000000004">
      <c r="A7164" s="108"/>
      <c r="B7164" s="123"/>
      <c r="C7164" s="123"/>
      <c r="D7164" s="135"/>
      <c r="E7164" s="123"/>
      <c r="F7164" s="123"/>
      <c r="G7164" s="123"/>
      <c r="H7164" s="123"/>
      <c r="I7164" s="136"/>
      <c r="J7164" s="123"/>
      <c r="K7164" s="137"/>
      <c r="L7164" s="137" t="s">
        <v>63</v>
      </c>
      <c r="M7164" s="137">
        <f>SUM(M7162:M7163)</f>
        <v>3127800</v>
      </c>
      <c r="N7164" s="123"/>
      <c r="O7164" s="108"/>
      <c r="P7164" s="138"/>
      <c r="Q7164" s="108"/>
      <c r="R7164" s="108"/>
      <c r="S7164" s="139"/>
      <c r="T7164" s="123"/>
      <c r="U7164" s="123"/>
      <c r="V7164" s="123"/>
      <c r="W7164" s="137"/>
      <c r="X7164" s="136"/>
      <c r="Y7164" s="137"/>
      <c r="Z7164" s="137"/>
      <c r="AA7164" s="119"/>
      <c r="AB7164" s="119"/>
      <c r="AC7164" s="137"/>
      <c r="AD7164" s="137"/>
      <c r="AE7164" s="137">
        <f>SUM(AE7162:AE7163)</f>
        <v>3127800</v>
      </c>
      <c r="AF7164" s="137"/>
      <c r="AG7164" s="137">
        <f>SUM(AG7162:AG7163)</f>
        <v>2314200</v>
      </c>
      <c r="AH7164" s="137"/>
    </row>
    <row r="7165" spans="1:34" s="173" customFormat="1" x14ac:dyDescent="0.55000000000000004">
      <c r="A7165" s="122" t="s">
        <v>9737</v>
      </c>
      <c r="B7165" s="123">
        <v>3090</v>
      </c>
      <c r="C7165" s="123">
        <v>9642</v>
      </c>
      <c r="D7165" s="135" t="s">
        <v>9738</v>
      </c>
      <c r="E7165" s="123" t="s">
        <v>34</v>
      </c>
      <c r="F7165" s="123">
        <v>11663</v>
      </c>
      <c r="G7165" s="123">
        <v>0</v>
      </c>
      <c r="H7165" s="123">
        <v>1</v>
      </c>
      <c r="I7165" s="136">
        <v>14</v>
      </c>
      <c r="J7165" s="123" t="s">
        <v>35</v>
      </c>
      <c r="K7165" s="137">
        <f>((G7165*400)+(H7165*100))+I7165</f>
        <v>114</v>
      </c>
      <c r="L7165" s="137">
        <v>850</v>
      </c>
      <c r="M7165" s="137">
        <f>K7165*L7165</f>
        <v>96900</v>
      </c>
      <c r="N7165" s="123">
        <v>1</v>
      </c>
      <c r="O7165" s="108" t="s">
        <v>9735</v>
      </c>
      <c r="P7165" s="138"/>
      <c r="Q7165" s="108" t="s">
        <v>9736</v>
      </c>
      <c r="R7165" s="108" t="s">
        <v>9739</v>
      </c>
      <c r="S7165" s="139"/>
      <c r="T7165" s="123" t="s">
        <v>51</v>
      </c>
      <c r="U7165" s="123" t="s">
        <v>45</v>
      </c>
      <c r="V7165" s="123" t="s">
        <v>52</v>
      </c>
      <c r="W7165" s="137">
        <v>182.4</v>
      </c>
      <c r="X7165" s="136">
        <v>100</v>
      </c>
      <c r="Y7165" s="137">
        <v>6750</v>
      </c>
      <c r="Z7165" s="137">
        <f>W7165*Y7165</f>
        <v>1231200</v>
      </c>
      <c r="AA7165" s="119">
        <v>1</v>
      </c>
      <c r="AB7165" s="119">
        <v>1</v>
      </c>
      <c r="AC7165" s="137">
        <f>(Z7165*(100-AB7165))/100</f>
        <v>1218888</v>
      </c>
      <c r="AD7165" s="137">
        <f>IF(AND(AC7165="",M7165=""),0,IF((AC7165=""),M7165, IF( (M7165=""),AC7165,AC7165+M7165)))</f>
        <v>1315788</v>
      </c>
      <c r="AE7165" s="137">
        <f>IF( (X7165=""),AD7165*1,AD7165*(X7165/100) )</f>
        <v>1315788</v>
      </c>
      <c r="AF7165" s="137">
        <v>50000000</v>
      </c>
      <c r="AG7165" s="137">
        <f>IF((AF7165-AE7165) &gt; 1,0,IF((AF7165-AE7165)&lt;0,AE7165-AF7165,AF7165-AE7165))</f>
        <v>0</v>
      </c>
      <c r="AH7165" s="137">
        <v>0.02</v>
      </c>
    </row>
    <row r="7166" spans="1:34" s="173" customFormat="1" x14ac:dyDescent="0.55000000000000004">
      <c r="A7166" s="122"/>
      <c r="B7166" s="123"/>
      <c r="C7166" s="123"/>
      <c r="D7166" s="135"/>
      <c r="E7166" s="123"/>
      <c r="F7166" s="123"/>
      <c r="G7166" s="123"/>
      <c r="H7166" s="123"/>
      <c r="I7166" s="136"/>
      <c r="J7166" s="123"/>
      <c r="K7166" s="137"/>
      <c r="L7166" s="137" t="s">
        <v>63</v>
      </c>
      <c r="M7166" s="137">
        <f>SUM(M7165:M7165)</f>
        <v>96900</v>
      </c>
      <c r="N7166" s="123"/>
      <c r="O7166" s="108"/>
      <c r="P7166" s="138"/>
      <c r="Q7166" s="108"/>
      <c r="R7166" s="108"/>
      <c r="S7166" s="139"/>
      <c r="T7166" s="123"/>
      <c r="U7166" s="123"/>
      <c r="V7166" s="123"/>
      <c r="W7166" s="137"/>
      <c r="X7166" s="136"/>
      <c r="Y7166" s="137"/>
      <c r="Z7166" s="137"/>
      <c r="AA7166" s="119"/>
      <c r="AB7166" s="119"/>
      <c r="AC7166" s="137"/>
      <c r="AD7166" s="137"/>
      <c r="AE7166" s="137">
        <f>SUM(AE7165:AE7165)</f>
        <v>1315788</v>
      </c>
      <c r="AF7166" s="137"/>
      <c r="AG7166" s="137">
        <f>SUM(AG7165:AG7165)</f>
        <v>0</v>
      </c>
      <c r="AH7166" s="137"/>
    </row>
    <row r="7167" spans="1:34" s="173" customFormat="1" x14ac:dyDescent="0.55000000000000004">
      <c r="A7167" s="122" t="s">
        <v>9740</v>
      </c>
      <c r="B7167" s="123">
        <v>3091</v>
      </c>
      <c r="C7167" s="123">
        <v>8584</v>
      </c>
      <c r="D7167" s="135" t="s">
        <v>9741</v>
      </c>
      <c r="E7167" s="123" t="s">
        <v>34</v>
      </c>
      <c r="F7167" s="123">
        <v>7607</v>
      </c>
      <c r="G7167" s="123">
        <v>11</v>
      </c>
      <c r="H7167" s="123">
        <v>2</v>
      </c>
      <c r="I7167" s="136">
        <v>90</v>
      </c>
      <c r="J7167" s="123" t="s">
        <v>38</v>
      </c>
      <c r="K7167" s="137">
        <f>((G7167*400)+(H7167*100))+I7167</f>
        <v>4690</v>
      </c>
      <c r="L7167" s="137">
        <v>325</v>
      </c>
      <c r="M7167" s="137">
        <f>K7167*L7167</f>
        <v>1524250</v>
      </c>
      <c r="N7167" s="123"/>
      <c r="O7167" s="108"/>
      <c r="P7167" s="138"/>
      <c r="Q7167" s="108"/>
      <c r="R7167" s="108"/>
      <c r="S7167" s="139"/>
      <c r="T7167" s="123"/>
      <c r="U7167" s="123"/>
      <c r="V7167" s="123"/>
      <c r="W7167" s="137"/>
      <c r="X7167" s="136"/>
      <c r="Y7167" s="137"/>
      <c r="Z7167" s="137"/>
      <c r="AA7167" s="119"/>
      <c r="AB7167" s="119"/>
      <c r="AC7167" s="137"/>
      <c r="AD7167" s="137">
        <f>IF(AND(AC7167="",M7167=""),0,IF((AC7167=""),M7167,IF((M7167=""),AC7167,AC7167+M7167)))</f>
        <v>1524250</v>
      </c>
      <c r="AE7167" s="137">
        <f>IF( (X7167=""),AD7167*1,AD7167*(X7167/100) )</f>
        <v>1524250</v>
      </c>
      <c r="AF7167" s="137">
        <v>50000000</v>
      </c>
      <c r="AG7167" s="137">
        <f>IF((AF7167-AE7167) &gt; 1,0,IF((AF7167-AE7167)&lt;0,AE7167-AF7167,AF7167-AE7167))</f>
        <v>0</v>
      </c>
      <c r="AH7167" s="137">
        <v>0.01</v>
      </c>
    </row>
    <row r="7168" spans="1:34" s="173" customFormat="1" x14ac:dyDescent="0.55000000000000004">
      <c r="A7168" s="122"/>
      <c r="B7168" s="123"/>
      <c r="C7168" s="123"/>
      <c r="D7168" s="135"/>
      <c r="E7168" s="123"/>
      <c r="F7168" s="123"/>
      <c r="G7168" s="123"/>
      <c r="H7168" s="123"/>
      <c r="I7168" s="136"/>
      <c r="J7168" s="123"/>
      <c r="K7168" s="137"/>
      <c r="L7168" s="137" t="s">
        <v>63</v>
      </c>
      <c r="M7168" s="137">
        <f>SUM(M7167:M7167)</f>
        <v>1524250</v>
      </c>
      <c r="N7168" s="123"/>
      <c r="O7168" s="108"/>
      <c r="P7168" s="138"/>
      <c r="Q7168" s="108"/>
      <c r="R7168" s="108"/>
      <c r="S7168" s="139"/>
      <c r="T7168" s="123"/>
      <c r="U7168" s="123"/>
      <c r="V7168" s="123"/>
      <c r="W7168" s="137"/>
      <c r="X7168" s="136"/>
      <c r="Y7168" s="137"/>
      <c r="Z7168" s="137"/>
      <c r="AA7168" s="119"/>
      <c r="AB7168" s="119"/>
      <c r="AC7168" s="137"/>
      <c r="AD7168" s="137"/>
      <c r="AE7168" s="137">
        <f>SUM(AE7167:AE7167)</f>
        <v>1524250</v>
      </c>
      <c r="AF7168" s="137"/>
      <c r="AG7168" s="137">
        <f>SUM(AG7167:AG7167)</f>
        <v>0</v>
      </c>
      <c r="AH7168" s="137"/>
    </row>
    <row r="7169" spans="1:34" s="173" customFormat="1" x14ac:dyDescent="0.55000000000000004">
      <c r="A7169" s="122" t="s">
        <v>9744</v>
      </c>
      <c r="B7169" s="123">
        <v>3092</v>
      </c>
      <c r="C7169" s="123">
        <v>5980</v>
      </c>
      <c r="D7169" s="135" t="s">
        <v>9745</v>
      </c>
      <c r="E7169" s="123" t="s">
        <v>34</v>
      </c>
      <c r="F7169" s="123">
        <v>23851</v>
      </c>
      <c r="G7169" s="123">
        <v>0</v>
      </c>
      <c r="H7169" s="123">
        <v>2</v>
      </c>
      <c r="I7169" s="136">
        <v>34</v>
      </c>
      <c r="J7169" s="123" t="s">
        <v>35</v>
      </c>
      <c r="K7169" s="137">
        <f>((G7169*400)+(H7169*100))+I7169</f>
        <v>234</v>
      </c>
      <c r="L7169" s="137">
        <v>1250</v>
      </c>
      <c r="M7169" s="137">
        <f>K7169*L7169</f>
        <v>292500</v>
      </c>
      <c r="N7169" s="123">
        <v>1</v>
      </c>
      <c r="O7169" s="108" t="s">
        <v>9742</v>
      </c>
      <c r="P7169" s="138">
        <v>3670700978240</v>
      </c>
      <c r="Q7169" s="108" t="s">
        <v>9743</v>
      </c>
      <c r="R7169" s="108" t="s">
        <v>9746</v>
      </c>
      <c r="S7169" s="139" t="s">
        <v>9747</v>
      </c>
      <c r="T7169" s="123" t="s">
        <v>51</v>
      </c>
      <c r="U7169" s="123" t="s">
        <v>45</v>
      </c>
      <c r="V7169" s="123" t="s">
        <v>52</v>
      </c>
      <c r="W7169" s="137">
        <v>369.51</v>
      </c>
      <c r="X7169" s="136">
        <v>90.23</v>
      </c>
      <c r="Y7169" s="137">
        <v>6750</v>
      </c>
      <c r="Z7169" s="137">
        <f>W7169*Y7169</f>
        <v>2494192.5</v>
      </c>
      <c r="AA7169" s="119">
        <v>6</v>
      </c>
      <c r="AB7169" s="119">
        <v>6</v>
      </c>
      <c r="AC7169" s="137">
        <f>(Z7169*(100-AB7169))/100</f>
        <v>2344540.9500000002</v>
      </c>
      <c r="AD7169" s="137">
        <f>IF(AND(AC7169="",M7169=""),0,IF((AC7169=""),M7169, IF( (M7169=""),AC7169,SUM(AC7169:AC7171)+M7169)))</f>
        <v>2853040.95</v>
      </c>
      <c r="AE7169" s="137">
        <f>IF( (X7169=""),AD7169*1,AD7169*(X7169/100) )</f>
        <v>2574298.8491850002</v>
      </c>
      <c r="AF7169" s="137">
        <v>50000000</v>
      </c>
      <c r="AG7169" s="137">
        <f>IF((AF7169-AE7169) &gt; 1,0,IF((AF7169-AE7169)&lt;0,AE7169-AF7169,AF7169-AE7169))</f>
        <v>0</v>
      </c>
      <c r="AH7169" s="137">
        <v>0.02</v>
      </c>
    </row>
    <row r="7170" spans="1:34" s="173" customFormat="1" x14ac:dyDescent="0.55000000000000004">
      <c r="A7170" s="122"/>
      <c r="B7170" s="123"/>
      <c r="C7170" s="123"/>
      <c r="D7170" s="135"/>
      <c r="E7170" s="123"/>
      <c r="F7170" s="123"/>
      <c r="G7170" s="123"/>
      <c r="H7170" s="123"/>
      <c r="I7170" s="136"/>
      <c r="J7170" s="123"/>
      <c r="K7170" s="137"/>
      <c r="L7170" s="137"/>
      <c r="M7170" s="137"/>
      <c r="N7170" s="123">
        <v>2</v>
      </c>
      <c r="O7170" s="108" t="s">
        <v>9742</v>
      </c>
      <c r="P7170" s="138">
        <v>3670700978240</v>
      </c>
      <c r="Q7170" s="108" t="s">
        <v>9743</v>
      </c>
      <c r="R7170" s="108" t="s">
        <v>9746</v>
      </c>
      <c r="S7170" s="139" t="s">
        <v>9748</v>
      </c>
      <c r="T7170" s="123" t="s">
        <v>51</v>
      </c>
      <c r="U7170" s="123" t="s">
        <v>74</v>
      </c>
      <c r="V7170" s="123" t="s">
        <v>52</v>
      </c>
      <c r="W7170" s="137">
        <v>40</v>
      </c>
      <c r="X7170" s="136">
        <v>9.77</v>
      </c>
      <c r="Y7170" s="137">
        <v>6750</v>
      </c>
      <c r="Z7170" s="137">
        <f>W7170*Y7170</f>
        <v>270000</v>
      </c>
      <c r="AA7170" s="119">
        <v>6</v>
      </c>
      <c r="AB7170" s="119">
        <v>20</v>
      </c>
      <c r="AC7170" s="137">
        <f>(Z7170*(100-AB7170))/100</f>
        <v>216000</v>
      </c>
      <c r="AD7170" s="137">
        <f>IF(AND(AC7170="",M7169=""),0,IF((AC7170=""),M7169, IF( (M7169=""),AC7170,SUM(AC7169:AC7171)+M7169)))</f>
        <v>2853040.95</v>
      </c>
      <c r="AE7170" s="137">
        <f>IF( (X7170=""),AD7170*1,AD7170*(X7170/100) )</f>
        <v>278742.10081500001</v>
      </c>
      <c r="AF7170" s="137">
        <v>50000000</v>
      </c>
      <c r="AG7170" s="137">
        <f>IF((AF7170-AE7170) &gt; 1,0,IF((AF7170-AE7170)&lt;0,AE7170-AF7170,AF7170-AE7170))</f>
        <v>0</v>
      </c>
      <c r="AH7170" s="137">
        <v>0.02</v>
      </c>
    </row>
    <row r="7171" spans="1:34" s="173" customFormat="1" x14ac:dyDescent="0.55000000000000004">
      <c r="A7171" s="122"/>
      <c r="B7171" s="123"/>
      <c r="C7171" s="123"/>
      <c r="D7171" s="135"/>
      <c r="E7171" s="123"/>
      <c r="F7171" s="123"/>
      <c r="G7171" s="123"/>
      <c r="H7171" s="123"/>
      <c r="I7171" s="136"/>
      <c r="J7171" s="123"/>
      <c r="K7171" s="137"/>
      <c r="L7171" s="137" t="s">
        <v>63</v>
      </c>
      <c r="M7171" s="137">
        <f>SUM(M7169:M7170)</f>
        <v>292500</v>
      </c>
      <c r="N7171" s="123"/>
      <c r="O7171" s="108"/>
      <c r="P7171" s="138"/>
      <c r="Q7171" s="108"/>
      <c r="R7171" s="108"/>
      <c r="S7171" s="139"/>
      <c r="T7171" s="123"/>
      <c r="U7171" s="123"/>
      <c r="V7171" s="123"/>
      <c r="W7171" s="137"/>
      <c r="X7171" s="136"/>
      <c r="Y7171" s="137"/>
      <c r="Z7171" s="137"/>
      <c r="AA7171" s="119"/>
      <c r="AB7171" s="119"/>
      <c r="AC7171" s="137"/>
      <c r="AD7171" s="137"/>
      <c r="AE7171" s="137">
        <f>SUM(AE7169:AE7170)</f>
        <v>2853040.95</v>
      </c>
      <c r="AF7171" s="137"/>
      <c r="AG7171" s="137">
        <f>SUM(AG7169:AG7170)</f>
        <v>0</v>
      </c>
      <c r="AH7171" s="137"/>
    </row>
    <row r="7172" spans="1:34" s="99" customFormat="1" x14ac:dyDescent="0.55000000000000004">
      <c r="A7172" s="107" t="s">
        <v>9623</v>
      </c>
      <c r="B7172" s="102">
        <v>3093</v>
      </c>
      <c r="C7172" s="102">
        <v>6962</v>
      </c>
      <c r="D7172" s="90" t="s">
        <v>9751</v>
      </c>
      <c r="E7172" s="102" t="s">
        <v>34</v>
      </c>
      <c r="F7172" s="102">
        <v>5882</v>
      </c>
      <c r="G7172" s="102">
        <v>29</v>
      </c>
      <c r="H7172" s="102">
        <v>2</v>
      </c>
      <c r="I7172" s="98">
        <v>38</v>
      </c>
      <c r="J7172" s="102" t="s">
        <v>62</v>
      </c>
      <c r="K7172" s="94">
        <f>((G7172*400)+(H7172*100))+I7172</f>
        <v>11838</v>
      </c>
      <c r="L7172" s="94">
        <v>2000</v>
      </c>
      <c r="M7172" s="94">
        <f>K7172*L7172</f>
        <v>23676000</v>
      </c>
      <c r="N7172" s="102">
        <v>1</v>
      </c>
      <c r="O7172" s="111" t="s">
        <v>9749</v>
      </c>
      <c r="P7172" s="96">
        <v>3570800403061</v>
      </c>
      <c r="Q7172" s="111" t="s">
        <v>9750</v>
      </c>
      <c r="R7172" s="111" t="s">
        <v>2791</v>
      </c>
      <c r="S7172" s="97" t="s">
        <v>9752</v>
      </c>
      <c r="T7172" s="102" t="s">
        <v>51</v>
      </c>
      <c r="U7172" s="102" t="s">
        <v>45</v>
      </c>
      <c r="V7172" s="102" t="s">
        <v>52</v>
      </c>
      <c r="W7172" s="94">
        <v>428.4</v>
      </c>
      <c r="X7172" s="98">
        <v>5.12</v>
      </c>
      <c r="Y7172" s="94">
        <v>6750</v>
      </c>
      <c r="Z7172" s="94">
        <f t="shared" ref="Z7172:Z7194" si="697">W7172*Y7172</f>
        <v>2891700</v>
      </c>
      <c r="AA7172" s="89">
        <v>32</v>
      </c>
      <c r="AB7172" s="89">
        <v>54</v>
      </c>
      <c r="AC7172" s="94">
        <f t="shared" ref="AC7172:AC7194" si="698">(Z7172*(100-AB7172))/100</f>
        <v>1330182</v>
      </c>
      <c r="AD7172" s="94">
        <f>IF(AND(AC7172="",M7172=""),0,IF((AC7172=""),M7172, IF( (M7172=""),AC7172,SUM(AC7172:AC7191)+M7172)))</f>
        <v>46966981.740000002</v>
      </c>
      <c r="AE7172" s="94">
        <f t="shared" ref="AE7172:AE7194" si="699">IF( (X7172=""),AD7172*1,AD7172*(X7172/100) )</f>
        <v>2404709.4650880001</v>
      </c>
      <c r="AF7172" s="94">
        <v>0</v>
      </c>
      <c r="AG7172" s="94">
        <f t="shared" ref="AG7172:AG7194" si="700">IF((AF7172-AE7172) &gt; 1,0,IF((AF7172-AE7172)&lt;0,AE7172-AF7172,AF7172-AE7172))</f>
        <v>2404709.4650880001</v>
      </c>
      <c r="AH7172" s="94">
        <v>0.02</v>
      </c>
    </row>
    <row r="7173" spans="1:34" s="99" customFormat="1" x14ac:dyDescent="0.55000000000000004">
      <c r="A7173" s="107"/>
      <c r="B7173" s="102"/>
      <c r="C7173" s="102"/>
      <c r="D7173" s="90"/>
      <c r="E7173" s="102"/>
      <c r="F7173" s="102"/>
      <c r="G7173" s="102"/>
      <c r="H7173" s="102"/>
      <c r="I7173" s="98"/>
      <c r="J7173" s="102"/>
      <c r="K7173" s="94"/>
      <c r="L7173" s="94"/>
      <c r="M7173" s="94"/>
      <c r="N7173" s="102">
        <v>2</v>
      </c>
      <c r="O7173" s="111" t="s">
        <v>9749</v>
      </c>
      <c r="P7173" s="96">
        <v>3570800403061</v>
      </c>
      <c r="Q7173" s="111" t="s">
        <v>9750</v>
      </c>
      <c r="R7173" s="111" t="s">
        <v>2791</v>
      </c>
      <c r="S7173" s="97" t="s">
        <v>9753</v>
      </c>
      <c r="T7173" s="102" t="s">
        <v>51</v>
      </c>
      <c r="U7173" s="102" t="s">
        <v>45</v>
      </c>
      <c r="V7173" s="102" t="s">
        <v>52</v>
      </c>
      <c r="W7173" s="94">
        <v>54</v>
      </c>
      <c r="X7173" s="98">
        <v>0.65</v>
      </c>
      <c r="Y7173" s="94">
        <v>6750</v>
      </c>
      <c r="Z7173" s="94">
        <f t="shared" si="697"/>
        <v>364500</v>
      </c>
      <c r="AA7173" s="89">
        <v>32</v>
      </c>
      <c r="AB7173" s="89">
        <v>54</v>
      </c>
      <c r="AC7173" s="94">
        <f t="shared" si="698"/>
        <v>167670</v>
      </c>
      <c r="AD7173" s="94">
        <f>IF(AND(AC7173="",M7172=""),0,IF((AC7173=""),M7172, IF( (M7172=""),AC7173,SUM(AC7172:AC7191)+M7172)))</f>
        <v>46966981.740000002</v>
      </c>
      <c r="AE7173" s="94">
        <f t="shared" si="699"/>
        <v>305285.38131000003</v>
      </c>
      <c r="AF7173" s="94">
        <v>0</v>
      </c>
      <c r="AG7173" s="94">
        <f t="shared" si="700"/>
        <v>305285.38131000003</v>
      </c>
      <c r="AH7173" s="94">
        <v>0.02</v>
      </c>
    </row>
    <row r="7174" spans="1:34" s="99" customFormat="1" x14ac:dyDescent="0.55000000000000004">
      <c r="A7174" s="107"/>
      <c r="B7174" s="102"/>
      <c r="C7174" s="102"/>
      <c r="D7174" s="90"/>
      <c r="E7174" s="102"/>
      <c r="F7174" s="102"/>
      <c r="G7174" s="102"/>
      <c r="H7174" s="102"/>
      <c r="I7174" s="98"/>
      <c r="J7174" s="102"/>
      <c r="K7174" s="94"/>
      <c r="L7174" s="94"/>
      <c r="M7174" s="94"/>
      <c r="N7174" s="102">
        <v>3</v>
      </c>
      <c r="O7174" s="111" t="s">
        <v>9749</v>
      </c>
      <c r="P7174" s="96">
        <v>3570800403061</v>
      </c>
      <c r="Q7174" s="111" t="s">
        <v>9750</v>
      </c>
      <c r="R7174" s="111" t="s">
        <v>2791</v>
      </c>
      <c r="S7174" s="97" t="s">
        <v>9754</v>
      </c>
      <c r="T7174" s="102" t="s">
        <v>51</v>
      </c>
      <c r="U7174" s="102" t="s">
        <v>45</v>
      </c>
      <c r="V7174" s="102" t="s">
        <v>52</v>
      </c>
      <c r="W7174" s="94">
        <v>108</v>
      </c>
      <c r="X7174" s="98">
        <v>1.29</v>
      </c>
      <c r="Y7174" s="94">
        <v>6750</v>
      </c>
      <c r="Z7174" s="94">
        <f t="shared" si="697"/>
        <v>729000</v>
      </c>
      <c r="AA7174" s="89">
        <v>32</v>
      </c>
      <c r="AB7174" s="89">
        <v>54</v>
      </c>
      <c r="AC7174" s="94">
        <f t="shared" si="698"/>
        <v>335340</v>
      </c>
      <c r="AD7174" s="94">
        <f>IF(AND(AC7174="",M7172=""),0,IF((AC7174=""),M7172, IF( (M7172=""),AC7174,SUM(AC7172:AC7191)+M7172)))</f>
        <v>46966981.740000002</v>
      </c>
      <c r="AE7174" s="94">
        <f t="shared" si="699"/>
        <v>605874.06444600003</v>
      </c>
      <c r="AF7174" s="94">
        <v>0</v>
      </c>
      <c r="AG7174" s="94">
        <f t="shared" si="700"/>
        <v>605874.06444600003</v>
      </c>
      <c r="AH7174" s="94">
        <v>0.02</v>
      </c>
    </row>
    <row r="7175" spans="1:34" s="99" customFormat="1" x14ac:dyDescent="0.55000000000000004">
      <c r="A7175" s="107"/>
      <c r="B7175" s="102"/>
      <c r="C7175" s="102"/>
      <c r="D7175" s="90"/>
      <c r="E7175" s="102"/>
      <c r="F7175" s="102"/>
      <c r="G7175" s="102"/>
      <c r="H7175" s="102"/>
      <c r="I7175" s="98"/>
      <c r="J7175" s="102"/>
      <c r="K7175" s="94"/>
      <c r="L7175" s="94"/>
      <c r="M7175" s="94"/>
      <c r="N7175" s="102">
        <v>4</v>
      </c>
      <c r="O7175" s="111" t="s">
        <v>9749</v>
      </c>
      <c r="P7175" s="96">
        <v>3570800403061</v>
      </c>
      <c r="Q7175" s="111" t="s">
        <v>9750</v>
      </c>
      <c r="R7175" s="111" t="s">
        <v>2791</v>
      </c>
      <c r="S7175" s="97" t="s">
        <v>9755</v>
      </c>
      <c r="T7175" s="102" t="s">
        <v>426</v>
      </c>
      <c r="U7175" s="102" t="s">
        <v>45</v>
      </c>
      <c r="V7175" s="102" t="s">
        <v>52</v>
      </c>
      <c r="W7175" s="94">
        <v>2200</v>
      </c>
      <c r="X7175" s="98">
        <v>26.3</v>
      </c>
      <c r="Y7175" s="94">
        <v>6100</v>
      </c>
      <c r="Z7175" s="94">
        <f t="shared" si="697"/>
        <v>13420000</v>
      </c>
      <c r="AA7175" s="89">
        <v>32</v>
      </c>
      <c r="AB7175" s="89">
        <v>54</v>
      </c>
      <c r="AC7175" s="94">
        <f t="shared" si="698"/>
        <v>6173200</v>
      </c>
      <c r="AD7175" s="94">
        <f>IF(AND(AC7175="",M7172=""),0,IF((AC7175=""),M7172, IF( (M7172=""),AC7175,SUM(AC7172:AC7191)+M7172)))</f>
        <v>46966981.740000002</v>
      </c>
      <c r="AE7175" s="94">
        <f t="shared" si="699"/>
        <v>12352316.197620001</v>
      </c>
      <c r="AF7175" s="94">
        <v>0</v>
      </c>
      <c r="AG7175" s="94">
        <f t="shared" si="700"/>
        <v>12352316.197620001</v>
      </c>
      <c r="AH7175" s="94">
        <v>0.02</v>
      </c>
    </row>
    <row r="7176" spans="1:34" s="99" customFormat="1" x14ac:dyDescent="0.55000000000000004">
      <c r="A7176" s="107"/>
      <c r="B7176" s="102"/>
      <c r="C7176" s="102"/>
      <c r="D7176" s="90"/>
      <c r="E7176" s="102"/>
      <c r="F7176" s="102"/>
      <c r="G7176" s="102"/>
      <c r="H7176" s="102"/>
      <c r="I7176" s="98"/>
      <c r="J7176" s="102"/>
      <c r="K7176" s="94"/>
      <c r="L7176" s="94"/>
      <c r="M7176" s="94"/>
      <c r="N7176" s="102">
        <v>5</v>
      </c>
      <c r="O7176" s="111" t="s">
        <v>9749</v>
      </c>
      <c r="P7176" s="96">
        <v>3570800403061</v>
      </c>
      <c r="Q7176" s="111" t="s">
        <v>9750</v>
      </c>
      <c r="R7176" s="111" t="s">
        <v>2791</v>
      </c>
      <c r="S7176" s="97" t="s">
        <v>9756</v>
      </c>
      <c r="T7176" s="102" t="s">
        <v>426</v>
      </c>
      <c r="U7176" s="102" t="s">
        <v>45</v>
      </c>
      <c r="V7176" s="102" t="s">
        <v>52</v>
      </c>
      <c r="W7176" s="94">
        <v>1988</v>
      </c>
      <c r="X7176" s="98">
        <v>23.76</v>
      </c>
      <c r="Y7176" s="94">
        <v>6100</v>
      </c>
      <c r="Z7176" s="94">
        <f t="shared" si="697"/>
        <v>12126800</v>
      </c>
      <c r="AA7176" s="89">
        <v>32</v>
      </c>
      <c r="AB7176" s="89">
        <v>54</v>
      </c>
      <c r="AC7176" s="94">
        <f t="shared" si="698"/>
        <v>5578328</v>
      </c>
      <c r="AD7176" s="94">
        <f>IF(AND(AC7176="",M7172=""),0,IF((AC7176=""),M7172, IF( (M7172=""),AC7176,SUM(AC7172:AC7191)+M7172)))</f>
        <v>46966981.740000002</v>
      </c>
      <c r="AE7176" s="94">
        <f t="shared" si="699"/>
        <v>11159354.861424001</v>
      </c>
      <c r="AF7176" s="94">
        <v>0</v>
      </c>
      <c r="AG7176" s="94">
        <f t="shared" si="700"/>
        <v>11159354.861424001</v>
      </c>
      <c r="AH7176" s="94">
        <v>0.02</v>
      </c>
    </row>
    <row r="7177" spans="1:34" s="99" customFormat="1" x14ac:dyDescent="0.55000000000000004">
      <c r="A7177" s="107"/>
      <c r="B7177" s="102"/>
      <c r="C7177" s="102"/>
      <c r="D7177" s="90"/>
      <c r="E7177" s="102"/>
      <c r="F7177" s="102"/>
      <c r="G7177" s="102"/>
      <c r="H7177" s="102"/>
      <c r="I7177" s="98"/>
      <c r="J7177" s="102"/>
      <c r="K7177" s="94"/>
      <c r="L7177" s="94"/>
      <c r="M7177" s="94"/>
      <c r="N7177" s="102">
        <v>6</v>
      </c>
      <c r="O7177" s="111" t="s">
        <v>9749</v>
      </c>
      <c r="P7177" s="96">
        <v>3570800403061</v>
      </c>
      <c r="Q7177" s="111" t="s">
        <v>9750</v>
      </c>
      <c r="R7177" s="111" t="s">
        <v>2791</v>
      </c>
      <c r="S7177" s="97" t="s">
        <v>9757</v>
      </c>
      <c r="T7177" s="102" t="s">
        <v>95</v>
      </c>
      <c r="U7177" s="102" t="s">
        <v>45</v>
      </c>
      <c r="V7177" s="102" t="s">
        <v>52</v>
      </c>
      <c r="W7177" s="94">
        <v>485.52</v>
      </c>
      <c r="X7177" s="98">
        <v>5.8</v>
      </c>
      <c r="Y7177" s="94">
        <v>5500</v>
      </c>
      <c r="Z7177" s="94">
        <f t="shared" si="697"/>
        <v>2670360</v>
      </c>
      <c r="AA7177" s="89">
        <v>32</v>
      </c>
      <c r="AB7177" s="89">
        <v>54</v>
      </c>
      <c r="AC7177" s="94">
        <f t="shared" si="698"/>
        <v>1228365.6000000001</v>
      </c>
      <c r="AD7177" s="94">
        <f>IF(AND(AC7177="",M7172=""),0,IF((AC7177=""),M7172, IF( (M7172=""),AC7177,SUM(AC7172:AC7191)+M7172)))</f>
        <v>46966981.740000002</v>
      </c>
      <c r="AE7177" s="94">
        <f t="shared" si="699"/>
        <v>2724084.94092</v>
      </c>
      <c r="AF7177" s="94">
        <v>0</v>
      </c>
      <c r="AG7177" s="94">
        <f t="shared" si="700"/>
        <v>2724084.94092</v>
      </c>
      <c r="AH7177" s="94">
        <v>0.02</v>
      </c>
    </row>
    <row r="7178" spans="1:34" s="99" customFormat="1" x14ac:dyDescent="0.55000000000000004">
      <c r="A7178" s="107"/>
      <c r="B7178" s="102"/>
      <c r="C7178" s="102"/>
      <c r="D7178" s="90"/>
      <c r="E7178" s="102"/>
      <c r="F7178" s="102"/>
      <c r="G7178" s="102"/>
      <c r="H7178" s="102"/>
      <c r="I7178" s="98"/>
      <c r="J7178" s="102"/>
      <c r="K7178" s="94"/>
      <c r="L7178" s="94"/>
      <c r="M7178" s="94"/>
      <c r="N7178" s="102">
        <v>7</v>
      </c>
      <c r="O7178" s="111" t="s">
        <v>9749</v>
      </c>
      <c r="P7178" s="96">
        <v>3570800403061</v>
      </c>
      <c r="Q7178" s="111" t="s">
        <v>9750</v>
      </c>
      <c r="R7178" s="111" t="s">
        <v>2791</v>
      </c>
      <c r="S7178" s="97" t="s">
        <v>9758</v>
      </c>
      <c r="T7178" s="102" t="s">
        <v>73</v>
      </c>
      <c r="U7178" s="102" t="s">
        <v>45</v>
      </c>
      <c r="V7178" s="102" t="s">
        <v>52</v>
      </c>
      <c r="W7178" s="94">
        <v>470.8</v>
      </c>
      <c r="X7178" s="98">
        <v>5.63</v>
      </c>
      <c r="Y7178" s="94">
        <v>6600</v>
      </c>
      <c r="Z7178" s="94">
        <f t="shared" si="697"/>
        <v>3107280</v>
      </c>
      <c r="AA7178" s="89">
        <v>32</v>
      </c>
      <c r="AB7178" s="89">
        <v>54</v>
      </c>
      <c r="AC7178" s="94">
        <f t="shared" si="698"/>
        <v>1429348.8</v>
      </c>
      <c r="AD7178" s="94">
        <f>IF(AND(AC7178="",M7172=""),0,IF((AC7178=""),M7172, IF( (M7172=""),AC7178,SUM(AC7172:AC7191)+M7172)))</f>
        <v>46966981.740000002</v>
      </c>
      <c r="AE7178" s="94">
        <f t="shared" si="699"/>
        <v>2644241.0719619999</v>
      </c>
      <c r="AF7178" s="94">
        <v>0</v>
      </c>
      <c r="AG7178" s="94">
        <f t="shared" si="700"/>
        <v>2644241.0719619999</v>
      </c>
      <c r="AH7178" s="94">
        <v>0.02</v>
      </c>
    </row>
    <row r="7179" spans="1:34" s="99" customFormat="1" x14ac:dyDescent="0.55000000000000004">
      <c r="A7179" s="107"/>
      <c r="B7179" s="102"/>
      <c r="C7179" s="102"/>
      <c r="D7179" s="90"/>
      <c r="E7179" s="102"/>
      <c r="F7179" s="102"/>
      <c r="G7179" s="102"/>
      <c r="H7179" s="102"/>
      <c r="I7179" s="98"/>
      <c r="J7179" s="102"/>
      <c r="K7179" s="94"/>
      <c r="L7179" s="94"/>
      <c r="M7179" s="94"/>
      <c r="N7179" s="102">
        <v>8</v>
      </c>
      <c r="O7179" s="111" t="s">
        <v>9749</v>
      </c>
      <c r="P7179" s="96">
        <v>3570800403061</v>
      </c>
      <c r="Q7179" s="111" t="s">
        <v>9750</v>
      </c>
      <c r="R7179" s="111" t="s">
        <v>2791</v>
      </c>
      <c r="S7179" s="97" t="s">
        <v>9759</v>
      </c>
      <c r="T7179" s="102" t="s">
        <v>73</v>
      </c>
      <c r="U7179" s="102" t="s">
        <v>45</v>
      </c>
      <c r="V7179" s="102" t="s">
        <v>52</v>
      </c>
      <c r="W7179" s="94">
        <v>243</v>
      </c>
      <c r="X7179" s="98">
        <v>2.9</v>
      </c>
      <c r="Y7179" s="94">
        <v>6600</v>
      </c>
      <c r="Z7179" s="94">
        <f t="shared" si="697"/>
        <v>1603800</v>
      </c>
      <c r="AA7179" s="89">
        <v>32</v>
      </c>
      <c r="AB7179" s="89">
        <v>54</v>
      </c>
      <c r="AC7179" s="94">
        <f t="shared" si="698"/>
        <v>737748</v>
      </c>
      <c r="AD7179" s="94">
        <f>IF(AND(AC7179="",M7172=""),0,IF((AC7179=""),M7172, IF( (M7172=""),AC7179,SUM(AC7172:AC7191)+M7172)))</f>
        <v>46966981.740000002</v>
      </c>
      <c r="AE7179" s="94">
        <f t="shared" si="699"/>
        <v>1362042.47046</v>
      </c>
      <c r="AF7179" s="94">
        <v>0</v>
      </c>
      <c r="AG7179" s="94">
        <f t="shared" si="700"/>
        <v>1362042.47046</v>
      </c>
      <c r="AH7179" s="94">
        <v>0.02</v>
      </c>
    </row>
    <row r="7180" spans="1:34" s="99" customFormat="1" x14ac:dyDescent="0.55000000000000004">
      <c r="A7180" s="107"/>
      <c r="B7180" s="102"/>
      <c r="C7180" s="102"/>
      <c r="D7180" s="90"/>
      <c r="E7180" s="102"/>
      <c r="F7180" s="102"/>
      <c r="G7180" s="102"/>
      <c r="H7180" s="102"/>
      <c r="I7180" s="98"/>
      <c r="J7180" s="102"/>
      <c r="K7180" s="94"/>
      <c r="L7180" s="94"/>
      <c r="M7180" s="94"/>
      <c r="N7180" s="102">
        <v>9</v>
      </c>
      <c r="O7180" s="111" t="s">
        <v>9749</v>
      </c>
      <c r="P7180" s="96">
        <v>3570800403061</v>
      </c>
      <c r="Q7180" s="111" t="s">
        <v>9750</v>
      </c>
      <c r="R7180" s="111" t="s">
        <v>2791</v>
      </c>
      <c r="S7180" s="97" t="s">
        <v>9760</v>
      </c>
      <c r="T7180" s="102" t="s">
        <v>95</v>
      </c>
      <c r="U7180" s="102" t="s">
        <v>45</v>
      </c>
      <c r="V7180" s="102" t="s">
        <v>52</v>
      </c>
      <c r="W7180" s="94">
        <v>456.32</v>
      </c>
      <c r="X7180" s="98">
        <v>5.45</v>
      </c>
      <c r="Y7180" s="94">
        <v>5500</v>
      </c>
      <c r="Z7180" s="94">
        <f t="shared" si="697"/>
        <v>2509760</v>
      </c>
      <c r="AA7180" s="89">
        <v>32</v>
      </c>
      <c r="AB7180" s="89">
        <v>54</v>
      </c>
      <c r="AC7180" s="94">
        <f t="shared" si="698"/>
        <v>1154489.6000000001</v>
      </c>
      <c r="AD7180" s="94">
        <f>IF(AND(AC7180="",M7172=""),0,IF((AC7180=""),M7172, IF( (M7172=""),AC7180,SUM(AC7172:AC7191)+M7172)))</f>
        <v>46966981.740000002</v>
      </c>
      <c r="AE7180" s="94">
        <f t="shared" si="699"/>
        <v>2559700.50483</v>
      </c>
      <c r="AF7180" s="94">
        <v>0</v>
      </c>
      <c r="AG7180" s="94">
        <f t="shared" si="700"/>
        <v>2559700.50483</v>
      </c>
      <c r="AH7180" s="94">
        <v>0.02</v>
      </c>
    </row>
    <row r="7181" spans="1:34" s="99" customFormat="1" x14ac:dyDescent="0.55000000000000004">
      <c r="A7181" s="107"/>
      <c r="B7181" s="102"/>
      <c r="C7181" s="102"/>
      <c r="D7181" s="90"/>
      <c r="E7181" s="102"/>
      <c r="F7181" s="102"/>
      <c r="G7181" s="102"/>
      <c r="H7181" s="102"/>
      <c r="I7181" s="98"/>
      <c r="J7181" s="102"/>
      <c r="K7181" s="94"/>
      <c r="L7181" s="94"/>
      <c r="M7181" s="94"/>
      <c r="N7181" s="102">
        <v>10</v>
      </c>
      <c r="O7181" s="111" t="s">
        <v>9749</v>
      </c>
      <c r="P7181" s="96">
        <v>3570800403061</v>
      </c>
      <c r="Q7181" s="111" t="s">
        <v>9750</v>
      </c>
      <c r="R7181" s="111" t="s">
        <v>2791</v>
      </c>
      <c r="S7181" s="97" t="s">
        <v>9761</v>
      </c>
      <c r="T7181" s="102" t="s">
        <v>95</v>
      </c>
      <c r="U7181" s="102" t="s">
        <v>45</v>
      </c>
      <c r="V7181" s="102" t="s">
        <v>52</v>
      </c>
      <c r="W7181" s="94">
        <v>335.72</v>
      </c>
      <c r="X7181" s="98">
        <v>4.01</v>
      </c>
      <c r="Y7181" s="94">
        <v>5500</v>
      </c>
      <c r="Z7181" s="94">
        <f t="shared" si="697"/>
        <v>1846460.0000000002</v>
      </c>
      <c r="AA7181" s="89">
        <v>32</v>
      </c>
      <c r="AB7181" s="89">
        <v>54</v>
      </c>
      <c r="AC7181" s="94">
        <f t="shared" si="698"/>
        <v>849371.60000000009</v>
      </c>
      <c r="AD7181" s="94">
        <f>IF(AND(AC7181="",M7172=""),0,IF((AC7181=""),M7172, IF( (M7172=""),AC7181,SUM(AC7172:AC7191)+M7172)))</f>
        <v>46966981.740000002</v>
      </c>
      <c r="AE7181" s="94">
        <f t="shared" si="699"/>
        <v>1883375.967774</v>
      </c>
      <c r="AF7181" s="94">
        <v>0</v>
      </c>
      <c r="AG7181" s="94">
        <f t="shared" si="700"/>
        <v>1883375.967774</v>
      </c>
      <c r="AH7181" s="94">
        <v>0.02</v>
      </c>
    </row>
    <row r="7182" spans="1:34" s="99" customFormat="1" x14ac:dyDescent="0.55000000000000004">
      <c r="A7182" s="107"/>
      <c r="B7182" s="102"/>
      <c r="C7182" s="102"/>
      <c r="D7182" s="90"/>
      <c r="E7182" s="102"/>
      <c r="F7182" s="102"/>
      <c r="G7182" s="102"/>
      <c r="H7182" s="102"/>
      <c r="I7182" s="98"/>
      <c r="J7182" s="102"/>
      <c r="K7182" s="94"/>
      <c r="L7182" s="94"/>
      <c r="M7182" s="94"/>
      <c r="N7182" s="102">
        <v>11</v>
      </c>
      <c r="O7182" s="111" t="s">
        <v>9749</v>
      </c>
      <c r="P7182" s="96">
        <v>3570800403061</v>
      </c>
      <c r="Q7182" s="111" t="s">
        <v>9750</v>
      </c>
      <c r="R7182" s="111" t="s">
        <v>2791</v>
      </c>
      <c r="S7182" s="97" t="s">
        <v>9762</v>
      </c>
      <c r="T7182" s="102" t="s">
        <v>426</v>
      </c>
      <c r="U7182" s="102" t="s">
        <v>74</v>
      </c>
      <c r="V7182" s="102" t="s">
        <v>52</v>
      </c>
      <c r="W7182" s="94">
        <v>123.97</v>
      </c>
      <c r="X7182" s="98">
        <v>1.48</v>
      </c>
      <c r="Y7182" s="94">
        <v>6100</v>
      </c>
      <c r="Z7182" s="94">
        <f t="shared" si="697"/>
        <v>756217</v>
      </c>
      <c r="AA7182" s="89">
        <v>32</v>
      </c>
      <c r="AB7182" s="89">
        <v>54</v>
      </c>
      <c r="AC7182" s="94">
        <f t="shared" si="698"/>
        <v>347859.82</v>
      </c>
      <c r="AD7182" s="94">
        <f>IF(AND(AC7182="",M7172=""),0,IF((AC7182=""),M7172, IF( (M7172=""),AC7182,SUM(AC7172:AC7191)+M7172)))</f>
        <v>46966981.740000002</v>
      </c>
      <c r="AE7182" s="94">
        <f t="shared" si="699"/>
        <v>695111.32975200005</v>
      </c>
      <c r="AF7182" s="94">
        <v>0</v>
      </c>
      <c r="AG7182" s="94">
        <f t="shared" si="700"/>
        <v>695111.32975200005</v>
      </c>
      <c r="AH7182" s="94">
        <v>0.02</v>
      </c>
    </row>
    <row r="7183" spans="1:34" s="99" customFormat="1" x14ac:dyDescent="0.55000000000000004">
      <c r="A7183" s="107"/>
      <c r="B7183" s="102"/>
      <c r="C7183" s="102"/>
      <c r="D7183" s="90"/>
      <c r="E7183" s="102"/>
      <c r="F7183" s="102"/>
      <c r="G7183" s="102"/>
      <c r="H7183" s="102"/>
      <c r="I7183" s="98"/>
      <c r="J7183" s="102"/>
      <c r="K7183" s="94"/>
      <c r="L7183" s="94"/>
      <c r="M7183" s="94"/>
      <c r="N7183" s="102">
        <v>12</v>
      </c>
      <c r="O7183" s="111" t="s">
        <v>9749</v>
      </c>
      <c r="P7183" s="96">
        <v>3570800403061</v>
      </c>
      <c r="Q7183" s="111" t="s">
        <v>9750</v>
      </c>
      <c r="R7183" s="111" t="s">
        <v>2791</v>
      </c>
      <c r="S7183" s="97" t="s">
        <v>9763</v>
      </c>
      <c r="T7183" s="102" t="s">
        <v>426</v>
      </c>
      <c r="U7183" s="102" t="s">
        <v>74</v>
      </c>
      <c r="V7183" s="102" t="s">
        <v>52</v>
      </c>
      <c r="W7183" s="94">
        <v>225.61</v>
      </c>
      <c r="X7183" s="98">
        <v>2.7</v>
      </c>
      <c r="Y7183" s="94">
        <v>6100</v>
      </c>
      <c r="Z7183" s="94">
        <f t="shared" si="697"/>
        <v>1376221</v>
      </c>
      <c r="AA7183" s="89">
        <v>32</v>
      </c>
      <c r="AB7183" s="89">
        <v>54</v>
      </c>
      <c r="AC7183" s="94">
        <f t="shared" si="698"/>
        <v>633061.66</v>
      </c>
      <c r="AD7183" s="94">
        <f>IF(AND(AC7183="",M7172=""),0,IF((AC7183=""),M7172, IF( (M7172=""),AC7183,SUM(AC7172:AC7191)+M7172)))</f>
        <v>46966981.740000002</v>
      </c>
      <c r="AE7183" s="94">
        <f t="shared" si="699"/>
        <v>1268108.5069800003</v>
      </c>
      <c r="AF7183" s="94">
        <v>0</v>
      </c>
      <c r="AG7183" s="94">
        <f t="shared" si="700"/>
        <v>1268108.5069800003</v>
      </c>
      <c r="AH7183" s="94">
        <v>0.02</v>
      </c>
    </row>
    <row r="7184" spans="1:34" s="99" customFormat="1" x14ac:dyDescent="0.55000000000000004">
      <c r="A7184" s="107"/>
      <c r="B7184" s="102"/>
      <c r="C7184" s="102"/>
      <c r="D7184" s="90"/>
      <c r="E7184" s="102"/>
      <c r="F7184" s="102"/>
      <c r="G7184" s="102"/>
      <c r="H7184" s="102"/>
      <c r="I7184" s="98"/>
      <c r="J7184" s="102"/>
      <c r="K7184" s="94"/>
      <c r="L7184" s="94"/>
      <c r="M7184" s="94"/>
      <c r="N7184" s="102">
        <v>13</v>
      </c>
      <c r="O7184" s="111" t="s">
        <v>9749</v>
      </c>
      <c r="P7184" s="96">
        <v>3570800403061</v>
      </c>
      <c r="Q7184" s="111" t="s">
        <v>9750</v>
      </c>
      <c r="R7184" s="111" t="s">
        <v>2791</v>
      </c>
      <c r="S7184" s="97" t="s">
        <v>9764</v>
      </c>
      <c r="T7184" s="102" t="s">
        <v>426</v>
      </c>
      <c r="U7184" s="102" t="s">
        <v>74</v>
      </c>
      <c r="V7184" s="102" t="s">
        <v>52</v>
      </c>
      <c r="W7184" s="94">
        <v>312.91000000000003</v>
      </c>
      <c r="X7184" s="98">
        <v>3.74</v>
      </c>
      <c r="Y7184" s="94">
        <v>6100</v>
      </c>
      <c r="Z7184" s="94">
        <f t="shared" si="697"/>
        <v>1908751.0000000002</v>
      </c>
      <c r="AA7184" s="89">
        <v>32</v>
      </c>
      <c r="AB7184" s="89">
        <v>54</v>
      </c>
      <c r="AC7184" s="94">
        <f t="shared" si="698"/>
        <v>878025.4600000002</v>
      </c>
      <c r="AD7184" s="94">
        <f>IF(AND(AC7184="",M7172=""),0,IF((AC7184=""),M7172, IF( (M7172=""),AC7184,SUM(AC7172:AC7191)+M7172)))</f>
        <v>46966981.740000002</v>
      </c>
      <c r="AE7184" s="94">
        <f t="shared" si="699"/>
        <v>1756565.1170760002</v>
      </c>
      <c r="AF7184" s="94">
        <v>0</v>
      </c>
      <c r="AG7184" s="94">
        <f t="shared" si="700"/>
        <v>1756565.1170760002</v>
      </c>
      <c r="AH7184" s="94">
        <v>0.02</v>
      </c>
    </row>
    <row r="7185" spans="1:34" s="99" customFormat="1" x14ac:dyDescent="0.55000000000000004">
      <c r="A7185" s="107"/>
      <c r="B7185" s="102"/>
      <c r="C7185" s="102"/>
      <c r="D7185" s="90"/>
      <c r="E7185" s="102"/>
      <c r="F7185" s="102"/>
      <c r="G7185" s="102"/>
      <c r="H7185" s="102"/>
      <c r="I7185" s="98"/>
      <c r="J7185" s="102"/>
      <c r="K7185" s="94"/>
      <c r="L7185" s="94"/>
      <c r="M7185" s="94"/>
      <c r="N7185" s="102">
        <v>14</v>
      </c>
      <c r="O7185" s="111" t="s">
        <v>9749</v>
      </c>
      <c r="P7185" s="96">
        <v>3570800403061</v>
      </c>
      <c r="Q7185" s="111" t="s">
        <v>9750</v>
      </c>
      <c r="R7185" s="111" t="s">
        <v>2791</v>
      </c>
      <c r="S7185" s="97" t="s">
        <v>9765</v>
      </c>
      <c r="T7185" s="102" t="s">
        <v>95</v>
      </c>
      <c r="U7185" s="102" t="s">
        <v>45</v>
      </c>
      <c r="V7185" s="102" t="s">
        <v>52</v>
      </c>
      <c r="W7185" s="94">
        <v>460.08</v>
      </c>
      <c r="X7185" s="98">
        <v>5.5</v>
      </c>
      <c r="Y7185" s="94">
        <v>5500</v>
      </c>
      <c r="Z7185" s="94">
        <f t="shared" si="697"/>
        <v>2530440</v>
      </c>
      <c r="AA7185" s="89">
        <v>32</v>
      </c>
      <c r="AB7185" s="89">
        <v>54</v>
      </c>
      <c r="AC7185" s="94">
        <f t="shared" si="698"/>
        <v>1164002.3999999999</v>
      </c>
      <c r="AD7185" s="94">
        <f>IF(AND(AC7185="",M7172=""),0,IF((AC7185=""),M7172, IF( (M7172=""),AC7185,SUM(AC7172:AC7191)+M7172)))</f>
        <v>46966981.740000002</v>
      </c>
      <c r="AE7185" s="94">
        <f t="shared" si="699"/>
        <v>2583183.9957000003</v>
      </c>
      <c r="AF7185" s="94">
        <v>0</v>
      </c>
      <c r="AG7185" s="94">
        <f t="shared" si="700"/>
        <v>2583183.9957000003</v>
      </c>
      <c r="AH7185" s="94">
        <v>0.02</v>
      </c>
    </row>
    <row r="7186" spans="1:34" s="99" customFormat="1" x14ac:dyDescent="0.55000000000000004">
      <c r="A7186" s="107"/>
      <c r="B7186" s="102"/>
      <c r="C7186" s="102"/>
      <c r="D7186" s="90"/>
      <c r="E7186" s="102"/>
      <c r="F7186" s="102"/>
      <c r="G7186" s="102"/>
      <c r="H7186" s="102"/>
      <c r="I7186" s="98"/>
      <c r="J7186" s="102"/>
      <c r="K7186" s="94"/>
      <c r="L7186" s="94"/>
      <c r="M7186" s="94"/>
      <c r="N7186" s="102">
        <v>15</v>
      </c>
      <c r="O7186" s="111" t="s">
        <v>9749</v>
      </c>
      <c r="P7186" s="96">
        <v>3570800403061</v>
      </c>
      <c r="Q7186" s="111" t="s">
        <v>9750</v>
      </c>
      <c r="R7186" s="111" t="s">
        <v>2791</v>
      </c>
      <c r="S7186" s="97" t="s">
        <v>9766</v>
      </c>
      <c r="T7186" s="102" t="s">
        <v>343</v>
      </c>
      <c r="U7186" s="102" t="s">
        <v>45</v>
      </c>
      <c r="V7186" s="102" t="s">
        <v>52</v>
      </c>
      <c r="W7186" s="94">
        <v>112.2</v>
      </c>
      <c r="X7186" s="98">
        <v>1.34</v>
      </c>
      <c r="Y7186" s="94">
        <v>5600</v>
      </c>
      <c r="Z7186" s="94">
        <f t="shared" si="697"/>
        <v>628320</v>
      </c>
      <c r="AA7186" s="89">
        <v>32</v>
      </c>
      <c r="AB7186" s="89">
        <v>54</v>
      </c>
      <c r="AC7186" s="94">
        <f t="shared" si="698"/>
        <v>289027.20000000001</v>
      </c>
      <c r="AD7186" s="94">
        <f>IF(AND(AC7186="",M7172=""),0,IF((AC7186=""),M7172, IF( (M7172=""),AC7186,SUM(AC7172:AC7191)+M7172)))</f>
        <v>46966981.740000002</v>
      </c>
      <c r="AE7186" s="94">
        <f t="shared" si="699"/>
        <v>629357.55531600001</v>
      </c>
      <c r="AF7186" s="94">
        <v>0</v>
      </c>
      <c r="AG7186" s="94">
        <f t="shared" si="700"/>
        <v>629357.55531600001</v>
      </c>
      <c r="AH7186" s="94">
        <v>0.02</v>
      </c>
    </row>
    <row r="7187" spans="1:34" s="99" customFormat="1" x14ac:dyDescent="0.55000000000000004">
      <c r="A7187" s="107"/>
      <c r="B7187" s="102"/>
      <c r="C7187" s="102"/>
      <c r="D7187" s="90"/>
      <c r="E7187" s="102"/>
      <c r="F7187" s="102"/>
      <c r="G7187" s="102"/>
      <c r="H7187" s="102"/>
      <c r="I7187" s="98"/>
      <c r="J7187" s="102"/>
      <c r="K7187" s="94"/>
      <c r="L7187" s="94"/>
      <c r="M7187" s="94"/>
      <c r="N7187" s="102">
        <v>16</v>
      </c>
      <c r="O7187" s="111" t="s">
        <v>9749</v>
      </c>
      <c r="P7187" s="96">
        <v>3570800403061</v>
      </c>
      <c r="Q7187" s="111" t="s">
        <v>9750</v>
      </c>
      <c r="R7187" s="111" t="s">
        <v>2791</v>
      </c>
      <c r="S7187" s="97" t="s">
        <v>9767</v>
      </c>
      <c r="T7187" s="102" t="s">
        <v>343</v>
      </c>
      <c r="U7187" s="102" t="s">
        <v>45</v>
      </c>
      <c r="V7187" s="102" t="s">
        <v>52</v>
      </c>
      <c r="W7187" s="94">
        <v>101.68</v>
      </c>
      <c r="X7187" s="98">
        <v>1.22</v>
      </c>
      <c r="Y7187" s="94">
        <v>5600</v>
      </c>
      <c r="Z7187" s="94">
        <f t="shared" si="697"/>
        <v>569408</v>
      </c>
      <c r="AA7187" s="89">
        <v>32</v>
      </c>
      <c r="AB7187" s="89">
        <v>54</v>
      </c>
      <c r="AC7187" s="94">
        <f t="shared" si="698"/>
        <v>261927.67999999999</v>
      </c>
      <c r="AD7187" s="94">
        <f>IF(AND(AC7187="",M7172=""),0,IF((AC7187=""),M7172, IF( (M7172=""),AC7187,SUM(AC7172:AC7191)+M7172)))</f>
        <v>46966981.740000002</v>
      </c>
      <c r="AE7187" s="94">
        <f t="shared" si="699"/>
        <v>572997.17722800002</v>
      </c>
      <c r="AF7187" s="94">
        <v>0</v>
      </c>
      <c r="AG7187" s="94">
        <f t="shared" si="700"/>
        <v>572997.17722800002</v>
      </c>
      <c r="AH7187" s="94">
        <v>0.02</v>
      </c>
    </row>
    <row r="7188" spans="1:34" s="99" customFormat="1" x14ac:dyDescent="0.55000000000000004">
      <c r="A7188" s="107"/>
      <c r="B7188" s="102"/>
      <c r="C7188" s="102"/>
      <c r="D7188" s="90"/>
      <c r="E7188" s="102"/>
      <c r="F7188" s="102"/>
      <c r="G7188" s="102"/>
      <c r="H7188" s="102"/>
      <c r="I7188" s="98"/>
      <c r="J7188" s="102"/>
      <c r="K7188" s="94"/>
      <c r="L7188" s="94"/>
      <c r="M7188" s="94"/>
      <c r="N7188" s="102">
        <v>17</v>
      </c>
      <c r="O7188" s="111" t="s">
        <v>9749</v>
      </c>
      <c r="P7188" s="96">
        <v>3570800403061</v>
      </c>
      <c r="Q7188" s="111" t="s">
        <v>9750</v>
      </c>
      <c r="R7188" s="111" t="s">
        <v>2791</v>
      </c>
      <c r="S7188" s="97" t="s">
        <v>9768</v>
      </c>
      <c r="T7188" s="102" t="s">
        <v>343</v>
      </c>
      <c r="U7188" s="102" t="s">
        <v>45</v>
      </c>
      <c r="V7188" s="102" t="s">
        <v>52</v>
      </c>
      <c r="W7188" s="94">
        <v>31.5</v>
      </c>
      <c r="X7188" s="98">
        <v>0.38</v>
      </c>
      <c r="Y7188" s="94">
        <v>5600</v>
      </c>
      <c r="Z7188" s="94">
        <f t="shared" si="697"/>
        <v>176400</v>
      </c>
      <c r="AA7188" s="89">
        <v>32</v>
      </c>
      <c r="AB7188" s="89">
        <v>54</v>
      </c>
      <c r="AC7188" s="94">
        <f t="shared" si="698"/>
        <v>81144</v>
      </c>
      <c r="AD7188" s="94">
        <f>IF(AND(AC7188="",M7172=""),0,IF((AC7188=""),M7172, IF( (M7172=""),AC7188,SUM(AC7172:AC7191)+M7172)))</f>
        <v>46966981.740000002</v>
      </c>
      <c r="AE7188" s="94">
        <f t="shared" si="699"/>
        <v>178474.530612</v>
      </c>
      <c r="AF7188" s="94">
        <v>0</v>
      </c>
      <c r="AG7188" s="94">
        <f t="shared" si="700"/>
        <v>178474.530612</v>
      </c>
      <c r="AH7188" s="94">
        <v>0.02</v>
      </c>
    </row>
    <row r="7189" spans="1:34" s="99" customFormat="1" x14ac:dyDescent="0.55000000000000004">
      <c r="A7189" s="107"/>
      <c r="B7189" s="102"/>
      <c r="C7189" s="102"/>
      <c r="D7189" s="90"/>
      <c r="E7189" s="102"/>
      <c r="F7189" s="102"/>
      <c r="G7189" s="102"/>
      <c r="H7189" s="102"/>
      <c r="I7189" s="98"/>
      <c r="J7189" s="102"/>
      <c r="K7189" s="94"/>
      <c r="L7189" s="94"/>
      <c r="M7189" s="94"/>
      <c r="N7189" s="102">
        <v>18</v>
      </c>
      <c r="O7189" s="111" t="s">
        <v>9749</v>
      </c>
      <c r="P7189" s="96">
        <v>3570800403061</v>
      </c>
      <c r="Q7189" s="111" t="s">
        <v>9750</v>
      </c>
      <c r="R7189" s="111" t="s">
        <v>2791</v>
      </c>
      <c r="S7189" s="97" t="s">
        <v>9769</v>
      </c>
      <c r="T7189" s="102" t="s">
        <v>343</v>
      </c>
      <c r="U7189" s="102" t="s">
        <v>45</v>
      </c>
      <c r="V7189" s="102" t="s">
        <v>52</v>
      </c>
      <c r="W7189" s="94">
        <v>51.3</v>
      </c>
      <c r="X7189" s="98">
        <v>0.61</v>
      </c>
      <c r="Y7189" s="94">
        <v>5600</v>
      </c>
      <c r="Z7189" s="94">
        <f t="shared" si="697"/>
        <v>287280</v>
      </c>
      <c r="AA7189" s="89">
        <v>32</v>
      </c>
      <c r="AB7189" s="89">
        <v>54</v>
      </c>
      <c r="AC7189" s="94">
        <f t="shared" si="698"/>
        <v>132148.79999999999</v>
      </c>
      <c r="AD7189" s="94">
        <f>IF(AND(AC7189="",M7172=""),0,IF((AC7189=""),M7172, IF( (M7172=""),AC7189,SUM(AC7172:AC7191)+M7172)))</f>
        <v>46966981.740000002</v>
      </c>
      <c r="AE7189" s="94">
        <f t="shared" si="699"/>
        <v>286498.58861400001</v>
      </c>
      <c r="AF7189" s="94">
        <v>0</v>
      </c>
      <c r="AG7189" s="94">
        <f t="shared" si="700"/>
        <v>286498.58861400001</v>
      </c>
      <c r="AH7189" s="94">
        <v>0.02</v>
      </c>
    </row>
    <row r="7190" spans="1:34" s="99" customFormat="1" x14ac:dyDescent="0.55000000000000004">
      <c r="A7190" s="107"/>
      <c r="B7190" s="102"/>
      <c r="C7190" s="102"/>
      <c r="D7190" s="90"/>
      <c r="E7190" s="102"/>
      <c r="F7190" s="102"/>
      <c r="G7190" s="102"/>
      <c r="H7190" s="102"/>
      <c r="I7190" s="98"/>
      <c r="J7190" s="102"/>
      <c r="K7190" s="94"/>
      <c r="L7190" s="94"/>
      <c r="M7190" s="94"/>
      <c r="N7190" s="102">
        <v>19</v>
      </c>
      <c r="O7190" s="111" t="s">
        <v>9749</v>
      </c>
      <c r="P7190" s="96">
        <v>3570800403061</v>
      </c>
      <c r="Q7190" s="111" t="s">
        <v>9750</v>
      </c>
      <c r="R7190" s="111" t="s">
        <v>2791</v>
      </c>
      <c r="S7190" s="97" t="s">
        <v>9770</v>
      </c>
      <c r="T7190" s="102" t="s">
        <v>343</v>
      </c>
      <c r="U7190" s="102" t="s">
        <v>45</v>
      </c>
      <c r="V7190" s="102" t="s">
        <v>52</v>
      </c>
      <c r="W7190" s="94">
        <v>57.12</v>
      </c>
      <c r="X7190" s="98">
        <v>0.68</v>
      </c>
      <c r="Y7190" s="94">
        <v>5600</v>
      </c>
      <c r="Z7190" s="94">
        <f t="shared" si="697"/>
        <v>319872</v>
      </c>
      <c r="AA7190" s="89">
        <v>32</v>
      </c>
      <c r="AB7190" s="89">
        <v>54</v>
      </c>
      <c r="AC7190" s="94">
        <f t="shared" si="698"/>
        <v>147141.12</v>
      </c>
      <c r="AD7190" s="94">
        <f>IF(AND(AC7190="",M7172=""),0,IF((AC7190=""),M7172, IF( (M7172=""),AC7190,SUM(AC7172:AC7191)+M7172)))</f>
        <v>46966981.740000002</v>
      </c>
      <c r="AE7190" s="94">
        <f t="shared" si="699"/>
        <v>319375.47583200003</v>
      </c>
      <c r="AF7190" s="94">
        <v>0</v>
      </c>
      <c r="AG7190" s="94">
        <f t="shared" si="700"/>
        <v>319375.47583200003</v>
      </c>
      <c r="AH7190" s="94">
        <v>0.02</v>
      </c>
    </row>
    <row r="7191" spans="1:34" s="99" customFormat="1" x14ac:dyDescent="0.55000000000000004">
      <c r="A7191" s="107"/>
      <c r="B7191" s="102"/>
      <c r="C7191" s="102"/>
      <c r="D7191" s="90"/>
      <c r="E7191" s="102"/>
      <c r="F7191" s="102"/>
      <c r="G7191" s="102"/>
      <c r="H7191" s="102"/>
      <c r="I7191" s="98"/>
      <c r="J7191" s="102"/>
      <c r="K7191" s="94"/>
      <c r="L7191" s="94"/>
      <c r="M7191" s="94"/>
      <c r="N7191" s="102">
        <v>20</v>
      </c>
      <c r="O7191" s="111" t="s">
        <v>9749</v>
      </c>
      <c r="P7191" s="96">
        <v>3570800403061</v>
      </c>
      <c r="Q7191" s="111" t="s">
        <v>9750</v>
      </c>
      <c r="R7191" s="111" t="s">
        <v>2791</v>
      </c>
      <c r="S7191" s="97" t="s">
        <v>9771</v>
      </c>
      <c r="T7191" s="102" t="s">
        <v>51</v>
      </c>
      <c r="U7191" s="102" t="s">
        <v>45</v>
      </c>
      <c r="V7191" s="102" t="s">
        <v>52</v>
      </c>
      <c r="W7191" s="94">
        <v>120</v>
      </c>
      <c r="X7191" s="98">
        <v>1.44</v>
      </c>
      <c r="Y7191" s="94">
        <v>6750</v>
      </c>
      <c r="Z7191" s="94">
        <f t="shared" si="697"/>
        <v>810000</v>
      </c>
      <c r="AA7191" s="89">
        <v>32</v>
      </c>
      <c r="AB7191" s="89">
        <v>54</v>
      </c>
      <c r="AC7191" s="94">
        <f t="shared" si="698"/>
        <v>372600</v>
      </c>
      <c r="AD7191" s="94">
        <f>IF(AND(AC7191="",M7172=""),0,IF((AC7191=""),M7172, IF( (M7172=""),AC7191,SUM(AC7172:AC7191)+M7172)))</f>
        <v>46966981.740000002</v>
      </c>
      <c r="AE7191" s="94">
        <f t="shared" si="699"/>
        <v>676324.53705599997</v>
      </c>
      <c r="AF7191" s="94">
        <v>0</v>
      </c>
      <c r="AG7191" s="94">
        <f t="shared" si="700"/>
        <v>676324.53705599997</v>
      </c>
      <c r="AH7191" s="94">
        <v>0.02</v>
      </c>
    </row>
    <row r="7192" spans="1:34" s="99" customFormat="1" x14ac:dyDescent="0.55000000000000004">
      <c r="A7192" s="107"/>
      <c r="B7192" s="102"/>
      <c r="C7192" s="102"/>
      <c r="D7192" s="90"/>
      <c r="E7192" s="102"/>
      <c r="F7192" s="102"/>
      <c r="G7192" s="102"/>
      <c r="H7192" s="102"/>
      <c r="I7192" s="98"/>
      <c r="J7192" s="102"/>
      <c r="K7192" s="94"/>
      <c r="L7192" s="94" t="s">
        <v>63</v>
      </c>
      <c r="M7192" s="94">
        <f>SUM(M7172:M7191)</f>
        <v>23676000</v>
      </c>
      <c r="N7192" s="102"/>
      <c r="O7192" s="111"/>
      <c r="P7192" s="96"/>
      <c r="Q7192" s="111"/>
      <c r="R7192" s="111"/>
      <c r="S7192" s="97"/>
      <c r="T7192" s="102"/>
      <c r="U7192" s="102"/>
      <c r="V7192" s="102"/>
      <c r="W7192" s="94"/>
      <c r="X7192" s="98"/>
      <c r="Y7192" s="94"/>
      <c r="Z7192" s="94"/>
      <c r="AA7192" s="89"/>
      <c r="AB7192" s="89"/>
      <c r="AC7192" s="94"/>
      <c r="AD7192" s="94"/>
      <c r="AE7192" s="94">
        <f>SUM(AE7172:AE7191)</f>
        <v>46966981.740000002</v>
      </c>
      <c r="AF7192" s="94"/>
      <c r="AG7192" s="94">
        <f>SUM(AG7172:AG7191)</f>
        <v>46966981.740000002</v>
      </c>
      <c r="AH7192" s="94"/>
    </row>
    <row r="7193" spans="1:34" s="99" customFormat="1" x14ac:dyDescent="0.55000000000000004">
      <c r="A7193" s="107"/>
      <c r="B7193" s="102">
        <v>3094</v>
      </c>
      <c r="C7193" s="102">
        <v>6564</v>
      </c>
      <c r="D7193" s="90" t="s">
        <v>9772</v>
      </c>
      <c r="E7193" s="102" t="s">
        <v>34</v>
      </c>
      <c r="F7193" s="102">
        <v>23159</v>
      </c>
      <c r="G7193" s="102">
        <v>0</v>
      </c>
      <c r="H7193" s="102">
        <v>1</v>
      </c>
      <c r="I7193" s="98">
        <v>0</v>
      </c>
      <c r="J7193" s="102" t="s">
        <v>35</v>
      </c>
      <c r="K7193" s="94">
        <f>((G7193*400)+(H7193*100))+I7193</f>
        <v>100</v>
      </c>
      <c r="L7193" s="94">
        <v>325</v>
      </c>
      <c r="M7193" s="94">
        <f>K7193*L7193</f>
        <v>32500</v>
      </c>
      <c r="N7193" s="102">
        <v>1</v>
      </c>
      <c r="O7193" s="111" t="s">
        <v>9749</v>
      </c>
      <c r="P7193" s="96">
        <v>3570800403061</v>
      </c>
      <c r="Q7193" s="111" t="s">
        <v>9750</v>
      </c>
      <c r="R7193" s="111" t="s">
        <v>2791</v>
      </c>
      <c r="S7193" s="97"/>
      <c r="T7193" s="102" t="s">
        <v>51</v>
      </c>
      <c r="U7193" s="102" t="s">
        <v>45</v>
      </c>
      <c r="V7193" s="102" t="s">
        <v>15268</v>
      </c>
      <c r="W7193" s="94">
        <v>70</v>
      </c>
      <c r="X7193" s="98">
        <v>35.39</v>
      </c>
      <c r="Y7193" s="94">
        <v>6750</v>
      </c>
      <c r="Z7193" s="94">
        <f t="shared" si="697"/>
        <v>472500</v>
      </c>
      <c r="AA7193" s="89">
        <v>32</v>
      </c>
      <c r="AB7193" s="89">
        <v>54</v>
      </c>
      <c r="AC7193" s="94">
        <f t="shared" si="698"/>
        <v>217350</v>
      </c>
      <c r="AD7193" s="94">
        <f>IF(AND(AC7193="",M7193=""),0,IF((AC7193=""),M7193, IF( (M7193=""),AC7193,SUM(AC7193:AC7194)+M7193)))</f>
        <v>646669</v>
      </c>
      <c r="AE7193" s="94">
        <f t="shared" si="699"/>
        <v>228856.15909999999</v>
      </c>
      <c r="AF7193" s="94">
        <v>0</v>
      </c>
      <c r="AG7193" s="94">
        <f t="shared" si="700"/>
        <v>228856.15909999999</v>
      </c>
      <c r="AH7193" s="94">
        <v>0.02</v>
      </c>
    </row>
    <row r="7194" spans="1:34" s="99" customFormat="1" x14ac:dyDescent="0.55000000000000004">
      <c r="A7194" s="107"/>
      <c r="B7194" s="102"/>
      <c r="C7194" s="102"/>
      <c r="D7194" s="90"/>
      <c r="E7194" s="102"/>
      <c r="F7194" s="102"/>
      <c r="G7194" s="102"/>
      <c r="H7194" s="102"/>
      <c r="I7194" s="98"/>
      <c r="J7194" s="102"/>
      <c r="K7194" s="94"/>
      <c r="L7194" s="94"/>
      <c r="M7194" s="94"/>
      <c r="N7194" s="102">
        <v>2</v>
      </c>
      <c r="O7194" s="111" t="s">
        <v>9749</v>
      </c>
      <c r="P7194" s="96">
        <v>3570800403061</v>
      </c>
      <c r="Q7194" s="111" t="s">
        <v>9750</v>
      </c>
      <c r="R7194" s="111" t="s">
        <v>2791</v>
      </c>
      <c r="S7194" s="97" t="s">
        <v>9773</v>
      </c>
      <c r="T7194" s="102" t="s">
        <v>51</v>
      </c>
      <c r="U7194" s="102" t="s">
        <v>45</v>
      </c>
      <c r="V7194" s="102" t="s">
        <v>15268</v>
      </c>
      <c r="W7194" s="94">
        <v>127.8</v>
      </c>
      <c r="X7194" s="98">
        <v>64.61</v>
      </c>
      <c r="Y7194" s="94">
        <v>6750</v>
      </c>
      <c r="Z7194" s="94">
        <f t="shared" si="697"/>
        <v>862650</v>
      </c>
      <c r="AA7194" s="89">
        <v>32</v>
      </c>
      <c r="AB7194" s="89">
        <v>54</v>
      </c>
      <c r="AC7194" s="94">
        <f t="shared" si="698"/>
        <v>396819</v>
      </c>
      <c r="AD7194" s="94">
        <f>IF(AND(AC7194="",M7193=""),0,IF((AC7194=""),M7193, IF( (M7193=""),AC7194,SUM(AC7193:AC7194)+M7193)))</f>
        <v>646669</v>
      </c>
      <c r="AE7194" s="94">
        <f t="shared" si="699"/>
        <v>417812.84090000001</v>
      </c>
      <c r="AF7194" s="94">
        <v>0</v>
      </c>
      <c r="AG7194" s="94">
        <f t="shared" si="700"/>
        <v>417812.84090000001</v>
      </c>
      <c r="AH7194" s="94">
        <v>0.02</v>
      </c>
    </row>
    <row r="7195" spans="1:34" s="99" customFormat="1" x14ac:dyDescent="0.55000000000000004">
      <c r="A7195" s="107"/>
      <c r="B7195" s="102"/>
      <c r="C7195" s="102"/>
      <c r="D7195" s="90"/>
      <c r="E7195" s="102"/>
      <c r="F7195" s="102"/>
      <c r="G7195" s="102">
        <v>12</v>
      </c>
      <c r="H7195" s="102">
        <v>2</v>
      </c>
      <c r="I7195" s="98">
        <v>72</v>
      </c>
      <c r="J7195" s="102" t="s">
        <v>15342</v>
      </c>
      <c r="K7195" s="94">
        <f>((G7195*400)+(H7195*100))+I7195</f>
        <v>5072</v>
      </c>
      <c r="L7195" s="94">
        <v>325</v>
      </c>
      <c r="M7195" s="94">
        <f>K7195*L7195</f>
        <v>1648400</v>
      </c>
      <c r="N7195" s="102"/>
      <c r="O7195" s="111"/>
      <c r="P7195" s="96"/>
      <c r="Q7195" s="111"/>
      <c r="R7195" s="111"/>
      <c r="S7195" s="97"/>
      <c r="T7195" s="102"/>
      <c r="U7195" s="102"/>
      <c r="V7195" s="102"/>
      <c r="W7195" s="94"/>
      <c r="X7195" s="98"/>
      <c r="Y7195" s="94"/>
      <c r="Z7195" s="94"/>
      <c r="AA7195" s="89"/>
      <c r="AB7195" s="89"/>
      <c r="AC7195" s="94"/>
      <c r="AD7195" s="137">
        <f>IF(AND(AC7195="",M7195=""),0,IF((AC7195=""),M7195,IF((M7195=""),AC7195,AC7195+M7195)))</f>
        <v>1648400</v>
      </c>
      <c r="AE7195" s="137">
        <f>IF( (X7195=""),AD7195*1,AD7195*(X7195/100) )</f>
        <v>1648400</v>
      </c>
      <c r="AF7195" s="137">
        <v>50000000</v>
      </c>
      <c r="AG7195" s="137">
        <f>IF((AF7195-AE7195) &gt; 1,0,IF((AF7195-AE7195)&lt;0,AE7195-AF7195,AF7195-AE7195))</f>
        <v>0</v>
      </c>
      <c r="AH7195" s="137">
        <v>0.01</v>
      </c>
    </row>
    <row r="7196" spans="1:34" s="99" customFormat="1" x14ac:dyDescent="0.55000000000000004">
      <c r="A7196" s="107"/>
      <c r="B7196" s="102"/>
      <c r="C7196" s="102"/>
      <c r="D7196" s="90"/>
      <c r="E7196" s="102"/>
      <c r="F7196" s="102"/>
      <c r="G7196" s="102"/>
      <c r="H7196" s="102"/>
      <c r="I7196" s="98"/>
      <c r="J7196" s="102"/>
      <c r="K7196" s="94"/>
      <c r="L7196" s="94" t="s">
        <v>63</v>
      </c>
      <c r="M7196" s="94">
        <f>SUM(M7195)</f>
        <v>1648400</v>
      </c>
      <c r="N7196" s="102"/>
      <c r="O7196" s="111"/>
      <c r="P7196" s="96"/>
      <c r="Q7196" s="111"/>
      <c r="R7196" s="111"/>
      <c r="S7196" s="97"/>
      <c r="T7196" s="102"/>
      <c r="U7196" s="102"/>
      <c r="V7196" s="102"/>
      <c r="W7196" s="94"/>
      <c r="X7196" s="98"/>
      <c r="Y7196" s="94"/>
      <c r="Z7196" s="94"/>
      <c r="AA7196" s="89"/>
      <c r="AB7196" s="89"/>
      <c r="AC7196" s="94"/>
      <c r="AD7196" s="94"/>
      <c r="AE7196" s="94">
        <f>SUM(AE7193:AE7195)</f>
        <v>2295069</v>
      </c>
      <c r="AF7196" s="94"/>
      <c r="AG7196" s="94">
        <f>SUM(AG7193:AG7195)</f>
        <v>646669</v>
      </c>
      <c r="AH7196" s="94"/>
    </row>
    <row r="7197" spans="1:34" s="173" customFormat="1" x14ac:dyDescent="0.55000000000000004">
      <c r="A7197" s="122"/>
      <c r="B7197" s="123"/>
      <c r="C7197" s="123"/>
      <c r="D7197" s="135"/>
      <c r="E7197" s="123"/>
      <c r="F7197" s="123"/>
      <c r="G7197" s="123"/>
      <c r="H7197" s="123"/>
      <c r="I7197" s="136"/>
      <c r="J7197" s="123"/>
      <c r="K7197" s="137"/>
      <c r="L7197" s="137"/>
      <c r="M7197" s="137"/>
      <c r="N7197" s="123"/>
      <c r="O7197" s="108"/>
      <c r="P7197" s="138"/>
      <c r="Q7197" s="108"/>
      <c r="R7197" s="108"/>
      <c r="S7197" s="139"/>
      <c r="T7197" s="123"/>
      <c r="U7197" s="123"/>
      <c r="V7197" s="123"/>
      <c r="W7197" s="137"/>
      <c r="X7197" s="136"/>
      <c r="Y7197" s="137"/>
      <c r="Z7197" s="137"/>
      <c r="AA7197" s="119"/>
      <c r="AB7197" s="119"/>
      <c r="AC7197" s="137"/>
      <c r="AD7197" s="137"/>
      <c r="AE7197" s="137"/>
      <c r="AF7197" s="137"/>
      <c r="AG7197" s="137"/>
      <c r="AH7197" s="137"/>
    </row>
    <row r="7198" spans="1:34" s="173" customFormat="1" x14ac:dyDescent="0.55000000000000004">
      <c r="A7198" s="122" t="s">
        <v>9774</v>
      </c>
      <c r="B7198" s="123">
        <v>3095</v>
      </c>
      <c r="C7198" s="123">
        <v>8139</v>
      </c>
      <c r="D7198" s="135" t="s">
        <v>9775</v>
      </c>
      <c r="E7198" s="123" t="s">
        <v>34</v>
      </c>
      <c r="F7198" s="123">
        <v>180</v>
      </c>
      <c r="G7198" s="123">
        <v>0</v>
      </c>
      <c r="H7198" s="123">
        <v>1</v>
      </c>
      <c r="I7198" s="136">
        <v>1</v>
      </c>
      <c r="J7198" s="123" t="s">
        <v>38</v>
      </c>
      <c r="K7198" s="137">
        <f>((G7198*400)+(H7198*100))+I7198</f>
        <v>101</v>
      </c>
      <c r="L7198" s="137">
        <v>800</v>
      </c>
      <c r="M7198" s="137">
        <f>K7198*L7198</f>
        <v>80800</v>
      </c>
      <c r="N7198" s="123"/>
      <c r="O7198" s="108"/>
      <c r="P7198" s="138"/>
      <c r="Q7198" s="108"/>
      <c r="R7198" s="108"/>
      <c r="S7198" s="139"/>
      <c r="T7198" s="123"/>
      <c r="U7198" s="123"/>
      <c r="V7198" s="123"/>
      <c r="W7198" s="137"/>
      <c r="X7198" s="136"/>
      <c r="Y7198" s="137"/>
      <c r="Z7198" s="137"/>
      <c r="AA7198" s="119"/>
      <c r="AB7198" s="119"/>
      <c r="AC7198" s="137"/>
      <c r="AD7198" s="137">
        <f>IF(AND(AC7198="",M7198=""),0,IF((AC7198=""),M7198,IF((M7198=""),AC7198,AC7198+M7198)))</f>
        <v>80800</v>
      </c>
      <c r="AE7198" s="137">
        <f>IF( (X7198=""),AD7198*1,AD7198*(X7198/100) )</f>
        <v>80800</v>
      </c>
      <c r="AF7198" s="137">
        <v>50000000</v>
      </c>
      <c r="AG7198" s="137">
        <f>IF((AF7198-AE7198) &gt; 1,0,IF((AF7198-AE7198)&lt;0,AE7198-AF7198,AF7198-AE7198))</f>
        <v>0</v>
      </c>
      <c r="AH7198" s="137">
        <v>0.01</v>
      </c>
    </row>
    <row r="7199" spans="1:34" s="173" customFormat="1" x14ac:dyDescent="0.55000000000000004">
      <c r="A7199" s="122"/>
      <c r="B7199" s="123"/>
      <c r="C7199" s="123"/>
      <c r="D7199" s="135"/>
      <c r="E7199" s="123"/>
      <c r="F7199" s="123"/>
      <c r="G7199" s="123"/>
      <c r="H7199" s="123"/>
      <c r="I7199" s="136"/>
      <c r="J7199" s="123"/>
      <c r="K7199" s="137"/>
      <c r="L7199" s="137" t="s">
        <v>63</v>
      </c>
      <c r="M7199" s="137">
        <f>SUM(M7198:M7198)</f>
        <v>80800</v>
      </c>
      <c r="N7199" s="123"/>
      <c r="O7199" s="108"/>
      <c r="P7199" s="138"/>
      <c r="Q7199" s="108"/>
      <c r="R7199" s="108"/>
      <c r="S7199" s="139"/>
      <c r="T7199" s="123"/>
      <c r="U7199" s="123"/>
      <c r="V7199" s="123"/>
      <c r="W7199" s="137"/>
      <c r="X7199" s="136"/>
      <c r="Y7199" s="137"/>
      <c r="Z7199" s="137"/>
      <c r="AA7199" s="119"/>
      <c r="AB7199" s="119"/>
      <c r="AC7199" s="137"/>
      <c r="AD7199" s="137"/>
      <c r="AE7199" s="137">
        <f>SUM(AE7198:AE7198)</f>
        <v>80800</v>
      </c>
      <c r="AF7199" s="137"/>
      <c r="AG7199" s="137">
        <f>SUM(AG7198:AG7198)</f>
        <v>0</v>
      </c>
      <c r="AH7199" s="137"/>
    </row>
    <row r="7200" spans="1:34" s="5" customFormat="1" ht="21.75" x14ac:dyDescent="0.5">
      <c r="A7200" s="4" t="s">
        <v>9776</v>
      </c>
      <c r="B7200" s="16">
        <v>3466</v>
      </c>
      <c r="C7200" s="16">
        <v>6184</v>
      </c>
      <c r="D7200" s="17" t="s">
        <v>9777</v>
      </c>
      <c r="E7200" s="16" t="s">
        <v>37</v>
      </c>
      <c r="F7200" s="16">
        <v>5332</v>
      </c>
      <c r="G7200" s="16">
        <v>6</v>
      </c>
      <c r="H7200" s="16">
        <v>0</v>
      </c>
      <c r="I7200" s="18">
        <v>44</v>
      </c>
      <c r="J7200" s="16" t="s">
        <v>38</v>
      </c>
      <c r="K7200" s="19">
        <f>((G7200*400)+(H7200*100))+I7200</f>
        <v>2444</v>
      </c>
      <c r="L7200" s="19">
        <v>400</v>
      </c>
      <c r="M7200" s="19">
        <f>K7200*L7200</f>
        <v>977600</v>
      </c>
      <c r="N7200" s="16"/>
      <c r="O7200" s="20"/>
      <c r="P7200" s="21"/>
      <c r="Q7200" s="20"/>
      <c r="R7200" s="20"/>
      <c r="S7200" s="22"/>
      <c r="T7200" s="16"/>
      <c r="U7200" s="16"/>
      <c r="V7200" s="16"/>
      <c r="W7200" s="19"/>
      <c r="X7200" s="18"/>
      <c r="Y7200" s="19"/>
      <c r="Z7200" s="19"/>
      <c r="AA7200" s="23"/>
      <c r="AB7200" s="23"/>
      <c r="AC7200" s="19"/>
      <c r="AD7200" s="19">
        <f>IF(AND(AC7200="",M7200=""),0,IF((AC7200=""),M7200,IF((M7200=""),AC7200,AC7200+M7200)))</f>
        <v>977600</v>
      </c>
      <c r="AE7200" s="19">
        <f>IF( (X7200=""),AD7200*1,AD7200*(X7200/100) )</f>
        <v>977600</v>
      </c>
      <c r="AF7200" s="19">
        <v>0</v>
      </c>
      <c r="AG7200" s="19">
        <f>IF((AF7200-AE7200) &gt; 1,0,IF((AF7200-AE7200)&lt;0,AE7200-AF7200,AF7200-AE7200))</f>
        <v>977600</v>
      </c>
      <c r="AH7200" s="19">
        <v>0.01</v>
      </c>
    </row>
    <row r="7201" spans="1:34" s="5" customFormat="1" ht="21.75" x14ac:dyDescent="0.5">
      <c r="A7201" s="4"/>
      <c r="B7201" s="16">
        <v>3467</v>
      </c>
      <c r="C7201" s="16">
        <v>6356</v>
      </c>
      <c r="D7201" s="17" t="s">
        <v>9778</v>
      </c>
      <c r="E7201" s="16" t="s">
        <v>34</v>
      </c>
      <c r="F7201" s="16">
        <v>13410</v>
      </c>
      <c r="G7201" s="16">
        <v>3</v>
      </c>
      <c r="H7201" s="16">
        <v>3</v>
      </c>
      <c r="I7201" s="18">
        <v>28</v>
      </c>
      <c r="J7201" s="16" t="s">
        <v>38</v>
      </c>
      <c r="K7201" s="19">
        <f>((G7201*400)+(H7201*100))+I7201</f>
        <v>1528</v>
      </c>
      <c r="L7201" s="19">
        <v>3600</v>
      </c>
      <c r="M7201" s="19">
        <f>K7201*L7201</f>
        <v>5500800</v>
      </c>
      <c r="N7201" s="16"/>
      <c r="O7201" s="20"/>
      <c r="P7201" s="21"/>
      <c r="Q7201" s="20"/>
      <c r="R7201" s="20"/>
      <c r="S7201" s="22"/>
      <c r="T7201" s="16"/>
      <c r="U7201" s="16"/>
      <c r="V7201" s="16"/>
      <c r="W7201" s="19"/>
      <c r="X7201" s="18"/>
      <c r="Y7201" s="19"/>
      <c r="Z7201" s="19"/>
      <c r="AA7201" s="23"/>
      <c r="AB7201" s="23"/>
      <c r="AC7201" s="19"/>
      <c r="AD7201" s="19">
        <f>IF(AND(AC7201="",M7201=""),0,IF((AC7201=""),M7201,IF((M7201=""),AC7201,AC7201+M7201)))</f>
        <v>5500800</v>
      </c>
      <c r="AE7201" s="19">
        <f>IF( (X7201=""),AD7201*1,AD7201*(X7201/100) )</f>
        <v>5500800</v>
      </c>
      <c r="AF7201" s="19">
        <v>50000000</v>
      </c>
      <c r="AG7201" s="19">
        <f>IF((AF7201-AE7201) &gt; 1,0,IF((AF7201-AE7201)&lt;0,AE7201-AF7201,AF7201-AE7201))</f>
        <v>0</v>
      </c>
      <c r="AH7201" s="19">
        <v>0.01</v>
      </c>
    </row>
    <row r="7202" spans="1:34" s="5" customFormat="1" ht="21.75" x14ac:dyDescent="0.5">
      <c r="A7202" s="4"/>
      <c r="B7202" s="16"/>
      <c r="C7202" s="16"/>
      <c r="D7202" s="17"/>
      <c r="E7202" s="16"/>
      <c r="F7202" s="16"/>
      <c r="G7202" s="16"/>
      <c r="H7202" s="16"/>
      <c r="I7202" s="18"/>
      <c r="J7202" s="16"/>
      <c r="K7202" s="19"/>
      <c r="L7202" s="19" t="s">
        <v>63</v>
      </c>
      <c r="M7202" s="19">
        <f>SUM(M7200:M7201)</f>
        <v>6478400</v>
      </c>
      <c r="N7202" s="16"/>
      <c r="O7202" s="20"/>
      <c r="P7202" s="21"/>
      <c r="Q7202" s="20"/>
      <c r="R7202" s="20"/>
      <c r="S7202" s="22"/>
      <c r="T7202" s="16"/>
      <c r="U7202" s="16"/>
      <c r="V7202" s="16"/>
      <c r="W7202" s="19"/>
      <c r="X7202" s="18"/>
      <c r="Y7202" s="19"/>
      <c r="Z7202" s="19"/>
      <c r="AA7202" s="23"/>
      <c r="AB7202" s="23"/>
      <c r="AC7202" s="19"/>
      <c r="AD7202" s="19"/>
      <c r="AE7202" s="19">
        <f>SUM(AE7200:AE7201)</f>
        <v>6478400</v>
      </c>
      <c r="AF7202" s="19"/>
      <c r="AG7202" s="19">
        <f>SUM(AG7200:AG7201)</f>
        <v>977600</v>
      </c>
      <c r="AH7202" s="19"/>
    </row>
    <row r="7203" spans="1:34" s="173" customFormat="1" x14ac:dyDescent="0.55000000000000004">
      <c r="A7203" s="122" t="s">
        <v>9779</v>
      </c>
      <c r="B7203" s="123">
        <v>3096</v>
      </c>
      <c r="C7203" s="123">
        <v>8537</v>
      </c>
      <c r="D7203" s="135" t="s">
        <v>9780</v>
      </c>
      <c r="E7203" s="123" t="s">
        <v>34</v>
      </c>
      <c r="F7203" s="123">
        <v>3797</v>
      </c>
      <c r="G7203" s="123">
        <v>0</v>
      </c>
      <c r="H7203" s="123">
        <v>1</v>
      </c>
      <c r="I7203" s="136">
        <v>93</v>
      </c>
      <c r="J7203" s="123" t="s">
        <v>35</v>
      </c>
      <c r="K7203" s="137">
        <f>((G7203*400)+(H7203*100))+I7203</f>
        <v>193</v>
      </c>
      <c r="L7203" s="137">
        <v>800</v>
      </c>
      <c r="M7203" s="137">
        <f>K7203*L7203</f>
        <v>154400</v>
      </c>
      <c r="N7203" s="123">
        <v>1</v>
      </c>
      <c r="O7203" s="108" t="s">
        <v>9781</v>
      </c>
      <c r="P7203" s="138">
        <v>3570800052072</v>
      </c>
      <c r="Q7203" s="108" t="s">
        <v>9782</v>
      </c>
      <c r="R7203" s="108" t="s">
        <v>9783</v>
      </c>
      <c r="S7203" s="139" t="s">
        <v>9784</v>
      </c>
      <c r="T7203" s="123" t="s">
        <v>51</v>
      </c>
      <c r="U7203" s="123" t="s">
        <v>45</v>
      </c>
      <c r="V7203" s="123" t="s">
        <v>52</v>
      </c>
      <c r="W7203" s="137">
        <v>505</v>
      </c>
      <c r="X7203" s="136">
        <v>100</v>
      </c>
      <c r="Y7203" s="137">
        <v>6750</v>
      </c>
      <c r="Z7203" s="137">
        <f>W7203*Y7203</f>
        <v>3408750</v>
      </c>
      <c r="AA7203" s="119">
        <v>6</v>
      </c>
      <c r="AB7203" s="119">
        <v>6</v>
      </c>
      <c r="AC7203" s="137">
        <f>(Z7203*(100-AB7203))/100</f>
        <v>3204225</v>
      </c>
      <c r="AD7203" s="137">
        <f>IF(AND(AC7203="",M7203=""),0,IF((AC7203=""),M7203, IF( (M7203=""),AC7203,SUM(AC7203:AC7206)+M7203)))</f>
        <v>4728898.625</v>
      </c>
      <c r="AE7203" s="137">
        <f>IF( (X7203=""),AD7203*1,AD7203*(X7203/100) )</f>
        <v>4728898.625</v>
      </c>
      <c r="AF7203" s="137">
        <v>10000000</v>
      </c>
      <c r="AG7203" s="137">
        <f>IF((AF7203-AE7203) &gt; 1,0,IF((AF7203-AE7203)&lt;0,AE7203-AF7203,AF7203-AE7203))</f>
        <v>0</v>
      </c>
      <c r="AH7203" s="137">
        <v>0.02</v>
      </c>
    </row>
    <row r="7204" spans="1:34" s="173" customFormat="1" x14ac:dyDescent="0.55000000000000004">
      <c r="A7204" s="122"/>
      <c r="B7204" s="123"/>
      <c r="C7204" s="123"/>
      <c r="D7204" s="135"/>
      <c r="E7204" s="123"/>
      <c r="F7204" s="123"/>
      <c r="G7204" s="123"/>
      <c r="H7204" s="123"/>
      <c r="I7204" s="136"/>
      <c r="J7204" s="123"/>
      <c r="K7204" s="137"/>
      <c r="L7204" s="137" t="s">
        <v>63</v>
      </c>
      <c r="M7204" s="137">
        <f>SUM(M7203:M7203)</f>
        <v>154400</v>
      </c>
      <c r="N7204" s="123"/>
      <c r="O7204" s="108"/>
      <c r="P7204" s="138"/>
      <c r="Q7204" s="108"/>
      <c r="R7204" s="108"/>
      <c r="S7204" s="139"/>
      <c r="T7204" s="123"/>
      <c r="U7204" s="123"/>
      <c r="V7204" s="123"/>
      <c r="W7204" s="137"/>
      <c r="X7204" s="136"/>
      <c r="Y7204" s="137"/>
      <c r="Z7204" s="137"/>
      <c r="AA7204" s="119"/>
      <c r="AB7204" s="119"/>
      <c r="AC7204" s="137"/>
      <c r="AD7204" s="137"/>
      <c r="AE7204" s="137">
        <f>SUM(AE7203:AE7203)</f>
        <v>4728898.625</v>
      </c>
      <c r="AF7204" s="137"/>
      <c r="AG7204" s="137">
        <f>SUM(AG7203:AG7203)</f>
        <v>0</v>
      </c>
      <c r="AH7204" s="137"/>
    </row>
    <row r="7205" spans="1:34" s="173" customFormat="1" x14ac:dyDescent="0.55000000000000004">
      <c r="A7205" s="122" t="s">
        <v>9787</v>
      </c>
      <c r="B7205" s="123">
        <v>3097</v>
      </c>
      <c r="C7205" s="123">
        <v>7773</v>
      </c>
      <c r="D7205" s="135" t="s">
        <v>9788</v>
      </c>
      <c r="E7205" s="123" t="s">
        <v>34</v>
      </c>
      <c r="F7205" s="123">
        <v>5311</v>
      </c>
      <c r="G7205" s="123">
        <v>8</v>
      </c>
      <c r="H7205" s="123">
        <v>0</v>
      </c>
      <c r="I7205" s="136">
        <v>35</v>
      </c>
      <c r="J7205" s="123" t="s">
        <v>35</v>
      </c>
      <c r="K7205" s="137">
        <f>((G7205*400)+(H7205*100))+I7205</f>
        <v>3235</v>
      </c>
      <c r="L7205" s="137">
        <v>425</v>
      </c>
      <c r="M7205" s="137">
        <f>K7205*L7205</f>
        <v>1374875</v>
      </c>
      <c r="N7205" s="123">
        <v>1</v>
      </c>
      <c r="O7205" s="108" t="s">
        <v>9785</v>
      </c>
      <c r="P7205" s="138"/>
      <c r="Q7205" s="108" t="s">
        <v>9786</v>
      </c>
      <c r="R7205" s="108" t="s">
        <v>9789</v>
      </c>
      <c r="S7205" s="139" t="s">
        <v>9790</v>
      </c>
      <c r="T7205" s="123" t="s">
        <v>51</v>
      </c>
      <c r="U7205" s="123" t="s">
        <v>45</v>
      </c>
      <c r="V7205" s="123" t="s">
        <v>52</v>
      </c>
      <c r="W7205" s="137">
        <v>211.82</v>
      </c>
      <c r="X7205" s="136">
        <v>54.36</v>
      </c>
      <c r="Y7205" s="137">
        <v>6750</v>
      </c>
      <c r="Z7205" s="137">
        <f>W7205*Y7205</f>
        <v>1429785</v>
      </c>
      <c r="AA7205" s="119">
        <v>6</v>
      </c>
      <c r="AB7205" s="119">
        <v>6</v>
      </c>
      <c r="AC7205" s="137">
        <f>(Z7205*(100-AB7205))/100</f>
        <v>1343997.9</v>
      </c>
      <c r="AD7205" s="137">
        <f>IF(AND(AC7205="",M7205=""),0,IF((AC7205=""),M7205, IF( (M7205=""),AC7205,SUM(AC7205:AC7214)+M7205)))</f>
        <v>4858851.7249999996</v>
      </c>
      <c r="AE7205" s="137">
        <f t="shared" ref="AE7205:AE7212" si="701">IF( (X7205=""),AD7205*1,AD7205*(X7205/100) )</f>
        <v>2641271.7977099996</v>
      </c>
      <c r="AF7205" s="137">
        <v>50000000</v>
      </c>
      <c r="AG7205" s="137">
        <f t="shared" ref="AG7205:AG7212" si="702">IF((AF7205-AE7205) &gt; 1,0,IF((AF7205-AE7205)&lt;0,AE7205-AF7205,AF7205-AE7205))</f>
        <v>0</v>
      </c>
      <c r="AH7205" s="137">
        <v>0.02</v>
      </c>
    </row>
    <row r="7206" spans="1:34" s="173" customFormat="1" x14ac:dyDescent="0.55000000000000004">
      <c r="A7206" s="122"/>
      <c r="B7206" s="123"/>
      <c r="C7206" s="123"/>
      <c r="D7206" s="135"/>
      <c r="E7206" s="123"/>
      <c r="F7206" s="123"/>
      <c r="G7206" s="123"/>
      <c r="H7206" s="123"/>
      <c r="I7206" s="136"/>
      <c r="J7206" s="123"/>
      <c r="K7206" s="137"/>
      <c r="L7206" s="137"/>
      <c r="M7206" s="137"/>
      <c r="N7206" s="123">
        <v>2</v>
      </c>
      <c r="O7206" s="108" t="s">
        <v>9785</v>
      </c>
      <c r="P7206" s="138"/>
      <c r="Q7206" s="108" t="s">
        <v>9786</v>
      </c>
      <c r="R7206" s="108" t="s">
        <v>9789</v>
      </c>
      <c r="S7206" s="139" t="s">
        <v>9791</v>
      </c>
      <c r="T7206" s="123" t="s">
        <v>51</v>
      </c>
      <c r="U7206" s="123" t="s">
        <v>74</v>
      </c>
      <c r="V7206" s="123" t="s">
        <v>52</v>
      </c>
      <c r="W7206" s="137">
        <v>55.61</v>
      </c>
      <c r="X7206" s="136">
        <v>14.27</v>
      </c>
      <c r="Y7206" s="137">
        <v>6750</v>
      </c>
      <c r="Z7206" s="137">
        <f>W7206*Y7206</f>
        <v>375367.5</v>
      </c>
      <c r="AA7206" s="119">
        <v>21</v>
      </c>
      <c r="AB7206" s="119">
        <v>93</v>
      </c>
      <c r="AC7206" s="137">
        <f>(Z7206*(100-AB7206))/100</f>
        <v>26275.724999999999</v>
      </c>
      <c r="AD7206" s="137">
        <f>IF(AND(AC7206="",M7205=""),0,IF((AC7206=""),M7205, IF( (M7205=""),AC7206,SUM(AC7205:AC7214)+M7205)))</f>
        <v>4858851.7249999996</v>
      </c>
      <c r="AE7206" s="137">
        <f t="shared" si="701"/>
        <v>693358.14115749986</v>
      </c>
      <c r="AF7206" s="137">
        <v>50000000</v>
      </c>
      <c r="AG7206" s="137">
        <f t="shared" si="702"/>
        <v>0</v>
      </c>
      <c r="AH7206" s="137">
        <v>0.02</v>
      </c>
    </row>
    <row r="7207" spans="1:34" s="173" customFormat="1" x14ac:dyDescent="0.55000000000000004">
      <c r="A7207" s="122"/>
      <c r="B7207" s="123"/>
      <c r="C7207" s="123"/>
      <c r="D7207" s="135"/>
      <c r="E7207" s="123"/>
      <c r="F7207" s="123"/>
      <c r="G7207" s="123"/>
      <c r="H7207" s="123"/>
      <c r="I7207" s="136"/>
      <c r="J7207" s="123"/>
      <c r="K7207" s="137"/>
      <c r="L7207" s="137"/>
      <c r="M7207" s="137"/>
      <c r="N7207" s="123">
        <v>3</v>
      </c>
      <c r="O7207" s="108" t="s">
        <v>9785</v>
      </c>
      <c r="P7207" s="138"/>
      <c r="Q7207" s="108" t="s">
        <v>9786</v>
      </c>
      <c r="R7207" s="108" t="s">
        <v>9789</v>
      </c>
      <c r="S7207" s="139" t="s">
        <v>9792</v>
      </c>
      <c r="T7207" s="123" t="s">
        <v>55</v>
      </c>
      <c r="U7207" s="123" t="s">
        <v>45</v>
      </c>
      <c r="V7207" s="123" t="s">
        <v>52</v>
      </c>
      <c r="W7207" s="137">
        <v>80.849999999999994</v>
      </c>
      <c r="X7207" s="136">
        <v>20.75</v>
      </c>
      <c r="Y7207" s="137">
        <v>0</v>
      </c>
      <c r="Z7207" s="137">
        <f>W7207*Y7207</f>
        <v>0</v>
      </c>
      <c r="AA7207" s="119">
        <v>6</v>
      </c>
      <c r="AB7207" s="119">
        <v>6</v>
      </c>
      <c r="AC7207" s="137">
        <f>(Z7207*(100-AB7207))/100</f>
        <v>0</v>
      </c>
      <c r="AD7207" s="137">
        <f>IF(AND(AC7207="",M7205=""),0,IF((AC7207=""),M7205, IF( (M7205=""),AC7207,SUM(AC7205:AC7214)+M7205)))</f>
        <v>4858851.7249999996</v>
      </c>
      <c r="AE7207" s="137">
        <f t="shared" si="701"/>
        <v>1008211.7329374999</v>
      </c>
      <c r="AF7207" s="137">
        <v>50000000</v>
      </c>
      <c r="AG7207" s="137">
        <f t="shared" si="702"/>
        <v>0</v>
      </c>
      <c r="AH7207" s="137">
        <v>0.02</v>
      </c>
    </row>
    <row r="7208" spans="1:34" s="173" customFormat="1" x14ac:dyDescent="0.55000000000000004">
      <c r="A7208" s="122"/>
      <c r="B7208" s="123"/>
      <c r="C7208" s="123"/>
      <c r="D7208" s="135"/>
      <c r="E7208" s="123"/>
      <c r="F7208" s="123"/>
      <c r="G7208" s="123"/>
      <c r="H7208" s="123"/>
      <c r="I7208" s="136"/>
      <c r="J7208" s="123"/>
      <c r="K7208" s="137"/>
      <c r="L7208" s="137"/>
      <c r="M7208" s="137"/>
      <c r="N7208" s="123">
        <v>4</v>
      </c>
      <c r="O7208" s="108" t="s">
        <v>9785</v>
      </c>
      <c r="P7208" s="138"/>
      <c r="Q7208" s="108" t="s">
        <v>9786</v>
      </c>
      <c r="R7208" s="108" t="s">
        <v>9789</v>
      </c>
      <c r="S7208" s="139" t="s">
        <v>9793</v>
      </c>
      <c r="T7208" s="123" t="s">
        <v>51</v>
      </c>
      <c r="U7208" s="123" t="s">
        <v>45</v>
      </c>
      <c r="V7208" s="123" t="s">
        <v>52</v>
      </c>
      <c r="W7208" s="137">
        <v>17.399999999999999</v>
      </c>
      <c r="X7208" s="136">
        <v>4.47</v>
      </c>
      <c r="Y7208" s="137">
        <v>6750</v>
      </c>
      <c r="Z7208" s="137">
        <f>W7208*Y7208</f>
        <v>117449.99999999999</v>
      </c>
      <c r="AA7208" s="119">
        <v>21</v>
      </c>
      <c r="AB7208" s="119">
        <v>32</v>
      </c>
      <c r="AC7208" s="137">
        <f>(Z7208*(100-AB7208))/100</f>
        <v>79865.999999999985</v>
      </c>
      <c r="AD7208" s="137">
        <f>IF(AND(AC7208="",M7205=""),0,IF((AC7208=""),M7205, IF( (M7205=""),AC7208,SUM(AC7205:AC7214)+M7205)))</f>
        <v>4858851.7249999996</v>
      </c>
      <c r="AE7208" s="137">
        <f t="shared" si="701"/>
        <v>217190.67210749997</v>
      </c>
      <c r="AF7208" s="137">
        <v>50000000</v>
      </c>
      <c r="AG7208" s="137">
        <f t="shared" si="702"/>
        <v>0</v>
      </c>
      <c r="AH7208" s="137">
        <v>0.02</v>
      </c>
    </row>
    <row r="7209" spans="1:34" s="173" customFormat="1" x14ac:dyDescent="0.55000000000000004">
      <c r="A7209" s="122"/>
      <c r="B7209" s="123"/>
      <c r="C7209" s="123"/>
      <c r="D7209" s="135"/>
      <c r="E7209" s="123"/>
      <c r="F7209" s="123"/>
      <c r="G7209" s="123"/>
      <c r="H7209" s="123"/>
      <c r="I7209" s="136"/>
      <c r="J7209" s="123"/>
      <c r="K7209" s="137"/>
      <c r="L7209" s="137"/>
      <c r="M7209" s="137"/>
      <c r="N7209" s="123">
        <v>5</v>
      </c>
      <c r="O7209" s="108" t="s">
        <v>9785</v>
      </c>
      <c r="P7209" s="138"/>
      <c r="Q7209" s="108" t="s">
        <v>9786</v>
      </c>
      <c r="R7209" s="108" t="s">
        <v>9789</v>
      </c>
      <c r="S7209" s="139" t="s">
        <v>9794</v>
      </c>
      <c r="T7209" s="123" t="s">
        <v>51</v>
      </c>
      <c r="U7209" s="123" t="s">
        <v>45</v>
      </c>
      <c r="V7209" s="123" t="s">
        <v>52</v>
      </c>
      <c r="W7209" s="137">
        <v>24</v>
      </c>
      <c r="X7209" s="136">
        <v>6.16</v>
      </c>
      <c r="Y7209" s="137">
        <v>6750</v>
      </c>
      <c r="Z7209" s="137">
        <f>W7209*Y7209</f>
        <v>162000</v>
      </c>
      <c r="AA7209" s="119">
        <v>21</v>
      </c>
      <c r="AB7209" s="119">
        <v>32</v>
      </c>
      <c r="AC7209" s="137">
        <f>(Z7209*(100-AB7209))/100</f>
        <v>110160</v>
      </c>
      <c r="AD7209" s="137">
        <f>IF(AND(AC7209="",M7205=""),0,IF((AC7209=""),M7205, IF( (M7205=""),AC7209,SUM(AC7205:AC7214)+M7205)))</f>
        <v>4858851.7249999996</v>
      </c>
      <c r="AE7209" s="137">
        <f t="shared" si="701"/>
        <v>299305.26626</v>
      </c>
      <c r="AF7209" s="137">
        <v>50000000</v>
      </c>
      <c r="AG7209" s="137">
        <f t="shared" si="702"/>
        <v>0</v>
      </c>
      <c r="AH7209" s="137">
        <v>0.02</v>
      </c>
    </row>
    <row r="7210" spans="1:34" s="173" customFormat="1" x14ac:dyDescent="0.55000000000000004">
      <c r="A7210" s="122"/>
      <c r="B7210" s="123">
        <v>3098</v>
      </c>
      <c r="C7210" s="123">
        <v>9407</v>
      </c>
      <c r="D7210" s="135" t="s">
        <v>9795</v>
      </c>
      <c r="E7210" s="123" t="s">
        <v>34</v>
      </c>
      <c r="F7210" s="123">
        <v>9367</v>
      </c>
      <c r="G7210" s="123">
        <v>4</v>
      </c>
      <c r="H7210" s="123">
        <v>3</v>
      </c>
      <c r="I7210" s="136">
        <v>71</v>
      </c>
      <c r="J7210" s="123" t="s">
        <v>38</v>
      </c>
      <c r="K7210" s="137">
        <f>((G7210*400)+(H7210*100))+I7210</f>
        <v>1971</v>
      </c>
      <c r="L7210" s="137">
        <v>375</v>
      </c>
      <c r="M7210" s="137">
        <f>K7210*L7210</f>
        <v>739125</v>
      </c>
      <c r="N7210" s="123"/>
      <c r="O7210" s="108"/>
      <c r="P7210" s="138"/>
      <c r="Q7210" s="108"/>
      <c r="R7210" s="108"/>
      <c r="S7210" s="139"/>
      <c r="T7210" s="123"/>
      <c r="U7210" s="123"/>
      <c r="V7210" s="123"/>
      <c r="W7210" s="137"/>
      <c r="X7210" s="136"/>
      <c r="Y7210" s="137"/>
      <c r="Z7210" s="137"/>
      <c r="AA7210" s="119"/>
      <c r="AB7210" s="119"/>
      <c r="AC7210" s="137"/>
      <c r="AD7210" s="137">
        <f>IF(AND(AC7210="",M7210=""),0,IF((AC7210=""),M7210,IF((M7210=""),AC7210,AC7210+M7210)))</f>
        <v>739125</v>
      </c>
      <c r="AE7210" s="137">
        <f t="shared" si="701"/>
        <v>739125</v>
      </c>
      <c r="AF7210" s="137">
        <v>50000000</v>
      </c>
      <c r="AG7210" s="137">
        <f t="shared" si="702"/>
        <v>0</v>
      </c>
      <c r="AH7210" s="137">
        <v>0.01</v>
      </c>
    </row>
    <row r="7211" spans="1:34" s="173" customFormat="1" x14ac:dyDescent="0.55000000000000004">
      <c r="A7211" s="122"/>
      <c r="B7211" s="123">
        <v>3099</v>
      </c>
      <c r="C7211" s="123">
        <v>7779</v>
      </c>
      <c r="D7211" s="135" t="s">
        <v>9796</v>
      </c>
      <c r="E7211" s="123" t="s">
        <v>34</v>
      </c>
      <c r="F7211" s="123">
        <v>19629</v>
      </c>
      <c r="G7211" s="123">
        <v>0</v>
      </c>
      <c r="H7211" s="123">
        <v>1</v>
      </c>
      <c r="I7211" s="136">
        <v>63.6</v>
      </c>
      <c r="J7211" s="123" t="s">
        <v>35</v>
      </c>
      <c r="K7211" s="137">
        <f>((G7211*400)+(H7211*100))+I7211</f>
        <v>163.6</v>
      </c>
      <c r="L7211" s="137">
        <v>850</v>
      </c>
      <c r="M7211" s="137">
        <f>K7211*L7211</f>
        <v>139060</v>
      </c>
      <c r="N7211" s="123">
        <v>1</v>
      </c>
      <c r="O7211" s="108" t="s">
        <v>9785</v>
      </c>
      <c r="P7211" s="138"/>
      <c r="Q7211" s="108" t="s">
        <v>9786</v>
      </c>
      <c r="R7211" s="108" t="s">
        <v>9789</v>
      </c>
      <c r="S7211" s="139"/>
      <c r="T7211" s="123" t="s">
        <v>51</v>
      </c>
      <c r="U7211" s="123" t="s">
        <v>45</v>
      </c>
      <c r="V7211" s="123" t="s">
        <v>52</v>
      </c>
      <c r="W7211" s="137">
        <v>20.68</v>
      </c>
      <c r="X7211" s="136">
        <v>6.85</v>
      </c>
      <c r="Y7211" s="137">
        <v>6750</v>
      </c>
      <c r="Z7211" s="137">
        <f>W7211*Y7211</f>
        <v>139590</v>
      </c>
      <c r="AA7211" s="119">
        <v>1</v>
      </c>
      <c r="AB7211" s="119">
        <v>1</v>
      </c>
      <c r="AC7211" s="137">
        <f>(Z7211*(100-AB7211))/100</f>
        <v>138194.1</v>
      </c>
      <c r="AD7211" s="137">
        <f>IF(AND(AC7211="",M7211=""),0,IF((AC7211=""),M7211, IF( (M7211=""),AC7211,SUM(AC7211:AC7213)+M7211)))</f>
        <v>2062737.0999999999</v>
      </c>
      <c r="AE7211" s="137">
        <f t="shared" si="701"/>
        <v>141297.49134999997</v>
      </c>
      <c r="AF7211" s="137">
        <v>50000000</v>
      </c>
      <c r="AG7211" s="137">
        <f t="shared" si="702"/>
        <v>0</v>
      </c>
      <c r="AH7211" s="137">
        <v>0.02</v>
      </c>
    </row>
    <row r="7212" spans="1:34" s="173" customFormat="1" x14ac:dyDescent="0.55000000000000004">
      <c r="A7212" s="122"/>
      <c r="B7212" s="123"/>
      <c r="C7212" s="123"/>
      <c r="D7212" s="135"/>
      <c r="E7212" s="123"/>
      <c r="F7212" s="123"/>
      <c r="G7212" s="123"/>
      <c r="H7212" s="123"/>
      <c r="I7212" s="136"/>
      <c r="J7212" s="123"/>
      <c r="K7212" s="137"/>
      <c r="L7212" s="137"/>
      <c r="M7212" s="137"/>
      <c r="N7212" s="123">
        <v>2</v>
      </c>
      <c r="O7212" s="108" t="s">
        <v>9785</v>
      </c>
      <c r="P7212" s="138"/>
      <c r="Q7212" s="108" t="s">
        <v>9786</v>
      </c>
      <c r="R7212" s="108" t="s">
        <v>9789</v>
      </c>
      <c r="S7212" s="139" t="s">
        <v>9797</v>
      </c>
      <c r="T7212" s="123" t="s">
        <v>51</v>
      </c>
      <c r="U7212" s="123" t="s">
        <v>45</v>
      </c>
      <c r="V7212" s="123" t="s">
        <v>52</v>
      </c>
      <c r="W7212" s="137">
        <v>281.39999999999998</v>
      </c>
      <c r="X7212" s="136">
        <v>93.15</v>
      </c>
      <c r="Y7212" s="137">
        <v>6750</v>
      </c>
      <c r="Z7212" s="137">
        <f>W7212*Y7212</f>
        <v>1899449.9999999998</v>
      </c>
      <c r="AA7212" s="119">
        <v>6</v>
      </c>
      <c r="AB7212" s="119">
        <v>6</v>
      </c>
      <c r="AC7212" s="137">
        <f>(Z7212*(100-AB7212))/100</f>
        <v>1785482.9999999998</v>
      </c>
      <c r="AD7212" s="137">
        <f>IF(AND(AC7212="",M7211=""),0,IF((AC7212=""),M7211, IF( (M7211=""),AC7212,SUM(AC7211:AC7213)+M7211)))</f>
        <v>2062737.0999999999</v>
      </c>
      <c r="AE7212" s="137">
        <f t="shared" si="701"/>
        <v>1921439.6086500001</v>
      </c>
      <c r="AF7212" s="137">
        <v>50000000</v>
      </c>
      <c r="AG7212" s="137">
        <f t="shared" si="702"/>
        <v>0</v>
      </c>
      <c r="AH7212" s="137">
        <v>0.02</v>
      </c>
    </row>
    <row r="7213" spans="1:34" s="173" customFormat="1" x14ac:dyDescent="0.55000000000000004">
      <c r="A7213" s="122"/>
      <c r="B7213" s="123"/>
      <c r="C7213" s="123"/>
      <c r="D7213" s="135"/>
      <c r="E7213" s="123"/>
      <c r="F7213" s="123"/>
      <c r="G7213" s="123"/>
      <c r="H7213" s="123"/>
      <c r="I7213" s="136"/>
      <c r="J7213" s="123"/>
      <c r="K7213" s="137"/>
      <c r="L7213" s="137" t="s">
        <v>63</v>
      </c>
      <c r="M7213" s="137">
        <f>SUM(M7205:M7212)</f>
        <v>2253060</v>
      </c>
      <c r="N7213" s="123"/>
      <c r="O7213" s="108"/>
      <c r="P7213" s="138"/>
      <c r="Q7213" s="108"/>
      <c r="R7213" s="108"/>
      <c r="S7213" s="139"/>
      <c r="T7213" s="123"/>
      <c r="U7213" s="123"/>
      <c r="V7213" s="123"/>
      <c r="W7213" s="137"/>
      <c r="X7213" s="136"/>
      <c r="Y7213" s="137"/>
      <c r="Z7213" s="137"/>
      <c r="AA7213" s="119"/>
      <c r="AB7213" s="119"/>
      <c r="AC7213" s="137"/>
      <c r="AD7213" s="137"/>
      <c r="AE7213" s="137">
        <f>SUM(AE7205:AE7212)</f>
        <v>7661199.7101724995</v>
      </c>
      <c r="AF7213" s="137"/>
      <c r="AG7213" s="137">
        <f>SUM(AG7205:AG7212)</f>
        <v>0</v>
      </c>
      <c r="AH7213" s="137"/>
    </row>
    <row r="7214" spans="1:34" s="173" customFormat="1" x14ac:dyDescent="0.55000000000000004">
      <c r="A7214" s="122" t="s">
        <v>9730</v>
      </c>
      <c r="B7214" s="123">
        <v>3100</v>
      </c>
      <c r="C7214" s="123">
        <v>7210</v>
      </c>
      <c r="D7214" s="135" t="s">
        <v>9731</v>
      </c>
      <c r="E7214" s="123" t="s">
        <v>34</v>
      </c>
      <c r="F7214" s="123">
        <v>9375</v>
      </c>
      <c r="G7214" s="123">
        <v>13</v>
      </c>
      <c r="H7214" s="123">
        <v>1</v>
      </c>
      <c r="I7214" s="136">
        <v>12</v>
      </c>
      <c r="J7214" s="123" t="s">
        <v>38</v>
      </c>
      <c r="K7214" s="137">
        <f>((G7214*400)+(H7214*100))+I7214</f>
        <v>5312</v>
      </c>
      <c r="L7214" s="137">
        <v>500</v>
      </c>
      <c r="M7214" s="137">
        <f>K7214*L7214</f>
        <v>2656000</v>
      </c>
      <c r="N7214" s="123"/>
      <c r="O7214" s="108"/>
      <c r="P7214" s="138"/>
      <c r="Q7214" s="108"/>
      <c r="R7214" s="108"/>
      <c r="S7214" s="139"/>
      <c r="T7214" s="123"/>
      <c r="U7214" s="123"/>
      <c r="V7214" s="123"/>
      <c r="W7214" s="137"/>
      <c r="X7214" s="136"/>
      <c r="Y7214" s="137"/>
      <c r="Z7214" s="137"/>
      <c r="AA7214" s="119"/>
      <c r="AB7214" s="119"/>
      <c r="AC7214" s="137"/>
      <c r="AD7214" s="137">
        <f>IF(AND(AC7214="",M7214=""),0,IF((AC7214=""),M7214,IF((M7214=""),AC7214,AC7214+M7214)))</f>
        <v>2656000</v>
      </c>
      <c r="AE7214" s="137">
        <f>IF( (X7214=""),AD7214*1,AD7214*(X7214/100) )</f>
        <v>2656000</v>
      </c>
      <c r="AF7214" s="137">
        <v>50000000</v>
      </c>
      <c r="AG7214" s="137">
        <f>IF((AF7214-AE7214) &gt; 1,0,IF((AF7214-AE7214)&lt;0,AE7214-AF7214,AF7214-AE7214))</f>
        <v>0</v>
      </c>
      <c r="AH7214" s="137">
        <v>0.01</v>
      </c>
    </row>
    <row r="7215" spans="1:34" s="173" customFormat="1" x14ac:dyDescent="0.55000000000000004">
      <c r="A7215" s="122"/>
      <c r="B7215" s="123"/>
      <c r="C7215" s="123"/>
      <c r="D7215" s="135"/>
      <c r="E7215" s="123"/>
      <c r="F7215" s="123"/>
      <c r="G7215" s="123"/>
      <c r="H7215" s="123"/>
      <c r="I7215" s="136"/>
      <c r="J7215" s="123"/>
      <c r="K7215" s="137"/>
      <c r="L7215" s="137" t="s">
        <v>63</v>
      </c>
      <c r="M7215" s="137">
        <f>SUM(M7214:M7214)</f>
        <v>2656000</v>
      </c>
      <c r="N7215" s="123"/>
      <c r="O7215" s="108"/>
      <c r="P7215" s="138"/>
      <c r="Q7215" s="108"/>
      <c r="R7215" s="108"/>
      <c r="S7215" s="139"/>
      <c r="T7215" s="123"/>
      <c r="U7215" s="123"/>
      <c r="V7215" s="123"/>
      <c r="W7215" s="137"/>
      <c r="X7215" s="136"/>
      <c r="Y7215" s="137"/>
      <c r="Z7215" s="137"/>
      <c r="AA7215" s="119"/>
      <c r="AB7215" s="119"/>
      <c r="AC7215" s="137"/>
      <c r="AD7215" s="137"/>
      <c r="AE7215" s="137">
        <f>SUM(AE7214:AE7214)</f>
        <v>2656000</v>
      </c>
      <c r="AF7215" s="137"/>
      <c r="AG7215" s="137">
        <f>SUM(AG7214:AG7214)</f>
        <v>0</v>
      </c>
      <c r="AH7215" s="137"/>
    </row>
    <row r="7216" spans="1:34" s="173" customFormat="1" x14ac:dyDescent="0.55000000000000004">
      <c r="A7216" s="122" t="s">
        <v>9798</v>
      </c>
      <c r="B7216" s="123">
        <v>3101</v>
      </c>
      <c r="C7216" s="123">
        <v>6083</v>
      </c>
      <c r="D7216" s="135" t="s">
        <v>9799</v>
      </c>
      <c r="E7216" s="123" t="s">
        <v>37</v>
      </c>
      <c r="F7216" s="123">
        <v>5453</v>
      </c>
      <c r="G7216" s="123">
        <v>0</v>
      </c>
      <c r="H7216" s="123">
        <v>1</v>
      </c>
      <c r="I7216" s="136">
        <v>0</v>
      </c>
      <c r="J7216" s="123" t="s">
        <v>46</v>
      </c>
      <c r="K7216" s="137">
        <f>((G7216*400)+(H7216*100))+I7216</f>
        <v>100</v>
      </c>
      <c r="L7216" s="137">
        <v>1350</v>
      </c>
      <c r="M7216" s="137">
        <f>K7216*L7216</f>
        <v>135000</v>
      </c>
      <c r="N7216" s="123"/>
      <c r="O7216" s="108"/>
      <c r="P7216" s="138"/>
      <c r="Q7216" s="108"/>
      <c r="R7216" s="108"/>
      <c r="S7216" s="139"/>
      <c r="T7216" s="123"/>
      <c r="U7216" s="123"/>
      <c r="V7216" s="123"/>
      <c r="W7216" s="137"/>
      <c r="X7216" s="136"/>
      <c r="Y7216" s="137"/>
      <c r="Z7216" s="137"/>
      <c r="AA7216" s="119"/>
      <c r="AB7216" s="119"/>
      <c r="AC7216" s="137"/>
      <c r="AD7216" s="137">
        <f>IF(AND(AC7216="",M7216=""),0,IF((AC7216=""),M7216,IF((M7216=""),AC7216,AC7216+M7216)))</f>
        <v>135000</v>
      </c>
      <c r="AE7216" s="137">
        <f>IF( (X7216=""),AD7216*1,AD7216*(X7216/100) )</f>
        <v>135000</v>
      </c>
      <c r="AF7216" s="137">
        <v>0</v>
      </c>
      <c r="AG7216" s="137">
        <f>IF((AF7216-AE7216) &gt; 1,0,IF((AF7216-AE7216)&lt;0,AE7216-AF7216,AF7216-AE7216))</f>
        <v>135000</v>
      </c>
      <c r="AH7216" s="137">
        <v>0.3</v>
      </c>
    </row>
    <row r="7217" spans="1:34" s="173" customFormat="1" x14ac:dyDescent="0.55000000000000004">
      <c r="A7217" s="122"/>
      <c r="B7217" s="123"/>
      <c r="C7217" s="123"/>
      <c r="D7217" s="135"/>
      <c r="E7217" s="123"/>
      <c r="F7217" s="123"/>
      <c r="G7217" s="123">
        <v>16</v>
      </c>
      <c r="H7217" s="123">
        <v>0</v>
      </c>
      <c r="I7217" s="136">
        <v>85</v>
      </c>
      <c r="J7217" s="123" t="s">
        <v>38</v>
      </c>
      <c r="K7217" s="137">
        <f>((G7217*400)+(H7217*100))+I7217</f>
        <v>6485</v>
      </c>
      <c r="L7217" s="137">
        <v>1350</v>
      </c>
      <c r="M7217" s="137">
        <f>K7217*L7217</f>
        <v>8754750</v>
      </c>
      <c r="N7217" s="123"/>
      <c r="O7217" s="108"/>
      <c r="P7217" s="138"/>
      <c r="Q7217" s="108"/>
      <c r="R7217" s="108"/>
      <c r="S7217" s="139"/>
      <c r="T7217" s="123"/>
      <c r="U7217" s="123"/>
      <c r="V7217" s="123"/>
      <c r="W7217" s="137"/>
      <c r="X7217" s="136"/>
      <c r="Y7217" s="137"/>
      <c r="Z7217" s="137"/>
      <c r="AA7217" s="119"/>
      <c r="AB7217" s="119"/>
      <c r="AC7217" s="137"/>
      <c r="AD7217" s="137">
        <f>IF(AND(AC7217="",M7217=""),0,IF((AC7217=""),M7217,IF((M7217=""),AC7217,AC7217+M7217)))</f>
        <v>8754750</v>
      </c>
      <c r="AE7217" s="137">
        <f>IF( (X7217=""),AD7217*1,AD7217*(X7217/100) )</f>
        <v>8754750</v>
      </c>
      <c r="AF7217" s="137">
        <v>0</v>
      </c>
      <c r="AG7217" s="137">
        <f>IF((AF7217-AE7217) &gt; 1,0,IF((AF7217-AE7217)&lt;0,AE7217-AF7217,AF7217-AE7217))</f>
        <v>8754750</v>
      </c>
      <c r="AH7217" s="137">
        <v>0.01</v>
      </c>
    </row>
    <row r="7218" spans="1:34" s="173" customFormat="1" x14ac:dyDescent="0.55000000000000004">
      <c r="A7218" s="122"/>
      <c r="B7218" s="123">
        <v>3102</v>
      </c>
      <c r="C7218" s="123">
        <v>6153</v>
      </c>
      <c r="D7218" s="135" t="s">
        <v>9800</v>
      </c>
      <c r="E7218" s="123" t="s">
        <v>37</v>
      </c>
      <c r="F7218" s="123">
        <v>5454</v>
      </c>
      <c r="G7218" s="123">
        <v>2</v>
      </c>
      <c r="H7218" s="123">
        <v>3</v>
      </c>
      <c r="I7218" s="136">
        <v>97</v>
      </c>
      <c r="J7218" s="123" t="s">
        <v>38</v>
      </c>
      <c r="K7218" s="137">
        <f>((G7218*400)+(H7218*100))+I7218</f>
        <v>1197</v>
      </c>
      <c r="L7218" s="137">
        <v>400</v>
      </c>
      <c r="M7218" s="137">
        <f>K7218*L7218</f>
        <v>478800</v>
      </c>
      <c r="N7218" s="123"/>
      <c r="O7218" s="108"/>
      <c r="P7218" s="138"/>
      <c r="Q7218" s="108"/>
      <c r="R7218" s="108"/>
      <c r="S7218" s="139"/>
      <c r="T7218" s="123"/>
      <c r="U7218" s="123"/>
      <c r="V7218" s="123"/>
      <c r="W7218" s="137"/>
      <c r="X7218" s="136"/>
      <c r="Y7218" s="137"/>
      <c r="Z7218" s="137"/>
      <c r="AA7218" s="119"/>
      <c r="AB7218" s="119"/>
      <c r="AC7218" s="137"/>
      <c r="AD7218" s="137">
        <f>IF(AND(AC7218="",M7218=""),0,IF((AC7218=""),M7218,IF((M7218=""),AC7218,AC7218+M7218)))</f>
        <v>478800</v>
      </c>
      <c r="AE7218" s="137">
        <f>IF( (X7218=""),AD7218*1,AD7218*(X7218/100) )</f>
        <v>478800</v>
      </c>
      <c r="AF7218" s="137">
        <v>0</v>
      </c>
      <c r="AG7218" s="137">
        <f>IF((AF7218-AE7218) &gt; 1,0,IF((AF7218-AE7218)&lt;0,AE7218-AF7218,AF7218-AE7218))</f>
        <v>478800</v>
      </c>
      <c r="AH7218" s="137">
        <v>0.01</v>
      </c>
    </row>
    <row r="7219" spans="1:34" s="173" customFormat="1" x14ac:dyDescent="0.55000000000000004">
      <c r="A7219" s="122"/>
      <c r="B7219" s="123">
        <v>3103</v>
      </c>
      <c r="C7219" s="123">
        <v>6251</v>
      </c>
      <c r="D7219" s="135" t="s">
        <v>9801</v>
      </c>
      <c r="E7219" s="123" t="s">
        <v>37</v>
      </c>
      <c r="F7219" s="123">
        <v>5455</v>
      </c>
      <c r="G7219" s="123">
        <v>10</v>
      </c>
      <c r="H7219" s="123">
        <v>0</v>
      </c>
      <c r="I7219" s="136">
        <v>31</v>
      </c>
      <c r="J7219" s="123" t="s">
        <v>38</v>
      </c>
      <c r="K7219" s="137">
        <f>((G7219*400)+(H7219*100))+I7219</f>
        <v>4031</v>
      </c>
      <c r="L7219" s="137">
        <v>800</v>
      </c>
      <c r="M7219" s="137">
        <f>K7219*L7219</f>
        <v>3224800</v>
      </c>
      <c r="N7219" s="123"/>
      <c r="O7219" s="108"/>
      <c r="P7219" s="138"/>
      <c r="Q7219" s="108"/>
      <c r="R7219" s="108"/>
      <c r="S7219" s="139"/>
      <c r="T7219" s="123"/>
      <c r="U7219" s="123"/>
      <c r="V7219" s="123"/>
      <c r="W7219" s="137"/>
      <c r="X7219" s="136"/>
      <c r="Y7219" s="137"/>
      <c r="Z7219" s="137"/>
      <c r="AA7219" s="119"/>
      <c r="AB7219" s="119"/>
      <c r="AC7219" s="137"/>
      <c r="AD7219" s="137">
        <f>IF(AND(AC7219="",M7219=""),0,IF((AC7219=""),M7219,IF((M7219=""),AC7219,AC7219+M7219)))</f>
        <v>3224800</v>
      </c>
      <c r="AE7219" s="137">
        <f>IF( (X7219=""),AD7219*1,AD7219*(X7219/100) )</f>
        <v>3224800</v>
      </c>
      <c r="AF7219" s="137">
        <v>0</v>
      </c>
      <c r="AG7219" s="137">
        <f>IF((AF7219-AE7219) &gt; 1,0,IF((AF7219-AE7219)&lt;0,AE7219-AF7219,AF7219-AE7219))</f>
        <v>3224800</v>
      </c>
      <c r="AH7219" s="137">
        <v>0.01</v>
      </c>
    </row>
    <row r="7220" spans="1:34" s="173" customFormat="1" x14ac:dyDescent="0.55000000000000004">
      <c r="A7220" s="122"/>
      <c r="B7220" s="123"/>
      <c r="C7220" s="123"/>
      <c r="D7220" s="135"/>
      <c r="E7220" s="123"/>
      <c r="F7220" s="123"/>
      <c r="G7220" s="123"/>
      <c r="H7220" s="123"/>
      <c r="I7220" s="136"/>
      <c r="J7220" s="123"/>
      <c r="K7220" s="137"/>
      <c r="L7220" s="137" t="s">
        <v>63</v>
      </c>
      <c r="M7220" s="137">
        <f>SUM(M7216:M7219)</f>
        <v>12593350</v>
      </c>
      <c r="N7220" s="123"/>
      <c r="O7220" s="108"/>
      <c r="P7220" s="138"/>
      <c r="Q7220" s="108"/>
      <c r="R7220" s="108"/>
      <c r="S7220" s="139"/>
      <c r="T7220" s="123"/>
      <c r="U7220" s="123"/>
      <c r="V7220" s="123"/>
      <c r="W7220" s="137"/>
      <c r="X7220" s="136"/>
      <c r="Y7220" s="137"/>
      <c r="Z7220" s="137"/>
      <c r="AA7220" s="119"/>
      <c r="AB7220" s="119"/>
      <c r="AC7220" s="137"/>
      <c r="AD7220" s="137"/>
      <c r="AE7220" s="137">
        <f>SUM(AE7216:AE7219)</f>
        <v>12593350</v>
      </c>
      <c r="AF7220" s="137"/>
      <c r="AG7220" s="137">
        <f>SUM(AG7216:AG7219)</f>
        <v>12593350</v>
      </c>
      <c r="AH7220" s="137"/>
    </row>
    <row r="7221" spans="1:34" s="173" customFormat="1" x14ac:dyDescent="0.55000000000000004">
      <c r="A7221" s="122" t="s">
        <v>15639</v>
      </c>
      <c r="B7221" s="123"/>
      <c r="C7221" s="123"/>
      <c r="D7221" s="135"/>
      <c r="E7221" s="123" t="s">
        <v>15640</v>
      </c>
      <c r="F7221" s="123">
        <v>9702</v>
      </c>
      <c r="G7221" s="123">
        <v>4</v>
      </c>
      <c r="H7221" s="123">
        <v>0</v>
      </c>
      <c r="I7221" s="136">
        <v>32</v>
      </c>
      <c r="J7221" s="123" t="s">
        <v>38</v>
      </c>
      <c r="K7221" s="137">
        <f>((G7221*400)+(H7221*100))+I7221</f>
        <v>1632</v>
      </c>
      <c r="L7221" s="137">
        <v>1350</v>
      </c>
      <c r="M7221" s="137">
        <f>K7221*L7221</f>
        <v>2203200</v>
      </c>
      <c r="N7221" s="123"/>
      <c r="O7221" s="108"/>
      <c r="P7221" s="138"/>
      <c r="Q7221" s="108"/>
      <c r="R7221" s="108"/>
      <c r="S7221" s="139"/>
      <c r="T7221" s="123"/>
      <c r="U7221" s="123"/>
      <c r="V7221" s="123"/>
      <c r="W7221" s="137"/>
      <c r="X7221" s="136"/>
      <c r="Y7221" s="137"/>
      <c r="Z7221" s="137"/>
      <c r="AA7221" s="119"/>
      <c r="AB7221" s="119"/>
      <c r="AC7221" s="137"/>
      <c r="AD7221" s="137">
        <f>IF(AND(AC7221="",M7221=""),0,IF((AC7221=""),M7221,IF((M7221=""),AC7221,AC7221+M7221)))</f>
        <v>2203200</v>
      </c>
      <c r="AE7221" s="137">
        <f>IF( (X7221=""),AD7221*1,AD7221*(X7221/100) )</f>
        <v>2203200</v>
      </c>
      <c r="AF7221" s="137">
        <v>0</v>
      </c>
      <c r="AG7221" s="137">
        <f>IF((AF7221-AE7221) &gt; 1,0,IF((AF7221-AE7221)&lt;0,AE7221-AF7221,AF7221-AE7221))</f>
        <v>2203200</v>
      </c>
      <c r="AH7221" s="137">
        <v>0.01</v>
      </c>
    </row>
    <row r="7222" spans="1:34" s="173" customFormat="1" x14ac:dyDescent="0.55000000000000004">
      <c r="A7222" s="122"/>
      <c r="B7222" s="123"/>
      <c r="C7222" s="123"/>
      <c r="D7222" s="135"/>
      <c r="E7222" s="123"/>
      <c r="F7222" s="123"/>
      <c r="G7222" s="123"/>
      <c r="H7222" s="123"/>
      <c r="I7222" s="136"/>
      <c r="J7222" s="123"/>
      <c r="K7222" s="137"/>
      <c r="L7222" s="137" t="s">
        <v>15267</v>
      </c>
      <c r="M7222" s="137">
        <f>SUM(M7221)</f>
        <v>2203200</v>
      </c>
      <c r="N7222" s="123"/>
      <c r="O7222" s="108"/>
      <c r="P7222" s="138"/>
      <c r="Q7222" s="108"/>
      <c r="R7222" s="108"/>
      <c r="S7222" s="139"/>
      <c r="T7222" s="123"/>
      <c r="U7222" s="123"/>
      <c r="V7222" s="123"/>
      <c r="W7222" s="137"/>
      <c r="X7222" s="136"/>
      <c r="Y7222" s="137"/>
      <c r="Z7222" s="137"/>
      <c r="AA7222" s="119"/>
      <c r="AB7222" s="119"/>
      <c r="AC7222" s="137"/>
      <c r="AD7222" s="137"/>
      <c r="AE7222" s="137">
        <f>SUM(AE7221)</f>
        <v>2203200</v>
      </c>
      <c r="AF7222" s="137"/>
      <c r="AG7222" s="137">
        <f>SUM(AG7221)</f>
        <v>2203200</v>
      </c>
      <c r="AH7222" s="137"/>
    </row>
    <row r="7223" spans="1:34" s="173" customFormat="1" x14ac:dyDescent="0.55000000000000004">
      <c r="A7223" s="122" t="s">
        <v>9804</v>
      </c>
      <c r="B7223" s="123">
        <v>3104</v>
      </c>
      <c r="C7223" s="123">
        <v>6673</v>
      </c>
      <c r="D7223" s="135" t="s">
        <v>9805</v>
      </c>
      <c r="E7223" s="123" t="s">
        <v>34</v>
      </c>
      <c r="F7223" s="123">
        <v>23256</v>
      </c>
      <c r="G7223" s="123">
        <v>0</v>
      </c>
      <c r="H7223" s="123">
        <v>2</v>
      </c>
      <c r="I7223" s="136">
        <v>57</v>
      </c>
      <c r="J7223" s="123" t="s">
        <v>35</v>
      </c>
      <c r="K7223" s="137">
        <f>((G7223*400)+(H7223*100))+I7223</f>
        <v>257</v>
      </c>
      <c r="L7223" s="137">
        <v>625</v>
      </c>
      <c r="M7223" s="137">
        <f>K7223*L7223</f>
        <v>160625</v>
      </c>
      <c r="N7223" s="123">
        <v>1</v>
      </c>
      <c r="O7223" s="108" t="s">
        <v>9802</v>
      </c>
      <c r="P7223" s="138">
        <v>3570800190394</v>
      </c>
      <c r="Q7223" s="108" t="s">
        <v>9803</v>
      </c>
      <c r="R7223" s="108" t="s">
        <v>9806</v>
      </c>
      <c r="S7223" s="139" t="s">
        <v>9807</v>
      </c>
      <c r="T7223" s="123" t="s">
        <v>51</v>
      </c>
      <c r="U7223" s="123" t="s">
        <v>74</v>
      </c>
      <c r="V7223" s="123" t="s">
        <v>52</v>
      </c>
      <c r="W7223" s="137">
        <v>35</v>
      </c>
      <c r="X7223" s="136">
        <v>39.090000000000003</v>
      </c>
      <c r="Y7223" s="137">
        <v>6750</v>
      </c>
      <c r="Z7223" s="137">
        <f>W7223*Y7223</f>
        <v>236250</v>
      </c>
      <c r="AA7223" s="119">
        <v>21</v>
      </c>
      <c r="AB7223" s="119">
        <v>93</v>
      </c>
      <c r="AC7223" s="137">
        <f>(Z7223*(100-AB7223))/100</f>
        <v>16537.5</v>
      </c>
      <c r="AD7223" s="137">
        <f>IF(AND(AC7223="",M7223=""),0,IF((AC7223=""),M7223, IF( (M7223=""),AC7223,SUM(AC7223:AC7228)+M7223)))</f>
        <v>1595304.56</v>
      </c>
      <c r="AE7223" s="137">
        <f>IF( (X7223=""),AD7223*1,AD7223*(X7223/100) )</f>
        <v>623604.55250400002</v>
      </c>
      <c r="AF7223" s="137">
        <v>50000000</v>
      </c>
      <c r="AG7223" s="137">
        <f>IF((AF7223-AE7223) &gt; 1,0,IF((AF7223-AE7223)&lt;0,AE7223-AF7223,AF7223-AE7223))</f>
        <v>0</v>
      </c>
      <c r="AH7223" s="137">
        <v>0.02</v>
      </c>
    </row>
    <row r="7224" spans="1:34" s="173" customFormat="1" x14ac:dyDescent="0.55000000000000004">
      <c r="A7224" s="122"/>
      <c r="B7224" s="123"/>
      <c r="C7224" s="123"/>
      <c r="D7224" s="135"/>
      <c r="E7224" s="123"/>
      <c r="F7224" s="123"/>
      <c r="G7224" s="123"/>
      <c r="H7224" s="123"/>
      <c r="I7224" s="136"/>
      <c r="J7224" s="123"/>
      <c r="K7224" s="137"/>
      <c r="L7224" s="137"/>
      <c r="M7224" s="137"/>
      <c r="N7224" s="123">
        <v>2</v>
      </c>
      <c r="O7224" s="108" t="s">
        <v>9802</v>
      </c>
      <c r="P7224" s="138">
        <v>3570800190394</v>
      </c>
      <c r="Q7224" s="108" t="s">
        <v>9803</v>
      </c>
      <c r="R7224" s="108" t="s">
        <v>9806</v>
      </c>
      <c r="S7224" s="139" t="s">
        <v>9808</v>
      </c>
      <c r="T7224" s="123" t="s">
        <v>51</v>
      </c>
      <c r="U7224" s="123" t="s">
        <v>45</v>
      </c>
      <c r="V7224" s="123" t="s">
        <v>52</v>
      </c>
      <c r="W7224" s="137">
        <v>31.5</v>
      </c>
      <c r="X7224" s="136">
        <v>35.18</v>
      </c>
      <c r="Y7224" s="137">
        <v>6750</v>
      </c>
      <c r="Z7224" s="137">
        <f>W7224*Y7224</f>
        <v>212625</v>
      </c>
      <c r="AA7224" s="119">
        <v>6</v>
      </c>
      <c r="AB7224" s="119">
        <v>6</v>
      </c>
      <c r="AC7224" s="137">
        <f>(Z7224*(100-AB7224))/100</f>
        <v>199867.5</v>
      </c>
      <c r="AD7224" s="137">
        <f>IF(AND(AC7224="",M7223=""),0,IF((AC7224=""),M7223, IF( (M7223=""),AC7224,SUM(AC7223:AC7228)+M7223)))</f>
        <v>1595304.56</v>
      </c>
      <c r="AE7224" s="137">
        <f>IF( (X7224=""),AD7224*1,AD7224*(X7224/100) )</f>
        <v>561228.14420800004</v>
      </c>
      <c r="AF7224" s="137">
        <v>50000000</v>
      </c>
      <c r="AG7224" s="137">
        <f>IF((AF7224-AE7224) &gt; 1,0,IF((AF7224-AE7224)&lt;0,AE7224-AF7224,AF7224-AE7224))</f>
        <v>0</v>
      </c>
      <c r="AH7224" s="137">
        <v>0.02</v>
      </c>
    </row>
    <row r="7225" spans="1:34" s="173" customFormat="1" x14ac:dyDescent="0.55000000000000004">
      <c r="A7225" s="122"/>
      <c r="B7225" s="123"/>
      <c r="C7225" s="123"/>
      <c r="D7225" s="135"/>
      <c r="E7225" s="123"/>
      <c r="F7225" s="123"/>
      <c r="G7225" s="123"/>
      <c r="H7225" s="123"/>
      <c r="I7225" s="136"/>
      <c r="J7225" s="123"/>
      <c r="K7225" s="137"/>
      <c r="L7225" s="137"/>
      <c r="M7225" s="137"/>
      <c r="N7225" s="123">
        <v>3</v>
      </c>
      <c r="O7225" s="108" t="s">
        <v>9802</v>
      </c>
      <c r="P7225" s="138">
        <v>3570800190394</v>
      </c>
      <c r="Q7225" s="108" t="s">
        <v>9803</v>
      </c>
      <c r="R7225" s="108" t="s">
        <v>9806</v>
      </c>
      <c r="S7225" s="139" t="s">
        <v>9809</v>
      </c>
      <c r="T7225" s="123" t="s">
        <v>73</v>
      </c>
      <c r="U7225" s="123" t="s">
        <v>45</v>
      </c>
      <c r="V7225" s="123" t="s">
        <v>52</v>
      </c>
      <c r="W7225" s="137">
        <v>23.04</v>
      </c>
      <c r="X7225" s="136">
        <v>25.73</v>
      </c>
      <c r="Y7225" s="137">
        <v>6600</v>
      </c>
      <c r="Z7225" s="137">
        <f>W7225*Y7225</f>
        <v>152064</v>
      </c>
      <c r="AA7225" s="119">
        <v>6</v>
      </c>
      <c r="AB7225" s="119">
        <v>6</v>
      </c>
      <c r="AC7225" s="137">
        <f>(Z7225*(100-AB7225))/100</f>
        <v>142940.16</v>
      </c>
      <c r="AD7225" s="137">
        <f>IF(AND(AC7225="",M7223=""),0,IF((AC7225=""),M7223, IF( (M7223=""),AC7225,SUM(AC7223:AC7228)+M7223)))</f>
        <v>1595304.56</v>
      </c>
      <c r="AE7225" s="137">
        <f>IF( (X7225=""),AD7225*1,AD7225*(X7225/100) )</f>
        <v>410471.86328800005</v>
      </c>
      <c r="AF7225" s="137">
        <v>50000000</v>
      </c>
      <c r="AG7225" s="137">
        <f>IF((AF7225-AE7225) &gt; 1,0,IF((AF7225-AE7225)&lt;0,AE7225-AF7225,AF7225-AE7225))</f>
        <v>0</v>
      </c>
      <c r="AH7225" s="137">
        <v>0.02</v>
      </c>
    </row>
    <row r="7226" spans="1:34" s="173" customFormat="1" x14ac:dyDescent="0.55000000000000004">
      <c r="A7226" s="122"/>
      <c r="B7226" s="123"/>
      <c r="C7226" s="123"/>
      <c r="D7226" s="135"/>
      <c r="E7226" s="123"/>
      <c r="F7226" s="123"/>
      <c r="G7226" s="123"/>
      <c r="H7226" s="123"/>
      <c r="I7226" s="136"/>
      <c r="J7226" s="123"/>
      <c r="K7226" s="137"/>
      <c r="L7226" s="137" t="s">
        <v>63</v>
      </c>
      <c r="M7226" s="137">
        <f>SUM(M7223:M7225)</f>
        <v>160625</v>
      </c>
      <c r="N7226" s="123"/>
      <c r="O7226" s="108"/>
      <c r="P7226" s="138"/>
      <c r="Q7226" s="108"/>
      <c r="R7226" s="108"/>
      <c r="S7226" s="139"/>
      <c r="T7226" s="123"/>
      <c r="U7226" s="123"/>
      <c r="V7226" s="123"/>
      <c r="W7226" s="137"/>
      <c r="X7226" s="136"/>
      <c r="Y7226" s="137"/>
      <c r="Z7226" s="137"/>
      <c r="AA7226" s="119"/>
      <c r="AB7226" s="119"/>
      <c r="AC7226" s="137"/>
      <c r="AD7226" s="137"/>
      <c r="AE7226" s="137">
        <f>SUM(AE7223:AE7225)</f>
        <v>1595304.56</v>
      </c>
      <c r="AF7226" s="137"/>
      <c r="AG7226" s="137">
        <f>SUM(AG7223:AG7225)</f>
        <v>0</v>
      </c>
      <c r="AH7226" s="137"/>
    </row>
    <row r="7227" spans="1:34" s="173" customFormat="1" x14ac:dyDescent="0.55000000000000004">
      <c r="A7227" s="122" t="s">
        <v>9812</v>
      </c>
      <c r="B7227" s="123">
        <v>3105</v>
      </c>
      <c r="C7227" s="123">
        <v>5657</v>
      </c>
      <c r="D7227" s="135" t="s">
        <v>9813</v>
      </c>
      <c r="E7227" s="123" t="s">
        <v>34</v>
      </c>
      <c r="F7227" s="123">
        <v>25061</v>
      </c>
      <c r="G7227" s="123">
        <v>0</v>
      </c>
      <c r="H7227" s="123">
        <v>0</v>
      </c>
      <c r="I7227" s="136">
        <v>98</v>
      </c>
      <c r="J7227" s="123" t="s">
        <v>35</v>
      </c>
      <c r="K7227" s="137">
        <f>((G7227*400)+(H7227*100))+I7227</f>
        <v>98</v>
      </c>
      <c r="L7227" s="137">
        <v>2425</v>
      </c>
      <c r="M7227" s="137">
        <f>K7227*L7227</f>
        <v>237650</v>
      </c>
      <c r="N7227" s="123">
        <v>1</v>
      </c>
      <c r="O7227" s="108" t="s">
        <v>9810</v>
      </c>
      <c r="P7227" s="138"/>
      <c r="Q7227" s="108" t="s">
        <v>9811</v>
      </c>
      <c r="R7227" s="108" t="s">
        <v>9814</v>
      </c>
      <c r="S7227" s="139"/>
      <c r="T7227" s="123" t="s">
        <v>51</v>
      </c>
      <c r="U7227" s="123" t="s">
        <v>227</v>
      </c>
      <c r="V7227" s="123" t="s">
        <v>52</v>
      </c>
      <c r="W7227" s="137">
        <v>162.56</v>
      </c>
      <c r="X7227" s="136">
        <v>100</v>
      </c>
      <c r="Y7227" s="137">
        <v>6750</v>
      </c>
      <c r="Z7227" s="137">
        <f>W7227*Y7227</f>
        <v>1097280</v>
      </c>
      <c r="AA7227" s="119">
        <v>1</v>
      </c>
      <c r="AB7227" s="119">
        <v>2</v>
      </c>
      <c r="AC7227" s="137">
        <f>(Z7227*(100-AB7227))/100</f>
        <v>1075334.3999999999</v>
      </c>
      <c r="AD7227" s="137">
        <f>IF(AND(AC7227="",M7227=""),0,IF((AC7227=""),M7227, IF( (M7227=""),AC7227,AC7227+M7227)))</f>
        <v>1312984.3999999999</v>
      </c>
      <c r="AE7227" s="137">
        <f>IF( (X7227=""),AD7227*1,AD7227*(X7227/100) )</f>
        <v>1312984.3999999999</v>
      </c>
      <c r="AF7227" s="137">
        <v>50000000</v>
      </c>
      <c r="AG7227" s="137">
        <f>IF((AF7227-AE7227) &gt; 1,0,IF((AF7227-AE7227)&lt;0,AE7227-AF7227,AF7227-AE7227))</f>
        <v>0</v>
      </c>
      <c r="AH7227" s="137">
        <v>0.02</v>
      </c>
    </row>
    <row r="7228" spans="1:34" s="173" customFormat="1" x14ac:dyDescent="0.55000000000000004">
      <c r="A7228" s="122"/>
      <c r="B7228" s="123"/>
      <c r="C7228" s="123"/>
      <c r="D7228" s="135"/>
      <c r="E7228" s="123"/>
      <c r="F7228" s="123"/>
      <c r="G7228" s="123"/>
      <c r="H7228" s="123"/>
      <c r="I7228" s="136"/>
      <c r="J7228" s="123"/>
      <c r="K7228" s="137"/>
      <c r="L7228" s="137" t="s">
        <v>63</v>
      </c>
      <c r="M7228" s="137">
        <f>SUM(M7227:M7227)</f>
        <v>237650</v>
      </c>
      <c r="N7228" s="123"/>
      <c r="O7228" s="108"/>
      <c r="P7228" s="138"/>
      <c r="Q7228" s="108"/>
      <c r="R7228" s="108"/>
      <c r="S7228" s="139"/>
      <c r="T7228" s="123"/>
      <c r="U7228" s="123"/>
      <c r="V7228" s="123"/>
      <c r="W7228" s="137"/>
      <c r="X7228" s="136"/>
      <c r="Y7228" s="137"/>
      <c r="Z7228" s="137"/>
      <c r="AA7228" s="119"/>
      <c r="AB7228" s="119"/>
      <c r="AC7228" s="137"/>
      <c r="AD7228" s="137"/>
      <c r="AE7228" s="137">
        <f>SUM(AE7227:AE7227)</f>
        <v>1312984.3999999999</v>
      </c>
      <c r="AF7228" s="137"/>
      <c r="AG7228" s="137">
        <f>SUM(AG7227:AG7227)</f>
        <v>0</v>
      </c>
      <c r="AH7228" s="137"/>
    </row>
    <row r="7229" spans="1:34" s="173" customFormat="1" x14ac:dyDescent="0.55000000000000004">
      <c r="A7229" s="122" t="s">
        <v>9817</v>
      </c>
      <c r="B7229" s="123">
        <v>3106</v>
      </c>
      <c r="C7229" s="123">
        <v>6946</v>
      </c>
      <c r="D7229" s="135" t="s">
        <v>9818</v>
      </c>
      <c r="E7229" s="123" t="s">
        <v>34</v>
      </c>
      <c r="F7229" s="123">
        <v>23284</v>
      </c>
      <c r="G7229" s="123">
        <v>0</v>
      </c>
      <c r="H7229" s="123">
        <v>1</v>
      </c>
      <c r="I7229" s="136">
        <v>80</v>
      </c>
      <c r="J7229" s="123" t="s">
        <v>35</v>
      </c>
      <c r="K7229" s="137">
        <f>((G7229*400)+(H7229*100))+I7229</f>
        <v>180</v>
      </c>
      <c r="L7229" s="137">
        <v>850</v>
      </c>
      <c r="M7229" s="137">
        <f>K7229*L7229</f>
        <v>153000</v>
      </c>
      <c r="N7229" s="123">
        <v>1</v>
      </c>
      <c r="O7229" s="108" t="s">
        <v>9815</v>
      </c>
      <c r="P7229" s="138">
        <v>3411400767319</v>
      </c>
      <c r="Q7229" s="108" t="s">
        <v>9816</v>
      </c>
      <c r="R7229" s="108" t="s">
        <v>9819</v>
      </c>
      <c r="S7229" s="139" t="s">
        <v>9820</v>
      </c>
      <c r="T7229" s="123" t="s">
        <v>51</v>
      </c>
      <c r="U7229" s="123" t="s">
        <v>227</v>
      </c>
      <c r="V7229" s="123" t="s">
        <v>52</v>
      </c>
      <c r="W7229" s="137">
        <v>146.63999999999999</v>
      </c>
      <c r="X7229" s="136">
        <v>100</v>
      </c>
      <c r="Y7229" s="137">
        <v>6750</v>
      </c>
      <c r="Z7229" s="137">
        <f>W7229*Y7229</f>
        <v>989819.99999999988</v>
      </c>
      <c r="AA7229" s="119">
        <v>11</v>
      </c>
      <c r="AB7229" s="119">
        <v>32</v>
      </c>
      <c r="AC7229" s="137">
        <f>(Z7229*(100-AB7229))/100</f>
        <v>673077.59999999986</v>
      </c>
      <c r="AD7229" s="137">
        <f>IF(AND(AC7229="",M7229=""),0,IF((AC7229=""),M7229, IF( (M7229=""),AC7229,SUM(AC7229:AC7232)+M7229)))</f>
        <v>826077.59999999986</v>
      </c>
      <c r="AE7229" s="137">
        <f>IF( (X7229=""),AD7229*1,AD7229*(X7229/100) )</f>
        <v>826077.59999999986</v>
      </c>
      <c r="AF7229" s="137">
        <v>50000000</v>
      </c>
      <c r="AG7229" s="137">
        <f>IF((AF7229-AE7229) &gt; 1,0,IF((AF7229-AE7229)&lt;0,AE7229-AF7229,AF7229-AE7229))</f>
        <v>0</v>
      </c>
      <c r="AH7229" s="137">
        <v>0.02</v>
      </c>
    </row>
    <row r="7230" spans="1:34" s="173" customFormat="1" x14ac:dyDescent="0.55000000000000004">
      <c r="A7230" s="122"/>
      <c r="B7230" s="123"/>
      <c r="C7230" s="123"/>
      <c r="D7230" s="135"/>
      <c r="E7230" s="123"/>
      <c r="F7230" s="123"/>
      <c r="G7230" s="123"/>
      <c r="H7230" s="123"/>
      <c r="I7230" s="136"/>
      <c r="J7230" s="123"/>
      <c r="K7230" s="137"/>
      <c r="L7230" s="137"/>
      <c r="M7230" s="137"/>
      <c r="N7230" s="123">
        <v>2</v>
      </c>
      <c r="O7230" s="108" t="s">
        <v>9815</v>
      </c>
      <c r="P7230" s="138">
        <v>3411400767319</v>
      </c>
      <c r="Q7230" s="108" t="s">
        <v>9816</v>
      </c>
      <c r="R7230" s="108" t="s">
        <v>9819</v>
      </c>
      <c r="S7230" s="139" t="s">
        <v>9821</v>
      </c>
      <c r="T7230" s="123" t="s">
        <v>55</v>
      </c>
      <c r="U7230" s="123" t="s">
        <v>45</v>
      </c>
      <c r="V7230" s="123"/>
      <c r="W7230" s="137"/>
      <c r="X7230" s="136"/>
      <c r="Y7230" s="137"/>
      <c r="Z7230" s="137"/>
      <c r="AA7230" s="119"/>
      <c r="AB7230" s="119"/>
      <c r="AC7230" s="137"/>
      <c r="AD7230" s="137"/>
      <c r="AE7230" s="137"/>
      <c r="AF7230" s="137"/>
      <c r="AG7230" s="137"/>
      <c r="AH7230" s="137"/>
    </row>
    <row r="7231" spans="1:34" s="173" customFormat="1" x14ac:dyDescent="0.55000000000000004">
      <c r="A7231" s="122"/>
      <c r="B7231" s="123"/>
      <c r="C7231" s="123"/>
      <c r="D7231" s="135"/>
      <c r="E7231" s="123"/>
      <c r="F7231" s="123"/>
      <c r="G7231" s="123"/>
      <c r="H7231" s="123"/>
      <c r="I7231" s="136"/>
      <c r="J7231" s="123"/>
      <c r="K7231" s="137"/>
      <c r="L7231" s="137" t="s">
        <v>63</v>
      </c>
      <c r="M7231" s="137">
        <f>SUM(M7229:M7230)</f>
        <v>153000</v>
      </c>
      <c r="N7231" s="123"/>
      <c r="O7231" s="108"/>
      <c r="P7231" s="138"/>
      <c r="Q7231" s="108"/>
      <c r="R7231" s="108"/>
      <c r="S7231" s="139"/>
      <c r="T7231" s="123"/>
      <c r="U7231" s="123"/>
      <c r="V7231" s="123"/>
      <c r="W7231" s="137"/>
      <c r="X7231" s="136"/>
      <c r="Y7231" s="137"/>
      <c r="Z7231" s="137"/>
      <c r="AA7231" s="119"/>
      <c r="AB7231" s="119"/>
      <c r="AC7231" s="137"/>
      <c r="AD7231" s="137"/>
      <c r="AE7231" s="137">
        <f>SUM(AE7229:AE7230)</f>
        <v>826077.59999999986</v>
      </c>
      <c r="AF7231" s="137"/>
      <c r="AG7231" s="137">
        <f>SUM(AG7229:AG7230)</f>
        <v>0</v>
      </c>
      <c r="AH7231" s="137"/>
    </row>
    <row r="7232" spans="1:34" s="173" customFormat="1" x14ac:dyDescent="0.55000000000000004">
      <c r="A7232" s="122" t="s">
        <v>9822</v>
      </c>
      <c r="B7232" s="123">
        <v>3107</v>
      </c>
      <c r="C7232" s="123">
        <v>9977</v>
      </c>
      <c r="D7232" s="135"/>
      <c r="E7232" s="123" t="s">
        <v>37</v>
      </c>
      <c r="F7232" s="123"/>
      <c r="G7232" s="123">
        <v>49</v>
      </c>
      <c r="H7232" s="123">
        <v>3</v>
      </c>
      <c r="I7232" s="136">
        <v>50</v>
      </c>
      <c r="J7232" s="123" t="s">
        <v>38</v>
      </c>
      <c r="K7232" s="137">
        <f>((G7232*400)+(H7232*100))+I7232</f>
        <v>19950</v>
      </c>
      <c r="L7232" s="137">
        <v>225</v>
      </c>
      <c r="M7232" s="137">
        <f>K7232*L7232</f>
        <v>4488750</v>
      </c>
      <c r="N7232" s="123"/>
      <c r="O7232" s="108"/>
      <c r="P7232" s="138"/>
      <c r="Q7232" s="108"/>
      <c r="R7232" s="108"/>
      <c r="S7232" s="139"/>
      <c r="T7232" s="123"/>
      <c r="U7232" s="123"/>
      <c r="V7232" s="123"/>
      <c r="W7232" s="137"/>
      <c r="X7232" s="136"/>
      <c r="Y7232" s="137"/>
      <c r="Z7232" s="137"/>
      <c r="AA7232" s="119"/>
      <c r="AB7232" s="119"/>
      <c r="AC7232" s="137"/>
      <c r="AD7232" s="137">
        <f>IF(AND(AC7232="",M7232=""),0,IF((AC7232=""),M7232,IF((M7232=""),AC7232,AC7232+M7232)))</f>
        <v>4488750</v>
      </c>
      <c r="AE7232" s="137">
        <f>IF( (X7232=""),AD7232*1,AD7232*(X7232/100) )</f>
        <v>4488750</v>
      </c>
      <c r="AF7232" s="137">
        <v>0</v>
      </c>
      <c r="AG7232" s="137">
        <f>IF((AF7232-AE7232) &gt; 1,0,IF((AF7232-AE7232)&lt;0,AE7232-AF7232,AF7232-AE7232))</f>
        <v>4488750</v>
      </c>
      <c r="AH7232" s="137">
        <v>0.01</v>
      </c>
    </row>
    <row r="7233" spans="1:34" s="173" customFormat="1" x14ac:dyDescent="0.55000000000000004">
      <c r="A7233" s="122"/>
      <c r="B7233" s="123"/>
      <c r="C7233" s="123"/>
      <c r="D7233" s="135"/>
      <c r="E7233" s="123"/>
      <c r="F7233" s="123"/>
      <c r="G7233" s="123"/>
      <c r="H7233" s="123"/>
      <c r="I7233" s="136"/>
      <c r="J7233" s="123"/>
      <c r="K7233" s="137"/>
      <c r="L7233" s="137" t="s">
        <v>63</v>
      </c>
      <c r="M7233" s="137">
        <f>SUM(M7232:M7232)</f>
        <v>4488750</v>
      </c>
      <c r="N7233" s="123"/>
      <c r="O7233" s="108"/>
      <c r="P7233" s="138"/>
      <c r="Q7233" s="108"/>
      <c r="R7233" s="108"/>
      <c r="S7233" s="139"/>
      <c r="T7233" s="123"/>
      <c r="U7233" s="123"/>
      <c r="V7233" s="123"/>
      <c r="W7233" s="137"/>
      <c r="X7233" s="136"/>
      <c r="Y7233" s="137"/>
      <c r="Z7233" s="137"/>
      <c r="AA7233" s="119"/>
      <c r="AB7233" s="119"/>
      <c r="AC7233" s="137"/>
      <c r="AD7233" s="137"/>
      <c r="AE7233" s="137">
        <f>SUM(AE7232:AE7232)</f>
        <v>4488750</v>
      </c>
      <c r="AF7233" s="137"/>
      <c r="AG7233" s="137">
        <f>SUM(AG7232:AG7232)</f>
        <v>4488750</v>
      </c>
      <c r="AH7233" s="137"/>
    </row>
    <row r="7234" spans="1:34" s="173" customFormat="1" x14ac:dyDescent="0.55000000000000004">
      <c r="A7234" s="122" t="s">
        <v>1949</v>
      </c>
      <c r="B7234" s="123">
        <v>3108</v>
      </c>
      <c r="C7234" s="123">
        <v>10331</v>
      </c>
      <c r="D7234" s="135" t="s">
        <v>9823</v>
      </c>
      <c r="E7234" s="123" t="s">
        <v>34</v>
      </c>
      <c r="F7234" s="123">
        <v>27560</v>
      </c>
      <c r="G7234" s="123">
        <v>0</v>
      </c>
      <c r="H7234" s="123">
        <v>0</v>
      </c>
      <c r="I7234" s="136">
        <v>67.400000000000006</v>
      </c>
      <c r="J7234" s="123" t="s">
        <v>35</v>
      </c>
      <c r="K7234" s="137">
        <f>((G7234*400)+(H7234*100))+I7234</f>
        <v>67.400000000000006</v>
      </c>
      <c r="L7234" s="137">
        <v>800</v>
      </c>
      <c r="M7234" s="137">
        <f>K7234*L7234</f>
        <v>53920.000000000007</v>
      </c>
      <c r="N7234" s="123">
        <v>1</v>
      </c>
      <c r="O7234" s="108" t="s">
        <v>7773</v>
      </c>
      <c r="P7234" s="138"/>
      <c r="Q7234" s="108" t="s">
        <v>7774</v>
      </c>
      <c r="R7234" s="108" t="s">
        <v>7776</v>
      </c>
      <c r="S7234" s="139"/>
      <c r="T7234" s="123" t="s">
        <v>51</v>
      </c>
      <c r="U7234" s="123" t="s">
        <v>45</v>
      </c>
      <c r="V7234" s="123" t="s">
        <v>52</v>
      </c>
      <c r="W7234" s="137">
        <v>57.67</v>
      </c>
      <c r="X7234" s="136">
        <v>100</v>
      </c>
      <c r="Y7234" s="137">
        <v>6750</v>
      </c>
      <c r="Z7234" s="137">
        <f>W7234*Y7234</f>
        <v>389272.5</v>
      </c>
      <c r="AA7234" s="119">
        <v>1</v>
      </c>
      <c r="AB7234" s="119">
        <v>1</v>
      </c>
      <c r="AC7234" s="137">
        <f>(Z7234*(100-AB7234))/100</f>
        <v>385379.77500000002</v>
      </c>
      <c r="AD7234" s="137">
        <f>IF(AND(AC7234="",M7234=""),0,IF((AC7234=""),M7234, IF( (M7234=""),AC7234,AC7234+M7234)))</f>
        <v>439299.77500000002</v>
      </c>
      <c r="AE7234" s="137">
        <f>IF( (X7234=""),AD7234*1,AD7234*(X7234/100) )</f>
        <v>439299.77500000002</v>
      </c>
      <c r="AF7234" s="137">
        <v>10000000</v>
      </c>
      <c r="AG7234" s="137">
        <f>IF((AF7234-AE7234) &gt; 1,0,IF((AF7234-AE7234)&lt;0,AE7234-AF7234,AF7234-AE7234))</f>
        <v>0</v>
      </c>
      <c r="AH7234" s="137">
        <v>0.02</v>
      </c>
    </row>
    <row r="7235" spans="1:34" s="173" customFormat="1" x14ac:dyDescent="0.55000000000000004">
      <c r="A7235" s="122"/>
      <c r="B7235" s="123"/>
      <c r="C7235" s="123"/>
      <c r="D7235" s="135"/>
      <c r="E7235" s="123"/>
      <c r="F7235" s="123"/>
      <c r="G7235" s="123"/>
      <c r="H7235" s="123"/>
      <c r="I7235" s="136"/>
      <c r="J7235" s="123"/>
      <c r="K7235" s="137"/>
      <c r="L7235" s="137" t="s">
        <v>63</v>
      </c>
      <c r="M7235" s="137">
        <f>SUM(M7234:M7234)</f>
        <v>53920.000000000007</v>
      </c>
      <c r="N7235" s="123"/>
      <c r="O7235" s="108"/>
      <c r="P7235" s="138"/>
      <c r="Q7235" s="108"/>
      <c r="R7235" s="108"/>
      <c r="S7235" s="139"/>
      <c r="T7235" s="123"/>
      <c r="U7235" s="123"/>
      <c r="V7235" s="123"/>
      <c r="W7235" s="137"/>
      <c r="X7235" s="136"/>
      <c r="Y7235" s="137"/>
      <c r="Z7235" s="137"/>
      <c r="AA7235" s="119"/>
      <c r="AB7235" s="119"/>
      <c r="AC7235" s="137"/>
      <c r="AD7235" s="137"/>
      <c r="AE7235" s="137">
        <f>SUM(AE7234:AE7234)</f>
        <v>439299.77500000002</v>
      </c>
      <c r="AF7235" s="137"/>
      <c r="AG7235" s="137">
        <f>SUM(AG7234:AG7234)</f>
        <v>0</v>
      </c>
      <c r="AH7235" s="137"/>
    </row>
    <row r="7236" spans="1:34" s="173" customFormat="1" x14ac:dyDescent="0.55000000000000004">
      <c r="A7236" s="122" t="s">
        <v>9826</v>
      </c>
      <c r="B7236" s="123">
        <v>3109</v>
      </c>
      <c r="C7236" s="123">
        <v>7864</v>
      </c>
      <c r="D7236" s="135" t="s">
        <v>9827</v>
      </c>
      <c r="E7236" s="123" t="s">
        <v>34</v>
      </c>
      <c r="F7236" s="123">
        <v>22483</v>
      </c>
      <c r="G7236" s="123">
        <v>0</v>
      </c>
      <c r="H7236" s="123">
        <v>1</v>
      </c>
      <c r="I7236" s="136">
        <v>0</v>
      </c>
      <c r="J7236" s="123" t="s">
        <v>35</v>
      </c>
      <c r="K7236" s="137">
        <f>((G7236*400)+(H7236*100))+I7236</f>
        <v>100</v>
      </c>
      <c r="L7236" s="137">
        <v>400</v>
      </c>
      <c r="M7236" s="137">
        <f>K7236*L7236</f>
        <v>40000</v>
      </c>
      <c r="N7236" s="123">
        <v>1</v>
      </c>
      <c r="O7236" s="108" t="s">
        <v>9824</v>
      </c>
      <c r="P7236" s="138"/>
      <c r="Q7236" s="108" t="s">
        <v>9825</v>
      </c>
      <c r="R7236" s="108" t="s">
        <v>9828</v>
      </c>
      <c r="S7236" s="139"/>
      <c r="T7236" s="123" t="s">
        <v>51</v>
      </c>
      <c r="U7236" s="123" t="s">
        <v>45</v>
      </c>
      <c r="V7236" s="123" t="s">
        <v>52</v>
      </c>
      <c r="W7236" s="137">
        <v>20</v>
      </c>
      <c r="X7236" s="136">
        <v>4.5599999999999996</v>
      </c>
      <c r="Y7236" s="137">
        <v>6750</v>
      </c>
      <c r="Z7236" s="137">
        <f>W7236*Y7236</f>
        <v>135000</v>
      </c>
      <c r="AA7236" s="119">
        <v>1</v>
      </c>
      <c r="AB7236" s="119">
        <v>1</v>
      </c>
      <c r="AC7236" s="137">
        <f>(Z7236*(100-AB7236))/100</f>
        <v>133650</v>
      </c>
      <c r="AD7236" s="137">
        <f>IF(AND(AC7236="",M7236=""),0,IF((AC7236=""),M7236, IF( (M7236=""),AC7236,SUM(AC7236:AC7247)+M7236)))</f>
        <v>4181977.0200000005</v>
      </c>
      <c r="AE7236" s="137">
        <f>IF( (X7236=""),AD7236*1,AD7236*(X7236/100) )</f>
        <v>190698.15211200001</v>
      </c>
      <c r="AF7236" s="137">
        <v>50000000</v>
      </c>
      <c r="AG7236" s="137">
        <f>IF((AF7236-AE7236) &gt; 1,0,IF((AF7236-AE7236)&lt;0,AE7236-AF7236,AF7236-AE7236))</f>
        <v>0</v>
      </c>
      <c r="AH7236" s="137">
        <v>0.02</v>
      </c>
    </row>
    <row r="7237" spans="1:34" s="173" customFormat="1" x14ac:dyDescent="0.55000000000000004">
      <c r="A7237" s="122"/>
      <c r="B7237" s="123"/>
      <c r="C7237" s="123"/>
      <c r="D7237" s="135"/>
      <c r="E7237" s="123"/>
      <c r="F7237" s="123"/>
      <c r="G7237" s="123"/>
      <c r="H7237" s="123"/>
      <c r="I7237" s="136"/>
      <c r="J7237" s="123"/>
      <c r="K7237" s="137"/>
      <c r="L7237" s="137"/>
      <c r="M7237" s="137"/>
      <c r="N7237" s="123">
        <v>2</v>
      </c>
      <c r="O7237" s="108" t="s">
        <v>9824</v>
      </c>
      <c r="P7237" s="138"/>
      <c r="Q7237" s="108" t="s">
        <v>9825</v>
      </c>
      <c r="R7237" s="108" t="s">
        <v>9828</v>
      </c>
      <c r="S7237" s="139" t="s">
        <v>9829</v>
      </c>
      <c r="T7237" s="123" t="s">
        <v>51</v>
      </c>
      <c r="U7237" s="123" t="s">
        <v>45</v>
      </c>
      <c r="V7237" s="123" t="s">
        <v>52</v>
      </c>
      <c r="W7237" s="137">
        <v>360.36</v>
      </c>
      <c r="X7237" s="136">
        <v>82.23</v>
      </c>
      <c r="Y7237" s="137">
        <v>6750</v>
      </c>
      <c r="Z7237" s="137">
        <f>W7237*Y7237</f>
        <v>2432430</v>
      </c>
      <c r="AA7237" s="119">
        <v>6</v>
      </c>
      <c r="AB7237" s="119">
        <v>6</v>
      </c>
      <c r="AC7237" s="137">
        <f>(Z7237*(100-AB7237))/100</f>
        <v>2286484.2000000002</v>
      </c>
      <c r="AD7237" s="137">
        <f>IF(AND(AC7237="",M7236=""),0,IF((AC7237=""),M7236, IF( (M7236=""),AC7237,SUM(AC7236:AC7247)+M7236)))</f>
        <v>4181977.0200000005</v>
      </c>
      <c r="AE7237" s="137">
        <f>IF( (X7237=""),AD7237*1,AD7237*(X7237/100) )</f>
        <v>3438839.7035460006</v>
      </c>
      <c r="AF7237" s="137">
        <v>50000000</v>
      </c>
      <c r="AG7237" s="137">
        <f>IF((AF7237-AE7237) &gt; 1,0,IF((AF7237-AE7237)&lt;0,AE7237-AF7237,AF7237-AE7237))</f>
        <v>0</v>
      </c>
      <c r="AH7237" s="137">
        <v>0.02</v>
      </c>
    </row>
    <row r="7238" spans="1:34" s="173" customFormat="1" x14ac:dyDescent="0.55000000000000004">
      <c r="A7238" s="122"/>
      <c r="B7238" s="123"/>
      <c r="C7238" s="123"/>
      <c r="D7238" s="135"/>
      <c r="E7238" s="123"/>
      <c r="F7238" s="123"/>
      <c r="G7238" s="123"/>
      <c r="H7238" s="123"/>
      <c r="I7238" s="136"/>
      <c r="J7238" s="123"/>
      <c r="K7238" s="137"/>
      <c r="L7238" s="137"/>
      <c r="M7238" s="137"/>
      <c r="N7238" s="123">
        <v>3</v>
      </c>
      <c r="O7238" s="108" t="s">
        <v>9824</v>
      </c>
      <c r="P7238" s="138"/>
      <c r="Q7238" s="108" t="s">
        <v>9825</v>
      </c>
      <c r="R7238" s="108" t="s">
        <v>9828</v>
      </c>
      <c r="S7238" s="139" t="s">
        <v>9830</v>
      </c>
      <c r="T7238" s="123" t="s">
        <v>55</v>
      </c>
      <c r="U7238" s="123" t="s">
        <v>45</v>
      </c>
      <c r="V7238" s="123" t="s">
        <v>52</v>
      </c>
      <c r="W7238" s="137">
        <v>41.6</v>
      </c>
      <c r="X7238" s="136">
        <v>9.49</v>
      </c>
      <c r="Y7238" s="137">
        <v>0</v>
      </c>
      <c r="Z7238" s="137">
        <f>W7238*Y7238</f>
        <v>0</v>
      </c>
      <c r="AA7238" s="119">
        <v>21</v>
      </c>
      <c r="AB7238" s="119">
        <v>32</v>
      </c>
      <c r="AC7238" s="137">
        <f>(Z7238*(100-AB7238))/100</f>
        <v>0</v>
      </c>
      <c r="AD7238" s="137">
        <f>IF(AND(AC7238="",M7236=""),0,IF((AC7238=""),M7236, IF( (M7236=""),AC7238,SUM(AC7236:AC7247)+M7236)))</f>
        <v>4181977.0200000005</v>
      </c>
      <c r="AE7238" s="137">
        <f>IF( (X7238=""),AD7238*1,AD7238*(X7238/100) )</f>
        <v>396869.61919800006</v>
      </c>
      <c r="AF7238" s="137">
        <v>50000000</v>
      </c>
      <c r="AG7238" s="137">
        <f>IF((AF7238-AE7238) &gt; 1,0,IF((AF7238-AE7238)&lt;0,AE7238-AF7238,AF7238-AE7238))</f>
        <v>0</v>
      </c>
      <c r="AH7238" s="137">
        <v>0.02</v>
      </c>
    </row>
    <row r="7239" spans="1:34" s="173" customFormat="1" x14ac:dyDescent="0.55000000000000004">
      <c r="A7239" s="122"/>
      <c r="B7239" s="123"/>
      <c r="C7239" s="123"/>
      <c r="D7239" s="135"/>
      <c r="E7239" s="123"/>
      <c r="F7239" s="123"/>
      <c r="G7239" s="123"/>
      <c r="H7239" s="123"/>
      <c r="I7239" s="136"/>
      <c r="J7239" s="123"/>
      <c r="K7239" s="137"/>
      <c r="L7239" s="137"/>
      <c r="M7239" s="137"/>
      <c r="N7239" s="123">
        <v>4</v>
      </c>
      <c r="O7239" s="108" t="s">
        <v>9824</v>
      </c>
      <c r="P7239" s="138"/>
      <c r="Q7239" s="108" t="s">
        <v>9825</v>
      </c>
      <c r="R7239" s="108" t="s">
        <v>9828</v>
      </c>
      <c r="S7239" s="139" t="s">
        <v>9831</v>
      </c>
      <c r="T7239" s="123" t="s">
        <v>343</v>
      </c>
      <c r="U7239" s="123" t="s">
        <v>45</v>
      </c>
      <c r="V7239" s="123" t="s">
        <v>52</v>
      </c>
      <c r="W7239" s="137">
        <v>16.28</v>
      </c>
      <c r="X7239" s="136">
        <v>3.71</v>
      </c>
      <c r="Y7239" s="137">
        <v>5600</v>
      </c>
      <c r="Z7239" s="137">
        <f>W7239*Y7239</f>
        <v>91168</v>
      </c>
      <c r="AA7239" s="119">
        <v>21</v>
      </c>
      <c r="AB7239" s="119">
        <v>32</v>
      </c>
      <c r="AC7239" s="137">
        <f>(Z7239*(100-AB7239))/100</f>
        <v>61994.239999999998</v>
      </c>
      <c r="AD7239" s="137">
        <f>IF(AND(AC7239="",M7236=""),0,IF((AC7239=""),M7236, IF( (M7236=""),AC7239,SUM(AC7236:AC7247)+M7236)))</f>
        <v>4181977.0200000005</v>
      </c>
      <c r="AE7239" s="137">
        <f>IF( (X7239=""),AD7239*1,AD7239*(X7239/100) )</f>
        <v>155151.34744200003</v>
      </c>
      <c r="AF7239" s="137">
        <v>50000000</v>
      </c>
      <c r="AG7239" s="137">
        <f>IF((AF7239-AE7239) &gt; 1,0,IF((AF7239-AE7239)&lt;0,AE7239-AF7239,AF7239-AE7239))</f>
        <v>0</v>
      </c>
      <c r="AH7239" s="137">
        <v>0.02</v>
      </c>
    </row>
    <row r="7240" spans="1:34" s="173" customFormat="1" x14ac:dyDescent="0.55000000000000004">
      <c r="A7240" s="122"/>
      <c r="B7240" s="123"/>
      <c r="C7240" s="123"/>
      <c r="D7240" s="135"/>
      <c r="E7240" s="123"/>
      <c r="F7240" s="123"/>
      <c r="G7240" s="123"/>
      <c r="H7240" s="123"/>
      <c r="I7240" s="136"/>
      <c r="J7240" s="123"/>
      <c r="K7240" s="137"/>
      <c r="L7240" s="137" t="s">
        <v>63</v>
      </c>
      <c r="M7240" s="137">
        <f>SUM(M7236:M7239)</f>
        <v>40000</v>
      </c>
      <c r="N7240" s="123"/>
      <c r="O7240" s="108"/>
      <c r="P7240" s="138"/>
      <c r="Q7240" s="108"/>
      <c r="R7240" s="108"/>
      <c r="S7240" s="139"/>
      <c r="T7240" s="123"/>
      <c r="U7240" s="123"/>
      <c r="V7240" s="123"/>
      <c r="W7240" s="137"/>
      <c r="X7240" s="136"/>
      <c r="Y7240" s="137"/>
      <c r="Z7240" s="137"/>
      <c r="AA7240" s="119"/>
      <c r="AB7240" s="119"/>
      <c r="AC7240" s="137"/>
      <c r="AD7240" s="137"/>
      <c r="AE7240" s="137">
        <f>SUM(AE7236:AE7239)</f>
        <v>4181558.822298001</v>
      </c>
      <c r="AF7240" s="137"/>
      <c r="AG7240" s="137">
        <f>SUM(AG7236:AG7239)</f>
        <v>0</v>
      </c>
      <c r="AH7240" s="137"/>
    </row>
    <row r="7241" spans="1:34" s="99" customFormat="1" x14ac:dyDescent="0.55000000000000004">
      <c r="A7241" s="107" t="s">
        <v>1034</v>
      </c>
      <c r="B7241" s="102">
        <v>3110</v>
      </c>
      <c r="C7241" s="102">
        <v>5367</v>
      </c>
      <c r="D7241" s="90" t="s">
        <v>9834</v>
      </c>
      <c r="E7241" s="102" t="s">
        <v>34</v>
      </c>
      <c r="F7241" s="102">
        <v>2415</v>
      </c>
      <c r="G7241" s="102">
        <v>0</v>
      </c>
      <c r="H7241" s="102">
        <v>3</v>
      </c>
      <c r="I7241" s="98">
        <v>50</v>
      </c>
      <c r="J7241" s="102" t="s">
        <v>35</v>
      </c>
      <c r="K7241" s="94">
        <f>((G7241*400)+(H7241*100))+I7241</f>
        <v>350</v>
      </c>
      <c r="L7241" s="94">
        <v>450</v>
      </c>
      <c r="M7241" s="94">
        <f>K7241*L7241</f>
        <v>157500</v>
      </c>
      <c r="N7241" s="102">
        <v>1</v>
      </c>
      <c r="O7241" s="111" t="s">
        <v>5769</v>
      </c>
      <c r="P7241" s="96">
        <v>3570800003225</v>
      </c>
      <c r="Q7241" s="111" t="s">
        <v>5770</v>
      </c>
      <c r="R7241" s="111" t="s">
        <v>9835</v>
      </c>
      <c r="S7241" s="97" t="s">
        <v>9836</v>
      </c>
      <c r="T7241" s="102" t="s">
        <v>343</v>
      </c>
      <c r="U7241" s="102" t="s">
        <v>74</v>
      </c>
      <c r="V7241" s="102" t="s">
        <v>52</v>
      </c>
      <c r="W7241" s="94">
        <v>48.24</v>
      </c>
      <c r="X7241" s="98">
        <v>100</v>
      </c>
      <c r="Y7241" s="94">
        <v>5600</v>
      </c>
      <c r="Z7241" s="94">
        <f>W7241*Y7241</f>
        <v>270144</v>
      </c>
      <c r="AA7241" s="89">
        <v>22</v>
      </c>
      <c r="AB7241" s="89">
        <v>93</v>
      </c>
      <c r="AC7241" s="94">
        <f>(Z7241*(100-AB7241))/100</f>
        <v>18910.080000000002</v>
      </c>
      <c r="AD7241" s="94">
        <f>IF(AND(AC7241="",M7241=""),0,IF((AC7241=""),M7241, IF( (M7241=""),AC7241,SUM(AC7241:AC7241)+M7241)))</f>
        <v>176410.08000000002</v>
      </c>
      <c r="AE7241" s="94">
        <f t="shared" ref="AE7241:AE7246" si="703">IF( (X7241=""),AD7241*1,AD7241*(X7241/100) )</f>
        <v>176410.08000000002</v>
      </c>
      <c r="AF7241" s="94">
        <v>0</v>
      </c>
      <c r="AG7241" s="94">
        <f t="shared" ref="AG7241:AG7246" si="704">IF((AF7241-AE7241) &gt; 1,0,IF((AF7241-AE7241)&lt;0,AE7241-AF7241,AF7241-AE7241))</f>
        <v>176410.08000000002</v>
      </c>
      <c r="AH7241" s="94">
        <v>0.02</v>
      </c>
    </row>
    <row r="7242" spans="1:34" s="99" customFormat="1" x14ac:dyDescent="0.55000000000000004">
      <c r="A7242" s="107"/>
      <c r="B7242" s="102">
        <v>3111</v>
      </c>
      <c r="C7242" s="102">
        <v>5537</v>
      </c>
      <c r="D7242" s="90" t="s">
        <v>9837</v>
      </c>
      <c r="E7242" s="102" t="s">
        <v>34</v>
      </c>
      <c r="F7242" s="102">
        <v>10190</v>
      </c>
      <c r="G7242" s="102">
        <v>0</v>
      </c>
      <c r="H7242" s="102">
        <v>1</v>
      </c>
      <c r="I7242" s="98">
        <v>54</v>
      </c>
      <c r="J7242" s="102" t="s">
        <v>35</v>
      </c>
      <c r="K7242" s="94">
        <f>((G7242*400)+(H7242*100))+I7242</f>
        <v>154</v>
      </c>
      <c r="L7242" s="94">
        <v>2425</v>
      </c>
      <c r="M7242" s="94">
        <f>K7242*L7242</f>
        <v>373450</v>
      </c>
      <c r="N7242" s="102">
        <v>1</v>
      </c>
      <c r="O7242" s="111" t="s">
        <v>9832</v>
      </c>
      <c r="P7242" s="96">
        <v>3570800008154</v>
      </c>
      <c r="Q7242" s="111" t="s">
        <v>9833</v>
      </c>
      <c r="R7242" s="111" t="s">
        <v>1036</v>
      </c>
      <c r="S7242" s="97" t="s">
        <v>9838</v>
      </c>
      <c r="T7242" s="102" t="s">
        <v>51</v>
      </c>
      <c r="U7242" s="102" t="s">
        <v>45</v>
      </c>
      <c r="V7242" s="102" t="s">
        <v>52</v>
      </c>
      <c r="W7242" s="94">
        <v>204.4</v>
      </c>
      <c r="X7242" s="98">
        <v>91.09</v>
      </c>
      <c r="Y7242" s="94">
        <v>6750</v>
      </c>
      <c r="Z7242" s="94">
        <f>W7242*Y7242</f>
        <v>1379700</v>
      </c>
      <c r="AA7242" s="89">
        <v>7</v>
      </c>
      <c r="AB7242" s="89">
        <v>7</v>
      </c>
      <c r="AC7242" s="94">
        <f>(Z7242*(100-AB7242))/100</f>
        <v>1283121</v>
      </c>
      <c r="AD7242" s="94">
        <f>IF(AND(AC7242="",M7242=""),0,IF((AC7242=""),M7242, IF( (M7242=""),AC7242,SUM(AC7242:AC7243)+M7242)))</f>
        <v>1656571</v>
      </c>
      <c r="AE7242" s="94">
        <f t="shared" si="703"/>
        <v>1508970.5239000001</v>
      </c>
      <c r="AF7242" s="94">
        <v>50000000</v>
      </c>
      <c r="AG7242" s="94">
        <f t="shared" si="704"/>
        <v>0</v>
      </c>
      <c r="AH7242" s="94">
        <v>0.02</v>
      </c>
    </row>
    <row r="7243" spans="1:34" s="99" customFormat="1" x14ac:dyDescent="0.55000000000000004">
      <c r="A7243" s="107"/>
      <c r="B7243" s="102"/>
      <c r="C7243" s="102"/>
      <c r="D7243" s="90"/>
      <c r="E7243" s="102"/>
      <c r="F7243" s="102"/>
      <c r="G7243" s="102"/>
      <c r="H7243" s="102"/>
      <c r="I7243" s="98"/>
      <c r="J7243" s="102"/>
      <c r="K7243" s="94"/>
      <c r="L7243" s="94"/>
      <c r="M7243" s="94"/>
      <c r="N7243" s="102">
        <v>2</v>
      </c>
      <c r="O7243" s="111" t="s">
        <v>9832</v>
      </c>
      <c r="P7243" s="96">
        <v>3570800008154</v>
      </c>
      <c r="Q7243" s="111" t="s">
        <v>9833</v>
      </c>
      <c r="R7243" s="111" t="s">
        <v>1036</v>
      </c>
      <c r="S7243" s="97" t="s">
        <v>9839</v>
      </c>
      <c r="T7243" s="102" t="s">
        <v>55</v>
      </c>
      <c r="U7243" s="102" t="s">
        <v>45</v>
      </c>
      <c r="V7243" s="102" t="s">
        <v>52</v>
      </c>
      <c r="W7243" s="94">
        <v>20</v>
      </c>
      <c r="X7243" s="98">
        <v>8.91</v>
      </c>
      <c r="Y7243" s="94">
        <v>0</v>
      </c>
      <c r="Z7243" s="94">
        <f>W7243*Y7243</f>
        <v>0</v>
      </c>
      <c r="AA7243" s="89">
        <v>7</v>
      </c>
      <c r="AB7243" s="89">
        <v>7</v>
      </c>
      <c r="AC7243" s="94">
        <f>(Z7243*(100-AB7243))/100</f>
        <v>0</v>
      </c>
      <c r="AD7243" s="94">
        <f>IF(AND(AC7243="",M7242=""),0,IF((AC7243=""),M7242, IF( (M7242=""),AC7243,SUM(AC7242:AC7243)+M7242)))</f>
        <v>1656571</v>
      </c>
      <c r="AE7243" s="94">
        <f t="shared" si="703"/>
        <v>147600.4761</v>
      </c>
      <c r="AF7243" s="94">
        <v>50000000</v>
      </c>
      <c r="AG7243" s="94">
        <f t="shared" si="704"/>
        <v>0</v>
      </c>
      <c r="AH7243" s="94">
        <v>0.02</v>
      </c>
    </row>
    <row r="7244" spans="1:34" s="99" customFormat="1" x14ac:dyDescent="0.55000000000000004">
      <c r="A7244" s="107"/>
      <c r="B7244" s="102">
        <v>3112</v>
      </c>
      <c r="C7244" s="102">
        <v>5443</v>
      </c>
      <c r="D7244" s="90" t="s">
        <v>9840</v>
      </c>
      <c r="E7244" s="102" t="s">
        <v>34</v>
      </c>
      <c r="F7244" s="102">
        <v>14106</v>
      </c>
      <c r="G7244" s="102">
        <v>1</v>
      </c>
      <c r="H7244" s="102">
        <v>0</v>
      </c>
      <c r="I7244" s="98">
        <v>61</v>
      </c>
      <c r="J7244" s="102" t="s">
        <v>35</v>
      </c>
      <c r="K7244" s="94">
        <f>((G7244*400)+(H7244*100))+I7244</f>
        <v>461</v>
      </c>
      <c r="L7244" s="94">
        <v>1250</v>
      </c>
      <c r="M7244" s="94">
        <f>K7244*L7244</f>
        <v>576250</v>
      </c>
      <c r="N7244" s="102">
        <v>1</v>
      </c>
      <c r="O7244" s="111" t="s">
        <v>9832</v>
      </c>
      <c r="P7244" s="96">
        <v>3570800008154</v>
      </c>
      <c r="Q7244" s="111" t="s">
        <v>9833</v>
      </c>
      <c r="R7244" s="111" t="s">
        <v>1036</v>
      </c>
      <c r="S7244" s="97"/>
      <c r="T7244" s="102" t="s">
        <v>51</v>
      </c>
      <c r="U7244" s="102" t="s">
        <v>45</v>
      </c>
      <c r="V7244" s="102" t="s">
        <v>46</v>
      </c>
      <c r="W7244" s="94">
        <v>39</v>
      </c>
      <c r="X7244" s="98">
        <v>68.42</v>
      </c>
      <c r="Y7244" s="94">
        <v>6750</v>
      </c>
      <c r="Z7244" s="94">
        <f>W7244*Y7244</f>
        <v>263250</v>
      </c>
      <c r="AA7244" s="89">
        <v>7</v>
      </c>
      <c r="AB7244" s="89">
        <v>7</v>
      </c>
      <c r="AC7244" s="94">
        <f>(Z7244*(100-AB7244))/100</f>
        <v>244822.5</v>
      </c>
      <c r="AD7244" s="94">
        <f>IF(AND(AC7244="",M7244=""),0,IF((AC7244=""),M7244, IF( (M7244=""),AC7244,SUM(AC7244:AC7246)+M7244)))</f>
        <v>934067.5</v>
      </c>
      <c r="AE7244" s="94">
        <f t="shared" si="703"/>
        <v>639088.98349999997</v>
      </c>
      <c r="AF7244" s="94">
        <v>0</v>
      </c>
      <c r="AG7244" s="94">
        <f t="shared" si="704"/>
        <v>639088.98349999997</v>
      </c>
      <c r="AH7244" s="94">
        <v>0.02</v>
      </c>
    </row>
    <row r="7245" spans="1:34" s="99" customFormat="1" x14ac:dyDescent="0.55000000000000004">
      <c r="A7245" s="107"/>
      <c r="B7245" s="102"/>
      <c r="C7245" s="102"/>
      <c r="D7245" s="90"/>
      <c r="E7245" s="102"/>
      <c r="F7245" s="102"/>
      <c r="G7245" s="102"/>
      <c r="H7245" s="102"/>
      <c r="I7245" s="98"/>
      <c r="J7245" s="102"/>
      <c r="K7245" s="94"/>
      <c r="L7245" s="94"/>
      <c r="M7245" s="94"/>
      <c r="N7245" s="102">
        <v>2</v>
      </c>
      <c r="O7245" s="111" t="s">
        <v>9832</v>
      </c>
      <c r="P7245" s="96">
        <v>3570800008154</v>
      </c>
      <c r="Q7245" s="111" t="s">
        <v>9833</v>
      </c>
      <c r="R7245" s="111" t="s">
        <v>1036</v>
      </c>
      <c r="S7245" s="97"/>
      <c r="T7245" s="102" t="s">
        <v>55</v>
      </c>
      <c r="U7245" s="102" t="s">
        <v>45</v>
      </c>
      <c r="V7245" s="102" t="s">
        <v>46</v>
      </c>
      <c r="W7245" s="94">
        <v>18</v>
      </c>
      <c r="X7245" s="98">
        <v>31.58</v>
      </c>
      <c r="Y7245" s="94">
        <v>6750</v>
      </c>
      <c r="Z7245" s="94">
        <f>W7245*Y7245</f>
        <v>121500</v>
      </c>
      <c r="AA7245" s="89">
        <v>7</v>
      </c>
      <c r="AB7245" s="89">
        <v>7</v>
      </c>
      <c r="AC7245" s="94">
        <f>(Z7245*(100-AB7245))/100</f>
        <v>112995</v>
      </c>
      <c r="AD7245" s="94">
        <f>IF(AND(AC7245="",M7244=""),0,IF((AC7245=""),M7244, IF( (M7244=""),AC7245,SUM(AC7244:AC7246)+M7244)))</f>
        <v>934067.5</v>
      </c>
      <c r="AE7245" s="94">
        <f t="shared" si="703"/>
        <v>294978.51649999997</v>
      </c>
      <c r="AF7245" s="94">
        <v>0</v>
      </c>
      <c r="AG7245" s="94">
        <f t="shared" si="704"/>
        <v>294978.51649999997</v>
      </c>
      <c r="AH7245" s="94">
        <v>0.02</v>
      </c>
    </row>
    <row r="7246" spans="1:34" s="99" customFormat="1" x14ac:dyDescent="0.55000000000000004">
      <c r="A7246" s="107"/>
      <c r="B7246" s="102">
        <v>3113</v>
      </c>
      <c r="C7246" s="102">
        <v>5557</v>
      </c>
      <c r="D7246" s="90" t="s">
        <v>9841</v>
      </c>
      <c r="E7246" s="102" t="s">
        <v>34</v>
      </c>
      <c r="F7246" s="102">
        <v>24211</v>
      </c>
      <c r="G7246" s="102">
        <v>0</v>
      </c>
      <c r="H7246" s="102">
        <v>0</v>
      </c>
      <c r="I7246" s="98">
        <v>35</v>
      </c>
      <c r="J7246" s="102" t="s">
        <v>68</v>
      </c>
      <c r="K7246" s="94">
        <f>((G7246*400)+(H7246*100))+I7246</f>
        <v>35</v>
      </c>
      <c r="L7246" s="94">
        <v>2425</v>
      </c>
      <c r="M7246" s="94">
        <f>K7246*L7246</f>
        <v>84875</v>
      </c>
      <c r="N7246" s="102"/>
      <c r="O7246" s="111"/>
      <c r="P7246" s="96"/>
      <c r="Q7246" s="111"/>
      <c r="R7246" s="111"/>
      <c r="S7246" s="97"/>
      <c r="T7246" s="102"/>
      <c r="U7246" s="102"/>
      <c r="V7246" s="102"/>
      <c r="W7246" s="94"/>
      <c r="X7246" s="98"/>
      <c r="Y7246" s="94"/>
      <c r="Z7246" s="94"/>
      <c r="AA7246" s="89"/>
      <c r="AB7246" s="89"/>
      <c r="AC7246" s="94"/>
      <c r="AD7246" s="94">
        <f>IF(AND(AC7246="",M7246=""),0,IF((AC7246=""),M7246,IF((M7246=""),AC7246,AC7246+M7246)))</f>
        <v>84875</v>
      </c>
      <c r="AE7246" s="94">
        <f t="shared" si="703"/>
        <v>84875</v>
      </c>
      <c r="AF7246" s="94">
        <v>0</v>
      </c>
      <c r="AG7246" s="94">
        <f t="shared" si="704"/>
        <v>84875</v>
      </c>
      <c r="AH7246" s="94">
        <v>0.3</v>
      </c>
    </row>
    <row r="7247" spans="1:34" s="99" customFormat="1" x14ac:dyDescent="0.55000000000000004">
      <c r="A7247" s="107"/>
      <c r="B7247" s="102"/>
      <c r="C7247" s="102"/>
      <c r="D7247" s="90"/>
      <c r="E7247" s="102"/>
      <c r="F7247" s="102"/>
      <c r="G7247" s="102"/>
      <c r="H7247" s="102"/>
      <c r="I7247" s="98"/>
      <c r="J7247" s="102"/>
      <c r="K7247" s="94"/>
      <c r="L7247" s="94" t="s">
        <v>63</v>
      </c>
      <c r="M7247" s="94">
        <f>SUM(M7241:M7246)</f>
        <v>1192075</v>
      </c>
      <c r="N7247" s="102"/>
      <c r="O7247" s="111"/>
      <c r="P7247" s="96"/>
      <c r="Q7247" s="111"/>
      <c r="R7247" s="111"/>
      <c r="S7247" s="97"/>
      <c r="T7247" s="102"/>
      <c r="U7247" s="102"/>
      <c r="V7247" s="102"/>
      <c r="W7247" s="94"/>
      <c r="X7247" s="98"/>
      <c r="Y7247" s="94"/>
      <c r="Z7247" s="94"/>
      <c r="AA7247" s="89"/>
      <c r="AB7247" s="89"/>
      <c r="AC7247" s="94"/>
      <c r="AD7247" s="94"/>
      <c r="AE7247" s="94">
        <f>SUM(AE7241:AE7246)</f>
        <v>2851923.58</v>
      </c>
      <c r="AF7247" s="94"/>
      <c r="AG7247" s="94">
        <f>SUM(AG7241:AG7246)</f>
        <v>1195352.5799999998</v>
      </c>
      <c r="AH7247" s="94"/>
    </row>
    <row r="7248" spans="1:34" s="173" customFormat="1" x14ac:dyDescent="0.55000000000000004">
      <c r="A7248" s="122" t="s">
        <v>9844</v>
      </c>
      <c r="B7248" s="123">
        <v>3115</v>
      </c>
      <c r="C7248" s="123">
        <v>6261</v>
      </c>
      <c r="D7248" s="135" t="s">
        <v>9845</v>
      </c>
      <c r="E7248" s="123" t="s">
        <v>37</v>
      </c>
      <c r="F7248" s="123">
        <v>5345</v>
      </c>
      <c r="G7248" s="123">
        <v>4</v>
      </c>
      <c r="H7248" s="123">
        <v>1</v>
      </c>
      <c r="I7248" s="136">
        <v>22</v>
      </c>
      <c r="J7248" s="123" t="s">
        <v>38</v>
      </c>
      <c r="K7248" s="137">
        <f>((G7248*400)+(H7248*100))+I7248</f>
        <v>1722</v>
      </c>
      <c r="L7248" s="137">
        <v>225</v>
      </c>
      <c r="M7248" s="137">
        <f>K7248*L7248</f>
        <v>387450</v>
      </c>
      <c r="N7248" s="123"/>
      <c r="O7248" s="108"/>
      <c r="P7248" s="138"/>
      <c r="Q7248" s="108"/>
      <c r="R7248" s="108"/>
      <c r="S7248" s="139"/>
      <c r="T7248" s="123"/>
      <c r="U7248" s="123"/>
      <c r="V7248" s="123"/>
      <c r="W7248" s="137"/>
      <c r="X7248" s="136"/>
      <c r="Y7248" s="137"/>
      <c r="Z7248" s="137"/>
      <c r="AA7248" s="119"/>
      <c r="AB7248" s="119"/>
      <c r="AC7248" s="137"/>
      <c r="AD7248" s="137">
        <f>IF(AND(AC7248="",M7248=""),0,IF((AC7248=""),M7248,IF((M7248=""),AC7248,AC7248+M7248)))</f>
        <v>387450</v>
      </c>
      <c r="AE7248" s="137">
        <f>IF( (X7248=""),AD7248*1,AD7248*(X7248/100) )</f>
        <v>387450</v>
      </c>
      <c r="AF7248" s="137">
        <v>0</v>
      </c>
      <c r="AG7248" s="137">
        <f>IF((AF7248-AE7248) &gt; 1,0,IF((AF7248-AE7248)&lt;0,AE7248-AF7248,AF7248-AE7248))</f>
        <v>387450</v>
      </c>
      <c r="AH7248" s="137">
        <v>0.01</v>
      </c>
    </row>
    <row r="7249" spans="1:34" s="173" customFormat="1" x14ac:dyDescent="0.55000000000000004">
      <c r="A7249" s="122" t="s">
        <v>9844</v>
      </c>
      <c r="B7249" s="123">
        <v>3116</v>
      </c>
      <c r="C7249" s="123">
        <v>9139</v>
      </c>
      <c r="D7249" s="135" t="s">
        <v>9847</v>
      </c>
      <c r="E7249" s="123" t="s">
        <v>34</v>
      </c>
      <c r="F7249" s="123">
        <v>19704</v>
      </c>
      <c r="G7249" s="123">
        <v>3</v>
      </c>
      <c r="H7249" s="123">
        <v>3</v>
      </c>
      <c r="I7249" s="136">
        <v>39</v>
      </c>
      <c r="J7249" s="123" t="s">
        <v>38</v>
      </c>
      <c r="K7249" s="137">
        <f>((G7249*400)+(H7249*100))+I7249</f>
        <v>1539</v>
      </c>
      <c r="L7249" s="137">
        <v>325</v>
      </c>
      <c r="M7249" s="137">
        <f>K7249*L7249</f>
        <v>500175</v>
      </c>
      <c r="N7249" s="123"/>
      <c r="O7249" s="108"/>
      <c r="P7249" s="138"/>
      <c r="Q7249" s="108"/>
      <c r="R7249" s="108"/>
      <c r="S7249" s="139"/>
      <c r="T7249" s="123"/>
      <c r="U7249" s="123"/>
      <c r="V7249" s="123"/>
      <c r="W7249" s="137"/>
      <c r="X7249" s="136"/>
      <c r="Y7249" s="137"/>
      <c r="Z7249" s="137"/>
      <c r="AA7249" s="119"/>
      <c r="AB7249" s="119"/>
      <c r="AC7249" s="137"/>
      <c r="AD7249" s="137">
        <f>IF(AND(AC7249="",M7249=""),0,IF((AC7249=""),M7249,IF((M7249=""),AC7249,AC7249+M7249)))</f>
        <v>500175</v>
      </c>
      <c r="AE7249" s="137">
        <f>IF( (X7249=""),AD7249*1,AD7249*(X7249/100) )</f>
        <v>500175</v>
      </c>
      <c r="AF7249" s="137">
        <v>50000000</v>
      </c>
      <c r="AG7249" s="137">
        <f>IF((AF7249-AE7249) &gt; 1,0,IF((AF7249-AE7249)&lt;0,AE7249-AF7249,AF7249-AE7249))</f>
        <v>0</v>
      </c>
      <c r="AH7249" s="137">
        <v>0.01</v>
      </c>
    </row>
    <row r="7250" spans="1:34" s="173" customFormat="1" x14ac:dyDescent="0.55000000000000004">
      <c r="A7250" s="122"/>
      <c r="B7250" s="123"/>
      <c r="C7250" s="123"/>
      <c r="D7250" s="135"/>
      <c r="E7250" s="123"/>
      <c r="F7250" s="123"/>
      <c r="G7250" s="123"/>
      <c r="H7250" s="123"/>
      <c r="I7250" s="136"/>
      <c r="J7250" s="123"/>
      <c r="K7250" s="137"/>
      <c r="L7250" s="137" t="s">
        <v>63</v>
      </c>
      <c r="M7250" s="137">
        <f>SUM(M7248:M7249)</f>
        <v>887625</v>
      </c>
      <c r="N7250" s="123"/>
      <c r="O7250" s="108"/>
      <c r="P7250" s="138"/>
      <c r="Q7250" s="108"/>
      <c r="R7250" s="108"/>
      <c r="S7250" s="139"/>
      <c r="T7250" s="123"/>
      <c r="U7250" s="123"/>
      <c r="V7250" s="123"/>
      <c r="W7250" s="137"/>
      <c r="X7250" s="136"/>
      <c r="Y7250" s="137"/>
      <c r="Z7250" s="137"/>
      <c r="AA7250" s="119"/>
      <c r="AB7250" s="119"/>
      <c r="AC7250" s="137"/>
      <c r="AD7250" s="137"/>
      <c r="AE7250" s="137">
        <f>SUM(AE7248:AE7249)</f>
        <v>887625</v>
      </c>
      <c r="AF7250" s="137"/>
      <c r="AG7250" s="137">
        <f>SUM(AG7248:AG7249)</f>
        <v>387450</v>
      </c>
      <c r="AH7250" s="137"/>
    </row>
    <row r="7251" spans="1:34" s="173" customFormat="1" x14ac:dyDescent="0.55000000000000004">
      <c r="A7251" s="122" t="s">
        <v>5667</v>
      </c>
      <c r="B7251" s="123">
        <v>3117</v>
      </c>
      <c r="C7251" s="123">
        <v>8322</v>
      </c>
      <c r="D7251" s="135" t="s">
        <v>9846</v>
      </c>
      <c r="E7251" s="123" t="s">
        <v>34</v>
      </c>
      <c r="F7251" s="123">
        <v>7578</v>
      </c>
      <c r="G7251" s="123">
        <v>1</v>
      </c>
      <c r="H7251" s="123">
        <v>2</v>
      </c>
      <c r="I7251" s="136">
        <v>6</v>
      </c>
      <c r="J7251" s="123" t="s">
        <v>38</v>
      </c>
      <c r="K7251" s="137">
        <f>((G7251*400)+(H7251*100))+I7251</f>
        <v>606</v>
      </c>
      <c r="L7251" s="137">
        <v>250</v>
      </c>
      <c r="M7251" s="137">
        <f>K7251*L7251</f>
        <v>151500</v>
      </c>
      <c r="N7251" s="123"/>
      <c r="O7251" s="108"/>
      <c r="P7251" s="138"/>
      <c r="Q7251" s="108"/>
      <c r="R7251" s="108"/>
      <c r="S7251" s="139"/>
      <c r="T7251" s="123"/>
      <c r="U7251" s="123"/>
      <c r="V7251" s="123"/>
      <c r="W7251" s="137"/>
      <c r="X7251" s="136"/>
      <c r="Y7251" s="137"/>
      <c r="Z7251" s="137"/>
      <c r="AA7251" s="119"/>
      <c r="AB7251" s="119"/>
      <c r="AC7251" s="137"/>
      <c r="AD7251" s="137">
        <f>IF(AND(AC7251="",M7251=""),0,IF((AC7251=""),M7251,IF((M7251=""),AC7251,AC7251+M7251)))</f>
        <v>151500</v>
      </c>
      <c r="AE7251" s="137">
        <f>IF( (X7251=""),AD7251*1,AD7251*(X7251/100) )</f>
        <v>151500</v>
      </c>
      <c r="AF7251" s="137">
        <v>50000000</v>
      </c>
      <c r="AG7251" s="137">
        <f>IF((AF7251-AE7251) &gt; 1,0,IF((AF7251-AE7251)&lt;0,AE7251-AF7251,AF7251-AE7251))</f>
        <v>0</v>
      </c>
      <c r="AH7251" s="137">
        <v>0.01</v>
      </c>
    </row>
    <row r="7252" spans="1:34" s="173" customFormat="1" x14ac:dyDescent="0.55000000000000004">
      <c r="A7252" s="122"/>
      <c r="B7252" s="123"/>
      <c r="C7252" s="123"/>
      <c r="D7252" s="135"/>
      <c r="E7252" s="123"/>
      <c r="F7252" s="123"/>
      <c r="G7252" s="123"/>
      <c r="H7252" s="123"/>
      <c r="I7252" s="136"/>
      <c r="J7252" s="123"/>
      <c r="K7252" s="137"/>
      <c r="L7252" s="137" t="s">
        <v>63</v>
      </c>
      <c r="M7252" s="137">
        <f>SUM(M7251:M7251)</f>
        <v>151500</v>
      </c>
      <c r="N7252" s="123"/>
      <c r="O7252" s="108"/>
      <c r="P7252" s="138"/>
      <c r="Q7252" s="108"/>
      <c r="R7252" s="108"/>
      <c r="S7252" s="139"/>
      <c r="T7252" s="123"/>
      <c r="U7252" s="123"/>
      <c r="V7252" s="123"/>
      <c r="W7252" s="137"/>
      <c r="X7252" s="136"/>
      <c r="Y7252" s="137"/>
      <c r="Z7252" s="137"/>
      <c r="AA7252" s="119"/>
      <c r="AB7252" s="119"/>
      <c r="AC7252" s="137"/>
      <c r="AD7252" s="137"/>
      <c r="AE7252" s="137">
        <f>SUM(AE7251:AE7251)</f>
        <v>151500</v>
      </c>
      <c r="AF7252" s="137"/>
      <c r="AG7252" s="137">
        <f>SUM(AG7251:AG7251)</f>
        <v>0</v>
      </c>
      <c r="AH7252" s="137"/>
    </row>
    <row r="7253" spans="1:34" s="173" customFormat="1" x14ac:dyDescent="0.55000000000000004">
      <c r="A7253" s="122" t="s">
        <v>9850</v>
      </c>
      <c r="B7253" s="123">
        <v>3118</v>
      </c>
      <c r="C7253" s="123">
        <v>10592</v>
      </c>
      <c r="D7253" s="135" t="s">
        <v>5388</v>
      </c>
      <c r="E7253" s="123" t="s">
        <v>34</v>
      </c>
      <c r="F7253" s="123">
        <v>2478</v>
      </c>
      <c r="G7253" s="123">
        <v>0</v>
      </c>
      <c r="H7253" s="123">
        <v>2</v>
      </c>
      <c r="I7253" s="136">
        <v>29</v>
      </c>
      <c r="J7253" s="123" t="s">
        <v>35</v>
      </c>
      <c r="K7253" s="137">
        <f>((G7253*400)+(H7253*100))+I7253</f>
        <v>229</v>
      </c>
      <c r="L7253" s="137">
        <v>0</v>
      </c>
      <c r="M7253" s="137">
        <f>K7253*L7253</f>
        <v>0</v>
      </c>
      <c r="N7253" s="123">
        <v>1</v>
      </c>
      <c r="O7253" s="108" t="s">
        <v>9848</v>
      </c>
      <c r="P7253" s="138">
        <v>3570800007727</v>
      </c>
      <c r="Q7253" s="108" t="s">
        <v>9849</v>
      </c>
      <c r="R7253" s="108" t="s">
        <v>9852</v>
      </c>
      <c r="S7253" s="139" t="s">
        <v>5390</v>
      </c>
      <c r="T7253" s="123" t="s">
        <v>51</v>
      </c>
      <c r="U7253" s="123" t="s">
        <v>45</v>
      </c>
      <c r="V7253" s="123" t="s">
        <v>52</v>
      </c>
      <c r="W7253" s="137">
        <v>790.5</v>
      </c>
      <c r="X7253" s="136">
        <v>94.67</v>
      </c>
      <c r="Y7253" s="137">
        <v>6750</v>
      </c>
      <c r="Z7253" s="137">
        <f>W7253*Y7253</f>
        <v>5335875</v>
      </c>
      <c r="AA7253" s="119">
        <v>7</v>
      </c>
      <c r="AB7253" s="119">
        <v>7</v>
      </c>
      <c r="AC7253" s="137">
        <f>(Z7253*(100-AB7253))/100</f>
        <v>4962363.75</v>
      </c>
      <c r="AD7253" s="137">
        <f>IF(AND(AC7253="",M7253=""),0,IF((AC7253=""),M7253, IF( (M7253=""),AC7253,SUM(AC7253:AC7258)+M7253)))</f>
        <v>4968033.75</v>
      </c>
      <c r="AE7253" s="137">
        <f>IF( (X7253=""),AD7253*1,AD7253*(X7253/100) )</f>
        <v>4703237.5511250002</v>
      </c>
      <c r="AF7253" s="137">
        <v>50000000</v>
      </c>
      <c r="AG7253" s="137">
        <f>IF((AF7253-AE7253) &gt; 1,0,IF((AF7253-AE7253)&lt;0,AE7253-AF7253,AF7253-AE7253))</f>
        <v>0</v>
      </c>
      <c r="AH7253" s="137">
        <v>0.02</v>
      </c>
    </row>
    <row r="7254" spans="1:34" s="173" customFormat="1" x14ac:dyDescent="0.55000000000000004">
      <c r="A7254" s="122"/>
      <c r="B7254" s="123"/>
      <c r="C7254" s="123"/>
      <c r="D7254" s="135"/>
      <c r="E7254" s="123"/>
      <c r="F7254" s="123"/>
      <c r="G7254" s="123"/>
      <c r="H7254" s="123"/>
      <c r="I7254" s="136"/>
      <c r="J7254" s="123"/>
      <c r="K7254" s="137"/>
      <c r="L7254" s="137"/>
      <c r="M7254" s="137"/>
      <c r="N7254" s="123">
        <v>2</v>
      </c>
      <c r="O7254" s="108" t="s">
        <v>5385</v>
      </c>
      <c r="P7254" s="138">
        <v>3570800007718</v>
      </c>
      <c r="Q7254" s="108" t="s">
        <v>5386</v>
      </c>
      <c r="R7254" s="108" t="s">
        <v>5389</v>
      </c>
      <c r="S7254" s="139" t="s">
        <v>5391</v>
      </c>
      <c r="T7254" s="123" t="s">
        <v>55</v>
      </c>
      <c r="U7254" s="123" t="s">
        <v>45</v>
      </c>
      <c r="V7254" s="123" t="s">
        <v>52</v>
      </c>
      <c r="W7254" s="137">
        <v>32.5</v>
      </c>
      <c r="X7254" s="136">
        <v>3.89</v>
      </c>
      <c r="Y7254" s="137">
        <v>0</v>
      </c>
      <c r="Z7254" s="137">
        <f>W7254*Y7254</f>
        <v>0</v>
      </c>
      <c r="AA7254" s="119">
        <v>7</v>
      </c>
      <c r="AB7254" s="119">
        <v>7</v>
      </c>
      <c r="AC7254" s="137">
        <f>(Z7254*(100-AB7254))/100</f>
        <v>0</v>
      </c>
      <c r="AD7254" s="137">
        <f>IF(AND(AC7254="",M7253=""),0,IF((AC7254=""),M7253, IF( (M7253=""),AC7254,SUM(AC7253:AC7258)+M7253)))</f>
        <v>4968033.75</v>
      </c>
      <c r="AE7254" s="137">
        <f>IF( (X7254=""),AD7254*1,AD7254*(X7254/100) )</f>
        <v>193256.51287500001</v>
      </c>
      <c r="AF7254" s="137">
        <v>50000000</v>
      </c>
      <c r="AG7254" s="137">
        <f>IF((AF7254-AE7254) &gt; 1,0,IF((AF7254-AE7254)&lt;0,AE7254-AF7254,AF7254-AE7254))</f>
        <v>0</v>
      </c>
      <c r="AH7254" s="137">
        <v>0.02</v>
      </c>
    </row>
    <row r="7255" spans="1:34" s="173" customFormat="1" x14ac:dyDescent="0.55000000000000004">
      <c r="A7255" s="122"/>
      <c r="B7255" s="123"/>
      <c r="C7255" s="123"/>
      <c r="D7255" s="135"/>
      <c r="E7255" s="123"/>
      <c r="F7255" s="123"/>
      <c r="G7255" s="123"/>
      <c r="H7255" s="123"/>
      <c r="I7255" s="136"/>
      <c r="J7255" s="123"/>
      <c r="K7255" s="137"/>
      <c r="L7255" s="137"/>
      <c r="M7255" s="137"/>
      <c r="N7255" s="123">
        <v>3</v>
      </c>
      <c r="O7255" s="108" t="s">
        <v>9848</v>
      </c>
      <c r="P7255" s="138">
        <v>3570800007727</v>
      </c>
      <c r="Q7255" s="108" t="s">
        <v>9849</v>
      </c>
      <c r="R7255" s="108" t="s">
        <v>9852</v>
      </c>
      <c r="S7255" s="139" t="s">
        <v>5392</v>
      </c>
      <c r="T7255" s="123" t="s">
        <v>51</v>
      </c>
      <c r="U7255" s="123" t="s">
        <v>74</v>
      </c>
      <c r="V7255" s="123" t="s">
        <v>52</v>
      </c>
      <c r="W7255" s="137">
        <v>12</v>
      </c>
      <c r="X7255" s="136">
        <v>1.44</v>
      </c>
      <c r="Y7255" s="137">
        <v>6750</v>
      </c>
      <c r="Z7255" s="137">
        <f>W7255*Y7255</f>
        <v>81000</v>
      </c>
      <c r="AA7255" s="119">
        <v>22</v>
      </c>
      <c r="AB7255" s="119">
        <v>93</v>
      </c>
      <c r="AC7255" s="137">
        <f>(Z7255*(100-AB7255))/100</f>
        <v>5670</v>
      </c>
      <c r="AD7255" s="137">
        <f>IF(AND(AC7255="",M7253=""),0,IF((AC7255=""),M7253, IF( (M7253=""),AC7255,SUM(AC7253:AC7258)+M7253)))</f>
        <v>4968033.75</v>
      </c>
      <c r="AE7255" s="137">
        <f>IF( (X7255=""),AD7255*1,AD7255*(X7255/100) )</f>
        <v>71539.686000000002</v>
      </c>
      <c r="AF7255" s="137">
        <v>50000000</v>
      </c>
      <c r="AG7255" s="137">
        <f>IF((AF7255-AE7255) &gt; 1,0,IF((AF7255-AE7255)&lt;0,AE7255-AF7255,AF7255-AE7255))</f>
        <v>0</v>
      </c>
      <c r="AH7255" s="137">
        <v>0.02</v>
      </c>
    </row>
    <row r="7256" spans="1:34" s="173" customFormat="1" x14ac:dyDescent="0.55000000000000004">
      <c r="A7256" s="122"/>
      <c r="B7256" s="123">
        <v>3119</v>
      </c>
      <c r="C7256" s="123">
        <v>6008</v>
      </c>
      <c r="D7256" s="135" t="s">
        <v>9851</v>
      </c>
      <c r="E7256" s="123" t="s">
        <v>34</v>
      </c>
      <c r="F7256" s="123">
        <v>23860</v>
      </c>
      <c r="G7256" s="123">
        <v>0</v>
      </c>
      <c r="H7256" s="123">
        <v>0</v>
      </c>
      <c r="I7256" s="136">
        <v>94</v>
      </c>
      <c r="J7256" s="123" t="s">
        <v>68</v>
      </c>
      <c r="K7256" s="137">
        <f>((G7256*400)+(H7256*100))+I7256</f>
        <v>94</v>
      </c>
      <c r="L7256" s="137">
        <v>625</v>
      </c>
      <c r="M7256" s="137">
        <f>K7256*L7256</f>
        <v>58750</v>
      </c>
      <c r="N7256" s="123"/>
      <c r="O7256" s="108"/>
      <c r="P7256" s="138"/>
      <c r="Q7256" s="108"/>
      <c r="R7256" s="108"/>
      <c r="S7256" s="139"/>
      <c r="T7256" s="123"/>
      <c r="U7256" s="123"/>
      <c r="V7256" s="123"/>
      <c r="W7256" s="137"/>
      <c r="X7256" s="136"/>
      <c r="Y7256" s="137"/>
      <c r="Z7256" s="137"/>
      <c r="AA7256" s="119"/>
      <c r="AB7256" s="119"/>
      <c r="AC7256" s="137"/>
      <c r="AD7256" s="137">
        <f>IF(AND(AC7256="",M7256=""),0,IF((AC7256=""),M7256,IF((M7256=""),AC7256,AC7256+M7256)))</f>
        <v>58750</v>
      </c>
      <c r="AE7256" s="137">
        <f>IF( (X7256=""),AD7256*1,AD7256*(X7256/100) )</f>
        <v>58750</v>
      </c>
      <c r="AF7256" s="137">
        <v>0</v>
      </c>
      <c r="AG7256" s="137">
        <f>IF((AF7256-AE7256) &gt; 1,0,IF((AF7256-AE7256)&lt;0,AE7256-AF7256,AF7256-AE7256))</f>
        <v>58750</v>
      </c>
      <c r="AH7256" s="137">
        <v>0.3</v>
      </c>
    </row>
    <row r="7257" spans="1:34" s="173" customFormat="1" x14ac:dyDescent="0.55000000000000004">
      <c r="A7257" s="122"/>
      <c r="B7257" s="123">
        <v>3120</v>
      </c>
      <c r="C7257" s="123">
        <v>10593</v>
      </c>
      <c r="D7257" s="135" t="s">
        <v>15274</v>
      </c>
      <c r="E7257" s="123" t="s">
        <v>34</v>
      </c>
      <c r="F7257" s="123">
        <v>26346</v>
      </c>
      <c r="G7257" s="123">
        <v>3</v>
      </c>
      <c r="H7257" s="123">
        <v>2</v>
      </c>
      <c r="I7257" s="136">
        <v>45.8</v>
      </c>
      <c r="J7257" s="123" t="s">
        <v>38</v>
      </c>
      <c r="K7257" s="137">
        <f>((G7257*400)+(H7257*100))+I7257</f>
        <v>1445.8</v>
      </c>
      <c r="L7257" s="137">
        <v>625</v>
      </c>
      <c r="M7257" s="137">
        <f>K7257*L7257</f>
        <v>903625</v>
      </c>
      <c r="N7257" s="123"/>
      <c r="O7257" s="108"/>
      <c r="P7257" s="138"/>
      <c r="Q7257" s="108"/>
      <c r="R7257" s="108"/>
      <c r="S7257" s="139"/>
      <c r="T7257" s="123"/>
      <c r="U7257" s="123"/>
      <c r="V7257" s="123"/>
      <c r="W7257" s="137"/>
      <c r="X7257" s="136"/>
      <c r="Y7257" s="137"/>
      <c r="Z7257" s="137"/>
      <c r="AA7257" s="119"/>
      <c r="AB7257" s="119"/>
      <c r="AC7257" s="137"/>
      <c r="AD7257" s="137">
        <f>IF(AND(AC7257="",M7257=""),0,IF((AC7257=""),M7257,IF((M7257=""),AC7257,AC7257+M7257)))</f>
        <v>903625</v>
      </c>
      <c r="AE7257" s="137">
        <f>IF( (X7257=""),AD7257*1,AD7257*(X7257/100) )</f>
        <v>903625</v>
      </c>
      <c r="AF7257" s="137">
        <v>50000000</v>
      </c>
      <c r="AG7257" s="137">
        <f>IF((AF7257-AE7257) &gt; 1,0,IF((AF7257-AE7257)&lt;0,AE7257-AF7257,AF7257-AE7257))</f>
        <v>0</v>
      </c>
      <c r="AH7257" s="137">
        <v>0.01</v>
      </c>
    </row>
    <row r="7258" spans="1:34" s="173" customFormat="1" x14ac:dyDescent="0.55000000000000004">
      <c r="A7258" s="122"/>
      <c r="B7258" s="123"/>
      <c r="C7258" s="123"/>
      <c r="D7258" s="135"/>
      <c r="E7258" s="123"/>
      <c r="F7258" s="123"/>
      <c r="G7258" s="123"/>
      <c r="H7258" s="123"/>
      <c r="I7258" s="136"/>
      <c r="J7258" s="123"/>
      <c r="K7258" s="137"/>
      <c r="L7258" s="137" t="s">
        <v>63</v>
      </c>
      <c r="M7258" s="137">
        <f>SUM(M7253:M7257)</f>
        <v>962375</v>
      </c>
      <c r="N7258" s="123"/>
      <c r="O7258" s="108"/>
      <c r="P7258" s="138"/>
      <c r="Q7258" s="108"/>
      <c r="R7258" s="108"/>
      <c r="S7258" s="139"/>
      <c r="T7258" s="123"/>
      <c r="U7258" s="123"/>
      <c r="V7258" s="123"/>
      <c r="W7258" s="137"/>
      <c r="X7258" s="136"/>
      <c r="Y7258" s="137"/>
      <c r="Z7258" s="137"/>
      <c r="AA7258" s="119"/>
      <c r="AB7258" s="119"/>
      <c r="AC7258" s="137"/>
      <c r="AD7258" s="137"/>
      <c r="AE7258" s="137">
        <f>SUM(AE7253:AE7257)</f>
        <v>5930408.75</v>
      </c>
      <c r="AF7258" s="137"/>
      <c r="AG7258" s="137">
        <f>SUM(AG7253:AG7257)</f>
        <v>58750</v>
      </c>
      <c r="AH7258" s="137"/>
    </row>
    <row r="7259" spans="1:34" s="173" customFormat="1" x14ac:dyDescent="0.55000000000000004">
      <c r="A7259" s="122" t="s">
        <v>9855</v>
      </c>
      <c r="B7259" s="123">
        <v>3121</v>
      </c>
      <c r="C7259" s="123">
        <v>5783</v>
      </c>
      <c r="D7259" s="135" t="s">
        <v>9856</v>
      </c>
      <c r="E7259" s="123" t="s">
        <v>34</v>
      </c>
      <c r="F7259" s="123">
        <v>10550</v>
      </c>
      <c r="G7259" s="123">
        <v>0</v>
      </c>
      <c r="H7259" s="123">
        <v>0</v>
      </c>
      <c r="I7259" s="136">
        <v>62</v>
      </c>
      <c r="J7259" s="123" t="s">
        <v>35</v>
      </c>
      <c r="K7259" s="137">
        <f>((G7259*400)+(H7259*100))+I7259</f>
        <v>62</v>
      </c>
      <c r="L7259" s="137">
        <v>2425</v>
      </c>
      <c r="M7259" s="137">
        <f>K7259*L7259</f>
        <v>150350</v>
      </c>
      <c r="N7259" s="123">
        <v>1</v>
      </c>
      <c r="O7259" s="108" t="s">
        <v>9853</v>
      </c>
      <c r="P7259" s="138">
        <v>3570800005317</v>
      </c>
      <c r="Q7259" s="108" t="s">
        <v>9854</v>
      </c>
      <c r="R7259" s="108" t="s">
        <v>9857</v>
      </c>
      <c r="S7259" s="139" t="s">
        <v>9858</v>
      </c>
      <c r="T7259" s="123" t="s">
        <v>51</v>
      </c>
      <c r="U7259" s="123" t="s">
        <v>45</v>
      </c>
      <c r="V7259" s="123" t="s">
        <v>52</v>
      </c>
      <c r="W7259" s="137">
        <v>81.900000000000006</v>
      </c>
      <c r="X7259" s="136">
        <v>100</v>
      </c>
      <c r="Y7259" s="137">
        <v>6750</v>
      </c>
      <c r="Z7259" s="137">
        <f>W7259*Y7259</f>
        <v>552825</v>
      </c>
      <c r="AA7259" s="119">
        <v>6</v>
      </c>
      <c r="AB7259" s="119">
        <v>6</v>
      </c>
      <c r="AC7259" s="137">
        <f>(Z7259*(100-AB7259))/100</f>
        <v>519655.5</v>
      </c>
      <c r="AD7259" s="137">
        <f>IF(AND(AC7259="",M7259=""),0,IF((AC7259=""),M7259, IF( (M7259=""),AC7259,SUM(AC7259:AC7260)+M7259)))</f>
        <v>670005.5</v>
      </c>
      <c r="AE7259" s="137">
        <f>IF( (X7259=""),AD7259*1,AD7259*(X7259/100) )</f>
        <v>670005.5</v>
      </c>
      <c r="AF7259" s="137">
        <v>50000000</v>
      </c>
      <c r="AG7259" s="137">
        <f>IF((AF7259-AE7259) &gt; 1,0,IF((AF7259-AE7259)&lt;0,AE7259-AF7259,AF7259-AE7259))</f>
        <v>0</v>
      </c>
      <c r="AH7259" s="137">
        <v>0.02</v>
      </c>
    </row>
    <row r="7260" spans="1:34" s="173" customFormat="1" x14ac:dyDescent="0.55000000000000004">
      <c r="A7260" s="122"/>
      <c r="B7260" s="123"/>
      <c r="C7260" s="123"/>
      <c r="D7260" s="135"/>
      <c r="E7260" s="123"/>
      <c r="F7260" s="123"/>
      <c r="G7260" s="123"/>
      <c r="H7260" s="123"/>
      <c r="I7260" s="136"/>
      <c r="J7260" s="123"/>
      <c r="K7260" s="137"/>
      <c r="L7260" s="137" t="s">
        <v>63</v>
      </c>
      <c r="M7260" s="137">
        <f>SUM(M7259:M7259)</f>
        <v>150350</v>
      </c>
      <c r="N7260" s="123"/>
      <c r="O7260" s="108"/>
      <c r="P7260" s="138"/>
      <c r="Q7260" s="108"/>
      <c r="R7260" s="108"/>
      <c r="S7260" s="139"/>
      <c r="T7260" s="123"/>
      <c r="U7260" s="123"/>
      <c r="V7260" s="123"/>
      <c r="W7260" s="137"/>
      <c r="X7260" s="136"/>
      <c r="Y7260" s="137"/>
      <c r="Z7260" s="137"/>
      <c r="AA7260" s="119"/>
      <c r="AB7260" s="119"/>
      <c r="AC7260" s="137"/>
      <c r="AD7260" s="137"/>
      <c r="AE7260" s="137">
        <f>SUM(AE7259:AE7259)</f>
        <v>670005.5</v>
      </c>
      <c r="AF7260" s="137"/>
      <c r="AG7260" s="137">
        <f>SUM(AG7259:AG7259)</f>
        <v>0</v>
      </c>
      <c r="AH7260" s="137"/>
    </row>
    <row r="7261" spans="1:34" s="173" customFormat="1" x14ac:dyDescent="0.55000000000000004">
      <c r="A7261" s="122" t="s">
        <v>9859</v>
      </c>
      <c r="B7261" s="123">
        <v>3122</v>
      </c>
      <c r="C7261" s="123">
        <v>6265</v>
      </c>
      <c r="D7261" s="135" t="s">
        <v>9860</v>
      </c>
      <c r="E7261" s="123" t="s">
        <v>37</v>
      </c>
      <c r="F7261" s="123">
        <v>5429</v>
      </c>
      <c r="G7261" s="123">
        <v>3</v>
      </c>
      <c r="H7261" s="123">
        <v>2</v>
      </c>
      <c r="I7261" s="136">
        <v>65</v>
      </c>
      <c r="J7261" s="123" t="s">
        <v>38</v>
      </c>
      <c r="K7261" s="137">
        <f>((G7261*400)+(H7261*100))+I7261</f>
        <v>1465</v>
      </c>
      <c r="L7261" s="137">
        <v>400</v>
      </c>
      <c r="M7261" s="137">
        <f>K7261*L7261</f>
        <v>586000</v>
      </c>
      <c r="N7261" s="123"/>
      <c r="O7261" s="108"/>
      <c r="P7261" s="138"/>
      <c r="Q7261" s="108"/>
      <c r="R7261" s="108"/>
      <c r="S7261" s="139"/>
      <c r="T7261" s="123"/>
      <c r="U7261" s="123"/>
      <c r="V7261" s="123"/>
      <c r="W7261" s="137"/>
      <c r="X7261" s="136"/>
      <c r="Y7261" s="137"/>
      <c r="Z7261" s="137"/>
      <c r="AA7261" s="119"/>
      <c r="AB7261" s="119"/>
      <c r="AC7261" s="137"/>
      <c r="AD7261" s="137">
        <f>IF(AND(AC7261="",M7261=""),0,IF((AC7261=""),M7261,IF((M7261=""),AC7261,AC7261+M7261)))</f>
        <v>586000</v>
      </c>
      <c r="AE7261" s="137">
        <f>IF( (X7261=""),AD7261*1,AD7261*(X7261/100) )</f>
        <v>586000</v>
      </c>
      <c r="AF7261" s="137">
        <v>0</v>
      </c>
      <c r="AG7261" s="137">
        <f>IF((AF7261-AE7261) &gt; 1,0,IF((AF7261-AE7261)&lt;0,AE7261-AF7261,AF7261-AE7261))</f>
        <v>586000</v>
      </c>
      <c r="AH7261" s="137">
        <v>0.01</v>
      </c>
    </row>
    <row r="7262" spans="1:34" s="173" customFormat="1" x14ac:dyDescent="0.55000000000000004">
      <c r="A7262" s="122"/>
      <c r="B7262" s="123"/>
      <c r="C7262" s="123"/>
      <c r="D7262" s="135"/>
      <c r="E7262" s="123"/>
      <c r="F7262" s="123"/>
      <c r="G7262" s="123"/>
      <c r="H7262" s="123"/>
      <c r="I7262" s="136"/>
      <c r="J7262" s="123"/>
      <c r="K7262" s="137"/>
      <c r="L7262" s="137" t="s">
        <v>63</v>
      </c>
      <c r="M7262" s="137">
        <f>SUM(M7261:M7261)</f>
        <v>586000</v>
      </c>
      <c r="N7262" s="123"/>
      <c r="O7262" s="108"/>
      <c r="P7262" s="138"/>
      <c r="Q7262" s="108"/>
      <c r="R7262" s="108"/>
      <c r="S7262" s="139"/>
      <c r="T7262" s="123"/>
      <c r="U7262" s="123"/>
      <c r="V7262" s="123"/>
      <c r="W7262" s="137"/>
      <c r="X7262" s="136"/>
      <c r="Y7262" s="137"/>
      <c r="Z7262" s="137"/>
      <c r="AA7262" s="119"/>
      <c r="AB7262" s="119"/>
      <c r="AC7262" s="137"/>
      <c r="AD7262" s="137"/>
      <c r="AE7262" s="137">
        <f>SUM(AE7261:AE7261)</f>
        <v>586000</v>
      </c>
      <c r="AF7262" s="137"/>
      <c r="AG7262" s="137">
        <f>SUM(AG7261:AG7261)</f>
        <v>586000</v>
      </c>
      <c r="AH7262" s="137"/>
    </row>
    <row r="7263" spans="1:34" s="173" customFormat="1" x14ac:dyDescent="0.55000000000000004">
      <c r="A7263" s="122" t="s">
        <v>9861</v>
      </c>
      <c r="B7263" s="123">
        <v>3123</v>
      </c>
      <c r="C7263" s="123">
        <v>7683</v>
      </c>
      <c r="D7263" s="135" t="s">
        <v>9862</v>
      </c>
      <c r="E7263" s="123" t="s">
        <v>34</v>
      </c>
      <c r="F7263" s="123">
        <v>11163</v>
      </c>
      <c r="G7263" s="123">
        <v>1</v>
      </c>
      <c r="H7263" s="123">
        <v>0</v>
      </c>
      <c r="I7263" s="136">
        <v>0</v>
      </c>
      <c r="J7263" s="123" t="s">
        <v>38</v>
      </c>
      <c r="K7263" s="137">
        <f>((G7263*400)+(H7263*100))+I7263</f>
        <v>400</v>
      </c>
      <c r="L7263" s="137">
        <v>2425</v>
      </c>
      <c r="M7263" s="137">
        <f>K7263*L7263</f>
        <v>970000</v>
      </c>
      <c r="N7263" s="123"/>
      <c r="O7263" s="108"/>
      <c r="P7263" s="138"/>
      <c r="Q7263" s="108"/>
      <c r="R7263" s="108"/>
      <c r="S7263" s="139"/>
      <c r="T7263" s="123"/>
      <c r="U7263" s="123"/>
      <c r="V7263" s="123"/>
      <c r="W7263" s="137"/>
      <c r="X7263" s="136"/>
      <c r="Y7263" s="137"/>
      <c r="Z7263" s="137"/>
      <c r="AA7263" s="119"/>
      <c r="AB7263" s="119"/>
      <c r="AC7263" s="137"/>
      <c r="AD7263" s="137">
        <f>IF(AND(AC7263="",M7263=""),0,IF((AC7263=""),M7263,IF((M7263=""),AC7263,AC7263+M7263)))</f>
        <v>970000</v>
      </c>
      <c r="AE7263" s="137">
        <f>IF( (X7263=""),AD7263*1,AD7263*(X7263/100) )</f>
        <v>970000</v>
      </c>
      <c r="AF7263" s="137">
        <v>50000000</v>
      </c>
      <c r="AG7263" s="137">
        <f>IF((AF7263-AE7263) &gt; 1,0,IF((AF7263-AE7263)&lt;0,AE7263-AF7263,AF7263-AE7263))</f>
        <v>0</v>
      </c>
      <c r="AH7263" s="137">
        <v>0.01</v>
      </c>
    </row>
    <row r="7264" spans="1:34" s="173" customFormat="1" x14ac:dyDescent="0.55000000000000004">
      <c r="A7264" s="122"/>
      <c r="B7264" s="123"/>
      <c r="C7264" s="123"/>
      <c r="D7264" s="135"/>
      <c r="E7264" s="123"/>
      <c r="F7264" s="123"/>
      <c r="G7264" s="123"/>
      <c r="H7264" s="123"/>
      <c r="I7264" s="136"/>
      <c r="J7264" s="123"/>
      <c r="K7264" s="137"/>
      <c r="L7264" s="137" t="s">
        <v>63</v>
      </c>
      <c r="M7264" s="137">
        <f>SUM(M7263:M7263)</f>
        <v>970000</v>
      </c>
      <c r="N7264" s="123"/>
      <c r="O7264" s="108"/>
      <c r="P7264" s="138"/>
      <c r="Q7264" s="108"/>
      <c r="R7264" s="108"/>
      <c r="S7264" s="139"/>
      <c r="T7264" s="123"/>
      <c r="U7264" s="123"/>
      <c r="V7264" s="123"/>
      <c r="W7264" s="137"/>
      <c r="X7264" s="136"/>
      <c r="Y7264" s="137"/>
      <c r="Z7264" s="137"/>
      <c r="AA7264" s="119"/>
      <c r="AB7264" s="119"/>
      <c r="AC7264" s="137"/>
      <c r="AD7264" s="137"/>
      <c r="AE7264" s="137">
        <f>SUM(AE7263:AE7263)</f>
        <v>970000</v>
      </c>
      <c r="AF7264" s="137"/>
      <c r="AG7264" s="137">
        <f>SUM(AG7263:AG7263)</f>
        <v>0</v>
      </c>
      <c r="AH7264" s="137"/>
    </row>
    <row r="7265" spans="1:34" s="173" customFormat="1" x14ac:dyDescent="0.55000000000000004">
      <c r="A7265" s="122" t="s">
        <v>9865</v>
      </c>
      <c r="B7265" s="123">
        <v>3124</v>
      </c>
      <c r="C7265" s="123">
        <v>8946</v>
      </c>
      <c r="D7265" s="135" t="s">
        <v>9866</v>
      </c>
      <c r="E7265" s="123" t="s">
        <v>34</v>
      </c>
      <c r="F7265" s="123">
        <v>9250</v>
      </c>
      <c r="G7265" s="123">
        <v>4</v>
      </c>
      <c r="H7265" s="123">
        <v>3</v>
      </c>
      <c r="I7265" s="136">
        <v>96</v>
      </c>
      <c r="J7265" s="123" t="s">
        <v>38</v>
      </c>
      <c r="K7265" s="137">
        <f>((G7265*400)+(H7265*100))+I7265</f>
        <v>1996</v>
      </c>
      <c r="L7265" s="137">
        <v>275</v>
      </c>
      <c r="M7265" s="137">
        <f>K7265*L7265</f>
        <v>548900</v>
      </c>
      <c r="N7265" s="123"/>
      <c r="O7265" s="108"/>
      <c r="P7265" s="138"/>
      <c r="Q7265" s="108"/>
      <c r="R7265" s="108"/>
      <c r="S7265" s="139"/>
      <c r="T7265" s="123"/>
      <c r="U7265" s="123"/>
      <c r="V7265" s="123"/>
      <c r="W7265" s="137"/>
      <c r="X7265" s="136"/>
      <c r="Y7265" s="137"/>
      <c r="Z7265" s="137"/>
      <c r="AA7265" s="119"/>
      <c r="AB7265" s="119"/>
      <c r="AC7265" s="137"/>
      <c r="AD7265" s="137">
        <f>IF(AND(AC7265="",M7265=""),0,IF((AC7265=""),M7265,IF((M7265=""),AC7265,AC7265+M7265)))</f>
        <v>548900</v>
      </c>
      <c r="AE7265" s="137">
        <f t="shared" ref="AE7265:AE7270" si="705">IF( (X7265=""),AD7265*1,AD7265*(X7265/100) )</f>
        <v>548900</v>
      </c>
      <c r="AF7265" s="137">
        <v>50000000</v>
      </c>
      <c r="AG7265" s="137">
        <f t="shared" ref="AG7265:AG7270" si="706">IF((AF7265-AE7265) &gt; 1,0,IF((AF7265-AE7265)&lt;0,AE7265-AF7265,AF7265-AE7265))</f>
        <v>0</v>
      </c>
      <c r="AH7265" s="137">
        <v>0.01</v>
      </c>
    </row>
    <row r="7266" spans="1:34" s="173" customFormat="1" x14ac:dyDescent="0.55000000000000004">
      <c r="A7266" s="122"/>
      <c r="B7266" s="123">
        <v>3125</v>
      </c>
      <c r="C7266" s="123">
        <v>8943</v>
      </c>
      <c r="D7266" s="135" t="s">
        <v>9868</v>
      </c>
      <c r="E7266" s="123" t="s">
        <v>34</v>
      </c>
      <c r="F7266" s="123">
        <v>10771</v>
      </c>
      <c r="G7266" s="123">
        <v>8</v>
      </c>
      <c r="H7266" s="123">
        <v>2</v>
      </c>
      <c r="I7266" s="136">
        <v>89</v>
      </c>
      <c r="J7266" s="123" t="s">
        <v>38</v>
      </c>
      <c r="K7266" s="137">
        <f>((G7266*400)+(H7266*100))+I7266</f>
        <v>3489</v>
      </c>
      <c r="L7266" s="137">
        <v>325</v>
      </c>
      <c r="M7266" s="137">
        <f>K7266*L7266</f>
        <v>1133925</v>
      </c>
      <c r="N7266" s="123"/>
      <c r="O7266" s="108"/>
      <c r="P7266" s="138"/>
      <c r="Q7266" s="108"/>
      <c r="R7266" s="108"/>
      <c r="S7266" s="139"/>
      <c r="T7266" s="123"/>
      <c r="U7266" s="123"/>
      <c r="V7266" s="123"/>
      <c r="W7266" s="137"/>
      <c r="X7266" s="136"/>
      <c r="Y7266" s="137"/>
      <c r="Z7266" s="137"/>
      <c r="AA7266" s="119"/>
      <c r="AB7266" s="119"/>
      <c r="AC7266" s="137"/>
      <c r="AD7266" s="137">
        <f>IF(AND(AC7266="",M7266=""),0,IF((AC7266=""),M7266,IF((M7266=""),AC7266,AC7266+M7266)))</f>
        <v>1133925</v>
      </c>
      <c r="AE7266" s="137">
        <f t="shared" si="705"/>
        <v>1133925</v>
      </c>
      <c r="AF7266" s="137">
        <v>50000000</v>
      </c>
      <c r="AG7266" s="137">
        <f t="shared" si="706"/>
        <v>0</v>
      </c>
      <c r="AH7266" s="137">
        <v>0.01</v>
      </c>
    </row>
    <row r="7267" spans="1:34" s="173" customFormat="1" x14ac:dyDescent="0.55000000000000004">
      <c r="A7267" s="122"/>
      <c r="B7267" s="123">
        <v>3126</v>
      </c>
      <c r="C7267" s="123">
        <v>8630</v>
      </c>
      <c r="D7267" s="135" t="s">
        <v>9869</v>
      </c>
      <c r="E7267" s="123" t="s">
        <v>34</v>
      </c>
      <c r="F7267" s="123">
        <v>24340</v>
      </c>
      <c r="G7267" s="123">
        <v>0</v>
      </c>
      <c r="H7267" s="123">
        <v>0</v>
      </c>
      <c r="I7267" s="136">
        <v>80</v>
      </c>
      <c r="J7267" s="123" t="s">
        <v>35</v>
      </c>
      <c r="K7267" s="137">
        <f>((G7267*400)+(H7267*100))+I7267</f>
        <v>80</v>
      </c>
      <c r="L7267" s="137">
        <v>1350</v>
      </c>
      <c r="M7267" s="137">
        <f>K7267*L7267</f>
        <v>108000</v>
      </c>
      <c r="N7267" s="123">
        <v>1</v>
      </c>
      <c r="O7267" s="108" t="s">
        <v>9863</v>
      </c>
      <c r="P7267" s="138"/>
      <c r="Q7267" s="108" t="s">
        <v>9864</v>
      </c>
      <c r="R7267" s="108" t="s">
        <v>9867</v>
      </c>
      <c r="S7267" s="139" t="s">
        <v>9870</v>
      </c>
      <c r="T7267" s="123" t="s">
        <v>73</v>
      </c>
      <c r="U7267" s="123" t="s">
        <v>45</v>
      </c>
      <c r="V7267" s="123" t="s">
        <v>75</v>
      </c>
      <c r="W7267" s="137">
        <v>282</v>
      </c>
      <c r="X7267" s="136">
        <v>59.12</v>
      </c>
      <c r="Y7267" s="137">
        <v>6600</v>
      </c>
      <c r="Z7267" s="137">
        <f>W7267*Y7267</f>
        <v>1861200</v>
      </c>
      <c r="AA7267" s="119">
        <v>20</v>
      </c>
      <c r="AB7267" s="119">
        <v>30</v>
      </c>
      <c r="AC7267" s="137">
        <f>(Z7267*(100-AB7267))/100</f>
        <v>1302840</v>
      </c>
      <c r="AD7267" s="137">
        <f>IF(AND(AC7267="",M7267=""),0,IF((AC7267=""),M7267, IF( (M7267=""),AC7267,SUM(AC7267:AC7270)+M7267)))</f>
        <v>2311740</v>
      </c>
      <c r="AE7267" s="137">
        <f t="shared" si="705"/>
        <v>1366700.6879999998</v>
      </c>
      <c r="AF7267" s="137">
        <v>0</v>
      </c>
      <c r="AG7267" s="137">
        <f t="shared" si="706"/>
        <v>1366700.6879999998</v>
      </c>
      <c r="AH7267" s="137">
        <v>0.3</v>
      </c>
    </row>
    <row r="7268" spans="1:34" s="173" customFormat="1" x14ac:dyDescent="0.55000000000000004">
      <c r="A7268" s="122"/>
      <c r="B7268" s="123"/>
      <c r="C7268" s="123"/>
      <c r="D7268" s="135"/>
      <c r="E7268" s="123"/>
      <c r="F7268" s="123"/>
      <c r="G7268" s="123"/>
      <c r="H7268" s="123"/>
      <c r="I7268" s="136"/>
      <c r="J7268" s="123"/>
      <c r="K7268" s="137"/>
      <c r="L7268" s="137"/>
      <c r="M7268" s="137"/>
      <c r="N7268" s="123">
        <v>2</v>
      </c>
      <c r="O7268" s="108" t="s">
        <v>9863</v>
      </c>
      <c r="P7268" s="138"/>
      <c r="Q7268" s="108" t="s">
        <v>9864</v>
      </c>
      <c r="R7268" s="108" t="s">
        <v>9867</v>
      </c>
      <c r="S7268" s="139" t="s">
        <v>9871</v>
      </c>
      <c r="T7268" s="123" t="s">
        <v>73</v>
      </c>
      <c r="U7268" s="123" t="s">
        <v>45</v>
      </c>
      <c r="V7268" s="123" t="s">
        <v>52</v>
      </c>
      <c r="W7268" s="137">
        <v>119</v>
      </c>
      <c r="X7268" s="136">
        <v>24.95</v>
      </c>
      <c r="Y7268" s="137">
        <v>6600</v>
      </c>
      <c r="Z7268" s="137">
        <f>W7268*Y7268</f>
        <v>785400</v>
      </c>
      <c r="AA7268" s="119">
        <v>20</v>
      </c>
      <c r="AB7268" s="119">
        <v>30</v>
      </c>
      <c r="AC7268" s="137">
        <f>(Z7268*(100-AB7268))/100</f>
        <v>549780</v>
      </c>
      <c r="AD7268" s="137">
        <f>IF(AND(AC7268="",M7267=""),0,IF((AC7268=""),M7267, IF( (M7267=""),AC7268,SUM(AC7267:AC7270)+M7267)))</f>
        <v>2311740</v>
      </c>
      <c r="AE7268" s="137">
        <f t="shared" si="705"/>
        <v>576779.13</v>
      </c>
      <c r="AF7268" s="137">
        <v>50000000</v>
      </c>
      <c r="AG7268" s="137">
        <f t="shared" si="706"/>
        <v>0</v>
      </c>
      <c r="AH7268" s="137">
        <v>0.02</v>
      </c>
    </row>
    <row r="7269" spans="1:34" s="173" customFormat="1" x14ac:dyDescent="0.55000000000000004">
      <c r="A7269" s="122"/>
      <c r="B7269" s="123"/>
      <c r="C7269" s="123"/>
      <c r="D7269" s="135"/>
      <c r="E7269" s="123"/>
      <c r="F7269" s="123"/>
      <c r="G7269" s="123"/>
      <c r="H7269" s="123"/>
      <c r="I7269" s="136"/>
      <c r="J7269" s="123"/>
      <c r="K7269" s="137"/>
      <c r="L7269" s="137"/>
      <c r="M7269" s="137"/>
      <c r="N7269" s="123">
        <v>3</v>
      </c>
      <c r="O7269" s="108" t="s">
        <v>9863</v>
      </c>
      <c r="P7269" s="138"/>
      <c r="Q7269" s="108" t="s">
        <v>9864</v>
      </c>
      <c r="R7269" s="108" t="s">
        <v>9867</v>
      </c>
      <c r="S7269" s="139" t="s">
        <v>9872</v>
      </c>
      <c r="T7269" s="123" t="s">
        <v>73</v>
      </c>
      <c r="U7269" s="123" t="s">
        <v>45</v>
      </c>
      <c r="V7269" s="123" t="s">
        <v>52</v>
      </c>
      <c r="W7269" s="137">
        <v>56</v>
      </c>
      <c r="X7269" s="136">
        <v>11.74</v>
      </c>
      <c r="Y7269" s="137">
        <v>6600</v>
      </c>
      <c r="Z7269" s="137">
        <f>W7269*Y7269</f>
        <v>369600</v>
      </c>
      <c r="AA7269" s="119">
        <v>20</v>
      </c>
      <c r="AB7269" s="119">
        <v>30</v>
      </c>
      <c r="AC7269" s="137">
        <f>(Z7269*(100-AB7269))/100</f>
        <v>258720</v>
      </c>
      <c r="AD7269" s="137">
        <f>IF(AND(AC7269="",M7267=""),0,IF((AC7269=""),M7267, IF( (M7267=""),AC7269,SUM(AC7267:AC7270)+M7267)))</f>
        <v>2311740</v>
      </c>
      <c r="AE7269" s="137">
        <f t="shared" si="705"/>
        <v>271398.27600000001</v>
      </c>
      <c r="AF7269" s="137">
        <v>50000000</v>
      </c>
      <c r="AG7269" s="137">
        <f t="shared" si="706"/>
        <v>0</v>
      </c>
      <c r="AH7269" s="137">
        <v>0.02</v>
      </c>
    </row>
    <row r="7270" spans="1:34" s="173" customFormat="1" x14ac:dyDescent="0.55000000000000004">
      <c r="A7270" s="122"/>
      <c r="B7270" s="123"/>
      <c r="C7270" s="123"/>
      <c r="D7270" s="135"/>
      <c r="E7270" s="123"/>
      <c r="F7270" s="123"/>
      <c r="G7270" s="123"/>
      <c r="H7270" s="123"/>
      <c r="I7270" s="136"/>
      <c r="J7270" s="123"/>
      <c r="K7270" s="137"/>
      <c r="L7270" s="137"/>
      <c r="M7270" s="137"/>
      <c r="N7270" s="123">
        <v>4</v>
      </c>
      <c r="O7270" s="108" t="s">
        <v>9863</v>
      </c>
      <c r="P7270" s="138"/>
      <c r="Q7270" s="108" t="s">
        <v>9864</v>
      </c>
      <c r="R7270" s="108" t="s">
        <v>9867</v>
      </c>
      <c r="S7270" s="139" t="s">
        <v>9873</v>
      </c>
      <c r="T7270" s="123" t="s">
        <v>73</v>
      </c>
      <c r="U7270" s="123" t="s">
        <v>45</v>
      </c>
      <c r="V7270" s="123" t="s">
        <v>52</v>
      </c>
      <c r="W7270" s="137">
        <v>20</v>
      </c>
      <c r="X7270" s="136">
        <v>4.1900000000000004</v>
      </c>
      <c r="Y7270" s="137">
        <v>6600</v>
      </c>
      <c r="Z7270" s="137">
        <f>W7270*Y7270</f>
        <v>132000</v>
      </c>
      <c r="AA7270" s="119">
        <v>20</v>
      </c>
      <c r="AB7270" s="119">
        <v>30</v>
      </c>
      <c r="AC7270" s="137">
        <f>(Z7270*(100-AB7270))/100</f>
        <v>92400</v>
      </c>
      <c r="AD7270" s="137">
        <f>IF(AND(AC7270="",M7267=""),0,IF((AC7270=""),M7267, IF( (M7267=""),AC7270,SUM(AC7267:AC7270)+M7267)))</f>
        <v>2311740</v>
      </c>
      <c r="AE7270" s="137">
        <f t="shared" si="705"/>
        <v>96861.906000000017</v>
      </c>
      <c r="AF7270" s="137">
        <v>50000000</v>
      </c>
      <c r="AG7270" s="137">
        <f t="shared" si="706"/>
        <v>0</v>
      </c>
      <c r="AH7270" s="137">
        <v>0.02</v>
      </c>
    </row>
    <row r="7271" spans="1:34" s="173" customFormat="1" x14ac:dyDescent="0.55000000000000004">
      <c r="A7271" s="122"/>
      <c r="B7271" s="123"/>
      <c r="C7271" s="123"/>
      <c r="D7271" s="135"/>
      <c r="E7271" s="123"/>
      <c r="F7271" s="123"/>
      <c r="G7271" s="123"/>
      <c r="H7271" s="123"/>
      <c r="I7271" s="136"/>
      <c r="J7271" s="123"/>
      <c r="K7271" s="137"/>
      <c r="L7271" s="137" t="s">
        <v>63</v>
      </c>
      <c r="M7271" s="137">
        <f>SUM(M7265:M7270)</f>
        <v>1790825</v>
      </c>
      <c r="N7271" s="123"/>
      <c r="O7271" s="108"/>
      <c r="P7271" s="138"/>
      <c r="Q7271" s="108"/>
      <c r="R7271" s="108"/>
      <c r="S7271" s="139"/>
      <c r="T7271" s="123"/>
      <c r="U7271" s="123"/>
      <c r="V7271" s="123"/>
      <c r="W7271" s="137">
        <f>SUM(W7267:W7270)</f>
        <v>477</v>
      </c>
      <c r="X7271" s="136"/>
      <c r="Y7271" s="137"/>
      <c r="Z7271" s="137"/>
      <c r="AA7271" s="119"/>
      <c r="AB7271" s="119"/>
      <c r="AC7271" s="137"/>
      <c r="AD7271" s="137"/>
      <c r="AE7271" s="137">
        <f>SUM(AE7265:AE7270)</f>
        <v>3994565</v>
      </c>
      <c r="AF7271" s="137"/>
      <c r="AG7271" s="137">
        <f>SUM(AG7265:AG7270)</f>
        <v>1366700.6879999998</v>
      </c>
      <c r="AH7271" s="137"/>
    </row>
    <row r="7272" spans="1:34" s="173" customFormat="1" x14ac:dyDescent="0.55000000000000004">
      <c r="A7272" s="122" t="s">
        <v>9876</v>
      </c>
      <c r="B7272" s="123">
        <v>3127</v>
      </c>
      <c r="C7272" s="123">
        <v>6549</v>
      </c>
      <c r="D7272" s="135" t="s">
        <v>9877</v>
      </c>
      <c r="E7272" s="123" t="s">
        <v>34</v>
      </c>
      <c r="F7272" s="123">
        <v>23112</v>
      </c>
      <c r="G7272" s="123">
        <v>0</v>
      </c>
      <c r="H7272" s="123">
        <v>0</v>
      </c>
      <c r="I7272" s="136">
        <v>49</v>
      </c>
      <c r="J7272" s="123" t="s">
        <v>35</v>
      </c>
      <c r="K7272" s="137">
        <f>((G7272*400)+(H7272*100))+I7272</f>
        <v>49</v>
      </c>
      <c r="L7272" s="137">
        <v>650</v>
      </c>
      <c r="M7272" s="137">
        <f>K7272*L7272</f>
        <v>31850</v>
      </c>
      <c r="N7272" s="123">
        <v>1</v>
      </c>
      <c r="O7272" s="108" t="s">
        <v>9874</v>
      </c>
      <c r="P7272" s="138">
        <v>3101401108982</v>
      </c>
      <c r="Q7272" s="108" t="s">
        <v>9875</v>
      </c>
      <c r="R7272" s="108" t="s">
        <v>9878</v>
      </c>
      <c r="S7272" s="139" t="s">
        <v>9879</v>
      </c>
      <c r="T7272" s="123" t="s">
        <v>51</v>
      </c>
      <c r="U7272" s="123" t="s">
        <v>45</v>
      </c>
      <c r="V7272" s="123" t="s">
        <v>52</v>
      </c>
      <c r="W7272" s="137">
        <v>203</v>
      </c>
      <c r="X7272" s="136">
        <v>100</v>
      </c>
      <c r="Y7272" s="137">
        <v>6750</v>
      </c>
      <c r="Z7272" s="137">
        <f>W7272*Y7272</f>
        <v>1370250</v>
      </c>
      <c r="AA7272" s="119">
        <v>6</v>
      </c>
      <c r="AB7272" s="119">
        <v>6</v>
      </c>
      <c r="AC7272" s="137">
        <f>(Z7272*(100-AB7272))/100</f>
        <v>1288035</v>
      </c>
      <c r="AD7272" s="137">
        <f>IF(AND(AC7272="",M7272=""),0,IF((AC7272=""),M7272, IF( (M7272=""),AC7272,SUM(AC7272:AC7273)+M7272)))</f>
        <v>1319885</v>
      </c>
      <c r="AE7272" s="137">
        <f>IF( (X7272=""),AD7272*1,AD7272*(X7272/100) )</f>
        <v>1319885</v>
      </c>
      <c r="AF7272" s="137">
        <v>50000000</v>
      </c>
      <c r="AG7272" s="137">
        <f>IF((AF7272-AE7272) &gt; 1,0,IF((AF7272-AE7272)&lt;0,AE7272-AF7272,AF7272-AE7272))</f>
        <v>0</v>
      </c>
      <c r="AH7272" s="137">
        <v>0.02</v>
      </c>
    </row>
    <row r="7273" spans="1:34" s="173" customFormat="1" x14ac:dyDescent="0.55000000000000004">
      <c r="A7273" s="122"/>
      <c r="B7273" s="123"/>
      <c r="C7273" s="123"/>
      <c r="D7273" s="135"/>
      <c r="E7273" s="123"/>
      <c r="F7273" s="123"/>
      <c r="G7273" s="123"/>
      <c r="H7273" s="123"/>
      <c r="I7273" s="136"/>
      <c r="J7273" s="123"/>
      <c r="K7273" s="137"/>
      <c r="L7273" s="137" t="s">
        <v>63</v>
      </c>
      <c r="M7273" s="137">
        <f>SUM(M7272:M7272)</f>
        <v>31850</v>
      </c>
      <c r="N7273" s="123"/>
      <c r="O7273" s="108"/>
      <c r="P7273" s="138"/>
      <c r="Q7273" s="108"/>
      <c r="R7273" s="108"/>
      <c r="S7273" s="139"/>
      <c r="T7273" s="123"/>
      <c r="U7273" s="123"/>
      <c r="V7273" s="123"/>
      <c r="W7273" s="137"/>
      <c r="X7273" s="136"/>
      <c r="Y7273" s="137"/>
      <c r="Z7273" s="137"/>
      <c r="AA7273" s="119"/>
      <c r="AB7273" s="119"/>
      <c r="AC7273" s="137"/>
      <c r="AD7273" s="137"/>
      <c r="AE7273" s="137">
        <f>SUM(AE7272:AE7272)</f>
        <v>1319885</v>
      </c>
      <c r="AF7273" s="137"/>
      <c r="AG7273" s="137">
        <f>SUM(AG7272:AG7272)</f>
        <v>0</v>
      </c>
      <c r="AH7273" s="137"/>
    </row>
    <row r="7274" spans="1:34" s="173" customFormat="1" x14ac:dyDescent="0.55000000000000004">
      <c r="A7274" s="122" t="s">
        <v>7178</v>
      </c>
      <c r="B7274" s="123">
        <v>3128</v>
      </c>
      <c r="C7274" s="123">
        <v>7013</v>
      </c>
      <c r="D7274" s="135" t="s">
        <v>9882</v>
      </c>
      <c r="E7274" s="123" t="s">
        <v>34</v>
      </c>
      <c r="F7274" s="123">
        <v>19785</v>
      </c>
      <c r="G7274" s="123">
        <v>0</v>
      </c>
      <c r="H7274" s="123">
        <v>0</v>
      </c>
      <c r="I7274" s="136">
        <v>83</v>
      </c>
      <c r="J7274" s="123" t="s">
        <v>35</v>
      </c>
      <c r="K7274" s="137">
        <f>((G7274*400)+(H7274*100))+I7274</f>
        <v>83</v>
      </c>
      <c r="L7274" s="137">
        <v>1650</v>
      </c>
      <c r="M7274" s="137">
        <f>K7274*L7274</f>
        <v>136950</v>
      </c>
      <c r="N7274" s="123">
        <v>1</v>
      </c>
      <c r="O7274" s="108" t="s">
        <v>9880</v>
      </c>
      <c r="P7274" s="138"/>
      <c r="Q7274" s="108" t="s">
        <v>9881</v>
      </c>
      <c r="R7274" s="108" t="s">
        <v>8030</v>
      </c>
      <c r="S7274" s="139" t="s">
        <v>9883</v>
      </c>
      <c r="T7274" s="123" t="s">
        <v>51</v>
      </c>
      <c r="U7274" s="123" t="s">
        <v>45</v>
      </c>
      <c r="V7274" s="123" t="s">
        <v>52</v>
      </c>
      <c r="W7274" s="137">
        <v>87.36</v>
      </c>
      <c r="X7274" s="136">
        <v>64.92</v>
      </c>
      <c r="Y7274" s="137">
        <v>6750</v>
      </c>
      <c r="Z7274" s="137">
        <f>W7274*Y7274</f>
        <v>589680</v>
      </c>
      <c r="AA7274" s="119">
        <v>6</v>
      </c>
      <c r="AB7274" s="119">
        <v>6</v>
      </c>
      <c r="AC7274" s="137">
        <f>(Z7274*(100-AB7274))/100</f>
        <v>554299.19999999995</v>
      </c>
      <c r="AD7274" s="137">
        <f>IF(AND(AC7274="",M7274=""),0,IF((AC7274=""),M7274, IF( (M7274=""),AC7274,SUM(AC7274:AC7276)+M7274)))</f>
        <v>703983.07499999995</v>
      </c>
      <c r="AE7274" s="137">
        <f>IF( (X7274=""),AD7274*1,AD7274*(X7274/100) )</f>
        <v>457025.81228999997</v>
      </c>
      <c r="AF7274" s="137">
        <v>50000000</v>
      </c>
      <c r="AG7274" s="137">
        <f>IF((AF7274-AE7274) &gt; 1,0,IF((AF7274-AE7274)&lt;0,AE7274-AF7274,AF7274-AE7274))</f>
        <v>0</v>
      </c>
      <c r="AH7274" s="137">
        <v>0.02</v>
      </c>
    </row>
    <row r="7275" spans="1:34" s="173" customFormat="1" x14ac:dyDescent="0.55000000000000004">
      <c r="A7275" s="122"/>
      <c r="B7275" s="123"/>
      <c r="C7275" s="123"/>
      <c r="D7275" s="135"/>
      <c r="E7275" s="123"/>
      <c r="F7275" s="123"/>
      <c r="G7275" s="123"/>
      <c r="H7275" s="123"/>
      <c r="I7275" s="136"/>
      <c r="J7275" s="123"/>
      <c r="K7275" s="137"/>
      <c r="L7275" s="137"/>
      <c r="M7275" s="137"/>
      <c r="N7275" s="123">
        <v>2</v>
      </c>
      <c r="O7275" s="108" t="s">
        <v>9880</v>
      </c>
      <c r="P7275" s="138"/>
      <c r="Q7275" s="108" t="s">
        <v>9881</v>
      </c>
      <c r="R7275" s="108" t="s">
        <v>8030</v>
      </c>
      <c r="S7275" s="139" t="s">
        <v>9884</v>
      </c>
      <c r="T7275" s="123" t="s">
        <v>51</v>
      </c>
      <c r="U7275" s="123" t="s">
        <v>74</v>
      </c>
      <c r="V7275" s="123" t="s">
        <v>52</v>
      </c>
      <c r="W7275" s="137">
        <v>26.95</v>
      </c>
      <c r="X7275" s="136">
        <v>20.03</v>
      </c>
      <c r="Y7275" s="137">
        <v>6750</v>
      </c>
      <c r="Z7275" s="137">
        <f>W7275*Y7275</f>
        <v>181912.5</v>
      </c>
      <c r="AA7275" s="119">
        <v>21</v>
      </c>
      <c r="AB7275" s="119">
        <v>93</v>
      </c>
      <c r="AC7275" s="137">
        <f>(Z7275*(100-AB7275))/100</f>
        <v>12733.875</v>
      </c>
      <c r="AD7275" s="137">
        <f>IF(AND(AC7275="",M7274=""),0,IF((AC7275=""),M7274, IF( (M7274=""),AC7275,SUM(AC7274:AC7276)+M7274)))</f>
        <v>703983.07499999995</v>
      </c>
      <c r="AE7275" s="137">
        <f>IF( (X7275=""),AD7275*1,AD7275*(X7275/100) )</f>
        <v>141007.80992249999</v>
      </c>
      <c r="AF7275" s="137">
        <v>50000000</v>
      </c>
      <c r="AG7275" s="137">
        <f>IF((AF7275-AE7275) &gt; 1,0,IF((AF7275-AE7275)&lt;0,AE7275-AF7275,AF7275-AE7275))</f>
        <v>0</v>
      </c>
      <c r="AH7275" s="137">
        <v>0.02</v>
      </c>
    </row>
    <row r="7276" spans="1:34" s="173" customFormat="1" x14ac:dyDescent="0.55000000000000004">
      <c r="A7276" s="122"/>
      <c r="B7276" s="123"/>
      <c r="C7276" s="123"/>
      <c r="D7276" s="135"/>
      <c r="E7276" s="123"/>
      <c r="F7276" s="123"/>
      <c r="G7276" s="123"/>
      <c r="H7276" s="123"/>
      <c r="I7276" s="136"/>
      <c r="J7276" s="123"/>
      <c r="K7276" s="137"/>
      <c r="L7276" s="137"/>
      <c r="M7276" s="137"/>
      <c r="N7276" s="123">
        <v>3</v>
      </c>
      <c r="O7276" s="108" t="s">
        <v>9880</v>
      </c>
      <c r="P7276" s="138"/>
      <c r="Q7276" s="108" t="s">
        <v>9881</v>
      </c>
      <c r="R7276" s="108" t="s">
        <v>8030</v>
      </c>
      <c r="S7276" s="139" t="s">
        <v>9885</v>
      </c>
      <c r="T7276" s="123" t="s">
        <v>55</v>
      </c>
      <c r="U7276" s="123" t="s">
        <v>45</v>
      </c>
      <c r="V7276" s="123" t="s">
        <v>52</v>
      </c>
      <c r="W7276" s="137">
        <v>20.25</v>
      </c>
      <c r="X7276" s="136">
        <v>15.05</v>
      </c>
      <c r="Y7276" s="137">
        <v>0</v>
      </c>
      <c r="Z7276" s="137">
        <f>W7276*Y7276</f>
        <v>0</v>
      </c>
      <c r="AA7276" s="119">
        <v>6</v>
      </c>
      <c r="AB7276" s="119">
        <v>6</v>
      </c>
      <c r="AC7276" s="137">
        <f>(Z7276*(100-AB7276))/100</f>
        <v>0</v>
      </c>
      <c r="AD7276" s="137">
        <f>IF(AND(AC7276="",M7274=""),0,IF((AC7276=""),M7274, IF( (M7274=""),AC7276,SUM(AC7274:AC7276)+M7274)))</f>
        <v>703983.07499999995</v>
      </c>
      <c r="AE7276" s="137">
        <f>IF( (X7276=""),AD7276*1,AD7276*(X7276/100) )</f>
        <v>105949.45278749999</v>
      </c>
      <c r="AF7276" s="137">
        <v>50000000</v>
      </c>
      <c r="AG7276" s="137">
        <f>IF((AF7276-AE7276) &gt; 1,0,IF((AF7276-AE7276)&lt;0,AE7276-AF7276,AF7276-AE7276))</f>
        <v>0</v>
      </c>
      <c r="AH7276" s="137">
        <v>0.02</v>
      </c>
    </row>
    <row r="7277" spans="1:34" s="173" customFormat="1" x14ac:dyDescent="0.55000000000000004">
      <c r="A7277" s="122"/>
      <c r="B7277" s="123"/>
      <c r="C7277" s="123"/>
      <c r="D7277" s="135"/>
      <c r="E7277" s="123"/>
      <c r="F7277" s="123"/>
      <c r="G7277" s="123"/>
      <c r="H7277" s="123"/>
      <c r="I7277" s="136"/>
      <c r="J7277" s="123"/>
      <c r="K7277" s="137"/>
      <c r="L7277" s="137" t="s">
        <v>63</v>
      </c>
      <c r="M7277" s="137">
        <f>SUM(M7274:M7276)</f>
        <v>136950</v>
      </c>
      <c r="N7277" s="123"/>
      <c r="O7277" s="108"/>
      <c r="P7277" s="138"/>
      <c r="Q7277" s="108"/>
      <c r="R7277" s="108"/>
      <c r="S7277" s="139"/>
      <c r="T7277" s="123"/>
      <c r="U7277" s="123"/>
      <c r="V7277" s="123"/>
      <c r="W7277" s="137"/>
      <c r="X7277" s="136"/>
      <c r="Y7277" s="137"/>
      <c r="Z7277" s="137"/>
      <c r="AA7277" s="119"/>
      <c r="AB7277" s="119"/>
      <c r="AC7277" s="137"/>
      <c r="AD7277" s="137"/>
      <c r="AE7277" s="137">
        <f>SUM(AE7274:AE7276)</f>
        <v>703983.07499999995</v>
      </c>
      <c r="AF7277" s="137"/>
      <c r="AG7277" s="137">
        <f>SUM(AG7274:AG7276)</f>
        <v>0</v>
      </c>
      <c r="AH7277" s="137"/>
    </row>
    <row r="7278" spans="1:34" s="173" customFormat="1" x14ac:dyDescent="0.55000000000000004">
      <c r="A7278" s="122" t="s">
        <v>9886</v>
      </c>
      <c r="B7278" s="123">
        <v>3129</v>
      </c>
      <c r="C7278" s="123">
        <v>7095</v>
      </c>
      <c r="D7278" s="135" t="s">
        <v>9887</v>
      </c>
      <c r="E7278" s="123" t="s">
        <v>34</v>
      </c>
      <c r="F7278" s="123">
        <v>24250</v>
      </c>
      <c r="G7278" s="123">
        <v>1</v>
      </c>
      <c r="H7278" s="123">
        <v>0</v>
      </c>
      <c r="I7278" s="136">
        <v>29</v>
      </c>
      <c r="J7278" s="123" t="s">
        <v>38</v>
      </c>
      <c r="K7278" s="137">
        <f>((G7278*400)+(H7278*100))+I7278</f>
        <v>429</v>
      </c>
      <c r="L7278" s="137">
        <v>850</v>
      </c>
      <c r="M7278" s="137">
        <f>K7278*L7278</f>
        <v>364650</v>
      </c>
      <c r="N7278" s="123"/>
      <c r="O7278" s="108"/>
      <c r="P7278" s="138"/>
      <c r="Q7278" s="108"/>
      <c r="R7278" s="108"/>
      <c r="S7278" s="139"/>
      <c r="T7278" s="123"/>
      <c r="U7278" s="123"/>
      <c r="V7278" s="123"/>
      <c r="W7278" s="137"/>
      <c r="X7278" s="136"/>
      <c r="Y7278" s="137"/>
      <c r="Z7278" s="137"/>
      <c r="AA7278" s="119"/>
      <c r="AB7278" s="119"/>
      <c r="AC7278" s="137"/>
      <c r="AD7278" s="137">
        <f>IF(AND(AC7278="",M7278=""),0,IF((AC7278=""),M7278,IF((M7278=""),AC7278,AC7278+M7278)))</f>
        <v>364650</v>
      </c>
      <c r="AE7278" s="137">
        <f>IF( (X7278=""),AD7278*1,AD7278*(X7278/100) )</f>
        <v>364650</v>
      </c>
      <c r="AF7278" s="137">
        <v>50000000</v>
      </c>
      <c r="AG7278" s="137">
        <f>IF((AF7278-AE7278) &gt; 1,0,IF((AF7278-AE7278)&lt;0,AE7278-AF7278,AF7278-AE7278))</f>
        <v>0</v>
      </c>
      <c r="AH7278" s="137">
        <v>0.01</v>
      </c>
    </row>
    <row r="7279" spans="1:34" s="173" customFormat="1" x14ac:dyDescent="0.55000000000000004">
      <c r="A7279" s="122"/>
      <c r="B7279" s="123"/>
      <c r="C7279" s="123"/>
      <c r="D7279" s="135"/>
      <c r="E7279" s="123"/>
      <c r="F7279" s="123"/>
      <c r="G7279" s="123"/>
      <c r="H7279" s="123"/>
      <c r="I7279" s="136"/>
      <c r="J7279" s="123"/>
      <c r="K7279" s="137"/>
      <c r="L7279" s="137" t="s">
        <v>63</v>
      </c>
      <c r="M7279" s="137">
        <f>SUM(M7278:M7278)</f>
        <v>364650</v>
      </c>
      <c r="N7279" s="123"/>
      <c r="O7279" s="108"/>
      <c r="P7279" s="138"/>
      <c r="Q7279" s="108"/>
      <c r="R7279" s="108"/>
      <c r="S7279" s="139"/>
      <c r="T7279" s="123"/>
      <c r="U7279" s="123"/>
      <c r="V7279" s="123"/>
      <c r="W7279" s="137"/>
      <c r="X7279" s="136"/>
      <c r="Y7279" s="137"/>
      <c r="Z7279" s="137"/>
      <c r="AA7279" s="119"/>
      <c r="AB7279" s="119"/>
      <c r="AC7279" s="137"/>
      <c r="AD7279" s="137"/>
      <c r="AE7279" s="137">
        <f>SUM(AE7278:AE7278)</f>
        <v>364650</v>
      </c>
      <c r="AF7279" s="137"/>
      <c r="AG7279" s="137">
        <f>SUM(AG7278:AG7278)</f>
        <v>0</v>
      </c>
      <c r="AH7279" s="137"/>
    </row>
    <row r="7280" spans="1:34" s="173" customFormat="1" x14ac:dyDescent="0.55000000000000004">
      <c r="A7280" s="122" t="s">
        <v>9890</v>
      </c>
      <c r="B7280" s="123">
        <v>3130</v>
      </c>
      <c r="C7280" s="123">
        <v>10095</v>
      </c>
      <c r="D7280" s="135" t="s">
        <v>9891</v>
      </c>
      <c r="E7280" s="123" t="s">
        <v>34</v>
      </c>
      <c r="F7280" s="123">
        <v>278</v>
      </c>
      <c r="G7280" s="123">
        <v>0</v>
      </c>
      <c r="H7280" s="123">
        <v>1</v>
      </c>
      <c r="I7280" s="136">
        <v>1</v>
      </c>
      <c r="J7280" s="123" t="s">
        <v>35</v>
      </c>
      <c r="K7280" s="137">
        <f>((G7280*400)+(H7280*100))+I7280</f>
        <v>101</v>
      </c>
      <c r="L7280" s="137">
        <v>500</v>
      </c>
      <c r="M7280" s="137">
        <f>K7280*L7280</f>
        <v>50500</v>
      </c>
      <c r="N7280" s="123">
        <v>1</v>
      </c>
      <c r="O7280" s="108" t="s">
        <v>5860</v>
      </c>
      <c r="P7280" s="138">
        <v>3570800184165</v>
      </c>
      <c r="Q7280" s="108" t="s">
        <v>5861</v>
      </c>
      <c r="R7280" s="108" t="s">
        <v>5882</v>
      </c>
      <c r="S7280" s="139" t="s">
        <v>9892</v>
      </c>
      <c r="T7280" s="123" t="s">
        <v>51</v>
      </c>
      <c r="U7280" s="123" t="s">
        <v>45</v>
      </c>
      <c r="V7280" s="123" t="s">
        <v>52</v>
      </c>
      <c r="W7280" s="137">
        <v>127.4</v>
      </c>
      <c r="X7280" s="136">
        <v>78.13</v>
      </c>
      <c r="Y7280" s="137">
        <v>6750</v>
      </c>
      <c r="Z7280" s="137">
        <f>W7280*Y7280</f>
        <v>859950</v>
      </c>
      <c r="AA7280" s="119">
        <v>6</v>
      </c>
      <c r="AB7280" s="119">
        <v>6</v>
      </c>
      <c r="AC7280" s="137">
        <f>(Z7280*(100-AB7280))/100</f>
        <v>808353</v>
      </c>
      <c r="AD7280" s="137">
        <f>IF(AND(AC7280="",M7280=""),0,IF((AC7280=""),M7280, IF( (M7280=""),AC7280,SUM(AC7280:AC7283)+M7280)))</f>
        <v>1085179.1499999999</v>
      </c>
      <c r="AE7280" s="137">
        <f>IF( (X7280=""),AD7280*1,AD7280*(X7280/100) )</f>
        <v>847850.46989499987</v>
      </c>
      <c r="AF7280" s="137">
        <v>10000000</v>
      </c>
      <c r="AG7280" s="137">
        <f>IF((AF7280-AE7280) &gt; 1,0,IF((AF7280-AE7280)&lt;0,AE7280-AF7280,AF7280-AE7280))</f>
        <v>0</v>
      </c>
      <c r="AH7280" s="137">
        <v>0.02</v>
      </c>
    </row>
    <row r="7281" spans="1:34" s="173" customFormat="1" x14ac:dyDescent="0.55000000000000004">
      <c r="A7281" s="122"/>
      <c r="B7281" s="123"/>
      <c r="C7281" s="123"/>
      <c r="D7281" s="135"/>
      <c r="E7281" s="123"/>
      <c r="F7281" s="123"/>
      <c r="G7281" s="123"/>
      <c r="H7281" s="123"/>
      <c r="I7281" s="136"/>
      <c r="J7281" s="123"/>
      <c r="K7281" s="137"/>
      <c r="L7281" s="137"/>
      <c r="M7281" s="137"/>
      <c r="N7281" s="123">
        <v>2</v>
      </c>
      <c r="O7281" s="108" t="s">
        <v>5860</v>
      </c>
      <c r="P7281" s="138">
        <v>3570800184165</v>
      </c>
      <c r="Q7281" s="108" t="s">
        <v>5861</v>
      </c>
      <c r="R7281" s="108" t="s">
        <v>5882</v>
      </c>
      <c r="S7281" s="139" t="s">
        <v>9893</v>
      </c>
      <c r="T7281" s="123" t="s">
        <v>51</v>
      </c>
      <c r="U7281" s="123" t="s">
        <v>45</v>
      </c>
      <c r="V7281" s="123" t="s">
        <v>52</v>
      </c>
      <c r="W7281" s="137">
        <v>35.67</v>
      </c>
      <c r="X7281" s="136">
        <v>21.87</v>
      </c>
      <c r="Y7281" s="137">
        <v>6750</v>
      </c>
      <c r="Z7281" s="137">
        <f>W7281*Y7281</f>
        <v>240772.5</v>
      </c>
      <c r="AA7281" s="119">
        <v>6</v>
      </c>
      <c r="AB7281" s="119">
        <v>6</v>
      </c>
      <c r="AC7281" s="137">
        <f>(Z7281*(100-AB7281))/100</f>
        <v>226326.15</v>
      </c>
      <c r="AD7281" s="137">
        <f>IF(AND(AC7281="",M7280=""),0,IF((AC7281=""),M7280, IF( (M7280=""),AC7281,SUM(AC7280:AC7283)+M7280)))</f>
        <v>1085179.1499999999</v>
      </c>
      <c r="AE7281" s="137">
        <f>IF( (X7281=""),AD7281*1,AD7281*(X7281/100) )</f>
        <v>237328.68010499998</v>
      </c>
      <c r="AF7281" s="137">
        <v>10000000</v>
      </c>
      <c r="AG7281" s="137">
        <f>IF((AF7281-AE7281) &gt; 1,0,IF((AF7281-AE7281)&lt;0,AE7281-AF7281,AF7281-AE7281))</f>
        <v>0</v>
      </c>
      <c r="AH7281" s="137">
        <v>0.02</v>
      </c>
    </row>
    <row r="7282" spans="1:34" s="173" customFormat="1" x14ac:dyDescent="0.55000000000000004">
      <c r="A7282" s="122"/>
      <c r="B7282" s="123"/>
      <c r="C7282" s="123"/>
      <c r="D7282" s="135"/>
      <c r="E7282" s="123"/>
      <c r="F7282" s="123"/>
      <c r="G7282" s="123"/>
      <c r="H7282" s="123"/>
      <c r="I7282" s="136"/>
      <c r="J7282" s="123"/>
      <c r="K7282" s="137"/>
      <c r="L7282" s="137" t="s">
        <v>63</v>
      </c>
      <c r="M7282" s="137">
        <f>SUM(M7280:M7281)</f>
        <v>50500</v>
      </c>
      <c r="N7282" s="123"/>
      <c r="O7282" s="108"/>
      <c r="P7282" s="138"/>
      <c r="Q7282" s="108"/>
      <c r="R7282" s="108"/>
      <c r="S7282" s="139"/>
      <c r="T7282" s="123"/>
      <c r="U7282" s="123"/>
      <c r="V7282" s="123"/>
      <c r="W7282" s="137"/>
      <c r="X7282" s="136"/>
      <c r="Y7282" s="137"/>
      <c r="Z7282" s="137"/>
      <c r="AA7282" s="119"/>
      <c r="AB7282" s="119"/>
      <c r="AC7282" s="137"/>
      <c r="AD7282" s="137"/>
      <c r="AE7282" s="137">
        <f>SUM(AE7280:AE7281)</f>
        <v>1085179.1499999999</v>
      </c>
      <c r="AF7282" s="137"/>
      <c r="AG7282" s="137">
        <f>SUM(AG7280:AG7281)</f>
        <v>0</v>
      </c>
      <c r="AH7282" s="137"/>
    </row>
    <row r="7283" spans="1:34" s="173" customFormat="1" x14ac:dyDescent="0.55000000000000004">
      <c r="A7283" s="122" t="s">
        <v>9896</v>
      </c>
      <c r="B7283" s="123">
        <v>3131</v>
      </c>
      <c r="C7283" s="123">
        <v>8471</v>
      </c>
      <c r="D7283" s="135" t="s">
        <v>9897</v>
      </c>
      <c r="E7283" s="123" t="s">
        <v>34</v>
      </c>
      <c r="F7283" s="123">
        <v>2506</v>
      </c>
      <c r="G7283" s="123">
        <v>0</v>
      </c>
      <c r="H7283" s="123">
        <v>1</v>
      </c>
      <c r="I7283" s="136">
        <v>88</v>
      </c>
      <c r="J7283" s="123" t="s">
        <v>35</v>
      </c>
      <c r="K7283" s="137">
        <f>((G7283*400)+(H7283*100))+I7283</f>
        <v>188</v>
      </c>
      <c r="L7283" s="137">
        <v>800</v>
      </c>
      <c r="M7283" s="137">
        <f>K7283*L7283</f>
        <v>150400</v>
      </c>
      <c r="N7283" s="123">
        <v>1</v>
      </c>
      <c r="O7283" s="108" t="s">
        <v>9894</v>
      </c>
      <c r="P7283" s="138">
        <v>3570800332989</v>
      </c>
      <c r="Q7283" s="108" t="s">
        <v>9895</v>
      </c>
      <c r="R7283" s="108" t="s">
        <v>9898</v>
      </c>
      <c r="S7283" s="139"/>
      <c r="T7283" s="123" t="s">
        <v>55</v>
      </c>
      <c r="U7283" s="123" t="s">
        <v>45</v>
      </c>
      <c r="V7283" s="123" t="s">
        <v>52</v>
      </c>
      <c r="W7283" s="137">
        <v>109.8</v>
      </c>
      <c r="X7283" s="136">
        <v>22</v>
      </c>
      <c r="Y7283" s="137">
        <v>0</v>
      </c>
      <c r="Z7283" s="137">
        <f>W7283*Y7283</f>
        <v>0</v>
      </c>
      <c r="AA7283" s="119">
        <v>1</v>
      </c>
      <c r="AB7283" s="119">
        <v>1</v>
      </c>
      <c r="AC7283" s="137">
        <f>(Z7283*(100-AB7283))/100</f>
        <v>0</v>
      </c>
      <c r="AD7283" s="137">
        <f>IF(AND(AC7283="",M7283=""),0,IF((AC7283=""),M7283, IF( (M7283=""),AC7283,SUM(AC7283:AC7286)+M7283)))</f>
        <v>2195757.3250000002</v>
      </c>
      <c r="AE7283" s="137">
        <f>IF( (X7283=""),AD7283*1,AD7283*(X7283/100) )</f>
        <v>483066.61150000006</v>
      </c>
      <c r="AF7283" s="137">
        <v>50000000</v>
      </c>
      <c r="AG7283" s="137">
        <f>IF((AF7283-AE7283) &gt; 1,0,IF((AF7283-AE7283)&lt;0,AE7283-AF7283,AF7283-AE7283))</f>
        <v>0</v>
      </c>
      <c r="AH7283" s="137">
        <v>0.02</v>
      </c>
    </row>
    <row r="7284" spans="1:34" s="173" customFormat="1" x14ac:dyDescent="0.55000000000000004">
      <c r="A7284" s="122"/>
      <c r="B7284" s="123"/>
      <c r="C7284" s="123"/>
      <c r="D7284" s="135"/>
      <c r="E7284" s="123"/>
      <c r="F7284" s="123"/>
      <c r="G7284" s="123"/>
      <c r="H7284" s="123"/>
      <c r="I7284" s="136"/>
      <c r="J7284" s="123"/>
      <c r="K7284" s="137"/>
      <c r="L7284" s="137"/>
      <c r="M7284" s="137"/>
      <c r="N7284" s="123">
        <v>2</v>
      </c>
      <c r="O7284" s="108" t="s">
        <v>9894</v>
      </c>
      <c r="P7284" s="138">
        <v>3570800332989</v>
      </c>
      <c r="Q7284" s="108" t="s">
        <v>9895</v>
      </c>
      <c r="R7284" s="108" t="s">
        <v>9898</v>
      </c>
      <c r="S7284" s="139"/>
      <c r="T7284" s="123" t="s">
        <v>51</v>
      </c>
      <c r="U7284" s="123" t="s">
        <v>45</v>
      </c>
      <c r="V7284" s="123" t="s">
        <v>52</v>
      </c>
      <c r="W7284" s="137">
        <v>139.65</v>
      </c>
      <c r="X7284" s="136">
        <v>27.98</v>
      </c>
      <c r="Y7284" s="137">
        <v>6750</v>
      </c>
      <c r="Z7284" s="137">
        <f>W7284*Y7284</f>
        <v>942637.5</v>
      </c>
      <c r="AA7284" s="119">
        <v>1</v>
      </c>
      <c r="AB7284" s="119">
        <v>1</v>
      </c>
      <c r="AC7284" s="137">
        <f>(Z7284*(100-AB7284))/100</f>
        <v>933211.125</v>
      </c>
      <c r="AD7284" s="137">
        <f>IF(AND(AC7284="",M7283=""),0,IF((AC7284=""),M7283, IF( (M7283=""),AC7284,SUM(AC7283:AC7286)+M7283)))</f>
        <v>2195757.3250000002</v>
      </c>
      <c r="AE7284" s="137">
        <f>IF( (X7284=""),AD7284*1,AD7284*(X7284/100) )</f>
        <v>614372.89953500009</v>
      </c>
      <c r="AF7284" s="137">
        <v>50000000</v>
      </c>
      <c r="AG7284" s="137">
        <f>IF((AF7284-AE7284) &gt; 1,0,IF((AF7284-AE7284)&lt;0,AE7284-AF7284,AF7284-AE7284))</f>
        <v>0</v>
      </c>
      <c r="AH7284" s="137">
        <v>0.02</v>
      </c>
    </row>
    <row r="7285" spans="1:34" s="173" customFormat="1" x14ac:dyDescent="0.55000000000000004">
      <c r="A7285" s="122"/>
      <c r="B7285" s="123"/>
      <c r="C7285" s="123"/>
      <c r="D7285" s="135"/>
      <c r="E7285" s="123"/>
      <c r="F7285" s="123"/>
      <c r="G7285" s="123"/>
      <c r="H7285" s="123"/>
      <c r="I7285" s="136"/>
      <c r="J7285" s="123"/>
      <c r="K7285" s="137"/>
      <c r="L7285" s="137"/>
      <c r="M7285" s="137"/>
      <c r="N7285" s="123">
        <v>3</v>
      </c>
      <c r="O7285" s="108" t="s">
        <v>9894</v>
      </c>
      <c r="P7285" s="138">
        <v>3570800332989</v>
      </c>
      <c r="Q7285" s="108" t="s">
        <v>9895</v>
      </c>
      <c r="R7285" s="108" t="s">
        <v>9898</v>
      </c>
      <c r="S7285" s="139" t="s">
        <v>9899</v>
      </c>
      <c r="T7285" s="123" t="s">
        <v>51</v>
      </c>
      <c r="U7285" s="123" t="s">
        <v>227</v>
      </c>
      <c r="V7285" s="123" t="s">
        <v>52</v>
      </c>
      <c r="W7285" s="137">
        <v>249.64</v>
      </c>
      <c r="X7285" s="136">
        <v>50.02</v>
      </c>
      <c r="Y7285" s="137">
        <v>6750</v>
      </c>
      <c r="Z7285" s="137">
        <f>W7285*Y7285</f>
        <v>1685070</v>
      </c>
      <c r="AA7285" s="119">
        <v>11</v>
      </c>
      <c r="AB7285" s="119">
        <v>34</v>
      </c>
      <c r="AC7285" s="137">
        <f>(Z7285*(100-AB7285))/100</f>
        <v>1112146.2</v>
      </c>
      <c r="AD7285" s="137">
        <f>IF(AND(AC7285="",M7283=""),0,IF((AC7285=""),M7283, IF( (M7283=""),AC7285,SUM(AC7283:AC7286)+M7283)))</f>
        <v>2195757.3250000002</v>
      </c>
      <c r="AE7285" s="137">
        <f>IF( (X7285=""),AD7285*1,AD7285*(X7285/100) )</f>
        <v>1098317.813965</v>
      </c>
      <c r="AF7285" s="137">
        <v>50000000</v>
      </c>
      <c r="AG7285" s="137">
        <f>IF((AF7285-AE7285) &gt; 1,0,IF((AF7285-AE7285)&lt;0,AE7285-AF7285,AF7285-AE7285))</f>
        <v>0</v>
      </c>
      <c r="AH7285" s="137">
        <v>0.02</v>
      </c>
    </row>
    <row r="7286" spans="1:34" s="173" customFormat="1" x14ac:dyDescent="0.55000000000000004">
      <c r="A7286" s="122"/>
      <c r="B7286" s="123"/>
      <c r="C7286" s="123"/>
      <c r="D7286" s="135"/>
      <c r="E7286" s="123"/>
      <c r="F7286" s="123"/>
      <c r="G7286" s="123"/>
      <c r="H7286" s="123"/>
      <c r="I7286" s="136"/>
      <c r="J7286" s="123"/>
      <c r="K7286" s="137"/>
      <c r="L7286" s="137" t="s">
        <v>63</v>
      </c>
      <c r="M7286" s="137">
        <f>SUM(M7283:M7285)</f>
        <v>150400</v>
      </c>
      <c r="N7286" s="123"/>
      <c r="O7286" s="108"/>
      <c r="P7286" s="138"/>
      <c r="Q7286" s="108"/>
      <c r="R7286" s="108"/>
      <c r="S7286" s="139"/>
      <c r="T7286" s="123"/>
      <c r="U7286" s="123"/>
      <c r="V7286" s="123"/>
      <c r="W7286" s="137"/>
      <c r="X7286" s="136"/>
      <c r="Y7286" s="137"/>
      <c r="Z7286" s="137"/>
      <c r="AA7286" s="119"/>
      <c r="AB7286" s="119"/>
      <c r="AC7286" s="137"/>
      <c r="AD7286" s="137"/>
      <c r="AE7286" s="137">
        <f>SUM(AE7283:AE7285)</f>
        <v>2195757.3250000002</v>
      </c>
      <c r="AF7286" s="137"/>
      <c r="AG7286" s="137">
        <f>SUM(AG7283:AG7285)</f>
        <v>0</v>
      </c>
      <c r="AH7286" s="137"/>
    </row>
    <row r="7287" spans="1:34" s="173" customFormat="1" x14ac:dyDescent="0.55000000000000004">
      <c r="A7287" s="122" t="s">
        <v>3811</v>
      </c>
      <c r="B7287" s="123">
        <v>3132</v>
      </c>
      <c r="C7287" s="123">
        <v>8513</v>
      </c>
      <c r="D7287" s="135" t="s">
        <v>9902</v>
      </c>
      <c r="E7287" s="123" t="s">
        <v>34</v>
      </c>
      <c r="F7287" s="123">
        <v>3795</v>
      </c>
      <c r="G7287" s="123">
        <v>1</v>
      </c>
      <c r="H7287" s="123">
        <v>0</v>
      </c>
      <c r="I7287" s="136">
        <v>0</v>
      </c>
      <c r="J7287" s="123" t="s">
        <v>35</v>
      </c>
      <c r="K7287" s="137">
        <f>((G7287*400)+(H7287*100))+I7287</f>
        <v>400</v>
      </c>
      <c r="L7287" s="137">
        <v>600</v>
      </c>
      <c r="M7287" s="137">
        <f>K7287*L7287</f>
        <v>240000</v>
      </c>
      <c r="N7287" s="123">
        <v>1</v>
      </c>
      <c r="O7287" s="108" t="s">
        <v>9900</v>
      </c>
      <c r="P7287" s="138">
        <v>3570800354184</v>
      </c>
      <c r="Q7287" s="108" t="s">
        <v>9901</v>
      </c>
      <c r="R7287" s="108" t="s">
        <v>9903</v>
      </c>
      <c r="S7287" s="139" t="s">
        <v>9904</v>
      </c>
      <c r="T7287" s="123" t="s">
        <v>51</v>
      </c>
      <c r="U7287" s="123" t="s">
        <v>227</v>
      </c>
      <c r="V7287" s="123" t="s">
        <v>52</v>
      </c>
      <c r="W7287" s="137">
        <v>950.4</v>
      </c>
      <c r="X7287" s="136">
        <v>88.16</v>
      </c>
      <c r="Y7287" s="137">
        <v>6750</v>
      </c>
      <c r="Z7287" s="137">
        <f>W7287*Y7287</f>
        <v>6415200</v>
      </c>
      <c r="AA7287" s="119">
        <v>11</v>
      </c>
      <c r="AB7287" s="119">
        <v>34</v>
      </c>
      <c r="AC7287" s="137">
        <f>(Z7287*(100-AB7287))/100</f>
        <v>4234032</v>
      </c>
      <c r="AD7287" s="137">
        <f>IF(AND(AC7287="",M7287=""),0,IF((AC7287=""),M7287, IF( (M7287=""),AC7287,SUM(AC7287:AC7296)+M7287)))</f>
        <v>4509753</v>
      </c>
      <c r="AE7287" s="137">
        <f>IF( (X7287=""),AD7287*1,AD7287*(X7287/100) )</f>
        <v>3975798.2447999995</v>
      </c>
      <c r="AF7287" s="137">
        <v>50000000</v>
      </c>
      <c r="AG7287" s="137">
        <f>IF((AF7287-AE7287) &gt; 1,0,IF((AF7287-AE7287)&lt;0,AE7287-AF7287,AF7287-AE7287))</f>
        <v>0</v>
      </c>
      <c r="AH7287" s="137">
        <v>0.02</v>
      </c>
    </row>
    <row r="7288" spans="1:34" s="173" customFormat="1" x14ac:dyDescent="0.55000000000000004">
      <c r="A7288" s="122"/>
      <c r="B7288" s="123"/>
      <c r="C7288" s="123"/>
      <c r="D7288" s="135"/>
      <c r="E7288" s="123"/>
      <c r="F7288" s="123"/>
      <c r="G7288" s="123"/>
      <c r="H7288" s="123"/>
      <c r="I7288" s="136"/>
      <c r="J7288" s="123"/>
      <c r="K7288" s="137"/>
      <c r="L7288" s="137"/>
      <c r="M7288" s="137"/>
      <c r="N7288" s="123">
        <v>2</v>
      </c>
      <c r="O7288" s="108" t="s">
        <v>9900</v>
      </c>
      <c r="P7288" s="138">
        <v>3570800354184</v>
      </c>
      <c r="Q7288" s="108" t="s">
        <v>9901</v>
      </c>
      <c r="R7288" s="108" t="s">
        <v>9903</v>
      </c>
      <c r="S7288" s="139" t="s">
        <v>9905</v>
      </c>
      <c r="T7288" s="123" t="s">
        <v>55</v>
      </c>
      <c r="U7288" s="123" t="s">
        <v>45</v>
      </c>
      <c r="V7288" s="123" t="s">
        <v>52</v>
      </c>
      <c r="W7288" s="137">
        <v>52</v>
      </c>
      <c r="X7288" s="136">
        <v>4.82</v>
      </c>
      <c r="Y7288" s="137">
        <v>0</v>
      </c>
      <c r="Z7288" s="137">
        <f>W7288*Y7288</f>
        <v>0</v>
      </c>
      <c r="AA7288" s="119">
        <v>6</v>
      </c>
      <c r="AB7288" s="119">
        <v>6</v>
      </c>
      <c r="AC7288" s="137">
        <f>(Z7288*(100-AB7288))/100</f>
        <v>0</v>
      </c>
      <c r="AD7288" s="137">
        <f>IF(AND(AC7288="",M7287=""),0,IF((AC7288=""),M7287, IF( (M7287=""),AC7288,SUM(AC7287:AC7296)+M7287)))</f>
        <v>4509753</v>
      </c>
      <c r="AE7288" s="137">
        <f>IF( (X7288=""),AD7288*1,AD7288*(X7288/100) )</f>
        <v>217370.09460000001</v>
      </c>
      <c r="AF7288" s="137">
        <v>50000000</v>
      </c>
      <c r="AG7288" s="137">
        <f>IF((AF7288-AE7288) &gt; 1,0,IF((AF7288-AE7288)&lt;0,AE7288-AF7288,AF7288-AE7288))</f>
        <v>0</v>
      </c>
      <c r="AH7288" s="137">
        <v>0.02</v>
      </c>
    </row>
    <row r="7289" spans="1:34" s="173" customFormat="1" x14ac:dyDescent="0.55000000000000004">
      <c r="A7289" s="122"/>
      <c r="B7289" s="123"/>
      <c r="C7289" s="123"/>
      <c r="D7289" s="135"/>
      <c r="E7289" s="123"/>
      <c r="F7289" s="123"/>
      <c r="G7289" s="123"/>
      <c r="H7289" s="123"/>
      <c r="I7289" s="136"/>
      <c r="J7289" s="123"/>
      <c r="K7289" s="137"/>
      <c r="L7289" s="137"/>
      <c r="M7289" s="137"/>
      <c r="N7289" s="123">
        <v>3</v>
      </c>
      <c r="O7289" s="108" t="s">
        <v>9900</v>
      </c>
      <c r="P7289" s="138">
        <v>3570800354184</v>
      </c>
      <c r="Q7289" s="108" t="s">
        <v>9901</v>
      </c>
      <c r="R7289" s="108" t="s">
        <v>9903</v>
      </c>
      <c r="S7289" s="139" t="s">
        <v>9906</v>
      </c>
      <c r="T7289" s="123" t="s">
        <v>51</v>
      </c>
      <c r="U7289" s="123" t="s">
        <v>74</v>
      </c>
      <c r="V7289" s="123" t="s">
        <v>52</v>
      </c>
      <c r="W7289" s="137">
        <v>75.599999999999994</v>
      </c>
      <c r="X7289" s="136">
        <v>7.01</v>
      </c>
      <c r="Y7289" s="137">
        <v>6750</v>
      </c>
      <c r="Z7289" s="137">
        <f>W7289*Y7289</f>
        <v>510299.99999999994</v>
      </c>
      <c r="AA7289" s="119">
        <v>21</v>
      </c>
      <c r="AB7289" s="119">
        <v>93</v>
      </c>
      <c r="AC7289" s="137">
        <f>(Z7289*(100-AB7289))/100</f>
        <v>35720.999999999993</v>
      </c>
      <c r="AD7289" s="137">
        <f>IF(AND(AC7289="",M7287=""),0,IF((AC7289=""),M7287, IF( (M7287=""),AC7289,SUM(AC7287:AC7296)+M7287)))</f>
        <v>4509753</v>
      </c>
      <c r="AE7289" s="137">
        <f>IF( (X7289=""),AD7289*1,AD7289*(X7289/100) )</f>
        <v>316133.68529999995</v>
      </c>
      <c r="AF7289" s="137">
        <v>50000000</v>
      </c>
      <c r="AG7289" s="137">
        <f>IF((AF7289-AE7289) &gt; 1,0,IF((AF7289-AE7289)&lt;0,AE7289-AF7289,AF7289-AE7289))</f>
        <v>0</v>
      </c>
      <c r="AH7289" s="137">
        <v>0.02</v>
      </c>
    </row>
    <row r="7290" spans="1:34" s="173" customFormat="1" x14ac:dyDescent="0.55000000000000004">
      <c r="A7290" s="122"/>
      <c r="B7290" s="123"/>
      <c r="C7290" s="123"/>
      <c r="D7290" s="135"/>
      <c r="E7290" s="123"/>
      <c r="F7290" s="123"/>
      <c r="G7290" s="123"/>
      <c r="H7290" s="123"/>
      <c r="I7290" s="136"/>
      <c r="J7290" s="123"/>
      <c r="K7290" s="137"/>
      <c r="L7290" s="137" t="s">
        <v>63</v>
      </c>
      <c r="M7290" s="137">
        <f>SUM(M7287:M7289)</f>
        <v>240000</v>
      </c>
      <c r="N7290" s="123"/>
      <c r="O7290" s="108"/>
      <c r="P7290" s="138"/>
      <c r="Q7290" s="108"/>
      <c r="R7290" s="108"/>
      <c r="S7290" s="139"/>
      <c r="T7290" s="123"/>
      <c r="U7290" s="123"/>
      <c r="V7290" s="123"/>
      <c r="W7290" s="137"/>
      <c r="X7290" s="136"/>
      <c r="Y7290" s="137"/>
      <c r="Z7290" s="137"/>
      <c r="AA7290" s="119"/>
      <c r="AB7290" s="119"/>
      <c r="AC7290" s="137"/>
      <c r="AD7290" s="137"/>
      <c r="AE7290" s="137">
        <f>SUM(AE7287:AE7289)</f>
        <v>4509302.024699999</v>
      </c>
      <c r="AF7290" s="137"/>
      <c r="AG7290" s="137">
        <f>SUM(AG7287:AG7289)</f>
        <v>0</v>
      </c>
      <c r="AH7290" s="137"/>
    </row>
    <row r="7291" spans="1:34" s="173" customFormat="1" x14ac:dyDescent="0.55000000000000004">
      <c r="A7291" s="122" t="s">
        <v>9907</v>
      </c>
      <c r="B7291" s="123">
        <v>3133</v>
      </c>
      <c r="C7291" s="123">
        <v>7179</v>
      </c>
      <c r="D7291" s="135" t="s">
        <v>9908</v>
      </c>
      <c r="E7291" s="123" t="s">
        <v>34</v>
      </c>
      <c r="F7291" s="123">
        <v>4668</v>
      </c>
      <c r="G7291" s="123">
        <v>4</v>
      </c>
      <c r="H7291" s="123">
        <v>0</v>
      </c>
      <c r="I7291" s="136">
        <v>64</v>
      </c>
      <c r="J7291" s="123" t="s">
        <v>38</v>
      </c>
      <c r="K7291" s="137">
        <f>((G7291*400)+(H7291*100))+I7291</f>
        <v>1664</v>
      </c>
      <c r="L7291" s="137">
        <v>475</v>
      </c>
      <c r="M7291" s="137">
        <f>K7291*L7291</f>
        <v>790400</v>
      </c>
      <c r="N7291" s="123"/>
      <c r="O7291" s="108"/>
      <c r="P7291" s="138"/>
      <c r="Q7291" s="108"/>
      <c r="R7291" s="108"/>
      <c r="S7291" s="139"/>
      <c r="T7291" s="123"/>
      <c r="U7291" s="123"/>
      <c r="V7291" s="123"/>
      <c r="W7291" s="137"/>
      <c r="X7291" s="136"/>
      <c r="Y7291" s="137"/>
      <c r="Z7291" s="137"/>
      <c r="AA7291" s="119"/>
      <c r="AB7291" s="119"/>
      <c r="AC7291" s="137"/>
      <c r="AD7291" s="137">
        <f>IF(AND(AC7291="",M7291=""),0,IF((AC7291=""),M7291,IF((M7291=""),AC7291,AC7291+M7291)))</f>
        <v>790400</v>
      </c>
      <c r="AE7291" s="137">
        <f>IF( (X7291=""),AD7291*1,AD7291*(X7291/100) )</f>
        <v>790400</v>
      </c>
      <c r="AF7291" s="137">
        <v>50000000</v>
      </c>
      <c r="AG7291" s="137">
        <f>IF((AF7291-AE7291) &gt; 1,0,IF((AF7291-AE7291)&lt;0,AE7291-AF7291,AF7291-AE7291))</f>
        <v>0</v>
      </c>
      <c r="AH7291" s="137">
        <v>0.01</v>
      </c>
    </row>
    <row r="7292" spans="1:34" s="173" customFormat="1" x14ac:dyDescent="0.55000000000000004">
      <c r="A7292" s="122"/>
      <c r="B7292" s="123"/>
      <c r="C7292" s="123"/>
      <c r="D7292" s="135"/>
      <c r="E7292" s="123"/>
      <c r="F7292" s="123"/>
      <c r="G7292" s="123"/>
      <c r="H7292" s="123"/>
      <c r="I7292" s="136"/>
      <c r="J7292" s="123"/>
      <c r="K7292" s="137"/>
      <c r="L7292" s="137" t="s">
        <v>63</v>
      </c>
      <c r="M7292" s="137">
        <f>SUM(M7291:M7291)</f>
        <v>790400</v>
      </c>
      <c r="N7292" s="123"/>
      <c r="O7292" s="108"/>
      <c r="P7292" s="138"/>
      <c r="Q7292" s="108"/>
      <c r="R7292" s="108"/>
      <c r="S7292" s="139"/>
      <c r="T7292" s="123"/>
      <c r="U7292" s="123"/>
      <c r="V7292" s="123"/>
      <c r="W7292" s="137"/>
      <c r="X7292" s="136"/>
      <c r="Y7292" s="137"/>
      <c r="Z7292" s="137"/>
      <c r="AA7292" s="119"/>
      <c r="AB7292" s="119"/>
      <c r="AC7292" s="137"/>
      <c r="AD7292" s="137"/>
      <c r="AE7292" s="137">
        <f>SUM(AE7291:AE7291)</f>
        <v>790400</v>
      </c>
      <c r="AF7292" s="137"/>
      <c r="AG7292" s="137">
        <f>SUM(AG7291:AG7291)</f>
        <v>0</v>
      </c>
      <c r="AH7292" s="137"/>
    </row>
    <row r="7293" spans="1:34" s="173" customFormat="1" x14ac:dyDescent="0.55000000000000004">
      <c r="A7293" s="122" t="s">
        <v>9909</v>
      </c>
      <c r="B7293" s="123">
        <v>3134</v>
      </c>
      <c r="C7293" s="123">
        <v>7938</v>
      </c>
      <c r="D7293" s="135" t="s">
        <v>9910</v>
      </c>
      <c r="E7293" s="123" t="s">
        <v>34</v>
      </c>
      <c r="F7293" s="123">
        <v>7610</v>
      </c>
      <c r="G7293" s="123">
        <v>3</v>
      </c>
      <c r="H7293" s="123">
        <v>3</v>
      </c>
      <c r="I7293" s="136">
        <v>17</v>
      </c>
      <c r="J7293" s="123" t="s">
        <v>38</v>
      </c>
      <c r="K7293" s="137">
        <f>((G7293*400)+(H7293*100))+I7293</f>
        <v>1517</v>
      </c>
      <c r="L7293" s="137">
        <v>375</v>
      </c>
      <c r="M7293" s="137">
        <f>K7293*L7293</f>
        <v>568875</v>
      </c>
      <c r="N7293" s="123"/>
      <c r="O7293" s="108"/>
      <c r="P7293" s="138"/>
      <c r="Q7293" s="108"/>
      <c r="R7293" s="108"/>
      <c r="S7293" s="139"/>
      <c r="T7293" s="123"/>
      <c r="U7293" s="123"/>
      <c r="V7293" s="123"/>
      <c r="W7293" s="137"/>
      <c r="X7293" s="136"/>
      <c r="Y7293" s="137"/>
      <c r="Z7293" s="137"/>
      <c r="AA7293" s="119"/>
      <c r="AB7293" s="119"/>
      <c r="AC7293" s="137"/>
      <c r="AD7293" s="137">
        <f>IF(AND(AC7293="",M7293=""),0,IF((AC7293=""),M7293,IF((M7293=""),AC7293,AC7293+M7293)))</f>
        <v>568875</v>
      </c>
      <c r="AE7293" s="137">
        <f>IF( (X7293=""),AD7293*1,AD7293*(X7293/100) )</f>
        <v>568875</v>
      </c>
      <c r="AF7293" s="137">
        <v>50000000</v>
      </c>
      <c r="AG7293" s="137">
        <f>IF((AF7293-AE7293) &gt; 1,0,IF((AF7293-AE7293)&lt;0,AE7293-AF7293,AF7293-AE7293))</f>
        <v>0</v>
      </c>
      <c r="AH7293" s="137">
        <v>0.01</v>
      </c>
    </row>
    <row r="7294" spans="1:34" s="173" customFormat="1" x14ac:dyDescent="0.55000000000000004">
      <c r="A7294" s="122"/>
      <c r="B7294" s="123"/>
      <c r="C7294" s="123"/>
      <c r="D7294" s="135"/>
      <c r="E7294" s="123"/>
      <c r="F7294" s="123"/>
      <c r="G7294" s="123"/>
      <c r="H7294" s="123"/>
      <c r="I7294" s="136"/>
      <c r="J7294" s="123"/>
      <c r="K7294" s="137"/>
      <c r="L7294" s="137" t="s">
        <v>63</v>
      </c>
      <c r="M7294" s="137">
        <f>SUM(M7293:M7293)</f>
        <v>568875</v>
      </c>
      <c r="N7294" s="123"/>
      <c r="O7294" s="108"/>
      <c r="P7294" s="138"/>
      <c r="Q7294" s="108"/>
      <c r="R7294" s="108"/>
      <c r="S7294" s="139"/>
      <c r="T7294" s="123"/>
      <c r="U7294" s="123"/>
      <c r="V7294" s="123"/>
      <c r="W7294" s="137"/>
      <c r="X7294" s="136"/>
      <c r="Y7294" s="137"/>
      <c r="Z7294" s="137"/>
      <c r="AA7294" s="119"/>
      <c r="AB7294" s="119"/>
      <c r="AC7294" s="137"/>
      <c r="AD7294" s="137"/>
      <c r="AE7294" s="137">
        <f>SUM(AE7293:AE7293)</f>
        <v>568875</v>
      </c>
      <c r="AF7294" s="137"/>
      <c r="AG7294" s="137">
        <f>SUM(AG7293:AG7293)</f>
        <v>0</v>
      </c>
      <c r="AH7294" s="137"/>
    </row>
    <row r="7295" spans="1:34" s="173" customFormat="1" x14ac:dyDescent="0.55000000000000004">
      <c r="A7295" s="122" t="s">
        <v>8932</v>
      </c>
      <c r="B7295" s="123">
        <v>3135</v>
      </c>
      <c r="C7295" s="123">
        <v>8805</v>
      </c>
      <c r="D7295" s="135" t="s">
        <v>9911</v>
      </c>
      <c r="E7295" s="123" t="s">
        <v>34</v>
      </c>
      <c r="F7295" s="123">
        <v>14031</v>
      </c>
      <c r="G7295" s="123">
        <v>3</v>
      </c>
      <c r="H7295" s="123">
        <v>2</v>
      </c>
      <c r="I7295" s="136">
        <v>20</v>
      </c>
      <c r="J7295" s="123" t="s">
        <v>38</v>
      </c>
      <c r="K7295" s="137">
        <f>((G7295*400)+(H7295*100))+I7295</f>
        <v>1420</v>
      </c>
      <c r="L7295" s="137">
        <v>800</v>
      </c>
      <c r="M7295" s="137">
        <f>K7295*L7295</f>
        <v>1136000</v>
      </c>
      <c r="N7295" s="123"/>
      <c r="O7295" s="108"/>
      <c r="P7295" s="138"/>
      <c r="Q7295" s="108"/>
      <c r="R7295" s="108"/>
      <c r="S7295" s="139"/>
      <c r="T7295" s="123"/>
      <c r="U7295" s="123"/>
      <c r="V7295" s="123"/>
      <c r="W7295" s="137"/>
      <c r="X7295" s="136"/>
      <c r="Y7295" s="137"/>
      <c r="Z7295" s="137"/>
      <c r="AA7295" s="119"/>
      <c r="AB7295" s="119"/>
      <c r="AC7295" s="137"/>
      <c r="AD7295" s="137">
        <f>IF(AND(AC7295="",M7295=""),0,IF((AC7295=""),M7295,IF((M7295=""),AC7295,AC7295+M7295)))</f>
        <v>1136000</v>
      </c>
      <c r="AE7295" s="137">
        <f>IF( (X7295=""),AD7295*1,AD7295*(X7295/100) )</f>
        <v>1136000</v>
      </c>
      <c r="AF7295" s="137">
        <v>50000000</v>
      </c>
      <c r="AG7295" s="137">
        <f>IF((AF7295-AE7295) &gt; 1,0,IF((AF7295-AE7295)&lt;0,AE7295-AF7295,AF7295-AE7295))</f>
        <v>0</v>
      </c>
      <c r="AH7295" s="137">
        <v>0.01</v>
      </c>
    </row>
    <row r="7296" spans="1:34" s="173" customFormat="1" x14ac:dyDescent="0.55000000000000004">
      <c r="A7296" s="122"/>
      <c r="B7296" s="123"/>
      <c r="C7296" s="123"/>
      <c r="D7296" s="135"/>
      <c r="E7296" s="123"/>
      <c r="F7296" s="123"/>
      <c r="G7296" s="123"/>
      <c r="H7296" s="123"/>
      <c r="I7296" s="136"/>
      <c r="J7296" s="123"/>
      <c r="K7296" s="137"/>
      <c r="L7296" s="137" t="s">
        <v>63</v>
      </c>
      <c r="M7296" s="137">
        <f>SUM(M7295:M7295)</f>
        <v>1136000</v>
      </c>
      <c r="N7296" s="123"/>
      <c r="O7296" s="108"/>
      <c r="P7296" s="138"/>
      <c r="Q7296" s="108"/>
      <c r="R7296" s="108"/>
      <c r="S7296" s="139"/>
      <c r="T7296" s="123"/>
      <c r="U7296" s="123"/>
      <c r="V7296" s="123"/>
      <c r="W7296" s="137"/>
      <c r="X7296" s="136"/>
      <c r="Y7296" s="137"/>
      <c r="Z7296" s="137"/>
      <c r="AA7296" s="119"/>
      <c r="AB7296" s="119"/>
      <c r="AC7296" s="137"/>
      <c r="AD7296" s="137"/>
      <c r="AE7296" s="137">
        <f>SUM(AE7295:AE7295)</f>
        <v>1136000</v>
      </c>
      <c r="AF7296" s="137"/>
      <c r="AG7296" s="137">
        <f>SUM(AG7295:AG7295)</f>
        <v>0</v>
      </c>
      <c r="AH7296" s="137"/>
    </row>
    <row r="7297" spans="1:34" s="173" customFormat="1" x14ac:dyDescent="0.55000000000000004">
      <c r="A7297" s="122" t="s">
        <v>4235</v>
      </c>
      <c r="B7297" s="123">
        <v>3136</v>
      </c>
      <c r="C7297" s="123">
        <v>8895</v>
      </c>
      <c r="D7297" s="135" t="s">
        <v>9912</v>
      </c>
      <c r="E7297" s="123" t="s">
        <v>34</v>
      </c>
      <c r="F7297" s="123">
        <v>15132</v>
      </c>
      <c r="G7297" s="123">
        <v>5</v>
      </c>
      <c r="H7297" s="123">
        <v>0</v>
      </c>
      <c r="I7297" s="136">
        <v>44</v>
      </c>
      <c r="J7297" s="123" t="s">
        <v>38</v>
      </c>
      <c r="K7297" s="137">
        <f>((G7297*400)+(H7297*100))+I7297</f>
        <v>2044</v>
      </c>
      <c r="L7297" s="137">
        <v>250</v>
      </c>
      <c r="M7297" s="137">
        <f>K7297*L7297</f>
        <v>511000</v>
      </c>
      <c r="N7297" s="123"/>
      <c r="O7297" s="108"/>
      <c r="P7297" s="138"/>
      <c r="Q7297" s="108"/>
      <c r="R7297" s="108"/>
      <c r="S7297" s="139"/>
      <c r="T7297" s="123"/>
      <c r="U7297" s="123"/>
      <c r="V7297" s="123"/>
      <c r="W7297" s="137"/>
      <c r="X7297" s="136"/>
      <c r="Y7297" s="137"/>
      <c r="Z7297" s="137"/>
      <c r="AA7297" s="119"/>
      <c r="AB7297" s="119"/>
      <c r="AC7297" s="137"/>
      <c r="AD7297" s="137">
        <f>IF(AND(AC7297="",M7297=""),0,IF((AC7297=""),M7297,IF((M7297=""),AC7297,AC7297+M7297)))</f>
        <v>511000</v>
      </c>
      <c r="AE7297" s="137">
        <f>IF( (X7297=""),AD7297*1,AD7297*(X7297/100) )</f>
        <v>511000</v>
      </c>
      <c r="AF7297" s="137">
        <v>50000000</v>
      </c>
      <c r="AG7297" s="137">
        <f>IF((AF7297-AE7297) &gt; 1,0,IF((AF7297-AE7297)&lt;0,AE7297-AF7297,AF7297-AE7297))</f>
        <v>0</v>
      </c>
      <c r="AH7297" s="137">
        <v>0.01</v>
      </c>
    </row>
    <row r="7298" spans="1:34" s="173" customFormat="1" x14ac:dyDescent="0.55000000000000004">
      <c r="A7298" s="122"/>
      <c r="B7298" s="123"/>
      <c r="C7298" s="123"/>
      <c r="D7298" s="135"/>
      <c r="E7298" s="123"/>
      <c r="F7298" s="123"/>
      <c r="G7298" s="123"/>
      <c r="H7298" s="123"/>
      <c r="I7298" s="136"/>
      <c r="J7298" s="123"/>
      <c r="K7298" s="137"/>
      <c r="L7298" s="137" t="s">
        <v>63</v>
      </c>
      <c r="M7298" s="137">
        <f>SUM(M7297:M7297)</f>
        <v>511000</v>
      </c>
      <c r="N7298" s="123"/>
      <c r="O7298" s="108"/>
      <c r="P7298" s="138"/>
      <c r="Q7298" s="108"/>
      <c r="R7298" s="108"/>
      <c r="S7298" s="139"/>
      <c r="T7298" s="123"/>
      <c r="U7298" s="123"/>
      <c r="V7298" s="123"/>
      <c r="W7298" s="137"/>
      <c r="X7298" s="136"/>
      <c r="Y7298" s="137"/>
      <c r="Z7298" s="137"/>
      <c r="AA7298" s="119"/>
      <c r="AB7298" s="119"/>
      <c r="AC7298" s="137"/>
      <c r="AD7298" s="137"/>
      <c r="AE7298" s="137">
        <f>SUM(AE7297:AE7297)</f>
        <v>511000</v>
      </c>
      <c r="AF7298" s="137"/>
      <c r="AG7298" s="137">
        <f>SUM(AG7297:AG7297)</f>
        <v>0</v>
      </c>
      <c r="AH7298" s="137"/>
    </row>
    <row r="7299" spans="1:34" s="173" customFormat="1" x14ac:dyDescent="0.55000000000000004">
      <c r="A7299" s="122" t="s">
        <v>9890</v>
      </c>
      <c r="B7299" s="123">
        <v>3137</v>
      </c>
      <c r="C7299" s="123">
        <v>8534</v>
      </c>
      <c r="D7299" s="135" t="s">
        <v>9913</v>
      </c>
      <c r="E7299" s="123" t="s">
        <v>34</v>
      </c>
      <c r="F7299" s="123">
        <v>17628</v>
      </c>
      <c r="G7299" s="123">
        <v>0</v>
      </c>
      <c r="H7299" s="123">
        <v>2</v>
      </c>
      <c r="I7299" s="136">
        <v>75</v>
      </c>
      <c r="J7299" s="123" t="s">
        <v>35</v>
      </c>
      <c r="K7299" s="137">
        <f>((G7299*400)+(H7299*100))+I7299</f>
        <v>275</v>
      </c>
      <c r="L7299" s="137">
        <v>800</v>
      </c>
      <c r="M7299" s="137">
        <f>K7299*L7299</f>
        <v>220000</v>
      </c>
      <c r="N7299" s="123">
        <v>1</v>
      </c>
      <c r="O7299" s="108" t="s">
        <v>9888</v>
      </c>
      <c r="P7299" s="138"/>
      <c r="Q7299" s="108" t="s">
        <v>9889</v>
      </c>
      <c r="R7299" s="108" t="s">
        <v>9914</v>
      </c>
      <c r="S7299" s="139" t="s">
        <v>9915</v>
      </c>
      <c r="T7299" s="123" t="s">
        <v>51</v>
      </c>
      <c r="U7299" s="123" t="s">
        <v>227</v>
      </c>
      <c r="V7299" s="123" t="s">
        <v>52</v>
      </c>
      <c r="W7299" s="137">
        <v>436.8</v>
      </c>
      <c r="X7299" s="136">
        <v>43.77</v>
      </c>
      <c r="Y7299" s="137">
        <v>6750</v>
      </c>
      <c r="Z7299" s="137">
        <f t="shared" ref="Z7299:Z7307" si="707">W7299*Y7299</f>
        <v>2948400</v>
      </c>
      <c r="AA7299" s="119">
        <v>11</v>
      </c>
      <c r="AB7299" s="119">
        <v>34</v>
      </c>
      <c r="AC7299" s="137">
        <f t="shared" ref="AC7299:AC7307" si="708">(Z7299*(100-AB7299))/100</f>
        <v>1945944</v>
      </c>
      <c r="AD7299" s="137">
        <f>IF(AND(AC7299="",M7299=""),0,IF((AC7299=""),M7299, IF( (M7299=""),AC7299,SUM(AC7299:AC7310)+M7299)))</f>
        <v>5065310.53</v>
      </c>
      <c r="AE7299" s="137">
        <f t="shared" ref="AE7299:AE7307" si="709">IF( (X7299=""),AD7299*1,AD7299*(X7299/100) )</f>
        <v>2217086.4189810003</v>
      </c>
      <c r="AF7299" s="137">
        <v>50000000</v>
      </c>
      <c r="AG7299" s="137">
        <f t="shared" ref="AG7299:AG7307" si="710">IF((AF7299-AE7299) &gt; 1,0,IF((AF7299-AE7299)&lt;0,AE7299-AF7299,AF7299-AE7299))</f>
        <v>0</v>
      </c>
      <c r="AH7299" s="137">
        <v>0.02</v>
      </c>
    </row>
    <row r="7300" spans="1:34" s="173" customFormat="1" x14ac:dyDescent="0.55000000000000004">
      <c r="A7300" s="122"/>
      <c r="B7300" s="123"/>
      <c r="C7300" s="123"/>
      <c r="D7300" s="135"/>
      <c r="E7300" s="123"/>
      <c r="F7300" s="123"/>
      <c r="G7300" s="123"/>
      <c r="H7300" s="123"/>
      <c r="I7300" s="136"/>
      <c r="J7300" s="123"/>
      <c r="K7300" s="137"/>
      <c r="L7300" s="137"/>
      <c r="M7300" s="137"/>
      <c r="N7300" s="123">
        <v>2</v>
      </c>
      <c r="O7300" s="108" t="s">
        <v>9888</v>
      </c>
      <c r="P7300" s="138"/>
      <c r="Q7300" s="108" t="s">
        <v>9889</v>
      </c>
      <c r="R7300" s="108" t="s">
        <v>9914</v>
      </c>
      <c r="S7300" s="139" t="s">
        <v>9916</v>
      </c>
      <c r="T7300" s="123" t="s">
        <v>51</v>
      </c>
      <c r="U7300" s="123" t="s">
        <v>45</v>
      </c>
      <c r="V7300" s="123" t="s">
        <v>52</v>
      </c>
      <c r="W7300" s="137">
        <v>263.64</v>
      </c>
      <c r="X7300" s="136">
        <v>26.42</v>
      </c>
      <c r="Y7300" s="137">
        <v>6750</v>
      </c>
      <c r="Z7300" s="137">
        <f t="shared" si="707"/>
        <v>1779570</v>
      </c>
      <c r="AA7300" s="119">
        <v>6</v>
      </c>
      <c r="AB7300" s="119">
        <v>6</v>
      </c>
      <c r="AC7300" s="137">
        <f t="shared" si="708"/>
        <v>1672795.8</v>
      </c>
      <c r="AD7300" s="137">
        <f>IF(AND(AC7300="",M7299=""),0,IF((AC7300=""),M7299, IF( (M7299=""),AC7300,SUM(AC7299:AC7310)+M7299)))</f>
        <v>5065310.53</v>
      </c>
      <c r="AE7300" s="137">
        <f t="shared" si="709"/>
        <v>1338255.0420260001</v>
      </c>
      <c r="AF7300" s="137">
        <v>50000000</v>
      </c>
      <c r="AG7300" s="137">
        <f t="shared" si="710"/>
        <v>0</v>
      </c>
      <c r="AH7300" s="137">
        <v>0.02</v>
      </c>
    </row>
    <row r="7301" spans="1:34" s="173" customFormat="1" x14ac:dyDescent="0.55000000000000004">
      <c r="A7301" s="122"/>
      <c r="B7301" s="123"/>
      <c r="C7301" s="123"/>
      <c r="D7301" s="135"/>
      <c r="E7301" s="123"/>
      <c r="F7301" s="123"/>
      <c r="G7301" s="123"/>
      <c r="H7301" s="123"/>
      <c r="I7301" s="136"/>
      <c r="J7301" s="123"/>
      <c r="K7301" s="137"/>
      <c r="L7301" s="137"/>
      <c r="M7301" s="137"/>
      <c r="N7301" s="123">
        <v>3</v>
      </c>
      <c r="O7301" s="108" t="s">
        <v>9888</v>
      </c>
      <c r="P7301" s="138"/>
      <c r="Q7301" s="108" t="s">
        <v>9889</v>
      </c>
      <c r="R7301" s="108" t="s">
        <v>9914</v>
      </c>
      <c r="S7301" s="139" t="s">
        <v>9917</v>
      </c>
      <c r="T7301" s="123" t="s">
        <v>51</v>
      </c>
      <c r="U7301" s="123" t="s">
        <v>45</v>
      </c>
      <c r="V7301" s="123" t="s">
        <v>52</v>
      </c>
      <c r="W7301" s="137">
        <v>159.6</v>
      </c>
      <c r="X7301" s="136">
        <v>15.99</v>
      </c>
      <c r="Y7301" s="137">
        <v>6750</v>
      </c>
      <c r="Z7301" s="137">
        <f t="shared" si="707"/>
        <v>1077300</v>
      </c>
      <c r="AA7301" s="119">
        <v>6</v>
      </c>
      <c r="AB7301" s="119">
        <v>6</v>
      </c>
      <c r="AC7301" s="137">
        <f t="shared" si="708"/>
        <v>1012662</v>
      </c>
      <c r="AD7301" s="137">
        <f>IF(AND(AC7301="",M7299=""),0,IF((AC7301=""),M7299, IF( (M7299=""),AC7301,SUM(AC7299:AC7310)+M7299)))</f>
        <v>5065310.53</v>
      </c>
      <c r="AE7301" s="137">
        <f t="shared" si="709"/>
        <v>809943.15374700015</v>
      </c>
      <c r="AF7301" s="137">
        <v>50000000</v>
      </c>
      <c r="AG7301" s="137">
        <f t="shared" si="710"/>
        <v>0</v>
      </c>
      <c r="AH7301" s="137">
        <v>0.02</v>
      </c>
    </row>
    <row r="7302" spans="1:34" s="173" customFormat="1" x14ac:dyDescent="0.55000000000000004">
      <c r="A7302" s="122"/>
      <c r="B7302" s="123"/>
      <c r="C7302" s="123"/>
      <c r="D7302" s="135"/>
      <c r="E7302" s="123"/>
      <c r="F7302" s="123"/>
      <c r="G7302" s="123"/>
      <c r="H7302" s="123"/>
      <c r="I7302" s="136"/>
      <c r="J7302" s="123"/>
      <c r="K7302" s="137"/>
      <c r="L7302" s="137"/>
      <c r="M7302" s="137"/>
      <c r="N7302" s="123">
        <v>4</v>
      </c>
      <c r="O7302" s="108" t="s">
        <v>9888</v>
      </c>
      <c r="P7302" s="138"/>
      <c r="Q7302" s="108" t="s">
        <v>9889</v>
      </c>
      <c r="R7302" s="108" t="s">
        <v>9914</v>
      </c>
      <c r="S7302" s="139" t="s">
        <v>9918</v>
      </c>
      <c r="T7302" s="123" t="s">
        <v>55</v>
      </c>
      <c r="U7302" s="123" t="s">
        <v>74</v>
      </c>
      <c r="V7302" s="123" t="s">
        <v>52</v>
      </c>
      <c r="W7302" s="137">
        <v>61.8</v>
      </c>
      <c r="X7302" s="136">
        <v>6.19</v>
      </c>
      <c r="Y7302" s="137">
        <v>0</v>
      </c>
      <c r="Z7302" s="137">
        <f t="shared" si="707"/>
        <v>0</v>
      </c>
      <c r="AA7302" s="119">
        <v>21</v>
      </c>
      <c r="AB7302" s="119">
        <v>93</v>
      </c>
      <c r="AC7302" s="137">
        <f t="shared" si="708"/>
        <v>0</v>
      </c>
      <c r="AD7302" s="137">
        <f>IF(AND(AC7302="",M7299=""),0,IF((AC7302=""),M7299, IF( (M7299=""),AC7302,SUM(AC7299:AC7310)+M7299)))</f>
        <v>5065310.53</v>
      </c>
      <c r="AE7302" s="137">
        <f t="shared" si="709"/>
        <v>313542.72180700005</v>
      </c>
      <c r="AF7302" s="137">
        <v>50000000</v>
      </c>
      <c r="AG7302" s="137">
        <f t="shared" si="710"/>
        <v>0</v>
      </c>
      <c r="AH7302" s="137">
        <v>0.02</v>
      </c>
    </row>
    <row r="7303" spans="1:34" s="173" customFormat="1" x14ac:dyDescent="0.55000000000000004">
      <c r="A7303" s="122"/>
      <c r="B7303" s="123"/>
      <c r="C7303" s="123"/>
      <c r="D7303" s="135"/>
      <c r="E7303" s="123"/>
      <c r="F7303" s="123"/>
      <c r="G7303" s="123"/>
      <c r="H7303" s="123"/>
      <c r="I7303" s="136"/>
      <c r="J7303" s="123"/>
      <c r="K7303" s="137"/>
      <c r="L7303" s="137"/>
      <c r="M7303" s="137"/>
      <c r="N7303" s="123">
        <v>5</v>
      </c>
      <c r="O7303" s="108" t="s">
        <v>9888</v>
      </c>
      <c r="P7303" s="138"/>
      <c r="Q7303" s="108" t="s">
        <v>9889</v>
      </c>
      <c r="R7303" s="108" t="s">
        <v>9914</v>
      </c>
      <c r="S7303" s="139" t="s">
        <v>9919</v>
      </c>
      <c r="T7303" s="123" t="s">
        <v>55</v>
      </c>
      <c r="U7303" s="123" t="s">
        <v>74</v>
      </c>
      <c r="V7303" s="123" t="s">
        <v>52</v>
      </c>
      <c r="W7303" s="137">
        <v>27</v>
      </c>
      <c r="X7303" s="136">
        <v>2.71</v>
      </c>
      <c r="Y7303" s="137">
        <v>0</v>
      </c>
      <c r="Z7303" s="137">
        <f t="shared" si="707"/>
        <v>0</v>
      </c>
      <c r="AA7303" s="119">
        <v>21</v>
      </c>
      <c r="AB7303" s="119">
        <v>93</v>
      </c>
      <c r="AC7303" s="137">
        <f t="shared" si="708"/>
        <v>0</v>
      </c>
      <c r="AD7303" s="137">
        <f>IF(AND(AC7303="",M7299=""),0,IF((AC7303=""),M7299, IF( (M7299=""),AC7303,SUM(AC7299:AC7310)+M7299)))</f>
        <v>5065310.53</v>
      </c>
      <c r="AE7303" s="137">
        <f t="shared" si="709"/>
        <v>137269.91536300001</v>
      </c>
      <c r="AF7303" s="137">
        <v>50000000</v>
      </c>
      <c r="AG7303" s="137">
        <f t="shared" si="710"/>
        <v>0</v>
      </c>
      <c r="AH7303" s="137">
        <v>0.02</v>
      </c>
    </row>
    <row r="7304" spans="1:34" s="173" customFormat="1" x14ac:dyDescent="0.55000000000000004">
      <c r="A7304" s="122"/>
      <c r="B7304" s="123"/>
      <c r="C7304" s="123"/>
      <c r="D7304" s="135"/>
      <c r="E7304" s="123"/>
      <c r="F7304" s="123"/>
      <c r="G7304" s="123"/>
      <c r="H7304" s="123"/>
      <c r="I7304" s="136"/>
      <c r="J7304" s="123"/>
      <c r="K7304" s="137"/>
      <c r="L7304" s="137"/>
      <c r="M7304" s="137"/>
      <c r="N7304" s="123">
        <v>6</v>
      </c>
      <c r="O7304" s="108" t="s">
        <v>9888</v>
      </c>
      <c r="P7304" s="138"/>
      <c r="Q7304" s="108" t="s">
        <v>9889</v>
      </c>
      <c r="R7304" s="108" t="s">
        <v>9914</v>
      </c>
      <c r="S7304" s="139" t="s">
        <v>9920</v>
      </c>
      <c r="T7304" s="123" t="s">
        <v>51</v>
      </c>
      <c r="U7304" s="123" t="s">
        <v>74</v>
      </c>
      <c r="V7304" s="123" t="s">
        <v>52</v>
      </c>
      <c r="W7304" s="137">
        <v>49.14</v>
      </c>
      <c r="X7304" s="136">
        <v>4.92</v>
      </c>
      <c r="Y7304" s="137">
        <v>6750</v>
      </c>
      <c r="Z7304" s="137">
        <f t="shared" si="707"/>
        <v>331695</v>
      </c>
      <c r="AA7304" s="119">
        <v>21</v>
      </c>
      <c r="AB7304" s="119">
        <v>93</v>
      </c>
      <c r="AC7304" s="137">
        <f t="shared" si="708"/>
        <v>23218.65</v>
      </c>
      <c r="AD7304" s="137">
        <f>IF(AND(AC7304="",M7299=""),0,IF((AC7304=""),M7299, IF( (M7299=""),AC7304,SUM(AC7299:AC7310)+M7299)))</f>
        <v>5065310.53</v>
      </c>
      <c r="AE7304" s="137">
        <f t="shared" si="709"/>
        <v>249213.27807600002</v>
      </c>
      <c r="AF7304" s="137">
        <v>50000000</v>
      </c>
      <c r="AG7304" s="137">
        <f t="shared" si="710"/>
        <v>0</v>
      </c>
      <c r="AH7304" s="137">
        <v>0.02</v>
      </c>
    </row>
    <row r="7305" spans="1:34" s="173" customFormat="1" x14ac:dyDescent="0.55000000000000004">
      <c r="A7305" s="122"/>
      <c r="B7305" s="123">
        <v>3138</v>
      </c>
      <c r="C7305" s="123">
        <v>9017</v>
      </c>
      <c r="D7305" s="135" t="s">
        <v>9921</v>
      </c>
      <c r="E7305" s="123" t="s">
        <v>34</v>
      </c>
      <c r="F7305" s="123">
        <v>17629</v>
      </c>
      <c r="G7305" s="123">
        <v>0</v>
      </c>
      <c r="H7305" s="123">
        <v>1</v>
      </c>
      <c r="I7305" s="136">
        <v>31</v>
      </c>
      <c r="J7305" s="123" t="s">
        <v>35</v>
      </c>
      <c r="K7305" s="137">
        <f>((G7305*400)+(H7305*100))+I7305</f>
        <v>131</v>
      </c>
      <c r="L7305" s="137">
        <v>500</v>
      </c>
      <c r="M7305" s="137">
        <f>K7305*L7305</f>
        <v>65500</v>
      </c>
      <c r="N7305" s="123">
        <v>1</v>
      </c>
      <c r="O7305" s="108" t="s">
        <v>9888</v>
      </c>
      <c r="P7305" s="138"/>
      <c r="Q7305" s="108" t="s">
        <v>9889</v>
      </c>
      <c r="R7305" s="108" t="s">
        <v>9914</v>
      </c>
      <c r="S7305" s="139" t="s">
        <v>9922</v>
      </c>
      <c r="T7305" s="123" t="s">
        <v>51</v>
      </c>
      <c r="U7305" s="123" t="s">
        <v>74</v>
      </c>
      <c r="V7305" s="123" t="s">
        <v>52</v>
      </c>
      <c r="W7305" s="137">
        <v>246.48</v>
      </c>
      <c r="X7305" s="136">
        <v>60.88</v>
      </c>
      <c r="Y7305" s="137">
        <v>6750</v>
      </c>
      <c r="Z7305" s="137">
        <f t="shared" si="707"/>
        <v>1663740</v>
      </c>
      <c r="AA7305" s="119">
        <v>21</v>
      </c>
      <c r="AB7305" s="119">
        <v>93</v>
      </c>
      <c r="AC7305" s="137">
        <f t="shared" si="708"/>
        <v>116461.8</v>
      </c>
      <c r="AD7305" s="137">
        <f>IF(AND(AC7305="",M7305=""),0,IF((AC7305=""),M7305, IF( (M7305=""),AC7305,SUM(AC7305:AC7310)+M7305)))</f>
        <v>256190.08000000002</v>
      </c>
      <c r="AE7305" s="137">
        <f t="shared" si="709"/>
        <v>155968.52070400002</v>
      </c>
      <c r="AF7305" s="137">
        <v>50000000</v>
      </c>
      <c r="AG7305" s="137">
        <f t="shared" si="710"/>
        <v>0</v>
      </c>
      <c r="AH7305" s="137">
        <v>0.02</v>
      </c>
    </row>
    <row r="7306" spans="1:34" s="173" customFormat="1" x14ac:dyDescent="0.55000000000000004">
      <c r="A7306" s="122"/>
      <c r="B7306" s="123"/>
      <c r="C7306" s="123"/>
      <c r="D7306" s="135"/>
      <c r="E7306" s="123"/>
      <c r="F7306" s="123"/>
      <c r="G7306" s="123"/>
      <c r="H7306" s="123"/>
      <c r="I7306" s="136"/>
      <c r="J7306" s="123"/>
      <c r="K7306" s="137"/>
      <c r="L7306" s="137"/>
      <c r="M7306" s="137"/>
      <c r="N7306" s="123">
        <v>2</v>
      </c>
      <c r="O7306" s="108" t="s">
        <v>9888</v>
      </c>
      <c r="P7306" s="138"/>
      <c r="Q7306" s="108" t="s">
        <v>9889</v>
      </c>
      <c r="R7306" s="108" t="s">
        <v>9914</v>
      </c>
      <c r="S7306" s="139" t="s">
        <v>9923</v>
      </c>
      <c r="T7306" s="123" t="s">
        <v>51</v>
      </c>
      <c r="U7306" s="123" t="s">
        <v>74</v>
      </c>
      <c r="V7306" s="123" t="s">
        <v>52</v>
      </c>
      <c r="W7306" s="137">
        <v>150.80000000000001</v>
      </c>
      <c r="X7306" s="136">
        <v>37.25</v>
      </c>
      <c r="Y7306" s="137">
        <v>6750</v>
      </c>
      <c r="Z7306" s="137">
        <f t="shared" si="707"/>
        <v>1017900.0000000001</v>
      </c>
      <c r="AA7306" s="119">
        <v>21</v>
      </c>
      <c r="AB7306" s="119">
        <v>93</v>
      </c>
      <c r="AC7306" s="137">
        <f t="shared" si="708"/>
        <v>71253.000000000015</v>
      </c>
      <c r="AD7306" s="137">
        <f>IF(AND(AC7306="",M7305=""),0,IF((AC7306=""),M7305, IF( (M7305=""),AC7306,SUM(AC7305:AC7310)+M7305)))</f>
        <v>256190.08000000002</v>
      </c>
      <c r="AE7306" s="137">
        <f t="shared" si="709"/>
        <v>95430.804800000013</v>
      </c>
      <c r="AF7306" s="137">
        <v>50000000</v>
      </c>
      <c r="AG7306" s="137">
        <f t="shared" si="710"/>
        <v>0</v>
      </c>
      <c r="AH7306" s="137">
        <v>0.02</v>
      </c>
    </row>
    <row r="7307" spans="1:34" s="173" customFormat="1" x14ac:dyDescent="0.55000000000000004">
      <c r="A7307" s="122"/>
      <c r="B7307" s="123"/>
      <c r="C7307" s="123"/>
      <c r="D7307" s="135"/>
      <c r="E7307" s="123"/>
      <c r="F7307" s="123"/>
      <c r="G7307" s="123"/>
      <c r="H7307" s="123"/>
      <c r="I7307" s="136"/>
      <c r="J7307" s="123"/>
      <c r="K7307" s="137"/>
      <c r="L7307" s="137"/>
      <c r="M7307" s="137"/>
      <c r="N7307" s="123">
        <v>3</v>
      </c>
      <c r="O7307" s="108" t="s">
        <v>9888</v>
      </c>
      <c r="P7307" s="138"/>
      <c r="Q7307" s="108" t="s">
        <v>9889</v>
      </c>
      <c r="R7307" s="108" t="s">
        <v>9914</v>
      </c>
      <c r="S7307" s="139" t="s">
        <v>9924</v>
      </c>
      <c r="T7307" s="123" t="s">
        <v>343</v>
      </c>
      <c r="U7307" s="123" t="s">
        <v>74</v>
      </c>
      <c r="V7307" s="123" t="s">
        <v>52</v>
      </c>
      <c r="W7307" s="137">
        <v>7.59</v>
      </c>
      <c r="X7307" s="136">
        <v>1.87</v>
      </c>
      <c r="Y7307" s="137">
        <v>5600</v>
      </c>
      <c r="Z7307" s="137">
        <f t="shared" si="707"/>
        <v>42504</v>
      </c>
      <c r="AA7307" s="119">
        <v>21</v>
      </c>
      <c r="AB7307" s="119">
        <v>93</v>
      </c>
      <c r="AC7307" s="137">
        <f t="shared" si="708"/>
        <v>2975.28</v>
      </c>
      <c r="AD7307" s="137">
        <f>IF(AND(AC7307="",M7305=""),0,IF((AC7307=""),M7305, IF( (M7305=""),AC7307,SUM(AC7305:AC7310)+M7305)))</f>
        <v>256190.08000000002</v>
      </c>
      <c r="AE7307" s="137">
        <f t="shared" si="709"/>
        <v>4790.7544960000005</v>
      </c>
      <c r="AF7307" s="137">
        <v>50000000</v>
      </c>
      <c r="AG7307" s="137">
        <f t="shared" si="710"/>
        <v>0</v>
      </c>
      <c r="AH7307" s="137">
        <v>0.02</v>
      </c>
    </row>
    <row r="7308" spans="1:34" s="173" customFormat="1" x14ac:dyDescent="0.55000000000000004">
      <c r="A7308" s="122"/>
      <c r="B7308" s="123"/>
      <c r="C7308" s="123"/>
      <c r="D7308" s="135"/>
      <c r="E7308" s="123"/>
      <c r="F7308" s="123"/>
      <c r="G7308" s="123"/>
      <c r="H7308" s="123"/>
      <c r="I7308" s="136"/>
      <c r="J7308" s="123"/>
      <c r="K7308" s="137"/>
      <c r="L7308" s="137" t="s">
        <v>63</v>
      </c>
      <c r="M7308" s="137">
        <f>SUM(M7299:M7307)</f>
        <v>285500</v>
      </c>
      <c r="N7308" s="123"/>
      <c r="O7308" s="108"/>
      <c r="P7308" s="138"/>
      <c r="Q7308" s="108"/>
      <c r="R7308" s="108"/>
      <c r="S7308" s="139"/>
      <c r="T7308" s="123"/>
      <c r="U7308" s="123"/>
      <c r="V7308" s="123"/>
      <c r="W7308" s="137"/>
      <c r="X7308" s="136"/>
      <c r="Y7308" s="137"/>
      <c r="Z7308" s="137"/>
      <c r="AA7308" s="119"/>
      <c r="AB7308" s="119"/>
      <c r="AC7308" s="137"/>
      <c r="AD7308" s="137"/>
      <c r="AE7308" s="137">
        <f>SUM(AE7299:AE7307)</f>
        <v>5321500.6100000003</v>
      </c>
      <c r="AF7308" s="137"/>
      <c r="AG7308" s="137">
        <f>SUM(AG7299:AG7307)</f>
        <v>0</v>
      </c>
      <c r="AH7308" s="137"/>
    </row>
    <row r="7309" spans="1:34" s="173" customFormat="1" x14ac:dyDescent="0.55000000000000004">
      <c r="A7309" s="122" t="s">
        <v>9896</v>
      </c>
      <c r="B7309" s="123">
        <v>3139</v>
      </c>
      <c r="C7309" s="123">
        <v>9266</v>
      </c>
      <c r="D7309" s="135" t="s">
        <v>9925</v>
      </c>
      <c r="E7309" s="123" t="s">
        <v>34</v>
      </c>
      <c r="F7309" s="123">
        <v>20435</v>
      </c>
      <c r="G7309" s="123">
        <v>4</v>
      </c>
      <c r="H7309" s="123">
        <v>1</v>
      </c>
      <c r="I7309" s="136">
        <v>17</v>
      </c>
      <c r="J7309" s="123" t="s">
        <v>38</v>
      </c>
      <c r="K7309" s="137">
        <f>((G7309*400)+(H7309*100))+I7309</f>
        <v>1717</v>
      </c>
      <c r="L7309" s="137">
        <v>1000</v>
      </c>
      <c r="M7309" s="137">
        <f>K7309*L7309</f>
        <v>1717000</v>
      </c>
      <c r="N7309" s="123"/>
      <c r="O7309" s="108"/>
      <c r="P7309" s="138"/>
      <c r="Q7309" s="108"/>
      <c r="R7309" s="108"/>
      <c r="S7309" s="139"/>
      <c r="T7309" s="123"/>
      <c r="U7309" s="123"/>
      <c r="V7309" s="123"/>
      <c r="W7309" s="137"/>
      <c r="X7309" s="136"/>
      <c r="Y7309" s="137"/>
      <c r="Z7309" s="137"/>
      <c r="AA7309" s="119"/>
      <c r="AB7309" s="119"/>
      <c r="AC7309" s="137"/>
      <c r="AD7309" s="137">
        <f>IF(AND(AC7309="",M7309=""),0,IF((AC7309=""),M7309,IF((M7309=""),AC7309,AC7309+M7309)))</f>
        <v>1717000</v>
      </c>
      <c r="AE7309" s="137">
        <f>IF( (X7309=""),AD7309*1,AD7309*(X7309/100) )</f>
        <v>1717000</v>
      </c>
      <c r="AF7309" s="137">
        <v>50000000</v>
      </c>
      <c r="AG7309" s="137">
        <f>IF((AF7309-AE7309) &gt; 1,0,IF((AF7309-AE7309)&lt;0,AE7309-AF7309,AF7309-AE7309))</f>
        <v>0</v>
      </c>
      <c r="AH7309" s="137">
        <v>0.01</v>
      </c>
    </row>
    <row r="7310" spans="1:34" s="173" customFormat="1" x14ac:dyDescent="0.55000000000000004">
      <c r="A7310" s="122"/>
      <c r="B7310" s="123"/>
      <c r="C7310" s="123"/>
      <c r="D7310" s="135"/>
      <c r="E7310" s="123"/>
      <c r="F7310" s="123"/>
      <c r="G7310" s="123"/>
      <c r="H7310" s="123"/>
      <c r="I7310" s="136"/>
      <c r="J7310" s="123"/>
      <c r="K7310" s="137"/>
      <c r="L7310" s="137" t="s">
        <v>63</v>
      </c>
      <c r="M7310" s="137">
        <f>SUM(M7309:M7309)</f>
        <v>1717000</v>
      </c>
      <c r="N7310" s="123"/>
      <c r="O7310" s="108"/>
      <c r="P7310" s="138"/>
      <c r="Q7310" s="108"/>
      <c r="R7310" s="108"/>
      <c r="S7310" s="139"/>
      <c r="T7310" s="123"/>
      <c r="U7310" s="123"/>
      <c r="V7310" s="123"/>
      <c r="W7310" s="137"/>
      <c r="X7310" s="136"/>
      <c r="Y7310" s="137"/>
      <c r="Z7310" s="137"/>
      <c r="AA7310" s="119"/>
      <c r="AB7310" s="119"/>
      <c r="AC7310" s="137"/>
      <c r="AD7310" s="137"/>
      <c r="AE7310" s="137">
        <f>SUM(AE7309:AE7309)</f>
        <v>1717000</v>
      </c>
      <c r="AF7310" s="137"/>
      <c r="AG7310" s="137">
        <f>SUM(AG7309:AG7309)</f>
        <v>0</v>
      </c>
      <c r="AH7310" s="137"/>
    </row>
    <row r="7311" spans="1:34" s="173" customFormat="1" x14ac:dyDescent="0.55000000000000004">
      <c r="A7311" s="122" t="s">
        <v>1692</v>
      </c>
      <c r="B7311" s="123">
        <v>3140</v>
      </c>
      <c r="C7311" s="123">
        <v>8332</v>
      </c>
      <c r="D7311" s="135" t="s">
        <v>9926</v>
      </c>
      <c r="E7311" s="123" t="s">
        <v>34</v>
      </c>
      <c r="F7311" s="123">
        <v>22442</v>
      </c>
      <c r="G7311" s="123">
        <v>0</v>
      </c>
      <c r="H7311" s="123">
        <v>2</v>
      </c>
      <c r="I7311" s="136">
        <v>19</v>
      </c>
      <c r="J7311" s="123" t="s">
        <v>38</v>
      </c>
      <c r="K7311" s="137">
        <f>((G7311*400)+(H7311*100))+I7311</f>
        <v>219</v>
      </c>
      <c r="L7311" s="137">
        <v>250</v>
      </c>
      <c r="M7311" s="137">
        <f>K7311*L7311</f>
        <v>54750</v>
      </c>
      <c r="N7311" s="123"/>
      <c r="O7311" s="108"/>
      <c r="P7311" s="138"/>
      <c r="Q7311" s="108"/>
      <c r="R7311" s="108"/>
      <c r="S7311" s="139"/>
      <c r="T7311" s="123"/>
      <c r="U7311" s="123"/>
      <c r="V7311" s="123"/>
      <c r="W7311" s="137"/>
      <c r="X7311" s="136"/>
      <c r="Y7311" s="137"/>
      <c r="Z7311" s="137"/>
      <c r="AA7311" s="119"/>
      <c r="AB7311" s="119"/>
      <c r="AC7311" s="137"/>
      <c r="AD7311" s="137">
        <f>IF(AND(AC7311="",M7311=""),0,IF((AC7311=""),M7311,IF((M7311=""),AC7311,AC7311+M7311)))</f>
        <v>54750</v>
      </c>
      <c r="AE7311" s="137">
        <f>IF( (X7311=""),AD7311*1,AD7311*(X7311/100) )</f>
        <v>54750</v>
      </c>
      <c r="AF7311" s="137">
        <v>50000000</v>
      </c>
      <c r="AG7311" s="137">
        <f>IF((AF7311-AE7311) &gt; 1,0,IF((AF7311-AE7311)&lt;0,AE7311-AF7311,AF7311-AE7311))</f>
        <v>0</v>
      </c>
      <c r="AH7311" s="137">
        <v>0.01</v>
      </c>
    </row>
    <row r="7312" spans="1:34" s="173" customFormat="1" x14ac:dyDescent="0.55000000000000004">
      <c r="A7312" s="122"/>
      <c r="B7312" s="123"/>
      <c r="C7312" s="123"/>
      <c r="D7312" s="135"/>
      <c r="E7312" s="123"/>
      <c r="F7312" s="123"/>
      <c r="G7312" s="123"/>
      <c r="H7312" s="123"/>
      <c r="I7312" s="136"/>
      <c r="J7312" s="123"/>
      <c r="K7312" s="137"/>
      <c r="L7312" s="137" t="s">
        <v>63</v>
      </c>
      <c r="M7312" s="137">
        <f>SUM(M7311:M7311)</f>
        <v>54750</v>
      </c>
      <c r="N7312" s="123"/>
      <c r="O7312" s="108"/>
      <c r="P7312" s="138"/>
      <c r="Q7312" s="108"/>
      <c r="R7312" s="108"/>
      <c r="S7312" s="139"/>
      <c r="T7312" s="123"/>
      <c r="U7312" s="123"/>
      <c r="V7312" s="123"/>
      <c r="W7312" s="137"/>
      <c r="X7312" s="136"/>
      <c r="Y7312" s="137"/>
      <c r="Z7312" s="137"/>
      <c r="AA7312" s="119"/>
      <c r="AB7312" s="119"/>
      <c r="AC7312" s="137"/>
      <c r="AD7312" s="137"/>
      <c r="AE7312" s="137">
        <f>SUM(AE7311:AE7311)</f>
        <v>54750</v>
      </c>
      <c r="AF7312" s="137"/>
      <c r="AG7312" s="137">
        <f>SUM(AG7311:AG7311)</f>
        <v>0</v>
      </c>
      <c r="AH7312" s="137"/>
    </row>
    <row r="7313" spans="1:34" s="173" customFormat="1" x14ac:dyDescent="0.55000000000000004">
      <c r="A7313" s="122" t="s">
        <v>9927</v>
      </c>
      <c r="B7313" s="123">
        <v>3142</v>
      </c>
      <c r="C7313" s="123">
        <v>6563</v>
      </c>
      <c r="D7313" s="135" t="s">
        <v>9928</v>
      </c>
      <c r="E7313" s="123" t="s">
        <v>34</v>
      </c>
      <c r="F7313" s="123">
        <v>23125</v>
      </c>
      <c r="G7313" s="123">
        <v>0</v>
      </c>
      <c r="H7313" s="123">
        <v>1</v>
      </c>
      <c r="I7313" s="136">
        <v>89</v>
      </c>
      <c r="J7313" s="123" t="s">
        <v>38</v>
      </c>
      <c r="K7313" s="137">
        <f>((G7313*400)+(H7313*100))+I7313</f>
        <v>189</v>
      </c>
      <c r="L7313" s="137">
        <v>650</v>
      </c>
      <c r="M7313" s="137">
        <f>K7313*L7313</f>
        <v>122850</v>
      </c>
      <c r="N7313" s="123"/>
      <c r="O7313" s="108"/>
      <c r="P7313" s="138"/>
      <c r="Q7313" s="108"/>
      <c r="R7313" s="108"/>
      <c r="S7313" s="139"/>
      <c r="T7313" s="123"/>
      <c r="U7313" s="123"/>
      <c r="V7313" s="123"/>
      <c r="W7313" s="137"/>
      <c r="X7313" s="136"/>
      <c r="Y7313" s="137"/>
      <c r="Z7313" s="137"/>
      <c r="AA7313" s="119"/>
      <c r="AB7313" s="119"/>
      <c r="AC7313" s="137"/>
      <c r="AD7313" s="137">
        <f>IF(AND(AC7313="",M7313=""),0,IF((AC7313=""),M7313,IF((M7313=""),AC7313,AC7313+M7313)))</f>
        <v>122850</v>
      </c>
      <c r="AE7313" s="137">
        <f>IF( (X7313=""),AD7313*1,AD7313*(X7313/100) )</f>
        <v>122850</v>
      </c>
      <c r="AF7313" s="137">
        <v>50000000</v>
      </c>
      <c r="AG7313" s="137">
        <f>IF((AF7313-AE7313) &gt; 1,0,IF((AF7313-AE7313)&lt;0,AE7313-AF7313,AF7313-AE7313))</f>
        <v>0</v>
      </c>
      <c r="AH7313" s="137">
        <v>0.01</v>
      </c>
    </row>
    <row r="7314" spans="1:34" s="173" customFormat="1" x14ac:dyDescent="0.55000000000000004">
      <c r="A7314" s="122"/>
      <c r="B7314" s="123"/>
      <c r="C7314" s="123"/>
      <c r="D7314" s="135"/>
      <c r="E7314" s="123"/>
      <c r="F7314" s="123"/>
      <c r="G7314" s="123"/>
      <c r="H7314" s="123"/>
      <c r="I7314" s="136"/>
      <c r="J7314" s="123"/>
      <c r="K7314" s="137"/>
      <c r="L7314" s="137" t="s">
        <v>63</v>
      </c>
      <c r="M7314" s="137">
        <f>SUM(M7313:M7313)</f>
        <v>122850</v>
      </c>
      <c r="N7314" s="123"/>
      <c r="O7314" s="108"/>
      <c r="P7314" s="138"/>
      <c r="Q7314" s="108"/>
      <c r="R7314" s="108"/>
      <c r="S7314" s="139"/>
      <c r="T7314" s="123"/>
      <c r="U7314" s="123"/>
      <c r="V7314" s="123"/>
      <c r="W7314" s="137"/>
      <c r="X7314" s="136"/>
      <c r="Y7314" s="137"/>
      <c r="Z7314" s="137"/>
      <c r="AA7314" s="119"/>
      <c r="AB7314" s="119"/>
      <c r="AC7314" s="137"/>
      <c r="AD7314" s="137"/>
      <c r="AE7314" s="137">
        <f>SUM(AE7313:AE7313)</f>
        <v>122850</v>
      </c>
      <c r="AF7314" s="137"/>
      <c r="AG7314" s="137">
        <f>SUM(AG7313:AG7313)</f>
        <v>0</v>
      </c>
      <c r="AH7314" s="137"/>
    </row>
    <row r="7315" spans="1:34" s="173" customFormat="1" x14ac:dyDescent="0.55000000000000004">
      <c r="A7315" s="122" t="s">
        <v>3811</v>
      </c>
      <c r="B7315" s="123">
        <v>3143</v>
      </c>
      <c r="C7315" s="123">
        <v>10419</v>
      </c>
      <c r="D7315" s="135" t="s">
        <v>9929</v>
      </c>
      <c r="E7315" s="123" t="s">
        <v>34</v>
      </c>
      <c r="F7315" s="123">
        <v>24910</v>
      </c>
      <c r="G7315" s="123">
        <v>5</v>
      </c>
      <c r="H7315" s="123">
        <v>0</v>
      </c>
      <c r="I7315" s="136">
        <v>69</v>
      </c>
      <c r="J7315" s="123" t="s">
        <v>38</v>
      </c>
      <c r="K7315" s="137">
        <f>((G7315*400)+(H7315*100))+I7315</f>
        <v>2069</v>
      </c>
      <c r="L7315" s="137">
        <v>1350</v>
      </c>
      <c r="M7315" s="137">
        <f>K7315*L7315</f>
        <v>2793150</v>
      </c>
      <c r="N7315" s="123"/>
      <c r="O7315" s="108"/>
      <c r="P7315" s="138"/>
      <c r="Q7315" s="108"/>
      <c r="R7315" s="108"/>
      <c r="S7315" s="139"/>
      <c r="T7315" s="123"/>
      <c r="U7315" s="123"/>
      <c r="V7315" s="123"/>
      <c r="W7315" s="137"/>
      <c r="X7315" s="136"/>
      <c r="Y7315" s="137"/>
      <c r="Z7315" s="137"/>
      <c r="AA7315" s="119"/>
      <c r="AB7315" s="119"/>
      <c r="AC7315" s="137"/>
      <c r="AD7315" s="137">
        <f>IF(AND(AC7315="",M7315=""),0,IF((AC7315=""),M7315,IF((M7315=""),AC7315,AC7315+M7315)))</f>
        <v>2793150</v>
      </c>
      <c r="AE7315" s="137">
        <f>IF( (X7315=""),AD7315*1,AD7315*(X7315/100) )</f>
        <v>2793150</v>
      </c>
      <c r="AF7315" s="137">
        <v>50000000</v>
      </c>
      <c r="AG7315" s="137">
        <f>IF((AF7315-AE7315) &gt; 1,0,IF((AF7315-AE7315)&lt;0,AE7315-AF7315,AF7315-AE7315))</f>
        <v>0</v>
      </c>
      <c r="AH7315" s="137">
        <v>0.01</v>
      </c>
    </row>
    <row r="7316" spans="1:34" s="173" customFormat="1" x14ac:dyDescent="0.55000000000000004">
      <c r="A7316" s="122"/>
      <c r="B7316" s="123"/>
      <c r="C7316" s="123"/>
      <c r="D7316" s="135"/>
      <c r="E7316" s="123"/>
      <c r="F7316" s="123"/>
      <c r="G7316" s="123"/>
      <c r="H7316" s="123"/>
      <c r="I7316" s="136"/>
      <c r="J7316" s="123"/>
      <c r="K7316" s="137"/>
      <c r="L7316" s="137" t="s">
        <v>63</v>
      </c>
      <c r="M7316" s="137">
        <f>SUM(M7315:M7315)</f>
        <v>2793150</v>
      </c>
      <c r="N7316" s="123"/>
      <c r="O7316" s="108"/>
      <c r="P7316" s="138"/>
      <c r="Q7316" s="108"/>
      <c r="R7316" s="108"/>
      <c r="S7316" s="139"/>
      <c r="T7316" s="123"/>
      <c r="U7316" s="123"/>
      <c r="V7316" s="123"/>
      <c r="W7316" s="137"/>
      <c r="X7316" s="136"/>
      <c r="Y7316" s="137"/>
      <c r="Z7316" s="137"/>
      <c r="AA7316" s="119"/>
      <c r="AB7316" s="119"/>
      <c r="AC7316" s="137"/>
      <c r="AD7316" s="137"/>
      <c r="AE7316" s="137">
        <f>SUM(AE7315:AE7315)</f>
        <v>2793150</v>
      </c>
      <c r="AF7316" s="137"/>
      <c r="AG7316" s="137">
        <f>SUM(AG7315:AG7315)</f>
        <v>0</v>
      </c>
      <c r="AH7316" s="137"/>
    </row>
    <row r="7317" spans="1:34" s="173" customFormat="1" x14ac:dyDescent="0.55000000000000004">
      <c r="A7317" s="122" t="s">
        <v>9932</v>
      </c>
      <c r="B7317" s="123">
        <v>3144</v>
      </c>
      <c r="C7317" s="123">
        <v>4736</v>
      </c>
      <c r="D7317" s="135" t="s">
        <v>9933</v>
      </c>
      <c r="E7317" s="123" t="s">
        <v>37</v>
      </c>
      <c r="F7317" s="123">
        <v>4240</v>
      </c>
      <c r="G7317" s="123">
        <v>1</v>
      </c>
      <c r="H7317" s="123">
        <v>0</v>
      </c>
      <c r="I7317" s="136">
        <v>1</v>
      </c>
      <c r="J7317" s="123" t="s">
        <v>38</v>
      </c>
      <c r="K7317" s="137">
        <f>((G7317*400)+(H7317*100))+I7317</f>
        <v>401</v>
      </c>
      <c r="L7317" s="137">
        <v>225</v>
      </c>
      <c r="M7317" s="137">
        <f>K7317*L7317</f>
        <v>90225</v>
      </c>
      <c r="N7317" s="123"/>
      <c r="O7317" s="108"/>
      <c r="P7317" s="138"/>
      <c r="Q7317" s="108"/>
      <c r="R7317" s="108"/>
      <c r="S7317" s="139"/>
      <c r="T7317" s="123"/>
      <c r="U7317" s="123"/>
      <c r="V7317" s="123"/>
      <c r="W7317" s="137"/>
      <c r="X7317" s="136"/>
      <c r="Y7317" s="137"/>
      <c r="Z7317" s="137"/>
      <c r="AA7317" s="119"/>
      <c r="AB7317" s="119"/>
      <c r="AC7317" s="137"/>
      <c r="AD7317" s="137">
        <f>IF(AND(AC7317="",M7317=""),0,IF((AC7317=""),M7317,IF((M7317=""),AC7317,AC7317+M7317)))</f>
        <v>90225</v>
      </c>
      <c r="AE7317" s="137">
        <f t="shared" ref="AE7317:AE7322" si="711">IF( (X7317=""),AD7317*1,AD7317*(X7317/100) )</f>
        <v>90225</v>
      </c>
      <c r="AF7317" s="137">
        <v>0</v>
      </c>
      <c r="AG7317" s="137">
        <f t="shared" ref="AG7317:AG7322" si="712">IF((AF7317-AE7317) &gt; 1,0,IF((AF7317-AE7317)&lt;0,AE7317-AF7317,AF7317-AE7317))</f>
        <v>90225</v>
      </c>
      <c r="AH7317" s="137">
        <v>0.01</v>
      </c>
    </row>
    <row r="7318" spans="1:34" s="173" customFormat="1" x14ac:dyDescent="0.55000000000000004">
      <c r="A7318" s="122"/>
      <c r="B7318" s="123">
        <v>3145</v>
      </c>
      <c r="C7318" s="123">
        <v>4752</v>
      </c>
      <c r="D7318" s="135" t="s">
        <v>9934</v>
      </c>
      <c r="E7318" s="123" t="s">
        <v>37</v>
      </c>
      <c r="F7318" s="123">
        <v>4253</v>
      </c>
      <c r="G7318" s="123">
        <v>0</v>
      </c>
      <c r="H7318" s="123">
        <v>3</v>
      </c>
      <c r="I7318" s="136">
        <v>92</v>
      </c>
      <c r="J7318" s="123" t="s">
        <v>38</v>
      </c>
      <c r="K7318" s="137">
        <f>((G7318*400)+(H7318*100))+I7318</f>
        <v>392</v>
      </c>
      <c r="L7318" s="137">
        <v>225</v>
      </c>
      <c r="M7318" s="137">
        <f>K7318*L7318</f>
        <v>88200</v>
      </c>
      <c r="N7318" s="123"/>
      <c r="O7318" s="108"/>
      <c r="P7318" s="138"/>
      <c r="Q7318" s="108"/>
      <c r="R7318" s="108"/>
      <c r="S7318" s="139"/>
      <c r="T7318" s="123"/>
      <c r="U7318" s="123"/>
      <c r="V7318" s="123"/>
      <c r="W7318" s="137"/>
      <c r="X7318" s="136"/>
      <c r="Y7318" s="137"/>
      <c r="Z7318" s="137"/>
      <c r="AA7318" s="119"/>
      <c r="AB7318" s="119"/>
      <c r="AC7318" s="137"/>
      <c r="AD7318" s="137">
        <f>IF(AND(AC7318="",M7318=""),0,IF((AC7318=""),M7318,IF((M7318=""),AC7318,AC7318+M7318)))</f>
        <v>88200</v>
      </c>
      <c r="AE7318" s="137">
        <f t="shared" si="711"/>
        <v>88200</v>
      </c>
      <c r="AF7318" s="137">
        <v>0</v>
      </c>
      <c r="AG7318" s="137">
        <f t="shared" si="712"/>
        <v>88200</v>
      </c>
      <c r="AH7318" s="137">
        <v>0.01</v>
      </c>
    </row>
    <row r="7319" spans="1:34" s="173" customFormat="1" x14ac:dyDescent="0.55000000000000004">
      <c r="A7319" s="122"/>
      <c r="B7319" s="123">
        <v>3146</v>
      </c>
      <c r="C7319" s="123">
        <v>4775</v>
      </c>
      <c r="D7319" s="135" t="s">
        <v>9935</v>
      </c>
      <c r="E7319" s="123" t="s">
        <v>37</v>
      </c>
      <c r="F7319" s="123">
        <v>4275</v>
      </c>
      <c r="G7319" s="123">
        <v>3</v>
      </c>
      <c r="H7319" s="123">
        <v>1</v>
      </c>
      <c r="I7319" s="136">
        <v>52</v>
      </c>
      <c r="J7319" s="123" t="s">
        <v>38</v>
      </c>
      <c r="K7319" s="137">
        <f>((G7319*400)+(H7319*100))+I7319</f>
        <v>1352</v>
      </c>
      <c r="L7319" s="137">
        <v>225</v>
      </c>
      <c r="M7319" s="137">
        <f>K7319*L7319</f>
        <v>304200</v>
      </c>
      <c r="N7319" s="123"/>
      <c r="O7319" s="108"/>
      <c r="P7319" s="138"/>
      <c r="Q7319" s="108"/>
      <c r="R7319" s="108"/>
      <c r="S7319" s="139"/>
      <c r="T7319" s="123"/>
      <c r="U7319" s="123"/>
      <c r="V7319" s="123"/>
      <c r="W7319" s="137"/>
      <c r="X7319" s="136"/>
      <c r="Y7319" s="137"/>
      <c r="Z7319" s="137"/>
      <c r="AA7319" s="119"/>
      <c r="AB7319" s="119"/>
      <c r="AC7319" s="137"/>
      <c r="AD7319" s="137">
        <f>IF(AND(AC7319="",M7319=""),0,IF((AC7319=""),M7319,IF((M7319=""),AC7319,AC7319+M7319)))</f>
        <v>304200</v>
      </c>
      <c r="AE7319" s="137">
        <f t="shared" si="711"/>
        <v>304200</v>
      </c>
      <c r="AF7319" s="137">
        <v>0</v>
      </c>
      <c r="AG7319" s="137">
        <f t="shared" si="712"/>
        <v>304200</v>
      </c>
      <c r="AH7319" s="137">
        <v>0.01</v>
      </c>
    </row>
    <row r="7320" spans="1:34" s="173" customFormat="1" x14ac:dyDescent="0.55000000000000004">
      <c r="A7320" s="122"/>
      <c r="B7320" s="123">
        <v>3147</v>
      </c>
      <c r="C7320" s="123">
        <v>9968</v>
      </c>
      <c r="D7320" s="135" t="s">
        <v>9936</v>
      </c>
      <c r="E7320" s="123" t="s">
        <v>37</v>
      </c>
      <c r="F7320" s="123">
        <v>7066</v>
      </c>
      <c r="G7320" s="123">
        <v>0</v>
      </c>
      <c r="H7320" s="123">
        <v>1</v>
      </c>
      <c r="I7320" s="136">
        <v>46</v>
      </c>
      <c r="J7320" s="123" t="s">
        <v>35</v>
      </c>
      <c r="K7320" s="137">
        <f>((G7320*400)+(H7320*100))+I7320</f>
        <v>146</v>
      </c>
      <c r="L7320" s="137">
        <v>225</v>
      </c>
      <c r="M7320" s="137">
        <f>K7320*L7320</f>
        <v>32850</v>
      </c>
      <c r="N7320" s="123">
        <v>1</v>
      </c>
      <c r="O7320" s="108" t="s">
        <v>9930</v>
      </c>
      <c r="P7320" s="138"/>
      <c r="Q7320" s="108" t="s">
        <v>9931</v>
      </c>
      <c r="R7320" s="108" t="s">
        <v>9937</v>
      </c>
      <c r="S7320" s="139"/>
      <c r="T7320" s="123" t="s">
        <v>51</v>
      </c>
      <c r="U7320" s="123" t="s">
        <v>45</v>
      </c>
      <c r="V7320" s="123" t="s">
        <v>52</v>
      </c>
      <c r="W7320" s="137">
        <v>190.8</v>
      </c>
      <c r="X7320" s="136">
        <v>67.19</v>
      </c>
      <c r="Y7320" s="137">
        <v>6750</v>
      </c>
      <c r="Z7320" s="137">
        <f>W7320*Y7320</f>
        <v>1287900</v>
      </c>
      <c r="AA7320" s="119">
        <v>25</v>
      </c>
      <c r="AB7320" s="119">
        <v>40</v>
      </c>
      <c r="AC7320" s="137">
        <f>(Z7320*(100-AB7320))/100</f>
        <v>772740</v>
      </c>
      <c r="AD7320" s="137">
        <f>IF(AND(AC7320="",M7320=""),0,IF((AC7320=""),M7320, IF( (M7320=""),AC7320,SUM(AC7320:AC7322)+M7320)))</f>
        <v>1182928.5</v>
      </c>
      <c r="AE7320" s="137">
        <f t="shared" si="711"/>
        <v>794809.65914999996</v>
      </c>
      <c r="AF7320" s="137">
        <v>10000000</v>
      </c>
      <c r="AG7320" s="137">
        <v>32850</v>
      </c>
      <c r="AH7320" s="137">
        <v>0.02</v>
      </c>
    </row>
    <row r="7321" spans="1:34" s="173" customFormat="1" x14ac:dyDescent="0.55000000000000004">
      <c r="A7321" s="122"/>
      <c r="B7321" s="123"/>
      <c r="C7321" s="123"/>
      <c r="D7321" s="135"/>
      <c r="E7321" s="123"/>
      <c r="F7321" s="123"/>
      <c r="G7321" s="123"/>
      <c r="H7321" s="123"/>
      <c r="I7321" s="136"/>
      <c r="J7321" s="123"/>
      <c r="K7321" s="137"/>
      <c r="L7321" s="137"/>
      <c r="M7321" s="137"/>
      <c r="N7321" s="123">
        <v>2</v>
      </c>
      <c r="O7321" s="108" t="s">
        <v>9930</v>
      </c>
      <c r="P7321" s="138"/>
      <c r="Q7321" s="108" t="s">
        <v>9931</v>
      </c>
      <c r="R7321" s="108" t="s">
        <v>9937</v>
      </c>
      <c r="S7321" s="139"/>
      <c r="T7321" s="123" t="s">
        <v>51</v>
      </c>
      <c r="U7321" s="123" t="s">
        <v>45</v>
      </c>
      <c r="V7321" s="123" t="s">
        <v>52</v>
      </c>
      <c r="W7321" s="137">
        <v>27.45</v>
      </c>
      <c r="X7321" s="136">
        <v>9.67</v>
      </c>
      <c r="Y7321" s="137">
        <v>6750</v>
      </c>
      <c r="Z7321" s="137">
        <f>W7321*Y7321</f>
        <v>185287.5</v>
      </c>
      <c r="AA7321" s="119">
        <v>25</v>
      </c>
      <c r="AB7321" s="119">
        <v>40</v>
      </c>
      <c r="AC7321" s="137">
        <f>(Z7321*(100-AB7321))/100</f>
        <v>111172.5</v>
      </c>
      <c r="AD7321" s="137">
        <f>IF(AND(AC7321="",M7320=""),0,IF((AC7321=""),M7320, IF( (M7320=""),AC7321,SUM(AC7320:AC7322)+M7320)))</f>
        <v>1182928.5</v>
      </c>
      <c r="AE7321" s="137">
        <f t="shared" si="711"/>
        <v>114389.18595</v>
      </c>
      <c r="AF7321" s="137">
        <v>10000000</v>
      </c>
      <c r="AG7321" s="137">
        <f t="shared" si="712"/>
        <v>0</v>
      </c>
      <c r="AH7321" s="137">
        <v>0.02</v>
      </c>
    </row>
    <row r="7322" spans="1:34" s="173" customFormat="1" x14ac:dyDescent="0.55000000000000004">
      <c r="A7322" s="122"/>
      <c r="B7322" s="123"/>
      <c r="C7322" s="123"/>
      <c r="D7322" s="135"/>
      <c r="E7322" s="123"/>
      <c r="F7322" s="123"/>
      <c r="G7322" s="123"/>
      <c r="H7322" s="123"/>
      <c r="I7322" s="136"/>
      <c r="J7322" s="123"/>
      <c r="K7322" s="137"/>
      <c r="L7322" s="137"/>
      <c r="M7322" s="137"/>
      <c r="N7322" s="123">
        <v>3</v>
      </c>
      <c r="O7322" s="108" t="s">
        <v>9930</v>
      </c>
      <c r="P7322" s="138"/>
      <c r="Q7322" s="108" t="s">
        <v>9931</v>
      </c>
      <c r="R7322" s="108" t="s">
        <v>9937</v>
      </c>
      <c r="S7322" s="139"/>
      <c r="T7322" s="123" t="s">
        <v>51</v>
      </c>
      <c r="U7322" s="123" t="s">
        <v>45</v>
      </c>
      <c r="V7322" s="123" t="s">
        <v>52</v>
      </c>
      <c r="W7322" s="137">
        <v>65.72</v>
      </c>
      <c r="X7322" s="136">
        <v>23.14</v>
      </c>
      <c r="Y7322" s="137">
        <v>6750</v>
      </c>
      <c r="Z7322" s="137">
        <f>W7322*Y7322</f>
        <v>443610</v>
      </c>
      <c r="AA7322" s="119">
        <v>25</v>
      </c>
      <c r="AB7322" s="119">
        <v>40</v>
      </c>
      <c r="AC7322" s="137">
        <f>(Z7322*(100-AB7322))/100</f>
        <v>266166</v>
      </c>
      <c r="AD7322" s="137">
        <f>IF(AND(AC7322="",M7320=""),0,IF((AC7322=""),M7320, IF( (M7320=""),AC7322,SUM(AC7320:AC7322)+M7320)))</f>
        <v>1182928.5</v>
      </c>
      <c r="AE7322" s="137">
        <f t="shared" si="711"/>
        <v>273729.65489999996</v>
      </c>
      <c r="AF7322" s="137">
        <v>10000000</v>
      </c>
      <c r="AG7322" s="137">
        <f t="shared" si="712"/>
        <v>0</v>
      </c>
      <c r="AH7322" s="137">
        <v>0.02</v>
      </c>
    </row>
    <row r="7323" spans="1:34" s="173" customFormat="1" x14ac:dyDescent="0.55000000000000004">
      <c r="A7323" s="122"/>
      <c r="B7323" s="123"/>
      <c r="C7323" s="123"/>
      <c r="D7323" s="135"/>
      <c r="E7323" s="123"/>
      <c r="F7323" s="123"/>
      <c r="G7323" s="123"/>
      <c r="H7323" s="123"/>
      <c r="I7323" s="136"/>
      <c r="J7323" s="123"/>
      <c r="K7323" s="137"/>
      <c r="L7323" s="137" t="s">
        <v>63</v>
      </c>
      <c r="M7323" s="137">
        <f>SUM(M7317:M7322)</f>
        <v>515475</v>
      </c>
      <c r="N7323" s="123"/>
      <c r="O7323" s="108"/>
      <c r="P7323" s="138"/>
      <c r="Q7323" s="108"/>
      <c r="R7323" s="108"/>
      <c r="S7323" s="139"/>
      <c r="T7323" s="123"/>
      <c r="U7323" s="123"/>
      <c r="V7323" s="123"/>
      <c r="W7323" s="137"/>
      <c r="X7323" s="136"/>
      <c r="Y7323" s="137"/>
      <c r="Z7323" s="137"/>
      <c r="AA7323" s="119"/>
      <c r="AB7323" s="119"/>
      <c r="AC7323" s="137"/>
      <c r="AD7323" s="137"/>
      <c r="AE7323" s="137">
        <f>SUM(AE7317:AE7322)</f>
        <v>1665553.5</v>
      </c>
      <c r="AF7323" s="137"/>
      <c r="AG7323" s="137">
        <f>SUM(AG7317:AG7322)</f>
        <v>515475</v>
      </c>
      <c r="AH7323" s="137"/>
    </row>
    <row r="7324" spans="1:34" s="99" customFormat="1" x14ac:dyDescent="0.55000000000000004">
      <c r="A7324" s="107" t="s">
        <v>9940</v>
      </c>
      <c r="B7324" s="102">
        <v>3148</v>
      </c>
      <c r="C7324" s="102">
        <v>8625</v>
      </c>
      <c r="D7324" s="90" t="s">
        <v>9941</v>
      </c>
      <c r="E7324" s="102" t="s">
        <v>34</v>
      </c>
      <c r="F7324" s="102">
        <v>541</v>
      </c>
      <c r="G7324" s="102">
        <v>0</v>
      </c>
      <c r="H7324" s="102">
        <v>2</v>
      </c>
      <c r="I7324" s="98">
        <v>7</v>
      </c>
      <c r="J7324" s="102" t="s">
        <v>62</v>
      </c>
      <c r="K7324" s="94">
        <f>((G7324*400)+(H7324*100))+I7324</f>
        <v>207</v>
      </c>
      <c r="L7324" s="94">
        <v>1350</v>
      </c>
      <c r="M7324" s="94">
        <f>K7324*L7324</f>
        <v>279450</v>
      </c>
      <c r="N7324" s="102">
        <v>1</v>
      </c>
      <c r="O7324" s="111" t="s">
        <v>9938</v>
      </c>
      <c r="P7324" s="96">
        <v>3102200297321</v>
      </c>
      <c r="Q7324" s="111" t="s">
        <v>9939</v>
      </c>
      <c r="R7324" s="111" t="s">
        <v>9942</v>
      </c>
      <c r="S7324" s="97" t="s">
        <v>9943</v>
      </c>
      <c r="T7324" s="102" t="s">
        <v>51</v>
      </c>
      <c r="U7324" s="102" t="s">
        <v>45</v>
      </c>
      <c r="V7324" s="102" t="s">
        <v>52</v>
      </c>
      <c r="W7324" s="94">
        <v>47.5</v>
      </c>
      <c r="X7324" s="98">
        <v>26.67</v>
      </c>
      <c r="Y7324" s="94">
        <v>6750</v>
      </c>
      <c r="Z7324" s="94">
        <f>W7324*Y7324</f>
        <v>320625</v>
      </c>
      <c r="AA7324" s="89">
        <v>22</v>
      </c>
      <c r="AB7324" s="89">
        <v>34</v>
      </c>
      <c r="AC7324" s="94">
        <f>(Z7324*(100-AB7324))/100</f>
        <v>211612.5</v>
      </c>
      <c r="AD7324" s="94">
        <f>IF(AND(AC7324="",M7324=""),0,IF((AC7324=""),M7324, IF( (M7324=""),AC7324,SUM(AC7324:AC7329)+M7324)))</f>
        <v>1135118.5</v>
      </c>
      <c r="AE7324" s="94">
        <f>IF( (X7324=""),AD7324*1,AD7324*(X7324/100) )</f>
        <v>302736.10395000002</v>
      </c>
      <c r="AF7324" s="94">
        <v>50000000</v>
      </c>
      <c r="AG7324" s="94">
        <f>IF((AF7324-AE7324) &gt; 1,0,IF((AF7324-AE7324)&lt;0,AE7324-AF7324,AF7324-AE7324))</f>
        <v>0</v>
      </c>
      <c r="AH7324" s="94">
        <v>0.02</v>
      </c>
    </row>
    <row r="7325" spans="1:34" s="99" customFormat="1" x14ac:dyDescent="0.55000000000000004">
      <c r="A7325" s="107"/>
      <c r="B7325" s="102"/>
      <c r="C7325" s="102"/>
      <c r="D7325" s="90"/>
      <c r="E7325" s="102"/>
      <c r="F7325" s="102"/>
      <c r="G7325" s="102"/>
      <c r="H7325" s="102"/>
      <c r="I7325" s="98"/>
      <c r="J7325" s="102"/>
      <c r="K7325" s="94"/>
      <c r="L7325" s="94"/>
      <c r="M7325" s="94"/>
      <c r="N7325" s="102">
        <v>2</v>
      </c>
      <c r="O7325" s="111" t="s">
        <v>9938</v>
      </c>
      <c r="P7325" s="96">
        <v>3102200297321</v>
      </c>
      <c r="Q7325" s="111" t="s">
        <v>9939</v>
      </c>
      <c r="R7325" s="111" t="s">
        <v>9942</v>
      </c>
      <c r="S7325" s="97" t="s">
        <v>9944</v>
      </c>
      <c r="T7325" s="102" t="s">
        <v>55</v>
      </c>
      <c r="U7325" s="102" t="s">
        <v>45</v>
      </c>
      <c r="V7325" s="102" t="s">
        <v>52</v>
      </c>
      <c r="W7325" s="94">
        <v>15.4</v>
      </c>
      <c r="X7325" s="98">
        <v>8.65</v>
      </c>
      <c r="Y7325" s="94">
        <v>2650</v>
      </c>
      <c r="Z7325" s="94">
        <f>W7325*Y7325</f>
        <v>40810</v>
      </c>
      <c r="AA7325" s="89">
        <v>15</v>
      </c>
      <c r="AB7325" s="89">
        <v>20</v>
      </c>
      <c r="AC7325" s="94">
        <f>(Z7325*(100-AB7325))/100</f>
        <v>32648</v>
      </c>
      <c r="AD7325" s="94">
        <f>IF(AND(AC7325="",M7324=""),0,IF((AC7325=""),M7324, IF( (M7324=""),AC7325,SUM(AC7324:AC7329)+M7324)))</f>
        <v>1135118.5</v>
      </c>
      <c r="AE7325" s="94">
        <f>IF( (X7325=""),AD7325*1,AD7325*(X7325/100) )</f>
        <v>98187.750250000012</v>
      </c>
      <c r="AF7325" s="94">
        <v>50000000</v>
      </c>
      <c r="AG7325" s="94">
        <f>IF((AF7325-AE7325) &gt; 1,0,IF((AF7325-AE7325)&lt;0,AE7325-AF7325,AF7325-AE7325))</f>
        <v>0</v>
      </c>
      <c r="AH7325" s="94">
        <v>0.02</v>
      </c>
    </row>
    <row r="7326" spans="1:34" s="99" customFormat="1" x14ac:dyDescent="0.55000000000000004">
      <c r="A7326" s="107"/>
      <c r="B7326" s="102"/>
      <c r="C7326" s="102"/>
      <c r="D7326" s="90"/>
      <c r="E7326" s="102"/>
      <c r="F7326" s="102"/>
      <c r="G7326" s="102"/>
      <c r="H7326" s="102"/>
      <c r="I7326" s="98"/>
      <c r="J7326" s="102"/>
      <c r="K7326" s="94"/>
      <c r="L7326" s="94"/>
      <c r="M7326" s="94"/>
      <c r="N7326" s="102">
        <v>3</v>
      </c>
      <c r="O7326" s="111" t="s">
        <v>9938</v>
      </c>
      <c r="P7326" s="96">
        <v>3102200297321</v>
      </c>
      <c r="Q7326" s="111" t="s">
        <v>9939</v>
      </c>
      <c r="R7326" s="111" t="s">
        <v>9942</v>
      </c>
      <c r="S7326" s="97" t="s">
        <v>9945</v>
      </c>
      <c r="T7326" s="102" t="s">
        <v>439</v>
      </c>
      <c r="U7326" s="102" t="s">
        <v>45</v>
      </c>
      <c r="V7326" s="102" t="s">
        <v>52</v>
      </c>
      <c r="W7326" s="94">
        <v>6.2</v>
      </c>
      <c r="X7326" s="98">
        <v>3.48</v>
      </c>
      <c r="Y7326" s="94">
        <v>6050</v>
      </c>
      <c r="Z7326" s="94">
        <f>W7326*Y7326</f>
        <v>37510</v>
      </c>
      <c r="AA7326" s="89">
        <v>15</v>
      </c>
      <c r="AB7326" s="89">
        <v>20</v>
      </c>
      <c r="AC7326" s="94">
        <f>(Z7326*(100-AB7326))/100</f>
        <v>30008</v>
      </c>
      <c r="AD7326" s="94">
        <f>IF(AND(AC7326="",M7324=""),0,IF((AC7326=""),M7324, IF( (M7324=""),AC7326,SUM(AC7324:AC7329)+M7324)))</f>
        <v>1135118.5</v>
      </c>
      <c r="AE7326" s="94">
        <f>IF( (X7326=""),AD7326*1,AD7326*(X7326/100) )</f>
        <v>39502.123799999994</v>
      </c>
      <c r="AF7326" s="94">
        <v>50000000</v>
      </c>
      <c r="AG7326" s="94">
        <f>IF((AF7326-AE7326) &gt; 1,0,IF((AF7326-AE7326)&lt;0,AE7326-AF7326,AF7326-AE7326))</f>
        <v>0</v>
      </c>
      <c r="AH7326" s="94">
        <v>0.02</v>
      </c>
    </row>
    <row r="7327" spans="1:34" s="99" customFormat="1" x14ac:dyDescent="0.55000000000000004">
      <c r="A7327" s="107"/>
      <c r="B7327" s="102"/>
      <c r="C7327" s="102"/>
      <c r="D7327" s="90"/>
      <c r="E7327" s="102"/>
      <c r="F7327" s="102"/>
      <c r="G7327" s="102"/>
      <c r="H7327" s="102"/>
      <c r="I7327" s="98"/>
      <c r="J7327" s="102"/>
      <c r="K7327" s="94"/>
      <c r="L7327" s="94"/>
      <c r="M7327" s="94"/>
      <c r="N7327" s="102">
        <v>4</v>
      </c>
      <c r="O7327" s="111" t="s">
        <v>9938</v>
      </c>
      <c r="P7327" s="96">
        <v>3102200297321</v>
      </c>
      <c r="Q7327" s="111" t="s">
        <v>9939</v>
      </c>
      <c r="R7327" s="111" t="s">
        <v>9942</v>
      </c>
      <c r="S7327" s="97" t="s">
        <v>9946</v>
      </c>
      <c r="T7327" s="102" t="s">
        <v>51</v>
      </c>
      <c r="U7327" s="102" t="s">
        <v>45</v>
      </c>
      <c r="V7327" s="102" t="s">
        <v>52</v>
      </c>
      <c r="W7327" s="94">
        <v>49</v>
      </c>
      <c r="X7327" s="98">
        <v>27.51</v>
      </c>
      <c r="Y7327" s="94">
        <v>6750</v>
      </c>
      <c r="Z7327" s="94">
        <f>W7327*Y7327</f>
        <v>330750</v>
      </c>
      <c r="AA7327" s="89">
        <v>15</v>
      </c>
      <c r="AB7327" s="89">
        <v>20</v>
      </c>
      <c r="AC7327" s="94">
        <f>(Z7327*(100-AB7327))/100</f>
        <v>264600</v>
      </c>
      <c r="AD7327" s="94">
        <f>IF(AND(AC7327="",M7324=""),0,IF((AC7327=""),M7324, IF( (M7324=""),AC7327,SUM(AC7324:AC7329)+M7324)))</f>
        <v>1135118.5</v>
      </c>
      <c r="AE7327" s="94">
        <f>IF( (X7327=""),AD7327*1,AD7327*(X7327/100) )</f>
        <v>312271.09935000003</v>
      </c>
      <c r="AF7327" s="94">
        <v>50000000</v>
      </c>
      <c r="AG7327" s="94">
        <f>IF((AF7327-AE7327) &gt; 1,0,IF((AF7327-AE7327)&lt;0,AE7327-AF7327,AF7327-AE7327))</f>
        <v>0</v>
      </c>
      <c r="AH7327" s="94">
        <v>0.02</v>
      </c>
    </row>
    <row r="7328" spans="1:34" s="99" customFormat="1" x14ac:dyDescent="0.55000000000000004">
      <c r="A7328" s="107"/>
      <c r="B7328" s="102"/>
      <c r="C7328" s="102"/>
      <c r="D7328" s="90"/>
      <c r="E7328" s="102"/>
      <c r="F7328" s="102"/>
      <c r="G7328" s="102"/>
      <c r="H7328" s="102"/>
      <c r="I7328" s="98"/>
      <c r="J7328" s="102"/>
      <c r="K7328" s="94"/>
      <c r="L7328" s="94"/>
      <c r="M7328" s="94"/>
      <c r="N7328" s="102">
        <v>5</v>
      </c>
      <c r="O7328" s="111" t="s">
        <v>9938</v>
      </c>
      <c r="P7328" s="96">
        <v>3102200297321</v>
      </c>
      <c r="Q7328" s="111" t="s">
        <v>9939</v>
      </c>
      <c r="R7328" s="111" t="s">
        <v>9942</v>
      </c>
      <c r="S7328" s="97" t="s">
        <v>9947</v>
      </c>
      <c r="T7328" s="102" t="s">
        <v>73</v>
      </c>
      <c r="U7328" s="102" t="s">
        <v>45</v>
      </c>
      <c r="V7328" s="102" t="s">
        <v>75</v>
      </c>
      <c r="W7328" s="94">
        <v>60</v>
      </c>
      <c r="X7328" s="98">
        <v>33.69</v>
      </c>
      <c r="Y7328" s="94">
        <v>6600</v>
      </c>
      <c r="Z7328" s="94">
        <f>W7328*Y7328</f>
        <v>396000</v>
      </c>
      <c r="AA7328" s="89">
        <v>15</v>
      </c>
      <c r="AB7328" s="89">
        <v>20</v>
      </c>
      <c r="AC7328" s="94">
        <f>(Z7328*(100-AB7328))/100</f>
        <v>316800</v>
      </c>
      <c r="AD7328" s="94">
        <f>IF(AND(AC7328="",M7324=""),0,IF((AC7328=""),M7324, IF( (M7324=""),AC7328,SUM(AC7324:AC7329)+M7324)))</f>
        <v>1135118.5</v>
      </c>
      <c r="AE7328" s="94">
        <f>IF( (X7328=""),AD7328*1,AD7328*(X7328/100) )</f>
        <v>382421.42264999996</v>
      </c>
      <c r="AF7328" s="94">
        <v>0</v>
      </c>
      <c r="AG7328" s="94">
        <f>IF((AF7328-AE7328) &gt; 1,0,IF((AF7328-AE7328)&lt;0,AE7328-AF7328,AF7328-AE7328))</f>
        <v>382421.42264999996</v>
      </c>
      <c r="AH7328" s="94">
        <v>0.3</v>
      </c>
    </row>
    <row r="7329" spans="1:34" s="99" customFormat="1" x14ac:dyDescent="0.55000000000000004">
      <c r="A7329" s="107"/>
      <c r="B7329" s="102"/>
      <c r="C7329" s="102"/>
      <c r="D7329" s="90"/>
      <c r="E7329" s="102"/>
      <c r="F7329" s="102"/>
      <c r="G7329" s="102"/>
      <c r="H7329" s="102"/>
      <c r="I7329" s="98"/>
      <c r="J7329" s="102"/>
      <c r="K7329" s="94"/>
      <c r="L7329" s="94" t="s">
        <v>63</v>
      </c>
      <c r="M7329" s="94">
        <f>SUM(M7324:M7328)</f>
        <v>279450</v>
      </c>
      <c r="N7329" s="102"/>
      <c r="O7329" s="111"/>
      <c r="P7329" s="96"/>
      <c r="Q7329" s="111"/>
      <c r="R7329" s="111"/>
      <c r="S7329" s="97"/>
      <c r="T7329" s="102"/>
      <c r="U7329" s="102"/>
      <c r="V7329" s="102"/>
      <c r="W7329" s="94"/>
      <c r="X7329" s="98"/>
      <c r="Y7329" s="94"/>
      <c r="Z7329" s="94"/>
      <c r="AA7329" s="89"/>
      <c r="AB7329" s="89"/>
      <c r="AC7329" s="94"/>
      <c r="AD7329" s="94"/>
      <c r="AE7329" s="94">
        <f>SUM(AE7324:AE7328)</f>
        <v>1135118.5</v>
      </c>
      <c r="AF7329" s="94"/>
      <c r="AG7329" s="94">
        <f>SUM(AG7324:AG7328)</f>
        <v>382421.42264999996</v>
      </c>
      <c r="AH7329" s="94"/>
    </row>
    <row r="7330" spans="1:34" s="173" customFormat="1" x14ac:dyDescent="0.55000000000000004">
      <c r="A7330" s="122" t="s">
        <v>9950</v>
      </c>
      <c r="B7330" s="123">
        <v>3149</v>
      </c>
      <c r="C7330" s="123">
        <v>8413</v>
      </c>
      <c r="D7330" s="135" t="s">
        <v>9951</v>
      </c>
      <c r="E7330" s="123" t="s">
        <v>34</v>
      </c>
      <c r="F7330" s="123">
        <v>1793</v>
      </c>
      <c r="G7330" s="123">
        <v>0</v>
      </c>
      <c r="H7330" s="123">
        <v>1</v>
      </c>
      <c r="I7330" s="136">
        <v>86</v>
      </c>
      <c r="J7330" s="123" t="s">
        <v>35</v>
      </c>
      <c r="K7330" s="137">
        <f>((G7330*400)+(H7330*100))+I7330</f>
        <v>186</v>
      </c>
      <c r="L7330" s="137">
        <v>800</v>
      </c>
      <c r="M7330" s="137">
        <f>K7330*L7330</f>
        <v>148800</v>
      </c>
      <c r="N7330" s="123">
        <v>1</v>
      </c>
      <c r="O7330" s="108" t="s">
        <v>9948</v>
      </c>
      <c r="P7330" s="138">
        <v>3570800349482</v>
      </c>
      <c r="Q7330" s="108" t="s">
        <v>9949</v>
      </c>
      <c r="R7330" s="108" t="s">
        <v>9952</v>
      </c>
      <c r="S7330" s="139" t="s">
        <v>9953</v>
      </c>
      <c r="T7330" s="123" t="s">
        <v>51</v>
      </c>
      <c r="U7330" s="123" t="s">
        <v>45</v>
      </c>
      <c r="V7330" s="123" t="s">
        <v>52</v>
      </c>
      <c r="W7330" s="137">
        <v>179.4</v>
      </c>
      <c r="X7330" s="136">
        <v>100</v>
      </c>
      <c r="Y7330" s="137">
        <v>6750</v>
      </c>
      <c r="Z7330" s="137">
        <f>W7330*Y7330</f>
        <v>1210950</v>
      </c>
      <c r="AA7330" s="119">
        <v>21</v>
      </c>
      <c r="AB7330" s="119">
        <v>32</v>
      </c>
      <c r="AC7330" s="137">
        <f>(Z7330*(100-AB7330))/100</f>
        <v>823446</v>
      </c>
      <c r="AD7330" s="137">
        <f>IF(AND(AC7330="",M7330=""),0,IF((AC7330=""),M7330, IF( (M7330=""),AC7330,SUM(AC7330:AC7331)+M7330)))</f>
        <v>972246</v>
      </c>
      <c r="AE7330" s="137">
        <f>IF( (X7330=""),AD7330*1,AD7330*(X7330/100) )</f>
        <v>972246</v>
      </c>
      <c r="AF7330" s="137">
        <v>50000000</v>
      </c>
      <c r="AG7330" s="137">
        <f>IF((AF7330-AE7330) &gt; 1,0,IF((AF7330-AE7330)&lt;0,AE7330-AF7330,AF7330-AE7330))</f>
        <v>0</v>
      </c>
      <c r="AH7330" s="137">
        <v>0.02</v>
      </c>
    </row>
    <row r="7331" spans="1:34" s="173" customFormat="1" x14ac:dyDescent="0.55000000000000004">
      <c r="A7331" s="122"/>
      <c r="B7331" s="123"/>
      <c r="C7331" s="123"/>
      <c r="D7331" s="135"/>
      <c r="E7331" s="123"/>
      <c r="F7331" s="123"/>
      <c r="G7331" s="123"/>
      <c r="H7331" s="123"/>
      <c r="I7331" s="136"/>
      <c r="J7331" s="123"/>
      <c r="K7331" s="137"/>
      <c r="L7331" s="137" t="s">
        <v>63</v>
      </c>
      <c r="M7331" s="137">
        <f>SUM(M7330:M7330)</f>
        <v>148800</v>
      </c>
      <c r="N7331" s="123"/>
      <c r="O7331" s="108"/>
      <c r="P7331" s="138"/>
      <c r="Q7331" s="108"/>
      <c r="R7331" s="108"/>
      <c r="S7331" s="139"/>
      <c r="T7331" s="123"/>
      <c r="U7331" s="123"/>
      <c r="V7331" s="123"/>
      <c r="W7331" s="137"/>
      <c r="X7331" s="136"/>
      <c r="Y7331" s="137"/>
      <c r="Z7331" s="137"/>
      <c r="AA7331" s="119"/>
      <c r="AB7331" s="119"/>
      <c r="AC7331" s="137"/>
      <c r="AD7331" s="137"/>
      <c r="AE7331" s="137">
        <f>SUM(AE7330:AE7330)</f>
        <v>972246</v>
      </c>
      <c r="AF7331" s="137"/>
      <c r="AG7331" s="137">
        <f>SUM(AG7330:AG7330)</f>
        <v>0</v>
      </c>
      <c r="AH7331" s="137"/>
    </row>
    <row r="7332" spans="1:34" s="173" customFormat="1" x14ac:dyDescent="0.55000000000000004">
      <c r="A7332" s="122" t="s">
        <v>9956</v>
      </c>
      <c r="B7332" s="123">
        <v>3150</v>
      </c>
      <c r="C7332" s="123">
        <v>5751</v>
      </c>
      <c r="D7332" s="135" t="s">
        <v>9957</v>
      </c>
      <c r="E7332" s="123" t="s">
        <v>34</v>
      </c>
      <c r="F7332" s="123">
        <v>2412</v>
      </c>
      <c r="G7332" s="123">
        <v>0</v>
      </c>
      <c r="H7332" s="123">
        <v>2</v>
      </c>
      <c r="I7332" s="136">
        <v>42</v>
      </c>
      <c r="J7332" s="123" t="s">
        <v>35</v>
      </c>
      <c r="K7332" s="137">
        <f>((G7332*400)+(H7332*100))+I7332</f>
        <v>242</v>
      </c>
      <c r="L7332" s="137">
        <v>1550</v>
      </c>
      <c r="M7332" s="137">
        <f>K7332*L7332</f>
        <v>375100</v>
      </c>
      <c r="N7332" s="123">
        <v>1</v>
      </c>
      <c r="O7332" s="108" t="s">
        <v>9954</v>
      </c>
      <c r="P7332" s="138">
        <v>3570800004566</v>
      </c>
      <c r="Q7332" s="108" t="s">
        <v>9955</v>
      </c>
      <c r="R7332" s="108" t="s">
        <v>9958</v>
      </c>
      <c r="S7332" s="139" t="s">
        <v>9959</v>
      </c>
      <c r="T7332" s="123" t="s">
        <v>51</v>
      </c>
      <c r="U7332" s="123" t="s">
        <v>45</v>
      </c>
      <c r="V7332" s="123" t="s">
        <v>52</v>
      </c>
      <c r="W7332" s="137">
        <v>420</v>
      </c>
      <c r="X7332" s="136">
        <v>44.71</v>
      </c>
      <c r="Y7332" s="137">
        <v>6750</v>
      </c>
      <c r="Z7332" s="137">
        <f>W7332*Y7332</f>
        <v>2835000</v>
      </c>
      <c r="AA7332" s="119">
        <v>6</v>
      </c>
      <c r="AB7332" s="119">
        <v>6</v>
      </c>
      <c r="AC7332" s="137">
        <f>(Z7332*(100-AB7332))/100</f>
        <v>2664900</v>
      </c>
      <c r="AD7332" s="137">
        <f>IF(AND(AC7332="",M7332=""),0,IF((AC7332=""),M7332, IF( (M7332=""),AC7332,SUM(AC7332:AC7336)+M7332)))</f>
        <v>6336100.5999999996</v>
      </c>
      <c r="AE7332" s="137">
        <f>IF( (X7332=""),AD7332*1,AD7332*(X7332/100) )</f>
        <v>2832870.5782599999</v>
      </c>
      <c r="AF7332" s="137">
        <v>50000000</v>
      </c>
      <c r="AG7332" s="137">
        <f>IF((AF7332-AE7332) &gt; 1,0,IF((AF7332-AE7332)&lt;0,AE7332-AF7332,AF7332-AE7332))</f>
        <v>0</v>
      </c>
      <c r="AH7332" s="137">
        <v>0.02</v>
      </c>
    </row>
    <row r="7333" spans="1:34" s="173" customFormat="1" x14ac:dyDescent="0.55000000000000004">
      <c r="A7333" s="122"/>
      <c r="B7333" s="123"/>
      <c r="C7333" s="123"/>
      <c r="D7333" s="135"/>
      <c r="E7333" s="123"/>
      <c r="F7333" s="123"/>
      <c r="G7333" s="123"/>
      <c r="H7333" s="123"/>
      <c r="I7333" s="136"/>
      <c r="J7333" s="123"/>
      <c r="K7333" s="137"/>
      <c r="L7333" s="137"/>
      <c r="M7333" s="137"/>
      <c r="N7333" s="123">
        <v>2</v>
      </c>
      <c r="O7333" s="108" t="s">
        <v>9954</v>
      </c>
      <c r="P7333" s="138">
        <v>3570800004566</v>
      </c>
      <c r="Q7333" s="108" t="s">
        <v>9955</v>
      </c>
      <c r="R7333" s="108" t="s">
        <v>9958</v>
      </c>
      <c r="S7333" s="139" t="s">
        <v>9960</v>
      </c>
      <c r="T7333" s="123" t="s">
        <v>51</v>
      </c>
      <c r="U7333" s="123" t="s">
        <v>45</v>
      </c>
      <c r="V7333" s="123" t="s">
        <v>52</v>
      </c>
      <c r="W7333" s="137">
        <v>519.48</v>
      </c>
      <c r="X7333" s="136">
        <v>55.29</v>
      </c>
      <c r="Y7333" s="137">
        <v>6750</v>
      </c>
      <c r="Z7333" s="137">
        <f>W7333*Y7333</f>
        <v>3506490</v>
      </c>
      <c r="AA7333" s="119">
        <v>6</v>
      </c>
      <c r="AB7333" s="119">
        <v>6</v>
      </c>
      <c r="AC7333" s="137">
        <f>(Z7333*(100-AB7333))/100</f>
        <v>3296100.6</v>
      </c>
      <c r="AD7333" s="137">
        <f>IF(AND(AC7333="",M7332=""),0,IF((AC7333=""),M7332, IF( (M7332=""),AC7333,SUM(AC7332:AC7336)+M7332)))</f>
        <v>6336100.5999999996</v>
      </c>
      <c r="AE7333" s="137">
        <f>IF( (X7333=""),AD7333*1,AD7333*(X7333/100) )</f>
        <v>3503230.0217399993</v>
      </c>
      <c r="AF7333" s="137">
        <v>50000000</v>
      </c>
      <c r="AG7333" s="137">
        <f>IF((AF7333-AE7333) &gt; 1,0,IF((AF7333-AE7333)&lt;0,AE7333-AF7333,AF7333-AE7333))</f>
        <v>0</v>
      </c>
      <c r="AH7333" s="137">
        <v>0.02</v>
      </c>
    </row>
    <row r="7334" spans="1:34" s="173" customFormat="1" x14ac:dyDescent="0.55000000000000004">
      <c r="A7334" s="122"/>
      <c r="B7334" s="123"/>
      <c r="C7334" s="123"/>
      <c r="D7334" s="135"/>
      <c r="E7334" s="123"/>
      <c r="F7334" s="123"/>
      <c r="G7334" s="123"/>
      <c r="H7334" s="123"/>
      <c r="I7334" s="136"/>
      <c r="J7334" s="123"/>
      <c r="K7334" s="137"/>
      <c r="L7334" s="137" t="s">
        <v>63</v>
      </c>
      <c r="M7334" s="137">
        <f>SUM(M7332:M7333)</f>
        <v>375100</v>
      </c>
      <c r="N7334" s="123"/>
      <c r="O7334" s="108"/>
      <c r="P7334" s="138"/>
      <c r="Q7334" s="108"/>
      <c r="R7334" s="108"/>
      <c r="S7334" s="139"/>
      <c r="T7334" s="123"/>
      <c r="U7334" s="123"/>
      <c r="V7334" s="123"/>
      <c r="W7334" s="137"/>
      <c r="X7334" s="136"/>
      <c r="Y7334" s="137"/>
      <c r="Z7334" s="137"/>
      <c r="AA7334" s="119"/>
      <c r="AB7334" s="119"/>
      <c r="AC7334" s="137"/>
      <c r="AD7334" s="137"/>
      <c r="AE7334" s="137">
        <f>SUM(AE7332:AE7333)</f>
        <v>6336100.5999999996</v>
      </c>
      <c r="AF7334" s="137"/>
      <c r="AG7334" s="137">
        <f>SUM(AG7332:AG7333)</f>
        <v>0</v>
      </c>
      <c r="AH7334" s="137"/>
    </row>
    <row r="7335" spans="1:34" s="173" customFormat="1" x14ac:dyDescent="0.55000000000000004">
      <c r="A7335" s="122" t="s">
        <v>6381</v>
      </c>
      <c r="B7335" s="123">
        <v>3151</v>
      </c>
      <c r="C7335" s="123">
        <v>6297</v>
      </c>
      <c r="D7335" s="135" t="s">
        <v>9961</v>
      </c>
      <c r="E7335" s="123" t="s">
        <v>37</v>
      </c>
      <c r="F7335" s="123">
        <v>5539</v>
      </c>
      <c r="G7335" s="123">
        <v>2</v>
      </c>
      <c r="H7335" s="123">
        <v>0</v>
      </c>
      <c r="I7335" s="136">
        <v>21</v>
      </c>
      <c r="J7335" s="123" t="s">
        <v>38</v>
      </c>
      <c r="K7335" s="137">
        <f>((G7335*400)+(H7335*100))+I7335</f>
        <v>821</v>
      </c>
      <c r="L7335" s="137">
        <v>400</v>
      </c>
      <c r="M7335" s="137">
        <f>K7335*L7335</f>
        <v>328400</v>
      </c>
      <c r="N7335" s="123"/>
      <c r="O7335" s="108"/>
      <c r="P7335" s="138"/>
      <c r="Q7335" s="108"/>
      <c r="R7335" s="108"/>
      <c r="S7335" s="139"/>
      <c r="T7335" s="123"/>
      <c r="U7335" s="123"/>
      <c r="V7335" s="123"/>
      <c r="W7335" s="137"/>
      <c r="X7335" s="136"/>
      <c r="Y7335" s="137"/>
      <c r="Z7335" s="137"/>
      <c r="AA7335" s="119"/>
      <c r="AB7335" s="119"/>
      <c r="AC7335" s="137"/>
      <c r="AD7335" s="137">
        <f>IF(AND(AC7335="",M7335=""),0,IF((AC7335=""),M7335,IF((M7335=""),AC7335,AC7335+M7335)))</f>
        <v>328400</v>
      </c>
      <c r="AE7335" s="137">
        <f>IF( (X7335=""),AD7335*1,AD7335*(X7335/100) )</f>
        <v>328400</v>
      </c>
      <c r="AF7335" s="137">
        <v>0</v>
      </c>
      <c r="AG7335" s="137">
        <f>IF((AF7335-AE7335) &gt; 1,0,IF((AF7335-AE7335)&lt;0,AE7335-AF7335,AF7335-AE7335))</f>
        <v>328400</v>
      </c>
      <c r="AH7335" s="137">
        <v>0.01</v>
      </c>
    </row>
    <row r="7336" spans="1:34" s="173" customFormat="1" x14ac:dyDescent="0.55000000000000004">
      <c r="A7336" s="122"/>
      <c r="B7336" s="123">
        <v>3152</v>
      </c>
      <c r="C7336" s="123">
        <v>6173</v>
      </c>
      <c r="D7336" s="135" t="s">
        <v>9962</v>
      </c>
      <c r="E7336" s="123" t="s">
        <v>37</v>
      </c>
      <c r="F7336" s="123">
        <v>5540</v>
      </c>
      <c r="G7336" s="123">
        <v>2</v>
      </c>
      <c r="H7336" s="123">
        <v>0</v>
      </c>
      <c r="I7336" s="136">
        <v>23</v>
      </c>
      <c r="J7336" s="123" t="s">
        <v>38</v>
      </c>
      <c r="K7336" s="137">
        <f>((G7336*400)+(H7336*100))+I7336</f>
        <v>823</v>
      </c>
      <c r="L7336" s="137">
        <v>400</v>
      </c>
      <c r="M7336" s="137">
        <f>K7336*L7336</f>
        <v>329200</v>
      </c>
      <c r="N7336" s="123"/>
      <c r="O7336" s="108"/>
      <c r="P7336" s="138"/>
      <c r="Q7336" s="108"/>
      <c r="R7336" s="108"/>
      <c r="S7336" s="139"/>
      <c r="T7336" s="123"/>
      <c r="U7336" s="123"/>
      <c r="V7336" s="123"/>
      <c r="W7336" s="137"/>
      <c r="X7336" s="136"/>
      <c r="Y7336" s="137"/>
      <c r="Z7336" s="137"/>
      <c r="AA7336" s="119"/>
      <c r="AB7336" s="119"/>
      <c r="AC7336" s="137"/>
      <c r="AD7336" s="137">
        <f>IF(AND(AC7336="",M7336=""),0,IF((AC7336=""),M7336,IF((M7336=""),AC7336,AC7336+M7336)))</f>
        <v>329200</v>
      </c>
      <c r="AE7336" s="137">
        <f>IF( (X7336=""),AD7336*1,AD7336*(X7336/100) )</f>
        <v>329200</v>
      </c>
      <c r="AF7336" s="137">
        <v>0</v>
      </c>
      <c r="AG7336" s="137">
        <f>IF((AF7336-AE7336) &gt; 1,0,IF((AF7336-AE7336)&lt;0,AE7336-AF7336,AF7336-AE7336))</f>
        <v>329200</v>
      </c>
      <c r="AH7336" s="137">
        <v>0.01</v>
      </c>
    </row>
    <row r="7337" spans="1:34" s="173" customFormat="1" x14ac:dyDescent="0.55000000000000004">
      <c r="A7337" s="122"/>
      <c r="B7337" s="123"/>
      <c r="C7337" s="123"/>
      <c r="D7337" s="135"/>
      <c r="E7337" s="123"/>
      <c r="F7337" s="123"/>
      <c r="G7337" s="123"/>
      <c r="H7337" s="123"/>
      <c r="I7337" s="136"/>
      <c r="J7337" s="123"/>
      <c r="K7337" s="137"/>
      <c r="L7337" s="137" t="s">
        <v>63</v>
      </c>
      <c r="M7337" s="137">
        <f>SUM(M7335:M7336)</f>
        <v>657600</v>
      </c>
      <c r="N7337" s="123"/>
      <c r="O7337" s="108"/>
      <c r="P7337" s="138"/>
      <c r="Q7337" s="108"/>
      <c r="R7337" s="108"/>
      <c r="S7337" s="139"/>
      <c r="T7337" s="123"/>
      <c r="U7337" s="123"/>
      <c r="V7337" s="123"/>
      <c r="W7337" s="137"/>
      <c r="X7337" s="136"/>
      <c r="Y7337" s="137"/>
      <c r="Z7337" s="137"/>
      <c r="AA7337" s="119"/>
      <c r="AB7337" s="119"/>
      <c r="AC7337" s="137"/>
      <c r="AD7337" s="137"/>
      <c r="AE7337" s="137">
        <f>SUM(AE7335:AE7336)</f>
        <v>657600</v>
      </c>
      <c r="AF7337" s="137"/>
      <c r="AG7337" s="137">
        <f>SUM(AG7335:AG7336)</f>
        <v>657600</v>
      </c>
      <c r="AH7337" s="137"/>
    </row>
    <row r="7338" spans="1:34" s="50" customFormat="1" ht="23.25" x14ac:dyDescent="0.55000000000000004">
      <c r="A7338" s="35" t="s">
        <v>9965</v>
      </c>
      <c r="B7338" s="31">
        <v>3382</v>
      </c>
      <c r="C7338" s="31">
        <v>7650</v>
      </c>
      <c r="D7338" s="48" t="s">
        <v>9966</v>
      </c>
      <c r="E7338" s="31" t="s">
        <v>34</v>
      </c>
      <c r="F7338" s="31">
        <v>11945</v>
      </c>
      <c r="G7338" s="31">
        <v>0</v>
      </c>
      <c r="H7338" s="31">
        <v>1</v>
      </c>
      <c r="I7338" s="32">
        <v>86</v>
      </c>
      <c r="J7338" s="33" t="s">
        <v>35</v>
      </c>
      <c r="K7338" s="34">
        <f>((G7338*400)+(H7338*100))+I7338</f>
        <v>186</v>
      </c>
      <c r="L7338" s="34">
        <v>850</v>
      </c>
      <c r="M7338" s="34">
        <f>K7338*L7338</f>
        <v>158100</v>
      </c>
      <c r="N7338" s="31">
        <v>1</v>
      </c>
      <c r="O7338" s="35" t="s">
        <v>9963</v>
      </c>
      <c r="P7338" s="36"/>
      <c r="Q7338" s="35" t="s">
        <v>9964</v>
      </c>
      <c r="R7338" s="35" t="s">
        <v>9967</v>
      </c>
      <c r="S7338" s="37"/>
      <c r="T7338" s="31" t="s">
        <v>51</v>
      </c>
      <c r="U7338" s="31" t="s">
        <v>45</v>
      </c>
      <c r="V7338" s="31" t="s">
        <v>52</v>
      </c>
      <c r="W7338" s="34">
        <v>128</v>
      </c>
      <c r="X7338" s="32">
        <v>44.44</v>
      </c>
      <c r="Y7338" s="34">
        <v>6750</v>
      </c>
      <c r="Z7338" s="34">
        <f>W7338*Y7338</f>
        <v>864000</v>
      </c>
      <c r="AA7338" s="38">
        <v>10</v>
      </c>
      <c r="AB7338" s="38">
        <v>10</v>
      </c>
      <c r="AC7338" s="34">
        <f>(Z7338*(100-AB7338))/100</f>
        <v>777600</v>
      </c>
      <c r="AD7338" s="34">
        <f>IF(AND(AC7338="",M7338=""),0,IF((AC7338=""),M7338, IF( (M7338=""),AC7338,SUM(AC7338:AC7340)+M7338)))</f>
        <v>1886100</v>
      </c>
      <c r="AE7338" s="34">
        <f>IF( (X7338=""),AD7338*1,AD7338*(X7338/100) )</f>
        <v>838182.84</v>
      </c>
      <c r="AF7338" s="34">
        <v>50000000</v>
      </c>
      <c r="AG7338" s="34">
        <f>IF((AF7338-AE7338) &gt; 1,0,IF((AF7338-AE7338)&lt;0,AE7338-AF7338,AF7338-AE7338))</f>
        <v>0</v>
      </c>
      <c r="AH7338" s="39">
        <v>0.02</v>
      </c>
    </row>
    <row r="7339" spans="1:34" s="50" customFormat="1" ht="23.25" x14ac:dyDescent="0.55000000000000004">
      <c r="A7339" s="35"/>
      <c r="B7339" s="31"/>
      <c r="C7339" s="31"/>
      <c r="D7339" s="48"/>
      <c r="E7339" s="31"/>
      <c r="F7339" s="31"/>
      <c r="G7339" s="31"/>
      <c r="H7339" s="31"/>
      <c r="I7339" s="32"/>
      <c r="J7339" s="33"/>
      <c r="K7339" s="34"/>
      <c r="L7339" s="34"/>
      <c r="M7339" s="34"/>
      <c r="N7339" s="31">
        <v>2</v>
      </c>
      <c r="O7339" s="35" t="s">
        <v>9963</v>
      </c>
      <c r="P7339" s="36"/>
      <c r="Q7339" s="35" t="s">
        <v>9964</v>
      </c>
      <c r="R7339" s="35" t="s">
        <v>9967</v>
      </c>
      <c r="S7339" s="37" t="s">
        <v>9968</v>
      </c>
      <c r="T7339" s="31" t="s">
        <v>73</v>
      </c>
      <c r="U7339" s="31" t="s">
        <v>45</v>
      </c>
      <c r="V7339" s="31" t="s">
        <v>46</v>
      </c>
      <c r="W7339" s="34">
        <v>160</v>
      </c>
      <c r="X7339" s="32">
        <v>55.55</v>
      </c>
      <c r="Y7339" s="34">
        <v>6600</v>
      </c>
      <c r="Z7339" s="34">
        <f>W7339*Y7339</f>
        <v>1056000</v>
      </c>
      <c r="AA7339" s="38">
        <v>10</v>
      </c>
      <c r="AB7339" s="38">
        <v>10</v>
      </c>
      <c r="AC7339" s="34">
        <f>(Z7339*(100-AB7339))/100</f>
        <v>950400</v>
      </c>
      <c r="AD7339" s="34">
        <f>IF(AND(AC7339="",M7338=""),0,IF((AC7339=""),M7338, IF( (M7338=""),AC7339,SUM(AC7338:AC7340)+M7338)))</f>
        <v>1886100</v>
      </c>
      <c r="AE7339" s="34">
        <f>IF( (X7339=""),AD7339*1,AD7339*(X7339/100) )</f>
        <v>1047728.5499999999</v>
      </c>
      <c r="AF7339" s="34">
        <v>0</v>
      </c>
      <c r="AG7339" s="34">
        <f>IF((AF7339-AE7339) &gt; 1,0,IF((AF7339-AE7339)&lt;0,AE7339-AF7339,AF7339-AE7339))</f>
        <v>1047728.5499999999</v>
      </c>
      <c r="AH7339" s="39">
        <v>0.02</v>
      </c>
    </row>
    <row r="7340" spans="1:34" s="50" customFormat="1" ht="23.25" x14ac:dyDescent="0.55000000000000004">
      <c r="A7340" s="35"/>
      <c r="B7340" s="31"/>
      <c r="C7340" s="31"/>
      <c r="D7340" s="48"/>
      <c r="E7340" s="31"/>
      <c r="F7340" s="31"/>
      <c r="G7340" s="31"/>
      <c r="H7340" s="31"/>
      <c r="I7340" s="32"/>
      <c r="J7340" s="33"/>
      <c r="K7340" s="34"/>
      <c r="L7340" s="34" t="s">
        <v>63</v>
      </c>
      <c r="M7340" s="34">
        <f>SUM(M7338:M7339)</f>
        <v>158100</v>
      </c>
      <c r="N7340" s="31"/>
      <c r="O7340" s="35"/>
      <c r="P7340" s="36"/>
      <c r="Q7340" s="35"/>
      <c r="R7340" s="35"/>
      <c r="S7340" s="37"/>
      <c r="T7340" s="31"/>
      <c r="U7340" s="31"/>
      <c r="V7340" s="31"/>
      <c r="W7340" s="34"/>
      <c r="X7340" s="32"/>
      <c r="Y7340" s="34"/>
      <c r="Z7340" s="34"/>
      <c r="AA7340" s="38"/>
      <c r="AB7340" s="38"/>
      <c r="AC7340" s="34"/>
      <c r="AD7340" s="34"/>
      <c r="AE7340" s="34">
        <f>SUM(AE7338:AE7339)</f>
        <v>1885911.39</v>
      </c>
      <c r="AF7340" s="34"/>
      <c r="AG7340" s="34">
        <f>SUM(AG7338:AG7339)</f>
        <v>1047728.5499999999</v>
      </c>
      <c r="AH7340" s="39"/>
    </row>
    <row r="7341" spans="1:34" s="173" customFormat="1" x14ac:dyDescent="0.55000000000000004">
      <c r="A7341" s="122" t="s">
        <v>9950</v>
      </c>
      <c r="B7341" s="123">
        <v>3153</v>
      </c>
      <c r="C7341" s="123">
        <v>9243</v>
      </c>
      <c r="D7341" s="135" t="s">
        <v>9969</v>
      </c>
      <c r="E7341" s="123" t="s">
        <v>34</v>
      </c>
      <c r="F7341" s="123">
        <v>17539</v>
      </c>
      <c r="G7341" s="123">
        <v>4</v>
      </c>
      <c r="H7341" s="123">
        <v>2</v>
      </c>
      <c r="I7341" s="136">
        <v>0</v>
      </c>
      <c r="J7341" s="123" t="s">
        <v>38</v>
      </c>
      <c r="K7341" s="137">
        <f>((G7341*400)+(H7341*100))+I7341</f>
        <v>1800</v>
      </c>
      <c r="L7341" s="137">
        <v>250</v>
      </c>
      <c r="M7341" s="137">
        <f>K7341*L7341</f>
        <v>450000</v>
      </c>
      <c r="N7341" s="123"/>
      <c r="O7341" s="108"/>
      <c r="P7341" s="138"/>
      <c r="Q7341" s="108"/>
      <c r="R7341" s="108"/>
      <c r="S7341" s="139"/>
      <c r="T7341" s="123"/>
      <c r="U7341" s="123"/>
      <c r="V7341" s="123"/>
      <c r="W7341" s="137"/>
      <c r="X7341" s="136"/>
      <c r="Y7341" s="137"/>
      <c r="Z7341" s="137"/>
      <c r="AA7341" s="119"/>
      <c r="AB7341" s="119"/>
      <c r="AC7341" s="137"/>
      <c r="AD7341" s="137">
        <f>IF(AND(AC7341="",M7341=""),0,IF((AC7341=""),M7341,IF((M7341=""),AC7341,AC7341+M7341)))</f>
        <v>450000</v>
      </c>
      <c r="AE7341" s="137">
        <f>IF( (X7341=""),AD7341*1,AD7341*(X7341/100) )</f>
        <v>450000</v>
      </c>
      <c r="AF7341" s="137">
        <v>50000000</v>
      </c>
      <c r="AG7341" s="137">
        <f>IF((AF7341-AE7341) &gt; 1,0,IF((AF7341-AE7341)&lt;0,AE7341-AF7341,AF7341-AE7341))</f>
        <v>0</v>
      </c>
      <c r="AH7341" s="137">
        <v>0.01</v>
      </c>
    </row>
    <row r="7342" spans="1:34" s="173" customFormat="1" x14ac:dyDescent="0.55000000000000004">
      <c r="A7342" s="122"/>
      <c r="B7342" s="123"/>
      <c r="C7342" s="123"/>
      <c r="D7342" s="135"/>
      <c r="E7342" s="123"/>
      <c r="F7342" s="123"/>
      <c r="G7342" s="123"/>
      <c r="H7342" s="123"/>
      <c r="I7342" s="136"/>
      <c r="J7342" s="123"/>
      <c r="K7342" s="137"/>
      <c r="L7342" s="137" t="s">
        <v>63</v>
      </c>
      <c r="M7342" s="137">
        <f>SUM(M7341:M7341)</f>
        <v>450000</v>
      </c>
      <c r="N7342" s="123"/>
      <c r="O7342" s="108"/>
      <c r="P7342" s="138"/>
      <c r="Q7342" s="108"/>
      <c r="R7342" s="108"/>
      <c r="S7342" s="139"/>
      <c r="T7342" s="123"/>
      <c r="U7342" s="123"/>
      <c r="V7342" s="123"/>
      <c r="W7342" s="137"/>
      <c r="X7342" s="136"/>
      <c r="Y7342" s="137"/>
      <c r="Z7342" s="137"/>
      <c r="AA7342" s="119"/>
      <c r="AB7342" s="119"/>
      <c r="AC7342" s="137"/>
      <c r="AD7342" s="137"/>
      <c r="AE7342" s="137">
        <f>SUM(AE7341:AE7341)</f>
        <v>450000</v>
      </c>
      <c r="AF7342" s="137"/>
      <c r="AG7342" s="137">
        <f>SUM(AG7341:AG7341)</f>
        <v>0</v>
      </c>
      <c r="AH7342" s="137"/>
    </row>
    <row r="7343" spans="1:34" s="173" customFormat="1" x14ac:dyDescent="0.55000000000000004">
      <c r="A7343" s="122" t="s">
        <v>9940</v>
      </c>
      <c r="B7343" s="123">
        <v>3154</v>
      </c>
      <c r="C7343" s="123">
        <v>8782</v>
      </c>
      <c r="D7343" s="135" t="s">
        <v>9970</v>
      </c>
      <c r="E7343" s="123" t="s">
        <v>34</v>
      </c>
      <c r="F7343" s="123">
        <v>20445</v>
      </c>
      <c r="G7343" s="123">
        <v>1</v>
      </c>
      <c r="H7343" s="123">
        <v>3</v>
      </c>
      <c r="I7343" s="136">
        <v>27</v>
      </c>
      <c r="J7343" s="123" t="s">
        <v>38</v>
      </c>
      <c r="K7343" s="137">
        <f>((G7343*400)+(H7343*100))+I7343</f>
        <v>727</v>
      </c>
      <c r="L7343" s="137">
        <v>250</v>
      </c>
      <c r="M7343" s="137">
        <f>K7343*L7343</f>
        <v>181750</v>
      </c>
      <c r="N7343" s="123"/>
      <c r="O7343" s="108"/>
      <c r="P7343" s="138"/>
      <c r="Q7343" s="108"/>
      <c r="R7343" s="108"/>
      <c r="S7343" s="139"/>
      <c r="T7343" s="123"/>
      <c r="U7343" s="123"/>
      <c r="V7343" s="123"/>
      <c r="W7343" s="137"/>
      <c r="X7343" s="136"/>
      <c r="Y7343" s="137"/>
      <c r="Z7343" s="137"/>
      <c r="AA7343" s="119"/>
      <c r="AB7343" s="119"/>
      <c r="AC7343" s="137"/>
      <c r="AD7343" s="137">
        <f>IF(AND(AC7343="",M7343=""),0,IF((AC7343=""),M7343,IF((M7343=""),AC7343,AC7343+M7343)))</f>
        <v>181750</v>
      </c>
      <c r="AE7343" s="137">
        <f>IF( (X7343=""),AD7343*1,AD7343*(X7343/100) )</f>
        <v>181750</v>
      </c>
      <c r="AF7343" s="137">
        <v>50000000</v>
      </c>
      <c r="AG7343" s="137">
        <f>IF((AF7343-AE7343) &gt; 1,0,IF((AF7343-AE7343)&lt;0,AE7343-AF7343,AF7343-AE7343))</f>
        <v>0</v>
      </c>
      <c r="AH7343" s="137">
        <v>0.01</v>
      </c>
    </row>
    <row r="7344" spans="1:34" s="173" customFormat="1" x14ac:dyDescent="0.55000000000000004">
      <c r="A7344" s="122"/>
      <c r="B7344" s="123"/>
      <c r="C7344" s="123"/>
      <c r="D7344" s="135"/>
      <c r="E7344" s="123"/>
      <c r="F7344" s="123"/>
      <c r="G7344" s="123"/>
      <c r="H7344" s="123"/>
      <c r="I7344" s="136"/>
      <c r="J7344" s="123"/>
      <c r="K7344" s="137"/>
      <c r="L7344" s="137" t="s">
        <v>63</v>
      </c>
      <c r="M7344" s="137">
        <f>SUM(M7343:M7343)</f>
        <v>181750</v>
      </c>
      <c r="N7344" s="123"/>
      <c r="O7344" s="108"/>
      <c r="P7344" s="138"/>
      <c r="Q7344" s="108"/>
      <c r="R7344" s="108"/>
      <c r="S7344" s="139"/>
      <c r="T7344" s="123"/>
      <c r="U7344" s="123"/>
      <c r="V7344" s="123"/>
      <c r="W7344" s="137"/>
      <c r="X7344" s="136"/>
      <c r="Y7344" s="137"/>
      <c r="Z7344" s="137"/>
      <c r="AA7344" s="119"/>
      <c r="AB7344" s="119"/>
      <c r="AC7344" s="137"/>
      <c r="AD7344" s="137"/>
      <c r="AE7344" s="137">
        <f>SUM(AE7343:AE7343)</f>
        <v>181750</v>
      </c>
      <c r="AF7344" s="137"/>
      <c r="AG7344" s="137">
        <f>SUM(AG7343:AG7343)</f>
        <v>0</v>
      </c>
      <c r="AH7344" s="137"/>
    </row>
    <row r="7345" spans="1:34" s="173" customFormat="1" x14ac:dyDescent="0.55000000000000004">
      <c r="A7345" s="122" t="s">
        <v>7523</v>
      </c>
      <c r="B7345" s="123">
        <v>3155</v>
      </c>
      <c r="C7345" s="123">
        <v>9737</v>
      </c>
      <c r="D7345" s="135"/>
      <c r="E7345" s="123" t="s">
        <v>34</v>
      </c>
      <c r="F7345" s="123">
        <v>25798</v>
      </c>
      <c r="G7345" s="123">
        <v>1</v>
      </c>
      <c r="H7345" s="123">
        <v>1</v>
      </c>
      <c r="I7345" s="136">
        <v>77.06</v>
      </c>
      <c r="J7345" s="123" t="s">
        <v>38</v>
      </c>
      <c r="K7345" s="137">
        <f>((G7345*400)+(H7345*100))+I7345</f>
        <v>577.05999999999995</v>
      </c>
      <c r="L7345" s="137">
        <v>225</v>
      </c>
      <c r="M7345" s="137">
        <f>K7345*L7345</f>
        <v>129838.49999999999</v>
      </c>
      <c r="N7345" s="123"/>
      <c r="O7345" s="108"/>
      <c r="P7345" s="138"/>
      <c r="Q7345" s="108"/>
      <c r="R7345" s="108"/>
      <c r="S7345" s="139"/>
      <c r="T7345" s="123"/>
      <c r="U7345" s="123"/>
      <c r="V7345" s="123"/>
      <c r="W7345" s="137"/>
      <c r="X7345" s="136"/>
      <c r="Y7345" s="137"/>
      <c r="Z7345" s="137"/>
      <c r="AA7345" s="119"/>
      <c r="AB7345" s="119"/>
      <c r="AC7345" s="137"/>
      <c r="AD7345" s="137">
        <f>IF(AND(AC7345="",M7345=""),0,IF((AC7345=""),M7345,IF((M7345=""),AC7345,AC7345+M7345)))</f>
        <v>129838.49999999999</v>
      </c>
      <c r="AE7345" s="137">
        <f>IF( (X7345=""),AD7345*1,AD7345*(X7345/100) )</f>
        <v>129838.49999999999</v>
      </c>
      <c r="AF7345" s="137">
        <v>50000000</v>
      </c>
      <c r="AG7345" s="137">
        <f>IF((AF7345-AE7345) &gt; 1,0,IF((AF7345-AE7345)&lt;0,AE7345-AF7345,AF7345-AE7345))</f>
        <v>0</v>
      </c>
      <c r="AH7345" s="137">
        <v>0.01</v>
      </c>
    </row>
    <row r="7346" spans="1:34" s="173" customFormat="1" x14ac:dyDescent="0.55000000000000004">
      <c r="A7346" s="122"/>
      <c r="B7346" s="123">
        <v>3156</v>
      </c>
      <c r="C7346" s="123">
        <v>9736</v>
      </c>
      <c r="D7346" s="135" t="s">
        <v>15212</v>
      </c>
      <c r="E7346" s="123" t="s">
        <v>34</v>
      </c>
      <c r="F7346" s="123">
        <v>26500</v>
      </c>
      <c r="G7346" s="123">
        <v>0</v>
      </c>
      <c r="H7346" s="123">
        <v>1</v>
      </c>
      <c r="I7346" s="136">
        <v>76.069999999999993</v>
      </c>
      <c r="J7346" s="123" t="s">
        <v>38</v>
      </c>
      <c r="K7346" s="137">
        <f>((G7346*400)+(H7346*100))+I7346</f>
        <v>176.07</v>
      </c>
      <c r="L7346" s="137">
        <v>925</v>
      </c>
      <c r="M7346" s="137">
        <f>K7346*L7346</f>
        <v>162864.75</v>
      </c>
      <c r="N7346" s="123"/>
      <c r="O7346" s="108"/>
      <c r="P7346" s="138"/>
      <c r="Q7346" s="108"/>
      <c r="R7346" s="108"/>
      <c r="S7346" s="139"/>
      <c r="T7346" s="123"/>
      <c r="U7346" s="123"/>
      <c r="V7346" s="123"/>
      <c r="W7346" s="137"/>
      <c r="X7346" s="136"/>
      <c r="Y7346" s="137"/>
      <c r="Z7346" s="137"/>
      <c r="AA7346" s="119"/>
      <c r="AB7346" s="119"/>
      <c r="AC7346" s="137"/>
      <c r="AD7346" s="137">
        <f>IF(AND(AC7346="",M7346=""),0,IF((AC7346=""),M7346,IF((M7346=""),AC7346,AC7346+M7346)))</f>
        <v>162864.75</v>
      </c>
      <c r="AE7346" s="137">
        <f>IF( (X7346=""),AD7346*1,AD7346*(X7346/100) )</f>
        <v>162864.75</v>
      </c>
      <c r="AF7346" s="137">
        <v>50000000</v>
      </c>
      <c r="AG7346" s="137">
        <f>IF((AF7346-AE7346) &gt; 1,0,IF((AF7346-AE7346)&lt;0,AE7346-AF7346,AF7346-AE7346))</f>
        <v>0</v>
      </c>
      <c r="AH7346" s="137">
        <v>0.01</v>
      </c>
    </row>
    <row r="7347" spans="1:34" s="173" customFormat="1" x14ac:dyDescent="0.55000000000000004">
      <c r="A7347" s="122"/>
      <c r="B7347" s="123"/>
      <c r="C7347" s="123"/>
      <c r="D7347" s="135"/>
      <c r="E7347" s="123"/>
      <c r="F7347" s="123"/>
      <c r="G7347" s="123"/>
      <c r="H7347" s="123"/>
      <c r="I7347" s="136"/>
      <c r="J7347" s="123"/>
      <c r="K7347" s="137"/>
      <c r="L7347" s="137" t="s">
        <v>63</v>
      </c>
      <c r="M7347" s="137">
        <f>SUM(M7345:M7346)</f>
        <v>292703.25</v>
      </c>
      <c r="N7347" s="123"/>
      <c r="O7347" s="108"/>
      <c r="P7347" s="138"/>
      <c r="Q7347" s="108"/>
      <c r="R7347" s="108"/>
      <c r="S7347" s="139"/>
      <c r="T7347" s="123"/>
      <c r="U7347" s="123"/>
      <c r="V7347" s="123"/>
      <c r="W7347" s="137"/>
      <c r="X7347" s="136"/>
      <c r="Y7347" s="137"/>
      <c r="Z7347" s="137"/>
      <c r="AA7347" s="119"/>
      <c r="AB7347" s="119"/>
      <c r="AC7347" s="137"/>
      <c r="AD7347" s="137"/>
      <c r="AE7347" s="137">
        <f>SUM(AE7345:AE7346)</f>
        <v>292703.25</v>
      </c>
      <c r="AF7347" s="137"/>
      <c r="AG7347" s="137">
        <f>SUM(AG7345:AG7346)</f>
        <v>0</v>
      </c>
      <c r="AH7347" s="137"/>
    </row>
    <row r="7348" spans="1:34" s="173" customFormat="1" x14ac:dyDescent="0.55000000000000004">
      <c r="A7348" s="122" t="s">
        <v>810</v>
      </c>
      <c r="B7348" s="123">
        <v>3157</v>
      </c>
      <c r="C7348" s="123">
        <v>8428</v>
      </c>
      <c r="D7348" s="135" t="s">
        <v>9973</v>
      </c>
      <c r="E7348" s="123" t="s">
        <v>34</v>
      </c>
      <c r="F7348" s="123">
        <v>256</v>
      </c>
      <c r="G7348" s="123">
        <v>0</v>
      </c>
      <c r="H7348" s="123">
        <v>1</v>
      </c>
      <c r="I7348" s="136">
        <v>79</v>
      </c>
      <c r="J7348" s="123" t="s">
        <v>35</v>
      </c>
      <c r="K7348" s="137">
        <f>((G7348*400)+(H7348*100))+I7348</f>
        <v>179</v>
      </c>
      <c r="L7348" s="137">
        <v>800</v>
      </c>
      <c r="M7348" s="137">
        <f>K7348*L7348</f>
        <v>143200</v>
      </c>
      <c r="N7348" s="123">
        <v>1</v>
      </c>
      <c r="O7348" s="108" t="s">
        <v>9971</v>
      </c>
      <c r="P7348" s="138">
        <v>3570800348869</v>
      </c>
      <c r="Q7348" s="108" t="s">
        <v>9972</v>
      </c>
      <c r="R7348" s="108" t="s">
        <v>5475</v>
      </c>
      <c r="S7348" s="139" t="s">
        <v>9974</v>
      </c>
      <c r="T7348" s="123" t="s">
        <v>51</v>
      </c>
      <c r="U7348" s="123" t="s">
        <v>227</v>
      </c>
      <c r="V7348" s="123" t="s">
        <v>52</v>
      </c>
      <c r="W7348" s="137">
        <v>77.28</v>
      </c>
      <c r="X7348" s="136">
        <v>100</v>
      </c>
      <c r="Y7348" s="137">
        <v>6750</v>
      </c>
      <c r="Z7348" s="137">
        <f>W7348*Y7348</f>
        <v>521640</v>
      </c>
      <c r="AA7348" s="119">
        <v>11</v>
      </c>
      <c r="AB7348" s="119">
        <v>34</v>
      </c>
      <c r="AC7348" s="137">
        <f>(Z7348*(100-AB7348))/100</f>
        <v>344282.4</v>
      </c>
      <c r="AD7348" s="137">
        <f>IF(AND(AC7348="",M7348=""),0,IF((AC7348=""),M7348, IF( (M7348=""),AC7348,SUM(AC7348:AC7350)+M7348)))</f>
        <v>487482.4</v>
      </c>
      <c r="AE7348" s="137">
        <f>IF( (X7348=""),AD7348*1,AD7348*(X7348/100) )</f>
        <v>487482.4</v>
      </c>
      <c r="AF7348" s="137">
        <v>50000000</v>
      </c>
      <c r="AG7348" s="137">
        <f>IF((AF7348-AE7348) &gt; 1,0,IF((AF7348-AE7348)&lt;0,AE7348-AF7348,AF7348-AE7348))</f>
        <v>0</v>
      </c>
      <c r="AH7348" s="137">
        <v>0.02</v>
      </c>
    </row>
    <row r="7349" spans="1:34" s="173" customFormat="1" x14ac:dyDescent="0.55000000000000004">
      <c r="A7349" s="122"/>
      <c r="B7349" s="123"/>
      <c r="C7349" s="123"/>
      <c r="D7349" s="135"/>
      <c r="E7349" s="123"/>
      <c r="F7349" s="123"/>
      <c r="G7349" s="123"/>
      <c r="H7349" s="123"/>
      <c r="I7349" s="136"/>
      <c r="J7349" s="123"/>
      <c r="K7349" s="137"/>
      <c r="L7349" s="137" t="s">
        <v>63</v>
      </c>
      <c r="M7349" s="137">
        <f>SUM(M7348:M7348)</f>
        <v>143200</v>
      </c>
      <c r="N7349" s="123"/>
      <c r="O7349" s="108"/>
      <c r="P7349" s="138"/>
      <c r="Q7349" s="108"/>
      <c r="R7349" s="108"/>
      <c r="S7349" s="139"/>
      <c r="T7349" s="123"/>
      <c r="U7349" s="123"/>
      <c r="V7349" s="123"/>
      <c r="W7349" s="137"/>
      <c r="X7349" s="136"/>
      <c r="Y7349" s="137"/>
      <c r="Z7349" s="137"/>
      <c r="AA7349" s="119"/>
      <c r="AB7349" s="119"/>
      <c r="AC7349" s="137"/>
      <c r="AD7349" s="137"/>
      <c r="AE7349" s="137">
        <f>SUM(AE7348:AE7348)</f>
        <v>487482.4</v>
      </c>
      <c r="AF7349" s="137"/>
      <c r="AG7349" s="137">
        <f>SUM(AG7348:AG7348)</f>
        <v>0</v>
      </c>
      <c r="AH7349" s="137"/>
    </row>
    <row r="7350" spans="1:34" s="173" customFormat="1" x14ac:dyDescent="0.55000000000000004">
      <c r="A7350" s="122" t="s">
        <v>9975</v>
      </c>
      <c r="B7350" s="123">
        <v>3158</v>
      </c>
      <c r="C7350" s="123">
        <v>5685</v>
      </c>
      <c r="D7350" s="135" t="s">
        <v>9976</v>
      </c>
      <c r="E7350" s="123" t="s">
        <v>34</v>
      </c>
      <c r="F7350" s="123">
        <v>8749</v>
      </c>
      <c r="G7350" s="123">
        <v>2</v>
      </c>
      <c r="H7350" s="123">
        <v>2</v>
      </c>
      <c r="I7350" s="136">
        <v>92</v>
      </c>
      <c r="J7350" s="123" t="s">
        <v>38</v>
      </c>
      <c r="K7350" s="137">
        <f>((G7350*400)+(H7350*100))+I7350</f>
        <v>1092</v>
      </c>
      <c r="L7350" s="137">
        <v>925</v>
      </c>
      <c r="M7350" s="137">
        <f>K7350*L7350</f>
        <v>1010100</v>
      </c>
      <c r="N7350" s="123"/>
      <c r="O7350" s="108"/>
      <c r="P7350" s="138"/>
      <c r="Q7350" s="108"/>
      <c r="R7350" s="108"/>
      <c r="S7350" s="139"/>
      <c r="T7350" s="123"/>
      <c r="U7350" s="123"/>
      <c r="V7350" s="123"/>
      <c r="W7350" s="137"/>
      <c r="X7350" s="136"/>
      <c r="Y7350" s="137"/>
      <c r="Z7350" s="137"/>
      <c r="AA7350" s="119"/>
      <c r="AB7350" s="119"/>
      <c r="AC7350" s="137"/>
      <c r="AD7350" s="137">
        <f>IF(AND(AC7350="",M7350=""),0,IF((AC7350=""),M7350,IF((M7350=""),AC7350,AC7350+M7350)))</f>
        <v>1010100</v>
      </c>
      <c r="AE7350" s="137">
        <f t="shared" ref="AE7350:AE7364" si="713">IF( (X7350=""),AD7350*1,AD7350*(X7350/100) )</f>
        <v>1010100</v>
      </c>
      <c r="AF7350" s="137">
        <v>50000000</v>
      </c>
      <c r="AG7350" s="137">
        <f t="shared" ref="AG7350:AG7364" si="714">IF((AF7350-AE7350) &gt; 1,0,IF((AF7350-AE7350)&lt;0,AE7350-AF7350,AF7350-AE7350))</f>
        <v>0</v>
      </c>
      <c r="AH7350" s="137">
        <v>0.01</v>
      </c>
    </row>
    <row r="7351" spans="1:34" s="99" customFormat="1" x14ac:dyDescent="0.55000000000000004">
      <c r="A7351" s="107"/>
      <c r="B7351" s="102">
        <v>3159</v>
      </c>
      <c r="C7351" s="102">
        <v>10092</v>
      </c>
      <c r="D7351" s="90" t="s">
        <v>9977</v>
      </c>
      <c r="E7351" s="102" t="s">
        <v>34</v>
      </c>
      <c r="F7351" s="102">
        <v>11616</v>
      </c>
      <c r="G7351" s="102">
        <v>0</v>
      </c>
      <c r="H7351" s="102">
        <v>0</v>
      </c>
      <c r="I7351" s="98">
        <v>59</v>
      </c>
      <c r="J7351" s="102" t="s">
        <v>35</v>
      </c>
      <c r="K7351" s="94">
        <f>((G7351*400)+(H7351*100))+I7351</f>
        <v>59</v>
      </c>
      <c r="L7351" s="94">
        <v>25000</v>
      </c>
      <c r="M7351" s="94">
        <f>K7351*L7351</f>
        <v>1475000</v>
      </c>
      <c r="N7351" s="102">
        <v>1</v>
      </c>
      <c r="O7351" s="111" t="s">
        <v>1864</v>
      </c>
      <c r="P7351" s="96">
        <v>3570800003977</v>
      </c>
      <c r="Q7351" s="111" t="s">
        <v>1865</v>
      </c>
      <c r="R7351" s="111" t="s">
        <v>1866</v>
      </c>
      <c r="S7351" s="97"/>
      <c r="T7351" s="102" t="s">
        <v>44</v>
      </c>
      <c r="U7351" s="102" t="s">
        <v>45</v>
      </c>
      <c r="V7351" s="102" t="s">
        <v>75</v>
      </c>
      <c r="W7351" s="94">
        <v>94.4</v>
      </c>
      <c r="X7351" s="98">
        <v>28.5</v>
      </c>
      <c r="Y7351" s="94">
        <v>7150</v>
      </c>
      <c r="Z7351" s="94">
        <f t="shared" ref="Z7351:Z7359" si="715">W7351*Y7351</f>
        <v>674960</v>
      </c>
      <c r="AA7351" s="89">
        <v>32</v>
      </c>
      <c r="AB7351" s="89">
        <v>54</v>
      </c>
      <c r="AC7351" s="94">
        <f t="shared" ref="AC7351:AC7359" si="716">(Z7351*(100-AB7351))/100</f>
        <v>310481.59999999998</v>
      </c>
      <c r="AD7351" s="94">
        <f>IF(AND(AC7351="",M7351=""),0,IF((AC7351=""),M7351, IF( (M7351=""),AC7351,SUM(AC7351:AC7354)+M7351)))</f>
        <v>2564316.7999999998</v>
      </c>
      <c r="AE7351" s="94">
        <f t="shared" si="713"/>
        <v>730830.28799999994</v>
      </c>
      <c r="AF7351" s="94">
        <v>0</v>
      </c>
      <c r="AG7351" s="94">
        <f t="shared" si="714"/>
        <v>730830.28799999994</v>
      </c>
      <c r="AH7351" s="94">
        <v>0.3</v>
      </c>
    </row>
    <row r="7352" spans="1:34" s="99" customFormat="1" x14ac:dyDescent="0.55000000000000004">
      <c r="A7352" s="107"/>
      <c r="B7352" s="102"/>
      <c r="C7352" s="102"/>
      <c r="D7352" s="90"/>
      <c r="E7352" s="102"/>
      <c r="F7352" s="102"/>
      <c r="G7352" s="102"/>
      <c r="H7352" s="102"/>
      <c r="I7352" s="98"/>
      <c r="J7352" s="102"/>
      <c r="K7352" s="94"/>
      <c r="L7352" s="94"/>
      <c r="M7352" s="94"/>
      <c r="N7352" s="102"/>
      <c r="O7352" s="111"/>
      <c r="P7352" s="96"/>
      <c r="Q7352" s="111"/>
      <c r="R7352" s="111"/>
      <c r="S7352" s="97"/>
      <c r="T7352" s="102" t="s">
        <v>44</v>
      </c>
      <c r="U7352" s="102"/>
      <c r="V7352" s="102" t="s">
        <v>52</v>
      </c>
      <c r="W7352" s="94">
        <v>94.4</v>
      </c>
      <c r="X7352" s="98">
        <v>28.5</v>
      </c>
      <c r="Y7352" s="94">
        <v>7150</v>
      </c>
      <c r="Z7352" s="94">
        <f t="shared" si="715"/>
        <v>674960</v>
      </c>
      <c r="AA7352" s="89">
        <v>32</v>
      </c>
      <c r="AB7352" s="89">
        <v>54</v>
      </c>
      <c r="AC7352" s="94">
        <f t="shared" si="716"/>
        <v>310481.59999999998</v>
      </c>
      <c r="AD7352" s="94">
        <f>IF(AND(AC7352="",M7351=""),0,IF((AC7352=""),M7351, IF( (M7351=""),AC7352,SUM(AC7349:AC7354)+M7351)))</f>
        <v>2564316.7999999998</v>
      </c>
      <c r="AE7352" s="94">
        <f t="shared" si="713"/>
        <v>730830.28799999994</v>
      </c>
      <c r="AF7352" s="94">
        <v>50000000</v>
      </c>
      <c r="AG7352" s="94">
        <f t="shared" si="714"/>
        <v>0</v>
      </c>
      <c r="AH7352" s="94">
        <v>0.02</v>
      </c>
    </row>
    <row r="7353" spans="1:34" s="99" customFormat="1" x14ac:dyDescent="0.55000000000000004">
      <c r="A7353" s="107"/>
      <c r="B7353" s="102"/>
      <c r="C7353" s="102"/>
      <c r="D7353" s="90"/>
      <c r="E7353" s="102"/>
      <c r="F7353" s="102"/>
      <c r="G7353" s="102"/>
      <c r="H7353" s="102"/>
      <c r="I7353" s="98"/>
      <c r="J7353" s="102"/>
      <c r="K7353" s="94"/>
      <c r="L7353" s="94"/>
      <c r="M7353" s="94"/>
      <c r="N7353" s="102"/>
      <c r="O7353" s="111"/>
      <c r="P7353" s="96"/>
      <c r="Q7353" s="111"/>
      <c r="R7353" s="111"/>
      <c r="S7353" s="97"/>
      <c r="T7353" s="102" t="s">
        <v>44</v>
      </c>
      <c r="U7353" s="102"/>
      <c r="V7353" s="102" t="s">
        <v>52</v>
      </c>
      <c r="W7353" s="94">
        <v>94.4</v>
      </c>
      <c r="X7353" s="98">
        <v>28.5</v>
      </c>
      <c r="Y7353" s="94">
        <v>7150</v>
      </c>
      <c r="Z7353" s="94">
        <f t="shared" si="715"/>
        <v>674960</v>
      </c>
      <c r="AA7353" s="89">
        <v>32</v>
      </c>
      <c r="AB7353" s="89">
        <v>54</v>
      </c>
      <c r="AC7353" s="94">
        <f t="shared" si="716"/>
        <v>310481.59999999998</v>
      </c>
      <c r="AD7353" s="94">
        <f>IF(AND(AC7353="",M7351=""),0,IF((AC7353=""),M7351, IF( (M7351=""),AC7353,SUM(AC7351:AC7354)+M7351)))</f>
        <v>2564316.7999999998</v>
      </c>
      <c r="AE7353" s="94">
        <f t="shared" si="713"/>
        <v>730830.28799999994</v>
      </c>
      <c r="AF7353" s="94">
        <v>50000000</v>
      </c>
      <c r="AG7353" s="94">
        <f t="shared" si="714"/>
        <v>0</v>
      </c>
      <c r="AH7353" s="94">
        <v>0.02</v>
      </c>
    </row>
    <row r="7354" spans="1:34" s="99" customFormat="1" x14ac:dyDescent="0.55000000000000004">
      <c r="A7354" s="107"/>
      <c r="B7354" s="102"/>
      <c r="C7354" s="102"/>
      <c r="D7354" s="90"/>
      <c r="E7354" s="102"/>
      <c r="F7354" s="102"/>
      <c r="G7354" s="102"/>
      <c r="H7354" s="102"/>
      <c r="I7354" s="98"/>
      <c r="J7354" s="102"/>
      <c r="K7354" s="94"/>
      <c r="L7354" s="94"/>
      <c r="M7354" s="94"/>
      <c r="N7354" s="102">
        <v>2</v>
      </c>
      <c r="O7354" s="111" t="s">
        <v>1864</v>
      </c>
      <c r="P7354" s="96">
        <v>3570800003977</v>
      </c>
      <c r="Q7354" s="111" t="s">
        <v>1865</v>
      </c>
      <c r="R7354" s="111" t="s">
        <v>1866</v>
      </c>
      <c r="S7354" s="97"/>
      <c r="T7354" s="102" t="s">
        <v>44</v>
      </c>
      <c r="U7354" s="102" t="s">
        <v>45</v>
      </c>
      <c r="V7354" s="102" t="s">
        <v>46</v>
      </c>
      <c r="W7354" s="94">
        <v>48</v>
      </c>
      <c r="X7354" s="98">
        <v>14.5</v>
      </c>
      <c r="Y7354" s="94">
        <v>7150</v>
      </c>
      <c r="Z7354" s="94">
        <f t="shared" si="715"/>
        <v>343200</v>
      </c>
      <c r="AA7354" s="89">
        <v>32</v>
      </c>
      <c r="AB7354" s="89">
        <v>54</v>
      </c>
      <c r="AC7354" s="94">
        <f t="shared" si="716"/>
        <v>157872</v>
      </c>
      <c r="AD7354" s="94">
        <f>IF(AND(AC7354="",M7351=""),0,IF((AC7354=""),M7351, IF( (M7351=""),AC7354,SUM(AC7351:AC7354)+M7351)))</f>
        <v>2564316.7999999998</v>
      </c>
      <c r="AE7354" s="94">
        <f t="shared" si="713"/>
        <v>371825.93599999993</v>
      </c>
      <c r="AF7354" s="94">
        <v>0</v>
      </c>
      <c r="AG7354" s="94">
        <f t="shared" si="714"/>
        <v>371825.93599999993</v>
      </c>
      <c r="AH7354" s="94">
        <v>0.3</v>
      </c>
    </row>
    <row r="7355" spans="1:34" s="99" customFormat="1" x14ac:dyDescent="0.55000000000000004">
      <c r="A7355" s="107"/>
      <c r="B7355" s="102">
        <v>3160</v>
      </c>
      <c r="C7355" s="102">
        <v>10094</v>
      </c>
      <c r="D7355" s="90" t="s">
        <v>9978</v>
      </c>
      <c r="E7355" s="102" t="s">
        <v>34</v>
      </c>
      <c r="F7355" s="102">
        <v>11617</v>
      </c>
      <c r="G7355" s="102">
        <v>0</v>
      </c>
      <c r="H7355" s="102">
        <v>0</v>
      </c>
      <c r="I7355" s="98">
        <v>24</v>
      </c>
      <c r="J7355" s="102" t="s">
        <v>62</v>
      </c>
      <c r="K7355" s="94">
        <f>((G7355*400)+(H7355*100))+I7355</f>
        <v>24</v>
      </c>
      <c r="L7355" s="94">
        <v>25000</v>
      </c>
      <c r="M7355" s="94">
        <f>K7355*L7355</f>
        <v>600000</v>
      </c>
      <c r="N7355" s="102">
        <v>1</v>
      </c>
      <c r="O7355" s="111" t="s">
        <v>1864</v>
      </c>
      <c r="P7355" s="96">
        <v>3570800003977</v>
      </c>
      <c r="Q7355" s="111" t="s">
        <v>1865</v>
      </c>
      <c r="R7355" s="111" t="s">
        <v>1866</v>
      </c>
      <c r="S7355" s="97"/>
      <c r="T7355" s="102" t="s">
        <v>44</v>
      </c>
      <c r="U7355" s="102" t="s">
        <v>45</v>
      </c>
      <c r="V7355" s="102" t="s">
        <v>75</v>
      </c>
      <c r="W7355" s="94">
        <v>22.8</v>
      </c>
      <c r="X7355" s="98">
        <v>6.91</v>
      </c>
      <c r="Y7355" s="94">
        <v>7150</v>
      </c>
      <c r="Z7355" s="94">
        <f t="shared" si="715"/>
        <v>163020</v>
      </c>
      <c r="AA7355" s="89">
        <v>32</v>
      </c>
      <c r="AB7355" s="89">
        <v>54</v>
      </c>
      <c r="AC7355" s="94">
        <f t="shared" si="716"/>
        <v>74989.2</v>
      </c>
      <c r="AD7355" s="94">
        <f>IF(AND(AC7355="",M7355=""),0,IF((AC7355=""),M7355, IF( (M7355=""),AC7355,SUM(AC7355:AC7359)+M7355)))</f>
        <v>1685370</v>
      </c>
      <c r="AE7355" s="94">
        <f t="shared" si="713"/>
        <v>116459.067</v>
      </c>
      <c r="AF7355" s="94">
        <v>0</v>
      </c>
      <c r="AG7355" s="94">
        <f t="shared" si="714"/>
        <v>116459.067</v>
      </c>
      <c r="AH7355" s="94">
        <v>0.3</v>
      </c>
    </row>
    <row r="7356" spans="1:34" s="99" customFormat="1" x14ac:dyDescent="0.55000000000000004">
      <c r="A7356" s="107"/>
      <c r="B7356" s="102"/>
      <c r="C7356" s="102"/>
      <c r="D7356" s="90"/>
      <c r="E7356" s="102"/>
      <c r="F7356" s="102"/>
      <c r="G7356" s="102"/>
      <c r="H7356" s="102"/>
      <c r="I7356" s="98"/>
      <c r="J7356" s="102"/>
      <c r="K7356" s="94"/>
      <c r="L7356" s="94"/>
      <c r="M7356" s="94"/>
      <c r="N7356" s="102"/>
      <c r="O7356" s="111"/>
      <c r="P7356" s="96"/>
      <c r="Q7356" s="111"/>
      <c r="R7356" s="111"/>
      <c r="S7356" s="97"/>
      <c r="T7356" s="102" t="s">
        <v>44</v>
      </c>
      <c r="U7356" s="102"/>
      <c r="V7356" s="102" t="s">
        <v>52</v>
      </c>
      <c r="W7356" s="94">
        <v>94</v>
      </c>
      <c r="X7356" s="98">
        <v>28.48</v>
      </c>
      <c r="Y7356" s="94">
        <v>7150</v>
      </c>
      <c r="Z7356" s="94">
        <f t="shared" si="715"/>
        <v>672100</v>
      </c>
      <c r="AA7356" s="89">
        <v>32</v>
      </c>
      <c r="AB7356" s="89">
        <v>54</v>
      </c>
      <c r="AC7356" s="94">
        <f t="shared" si="716"/>
        <v>309166</v>
      </c>
      <c r="AD7356" s="94">
        <f>IF(AND(AC7356="",M7355=""),0,IF((AC7356=""),M7355, IF( (M7355=""),AC7356,SUM(AC7355:AC7359)+M7355)))</f>
        <v>1685370</v>
      </c>
      <c r="AE7356" s="94">
        <f t="shared" si="713"/>
        <v>479993.37599999999</v>
      </c>
      <c r="AF7356" s="94">
        <v>50000000</v>
      </c>
      <c r="AG7356" s="94">
        <f t="shared" si="714"/>
        <v>0</v>
      </c>
      <c r="AH7356" s="94">
        <v>0.02</v>
      </c>
    </row>
    <row r="7357" spans="1:34" s="99" customFormat="1" x14ac:dyDescent="0.55000000000000004">
      <c r="A7357" s="107"/>
      <c r="B7357" s="102"/>
      <c r="C7357" s="102"/>
      <c r="D7357" s="90"/>
      <c r="E7357" s="102"/>
      <c r="F7357" s="102"/>
      <c r="G7357" s="102"/>
      <c r="H7357" s="102"/>
      <c r="I7357" s="98"/>
      <c r="J7357" s="102"/>
      <c r="K7357" s="94"/>
      <c r="L7357" s="94"/>
      <c r="M7357" s="94"/>
      <c r="N7357" s="102"/>
      <c r="O7357" s="111"/>
      <c r="P7357" s="96"/>
      <c r="Q7357" s="111"/>
      <c r="R7357" s="111"/>
      <c r="S7357" s="97"/>
      <c r="T7357" s="102" t="s">
        <v>44</v>
      </c>
      <c r="U7357" s="102"/>
      <c r="V7357" s="102" t="s">
        <v>52</v>
      </c>
      <c r="W7357" s="94">
        <v>94</v>
      </c>
      <c r="X7357" s="98">
        <v>28.48</v>
      </c>
      <c r="Y7357" s="94">
        <v>7150</v>
      </c>
      <c r="Z7357" s="94">
        <f t="shared" si="715"/>
        <v>672100</v>
      </c>
      <c r="AA7357" s="89">
        <v>32</v>
      </c>
      <c r="AB7357" s="89">
        <v>54</v>
      </c>
      <c r="AC7357" s="94">
        <f t="shared" si="716"/>
        <v>309166</v>
      </c>
      <c r="AD7357" s="94">
        <f>IF(AND(AC7357="",M7355=""),0,IF((AC7357=""),M7355, IF( (M7355=""),AC7357,SUM(AC7355:AC7359)+M7355)))</f>
        <v>1685370</v>
      </c>
      <c r="AE7357" s="94">
        <f t="shared" si="713"/>
        <v>479993.37599999999</v>
      </c>
      <c r="AF7357" s="94">
        <v>50000000</v>
      </c>
      <c r="AG7357" s="94">
        <f t="shared" si="714"/>
        <v>0</v>
      </c>
      <c r="AH7357" s="94">
        <v>0.02</v>
      </c>
    </row>
    <row r="7358" spans="1:34" s="99" customFormat="1" x14ac:dyDescent="0.55000000000000004">
      <c r="A7358" s="107"/>
      <c r="B7358" s="102"/>
      <c r="C7358" s="102"/>
      <c r="D7358" s="90"/>
      <c r="E7358" s="102"/>
      <c r="F7358" s="102"/>
      <c r="G7358" s="102"/>
      <c r="H7358" s="102"/>
      <c r="I7358" s="98"/>
      <c r="J7358" s="102"/>
      <c r="K7358" s="94"/>
      <c r="L7358" s="94"/>
      <c r="M7358" s="94"/>
      <c r="N7358" s="102"/>
      <c r="O7358" s="111"/>
      <c r="P7358" s="96"/>
      <c r="Q7358" s="111"/>
      <c r="R7358" s="111"/>
      <c r="S7358" s="97"/>
      <c r="T7358" s="102" t="s">
        <v>44</v>
      </c>
      <c r="U7358" s="102"/>
      <c r="V7358" s="102" t="s">
        <v>52</v>
      </c>
      <c r="W7358" s="94">
        <v>71.2</v>
      </c>
      <c r="X7358" s="98">
        <v>21.58</v>
      </c>
      <c r="Y7358" s="94">
        <v>7150</v>
      </c>
      <c r="Z7358" s="94">
        <f t="shared" si="715"/>
        <v>509080</v>
      </c>
      <c r="AA7358" s="89">
        <v>32</v>
      </c>
      <c r="AB7358" s="89">
        <v>54</v>
      </c>
      <c r="AC7358" s="94">
        <f t="shared" si="716"/>
        <v>234176.8</v>
      </c>
      <c r="AD7358" s="94">
        <f>IF(AND(AC7358="",M7355=""),0,IF((AC7358=""),M7355, IF( (M7355=""),AC7358,SUM(AC7355:AC7359)+M7355)))</f>
        <v>1685370</v>
      </c>
      <c r="AE7358" s="94">
        <f t="shared" si="713"/>
        <v>363702.84599999996</v>
      </c>
      <c r="AF7358" s="94">
        <v>50000000</v>
      </c>
      <c r="AG7358" s="94">
        <f t="shared" si="714"/>
        <v>0</v>
      </c>
      <c r="AH7358" s="94">
        <v>0.02</v>
      </c>
    </row>
    <row r="7359" spans="1:34" s="99" customFormat="1" x14ac:dyDescent="0.55000000000000004">
      <c r="A7359" s="107"/>
      <c r="B7359" s="102"/>
      <c r="C7359" s="102"/>
      <c r="D7359" s="90"/>
      <c r="E7359" s="102"/>
      <c r="F7359" s="102"/>
      <c r="G7359" s="102"/>
      <c r="H7359" s="102"/>
      <c r="I7359" s="98"/>
      <c r="J7359" s="102"/>
      <c r="K7359" s="94"/>
      <c r="L7359" s="94"/>
      <c r="M7359" s="94"/>
      <c r="N7359" s="102"/>
      <c r="O7359" s="111"/>
      <c r="P7359" s="96"/>
      <c r="Q7359" s="111"/>
      <c r="R7359" s="111"/>
      <c r="S7359" s="97"/>
      <c r="T7359" s="102" t="s">
        <v>44</v>
      </c>
      <c r="U7359" s="102"/>
      <c r="V7359" s="102" t="s">
        <v>46</v>
      </c>
      <c r="W7359" s="94">
        <v>48</v>
      </c>
      <c r="X7359" s="98">
        <v>14.55</v>
      </c>
      <c r="Y7359" s="94">
        <v>7150</v>
      </c>
      <c r="Z7359" s="94">
        <f t="shared" si="715"/>
        <v>343200</v>
      </c>
      <c r="AA7359" s="89">
        <v>32</v>
      </c>
      <c r="AB7359" s="89">
        <v>54</v>
      </c>
      <c r="AC7359" s="94">
        <f t="shared" si="716"/>
        <v>157872</v>
      </c>
      <c r="AD7359" s="94">
        <f>IF(AND(AC7359="",M7355=""),0,IF((AC7359=""),M7355, IF( (M7355=""),AC7359,SUM(AC7355:AC7359)+M7355)))</f>
        <v>1685370</v>
      </c>
      <c r="AE7359" s="94">
        <f t="shared" si="713"/>
        <v>245221.33500000002</v>
      </c>
      <c r="AF7359" s="94">
        <v>0</v>
      </c>
      <c r="AG7359" s="94">
        <f t="shared" si="714"/>
        <v>245221.33500000002</v>
      </c>
      <c r="AH7359" s="94">
        <v>0.3</v>
      </c>
    </row>
    <row r="7360" spans="1:34" s="173" customFormat="1" x14ac:dyDescent="0.55000000000000004">
      <c r="A7360" s="122"/>
      <c r="B7360" s="123">
        <v>3161</v>
      </c>
      <c r="C7360" s="123">
        <v>5684</v>
      </c>
      <c r="D7360" s="135" t="s">
        <v>9979</v>
      </c>
      <c r="E7360" s="123" t="s">
        <v>34</v>
      </c>
      <c r="F7360" s="123">
        <v>22214</v>
      </c>
      <c r="G7360" s="123">
        <v>0</v>
      </c>
      <c r="H7360" s="123">
        <v>1</v>
      </c>
      <c r="I7360" s="136">
        <v>59</v>
      </c>
      <c r="J7360" s="123" t="s">
        <v>38</v>
      </c>
      <c r="K7360" s="137">
        <f>((G7360*400)+(H7360*100))+I7360</f>
        <v>159</v>
      </c>
      <c r="L7360" s="137">
        <v>1250</v>
      </c>
      <c r="M7360" s="137">
        <f>K7360*L7360</f>
        <v>198750</v>
      </c>
      <c r="N7360" s="123"/>
      <c r="O7360" s="108"/>
      <c r="P7360" s="138"/>
      <c r="Q7360" s="108"/>
      <c r="R7360" s="108"/>
      <c r="S7360" s="139"/>
      <c r="T7360" s="123"/>
      <c r="U7360" s="123"/>
      <c r="V7360" s="123"/>
      <c r="W7360" s="137"/>
      <c r="X7360" s="136"/>
      <c r="Y7360" s="137"/>
      <c r="Z7360" s="137"/>
      <c r="AA7360" s="119"/>
      <c r="AB7360" s="119"/>
      <c r="AC7360" s="137"/>
      <c r="AD7360" s="137">
        <f>IF(AND(AC7360="",M7360=""),0,IF((AC7360=""),M7360,IF((M7360=""),AC7360,AC7360+M7360)))</f>
        <v>198750</v>
      </c>
      <c r="AE7360" s="137">
        <f t="shared" si="713"/>
        <v>198750</v>
      </c>
      <c r="AF7360" s="137">
        <v>50000000</v>
      </c>
      <c r="AG7360" s="137">
        <f t="shared" si="714"/>
        <v>0</v>
      </c>
      <c r="AH7360" s="137">
        <v>0.01</v>
      </c>
    </row>
    <row r="7361" spans="1:34" s="173" customFormat="1" x14ac:dyDescent="0.55000000000000004">
      <c r="A7361" s="122"/>
      <c r="B7361" s="123">
        <v>3162</v>
      </c>
      <c r="C7361" s="123">
        <v>10489</v>
      </c>
      <c r="D7361" s="135" t="s">
        <v>15213</v>
      </c>
      <c r="E7361" s="123" t="s">
        <v>34</v>
      </c>
      <c r="F7361" s="123">
        <v>26577</v>
      </c>
      <c r="G7361" s="123">
        <v>1</v>
      </c>
      <c r="H7361" s="123">
        <v>2</v>
      </c>
      <c r="I7361" s="136">
        <v>47.8</v>
      </c>
      <c r="J7361" s="123" t="s">
        <v>38</v>
      </c>
      <c r="K7361" s="137">
        <f>((G7361*400)+(H7361*100))+I7361</f>
        <v>647.79999999999995</v>
      </c>
      <c r="L7361" s="137">
        <v>575</v>
      </c>
      <c r="M7361" s="137">
        <f>K7361*L7361</f>
        <v>372485</v>
      </c>
      <c r="N7361" s="123"/>
      <c r="O7361" s="108"/>
      <c r="P7361" s="138"/>
      <c r="Q7361" s="108"/>
      <c r="R7361" s="108"/>
      <c r="S7361" s="139"/>
      <c r="T7361" s="123"/>
      <c r="U7361" s="123"/>
      <c r="V7361" s="123"/>
      <c r="W7361" s="137"/>
      <c r="X7361" s="136"/>
      <c r="Y7361" s="137"/>
      <c r="Z7361" s="137"/>
      <c r="AA7361" s="119"/>
      <c r="AB7361" s="119"/>
      <c r="AC7361" s="137"/>
      <c r="AD7361" s="137">
        <f>IF(AND(AC7361="",M7361=""),0,IF((AC7361=""),M7361,IF((M7361=""),AC7361,AC7361+M7361)))</f>
        <v>372485</v>
      </c>
      <c r="AE7361" s="137">
        <f t="shared" si="713"/>
        <v>372485</v>
      </c>
      <c r="AF7361" s="137">
        <v>50000000</v>
      </c>
      <c r="AG7361" s="137">
        <f t="shared" si="714"/>
        <v>0</v>
      </c>
      <c r="AH7361" s="137">
        <v>0.01</v>
      </c>
    </row>
    <row r="7362" spans="1:34" s="173" customFormat="1" x14ac:dyDescent="0.55000000000000004">
      <c r="A7362" s="122"/>
      <c r="B7362" s="123">
        <v>3163</v>
      </c>
      <c r="C7362" s="123">
        <v>10488</v>
      </c>
      <c r="D7362" s="135" t="s">
        <v>15214</v>
      </c>
      <c r="E7362" s="123" t="s">
        <v>34</v>
      </c>
      <c r="F7362" s="123">
        <v>26578</v>
      </c>
      <c r="G7362" s="123">
        <v>1</v>
      </c>
      <c r="H7362" s="123">
        <v>0</v>
      </c>
      <c r="I7362" s="136">
        <v>68.5</v>
      </c>
      <c r="J7362" s="123" t="s">
        <v>38</v>
      </c>
      <c r="K7362" s="137">
        <f>((G7362*400)+(H7362*100))+I7362</f>
        <v>468.5</v>
      </c>
      <c r="L7362" s="137">
        <v>575</v>
      </c>
      <c r="M7362" s="137">
        <f>K7362*L7362</f>
        <v>269387.5</v>
      </c>
      <c r="N7362" s="123"/>
      <c r="O7362" s="108"/>
      <c r="P7362" s="138"/>
      <c r="Q7362" s="108"/>
      <c r="R7362" s="108"/>
      <c r="S7362" s="139"/>
      <c r="T7362" s="123"/>
      <c r="U7362" s="123"/>
      <c r="V7362" s="123"/>
      <c r="W7362" s="137"/>
      <c r="X7362" s="136"/>
      <c r="Y7362" s="137"/>
      <c r="Z7362" s="137"/>
      <c r="AA7362" s="119"/>
      <c r="AB7362" s="119"/>
      <c r="AC7362" s="137"/>
      <c r="AD7362" s="137">
        <f>IF(AND(AC7362="",M7362=""),0,IF((AC7362=""),M7362,IF((M7362=""),AC7362,AC7362+M7362)))</f>
        <v>269387.5</v>
      </c>
      <c r="AE7362" s="137">
        <f t="shared" si="713"/>
        <v>269387.5</v>
      </c>
      <c r="AF7362" s="137">
        <v>50000000</v>
      </c>
      <c r="AG7362" s="137">
        <f t="shared" si="714"/>
        <v>0</v>
      </c>
      <c r="AH7362" s="137">
        <v>0.01</v>
      </c>
    </row>
    <row r="7363" spans="1:34" s="173" customFormat="1" x14ac:dyDescent="0.55000000000000004">
      <c r="A7363" s="122"/>
      <c r="B7363" s="123">
        <v>3164</v>
      </c>
      <c r="C7363" s="123">
        <v>10490</v>
      </c>
      <c r="D7363" s="135" t="s">
        <v>15215</v>
      </c>
      <c r="E7363" s="123" t="s">
        <v>34</v>
      </c>
      <c r="F7363" s="123">
        <v>27193</v>
      </c>
      <c r="G7363" s="123">
        <v>8</v>
      </c>
      <c r="H7363" s="123">
        <v>1</v>
      </c>
      <c r="I7363" s="136">
        <v>50.2</v>
      </c>
      <c r="J7363" s="123" t="s">
        <v>38</v>
      </c>
      <c r="K7363" s="137">
        <f>((G7363*400)+(H7363*100))+I7363</f>
        <v>3350.2</v>
      </c>
      <c r="L7363" s="137">
        <v>425</v>
      </c>
      <c r="M7363" s="137">
        <f>K7363*L7363</f>
        <v>1423835</v>
      </c>
      <c r="N7363" s="123"/>
      <c r="O7363" s="108"/>
      <c r="P7363" s="138"/>
      <c r="Q7363" s="108"/>
      <c r="R7363" s="108"/>
      <c r="S7363" s="139"/>
      <c r="T7363" s="123"/>
      <c r="U7363" s="123"/>
      <c r="V7363" s="123"/>
      <c r="W7363" s="137"/>
      <c r="X7363" s="136"/>
      <c r="Y7363" s="137"/>
      <c r="Z7363" s="137"/>
      <c r="AA7363" s="119"/>
      <c r="AB7363" s="119"/>
      <c r="AC7363" s="137"/>
      <c r="AD7363" s="137">
        <f>IF(AND(AC7363="",M7363=""),0,IF((AC7363=""),M7363,IF((M7363=""),AC7363,AC7363+M7363)))</f>
        <v>1423835</v>
      </c>
      <c r="AE7363" s="137">
        <f t="shared" si="713"/>
        <v>1423835</v>
      </c>
      <c r="AF7363" s="137">
        <v>50000000</v>
      </c>
      <c r="AG7363" s="137">
        <f t="shared" si="714"/>
        <v>0</v>
      </c>
      <c r="AH7363" s="137">
        <v>0.01</v>
      </c>
    </row>
    <row r="7364" spans="1:34" s="173" customFormat="1" x14ac:dyDescent="0.55000000000000004">
      <c r="A7364" s="122"/>
      <c r="B7364" s="123">
        <v>3165</v>
      </c>
      <c r="C7364" s="123">
        <v>10491</v>
      </c>
      <c r="D7364" s="135" t="s">
        <v>15216</v>
      </c>
      <c r="E7364" s="123" t="s">
        <v>34</v>
      </c>
      <c r="F7364" s="123">
        <v>27194</v>
      </c>
      <c r="G7364" s="123">
        <v>14</v>
      </c>
      <c r="H7364" s="123">
        <v>2</v>
      </c>
      <c r="I7364" s="136">
        <v>93.4</v>
      </c>
      <c r="J7364" s="123" t="s">
        <v>38</v>
      </c>
      <c r="K7364" s="137">
        <f>((G7364*400)+(H7364*100))+I7364</f>
        <v>5893.4</v>
      </c>
      <c r="L7364" s="137">
        <v>425</v>
      </c>
      <c r="M7364" s="137">
        <f>K7364*L7364</f>
        <v>2504695</v>
      </c>
      <c r="N7364" s="123"/>
      <c r="O7364" s="108"/>
      <c r="P7364" s="138"/>
      <c r="Q7364" s="108"/>
      <c r="R7364" s="108"/>
      <c r="S7364" s="139"/>
      <c r="T7364" s="123"/>
      <c r="U7364" s="123"/>
      <c r="V7364" s="123"/>
      <c r="W7364" s="137"/>
      <c r="X7364" s="136"/>
      <c r="Y7364" s="137"/>
      <c r="Z7364" s="137"/>
      <c r="AA7364" s="119"/>
      <c r="AB7364" s="119"/>
      <c r="AC7364" s="137"/>
      <c r="AD7364" s="137">
        <f>IF(AND(AC7364="",M7364=""),0,IF((AC7364=""),M7364,IF((M7364=""),AC7364,AC7364+M7364)))</f>
        <v>2504695</v>
      </c>
      <c r="AE7364" s="137">
        <f t="shared" si="713"/>
        <v>2504695</v>
      </c>
      <c r="AF7364" s="137">
        <v>50000000</v>
      </c>
      <c r="AG7364" s="137">
        <f t="shared" si="714"/>
        <v>0</v>
      </c>
      <c r="AH7364" s="137">
        <v>0.01</v>
      </c>
    </row>
    <row r="7365" spans="1:34" s="173" customFormat="1" x14ac:dyDescent="0.55000000000000004">
      <c r="A7365" s="122"/>
      <c r="B7365" s="123"/>
      <c r="C7365" s="123"/>
      <c r="D7365" s="135"/>
      <c r="E7365" s="123"/>
      <c r="F7365" s="123"/>
      <c r="G7365" s="123"/>
      <c r="H7365" s="123"/>
      <c r="I7365" s="136"/>
      <c r="J7365" s="123"/>
      <c r="K7365" s="137"/>
      <c r="L7365" s="137" t="s">
        <v>63</v>
      </c>
      <c r="M7365" s="137">
        <f>SUM(M7350:M7364)</f>
        <v>7854252.5</v>
      </c>
      <c r="N7365" s="123"/>
      <c r="O7365" s="108"/>
      <c r="P7365" s="138"/>
      <c r="Q7365" s="108"/>
      <c r="R7365" s="108"/>
      <c r="S7365" s="139"/>
      <c r="T7365" s="123"/>
      <c r="U7365" s="123"/>
      <c r="V7365" s="123"/>
      <c r="W7365" s="137"/>
      <c r="X7365" s="136"/>
      <c r="Y7365" s="137"/>
      <c r="Z7365" s="137"/>
      <c r="AA7365" s="119"/>
      <c r="AB7365" s="119"/>
      <c r="AC7365" s="137"/>
      <c r="AD7365" s="137"/>
      <c r="AE7365" s="137">
        <f>SUM(AE7350:AE7364)</f>
        <v>10028939.300000001</v>
      </c>
      <c r="AF7365" s="137"/>
      <c r="AG7365" s="137">
        <f>SUM(AG7350:AG7364)</f>
        <v>1464336.6259999999</v>
      </c>
      <c r="AH7365" s="137"/>
    </row>
    <row r="7366" spans="1:34" s="173" customFormat="1" x14ac:dyDescent="0.55000000000000004">
      <c r="A7366" s="122" t="s">
        <v>9980</v>
      </c>
      <c r="B7366" s="123">
        <v>3166</v>
      </c>
      <c r="C7366" s="123">
        <v>4969</v>
      </c>
      <c r="D7366" s="135" t="s">
        <v>9981</v>
      </c>
      <c r="E7366" s="123" t="s">
        <v>34</v>
      </c>
      <c r="F7366" s="123">
        <v>3407</v>
      </c>
      <c r="G7366" s="123">
        <v>1</v>
      </c>
      <c r="H7366" s="123">
        <v>0</v>
      </c>
      <c r="I7366" s="136">
        <v>37</v>
      </c>
      <c r="J7366" s="123" t="s">
        <v>35</v>
      </c>
      <c r="K7366" s="137">
        <f>((G7366*400)+(H7366*100))+I7366</f>
        <v>437</v>
      </c>
      <c r="L7366" s="137">
        <v>625</v>
      </c>
      <c r="M7366" s="137">
        <f>K7366*L7366</f>
        <v>273125</v>
      </c>
      <c r="N7366" s="123"/>
      <c r="O7366" s="108"/>
      <c r="P7366" s="138"/>
      <c r="Q7366" s="108"/>
      <c r="R7366" s="108"/>
      <c r="S7366" s="139"/>
      <c r="T7366" s="123"/>
      <c r="U7366" s="123"/>
      <c r="V7366" s="123"/>
      <c r="W7366" s="137"/>
      <c r="X7366" s="136"/>
      <c r="Y7366" s="137"/>
      <c r="Z7366" s="137"/>
      <c r="AA7366" s="119"/>
      <c r="AB7366" s="119"/>
      <c r="AC7366" s="137"/>
      <c r="AD7366" s="137">
        <f>IF(AND(AC7366="",M7366=""),0,IF((AC7366=""),M7366,IF((M7366=""),AC7366,AC7366+M7366)))</f>
        <v>273125</v>
      </c>
      <c r="AE7366" s="137">
        <f>IF( (X7366=""),AD7366*1,AD7366*(X7366/100) )</f>
        <v>273125</v>
      </c>
      <c r="AF7366" s="137">
        <v>0</v>
      </c>
      <c r="AG7366" s="137">
        <f>IF((AF7366-AE7366) &gt; 1,0,IF((AF7366-AE7366)&lt;0,AE7366-AF7366,AF7366-AE7366))</f>
        <v>273125</v>
      </c>
      <c r="AH7366" s="137">
        <v>0.02</v>
      </c>
    </row>
    <row r="7367" spans="1:34" s="173" customFormat="1" x14ac:dyDescent="0.55000000000000004">
      <c r="A7367" s="122"/>
      <c r="B7367" s="123"/>
      <c r="C7367" s="123"/>
      <c r="D7367" s="135"/>
      <c r="E7367" s="123"/>
      <c r="F7367" s="123"/>
      <c r="G7367" s="123"/>
      <c r="H7367" s="123"/>
      <c r="I7367" s="136"/>
      <c r="J7367" s="123"/>
      <c r="K7367" s="137"/>
      <c r="L7367" s="137" t="s">
        <v>63</v>
      </c>
      <c r="M7367" s="137">
        <f>SUM(M7366:M7366)</f>
        <v>273125</v>
      </c>
      <c r="N7367" s="123"/>
      <c r="O7367" s="108"/>
      <c r="P7367" s="138"/>
      <c r="Q7367" s="108"/>
      <c r="R7367" s="108"/>
      <c r="S7367" s="139"/>
      <c r="T7367" s="123"/>
      <c r="U7367" s="123"/>
      <c r="V7367" s="123"/>
      <c r="W7367" s="137"/>
      <c r="X7367" s="136"/>
      <c r="Y7367" s="137"/>
      <c r="Z7367" s="137"/>
      <c r="AA7367" s="119"/>
      <c r="AB7367" s="119"/>
      <c r="AC7367" s="137"/>
      <c r="AD7367" s="137"/>
      <c r="AE7367" s="137">
        <f>SUM(AE7366:AE7366)</f>
        <v>273125</v>
      </c>
      <c r="AF7367" s="137"/>
      <c r="AG7367" s="137">
        <f>SUM(AG7366:AG7366)</f>
        <v>273125</v>
      </c>
      <c r="AH7367" s="137"/>
    </row>
    <row r="7368" spans="1:34" s="173" customFormat="1" x14ac:dyDescent="0.55000000000000004">
      <c r="A7368" s="122" t="s">
        <v>9982</v>
      </c>
      <c r="B7368" s="123">
        <v>3167</v>
      </c>
      <c r="C7368" s="123">
        <v>8953</v>
      </c>
      <c r="D7368" s="135" t="s">
        <v>9983</v>
      </c>
      <c r="E7368" s="123" t="s">
        <v>34</v>
      </c>
      <c r="F7368" s="123">
        <v>10760</v>
      </c>
      <c r="G7368" s="123">
        <v>6</v>
      </c>
      <c r="H7368" s="123">
        <v>1</v>
      </c>
      <c r="I7368" s="136">
        <v>47</v>
      </c>
      <c r="J7368" s="123" t="s">
        <v>38</v>
      </c>
      <c r="K7368" s="137">
        <f>((G7368*400)+(H7368*100))+I7368</f>
        <v>2547</v>
      </c>
      <c r="L7368" s="137">
        <v>225</v>
      </c>
      <c r="M7368" s="137">
        <f>K7368*L7368</f>
        <v>573075</v>
      </c>
      <c r="N7368" s="123"/>
      <c r="O7368" s="108"/>
      <c r="P7368" s="138"/>
      <c r="Q7368" s="108"/>
      <c r="R7368" s="108"/>
      <c r="S7368" s="139"/>
      <c r="T7368" s="123"/>
      <c r="U7368" s="123"/>
      <c r="V7368" s="123"/>
      <c r="W7368" s="137"/>
      <c r="X7368" s="136"/>
      <c r="Y7368" s="137"/>
      <c r="Z7368" s="137"/>
      <c r="AA7368" s="119"/>
      <c r="AB7368" s="119"/>
      <c r="AC7368" s="137"/>
      <c r="AD7368" s="137">
        <f>IF(AND(AC7368="",M7368=""),0,IF((AC7368=""),M7368,IF((M7368=""),AC7368,AC7368+M7368)))</f>
        <v>573075</v>
      </c>
      <c r="AE7368" s="137">
        <f>IF( (X7368=""),AD7368*1,AD7368*(X7368/100) )</f>
        <v>573075</v>
      </c>
      <c r="AF7368" s="137">
        <v>50000000</v>
      </c>
      <c r="AG7368" s="137">
        <f>IF((AF7368-AE7368) &gt; 1,0,IF((AF7368-AE7368)&lt;0,AE7368-AF7368,AF7368-AE7368))</f>
        <v>0</v>
      </c>
      <c r="AH7368" s="137">
        <v>0.01</v>
      </c>
    </row>
    <row r="7369" spans="1:34" s="173" customFormat="1" x14ac:dyDescent="0.55000000000000004">
      <c r="A7369" s="122"/>
      <c r="B7369" s="123"/>
      <c r="C7369" s="123"/>
      <c r="D7369" s="135"/>
      <c r="E7369" s="123"/>
      <c r="F7369" s="123"/>
      <c r="G7369" s="123"/>
      <c r="H7369" s="123"/>
      <c r="I7369" s="136"/>
      <c r="J7369" s="123"/>
      <c r="K7369" s="137"/>
      <c r="L7369" s="137" t="s">
        <v>63</v>
      </c>
      <c r="M7369" s="137">
        <f>SUM(M7368:M7368)</f>
        <v>573075</v>
      </c>
      <c r="N7369" s="123"/>
      <c r="O7369" s="108"/>
      <c r="P7369" s="138"/>
      <c r="Q7369" s="108"/>
      <c r="R7369" s="108"/>
      <c r="S7369" s="139"/>
      <c r="T7369" s="123"/>
      <c r="U7369" s="123"/>
      <c r="V7369" s="123"/>
      <c r="W7369" s="137"/>
      <c r="X7369" s="136"/>
      <c r="Y7369" s="137"/>
      <c r="Z7369" s="137"/>
      <c r="AA7369" s="119"/>
      <c r="AB7369" s="119"/>
      <c r="AC7369" s="137"/>
      <c r="AD7369" s="137"/>
      <c r="AE7369" s="137">
        <f>SUM(AE7368:AE7368)</f>
        <v>573075</v>
      </c>
      <c r="AF7369" s="137"/>
      <c r="AG7369" s="137">
        <f>SUM(AG7368:AG7368)</f>
        <v>0</v>
      </c>
      <c r="AH7369" s="137"/>
    </row>
    <row r="7370" spans="1:34" s="173" customFormat="1" x14ac:dyDescent="0.55000000000000004">
      <c r="A7370" s="122" t="s">
        <v>9986</v>
      </c>
      <c r="B7370" s="123">
        <v>3168</v>
      </c>
      <c r="C7370" s="123">
        <v>5451</v>
      </c>
      <c r="D7370" s="135" t="s">
        <v>9987</v>
      </c>
      <c r="E7370" s="123" t="s">
        <v>34</v>
      </c>
      <c r="F7370" s="123">
        <v>14113</v>
      </c>
      <c r="G7370" s="123">
        <v>0</v>
      </c>
      <c r="H7370" s="123">
        <v>0</v>
      </c>
      <c r="I7370" s="136">
        <v>70</v>
      </c>
      <c r="J7370" s="123" t="s">
        <v>35</v>
      </c>
      <c r="K7370" s="137">
        <f>((G7370*400)+(H7370*100))+I7370</f>
        <v>70</v>
      </c>
      <c r="L7370" s="137">
        <v>1250</v>
      </c>
      <c r="M7370" s="137">
        <f>K7370*L7370</f>
        <v>87500</v>
      </c>
      <c r="N7370" s="123">
        <v>1</v>
      </c>
      <c r="O7370" s="108" t="s">
        <v>9984</v>
      </c>
      <c r="P7370" s="138">
        <v>8570878000128</v>
      </c>
      <c r="Q7370" s="108" t="s">
        <v>9985</v>
      </c>
      <c r="R7370" s="108" t="s">
        <v>9988</v>
      </c>
      <c r="S7370" s="139"/>
      <c r="T7370" s="123" t="s">
        <v>51</v>
      </c>
      <c r="U7370" s="123" t="s">
        <v>45</v>
      </c>
      <c r="V7370" s="123" t="s">
        <v>52</v>
      </c>
      <c r="W7370" s="137">
        <v>32.200000000000003</v>
      </c>
      <c r="X7370" s="136">
        <v>14.39</v>
      </c>
      <c r="Y7370" s="137">
        <v>6750</v>
      </c>
      <c r="Z7370" s="137">
        <f>W7370*Y7370</f>
        <v>217350.00000000003</v>
      </c>
      <c r="AA7370" s="119">
        <v>1</v>
      </c>
      <c r="AB7370" s="119">
        <v>1</v>
      </c>
      <c r="AC7370" s="137">
        <f>(Z7370*(100-AB7370))/100</f>
        <v>215176.50000000003</v>
      </c>
      <c r="AD7370" s="137">
        <f>IF(AND(AC7370="",M7370=""),0,IF((AC7370=""),M7370, IF( (M7370=""),AC7370,SUM(AC7370:AC7373)+M7370)))</f>
        <v>1305186.5</v>
      </c>
      <c r="AE7370" s="137">
        <f>IF( (X7370=""),AD7370*1,AD7370*(X7370/100) )</f>
        <v>187816.33734999999</v>
      </c>
      <c r="AF7370" s="137">
        <v>50000000</v>
      </c>
      <c r="AG7370" s="137">
        <f>IF((AF7370-AE7370) &gt; 1,0,IF((AF7370-AE7370)&lt;0,AE7370-AF7370,AF7370-AE7370))</f>
        <v>0</v>
      </c>
      <c r="AH7370" s="137">
        <v>0.02</v>
      </c>
    </row>
    <row r="7371" spans="1:34" s="173" customFormat="1" x14ac:dyDescent="0.55000000000000004">
      <c r="A7371" s="122"/>
      <c r="B7371" s="123"/>
      <c r="C7371" s="123"/>
      <c r="D7371" s="135"/>
      <c r="E7371" s="123"/>
      <c r="F7371" s="123"/>
      <c r="G7371" s="123"/>
      <c r="H7371" s="123"/>
      <c r="I7371" s="136"/>
      <c r="J7371" s="123"/>
      <c r="K7371" s="137"/>
      <c r="L7371" s="137"/>
      <c r="M7371" s="137"/>
      <c r="N7371" s="123">
        <v>2</v>
      </c>
      <c r="O7371" s="108" t="s">
        <v>9984</v>
      </c>
      <c r="P7371" s="138">
        <v>8570878000128</v>
      </c>
      <c r="Q7371" s="108" t="s">
        <v>9985</v>
      </c>
      <c r="R7371" s="108" t="s">
        <v>9988</v>
      </c>
      <c r="S7371" s="139"/>
      <c r="T7371" s="123" t="s">
        <v>55</v>
      </c>
      <c r="U7371" s="123" t="s">
        <v>45</v>
      </c>
      <c r="V7371" s="123" t="s">
        <v>52</v>
      </c>
      <c r="W7371" s="137">
        <v>33.6</v>
      </c>
      <c r="X7371" s="136">
        <v>15.01</v>
      </c>
      <c r="Y7371" s="137">
        <v>0</v>
      </c>
      <c r="Z7371" s="137">
        <f>W7371*Y7371</f>
        <v>0</v>
      </c>
      <c r="AA7371" s="119">
        <v>1</v>
      </c>
      <c r="AB7371" s="119">
        <v>1</v>
      </c>
      <c r="AC7371" s="137">
        <f>(Z7371*(100-AB7371))/100</f>
        <v>0</v>
      </c>
      <c r="AD7371" s="137">
        <f>IF(AND(AC7371="",M7370=""),0,IF((AC7371=""),M7370, IF( (M7370=""),AC7371,SUM(AC7370:AC7373)+M7370)))</f>
        <v>1305186.5</v>
      </c>
      <c r="AE7371" s="137">
        <f>IF( (X7371=""),AD7371*1,AD7371*(X7371/100) )</f>
        <v>195908.49365000002</v>
      </c>
      <c r="AF7371" s="137">
        <v>50000000</v>
      </c>
      <c r="AG7371" s="137">
        <f>IF((AF7371-AE7371) &gt; 1,0,IF((AF7371-AE7371)&lt;0,AE7371-AF7371,AF7371-AE7371))</f>
        <v>0</v>
      </c>
      <c r="AH7371" s="137">
        <v>0.02</v>
      </c>
    </row>
    <row r="7372" spans="1:34" s="173" customFormat="1" x14ac:dyDescent="0.55000000000000004">
      <c r="A7372" s="122"/>
      <c r="B7372" s="123"/>
      <c r="C7372" s="123"/>
      <c r="D7372" s="135"/>
      <c r="E7372" s="123"/>
      <c r="F7372" s="123"/>
      <c r="G7372" s="123"/>
      <c r="H7372" s="123"/>
      <c r="I7372" s="136"/>
      <c r="J7372" s="123"/>
      <c r="K7372" s="137"/>
      <c r="L7372" s="137"/>
      <c r="M7372" s="137"/>
      <c r="N7372" s="123">
        <v>3</v>
      </c>
      <c r="O7372" s="108" t="s">
        <v>9984</v>
      </c>
      <c r="P7372" s="138">
        <v>8570878000128</v>
      </c>
      <c r="Q7372" s="108" t="s">
        <v>9985</v>
      </c>
      <c r="R7372" s="108" t="s">
        <v>9988</v>
      </c>
      <c r="S7372" s="139" t="s">
        <v>9989</v>
      </c>
      <c r="T7372" s="123" t="s">
        <v>51</v>
      </c>
      <c r="U7372" s="123" t="s">
        <v>45</v>
      </c>
      <c r="V7372" s="123" t="s">
        <v>52</v>
      </c>
      <c r="W7372" s="137">
        <v>158</v>
      </c>
      <c r="X7372" s="136">
        <v>70.599999999999994</v>
      </c>
      <c r="Y7372" s="137">
        <v>6750</v>
      </c>
      <c r="Z7372" s="137">
        <f>W7372*Y7372</f>
        <v>1066500</v>
      </c>
      <c r="AA7372" s="119">
        <v>6</v>
      </c>
      <c r="AB7372" s="119">
        <v>6</v>
      </c>
      <c r="AC7372" s="137">
        <f>(Z7372*(100-AB7372))/100</f>
        <v>1002510</v>
      </c>
      <c r="AD7372" s="137">
        <f>IF(AND(AC7372="",M7370=""),0,IF((AC7372=""),M7370, IF( (M7370=""),AC7372,SUM(AC7370:AC7373)+M7370)))</f>
        <v>1305186.5</v>
      </c>
      <c r="AE7372" s="137">
        <f>IF( (X7372=""),AD7372*1,AD7372*(X7372/100) )</f>
        <v>921461.66899999999</v>
      </c>
      <c r="AF7372" s="137">
        <v>50000000</v>
      </c>
      <c r="AG7372" s="137">
        <f>IF((AF7372-AE7372) &gt; 1,0,IF((AF7372-AE7372)&lt;0,AE7372-AF7372,AF7372-AE7372))</f>
        <v>0</v>
      </c>
      <c r="AH7372" s="137">
        <v>0.02</v>
      </c>
    </row>
    <row r="7373" spans="1:34" s="173" customFormat="1" x14ac:dyDescent="0.55000000000000004">
      <c r="A7373" s="122"/>
      <c r="B7373" s="123"/>
      <c r="C7373" s="123"/>
      <c r="D7373" s="135"/>
      <c r="E7373" s="123"/>
      <c r="F7373" s="123"/>
      <c r="G7373" s="123"/>
      <c r="H7373" s="123"/>
      <c r="I7373" s="136"/>
      <c r="J7373" s="123"/>
      <c r="K7373" s="137"/>
      <c r="L7373" s="137" t="s">
        <v>63</v>
      </c>
      <c r="M7373" s="137">
        <f>SUM(M7370:M7372)</f>
        <v>87500</v>
      </c>
      <c r="N7373" s="123"/>
      <c r="O7373" s="108"/>
      <c r="P7373" s="138"/>
      <c r="Q7373" s="108"/>
      <c r="R7373" s="108"/>
      <c r="S7373" s="139"/>
      <c r="T7373" s="123"/>
      <c r="U7373" s="123"/>
      <c r="V7373" s="123"/>
      <c r="W7373" s="137"/>
      <c r="X7373" s="136"/>
      <c r="Y7373" s="137"/>
      <c r="Z7373" s="137"/>
      <c r="AA7373" s="119"/>
      <c r="AB7373" s="119"/>
      <c r="AC7373" s="137"/>
      <c r="AD7373" s="137"/>
      <c r="AE7373" s="137">
        <f>SUM(AE7370:AE7372)</f>
        <v>1305186.5</v>
      </c>
      <c r="AF7373" s="137"/>
      <c r="AG7373" s="137">
        <f>SUM(AG7370:AG7372)</f>
        <v>0</v>
      </c>
      <c r="AH7373" s="137"/>
    </row>
    <row r="7374" spans="1:34" s="173" customFormat="1" x14ac:dyDescent="0.55000000000000004">
      <c r="A7374" s="122" t="s">
        <v>9990</v>
      </c>
      <c r="B7374" s="123">
        <v>3169</v>
      </c>
      <c r="C7374" s="123">
        <v>9114</v>
      </c>
      <c r="D7374" s="135" t="s">
        <v>9991</v>
      </c>
      <c r="E7374" s="123" t="s">
        <v>34</v>
      </c>
      <c r="F7374" s="123">
        <v>14938</v>
      </c>
      <c r="G7374" s="123">
        <v>0</v>
      </c>
      <c r="H7374" s="123">
        <v>3</v>
      </c>
      <c r="I7374" s="136">
        <v>58</v>
      </c>
      <c r="J7374" s="123" t="s">
        <v>38</v>
      </c>
      <c r="K7374" s="137">
        <f>((G7374*400)+(H7374*100))+I7374</f>
        <v>358</v>
      </c>
      <c r="L7374" s="137">
        <v>800</v>
      </c>
      <c r="M7374" s="137">
        <f>K7374*L7374</f>
        <v>286400</v>
      </c>
      <c r="N7374" s="123"/>
      <c r="O7374" s="108"/>
      <c r="P7374" s="138"/>
      <c r="Q7374" s="108"/>
      <c r="R7374" s="108"/>
      <c r="S7374" s="139"/>
      <c r="T7374" s="123"/>
      <c r="U7374" s="123"/>
      <c r="V7374" s="123"/>
      <c r="W7374" s="137"/>
      <c r="X7374" s="136"/>
      <c r="Y7374" s="137"/>
      <c r="Z7374" s="137"/>
      <c r="AA7374" s="119"/>
      <c r="AB7374" s="119"/>
      <c r="AC7374" s="137"/>
      <c r="AD7374" s="137">
        <f>IF(AND(AC7374="",M7374=""),0,IF((AC7374=""),M7374,IF((M7374=""),AC7374,AC7374+M7374)))</f>
        <v>286400</v>
      </c>
      <c r="AE7374" s="137">
        <f>IF( (X7374=""),AD7374*1,AD7374*(X7374/100) )</f>
        <v>286400</v>
      </c>
      <c r="AF7374" s="137">
        <v>50000000</v>
      </c>
      <c r="AG7374" s="137">
        <f>IF((AF7374-AE7374) &gt; 1,0,IF((AF7374-AE7374)&lt;0,AE7374-AF7374,AF7374-AE7374))</f>
        <v>0</v>
      </c>
      <c r="AH7374" s="137">
        <v>0.01</v>
      </c>
    </row>
    <row r="7375" spans="1:34" s="173" customFormat="1" x14ac:dyDescent="0.55000000000000004">
      <c r="A7375" s="122"/>
      <c r="B7375" s="123"/>
      <c r="C7375" s="123"/>
      <c r="D7375" s="135"/>
      <c r="E7375" s="123"/>
      <c r="F7375" s="123"/>
      <c r="G7375" s="123"/>
      <c r="H7375" s="123"/>
      <c r="I7375" s="136"/>
      <c r="J7375" s="123"/>
      <c r="K7375" s="137"/>
      <c r="L7375" s="137" t="s">
        <v>63</v>
      </c>
      <c r="M7375" s="137">
        <f>SUM(M7374:M7374)</f>
        <v>286400</v>
      </c>
      <c r="N7375" s="123"/>
      <c r="O7375" s="108"/>
      <c r="P7375" s="138"/>
      <c r="Q7375" s="108"/>
      <c r="R7375" s="108"/>
      <c r="S7375" s="139"/>
      <c r="T7375" s="123"/>
      <c r="U7375" s="123"/>
      <c r="V7375" s="123"/>
      <c r="W7375" s="137"/>
      <c r="X7375" s="136"/>
      <c r="Y7375" s="137"/>
      <c r="Z7375" s="137"/>
      <c r="AA7375" s="119"/>
      <c r="AB7375" s="119"/>
      <c r="AC7375" s="137"/>
      <c r="AD7375" s="137"/>
      <c r="AE7375" s="137">
        <f>SUM(AE7374:AE7374)</f>
        <v>286400</v>
      </c>
      <c r="AF7375" s="137"/>
      <c r="AG7375" s="137">
        <f>SUM(AG7374:AG7374)</f>
        <v>0</v>
      </c>
      <c r="AH7375" s="137"/>
    </row>
    <row r="7376" spans="1:34" s="173" customFormat="1" x14ac:dyDescent="0.55000000000000004">
      <c r="A7376" s="122" t="s">
        <v>9980</v>
      </c>
      <c r="B7376" s="123">
        <v>3170</v>
      </c>
      <c r="C7376" s="123">
        <v>5035</v>
      </c>
      <c r="D7376" s="135" t="s">
        <v>9992</v>
      </c>
      <c r="E7376" s="123" t="s">
        <v>34</v>
      </c>
      <c r="F7376" s="123">
        <v>15459</v>
      </c>
      <c r="G7376" s="123">
        <v>1</v>
      </c>
      <c r="H7376" s="123">
        <v>2</v>
      </c>
      <c r="I7376" s="136">
        <v>26</v>
      </c>
      <c r="J7376" s="123" t="s">
        <v>38</v>
      </c>
      <c r="K7376" s="137">
        <f>((G7376*400)+(H7376*100))+I7376</f>
        <v>626</v>
      </c>
      <c r="L7376" s="137">
        <v>225</v>
      </c>
      <c r="M7376" s="137">
        <f>K7376*L7376</f>
        <v>140850</v>
      </c>
      <c r="N7376" s="123"/>
      <c r="O7376" s="108"/>
      <c r="P7376" s="138"/>
      <c r="Q7376" s="108"/>
      <c r="R7376" s="108"/>
      <c r="S7376" s="139"/>
      <c r="T7376" s="123"/>
      <c r="U7376" s="123"/>
      <c r="V7376" s="123"/>
      <c r="W7376" s="137"/>
      <c r="X7376" s="136"/>
      <c r="Y7376" s="137"/>
      <c r="Z7376" s="137"/>
      <c r="AA7376" s="119"/>
      <c r="AB7376" s="119"/>
      <c r="AC7376" s="137"/>
      <c r="AD7376" s="137">
        <f>IF(AND(AC7376="",M7376=""),0,IF((AC7376=""),M7376,IF((M7376=""),AC7376,AC7376+M7376)))</f>
        <v>140850</v>
      </c>
      <c r="AE7376" s="137">
        <f>IF( (X7376=""),AD7376*1,AD7376*(X7376/100) )</f>
        <v>140850</v>
      </c>
      <c r="AF7376" s="137">
        <v>50000000</v>
      </c>
      <c r="AG7376" s="137">
        <f>IF((AF7376-AE7376) &gt; 1,0,IF((AF7376-AE7376)&lt;0,AE7376-AF7376,AF7376-AE7376))</f>
        <v>0</v>
      </c>
      <c r="AH7376" s="137">
        <v>0.01</v>
      </c>
    </row>
    <row r="7377" spans="1:34" s="173" customFormat="1" x14ac:dyDescent="0.55000000000000004">
      <c r="A7377" s="122"/>
      <c r="B7377" s="123"/>
      <c r="C7377" s="123"/>
      <c r="D7377" s="135"/>
      <c r="E7377" s="123"/>
      <c r="F7377" s="123"/>
      <c r="G7377" s="123"/>
      <c r="H7377" s="123"/>
      <c r="I7377" s="136"/>
      <c r="J7377" s="123"/>
      <c r="K7377" s="137"/>
      <c r="L7377" s="137" t="s">
        <v>63</v>
      </c>
      <c r="M7377" s="137">
        <f>SUM(M7376:M7376)</f>
        <v>140850</v>
      </c>
      <c r="N7377" s="123"/>
      <c r="O7377" s="108"/>
      <c r="P7377" s="138"/>
      <c r="Q7377" s="108"/>
      <c r="R7377" s="108"/>
      <c r="S7377" s="139"/>
      <c r="T7377" s="123"/>
      <c r="U7377" s="123"/>
      <c r="V7377" s="123"/>
      <c r="W7377" s="137"/>
      <c r="X7377" s="136"/>
      <c r="Y7377" s="137"/>
      <c r="Z7377" s="137"/>
      <c r="AA7377" s="119"/>
      <c r="AB7377" s="119"/>
      <c r="AC7377" s="137"/>
      <c r="AD7377" s="137"/>
      <c r="AE7377" s="137">
        <f>SUM(AE7376:AE7376)</f>
        <v>140850</v>
      </c>
      <c r="AF7377" s="137"/>
      <c r="AG7377" s="137">
        <f>SUM(AG7376:AG7376)</f>
        <v>0</v>
      </c>
      <c r="AH7377" s="137"/>
    </row>
    <row r="7378" spans="1:34" s="173" customFormat="1" x14ac:dyDescent="0.55000000000000004">
      <c r="A7378" s="122" t="s">
        <v>9990</v>
      </c>
      <c r="B7378" s="123">
        <v>3171</v>
      </c>
      <c r="C7378" s="123">
        <v>9119</v>
      </c>
      <c r="D7378" s="135" t="s">
        <v>9993</v>
      </c>
      <c r="E7378" s="123" t="s">
        <v>34</v>
      </c>
      <c r="F7378" s="123">
        <v>18542</v>
      </c>
      <c r="G7378" s="123">
        <v>0</v>
      </c>
      <c r="H7378" s="123">
        <v>1</v>
      </c>
      <c r="I7378" s="136">
        <v>86</v>
      </c>
      <c r="J7378" s="123" t="s">
        <v>38</v>
      </c>
      <c r="K7378" s="137">
        <f>((G7378*400)+(H7378*100))+I7378</f>
        <v>186</v>
      </c>
      <c r="L7378" s="137">
        <v>500</v>
      </c>
      <c r="M7378" s="137">
        <f>K7378*L7378</f>
        <v>93000</v>
      </c>
      <c r="N7378" s="123"/>
      <c r="O7378" s="108"/>
      <c r="P7378" s="138"/>
      <c r="Q7378" s="108"/>
      <c r="R7378" s="108"/>
      <c r="S7378" s="139"/>
      <c r="T7378" s="123"/>
      <c r="U7378" s="123"/>
      <c r="V7378" s="123"/>
      <c r="W7378" s="137"/>
      <c r="X7378" s="136"/>
      <c r="Y7378" s="137"/>
      <c r="Z7378" s="137"/>
      <c r="AA7378" s="119"/>
      <c r="AB7378" s="119"/>
      <c r="AC7378" s="137"/>
      <c r="AD7378" s="137">
        <f>IF(AND(AC7378="",M7378=""),0,IF((AC7378=""),M7378,IF((M7378=""),AC7378,AC7378+M7378)))</f>
        <v>93000</v>
      </c>
      <c r="AE7378" s="137">
        <f>IF( (X7378=""),AD7378*1,AD7378*(X7378/100) )</f>
        <v>93000</v>
      </c>
      <c r="AF7378" s="137">
        <v>50000000</v>
      </c>
      <c r="AG7378" s="137">
        <f>IF((AF7378-AE7378) &gt; 1,0,IF((AF7378-AE7378)&lt;0,AE7378-AF7378,AF7378-AE7378))</f>
        <v>0</v>
      </c>
      <c r="AH7378" s="137">
        <v>0.01</v>
      </c>
    </row>
    <row r="7379" spans="1:34" s="173" customFormat="1" x14ac:dyDescent="0.55000000000000004">
      <c r="A7379" s="122"/>
      <c r="B7379" s="123"/>
      <c r="C7379" s="123"/>
      <c r="D7379" s="135"/>
      <c r="E7379" s="123"/>
      <c r="F7379" s="123"/>
      <c r="G7379" s="123"/>
      <c r="H7379" s="123"/>
      <c r="I7379" s="136"/>
      <c r="J7379" s="123"/>
      <c r="K7379" s="137"/>
      <c r="L7379" s="137" t="s">
        <v>63</v>
      </c>
      <c r="M7379" s="137">
        <f>SUM(M7378:M7378)</f>
        <v>93000</v>
      </c>
      <c r="N7379" s="123"/>
      <c r="O7379" s="108"/>
      <c r="P7379" s="138"/>
      <c r="Q7379" s="108"/>
      <c r="R7379" s="108"/>
      <c r="S7379" s="139"/>
      <c r="T7379" s="123"/>
      <c r="U7379" s="123"/>
      <c r="V7379" s="123"/>
      <c r="W7379" s="137"/>
      <c r="X7379" s="136"/>
      <c r="Y7379" s="137"/>
      <c r="Z7379" s="137"/>
      <c r="AA7379" s="119"/>
      <c r="AB7379" s="119"/>
      <c r="AC7379" s="137"/>
      <c r="AD7379" s="137"/>
      <c r="AE7379" s="137">
        <f>SUM(AE7378:AE7378)</f>
        <v>93000</v>
      </c>
      <c r="AF7379" s="137"/>
      <c r="AG7379" s="137">
        <f>SUM(AG7378:AG7378)</f>
        <v>0</v>
      </c>
      <c r="AH7379" s="137"/>
    </row>
    <row r="7380" spans="1:34" s="173" customFormat="1" x14ac:dyDescent="0.55000000000000004">
      <c r="A7380" s="122" t="s">
        <v>9996</v>
      </c>
      <c r="B7380" s="123">
        <v>3172</v>
      </c>
      <c r="C7380" s="123">
        <v>7480</v>
      </c>
      <c r="D7380" s="135" t="s">
        <v>9997</v>
      </c>
      <c r="E7380" s="123" t="s">
        <v>34</v>
      </c>
      <c r="F7380" s="123">
        <v>11449</v>
      </c>
      <c r="G7380" s="123">
        <v>3</v>
      </c>
      <c r="H7380" s="123">
        <v>2</v>
      </c>
      <c r="I7380" s="136">
        <v>35</v>
      </c>
      <c r="J7380" s="123" t="s">
        <v>35</v>
      </c>
      <c r="K7380" s="137">
        <f>((G7380*400)+(H7380*100))+I7380</f>
        <v>1435</v>
      </c>
      <c r="L7380" s="137">
        <v>625</v>
      </c>
      <c r="M7380" s="137">
        <f>K7380*L7380</f>
        <v>896875</v>
      </c>
      <c r="N7380" s="123">
        <v>1</v>
      </c>
      <c r="O7380" s="108" t="s">
        <v>9994</v>
      </c>
      <c r="P7380" s="138">
        <v>3570800183142</v>
      </c>
      <c r="Q7380" s="108" t="s">
        <v>9995</v>
      </c>
      <c r="R7380" s="108" t="s">
        <v>9998</v>
      </c>
      <c r="S7380" s="139" t="s">
        <v>9999</v>
      </c>
      <c r="T7380" s="123" t="s">
        <v>51</v>
      </c>
      <c r="U7380" s="123" t="s">
        <v>45</v>
      </c>
      <c r="V7380" s="123" t="s">
        <v>52</v>
      </c>
      <c r="W7380" s="137">
        <v>331.2</v>
      </c>
      <c r="X7380" s="136">
        <v>81.099999999999994</v>
      </c>
      <c r="Y7380" s="137">
        <v>6750</v>
      </c>
      <c r="Z7380" s="137">
        <f>W7380*Y7380</f>
        <v>2235600</v>
      </c>
      <c r="AA7380" s="119">
        <v>6</v>
      </c>
      <c r="AB7380" s="119">
        <v>6</v>
      </c>
      <c r="AC7380" s="137">
        <f>(Z7380*(100-AB7380))/100</f>
        <v>2101464</v>
      </c>
      <c r="AD7380" s="137">
        <f>IF(AND(AC7380="",M7380=""),0,IF((AC7380=""),M7380, IF( (M7380=""),AC7380,SUM(AC7380:AC7385)+M7380)))</f>
        <v>3220414</v>
      </c>
      <c r="AE7380" s="137">
        <f>IF( (X7380=""),AD7380*1,AD7380*(X7380/100) )</f>
        <v>2611755.7539999997</v>
      </c>
      <c r="AF7380" s="137">
        <v>50000000</v>
      </c>
      <c r="AG7380" s="137">
        <f>IF((AF7380-AE7380) &gt; 1,0,IF((AF7380-AE7380)&lt;0,AE7380-AF7380,AF7380-AE7380))</f>
        <v>0</v>
      </c>
      <c r="AH7380" s="137">
        <v>0.02</v>
      </c>
    </row>
    <row r="7381" spans="1:34" s="173" customFormat="1" x14ac:dyDescent="0.55000000000000004">
      <c r="A7381" s="122"/>
      <c r="B7381" s="123"/>
      <c r="C7381" s="123"/>
      <c r="D7381" s="135"/>
      <c r="E7381" s="123"/>
      <c r="F7381" s="123"/>
      <c r="G7381" s="123"/>
      <c r="H7381" s="123"/>
      <c r="I7381" s="136"/>
      <c r="J7381" s="123"/>
      <c r="K7381" s="137"/>
      <c r="L7381" s="137"/>
      <c r="M7381" s="137"/>
      <c r="N7381" s="123">
        <v>2</v>
      </c>
      <c r="O7381" s="108" t="s">
        <v>9994</v>
      </c>
      <c r="P7381" s="138">
        <v>3570800183142</v>
      </c>
      <c r="Q7381" s="108" t="s">
        <v>9995</v>
      </c>
      <c r="R7381" s="108" t="s">
        <v>9998</v>
      </c>
      <c r="S7381" s="139" t="s">
        <v>10000</v>
      </c>
      <c r="T7381" s="123" t="s">
        <v>51</v>
      </c>
      <c r="U7381" s="123" t="s">
        <v>45</v>
      </c>
      <c r="V7381" s="123" t="s">
        <v>52</v>
      </c>
      <c r="W7381" s="137">
        <v>35</v>
      </c>
      <c r="X7381" s="136">
        <v>8.57</v>
      </c>
      <c r="Y7381" s="137">
        <v>6750</v>
      </c>
      <c r="Z7381" s="137">
        <f>W7381*Y7381</f>
        <v>236250</v>
      </c>
      <c r="AA7381" s="119">
        <v>6</v>
      </c>
      <c r="AB7381" s="119">
        <v>6</v>
      </c>
      <c r="AC7381" s="137">
        <f>(Z7381*(100-AB7381))/100</f>
        <v>222075</v>
      </c>
      <c r="AD7381" s="137">
        <f>IF(AND(AC7381="",M7380=""),0,IF((AC7381=""),M7380, IF( (M7380=""),AC7381,SUM(AC7380:AC7385)+M7380)))</f>
        <v>3220414</v>
      </c>
      <c r="AE7381" s="137">
        <f>IF( (X7381=""),AD7381*1,AD7381*(X7381/100) )</f>
        <v>275989.47979999997</v>
      </c>
      <c r="AF7381" s="137">
        <v>50000000</v>
      </c>
      <c r="AG7381" s="137">
        <f>IF((AF7381-AE7381) &gt; 1,0,IF((AF7381-AE7381)&lt;0,AE7381-AF7381,AF7381-AE7381))</f>
        <v>0</v>
      </c>
      <c r="AH7381" s="137">
        <v>0.02</v>
      </c>
    </row>
    <row r="7382" spans="1:34" s="173" customFormat="1" x14ac:dyDescent="0.55000000000000004">
      <c r="A7382" s="122"/>
      <c r="B7382" s="123"/>
      <c r="C7382" s="123"/>
      <c r="D7382" s="135"/>
      <c r="E7382" s="123"/>
      <c r="F7382" s="123"/>
      <c r="G7382" s="123"/>
      <c r="H7382" s="123"/>
      <c r="I7382" s="136"/>
      <c r="J7382" s="123"/>
      <c r="K7382" s="137"/>
      <c r="L7382" s="137"/>
      <c r="M7382" s="137"/>
      <c r="N7382" s="123">
        <v>3</v>
      </c>
      <c r="O7382" s="108" t="s">
        <v>9994</v>
      </c>
      <c r="P7382" s="138">
        <v>3570800183142</v>
      </c>
      <c r="Q7382" s="108" t="s">
        <v>9995</v>
      </c>
      <c r="R7382" s="108" t="s">
        <v>9998</v>
      </c>
      <c r="S7382" s="139" t="s">
        <v>10001</v>
      </c>
      <c r="T7382" s="123" t="s">
        <v>55</v>
      </c>
      <c r="U7382" s="123" t="s">
        <v>45</v>
      </c>
      <c r="V7382" s="123" t="s">
        <v>52</v>
      </c>
      <c r="W7382" s="137">
        <v>42.16</v>
      </c>
      <c r="X7382" s="136">
        <v>10.32</v>
      </c>
      <c r="Y7382" s="137">
        <v>0</v>
      </c>
      <c r="Z7382" s="137">
        <f>W7382*Y7382</f>
        <v>0</v>
      </c>
      <c r="AA7382" s="119">
        <v>6</v>
      </c>
      <c r="AB7382" s="119">
        <v>6</v>
      </c>
      <c r="AC7382" s="137">
        <f>(Z7382*(100-AB7382))/100</f>
        <v>0</v>
      </c>
      <c r="AD7382" s="137">
        <f>IF(AND(AC7382="",M7380=""),0,IF((AC7382=""),M7380, IF( (M7380=""),AC7382,SUM(AC7380:AC7385)+M7380)))</f>
        <v>3220414</v>
      </c>
      <c r="AE7382" s="137">
        <f>IF( (X7382=""),AD7382*1,AD7382*(X7382/100) )</f>
        <v>332346.72480000003</v>
      </c>
      <c r="AF7382" s="137">
        <v>50000000</v>
      </c>
      <c r="AG7382" s="137">
        <f>IF((AF7382-AE7382) &gt; 1,0,IF((AF7382-AE7382)&lt;0,AE7382-AF7382,AF7382-AE7382))</f>
        <v>0</v>
      </c>
      <c r="AH7382" s="137">
        <v>0.02</v>
      </c>
    </row>
    <row r="7383" spans="1:34" s="173" customFormat="1" x14ac:dyDescent="0.55000000000000004">
      <c r="A7383" s="122"/>
      <c r="B7383" s="123">
        <v>3173</v>
      </c>
      <c r="C7383" s="123">
        <v>7479</v>
      </c>
      <c r="D7383" s="135" t="s">
        <v>10002</v>
      </c>
      <c r="E7383" s="123" t="s">
        <v>34</v>
      </c>
      <c r="F7383" s="123">
        <v>13430</v>
      </c>
      <c r="G7383" s="123">
        <v>1</v>
      </c>
      <c r="H7383" s="123">
        <v>0</v>
      </c>
      <c r="I7383" s="136">
        <v>3</v>
      </c>
      <c r="J7383" s="123" t="s">
        <v>38</v>
      </c>
      <c r="K7383" s="137">
        <f>((G7383*400)+(H7383*100))+I7383</f>
        <v>403</v>
      </c>
      <c r="L7383" s="137">
        <v>475</v>
      </c>
      <c r="M7383" s="137">
        <f>K7383*L7383</f>
        <v>191425</v>
      </c>
      <c r="N7383" s="123"/>
      <c r="O7383" s="108"/>
      <c r="P7383" s="138"/>
      <c r="Q7383" s="108"/>
      <c r="R7383" s="108"/>
      <c r="S7383" s="139"/>
      <c r="T7383" s="123"/>
      <c r="U7383" s="123"/>
      <c r="V7383" s="123"/>
      <c r="W7383" s="137"/>
      <c r="X7383" s="136"/>
      <c r="Y7383" s="137"/>
      <c r="Z7383" s="137"/>
      <c r="AA7383" s="119"/>
      <c r="AB7383" s="119"/>
      <c r="AC7383" s="137"/>
      <c r="AD7383" s="137">
        <f>IF(AND(AC7383="",M7383=""),0,IF((AC7383=""),M7383,IF((M7383=""),AC7383,AC7383+M7383)))</f>
        <v>191425</v>
      </c>
      <c r="AE7383" s="137">
        <f>IF( (X7383=""),AD7383*1,AD7383*(X7383/100) )</f>
        <v>191425</v>
      </c>
      <c r="AF7383" s="137">
        <v>50000000</v>
      </c>
      <c r="AG7383" s="137">
        <f>IF((AF7383-AE7383) &gt; 1,0,IF((AF7383-AE7383)&lt;0,AE7383-AF7383,AF7383-AE7383))</f>
        <v>0</v>
      </c>
      <c r="AH7383" s="137">
        <v>0.01</v>
      </c>
    </row>
    <row r="7384" spans="1:34" s="173" customFormat="1" x14ac:dyDescent="0.55000000000000004">
      <c r="A7384" s="122"/>
      <c r="B7384" s="123"/>
      <c r="C7384" s="123"/>
      <c r="D7384" s="135"/>
      <c r="E7384" s="123"/>
      <c r="F7384" s="123"/>
      <c r="G7384" s="123"/>
      <c r="H7384" s="123"/>
      <c r="I7384" s="136"/>
      <c r="J7384" s="123"/>
      <c r="K7384" s="137"/>
      <c r="L7384" s="137" t="s">
        <v>63</v>
      </c>
      <c r="M7384" s="137">
        <f>SUM(M7380:M7383)</f>
        <v>1088300</v>
      </c>
      <c r="N7384" s="123"/>
      <c r="O7384" s="108"/>
      <c r="P7384" s="138"/>
      <c r="Q7384" s="108"/>
      <c r="R7384" s="108"/>
      <c r="S7384" s="139"/>
      <c r="T7384" s="123"/>
      <c r="U7384" s="123"/>
      <c r="V7384" s="123"/>
      <c r="W7384" s="137"/>
      <c r="X7384" s="136"/>
      <c r="Y7384" s="137"/>
      <c r="Z7384" s="137"/>
      <c r="AA7384" s="119"/>
      <c r="AB7384" s="119"/>
      <c r="AC7384" s="137"/>
      <c r="AD7384" s="137"/>
      <c r="AE7384" s="137">
        <f>SUM(AE7380:AE7383)</f>
        <v>3411516.9585999995</v>
      </c>
      <c r="AF7384" s="137"/>
      <c r="AG7384" s="137">
        <f>SUM(AG7380:AG7383)</f>
        <v>0</v>
      </c>
      <c r="AH7384" s="137"/>
    </row>
    <row r="7385" spans="1:34" s="173" customFormat="1" x14ac:dyDescent="0.55000000000000004">
      <c r="A7385" s="122" t="s">
        <v>10005</v>
      </c>
      <c r="B7385" s="123">
        <v>3174</v>
      </c>
      <c r="C7385" s="123">
        <v>10411</v>
      </c>
      <c r="D7385" s="135" t="s">
        <v>10006</v>
      </c>
      <c r="E7385" s="123" t="s">
        <v>34</v>
      </c>
      <c r="F7385" s="123">
        <v>7308</v>
      </c>
      <c r="G7385" s="123">
        <v>9</v>
      </c>
      <c r="H7385" s="123">
        <v>3</v>
      </c>
      <c r="I7385" s="136">
        <v>42</v>
      </c>
      <c r="J7385" s="123" t="s">
        <v>62</v>
      </c>
      <c r="K7385" s="137">
        <f>((G7385*400)+(H7385*100))+I7385</f>
        <v>3942</v>
      </c>
      <c r="L7385" s="137">
        <v>1350</v>
      </c>
      <c r="M7385" s="137">
        <f>K7385*L7385</f>
        <v>5321700</v>
      </c>
      <c r="N7385" s="123">
        <v>1</v>
      </c>
      <c r="O7385" s="108" t="s">
        <v>10003</v>
      </c>
      <c r="P7385" s="138">
        <v>575534000193</v>
      </c>
      <c r="Q7385" s="108" t="s">
        <v>10004</v>
      </c>
      <c r="R7385" s="108" t="s">
        <v>10007</v>
      </c>
      <c r="S7385" s="139"/>
      <c r="T7385" s="123" t="s">
        <v>15158</v>
      </c>
      <c r="U7385" s="123" t="s">
        <v>45</v>
      </c>
      <c r="V7385" s="123" t="s">
        <v>75</v>
      </c>
      <c r="W7385" s="137">
        <v>0</v>
      </c>
      <c r="X7385" s="136">
        <v>0</v>
      </c>
      <c r="Y7385" s="137">
        <v>0</v>
      </c>
      <c r="Z7385" s="137">
        <f>W7385*Y7385</f>
        <v>0</v>
      </c>
      <c r="AA7385" s="119">
        <v>7</v>
      </c>
      <c r="AB7385" s="119">
        <v>7</v>
      </c>
      <c r="AC7385" s="137">
        <f>(Z7385*(100-AB7385))/100</f>
        <v>0</v>
      </c>
      <c r="AD7385" s="137">
        <v>0</v>
      </c>
      <c r="AE7385" s="137">
        <f>IF( (X7385=""),AD7385*1,AD7385*(X7385/100) )</f>
        <v>0</v>
      </c>
      <c r="AF7385" s="137">
        <v>0</v>
      </c>
      <c r="AG7385" s="137">
        <f>IF((AF7385-AE7385) &gt; 1,0,IF((AF7385-AE7385)&lt;0,AE7385-AF7385,AF7385-AE7385))</f>
        <v>0</v>
      </c>
      <c r="AH7385" s="137">
        <v>0.3</v>
      </c>
    </row>
    <row r="7386" spans="1:34" s="173" customFormat="1" x14ac:dyDescent="0.55000000000000004">
      <c r="A7386" s="122"/>
      <c r="B7386" s="123"/>
      <c r="C7386" s="123"/>
      <c r="D7386" s="135"/>
      <c r="E7386" s="123"/>
      <c r="F7386" s="123"/>
      <c r="G7386" s="123"/>
      <c r="H7386" s="123"/>
      <c r="I7386" s="136"/>
      <c r="J7386" s="123"/>
      <c r="K7386" s="137"/>
      <c r="L7386" s="137"/>
      <c r="M7386" s="137"/>
      <c r="N7386" s="123">
        <v>2</v>
      </c>
      <c r="O7386" s="108" t="s">
        <v>10003</v>
      </c>
      <c r="P7386" s="138">
        <v>575534000193</v>
      </c>
      <c r="Q7386" s="108" t="s">
        <v>10004</v>
      </c>
      <c r="R7386" s="108" t="s">
        <v>10007</v>
      </c>
      <c r="S7386" s="139"/>
      <c r="T7386" s="123" t="s">
        <v>10008</v>
      </c>
      <c r="U7386" s="123" t="s">
        <v>45</v>
      </c>
      <c r="V7386" s="123" t="s">
        <v>75</v>
      </c>
      <c r="W7386" s="137">
        <v>2280.2399999999998</v>
      </c>
      <c r="X7386" s="136">
        <v>100</v>
      </c>
      <c r="Y7386" s="137">
        <v>9000</v>
      </c>
      <c r="Z7386" s="137">
        <f>W7386*Y7386</f>
        <v>20522159.999999996</v>
      </c>
      <c r="AA7386" s="119">
        <v>7</v>
      </c>
      <c r="AB7386" s="119">
        <v>7</v>
      </c>
      <c r="AC7386" s="137">
        <f>(Z7386*(100-AB7386))/100</f>
        <v>19085608.799999997</v>
      </c>
      <c r="AD7386" s="137">
        <f>IF(AND(AC7386="",M7385=""),0,IF((AC7386=""),M7385, IF( (M7385=""),AC7386,SUM(AC7385:AC7387)+M7385)))</f>
        <v>24407308.799999997</v>
      </c>
      <c r="AE7386" s="137">
        <f>IF( (X7386=""),AD7386*1,AD7386*(X7386/100) )</f>
        <v>24407308.799999997</v>
      </c>
      <c r="AF7386" s="137">
        <v>0</v>
      </c>
      <c r="AG7386" s="137">
        <f>IF((AF7386-AE7386) &gt; 1,0,IF((AF7386-AE7386)&lt;0,AE7386-AF7386,AF7386-AE7386))</f>
        <v>24407308.799999997</v>
      </c>
      <c r="AH7386" s="137">
        <v>0.3</v>
      </c>
    </row>
    <row r="7387" spans="1:34" s="173" customFormat="1" x14ac:dyDescent="0.55000000000000004">
      <c r="A7387" s="122"/>
      <c r="B7387" s="123"/>
      <c r="C7387" s="123"/>
      <c r="D7387" s="135"/>
      <c r="E7387" s="123"/>
      <c r="F7387" s="123"/>
      <c r="G7387" s="123"/>
      <c r="H7387" s="123"/>
      <c r="I7387" s="136"/>
      <c r="J7387" s="123"/>
      <c r="K7387" s="137"/>
      <c r="L7387" s="137"/>
      <c r="M7387" s="137"/>
      <c r="N7387" s="123">
        <v>3</v>
      </c>
      <c r="O7387" s="108" t="s">
        <v>10003</v>
      </c>
      <c r="P7387" s="138">
        <v>575534000193</v>
      </c>
      <c r="Q7387" s="108" t="s">
        <v>10004</v>
      </c>
      <c r="R7387" s="108" t="s">
        <v>10007</v>
      </c>
      <c r="S7387" s="139"/>
      <c r="T7387" s="123" t="s">
        <v>15158</v>
      </c>
      <c r="U7387" s="123" t="s">
        <v>45</v>
      </c>
      <c r="V7387" s="123" t="s">
        <v>75</v>
      </c>
      <c r="W7387" s="137">
        <v>0</v>
      </c>
      <c r="X7387" s="136">
        <v>0</v>
      </c>
      <c r="Y7387" s="137">
        <v>0</v>
      </c>
      <c r="Z7387" s="137">
        <f>W7387*Y7387</f>
        <v>0</v>
      </c>
      <c r="AA7387" s="119">
        <v>7</v>
      </c>
      <c r="AB7387" s="119">
        <v>7</v>
      </c>
      <c r="AC7387" s="137">
        <f>(Z7387*(100-AB7387))/100</f>
        <v>0</v>
      </c>
      <c r="AD7387" s="137">
        <v>0</v>
      </c>
      <c r="AE7387" s="137">
        <f>IF( (X7387=""),AD7387*1,AD7387*(X7387/100) )</f>
        <v>0</v>
      </c>
      <c r="AF7387" s="137">
        <v>0</v>
      </c>
      <c r="AG7387" s="137">
        <f>IF((AF7387-AE7387) &gt; 1,0,IF((AF7387-AE7387)&lt;0,AE7387-AF7387,AF7387-AE7387))</f>
        <v>0</v>
      </c>
      <c r="AH7387" s="137">
        <v>0.3</v>
      </c>
    </row>
    <row r="7388" spans="1:34" s="173" customFormat="1" x14ac:dyDescent="0.55000000000000004">
      <c r="A7388" s="122"/>
      <c r="B7388" s="123"/>
      <c r="C7388" s="123"/>
      <c r="D7388" s="135"/>
      <c r="E7388" s="123"/>
      <c r="F7388" s="123"/>
      <c r="G7388" s="123">
        <v>0</v>
      </c>
      <c r="H7388" s="123">
        <v>0</v>
      </c>
      <c r="I7388" s="136">
        <v>50</v>
      </c>
      <c r="J7388" s="123" t="s">
        <v>35</v>
      </c>
      <c r="K7388" s="137">
        <f>((G7388*400)+(H7388*100))+I7388</f>
        <v>50</v>
      </c>
      <c r="L7388" s="137">
        <v>1350</v>
      </c>
      <c r="M7388" s="137">
        <f>K7388*L7388</f>
        <v>67500</v>
      </c>
      <c r="N7388" s="123">
        <v>4</v>
      </c>
      <c r="O7388" s="108" t="s">
        <v>10003</v>
      </c>
      <c r="P7388" s="138">
        <v>575534000193</v>
      </c>
      <c r="Q7388" s="108" t="s">
        <v>10004</v>
      </c>
      <c r="R7388" s="108" t="s">
        <v>10007</v>
      </c>
      <c r="S7388" s="139"/>
      <c r="T7388" s="102" t="s">
        <v>73</v>
      </c>
      <c r="U7388" s="102" t="s">
        <v>45</v>
      </c>
      <c r="V7388" s="102" t="s">
        <v>52</v>
      </c>
      <c r="W7388" s="94">
        <v>191.9</v>
      </c>
      <c r="X7388" s="98">
        <v>100</v>
      </c>
      <c r="Y7388" s="94">
        <v>6600</v>
      </c>
      <c r="Z7388" s="94">
        <f>W7388*Y7388</f>
        <v>1266540</v>
      </c>
      <c r="AA7388" s="119">
        <v>7</v>
      </c>
      <c r="AB7388" s="119">
        <v>7</v>
      </c>
      <c r="AC7388" s="94">
        <f>(Z7388*(100-AB7388))/100</f>
        <v>1177882.2</v>
      </c>
      <c r="AD7388" s="137">
        <f>IF(AND(AC7388="",M7388=""),0,IF((AC7388=""),M7388, IF( (M7388=""),AC7388,SUM(AC7388:AC7389)+M7388)))</f>
        <v>1245382.2</v>
      </c>
      <c r="AE7388" s="137">
        <f>IF( (X7388=""),AD7388*1,AD7388*(X7388/100) )</f>
        <v>1245382.2</v>
      </c>
      <c r="AF7388" s="137">
        <v>0</v>
      </c>
      <c r="AG7388" s="137">
        <f>IF((AF7388-AE7388) &gt; 1,0,IF((AF7388-AE7388)&lt;0,AE7388-AF7388,AF7388-AE7388))</f>
        <v>1245382.2</v>
      </c>
      <c r="AH7388" s="137">
        <v>0.02</v>
      </c>
    </row>
    <row r="7389" spans="1:34" s="173" customFormat="1" x14ac:dyDescent="0.55000000000000004">
      <c r="A7389" s="122"/>
      <c r="B7389" s="123"/>
      <c r="C7389" s="123"/>
      <c r="D7389" s="135"/>
      <c r="E7389" s="123"/>
      <c r="F7389" s="123"/>
      <c r="G7389" s="123"/>
      <c r="H7389" s="123"/>
      <c r="I7389" s="136"/>
      <c r="J7389" s="123"/>
      <c r="K7389" s="137"/>
      <c r="L7389" s="137"/>
      <c r="M7389" s="137"/>
      <c r="N7389" s="123">
        <v>5</v>
      </c>
      <c r="O7389" s="108" t="s">
        <v>10003</v>
      </c>
      <c r="P7389" s="138">
        <v>575534000193</v>
      </c>
      <c r="Q7389" s="108" t="s">
        <v>10004</v>
      </c>
      <c r="R7389" s="108" t="s">
        <v>10007</v>
      </c>
      <c r="S7389" s="139"/>
      <c r="T7389" s="123" t="s">
        <v>15158</v>
      </c>
      <c r="U7389" s="123" t="s">
        <v>45</v>
      </c>
      <c r="V7389" s="123" t="s">
        <v>75</v>
      </c>
      <c r="W7389" s="137">
        <v>0</v>
      </c>
      <c r="X7389" s="136">
        <v>0</v>
      </c>
      <c r="Y7389" s="137">
        <v>0</v>
      </c>
      <c r="Z7389" s="137">
        <f>W7389*Y7389</f>
        <v>0</v>
      </c>
      <c r="AA7389" s="119">
        <v>7</v>
      </c>
      <c r="AB7389" s="119">
        <v>7</v>
      </c>
      <c r="AC7389" s="137">
        <f>(Z7389*(100-AB7389))/100</f>
        <v>0</v>
      </c>
      <c r="AD7389" s="137">
        <v>0</v>
      </c>
      <c r="AE7389" s="137">
        <f>IF( (X7389=""),AD7389*1,AD7389*(X7389/100) )</f>
        <v>0</v>
      </c>
      <c r="AF7389" s="137">
        <v>0</v>
      </c>
      <c r="AG7389" s="137">
        <f>IF((AF7389-AE7389) &gt; 1,0,IF((AF7389-AE7389)&lt;0,AE7389-AF7389,AF7389-AE7389))</f>
        <v>0</v>
      </c>
      <c r="AH7389" s="137">
        <v>0.3</v>
      </c>
    </row>
    <row r="7390" spans="1:34" s="173" customFormat="1" x14ac:dyDescent="0.55000000000000004">
      <c r="A7390" s="122"/>
      <c r="B7390" s="123"/>
      <c r="C7390" s="123"/>
      <c r="D7390" s="135"/>
      <c r="E7390" s="123"/>
      <c r="F7390" s="123"/>
      <c r="G7390" s="123"/>
      <c r="H7390" s="123"/>
      <c r="I7390" s="136"/>
      <c r="J7390" s="123"/>
      <c r="K7390" s="137"/>
      <c r="L7390" s="137" t="s">
        <v>63</v>
      </c>
      <c r="M7390" s="137">
        <f>SUM(M7385:M7389)</f>
        <v>5389200</v>
      </c>
      <c r="N7390" s="123"/>
      <c r="O7390" s="108"/>
      <c r="P7390" s="138"/>
      <c r="Q7390" s="108"/>
      <c r="R7390" s="108"/>
      <c r="S7390" s="139"/>
      <c r="T7390" s="123"/>
      <c r="U7390" s="123"/>
      <c r="V7390" s="123"/>
      <c r="W7390" s="137"/>
      <c r="X7390" s="136"/>
      <c r="Y7390" s="137"/>
      <c r="Z7390" s="137"/>
      <c r="AA7390" s="119"/>
      <c r="AB7390" s="119"/>
      <c r="AC7390" s="137"/>
      <c r="AD7390" s="137"/>
      <c r="AE7390" s="137">
        <f>SUM(AE7385:AE7389)</f>
        <v>25652690.999999996</v>
      </c>
      <c r="AF7390" s="137"/>
      <c r="AG7390" s="137">
        <f>SUM(AG7385:AG7389)</f>
        <v>25652690.999999996</v>
      </c>
      <c r="AH7390" s="137"/>
    </row>
    <row r="7391" spans="1:34" s="173" customFormat="1" x14ac:dyDescent="0.55000000000000004">
      <c r="A7391" s="122" t="s">
        <v>15217</v>
      </c>
      <c r="B7391" s="123">
        <v>3175</v>
      </c>
      <c r="C7391" s="123">
        <v>10492</v>
      </c>
      <c r="D7391" s="135" t="s">
        <v>6295</v>
      </c>
      <c r="E7391" s="123" t="s">
        <v>34</v>
      </c>
      <c r="F7391" s="123">
        <v>7452</v>
      </c>
      <c r="G7391" s="123">
        <v>11</v>
      </c>
      <c r="H7391" s="123">
        <v>1</v>
      </c>
      <c r="I7391" s="136">
        <v>40</v>
      </c>
      <c r="J7391" s="123" t="s">
        <v>38</v>
      </c>
      <c r="K7391" s="137">
        <f>((G7391*400)+(H7391*100))+I7391</f>
        <v>4540</v>
      </c>
      <c r="L7391" s="137">
        <v>0</v>
      </c>
      <c r="M7391" s="137">
        <f>K7391*L7391</f>
        <v>0</v>
      </c>
      <c r="N7391" s="123"/>
      <c r="O7391" s="108"/>
      <c r="P7391" s="138"/>
      <c r="Q7391" s="108"/>
      <c r="R7391" s="108"/>
      <c r="S7391" s="139"/>
      <c r="T7391" s="123"/>
      <c r="U7391" s="123"/>
      <c r="V7391" s="123"/>
      <c r="W7391" s="137"/>
      <c r="X7391" s="136"/>
      <c r="Y7391" s="137"/>
      <c r="Z7391" s="137"/>
      <c r="AA7391" s="119"/>
      <c r="AB7391" s="119"/>
      <c r="AC7391" s="137"/>
      <c r="AD7391" s="137">
        <f>IF(AND(AC7391="",M7391=""),0,IF((AC7391=""),M7391,IF((M7391=""),AC7391,AC7391+M7391)))</f>
        <v>0</v>
      </c>
      <c r="AE7391" s="137">
        <f>IF( (X7391=""),AD7391*1,AD7391*(X7391/100) )</f>
        <v>0</v>
      </c>
      <c r="AF7391" s="137">
        <v>50000000</v>
      </c>
      <c r="AG7391" s="137">
        <f>IF((AF7391-AE7391) &gt; 1,0,IF((AF7391-AE7391)&lt;0,AE7391-AF7391,AF7391-AE7391))</f>
        <v>0</v>
      </c>
      <c r="AH7391" s="137">
        <v>0.01</v>
      </c>
    </row>
    <row r="7392" spans="1:34" s="173" customFormat="1" x14ac:dyDescent="0.55000000000000004">
      <c r="A7392" s="122"/>
      <c r="B7392" s="123"/>
      <c r="C7392" s="123"/>
      <c r="D7392" s="135"/>
      <c r="E7392" s="123"/>
      <c r="F7392" s="123"/>
      <c r="G7392" s="123"/>
      <c r="H7392" s="123"/>
      <c r="I7392" s="136"/>
      <c r="J7392" s="123"/>
      <c r="K7392" s="137"/>
      <c r="L7392" s="137" t="s">
        <v>63</v>
      </c>
      <c r="M7392" s="137">
        <f>SUM(M7391:M7391)</f>
        <v>0</v>
      </c>
      <c r="N7392" s="123"/>
      <c r="O7392" s="108"/>
      <c r="P7392" s="138"/>
      <c r="Q7392" s="108"/>
      <c r="R7392" s="108"/>
      <c r="S7392" s="139"/>
      <c r="T7392" s="123"/>
      <c r="U7392" s="123"/>
      <c r="V7392" s="123"/>
      <c r="W7392" s="137"/>
      <c r="X7392" s="136"/>
      <c r="Y7392" s="137"/>
      <c r="Z7392" s="137"/>
      <c r="AA7392" s="119"/>
      <c r="AB7392" s="119"/>
      <c r="AC7392" s="137"/>
      <c r="AD7392" s="137"/>
      <c r="AE7392" s="137">
        <f>SUM(AE7391:AE7391)</f>
        <v>0</v>
      </c>
      <c r="AF7392" s="137"/>
      <c r="AG7392" s="137">
        <f>SUM(AG7391:AG7391)</f>
        <v>0</v>
      </c>
      <c r="AH7392" s="137"/>
    </row>
    <row r="7393" spans="1:34" s="173" customFormat="1" x14ac:dyDescent="0.55000000000000004">
      <c r="A7393" s="122" t="s">
        <v>10011</v>
      </c>
      <c r="B7393" s="123">
        <v>3176</v>
      </c>
      <c r="C7393" s="123">
        <v>8683</v>
      </c>
      <c r="D7393" s="135" t="s">
        <v>10012</v>
      </c>
      <c r="E7393" s="123" t="s">
        <v>34</v>
      </c>
      <c r="F7393" s="123">
        <v>21565</v>
      </c>
      <c r="G7393" s="123">
        <v>0</v>
      </c>
      <c r="H7393" s="123">
        <v>0</v>
      </c>
      <c r="I7393" s="136">
        <v>69</v>
      </c>
      <c r="J7393" s="123" t="s">
        <v>35</v>
      </c>
      <c r="K7393" s="137">
        <f>((G7393*400)+(H7393*100))+I7393</f>
        <v>69</v>
      </c>
      <c r="L7393" s="137">
        <v>800</v>
      </c>
      <c r="M7393" s="137">
        <f>K7393*L7393</f>
        <v>55200</v>
      </c>
      <c r="N7393" s="123">
        <v>1</v>
      </c>
      <c r="O7393" s="108" t="s">
        <v>10009</v>
      </c>
      <c r="P7393" s="138">
        <v>3570800352467</v>
      </c>
      <c r="Q7393" s="108" t="s">
        <v>10010</v>
      </c>
      <c r="R7393" s="108" t="s">
        <v>10013</v>
      </c>
      <c r="S7393" s="139" t="s">
        <v>10014</v>
      </c>
      <c r="T7393" s="123" t="s">
        <v>51</v>
      </c>
      <c r="U7393" s="123" t="s">
        <v>74</v>
      </c>
      <c r="V7393" s="123" t="s">
        <v>52</v>
      </c>
      <c r="W7393" s="137">
        <v>90.21</v>
      </c>
      <c r="X7393" s="136">
        <v>100</v>
      </c>
      <c r="Y7393" s="137">
        <v>6750</v>
      </c>
      <c r="Z7393" s="137">
        <f>W7393*Y7393</f>
        <v>608917.5</v>
      </c>
      <c r="AA7393" s="119">
        <v>21</v>
      </c>
      <c r="AB7393" s="119">
        <v>93</v>
      </c>
      <c r="AC7393" s="137">
        <f>(Z7393*(100-AB7393))/100</f>
        <v>42624.224999999999</v>
      </c>
      <c r="AD7393" s="137">
        <f>IF(AND(AC7393="",M7393=""),0,IF((AC7393=""),M7393, IF( (M7393=""),AC7393,SUM(AC7393:AC7396)+M7393)))</f>
        <v>97824.225000000006</v>
      </c>
      <c r="AE7393" s="137">
        <f>IF( (X7393=""),AD7393*1,AD7393*(X7393/100) )</f>
        <v>97824.225000000006</v>
      </c>
      <c r="AF7393" s="137">
        <v>50000000</v>
      </c>
      <c r="AG7393" s="137">
        <f>IF((AF7393-AE7393) &gt; 1,0,IF((AF7393-AE7393)&lt;0,AE7393-AF7393,AF7393-AE7393))</f>
        <v>0</v>
      </c>
      <c r="AH7393" s="137">
        <v>0.02</v>
      </c>
    </row>
    <row r="7394" spans="1:34" s="173" customFormat="1" x14ac:dyDescent="0.55000000000000004">
      <c r="A7394" s="122"/>
      <c r="B7394" s="123"/>
      <c r="C7394" s="123"/>
      <c r="D7394" s="135"/>
      <c r="E7394" s="123"/>
      <c r="F7394" s="123"/>
      <c r="G7394" s="123"/>
      <c r="H7394" s="123"/>
      <c r="I7394" s="136"/>
      <c r="J7394" s="123"/>
      <c r="K7394" s="137"/>
      <c r="L7394" s="137" t="s">
        <v>63</v>
      </c>
      <c r="M7394" s="137">
        <f>SUM(M7393:M7393)</f>
        <v>55200</v>
      </c>
      <c r="N7394" s="123"/>
      <c r="O7394" s="108"/>
      <c r="P7394" s="138"/>
      <c r="Q7394" s="108"/>
      <c r="R7394" s="108"/>
      <c r="S7394" s="139"/>
      <c r="T7394" s="123"/>
      <c r="U7394" s="123"/>
      <c r="V7394" s="123"/>
      <c r="W7394" s="137"/>
      <c r="X7394" s="136"/>
      <c r="Y7394" s="137"/>
      <c r="Z7394" s="137"/>
      <c r="AA7394" s="119"/>
      <c r="AB7394" s="119"/>
      <c r="AC7394" s="137"/>
      <c r="AD7394" s="137"/>
      <c r="AE7394" s="137">
        <f>SUM(AE7393:AE7393)</f>
        <v>97824.225000000006</v>
      </c>
      <c r="AF7394" s="137"/>
      <c r="AG7394" s="137">
        <f>SUM(AG7393:AG7393)</f>
        <v>0</v>
      </c>
      <c r="AH7394" s="137"/>
    </row>
    <row r="7395" spans="1:34" s="173" customFormat="1" x14ac:dyDescent="0.55000000000000004">
      <c r="A7395" s="122" t="s">
        <v>7076</v>
      </c>
      <c r="B7395" s="123">
        <v>3177</v>
      </c>
      <c r="C7395" s="123">
        <v>8691</v>
      </c>
      <c r="D7395" s="135" t="s">
        <v>10015</v>
      </c>
      <c r="E7395" s="123" t="s">
        <v>34</v>
      </c>
      <c r="F7395" s="123">
        <v>15835</v>
      </c>
      <c r="G7395" s="123">
        <v>0</v>
      </c>
      <c r="H7395" s="123">
        <v>1</v>
      </c>
      <c r="I7395" s="136">
        <v>88</v>
      </c>
      <c r="J7395" s="123" t="s">
        <v>38</v>
      </c>
      <c r="K7395" s="137">
        <f>((G7395*400)+(H7395*100))+I7395</f>
        <v>188</v>
      </c>
      <c r="L7395" s="137">
        <v>800</v>
      </c>
      <c r="M7395" s="137">
        <f>K7395*L7395</f>
        <v>150400</v>
      </c>
      <c r="N7395" s="123"/>
      <c r="O7395" s="108"/>
      <c r="P7395" s="138"/>
      <c r="Q7395" s="108"/>
      <c r="R7395" s="108"/>
      <c r="S7395" s="139"/>
      <c r="T7395" s="123"/>
      <c r="U7395" s="123"/>
      <c r="V7395" s="123"/>
      <c r="W7395" s="137"/>
      <c r="X7395" s="136"/>
      <c r="Y7395" s="137"/>
      <c r="Z7395" s="137"/>
      <c r="AA7395" s="119"/>
      <c r="AB7395" s="119"/>
      <c r="AC7395" s="137"/>
      <c r="AD7395" s="137">
        <f>IF(AND(AC7395="",M7395=""),0,IF((AC7395=""),M7395,IF((M7395=""),AC7395,AC7395+M7395)))</f>
        <v>150400</v>
      </c>
      <c r="AE7395" s="137">
        <f>IF( (X7395=""),AD7395*1,AD7395*(X7395/100) )</f>
        <v>150400</v>
      </c>
      <c r="AF7395" s="137">
        <v>50000000</v>
      </c>
      <c r="AG7395" s="137">
        <f>IF((AF7395-AE7395) &gt; 1,0,IF((AF7395-AE7395)&lt;0,AE7395-AF7395,AF7395-AE7395))</f>
        <v>0</v>
      </c>
      <c r="AH7395" s="137">
        <v>0.01</v>
      </c>
    </row>
    <row r="7396" spans="1:34" s="173" customFormat="1" x14ac:dyDescent="0.55000000000000004">
      <c r="A7396" s="122"/>
      <c r="B7396" s="123"/>
      <c r="C7396" s="123"/>
      <c r="D7396" s="135"/>
      <c r="E7396" s="123"/>
      <c r="F7396" s="123"/>
      <c r="G7396" s="123"/>
      <c r="H7396" s="123"/>
      <c r="I7396" s="136"/>
      <c r="J7396" s="123"/>
      <c r="K7396" s="137"/>
      <c r="L7396" s="137" t="s">
        <v>63</v>
      </c>
      <c r="M7396" s="137">
        <f>SUM(M7395:M7395)</f>
        <v>150400</v>
      </c>
      <c r="N7396" s="123"/>
      <c r="O7396" s="108"/>
      <c r="P7396" s="138"/>
      <c r="Q7396" s="108"/>
      <c r="R7396" s="108"/>
      <c r="S7396" s="139"/>
      <c r="T7396" s="123"/>
      <c r="U7396" s="123"/>
      <c r="V7396" s="123"/>
      <c r="W7396" s="137"/>
      <c r="X7396" s="136"/>
      <c r="Y7396" s="137"/>
      <c r="Z7396" s="137"/>
      <c r="AA7396" s="119"/>
      <c r="AB7396" s="119"/>
      <c r="AC7396" s="137"/>
      <c r="AD7396" s="137"/>
      <c r="AE7396" s="137">
        <f>SUM(AE7395:AE7395)</f>
        <v>150400</v>
      </c>
      <c r="AF7396" s="137"/>
      <c r="AG7396" s="137">
        <f>SUM(AG7395:AG7395)</f>
        <v>0</v>
      </c>
      <c r="AH7396" s="137"/>
    </row>
    <row r="7397" spans="1:34" s="173" customFormat="1" x14ac:dyDescent="0.55000000000000004">
      <c r="A7397" s="122" t="s">
        <v>10016</v>
      </c>
      <c r="B7397" s="123">
        <v>3178</v>
      </c>
      <c r="C7397" s="123">
        <v>8293</v>
      </c>
      <c r="D7397" s="135" t="s">
        <v>10017</v>
      </c>
      <c r="E7397" s="123" t="s">
        <v>34</v>
      </c>
      <c r="F7397" s="123">
        <v>20470</v>
      </c>
      <c r="G7397" s="123">
        <v>4</v>
      </c>
      <c r="H7397" s="123">
        <v>1</v>
      </c>
      <c r="I7397" s="136">
        <v>47</v>
      </c>
      <c r="J7397" s="123" t="s">
        <v>38</v>
      </c>
      <c r="K7397" s="137">
        <f>((G7397*400)+(H7397*100))+I7397</f>
        <v>1747</v>
      </c>
      <c r="L7397" s="137">
        <v>3600</v>
      </c>
      <c r="M7397" s="137">
        <f>K7397*L7397</f>
        <v>6289200</v>
      </c>
      <c r="N7397" s="123"/>
      <c r="O7397" s="108"/>
      <c r="P7397" s="138"/>
      <c r="Q7397" s="108"/>
      <c r="R7397" s="108"/>
      <c r="S7397" s="139"/>
      <c r="T7397" s="123"/>
      <c r="U7397" s="123"/>
      <c r="V7397" s="123"/>
      <c r="W7397" s="137"/>
      <c r="X7397" s="136"/>
      <c r="Y7397" s="137"/>
      <c r="Z7397" s="137"/>
      <c r="AA7397" s="119"/>
      <c r="AB7397" s="119"/>
      <c r="AC7397" s="137"/>
      <c r="AD7397" s="137">
        <f>IF(AND(AC7397="",M7397=""),0,IF((AC7397=""),M7397,IF((M7397=""),AC7397,AC7397+M7397)))</f>
        <v>6289200</v>
      </c>
      <c r="AE7397" s="137">
        <f>IF( (X7397=""),AD7397*1,AD7397*(X7397/100) )</f>
        <v>6289200</v>
      </c>
      <c r="AF7397" s="137">
        <v>50000000</v>
      </c>
      <c r="AG7397" s="137">
        <f>IF((AF7397-AE7397) &gt; 1,0,IF((AF7397-AE7397)&lt;0,AE7397-AF7397,AF7397-AE7397))</f>
        <v>0</v>
      </c>
      <c r="AH7397" s="137">
        <v>0.01</v>
      </c>
    </row>
    <row r="7398" spans="1:34" s="173" customFormat="1" x14ac:dyDescent="0.55000000000000004">
      <c r="A7398" s="122"/>
      <c r="B7398" s="123">
        <v>3179</v>
      </c>
      <c r="C7398" s="123">
        <v>8294</v>
      </c>
      <c r="D7398" s="135" t="s">
        <v>10018</v>
      </c>
      <c r="E7398" s="123" t="s">
        <v>34</v>
      </c>
      <c r="F7398" s="123">
        <v>20471</v>
      </c>
      <c r="G7398" s="123">
        <v>2</v>
      </c>
      <c r="H7398" s="123">
        <v>3</v>
      </c>
      <c r="I7398" s="136">
        <v>27</v>
      </c>
      <c r="J7398" s="123" t="s">
        <v>38</v>
      </c>
      <c r="K7398" s="137">
        <f>((G7398*400)+(H7398*100))+I7398</f>
        <v>1127</v>
      </c>
      <c r="L7398" s="137">
        <v>3600</v>
      </c>
      <c r="M7398" s="137">
        <f>K7398*L7398</f>
        <v>4057200</v>
      </c>
      <c r="N7398" s="123"/>
      <c r="O7398" s="108"/>
      <c r="P7398" s="138"/>
      <c r="Q7398" s="108"/>
      <c r="R7398" s="108"/>
      <c r="S7398" s="139"/>
      <c r="T7398" s="123"/>
      <c r="U7398" s="123"/>
      <c r="V7398" s="123"/>
      <c r="W7398" s="137"/>
      <c r="X7398" s="136"/>
      <c r="Y7398" s="137"/>
      <c r="Z7398" s="137"/>
      <c r="AA7398" s="119"/>
      <c r="AB7398" s="119"/>
      <c r="AC7398" s="137"/>
      <c r="AD7398" s="137">
        <f>IF(AND(AC7398="",M7398=""),0,IF((AC7398=""),M7398,IF((M7398=""),AC7398,AC7398+M7398)))</f>
        <v>4057200</v>
      </c>
      <c r="AE7398" s="137">
        <f>IF( (X7398=""),AD7398*1,AD7398*(X7398/100) )</f>
        <v>4057200</v>
      </c>
      <c r="AF7398" s="137">
        <v>50000000</v>
      </c>
      <c r="AG7398" s="137">
        <f>IF((AF7398-AE7398) &gt; 1,0,IF((AF7398-AE7398)&lt;0,AE7398-AF7398,AF7398-AE7398))</f>
        <v>0</v>
      </c>
      <c r="AH7398" s="137">
        <v>0.01</v>
      </c>
    </row>
    <row r="7399" spans="1:34" s="173" customFormat="1" x14ac:dyDescent="0.55000000000000004">
      <c r="A7399" s="122"/>
      <c r="B7399" s="123">
        <v>3180</v>
      </c>
      <c r="C7399" s="123">
        <v>8295</v>
      </c>
      <c r="D7399" s="135" t="s">
        <v>10019</v>
      </c>
      <c r="E7399" s="123" t="s">
        <v>34</v>
      </c>
      <c r="F7399" s="123">
        <v>20472</v>
      </c>
      <c r="G7399" s="123">
        <v>0</v>
      </c>
      <c r="H7399" s="123">
        <v>3</v>
      </c>
      <c r="I7399" s="136">
        <v>43</v>
      </c>
      <c r="J7399" s="123" t="s">
        <v>38</v>
      </c>
      <c r="K7399" s="137">
        <f>((G7399*400)+(H7399*100))+I7399</f>
        <v>343</v>
      </c>
      <c r="L7399" s="137">
        <v>3600</v>
      </c>
      <c r="M7399" s="137">
        <f>K7399*L7399</f>
        <v>1234800</v>
      </c>
      <c r="N7399" s="123"/>
      <c r="O7399" s="108"/>
      <c r="P7399" s="138"/>
      <c r="Q7399" s="108"/>
      <c r="R7399" s="108"/>
      <c r="S7399" s="139"/>
      <c r="T7399" s="123"/>
      <c r="U7399" s="123"/>
      <c r="V7399" s="123"/>
      <c r="W7399" s="137"/>
      <c r="X7399" s="136"/>
      <c r="Y7399" s="137"/>
      <c r="Z7399" s="137"/>
      <c r="AA7399" s="119"/>
      <c r="AB7399" s="119"/>
      <c r="AC7399" s="137"/>
      <c r="AD7399" s="137">
        <f>IF(AND(AC7399="",M7399=""),0,IF((AC7399=""),M7399,IF((M7399=""),AC7399,AC7399+M7399)))</f>
        <v>1234800</v>
      </c>
      <c r="AE7399" s="137">
        <f>IF( (X7399=""),AD7399*1,AD7399*(X7399/100) )</f>
        <v>1234800</v>
      </c>
      <c r="AF7399" s="137">
        <v>50000000</v>
      </c>
      <c r="AG7399" s="137">
        <f>IF((AF7399-AE7399) &gt; 1,0,IF((AF7399-AE7399)&lt;0,AE7399-AF7399,AF7399-AE7399))</f>
        <v>0</v>
      </c>
      <c r="AH7399" s="137">
        <v>0.01</v>
      </c>
    </row>
    <row r="7400" spans="1:34" s="173" customFormat="1" x14ac:dyDescent="0.55000000000000004">
      <c r="A7400" s="122"/>
      <c r="B7400" s="123"/>
      <c r="C7400" s="123"/>
      <c r="D7400" s="135"/>
      <c r="E7400" s="123"/>
      <c r="F7400" s="123"/>
      <c r="G7400" s="123"/>
      <c r="H7400" s="123"/>
      <c r="I7400" s="136"/>
      <c r="J7400" s="123"/>
      <c r="K7400" s="137"/>
      <c r="L7400" s="137" t="s">
        <v>63</v>
      </c>
      <c r="M7400" s="137">
        <f>SUM(M7397:M7399)</f>
        <v>11581200</v>
      </c>
      <c r="N7400" s="123"/>
      <c r="O7400" s="108"/>
      <c r="P7400" s="138"/>
      <c r="Q7400" s="108"/>
      <c r="R7400" s="108"/>
      <c r="S7400" s="139"/>
      <c r="T7400" s="123"/>
      <c r="U7400" s="123"/>
      <c r="V7400" s="123"/>
      <c r="W7400" s="137"/>
      <c r="X7400" s="136"/>
      <c r="Y7400" s="137"/>
      <c r="Z7400" s="137"/>
      <c r="AA7400" s="119"/>
      <c r="AB7400" s="119"/>
      <c r="AC7400" s="137"/>
      <c r="AD7400" s="137"/>
      <c r="AE7400" s="137">
        <f>SUM(AE7397:AE7399)</f>
        <v>11581200</v>
      </c>
      <c r="AF7400" s="137"/>
      <c r="AG7400" s="137">
        <f>SUM(AG7397:AG7399)</f>
        <v>0</v>
      </c>
      <c r="AH7400" s="137"/>
    </row>
    <row r="7401" spans="1:34" s="173" customFormat="1" x14ac:dyDescent="0.55000000000000004">
      <c r="A7401" s="122" t="s">
        <v>10022</v>
      </c>
      <c r="B7401" s="123">
        <v>3181</v>
      </c>
      <c r="C7401" s="123">
        <v>9295</v>
      </c>
      <c r="D7401" s="135" t="s">
        <v>10023</v>
      </c>
      <c r="E7401" s="123" t="s">
        <v>34</v>
      </c>
      <c r="F7401" s="123">
        <v>8807</v>
      </c>
      <c r="G7401" s="123">
        <v>5</v>
      </c>
      <c r="H7401" s="123">
        <v>3</v>
      </c>
      <c r="I7401" s="136">
        <v>14</v>
      </c>
      <c r="J7401" s="123" t="s">
        <v>38</v>
      </c>
      <c r="K7401" s="137">
        <f>((G7401*400)+(H7401*100))+I7401</f>
        <v>2314</v>
      </c>
      <c r="L7401" s="137">
        <v>325</v>
      </c>
      <c r="M7401" s="137">
        <f>K7401*L7401</f>
        <v>752050</v>
      </c>
      <c r="N7401" s="123"/>
      <c r="O7401" s="108"/>
      <c r="P7401" s="138"/>
      <c r="Q7401" s="108"/>
      <c r="R7401" s="108"/>
      <c r="S7401" s="139"/>
      <c r="T7401" s="123"/>
      <c r="U7401" s="123"/>
      <c r="V7401" s="123"/>
      <c r="W7401" s="137"/>
      <c r="X7401" s="136"/>
      <c r="Y7401" s="137"/>
      <c r="Z7401" s="137"/>
      <c r="AA7401" s="119"/>
      <c r="AB7401" s="119"/>
      <c r="AC7401" s="137"/>
      <c r="AD7401" s="137">
        <f>IF(AND(AC7401="",M7401=""),0,IF((AC7401=""),M7401,IF((M7401=""),AC7401,AC7401+M7401)))</f>
        <v>752050</v>
      </c>
      <c r="AE7401" s="137">
        <f>IF( (X7401=""),AD7401*1,AD7401*(X7401/100) )</f>
        <v>752050</v>
      </c>
      <c r="AF7401" s="137">
        <v>50000000</v>
      </c>
      <c r="AG7401" s="137">
        <f>IF((AF7401-AE7401) &gt; 1,0,IF((AF7401-AE7401)&lt;0,AE7401-AF7401,AF7401-AE7401))</f>
        <v>0</v>
      </c>
      <c r="AH7401" s="137">
        <v>0.01</v>
      </c>
    </row>
    <row r="7402" spans="1:34" s="173" customFormat="1" x14ac:dyDescent="0.55000000000000004">
      <c r="A7402" s="122"/>
      <c r="B7402" s="123"/>
      <c r="C7402" s="123"/>
      <c r="D7402" s="135"/>
      <c r="E7402" s="123"/>
      <c r="F7402" s="123"/>
      <c r="G7402" s="123"/>
      <c r="H7402" s="123"/>
      <c r="I7402" s="136"/>
      <c r="J7402" s="123"/>
      <c r="K7402" s="137"/>
      <c r="L7402" s="137" t="s">
        <v>63</v>
      </c>
      <c r="M7402" s="137">
        <f>SUM(M7401:M7401)</f>
        <v>752050</v>
      </c>
      <c r="N7402" s="123"/>
      <c r="O7402" s="108"/>
      <c r="P7402" s="138"/>
      <c r="Q7402" s="108"/>
      <c r="R7402" s="108"/>
      <c r="S7402" s="139"/>
      <c r="T7402" s="123"/>
      <c r="U7402" s="123"/>
      <c r="V7402" s="123"/>
      <c r="W7402" s="137"/>
      <c r="X7402" s="136"/>
      <c r="Y7402" s="137"/>
      <c r="Z7402" s="137"/>
      <c r="AA7402" s="119"/>
      <c r="AB7402" s="119"/>
      <c r="AC7402" s="137"/>
      <c r="AD7402" s="137"/>
      <c r="AE7402" s="137">
        <f>SUM(AE7401:AE7401)</f>
        <v>752050</v>
      </c>
      <c r="AF7402" s="137"/>
      <c r="AG7402" s="137">
        <f>SUM(AG7401:AG7401)</f>
        <v>0</v>
      </c>
      <c r="AH7402" s="137"/>
    </row>
    <row r="7403" spans="1:34" s="173" customFormat="1" x14ac:dyDescent="0.55000000000000004">
      <c r="A7403" s="122" t="s">
        <v>10027</v>
      </c>
      <c r="B7403" s="123">
        <v>3182</v>
      </c>
      <c r="C7403" s="123">
        <v>6028</v>
      </c>
      <c r="D7403" s="135" t="s">
        <v>10028</v>
      </c>
      <c r="E7403" s="123" t="s">
        <v>34</v>
      </c>
      <c r="F7403" s="123">
        <v>23879</v>
      </c>
      <c r="G7403" s="123">
        <v>0</v>
      </c>
      <c r="H7403" s="123">
        <v>3</v>
      </c>
      <c r="I7403" s="136">
        <v>74</v>
      </c>
      <c r="J7403" s="123" t="s">
        <v>35</v>
      </c>
      <c r="K7403" s="137">
        <f>((G7403*400)+(H7403*100))+I7403</f>
        <v>374</v>
      </c>
      <c r="L7403" s="137">
        <v>225</v>
      </c>
      <c r="M7403" s="137">
        <f>K7403*L7403</f>
        <v>84150</v>
      </c>
      <c r="N7403" s="123">
        <v>1</v>
      </c>
      <c r="O7403" s="108" t="s">
        <v>10025</v>
      </c>
      <c r="P7403" s="138">
        <v>3570800007697</v>
      </c>
      <c r="Q7403" s="108" t="s">
        <v>10026</v>
      </c>
      <c r="R7403" s="108" t="s">
        <v>10029</v>
      </c>
      <c r="S7403" s="139" t="s">
        <v>10030</v>
      </c>
      <c r="T7403" s="123" t="s">
        <v>51</v>
      </c>
      <c r="U7403" s="123" t="s">
        <v>45</v>
      </c>
      <c r="V7403" s="123" t="s">
        <v>52</v>
      </c>
      <c r="W7403" s="137">
        <v>95</v>
      </c>
      <c r="X7403" s="136">
        <v>73.64</v>
      </c>
      <c r="Y7403" s="137">
        <v>6750</v>
      </c>
      <c r="Z7403" s="137">
        <f>W7403*Y7403</f>
        <v>641250</v>
      </c>
      <c r="AA7403" s="119">
        <v>6</v>
      </c>
      <c r="AB7403" s="119">
        <v>6</v>
      </c>
      <c r="AC7403" s="137">
        <f>(Z7403*(100-AB7403))/100</f>
        <v>602775</v>
      </c>
      <c r="AD7403" s="137">
        <f>IF(AND(AC7403="",M7403=""),0,IF((AC7403=""),M7403, IF( (M7403=""),AC7403,SUM(AC7403:AC7406)+M7403)))</f>
        <v>865901</v>
      </c>
      <c r="AE7403" s="137">
        <f>IF( (X7403=""),AD7403*1,AD7403*(X7403/100) )</f>
        <v>637649.49640000006</v>
      </c>
      <c r="AF7403" s="137">
        <v>50000000</v>
      </c>
      <c r="AG7403" s="137">
        <f>IF((AF7403-AE7403) &gt; 1,0,IF((AF7403-AE7403)&lt;0,AE7403-AF7403,AF7403-AE7403))</f>
        <v>0</v>
      </c>
      <c r="AH7403" s="137">
        <v>0.02</v>
      </c>
    </row>
    <row r="7404" spans="1:34" s="173" customFormat="1" x14ac:dyDescent="0.55000000000000004">
      <c r="A7404" s="122"/>
      <c r="B7404" s="123"/>
      <c r="C7404" s="123"/>
      <c r="D7404" s="135"/>
      <c r="E7404" s="123"/>
      <c r="F7404" s="123"/>
      <c r="G7404" s="123"/>
      <c r="H7404" s="123"/>
      <c r="I7404" s="136"/>
      <c r="J7404" s="123"/>
      <c r="K7404" s="137"/>
      <c r="L7404" s="137"/>
      <c r="M7404" s="137"/>
      <c r="N7404" s="123">
        <v>2</v>
      </c>
      <c r="O7404" s="108" t="s">
        <v>10025</v>
      </c>
      <c r="P7404" s="138">
        <v>3570800007697</v>
      </c>
      <c r="Q7404" s="108" t="s">
        <v>10026</v>
      </c>
      <c r="R7404" s="108" t="s">
        <v>10029</v>
      </c>
      <c r="S7404" s="139" t="s">
        <v>10031</v>
      </c>
      <c r="T7404" s="123" t="s">
        <v>343</v>
      </c>
      <c r="U7404" s="123" t="s">
        <v>45</v>
      </c>
      <c r="V7404" s="123" t="s">
        <v>52</v>
      </c>
      <c r="W7404" s="137">
        <v>34</v>
      </c>
      <c r="X7404" s="136">
        <v>26.36</v>
      </c>
      <c r="Y7404" s="137">
        <v>5600</v>
      </c>
      <c r="Z7404" s="137">
        <f>W7404*Y7404</f>
        <v>190400</v>
      </c>
      <c r="AA7404" s="119">
        <v>6</v>
      </c>
      <c r="AB7404" s="119">
        <v>6</v>
      </c>
      <c r="AC7404" s="137">
        <f>(Z7404*(100-AB7404))/100</f>
        <v>178976</v>
      </c>
      <c r="AD7404" s="137">
        <f>IF(AND(AC7404="",M7403=""),0,IF((AC7404=""),M7403, IF( (M7403=""),AC7404,SUM(AC7403:AC7406)+M7403)))</f>
        <v>865901</v>
      </c>
      <c r="AE7404" s="137">
        <f>IF( (X7404=""),AD7404*1,AD7404*(X7404/100) )</f>
        <v>228251.5036</v>
      </c>
      <c r="AF7404" s="137">
        <v>50000000</v>
      </c>
      <c r="AG7404" s="137">
        <f>IF((AF7404-AE7404) &gt; 1,0,IF((AF7404-AE7404)&lt;0,AE7404-AF7404,AF7404-AE7404))</f>
        <v>0</v>
      </c>
      <c r="AH7404" s="137">
        <v>0.02</v>
      </c>
    </row>
    <row r="7405" spans="1:34" s="173" customFormat="1" x14ac:dyDescent="0.55000000000000004">
      <c r="A7405" s="122"/>
      <c r="B7405" s="123"/>
      <c r="C7405" s="123"/>
      <c r="D7405" s="135"/>
      <c r="E7405" s="123"/>
      <c r="F7405" s="123"/>
      <c r="G7405" s="123"/>
      <c r="H7405" s="123"/>
      <c r="I7405" s="136"/>
      <c r="J7405" s="123"/>
      <c r="K7405" s="137"/>
      <c r="L7405" s="137" t="s">
        <v>63</v>
      </c>
      <c r="M7405" s="137">
        <f>SUM(M7403:M7404)</f>
        <v>84150</v>
      </c>
      <c r="N7405" s="123"/>
      <c r="O7405" s="108"/>
      <c r="P7405" s="138"/>
      <c r="Q7405" s="108"/>
      <c r="R7405" s="108"/>
      <c r="S7405" s="139"/>
      <c r="T7405" s="123"/>
      <c r="U7405" s="123"/>
      <c r="V7405" s="123"/>
      <c r="W7405" s="137"/>
      <c r="X7405" s="136"/>
      <c r="Y7405" s="137"/>
      <c r="Z7405" s="137"/>
      <c r="AA7405" s="119"/>
      <c r="AB7405" s="119"/>
      <c r="AC7405" s="137"/>
      <c r="AD7405" s="137"/>
      <c r="AE7405" s="137">
        <f>SUM(AE7403:AE7404)</f>
        <v>865901</v>
      </c>
      <c r="AF7405" s="137"/>
      <c r="AG7405" s="137">
        <f>SUM(AG7403:AG7404)</f>
        <v>0</v>
      </c>
      <c r="AH7405" s="137"/>
    </row>
    <row r="7406" spans="1:34" s="173" customFormat="1" x14ac:dyDescent="0.55000000000000004">
      <c r="A7406" s="122" t="s">
        <v>10032</v>
      </c>
      <c r="B7406" s="123">
        <v>3183</v>
      </c>
      <c r="C7406" s="123">
        <v>5169</v>
      </c>
      <c r="D7406" s="135" t="s">
        <v>10033</v>
      </c>
      <c r="E7406" s="123" t="s">
        <v>34</v>
      </c>
      <c r="F7406" s="123">
        <v>19665</v>
      </c>
      <c r="G7406" s="123">
        <v>28</v>
      </c>
      <c r="H7406" s="123">
        <v>3</v>
      </c>
      <c r="I7406" s="136">
        <v>5.2999999999992999</v>
      </c>
      <c r="J7406" s="123" t="s">
        <v>38</v>
      </c>
      <c r="K7406" s="137">
        <f>((G7406*400)+(H7406*100))+I7406</f>
        <v>11505.3</v>
      </c>
      <c r="L7406" s="137">
        <v>275</v>
      </c>
      <c r="M7406" s="137">
        <f>K7406*L7406</f>
        <v>3163957.5</v>
      </c>
      <c r="N7406" s="123"/>
      <c r="O7406" s="108"/>
      <c r="P7406" s="138"/>
      <c r="Q7406" s="108"/>
      <c r="R7406" s="108"/>
      <c r="S7406" s="139"/>
      <c r="T7406" s="123"/>
      <c r="U7406" s="123"/>
      <c r="V7406" s="123"/>
      <c r="W7406" s="137"/>
      <c r="X7406" s="136"/>
      <c r="Y7406" s="137"/>
      <c r="Z7406" s="137"/>
      <c r="AA7406" s="119"/>
      <c r="AB7406" s="119"/>
      <c r="AC7406" s="137"/>
      <c r="AD7406" s="137">
        <f>IF(AND(AC7406="",M7406=""),0,IF((AC7406=""),M7406,IF((M7406=""),AC7406,AC7406+M7406)))</f>
        <v>3163957.5</v>
      </c>
      <c r="AE7406" s="137">
        <f>IF( (X7406=""),AD7406*1,AD7406*(X7406/100) )</f>
        <v>3163957.5</v>
      </c>
      <c r="AF7406" s="137">
        <v>50000000</v>
      </c>
      <c r="AG7406" s="137">
        <f>IF((AF7406-AE7406) &gt; 1,0,IF((AF7406-AE7406)&lt;0,AE7406-AF7406,AF7406-AE7406))</f>
        <v>0</v>
      </c>
      <c r="AH7406" s="137">
        <v>0.01</v>
      </c>
    </row>
    <row r="7407" spans="1:34" s="173" customFormat="1" x14ac:dyDescent="0.55000000000000004">
      <c r="A7407" s="122"/>
      <c r="B7407" s="123">
        <v>3184</v>
      </c>
      <c r="C7407" s="123">
        <v>5170</v>
      </c>
      <c r="D7407" s="135" t="s">
        <v>10034</v>
      </c>
      <c r="E7407" s="123" t="s">
        <v>34</v>
      </c>
      <c r="F7407" s="123">
        <v>19667</v>
      </c>
      <c r="G7407" s="123">
        <v>31</v>
      </c>
      <c r="H7407" s="123">
        <v>3</v>
      </c>
      <c r="I7407" s="136">
        <v>70.400000000000006</v>
      </c>
      <c r="J7407" s="123" t="s">
        <v>38</v>
      </c>
      <c r="K7407" s="137">
        <f>((G7407*400)+(H7407*100))+I7407</f>
        <v>12770.4</v>
      </c>
      <c r="L7407" s="137">
        <v>275</v>
      </c>
      <c r="M7407" s="137">
        <f>K7407*L7407</f>
        <v>3511860</v>
      </c>
      <c r="N7407" s="123"/>
      <c r="O7407" s="108"/>
      <c r="P7407" s="138"/>
      <c r="Q7407" s="108"/>
      <c r="R7407" s="108"/>
      <c r="S7407" s="139"/>
      <c r="T7407" s="123"/>
      <c r="U7407" s="123"/>
      <c r="V7407" s="123"/>
      <c r="W7407" s="137"/>
      <c r="X7407" s="136"/>
      <c r="Y7407" s="137"/>
      <c r="Z7407" s="137"/>
      <c r="AA7407" s="119"/>
      <c r="AB7407" s="119"/>
      <c r="AC7407" s="137"/>
      <c r="AD7407" s="137">
        <f>IF(AND(AC7407="",M7407=""),0,IF((AC7407=""),M7407,IF((M7407=""),AC7407,AC7407+M7407)))</f>
        <v>3511860</v>
      </c>
      <c r="AE7407" s="137">
        <f>IF( (X7407=""),AD7407*1,AD7407*(X7407/100) )</f>
        <v>3511860</v>
      </c>
      <c r="AF7407" s="137">
        <v>50000000</v>
      </c>
      <c r="AG7407" s="137">
        <f>IF((AF7407-AE7407) &gt; 1,0,IF((AF7407-AE7407)&lt;0,AE7407-AF7407,AF7407-AE7407))</f>
        <v>0</v>
      </c>
      <c r="AH7407" s="137">
        <v>0.01</v>
      </c>
    </row>
    <row r="7408" spans="1:34" s="173" customFormat="1" x14ac:dyDescent="0.55000000000000004">
      <c r="A7408" s="122"/>
      <c r="B7408" s="123"/>
      <c r="C7408" s="123"/>
      <c r="D7408" s="135"/>
      <c r="E7408" s="123"/>
      <c r="F7408" s="123"/>
      <c r="G7408" s="123"/>
      <c r="H7408" s="123"/>
      <c r="I7408" s="136"/>
      <c r="J7408" s="123"/>
      <c r="K7408" s="137"/>
      <c r="L7408" s="137" t="s">
        <v>63</v>
      </c>
      <c r="M7408" s="137">
        <f>SUM(M7406:M7407)</f>
        <v>6675817.5</v>
      </c>
      <c r="N7408" s="123"/>
      <c r="O7408" s="108"/>
      <c r="P7408" s="138"/>
      <c r="Q7408" s="108"/>
      <c r="R7408" s="108"/>
      <c r="S7408" s="139"/>
      <c r="T7408" s="123"/>
      <c r="U7408" s="123"/>
      <c r="V7408" s="123"/>
      <c r="W7408" s="137"/>
      <c r="X7408" s="136"/>
      <c r="Y7408" s="137"/>
      <c r="Z7408" s="137"/>
      <c r="AA7408" s="119"/>
      <c r="AB7408" s="119"/>
      <c r="AC7408" s="137"/>
      <c r="AD7408" s="137"/>
      <c r="AE7408" s="137">
        <f>SUM(AE7406:AE7407)</f>
        <v>6675817.5</v>
      </c>
      <c r="AF7408" s="137"/>
      <c r="AG7408" s="137">
        <f>SUM(AG7406:AG7407)</f>
        <v>0</v>
      </c>
      <c r="AH7408" s="137"/>
    </row>
    <row r="7409" spans="1:34" s="173" customFormat="1" x14ac:dyDescent="0.55000000000000004">
      <c r="A7409" s="122" t="s">
        <v>3412</v>
      </c>
      <c r="B7409" s="123">
        <v>3185</v>
      </c>
      <c r="C7409" s="123">
        <v>6572</v>
      </c>
      <c r="D7409" s="135" t="s">
        <v>10037</v>
      </c>
      <c r="E7409" s="123" t="s">
        <v>34</v>
      </c>
      <c r="F7409" s="123">
        <v>23136</v>
      </c>
      <c r="G7409" s="123">
        <v>1</v>
      </c>
      <c r="H7409" s="123">
        <v>1</v>
      </c>
      <c r="I7409" s="136">
        <v>1</v>
      </c>
      <c r="J7409" s="123" t="s">
        <v>38</v>
      </c>
      <c r="K7409" s="137">
        <f>((G7409*400)+(H7409*100))+I7409</f>
        <v>501</v>
      </c>
      <c r="L7409" s="137">
        <v>325</v>
      </c>
      <c r="M7409" s="137">
        <f>K7409*L7409</f>
        <v>162825</v>
      </c>
      <c r="N7409" s="123">
        <v>1</v>
      </c>
      <c r="O7409" s="108" t="s">
        <v>10035</v>
      </c>
      <c r="P7409" s="138">
        <v>3570800403363</v>
      </c>
      <c r="Q7409" s="108" t="s">
        <v>10036</v>
      </c>
      <c r="R7409" s="108" t="s">
        <v>1127</v>
      </c>
      <c r="S7409" s="139"/>
      <c r="T7409" s="123" t="s">
        <v>51</v>
      </c>
      <c r="U7409" s="123" t="s">
        <v>45</v>
      </c>
      <c r="V7409" s="123" t="s">
        <v>52</v>
      </c>
      <c r="W7409" s="137">
        <v>131.30000000000001</v>
      </c>
      <c r="X7409" s="136">
        <v>21.44</v>
      </c>
      <c r="Y7409" s="137">
        <v>6750</v>
      </c>
      <c r="Z7409" s="137">
        <f>W7409*Y7409</f>
        <v>886275.00000000012</v>
      </c>
      <c r="AA7409" s="119">
        <v>1</v>
      </c>
      <c r="AB7409" s="119">
        <v>1</v>
      </c>
      <c r="AC7409" s="137">
        <f>(Z7409*(100-AB7409))/100</f>
        <v>877412.25000000012</v>
      </c>
      <c r="AD7409" s="137">
        <f>IF(AND(AC7409="",M7409=""),0,IF((AC7409=""),M7409, IF( (M7409=""),AC7409,SUM(AC7409:AC7412)+M7409)))</f>
        <v>4163905.05</v>
      </c>
      <c r="AE7409" s="137">
        <f>IF( (X7409=""),AD7409*1,AD7409*(X7409/100) )</f>
        <v>892741.24271999998</v>
      </c>
      <c r="AF7409" s="137">
        <v>50000000</v>
      </c>
      <c r="AG7409" s="137">
        <f>IF((AF7409-AE7409) &gt; 1,0,IF((AF7409-AE7409)&lt;0,AE7409-AF7409,AF7409-AE7409))</f>
        <v>0</v>
      </c>
      <c r="AH7409" s="137">
        <v>0.02</v>
      </c>
    </row>
    <row r="7410" spans="1:34" s="173" customFormat="1" x14ac:dyDescent="0.55000000000000004">
      <c r="A7410" s="122"/>
      <c r="B7410" s="123"/>
      <c r="C7410" s="123"/>
      <c r="D7410" s="135"/>
      <c r="E7410" s="123"/>
      <c r="F7410" s="123"/>
      <c r="G7410" s="123"/>
      <c r="H7410" s="123"/>
      <c r="I7410" s="136"/>
      <c r="J7410" s="123"/>
      <c r="K7410" s="137"/>
      <c r="L7410" s="137"/>
      <c r="M7410" s="137"/>
      <c r="N7410" s="123">
        <v>2</v>
      </c>
      <c r="O7410" s="108" t="s">
        <v>10035</v>
      </c>
      <c r="P7410" s="138">
        <v>3570800403363</v>
      </c>
      <c r="Q7410" s="108" t="s">
        <v>10036</v>
      </c>
      <c r="R7410" s="108" t="s">
        <v>1127</v>
      </c>
      <c r="S7410" s="139"/>
      <c r="T7410" s="123" t="s">
        <v>51</v>
      </c>
      <c r="U7410" s="123" t="s">
        <v>45</v>
      </c>
      <c r="V7410" s="123" t="s">
        <v>52</v>
      </c>
      <c r="W7410" s="137">
        <v>208</v>
      </c>
      <c r="X7410" s="136">
        <v>33.96</v>
      </c>
      <c r="Y7410" s="137">
        <v>6750</v>
      </c>
      <c r="Z7410" s="137">
        <f>W7410*Y7410</f>
        <v>1404000</v>
      </c>
      <c r="AA7410" s="119">
        <v>1</v>
      </c>
      <c r="AB7410" s="119">
        <v>1</v>
      </c>
      <c r="AC7410" s="137">
        <f>(Z7410*(100-AB7410))/100</f>
        <v>1389960</v>
      </c>
      <c r="AD7410" s="137">
        <f>IF(AND(AC7410="",M7409=""),0,IF((AC7410=""),M7409, IF( (M7409=""),AC7410,SUM(AC7409:AC7412)+M7409)))</f>
        <v>4163905.05</v>
      </c>
      <c r="AE7410" s="137">
        <f>IF( (X7410=""),AD7410*1,AD7410*(X7410/100) )</f>
        <v>1414062.1549799999</v>
      </c>
      <c r="AF7410" s="137">
        <v>50000000</v>
      </c>
      <c r="AG7410" s="137">
        <f>IF((AF7410-AE7410) &gt; 1,0,IF((AF7410-AE7410)&lt;0,AE7410-AF7410,AF7410-AE7410))</f>
        <v>0</v>
      </c>
      <c r="AH7410" s="137">
        <v>0.02</v>
      </c>
    </row>
    <row r="7411" spans="1:34" s="173" customFormat="1" x14ac:dyDescent="0.55000000000000004">
      <c r="A7411" s="122"/>
      <c r="B7411" s="123"/>
      <c r="C7411" s="123"/>
      <c r="D7411" s="135"/>
      <c r="E7411" s="123"/>
      <c r="F7411" s="123"/>
      <c r="G7411" s="123"/>
      <c r="H7411" s="123"/>
      <c r="I7411" s="136"/>
      <c r="J7411" s="123"/>
      <c r="K7411" s="137"/>
      <c r="L7411" s="137"/>
      <c r="M7411" s="137"/>
      <c r="N7411" s="123">
        <v>3</v>
      </c>
      <c r="O7411" s="108" t="s">
        <v>10035</v>
      </c>
      <c r="P7411" s="138">
        <v>3570800403363</v>
      </c>
      <c r="Q7411" s="108" t="s">
        <v>10036</v>
      </c>
      <c r="R7411" s="108" t="s">
        <v>1127</v>
      </c>
      <c r="S7411" s="139" t="s">
        <v>10037</v>
      </c>
      <c r="T7411" s="123" t="s">
        <v>51</v>
      </c>
      <c r="U7411" s="123" t="s">
        <v>45</v>
      </c>
      <c r="V7411" s="123" t="s">
        <v>52</v>
      </c>
      <c r="W7411" s="137">
        <v>273.24</v>
      </c>
      <c r="X7411" s="136">
        <v>44.61</v>
      </c>
      <c r="Y7411" s="137">
        <v>6750</v>
      </c>
      <c r="Z7411" s="137">
        <f>W7411*Y7411</f>
        <v>1844370</v>
      </c>
      <c r="AA7411" s="119">
        <v>6</v>
      </c>
      <c r="AB7411" s="119">
        <v>6</v>
      </c>
      <c r="AC7411" s="137">
        <f>(Z7411*(100-AB7411))/100</f>
        <v>1733707.8</v>
      </c>
      <c r="AD7411" s="137">
        <f>IF(AND(AC7411="",M7409=""),0,IF((AC7411=""),M7409, IF( (M7409=""),AC7411,SUM(AC7409:AC7412)+M7409)))</f>
        <v>4163905.05</v>
      </c>
      <c r="AE7411" s="137">
        <f>IF( (X7411=""),AD7411*1,AD7411*(X7411/100) )</f>
        <v>1857518.042805</v>
      </c>
      <c r="AF7411" s="137">
        <v>50000000</v>
      </c>
      <c r="AG7411" s="137">
        <f>IF((AF7411-AE7411) &gt; 1,0,IF((AF7411-AE7411)&lt;0,AE7411-AF7411,AF7411-AE7411))</f>
        <v>0</v>
      </c>
      <c r="AH7411" s="137">
        <v>0.02</v>
      </c>
    </row>
    <row r="7412" spans="1:34" s="173" customFormat="1" x14ac:dyDescent="0.55000000000000004">
      <c r="A7412" s="122"/>
      <c r="B7412" s="123"/>
      <c r="C7412" s="123"/>
      <c r="D7412" s="135"/>
      <c r="E7412" s="123"/>
      <c r="F7412" s="123"/>
      <c r="G7412" s="123"/>
      <c r="H7412" s="123"/>
      <c r="I7412" s="136"/>
      <c r="J7412" s="123"/>
      <c r="K7412" s="137"/>
      <c r="L7412" s="137" t="s">
        <v>63</v>
      </c>
      <c r="M7412" s="137">
        <f>SUM(M7409:M7411)</f>
        <v>162825</v>
      </c>
      <c r="N7412" s="123"/>
      <c r="O7412" s="108"/>
      <c r="P7412" s="138"/>
      <c r="Q7412" s="108"/>
      <c r="R7412" s="108"/>
      <c r="S7412" s="139"/>
      <c r="T7412" s="123"/>
      <c r="U7412" s="123"/>
      <c r="V7412" s="123"/>
      <c r="W7412" s="137"/>
      <c r="X7412" s="136"/>
      <c r="Y7412" s="137"/>
      <c r="Z7412" s="137"/>
      <c r="AA7412" s="119"/>
      <c r="AB7412" s="119"/>
      <c r="AC7412" s="137"/>
      <c r="AD7412" s="137"/>
      <c r="AE7412" s="137">
        <f>SUM(AE7409:AE7411)</f>
        <v>4164321.4405049998</v>
      </c>
      <c r="AF7412" s="137"/>
      <c r="AG7412" s="137">
        <f>SUM(AG7409:AG7411)</f>
        <v>0</v>
      </c>
      <c r="AH7412" s="137"/>
    </row>
    <row r="7413" spans="1:34" s="173" customFormat="1" x14ac:dyDescent="0.55000000000000004">
      <c r="A7413" s="122" t="s">
        <v>10038</v>
      </c>
      <c r="B7413" s="123">
        <v>3186</v>
      </c>
      <c r="C7413" s="123">
        <v>6440</v>
      </c>
      <c r="D7413" s="135" t="s">
        <v>10039</v>
      </c>
      <c r="E7413" s="123" t="s">
        <v>37</v>
      </c>
      <c r="F7413" s="123">
        <v>5535</v>
      </c>
      <c r="G7413" s="123">
        <v>0</v>
      </c>
      <c r="H7413" s="123">
        <v>3</v>
      </c>
      <c r="I7413" s="136">
        <v>8</v>
      </c>
      <c r="J7413" s="123" t="s">
        <v>38</v>
      </c>
      <c r="K7413" s="137">
        <f>((G7413*400)+(H7413*100))+I7413</f>
        <v>308</v>
      </c>
      <c r="L7413" s="137">
        <v>400</v>
      </c>
      <c r="M7413" s="137">
        <f>K7413*L7413</f>
        <v>123200</v>
      </c>
      <c r="N7413" s="123"/>
      <c r="O7413" s="108"/>
      <c r="P7413" s="138"/>
      <c r="Q7413" s="108"/>
      <c r="R7413" s="108"/>
      <c r="S7413" s="139"/>
      <c r="T7413" s="123"/>
      <c r="U7413" s="123"/>
      <c r="V7413" s="123"/>
      <c r="W7413" s="137"/>
      <c r="X7413" s="136"/>
      <c r="Y7413" s="137"/>
      <c r="Z7413" s="137"/>
      <c r="AA7413" s="119"/>
      <c r="AB7413" s="119"/>
      <c r="AC7413" s="137"/>
      <c r="AD7413" s="137">
        <f>IF(AND(AC7413="",M7413=""),0,IF((AC7413=""),M7413,IF((M7413=""),AC7413,AC7413+M7413)))</f>
        <v>123200</v>
      </c>
      <c r="AE7413" s="137">
        <f>IF( (X7413=""),AD7413*1,AD7413*(X7413/100) )</f>
        <v>123200</v>
      </c>
      <c r="AF7413" s="137">
        <v>0</v>
      </c>
      <c r="AG7413" s="137">
        <f>IF((AF7413-AE7413) &gt; 1,0,IF((AF7413-AE7413)&lt;0,AE7413-AF7413,AF7413-AE7413))</f>
        <v>123200</v>
      </c>
      <c r="AH7413" s="137">
        <v>0.01</v>
      </c>
    </row>
    <row r="7414" spans="1:34" s="173" customFormat="1" x14ac:dyDescent="0.55000000000000004">
      <c r="A7414" s="122"/>
      <c r="B7414" s="123"/>
      <c r="C7414" s="123"/>
      <c r="D7414" s="135"/>
      <c r="E7414" s="123"/>
      <c r="F7414" s="123"/>
      <c r="G7414" s="123"/>
      <c r="H7414" s="123"/>
      <c r="I7414" s="136"/>
      <c r="J7414" s="123"/>
      <c r="K7414" s="137"/>
      <c r="L7414" s="137" t="s">
        <v>63</v>
      </c>
      <c r="M7414" s="137">
        <f>SUM(M7413:M7413)</f>
        <v>123200</v>
      </c>
      <c r="N7414" s="123"/>
      <c r="O7414" s="108"/>
      <c r="P7414" s="138"/>
      <c r="Q7414" s="108"/>
      <c r="R7414" s="108"/>
      <c r="S7414" s="139"/>
      <c r="T7414" s="123"/>
      <c r="U7414" s="123"/>
      <c r="V7414" s="123"/>
      <c r="W7414" s="137"/>
      <c r="X7414" s="136"/>
      <c r="Y7414" s="137"/>
      <c r="Z7414" s="137"/>
      <c r="AA7414" s="119"/>
      <c r="AB7414" s="119"/>
      <c r="AC7414" s="137"/>
      <c r="AD7414" s="137"/>
      <c r="AE7414" s="137">
        <f>SUM(AE7413:AE7413)</f>
        <v>123200</v>
      </c>
      <c r="AF7414" s="137"/>
      <c r="AG7414" s="137">
        <f>SUM(AG7413:AG7413)</f>
        <v>123200</v>
      </c>
      <c r="AH7414" s="137"/>
    </row>
    <row r="7415" spans="1:34" s="173" customFormat="1" x14ac:dyDescent="0.55000000000000004">
      <c r="A7415" s="122" t="s">
        <v>10040</v>
      </c>
      <c r="B7415" s="123">
        <v>3187</v>
      </c>
      <c r="C7415" s="123">
        <v>6162</v>
      </c>
      <c r="D7415" s="135" t="s">
        <v>10041</v>
      </c>
      <c r="E7415" s="123" t="s">
        <v>37</v>
      </c>
      <c r="F7415" s="123">
        <v>5333</v>
      </c>
      <c r="G7415" s="123">
        <v>4</v>
      </c>
      <c r="H7415" s="123">
        <v>0</v>
      </c>
      <c r="I7415" s="136">
        <v>70</v>
      </c>
      <c r="J7415" s="123" t="s">
        <v>35</v>
      </c>
      <c r="K7415" s="137">
        <f>((G7415*400)+(H7415*100))+I7415</f>
        <v>1670</v>
      </c>
      <c r="L7415" s="137">
        <v>800</v>
      </c>
      <c r="M7415" s="137">
        <f>K7415*L7415</f>
        <v>1336000</v>
      </c>
      <c r="N7415" s="123"/>
      <c r="O7415" s="108"/>
      <c r="P7415" s="138"/>
      <c r="Q7415" s="108"/>
      <c r="R7415" s="108"/>
      <c r="S7415" s="139"/>
      <c r="T7415" s="123"/>
      <c r="U7415" s="123"/>
      <c r="V7415" s="123"/>
      <c r="W7415" s="137"/>
      <c r="X7415" s="136"/>
      <c r="Y7415" s="137"/>
      <c r="Z7415" s="137"/>
      <c r="AA7415" s="119"/>
      <c r="AB7415" s="119"/>
      <c r="AC7415" s="137"/>
      <c r="AD7415" s="137">
        <f>IF(AND(AC7415="",M7415=""),0,IF((AC7415=""),M7415,IF((M7415=""),AC7415,AC7415+M7415)))</f>
        <v>1336000</v>
      </c>
      <c r="AE7415" s="137">
        <f>IF( (X7415=""),AD7415*1,AD7415*(X7415/100) )</f>
        <v>1336000</v>
      </c>
      <c r="AF7415" s="137">
        <v>0</v>
      </c>
      <c r="AG7415" s="137">
        <f>IF((AF7415-AE7415) &gt; 1,0,IF((AF7415-AE7415)&lt;0,AE7415-AF7415,AF7415-AE7415))</f>
        <v>1336000</v>
      </c>
      <c r="AH7415" s="137">
        <v>0.02</v>
      </c>
    </row>
    <row r="7416" spans="1:34" s="173" customFormat="1" x14ac:dyDescent="0.55000000000000004">
      <c r="A7416" s="122"/>
      <c r="B7416" s="123">
        <v>3188</v>
      </c>
      <c r="C7416" s="123">
        <v>6219</v>
      </c>
      <c r="D7416" s="135" t="s">
        <v>10042</v>
      </c>
      <c r="E7416" s="123" t="s">
        <v>37</v>
      </c>
      <c r="F7416" s="123">
        <v>5334</v>
      </c>
      <c r="G7416" s="123">
        <v>4</v>
      </c>
      <c r="H7416" s="123">
        <v>1</v>
      </c>
      <c r="I7416" s="136">
        <v>0</v>
      </c>
      <c r="J7416" s="123" t="s">
        <v>38</v>
      </c>
      <c r="K7416" s="137">
        <f>((G7416*400)+(H7416*100))+I7416</f>
        <v>1700</v>
      </c>
      <c r="L7416" s="137">
        <v>400</v>
      </c>
      <c r="M7416" s="137">
        <f>K7416*L7416</f>
        <v>680000</v>
      </c>
      <c r="N7416" s="123"/>
      <c r="O7416" s="108"/>
      <c r="P7416" s="138"/>
      <c r="Q7416" s="108"/>
      <c r="R7416" s="108"/>
      <c r="S7416" s="139"/>
      <c r="T7416" s="123"/>
      <c r="U7416" s="123"/>
      <c r="V7416" s="123"/>
      <c r="W7416" s="137"/>
      <c r="X7416" s="136"/>
      <c r="Y7416" s="137"/>
      <c r="Z7416" s="137"/>
      <c r="AA7416" s="119"/>
      <c r="AB7416" s="119"/>
      <c r="AC7416" s="137"/>
      <c r="AD7416" s="137">
        <f>IF(AND(AC7416="",M7416=""),0,IF((AC7416=""),M7416,IF((M7416=""),AC7416,AC7416+M7416)))</f>
        <v>680000</v>
      </c>
      <c r="AE7416" s="137">
        <f>IF( (X7416=""),AD7416*1,AD7416*(X7416/100) )</f>
        <v>680000</v>
      </c>
      <c r="AF7416" s="137">
        <v>0</v>
      </c>
      <c r="AG7416" s="137">
        <f>IF((AF7416-AE7416) &gt; 1,0,IF((AF7416-AE7416)&lt;0,AE7416-AF7416,AF7416-AE7416))</f>
        <v>680000</v>
      </c>
      <c r="AH7416" s="137">
        <v>0.01</v>
      </c>
    </row>
    <row r="7417" spans="1:34" s="173" customFormat="1" x14ac:dyDescent="0.55000000000000004">
      <c r="A7417" s="122"/>
      <c r="B7417" s="123"/>
      <c r="C7417" s="123"/>
      <c r="D7417" s="135"/>
      <c r="E7417" s="123"/>
      <c r="F7417" s="123"/>
      <c r="G7417" s="123"/>
      <c r="H7417" s="123"/>
      <c r="I7417" s="136"/>
      <c r="J7417" s="123"/>
      <c r="K7417" s="137"/>
      <c r="L7417" s="137" t="s">
        <v>63</v>
      </c>
      <c r="M7417" s="137">
        <f>SUM(M7415:M7416)</f>
        <v>2016000</v>
      </c>
      <c r="N7417" s="123"/>
      <c r="O7417" s="108"/>
      <c r="P7417" s="138"/>
      <c r="Q7417" s="108"/>
      <c r="R7417" s="108"/>
      <c r="S7417" s="139"/>
      <c r="T7417" s="123"/>
      <c r="U7417" s="123"/>
      <c r="V7417" s="123"/>
      <c r="W7417" s="137"/>
      <c r="X7417" s="136"/>
      <c r="Y7417" s="137"/>
      <c r="Z7417" s="137"/>
      <c r="AA7417" s="119"/>
      <c r="AB7417" s="119"/>
      <c r="AC7417" s="137"/>
      <c r="AD7417" s="137"/>
      <c r="AE7417" s="137">
        <f>SUM(AE7415:AE7416)</f>
        <v>2016000</v>
      </c>
      <c r="AF7417" s="137"/>
      <c r="AG7417" s="137">
        <f>SUM(AG7415:AG7416)</f>
        <v>2016000</v>
      </c>
      <c r="AH7417" s="137"/>
    </row>
    <row r="7418" spans="1:34" s="173" customFormat="1" x14ac:dyDescent="0.55000000000000004">
      <c r="A7418" s="122" t="s">
        <v>10045</v>
      </c>
      <c r="B7418" s="123">
        <v>3189</v>
      </c>
      <c r="C7418" s="123">
        <v>9971</v>
      </c>
      <c r="D7418" s="135">
        <v>6032</v>
      </c>
      <c r="E7418" s="123" t="s">
        <v>37</v>
      </c>
      <c r="F7418" s="123"/>
      <c r="G7418" s="123">
        <v>0</v>
      </c>
      <c r="H7418" s="123">
        <v>0</v>
      </c>
      <c r="I7418" s="136">
        <v>76</v>
      </c>
      <c r="J7418" s="123" t="s">
        <v>35</v>
      </c>
      <c r="K7418" s="137">
        <f>((G7418*400)+(H7418*100))+I7418</f>
        <v>76</v>
      </c>
      <c r="L7418" s="137">
        <v>225</v>
      </c>
      <c r="M7418" s="137">
        <f>K7418*L7418</f>
        <v>17100</v>
      </c>
      <c r="N7418" s="123">
        <v>1</v>
      </c>
      <c r="O7418" s="108" t="s">
        <v>10043</v>
      </c>
      <c r="P7418" s="138">
        <v>3570800007352</v>
      </c>
      <c r="Q7418" s="108" t="s">
        <v>10044</v>
      </c>
      <c r="R7418" s="108" t="s">
        <v>10046</v>
      </c>
      <c r="S7418" s="139"/>
      <c r="T7418" s="123" t="s">
        <v>51</v>
      </c>
      <c r="U7418" s="123" t="s">
        <v>45</v>
      </c>
      <c r="V7418" s="123" t="s">
        <v>52</v>
      </c>
      <c r="W7418" s="137">
        <v>114.84</v>
      </c>
      <c r="X7418" s="136">
        <v>70.2</v>
      </c>
      <c r="Y7418" s="137">
        <v>6750</v>
      </c>
      <c r="Z7418" s="137">
        <f>W7418*Y7418</f>
        <v>775170</v>
      </c>
      <c r="AA7418" s="119">
        <v>2</v>
      </c>
      <c r="AB7418" s="119">
        <v>2</v>
      </c>
      <c r="AC7418" s="137">
        <f>(Z7418*(100-AB7418))/100</f>
        <v>759666.6</v>
      </c>
      <c r="AD7418" s="137">
        <f>IF(AND(AC7418="",M7418=""),0,IF((AC7418=""),M7418, IF( (M7418=""),AC7418,SUM(AC7418:AC7419)+M7418)))</f>
        <v>1099314</v>
      </c>
      <c r="AE7418" s="137">
        <f>IF( (X7418=""),AD7418*1,AD7418*(X7418/100) )</f>
        <v>771718.42800000007</v>
      </c>
      <c r="AF7418" s="137">
        <v>10000000</v>
      </c>
      <c r="AG7418" s="137">
        <v>17100</v>
      </c>
      <c r="AH7418" s="137">
        <v>0.02</v>
      </c>
    </row>
    <row r="7419" spans="1:34" s="173" customFormat="1" x14ac:dyDescent="0.55000000000000004">
      <c r="A7419" s="122"/>
      <c r="B7419" s="123"/>
      <c r="C7419" s="123"/>
      <c r="D7419" s="135"/>
      <c r="E7419" s="123"/>
      <c r="F7419" s="123"/>
      <c r="G7419" s="123"/>
      <c r="H7419" s="123"/>
      <c r="I7419" s="136"/>
      <c r="J7419" s="123"/>
      <c r="K7419" s="137"/>
      <c r="L7419" s="137"/>
      <c r="M7419" s="137"/>
      <c r="N7419" s="123">
        <v>2</v>
      </c>
      <c r="O7419" s="108" t="s">
        <v>10043</v>
      </c>
      <c r="P7419" s="138">
        <v>3570800007352</v>
      </c>
      <c r="Q7419" s="108" t="s">
        <v>10044</v>
      </c>
      <c r="R7419" s="108" t="s">
        <v>10046</v>
      </c>
      <c r="S7419" s="139"/>
      <c r="T7419" s="123" t="s">
        <v>51</v>
      </c>
      <c r="U7419" s="123" t="s">
        <v>45</v>
      </c>
      <c r="V7419" s="123" t="s">
        <v>52</v>
      </c>
      <c r="W7419" s="137">
        <v>48.76</v>
      </c>
      <c r="X7419" s="136">
        <v>29.8</v>
      </c>
      <c r="Y7419" s="137">
        <v>6750</v>
      </c>
      <c r="Z7419" s="137">
        <f>W7419*Y7419</f>
        <v>329130</v>
      </c>
      <c r="AA7419" s="119">
        <v>2</v>
      </c>
      <c r="AB7419" s="119">
        <v>2</v>
      </c>
      <c r="AC7419" s="137">
        <f>(Z7419*(100-AB7419))/100</f>
        <v>322547.40000000002</v>
      </c>
      <c r="AD7419" s="137">
        <f>IF(AND(AC7419="",M7418=""),0,IF((AC7419=""),M7418, IF( (M7418=""),AC7419,SUM(AC7418:AC7419)+M7418)))</f>
        <v>1099314</v>
      </c>
      <c r="AE7419" s="137">
        <f>IF( (X7419=""),AD7419*1,AD7419*(X7419/100) )</f>
        <v>327595.57199999999</v>
      </c>
      <c r="AF7419" s="137">
        <v>10000000</v>
      </c>
      <c r="AG7419" s="137">
        <f>IF((AF7419-AE7419) &gt; 1,0,IF((AF7419-AE7419)&lt;0,AE7419-AF7419,AF7419-AE7419))</f>
        <v>0</v>
      </c>
      <c r="AH7419" s="137">
        <v>0.02</v>
      </c>
    </row>
    <row r="7420" spans="1:34" s="173" customFormat="1" x14ac:dyDescent="0.55000000000000004">
      <c r="A7420" s="122"/>
      <c r="B7420" s="123"/>
      <c r="C7420" s="123"/>
      <c r="D7420" s="135"/>
      <c r="E7420" s="123"/>
      <c r="F7420" s="123"/>
      <c r="G7420" s="123"/>
      <c r="H7420" s="123"/>
      <c r="I7420" s="136"/>
      <c r="J7420" s="123"/>
      <c r="K7420" s="137"/>
      <c r="L7420" s="137" t="s">
        <v>63</v>
      </c>
      <c r="M7420" s="137">
        <f>SUM(M7418:M7419)</f>
        <v>17100</v>
      </c>
      <c r="N7420" s="123"/>
      <c r="O7420" s="108"/>
      <c r="P7420" s="138"/>
      <c r="Q7420" s="108"/>
      <c r="R7420" s="108"/>
      <c r="S7420" s="139"/>
      <c r="T7420" s="123"/>
      <c r="U7420" s="123"/>
      <c r="V7420" s="123"/>
      <c r="W7420" s="137"/>
      <c r="X7420" s="136"/>
      <c r="Y7420" s="137"/>
      <c r="Z7420" s="137"/>
      <c r="AA7420" s="119"/>
      <c r="AB7420" s="119"/>
      <c r="AC7420" s="137"/>
      <c r="AD7420" s="137"/>
      <c r="AE7420" s="137">
        <f>SUM(AE7418:AE7419)</f>
        <v>1099314</v>
      </c>
      <c r="AF7420" s="137"/>
      <c r="AG7420" s="137">
        <f>SUM(AG7418:AG7419)</f>
        <v>17100</v>
      </c>
      <c r="AH7420" s="137"/>
    </row>
    <row r="7421" spans="1:34" s="173" customFormat="1" x14ac:dyDescent="0.55000000000000004">
      <c r="A7421" s="122" t="s">
        <v>987</v>
      </c>
      <c r="B7421" s="123">
        <v>3190</v>
      </c>
      <c r="C7421" s="123">
        <v>8505</v>
      </c>
      <c r="D7421" s="135" t="s">
        <v>10049</v>
      </c>
      <c r="E7421" s="123" t="s">
        <v>34</v>
      </c>
      <c r="F7421" s="123">
        <v>913</v>
      </c>
      <c r="G7421" s="123">
        <v>0</v>
      </c>
      <c r="H7421" s="123">
        <v>2</v>
      </c>
      <c r="I7421" s="136">
        <v>16</v>
      </c>
      <c r="J7421" s="123" t="s">
        <v>35</v>
      </c>
      <c r="K7421" s="137">
        <f>((G7421*400)+(H7421*100))+I7421</f>
        <v>216</v>
      </c>
      <c r="L7421" s="137">
        <v>800</v>
      </c>
      <c r="M7421" s="137">
        <f>K7421*L7421</f>
        <v>172800</v>
      </c>
      <c r="N7421" s="123">
        <v>1</v>
      </c>
      <c r="O7421" s="108" t="s">
        <v>10047</v>
      </c>
      <c r="P7421" s="138">
        <v>3570800352262</v>
      </c>
      <c r="Q7421" s="108" t="s">
        <v>10048</v>
      </c>
      <c r="R7421" s="108" t="s">
        <v>10050</v>
      </c>
      <c r="S7421" s="139" t="s">
        <v>10051</v>
      </c>
      <c r="T7421" s="123" t="s">
        <v>51</v>
      </c>
      <c r="U7421" s="123" t="s">
        <v>45</v>
      </c>
      <c r="V7421" s="123" t="s">
        <v>52</v>
      </c>
      <c r="W7421" s="137">
        <v>559.35</v>
      </c>
      <c r="X7421" s="136">
        <v>53.13</v>
      </c>
      <c r="Y7421" s="137">
        <v>6750</v>
      </c>
      <c r="Z7421" s="137">
        <f>W7421*Y7421</f>
        <v>3775612.5</v>
      </c>
      <c r="AA7421" s="119">
        <v>11</v>
      </c>
      <c r="AB7421" s="119">
        <v>12</v>
      </c>
      <c r="AC7421" s="137">
        <f>(Z7421*(100-AB7421))/100</f>
        <v>3322539</v>
      </c>
      <c r="AD7421" s="137">
        <f>IF(AND(AC7421="",M7421=""),0,IF((AC7421=""),M7421, IF( (M7421=""),AC7421,SUM(AC7421:AC7426)+M7421)))</f>
        <v>14887104.074999999</v>
      </c>
      <c r="AE7421" s="137">
        <f>IF( (X7421=""),AD7421*1,AD7421*(X7421/100) )</f>
        <v>7909518.3950474998</v>
      </c>
      <c r="AF7421" s="137">
        <v>50000000</v>
      </c>
      <c r="AG7421" s="137">
        <f>IF((AF7421-AE7421) &gt; 1,0,IF((AF7421-AE7421)&lt;0,AE7421-AF7421,AF7421-AE7421))</f>
        <v>0</v>
      </c>
      <c r="AH7421" s="137">
        <v>0.02</v>
      </c>
    </row>
    <row r="7422" spans="1:34" s="173" customFormat="1" x14ac:dyDescent="0.55000000000000004">
      <c r="A7422" s="122"/>
      <c r="B7422" s="123"/>
      <c r="C7422" s="123"/>
      <c r="D7422" s="135"/>
      <c r="E7422" s="123"/>
      <c r="F7422" s="123"/>
      <c r="G7422" s="123"/>
      <c r="H7422" s="123"/>
      <c r="I7422" s="136"/>
      <c r="J7422" s="123"/>
      <c r="K7422" s="137"/>
      <c r="L7422" s="137"/>
      <c r="M7422" s="137"/>
      <c r="N7422" s="123">
        <v>2</v>
      </c>
      <c r="O7422" s="108" t="s">
        <v>10047</v>
      </c>
      <c r="P7422" s="138">
        <v>3570800352262</v>
      </c>
      <c r="Q7422" s="108" t="s">
        <v>10048</v>
      </c>
      <c r="R7422" s="108" t="s">
        <v>10050</v>
      </c>
      <c r="S7422" s="139" t="s">
        <v>10052</v>
      </c>
      <c r="T7422" s="123" t="s">
        <v>51</v>
      </c>
      <c r="U7422" s="123" t="s">
        <v>45</v>
      </c>
      <c r="V7422" s="123" t="s">
        <v>52</v>
      </c>
      <c r="W7422" s="137">
        <v>324.36</v>
      </c>
      <c r="X7422" s="136">
        <v>30.81</v>
      </c>
      <c r="Y7422" s="137">
        <v>6750</v>
      </c>
      <c r="Z7422" s="137">
        <f>W7422*Y7422</f>
        <v>2189430</v>
      </c>
      <c r="AA7422" s="119">
        <v>6</v>
      </c>
      <c r="AB7422" s="119">
        <v>6</v>
      </c>
      <c r="AC7422" s="137">
        <f>(Z7422*(100-AB7422))/100</f>
        <v>2058064.2</v>
      </c>
      <c r="AD7422" s="137">
        <f>IF(AND(AC7422="",M7421=""),0,IF((AC7422=""),M7421, IF( (M7421=""),AC7422,SUM(AC7421:AC7426)+M7421)))</f>
        <v>14887104.074999999</v>
      </c>
      <c r="AE7422" s="137">
        <f>IF( (X7422=""),AD7422*1,AD7422*(X7422/100) )</f>
        <v>4586716.7655074997</v>
      </c>
      <c r="AF7422" s="137">
        <v>50000000</v>
      </c>
      <c r="AG7422" s="137">
        <f>IF((AF7422-AE7422) &gt; 1,0,IF((AF7422-AE7422)&lt;0,AE7422-AF7422,AF7422-AE7422))</f>
        <v>0</v>
      </c>
      <c r="AH7422" s="137">
        <v>0.02</v>
      </c>
    </row>
    <row r="7423" spans="1:34" s="173" customFormat="1" x14ac:dyDescent="0.55000000000000004">
      <c r="A7423" s="122"/>
      <c r="B7423" s="123"/>
      <c r="C7423" s="123"/>
      <c r="D7423" s="135"/>
      <c r="E7423" s="123"/>
      <c r="F7423" s="123"/>
      <c r="G7423" s="123"/>
      <c r="H7423" s="123"/>
      <c r="I7423" s="136"/>
      <c r="J7423" s="123"/>
      <c r="K7423" s="137"/>
      <c r="L7423" s="137"/>
      <c r="M7423" s="137"/>
      <c r="N7423" s="123">
        <v>3</v>
      </c>
      <c r="O7423" s="108" t="s">
        <v>10047</v>
      </c>
      <c r="P7423" s="138">
        <v>3570800352262</v>
      </c>
      <c r="Q7423" s="108" t="s">
        <v>10048</v>
      </c>
      <c r="R7423" s="108" t="s">
        <v>10050</v>
      </c>
      <c r="S7423" s="139" t="s">
        <v>10053</v>
      </c>
      <c r="T7423" s="123" t="s">
        <v>55</v>
      </c>
      <c r="U7423" s="123" t="s">
        <v>45</v>
      </c>
      <c r="V7423" s="123" t="s">
        <v>52</v>
      </c>
      <c r="W7423" s="137">
        <v>169.05</v>
      </c>
      <c r="X7423" s="136">
        <v>16.059999999999999</v>
      </c>
      <c r="Y7423" s="137">
        <v>0</v>
      </c>
      <c r="Z7423" s="137">
        <f>W7423*Y7423</f>
        <v>0</v>
      </c>
      <c r="AA7423" s="119">
        <v>21</v>
      </c>
      <c r="AB7423" s="119">
        <v>32</v>
      </c>
      <c r="AC7423" s="137">
        <f>(Z7423*(100-AB7423))/100</f>
        <v>0</v>
      </c>
      <c r="AD7423" s="137">
        <f>IF(AND(AC7423="",M7421=""),0,IF((AC7423=""),M7421, IF( (M7421=""),AC7423,SUM(AC7421:AC7426)+M7421)))</f>
        <v>14887104.074999999</v>
      </c>
      <c r="AE7423" s="137">
        <f>IF( (X7423=""),AD7423*1,AD7423*(X7423/100) )</f>
        <v>2390868.9144449998</v>
      </c>
      <c r="AF7423" s="137">
        <v>50000000</v>
      </c>
      <c r="AG7423" s="137">
        <f>IF((AF7423-AE7423) &gt; 1,0,IF((AF7423-AE7423)&lt;0,AE7423-AF7423,AF7423-AE7423))</f>
        <v>0</v>
      </c>
      <c r="AH7423" s="137">
        <v>0.02</v>
      </c>
    </row>
    <row r="7424" spans="1:34" s="173" customFormat="1" x14ac:dyDescent="0.55000000000000004">
      <c r="A7424" s="122"/>
      <c r="B7424" s="123"/>
      <c r="C7424" s="123"/>
      <c r="D7424" s="135"/>
      <c r="E7424" s="123"/>
      <c r="F7424" s="123"/>
      <c r="G7424" s="123"/>
      <c r="H7424" s="123"/>
      <c r="I7424" s="136"/>
      <c r="J7424" s="123"/>
      <c r="K7424" s="137"/>
      <c r="L7424" s="137" t="s">
        <v>63</v>
      </c>
      <c r="M7424" s="137">
        <f>SUM(M7421:M7423)</f>
        <v>172800</v>
      </c>
      <c r="N7424" s="123"/>
      <c r="O7424" s="108"/>
      <c r="P7424" s="138"/>
      <c r="Q7424" s="108"/>
      <c r="R7424" s="108"/>
      <c r="S7424" s="139"/>
      <c r="T7424" s="123"/>
      <c r="U7424" s="123"/>
      <c r="V7424" s="123"/>
      <c r="W7424" s="137"/>
      <c r="X7424" s="136"/>
      <c r="Y7424" s="137"/>
      <c r="Z7424" s="137"/>
      <c r="AA7424" s="119"/>
      <c r="AB7424" s="119"/>
      <c r="AC7424" s="137"/>
      <c r="AD7424" s="137"/>
      <c r="AE7424" s="137">
        <f>SUM(AE7421:AE7423)</f>
        <v>14887104.074999999</v>
      </c>
      <c r="AF7424" s="137"/>
      <c r="AG7424" s="137">
        <f>SUM(AG7421:AG7423)</f>
        <v>0</v>
      </c>
      <c r="AH7424" s="137"/>
    </row>
    <row r="7425" spans="1:34" s="173" customFormat="1" x14ac:dyDescent="0.55000000000000004">
      <c r="A7425" s="122" t="s">
        <v>10056</v>
      </c>
      <c r="B7425" s="123">
        <v>3191</v>
      </c>
      <c r="C7425" s="123">
        <v>5742</v>
      </c>
      <c r="D7425" s="135" t="s">
        <v>10057</v>
      </c>
      <c r="E7425" s="123" t="s">
        <v>34</v>
      </c>
      <c r="F7425" s="123">
        <v>2475</v>
      </c>
      <c r="G7425" s="123">
        <v>2</v>
      </c>
      <c r="H7425" s="123">
        <v>0</v>
      </c>
      <c r="I7425" s="136">
        <v>14</v>
      </c>
      <c r="J7425" s="123" t="s">
        <v>35</v>
      </c>
      <c r="K7425" s="137">
        <f>((G7425*400)+(H7425*100))+I7425</f>
        <v>814</v>
      </c>
      <c r="L7425" s="137">
        <v>1800</v>
      </c>
      <c r="M7425" s="137">
        <f>K7425*L7425</f>
        <v>1465200</v>
      </c>
      <c r="N7425" s="123">
        <v>1</v>
      </c>
      <c r="O7425" s="108" t="s">
        <v>10054</v>
      </c>
      <c r="P7425" s="138"/>
      <c r="Q7425" s="108" t="s">
        <v>10055</v>
      </c>
      <c r="R7425" s="108" t="s">
        <v>10058</v>
      </c>
      <c r="S7425" s="139" t="s">
        <v>10059</v>
      </c>
      <c r="T7425" s="123" t="s">
        <v>51</v>
      </c>
      <c r="U7425" s="123" t="s">
        <v>45</v>
      </c>
      <c r="V7425" s="123" t="s">
        <v>52</v>
      </c>
      <c r="W7425" s="137">
        <v>569.25</v>
      </c>
      <c r="X7425" s="136">
        <v>36.04</v>
      </c>
      <c r="Y7425" s="137">
        <v>6750</v>
      </c>
      <c r="Z7425" s="137">
        <f>W7425*Y7425</f>
        <v>3842437.5</v>
      </c>
      <c r="AA7425" s="119">
        <v>7</v>
      </c>
      <c r="AB7425" s="119">
        <v>7</v>
      </c>
      <c r="AC7425" s="137">
        <f>(Z7425*(100-AB7425))/100</f>
        <v>3573466.875</v>
      </c>
      <c r="AD7425" s="137">
        <f>IF(AND(AC7425="",M7425=""),0,IF((AC7425=""),M7425, IF( (M7425=""),AC7425,SUM(AC7425:AC7428)+M7425)))</f>
        <v>10798900.875</v>
      </c>
      <c r="AE7425" s="137">
        <f>IF( (X7425=""),AD7425*1,AD7425*(X7425/100) )</f>
        <v>3891923.8753499999</v>
      </c>
      <c r="AF7425" s="137">
        <v>50000000</v>
      </c>
      <c r="AG7425" s="137">
        <f>IF((AF7425-AE7425) &gt; 1,0,IF((AF7425-AE7425)&lt;0,AE7425-AF7425,AF7425-AE7425))</f>
        <v>0</v>
      </c>
      <c r="AH7425" s="137">
        <v>0.02</v>
      </c>
    </row>
    <row r="7426" spans="1:34" s="173" customFormat="1" x14ac:dyDescent="0.55000000000000004">
      <c r="A7426" s="122"/>
      <c r="B7426" s="123"/>
      <c r="C7426" s="123"/>
      <c r="D7426" s="135"/>
      <c r="E7426" s="123"/>
      <c r="F7426" s="123"/>
      <c r="G7426" s="123"/>
      <c r="H7426" s="123"/>
      <c r="I7426" s="136"/>
      <c r="J7426" s="123"/>
      <c r="K7426" s="137"/>
      <c r="L7426" s="137"/>
      <c r="M7426" s="137"/>
      <c r="N7426" s="123">
        <v>2</v>
      </c>
      <c r="O7426" s="108" t="s">
        <v>10054</v>
      </c>
      <c r="P7426" s="138"/>
      <c r="Q7426" s="108" t="s">
        <v>10055</v>
      </c>
      <c r="R7426" s="108" t="s">
        <v>10058</v>
      </c>
      <c r="S7426" s="139" t="s">
        <v>10060</v>
      </c>
      <c r="T7426" s="123" t="s">
        <v>51</v>
      </c>
      <c r="U7426" s="123" t="s">
        <v>45</v>
      </c>
      <c r="V7426" s="123" t="s">
        <v>52</v>
      </c>
      <c r="W7426" s="137">
        <v>917.6</v>
      </c>
      <c r="X7426" s="136">
        <v>58.1</v>
      </c>
      <c r="Y7426" s="137">
        <v>6750</v>
      </c>
      <c r="Z7426" s="137">
        <f>W7426*Y7426</f>
        <v>6193800</v>
      </c>
      <c r="AA7426" s="119">
        <v>7</v>
      </c>
      <c r="AB7426" s="119">
        <v>7</v>
      </c>
      <c r="AC7426" s="137">
        <f>(Z7426*(100-AB7426))/100</f>
        <v>5760234</v>
      </c>
      <c r="AD7426" s="137">
        <f>IF(AND(AC7426="",M7425=""),0,IF((AC7426=""),M7425, IF( (M7425=""),AC7426,SUM(AC7425:AC7428)+M7425)))</f>
        <v>10798900.875</v>
      </c>
      <c r="AE7426" s="137">
        <f>IF( (X7426=""),AD7426*1,AD7426*(X7426/100) )</f>
        <v>6274161.4083749996</v>
      </c>
      <c r="AF7426" s="137">
        <v>50000000</v>
      </c>
      <c r="AG7426" s="137">
        <f>IF((AF7426-AE7426) &gt; 1,0,IF((AF7426-AE7426)&lt;0,AE7426-AF7426,AF7426-AE7426))</f>
        <v>0</v>
      </c>
      <c r="AH7426" s="137">
        <v>0.02</v>
      </c>
    </row>
    <row r="7427" spans="1:34" s="173" customFormat="1" x14ac:dyDescent="0.55000000000000004">
      <c r="A7427" s="122"/>
      <c r="B7427" s="123"/>
      <c r="C7427" s="123"/>
      <c r="D7427" s="135"/>
      <c r="E7427" s="123"/>
      <c r="F7427" s="123"/>
      <c r="G7427" s="123"/>
      <c r="H7427" s="123"/>
      <c r="I7427" s="136"/>
      <c r="J7427" s="123"/>
      <c r="K7427" s="137"/>
      <c r="L7427" s="137"/>
      <c r="M7427" s="137"/>
      <c r="N7427" s="123">
        <v>3</v>
      </c>
      <c r="O7427" s="108" t="s">
        <v>10054</v>
      </c>
      <c r="P7427" s="138"/>
      <c r="Q7427" s="108" t="s">
        <v>10055</v>
      </c>
      <c r="R7427" s="108" t="s">
        <v>10058</v>
      </c>
      <c r="S7427" s="139" t="s">
        <v>10061</v>
      </c>
      <c r="T7427" s="123" t="s">
        <v>55</v>
      </c>
      <c r="U7427" s="123" t="s">
        <v>45</v>
      </c>
      <c r="V7427" s="123" t="s">
        <v>52</v>
      </c>
      <c r="W7427" s="137">
        <v>60</v>
      </c>
      <c r="X7427" s="136">
        <v>3.8</v>
      </c>
      <c r="Y7427" s="137">
        <v>0</v>
      </c>
      <c r="Z7427" s="137">
        <f>W7427*Y7427</f>
        <v>0</v>
      </c>
      <c r="AA7427" s="119">
        <v>7</v>
      </c>
      <c r="AB7427" s="119">
        <v>7</v>
      </c>
      <c r="AC7427" s="137">
        <f>(Z7427*(100-AB7427))/100</f>
        <v>0</v>
      </c>
      <c r="AD7427" s="137">
        <f>IF(AND(AC7427="",M7425=""),0,IF((AC7427=""),M7425, IF( (M7425=""),AC7427,SUM(AC7425:AC7428)+M7425)))</f>
        <v>10798900.875</v>
      </c>
      <c r="AE7427" s="137">
        <f>IF( (X7427=""),AD7427*1,AD7427*(X7427/100) )</f>
        <v>410358.23324999999</v>
      </c>
      <c r="AF7427" s="137">
        <v>50000000</v>
      </c>
      <c r="AG7427" s="137">
        <f>IF((AF7427-AE7427) &gt; 1,0,IF((AF7427-AE7427)&lt;0,AE7427-AF7427,AF7427-AE7427))</f>
        <v>0</v>
      </c>
      <c r="AH7427" s="137">
        <v>0.02</v>
      </c>
    </row>
    <row r="7428" spans="1:34" s="173" customFormat="1" x14ac:dyDescent="0.55000000000000004">
      <c r="A7428" s="122"/>
      <c r="B7428" s="123"/>
      <c r="C7428" s="123"/>
      <c r="D7428" s="135"/>
      <c r="E7428" s="123"/>
      <c r="F7428" s="123"/>
      <c r="G7428" s="123"/>
      <c r="H7428" s="123"/>
      <c r="I7428" s="136"/>
      <c r="J7428" s="123"/>
      <c r="K7428" s="137"/>
      <c r="L7428" s="137"/>
      <c r="M7428" s="137"/>
      <c r="N7428" s="123">
        <v>4</v>
      </c>
      <c r="O7428" s="108" t="s">
        <v>10054</v>
      </c>
      <c r="P7428" s="138"/>
      <c r="Q7428" s="108" t="s">
        <v>10055</v>
      </c>
      <c r="R7428" s="108" t="s">
        <v>10058</v>
      </c>
      <c r="S7428" s="139" t="s">
        <v>10062</v>
      </c>
      <c r="T7428" s="123" t="s">
        <v>55</v>
      </c>
      <c r="U7428" s="123" t="s">
        <v>45</v>
      </c>
      <c r="V7428" s="123" t="s">
        <v>52</v>
      </c>
      <c r="W7428" s="137">
        <v>32.56</v>
      </c>
      <c r="X7428" s="136">
        <v>2.06</v>
      </c>
      <c r="Y7428" s="137">
        <v>0</v>
      </c>
      <c r="Z7428" s="137">
        <f>W7428*Y7428</f>
        <v>0</v>
      </c>
      <c r="AA7428" s="119">
        <v>7</v>
      </c>
      <c r="AB7428" s="119">
        <v>7</v>
      </c>
      <c r="AC7428" s="137">
        <f>(Z7428*(100-AB7428))/100</f>
        <v>0</v>
      </c>
      <c r="AD7428" s="137">
        <f>IF(AND(AC7428="",M7425=""),0,IF((AC7428=""),M7425, IF( (M7425=""),AC7428,SUM(AC7425:AC7428)+M7425)))</f>
        <v>10798900.875</v>
      </c>
      <c r="AE7428" s="137">
        <f>IF( (X7428=""),AD7428*1,AD7428*(X7428/100) )</f>
        <v>222457.35802499999</v>
      </c>
      <c r="AF7428" s="137">
        <v>50000000</v>
      </c>
      <c r="AG7428" s="137">
        <f>IF((AF7428-AE7428) &gt; 1,0,IF((AF7428-AE7428)&lt;0,AE7428-AF7428,AF7428-AE7428))</f>
        <v>0</v>
      </c>
      <c r="AH7428" s="137">
        <v>0.02</v>
      </c>
    </row>
    <row r="7429" spans="1:34" s="173" customFormat="1" x14ac:dyDescent="0.55000000000000004">
      <c r="A7429" s="122"/>
      <c r="B7429" s="123">
        <v>3192</v>
      </c>
      <c r="C7429" s="123">
        <v>9489</v>
      </c>
      <c r="D7429" s="135" t="s">
        <v>10063</v>
      </c>
      <c r="E7429" s="123" t="s">
        <v>34</v>
      </c>
      <c r="F7429" s="123">
        <v>3390</v>
      </c>
      <c r="G7429" s="123">
        <v>0</v>
      </c>
      <c r="H7429" s="123">
        <v>0</v>
      </c>
      <c r="I7429" s="136">
        <v>50</v>
      </c>
      <c r="J7429" s="123" t="s">
        <v>35</v>
      </c>
      <c r="K7429" s="137">
        <f>((G7429*400)+(H7429*100))+I7429</f>
        <v>50</v>
      </c>
      <c r="L7429" s="137">
        <v>25000</v>
      </c>
      <c r="M7429" s="137">
        <f>K7429*L7429</f>
        <v>1250000</v>
      </c>
      <c r="N7429" s="123">
        <v>1</v>
      </c>
      <c r="O7429" s="108" t="s">
        <v>10054</v>
      </c>
      <c r="P7429" s="138"/>
      <c r="Q7429" s="108" t="s">
        <v>10055</v>
      </c>
      <c r="R7429" s="108" t="s">
        <v>10058</v>
      </c>
      <c r="S7429" s="139" t="s">
        <v>10064</v>
      </c>
      <c r="T7429" s="123" t="s">
        <v>5542</v>
      </c>
      <c r="U7429" s="123" t="s">
        <v>45</v>
      </c>
      <c r="V7429" s="123" t="s">
        <v>75</v>
      </c>
      <c r="W7429" s="137">
        <v>174.58</v>
      </c>
      <c r="X7429" s="136">
        <v>100</v>
      </c>
      <c r="Y7429" s="137">
        <v>6600</v>
      </c>
      <c r="Z7429" s="137">
        <f>W7429*Y7429</f>
        <v>1152228</v>
      </c>
      <c r="AA7429" s="119">
        <v>17</v>
      </c>
      <c r="AB7429" s="119">
        <v>24</v>
      </c>
      <c r="AC7429" s="137">
        <f>(Z7429*(100-AB7429))/100</f>
        <v>875693.28</v>
      </c>
      <c r="AD7429" s="137">
        <f>IF(AND(AC7429="",M7429=""),0,IF((AC7429=""),M7429, IF( (M7429=""),AC7429,SUM(AC7429:AC7430)+M7429)))</f>
        <v>2125693.2800000003</v>
      </c>
      <c r="AE7429" s="137">
        <f>IF( (X7429=""),AD7429*1,AD7429*(X7429/100) )</f>
        <v>2125693.2800000003</v>
      </c>
      <c r="AF7429" s="137">
        <v>0</v>
      </c>
      <c r="AG7429" s="137">
        <f>IF((AF7429-AE7429) &gt; 1,0,IF((AF7429-AE7429)&lt;0,AE7429-AF7429,AF7429-AE7429))</f>
        <v>2125693.2800000003</v>
      </c>
      <c r="AH7429" s="137">
        <v>0.3</v>
      </c>
    </row>
    <row r="7430" spans="1:34" s="173" customFormat="1" x14ac:dyDescent="0.55000000000000004">
      <c r="A7430" s="122"/>
      <c r="B7430" s="123"/>
      <c r="C7430" s="123"/>
      <c r="D7430" s="135"/>
      <c r="E7430" s="123"/>
      <c r="F7430" s="123"/>
      <c r="G7430" s="123"/>
      <c r="H7430" s="123"/>
      <c r="I7430" s="136"/>
      <c r="J7430" s="123"/>
      <c r="K7430" s="137"/>
      <c r="L7430" s="137" t="s">
        <v>63</v>
      </c>
      <c r="M7430" s="137">
        <f>SUM(M7425:M7429)</f>
        <v>2715200</v>
      </c>
      <c r="N7430" s="123"/>
      <c r="O7430" s="108"/>
      <c r="P7430" s="138"/>
      <c r="Q7430" s="108"/>
      <c r="R7430" s="108"/>
      <c r="S7430" s="139"/>
      <c r="T7430" s="123"/>
      <c r="U7430" s="123"/>
      <c r="V7430" s="123"/>
      <c r="W7430" s="137"/>
      <c r="X7430" s="136"/>
      <c r="Y7430" s="137"/>
      <c r="Z7430" s="137"/>
      <c r="AA7430" s="119"/>
      <c r="AB7430" s="119"/>
      <c r="AC7430" s="137"/>
      <c r="AD7430" s="137"/>
      <c r="AE7430" s="137">
        <f>SUM(AE7425:AE7429)</f>
        <v>12924594.154999997</v>
      </c>
      <c r="AF7430" s="137"/>
      <c r="AG7430" s="137">
        <f>SUM(AG7425:AG7429)</f>
        <v>2125693.2800000003</v>
      </c>
      <c r="AH7430" s="137"/>
    </row>
    <row r="7431" spans="1:34" s="173" customFormat="1" x14ac:dyDescent="0.55000000000000004">
      <c r="A7431" s="122" t="s">
        <v>10067</v>
      </c>
      <c r="B7431" s="123">
        <v>3193</v>
      </c>
      <c r="C7431" s="123">
        <v>6181</v>
      </c>
      <c r="D7431" s="135" t="s">
        <v>10068</v>
      </c>
      <c r="E7431" s="123" t="s">
        <v>37</v>
      </c>
      <c r="F7431" s="123">
        <v>5347</v>
      </c>
      <c r="G7431" s="123">
        <v>3</v>
      </c>
      <c r="H7431" s="123">
        <v>2</v>
      </c>
      <c r="I7431" s="136">
        <v>18</v>
      </c>
      <c r="J7431" s="123" t="s">
        <v>38</v>
      </c>
      <c r="K7431" s="137">
        <f>((G7431*400)+(H7431*100))+I7431</f>
        <v>1418</v>
      </c>
      <c r="L7431" s="137">
        <v>400</v>
      </c>
      <c r="M7431" s="137">
        <f>K7431*L7431</f>
        <v>567200</v>
      </c>
      <c r="N7431" s="123"/>
      <c r="O7431" s="108"/>
      <c r="P7431" s="138"/>
      <c r="Q7431" s="108"/>
      <c r="R7431" s="108"/>
      <c r="S7431" s="139"/>
      <c r="T7431" s="123"/>
      <c r="U7431" s="123"/>
      <c r="V7431" s="123"/>
      <c r="W7431" s="137"/>
      <c r="X7431" s="136"/>
      <c r="Y7431" s="137"/>
      <c r="Z7431" s="137"/>
      <c r="AA7431" s="119"/>
      <c r="AB7431" s="119"/>
      <c r="AC7431" s="137"/>
      <c r="AD7431" s="137">
        <f>IF(AND(AC7431="",M7431=""),0,IF((AC7431=""),M7431,IF((M7431=""),AC7431,AC7431+M7431)))</f>
        <v>567200</v>
      </c>
      <c r="AE7431" s="137">
        <f>IF( (X7431=""),AD7431*1,AD7431*(X7431/100) )</f>
        <v>567200</v>
      </c>
      <c r="AF7431" s="137">
        <v>0</v>
      </c>
      <c r="AG7431" s="137">
        <f>IF((AF7431-AE7431) &gt; 1,0,IF((AF7431-AE7431)&lt;0,AE7431-AF7431,AF7431-AE7431))</f>
        <v>567200</v>
      </c>
      <c r="AH7431" s="137">
        <v>0.01</v>
      </c>
    </row>
    <row r="7432" spans="1:34" s="173" customFormat="1" x14ac:dyDescent="0.55000000000000004">
      <c r="A7432" s="122"/>
      <c r="B7432" s="123"/>
      <c r="C7432" s="123"/>
      <c r="D7432" s="135"/>
      <c r="E7432" s="123"/>
      <c r="F7432" s="123"/>
      <c r="G7432" s="123"/>
      <c r="H7432" s="123"/>
      <c r="I7432" s="136"/>
      <c r="J7432" s="123"/>
      <c r="K7432" s="137"/>
      <c r="L7432" s="137" t="s">
        <v>63</v>
      </c>
      <c r="M7432" s="137">
        <f>SUM(M7431:M7431)</f>
        <v>567200</v>
      </c>
      <c r="N7432" s="123"/>
      <c r="O7432" s="108"/>
      <c r="P7432" s="138"/>
      <c r="Q7432" s="108"/>
      <c r="R7432" s="108"/>
      <c r="S7432" s="139"/>
      <c r="T7432" s="123"/>
      <c r="U7432" s="123"/>
      <c r="V7432" s="123"/>
      <c r="W7432" s="137"/>
      <c r="X7432" s="136"/>
      <c r="Y7432" s="137"/>
      <c r="Z7432" s="137"/>
      <c r="AA7432" s="119"/>
      <c r="AB7432" s="119"/>
      <c r="AC7432" s="137"/>
      <c r="AD7432" s="137"/>
      <c r="AE7432" s="137">
        <f>SUM(AE7431:AE7431)</f>
        <v>567200</v>
      </c>
      <c r="AF7432" s="137"/>
      <c r="AG7432" s="137">
        <f>SUM(AG7431:AG7431)</f>
        <v>567200</v>
      </c>
      <c r="AH7432" s="137"/>
    </row>
    <row r="7433" spans="1:34" s="173" customFormat="1" x14ac:dyDescent="0.55000000000000004">
      <c r="A7433" s="122" t="s">
        <v>10069</v>
      </c>
      <c r="B7433" s="197">
        <v>3424</v>
      </c>
      <c r="C7433" s="197">
        <v>6264</v>
      </c>
      <c r="D7433" s="198" t="s">
        <v>10070</v>
      </c>
      <c r="E7433" s="197" t="s">
        <v>37</v>
      </c>
      <c r="F7433" s="197">
        <v>5439</v>
      </c>
      <c r="G7433" s="197">
        <v>11</v>
      </c>
      <c r="H7433" s="197">
        <v>0</v>
      </c>
      <c r="I7433" s="199">
        <v>93</v>
      </c>
      <c r="J7433" s="123" t="s">
        <v>38</v>
      </c>
      <c r="K7433" s="171">
        <f>((G7433*400)+(H7433*100))+I7433</f>
        <v>4493</v>
      </c>
      <c r="L7433" s="171">
        <v>400</v>
      </c>
      <c r="M7433" s="171">
        <f>K7433*L7433</f>
        <v>1797200</v>
      </c>
      <c r="N7433" s="197"/>
      <c r="O7433" s="122"/>
      <c r="P7433" s="200"/>
      <c r="Q7433" s="122"/>
      <c r="R7433" s="122"/>
      <c r="S7433" s="170"/>
      <c r="T7433" s="197"/>
      <c r="U7433" s="197"/>
      <c r="V7433" s="197"/>
      <c r="W7433" s="171"/>
      <c r="X7433" s="199"/>
      <c r="Y7433" s="171"/>
      <c r="Z7433" s="171"/>
      <c r="AA7433" s="201"/>
      <c r="AB7433" s="201"/>
      <c r="AC7433" s="171"/>
      <c r="AD7433" s="171">
        <f>IF(AND(AC7433="",M7433=""),0,IF((AC7433=""),M7433,IF((M7433=""),AC7433,AC7433+M7433)))</f>
        <v>1797200</v>
      </c>
      <c r="AE7433" s="171">
        <f>IF( (X7433=""),AD7433*1,AD7433*(X7433/100) )</f>
        <v>1797200</v>
      </c>
      <c r="AF7433" s="171">
        <v>0</v>
      </c>
      <c r="AG7433" s="171">
        <f>IF((AF7433-AE7433) &gt; 1,0,IF((AF7433-AE7433)&lt;0,AE7433-AF7433,AF7433-AE7433))</f>
        <v>1797200</v>
      </c>
      <c r="AH7433" s="137">
        <v>0.01</v>
      </c>
    </row>
    <row r="7434" spans="1:34" s="173" customFormat="1" x14ac:dyDescent="0.55000000000000004">
      <c r="A7434" s="122"/>
      <c r="B7434" s="197"/>
      <c r="C7434" s="197"/>
      <c r="D7434" s="198"/>
      <c r="E7434" s="197"/>
      <c r="F7434" s="197"/>
      <c r="G7434" s="197"/>
      <c r="H7434" s="197"/>
      <c r="I7434" s="199"/>
      <c r="J7434" s="123"/>
      <c r="K7434" s="171"/>
      <c r="L7434" s="171" t="s">
        <v>63</v>
      </c>
      <c r="M7434" s="171">
        <f>SUM(M7433:M7433)</f>
        <v>1797200</v>
      </c>
      <c r="N7434" s="197"/>
      <c r="O7434" s="122"/>
      <c r="P7434" s="200"/>
      <c r="Q7434" s="122"/>
      <c r="R7434" s="122"/>
      <c r="S7434" s="170"/>
      <c r="T7434" s="197"/>
      <c r="U7434" s="197"/>
      <c r="V7434" s="197"/>
      <c r="W7434" s="171"/>
      <c r="X7434" s="199"/>
      <c r="Y7434" s="171"/>
      <c r="Z7434" s="171"/>
      <c r="AA7434" s="201"/>
      <c r="AB7434" s="201"/>
      <c r="AC7434" s="171"/>
      <c r="AD7434" s="171"/>
      <c r="AE7434" s="171">
        <f>SUM(AE7433:AE7433)</f>
        <v>1797200</v>
      </c>
      <c r="AF7434" s="171"/>
      <c r="AG7434" s="171">
        <f>SUM(AG7433:AG7433)</f>
        <v>1797200</v>
      </c>
      <c r="AH7434" s="137"/>
    </row>
    <row r="7435" spans="1:34" s="173" customFormat="1" x14ac:dyDescent="0.55000000000000004">
      <c r="A7435" s="122" t="s">
        <v>987</v>
      </c>
      <c r="B7435" s="123">
        <v>3194</v>
      </c>
      <c r="C7435" s="123">
        <v>8846</v>
      </c>
      <c r="D7435" s="135" t="s">
        <v>10071</v>
      </c>
      <c r="E7435" s="123" t="s">
        <v>34</v>
      </c>
      <c r="F7435" s="123">
        <v>5845</v>
      </c>
      <c r="G7435" s="123">
        <v>6</v>
      </c>
      <c r="H7435" s="123">
        <v>0</v>
      </c>
      <c r="I7435" s="136">
        <v>0</v>
      </c>
      <c r="J7435" s="123" t="s">
        <v>38</v>
      </c>
      <c r="K7435" s="137">
        <f>((G7435*400)+(H7435*100))+I7435</f>
        <v>2400</v>
      </c>
      <c r="L7435" s="137">
        <v>325</v>
      </c>
      <c r="M7435" s="137">
        <f>K7435*L7435</f>
        <v>780000</v>
      </c>
      <c r="N7435" s="123"/>
      <c r="O7435" s="108"/>
      <c r="P7435" s="138"/>
      <c r="Q7435" s="108"/>
      <c r="R7435" s="108"/>
      <c r="S7435" s="139"/>
      <c r="T7435" s="123"/>
      <c r="U7435" s="123"/>
      <c r="V7435" s="123"/>
      <c r="W7435" s="137"/>
      <c r="X7435" s="136"/>
      <c r="Y7435" s="137"/>
      <c r="Z7435" s="137"/>
      <c r="AA7435" s="119"/>
      <c r="AB7435" s="119"/>
      <c r="AC7435" s="137"/>
      <c r="AD7435" s="137">
        <f>IF(AND(AC7435="",M7435=""),0,IF((AC7435=""),M7435,IF((M7435=""),AC7435,AC7435+M7435)))</f>
        <v>780000</v>
      </c>
      <c r="AE7435" s="137">
        <f>IF( (X7435=""),AD7435*1,AD7435*(X7435/100) )</f>
        <v>780000</v>
      </c>
      <c r="AF7435" s="137">
        <v>50000000</v>
      </c>
      <c r="AG7435" s="137">
        <f>IF((AF7435-AE7435) &gt; 1,0,IF((AF7435-AE7435)&lt;0,AE7435-AF7435,AF7435-AE7435))</f>
        <v>0</v>
      </c>
      <c r="AH7435" s="137">
        <v>0.01</v>
      </c>
    </row>
    <row r="7436" spans="1:34" s="173" customFormat="1" x14ac:dyDescent="0.55000000000000004">
      <c r="A7436" s="122"/>
      <c r="B7436" s="123">
        <v>3195</v>
      </c>
      <c r="C7436" s="123">
        <v>8929</v>
      </c>
      <c r="D7436" s="135" t="s">
        <v>10072</v>
      </c>
      <c r="E7436" s="123" t="s">
        <v>34</v>
      </c>
      <c r="F7436" s="123">
        <v>9208</v>
      </c>
      <c r="G7436" s="123">
        <v>15</v>
      </c>
      <c r="H7436" s="123">
        <v>3</v>
      </c>
      <c r="I7436" s="136">
        <v>52</v>
      </c>
      <c r="J7436" s="123" t="s">
        <v>38</v>
      </c>
      <c r="K7436" s="137">
        <f>((G7436*400)+(H7436*100))+I7436</f>
        <v>6352</v>
      </c>
      <c r="L7436" s="137">
        <v>325</v>
      </c>
      <c r="M7436" s="137">
        <f>K7436*L7436</f>
        <v>2064400</v>
      </c>
      <c r="N7436" s="123"/>
      <c r="O7436" s="108"/>
      <c r="P7436" s="138"/>
      <c r="Q7436" s="108"/>
      <c r="R7436" s="108"/>
      <c r="S7436" s="139"/>
      <c r="T7436" s="123"/>
      <c r="U7436" s="123"/>
      <c r="V7436" s="123"/>
      <c r="W7436" s="137"/>
      <c r="X7436" s="136"/>
      <c r="Y7436" s="137"/>
      <c r="Z7436" s="137"/>
      <c r="AA7436" s="119"/>
      <c r="AB7436" s="119"/>
      <c r="AC7436" s="137"/>
      <c r="AD7436" s="137">
        <f>IF(AND(AC7436="",M7436=""),0,IF((AC7436=""),M7436,IF((M7436=""),AC7436,AC7436+M7436)))</f>
        <v>2064400</v>
      </c>
      <c r="AE7436" s="137">
        <f>IF( (X7436=""),AD7436*1,AD7436*(X7436/100) )</f>
        <v>2064400</v>
      </c>
      <c r="AF7436" s="137">
        <v>50000000</v>
      </c>
      <c r="AG7436" s="137">
        <f>IF((AF7436-AE7436) &gt; 1,0,IF((AF7436-AE7436)&lt;0,AE7436-AF7436,AF7436-AE7436))</f>
        <v>0</v>
      </c>
      <c r="AH7436" s="137">
        <v>0.01</v>
      </c>
    </row>
    <row r="7437" spans="1:34" s="173" customFormat="1" x14ac:dyDescent="0.55000000000000004">
      <c r="A7437" s="122"/>
      <c r="B7437" s="123"/>
      <c r="C7437" s="123"/>
      <c r="D7437" s="135"/>
      <c r="E7437" s="123"/>
      <c r="F7437" s="123"/>
      <c r="G7437" s="123"/>
      <c r="H7437" s="123"/>
      <c r="I7437" s="136"/>
      <c r="J7437" s="123"/>
      <c r="K7437" s="137"/>
      <c r="L7437" s="137" t="s">
        <v>63</v>
      </c>
      <c r="M7437" s="137">
        <f>SUM(M7435:M7436)</f>
        <v>2844400</v>
      </c>
      <c r="N7437" s="123"/>
      <c r="O7437" s="108"/>
      <c r="P7437" s="138"/>
      <c r="Q7437" s="108"/>
      <c r="R7437" s="108"/>
      <c r="S7437" s="139"/>
      <c r="T7437" s="123"/>
      <c r="U7437" s="123"/>
      <c r="V7437" s="123"/>
      <c r="W7437" s="137"/>
      <c r="X7437" s="136"/>
      <c r="Y7437" s="137"/>
      <c r="Z7437" s="137"/>
      <c r="AA7437" s="119"/>
      <c r="AB7437" s="119"/>
      <c r="AC7437" s="137"/>
      <c r="AD7437" s="137"/>
      <c r="AE7437" s="137">
        <f>SUM(AE7435:AE7436)</f>
        <v>2844400</v>
      </c>
      <c r="AF7437" s="137"/>
      <c r="AG7437" s="137">
        <f>SUM(AG7435:AG7436)</f>
        <v>0</v>
      </c>
      <c r="AH7437" s="137"/>
    </row>
    <row r="7438" spans="1:34" s="173" customFormat="1" x14ac:dyDescent="0.55000000000000004">
      <c r="A7438" s="122" t="s">
        <v>10075</v>
      </c>
      <c r="B7438" s="123">
        <v>3196</v>
      </c>
      <c r="C7438" s="123">
        <v>7887</v>
      </c>
      <c r="D7438" s="135" t="s">
        <v>10076</v>
      </c>
      <c r="E7438" s="123" t="s">
        <v>34</v>
      </c>
      <c r="F7438" s="123">
        <v>11949</v>
      </c>
      <c r="G7438" s="123">
        <v>0</v>
      </c>
      <c r="H7438" s="123">
        <v>0</v>
      </c>
      <c r="I7438" s="136">
        <v>55</v>
      </c>
      <c r="J7438" s="123" t="s">
        <v>35</v>
      </c>
      <c r="K7438" s="137">
        <f>((G7438*400)+(H7438*100))+I7438</f>
        <v>55</v>
      </c>
      <c r="L7438" s="137">
        <v>400</v>
      </c>
      <c r="M7438" s="137">
        <f>K7438*L7438</f>
        <v>22000</v>
      </c>
      <c r="N7438" s="123">
        <v>1</v>
      </c>
      <c r="O7438" s="108" t="s">
        <v>10073</v>
      </c>
      <c r="P7438" s="138"/>
      <c r="Q7438" s="108" t="s">
        <v>10074</v>
      </c>
      <c r="R7438" s="108" t="s">
        <v>10077</v>
      </c>
      <c r="S7438" s="139" t="s">
        <v>10078</v>
      </c>
      <c r="T7438" s="123" t="s">
        <v>51</v>
      </c>
      <c r="U7438" s="123" t="s">
        <v>45</v>
      </c>
      <c r="V7438" s="123" t="s">
        <v>52</v>
      </c>
      <c r="W7438" s="137">
        <v>121.5</v>
      </c>
      <c r="X7438" s="136">
        <v>77.72</v>
      </c>
      <c r="Y7438" s="137">
        <v>6750</v>
      </c>
      <c r="Z7438" s="137">
        <f>W7438*Y7438</f>
        <v>820125</v>
      </c>
      <c r="AA7438" s="119">
        <v>6</v>
      </c>
      <c r="AB7438" s="119">
        <v>6</v>
      </c>
      <c r="AC7438" s="137">
        <f>(Z7438*(100-AB7438))/100</f>
        <v>770917.5</v>
      </c>
      <c r="AD7438" s="137">
        <f>IF(AND(AC7438="",M7438=""),0,IF((AC7438=""),M7438, IF( (M7438=""),AC7438,SUM(AC7438:AC7442)+M7438)))</f>
        <v>995163.70000000007</v>
      </c>
      <c r="AE7438" s="137">
        <f>IF( (X7438=""),AD7438*1,AD7438*(X7438/100) )</f>
        <v>773441.22764000006</v>
      </c>
      <c r="AF7438" s="137">
        <v>50000000</v>
      </c>
      <c r="AG7438" s="137">
        <f>IF((AF7438-AE7438) &gt; 1,0,IF((AF7438-AE7438)&lt;0,AE7438-AF7438,AF7438-AE7438))</f>
        <v>0</v>
      </c>
      <c r="AH7438" s="137">
        <v>0.02</v>
      </c>
    </row>
    <row r="7439" spans="1:34" s="173" customFormat="1" x14ac:dyDescent="0.55000000000000004">
      <c r="A7439" s="122"/>
      <c r="B7439" s="123"/>
      <c r="C7439" s="123"/>
      <c r="D7439" s="135"/>
      <c r="E7439" s="123"/>
      <c r="F7439" s="123"/>
      <c r="G7439" s="123"/>
      <c r="H7439" s="123"/>
      <c r="I7439" s="136"/>
      <c r="J7439" s="123"/>
      <c r="K7439" s="137"/>
      <c r="L7439" s="137"/>
      <c r="M7439" s="137"/>
      <c r="N7439" s="123">
        <v>2</v>
      </c>
      <c r="O7439" s="108" t="s">
        <v>10073</v>
      </c>
      <c r="P7439" s="138"/>
      <c r="Q7439" s="108" t="s">
        <v>10074</v>
      </c>
      <c r="R7439" s="108" t="s">
        <v>10077</v>
      </c>
      <c r="S7439" s="139" t="s">
        <v>10079</v>
      </c>
      <c r="T7439" s="123" t="s">
        <v>51</v>
      </c>
      <c r="U7439" s="123" t="s">
        <v>227</v>
      </c>
      <c r="V7439" s="123" t="s">
        <v>52</v>
      </c>
      <c r="W7439" s="137">
        <v>34.840000000000003</v>
      </c>
      <c r="X7439" s="136">
        <v>22.28</v>
      </c>
      <c r="Y7439" s="137">
        <v>6750</v>
      </c>
      <c r="Z7439" s="137">
        <f>W7439*Y7439</f>
        <v>235170.00000000003</v>
      </c>
      <c r="AA7439" s="119">
        <v>6</v>
      </c>
      <c r="AB7439" s="119">
        <v>14</v>
      </c>
      <c r="AC7439" s="137">
        <f>(Z7439*(100-AB7439))/100</f>
        <v>202246.20000000004</v>
      </c>
      <c r="AD7439" s="137">
        <f>IF(AND(AC7439="",M7438=""),0,IF((AC7439=""),M7438, IF( (M7438=""),AC7439,SUM(AC7438:AC7442)+M7438)))</f>
        <v>995163.70000000007</v>
      </c>
      <c r="AE7439" s="137">
        <f>IF( (X7439=""),AD7439*1,AD7439*(X7439/100) )</f>
        <v>221722.47236000001</v>
      </c>
      <c r="AF7439" s="137">
        <v>50000000</v>
      </c>
      <c r="AG7439" s="137">
        <f>IF((AF7439-AE7439) &gt; 1,0,IF((AF7439-AE7439)&lt;0,AE7439-AF7439,AF7439-AE7439))</f>
        <v>0</v>
      </c>
      <c r="AH7439" s="137">
        <v>0.02</v>
      </c>
    </row>
    <row r="7440" spans="1:34" s="173" customFormat="1" x14ac:dyDescent="0.55000000000000004">
      <c r="A7440" s="122"/>
      <c r="B7440" s="123"/>
      <c r="C7440" s="123"/>
      <c r="D7440" s="135"/>
      <c r="E7440" s="123"/>
      <c r="F7440" s="123"/>
      <c r="G7440" s="123"/>
      <c r="H7440" s="123"/>
      <c r="I7440" s="136"/>
      <c r="J7440" s="123"/>
      <c r="K7440" s="137"/>
      <c r="L7440" s="137" t="s">
        <v>63</v>
      </c>
      <c r="M7440" s="137">
        <f>SUM(M7438:M7439)</f>
        <v>22000</v>
      </c>
      <c r="N7440" s="123"/>
      <c r="O7440" s="108"/>
      <c r="P7440" s="138"/>
      <c r="Q7440" s="108"/>
      <c r="R7440" s="108"/>
      <c r="S7440" s="139"/>
      <c r="T7440" s="123"/>
      <c r="U7440" s="123"/>
      <c r="V7440" s="123"/>
      <c r="W7440" s="137"/>
      <c r="X7440" s="136"/>
      <c r="Y7440" s="137"/>
      <c r="Z7440" s="137"/>
      <c r="AA7440" s="119"/>
      <c r="AB7440" s="119"/>
      <c r="AC7440" s="137"/>
      <c r="AD7440" s="137"/>
      <c r="AE7440" s="137">
        <f>SUM(AE7438:AE7439)</f>
        <v>995163.70000000007</v>
      </c>
      <c r="AF7440" s="137"/>
      <c r="AG7440" s="137">
        <f>SUM(AG7438:AG7439)</f>
        <v>0</v>
      </c>
      <c r="AH7440" s="137"/>
    </row>
    <row r="7441" spans="1:34" s="173" customFormat="1" x14ac:dyDescent="0.55000000000000004">
      <c r="A7441" s="122" t="s">
        <v>987</v>
      </c>
      <c r="B7441" s="123">
        <v>3197</v>
      </c>
      <c r="C7441" s="123">
        <v>8781</v>
      </c>
      <c r="D7441" s="135" t="s">
        <v>10080</v>
      </c>
      <c r="E7441" s="123" t="s">
        <v>34</v>
      </c>
      <c r="F7441" s="123">
        <v>14024</v>
      </c>
      <c r="G7441" s="123">
        <v>2</v>
      </c>
      <c r="H7441" s="123">
        <v>0</v>
      </c>
      <c r="I7441" s="136">
        <v>68</v>
      </c>
      <c r="J7441" s="123" t="s">
        <v>38</v>
      </c>
      <c r="K7441" s="137">
        <f>((G7441*400)+(H7441*100))+I7441</f>
        <v>868</v>
      </c>
      <c r="L7441" s="137">
        <v>600</v>
      </c>
      <c r="M7441" s="137">
        <f>K7441*L7441</f>
        <v>520800</v>
      </c>
      <c r="N7441" s="123"/>
      <c r="O7441" s="108"/>
      <c r="P7441" s="138"/>
      <c r="Q7441" s="108"/>
      <c r="R7441" s="108"/>
      <c r="S7441" s="139"/>
      <c r="T7441" s="123"/>
      <c r="U7441" s="123"/>
      <c r="V7441" s="123"/>
      <c r="W7441" s="137"/>
      <c r="X7441" s="136"/>
      <c r="Y7441" s="137"/>
      <c r="Z7441" s="137"/>
      <c r="AA7441" s="119"/>
      <c r="AB7441" s="119"/>
      <c r="AC7441" s="137"/>
      <c r="AD7441" s="137">
        <f>IF(AND(AC7441="",M7441=""),0,IF((AC7441=""),M7441,IF((M7441=""),AC7441,AC7441+M7441)))</f>
        <v>520800</v>
      </c>
      <c r="AE7441" s="137">
        <f>IF( (X7441=""),AD7441*1,AD7441*(X7441/100) )</f>
        <v>520800</v>
      </c>
      <c r="AF7441" s="137">
        <v>50000000</v>
      </c>
      <c r="AG7441" s="137">
        <f>IF((AF7441-AE7441) &gt; 1,0,IF((AF7441-AE7441)&lt;0,AE7441-AF7441,AF7441-AE7441))</f>
        <v>0</v>
      </c>
      <c r="AH7441" s="137">
        <v>0.01</v>
      </c>
    </row>
    <row r="7442" spans="1:34" s="173" customFormat="1" x14ac:dyDescent="0.55000000000000004">
      <c r="A7442" s="122"/>
      <c r="B7442" s="123"/>
      <c r="C7442" s="123"/>
      <c r="D7442" s="135"/>
      <c r="E7442" s="123"/>
      <c r="F7442" s="123"/>
      <c r="G7442" s="123"/>
      <c r="H7442" s="123"/>
      <c r="I7442" s="136"/>
      <c r="J7442" s="123"/>
      <c r="K7442" s="137"/>
      <c r="L7442" s="137" t="s">
        <v>63</v>
      </c>
      <c r="M7442" s="137">
        <f>SUM(M7441:M7441)</f>
        <v>520800</v>
      </c>
      <c r="N7442" s="123"/>
      <c r="O7442" s="108"/>
      <c r="P7442" s="138"/>
      <c r="Q7442" s="108"/>
      <c r="R7442" s="108"/>
      <c r="S7442" s="139"/>
      <c r="T7442" s="123"/>
      <c r="U7442" s="123"/>
      <c r="V7442" s="123"/>
      <c r="W7442" s="137"/>
      <c r="X7442" s="136"/>
      <c r="Y7442" s="137"/>
      <c r="Z7442" s="137"/>
      <c r="AA7442" s="119"/>
      <c r="AB7442" s="119"/>
      <c r="AC7442" s="137"/>
      <c r="AD7442" s="137"/>
      <c r="AE7442" s="137">
        <f>SUM(AE7441:AE7441)</f>
        <v>520800</v>
      </c>
      <c r="AF7442" s="137"/>
      <c r="AG7442" s="137">
        <f>SUM(AG7441:AG7441)</f>
        <v>0</v>
      </c>
      <c r="AH7442" s="137"/>
    </row>
    <row r="7443" spans="1:34" s="173" customFormat="1" x14ac:dyDescent="0.55000000000000004">
      <c r="A7443" s="122" t="s">
        <v>10083</v>
      </c>
      <c r="B7443" s="123">
        <v>3198</v>
      </c>
      <c r="C7443" s="123">
        <v>9122</v>
      </c>
      <c r="D7443" s="135" t="s">
        <v>10084</v>
      </c>
      <c r="E7443" s="123" t="s">
        <v>34</v>
      </c>
      <c r="F7443" s="123">
        <v>14937</v>
      </c>
      <c r="G7443" s="123">
        <v>0</v>
      </c>
      <c r="H7443" s="123">
        <v>2</v>
      </c>
      <c r="I7443" s="136">
        <v>30</v>
      </c>
      <c r="J7443" s="123" t="s">
        <v>35</v>
      </c>
      <c r="K7443" s="137">
        <f>((G7443*400)+(H7443*100))+I7443</f>
        <v>230</v>
      </c>
      <c r="L7443" s="137">
        <v>800</v>
      </c>
      <c r="M7443" s="137">
        <f>K7443*L7443</f>
        <v>184000</v>
      </c>
      <c r="N7443" s="123">
        <v>1</v>
      </c>
      <c r="O7443" s="108" t="s">
        <v>10081</v>
      </c>
      <c r="P7443" s="138">
        <v>3570800270941</v>
      </c>
      <c r="Q7443" s="108" t="s">
        <v>10082</v>
      </c>
      <c r="R7443" s="108" t="s">
        <v>10085</v>
      </c>
      <c r="S7443" s="139" t="s">
        <v>10086</v>
      </c>
      <c r="T7443" s="123" t="s">
        <v>51</v>
      </c>
      <c r="U7443" s="123" t="s">
        <v>45</v>
      </c>
      <c r="V7443" s="123" t="s">
        <v>52</v>
      </c>
      <c r="W7443" s="137">
        <v>207.36</v>
      </c>
      <c r="X7443" s="136">
        <v>100</v>
      </c>
      <c r="Y7443" s="137">
        <v>6750</v>
      </c>
      <c r="Z7443" s="137">
        <f>W7443*Y7443</f>
        <v>1399680</v>
      </c>
      <c r="AA7443" s="119">
        <v>6</v>
      </c>
      <c r="AB7443" s="119">
        <v>6</v>
      </c>
      <c r="AC7443" s="137">
        <f>(Z7443*(100-AB7443))/100</f>
        <v>1315699.2</v>
      </c>
      <c r="AD7443" s="137">
        <f>IF(AND(AC7443="",M7443=""),0,IF((AC7443=""),M7443, IF( (M7443=""),AC7443,SUM(AC7443:AC7444)+M7443)))</f>
        <v>1499699.2</v>
      </c>
      <c r="AE7443" s="137">
        <f>IF( (X7443=""),AD7443*1,AD7443*(X7443/100) )</f>
        <v>1499699.2</v>
      </c>
      <c r="AF7443" s="137">
        <v>50000000</v>
      </c>
      <c r="AG7443" s="137">
        <f>IF((AF7443-AE7443) &gt; 1,0,IF((AF7443-AE7443)&lt;0,AE7443-AF7443,AF7443-AE7443))</f>
        <v>0</v>
      </c>
      <c r="AH7443" s="137">
        <v>0.02</v>
      </c>
    </row>
    <row r="7444" spans="1:34" s="173" customFormat="1" x14ac:dyDescent="0.55000000000000004">
      <c r="A7444" s="122"/>
      <c r="B7444" s="123"/>
      <c r="C7444" s="123"/>
      <c r="D7444" s="135"/>
      <c r="E7444" s="123"/>
      <c r="F7444" s="123"/>
      <c r="G7444" s="123"/>
      <c r="H7444" s="123"/>
      <c r="I7444" s="136"/>
      <c r="J7444" s="123"/>
      <c r="K7444" s="137"/>
      <c r="L7444" s="137" t="s">
        <v>63</v>
      </c>
      <c r="M7444" s="137">
        <f>SUM(M7443:M7443)</f>
        <v>184000</v>
      </c>
      <c r="N7444" s="123"/>
      <c r="O7444" s="108"/>
      <c r="P7444" s="138"/>
      <c r="Q7444" s="108"/>
      <c r="R7444" s="108"/>
      <c r="S7444" s="139"/>
      <c r="T7444" s="123"/>
      <c r="U7444" s="123"/>
      <c r="V7444" s="123"/>
      <c r="W7444" s="137"/>
      <c r="X7444" s="136"/>
      <c r="Y7444" s="137"/>
      <c r="Z7444" s="137"/>
      <c r="AA7444" s="119"/>
      <c r="AB7444" s="119"/>
      <c r="AC7444" s="137"/>
      <c r="AD7444" s="137"/>
      <c r="AE7444" s="137">
        <f>SUM(AE7443:AE7443)</f>
        <v>1499699.2</v>
      </c>
      <c r="AF7444" s="137"/>
      <c r="AG7444" s="137">
        <f>SUM(AG7443:AG7443)</f>
        <v>0</v>
      </c>
      <c r="AH7444" s="137"/>
    </row>
    <row r="7445" spans="1:34" s="173" customFormat="1" x14ac:dyDescent="0.55000000000000004">
      <c r="A7445" s="122" t="s">
        <v>10089</v>
      </c>
      <c r="B7445" s="123">
        <v>3199</v>
      </c>
      <c r="C7445" s="123">
        <v>8386</v>
      </c>
      <c r="D7445" s="135" t="s">
        <v>10090</v>
      </c>
      <c r="E7445" s="123" t="s">
        <v>34</v>
      </c>
      <c r="F7445" s="123">
        <v>17092</v>
      </c>
      <c r="G7445" s="123">
        <v>0</v>
      </c>
      <c r="H7445" s="123">
        <v>1</v>
      </c>
      <c r="I7445" s="136">
        <v>83</v>
      </c>
      <c r="J7445" s="123" t="s">
        <v>35</v>
      </c>
      <c r="K7445" s="137">
        <f>((G7445*400)+(H7445*100))+I7445</f>
        <v>183</v>
      </c>
      <c r="L7445" s="137">
        <v>800</v>
      </c>
      <c r="M7445" s="137">
        <f>K7445*L7445</f>
        <v>146400</v>
      </c>
      <c r="N7445" s="123">
        <v>1</v>
      </c>
      <c r="O7445" s="108" t="s">
        <v>10087</v>
      </c>
      <c r="P7445" s="138">
        <v>3570800350227</v>
      </c>
      <c r="Q7445" s="108" t="s">
        <v>10088</v>
      </c>
      <c r="R7445" s="108" t="s">
        <v>10091</v>
      </c>
      <c r="S7445" s="139" t="s">
        <v>10092</v>
      </c>
      <c r="T7445" s="123" t="s">
        <v>51</v>
      </c>
      <c r="U7445" s="123" t="s">
        <v>45</v>
      </c>
      <c r="V7445" s="123" t="s">
        <v>52</v>
      </c>
      <c r="W7445" s="137">
        <v>380.07</v>
      </c>
      <c r="X7445" s="136">
        <v>95</v>
      </c>
      <c r="Y7445" s="137">
        <v>6750</v>
      </c>
      <c r="Z7445" s="137">
        <f>W7445*Y7445</f>
        <v>2565472.5</v>
      </c>
      <c r="AA7445" s="119">
        <v>6</v>
      </c>
      <c r="AB7445" s="119">
        <v>6</v>
      </c>
      <c r="AC7445" s="137">
        <f>(Z7445*(100-AB7445))/100</f>
        <v>2411544.15</v>
      </c>
      <c r="AD7445" s="137">
        <f>IF(AND(AC7445="",M7445=""),0,IF((AC7445=""),M7445, IF( (M7445=""),AC7445,SUM(AC7445:AC7448)+M7445)))</f>
        <v>2557944.15</v>
      </c>
      <c r="AE7445" s="137">
        <f>IF( (X7445=""),AD7445*1,AD7445*(X7445/100) )</f>
        <v>2430046.9424999999</v>
      </c>
      <c r="AF7445" s="137">
        <v>50000000</v>
      </c>
      <c r="AG7445" s="137">
        <f>IF((AF7445-AE7445) &gt; 1,0,IF((AF7445-AE7445)&lt;0,AE7445-AF7445,AF7445-AE7445))</f>
        <v>0</v>
      </c>
      <c r="AH7445" s="137">
        <v>0.02</v>
      </c>
    </row>
    <row r="7446" spans="1:34" s="173" customFormat="1" x14ac:dyDescent="0.55000000000000004">
      <c r="A7446" s="122"/>
      <c r="B7446" s="123"/>
      <c r="C7446" s="123"/>
      <c r="D7446" s="135"/>
      <c r="E7446" s="123"/>
      <c r="F7446" s="123"/>
      <c r="G7446" s="123"/>
      <c r="H7446" s="123"/>
      <c r="I7446" s="136"/>
      <c r="J7446" s="123"/>
      <c r="K7446" s="137"/>
      <c r="L7446" s="137"/>
      <c r="M7446" s="137"/>
      <c r="N7446" s="123">
        <v>2</v>
      </c>
      <c r="O7446" s="108" t="s">
        <v>10087</v>
      </c>
      <c r="P7446" s="138">
        <v>3570800350227</v>
      </c>
      <c r="Q7446" s="108" t="s">
        <v>10088</v>
      </c>
      <c r="R7446" s="108" t="s">
        <v>10091</v>
      </c>
      <c r="S7446" s="139" t="s">
        <v>10093</v>
      </c>
      <c r="T7446" s="123" t="s">
        <v>55</v>
      </c>
      <c r="U7446" s="123" t="s">
        <v>45</v>
      </c>
      <c r="V7446" s="123" t="s">
        <v>52</v>
      </c>
      <c r="W7446" s="137">
        <v>20</v>
      </c>
      <c r="X7446" s="136">
        <v>5</v>
      </c>
      <c r="Y7446" s="137">
        <v>0</v>
      </c>
      <c r="Z7446" s="137">
        <f>W7446*Y7446</f>
        <v>0</v>
      </c>
      <c r="AA7446" s="119">
        <v>6</v>
      </c>
      <c r="AB7446" s="119">
        <v>6</v>
      </c>
      <c r="AC7446" s="137">
        <f>(Z7446*(100-AB7446))/100</f>
        <v>0</v>
      </c>
      <c r="AD7446" s="137">
        <f>IF(AND(AC7446="",M7445=""),0,IF((AC7446=""),M7445, IF( (M7445=""),AC7446,SUM(AC7445:AC7448)+M7445)))</f>
        <v>2557944.15</v>
      </c>
      <c r="AE7446" s="137">
        <f>IF( (X7446=""),AD7446*1,AD7446*(X7446/100) )</f>
        <v>127897.2075</v>
      </c>
      <c r="AF7446" s="137">
        <v>50000000</v>
      </c>
      <c r="AG7446" s="137">
        <f>IF((AF7446-AE7446) &gt; 1,0,IF((AF7446-AE7446)&lt;0,AE7446-AF7446,AF7446-AE7446))</f>
        <v>0</v>
      </c>
      <c r="AH7446" s="137">
        <v>0.02</v>
      </c>
    </row>
    <row r="7447" spans="1:34" s="173" customFormat="1" x14ac:dyDescent="0.55000000000000004">
      <c r="A7447" s="122"/>
      <c r="B7447" s="123"/>
      <c r="C7447" s="123"/>
      <c r="D7447" s="135"/>
      <c r="E7447" s="123"/>
      <c r="F7447" s="123"/>
      <c r="G7447" s="123"/>
      <c r="H7447" s="123"/>
      <c r="I7447" s="136"/>
      <c r="J7447" s="123"/>
      <c r="K7447" s="137"/>
      <c r="L7447" s="137" t="s">
        <v>63</v>
      </c>
      <c r="M7447" s="137">
        <f>SUM(M7445:M7446)</f>
        <v>146400</v>
      </c>
      <c r="N7447" s="123"/>
      <c r="O7447" s="108"/>
      <c r="P7447" s="138"/>
      <c r="Q7447" s="108"/>
      <c r="R7447" s="108"/>
      <c r="S7447" s="139"/>
      <c r="T7447" s="123"/>
      <c r="U7447" s="123"/>
      <c r="V7447" s="123"/>
      <c r="W7447" s="137"/>
      <c r="X7447" s="136"/>
      <c r="Y7447" s="137"/>
      <c r="Z7447" s="137"/>
      <c r="AA7447" s="119"/>
      <c r="AB7447" s="119"/>
      <c r="AC7447" s="137"/>
      <c r="AD7447" s="137"/>
      <c r="AE7447" s="137">
        <f>SUM(AE7445:AE7446)</f>
        <v>2557944.15</v>
      </c>
      <c r="AF7447" s="137"/>
      <c r="AG7447" s="137">
        <f>SUM(AG7445:AG7446)</f>
        <v>0</v>
      </c>
      <c r="AH7447" s="137"/>
    </row>
    <row r="7448" spans="1:34" s="234" customFormat="1" x14ac:dyDescent="0.55000000000000004">
      <c r="A7448" s="226" t="s">
        <v>10067</v>
      </c>
      <c r="B7448" s="227">
        <v>3200</v>
      </c>
      <c r="C7448" s="227">
        <v>6454</v>
      </c>
      <c r="D7448" s="228" t="s">
        <v>10094</v>
      </c>
      <c r="E7448" s="227" t="s">
        <v>34</v>
      </c>
      <c r="F7448" s="227">
        <v>18545</v>
      </c>
      <c r="G7448" s="227">
        <v>3</v>
      </c>
      <c r="H7448" s="227">
        <v>2</v>
      </c>
      <c r="I7448" s="229">
        <v>63</v>
      </c>
      <c r="J7448" s="227" t="s">
        <v>38</v>
      </c>
      <c r="K7448" s="230">
        <f>((G7448*400)+(H7448*100))+I7448</f>
        <v>1463</v>
      </c>
      <c r="L7448" s="230">
        <v>325</v>
      </c>
      <c r="M7448" s="230">
        <f>K7448*L7448</f>
        <v>475475</v>
      </c>
      <c r="N7448" s="227"/>
      <c r="O7448" s="205"/>
      <c r="P7448" s="231"/>
      <c r="Q7448" s="205"/>
      <c r="R7448" s="205"/>
      <c r="S7448" s="232"/>
      <c r="T7448" s="227"/>
      <c r="U7448" s="227"/>
      <c r="V7448" s="227"/>
      <c r="W7448" s="230"/>
      <c r="X7448" s="229"/>
      <c r="Y7448" s="230"/>
      <c r="Z7448" s="230"/>
      <c r="AA7448" s="233"/>
      <c r="AB7448" s="233"/>
      <c r="AC7448" s="230"/>
      <c r="AD7448" s="230">
        <f>IF(AND(AC7448="",M7448=""),0,IF((AC7448=""),M7448,IF((M7448=""),AC7448,AC7448+M7448)))</f>
        <v>475475</v>
      </c>
      <c r="AE7448" s="230">
        <f>IF( (X7448=""),AD7448*1,AD7448*(X7448/100) )</f>
        <v>475475</v>
      </c>
      <c r="AF7448" s="230">
        <v>50000000</v>
      </c>
      <c r="AG7448" s="230">
        <f>IF((AF7448-AE7448) &gt; 1,0,IF((AF7448-AE7448)&lt;0,AE7448-AF7448,AF7448-AE7448))</f>
        <v>0</v>
      </c>
      <c r="AH7448" s="230">
        <v>0.01</v>
      </c>
    </row>
    <row r="7449" spans="1:34" s="173" customFormat="1" x14ac:dyDescent="0.55000000000000004">
      <c r="A7449" s="122"/>
      <c r="B7449" s="123"/>
      <c r="C7449" s="123"/>
      <c r="D7449" s="135"/>
      <c r="E7449" s="123"/>
      <c r="F7449" s="123"/>
      <c r="G7449" s="123"/>
      <c r="H7449" s="123"/>
      <c r="I7449" s="136"/>
      <c r="J7449" s="123"/>
      <c r="K7449" s="137"/>
      <c r="L7449" s="137" t="s">
        <v>63</v>
      </c>
      <c r="M7449" s="137">
        <f>SUM(M7448:M7448)</f>
        <v>475475</v>
      </c>
      <c r="N7449" s="123"/>
      <c r="O7449" s="108"/>
      <c r="P7449" s="138"/>
      <c r="Q7449" s="108"/>
      <c r="R7449" s="108"/>
      <c r="S7449" s="139"/>
      <c r="T7449" s="123"/>
      <c r="U7449" s="123"/>
      <c r="V7449" s="123"/>
      <c r="W7449" s="137"/>
      <c r="X7449" s="136"/>
      <c r="Y7449" s="137"/>
      <c r="Z7449" s="137"/>
      <c r="AA7449" s="119"/>
      <c r="AB7449" s="119"/>
      <c r="AC7449" s="137"/>
      <c r="AD7449" s="137"/>
      <c r="AE7449" s="137">
        <f>SUM(AE7448:AE7448)</f>
        <v>475475</v>
      </c>
      <c r="AF7449" s="137"/>
      <c r="AG7449" s="137">
        <f>SUM(AG7448:AG7448)</f>
        <v>0</v>
      </c>
      <c r="AH7449" s="137"/>
    </row>
    <row r="7450" spans="1:34" s="173" customFormat="1" x14ac:dyDescent="0.55000000000000004">
      <c r="A7450" s="122" t="s">
        <v>10100</v>
      </c>
      <c r="B7450" s="123">
        <v>3202</v>
      </c>
      <c r="C7450" s="123">
        <v>7955</v>
      </c>
      <c r="D7450" s="135" t="s">
        <v>10101</v>
      </c>
      <c r="E7450" s="123" t="s">
        <v>34</v>
      </c>
      <c r="F7450" s="123">
        <v>21840</v>
      </c>
      <c r="G7450" s="123">
        <v>0</v>
      </c>
      <c r="H7450" s="123">
        <v>1</v>
      </c>
      <c r="I7450" s="136">
        <v>40</v>
      </c>
      <c r="J7450" s="123" t="s">
        <v>38</v>
      </c>
      <c r="K7450" s="137">
        <f>((G7450*400)+(H7450*100))+I7450</f>
        <v>140</v>
      </c>
      <c r="L7450" s="137">
        <v>550</v>
      </c>
      <c r="M7450" s="137">
        <f>K7450*L7450</f>
        <v>77000</v>
      </c>
      <c r="N7450" s="123"/>
      <c r="O7450" s="108"/>
      <c r="P7450" s="138"/>
      <c r="Q7450" s="108"/>
      <c r="R7450" s="108"/>
      <c r="S7450" s="139"/>
      <c r="T7450" s="123"/>
      <c r="U7450" s="123"/>
      <c r="V7450" s="123"/>
      <c r="W7450" s="137"/>
      <c r="X7450" s="136"/>
      <c r="Y7450" s="137"/>
      <c r="Z7450" s="137"/>
      <c r="AA7450" s="119"/>
      <c r="AB7450" s="119"/>
      <c r="AC7450" s="137"/>
      <c r="AD7450" s="137">
        <f>IF(AND(AC7450="",M7450=""),0,IF((AC7450=""),M7450,IF((M7450=""),AC7450,AC7450+M7450)))</f>
        <v>77000</v>
      </c>
      <c r="AE7450" s="137">
        <f>IF( (X7450=""),AD7450*1,AD7450*(X7450/100) )</f>
        <v>77000</v>
      </c>
      <c r="AF7450" s="137">
        <v>50000000</v>
      </c>
      <c r="AG7450" s="137">
        <f>IF((AF7450-AE7450) &gt; 1,0,IF((AF7450-AE7450)&lt;0,AE7450-AF7450,AF7450-AE7450))</f>
        <v>0</v>
      </c>
      <c r="AH7450" s="137">
        <v>0.01</v>
      </c>
    </row>
    <row r="7451" spans="1:34" s="173" customFormat="1" x14ac:dyDescent="0.55000000000000004">
      <c r="A7451" s="122"/>
      <c r="B7451" s="123"/>
      <c r="C7451" s="123"/>
      <c r="D7451" s="135"/>
      <c r="E7451" s="123"/>
      <c r="F7451" s="123"/>
      <c r="G7451" s="123"/>
      <c r="H7451" s="123"/>
      <c r="I7451" s="136"/>
      <c r="J7451" s="123"/>
      <c r="K7451" s="137"/>
      <c r="L7451" s="137" t="s">
        <v>63</v>
      </c>
      <c r="M7451" s="137">
        <f>SUM(M7450:M7450)</f>
        <v>77000</v>
      </c>
      <c r="N7451" s="123"/>
      <c r="O7451" s="108"/>
      <c r="P7451" s="138"/>
      <c r="Q7451" s="108"/>
      <c r="R7451" s="108"/>
      <c r="S7451" s="139"/>
      <c r="T7451" s="123"/>
      <c r="U7451" s="123"/>
      <c r="V7451" s="123"/>
      <c r="W7451" s="137"/>
      <c r="X7451" s="136"/>
      <c r="Y7451" s="137"/>
      <c r="Z7451" s="137"/>
      <c r="AA7451" s="119"/>
      <c r="AB7451" s="119"/>
      <c r="AC7451" s="137"/>
      <c r="AD7451" s="137"/>
      <c r="AE7451" s="137">
        <f>SUM(AE7450:AE7450)</f>
        <v>77000</v>
      </c>
      <c r="AF7451" s="137"/>
      <c r="AG7451" s="137">
        <f>SUM(AG7450:AG7450)</f>
        <v>0</v>
      </c>
      <c r="AH7451" s="137"/>
    </row>
    <row r="7452" spans="1:34" s="173" customFormat="1" x14ac:dyDescent="0.55000000000000004">
      <c r="A7452" s="122" t="s">
        <v>10104</v>
      </c>
      <c r="B7452" s="123">
        <v>3203</v>
      </c>
      <c r="C7452" s="123">
        <v>6619</v>
      </c>
      <c r="D7452" s="135" t="s">
        <v>10105</v>
      </c>
      <c r="E7452" s="123" t="s">
        <v>34</v>
      </c>
      <c r="F7452" s="123">
        <v>23173</v>
      </c>
      <c r="G7452" s="123">
        <v>0</v>
      </c>
      <c r="H7452" s="123">
        <v>2</v>
      </c>
      <c r="I7452" s="136">
        <v>84</v>
      </c>
      <c r="J7452" s="123" t="s">
        <v>35</v>
      </c>
      <c r="K7452" s="137">
        <f>((G7452*400)+(H7452*100))+I7452</f>
        <v>284</v>
      </c>
      <c r="L7452" s="137">
        <v>475</v>
      </c>
      <c r="M7452" s="137">
        <f>K7452*L7452</f>
        <v>134900</v>
      </c>
      <c r="N7452" s="123">
        <v>1</v>
      </c>
      <c r="O7452" s="108" t="s">
        <v>10102</v>
      </c>
      <c r="P7452" s="138"/>
      <c r="Q7452" s="108" t="s">
        <v>10103</v>
      </c>
      <c r="R7452" s="108" t="s">
        <v>10106</v>
      </c>
      <c r="S7452" s="139" t="s">
        <v>10107</v>
      </c>
      <c r="T7452" s="123" t="s">
        <v>51</v>
      </c>
      <c r="U7452" s="123" t="s">
        <v>45</v>
      </c>
      <c r="V7452" s="123" t="s">
        <v>52</v>
      </c>
      <c r="W7452" s="137">
        <v>77</v>
      </c>
      <c r="X7452" s="136">
        <v>100</v>
      </c>
      <c r="Y7452" s="137">
        <v>6750</v>
      </c>
      <c r="Z7452" s="137">
        <f>W7452*Y7452</f>
        <v>519750</v>
      </c>
      <c r="AA7452" s="119">
        <v>6</v>
      </c>
      <c r="AB7452" s="119">
        <v>6</v>
      </c>
      <c r="AC7452" s="137">
        <f>(Z7452*(100-AB7452))/100</f>
        <v>488565</v>
      </c>
      <c r="AD7452" s="137">
        <f>IF(AND(AC7452="",M7452=""),0,IF((AC7452=""),M7452, IF( (M7452=""),AC7452,SUM(AC7452:AC7453)+M7452)))</f>
        <v>623465</v>
      </c>
      <c r="AE7452" s="137">
        <f>IF( (X7452=""),AD7452*1,AD7452*(X7452/100) )</f>
        <v>623465</v>
      </c>
      <c r="AF7452" s="137">
        <v>50000000</v>
      </c>
      <c r="AG7452" s="137">
        <f>IF((AF7452-AE7452) &gt; 1,0,IF((AF7452-AE7452)&lt;0,AE7452-AF7452,AF7452-AE7452))</f>
        <v>0</v>
      </c>
      <c r="AH7452" s="137">
        <v>0.02</v>
      </c>
    </row>
    <row r="7453" spans="1:34" s="173" customFormat="1" x14ac:dyDescent="0.55000000000000004">
      <c r="A7453" s="122" t="s">
        <v>15719</v>
      </c>
      <c r="B7453" s="123">
        <v>3204</v>
      </c>
      <c r="C7453" s="123">
        <v>6599</v>
      </c>
      <c r="D7453" s="135" t="s">
        <v>10108</v>
      </c>
      <c r="E7453" s="123" t="s">
        <v>34</v>
      </c>
      <c r="F7453" s="123">
        <v>23185</v>
      </c>
      <c r="G7453" s="123">
        <v>0</v>
      </c>
      <c r="H7453" s="123">
        <v>2</v>
      </c>
      <c r="I7453" s="136">
        <v>40</v>
      </c>
      <c r="J7453" s="123" t="s">
        <v>38</v>
      </c>
      <c r="K7453" s="137">
        <f>((G7453*400)+(H7453*100))+I7453</f>
        <v>240</v>
      </c>
      <c r="L7453" s="137">
        <v>475</v>
      </c>
      <c r="M7453" s="137">
        <f>K7453*L7453</f>
        <v>114000</v>
      </c>
      <c r="N7453" s="123"/>
      <c r="O7453" s="108"/>
      <c r="P7453" s="138"/>
      <c r="Q7453" s="108"/>
      <c r="R7453" s="108"/>
      <c r="S7453" s="139"/>
      <c r="T7453" s="123"/>
      <c r="U7453" s="123"/>
      <c r="V7453" s="123"/>
      <c r="W7453" s="137"/>
      <c r="X7453" s="136"/>
      <c r="Y7453" s="137"/>
      <c r="Z7453" s="137"/>
      <c r="AA7453" s="119"/>
      <c r="AB7453" s="119"/>
      <c r="AC7453" s="137"/>
      <c r="AD7453" s="137">
        <f>IF(AND(AC7453="",M7453=""),0,IF((AC7453=""),M7453,IF((M7453=""),AC7453,AC7453+M7453)))</f>
        <v>114000</v>
      </c>
      <c r="AE7453" s="137">
        <f>IF( (X7453=""),AD7453*1,AD7453*(X7453/100) )</f>
        <v>114000</v>
      </c>
      <c r="AF7453" s="137">
        <v>50000000</v>
      </c>
      <c r="AG7453" s="137">
        <f>IF((AF7453-AE7453) &gt; 1,0,IF((AF7453-AE7453)&lt;0,AE7453-AF7453,AF7453-AE7453))</f>
        <v>0</v>
      </c>
      <c r="AH7453" s="137">
        <v>0.01</v>
      </c>
    </row>
    <row r="7454" spans="1:34" s="173" customFormat="1" x14ac:dyDescent="0.55000000000000004">
      <c r="A7454" s="122"/>
      <c r="B7454" s="123"/>
      <c r="C7454" s="123"/>
      <c r="D7454" s="135"/>
      <c r="E7454" s="123"/>
      <c r="F7454" s="123"/>
      <c r="G7454" s="123"/>
      <c r="H7454" s="123"/>
      <c r="I7454" s="136"/>
      <c r="J7454" s="123"/>
      <c r="K7454" s="137"/>
      <c r="L7454" s="137" t="s">
        <v>63</v>
      </c>
      <c r="M7454" s="137">
        <f>SUM(M7452:M7453)</f>
        <v>248900</v>
      </c>
      <c r="N7454" s="123"/>
      <c r="O7454" s="108"/>
      <c r="P7454" s="138"/>
      <c r="Q7454" s="108"/>
      <c r="R7454" s="108"/>
      <c r="S7454" s="139"/>
      <c r="T7454" s="123"/>
      <c r="U7454" s="123"/>
      <c r="V7454" s="123"/>
      <c r="W7454" s="137"/>
      <c r="X7454" s="136"/>
      <c r="Y7454" s="137"/>
      <c r="Z7454" s="137"/>
      <c r="AA7454" s="119"/>
      <c r="AB7454" s="119"/>
      <c r="AC7454" s="137"/>
      <c r="AD7454" s="137"/>
      <c r="AE7454" s="137">
        <f>SUM(AE7452:AE7453)</f>
        <v>737465</v>
      </c>
      <c r="AF7454" s="137"/>
      <c r="AG7454" s="137">
        <f>SUM(AG7452:AG7453)</f>
        <v>0</v>
      </c>
      <c r="AH7454" s="137"/>
    </row>
    <row r="7455" spans="1:34" s="173" customFormat="1" x14ac:dyDescent="0.55000000000000004">
      <c r="A7455" s="122" t="s">
        <v>10067</v>
      </c>
      <c r="B7455" s="123">
        <v>3205</v>
      </c>
      <c r="C7455" s="123">
        <v>6644</v>
      </c>
      <c r="D7455" s="135" t="s">
        <v>10109</v>
      </c>
      <c r="E7455" s="123" t="s">
        <v>34</v>
      </c>
      <c r="F7455" s="123">
        <v>23223</v>
      </c>
      <c r="G7455" s="123">
        <v>0</v>
      </c>
      <c r="H7455" s="123">
        <v>1</v>
      </c>
      <c r="I7455" s="136">
        <v>3</v>
      </c>
      <c r="J7455" s="123" t="s">
        <v>35</v>
      </c>
      <c r="K7455" s="137">
        <f>((G7455*400)+(H7455*100))+I7455</f>
        <v>103</v>
      </c>
      <c r="L7455" s="137">
        <v>850</v>
      </c>
      <c r="M7455" s="137">
        <f>K7455*L7455</f>
        <v>87550</v>
      </c>
      <c r="N7455" s="123">
        <v>1</v>
      </c>
      <c r="O7455" s="108" t="s">
        <v>10065</v>
      </c>
      <c r="P7455" s="138"/>
      <c r="Q7455" s="108" t="s">
        <v>10066</v>
      </c>
      <c r="R7455" s="108" t="s">
        <v>10110</v>
      </c>
      <c r="S7455" s="139" t="s">
        <v>10111</v>
      </c>
      <c r="T7455" s="123" t="s">
        <v>51</v>
      </c>
      <c r="U7455" s="123" t="s">
        <v>45</v>
      </c>
      <c r="V7455" s="123" t="s">
        <v>52</v>
      </c>
      <c r="W7455" s="137">
        <v>219.24</v>
      </c>
      <c r="X7455" s="136">
        <v>100</v>
      </c>
      <c r="Y7455" s="137">
        <v>6750</v>
      </c>
      <c r="Z7455" s="137">
        <f>W7455*Y7455</f>
        <v>1479870</v>
      </c>
      <c r="AA7455" s="119">
        <v>6</v>
      </c>
      <c r="AB7455" s="119">
        <v>6</v>
      </c>
      <c r="AC7455" s="137">
        <f>(Z7455*(100-AB7455))/100</f>
        <v>1391077.8</v>
      </c>
      <c r="AD7455" s="137">
        <f>IF(AND(AC7455="",M7455=""),0,IF((AC7455=""),M7455, IF( (M7455=""),AC7455,SUM(AC7455:AC7456)+M7455)))</f>
        <v>1478627.8</v>
      </c>
      <c r="AE7455" s="137">
        <f>IF( (X7455=""),AD7455*1,AD7455*(X7455/100) )</f>
        <v>1478627.8</v>
      </c>
      <c r="AF7455" s="137">
        <v>50000000</v>
      </c>
      <c r="AG7455" s="137">
        <f>IF((AF7455-AE7455) &gt; 1,0,IF((AF7455-AE7455)&lt;0,AE7455-AF7455,AF7455-AE7455))</f>
        <v>0</v>
      </c>
      <c r="AH7455" s="137">
        <v>0.02</v>
      </c>
    </row>
    <row r="7456" spans="1:34" s="173" customFormat="1" x14ac:dyDescent="0.55000000000000004">
      <c r="A7456" s="122"/>
      <c r="B7456" s="123"/>
      <c r="C7456" s="123"/>
      <c r="D7456" s="135"/>
      <c r="E7456" s="123"/>
      <c r="F7456" s="123"/>
      <c r="G7456" s="123"/>
      <c r="H7456" s="123"/>
      <c r="I7456" s="136"/>
      <c r="J7456" s="123"/>
      <c r="K7456" s="137"/>
      <c r="L7456" s="137" t="s">
        <v>63</v>
      </c>
      <c r="M7456" s="137">
        <f>SUM(M7455:M7455)</f>
        <v>87550</v>
      </c>
      <c r="N7456" s="123"/>
      <c r="O7456" s="108"/>
      <c r="P7456" s="138"/>
      <c r="Q7456" s="108"/>
      <c r="R7456" s="108"/>
      <c r="S7456" s="139"/>
      <c r="T7456" s="123"/>
      <c r="U7456" s="123"/>
      <c r="V7456" s="123"/>
      <c r="W7456" s="137"/>
      <c r="X7456" s="136"/>
      <c r="Y7456" s="137"/>
      <c r="Z7456" s="137"/>
      <c r="AA7456" s="119"/>
      <c r="AB7456" s="119"/>
      <c r="AC7456" s="137"/>
      <c r="AD7456" s="137"/>
      <c r="AE7456" s="137">
        <f>SUM(AE7455:AE7455)</f>
        <v>1478627.8</v>
      </c>
      <c r="AF7456" s="137"/>
      <c r="AG7456" s="137">
        <f>SUM(AG7455:AG7455)</f>
        <v>0</v>
      </c>
      <c r="AH7456" s="137"/>
    </row>
    <row r="7457" spans="1:34" s="173" customFormat="1" x14ac:dyDescent="0.55000000000000004">
      <c r="A7457" s="122" t="s">
        <v>10089</v>
      </c>
      <c r="B7457" s="123">
        <v>3206</v>
      </c>
      <c r="C7457" s="123">
        <v>8726</v>
      </c>
      <c r="D7457" s="135" t="s">
        <v>10112</v>
      </c>
      <c r="E7457" s="123" t="s">
        <v>34</v>
      </c>
      <c r="F7457" s="123">
        <v>23908</v>
      </c>
      <c r="G7457" s="123">
        <v>1</v>
      </c>
      <c r="H7457" s="123">
        <v>1</v>
      </c>
      <c r="I7457" s="136">
        <v>8</v>
      </c>
      <c r="J7457" s="123" t="s">
        <v>38</v>
      </c>
      <c r="K7457" s="137">
        <f>((G7457*400)+(H7457*100))+I7457</f>
        <v>508</v>
      </c>
      <c r="L7457" s="137">
        <v>400</v>
      </c>
      <c r="M7457" s="137">
        <f>K7457*L7457</f>
        <v>203200</v>
      </c>
      <c r="N7457" s="123"/>
      <c r="O7457" s="108"/>
      <c r="P7457" s="138"/>
      <c r="Q7457" s="108"/>
      <c r="R7457" s="108"/>
      <c r="S7457" s="139"/>
      <c r="T7457" s="123"/>
      <c r="U7457" s="123"/>
      <c r="V7457" s="123"/>
      <c r="W7457" s="137"/>
      <c r="X7457" s="136"/>
      <c r="Y7457" s="137"/>
      <c r="Z7457" s="137"/>
      <c r="AA7457" s="119"/>
      <c r="AB7457" s="119"/>
      <c r="AC7457" s="137"/>
      <c r="AD7457" s="137">
        <f>IF(AND(AC7457="",M7457=""),0,IF((AC7457=""),M7457,IF((M7457=""),AC7457,AC7457+M7457)))</f>
        <v>203200</v>
      </c>
      <c r="AE7457" s="137">
        <f>IF( (X7457=""),AD7457*1,AD7457*(X7457/100) )</f>
        <v>203200</v>
      </c>
      <c r="AF7457" s="137">
        <v>50000000</v>
      </c>
      <c r="AG7457" s="137">
        <f>IF((AF7457-AE7457) &gt; 1,0,IF((AF7457-AE7457)&lt;0,AE7457-AF7457,AF7457-AE7457))</f>
        <v>0</v>
      </c>
      <c r="AH7457" s="137">
        <v>0.01</v>
      </c>
    </row>
    <row r="7458" spans="1:34" s="173" customFormat="1" x14ac:dyDescent="0.55000000000000004">
      <c r="A7458" s="122"/>
      <c r="B7458" s="123"/>
      <c r="C7458" s="123"/>
      <c r="D7458" s="135"/>
      <c r="E7458" s="123"/>
      <c r="F7458" s="123"/>
      <c r="G7458" s="123"/>
      <c r="H7458" s="123"/>
      <c r="I7458" s="136"/>
      <c r="J7458" s="123"/>
      <c r="K7458" s="137"/>
      <c r="L7458" s="137" t="s">
        <v>63</v>
      </c>
      <c r="M7458" s="137">
        <f>SUM(M7457:M7457)</f>
        <v>203200</v>
      </c>
      <c r="N7458" s="123"/>
      <c r="O7458" s="108"/>
      <c r="P7458" s="138"/>
      <c r="Q7458" s="108"/>
      <c r="R7458" s="108"/>
      <c r="S7458" s="139"/>
      <c r="T7458" s="123"/>
      <c r="U7458" s="123"/>
      <c r="V7458" s="123"/>
      <c r="W7458" s="137"/>
      <c r="X7458" s="136"/>
      <c r="Y7458" s="137"/>
      <c r="Z7458" s="137"/>
      <c r="AA7458" s="119"/>
      <c r="AB7458" s="119"/>
      <c r="AC7458" s="137"/>
      <c r="AD7458" s="137"/>
      <c r="AE7458" s="137">
        <f>SUM(AE7457:AE7457)</f>
        <v>203200</v>
      </c>
      <c r="AF7458" s="137"/>
      <c r="AG7458" s="137">
        <f>SUM(AG7457:AG7457)</f>
        <v>0</v>
      </c>
      <c r="AH7458" s="137"/>
    </row>
    <row r="7459" spans="1:34" s="173" customFormat="1" x14ac:dyDescent="0.55000000000000004">
      <c r="A7459" s="122" t="s">
        <v>10113</v>
      </c>
      <c r="B7459" s="123">
        <v>3207</v>
      </c>
      <c r="C7459" s="123">
        <v>5699</v>
      </c>
      <c r="D7459" s="135" t="s">
        <v>10114</v>
      </c>
      <c r="E7459" s="123" t="s">
        <v>34</v>
      </c>
      <c r="F7459" s="123">
        <v>26628</v>
      </c>
      <c r="G7459" s="123">
        <v>0</v>
      </c>
      <c r="H7459" s="123">
        <v>0</v>
      </c>
      <c r="I7459" s="136">
        <v>58</v>
      </c>
      <c r="J7459" s="123" t="s">
        <v>68</v>
      </c>
      <c r="K7459" s="137">
        <f>((G7459*400)+(H7459*100))+I7459</f>
        <v>58</v>
      </c>
      <c r="L7459" s="137">
        <v>1250</v>
      </c>
      <c r="M7459" s="137">
        <f>K7459*L7459</f>
        <v>72500</v>
      </c>
      <c r="N7459" s="123"/>
      <c r="O7459" s="108"/>
      <c r="P7459" s="138"/>
      <c r="Q7459" s="108"/>
      <c r="R7459" s="108"/>
      <c r="S7459" s="139"/>
      <c r="T7459" s="123"/>
      <c r="U7459" s="123"/>
      <c r="V7459" s="123"/>
      <c r="W7459" s="137"/>
      <c r="X7459" s="136"/>
      <c r="Y7459" s="137"/>
      <c r="Z7459" s="137"/>
      <c r="AA7459" s="119"/>
      <c r="AB7459" s="119"/>
      <c r="AC7459" s="137"/>
      <c r="AD7459" s="137">
        <f>IF(AND(AC7459="",M7459=""),0,IF((AC7459=""),M7459,IF((M7459=""),AC7459,AC7459+M7459)))</f>
        <v>72500</v>
      </c>
      <c r="AE7459" s="137">
        <f>IF( (X7459=""),AD7459*1,AD7459*(X7459/100) )</f>
        <v>72500</v>
      </c>
      <c r="AF7459" s="137">
        <v>0</v>
      </c>
      <c r="AG7459" s="137">
        <f>IF((AF7459-AE7459) &gt; 1,0,IF((AF7459-AE7459)&lt;0,AE7459-AF7459,AF7459-AE7459))</f>
        <v>72500</v>
      </c>
      <c r="AH7459" s="137">
        <v>0.3</v>
      </c>
    </row>
    <row r="7460" spans="1:34" s="173" customFormat="1" x14ac:dyDescent="0.55000000000000004">
      <c r="A7460" s="122"/>
      <c r="B7460" s="123"/>
      <c r="C7460" s="123"/>
      <c r="D7460" s="135"/>
      <c r="E7460" s="123"/>
      <c r="F7460" s="123"/>
      <c r="G7460" s="123"/>
      <c r="H7460" s="123"/>
      <c r="I7460" s="136"/>
      <c r="J7460" s="123"/>
      <c r="K7460" s="137"/>
      <c r="L7460" s="137" t="s">
        <v>63</v>
      </c>
      <c r="M7460" s="137">
        <f>SUM(M7459:M7459)</f>
        <v>72500</v>
      </c>
      <c r="N7460" s="123"/>
      <c r="O7460" s="108"/>
      <c r="P7460" s="138"/>
      <c r="Q7460" s="108"/>
      <c r="R7460" s="108"/>
      <c r="S7460" s="139"/>
      <c r="T7460" s="123"/>
      <c r="U7460" s="123"/>
      <c r="V7460" s="123"/>
      <c r="W7460" s="137"/>
      <c r="X7460" s="136"/>
      <c r="Y7460" s="137"/>
      <c r="Z7460" s="137"/>
      <c r="AA7460" s="119"/>
      <c r="AB7460" s="119"/>
      <c r="AC7460" s="137"/>
      <c r="AD7460" s="137"/>
      <c r="AE7460" s="137">
        <f>SUM(AE7459:AE7459)</f>
        <v>72500</v>
      </c>
      <c r="AF7460" s="137"/>
      <c r="AG7460" s="137">
        <f>SUM(AG7459:AG7459)</f>
        <v>72500</v>
      </c>
      <c r="AH7460" s="137"/>
    </row>
    <row r="7461" spans="1:34" s="173" customFormat="1" x14ac:dyDescent="0.55000000000000004">
      <c r="A7461" s="122" t="s">
        <v>10115</v>
      </c>
      <c r="B7461" s="123">
        <v>3208</v>
      </c>
      <c r="C7461" s="123">
        <v>6176</v>
      </c>
      <c r="D7461" s="135" t="s">
        <v>10116</v>
      </c>
      <c r="E7461" s="123" t="s">
        <v>37</v>
      </c>
      <c r="F7461" s="123">
        <v>5328</v>
      </c>
      <c r="G7461" s="123">
        <v>6</v>
      </c>
      <c r="H7461" s="123">
        <v>0</v>
      </c>
      <c r="I7461" s="136">
        <v>51</v>
      </c>
      <c r="J7461" s="123" t="s">
        <v>38</v>
      </c>
      <c r="K7461" s="137">
        <f>((G7461*400)+(H7461*100))+I7461</f>
        <v>2451</v>
      </c>
      <c r="L7461" s="137">
        <v>400</v>
      </c>
      <c r="M7461" s="137">
        <f>K7461*L7461</f>
        <v>980400</v>
      </c>
      <c r="N7461" s="123"/>
      <c r="O7461" s="108"/>
      <c r="P7461" s="138"/>
      <c r="Q7461" s="108"/>
      <c r="R7461" s="108"/>
      <c r="S7461" s="139"/>
      <c r="T7461" s="123"/>
      <c r="U7461" s="123"/>
      <c r="V7461" s="123"/>
      <c r="W7461" s="137"/>
      <c r="X7461" s="136"/>
      <c r="Y7461" s="137"/>
      <c r="Z7461" s="137"/>
      <c r="AA7461" s="119"/>
      <c r="AB7461" s="119"/>
      <c r="AC7461" s="137"/>
      <c r="AD7461" s="137">
        <f>IF(AND(AC7461="",M7461=""),0,IF((AC7461=""),M7461,IF((M7461=""),AC7461,AC7461+M7461)))</f>
        <v>980400</v>
      </c>
      <c r="AE7461" s="137">
        <f>IF( (X7461=""),AD7461*1,AD7461*(X7461/100) )</f>
        <v>980400</v>
      </c>
      <c r="AF7461" s="137">
        <v>0</v>
      </c>
      <c r="AG7461" s="137">
        <f>IF((AF7461-AE7461) &gt; 1,0,IF((AF7461-AE7461)&lt;0,AE7461-AF7461,AF7461-AE7461))</f>
        <v>980400</v>
      </c>
      <c r="AH7461" s="137">
        <v>0.01</v>
      </c>
    </row>
    <row r="7462" spans="1:34" s="173" customFormat="1" x14ac:dyDescent="0.55000000000000004">
      <c r="A7462" s="122"/>
      <c r="B7462" s="123"/>
      <c r="C7462" s="123"/>
      <c r="D7462" s="135"/>
      <c r="E7462" s="123"/>
      <c r="F7462" s="123"/>
      <c r="G7462" s="123"/>
      <c r="H7462" s="123"/>
      <c r="I7462" s="136"/>
      <c r="J7462" s="123"/>
      <c r="K7462" s="137"/>
      <c r="L7462" s="137" t="s">
        <v>63</v>
      </c>
      <c r="M7462" s="137">
        <f>SUM(M7461:M7461)</f>
        <v>980400</v>
      </c>
      <c r="N7462" s="123"/>
      <c r="O7462" s="108"/>
      <c r="P7462" s="138"/>
      <c r="Q7462" s="108"/>
      <c r="R7462" s="108"/>
      <c r="S7462" s="139"/>
      <c r="T7462" s="123"/>
      <c r="U7462" s="123"/>
      <c r="V7462" s="123"/>
      <c r="W7462" s="137"/>
      <c r="X7462" s="136"/>
      <c r="Y7462" s="137"/>
      <c r="Z7462" s="137"/>
      <c r="AA7462" s="119"/>
      <c r="AB7462" s="119"/>
      <c r="AC7462" s="137"/>
      <c r="AD7462" s="137"/>
      <c r="AE7462" s="137">
        <f>SUM(AE7461:AE7461)</f>
        <v>980400</v>
      </c>
      <c r="AF7462" s="137"/>
      <c r="AG7462" s="137">
        <f>SUM(AG7461:AG7461)</f>
        <v>980400</v>
      </c>
      <c r="AH7462" s="137"/>
    </row>
    <row r="7463" spans="1:34" s="173" customFormat="1" x14ac:dyDescent="0.55000000000000004">
      <c r="A7463" s="122" t="s">
        <v>432</v>
      </c>
      <c r="B7463" s="123">
        <v>3209</v>
      </c>
      <c r="C7463" s="123">
        <v>5464</v>
      </c>
      <c r="D7463" s="135" t="s">
        <v>10117</v>
      </c>
      <c r="E7463" s="123" t="s">
        <v>34</v>
      </c>
      <c r="F7463" s="123">
        <v>15878</v>
      </c>
      <c r="G7463" s="123">
        <v>0</v>
      </c>
      <c r="H7463" s="123">
        <v>1</v>
      </c>
      <c r="I7463" s="136">
        <v>63</v>
      </c>
      <c r="J7463" s="123" t="s">
        <v>38</v>
      </c>
      <c r="K7463" s="137">
        <f>((G7463*400)+(H7463*100))+I7463</f>
        <v>163</v>
      </c>
      <c r="L7463" s="137">
        <v>2425</v>
      </c>
      <c r="M7463" s="137">
        <f>K7463*L7463</f>
        <v>395275</v>
      </c>
      <c r="N7463" s="123"/>
      <c r="O7463" s="108"/>
      <c r="P7463" s="138"/>
      <c r="Q7463" s="108"/>
      <c r="R7463" s="108"/>
      <c r="S7463" s="139"/>
      <c r="T7463" s="123"/>
      <c r="U7463" s="123"/>
      <c r="V7463" s="123"/>
      <c r="W7463" s="137"/>
      <c r="X7463" s="136"/>
      <c r="Y7463" s="137"/>
      <c r="Z7463" s="137"/>
      <c r="AA7463" s="119"/>
      <c r="AB7463" s="119"/>
      <c r="AC7463" s="137"/>
      <c r="AD7463" s="137">
        <f>IF(AND(AC7463="",M7463=""),0,IF((AC7463=""),M7463,IF((M7463=""),AC7463,AC7463+M7463)))</f>
        <v>395275</v>
      </c>
      <c r="AE7463" s="137">
        <f>IF( (X7463=""),AD7463*1,AD7463*(X7463/100) )</f>
        <v>395275</v>
      </c>
      <c r="AF7463" s="137">
        <v>50000000</v>
      </c>
      <c r="AG7463" s="137">
        <f>IF((AF7463-AE7463) &gt; 1,0,IF((AF7463-AE7463)&lt;0,AE7463-AF7463,AF7463-AE7463))</f>
        <v>0</v>
      </c>
      <c r="AH7463" s="137">
        <v>0.01</v>
      </c>
    </row>
    <row r="7464" spans="1:34" s="173" customFormat="1" x14ac:dyDescent="0.55000000000000004">
      <c r="A7464" s="122"/>
      <c r="B7464" s="123"/>
      <c r="C7464" s="123"/>
      <c r="D7464" s="135"/>
      <c r="E7464" s="123"/>
      <c r="F7464" s="123"/>
      <c r="G7464" s="123"/>
      <c r="H7464" s="123"/>
      <c r="I7464" s="136"/>
      <c r="J7464" s="123"/>
      <c r="K7464" s="137"/>
      <c r="L7464" s="137" t="s">
        <v>63</v>
      </c>
      <c r="M7464" s="137">
        <f>SUM(M7463:M7463)</f>
        <v>395275</v>
      </c>
      <c r="N7464" s="123"/>
      <c r="O7464" s="108"/>
      <c r="P7464" s="138"/>
      <c r="Q7464" s="108"/>
      <c r="R7464" s="108"/>
      <c r="S7464" s="139"/>
      <c r="T7464" s="123"/>
      <c r="U7464" s="123"/>
      <c r="V7464" s="123"/>
      <c r="W7464" s="137"/>
      <c r="X7464" s="136"/>
      <c r="Y7464" s="137"/>
      <c r="Z7464" s="137"/>
      <c r="AA7464" s="119"/>
      <c r="AB7464" s="119"/>
      <c r="AC7464" s="137"/>
      <c r="AD7464" s="137"/>
      <c r="AE7464" s="137">
        <f>SUM(AE7463:AE7463)</f>
        <v>395275</v>
      </c>
      <c r="AF7464" s="137"/>
      <c r="AG7464" s="137">
        <f>SUM(AG7463:AG7463)</f>
        <v>0</v>
      </c>
      <c r="AH7464" s="137"/>
    </row>
    <row r="7465" spans="1:34" s="173" customFormat="1" x14ac:dyDescent="0.55000000000000004">
      <c r="A7465" s="122" t="s">
        <v>10120</v>
      </c>
      <c r="B7465" s="123">
        <v>3210</v>
      </c>
      <c r="C7465" s="123">
        <v>7484</v>
      </c>
      <c r="D7465" s="135" t="s">
        <v>10121</v>
      </c>
      <c r="E7465" s="123" t="s">
        <v>34</v>
      </c>
      <c r="F7465" s="123">
        <v>18709</v>
      </c>
      <c r="G7465" s="123">
        <v>1</v>
      </c>
      <c r="H7465" s="123">
        <v>1</v>
      </c>
      <c r="I7465" s="136">
        <v>65</v>
      </c>
      <c r="J7465" s="123" t="s">
        <v>35</v>
      </c>
      <c r="K7465" s="137">
        <f>((G7465*400)+(H7465*100))+I7465</f>
        <v>565</v>
      </c>
      <c r="L7465" s="137">
        <v>375</v>
      </c>
      <c r="M7465" s="137">
        <f>K7465*L7465</f>
        <v>211875</v>
      </c>
      <c r="N7465" s="123">
        <v>1</v>
      </c>
      <c r="O7465" s="108" t="s">
        <v>10118</v>
      </c>
      <c r="P7465" s="138">
        <v>3570800014952</v>
      </c>
      <c r="Q7465" s="108" t="s">
        <v>10119</v>
      </c>
      <c r="R7465" s="108" t="s">
        <v>10122</v>
      </c>
      <c r="S7465" s="139" t="s">
        <v>10123</v>
      </c>
      <c r="T7465" s="123" t="s">
        <v>51</v>
      </c>
      <c r="U7465" s="123" t="s">
        <v>45</v>
      </c>
      <c r="V7465" s="123" t="s">
        <v>52</v>
      </c>
      <c r="W7465" s="137">
        <v>446.4</v>
      </c>
      <c r="X7465" s="136">
        <v>87.17</v>
      </c>
      <c r="Y7465" s="137">
        <v>6750</v>
      </c>
      <c r="Z7465" s="137">
        <f>W7465*Y7465</f>
        <v>3013200</v>
      </c>
      <c r="AA7465" s="119">
        <v>6</v>
      </c>
      <c r="AB7465" s="119">
        <v>6</v>
      </c>
      <c r="AC7465" s="137">
        <f>(Z7465*(100-AB7465))/100</f>
        <v>2832408</v>
      </c>
      <c r="AD7465" s="137">
        <f>IF(AND(AC7465="",M7465=""),0,IF((AC7465=""),M7465, IF( (M7465=""),AC7465,SUM(AC7465:AC7470)+M7465)))</f>
        <v>3309683.24</v>
      </c>
      <c r="AE7465" s="137">
        <f>IF( (X7465=""),AD7465*1,AD7465*(X7465/100) )</f>
        <v>2885050.8803080004</v>
      </c>
      <c r="AF7465" s="137">
        <v>50000000</v>
      </c>
      <c r="AG7465" s="137">
        <f>IF((AF7465-AE7465) &gt; 1,0,IF((AF7465-AE7465)&lt;0,AE7465-AF7465,AF7465-AE7465))</f>
        <v>0</v>
      </c>
      <c r="AH7465" s="137">
        <v>0.02</v>
      </c>
    </row>
    <row r="7466" spans="1:34" s="173" customFormat="1" x14ac:dyDescent="0.55000000000000004">
      <c r="A7466" s="122"/>
      <c r="B7466" s="123"/>
      <c r="C7466" s="123"/>
      <c r="D7466" s="135"/>
      <c r="E7466" s="123"/>
      <c r="F7466" s="123"/>
      <c r="G7466" s="123"/>
      <c r="H7466" s="123"/>
      <c r="I7466" s="136"/>
      <c r="J7466" s="123"/>
      <c r="K7466" s="137"/>
      <c r="L7466" s="137"/>
      <c r="M7466" s="137"/>
      <c r="N7466" s="123">
        <v>2</v>
      </c>
      <c r="O7466" s="108" t="s">
        <v>10118</v>
      </c>
      <c r="P7466" s="138">
        <v>3570800014952</v>
      </c>
      <c r="Q7466" s="108" t="s">
        <v>10119</v>
      </c>
      <c r="R7466" s="108" t="s">
        <v>10122</v>
      </c>
      <c r="S7466" s="139" t="s">
        <v>10124</v>
      </c>
      <c r="T7466" s="123" t="s">
        <v>51</v>
      </c>
      <c r="U7466" s="123" t="s">
        <v>74</v>
      </c>
      <c r="V7466" s="123" t="s">
        <v>52</v>
      </c>
      <c r="W7466" s="137">
        <v>16.8</v>
      </c>
      <c r="X7466" s="136">
        <v>3.28</v>
      </c>
      <c r="Y7466" s="137">
        <v>6750</v>
      </c>
      <c r="Z7466" s="137">
        <f>W7466*Y7466</f>
        <v>113400</v>
      </c>
      <c r="AA7466" s="119">
        <v>21</v>
      </c>
      <c r="AB7466" s="119">
        <v>93</v>
      </c>
      <c r="AC7466" s="137">
        <f>(Z7466*(100-AB7466))/100</f>
        <v>7938</v>
      </c>
      <c r="AD7466" s="137">
        <f>IF(AND(AC7466="",M7465=""),0,IF((AC7466=""),M7465, IF( (M7465=""),AC7466,SUM(AC7465:AC7470)+M7465)))</f>
        <v>3309683.24</v>
      </c>
      <c r="AE7466" s="137">
        <f>IF( (X7466=""),AD7466*1,AD7466*(X7466/100) )</f>
        <v>108557.61027199999</v>
      </c>
      <c r="AF7466" s="137">
        <v>50000000</v>
      </c>
      <c r="AG7466" s="137">
        <f>IF((AF7466-AE7466) &gt; 1,0,IF((AF7466-AE7466)&lt;0,AE7466-AF7466,AF7466-AE7466))</f>
        <v>0</v>
      </c>
      <c r="AH7466" s="137">
        <v>0.02</v>
      </c>
    </row>
    <row r="7467" spans="1:34" s="173" customFormat="1" x14ac:dyDescent="0.55000000000000004">
      <c r="A7467" s="122"/>
      <c r="B7467" s="123"/>
      <c r="C7467" s="123"/>
      <c r="D7467" s="135"/>
      <c r="E7467" s="123"/>
      <c r="F7467" s="123"/>
      <c r="G7467" s="123"/>
      <c r="H7467" s="123"/>
      <c r="I7467" s="136"/>
      <c r="J7467" s="123"/>
      <c r="K7467" s="137"/>
      <c r="L7467" s="137"/>
      <c r="M7467" s="137"/>
      <c r="N7467" s="123">
        <v>3</v>
      </c>
      <c r="O7467" s="108" t="s">
        <v>10118</v>
      </c>
      <c r="P7467" s="138">
        <v>3570800014952</v>
      </c>
      <c r="Q7467" s="108" t="s">
        <v>10119</v>
      </c>
      <c r="R7467" s="108" t="s">
        <v>10122</v>
      </c>
      <c r="S7467" s="139" t="s">
        <v>10125</v>
      </c>
      <c r="T7467" s="123" t="s">
        <v>343</v>
      </c>
      <c r="U7467" s="123" t="s">
        <v>45</v>
      </c>
      <c r="V7467" s="123" t="s">
        <v>52</v>
      </c>
      <c r="W7467" s="137">
        <v>48.91</v>
      </c>
      <c r="X7467" s="136">
        <v>9.5500000000000007</v>
      </c>
      <c r="Y7467" s="137">
        <v>5600</v>
      </c>
      <c r="Z7467" s="137">
        <f>W7467*Y7467</f>
        <v>273896</v>
      </c>
      <c r="AA7467" s="119">
        <v>6</v>
      </c>
      <c r="AB7467" s="119">
        <v>6</v>
      </c>
      <c r="AC7467" s="137">
        <f>(Z7467*(100-AB7467))/100</f>
        <v>257462.24</v>
      </c>
      <c r="AD7467" s="137">
        <f>IF(AND(AC7467="",M7465=""),0,IF((AC7467=""),M7465, IF( (M7465=""),AC7467,SUM(AC7465:AC7470)+M7465)))</f>
        <v>3309683.24</v>
      </c>
      <c r="AE7467" s="137">
        <f>IF( (X7467=""),AD7467*1,AD7467*(X7467/100) )</f>
        <v>316074.74942000001</v>
      </c>
      <c r="AF7467" s="137">
        <v>50000000</v>
      </c>
      <c r="AG7467" s="137">
        <f>IF((AF7467-AE7467) &gt; 1,0,IF((AF7467-AE7467)&lt;0,AE7467-AF7467,AF7467-AE7467))</f>
        <v>0</v>
      </c>
      <c r="AH7467" s="137">
        <v>0.02</v>
      </c>
    </row>
    <row r="7468" spans="1:34" s="173" customFormat="1" x14ac:dyDescent="0.55000000000000004">
      <c r="A7468" s="122"/>
      <c r="B7468" s="123"/>
      <c r="C7468" s="123"/>
      <c r="D7468" s="135"/>
      <c r="E7468" s="123"/>
      <c r="F7468" s="123"/>
      <c r="G7468" s="123"/>
      <c r="H7468" s="123"/>
      <c r="I7468" s="136"/>
      <c r="J7468" s="123"/>
      <c r="K7468" s="137"/>
      <c r="L7468" s="137" t="s">
        <v>63</v>
      </c>
      <c r="M7468" s="137">
        <f>SUM(M7465:M7467)</f>
        <v>211875</v>
      </c>
      <c r="N7468" s="123"/>
      <c r="O7468" s="108"/>
      <c r="P7468" s="138"/>
      <c r="Q7468" s="108"/>
      <c r="R7468" s="108"/>
      <c r="S7468" s="139"/>
      <c r="T7468" s="123"/>
      <c r="U7468" s="123"/>
      <c r="V7468" s="123"/>
      <c r="W7468" s="137"/>
      <c r="X7468" s="136"/>
      <c r="Y7468" s="137"/>
      <c r="Z7468" s="137"/>
      <c r="AA7468" s="119"/>
      <c r="AB7468" s="119"/>
      <c r="AC7468" s="137"/>
      <c r="AD7468" s="137"/>
      <c r="AE7468" s="137">
        <f>SUM(AE7465:AE7467)</f>
        <v>3309683.24</v>
      </c>
      <c r="AF7468" s="137"/>
      <c r="AG7468" s="137">
        <f>SUM(AG7465:AG7467)</f>
        <v>0</v>
      </c>
      <c r="AH7468" s="137"/>
    </row>
    <row r="7469" spans="1:34" s="173" customFormat="1" x14ac:dyDescent="0.55000000000000004">
      <c r="A7469" s="122" t="s">
        <v>10126</v>
      </c>
      <c r="B7469" s="123">
        <v>3211</v>
      </c>
      <c r="C7469" s="123">
        <v>7219</v>
      </c>
      <c r="D7469" s="135" t="s">
        <v>10127</v>
      </c>
      <c r="E7469" s="123" t="s">
        <v>34</v>
      </c>
      <c r="F7469" s="123">
        <v>5681</v>
      </c>
      <c r="G7469" s="123">
        <v>9</v>
      </c>
      <c r="H7469" s="123">
        <v>0</v>
      </c>
      <c r="I7469" s="136">
        <v>73</v>
      </c>
      <c r="J7469" s="123" t="s">
        <v>38</v>
      </c>
      <c r="K7469" s="137">
        <f>((G7469*400)+(H7469*100))+I7469</f>
        <v>3673</v>
      </c>
      <c r="L7469" s="137">
        <v>275</v>
      </c>
      <c r="M7469" s="137">
        <f>K7469*L7469</f>
        <v>1010075</v>
      </c>
      <c r="N7469" s="123"/>
      <c r="O7469" s="108"/>
      <c r="P7469" s="138"/>
      <c r="Q7469" s="108"/>
      <c r="R7469" s="108"/>
      <c r="S7469" s="139"/>
      <c r="T7469" s="123"/>
      <c r="U7469" s="123"/>
      <c r="V7469" s="123"/>
      <c r="W7469" s="137"/>
      <c r="X7469" s="136"/>
      <c r="Y7469" s="137"/>
      <c r="Z7469" s="137"/>
      <c r="AA7469" s="119"/>
      <c r="AB7469" s="119"/>
      <c r="AC7469" s="137"/>
      <c r="AD7469" s="137">
        <f>IF(AND(AC7469="",M7469=""),0,IF((AC7469=""),M7469,IF((M7469=""),AC7469,AC7469+M7469)))</f>
        <v>1010075</v>
      </c>
      <c r="AE7469" s="137">
        <f>IF( (X7469=""),AD7469*1,AD7469*(X7469/100) )</f>
        <v>1010075</v>
      </c>
      <c r="AF7469" s="137">
        <v>50000000</v>
      </c>
      <c r="AG7469" s="137">
        <f>IF((AF7469-AE7469) &gt; 1,0,IF((AF7469-AE7469)&lt;0,AE7469-AF7469,AF7469-AE7469))</f>
        <v>0</v>
      </c>
      <c r="AH7469" s="137">
        <v>0.01</v>
      </c>
    </row>
    <row r="7470" spans="1:34" s="173" customFormat="1" x14ac:dyDescent="0.55000000000000004">
      <c r="A7470" s="122"/>
      <c r="B7470" s="123"/>
      <c r="C7470" s="123"/>
      <c r="D7470" s="135"/>
      <c r="E7470" s="123"/>
      <c r="F7470" s="123"/>
      <c r="G7470" s="123"/>
      <c r="H7470" s="123"/>
      <c r="I7470" s="136"/>
      <c r="J7470" s="123"/>
      <c r="K7470" s="137"/>
      <c r="L7470" s="137" t="s">
        <v>63</v>
      </c>
      <c r="M7470" s="137">
        <f>SUM(M7469:M7469)</f>
        <v>1010075</v>
      </c>
      <c r="N7470" s="123"/>
      <c r="O7470" s="108"/>
      <c r="P7470" s="138"/>
      <c r="Q7470" s="108"/>
      <c r="R7470" s="108"/>
      <c r="S7470" s="139"/>
      <c r="T7470" s="123"/>
      <c r="U7470" s="123"/>
      <c r="V7470" s="123"/>
      <c r="W7470" s="137"/>
      <c r="X7470" s="136"/>
      <c r="Y7470" s="137"/>
      <c r="Z7470" s="137"/>
      <c r="AA7470" s="119"/>
      <c r="AB7470" s="119"/>
      <c r="AC7470" s="137"/>
      <c r="AD7470" s="137"/>
      <c r="AE7470" s="137">
        <f>SUM(AE7469:AE7469)</f>
        <v>1010075</v>
      </c>
      <c r="AF7470" s="137"/>
      <c r="AG7470" s="137">
        <f>SUM(AG7469:AG7469)</f>
        <v>0</v>
      </c>
      <c r="AH7470" s="137"/>
    </row>
    <row r="7471" spans="1:34" s="173" customFormat="1" x14ac:dyDescent="0.55000000000000004">
      <c r="A7471" s="122" t="s">
        <v>10130</v>
      </c>
      <c r="B7471" s="123">
        <v>3212</v>
      </c>
      <c r="C7471" s="123">
        <v>8503</v>
      </c>
      <c r="D7471" s="135" t="s">
        <v>10131</v>
      </c>
      <c r="E7471" s="123" t="s">
        <v>34</v>
      </c>
      <c r="F7471" s="123">
        <v>912</v>
      </c>
      <c r="G7471" s="123">
        <v>0</v>
      </c>
      <c r="H7471" s="123">
        <v>0</v>
      </c>
      <c r="I7471" s="136">
        <v>76</v>
      </c>
      <c r="J7471" s="123" t="s">
        <v>35</v>
      </c>
      <c r="K7471" s="137">
        <f>((G7471*400)+(H7471*100))+I7471</f>
        <v>76</v>
      </c>
      <c r="L7471" s="137">
        <v>800</v>
      </c>
      <c r="M7471" s="137">
        <f>K7471*L7471</f>
        <v>60800</v>
      </c>
      <c r="N7471" s="123">
        <v>1</v>
      </c>
      <c r="O7471" s="108" t="s">
        <v>10128</v>
      </c>
      <c r="P7471" s="138">
        <v>3570800352025</v>
      </c>
      <c r="Q7471" s="108" t="s">
        <v>10129</v>
      </c>
      <c r="R7471" s="108" t="s">
        <v>10132</v>
      </c>
      <c r="S7471" s="139"/>
      <c r="T7471" s="123" t="s">
        <v>51</v>
      </c>
      <c r="U7471" s="123" t="s">
        <v>45</v>
      </c>
      <c r="V7471" s="123" t="s">
        <v>52</v>
      </c>
      <c r="W7471" s="137">
        <v>38.4</v>
      </c>
      <c r="X7471" s="136">
        <v>10.82</v>
      </c>
      <c r="Y7471" s="137">
        <v>6750</v>
      </c>
      <c r="Z7471" s="137">
        <f>W7471*Y7471</f>
        <v>259200</v>
      </c>
      <c r="AA7471" s="119">
        <v>1</v>
      </c>
      <c r="AB7471" s="119">
        <v>1</v>
      </c>
      <c r="AC7471" s="137">
        <f>(Z7471*(100-AB7471))/100</f>
        <v>256608</v>
      </c>
      <c r="AD7471" s="137">
        <f>IF(AND(AC7471="",M7471=""),0,IF((AC7471=""),M7471, IF( (M7471=""),AC7471,SUM(AC7471:AC7475)+M7471)))</f>
        <v>1312031.3</v>
      </c>
      <c r="AE7471" s="137">
        <f>IF( (X7471=""),AD7471*1,AD7471*(X7471/100) )</f>
        <v>141961.78666000001</v>
      </c>
      <c r="AF7471" s="137">
        <v>50000000</v>
      </c>
      <c r="AG7471" s="137">
        <f>IF((AF7471-AE7471) &gt; 1,0,IF((AF7471-AE7471)&lt;0,AE7471-AF7471,AF7471-AE7471))</f>
        <v>0</v>
      </c>
      <c r="AH7471" s="137">
        <v>0.02</v>
      </c>
    </row>
    <row r="7472" spans="1:34" s="173" customFormat="1" x14ac:dyDescent="0.55000000000000004">
      <c r="A7472" s="122"/>
      <c r="B7472" s="123"/>
      <c r="C7472" s="123"/>
      <c r="D7472" s="135"/>
      <c r="E7472" s="123"/>
      <c r="F7472" s="123"/>
      <c r="G7472" s="123"/>
      <c r="H7472" s="123"/>
      <c r="I7472" s="136"/>
      <c r="J7472" s="123"/>
      <c r="K7472" s="137"/>
      <c r="L7472" s="137"/>
      <c r="M7472" s="137"/>
      <c r="N7472" s="123">
        <v>2</v>
      </c>
      <c r="O7472" s="108" t="s">
        <v>10128</v>
      </c>
      <c r="P7472" s="138">
        <v>3570800352025</v>
      </c>
      <c r="Q7472" s="108" t="s">
        <v>10129</v>
      </c>
      <c r="R7472" s="108" t="s">
        <v>10132</v>
      </c>
      <c r="S7472" s="139" t="s">
        <v>10133</v>
      </c>
      <c r="T7472" s="123" t="s">
        <v>51</v>
      </c>
      <c r="U7472" s="123" t="s">
        <v>227</v>
      </c>
      <c r="V7472" s="123" t="s">
        <v>52</v>
      </c>
      <c r="W7472" s="137">
        <v>223.26</v>
      </c>
      <c r="X7472" s="136">
        <v>62.93</v>
      </c>
      <c r="Y7472" s="137">
        <v>6750</v>
      </c>
      <c r="Z7472" s="137">
        <f>W7472*Y7472</f>
        <v>1507005</v>
      </c>
      <c r="AA7472" s="119">
        <v>11</v>
      </c>
      <c r="AB7472" s="119">
        <v>34</v>
      </c>
      <c r="AC7472" s="137">
        <f>(Z7472*(100-AB7472))/100</f>
        <v>994623.3</v>
      </c>
      <c r="AD7472" s="137">
        <f>IF(AND(AC7472="",M7471=""),0,IF((AC7472=""),M7471, IF( (M7471=""),AC7472,SUM(AC7471:AC7475)+M7471)))</f>
        <v>1312031.3</v>
      </c>
      <c r="AE7472" s="137">
        <f>IF( (X7472=""),AD7472*1,AD7472*(X7472/100) )</f>
        <v>825661.29709000001</v>
      </c>
      <c r="AF7472" s="137">
        <v>50000000</v>
      </c>
      <c r="AG7472" s="137">
        <f>IF((AF7472-AE7472) &gt; 1,0,IF((AF7472-AE7472)&lt;0,AE7472-AF7472,AF7472-AE7472))</f>
        <v>0</v>
      </c>
      <c r="AH7472" s="137">
        <v>0.02</v>
      </c>
    </row>
    <row r="7473" spans="1:34" s="173" customFormat="1" x14ac:dyDescent="0.55000000000000004">
      <c r="A7473" s="122"/>
      <c r="B7473" s="123"/>
      <c r="C7473" s="123"/>
      <c r="D7473" s="135"/>
      <c r="E7473" s="123"/>
      <c r="F7473" s="123"/>
      <c r="G7473" s="123"/>
      <c r="H7473" s="123"/>
      <c r="I7473" s="136"/>
      <c r="J7473" s="123"/>
      <c r="K7473" s="137"/>
      <c r="L7473" s="137"/>
      <c r="M7473" s="137"/>
      <c r="N7473" s="123">
        <v>3</v>
      </c>
      <c r="O7473" s="108" t="s">
        <v>10128</v>
      </c>
      <c r="P7473" s="138">
        <v>3570800352025</v>
      </c>
      <c r="Q7473" s="108" t="s">
        <v>10129</v>
      </c>
      <c r="R7473" s="108" t="s">
        <v>10132</v>
      </c>
      <c r="S7473" s="139" t="s">
        <v>10134</v>
      </c>
      <c r="T7473" s="123" t="s">
        <v>55</v>
      </c>
      <c r="U7473" s="123" t="s">
        <v>45</v>
      </c>
      <c r="V7473" s="123" t="s">
        <v>52</v>
      </c>
      <c r="W7473" s="137">
        <v>93.09</v>
      </c>
      <c r="X7473" s="136">
        <v>26.24</v>
      </c>
      <c r="Y7473" s="137">
        <v>0</v>
      </c>
      <c r="Z7473" s="137">
        <f>W7473*Y7473</f>
        <v>0</v>
      </c>
      <c r="AA7473" s="119">
        <v>6</v>
      </c>
      <c r="AB7473" s="119">
        <v>6</v>
      </c>
      <c r="AC7473" s="137">
        <f>(Z7473*(100-AB7473))/100</f>
        <v>0</v>
      </c>
      <c r="AD7473" s="137">
        <f>IF(AND(AC7473="",M7471=""),0,IF((AC7473=""),M7471, IF( (M7471=""),AC7473,SUM(AC7471:AC7475)+M7471)))</f>
        <v>1312031.3</v>
      </c>
      <c r="AE7473" s="137">
        <f>IF( (X7473=""),AD7473*1,AD7473*(X7473/100) )</f>
        <v>344277.01311999996</v>
      </c>
      <c r="AF7473" s="137">
        <v>50000000</v>
      </c>
      <c r="AG7473" s="137">
        <f>IF((AF7473-AE7473) &gt; 1,0,IF((AF7473-AE7473)&lt;0,AE7473-AF7473,AF7473-AE7473))</f>
        <v>0</v>
      </c>
      <c r="AH7473" s="137">
        <v>0.02</v>
      </c>
    </row>
    <row r="7474" spans="1:34" s="173" customFormat="1" x14ac:dyDescent="0.55000000000000004">
      <c r="A7474" s="122"/>
      <c r="B7474" s="123">
        <v>3213</v>
      </c>
      <c r="C7474" s="123">
        <v>8230</v>
      </c>
      <c r="D7474" s="135" t="s">
        <v>10135</v>
      </c>
      <c r="E7474" s="123" t="s">
        <v>34</v>
      </c>
      <c r="F7474" s="123">
        <v>4860</v>
      </c>
      <c r="G7474" s="123">
        <v>1</v>
      </c>
      <c r="H7474" s="123">
        <v>0</v>
      </c>
      <c r="I7474" s="136">
        <v>8</v>
      </c>
      <c r="J7474" s="123" t="s">
        <v>38</v>
      </c>
      <c r="K7474" s="137">
        <f>((G7474*400)+(H7474*100))+I7474</f>
        <v>408</v>
      </c>
      <c r="L7474" s="137">
        <v>400</v>
      </c>
      <c r="M7474" s="137">
        <f>K7474*L7474</f>
        <v>163200</v>
      </c>
      <c r="N7474" s="123"/>
      <c r="O7474" s="108"/>
      <c r="P7474" s="138"/>
      <c r="Q7474" s="108"/>
      <c r="R7474" s="108"/>
      <c r="S7474" s="139"/>
      <c r="T7474" s="123"/>
      <c r="U7474" s="123"/>
      <c r="V7474" s="123"/>
      <c r="W7474" s="137"/>
      <c r="X7474" s="136"/>
      <c r="Y7474" s="137"/>
      <c r="Z7474" s="137"/>
      <c r="AA7474" s="119"/>
      <c r="AB7474" s="119"/>
      <c r="AC7474" s="137"/>
      <c r="AD7474" s="137">
        <f>IF(AND(AC7474="",M7474=""),0,IF((AC7474=""),M7474,IF((M7474=""),AC7474,AC7474+M7474)))</f>
        <v>163200</v>
      </c>
      <c r="AE7474" s="137">
        <f>IF( (X7474=""),AD7474*1,AD7474*(X7474/100) )</f>
        <v>163200</v>
      </c>
      <c r="AF7474" s="137">
        <v>50000000</v>
      </c>
      <c r="AG7474" s="137">
        <f>IF((AF7474-AE7474) &gt; 1,0,IF((AF7474-AE7474)&lt;0,AE7474-AF7474,AF7474-AE7474))</f>
        <v>0</v>
      </c>
      <c r="AH7474" s="137">
        <v>0.01</v>
      </c>
    </row>
    <row r="7475" spans="1:34" s="173" customFormat="1" x14ac:dyDescent="0.55000000000000004">
      <c r="A7475" s="122"/>
      <c r="B7475" s="123"/>
      <c r="C7475" s="123"/>
      <c r="D7475" s="135"/>
      <c r="E7475" s="123"/>
      <c r="F7475" s="123"/>
      <c r="G7475" s="123"/>
      <c r="H7475" s="123"/>
      <c r="I7475" s="136"/>
      <c r="J7475" s="123"/>
      <c r="K7475" s="137"/>
      <c r="L7475" s="137" t="s">
        <v>63</v>
      </c>
      <c r="M7475" s="137">
        <f>SUM(M7471:M7474)</f>
        <v>224000</v>
      </c>
      <c r="N7475" s="123"/>
      <c r="O7475" s="108"/>
      <c r="P7475" s="138"/>
      <c r="Q7475" s="108"/>
      <c r="R7475" s="108"/>
      <c r="S7475" s="139"/>
      <c r="T7475" s="123"/>
      <c r="U7475" s="123"/>
      <c r="V7475" s="123"/>
      <c r="W7475" s="137"/>
      <c r="X7475" s="136"/>
      <c r="Y7475" s="137"/>
      <c r="Z7475" s="137"/>
      <c r="AA7475" s="119"/>
      <c r="AB7475" s="119"/>
      <c r="AC7475" s="137"/>
      <c r="AD7475" s="137"/>
      <c r="AE7475" s="137">
        <f>SUM(AE7471:AE7474)</f>
        <v>1475100.09687</v>
      </c>
      <c r="AF7475" s="137"/>
      <c r="AG7475" s="137">
        <f>SUM(AG7471:AG7474)</f>
        <v>0</v>
      </c>
      <c r="AH7475" s="137"/>
    </row>
    <row r="7476" spans="1:34" s="173" customFormat="1" x14ac:dyDescent="0.55000000000000004">
      <c r="A7476" s="122" t="s">
        <v>10138</v>
      </c>
      <c r="B7476" s="123">
        <v>3214</v>
      </c>
      <c r="C7476" s="123">
        <v>5566</v>
      </c>
      <c r="D7476" s="135" t="s">
        <v>10139</v>
      </c>
      <c r="E7476" s="123" t="s">
        <v>34</v>
      </c>
      <c r="F7476" s="123">
        <v>10643</v>
      </c>
      <c r="G7476" s="123">
        <v>0</v>
      </c>
      <c r="H7476" s="123">
        <v>0</v>
      </c>
      <c r="I7476" s="136">
        <v>81</v>
      </c>
      <c r="J7476" s="123" t="s">
        <v>35</v>
      </c>
      <c r="K7476" s="137">
        <f>((G7476*400)+(H7476*100))+I7476</f>
        <v>81</v>
      </c>
      <c r="L7476" s="137">
        <v>2425</v>
      </c>
      <c r="M7476" s="137">
        <f>K7476*L7476</f>
        <v>196425</v>
      </c>
      <c r="N7476" s="123">
        <v>1</v>
      </c>
      <c r="O7476" s="108" t="s">
        <v>10136</v>
      </c>
      <c r="P7476" s="138">
        <v>3570800007654</v>
      </c>
      <c r="Q7476" s="108" t="s">
        <v>10137</v>
      </c>
      <c r="R7476" s="108" t="s">
        <v>10140</v>
      </c>
      <c r="S7476" s="139" t="s">
        <v>10141</v>
      </c>
      <c r="T7476" s="123" t="s">
        <v>51</v>
      </c>
      <c r="U7476" s="123" t="s">
        <v>45</v>
      </c>
      <c r="V7476" s="123" t="s">
        <v>52</v>
      </c>
      <c r="W7476" s="137">
        <v>408</v>
      </c>
      <c r="X7476" s="136">
        <v>100</v>
      </c>
      <c r="Y7476" s="137">
        <v>6750</v>
      </c>
      <c r="Z7476" s="137">
        <f>W7476*Y7476</f>
        <v>2754000</v>
      </c>
      <c r="AA7476" s="119">
        <v>6</v>
      </c>
      <c r="AB7476" s="119">
        <v>6</v>
      </c>
      <c r="AC7476" s="137">
        <f>(Z7476*(100-AB7476))/100</f>
        <v>2588760</v>
      </c>
      <c r="AD7476" s="137">
        <f>IF(AND(AC7476="",M7476=""),0,IF((AC7476=""),M7476, IF( (M7476=""),AC7476,SUM(AC7476:AC7479)+M7476)))</f>
        <v>2957310</v>
      </c>
      <c r="AE7476" s="137">
        <f>IF( (X7476=""),AD7476*1,AD7476*(X7476/100) )</f>
        <v>2957310</v>
      </c>
      <c r="AF7476" s="137">
        <v>50000000</v>
      </c>
      <c r="AG7476" s="137">
        <f>IF((AF7476-AE7476) &gt; 1,0,IF((AF7476-AE7476)&lt;0,AE7476-AF7476,AF7476-AE7476))</f>
        <v>0</v>
      </c>
      <c r="AH7476" s="137">
        <v>0.02</v>
      </c>
    </row>
    <row r="7477" spans="1:34" s="173" customFormat="1" x14ac:dyDescent="0.55000000000000004">
      <c r="A7477" s="122"/>
      <c r="B7477" s="123"/>
      <c r="C7477" s="123"/>
      <c r="D7477" s="135"/>
      <c r="E7477" s="123"/>
      <c r="F7477" s="123"/>
      <c r="G7477" s="123"/>
      <c r="H7477" s="123"/>
      <c r="I7477" s="136"/>
      <c r="J7477" s="123"/>
      <c r="K7477" s="137"/>
      <c r="L7477" s="137" t="s">
        <v>63</v>
      </c>
      <c r="M7477" s="137">
        <f>SUM(M7476:M7476)</f>
        <v>196425</v>
      </c>
      <c r="N7477" s="123"/>
      <c r="O7477" s="108"/>
      <c r="P7477" s="138"/>
      <c r="Q7477" s="108"/>
      <c r="R7477" s="108"/>
      <c r="S7477" s="139"/>
      <c r="T7477" s="123"/>
      <c r="U7477" s="123"/>
      <c r="V7477" s="123"/>
      <c r="W7477" s="137"/>
      <c r="X7477" s="136"/>
      <c r="Y7477" s="137"/>
      <c r="Z7477" s="137"/>
      <c r="AA7477" s="119"/>
      <c r="AB7477" s="119"/>
      <c r="AC7477" s="137"/>
      <c r="AD7477" s="137"/>
      <c r="AE7477" s="137">
        <f>SUM(AE7476:AE7476)</f>
        <v>2957310</v>
      </c>
      <c r="AF7477" s="137"/>
      <c r="AG7477" s="137">
        <f>SUM(AG7476:AG7476)</f>
        <v>0</v>
      </c>
      <c r="AH7477" s="137"/>
    </row>
    <row r="7478" spans="1:34" s="173" customFormat="1" x14ac:dyDescent="0.55000000000000004">
      <c r="A7478" s="122" t="s">
        <v>10130</v>
      </c>
      <c r="B7478" s="123">
        <v>3215</v>
      </c>
      <c r="C7478" s="123">
        <v>8619</v>
      </c>
      <c r="D7478" s="135" t="s">
        <v>10142</v>
      </c>
      <c r="E7478" s="123" t="s">
        <v>34</v>
      </c>
      <c r="F7478" s="123">
        <v>14026</v>
      </c>
      <c r="G7478" s="123">
        <v>3</v>
      </c>
      <c r="H7478" s="123">
        <v>3</v>
      </c>
      <c r="I7478" s="136">
        <v>24</v>
      </c>
      <c r="J7478" s="123" t="s">
        <v>35</v>
      </c>
      <c r="K7478" s="137">
        <f>((G7478*400)+(H7478*100))+I7478</f>
        <v>1524</v>
      </c>
      <c r="L7478" s="137">
        <v>325</v>
      </c>
      <c r="M7478" s="137">
        <f>K7478*L7478</f>
        <v>495300</v>
      </c>
      <c r="N7478" s="123">
        <v>1</v>
      </c>
      <c r="O7478" s="108" t="s">
        <v>10128</v>
      </c>
      <c r="P7478" s="138">
        <v>3570800352025</v>
      </c>
      <c r="Q7478" s="108" t="s">
        <v>10129</v>
      </c>
      <c r="R7478" s="108" t="s">
        <v>10132</v>
      </c>
      <c r="S7478" s="139" t="s">
        <v>10143</v>
      </c>
      <c r="T7478" s="123" t="s">
        <v>51</v>
      </c>
      <c r="U7478" s="123" t="s">
        <v>74</v>
      </c>
      <c r="V7478" s="123" t="s">
        <v>52</v>
      </c>
      <c r="W7478" s="137">
        <v>42</v>
      </c>
      <c r="X7478" s="136">
        <v>63.64</v>
      </c>
      <c r="Y7478" s="137">
        <v>6750</v>
      </c>
      <c r="Z7478" s="137">
        <f>W7478*Y7478</f>
        <v>283500</v>
      </c>
      <c r="AA7478" s="119">
        <v>21</v>
      </c>
      <c r="AB7478" s="119">
        <v>93</v>
      </c>
      <c r="AC7478" s="137">
        <f>(Z7478*(100-AB7478))/100</f>
        <v>19845</v>
      </c>
      <c r="AD7478" s="137">
        <f>IF(AND(AC7478="",M7478=""),0,IF((AC7478=""),M7478, IF( (M7478=""),AC7478,SUM(AC7478:AC7481)+M7478)))</f>
        <v>667425</v>
      </c>
      <c r="AE7478" s="137">
        <f>IF( (X7478=""),AD7478*1,AD7478*(X7478/100) )</f>
        <v>424749.26999999996</v>
      </c>
      <c r="AF7478" s="137">
        <v>50000000</v>
      </c>
      <c r="AG7478" s="137">
        <f>IF((AF7478-AE7478) &gt; 1,0,IF((AF7478-AE7478)&lt;0,AE7478-AF7478,AF7478-AE7478))</f>
        <v>0</v>
      </c>
      <c r="AH7478" s="137">
        <v>0.02</v>
      </c>
    </row>
    <row r="7479" spans="1:34" s="173" customFormat="1" x14ac:dyDescent="0.55000000000000004">
      <c r="A7479" s="122"/>
      <c r="B7479" s="123"/>
      <c r="C7479" s="123"/>
      <c r="D7479" s="135"/>
      <c r="E7479" s="123"/>
      <c r="F7479" s="123"/>
      <c r="G7479" s="123"/>
      <c r="H7479" s="123"/>
      <c r="I7479" s="136"/>
      <c r="J7479" s="123"/>
      <c r="K7479" s="137"/>
      <c r="L7479" s="137"/>
      <c r="M7479" s="137"/>
      <c r="N7479" s="123">
        <v>2</v>
      </c>
      <c r="O7479" s="108" t="s">
        <v>10128</v>
      </c>
      <c r="P7479" s="138">
        <v>3570800352025</v>
      </c>
      <c r="Q7479" s="108" t="s">
        <v>10129</v>
      </c>
      <c r="R7479" s="108" t="s">
        <v>10132</v>
      </c>
      <c r="S7479" s="139" t="s">
        <v>10144</v>
      </c>
      <c r="T7479" s="123" t="s">
        <v>51</v>
      </c>
      <c r="U7479" s="123" t="s">
        <v>45</v>
      </c>
      <c r="V7479" s="123" t="s">
        <v>52</v>
      </c>
      <c r="W7479" s="137">
        <v>24</v>
      </c>
      <c r="X7479" s="136">
        <v>36.36</v>
      </c>
      <c r="Y7479" s="137">
        <v>6750</v>
      </c>
      <c r="Z7479" s="137">
        <f>W7479*Y7479</f>
        <v>162000</v>
      </c>
      <c r="AA7479" s="119">
        <v>6</v>
      </c>
      <c r="AB7479" s="119">
        <v>6</v>
      </c>
      <c r="AC7479" s="137">
        <f>(Z7479*(100-AB7479))/100</f>
        <v>152280</v>
      </c>
      <c r="AD7479" s="137">
        <f>IF(AND(AC7479="",M7478=""),0,IF((AC7479=""),M7478, IF( (M7478=""),AC7479,SUM(AC7478:AC7481)+M7478)))</f>
        <v>667425</v>
      </c>
      <c r="AE7479" s="137">
        <f>IF( (X7479=""),AD7479*1,AD7479*(X7479/100) )</f>
        <v>242675.72999999998</v>
      </c>
      <c r="AF7479" s="137">
        <v>50000000</v>
      </c>
      <c r="AG7479" s="137">
        <f>IF((AF7479-AE7479) &gt; 1,0,IF((AF7479-AE7479)&lt;0,AE7479-AF7479,AF7479-AE7479))</f>
        <v>0</v>
      </c>
      <c r="AH7479" s="137">
        <v>0.02</v>
      </c>
    </row>
    <row r="7480" spans="1:34" s="173" customFormat="1" x14ac:dyDescent="0.55000000000000004">
      <c r="A7480" s="122"/>
      <c r="B7480" s="123">
        <v>3216</v>
      </c>
      <c r="C7480" s="123">
        <v>8765</v>
      </c>
      <c r="D7480" s="135" t="s">
        <v>10145</v>
      </c>
      <c r="E7480" s="123" t="s">
        <v>34</v>
      </c>
      <c r="F7480" s="123">
        <v>17419</v>
      </c>
      <c r="G7480" s="123">
        <v>2</v>
      </c>
      <c r="H7480" s="123">
        <v>3</v>
      </c>
      <c r="I7480" s="136">
        <v>7</v>
      </c>
      <c r="J7480" s="123" t="s">
        <v>38</v>
      </c>
      <c r="K7480" s="137">
        <f>((G7480*400)+(H7480*100))+I7480</f>
        <v>1107</v>
      </c>
      <c r="L7480" s="137">
        <v>325</v>
      </c>
      <c r="M7480" s="137">
        <f>K7480*L7480</f>
        <v>359775</v>
      </c>
      <c r="N7480" s="123"/>
      <c r="O7480" s="108"/>
      <c r="P7480" s="138"/>
      <c r="Q7480" s="108"/>
      <c r="R7480" s="108"/>
      <c r="S7480" s="139"/>
      <c r="T7480" s="123"/>
      <c r="U7480" s="123"/>
      <c r="V7480" s="123"/>
      <c r="W7480" s="137"/>
      <c r="X7480" s="136"/>
      <c r="Y7480" s="137"/>
      <c r="Z7480" s="137"/>
      <c r="AA7480" s="119"/>
      <c r="AB7480" s="119"/>
      <c r="AC7480" s="137"/>
      <c r="AD7480" s="137">
        <f>IF(AND(AC7480="",M7480=""),0,IF((AC7480=""),M7480,IF((M7480=""),AC7480,AC7480+M7480)))</f>
        <v>359775</v>
      </c>
      <c r="AE7480" s="137">
        <f>IF( (X7480=""),AD7480*1,AD7480*(X7480/100) )</f>
        <v>359775</v>
      </c>
      <c r="AF7480" s="137">
        <v>50000000</v>
      </c>
      <c r="AG7480" s="137">
        <f>IF((AF7480-AE7480) &gt; 1,0,IF((AF7480-AE7480)&lt;0,AE7480-AF7480,AF7480-AE7480))</f>
        <v>0</v>
      </c>
      <c r="AH7480" s="137">
        <v>0.01</v>
      </c>
    </row>
    <row r="7481" spans="1:34" s="173" customFormat="1" x14ac:dyDescent="0.55000000000000004">
      <c r="A7481" s="122"/>
      <c r="B7481" s="123"/>
      <c r="C7481" s="123"/>
      <c r="D7481" s="135"/>
      <c r="E7481" s="123"/>
      <c r="F7481" s="123"/>
      <c r="G7481" s="123"/>
      <c r="H7481" s="123"/>
      <c r="I7481" s="136"/>
      <c r="J7481" s="123"/>
      <c r="K7481" s="137"/>
      <c r="L7481" s="137" t="s">
        <v>63</v>
      </c>
      <c r="M7481" s="137">
        <f>SUM(M7478:M7480)</f>
        <v>855075</v>
      </c>
      <c r="N7481" s="123"/>
      <c r="O7481" s="108"/>
      <c r="P7481" s="138"/>
      <c r="Q7481" s="108"/>
      <c r="R7481" s="108"/>
      <c r="S7481" s="139"/>
      <c r="T7481" s="123"/>
      <c r="U7481" s="123"/>
      <c r="V7481" s="123"/>
      <c r="W7481" s="137"/>
      <c r="X7481" s="136"/>
      <c r="Y7481" s="137"/>
      <c r="Z7481" s="137"/>
      <c r="AA7481" s="119"/>
      <c r="AB7481" s="119"/>
      <c r="AC7481" s="137"/>
      <c r="AD7481" s="137"/>
      <c r="AE7481" s="137">
        <f>SUM(AE7478:AE7480)</f>
        <v>1027200</v>
      </c>
      <c r="AF7481" s="137"/>
      <c r="AG7481" s="137">
        <f>SUM(AG7478:AG7480)</f>
        <v>0</v>
      </c>
      <c r="AH7481" s="137"/>
    </row>
    <row r="7482" spans="1:34" s="173" customFormat="1" x14ac:dyDescent="0.55000000000000004">
      <c r="A7482" s="122" t="s">
        <v>10138</v>
      </c>
      <c r="B7482" s="123">
        <v>3217</v>
      </c>
      <c r="C7482" s="123">
        <v>6016</v>
      </c>
      <c r="D7482" s="135" t="s">
        <v>10146</v>
      </c>
      <c r="E7482" s="123" t="s">
        <v>34</v>
      </c>
      <c r="F7482" s="123">
        <v>23868</v>
      </c>
      <c r="G7482" s="123">
        <v>0</v>
      </c>
      <c r="H7482" s="123">
        <v>0</v>
      </c>
      <c r="I7482" s="136">
        <v>49</v>
      </c>
      <c r="J7482" s="123" t="s">
        <v>35</v>
      </c>
      <c r="K7482" s="137">
        <f>((G7482*400)+(H7482*100))+I7482</f>
        <v>49</v>
      </c>
      <c r="L7482" s="137">
        <v>625</v>
      </c>
      <c r="M7482" s="137">
        <f>K7482*L7482</f>
        <v>30625</v>
      </c>
      <c r="N7482" s="123">
        <v>1</v>
      </c>
      <c r="O7482" s="108" t="s">
        <v>10136</v>
      </c>
      <c r="P7482" s="138">
        <v>3570800007654</v>
      </c>
      <c r="Q7482" s="108" t="s">
        <v>10137</v>
      </c>
      <c r="R7482" s="108" t="s">
        <v>10140</v>
      </c>
      <c r="S7482" s="139" t="s">
        <v>10147</v>
      </c>
      <c r="T7482" s="123" t="s">
        <v>51</v>
      </c>
      <c r="U7482" s="123" t="s">
        <v>45</v>
      </c>
      <c r="V7482" s="123" t="s">
        <v>52</v>
      </c>
      <c r="W7482" s="137">
        <v>378.12</v>
      </c>
      <c r="X7482" s="136">
        <v>88.2</v>
      </c>
      <c r="Y7482" s="137">
        <v>6750</v>
      </c>
      <c r="Z7482" s="137">
        <f>W7482*Y7482</f>
        <v>2552310</v>
      </c>
      <c r="AA7482" s="119">
        <v>6</v>
      </c>
      <c r="AB7482" s="119">
        <v>6</v>
      </c>
      <c r="AC7482" s="137">
        <f>(Z7482*(100-AB7482))/100</f>
        <v>2399171.4</v>
      </c>
      <c r="AD7482" s="137">
        <f>IF(AND(AC7482="",M7482=""),0,IF((AC7482=""),M7482, IF( (M7482=""),AC7482,SUM(AC7482:AC7485)+M7482)))</f>
        <v>2429796.4</v>
      </c>
      <c r="AE7482" s="137">
        <f>IF( (X7482=""),AD7482*1,AD7482*(X7482/100) )</f>
        <v>2143080.4248000002</v>
      </c>
      <c r="AF7482" s="137">
        <v>50000000</v>
      </c>
      <c r="AG7482" s="137">
        <f>IF((AF7482-AE7482) &gt; 1,0,IF((AF7482-AE7482)&lt;0,AE7482-AF7482,AF7482-AE7482))</f>
        <v>0</v>
      </c>
      <c r="AH7482" s="137">
        <v>0.02</v>
      </c>
    </row>
    <row r="7483" spans="1:34" s="173" customFormat="1" x14ac:dyDescent="0.55000000000000004">
      <c r="A7483" s="122"/>
      <c r="B7483" s="123"/>
      <c r="C7483" s="123"/>
      <c r="D7483" s="135"/>
      <c r="E7483" s="123"/>
      <c r="F7483" s="123"/>
      <c r="G7483" s="123"/>
      <c r="H7483" s="123"/>
      <c r="I7483" s="136"/>
      <c r="J7483" s="123"/>
      <c r="K7483" s="137"/>
      <c r="L7483" s="137"/>
      <c r="M7483" s="137"/>
      <c r="N7483" s="123">
        <v>2</v>
      </c>
      <c r="O7483" s="108" t="s">
        <v>10136</v>
      </c>
      <c r="P7483" s="138">
        <v>3570800007654</v>
      </c>
      <c r="Q7483" s="108" t="s">
        <v>10137</v>
      </c>
      <c r="R7483" s="108" t="s">
        <v>10140</v>
      </c>
      <c r="S7483" s="139" t="s">
        <v>10148</v>
      </c>
      <c r="T7483" s="123" t="s">
        <v>55</v>
      </c>
      <c r="U7483" s="123" t="s">
        <v>45</v>
      </c>
      <c r="V7483" s="123" t="s">
        <v>52</v>
      </c>
      <c r="W7483" s="137">
        <v>50.6</v>
      </c>
      <c r="X7483" s="136">
        <v>11.8</v>
      </c>
      <c r="Y7483" s="137">
        <v>0</v>
      </c>
      <c r="Z7483" s="137">
        <f>W7483*Y7483</f>
        <v>0</v>
      </c>
      <c r="AA7483" s="119">
        <v>6</v>
      </c>
      <c r="AB7483" s="119">
        <v>6</v>
      </c>
      <c r="AC7483" s="137">
        <f>(Z7483*(100-AB7483))/100</f>
        <v>0</v>
      </c>
      <c r="AD7483" s="137">
        <f>IF(AND(AC7483="",M7482=""),0,IF((AC7483=""),M7482, IF( (M7482=""),AC7483,SUM(AC7482:AC7485)+M7482)))</f>
        <v>2429796.4</v>
      </c>
      <c r="AE7483" s="137">
        <f>IF( (X7483=""),AD7483*1,AD7483*(X7483/100) )</f>
        <v>286715.97519999999</v>
      </c>
      <c r="AF7483" s="137">
        <v>50000000</v>
      </c>
      <c r="AG7483" s="137">
        <f>IF((AF7483-AE7483) &gt; 1,0,IF((AF7483-AE7483)&lt;0,AE7483-AF7483,AF7483-AE7483))</f>
        <v>0</v>
      </c>
      <c r="AH7483" s="137">
        <v>0.02</v>
      </c>
    </row>
    <row r="7484" spans="1:34" s="173" customFormat="1" x14ac:dyDescent="0.55000000000000004">
      <c r="A7484" s="122"/>
      <c r="B7484" s="123">
        <v>3218</v>
      </c>
      <c r="C7484" s="123">
        <v>6031</v>
      </c>
      <c r="D7484" s="135" t="s">
        <v>10149</v>
      </c>
      <c r="E7484" s="123" t="s">
        <v>34</v>
      </c>
      <c r="F7484" s="123">
        <v>23881</v>
      </c>
      <c r="G7484" s="123">
        <v>1</v>
      </c>
      <c r="H7484" s="123">
        <v>2</v>
      </c>
      <c r="I7484" s="136">
        <v>3</v>
      </c>
      <c r="J7484" s="123" t="s">
        <v>38</v>
      </c>
      <c r="K7484" s="137">
        <f>((G7484*400)+(H7484*100))+I7484</f>
        <v>603</v>
      </c>
      <c r="L7484" s="137">
        <v>625</v>
      </c>
      <c r="M7484" s="137">
        <f>K7484*L7484</f>
        <v>376875</v>
      </c>
      <c r="N7484" s="123"/>
      <c r="O7484" s="108"/>
      <c r="P7484" s="138"/>
      <c r="Q7484" s="108"/>
      <c r="R7484" s="108"/>
      <c r="S7484" s="139"/>
      <c r="T7484" s="123"/>
      <c r="U7484" s="123"/>
      <c r="V7484" s="123"/>
      <c r="W7484" s="137"/>
      <c r="X7484" s="136"/>
      <c r="Y7484" s="137"/>
      <c r="Z7484" s="137"/>
      <c r="AA7484" s="119"/>
      <c r="AB7484" s="119"/>
      <c r="AC7484" s="137"/>
      <c r="AD7484" s="137">
        <f>IF(AND(AC7484="",M7484=""),0,IF((AC7484=""),M7484,IF((M7484=""),AC7484,AC7484+M7484)))</f>
        <v>376875</v>
      </c>
      <c r="AE7484" s="137">
        <f>IF( (X7484=""),AD7484*1,AD7484*(X7484/100) )</f>
        <v>376875</v>
      </c>
      <c r="AF7484" s="137">
        <v>50000000</v>
      </c>
      <c r="AG7484" s="137">
        <f>IF((AF7484-AE7484) &gt; 1,0,IF((AF7484-AE7484)&lt;0,AE7484-AF7484,AF7484-AE7484))</f>
        <v>0</v>
      </c>
      <c r="AH7484" s="137">
        <v>0.01</v>
      </c>
    </row>
    <row r="7485" spans="1:34" s="173" customFormat="1" x14ac:dyDescent="0.55000000000000004">
      <c r="A7485" s="122"/>
      <c r="B7485" s="123">
        <v>3219</v>
      </c>
      <c r="C7485" s="123">
        <v>6040</v>
      </c>
      <c r="D7485" s="135" t="s">
        <v>10150</v>
      </c>
      <c r="E7485" s="123" t="s">
        <v>34</v>
      </c>
      <c r="F7485" s="123">
        <v>23888</v>
      </c>
      <c r="G7485" s="123">
        <v>0</v>
      </c>
      <c r="H7485" s="123">
        <v>1</v>
      </c>
      <c r="I7485" s="136">
        <v>61</v>
      </c>
      <c r="J7485" s="123" t="s">
        <v>38</v>
      </c>
      <c r="K7485" s="137">
        <f>((G7485*400)+(H7485*100))+I7485</f>
        <v>161</v>
      </c>
      <c r="L7485" s="137">
        <v>625</v>
      </c>
      <c r="M7485" s="137">
        <f>K7485*L7485</f>
        <v>100625</v>
      </c>
      <c r="N7485" s="123"/>
      <c r="O7485" s="108"/>
      <c r="P7485" s="138"/>
      <c r="Q7485" s="108"/>
      <c r="R7485" s="108"/>
      <c r="S7485" s="139"/>
      <c r="T7485" s="123"/>
      <c r="U7485" s="123"/>
      <c r="V7485" s="123"/>
      <c r="W7485" s="137"/>
      <c r="X7485" s="136"/>
      <c r="Y7485" s="137"/>
      <c r="Z7485" s="137"/>
      <c r="AA7485" s="119"/>
      <c r="AB7485" s="119"/>
      <c r="AC7485" s="137"/>
      <c r="AD7485" s="137">
        <f>IF(AND(AC7485="",M7485=""),0,IF((AC7485=""),M7485,IF((M7485=""),AC7485,AC7485+M7485)))</f>
        <v>100625</v>
      </c>
      <c r="AE7485" s="137">
        <f>IF( (X7485=""),AD7485*1,AD7485*(X7485/100) )</f>
        <v>100625</v>
      </c>
      <c r="AF7485" s="137">
        <v>50000000</v>
      </c>
      <c r="AG7485" s="137">
        <f>IF((AF7485-AE7485) &gt; 1,0,IF((AF7485-AE7485)&lt;0,AE7485-AF7485,AF7485-AE7485))</f>
        <v>0</v>
      </c>
      <c r="AH7485" s="137">
        <v>0.01</v>
      </c>
    </row>
    <row r="7486" spans="1:34" s="173" customFormat="1" x14ac:dyDescent="0.55000000000000004">
      <c r="A7486" s="122"/>
      <c r="B7486" s="123">
        <v>3220</v>
      </c>
      <c r="C7486" s="123">
        <v>4961</v>
      </c>
      <c r="D7486" s="135" t="s">
        <v>10151</v>
      </c>
      <c r="E7486" s="123" t="s">
        <v>34</v>
      </c>
      <c r="F7486" s="123">
        <v>24355</v>
      </c>
      <c r="G7486" s="123">
        <v>4</v>
      </c>
      <c r="H7486" s="123">
        <v>1</v>
      </c>
      <c r="I7486" s="136">
        <v>99</v>
      </c>
      <c r="J7486" s="123" t="s">
        <v>38</v>
      </c>
      <c r="K7486" s="137">
        <f>((G7486*400)+(H7486*100))+I7486</f>
        <v>1799</v>
      </c>
      <c r="L7486" s="137">
        <v>225</v>
      </c>
      <c r="M7486" s="137">
        <f>K7486*L7486</f>
        <v>404775</v>
      </c>
      <c r="N7486" s="123"/>
      <c r="O7486" s="108"/>
      <c r="P7486" s="138"/>
      <c r="Q7486" s="108"/>
      <c r="R7486" s="108"/>
      <c r="S7486" s="139"/>
      <c r="T7486" s="123"/>
      <c r="U7486" s="123"/>
      <c r="V7486" s="123"/>
      <c r="W7486" s="137"/>
      <c r="X7486" s="136"/>
      <c r="Y7486" s="137"/>
      <c r="Z7486" s="137"/>
      <c r="AA7486" s="119"/>
      <c r="AB7486" s="119"/>
      <c r="AC7486" s="137"/>
      <c r="AD7486" s="137">
        <f>IF(AND(AC7486="",M7486=""),0,IF((AC7486=""),M7486,IF((M7486=""),AC7486,AC7486+M7486)))</f>
        <v>404775</v>
      </c>
      <c r="AE7486" s="137">
        <f>IF( (X7486=""),AD7486*1,AD7486*(X7486/100) )</f>
        <v>404775</v>
      </c>
      <c r="AF7486" s="137">
        <v>50000000</v>
      </c>
      <c r="AG7486" s="137">
        <f>IF((AF7486-AE7486) &gt; 1,0,IF((AF7486-AE7486)&lt;0,AE7486-AF7486,AF7486-AE7486))</f>
        <v>0</v>
      </c>
      <c r="AH7486" s="137">
        <v>0.01</v>
      </c>
    </row>
    <row r="7487" spans="1:34" s="173" customFormat="1" x14ac:dyDescent="0.55000000000000004">
      <c r="A7487" s="122"/>
      <c r="B7487" s="123"/>
      <c r="C7487" s="123"/>
      <c r="D7487" s="135"/>
      <c r="E7487" s="123"/>
      <c r="F7487" s="123"/>
      <c r="G7487" s="123"/>
      <c r="H7487" s="123"/>
      <c r="I7487" s="136"/>
      <c r="J7487" s="123"/>
      <c r="K7487" s="137"/>
      <c r="L7487" s="137" t="s">
        <v>63</v>
      </c>
      <c r="M7487" s="137">
        <f>SUM(M7482:M7486)</f>
        <v>912900</v>
      </c>
      <c r="N7487" s="123"/>
      <c r="O7487" s="108"/>
      <c r="P7487" s="138"/>
      <c r="Q7487" s="108"/>
      <c r="R7487" s="108"/>
      <c r="S7487" s="139"/>
      <c r="T7487" s="123"/>
      <c r="U7487" s="123"/>
      <c r="V7487" s="123"/>
      <c r="W7487" s="137"/>
      <c r="X7487" s="136"/>
      <c r="Y7487" s="137"/>
      <c r="Z7487" s="137"/>
      <c r="AA7487" s="119"/>
      <c r="AB7487" s="119"/>
      <c r="AC7487" s="137"/>
      <c r="AD7487" s="137"/>
      <c r="AE7487" s="137">
        <f>SUM(AE7482:AE7486)</f>
        <v>3312071.4000000004</v>
      </c>
      <c r="AF7487" s="137"/>
      <c r="AG7487" s="137">
        <f>SUM(AG7482:AG7486)</f>
        <v>0</v>
      </c>
      <c r="AH7487" s="137"/>
    </row>
    <row r="7488" spans="1:34" s="173" customFormat="1" x14ac:dyDescent="0.55000000000000004">
      <c r="A7488" s="122" t="s">
        <v>10130</v>
      </c>
      <c r="B7488" s="123">
        <v>3221</v>
      </c>
      <c r="C7488" s="123">
        <v>8236</v>
      </c>
      <c r="D7488" s="135" t="s">
        <v>10152</v>
      </c>
      <c r="E7488" s="123" t="s">
        <v>34</v>
      </c>
      <c r="F7488" s="123">
        <v>24917</v>
      </c>
      <c r="G7488" s="123">
        <v>3</v>
      </c>
      <c r="H7488" s="123">
        <v>0</v>
      </c>
      <c r="I7488" s="136">
        <v>36</v>
      </c>
      <c r="J7488" s="123" t="s">
        <v>38</v>
      </c>
      <c r="K7488" s="137">
        <f>((G7488*400)+(H7488*100))+I7488</f>
        <v>1236</v>
      </c>
      <c r="L7488" s="137">
        <v>400</v>
      </c>
      <c r="M7488" s="137">
        <f>K7488*L7488</f>
        <v>494400</v>
      </c>
      <c r="N7488" s="123"/>
      <c r="O7488" s="108"/>
      <c r="P7488" s="138"/>
      <c r="Q7488" s="108"/>
      <c r="R7488" s="108"/>
      <c r="S7488" s="139"/>
      <c r="T7488" s="123"/>
      <c r="U7488" s="123"/>
      <c r="V7488" s="123"/>
      <c r="W7488" s="137"/>
      <c r="X7488" s="136"/>
      <c r="Y7488" s="137"/>
      <c r="Z7488" s="137"/>
      <c r="AA7488" s="119"/>
      <c r="AB7488" s="119"/>
      <c r="AC7488" s="137"/>
      <c r="AD7488" s="137">
        <f>IF(AND(AC7488="",M7488=""),0,IF((AC7488=""),M7488,IF((M7488=""),AC7488,AC7488+M7488)))</f>
        <v>494400</v>
      </c>
      <c r="AE7488" s="137">
        <f>IF( (X7488=""),AD7488*1,AD7488*(X7488/100) )</f>
        <v>494400</v>
      </c>
      <c r="AF7488" s="137">
        <v>50000000</v>
      </c>
      <c r="AG7488" s="137">
        <f>IF((AF7488-AE7488) &gt; 1,0,IF((AF7488-AE7488)&lt;0,AE7488-AF7488,AF7488-AE7488))</f>
        <v>0</v>
      </c>
      <c r="AH7488" s="137">
        <v>0.01</v>
      </c>
    </row>
    <row r="7489" spans="1:34" s="173" customFormat="1" x14ac:dyDescent="0.55000000000000004">
      <c r="A7489" s="122"/>
      <c r="B7489" s="123"/>
      <c r="C7489" s="123"/>
      <c r="D7489" s="135"/>
      <c r="E7489" s="123"/>
      <c r="F7489" s="123"/>
      <c r="G7489" s="123"/>
      <c r="H7489" s="123"/>
      <c r="I7489" s="136"/>
      <c r="J7489" s="123"/>
      <c r="K7489" s="137"/>
      <c r="L7489" s="137" t="s">
        <v>63</v>
      </c>
      <c r="M7489" s="137">
        <f>SUM(M7488:M7488)</f>
        <v>494400</v>
      </c>
      <c r="N7489" s="123"/>
      <c r="O7489" s="108"/>
      <c r="P7489" s="138"/>
      <c r="Q7489" s="108"/>
      <c r="R7489" s="108"/>
      <c r="S7489" s="139"/>
      <c r="T7489" s="123"/>
      <c r="U7489" s="123"/>
      <c r="V7489" s="123"/>
      <c r="W7489" s="137"/>
      <c r="X7489" s="136"/>
      <c r="Y7489" s="137"/>
      <c r="Z7489" s="137"/>
      <c r="AA7489" s="119"/>
      <c r="AB7489" s="119"/>
      <c r="AC7489" s="137"/>
      <c r="AD7489" s="137"/>
      <c r="AE7489" s="137">
        <f>SUM(AE7488:AE7488)</f>
        <v>494400</v>
      </c>
      <c r="AF7489" s="137"/>
      <c r="AG7489" s="137">
        <f>SUM(AG7488:AG7488)</f>
        <v>0</v>
      </c>
      <c r="AH7489" s="137"/>
    </row>
    <row r="7490" spans="1:34" s="173" customFormat="1" x14ac:dyDescent="0.55000000000000004">
      <c r="A7490" s="122" t="s">
        <v>15218</v>
      </c>
      <c r="B7490" s="123">
        <v>3222</v>
      </c>
      <c r="C7490" s="123">
        <v>10436</v>
      </c>
      <c r="D7490" s="135" t="s">
        <v>10153</v>
      </c>
      <c r="E7490" s="123" t="s">
        <v>34</v>
      </c>
      <c r="F7490" s="123">
        <v>16408</v>
      </c>
      <c r="G7490" s="123">
        <v>4</v>
      </c>
      <c r="H7490" s="123">
        <v>3</v>
      </c>
      <c r="I7490" s="136">
        <v>67</v>
      </c>
      <c r="J7490" s="123" t="s">
        <v>38</v>
      </c>
      <c r="K7490" s="137">
        <f>((G7490*400)+(H7490*100))+I7490</f>
        <v>1967</v>
      </c>
      <c r="L7490" s="137">
        <v>1800</v>
      </c>
      <c r="M7490" s="137">
        <f>K7490*L7490</f>
        <v>3540600</v>
      </c>
      <c r="N7490" s="123"/>
      <c r="O7490" s="108"/>
      <c r="P7490" s="138"/>
      <c r="Q7490" s="108"/>
      <c r="R7490" s="108"/>
      <c r="S7490" s="139"/>
      <c r="T7490" s="123"/>
      <c r="U7490" s="123"/>
      <c r="V7490" s="123"/>
      <c r="W7490" s="137"/>
      <c r="X7490" s="136"/>
      <c r="Y7490" s="137"/>
      <c r="Z7490" s="137"/>
      <c r="AA7490" s="119"/>
      <c r="AB7490" s="119"/>
      <c r="AC7490" s="137"/>
      <c r="AD7490" s="137">
        <f>IF(AND(AC7490="",M7490=""),0,IF((AC7490=""),M7490,IF((M7490=""),AC7490,AC7490+M7490)))</f>
        <v>3540600</v>
      </c>
      <c r="AE7490" s="137">
        <f>IF( (X7490=""),AD7490*1,AD7490*(X7490/100) )</f>
        <v>3540600</v>
      </c>
      <c r="AF7490" s="137">
        <v>50000000</v>
      </c>
      <c r="AG7490" s="137">
        <f>IF((AF7490-AE7490) &gt; 1,0,IF((AF7490-AE7490)&lt;0,AE7490-AF7490,AF7490-AE7490))</f>
        <v>0</v>
      </c>
      <c r="AH7490" s="137">
        <v>0.01</v>
      </c>
    </row>
    <row r="7491" spans="1:34" s="173" customFormat="1" x14ac:dyDescent="0.55000000000000004">
      <c r="A7491" s="122"/>
      <c r="B7491" s="123">
        <v>3223</v>
      </c>
      <c r="C7491" s="123">
        <v>5079</v>
      </c>
      <c r="D7491" s="135" t="s">
        <v>10154</v>
      </c>
      <c r="E7491" s="123" t="s">
        <v>34</v>
      </c>
      <c r="F7491" s="123">
        <v>16681</v>
      </c>
      <c r="G7491" s="123">
        <v>45</v>
      </c>
      <c r="H7491" s="123">
        <v>2</v>
      </c>
      <c r="I7491" s="136">
        <v>3</v>
      </c>
      <c r="J7491" s="123" t="s">
        <v>38</v>
      </c>
      <c r="K7491" s="137">
        <f>((G7491*400)+(H7491*100))+I7491</f>
        <v>18203</v>
      </c>
      <c r="L7491" s="137">
        <v>275</v>
      </c>
      <c r="M7491" s="137">
        <f>K7491*L7491</f>
        <v>5005825</v>
      </c>
      <c r="N7491" s="123"/>
      <c r="O7491" s="108"/>
      <c r="P7491" s="138"/>
      <c r="Q7491" s="108"/>
      <c r="R7491" s="108"/>
      <c r="S7491" s="139"/>
      <c r="T7491" s="123"/>
      <c r="U7491" s="123"/>
      <c r="V7491" s="123"/>
      <c r="W7491" s="137"/>
      <c r="X7491" s="136"/>
      <c r="Y7491" s="137"/>
      <c r="Z7491" s="137"/>
      <c r="AA7491" s="119"/>
      <c r="AB7491" s="119"/>
      <c r="AC7491" s="137"/>
      <c r="AD7491" s="137">
        <f>IF(AND(AC7491="",M7491=""),0,IF((AC7491=""),M7491,IF((M7491=""),AC7491,AC7491+M7491)))</f>
        <v>5005825</v>
      </c>
      <c r="AE7491" s="137">
        <f>IF( (X7491=""),AD7491*1,AD7491*(X7491/100) )</f>
        <v>5005825</v>
      </c>
      <c r="AF7491" s="137">
        <v>50000000</v>
      </c>
      <c r="AG7491" s="137">
        <f>IF((AF7491-AE7491) &gt; 1,0,IF((AF7491-AE7491)&lt;0,AE7491-AF7491,AF7491-AE7491))</f>
        <v>0</v>
      </c>
      <c r="AH7491" s="137">
        <v>0.01</v>
      </c>
    </row>
    <row r="7492" spans="1:34" s="173" customFormat="1" x14ac:dyDescent="0.55000000000000004">
      <c r="A7492" s="122"/>
      <c r="B7492" s="123">
        <v>3224</v>
      </c>
      <c r="C7492" s="123">
        <v>6157</v>
      </c>
      <c r="D7492" s="135" t="s">
        <v>10155</v>
      </c>
      <c r="E7492" s="123" t="s">
        <v>34</v>
      </c>
      <c r="F7492" s="123">
        <v>20153</v>
      </c>
      <c r="G7492" s="123">
        <v>0</v>
      </c>
      <c r="H7492" s="123">
        <v>1</v>
      </c>
      <c r="I7492" s="136">
        <v>96</v>
      </c>
      <c r="J7492" s="123" t="s">
        <v>38</v>
      </c>
      <c r="K7492" s="137">
        <f>((G7492*400)+(H7492*100))+I7492</f>
        <v>196</v>
      </c>
      <c r="L7492" s="137">
        <v>7250</v>
      </c>
      <c r="M7492" s="137">
        <f>K7492*L7492</f>
        <v>1421000</v>
      </c>
      <c r="N7492" s="123"/>
      <c r="O7492" s="108"/>
      <c r="P7492" s="138"/>
      <c r="Q7492" s="108"/>
      <c r="R7492" s="108"/>
      <c r="S7492" s="139"/>
      <c r="T7492" s="123"/>
      <c r="U7492" s="123"/>
      <c r="V7492" s="123"/>
      <c r="W7492" s="137"/>
      <c r="X7492" s="136"/>
      <c r="Y7492" s="137"/>
      <c r="Z7492" s="137"/>
      <c r="AA7492" s="119"/>
      <c r="AB7492" s="119"/>
      <c r="AC7492" s="137"/>
      <c r="AD7492" s="137">
        <f>IF(AND(AC7492="",M7492=""),0,IF((AC7492=""),M7492,IF((M7492=""),AC7492,AC7492+M7492)))</f>
        <v>1421000</v>
      </c>
      <c r="AE7492" s="137">
        <f>IF( (X7492=""),AD7492*1,AD7492*(X7492/100) )</f>
        <v>1421000</v>
      </c>
      <c r="AF7492" s="137">
        <v>50000000</v>
      </c>
      <c r="AG7492" s="137">
        <f>IF((AF7492-AE7492) &gt; 1,0,IF((AF7492-AE7492)&lt;0,AE7492-AF7492,AF7492-AE7492))</f>
        <v>0</v>
      </c>
      <c r="AH7492" s="137">
        <v>0.01</v>
      </c>
    </row>
    <row r="7493" spans="1:34" s="173" customFormat="1" x14ac:dyDescent="0.55000000000000004">
      <c r="A7493" s="122"/>
      <c r="B7493" s="123"/>
      <c r="C7493" s="123"/>
      <c r="D7493" s="135"/>
      <c r="E7493" s="123"/>
      <c r="F7493" s="123"/>
      <c r="G7493" s="123"/>
      <c r="H7493" s="123"/>
      <c r="I7493" s="136"/>
      <c r="J7493" s="123"/>
      <c r="K7493" s="137"/>
      <c r="L7493" s="137" t="s">
        <v>63</v>
      </c>
      <c r="M7493" s="137">
        <f>SUM(M7490:M7492)</f>
        <v>9967425</v>
      </c>
      <c r="N7493" s="123"/>
      <c r="O7493" s="108"/>
      <c r="P7493" s="138"/>
      <c r="Q7493" s="108"/>
      <c r="R7493" s="108"/>
      <c r="S7493" s="139"/>
      <c r="T7493" s="123"/>
      <c r="U7493" s="123"/>
      <c r="V7493" s="123"/>
      <c r="W7493" s="137"/>
      <c r="X7493" s="136"/>
      <c r="Y7493" s="137"/>
      <c r="Z7493" s="137"/>
      <c r="AA7493" s="119"/>
      <c r="AB7493" s="119"/>
      <c r="AC7493" s="137"/>
      <c r="AD7493" s="137"/>
      <c r="AE7493" s="137">
        <f>SUM(AE7490:AE7492)</f>
        <v>9967425</v>
      </c>
      <c r="AF7493" s="137"/>
      <c r="AG7493" s="137">
        <f>SUM(AG7490:AG7492)</f>
        <v>0</v>
      </c>
      <c r="AH7493" s="137"/>
    </row>
    <row r="7494" spans="1:34" s="173" customFormat="1" x14ac:dyDescent="0.55000000000000004">
      <c r="A7494" s="122" t="s">
        <v>604</v>
      </c>
      <c r="B7494" s="123">
        <v>3225</v>
      </c>
      <c r="C7494" s="123">
        <v>10470</v>
      </c>
      <c r="D7494" s="135" t="s">
        <v>894</v>
      </c>
      <c r="E7494" s="123" t="s">
        <v>34</v>
      </c>
      <c r="F7494" s="123">
        <v>16945</v>
      </c>
      <c r="G7494" s="123">
        <v>27</v>
      </c>
      <c r="H7494" s="123">
        <v>3</v>
      </c>
      <c r="I7494" s="136">
        <v>97</v>
      </c>
      <c r="J7494" s="123" t="s">
        <v>38</v>
      </c>
      <c r="K7494" s="137">
        <f>((G7494*400)+(H7494*100))+I7494</f>
        <v>11197</v>
      </c>
      <c r="L7494" s="137">
        <v>0</v>
      </c>
      <c r="M7494" s="137">
        <f>K7494*L7494</f>
        <v>0</v>
      </c>
      <c r="N7494" s="123"/>
      <c r="O7494" s="108"/>
      <c r="P7494" s="138"/>
      <c r="Q7494" s="108"/>
      <c r="R7494" s="108"/>
      <c r="S7494" s="139"/>
      <c r="T7494" s="123"/>
      <c r="U7494" s="123"/>
      <c r="V7494" s="123"/>
      <c r="W7494" s="137"/>
      <c r="X7494" s="136"/>
      <c r="Y7494" s="137"/>
      <c r="Z7494" s="137"/>
      <c r="AA7494" s="119"/>
      <c r="AB7494" s="119"/>
      <c r="AC7494" s="137"/>
      <c r="AD7494" s="137">
        <f>IF(AND(AC7494="",M7494=""),0,IF((AC7494=""),M7494,IF((M7494=""),AC7494,AC7494+M7494)))</f>
        <v>0</v>
      </c>
      <c r="AE7494" s="137">
        <f>IF( (X7494=""),AD7494*1,AD7494*(X7494/100) )</f>
        <v>0</v>
      </c>
      <c r="AF7494" s="137">
        <v>50000000</v>
      </c>
      <c r="AG7494" s="137">
        <f>IF((AF7494-AE7494) &gt; 1,0,IF((AF7494-AE7494)&lt;0,AE7494-AF7494,AF7494-AE7494))</f>
        <v>0</v>
      </c>
      <c r="AH7494" s="137">
        <v>0.01</v>
      </c>
    </row>
    <row r="7495" spans="1:34" s="173" customFormat="1" x14ac:dyDescent="0.55000000000000004">
      <c r="A7495" s="122"/>
      <c r="B7495" s="123">
        <v>3226</v>
      </c>
      <c r="C7495" s="123">
        <v>5098</v>
      </c>
      <c r="D7495" s="135" t="s">
        <v>10158</v>
      </c>
      <c r="E7495" s="123" t="s">
        <v>34</v>
      </c>
      <c r="F7495" s="123">
        <v>19994</v>
      </c>
      <c r="G7495" s="123">
        <v>12</v>
      </c>
      <c r="H7495" s="123">
        <v>2</v>
      </c>
      <c r="I7495" s="136">
        <v>81</v>
      </c>
      <c r="J7495" s="123" t="s">
        <v>38</v>
      </c>
      <c r="K7495" s="137">
        <f>((G7495*400)+(H7495*100))+I7495</f>
        <v>5081</v>
      </c>
      <c r="L7495" s="137">
        <v>300</v>
      </c>
      <c r="M7495" s="137">
        <f>K7495*L7495</f>
        <v>1524300</v>
      </c>
      <c r="N7495" s="123"/>
      <c r="O7495" s="108"/>
      <c r="P7495" s="138"/>
      <c r="Q7495" s="108"/>
      <c r="R7495" s="108"/>
      <c r="S7495" s="139"/>
      <c r="T7495" s="123"/>
      <c r="U7495" s="123"/>
      <c r="V7495" s="123"/>
      <c r="W7495" s="137"/>
      <c r="X7495" s="136"/>
      <c r="Y7495" s="137"/>
      <c r="Z7495" s="137"/>
      <c r="AA7495" s="119"/>
      <c r="AB7495" s="119"/>
      <c r="AC7495" s="137"/>
      <c r="AD7495" s="137">
        <f>IF(AND(AC7495="",M7495=""),0,IF((AC7495=""),M7495,IF((M7495=""),AC7495,AC7495+M7495)))</f>
        <v>1524300</v>
      </c>
      <c r="AE7495" s="137">
        <f>IF( (X7495=""),AD7495*1,AD7495*(X7495/100) )</f>
        <v>1524300</v>
      </c>
      <c r="AF7495" s="137">
        <v>50000000</v>
      </c>
      <c r="AG7495" s="137">
        <f>IF((AF7495-AE7495) &gt; 1,0,IF((AF7495-AE7495)&lt;0,AE7495-AF7495,AF7495-AE7495))</f>
        <v>0</v>
      </c>
      <c r="AH7495" s="137">
        <v>0.01</v>
      </c>
    </row>
    <row r="7496" spans="1:34" s="173" customFormat="1" x14ac:dyDescent="0.55000000000000004">
      <c r="A7496" s="122"/>
      <c r="B7496" s="123">
        <v>3227</v>
      </c>
      <c r="C7496" s="123">
        <v>6011</v>
      </c>
      <c r="D7496" s="135" t="s">
        <v>10159</v>
      </c>
      <c r="E7496" s="123" t="s">
        <v>34</v>
      </c>
      <c r="F7496" s="123">
        <v>23863</v>
      </c>
      <c r="G7496" s="123">
        <v>0</v>
      </c>
      <c r="H7496" s="123">
        <v>0</v>
      </c>
      <c r="I7496" s="136">
        <v>57</v>
      </c>
      <c r="J7496" s="123" t="s">
        <v>35</v>
      </c>
      <c r="K7496" s="137">
        <f>((G7496*400)+(H7496*100))+I7496</f>
        <v>57</v>
      </c>
      <c r="L7496" s="137">
        <v>625</v>
      </c>
      <c r="M7496" s="137">
        <f>K7496*L7496</f>
        <v>35625</v>
      </c>
      <c r="N7496" s="123">
        <v>1</v>
      </c>
      <c r="O7496" s="108" t="s">
        <v>10156</v>
      </c>
      <c r="P7496" s="138">
        <v>3570800004027</v>
      </c>
      <c r="Q7496" s="108" t="s">
        <v>10157</v>
      </c>
      <c r="R7496" s="108" t="s">
        <v>10160</v>
      </c>
      <c r="S7496" s="139" t="s">
        <v>10161</v>
      </c>
      <c r="T7496" s="123" t="s">
        <v>51</v>
      </c>
      <c r="U7496" s="123" t="s">
        <v>45</v>
      </c>
      <c r="V7496" s="123" t="s">
        <v>52</v>
      </c>
      <c r="W7496" s="137">
        <v>169.05</v>
      </c>
      <c r="X7496" s="136">
        <v>100</v>
      </c>
      <c r="Y7496" s="137">
        <v>6750</v>
      </c>
      <c r="Z7496" s="137">
        <f>W7496*Y7496</f>
        <v>1141087.5</v>
      </c>
      <c r="AA7496" s="119">
        <v>6</v>
      </c>
      <c r="AB7496" s="119">
        <v>6</v>
      </c>
      <c r="AC7496" s="137">
        <f>(Z7496*(100-AB7496))/100</f>
        <v>1072622.25</v>
      </c>
      <c r="AD7496" s="137">
        <f>IF(AND(AC7496="",M7496=""),0,IF((AC7496=""),M7496, IF( (M7496=""),AC7496,SUM(AC7496:AC7497)+M7496)))</f>
        <v>1108247.25</v>
      </c>
      <c r="AE7496" s="137">
        <f>IF( (X7496=""),AD7496*1,AD7496*(X7496/100) )</f>
        <v>1108247.25</v>
      </c>
      <c r="AF7496" s="137">
        <v>50000000</v>
      </c>
      <c r="AG7496" s="137">
        <f>IF((AF7496-AE7496) &gt; 1,0,IF((AF7496-AE7496)&lt;0,AE7496-AF7496,AF7496-AE7496))</f>
        <v>0</v>
      </c>
      <c r="AH7496" s="137">
        <v>0.02</v>
      </c>
    </row>
    <row r="7497" spans="1:34" s="173" customFormat="1" x14ac:dyDescent="0.55000000000000004">
      <c r="A7497" s="122"/>
      <c r="B7497" s="123">
        <v>3228</v>
      </c>
      <c r="C7497" s="123">
        <v>6029</v>
      </c>
      <c r="D7497" s="135" t="s">
        <v>10162</v>
      </c>
      <c r="E7497" s="123" t="s">
        <v>34</v>
      </c>
      <c r="F7497" s="123">
        <v>23873</v>
      </c>
      <c r="G7497" s="123">
        <v>10</v>
      </c>
      <c r="H7497" s="123">
        <v>0</v>
      </c>
      <c r="I7497" s="136">
        <v>63</v>
      </c>
      <c r="J7497" s="123" t="s">
        <v>38</v>
      </c>
      <c r="K7497" s="137">
        <f>((G7497*400)+(H7497*100))+I7497</f>
        <v>4063</v>
      </c>
      <c r="L7497" s="137">
        <v>300</v>
      </c>
      <c r="M7497" s="137">
        <f>K7497*L7497</f>
        <v>1218900</v>
      </c>
      <c r="N7497" s="123"/>
      <c r="O7497" s="108"/>
      <c r="P7497" s="138"/>
      <c r="Q7497" s="108"/>
      <c r="R7497" s="108"/>
      <c r="S7497" s="139"/>
      <c r="T7497" s="123"/>
      <c r="U7497" s="123"/>
      <c r="V7497" s="123"/>
      <c r="W7497" s="137"/>
      <c r="X7497" s="136"/>
      <c r="Y7497" s="137"/>
      <c r="Z7497" s="137"/>
      <c r="AA7497" s="119"/>
      <c r="AB7497" s="119"/>
      <c r="AC7497" s="137"/>
      <c r="AD7497" s="137">
        <f>IF(AND(AC7497="",M7497=""),0,IF((AC7497=""),M7497,IF((M7497=""),AC7497,AC7497+M7497)))</f>
        <v>1218900</v>
      </c>
      <c r="AE7497" s="137">
        <f>IF( (X7497=""),AD7497*1,AD7497*(X7497/100) )</f>
        <v>1218900</v>
      </c>
      <c r="AF7497" s="137">
        <v>50000000</v>
      </c>
      <c r="AG7497" s="137">
        <f>IF((AF7497-AE7497) &gt; 1,0,IF((AF7497-AE7497)&lt;0,AE7497-AF7497,AF7497-AE7497))</f>
        <v>0</v>
      </c>
      <c r="AH7497" s="137">
        <v>0.01</v>
      </c>
    </row>
    <row r="7498" spans="1:34" s="173" customFormat="1" x14ac:dyDescent="0.55000000000000004">
      <c r="A7498" s="122"/>
      <c r="B7498" s="123">
        <v>3229</v>
      </c>
      <c r="C7498" s="123">
        <v>10469</v>
      </c>
      <c r="D7498" s="135" t="s">
        <v>894</v>
      </c>
      <c r="E7498" s="123" t="s">
        <v>34</v>
      </c>
      <c r="F7498" s="123">
        <v>23935</v>
      </c>
      <c r="G7498" s="123">
        <v>11</v>
      </c>
      <c r="H7498" s="123">
        <v>0</v>
      </c>
      <c r="I7498" s="136">
        <v>98</v>
      </c>
      <c r="J7498" s="123" t="s">
        <v>38</v>
      </c>
      <c r="K7498" s="137">
        <f>((G7498*400)+(H7498*100))+I7498</f>
        <v>4498</v>
      </c>
      <c r="L7498" s="137">
        <v>0</v>
      </c>
      <c r="M7498" s="137">
        <f>K7498*L7498</f>
        <v>0</v>
      </c>
      <c r="N7498" s="123"/>
      <c r="O7498" s="108"/>
      <c r="P7498" s="138"/>
      <c r="Q7498" s="108"/>
      <c r="R7498" s="108"/>
      <c r="S7498" s="139"/>
      <c r="T7498" s="123"/>
      <c r="U7498" s="123"/>
      <c r="V7498" s="123"/>
      <c r="W7498" s="137"/>
      <c r="X7498" s="136"/>
      <c r="Y7498" s="137"/>
      <c r="Z7498" s="137"/>
      <c r="AA7498" s="119"/>
      <c r="AB7498" s="119"/>
      <c r="AC7498" s="137"/>
      <c r="AD7498" s="137">
        <f>IF(AND(AC7498="",M7498=""),0,IF((AC7498=""),M7498,IF((M7498=""),AC7498,AC7498+M7498)))</f>
        <v>0</v>
      </c>
      <c r="AE7498" s="137">
        <f>IF( (X7498=""),AD7498*1,AD7498*(X7498/100) )</f>
        <v>0</v>
      </c>
      <c r="AF7498" s="137">
        <v>50000000</v>
      </c>
      <c r="AG7498" s="137">
        <f>IF((AF7498-AE7498) &gt; 1,0,IF((AF7498-AE7498)&lt;0,AE7498-AF7498,AF7498-AE7498))</f>
        <v>0</v>
      </c>
      <c r="AH7498" s="137">
        <v>0.01</v>
      </c>
    </row>
    <row r="7499" spans="1:34" s="173" customFormat="1" x14ac:dyDescent="0.55000000000000004">
      <c r="A7499" s="122"/>
      <c r="B7499" s="123"/>
      <c r="C7499" s="123"/>
      <c r="D7499" s="135"/>
      <c r="E7499" s="123"/>
      <c r="F7499" s="123"/>
      <c r="G7499" s="123"/>
      <c r="H7499" s="123"/>
      <c r="I7499" s="136"/>
      <c r="J7499" s="123"/>
      <c r="K7499" s="137"/>
      <c r="L7499" s="137" t="s">
        <v>63</v>
      </c>
      <c r="M7499" s="137">
        <f>SUM(M7494:M7498)</f>
        <v>2778825</v>
      </c>
      <c r="N7499" s="123"/>
      <c r="O7499" s="108"/>
      <c r="P7499" s="138"/>
      <c r="Q7499" s="108"/>
      <c r="R7499" s="108"/>
      <c r="S7499" s="139"/>
      <c r="T7499" s="123"/>
      <c r="U7499" s="123"/>
      <c r="V7499" s="123"/>
      <c r="W7499" s="137"/>
      <c r="X7499" s="136"/>
      <c r="Y7499" s="137"/>
      <c r="Z7499" s="137"/>
      <c r="AA7499" s="119"/>
      <c r="AB7499" s="119"/>
      <c r="AC7499" s="137"/>
      <c r="AD7499" s="137"/>
      <c r="AE7499" s="137">
        <f>SUM(AE7494:AE7498)</f>
        <v>3851447.25</v>
      </c>
      <c r="AF7499" s="137"/>
      <c r="AG7499" s="137">
        <f>SUM(AG7494:AG7498)</f>
        <v>0</v>
      </c>
      <c r="AH7499" s="137"/>
    </row>
    <row r="7500" spans="1:34" s="99" customFormat="1" x14ac:dyDescent="0.55000000000000004">
      <c r="A7500" s="107" t="s">
        <v>10165</v>
      </c>
      <c r="B7500" s="102">
        <v>3230</v>
      </c>
      <c r="C7500" s="102">
        <v>5264</v>
      </c>
      <c r="D7500" s="90" t="s">
        <v>10166</v>
      </c>
      <c r="E7500" s="102" t="s">
        <v>34</v>
      </c>
      <c r="F7500" s="102">
        <v>1702</v>
      </c>
      <c r="G7500" s="102">
        <v>0</v>
      </c>
      <c r="H7500" s="102">
        <v>3</v>
      </c>
      <c r="I7500" s="98">
        <v>27</v>
      </c>
      <c r="J7500" s="102" t="s">
        <v>62</v>
      </c>
      <c r="K7500" s="94">
        <f>((G7500*400)+(H7500*100))+I7500</f>
        <v>327</v>
      </c>
      <c r="L7500" s="94">
        <v>2425</v>
      </c>
      <c r="M7500" s="94">
        <f>K7500*L7500</f>
        <v>792975</v>
      </c>
      <c r="N7500" s="102">
        <v>1</v>
      </c>
      <c r="O7500" s="111" t="s">
        <v>10163</v>
      </c>
      <c r="P7500" s="96">
        <v>3570800003632</v>
      </c>
      <c r="Q7500" s="111" t="s">
        <v>10164</v>
      </c>
      <c r="R7500" s="111" t="s">
        <v>10167</v>
      </c>
      <c r="S7500" s="97" t="s">
        <v>10168</v>
      </c>
      <c r="T7500" s="102" t="s">
        <v>51</v>
      </c>
      <c r="U7500" s="102" t="s">
        <v>227</v>
      </c>
      <c r="V7500" s="102" t="s">
        <v>46</v>
      </c>
      <c r="W7500" s="94">
        <v>34</v>
      </c>
      <c r="X7500" s="98">
        <v>50</v>
      </c>
      <c r="Y7500" s="94">
        <v>6750</v>
      </c>
      <c r="Z7500" s="94">
        <f t="shared" ref="Z7500:Z7507" si="717">W7500*Y7500</f>
        <v>229500</v>
      </c>
      <c r="AA7500" s="89">
        <v>12</v>
      </c>
      <c r="AB7500" s="89">
        <v>38</v>
      </c>
      <c r="AC7500" s="94">
        <f t="shared" ref="AC7500:AC7507" si="718">(Z7500*(100-AB7500))/100</f>
        <v>142290</v>
      </c>
      <c r="AD7500" s="94">
        <f>IF(AND(AC7500="",M7500=""),0,IF((AC7500=""),M7500, IF( (M7500=""),AC7500,SUM(AC7500:AC7501)+M7500)))</f>
        <v>1077555</v>
      </c>
      <c r="AE7500" s="94">
        <f t="shared" ref="AE7500:AE7516" si="719">IF( (X7500=""),AD7500*1,AD7500*(X7500/100) )</f>
        <v>538777.5</v>
      </c>
      <c r="AF7500" s="94">
        <v>0</v>
      </c>
      <c r="AG7500" s="94">
        <f t="shared" ref="AG7500:AG7516" si="720">IF((AF7500-AE7500) &gt; 1,0,IF((AF7500-AE7500)&lt;0,AE7500-AF7500,AF7500-AE7500))</f>
        <v>538777.5</v>
      </c>
      <c r="AH7500" s="94">
        <v>0.3</v>
      </c>
    </row>
    <row r="7501" spans="1:34" s="99" customFormat="1" x14ac:dyDescent="0.55000000000000004">
      <c r="A7501" s="107"/>
      <c r="B7501" s="102"/>
      <c r="C7501" s="102"/>
      <c r="D7501" s="90"/>
      <c r="E7501" s="102"/>
      <c r="F7501" s="102"/>
      <c r="G7501" s="102"/>
      <c r="H7501" s="102"/>
      <c r="I7501" s="98"/>
      <c r="J7501" s="102"/>
      <c r="K7501" s="94"/>
      <c r="L7501" s="94"/>
      <c r="M7501" s="94"/>
      <c r="N7501" s="102">
        <v>2</v>
      </c>
      <c r="O7501" s="111" t="s">
        <v>10163</v>
      </c>
      <c r="P7501" s="96">
        <v>3570800003632</v>
      </c>
      <c r="Q7501" s="111" t="s">
        <v>10164</v>
      </c>
      <c r="R7501" s="111" t="s">
        <v>10167</v>
      </c>
      <c r="S7501" s="97" t="s">
        <v>10169</v>
      </c>
      <c r="T7501" s="102" t="s">
        <v>51</v>
      </c>
      <c r="U7501" s="102" t="s">
        <v>227</v>
      </c>
      <c r="V7501" s="102" t="s">
        <v>46</v>
      </c>
      <c r="W7501" s="94">
        <v>34</v>
      </c>
      <c r="X7501" s="98">
        <v>50</v>
      </c>
      <c r="Y7501" s="94">
        <v>6750</v>
      </c>
      <c r="Z7501" s="94">
        <f t="shared" si="717"/>
        <v>229500</v>
      </c>
      <c r="AA7501" s="89">
        <v>12</v>
      </c>
      <c r="AB7501" s="89">
        <v>38</v>
      </c>
      <c r="AC7501" s="94">
        <f t="shared" si="718"/>
        <v>142290</v>
      </c>
      <c r="AD7501" s="94">
        <f>IF(AND(AC7501="",M7500=""),0,IF((AC7501=""),M7500, IF( (M7500=""),AC7501,SUM(AC7500:AC7501)+M7500)))</f>
        <v>1077555</v>
      </c>
      <c r="AE7501" s="94">
        <f t="shared" si="719"/>
        <v>538777.5</v>
      </c>
      <c r="AF7501" s="94">
        <v>0</v>
      </c>
      <c r="AG7501" s="94">
        <f t="shared" si="720"/>
        <v>538777.5</v>
      </c>
      <c r="AH7501" s="94">
        <v>0.3</v>
      </c>
    </row>
    <row r="7502" spans="1:34" s="99" customFormat="1" x14ac:dyDescent="0.55000000000000004">
      <c r="A7502" s="107"/>
      <c r="B7502" s="102">
        <v>3231</v>
      </c>
      <c r="C7502" s="102">
        <v>5258</v>
      </c>
      <c r="D7502" s="90" t="s">
        <v>10170</v>
      </c>
      <c r="E7502" s="102" t="s">
        <v>34</v>
      </c>
      <c r="F7502" s="102">
        <v>3783</v>
      </c>
      <c r="G7502" s="102">
        <v>0</v>
      </c>
      <c r="H7502" s="102">
        <v>2</v>
      </c>
      <c r="I7502" s="98">
        <v>27</v>
      </c>
      <c r="J7502" s="102" t="s">
        <v>62</v>
      </c>
      <c r="K7502" s="94">
        <f>((G7502*400)+(H7502*100))+I7502</f>
        <v>227</v>
      </c>
      <c r="L7502" s="94">
        <v>450</v>
      </c>
      <c r="M7502" s="94">
        <f>K7502*L7502</f>
        <v>102150</v>
      </c>
      <c r="N7502" s="102">
        <v>1</v>
      </c>
      <c r="O7502" s="111" t="s">
        <v>10163</v>
      </c>
      <c r="P7502" s="96">
        <v>3570800003632</v>
      </c>
      <c r="Q7502" s="111" t="s">
        <v>10164</v>
      </c>
      <c r="R7502" s="111" t="s">
        <v>10167</v>
      </c>
      <c r="S7502" s="97"/>
      <c r="T7502" s="102" t="s">
        <v>51</v>
      </c>
      <c r="U7502" s="102" t="s">
        <v>227</v>
      </c>
      <c r="V7502" s="102" t="s">
        <v>46</v>
      </c>
      <c r="W7502" s="94">
        <v>38.25</v>
      </c>
      <c r="X7502" s="98">
        <v>16.98</v>
      </c>
      <c r="Y7502" s="94">
        <v>6750</v>
      </c>
      <c r="Z7502" s="94">
        <f t="shared" si="717"/>
        <v>258187.5</v>
      </c>
      <c r="AA7502" s="89">
        <v>12</v>
      </c>
      <c r="AB7502" s="89">
        <v>38</v>
      </c>
      <c r="AC7502" s="94">
        <f t="shared" si="718"/>
        <v>160076.25</v>
      </c>
      <c r="AD7502" s="94">
        <f>IF(AND(AC7502="",M7502=""),0,IF((AC7502=""),M7502, IF( (M7502=""),AC7502,SUM(AC7502:AC7507)+M7502)))</f>
        <v>1044821.25</v>
      </c>
      <c r="AE7502" s="94">
        <f t="shared" si="719"/>
        <v>177410.64825</v>
      </c>
      <c r="AF7502" s="94">
        <v>0</v>
      </c>
      <c r="AG7502" s="94">
        <f t="shared" si="720"/>
        <v>177410.64825</v>
      </c>
      <c r="AH7502" s="94">
        <v>0.3</v>
      </c>
    </row>
    <row r="7503" spans="1:34" s="99" customFormat="1" x14ac:dyDescent="0.55000000000000004">
      <c r="A7503" s="107"/>
      <c r="B7503" s="102"/>
      <c r="C7503" s="102"/>
      <c r="D7503" s="90"/>
      <c r="E7503" s="102"/>
      <c r="F7503" s="102"/>
      <c r="G7503" s="102"/>
      <c r="H7503" s="102"/>
      <c r="I7503" s="98"/>
      <c r="J7503" s="102"/>
      <c r="K7503" s="94"/>
      <c r="L7503" s="94"/>
      <c r="M7503" s="94"/>
      <c r="N7503" s="102">
        <v>2</v>
      </c>
      <c r="O7503" s="111" t="s">
        <v>10163</v>
      </c>
      <c r="P7503" s="96">
        <v>3570800003632</v>
      </c>
      <c r="Q7503" s="111" t="s">
        <v>10164</v>
      </c>
      <c r="R7503" s="111" t="s">
        <v>10167</v>
      </c>
      <c r="S7503" s="97" t="s">
        <v>10171</v>
      </c>
      <c r="T7503" s="102" t="s">
        <v>51</v>
      </c>
      <c r="U7503" s="102" t="s">
        <v>45</v>
      </c>
      <c r="V7503" s="102" t="s">
        <v>46</v>
      </c>
      <c r="W7503" s="94">
        <v>38.25</v>
      </c>
      <c r="X7503" s="98">
        <v>16.98</v>
      </c>
      <c r="Y7503" s="94">
        <v>6750</v>
      </c>
      <c r="Z7503" s="94">
        <f t="shared" si="717"/>
        <v>258187.5</v>
      </c>
      <c r="AA7503" s="89">
        <v>12</v>
      </c>
      <c r="AB7503" s="89">
        <v>38</v>
      </c>
      <c r="AC7503" s="94">
        <f t="shared" si="718"/>
        <v>160076.25</v>
      </c>
      <c r="AD7503" s="94">
        <f>IF(AND(AC7503="",M7502=""),0,IF((AC7503=""),M7502, IF( (M7502=""),AC7503,SUM(AC7502:AC7507)+M7502)))</f>
        <v>1044821.25</v>
      </c>
      <c r="AE7503" s="94">
        <f t="shared" si="719"/>
        <v>177410.64825</v>
      </c>
      <c r="AF7503" s="94">
        <v>0</v>
      </c>
      <c r="AG7503" s="94">
        <f t="shared" si="720"/>
        <v>177410.64825</v>
      </c>
      <c r="AH7503" s="94">
        <v>0.3</v>
      </c>
    </row>
    <row r="7504" spans="1:34" s="99" customFormat="1" x14ac:dyDescent="0.55000000000000004">
      <c r="A7504" s="107"/>
      <c r="B7504" s="102"/>
      <c r="C7504" s="102"/>
      <c r="D7504" s="90"/>
      <c r="E7504" s="102"/>
      <c r="F7504" s="102"/>
      <c r="G7504" s="102"/>
      <c r="H7504" s="102"/>
      <c r="I7504" s="98"/>
      <c r="J7504" s="102"/>
      <c r="K7504" s="94"/>
      <c r="L7504" s="94"/>
      <c r="M7504" s="94"/>
      <c r="N7504" s="102">
        <v>3</v>
      </c>
      <c r="O7504" s="111" t="s">
        <v>10163</v>
      </c>
      <c r="P7504" s="96">
        <v>3570800003632</v>
      </c>
      <c r="Q7504" s="111" t="s">
        <v>10164</v>
      </c>
      <c r="R7504" s="111" t="s">
        <v>10167</v>
      </c>
      <c r="S7504" s="97" t="s">
        <v>10172</v>
      </c>
      <c r="T7504" s="102" t="s">
        <v>51</v>
      </c>
      <c r="U7504" s="102" t="s">
        <v>45</v>
      </c>
      <c r="V7504" s="102" t="s">
        <v>46</v>
      </c>
      <c r="W7504" s="94">
        <v>34</v>
      </c>
      <c r="X7504" s="98">
        <v>15.09</v>
      </c>
      <c r="Y7504" s="94">
        <v>6750</v>
      </c>
      <c r="Z7504" s="94">
        <f t="shared" si="717"/>
        <v>229500</v>
      </c>
      <c r="AA7504" s="89">
        <v>12</v>
      </c>
      <c r="AB7504" s="89">
        <v>38</v>
      </c>
      <c r="AC7504" s="94">
        <f t="shared" si="718"/>
        <v>142290</v>
      </c>
      <c r="AD7504" s="94">
        <f>IF(AND(AC7504="",M7502=""),0,IF((AC7504=""),M7502, IF( (M7502=""),AC7504,SUM(AC7502:AC7507)+M7502)))</f>
        <v>1044821.25</v>
      </c>
      <c r="AE7504" s="94">
        <f t="shared" si="719"/>
        <v>157663.526625</v>
      </c>
      <c r="AF7504" s="94">
        <v>0</v>
      </c>
      <c r="AG7504" s="94">
        <f t="shared" si="720"/>
        <v>157663.526625</v>
      </c>
      <c r="AH7504" s="94">
        <v>0.3</v>
      </c>
    </row>
    <row r="7505" spans="1:34" s="99" customFormat="1" x14ac:dyDescent="0.55000000000000004">
      <c r="A7505" s="107"/>
      <c r="B7505" s="102"/>
      <c r="C7505" s="102"/>
      <c r="D7505" s="90"/>
      <c r="E7505" s="102"/>
      <c r="F7505" s="102"/>
      <c r="G7505" s="102"/>
      <c r="H7505" s="102"/>
      <c r="I7505" s="98"/>
      <c r="J7505" s="102"/>
      <c r="K7505" s="94"/>
      <c r="L7505" s="94"/>
      <c r="M7505" s="94"/>
      <c r="N7505" s="102">
        <v>4</v>
      </c>
      <c r="O7505" s="111" t="s">
        <v>10163</v>
      </c>
      <c r="P7505" s="96">
        <v>3570800003632</v>
      </c>
      <c r="Q7505" s="111" t="s">
        <v>10164</v>
      </c>
      <c r="R7505" s="111" t="s">
        <v>10167</v>
      </c>
      <c r="S7505" s="97" t="s">
        <v>10173</v>
      </c>
      <c r="T7505" s="102" t="s">
        <v>51</v>
      </c>
      <c r="U7505" s="102" t="s">
        <v>227</v>
      </c>
      <c r="V7505" s="102" t="s">
        <v>46</v>
      </c>
      <c r="W7505" s="94">
        <v>38.25</v>
      </c>
      <c r="X7505" s="98">
        <v>16.98</v>
      </c>
      <c r="Y7505" s="94">
        <v>6750</v>
      </c>
      <c r="Z7505" s="94">
        <f t="shared" si="717"/>
        <v>258187.5</v>
      </c>
      <c r="AA7505" s="89">
        <v>12</v>
      </c>
      <c r="AB7505" s="89">
        <v>38</v>
      </c>
      <c r="AC7505" s="94">
        <f t="shared" si="718"/>
        <v>160076.25</v>
      </c>
      <c r="AD7505" s="94">
        <f>IF(AND(AC7505="",M7502=""),0,IF((AC7505=""),M7502, IF( (M7502=""),AC7505,SUM(AC7502:AC7507)+M7502)))</f>
        <v>1044821.25</v>
      </c>
      <c r="AE7505" s="94">
        <f t="shared" si="719"/>
        <v>177410.64825</v>
      </c>
      <c r="AF7505" s="94">
        <v>0</v>
      </c>
      <c r="AG7505" s="94">
        <f t="shared" si="720"/>
        <v>177410.64825</v>
      </c>
      <c r="AH7505" s="94">
        <v>0.3</v>
      </c>
    </row>
    <row r="7506" spans="1:34" s="99" customFormat="1" x14ac:dyDescent="0.55000000000000004">
      <c r="A7506" s="107"/>
      <c r="B7506" s="102"/>
      <c r="C7506" s="102"/>
      <c r="D7506" s="90"/>
      <c r="E7506" s="102"/>
      <c r="F7506" s="102"/>
      <c r="G7506" s="102"/>
      <c r="H7506" s="102"/>
      <c r="I7506" s="98"/>
      <c r="J7506" s="102"/>
      <c r="K7506" s="94"/>
      <c r="L7506" s="94"/>
      <c r="M7506" s="94"/>
      <c r="N7506" s="102">
        <v>5</v>
      </c>
      <c r="O7506" s="111" t="s">
        <v>10163</v>
      </c>
      <c r="P7506" s="96">
        <v>3570800003632</v>
      </c>
      <c r="Q7506" s="111" t="s">
        <v>10164</v>
      </c>
      <c r="R7506" s="111" t="s">
        <v>10167</v>
      </c>
      <c r="S7506" s="97" t="s">
        <v>10174</v>
      </c>
      <c r="T7506" s="102" t="s">
        <v>51</v>
      </c>
      <c r="U7506" s="102" t="s">
        <v>227</v>
      </c>
      <c r="V7506" s="102" t="s">
        <v>46</v>
      </c>
      <c r="W7506" s="94">
        <v>38.25</v>
      </c>
      <c r="X7506" s="98">
        <v>16.98</v>
      </c>
      <c r="Y7506" s="94">
        <v>6750</v>
      </c>
      <c r="Z7506" s="94">
        <f t="shared" si="717"/>
        <v>258187.5</v>
      </c>
      <c r="AA7506" s="89">
        <v>12</v>
      </c>
      <c r="AB7506" s="89">
        <v>38</v>
      </c>
      <c r="AC7506" s="94">
        <f t="shared" si="718"/>
        <v>160076.25</v>
      </c>
      <c r="AD7506" s="94">
        <f>IF(AND(AC7506="",M7502=""),0,IF((AC7506=""),M7502, IF( (M7502=""),AC7506,SUM(AC7502:AC7507)+M7502)))</f>
        <v>1044821.25</v>
      </c>
      <c r="AE7506" s="94">
        <f t="shared" si="719"/>
        <v>177410.64825</v>
      </c>
      <c r="AF7506" s="94">
        <v>0</v>
      </c>
      <c r="AG7506" s="94">
        <f t="shared" si="720"/>
        <v>177410.64825</v>
      </c>
      <c r="AH7506" s="94">
        <v>0.3</v>
      </c>
    </row>
    <row r="7507" spans="1:34" s="99" customFormat="1" x14ac:dyDescent="0.55000000000000004">
      <c r="A7507" s="107"/>
      <c r="B7507" s="102"/>
      <c r="C7507" s="102"/>
      <c r="D7507" s="90"/>
      <c r="E7507" s="102"/>
      <c r="F7507" s="102"/>
      <c r="G7507" s="102"/>
      <c r="H7507" s="102"/>
      <c r="I7507" s="98"/>
      <c r="J7507" s="102"/>
      <c r="K7507" s="94"/>
      <c r="L7507" s="94"/>
      <c r="M7507" s="94"/>
      <c r="N7507" s="102">
        <v>6</v>
      </c>
      <c r="O7507" s="111" t="s">
        <v>10163</v>
      </c>
      <c r="P7507" s="96">
        <v>3570800003632</v>
      </c>
      <c r="Q7507" s="111" t="s">
        <v>10164</v>
      </c>
      <c r="R7507" s="111" t="s">
        <v>10167</v>
      </c>
      <c r="S7507" s="97" t="s">
        <v>10175</v>
      </c>
      <c r="T7507" s="102" t="s">
        <v>51</v>
      </c>
      <c r="U7507" s="102" t="s">
        <v>227</v>
      </c>
      <c r="V7507" s="102" t="s">
        <v>46</v>
      </c>
      <c r="W7507" s="94">
        <v>38.25</v>
      </c>
      <c r="X7507" s="98">
        <v>16.98</v>
      </c>
      <c r="Y7507" s="94">
        <v>6750</v>
      </c>
      <c r="Z7507" s="94">
        <f t="shared" si="717"/>
        <v>258187.5</v>
      </c>
      <c r="AA7507" s="89">
        <v>12</v>
      </c>
      <c r="AB7507" s="89">
        <v>38</v>
      </c>
      <c r="AC7507" s="94">
        <f t="shared" si="718"/>
        <v>160076.25</v>
      </c>
      <c r="AD7507" s="94">
        <f>IF(AND(AC7507="",M7502=""),0,IF((AC7507=""),M7502, IF( (M7502=""),AC7507,SUM(AC7502:AC7507)+M7502)))</f>
        <v>1044821.25</v>
      </c>
      <c r="AE7507" s="94">
        <f t="shared" si="719"/>
        <v>177410.64825</v>
      </c>
      <c r="AF7507" s="94">
        <v>0</v>
      </c>
      <c r="AG7507" s="94">
        <f t="shared" si="720"/>
        <v>177410.64825</v>
      </c>
      <c r="AH7507" s="94">
        <v>0.3</v>
      </c>
    </row>
    <row r="7508" spans="1:34" s="99" customFormat="1" x14ac:dyDescent="0.55000000000000004">
      <c r="A7508" s="107"/>
      <c r="B7508" s="102">
        <v>3232</v>
      </c>
      <c r="C7508" s="102">
        <v>4788</v>
      </c>
      <c r="D7508" s="90" t="s">
        <v>10176</v>
      </c>
      <c r="E7508" s="102" t="s">
        <v>37</v>
      </c>
      <c r="F7508" s="102">
        <v>4294</v>
      </c>
      <c r="G7508" s="102">
        <v>16</v>
      </c>
      <c r="H7508" s="102">
        <v>1</v>
      </c>
      <c r="I7508" s="98">
        <v>45</v>
      </c>
      <c r="J7508" s="102" t="s">
        <v>38</v>
      </c>
      <c r="K7508" s="94">
        <f>((G7508*400)+(H7508*100))+I7508</f>
        <v>6545</v>
      </c>
      <c r="L7508" s="94">
        <v>225</v>
      </c>
      <c r="M7508" s="94">
        <f>K7508*L7508</f>
        <v>1472625</v>
      </c>
      <c r="N7508" s="102"/>
      <c r="O7508" s="111"/>
      <c r="P7508" s="96"/>
      <c r="Q7508" s="111"/>
      <c r="R7508" s="111"/>
      <c r="S7508" s="97"/>
      <c r="T7508" s="102"/>
      <c r="U7508" s="102"/>
      <c r="V7508" s="102"/>
      <c r="W7508" s="94"/>
      <c r="X7508" s="98"/>
      <c r="Y7508" s="94"/>
      <c r="Z7508" s="94"/>
      <c r="AA7508" s="89"/>
      <c r="AB7508" s="89"/>
      <c r="AC7508" s="94"/>
      <c r="AD7508" s="94">
        <f>IF(AND(AC7508="",M7508=""),0,IF((AC7508=""),M7508,IF((M7508=""),AC7508,AC7508+M7508)))</f>
        <v>1472625</v>
      </c>
      <c r="AE7508" s="94">
        <f t="shared" si="719"/>
        <v>1472625</v>
      </c>
      <c r="AF7508" s="94">
        <v>0</v>
      </c>
      <c r="AG7508" s="94">
        <f t="shared" si="720"/>
        <v>1472625</v>
      </c>
      <c r="AH7508" s="94">
        <v>0.01</v>
      </c>
    </row>
    <row r="7509" spans="1:34" s="99" customFormat="1" x14ac:dyDescent="0.55000000000000004">
      <c r="A7509" s="107"/>
      <c r="B7509" s="102">
        <v>3233</v>
      </c>
      <c r="C7509" s="102">
        <v>5880</v>
      </c>
      <c r="D7509" s="90" t="s">
        <v>10177</v>
      </c>
      <c r="E7509" s="102" t="s">
        <v>37</v>
      </c>
      <c r="F7509" s="102">
        <v>5304</v>
      </c>
      <c r="G7509" s="102">
        <v>3</v>
      </c>
      <c r="H7509" s="102">
        <v>1</v>
      </c>
      <c r="I7509" s="98">
        <v>43</v>
      </c>
      <c r="J7509" s="102" t="s">
        <v>38</v>
      </c>
      <c r="K7509" s="94">
        <f>((G7509*400)+(H7509*100))+I7509</f>
        <v>1343</v>
      </c>
      <c r="L7509" s="94">
        <v>400</v>
      </c>
      <c r="M7509" s="94">
        <f>K7509*L7509</f>
        <v>537200</v>
      </c>
      <c r="N7509" s="102"/>
      <c r="O7509" s="111"/>
      <c r="P7509" s="96"/>
      <c r="Q7509" s="111"/>
      <c r="R7509" s="111"/>
      <c r="S7509" s="97"/>
      <c r="T7509" s="102"/>
      <c r="U7509" s="102"/>
      <c r="V7509" s="102"/>
      <c r="W7509" s="94"/>
      <c r="X7509" s="98"/>
      <c r="Y7509" s="94"/>
      <c r="Z7509" s="94"/>
      <c r="AA7509" s="89"/>
      <c r="AB7509" s="89"/>
      <c r="AC7509" s="94"/>
      <c r="AD7509" s="94">
        <f>IF(AND(AC7509="",M7509=""),0,IF((AC7509=""),M7509,IF((M7509=""),AC7509,AC7509+M7509)))</f>
        <v>537200</v>
      </c>
      <c r="AE7509" s="94">
        <f t="shared" si="719"/>
        <v>537200</v>
      </c>
      <c r="AF7509" s="94">
        <v>0</v>
      </c>
      <c r="AG7509" s="94">
        <f t="shared" si="720"/>
        <v>537200</v>
      </c>
      <c r="AH7509" s="94">
        <v>0.01</v>
      </c>
    </row>
    <row r="7510" spans="1:34" s="99" customFormat="1" x14ac:dyDescent="0.55000000000000004">
      <c r="A7510" s="107"/>
      <c r="B7510" s="102">
        <v>3234</v>
      </c>
      <c r="C7510" s="102">
        <v>5275</v>
      </c>
      <c r="D7510" s="90" t="s">
        <v>10178</v>
      </c>
      <c r="E7510" s="102" t="s">
        <v>34</v>
      </c>
      <c r="F7510" s="102">
        <v>14137</v>
      </c>
      <c r="G7510" s="102">
        <v>0</v>
      </c>
      <c r="H7510" s="102">
        <v>0</v>
      </c>
      <c r="I7510" s="98">
        <v>68</v>
      </c>
      <c r="J7510" s="102" t="s">
        <v>35</v>
      </c>
      <c r="K7510" s="94">
        <f>((G7510*400)+(H7510*100))+I7510</f>
        <v>68</v>
      </c>
      <c r="L7510" s="94">
        <v>2425</v>
      </c>
      <c r="M7510" s="94">
        <f>K7510*L7510</f>
        <v>164900</v>
      </c>
      <c r="N7510" s="102">
        <v>1</v>
      </c>
      <c r="O7510" s="111" t="s">
        <v>10163</v>
      </c>
      <c r="P7510" s="96">
        <v>3570800003632</v>
      </c>
      <c r="Q7510" s="111" t="s">
        <v>10164</v>
      </c>
      <c r="R7510" s="111" t="s">
        <v>10167</v>
      </c>
      <c r="S7510" s="97" t="s">
        <v>10179</v>
      </c>
      <c r="T7510" s="102" t="s">
        <v>51</v>
      </c>
      <c r="U7510" s="102" t="s">
        <v>227</v>
      </c>
      <c r="V7510" s="102" t="s">
        <v>52</v>
      </c>
      <c r="W7510" s="94">
        <v>171.80799999999999</v>
      </c>
      <c r="X7510" s="98">
        <v>50</v>
      </c>
      <c r="Y7510" s="94">
        <v>6750</v>
      </c>
      <c r="Z7510" s="94">
        <f t="shared" ref="Z7510:Z7516" si="721">W7510*Y7510</f>
        <v>1159704</v>
      </c>
      <c r="AA7510" s="89">
        <v>12</v>
      </c>
      <c r="AB7510" s="89">
        <v>38</v>
      </c>
      <c r="AC7510" s="94">
        <f t="shared" ref="AC7510:AC7516" si="722">(Z7510*(100-AB7510))/100</f>
        <v>719016.48</v>
      </c>
      <c r="AD7510" s="94">
        <f>IF(AND(AC7510="",M7510=""),0,IF((AC7510=""),M7510, IF( (M7510=""),AC7510,SUM(AC7510:AC7512)+M7510)))</f>
        <v>1602932.96</v>
      </c>
      <c r="AE7510" s="94">
        <f t="shared" si="719"/>
        <v>801466.48</v>
      </c>
      <c r="AF7510" s="94">
        <v>50000000</v>
      </c>
      <c r="AG7510" s="94">
        <f t="shared" si="720"/>
        <v>0</v>
      </c>
      <c r="AH7510" s="94">
        <v>0.02</v>
      </c>
    </row>
    <row r="7511" spans="1:34" s="99" customFormat="1" x14ac:dyDescent="0.55000000000000004">
      <c r="A7511" s="107"/>
      <c r="B7511" s="102"/>
      <c r="C7511" s="102"/>
      <c r="D7511" s="90"/>
      <c r="E7511" s="102"/>
      <c r="F7511" s="102"/>
      <c r="G7511" s="102"/>
      <c r="H7511" s="102"/>
      <c r="I7511" s="98"/>
      <c r="J7511" s="102"/>
      <c r="K7511" s="94"/>
      <c r="L7511" s="94"/>
      <c r="M7511" s="94"/>
      <c r="N7511" s="102"/>
      <c r="O7511" s="111"/>
      <c r="P7511" s="96"/>
      <c r="Q7511" s="111"/>
      <c r="R7511" s="111"/>
      <c r="S7511" s="97"/>
      <c r="T7511" s="102" t="s">
        <v>51</v>
      </c>
      <c r="U7511" s="102"/>
      <c r="V7511" s="102" t="s">
        <v>52</v>
      </c>
      <c r="W7511" s="94">
        <v>171.80799999999999</v>
      </c>
      <c r="X7511" s="98">
        <v>50</v>
      </c>
      <c r="Y7511" s="94">
        <v>6750</v>
      </c>
      <c r="Z7511" s="94">
        <f t="shared" si="721"/>
        <v>1159704</v>
      </c>
      <c r="AA7511" s="89">
        <v>12</v>
      </c>
      <c r="AB7511" s="89">
        <v>38</v>
      </c>
      <c r="AC7511" s="94">
        <f t="shared" si="722"/>
        <v>719016.48</v>
      </c>
      <c r="AD7511" s="94">
        <f>IF(AND(AC7511="",M7510=""),0,IF((AC7511=""),M7510, IF( (M7510=""),AC7511,SUM(AC7510:AC7512)+M7510)))</f>
        <v>1602932.96</v>
      </c>
      <c r="AE7511" s="94">
        <f t="shared" si="719"/>
        <v>801466.48</v>
      </c>
      <c r="AF7511" s="94">
        <v>50000000</v>
      </c>
      <c r="AG7511" s="94">
        <f t="shared" si="720"/>
        <v>0</v>
      </c>
      <c r="AH7511" s="94">
        <v>0.02</v>
      </c>
    </row>
    <row r="7512" spans="1:34" s="99" customFormat="1" x14ac:dyDescent="0.55000000000000004">
      <c r="A7512" s="107"/>
      <c r="B7512" s="102"/>
      <c r="C7512" s="102"/>
      <c r="D7512" s="90"/>
      <c r="E7512" s="102"/>
      <c r="F7512" s="102"/>
      <c r="G7512" s="102"/>
      <c r="H7512" s="102"/>
      <c r="I7512" s="98"/>
      <c r="J7512" s="102"/>
      <c r="K7512" s="94"/>
      <c r="L7512" s="94"/>
      <c r="M7512" s="94"/>
      <c r="N7512" s="102">
        <v>2</v>
      </c>
      <c r="O7512" s="111" t="s">
        <v>10163</v>
      </c>
      <c r="P7512" s="96">
        <v>3570800003632</v>
      </c>
      <c r="Q7512" s="111" t="s">
        <v>10164</v>
      </c>
      <c r="R7512" s="111" t="s">
        <v>10167</v>
      </c>
      <c r="S7512" s="97" t="s">
        <v>10179</v>
      </c>
      <c r="T7512" s="102" t="s">
        <v>55</v>
      </c>
      <c r="U7512" s="102" t="s">
        <v>45</v>
      </c>
      <c r="V7512" s="102" t="s">
        <v>52</v>
      </c>
      <c r="W7512" s="94">
        <v>59.36</v>
      </c>
      <c r="X7512" s="98">
        <v>0</v>
      </c>
      <c r="Y7512" s="94">
        <v>0</v>
      </c>
      <c r="Z7512" s="94">
        <f t="shared" si="721"/>
        <v>0</v>
      </c>
      <c r="AA7512" s="89">
        <v>12</v>
      </c>
      <c r="AB7512" s="89">
        <v>14</v>
      </c>
      <c r="AC7512" s="94">
        <f t="shared" si="722"/>
        <v>0</v>
      </c>
      <c r="AD7512" s="94">
        <f>IF(AND(AC7512="",M7510=""),0,IF((AC7512=""),M7510, IF( (M7510=""),AC7512,SUM(AC7510:AC7512)+M7510)))</f>
        <v>1602932.96</v>
      </c>
      <c r="AE7512" s="94">
        <f t="shared" si="719"/>
        <v>0</v>
      </c>
      <c r="AF7512" s="94">
        <v>50000000</v>
      </c>
      <c r="AG7512" s="94">
        <f t="shared" si="720"/>
        <v>0</v>
      </c>
      <c r="AH7512" s="94">
        <v>0.02</v>
      </c>
    </row>
    <row r="7513" spans="1:34" s="99" customFormat="1" x14ac:dyDescent="0.55000000000000004">
      <c r="A7513" s="107"/>
      <c r="B7513" s="102">
        <v>3235</v>
      </c>
      <c r="C7513" s="102">
        <v>5265</v>
      </c>
      <c r="D7513" s="90" t="s">
        <v>10180</v>
      </c>
      <c r="E7513" s="102" t="s">
        <v>34</v>
      </c>
      <c r="F7513" s="102">
        <v>16500</v>
      </c>
      <c r="G7513" s="102">
        <v>0</v>
      </c>
      <c r="H7513" s="102">
        <v>1</v>
      </c>
      <c r="I7513" s="98">
        <v>0</v>
      </c>
      <c r="J7513" s="102" t="s">
        <v>62</v>
      </c>
      <c r="K7513" s="94">
        <f>((G7513*400)+(H7513*100))+I7513</f>
        <v>100</v>
      </c>
      <c r="L7513" s="94">
        <v>2425</v>
      </c>
      <c r="M7513" s="94">
        <f>K7513*L7513</f>
        <v>242500</v>
      </c>
      <c r="N7513" s="102">
        <v>1</v>
      </c>
      <c r="O7513" s="111" t="s">
        <v>10163</v>
      </c>
      <c r="P7513" s="96">
        <v>3570800003632</v>
      </c>
      <c r="Q7513" s="111" t="s">
        <v>10164</v>
      </c>
      <c r="R7513" s="111" t="s">
        <v>10167</v>
      </c>
      <c r="S7513" s="97"/>
      <c r="T7513" s="102" t="s">
        <v>73</v>
      </c>
      <c r="U7513" s="102" t="s">
        <v>45</v>
      </c>
      <c r="V7513" s="102" t="s">
        <v>46</v>
      </c>
      <c r="W7513" s="94">
        <v>160</v>
      </c>
      <c r="X7513" s="98">
        <v>57.66</v>
      </c>
      <c r="Y7513" s="94">
        <v>6600</v>
      </c>
      <c r="Z7513" s="94">
        <f t="shared" si="721"/>
        <v>1056000</v>
      </c>
      <c r="AA7513" s="89">
        <v>21</v>
      </c>
      <c r="AB7513" s="89">
        <v>32</v>
      </c>
      <c r="AC7513" s="94">
        <f t="shared" si="722"/>
        <v>718080</v>
      </c>
      <c r="AD7513" s="94">
        <f>IF(AND(AC7513="",M7513=""),0,IF((AC7513=""),M7513, IF( (M7513=""),AC7513,SUM(AC7513:AC7514)+M7513)))</f>
        <v>1487920</v>
      </c>
      <c r="AE7513" s="94">
        <f t="shared" si="719"/>
        <v>857934.67200000002</v>
      </c>
      <c r="AF7513" s="94">
        <v>0</v>
      </c>
      <c r="AG7513" s="94">
        <f t="shared" si="720"/>
        <v>857934.67200000002</v>
      </c>
      <c r="AH7513" s="94">
        <v>0.3</v>
      </c>
    </row>
    <row r="7514" spans="1:34" s="99" customFormat="1" x14ac:dyDescent="0.55000000000000004">
      <c r="A7514" s="107"/>
      <c r="B7514" s="102"/>
      <c r="C7514" s="102"/>
      <c r="D7514" s="90"/>
      <c r="E7514" s="102"/>
      <c r="F7514" s="102"/>
      <c r="G7514" s="102"/>
      <c r="H7514" s="102"/>
      <c r="I7514" s="98"/>
      <c r="J7514" s="102"/>
      <c r="K7514" s="94"/>
      <c r="L7514" s="94"/>
      <c r="M7514" s="94"/>
      <c r="N7514" s="102">
        <v>2</v>
      </c>
      <c r="O7514" s="111" t="s">
        <v>10163</v>
      </c>
      <c r="P7514" s="96">
        <v>3570800003632</v>
      </c>
      <c r="Q7514" s="111" t="s">
        <v>10164</v>
      </c>
      <c r="R7514" s="111" t="s">
        <v>10167</v>
      </c>
      <c r="S7514" s="97" t="s">
        <v>10181</v>
      </c>
      <c r="T7514" s="102" t="s">
        <v>73</v>
      </c>
      <c r="U7514" s="102" t="s">
        <v>45</v>
      </c>
      <c r="V7514" s="102" t="s">
        <v>46</v>
      </c>
      <c r="W7514" s="94">
        <v>117.5</v>
      </c>
      <c r="X7514" s="98">
        <v>42.34</v>
      </c>
      <c r="Y7514" s="94">
        <v>6600</v>
      </c>
      <c r="Z7514" s="94">
        <f t="shared" si="721"/>
        <v>775500</v>
      </c>
      <c r="AA7514" s="89">
        <v>21</v>
      </c>
      <c r="AB7514" s="89">
        <v>32</v>
      </c>
      <c r="AC7514" s="94">
        <f t="shared" si="722"/>
        <v>527340</v>
      </c>
      <c r="AD7514" s="94">
        <f>IF(AND(AC7514="",M7513=""),0,IF((AC7514=""),M7513, IF( (M7513=""),AC7514,SUM(AC7513:AC7514)+M7513)))</f>
        <v>1487920</v>
      </c>
      <c r="AE7514" s="94">
        <f t="shared" si="719"/>
        <v>629985.3280000001</v>
      </c>
      <c r="AF7514" s="94">
        <v>0</v>
      </c>
      <c r="AG7514" s="94">
        <f t="shared" si="720"/>
        <v>629985.3280000001</v>
      </c>
      <c r="AH7514" s="94">
        <v>0.3</v>
      </c>
    </row>
    <row r="7515" spans="1:34" s="99" customFormat="1" x14ac:dyDescent="0.55000000000000004">
      <c r="A7515" s="107"/>
      <c r="B7515" s="102">
        <v>3236</v>
      </c>
      <c r="C7515" s="102">
        <v>9353</v>
      </c>
      <c r="D7515" s="90" t="s">
        <v>10182</v>
      </c>
      <c r="E7515" s="102" t="s">
        <v>34</v>
      </c>
      <c r="F7515" s="102">
        <v>17164</v>
      </c>
      <c r="G7515" s="102">
        <v>0</v>
      </c>
      <c r="H7515" s="102">
        <v>0</v>
      </c>
      <c r="I7515" s="98">
        <v>36</v>
      </c>
      <c r="J7515" s="102" t="s">
        <v>62</v>
      </c>
      <c r="K7515" s="94">
        <f>((G7515*400)+(H7515*100))+I7515</f>
        <v>36</v>
      </c>
      <c r="L7515" s="94">
        <v>25000</v>
      </c>
      <c r="M7515" s="94">
        <f>K7515*L7515</f>
        <v>900000</v>
      </c>
      <c r="N7515" s="102">
        <v>1</v>
      </c>
      <c r="O7515" s="111" t="s">
        <v>10163</v>
      </c>
      <c r="P7515" s="96">
        <v>3570800003632</v>
      </c>
      <c r="Q7515" s="111" t="s">
        <v>10164</v>
      </c>
      <c r="R7515" s="111" t="s">
        <v>10167</v>
      </c>
      <c r="S7515" s="97" t="s">
        <v>10183</v>
      </c>
      <c r="T7515" s="102" t="s">
        <v>44</v>
      </c>
      <c r="U7515" s="102" t="s">
        <v>45</v>
      </c>
      <c r="V7515" s="102" t="s">
        <v>46</v>
      </c>
      <c r="W7515" s="94">
        <v>33.6</v>
      </c>
      <c r="X7515" s="98">
        <v>47.06</v>
      </c>
      <c r="Y7515" s="94">
        <v>7150</v>
      </c>
      <c r="Z7515" s="94">
        <f t="shared" si="721"/>
        <v>240240</v>
      </c>
      <c r="AA7515" s="89">
        <v>17</v>
      </c>
      <c r="AB7515" s="89">
        <v>24</v>
      </c>
      <c r="AC7515" s="94">
        <f t="shared" si="722"/>
        <v>182582.39999999999</v>
      </c>
      <c r="AD7515" s="94">
        <f>IF(AND(AC7515="",M7515=""),0,IF((AC7515=""),M7515, IF( (M7515=""),AC7515,SUM(AC7515:AC7516)+M7515)))</f>
        <v>1287987.6000000001</v>
      </c>
      <c r="AE7515" s="94">
        <f t="shared" si="719"/>
        <v>606126.96456000011</v>
      </c>
      <c r="AF7515" s="94">
        <v>0</v>
      </c>
      <c r="AG7515" s="94">
        <f t="shared" si="720"/>
        <v>606126.96456000011</v>
      </c>
      <c r="AH7515" s="94">
        <v>0.3</v>
      </c>
    </row>
    <row r="7516" spans="1:34" s="99" customFormat="1" x14ac:dyDescent="0.55000000000000004">
      <c r="A7516" s="107"/>
      <c r="B7516" s="102"/>
      <c r="C7516" s="102"/>
      <c r="D7516" s="90"/>
      <c r="E7516" s="102"/>
      <c r="F7516" s="102"/>
      <c r="G7516" s="102"/>
      <c r="H7516" s="102"/>
      <c r="I7516" s="98"/>
      <c r="J7516" s="102"/>
      <c r="K7516" s="94"/>
      <c r="L7516" s="94"/>
      <c r="M7516" s="94"/>
      <c r="N7516" s="102">
        <v>2</v>
      </c>
      <c r="O7516" s="111" t="s">
        <v>10163</v>
      </c>
      <c r="P7516" s="96">
        <v>3570800003632</v>
      </c>
      <c r="Q7516" s="111" t="s">
        <v>10164</v>
      </c>
      <c r="R7516" s="111" t="s">
        <v>10167</v>
      </c>
      <c r="S7516" s="97" t="s">
        <v>10184</v>
      </c>
      <c r="T7516" s="102" t="s">
        <v>44</v>
      </c>
      <c r="U7516" s="102" t="s">
        <v>45</v>
      </c>
      <c r="V7516" s="102" t="s">
        <v>46</v>
      </c>
      <c r="W7516" s="94">
        <v>37.799999999999997</v>
      </c>
      <c r="X7516" s="98">
        <v>52.94</v>
      </c>
      <c r="Y7516" s="94">
        <v>7150</v>
      </c>
      <c r="Z7516" s="94">
        <f t="shared" si="721"/>
        <v>270270</v>
      </c>
      <c r="AA7516" s="89">
        <v>17</v>
      </c>
      <c r="AB7516" s="89">
        <v>24</v>
      </c>
      <c r="AC7516" s="94">
        <f t="shared" si="722"/>
        <v>205405.2</v>
      </c>
      <c r="AD7516" s="94">
        <f>IF(AND(AC7516="",M7515=""),0,IF((AC7516=""),M7515, IF( (M7515=""),AC7516,SUM(AC7515:AC7516)+M7515)))</f>
        <v>1287987.6000000001</v>
      </c>
      <c r="AE7516" s="94">
        <f t="shared" si="719"/>
        <v>681860.63543999998</v>
      </c>
      <c r="AF7516" s="94">
        <v>0</v>
      </c>
      <c r="AG7516" s="94">
        <f t="shared" si="720"/>
        <v>681860.63543999998</v>
      </c>
      <c r="AH7516" s="94">
        <v>0.3</v>
      </c>
    </row>
    <row r="7517" spans="1:34" s="99" customFormat="1" x14ac:dyDescent="0.55000000000000004">
      <c r="A7517" s="107"/>
      <c r="B7517" s="102"/>
      <c r="C7517" s="102"/>
      <c r="D7517" s="90"/>
      <c r="E7517" s="102"/>
      <c r="F7517" s="102"/>
      <c r="G7517" s="102"/>
      <c r="H7517" s="102"/>
      <c r="I7517" s="98"/>
      <c r="J7517" s="102"/>
      <c r="K7517" s="94"/>
      <c r="L7517" s="94" t="s">
        <v>63</v>
      </c>
      <c r="M7517" s="94">
        <f>SUM(M7500:M7516)</f>
        <v>4212350</v>
      </c>
      <c r="N7517" s="102"/>
      <c r="O7517" s="111"/>
      <c r="P7517" s="96"/>
      <c r="Q7517" s="111"/>
      <c r="R7517" s="111"/>
      <c r="S7517" s="97"/>
      <c r="T7517" s="102"/>
      <c r="U7517" s="102"/>
      <c r="V7517" s="102"/>
      <c r="W7517" s="94"/>
      <c r="X7517" s="98"/>
      <c r="Y7517" s="94"/>
      <c r="Z7517" s="94"/>
      <c r="AA7517" s="89"/>
      <c r="AB7517" s="89"/>
      <c r="AC7517" s="94"/>
      <c r="AD7517" s="94"/>
      <c r="AE7517" s="94">
        <f>SUM(AE7500:AE7516)</f>
        <v>8510937.3278749995</v>
      </c>
      <c r="AF7517" s="94"/>
      <c r="AG7517" s="94">
        <f>SUM(AG7500:AG7516)</f>
        <v>6908004.3678750005</v>
      </c>
      <c r="AH7517" s="94"/>
    </row>
    <row r="7518" spans="1:34" s="173" customFormat="1" x14ac:dyDescent="0.55000000000000004">
      <c r="A7518" s="122" t="s">
        <v>10187</v>
      </c>
      <c r="B7518" s="123">
        <v>3237</v>
      </c>
      <c r="C7518" s="123">
        <v>8697</v>
      </c>
      <c r="D7518" s="135" t="s">
        <v>10188</v>
      </c>
      <c r="E7518" s="123" t="s">
        <v>34</v>
      </c>
      <c r="F7518" s="123">
        <v>17518</v>
      </c>
      <c r="G7518" s="123">
        <v>0</v>
      </c>
      <c r="H7518" s="123">
        <v>3</v>
      </c>
      <c r="I7518" s="136">
        <v>83</v>
      </c>
      <c r="J7518" s="123" t="s">
        <v>35</v>
      </c>
      <c r="K7518" s="137">
        <f>((G7518*400)+(H7518*100))+I7518</f>
        <v>383</v>
      </c>
      <c r="L7518" s="137">
        <v>600</v>
      </c>
      <c r="M7518" s="137">
        <f>K7518*L7518</f>
        <v>229800</v>
      </c>
      <c r="N7518" s="123">
        <v>1</v>
      </c>
      <c r="O7518" s="108" t="s">
        <v>10185</v>
      </c>
      <c r="P7518" s="138"/>
      <c r="Q7518" s="108" t="s">
        <v>10186</v>
      </c>
      <c r="R7518" s="108" t="s">
        <v>10189</v>
      </c>
      <c r="S7518" s="139" t="s">
        <v>10190</v>
      </c>
      <c r="T7518" s="123" t="s">
        <v>51</v>
      </c>
      <c r="U7518" s="123" t="s">
        <v>45</v>
      </c>
      <c r="V7518" s="123" t="s">
        <v>52</v>
      </c>
      <c r="W7518" s="137">
        <v>271.86</v>
      </c>
      <c r="X7518" s="136">
        <v>56.27</v>
      </c>
      <c r="Y7518" s="137">
        <v>6750</v>
      </c>
      <c r="Z7518" s="137">
        <f>W7518*Y7518</f>
        <v>1835055</v>
      </c>
      <c r="AA7518" s="119">
        <v>21</v>
      </c>
      <c r="AB7518" s="119">
        <v>32</v>
      </c>
      <c r="AC7518" s="137">
        <f>(Z7518*(100-AB7518))/100</f>
        <v>1247837.3999999999</v>
      </c>
      <c r="AD7518" s="137">
        <f>IF(AND(AC7518="",M7518=""),0,IF((AC7518=""),M7518, IF( (M7518=""),AC7518,SUM(AC7518:AC7522)+M7518)))</f>
        <v>2394627.6</v>
      </c>
      <c r="AE7518" s="137">
        <f>IF( (X7518=""),AD7518*1,AD7518*(X7518/100) )</f>
        <v>1347456.95052</v>
      </c>
      <c r="AF7518" s="137">
        <v>50000000</v>
      </c>
      <c r="AG7518" s="137">
        <f>IF((AF7518-AE7518) &gt; 1,0,IF((AF7518-AE7518)&lt;0,AE7518-AF7518,AF7518-AE7518))</f>
        <v>0</v>
      </c>
      <c r="AH7518" s="137">
        <v>0.02</v>
      </c>
    </row>
    <row r="7519" spans="1:34" s="173" customFormat="1" x14ac:dyDescent="0.55000000000000004">
      <c r="A7519" s="122"/>
      <c r="B7519" s="123"/>
      <c r="C7519" s="123"/>
      <c r="D7519" s="135"/>
      <c r="E7519" s="123"/>
      <c r="F7519" s="123"/>
      <c r="G7519" s="123"/>
      <c r="H7519" s="123"/>
      <c r="I7519" s="136"/>
      <c r="J7519" s="123"/>
      <c r="K7519" s="137"/>
      <c r="L7519" s="137"/>
      <c r="M7519" s="137"/>
      <c r="N7519" s="123">
        <v>2</v>
      </c>
      <c r="O7519" s="108" t="s">
        <v>10185</v>
      </c>
      <c r="P7519" s="138"/>
      <c r="Q7519" s="108" t="s">
        <v>10186</v>
      </c>
      <c r="R7519" s="108" t="s">
        <v>10189</v>
      </c>
      <c r="S7519" s="139" t="s">
        <v>10191</v>
      </c>
      <c r="T7519" s="123" t="s">
        <v>51</v>
      </c>
      <c r="U7519" s="123" t="s">
        <v>45</v>
      </c>
      <c r="V7519" s="123" t="s">
        <v>52</v>
      </c>
      <c r="W7519" s="137">
        <v>112.84</v>
      </c>
      <c r="X7519" s="136">
        <v>23.36</v>
      </c>
      <c r="Y7519" s="137">
        <v>6750</v>
      </c>
      <c r="Z7519" s="137">
        <f>W7519*Y7519</f>
        <v>761670</v>
      </c>
      <c r="AA7519" s="119">
        <v>21</v>
      </c>
      <c r="AB7519" s="119">
        <v>32</v>
      </c>
      <c r="AC7519" s="137">
        <f>(Z7519*(100-AB7519))/100</f>
        <v>517935.6</v>
      </c>
      <c r="AD7519" s="137">
        <f>IF(AND(AC7519="",M7518=""),0,IF((AC7519=""),M7518, IF( (M7518=""),AC7519,SUM(AC7518:AC7522)+M7518)))</f>
        <v>2394627.6</v>
      </c>
      <c r="AE7519" s="137">
        <f>IF( (X7519=""),AD7519*1,AD7519*(X7519/100) )</f>
        <v>559385.00736000005</v>
      </c>
      <c r="AF7519" s="137">
        <v>50000000</v>
      </c>
      <c r="AG7519" s="137">
        <f>IF((AF7519-AE7519) &gt; 1,0,IF((AF7519-AE7519)&lt;0,AE7519-AF7519,AF7519-AE7519))</f>
        <v>0</v>
      </c>
      <c r="AH7519" s="137">
        <v>0.02</v>
      </c>
    </row>
    <row r="7520" spans="1:34" s="173" customFormat="1" x14ac:dyDescent="0.55000000000000004">
      <c r="A7520" s="122"/>
      <c r="B7520" s="123"/>
      <c r="C7520" s="123"/>
      <c r="D7520" s="135"/>
      <c r="E7520" s="123"/>
      <c r="F7520" s="123"/>
      <c r="G7520" s="123"/>
      <c r="H7520" s="123"/>
      <c r="I7520" s="136"/>
      <c r="J7520" s="123"/>
      <c r="K7520" s="137"/>
      <c r="L7520" s="137"/>
      <c r="M7520" s="137"/>
      <c r="N7520" s="123">
        <v>3</v>
      </c>
      <c r="O7520" s="108" t="s">
        <v>10185</v>
      </c>
      <c r="P7520" s="138"/>
      <c r="Q7520" s="108" t="s">
        <v>10186</v>
      </c>
      <c r="R7520" s="108" t="s">
        <v>10189</v>
      </c>
      <c r="S7520" s="139" t="s">
        <v>10192</v>
      </c>
      <c r="T7520" s="123" t="s">
        <v>51</v>
      </c>
      <c r="U7520" s="123" t="s">
        <v>45</v>
      </c>
      <c r="V7520" s="123" t="s">
        <v>52</v>
      </c>
      <c r="W7520" s="137">
        <v>86.94</v>
      </c>
      <c r="X7520" s="136">
        <v>17.989999999999998</v>
      </c>
      <c r="Y7520" s="137">
        <v>6750</v>
      </c>
      <c r="Z7520" s="137">
        <f>W7520*Y7520</f>
        <v>586845</v>
      </c>
      <c r="AA7520" s="119">
        <v>21</v>
      </c>
      <c r="AB7520" s="119">
        <v>32</v>
      </c>
      <c r="AC7520" s="137">
        <f>(Z7520*(100-AB7520))/100</f>
        <v>399054.6</v>
      </c>
      <c r="AD7520" s="137">
        <f>IF(AND(AC7520="",M7518=""),0,IF((AC7520=""),M7518, IF( (M7518=""),AC7520,SUM(AC7518:AC7522)+M7518)))</f>
        <v>2394627.6</v>
      </c>
      <c r="AE7520" s="137">
        <f>IF( (X7520=""),AD7520*1,AD7520*(X7520/100) )</f>
        <v>430793.50523999997</v>
      </c>
      <c r="AF7520" s="137">
        <v>50000000</v>
      </c>
      <c r="AG7520" s="137">
        <f>IF((AF7520-AE7520) &gt; 1,0,IF((AF7520-AE7520)&lt;0,AE7520-AF7520,AF7520-AE7520))</f>
        <v>0</v>
      </c>
      <c r="AH7520" s="137">
        <v>0.02</v>
      </c>
    </row>
    <row r="7521" spans="1:34" s="173" customFormat="1" x14ac:dyDescent="0.55000000000000004">
      <c r="A7521" s="122"/>
      <c r="B7521" s="123"/>
      <c r="C7521" s="123"/>
      <c r="D7521" s="135"/>
      <c r="E7521" s="123"/>
      <c r="F7521" s="123"/>
      <c r="G7521" s="123"/>
      <c r="H7521" s="123"/>
      <c r="I7521" s="136"/>
      <c r="J7521" s="123"/>
      <c r="K7521" s="137"/>
      <c r="L7521" s="137"/>
      <c r="M7521" s="137"/>
      <c r="N7521" s="123">
        <v>4</v>
      </c>
      <c r="O7521" s="108" t="s">
        <v>10185</v>
      </c>
      <c r="P7521" s="138"/>
      <c r="Q7521" s="108" t="s">
        <v>10186</v>
      </c>
      <c r="R7521" s="108" t="s">
        <v>10189</v>
      </c>
      <c r="S7521" s="139" t="s">
        <v>10193</v>
      </c>
      <c r="T7521" s="123" t="s">
        <v>55</v>
      </c>
      <c r="U7521" s="123" t="s">
        <v>74</v>
      </c>
      <c r="V7521" s="123" t="s">
        <v>52</v>
      </c>
      <c r="W7521" s="137">
        <v>11.5</v>
      </c>
      <c r="X7521" s="136">
        <v>2.38</v>
      </c>
      <c r="Y7521" s="137">
        <v>0</v>
      </c>
      <c r="Z7521" s="137">
        <f>W7521*Y7521</f>
        <v>0</v>
      </c>
      <c r="AA7521" s="119">
        <v>21</v>
      </c>
      <c r="AB7521" s="119">
        <v>93</v>
      </c>
      <c r="AC7521" s="137">
        <f>(Z7521*(100-AB7521))/100</f>
        <v>0</v>
      </c>
      <c r="AD7521" s="137">
        <f>IF(AND(AC7521="",M7518=""),0,IF((AC7521=""),M7518, IF( (M7518=""),AC7521,SUM(AC7518:AC7522)+M7518)))</f>
        <v>2394627.6</v>
      </c>
      <c r="AE7521" s="137">
        <f>IF( (X7521=""),AD7521*1,AD7521*(X7521/100) )</f>
        <v>56992.136879999998</v>
      </c>
      <c r="AF7521" s="137">
        <v>50000000</v>
      </c>
      <c r="AG7521" s="137">
        <f>IF((AF7521-AE7521) &gt; 1,0,IF((AF7521-AE7521)&lt;0,AE7521-AF7521,AF7521-AE7521))</f>
        <v>0</v>
      </c>
      <c r="AH7521" s="137">
        <v>0.02</v>
      </c>
    </row>
    <row r="7522" spans="1:34" s="173" customFormat="1" x14ac:dyDescent="0.55000000000000004">
      <c r="A7522" s="122"/>
      <c r="B7522" s="123"/>
      <c r="C7522" s="123"/>
      <c r="D7522" s="135"/>
      <c r="E7522" s="123"/>
      <c r="F7522" s="123"/>
      <c r="G7522" s="123"/>
      <c r="H7522" s="123"/>
      <c r="I7522" s="136"/>
      <c r="J7522" s="123"/>
      <c r="K7522" s="137"/>
      <c r="L7522" s="137" t="s">
        <v>63</v>
      </c>
      <c r="M7522" s="137">
        <f>SUM(M7518:M7521)</f>
        <v>229800</v>
      </c>
      <c r="N7522" s="123"/>
      <c r="O7522" s="108"/>
      <c r="P7522" s="138"/>
      <c r="Q7522" s="108"/>
      <c r="R7522" s="108"/>
      <c r="S7522" s="139"/>
      <c r="T7522" s="123"/>
      <c r="U7522" s="123"/>
      <c r="V7522" s="123"/>
      <c r="W7522" s="137"/>
      <c r="X7522" s="136"/>
      <c r="Y7522" s="137"/>
      <c r="Z7522" s="137"/>
      <c r="AA7522" s="119"/>
      <c r="AB7522" s="119"/>
      <c r="AC7522" s="137"/>
      <c r="AD7522" s="137"/>
      <c r="AE7522" s="137">
        <f>SUM(AE7518:AE7521)</f>
        <v>2394627.6</v>
      </c>
      <c r="AF7522" s="137"/>
      <c r="AG7522" s="137">
        <f>SUM(AG7518:AG7521)</f>
        <v>0</v>
      </c>
      <c r="AH7522" s="137"/>
    </row>
    <row r="7523" spans="1:34" s="173" customFormat="1" x14ac:dyDescent="0.55000000000000004">
      <c r="A7523" s="122" t="s">
        <v>10218</v>
      </c>
      <c r="B7523" s="123">
        <v>3238</v>
      </c>
      <c r="C7523" s="123">
        <v>4755</v>
      </c>
      <c r="D7523" s="135" t="s">
        <v>10219</v>
      </c>
      <c r="E7523" s="123" t="s">
        <v>37</v>
      </c>
      <c r="F7523" s="123">
        <v>4255</v>
      </c>
      <c r="G7523" s="123">
        <v>7</v>
      </c>
      <c r="H7523" s="123">
        <v>3</v>
      </c>
      <c r="I7523" s="136">
        <v>19</v>
      </c>
      <c r="J7523" s="123" t="s">
        <v>38</v>
      </c>
      <c r="K7523" s="137">
        <f>((G7523*400)+(H7523*100))+I7523</f>
        <v>3119</v>
      </c>
      <c r="L7523" s="137">
        <v>225</v>
      </c>
      <c r="M7523" s="137">
        <f>K7523*L7523</f>
        <v>701775</v>
      </c>
      <c r="N7523" s="123"/>
      <c r="O7523" s="108"/>
      <c r="P7523" s="138"/>
      <c r="Q7523" s="108"/>
      <c r="R7523" s="108"/>
      <c r="S7523" s="139"/>
      <c r="T7523" s="123"/>
      <c r="U7523" s="123"/>
      <c r="V7523" s="123"/>
      <c r="W7523" s="137"/>
      <c r="X7523" s="136"/>
      <c r="Y7523" s="137"/>
      <c r="Z7523" s="137"/>
      <c r="AA7523" s="119"/>
      <c r="AB7523" s="119"/>
      <c r="AC7523" s="137"/>
      <c r="AD7523" s="137">
        <f>IF(AND(AC7523="",M7523=""),0,IF((AC7523=""),M7523,IF((M7523=""),AC7523,AC7523+M7523)))</f>
        <v>701775</v>
      </c>
      <c r="AE7523" s="137">
        <f>IF( (X7523=""),AD7523*1,AD7523*(X7523/100) )</f>
        <v>701775</v>
      </c>
      <c r="AF7523" s="137">
        <v>0</v>
      </c>
      <c r="AG7523" s="137">
        <f>IF((AF7523-AE7523) &gt; 1,0,IF((AF7523-AE7523)&lt;0,AE7523-AF7523,AF7523-AE7523))</f>
        <v>701775</v>
      </c>
      <c r="AH7523" s="137">
        <v>0.01</v>
      </c>
    </row>
    <row r="7524" spans="1:34" s="173" customFormat="1" x14ac:dyDescent="0.55000000000000004">
      <c r="A7524" s="122"/>
      <c r="B7524" s="123"/>
      <c r="C7524" s="123"/>
      <c r="D7524" s="135"/>
      <c r="E7524" s="123"/>
      <c r="F7524" s="123"/>
      <c r="G7524" s="123"/>
      <c r="H7524" s="123"/>
      <c r="I7524" s="136"/>
      <c r="J7524" s="123"/>
      <c r="K7524" s="137"/>
      <c r="L7524" s="94" t="s">
        <v>63</v>
      </c>
      <c r="M7524" s="94">
        <f>SUM(M7523)</f>
        <v>701775</v>
      </c>
      <c r="N7524" s="102"/>
      <c r="O7524" s="111"/>
      <c r="P7524" s="96"/>
      <c r="Q7524" s="111"/>
      <c r="R7524" s="111"/>
      <c r="S7524" s="97"/>
      <c r="T7524" s="102"/>
      <c r="U7524" s="102"/>
      <c r="V7524" s="102"/>
      <c r="W7524" s="94"/>
      <c r="X7524" s="98"/>
      <c r="Y7524" s="94"/>
      <c r="Z7524" s="94"/>
      <c r="AA7524" s="89"/>
      <c r="AB7524" s="89"/>
      <c r="AC7524" s="94"/>
      <c r="AD7524" s="94"/>
      <c r="AE7524" s="94">
        <f>SUM(AE7523)</f>
        <v>701775</v>
      </c>
      <c r="AF7524" s="94"/>
      <c r="AG7524" s="94">
        <f>SUM(AG7523)</f>
        <v>701775</v>
      </c>
      <c r="AH7524" s="94"/>
    </row>
    <row r="7525" spans="1:34" s="173" customFormat="1" x14ac:dyDescent="0.55000000000000004">
      <c r="A7525" s="122"/>
      <c r="B7525" s="123">
        <v>3239</v>
      </c>
      <c r="C7525" s="123">
        <v>9876</v>
      </c>
      <c r="D7525" s="135"/>
      <c r="E7525" s="123" t="s">
        <v>37</v>
      </c>
      <c r="F7525" s="123">
        <v>4287</v>
      </c>
      <c r="G7525" s="123">
        <v>4</v>
      </c>
      <c r="H7525" s="123">
        <v>0</v>
      </c>
      <c r="I7525" s="136">
        <v>12</v>
      </c>
      <c r="J7525" s="123" t="s">
        <v>38</v>
      </c>
      <c r="K7525" s="137">
        <f>((G7525*400)+(H7525*100))+I7525</f>
        <v>1612</v>
      </c>
      <c r="L7525" s="137">
        <v>225</v>
      </c>
      <c r="M7525" s="137">
        <f>K7525*L7525</f>
        <v>362700</v>
      </c>
      <c r="N7525" s="123"/>
      <c r="O7525" s="108"/>
      <c r="P7525" s="138"/>
      <c r="Q7525" s="108"/>
      <c r="R7525" s="108"/>
      <c r="S7525" s="139"/>
      <c r="T7525" s="123"/>
      <c r="U7525" s="123"/>
      <c r="V7525" s="123"/>
      <c r="W7525" s="137"/>
      <c r="X7525" s="136"/>
      <c r="Y7525" s="137"/>
      <c r="Z7525" s="137"/>
      <c r="AA7525" s="119"/>
      <c r="AB7525" s="119"/>
      <c r="AC7525" s="137"/>
      <c r="AD7525" s="137">
        <f>IF(AND(AC7525="",M7525=""),0,IF((AC7525=""),M7525,IF((M7525=""),AC7525,AC7525+M7525)))</f>
        <v>362700</v>
      </c>
      <c r="AE7525" s="137">
        <f>IF( (X7525=""),AD7525*1,AD7525*(X7525/100) )</f>
        <v>362700</v>
      </c>
      <c r="AF7525" s="137">
        <v>0</v>
      </c>
      <c r="AG7525" s="137">
        <f>IF((AF7525-AE7525) &gt; 1,0,IF((AF7525-AE7525)&lt;0,AE7525-AF7525,AF7525-AE7525))</f>
        <v>362700</v>
      </c>
      <c r="AH7525" s="137">
        <v>0.01</v>
      </c>
    </row>
    <row r="7526" spans="1:34" s="173" customFormat="1" x14ac:dyDescent="0.55000000000000004">
      <c r="A7526" s="122"/>
      <c r="B7526" s="123">
        <v>3240</v>
      </c>
      <c r="C7526" s="123">
        <v>8574</v>
      </c>
      <c r="D7526" s="135" t="s">
        <v>10220</v>
      </c>
      <c r="E7526" s="123" t="s">
        <v>34</v>
      </c>
      <c r="F7526" s="123">
        <v>15172</v>
      </c>
      <c r="G7526" s="123">
        <v>2</v>
      </c>
      <c r="H7526" s="123">
        <v>3</v>
      </c>
      <c r="I7526" s="136">
        <v>18</v>
      </c>
      <c r="J7526" s="123" t="s">
        <v>38</v>
      </c>
      <c r="K7526" s="137">
        <f>((G7526*400)+(H7526*100))+I7526</f>
        <v>1118</v>
      </c>
      <c r="L7526" s="137">
        <v>250</v>
      </c>
      <c r="M7526" s="137">
        <f>K7526*L7526</f>
        <v>279500</v>
      </c>
      <c r="N7526" s="123"/>
      <c r="O7526" s="108"/>
      <c r="P7526" s="138"/>
      <c r="Q7526" s="108"/>
      <c r="R7526" s="108"/>
      <c r="S7526" s="139"/>
      <c r="T7526" s="123"/>
      <c r="U7526" s="123"/>
      <c r="V7526" s="123"/>
      <c r="W7526" s="137"/>
      <c r="X7526" s="136"/>
      <c r="Y7526" s="137"/>
      <c r="Z7526" s="137"/>
      <c r="AA7526" s="119"/>
      <c r="AB7526" s="119"/>
      <c r="AC7526" s="137"/>
      <c r="AD7526" s="137">
        <f>IF(AND(AC7526="",M7526=""),0,IF((AC7526=""),M7526,IF((M7526=""),AC7526,AC7526+M7526)))</f>
        <v>279500</v>
      </c>
      <c r="AE7526" s="137">
        <f>IF( (X7526=""),AD7526*1,AD7526*(X7526/100) )</f>
        <v>279500</v>
      </c>
      <c r="AF7526" s="137">
        <v>50000000</v>
      </c>
      <c r="AG7526" s="137">
        <f>IF((AF7526-AE7526) &gt; 1,0,IF((AF7526-AE7526)&lt;0,AE7526-AF7526,AF7526-AE7526))</f>
        <v>0</v>
      </c>
      <c r="AH7526" s="137">
        <v>0.01</v>
      </c>
    </row>
    <row r="7527" spans="1:34" s="173" customFormat="1" x14ac:dyDescent="0.55000000000000004">
      <c r="A7527" s="122"/>
      <c r="B7527" s="123">
        <v>3241</v>
      </c>
      <c r="C7527" s="123">
        <v>7421</v>
      </c>
      <c r="D7527" s="135" t="s">
        <v>10221</v>
      </c>
      <c r="E7527" s="123" t="s">
        <v>34</v>
      </c>
      <c r="F7527" s="123">
        <v>20315</v>
      </c>
      <c r="G7527" s="123">
        <v>0</v>
      </c>
      <c r="H7527" s="123">
        <v>0</v>
      </c>
      <c r="I7527" s="136">
        <v>77</v>
      </c>
      <c r="J7527" s="123" t="s">
        <v>35</v>
      </c>
      <c r="K7527" s="137">
        <f>((G7527*400)+(H7527*100))+I7527</f>
        <v>77</v>
      </c>
      <c r="L7527" s="137">
        <v>850</v>
      </c>
      <c r="M7527" s="137">
        <f>K7527*L7527</f>
        <v>65450</v>
      </c>
      <c r="N7527" s="123">
        <v>1</v>
      </c>
      <c r="O7527" s="108" t="s">
        <v>10216</v>
      </c>
      <c r="P7527" s="138">
        <v>3570800192923</v>
      </c>
      <c r="Q7527" s="108" t="s">
        <v>10217</v>
      </c>
      <c r="R7527" s="108" t="s">
        <v>10222</v>
      </c>
      <c r="S7527" s="139" t="s">
        <v>10223</v>
      </c>
      <c r="T7527" s="123" t="s">
        <v>51</v>
      </c>
      <c r="U7527" s="123" t="s">
        <v>45</v>
      </c>
      <c r="V7527" s="123" t="s">
        <v>52</v>
      </c>
      <c r="W7527" s="137">
        <v>227.84</v>
      </c>
      <c r="X7527" s="136">
        <v>100</v>
      </c>
      <c r="Y7527" s="137">
        <v>6750</v>
      </c>
      <c r="Z7527" s="137">
        <f>W7527*Y7527</f>
        <v>1537920</v>
      </c>
      <c r="AA7527" s="119">
        <v>22</v>
      </c>
      <c r="AB7527" s="119">
        <v>34</v>
      </c>
      <c r="AC7527" s="137">
        <f>(Z7527*(100-AB7527))/100</f>
        <v>1015027.2</v>
      </c>
      <c r="AD7527" s="137">
        <f>IF(AND(AC7527="",M7527=""),0,IF((AC7527=""),M7527, IF( (M7527=""),AC7527,SUM(AC7527:AC7530)+M7527)))</f>
        <v>2276793.2000000002</v>
      </c>
      <c r="AE7527" s="137">
        <f>IF( (X7527=""),AD7527*1,AD7527*(X7527/100) )</f>
        <v>2276793.2000000002</v>
      </c>
      <c r="AF7527" s="137">
        <v>50000000</v>
      </c>
      <c r="AG7527" s="137">
        <f>IF((AF7527-AE7527) &gt; 1,0,IF((AF7527-AE7527)&lt;0,AE7527-AF7527,AF7527-AE7527))</f>
        <v>0</v>
      </c>
      <c r="AH7527" s="137">
        <v>0.02</v>
      </c>
    </row>
    <row r="7528" spans="1:34" s="173" customFormat="1" x14ac:dyDescent="0.55000000000000004">
      <c r="A7528" s="122"/>
      <c r="B7528" s="123"/>
      <c r="C7528" s="123"/>
      <c r="D7528" s="135"/>
      <c r="E7528" s="123"/>
      <c r="F7528" s="123"/>
      <c r="G7528" s="123"/>
      <c r="H7528" s="123"/>
      <c r="I7528" s="136"/>
      <c r="J7528" s="123"/>
      <c r="K7528" s="137"/>
      <c r="L7528" s="137"/>
      <c r="M7528" s="137"/>
      <c r="N7528" s="123">
        <v>2</v>
      </c>
      <c r="O7528" s="108" t="s">
        <v>10216</v>
      </c>
      <c r="P7528" s="138">
        <v>3570800192923</v>
      </c>
      <c r="Q7528" s="108" t="s">
        <v>10217</v>
      </c>
      <c r="R7528" s="108" t="s">
        <v>10222</v>
      </c>
      <c r="S7528" s="139" t="s">
        <v>10224</v>
      </c>
      <c r="T7528" s="123" t="s">
        <v>55</v>
      </c>
      <c r="U7528" s="123" t="s">
        <v>45</v>
      </c>
      <c r="V7528" s="123" t="s">
        <v>52</v>
      </c>
      <c r="W7528" s="137">
        <v>11.84</v>
      </c>
      <c r="X7528" s="136">
        <v>0</v>
      </c>
      <c r="Y7528" s="137">
        <v>0</v>
      </c>
      <c r="Z7528" s="137">
        <f>W7528*Y7528</f>
        <v>0</v>
      </c>
      <c r="AA7528" s="119">
        <v>6</v>
      </c>
      <c r="AB7528" s="119">
        <v>6</v>
      </c>
      <c r="AC7528" s="137">
        <f>(Z7528*(100-AB7528))/100</f>
        <v>0</v>
      </c>
      <c r="AD7528" s="137">
        <f>IF(AND(AC7528="",M7527=""),0,IF((AC7528=""),M7527, IF( (M7527=""),AC7528,SUM(AC7527:AC7530)+M7527)))</f>
        <v>2276793.2000000002</v>
      </c>
      <c r="AE7528" s="137">
        <f>IF( (X7528=""),AD7528*1,AD7528*(X7528/100) )</f>
        <v>0</v>
      </c>
      <c r="AF7528" s="137">
        <v>50000000</v>
      </c>
      <c r="AG7528" s="137">
        <f>IF((AF7528-AE7528) &gt; 1,0,IF((AF7528-AE7528)&lt;0,AE7528-AF7528,AF7528-AE7528))</f>
        <v>0</v>
      </c>
      <c r="AH7528" s="137">
        <v>0.02</v>
      </c>
    </row>
    <row r="7529" spans="1:34" s="173" customFormat="1" x14ac:dyDescent="0.55000000000000004">
      <c r="A7529" s="122"/>
      <c r="B7529" s="123"/>
      <c r="C7529" s="123"/>
      <c r="D7529" s="135"/>
      <c r="E7529" s="123"/>
      <c r="F7529" s="123"/>
      <c r="G7529" s="123"/>
      <c r="H7529" s="123"/>
      <c r="I7529" s="136"/>
      <c r="J7529" s="123"/>
      <c r="K7529" s="137"/>
      <c r="L7529" s="137" t="s">
        <v>63</v>
      </c>
      <c r="M7529" s="137">
        <f>SUM(M7525:M7528)</f>
        <v>707650</v>
      </c>
      <c r="N7529" s="123"/>
      <c r="O7529" s="108"/>
      <c r="P7529" s="138"/>
      <c r="Q7529" s="108"/>
      <c r="R7529" s="108"/>
      <c r="S7529" s="139"/>
      <c r="T7529" s="123"/>
      <c r="U7529" s="123"/>
      <c r="V7529" s="123"/>
      <c r="W7529" s="137"/>
      <c r="X7529" s="136"/>
      <c r="Y7529" s="137"/>
      <c r="Z7529" s="137"/>
      <c r="AA7529" s="119"/>
      <c r="AB7529" s="119"/>
      <c r="AC7529" s="137"/>
      <c r="AD7529" s="137"/>
      <c r="AE7529" s="137">
        <f>SUM(AE7525:AE7528)</f>
        <v>2918993.2</v>
      </c>
      <c r="AF7529" s="137"/>
      <c r="AG7529" s="137">
        <f>SUM(AG7525:AG7528)</f>
        <v>362700</v>
      </c>
      <c r="AH7529" s="137"/>
    </row>
    <row r="7530" spans="1:34" s="173" customFormat="1" x14ac:dyDescent="0.55000000000000004">
      <c r="A7530" s="122" t="s">
        <v>10227</v>
      </c>
      <c r="B7530" s="123">
        <v>3242</v>
      </c>
      <c r="C7530" s="123">
        <v>7835</v>
      </c>
      <c r="D7530" s="135" t="s">
        <v>10228</v>
      </c>
      <c r="E7530" s="123" t="s">
        <v>34</v>
      </c>
      <c r="F7530" s="123">
        <v>2486</v>
      </c>
      <c r="G7530" s="123">
        <v>0</v>
      </c>
      <c r="H7530" s="123">
        <v>0</v>
      </c>
      <c r="I7530" s="136">
        <v>88</v>
      </c>
      <c r="J7530" s="123" t="s">
        <v>35</v>
      </c>
      <c r="K7530" s="137">
        <f>((G7530*400)+(H7530*100))+I7530</f>
        <v>88</v>
      </c>
      <c r="L7530" s="137">
        <v>400</v>
      </c>
      <c r="M7530" s="137">
        <f>K7530*L7530</f>
        <v>35200</v>
      </c>
      <c r="N7530" s="123">
        <v>1</v>
      </c>
      <c r="O7530" s="108" t="s">
        <v>10225</v>
      </c>
      <c r="P7530" s="138">
        <v>3570800332725</v>
      </c>
      <c r="Q7530" s="108" t="s">
        <v>10226</v>
      </c>
      <c r="R7530" s="108" t="s">
        <v>10229</v>
      </c>
      <c r="S7530" s="139" t="s">
        <v>10230</v>
      </c>
      <c r="T7530" s="123" t="s">
        <v>51</v>
      </c>
      <c r="U7530" s="123" t="s">
        <v>45</v>
      </c>
      <c r="V7530" s="123" t="s">
        <v>52</v>
      </c>
      <c r="W7530" s="137">
        <v>201.4</v>
      </c>
      <c r="X7530" s="136">
        <v>78.239999999999995</v>
      </c>
      <c r="Y7530" s="137">
        <v>6750</v>
      </c>
      <c r="Z7530" s="137">
        <f>W7530*Y7530</f>
        <v>1359450</v>
      </c>
      <c r="AA7530" s="119">
        <v>11</v>
      </c>
      <c r="AB7530" s="119">
        <v>12</v>
      </c>
      <c r="AC7530" s="137">
        <f>(Z7530*(100-AB7530))/100</f>
        <v>1196316</v>
      </c>
      <c r="AD7530" s="137">
        <f>IF(AND(AC7530="",M7530=""),0,IF((AC7530=""),M7530, IF( (M7530=""),AC7530,SUM(AC7530:AC7531)+M7530)))</f>
        <v>1231516</v>
      </c>
      <c r="AE7530" s="137">
        <f>IF( (X7530=""),AD7530*1,AD7530*(X7530/100) )</f>
        <v>963538.11840000004</v>
      </c>
      <c r="AF7530" s="137">
        <v>50000000</v>
      </c>
      <c r="AG7530" s="137">
        <f>IF((AF7530-AE7530) &gt; 1,0,IF((AF7530-AE7530)&lt;0,AE7530-AF7530,AF7530-AE7530))</f>
        <v>0</v>
      </c>
      <c r="AH7530" s="137">
        <v>0.02</v>
      </c>
    </row>
    <row r="7531" spans="1:34" s="173" customFormat="1" x14ac:dyDescent="0.55000000000000004">
      <c r="A7531" s="122"/>
      <c r="B7531" s="123"/>
      <c r="C7531" s="123"/>
      <c r="D7531" s="135"/>
      <c r="E7531" s="123"/>
      <c r="F7531" s="123"/>
      <c r="G7531" s="123"/>
      <c r="H7531" s="123"/>
      <c r="I7531" s="136"/>
      <c r="J7531" s="123"/>
      <c r="K7531" s="137"/>
      <c r="L7531" s="137"/>
      <c r="M7531" s="137"/>
      <c r="N7531" s="123">
        <v>2</v>
      </c>
      <c r="O7531" s="108" t="s">
        <v>10225</v>
      </c>
      <c r="P7531" s="138">
        <v>3570800332725</v>
      </c>
      <c r="Q7531" s="108" t="s">
        <v>10226</v>
      </c>
      <c r="R7531" s="108" t="s">
        <v>10229</v>
      </c>
      <c r="S7531" s="139" t="s">
        <v>10231</v>
      </c>
      <c r="T7531" s="123" t="s">
        <v>55</v>
      </c>
      <c r="U7531" s="123" t="s">
        <v>45</v>
      </c>
      <c r="V7531" s="123" t="s">
        <v>52</v>
      </c>
      <c r="W7531" s="137">
        <v>56</v>
      </c>
      <c r="X7531" s="136">
        <v>21.76</v>
      </c>
      <c r="Y7531" s="137">
        <v>0</v>
      </c>
      <c r="Z7531" s="137">
        <f>W7531*Y7531</f>
        <v>0</v>
      </c>
      <c r="AA7531" s="119">
        <v>6</v>
      </c>
      <c r="AB7531" s="119">
        <v>6</v>
      </c>
      <c r="AC7531" s="137">
        <f>(Z7531*(100-AB7531))/100</f>
        <v>0</v>
      </c>
      <c r="AD7531" s="137">
        <f>IF(AND(AC7531="",M7530=""),0,IF((AC7531=""),M7530, IF( (M7530=""),AC7531,SUM(AC7530:AC7531)+M7530)))</f>
        <v>1231516</v>
      </c>
      <c r="AE7531" s="137">
        <f>IF( (X7531=""),AD7531*1,AD7531*(X7531/100) )</f>
        <v>267977.88160000002</v>
      </c>
      <c r="AF7531" s="137">
        <v>50000000</v>
      </c>
      <c r="AG7531" s="137">
        <f>IF((AF7531-AE7531) &gt; 1,0,IF((AF7531-AE7531)&lt;0,AE7531-AF7531,AF7531-AE7531))</f>
        <v>0</v>
      </c>
      <c r="AH7531" s="137">
        <v>0.02</v>
      </c>
    </row>
    <row r="7532" spans="1:34" s="173" customFormat="1" x14ac:dyDescent="0.55000000000000004">
      <c r="A7532" s="122"/>
      <c r="B7532" s="123"/>
      <c r="C7532" s="123"/>
      <c r="D7532" s="135"/>
      <c r="E7532" s="123"/>
      <c r="F7532" s="123"/>
      <c r="G7532" s="123"/>
      <c r="H7532" s="123"/>
      <c r="I7532" s="136"/>
      <c r="J7532" s="123"/>
      <c r="K7532" s="137"/>
      <c r="L7532" s="137" t="s">
        <v>63</v>
      </c>
      <c r="M7532" s="137">
        <f>SUM(M7530:M7531)</f>
        <v>35200</v>
      </c>
      <c r="N7532" s="123"/>
      <c r="O7532" s="108"/>
      <c r="P7532" s="138"/>
      <c r="Q7532" s="108"/>
      <c r="R7532" s="108"/>
      <c r="S7532" s="139"/>
      <c r="T7532" s="123"/>
      <c r="U7532" s="123"/>
      <c r="V7532" s="123"/>
      <c r="W7532" s="137"/>
      <c r="X7532" s="136"/>
      <c r="Y7532" s="137"/>
      <c r="Z7532" s="137"/>
      <c r="AA7532" s="119"/>
      <c r="AB7532" s="119"/>
      <c r="AC7532" s="137"/>
      <c r="AD7532" s="137"/>
      <c r="AE7532" s="137">
        <f>SUM(AE7530:AE7531)</f>
        <v>1231516</v>
      </c>
      <c r="AF7532" s="137"/>
      <c r="AG7532" s="137">
        <f>SUM(AG7530:AG7531)</f>
        <v>0</v>
      </c>
      <c r="AH7532" s="137"/>
    </row>
    <row r="7533" spans="1:34" s="173" customFormat="1" x14ac:dyDescent="0.55000000000000004">
      <c r="A7533" s="122" t="s">
        <v>10234</v>
      </c>
      <c r="B7533" s="123">
        <v>3243</v>
      </c>
      <c r="C7533" s="123">
        <v>7703</v>
      </c>
      <c r="D7533" s="135" t="s">
        <v>10235</v>
      </c>
      <c r="E7533" s="123" t="s">
        <v>34</v>
      </c>
      <c r="F7533" s="123">
        <v>12603</v>
      </c>
      <c r="G7533" s="123">
        <v>0</v>
      </c>
      <c r="H7533" s="123">
        <v>0</v>
      </c>
      <c r="I7533" s="136">
        <v>31</v>
      </c>
      <c r="J7533" s="123" t="s">
        <v>35</v>
      </c>
      <c r="K7533" s="137">
        <f>((G7533*400)+(H7533*100))+I7533</f>
        <v>31</v>
      </c>
      <c r="L7533" s="137">
        <v>400</v>
      </c>
      <c r="M7533" s="137">
        <f>K7533*L7533</f>
        <v>12400</v>
      </c>
      <c r="N7533" s="123">
        <v>1</v>
      </c>
      <c r="O7533" s="108" t="s">
        <v>10232</v>
      </c>
      <c r="P7533" s="138"/>
      <c r="Q7533" s="108" t="s">
        <v>10233</v>
      </c>
      <c r="R7533" s="108" t="s">
        <v>10236</v>
      </c>
      <c r="S7533" s="139" t="s">
        <v>10237</v>
      </c>
      <c r="T7533" s="123" t="s">
        <v>51</v>
      </c>
      <c r="U7533" s="123" t="s">
        <v>45</v>
      </c>
      <c r="V7533" s="123" t="s">
        <v>52</v>
      </c>
      <c r="W7533" s="137">
        <v>81.760000000000005</v>
      </c>
      <c r="X7533" s="136">
        <v>73.16</v>
      </c>
      <c r="Y7533" s="137">
        <v>6750</v>
      </c>
      <c r="Z7533" s="137">
        <f>W7533*Y7533</f>
        <v>551880</v>
      </c>
      <c r="AA7533" s="119">
        <v>6</v>
      </c>
      <c r="AB7533" s="119">
        <v>6</v>
      </c>
      <c r="AC7533" s="137">
        <f>(Z7533*(100-AB7533))/100</f>
        <v>518767.2</v>
      </c>
      <c r="AD7533" s="137">
        <f>IF(AND(AC7533="",M7533=""),0,IF((AC7533=""),M7533, IF( (M7533=""),AC7533,SUM(AC7533:AC7534)+M7533)))</f>
        <v>531167.19999999995</v>
      </c>
      <c r="AE7533" s="137">
        <f>IF( (X7533=""),AD7533*1,AD7533*(X7533/100) )</f>
        <v>388601.92351999989</v>
      </c>
      <c r="AF7533" s="137">
        <v>50000000</v>
      </c>
      <c r="AG7533" s="137">
        <f>IF((AF7533-AE7533) &gt; 1,0,IF((AF7533-AE7533)&lt;0,AE7533-AF7533,AF7533-AE7533))</f>
        <v>0</v>
      </c>
      <c r="AH7533" s="137">
        <v>0.02</v>
      </c>
    </row>
    <row r="7534" spans="1:34" s="173" customFormat="1" x14ac:dyDescent="0.55000000000000004">
      <c r="A7534" s="122"/>
      <c r="B7534" s="123"/>
      <c r="C7534" s="123"/>
      <c r="D7534" s="135"/>
      <c r="E7534" s="123"/>
      <c r="F7534" s="123"/>
      <c r="G7534" s="123"/>
      <c r="H7534" s="123"/>
      <c r="I7534" s="136"/>
      <c r="J7534" s="123"/>
      <c r="K7534" s="137"/>
      <c r="L7534" s="137"/>
      <c r="M7534" s="137"/>
      <c r="N7534" s="123">
        <v>2</v>
      </c>
      <c r="O7534" s="108" t="s">
        <v>10232</v>
      </c>
      <c r="P7534" s="138"/>
      <c r="Q7534" s="108" t="s">
        <v>10233</v>
      </c>
      <c r="R7534" s="108" t="s">
        <v>10236</v>
      </c>
      <c r="S7534" s="139" t="s">
        <v>10238</v>
      </c>
      <c r="T7534" s="123" t="s">
        <v>55</v>
      </c>
      <c r="U7534" s="123" t="s">
        <v>45</v>
      </c>
      <c r="V7534" s="123" t="s">
        <v>52</v>
      </c>
      <c r="W7534" s="137">
        <v>30</v>
      </c>
      <c r="X7534" s="136">
        <v>26.84</v>
      </c>
      <c r="Y7534" s="137">
        <v>0</v>
      </c>
      <c r="Z7534" s="137">
        <f>W7534*Y7534</f>
        <v>0</v>
      </c>
      <c r="AA7534" s="119">
        <v>6</v>
      </c>
      <c r="AB7534" s="119">
        <v>6</v>
      </c>
      <c r="AC7534" s="137">
        <f>(Z7534*(100-AB7534))/100</f>
        <v>0</v>
      </c>
      <c r="AD7534" s="137">
        <f>IF(AND(AC7534="",M7533=""),0,IF((AC7534=""),M7533, IF( (M7533=""),AC7534,SUM(AC7533:AC7534)+M7533)))</f>
        <v>531167.19999999995</v>
      </c>
      <c r="AE7534" s="137">
        <f>IF( (X7534=""),AD7534*1,AD7534*(X7534/100) )</f>
        <v>142565.27647999997</v>
      </c>
      <c r="AF7534" s="137">
        <v>50000000</v>
      </c>
      <c r="AG7534" s="137">
        <f>IF((AF7534-AE7534) &gt; 1,0,IF((AF7534-AE7534)&lt;0,AE7534-AF7534,AF7534-AE7534))</f>
        <v>0</v>
      </c>
      <c r="AH7534" s="137">
        <v>0.02</v>
      </c>
    </row>
    <row r="7535" spans="1:34" s="173" customFormat="1" x14ac:dyDescent="0.55000000000000004">
      <c r="A7535" s="122"/>
      <c r="B7535" s="123"/>
      <c r="C7535" s="123"/>
      <c r="D7535" s="135"/>
      <c r="E7535" s="123"/>
      <c r="F7535" s="123"/>
      <c r="G7535" s="123"/>
      <c r="H7535" s="123"/>
      <c r="I7535" s="136"/>
      <c r="J7535" s="123"/>
      <c r="K7535" s="137"/>
      <c r="L7535" s="137" t="s">
        <v>63</v>
      </c>
      <c r="M7535" s="137">
        <f>SUM(M7533:M7534)</f>
        <v>12400</v>
      </c>
      <c r="N7535" s="123"/>
      <c r="O7535" s="108"/>
      <c r="P7535" s="138"/>
      <c r="Q7535" s="108"/>
      <c r="R7535" s="108"/>
      <c r="S7535" s="139"/>
      <c r="T7535" s="123"/>
      <c r="U7535" s="123"/>
      <c r="V7535" s="123"/>
      <c r="W7535" s="137"/>
      <c r="X7535" s="136"/>
      <c r="Y7535" s="137"/>
      <c r="Z7535" s="137"/>
      <c r="AA7535" s="119"/>
      <c r="AB7535" s="119"/>
      <c r="AC7535" s="137"/>
      <c r="AD7535" s="137"/>
      <c r="AE7535" s="137">
        <f>SUM(AE7533:AE7534)</f>
        <v>531167.19999999984</v>
      </c>
      <c r="AF7535" s="137"/>
      <c r="AG7535" s="137">
        <f>SUM(AG7533:AG7534)</f>
        <v>0</v>
      </c>
      <c r="AH7535" s="137"/>
    </row>
    <row r="7536" spans="1:34" s="173" customFormat="1" x14ac:dyDescent="0.55000000000000004">
      <c r="A7536" s="122" t="s">
        <v>10241</v>
      </c>
      <c r="B7536" s="123">
        <v>3244</v>
      </c>
      <c r="C7536" s="123">
        <v>9215</v>
      </c>
      <c r="D7536" s="135" t="s">
        <v>10242</v>
      </c>
      <c r="E7536" s="123" t="s">
        <v>34</v>
      </c>
      <c r="F7536" s="123">
        <v>19022</v>
      </c>
      <c r="G7536" s="123">
        <v>0</v>
      </c>
      <c r="H7536" s="123">
        <v>0</v>
      </c>
      <c r="I7536" s="136">
        <v>96</v>
      </c>
      <c r="J7536" s="123" t="s">
        <v>35</v>
      </c>
      <c r="K7536" s="137">
        <f>((G7536*400)+(H7536*100))+I7536</f>
        <v>96</v>
      </c>
      <c r="L7536" s="137">
        <v>600</v>
      </c>
      <c r="M7536" s="137">
        <f>K7536*L7536</f>
        <v>57600</v>
      </c>
      <c r="N7536" s="123">
        <v>1</v>
      </c>
      <c r="O7536" s="108" t="s">
        <v>10239</v>
      </c>
      <c r="P7536" s="138">
        <v>3570800346157</v>
      </c>
      <c r="Q7536" s="108" t="s">
        <v>10240</v>
      </c>
      <c r="R7536" s="108" t="s">
        <v>10243</v>
      </c>
      <c r="S7536" s="139" t="s">
        <v>10244</v>
      </c>
      <c r="T7536" s="123" t="s">
        <v>51</v>
      </c>
      <c r="U7536" s="123" t="s">
        <v>227</v>
      </c>
      <c r="V7536" s="123" t="s">
        <v>52</v>
      </c>
      <c r="W7536" s="137">
        <v>95.04</v>
      </c>
      <c r="X7536" s="136">
        <v>47.53</v>
      </c>
      <c r="Y7536" s="137">
        <v>6750</v>
      </c>
      <c r="Z7536" s="137">
        <f>W7536*Y7536</f>
        <v>641520</v>
      </c>
      <c r="AA7536" s="119">
        <v>12</v>
      </c>
      <c r="AB7536" s="119">
        <v>38</v>
      </c>
      <c r="AC7536" s="137">
        <f>(Z7536*(100-AB7536))/100</f>
        <v>397742.4</v>
      </c>
      <c r="AD7536" s="137">
        <f>IF(AND(AC7536="",M7536=""),0,IF((AC7536=""),M7536, IF( (M7536=""),AC7536,SUM(AC7536:AC7544)+M7536)))</f>
        <v>1997760.6</v>
      </c>
      <c r="AE7536" s="137">
        <f t="shared" ref="AE7536:AE7543" si="723">IF( (X7536=""),AD7536*1,AD7536*(X7536/100) )</f>
        <v>949535.6131800001</v>
      </c>
      <c r="AF7536" s="137">
        <v>50000000</v>
      </c>
      <c r="AG7536" s="137">
        <f t="shared" ref="AG7536:AG7543" si="724">IF((AF7536-AE7536) &gt; 1,0,IF((AF7536-AE7536)&lt;0,AE7536-AF7536,AF7536-AE7536))</f>
        <v>0</v>
      </c>
      <c r="AH7536" s="137">
        <v>0.02</v>
      </c>
    </row>
    <row r="7537" spans="1:34" s="173" customFormat="1" x14ac:dyDescent="0.55000000000000004">
      <c r="A7537" s="122"/>
      <c r="B7537" s="123"/>
      <c r="C7537" s="123"/>
      <c r="D7537" s="135"/>
      <c r="E7537" s="123"/>
      <c r="F7537" s="123"/>
      <c r="G7537" s="123"/>
      <c r="H7537" s="123"/>
      <c r="I7537" s="136"/>
      <c r="J7537" s="123"/>
      <c r="K7537" s="137"/>
      <c r="L7537" s="137"/>
      <c r="M7537" s="137"/>
      <c r="N7537" s="123">
        <v>2</v>
      </c>
      <c r="O7537" s="108" t="s">
        <v>10239</v>
      </c>
      <c r="P7537" s="138">
        <v>3570800346157</v>
      </c>
      <c r="Q7537" s="108" t="s">
        <v>10240</v>
      </c>
      <c r="R7537" s="108" t="s">
        <v>10243</v>
      </c>
      <c r="S7537" s="139" t="s">
        <v>10245</v>
      </c>
      <c r="T7537" s="123" t="s">
        <v>51</v>
      </c>
      <c r="U7537" s="123" t="s">
        <v>45</v>
      </c>
      <c r="V7537" s="123" t="s">
        <v>52</v>
      </c>
      <c r="W7537" s="137">
        <v>39.200000000000003</v>
      </c>
      <c r="X7537" s="136">
        <v>19.600000000000001</v>
      </c>
      <c r="Y7537" s="137">
        <v>6750</v>
      </c>
      <c r="Z7537" s="137">
        <f>W7537*Y7537</f>
        <v>264600</v>
      </c>
      <c r="AA7537" s="119">
        <v>7</v>
      </c>
      <c r="AB7537" s="119">
        <v>7</v>
      </c>
      <c r="AC7537" s="137">
        <f>(Z7537*(100-AB7537))/100</f>
        <v>246078</v>
      </c>
      <c r="AD7537" s="137">
        <f>IF(AND(AC7537="",M7536=""),0,IF((AC7537=""),M7536, IF( (M7536=""),AC7537,SUM(AC7536:AC7544)+M7536)))</f>
        <v>1997760.6</v>
      </c>
      <c r="AE7537" s="137">
        <f t="shared" si="723"/>
        <v>391561.07760000002</v>
      </c>
      <c r="AF7537" s="137">
        <v>50000000</v>
      </c>
      <c r="AG7537" s="137">
        <f t="shared" si="724"/>
        <v>0</v>
      </c>
      <c r="AH7537" s="137">
        <v>0.02</v>
      </c>
    </row>
    <row r="7538" spans="1:34" s="173" customFormat="1" x14ac:dyDescent="0.55000000000000004">
      <c r="A7538" s="122"/>
      <c r="B7538" s="123"/>
      <c r="C7538" s="123"/>
      <c r="D7538" s="135"/>
      <c r="E7538" s="123"/>
      <c r="F7538" s="123"/>
      <c r="G7538" s="123"/>
      <c r="H7538" s="123"/>
      <c r="I7538" s="136"/>
      <c r="J7538" s="123"/>
      <c r="K7538" s="137"/>
      <c r="L7538" s="137"/>
      <c r="M7538" s="137"/>
      <c r="N7538" s="123">
        <v>3</v>
      </c>
      <c r="O7538" s="108" t="s">
        <v>10239</v>
      </c>
      <c r="P7538" s="138">
        <v>3570800346157</v>
      </c>
      <c r="Q7538" s="108" t="s">
        <v>10240</v>
      </c>
      <c r="R7538" s="108" t="s">
        <v>10243</v>
      </c>
      <c r="S7538" s="139" t="s">
        <v>10246</v>
      </c>
      <c r="T7538" s="123" t="s">
        <v>51</v>
      </c>
      <c r="U7538" s="123" t="s">
        <v>45</v>
      </c>
      <c r="V7538" s="123" t="s">
        <v>52</v>
      </c>
      <c r="W7538" s="137">
        <v>30</v>
      </c>
      <c r="X7538" s="136">
        <v>15</v>
      </c>
      <c r="Y7538" s="137">
        <v>6750</v>
      </c>
      <c r="Z7538" s="137">
        <f>W7538*Y7538</f>
        <v>202500</v>
      </c>
      <c r="AA7538" s="119">
        <v>7</v>
      </c>
      <c r="AB7538" s="119">
        <v>7</v>
      </c>
      <c r="AC7538" s="137">
        <f>(Z7538*(100-AB7538))/100</f>
        <v>188325</v>
      </c>
      <c r="AD7538" s="137">
        <f>IF(AND(AC7538="",M7536=""),0,IF((AC7538=""),M7536, IF( (M7536=""),AC7538,SUM(AC7536:AC7544)+M7536)))</f>
        <v>1997760.6</v>
      </c>
      <c r="AE7538" s="137">
        <f t="shared" si="723"/>
        <v>299664.09000000003</v>
      </c>
      <c r="AF7538" s="137">
        <v>50000000</v>
      </c>
      <c r="AG7538" s="137">
        <f t="shared" si="724"/>
        <v>0</v>
      </c>
      <c r="AH7538" s="137">
        <v>0.02</v>
      </c>
    </row>
    <row r="7539" spans="1:34" s="173" customFormat="1" x14ac:dyDescent="0.55000000000000004">
      <c r="A7539" s="122"/>
      <c r="B7539" s="123"/>
      <c r="C7539" s="123"/>
      <c r="D7539" s="135"/>
      <c r="E7539" s="123"/>
      <c r="F7539" s="123"/>
      <c r="G7539" s="123"/>
      <c r="H7539" s="123"/>
      <c r="I7539" s="136"/>
      <c r="J7539" s="123"/>
      <c r="K7539" s="137"/>
      <c r="L7539" s="137"/>
      <c r="M7539" s="137"/>
      <c r="N7539" s="123">
        <v>4</v>
      </c>
      <c r="O7539" s="108" t="s">
        <v>10239</v>
      </c>
      <c r="P7539" s="138">
        <v>3570800346157</v>
      </c>
      <c r="Q7539" s="108" t="s">
        <v>10240</v>
      </c>
      <c r="R7539" s="108" t="s">
        <v>10243</v>
      </c>
      <c r="S7539" s="139" t="s">
        <v>10247</v>
      </c>
      <c r="T7539" s="123" t="s">
        <v>55</v>
      </c>
      <c r="U7539" s="123" t="s">
        <v>45</v>
      </c>
      <c r="V7539" s="123" t="s">
        <v>52</v>
      </c>
      <c r="W7539" s="137">
        <v>20.52</v>
      </c>
      <c r="X7539" s="136">
        <v>10.26</v>
      </c>
      <c r="Y7539" s="137">
        <v>0</v>
      </c>
      <c r="Z7539" s="137">
        <f>W7539*Y7539</f>
        <v>0</v>
      </c>
      <c r="AA7539" s="119">
        <v>7</v>
      </c>
      <c r="AB7539" s="119">
        <v>7</v>
      </c>
      <c r="AC7539" s="137">
        <f>(Z7539*(100-AB7539))/100</f>
        <v>0</v>
      </c>
      <c r="AD7539" s="137">
        <f>IF(AND(AC7539="",M7536=""),0,IF((AC7539=""),M7536, IF( (M7536=""),AC7539,SUM(AC7536:AC7544)+M7536)))</f>
        <v>1997760.6</v>
      </c>
      <c r="AE7539" s="137">
        <f t="shared" si="723"/>
        <v>204970.23756000001</v>
      </c>
      <c r="AF7539" s="137">
        <v>50000000</v>
      </c>
      <c r="AG7539" s="137">
        <f t="shared" si="724"/>
        <v>0</v>
      </c>
      <c r="AH7539" s="137">
        <v>0.02</v>
      </c>
    </row>
    <row r="7540" spans="1:34" s="173" customFormat="1" x14ac:dyDescent="0.55000000000000004">
      <c r="A7540" s="122"/>
      <c r="B7540" s="123"/>
      <c r="C7540" s="123"/>
      <c r="D7540" s="135"/>
      <c r="E7540" s="123"/>
      <c r="F7540" s="123"/>
      <c r="G7540" s="123"/>
      <c r="H7540" s="123"/>
      <c r="I7540" s="136"/>
      <c r="J7540" s="123"/>
      <c r="K7540" s="137"/>
      <c r="L7540" s="137"/>
      <c r="M7540" s="137"/>
      <c r="N7540" s="123">
        <v>5</v>
      </c>
      <c r="O7540" s="108" t="s">
        <v>10239</v>
      </c>
      <c r="P7540" s="138">
        <v>3570800346157</v>
      </c>
      <c r="Q7540" s="108" t="s">
        <v>10240</v>
      </c>
      <c r="R7540" s="108" t="s">
        <v>10243</v>
      </c>
      <c r="S7540" s="139" t="s">
        <v>10248</v>
      </c>
      <c r="T7540" s="123" t="s">
        <v>55</v>
      </c>
      <c r="U7540" s="123" t="s">
        <v>45</v>
      </c>
      <c r="V7540" s="123" t="s">
        <v>52</v>
      </c>
      <c r="W7540" s="137">
        <v>15.2</v>
      </c>
      <c r="X7540" s="136">
        <v>7.6</v>
      </c>
      <c r="Y7540" s="137">
        <v>0</v>
      </c>
      <c r="Z7540" s="137">
        <f>W7540*Y7540</f>
        <v>0</v>
      </c>
      <c r="AA7540" s="119">
        <v>7</v>
      </c>
      <c r="AB7540" s="119">
        <v>7</v>
      </c>
      <c r="AC7540" s="137">
        <f>(Z7540*(100-AB7540))/100</f>
        <v>0</v>
      </c>
      <c r="AD7540" s="137">
        <f>IF(AND(AC7540="",M7536=""),0,IF((AC7540=""),M7536, IF( (M7536=""),AC7540,SUM(AC7536:AC7544)+M7536)))</f>
        <v>1997760.6</v>
      </c>
      <c r="AE7540" s="137">
        <f t="shared" si="723"/>
        <v>151829.80559999999</v>
      </c>
      <c r="AF7540" s="137">
        <v>50000000</v>
      </c>
      <c r="AG7540" s="137">
        <f t="shared" si="724"/>
        <v>0</v>
      </c>
      <c r="AH7540" s="137">
        <v>0.02</v>
      </c>
    </row>
    <row r="7541" spans="1:34" s="173" customFormat="1" x14ac:dyDescent="0.55000000000000004">
      <c r="A7541" s="122"/>
      <c r="B7541" s="123">
        <v>3245</v>
      </c>
      <c r="C7541" s="123">
        <v>8858</v>
      </c>
      <c r="D7541" s="135" t="s">
        <v>10249</v>
      </c>
      <c r="E7541" s="123" t="s">
        <v>34</v>
      </c>
      <c r="F7541" s="123">
        <v>20290</v>
      </c>
      <c r="G7541" s="123">
        <v>1</v>
      </c>
      <c r="H7541" s="123">
        <v>0</v>
      </c>
      <c r="I7541" s="136">
        <v>0</v>
      </c>
      <c r="J7541" s="123" t="s">
        <v>38</v>
      </c>
      <c r="K7541" s="137">
        <f>((G7541*400)+(H7541*100))+I7541</f>
        <v>400</v>
      </c>
      <c r="L7541" s="137">
        <v>600</v>
      </c>
      <c r="M7541" s="137">
        <f>K7541*L7541</f>
        <v>240000</v>
      </c>
      <c r="N7541" s="123"/>
      <c r="O7541" s="108"/>
      <c r="P7541" s="138"/>
      <c r="Q7541" s="108"/>
      <c r="R7541" s="108"/>
      <c r="S7541" s="139"/>
      <c r="T7541" s="123"/>
      <c r="U7541" s="123"/>
      <c r="V7541" s="123"/>
      <c r="W7541" s="137"/>
      <c r="X7541" s="136"/>
      <c r="Y7541" s="137"/>
      <c r="Z7541" s="137"/>
      <c r="AA7541" s="119"/>
      <c r="AB7541" s="119"/>
      <c r="AC7541" s="137"/>
      <c r="AD7541" s="137">
        <f>IF(AND(AC7541="",M7541=""),0,IF((AC7541=""),M7541,IF((M7541=""),AC7541,AC7541+M7541)))</f>
        <v>240000</v>
      </c>
      <c r="AE7541" s="137">
        <f t="shared" si="723"/>
        <v>240000</v>
      </c>
      <c r="AF7541" s="137">
        <v>50000000</v>
      </c>
      <c r="AG7541" s="137">
        <f t="shared" si="724"/>
        <v>0</v>
      </c>
      <c r="AH7541" s="137">
        <v>0.01</v>
      </c>
    </row>
    <row r="7542" spans="1:34" s="173" customFormat="1" x14ac:dyDescent="0.55000000000000004">
      <c r="A7542" s="122"/>
      <c r="B7542" s="123">
        <v>3246</v>
      </c>
      <c r="C7542" s="123">
        <v>9583</v>
      </c>
      <c r="D7542" s="135" t="s">
        <v>10250</v>
      </c>
      <c r="E7542" s="123" t="s">
        <v>34</v>
      </c>
      <c r="F7542" s="123">
        <v>23909</v>
      </c>
      <c r="G7542" s="123">
        <v>0</v>
      </c>
      <c r="H7542" s="123">
        <v>1</v>
      </c>
      <c r="I7542" s="136">
        <v>38</v>
      </c>
      <c r="J7542" s="123" t="s">
        <v>35</v>
      </c>
      <c r="K7542" s="137">
        <f>((G7542*400)+(H7542*100))+I7542</f>
        <v>138</v>
      </c>
      <c r="L7542" s="137">
        <v>375</v>
      </c>
      <c r="M7542" s="137">
        <f>K7542*L7542</f>
        <v>51750</v>
      </c>
      <c r="N7542" s="123">
        <v>1</v>
      </c>
      <c r="O7542" s="108" t="s">
        <v>10239</v>
      </c>
      <c r="P7542" s="138">
        <v>3570800346157</v>
      </c>
      <c r="Q7542" s="108" t="s">
        <v>10240</v>
      </c>
      <c r="R7542" s="108" t="s">
        <v>10243</v>
      </c>
      <c r="S7542" s="139"/>
      <c r="T7542" s="123" t="s">
        <v>51</v>
      </c>
      <c r="U7542" s="123" t="s">
        <v>227</v>
      </c>
      <c r="V7542" s="123" t="s">
        <v>52</v>
      </c>
      <c r="W7542" s="137">
        <v>127.44</v>
      </c>
      <c r="X7542" s="136">
        <v>74.53</v>
      </c>
      <c r="Y7542" s="137">
        <v>6750</v>
      </c>
      <c r="Z7542" s="137">
        <f>W7542*Y7542</f>
        <v>860220</v>
      </c>
      <c r="AA7542" s="119">
        <v>2</v>
      </c>
      <c r="AB7542" s="119">
        <v>4</v>
      </c>
      <c r="AC7542" s="137">
        <f>(Z7542*(100-AB7542))/100</f>
        <v>825811.2</v>
      </c>
      <c r="AD7542" s="137">
        <f>IF(AND(AC7542="",M7542=""),0,IF((AC7542=""),M7542, IF( (M7542=""),AC7542,SUM(AC7542:AC7543)+M7542)))</f>
        <v>1159765.2</v>
      </c>
      <c r="AE7542" s="137">
        <f t="shared" si="723"/>
        <v>864373.00355999987</v>
      </c>
      <c r="AF7542" s="137">
        <v>10000000</v>
      </c>
      <c r="AG7542" s="137">
        <v>51750</v>
      </c>
      <c r="AH7542" s="137">
        <v>0.02</v>
      </c>
    </row>
    <row r="7543" spans="1:34" s="173" customFormat="1" x14ac:dyDescent="0.55000000000000004">
      <c r="A7543" s="122"/>
      <c r="B7543" s="123"/>
      <c r="C7543" s="123"/>
      <c r="D7543" s="135"/>
      <c r="E7543" s="123"/>
      <c r="F7543" s="123"/>
      <c r="G7543" s="123"/>
      <c r="H7543" s="123"/>
      <c r="I7543" s="136"/>
      <c r="J7543" s="123"/>
      <c r="K7543" s="137"/>
      <c r="L7543" s="137"/>
      <c r="M7543" s="137"/>
      <c r="N7543" s="123">
        <v>2</v>
      </c>
      <c r="O7543" s="108" t="s">
        <v>10239</v>
      </c>
      <c r="P7543" s="138">
        <v>3570800346157</v>
      </c>
      <c r="Q7543" s="108" t="s">
        <v>10240</v>
      </c>
      <c r="R7543" s="108" t="s">
        <v>10243</v>
      </c>
      <c r="S7543" s="139"/>
      <c r="T7543" s="123" t="s">
        <v>51</v>
      </c>
      <c r="U7543" s="123" t="s">
        <v>227</v>
      </c>
      <c r="V7543" s="123" t="s">
        <v>52</v>
      </c>
      <c r="W7543" s="137">
        <v>43.55</v>
      </c>
      <c r="X7543" s="136">
        <v>25.47</v>
      </c>
      <c r="Y7543" s="137">
        <v>6750</v>
      </c>
      <c r="Z7543" s="137">
        <f>W7543*Y7543</f>
        <v>293962.5</v>
      </c>
      <c r="AA7543" s="119">
        <v>2</v>
      </c>
      <c r="AB7543" s="119">
        <v>4</v>
      </c>
      <c r="AC7543" s="137">
        <f>(Z7543*(100-AB7543))/100</f>
        <v>282204</v>
      </c>
      <c r="AD7543" s="137">
        <f>IF(AND(AC7543="",M7542=""),0,IF((AC7543=""),M7542, IF( (M7542=""),AC7543,SUM(AC7542:AC7543)+M7542)))</f>
        <v>1159765.2</v>
      </c>
      <c r="AE7543" s="137">
        <f t="shared" si="723"/>
        <v>295392.19643999997</v>
      </c>
      <c r="AF7543" s="137">
        <v>10000000</v>
      </c>
      <c r="AG7543" s="137">
        <f t="shared" si="724"/>
        <v>0</v>
      </c>
      <c r="AH7543" s="137">
        <v>0.02</v>
      </c>
    </row>
    <row r="7544" spans="1:34" s="173" customFormat="1" x14ac:dyDescent="0.55000000000000004">
      <c r="A7544" s="122"/>
      <c r="B7544" s="123"/>
      <c r="C7544" s="123"/>
      <c r="D7544" s="135"/>
      <c r="E7544" s="123"/>
      <c r="F7544" s="123"/>
      <c r="G7544" s="123"/>
      <c r="H7544" s="123"/>
      <c r="I7544" s="136"/>
      <c r="J7544" s="123"/>
      <c r="K7544" s="137"/>
      <c r="L7544" s="137" t="s">
        <v>63</v>
      </c>
      <c r="M7544" s="137">
        <f>SUM(M7536:M7543)</f>
        <v>349350</v>
      </c>
      <c r="N7544" s="123"/>
      <c r="O7544" s="108"/>
      <c r="P7544" s="138"/>
      <c r="Q7544" s="108"/>
      <c r="R7544" s="108"/>
      <c r="S7544" s="139"/>
      <c r="T7544" s="123"/>
      <c r="U7544" s="123"/>
      <c r="V7544" s="123"/>
      <c r="W7544" s="137"/>
      <c r="X7544" s="136"/>
      <c r="Y7544" s="137"/>
      <c r="Z7544" s="137"/>
      <c r="AA7544" s="119"/>
      <c r="AB7544" s="119"/>
      <c r="AC7544" s="137"/>
      <c r="AD7544" s="137"/>
      <c r="AE7544" s="137">
        <f>SUM(AE7536:AE7543)</f>
        <v>3397326.0239400007</v>
      </c>
      <c r="AF7544" s="137"/>
      <c r="AG7544" s="137">
        <f>SUM(AG7536:AG7543)</f>
        <v>51750</v>
      </c>
      <c r="AH7544" s="137"/>
    </row>
    <row r="7545" spans="1:34" s="99" customFormat="1" x14ac:dyDescent="0.55000000000000004">
      <c r="A7545" s="107" t="s">
        <v>15512</v>
      </c>
      <c r="B7545" s="161">
        <v>3647</v>
      </c>
      <c r="C7545" s="161">
        <v>9819</v>
      </c>
      <c r="D7545" s="162"/>
      <c r="E7545" s="161" t="s">
        <v>37</v>
      </c>
      <c r="F7545" s="161"/>
      <c r="G7545" s="161">
        <v>0</v>
      </c>
      <c r="H7545" s="161">
        <v>1</v>
      </c>
      <c r="I7545" s="163">
        <v>41</v>
      </c>
      <c r="J7545" s="161" t="s">
        <v>38</v>
      </c>
      <c r="K7545" s="121">
        <f>((G7545*400)+(H7545*100))+I7545</f>
        <v>141</v>
      </c>
      <c r="L7545" s="121">
        <v>255</v>
      </c>
      <c r="M7545" s="121">
        <f>K7545*L7545</f>
        <v>35955</v>
      </c>
      <c r="N7545" s="161"/>
      <c r="O7545" s="164"/>
      <c r="P7545" s="165"/>
      <c r="Q7545" s="164"/>
      <c r="R7545" s="164"/>
      <c r="S7545" s="166"/>
      <c r="T7545" s="161"/>
      <c r="U7545" s="161"/>
      <c r="V7545" s="161"/>
      <c r="W7545" s="121"/>
      <c r="X7545" s="163"/>
      <c r="Y7545" s="121"/>
      <c r="Z7545" s="121"/>
      <c r="AA7545" s="167"/>
      <c r="AB7545" s="167"/>
      <c r="AC7545" s="121"/>
      <c r="AD7545" s="121">
        <f>IF(AND(AC7545="",M7545=""),0,IF((AC7545=""),M7545,IF((M7545=""),AC7545,AC7545+M7545)))</f>
        <v>35955</v>
      </c>
      <c r="AE7545" s="121">
        <f>IF( (X7545=""),AD7545*1,AD7545*(X7545/100) )</f>
        <v>35955</v>
      </c>
      <c r="AF7545" s="121">
        <v>0</v>
      </c>
      <c r="AG7545" s="121">
        <f>IF((AF7545-AE7545) &gt; 1,0,IF((AF7545-AE7545)&lt;0,AE7545-AF7545,AF7545-AE7545))</f>
        <v>35955</v>
      </c>
      <c r="AH7545" s="121">
        <v>0.01</v>
      </c>
    </row>
    <row r="7546" spans="1:34" s="99" customFormat="1" x14ac:dyDescent="0.55000000000000004">
      <c r="A7546" s="107"/>
      <c r="B7546" s="161"/>
      <c r="C7546" s="161"/>
      <c r="D7546" s="162"/>
      <c r="E7546" s="161"/>
      <c r="F7546" s="161"/>
      <c r="G7546" s="161"/>
      <c r="H7546" s="161"/>
      <c r="I7546" s="163"/>
      <c r="J7546" s="161"/>
      <c r="K7546" s="121"/>
      <c r="L7546" s="121" t="s">
        <v>63</v>
      </c>
      <c r="M7546" s="121">
        <f>SUM(M7545:M7545)</f>
        <v>35955</v>
      </c>
      <c r="N7546" s="161"/>
      <c r="O7546" s="164"/>
      <c r="P7546" s="165"/>
      <c r="Q7546" s="164"/>
      <c r="R7546" s="164"/>
      <c r="S7546" s="166"/>
      <c r="T7546" s="161"/>
      <c r="U7546" s="161"/>
      <c r="V7546" s="161"/>
      <c r="W7546" s="121"/>
      <c r="X7546" s="163"/>
      <c r="Y7546" s="121"/>
      <c r="Z7546" s="121"/>
      <c r="AA7546" s="167"/>
      <c r="AB7546" s="167"/>
      <c r="AC7546" s="121"/>
      <c r="AD7546" s="121"/>
      <c r="AE7546" s="121">
        <f>SUM(AE7545:AE7545)</f>
        <v>35955</v>
      </c>
      <c r="AF7546" s="121"/>
      <c r="AG7546" s="121">
        <f>SUM(AG7545:AG7545)</f>
        <v>35955</v>
      </c>
      <c r="AH7546" s="121"/>
    </row>
    <row r="7547" spans="1:34" s="99" customFormat="1" x14ac:dyDescent="0.55000000000000004">
      <c r="A7547" s="107" t="s">
        <v>15513</v>
      </c>
      <c r="B7547" s="161">
        <v>3648</v>
      </c>
      <c r="C7547" s="161">
        <v>10758</v>
      </c>
      <c r="D7547" s="162" t="s">
        <v>15514</v>
      </c>
      <c r="E7547" s="161" t="s">
        <v>34</v>
      </c>
      <c r="F7547" s="161">
        <v>24799</v>
      </c>
      <c r="G7547" s="161">
        <v>0</v>
      </c>
      <c r="H7547" s="161">
        <v>0</v>
      </c>
      <c r="I7547" s="163">
        <v>19</v>
      </c>
      <c r="J7547" s="161" t="s">
        <v>35</v>
      </c>
      <c r="K7547" s="121">
        <f>((G7547*400)+(H7547*100))+I7547</f>
        <v>19</v>
      </c>
      <c r="L7547" s="121">
        <v>14500</v>
      </c>
      <c r="M7547" s="121">
        <f>K7547*L7547</f>
        <v>275500</v>
      </c>
      <c r="N7547" s="161">
        <v>1</v>
      </c>
      <c r="O7547" s="164" t="s">
        <v>15503</v>
      </c>
      <c r="P7547" s="165">
        <v>3101600829663</v>
      </c>
      <c r="Q7547" s="164" t="s">
        <v>15504</v>
      </c>
      <c r="R7547" s="164" t="s">
        <v>15515</v>
      </c>
      <c r="S7547" s="166"/>
      <c r="T7547" s="161" t="s">
        <v>44</v>
      </c>
      <c r="U7547" s="161" t="s">
        <v>45</v>
      </c>
      <c r="V7547" s="161" t="s">
        <v>52</v>
      </c>
      <c r="W7547" s="121">
        <v>108</v>
      </c>
      <c r="X7547" s="163">
        <v>100</v>
      </c>
      <c r="Y7547" s="121">
        <v>7150</v>
      </c>
      <c r="Z7547" s="121">
        <f>W7547*Y7547</f>
        <v>772200</v>
      </c>
      <c r="AA7547" s="167">
        <v>9</v>
      </c>
      <c r="AB7547" s="167">
        <v>9</v>
      </c>
      <c r="AC7547" s="121">
        <f>(Z7547*(100-AB7547))/100</f>
        <v>702702</v>
      </c>
      <c r="AD7547" s="121">
        <f>IF(AND(AC7547="",M7547=""),0,IF((AC7547=""),M7547, IF( (M7547=""),AC7547,SUM(AC7547:AC7547)+M7547)))</f>
        <v>978202</v>
      </c>
      <c r="AE7547" s="121">
        <f>IF( (X7547=""),AD7547*1,AD7547*(X7547/100) )</f>
        <v>978202</v>
      </c>
      <c r="AF7547" s="121">
        <v>0</v>
      </c>
      <c r="AG7547" s="121">
        <f>IF((AF7547-AE7547) &gt; 1,0,IF((AF7547-AE7547)&lt;0,AE7547-AF7547,AF7547-AE7547))</f>
        <v>978202</v>
      </c>
      <c r="AH7547" s="121">
        <v>0.02</v>
      </c>
    </row>
    <row r="7548" spans="1:34" s="99" customFormat="1" x14ac:dyDescent="0.55000000000000004">
      <c r="A7548" s="107"/>
      <c r="B7548" s="161">
        <v>3649</v>
      </c>
      <c r="C7548" s="161">
        <v>10772</v>
      </c>
      <c r="D7548" s="162" t="s">
        <v>15516</v>
      </c>
      <c r="E7548" s="161" t="s">
        <v>34</v>
      </c>
      <c r="F7548" s="161">
        <v>24800</v>
      </c>
      <c r="G7548" s="161">
        <v>0</v>
      </c>
      <c r="H7548" s="161">
        <v>0</v>
      </c>
      <c r="I7548" s="163">
        <v>19</v>
      </c>
      <c r="J7548" s="161" t="s">
        <v>35</v>
      </c>
      <c r="K7548" s="121">
        <f>((G7548*400)+(H7548*100))+I7548</f>
        <v>19</v>
      </c>
      <c r="L7548" s="121">
        <v>14500</v>
      </c>
      <c r="M7548" s="121">
        <f>K7548*L7548</f>
        <v>275500</v>
      </c>
      <c r="N7548" s="161">
        <v>1</v>
      </c>
      <c r="O7548" s="164" t="s">
        <v>15507</v>
      </c>
      <c r="P7548" s="165">
        <v>5730190001296</v>
      </c>
      <c r="Q7548" s="164" t="s">
        <v>15508</v>
      </c>
      <c r="R7548" s="164" t="s">
        <v>15509</v>
      </c>
      <c r="S7548" s="166"/>
      <c r="T7548" s="161" t="s">
        <v>44</v>
      </c>
      <c r="U7548" s="161" t="s">
        <v>45</v>
      </c>
      <c r="V7548" s="161" t="s">
        <v>52</v>
      </c>
      <c r="W7548" s="121">
        <v>108</v>
      </c>
      <c r="X7548" s="163">
        <v>100</v>
      </c>
      <c r="Y7548" s="121">
        <v>7150</v>
      </c>
      <c r="Z7548" s="121">
        <f>W7548*Y7548</f>
        <v>772200</v>
      </c>
      <c r="AA7548" s="167">
        <v>9</v>
      </c>
      <c r="AB7548" s="167">
        <v>9</v>
      </c>
      <c r="AC7548" s="121">
        <f>(Z7548*(100-AB7548))/100</f>
        <v>702702</v>
      </c>
      <c r="AD7548" s="121">
        <f>IF(AND(AC7548="",M7548=""),0,IF((AC7548=""),M7548,IF((M7548=""),AC7548,AC7548+M7548)))</f>
        <v>978202</v>
      </c>
      <c r="AE7548" s="121">
        <f>IF( (X7548=""),AD7548*1,AD7548*(X7548/100) )</f>
        <v>978202</v>
      </c>
      <c r="AF7548" s="121">
        <v>0</v>
      </c>
      <c r="AG7548" s="121">
        <f>IF((AF7548-AE7548) &gt; 1,0,IF((AF7548-AE7548)&lt;0,AE7548-AF7548,AF7548-AE7548))</f>
        <v>978202</v>
      </c>
      <c r="AH7548" s="121">
        <v>0.02</v>
      </c>
    </row>
    <row r="7549" spans="1:34" s="99" customFormat="1" x14ac:dyDescent="0.55000000000000004">
      <c r="A7549" s="107"/>
      <c r="B7549" s="161"/>
      <c r="C7549" s="161"/>
      <c r="D7549" s="162"/>
      <c r="E7549" s="161"/>
      <c r="F7549" s="161"/>
      <c r="G7549" s="161"/>
      <c r="H7549" s="161"/>
      <c r="I7549" s="163"/>
      <c r="J7549" s="161"/>
      <c r="K7549" s="121"/>
      <c r="L7549" s="121" t="s">
        <v>63</v>
      </c>
      <c r="M7549" s="121">
        <f>SUM(M7547:M7548)</f>
        <v>551000</v>
      </c>
      <c r="N7549" s="161"/>
      <c r="O7549" s="164"/>
      <c r="P7549" s="165"/>
      <c r="Q7549" s="164"/>
      <c r="R7549" s="164"/>
      <c r="S7549" s="166"/>
      <c r="T7549" s="161"/>
      <c r="U7549" s="161"/>
      <c r="V7549" s="161"/>
      <c r="W7549" s="121"/>
      <c r="X7549" s="163"/>
      <c r="Y7549" s="121"/>
      <c r="Z7549" s="121"/>
      <c r="AA7549" s="167"/>
      <c r="AB7549" s="167"/>
      <c r="AC7549" s="121"/>
      <c r="AD7549" s="121"/>
      <c r="AE7549" s="121">
        <f>SUM(AE7547:AE7548)</f>
        <v>1956404</v>
      </c>
      <c r="AF7549" s="121"/>
      <c r="AG7549" s="121">
        <f>SUM(AG7547:AG7548)</f>
        <v>1956404</v>
      </c>
      <c r="AH7549" s="121"/>
    </row>
    <row r="7550" spans="1:34" s="99" customFormat="1" x14ac:dyDescent="0.55000000000000004">
      <c r="A7550" s="107" t="s">
        <v>10264</v>
      </c>
      <c r="B7550" s="102">
        <v>3250</v>
      </c>
      <c r="C7550" s="102">
        <v>8490</v>
      </c>
      <c r="D7550" s="90" t="s">
        <v>10265</v>
      </c>
      <c r="E7550" s="102" t="s">
        <v>34</v>
      </c>
      <c r="F7550" s="102">
        <v>1839</v>
      </c>
      <c r="G7550" s="102">
        <v>0</v>
      </c>
      <c r="H7550" s="102">
        <v>0</v>
      </c>
      <c r="I7550" s="98">
        <v>88</v>
      </c>
      <c r="J7550" s="102" t="s">
        <v>35</v>
      </c>
      <c r="K7550" s="94">
        <f>((G7550*400)+(H7550*100))+I7550</f>
        <v>88</v>
      </c>
      <c r="L7550" s="94">
        <v>800</v>
      </c>
      <c r="M7550" s="94">
        <f>K7550*L7550</f>
        <v>70400</v>
      </c>
      <c r="N7550" s="102">
        <v>1</v>
      </c>
      <c r="O7550" s="111" t="s">
        <v>10262</v>
      </c>
      <c r="P7550" s="96">
        <v>3570800350553</v>
      </c>
      <c r="Q7550" s="111" t="s">
        <v>10263</v>
      </c>
      <c r="R7550" s="111" t="s">
        <v>10266</v>
      </c>
      <c r="S7550" s="97" t="s">
        <v>10267</v>
      </c>
      <c r="T7550" s="102" t="s">
        <v>51</v>
      </c>
      <c r="U7550" s="102" t="s">
        <v>227</v>
      </c>
      <c r="V7550" s="102" t="s">
        <v>52</v>
      </c>
      <c r="W7550" s="94">
        <v>90.48</v>
      </c>
      <c r="X7550" s="98">
        <v>50</v>
      </c>
      <c r="Y7550" s="94">
        <v>6750</v>
      </c>
      <c r="Z7550" s="94">
        <f>W7550*Y7550</f>
        <v>610740</v>
      </c>
      <c r="AA7550" s="89">
        <v>12</v>
      </c>
      <c r="AB7550" s="89">
        <v>38</v>
      </c>
      <c r="AC7550" s="94">
        <f>(Z7550*(100-AB7550))/100</f>
        <v>378658.8</v>
      </c>
      <c r="AD7550" s="94">
        <f>IF(AND(AC7550="",M7550=""),0,IF((AC7550=""),M7550, IF( (M7550=""),AC7550,SUM(AC7550:AC7551)+M7550)))</f>
        <v>827717.6</v>
      </c>
      <c r="AE7550" s="94">
        <f>IF( (X7550=""),AD7550*1,AD7550*(X7550/100) )</f>
        <v>413858.8</v>
      </c>
      <c r="AF7550" s="94">
        <v>50000000</v>
      </c>
      <c r="AG7550" s="94">
        <f>IF((AF7550-AE7550) &gt; 1,0,IF((AF7550-AE7550)&lt;0,AE7550-AF7550,AF7550-AE7550))</f>
        <v>0</v>
      </c>
      <c r="AH7550" s="94">
        <v>0.02</v>
      </c>
    </row>
    <row r="7551" spans="1:34" s="99" customFormat="1" x14ac:dyDescent="0.55000000000000004">
      <c r="A7551" s="107"/>
      <c r="B7551" s="102"/>
      <c r="C7551" s="102"/>
      <c r="D7551" s="90"/>
      <c r="E7551" s="102"/>
      <c r="F7551" s="102"/>
      <c r="G7551" s="102"/>
      <c r="H7551" s="102"/>
      <c r="I7551" s="98"/>
      <c r="J7551" s="102"/>
      <c r="K7551" s="94"/>
      <c r="L7551" s="94"/>
      <c r="M7551" s="94"/>
      <c r="N7551" s="102"/>
      <c r="O7551" s="111"/>
      <c r="P7551" s="96"/>
      <c r="Q7551" s="111"/>
      <c r="R7551" s="111"/>
      <c r="S7551" s="97"/>
      <c r="T7551" s="102" t="s">
        <v>51</v>
      </c>
      <c r="U7551" s="102"/>
      <c r="V7551" s="102" t="s">
        <v>52</v>
      </c>
      <c r="W7551" s="94">
        <v>90.48</v>
      </c>
      <c r="X7551" s="98">
        <v>50</v>
      </c>
      <c r="Y7551" s="94">
        <v>6750</v>
      </c>
      <c r="Z7551" s="94">
        <f>W7551*Y7551</f>
        <v>610740</v>
      </c>
      <c r="AA7551" s="89">
        <v>12</v>
      </c>
      <c r="AB7551" s="89">
        <v>38</v>
      </c>
      <c r="AC7551" s="94">
        <f>(Z7551*(100-AB7551))/100</f>
        <v>378658.8</v>
      </c>
      <c r="AD7551" s="94">
        <f>IF(AND(AC7551="",M7550=""),0,IF((AC7551=""),M7550, IF( (M7550=""),AC7551,SUM(AC7550:AC7551)+M7550)))</f>
        <v>827717.6</v>
      </c>
      <c r="AE7551" s="94">
        <f>IF( (X7551=""),AD7551*1,AD7551*(X7551/100) )</f>
        <v>413858.8</v>
      </c>
      <c r="AF7551" s="94">
        <v>50000000</v>
      </c>
      <c r="AG7551" s="94">
        <f>IF((AF7551-AE7551) &gt; 1,0,IF((AF7551-AE7551)&lt;0,AE7551-AF7551,AF7551-AE7551))</f>
        <v>0</v>
      </c>
      <c r="AH7551" s="94">
        <v>0.02</v>
      </c>
    </row>
    <row r="7552" spans="1:34" s="99" customFormat="1" x14ac:dyDescent="0.55000000000000004">
      <c r="A7552" s="107"/>
      <c r="B7552" s="102">
        <v>3251</v>
      </c>
      <c r="C7552" s="102">
        <v>8492</v>
      </c>
      <c r="D7552" s="90" t="s">
        <v>10268</v>
      </c>
      <c r="E7552" s="102" t="s">
        <v>34</v>
      </c>
      <c r="F7552" s="102">
        <v>3578</v>
      </c>
      <c r="G7552" s="102">
        <v>0</v>
      </c>
      <c r="H7552" s="102">
        <v>1</v>
      </c>
      <c r="I7552" s="98">
        <v>2</v>
      </c>
      <c r="J7552" s="102" t="s">
        <v>35</v>
      </c>
      <c r="K7552" s="94">
        <f>((G7552*400)+(H7552*100))+I7552</f>
        <v>102</v>
      </c>
      <c r="L7552" s="94">
        <v>1000</v>
      </c>
      <c r="M7552" s="94">
        <f>K7552*L7552</f>
        <v>102000</v>
      </c>
      <c r="N7552" s="102">
        <v>1</v>
      </c>
      <c r="O7552" s="111" t="s">
        <v>10262</v>
      </c>
      <c r="P7552" s="96">
        <v>3570800350553</v>
      </c>
      <c r="Q7552" s="111" t="s">
        <v>10263</v>
      </c>
      <c r="R7552" s="111" t="s">
        <v>10266</v>
      </c>
      <c r="S7552" s="97" t="s">
        <v>10269</v>
      </c>
      <c r="T7552" s="102" t="s">
        <v>51</v>
      </c>
      <c r="U7552" s="102" t="s">
        <v>45</v>
      </c>
      <c r="V7552" s="102" t="s">
        <v>52</v>
      </c>
      <c r="W7552" s="94">
        <v>104.4</v>
      </c>
      <c r="X7552" s="98">
        <v>100</v>
      </c>
      <c r="Y7552" s="94">
        <v>6750</v>
      </c>
      <c r="Z7552" s="94">
        <f>W7552*Y7552</f>
        <v>704700</v>
      </c>
      <c r="AA7552" s="89">
        <v>7</v>
      </c>
      <c r="AB7552" s="89">
        <v>7</v>
      </c>
      <c r="AC7552" s="94">
        <f>(Z7552*(100-AB7552))/100</f>
        <v>655371</v>
      </c>
      <c r="AD7552" s="94">
        <f>IF(AND(AC7552="",M7552=""),0,IF((AC7552=""),M7552, IF( (M7552=""),AC7552,SUM(AC7552:AC7553)+M7552)))</f>
        <v>757371</v>
      </c>
      <c r="AE7552" s="94">
        <f>IF( (X7552=""),AD7552*1,AD7552*(X7552/100) )</f>
        <v>757371</v>
      </c>
      <c r="AF7552" s="94">
        <v>10000000</v>
      </c>
      <c r="AG7552" s="94">
        <f>IF((AF7552-AE7552) &gt; 1,0,IF((AF7552-AE7552)&lt;0,AE7552-AF7552,AF7552-AE7552))</f>
        <v>0</v>
      </c>
      <c r="AH7552" s="94">
        <v>0.02</v>
      </c>
    </row>
    <row r="7553" spans="1:34" s="99" customFormat="1" x14ac:dyDescent="0.55000000000000004">
      <c r="A7553" s="107"/>
      <c r="B7553" s="102"/>
      <c r="C7553" s="102"/>
      <c r="D7553" s="90"/>
      <c r="E7553" s="102"/>
      <c r="F7553" s="102"/>
      <c r="G7553" s="102"/>
      <c r="H7553" s="102"/>
      <c r="I7553" s="98"/>
      <c r="J7553" s="102"/>
      <c r="K7553" s="94"/>
      <c r="L7553" s="94" t="s">
        <v>63</v>
      </c>
      <c r="M7553" s="94">
        <f>SUM(M7550:M7552)</f>
        <v>172400</v>
      </c>
      <c r="N7553" s="102"/>
      <c r="O7553" s="111"/>
      <c r="P7553" s="96"/>
      <c r="Q7553" s="111"/>
      <c r="R7553" s="111"/>
      <c r="S7553" s="97"/>
      <c r="T7553" s="102"/>
      <c r="U7553" s="102"/>
      <c r="V7553" s="102"/>
      <c r="W7553" s="94"/>
      <c r="X7553" s="98"/>
      <c r="Y7553" s="94"/>
      <c r="Z7553" s="94"/>
      <c r="AA7553" s="89"/>
      <c r="AB7553" s="89"/>
      <c r="AC7553" s="94"/>
      <c r="AD7553" s="94"/>
      <c r="AE7553" s="94">
        <f>SUM(AE7550:AE7552)</f>
        <v>1585088.6</v>
      </c>
      <c r="AF7553" s="94"/>
      <c r="AG7553" s="94">
        <f>SUM(AG7550:AG7552)</f>
        <v>0</v>
      </c>
      <c r="AH7553" s="94"/>
    </row>
    <row r="7554" spans="1:34" s="99" customFormat="1" x14ac:dyDescent="0.55000000000000004">
      <c r="A7554" s="107" t="s">
        <v>15408</v>
      </c>
      <c r="B7554" s="161">
        <v>3678</v>
      </c>
      <c r="C7554" s="161">
        <v>10727</v>
      </c>
      <c r="D7554" s="162" t="s">
        <v>15409</v>
      </c>
      <c r="E7554" s="161" t="s">
        <v>34</v>
      </c>
      <c r="F7554" s="161">
        <v>25096</v>
      </c>
      <c r="G7554" s="161">
        <v>0</v>
      </c>
      <c r="H7554" s="161">
        <v>0</v>
      </c>
      <c r="I7554" s="163">
        <v>19</v>
      </c>
      <c r="J7554" s="161" t="s">
        <v>35</v>
      </c>
      <c r="K7554" s="121">
        <f>((G7554*400)+(H7554*100))+I7554</f>
        <v>19</v>
      </c>
      <c r="L7554" s="121">
        <v>1250</v>
      </c>
      <c r="M7554" s="121">
        <f>K7554*L7554</f>
        <v>23750</v>
      </c>
      <c r="N7554" s="161">
        <v>1</v>
      </c>
      <c r="O7554" s="164" t="s">
        <v>15406</v>
      </c>
      <c r="P7554" s="165">
        <v>3100940264941</v>
      </c>
      <c r="Q7554" s="164" t="s">
        <v>15407</v>
      </c>
      <c r="R7554" s="164" t="s">
        <v>15410</v>
      </c>
      <c r="S7554" s="166"/>
      <c r="T7554" s="161" t="s">
        <v>44</v>
      </c>
      <c r="U7554" s="123" t="s">
        <v>45</v>
      </c>
      <c r="V7554" s="123" t="s">
        <v>52</v>
      </c>
      <c r="W7554" s="137">
        <v>108</v>
      </c>
      <c r="X7554" s="136">
        <v>100</v>
      </c>
      <c r="Y7554" s="137">
        <v>7150</v>
      </c>
      <c r="Z7554" s="137">
        <f>W7554*Y7554</f>
        <v>772200</v>
      </c>
      <c r="AA7554" s="119">
        <v>9</v>
      </c>
      <c r="AB7554" s="119">
        <v>9</v>
      </c>
      <c r="AC7554" s="137">
        <f>(Z7554*(100-AB7554))/100</f>
        <v>702702</v>
      </c>
      <c r="AD7554" s="121">
        <f>IF(AND(AC7554="",M7554=""),0,IF((AC7554=""),M7554,IF((M7554=""),AC7554,AC7554+M7554)))</f>
        <v>726452</v>
      </c>
      <c r="AE7554" s="121">
        <f>IF( (X7554=""),AD7554*1,AD7554*(X7554/100) )</f>
        <v>726452</v>
      </c>
      <c r="AF7554" s="121">
        <v>0</v>
      </c>
      <c r="AG7554" s="121">
        <f>IF((AF7554-AE7554) &gt; 1,0,IF((AF7554-AE7554)&lt;0,AE7554-AF7554,AF7554-AE7554))</f>
        <v>726452</v>
      </c>
      <c r="AH7554" s="121">
        <v>0.02</v>
      </c>
    </row>
    <row r="7555" spans="1:34" s="99" customFormat="1" x14ac:dyDescent="0.55000000000000004">
      <c r="A7555" s="107"/>
      <c r="B7555" s="161"/>
      <c r="C7555" s="161"/>
      <c r="D7555" s="162"/>
      <c r="E7555" s="161"/>
      <c r="F7555" s="161"/>
      <c r="G7555" s="161"/>
      <c r="H7555" s="161"/>
      <c r="I7555" s="163"/>
      <c r="J7555" s="161"/>
      <c r="K7555" s="121"/>
      <c r="L7555" s="121" t="s">
        <v>63</v>
      </c>
      <c r="M7555" s="121">
        <f>SUM(M7554:M7554)</f>
        <v>23750</v>
      </c>
      <c r="N7555" s="161"/>
      <c r="O7555" s="164"/>
      <c r="P7555" s="165"/>
      <c r="Q7555" s="164"/>
      <c r="R7555" s="164"/>
      <c r="S7555" s="166"/>
      <c r="T7555" s="161"/>
      <c r="U7555" s="161"/>
      <c r="V7555" s="161"/>
      <c r="W7555" s="121"/>
      <c r="X7555" s="163"/>
      <c r="Y7555" s="121"/>
      <c r="Z7555" s="121"/>
      <c r="AA7555" s="167"/>
      <c r="AB7555" s="167"/>
      <c r="AC7555" s="121"/>
      <c r="AD7555" s="121"/>
      <c r="AE7555" s="121">
        <f>SUM(AE7554:AE7554)</f>
        <v>726452</v>
      </c>
      <c r="AF7555" s="121"/>
      <c r="AG7555" s="121">
        <f>SUM(AG7554:AG7554)</f>
        <v>726452</v>
      </c>
      <c r="AH7555" s="121"/>
    </row>
    <row r="7556" spans="1:34" s="173" customFormat="1" x14ac:dyDescent="0.55000000000000004">
      <c r="A7556" s="122" t="s">
        <v>573</v>
      </c>
      <c r="B7556" s="123">
        <v>3252</v>
      </c>
      <c r="C7556" s="123">
        <v>8270</v>
      </c>
      <c r="D7556" s="135" t="s">
        <v>10270</v>
      </c>
      <c r="E7556" s="123" t="s">
        <v>34</v>
      </c>
      <c r="F7556" s="123">
        <v>6340</v>
      </c>
      <c r="G7556" s="123">
        <v>3</v>
      </c>
      <c r="H7556" s="123">
        <v>2</v>
      </c>
      <c r="I7556" s="136">
        <v>33</v>
      </c>
      <c r="J7556" s="123" t="s">
        <v>38</v>
      </c>
      <c r="K7556" s="137">
        <f>((G7556*400)+(H7556*100))+I7556</f>
        <v>1433</v>
      </c>
      <c r="L7556" s="137">
        <v>3600</v>
      </c>
      <c r="M7556" s="137">
        <f>K7556*L7556</f>
        <v>5158800</v>
      </c>
      <c r="N7556" s="123"/>
      <c r="O7556" s="108"/>
      <c r="P7556" s="138"/>
      <c r="Q7556" s="108"/>
      <c r="R7556" s="108"/>
      <c r="S7556" s="139"/>
      <c r="T7556" s="123"/>
      <c r="U7556" s="123"/>
      <c r="V7556" s="123"/>
      <c r="W7556" s="137"/>
      <c r="X7556" s="136"/>
      <c r="Y7556" s="137"/>
      <c r="Z7556" s="137"/>
      <c r="AA7556" s="119"/>
      <c r="AB7556" s="119"/>
      <c r="AC7556" s="137"/>
      <c r="AD7556" s="137">
        <f>IF(AND(AC7556="",M7556=""),0,IF((AC7556=""),M7556,IF((M7556=""),AC7556,AC7556+M7556)))</f>
        <v>5158800</v>
      </c>
      <c r="AE7556" s="137">
        <f>IF( (X7556=""),AD7556*1,AD7556*(X7556/100) )</f>
        <v>5158800</v>
      </c>
      <c r="AF7556" s="137">
        <v>50000000</v>
      </c>
      <c r="AG7556" s="137">
        <f>IF((AF7556-AE7556) &gt; 1,0,IF((AF7556-AE7556)&lt;0,AE7556-AF7556,AF7556-AE7556))</f>
        <v>0</v>
      </c>
      <c r="AH7556" s="137">
        <v>0.01</v>
      </c>
    </row>
    <row r="7557" spans="1:34" s="173" customFormat="1" x14ac:dyDescent="0.55000000000000004">
      <c r="A7557" s="122" t="s">
        <v>573</v>
      </c>
      <c r="B7557" s="123">
        <v>3253</v>
      </c>
      <c r="C7557" s="123">
        <v>8274</v>
      </c>
      <c r="D7557" s="135" t="s">
        <v>10283</v>
      </c>
      <c r="E7557" s="123" t="s">
        <v>34</v>
      </c>
      <c r="F7557" s="123">
        <v>20477</v>
      </c>
      <c r="G7557" s="123">
        <v>0</v>
      </c>
      <c r="H7557" s="123">
        <v>1</v>
      </c>
      <c r="I7557" s="136">
        <v>14</v>
      </c>
      <c r="J7557" s="123" t="s">
        <v>38</v>
      </c>
      <c r="K7557" s="137">
        <f>((G7557*400)+(H7557*100))+I7557</f>
        <v>114</v>
      </c>
      <c r="L7557" s="137">
        <v>4550</v>
      </c>
      <c r="M7557" s="137">
        <f>K7557*L7557</f>
        <v>518700</v>
      </c>
      <c r="N7557" s="123"/>
      <c r="O7557" s="108"/>
      <c r="P7557" s="138"/>
      <c r="Q7557" s="108"/>
      <c r="R7557" s="108"/>
      <c r="S7557" s="139"/>
      <c r="T7557" s="123"/>
      <c r="U7557" s="123"/>
      <c r="V7557" s="123"/>
      <c r="W7557" s="137"/>
      <c r="X7557" s="136"/>
      <c r="Y7557" s="137"/>
      <c r="Z7557" s="137"/>
      <c r="AA7557" s="119"/>
      <c r="AB7557" s="119"/>
      <c r="AC7557" s="137"/>
      <c r="AD7557" s="137">
        <f>IF(AND(AC7557="",M7557=""),0,IF((AC7557=""),M7557,IF((M7557=""),AC7557,AC7557+M7557)))</f>
        <v>518700</v>
      </c>
      <c r="AE7557" s="137">
        <f>IF( (X7557=""),AD7557*1,AD7557*(X7557/100) )</f>
        <v>518700</v>
      </c>
      <c r="AF7557" s="137">
        <v>50000000</v>
      </c>
      <c r="AG7557" s="137">
        <f>IF((AF7557-AE7557) &gt; 1,0,IF((AF7557-AE7557)&lt;0,AE7557-AF7557,AF7557-AE7557))</f>
        <v>0</v>
      </c>
      <c r="AH7557" s="137">
        <v>0.01</v>
      </c>
    </row>
    <row r="7558" spans="1:34" s="173" customFormat="1" x14ac:dyDescent="0.55000000000000004">
      <c r="A7558" s="122"/>
      <c r="B7558" s="123"/>
      <c r="C7558" s="123"/>
      <c r="D7558" s="135"/>
      <c r="E7558" s="123"/>
      <c r="F7558" s="123"/>
      <c r="G7558" s="123"/>
      <c r="H7558" s="123"/>
      <c r="I7558" s="136"/>
      <c r="J7558" s="123"/>
      <c r="K7558" s="137"/>
      <c r="L7558" s="137" t="s">
        <v>63</v>
      </c>
      <c r="M7558" s="137">
        <f>SUM(M7556:M7557)</f>
        <v>5677500</v>
      </c>
      <c r="N7558" s="123"/>
      <c r="O7558" s="108"/>
      <c r="P7558" s="138"/>
      <c r="Q7558" s="108"/>
      <c r="R7558" s="108"/>
      <c r="S7558" s="139"/>
      <c r="T7558" s="123"/>
      <c r="U7558" s="123"/>
      <c r="V7558" s="123"/>
      <c r="W7558" s="137"/>
      <c r="X7558" s="136"/>
      <c r="Y7558" s="137"/>
      <c r="Z7558" s="137"/>
      <c r="AA7558" s="119"/>
      <c r="AB7558" s="119"/>
      <c r="AC7558" s="137"/>
      <c r="AD7558" s="137"/>
      <c r="AE7558" s="137">
        <f>SUM(AE7556:AE7557)</f>
        <v>5677500</v>
      </c>
      <c r="AF7558" s="137"/>
      <c r="AG7558" s="137">
        <f>SUM(AG7557:AG7557)</f>
        <v>0</v>
      </c>
      <c r="AH7558" s="137"/>
    </row>
    <row r="7559" spans="1:34" s="50" customFormat="1" ht="23.25" x14ac:dyDescent="0.55000000000000004">
      <c r="A7559" s="35" t="s">
        <v>10273</v>
      </c>
      <c r="B7559" s="31">
        <v>3505</v>
      </c>
      <c r="C7559" s="31">
        <v>7563</v>
      </c>
      <c r="D7559" s="48" t="s">
        <v>10274</v>
      </c>
      <c r="E7559" s="31" t="s">
        <v>34</v>
      </c>
      <c r="F7559" s="31">
        <v>13681</v>
      </c>
      <c r="G7559" s="31">
        <v>5</v>
      </c>
      <c r="H7559" s="31">
        <v>0</v>
      </c>
      <c r="I7559" s="32">
        <v>74</v>
      </c>
      <c r="J7559" s="33" t="s">
        <v>68</v>
      </c>
      <c r="K7559" s="34">
        <f>((G7559*400)+(H7559*100))+I7559</f>
        <v>2074</v>
      </c>
      <c r="L7559" s="34">
        <v>1600</v>
      </c>
      <c r="M7559" s="34">
        <f>K7559*L7559</f>
        <v>3318400</v>
      </c>
      <c r="N7559" s="31"/>
      <c r="O7559" s="35"/>
      <c r="P7559" s="36"/>
      <c r="Q7559" s="35"/>
      <c r="R7559" s="35"/>
      <c r="S7559" s="37"/>
      <c r="T7559" s="31"/>
      <c r="U7559" s="31"/>
      <c r="V7559" s="31"/>
      <c r="W7559" s="34"/>
      <c r="X7559" s="32"/>
      <c r="Y7559" s="34"/>
      <c r="Z7559" s="34"/>
      <c r="AA7559" s="38"/>
      <c r="AB7559" s="38"/>
      <c r="AC7559" s="34"/>
      <c r="AD7559" s="34">
        <f>IF(AND(AC7559="",M7559=""),0,IF((AC7559=""),M7559,IF((M7559=""),AC7559,AC7559+M7559)))</f>
        <v>3318400</v>
      </c>
      <c r="AE7559" s="34">
        <f>IF( (X7559=""),AD7559*1,AD7559*(X7559/100) )</f>
        <v>3318400</v>
      </c>
      <c r="AF7559" s="34">
        <v>0</v>
      </c>
      <c r="AG7559" s="34">
        <f>IF((AF7559-AE7559) &gt; 1,0,IF((AF7559-AE7559)&lt;0,AE7559-AF7559,AF7559-AE7559))</f>
        <v>3318400</v>
      </c>
      <c r="AH7559" s="39">
        <v>0.3</v>
      </c>
    </row>
    <row r="7560" spans="1:34" s="50" customFormat="1" ht="23.25" x14ac:dyDescent="0.55000000000000004">
      <c r="A7560" s="35"/>
      <c r="B7560" s="31">
        <v>3506</v>
      </c>
      <c r="C7560" s="31">
        <v>9362</v>
      </c>
      <c r="D7560" s="48" t="s">
        <v>10275</v>
      </c>
      <c r="E7560" s="31" t="s">
        <v>34</v>
      </c>
      <c r="F7560" s="31">
        <v>13683</v>
      </c>
      <c r="G7560" s="31">
        <v>3</v>
      </c>
      <c r="H7560" s="31">
        <v>0</v>
      </c>
      <c r="I7560" s="32">
        <v>0</v>
      </c>
      <c r="J7560" s="33" t="s">
        <v>68</v>
      </c>
      <c r="K7560" s="34">
        <f>((G7560*400)+(H7560*100))+I7560</f>
        <v>1200</v>
      </c>
      <c r="L7560" s="34">
        <v>2175</v>
      </c>
      <c r="M7560" s="34">
        <f>K7560*L7560</f>
        <v>2610000</v>
      </c>
      <c r="N7560" s="31"/>
      <c r="O7560" s="35"/>
      <c r="P7560" s="36"/>
      <c r="Q7560" s="35"/>
      <c r="R7560" s="35"/>
      <c r="S7560" s="37"/>
      <c r="T7560" s="31"/>
      <c r="U7560" s="31"/>
      <c r="V7560" s="31"/>
      <c r="W7560" s="34"/>
      <c r="X7560" s="32"/>
      <c r="Y7560" s="34"/>
      <c r="Z7560" s="34"/>
      <c r="AA7560" s="38"/>
      <c r="AB7560" s="38"/>
      <c r="AC7560" s="34"/>
      <c r="AD7560" s="34">
        <f>IF(AND(AC7560="",M7560=""),0,IF((AC7560=""),M7560,IF((M7560=""),AC7560,AC7560+M7560)))</f>
        <v>2610000</v>
      </c>
      <c r="AE7560" s="34">
        <f>IF( (X7560=""),AD7560*1,AD7560*(X7560/100) )</f>
        <v>2610000</v>
      </c>
      <c r="AF7560" s="34">
        <v>0</v>
      </c>
      <c r="AG7560" s="34">
        <f>IF((AF7560-AE7560) &gt; 1,0,IF((AF7560-AE7560)&lt;0,AE7560-AF7560,AF7560-AE7560))</f>
        <v>2610000</v>
      </c>
      <c r="AH7560" s="39">
        <v>0.3</v>
      </c>
    </row>
    <row r="7561" spans="1:34" s="50" customFormat="1" ht="23.25" x14ac:dyDescent="0.55000000000000004">
      <c r="A7561" s="35"/>
      <c r="B7561" s="31"/>
      <c r="C7561" s="31"/>
      <c r="D7561" s="48"/>
      <c r="E7561" s="31"/>
      <c r="F7561" s="31"/>
      <c r="G7561" s="31">
        <v>0</v>
      </c>
      <c r="H7561" s="31">
        <v>2</v>
      </c>
      <c r="I7561" s="32">
        <v>0</v>
      </c>
      <c r="J7561" s="33" t="s">
        <v>62</v>
      </c>
      <c r="K7561" s="34">
        <f>((G7561*400)+(H7561*100))+I7561</f>
        <v>200</v>
      </c>
      <c r="L7561" s="34">
        <v>2175</v>
      </c>
      <c r="M7561" s="34">
        <f>K7561*L7561</f>
        <v>435000</v>
      </c>
      <c r="N7561" s="31"/>
      <c r="O7561" s="35"/>
      <c r="P7561" s="36"/>
      <c r="Q7561" s="35"/>
      <c r="R7561" s="35"/>
      <c r="S7561" s="37"/>
      <c r="T7561" s="31"/>
      <c r="U7561" s="31"/>
      <c r="V7561" s="31"/>
      <c r="W7561" s="34"/>
      <c r="X7561" s="32"/>
      <c r="Y7561" s="34"/>
      <c r="Z7561" s="34"/>
      <c r="AA7561" s="38"/>
      <c r="AB7561" s="38"/>
      <c r="AC7561" s="34"/>
      <c r="AD7561" s="34">
        <f>IF(AND(AC7561="",M7561=""),0,IF((AC7561=""),M7561, IF( (M7561=""),AC7561,SUM(AC7561:AC7569)+M7561)))</f>
        <v>435000</v>
      </c>
      <c r="AE7561" s="34">
        <f>IF( (X7561=""),AD7561*1,AD7561*(X7561/100) )</f>
        <v>435000</v>
      </c>
      <c r="AF7561" s="34">
        <v>0</v>
      </c>
      <c r="AG7561" s="34">
        <f>IF((AF7561-AE7561) &gt; 1,0,IF((AF7561-AE7561)&lt;0,AE7561-AF7561,AF7561-AE7561))</f>
        <v>435000</v>
      </c>
      <c r="AH7561" s="39">
        <v>0.3</v>
      </c>
    </row>
    <row r="7562" spans="1:34" s="50" customFormat="1" ht="23.25" x14ac:dyDescent="0.55000000000000004">
      <c r="A7562" s="35"/>
      <c r="B7562" s="31"/>
      <c r="C7562" s="31"/>
      <c r="D7562" s="48"/>
      <c r="E7562" s="31"/>
      <c r="F7562" s="31"/>
      <c r="G7562" s="31"/>
      <c r="H7562" s="31"/>
      <c r="I7562" s="32"/>
      <c r="J7562" s="33"/>
      <c r="K7562" s="34"/>
      <c r="L7562" s="34" t="s">
        <v>15267</v>
      </c>
      <c r="M7562" s="34">
        <f>SUM(M7559:M7561)</f>
        <v>6363400</v>
      </c>
      <c r="N7562" s="31"/>
      <c r="O7562" s="35"/>
      <c r="P7562" s="36"/>
      <c r="Q7562" s="35"/>
      <c r="R7562" s="35"/>
      <c r="S7562" s="37"/>
      <c r="T7562" s="31"/>
      <c r="U7562" s="31"/>
      <c r="V7562" s="31"/>
      <c r="W7562" s="34"/>
      <c r="X7562" s="32"/>
      <c r="Y7562" s="34"/>
      <c r="Z7562" s="34"/>
      <c r="AA7562" s="38"/>
      <c r="AB7562" s="38"/>
      <c r="AC7562" s="34"/>
      <c r="AD7562" s="34"/>
      <c r="AE7562" s="34"/>
      <c r="AF7562" s="34"/>
      <c r="AG7562" s="34"/>
      <c r="AH7562" s="39"/>
    </row>
    <row r="7563" spans="1:34" s="50" customFormat="1" ht="23.25" x14ac:dyDescent="0.55000000000000004">
      <c r="A7563" s="35"/>
      <c r="B7563" s="31"/>
      <c r="C7563" s="31"/>
      <c r="D7563" s="48"/>
      <c r="E7563" s="31"/>
      <c r="F7563" s="31"/>
      <c r="G7563" s="31"/>
      <c r="H7563" s="31"/>
      <c r="I7563" s="32"/>
      <c r="J7563" s="33"/>
      <c r="K7563" s="34"/>
      <c r="L7563" s="34"/>
      <c r="M7563" s="34"/>
      <c r="N7563" s="31">
        <v>1</v>
      </c>
      <c r="O7563" s="35" t="s">
        <v>10276</v>
      </c>
      <c r="P7563" s="36"/>
      <c r="Q7563" s="35" t="s">
        <v>10277</v>
      </c>
      <c r="R7563" s="35" t="s">
        <v>10278</v>
      </c>
      <c r="S7563" s="37" t="s">
        <v>10279</v>
      </c>
      <c r="T7563" s="31" t="s">
        <v>51</v>
      </c>
      <c r="U7563" s="31" t="s">
        <v>45</v>
      </c>
      <c r="V7563" s="31" t="s">
        <v>96</v>
      </c>
      <c r="W7563" s="34">
        <v>405</v>
      </c>
      <c r="X7563" s="32">
        <v>91</v>
      </c>
      <c r="Y7563" s="34">
        <v>6750</v>
      </c>
      <c r="Z7563" s="34">
        <f>W7563*Y7563</f>
        <v>2733750</v>
      </c>
      <c r="AA7563" s="38">
        <v>11</v>
      </c>
      <c r="AB7563" s="38">
        <v>12</v>
      </c>
      <c r="AC7563" s="34">
        <f>(Z7563*(100-AB7563))/100</f>
        <v>2405700</v>
      </c>
      <c r="AD7563" s="34">
        <f>IF(AND(AC7563="",M7563=""),0,IF((AC7563=""),M7563, IF( (M7563=""),AC7563,SUM(AC7563:AC7569)+M7563)))</f>
        <v>2405700</v>
      </c>
      <c r="AE7563" s="34">
        <f>IF( (X7563=""),AD7563*1,AD7563*(X7563/100) )</f>
        <v>2189187</v>
      </c>
      <c r="AF7563" s="34">
        <v>0</v>
      </c>
      <c r="AG7563" s="34">
        <f>IF((AF7563-AE7563) &gt; 1,0,IF((AF7563-AE7563)&lt;0,AE7563-AF7563,AF7563-AE7563))</f>
        <v>2189187</v>
      </c>
      <c r="AH7563" s="39">
        <v>0.3</v>
      </c>
    </row>
    <row r="7564" spans="1:34" s="50" customFormat="1" ht="23.25" x14ac:dyDescent="0.55000000000000004">
      <c r="A7564" s="35"/>
      <c r="B7564" s="31"/>
      <c r="C7564" s="31"/>
      <c r="D7564" s="48"/>
      <c r="E7564" s="31"/>
      <c r="F7564" s="31"/>
      <c r="G7564" s="31"/>
      <c r="H7564" s="31"/>
      <c r="I7564" s="32"/>
      <c r="J7564" s="33"/>
      <c r="K7564" s="34"/>
      <c r="L7564" s="34"/>
      <c r="M7564" s="34"/>
      <c r="N7564" s="31">
        <v>2</v>
      </c>
      <c r="O7564" s="35" t="s">
        <v>10271</v>
      </c>
      <c r="P7564" s="36">
        <v>3570900244950</v>
      </c>
      <c r="Q7564" s="35" t="s">
        <v>10272</v>
      </c>
      <c r="R7564" s="35" t="s">
        <v>10280</v>
      </c>
      <c r="S7564" s="37" t="s">
        <v>10281</v>
      </c>
      <c r="T7564" s="31" t="s">
        <v>51</v>
      </c>
      <c r="U7564" s="31" t="s">
        <v>45</v>
      </c>
      <c r="V7564" s="31" t="s">
        <v>52</v>
      </c>
      <c r="W7564" s="34">
        <v>40</v>
      </c>
      <c r="X7564" s="32">
        <v>16.52</v>
      </c>
      <c r="Y7564" s="34">
        <v>6750</v>
      </c>
      <c r="Z7564" s="34">
        <f>W7564*Y7564</f>
        <v>270000</v>
      </c>
      <c r="AA7564" s="38">
        <v>11</v>
      </c>
      <c r="AB7564" s="38">
        <v>12</v>
      </c>
      <c r="AC7564" s="34">
        <f>(Z7564*(100-AB7564))/100</f>
        <v>237600</v>
      </c>
      <c r="AD7564" s="34">
        <f>IF(AND(AC7564="",M7560=""),0,IF((AC7564=""),M7560, IF( (M7560=""),AC7564,SUM(AC7560:AC7568)+M7560)))</f>
        <v>7769917.3499999996</v>
      </c>
      <c r="AE7564" s="34">
        <f>IF( (X7564=""),AD7564*1,AD7564*(X7564/100) )</f>
        <v>1283590.3462199997</v>
      </c>
      <c r="AF7564" s="34">
        <v>0</v>
      </c>
      <c r="AG7564" s="34">
        <f>IF((AF7564-AE7564) &gt; 1,0,IF((AF7564-AE7564)&lt;0,AE7564-AF7564,AF7564-AE7564))</f>
        <v>1283590.3462199997</v>
      </c>
      <c r="AH7564" s="39">
        <v>0.02</v>
      </c>
    </row>
    <row r="7565" spans="1:34" s="50" customFormat="1" ht="23.25" x14ac:dyDescent="0.55000000000000004">
      <c r="A7565" s="35"/>
      <c r="B7565" s="31"/>
      <c r="C7565" s="31"/>
      <c r="D7565" s="48"/>
      <c r="E7565" s="31"/>
      <c r="F7565" s="31"/>
      <c r="G7565" s="31"/>
      <c r="H7565" s="31"/>
      <c r="I7565" s="32"/>
      <c r="J7565" s="33"/>
      <c r="K7565" s="34"/>
      <c r="L7565" s="34"/>
      <c r="M7565" s="34"/>
      <c r="N7565" s="31">
        <v>3</v>
      </c>
      <c r="O7565" s="35" t="s">
        <v>10271</v>
      </c>
      <c r="P7565" s="36">
        <v>3570900244950</v>
      </c>
      <c r="Q7565" s="35" t="s">
        <v>10272</v>
      </c>
      <c r="R7565" s="35" t="s">
        <v>10280</v>
      </c>
      <c r="S7565" s="37" t="s">
        <v>10282</v>
      </c>
      <c r="T7565" s="31" t="s">
        <v>15158</v>
      </c>
      <c r="U7565" s="31" t="s">
        <v>45</v>
      </c>
      <c r="V7565" s="31"/>
      <c r="W7565" s="34"/>
      <c r="X7565" s="32"/>
      <c r="Y7565" s="34"/>
      <c r="Z7565" s="34"/>
      <c r="AA7565" s="38"/>
      <c r="AB7565" s="38"/>
      <c r="AC7565" s="34"/>
      <c r="AD7565" s="34"/>
      <c r="AE7565" s="34"/>
      <c r="AF7565" s="34"/>
      <c r="AG7565" s="34"/>
      <c r="AH7565" s="39"/>
    </row>
    <row r="7566" spans="1:34" s="50" customFormat="1" ht="23.25" x14ac:dyDescent="0.55000000000000004">
      <c r="A7566" s="35"/>
      <c r="B7566" s="31"/>
      <c r="C7566" s="31"/>
      <c r="D7566" s="48"/>
      <c r="E7566" s="31"/>
      <c r="F7566" s="31"/>
      <c r="G7566" s="31"/>
      <c r="H7566" s="31"/>
      <c r="I7566" s="32"/>
      <c r="J7566" s="33"/>
      <c r="K7566" s="34"/>
      <c r="L7566" s="34"/>
      <c r="M7566" s="34"/>
      <c r="N7566" s="31"/>
      <c r="O7566" s="35"/>
      <c r="P7566" s="36"/>
      <c r="Q7566" s="35"/>
      <c r="R7566" s="35"/>
      <c r="S7566" s="37"/>
      <c r="T7566" s="31"/>
      <c r="U7566" s="31"/>
      <c r="V7566" s="31"/>
      <c r="W7566" s="34"/>
      <c r="X7566" s="32"/>
      <c r="Y7566" s="34"/>
      <c r="Z7566" s="34"/>
      <c r="AA7566" s="38"/>
      <c r="AB7566" s="38"/>
      <c r="AC7566" s="34"/>
      <c r="AD7566" s="34"/>
      <c r="AE7566" s="34"/>
      <c r="AF7566" s="34"/>
      <c r="AG7566" s="34"/>
      <c r="AH7566" s="39"/>
    </row>
    <row r="7567" spans="1:34" s="173" customFormat="1" x14ac:dyDescent="0.55000000000000004">
      <c r="A7567" s="122" t="s">
        <v>10286</v>
      </c>
      <c r="B7567" s="123">
        <v>3254</v>
      </c>
      <c r="C7567" s="123">
        <v>6617</v>
      </c>
      <c r="D7567" s="135" t="s">
        <v>10287</v>
      </c>
      <c r="E7567" s="123" t="s">
        <v>34</v>
      </c>
      <c r="F7567" s="123">
        <v>23192</v>
      </c>
      <c r="G7567" s="123">
        <v>0</v>
      </c>
      <c r="H7567" s="123">
        <v>1</v>
      </c>
      <c r="I7567" s="136">
        <v>33</v>
      </c>
      <c r="J7567" s="123" t="s">
        <v>35</v>
      </c>
      <c r="K7567" s="137">
        <f>((G7567*400)+(H7567*100))+I7567</f>
        <v>133</v>
      </c>
      <c r="L7567" s="137">
        <v>650</v>
      </c>
      <c r="M7567" s="137">
        <f>K7567*L7567</f>
        <v>86450</v>
      </c>
      <c r="N7567" s="123">
        <v>1</v>
      </c>
      <c r="O7567" s="108" t="s">
        <v>10284</v>
      </c>
      <c r="P7567" s="138"/>
      <c r="Q7567" s="108" t="s">
        <v>10285</v>
      </c>
      <c r="R7567" s="108" t="s">
        <v>10288</v>
      </c>
      <c r="S7567" s="139" t="s">
        <v>10289</v>
      </c>
      <c r="T7567" s="123" t="s">
        <v>51</v>
      </c>
      <c r="U7567" s="123" t="s">
        <v>45</v>
      </c>
      <c r="V7567" s="123" t="s">
        <v>52</v>
      </c>
      <c r="W7567" s="137">
        <v>396.63</v>
      </c>
      <c r="X7567" s="136">
        <v>75.89</v>
      </c>
      <c r="Y7567" s="137">
        <v>6750</v>
      </c>
      <c r="Z7567" s="137">
        <f>W7567*Y7567</f>
        <v>2677252.5</v>
      </c>
      <c r="AA7567" s="119">
        <v>6</v>
      </c>
      <c r="AB7567" s="119">
        <v>6</v>
      </c>
      <c r="AC7567" s="137">
        <f>(Z7567*(100-AB7567))/100</f>
        <v>2516617.35</v>
      </c>
      <c r="AD7567" s="137">
        <f>IF(AND(AC7567="",M7567=""),0,IF((AC7567=""),M7567, IF( (M7567=""),AC7567,SUM(AC7567:AC7570)+M7567)))</f>
        <v>2603067.35</v>
      </c>
      <c r="AE7567" s="137">
        <f>IF( (X7567=""),AD7567*1,AD7567*(X7567/100) )</f>
        <v>1975467.8119150002</v>
      </c>
      <c r="AF7567" s="137">
        <v>50000000</v>
      </c>
      <c r="AG7567" s="137">
        <f>IF((AF7567-AE7567) &gt; 1,0,IF((AF7567-AE7567)&lt;0,AE7567-AF7567,AF7567-AE7567))</f>
        <v>0</v>
      </c>
      <c r="AH7567" s="137">
        <v>0.02</v>
      </c>
    </row>
    <row r="7568" spans="1:34" s="173" customFormat="1" x14ac:dyDescent="0.55000000000000004">
      <c r="A7568" s="122"/>
      <c r="B7568" s="123"/>
      <c r="C7568" s="123"/>
      <c r="D7568" s="135"/>
      <c r="E7568" s="123"/>
      <c r="F7568" s="123"/>
      <c r="G7568" s="123"/>
      <c r="H7568" s="123"/>
      <c r="I7568" s="136"/>
      <c r="J7568" s="123"/>
      <c r="K7568" s="137"/>
      <c r="L7568" s="137"/>
      <c r="M7568" s="137"/>
      <c r="N7568" s="123">
        <v>2</v>
      </c>
      <c r="O7568" s="108" t="s">
        <v>10284</v>
      </c>
      <c r="P7568" s="138"/>
      <c r="Q7568" s="108" t="s">
        <v>10285</v>
      </c>
      <c r="R7568" s="108" t="s">
        <v>10288</v>
      </c>
      <c r="S7568" s="139" t="s">
        <v>10290</v>
      </c>
      <c r="T7568" s="123" t="s">
        <v>55</v>
      </c>
      <c r="U7568" s="123" t="s">
        <v>45</v>
      </c>
      <c r="V7568" s="123" t="s">
        <v>52</v>
      </c>
      <c r="W7568" s="137">
        <v>126</v>
      </c>
      <c r="X7568" s="136">
        <v>24.11</v>
      </c>
      <c r="Y7568" s="137">
        <v>0</v>
      </c>
      <c r="Z7568" s="137">
        <f>W7568*Y7568</f>
        <v>0</v>
      </c>
      <c r="AA7568" s="119">
        <v>6</v>
      </c>
      <c r="AB7568" s="119">
        <v>6</v>
      </c>
      <c r="AC7568" s="137">
        <f>(Z7568*(100-AB7568))/100</f>
        <v>0</v>
      </c>
      <c r="AD7568" s="137">
        <f>IF(AND(AC7568="",M7567=""),0,IF((AC7568=""),M7567, IF( (M7567=""),AC7568,SUM(AC7567:AC7570)+M7567)))</f>
        <v>2603067.35</v>
      </c>
      <c r="AE7568" s="137">
        <f>IF( (X7568=""),AD7568*1,AD7568*(X7568/100) )</f>
        <v>627599.53808500001</v>
      </c>
      <c r="AF7568" s="137">
        <v>50000000</v>
      </c>
      <c r="AG7568" s="137">
        <f>IF((AF7568-AE7568) &gt; 1,0,IF((AF7568-AE7568)&lt;0,AE7568-AF7568,AF7568-AE7568))</f>
        <v>0</v>
      </c>
      <c r="AH7568" s="137">
        <v>0.02</v>
      </c>
    </row>
    <row r="7569" spans="1:34" s="173" customFormat="1" x14ac:dyDescent="0.55000000000000004">
      <c r="A7569" s="122"/>
      <c r="B7569" s="123"/>
      <c r="C7569" s="123"/>
      <c r="D7569" s="135"/>
      <c r="E7569" s="123"/>
      <c r="F7569" s="123"/>
      <c r="G7569" s="123"/>
      <c r="H7569" s="123"/>
      <c r="I7569" s="136"/>
      <c r="J7569" s="123"/>
      <c r="K7569" s="137"/>
      <c r="L7569" s="137" t="s">
        <v>63</v>
      </c>
      <c r="M7569" s="137">
        <f>SUM(M7567:M7568)</f>
        <v>86450</v>
      </c>
      <c r="N7569" s="123"/>
      <c r="O7569" s="108"/>
      <c r="P7569" s="138"/>
      <c r="Q7569" s="108"/>
      <c r="R7569" s="108"/>
      <c r="S7569" s="139"/>
      <c r="T7569" s="123"/>
      <c r="U7569" s="123"/>
      <c r="V7569" s="123"/>
      <c r="W7569" s="137"/>
      <c r="X7569" s="136"/>
      <c r="Y7569" s="137"/>
      <c r="Z7569" s="137"/>
      <c r="AA7569" s="119"/>
      <c r="AB7569" s="119"/>
      <c r="AC7569" s="137"/>
      <c r="AD7569" s="137"/>
      <c r="AE7569" s="137">
        <f>SUM(AE7567:AE7568)</f>
        <v>2603067.35</v>
      </c>
      <c r="AF7569" s="137"/>
      <c r="AG7569" s="137">
        <f>SUM(AG7567:AG7568)</f>
        <v>0</v>
      </c>
      <c r="AH7569" s="137"/>
    </row>
    <row r="7570" spans="1:34" s="173" customFormat="1" x14ac:dyDescent="0.55000000000000004">
      <c r="A7570" s="122" t="s">
        <v>3377</v>
      </c>
      <c r="B7570" s="123">
        <v>3255</v>
      </c>
      <c r="C7570" s="123">
        <v>9352</v>
      </c>
      <c r="D7570" s="135" t="s">
        <v>10291</v>
      </c>
      <c r="E7570" s="123" t="s">
        <v>34</v>
      </c>
      <c r="F7570" s="123">
        <v>608</v>
      </c>
      <c r="G7570" s="123">
        <v>0</v>
      </c>
      <c r="H7570" s="123">
        <v>0</v>
      </c>
      <c r="I7570" s="136">
        <v>44</v>
      </c>
      <c r="J7570" s="123" t="s">
        <v>38</v>
      </c>
      <c r="K7570" s="137">
        <f>((G7570*400)+(H7570*100))+I7570</f>
        <v>44</v>
      </c>
      <c r="L7570" s="137">
        <v>25000</v>
      </c>
      <c r="M7570" s="137">
        <f>K7570*L7570</f>
        <v>1100000</v>
      </c>
      <c r="N7570" s="123"/>
      <c r="O7570" s="108"/>
      <c r="P7570" s="138"/>
      <c r="Q7570" s="108"/>
      <c r="R7570" s="108"/>
      <c r="S7570" s="139"/>
      <c r="T7570" s="123"/>
      <c r="U7570" s="123"/>
      <c r="V7570" s="123"/>
      <c r="W7570" s="137"/>
      <c r="X7570" s="136"/>
      <c r="Y7570" s="137"/>
      <c r="Z7570" s="137"/>
      <c r="AA7570" s="119"/>
      <c r="AB7570" s="119"/>
      <c r="AC7570" s="137"/>
      <c r="AD7570" s="137">
        <f>IF(AND(AC7570="",M7570=""),0,IF((AC7570=""),M7570,IF((M7570=""),AC7570,AC7570+M7570)))</f>
        <v>1100000</v>
      </c>
      <c r="AE7570" s="137">
        <f>IF( (X7570=""),AD7570*1,AD7570*(X7570/100) )</f>
        <v>1100000</v>
      </c>
      <c r="AF7570" s="137">
        <v>50000000</v>
      </c>
      <c r="AG7570" s="137">
        <f>IF((AF7570-AE7570) &gt; 1,0,IF((AF7570-AE7570)&lt;0,AE7570-AF7570,AF7570-AE7570))</f>
        <v>0</v>
      </c>
      <c r="AH7570" s="137">
        <v>0.01</v>
      </c>
    </row>
    <row r="7571" spans="1:34" s="173" customFormat="1" x14ac:dyDescent="0.55000000000000004">
      <c r="A7571" s="122"/>
      <c r="B7571" s="123"/>
      <c r="C7571" s="123"/>
      <c r="D7571" s="135"/>
      <c r="E7571" s="123"/>
      <c r="F7571" s="123"/>
      <c r="G7571" s="123"/>
      <c r="H7571" s="123"/>
      <c r="I7571" s="136"/>
      <c r="J7571" s="123"/>
      <c r="K7571" s="137"/>
      <c r="L7571" s="137" t="s">
        <v>63</v>
      </c>
      <c r="M7571" s="137">
        <f>SUM(M7570:M7570)</f>
        <v>1100000</v>
      </c>
      <c r="N7571" s="123"/>
      <c r="O7571" s="108"/>
      <c r="P7571" s="138"/>
      <c r="Q7571" s="108"/>
      <c r="R7571" s="108"/>
      <c r="S7571" s="139"/>
      <c r="T7571" s="123"/>
      <c r="U7571" s="123"/>
      <c r="V7571" s="123"/>
      <c r="W7571" s="137"/>
      <c r="X7571" s="136"/>
      <c r="Y7571" s="137"/>
      <c r="Z7571" s="137"/>
      <c r="AA7571" s="119"/>
      <c r="AB7571" s="119"/>
      <c r="AC7571" s="137"/>
      <c r="AD7571" s="137"/>
      <c r="AE7571" s="137">
        <f>SUM(AE7570:AE7570)</f>
        <v>1100000</v>
      </c>
      <c r="AF7571" s="137"/>
      <c r="AG7571" s="137">
        <f>SUM(AG7570:AG7570)</f>
        <v>0</v>
      </c>
      <c r="AH7571" s="137"/>
    </row>
    <row r="7572" spans="1:34" s="173" customFormat="1" x14ac:dyDescent="0.55000000000000004">
      <c r="A7572" s="122" t="s">
        <v>10294</v>
      </c>
      <c r="B7572" s="123">
        <v>3256</v>
      </c>
      <c r="C7572" s="123">
        <v>9975</v>
      </c>
      <c r="D7572" s="135" t="s">
        <v>10295</v>
      </c>
      <c r="E7572" s="123" t="s">
        <v>15640</v>
      </c>
      <c r="F7572" s="123">
        <v>7029</v>
      </c>
      <c r="G7572" s="123">
        <v>0</v>
      </c>
      <c r="H7572" s="123">
        <v>0</v>
      </c>
      <c r="I7572" s="136">
        <v>95</v>
      </c>
      <c r="J7572" s="123" t="s">
        <v>35</v>
      </c>
      <c r="K7572" s="137">
        <f>((G7572*400)+(H7572*100))+I7572</f>
        <v>95</v>
      </c>
      <c r="L7572" s="137">
        <v>400</v>
      </c>
      <c r="M7572" s="137">
        <f>K7572*L7572</f>
        <v>38000</v>
      </c>
      <c r="N7572" s="123">
        <v>1</v>
      </c>
      <c r="O7572" s="108" t="s">
        <v>10292</v>
      </c>
      <c r="P7572" s="138">
        <v>8570885000391</v>
      </c>
      <c r="Q7572" s="108" t="s">
        <v>10293</v>
      </c>
      <c r="R7572" s="108" t="s">
        <v>10296</v>
      </c>
      <c r="S7572" s="139"/>
      <c r="T7572" s="123" t="s">
        <v>51</v>
      </c>
      <c r="U7572" s="123" t="s">
        <v>45</v>
      </c>
      <c r="V7572" s="123" t="s">
        <v>52</v>
      </c>
      <c r="W7572" s="137">
        <v>107.91</v>
      </c>
      <c r="X7572" s="136">
        <v>66.040000000000006</v>
      </c>
      <c r="Y7572" s="137">
        <v>6750</v>
      </c>
      <c r="Z7572" s="137">
        <f>W7572*Y7572</f>
        <v>728392.5</v>
      </c>
      <c r="AA7572" s="119">
        <v>11</v>
      </c>
      <c r="AB7572" s="119">
        <v>12</v>
      </c>
      <c r="AC7572" s="137">
        <f>(Z7572*(100-AB7572))/100</f>
        <v>640985.4</v>
      </c>
      <c r="AD7572" s="137">
        <f>IF(AND(AC7572="",M7572=""),0,IF((AC7572=""),M7572, IF( (M7572=""),AC7572,SUM(AC7572:AC7573)+M7572)))</f>
        <v>1008655.4</v>
      </c>
      <c r="AE7572" s="137">
        <f>IF( (X7572=""),AD7572*1,AD7572*(X7572/100) )</f>
        <v>666116.02616000012</v>
      </c>
      <c r="AF7572" s="137">
        <v>10000000</v>
      </c>
      <c r="AG7572" s="137">
        <v>38000</v>
      </c>
      <c r="AH7572" s="137">
        <v>0.02</v>
      </c>
    </row>
    <row r="7573" spans="1:34" s="173" customFormat="1" x14ac:dyDescent="0.55000000000000004">
      <c r="A7573" s="122"/>
      <c r="B7573" s="123"/>
      <c r="C7573" s="123"/>
      <c r="D7573" s="135"/>
      <c r="E7573" s="123"/>
      <c r="F7573" s="123"/>
      <c r="G7573" s="123"/>
      <c r="H7573" s="123"/>
      <c r="I7573" s="136"/>
      <c r="J7573" s="123"/>
      <c r="K7573" s="137"/>
      <c r="L7573" s="137"/>
      <c r="M7573" s="137"/>
      <c r="N7573" s="123">
        <v>2</v>
      </c>
      <c r="O7573" s="108" t="s">
        <v>10292</v>
      </c>
      <c r="P7573" s="138">
        <v>8570885000391</v>
      </c>
      <c r="Q7573" s="108" t="s">
        <v>10293</v>
      </c>
      <c r="R7573" s="108" t="s">
        <v>10296</v>
      </c>
      <c r="S7573" s="139"/>
      <c r="T7573" s="123" t="s">
        <v>51</v>
      </c>
      <c r="U7573" s="123" t="s">
        <v>45</v>
      </c>
      <c r="V7573" s="123" t="s">
        <v>52</v>
      </c>
      <c r="W7573" s="137">
        <v>55.5</v>
      </c>
      <c r="X7573" s="136">
        <v>33.96</v>
      </c>
      <c r="Y7573" s="137">
        <v>6750</v>
      </c>
      <c r="Z7573" s="137">
        <f>W7573*Y7573</f>
        <v>374625</v>
      </c>
      <c r="AA7573" s="119">
        <v>11</v>
      </c>
      <c r="AB7573" s="119">
        <v>12</v>
      </c>
      <c r="AC7573" s="137">
        <f>(Z7573*(100-AB7573))/100</f>
        <v>329670</v>
      </c>
      <c r="AD7573" s="137">
        <f>IF(AND(AC7573="",M7572=""),0,IF((AC7573=""),M7572, IF( (M7572=""),AC7573,SUM(AC7572:AC7573)+M7572)))</f>
        <v>1008655.4</v>
      </c>
      <c r="AE7573" s="137">
        <f>IF( (X7573=""),AD7573*1,AD7573*(X7573/100) )</f>
        <v>342539.37384000001</v>
      </c>
      <c r="AF7573" s="137">
        <v>10000000</v>
      </c>
      <c r="AG7573" s="137">
        <f>IF((AF7573-AE7573) &gt; 1,0,IF((AF7573-AE7573)&lt;0,AE7573-AF7573,AF7573-AE7573))</f>
        <v>0</v>
      </c>
      <c r="AH7573" s="137">
        <v>0.02</v>
      </c>
    </row>
    <row r="7574" spans="1:34" s="173" customFormat="1" x14ac:dyDescent="0.55000000000000004">
      <c r="A7574" s="122"/>
      <c r="B7574" s="123"/>
      <c r="C7574" s="123"/>
      <c r="D7574" s="135"/>
      <c r="E7574" s="123"/>
      <c r="F7574" s="123"/>
      <c r="G7574" s="123"/>
      <c r="H7574" s="123"/>
      <c r="I7574" s="136"/>
      <c r="J7574" s="123"/>
      <c r="K7574" s="137"/>
      <c r="L7574" s="137" t="s">
        <v>63</v>
      </c>
      <c r="M7574" s="137">
        <f>SUM(M7572:M7573)</f>
        <v>38000</v>
      </c>
      <c r="N7574" s="123"/>
      <c r="O7574" s="108"/>
      <c r="P7574" s="138"/>
      <c r="Q7574" s="108"/>
      <c r="R7574" s="108"/>
      <c r="S7574" s="139"/>
      <c r="T7574" s="123"/>
      <c r="U7574" s="123"/>
      <c r="V7574" s="123"/>
      <c r="W7574" s="137"/>
      <c r="X7574" s="136"/>
      <c r="Y7574" s="137"/>
      <c r="Z7574" s="137"/>
      <c r="AA7574" s="119"/>
      <c r="AB7574" s="119"/>
      <c r="AC7574" s="137"/>
      <c r="AD7574" s="137"/>
      <c r="AE7574" s="137">
        <f>SUM(AE7572:AE7573)</f>
        <v>1008655.4000000001</v>
      </c>
      <c r="AF7574" s="137"/>
      <c r="AG7574" s="137">
        <f>SUM(AG7572:AG7573)</f>
        <v>38000</v>
      </c>
      <c r="AH7574" s="137"/>
    </row>
    <row r="7575" spans="1:34" s="173" customFormat="1" x14ac:dyDescent="0.55000000000000004">
      <c r="A7575" s="122" t="s">
        <v>928</v>
      </c>
      <c r="B7575" s="123">
        <v>3257</v>
      </c>
      <c r="C7575" s="123">
        <v>6814</v>
      </c>
      <c r="D7575" s="135" t="s">
        <v>10299</v>
      </c>
      <c r="E7575" s="123" t="s">
        <v>34</v>
      </c>
      <c r="F7575" s="123">
        <v>23606</v>
      </c>
      <c r="G7575" s="123">
        <v>1</v>
      </c>
      <c r="H7575" s="123">
        <v>0</v>
      </c>
      <c r="I7575" s="136">
        <v>47</v>
      </c>
      <c r="J7575" s="123" t="s">
        <v>35</v>
      </c>
      <c r="K7575" s="137">
        <f>((G7575*400)+(H7575*100))+I7575</f>
        <v>447</v>
      </c>
      <c r="L7575" s="137">
        <v>850</v>
      </c>
      <c r="M7575" s="137">
        <f>K7575*L7575</f>
        <v>379950</v>
      </c>
      <c r="N7575" s="123">
        <v>1</v>
      </c>
      <c r="O7575" s="108" t="s">
        <v>10297</v>
      </c>
      <c r="P7575" s="138"/>
      <c r="Q7575" s="108" t="s">
        <v>10298</v>
      </c>
      <c r="R7575" s="108" t="s">
        <v>930</v>
      </c>
      <c r="S7575" s="139" t="s">
        <v>10300</v>
      </c>
      <c r="T7575" s="123" t="s">
        <v>51</v>
      </c>
      <c r="U7575" s="123" t="s">
        <v>45</v>
      </c>
      <c r="V7575" s="123" t="s">
        <v>52</v>
      </c>
      <c r="W7575" s="137">
        <v>221.4</v>
      </c>
      <c r="X7575" s="136">
        <v>94.76</v>
      </c>
      <c r="Y7575" s="137">
        <v>6750</v>
      </c>
      <c r="Z7575" s="137">
        <f>W7575*Y7575</f>
        <v>1494450</v>
      </c>
      <c r="AA7575" s="119">
        <v>6</v>
      </c>
      <c r="AB7575" s="119">
        <v>6</v>
      </c>
      <c r="AC7575" s="137">
        <f>(Z7575*(100-AB7575))/100</f>
        <v>1404783</v>
      </c>
      <c r="AD7575" s="137">
        <f>IF(AND(AC7575="",M7575=""),0,IF((AC7575=""),M7575, IF( (M7575=""),AC7575,SUM(AC7575:AC7580)+M7575)))</f>
        <v>2173654.5</v>
      </c>
      <c r="AE7575" s="137">
        <f>IF( (X7575=""),AD7575*1,AD7575*(X7575/100) )</f>
        <v>2059755.0042000001</v>
      </c>
      <c r="AF7575" s="137">
        <v>50000000</v>
      </c>
      <c r="AG7575" s="137">
        <f>IF((AF7575-AE7575) &gt; 1,0,IF((AF7575-AE7575)&lt;0,AE7575-AF7575,AF7575-AE7575))</f>
        <v>0</v>
      </c>
      <c r="AH7575" s="137">
        <v>0.02</v>
      </c>
    </row>
    <row r="7576" spans="1:34" s="173" customFormat="1" x14ac:dyDescent="0.55000000000000004">
      <c r="A7576" s="122"/>
      <c r="B7576" s="123"/>
      <c r="C7576" s="123"/>
      <c r="D7576" s="135"/>
      <c r="E7576" s="123"/>
      <c r="F7576" s="123"/>
      <c r="G7576" s="123"/>
      <c r="H7576" s="123"/>
      <c r="I7576" s="136"/>
      <c r="J7576" s="123"/>
      <c r="K7576" s="137"/>
      <c r="L7576" s="137"/>
      <c r="M7576" s="137"/>
      <c r="N7576" s="123">
        <v>2</v>
      </c>
      <c r="O7576" s="108" t="s">
        <v>10297</v>
      </c>
      <c r="P7576" s="138"/>
      <c r="Q7576" s="108" t="s">
        <v>10298</v>
      </c>
      <c r="R7576" s="108" t="s">
        <v>930</v>
      </c>
      <c r="S7576" s="139" t="s">
        <v>10301</v>
      </c>
      <c r="T7576" s="123" t="s">
        <v>55</v>
      </c>
      <c r="U7576" s="123" t="s">
        <v>45</v>
      </c>
      <c r="V7576" s="123" t="s">
        <v>52</v>
      </c>
      <c r="W7576" s="137">
        <v>12.25</v>
      </c>
      <c r="X7576" s="136">
        <v>5.24</v>
      </c>
      <c r="Y7576" s="137">
        <v>0</v>
      </c>
      <c r="Z7576" s="137">
        <f>W7576*Y7576</f>
        <v>0</v>
      </c>
      <c r="AA7576" s="119">
        <v>6</v>
      </c>
      <c r="AB7576" s="119">
        <v>6</v>
      </c>
      <c r="AC7576" s="137">
        <f>(Z7576*(100-AB7576))/100</f>
        <v>0</v>
      </c>
      <c r="AD7576" s="137">
        <f>IF(AND(AC7576="",M7575=""),0,IF((AC7576=""),M7575, IF( (M7575=""),AC7576,SUM(AC7575:AC7580)+M7575)))</f>
        <v>2173654.5</v>
      </c>
      <c r="AE7576" s="137">
        <f>IF( (X7576=""),AD7576*1,AD7576*(X7576/100) )</f>
        <v>113899.4958</v>
      </c>
      <c r="AF7576" s="137">
        <v>50000000</v>
      </c>
      <c r="AG7576" s="137">
        <f>IF((AF7576-AE7576) &gt; 1,0,IF((AF7576-AE7576)&lt;0,AE7576-AF7576,AF7576-AE7576))</f>
        <v>0</v>
      </c>
      <c r="AH7576" s="137">
        <v>0.02</v>
      </c>
    </row>
    <row r="7577" spans="1:34" s="173" customFormat="1" x14ac:dyDescent="0.55000000000000004">
      <c r="A7577" s="122"/>
      <c r="B7577" s="123"/>
      <c r="C7577" s="123"/>
      <c r="D7577" s="135"/>
      <c r="E7577" s="123"/>
      <c r="F7577" s="123"/>
      <c r="G7577" s="123"/>
      <c r="H7577" s="123"/>
      <c r="I7577" s="136"/>
      <c r="J7577" s="123"/>
      <c r="K7577" s="137"/>
      <c r="L7577" s="137" t="s">
        <v>63</v>
      </c>
      <c r="M7577" s="137">
        <f>SUM(M7575:M7576)</f>
        <v>379950</v>
      </c>
      <c r="N7577" s="123"/>
      <c r="O7577" s="108"/>
      <c r="P7577" s="138"/>
      <c r="Q7577" s="108"/>
      <c r="R7577" s="108"/>
      <c r="S7577" s="139"/>
      <c r="T7577" s="123"/>
      <c r="U7577" s="123"/>
      <c r="V7577" s="123"/>
      <c r="W7577" s="137"/>
      <c r="X7577" s="136"/>
      <c r="Y7577" s="137"/>
      <c r="Z7577" s="137"/>
      <c r="AA7577" s="119"/>
      <c r="AB7577" s="119"/>
      <c r="AC7577" s="137"/>
      <c r="AD7577" s="137"/>
      <c r="AE7577" s="137">
        <f>SUM(AE7575:AE7576)</f>
        <v>2173654.5</v>
      </c>
      <c r="AF7577" s="137"/>
      <c r="AG7577" s="137">
        <f>SUM(AG7575:AG7576)</f>
        <v>0</v>
      </c>
      <c r="AH7577" s="137"/>
    </row>
    <row r="7578" spans="1:34" s="173" customFormat="1" x14ac:dyDescent="0.55000000000000004">
      <c r="A7578" s="122" t="s">
        <v>10302</v>
      </c>
      <c r="B7578" s="123">
        <v>3258</v>
      </c>
      <c r="C7578" s="123">
        <v>8975</v>
      </c>
      <c r="D7578" s="135" t="s">
        <v>10303</v>
      </c>
      <c r="E7578" s="123" t="s">
        <v>34</v>
      </c>
      <c r="F7578" s="123">
        <v>8578</v>
      </c>
      <c r="G7578" s="123">
        <v>47</v>
      </c>
      <c r="H7578" s="123">
        <v>2</v>
      </c>
      <c r="I7578" s="136">
        <v>14</v>
      </c>
      <c r="J7578" s="123" t="s">
        <v>38</v>
      </c>
      <c r="K7578" s="137">
        <f>((G7578*400)+(H7578*100))+I7578</f>
        <v>19014</v>
      </c>
      <c r="L7578" s="137">
        <v>275</v>
      </c>
      <c r="M7578" s="137">
        <f>K7578*L7578</f>
        <v>5228850</v>
      </c>
      <c r="N7578" s="123"/>
      <c r="O7578" s="108"/>
      <c r="P7578" s="138"/>
      <c r="Q7578" s="108"/>
      <c r="R7578" s="108"/>
      <c r="S7578" s="139"/>
      <c r="T7578" s="123"/>
      <c r="U7578" s="123"/>
      <c r="V7578" s="123"/>
      <c r="W7578" s="137"/>
      <c r="X7578" s="136"/>
      <c r="Y7578" s="137"/>
      <c r="Z7578" s="137"/>
      <c r="AA7578" s="119"/>
      <c r="AB7578" s="119"/>
      <c r="AC7578" s="137"/>
      <c r="AD7578" s="137">
        <f>IF(AND(AC7578="",M7578=""),0,IF((AC7578=""),M7578,IF((M7578=""),AC7578,AC7578+M7578)))</f>
        <v>5228850</v>
      </c>
      <c r="AE7578" s="137">
        <f>IF( (X7578=""),AD7578*1,AD7578*(X7578/100) )</f>
        <v>5228850</v>
      </c>
      <c r="AF7578" s="137">
        <v>50000000</v>
      </c>
      <c r="AG7578" s="137">
        <f>IF((AF7578-AE7578) &gt; 1,0,IF((AF7578-AE7578)&lt;0,AE7578-AF7578,AF7578-AE7578))</f>
        <v>0</v>
      </c>
      <c r="AH7578" s="137">
        <v>0.01</v>
      </c>
    </row>
    <row r="7579" spans="1:34" s="173" customFormat="1" x14ac:dyDescent="0.55000000000000004">
      <c r="A7579" s="122"/>
      <c r="B7579" s="123"/>
      <c r="C7579" s="123"/>
      <c r="D7579" s="135"/>
      <c r="E7579" s="123"/>
      <c r="F7579" s="123"/>
      <c r="G7579" s="123"/>
      <c r="H7579" s="123"/>
      <c r="I7579" s="136"/>
      <c r="J7579" s="123"/>
      <c r="K7579" s="137"/>
      <c r="L7579" s="137" t="s">
        <v>63</v>
      </c>
      <c r="M7579" s="137">
        <f>SUM(M7578:M7578)</f>
        <v>5228850</v>
      </c>
      <c r="N7579" s="123"/>
      <c r="O7579" s="108"/>
      <c r="P7579" s="138"/>
      <c r="Q7579" s="108"/>
      <c r="R7579" s="108"/>
      <c r="S7579" s="139"/>
      <c r="T7579" s="123"/>
      <c r="U7579" s="123"/>
      <c r="V7579" s="123"/>
      <c r="W7579" s="137"/>
      <c r="X7579" s="136"/>
      <c r="Y7579" s="137"/>
      <c r="Z7579" s="137"/>
      <c r="AA7579" s="119"/>
      <c r="AB7579" s="119"/>
      <c r="AC7579" s="137"/>
      <c r="AD7579" s="137"/>
      <c r="AE7579" s="137">
        <f>SUM(AE7578:AE7578)</f>
        <v>5228850</v>
      </c>
      <c r="AF7579" s="137"/>
      <c r="AG7579" s="137">
        <f>SUM(AG7578:AG7578)</f>
        <v>0</v>
      </c>
      <c r="AH7579" s="137"/>
    </row>
    <row r="7580" spans="1:34" s="173" customFormat="1" x14ac:dyDescent="0.55000000000000004">
      <c r="A7580" s="122" t="s">
        <v>10306</v>
      </c>
      <c r="B7580" s="123">
        <v>3259</v>
      </c>
      <c r="C7580" s="123">
        <v>9680</v>
      </c>
      <c r="D7580" s="135" t="s">
        <v>10307</v>
      </c>
      <c r="E7580" s="123" t="s">
        <v>34</v>
      </c>
      <c r="F7580" s="123">
        <v>20468</v>
      </c>
      <c r="G7580" s="123">
        <v>0</v>
      </c>
      <c r="H7580" s="123">
        <v>1</v>
      </c>
      <c r="I7580" s="136">
        <v>40</v>
      </c>
      <c r="J7580" s="123" t="s">
        <v>35</v>
      </c>
      <c r="K7580" s="137">
        <f>((G7580*400)+(H7580*100))+I7580</f>
        <v>140</v>
      </c>
      <c r="L7580" s="137">
        <v>250</v>
      </c>
      <c r="M7580" s="137">
        <f>K7580*L7580</f>
        <v>35000</v>
      </c>
      <c r="N7580" s="123">
        <v>1</v>
      </c>
      <c r="O7580" s="108" t="s">
        <v>10304</v>
      </c>
      <c r="P7580" s="138"/>
      <c r="Q7580" s="108" t="s">
        <v>10305</v>
      </c>
      <c r="R7580" s="108" t="s">
        <v>10308</v>
      </c>
      <c r="S7580" s="139"/>
      <c r="T7580" s="123" t="s">
        <v>51</v>
      </c>
      <c r="U7580" s="123" t="s">
        <v>45</v>
      </c>
      <c r="V7580" s="123" t="s">
        <v>52</v>
      </c>
      <c r="W7580" s="137">
        <v>58.2</v>
      </c>
      <c r="X7580" s="136">
        <v>53.76</v>
      </c>
      <c r="Y7580" s="137">
        <v>6750</v>
      </c>
      <c r="Z7580" s="137">
        <f>W7580*Y7580</f>
        <v>392850</v>
      </c>
      <c r="AA7580" s="119">
        <v>1</v>
      </c>
      <c r="AB7580" s="119">
        <v>1</v>
      </c>
      <c r="AC7580" s="137">
        <f>(Z7580*(100-AB7580))/100</f>
        <v>388921.5</v>
      </c>
      <c r="AD7580" s="137">
        <f>IF(AND(AC7580="",M7580=""),0,IF((AC7580=""),M7580, IF( (M7580=""),AC7580,SUM(AC7580:AC7581)+M7580)))</f>
        <v>758380.625</v>
      </c>
      <c r="AE7580" s="137">
        <f>IF( (X7580=""),AD7580*1,AD7580*(X7580/100) )</f>
        <v>407705.424</v>
      </c>
      <c r="AF7580" s="137">
        <v>50000000</v>
      </c>
      <c r="AG7580" s="137">
        <f>IF((AF7580-AE7580) &gt; 1,0,IF((AF7580-AE7580)&lt;0,AE7580-AF7580,AF7580-AE7580))</f>
        <v>0</v>
      </c>
      <c r="AH7580" s="137">
        <v>0.02</v>
      </c>
    </row>
    <row r="7581" spans="1:34" s="173" customFormat="1" x14ac:dyDescent="0.55000000000000004">
      <c r="A7581" s="122"/>
      <c r="B7581" s="123"/>
      <c r="C7581" s="123"/>
      <c r="D7581" s="135"/>
      <c r="E7581" s="123"/>
      <c r="F7581" s="123"/>
      <c r="G7581" s="123"/>
      <c r="H7581" s="123"/>
      <c r="I7581" s="136"/>
      <c r="J7581" s="123"/>
      <c r="K7581" s="137"/>
      <c r="L7581" s="137"/>
      <c r="M7581" s="137"/>
      <c r="N7581" s="123">
        <v>2</v>
      </c>
      <c r="O7581" s="108" t="s">
        <v>10304</v>
      </c>
      <c r="P7581" s="138"/>
      <c r="Q7581" s="108" t="s">
        <v>10305</v>
      </c>
      <c r="R7581" s="108" t="s">
        <v>10308</v>
      </c>
      <c r="S7581" s="139"/>
      <c r="T7581" s="123" t="s">
        <v>51</v>
      </c>
      <c r="U7581" s="123" t="s">
        <v>45</v>
      </c>
      <c r="V7581" s="123" t="s">
        <v>52</v>
      </c>
      <c r="W7581" s="137">
        <v>50.05</v>
      </c>
      <c r="X7581" s="136">
        <v>46.24</v>
      </c>
      <c r="Y7581" s="137">
        <v>6750</v>
      </c>
      <c r="Z7581" s="137">
        <f>W7581*Y7581</f>
        <v>337837.5</v>
      </c>
      <c r="AA7581" s="119">
        <v>1</v>
      </c>
      <c r="AB7581" s="119">
        <v>1</v>
      </c>
      <c r="AC7581" s="137">
        <f>(Z7581*(100-AB7581))/100</f>
        <v>334459.125</v>
      </c>
      <c r="AD7581" s="137">
        <f>IF(AND(AC7581="",M7580=""),0,IF((AC7581=""),M7580, IF( (M7580=""),AC7581,SUM(AC7580:AC7581)+M7580)))</f>
        <v>758380.625</v>
      </c>
      <c r="AE7581" s="137">
        <f>IF( (X7581=""),AD7581*1,AD7581*(X7581/100) )</f>
        <v>350675.201</v>
      </c>
      <c r="AF7581" s="137">
        <v>50000000</v>
      </c>
      <c r="AG7581" s="137">
        <f>IF((AF7581-AE7581) &gt; 1,0,IF((AF7581-AE7581)&lt;0,AE7581-AF7581,AF7581-AE7581))</f>
        <v>0</v>
      </c>
      <c r="AH7581" s="137">
        <v>0.02</v>
      </c>
    </row>
    <row r="7582" spans="1:34" s="173" customFormat="1" x14ac:dyDescent="0.55000000000000004">
      <c r="A7582" s="122"/>
      <c r="B7582" s="123"/>
      <c r="C7582" s="123"/>
      <c r="D7582" s="135"/>
      <c r="E7582" s="123"/>
      <c r="F7582" s="123"/>
      <c r="G7582" s="123"/>
      <c r="H7582" s="123"/>
      <c r="I7582" s="136"/>
      <c r="J7582" s="123"/>
      <c r="K7582" s="137"/>
      <c r="L7582" s="137" t="s">
        <v>63</v>
      </c>
      <c r="M7582" s="137">
        <f>SUM(M7580:M7581)</f>
        <v>35000</v>
      </c>
      <c r="N7582" s="123"/>
      <c r="O7582" s="108"/>
      <c r="P7582" s="138"/>
      <c r="Q7582" s="108"/>
      <c r="R7582" s="108"/>
      <c r="S7582" s="139"/>
      <c r="T7582" s="123"/>
      <c r="U7582" s="123"/>
      <c r="V7582" s="123"/>
      <c r="W7582" s="137"/>
      <c r="X7582" s="136"/>
      <c r="Y7582" s="137"/>
      <c r="Z7582" s="137"/>
      <c r="AA7582" s="119"/>
      <c r="AB7582" s="119"/>
      <c r="AC7582" s="137"/>
      <c r="AD7582" s="137"/>
      <c r="AE7582" s="137">
        <f>SUM(AE7580:AE7581)</f>
        <v>758380.625</v>
      </c>
      <c r="AF7582" s="137"/>
      <c r="AG7582" s="137">
        <f>SUM(AG7580:AG7581)</f>
        <v>0</v>
      </c>
      <c r="AH7582" s="137"/>
    </row>
    <row r="7583" spans="1:34" s="173" customFormat="1" x14ac:dyDescent="0.55000000000000004">
      <c r="A7583" s="122" t="s">
        <v>10311</v>
      </c>
      <c r="B7583" s="123">
        <v>3260</v>
      </c>
      <c r="C7583" s="123">
        <v>5554</v>
      </c>
      <c r="D7583" s="135" t="s">
        <v>10312</v>
      </c>
      <c r="E7583" s="123" t="s">
        <v>34</v>
      </c>
      <c r="F7583" s="123">
        <v>13816</v>
      </c>
      <c r="G7583" s="123">
        <v>0</v>
      </c>
      <c r="H7583" s="123">
        <v>1</v>
      </c>
      <c r="I7583" s="136">
        <v>21</v>
      </c>
      <c r="J7583" s="123" t="s">
        <v>35</v>
      </c>
      <c r="K7583" s="137">
        <f>((G7583*400)+(H7583*100))+I7583</f>
        <v>121</v>
      </c>
      <c r="L7583" s="137">
        <v>2425</v>
      </c>
      <c r="M7583" s="137">
        <f>K7583*L7583</f>
        <v>293425</v>
      </c>
      <c r="N7583" s="123">
        <v>1</v>
      </c>
      <c r="O7583" s="108" t="s">
        <v>10309</v>
      </c>
      <c r="P7583" s="138"/>
      <c r="Q7583" s="108" t="s">
        <v>10310</v>
      </c>
      <c r="R7583" s="108" t="s">
        <v>10313</v>
      </c>
      <c r="S7583" s="139" t="s">
        <v>10314</v>
      </c>
      <c r="T7583" s="123" t="s">
        <v>51</v>
      </c>
      <c r="U7583" s="123" t="s">
        <v>45</v>
      </c>
      <c r="V7583" s="123" t="s">
        <v>52</v>
      </c>
      <c r="W7583" s="137">
        <v>203.68</v>
      </c>
      <c r="X7583" s="136">
        <v>83.98</v>
      </c>
      <c r="Y7583" s="137">
        <v>6750</v>
      </c>
      <c r="Z7583" s="137">
        <f>W7583*Y7583</f>
        <v>1374840</v>
      </c>
      <c r="AA7583" s="119">
        <v>29</v>
      </c>
      <c r="AB7583" s="119">
        <v>48</v>
      </c>
      <c r="AC7583" s="137">
        <f>(Z7583*(100-AB7583))/100</f>
        <v>714916.8</v>
      </c>
      <c r="AD7583" s="137">
        <f>IF(AND(AC7583="",M7583=""),0,IF((AC7583=""),M7583, IF( (M7583=""),AC7583,SUM(AC7583:AC7586)+M7583)))</f>
        <v>1008341.8</v>
      </c>
      <c r="AE7583" s="137">
        <f>IF( (X7583=""),AD7583*1,AD7583*(X7583/100) )</f>
        <v>846805.44364000007</v>
      </c>
      <c r="AF7583" s="137">
        <v>50000000</v>
      </c>
      <c r="AG7583" s="137">
        <f>IF((AF7583-AE7583) &gt; 1,0,IF((AF7583-AE7583)&lt;0,AE7583-AF7583,AF7583-AE7583))</f>
        <v>0</v>
      </c>
      <c r="AH7583" s="137">
        <v>0.02</v>
      </c>
    </row>
    <row r="7584" spans="1:34" s="173" customFormat="1" x14ac:dyDescent="0.55000000000000004">
      <c r="A7584" s="122"/>
      <c r="B7584" s="123"/>
      <c r="C7584" s="123"/>
      <c r="D7584" s="135"/>
      <c r="E7584" s="123"/>
      <c r="F7584" s="123"/>
      <c r="G7584" s="123"/>
      <c r="H7584" s="123"/>
      <c r="I7584" s="136"/>
      <c r="J7584" s="123"/>
      <c r="K7584" s="137"/>
      <c r="L7584" s="137"/>
      <c r="M7584" s="137"/>
      <c r="N7584" s="123">
        <v>2</v>
      </c>
      <c r="O7584" s="108" t="s">
        <v>10309</v>
      </c>
      <c r="P7584" s="138"/>
      <c r="Q7584" s="108" t="s">
        <v>10310</v>
      </c>
      <c r="R7584" s="108" t="s">
        <v>10313</v>
      </c>
      <c r="S7584" s="139" t="s">
        <v>10315</v>
      </c>
      <c r="T7584" s="123" t="s">
        <v>55</v>
      </c>
      <c r="U7584" s="123" t="s">
        <v>45</v>
      </c>
      <c r="V7584" s="123" t="s">
        <v>52</v>
      </c>
      <c r="W7584" s="137">
        <v>38.85</v>
      </c>
      <c r="X7584" s="136">
        <v>16.02</v>
      </c>
      <c r="Y7584" s="137">
        <v>0</v>
      </c>
      <c r="Z7584" s="137">
        <f>W7584*Y7584</f>
        <v>0</v>
      </c>
      <c r="AA7584" s="119">
        <v>6</v>
      </c>
      <c r="AB7584" s="119">
        <v>6</v>
      </c>
      <c r="AC7584" s="137">
        <f>(Z7584*(100-AB7584))/100</f>
        <v>0</v>
      </c>
      <c r="AD7584" s="137">
        <f>IF(AND(AC7584="",M7583=""),0,IF((AC7584=""),M7583, IF( (M7583=""),AC7584,SUM(AC7583:AC7586)+M7583)))</f>
        <v>1008341.8</v>
      </c>
      <c r="AE7584" s="137">
        <f>IF( (X7584=""),AD7584*1,AD7584*(X7584/100) )</f>
        <v>161536.35636000001</v>
      </c>
      <c r="AF7584" s="137">
        <v>50000000</v>
      </c>
      <c r="AG7584" s="137">
        <f>IF((AF7584-AE7584) &gt; 1,0,IF((AF7584-AE7584)&lt;0,AE7584-AF7584,AF7584-AE7584))</f>
        <v>0</v>
      </c>
      <c r="AH7584" s="137">
        <v>0.02</v>
      </c>
    </row>
    <row r="7585" spans="1:34" s="173" customFormat="1" x14ac:dyDescent="0.55000000000000004">
      <c r="A7585" s="122"/>
      <c r="B7585" s="123"/>
      <c r="C7585" s="123"/>
      <c r="D7585" s="135"/>
      <c r="E7585" s="123"/>
      <c r="F7585" s="123"/>
      <c r="G7585" s="123"/>
      <c r="H7585" s="123"/>
      <c r="I7585" s="136"/>
      <c r="J7585" s="123"/>
      <c r="K7585" s="137"/>
      <c r="L7585" s="137" t="s">
        <v>63</v>
      </c>
      <c r="M7585" s="137">
        <f>SUM(M7583:M7584)</f>
        <v>293425</v>
      </c>
      <c r="N7585" s="123"/>
      <c r="O7585" s="108"/>
      <c r="P7585" s="138"/>
      <c r="Q7585" s="108"/>
      <c r="R7585" s="108"/>
      <c r="S7585" s="139"/>
      <c r="T7585" s="123"/>
      <c r="U7585" s="123"/>
      <c r="V7585" s="123"/>
      <c r="W7585" s="137"/>
      <c r="X7585" s="136"/>
      <c r="Y7585" s="137"/>
      <c r="Z7585" s="137"/>
      <c r="AA7585" s="119"/>
      <c r="AB7585" s="119"/>
      <c r="AC7585" s="137"/>
      <c r="AD7585" s="137"/>
      <c r="AE7585" s="137">
        <f>SUM(AE7583:AE7584)</f>
        <v>1008341.8</v>
      </c>
      <c r="AF7585" s="137"/>
      <c r="AG7585" s="137">
        <f>SUM(AG7583:AG7584)</f>
        <v>0</v>
      </c>
      <c r="AH7585" s="137"/>
    </row>
    <row r="7586" spans="1:34" s="173" customFormat="1" x14ac:dyDescent="0.55000000000000004">
      <c r="A7586" s="122" t="s">
        <v>10316</v>
      </c>
      <c r="B7586" s="123">
        <v>3261</v>
      </c>
      <c r="C7586" s="123">
        <v>9451</v>
      </c>
      <c r="D7586" s="135" t="s">
        <v>10317</v>
      </c>
      <c r="E7586" s="123" t="s">
        <v>34</v>
      </c>
      <c r="F7586" s="123">
        <v>27218</v>
      </c>
      <c r="G7586" s="123">
        <v>0</v>
      </c>
      <c r="H7586" s="123">
        <v>1</v>
      </c>
      <c r="I7586" s="136">
        <v>34</v>
      </c>
      <c r="J7586" s="123" t="s">
        <v>35</v>
      </c>
      <c r="K7586" s="137">
        <f>((G7586*400)+(H7586*100))+I7586</f>
        <v>134</v>
      </c>
      <c r="L7586" s="137">
        <v>2425</v>
      </c>
      <c r="M7586" s="137">
        <f>K7586*L7586</f>
        <v>324950</v>
      </c>
      <c r="N7586" s="123"/>
      <c r="O7586" s="108"/>
      <c r="P7586" s="138"/>
      <c r="Q7586" s="108"/>
      <c r="R7586" s="108"/>
      <c r="S7586" s="139"/>
      <c r="T7586" s="123"/>
      <c r="U7586" s="123"/>
      <c r="V7586" s="123"/>
      <c r="W7586" s="137"/>
      <c r="X7586" s="136"/>
      <c r="Y7586" s="137"/>
      <c r="Z7586" s="137"/>
      <c r="AA7586" s="119"/>
      <c r="AB7586" s="119"/>
      <c r="AC7586" s="137"/>
      <c r="AD7586" s="137">
        <f>IF(AND(AC7586="",M7586=""),0,IF((AC7586=""),M7586,IF((M7586=""),AC7586,AC7586+M7586)))</f>
        <v>324950</v>
      </c>
      <c r="AE7586" s="137">
        <f>IF( (X7586=""),AD7586*1,AD7586*(X7586/100) )</f>
        <v>324950</v>
      </c>
      <c r="AF7586" s="137">
        <v>50000000</v>
      </c>
      <c r="AG7586" s="137">
        <f>IF((AF7586-AE7586) &gt; 1,0,IF((AF7586-AE7586)&lt;0,AE7586-AF7586,AF7586-AE7586))</f>
        <v>0</v>
      </c>
      <c r="AH7586" s="137">
        <v>0.02</v>
      </c>
    </row>
    <row r="7587" spans="1:34" s="173" customFormat="1" x14ac:dyDescent="0.55000000000000004">
      <c r="A7587" s="122"/>
      <c r="B7587" s="123"/>
      <c r="C7587" s="123"/>
      <c r="D7587" s="135"/>
      <c r="E7587" s="123"/>
      <c r="F7587" s="123"/>
      <c r="G7587" s="123"/>
      <c r="H7587" s="123"/>
      <c r="I7587" s="136"/>
      <c r="J7587" s="123"/>
      <c r="K7587" s="137"/>
      <c r="L7587" s="137" t="s">
        <v>63</v>
      </c>
      <c r="M7587" s="137">
        <f>SUM(M7586:M7586)</f>
        <v>324950</v>
      </c>
      <c r="N7587" s="123"/>
      <c r="O7587" s="108"/>
      <c r="P7587" s="138"/>
      <c r="Q7587" s="108"/>
      <c r="R7587" s="108"/>
      <c r="S7587" s="139"/>
      <c r="T7587" s="123"/>
      <c r="U7587" s="123"/>
      <c r="V7587" s="123"/>
      <c r="W7587" s="137"/>
      <c r="X7587" s="136"/>
      <c r="Y7587" s="137"/>
      <c r="Z7587" s="137"/>
      <c r="AA7587" s="119"/>
      <c r="AB7587" s="119"/>
      <c r="AC7587" s="137"/>
      <c r="AD7587" s="137"/>
      <c r="AE7587" s="137">
        <f>SUM(AE7586:AE7586)</f>
        <v>324950</v>
      </c>
      <c r="AF7587" s="137"/>
      <c r="AG7587" s="137">
        <f>SUM(AG7586:AG7586)</f>
        <v>0</v>
      </c>
      <c r="AH7587" s="137"/>
    </row>
    <row r="7588" spans="1:34" s="173" customFormat="1" x14ac:dyDescent="0.55000000000000004">
      <c r="A7588" s="122" t="s">
        <v>10320</v>
      </c>
      <c r="B7588" s="123">
        <v>3262</v>
      </c>
      <c r="C7588" s="123">
        <v>6645</v>
      </c>
      <c r="D7588" s="135" t="s">
        <v>10321</v>
      </c>
      <c r="E7588" s="123" t="s">
        <v>34</v>
      </c>
      <c r="F7588" s="123">
        <v>23226</v>
      </c>
      <c r="G7588" s="123">
        <v>0</v>
      </c>
      <c r="H7588" s="123">
        <v>1</v>
      </c>
      <c r="I7588" s="136">
        <v>75</v>
      </c>
      <c r="J7588" s="123" t="s">
        <v>35</v>
      </c>
      <c r="K7588" s="137">
        <f>((G7588*400)+(H7588*100))+I7588</f>
        <v>175</v>
      </c>
      <c r="L7588" s="137">
        <v>850</v>
      </c>
      <c r="M7588" s="137">
        <f>K7588*L7588</f>
        <v>148750</v>
      </c>
      <c r="N7588" s="123">
        <v>1</v>
      </c>
      <c r="O7588" s="108" t="s">
        <v>10318</v>
      </c>
      <c r="P7588" s="138">
        <v>3570200366173</v>
      </c>
      <c r="Q7588" s="108" t="s">
        <v>10319</v>
      </c>
      <c r="R7588" s="108" t="s">
        <v>10322</v>
      </c>
      <c r="S7588" s="139" t="s">
        <v>10323</v>
      </c>
      <c r="T7588" s="123" t="s">
        <v>51</v>
      </c>
      <c r="U7588" s="123" t="s">
        <v>45</v>
      </c>
      <c r="V7588" s="123" t="s">
        <v>52</v>
      </c>
      <c r="W7588" s="137">
        <v>117.6</v>
      </c>
      <c r="X7588" s="136">
        <v>70.89</v>
      </c>
      <c r="Y7588" s="137">
        <v>6750</v>
      </c>
      <c r="Z7588" s="137">
        <f>W7588*Y7588</f>
        <v>793800</v>
      </c>
      <c r="AA7588" s="119">
        <v>6</v>
      </c>
      <c r="AB7588" s="119">
        <v>6</v>
      </c>
      <c r="AC7588" s="137">
        <f>(Z7588*(100-AB7588))/100</f>
        <v>746172</v>
      </c>
      <c r="AD7588" s="137">
        <f>IF(AND(AC7588="",M7588=""),0,IF((AC7588=""),M7588, IF( (M7588=""),AC7588,SUM(AC7588:AC7592)+M7588)))</f>
        <v>1201385.5</v>
      </c>
      <c r="AE7588" s="137">
        <f>IF( (X7588=""),AD7588*1,AD7588*(X7588/100) )</f>
        <v>851662.18094999995</v>
      </c>
      <c r="AF7588" s="137">
        <v>50000000</v>
      </c>
      <c r="AG7588" s="137">
        <f>IF((AF7588-AE7588) &gt; 1,0,IF((AF7588-AE7588)&lt;0,AE7588-AF7588,AF7588-AE7588))</f>
        <v>0</v>
      </c>
      <c r="AH7588" s="137">
        <v>0.02</v>
      </c>
    </row>
    <row r="7589" spans="1:34" s="173" customFormat="1" x14ac:dyDescent="0.55000000000000004">
      <c r="A7589" s="122"/>
      <c r="B7589" s="123"/>
      <c r="C7589" s="123"/>
      <c r="D7589" s="135"/>
      <c r="E7589" s="123"/>
      <c r="F7589" s="123"/>
      <c r="G7589" s="123"/>
      <c r="H7589" s="123"/>
      <c r="I7589" s="136"/>
      <c r="J7589" s="123"/>
      <c r="K7589" s="137"/>
      <c r="L7589" s="137"/>
      <c r="M7589" s="137"/>
      <c r="N7589" s="123">
        <v>2</v>
      </c>
      <c r="O7589" s="108" t="s">
        <v>10318</v>
      </c>
      <c r="P7589" s="138">
        <v>3570200366173</v>
      </c>
      <c r="Q7589" s="108" t="s">
        <v>10319</v>
      </c>
      <c r="R7589" s="108" t="s">
        <v>10322</v>
      </c>
      <c r="S7589" s="139" t="s">
        <v>10324</v>
      </c>
      <c r="T7589" s="123" t="s">
        <v>51</v>
      </c>
      <c r="U7589" s="123" t="s">
        <v>45</v>
      </c>
      <c r="V7589" s="123" t="s">
        <v>52</v>
      </c>
      <c r="W7589" s="137">
        <v>48.3</v>
      </c>
      <c r="X7589" s="136">
        <v>29.11</v>
      </c>
      <c r="Y7589" s="137">
        <v>6750</v>
      </c>
      <c r="Z7589" s="137">
        <f>W7589*Y7589</f>
        <v>326025</v>
      </c>
      <c r="AA7589" s="119">
        <v>6</v>
      </c>
      <c r="AB7589" s="119">
        <v>6</v>
      </c>
      <c r="AC7589" s="137">
        <f>(Z7589*(100-AB7589))/100</f>
        <v>306463.5</v>
      </c>
      <c r="AD7589" s="137">
        <f>IF(AND(AC7589="",M7588=""),0,IF((AC7589=""),M7588, IF( (M7588=""),AC7589,SUM(AC7588:AC7592)+M7588)))</f>
        <v>1201385.5</v>
      </c>
      <c r="AE7589" s="137">
        <f>IF( (X7589=""),AD7589*1,AD7589*(X7589/100) )</f>
        <v>349723.31904999999</v>
      </c>
      <c r="AF7589" s="137">
        <v>50000000</v>
      </c>
      <c r="AG7589" s="137">
        <f>IF((AF7589-AE7589) &gt; 1,0,IF((AF7589-AE7589)&lt;0,AE7589-AF7589,AF7589-AE7589))</f>
        <v>0</v>
      </c>
      <c r="AH7589" s="137">
        <v>0.02</v>
      </c>
    </row>
    <row r="7590" spans="1:34" s="173" customFormat="1" x14ac:dyDescent="0.55000000000000004">
      <c r="A7590" s="122"/>
      <c r="B7590" s="123"/>
      <c r="C7590" s="123"/>
      <c r="D7590" s="135"/>
      <c r="E7590" s="123"/>
      <c r="F7590" s="123"/>
      <c r="G7590" s="123"/>
      <c r="H7590" s="123"/>
      <c r="I7590" s="136"/>
      <c r="J7590" s="123"/>
      <c r="K7590" s="137"/>
      <c r="L7590" s="137" t="s">
        <v>63</v>
      </c>
      <c r="M7590" s="137">
        <f>SUM(M7588:M7589)</f>
        <v>148750</v>
      </c>
      <c r="N7590" s="123"/>
      <c r="O7590" s="108"/>
      <c r="P7590" s="138"/>
      <c r="Q7590" s="108"/>
      <c r="R7590" s="108"/>
      <c r="S7590" s="139"/>
      <c r="T7590" s="123"/>
      <c r="U7590" s="123"/>
      <c r="V7590" s="123"/>
      <c r="W7590" s="137"/>
      <c r="X7590" s="136"/>
      <c r="Y7590" s="137"/>
      <c r="Z7590" s="137"/>
      <c r="AA7590" s="119"/>
      <c r="AB7590" s="119"/>
      <c r="AC7590" s="137"/>
      <c r="AD7590" s="137"/>
      <c r="AE7590" s="137">
        <f>SUM(AE7588:AE7589)</f>
        <v>1201385.5</v>
      </c>
      <c r="AF7590" s="137"/>
      <c r="AG7590" s="137">
        <f>SUM(AG7588:AG7589)</f>
        <v>0</v>
      </c>
      <c r="AH7590" s="137"/>
    </row>
    <row r="7591" spans="1:34" s="99" customFormat="1" x14ac:dyDescent="0.55000000000000004">
      <c r="A7591" s="107" t="s">
        <v>10325</v>
      </c>
      <c r="B7591" s="102">
        <v>3263</v>
      </c>
      <c r="C7591" s="102">
        <v>9061</v>
      </c>
      <c r="D7591" s="90" t="s">
        <v>10326</v>
      </c>
      <c r="E7591" s="102" t="s">
        <v>34</v>
      </c>
      <c r="F7591" s="102">
        <v>21104</v>
      </c>
      <c r="G7591" s="102">
        <v>0</v>
      </c>
      <c r="H7591" s="102">
        <v>2</v>
      </c>
      <c r="I7591" s="98">
        <v>17</v>
      </c>
      <c r="J7591" s="102" t="s">
        <v>35</v>
      </c>
      <c r="K7591" s="94">
        <f>((G7591*400)+(H7591*100))+I7591</f>
        <v>217</v>
      </c>
      <c r="L7591" s="94">
        <v>800</v>
      </c>
      <c r="M7591" s="94">
        <f>K7591*L7591</f>
        <v>173600</v>
      </c>
      <c r="N7591" s="102"/>
      <c r="O7591" s="111"/>
      <c r="P7591" s="96"/>
      <c r="Q7591" s="111"/>
      <c r="R7591" s="111"/>
      <c r="S7591" s="97"/>
      <c r="T7591" s="102"/>
      <c r="U7591" s="102"/>
      <c r="V7591" s="102"/>
      <c r="W7591" s="94"/>
      <c r="X7591" s="98"/>
      <c r="Y7591" s="94"/>
      <c r="Z7591" s="94"/>
      <c r="AA7591" s="89"/>
      <c r="AB7591" s="89"/>
      <c r="AC7591" s="94"/>
      <c r="AD7591" s="94">
        <f>IF(AND(AC7591="",M7591=""),0,IF((AC7591=""),M7591,IF((M7591=""),AC7591,AC7591+M7591)))</f>
        <v>173600</v>
      </c>
      <c r="AE7591" s="94">
        <f>IF( (X7591=""),AD7591*1,AD7591*(X7591/100) )</f>
        <v>173600</v>
      </c>
      <c r="AF7591" s="94">
        <v>0</v>
      </c>
      <c r="AG7591" s="94">
        <f>IF((AF7591-AE7591) &gt; 1,0,IF((AF7591-AE7591)&lt;0,AE7591-AF7591,AF7591-AE7591))</f>
        <v>173600</v>
      </c>
      <c r="AH7591" s="94">
        <v>0.02</v>
      </c>
    </row>
    <row r="7592" spans="1:34" s="99" customFormat="1" x14ac:dyDescent="0.55000000000000004">
      <c r="A7592" s="107"/>
      <c r="B7592" s="102"/>
      <c r="C7592" s="102"/>
      <c r="D7592" s="90"/>
      <c r="E7592" s="102"/>
      <c r="F7592" s="102"/>
      <c r="G7592" s="102"/>
      <c r="H7592" s="102"/>
      <c r="I7592" s="98"/>
      <c r="J7592" s="102"/>
      <c r="K7592" s="94"/>
      <c r="L7592" s="94" t="s">
        <v>63</v>
      </c>
      <c r="M7592" s="94">
        <f>SUM(M7591:M7591)</f>
        <v>173600</v>
      </c>
      <c r="N7592" s="102"/>
      <c r="O7592" s="111"/>
      <c r="P7592" s="96"/>
      <c r="Q7592" s="111"/>
      <c r="R7592" s="111"/>
      <c r="S7592" s="97"/>
      <c r="T7592" s="102"/>
      <c r="U7592" s="102"/>
      <c r="V7592" s="102"/>
      <c r="W7592" s="94"/>
      <c r="X7592" s="98"/>
      <c r="Y7592" s="94"/>
      <c r="Z7592" s="94"/>
      <c r="AA7592" s="89"/>
      <c r="AB7592" s="89"/>
      <c r="AC7592" s="94"/>
      <c r="AD7592" s="94"/>
      <c r="AE7592" s="94">
        <f>SUM(AE7591:AE7591)</f>
        <v>173600</v>
      </c>
      <c r="AF7592" s="94"/>
      <c r="AG7592" s="94">
        <f>SUM(AG7591:AG7591)</f>
        <v>173600</v>
      </c>
      <c r="AH7592" s="94"/>
    </row>
    <row r="7593" spans="1:34" s="173" customFormat="1" x14ac:dyDescent="0.55000000000000004">
      <c r="A7593" s="122" t="s">
        <v>4864</v>
      </c>
      <c r="B7593" s="123">
        <v>3264</v>
      </c>
      <c r="C7593" s="123">
        <v>5041</v>
      </c>
      <c r="D7593" s="135" t="s">
        <v>10327</v>
      </c>
      <c r="E7593" s="123" t="s">
        <v>34</v>
      </c>
      <c r="F7593" s="123">
        <v>7454</v>
      </c>
      <c r="G7593" s="123">
        <v>5</v>
      </c>
      <c r="H7593" s="123">
        <v>2</v>
      </c>
      <c r="I7593" s="136">
        <v>96</v>
      </c>
      <c r="J7593" s="123" t="s">
        <v>38</v>
      </c>
      <c r="K7593" s="137">
        <f>((G7593*400)+(H7593*100))+I7593</f>
        <v>2296</v>
      </c>
      <c r="L7593" s="137">
        <v>625</v>
      </c>
      <c r="M7593" s="137">
        <f>K7593*L7593</f>
        <v>1435000</v>
      </c>
      <c r="N7593" s="123"/>
      <c r="O7593" s="108"/>
      <c r="P7593" s="138"/>
      <c r="Q7593" s="108"/>
      <c r="R7593" s="108"/>
      <c r="S7593" s="139"/>
      <c r="T7593" s="123"/>
      <c r="U7593" s="123"/>
      <c r="V7593" s="123"/>
      <c r="W7593" s="137"/>
      <c r="X7593" s="136"/>
      <c r="Y7593" s="137"/>
      <c r="Z7593" s="137"/>
      <c r="AA7593" s="119"/>
      <c r="AB7593" s="119"/>
      <c r="AC7593" s="137"/>
      <c r="AD7593" s="137">
        <f>IF(AND(AC7593="",M7593=""),0,IF((AC7593=""),M7593,IF((M7593=""),AC7593,AC7593+M7593)))</f>
        <v>1435000</v>
      </c>
      <c r="AE7593" s="137">
        <f>IF( (X7593=""),AD7593*1,AD7593*(X7593/100) )</f>
        <v>1435000</v>
      </c>
      <c r="AF7593" s="137">
        <v>50000000</v>
      </c>
      <c r="AG7593" s="137">
        <f>IF((AF7593-AE7593) &gt; 1,0,IF((AF7593-AE7593)&lt;0,AE7593-AF7593,AF7593-AE7593))</f>
        <v>0</v>
      </c>
      <c r="AH7593" s="137">
        <v>0.01</v>
      </c>
    </row>
    <row r="7594" spans="1:34" s="173" customFormat="1" x14ac:dyDescent="0.55000000000000004">
      <c r="A7594" s="122"/>
      <c r="B7594" s="123"/>
      <c r="C7594" s="123"/>
      <c r="D7594" s="135"/>
      <c r="E7594" s="123"/>
      <c r="F7594" s="123"/>
      <c r="G7594" s="123"/>
      <c r="H7594" s="123"/>
      <c r="I7594" s="136"/>
      <c r="J7594" s="123"/>
      <c r="K7594" s="137"/>
      <c r="L7594" s="137" t="s">
        <v>63</v>
      </c>
      <c r="M7594" s="137">
        <f>SUM(M7593:M7593)</f>
        <v>1435000</v>
      </c>
      <c r="N7594" s="123"/>
      <c r="O7594" s="108"/>
      <c r="P7594" s="138"/>
      <c r="Q7594" s="108"/>
      <c r="R7594" s="108"/>
      <c r="S7594" s="139"/>
      <c r="T7594" s="123"/>
      <c r="U7594" s="123"/>
      <c r="V7594" s="123"/>
      <c r="W7594" s="137"/>
      <c r="X7594" s="136"/>
      <c r="Y7594" s="137"/>
      <c r="Z7594" s="137"/>
      <c r="AA7594" s="119"/>
      <c r="AB7594" s="119"/>
      <c r="AC7594" s="137"/>
      <c r="AD7594" s="137"/>
      <c r="AE7594" s="137">
        <f>SUM(AE7593:AE7593)</f>
        <v>1435000</v>
      </c>
      <c r="AF7594" s="137"/>
      <c r="AG7594" s="137">
        <f>SUM(AG7593:AG7593)</f>
        <v>0</v>
      </c>
      <c r="AH7594" s="137"/>
    </row>
    <row r="7595" spans="1:34" s="99" customFormat="1" x14ac:dyDescent="0.55000000000000004">
      <c r="A7595" s="107" t="s">
        <v>10331</v>
      </c>
      <c r="B7595" s="102">
        <v>3265</v>
      </c>
      <c r="C7595" s="102">
        <v>5635</v>
      </c>
      <c r="D7595" s="90" t="s">
        <v>10332</v>
      </c>
      <c r="E7595" s="102" t="s">
        <v>34</v>
      </c>
      <c r="F7595" s="102">
        <v>884</v>
      </c>
      <c r="G7595" s="102">
        <v>0</v>
      </c>
      <c r="H7595" s="102">
        <v>1</v>
      </c>
      <c r="I7595" s="98">
        <v>26</v>
      </c>
      <c r="J7595" s="102" t="s">
        <v>35</v>
      </c>
      <c r="K7595" s="94">
        <f>((G7595*400)+(H7595*100))+I7595</f>
        <v>126</v>
      </c>
      <c r="L7595" s="94">
        <v>18500</v>
      </c>
      <c r="M7595" s="94">
        <f>K7595*L7595</f>
        <v>2331000</v>
      </c>
      <c r="N7595" s="102">
        <v>1</v>
      </c>
      <c r="O7595" s="111" t="s">
        <v>10329</v>
      </c>
      <c r="P7595" s="96">
        <v>3100800627273</v>
      </c>
      <c r="Q7595" s="111" t="s">
        <v>10330</v>
      </c>
      <c r="R7595" s="111" t="s">
        <v>15280</v>
      </c>
      <c r="S7595" s="97" t="s">
        <v>10333</v>
      </c>
      <c r="T7595" s="102" t="s">
        <v>73</v>
      </c>
      <c r="U7595" s="102" t="s">
        <v>45</v>
      </c>
      <c r="V7595" s="102" t="s">
        <v>46</v>
      </c>
      <c r="W7595" s="94">
        <v>140</v>
      </c>
      <c r="X7595" s="98">
        <v>100</v>
      </c>
      <c r="Y7595" s="94">
        <v>6600</v>
      </c>
      <c r="Z7595" s="94">
        <f t="shared" ref="Z7595:Z7600" si="725">W7595*Y7595</f>
        <v>924000</v>
      </c>
      <c r="AA7595" s="89">
        <v>12</v>
      </c>
      <c r="AB7595" s="89">
        <v>14</v>
      </c>
      <c r="AC7595" s="94">
        <f t="shared" ref="AC7595:AC7600" si="726">(Z7595*(100-AB7595))/100</f>
        <v>794640</v>
      </c>
      <c r="AD7595" s="94">
        <f>IF(AND(AC7595="",M7595=""),0,IF((AC7595=""),M7595, IF( (M7595=""),AC7595,SUM(AC7595:AC7595)+M7595)))</f>
        <v>3125640</v>
      </c>
      <c r="AE7595" s="94">
        <f t="shared" ref="AE7595:AE7600" si="727">IF( (X7595=""),AD7595*1,AD7595*(X7595/100) )</f>
        <v>3125640</v>
      </c>
      <c r="AF7595" s="94">
        <v>0</v>
      </c>
      <c r="AG7595" s="94">
        <f t="shared" ref="AG7595:AG7600" si="728">IF((AF7595-AE7595) &gt; 1,0,IF((AF7595-AE7595)&lt;0,AE7595-AF7595,AF7595-AE7595))</f>
        <v>3125640</v>
      </c>
      <c r="AH7595" s="94">
        <v>0.3</v>
      </c>
    </row>
    <row r="7596" spans="1:34" s="99" customFormat="1" x14ac:dyDescent="0.55000000000000004">
      <c r="A7596" s="107"/>
      <c r="B7596" s="102">
        <v>3266</v>
      </c>
      <c r="C7596" s="102">
        <v>5634</v>
      </c>
      <c r="D7596" s="90" t="s">
        <v>10334</v>
      </c>
      <c r="E7596" s="102" t="s">
        <v>34</v>
      </c>
      <c r="F7596" s="102">
        <v>11013</v>
      </c>
      <c r="G7596" s="102">
        <v>0</v>
      </c>
      <c r="H7596" s="102">
        <v>2</v>
      </c>
      <c r="I7596" s="98">
        <v>34</v>
      </c>
      <c r="J7596" s="102" t="s">
        <v>35</v>
      </c>
      <c r="K7596" s="94">
        <f>((G7596*400)+(H7596*100))+I7596</f>
        <v>234</v>
      </c>
      <c r="L7596" s="94">
        <v>18500</v>
      </c>
      <c r="M7596" s="94">
        <f>K7596*L7596</f>
        <v>4329000</v>
      </c>
      <c r="N7596" s="102">
        <v>1</v>
      </c>
      <c r="O7596" s="111" t="s">
        <v>10329</v>
      </c>
      <c r="P7596" s="96">
        <v>3100800627273</v>
      </c>
      <c r="Q7596" s="111" t="s">
        <v>10330</v>
      </c>
      <c r="R7596" s="111" t="s">
        <v>15280</v>
      </c>
      <c r="S7596" s="97"/>
      <c r="T7596" s="102" t="s">
        <v>55</v>
      </c>
      <c r="U7596" s="102" t="s">
        <v>45</v>
      </c>
      <c r="V7596" s="102"/>
      <c r="W7596" s="94"/>
      <c r="X7596" s="98"/>
      <c r="Y7596" s="94"/>
      <c r="Z7596" s="94">
        <f t="shared" si="725"/>
        <v>0</v>
      </c>
      <c r="AA7596" s="89">
        <v>17</v>
      </c>
      <c r="AB7596" s="89">
        <v>24</v>
      </c>
      <c r="AC7596" s="94">
        <f t="shared" si="726"/>
        <v>0</v>
      </c>
      <c r="AD7596" s="94">
        <v>0</v>
      </c>
      <c r="AE7596" s="94">
        <f t="shared" si="727"/>
        <v>0</v>
      </c>
      <c r="AF7596" s="94">
        <v>0</v>
      </c>
      <c r="AG7596" s="94">
        <f t="shared" si="728"/>
        <v>0</v>
      </c>
      <c r="AH7596" s="94">
        <v>0.3</v>
      </c>
    </row>
    <row r="7597" spans="1:34" s="99" customFormat="1" x14ac:dyDescent="0.55000000000000004">
      <c r="A7597" s="107"/>
      <c r="B7597" s="102"/>
      <c r="C7597" s="102"/>
      <c r="D7597" s="90"/>
      <c r="E7597" s="102"/>
      <c r="F7597" s="102"/>
      <c r="G7597" s="102"/>
      <c r="H7597" s="102"/>
      <c r="I7597" s="98"/>
      <c r="J7597" s="102"/>
      <c r="K7597" s="94"/>
      <c r="L7597" s="94"/>
      <c r="M7597" s="94"/>
      <c r="N7597" s="102">
        <v>2</v>
      </c>
      <c r="O7597" s="111" t="s">
        <v>10329</v>
      </c>
      <c r="P7597" s="96">
        <v>3100800627273</v>
      </c>
      <c r="Q7597" s="111" t="s">
        <v>10330</v>
      </c>
      <c r="R7597" s="111" t="s">
        <v>15280</v>
      </c>
      <c r="S7597" s="97"/>
      <c r="T7597" s="102" t="s">
        <v>73</v>
      </c>
      <c r="U7597" s="102" t="s">
        <v>45</v>
      </c>
      <c r="V7597" s="102" t="s">
        <v>96</v>
      </c>
      <c r="W7597" s="94">
        <v>83</v>
      </c>
      <c r="X7597" s="98">
        <v>36.659999999999997</v>
      </c>
      <c r="Y7597" s="94">
        <v>6600</v>
      </c>
      <c r="Z7597" s="94">
        <f t="shared" si="725"/>
        <v>547800</v>
      </c>
      <c r="AA7597" s="89">
        <v>17</v>
      </c>
      <c r="AB7597" s="89">
        <v>24</v>
      </c>
      <c r="AC7597" s="94">
        <f t="shared" si="726"/>
        <v>416328</v>
      </c>
      <c r="AD7597" s="94">
        <f>IF(AND(AC7597="",M7596=""),0,IF((AC7597=""),M7596, IF( (M7596=""),AC7597,SUM(AC7596:AC7601)+M7596)))</f>
        <v>5487057.5999999996</v>
      </c>
      <c r="AE7597" s="94">
        <f t="shared" si="727"/>
        <v>2011555.3161599997</v>
      </c>
      <c r="AF7597" s="94">
        <v>0</v>
      </c>
      <c r="AG7597" s="94">
        <f t="shared" si="728"/>
        <v>2011555.3161599997</v>
      </c>
      <c r="AH7597" s="94">
        <v>0.3</v>
      </c>
    </row>
    <row r="7598" spans="1:34" s="99" customFormat="1" x14ac:dyDescent="0.55000000000000004">
      <c r="A7598" s="107"/>
      <c r="B7598" s="102"/>
      <c r="C7598" s="102"/>
      <c r="D7598" s="90"/>
      <c r="E7598" s="102"/>
      <c r="F7598" s="102"/>
      <c r="G7598" s="102"/>
      <c r="H7598" s="102"/>
      <c r="I7598" s="98"/>
      <c r="J7598" s="102"/>
      <c r="K7598" s="94"/>
      <c r="L7598" s="94"/>
      <c r="M7598" s="94"/>
      <c r="N7598" s="102">
        <v>3</v>
      </c>
      <c r="O7598" s="111" t="s">
        <v>10329</v>
      </c>
      <c r="P7598" s="96">
        <v>3100800627273</v>
      </c>
      <c r="Q7598" s="111" t="s">
        <v>10330</v>
      </c>
      <c r="R7598" s="111" t="s">
        <v>15280</v>
      </c>
      <c r="S7598" s="97"/>
      <c r="T7598" s="102" t="s">
        <v>55</v>
      </c>
      <c r="U7598" s="102" t="s">
        <v>45</v>
      </c>
      <c r="V7598" s="102"/>
      <c r="W7598" s="94"/>
      <c r="X7598" s="98"/>
      <c r="Y7598" s="94"/>
      <c r="Z7598" s="94"/>
      <c r="AA7598" s="89">
        <v>17</v>
      </c>
      <c r="AB7598" s="89">
        <v>24</v>
      </c>
      <c r="AC7598" s="94">
        <f t="shared" si="726"/>
        <v>0</v>
      </c>
      <c r="AD7598" s="94">
        <v>0</v>
      </c>
      <c r="AE7598" s="94">
        <f t="shared" si="727"/>
        <v>0</v>
      </c>
      <c r="AF7598" s="94">
        <v>0</v>
      </c>
      <c r="AG7598" s="94">
        <f t="shared" si="728"/>
        <v>0</v>
      </c>
      <c r="AH7598" s="94">
        <v>0.3</v>
      </c>
    </row>
    <row r="7599" spans="1:34" s="99" customFormat="1" x14ac:dyDescent="0.55000000000000004">
      <c r="A7599" s="107"/>
      <c r="B7599" s="102"/>
      <c r="C7599" s="102"/>
      <c r="D7599" s="90"/>
      <c r="E7599" s="102"/>
      <c r="F7599" s="102"/>
      <c r="G7599" s="102"/>
      <c r="H7599" s="102"/>
      <c r="I7599" s="98"/>
      <c r="J7599" s="102"/>
      <c r="K7599" s="94"/>
      <c r="L7599" s="94"/>
      <c r="M7599" s="94"/>
      <c r="N7599" s="102">
        <v>4</v>
      </c>
      <c r="O7599" s="111" t="s">
        <v>10329</v>
      </c>
      <c r="P7599" s="96">
        <v>3100800627273</v>
      </c>
      <c r="Q7599" s="111" t="s">
        <v>10330</v>
      </c>
      <c r="R7599" s="111" t="s">
        <v>15280</v>
      </c>
      <c r="S7599" s="97"/>
      <c r="T7599" s="102" t="s">
        <v>73</v>
      </c>
      <c r="U7599" s="102" t="s">
        <v>45</v>
      </c>
      <c r="V7599" s="102" t="s">
        <v>46</v>
      </c>
      <c r="W7599" s="94">
        <v>27.6</v>
      </c>
      <c r="X7599" s="98">
        <v>11.82</v>
      </c>
      <c r="Y7599" s="94">
        <v>6600</v>
      </c>
      <c r="Z7599" s="94">
        <f t="shared" si="725"/>
        <v>182160</v>
      </c>
      <c r="AA7599" s="89">
        <v>17</v>
      </c>
      <c r="AB7599" s="89">
        <v>24</v>
      </c>
      <c r="AC7599" s="94">
        <f t="shared" si="726"/>
        <v>138441.60000000001</v>
      </c>
      <c r="AD7599" s="94">
        <f>IF(AND(AC7599="",M7596=""),0,IF((AC7599=""),M7596, IF( (M7596=""),AC7599,SUM(AC7596:AC7601)+M7596)))</f>
        <v>5487057.5999999996</v>
      </c>
      <c r="AE7599" s="94">
        <f t="shared" si="727"/>
        <v>648570.20831999998</v>
      </c>
      <c r="AF7599" s="94">
        <v>0</v>
      </c>
      <c r="AG7599" s="94">
        <f t="shared" si="728"/>
        <v>648570.20831999998</v>
      </c>
      <c r="AH7599" s="94">
        <v>0.3</v>
      </c>
    </row>
    <row r="7600" spans="1:34" s="99" customFormat="1" x14ac:dyDescent="0.55000000000000004">
      <c r="A7600" s="107"/>
      <c r="B7600" s="102"/>
      <c r="C7600" s="102"/>
      <c r="D7600" s="90"/>
      <c r="E7600" s="102"/>
      <c r="F7600" s="102"/>
      <c r="G7600" s="102"/>
      <c r="H7600" s="102"/>
      <c r="I7600" s="98"/>
      <c r="J7600" s="102"/>
      <c r="K7600" s="94"/>
      <c r="L7600" s="94"/>
      <c r="M7600" s="94"/>
      <c r="N7600" s="102">
        <v>5</v>
      </c>
      <c r="O7600" s="111" t="s">
        <v>10329</v>
      </c>
      <c r="P7600" s="96">
        <v>3100800627273</v>
      </c>
      <c r="Q7600" s="111" t="s">
        <v>10330</v>
      </c>
      <c r="R7600" s="111" t="s">
        <v>15280</v>
      </c>
      <c r="S7600" s="97" t="s">
        <v>10335</v>
      </c>
      <c r="T7600" s="102" t="s">
        <v>15277</v>
      </c>
      <c r="U7600" s="102" t="s">
        <v>45</v>
      </c>
      <c r="V7600" s="102" t="s">
        <v>96</v>
      </c>
      <c r="W7600" s="94">
        <v>117.6</v>
      </c>
      <c r="X7600" s="98">
        <v>51.52</v>
      </c>
      <c r="Y7600" s="94">
        <v>6750</v>
      </c>
      <c r="Z7600" s="94">
        <f t="shared" si="725"/>
        <v>793800</v>
      </c>
      <c r="AA7600" s="89">
        <v>17</v>
      </c>
      <c r="AB7600" s="89">
        <v>24</v>
      </c>
      <c r="AC7600" s="94">
        <f t="shared" si="726"/>
        <v>603288</v>
      </c>
      <c r="AD7600" s="94">
        <f>IF(AND(AC7600="",M7596=""),0,IF((AC7600=""),M7596, IF( (M7596=""),AC7600,SUM(AC7596:AC7601)+M7596)))</f>
        <v>5487057.5999999996</v>
      </c>
      <c r="AE7600" s="94">
        <f t="shared" si="727"/>
        <v>2826932.07552</v>
      </c>
      <c r="AF7600" s="94">
        <v>0</v>
      </c>
      <c r="AG7600" s="94">
        <f t="shared" si="728"/>
        <v>2826932.07552</v>
      </c>
      <c r="AH7600" s="94">
        <v>0.3</v>
      </c>
    </row>
    <row r="7601" spans="1:34" s="99" customFormat="1" x14ac:dyDescent="0.55000000000000004">
      <c r="A7601" s="107"/>
      <c r="B7601" s="102"/>
      <c r="C7601" s="102"/>
      <c r="D7601" s="90"/>
      <c r="E7601" s="102"/>
      <c r="F7601" s="102"/>
      <c r="G7601" s="102"/>
      <c r="H7601" s="102"/>
      <c r="I7601" s="98"/>
      <c r="J7601" s="102"/>
      <c r="K7601" s="94"/>
      <c r="L7601" s="94" t="s">
        <v>63</v>
      </c>
      <c r="M7601" s="94">
        <f>SUM(M7595:M7600)</f>
        <v>6660000</v>
      </c>
      <c r="N7601" s="102"/>
      <c r="O7601" s="111"/>
      <c r="P7601" s="96"/>
      <c r="Q7601" s="111"/>
      <c r="R7601" s="111"/>
      <c r="S7601" s="97"/>
      <c r="T7601" s="102"/>
      <c r="U7601" s="102"/>
      <c r="V7601" s="102"/>
      <c r="W7601" s="94"/>
      <c r="X7601" s="98">
        <f>SUM(X7597:X7600)</f>
        <v>100</v>
      </c>
      <c r="Y7601" s="94"/>
      <c r="Z7601" s="94"/>
      <c r="AA7601" s="89"/>
      <c r="AB7601" s="89"/>
      <c r="AC7601" s="94"/>
      <c r="AD7601" s="94"/>
      <c r="AE7601" s="94">
        <f>SUM(AE7595:AE7600)</f>
        <v>8612697.5999999996</v>
      </c>
      <c r="AF7601" s="94"/>
      <c r="AG7601" s="94">
        <f>SUM(AG7595:AG7600)</f>
        <v>8612697.5999999996</v>
      </c>
      <c r="AH7601" s="94"/>
    </row>
    <row r="7602" spans="1:34" s="173" customFormat="1" x14ac:dyDescent="0.55000000000000004">
      <c r="A7602" s="122" t="s">
        <v>9483</v>
      </c>
      <c r="B7602" s="123">
        <v>3267</v>
      </c>
      <c r="C7602" s="123">
        <v>4866</v>
      </c>
      <c r="D7602" s="135" t="s">
        <v>10338</v>
      </c>
      <c r="E7602" s="123" t="s">
        <v>34</v>
      </c>
      <c r="F7602" s="123">
        <v>16707</v>
      </c>
      <c r="G7602" s="123">
        <v>0</v>
      </c>
      <c r="H7602" s="123">
        <v>1</v>
      </c>
      <c r="I7602" s="136">
        <v>18</v>
      </c>
      <c r="J7602" s="123" t="s">
        <v>35</v>
      </c>
      <c r="K7602" s="137">
        <f>((G7602*400)+(H7602*100))+I7602</f>
        <v>118</v>
      </c>
      <c r="L7602" s="137">
        <v>625</v>
      </c>
      <c r="M7602" s="137">
        <f>K7602*L7602</f>
        <v>73750</v>
      </c>
      <c r="N7602" s="123">
        <v>1</v>
      </c>
      <c r="O7602" s="108" t="s">
        <v>10336</v>
      </c>
      <c r="P7602" s="138">
        <v>1301200095796</v>
      </c>
      <c r="Q7602" s="108" t="s">
        <v>10337</v>
      </c>
      <c r="R7602" s="108" t="s">
        <v>9485</v>
      </c>
      <c r="S7602" s="139"/>
      <c r="T7602" s="123" t="s">
        <v>51</v>
      </c>
      <c r="U7602" s="123" t="s">
        <v>45</v>
      </c>
      <c r="V7602" s="123" t="s">
        <v>52</v>
      </c>
      <c r="W7602" s="137">
        <v>25.52</v>
      </c>
      <c r="X7602" s="136">
        <v>100</v>
      </c>
      <c r="Y7602" s="137">
        <v>6750</v>
      </c>
      <c r="Z7602" s="137">
        <f>W7602*Y7602</f>
        <v>172260</v>
      </c>
      <c r="AA7602" s="119">
        <v>30</v>
      </c>
      <c r="AB7602" s="119">
        <v>50</v>
      </c>
      <c r="AC7602" s="137">
        <f>(Z7602*(100-AB7602))/100</f>
        <v>86130</v>
      </c>
      <c r="AD7602" s="137">
        <f>IF(AND(AC7602="",M7602=""),0,IF((AC7602=""),M7602, IF( (M7602=""),AC7602,SUM(AC7602:AC7603)+M7602)))</f>
        <v>159880</v>
      </c>
      <c r="AE7602" s="137">
        <f>IF( (X7602=""),AD7602*1,AD7602*(X7602/100) )</f>
        <v>159880</v>
      </c>
      <c r="AF7602" s="137">
        <v>50000000</v>
      </c>
      <c r="AG7602" s="137">
        <f>IF((AF7602-AE7602) &gt; 1,0,IF((AF7602-AE7602)&lt;0,AE7602-AF7602,AF7602-AE7602))</f>
        <v>0</v>
      </c>
      <c r="AH7602" s="137">
        <v>0.02</v>
      </c>
    </row>
    <row r="7603" spans="1:34" s="173" customFormat="1" x14ac:dyDescent="0.55000000000000004">
      <c r="A7603" s="122"/>
      <c r="B7603" s="123"/>
      <c r="C7603" s="123"/>
      <c r="D7603" s="135"/>
      <c r="E7603" s="123"/>
      <c r="F7603" s="123"/>
      <c r="G7603" s="123"/>
      <c r="H7603" s="123"/>
      <c r="I7603" s="136"/>
      <c r="J7603" s="123"/>
      <c r="K7603" s="137"/>
      <c r="L7603" s="137" t="s">
        <v>63</v>
      </c>
      <c r="M7603" s="137">
        <f>SUM(M7602:M7602)</f>
        <v>73750</v>
      </c>
      <c r="N7603" s="123"/>
      <c r="O7603" s="108"/>
      <c r="P7603" s="138"/>
      <c r="Q7603" s="108"/>
      <c r="R7603" s="108"/>
      <c r="S7603" s="139"/>
      <c r="T7603" s="123"/>
      <c r="U7603" s="123"/>
      <c r="V7603" s="123"/>
      <c r="W7603" s="137"/>
      <c r="X7603" s="136"/>
      <c r="Y7603" s="137"/>
      <c r="Z7603" s="137"/>
      <c r="AA7603" s="119"/>
      <c r="AB7603" s="119"/>
      <c r="AC7603" s="137"/>
      <c r="AD7603" s="137"/>
      <c r="AE7603" s="137">
        <f>SUM(AE7602:AE7602)</f>
        <v>159880</v>
      </c>
      <c r="AF7603" s="137"/>
      <c r="AG7603" s="137">
        <f>SUM(AG7602:AG7602)</f>
        <v>0</v>
      </c>
      <c r="AH7603" s="137"/>
    </row>
    <row r="7604" spans="1:34" s="173" customFormat="1" x14ac:dyDescent="0.55000000000000004">
      <c r="A7604" s="122" t="s">
        <v>10341</v>
      </c>
      <c r="B7604" s="123">
        <v>3268</v>
      </c>
      <c r="C7604" s="123">
        <v>6555</v>
      </c>
      <c r="D7604" s="135" t="s">
        <v>10342</v>
      </c>
      <c r="E7604" s="123" t="s">
        <v>34</v>
      </c>
      <c r="F7604" s="123">
        <v>23117</v>
      </c>
      <c r="G7604" s="123">
        <v>0</v>
      </c>
      <c r="H7604" s="123">
        <v>0</v>
      </c>
      <c r="I7604" s="136">
        <v>51</v>
      </c>
      <c r="J7604" s="123" t="s">
        <v>35</v>
      </c>
      <c r="K7604" s="137">
        <f>((G7604*400)+(H7604*100))+I7604</f>
        <v>51</v>
      </c>
      <c r="L7604" s="137">
        <v>650</v>
      </c>
      <c r="M7604" s="137">
        <f>K7604*L7604</f>
        <v>33150</v>
      </c>
      <c r="N7604" s="123">
        <v>1</v>
      </c>
      <c r="O7604" s="108" t="s">
        <v>10339</v>
      </c>
      <c r="P7604" s="138">
        <v>1100400302621</v>
      </c>
      <c r="Q7604" s="108" t="s">
        <v>10340</v>
      </c>
      <c r="R7604" s="108" t="s">
        <v>10343</v>
      </c>
      <c r="S7604" s="139" t="s">
        <v>10344</v>
      </c>
      <c r="T7604" s="123" t="s">
        <v>51</v>
      </c>
      <c r="U7604" s="123" t="s">
        <v>45</v>
      </c>
      <c r="V7604" s="123" t="s">
        <v>52</v>
      </c>
      <c r="W7604" s="137">
        <v>167.64</v>
      </c>
      <c r="X7604" s="136">
        <v>92.46</v>
      </c>
      <c r="Y7604" s="137">
        <v>6750</v>
      </c>
      <c r="Z7604" s="137">
        <f>W7604*Y7604</f>
        <v>1131570</v>
      </c>
      <c r="AA7604" s="119">
        <v>6</v>
      </c>
      <c r="AB7604" s="119">
        <v>6</v>
      </c>
      <c r="AC7604" s="137">
        <f>(Z7604*(100-AB7604))/100</f>
        <v>1063675.8</v>
      </c>
      <c r="AD7604" s="137">
        <f>IF(AND(AC7604="",M7604=""),0,IF((AC7604=""),M7604, IF( (M7604=""),AC7604,SUM(AC7604:AC7605)+M7604)))</f>
        <v>1096825.8</v>
      </c>
      <c r="AE7604" s="137">
        <f>IF( (X7604=""),AD7604*1,AD7604*(X7604/100) )</f>
        <v>1014125.13468</v>
      </c>
      <c r="AF7604" s="137">
        <v>50000000</v>
      </c>
      <c r="AG7604" s="137">
        <f>IF((AF7604-AE7604) &gt; 1,0,IF((AF7604-AE7604)&lt;0,AE7604-AF7604,AF7604-AE7604))</f>
        <v>0</v>
      </c>
      <c r="AH7604" s="137">
        <v>0.02</v>
      </c>
    </row>
    <row r="7605" spans="1:34" s="173" customFormat="1" x14ac:dyDescent="0.55000000000000004">
      <c r="A7605" s="122"/>
      <c r="B7605" s="123"/>
      <c r="C7605" s="123"/>
      <c r="D7605" s="135"/>
      <c r="E7605" s="123"/>
      <c r="F7605" s="123"/>
      <c r="G7605" s="123"/>
      <c r="H7605" s="123"/>
      <c r="I7605" s="136"/>
      <c r="J7605" s="123"/>
      <c r="K7605" s="137"/>
      <c r="L7605" s="137"/>
      <c r="M7605" s="137"/>
      <c r="N7605" s="123"/>
      <c r="O7605" s="108"/>
      <c r="P7605" s="138"/>
      <c r="Q7605" s="108"/>
      <c r="R7605" s="108"/>
      <c r="S7605" s="139"/>
      <c r="T7605" s="123" t="s">
        <v>55</v>
      </c>
      <c r="U7605" s="123"/>
      <c r="V7605" s="123" t="s">
        <v>52</v>
      </c>
      <c r="W7605" s="137">
        <v>13.68</v>
      </c>
      <c r="X7605" s="136">
        <v>7.54</v>
      </c>
      <c r="Y7605" s="137">
        <v>0</v>
      </c>
      <c r="Z7605" s="137">
        <f>W7605*Y7605</f>
        <v>0</v>
      </c>
      <c r="AA7605" s="119">
        <v>6</v>
      </c>
      <c r="AB7605" s="119">
        <v>6</v>
      </c>
      <c r="AC7605" s="137">
        <f>(Z7605*(100-AB7605))/100</f>
        <v>0</v>
      </c>
      <c r="AD7605" s="137">
        <f>IF(AND(AC7605="",M7604=""),0,IF((AC7605=""),M7604, IF( (M7604=""),AC7605,SUM(AC7604:AC7605)+M7604)))</f>
        <v>1096825.8</v>
      </c>
      <c r="AE7605" s="137">
        <f>IF( (X7605=""),AD7605*1,AD7605*(X7605/100) )</f>
        <v>82700.66532</v>
      </c>
      <c r="AF7605" s="137">
        <v>50000000</v>
      </c>
      <c r="AG7605" s="137">
        <f>IF((AF7605-AE7605) &gt; 1,0,IF((AF7605-AE7605)&lt;0,AE7605-AF7605,AF7605-AE7605))</f>
        <v>0</v>
      </c>
      <c r="AH7605" s="137">
        <v>0.02</v>
      </c>
    </row>
    <row r="7606" spans="1:34" s="173" customFormat="1" x14ac:dyDescent="0.55000000000000004">
      <c r="A7606" s="122"/>
      <c r="B7606" s="123"/>
      <c r="C7606" s="123"/>
      <c r="D7606" s="135"/>
      <c r="E7606" s="123"/>
      <c r="F7606" s="123"/>
      <c r="G7606" s="123"/>
      <c r="H7606" s="123"/>
      <c r="I7606" s="136"/>
      <c r="J7606" s="123"/>
      <c r="K7606" s="137"/>
      <c r="L7606" s="137" t="s">
        <v>63</v>
      </c>
      <c r="M7606" s="137">
        <f>SUM(M7604:M7605)</f>
        <v>33150</v>
      </c>
      <c r="N7606" s="123"/>
      <c r="O7606" s="108"/>
      <c r="P7606" s="138"/>
      <c r="Q7606" s="108"/>
      <c r="R7606" s="108"/>
      <c r="S7606" s="139"/>
      <c r="T7606" s="123"/>
      <c r="U7606" s="123"/>
      <c r="V7606" s="123"/>
      <c r="W7606" s="137"/>
      <c r="X7606" s="136"/>
      <c r="Y7606" s="137"/>
      <c r="Z7606" s="137"/>
      <c r="AA7606" s="119"/>
      <c r="AB7606" s="119"/>
      <c r="AC7606" s="137"/>
      <c r="AD7606" s="137"/>
      <c r="AE7606" s="137">
        <f>SUM(AE7604:AE7605)</f>
        <v>1096825.8</v>
      </c>
      <c r="AF7606" s="137"/>
      <c r="AG7606" s="137">
        <f>SUM(AG7604:AG7605)</f>
        <v>0</v>
      </c>
      <c r="AH7606" s="137"/>
    </row>
    <row r="7607" spans="1:34" s="173" customFormat="1" x14ac:dyDescent="0.55000000000000004">
      <c r="A7607" s="122" t="s">
        <v>15219</v>
      </c>
      <c r="B7607" s="123">
        <v>3269</v>
      </c>
      <c r="C7607" s="123">
        <v>8575</v>
      </c>
      <c r="D7607" s="135" t="s">
        <v>10345</v>
      </c>
      <c r="E7607" s="123" t="s">
        <v>34</v>
      </c>
      <c r="F7607" s="123">
        <v>12301</v>
      </c>
      <c r="G7607" s="123">
        <v>26</v>
      </c>
      <c r="H7607" s="123">
        <v>0</v>
      </c>
      <c r="I7607" s="136">
        <v>8</v>
      </c>
      <c r="J7607" s="123" t="s">
        <v>38</v>
      </c>
      <c r="K7607" s="137">
        <f t="shared" ref="K7607:K7612" si="729">((G7607*400)+(H7607*100))+I7607</f>
        <v>10408</v>
      </c>
      <c r="L7607" s="137">
        <v>325</v>
      </c>
      <c r="M7607" s="137">
        <f t="shared" ref="M7607:M7612" si="730">K7607*L7607</f>
        <v>3382600</v>
      </c>
      <c r="N7607" s="123"/>
      <c r="O7607" s="108"/>
      <c r="P7607" s="138"/>
      <c r="Q7607" s="108"/>
      <c r="R7607" s="108"/>
      <c r="S7607" s="139"/>
      <c r="T7607" s="123"/>
      <c r="U7607" s="123"/>
      <c r="V7607" s="123"/>
      <c r="W7607" s="137"/>
      <c r="X7607" s="136"/>
      <c r="Y7607" s="137"/>
      <c r="Z7607" s="137"/>
      <c r="AA7607" s="119"/>
      <c r="AB7607" s="119"/>
      <c r="AC7607" s="137"/>
      <c r="AD7607" s="137">
        <f t="shared" ref="AD7607:AD7612" si="731">IF(AND(AC7607="",M7607=""),0,IF((AC7607=""),M7607,IF((M7607=""),AC7607,AC7607+M7607)))</f>
        <v>3382600</v>
      </c>
      <c r="AE7607" s="137">
        <f t="shared" ref="AE7607:AE7612" si="732">IF( (X7607=""),AD7607*1,AD7607*(X7607/100) )</f>
        <v>3382600</v>
      </c>
      <c r="AF7607" s="137">
        <v>50000000</v>
      </c>
      <c r="AG7607" s="137">
        <f t="shared" ref="AG7607:AG7612" si="733">IF((AF7607-AE7607) &gt; 1,0,IF((AF7607-AE7607)&lt;0,AE7607-AF7607,AF7607-AE7607))</f>
        <v>0</v>
      </c>
      <c r="AH7607" s="137">
        <v>0.01</v>
      </c>
    </row>
    <row r="7608" spans="1:34" s="173" customFormat="1" x14ac:dyDescent="0.55000000000000004">
      <c r="A7608" s="122"/>
      <c r="B7608" s="123">
        <v>3270</v>
      </c>
      <c r="C7608" s="123">
        <v>8898</v>
      </c>
      <c r="D7608" s="135" t="s">
        <v>10346</v>
      </c>
      <c r="E7608" s="123" t="s">
        <v>34</v>
      </c>
      <c r="F7608" s="123">
        <v>12302</v>
      </c>
      <c r="G7608" s="123">
        <v>7</v>
      </c>
      <c r="H7608" s="123">
        <v>3</v>
      </c>
      <c r="I7608" s="136">
        <v>40</v>
      </c>
      <c r="J7608" s="123" t="s">
        <v>38</v>
      </c>
      <c r="K7608" s="137">
        <f t="shared" si="729"/>
        <v>3140</v>
      </c>
      <c r="L7608" s="137">
        <v>325</v>
      </c>
      <c r="M7608" s="137">
        <f t="shared" si="730"/>
        <v>1020500</v>
      </c>
      <c r="N7608" s="123"/>
      <c r="O7608" s="108"/>
      <c r="P7608" s="138"/>
      <c r="Q7608" s="108"/>
      <c r="R7608" s="108"/>
      <c r="S7608" s="139"/>
      <c r="T7608" s="123"/>
      <c r="U7608" s="123"/>
      <c r="V7608" s="123"/>
      <c r="W7608" s="137"/>
      <c r="X7608" s="136"/>
      <c r="Y7608" s="137"/>
      <c r="Z7608" s="137"/>
      <c r="AA7608" s="119"/>
      <c r="AB7608" s="119"/>
      <c r="AC7608" s="137"/>
      <c r="AD7608" s="137">
        <f t="shared" si="731"/>
        <v>1020500</v>
      </c>
      <c r="AE7608" s="137">
        <f t="shared" si="732"/>
        <v>1020500</v>
      </c>
      <c r="AF7608" s="137">
        <v>50000000</v>
      </c>
      <c r="AG7608" s="137">
        <f t="shared" si="733"/>
        <v>0</v>
      </c>
      <c r="AH7608" s="137">
        <v>0.01</v>
      </c>
    </row>
    <row r="7609" spans="1:34" s="173" customFormat="1" x14ac:dyDescent="0.55000000000000004">
      <c r="A7609" s="122"/>
      <c r="B7609" s="123">
        <v>3271</v>
      </c>
      <c r="C7609" s="123">
        <v>8928</v>
      </c>
      <c r="D7609" s="135" t="s">
        <v>10347</v>
      </c>
      <c r="E7609" s="123" t="s">
        <v>34</v>
      </c>
      <c r="F7609" s="123">
        <v>12303</v>
      </c>
      <c r="G7609" s="123">
        <v>5</v>
      </c>
      <c r="H7609" s="123">
        <v>0</v>
      </c>
      <c r="I7609" s="136">
        <v>16</v>
      </c>
      <c r="J7609" s="123" t="s">
        <v>38</v>
      </c>
      <c r="K7609" s="137">
        <f t="shared" si="729"/>
        <v>2016</v>
      </c>
      <c r="L7609" s="137">
        <v>325</v>
      </c>
      <c r="M7609" s="137">
        <f t="shared" si="730"/>
        <v>655200</v>
      </c>
      <c r="N7609" s="123"/>
      <c r="O7609" s="108"/>
      <c r="P7609" s="138"/>
      <c r="Q7609" s="108"/>
      <c r="R7609" s="108"/>
      <c r="S7609" s="139"/>
      <c r="T7609" s="123"/>
      <c r="U7609" s="123"/>
      <c r="V7609" s="123"/>
      <c r="W7609" s="137"/>
      <c r="X7609" s="136"/>
      <c r="Y7609" s="137"/>
      <c r="Z7609" s="137"/>
      <c r="AA7609" s="119"/>
      <c r="AB7609" s="119"/>
      <c r="AC7609" s="137"/>
      <c r="AD7609" s="137">
        <f t="shared" si="731"/>
        <v>655200</v>
      </c>
      <c r="AE7609" s="137">
        <f t="shared" si="732"/>
        <v>655200</v>
      </c>
      <c r="AF7609" s="137">
        <v>50000000</v>
      </c>
      <c r="AG7609" s="137">
        <f t="shared" si="733"/>
        <v>0</v>
      </c>
      <c r="AH7609" s="137">
        <v>0.01</v>
      </c>
    </row>
    <row r="7610" spans="1:34" s="173" customFormat="1" x14ac:dyDescent="0.55000000000000004">
      <c r="A7610" s="122"/>
      <c r="B7610" s="123">
        <v>3272</v>
      </c>
      <c r="C7610" s="123">
        <v>5236</v>
      </c>
      <c r="D7610" s="135" t="s">
        <v>10348</v>
      </c>
      <c r="E7610" s="123" t="s">
        <v>34</v>
      </c>
      <c r="F7610" s="123">
        <v>15702</v>
      </c>
      <c r="G7610" s="123">
        <v>3</v>
      </c>
      <c r="H7610" s="123">
        <v>0</v>
      </c>
      <c r="I7610" s="136">
        <v>44</v>
      </c>
      <c r="J7610" s="123" t="s">
        <v>38</v>
      </c>
      <c r="K7610" s="137">
        <f t="shared" si="729"/>
        <v>1244</v>
      </c>
      <c r="L7610" s="137">
        <v>925</v>
      </c>
      <c r="M7610" s="137">
        <f t="shared" si="730"/>
        <v>1150700</v>
      </c>
      <c r="N7610" s="123"/>
      <c r="O7610" s="108"/>
      <c r="P7610" s="138"/>
      <c r="Q7610" s="108"/>
      <c r="R7610" s="108"/>
      <c r="S7610" s="139"/>
      <c r="T7610" s="123"/>
      <c r="U7610" s="123"/>
      <c r="V7610" s="123"/>
      <c r="W7610" s="137"/>
      <c r="X7610" s="136"/>
      <c r="Y7610" s="137"/>
      <c r="Z7610" s="137"/>
      <c r="AA7610" s="119"/>
      <c r="AB7610" s="119"/>
      <c r="AC7610" s="137"/>
      <c r="AD7610" s="137">
        <f t="shared" si="731"/>
        <v>1150700</v>
      </c>
      <c r="AE7610" s="137">
        <f t="shared" si="732"/>
        <v>1150700</v>
      </c>
      <c r="AF7610" s="137">
        <v>50000000</v>
      </c>
      <c r="AG7610" s="137">
        <f t="shared" si="733"/>
        <v>0</v>
      </c>
      <c r="AH7610" s="137">
        <v>0.01</v>
      </c>
    </row>
    <row r="7611" spans="1:34" s="173" customFormat="1" x14ac:dyDescent="0.55000000000000004">
      <c r="A7611" s="122"/>
      <c r="B7611" s="123">
        <v>3273</v>
      </c>
      <c r="C7611" s="123">
        <v>8899</v>
      </c>
      <c r="D7611" s="135" t="s">
        <v>10349</v>
      </c>
      <c r="E7611" s="123" t="s">
        <v>34</v>
      </c>
      <c r="F7611" s="123">
        <v>16164</v>
      </c>
      <c r="G7611" s="123">
        <v>28</v>
      </c>
      <c r="H7611" s="123">
        <v>1</v>
      </c>
      <c r="I7611" s="136">
        <v>44</v>
      </c>
      <c r="J7611" s="123" t="s">
        <v>38</v>
      </c>
      <c r="K7611" s="137">
        <f t="shared" si="729"/>
        <v>11344</v>
      </c>
      <c r="L7611" s="137">
        <v>325</v>
      </c>
      <c r="M7611" s="137">
        <f t="shared" si="730"/>
        <v>3686800</v>
      </c>
      <c r="N7611" s="123"/>
      <c r="O7611" s="108"/>
      <c r="P7611" s="138"/>
      <c r="Q7611" s="108"/>
      <c r="R7611" s="108"/>
      <c r="S7611" s="139"/>
      <c r="T7611" s="123"/>
      <c r="U7611" s="123"/>
      <c r="V7611" s="123"/>
      <c r="W7611" s="137"/>
      <c r="X7611" s="136"/>
      <c r="Y7611" s="137"/>
      <c r="Z7611" s="137"/>
      <c r="AA7611" s="119"/>
      <c r="AB7611" s="119"/>
      <c r="AC7611" s="137"/>
      <c r="AD7611" s="137">
        <f t="shared" si="731"/>
        <v>3686800</v>
      </c>
      <c r="AE7611" s="137">
        <f t="shared" si="732"/>
        <v>3686800</v>
      </c>
      <c r="AF7611" s="137">
        <v>50000000</v>
      </c>
      <c r="AG7611" s="137">
        <f t="shared" si="733"/>
        <v>0</v>
      </c>
      <c r="AH7611" s="137">
        <v>0.01</v>
      </c>
    </row>
    <row r="7612" spans="1:34" s="173" customFormat="1" x14ac:dyDescent="0.55000000000000004">
      <c r="A7612" s="122"/>
      <c r="B7612" s="123">
        <v>3274</v>
      </c>
      <c r="C7612" s="123">
        <v>8878</v>
      </c>
      <c r="D7612" s="135" t="s">
        <v>10350</v>
      </c>
      <c r="E7612" s="123" t="s">
        <v>34</v>
      </c>
      <c r="F7612" s="123">
        <v>16166</v>
      </c>
      <c r="G7612" s="123">
        <v>14</v>
      </c>
      <c r="H7612" s="123">
        <v>1</v>
      </c>
      <c r="I7612" s="136">
        <v>77</v>
      </c>
      <c r="J7612" s="123" t="s">
        <v>38</v>
      </c>
      <c r="K7612" s="137">
        <f t="shared" si="729"/>
        <v>5777</v>
      </c>
      <c r="L7612" s="137">
        <v>325</v>
      </c>
      <c r="M7612" s="137">
        <f t="shared" si="730"/>
        <v>1877525</v>
      </c>
      <c r="N7612" s="123"/>
      <c r="O7612" s="108"/>
      <c r="P7612" s="138"/>
      <c r="Q7612" s="108"/>
      <c r="R7612" s="108"/>
      <c r="S7612" s="139"/>
      <c r="T7612" s="123"/>
      <c r="U7612" s="123"/>
      <c r="V7612" s="123"/>
      <c r="W7612" s="137"/>
      <c r="X7612" s="136"/>
      <c r="Y7612" s="137"/>
      <c r="Z7612" s="137"/>
      <c r="AA7612" s="119"/>
      <c r="AB7612" s="119"/>
      <c r="AC7612" s="137"/>
      <c r="AD7612" s="137">
        <f t="shared" si="731"/>
        <v>1877525</v>
      </c>
      <c r="AE7612" s="137">
        <f t="shared" si="732"/>
        <v>1877525</v>
      </c>
      <c r="AF7612" s="137">
        <v>50000000</v>
      </c>
      <c r="AG7612" s="137">
        <f t="shared" si="733"/>
        <v>0</v>
      </c>
      <c r="AH7612" s="137">
        <v>0.01</v>
      </c>
    </row>
    <row r="7613" spans="1:34" s="173" customFormat="1" x14ac:dyDescent="0.55000000000000004">
      <c r="A7613" s="122"/>
      <c r="B7613" s="123"/>
      <c r="C7613" s="123"/>
      <c r="D7613" s="135"/>
      <c r="E7613" s="123"/>
      <c r="F7613" s="123"/>
      <c r="G7613" s="123"/>
      <c r="H7613" s="123"/>
      <c r="I7613" s="136"/>
      <c r="J7613" s="123"/>
      <c r="K7613" s="137"/>
      <c r="L7613" s="137" t="s">
        <v>63</v>
      </c>
      <c r="M7613" s="137">
        <f>SUM(M7607:M7612)</f>
        <v>11773325</v>
      </c>
      <c r="N7613" s="123"/>
      <c r="O7613" s="108"/>
      <c r="P7613" s="138"/>
      <c r="Q7613" s="108"/>
      <c r="R7613" s="108"/>
      <c r="S7613" s="139"/>
      <c r="T7613" s="123"/>
      <c r="U7613" s="123"/>
      <c r="V7613" s="123"/>
      <c r="W7613" s="137"/>
      <c r="X7613" s="136"/>
      <c r="Y7613" s="137"/>
      <c r="Z7613" s="137"/>
      <c r="AA7613" s="119"/>
      <c r="AB7613" s="119"/>
      <c r="AC7613" s="137"/>
      <c r="AD7613" s="137"/>
      <c r="AE7613" s="137">
        <f>SUM(AE7607:AE7612)</f>
        <v>11773325</v>
      </c>
      <c r="AF7613" s="137"/>
      <c r="AG7613" s="137">
        <f>SUM(AG7607:AG7612)</f>
        <v>0</v>
      </c>
      <c r="AH7613" s="137"/>
    </row>
    <row r="7614" spans="1:34" s="99" customFormat="1" x14ac:dyDescent="0.55000000000000004">
      <c r="A7614" s="107" t="s">
        <v>10353</v>
      </c>
      <c r="B7614" s="102">
        <v>3275</v>
      </c>
      <c r="C7614" s="102">
        <v>5391</v>
      </c>
      <c r="D7614" s="90" t="s">
        <v>10354</v>
      </c>
      <c r="E7614" s="102" t="s">
        <v>34</v>
      </c>
      <c r="F7614" s="102">
        <v>11422</v>
      </c>
      <c r="G7614" s="102">
        <v>0</v>
      </c>
      <c r="H7614" s="102">
        <v>0</v>
      </c>
      <c r="I7614" s="98">
        <v>17</v>
      </c>
      <c r="J7614" s="102" t="s">
        <v>35</v>
      </c>
      <c r="K7614" s="94">
        <f>((G7614*400)+(H7614*100))+I7614</f>
        <v>17</v>
      </c>
      <c r="L7614" s="94">
        <v>25000</v>
      </c>
      <c r="M7614" s="94">
        <f>K7614*L7614</f>
        <v>425000</v>
      </c>
      <c r="N7614" s="102">
        <v>1</v>
      </c>
      <c r="O7614" s="111" t="s">
        <v>10351</v>
      </c>
      <c r="P7614" s="96">
        <v>3450200088603</v>
      </c>
      <c r="Q7614" s="111" t="s">
        <v>10352</v>
      </c>
      <c r="R7614" s="111" t="s">
        <v>10355</v>
      </c>
      <c r="S7614" s="97" t="s">
        <v>10356</v>
      </c>
      <c r="T7614" s="102" t="s">
        <v>44</v>
      </c>
      <c r="U7614" s="102" t="s">
        <v>45</v>
      </c>
      <c r="V7614" s="102" t="s">
        <v>75</v>
      </c>
      <c r="W7614" s="94">
        <v>44</v>
      </c>
      <c r="X7614" s="98">
        <v>25</v>
      </c>
      <c r="Y7614" s="94">
        <v>7150</v>
      </c>
      <c r="Z7614" s="94">
        <f>W7614*Y7614</f>
        <v>314600</v>
      </c>
      <c r="AA7614" s="89">
        <v>17</v>
      </c>
      <c r="AB7614" s="89">
        <v>24</v>
      </c>
      <c r="AC7614" s="94">
        <f>(Z7614*(100-AB7614))/100</f>
        <v>239096</v>
      </c>
      <c r="AD7614" s="94">
        <f>IF(AND(AC7614="",M7614=""),0,IF((AC7614=""),M7614, IF( (M7614=""),AC7614,SUM(AC7614:AC7615)+M7614)))</f>
        <v>903192</v>
      </c>
      <c r="AE7614" s="94">
        <f>IF( (X7614=""),AD7614*1,AD7614*(X7614/100) )</f>
        <v>225798</v>
      </c>
      <c r="AF7614" s="94">
        <v>0</v>
      </c>
      <c r="AG7614" s="94">
        <f>IF((AF7614-AE7614) &gt; 1,0,IF((AF7614-AE7614)&lt;0,AE7614-AF7614,AF7614-AE7614))</f>
        <v>225798</v>
      </c>
      <c r="AH7614" s="94">
        <v>0.3</v>
      </c>
    </row>
    <row r="7615" spans="1:34" s="99" customFormat="1" x14ac:dyDescent="0.55000000000000004">
      <c r="A7615" s="107"/>
      <c r="B7615" s="102"/>
      <c r="C7615" s="102"/>
      <c r="D7615" s="90"/>
      <c r="E7615" s="102"/>
      <c r="F7615" s="102"/>
      <c r="G7615" s="102"/>
      <c r="H7615" s="102"/>
      <c r="I7615" s="98"/>
      <c r="J7615" s="102"/>
      <c r="K7615" s="94"/>
      <c r="L7615" s="94"/>
      <c r="M7615" s="94"/>
      <c r="N7615" s="102"/>
      <c r="O7615" s="111"/>
      <c r="P7615" s="96"/>
      <c r="Q7615" s="111"/>
      <c r="R7615" s="111"/>
      <c r="S7615" s="97"/>
      <c r="T7615" s="102" t="s">
        <v>44</v>
      </c>
      <c r="U7615" s="102"/>
      <c r="V7615" s="102" t="s">
        <v>52</v>
      </c>
      <c r="W7615" s="94">
        <v>44</v>
      </c>
      <c r="X7615" s="98">
        <v>25</v>
      </c>
      <c r="Y7615" s="94">
        <v>7150</v>
      </c>
      <c r="Z7615" s="94">
        <f>W7615*Y7615</f>
        <v>314600</v>
      </c>
      <c r="AA7615" s="89">
        <v>17</v>
      </c>
      <c r="AB7615" s="89">
        <v>24</v>
      </c>
      <c r="AC7615" s="94">
        <f>(Z7615*(100-AB7615))/100</f>
        <v>239096</v>
      </c>
      <c r="AD7615" s="94">
        <f>IF(AND(AC7615="",M7614=""),0,IF((AC7615=""),M7614, IF( (M7614=""),AC7615,SUM(AC7614:AC7615)+M7614)))</f>
        <v>903192</v>
      </c>
      <c r="AE7615" s="94">
        <f>IF( (X7615=""),AD7615*1,AD7615*(X7615/100) )</f>
        <v>225798</v>
      </c>
      <c r="AF7615" s="94">
        <v>50000000</v>
      </c>
      <c r="AG7615" s="94">
        <f>IF((AF7615-AE7615) &gt; 1,0,IF((AF7615-AE7615)&lt;0,AE7615-AF7615,AF7615-AE7615))</f>
        <v>0</v>
      </c>
      <c r="AH7615" s="94">
        <v>0.02</v>
      </c>
    </row>
    <row r="7616" spans="1:34" s="99" customFormat="1" x14ac:dyDescent="0.55000000000000004">
      <c r="A7616" s="107"/>
      <c r="B7616" s="102"/>
      <c r="C7616" s="102"/>
      <c r="D7616" s="90"/>
      <c r="E7616" s="102"/>
      <c r="F7616" s="102"/>
      <c r="G7616" s="102"/>
      <c r="H7616" s="102"/>
      <c r="I7616" s="98"/>
      <c r="J7616" s="102"/>
      <c r="K7616" s="94"/>
      <c r="L7616" s="94"/>
      <c r="M7616" s="94"/>
      <c r="N7616" s="102"/>
      <c r="O7616" s="111"/>
      <c r="P7616" s="96"/>
      <c r="Q7616" s="111"/>
      <c r="R7616" s="111"/>
      <c r="S7616" s="97"/>
      <c r="T7616" s="102" t="s">
        <v>44</v>
      </c>
      <c r="U7616" s="102"/>
      <c r="V7616" s="102" t="s">
        <v>52</v>
      </c>
      <c r="W7616" s="94">
        <v>44</v>
      </c>
      <c r="X7616" s="98">
        <v>25</v>
      </c>
      <c r="Y7616" s="94">
        <v>7150</v>
      </c>
      <c r="Z7616" s="94">
        <f>W7616*Y7616</f>
        <v>314600</v>
      </c>
      <c r="AA7616" s="89">
        <v>17</v>
      </c>
      <c r="AB7616" s="89">
        <v>24</v>
      </c>
      <c r="AC7616" s="94">
        <f>(Z7616*(100-AB7616))/100</f>
        <v>239096</v>
      </c>
      <c r="AD7616" s="94">
        <f>IF(AND(AC7616="",M7614=""),0,IF((AC7616=""),M7614, IF( (M7614=""),AC7616,SUM(AC7614:AC7615)+M7614)))</f>
        <v>903192</v>
      </c>
      <c r="AE7616" s="94">
        <f>IF( (X7616=""),AD7616*1,AD7616*(X7616/100) )</f>
        <v>225798</v>
      </c>
      <c r="AF7616" s="94">
        <v>50000000</v>
      </c>
      <c r="AG7616" s="94">
        <f>IF((AF7616-AE7616) &gt; 1,0,IF((AF7616-AE7616)&lt;0,AE7616-AF7616,AF7616-AE7616))</f>
        <v>0</v>
      </c>
      <c r="AH7616" s="94">
        <v>0.02</v>
      </c>
    </row>
    <row r="7617" spans="1:34" s="99" customFormat="1" x14ac:dyDescent="0.55000000000000004">
      <c r="A7617" s="107"/>
      <c r="B7617" s="102"/>
      <c r="C7617" s="102"/>
      <c r="D7617" s="90"/>
      <c r="E7617" s="102"/>
      <c r="F7617" s="102"/>
      <c r="G7617" s="102"/>
      <c r="H7617" s="102"/>
      <c r="I7617" s="98"/>
      <c r="J7617" s="102"/>
      <c r="K7617" s="94"/>
      <c r="L7617" s="94"/>
      <c r="M7617" s="94"/>
      <c r="N7617" s="102"/>
      <c r="O7617" s="111"/>
      <c r="P7617" s="96"/>
      <c r="Q7617" s="111"/>
      <c r="R7617" s="111"/>
      <c r="S7617" s="97"/>
      <c r="T7617" s="102" t="s">
        <v>44</v>
      </c>
      <c r="U7617" s="102"/>
      <c r="V7617" s="102" t="s">
        <v>52</v>
      </c>
      <c r="W7617" s="94">
        <v>44</v>
      </c>
      <c r="X7617" s="98">
        <v>25</v>
      </c>
      <c r="Y7617" s="94">
        <v>7150</v>
      </c>
      <c r="Z7617" s="94">
        <f>W7617*Y7617</f>
        <v>314600</v>
      </c>
      <c r="AA7617" s="89">
        <v>17</v>
      </c>
      <c r="AB7617" s="89">
        <v>24</v>
      </c>
      <c r="AC7617" s="94">
        <f>(Z7617*(100-AB7617))/100</f>
        <v>239096</v>
      </c>
      <c r="AD7617" s="94">
        <f>IF(AND(AC7617="",M7614=""),0,IF((AC7617=""),M7614, IF( (M7614=""),AC7617,SUM(AC7614:AC7615)+M7614)))</f>
        <v>903192</v>
      </c>
      <c r="AE7617" s="94">
        <f>IF( (X7617=""),AD7617*1,AD7617*(X7617/100) )</f>
        <v>225798</v>
      </c>
      <c r="AF7617" s="94">
        <v>50000000</v>
      </c>
      <c r="AG7617" s="94">
        <f>IF((AF7617-AE7617) &gt; 1,0,IF((AF7617-AE7617)&lt;0,AE7617-AF7617,AF7617-AE7617))</f>
        <v>0</v>
      </c>
      <c r="AH7617" s="94">
        <v>0.02</v>
      </c>
    </row>
    <row r="7618" spans="1:34" s="99" customFormat="1" x14ac:dyDescent="0.55000000000000004">
      <c r="A7618" s="107"/>
      <c r="B7618" s="102"/>
      <c r="C7618" s="102"/>
      <c r="D7618" s="90"/>
      <c r="E7618" s="102"/>
      <c r="F7618" s="102"/>
      <c r="G7618" s="102"/>
      <c r="H7618" s="102"/>
      <c r="I7618" s="98"/>
      <c r="J7618" s="102"/>
      <c r="K7618" s="94"/>
      <c r="L7618" s="94" t="s">
        <v>63</v>
      </c>
      <c r="M7618" s="94">
        <f>SUM(M7614:M7617)</f>
        <v>425000</v>
      </c>
      <c r="N7618" s="102"/>
      <c r="O7618" s="111"/>
      <c r="P7618" s="96"/>
      <c r="Q7618" s="111"/>
      <c r="R7618" s="111"/>
      <c r="S7618" s="97"/>
      <c r="T7618" s="102"/>
      <c r="U7618" s="102"/>
      <c r="V7618" s="102"/>
      <c r="W7618" s="94"/>
      <c r="X7618" s="98"/>
      <c r="Y7618" s="94"/>
      <c r="Z7618" s="94"/>
      <c r="AA7618" s="89"/>
      <c r="AB7618" s="89"/>
      <c r="AC7618" s="94"/>
      <c r="AD7618" s="94"/>
      <c r="AE7618" s="94">
        <f>SUM(AE7614:AE7617)</f>
        <v>903192</v>
      </c>
      <c r="AF7618" s="94"/>
      <c r="AG7618" s="94">
        <f>SUM(AG7614:AG7617)</f>
        <v>225798</v>
      </c>
      <c r="AH7618" s="94"/>
    </row>
    <row r="7619" spans="1:34" s="195" customFormat="1" x14ac:dyDescent="0.55000000000000004">
      <c r="A7619" s="122" t="s">
        <v>10359</v>
      </c>
      <c r="B7619" s="197">
        <v>3559</v>
      </c>
      <c r="C7619" s="197">
        <v>5390</v>
      </c>
      <c r="D7619" s="198" t="s">
        <v>10360</v>
      </c>
      <c r="E7619" s="197" t="s">
        <v>34</v>
      </c>
      <c r="F7619" s="197">
        <v>11421</v>
      </c>
      <c r="G7619" s="197">
        <v>0</v>
      </c>
      <c r="H7619" s="197">
        <v>0</v>
      </c>
      <c r="I7619" s="199">
        <v>17</v>
      </c>
      <c r="J7619" s="123" t="s">
        <v>62</v>
      </c>
      <c r="K7619" s="171">
        <f>((G7619*400)+(H7619*100))+I7619</f>
        <v>17</v>
      </c>
      <c r="L7619" s="171">
        <v>25000</v>
      </c>
      <c r="M7619" s="171">
        <f>K7619*L7619</f>
        <v>425000</v>
      </c>
      <c r="N7619" s="197">
        <v>1</v>
      </c>
      <c r="O7619" s="122" t="s">
        <v>10357</v>
      </c>
      <c r="P7619" s="200"/>
      <c r="Q7619" s="122" t="s">
        <v>10358</v>
      </c>
      <c r="R7619" s="122" t="s">
        <v>10361</v>
      </c>
      <c r="S7619" s="170" t="s">
        <v>10362</v>
      </c>
      <c r="T7619" s="197" t="s">
        <v>44</v>
      </c>
      <c r="U7619" s="197" t="s">
        <v>45</v>
      </c>
      <c r="V7619" s="197" t="s">
        <v>75</v>
      </c>
      <c r="W7619" s="171">
        <v>56</v>
      </c>
      <c r="X7619" s="199">
        <v>25</v>
      </c>
      <c r="Y7619" s="171">
        <v>7150</v>
      </c>
      <c r="Z7619" s="171">
        <f>W7619*Y7619</f>
        <v>400400</v>
      </c>
      <c r="AA7619" s="201">
        <v>28</v>
      </c>
      <c r="AB7619" s="201">
        <v>46</v>
      </c>
      <c r="AC7619" s="171">
        <f>(Z7619*(100-AB7619))/100</f>
        <v>216216</v>
      </c>
      <c r="AD7619" s="171">
        <f>IF(AND(AC7619="",M7619=""),0,IF((AC7619=""),M7619, IF( (M7619=""),AC7619,SUM(AC7619:AC7622)+M7619)))</f>
        <v>1289864</v>
      </c>
      <c r="AE7619" s="171">
        <f>IF( (X7619=""),AD7619*1,AD7619*(X7619/100) )</f>
        <v>322466</v>
      </c>
      <c r="AF7619" s="171">
        <v>0</v>
      </c>
      <c r="AG7619" s="171">
        <f>IF((AF7619-AE7619) &gt; 1,0,IF((AF7619-AE7619)&lt;0,AE7619-AF7619,AF7619-AE7619))</f>
        <v>322466</v>
      </c>
      <c r="AH7619" s="171">
        <v>0.3</v>
      </c>
    </row>
    <row r="7620" spans="1:34" s="195" customFormat="1" x14ac:dyDescent="0.55000000000000004">
      <c r="A7620" s="122"/>
      <c r="B7620" s="197"/>
      <c r="C7620" s="197"/>
      <c r="D7620" s="198"/>
      <c r="E7620" s="197"/>
      <c r="F7620" s="197"/>
      <c r="G7620" s="197"/>
      <c r="H7620" s="197"/>
      <c r="I7620" s="199"/>
      <c r="J7620" s="123"/>
      <c r="K7620" s="171"/>
      <c r="L7620" s="171"/>
      <c r="M7620" s="171"/>
      <c r="N7620" s="197"/>
      <c r="O7620" s="122"/>
      <c r="P7620" s="200"/>
      <c r="Q7620" s="122"/>
      <c r="R7620" s="122"/>
      <c r="S7620" s="170"/>
      <c r="T7620" s="197" t="s">
        <v>44</v>
      </c>
      <c r="U7620" s="197"/>
      <c r="V7620" s="197" t="s">
        <v>52</v>
      </c>
      <c r="W7620" s="171">
        <v>56</v>
      </c>
      <c r="X7620" s="199">
        <v>25</v>
      </c>
      <c r="Y7620" s="171">
        <v>7150</v>
      </c>
      <c r="Z7620" s="171">
        <f>W7620*Y7620</f>
        <v>400400</v>
      </c>
      <c r="AA7620" s="201">
        <v>28</v>
      </c>
      <c r="AB7620" s="201">
        <v>46</v>
      </c>
      <c r="AC7620" s="171">
        <f>(Z7620*(100-AB7620))/100</f>
        <v>216216</v>
      </c>
      <c r="AD7620" s="171">
        <f>IF(AND(AC7620="",M7619=""),0,IF((AC7620=""),M7619, IF( (M7619=""),AC7620,SUM(AC7619:AC7622)+M7619)))</f>
        <v>1289864</v>
      </c>
      <c r="AE7620" s="171">
        <f>IF( (X7620=""),AD7620*1,AD7620*(X7620/100) )</f>
        <v>322466</v>
      </c>
      <c r="AF7620" s="171">
        <v>0</v>
      </c>
      <c r="AG7620" s="171">
        <f>IF((AF7620-AE7620) &gt; 1,0,IF((AF7620-AE7620)&lt;0,AE7620-AF7620,AF7620-AE7620))</f>
        <v>322466</v>
      </c>
      <c r="AH7620" s="171">
        <v>0.02</v>
      </c>
    </row>
    <row r="7621" spans="1:34" s="195" customFormat="1" x14ac:dyDescent="0.55000000000000004">
      <c r="A7621" s="122"/>
      <c r="B7621" s="197"/>
      <c r="C7621" s="197"/>
      <c r="D7621" s="198"/>
      <c r="E7621" s="197"/>
      <c r="F7621" s="197"/>
      <c r="G7621" s="197"/>
      <c r="H7621" s="197"/>
      <c r="I7621" s="199"/>
      <c r="J7621" s="123"/>
      <c r="K7621" s="171"/>
      <c r="L7621" s="171"/>
      <c r="M7621" s="171"/>
      <c r="N7621" s="197"/>
      <c r="O7621" s="122"/>
      <c r="P7621" s="200"/>
      <c r="Q7621" s="122"/>
      <c r="R7621" s="122"/>
      <c r="S7621" s="170"/>
      <c r="T7621" s="197" t="s">
        <v>44</v>
      </c>
      <c r="U7621" s="197"/>
      <c r="V7621" s="197" t="s">
        <v>52</v>
      </c>
      <c r="W7621" s="171">
        <v>56</v>
      </c>
      <c r="X7621" s="199">
        <v>25</v>
      </c>
      <c r="Y7621" s="171">
        <v>7150</v>
      </c>
      <c r="Z7621" s="171">
        <f>W7621*Y7621</f>
        <v>400400</v>
      </c>
      <c r="AA7621" s="201">
        <v>28</v>
      </c>
      <c r="AB7621" s="201">
        <v>46</v>
      </c>
      <c r="AC7621" s="171">
        <f>(Z7621*(100-AB7621))/100</f>
        <v>216216</v>
      </c>
      <c r="AD7621" s="171">
        <f>IF(AND(AC7621="",M7619=""),0,IF((AC7621=""),M7619, IF( (M7619=""),AC7621,SUM(AC7619:AC7622)+M7619)))</f>
        <v>1289864</v>
      </c>
      <c r="AE7621" s="171">
        <f>IF( (X7621=""),AD7621*1,AD7621*(X7621/100) )</f>
        <v>322466</v>
      </c>
      <c r="AF7621" s="171">
        <v>0</v>
      </c>
      <c r="AG7621" s="171">
        <f>IF((AF7621-AE7621) &gt; 1,0,IF((AF7621-AE7621)&lt;0,AE7621-AF7621,AF7621-AE7621))</f>
        <v>322466</v>
      </c>
      <c r="AH7621" s="171">
        <v>0.02</v>
      </c>
    </row>
    <row r="7622" spans="1:34" s="195" customFormat="1" x14ac:dyDescent="0.55000000000000004">
      <c r="A7622" s="122"/>
      <c r="B7622" s="197"/>
      <c r="C7622" s="197"/>
      <c r="D7622" s="198"/>
      <c r="E7622" s="197"/>
      <c r="F7622" s="197"/>
      <c r="G7622" s="197"/>
      <c r="H7622" s="197"/>
      <c r="I7622" s="199"/>
      <c r="J7622" s="123"/>
      <c r="K7622" s="171"/>
      <c r="L7622" s="171"/>
      <c r="M7622" s="171"/>
      <c r="N7622" s="197"/>
      <c r="O7622" s="122"/>
      <c r="P7622" s="200"/>
      <c r="Q7622" s="122"/>
      <c r="R7622" s="122"/>
      <c r="S7622" s="170"/>
      <c r="T7622" s="197" t="s">
        <v>44</v>
      </c>
      <c r="U7622" s="197"/>
      <c r="V7622" s="197" t="s">
        <v>52</v>
      </c>
      <c r="W7622" s="171">
        <v>56</v>
      </c>
      <c r="X7622" s="199">
        <v>25</v>
      </c>
      <c r="Y7622" s="171">
        <v>7150</v>
      </c>
      <c r="Z7622" s="171">
        <f>W7622*Y7622</f>
        <v>400400</v>
      </c>
      <c r="AA7622" s="201">
        <v>28</v>
      </c>
      <c r="AB7622" s="201">
        <v>46</v>
      </c>
      <c r="AC7622" s="171">
        <f>(Z7622*(100-AB7622))/100</f>
        <v>216216</v>
      </c>
      <c r="AD7622" s="171">
        <f>IF(AND(AC7622="",M7619=""),0,IF((AC7622=""),M7619, IF( (M7619=""),AC7622,SUM(AC7619:AC7622)+M7619)))</f>
        <v>1289864</v>
      </c>
      <c r="AE7622" s="171">
        <f>IF( (X7622=""),AD7622*1,AD7622*(X7622/100) )</f>
        <v>322466</v>
      </c>
      <c r="AF7622" s="171">
        <v>0</v>
      </c>
      <c r="AG7622" s="171">
        <f>IF((AF7622-AE7622) &gt; 1,0,IF((AF7622-AE7622)&lt;0,AE7622-AF7622,AF7622-AE7622))</f>
        <v>322466</v>
      </c>
      <c r="AH7622" s="171">
        <v>0.02</v>
      </c>
    </row>
    <row r="7623" spans="1:34" s="195" customFormat="1" x14ac:dyDescent="0.55000000000000004">
      <c r="A7623" s="122"/>
      <c r="B7623" s="197"/>
      <c r="C7623" s="197"/>
      <c r="D7623" s="198"/>
      <c r="E7623" s="197"/>
      <c r="F7623" s="197"/>
      <c r="G7623" s="197"/>
      <c r="H7623" s="197"/>
      <c r="I7623" s="199"/>
      <c r="J7623" s="123"/>
      <c r="K7623" s="171"/>
      <c r="L7623" s="171" t="s">
        <v>63</v>
      </c>
      <c r="M7623" s="171">
        <f>SUM(M7619:M7622)</f>
        <v>425000</v>
      </c>
      <c r="N7623" s="197"/>
      <c r="O7623" s="122"/>
      <c r="P7623" s="200"/>
      <c r="Q7623" s="122"/>
      <c r="R7623" s="122"/>
      <c r="S7623" s="170"/>
      <c r="T7623" s="197"/>
      <c r="U7623" s="197"/>
      <c r="V7623" s="197"/>
      <c r="W7623" s="171"/>
      <c r="X7623" s="199"/>
      <c r="Y7623" s="171"/>
      <c r="Z7623" s="171"/>
      <c r="AA7623" s="201"/>
      <c r="AB7623" s="201"/>
      <c r="AC7623" s="171"/>
      <c r="AD7623" s="171"/>
      <c r="AE7623" s="171">
        <f>SUM(AE7619:AE7622)</f>
        <v>1289864</v>
      </c>
      <c r="AF7623" s="171"/>
      <c r="AG7623" s="171">
        <f>SUM(AG7619:AG7622)</f>
        <v>1289864</v>
      </c>
      <c r="AH7623" s="171"/>
    </row>
    <row r="7624" spans="1:34" s="173" customFormat="1" x14ac:dyDescent="0.55000000000000004">
      <c r="A7624" s="122" t="s">
        <v>10363</v>
      </c>
      <c r="B7624" s="123">
        <v>3276</v>
      </c>
      <c r="C7624" s="123">
        <v>8279</v>
      </c>
      <c r="D7624" s="135" t="s">
        <v>10364</v>
      </c>
      <c r="E7624" s="123" t="s">
        <v>34</v>
      </c>
      <c r="F7624" s="123">
        <v>6280</v>
      </c>
      <c r="G7624" s="123">
        <v>2</v>
      </c>
      <c r="H7624" s="123">
        <v>2</v>
      </c>
      <c r="I7624" s="136">
        <v>47</v>
      </c>
      <c r="J7624" s="123" t="s">
        <v>38</v>
      </c>
      <c r="K7624" s="137">
        <f t="shared" ref="K7624:K7629" si="734">((G7624*400)+(H7624*100))+I7624</f>
        <v>1047</v>
      </c>
      <c r="L7624" s="137">
        <v>4800</v>
      </c>
      <c r="M7624" s="137">
        <f t="shared" ref="M7624:M7629" si="735">K7624*L7624</f>
        <v>5025600</v>
      </c>
      <c r="N7624" s="123"/>
      <c r="O7624" s="108"/>
      <c r="P7624" s="138"/>
      <c r="Q7624" s="108"/>
      <c r="R7624" s="108"/>
      <c r="S7624" s="139"/>
      <c r="T7624" s="123"/>
      <c r="U7624" s="123"/>
      <c r="V7624" s="123"/>
      <c r="W7624" s="137"/>
      <c r="X7624" s="136"/>
      <c r="Y7624" s="137"/>
      <c r="Z7624" s="137"/>
      <c r="AA7624" s="119"/>
      <c r="AB7624" s="119"/>
      <c r="AC7624" s="137"/>
      <c r="AD7624" s="137">
        <f t="shared" ref="AD7624:AD7629" si="736">IF(AND(AC7624="",M7624=""),0,IF((AC7624=""),M7624,IF((M7624=""),AC7624,AC7624+M7624)))</f>
        <v>5025600</v>
      </c>
      <c r="AE7624" s="137">
        <f t="shared" ref="AE7624:AE7629" si="737">IF( (X7624=""),AD7624*1,AD7624*(X7624/100) )</f>
        <v>5025600</v>
      </c>
      <c r="AF7624" s="137">
        <v>50000000</v>
      </c>
      <c r="AG7624" s="137">
        <f t="shared" ref="AG7624:AG7629" si="738">IF((AF7624-AE7624) &gt; 1,0,IF((AF7624-AE7624)&lt;0,AE7624-AF7624,AF7624-AE7624))</f>
        <v>0</v>
      </c>
      <c r="AH7624" s="137">
        <v>0.01</v>
      </c>
    </row>
    <row r="7625" spans="1:34" s="173" customFormat="1" x14ac:dyDescent="0.55000000000000004">
      <c r="A7625" s="122"/>
      <c r="B7625" s="123">
        <v>3277</v>
      </c>
      <c r="C7625" s="123">
        <v>8201</v>
      </c>
      <c r="D7625" s="135" t="s">
        <v>10365</v>
      </c>
      <c r="E7625" s="123" t="s">
        <v>34</v>
      </c>
      <c r="F7625" s="123">
        <v>6288</v>
      </c>
      <c r="G7625" s="123">
        <v>4</v>
      </c>
      <c r="H7625" s="123">
        <v>0</v>
      </c>
      <c r="I7625" s="136">
        <v>3</v>
      </c>
      <c r="J7625" s="123" t="s">
        <v>38</v>
      </c>
      <c r="K7625" s="137">
        <f t="shared" si="734"/>
        <v>1603</v>
      </c>
      <c r="L7625" s="137">
        <v>2400</v>
      </c>
      <c r="M7625" s="137">
        <f t="shared" si="735"/>
        <v>3847200</v>
      </c>
      <c r="N7625" s="123"/>
      <c r="O7625" s="108"/>
      <c r="P7625" s="138"/>
      <c r="Q7625" s="108"/>
      <c r="R7625" s="108"/>
      <c r="S7625" s="139"/>
      <c r="T7625" s="123"/>
      <c r="U7625" s="123"/>
      <c r="V7625" s="123"/>
      <c r="W7625" s="137"/>
      <c r="X7625" s="136"/>
      <c r="Y7625" s="137"/>
      <c r="Z7625" s="137"/>
      <c r="AA7625" s="119"/>
      <c r="AB7625" s="119"/>
      <c r="AC7625" s="137"/>
      <c r="AD7625" s="137">
        <f t="shared" si="736"/>
        <v>3847200</v>
      </c>
      <c r="AE7625" s="137">
        <f t="shared" si="737"/>
        <v>3847200</v>
      </c>
      <c r="AF7625" s="137">
        <v>50000000</v>
      </c>
      <c r="AG7625" s="137">
        <f t="shared" si="738"/>
        <v>0</v>
      </c>
      <c r="AH7625" s="137">
        <v>0.01</v>
      </c>
    </row>
    <row r="7626" spans="1:34" s="173" customFormat="1" x14ac:dyDescent="0.55000000000000004">
      <c r="A7626" s="122"/>
      <c r="B7626" s="123">
        <v>3278</v>
      </c>
      <c r="C7626" s="123">
        <v>8194</v>
      </c>
      <c r="D7626" s="135" t="s">
        <v>10366</v>
      </c>
      <c r="E7626" s="123" t="s">
        <v>34</v>
      </c>
      <c r="F7626" s="123">
        <v>6289</v>
      </c>
      <c r="G7626" s="123">
        <v>6</v>
      </c>
      <c r="H7626" s="123">
        <v>0</v>
      </c>
      <c r="I7626" s="136">
        <v>28</v>
      </c>
      <c r="J7626" s="123" t="s">
        <v>38</v>
      </c>
      <c r="K7626" s="137">
        <f t="shared" si="734"/>
        <v>2428</v>
      </c>
      <c r="L7626" s="137">
        <v>1100</v>
      </c>
      <c r="M7626" s="137">
        <f t="shared" si="735"/>
        <v>2670800</v>
      </c>
      <c r="N7626" s="123"/>
      <c r="O7626" s="108"/>
      <c r="P7626" s="138"/>
      <c r="Q7626" s="108"/>
      <c r="R7626" s="108"/>
      <c r="S7626" s="139"/>
      <c r="T7626" s="123"/>
      <c r="U7626" s="123"/>
      <c r="V7626" s="123"/>
      <c r="W7626" s="137"/>
      <c r="X7626" s="136"/>
      <c r="Y7626" s="137"/>
      <c r="Z7626" s="137"/>
      <c r="AA7626" s="119"/>
      <c r="AB7626" s="119"/>
      <c r="AC7626" s="137"/>
      <c r="AD7626" s="137">
        <f t="shared" si="736"/>
        <v>2670800</v>
      </c>
      <c r="AE7626" s="137">
        <f t="shared" si="737"/>
        <v>2670800</v>
      </c>
      <c r="AF7626" s="137">
        <v>50000000</v>
      </c>
      <c r="AG7626" s="137">
        <f t="shared" si="738"/>
        <v>0</v>
      </c>
      <c r="AH7626" s="137">
        <v>0.01</v>
      </c>
    </row>
    <row r="7627" spans="1:34" s="173" customFormat="1" x14ac:dyDescent="0.55000000000000004">
      <c r="A7627" s="122"/>
      <c r="B7627" s="123">
        <v>3279</v>
      </c>
      <c r="C7627" s="123">
        <v>8200</v>
      </c>
      <c r="D7627" s="135" t="s">
        <v>10367</v>
      </c>
      <c r="E7627" s="123" t="s">
        <v>34</v>
      </c>
      <c r="F7627" s="123">
        <v>6290</v>
      </c>
      <c r="G7627" s="123">
        <v>22</v>
      </c>
      <c r="H7627" s="123">
        <v>0</v>
      </c>
      <c r="I7627" s="136">
        <v>81</v>
      </c>
      <c r="J7627" s="123" t="s">
        <v>38</v>
      </c>
      <c r="K7627" s="137">
        <f t="shared" si="734"/>
        <v>8881</v>
      </c>
      <c r="L7627" s="137">
        <v>1200</v>
      </c>
      <c r="M7627" s="137">
        <f t="shared" si="735"/>
        <v>10657200</v>
      </c>
      <c r="N7627" s="123"/>
      <c r="O7627" s="108"/>
      <c r="P7627" s="138"/>
      <c r="Q7627" s="108"/>
      <c r="R7627" s="108"/>
      <c r="S7627" s="139"/>
      <c r="T7627" s="123"/>
      <c r="U7627" s="123"/>
      <c r="V7627" s="123"/>
      <c r="W7627" s="137"/>
      <c r="X7627" s="136"/>
      <c r="Y7627" s="137"/>
      <c r="Z7627" s="137"/>
      <c r="AA7627" s="119"/>
      <c r="AB7627" s="119"/>
      <c r="AC7627" s="137"/>
      <c r="AD7627" s="137">
        <f t="shared" si="736"/>
        <v>10657200</v>
      </c>
      <c r="AE7627" s="137">
        <f t="shared" si="737"/>
        <v>10657200</v>
      </c>
      <c r="AF7627" s="137">
        <v>50000000</v>
      </c>
      <c r="AG7627" s="137">
        <f t="shared" si="738"/>
        <v>0</v>
      </c>
      <c r="AH7627" s="137">
        <v>0.01</v>
      </c>
    </row>
    <row r="7628" spans="1:34" s="173" customFormat="1" x14ac:dyDescent="0.55000000000000004">
      <c r="A7628" s="122"/>
      <c r="B7628" s="123">
        <v>3280</v>
      </c>
      <c r="C7628" s="123">
        <v>8269</v>
      </c>
      <c r="D7628" s="135" t="s">
        <v>10368</v>
      </c>
      <c r="E7628" s="123" t="s">
        <v>34</v>
      </c>
      <c r="F7628" s="123">
        <v>6999</v>
      </c>
      <c r="G7628" s="123">
        <v>1</v>
      </c>
      <c r="H7628" s="123">
        <v>3</v>
      </c>
      <c r="I7628" s="136">
        <v>3</v>
      </c>
      <c r="J7628" s="123" t="s">
        <v>38</v>
      </c>
      <c r="K7628" s="137">
        <f t="shared" si="734"/>
        <v>703</v>
      </c>
      <c r="L7628" s="137">
        <v>3600</v>
      </c>
      <c r="M7628" s="137">
        <f t="shared" si="735"/>
        <v>2530800</v>
      </c>
      <c r="N7628" s="123"/>
      <c r="O7628" s="108"/>
      <c r="P7628" s="138"/>
      <c r="Q7628" s="108"/>
      <c r="R7628" s="108"/>
      <c r="S7628" s="139"/>
      <c r="T7628" s="123"/>
      <c r="U7628" s="123"/>
      <c r="V7628" s="123"/>
      <c r="W7628" s="137"/>
      <c r="X7628" s="136"/>
      <c r="Y7628" s="137"/>
      <c r="Z7628" s="137"/>
      <c r="AA7628" s="119"/>
      <c r="AB7628" s="119"/>
      <c r="AC7628" s="137"/>
      <c r="AD7628" s="137">
        <f t="shared" si="736"/>
        <v>2530800</v>
      </c>
      <c r="AE7628" s="137">
        <f t="shared" si="737"/>
        <v>2530800</v>
      </c>
      <c r="AF7628" s="137">
        <v>50000000</v>
      </c>
      <c r="AG7628" s="137">
        <f t="shared" si="738"/>
        <v>0</v>
      </c>
      <c r="AH7628" s="137">
        <v>0.01</v>
      </c>
    </row>
    <row r="7629" spans="1:34" s="173" customFormat="1" x14ac:dyDescent="0.55000000000000004">
      <c r="A7629" s="122"/>
      <c r="B7629" s="123">
        <v>3281</v>
      </c>
      <c r="C7629" s="123">
        <v>7821</v>
      </c>
      <c r="D7629" s="135" t="s">
        <v>10369</v>
      </c>
      <c r="E7629" s="123" t="s">
        <v>34</v>
      </c>
      <c r="F7629" s="123">
        <v>19649</v>
      </c>
      <c r="G7629" s="123">
        <v>3</v>
      </c>
      <c r="H7629" s="123">
        <v>1</v>
      </c>
      <c r="I7629" s="136">
        <v>61.2</v>
      </c>
      <c r="J7629" s="123" t="s">
        <v>38</v>
      </c>
      <c r="K7629" s="137">
        <f t="shared" si="734"/>
        <v>1361.2</v>
      </c>
      <c r="L7629" s="137">
        <v>300</v>
      </c>
      <c r="M7629" s="137">
        <f t="shared" si="735"/>
        <v>408360</v>
      </c>
      <c r="N7629" s="123"/>
      <c r="O7629" s="108"/>
      <c r="P7629" s="138"/>
      <c r="Q7629" s="108"/>
      <c r="R7629" s="108"/>
      <c r="S7629" s="139"/>
      <c r="T7629" s="123"/>
      <c r="U7629" s="123"/>
      <c r="V7629" s="123"/>
      <c r="W7629" s="137"/>
      <c r="X7629" s="136"/>
      <c r="Y7629" s="137"/>
      <c r="Z7629" s="137"/>
      <c r="AA7629" s="119"/>
      <c r="AB7629" s="119"/>
      <c r="AC7629" s="137"/>
      <c r="AD7629" s="137">
        <f t="shared" si="736"/>
        <v>408360</v>
      </c>
      <c r="AE7629" s="137">
        <f t="shared" si="737"/>
        <v>408360</v>
      </c>
      <c r="AF7629" s="137">
        <v>50000000</v>
      </c>
      <c r="AG7629" s="137">
        <f t="shared" si="738"/>
        <v>0</v>
      </c>
      <c r="AH7629" s="137">
        <v>0.01</v>
      </c>
    </row>
    <row r="7630" spans="1:34" s="173" customFormat="1" x14ac:dyDescent="0.55000000000000004">
      <c r="A7630" s="122"/>
      <c r="B7630" s="123"/>
      <c r="C7630" s="123"/>
      <c r="D7630" s="135"/>
      <c r="E7630" s="123"/>
      <c r="F7630" s="123"/>
      <c r="G7630" s="123"/>
      <c r="H7630" s="123"/>
      <c r="I7630" s="136"/>
      <c r="J7630" s="123"/>
      <c r="K7630" s="137"/>
      <c r="L7630" s="137" t="s">
        <v>63</v>
      </c>
      <c r="M7630" s="137">
        <f>SUM(M7624:M7629)</f>
        <v>25139960</v>
      </c>
      <c r="N7630" s="123"/>
      <c r="O7630" s="108"/>
      <c r="P7630" s="138"/>
      <c r="Q7630" s="108"/>
      <c r="R7630" s="108"/>
      <c r="S7630" s="139"/>
      <c r="T7630" s="123"/>
      <c r="U7630" s="123"/>
      <c r="V7630" s="123"/>
      <c r="W7630" s="137"/>
      <c r="X7630" s="136"/>
      <c r="Y7630" s="137"/>
      <c r="Z7630" s="137"/>
      <c r="AA7630" s="119"/>
      <c r="AB7630" s="119"/>
      <c r="AC7630" s="137"/>
      <c r="AD7630" s="137"/>
      <c r="AE7630" s="137">
        <f>SUM(AE7624:AE7629)</f>
        <v>25139960</v>
      </c>
      <c r="AF7630" s="137"/>
      <c r="AG7630" s="137">
        <f>SUM(AG7624:AG7629)</f>
        <v>0</v>
      </c>
      <c r="AH7630" s="137"/>
    </row>
    <row r="7631" spans="1:34" s="173" customFormat="1" x14ac:dyDescent="0.55000000000000004">
      <c r="A7631" s="122" t="s">
        <v>10370</v>
      </c>
      <c r="B7631" s="123">
        <v>3282</v>
      </c>
      <c r="C7631" s="123">
        <v>9304</v>
      </c>
      <c r="D7631" s="135" t="s">
        <v>10371</v>
      </c>
      <c r="E7631" s="123" t="s">
        <v>34</v>
      </c>
      <c r="F7631" s="123">
        <v>18628</v>
      </c>
      <c r="G7631" s="123">
        <v>0</v>
      </c>
      <c r="H7631" s="123">
        <v>1</v>
      </c>
      <c r="I7631" s="136">
        <v>60</v>
      </c>
      <c r="J7631" s="123" t="s">
        <v>38</v>
      </c>
      <c r="K7631" s="137">
        <f>((G7631*400)+(H7631*100))+I7631</f>
        <v>160</v>
      </c>
      <c r="L7631" s="137">
        <v>400</v>
      </c>
      <c r="M7631" s="137">
        <f>K7631*L7631</f>
        <v>64000</v>
      </c>
      <c r="N7631" s="123"/>
      <c r="O7631" s="108"/>
      <c r="P7631" s="138"/>
      <c r="Q7631" s="108"/>
      <c r="R7631" s="108"/>
      <c r="S7631" s="139"/>
      <c r="T7631" s="123"/>
      <c r="U7631" s="123"/>
      <c r="V7631" s="123"/>
      <c r="W7631" s="137"/>
      <c r="X7631" s="136"/>
      <c r="Y7631" s="137"/>
      <c r="Z7631" s="137"/>
      <c r="AA7631" s="119"/>
      <c r="AB7631" s="119"/>
      <c r="AC7631" s="137"/>
      <c r="AD7631" s="137">
        <f>IF(AND(AC7631="",M7631=""),0,IF((AC7631=""),M7631,IF((M7631=""),AC7631,AC7631+M7631)))</f>
        <v>64000</v>
      </c>
      <c r="AE7631" s="137">
        <f>IF( (X7631=""),AD7631*1,AD7631*(X7631/100) )</f>
        <v>64000</v>
      </c>
      <c r="AF7631" s="137">
        <v>50000000</v>
      </c>
      <c r="AG7631" s="137">
        <f>IF((AF7631-AE7631) &gt; 1,0,IF((AF7631-AE7631)&lt;0,AE7631-AF7631,AF7631-AE7631))</f>
        <v>0</v>
      </c>
      <c r="AH7631" s="137">
        <v>0.01</v>
      </c>
    </row>
    <row r="7632" spans="1:34" s="173" customFormat="1" x14ac:dyDescent="0.55000000000000004">
      <c r="A7632" s="122"/>
      <c r="B7632" s="123"/>
      <c r="C7632" s="123"/>
      <c r="D7632" s="135"/>
      <c r="E7632" s="123"/>
      <c r="F7632" s="123"/>
      <c r="G7632" s="123"/>
      <c r="H7632" s="123"/>
      <c r="I7632" s="136"/>
      <c r="J7632" s="123"/>
      <c r="K7632" s="137"/>
      <c r="L7632" s="137" t="s">
        <v>63</v>
      </c>
      <c r="M7632" s="137">
        <f>SUM(M7631:M7631)</f>
        <v>64000</v>
      </c>
      <c r="N7632" s="123"/>
      <c r="O7632" s="108"/>
      <c r="P7632" s="138"/>
      <c r="Q7632" s="108"/>
      <c r="R7632" s="108"/>
      <c r="S7632" s="139"/>
      <c r="T7632" s="123"/>
      <c r="U7632" s="123"/>
      <c r="V7632" s="123"/>
      <c r="W7632" s="137"/>
      <c r="X7632" s="136"/>
      <c r="Y7632" s="137"/>
      <c r="Z7632" s="137"/>
      <c r="AA7632" s="119"/>
      <c r="AB7632" s="119"/>
      <c r="AC7632" s="137"/>
      <c r="AD7632" s="137"/>
      <c r="AE7632" s="137">
        <f>SUM(AE7631:AE7631)</f>
        <v>64000</v>
      </c>
      <c r="AF7632" s="137"/>
      <c r="AG7632" s="137">
        <f>SUM(AG7631:AG7631)</f>
        <v>0</v>
      </c>
      <c r="AH7632" s="137"/>
    </row>
    <row r="7633" spans="1:34" s="173" customFormat="1" x14ac:dyDescent="0.55000000000000004">
      <c r="A7633" s="122" t="s">
        <v>10372</v>
      </c>
      <c r="B7633" s="123">
        <v>3283</v>
      </c>
      <c r="C7633" s="123">
        <v>7424</v>
      </c>
      <c r="D7633" s="135" t="s">
        <v>10373</v>
      </c>
      <c r="E7633" s="123" t="s">
        <v>34</v>
      </c>
      <c r="F7633" s="123">
        <v>24369</v>
      </c>
      <c r="G7633" s="123">
        <v>0</v>
      </c>
      <c r="H7633" s="123">
        <v>2</v>
      </c>
      <c r="I7633" s="136">
        <v>92</v>
      </c>
      <c r="J7633" s="123" t="s">
        <v>35</v>
      </c>
      <c r="K7633" s="137">
        <f>((G7633*400)+(H7633*100))+I7633</f>
        <v>292</v>
      </c>
      <c r="L7633" s="137">
        <v>1200</v>
      </c>
      <c r="M7633" s="137">
        <f>K7633*L7633</f>
        <v>350400</v>
      </c>
      <c r="N7633" s="123"/>
      <c r="O7633" s="108"/>
      <c r="P7633" s="138"/>
      <c r="Q7633" s="108"/>
      <c r="R7633" s="108"/>
      <c r="S7633" s="139"/>
      <c r="T7633" s="123"/>
      <c r="U7633" s="123"/>
      <c r="V7633" s="123"/>
      <c r="W7633" s="137"/>
      <c r="X7633" s="136"/>
      <c r="Y7633" s="137"/>
      <c r="Z7633" s="137"/>
      <c r="AA7633" s="119"/>
      <c r="AB7633" s="119"/>
      <c r="AC7633" s="137"/>
      <c r="AD7633" s="137">
        <f>IF(AND(AC7633="",M7633=""),0,IF((AC7633=""),M7633,IF((M7633=""),AC7633,AC7633+M7633)))</f>
        <v>350400</v>
      </c>
      <c r="AE7633" s="137">
        <f>IF( (X7633=""),AD7633*1,AD7633*(X7633/100) )</f>
        <v>350400</v>
      </c>
      <c r="AF7633" s="137">
        <v>0</v>
      </c>
      <c r="AG7633" s="137">
        <f>IF((AF7633-AE7633) &gt; 1,0,IF((AF7633-AE7633)&lt;0,AE7633-AF7633,AF7633-AE7633))</f>
        <v>350400</v>
      </c>
      <c r="AH7633" s="137">
        <v>0.02</v>
      </c>
    </row>
    <row r="7634" spans="1:34" s="173" customFormat="1" x14ac:dyDescent="0.55000000000000004">
      <c r="A7634" s="122"/>
      <c r="B7634" s="123"/>
      <c r="C7634" s="123"/>
      <c r="D7634" s="135"/>
      <c r="E7634" s="123"/>
      <c r="F7634" s="123"/>
      <c r="G7634" s="123"/>
      <c r="H7634" s="123"/>
      <c r="I7634" s="136"/>
      <c r="J7634" s="123"/>
      <c r="K7634" s="137"/>
      <c r="L7634" s="137" t="s">
        <v>63</v>
      </c>
      <c r="M7634" s="137">
        <f>SUM(M7633:M7633)</f>
        <v>350400</v>
      </c>
      <c r="N7634" s="123"/>
      <c r="O7634" s="108"/>
      <c r="P7634" s="138"/>
      <c r="Q7634" s="108"/>
      <c r="R7634" s="108"/>
      <c r="S7634" s="139"/>
      <c r="T7634" s="123"/>
      <c r="U7634" s="123"/>
      <c r="V7634" s="123"/>
      <c r="W7634" s="137"/>
      <c r="X7634" s="136"/>
      <c r="Y7634" s="137"/>
      <c r="Z7634" s="137"/>
      <c r="AA7634" s="119"/>
      <c r="AB7634" s="119"/>
      <c r="AC7634" s="137"/>
      <c r="AD7634" s="137"/>
      <c r="AE7634" s="137">
        <f>SUM(AE7633:AE7633)</f>
        <v>350400</v>
      </c>
      <c r="AF7634" s="137"/>
      <c r="AG7634" s="137">
        <f>SUM(AG7633:AG7633)</f>
        <v>350400</v>
      </c>
      <c r="AH7634" s="137"/>
    </row>
    <row r="7635" spans="1:34" s="173" customFormat="1" x14ac:dyDescent="0.55000000000000004">
      <c r="A7635" s="122" t="s">
        <v>10376</v>
      </c>
      <c r="B7635" s="123">
        <v>3284</v>
      </c>
      <c r="C7635" s="123">
        <v>6802</v>
      </c>
      <c r="D7635" s="135" t="s">
        <v>10377</v>
      </c>
      <c r="E7635" s="123" t="s">
        <v>34</v>
      </c>
      <c r="F7635" s="123">
        <v>23524</v>
      </c>
      <c r="G7635" s="123">
        <v>0</v>
      </c>
      <c r="H7635" s="123">
        <v>1</v>
      </c>
      <c r="I7635" s="136">
        <v>12</v>
      </c>
      <c r="J7635" s="123" t="s">
        <v>35</v>
      </c>
      <c r="K7635" s="137">
        <f>((G7635*400)+(H7635*100))+I7635</f>
        <v>112</v>
      </c>
      <c r="L7635" s="137">
        <v>300</v>
      </c>
      <c r="M7635" s="137">
        <f>K7635*L7635</f>
        <v>33600</v>
      </c>
      <c r="N7635" s="123">
        <v>1</v>
      </c>
      <c r="O7635" s="108" t="s">
        <v>10374</v>
      </c>
      <c r="P7635" s="138"/>
      <c r="Q7635" s="108" t="s">
        <v>10375</v>
      </c>
      <c r="R7635" s="108" t="s">
        <v>10378</v>
      </c>
      <c r="S7635" s="139" t="s">
        <v>10379</v>
      </c>
      <c r="T7635" s="123" t="s">
        <v>51</v>
      </c>
      <c r="U7635" s="123" t="s">
        <v>45</v>
      </c>
      <c r="V7635" s="123" t="s">
        <v>52</v>
      </c>
      <c r="W7635" s="137">
        <v>141.1</v>
      </c>
      <c r="X7635" s="136">
        <v>89.53</v>
      </c>
      <c r="Y7635" s="137">
        <v>6750</v>
      </c>
      <c r="Z7635" s="137">
        <f>W7635*Y7635</f>
        <v>952425</v>
      </c>
      <c r="AA7635" s="119">
        <v>6</v>
      </c>
      <c r="AB7635" s="119">
        <v>6</v>
      </c>
      <c r="AC7635" s="137">
        <f>(Z7635*(100-AB7635))/100</f>
        <v>895279.5</v>
      </c>
      <c r="AD7635" s="137">
        <f>IF(AND(AC7635="",M7635=""),0,IF((AC7635=""),M7635, IF( (M7635=""),AC7635,SUM(AC7635:AC7642)+M7635)))</f>
        <v>3053449.8</v>
      </c>
      <c r="AE7635" s="137">
        <f>IF( (X7635=""),AD7635*1,AD7635*(X7635/100) )</f>
        <v>2733753.6059399997</v>
      </c>
      <c r="AF7635" s="137">
        <v>50000000</v>
      </c>
      <c r="AG7635" s="137">
        <f>IF((AF7635-AE7635) &gt; 1,0,IF((AF7635-AE7635)&lt;0,AE7635-AF7635,AF7635-AE7635))</f>
        <v>0</v>
      </c>
      <c r="AH7635" s="137">
        <v>0.02</v>
      </c>
    </row>
    <row r="7636" spans="1:34" s="173" customFormat="1" x14ac:dyDescent="0.55000000000000004">
      <c r="A7636" s="122"/>
      <c r="B7636" s="123"/>
      <c r="C7636" s="123"/>
      <c r="D7636" s="135"/>
      <c r="E7636" s="123"/>
      <c r="F7636" s="123"/>
      <c r="G7636" s="123"/>
      <c r="H7636" s="123"/>
      <c r="I7636" s="136"/>
      <c r="J7636" s="123"/>
      <c r="K7636" s="137"/>
      <c r="L7636" s="137"/>
      <c r="M7636" s="137"/>
      <c r="N7636" s="123">
        <v>2</v>
      </c>
      <c r="O7636" s="108" t="s">
        <v>10374</v>
      </c>
      <c r="P7636" s="138"/>
      <c r="Q7636" s="108" t="s">
        <v>10375</v>
      </c>
      <c r="R7636" s="108" t="s">
        <v>10378</v>
      </c>
      <c r="S7636" s="139" t="s">
        <v>10380</v>
      </c>
      <c r="T7636" s="123" t="s">
        <v>343</v>
      </c>
      <c r="U7636" s="123" t="s">
        <v>45</v>
      </c>
      <c r="V7636" s="123" t="s">
        <v>52</v>
      </c>
      <c r="W7636" s="137">
        <v>16.5</v>
      </c>
      <c r="X7636" s="136">
        <v>10.47</v>
      </c>
      <c r="Y7636" s="137">
        <v>5600</v>
      </c>
      <c r="Z7636" s="137">
        <f>W7636*Y7636</f>
        <v>92400</v>
      </c>
      <c r="AA7636" s="119">
        <v>6</v>
      </c>
      <c r="AB7636" s="119">
        <v>6</v>
      </c>
      <c r="AC7636" s="137">
        <f>(Z7636*(100-AB7636))/100</f>
        <v>86856</v>
      </c>
      <c r="AD7636" s="137">
        <f>IF(AND(AC7636="",M7635=""),0,IF((AC7636=""),M7635, IF( (M7635=""),AC7636,SUM(AC7635:AC7642)+M7635)))</f>
        <v>3053449.8</v>
      </c>
      <c r="AE7636" s="137">
        <f>IF( (X7636=""),AD7636*1,AD7636*(X7636/100) )</f>
        <v>319696.19406000001</v>
      </c>
      <c r="AF7636" s="137">
        <v>50000000</v>
      </c>
      <c r="AG7636" s="137">
        <f>IF((AF7636-AE7636) &gt; 1,0,IF((AF7636-AE7636)&lt;0,AE7636-AF7636,AF7636-AE7636))</f>
        <v>0</v>
      </c>
      <c r="AH7636" s="137">
        <v>0.02</v>
      </c>
    </row>
    <row r="7637" spans="1:34" s="173" customFormat="1" x14ac:dyDescent="0.55000000000000004">
      <c r="A7637" s="122"/>
      <c r="B7637" s="123"/>
      <c r="C7637" s="123"/>
      <c r="D7637" s="135"/>
      <c r="E7637" s="123"/>
      <c r="F7637" s="123"/>
      <c r="G7637" s="123"/>
      <c r="H7637" s="123"/>
      <c r="I7637" s="136"/>
      <c r="J7637" s="123"/>
      <c r="K7637" s="137"/>
      <c r="L7637" s="137" t="s">
        <v>63</v>
      </c>
      <c r="M7637" s="137">
        <f>SUM(M7635:M7636)</f>
        <v>33600</v>
      </c>
      <c r="N7637" s="123"/>
      <c r="O7637" s="108"/>
      <c r="P7637" s="138"/>
      <c r="Q7637" s="108"/>
      <c r="R7637" s="108"/>
      <c r="S7637" s="139"/>
      <c r="T7637" s="123"/>
      <c r="U7637" s="123"/>
      <c r="V7637" s="123"/>
      <c r="W7637" s="137"/>
      <c r="X7637" s="136"/>
      <c r="Y7637" s="137"/>
      <c r="Z7637" s="137"/>
      <c r="AA7637" s="119"/>
      <c r="AB7637" s="119"/>
      <c r="AC7637" s="137"/>
      <c r="AD7637" s="137"/>
      <c r="AE7637" s="137">
        <f>SUM(AE7635:AE7636)</f>
        <v>3053449.8</v>
      </c>
      <c r="AF7637" s="137"/>
      <c r="AG7637" s="137">
        <f>SUM(AG7635:AG7636)</f>
        <v>0</v>
      </c>
      <c r="AH7637" s="137"/>
    </row>
    <row r="7638" spans="1:34" s="99" customFormat="1" x14ac:dyDescent="0.55000000000000004">
      <c r="A7638" s="107"/>
      <c r="B7638" s="127">
        <v>3285</v>
      </c>
      <c r="C7638" s="127">
        <v>7852</v>
      </c>
      <c r="D7638" s="128" t="s">
        <v>884</v>
      </c>
      <c r="E7638" s="127" t="s">
        <v>34</v>
      </c>
      <c r="F7638" s="127">
        <v>17124</v>
      </c>
      <c r="G7638" s="127">
        <v>0</v>
      </c>
      <c r="H7638" s="127">
        <v>0</v>
      </c>
      <c r="I7638" s="129">
        <v>89</v>
      </c>
      <c r="J7638" s="127" t="s">
        <v>35</v>
      </c>
      <c r="K7638" s="130">
        <f>((G7638*400)+(H7638*100))+I7638</f>
        <v>89</v>
      </c>
      <c r="L7638" s="130">
        <v>400</v>
      </c>
      <c r="M7638" s="130">
        <f>K7638*L7638</f>
        <v>35600</v>
      </c>
      <c r="N7638" s="127">
        <v>1</v>
      </c>
      <c r="O7638" s="131" t="s">
        <v>871</v>
      </c>
      <c r="P7638" s="132">
        <v>3540400273764</v>
      </c>
      <c r="Q7638" s="131" t="s">
        <v>872</v>
      </c>
      <c r="R7638" s="131" t="s">
        <v>875</v>
      </c>
      <c r="S7638" s="133" t="s">
        <v>885</v>
      </c>
      <c r="T7638" s="127" t="s">
        <v>51</v>
      </c>
      <c r="U7638" s="127" t="s">
        <v>227</v>
      </c>
      <c r="V7638" s="127" t="s">
        <v>52</v>
      </c>
      <c r="W7638" s="130">
        <v>362.1</v>
      </c>
      <c r="X7638" s="129">
        <v>100</v>
      </c>
      <c r="Y7638" s="130">
        <v>6750</v>
      </c>
      <c r="Z7638" s="130">
        <f>W7638*Y7638</f>
        <v>2444175</v>
      </c>
      <c r="AA7638" s="134">
        <v>11</v>
      </c>
      <c r="AB7638" s="134">
        <v>34</v>
      </c>
      <c r="AC7638" s="130">
        <f>(Z7638*(100-AB7638))/100</f>
        <v>1613155.5</v>
      </c>
      <c r="AD7638" s="137">
        <f>IF(AND(AC7638="",M7638=""),0,IF((AC7638=""),M7638, IF( (M7638=""),AC7638,SUM(AC7638:AC7645)+M7638)))</f>
        <v>3632996.3</v>
      </c>
      <c r="AE7638" s="137">
        <f>IF( (X7638=""),AD7638*1,AD7638*(X7638/100) )</f>
        <v>3632996.3</v>
      </c>
      <c r="AF7638" s="137">
        <v>50000000</v>
      </c>
      <c r="AG7638" s="137">
        <f>IF((AF7638-AE7638) &gt; 1,0,IF((AF7638-AE7638)&lt;0,AE7638-AF7638,AF7638-AE7638))</f>
        <v>0</v>
      </c>
      <c r="AH7638" s="137">
        <v>0.02</v>
      </c>
    </row>
    <row r="7639" spans="1:34" s="173" customFormat="1" x14ac:dyDescent="0.55000000000000004">
      <c r="A7639" s="122"/>
      <c r="B7639" s="123"/>
      <c r="C7639" s="123"/>
      <c r="D7639" s="135"/>
      <c r="E7639" s="123"/>
      <c r="F7639" s="123"/>
      <c r="G7639" s="123"/>
      <c r="H7639" s="123"/>
      <c r="I7639" s="136"/>
      <c r="J7639" s="123"/>
      <c r="K7639" s="137"/>
      <c r="L7639" s="137" t="s">
        <v>15267</v>
      </c>
      <c r="M7639" s="137">
        <f>SUM(M7638)</f>
        <v>35600</v>
      </c>
      <c r="N7639" s="123"/>
      <c r="O7639" s="108"/>
      <c r="P7639" s="138"/>
      <c r="Q7639" s="108"/>
      <c r="R7639" s="108"/>
      <c r="S7639" s="139"/>
      <c r="T7639" s="123"/>
      <c r="U7639" s="123"/>
      <c r="V7639" s="123"/>
      <c r="W7639" s="137"/>
      <c r="X7639" s="136"/>
      <c r="Y7639" s="137"/>
      <c r="Z7639" s="137"/>
      <c r="AA7639" s="119"/>
      <c r="AB7639" s="119"/>
      <c r="AC7639" s="137"/>
      <c r="AD7639" s="137"/>
      <c r="AE7639" s="137">
        <f>SUM(AE7638)</f>
        <v>3632996.3</v>
      </c>
      <c r="AF7639" s="137"/>
      <c r="AG7639" s="137">
        <f>SUM(AG7638)</f>
        <v>0</v>
      </c>
      <c r="AH7639" s="137"/>
    </row>
    <row r="7640" spans="1:34" s="220" customFormat="1" x14ac:dyDescent="0.55000000000000004">
      <c r="A7640" s="108" t="s">
        <v>10383</v>
      </c>
      <c r="B7640" s="123">
        <v>3286</v>
      </c>
      <c r="C7640" s="123">
        <v>9449</v>
      </c>
      <c r="D7640" s="135" t="s">
        <v>10384</v>
      </c>
      <c r="E7640" s="123" t="s">
        <v>34</v>
      </c>
      <c r="F7640" s="123">
        <v>2411</v>
      </c>
      <c r="G7640" s="123">
        <v>0</v>
      </c>
      <c r="H7640" s="123">
        <v>3</v>
      </c>
      <c r="I7640" s="136">
        <v>24</v>
      </c>
      <c r="J7640" s="123" t="s">
        <v>35</v>
      </c>
      <c r="K7640" s="137">
        <f>((G7640*400)+(H7640*100))+I7640</f>
        <v>324</v>
      </c>
      <c r="L7640" s="137">
        <v>2425</v>
      </c>
      <c r="M7640" s="137">
        <f>K7640*L7640</f>
        <v>785700</v>
      </c>
      <c r="N7640" s="123">
        <v>1</v>
      </c>
      <c r="O7640" s="108" t="s">
        <v>10381</v>
      </c>
      <c r="P7640" s="138">
        <v>3570800049748</v>
      </c>
      <c r="Q7640" s="108" t="s">
        <v>10382</v>
      </c>
      <c r="R7640" s="108" t="s">
        <v>10385</v>
      </c>
      <c r="S7640" s="139"/>
      <c r="T7640" s="123" t="s">
        <v>51</v>
      </c>
      <c r="U7640" s="123" t="s">
        <v>45</v>
      </c>
      <c r="V7640" s="123" t="s">
        <v>46</v>
      </c>
      <c r="W7640" s="137">
        <v>26.28</v>
      </c>
      <c r="X7640" s="136">
        <v>20.77</v>
      </c>
      <c r="Y7640" s="137">
        <v>6750</v>
      </c>
      <c r="Z7640" s="137">
        <f t="shared" ref="Z7640:Z7655" si="739">W7640*Y7640</f>
        <v>177390</v>
      </c>
      <c r="AA7640" s="119">
        <v>12</v>
      </c>
      <c r="AB7640" s="119">
        <v>14</v>
      </c>
      <c r="AC7640" s="137">
        <f t="shared" ref="AC7640:AC7655" si="740">(Z7640*(100-AB7640))/100</f>
        <v>152555.4</v>
      </c>
      <c r="AD7640" s="137">
        <f>IF(AND(AC7640="",M7640=""),0,IF((AC7640=""),M7640, IF( (M7640=""),AC7640,SUM(AC7640:AC7643)+M7640)))</f>
        <v>1296523.8</v>
      </c>
      <c r="AE7640" s="137">
        <f t="shared" ref="AE7640:AE7664" si="741">IF( (X7640=""),AD7640*1,AD7640*(X7640/100) )</f>
        <v>269287.99326000002</v>
      </c>
      <c r="AF7640" s="137">
        <v>0</v>
      </c>
      <c r="AG7640" s="137">
        <f t="shared" ref="AG7640:AG7664" si="742">IF((AF7640-AE7640) &gt; 1,0,IF((AF7640-AE7640)&lt;0,AE7640-AF7640,AF7640-AE7640))</f>
        <v>269287.99326000002</v>
      </c>
      <c r="AH7640" s="137">
        <v>0.02</v>
      </c>
    </row>
    <row r="7641" spans="1:34" s="173" customFormat="1" x14ac:dyDescent="0.55000000000000004">
      <c r="A7641" s="122"/>
      <c r="B7641" s="123"/>
      <c r="C7641" s="123"/>
      <c r="D7641" s="135"/>
      <c r="E7641" s="123"/>
      <c r="F7641" s="123"/>
      <c r="G7641" s="123"/>
      <c r="H7641" s="123"/>
      <c r="I7641" s="136"/>
      <c r="J7641" s="123"/>
      <c r="K7641" s="137"/>
      <c r="L7641" s="137"/>
      <c r="M7641" s="137"/>
      <c r="N7641" s="123">
        <v>2</v>
      </c>
      <c r="O7641" s="108" t="s">
        <v>10381</v>
      </c>
      <c r="P7641" s="138">
        <v>3570800049748</v>
      </c>
      <c r="Q7641" s="108" t="s">
        <v>10382</v>
      </c>
      <c r="R7641" s="108" t="s">
        <v>10385</v>
      </c>
      <c r="S7641" s="139" t="s">
        <v>10386</v>
      </c>
      <c r="T7641" s="123" t="s">
        <v>51</v>
      </c>
      <c r="U7641" s="123" t="s">
        <v>227</v>
      </c>
      <c r="V7641" s="123" t="s">
        <v>46</v>
      </c>
      <c r="W7641" s="137">
        <v>36.96</v>
      </c>
      <c r="X7641" s="136">
        <v>29.21</v>
      </c>
      <c r="Y7641" s="137">
        <v>6750</v>
      </c>
      <c r="Z7641" s="137">
        <f t="shared" si="739"/>
        <v>249480</v>
      </c>
      <c r="AA7641" s="119">
        <v>12</v>
      </c>
      <c r="AB7641" s="119">
        <v>42</v>
      </c>
      <c r="AC7641" s="137">
        <f t="shared" si="740"/>
        <v>144698.4</v>
      </c>
      <c r="AD7641" s="137">
        <f>IF(AND(AC7641="",M7640=""),0,IF((AC7641=""),M7640, IF( (M7640=""),AC7641,SUM(AC7640:AC7643)+M7640)))</f>
        <v>1296523.8</v>
      </c>
      <c r="AE7641" s="137">
        <f t="shared" si="741"/>
        <v>378714.60198000004</v>
      </c>
      <c r="AF7641" s="137">
        <v>0</v>
      </c>
      <c r="AG7641" s="137">
        <f t="shared" si="742"/>
        <v>378714.60198000004</v>
      </c>
      <c r="AH7641" s="137">
        <v>0.02</v>
      </c>
    </row>
    <row r="7642" spans="1:34" s="173" customFormat="1" x14ac:dyDescent="0.55000000000000004">
      <c r="A7642" s="122"/>
      <c r="B7642" s="123"/>
      <c r="C7642" s="123"/>
      <c r="D7642" s="135"/>
      <c r="E7642" s="123"/>
      <c r="F7642" s="123"/>
      <c r="G7642" s="123"/>
      <c r="H7642" s="123"/>
      <c r="I7642" s="136"/>
      <c r="J7642" s="123"/>
      <c r="K7642" s="137"/>
      <c r="L7642" s="137"/>
      <c r="M7642" s="137"/>
      <c r="N7642" s="123">
        <v>3</v>
      </c>
      <c r="O7642" s="108" t="s">
        <v>10381</v>
      </c>
      <c r="P7642" s="138">
        <v>3570800049748</v>
      </c>
      <c r="Q7642" s="108" t="s">
        <v>10382</v>
      </c>
      <c r="R7642" s="108" t="s">
        <v>10385</v>
      </c>
      <c r="S7642" s="139" t="s">
        <v>10387</v>
      </c>
      <c r="T7642" s="123" t="s">
        <v>51</v>
      </c>
      <c r="U7642" s="123" t="s">
        <v>74</v>
      </c>
      <c r="V7642" s="123" t="s">
        <v>46</v>
      </c>
      <c r="W7642" s="137">
        <v>37.72</v>
      </c>
      <c r="X7642" s="136">
        <v>29.81</v>
      </c>
      <c r="Y7642" s="137">
        <v>6750</v>
      </c>
      <c r="Z7642" s="137">
        <f t="shared" si="739"/>
        <v>254610</v>
      </c>
      <c r="AA7642" s="119">
        <v>12</v>
      </c>
      <c r="AB7642" s="119">
        <v>50</v>
      </c>
      <c r="AC7642" s="137">
        <f t="shared" si="740"/>
        <v>127305</v>
      </c>
      <c r="AD7642" s="137">
        <f>IF(AND(AC7642="",M7640=""),0,IF((AC7642=""),M7640, IF( (M7640=""),AC7642,SUM(AC7640:AC7643)+M7640)))</f>
        <v>1296523.8</v>
      </c>
      <c r="AE7642" s="137">
        <f t="shared" si="741"/>
        <v>386493.74478000001</v>
      </c>
      <c r="AF7642" s="137">
        <v>0</v>
      </c>
      <c r="AG7642" s="137">
        <f t="shared" si="742"/>
        <v>386493.74478000001</v>
      </c>
      <c r="AH7642" s="137">
        <v>0.02</v>
      </c>
    </row>
    <row r="7643" spans="1:34" s="173" customFormat="1" x14ac:dyDescent="0.55000000000000004">
      <c r="A7643" s="122"/>
      <c r="B7643" s="123"/>
      <c r="C7643" s="123"/>
      <c r="D7643" s="135"/>
      <c r="E7643" s="123"/>
      <c r="F7643" s="123"/>
      <c r="G7643" s="123"/>
      <c r="H7643" s="123"/>
      <c r="I7643" s="136"/>
      <c r="J7643" s="123"/>
      <c r="K7643" s="137"/>
      <c r="L7643" s="137"/>
      <c r="M7643" s="137"/>
      <c r="N7643" s="123">
        <v>4</v>
      </c>
      <c r="O7643" s="108" t="s">
        <v>10381</v>
      </c>
      <c r="P7643" s="138">
        <v>3570800049748</v>
      </c>
      <c r="Q7643" s="108" t="s">
        <v>10382</v>
      </c>
      <c r="R7643" s="108" t="s">
        <v>10385</v>
      </c>
      <c r="S7643" s="139" t="s">
        <v>10388</v>
      </c>
      <c r="T7643" s="123" t="s">
        <v>51</v>
      </c>
      <c r="U7643" s="123" t="s">
        <v>74</v>
      </c>
      <c r="V7643" s="123" t="s">
        <v>46</v>
      </c>
      <c r="W7643" s="137">
        <v>25.56</v>
      </c>
      <c r="X7643" s="136">
        <v>20.2</v>
      </c>
      <c r="Y7643" s="137">
        <v>6750</v>
      </c>
      <c r="Z7643" s="137">
        <f t="shared" si="739"/>
        <v>172530</v>
      </c>
      <c r="AA7643" s="119">
        <v>12</v>
      </c>
      <c r="AB7643" s="119">
        <v>50</v>
      </c>
      <c r="AC7643" s="137">
        <f t="shared" si="740"/>
        <v>86265</v>
      </c>
      <c r="AD7643" s="137">
        <f>IF(AND(AC7643="",M7640=""),0,IF((AC7643=""),M7640, IF( (M7640=""),AC7643,SUM(AC7640:AC7643)+M7640)))</f>
        <v>1296523.8</v>
      </c>
      <c r="AE7643" s="137">
        <f t="shared" si="741"/>
        <v>261897.8076</v>
      </c>
      <c r="AF7643" s="137">
        <v>0</v>
      </c>
      <c r="AG7643" s="137">
        <f t="shared" si="742"/>
        <v>261897.8076</v>
      </c>
      <c r="AH7643" s="137">
        <v>0.02</v>
      </c>
    </row>
    <row r="7644" spans="1:34" s="173" customFormat="1" x14ac:dyDescent="0.55000000000000004">
      <c r="A7644" s="122"/>
      <c r="B7644" s="123">
        <v>3287</v>
      </c>
      <c r="C7644" s="123">
        <v>9389</v>
      </c>
      <c r="D7644" s="135" t="s">
        <v>10389</v>
      </c>
      <c r="E7644" s="123" t="s">
        <v>34</v>
      </c>
      <c r="F7644" s="123">
        <v>12770</v>
      </c>
      <c r="G7644" s="123">
        <v>0</v>
      </c>
      <c r="H7644" s="123">
        <v>2</v>
      </c>
      <c r="I7644" s="136">
        <v>95.5</v>
      </c>
      <c r="J7644" s="123" t="s">
        <v>35</v>
      </c>
      <c r="K7644" s="137">
        <f>((G7644*400)+(H7644*100))+I7644</f>
        <v>295.5</v>
      </c>
      <c r="L7644" s="137">
        <v>2425</v>
      </c>
      <c r="M7644" s="137">
        <f>K7644*L7644</f>
        <v>716587.5</v>
      </c>
      <c r="N7644" s="123">
        <v>1</v>
      </c>
      <c r="O7644" s="108" t="s">
        <v>10381</v>
      </c>
      <c r="P7644" s="138">
        <v>3570800049748</v>
      </c>
      <c r="Q7644" s="108" t="s">
        <v>10382</v>
      </c>
      <c r="R7644" s="108" t="s">
        <v>10385</v>
      </c>
      <c r="S7644" s="139" t="s">
        <v>10390</v>
      </c>
      <c r="T7644" s="123" t="s">
        <v>73</v>
      </c>
      <c r="U7644" s="123" t="s">
        <v>45</v>
      </c>
      <c r="V7644" s="123" t="s">
        <v>46</v>
      </c>
      <c r="W7644" s="137">
        <v>257.25</v>
      </c>
      <c r="X7644" s="136">
        <v>46.73</v>
      </c>
      <c r="Y7644" s="137">
        <v>6600</v>
      </c>
      <c r="Z7644" s="137">
        <f t="shared" si="739"/>
        <v>1697850</v>
      </c>
      <c r="AA7644" s="119">
        <v>14</v>
      </c>
      <c r="AB7644" s="119">
        <v>18</v>
      </c>
      <c r="AC7644" s="137">
        <f t="shared" si="740"/>
        <v>1392237</v>
      </c>
      <c r="AD7644" s="137">
        <f>IF(AND(AC7644="",M7644=""),0,IF((AC7644=""),M7644, IF( (M7644=""),AC7644,SUM(AC7644:AC7651)+M7644)))</f>
        <v>2945578.6799999997</v>
      </c>
      <c r="AE7644" s="137">
        <f t="shared" si="741"/>
        <v>1376468.9171639998</v>
      </c>
      <c r="AF7644" s="137">
        <v>0</v>
      </c>
      <c r="AG7644" s="137">
        <f t="shared" si="742"/>
        <v>1376468.9171639998</v>
      </c>
      <c r="AH7644" s="137">
        <v>0.02</v>
      </c>
    </row>
    <row r="7645" spans="1:34" s="173" customFormat="1" x14ac:dyDescent="0.55000000000000004">
      <c r="A7645" s="122"/>
      <c r="B7645" s="123"/>
      <c r="C7645" s="123"/>
      <c r="D7645" s="135"/>
      <c r="E7645" s="123"/>
      <c r="F7645" s="123"/>
      <c r="G7645" s="123"/>
      <c r="H7645" s="123"/>
      <c r="I7645" s="136"/>
      <c r="J7645" s="123"/>
      <c r="K7645" s="137"/>
      <c r="L7645" s="137"/>
      <c r="M7645" s="137"/>
      <c r="N7645" s="123">
        <v>2</v>
      </c>
      <c r="O7645" s="108" t="s">
        <v>10381</v>
      </c>
      <c r="P7645" s="138">
        <v>3570800049748</v>
      </c>
      <c r="Q7645" s="108" t="s">
        <v>10382</v>
      </c>
      <c r="R7645" s="108" t="s">
        <v>10385</v>
      </c>
      <c r="S7645" s="139" t="s">
        <v>10391</v>
      </c>
      <c r="T7645" s="123" t="s">
        <v>73</v>
      </c>
      <c r="U7645" s="123" t="s">
        <v>45</v>
      </c>
      <c r="V7645" s="123" t="s">
        <v>46</v>
      </c>
      <c r="W7645" s="137">
        <v>15</v>
      </c>
      <c r="X7645" s="136">
        <v>2.72</v>
      </c>
      <c r="Y7645" s="137">
        <v>6600</v>
      </c>
      <c r="Z7645" s="137">
        <f t="shared" si="739"/>
        <v>99000</v>
      </c>
      <c r="AA7645" s="119">
        <v>14</v>
      </c>
      <c r="AB7645" s="119">
        <v>18</v>
      </c>
      <c r="AC7645" s="137">
        <f t="shared" si="740"/>
        <v>81180</v>
      </c>
      <c r="AD7645" s="137">
        <f>IF(AND(AC7645="",M7644=""),0,IF((AC7645=""),M7644, IF( (M7644=""),AC7645,SUM(AC7644:AC7651)+M7644)))</f>
        <v>2945578.6799999997</v>
      </c>
      <c r="AE7645" s="137">
        <f t="shared" si="741"/>
        <v>80119.740095999994</v>
      </c>
      <c r="AF7645" s="137">
        <v>0</v>
      </c>
      <c r="AG7645" s="137">
        <f t="shared" si="742"/>
        <v>80119.740095999994</v>
      </c>
      <c r="AH7645" s="137">
        <v>0.02</v>
      </c>
    </row>
    <row r="7646" spans="1:34" s="173" customFormat="1" x14ac:dyDescent="0.55000000000000004">
      <c r="A7646" s="122"/>
      <c r="B7646" s="123"/>
      <c r="C7646" s="123"/>
      <c r="D7646" s="135"/>
      <c r="E7646" s="123"/>
      <c r="F7646" s="123"/>
      <c r="G7646" s="123"/>
      <c r="H7646" s="123"/>
      <c r="I7646" s="136"/>
      <c r="J7646" s="123"/>
      <c r="K7646" s="137"/>
      <c r="L7646" s="137"/>
      <c r="M7646" s="137"/>
      <c r="N7646" s="123">
        <v>3</v>
      </c>
      <c r="O7646" s="108" t="s">
        <v>10381</v>
      </c>
      <c r="P7646" s="138">
        <v>3570800049748</v>
      </c>
      <c r="Q7646" s="108" t="s">
        <v>10382</v>
      </c>
      <c r="R7646" s="108" t="s">
        <v>10385</v>
      </c>
      <c r="S7646" s="139" t="s">
        <v>10392</v>
      </c>
      <c r="T7646" s="123" t="s">
        <v>51</v>
      </c>
      <c r="U7646" s="123" t="s">
        <v>45</v>
      </c>
      <c r="V7646" s="123" t="s">
        <v>46</v>
      </c>
      <c r="W7646" s="137">
        <v>24.09</v>
      </c>
      <c r="X7646" s="136">
        <v>4.38</v>
      </c>
      <c r="Y7646" s="137">
        <v>6750</v>
      </c>
      <c r="Z7646" s="137">
        <f t="shared" si="739"/>
        <v>162607.5</v>
      </c>
      <c r="AA7646" s="119">
        <v>14</v>
      </c>
      <c r="AB7646" s="119">
        <v>18</v>
      </c>
      <c r="AC7646" s="137">
        <f t="shared" si="740"/>
        <v>133338.15</v>
      </c>
      <c r="AD7646" s="137">
        <f>IF(AND(AC7646="",M7644=""),0,IF((AC7646=""),M7644, IF( (M7644=""),AC7646,SUM(AC7644:AC7651)+M7644)))</f>
        <v>2945578.6799999997</v>
      </c>
      <c r="AE7646" s="137">
        <f t="shared" si="741"/>
        <v>129016.34618399998</v>
      </c>
      <c r="AF7646" s="137">
        <v>0</v>
      </c>
      <c r="AG7646" s="137">
        <f t="shared" si="742"/>
        <v>129016.34618399998</v>
      </c>
      <c r="AH7646" s="137">
        <v>0.02</v>
      </c>
    </row>
    <row r="7647" spans="1:34" s="173" customFormat="1" x14ac:dyDescent="0.55000000000000004">
      <c r="A7647" s="122"/>
      <c r="B7647" s="123"/>
      <c r="C7647" s="123"/>
      <c r="D7647" s="135"/>
      <c r="E7647" s="123"/>
      <c r="F7647" s="123"/>
      <c r="G7647" s="123"/>
      <c r="H7647" s="123"/>
      <c r="I7647" s="136"/>
      <c r="J7647" s="123"/>
      <c r="K7647" s="137"/>
      <c r="L7647" s="137"/>
      <c r="M7647" s="137"/>
      <c r="N7647" s="123">
        <v>4</v>
      </c>
      <c r="O7647" s="108" t="s">
        <v>10381</v>
      </c>
      <c r="P7647" s="138">
        <v>3570800049748</v>
      </c>
      <c r="Q7647" s="108" t="s">
        <v>10382</v>
      </c>
      <c r="R7647" s="108" t="s">
        <v>10385</v>
      </c>
      <c r="S7647" s="139" t="s">
        <v>10393</v>
      </c>
      <c r="T7647" s="123" t="s">
        <v>51</v>
      </c>
      <c r="U7647" s="123" t="s">
        <v>45</v>
      </c>
      <c r="V7647" s="123" t="s">
        <v>46</v>
      </c>
      <c r="W7647" s="137">
        <v>24.09</v>
      </c>
      <c r="X7647" s="136">
        <v>4.38</v>
      </c>
      <c r="Y7647" s="137">
        <v>6750</v>
      </c>
      <c r="Z7647" s="137">
        <f t="shared" si="739"/>
        <v>162607.5</v>
      </c>
      <c r="AA7647" s="119">
        <v>14</v>
      </c>
      <c r="AB7647" s="119">
        <v>18</v>
      </c>
      <c r="AC7647" s="137">
        <f t="shared" si="740"/>
        <v>133338.15</v>
      </c>
      <c r="AD7647" s="137">
        <f>IF(AND(AC7647="",M7644=""),0,IF((AC7647=""),M7644, IF( (M7644=""),AC7647,SUM(AC7644:AC7651)+M7644)))</f>
        <v>2945578.6799999997</v>
      </c>
      <c r="AE7647" s="137">
        <f t="shared" si="741"/>
        <v>129016.34618399998</v>
      </c>
      <c r="AF7647" s="137">
        <v>0</v>
      </c>
      <c r="AG7647" s="137">
        <f t="shared" si="742"/>
        <v>129016.34618399998</v>
      </c>
      <c r="AH7647" s="137">
        <v>0.02</v>
      </c>
    </row>
    <row r="7648" spans="1:34" s="173" customFormat="1" x14ac:dyDescent="0.55000000000000004">
      <c r="A7648" s="122"/>
      <c r="B7648" s="123"/>
      <c r="C7648" s="123"/>
      <c r="D7648" s="135"/>
      <c r="E7648" s="123"/>
      <c r="F7648" s="123"/>
      <c r="G7648" s="123"/>
      <c r="H7648" s="123"/>
      <c r="I7648" s="136"/>
      <c r="J7648" s="123"/>
      <c r="K7648" s="137"/>
      <c r="L7648" s="137"/>
      <c r="M7648" s="137"/>
      <c r="N7648" s="123">
        <v>5</v>
      </c>
      <c r="O7648" s="108" t="s">
        <v>10381</v>
      </c>
      <c r="P7648" s="138">
        <v>3570800049748</v>
      </c>
      <c r="Q7648" s="108" t="s">
        <v>10382</v>
      </c>
      <c r="R7648" s="108" t="s">
        <v>10385</v>
      </c>
      <c r="S7648" s="139" t="s">
        <v>10394</v>
      </c>
      <c r="T7648" s="123" t="s">
        <v>51</v>
      </c>
      <c r="U7648" s="123" t="s">
        <v>45</v>
      </c>
      <c r="V7648" s="123" t="s">
        <v>46</v>
      </c>
      <c r="W7648" s="137">
        <v>24.09</v>
      </c>
      <c r="X7648" s="136">
        <v>4.38</v>
      </c>
      <c r="Y7648" s="137">
        <v>6750</v>
      </c>
      <c r="Z7648" s="137">
        <f t="shared" si="739"/>
        <v>162607.5</v>
      </c>
      <c r="AA7648" s="119">
        <v>14</v>
      </c>
      <c r="AB7648" s="119">
        <v>18</v>
      </c>
      <c r="AC7648" s="137">
        <f t="shared" si="740"/>
        <v>133338.15</v>
      </c>
      <c r="AD7648" s="137">
        <f>IF(AND(AC7648="",M7644=""),0,IF((AC7648=""),M7644, IF( (M7644=""),AC7648,SUM(AC7644:AC7651)+M7644)))</f>
        <v>2945578.6799999997</v>
      </c>
      <c r="AE7648" s="137">
        <f t="shared" si="741"/>
        <v>129016.34618399998</v>
      </c>
      <c r="AF7648" s="137">
        <v>0</v>
      </c>
      <c r="AG7648" s="137">
        <f t="shared" si="742"/>
        <v>129016.34618399998</v>
      </c>
      <c r="AH7648" s="137">
        <v>0.02</v>
      </c>
    </row>
    <row r="7649" spans="1:34" s="173" customFormat="1" x14ac:dyDescent="0.55000000000000004">
      <c r="A7649" s="122"/>
      <c r="B7649" s="123"/>
      <c r="C7649" s="123"/>
      <c r="D7649" s="135"/>
      <c r="E7649" s="123"/>
      <c r="F7649" s="123"/>
      <c r="G7649" s="123"/>
      <c r="H7649" s="123"/>
      <c r="I7649" s="136"/>
      <c r="J7649" s="123"/>
      <c r="K7649" s="137"/>
      <c r="L7649" s="137"/>
      <c r="M7649" s="137"/>
      <c r="N7649" s="123">
        <v>6</v>
      </c>
      <c r="O7649" s="108" t="s">
        <v>10381</v>
      </c>
      <c r="P7649" s="138">
        <v>3570800049748</v>
      </c>
      <c r="Q7649" s="108" t="s">
        <v>10382</v>
      </c>
      <c r="R7649" s="108" t="s">
        <v>10385</v>
      </c>
      <c r="S7649" s="139" t="s">
        <v>10395</v>
      </c>
      <c r="T7649" s="123" t="s">
        <v>51</v>
      </c>
      <c r="U7649" s="123" t="s">
        <v>45</v>
      </c>
      <c r="V7649" s="123" t="s">
        <v>46</v>
      </c>
      <c r="W7649" s="137">
        <v>24.09</v>
      </c>
      <c r="X7649" s="136">
        <v>4.38</v>
      </c>
      <c r="Y7649" s="137">
        <v>6750</v>
      </c>
      <c r="Z7649" s="137">
        <f t="shared" si="739"/>
        <v>162607.5</v>
      </c>
      <c r="AA7649" s="119">
        <v>14</v>
      </c>
      <c r="AB7649" s="119">
        <v>18</v>
      </c>
      <c r="AC7649" s="137">
        <f t="shared" si="740"/>
        <v>133338.15</v>
      </c>
      <c r="AD7649" s="137">
        <f>IF(AND(AC7649="",M7644=""),0,IF((AC7649=""),M7644, IF( (M7644=""),AC7649,SUM(AC7644:AC7651)+M7644)))</f>
        <v>2945578.6799999997</v>
      </c>
      <c r="AE7649" s="137">
        <f t="shared" si="741"/>
        <v>129016.34618399998</v>
      </c>
      <c r="AF7649" s="137">
        <v>0</v>
      </c>
      <c r="AG7649" s="137">
        <f t="shared" si="742"/>
        <v>129016.34618399998</v>
      </c>
      <c r="AH7649" s="137">
        <v>0.02</v>
      </c>
    </row>
    <row r="7650" spans="1:34" s="173" customFormat="1" x14ac:dyDescent="0.55000000000000004">
      <c r="A7650" s="122"/>
      <c r="B7650" s="123"/>
      <c r="C7650" s="123"/>
      <c r="D7650" s="135"/>
      <c r="E7650" s="123"/>
      <c r="F7650" s="123"/>
      <c r="G7650" s="123"/>
      <c r="H7650" s="123"/>
      <c r="I7650" s="136"/>
      <c r="J7650" s="123"/>
      <c r="K7650" s="137"/>
      <c r="L7650" s="137"/>
      <c r="M7650" s="137"/>
      <c r="N7650" s="123">
        <v>7</v>
      </c>
      <c r="O7650" s="108" t="s">
        <v>10381</v>
      </c>
      <c r="P7650" s="138">
        <v>3570800049748</v>
      </c>
      <c r="Q7650" s="108" t="s">
        <v>10382</v>
      </c>
      <c r="R7650" s="108" t="s">
        <v>10385</v>
      </c>
      <c r="S7650" s="139" t="s">
        <v>10396</v>
      </c>
      <c r="T7650" s="123" t="s">
        <v>15158</v>
      </c>
      <c r="U7650" s="123" t="s">
        <v>74</v>
      </c>
      <c r="V7650" s="123" t="s">
        <v>52</v>
      </c>
      <c r="W7650" s="137">
        <v>155.4</v>
      </c>
      <c r="X7650" s="136">
        <v>28.23</v>
      </c>
      <c r="Y7650" s="137">
        <v>2650</v>
      </c>
      <c r="Z7650" s="137">
        <f t="shared" si="739"/>
        <v>411810</v>
      </c>
      <c r="AA7650" s="119">
        <v>14</v>
      </c>
      <c r="AB7650" s="119">
        <v>60</v>
      </c>
      <c r="AC7650" s="137">
        <f t="shared" si="740"/>
        <v>164724</v>
      </c>
      <c r="AD7650" s="137">
        <f>IF(AND(AC7650="",M7644=""),0,IF((AC7650=""),M7644, IF( (M7644=""),AC7650,SUM(AC7644:AC7651)+M7644)))</f>
        <v>2945578.6799999997</v>
      </c>
      <c r="AE7650" s="137">
        <f t="shared" si="741"/>
        <v>831536.86136399989</v>
      </c>
      <c r="AF7650" s="137">
        <v>0</v>
      </c>
      <c r="AG7650" s="137">
        <f t="shared" si="742"/>
        <v>831536.86136399989</v>
      </c>
      <c r="AH7650" s="137">
        <v>0.02</v>
      </c>
    </row>
    <row r="7651" spans="1:34" s="173" customFormat="1" x14ac:dyDescent="0.55000000000000004">
      <c r="A7651" s="122"/>
      <c r="B7651" s="123"/>
      <c r="C7651" s="123"/>
      <c r="D7651" s="135"/>
      <c r="E7651" s="123"/>
      <c r="F7651" s="123"/>
      <c r="G7651" s="123"/>
      <c r="H7651" s="123"/>
      <c r="I7651" s="136"/>
      <c r="J7651" s="123"/>
      <c r="K7651" s="137"/>
      <c r="L7651" s="137"/>
      <c r="M7651" s="137"/>
      <c r="N7651" s="123">
        <v>8</v>
      </c>
      <c r="O7651" s="108" t="s">
        <v>10381</v>
      </c>
      <c r="P7651" s="138">
        <v>3570800049748</v>
      </c>
      <c r="Q7651" s="108" t="s">
        <v>10382</v>
      </c>
      <c r="R7651" s="108" t="s">
        <v>10385</v>
      </c>
      <c r="S7651" s="139" t="s">
        <v>10397</v>
      </c>
      <c r="T7651" s="123" t="s">
        <v>15158</v>
      </c>
      <c r="U7651" s="123" t="s">
        <v>45</v>
      </c>
      <c r="V7651" s="123" t="s">
        <v>52</v>
      </c>
      <c r="W7651" s="137">
        <v>26.46</v>
      </c>
      <c r="X7651" s="136">
        <v>4.8099999999999996</v>
      </c>
      <c r="Y7651" s="137">
        <v>2650</v>
      </c>
      <c r="Z7651" s="137">
        <f t="shared" si="739"/>
        <v>70119</v>
      </c>
      <c r="AA7651" s="119">
        <v>14</v>
      </c>
      <c r="AB7651" s="119">
        <v>18</v>
      </c>
      <c r="AC7651" s="137">
        <f t="shared" si="740"/>
        <v>57497.58</v>
      </c>
      <c r="AD7651" s="137">
        <f>IF(AND(AC7651="",M7644=""),0,IF((AC7651=""),M7644, IF( (M7644=""),AC7651,SUM(AC7644:AC7651)+M7644)))</f>
        <v>2945578.6799999997</v>
      </c>
      <c r="AE7651" s="137">
        <f t="shared" si="741"/>
        <v>141682.33450799997</v>
      </c>
      <c r="AF7651" s="137">
        <v>0</v>
      </c>
      <c r="AG7651" s="137">
        <f t="shared" si="742"/>
        <v>141682.33450799997</v>
      </c>
      <c r="AH7651" s="137">
        <v>0.02</v>
      </c>
    </row>
    <row r="7652" spans="1:34" s="173" customFormat="1" x14ac:dyDescent="0.55000000000000004">
      <c r="A7652" s="122"/>
      <c r="B7652" s="123">
        <v>3288</v>
      </c>
      <c r="C7652" s="123">
        <v>5334</v>
      </c>
      <c r="D7652" s="135" t="s">
        <v>10398</v>
      </c>
      <c r="E7652" s="123" t="s">
        <v>34</v>
      </c>
      <c r="F7652" s="123">
        <v>14123</v>
      </c>
      <c r="G7652" s="123">
        <v>0</v>
      </c>
      <c r="H7652" s="123">
        <v>0</v>
      </c>
      <c r="I7652" s="136">
        <v>69</v>
      </c>
      <c r="J7652" s="123" t="s">
        <v>35</v>
      </c>
      <c r="K7652" s="137">
        <f>((G7652*400)+(H7652*100))+I7652</f>
        <v>69</v>
      </c>
      <c r="L7652" s="137">
        <v>2425</v>
      </c>
      <c r="M7652" s="137">
        <f>K7652*L7652</f>
        <v>167325</v>
      </c>
      <c r="N7652" s="123">
        <v>1</v>
      </c>
      <c r="O7652" s="108" t="s">
        <v>2641</v>
      </c>
      <c r="P7652" s="138">
        <v>3570800001273</v>
      </c>
      <c r="Q7652" s="108" t="s">
        <v>2642</v>
      </c>
      <c r="R7652" s="108" t="s">
        <v>2646</v>
      </c>
      <c r="S7652" s="139" t="s">
        <v>10399</v>
      </c>
      <c r="T7652" s="123" t="s">
        <v>73</v>
      </c>
      <c r="U7652" s="123" t="s">
        <v>45</v>
      </c>
      <c r="V7652" s="123" t="s">
        <v>46</v>
      </c>
      <c r="W7652" s="137">
        <v>600</v>
      </c>
      <c r="X7652" s="136">
        <v>100</v>
      </c>
      <c r="Y7652" s="137">
        <v>6600</v>
      </c>
      <c r="Z7652" s="137">
        <f t="shared" si="739"/>
        <v>3960000</v>
      </c>
      <c r="AA7652" s="119">
        <v>12</v>
      </c>
      <c r="AB7652" s="119">
        <v>14</v>
      </c>
      <c r="AC7652" s="137">
        <f t="shared" si="740"/>
        <v>3405600</v>
      </c>
      <c r="AD7652" s="137">
        <f>IF(AND(AC7652="",M7652=""),0,IF((AC7652=""),M7652, IF( (M7652=""),AC7652,SUM(AC7652:AC7652)+M7652)))</f>
        <v>3572925</v>
      </c>
      <c r="AE7652" s="137">
        <f t="shared" si="741"/>
        <v>3572925</v>
      </c>
      <c r="AF7652" s="137">
        <v>0</v>
      </c>
      <c r="AG7652" s="137">
        <f t="shared" si="742"/>
        <v>3572925</v>
      </c>
      <c r="AH7652" s="137">
        <v>0.02</v>
      </c>
    </row>
    <row r="7653" spans="1:34" s="173" customFormat="1" x14ac:dyDescent="0.55000000000000004">
      <c r="A7653" s="122"/>
      <c r="B7653" s="123">
        <v>3289</v>
      </c>
      <c r="C7653" s="123">
        <v>5438</v>
      </c>
      <c r="D7653" s="135" t="s">
        <v>10400</v>
      </c>
      <c r="E7653" s="123" t="s">
        <v>34</v>
      </c>
      <c r="F7653" s="123">
        <v>14319</v>
      </c>
      <c r="G7653" s="123">
        <v>0</v>
      </c>
      <c r="H7653" s="123">
        <v>1</v>
      </c>
      <c r="I7653" s="136">
        <v>4</v>
      </c>
      <c r="J7653" s="123" t="s">
        <v>35</v>
      </c>
      <c r="K7653" s="137">
        <f>((G7653*400)+(H7653*100))+I7653</f>
        <v>104</v>
      </c>
      <c r="L7653" s="137">
        <v>2425</v>
      </c>
      <c r="M7653" s="137">
        <f>K7653*L7653</f>
        <v>252200</v>
      </c>
      <c r="N7653" s="123">
        <v>1</v>
      </c>
      <c r="O7653" s="108" t="s">
        <v>10381</v>
      </c>
      <c r="P7653" s="138">
        <v>3570800049748</v>
      </c>
      <c r="Q7653" s="108" t="s">
        <v>10382</v>
      </c>
      <c r="R7653" s="108" t="s">
        <v>10385</v>
      </c>
      <c r="S7653" s="139"/>
      <c r="T7653" s="123" t="s">
        <v>51</v>
      </c>
      <c r="U7653" s="123" t="s">
        <v>45</v>
      </c>
      <c r="V7653" s="123" t="s">
        <v>52</v>
      </c>
      <c r="W7653" s="137">
        <v>45.6</v>
      </c>
      <c r="X7653" s="136">
        <v>16.940000000000001</v>
      </c>
      <c r="Y7653" s="137">
        <v>6750</v>
      </c>
      <c r="Z7653" s="137">
        <f t="shared" si="739"/>
        <v>307800</v>
      </c>
      <c r="AA7653" s="119">
        <v>12</v>
      </c>
      <c r="AB7653" s="119">
        <v>14</v>
      </c>
      <c r="AC7653" s="137">
        <f t="shared" si="740"/>
        <v>264708</v>
      </c>
      <c r="AD7653" s="137">
        <f>IF(AND(AC7653="",M7653=""),0,IF((AC7653=""),M7653, IF( (M7653=""),AC7653,SUM(AC7653:AC7656)+M7653)))</f>
        <v>1730677.6</v>
      </c>
      <c r="AE7653" s="137">
        <f t="shared" si="741"/>
        <v>293176.78544000007</v>
      </c>
      <c r="AF7653" s="137">
        <v>0</v>
      </c>
      <c r="AG7653" s="137">
        <f t="shared" si="742"/>
        <v>293176.78544000007</v>
      </c>
      <c r="AH7653" s="137">
        <v>0.02</v>
      </c>
    </row>
    <row r="7654" spans="1:34" s="173" customFormat="1" x14ac:dyDescent="0.55000000000000004">
      <c r="A7654" s="122"/>
      <c r="B7654" s="123"/>
      <c r="C7654" s="123"/>
      <c r="D7654" s="135"/>
      <c r="E7654" s="123"/>
      <c r="F7654" s="123"/>
      <c r="G7654" s="123"/>
      <c r="H7654" s="123"/>
      <c r="I7654" s="136"/>
      <c r="J7654" s="123"/>
      <c r="K7654" s="137"/>
      <c r="L7654" s="137"/>
      <c r="M7654" s="137"/>
      <c r="N7654" s="123">
        <v>2</v>
      </c>
      <c r="O7654" s="108" t="s">
        <v>10381</v>
      </c>
      <c r="P7654" s="138">
        <v>3570800049748</v>
      </c>
      <c r="Q7654" s="108" t="s">
        <v>10382</v>
      </c>
      <c r="R7654" s="108" t="s">
        <v>10385</v>
      </c>
      <c r="S7654" s="139"/>
      <c r="T7654" s="123" t="s">
        <v>343</v>
      </c>
      <c r="U7654" s="123" t="s">
        <v>45</v>
      </c>
      <c r="V7654" s="123" t="s">
        <v>52</v>
      </c>
      <c r="W7654" s="137">
        <v>64.400000000000006</v>
      </c>
      <c r="X7654" s="136">
        <v>23.92</v>
      </c>
      <c r="Y7654" s="137">
        <v>5600</v>
      </c>
      <c r="Z7654" s="137">
        <f t="shared" si="739"/>
        <v>360640.00000000006</v>
      </c>
      <c r="AA7654" s="119">
        <v>12</v>
      </c>
      <c r="AB7654" s="119">
        <v>14</v>
      </c>
      <c r="AC7654" s="137">
        <f t="shared" si="740"/>
        <v>310150.40000000002</v>
      </c>
      <c r="AD7654" s="137">
        <f>IF(AND(AC7654="",M7653=""),0,IF((AC7654=""),M7653, IF( (M7653=""),AC7654,SUM(AC7653:AC7656)+M7653)))</f>
        <v>1730677.6</v>
      </c>
      <c r="AE7654" s="137">
        <f t="shared" si="741"/>
        <v>413978.08192000008</v>
      </c>
      <c r="AF7654" s="137">
        <v>0</v>
      </c>
      <c r="AG7654" s="137">
        <f t="shared" si="742"/>
        <v>413978.08192000008</v>
      </c>
      <c r="AH7654" s="137">
        <v>0.02</v>
      </c>
    </row>
    <row r="7655" spans="1:34" s="173" customFormat="1" x14ac:dyDescent="0.55000000000000004">
      <c r="A7655" s="122"/>
      <c r="B7655" s="123"/>
      <c r="C7655" s="123"/>
      <c r="D7655" s="135"/>
      <c r="E7655" s="123"/>
      <c r="F7655" s="123"/>
      <c r="G7655" s="123"/>
      <c r="H7655" s="123"/>
      <c r="I7655" s="136"/>
      <c r="J7655" s="123"/>
      <c r="K7655" s="137"/>
      <c r="L7655" s="137"/>
      <c r="M7655" s="137"/>
      <c r="N7655" s="123">
        <v>3</v>
      </c>
      <c r="O7655" s="108" t="s">
        <v>10381</v>
      </c>
      <c r="P7655" s="138">
        <v>3570800049748</v>
      </c>
      <c r="Q7655" s="108" t="s">
        <v>10382</v>
      </c>
      <c r="R7655" s="108" t="s">
        <v>10385</v>
      </c>
      <c r="S7655" s="139" t="s">
        <v>10401</v>
      </c>
      <c r="T7655" s="123" t="s">
        <v>73</v>
      </c>
      <c r="U7655" s="123" t="s">
        <v>45</v>
      </c>
      <c r="V7655" s="123" t="s">
        <v>46</v>
      </c>
      <c r="W7655" s="137">
        <v>159.19999999999999</v>
      </c>
      <c r="X7655" s="136">
        <v>59.14</v>
      </c>
      <c r="Y7655" s="137">
        <v>6600</v>
      </c>
      <c r="Z7655" s="137">
        <f t="shared" si="739"/>
        <v>1050720</v>
      </c>
      <c r="AA7655" s="119">
        <v>12</v>
      </c>
      <c r="AB7655" s="119">
        <v>14</v>
      </c>
      <c r="AC7655" s="137">
        <f t="shared" si="740"/>
        <v>903619.2</v>
      </c>
      <c r="AD7655" s="137">
        <f>IF(AND(AC7655="",M7653=""),0,IF((AC7655=""),M7653, IF( (M7653=""),AC7655,SUM(AC7653:AC7656)+M7653)))</f>
        <v>1730677.6</v>
      </c>
      <c r="AE7655" s="137">
        <f t="shared" si="741"/>
        <v>1023522.7326400002</v>
      </c>
      <c r="AF7655" s="137">
        <v>0</v>
      </c>
      <c r="AG7655" s="137">
        <f t="shared" si="742"/>
        <v>1023522.7326400002</v>
      </c>
      <c r="AH7655" s="137">
        <v>0.02</v>
      </c>
    </row>
    <row r="7656" spans="1:34" s="99" customFormat="1" x14ac:dyDescent="0.55000000000000004">
      <c r="A7656" s="107"/>
      <c r="B7656" s="102">
        <v>3290</v>
      </c>
      <c r="C7656" s="102">
        <v>10557</v>
      </c>
      <c r="D7656" s="90" t="s">
        <v>10402</v>
      </c>
      <c r="E7656" s="102" t="s">
        <v>34</v>
      </c>
      <c r="F7656" s="102">
        <v>15816</v>
      </c>
      <c r="G7656" s="102">
        <v>0</v>
      </c>
      <c r="H7656" s="102">
        <v>1</v>
      </c>
      <c r="I7656" s="98">
        <v>37</v>
      </c>
      <c r="J7656" s="102" t="s">
        <v>38</v>
      </c>
      <c r="K7656" s="94">
        <f>((G7656*400)+(H7656*100))+I7656</f>
        <v>137</v>
      </c>
      <c r="L7656" s="94">
        <v>1250</v>
      </c>
      <c r="M7656" s="94">
        <f>K7656*L7656</f>
        <v>171250</v>
      </c>
      <c r="N7656" s="102"/>
      <c r="O7656" s="111"/>
      <c r="P7656" s="96"/>
      <c r="Q7656" s="111"/>
      <c r="R7656" s="111"/>
      <c r="S7656" s="97"/>
      <c r="T7656" s="102"/>
      <c r="U7656" s="102"/>
      <c r="V7656" s="102"/>
      <c r="W7656" s="94"/>
      <c r="X7656" s="98"/>
      <c r="Y7656" s="94"/>
      <c r="Z7656" s="94"/>
      <c r="AA7656" s="89"/>
      <c r="AB7656" s="89"/>
      <c r="AC7656" s="94"/>
      <c r="AD7656" s="94">
        <f>IF(AND(AC7656="",M7656=""),0,IF((AC7656=""),M7656,IF((M7656=""),AC7656,AC7656+M7656)))</f>
        <v>171250</v>
      </c>
      <c r="AE7656" s="94">
        <f t="shared" si="741"/>
        <v>171250</v>
      </c>
      <c r="AF7656" s="94">
        <v>50000000</v>
      </c>
      <c r="AG7656" s="94">
        <f t="shared" si="742"/>
        <v>0</v>
      </c>
      <c r="AH7656" s="94">
        <v>0.01</v>
      </c>
    </row>
    <row r="7657" spans="1:34" s="173" customFormat="1" x14ac:dyDescent="0.55000000000000004">
      <c r="A7657" s="122" t="s">
        <v>10383</v>
      </c>
      <c r="B7657" s="123">
        <v>3291</v>
      </c>
      <c r="C7657" s="123">
        <v>5413</v>
      </c>
      <c r="D7657" s="135" t="s">
        <v>10409</v>
      </c>
      <c r="E7657" s="123" t="s">
        <v>34</v>
      </c>
      <c r="F7657" s="123">
        <v>24544</v>
      </c>
      <c r="G7657" s="123">
        <v>0</v>
      </c>
      <c r="H7657" s="123">
        <v>1</v>
      </c>
      <c r="I7657" s="136">
        <v>39</v>
      </c>
      <c r="J7657" s="123" t="s">
        <v>35</v>
      </c>
      <c r="K7657" s="137">
        <f>((G7657*400)+(H7657*100))+I7657</f>
        <v>139</v>
      </c>
      <c r="L7657" s="137">
        <v>2425</v>
      </c>
      <c r="M7657" s="137">
        <f>K7657*L7657</f>
        <v>337075</v>
      </c>
      <c r="N7657" s="123">
        <v>1</v>
      </c>
      <c r="O7657" s="108" t="s">
        <v>10381</v>
      </c>
      <c r="P7657" s="138">
        <v>3570800049748</v>
      </c>
      <c r="Q7657" s="108" t="s">
        <v>10382</v>
      </c>
      <c r="R7657" s="108" t="s">
        <v>10385</v>
      </c>
      <c r="S7657" s="139"/>
      <c r="T7657" s="123" t="s">
        <v>51</v>
      </c>
      <c r="U7657" s="123" t="s">
        <v>45</v>
      </c>
      <c r="V7657" s="123" t="s">
        <v>52</v>
      </c>
      <c r="W7657" s="137">
        <v>28</v>
      </c>
      <c r="X7657" s="136">
        <v>6.53</v>
      </c>
      <c r="Y7657" s="137">
        <v>6750</v>
      </c>
      <c r="Z7657" s="137">
        <f t="shared" ref="Z7657:Z7663" si="743">W7657*Y7657</f>
        <v>189000</v>
      </c>
      <c r="AA7657" s="119">
        <v>10</v>
      </c>
      <c r="AB7657" s="119">
        <v>10</v>
      </c>
      <c r="AC7657" s="137">
        <f t="shared" ref="AC7657:AC7663" si="744">(Z7657*(100-AB7657))/100</f>
        <v>170100</v>
      </c>
      <c r="AD7657" s="137">
        <f>IF(AND(AC7657="",M7657=""),0,IF((AC7657=""),M7657, IF( (M7657=""),AC7657,SUM(AC7657:AC7661)+M7657)))</f>
        <v>2566600</v>
      </c>
      <c r="AE7657" s="137">
        <f t="shared" si="741"/>
        <v>167598.97999999998</v>
      </c>
      <c r="AF7657" s="137">
        <v>0</v>
      </c>
      <c r="AG7657" s="137">
        <f t="shared" si="742"/>
        <v>167598.97999999998</v>
      </c>
      <c r="AH7657" s="137">
        <v>0.02</v>
      </c>
    </row>
    <row r="7658" spans="1:34" s="173" customFormat="1" x14ac:dyDescent="0.55000000000000004">
      <c r="A7658" s="122"/>
      <c r="B7658" s="123"/>
      <c r="C7658" s="123"/>
      <c r="D7658" s="135"/>
      <c r="E7658" s="123"/>
      <c r="F7658" s="123"/>
      <c r="G7658" s="123"/>
      <c r="H7658" s="123"/>
      <c r="I7658" s="136"/>
      <c r="J7658" s="123"/>
      <c r="K7658" s="137"/>
      <c r="L7658" s="137"/>
      <c r="M7658" s="137"/>
      <c r="N7658" s="123">
        <v>2</v>
      </c>
      <c r="O7658" s="108" t="s">
        <v>10381</v>
      </c>
      <c r="P7658" s="138">
        <v>3570800049748</v>
      </c>
      <c r="Q7658" s="108" t="s">
        <v>10382</v>
      </c>
      <c r="R7658" s="108" t="s">
        <v>10385</v>
      </c>
      <c r="S7658" s="139"/>
      <c r="T7658" s="123" t="s">
        <v>51</v>
      </c>
      <c r="U7658" s="123" t="s">
        <v>45</v>
      </c>
      <c r="V7658" s="123" t="s">
        <v>52</v>
      </c>
      <c r="W7658" s="137">
        <v>55</v>
      </c>
      <c r="X7658" s="136">
        <v>12.82</v>
      </c>
      <c r="Y7658" s="137">
        <v>6750</v>
      </c>
      <c r="Z7658" s="137">
        <f t="shared" si="743"/>
        <v>371250</v>
      </c>
      <c r="AA7658" s="119">
        <v>10</v>
      </c>
      <c r="AB7658" s="119">
        <v>10</v>
      </c>
      <c r="AC7658" s="137">
        <f t="shared" si="744"/>
        <v>334125</v>
      </c>
      <c r="AD7658" s="137">
        <f>IF(AND(AC7658="",M7657=""),0,IF((AC7658=""),M7657, IF( (M7657=""),AC7658,SUM(AC7657:AC7661)+M7657)))</f>
        <v>2566600</v>
      </c>
      <c r="AE7658" s="137">
        <f t="shared" si="741"/>
        <v>329038.12</v>
      </c>
      <c r="AF7658" s="137">
        <v>0</v>
      </c>
      <c r="AG7658" s="137">
        <f t="shared" si="742"/>
        <v>329038.12</v>
      </c>
      <c r="AH7658" s="137">
        <v>0.02</v>
      </c>
    </row>
    <row r="7659" spans="1:34" s="173" customFormat="1" x14ac:dyDescent="0.55000000000000004">
      <c r="A7659" s="122"/>
      <c r="B7659" s="123"/>
      <c r="C7659" s="123"/>
      <c r="D7659" s="135"/>
      <c r="E7659" s="123"/>
      <c r="F7659" s="123"/>
      <c r="G7659" s="123"/>
      <c r="H7659" s="123"/>
      <c r="I7659" s="136"/>
      <c r="J7659" s="123"/>
      <c r="K7659" s="137"/>
      <c r="L7659" s="137"/>
      <c r="M7659" s="137"/>
      <c r="N7659" s="123">
        <v>3</v>
      </c>
      <c r="O7659" s="108" t="s">
        <v>10381</v>
      </c>
      <c r="P7659" s="138">
        <v>3570800049748</v>
      </c>
      <c r="Q7659" s="108" t="s">
        <v>10382</v>
      </c>
      <c r="R7659" s="108" t="s">
        <v>10385</v>
      </c>
      <c r="S7659" s="139" t="s">
        <v>10410</v>
      </c>
      <c r="T7659" s="123" t="s">
        <v>51</v>
      </c>
      <c r="U7659" s="123" t="s">
        <v>45</v>
      </c>
      <c r="V7659" s="123" t="s">
        <v>52</v>
      </c>
      <c r="W7659" s="137">
        <v>216</v>
      </c>
      <c r="X7659" s="136">
        <v>50.35</v>
      </c>
      <c r="Y7659" s="137">
        <v>6750</v>
      </c>
      <c r="Z7659" s="137">
        <f t="shared" si="743"/>
        <v>1458000</v>
      </c>
      <c r="AA7659" s="119">
        <v>10</v>
      </c>
      <c r="AB7659" s="119">
        <v>10</v>
      </c>
      <c r="AC7659" s="137">
        <f t="shared" si="744"/>
        <v>1312200</v>
      </c>
      <c r="AD7659" s="137">
        <f>IF(AND(AC7659="",M7657=""),0,IF((AC7659=""),M7657, IF( (M7657=""),AC7659,SUM(AC7657:AC7661)+M7657)))</f>
        <v>2566600</v>
      </c>
      <c r="AE7659" s="137">
        <f t="shared" si="741"/>
        <v>1292283.1000000001</v>
      </c>
      <c r="AF7659" s="137">
        <v>0</v>
      </c>
      <c r="AG7659" s="137">
        <f t="shared" si="742"/>
        <v>1292283.1000000001</v>
      </c>
      <c r="AH7659" s="137">
        <v>0.02</v>
      </c>
    </row>
    <row r="7660" spans="1:34" s="173" customFormat="1" x14ac:dyDescent="0.55000000000000004">
      <c r="A7660" s="122"/>
      <c r="B7660" s="123"/>
      <c r="C7660" s="123"/>
      <c r="D7660" s="135"/>
      <c r="E7660" s="123"/>
      <c r="F7660" s="123"/>
      <c r="G7660" s="123"/>
      <c r="H7660" s="123"/>
      <c r="I7660" s="136"/>
      <c r="J7660" s="123"/>
      <c r="K7660" s="137"/>
      <c r="L7660" s="137"/>
      <c r="M7660" s="137"/>
      <c r="N7660" s="123">
        <v>4</v>
      </c>
      <c r="O7660" s="108" t="s">
        <v>10381</v>
      </c>
      <c r="P7660" s="138">
        <v>3570800049748</v>
      </c>
      <c r="Q7660" s="108" t="s">
        <v>10382</v>
      </c>
      <c r="R7660" s="108" t="s">
        <v>10385</v>
      </c>
      <c r="S7660" s="139" t="s">
        <v>10411</v>
      </c>
      <c r="T7660" s="123" t="s">
        <v>51</v>
      </c>
      <c r="U7660" s="123" t="s">
        <v>45</v>
      </c>
      <c r="V7660" s="123" t="s">
        <v>52</v>
      </c>
      <c r="W7660" s="137">
        <v>56</v>
      </c>
      <c r="X7660" s="136">
        <v>13.05</v>
      </c>
      <c r="Y7660" s="137">
        <v>6750</v>
      </c>
      <c r="Z7660" s="137">
        <f t="shared" si="743"/>
        <v>378000</v>
      </c>
      <c r="AA7660" s="119">
        <v>10</v>
      </c>
      <c r="AB7660" s="119">
        <v>10</v>
      </c>
      <c r="AC7660" s="137">
        <f t="shared" si="744"/>
        <v>340200</v>
      </c>
      <c r="AD7660" s="137">
        <f>IF(AND(AC7660="",M7657=""),0,IF((AC7660=""),M7657, IF( (M7657=""),AC7660,SUM(AC7657:AC7661)+M7657)))</f>
        <v>2566600</v>
      </c>
      <c r="AE7660" s="137">
        <f t="shared" si="741"/>
        <v>334941.3</v>
      </c>
      <c r="AF7660" s="137">
        <v>0</v>
      </c>
      <c r="AG7660" s="137">
        <f t="shared" si="742"/>
        <v>334941.3</v>
      </c>
      <c r="AH7660" s="137">
        <v>0.02</v>
      </c>
    </row>
    <row r="7661" spans="1:34" s="173" customFormat="1" x14ac:dyDescent="0.55000000000000004">
      <c r="A7661" s="122"/>
      <c r="B7661" s="123"/>
      <c r="C7661" s="123"/>
      <c r="D7661" s="135"/>
      <c r="E7661" s="123"/>
      <c r="F7661" s="123"/>
      <c r="G7661" s="123"/>
      <c r="H7661" s="123"/>
      <c r="I7661" s="136"/>
      <c r="J7661" s="123"/>
      <c r="K7661" s="137"/>
      <c r="L7661" s="137"/>
      <c r="M7661" s="137"/>
      <c r="N7661" s="123">
        <v>5</v>
      </c>
      <c r="O7661" s="108" t="s">
        <v>10381</v>
      </c>
      <c r="P7661" s="138">
        <v>3570800049748</v>
      </c>
      <c r="Q7661" s="108" t="s">
        <v>10382</v>
      </c>
      <c r="R7661" s="108" t="s">
        <v>10385</v>
      </c>
      <c r="S7661" s="139" t="s">
        <v>10412</v>
      </c>
      <c r="T7661" s="123" t="s">
        <v>51</v>
      </c>
      <c r="U7661" s="123" t="s">
        <v>74</v>
      </c>
      <c r="V7661" s="123" t="s">
        <v>52</v>
      </c>
      <c r="W7661" s="137">
        <v>18</v>
      </c>
      <c r="X7661" s="136">
        <v>4.2</v>
      </c>
      <c r="Y7661" s="137">
        <v>6750</v>
      </c>
      <c r="Z7661" s="137">
        <f t="shared" si="743"/>
        <v>121500</v>
      </c>
      <c r="AA7661" s="119">
        <v>10</v>
      </c>
      <c r="AB7661" s="119">
        <v>40</v>
      </c>
      <c r="AC7661" s="137">
        <f t="shared" si="744"/>
        <v>72900</v>
      </c>
      <c r="AD7661" s="137">
        <f>IF(AND(AC7661="",M7657=""),0,IF((AC7661=""),M7657, IF( (M7657=""),AC7661,SUM(AC7657:AC7661)+M7657)))</f>
        <v>2566600</v>
      </c>
      <c r="AE7661" s="137">
        <f t="shared" si="741"/>
        <v>107797.20000000001</v>
      </c>
      <c r="AF7661" s="137">
        <v>0</v>
      </c>
      <c r="AG7661" s="137">
        <f t="shared" si="742"/>
        <v>107797.20000000001</v>
      </c>
      <c r="AH7661" s="137">
        <v>0.02</v>
      </c>
    </row>
    <row r="7662" spans="1:34" s="173" customFormat="1" x14ac:dyDescent="0.55000000000000004">
      <c r="A7662" s="122"/>
      <c r="B7662" s="123">
        <v>3292</v>
      </c>
      <c r="C7662" s="123">
        <v>9475</v>
      </c>
      <c r="D7662" s="135" t="s">
        <v>10413</v>
      </c>
      <c r="E7662" s="123" t="s">
        <v>34</v>
      </c>
      <c r="F7662" s="123">
        <v>24819</v>
      </c>
      <c r="G7662" s="123">
        <v>0</v>
      </c>
      <c r="H7662" s="123">
        <v>1</v>
      </c>
      <c r="I7662" s="136">
        <v>7</v>
      </c>
      <c r="J7662" s="123" t="s">
        <v>35</v>
      </c>
      <c r="K7662" s="137">
        <f>((G7662*400)+(H7662*100))+I7662</f>
        <v>107</v>
      </c>
      <c r="L7662" s="137">
        <v>2425</v>
      </c>
      <c r="M7662" s="137">
        <f>K7662*L7662</f>
        <v>259475</v>
      </c>
      <c r="N7662" s="123">
        <v>1</v>
      </c>
      <c r="O7662" s="108" t="s">
        <v>10381</v>
      </c>
      <c r="P7662" s="138">
        <v>3570800049748</v>
      </c>
      <c r="Q7662" s="108" t="s">
        <v>10382</v>
      </c>
      <c r="R7662" s="108" t="s">
        <v>10385</v>
      </c>
      <c r="S7662" s="139"/>
      <c r="T7662" s="123" t="s">
        <v>51</v>
      </c>
      <c r="U7662" s="123" t="s">
        <v>45</v>
      </c>
      <c r="V7662" s="123" t="s">
        <v>52</v>
      </c>
      <c r="W7662" s="137">
        <v>128.76</v>
      </c>
      <c r="X7662" s="136">
        <v>66.42</v>
      </c>
      <c r="Y7662" s="137">
        <v>6750</v>
      </c>
      <c r="Z7662" s="137">
        <f t="shared" si="743"/>
        <v>869129.99999999988</v>
      </c>
      <c r="AA7662" s="119">
        <v>32</v>
      </c>
      <c r="AB7662" s="119">
        <v>54</v>
      </c>
      <c r="AC7662" s="137">
        <f t="shared" si="744"/>
        <v>399799.79999999993</v>
      </c>
      <c r="AD7662" s="137">
        <f>IF(AND(AC7662="",M7662=""),0,IF((AC7662=""),M7662, IF( (M7662=""),AC7662,SUM(AC7662:AC7663)+M7662)))</f>
        <v>738631.7</v>
      </c>
      <c r="AE7662" s="137">
        <f t="shared" si="741"/>
        <v>490599.17514000001</v>
      </c>
      <c r="AF7662" s="137">
        <v>0</v>
      </c>
      <c r="AG7662" s="137">
        <f t="shared" si="742"/>
        <v>490599.17514000001</v>
      </c>
      <c r="AH7662" s="137">
        <v>0.02</v>
      </c>
    </row>
    <row r="7663" spans="1:34" s="173" customFormat="1" x14ac:dyDescent="0.55000000000000004">
      <c r="A7663" s="122"/>
      <c r="B7663" s="123"/>
      <c r="C7663" s="123"/>
      <c r="D7663" s="135"/>
      <c r="E7663" s="123"/>
      <c r="F7663" s="123"/>
      <c r="G7663" s="123"/>
      <c r="H7663" s="123"/>
      <c r="I7663" s="136"/>
      <c r="J7663" s="123"/>
      <c r="K7663" s="137"/>
      <c r="L7663" s="137"/>
      <c r="M7663" s="137"/>
      <c r="N7663" s="123">
        <v>2</v>
      </c>
      <c r="O7663" s="108" t="s">
        <v>10381</v>
      </c>
      <c r="P7663" s="138">
        <v>3570800049748</v>
      </c>
      <c r="Q7663" s="108" t="s">
        <v>10382</v>
      </c>
      <c r="R7663" s="108" t="s">
        <v>10385</v>
      </c>
      <c r="S7663" s="139"/>
      <c r="T7663" s="123" t="s">
        <v>15158</v>
      </c>
      <c r="U7663" s="123" t="s">
        <v>45</v>
      </c>
      <c r="V7663" s="123" t="s">
        <v>52</v>
      </c>
      <c r="W7663" s="137">
        <v>65.099999999999994</v>
      </c>
      <c r="X7663" s="136">
        <v>33.58</v>
      </c>
      <c r="Y7663" s="137">
        <v>2650</v>
      </c>
      <c r="Z7663" s="137">
        <f t="shared" si="743"/>
        <v>172514.99999999997</v>
      </c>
      <c r="AA7663" s="119">
        <v>32</v>
      </c>
      <c r="AB7663" s="119">
        <v>54</v>
      </c>
      <c r="AC7663" s="137">
        <f t="shared" si="744"/>
        <v>79356.899999999994</v>
      </c>
      <c r="AD7663" s="137">
        <f>IF(AND(AC7663="",M7662=""),0,IF((AC7663=""),M7662, IF( (M7662=""),AC7663,SUM(AC7662:AC7663)+M7662)))</f>
        <v>738631.7</v>
      </c>
      <c r="AE7663" s="137">
        <f t="shared" si="741"/>
        <v>248032.52485999998</v>
      </c>
      <c r="AF7663" s="137">
        <v>0</v>
      </c>
      <c r="AG7663" s="137">
        <f t="shared" si="742"/>
        <v>248032.52485999998</v>
      </c>
      <c r="AH7663" s="137">
        <v>0.02</v>
      </c>
    </row>
    <row r="7664" spans="1:34" s="173" customFormat="1" x14ac:dyDescent="0.55000000000000004">
      <c r="A7664" s="122"/>
      <c r="B7664" s="123">
        <v>3293</v>
      </c>
      <c r="C7664" s="123">
        <v>10367</v>
      </c>
      <c r="D7664" s="135" t="s">
        <v>10414</v>
      </c>
      <c r="E7664" s="123" t="s">
        <v>34</v>
      </c>
      <c r="F7664" s="123">
        <v>27533</v>
      </c>
      <c r="G7664" s="123">
        <v>0</v>
      </c>
      <c r="H7664" s="123">
        <v>0</v>
      </c>
      <c r="I7664" s="136">
        <v>16.2</v>
      </c>
      <c r="J7664" s="123" t="s">
        <v>35</v>
      </c>
      <c r="K7664" s="137">
        <f>((G7664*400)+(H7664*100))+I7664</f>
        <v>16.2</v>
      </c>
      <c r="L7664" s="137">
        <v>1250</v>
      </c>
      <c r="M7664" s="137">
        <f>K7664*L7664</f>
        <v>20250</v>
      </c>
      <c r="N7664" s="123"/>
      <c r="O7664" s="108"/>
      <c r="P7664" s="138"/>
      <c r="Q7664" s="108"/>
      <c r="R7664" s="108"/>
      <c r="S7664" s="139"/>
      <c r="T7664" s="123"/>
      <c r="U7664" s="123"/>
      <c r="V7664" s="123"/>
      <c r="W7664" s="137"/>
      <c r="X7664" s="136"/>
      <c r="Y7664" s="137"/>
      <c r="Z7664" s="137"/>
      <c r="AA7664" s="119"/>
      <c r="AB7664" s="119"/>
      <c r="AC7664" s="137"/>
      <c r="AD7664" s="137">
        <f>IF(AND(AC7664="",M7664=""),0,IF((AC7664=""),M7664,IF((M7664=""),AC7664,AC7664+M7664)))</f>
        <v>20250</v>
      </c>
      <c r="AE7664" s="137">
        <f t="shared" si="741"/>
        <v>20250</v>
      </c>
      <c r="AF7664" s="137">
        <v>0</v>
      </c>
      <c r="AG7664" s="137">
        <f t="shared" si="742"/>
        <v>20250</v>
      </c>
      <c r="AH7664" s="137">
        <v>0.02</v>
      </c>
    </row>
    <row r="7665" spans="1:34" s="220" customFormat="1" x14ac:dyDescent="0.55000000000000004">
      <c r="A7665" s="108"/>
      <c r="B7665" s="123"/>
      <c r="C7665" s="123"/>
      <c r="D7665" s="135"/>
      <c r="E7665" s="123"/>
      <c r="F7665" s="123"/>
      <c r="G7665" s="123"/>
      <c r="H7665" s="123"/>
      <c r="I7665" s="136"/>
      <c r="J7665" s="123"/>
      <c r="K7665" s="137"/>
      <c r="L7665" s="137" t="s">
        <v>63</v>
      </c>
      <c r="M7665" s="137">
        <f>SUM(M7640:M7664)</f>
        <v>2709862.5</v>
      </c>
      <c r="N7665" s="123"/>
      <c r="O7665" s="108"/>
      <c r="P7665" s="138"/>
      <c r="Q7665" s="108"/>
      <c r="R7665" s="108"/>
      <c r="S7665" s="139"/>
      <c r="T7665" s="123"/>
      <c r="U7665" s="123"/>
      <c r="V7665" s="123"/>
      <c r="W7665" s="137"/>
      <c r="X7665" s="136"/>
      <c r="Y7665" s="137"/>
      <c r="Z7665" s="137"/>
      <c r="AA7665" s="119"/>
      <c r="AB7665" s="119"/>
      <c r="AC7665" s="137"/>
      <c r="AD7665" s="137"/>
      <c r="AE7665" s="137">
        <f>SUM(AE7640:AE7664)</f>
        <v>12707660.385488</v>
      </c>
      <c r="AF7665" s="137"/>
      <c r="AG7665" s="137">
        <f>SUM(AG7640:AG7664)</f>
        <v>12536410.385488</v>
      </c>
      <c r="AH7665" s="137"/>
    </row>
    <row r="7666" spans="1:34" s="173" customFormat="1" x14ac:dyDescent="0.55000000000000004">
      <c r="A7666" s="122" t="s">
        <v>10405</v>
      </c>
      <c r="B7666" s="123">
        <v>3294</v>
      </c>
      <c r="C7666" s="123">
        <v>7410</v>
      </c>
      <c r="D7666" s="135" t="s">
        <v>10406</v>
      </c>
      <c r="E7666" s="123" t="s">
        <v>34</v>
      </c>
      <c r="F7666" s="123">
        <v>16626</v>
      </c>
      <c r="G7666" s="123">
        <v>0</v>
      </c>
      <c r="H7666" s="123">
        <v>2</v>
      </c>
      <c r="I7666" s="136">
        <v>77</v>
      </c>
      <c r="J7666" s="123" t="s">
        <v>35</v>
      </c>
      <c r="K7666" s="137">
        <f>((G7666*400)+(H7666*100))+I7666</f>
        <v>277</v>
      </c>
      <c r="L7666" s="137">
        <v>850</v>
      </c>
      <c r="M7666" s="137">
        <f>K7666*L7666</f>
        <v>235450</v>
      </c>
      <c r="N7666" s="123">
        <v>1</v>
      </c>
      <c r="O7666" s="108" t="s">
        <v>10403</v>
      </c>
      <c r="P7666" s="138">
        <v>3570800356527</v>
      </c>
      <c r="Q7666" s="108" t="s">
        <v>10404</v>
      </c>
      <c r="R7666" s="108" t="s">
        <v>10407</v>
      </c>
      <c r="S7666" s="139" t="s">
        <v>10408</v>
      </c>
      <c r="T7666" s="123" t="s">
        <v>51</v>
      </c>
      <c r="U7666" s="123" t="s">
        <v>45</v>
      </c>
      <c r="V7666" s="123" t="s">
        <v>52</v>
      </c>
      <c r="W7666" s="137">
        <v>130.63999999999999</v>
      </c>
      <c r="X7666" s="136">
        <v>100</v>
      </c>
      <c r="Y7666" s="137">
        <v>6750</v>
      </c>
      <c r="Z7666" s="137">
        <f>W7666*Y7666</f>
        <v>881819.99999999988</v>
      </c>
      <c r="AA7666" s="119">
        <v>20</v>
      </c>
      <c r="AB7666" s="119">
        <v>30</v>
      </c>
      <c r="AC7666" s="137">
        <f>(Z7666*(100-AB7666))/100</f>
        <v>617273.99999999988</v>
      </c>
      <c r="AD7666" s="137">
        <f>IF(AND(AC7666="",M7666=""),0,IF((AC7666=""),M7666, IF( (M7666=""),AC7666,SUM(AC7657:AC7657)+M7666)))</f>
        <v>405550</v>
      </c>
      <c r="AE7666" s="137">
        <f>IF( (X7666=""),AD7666*1,AD7666*(X7666/100) )</f>
        <v>405550</v>
      </c>
      <c r="AF7666" s="137">
        <v>50000000</v>
      </c>
      <c r="AG7666" s="137">
        <f>IF((AF7666-AE7666) &gt; 1,0,IF((AF7666-AE7666)&lt;0,AE7666-AF7666,AF7666-AE7666))</f>
        <v>0</v>
      </c>
      <c r="AH7666" s="137">
        <v>0.02</v>
      </c>
    </row>
    <row r="7667" spans="1:34" s="173" customFormat="1" x14ac:dyDescent="0.55000000000000004">
      <c r="A7667" s="122"/>
      <c r="B7667" s="123"/>
      <c r="C7667" s="123"/>
      <c r="D7667" s="135"/>
      <c r="E7667" s="123"/>
      <c r="F7667" s="123"/>
      <c r="G7667" s="123"/>
      <c r="H7667" s="123"/>
      <c r="I7667" s="136"/>
      <c r="J7667" s="123"/>
      <c r="K7667" s="137"/>
      <c r="L7667" s="137" t="s">
        <v>63</v>
      </c>
      <c r="M7667" s="137">
        <f>SUM(M7666:M7666)</f>
        <v>235450</v>
      </c>
      <c r="N7667" s="123"/>
      <c r="O7667" s="108"/>
      <c r="P7667" s="138"/>
      <c r="Q7667" s="108"/>
      <c r="R7667" s="108"/>
      <c r="S7667" s="139"/>
      <c r="T7667" s="123"/>
      <c r="U7667" s="123"/>
      <c r="V7667" s="123"/>
      <c r="W7667" s="137"/>
      <c r="X7667" s="136"/>
      <c r="Y7667" s="137"/>
      <c r="Z7667" s="137"/>
      <c r="AA7667" s="119"/>
      <c r="AB7667" s="119"/>
      <c r="AC7667" s="137"/>
      <c r="AD7667" s="137"/>
      <c r="AE7667" s="137">
        <f>SUM(AE7666:AE7666)</f>
        <v>405550</v>
      </c>
      <c r="AF7667" s="137"/>
      <c r="AG7667" s="137">
        <f>SUM(AG7666:AG7666)</f>
        <v>0</v>
      </c>
      <c r="AH7667" s="137"/>
    </row>
    <row r="7668" spans="1:34" s="173" customFormat="1" x14ac:dyDescent="0.55000000000000004">
      <c r="A7668" s="122" t="s">
        <v>10422</v>
      </c>
      <c r="B7668" s="123">
        <v>3296</v>
      </c>
      <c r="C7668" s="123">
        <v>7678</v>
      </c>
      <c r="D7668" s="135" t="s">
        <v>10423</v>
      </c>
      <c r="E7668" s="123" t="s">
        <v>34</v>
      </c>
      <c r="F7668" s="123">
        <v>10362</v>
      </c>
      <c r="G7668" s="123">
        <v>0</v>
      </c>
      <c r="H7668" s="123">
        <v>2</v>
      </c>
      <c r="I7668" s="136">
        <v>41</v>
      </c>
      <c r="J7668" s="123" t="s">
        <v>38</v>
      </c>
      <c r="K7668" s="137">
        <f>((G7668*400)+(H7668*100))+I7668</f>
        <v>241</v>
      </c>
      <c r="L7668" s="137">
        <v>850</v>
      </c>
      <c r="M7668" s="137">
        <f>K7668*L7668</f>
        <v>204850</v>
      </c>
      <c r="N7668" s="123"/>
      <c r="O7668" s="108"/>
      <c r="P7668" s="138"/>
      <c r="Q7668" s="108"/>
      <c r="R7668" s="108"/>
      <c r="S7668" s="139"/>
      <c r="T7668" s="123"/>
      <c r="U7668" s="123"/>
      <c r="V7668" s="123"/>
      <c r="W7668" s="137"/>
      <c r="X7668" s="136"/>
      <c r="Y7668" s="137"/>
      <c r="Z7668" s="137"/>
      <c r="AA7668" s="119"/>
      <c r="AB7668" s="119"/>
      <c r="AC7668" s="137"/>
      <c r="AD7668" s="137">
        <f>IF(AND(AC7668="",M7668=""),0,IF((AC7668=""),M7668,IF((M7668=""),AC7668,AC7668+M7668)))</f>
        <v>204850</v>
      </c>
      <c r="AE7668" s="137">
        <f>IF( (X7668=""),AD7668*1,AD7668*(X7668/100) )</f>
        <v>204850</v>
      </c>
      <c r="AF7668" s="137">
        <v>50000000</v>
      </c>
      <c r="AG7668" s="137">
        <f>IF((AF7668-AE7668) &gt; 1,0,IF((AF7668-AE7668)&lt;0,AE7668-AF7668,AF7668-AE7668))</f>
        <v>0</v>
      </c>
      <c r="AH7668" s="137">
        <v>0.01</v>
      </c>
    </row>
    <row r="7669" spans="1:34" s="173" customFormat="1" x14ac:dyDescent="0.55000000000000004">
      <c r="A7669" s="122"/>
      <c r="B7669" s="123"/>
      <c r="C7669" s="123"/>
      <c r="D7669" s="135"/>
      <c r="E7669" s="123"/>
      <c r="F7669" s="123"/>
      <c r="G7669" s="123"/>
      <c r="H7669" s="123"/>
      <c r="I7669" s="136"/>
      <c r="J7669" s="123"/>
      <c r="K7669" s="137"/>
      <c r="L7669" s="137" t="s">
        <v>63</v>
      </c>
      <c r="M7669" s="137">
        <f>SUM(M7668:M7668)</f>
        <v>204850</v>
      </c>
      <c r="N7669" s="123"/>
      <c r="O7669" s="108"/>
      <c r="P7669" s="138"/>
      <c r="Q7669" s="108"/>
      <c r="R7669" s="108"/>
      <c r="S7669" s="139"/>
      <c r="T7669" s="123"/>
      <c r="U7669" s="123"/>
      <c r="V7669" s="123"/>
      <c r="W7669" s="137"/>
      <c r="X7669" s="136"/>
      <c r="Y7669" s="137"/>
      <c r="Z7669" s="137"/>
      <c r="AA7669" s="119"/>
      <c r="AB7669" s="119"/>
      <c r="AC7669" s="137"/>
      <c r="AD7669" s="137"/>
      <c r="AE7669" s="137">
        <f>SUM(AE7668:AE7668)</f>
        <v>204850</v>
      </c>
      <c r="AF7669" s="137"/>
      <c r="AG7669" s="137">
        <f>SUM(AG7668:AG7668)</f>
        <v>0</v>
      </c>
      <c r="AH7669" s="137"/>
    </row>
    <row r="7670" spans="1:34" s="173" customFormat="1" x14ac:dyDescent="0.55000000000000004">
      <c r="A7670" s="122" t="s">
        <v>10424</v>
      </c>
      <c r="B7670" s="123">
        <v>3297</v>
      </c>
      <c r="C7670" s="123">
        <v>5695</v>
      </c>
      <c r="D7670" s="135" t="s">
        <v>10425</v>
      </c>
      <c r="E7670" s="123" t="s">
        <v>34</v>
      </c>
      <c r="F7670" s="123">
        <v>24584</v>
      </c>
      <c r="G7670" s="123">
        <v>0</v>
      </c>
      <c r="H7670" s="123">
        <v>1</v>
      </c>
      <c r="I7670" s="136">
        <v>34</v>
      </c>
      <c r="J7670" s="123" t="s">
        <v>38</v>
      </c>
      <c r="K7670" s="137">
        <f>((G7670*400)+(H7670*100))+I7670</f>
        <v>134</v>
      </c>
      <c r="L7670" s="137">
        <v>1250</v>
      </c>
      <c r="M7670" s="137">
        <f>K7670*L7670</f>
        <v>167500</v>
      </c>
      <c r="N7670" s="123"/>
      <c r="O7670" s="108"/>
      <c r="P7670" s="138"/>
      <c r="Q7670" s="108"/>
      <c r="R7670" s="108"/>
      <c r="S7670" s="139"/>
      <c r="T7670" s="123"/>
      <c r="U7670" s="123"/>
      <c r="V7670" s="123"/>
      <c r="W7670" s="137"/>
      <c r="X7670" s="136"/>
      <c r="Y7670" s="137"/>
      <c r="Z7670" s="137"/>
      <c r="AA7670" s="119"/>
      <c r="AB7670" s="119"/>
      <c r="AC7670" s="137"/>
      <c r="AD7670" s="137">
        <f>IF(AND(AC7670="",M7670=""),0,IF((AC7670=""),M7670,IF((M7670=""),AC7670,AC7670+M7670)))</f>
        <v>167500</v>
      </c>
      <c r="AE7670" s="137">
        <f>IF( (X7670=""),AD7670*1,AD7670*(X7670/100) )</f>
        <v>167500</v>
      </c>
      <c r="AF7670" s="137">
        <v>50000000</v>
      </c>
      <c r="AG7670" s="137">
        <f>IF((AF7670-AE7670) &gt; 1,0,IF((AF7670-AE7670)&lt;0,AE7670-AF7670,AF7670-AE7670))</f>
        <v>0</v>
      </c>
      <c r="AH7670" s="137">
        <v>0.01</v>
      </c>
    </row>
    <row r="7671" spans="1:34" s="173" customFormat="1" x14ac:dyDescent="0.55000000000000004">
      <c r="A7671" s="122"/>
      <c r="B7671" s="123"/>
      <c r="C7671" s="123"/>
      <c r="D7671" s="135"/>
      <c r="E7671" s="123"/>
      <c r="F7671" s="123"/>
      <c r="G7671" s="123"/>
      <c r="H7671" s="123"/>
      <c r="I7671" s="136"/>
      <c r="J7671" s="123"/>
      <c r="K7671" s="137"/>
      <c r="L7671" s="137" t="s">
        <v>63</v>
      </c>
      <c r="M7671" s="137">
        <f>SUM(M7670:M7670)</f>
        <v>167500</v>
      </c>
      <c r="N7671" s="123"/>
      <c r="O7671" s="108"/>
      <c r="P7671" s="138"/>
      <c r="Q7671" s="108"/>
      <c r="R7671" s="108"/>
      <c r="S7671" s="139"/>
      <c r="T7671" s="123"/>
      <c r="U7671" s="123"/>
      <c r="V7671" s="123"/>
      <c r="W7671" s="137"/>
      <c r="X7671" s="136"/>
      <c r="Y7671" s="137"/>
      <c r="Z7671" s="137"/>
      <c r="AA7671" s="119"/>
      <c r="AB7671" s="119"/>
      <c r="AC7671" s="137"/>
      <c r="AD7671" s="137"/>
      <c r="AE7671" s="137">
        <f>SUM(AE7670:AE7670)</f>
        <v>167500</v>
      </c>
      <c r="AF7671" s="137"/>
      <c r="AG7671" s="137">
        <f>SUM(AG7670:AG7670)</f>
        <v>0</v>
      </c>
      <c r="AH7671" s="137"/>
    </row>
    <row r="7672" spans="1:34" s="173" customFormat="1" x14ac:dyDescent="0.55000000000000004">
      <c r="A7672" s="122" t="s">
        <v>10417</v>
      </c>
      <c r="B7672" s="123">
        <v>3298</v>
      </c>
      <c r="C7672" s="123">
        <v>10368</v>
      </c>
      <c r="D7672" s="135" t="s">
        <v>10426</v>
      </c>
      <c r="E7672" s="123" t="s">
        <v>34</v>
      </c>
      <c r="F7672" s="123">
        <v>27539</v>
      </c>
      <c r="G7672" s="123">
        <v>0</v>
      </c>
      <c r="H7672" s="123">
        <v>0</v>
      </c>
      <c r="I7672" s="136">
        <v>4.5</v>
      </c>
      <c r="J7672" s="123" t="s">
        <v>35</v>
      </c>
      <c r="K7672" s="137">
        <f>((G7672*400)+(H7672*100))+I7672</f>
        <v>4.5</v>
      </c>
      <c r="L7672" s="137">
        <v>1000</v>
      </c>
      <c r="M7672" s="137">
        <f>K7672*L7672</f>
        <v>4500</v>
      </c>
      <c r="N7672" s="123"/>
      <c r="O7672" s="108"/>
      <c r="P7672" s="138"/>
      <c r="Q7672" s="108"/>
      <c r="R7672" s="108"/>
      <c r="S7672" s="139"/>
      <c r="T7672" s="123"/>
      <c r="U7672" s="123"/>
      <c r="V7672" s="123"/>
      <c r="W7672" s="137"/>
      <c r="X7672" s="136"/>
      <c r="Y7672" s="137"/>
      <c r="Z7672" s="137"/>
      <c r="AA7672" s="119"/>
      <c r="AB7672" s="119"/>
      <c r="AC7672" s="137"/>
      <c r="AD7672" s="137">
        <f>IF(AND(AC7672="",M7672=""),0,IF((AC7672=""),M7672,IF((M7672=""),AC7672,AC7672+M7672)))</f>
        <v>4500</v>
      </c>
      <c r="AE7672" s="137">
        <f>IF( (X7672=""),AD7672*1,AD7672*(X7672/100) )</f>
        <v>4500</v>
      </c>
      <c r="AF7672" s="137">
        <v>50000000</v>
      </c>
      <c r="AG7672" s="137">
        <f>IF((AF7672-AE7672) &gt; 1,0,IF((AF7672-AE7672)&lt;0,AE7672-AF7672,AF7672-AE7672))</f>
        <v>0</v>
      </c>
      <c r="AH7672" s="137">
        <v>0.02</v>
      </c>
    </row>
    <row r="7673" spans="1:34" s="173" customFormat="1" x14ac:dyDescent="0.55000000000000004">
      <c r="A7673" s="122"/>
      <c r="B7673" s="123">
        <v>3295</v>
      </c>
      <c r="C7673" s="123">
        <v>10271</v>
      </c>
      <c r="D7673" s="135" t="s">
        <v>10418</v>
      </c>
      <c r="E7673" s="123" t="s">
        <v>34</v>
      </c>
      <c r="F7673" s="123">
        <v>3398</v>
      </c>
      <c r="G7673" s="123">
        <v>0</v>
      </c>
      <c r="H7673" s="123">
        <v>1</v>
      </c>
      <c r="I7673" s="136">
        <v>48</v>
      </c>
      <c r="J7673" s="123" t="s">
        <v>35</v>
      </c>
      <c r="K7673" s="137">
        <f>((G7673*400)+(H7673*100))+I7673</f>
        <v>148</v>
      </c>
      <c r="L7673" s="137">
        <v>1250</v>
      </c>
      <c r="M7673" s="137">
        <f>K7673*L7673</f>
        <v>185000</v>
      </c>
      <c r="N7673" s="123">
        <v>1</v>
      </c>
      <c r="O7673" s="108" t="s">
        <v>10415</v>
      </c>
      <c r="P7673" s="138">
        <v>8571576061583</v>
      </c>
      <c r="Q7673" s="108" t="s">
        <v>10416</v>
      </c>
      <c r="R7673" s="108" t="s">
        <v>10419</v>
      </c>
      <c r="S7673" s="139"/>
      <c r="T7673" s="123" t="s">
        <v>55</v>
      </c>
      <c r="U7673" s="123" t="s">
        <v>45</v>
      </c>
      <c r="V7673" s="123" t="s">
        <v>52</v>
      </c>
      <c r="W7673" s="137">
        <v>60</v>
      </c>
      <c r="X7673" s="136">
        <v>15.89</v>
      </c>
      <c r="Y7673" s="137">
        <v>0</v>
      </c>
      <c r="Z7673" s="137">
        <f>W7673*Y7673</f>
        <v>0</v>
      </c>
      <c r="AA7673" s="119">
        <v>6</v>
      </c>
      <c r="AB7673" s="119">
        <v>6</v>
      </c>
      <c r="AC7673" s="137">
        <f>(Z7673*(100-AB7673))/100</f>
        <v>0</v>
      </c>
      <c r="AD7673" s="137">
        <f>IF(AND(AC7673="",M7673=""),0,IF((AC7673=""),M7673, IF( (M7673=""),AC7673,SUM(AC7668:AC7668)+M7673)))</f>
        <v>185000</v>
      </c>
      <c r="AE7673" s="137">
        <f>IF( (X7673=""),AD7673*1,AD7673*(X7673/100) )</f>
        <v>29396.500000000004</v>
      </c>
      <c r="AF7673" s="137">
        <v>50000000</v>
      </c>
      <c r="AG7673" s="137">
        <f>IF((AF7673-AE7673) &gt; 1,0,IF((AF7673-AE7673)&lt;0,AE7673-AF7673,AF7673-AE7673))</f>
        <v>0</v>
      </c>
      <c r="AH7673" s="137">
        <v>0.02</v>
      </c>
    </row>
    <row r="7674" spans="1:34" s="173" customFormat="1" x14ac:dyDescent="0.55000000000000004">
      <c r="A7674" s="122"/>
      <c r="B7674" s="123"/>
      <c r="C7674" s="123"/>
      <c r="D7674" s="135"/>
      <c r="E7674" s="123"/>
      <c r="F7674" s="123"/>
      <c r="G7674" s="123"/>
      <c r="H7674" s="123"/>
      <c r="I7674" s="136"/>
      <c r="J7674" s="123"/>
      <c r="K7674" s="137"/>
      <c r="L7674" s="137"/>
      <c r="M7674" s="137"/>
      <c r="N7674" s="123">
        <v>2</v>
      </c>
      <c r="O7674" s="108" t="s">
        <v>10415</v>
      </c>
      <c r="P7674" s="138">
        <v>8571576061583</v>
      </c>
      <c r="Q7674" s="108" t="s">
        <v>10416</v>
      </c>
      <c r="R7674" s="108" t="s">
        <v>10419</v>
      </c>
      <c r="S7674" s="139" t="s">
        <v>10420</v>
      </c>
      <c r="T7674" s="123" t="s">
        <v>51</v>
      </c>
      <c r="U7674" s="123" t="s">
        <v>45</v>
      </c>
      <c r="V7674" s="123" t="s">
        <v>52</v>
      </c>
      <c r="W7674" s="137">
        <v>263.13</v>
      </c>
      <c r="X7674" s="136">
        <v>69.7</v>
      </c>
      <c r="Y7674" s="137">
        <v>6750</v>
      </c>
      <c r="Z7674" s="137">
        <f>W7674*Y7674</f>
        <v>1776127.5</v>
      </c>
      <c r="AA7674" s="119">
        <v>6</v>
      </c>
      <c r="AB7674" s="119">
        <v>6</v>
      </c>
      <c r="AC7674" s="137">
        <f>(Z7674*(100-AB7674))/100</f>
        <v>1669559.85</v>
      </c>
      <c r="AD7674" s="137">
        <f>IF(AND(AC7674="",M7673=""),0,IF((AC7674=""),M7673, IF( (M7673=""),AC7674,SUM(AC7668:AC7668)+M7673)))</f>
        <v>185000</v>
      </c>
      <c r="AE7674" s="137">
        <f>IF( (X7674=""),AD7674*1,AD7674*(X7674/100) )</f>
        <v>128945.00000000001</v>
      </c>
      <c r="AF7674" s="137">
        <v>50000000</v>
      </c>
      <c r="AG7674" s="137">
        <f>IF((AF7674-AE7674) &gt; 1,0,IF((AF7674-AE7674)&lt;0,AE7674-AF7674,AF7674-AE7674))</f>
        <v>0</v>
      </c>
      <c r="AH7674" s="137">
        <v>0.02</v>
      </c>
    </row>
    <row r="7675" spans="1:34" s="173" customFormat="1" x14ac:dyDescent="0.55000000000000004">
      <c r="A7675" s="122"/>
      <c r="B7675" s="123"/>
      <c r="C7675" s="123"/>
      <c r="D7675" s="135"/>
      <c r="E7675" s="123"/>
      <c r="F7675" s="123"/>
      <c r="G7675" s="123"/>
      <c r="H7675" s="123"/>
      <c r="I7675" s="136"/>
      <c r="J7675" s="123"/>
      <c r="K7675" s="137"/>
      <c r="L7675" s="137"/>
      <c r="M7675" s="137"/>
      <c r="N7675" s="123">
        <v>3</v>
      </c>
      <c r="O7675" s="108" t="s">
        <v>10415</v>
      </c>
      <c r="P7675" s="138">
        <v>8571576061583</v>
      </c>
      <c r="Q7675" s="108" t="s">
        <v>10416</v>
      </c>
      <c r="R7675" s="108" t="s">
        <v>10419</v>
      </c>
      <c r="S7675" s="139" t="s">
        <v>10421</v>
      </c>
      <c r="T7675" s="123" t="s">
        <v>343</v>
      </c>
      <c r="U7675" s="123" t="s">
        <v>45</v>
      </c>
      <c r="V7675" s="123" t="s">
        <v>52</v>
      </c>
      <c r="W7675" s="137">
        <v>54.39</v>
      </c>
      <c r="X7675" s="136">
        <v>14.41</v>
      </c>
      <c r="Y7675" s="137">
        <v>5600</v>
      </c>
      <c r="Z7675" s="137">
        <f>W7675*Y7675</f>
        <v>304584</v>
      </c>
      <c r="AA7675" s="119">
        <v>6</v>
      </c>
      <c r="AB7675" s="119">
        <v>6</v>
      </c>
      <c r="AC7675" s="137">
        <f>(Z7675*(100-AB7675))/100</f>
        <v>286308.96000000002</v>
      </c>
      <c r="AD7675" s="137">
        <f>IF(AND(AC7675="",M7673=""),0,IF((AC7675=""),M7673, IF( (M7673=""),AC7675,SUM(AC7668:AC7668)+M7673)))</f>
        <v>185000</v>
      </c>
      <c r="AE7675" s="137">
        <f>IF( (X7675=""),AD7675*1,AD7675*(X7675/100) )</f>
        <v>26658.5</v>
      </c>
      <c r="AF7675" s="137">
        <v>50000000</v>
      </c>
      <c r="AG7675" s="137">
        <f>IF((AF7675-AE7675) &gt; 1,0,IF((AF7675-AE7675)&lt;0,AE7675-AF7675,AF7675-AE7675))</f>
        <v>0</v>
      </c>
      <c r="AH7675" s="137">
        <v>0.02</v>
      </c>
    </row>
    <row r="7676" spans="1:34" s="173" customFormat="1" x14ac:dyDescent="0.55000000000000004">
      <c r="A7676" s="122"/>
      <c r="B7676" s="123"/>
      <c r="C7676" s="123"/>
      <c r="D7676" s="135"/>
      <c r="E7676" s="123"/>
      <c r="F7676" s="123"/>
      <c r="G7676" s="123"/>
      <c r="H7676" s="123"/>
      <c r="I7676" s="136"/>
      <c r="J7676" s="123"/>
      <c r="K7676" s="137"/>
      <c r="L7676" s="137" t="s">
        <v>63</v>
      </c>
      <c r="M7676" s="137">
        <f>SUM(M7672:M7675)</f>
        <v>189500</v>
      </c>
      <c r="N7676" s="123"/>
      <c r="O7676" s="108"/>
      <c r="P7676" s="138"/>
      <c r="Q7676" s="108"/>
      <c r="R7676" s="108"/>
      <c r="S7676" s="139"/>
      <c r="T7676" s="123"/>
      <c r="U7676" s="123"/>
      <c r="V7676" s="123"/>
      <c r="W7676" s="137"/>
      <c r="X7676" s="136"/>
      <c r="Y7676" s="137"/>
      <c r="Z7676" s="137"/>
      <c r="AA7676" s="119"/>
      <c r="AB7676" s="119"/>
      <c r="AC7676" s="137"/>
      <c r="AD7676" s="137"/>
      <c r="AE7676" s="137">
        <f>SUM(AE7672:AE7675)</f>
        <v>189500</v>
      </c>
      <c r="AF7676" s="137"/>
      <c r="AG7676" s="137">
        <f>SUM(AG7672:AG7675)</f>
        <v>0</v>
      </c>
      <c r="AH7676" s="137"/>
    </row>
    <row r="7677" spans="1:34" s="173" customFormat="1" x14ac:dyDescent="0.55000000000000004">
      <c r="A7677" s="122" t="s">
        <v>10427</v>
      </c>
      <c r="B7677" s="123">
        <v>3299</v>
      </c>
      <c r="C7677" s="123">
        <v>8452</v>
      </c>
      <c r="D7677" s="135" t="s">
        <v>10428</v>
      </c>
      <c r="E7677" s="123" t="s">
        <v>34</v>
      </c>
      <c r="F7677" s="123">
        <v>964</v>
      </c>
      <c r="G7677" s="123">
        <v>0</v>
      </c>
      <c r="H7677" s="123">
        <v>2</v>
      </c>
      <c r="I7677" s="136">
        <v>48</v>
      </c>
      <c r="J7677" s="123" t="s">
        <v>35</v>
      </c>
      <c r="K7677" s="137">
        <f>((G7677*400)+(H7677*100))+I7677</f>
        <v>248</v>
      </c>
      <c r="L7677" s="137">
        <v>1000</v>
      </c>
      <c r="M7677" s="137">
        <f>K7677*L7677</f>
        <v>248000</v>
      </c>
      <c r="N7677" s="123"/>
      <c r="O7677" s="108"/>
      <c r="P7677" s="138"/>
      <c r="Q7677" s="108"/>
      <c r="R7677" s="108"/>
      <c r="S7677" s="139"/>
      <c r="T7677" s="123"/>
      <c r="U7677" s="123"/>
      <c r="V7677" s="123"/>
      <c r="W7677" s="137"/>
      <c r="X7677" s="136"/>
      <c r="Y7677" s="137"/>
      <c r="Z7677" s="137"/>
      <c r="AA7677" s="119"/>
      <c r="AB7677" s="119"/>
      <c r="AC7677" s="137"/>
      <c r="AD7677" s="137">
        <f>IF(AND(AC7677="",M7677=""),0,IF((AC7677=""),M7677,IF((M7677=""),AC7677,AC7677+M7677)))</f>
        <v>248000</v>
      </c>
      <c r="AE7677" s="137">
        <f>IF( (X7677=""),AD7677*1,AD7677*(X7677/100) )</f>
        <v>248000</v>
      </c>
      <c r="AF7677" s="137">
        <v>0</v>
      </c>
      <c r="AG7677" s="137">
        <f>IF((AF7677-AE7677) &gt; 1,0,IF((AF7677-AE7677)&lt;0,AE7677-AF7677,AF7677-AE7677))</f>
        <v>248000</v>
      </c>
      <c r="AH7677" s="137">
        <v>0.02</v>
      </c>
    </row>
    <row r="7678" spans="1:34" s="173" customFormat="1" x14ac:dyDescent="0.55000000000000004">
      <c r="A7678" s="122"/>
      <c r="B7678" s="123">
        <v>3300</v>
      </c>
      <c r="C7678" s="123">
        <v>9430</v>
      </c>
      <c r="D7678" s="135" t="s">
        <v>10429</v>
      </c>
      <c r="E7678" s="123" t="s">
        <v>34</v>
      </c>
      <c r="F7678" s="123">
        <v>25260</v>
      </c>
      <c r="G7678" s="123">
        <v>2</v>
      </c>
      <c r="H7678" s="123">
        <v>0</v>
      </c>
      <c r="I7678" s="136">
        <v>0</v>
      </c>
      <c r="J7678" s="123" t="s">
        <v>38</v>
      </c>
      <c r="K7678" s="137">
        <f>((G7678*400)+(H7678*100))+I7678</f>
        <v>800</v>
      </c>
      <c r="L7678" s="137">
        <v>1000</v>
      </c>
      <c r="M7678" s="137">
        <f>K7678*L7678</f>
        <v>800000</v>
      </c>
      <c r="N7678" s="123"/>
      <c r="O7678" s="108"/>
      <c r="P7678" s="138"/>
      <c r="Q7678" s="108"/>
      <c r="R7678" s="108"/>
      <c r="S7678" s="139"/>
      <c r="T7678" s="123"/>
      <c r="U7678" s="123"/>
      <c r="V7678" s="123"/>
      <c r="W7678" s="137"/>
      <c r="X7678" s="136"/>
      <c r="Y7678" s="137"/>
      <c r="Z7678" s="137"/>
      <c r="AA7678" s="119"/>
      <c r="AB7678" s="119"/>
      <c r="AC7678" s="137"/>
      <c r="AD7678" s="137">
        <f>IF(AND(AC7678="",M7678=""),0,IF((AC7678=""),M7678,IF((M7678=""),AC7678,AC7678+M7678)))</f>
        <v>800000</v>
      </c>
      <c r="AE7678" s="137">
        <f>IF( (X7678=""),AD7678*1,AD7678*(X7678/100) )</f>
        <v>800000</v>
      </c>
      <c r="AF7678" s="137">
        <v>50000000</v>
      </c>
      <c r="AG7678" s="137">
        <f>IF((AF7678-AE7678) &gt; 1,0,IF((AF7678-AE7678)&lt;0,AE7678-AF7678,AF7678-AE7678))</f>
        <v>0</v>
      </c>
      <c r="AH7678" s="137">
        <v>0.01</v>
      </c>
    </row>
    <row r="7679" spans="1:34" s="173" customFormat="1" x14ac:dyDescent="0.55000000000000004">
      <c r="A7679" s="122"/>
      <c r="B7679" s="123">
        <v>3301</v>
      </c>
      <c r="C7679" s="123">
        <v>9431</v>
      </c>
      <c r="D7679" s="135" t="s">
        <v>10430</v>
      </c>
      <c r="E7679" s="123" t="s">
        <v>34</v>
      </c>
      <c r="F7679" s="123">
        <v>25261</v>
      </c>
      <c r="G7679" s="123">
        <v>2</v>
      </c>
      <c r="H7679" s="123">
        <v>0</v>
      </c>
      <c r="I7679" s="136">
        <v>0</v>
      </c>
      <c r="J7679" s="123" t="s">
        <v>38</v>
      </c>
      <c r="K7679" s="137">
        <f>((G7679*400)+(H7679*100))+I7679</f>
        <v>800</v>
      </c>
      <c r="L7679" s="137">
        <v>1000</v>
      </c>
      <c r="M7679" s="137">
        <f>K7679*L7679</f>
        <v>800000</v>
      </c>
      <c r="N7679" s="123"/>
      <c r="O7679" s="108"/>
      <c r="P7679" s="138"/>
      <c r="Q7679" s="108"/>
      <c r="R7679" s="108"/>
      <c r="S7679" s="139"/>
      <c r="T7679" s="123"/>
      <c r="U7679" s="123"/>
      <c r="V7679" s="123"/>
      <c r="W7679" s="137"/>
      <c r="X7679" s="136"/>
      <c r="Y7679" s="137"/>
      <c r="Z7679" s="137"/>
      <c r="AA7679" s="119"/>
      <c r="AB7679" s="119"/>
      <c r="AC7679" s="137"/>
      <c r="AD7679" s="137">
        <f>IF(AND(AC7679="",M7679=""),0,IF((AC7679=""),M7679,IF((M7679=""),AC7679,AC7679+M7679)))</f>
        <v>800000</v>
      </c>
      <c r="AE7679" s="137">
        <f>IF( (X7679=""),AD7679*1,AD7679*(X7679/100) )</f>
        <v>800000</v>
      </c>
      <c r="AF7679" s="137">
        <v>50000000</v>
      </c>
      <c r="AG7679" s="137">
        <f>IF((AF7679-AE7679) &gt; 1,0,IF((AF7679-AE7679)&lt;0,AE7679-AF7679,AF7679-AE7679))</f>
        <v>0</v>
      </c>
      <c r="AH7679" s="137">
        <v>0.01</v>
      </c>
    </row>
    <row r="7680" spans="1:34" s="173" customFormat="1" x14ac:dyDescent="0.55000000000000004">
      <c r="A7680" s="122"/>
      <c r="B7680" s="123"/>
      <c r="C7680" s="123"/>
      <c r="D7680" s="135"/>
      <c r="E7680" s="123"/>
      <c r="F7680" s="123"/>
      <c r="G7680" s="123"/>
      <c r="H7680" s="123"/>
      <c r="I7680" s="136"/>
      <c r="J7680" s="123"/>
      <c r="K7680" s="137"/>
      <c r="L7680" s="137" t="s">
        <v>63</v>
      </c>
      <c r="M7680" s="137">
        <f>SUM(M7677:M7679)</f>
        <v>1848000</v>
      </c>
      <c r="N7680" s="123"/>
      <c r="O7680" s="108"/>
      <c r="P7680" s="138"/>
      <c r="Q7680" s="108"/>
      <c r="R7680" s="108"/>
      <c r="S7680" s="139"/>
      <c r="T7680" s="123"/>
      <c r="U7680" s="123"/>
      <c r="V7680" s="123"/>
      <c r="W7680" s="137"/>
      <c r="X7680" s="136"/>
      <c r="Y7680" s="137"/>
      <c r="Z7680" s="137"/>
      <c r="AA7680" s="119"/>
      <c r="AB7680" s="119"/>
      <c r="AC7680" s="137"/>
      <c r="AD7680" s="137"/>
      <c r="AE7680" s="137">
        <f>SUM(AE7677:AE7679)</f>
        <v>1848000</v>
      </c>
      <c r="AF7680" s="137"/>
      <c r="AG7680" s="137">
        <f>SUM(AG7677:AG7679)</f>
        <v>248000</v>
      </c>
      <c r="AH7680" s="137"/>
    </row>
    <row r="7681" spans="1:34" s="173" customFormat="1" x14ac:dyDescent="0.55000000000000004">
      <c r="A7681" s="122" t="s">
        <v>905</v>
      </c>
      <c r="B7681" s="123">
        <v>3302</v>
      </c>
      <c r="C7681" s="123">
        <v>6577</v>
      </c>
      <c r="D7681" s="135" t="s">
        <v>10431</v>
      </c>
      <c r="E7681" s="123" t="s">
        <v>34</v>
      </c>
      <c r="F7681" s="123">
        <v>23131</v>
      </c>
      <c r="G7681" s="123">
        <v>0</v>
      </c>
      <c r="H7681" s="123">
        <v>3</v>
      </c>
      <c r="I7681" s="136">
        <v>4</v>
      </c>
      <c r="J7681" s="123" t="s">
        <v>38</v>
      </c>
      <c r="K7681" s="137">
        <f>((G7681*400)+(H7681*100))+I7681</f>
        <v>304</v>
      </c>
      <c r="L7681" s="137">
        <v>475</v>
      </c>
      <c r="M7681" s="137">
        <f>K7681*L7681</f>
        <v>144400</v>
      </c>
      <c r="N7681" s="123"/>
      <c r="O7681" s="108"/>
      <c r="P7681" s="138"/>
      <c r="Q7681" s="108"/>
      <c r="R7681" s="108"/>
      <c r="S7681" s="139"/>
      <c r="T7681" s="123"/>
      <c r="U7681" s="123"/>
      <c r="V7681" s="123"/>
      <c r="W7681" s="137"/>
      <c r="X7681" s="136"/>
      <c r="Y7681" s="137"/>
      <c r="Z7681" s="137"/>
      <c r="AA7681" s="119"/>
      <c r="AB7681" s="119"/>
      <c r="AC7681" s="137"/>
      <c r="AD7681" s="137">
        <f>IF(AND(AC7681="",M7681=""),0,IF((AC7681=""),M7681,IF((M7681=""),AC7681,AC7681+M7681)))</f>
        <v>144400</v>
      </c>
      <c r="AE7681" s="137">
        <f>IF( (X7681=""),AD7681*1,AD7681*(X7681/100) )</f>
        <v>144400</v>
      </c>
      <c r="AF7681" s="137">
        <v>50000000</v>
      </c>
      <c r="AG7681" s="137">
        <f>IF((AF7681-AE7681) &gt; 1,0,IF((AF7681-AE7681)&lt;0,AE7681-AF7681,AF7681-AE7681))</f>
        <v>0</v>
      </c>
      <c r="AH7681" s="137">
        <v>0.01</v>
      </c>
    </row>
    <row r="7682" spans="1:34" s="173" customFormat="1" x14ac:dyDescent="0.55000000000000004">
      <c r="A7682" s="122"/>
      <c r="B7682" s="123"/>
      <c r="C7682" s="123"/>
      <c r="D7682" s="135"/>
      <c r="E7682" s="123"/>
      <c r="F7682" s="123"/>
      <c r="G7682" s="123"/>
      <c r="H7682" s="123"/>
      <c r="I7682" s="136"/>
      <c r="J7682" s="123"/>
      <c r="K7682" s="137"/>
      <c r="L7682" s="137" t="s">
        <v>63</v>
      </c>
      <c r="M7682" s="137">
        <f>SUM(M7681:M7681)</f>
        <v>144400</v>
      </c>
      <c r="N7682" s="123"/>
      <c r="O7682" s="108"/>
      <c r="P7682" s="138"/>
      <c r="Q7682" s="108"/>
      <c r="R7682" s="108"/>
      <c r="S7682" s="139"/>
      <c r="T7682" s="123"/>
      <c r="U7682" s="123"/>
      <c r="V7682" s="123"/>
      <c r="W7682" s="137"/>
      <c r="X7682" s="136"/>
      <c r="Y7682" s="137"/>
      <c r="Z7682" s="137"/>
      <c r="AA7682" s="119"/>
      <c r="AB7682" s="119"/>
      <c r="AC7682" s="137"/>
      <c r="AD7682" s="137"/>
      <c r="AE7682" s="137">
        <f>SUM(AE7681:AE7681)</f>
        <v>144400</v>
      </c>
      <c r="AF7682" s="137"/>
      <c r="AG7682" s="137">
        <f>SUM(AG7681:AG7681)</f>
        <v>0</v>
      </c>
      <c r="AH7682" s="137"/>
    </row>
    <row r="7683" spans="1:34" s="173" customFormat="1" x14ac:dyDescent="0.55000000000000004">
      <c r="A7683" s="122" t="s">
        <v>10434</v>
      </c>
      <c r="B7683" s="123">
        <v>3303</v>
      </c>
      <c r="C7683" s="123">
        <v>8390</v>
      </c>
      <c r="D7683" s="135" t="s">
        <v>10435</v>
      </c>
      <c r="E7683" s="123" t="s">
        <v>34</v>
      </c>
      <c r="F7683" s="123">
        <v>14402</v>
      </c>
      <c r="G7683" s="123">
        <v>0</v>
      </c>
      <c r="H7683" s="123">
        <v>3</v>
      </c>
      <c r="I7683" s="136">
        <v>75</v>
      </c>
      <c r="J7683" s="123" t="s">
        <v>35</v>
      </c>
      <c r="K7683" s="137">
        <f>((G7683*400)+(H7683*100))+I7683</f>
        <v>375</v>
      </c>
      <c r="L7683" s="137">
        <v>1000</v>
      </c>
      <c r="M7683" s="137">
        <f>K7683*L7683</f>
        <v>375000</v>
      </c>
      <c r="N7683" s="123">
        <v>1</v>
      </c>
      <c r="O7683" s="108" t="s">
        <v>10432</v>
      </c>
      <c r="P7683" s="138">
        <v>3570800353625</v>
      </c>
      <c r="Q7683" s="108" t="s">
        <v>10433</v>
      </c>
      <c r="R7683" s="108" t="s">
        <v>10436</v>
      </c>
      <c r="S7683" s="139" t="s">
        <v>10437</v>
      </c>
      <c r="T7683" s="123" t="s">
        <v>51</v>
      </c>
      <c r="U7683" s="123" t="s">
        <v>74</v>
      </c>
      <c r="V7683" s="123" t="s">
        <v>52</v>
      </c>
      <c r="W7683" s="137">
        <v>436.8</v>
      </c>
      <c r="X7683" s="136">
        <v>41.75</v>
      </c>
      <c r="Y7683" s="137">
        <v>6750</v>
      </c>
      <c r="Z7683" s="137">
        <f>W7683*Y7683</f>
        <v>2948400</v>
      </c>
      <c r="AA7683" s="119">
        <v>21</v>
      </c>
      <c r="AB7683" s="119">
        <v>93</v>
      </c>
      <c r="AC7683" s="137">
        <f>(Z7683*(100-AB7683))/100</f>
        <v>206388</v>
      </c>
      <c r="AD7683" s="137">
        <f>IF(AND(AC7683="",M7683=""),0,IF((AC7683=""),M7683, IF( (M7683=""),AC7683,SUM(AC7683:AC7687)+M7683)))</f>
        <v>1526052</v>
      </c>
      <c r="AE7683" s="137">
        <f t="shared" ref="AE7683:AE7689" si="745">IF( (X7683=""),AD7683*1,AD7683*(X7683/100) )</f>
        <v>637126.71</v>
      </c>
      <c r="AF7683" s="137">
        <v>50000000</v>
      </c>
      <c r="AG7683" s="137">
        <f t="shared" ref="AG7683:AG7689" si="746">IF((AF7683-AE7683) &gt; 1,0,IF((AF7683-AE7683)&lt;0,AE7683-AF7683,AF7683-AE7683))</f>
        <v>0</v>
      </c>
      <c r="AH7683" s="137">
        <v>0.02</v>
      </c>
    </row>
    <row r="7684" spans="1:34" s="173" customFormat="1" x14ac:dyDescent="0.55000000000000004">
      <c r="A7684" s="122"/>
      <c r="B7684" s="123"/>
      <c r="C7684" s="123"/>
      <c r="D7684" s="135"/>
      <c r="E7684" s="123"/>
      <c r="F7684" s="123"/>
      <c r="G7684" s="123"/>
      <c r="H7684" s="123"/>
      <c r="I7684" s="136"/>
      <c r="J7684" s="123"/>
      <c r="K7684" s="137"/>
      <c r="L7684" s="137"/>
      <c r="M7684" s="137"/>
      <c r="N7684" s="123"/>
      <c r="O7684" s="108"/>
      <c r="P7684" s="138"/>
      <c r="Q7684" s="108"/>
      <c r="R7684" s="108"/>
      <c r="S7684" s="139"/>
      <c r="T7684" s="123" t="s">
        <v>51</v>
      </c>
      <c r="U7684" s="123"/>
      <c r="V7684" s="123" t="s">
        <v>52</v>
      </c>
      <c r="W7684" s="137">
        <v>436.8</v>
      </c>
      <c r="X7684" s="136">
        <v>41.75</v>
      </c>
      <c r="Y7684" s="137">
        <v>6750</v>
      </c>
      <c r="Z7684" s="137">
        <f>W7684*Y7684</f>
        <v>2948400</v>
      </c>
      <c r="AA7684" s="119">
        <v>21</v>
      </c>
      <c r="AB7684" s="119">
        <v>93</v>
      </c>
      <c r="AC7684" s="137">
        <f>(Z7684*(100-AB7684))/100</f>
        <v>206388</v>
      </c>
      <c r="AD7684" s="137">
        <f>IF(AND(AC7684="",M7683=""),0,IF((AC7684=""),M7683, IF( (M7683=""),AC7684,SUM(AC7683:AC7687)+M7683)))</f>
        <v>1526052</v>
      </c>
      <c r="AE7684" s="137">
        <f t="shared" si="745"/>
        <v>637126.71</v>
      </c>
      <c r="AF7684" s="137">
        <v>50000000</v>
      </c>
      <c r="AG7684" s="137">
        <f t="shared" si="746"/>
        <v>0</v>
      </c>
      <c r="AH7684" s="137">
        <v>0.02</v>
      </c>
    </row>
    <row r="7685" spans="1:34" s="173" customFormat="1" x14ac:dyDescent="0.55000000000000004">
      <c r="A7685" s="122"/>
      <c r="B7685" s="123"/>
      <c r="C7685" s="123"/>
      <c r="D7685" s="135"/>
      <c r="E7685" s="123"/>
      <c r="F7685" s="123"/>
      <c r="G7685" s="123"/>
      <c r="H7685" s="123"/>
      <c r="I7685" s="136"/>
      <c r="J7685" s="123"/>
      <c r="K7685" s="137"/>
      <c r="L7685" s="137"/>
      <c r="M7685" s="137"/>
      <c r="N7685" s="123">
        <v>2</v>
      </c>
      <c r="O7685" s="108" t="s">
        <v>10432</v>
      </c>
      <c r="P7685" s="138">
        <v>3570800353625</v>
      </c>
      <c r="Q7685" s="108" t="s">
        <v>10433</v>
      </c>
      <c r="R7685" s="108" t="s">
        <v>10436</v>
      </c>
      <c r="S7685" s="139" t="s">
        <v>10438</v>
      </c>
      <c r="T7685" s="123" t="s">
        <v>95</v>
      </c>
      <c r="U7685" s="123" t="s">
        <v>45</v>
      </c>
      <c r="V7685" s="123" t="s">
        <v>52</v>
      </c>
      <c r="W7685" s="137">
        <v>76.650000000000006</v>
      </c>
      <c r="X7685" s="136">
        <v>7.33</v>
      </c>
      <c r="Y7685" s="137">
        <v>5500</v>
      </c>
      <c r="Z7685" s="137">
        <f>W7685*Y7685</f>
        <v>421575.00000000006</v>
      </c>
      <c r="AA7685" s="119">
        <v>6</v>
      </c>
      <c r="AB7685" s="119">
        <v>6</v>
      </c>
      <c r="AC7685" s="137">
        <f>(Z7685*(100-AB7685))/100</f>
        <v>396280.50000000006</v>
      </c>
      <c r="AD7685" s="137">
        <f>IF(AND(AC7685="",M7683=""),0,IF((AC7685=""),M7683, IF( (M7683=""),AC7685,SUM(AC7683:AC7687)+M7683)))</f>
        <v>1526052</v>
      </c>
      <c r="AE7685" s="137">
        <f t="shared" si="745"/>
        <v>111859.6116</v>
      </c>
      <c r="AF7685" s="137">
        <v>50000000</v>
      </c>
      <c r="AG7685" s="137">
        <f t="shared" si="746"/>
        <v>0</v>
      </c>
      <c r="AH7685" s="137">
        <v>0.02</v>
      </c>
    </row>
    <row r="7686" spans="1:34" s="173" customFormat="1" x14ac:dyDescent="0.55000000000000004">
      <c r="A7686" s="122"/>
      <c r="B7686" s="123"/>
      <c r="C7686" s="123"/>
      <c r="D7686" s="135"/>
      <c r="E7686" s="123"/>
      <c r="F7686" s="123"/>
      <c r="G7686" s="123"/>
      <c r="H7686" s="123"/>
      <c r="I7686" s="136"/>
      <c r="J7686" s="123"/>
      <c r="K7686" s="137"/>
      <c r="L7686" s="137"/>
      <c r="M7686" s="137"/>
      <c r="N7686" s="123">
        <v>3</v>
      </c>
      <c r="O7686" s="108" t="s">
        <v>10432</v>
      </c>
      <c r="P7686" s="138">
        <v>3570800353625</v>
      </c>
      <c r="Q7686" s="108" t="s">
        <v>10433</v>
      </c>
      <c r="R7686" s="108" t="s">
        <v>10436</v>
      </c>
      <c r="S7686" s="139" t="s">
        <v>10439</v>
      </c>
      <c r="T7686" s="123" t="s">
        <v>55</v>
      </c>
      <c r="U7686" s="123" t="s">
        <v>45</v>
      </c>
      <c r="V7686" s="123" t="s">
        <v>52</v>
      </c>
      <c r="W7686" s="137">
        <v>42</v>
      </c>
      <c r="X7686" s="136">
        <v>4.01</v>
      </c>
      <c r="Y7686" s="137">
        <v>0</v>
      </c>
      <c r="Z7686" s="137">
        <f>W7686*Y7686</f>
        <v>0</v>
      </c>
      <c r="AA7686" s="119">
        <v>6</v>
      </c>
      <c r="AB7686" s="119">
        <v>6</v>
      </c>
      <c r="AC7686" s="137">
        <f>(Z7686*(100-AB7686))/100</f>
        <v>0</v>
      </c>
      <c r="AD7686" s="137">
        <f>IF(AND(AC7686="",M7683=""),0,IF((AC7686=""),M7683, IF( (M7683=""),AC7686,SUM(AC7683:AC7687)+M7683)))</f>
        <v>1526052</v>
      </c>
      <c r="AE7686" s="137">
        <f t="shared" si="745"/>
        <v>61194.685199999993</v>
      </c>
      <c r="AF7686" s="137">
        <v>50000000</v>
      </c>
      <c r="AG7686" s="137">
        <f t="shared" si="746"/>
        <v>0</v>
      </c>
      <c r="AH7686" s="137">
        <v>0.02</v>
      </c>
    </row>
    <row r="7687" spans="1:34" s="173" customFormat="1" x14ac:dyDescent="0.55000000000000004">
      <c r="A7687" s="122"/>
      <c r="B7687" s="123"/>
      <c r="C7687" s="123"/>
      <c r="D7687" s="135"/>
      <c r="E7687" s="123"/>
      <c r="F7687" s="123"/>
      <c r="G7687" s="123"/>
      <c r="H7687" s="123"/>
      <c r="I7687" s="136"/>
      <c r="J7687" s="123"/>
      <c r="K7687" s="137"/>
      <c r="L7687" s="137"/>
      <c r="M7687" s="137"/>
      <c r="N7687" s="123">
        <v>4</v>
      </c>
      <c r="O7687" s="108" t="s">
        <v>10432</v>
      </c>
      <c r="P7687" s="138">
        <v>3570800353625</v>
      </c>
      <c r="Q7687" s="108" t="s">
        <v>10433</v>
      </c>
      <c r="R7687" s="108" t="s">
        <v>10436</v>
      </c>
      <c r="S7687" s="139" t="s">
        <v>10440</v>
      </c>
      <c r="T7687" s="123" t="s">
        <v>51</v>
      </c>
      <c r="U7687" s="123" t="s">
        <v>45</v>
      </c>
      <c r="V7687" s="123" t="s">
        <v>52</v>
      </c>
      <c r="W7687" s="137">
        <v>53.9</v>
      </c>
      <c r="X7687" s="136">
        <v>5.15</v>
      </c>
      <c r="Y7687" s="137">
        <v>6750</v>
      </c>
      <c r="Z7687" s="137">
        <f>W7687*Y7687</f>
        <v>363825</v>
      </c>
      <c r="AA7687" s="119">
        <v>6</v>
      </c>
      <c r="AB7687" s="119">
        <v>6</v>
      </c>
      <c r="AC7687" s="137">
        <f>(Z7687*(100-AB7687))/100</f>
        <v>341995.5</v>
      </c>
      <c r="AD7687" s="137">
        <f>IF(AND(AC7687="",M7683=""),0,IF((AC7687=""),M7683, IF( (M7683=""),AC7687,SUM(AC7683:AC7687)+M7683)))</f>
        <v>1526052</v>
      </c>
      <c r="AE7687" s="137">
        <f t="shared" si="745"/>
        <v>78591.678</v>
      </c>
      <c r="AF7687" s="137">
        <v>50000000</v>
      </c>
      <c r="AG7687" s="137">
        <f t="shared" si="746"/>
        <v>0</v>
      </c>
      <c r="AH7687" s="137">
        <v>0.02</v>
      </c>
    </row>
    <row r="7688" spans="1:34" s="173" customFormat="1" x14ac:dyDescent="0.55000000000000004">
      <c r="A7688" s="122"/>
      <c r="B7688" s="123">
        <v>3304</v>
      </c>
      <c r="C7688" s="123">
        <v>8885</v>
      </c>
      <c r="D7688" s="135" t="s">
        <v>10441</v>
      </c>
      <c r="E7688" s="123" t="s">
        <v>34</v>
      </c>
      <c r="F7688" s="123">
        <v>15136</v>
      </c>
      <c r="G7688" s="123">
        <v>13</v>
      </c>
      <c r="H7688" s="123">
        <v>3</v>
      </c>
      <c r="I7688" s="136">
        <v>46</v>
      </c>
      <c r="J7688" s="123" t="s">
        <v>38</v>
      </c>
      <c r="K7688" s="137">
        <f>((G7688*400)+(H7688*100))+I7688</f>
        <v>5546</v>
      </c>
      <c r="L7688" s="137">
        <v>325</v>
      </c>
      <c r="M7688" s="137">
        <f>K7688*L7688</f>
        <v>1802450</v>
      </c>
      <c r="N7688" s="123"/>
      <c r="O7688" s="108"/>
      <c r="P7688" s="138"/>
      <c r="Q7688" s="108"/>
      <c r="R7688" s="108"/>
      <c r="S7688" s="139"/>
      <c r="T7688" s="123"/>
      <c r="U7688" s="123"/>
      <c r="V7688" s="123"/>
      <c r="W7688" s="137"/>
      <c r="X7688" s="136"/>
      <c r="Y7688" s="137"/>
      <c r="Z7688" s="137"/>
      <c r="AA7688" s="119"/>
      <c r="AB7688" s="119"/>
      <c r="AC7688" s="137"/>
      <c r="AD7688" s="137">
        <f>IF(AND(AC7688="",M7688=""),0,IF((AC7688=""),M7688,IF((M7688=""),AC7688,AC7688+M7688)))</f>
        <v>1802450</v>
      </c>
      <c r="AE7688" s="137">
        <f t="shared" si="745"/>
        <v>1802450</v>
      </c>
      <c r="AF7688" s="137">
        <v>50000000</v>
      </c>
      <c r="AG7688" s="137">
        <f t="shared" si="746"/>
        <v>0</v>
      </c>
      <c r="AH7688" s="137">
        <v>0.01</v>
      </c>
    </row>
    <row r="7689" spans="1:34" s="173" customFormat="1" x14ac:dyDescent="0.55000000000000004">
      <c r="A7689" s="122"/>
      <c r="B7689" s="123">
        <v>3305</v>
      </c>
      <c r="C7689" s="123">
        <v>8875</v>
      </c>
      <c r="D7689" s="135" t="s">
        <v>10442</v>
      </c>
      <c r="E7689" s="123" t="s">
        <v>34</v>
      </c>
      <c r="F7689" s="123">
        <v>16290</v>
      </c>
      <c r="G7689" s="123">
        <v>1</v>
      </c>
      <c r="H7689" s="123">
        <v>0</v>
      </c>
      <c r="I7689" s="136">
        <v>51</v>
      </c>
      <c r="J7689" s="123" t="s">
        <v>38</v>
      </c>
      <c r="K7689" s="137">
        <f>((G7689*400)+(H7689*100))+I7689</f>
        <v>451</v>
      </c>
      <c r="L7689" s="137">
        <v>400</v>
      </c>
      <c r="M7689" s="137">
        <f>K7689*L7689</f>
        <v>180400</v>
      </c>
      <c r="N7689" s="123"/>
      <c r="O7689" s="108"/>
      <c r="P7689" s="138"/>
      <c r="Q7689" s="108"/>
      <c r="R7689" s="108"/>
      <c r="S7689" s="139"/>
      <c r="T7689" s="123"/>
      <c r="U7689" s="123"/>
      <c r="V7689" s="123"/>
      <c r="W7689" s="137"/>
      <c r="X7689" s="136"/>
      <c r="Y7689" s="137"/>
      <c r="Z7689" s="137"/>
      <c r="AA7689" s="119"/>
      <c r="AB7689" s="119"/>
      <c r="AC7689" s="137"/>
      <c r="AD7689" s="137">
        <f>IF(AND(AC7689="",M7689=""),0,IF((AC7689=""),M7689,IF((M7689=""),AC7689,AC7689+M7689)))</f>
        <v>180400</v>
      </c>
      <c r="AE7689" s="137">
        <f t="shared" si="745"/>
        <v>180400</v>
      </c>
      <c r="AF7689" s="137">
        <v>50000000</v>
      </c>
      <c r="AG7689" s="137">
        <f t="shared" si="746"/>
        <v>0</v>
      </c>
      <c r="AH7689" s="137">
        <v>0.01</v>
      </c>
    </row>
    <row r="7690" spans="1:34" s="173" customFormat="1" x14ac:dyDescent="0.55000000000000004">
      <c r="A7690" s="122"/>
      <c r="B7690" s="123"/>
      <c r="C7690" s="123"/>
      <c r="D7690" s="135"/>
      <c r="E7690" s="123"/>
      <c r="F7690" s="123"/>
      <c r="G7690" s="123"/>
      <c r="H7690" s="123"/>
      <c r="I7690" s="136"/>
      <c r="J7690" s="123"/>
      <c r="K7690" s="137"/>
      <c r="L7690" s="137" t="s">
        <v>63</v>
      </c>
      <c r="M7690" s="137">
        <f>SUM(M7683:M7689)</f>
        <v>2357850</v>
      </c>
      <c r="N7690" s="123"/>
      <c r="O7690" s="108"/>
      <c r="P7690" s="138"/>
      <c r="Q7690" s="108"/>
      <c r="R7690" s="108"/>
      <c r="S7690" s="139"/>
      <c r="T7690" s="123"/>
      <c r="U7690" s="123"/>
      <c r="V7690" s="123"/>
      <c r="W7690" s="137"/>
      <c r="X7690" s="136"/>
      <c r="Y7690" s="137"/>
      <c r="Z7690" s="137"/>
      <c r="AA7690" s="119"/>
      <c r="AB7690" s="119"/>
      <c r="AC7690" s="137"/>
      <c r="AD7690" s="137"/>
      <c r="AE7690" s="137">
        <f>SUM(AE7683:AE7689)</f>
        <v>3508749.3947999999</v>
      </c>
      <c r="AF7690" s="137"/>
      <c r="AG7690" s="137">
        <f>SUM(AG7683:AG7689)</f>
        <v>0</v>
      </c>
      <c r="AH7690" s="137"/>
    </row>
    <row r="7691" spans="1:34" s="173" customFormat="1" x14ac:dyDescent="0.55000000000000004">
      <c r="A7691" s="122" t="s">
        <v>10445</v>
      </c>
      <c r="B7691" s="123">
        <v>3306</v>
      </c>
      <c r="C7691" s="123">
        <v>10209</v>
      </c>
      <c r="D7691" s="135" t="s">
        <v>10446</v>
      </c>
      <c r="E7691" s="123" t="s">
        <v>34</v>
      </c>
      <c r="F7691" s="123">
        <v>14532</v>
      </c>
      <c r="G7691" s="123">
        <v>3</v>
      </c>
      <c r="H7691" s="123">
        <v>2</v>
      </c>
      <c r="I7691" s="136">
        <v>89</v>
      </c>
      <c r="J7691" s="123" t="s">
        <v>35</v>
      </c>
      <c r="K7691" s="137">
        <f>((G7691*400)+(H7691*100))+I7691</f>
        <v>1489</v>
      </c>
      <c r="L7691" s="137">
        <v>1600</v>
      </c>
      <c r="M7691" s="137">
        <f>K7691*L7691</f>
        <v>2382400</v>
      </c>
      <c r="N7691" s="123">
        <v>1</v>
      </c>
      <c r="O7691" s="108" t="s">
        <v>10443</v>
      </c>
      <c r="P7691" s="138">
        <v>1102002299843</v>
      </c>
      <c r="Q7691" s="108" t="s">
        <v>10444</v>
      </c>
      <c r="R7691" s="108" t="s">
        <v>10447</v>
      </c>
      <c r="S7691" s="139"/>
      <c r="T7691" s="123" t="s">
        <v>51</v>
      </c>
      <c r="U7691" s="123" t="s">
        <v>45</v>
      </c>
      <c r="V7691" s="123" t="s">
        <v>52</v>
      </c>
      <c r="W7691" s="137">
        <v>37.72</v>
      </c>
      <c r="X7691" s="136">
        <v>5.08</v>
      </c>
      <c r="Y7691" s="137">
        <v>6750</v>
      </c>
      <c r="Z7691" s="137">
        <f>W7691*Y7691</f>
        <v>254610</v>
      </c>
      <c r="AA7691" s="119">
        <v>22</v>
      </c>
      <c r="AB7691" s="119">
        <v>34</v>
      </c>
      <c r="AC7691" s="137">
        <f>(Z7691*(100-AB7691))/100</f>
        <v>168042.6</v>
      </c>
      <c r="AD7691" s="137">
        <f>IF(AND(AC7691="",M7691=""),0,IF((AC7691=""),M7691, IF( (M7691=""),AC7691,SUM(AC7691:AC7700)+M7691)))</f>
        <v>4475746.75</v>
      </c>
      <c r="AE7691" s="137">
        <f>IF( (X7691=""),AD7691*1,AD7691*(X7691/100) )</f>
        <v>227367.93489999999</v>
      </c>
      <c r="AF7691" s="137">
        <v>50000000</v>
      </c>
      <c r="AG7691" s="137">
        <f>IF((AF7691-AE7691) &gt; 1,0,IF((AF7691-AE7691)&lt;0,AE7691-AF7691,AF7691-AE7691))</f>
        <v>0</v>
      </c>
      <c r="AH7691" s="137">
        <v>0.02</v>
      </c>
    </row>
    <row r="7692" spans="1:34" s="173" customFormat="1" x14ac:dyDescent="0.55000000000000004">
      <c r="A7692" s="122"/>
      <c r="B7692" s="123"/>
      <c r="C7692" s="123"/>
      <c r="D7692" s="135"/>
      <c r="E7692" s="123"/>
      <c r="F7692" s="123"/>
      <c r="G7692" s="123"/>
      <c r="H7692" s="123"/>
      <c r="I7692" s="136"/>
      <c r="J7692" s="123"/>
      <c r="K7692" s="137"/>
      <c r="L7692" s="137"/>
      <c r="M7692" s="137"/>
      <c r="N7692" s="123">
        <v>2</v>
      </c>
      <c r="O7692" s="108" t="s">
        <v>10443</v>
      </c>
      <c r="P7692" s="138">
        <v>1102002299843</v>
      </c>
      <c r="Q7692" s="108" t="s">
        <v>10444</v>
      </c>
      <c r="R7692" s="108" t="s">
        <v>10447</v>
      </c>
      <c r="S7692" s="139" t="s">
        <v>10448</v>
      </c>
      <c r="T7692" s="123" t="s">
        <v>492</v>
      </c>
      <c r="U7692" s="123" t="s">
        <v>45</v>
      </c>
      <c r="V7692" s="123" t="s">
        <v>75</v>
      </c>
      <c r="W7692" s="137">
        <v>550</v>
      </c>
      <c r="X7692" s="136">
        <v>74.040000000000006</v>
      </c>
      <c r="Y7692" s="137">
        <v>3400</v>
      </c>
      <c r="Z7692" s="137">
        <f>W7692*Y7692</f>
        <v>1870000</v>
      </c>
      <c r="AA7692" s="119">
        <v>22</v>
      </c>
      <c r="AB7692" s="119">
        <v>34</v>
      </c>
      <c r="AC7692" s="137">
        <f>(Z7692*(100-AB7692))/100</f>
        <v>1234200</v>
      </c>
      <c r="AD7692" s="137">
        <f>IF(AND(AC7692="",M7691=""),0,IF((AC7692=""),M7691, IF( (M7691=""),AC7692,SUM(AC7691:AC7700)+M7691)))</f>
        <v>4475746.75</v>
      </c>
      <c r="AE7692" s="137">
        <f>IF( (X7692=""),AD7692*1,AD7692*(X7692/100) )</f>
        <v>3313842.8937000004</v>
      </c>
      <c r="AF7692" s="137">
        <v>0</v>
      </c>
      <c r="AG7692" s="137">
        <f>IF((AF7692-AE7692) &gt; 1,0,IF((AF7692-AE7692)&lt;0,AE7692-AF7692,AF7692-AE7692))</f>
        <v>3313842.8937000004</v>
      </c>
      <c r="AH7692" s="137">
        <v>0.02</v>
      </c>
    </row>
    <row r="7693" spans="1:34" s="173" customFormat="1" x14ac:dyDescent="0.55000000000000004">
      <c r="A7693" s="122"/>
      <c r="B7693" s="123"/>
      <c r="C7693" s="123"/>
      <c r="D7693" s="135"/>
      <c r="E7693" s="123"/>
      <c r="F7693" s="123"/>
      <c r="G7693" s="123"/>
      <c r="H7693" s="123"/>
      <c r="I7693" s="136"/>
      <c r="J7693" s="123"/>
      <c r="K7693" s="137"/>
      <c r="L7693" s="137"/>
      <c r="M7693" s="137"/>
      <c r="N7693" s="123">
        <v>3</v>
      </c>
      <c r="O7693" s="108" t="s">
        <v>10443</v>
      </c>
      <c r="P7693" s="138">
        <v>1102002299843</v>
      </c>
      <c r="Q7693" s="108" t="s">
        <v>10444</v>
      </c>
      <c r="R7693" s="108" t="s">
        <v>10447</v>
      </c>
      <c r="S7693" s="139" t="s">
        <v>10449</v>
      </c>
      <c r="T7693" s="123" t="s">
        <v>51</v>
      </c>
      <c r="U7693" s="123" t="s">
        <v>45</v>
      </c>
      <c r="V7693" s="123" t="s">
        <v>52</v>
      </c>
      <c r="W7693" s="137">
        <v>61.2</v>
      </c>
      <c r="X7693" s="136">
        <v>8.24</v>
      </c>
      <c r="Y7693" s="137">
        <v>6750</v>
      </c>
      <c r="Z7693" s="137">
        <f>W7693*Y7693</f>
        <v>413100</v>
      </c>
      <c r="AA7693" s="119">
        <v>22</v>
      </c>
      <c r="AB7693" s="119">
        <v>34</v>
      </c>
      <c r="AC7693" s="137">
        <f>(Z7693*(100-AB7693))/100</f>
        <v>272646</v>
      </c>
      <c r="AD7693" s="137">
        <f>IF(AND(AC7693="",M7691=""),0,IF((AC7693=""),M7691, IF( (M7691=""),AC7693,SUM(AC7691:AC7700)+M7691)))</f>
        <v>4475746.75</v>
      </c>
      <c r="AE7693" s="137">
        <f>IF( (X7693=""),AD7693*1,AD7693*(X7693/100) )</f>
        <v>368801.53220000002</v>
      </c>
      <c r="AF7693" s="137">
        <v>50000000</v>
      </c>
      <c r="AG7693" s="137">
        <f>IF((AF7693-AE7693) &gt; 1,0,IF((AF7693-AE7693)&lt;0,AE7693-AF7693,AF7693-AE7693))</f>
        <v>0</v>
      </c>
      <c r="AH7693" s="137">
        <v>0.02</v>
      </c>
    </row>
    <row r="7694" spans="1:34" s="173" customFormat="1" x14ac:dyDescent="0.55000000000000004">
      <c r="A7694" s="122"/>
      <c r="B7694" s="123"/>
      <c r="C7694" s="123"/>
      <c r="D7694" s="135"/>
      <c r="E7694" s="123"/>
      <c r="F7694" s="123"/>
      <c r="G7694" s="123"/>
      <c r="H7694" s="123"/>
      <c r="I7694" s="136"/>
      <c r="J7694" s="123"/>
      <c r="K7694" s="137"/>
      <c r="L7694" s="137"/>
      <c r="M7694" s="137"/>
      <c r="N7694" s="123">
        <v>4</v>
      </c>
      <c r="O7694" s="108" t="s">
        <v>10443</v>
      </c>
      <c r="P7694" s="138">
        <v>1102002299843</v>
      </c>
      <c r="Q7694" s="108" t="s">
        <v>10444</v>
      </c>
      <c r="R7694" s="108" t="s">
        <v>10447</v>
      </c>
      <c r="S7694" s="139" t="s">
        <v>10450</v>
      </c>
      <c r="T7694" s="123" t="s">
        <v>51</v>
      </c>
      <c r="U7694" s="123" t="s">
        <v>45</v>
      </c>
      <c r="V7694" s="123" t="s">
        <v>52</v>
      </c>
      <c r="W7694" s="137">
        <v>55.8</v>
      </c>
      <c r="X7694" s="136">
        <v>7.51</v>
      </c>
      <c r="Y7694" s="137">
        <v>6750</v>
      </c>
      <c r="Z7694" s="137">
        <f>W7694*Y7694</f>
        <v>376650</v>
      </c>
      <c r="AA7694" s="119">
        <v>22</v>
      </c>
      <c r="AB7694" s="119">
        <v>34</v>
      </c>
      <c r="AC7694" s="137">
        <f>(Z7694*(100-AB7694))/100</f>
        <v>248589</v>
      </c>
      <c r="AD7694" s="137">
        <f>IF(AND(AC7694="",M7691=""),0,IF((AC7694=""),M7691, IF( (M7691=""),AC7694,SUM(AC7691:AC7700)+M7691)))</f>
        <v>4475746.75</v>
      </c>
      <c r="AE7694" s="137">
        <f>IF( (X7694=""),AD7694*1,AD7694*(X7694/100) )</f>
        <v>336128.58092500002</v>
      </c>
      <c r="AF7694" s="137">
        <v>50000000</v>
      </c>
      <c r="AG7694" s="137">
        <f>IF((AF7694-AE7694) &gt; 1,0,IF((AF7694-AE7694)&lt;0,AE7694-AF7694,AF7694-AE7694))</f>
        <v>0</v>
      </c>
      <c r="AH7694" s="137">
        <v>0.02</v>
      </c>
    </row>
    <row r="7695" spans="1:34" s="173" customFormat="1" x14ac:dyDescent="0.55000000000000004">
      <c r="A7695" s="122"/>
      <c r="B7695" s="123"/>
      <c r="C7695" s="123"/>
      <c r="D7695" s="135"/>
      <c r="E7695" s="123"/>
      <c r="F7695" s="123"/>
      <c r="G7695" s="123"/>
      <c r="H7695" s="123"/>
      <c r="I7695" s="136"/>
      <c r="J7695" s="123"/>
      <c r="K7695" s="137"/>
      <c r="L7695" s="137"/>
      <c r="M7695" s="137"/>
      <c r="N7695" s="123">
        <v>5</v>
      </c>
      <c r="O7695" s="108" t="s">
        <v>10443</v>
      </c>
      <c r="P7695" s="138">
        <v>1102002299843</v>
      </c>
      <c r="Q7695" s="108" t="s">
        <v>10444</v>
      </c>
      <c r="R7695" s="108" t="s">
        <v>10447</v>
      </c>
      <c r="S7695" s="139" t="s">
        <v>10451</v>
      </c>
      <c r="T7695" s="123" t="s">
        <v>51</v>
      </c>
      <c r="U7695" s="123" t="s">
        <v>45</v>
      </c>
      <c r="V7695" s="123" t="s">
        <v>52</v>
      </c>
      <c r="W7695" s="137">
        <v>38.130000000000003</v>
      </c>
      <c r="X7695" s="136">
        <v>5.13</v>
      </c>
      <c r="Y7695" s="137">
        <v>6750</v>
      </c>
      <c r="Z7695" s="137">
        <f>W7695*Y7695</f>
        <v>257377.50000000003</v>
      </c>
      <c r="AA7695" s="119">
        <v>22</v>
      </c>
      <c r="AB7695" s="119">
        <v>34</v>
      </c>
      <c r="AC7695" s="137">
        <f>(Z7695*(100-AB7695))/100</f>
        <v>169869.15000000002</v>
      </c>
      <c r="AD7695" s="137">
        <f>IF(AND(AC7695="",M7691=""),0,IF((AC7695=""),M7691, IF( (M7691=""),AC7695,SUM(AC7691:AC7700)+M7691)))</f>
        <v>4475746.75</v>
      </c>
      <c r="AE7695" s="137">
        <f>IF( (X7695=""),AD7695*1,AD7695*(X7695/100) )</f>
        <v>229605.80827499999</v>
      </c>
      <c r="AF7695" s="137">
        <v>50000000</v>
      </c>
      <c r="AG7695" s="137">
        <f>IF((AF7695-AE7695) &gt; 1,0,IF((AF7695-AE7695)&lt;0,AE7695-AF7695,AF7695-AE7695))</f>
        <v>0</v>
      </c>
      <c r="AH7695" s="137">
        <v>0.02</v>
      </c>
    </row>
    <row r="7696" spans="1:34" s="173" customFormat="1" x14ac:dyDescent="0.55000000000000004">
      <c r="A7696" s="122"/>
      <c r="B7696" s="123"/>
      <c r="C7696" s="123"/>
      <c r="D7696" s="135"/>
      <c r="E7696" s="123"/>
      <c r="F7696" s="123"/>
      <c r="G7696" s="123"/>
      <c r="H7696" s="123"/>
      <c r="I7696" s="136"/>
      <c r="J7696" s="123"/>
      <c r="K7696" s="137"/>
      <c r="L7696" s="137" t="s">
        <v>63</v>
      </c>
      <c r="M7696" s="137">
        <f>SUM(M7691:M7695)</f>
        <v>2382400</v>
      </c>
      <c r="N7696" s="123"/>
      <c r="O7696" s="108"/>
      <c r="P7696" s="138"/>
      <c r="Q7696" s="108"/>
      <c r="R7696" s="108"/>
      <c r="S7696" s="139"/>
      <c r="T7696" s="123"/>
      <c r="U7696" s="123"/>
      <c r="V7696" s="123"/>
      <c r="W7696" s="137"/>
      <c r="X7696" s="136"/>
      <c r="Y7696" s="137"/>
      <c r="Z7696" s="137"/>
      <c r="AA7696" s="119"/>
      <c r="AB7696" s="119"/>
      <c r="AC7696" s="137"/>
      <c r="AD7696" s="137"/>
      <c r="AE7696" s="137">
        <f>SUM(AE7691:AE7695)</f>
        <v>4475746.7500000009</v>
      </c>
      <c r="AF7696" s="137"/>
      <c r="AG7696" s="137">
        <f>SUM(AG7691:AG7695)</f>
        <v>3313842.8937000004</v>
      </c>
      <c r="AH7696" s="137"/>
    </row>
    <row r="7697" spans="1:34" s="173" customFormat="1" x14ac:dyDescent="0.55000000000000004">
      <c r="A7697" s="122" t="s">
        <v>10452</v>
      </c>
      <c r="B7697" s="123">
        <v>3307</v>
      </c>
      <c r="C7697" s="123">
        <v>6845</v>
      </c>
      <c r="D7697" s="135" t="s">
        <v>10453</v>
      </c>
      <c r="E7697" s="123" t="s">
        <v>34</v>
      </c>
      <c r="F7697" s="123">
        <v>23641</v>
      </c>
      <c r="G7697" s="123">
        <v>33</v>
      </c>
      <c r="H7697" s="123">
        <v>3</v>
      </c>
      <c r="I7697" s="136">
        <v>85</v>
      </c>
      <c r="J7697" s="123" t="s">
        <v>38</v>
      </c>
      <c r="K7697" s="137">
        <f>((G7697*400)+(H7697*100))+I7697</f>
        <v>13585</v>
      </c>
      <c r="L7697" s="137">
        <v>525</v>
      </c>
      <c r="M7697" s="137">
        <f>K7697*L7697</f>
        <v>7132125</v>
      </c>
      <c r="N7697" s="123"/>
      <c r="O7697" s="108"/>
      <c r="P7697" s="138"/>
      <c r="Q7697" s="108"/>
      <c r="R7697" s="108"/>
      <c r="S7697" s="139"/>
      <c r="T7697" s="123"/>
      <c r="U7697" s="123"/>
      <c r="V7697" s="123"/>
      <c r="W7697" s="137"/>
      <c r="X7697" s="136"/>
      <c r="Y7697" s="137"/>
      <c r="Z7697" s="137"/>
      <c r="AA7697" s="119"/>
      <c r="AB7697" s="119"/>
      <c r="AC7697" s="137"/>
      <c r="AD7697" s="137">
        <f>IF(AND(AC7697="",M7697=""),0,IF((AC7697=""),M7697,IF((M7697=""),AC7697,AC7697+M7697)))</f>
        <v>7132125</v>
      </c>
      <c r="AE7697" s="137">
        <f>IF( (X7697=""),AD7697*1,AD7697*(X7697/100) )</f>
        <v>7132125</v>
      </c>
      <c r="AF7697" s="137">
        <v>50000000</v>
      </c>
      <c r="AG7697" s="137">
        <f>IF((AF7697-AE7697) &gt; 1,0,IF((AF7697-AE7697)&lt;0,AE7697-AF7697,AF7697-AE7697))</f>
        <v>0</v>
      </c>
      <c r="AH7697" s="137">
        <v>0.01</v>
      </c>
    </row>
    <row r="7698" spans="1:34" s="173" customFormat="1" x14ac:dyDescent="0.55000000000000004">
      <c r="A7698" s="122"/>
      <c r="B7698" s="123"/>
      <c r="C7698" s="123"/>
      <c r="D7698" s="135"/>
      <c r="E7698" s="123"/>
      <c r="F7698" s="123"/>
      <c r="G7698" s="123"/>
      <c r="H7698" s="123"/>
      <c r="I7698" s="136"/>
      <c r="J7698" s="123"/>
      <c r="K7698" s="137"/>
      <c r="L7698" s="137" t="s">
        <v>63</v>
      </c>
      <c r="M7698" s="137">
        <f>SUM(M7697:M7697)</f>
        <v>7132125</v>
      </c>
      <c r="N7698" s="123"/>
      <c r="O7698" s="108"/>
      <c r="P7698" s="138"/>
      <c r="Q7698" s="108"/>
      <c r="R7698" s="108"/>
      <c r="S7698" s="139"/>
      <c r="T7698" s="123"/>
      <c r="U7698" s="123"/>
      <c r="V7698" s="123"/>
      <c r="W7698" s="137"/>
      <c r="X7698" s="136"/>
      <c r="Y7698" s="137"/>
      <c r="Z7698" s="137"/>
      <c r="AA7698" s="119"/>
      <c r="AB7698" s="119"/>
      <c r="AC7698" s="137"/>
      <c r="AD7698" s="137"/>
      <c r="AE7698" s="137">
        <f>SUM(AE7697:AE7697)</f>
        <v>7132125</v>
      </c>
      <c r="AF7698" s="137"/>
      <c r="AG7698" s="137">
        <f>SUM(AG7697:AG7697)</f>
        <v>0</v>
      </c>
      <c r="AH7698" s="137"/>
    </row>
    <row r="7699" spans="1:34" s="173" customFormat="1" x14ac:dyDescent="0.55000000000000004">
      <c r="A7699" s="122" t="s">
        <v>10454</v>
      </c>
      <c r="B7699" s="123">
        <v>3308</v>
      </c>
      <c r="C7699" s="123">
        <v>8079</v>
      </c>
      <c r="D7699" s="135" t="s">
        <v>10455</v>
      </c>
      <c r="E7699" s="123" t="s">
        <v>34</v>
      </c>
      <c r="F7699" s="123">
        <v>19634</v>
      </c>
      <c r="G7699" s="123">
        <v>15</v>
      </c>
      <c r="H7699" s="123">
        <v>0</v>
      </c>
      <c r="I7699" s="136">
        <v>12.2</v>
      </c>
      <c r="J7699" s="123" t="s">
        <v>38</v>
      </c>
      <c r="K7699" s="137">
        <f>((G7699*400)+(H7699*100))+I7699</f>
        <v>6012.2</v>
      </c>
      <c r="L7699" s="137">
        <v>375</v>
      </c>
      <c r="M7699" s="137">
        <f>K7699*L7699</f>
        <v>2254575</v>
      </c>
      <c r="N7699" s="123"/>
      <c r="O7699" s="108"/>
      <c r="P7699" s="138"/>
      <c r="Q7699" s="108"/>
      <c r="R7699" s="108"/>
      <c r="S7699" s="139"/>
      <c r="T7699" s="123"/>
      <c r="U7699" s="123"/>
      <c r="V7699" s="123"/>
      <c r="W7699" s="137"/>
      <c r="X7699" s="136"/>
      <c r="Y7699" s="137"/>
      <c r="Z7699" s="137"/>
      <c r="AA7699" s="119"/>
      <c r="AB7699" s="119"/>
      <c r="AC7699" s="137"/>
      <c r="AD7699" s="137">
        <f>IF(AND(AC7699="",M7699=""),0,IF((AC7699=""),M7699,IF((M7699=""),AC7699,AC7699+M7699)))</f>
        <v>2254575</v>
      </c>
      <c r="AE7699" s="137">
        <f>IF( (X7699=""),AD7699*1,AD7699*(X7699/100) )</f>
        <v>2254575</v>
      </c>
      <c r="AF7699" s="137">
        <v>50000000</v>
      </c>
      <c r="AG7699" s="137">
        <f>IF((AF7699-AE7699) &gt; 1,0,IF((AF7699-AE7699)&lt;0,AE7699-AF7699,AF7699-AE7699))</f>
        <v>0</v>
      </c>
      <c r="AH7699" s="137">
        <v>0.01</v>
      </c>
    </row>
    <row r="7700" spans="1:34" s="173" customFormat="1" x14ac:dyDescent="0.55000000000000004">
      <c r="A7700" s="122"/>
      <c r="B7700" s="123"/>
      <c r="C7700" s="123"/>
      <c r="D7700" s="135"/>
      <c r="E7700" s="123"/>
      <c r="F7700" s="123"/>
      <c r="G7700" s="123"/>
      <c r="H7700" s="123"/>
      <c r="I7700" s="136"/>
      <c r="J7700" s="123"/>
      <c r="K7700" s="137"/>
      <c r="L7700" s="137" t="s">
        <v>63</v>
      </c>
      <c r="M7700" s="137">
        <f>SUM(M7699:M7699)</f>
        <v>2254575</v>
      </c>
      <c r="N7700" s="123"/>
      <c r="O7700" s="108"/>
      <c r="P7700" s="138"/>
      <c r="Q7700" s="108"/>
      <c r="R7700" s="108"/>
      <c r="S7700" s="139"/>
      <c r="T7700" s="123"/>
      <c r="U7700" s="123"/>
      <c r="V7700" s="123"/>
      <c r="W7700" s="137"/>
      <c r="X7700" s="136"/>
      <c r="Y7700" s="137"/>
      <c r="Z7700" s="137"/>
      <c r="AA7700" s="119"/>
      <c r="AB7700" s="119"/>
      <c r="AC7700" s="137"/>
      <c r="AD7700" s="137"/>
      <c r="AE7700" s="137">
        <f>SUM(AE7699:AE7699)</f>
        <v>2254575</v>
      </c>
      <c r="AF7700" s="137"/>
      <c r="AG7700" s="137">
        <f>SUM(AG7699:AG7699)</f>
        <v>0</v>
      </c>
      <c r="AH7700" s="137"/>
    </row>
    <row r="7701" spans="1:34" s="173" customFormat="1" x14ac:dyDescent="0.55000000000000004">
      <c r="A7701" s="122" t="s">
        <v>7960</v>
      </c>
      <c r="B7701" s="123">
        <v>3309</v>
      </c>
      <c r="C7701" s="123">
        <v>5172</v>
      </c>
      <c r="D7701" s="135" t="s">
        <v>10456</v>
      </c>
      <c r="E7701" s="123" t="s">
        <v>34</v>
      </c>
      <c r="F7701" s="123">
        <v>19669</v>
      </c>
      <c r="G7701" s="123">
        <v>22</v>
      </c>
      <c r="H7701" s="123">
        <v>3</v>
      </c>
      <c r="I7701" s="136">
        <v>33.799999999999002</v>
      </c>
      <c r="J7701" s="123" t="s">
        <v>38</v>
      </c>
      <c r="K7701" s="137">
        <f>((G7701*400)+(H7701*100))+I7701</f>
        <v>9133.7999999999993</v>
      </c>
      <c r="L7701" s="137">
        <v>275</v>
      </c>
      <c r="M7701" s="137">
        <f>K7701*L7701</f>
        <v>2511795</v>
      </c>
      <c r="N7701" s="123"/>
      <c r="O7701" s="108"/>
      <c r="P7701" s="138"/>
      <c r="Q7701" s="108"/>
      <c r="R7701" s="108"/>
      <c r="S7701" s="139"/>
      <c r="T7701" s="123"/>
      <c r="U7701" s="123"/>
      <c r="V7701" s="123"/>
      <c r="W7701" s="137"/>
      <c r="X7701" s="136"/>
      <c r="Y7701" s="137"/>
      <c r="Z7701" s="137"/>
      <c r="AA7701" s="119"/>
      <c r="AB7701" s="119"/>
      <c r="AC7701" s="137"/>
      <c r="AD7701" s="137">
        <f>IF(AND(AC7701="",M7701=""),0,IF((AC7701=""),M7701,IF((M7701=""),AC7701,AC7701+M7701)))</f>
        <v>2511795</v>
      </c>
      <c r="AE7701" s="137">
        <f>IF( (X7701=""),AD7701*1,AD7701*(X7701/100) )</f>
        <v>2511795</v>
      </c>
      <c r="AF7701" s="137">
        <v>50000000</v>
      </c>
      <c r="AG7701" s="137">
        <f>IF((AF7701-AE7701) &gt; 1,0,IF((AF7701-AE7701)&lt;0,AE7701-AF7701,AF7701-AE7701))</f>
        <v>0</v>
      </c>
      <c r="AH7701" s="137">
        <v>0.01</v>
      </c>
    </row>
    <row r="7702" spans="1:34" s="173" customFormat="1" x14ac:dyDescent="0.55000000000000004">
      <c r="A7702" s="122"/>
      <c r="B7702" s="123"/>
      <c r="C7702" s="123"/>
      <c r="D7702" s="135"/>
      <c r="E7702" s="123"/>
      <c r="F7702" s="123"/>
      <c r="G7702" s="123"/>
      <c r="H7702" s="123"/>
      <c r="I7702" s="136"/>
      <c r="J7702" s="123"/>
      <c r="K7702" s="137"/>
      <c r="L7702" s="137" t="s">
        <v>63</v>
      </c>
      <c r="M7702" s="137">
        <f>SUM(M7701:M7701)</f>
        <v>2511795</v>
      </c>
      <c r="N7702" s="123"/>
      <c r="O7702" s="108"/>
      <c r="P7702" s="138"/>
      <c r="Q7702" s="108"/>
      <c r="R7702" s="108"/>
      <c r="S7702" s="139"/>
      <c r="T7702" s="123"/>
      <c r="U7702" s="123"/>
      <c r="V7702" s="123"/>
      <c r="W7702" s="137"/>
      <c r="X7702" s="136"/>
      <c r="Y7702" s="137"/>
      <c r="Z7702" s="137"/>
      <c r="AA7702" s="119"/>
      <c r="AB7702" s="119"/>
      <c r="AC7702" s="137"/>
      <c r="AD7702" s="137"/>
      <c r="AE7702" s="137">
        <f>SUM(AE7701:AE7701)</f>
        <v>2511795</v>
      </c>
      <c r="AF7702" s="137"/>
      <c r="AG7702" s="137">
        <f>SUM(AG7701:AG7701)</f>
        <v>0</v>
      </c>
      <c r="AH7702" s="137"/>
    </row>
    <row r="7703" spans="1:34" s="173" customFormat="1" x14ac:dyDescent="0.55000000000000004">
      <c r="A7703" s="122" t="s">
        <v>10459</v>
      </c>
      <c r="B7703" s="123">
        <v>3310</v>
      </c>
      <c r="C7703" s="123">
        <v>10082</v>
      </c>
      <c r="D7703" s="135" t="s">
        <v>10460</v>
      </c>
      <c r="E7703" s="123" t="s">
        <v>34</v>
      </c>
      <c r="F7703" s="123">
        <v>26712</v>
      </c>
      <c r="G7703" s="123">
        <v>0</v>
      </c>
      <c r="H7703" s="123">
        <v>0</v>
      </c>
      <c r="I7703" s="136">
        <v>18.362500000000001</v>
      </c>
      <c r="J7703" s="123" t="s">
        <v>35</v>
      </c>
      <c r="K7703" s="137">
        <f>((G7703*400)+(H7703*100))+I7703</f>
        <v>18.362500000000001</v>
      </c>
      <c r="L7703" s="137">
        <v>575</v>
      </c>
      <c r="M7703" s="137">
        <f>K7703*L7703</f>
        <v>10558.4375</v>
      </c>
      <c r="N7703" s="123">
        <v>1</v>
      </c>
      <c r="O7703" s="108" t="s">
        <v>10457</v>
      </c>
      <c r="P7703" s="138">
        <v>3101700502950</v>
      </c>
      <c r="Q7703" s="108" t="s">
        <v>10458</v>
      </c>
      <c r="R7703" s="108" t="s">
        <v>10461</v>
      </c>
      <c r="S7703" s="139"/>
      <c r="T7703" s="123" t="s">
        <v>51</v>
      </c>
      <c r="U7703" s="123" t="s">
        <v>45</v>
      </c>
      <c r="V7703" s="123" t="s">
        <v>52</v>
      </c>
      <c r="W7703" s="137">
        <v>73.45</v>
      </c>
      <c r="X7703" s="136">
        <v>100</v>
      </c>
      <c r="Y7703" s="137">
        <v>6750</v>
      </c>
      <c r="Z7703" s="137">
        <f>W7703*Y7703</f>
        <v>495787.5</v>
      </c>
      <c r="AA7703" s="119">
        <v>18</v>
      </c>
      <c r="AB7703" s="119">
        <v>26</v>
      </c>
      <c r="AC7703" s="137">
        <f>(Z7703*(100-AB7703))/100</f>
        <v>366882.75</v>
      </c>
      <c r="AD7703" s="137">
        <f>IF(AND(AC7703="",M7703=""),0,IF((AC7703=""),M7703, IF( (M7703=""),AC7703,AC7703+M7703)))</f>
        <v>377441.1875</v>
      </c>
      <c r="AE7703" s="137">
        <f>IF( (X7703=""),AD7703*1,AD7703*(X7703/100) )</f>
        <v>377441.1875</v>
      </c>
      <c r="AF7703" s="137">
        <v>50000000</v>
      </c>
      <c r="AG7703" s="137">
        <f>IF((AF7703-AE7703) &gt; 1,0,IF((AF7703-AE7703)&lt;0,AE7703-AF7703,AF7703-AE7703))</f>
        <v>0</v>
      </c>
      <c r="AH7703" s="137">
        <v>0.02</v>
      </c>
    </row>
    <row r="7704" spans="1:34" s="173" customFormat="1" x14ac:dyDescent="0.55000000000000004">
      <c r="A7704" s="122"/>
      <c r="B7704" s="123"/>
      <c r="C7704" s="123"/>
      <c r="D7704" s="135"/>
      <c r="E7704" s="123"/>
      <c r="F7704" s="123"/>
      <c r="G7704" s="123"/>
      <c r="H7704" s="123"/>
      <c r="I7704" s="136"/>
      <c r="J7704" s="123"/>
      <c r="K7704" s="137"/>
      <c r="L7704" s="137" t="s">
        <v>63</v>
      </c>
      <c r="M7704" s="137">
        <f>SUM(M7703:M7703)</f>
        <v>10558.4375</v>
      </c>
      <c r="N7704" s="123"/>
      <c r="O7704" s="108"/>
      <c r="P7704" s="138"/>
      <c r="Q7704" s="108"/>
      <c r="R7704" s="108"/>
      <c r="S7704" s="139"/>
      <c r="T7704" s="123"/>
      <c r="U7704" s="123"/>
      <c r="V7704" s="123"/>
      <c r="W7704" s="137"/>
      <c r="X7704" s="136"/>
      <c r="Y7704" s="137"/>
      <c r="Z7704" s="137"/>
      <c r="AA7704" s="119"/>
      <c r="AB7704" s="119"/>
      <c r="AC7704" s="137"/>
      <c r="AD7704" s="137"/>
      <c r="AE7704" s="137">
        <f>SUM(AE7703:AE7703)</f>
        <v>377441.1875</v>
      </c>
      <c r="AF7704" s="137"/>
      <c r="AG7704" s="137">
        <f>SUM(AG7703:AG7703)</f>
        <v>0</v>
      </c>
      <c r="AH7704" s="137"/>
    </row>
    <row r="7705" spans="1:34" s="173" customFormat="1" x14ac:dyDescent="0.55000000000000004">
      <c r="A7705" s="122" t="s">
        <v>10462</v>
      </c>
      <c r="B7705" s="123">
        <v>3311</v>
      </c>
      <c r="C7705" s="123">
        <v>4812</v>
      </c>
      <c r="D7705" s="135" t="s">
        <v>10463</v>
      </c>
      <c r="E7705" s="123" t="s">
        <v>37</v>
      </c>
      <c r="F7705" s="123">
        <v>4350</v>
      </c>
      <c r="G7705" s="123">
        <v>4</v>
      </c>
      <c r="H7705" s="123">
        <v>1</v>
      </c>
      <c r="I7705" s="136">
        <v>58</v>
      </c>
      <c r="J7705" s="123" t="s">
        <v>38</v>
      </c>
      <c r="K7705" s="137">
        <f>((G7705*400)+(H7705*100))+I7705</f>
        <v>1758</v>
      </c>
      <c r="L7705" s="137">
        <v>225</v>
      </c>
      <c r="M7705" s="137">
        <f>K7705*L7705</f>
        <v>395550</v>
      </c>
      <c r="N7705" s="123"/>
      <c r="O7705" s="108"/>
      <c r="P7705" s="138"/>
      <c r="Q7705" s="108"/>
      <c r="R7705" s="108"/>
      <c r="S7705" s="139"/>
      <c r="T7705" s="123"/>
      <c r="U7705" s="123"/>
      <c r="V7705" s="123"/>
      <c r="W7705" s="137"/>
      <c r="X7705" s="136"/>
      <c r="Y7705" s="137"/>
      <c r="Z7705" s="137"/>
      <c r="AA7705" s="119"/>
      <c r="AB7705" s="119"/>
      <c r="AC7705" s="137"/>
      <c r="AD7705" s="137">
        <f>IF(AND(AC7705="",M7705=""),0,IF((AC7705=""),M7705,IF((M7705=""),AC7705,AC7705+M7705)))</f>
        <v>395550</v>
      </c>
      <c r="AE7705" s="137">
        <f t="shared" ref="AE7705:AE7711" si="747">IF( (X7705=""),AD7705*1,AD7705*(X7705/100) )</f>
        <v>395550</v>
      </c>
      <c r="AF7705" s="137">
        <v>0</v>
      </c>
      <c r="AG7705" s="137">
        <f t="shared" ref="AG7705:AG7711" si="748">IF((AF7705-AE7705) &gt; 1,0,IF((AF7705-AE7705)&lt;0,AE7705-AF7705,AF7705-AE7705))</f>
        <v>395550</v>
      </c>
      <c r="AH7705" s="137">
        <v>0.01</v>
      </c>
    </row>
    <row r="7706" spans="1:34" s="173" customFormat="1" x14ac:dyDescent="0.55000000000000004">
      <c r="A7706" s="122"/>
      <c r="B7706" s="123">
        <v>3312</v>
      </c>
      <c r="C7706" s="123">
        <v>10110</v>
      </c>
      <c r="D7706" s="135" t="s">
        <v>10464</v>
      </c>
      <c r="E7706" s="123" t="s">
        <v>37</v>
      </c>
      <c r="F7706" s="123">
        <v>7064</v>
      </c>
      <c r="G7706" s="123">
        <v>1</v>
      </c>
      <c r="H7706" s="123">
        <v>0</v>
      </c>
      <c r="I7706" s="136">
        <v>92</v>
      </c>
      <c r="J7706" s="123" t="s">
        <v>35</v>
      </c>
      <c r="K7706" s="137">
        <f>((G7706*400)+(H7706*100))+I7706</f>
        <v>492</v>
      </c>
      <c r="L7706" s="137">
        <v>225</v>
      </c>
      <c r="M7706" s="137">
        <f>K7706*L7706</f>
        <v>110700</v>
      </c>
      <c r="N7706" s="123">
        <v>1</v>
      </c>
      <c r="O7706" s="108" t="s">
        <v>10465</v>
      </c>
      <c r="P7706" s="138"/>
      <c r="Q7706" s="108" t="s">
        <v>10466</v>
      </c>
      <c r="R7706" s="108" t="s">
        <v>10467</v>
      </c>
      <c r="S7706" s="139"/>
      <c r="T7706" s="123" t="s">
        <v>51</v>
      </c>
      <c r="U7706" s="123" t="s">
        <v>45</v>
      </c>
      <c r="V7706" s="123" t="s">
        <v>52</v>
      </c>
      <c r="W7706" s="137">
        <v>168.74</v>
      </c>
      <c r="X7706" s="136">
        <v>18.95</v>
      </c>
      <c r="Y7706" s="137">
        <v>6750</v>
      </c>
      <c r="Z7706" s="137">
        <f t="shared" ref="Z7706:Z7711" si="749">W7706*Y7706</f>
        <v>1138995</v>
      </c>
      <c r="AA7706" s="119">
        <v>21</v>
      </c>
      <c r="AB7706" s="119">
        <v>32</v>
      </c>
      <c r="AC7706" s="137">
        <f t="shared" ref="AC7706:AC7711" si="750">(Z7706*(100-AB7706))/100</f>
        <v>774516.6</v>
      </c>
      <c r="AD7706" s="137">
        <f>IF(AND(AC7706="",M7706=""),0,IF((AC7706=""),M7706, IF( (M7706=""),AC7706,SUM(AC7706:AC7711)+M7706)))</f>
        <v>4197681.9000000004</v>
      </c>
      <c r="AE7706" s="137">
        <f t="shared" si="747"/>
        <v>795460.72005000012</v>
      </c>
      <c r="AF7706" s="137">
        <v>10000000</v>
      </c>
      <c r="AG7706" s="137">
        <v>110700</v>
      </c>
      <c r="AH7706" s="137">
        <v>0.02</v>
      </c>
    </row>
    <row r="7707" spans="1:34" s="173" customFormat="1" x14ac:dyDescent="0.55000000000000004">
      <c r="A7707" s="122"/>
      <c r="B7707" s="123"/>
      <c r="C7707" s="123"/>
      <c r="D7707" s="135"/>
      <c r="E7707" s="123"/>
      <c r="F7707" s="123"/>
      <c r="G7707" s="123"/>
      <c r="H7707" s="123"/>
      <c r="I7707" s="136"/>
      <c r="J7707" s="123"/>
      <c r="K7707" s="137"/>
      <c r="L7707" s="137"/>
      <c r="M7707" s="137"/>
      <c r="N7707" s="123">
        <v>2</v>
      </c>
      <c r="O7707" s="108" t="s">
        <v>10465</v>
      </c>
      <c r="P7707" s="138"/>
      <c r="Q7707" s="108" t="s">
        <v>10466</v>
      </c>
      <c r="R7707" s="108" t="s">
        <v>10467</v>
      </c>
      <c r="S7707" s="139"/>
      <c r="T7707" s="123" t="s">
        <v>51</v>
      </c>
      <c r="U7707" s="123" t="s">
        <v>45</v>
      </c>
      <c r="V7707" s="123" t="s">
        <v>52</v>
      </c>
      <c r="W7707" s="137">
        <v>280.24</v>
      </c>
      <c r="X7707" s="136">
        <v>31.47</v>
      </c>
      <c r="Y7707" s="137">
        <v>6750</v>
      </c>
      <c r="Z7707" s="137">
        <f t="shared" si="749"/>
        <v>1891620</v>
      </c>
      <c r="AA7707" s="119">
        <v>21</v>
      </c>
      <c r="AB7707" s="119">
        <v>32</v>
      </c>
      <c r="AC7707" s="137">
        <f t="shared" si="750"/>
        <v>1286301.6000000001</v>
      </c>
      <c r="AD7707" s="137">
        <f>IF(AND(AC7707="",M7706=""),0,IF((AC7707=""),M7706, IF( (M7706=""),AC7707,SUM(AC7706:AC7711)+M7706)))</f>
        <v>4197681.9000000004</v>
      </c>
      <c r="AE7707" s="137">
        <f t="shared" si="747"/>
        <v>1321010.4939300001</v>
      </c>
      <c r="AF7707" s="137">
        <v>10000000</v>
      </c>
      <c r="AG7707" s="137">
        <f t="shared" si="748"/>
        <v>0</v>
      </c>
      <c r="AH7707" s="137">
        <v>0.02</v>
      </c>
    </row>
    <row r="7708" spans="1:34" s="173" customFormat="1" x14ac:dyDescent="0.55000000000000004">
      <c r="A7708" s="122"/>
      <c r="B7708" s="123"/>
      <c r="C7708" s="123"/>
      <c r="D7708" s="135"/>
      <c r="E7708" s="123"/>
      <c r="F7708" s="123"/>
      <c r="G7708" s="123"/>
      <c r="H7708" s="123"/>
      <c r="I7708" s="136"/>
      <c r="J7708" s="123"/>
      <c r="K7708" s="137"/>
      <c r="L7708" s="137"/>
      <c r="M7708" s="137"/>
      <c r="N7708" s="123"/>
      <c r="O7708" s="108"/>
      <c r="P7708" s="138"/>
      <c r="Q7708" s="108"/>
      <c r="R7708" s="108"/>
      <c r="S7708" s="139"/>
      <c r="T7708" s="123" t="s">
        <v>51</v>
      </c>
      <c r="U7708" s="123"/>
      <c r="V7708" s="123" t="s">
        <v>52</v>
      </c>
      <c r="W7708" s="137">
        <v>280.24</v>
      </c>
      <c r="X7708" s="136">
        <v>31.47</v>
      </c>
      <c r="Y7708" s="137">
        <v>6750</v>
      </c>
      <c r="Z7708" s="137">
        <f t="shared" si="749"/>
        <v>1891620</v>
      </c>
      <c r="AA7708" s="119">
        <v>21</v>
      </c>
      <c r="AB7708" s="119">
        <v>32</v>
      </c>
      <c r="AC7708" s="137">
        <f t="shared" si="750"/>
        <v>1286301.6000000001</v>
      </c>
      <c r="AD7708" s="137">
        <f>IF(AND(AC7708="",M7706=""),0,IF((AC7708=""),M7706, IF( (M7706=""),AC7708,SUM(AC7706:AC7711)+M7706)))</f>
        <v>4197681.9000000004</v>
      </c>
      <c r="AE7708" s="137">
        <f t="shared" si="747"/>
        <v>1321010.4939300001</v>
      </c>
      <c r="AF7708" s="137">
        <v>10000000</v>
      </c>
      <c r="AG7708" s="137">
        <f t="shared" si="748"/>
        <v>0</v>
      </c>
      <c r="AH7708" s="137">
        <v>0.02</v>
      </c>
    </row>
    <row r="7709" spans="1:34" s="173" customFormat="1" x14ac:dyDescent="0.55000000000000004">
      <c r="A7709" s="122"/>
      <c r="B7709" s="123"/>
      <c r="C7709" s="123"/>
      <c r="D7709" s="135"/>
      <c r="E7709" s="123"/>
      <c r="F7709" s="123"/>
      <c r="G7709" s="123"/>
      <c r="H7709" s="123"/>
      <c r="I7709" s="136"/>
      <c r="J7709" s="123"/>
      <c r="K7709" s="137"/>
      <c r="L7709" s="137"/>
      <c r="M7709" s="137"/>
      <c r="N7709" s="123">
        <v>3</v>
      </c>
      <c r="O7709" s="108" t="s">
        <v>10465</v>
      </c>
      <c r="P7709" s="138"/>
      <c r="Q7709" s="108" t="s">
        <v>10466</v>
      </c>
      <c r="R7709" s="108" t="s">
        <v>10467</v>
      </c>
      <c r="S7709" s="139"/>
      <c r="T7709" s="123" t="s">
        <v>51</v>
      </c>
      <c r="U7709" s="123" t="s">
        <v>45</v>
      </c>
      <c r="V7709" s="123" t="s">
        <v>52</v>
      </c>
      <c r="W7709" s="137">
        <v>44.29</v>
      </c>
      <c r="X7709" s="136">
        <v>4.97</v>
      </c>
      <c r="Y7709" s="137">
        <v>6750</v>
      </c>
      <c r="Z7709" s="137">
        <f t="shared" si="749"/>
        <v>298957.5</v>
      </c>
      <c r="AA7709" s="119">
        <v>21</v>
      </c>
      <c r="AB7709" s="119">
        <v>32</v>
      </c>
      <c r="AC7709" s="137">
        <f t="shared" si="750"/>
        <v>203291.1</v>
      </c>
      <c r="AD7709" s="137">
        <f>IF(AND(AC7709="",M7706=""),0,IF((AC7709=""),M7706, IF( (M7706=""),AC7709,SUM(AC7706:AC7711)+M7706)))</f>
        <v>4197681.9000000004</v>
      </c>
      <c r="AE7709" s="137">
        <f t="shared" si="747"/>
        <v>208624.79042999999</v>
      </c>
      <c r="AF7709" s="137">
        <v>10000000</v>
      </c>
      <c r="AG7709" s="137">
        <f t="shared" si="748"/>
        <v>0</v>
      </c>
      <c r="AH7709" s="137">
        <v>0.02</v>
      </c>
    </row>
    <row r="7710" spans="1:34" s="173" customFormat="1" x14ac:dyDescent="0.55000000000000004">
      <c r="A7710" s="122"/>
      <c r="B7710" s="123"/>
      <c r="C7710" s="123"/>
      <c r="D7710" s="135"/>
      <c r="E7710" s="123"/>
      <c r="F7710" s="123"/>
      <c r="G7710" s="123"/>
      <c r="H7710" s="123"/>
      <c r="I7710" s="136"/>
      <c r="J7710" s="123"/>
      <c r="K7710" s="137"/>
      <c r="L7710" s="137"/>
      <c r="M7710" s="137"/>
      <c r="N7710" s="123">
        <v>4</v>
      </c>
      <c r="O7710" s="108" t="s">
        <v>10465</v>
      </c>
      <c r="P7710" s="138"/>
      <c r="Q7710" s="108" t="s">
        <v>10466</v>
      </c>
      <c r="R7710" s="108" t="s">
        <v>10467</v>
      </c>
      <c r="S7710" s="139"/>
      <c r="T7710" s="123" t="s">
        <v>51</v>
      </c>
      <c r="U7710" s="123" t="s">
        <v>45</v>
      </c>
      <c r="V7710" s="123" t="s">
        <v>52</v>
      </c>
      <c r="W7710" s="137">
        <v>104.4</v>
      </c>
      <c r="X7710" s="136">
        <v>11.72</v>
      </c>
      <c r="Y7710" s="137">
        <v>6750</v>
      </c>
      <c r="Z7710" s="137">
        <f t="shared" si="749"/>
        <v>704700</v>
      </c>
      <c r="AA7710" s="119">
        <v>21</v>
      </c>
      <c r="AB7710" s="119">
        <v>32</v>
      </c>
      <c r="AC7710" s="137">
        <f t="shared" si="750"/>
        <v>479196</v>
      </c>
      <c r="AD7710" s="137">
        <f>IF(AND(AC7710="",M7706=""),0,IF((AC7710=""),M7706, IF( (M7706=""),AC7710,SUM(AC7706:AC7711)+M7706)))</f>
        <v>4197681.9000000004</v>
      </c>
      <c r="AE7710" s="137">
        <f t="shared" si="747"/>
        <v>491968.31868000008</v>
      </c>
      <c r="AF7710" s="137">
        <v>10000000</v>
      </c>
      <c r="AG7710" s="137">
        <f t="shared" si="748"/>
        <v>0</v>
      </c>
      <c r="AH7710" s="137">
        <v>0.02</v>
      </c>
    </row>
    <row r="7711" spans="1:34" s="173" customFormat="1" x14ac:dyDescent="0.55000000000000004">
      <c r="A7711" s="122"/>
      <c r="B7711" s="123"/>
      <c r="C7711" s="123"/>
      <c r="D7711" s="135"/>
      <c r="E7711" s="123"/>
      <c r="F7711" s="123"/>
      <c r="G7711" s="123"/>
      <c r="H7711" s="123"/>
      <c r="I7711" s="136"/>
      <c r="J7711" s="123"/>
      <c r="K7711" s="137"/>
      <c r="L7711" s="137"/>
      <c r="M7711" s="137"/>
      <c r="N7711" s="123">
        <v>5</v>
      </c>
      <c r="O7711" s="108" t="s">
        <v>10465</v>
      </c>
      <c r="P7711" s="138"/>
      <c r="Q7711" s="108" t="s">
        <v>10466</v>
      </c>
      <c r="R7711" s="108" t="s">
        <v>10467</v>
      </c>
      <c r="S7711" s="139"/>
      <c r="T7711" s="123" t="s">
        <v>51</v>
      </c>
      <c r="U7711" s="123" t="s">
        <v>45</v>
      </c>
      <c r="V7711" s="123" t="s">
        <v>52</v>
      </c>
      <c r="W7711" s="137">
        <v>12.5</v>
      </c>
      <c r="X7711" s="136">
        <v>1.4</v>
      </c>
      <c r="Y7711" s="137">
        <v>6750</v>
      </c>
      <c r="Z7711" s="137">
        <f t="shared" si="749"/>
        <v>84375</v>
      </c>
      <c r="AA7711" s="119">
        <v>21</v>
      </c>
      <c r="AB7711" s="119">
        <v>32</v>
      </c>
      <c r="AC7711" s="137">
        <f t="shared" si="750"/>
        <v>57375</v>
      </c>
      <c r="AD7711" s="137">
        <f>IF(AND(AC7711="",M7706=""),0,IF((AC7711=""),M7706, IF( (M7706=""),AC7711,SUM(AC7706:AC7711)+M7706)))</f>
        <v>4197681.9000000004</v>
      </c>
      <c r="AE7711" s="137">
        <f t="shared" si="747"/>
        <v>58767.546600000001</v>
      </c>
      <c r="AF7711" s="137">
        <v>10000000</v>
      </c>
      <c r="AG7711" s="137">
        <f t="shared" si="748"/>
        <v>0</v>
      </c>
      <c r="AH7711" s="137">
        <v>0.02</v>
      </c>
    </row>
    <row r="7712" spans="1:34" s="173" customFormat="1" x14ac:dyDescent="0.55000000000000004">
      <c r="A7712" s="122"/>
      <c r="B7712" s="123"/>
      <c r="C7712" s="123"/>
      <c r="D7712" s="135"/>
      <c r="E7712" s="123"/>
      <c r="F7712" s="123"/>
      <c r="G7712" s="123"/>
      <c r="H7712" s="123"/>
      <c r="I7712" s="136"/>
      <c r="J7712" s="123"/>
      <c r="K7712" s="137"/>
      <c r="L7712" s="137" t="s">
        <v>63</v>
      </c>
      <c r="M7712" s="137">
        <f>SUM(M7705:M7711)</f>
        <v>506250</v>
      </c>
      <c r="N7712" s="123"/>
      <c r="O7712" s="108"/>
      <c r="P7712" s="138"/>
      <c r="Q7712" s="108"/>
      <c r="R7712" s="108"/>
      <c r="S7712" s="139"/>
      <c r="T7712" s="123"/>
      <c r="U7712" s="123"/>
      <c r="V7712" s="123"/>
      <c r="W7712" s="137"/>
      <c r="X7712" s="136"/>
      <c r="Y7712" s="137"/>
      <c r="Z7712" s="137"/>
      <c r="AA7712" s="119"/>
      <c r="AB7712" s="119"/>
      <c r="AC7712" s="137"/>
      <c r="AD7712" s="137"/>
      <c r="AE7712" s="137">
        <f>SUM(AE7705:AE7711)</f>
        <v>4592392.3636200009</v>
      </c>
      <c r="AF7712" s="137"/>
      <c r="AG7712" s="137">
        <f>SUM(AG7705:AG7711)</f>
        <v>506250</v>
      </c>
      <c r="AH7712" s="137"/>
    </row>
    <row r="7713" spans="1:34" s="173" customFormat="1" x14ac:dyDescent="0.55000000000000004">
      <c r="A7713" s="122" t="s">
        <v>10470</v>
      </c>
      <c r="B7713" s="123">
        <v>3313</v>
      </c>
      <c r="C7713" s="123">
        <v>7620</v>
      </c>
      <c r="D7713" s="135" t="s">
        <v>10471</v>
      </c>
      <c r="E7713" s="123" t="s">
        <v>34</v>
      </c>
      <c r="F7713" s="123">
        <v>10335</v>
      </c>
      <c r="G7713" s="123">
        <v>0</v>
      </c>
      <c r="H7713" s="123">
        <v>2</v>
      </c>
      <c r="I7713" s="136">
        <v>31</v>
      </c>
      <c r="J7713" s="123" t="s">
        <v>38</v>
      </c>
      <c r="K7713" s="137">
        <f>((G7713*400)+(H7713*100))+I7713</f>
        <v>231</v>
      </c>
      <c r="L7713" s="137">
        <v>850</v>
      </c>
      <c r="M7713" s="137">
        <f>K7713*L7713</f>
        <v>196350</v>
      </c>
      <c r="N7713" s="123"/>
      <c r="O7713" s="108"/>
      <c r="P7713" s="138"/>
      <c r="Q7713" s="108"/>
      <c r="R7713" s="108"/>
      <c r="S7713" s="139"/>
      <c r="T7713" s="123"/>
      <c r="U7713" s="123"/>
      <c r="V7713" s="123"/>
      <c r="W7713" s="137"/>
      <c r="X7713" s="136"/>
      <c r="Y7713" s="137"/>
      <c r="Z7713" s="137"/>
      <c r="AA7713" s="119"/>
      <c r="AB7713" s="119"/>
      <c r="AC7713" s="137"/>
      <c r="AD7713" s="137">
        <f>IF(AND(AC7713="",M7713=""),0,IF((AC7713=""),M7713,IF((M7713=""),AC7713,AC7713+M7713)))</f>
        <v>196350</v>
      </c>
      <c r="AE7713" s="137">
        <f>IF( (X7713=""),AD7713*1,AD7713*(X7713/100) )</f>
        <v>196350</v>
      </c>
      <c r="AF7713" s="137">
        <v>50000000</v>
      </c>
      <c r="AG7713" s="137">
        <f>IF((AF7713-AE7713) &gt; 1,0,IF((AF7713-AE7713)&lt;0,AE7713-AF7713,AF7713-AE7713))</f>
        <v>0</v>
      </c>
      <c r="AH7713" s="137">
        <v>0.01</v>
      </c>
    </row>
    <row r="7714" spans="1:34" s="173" customFormat="1" x14ac:dyDescent="0.55000000000000004">
      <c r="A7714" s="122"/>
      <c r="B7714" s="123">
        <v>3314</v>
      </c>
      <c r="C7714" s="123">
        <v>6570</v>
      </c>
      <c r="D7714" s="135" t="s">
        <v>10473</v>
      </c>
      <c r="E7714" s="123" t="s">
        <v>34</v>
      </c>
      <c r="F7714" s="123">
        <v>23160</v>
      </c>
      <c r="G7714" s="123">
        <v>3</v>
      </c>
      <c r="H7714" s="123">
        <v>2</v>
      </c>
      <c r="I7714" s="136">
        <v>49</v>
      </c>
      <c r="J7714" s="123" t="s">
        <v>35</v>
      </c>
      <c r="K7714" s="137">
        <f>((G7714*400)+(H7714*100))+I7714</f>
        <v>1449</v>
      </c>
      <c r="L7714" s="137">
        <v>325</v>
      </c>
      <c r="M7714" s="137">
        <f>K7714*L7714</f>
        <v>470925</v>
      </c>
      <c r="N7714" s="123">
        <v>1</v>
      </c>
      <c r="O7714" s="108" t="s">
        <v>10468</v>
      </c>
      <c r="P7714" s="138">
        <v>3100200656655</v>
      </c>
      <c r="Q7714" s="108" t="s">
        <v>10469</v>
      </c>
      <c r="R7714" s="108" t="s">
        <v>10472</v>
      </c>
      <c r="S7714" s="139" t="s">
        <v>10474</v>
      </c>
      <c r="T7714" s="123" t="s">
        <v>51</v>
      </c>
      <c r="U7714" s="123" t="s">
        <v>227</v>
      </c>
      <c r="V7714" s="123" t="s">
        <v>52</v>
      </c>
      <c r="W7714" s="137">
        <v>127.92</v>
      </c>
      <c r="X7714" s="136">
        <v>100</v>
      </c>
      <c r="Y7714" s="137">
        <v>6750</v>
      </c>
      <c r="Z7714" s="137">
        <f>W7714*Y7714</f>
        <v>863460</v>
      </c>
      <c r="AA7714" s="119">
        <v>11</v>
      </c>
      <c r="AB7714" s="119">
        <v>34</v>
      </c>
      <c r="AC7714" s="137">
        <f>(Z7714*(100-AB7714))/100</f>
        <v>569883.6</v>
      </c>
      <c r="AD7714" s="137">
        <f>IF(AND(AC7714="",M7714=""),0,IF((AC7714=""),M7714, IF( (M7714=""),AC7714,SUM(AC7714:AC7715)+M7714)))</f>
        <v>1040808.6</v>
      </c>
      <c r="AE7714" s="137">
        <f>IF( (X7714=""),AD7714*1,AD7714*(X7714/100) )</f>
        <v>1040808.6</v>
      </c>
      <c r="AF7714" s="137">
        <v>50000000</v>
      </c>
      <c r="AG7714" s="137">
        <f>IF((AF7714-AE7714) &gt; 1,0,IF((AF7714-AE7714)&lt;0,AE7714-AF7714,AF7714-AE7714))</f>
        <v>0</v>
      </c>
      <c r="AH7714" s="137">
        <v>0.02</v>
      </c>
    </row>
    <row r="7715" spans="1:34" s="173" customFormat="1" x14ac:dyDescent="0.55000000000000004">
      <c r="A7715" s="122"/>
      <c r="B7715" s="123"/>
      <c r="C7715" s="123"/>
      <c r="D7715" s="135"/>
      <c r="E7715" s="123"/>
      <c r="F7715" s="123"/>
      <c r="G7715" s="123"/>
      <c r="H7715" s="123"/>
      <c r="I7715" s="136"/>
      <c r="J7715" s="123"/>
      <c r="K7715" s="137"/>
      <c r="L7715" s="137" t="s">
        <v>63</v>
      </c>
      <c r="M7715" s="137">
        <f>SUM(M7713:M7714)</f>
        <v>667275</v>
      </c>
      <c r="N7715" s="123"/>
      <c r="O7715" s="108"/>
      <c r="P7715" s="138"/>
      <c r="Q7715" s="108"/>
      <c r="R7715" s="108"/>
      <c r="S7715" s="139"/>
      <c r="T7715" s="123"/>
      <c r="U7715" s="123"/>
      <c r="V7715" s="123"/>
      <c r="W7715" s="137"/>
      <c r="X7715" s="136"/>
      <c r="Y7715" s="137"/>
      <c r="Z7715" s="137"/>
      <c r="AA7715" s="119"/>
      <c r="AB7715" s="119"/>
      <c r="AC7715" s="137"/>
      <c r="AD7715" s="137"/>
      <c r="AE7715" s="137">
        <f>SUM(AE7713:AE7714)</f>
        <v>1237158.6000000001</v>
      </c>
      <c r="AF7715" s="137"/>
      <c r="AG7715" s="137">
        <f>SUM(AG7713:AG7714)</f>
        <v>0</v>
      </c>
      <c r="AH7715" s="137"/>
    </row>
    <row r="7716" spans="1:34" s="50" customFormat="1" ht="23.25" x14ac:dyDescent="0.55000000000000004">
      <c r="A7716" s="35" t="s">
        <v>15220</v>
      </c>
      <c r="B7716" s="31">
        <v>3592</v>
      </c>
      <c r="C7716" s="31">
        <v>5408</v>
      </c>
      <c r="D7716" s="48" t="s">
        <v>10477</v>
      </c>
      <c r="E7716" s="31" t="s">
        <v>34</v>
      </c>
      <c r="F7716" s="31">
        <v>5365</v>
      </c>
      <c r="G7716" s="31">
        <v>0</v>
      </c>
      <c r="H7716" s="31">
        <v>0</v>
      </c>
      <c r="I7716" s="32">
        <v>25</v>
      </c>
      <c r="J7716" s="33" t="s">
        <v>35</v>
      </c>
      <c r="K7716" s="34">
        <f>((G7716*400)+(H7716*100))+I7716</f>
        <v>25</v>
      </c>
      <c r="L7716" s="34">
        <v>25000</v>
      </c>
      <c r="M7716" s="34">
        <f>K7716*L7716</f>
        <v>625000</v>
      </c>
      <c r="N7716" s="31">
        <v>1</v>
      </c>
      <c r="O7716" s="35" t="s">
        <v>10475</v>
      </c>
      <c r="P7716" s="36">
        <v>3100602449522</v>
      </c>
      <c r="Q7716" s="35" t="s">
        <v>10476</v>
      </c>
      <c r="R7716" s="35" t="s">
        <v>15221</v>
      </c>
      <c r="S7716" s="37" t="s">
        <v>10478</v>
      </c>
      <c r="T7716" s="31" t="s">
        <v>44</v>
      </c>
      <c r="U7716" s="31" t="s">
        <v>45</v>
      </c>
      <c r="V7716" s="31" t="s">
        <v>96</v>
      </c>
      <c r="W7716" s="34">
        <v>68</v>
      </c>
      <c r="X7716" s="32">
        <v>33.33</v>
      </c>
      <c r="Y7716" s="34">
        <v>7150</v>
      </c>
      <c r="Z7716" s="34">
        <f>W7716*Y7716</f>
        <v>486200</v>
      </c>
      <c r="AA7716" s="38">
        <v>19</v>
      </c>
      <c r="AB7716" s="38">
        <v>28</v>
      </c>
      <c r="AC7716" s="34">
        <f>(Z7716*(100-AB7716))/100</f>
        <v>350064</v>
      </c>
      <c r="AD7716" s="34">
        <f>IF(AND(AC7716="",M7716=""),0,IF((AC7716=""),M7716, IF( (M7716=""),AC7716,SUM(AC7716:AC7718)+M7716)))</f>
        <v>1675192</v>
      </c>
      <c r="AE7716" s="34">
        <f>IF( (X7716=""),AD7716*1,AD7716*(X7716/100) )</f>
        <v>558341.49359999993</v>
      </c>
      <c r="AF7716" s="34">
        <v>0</v>
      </c>
      <c r="AG7716" s="34">
        <f>IF((AF7716-AE7716) &gt; 1,0,IF((AF7716-AE7716)&lt;0,AE7716-AF7716,AF7716-AE7716))</f>
        <v>558341.49359999993</v>
      </c>
      <c r="AH7716" s="39">
        <v>0.3</v>
      </c>
    </row>
    <row r="7717" spans="1:34" s="50" customFormat="1" ht="23.25" x14ac:dyDescent="0.55000000000000004">
      <c r="A7717" s="35"/>
      <c r="B7717" s="31"/>
      <c r="C7717" s="31"/>
      <c r="D7717" s="48"/>
      <c r="E7717" s="31"/>
      <c r="F7717" s="31"/>
      <c r="G7717" s="31"/>
      <c r="H7717" s="31"/>
      <c r="I7717" s="32"/>
      <c r="J7717" s="33"/>
      <c r="K7717" s="34"/>
      <c r="L7717" s="34"/>
      <c r="M7717" s="34"/>
      <c r="N7717" s="31"/>
      <c r="O7717" s="35"/>
      <c r="P7717" s="36"/>
      <c r="Q7717" s="35"/>
      <c r="R7717" s="35"/>
      <c r="S7717" s="37"/>
      <c r="T7717" s="31" t="s">
        <v>44</v>
      </c>
      <c r="U7717" s="31"/>
      <c r="V7717" s="31" t="s">
        <v>52</v>
      </c>
      <c r="W7717" s="34">
        <v>68</v>
      </c>
      <c r="X7717" s="32">
        <v>33.33</v>
      </c>
      <c r="Y7717" s="34">
        <v>7150</v>
      </c>
      <c r="Z7717" s="34">
        <f>W7717*Y7717</f>
        <v>486200</v>
      </c>
      <c r="AA7717" s="38">
        <v>19</v>
      </c>
      <c r="AB7717" s="38">
        <v>28</v>
      </c>
      <c r="AC7717" s="34">
        <f>(Z7717*(100-AB7717))/100</f>
        <v>350064</v>
      </c>
      <c r="AD7717" s="34">
        <f>IF(AND(AC7717="",M7716=""),0,IF((AC7717=""),M7716, IF( (M7716=""),AC7717,SUM(AC7716:AC7718)+M7716)))</f>
        <v>1675192</v>
      </c>
      <c r="AE7717" s="34">
        <f>IF( (X7717=""),AD7717*1,AD7717*(X7717/100) )</f>
        <v>558341.49359999993</v>
      </c>
      <c r="AF7717" s="34">
        <v>0</v>
      </c>
      <c r="AG7717" s="34">
        <f>IF((AF7717-AE7717) &gt; 1,0,IF((AF7717-AE7717)&lt;0,AE7717-AF7717,AF7717-AE7717))</f>
        <v>558341.49359999993</v>
      </c>
      <c r="AH7717" s="39">
        <v>0.02</v>
      </c>
    </row>
    <row r="7718" spans="1:34" s="50" customFormat="1" ht="23.25" x14ac:dyDescent="0.55000000000000004">
      <c r="A7718" s="35"/>
      <c r="B7718" s="31"/>
      <c r="C7718" s="31"/>
      <c r="D7718" s="48"/>
      <c r="E7718" s="31"/>
      <c r="F7718" s="31"/>
      <c r="G7718" s="31"/>
      <c r="H7718" s="31"/>
      <c r="I7718" s="32"/>
      <c r="J7718" s="33"/>
      <c r="K7718" s="34"/>
      <c r="L7718" s="34"/>
      <c r="M7718" s="34"/>
      <c r="N7718" s="31"/>
      <c r="O7718" s="35"/>
      <c r="P7718" s="36"/>
      <c r="Q7718" s="35"/>
      <c r="R7718" s="35"/>
      <c r="S7718" s="37"/>
      <c r="T7718" s="31" t="s">
        <v>44</v>
      </c>
      <c r="U7718" s="31"/>
      <c r="V7718" s="31" t="s">
        <v>52</v>
      </c>
      <c r="W7718" s="34">
        <v>68</v>
      </c>
      <c r="X7718" s="32">
        <v>33.340000000000003</v>
      </c>
      <c r="Y7718" s="34">
        <v>7150</v>
      </c>
      <c r="Z7718" s="34">
        <f>W7718*Y7718</f>
        <v>486200</v>
      </c>
      <c r="AA7718" s="38">
        <v>19</v>
      </c>
      <c r="AB7718" s="38">
        <v>28</v>
      </c>
      <c r="AC7718" s="34">
        <f>(Z7718*(100-AB7718))/100</f>
        <v>350064</v>
      </c>
      <c r="AD7718" s="34">
        <f>IF(AND(AC7718="",M7716=""),0,IF((AC7718=""),M7716, IF( (M7716=""),AC7718,SUM(AC7716:AC7718)+M7716)))</f>
        <v>1675192</v>
      </c>
      <c r="AE7718" s="34">
        <f>IF( (X7718=""),AD7718*1,AD7718*(X7718/100) )</f>
        <v>558509.01280000003</v>
      </c>
      <c r="AF7718" s="34">
        <v>0</v>
      </c>
      <c r="AG7718" s="34">
        <f>IF((AF7718-AE7718) &gt; 1,0,IF((AF7718-AE7718)&lt;0,AE7718-AF7718,AF7718-AE7718))</f>
        <v>558509.01280000003</v>
      </c>
      <c r="AH7718" s="39">
        <v>0.02</v>
      </c>
    </row>
    <row r="7719" spans="1:34" s="50" customFormat="1" ht="23.25" x14ac:dyDescent="0.55000000000000004">
      <c r="A7719" s="35"/>
      <c r="B7719" s="31"/>
      <c r="C7719" s="31"/>
      <c r="D7719" s="48"/>
      <c r="E7719" s="31"/>
      <c r="F7719" s="31"/>
      <c r="G7719" s="31"/>
      <c r="H7719" s="31"/>
      <c r="I7719" s="32"/>
      <c r="J7719" s="33"/>
      <c r="K7719" s="34"/>
      <c r="L7719" s="34" t="s">
        <v>63</v>
      </c>
      <c r="M7719" s="34">
        <f>SUM(M7716:M7718)</f>
        <v>625000</v>
      </c>
      <c r="N7719" s="31"/>
      <c r="O7719" s="35"/>
      <c r="P7719" s="36"/>
      <c r="Q7719" s="35"/>
      <c r="R7719" s="35"/>
      <c r="S7719" s="37"/>
      <c r="T7719" s="31"/>
      <c r="U7719" s="31"/>
      <c r="V7719" s="31"/>
      <c r="W7719" s="34"/>
      <c r="X7719" s="32"/>
      <c r="Y7719" s="34"/>
      <c r="Z7719" s="34"/>
      <c r="AA7719" s="38"/>
      <c r="AB7719" s="38"/>
      <c r="AC7719" s="34"/>
      <c r="AD7719" s="34"/>
      <c r="AE7719" s="34">
        <f>SUM(AE7716:AE7718)</f>
        <v>1675192</v>
      </c>
      <c r="AF7719" s="34"/>
      <c r="AG7719" s="34">
        <f>SUM(AG7716:AG7718)</f>
        <v>1675192</v>
      </c>
      <c r="AH7719" s="39"/>
    </row>
    <row r="7720" spans="1:34" s="173" customFormat="1" x14ac:dyDescent="0.55000000000000004">
      <c r="A7720" s="122" t="s">
        <v>7373</v>
      </c>
      <c r="B7720" s="123">
        <v>3315</v>
      </c>
      <c r="C7720" s="123">
        <v>9054</v>
      </c>
      <c r="D7720" s="135" t="s">
        <v>10481</v>
      </c>
      <c r="E7720" s="123" t="s">
        <v>34</v>
      </c>
      <c r="F7720" s="123">
        <v>2488</v>
      </c>
      <c r="G7720" s="123">
        <v>1</v>
      </c>
      <c r="H7720" s="123">
        <v>0</v>
      </c>
      <c r="I7720" s="136">
        <v>0</v>
      </c>
      <c r="J7720" s="123" t="s">
        <v>35</v>
      </c>
      <c r="K7720" s="137">
        <f>((G7720*400)+(H7720*100))+I7720</f>
        <v>400</v>
      </c>
      <c r="L7720" s="137">
        <v>800</v>
      </c>
      <c r="M7720" s="137">
        <f>K7720*L7720</f>
        <v>320000</v>
      </c>
      <c r="N7720" s="123">
        <v>1</v>
      </c>
      <c r="O7720" s="108" t="s">
        <v>10479</v>
      </c>
      <c r="P7720" s="138">
        <v>1570800002605</v>
      </c>
      <c r="Q7720" s="108" t="s">
        <v>10480</v>
      </c>
      <c r="R7720" s="108" t="s">
        <v>7375</v>
      </c>
      <c r="S7720" s="139" t="s">
        <v>10482</v>
      </c>
      <c r="T7720" s="123" t="s">
        <v>51</v>
      </c>
      <c r="U7720" s="123" t="s">
        <v>227</v>
      </c>
      <c r="V7720" s="123" t="s">
        <v>52</v>
      </c>
      <c r="W7720" s="137">
        <v>902.72</v>
      </c>
      <c r="X7720" s="136">
        <v>100</v>
      </c>
      <c r="Y7720" s="137">
        <v>6750</v>
      </c>
      <c r="Z7720" s="137">
        <f>W7720*Y7720</f>
        <v>6093360</v>
      </c>
      <c r="AA7720" s="119">
        <v>11</v>
      </c>
      <c r="AB7720" s="119">
        <v>34</v>
      </c>
      <c r="AC7720" s="137">
        <f>(Z7720*(100-AB7720))/100</f>
        <v>4021617.6</v>
      </c>
      <c r="AD7720" s="137">
        <f>IF(AND(AC7720="",M7720=""),0,IF((AC7720=""),M7720, IF( (M7720=""),AC7720,SUM(AC7720:AC7728)+M7720)))</f>
        <v>6486543.5</v>
      </c>
      <c r="AE7720" s="137">
        <f>IF( (X7720=""),AD7720*1,AD7720*(X7720/100) )</f>
        <v>6486543.5</v>
      </c>
      <c r="AF7720" s="137">
        <v>50000000</v>
      </c>
      <c r="AG7720" s="137">
        <f>IF((AF7720-AE7720) &gt; 1,0,IF((AF7720-AE7720)&lt;0,AE7720-AF7720,AF7720-AE7720))</f>
        <v>0</v>
      </c>
      <c r="AH7720" s="137">
        <v>0.02</v>
      </c>
    </row>
    <row r="7721" spans="1:34" s="173" customFormat="1" x14ac:dyDescent="0.55000000000000004">
      <c r="A7721" s="122"/>
      <c r="B7721" s="123"/>
      <c r="C7721" s="123"/>
      <c r="D7721" s="135"/>
      <c r="E7721" s="123"/>
      <c r="F7721" s="123"/>
      <c r="G7721" s="123">
        <v>2</v>
      </c>
      <c r="H7721" s="123">
        <v>0</v>
      </c>
      <c r="I7721" s="136">
        <v>68</v>
      </c>
      <c r="J7721" s="123" t="s">
        <v>38</v>
      </c>
      <c r="K7721" s="137">
        <f>((G7721*400)+(H7721*100))+I7721</f>
        <v>868</v>
      </c>
      <c r="L7721" s="137" t="s">
        <v>63</v>
      </c>
      <c r="M7721" s="137">
        <f>SUM(M7720:M7720)</f>
        <v>320000</v>
      </c>
      <c r="N7721" s="123"/>
      <c r="O7721" s="108"/>
      <c r="P7721" s="138"/>
      <c r="Q7721" s="108"/>
      <c r="R7721" s="108"/>
      <c r="S7721" s="139"/>
      <c r="T7721" s="123"/>
      <c r="U7721" s="123"/>
      <c r="V7721" s="123"/>
      <c r="W7721" s="137"/>
      <c r="X7721" s="136"/>
      <c r="Y7721" s="137"/>
      <c r="Z7721" s="137"/>
      <c r="AA7721" s="119"/>
      <c r="AB7721" s="119"/>
      <c r="AC7721" s="137"/>
      <c r="AD7721" s="137">
        <f>IF(AND(AC7721="",M7721=""),0,IF((AC7721=""),M7721,IF((M7721=""),AC7721,AC7721+M7721)))</f>
        <v>320000</v>
      </c>
      <c r="AE7721" s="137">
        <f>SUM(AE7720:AE7720)</f>
        <v>6486543.5</v>
      </c>
      <c r="AF7721" s="137">
        <v>0</v>
      </c>
      <c r="AG7721" s="137">
        <f>SUM(AG7720:AG7720)</f>
        <v>0</v>
      </c>
      <c r="AH7721" s="137">
        <v>0.01</v>
      </c>
    </row>
    <row r="7722" spans="1:34" s="173" customFormat="1" x14ac:dyDescent="0.55000000000000004">
      <c r="A7722" s="122" t="s">
        <v>10485</v>
      </c>
      <c r="B7722" s="123">
        <v>3316</v>
      </c>
      <c r="C7722" s="123">
        <v>8670</v>
      </c>
      <c r="D7722" s="135" t="s">
        <v>10486</v>
      </c>
      <c r="E7722" s="123" t="s">
        <v>34</v>
      </c>
      <c r="F7722" s="123">
        <v>20437</v>
      </c>
      <c r="G7722" s="123">
        <v>0</v>
      </c>
      <c r="H7722" s="123">
        <v>1</v>
      </c>
      <c r="I7722" s="136">
        <v>0</v>
      </c>
      <c r="J7722" s="123" t="s">
        <v>35</v>
      </c>
      <c r="K7722" s="137">
        <f>((G7722*400)+(H7722*100))+I7722</f>
        <v>100</v>
      </c>
      <c r="L7722" s="137">
        <v>800</v>
      </c>
      <c r="M7722" s="137">
        <f>K7722*L7722</f>
        <v>80000</v>
      </c>
      <c r="N7722" s="123">
        <v>1</v>
      </c>
      <c r="O7722" s="108" t="s">
        <v>10483</v>
      </c>
      <c r="P7722" s="138">
        <v>3570800347510</v>
      </c>
      <c r="Q7722" s="108" t="s">
        <v>10484</v>
      </c>
      <c r="R7722" s="108" t="s">
        <v>10487</v>
      </c>
      <c r="S7722" s="139" t="s">
        <v>10488</v>
      </c>
      <c r="T7722" s="123" t="s">
        <v>51</v>
      </c>
      <c r="U7722" s="123" t="s">
        <v>45</v>
      </c>
      <c r="V7722" s="123" t="s">
        <v>52</v>
      </c>
      <c r="W7722" s="137">
        <v>125.28</v>
      </c>
      <c r="X7722" s="136">
        <v>73.19</v>
      </c>
      <c r="Y7722" s="137">
        <v>6750</v>
      </c>
      <c r="Z7722" s="137">
        <f>W7722*Y7722</f>
        <v>845640</v>
      </c>
      <c r="AA7722" s="119">
        <v>6</v>
      </c>
      <c r="AB7722" s="119">
        <v>6</v>
      </c>
      <c r="AC7722" s="137">
        <f>(Z7722*(100-AB7722))/100</f>
        <v>794901.6</v>
      </c>
      <c r="AD7722" s="137">
        <f>IF(AND(AC7722="",M7722=""),0,IF((AC7722=""),M7722, IF( (M7722=""),AC7722,SUM(AC7722:AC7725)+M7722)))</f>
        <v>1593341.9000000001</v>
      </c>
      <c r="AE7722" s="137">
        <f>IF( (X7722=""),AD7722*1,AD7722*(X7722/100) )</f>
        <v>1166166.9366100002</v>
      </c>
      <c r="AF7722" s="137">
        <v>50000000</v>
      </c>
      <c r="AG7722" s="137">
        <f>IF((AF7722-AE7722) &gt; 1,0,IF((AF7722-AE7722)&lt;0,AE7722-AF7722,AF7722-AE7722))</f>
        <v>0</v>
      </c>
      <c r="AH7722" s="137">
        <v>0.02</v>
      </c>
    </row>
    <row r="7723" spans="1:34" s="173" customFormat="1" x14ac:dyDescent="0.55000000000000004">
      <c r="A7723" s="122"/>
      <c r="B7723" s="123"/>
      <c r="C7723" s="123"/>
      <c r="D7723" s="135"/>
      <c r="E7723" s="123"/>
      <c r="F7723" s="123"/>
      <c r="G7723" s="123"/>
      <c r="H7723" s="123"/>
      <c r="I7723" s="136"/>
      <c r="J7723" s="123"/>
      <c r="K7723" s="137"/>
      <c r="L7723" s="137"/>
      <c r="M7723" s="137"/>
      <c r="N7723" s="123">
        <v>2</v>
      </c>
      <c r="O7723" s="108" t="s">
        <v>10483</v>
      </c>
      <c r="P7723" s="138">
        <v>3570800347510</v>
      </c>
      <c r="Q7723" s="108" t="s">
        <v>10484</v>
      </c>
      <c r="R7723" s="108" t="s">
        <v>10487</v>
      </c>
      <c r="S7723" s="139" t="s">
        <v>10489</v>
      </c>
      <c r="T7723" s="123" t="s">
        <v>51</v>
      </c>
      <c r="U7723" s="123" t="s">
        <v>45</v>
      </c>
      <c r="V7723" s="123" t="s">
        <v>52</v>
      </c>
      <c r="W7723" s="137">
        <v>45.9</v>
      </c>
      <c r="X7723" s="136">
        <v>26.81</v>
      </c>
      <c r="Y7723" s="137">
        <v>6750</v>
      </c>
      <c r="Z7723" s="137">
        <f>W7723*Y7723</f>
        <v>309825</v>
      </c>
      <c r="AA7723" s="119">
        <v>6</v>
      </c>
      <c r="AB7723" s="119">
        <v>6</v>
      </c>
      <c r="AC7723" s="137">
        <f>(Z7723*(100-AB7723))/100</f>
        <v>291235.5</v>
      </c>
      <c r="AD7723" s="137">
        <f>IF(AND(AC7723="",M7722=""),0,IF((AC7723=""),M7722, IF( (M7722=""),AC7723,SUM(AC7722:AC7725)+M7722)))</f>
        <v>1593341.9000000001</v>
      </c>
      <c r="AE7723" s="137">
        <f>IF( (X7723=""),AD7723*1,AD7723*(X7723/100) )</f>
        <v>427174.96339000005</v>
      </c>
      <c r="AF7723" s="137">
        <v>50000000</v>
      </c>
      <c r="AG7723" s="137">
        <f>IF((AF7723-AE7723) &gt; 1,0,IF((AF7723-AE7723)&lt;0,AE7723-AF7723,AF7723-AE7723))</f>
        <v>0</v>
      </c>
      <c r="AH7723" s="137">
        <v>0.02</v>
      </c>
    </row>
    <row r="7724" spans="1:34" s="173" customFormat="1" x14ac:dyDescent="0.55000000000000004">
      <c r="A7724" s="122"/>
      <c r="B7724" s="123"/>
      <c r="C7724" s="123"/>
      <c r="D7724" s="135"/>
      <c r="E7724" s="123"/>
      <c r="F7724" s="123"/>
      <c r="G7724" s="123"/>
      <c r="H7724" s="123"/>
      <c r="I7724" s="136"/>
      <c r="J7724" s="123"/>
      <c r="K7724" s="137"/>
      <c r="L7724" s="137" t="s">
        <v>63</v>
      </c>
      <c r="M7724" s="137">
        <f>SUM(M7722:M7723)</f>
        <v>80000</v>
      </c>
      <c r="N7724" s="123"/>
      <c r="O7724" s="108"/>
      <c r="P7724" s="138"/>
      <c r="Q7724" s="108"/>
      <c r="R7724" s="108"/>
      <c r="S7724" s="139"/>
      <c r="T7724" s="123"/>
      <c r="U7724" s="123"/>
      <c r="V7724" s="123"/>
      <c r="W7724" s="137"/>
      <c r="X7724" s="136"/>
      <c r="Y7724" s="137"/>
      <c r="Z7724" s="137"/>
      <c r="AA7724" s="119"/>
      <c r="AB7724" s="119"/>
      <c r="AC7724" s="137"/>
      <c r="AD7724" s="137"/>
      <c r="AE7724" s="137">
        <f>SUM(AE7722:AE7723)</f>
        <v>1593341.9000000004</v>
      </c>
      <c r="AF7724" s="137"/>
      <c r="AG7724" s="137">
        <f>SUM(AG7722:AG7723)</f>
        <v>0</v>
      </c>
      <c r="AH7724" s="137"/>
    </row>
    <row r="7725" spans="1:34" s="99" customFormat="1" ht="19.5" customHeight="1" x14ac:dyDescent="0.55000000000000004">
      <c r="A7725" s="235"/>
      <c r="B7725" s="89">
        <v>3317</v>
      </c>
      <c r="C7725" s="89">
        <v>5621</v>
      </c>
      <c r="D7725" s="90" t="s">
        <v>10492</v>
      </c>
      <c r="E7725" s="91" t="s">
        <v>15254</v>
      </c>
      <c r="F7725" s="91" t="s">
        <v>55</v>
      </c>
      <c r="G7725" s="92">
        <v>1</v>
      </c>
      <c r="H7725" s="92">
        <v>0</v>
      </c>
      <c r="I7725" s="93">
        <v>45</v>
      </c>
      <c r="J7725" s="92" t="s">
        <v>62</v>
      </c>
      <c r="K7725" s="94">
        <f>((G7725*400)+(H7725*100))+I7725</f>
        <v>445</v>
      </c>
      <c r="L7725" s="94">
        <v>2425</v>
      </c>
      <c r="M7725" s="94">
        <f>K7725*L7725</f>
        <v>1079125</v>
      </c>
      <c r="N7725" s="91">
        <v>1</v>
      </c>
      <c r="O7725" s="95" t="s">
        <v>10490</v>
      </c>
      <c r="P7725" s="96"/>
      <c r="Q7725" s="95" t="s">
        <v>10491</v>
      </c>
      <c r="R7725" s="95" t="s">
        <v>10493</v>
      </c>
      <c r="S7725" s="97" t="s">
        <v>10494</v>
      </c>
      <c r="T7725" s="91" t="s">
        <v>95</v>
      </c>
      <c r="U7725" s="91" t="s">
        <v>45</v>
      </c>
      <c r="V7725" s="91" t="s">
        <v>75</v>
      </c>
      <c r="W7725" s="94">
        <v>143.84</v>
      </c>
      <c r="X7725" s="98">
        <v>74.05</v>
      </c>
      <c r="Y7725" s="94">
        <v>5500</v>
      </c>
      <c r="Z7725" s="94">
        <f t="shared" ref="Z7725:Z7730" si="751">W7725*Y7725</f>
        <v>791120</v>
      </c>
      <c r="AA7725" s="89">
        <v>28</v>
      </c>
      <c r="AB7725" s="89">
        <v>46</v>
      </c>
      <c r="AC7725" s="94">
        <f t="shared" ref="AC7725:AC7730" si="752">(Z7725*(100-AB7725))/100</f>
        <v>427204.8</v>
      </c>
      <c r="AD7725" s="94">
        <f>IF(AND(AC7725="",M7725=""),0,IF((AC7725=""),M7725, IF( (M7725=""),AC7725,SUM(AC7725:AC7726)+M7725)))</f>
        <v>1690037.8</v>
      </c>
      <c r="AE7725" s="94">
        <f t="shared" ref="AE7725:AE7730" si="753">IF( (X7725=""),AD7725*1,AD7725*(X7725/100) )</f>
        <v>1251472.9908999999</v>
      </c>
      <c r="AF7725" s="94">
        <v>0</v>
      </c>
      <c r="AG7725" s="94">
        <f t="shared" ref="AG7725:AG7730" si="754">IF((AF7725-AE7725) &gt; 1,0,IF((AF7725-AE7725)&lt;0,AE7725-AF7725,AF7725-AE7725))</f>
        <v>1251472.9908999999</v>
      </c>
      <c r="AH7725" s="94">
        <v>0.3</v>
      </c>
    </row>
    <row r="7726" spans="1:34" s="99" customFormat="1" ht="19.5" customHeight="1" x14ac:dyDescent="0.55000000000000004">
      <c r="A7726" s="236"/>
      <c r="B7726" s="89"/>
      <c r="C7726" s="89"/>
      <c r="D7726" s="90"/>
      <c r="E7726" s="91"/>
      <c r="F7726" s="91"/>
      <c r="G7726" s="92"/>
      <c r="H7726" s="92"/>
      <c r="I7726" s="93"/>
      <c r="J7726" s="92"/>
      <c r="K7726" s="94"/>
      <c r="L7726" s="94"/>
      <c r="M7726" s="94"/>
      <c r="N7726" s="91">
        <v>2</v>
      </c>
      <c r="O7726" s="95" t="s">
        <v>10490</v>
      </c>
      <c r="P7726" s="96"/>
      <c r="Q7726" s="95" t="s">
        <v>10491</v>
      </c>
      <c r="R7726" s="95" t="s">
        <v>10493</v>
      </c>
      <c r="S7726" s="97" t="s">
        <v>10495</v>
      </c>
      <c r="T7726" s="91" t="s">
        <v>51</v>
      </c>
      <c r="U7726" s="91" t="s">
        <v>45</v>
      </c>
      <c r="V7726" s="91" t="s">
        <v>52</v>
      </c>
      <c r="W7726" s="94">
        <v>50.4</v>
      </c>
      <c r="X7726" s="98">
        <v>25.95</v>
      </c>
      <c r="Y7726" s="94">
        <v>6750</v>
      </c>
      <c r="Z7726" s="94">
        <f t="shared" si="751"/>
        <v>340200</v>
      </c>
      <c r="AA7726" s="89">
        <v>28</v>
      </c>
      <c r="AB7726" s="89">
        <v>46</v>
      </c>
      <c r="AC7726" s="94">
        <f t="shared" si="752"/>
        <v>183708</v>
      </c>
      <c r="AD7726" s="94">
        <f>IF(AND(AC7726="",M7725=""),0,IF((AC7726=""),M7725, IF( (M7725=""),AC7726,SUM(AC7725:AC7726)+M7725)))</f>
        <v>1690037.8</v>
      </c>
      <c r="AE7726" s="94">
        <f>IF( (X7726=""),AD7726*1,AD7726*(X7726/100) )</f>
        <v>438564.80910000001</v>
      </c>
      <c r="AF7726" s="94">
        <v>0</v>
      </c>
      <c r="AG7726" s="94">
        <f t="shared" si="754"/>
        <v>438564.80910000001</v>
      </c>
      <c r="AH7726" s="94">
        <v>0.02</v>
      </c>
    </row>
    <row r="7727" spans="1:34" s="99" customFormat="1" x14ac:dyDescent="0.55000000000000004">
      <c r="A7727" s="236"/>
      <c r="B7727" s="89">
        <v>3318</v>
      </c>
      <c r="C7727" s="89">
        <v>10514</v>
      </c>
      <c r="D7727" s="90" t="s">
        <v>9471</v>
      </c>
      <c r="E7727" s="91" t="s">
        <v>34</v>
      </c>
      <c r="F7727" s="91">
        <v>11160</v>
      </c>
      <c r="G7727" s="92">
        <v>0</v>
      </c>
      <c r="H7727" s="92">
        <v>0</v>
      </c>
      <c r="I7727" s="93">
        <v>16</v>
      </c>
      <c r="J7727" s="92" t="s">
        <v>62</v>
      </c>
      <c r="K7727" s="94">
        <f>((G7727*400)+(H7727*100))+I7727</f>
        <v>16</v>
      </c>
      <c r="L7727" s="94">
        <v>2425</v>
      </c>
      <c r="M7727" s="94">
        <f>K7727*L7727</f>
        <v>38800</v>
      </c>
      <c r="N7727" s="91">
        <v>1</v>
      </c>
      <c r="O7727" s="95" t="s">
        <v>10490</v>
      </c>
      <c r="P7727" s="96"/>
      <c r="Q7727" s="95" t="s">
        <v>10491</v>
      </c>
      <c r="R7727" s="95" t="s">
        <v>10493</v>
      </c>
      <c r="S7727" s="97" t="s">
        <v>9472</v>
      </c>
      <c r="T7727" s="91" t="s">
        <v>44</v>
      </c>
      <c r="U7727" s="91" t="s">
        <v>45</v>
      </c>
      <c r="V7727" s="91" t="s">
        <v>75</v>
      </c>
      <c r="W7727" s="94">
        <v>58</v>
      </c>
      <c r="X7727" s="98">
        <v>25</v>
      </c>
      <c r="Y7727" s="94">
        <v>7150</v>
      </c>
      <c r="Z7727" s="94">
        <f t="shared" si="751"/>
        <v>414700</v>
      </c>
      <c r="AA7727" s="89">
        <v>28</v>
      </c>
      <c r="AB7727" s="89">
        <v>46</v>
      </c>
      <c r="AC7727" s="94">
        <f t="shared" si="752"/>
        <v>223938</v>
      </c>
      <c r="AD7727" s="94">
        <f>IF(AND(AC7727="",M7727=""),0,IF((AC7727=""),M7727, IF( (M7727=""),AC7727,SUM(AC7727:AC7730)+M7727)))</f>
        <v>934552</v>
      </c>
      <c r="AE7727" s="94">
        <f t="shared" si="753"/>
        <v>233638</v>
      </c>
      <c r="AF7727" s="94">
        <v>0</v>
      </c>
      <c r="AG7727" s="94">
        <f t="shared" si="754"/>
        <v>233638</v>
      </c>
      <c r="AH7727" s="94">
        <v>0.3</v>
      </c>
    </row>
    <row r="7728" spans="1:34" s="99" customFormat="1" x14ac:dyDescent="0.55000000000000004">
      <c r="A7728" s="236"/>
      <c r="B7728" s="89"/>
      <c r="C7728" s="89"/>
      <c r="D7728" s="90"/>
      <c r="E7728" s="91"/>
      <c r="F7728" s="91"/>
      <c r="G7728" s="92"/>
      <c r="H7728" s="92"/>
      <c r="I7728" s="93"/>
      <c r="J7728" s="92"/>
      <c r="K7728" s="94"/>
      <c r="L7728" s="94"/>
      <c r="M7728" s="94"/>
      <c r="N7728" s="91"/>
      <c r="O7728" s="95"/>
      <c r="P7728" s="96"/>
      <c r="Q7728" s="95"/>
      <c r="R7728" s="95"/>
      <c r="S7728" s="97"/>
      <c r="T7728" s="91" t="s">
        <v>44</v>
      </c>
      <c r="U7728" s="91"/>
      <c r="V7728" s="91" t="s">
        <v>75</v>
      </c>
      <c r="W7728" s="94">
        <v>58</v>
      </c>
      <c r="X7728" s="98">
        <v>25</v>
      </c>
      <c r="Y7728" s="94">
        <v>7150</v>
      </c>
      <c r="Z7728" s="94">
        <f t="shared" si="751"/>
        <v>414700</v>
      </c>
      <c r="AA7728" s="89">
        <v>28</v>
      </c>
      <c r="AB7728" s="89">
        <v>46</v>
      </c>
      <c r="AC7728" s="94">
        <f t="shared" si="752"/>
        <v>223938</v>
      </c>
      <c r="AD7728" s="94">
        <f>IF(AND(AC7728="",M7727=""),0,IF((AC7728=""),M7727, IF( (M7727=""),AC7728,SUM(AC7727:AC7730)+M7727)))</f>
        <v>934552</v>
      </c>
      <c r="AE7728" s="94">
        <f t="shared" si="753"/>
        <v>233638</v>
      </c>
      <c r="AF7728" s="94">
        <v>0</v>
      </c>
      <c r="AG7728" s="94">
        <f t="shared" si="754"/>
        <v>233638</v>
      </c>
      <c r="AH7728" s="94">
        <v>0.3</v>
      </c>
    </row>
    <row r="7729" spans="1:34" s="99" customFormat="1" x14ac:dyDescent="0.55000000000000004">
      <c r="A7729" s="236"/>
      <c r="B7729" s="89"/>
      <c r="C7729" s="89"/>
      <c r="D7729" s="90"/>
      <c r="E7729" s="91"/>
      <c r="F7729" s="91"/>
      <c r="G7729" s="92"/>
      <c r="H7729" s="92"/>
      <c r="I7729" s="93"/>
      <c r="J7729" s="92"/>
      <c r="K7729" s="94"/>
      <c r="L7729" s="94"/>
      <c r="M7729" s="94"/>
      <c r="N7729" s="91"/>
      <c r="O7729" s="95"/>
      <c r="P7729" s="96"/>
      <c r="Q7729" s="95"/>
      <c r="R7729" s="95"/>
      <c r="S7729" s="97"/>
      <c r="T7729" s="91" t="s">
        <v>44</v>
      </c>
      <c r="U7729" s="91"/>
      <c r="V7729" s="91" t="s">
        <v>75</v>
      </c>
      <c r="W7729" s="94">
        <v>58</v>
      </c>
      <c r="X7729" s="98">
        <v>25</v>
      </c>
      <c r="Y7729" s="94">
        <v>7150</v>
      </c>
      <c r="Z7729" s="94">
        <f t="shared" si="751"/>
        <v>414700</v>
      </c>
      <c r="AA7729" s="89">
        <v>28</v>
      </c>
      <c r="AB7729" s="89">
        <v>46</v>
      </c>
      <c r="AC7729" s="94">
        <f t="shared" si="752"/>
        <v>223938</v>
      </c>
      <c r="AD7729" s="94">
        <f>IF(AND(AC7729="",M7727=""),0,IF((AC7729=""),M7727, IF( (M7727=""),AC7729,SUM(AC7727:AC7730)+M7727)))</f>
        <v>934552</v>
      </c>
      <c r="AE7729" s="94">
        <f t="shared" si="753"/>
        <v>233638</v>
      </c>
      <c r="AF7729" s="94">
        <v>0</v>
      </c>
      <c r="AG7729" s="94">
        <f t="shared" si="754"/>
        <v>233638</v>
      </c>
      <c r="AH7729" s="94">
        <v>0.3</v>
      </c>
    </row>
    <row r="7730" spans="1:34" s="99" customFormat="1" x14ac:dyDescent="0.55000000000000004">
      <c r="A7730" s="236"/>
      <c r="B7730" s="89"/>
      <c r="C7730" s="89"/>
      <c r="D7730" s="90"/>
      <c r="E7730" s="91"/>
      <c r="F7730" s="91"/>
      <c r="G7730" s="92"/>
      <c r="H7730" s="92"/>
      <c r="I7730" s="93"/>
      <c r="J7730" s="92"/>
      <c r="K7730" s="94"/>
      <c r="L7730" s="94"/>
      <c r="M7730" s="94"/>
      <c r="N7730" s="91"/>
      <c r="O7730" s="95"/>
      <c r="P7730" s="96"/>
      <c r="Q7730" s="95"/>
      <c r="R7730" s="95"/>
      <c r="S7730" s="97"/>
      <c r="T7730" s="91" t="s">
        <v>44</v>
      </c>
      <c r="U7730" s="91"/>
      <c r="V7730" s="91" t="s">
        <v>75</v>
      </c>
      <c r="W7730" s="94">
        <v>58</v>
      </c>
      <c r="X7730" s="98">
        <v>25</v>
      </c>
      <c r="Y7730" s="94">
        <v>7150</v>
      </c>
      <c r="Z7730" s="94">
        <f t="shared" si="751"/>
        <v>414700</v>
      </c>
      <c r="AA7730" s="89">
        <v>28</v>
      </c>
      <c r="AB7730" s="89">
        <v>46</v>
      </c>
      <c r="AC7730" s="94">
        <f t="shared" si="752"/>
        <v>223938</v>
      </c>
      <c r="AD7730" s="94">
        <f>IF(AND(AC7730="",M7727=""),0,IF((AC7730=""),M7727, IF( (M7727=""),AC7730,SUM(AC7727:AC7730)+M7727)))</f>
        <v>934552</v>
      </c>
      <c r="AE7730" s="94">
        <f t="shared" si="753"/>
        <v>233638</v>
      </c>
      <c r="AF7730" s="94">
        <v>0</v>
      </c>
      <c r="AG7730" s="94">
        <f t="shared" si="754"/>
        <v>233638</v>
      </c>
      <c r="AH7730" s="94">
        <v>0.3</v>
      </c>
    </row>
    <row r="7731" spans="1:34" s="99" customFormat="1" x14ac:dyDescent="0.55000000000000004">
      <c r="A7731" s="236"/>
      <c r="B7731" s="89"/>
      <c r="C7731" s="89"/>
      <c r="D7731" s="90"/>
      <c r="E7731" s="102"/>
      <c r="F7731" s="89"/>
      <c r="G7731" s="103"/>
      <c r="H7731" s="103"/>
      <c r="I7731" s="93"/>
      <c r="J7731" s="103"/>
      <c r="K7731" s="94"/>
      <c r="L7731" s="94"/>
      <c r="M7731" s="94">
        <f>SUM(M7725:M7730)</f>
        <v>1117925</v>
      </c>
      <c r="N7731" s="106"/>
      <c r="O7731" s="105"/>
      <c r="P7731" s="96"/>
      <c r="Q7731" s="105"/>
      <c r="R7731" s="105"/>
      <c r="S7731" s="97"/>
      <c r="T7731" s="106"/>
      <c r="U7731" s="106"/>
      <c r="V7731" s="106"/>
      <c r="W7731" s="94"/>
      <c r="X7731" s="98"/>
      <c r="Y7731" s="94"/>
      <c r="Z7731" s="94"/>
      <c r="AA7731" s="89"/>
      <c r="AB7731" s="89"/>
      <c r="AC7731" s="94"/>
      <c r="AD7731" s="94">
        <f>SUM(AD7725:AD7730)</f>
        <v>7118283.5999999996</v>
      </c>
      <c r="AE7731" s="94">
        <f>SUM(AE7725:AE7730)</f>
        <v>2624589.7999999998</v>
      </c>
      <c r="AF7731" s="94"/>
      <c r="AG7731" s="94">
        <f>SUM(AG7725:AG7730)</f>
        <v>2624589.7999999998</v>
      </c>
      <c r="AH7731" s="94"/>
    </row>
    <row r="7732" spans="1:34" s="99" customFormat="1" x14ac:dyDescent="0.55000000000000004">
      <c r="A7732" s="107" t="s">
        <v>10498</v>
      </c>
      <c r="B7732" s="102">
        <v>3319</v>
      </c>
      <c r="C7732" s="102">
        <v>6335</v>
      </c>
      <c r="D7732" s="90" t="s">
        <v>10499</v>
      </c>
      <c r="E7732" s="102" t="s">
        <v>37</v>
      </c>
      <c r="F7732" s="102">
        <v>5330</v>
      </c>
      <c r="G7732" s="102">
        <v>6</v>
      </c>
      <c r="H7732" s="102">
        <v>2</v>
      </c>
      <c r="I7732" s="98">
        <v>69</v>
      </c>
      <c r="J7732" s="102" t="s">
        <v>38</v>
      </c>
      <c r="K7732" s="94">
        <f>((G7732*400)+(H7732*100))+I7732</f>
        <v>2669</v>
      </c>
      <c r="L7732" s="94">
        <v>400</v>
      </c>
      <c r="M7732" s="94">
        <f>K7732*L7732</f>
        <v>1067600</v>
      </c>
      <c r="N7732" s="102"/>
      <c r="O7732" s="111"/>
      <c r="P7732" s="96"/>
      <c r="Q7732" s="111"/>
      <c r="R7732" s="111"/>
      <c r="S7732" s="97"/>
      <c r="T7732" s="102"/>
      <c r="U7732" s="102"/>
      <c r="V7732" s="102"/>
      <c r="W7732" s="94"/>
      <c r="X7732" s="98"/>
      <c r="Y7732" s="94"/>
      <c r="Z7732" s="94"/>
      <c r="AA7732" s="89"/>
      <c r="AB7732" s="89"/>
      <c r="AC7732" s="94"/>
      <c r="AD7732" s="94">
        <f>IF(AND(AC7732="",M7732=""),0,IF((AC7732=""),M7732,IF((M7732=""),AC7732,AC7732+M7732)))</f>
        <v>1067600</v>
      </c>
      <c r="AE7732" s="94">
        <f t="shared" ref="AE7732:AE7741" si="755">IF( (X7732=""),AD7732*1,AD7732*(X7732/100) )</f>
        <v>1067600</v>
      </c>
      <c r="AF7732" s="94">
        <v>0</v>
      </c>
      <c r="AG7732" s="94">
        <f t="shared" ref="AG7732:AG7741" si="756">IF((AF7732-AE7732) &gt; 1,0,IF((AF7732-AE7732)&lt;0,AE7732-AF7732,AF7732-AE7732))</f>
        <v>1067600</v>
      </c>
      <c r="AH7732" s="94">
        <v>0.01</v>
      </c>
    </row>
    <row r="7733" spans="1:34" s="99" customFormat="1" x14ac:dyDescent="0.55000000000000004">
      <c r="A7733" s="107"/>
      <c r="B7733" s="102">
        <v>3320</v>
      </c>
      <c r="C7733" s="102">
        <v>6339</v>
      </c>
      <c r="D7733" s="90" t="s">
        <v>10500</v>
      </c>
      <c r="E7733" s="102" t="s">
        <v>37</v>
      </c>
      <c r="F7733" s="102">
        <v>5331</v>
      </c>
      <c r="G7733" s="102">
        <v>4</v>
      </c>
      <c r="H7733" s="102">
        <v>0</v>
      </c>
      <c r="I7733" s="98">
        <v>36</v>
      </c>
      <c r="J7733" s="102" t="s">
        <v>35</v>
      </c>
      <c r="K7733" s="94">
        <f>((G7733*400)+(H7733*100))+I7733</f>
        <v>1636</v>
      </c>
      <c r="L7733" s="94">
        <v>800</v>
      </c>
      <c r="M7733" s="94">
        <f>K7733*L7733</f>
        <v>1308800</v>
      </c>
      <c r="N7733" s="102">
        <v>1</v>
      </c>
      <c r="O7733" s="111" t="s">
        <v>10496</v>
      </c>
      <c r="P7733" s="96">
        <v>3570800011007</v>
      </c>
      <c r="Q7733" s="111" t="s">
        <v>10497</v>
      </c>
      <c r="R7733" s="111" t="s">
        <v>10501</v>
      </c>
      <c r="S7733" s="97" t="s">
        <v>10502</v>
      </c>
      <c r="T7733" s="102" t="s">
        <v>51</v>
      </c>
      <c r="U7733" s="102" t="s">
        <v>45</v>
      </c>
      <c r="V7733" s="102" t="s">
        <v>52</v>
      </c>
      <c r="W7733" s="94">
        <v>780</v>
      </c>
      <c r="X7733" s="98">
        <v>42.92</v>
      </c>
      <c r="Y7733" s="94">
        <v>6750</v>
      </c>
      <c r="Z7733" s="94">
        <f t="shared" ref="Z7733:Z7741" si="757">W7733*Y7733</f>
        <v>5265000</v>
      </c>
      <c r="AA7733" s="89">
        <v>7</v>
      </c>
      <c r="AB7733" s="89">
        <v>7</v>
      </c>
      <c r="AC7733" s="94">
        <f t="shared" ref="AC7733:AC7741" si="758">(Z7733*(100-AB7733))/100</f>
        <v>4896450</v>
      </c>
      <c r="AD7733" s="94">
        <f>IF(AND(AC7733="",M7733=""),0,IF((AC7733=""),M7733, IF( (M7733=""),AC7733,SUM(AC7733:AC7740)+M7733)))</f>
        <v>12030015.199999999</v>
      </c>
      <c r="AE7733" s="94">
        <f t="shared" si="755"/>
        <v>5163282.5238399999</v>
      </c>
      <c r="AF7733" s="94">
        <v>50000000</v>
      </c>
      <c r="AG7733" s="94">
        <f t="shared" si="756"/>
        <v>0</v>
      </c>
      <c r="AH7733" s="94">
        <v>0.02</v>
      </c>
    </row>
    <row r="7734" spans="1:34" s="99" customFormat="1" x14ac:dyDescent="0.55000000000000004">
      <c r="A7734" s="107"/>
      <c r="B7734" s="102"/>
      <c r="C7734" s="102"/>
      <c r="D7734" s="90"/>
      <c r="E7734" s="102"/>
      <c r="F7734" s="102"/>
      <c r="G7734" s="102"/>
      <c r="H7734" s="102"/>
      <c r="I7734" s="98"/>
      <c r="J7734" s="102"/>
      <c r="K7734" s="94"/>
      <c r="L7734" s="94"/>
      <c r="M7734" s="94"/>
      <c r="N7734" s="102">
        <v>2</v>
      </c>
      <c r="O7734" s="111" t="s">
        <v>10496</v>
      </c>
      <c r="P7734" s="96">
        <v>3570800011007</v>
      </c>
      <c r="Q7734" s="111" t="s">
        <v>10497</v>
      </c>
      <c r="R7734" s="111" t="s">
        <v>10501</v>
      </c>
      <c r="S7734" s="97" t="s">
        <v>10503</v>
      </c>
      <c r="T7734" s="102" t="s">
        <v>51</v>
      </c>
      <c r="U7734" s="102" t="s">
        <v>45</v>
      </c>
      <c r="V7734" s="102" t="s">
        <v>75</v>
      </c>
      <c r="W7734" s="94">
        <v>75</v>
      </c>
      <c r="X7734" s="98">
        <v>4.13</v>
      </c>
      <c r="Y7734" s="94">
        <v>6750</v>
      </c>
      <c r="Z7734" s="94">
        <f t="shared" si="757"/>
        <v>506250</v>
      </c>
      <c r="AA7734" s="89">
        <v>7</v>
      </c>
      <c r="AB7734" s="89">
        <v>7</v>
      </c>
      <c r="AC7734" s="94">
        <f t="shared" si="758"/>
        <v>470812.5</v>
      </c>
      <c r="AD7734" s="94">
        <f>IF(AND(AC7734="",M7733=""),0,IF((AC7734=""),M7733, IF( (M7733=""),AC7734,SUM(AC7733:AC7740)+M7733)))</f>
        <v>12030015.199999999</v>
      </c>
      <c r="AE7734" s="94">
        <f t="shared" si="755"/>
        <v>496839.62775999994</v>
      </c>
      <c r="AF7734" s="94">
        <v>0</v>
      </c>
      <c r="AG7734" s="94">
        <f t="shared" si="756"/>
        <v>496839.62775999994</v>
      </c>
      <c r="AH7734" s="94">
        <v>0.3</v>
      </c>
    </row>
    <row r="7735" spans="1:34" s="99" customFormat="1" x14ac:dyDescent="0.55000000000000004">
      <c r="A7735" s="107"/>
      <c r="B7735" s="102"/>
      <c r="C7735" s="102"/>
      <c r="D7735" s="90"/>
      <c r="E7735" s="102"/>
      <c r="F7735" s="102"/>
      <c r="G7735" s="102"/>
      <c r="H7735" s="102"/>
      <c r="I7735" s="98"/>
      <c r="J7735" s="102"/>
      <c r="K7735" s="94"/>
      <c r="L7735" s="94"/>
      <c r="M7735" s="94"/>
      <c r="N7735" s="102">
        <v>3</v>
      </c>
      <c r="O7735" s="111" t="s">
        <v>10496</v>
      </c>
      <c r="P7735" s="96">
        <v>3570800011007</v>
      </c>
      <c r="Q7735" s="111" t="s">
        <v>10497</v>
      </c>
      <c r="R7735" s="111" t="s">
        <v>10501</v>
      </c>
      <c r="S7735" s="97" t="s">
        <v>10504</v>
      </c>
      <c r="T7735" s="102" t="s">
        <v>51</v>
      </c>
      <c r="U7735" s="102" t="s">
        <v>45</v>
      </c>
      <c r="V7735" s="102" t="s">
        <v>75</v>
      </c>
      <c r="W7735" s="94">
        <v>208.24</v>
      </c>
      <c r="X7735" s="98">
        <v>11.46</v>
      </c>
      <c r="Y7735" s="94">
        <v>6750</v>
      </c>
      <c r="Z7735" s="94">
        <f t="shared" si="757"/>
        <v>1405620</v>
      </c>
      <c r="AA7735" s="89">
        <v>9</v>
      </c>
      <c r="AB7735" s="89">
        <v>9</v>
      </c>
      <c r="AC7735" s="94">
        <f t="shared" si="758"/>
        <v>1279114.2</v>
      </c>
      <c r="AD7735" s="94">
        <f>IF(AND(AC7735="",M7733=""),0,IF((AC7735=""),M7733, IF( (M7733=""),AC7735,SUM(AC7733:AC7740)+M7733)))</f>
        <v>12030015.199999999</v>
      </c>
      <c r="AE7735" s="94">
        <f>IF( (X7735=""),AD7735*1,AD7735*(X7735/100) )</f>
        <v>1378639.7419199999</v>
      </c>
      <c r="AF7735" s="94">
        <v>0</v>
      </c>
      <c r="AG7735" s="94">
        <f t="shared" si="756"/>
        <v>1378639.7419199999</v>
      </c>
      <c r="AH7735" s="94">
        <v>0.3</v>
      </c>
    </row>
    <row r="7736" spans="1:34" s="99" customFormat="1" x14ac:dyDescent="0.55000000000000004">
      <c r="A7736" s="107"/>
      <c r="B7736" s="102"/>
      <c r="C7736" s="102"/>
      <c r="D7736" s="90"/>
      <c r="E7736" s="102"/>
      <c r="F7736" s="102"/>
      <c r="G7736" s="102"/>
      <c r="H7736" s="102"/>
      <c r="I7736" s="98"/>
      <c r="J7736" s="102"/>
      <c r="K7736" s="94"/>
      <c r="L7736" s="94"/>
      <c r="M7736" s="94"/>
      <c r="N7736" s="102">
        <v>4</v>
      </c>
      <c r="O7736" s="111" t="s">
        <v>10496</v>
      </c>
      <c r="P7736" s="96">
        <v>3570800011007</v>
      </c>
      <c r="Q7736" s="111" t="s">
        <v>10497</v>
      </c>
      <c r="R7736" s="111" t="s">
        <v>10501</v>
      </c>
      <c r="S7736" s="97" t="s">
        <v>10505</v>
      </c>
      <c r="T7736" s="102" t="s">
        <v>95</v>
      </c>
      <c r="U7736" s="102" t="s">
        <v>45</v>
      </c>
      <c r="V7736" s="102" t="s">
        <v>75</v>
      </c>
      <c r="W7736" s="94">
        <v>153.30000000000001</v>
      </c>
      <c r="X7736" s="98">
        <v>8.43</v>
      </c>
      <c r="Y7736" s="94">
        <v>5500</v>
      </c>
      <c r="Z7736" s="94">
        <f t="shared" si="757"/>
        <v>843150.00000000012</v>
      </c>
      <c r="AA7736" s="89">
        <v>6</v>
      </c>
      <c r="AB7736" s="89">
        <v>6</v>
      </c>
      <c r="AC7736" s="94">
        <f t="shared" si="758"/>
        <v>792561.00000000012</v>
      </c>
      <c r="AD7736" s="94">
        <f>IF(AND(AC7736="",M7733=""),0,IF((AC7736=""),M7733, IF( (M7733=""),AC7736,SUM(AC7733:AC7740)+M7733)))</f>
        <v>12030015.199999999</v>
      </c>
      <c r="AE7736" s="94">
        <f t="shared" si="755"/>
        <v>1014130.2813599999</v>
      </c>
      <c r="AF7736" s="94">
        <v>0</v>
      </c>
      <c r="AG7736" s="94">
        <f t="shared" si="756"/>
        <v>1014130.2813599999</v>
      </c>
      <c r="AH7736" s="94">
        <v>0.3</v>
      </c>
    </row>
    <row r="7737" spans="1:34" s="99" customFormat="1" x14ac:dyDescent="0.55000000000000004">
      <c r="A7737" s="107"/>
      <c r="B7737" s="102"/>
      <c r="C7737" s="102"/>
      <c r="D7737" s="90"/>
      <c r="E7737" s="102"/>
      <c r="F7737" s="102"/>
      <c r="G7737" s="102"/>
      <c r="H7737" s="102"/>
      <c r="I7737" s="98"/>
      <c r="J7737" s="102"/>
      <c r="K7737" s="94"/>
      <c r="L7737" s="94"/>
      <c r="M7737" s="94"/>
      <c r="N7737" s="102">
        <v>5</v>
      </c>
      <c r="O7737" s="111" t="s">
        <v>10496</v>
      </c>
      <c r="P7737" s="96">
        <v>3570800011007</v>
      </c>
      <c r="Q7737" s="111" t="s">
        <v>10497</v>
      </c>
      <c r="R7737" s="111" t="s">
        <v>10501</v>
      </c>
      <c r="S7737" s="97" t="s">
        <v>10506</v>
      </c>
      <c r="T7737" s="102" t="s">
        <v>51</v>
      </c>
      <c r="U7737" s="102" t="s">
        <v>45</v>
      </c>
      <c r="V7737" s="102" t="s">
        <v>75</v>
      </c>
      <c r="W7737" s="94">
        <v>105</v>
      </c>
      <c r="X7737" s="98">
        <v>5.78</v>
      </c>
      <c r="Y7737" s="94">
        <v>6750</v>
      </c>
      <c r="Z7737" s="94">
        <f t="shared" si="757"/>
        <v>708750</v>
      </c>
      <c r="AA7737" s="89">
        <v>9</v>
      </c>
      <c r="AB7737" s="89">
        <v>9</v>
      </c>
      <c r="AC7737" s="94">
        <f t="shared" si="758"/>
        <v>644962.5</v>
      </c>
      <c r="AD7737" s="94">
        <f>IF(AND(AC7737="",M7733=""),0,IF((AC7737=""),M7733, IF( (M7733=""),AC7737,SUM(AC7733:AC7740)+M7733)))</f>
        <v>12030015.199999999</v>
      </c>
      <c r="AE7737" s="94">
        <f t="shared" si="755"/>
        <v>695334.87855999998</v>
      </c>
      <c r="AF7737" s="94">
        <v>0</v>
      </c>
      <c r="AG7737" s="94">
        <f t="shared" si="756"/>
        <v>695334.87855999998</v>
      </c>
      <c r="AH7737" s="94">
        <v>0.3</v>
      </c>
    </row>
    <row r="7738" spans="1:34" s="99" customFormat="1" x14ac:dyDescent="0.55000000000000004">
      <c r="A7738" s="107"/>
      <c r="B7738" s="102"/>
      <c r="C7738" s="102"/>
      <c r="D7738" s="90"/>
      <c r="E7738" s="102"/>
      <c r="F7738" s="102"/>
      <c r="G7738" s="102"/>
      <c r="H7738" s="102"/>
      <c r="I7738" s="98"/>
      <c r="J7738" s="102"/>
      <c r="K7738" s="94"/>
      <c r="L7738" s="94"/>
      <c r="M7738" s="94"/>
      <c r="N7738" s="102">
        <v>6</v>
      </c>
      <c r="O7738" s="111" t="s">
        <v>10496</v>
      </c>
      <c r="P7738" s="96">
        <v>3570800011007</v>
      </c>
      <c r="Q7738" s="111" t="s">
        <v>10497</v>
      </c>
      <c r="R7738" s="111" t="s">
        <v>10501</v>
      </c>
      <c r="S7738" s="97" t="s">
        <v>10507</v>
      </c>
      <c r="T7738" s="102" t="s">
        <v>95</v>
      </c>
      <c r="U7738" s="102" t="s">
        <v>45</v>
      </c>
      <c r="V7738" s="102" t="s">
        <v>75</v>
      </c>
      <c r="W7738" s="94">
        <v>138</v>
      </c>
      <c r="X7738" s="98">
        <v>7.59</v>
      </c>
      <c r="Y7738" s="94">
        <v>5500</v>
      </c>
      <c r="Z7738" s="94">
        <f t="shared" si="757"/>
        <v>759000</v>
      </c>
      <c r="AA7738" s="89">
        <v>7</v>
      </c>
      <c r="AB7738" s="89">
        <v>7</v>
      </c>
      <c r="AC7738" s="94">
        <f t="shared" si="758"/>
        <v>705870</v>
      </c>
      <c r="AD7738" s="94">
        <f>IF(AND(AC7738="",M7733=""),0,IF((AC7738=""),M7733, IF( (M7733=""),AC7738,SUM(AC7733:AC7740)+M7733)))</f>
        <v>12030015.199999999</v>
      </c>
      <c r="AE7738" s="94">
        <f t="shared" si="755"/>
        <v>913078.15367999987</v>
      </c>
      <c r="AF7738" s="94">
        <v>0</v>
      </c>
      <c r="AG7738" s="94">
        <f t="shared" si="756"/>
        <v>913078.15367999987</v>
      </c>
      <c r="AH7738" s="94">
        <v>0.3</v>
      </c>
    </row>
    <row r="7739" spans="1:34" s="99" customFormat="1" x14ac:dyDescent="0.55000000000000004">
      <c r="A7739" s="107"/>
      <c r="B7739" s="102"/>
      <c r="C7739" s="102"/>
      <c r="D7739" s="90"/>
      <c r="E7739" s="102"/>
      <c r="F7739" s="102"/>
      <c r="G7739" s="102"/>
      <c r="H7739" s="102"/>
      <c r="I7739" s="98"/>
      <c r="J7739" s="102"/>
      <c r="K7739" s="94"/>
      <c r="L7739" s="94"/>
      <c r="M7739" s="94"/>
      <c r="N7739" s="102">
        <v>7</v>
      </c>
      <c r="O7739" s="111" t="s">
        <v>10496</v>
      </c>
      <c r="P7739" s="96">
        <v>3570800011007</v>
      </c>
      <c r="Q7739" s="111" t="s">
        <v>10497</v>
      </c>
      <c r="R7739" s="111" t="s">
        <v>10501</v>
      </c>
      <c r="S7739" s="97" t="s">
        <v>10508</v>
      </c>
      <c r="T7739" s="102" t="s">
        <v>51</v>
      </c>
      <c r="U7739" s="102" t="s">
        <v>74</v>
      </c>
      <c r="V7739" s="102" t="s">
        <v>75</v>
      </c>
      <c r="W7739" s="94">
        <v>260</v>
      </c>
      <c r="X7739" s="98">
        <v>14.31</v>
      </c>
      <c r="Y7739" s="94">
        <v>6750</v>
      </c>
      <c r="Z7739" s="94">
        <f t="shared" si="757"/>
        <v>1755000</v>
      </c>
      <c r="AA7739" s="89">
        <v>7</v>
      </c>
      <c r="AB7739" s="89">
        <v>25</v>
      </c>
      <c r="AC7739" s="94">
        <f t="shared" si="758"/>
        <v>1316250</v>
      </c>
      <c r="AD7739" s="94">
        <f>IF(AND(AC7739="",M7733=""),0,IF((AC7739=""),M7733, IF( (M7733=""),AC7739,SUM(AC7733:AC7740)+M7733)))</f>
        <v>12030015.199999999</v>
      </c>
      <c r="AE7739" s="94">
        <f t="shared" si="755"/>
        <v>1721495.17512</v>
      </c>
      <c r="AF7739" s="94">
        <v>0</v>
      </c>
      <c r="AG7739" s="94">
        <f t="shared" si="756"/>
        <v>1721495.17512</v>
      </c>
      <c r="AH7739" s="94">
        <v>0.3</v>
      </c>
    </row>
    <row r="7740" spans="1:34" s="99" customFormat="1" x14ac:dyDescent="0.55000000000000004">
      <c r="A7740" s="107"/>
      <c r="B7740" s="102"/>
      <c r="C7740" s="102"/>
      <c r="D7740" s="90"/>
      <c r="E7740" s="102"/>
      <c r="F7740" s="102"/>
      <c r="G7740" s="102"/>
      <c r="H7740" s="102"/>
      <c r="I7740" s="98"/>
      <c r="J7740" s="102"/>
      <c r="K7740" s="94"/>
      <c r="L7740" s="94"/>
      <c r="M7740" s="94"/>
      <c r="N7740" s="102">
        <v>8</v>
      </c>
      <c r="O7740" s="111" t="s">
        <v>10496</v>
      </c>
      <c r="P7740" s="96">
        <v>3570800011007</v>
      </c>
      <c r="Q7740" s="111" t="s">
        <v>10497</v>
      </c>
      <c r="R7740" s="111" t="s">
        <v>10501</v>
      </c>
      <c r="S7740" s="97" t="s">
        <v>10509</v>
      </c>
      <c r="T7740" s="102" t="s">
        <v>51</v>
      </c>
      <c r="U7740" s="102" t="s">
        <v>45</v>
      </c>
      <c r="V7740" s="102" t="s">
        <v>75</v>
      </c>
      <c r="W7740" s="94">
        <v>98</v>
      </c>
      <c r="X7740" s="98">
        <v>5.39</v>
      </c>
      <c r="Y7740" s="94">
        <v>6750</v>
      </c>
      <c r="Z7740" s="94">
        <f t="shared" si="757"/>
        <v>661500</v>
      </c>
      <c r="AA7740" s="89">
        <v>7</v>
      </c>
      <c r="AB7740" s="89">
        <v>7</v>
      </c>
      <c r="AC7740" s="94">
        <f t="shared" si="758"/>
        <v>615195</v>
      </c>
      <c r="AD7740" s="94">
        <f>IF(AND(AC7740="",M7733=""),0,IF((AC7740=""),M7733, IF( (M7733=""),AC7740,SUM(AC7733:AC7740)+M7733)))</f>
        <v>12030015.199999999</v>
      </c>
      <c r="AE7740" s="94">
        <f t="shared" si="755"/>
        <v>648417.81927999994</v>
      </c>
      <c r="AF7740" s="94">
        <v>0</v>
      </c>
      <c r="AG7740" s="94">
        <f t="shared" si="756"/>
        <v>648417.81927999994</v>
      </c>
      <c r="AH7740" s="94">
        <v>0.3</v>
      </c>
    </row>
    <row r="7741" spans="1:34" s="99" customFormat="1" x14ac:dyDescent="0.55000000000000004">
      <c r="A7741" s="107"/>
      <c r="B7741" s="102">
        <v>3321</v>
      </c>
      <c r="C7741" s="102">
        <v>6371</v>
      </c>
      <c r="D7741" s="90" t="s">
        <v>10510</v>
      </c>
      <c r="E7741" s="102" t="s">
        <v>37</v>
      </c>
      <c r="F7741" s="102">
        <v>5575</v>
      </c>
      <c r="G7741" s="102">
        <v>4</v>
      </c>
      <c r="H7741" s="102">
        <v>3</v>
      </c>
      <c r="I7741" s="98">
        <v>83</v>
      </c>
      <c r="J7741" s="102" t="s">
        <v>35</v>
      </c>
      <c r="K7741" s="94">
        <f>((G7741*400)+(H7741*100))+I7741</f>
        <v>1983</v>
      </c>
      <c r="L7741" s="94">
        <v>400</v>
      </c>
      <c r="M7741" s="94">
        <f>K7741*L7741</f>
        <v>793200</v>
      </c>
      <c r="N7741" s="102">
        <v>1</v>
      </c>
      <c r="O7741" s="111" t="s">
        <v>10496</v>
      </c>
      <c r="P7741" s="96">
        <v>3570800011007</v>
      </c>
      <c r="Q7741" s="111" t="s">
        <v>10497</v>
      </c>
      <c r="R7741" s="111" t="s">
        <v>10501</v>
      </c>
      <c r="S7741" s="97" t="s">
        <v>10511</v>
      </c>
      <c r="T7741" s="102" t="s">
        <v>51</v>
      </c>
      <c r="U7741" s="102" t="s">
        <v>227</v>
      </c>
      <c r="V7741" s="102" t="s">
        <v>52</v>
      </c>
      <c r="W7741" s="94">
        <v>152</v>
      </c>
      <c r="X7741" s="98">
        <v>100</v>
      </c>
      <c r="Y7741" s="94">
        <v>6750</v>
      </c>
      <c r="Z7741" s="94">
        <f t="shared" si="757"/>
        <v>1026000</v>
      </c>
      <c r="AA7741" s="89">
        <v>12</v>
      </c>
      <c r="AB7741" s="89">
        <v>38</v>
      </c>
      <c r="AC7741" s="94">
        <f t="shared" si="758"/>
        <v>636120</v>
      </c>
      <c r="AD7741" s="94">
        <f>IF(AND(AC7741="",M7741=""),0,IF((AC7741=""),M7741, IF( (M7741=""),AC7741,SUM(AC7741:AC7742)+M7741)))</f>
        <v>1429320</v>
      </c>
      <c r="AE7741" s="94">
        <f t="shared" si="755"/>
        <v>1429320</v>
      </c>
      <c r="AF7741" s="94">
        <v>0</v>
      </c>
      <c r="AG7741" s="94">
        <f t="shared" si="756"/>
        <v>1429320</v>
      </c>
      <c r="AH7741" s="94">
        <v>0.02</v>
      </c>
    </row>
    <row r="7742" spans="1:34" s="99" customFormat="1" x14ac:dyDescent="0.55000000000000004">
      <c r="A7742" s="107"/>
      <c r="B7742" s="102"/>
      <c r="C7742" s="102"/>
      <c r="D7742" s="90"/>
      <c r="E7742" s="102"/>
      <c r="F7742" s="102"/>
      <c r="G7742" s="102"/>
      <c r="H7742" s="102"/>
      <c r="I7742" s="98"/>
      <c r="J7742" s="102"/>
      <c r="K7742" s="94"/>
      <c r="L7742" s="94" t="s">
        <v>63</v>
      </c>
      <c r="M7742" s="94">
        <f>SUM(M7732:M7741)</f>
        <v>3169600</v>
      </c>
      <c r="N7742" s="102"/>
      <c r="O7742" s="111"/>
      <c r="P7742" s="96"/>
      <c r="Q7742" s="111"/>
      <c r="R7742" s="111"/>
      <c r="S7742" s="97"/>
      <c r="T7742" s="102"/>
      <c r="U7742" s="102"/>
      <c r="V7742" s="102"/>
      <c r="W7742" s="94"/>
      <c r="X7742" s="98"/>
      <c r="Y7742" s="94"/>
      <c r="Z7742" s="94"/>
      <c r="AA7742" s="89"/>
      <c r="AB7742" s="89"/>
      <c r="AC7742" s="94"/>
      <c r="AD7742" s="94"/>
      <c r="AE7742" s="94">
        <f>SUM(AE7732:AE7741)</f>
        <v>14528138.20152</v>
      </c>
      <c r="AF7742" s="94"/>
      <c r="AG7742" s="94">
        <f>SUM(AG7732:AG7741)</f>
        <v>9364855.6776799988</v>
      </c>
      <c r="AH7742" s="94"/>
    </row>
    <row r="7743" spans="1:34" s="173" customFormat="1" x14ac:dyDescent="0.55000000000000004">
      <c r="A7743" s="122" t="s">
        <v>10560</v>
      </c>
      <c r="B7743" s="123">
        <v>3322</v>
      </c>
      <c r="C7743" s="123">
        <v>6765</v>
      </c>
      <c r="D7743" s="135" t="s">
        <v>10561</v>
      </c>
      <c r="E7743" s="123" t="s">
        <v>34</v>
      </c>
      <c r="F7743" s="123">
        <v>23604</v>
      </c>
      <c r="G7743" s="123">
        <v>0</v>
      </c>
      <c r="H7743" s="123">
        <v>2</v>
      </c>
      <c r="I7743" s="136">
        <v>5</v>
      </c>
      <c r="J7743" s="123" t="s">
        <v>38</v>
      </c>
      <c r="K7743" s="137">
        <f>((G7743*400)+(H7743*100))+I7743</f>
        <v>205</v>
      </c>
      <c r="L7743" s="137">
        <v>850</v>
      </c>
      <c r="M7743" s="137">
        <f>K7743*L7743</f>
        <v>174250</v>
      </c>
      <c r="N7743" s="123"/>
      <c r="O7743" s="108"/>
      <c r="P7743" s="138"/>
      <c r="Q7743" s="108"/>
      <c r="R7743" s="108"/>
      <c r="S7743" s="139"/>
      <c r="T7743" s="123"/>
      <c r="U7743" s="123"/>
      <c r="V7743" s="123"/>
      <c r="W7743" s="137"/>
      <c r="X7743" s="136"/>
      <c r="Y7743" s="137"/>
      <c r="Z7743" s="137"/>
      <c r="AA7743" s="119"/>
      <c r="AB7743" s="119"/>
      <c r="AC7743" s="137"/>
      <c r="AD7743" s="137">
        <f>IF(AND(AC7743="",M7743=""),0,IF((AC7743=""),M7743,IF((M7743=""),AC7743,AC7743+M7743)))</f>
        <v>174250</v>
      </c>
      <c r="AE7743" s="137">
        <f>IF( (X7743=""),AD7743*1,AD7743*(X7743/100) )</f>
        <v>174250</v>
      </c>
      <c r="AF7743" s="137">
        <v>50000000</v>
      </c>
      <c r="AG7743" s="137">
        <f>IF((AF7743-AE7743) &gt; 1,0,IF((AF7743-AE7743)&lt;0,AE7743-AF7743,AF7743-AE7743))</f>
        <v>0</v>
      </c>
      <c r="AH7743" s="137">
        <v>0.01</v>
      </c>
    </row>
    <row r="7744" spans="1:34" s="173" customFormat="1" x14ac:dyDescent="0.55000000000000004">
      <c r="A7744" s="122"/>
      <c r="B7744" s="123"/>
      <c r="C7744" s="123"/>
      <c r="D7744" s="135"/>
      <c r="E7744" s="123"/>
      <c r="F7744" s="123"/>
      <c r="G7744" s="123"/>
      <c r="H7744" s="123"/>
      <c r="I7744" s="136"/>
      <c r="J7744" s="123"/>
      <c r="K7744" s="137"/>
      <c r="L7744" s="137" t="s">
        <v>63</v>
      </c>
      <c r="M7744" s="137">
        <f>SUM(M7743:M7743)</f>
        <v>174250</v>
      </c>
      <c r="N7744" s="123"/>
      <c r="O7744" s="108"/>
      <c r="P7744" s="138"/>
      <c r="Q7744" s="108"/>
      <c r="R7744" s="108"/>
      <c r="S7744" s="139"/>
      <c r="T7744" s="123"/>
      <c r="U7744" s="123"/>
      <c r="V7744" s="123"/>
      <c r="W7744" s="137"/>
      <c r="X7744" s="136"/>
      <c r="Y7744" s="137"/>
      <c r="Z7744" s="137"/>
      <c r="AA7744" s="119"/>
      <c r="AB7744" s="119"/>
      <c r="AC7744" s="137"/>
      <c r="AD7744" s="137"/>
      <c r="AE7744" s="137">
        <f>SUM(AE7743:AE7743)</f>
        <v>174250</v>
      </c>
      <c r="AF7744" s="137"/>
      <c r="AG7744" s="137">
        <f>SUM(AG7743:AG7743)</f>
        <v>0</v>
      </c>
      <c r="AH7744" s="137"/>
    </row>
    <row r="7745" spans="1:34" s="173" customFormat="1" x14ac:dyDescent="0.55000000000000004">
      <c r="A7745" s="122" t="s">
        <v>10564</v>
      </c>
      <c r="B7745" s="123">
        <v>3323</v>
      </c>
      <c r="C7745" s="123">
        <v>6687</v>
      </c>
      <c r="D7745" s="135" t="s">
        <v>10565</v>
      </c>
      <c r="E7745" s="123" t="s">
        <v>34</v>
      </c>
      <c r="F7745" s="123">
        <v>23198</v>
      </c>
      <c r="G7745" s="123">
        <v>0</v>
      </c>
      <c r="H7745" s="123">
        <v>2</v>
      </c>
      <c r="I7745" s="136">
        <v>93</v>
      </c>
      <c r="J7745" s="123" t="s">
        <v>35</v>
      </c>
      <c r="K7745" s="137">
        <f>((G7745*400)+(H7745*100))+I7745</f>
        <v>293</v>
      </c>
      <c r="L7745" s="137">
        <v>6000</v>
      </c>
      <c r="M7745" s="137">
        <f>K7745*L7745</f>
        <v>1758000</v>
      </c>
      <c r="N7745" s="123">
        <v>1</v>
      </c>
      <c r="O7745" s="108" t="s">
        <v>10562</v>
      </c>
      <c r="P7745" s="138">
        <v>3119800007125</v>
      </c>
      <c r="Q7745" s="108" t="s">
        <v>10563</v>
      </c>
      <c r="R7745" s="108" t="s">
        <v>10566</v>
      </c>
      <c r="S7745" s="139" t="s">
        <v>10567</v>
      </c>
      <c r="T7745" s="123" t="s">
        <v>51</v>
      </c>
      <c r="U7745" s="123" t="s">
        <v>45</v>
      </c>
      <c r="V7745" s="123" t="s">
        <v>52</v>
      </c>
      <c r="W7745" s="137">
        <v>353.6</v>
      </c>
      <c r="X7745" s="136">
        <v>100</v>
      </c>
      <c r="Y7745" s="137">
        <v>6750</v>
      </c>
      <c r="Z7745" s="137">
        <f>W7745*Y7745</f>
        <v>2386800</v>
      </c>
      <c r="AA7745" s="119">
        <v>21</v>
      </c>
      <c r="AB7745" s="119">
        <v>32</v>
      </c>
      <c r="AC7745" s="137">
        <f>(Z7745*(100-AB7745))/100</f>
        <v>1623024</v>
      </c>
      <c r="AD7745" s="137">
        <f>IF(AND(AC7745="",M7745=""),0,IF((AC7745=""),M7745, IF( (M7745=""),AC7745,SUM(AC7745:AC7746)+M7745)))</f>
        <v>3381024</v>
      </c>
      <c r="AE7745" s="137">
        <f>IF( (X7745=""),AD7745*1,AD7745*(X7745/100) )</f>
        <v>3381024</v>
      </c>
      <c r="AF7745" s="137">
        <v>50000000</v>
      </c>
      <c r="AG7745" s="137">
        <f>IF((AF7745-AE7745) &gt; 1,0,IF((AF7745-AE7745)&lt;0,AE7745-AF7745,AF7745-AE7745))</f>
        <v>0</v>
      </c>
      <c r="AH7745" s="137">
        <v>0.02</v>
      </c>
    </row>
    <row r="7746" spans="1:34" s="173" customFormat="1" x14ac:dyDescent="0.55000000000000004">
      <c r="A7746" s="122"/>
      <c r="B7746" s="123"/>
      <c r="C7746" s="123"/>
      <c r="D7746" s="135"/>
      <c r="E7746" s="123"/>
      <c r="F7746" s="123"/>
      <c r="G7746" s="123"/>
      <c r="H7746" s="123"/>
      <c r="I7746" s="136"/>
      <c r="J7746" s="123"/>
      <c r="K7746" s="137"/>
      <c r="L7746" s="137" t="s">
        <v>63</v>
      </c>
      <c r="M7746" s="137">
        <f>SUM(M7745:M7745)</f>
        <v>1758000</v>
      </c>
      <c r="N7746" s="123"/>
      <c r="O7746" s="108"/>
      <c r="P7746" s="138"/>
      <c r="Q7746" s="108"/>
      <c r="R7746" s="108"/>
      <c r="S7746" s="139"/>
      <c r="T7746" s="123"/>
      <c r="U7746" s="123"/>
      <c r="V7746" s="123"/>
      <c r="W7746" s="137"/>
      <c r="X7746" s="136"/>
      <c r="Y7746" s="137"/>
      <c r="Z7746" s="137"/>
      <c r="AA7746" s="119"/>
      <c r="AB7746" s="119"/>
      <c r="AC7746" s="137"/>
      <c r="AD7746" s="137"/>
      <c r="AE7746" s="137">
        <f>SUM(AE7745:AE7745)</f>
        <v>3381024</v>
      </c>
      <c r="AF7746" s="137"/>
      <c r="AG7746" s="137">
        <f>SUM(AG7745:AG7745)</f>
        <v>0</v>
      </c>
      <c r="AH7746" s="137"/>
    </row>
    <row r="7747" spans="1:34" s="173" customFormat="1" x14ac:dyDescent="0.55000000000000004">
      <c r="A7747" s="122" t="s">
        <v>999</v>
      </c>
      <c r="B7747" s="123">
        <v>3324</v>
      </c>
      <c r="C7747" s="123">
        <v>8157</v>
      </c>
      <c r="D7747" s="135" t="s">
        <v>10568</v>
      </c>
      <c r="E7747" s="123" t="s">
        <v>34</v>
      </c>
      <c r="F7747" s="123">
        <v>26367</v>
      </c>
      <c r="G7747" s="123">
        <v>0</v>
      </c>
      <c r="H7747" s="123">
        <v>1</v>
      </c>
      <c r="I7747" s="136">
        <v>36.4</v>
      </c>
      <c r="J7747" s="123" t="s">
        <v>38</v>
      </c>
      <c r="K7747" s="137">
        <f>((G7747*400)+(H7747*100))+I7747</f>
        <v>136.4</v>
      </c>
      <c r="L7747" s="137">
        <v>800</v>
      </c>
      <c r="M7747" s="137">
        <f>K7747*L7747</f>
        <v>109120</v>
      </c>
      <c r="N7747" s="123"/>
      <c r="O7747" s="108"/>
      <c r="P7747" s="138"/>
      <c r="Q7747" s="108"/>
      <c r="R7747" s="108"/>
      <c r="S7747" s="139"/>
      <c r="T7747" s="123"/>
      <c r="U7747" s="123"/>
      <c r="V7747" s="123"/>
      <c r="W7747" s="137"/>
      <c r="X7747" s="136"/>
      <c r="Y7747" s="137"/>
      <c r="Z7747" s="137"/>
      <c r="AA7747" s="119"/>
      <c r="AB7747" s="119"/>
      <c r="AC7747" s="137"/>
      <c r="AD7747" s="137">
        <f>IF(AND(AC7747="",M7747=""),0,IF((AC7747=""),M7747,IF((M7747=""),AC7747,AC7747+M7747)))</f>
        <v>109120</v>
      </c>
      <c r="AE7747" s="137">
        <f>IF( (X7747=""),AD7747*1,AD7747*(X7747/100) )</f>
        <v>109120</v>
      </c>
      <c r="AF7747" s="137">
        <v>50000000</v>
      </c>
      <c r="AG7747" s="137">
        <f>IF((AF7747-AE7747) &gt; 1,0,IF((AF7747-AE7747)&lt;0,AE7747-AF7747,AF7747-AE7747))</f>
        <v>0</v>
      </c>
      <c r="AH7747" s="137">
        <v>0.01</v>
      </c>
    </row>
    <row r="7748" spans="1:34" s="173" customFormat="1" x14ac:dyDescent="0.55000000000000004">
      <c r="A7748" s="122"/>
      <c r="B7748" s="123"/>
      <c r="C7748" s="123"/>
      <c r="D7748" s="135"/>
      <c r="E7748" s="123"/>
      <c r="F7748" s="123"/>
      <c r="G7748" s="123"/>
      <c r="H7748" s="123"/>
      <c r="I7748" s="136"/>
      <c r="J7748" s="123"/>
      <c r="K7748" s="137"/>
      <c r="L7748" s="137" t="s">
        <v>63</v>
      </c>
      <c r="M7748" s="137">
        <f>SUM(M7747:M7747)</f>
        <v>109120</v>
      </c>
      <c r="N7748" s="123"/>
      <c r="O7748" s="108"/>
      <c r="P7748" s="138"/>
      <c r="Q7748" s="108"/>
      <c r="R7748" s="108"/>
      <c r="S7748" s="139"/>
      <c r="T7748" s="123"/>
      <c r="U7748" s="123"/>
      <c r="V7748" s="123"/>
      <c r="W7748" s="137"/>
      <c r="X7748" s="136"/>
      <c r="Y7748" s="137"/>
      <c r="Z7748" s="137"/>
      <c r="AA7748" s="119"/>
      <c r="AB7748" s="119"/>
      <c r="AC7748" s="137"/>
      <c r="AD7748" s="137"/>
      <c r="AE7748" s="137">
        <f>SUM(AE7747:AE7747)</f>
        <v>109120</v>
      </c>
      <c r="AF7748" s="137"/>
      <c r="AG7748" s="137">
        <f>SUM(AG7747:AG7747)</f>
        <v>0</v>
      </c>
      <c r="AH7748" s="137"/>
    </row>
    <row r="7749" spans="1:34" s="173" customFormat="1" x14ac:dyDescent="0.55000000000000004">
      <c r="A7749" s="122" t="s">
        <v>10571</v>
      </c>
      <c r="B7749" s="123">
        <v>3325</v>
      </c>
      <c r="C7749" s="123">
        <v>4976</v>
      </c>
      <c r="D7749" s="135" t="s">
        <v>10572</v>
      </c>
      <c r="E7749" s="123" t="s">
        <v>34</v>
      </c>
      <c r="F7749" s="123">
        <v>22128</v>
      </c>
      <c r="G7749" s="123">
        <v>1</v>
      </c>
      <c r="H7749" s="123">
        <v>3</v>
      </c>
      <c r="I7749" s="136">
        <v>22</v>
      </c>
      <c r="J7749" s="123" t="s">
        <v>35</v>
      </c>
      <c r="K7749" s="137">
        <f>((G7749*400)+(H7749*100))+I7749</f>
        <v>722</v>
      </c>
      <c r="L7749" s="137">
        <v>450</v>
      </c>
      <c r="M7749" s="137">
        <f>K7749*L7749</f>
        <v>324900</v>
      </c>
      <c r="N7749" s="123">
        <v>1</v>
      </c>
      <c r="O7749" s="108" t="s">
        <v>10569</v>
      </c>
      <c r="P7749" s="138">
        <v>3570100085806</v>
      </c>
      <c r="Q7749" s="108" t="s">
        <v>10570</v>
      </c>
      <c r="R7749" s="108" t="s">
        <v>10573</v>
      </c>
      <c r="S7749" s="139" t="s">
        <v>10574</v>
      </c>
      <c r="T7749" s="123" t="s">
        <v>51</v>
      </c>
      <c r="U7749" s="123" t="s">
        <v>45</v>
      </c>
      <c r="V7749" s="123" t="s">
        <v>52</v>
      </c>
      <c r="W7749" s="137">
        <v>117.6</v>
      </c>
      <c r="X7749" s="136">
        <v>25.4</v>
      </c>
      <c r="Y7749" s="137">
        <v>6750</v>
      </c>
      <c r="Z7749" s="137">
        <f>W7749*Y7749</f>
        <v>793800</v>
      </c>
      <c r="AA7749" s="119">
        <v>6</v>
      </c>
      <c r="AB7749" s="119">
        <v>6</v>
      </c>
      <c r="AC7749" s="137">
        <f>(Z7749*(100-AB7749))/100</f>
        <v>746172</v>
      </c>
      <c r="AD7749" s="137">
        <f>IF(AND(AC7749="",M7749=""),0,IF((AC7749=""),M7749, IF( (M7749=""),AC7749,SUM(AC7749:AC7758)+M7749)))</f>
        <v>3255128.16</v>
      </c>
      <c r="AE7749" s="137">
        <f>IF( (X7749=""),AD7749*1,AD7749*(X7749/100) )</f>
        <v>826802.55264000001</v>
      </c>
      <c r="AF7749" s="137">
        <v>50000000</v>
      </c>
      <c r="AG7749" s="137">
        <f>IF((AF7749-AE7749) &gt; 1,0,IF((AF7749-AE7749)&lt;0,AE7749-AF7749,AF7749-AE7749))</f>
        <v>0</v>
      </c>
      <c r="AH7749" s="137">
        <v>0.02</v>
      </c>
    </row>
    <row r="7750" spans="1:34" s="173" customFormat="1" x14ac:dyDescent="0.55000000000000004">
      <c r="A7750" s="122"/>
      <c r="B7750" s="123"/>
      <c r="C7750" s="123"/>
      <c r="D7750" s="135"/>
      <c r="E7750" s="123"/>
      <c r="F7750" s="123"/>
      <c r="G7750" s="123"/>
      <c r="H7750" s="123"/>
      <c r="I7750" s="136"/>
      <c r="J7750" s="123"/>
      <c r="K7750" s="137"/>
      <c r="L7750" s="137"/>
      <c r="M7750" s="137"/>
      <c r="N7750" s="123">
        <v>2</v>
      </c>
      <c r="O7750" s="108" t="s">
        <v>10569</v>
      </c>
      <c r="P7750" s="138">
        <v>3570100085806</v>
      </c>
      <c r="Q7750" s="108" t="s">
        <v>10570</v>
      </c>
      <c r="R7750" s="108" t="s">
        <v>10573</v>
      </c>
      <c r="S7750" s="139" t="s">
        <v>10575</v>
      </c>
      <c r="T7750" s="123" t="s">
        <v>51</v>
      </c>
      <c r="U7750" s="123" t="s">
        <v>45</v>
      </c>
      <c r="V7750" s="123" t="s">
        <v>52</v>
      </c>
      <c r="W7750" s="137">
        <v>50.4</v>
      </c>
      <c r="X7750" s="136">
        <v>10.88</v>
      </c>
      <c r="Y7750" s="137">
        <v>6750</v>
      </c>
      <c r="Z7750" s="137">
        <f>W7750*Y7750</f>
        <v>340200</v>
      </c>
      <c r="AA7750" s="119">
        <v>6</v>
      </c>
      <c r="AB7750" s="119">
        <v>6</v>
      </c>
      <c r="AC7750" s="137">
        <f>(Z7750*(100-AB7750))/100</f>
        <v>319788</v>
      </c>
      <c r="AD7750" s="137">
        <f>IF(AND(AC7750="",M7749=""),0,IF((AC7750=""),M7749, IF( (M7749=""),AC7750,SUM(AC7749:AC7758)+M7749)))</f>
        <v>3255128.16</v>
      </c>
      <c r="AE7750" s="137">
        <f>IF( (X7750=""),AD7750*1,AD7750*(X7750/100) )</f>
        <v>354157.94380800007</v>
      </c>
      <c r="AF7750" s="137">
        <v>50000000</v>
      </c>
      <c r="AG7750" s="137">
        <f>IF((AF7750-AE7750) &gt; 1,0,IF((AF7750-AE7750)&lt;0,AE7750-AF7750,AF7750-AE7750))</f>
        <v>0</v>
      </c>
      <c r="AH7750" s="137">
        <v>0.02</v>
      </c>
    </row>
    <row r="7751" spans="1:34" s="173" customFormat="1" x14ac:dyDescent="0.55000000000000004">
      <c r="A7751" s="122"/>
      <c r="B7751" s="123"/>
      <c r="C7751" s="123"/>
      <c r="D7751" s="135"/>
      <c r="E7751" s="123"/>
      <c r="F7751" s="123"/>
      <c r="G7751" s="123"/>
      <c r="H7751" s="123"/>
      <c r="I7751" s="136"/>
      <c r="J7751" s="123"/>
      <c r="K7751" s="137"/>
      <c r="L7751" s="137"/>
      <c r="M7751" s="137"/>
      <c r="N7751" s="123">
        <v>3</v>
      </c>
      <c r="O7751" s="108" t="s">
        <v>10569</v>
      </c>
      <c r="P7751" s="138">
        <v>3570100085806</v>
      </c>
      <c r="Q7751" s="108" t="s">
        <v>10570</v>
      </c>
      <c r="R7751" s="108" t="s">
        <v>10573</v>
      </c>
      <c r="S7751" s="139" t="s">
        <v>10576</v>
      </c>
      <c r="T7751" s="123" t="s">
        <v>73</v>
      </c>
      <c r="U7751" s="123" t="s">
        <v>45</v>
      </c>
      <c r="V7751" s="123" t="s">
        <v>52</v>
      </c>
      <c r="W7751" s="137">
        <v>48</v>
      </c>
      <c r="X7751" s="136">
        <v>10.37</v>
      </c>
      <c r="Y7751" s="137">
        <v>6600</v>
      </c>
      <c r="Z7751" s="137">
        <f>W7751*Y7751</f>
        <v>316800</v>
      </c>
      <c r="AA7751" s="119">
        <v>6</v>
      </c>
      <c r="AB7751" s="119">
        <v>6</v>
      </c>
      <c r="AC7751" s="137">
        <f>(Z7751*(100-AB7751))/100</f>
        <v>297792</v>
      </c>
      <c r="AD7751" s="137">
        <f>IF(AND(AC7751="",M7749=""),0,IF((AC7751=""),M7749, IF( (M7749=""),AC7751,SUM(AC7749:AC7758)+M7749)))</f>
        <v>3255128.16</v>
      </c>
      <c r="AE7751" s="137">
        <f>IF( (X7751=""),AD7751*1,AD7751*(X7751/100) )</f>
        <v>337556.79019199999</v>
      </c>
      <c r="AF7751" s="137">
        <v>50000000</v>
      </c>
      <c r="AG7751" s="137">
        <f>IF((AF7751-AE7751) &gt; 1,0,IF((AF7751-AE7751)&lt;0,AE7751-AF7751,AF7751-AE7751))</f>
        <v>0</v>
      </c>
      <c r="AH7751" s="137">
        <v>0.02</v>
      </c>
    </row>
    <row r="7752" spans="1:34" s="173" customFormat="1" x14ac:dyDescent="0.55000000000000004">
      <c r="A7752" s="122"/>
      <c r="B7752" s="123"/>
      <c r="C7752" s="123"/>
      <c r="D7752" s="135"/>
      <c r="E7752" s="123"/>
      <c r="F7752" s="123"/>
      <c r="G7752" s="123"/>
      <c r="H7752" s="123"/>
      <c r="I7752" s="136"/>
      <c r="J7752" s="123"/>
      <c r="K7752" s="137"/>
      <c r="L7752" s="137"/>
      <c r="M7752" s="137"/>
      <c r="N7752" s="123">
        <v>4</v>
      </c>
      <c r="O7752" s="108" t="s">
        <v>10569</v>
      </c>
      <c r="P7752" s="138">
        <v>3570100085806</v>
      </c>
      <c r="Q7752" s="108" t="s">
        <v>10570</v>
      </c>
      <c r="R7752" s="108" t="s">
        <v>10573</v>
      </c>
      <c r="S7752" s="139" t="s">
        <v>10577</v>
      </c>
      <c r="T7752" s="123" t="s">
        <v>73</v>
      </c>
      <c r="U7752" s="123" t="s">
        <v>45</v>
      </c>
      <c r="V7752" s="123" t="s">
        <v>52</v>
      </c>
      <c r="W7752" s="137">
        <v>7.04</v>
      </c>
      <c r="X7752" s="136">
        <v>1.52</v>
      </c>
      <c r="Y7752" s="137">
        <v>6600</v>
      </c>
      <c r="Z7752" s="137">
        <f>W7752*Y7752</f>
        <v>46464</v>
      </c>
      <c r="AA7752" s="119">
        <v>6</v>
      </c>
      <c r="AB7752" s="119">
        <v>6</v>
      </c>
      <c r="AC7752" s="137">
        <f>(Z7752*(100-AB7752))/100</f>
        <v>43676.160000000003</v>
      </c>
      <c r="AD7752" s="137">
        <f>IF(AND(AC7752="",M7749=""),0,IF((AC7752=""),M7749, IF( (M7749=""),AC7752,SUM(AC7749:AC7758)+M7749)))</f>
        <v>3255128.16</v>
      </c>
      <c r="AE7752" s="137">
        <f>IF( (X7752=""),AD7752*1,AD7752*(X7752/100) )</f>
        <v>49477.948032</v>
      </c>
      <c r="AF7752" s="137">
        <v>50000000</v>
      </c>
      <c r="AG7752" s="137">
        <f>IF((AF7752-AE7752) &gt; 1,0,IF((AF7752-AE7752)&lt;0,AE7752-AF7752,AF7752-AE7752))</f>
        <v>0</v>
      </c>
      <c r="AH7752" s="137">
        <v>0.02</v>
      </c>
    </row>
    <row r="7753" spans="1:34" s="173" customFormat="1" x14ac:dyDescent="0.55000000000000004">
      <c r="A7753" s="122"/>
      <c r="B7753" s="123"/>
      <c r="C7753" s="123"/>
      <c r="D7753" s="135"/>
      <c r="E7753" s="123"/>
      <c r="F7753" s="123"/>
      <c r="G7753" s="123"/>
      <c r="H7753" s="123"/>
      <c r="I7753" s="136"/>
      <c r="J7753" s="123"/>
      <c r="K7753" s="137"/>
      <c r="L7753" s="137"/>
      <c r="M7753" s="137"/>
      <c r="N7753" s="123">
        <v>5</v>
      </c>
      <c r="O7753" s="108" t="s">
        <v>10569</v>
      </c>
      <c r="P7753" s="138">
        <v>3570100085806</v>
      </c>
      <c r="Q7753" s="108" t="s">
        <v>10570</v>
      </c>
      <c r="R7753" s="108" t="s">
        <v>10573</v>
      </c>
      <c r="S7753" s="139" t="s">
        <v>10578</v>
      </c>
      <c r="T7753" s="123" t="s">
        <v>51</v>
      </c>
      <c r="U7753" s="123" t="s">
        <v>45</v>
      </c>
      <c r="V7753" s="123" t="s">
        <v>52</v>
      </c>
      <c r="W7753" s="137">
        <v>240</v>
      </c>
      <c r="X7753" s="136">
        <v>51.83</v>
      </c>
      <c r="Y7753" s="137">
        <v>6750</v>
      </c>
      <c r="Z7753" s="137">
        <f>W7753*Y7753</f>
        <v>1620000</v>
      </c>
      <c r="AA7753" s="119">
        <v>6</v>
      </c>
      <c r="AB7753" s="119">
        <v>6</v>
      </c>
      <c r="AC7753" s="137">
        <f>(Z7753*(100-AB7753))/100</f>
        <v>1522800</v>
      </c>
      <c r="AD7753" s="137">
        <f>IF(AND(AC7753="",M7749=""),0,IF((AC7753=""),M7749, IF( (M7749=""),AC7753,SUM(AC7749:AC7758)+M7749)))</f>
        <v>3255128.16</v>
      </c>
      <c r="AE7753" s="137">
        <f>IF( (X7753=""),AD7753*1,AD7753*(X7753/100) )</f>
        <v>1687132.925328</v>
      </c>
      <c r="AF7753" s="137">
        <v>50000000</v>
      </c>
      <c r="AG7753" s="137">
        <f>IF((AF7753-AE7753) &gt; 1,0,IF((AF7753-AE7753)&lt;0,AE7753-AF7753,AF7753-AE7753))</f>
        <v>0</v>
      </c>
      <c r="AH7753" s="137">
        <v>0.02</v>
      </c>
    </row>
    <row r="7754" spans="1:34" s="173" customFormat="1" x14ac:dyDescent="0.55000000000000004">
      <c r="A7754" s="122"/>
      <c r="B7754" s="123"/>
      <c r="C7754" s="123"/>
      <c r="D7754" s="135"/>
      <c r="E7754" s="123"/>
      <c r="F7754" s="123"/>
      <c r="G7754" s="123"/>
      <c r="H7754" s="123"/>
      <c r="I7754" s="136"/>
      <c r="J7754" s="123"/>
      <c r="K7754" s="137"/>
      <c r="L7754" s="137" t="s">
        <v>63</v>
      </c>
      <c r="M7754" s="137">
        <f>SUM(M7749:M7753)</f>
        <v>324900</v>
      </c>
      <c r="N7754" s="123"/>
      <c r="O7754" s="108"/>
      <c r="P7754" s="138"/>
      <c r="Q7754" s="108"/>
      <c r="R7754" s="108"/>
      <c r="S7754" s="139"/>
      <c r="T7754" s="123"/>
      <c r="U7754" s="123"/>
      <c r="V7754" s="123"/>
      <c r="W7754" s="137"/>
      <c r="X7754" s="136"/>
      <c r="Y7754" s="137"/>
      <c r="Z7754" s="137"/>
      <c r="AA7754" s="119"/>
      <c r="AB7754" s="119"/>
      <c r="AC7754" s="137"/>
      <c r="AD7754" s="137"/>
      <c r="AE7754" s="137">
        <f>SUM(AE7749:AE7753)</f>
        <v>3255128.16</v>
      </c>
      <c r="AF7754" s="137"/>
      <c r="AG7754" s="137">
        <f>SUM(AG7749:AG7753)</f>
        <v>0</v>
      </c>
      <c r="AH7754" s="137"/>
    </row>
    <row r="7755" spans="1:34" s="173" customFormat="1" x14ac:dyDescent="0.55000000000000004">
      <c r="A7755" s="122" t="s">
        <v>10579</v>
      </c>
      <c r="B7755" s="123">
        <v>3326</v>
      </c>
      <c r="C7755" s="123">
        <v>7506</v>
      </c>
      <c r="D7755" s="135" t="s">
        <v>10580</v>
      </c>
      <c r="E7755" s="123" t="s">
        <v>34</v>
      </c>
      <c r="F7755" s="123">
        <v>6337</v>
      </c>
      <c r="G7755" s="123">
        <v>3</v>
      </c>
      <c r="H7755" s="123">
        <v>3</v>
      </c>
      <c r="I7755" s="136">
        <v>57</v>
      </c>
      <c r="J7755" s="123" t="s">
        <v>38</v>
      </c>
      <c r="K7755" s="137">
        <f>((G7755*400)+(H7755*100))+I7755</f>
        <v>1557</v>
      </c>
      <c r="L7755" s="137">
        <v>300</v>
      </c>
      <c r="M7755" s="137">
        <f>K7755*L7755</f>
        <v>467100</v>
      </c>
      <c r="N7755" s="123"/>
      <c r="O7755" s="108"/>
      <c r="P7755" s="138"/>
      <c r="Q7755" s="108"/>
      <c r="R7755" s="108"/>
      <c r="S7755" s="139"/>
      <c r="T7755" s="123"/>
      <c r="U7755" s="123"/>
      <c r="V7755" s="123"/>
      <c r="W7755" s="137"/>
      <c r="X7755" s="136"/>
      <c r="Y7755" s="137"/>
      <c r="Z7755" s="137"/>
      <c r="AA7755" s="119"/>
      <c r="AB7755" s="119"/>
      <c r="AC7755" s="137"/>
      <c r="AD7755" s="137">
        <f>IF(AND(AC7755="",M7755=""),0,IF((AC7755=""),M7755,IF((M7755=""),AC7755,AC7755+M7755)))</f>
        <v>467100</v>
      </c>
      <c r="AE7755" s="137">
        <f>IF( (X7755=""),AD7755*1,AD7755*(X7755/100) )</f>
        <v>467100</v>
      </c>
      <c r="AF7755" s="137">
        <v>50000000</v>
      </c>
      <c r="AG7755" s="137">
        <f>IF((AF7755-AE7755) &gt; 1,0,IF((AF7755-AE7755)&lt;0,AE7755-AF7755,AF7755-AE7755))</f>
        <v>0</v>
      </c>
      <c r="AH7755" s="137">
        <v>0.01</v>
      </c>
    </row>
    <row r="7756" spans="1:34" s="173" customFormat="1" x14ac:dyDescent="0.55000000000000004">
      <c r="A7756" s="122"/>
      <c r="B7756" s="123"/>
      <c r="C7756" s="123"/>
      <c r="D7756" s="135"/>
      <c r="E7756" s="123"/>
      <c r="F7756" s="123"/>
      <c r="G7756" s="123"/>
      <c r="H7756" s="123"/>
      <c r="I7756" s="136"/>
      <c r="J7756" s="123"/>
      <c r="K7756" s="137"/>
      <c r="L7756" s="137" t="s">
        <v>63</v>
      </c>
      <c r="M7756" s="137">
        <f>SUM(M7755:M7755)</f>
        <v>467100</v>
      </c>
      <c r="N7756" s="123"/>
      <c r="O7756" s="108"/>
      <c r="P7756" s="138"/>
      <c r="Q7756" s="108"/>
      <c r="R7756" s="108"/>
      <c r="S7756" s="139"/>
      <c r="T7756" s="123"/>
      <c r="U7756" s="123"/>
      <c r="V7756" s="123"/>
      <c r="W7756" s="137"/>
      <c r="X7756" s="136"/>
      <c r="Y7756" s="137"/>
      <c r="Z7756" s="137"/>
      <c r="AA7756" s="119"/>
      <c r="AB7756" s="119"/>
      <c r="AC7756" s="137"/>
      <c r="AD7756" s="137"/>
      <c r="AE7756" s="137">
        <f>SUM(AE7755:AE7755)</f>
        <v>467100</v>
      </c>
      <c r="AF7756" s="137"/>
      <c r="AG7756" s="137">
        <f>SUM(AG7755:AG7755)</f>
        <v>0</v>
      </c>
      <c r="AH7756" s="137"/>
    </row>
    <row r="7757" spans="1:34" s="173" customFormat="1" x14ac:dyDescent="0.55000000000000004">
      <c r="A7757" s="122" t="s">
        <v>10581</v>
      </c>
      <c r="B7757" s="123">
        <v>3327</v>
      </c>
      <c r="C7757" s="123">
        <v>9919</v>
      </c>
      <c r="D7757" s="135"/>
      <c r="E7757" s="123" t="s">
        <v>37</v>
      </c>
      <c r="F7757" s="123"/>
      <c r="G7757" s="123">
        <v>2</v>
      </c>
      <c r="H7757" s="123">
        <v>3</v>
      </c>
      <c r="I7757" s="136">
        <v>23</v>
      </c>
      <c r="J7757" s="123" t="s">
        <v>38</v>
      </c>
      <c r="K7757" s="137">
        <f>((G7757*400)+(H7757*100))+I7757</f>
        <v>1123</v>
      </c>
      <c r="L7757" s="137">
        <v>225</v>
      </c>
      <c r="M7757" s="137">
        <f>K7757*L7757</f>
        <v>252675</v>
      </c>
      <c r="N7757" s="123"/>
      <c r="O7757" s="108"/>
      <c r="P7757" s="138"/>
      <c r="Q7757" s="108"/>
      <c r="R7757" s="108"/>
      <c r="S7757" s="139"/>
      <c r="T7757" s="123"/>
      <c r="U7757" s="123"/>
      <c r="V7757" s="123"/>
      <c r="W7757" s="137"/>
      <c r="X7757" s="136"/>
      <c r="Y7757" s="137"/>
      <c r="Z7757" s="137"/>
      <c r="AA7757" s="119"/>
      <c r="AB7757" s="119"/>
      <c r="AC7757" s="137"/>
      <c r="AD7757" s="137">
        <f>IF(AND(AC7757="",M7757=""),0,IF((AC7757=""),M7757,IF((M7757=""),AC7757,AC7757+M7757)))</f>
        <v>252675</v>
      </c>
      <c r="AE7757" s="137">
        <f>IF( (X7757=""),AD7757*1,AD7757*(X7757/100) )</f>
        <v>252675</v>
      </c>
      <c r="AF7757" s="137">
        <v>0</v>
      </c>
      <c r="AG7757" s="137">
        <f>IF((AF7757-AE7757) &gt; 1,0,IF((AF7757-AE7757)&lt;0,AE7757-AF7757,AF7757-AE7757))</f>
        <v>252675</v>
      </c>
      <c r="AH7757" s="137">
        <v>0.01</v>
      </c>
    </row>
    <row r="7758" spans="1:34" s="173" customFormat="1" x14ac:dyDescent="0.55000000000000004">
      <c r="A7758" s="122"/>
      <c r="B7758" s="123"/>
      <c r="C7758" s="123"/>
      <c r="D7758" s="135"/>
      <c r="E7758" s="123"/>
      <c r="F7758" s="123"/>
      <c r="G7758" s="123"/>
      <c r="H7758" s="123"/>
      <c r="I7758" s="136"/>
      <c r="J7758" s="123"/>
      <c r="K7758" s="137"/>
      <c r="L7758" s="137" t="s">
        <v>63</v>
      </c>
      <c r="M7758" s="137">
        <f>SUM(M7757:M7757)</f>
        <v>252675</v>
      </c>
      <c r="N7758" s="123"/>
      <c r="O7758" s="108"/>
      <c r="P7758" s="138"/>
      <c r="Q7758" s="108"/>
      <c r="R7758" s="108"/>
      <c r="S7758" s="139"/>
      <c r="T7758" s="123"/>
      <c r="U7758" s="123"/>
      <c r="V7758" s="123"/>
      <c r="W7758" s="137"/>
      <c r="X7758" s="136"/>
      <c r="Y7758" s="137"/>
      <c r="Z7758" s="137"/>
      <c r="AA7758" s="119"/>
      <c r="AB7758" s="119"/>
      <c r="AC7758" s="137"/>
      <c r="AD7758" s="137"/>
      <c r="AE7758" s="137">
        <f>SUM(AE7757:AE7757)</f>
        <v>252675</v>
      </c>
      <c r="AF7758" s="137"/>
      <c r="AG7758" s="137">
        <f>SUM(AG7757:AG7757)</f>
        <v>252675</v>
      </c>
      <c r="AH7758" s="137"/>
    </row>
    <row r="7759" spans="1:34" s="173" customFormat="1" x14ac:dyDescent="0.55000000000000004">
      <c r="A7759" s="122" t="s">
        <v>10582</v>
      </c>
      <c r="B7759" s="123">
        <v>3328</v>
      </c>
      <c r="C7759" s="123">
        <v>9176</v>
      </c>
      <c r="D7759" s="135" t="s">
        <v>10583</v>
      </c>
      <c r="E7759" s="123" t="s">
        <v>34</v>
      </c>
      <c r="F7759" s="123">
        <v>587</v>
      </c>
      <c r="G7759" s="123">
        <v>1</v>
      </c>
      <c r="H7759" s="123">
        <v>3</v>
      </c>
      <c r="I7759" s="136">
        <v>75</v>
      </c>
      <c r="J7759" s="123" t="s">
        <v>38</v>
      </c>
      <c r="K7759" s="137">
        <f>((G7759*400)+(H7759*100))+I7759</f>
        <v>775</v>
      </c>
      <c r="L7759" s="137">
        <v>1000</v>
      </c>
      <c r="M7759" s="137">
        <f>K7759*L7759</f>
        <v>775000</v>
      </c>
      <c r="N7759" s="123"/>
      <c r="O7759" s="108"/>
      <c r="P7759" s="138"/>
      <c r="Q7759" s="108"/>
      <c r="R7759" s="108"/>
      <c r="S7759" s="139"/>
      <c r="T7759" s="123"/>
      <c r="U7759" s="123"/>
      <c r="V7759" s="123"/>
      <c r="W7759" s="137"/>
      <c r="X7759" s="136"/>
      <c r="Y7759" s="137"/>
      <c r="Z7759" s="137"/>
      <c r="AA7759" s="119"/>
      <c r="AB7759" s="119"/>
      <c r="AC7759" s="137"/>
      <c r="AD7759" s="137">
        <f>IF(AND(AC7759="",M7759=""),0,IF((AC7759=""),M7759,IF((M7759=""),AC7759,AC7759+M7759)))</f>
        <v>775000</v>
      </c>
      <c r="AE7759" s="137">
        <f>IF( (X7759=""),AD7759*1,AD7759*(X7759/100) )</f>
        <v>775000</v>
      </c>
      <c r="AF7759" s="137">
        <v>50000000</v>
      </c>
      <c r="AG7759" s="137">
        <f>IF((AF7759-AE7759) &gt; 1,0,IF((AF7759-AE7759)&lt;0,AE7759-AF7759,AF7759-AE7759))</f>
        <v>0</v>
      </c>
      <c r="AH7759" s="137">
        <v>0.01</v>
      </c>
    </row>
    <row r="7760" spans="1:34" s="173" customFormat="1" x14ac:dyDescent="0.55000000000000004">
      <c r="A7760" s="122"/>
      <c r="B7760" s="123"/>
      <c r="C7760" s="123"/>
      <c r="D7760" s="135"/>
      <c r="E7760" s="123"/>
      <c r="F7760" s="123"/>
      <c r="G7760" s="123"/>
      <c r="H7760" s="123"/>
      <c r="I7760" s="136"/>
      <c r="J7760" s="123"/>
      <c r="K7760" s="137"/>
      <c r="L7760" s="137" t="s">
        <v>63</v>
      </c>
      <c r="M7760" s="137">
        <f>SUM(M7759:M7759)</f>
        <v>775000</v>
      </c>
      <c r="N7760" s="123"/>
      <c r="O7760" s="108"/>
      <c r="P7760" s="138"/>
      <c r="Q7760" s="108"/>
      <c r="R7760" s="108"/>
      <c r="S7760" s="139"/>
      <c r="T7760" s="123"/>
      <c r="U7760" s="123"/>
      <c r="V7760" s="123"/>
      <c r="W7760" s="137"/>
      <c r="X7760" s="136"/>
      <c r="Y7760" s="137"/>
      <c r="Z7760" s="137"/>
      <c r="AA7760" s="119"/>
      <c r="AB7760" s="119"/>
      <c r="AC7760" s="137"/>
      <c r="AD7760" s="137"/>
      <c r="AE7760" s="137">
        <f>SUM(AE7759:AE7759)</f>
        <v>775000</v>
      </c>
      <c r="AF7760" s="137"/>
      <c r="AG7760" s="137">
        <f>SUM(AG7759:AG7759)</f>
        <v>0</v>
      </c>
      <c r="AH7760" s="137"/>
    </row>
    <row r="7761" spans="1:34" s="173" customFormat="1" x14ac:dyDescent="0.55000000000000004">
      <c r="A7761" s="122" t="s">
        <v>1999</v>
      </c>
      <c r="B7761" s="123">
        <v>3329</v>
      </c>
      <c r="C7761" s="123">
        <v>8374</v>
      </c>
      <c r="D7761" s="135" t="s">
        <v>10586</v>
      </c>
      <c r="E7761" s="123" t="s">
        <v>34</v>
      </c>
      <c r="F7761" s="123">
        <v>2520</v>
      </c>
      <c r="G7761" s="123">
        <v>0</v>
      </c>
      <c r="H7761" s="123">
        <v>1</v>
      </c>
      <c r="I7761" s="136">
        <v>29</v>
      </c>
      <c r="J7761" s="123" t="s">
        <v>35</v>
      </c>
      <c r="K7761" s="137">
        <f>((G7761*400)+(H7761*100))+I7761</f>
        <v>129</v>
      </c>
      <c r="L7761" s="137">
        <v>800</v>
      </c>
      <c r="M7761" s="137">
        <f>K7761*L7761</f>
        <v>103200</v>
      </c>
      <c r="N7761" s="123">
        <v>1</v>
      </c>
      <c r="O7761" s="108" t="s">
        <v>10584</v>
      </c>
      <c r="P7761" s="138">
        <v>3570800346441</v>
      </c>
      <c r="Q7761" s="108" t="s">
        <v>10585</v>
      </c>
      <c r="R7761" s="108" t="s">
        <v>10587</v>
      </c>
      <c r="S7761" s="139"/>
      <c r="T7761" s="123" t="s">
        <v>51</v>
      </c>
      <c r="U7761" s="123" t="s">
        <v>45</v>
      </c>
      <c r="V7761" s="123" t="s">
        <v>52</v>
      </c>
      <c r="W7761" s="137">
        <v>40</v>
      </c>
      <c r="X7761" s="136">
        <v>15.04</v>
      </c>
      <c r="Y7761" s="137">
        <v>6750</v>
      </c>
      <c r="Z7761" s="137">
        <f>W7761*Y7761</f>
        <v>270000</v>
      </c>
      <c r="AA7761" s="119">
        <v>13</v>
      </c>
      <c r="AB7761" s="119">
        <v>16</v>
      </c>
      <c r="AC7761" s="137">
        <f>(Z7761*(100-AB7761))/100</f>
        <v>226800</v>
      </c>
      <c r="AD7761" s="137">
        <f>IF(AND(AC7761="",M7761=""),0,IF((AC7761=""),M7761, IF( (M7761=""),AC7761,SUM(AC7761:AC7763)+M7761)))</f>
        <v>1611420</v>
      </c>
      <c r="AE7761" s="137">
        <f>IF( (X7761=""),AD7761*1,AD7761*(X7761/100) )</f>
        <v>242357.56799999997</v>
      </c>
      <c r="AF7761" s="137">
        <v>50000000</v>
      </c>
      <c r="AG7761" s="137">
        <f>IF((AF7761-AE7761) &gt; 1,0,IF((AF7761-AE7761)&lt;0,AE7761-AF7761,AF7761-AE7761))</f>
        <v>0</v>
      </c>
      <c r="AH7761" s="137">
        <v>0.02</v>
      </c>
    </row>
    <row r="7762" spans="1:34" s="173" customFormat="1" x14ac:dyDescent="0.55000000000000004">
      <c r="A7762" s="122"/>
      <c r="B7762" s="123"/>
      <c r="C7762" s="123"/>
      <c r="D7762" s="135"/>
      <c r="E7762" s="123"/>
      <c r="F7762" s="123"/>
      <c r="G7762" s="123"/>
      <c r="H7762" s="123"/>
      <c r="I7762" s="136"/>
      <c r="J7762" s="123"/>
      <c r="K7762" s="137"/>
      <c r="L7762" s="137"/>
      <c r="M7762" s="137"/>
      <c r="N7762" s="123">
        <v>2</v>
      </c>
      <c r="O7762" s="108" t="s">
        <v>10584</v>
      </c>
      <c r="P7762" s="138">
        <v>3570800346441</v>
      </c>
      <c r="Q7762" s="108" t="s">
        <v>10585</v>
      </c>
      <c r="R7762" s="108" t="s">
        <v>10587</v>
      </c>
      <c r="S7762" s="139" t="s">
        <v>10588</v>
      </c>
      <c r="T7762" s="123" t="s">
        <v>51</v>
      </c>
      <c r="U7762" s="123" t="s">
        <v>45</v>
      </c>
      <c r="V7762" s="123" t="s">
        <v>52</v>
      </c>
      <c r="W7762" s="137">
        <v>136</v>
      </c>
      <c r="X7762" s="136">
        <v>51.12</v>
      </c>
      <c r="Y7762" s="137">
        <v>6750</v>
      </c>
      <c r="Z7762" s="137">
        <f>W7762*Y7762</f>
        <v>918000</v>
      </c>
      <c r="AA7762" s="119">
        <v>13</v>
      </c>
      <c r="AB7762" s="119">
        <v>16</v>
      </c>
      <c r="AC7762" s="137">
        <f>(Z7762*(100-AB7762))/100</f>
        <v>771120</v>
      </c>
      <c r="AD7762" s="137">
        <f>IF(AND(AC7762="",M7761=""),0,IF((AC7762=""),M7761, IF( (M7761=""),AC7762,SUM(AC7761:AC7763)+M7761)))</f>
        <v>1611420</v>
      </c>
      <c r="AE7762" s="137">
        <f>IF( (X7762=""),AD7762*1,AD7762*(X7762/100) )</f>
        <v>823757.90399999998</v>
      </c>
      <c r="AF7762" s="137">
        <v>50000000</v>
      </c>
      <c r="AG7762" s="137">
        <f>IF((AF7762-AE7762) &gt; 1,0,IF((AF7762-AE7762)&lt;0,AE7762-AF7762,AF7762-AE7762))</f>
        <v>0</v>
      </c>
      <c r="AH7762" s="137">
        <v>0.02</v>
      </c>
    </row>
    <row r="7763" spans="1:34" s="173" customFormat="1" x14ac:dyDescent="0.55000000000000004">
      <c r="A7763" s="122"/>
      <c r="B7763" s="123"/>
      <c r="C7763" s="123"/>
      <c r="D7763" s="135"/>
      <c r="E7763" s="123"/>
      <c r="F7763" s="123"/>
      <c r="G7763" s="123"/>
      <c r="H7763" s="123"/>
      <c r="I7763" s="136"/>
      <c r="J7763" s="123"/>
      <c r="K7763" s="137"/>
      <c r="L7763" s="137"/>
      <c r="M7763" s="137"/>
      <c r="N7763" s="123">
        <v>3</v>
      </c>
      <c r="O7763" s="108" t="s">
        <v>10584</v>
      </c>
      <c r="P7763" s="138">
        <v>3570800346441</v>
      </c>
      <c r="Q7763" s="108" t="s">
        <v>10585</v>
      </c>
      <c r="R7763" s="108" t="s">
        <v>10587</v>
      </c>
      <c r="S7763" s="139" t="s">
        <v>10589</v>
      </c>
      <c r="T7763" s="123" t="s">
        <v>51</v>
      </c>
      <c r="U7763" s="123" t="s">
        <v>45</v>
      </c>
      <c r="V7763" s="123" t="s">
        <v>75</v>
      </c>
      <c r="W7763" s="137">
        <v>90</v>
      </c>
      <c r="X7763" s="136">
        <v>33.83</v>
      </c>
      <c r="Y7763" s="137">
        <v>6750</v>
      </c>
      <c r="Z7763" s="137">
        <f>W7763*Y7763</f>
        <v>607500</v>
      </c>
      <c r="AA7763" s="119">
        <v>13</v>
      </c>
      <c r="AB7763" s="119">
        <v>16</v>
      </c>
      <c r="AC7763" s="137">
        <f>(Z7763*(100-AB7763))/100</f>
        <v>510300</v>
      </c>
      <c r="AD7763" s="137">
        <f>IF(AND(AC7763="",M7761=""),0,IF((AC7763=""),M7761, IF( (M7761=""),AC7763,SUM(AC7761:AC7763)+M7761)))</f>
        <v>1611420</v>
      </c>
      <c r="AE7763" s="137">
        <f>IF( (X7763=""),AD7763*1,AD7763*(X7763/100) )</f>
        <v>545143.38599999994</v>
      </c>
      <c r="AF7763" s="137">
        <v>0</v>
      </c>
      <c r="AG7763" s="137">
        <f>IF((AF7763-AE7763) &gt; 1,0,IF((AF7763-AE7763)&lt;0,AE7763-AF7763,AF7763-AE7763))</f>
        <v>545143.38599999994</v>
      </c>
      <c r="AH7763" s="137">
        <v>0.3</v>
      </c>
    </row>
    <row r="7764" spans="1:34" s="173" customFormat="1" x14ac:dyDescent="0.55000000000000004">
      <c r="A7764" s="122"/>
      <c r="B7764" s="123"/>
      <c r="C7764" s="123"/>
      <c r="D7764" s="135"/>
      <c r="E7764" s="123"/>
      <c r="F7764" s="123"/>
      <c r="G7764" s="123"/>
      <c r="H7764" s="123"/>
      <c r="I7764" s="136"/>
      <c r="J7764" s="123"/>
      <c r="K7764" s="137"/>
      <c r="L7764" s="137" t="s">
        <v>63</v>
      </c>
      <c r="M7764" s="137">
        <f>SUM(M7761:M7763)</f>
        <v>103200</v>
      </c>
      <c r="N7764" s="123"/>
      <c r="O7764" s="108"/>
      <c r="P7764" s="138"/>
      <c r="Q7764" s="108"/>
      <c r="R7764" s="108"/>
      <c r="S7764" s="139"/>
      <c r="T7764" s="123"/>
      <c r="U7764" s="123"/>
      <c r="V7764" s="123"/>
      <c r="W7764" s="137">
        <f>SUM(W7761:W7763)</f>
        <v>266</v>
      </c>
      <c r="X7764" s="136"/>
      <c r="Y7764" s="137"/>
      <c r="Z7764" s="137"/>
      <c r="AA7764" s="119"/>
      <c r="AB7764" s="119"/>
      <c r="AC7764" s="137"/>
      <c r="AD7764" s="137"/>
      <c r="AE7764" s="137">
        <f>SUM(AE7761:AE7763)</f>
        <v>1611258.858</v>
      </c>
      <c r="AF7764" s="137"/>
      <c r="AG7764" s="137">
        <f>SUM(AG7761:AG7763)</f>
        <v>545143.38599999994</v>
      </c>
      <c r="AH7764" s="137"/>
    </row>
    <row r="7765" spans="1:34" s="173" customFormat="1" x14ac:dyDescent="0.55000000000000004">
      <c r="A7765" s="122" t="s">
        <v>10592</v>
      </c>
      <c r="B7765" s="123">
        <v>3330</v>
      </c>
      <c r="C7765" s="123">
        <v>9450</v>
      </c>
      <c r="D7765" s="135" t="s">
        <v>10593</v>
      </c>
      <c r="E7765" s="123" t="s">
        <v>34</v>
      </c>
      <c r="F7765" s="123">
        <v>3438</v>
      </c>
      <c r="G7765" s="123">
        <v>1</v>
      </c>
      <c r="H7765" s="123">
        <v>0</v>
      </c>
      <c r="I7765" s="136">
        <v>80</v>
      </c>
      <c r="J7765" s="123" t="s">
        <v>35</v>
      </c>
      <c r="K7765" s="137">
        <f>((G7765*400)+(H7765*100))+I7765</f>
        <v>480</v>
      </c>
      <c r="L7765" s="137">
        <v>1250</v>
      </c>
      <c r="M7765" s="137">
        <f>K7765*L7765</f>
        <v>600000</v>
      </c>
      <c r="N7765" s="123">
        <v>1</v>
      </c>
      <c r="O7765" s="108" t="s">
        <v>10590</v>
      </c>
      <c r="P7765" s="138">
        <v>1570800071071</v>
      </c>
      <c r="Q7765" s="108" t="s">
        <v>10591</v>
      </c>
      <c r="R7765" s="108" t="s">
        <v>10594</v>
      </c>
      <c r="S7765" s="139" t="s">
        <v>10595</v>
      </c>
      <c r="T7765" s="123" t="s">
        <v>51</v>
      </c>
      <c r="U7765" s="123" t="s">
        <v>227</v>
      </c>
      <c r="V7765" s="123" t="s">
        <v>52</v>
      </c>
      <c r="W7765" s="137">
        <v>200.4</v>
      </c>
      <c r="X7765" s="136">
        <v>36.880000000000003</v>
      </c>
      <c r="Y7765" s="137">
        <v>6750</v>
      </c>
      <c r="Z7765" s="137">
        <f t="shared" ref="Z7765:Z7770" si="759">W7765*Y7765</f>
        <v>1352700</v>
      </c>
      <c r="AA7765" s="119">
        <v>21</v>
      </c>
      <c r="AB7765" s="119">
        <v>80</v>
      </c>
      <c r="AC7765" s="137">
        <f t="shared" ref="AC7765:AC7770" si="760">(Z7765*(100-AB7765))/100</f>
        <v>270540</v>
      </c>
      <c r="AD7765" s="137">
        <f>IF(AND(AC7765="",M7765=""),0,IF((AC7765=""),M7765, IF( (M7765=""),AC7765,SUM(AC7765:AC7776)+M7765)))</f>
        <v>3079209.2800000003</v>
      </c>
      <c r="AE7765" s="137">
        <f t="shared" ref="AE7765:AE7770" si="761">IF( (X7765=""),AD7765*1,AD7765*(X7765/100) )</f>
        <v>1135612.3824640003</v>
      </c>
      <c r="AF7765" s="137">
        <v>50000000</v>
      </c>
      <c r="AG7765" s="137">
        <f t="shared" ref="AG7765:AG7770" si="762">IF((AF7765-AE7765) &gt; 1,0,IF((AF7765-AE7765)&lt;0,AE7765-AF7765,AF7765-AE7765))</f>
        <v>0</v>
      </c>
      <c r="AH7765" s="137">
        <v>0.02</v>
      </c>
    </row>
    <row r="7766" spans="1:34" s="173" customFormat="1" x14ac:dyDescent="0.55000000000000004">
      <c r="A7766" s="122"/>
      <c r="B7766" s="123"/>
      <c r="C7766" s="123"/>
      <c r="D7766" s="135"/>
      <c r="E7766" s="123"/>
      <c r="F7766" s="123"/>
      <c r="G7766" s="123"/>
      <c r="H7766" s="123"/>
      <c r="I7766" s="136"/>
      <c r="J7766" s="123"/>
      <c r="K7766" s="137"/>
      <c r="L7766" s="137"/>
      <c r="M7766" s="137"/>
      <c r="N7766" s="123">
        <v>2</v>
      </c>
      <c r="O7766" s="108" t="s">
        <v>10590</v>
      </c>
      <c r="P7766" s="138">
        <v>1570800071071</v>
      </c>
      <c r="Q7766" s="108" t="s">
        <v>10591</v>
      </c>
      <c r="R7766" s="108" t="s">
        <v>10594</v>
      </c>
      <c r="S7766" s="139" t="s">
        <v>10596</v>
      </c>
      <c r="T7766" s="123" t="s">
        <v>51</v>
      </c>
      <c r="U7766" s="123" t="s">
        <v>45</v>
      </c>
      <c r="V7766" s="123" t="s">
        <v>52</v>
      </c>
      <c r="W7766" s="137">
        <v>151.19999999999999</v>
      </c>
      <c r="X7766" s="136">
        <v>27.83</v>
      </c>
      <c r="Y7766" s="137">
        <v>6750</v>
      </c>
      <c r="Z7766" s="137">
        <f t="shared" si="759"/>
        <v>1020599.9999999999</v>
      </c>
      <c r="AA7766" s="119">
        <v>16</v>
      </c>
      <c r="AB7766" s="119">
        <v>22</v>
      </c>
      <c r="AC7766" s="137">
        <f t="shared" si="760"/>
        <v>796067.99999999988</v>
      </c>
      <c r="AD7766" s="137">
        <f>IF(AND(AC7766="",M7765=""),0,IF((AC7766=""),M7765, IF( (M7765=""),AC7766,SUM(AC7765:AC7776)+M7765)))</f>
        <v>3079209.2800000003</v>
      </c>
      <c r="AE7766" s="137">
        <f t="shared" si="761"/>
        <v>856943.94262400002</v>
      </c>
      <c r="AF7766" s="137">
        <v>50000000</v>
      </c>
      <c r="AG7766" s="137">
        <f t="shared" si="762"/>
        <v>0</v>
      </c>
      <c r="AH7766" s="137">
        <v>0.02</v>
      </c>
    </row>
    <row r="7767" spans="1:34" s="173" customFormat="1" x14ac:dyDescent="0.55000000000000004">
      <c r="A7767" s="122"/>
      <c r="B7767" s="123"/>
      <c r="C7767" s="123"/>
      <c r="D7767" s="135"/>
      <c r="E7767" s="123"/>
      <c r="F7767" s="123"/>
      <c r="G7767" s="123"/>
      <c r="H7767" s="123"/>
      <c r="I7767" s="136"/>
      <c r="J7767" s="123"/>
      <c r="K7767" s="137"/>
      <c r="L7767" s="137"/>
      <c r="M7767" s="137"/>
      <c r="N7767" s="123">
        <v>3</v>
      </c>
      <c r="O7767" s="108" t="s">
        <v>10590</v>
      </c>
      <c r="P7767" s="138">
        <v>1570800071071</v>
      </c>
      <c r="Q7767" s="108" t="s">
        <v>10591</v>
      </c>
      <c r="R7767" s="108" t="s">
        <v>10594</v>
      </c>
      <c r="S7767" s="139" t="s">
        <v>10597</v>
      </c>
      <c r="T7767" s="123" t="s">
        <v>51</v>
      </c>
      <c r="U7767" s="123" t="s">
        <v>45</v>
      </c>
      <c r="V7767" s="123" t="s">
        <v>52</v>
      </c>
      <c r="W7767" s="137">
        <v>130.24</v>
      </c>
      <c r="X7767" s="136">
        <v>23.97</v>
      </c>
      <c r="Y7767" s="137">
        <v>6750</v>
      </c>
      <c r="Z7767" s="137">
        <f t="shared" si="759"/>
        <v>879120.00000000012</v>
      </c>
      <c r="AA7767" s="119">
        <v>31</v>
      </c>
      <c r="AB7767" s="119">
        <v>52</v>
      </c>
      <c r="AC7767" s="137">
        <f t="shared" si="760"/>
        <v>421977.60000000009</v>
      </c>
      <c r="AD7767" s="137">
        <f>IF(AND(AC7767="",M7765=""),0,IF((AC7767=""),M7765, IF( (M7765=""),AC7767,SUM(AC7765:AC7776)+M7765)))</f>
        <v>3079209.2800000003</v>
      </c>
      <c r="AE7767" s="137">
        <f t="shared" si="761"/>
        <v>738086.46441600006</v>
      </c>
      <c r="AF7767" s="137">
        <v>50000000</v>
      </c>
      <c r="AG7767" s="137">
        <f t="shared" si="762"/>
        <v>0</v>
      </c>
      <c r="AH7767" s="137">
        <v>0.02</v>
      </c>
    </row>
    <row r="7768" spans="1:34" s="173" customFormat="1" x14ac:dyDescent="0.55000000000000004">
      <c r="A7768" s="122"/>
      <c r="B7768" s="123"/>
      <c r="C7768" s="123"/>
      <c r="D7768" s="135"/>
      <c r="E7768" s="123"/>
      <c r="F7768" s="123"/>
      <c r="G7768" s="123"/>
      <c r="H7768" s="123"/>
      <c r="I7768" s="136"/>
      <c r="J7768" s="123"/>
      <c r="K7768" s="137"/>
      <c r="L7768" s="137"/>
      <c r="M7768" s="137"/>
      <c r="N7768" s="123">
        <v>4</v>
      </c>
      <c r="O7768" s="108" t="s">
        <v>10590</v>
      </c>
      <c r="P7768" s="138">
        <v>1570800071071</v>
      </c>
      <c r="Q7768" s="108" t="s">
        <v>10591</v>
      </c>
      <c r="R7768" s="108" t="s">
        <v>10594</v>
      </c>
      <c r="S7768" s="139" t="s">
        <v>10598</v>
      </c>
      <c r="T7768" s="123" t="s">
        <v>343</v>
      </c>
      <c r="U7768" s="123" t="s">
        <v>45</v>
      </c>
      <c r="V7768" s="123" t="s">
        <v>52</v>
      </c>
      <c r="W7768" s="137">
        <v>47.52</v>
      </c>
      <c r="X7768" s="136">
        <v>8.75</v>
      </c>
      <c r="Y7768" s="137">
        <v>5600</v>
      </c>
      <c r="Z7768" s="137">
        <f t="shared" si="759"/>
        <v>266112</v>
      </c>
      <c r="AA7768" s="119">
        <v>6</v>
      </c>
      <c r="AB7768" s="119">
        <v>6</v>
      </c>
      <c r="AC7768" s="137">
        <f t="shared" si="760"/>
        <v>250145.28</v>
      </c>
      <c r="AD7768" s="137">
        <f>IF(AND(AC7768="",M7765=""),0,IF((AC7768=""),M7765, IF( (M7765=""),AC7768,SUM(AC7765:AC7776)+M7765)))</f>
        <v>3079209.2800000003</v>
      </c>
      <c r="AE7768" s="137">
        <f t="shared" si="761"/>
        <v>269430.81200000003</v>
      </c>
      <c r="AF7768" s="137">
        <v>50000000</v>
      </c>
      <c r="AG7768" s="137">
        <f t="shared" si="762"/>
        <v>0</v>
      </c>
      <c r="AH7768" s="137">
        <v>0.02</v>
      </c>
    </row>
    <row r="7769" spans="1:34" s="173" customFormat="1" x14ac:dyDescent="0.55000000000000004">
      <c r="A7769" s="122"/>
      <c r="B7769" s="123"/>
      <c r="C7769" s="123"/>
      <c r="D7769" s="135"/>
      <c r="E7769" s="123"/>
      <c r="F7769" s="123"/>
      <c r="G7769" s="123"/>
      <c r="H7769" s="123"/>
      <c r="I7769" s="136"/>
      <c r="J7769" s="123"/>
      <c r="K7769" s="137"/>
      <c r="L7769" s="137"/>
      <c r="M7769" s="137"/>
      <c r="N7769" s="123">
        <v>5</v>
      </c>
      <c r="O7769" s="108" t="s">
        <v>10590</v>
      </c>
      <c r="P7769" s="138">
        <v>1570800071071</v>
      </c>
      <c r="Q7769" s="108" t="s">
        <v>10591</v>
      </c>
      <c r="R7769" s="108" t="s">
        <v>10594</v>
      </c>
      <c r="S7769" s="139" t="s">
        <v>10599</v>
      </c>
      <c r="T7769" s="123" t="s">
        <v>343</v>
      </c>
      <c r="U7769" s="123" t="s">
        <v>45</v>
      </c>
      <c r="V7769" s="123" t="s">
        <v>52</v>
      </c>
      <c r="W7769" s="137">
        <v>4.8</v>
      </c>
      <c r="X7769" s="136">
        <v>0.88</v>
      </c>
      <c r="Y7769" s="137">
        <v>5600</v>
      </c>
      <c r="Z7769" s="137">
        <f t="shared" si="759"/>
        <v>26880</v>
      </c>
      <c r="AA7769" s="119">
        <v>6</v>
      </c>
      <c r="AB7769" s="119">
        <v>6</v>
      </c>
      <c r="AC7769" s="137">
        <f t="shared" si="760"/>
        <v>25267.200000000001</v>
      </c>
      <c r="AD7769" s="137">
        <f>IF(AND(AC7769="",M7765=""),0,IF((AC7769=""),M7765, IF( (M7765=""),AC7769,SUM(AC7765:AC7776)+M7765)))</f>
        <v>3079209.2800000003</v>
      </c>
      <c r="AE7769" s="137">
        <f t="shared" si="761"/>
        <v>27097.041664000004</v>
      </c>
      <c r="AF7769" s="137">
        <v>50000000</v>
      </c>
      <c r="AG7769" s="137">
        <f t="shared" si="762"/>
        <v>0</v>
      </c>
      <c r="AH7769" s="137">
        <v>0.02</v>
      </c>
    </row>
    <row r="7770" spans="1:34" s="173" customFormat="1" x14ac:dyDescent="0.55000000000000004">
      <c r="A7770" s="122"/>
      <c r="B7770" s="123"/>
      <c r="C7770" s="123"/>
      <c r="D7770" s="135"/>
      <c r="E7770" s="123"/>
      <c r="F7770" s="123"/>
      <c r="G7770" s="123"/>
      <c r="H7770" s="123"/>
      <c r="I7770" s="136"/>
      <c r="J7770" s="123"/>
      <c r="K7770" s="137"/>
      <c r="L7770" s="137"/>
      <c r="M7770" s="137"/>
      <c r="N7770" s="123">
        <v>6</v>
      </c>
      <c r="O7770" s="108" t="s">
        <v>10590</v>
      </c>
      <c r="P7770" s="138">
        <v>1570800071071</v>
      </c>
      <c r="Q7770" s="108" t="s">
        <v>10591</v>
      </c>
      <c r="R7770" s="108" t="s">
        <v>10594</v>
      </c>
      <c r="S7770" s="139" t="s">
        <v>10600</v>
      </c>
      <c r="T7770" s="123" t="s">
        <v>439</v>
      </c>
      <c r="U7770" s="123" t="s">
        <v>45</v>
      </c>
      <c r="V7770" s="123" t="s">
        <v>52</v>
      </c>
      <c r="W7770" s="137">
        <v>9.1999999999999993</v>
      </c>
      <c r="X7770" s="136">
        <v>1.69</v>
      </c>
      <c r="Y7770" s="137">
        <v>6050</v>
      </c>
      <c r="Z7770" s="137">
        <f t="shared" si="759"/>
        <v>55659.999999999993</v>
      </c>
      <c r="AA7770" s="119">
        <v>6</v>
      </c>
      <c r="AB7770" s="119">
        <v>6</v>
      </c>
      <c r="AC7770" s="137">
        <f t="shared" si="760"/>
        <v>52320.399999999994</v>
      </c>
      <c r="AD7770" s="137">
        <f>IF(AND(AC7770="",M7765=""),0,IF((AC7770=""),M7765, IF( (M7765=""),AC7770,SUM(AC7765:AC7776)+M7765)))</f>
        <v>3079209.2800000003</v>
      </c>
      <c r="AE7770" s="137">
        <f t="shared" si="761"/>
        <v>52038.636831999997</v>
      </c>
      <c r="AF7770" s="137">
        <v>50000000</v>
      </c>
      <c r="AG7770" s="137">
        <f t="shared" si="762"/>
        <v>0</v>
      </c>
      <c r="AH7770" s="137">
        <v>0.02</v>
      </c>
    </row>
    <row r="7771" spans="1:34" s="173" customFormat="1" x14ac:dyDescent="0.55000000000000004">
      <c r="A7771" s="122"/>
      <c r="B7771" s="123"/>
      <c r="C7771" s="123"/>
      <c r="D7771" s="135"/>
      <c r="E7771" s="123"/>
      <c r="F7771" s="123"/>
      <c r="G7771" s="123"/>
      <c r="H7771" s="123"/>
      <c r="I7771" s="136"/>
      <c r="J7771" s="123"/>
      <c r="K7771" s="137"/>
      <c r="L7771" s="137" t="s">
        <v>63</v>
      </c>
      <c r="M7771" s="137">
        <f>SUM(M7765:M7770)</f>
        <v>600000</v>
      </c>
      <c r="N7771" s="123"/>
      <c r="O7771" s="108"/>
      <c r="P7771" s="138"/>
      <c r="Q7771" s="108"/>
      <c r="R7771" s="108"/>
      <c r="S7771" s="139"/>
      <c r="T7771" s="123"/>
      <c r="U7771" s="123"/>
      <c r="V7771" s="123"/>
      <c r="W7771" s="137"/>
      <c r="X7771" s="136"/>
      <c r="Y7771" s="137"/>
      <c r="Z7771" s="137"/>
      <c r="AA7771" s="119"/>
      <c r="AB7771" s="119"/>
      <c r="AC7771" s="137"/>
      <c r="AD7771" s="137"/>
      <c r="AE7771" s="137">
        <f>SUM(AE7765:AE7770)</f>
        <v>3079209.2800000007</v>
      </c>
      <c r="AF7771" s="137"/>
      <c r="AG7771" s="137">
        <f>SUM(AG7765:AG7770)</f>
        <v>0</v>
      </c>
      <c r="AH7771" s="137"/>
    </row>
    <row r="7772" spans="1:34" s="173" customFormat="1" x14ac:dyDescent="0.55000000000000004">
      <c r="A7772" s="122" t="s">
        <v>10601</v>
      </c>
      <c r="B7772" s="123">
        <v>3331</v>
      </c>
      <c r="C7772" s="123">
        <v>7439</v>
      </c>
      <c r="D7772" s="135" t="s">
        <v>10602</v>
      </c>
      <c r="E7772" s="123" t="s">
        <v>34</v>
      </c>
      <c r="F7772" s="123">
        <v>15098</v>
      </c>
      <c r="G7772" s="123">
        <v>0</v>
      </c>
      <c r="H7772" s="123">
        <v>2</v>
      </c>
      <c r="I7772" s="136">
        <v>14</v>
      </c>
      <c r="J7772" s="123" t="s">
        <v>35</v>
      </c>
      <c r="K7772" s="137">
        <f>((G7772*400)+(H7772*100))+I7772</f>
        <v>214</v>
      </c>
      <c r="L7772" s="137">
        <v>1200</v>
      </c>
      <c r="M7772" s="137">
        <f>K7772*L7772</f>
        <v>256800</v>
      </c>
      <c r="N7772" s="123">
        <v>1</v>
      </c>
      <c r="O7772" s="108" t="s">
        <v>4538</v>
      </c>
      <c r="P7772" s="138">
        <v>3560300991614</v>
      </c>
      <c r="Q7772" s="108" t="s">
        <v>4539</v>
      </c>
      <c r="R7772" s="108" t="s">
        <v>4540</v>
      </c>
      <c r="S7772" s="139" t="s">
        <v>10603</v>
      </c>
      <c r="T7772" s="123" t="s">
        <v>73</v>
      </c>
      <c r="U7772" s="123" t="s">
        <v>74</v>
      </c>
      <c r="V7772" s="123" t="s">
        <v>52</v>
      </c>
      <c r="W7772" s="137">
        <v>345.4</v>
      </c>
      <c r="X7772" s="136">
        <v>77.83</v>
      </c>
      <c r="Y7772" s="137">
        <v>6600</v>
      </c>
      <c r="Z7772" s="137">
        <f>W7772*Y7772</f>
        <v>2279640</v>
      </c>
      <c r="AA7772" s="119">
        <v>22</v>
      </c>
      <c r="AB7772" s="119">
        <v>93</v>
      </c>
      <c r="AC7772" s="137">
        <f>(Z7772*(100-AB7772))/100</f>
        <v>159574.79999999999</v>
      </c>
      <c r="AD7772" s="137">
        <f>IF(AND(AC7772="",M7772=""),0,IF((AC7772=""),M7772, IF( (M7772=""),AC7772,SUM(AC7772:AC7773)+M7772)))</f>
        <v>919690.8</v>
      </c>
      <c r="AE7772" s="137">
        <f>IF( (X7772=""),AD7772*1,AD7772*(X7772/100) )</f>
        <v>715795.34964000003</v>
      </c>
      <c r="AF7772" s="137">
        <v>50000000</v>
      </c>
      <c r="AG7772" s="137">
        <f>IF((AF7772-AE7772) &gt; 1,0,IF((AF7772-AE7772)&lt;0,AE7772-AF7772,AF7772-AE7772))</f>
        <v>0</v>
      </c>
      <c r="AH7772" s="137">
        <v>0.02</v>
      </c>
    </row>
    <row r="7773" spans="1:34" s="173" customFormat="1" x14ac:dyDescent="0.55000000000000004">
      <c r="A7773" s="122"/>
      <c r="B7773" s="123"/>
      <c r="C7773" s="123"/>
      <c r="D7773" s="135"/>
      <c r="E7773" s="123"/>
      <c r="F7773" s="123"/>
      <c r="G7773" s="123"/>
      <c r="H7773" s="123"/>
      <c r="I7773" s="136"/>
      <c r="J7773" s="123"/>
      <c r="K7773" s="137"/>
      <c r="L7773" s="137"/>
      <c r="M7773" s="137"/>
      <c r="N7773" s="123">
        <v>2</v>
      </c>
      <c r="O7773" s="108" t="s">
        <v>4538</v>
      </c>
      <c r="P7773" s="138">
        <v>3560300991614</v>
      </c>
      <c r="Q7773" s="108" t="s">
        <v>4539</v>
      </c>
      <c r="R7773" s="108" t="s">
        <v>4540</v>
      </c>
      <c r="S7773" s="139" t="s">
        <v>10604</v>
      </c>
      <c r="T7773" s="123" t="s">
        <v>95</v>
      </c>
      <c r="U7773" s="123" t="s">
        <v>45</v>
      </c>
      <c r="V7773" s="123" t="s">
        <v>75</v>
      </c>
      <c r="W7773" s="137">
        <v>98.4</v>
      </c>
      <c r="X7773" s="136">
        <v>22.17</v>
      </c>
      <c r="Y7773" s="137">
        <v>5500</v>
      </c>
      <c r="Z7773" s="137">
        <f>W7773*Y7773</f>
        <v>541200</v>
      </c>
      <c r="AA7773" s="119">
        <v>7</v>
      </c>
      <c r="AB7773" s="119">
        <v>7</v>
      </c>
      <c r="AC7773" s="137">
        <f>(Z7773*(100-AB7773))/100</f>
        <v>503316</v>
      </c>
      <c r="AD7773" s="137">
        <f>IF(AND(AC7773="",M7772=""),0,IF((AC7773=""),M7772, IF( (M7772=""),AC7773,SUM(AC7772:AC7773)+M7772)))</f>
        <v>919690.8</v>
      </c>
      <c r="AE7773" s="137">
        <f>IF( (X7773=""),AD7773*1,AD7773*(X7773/100) )</f>
        <v>203895.45036000002</v>
      </c>
      <c r="AF7773" s="137">
        <v>0</v>
      </c>
      <c r="AG7773" s="137">
        <f>IF((AF7773-AE7773) &gt; 1,0,IF((AF7773-AE7773)&lt;0,AE7773-AF7773,AF7773-AE7773))</f>
        <v>203895.45036000002</v>
      </c>
      <c r="AH7773" s="137">
        <v>0.3</v>
      </c>
    </row>
    <row r="7774" spans="1:34" s="173" customFormat="1" x14ac:dyDescent="0.55000000000000004">
      <c r="A7774" s="122"/>
      <c r="B7774" s="123"/>
      <c r="C7774" s="123"/>
      <c r="D7774" s="135"/>
      <c r="E7774" s="123"/>
      <c r="F7774" s="123"/>
      <c r="G7774" s="123"/>
      <c r="H7774" s="123"/>
      <c r="I7774" s="136"/>
      <c r="J7774" s="123"/>
      <c r="K7774" s="137"/>
      <c r="L7774" s="137" t="s">
        <v>63</v>
      </c>
      <c r="M7774" s="137">
        <f>SUM(M7772:M7773)</f>
        <v>256800</v>
      </c>
      <c r="N7774" s="123"/>
      <c r="O7774" s="108"/>
      <c r="P7774" s="138"/>
      <c r="Q7774" s="108"/>
      <c r="R7774" s="108"/>
      <c r="S7774" s="139"/>
      <c r="T7774" s="123"/>
      <c r="U7774" s="123"/>
      <c r="V7774" s="123"/>
      <c r="W7774" s="137"/>
      <c r="X7774" s="136"/>
      <c r="Y7774" s="137"/>
      <c r="Z7774" s="137"/>
      <c r="AA7774" s="119"/>
      <c r="AB7774" s="119"/>
      <c r="AC7774" s="137"/>
      <c r="AD7774" s="137"/>
      <c r="AE7774" s="137">
        <f>SUM(AE7772:AE7773)</f>
        <v>919690.8</v>
      </c>
      <c r="AF7774" s="137"/>
      <c r="AG7774" s="137">
        <f>SUM(AG7772:AG7773)</f>
        <v>203895.45036000002</v>
      </c>
      <c r="AH7774" s="137"/>
    </row>
    <row r="7775" spans="1:34" s="173" customFormat="1" x14ac:dyDescent="0.55000000000000004">
      <c r="A7775" s="122" t="s">
        <v>10605</v>
      </c>
      <c r="B7775" s="123">
        <v>3332</v>
      </c>
      <c r="C7775" s="123">
        <v>9994</v>
      </c>
      <c r="D7775" s="135" t="s">
        <v>10606</v>
      </c>
      <c r="E7775" s="123" t="s">
        <v>34</v>
      </c>
      <c r="F7775" s="123">
        <v>17374</v>
      </c>
      <c r="G7775" s="123">
        <v>3</v>
      </c>
      <c r="H7775" s="123">
        <v>0</v>
      </c>
      <c r="I7775" s="136">
        <v>11</v>
      </c>
      <c r="J7775" s="123" t="s">
        <v>38</v>
      </c>
      <c r="K7775" s="137">
        <f>((G7775*400)+(H7775*100))+I7775</f>
        <v>1211</v>
      </c>
      <c r="L7775" s="137">
        <v>250</v>
      </c>
      <c r="M7775" s="137">
        <f>K7775*L7775</f>
        <v>302750</v>
      </c>
      <c r="N7775" s="123"/>
      <c r="O7775" s="108"/>
      <c r="P7775" s="138"/>
      <c r="Q7775" s="108"/>
      <c r="R7775" s="108"/>
      <c r="S7775" s="139"/>
      <c r="T7775" s="123"/>
      <c r="U7775" s="123"/>
      <c r="V7775" s="123"/>
      <c r="W7775" s="137"/>
      <c r="X7775" s="136"/>
      <c r="Y7775" s="137"/>
      <c r="Z7775" s="137"/>
      <c r="AA7775" s="119"/>
      <c r="AB7775" s="119"/>
      <c r="AC7775" s="137"/>
      <c r="AD7775" s="137">
        <f>IF(AND(AC7775="",M7775=""),0,IF((AC7775=""),M7775,IF((M7775=""),AC7775,AC7775+M7775)))</f>
        <v>302750</v>
      </c>
      <c r="AE7775" s="137">
        <f>IF( (X7775=""),AD7775*1,AD7775*(X7775/100) )</f>
        <v>302750</v>
      </c>
      <c r="AF7775" s="137">
        <v>50000000</v>
      </c>
      <c r="AG7775" s="137">
        <f>IF((AF7775-AE7775) &gt; 1,0,IF((AF7775-AE7775)&lt;0,AE7775-AF7775,AF7775-AE7775))</f>
        <v>0</v>
      </c>
      <c r="AH7775" s="137">
        <v>0.01</v>
      </c>
    </row>
    <row r="7776" spans="1:34" s="173" customFormat="1" x14ac:dyDescent="0.55000000000000004">
      <c r="A7776" s="122"/>
      <c r="B7776" s="123"/>
      <c r="C7776" s="123"/>
      <c r="D7776" s="135"/>
      <c r="E7776" s="123"/>
      <c r="F7776" s="123"/>
      <c r="G7776" s="123"/>
      <c r="H7776" s="123"/>
      <c r="I7776" s="136"/>
      <c r="J7776" s="123"/>
      <c r="K7776" s="137"/>
      <c r="L7776" s="137" t="s">
        <v>63</v>
      </c>
      <c r="M7776" s="137">
        <f>SUM(M7775:M7775)</f>
        <v>302750</v>
      </c>
      <c r="N7776" s="123"/>
      <c r="O7776" s="108"/>
      <c r="P7776" s="138"/>
      <c r="Q7776" s="108"/>
      <c r="R7776" s="108"/>
      <c r="S7776" s="139"/>
      <c r="T7776" s="123"/>
      <c r="U7776" s="123"/>
      <c r="V7776" s="123"/>
      <c r="W7776" s="137"/>
      <c r="X7776" s="136"/>
      <c r="Y7776" s="137"/>
      <c r="Z7776" s="137"/>
      <c r="AA7776" s="119"/>
      <c r="AB7776" s="119"/>
      <c r="AC7776" s="137"/>
      <c r="AD7776" s="137"/>
      <c r="AE7776" s="137">
        <f>SUM(AE7775:AE7775)</f>
        <v>302750</v>
      </c>
      <c r="AF7776" s="137"/>
      <c r="AG7776" s="137">
        <f>SUM(AG7775:AG7775)</f>
        <v>0</v>
      </c>
      <c r="AH7776" s="137"/>
    </row>
    <row r="7777" spans="1:34" s="173" customFormat="1" x14ac:dyDescent="0.55000000000000004">
      <c r="A7777" s="122" t="s">
        <v>10607</v>
      </c>
      <c r="B7777" s="123">
        <v>3333</v>
      </c>
      <c r="C7777" s="123">
        <v>6909</v>
      </c>
      <c r="D7777" s="135" t="s">
        <v>10608</v>
      </c>
      <c r="E7777" s="123" t="s">
        <v>34</v>
      </c>
      <c r="F7777" s="123">
        <v>23277</v>
      </c>
      <c r="G7777" s="123">
        <v>0</v>
      </c>
      <c r="H7777" s="123">
        <v>2</v>
      </c>
      <c r="I7777" s="136">
        <v>49</v>
      </c>
      <c r="J7777" s="123" t="s">
        <v>35</v>
      </c>
      <c r="K7777" s="137">
        <f>((G7777*400)+(H7777*100))+I7777</f>
        <v>249</v>
      </c>
      <c r="L7777" s="137">
        <v>2175</v>
      </c>
      <c r="M7777" s="137">
        <f>K7777*L7777</f>
        <v>541575</v>
      </c>
      <c r="N7777" s="123">
        <v>1</v>
      </c>
      <c r="O7777" s="108" t="s">
        <v>10609</v>
      </c>
      <c r="P7777" s="138">
        <v>3560100645453</v>
      </c>
      <c r="Q7777" s="108" t="s">
        <v>10610</v>
      </c>
      <c r="R7777" s="108" t="s">
        <v>10611</v>
      </c>
      <c r="S7777" s="139"/>
      <c r="T7777" s="123" t="s">
        <v>51</v>
      </c>
      <c r="U7777" s="123" t="s">
        <v>45</v>
      </c>
      <c r="V7777" s="123" t="s">
        <v>75</v>
      </c>
      <c r="W7777" s="137">
        <v>61</v>
      </c>
      <c r="X7777" s="136">
        <v>17.2</v>
      </c>
      <c r="Y7777" s="137">
        <v>6750</v>
      </c>
      <c r="Z7777" s="137">
        <f>W7777*Y7777</f>
        <v>411750</v>
      </c>
      <c r="AA7777" s="119">
        <v>7</v>
      </c>
      <c r="AB7777" s="119">
        <v>7</v>
      </c>
      <c r="AC7777" s="137">
        <f>(Z7777*(100-AB7777))/100</f>
        <v>382927.5</v>
      </c>
      <c r="AD7777" s="137">
        <f>IF(AND(AC7777="",M7777=""),0,IF((AC7777=""),M7777, IF( (M7777=""),AC7777,SUM(AC7777:AC7779)+M7777)))</f>
        <v>2707670.625</v>
      </c>
      <c r="AE7777" s="137">
        <f>IF( (X7777=""),AD7777*1,AD7777*(X7777/100) )</f>
        <v>465719.34749999997</v>
      </c>
      <c r="AF7777" s="137">
        <v>0</v>
      </c>
      <c r="AG7777" s="137">
        <f>IF((AF7777-AE7777) &gt; 1,0,IF((AF7777-AE7777)&lt;0,AE7777-AF7777,AF7777-AE7777))</f>
        <v>465719.34749999997</v>
      </c>
      <c r="AH7777" s="137">
        <v>0.3</v>
      </c>
    </row>
    <row r="7778" spans="1:34" s="173" customFormat="1" x14ac:dyDescent="0.55000000000000004">
      <c r="A7778" s="122"/>
      <c r="B7778" s="123"/>
      <c r="C7778" s="123"/>
      <c r="D7778" s="135"/>
      <c r="E7778" s="123"/>
      <c r="F7778" s="123"/>
      <c r="G7778" s="123"/>
      <c r="H7778" s="123"/>
      <c r="I7778" s="136"/>
      <c r="J7778" s="123"/>
      <c r="K7778" s="137"/>
      <c r="L7778" s="137"/>
      <c r="M7778" s="137"/>
      <c r="N7778" s="123">
        <v>2</v>
      </c>
      <c r="O7778" s="108" t="s">
        <v>10609</v>
      </c>
      <c r="P7778" s="138">
        <v>3560100645453</v>
      </c>
      <c r="Q7778" s="108" t="s">
        <v>10610</v>
      </c>
      <c r="R7778" s="108" t="s">
        <v>10611</v>
      </c>
      <c r="S7778" s="139"/>
      <c r="T7778" s="123" t="s">
        <v>73</v>
      </c>
      <c r="U7778" s="123" t="s">
        <v>45</v>
      </c>
      <c r="V7778" s="123" t="s">
        <v>46</v>
      </c>
      <c r="W7778" s="137">
        <v>61</v>
      </c>
      <c r="X7778" s="136">
        <v>17.2</v>
      </c>
      <c r="Y7778" s="137">
        <v>6600</v>
      </c>
      <c r="Z7778" s="137">
        <f>W7778*Y7778</f>
        <v>402600</v>
      </c>
      <c r="AA7778" s="119">
        <v>15</v>
      </c>
      <c r="AB7778" s="119">
        <v>20</v>
      </c>
      <c r="AC7778" s="137">
        <f>(Z7778*(100-AB7778))/100</f>
        <v>322080</v>
      </c>
      <c r="AD7778" s="137">
        <f>IF(AND(AC7778="",M7777=""),0,IF((AC7778=""),M7777, IF( (M7777=""),AC7778,SUM(AC7777:AC7779)+M7777)))</f>
        <v>2707670.625</v>
      </c>
      <c r="AE7778" s="137">
        <f>IF( (X7778=""),AD7778*1,AD7778*(X7778/100) )</f>
        <v>465719.34749999997</v>
      </c>
      <c r="AF7778" s="137">
        <v>0</v>
      </c>
      <c r="AG7778" s="137">
        <f>IF((AF7778-AE7778) &gt; 1,0,IF((AF7778-AE7778)&lt;0,AE7778-AF7778,AF7778-AE7778))</f>
        <v>465719.34749999997</v>
      </c>
      <c r="AH7778" s="137">
        <v>0.02</v>
      </c>
    </row>
    <row r="7779" spans="1:34" s="173" customFormat="1" x14ac:dyDescent="0.55000000000000004">
      <c r="A7779" s="122"/>
      <c r="B7779" s="123"/>
      <c r="C7779" s="123"/>
      <c r="D7779" s="135"/>
      <c r="E7779" s="123"/>
      <c r="F7779" s="123"/>
      <c r="G7779" s="123"/>
      <c r="H7779" s="123"/>
      <c r="I7779" s="136"/>
      <c r="J7779" s="123"/>
      <c r="K7779" s="137"/>
      <c r="L7779" s="137"/>
      <c r="M7779" s="137"/>
      <c r="N7779" s="123">
        <v>3</v>
      </c>
      <c r="O7779" s="108" t="s">
        <v>10609</v>
      </c>
      <c r="P7779" s="138">
        <v>3560100645453</v>
      </c>
      <c r="Q7779" s="108" t="s">
        <v>10610</v>
      </c>
      <c r="R7779" s="108" t="s">
        <v>10611</v>
      </c>
      <c r="S7779" s="139" t="s">
        <v>10612</v>
      </c>
      <c r="T7779" s="123" t="s">
        <v>51</v>
      </c>
      <c r="U7779" s="123" t="s">
        <v>45</v>
      </c>
      <c r="V7779" s="123" t="s">
        <v>52</v>
      </c>
      <c r="W7779" s="137">
        <v>232.75</v>
      </c>
      <c r="X7779" s="136">
        <v>65.599999999999994</v>
      </c>
      <c r="Y7779" s="137">
        <v>6750</v>
      </c>
      <c r="Z7779" s="137">
        <f>W7779*Y7779</f>
        <v>1571062.5</v>
      </c>
      <c r="AA7779" s="119">
        <v>7</v>
      </c>
      <c r="AB7779" s="119">
        <v>7</v>
      </c>
      <c r="AC7779" s="137">
        <f>(Z7779*(100-AB7779))/100</f>
        <v>1461088.125</v>
      </c>
      <c r="AD7779" s="137">
        <f>IF(AND(AC7779="",M7777=""),0,IF((AC7779=""),M7777, IF( (M7777=""),AC7779,SUM(AC7777:AC7779)+M7777)))</f>
        <v>2707670.625</v>
      </c>
      <c r="AE7779" s="137">
        <f>IF( (X7779=""),AD7779*1,AD7779*(X7779/100) )</f>
        <v>1776231.9299999997</v>
      </c>
      <c r="AF7779" s="137">
        <v>50000000</v>
      </c>
      <c r="AG7779" s="137">
        <f>IF((AF7779-AE7779) &gt; 1,0,IF((AF7779-AE7779)&lt;0,AE7779-AF7779,AF7779-AE7779))</f>
        <v>0</v>
      </c>
      <c r="AH7779" s="137">
        <v>0.02</v>
      </c>
    </row>
    <row r="7780" spans="1:34" s="173" customFormat="1" x14ac:dyDescent="0.55000000000000004">
      <c r="A7780" s="122"/>
      <c r="B7780" s="123">
        <v>3334</v>
      </c>
      <c r="C7780" s="123">
        <v>6926</v>
      </c>
      <c r="D7780" s="135" t="s">
        <v>10613</v>
      </c>
      <c r="E7780" s="123" t="s">
        <v>34</v>
      </c>
      <c r="F7780" s="123">
        <v>23657</v>
      </c>
      <c r="G7780" s="123">
        <v>1</v>
      </c>
      <c r="H7780" s="123">
        <v>3</v>
      </c>
      <c r="I7780" s="136">
        <v>16</v>
      </c>
      <c r="J7780" s="123" t="s">
        <v>35</v>
      </c>
      <c r="K7780" s="137">
        <f>((G7780*400)+(H7780*100))+I7780</f>
        <v>716</v>
      </c>
      <c r="L7780" s="137">
        <v>850</v>
      </c>
      <c r="M7780" s="137">
        <f>K7780*L7780</f>
        <v>608600</v>
      </c>
      <c r="N7780" s="123">
        <v>1</v>
      </c>
      <c r="O7780" s="108" t="s">
        <v>10609</v>
      </c>
      <c r="P7780" s="138">
        <v>3560100645453</v>
      </c>
      <c r="Q7780" s="108" t="s">
        <v>10610</v>
      </c>
      <c r="R7780" s="108" t="s">
        <v>10611</v>
      </c>
      <c r="S7780" s="139" t="s">
        <v>10614</v>
      </c>
      <c r="T7780" s="123" t="s">
        <v>73</v>
      </c>
      <c r="U7780" s="123" t="s">
        <v>45</v>
      </c>
      <c r="V7780" s="123" t="s">
        <v>52</v>
      </c>
      <c r="W7780" s="137">
        <v>122.4</v>
      </c>
      <c r="X7780" s="136">
        <v>50</v>
      </c>
      <c r="Y7780" s="137">
        <v>6600</v>
      </c>
      <c r="Z7780" s="137">
        <f>W7780*Y7780</f>
        <v>807840</v>
      </c>
      <c r="AA7780" s="119">
        <v>22</v>
      </c>
      <c r="AB7780" s="119">
        <v>34</v>
      </c>
      <c r="AC7780" s="137">
        <f>(Z7780*(100-AB7780))/100</f>
        <v>533174.4</v>
      </c>
      <c r="AD7780" s="137">
        <f>IF(AND(AC7780="",M7780=""),0,IF((AC7780=""),M7780, IF( (M7780=""),AC7780,SUM(AC7780:AC7781)+M7780)))</f>
        <v>1674948.8</v>
      </c>
      <c r="AE7780" s="137">
        <f>IF( (X7780=""),AD7780*1,AD7780*(X7780/100) )</f>
        <v>837474.4</v>
      </c>
      <c r="AF7780" s="137">
        <v>0</v>
      </c>
      <c r="AG7780" s="137">
        <f>IF((AF7780-AE7780) &gt; 1,0,IF((AF7780-AE7780)&lt;0,AE7780-AF7780,AF7780-AE7780))</f>
        <v>837474.4</v>
      </c>
      <c r="AH7780" s="137">
        <v>0.02</v>
      </c>
    </row>
    <row r="7781" spans="1:34" s="173" customFormat="1" x14ac:dyDescent="0.55000000000000004">
      <c r="A7781" s="122"/>
      <c r="B7781" s="123"/>
      <c r="C7781" s="123"/>
      <c r="D7781" s="135"/>
      <c r="E7781" s="123"/>
      <c r="F7781" s="123"/>
      <c r="G7781" s="123"/>
      <c r="H7781" s="123"/>
      <c r="I7781" s="136"/>
      <c r="J7781" s="123"/>
      <c r="K7781" s="137"/>
      <c r="L7781" s="137"/>
      <c r="M7781" s="137"/>
      <c r="N7781" s="123">
        <v>2</v>
      </c>
      <c r="O7781" s="108" t="s">
        <v>10609</v>
      </c>
      <c r="P7781" s="138">
        <v>3560100645453</v>
      </c>
      <c r="Q7781" s="108" t="s">
        <v>10610</v>
      </c>
      <c r="R7781" s="108" t="s">
        <v>10611</v>
      </c>
      <c r="S7781" s="139" t="s">
        <v>10615</v>
      </c>
      <c r="T7781" s="123" t="s">
        <v>73</v>
      </c>
      <c r="U7781" s="123" t="s">
        <v>45</v>
      </c>
      <c r="V7781" s="123" t="s">
        <v>52</v>
      </c>
      <c r="W7781" s="137">
        <v>122.4</v>
      </c>
      <c r="X7781" s="136">
        <v>50</v>
      </c>
      <c r="Y7781" s="137">
        <v>6600</v>
      </c>
      <c r="Z7781" s="137">
        <f>W7781*Y7781</f>
        <v>807840</v>
      </c>
      <c r="AA7781" s="119">
        <v>22</v>
      </c>
      <c r="AB7781" s="119">
        <v>34</v>
      </c>
      <c r="AC7781" s="137">
        <f>(Z7781*(100-AB7781))/100</f>
        <v>533174.4</v>
      </c>
      <c r="AD7781" s="137">
        <f>IF(AND(AC7781="",M7780=""),0,IF((AC7781=""),M7780, IF( (M7780=""),AC7781,SUM(AC7780:AC7781)+M7780)))</f>
        <v>1674948.8</v>
      </c>
      <c r="AE7781" s="137">
        <f>IF( (X7781=""),AD7781*1,AD7781*(X7781/100) )</f>
        <v>837474.4</v>
      </c>
      <c r="AF7781" s="137">
        <v>0</v>
      </c>
      <c r="AG7781" s="137">
        <f>IF((AF7781-AE7781) &gt; 1,0,IF((AF7781-AE7781)&lt;0,AE7781-AF7781,AF7781-AE7781))</f>
        <v>837474.4</v>
      </c>
      <c r="AH7781" s="137">
        <v>0.02</v>
      </c>
    </row>
    <row r="7782" spans="1:34" s="173" customFormat="1" x14ac:dyDescent="0.55000000000000004">
      <c r="A7782" s="122"/>
      <c r="B7782" s="123"/>
      <c r="C7782" s="123"/>
      <c r="D7782" s="135"/>
      <c r="E7782" s="123"/>
      <c r="F7782" s="123"/>
      <c r="G7782" s="123"/>
      <c r="H7782" s="123"/>
      <c r="I7782" s="136"/>
      <c r="J7782" s="123"/>
      <c r="K7782" s="137"/>
      <c r="L7782" s="137" t="s">
        <v>63</v>
      </c>
      <c r="M7782" s="137">
        <f>SUM(M7777:M7781)</f>
        <v>1150175</v>
      </c>
      <c r="N7782" s="123"/>
      <c r="O7782" s="108"/>
      <c r="P7782" s="138"/>
      <c r="Q7782" s="108"/>
      <c r="R7782" s="108"/>
      <c r="S7782" s="139"/>
      <c r="T7782" s="123"/>
      <c r="U7782" s="123"/>
      <c r="V7782" s="123"/>
      <c r="W7782" s="137"/>
      <c r="X7782" s="136"/>
      <c r="Y7782" s="137"/>
      <c r="Z7782" s="137"/>
      <c r="AA7782" s="119"/>
      <c r="AB7782" s="119"/>
      <c r="AC7782" s="137"/>
      <c r="AD7782" s="137"/>
      <c r="AE7782" s="137">
        <f>SUM(AE7777:AE7781)</f>
        <v>4382619.4249999998</v>
      </c>
      <c r="AF7782" s="137"/>
      <c r="AG7782" s="137">
        <f>SUM(AG7777:AG7781)</f>
        <v>2606387.4950000001</v>
      </c>
      <c r="AH7782" s="137"/>
    </row>
    <row r="7783" spans="1:34" s="173" customFormat="1" x14ac:dyDescent="0.55000000000000004">
      <c r="A7783" s="122" t="s">
        <v>10616</v>
      </c>
      <c r="B7783" s="123">
        <v>3335</v>
      </c>
      <c r="C7783" s="123">
        <v>9932</v>
      </c>
      <c r="D7783" s="135"/>
      <c r="E7783" s="123" t="s">
        <v>37</v>
      </c>
      <c r="F7783" s="123"/>
      <c r="G7783" s="123">
        <v>16</v>
      </c>
      <c r="H7783" s="123">
        <v>1</v>
      </c>
      <c r="I7783" s="136">
        <v>70</v>
      </c>
      <c r="J7783" s="123" t="s">
        <v>38</v>
      </c>
      <c r="K7783" s="137">
        <f>((G7783*400)+(H7783*100))+I7783</f>
        <v>6570</v>
      </c>
      <c r="L7783" s="137">
        <v>225</v>
      </c>
      <c r="M7783" s="137">
        <f>K7783*L7783</f>
        <v>1478250</v>
      </c>
      <c r="N7783" s="123"/>
      <c r="O7783" s="108"/>
      <c r="P7783" s="138"/>
      <c r="Q7783" s="108"/>
      <c r="R7783" s="108"/>
      <c r="S7783" s="139"/>
      <c r="T7783" s="123"/>
      <c r="U7783" s="123"/>
      <c r="V7783" s="123"/>
      <c r="W7783" s="137"/>
      <c r="X7783" s="136"/>
      <c r="Y7783" s="137"/>
      <c r="Z7783" s="137"/>
      <c r="AA7783" s="119"/>
      <c r="AB7783" s="119"/>
      <c r="AC7783" s="137"/>
      <c r="AD7783" s="137">
        <f>IF(AND(AC7783="",M7783=""),0,IF((AC7783=""),M7783,IF((M7783=""),AC7783,AC7783+M7783)))</f>
        <v>1478250</v>
      </c>
      <c r="AE7783" s="137">
        <f>IF( (X7783=""),AD7783*1,AD7783*(X7783/100) )</f>
        <v>1478250</v>
      </c>
      <c r="AF7783" s="137">
        <v>0</v>
      </c>
      <c r="AG7783" s="137">
        <f>IF((AF7783-AE7783) &gt; 1,0,IF((AF7783-AE7783)&lt;0,AE7783-AF7783,AF7783-AE7783))</f>
        <v>1478250</v>
      </c>
      <c r="AH7783" s="137">
        <v>0.01</v>
      </c>
    </row>
    <row r="7784" spans="1:34" s="173" customFormat="1" x14ac:dyDescent="0.55000000000000004">
      <c r="A7784" s="122"/>
      <c r="B7784" s="123">
        <v>3336</v>
      </c>
      <c r="C7784" s="123">
        <v>6193</v>
      </c>
      <c r="D7784" s="135" t="s">
        <v>10617</v>
      </c>
      <c r="E7784" s="123" t="s">
        <v>37</v>
      </c>
      <c r="F7784" s="123">
        <v>5451</v>
      </c>
      <c r="G7784" s="123">
        <v>14</v>
      </c>
      <c r="H7784" s="123">
        <v>1</v>
      </c>
      <c r="I7784" s="136">
        <v>2</v>
      </c>
      <c r="J7784" s="123" t="s">
        <v>38</v>
      </c>
      <c r="K7784" s="137">
        <f>((G7784*400)+(H7784*100))+I7784</f>
        <v>5702</v>
      </c>
      <c r="L7784" s="137">
        <v>400</v>
      </c>
      <c r="M7784" s="137">
        <f>K7784*L7784</f>
        <v>2280800</v>
      </c>
      <c r="N7784" s="123"/>
      <c r="O7784" s="108"/>
      <c r="P7784" s="138"/>
      <c r="Q7784" s="108"/>
      <c r="R7784" s="108"/>
      <c r="S7784" s="139"/>
      <c r="T7784" s="123"/>
      <c r="U7784" s="123"/>
      <c r="V7784" s="123"/>
      <c r="W7784" s="137"/>
      <c r="X7784" s="136"/>
      <c r="Y7784" s="137"/>
      <c r="Z7784" s="137"/>
      <c r="AA7784" s="119"/>
      <c r="AB7784" s="119"/>
      <c r="AC7784" s="137"/>
      <c r="AD7784" s="137">
        <f>IF(AND(AC7784="",M7784=""),0,IF((AC7784=""),M7784,IF((M7784=""),AC7784,AC7784+M7784)))</f>
        <v>2280800</v>
      </c>
      <c r="AE7784" s="137">
        <f>IF( (X7784=""),AD7784*1,AD7784*(X7784/100) )</f>
        <v>2280800</v>
      </c>
      <c r="AF7784" s="137">
        <v>0</v>
      </c>
      <c r="AG7784" s="137">
        <f>IF((AF7784-AE7784) &gt; 1,0,IF((AF7784-AE7784)&lt;0,AE7784-AF7784,AF7784-AE7784))</f>
        <v>2280800</v>
      </c>
      <c r="AH7784" s="137">
        <v>0.01</v>
      </c>
    </row>
    <row r="7785" spans="1:34" s="173" customFormat="1" x14ac:dyDescent="0.55000000000000004">
      <c r="A7785" s="122"/>
      <c r="B7785" s="123"/>
      <c r="C7785" s="123"/>
      <c r="D7785" s="135"/>
      <c r="E7785" s="123"/>
      <c r="F7785" s="123"/>
      <c r="G7785" s="123"/>
      <c r="H7785" s="123"/>
      <c r="I7785" s="136"/>
      <c r="J7785" s="123"/>
      <c r="K7785" s="137"/>
      <c r="L7785" s="137" t="s">
        <v>63</v>
      </c>
      <c r="M7785" s="137">
        <f>SUM(M7783:M7784)</f>
        <v>3759050</v>
      </c>
      <c r="N7785" s="123"/>
      <c r="O7785" s="108"/>
      <c r="P7785" s="138"/>
      <c r="Q7785" s="108"/>
      <c r="R7785" s="108"/>
      <c r="S7785" s="139"/>
      <c r="T7785" s="123"/>
      <c r="U7785" s="123"/>
      <c r="V7785" s="123"/>
      <c r="W7785" s="137"/>
      <c r="X7785" s="136"/>
      <c r="Y7785" s="137"/>
      <c r="Z7785" s="137"/>
      <c r="AA7785" s="119"/>
      <c r="AB7785" s="119"/>
      <c r="AC7785" s="137"/>
      <c r="AD7785" s="137"/>
      <c r="AE7785" s="137">
        <f>SUM(AE7783:AE7784)</f>
        <v>3759050</v>
      </c>
      <c r="AF7785" s="137"/>
      <c r="AG7785" s="137">
        <f>SUM(AG7783:AG7784)</f>
        <v>3759050</v>
      </c>
      <c r="AH7785" s="137"/>
    </row>
    <row r="7786" spans="1:34" s="173" customFormat="1" x14ac:dyDescent="0.55000000000000004">
      <c r="A7786" s="122" t="s">
        <v>10620</v>
      </c>
      <c r="B7786" s="123">
        <v>3337</v>
      </c>
      <c r="C7786" s="123">
        <v>9857</v>
      </c>
      <c r="D7786" s="135"/>
      <c r="E7786" s="123" t="s">
        <v>37</v>
      </c>
      <c r="F7786" s="123"/>
      <c r="G7786" s="123">
        <v>9</v>
      </c>
      <c r="H7786" s="123">
        <v>3</v>
      </c>
      <c r="I7786" s="136">
        <v>12</v>
      </c>
      <c r="J7786" s="123" t="s">
        <v>38</v>
      </c>
      <c r="K7786" s="137">
        <f>((G7786*400)+(H7786*100))+I7786</f>
        <v>3912</v>
      </c>
      <c r="L7786" s="137">
        <v>225</v>
      </c>
      <c r="M7786" s="137">
        <f>K7786*L7786</f>
        <v>880200</v>
      </c>
      <c r="N7786" s="123"/>
      <c r="O7786" s="108"/>
      <c r="P7786" s="138"/>
      <c r="Q7786" s="108"/>
      <c r="R7786" s="108"/>
      <c r="S7786" s="139"/>
      <c r="T7786" s="123"/>
      <c r="U7786" s="123"/>
      <c r="V7786" s="123"/>
      <c r="W7786" s="137"/>
      <c r="X7786" s="136"/>
      <c r="Y7786" s="137"/>
      <c r="Z7786" s="137"/>
      <c r="AA7786" s="119"/>
      <c r="AB7786" s="119"/>
      <c r="AC7786" s="137"/>
      <c r="AD7786" s="137">
        <f>IF(AND(AC7786="",M7786=""),0,IF((AC7786=""),M7786,IF((M7786=""),AC7786,AC7786+M7786)))</f>
        <v>880200</v>
      </c>
      <c r="AE7786" s="137">
        <f t="shared" ref="AE7786:AE7796" si="763">IF( (X7786=""),AD7786*1,AD7786*(X7786/100) )</f>
        <v>880200</v>
      </c>
      <c r="AF7786" s="137">
        <v>0</v>
      </c>
      <c r="AG7786" s="137">
        <f t="shared" ref="AG7786:AG7792" si="764">IF((AF7786-AE7786) &gt; 1,0,IF((AF7786-AE7786)&lt;0,AE7786-AF7786,AF7786-AE7786))</f>
        <v>880200</v>
      </c>
      <c r="AH7786" s="137">
        <v>0.01</v>
      </c>
    </row>
    <row r="7787" spans="1:34" s="173" customFormat="1" x14ac:dyDescent="0.55000000000000004">
      <c r="A7787" s="122"/>
      <c r="B7787" s="123">
        <v>3338</v>
      </c>
      <c r="C7787" s="123">
        <v>9858</v>
      </c>
      <c r="D7787" s="135"/>
      <c r="E7787" s="123" t="s">
        <v>37</v>
      </c>
      <c r="F7787" s="123"/>
      <c r="G7787" s="123">
        <v>25</v>
      </c>
      <c r="H7787" s="123">
        <v>2</v>
      </c>
      <c r="I7787" s="136">
        <v>48</v>
      </c>
      <c r="J7787" s="123" t="s">
        <v>38</v>
      </c>
      <c r="K7787" s="137">
        <f>((G7787*400)+(H7787*100))+I7787</f>
        <v>10248</v>
      </c>
      <c r="L7787" s="137">
        <v>225</v>
      </c>
      <c r="M7787" s="137">
        <f>K7787*L7787</f>
        <v>2305800</v>
      </c>
      <c r="N7787" s="123"/>
      <c r="O7787" s="108"/>
      <c r="P7787" s="138"/>
      <c r="Q7787" s="108"/>
      <c r="R7787" s="108"/>
      <c r="S7787" s="139"/>
      <c r="T7787" s="123"/>
      <c r="U7787" s="123"/>
      <c r="V7787" s="123"/>
      <c r="W7787" s="137"/>
      <c r="X7787" s="136"/>
      <c r="Y7787" s="137"/>
      <c r="Z7787" s="137"/>
      <c r="AA7787" s="119"/>
      <c r="AB7787" s="119"/>
      <c r="AC7787" s="137"/>
      <c r="AD7787" s="137">
        <f>IF(AND(AC7787="",M7787=""),0,IF((AC7787=""),M7787,IF((M7787=""),AC7787,AC7787+M7787)))</f>
        <v>2305800</v>
      </c>
      <c r="AE7787" s="137">
        <f t="shared" si="763"/>
        <v>2305800</v>
      </c>
      <c r="AF7787" s="137">
        <v>0</v>
      </c>
      <c r="AG7787" s="137">
        <f t="shared" si="764"/>
        <v>2305800</v>
      </c>
      <c r="AH7787" s="137">
        <v>0.01</v>
      </c>
    </row>
    <row r="7788" spans="1:34" s="173" customFormat="1" x14ac:dyDescent="0.55000000000000004">
      <c r="A7788" s="122" t="s">
        <v>10620</v>
      </c>
      <c r="B7788" s="123">
        <v>3339</v>
      </c>
      <c r="C7788" s="123">
        <v>5796</v>
      </c>
      <c r="D7788" s="135" t="s">
        <v>10628</v>
      </c>
      <c r="E7788" s="123" t="s">
        <v>34</v>
      </c>
      <c r="F7788" s="123">
        <v>972</v>
      </c>
      <c r="G7788" s="123">
        <v>1</v>
      </c>
      <c r="H7788" s="123">
        <v>0</v>
      </c>
      <c r="I7788" s="136">
        <v>47</v>
      </c>
      <c r="J7788" s="123" t="s">
        <v>35</v>
      </c>
      <c r="K7788" s="137">
        <f>((G7788*400)+(H7788*100))+I7788</f>
        <v>447</v>
      </c>
      <c r="L7788" s="137">
        <v>2425</v>
      </c>
      <c r="M7788" s="137">
        <f>K7788*L7788</f>
        <v>1083975</v>
      </c>
      <c r="N7788" s="123">
        <v>1</v>
      </c>
      <c r="O7788" s="108" t="s">
        <v>10618</v>
      </c>
      <c r="P7788" s="138">
        <v>3571000270408</v>
      </c>
      <c r="Q7788" s="108" t="s">
        <v>10619</v>
      </c>
      <c r="R7788" s="108" t="s">
        <v>10629</v>
      </c>
      <c r="S7788" s="139" t="s">
        <v>10630</v>
      </c>
      <c r="T7788" s="123" t="s">
        <v>51</v>
      </c>
      <c r="U7788" s="123" t="s">
        <v>227</v>
      </c>
      <c r="V7788" s="123" t="s">
        <v>52</v>
      </c>
      <c r="W7788" s="137">
        <v>199.36</v>
      </c>
      <c r="X7788" s="136">
        <v>29.29</v>
      </c>
      <c r="Y7788" s="137">
        <v>6750</v>
      </c>
      <c r="Z7788" s="137">
        <f t="shared" ref="Z7788:Z7796" si="765">W7788*Y7788</f>
        <v>1345680</v>
      </c>
      <c r="AA7788" s="119">
        <v>7</v>
      </c>
      <c r="AB7788" s="119">
        <v>18</v>
      </c>
      <c r="AC7788" s="137">
        <f t="shared" ref="AC7788:AC7796" si="766">(Z7788*(100-AB7788))/100</f>
        <v>1103457.6000000001</v>
      </c>
      <c r="AD7788" s="137">
        <f>IF(AND(AC7788="",M7788=""),0,IF((AC7788=""),M7788, IF( (M7788=""),AC7788,SUM(AC7788:AC7792)+M7788)))</f>
        <v>2923837.08</v>
      </c>
      <c r="AE7788" s="137">
        <f t="shared" si="763"/>
        <v>856391.88073199999</v>
      </c>
      <c r="AF7788" s="137">
        <v>50000000</v>
      </c>
      <c r="AG7788" s="137">
        <f t="shared" si="764"/>
        <v>0</v>
      </c>
      <c r="AH7788" s="137">
        <v>0.02</v>
      </c>
    </row>
    <row r="7789" spans="1:34" s="173" customFormat="1" x14ac:dyDescent="0.55000000000000004">
      <c r="A7789" s="122"/>
      <c r="B7789" s="123"/>
      <c r="C7789" s="123"/>
      <c r="D7789" s="135"/>
      <c r="E7789" s="123"/>
      <c r="F7789" s="123"/>
      <c r="G7789" s="123"/>
      <c r="H7789" s="123"/>
      <c r="I7789" s="136"/>
      <c r="J7789" s="123"/>
      <c r="K7789" s="137"/>
      <c r="L7789" s="137"/>
      <c r="M7789" s="137"/>
      <c r="N7789" s="123">
        <v>2</v>
      </c>
      <c r="O7789" s="108" t="s">
        <v>10618</v>
      </c>
      <c r="P7789" s="138">
        <v>3571000270408</v>
      </c>
      <c r="Q7789" s="108" t="s">
        <v>10619</v>
      </c>
      <c r="R7789" s="108" t="s">
        <v>10629</v>
      </c>
      <c r="S7789" s="139" t="s">
        <v>10631</v>
      </c>
      <c r="T7789" s="123" t="s">
        <v>51</v>
      </c>
      <c r="U7789" s="123" t="s">
        <v>227</v>
      </c>
      <c r="V7789" s="123" t="s">
        <v>52</v>
      </c>
      <c r="W7789" s="137">
        <v>308</v>
      </c>
      <c r="X7789" s="136">
        <v>45.26</v>
      </c>
      <c r="Y7789" s="137">
        <v>6750</v>
      </c>
      <c r="Z7789" s="137">
        <f t="shared" si="765"/>
        <v>2079000</v>
      </c>
      <c r="AA7789" s="119">
        <v>21</v>
      </c>
      <c r="AB7789" s="119">
        <v>80</v>
      </c>
      <c r="AC7789" s="137">
        <f t="shared" si="766"/>
        <v>415800</v>
      </c>
      <c r="AD7789" s="137">
        <f>IF(AND(AC7789="",M7788=""),0,IF((AC7789=""),M7788, IF( (M7788=""),AC7789,SUM(AC7788:AC7792)+M7788)))</f>
        <v>2923837.08</v>
      </c>
      <c r="AE7789" s="137">
        <f t="shared" si="763"/>
        <v>1323328.6624080001</v>
      </c>
      <c r="AF7789" s="137">
        <v>50000000</v>
      </c>
      <c r="AG7789" s="137">
        <f t="shared" si="764"/>
        <v>0</v>
      </c>
      <c r="AH7789" s="137">
        <v>0.02</v>
      </c>
    </row>
    <row r="7790" spans="1:34" s="173" customFormat="1" x14ac:dyDescent="0.55000000000000004">
      <c r="A7790" s="122"/>
      <c r="B7790" s="123"/>
      <c r="C7790" s="123"/>
      <c r="D7790" s="135"/>
      <c r="E7790" s="123"/>
      <c r="F7790" s="123"/>
      <c r="G7790" s="123"/>
      <c r="H7790" s="123"/>
      <c r="I7790" s="136"/>
      <c r="J7790" s="123"/>
      <c r="K7790" s="137"/>
      <c r="L7790" s="137"/>
      <c r="M7790" s="137"/>
      <c r="N7790" s="123">
        <v>3</v>
      </c>
      <c r="O7790" s="108" t="s">
        <v>10618</v>
      </c>
      <c r="P7790" s="138">
        <v>3571000270408</v>
      </c>
      <c r="Q7790" s="108" t="s">
        <v>10619</v>
      </c>
      <c r="R7790" s="108" t="s">
        <v>10629</v>
      </c>
      <c r="S7790" s="139" t="s">
        <v>10632</v>
      </c>
      <c r="T7790" s="123" t="s">
        <v>55</v>
      </c>
      <c r="U7790" s="123" t="s">
        <v>45</v>
      </c>
      <c r="V7790" s="123" t="s">
        <v>52</v>
      </c>
      <c r="W7790" s="137">
        <v>89.6</v>
      </c>
      <c r="X7790" s="136">
        <v>13.17</v>
      </c>
      <c r="Y7790" s="137">
        <v>0</v>
      </c>
      <c r="Z7790" s="137">
        <f t="shared" si="765"/>
        <v>0</v>
      </c>
      <c r="AA7790" s="119">
        <v>7</v>
      </c>
      <c r="AB7790" s="119">
        <v>7</v>
      </c>
      <c r="AC7790" s="137">
        <f t="shared" si="766"/>
        <v>0</v>
      </c>
      <c r="AD7790" s="137">
        <f>IF(AND(AC7790="",M7788=""),0,IF((AC7790=""),M7788, IF( (M7788=""),AC7790,SUM(AC7788:AC7805)+M7788)))</f>
        <v>15917679.9</v>
      </c>
      <c r="AE7790" s="137">
        <f t="shared" si="763"/>
        <v>2096358.4428300003</v>
      </c>
      <c r="AF7790" s="137">
        <v>50000000</v>
      </c>
      <c r="AG7790" s="137">
        <f t="shared" si="764"/>
        <v>0</v>
      </c>
      <c r="AH7790" s="137">
        <v>0.02</v>
      </c>
    </row>
    <row r="7791" spans="1:34" s="173" customFormat="1" x14ac:dyDescent="0.55000000000000004">
      <c r="A7791" s="122"/>
      <c r="B7791" s="123"/>
      <c r="C7791" s="123"/>
      <c r="D7791" s="135"/>
      <c r="E7791" s="123"/>
      <c r="F7791" s="123"/>
      <c r="G7791" s="123"/>
      <c r="H7791" s="123"/>
      <c r="I7791" s="136"/>
      <c r="J7791" s="123"/>
      <c r="K7791" s="137"/>
      <c r="L7791" s="137"/>
      <c r="M7791" s="137"/>
      <c r="N7791" s="123">
        <v>4</v>
      </c>
      <c r="O7791" s="108" t="s">
        <v>10618</v>
      </c>
      <c r="P7791" s="138">
        <v>3571000270408</v>
      </c>
      <c r="Q7791" s="108" t="s">
        <v>10619</v>
      </c>
      <c r="R7791" s="108" t="s">
        <v>10629</v>
      </c>
      <c r="S7791" s="139" t="s">
        <v>10633</v>
      </c>
      <c r="T7791" s="123" t="s">
        <v>343</v>
      </c>
      <c r="U7791" s="123" t="s">
        <v>45</v>
      </c>
      <c r="V7791" s="123" t="s">
        <v>52</v>
      </c>
      <c r="W7791" s="137">
        <v>61.56</v>
      </c>
      <c r="X7791" s="136">
        <v>9.0500000000000007</v>
      </c>
      <c r="Y7791" s="137">
        <v>5600</v>
      </c>
      <c r="Z7791" s="137">
        <f t="shared" si="765"/>
        <v>344736</v>
      </c>
      <c r="AA7791" s="119">
        <v>7</v>
      </c>
      <c r="AB7791" s="119">
        <v>7</v>
      </c>
      <c r="AC7791" s="137">
        <f t="shared" si="766"/>
        <v>320604.48</v>
      </c>
      <c r="AD7791" s="137">
        <f>IF(AND(AC7791="",M7788=""),0,IF((AC7791=""),M7788, IF( (M7788=""),AC7791,SUM(AC7788:AC7805)+M7788)))</f>
        <v>15917679.9</v>
      </c>
      <c r="AE7791" s="137">
        <f t="shared" si="763"/>
        <v>1440550.0309500003</v>
      </c>
      <c r="AF7791" s="137">
        <v>50000000</v>
      </c>
      <c r="AG7791" s="137">
        <f t="shared" si="764"/>
        <v>0</v>
      </c>
      <c r="AH7791" s="137">
        <v>0.02</v>
      </c>
    </row>
    <row r="7792" spans="1:34" s="173" customFormat="1" x14ac:dyDescent="0.55000000000000004">
      <c r="A7792" s="122"/>
      <c r="B7792" s="123"/>
      <c r="C7792" s="123"/>
      <c r="D7792" s="135"/>
      <c r="E7792" s="123"/>
      <c r="F7792" s="123"/>
      <c r="G7792" s="123"/>
      <c r="H7792" s="123"/>
      <c r="I7792" s="136"/>
      <c r="J7792" s="123"/>
      <c r="K7792" s="137"/>
      <c r="L7792" s="137"/>
      <c r="M7792" s="137"/>
      <c r="N7792" s="123">
        <v>5</v>
      </c>
      <c r="O7792" s="108" t="s">
        <v>10618</v>
      </c>
      <c r="P7792" s="138">
        <v>3571000270408</v>
      </c>
      <c r="Q7792" s="108" t="s">
        <v>10619</v>
      </c>
      <c r="R7792" s="108" t="s">
        <v>10629</v>
      </c>
      <c r="S7792" s="139" t="s">
        <v>10634</v>
      </c>
      <c r="T7792" s="123" t="s">
        <v>55</v>
      </c>
      <c r="U7792" s="123" t="s">
        <v>45</v>
      </c>
      <c r="V7792" s="123" t="s">
        <v>52</v>
      </c>
      <c r="W7792" s="137">
        <v>22.04</v>
      </c>
      <c r="X7792" s="136">
        <v>3.24</v>
      </c>
      <c r="Y7792" s="137">
        <v>0</v>
      </c>
      <c r="Z7792" s="137">
        <f t="shared" si="765"/>
        <v>0</v>
      </c>
      <c r="AA7792" s="119">
        <v>7</v>
      </c>
      <c r="AB7792" s="119">
        <v>7</v>
      </c>
      <c r="AC7792" s="137">
        <f t="shared" si="766"/>
        <v>0</v>
      </c>
      <c r="AD7792" s="137">
        <f>IF(AND(AC7792="",M7788=""),0,IF((AC7792=""),M7788, IF( (M7788=""),AC7792,SUM(AC7788:AC7805)+M7788)))</f>
        <v>15917679.9</v>
      </c>
      <c r="AE7792" s="137">
        <f t="shared" si="763"/>
        <v>515732.82876000012</v>
      </c>
      <c r="AF7792" s="137">
        <v>50000000</v>
      </c>
      <c r="AG7792" s="137">
        <f t="shared" si="764"/>
        <v>0</v>
      </c>
      <c r="AH7792" s="137">
        <v>0.02</v>
      </c>
    </row>
    <row r="7793" spans="1:34" s="173" customFormat="1" x14ac:dyDescent="0.55000000000000004">
      <c r="A7793" s="122" t="s">
        <v>10620</v>
      </c>
      <c r="B7793" s="123">
        <v>3340</v>
      </c>
      <c r="C7793" s="123">
        <v>5518</v>
      </c>
      <c r="D7793" s="135" t="s">
        <v>10645</v>
      </c>
      <c r="E7793" s="123" t="s">
        <v>34</v>
      </c>
      <c r="F7793" s="123">
        <v>21571</v>
      </c>
      <c r="G7793" s="123">
        <v>0</v>
      </c>
      <c r="H7793" s="123">
        <v>0</v>
      </c>
      <c r="I7793" s="136">
        <v>91</v>
      </c>
      <c r="J7793" s="123" t="s">
        <v>35</v>
      </c>
      <c r="K7793" s="137">
        <f>((G7793*400)+(H7793*100))+I7793</f>
        <v>91</v>
      </c>
      <c r="L7793" s="137">
        <v>2425</v>
      </c>
      <c r="M7793" s="137">
        <f>K7793*L7793</f>
        <v>220675</v>
      </c>
      <c r="N7793" s="123">
        <v>1</v>
      </c>
      <c r="O7793" s="108" t="s">
        <v>10618</v>
      </c>
      <c r="P7793" s="138">
        <v>3571000270408</v>
      </c>
      <c r="Q7793" s="108" t="s">
        <v>10619</v>
      </c>
      <c r="R7793" s="108" t="s">
        <v>10629</v>
      </c>
      <c r="S7793" s="139" t="s">
        <v>10646</v>
      </c>
      <c r="T7793" s="123" t="s">
        <v>51</v>
      </c>
      <c r="U7793" s="123" t="s">
        <v>45</v>
      </c>
      <c r="V7793" s="123" t="s">
        <v>52</v>
      </c>
      <c r="W7793" s="137">
        <v>255</v>
      </c>
      <c r="X7793" s="136">
        <v>80.260000000000005</v>
      </c>
      <c r="Y7793" s="137">
        <v>6750</v>
      </c>
      <c r="Z7793" s="137">
        <f t="shared" si="765"/>
        <v>1721250</v>
      </c>
      <c r="AA7793" s="119">
        <v>7</v>
      </c>
      <c r="AB7793" s="119">
        <v>7</v>
      </c>
      <c r="AC7793" s="137">
        <f t="shared" si="766"/>
        <v>1600762.5</v>
      </c>
      <c r="AD7793" s="137">
        <f>IF(AND(AC7793="",M7793=""),0,IF((AC7793=""),M7793, IF( (M7793=""),AC7793,SUM(AC7793:AC7808)+M7793)))</f>
        <v>14275317.82</v>
      </c>
      <c r="AE7793" s="137">
        <f t="shared" si="763"/>
        <v>11457370.082332002</v>
      </c>
      <c r="AF7793" s="137">
        <v>10000000</v>
      </c>
      <c r="AG7793" s="137">
        <v>220675</v>
      </c>
      <c r="AH7793" s="137">
        <v>0.02</v>
      </c>
    </row>
    <row r="7794" spans="1:34" s="173" customFormat="1" x14ac:dyDescent="0.55000000000000004">
      <c r="A7794" s="122"/>
      <c r="B7794" s="123"/>
      <c r="C7794" s="123"/>
      <c r="D7794" s="135"/>
      <c r="E7794" s="123"/>
      <c r="F7794" s="123"/>
      <c r="G7794" s="123"/>
      <c r="H7794" s="123"/>
      <c r="I7794" s="136"/>
      <c r="J7794" s="123"/>
      <c r="K7794" s="137"/>
      <c r="L7794" s="137"/>
      <c r="M7794" s="137"/>
      <c r="N7794" s="123">
        <v>2</v>
      </c>
      <c r="O7794" s="108" t="s">
        <v>10618</v>
      </c>
      <c r="P7794" s="138">
        <v>3571000270408</v>
      </c>
      <c r="Q7794" s="108" t="s">
        <v>10619</v>
      </c>
      <c r="R7794" s="108" t="s">
        <v>10629</v>
      </c>
      <c r="S7794" s="139" t="s">
        <v>10647</v>
      </c>
      <c r="T7794" s="123" t="s">
        <v>55</v>
      </c>
      <c r="U7794" s="123" t="s">
        <v>45</v>
      </c>
      <c r="V7794" s="123" t="s">
        <v>52</v>
      </c>
      <c r="W7794" s="137">
        <v>42.7</v>
      </c>
      <c r="X7794" s="136">
        <v>13.44</v>
      </c>
      <c r="Y7794" s="137">
        <v>0</v>
      </c>
      <c r="Z7794" s="137">
        <f t="shared" si="765"/>
        <v>0</v>
      </c>
      <c r="AA7794" s="119">
        <v>7</v>
      </c>
      <c r="AB7794" s="119">
        <v>7</v>
      </c>
      <c r="AC7794" s="137">
        <f t="shared" si="766"/>
        <v>0</v>
      </c>
      <c r="AD7794" s="137">
        <f>IF(AND(AC7794="",M7793=""),0,IF((AC7794=""),M7793, IF( (M7793=""),AC7794,SUM(AC7793:AC7808)+M7793)))</f>
        <v>14275317.82</v>
      </c>
      <c r="AE7794" s="137">
        <f t="shared" si="763"/>
        <v>1918602.7150079999</v>
      </c>
      <c r="AF7794" s="137">
        <v>10000000</v>
      </c>
      <c r="AG7794" s="137">
        <f>IF((AF7794-AE7794) &gt; 1,0,IF((AF7794-AE7794)&lt;0,AE7794-AF7794,AF7794-AE7794))</f>
        <v>0</v>
      </c>
      <c r="AH7794" s="137">
        <v>0.02</v>
      </c>
    </row>
    <row r="7795" spans="1:34" s="173" customFormat="1" x14ac:dyDescent="0.55000000000000004">
      <c r="A7795" s="122"/>
      <c r="B7795" s="123"/>
      <c r="C7795" s="123"/>
      <c r="D7795" s="135"/>
      <c r="E7795" s="123"/>
      <c r="F7795" s="123"/>
      <c r="G7795" s="123"/>
      <c r="H7795" s="123"/>
      <c r="I7795" s="136"/>
      <c r="J7795" s="123"/>
      <c r="K7795" s="137"/>
      <c r="L7795" s="137"/>
      <c r="M7795" s="137"/>
      <c r="N7795" s="123">
        <v>3</v>
      </c>
      <c r="O7795" s="108" t="s">
        <v>10618</v>
      </c>
      <c r="P7795" s="138">
        <v>3571000270408</v>
      </c>
      <c r="Q7795" s="108" t="s">
        <v>10619</v>
      </c>
      <c r="R7795" s="108" t="s">
        <v>10629</v>
      </c>
      <c r="S7795" s="139" t="s">
        <v>10648</v>
      </c>
      <c r="T7795" s="123" t="s">
        <v>55</v>
      </c>
      <c r="U7795" s="123" t="s">
        <v>45</v>
      </c>
      <c r="V7795" s="123" t="s">
        <v>52</v>
      </c>
      <c r="W7795" s="137">
        <v>20</v>
      </c>
      <c r="X7795" s="136">
        <v>6.3</v>
      </c>
      <c r="Y7795" s="137">
        <v>0</v>
      </c>
      <c r="Z7795" s="137">
        <f t="shared" si="765"/>
        <v>0</v>
      </c>
      <c r="AA7795" s="119">
        <v>7</v>
      </c>
      <c r="AB7795" s="119">
        <v>7</v>
      </c>
      <c r="AC7795" s="137">
        <f t="shared" si="766"/>
        <v>0</v>
      </c>
      <c r="AD7795" s="137">
        <f>IF(AND(AC7795="",M7793=""),0,IF((AC7795=""),M7793, IF( (M7793=""),AC7795,SUM(AC7793:AC7808)+M7793)))</f>
        <v>14275317.82</v>
      </c>
      <c r="AE7795" s="137">
        <f t="shared" si="763"/>
        <v>899345.02266000002</v>
      </c>
      <c r="AF7795" s="137">
        <v>10000000</v>
      </c>
      <c r="AG7795" s="137">
        <f>IF((AF7795-AE7795) &gt; 1,0,IF((AF7795-AE7795)&lt;0,AE7795-AF7795,AF7795-AE7795))</f>
        <v>0</v>
      </c>
      <c r="AH7795" s="137">
        <v>0.02</v>
      </c>
    </row>
    <row r="7796" spans="1:34" s="173" customFormat="1" x14ac:dyDescent="0.55000000000000004">
      <c r="A7796" s="122"/>
      <c r="B7796" s="123">
        <v>3341</v>
      </c>
      <c r="C7796" s="123">
        <v>5575</v>
      </c>
      <c r="D7796" s="135" t="s">
        <v>10649</v>
      </c>
      <c r="E7796" s="123" t="s">
        <v>34</v>
      </c>
      <c r="F7796" s="123">
        <v>25945</v>
      </c>
      <c r="G7796" s="123">
        <v>0</v>
      </c>
      <c r="H7796" s="123">
        <v>0</v>
      </c>
      <c r="I7796" s="136">
        <v>53</v>
      </c>
      <c r="J7796" s="123" t="s">
        <v>35</v>
      </c>
      <c r="K7796" s="137">
        <f>((G7796*400)+(H7796*100))+I7796</f>
        <v>53</v>
      </c>
      <c r="L7796" s="137">
        <v>2425</v>
      </c>
      <c r="M7796" s="137">
        <f>K7796*L7796</f>
        <v>128525</v>
      </c>
      <c r="N7796" s="123">
        <v>1</v>
      </c>
      <c r="O7796" s="108" t="s">
        <v>9091</v>
      </c>
      <c r="P7796" s="138">
        <v>5570800007880</v>
      </c>
      <c r="Q7796" s="108" t="s">
        <v>9092</v>
      </c>
      <c r="R7796" s="108" t="s">
        <v>9095</v>
      </c>
      <c r="S7796" s="139" t="s">
        <v>10650</v>
      </c>
      <c r="T7796" s="123" t="s">
        <v>51</v>
      </c>
      <c r="U7796" s="123" t="s">
        <v>45</v>
      </c>
      <c r="V7796" s="123" t="s">
        <v>52</v>
      </c>
      <c r="W7796" s="137">
        <v>486</v>
      </c>
      <c r="X7796" s="136">
        <v>100</v>
      </c>
      <c r="Y7796" s="137">
        <v>6750</v>
      </c>
      <c r="Z7796" s="137">
        <f t="shared" si="765"/>
        <v>3280500</v>
      </c>
      <c r="AA7796" s="119">
        <v>7</v>
      </c>
      <c r="AB7796" s="119">
        <v>7</v>
      </c>
      <c r="AC7796" s="137">
        <f t="shared" si="766"/>
        <v>3050865</v>
      </c>
      <c r="AD7796" s="137">
        <f>IF(AND(AC7796="",M7796=""),0,IF((AC7796=""),M7796, IF( (M7796=""),AC7796,SUM(AC7796:AC7796)+M7796)))</f>
        <v>3179390</v>
      </c>
      <c r="AE7796" s="137">
        <f t="shared" si="763"/>
        <v>3179390</v>
      </c>
      <c r="AF7796" s="137">
        <v>10000000</v>
      </c>
      <c r="AG7796" s="137">
        <v>128525</v>
      </c>
      <c r="AH7796" s="137">
        <v>0.02</v>
      </c>
    </row>
    <row r="7797" spans="1:34" s="173" customFormat="1" x14ac:dyDescent="0.55000000000000004">
      <c r="A7797" s="122"/>
      <c r="B7797" s="123"/>
      <c r="C7797" s="123"/>
      <c r="D7797" s="135"/>
      <c r="E7797" s="123"/>
      <c r="F7797" s="123"/>
      <c r="G7797" s="123"/>
      <c r="H7797" s="123"/>
      <c r="I7797" s="136"/>
      <c r="J7797" s="123"/>
      <c r="K7797" s="137"/>
      <c r="L7797" s="137" t="s">
        <v>63</v>
      </c>
      <c r="M7797" s="137">
        <f>SUM(M7786:M7796)</f>
        <v>4619175</v>
      </c>
      <c r="N7797" s="123"/>
      <c r="O7797" s="108"/>
      <c r="P7797" s="138"/>
      <c r="Q7797" s="108"/>
      <c r="R7797" s="108"/>
      <c r="S7797" s="139"/>
      <c r="T7797" s="123"/>
      <c r="U7797" s="123"/>
      <c r="V7797" s="123"/>
      <c r="W7797" s="137"/>
      <c r="X7797" s="136"/>
      <c r="Y7797" s="137"/>
      <c r="Z7797" s="137"/>
      <c r="AA7797" s="119"/>
      <c r="AB7797" s="119"/>
      <c r="AC7797" s="137"/>
      <c r="AD7797" s="137"/>
      <c r="AE7797" s="137">
        <f>SUM(AE7786:AE7796)</f>
        <v>26873069.665680002</v>
      </c>
      <c r="AF7797" s="137"/>
      <c r="AG7797" s="137">
        <f>SUM(AG7786:AG7796)</f>
        <v>3535200</v>
      </c>
      <c r="AH7797" s="137"/>
    </row>
    <row r="7798" spans="1:34" s="173" customFormat="1" x14ac:dyDescent="0.55000000000000004">
      <c r="A7798" s="122" t="s">
        <v>10623</v>
      </c>
      <c r="B7798" s="123">
        <v>3342</v>
      </c>
      <c r="C7798" s="123">
        <v>8391</v>
      </c>
      <c r="D7798" s="135" t="s">
        <v>10624</v>
      </c>
      <c r="E7798" s="123" t="s">
        <v>34</v>
      </c>
      <c r="F7798" s="123">
        <v>966</v>
      </c>
      <c r="G7798" s="123">
        <v>0</v>
      </c>
      <c r="H7798" s="123">
        <v>2</v>
      </c>
      <c r="I7798" s="136">
        <v>36</v>
      </c>
      <c r="J7798" s="123" t="s">
        <v>35</v>
      </c>
      <c r="K7798" s="137">
        <f>((G7798*400)+(H7798*100))+I7798</f>
        <v>236</v>
      </c>
      <c r="L7798" s="137">
        <v>1000</v>
      </c>
      <c r="M7798" s="137">
        <f>K7798*L7798</f>
        <v>236000</v>
      </c>
      <c r="N7798" s="123">
        <v>1</v>
      </c>
      <c r="O7798" s="108" t="s">
        <v>10621</v>
      </c>
      <c r="P7798" s="138">
        <v>3570800349202</v>
      </c>
      <c r="Q7798" s="108" t="s">
        <v>10622</v>
      </c>
      <c r="R7798" s="108" t="s">
        <v>10625</v>
      </c>
      <c r="S7798" s="139"/>
      <c r="T7798" s="123" t="s">
        <v>51</v>
      </c>
      <c r="U7798" s="123" t="s">
        <v>45</v>
      </c>
      <c r="V7798" s="123" t="s">
        <v>52</v>
      </c>
      <c r="W7798" s="137">
        <v>152.52000000000001</v>
      </c>
      <c r="X7798" s="136">
        <v>10.52</v>
      </c>
      <c r="Y7798" s="137">
        <v>6750</v>
      </c>
      <c r="Z7798" s="137">
        <f>W7798*Y7798</f>
        <v>1029510.0000000001</v>
      </c>
      <c r="AA7798" s="119">
        <v>2</v>
      </c>
      <c r="AB7798" s="119">
        <v>2</v>
      </c>
      <c r="AC7798" s="137">
        <f>(Z7798*(100-AB7798))/100</f>
        <v>1008919.8000000002</v>
      </c>
      <c r="AD7798" s="137">
        <f>IF(AND(AC7798="",M7798=""),0,IF((AC7798=""),M7798, IF( (M7798=""),AC7798,SUM(AC7798:AC7800)+M7798)))</f>
        <v>8578215.3200000003</v>
      </c>
      <c r="AE7798" s="137">
        <f>IF( (X7798=""),AD7798*1,AD7798*(X7798/100) )</f>
        <v>902428.2516640001</v>
      </c>
      <c r="AF7798" s="137">
        <v>10000000</v>
      </c>
      <c r="AG7798" s="137">
        <v>236000</v>
      </c>
      <c r="AH7798" s="137">
        <v>0.02</v>
      </c>
    </row>
    <row r="7799" spans="1:34" s="173" customFormat="1" x14ac:dyDescent="0.55000000000000004">
      <c r="A7799" s="122"/>
      <c r="B7799" s="123"/>
      <c r="C7799" s="123"/>
      <c r="D7799" s="135"/>
      <c r="E7799" s="123"/>
      <c r="F7799" s="123"/>
      <c r="G7799" s="123"/>
      <c r="H7799" s="123"/>
      <c r="I7799" s="136"/>
      <c r="J7799" s="123"/>
      <c r="K7799" s="137"/>
      <c r="L7799" s="137"/>
      <c r="M7799" s="137"/>
      <c r="N7799" s="123">
        <v>2</v>
      </c>
      <c r="O7799" s="108" t="s">
        <v>10621</v>
      </c>
      <c r="P7799" s="138">
        <v>3570800349202</v>
      </c>
      <c r="Q7799" s="108" t="s">
        <v>10622</v>
      </c>
      <c r="R7799" s="108" t="s">
        <v>10625</v>
      </c>
      <c r="S7799" s="139" t="s">
        <v>10626</v>
      </c>
      <c r="T7799" s="123" t="s">
        <v>73</v>
      </c>
      <c r="U7799" s="123" t="s">
        <v>45</v>
      </c>
      <c r="V7799" s="123" t="s">
        <v>52</v>
      </c>
      <c r="W7799" s="137">
        <v>1235.04</v>
      </c>
      <c r="X7799" s="136">
        <v>85.2</v>
      </c>
      <c r="Y7799" s="137">
        <v>6600</v>
      </c>
      <c r="Z7799" s="137">
        <f>W7799*Y7799</f>
        <v>8151264</v>
      </c>
      <c r="AA7799" s="119">
        <v>12</v>
      </c>
      <c r="AB7799" s="119">
        <v>14</v>
      </c>
      <c r="AC7799" s="137">
        <f>(Z7799*(100-AB7799))/100</f>
        <v>7010087.04</v>
      </c>
      <c r="AD7799" s="137">
        <f>IF(AND(AC7799="",M7798=""),0,IF((AC7799=""),M7798, IF( (M7798=""),AC7799,SUM(AC7798:AC7800)+M7798)))</f>
        <v>8578215.3200000003</v>
      </c>
      <c r="AE7799" s="137">
        <f>IF( (X7799=""),AD7799*1,AD7799*(X7799/100) )</f>
        <v>7308639.4526399998</v>
      </c>
      <c r="AF7799" s="137">
        <v>10000000</v>
      </c>
      <c r="AG7799" s="137">
        <f>IF((AF7799-AE7799) &gt; 1,0,IF((AF7799-AE7799)&lt;0,AE7799-AF7799,AF7799-AE7799))</f>
        <v>0</v>
      </c>
      <c r="AH7799" s="137">
        <v>0.02</v>
      </c>
    </row>
    <row r="7800" spans="1:34" s="173" customFormat="1" x14ac:dyDescent="0.55000000000000004">
      <c r="A7800" s="122"/>
      <c r="B7800" s="123"/>
      <c r="C7800" s="123"/>
      <c r="D7800" s="135"/>
      <c r="E7800" s="123"/>
      <c r="F7800" s="123"/>
      <c r="G7800" s="123"/>
      <c r="H7800" s="123"/>
      <c r="I7800" s="136"/>
      <c r="J7800" s="123"/>
      <c r="K7800" s="137"/>
      <c r="L7800" s="137"/>
      <c r="M7800" s="137"/>
      <c r="N7800" s="123">
        <v>3</v>
      </c>
      <c r="O7800" s="108" t="s">
        <v>10621</v>
      </c>
      <c r="P7800" s="138">
        <v>3570800349202</v>
      </c>
      <c r="Q7800" s="108" t="s">
        <v>10622</v>
      </c>
      <c r="R7800" s="108" t="s">
        <v>10625</v>
      </c>
      <c r="S7800" s="139" t="s">
        <v>10627</v>
      </c>
      <c r="T7800" s="123" t="s">
        <v>343</v>
      </c>
      <c r="U7800" s="123" t="s">
        <v>45</v>
      </c>
      <c r="V7800" s="123" t="s">
        <v>52</v>
      </c>
      <c r="W7800" s="137">
        <v>62.06</v>
      </c>
      <c r="X7800" s="136">
        <v>4.28</v>
      </c>
      <c r="Y7800" s="137">
        <v>5600</v>
      </c>
      <c r="Z7800" s="137">
        <f>W7800*Y7800</f>
        <v>347536</v>
      </c>
      <c r="AA7800" s="119">
        <v>7</v>
      </c>
      <c r="AB7800" s="119">
        <v>7</v>
      </c>
      <c r="AC7800" s="137">
        <f>(Z7800*(100-AB7800))/100</f>
        <v>323208.48</v>
      </c>
      <c r="AD7800" s="137">
        <f>IF(AND(AC7800="",M7798=""),0,IF((AC7800=""),M7798, IF( (M7798=""),AC7800,SUM(AC7798:AC7800)+M7798)))</f>
        <v>8578215.3200000003</v>
      </c>
      <c r="AE7800" s="137">
        <f>IF( (X7800=""),AD7800*1,AD7800*(X7800/100) )</f>
        <v>367147.61569600005</v>
      </c>
      <c r="AF7800" s="137">
        <v>10000000</v>
      </c>
      <c r="AG7800" s="137">
        <f>IF((AF7800-AE7800) &gt; 1,0,IF((AF7800-AE7800)&lt;0,AE7800-AF7800,AF7800-AE7800))</f>
        <v>0</v>
      </c>
      <c r="AH7800" s="137">
        <v>0.02</v>
      </c>
    </row>
    <row r="7801" spans="1:34" s="173" customFormat="1" x14ac:dyDescent="0.55000000000000004">
      <c r="A7801" s="122"/>
      <c r="B7801" s="123"/>
      <c r="C7801" s="123"/>
      <c r="D7801" s="135"/>
      <c r="E7801" s="123"/>
      <c r="F7801" s="123"/>
      <c r="G7801" s="123"/>
      <c r="H7801" s="123"/>
      <c r="I7801" s="136"/>
      <c r="J7801" s="123"/>
      <c r="K7801" s="137"/>
      <c r="L7801" s="137" t="s">
        <v>63</v>
      </c>
      <c r="M7801" s="137">
        <f>SUM(M7798:M7800)</f>
        <v>236000</v>
      </c>
      <c r="N7801" s="123"/>
      <c r="O7801" s="108"/>
      <c r="P7801" s="138"/>
      <c r="Q7801" s="108"/>
      <c r="R7801" s="108"/>
      <c r="S7801" s="139"/>
      <c r="T7801" s="123"/>
      <c r="U7801" s="123"/>
      <c r="V7801" s="123"/>
      <c r="W7801" s="137"/>
      <c r="X7801" s="136"/>
      <c r="Y7801" s="137"/>
      <c r="Z7801" s="137"/>
      <c r="AA7801" s="119"/>
      <c r="AB7801" s="119"/>
      <c r="AC7801" s="137"/>
      <c r="AD7801" s="137"/>
      <c r="AE7801" s="137">
        <f>SUM(AE7798:AE7800)</f>
        <v>8578215.3200000003</v>
      </c>
      <c r="AF7801" s="137"/>
      <c r="AG7801" s="137">
        <f>SUM(AG7798:AG7800)</f>
        <v>236000</v>
      </c>
      <c r="AH7801" s="137"/>
    </row>
    <row r="7802" spans="1:34" s="173" customFormat="1" x14ac:dyDescent="0.55000000000000004">
      <c r="A7802" s="122" t="s">
        <v>10637</v>
      </c>
      <c r="B7802" s="123">
        <v>3343</v>
      </c>
      <c r="C7802" s="123">
        <v>6233</v>
      </c>
      <c r="D7802" s="135" t="s">
        <v>10638</v>
      </c>
      <c r="E7802" s="123" t="s">
        <v>37</v>
      </c>
      <c r="F7802" s="123">
        <v>5502</v>
      </c>
      <c r="G7802" s="123">
        <v>11</v>
      </c>
      <c r="H7802" s="123">
        <v>0</v>
      </c>
      <c r="I7802" s="136">
        <v>29</v>
      </c>
      <c r="J7802" s="123" t="s">
        <v>38</v>
      </c>
      <c r="K7802" s="137">
        <f>((G7802*400)+(H7802*100))+I7802</f>
        <v>4429</v>
      </c>
      <c r="L7802" s="137">
        <v>800</v>
      </c>
      <c r="M7802" s="137">
        <f>K7802*L7802</f>
        <v>3543200</v>
      </c>
      <c r="N7802" s="123"/>
      <c r="O7802" s="108"/>
      <c r="P7802" s="138"/>
      <c r="Q7802" s="108"/>
      <c r="R7802" s="108"/>
      <c r="S7802" s="139"/>
      <c r="T7802" s="123"/>
      <c r="U7802" s="123"/>
      <c r="V7802" s="123"/>
      <c r="W7802" s="137"/>
      <c r="X7802" s="136"/>
      <c r="Y7802" s="137"/>
      <c r="Z7802" s="137"/>
      <c r="AA7802" s="119"/>
      <c r="AB7802" s="119"/>
      <c r="AC7802" s="137"/>
      <c r="AD7802" s="137">
        <f>IF(AND(AC7802="",M7802=""),0,IF((AC7802=""),M7802,IF((M7802=""),AC7802,AC7802+M7802)))</f>
        <v>3543200</v>
      </c>
      <c r="AE7802" s="137">
        <f>IF( (X7802=""),AD7802*1,AD7802*(X7802/100) )</f>
        <v>3543200</v>
      </c>
      <c r="AF7802" s="137">
        <v>0</v>
      </c>
      <c r="AG7802" s="137">
        <f>IF((AF7802-AE7802) &gt; 1,0,IF((AF7802-AE7802)&lt;0,AE7802-AF7802,AF7802-AE7802))</f>
        <v>3543200</v>
      </c>
      <c r="AH7802" s="137">
        <v>0.01</v>
      </c>
    </row>
    <row r="7803" spans="1:34" s="173" customFormat="1" x14ac:dyDescent="0.55000000000000004">
      <c r="A7803" s="122"/>
      <c r="B7803" s="123">
        <v>3344</v>
      </c>
      <c r="C7803" s="123">
        <v>6191</v>
      </c>
      <c r="D7803" s="135" t="s">
        <v>10639</v>
      </c>
      <c r="E7803" s="123" t="s">
        <v>37</v>
      </c>
      <c r="F7803" s="123">
        <v>5789</v>
      </c>
      <c r="G7803" s="123">
        <v>4</v>
      </c>
      <c r="H7803" s="123">
        <v>2</v>
      </c>
      <c r="I7803" s="136">
        <v>93</v>
      </c>
      <c r="J7803" s="123" t="s">
        <v>38</v>
      </c>
      <c r="K7803" s="137">
        <f>((G7803*400)+(H7803*100))+I7803</f>
        <v>1893</v>
      </c>
      <c r="L7803" s="137">
        <v>400</v>
      </c>
      <c r="M7803" s="137">
        <f>K7803*L7803</f>
        <v>757200</v>
      </c>
      <c r="N7803" s="123"/>
      <c r="O7803" s="108"/>
      <c r="P7803" s="138"/>
      <c r="Q7803" s="108"/>
      <c r="R7803" s="108"/>
      <c r="S7803" s="139"/>
      <c r="T7803" s="123"/>
      <c r="U7803" s="123"/>
      <c r="V7803" s="123"/>
      <c r="W7803" s="137"/>
      <c r="X7803" s="136"/>
      <c r="Y7803" s="137"/>
      <c r="Z7803" s="137"/>
      <c r="AA7803" s="119"/>
      <c r="AB7803" s="119"/>
      <c r="AC7803" s="137"/>
      <c r="AD7803" s="137">
        <f>IF(AND(AC7803="",M7803=""),0,IF((AC7803=""),M7803,IF((M7803=""),AC7803,AC7803+M7803)))</f>
        <v>757200</v>
      </c>
      <c r="AE7803" s="137">
        <f>IF( (X7803=""),AD7803*1,AD7803*(X7803/100) )</f>
        <v>757200</v>
      </c>
      <c r="AF7803" s="137">
        <v>0</v>
      </c>
      <c r="AG7803" s="137">
        <f>IF((AF7803-AE7803) &gt; 1,0,IF((AF7803-AE7803)&lt;0,AE7803-AF7803,AF7803-AE7803))</f>
        <v>757200</v>
      </c>
      <c r="AH7803" s="137">
        <v>0.01</v>
      </c>
    </row>
    <row r="7804" spans="1:34" s="173" customFormat="1" x14ac:dyDescent="0.55000000000000004">
      <c r="A7804" s="122"/>
      <c r="B7804" s="123">
        <v>3345</v>
      </c>
      <c r="C7804" s="123">
        <v>6087</v>
      </c>
      <c r="D7804" s="135" t="s">
        <v>10640</v>
      </c>
      <c r="E7804" s="123" t="s">
        <v>37</v>
      </c>
      <c r="F7804" s="123">
        <v>5795</v>
      </c>
      <c r="G7804" s="123">
        <v>3</v>
      </c>
      <c r="H7804" s="123">
        <v>0</v>
      </c>
      <c r="I7804" s="136">
        <v>75</v>
      </c>
      <c r="J7804" s="123" t="s">
        <v>38</v>
      </c>
      <c r="K7804" s="137">
        <f>((G7804*400)+(H7804*100))+I7804</f>
        <v>1275</v>
      </c>
      <c r="L7804" s="137">
        <v>225</v>
      </c>
      <c r="M7804" s="137">
        <f>K7804*L7804</f>
        <v>286875</v>
      </c>
      <c r="N7804" s="123"/>
      <c r="O7804" s="108"/>
      <c r="P7804" s="138"/>
      <c r="Q7804" s="108"/>
      <c r="R7804" s="108"/>
      <c r="S7804" s="139"/>
      <c r="T7804" s="123"/>
      <c r="U7804" s="123"/>
      <c r="V7804" s="123"/>
      <c r="W7804" s="137"/>
      <c r="X7804" s="136"/>
      <c r="Y7804" s="137"/>
      <c r="Z7804" s="137"/>
      <c r="AA7804" s="119"/>
      <c r="AB7804" s="119"/>
      <c r="AC7804" s="137"/>
      <c r="AD7804" s="137">
        <f>IF(AND(AC7804="",M7804=""),0,IF((AC7804=""),M7804,IF((M7804=""),AC7804,AC7804+M7804)))</f>
        <v>286875</v>
      </c>
      <c r="AE7804" s="137">
        <f>IF( (X7804=""),AD7804*1,AD7804*(X7804/100) )</f>
        <v>286875</v>
      </c>
      <c r="AF7804" s="137">
        <v>0</v>
      </c>
      <c r="AG7804" s="137">
        <f>IF((AF7804-AE7804) &gt; 1,0,IF((AF7804-AE7804)&lt;0,AE7804-AF7804,AF7804-AE7804))</f>
        <v>286875</v>
      </c>
      <c r="AH7804" s="137">
        <v>0.01</v>
      </c>
    </row>
    <row r="7805" spans="1:34" s="173" customFormat="1" x14ac:dyDescent="0.55000000000000004">
      <c r="A7805" s="122"/>
      <c r="B7805" s="123">
        <v>3346</v>
      </c>
      <c r="C7805" s="123">
        <v>6085</v>
      </c>
      <c r="D7805" s="135" t="s">
        <v>10641</v>
      </c>
      <c r="E7805" s="123" t="s">
        <v>37</v>
      </c>
      <c r="F7805" s="123">
        <v>5842</v>
      </c>
      <c r="G7805" s="123">
        <v>16</v>
      </c>
      <c r="H7805" s="123">
        <v>1</v>
      </c>
      <c r="I7805" s="136">
        <v>10</v>
      </c>
      <c r="J7805" s="123" t="s">
        <v>38</v>
      </c>
      <c r="K7805" s="137">
        <f>((G7805*400)+(H7805*100))+I7805</f>
        <v>6510</v>
      </c>
      <c r="L7805" s="137">
        <v>800</v>
      </c>
      <c r="M7805" s="137">
        <f>K7805*L7805</f>
        <v>5208000</v>
      </c>
      <c r="N7805" s="123"/>
      <c r="O7805" s="108"/>
      <c r="P7805" s="138"/>
      <c r="Q7805" s="108"/>
      <c r="R7805" s="108"/>
      <c r="S7805" s="139"/>
      <c r="T7805" s="123"/>
      <c r="U7805" s="123"/>
      <c r="V7805" s="123"/>
      <c r="W7805" s="137"/>
      <c r="X7805" s="136"/>
      <c r="Y7805" s="137"/>
      <c r="Z7805" s="137"/>
      <c r="AA7805" s="119"/>
      <c r="AB7805" s="119"/>
      <c r="AC7805" s="137"/>
      <c r="AD7805" s="137">
        <f>IF(AND(AC7805="",M7805=""),0,IF((AC7805=""),M7805,IF((M7805=""),AC7805,AC7805+M7805)))</f>
        <v>5208000</v>
      </c>
      <c r="AE7805" s="137">
        <f>IF( (X7805=""),AD7805*1,AD7805*(X7805/100) )</f>
        <v>5208000</v>
      </c>
      <c r="AF7805" s="137">
        <v>0</v>
      </c>
      <c r="AG7805" s="137">
        <f>IF((AF7805-AE7805) &gt; 1,0,IF((AF7805-AE7805)&lt;0,AE7805-AF7805,AF7805-AE7805))</f>
        <v>5208000</v>
      </c>
      <c r="AH7805" s="137">
        <v>0.01</v>
      </c>
    </row>
    <row r="7806" spans="1:34" s="173" customFormat="1" x14ac:dyDescent="0.55000000000000004">
      <c r="A7806" s="122"/>
      <c r="B7806" s="123">
        <v>3347</v>
      </c>
      <c r="C7806" s="123">
        <v>6381</v>
      </c>
      <c r="D7806" s="135" t="s">
        <v>10642</v>
      </c>
      <c r="E7806" s="123" t="s">
        <v>37</v>
      </c>
      <c r="F7806" s="123">
        <v>5861</v>
      </c>
      <c r="G7806" s="123">
        <v>3</v>
      </c>
      <c r="H7806" s="123">
        <v>0</v>
      </c>
      <c r="I7806" s="136">
        <v>3</v>
      </c>
      <c r="J7806" s="123" t="s">
        <v>62</v>
      </c>
      <c r="K7806" s="137">
        <f>((G7806*400)+(H7806*100))+I7806</f>
        <v>1203</v>
      </c>
      <c r="L7806" s="137">
        <v>400</v>
      </c>
      <c r="M7806" s="137">
        <f>K7806*L7806</f>
        <v>481200</v>
      </c>
      <c r="N7806" s="123">
        <v>1</v>
      </c>
      <c r="O7806" s="108" t="s">
        <v>10635</v>
      </c>
      <c r="P7806" s="138"/>
      <c r="Q7806" s="108" t="s">
        <v>10636</v>
      </c>
      <c r="R7806" s="108" t="s">
        <v>10643</v>
      </c>
      <c r="S7806" s="139" t="s">
        <v>10644</v>
      </c>
      <c r="T7806" s="123" t="s">
        <v>15275</v>
      </c>
      <c r="U7806" s="123" t="s">
        <v>45</v>
      </c>
      <c r="V7806" s="123" t="s">
        <v>75</v>
      </c>
      <c r="W7806" s="137">
        <v>400</v>
      </c>
      <c r="X7806" s="136">
        <v>100</v>
      </c>
      <c r="Y7806" s="137">
        <v>3400</v>
      </c>
      <c r="Z7806" s="137">
        <f>W7806*Y7806</f>
        <v>1360000</v>
      </c>
      <c r="AA7806" s="119">
        <v>16</v>
      </c>
      <c r="AB7806" s="119">
        <v>22</v>
      </c>
      <c r="AC7806" s="137">
        <f>(Z7806*(100-AB7806))/100</f>
        <v>1060800</v>
      </c>
      <c r="AD7806" s="137">
        <f>IF(AND(AC7806="",M7806=""),0,IF((AC7806=""),M7806, IF( (M7806=""),AC7806,SUM(AC7806:AC7807)+M7806)))</f>
        <v>1542000</v>
      </c>
      <c r="AE7806" s="137">
        <f>IF( (X7806=""),AD7806*1,AD7806*(X7806/100) )</f>
        <v>1542000</v>
      </c>
      <c r="AF7806" s="137">
        <v>0</v>
      </c>
      <c r="AG7806" s="137">
        <f>IF((AF7806-AE7806) &gt; 1,0,IF((AF7806-AE7806)&lt;0,AE7806-AF7806,AF7806-AE7806))</f>
        <v>1542000</v>
      </c>
      <c r="AH7806" s="137">
        <v>0.3</v>
      </c>
    </row>
    <row r="7807" spans="1:34" s="173" customFormat="1" x14ac:dyDescent="0.55000000000000004">
      <c r="A7807" s="122"/>
      <c r="B7807" s="123"/>
      <c r="C7807" s="123"/>
      <c r="D7807" s="135"/>
      <c r="E7807" s="123"/>
      <c r="F7807" s="123"/>
      <c r="G7807" s="123"/>
      <c r="H7807" s="123"/>
      <c r="I7807" s="136"/>
      <c r="J7807" s="123"/>
      <c r="K7807" s="137"/>
      <c r="L7807" s="137" t="s">
        <v>63</v>
      </c>
      <c r="M7807" s="137">
        <f>SUM(M7802:M7806)</f>
        <v>10276475</v>
      </c>
      <c r="N7807" s="123"/>
      <c r="O7807" s="108"/>
      <c r="P7807" s="138"/>
      <c r="Q7807" s="108"/>
      <c r="R7807" s="108"/>
      <c r="S7807" s="139"/>
      <c r="T7807" s="123"/>
      <c r="U7807" s="123"/>
      <c r="V7807" s="123"/>
      <c r="W7807" s="137"/>
      <c r="X7807" s="136"/>
      <c r="Y7807" s="137"/>
      <c r="Z7807" s="137"/>
      <c r="AA7807" s="119"/>
      <c r="AB7807" s="119"/>
      <c r="AC7807" s="137"/>
      <c r="AD7807" s="137"/>
      <c r="AE7807" s="137">
        <f>SUM(AE7802:AE7806)</f>
        <v>11337275</v>
      </c>
      <c r="AF7807" s="137"/>
      <c r="AG7807" s="137">
        <f>SUM(AG7802:AG7806)</f>
        <v>11337275</v>
      </c>
      <c r="AH7807" s="137"/>
    </row>
    <row r="7808" spans="1:34" s="173" customFormat="1" x14ac:dyDescent="0.55000000000000004">
      <c r="A7808" s="122" t="s">
        <v>10651</v>
      </c>
      <c r="B7808" s="123">
        <v>3348</v>
      </c>
      <c r="C7808" s="123">
        <v>8227</v>
      </c>
      <c r="D7808" s="135" t="s">
        <v>10652</v>
      </c>
      <c r="E7808" s="123" t="s">
        <v>34</v>
      </c>
      <c r="F7808" s="123">
        <v>6296</v>
      </c>
      <c r="G7808" s="123">
        <v>3</v>
      </c>
      <c r="H7808" s="123">
        <v>3</v>
      </c>
      <c r="I7808" s="136">
        <v>33</v>
      </c>
      <c r="J7808" s="123" t="s">
        <v>38</v>
      </c>
      <c r="K7808" s="137">
        <f>((G7808*400)+(H7808*100))+I7808</f>
        <v>1533</v>
      </c>
      <c r="L7808" s="137">
        <v>3600</v>
      </c>
      <c r="M7808" s="137">
        <f>K7808*L7808</f>
        <v>5518800</v>
      </c>
      <c r="N7808" s="123"/>
      <c r="O7808" s="108"/>
      <c r="P7808" s="138"/>
      <c r="Q7808" s="108"/>
      <c r="R7808" s="108"/>
      <c r="S7808" s="139"/>
      <c r="T7808" s="123"/>
      <c r="U7808" s="123"/>
      <c r="V7808" s="123"/>
      <c r="W7808" s="137"/>
      <c r="X7808" s="136"/>
      <c r="Y7808" s="137"/>
      <c r="Z7808" s="137"/>
      <c r="AA7808" s="119"/>
      <c r="AB7808" s="119"/>
      <c r="AC7808" s="137"/>
      <c r="AD7808" s="137">
        <f>IF(AND(AC7808="",M7808=""),0,IF((AC7808=""),M7808,IF((M7808=""),AC7808,AC7808+M7808)))</f>
        <v>5518800</v>
      </c>
      <c r="AE7808" s="137">
        <f>IF( (X7808=""),AD7808*1,AD7808*(X7808/100) )</f>
        <v>5518800</v>
      </c>
      <c r="AF7808" s="137">
        <v>50000000</v>
      </c>
      <c r="AG7808" s="137">
        <f>IF((AF7808-AE7808) &gt; 1,0,IF((AF7808-AE7808)&lt;0,AE7808-AF7808,AF7808-AE7808))</f>
        <v>0</v>
      </c>
      <c r="AH7808" s="137">
        <v>0.01</v>
      </c>
    </row>
    <row r="7809" spans="1:34" s="173" customFormat="1" x14ac:dyDescent="0.55000000000000004">
      <c r="A7809" s="122"/>
      <c r="B7809" s="123"/>
      <c r="C7809" s="123"/>
      <c r="D7809" s="135"/>
      <c r="E7809" s="123"/>
      <c r="F7809" s="123"/>
      <c r="G7809" s="123"/>
      <c r="H7809" s="123"/>
      <c r="I7809" s="136"/>
      <c r="J7809" s="123"/>
      <c r="K7809" s="137"/>
      <c r="L7809" s="137" t="s">
        <v>63</v>
      </c>
      <c r="M7809" s="137">
        <f>SUM(M7808:M7808)</f>
        <v>5518800</v>
      </c>
      <c r="N7809" s="123"/>
      <c r="O7809" s="108"/>
      <c r="P7809" s="138"/>
      <c r="Q7809" s="108"/>
      <c r="R7809" s="108"/>
      <c r="S7809" s="139"/>
      <c r="T7809" s="123"/>
      <c r="U7809" s="123"/>
      <c r="V7809" s="123"/>
      <c r="W7809" s="137"/>
      <c r="X7809" s="136"/>
      <c r="Y7809" s="137"/>
      <c r="Z7809" s="137"/>
      <c r="AA7809" s="119"/>
      <c r="AB7809" s="119"/>
      <c r="AC7809" s="137"/>
      <c r="AD7809" s="137"/>
      <c r="AE7809" s="137">
        <f>SUM(AE7808:AE7808)</f>
        <v>5518800</v>
      </c>
      <c r="AF7809" s="137"/>
      <c r="AG7809" s="137">
        <f>SUM(AG7808:AG7808)</f>
        <v>0</v>
      </c>
      <c r="AH7809" s="137"/>
    </row>
    <row r="7810" spans="1:34" s="173" customFormat="1" x14ac:dyDescent="0.55000000000000004">
      <c r="A7810" s="122" t="s">
        <v>10653</v>
      </c>
      <c r="B7810" s="123">
        <v>3349</v>
      </c>
      <c r="C7810" s="123">
        <v>6505</v>
      </c>
      <c r="D7810" s="135" t="s">
        <v>10654</v>
      </c>
      <c r="E7810" s="123" t="s">
        <v>34</v>
      </c>
      <c r="F7810" s="123">
        <v>15598</v>
      </c>
      <c r="G7810" s="123">
        <v>14</v>
      </c>
      <c r="H7810" s="123">
        <v>0</v>
      </c>
      <c r="I7810" s="136">
        <v>89</v>
      </c>
      <c r="J7810" s="123" t="s">
        <v>38</v>
      </c>
      <c r="K7810" s="137">
        <f t="shared" ref="K7810:K7822" si="767">((G7810*400)+(H7810*100))+I7810</f>
        <v>5689</v>
      </c>
      <c r="L7810" s="137">
        <v>275</v>
      </c>
      <c r="M7810" s="137">
        <f t="shared" ref="M7810:M7822" si="768">K7810*L7810</f>
        <v>1564475</v>
      </c>
      <c r="N7810" s="123"/>
      <c r="O7810" s="108"/>
      <c r="P7810" s="138"/>
      <c r="Q7810" s="108"/>
      <c r="R7810" s="108"/>
      <c r="S7810" s="139"/>
      <c r="T7810" s="123"/>
      <c r="U7810" s="123"/>
      <c r="V7810" s="123"/>
      <c r="W7810" s="137"/>
      <c r="X7810" s="136"/>
      <c r="Y7810" s="137"/>
      <c r="Z7810" s="137"/>
      <c r="AA7810" s="119"/>
      <c r="AB7810" s="119"/>
      <c r="AC7810" s="137"/>
      <c r="AD7810" s="137">
        <f t="shared" ref="AD7810:AD7822" si="769">IF(AND(AC7810="",M7810=""),0,IF((AC7810=""),M7810,IF((M7810=""),AC7810,AC7810+M7810)))</f>
        <v>1564475</v>
      </c>
      <c r="AE7810" s="137">
        <f t="shared" ref="AE7810:AE7822" si="770">IF( (X7810=""),AD7810*1,AD7810*(X7810/100) )</f>
        <v>1564475</v>
      </c>
      <c r="AF7810" s="137">
        <v>50000000</v>
      </c>
      <c r="AG7810" s="137">
        <f t="shared" ref="AG7810:AG7822" si="771">IF((AF7810-AE7810) &gt; 1,0,IF((AF7810-AE7810)&lt;0,AE7810-AF7810,AF7810-AE7810))</f>
        <v>0</v>
      </c>
      <c r="AH7810" s="137">
        <v>0.01</v>
      </c>
    </row>
    <row r="7811" spans="1:34" s="173" customFormat="1" x14ac:dyDescent="0.55000000000000004">
      <c r="A7811" s="122"/>
      <c r="B7811" s="123">
        <v>3350</v>
      </c>
      <c r="C7811" s="123">
        <v>6504</v>
      </c>
      <c r="D7811" s="135" t="s">
        <v>10655</v>
      </c>
      <c r="E7811" s="123" t="s">
        <v>34</v>
      </c>
      <c r="F7811" s="123">
        <v>15599</v>
      </c>
      <c r="G7811" s="123">
        <v>2</v>
      </c>
      <c r="H7811" s="123">
        <v>3</v>
      </c>
      <c r="I7811" s="136">
        <v>43</v>
      </c>
      <c r="J7811" s="123" t="s">
        <v>38</v>
      </c>
      <c r="K7811" s="137">
        <f t="shared" si="767"/>
        <v>1143</v>
      </c>
      <c r="L7811" s="137">
        <v>225</v>
      </c>
      <c r="M7811" s="137">
        <f t="shared" si="768"/>
        <v>257175</v>
      </c>
      <c r="N7811" s="123"/>
      <c r="O7811" s="108"/>
      <c r="P7811" s="138"/>
      <c r="Q7811" s="108"/>
      <c r="R7811" s="108"/>
      <c r="S7811" s="139"/>
      <c r="T7811" s="123"/>
      <c r="U7811" s="123"/>
      <c r="V7811" s="123"/>
      <c r="W7811" s="137"/>
      <c r="X7811" s="136"/>
      <c r="Y7811" s="137"/>
      <c r="Z7811" s="137"/>
      <c r="AA7811" s="119"/>
      <c r="AB7811" s="119"/>
      <c r="AC7811" s="137"/>
      <c r="AD7811" s="137">
        <f t="shared" si="769"/>
        <v>257175</v>
      </c>
      <c r="AE7811" s="137">
        <f t="shared" si="770"/>
        <v>257175</v>
      </c>
      <c r="AF7811" s="137">
        <v>50000000</v>
      </c>
      <c r="AG7811" s="137">
        <f t="shared" si="771"/>
        <v>0</v>
      </c>
      <c r="AH7811" s="137">
        <v>0.01</v>
      </c>
    </row>
    <row r="7812" spans="1:34" s="173" customFormat="1" x14ac:dyDescent="0.55000000000000004">
      <c r="A7812" s="122"/>
      <c r="B7812" s="123">
        <v>3351</v>
      </c>
      <c r="C7812" s="123">
        <v>6508</v>
      </c>
      <c r="D7812" s="135" t="s">
        <v>10656</v>
      </c>
      <c r="E7812" s="123" t="s">
        <v>34</v>
      </c>
      <c r="F7812" s="123">
        <v>17006</v>
      </c>
      <c r="G7812" s="123">
        <v>3</v>
      </c>
      <c r="H7812" s="123">
        <v>2</v>
      </c>
      <c r="I7812" s="136">
        <v>51</v>
      </c>
      <c r="J7812" s="123" t="s">
        <v>38</v>
      </c>
      <c r="K7812" s="137">
        <f t="shared" si="767"/>
        <v>1451</v>
      </c>
      <c r="L7812" s="137">
        <v>475</v>
      </c>
      <c r="M7812" s="137">
        <f t="shared" si="768"/>
        <v>689225</v>
      </c>
      <c r="N7812" s="123"/>
      <c r="O7812" s="108"/>
      <c r="P7812" s="138"/>
      <c r="Q7812" s="108"/>
      <c r="R7812" s="108"/>
      <c r="S7812" s="139"/>
      <c r="T7812" s="123"/>
      <c r="U7812" s="123"/>
      <c r="V7812" s="123"/>
      <c r="W7812" s="137"/>
      <c r="X7812" s="136"/>
      <c r="Y7812" s="137"/>
      <c r="Z7812" s="137"/>
      <c r="AA7812" s="119"/>
      <c r="AB7812" s="119"/>
      <c r="AC7812" s="137"/>
      <c r="AD7812" s="137">
        <f t="shared" si="769"/>
        <v>689225</v>
      </c>
      <c r="AE7812" s="137">
        <f t="shared" si="770"/>
        <v>689225</v>
      </c>
      <c r="AF7812" s="137">
        <v>50000000</v>
      </c>
      <c r="AG7812" s="137">
        <f t="shared" si="771"/>
        <v>0</v>
      </c>
      <c r="AH7812" s="137">
        <v>0.01</v>
      </c>
    </row>
    <row r="7813" spans="1:34" s="173" customFormat="1" x14ac:dyDescent="0.55000000000000004">
      <c r="A7813" s="122"/>
      <c r="B7813" s="123">
        <v>3352</v>
      </c>
      <c r="C7813" s="123">
        <v>6507</v>
      </c>
      <c r="D7813" s="135" t="s">
        <v>10657</v>
      </c>
      <c r="E7813" s="123" t="s">
        <v>34</v>
      </c>
      <c r="F7813" s="123">
        <v>17013</v>
      </c>
      <c r="G7813" s="123">
        <v>3</v>
      </c>
      <c r="H7813" s="123">
        <v>1</v>
      </c>
      <c r="I7813" s="136">
        <v>29</v>
      </c>
      <c r="J7813" s="123" t="s">
        <v>38</v>
      </c>
      <c r="K7813" s="137">
        <f t="shared" si="767"/>
        <v>1329</v>
      </c>
      <c r="L7813" s="137">
        <v>475</v>
      </c>
      <c r="M7813" s="137">
        <f t="shared" si="768"/>
        <v>631275</v>
      </c>
      <c r="N7813" s="123"/>
      <c r="O7813" s="108"/>
      <c r="P7813" s="138"/>
      <c r="Q7813" s="108"/>
      <c r="R7813" s="108"/>
      <c r="S7813" s="139"/>
      <c r="T7813" s="123"/>
      <c r="U7813" s="123"/>
      <c r="V7813" s="123"/>
      <c r="W7813" s="137"/>
      <c r="X7813" s="136"/>
      <c r="Y7813" s="137"/>
      <c r="Z7813" s="137"/>
      <c r="AA7813" s="119"/>
      <c r="AB7813" s="119"/>
      <c r="AC7813" s="137"/>
      <c r="AD7813" s="137">
        <f t="shared" si="769"/>
        <v>631275</v>
      </c>
      <c r="AE7813" s="137">
        <f t="shared" si="770"/>
        <v>631275</v>
      </c>
      <c r="AF7813" s="137">
        <v>50000000</v>
      </c>
      <c r="AG7813" s="137">
        <f t="shared" si="771"/>
        <v>0</v>
      </c>
      <c r="AH7813" s="137">
        <v>0.01</v>
      </c>
    </row>
    <row r="7814" spans="1:34" s="173" customFormat="1" x14ac:dyDescent="0.55000000000000004">
      <c r="A7814" s="122"/>
      <c r="B7814" s="123">
        <v>3353</v>
      </c>
      <c r="C7814" s="123">
        <v>8045</v>
      </c>
      <c r="D7814" s="135" t="s">
        <v>10658</v>
      </c>
      <c r="E7814" s="123" t="s">
        <v>34</v>
      </c>
      <c r="F7814" s="123">
        <v>19596</v>
      </c>
      <c r="G7814" s="123">
        <v>2</v>
      </c>
      <c r="H7814" s="123">
        <v>0</v>
      </c>
      <c r="I7814" s="136">
        <v>62.1</v>
      </c>
      <c r="J7814" s="123" t="s">
        <v>38</v>
      </c>
      <c r="K7814" s="137">
        <f t="shared" si="767"/>
        <v>862.1</v>
      </c>
      <c r="L7814" s="137">
        <v>375</v>
      </c>
      <c r="M7814" s="137">
        <f t="shared" si="768"/>
        <v>323287.5</v>
      </c>
      <c r="N7814" s="123"/>
      <c r="O7814" s="108"/>
      <c r="P7814" s="138"/>
      <c r="Q7814" s="108"/>
      <c r="R7814" s="108"/>
      <c r="S7814" s="139"/>
      <c r="T7814" s="123"/>
      <c r="U7814" s="123"/>
      <c r="V7814" s="123"/>
      <c r="W7814" s="137"/>
      <c r="X7814" s="136"/>
      <c r="Y7814" s="137"/>
      <c r="Z7814" s="137"/>
      <c r="AA7814" s="119"/>
      <c r="AB7814" s="119"/>
      <c r="AC7814" s="137"/>
      <c r="AD7814" s="137">
        <f t="shared" si="769"/>
        <v>323287.5</v>
      </c>
      <c r="AE7814" s="137">
        <f t="shared" si="770"/>
        <v>323287.5</v>
      </c>
      <c r="AF7814" s="137">
        <v>50000000</v>
      </c>
      <c r="AG7814" s="137">
        <f t="shared" si="771"/>
        <v>0</v>
      </c>
      <c r="AH7814" s="137">
        <v>0.01</v>
      </c>
    </row>
    <row r="7815" spans="1:34" s="173" customFormat="1" x14ac:dyDescent="0.55000000000000004">
      <c r="A7815" s="122"/>
      <c r="B7815" s="123">
        <v>3354</v>
      </c>
      <c r="C7815" s="123">
        <v>9421</v>
      </c>
      <c r="D7815" s="135" t="s">
        <v>10659</v>
      </c>
      <c r="E7815" s="123" t="s">
        <v>34</v>
      </c>
      <c r="F7815" s="123">
        <v>27399</v>
      </c>
      <c r="G7815" s="123">
        <v>0</v>
      </c>
      <c r="H7815" s="123">
        <v>0</v>
      </c>
      <c r="I7815" s="136">
        <v>84.5</v>
      </c>
      <c r="J7815" s="123" t="s">
        <v>38</v>
      </c>
      <c r="K7815" s="137">
        <f t="shared" si="767"/>
        <v>84.5</v>
      </c>
      <c r="L7815" s="137">
        <v>375</v>
      </c>
      <c r="M7815" s="137">
        <f t="shared" si="768"/>
        <v>31687.5</v>
      </c>
      <c r="N7815" s="123"/>
      <c r="O7815" s="108"/>
      <c r="P7815" s="138"/>
      <c r="Q7815" s="108"/>
      <c r="R7815" s="108"/>
      <c r="S7815" s="139"/>
      <c r="T7815" s="123"/>
      <c r="U7815" s="123"/>
      <c r="V7815" s="123"/>
      <c r="W7815" s="137"/>
      <c r="X7815" s="136"/>
      <c r="Y7815" s="137"/>
      <c r="Z7815" s="137"/>
      <c r="AA7815" s="119"/>
      <c r="AB7815" s="119"/>
      <c r="AC7815" s="137"/>
      <c r="AD7815" s="137">
        <f t="shared" si="769"/>
        <v>31687.5</v>
      </c>
      <c r="AE7815" s="137">
        <f t="shared" si="770"/>
        <v>31687.5</v>
      </c>
      <c r="AF7815" s="137">
        <v>50000000</v>
      </c>
      <c r="AG7815" s="137">
        <f t="shared" si="771"/>
        <v>0</v>
      </c>
      <c r="AH7815" s="137">
        <v>0.01</v>
      </c>
    </row>
    <row r="7816" spans="1:34" s="173" customFormat="1" x14ac:dyDescent="0.55000000000000004">
      <c r="A7816" s="122"/>
      <c r="B7816" s="123">
        <v>3355</v>
      </c>
      <c r="C7816" s="123">
        <v>9422</v>
      </c>
      <c r="D7816" s="135" t="s">
        <v>10660</v>
      </c>
      <c r="E7816" s="123" t="s">
        <v>34</v>
      </c>
      <c r="F7816" s="123">
        <v>27400</v>
      </c>
      <c r="G7816" s="123">
        <v>0</v>
      </c>
      <c r="H7816" s="123">
        <v>0</v>
      </c>
      <c r="I7816" s="136">
        <v>84.5</v>
      </c>
      <c r="J7816" s="123" t="s">
        <v>38</v>
      </c>
      <c r="K7816" s="137">
        <f t="shared" si="767"/>
        <v>84.5</v>
      </c>
      <c r="L7816" s="137">
        <v>375</v>
      </c>
      <c r="M7816" s="137">
        <f t="shared" si="768"/>
        <v>31687.5</v>
      </c>
      <c r="N7816" s="123"/>
      <c r="O7816" s="108"/>
      <c r="P7816" s="138"/>
      <c r="Q7816" s="108"/>
      <c r="R7816" s="108"/>
      <c r="S7816" s="139"/>
      <c r="T7816" s="123"/>
      <c r="U7816" s="123"/>
      <c r="V7816" s="123"/>
      <c r="W7816" s="137"/>
      <c r="X7816" s="136"/>
      <c r="Y7816" s="137"/>
      <c r="Z7816" s="137"/>
      <c r="AA7816" s="119"/>
      <c r="AB7816" s="119"/>
      <c r="AC7816" s="137"/>
      <c r="AD7816" s="137">
        <f t="shared" si="769"/>
        <v>31687.5</v>
      </c>
      <c r="AE7816" s="137">
        <f t="shared" si="770"/>
        <v>31687.5</v>
      </c>
      <c r="AF7816" s="137">
        <v>50000000</v>
      </c>
      <c r="AG7816" s="137">
        <f t="shared" si="771"/>
        <v>0</v>
      </c>
      <c r="AH7816" s="137">
        <v>0.01</v>
      </c>
    </row>
    <row r="7817" spans="1:34" s="173" customFormat="1" x14ac:dyDescent="0.55000000000000004">
      <c r="A7817" s="122"/>
      <c r="B7817" s="123">
        <v>3356</v>
      </c>
      <c r="C7817" s="123">
        <v>9423</v>
      </c>
      <c r="D7817" s="135" t="s">
        <v>10661</v>
      </c>
      <c r="E7817" s="123" t="s">
        <v>34</v>
      </c>
      <c r="F7817" s="123">
        <v>27401</v>
      </c>
      <c r="G7817" s="123">
        <v>0</v>
      </c>
      <c r="H7817" s="123">
        <v>0</v>
      </c>
      <c r="I7817" s="136">
        <v>84.5</v>
      </c>
      <c r="J7817" s="123" t="s">
        <v>38</v>
      </c>
      <c r="K7817" s="137">
        <f t="shared" si="767"/>
        <v>84.5</v>
      </c>
      <c r="L7817" s="137">
        <v>375</v>
      </c>
      <c r="M7817" s="137">
        <f t="shared" si="768"/>
        <v>31687.5</v>
      </c>
      <c r="N7817" s="123"/>
      <c r="O7817" s="108"/>
      <c r="P7817" s="138"/>
      <c r="Q7817" s="108"/>
      <c r="R7817" s="108"/>
      <c r="S7817" s="139"/>
      <c r="T7817" s="123"/>
      <c r="U7817" s="123"/>
      <c r="V7817" s="123"/>
      <c r="W7817" s="137"/>
      <c r="X7817" s="136"/>
      <c r="Y7817" s="137"/>
      <c r="Z7817" s="137"/>
      <c r="AA7817" s="119"/>
      <c r="AB7817" s="119"/>
      <c r="AC7817" s="137"/>
      <c r="AD7817" s="137">
        <f t="shared" si="769"/>
        <v>31687.5</v>
      </c>
      <c r="AE7817" s="137">
        <f t="shared" si="770"/>
        <v>31687.5</v>
      </c>
      <c r="AF7817" s="137">
        <v>50000000</v>
      </c>
      <c r="AG7817" s="137">
        <f t="shared" si="771"/>
        <v>0</v>
      </c>
      <c r="AH7817" s="137">
        <v>0.01</v>
      </c>
    </row>
    <row r="7818" spans="1:34" s="173" customFormat="1" x14ac:dyDescent="0.55000000000000004">
      <c r="A7818" s="122"/>
      <c r="B7818" s="123">
        <v>3357</v>
      </c>
      <c r="C7818" s="123">
        <v>9424</v>
      </c>
      <c r="D7818" s="135" t="s">
        <v>10662</v>
      </c>
      <c r="E7818" s="123" t="s">
        <v>34</v>
      </c>
      <c r="F7818" s="123">
        <v>27402</v>
      </c>
      <c r="G7818" s="123">
        <v>0</v>
      </c>
      <c r="H7818" s="123">
        <v>0</v>
      </c>
      <c r="I7818" s="136">
        <v>84.5</v>
      </c>
      <c r="J7818" s="123" t="s">
        <v>38</v>
      </c>
      <c r="K7818" s="137">
        <f t="shared" si="767"/>
        <v>84.5</v>
      </c>
      <c r="L7818" s="137">
        <v>375</v>
      </c>
      <c r="M7818" s="137">
        <f t="shared" si="768"/>
        <v>31687.5</v>
      </c>
      <c r="N7818" s="123"/>
      <c r="O7818" s="108"/>
      <c r="P7818" s="138"/>
      <c r="Q7818" s="108"/>
      <c r="R7818" s="108"/>
      <c r="S7818" s="139"/>
      <c r="T7818" s="123"/>
      <c r="U7818" s="123"/>
      <c r="V7818" s="123"/>
      <c r="W7818" s="137"/>
      <c r="X7818" s="136"/>
      <c r="Y7818" s="137"/>
      <c r="Z7818" s="137"/>
      <c r="AA7818" s="119"/>
      <c r="AB7818" s="119"/>
      <c r="AC7818" s="137"/>
      <c r="AD7818" s="137">
        <f t="shared" si="769"/>
        <v>31687.5</v>
      </c>
      <c r="AE7818" s="137">
        <f t="shared" si="770"/>
        <v>31687.5</v>
      </c>
      <c r="AF7818" s="137">
        <v>50000000</v>
      </c>
      <c r="AG7818" s="137">
        <f t="shared" si="771"/>
        <v>0</v>
      </c>
      <c r="AH7818" s="137">
        <v>0.01</v>
      </c>
    </row>
    <row r="7819" spans="1:34" s="173" customFormat="1" x14ac:dyDescent="0.55000000000000004">
      <c r="A7819" s="122"/>
      <c r="B7819" s="123">
        <v>3358</v>
      </c>
      <c r="C7819" s="123">
        <v>9426</v>
      </c>
      <c r="D7819" s="135" t="s">
        <v>10663</v>
      </c>
      <c r="E7819" s="123" t="s">
        <v>34</v>
      </c>
      <c r="F7819" s="123">
        <v>27404</v>
      </c>
      <c r="G7819" s="123">
        <v>0</v>
      </c>
      <c r="H7819" s="123">
        <v>0</v>
      </c>
      <c r="I7819" s="136">
        <v>84.8</v>
      </c>
      <c r="J7819" s="123" t="s">
        <v>38</v>
      </c>
      <c r="K7819" s="137">
        <f t="shared" si="767"/>
        <v>84.8</v>
      </c>
      <c r="L7819" s="137">
        <v>375</v>
      </c>
      <c r="M7819" s="137">
        <f t="shared" si="768"/>
        <v>31800</v>
      </c>
      <c r="N7819" s="123"/>
      <c r="O7819" s="108"/>
      <c r="P7819" s="138"/>
      <c r="Q7819" s="108"/>
      <c r="R7819" s="108"/>
      <c r="S7819" s="139"/>
      <c r="T7819" s="123"/>
      <c r="U7819" s="123"/>
      <c r="V7819" s="123"/>
      <c r="W7819" s="137"/>
      <c r="X7819" s="136"/>
      <c r="Y7819" s="137"/>
      <c r="Z7819" s="137"/>
      <c r="AA7819" s="119"/>
      <c r="AB7819" s="119"/>
      <c r="AC7819" s="137"/>
      <c r="AD7819" s="137">
        <f t="shared" si="769"/>
        <v>31800</v>
      </c>
      <c r="AE7819" s="137">
        <f t="shared" si="770"/>
        <v>31800</v>
      </c>
      <c r="AF7819" s="137">
        <v>50000000</v>
      </c>
      <c r="AG7819" s="137">
        <f t="shared" si="771"/>
        <v>0</v>
      </c>
      <c r="AH7819" s="137">
        <v>0.01</v>
      </c>
    </row>
    <row r="7820" spans="1:34" s="173" customFormat="1" x14ac:dyDescent="0.55000000000000004">
      <c r="A7820" s="122"/>
      <c r="B7820" s="123">
        <v>3359</v>
      </c>
      <c r="C7820" s="123">
        <v>9425</v>
      </c>
      <c r="D7820" s="135" t="s">
        <v>10664</v>
      </c>
      <c r="E7820" s="123" t="s">
        <v>34</v>
      </c>
      <c r="F7820" s="123">
        <v>27405</v>
      </c>
      <c r="G7820" s="123">
        <v>0</v>
      </c>
      <c r="H7820" s="123">
        <v>0</v>
      </c>
      <c r="I7820" s="136">
        <v>84.8</v>
      </c>
      <c r="J7820" s="123" t="s">
        <v>38</v>
      </c>
      <c r="K7820" s="137">
        <f t="shared" si="767"/>
        <v>84.8</v>
      </c>
      <c r="L7820" s="137">
        <v>375</v>
      </c>
      <c r="M7820" s="137">
        <f t="shared" si="768"/>
        <v>31800</v>
      </c>
      <c r="N7820" s="123"/>
      <c r="O7820" s="108"/>
      <c r="P7820" s="138"/>
      <c r="Q7820" s="108"/>
      <c r="R7820" s="108"/>
      <c r="S7820" s="139"/>
      <c r="T7820" s="123"/>
      <c r="U7820" s="123"/>
      <c r="V7820" s="123"/>
      <c r="W7820" s="137"/>
      <c r="X7820" s="136"/>
      <c r="Y7820" s="137"/>
      <c r="Z7820" s="137"/>
      <c r="AA7820" s="119"/>
      <c r="AB7820" s="119"/>
      <c r="AC7820" s="137"/>
      <c r="AD7820" s="137">
        <f t="shared" si="769"/>
        <v>31800</v>
      </c>
      <c r="AE7820" s="137">
        <f t="shared" si="770"/>
        <v>31800</v>
      </c>
      <c r="AF7820" s="137">
        <v>50000000</v>
      </c>
      <c r="AG7820" s="137">
        <f t="shared" si="771"/>
        <v>0</v>
      </c>
      <c r="AH7820" s="137">
        <v>0.01</v>
      </c>
    </row>
    <row r="7821" spans="1:34" s="173" customFormat="1" x14ac:dyDescent="0.55000000000000004">
      <c r="A7821" s="122"/>
      <c r="B7821" s="123">
        <v>3360</v>
      </c>
      <c r="C7821" s="123">
        <v>9427</v>
      </c>
      <c r="D7821" s="135" t="s">
        <v>10665</v>
      </c>
      <c r="E7821" s="123" t="s">
        <v>34</v>
      </c>
      <c r="F7821" s="123">
        <v>27405</v>
      </c>
      <c r="G7821" s="123">
        <v>0</v>
      </c>
      <c r="H7821" s="123">
        <v>0</v>
      </c>
      <c r="I7821" s="136">
        <v>84.8</v>
      </c>
      <c r="J7821" s="123" t="s">
        <v>38</v>
      </c>
      <c r="K7821" s="137">
        <f t="shared" si="767"/>
        <v>84.8</v>
      </c>
      <c r="L7821" s="137">
        <v>375</v>
      </c>
      <c r="M7821" s="137">
        <f t="shared" si="768"/>
        <v>31800</v>
      </c>
      <c r="N7821" s="123"/>
      <c r="O7821" s="108"/>
      <c r="P7821" s="138"/>
      <c r="Q7821" s="108"/>
      <c r="R7821" s="108"/>
      <c r="S7821" s="139"/>
      <c r="T7821" s="123"/>
      <c r="U7821" s="123"/>
      <c r="V7821" s="123"/>
      <c r="W7821" s="137"/>
      <c r="X7821" s="136"/>
      <c r="Y7821" s="137"/>
      <c r="Z7821" s="137"/>
      <c r="AA7821" s="119"/>
      <c r="AB7821" s="119"/>
      <c r="AC7821" s="137"/>
      <c r="AD7821" s="137">
        <f t="shared" si="769"/>
        <v>31800</v>
      </c>
      <c r="AE7821" s="137">
        <f t="shared" si="770"/>
        <v>31800</v>
      </c>
      <c r="AF7821" s="137">
        <v>50000000</v>
      </c>
      <c r="AG7821" s="137">
        <f t="shared" si="771"/>
        <v>0</v>
      </c>
      <c r="AH7821" s="137">
        <v>0.01</v>
      </c>
    </row>
    <row r="7822" spans="1:34" s="173" customFormat="1" x14ac:dyDescent="0.55000000000000004">
      <c r="A7822" s="122"/>
      <c r="B7822" s="123">
        <v>3361</v>
      </c>
      <c r="C7822" s="123">
        <v>9428</v>
      </c>
      <c r="D7822" s="135" t="s">
        <v>10666</v>
      </c>
      <c r="E7822" s="123" t="s">
        <v>34</v>
      </c>
      <c r="F7822" s="123">
        <v>27406</v>
      </c>
      <c r="G7822" s="123">
        <v>0</v>
      </c>
      <c r="H7822" s="123">
        <v>0</v>
      </c>
      <c r="I7822" s="136">
        <v>84</v>
      </c>
      <c r="J7822" s="123" t="s">
        <v>38</v>
      </c>
      <c r="K7822" s="137">
        <f t="shared" si="767"/>
        <v>84</v>
      </c>
      <c r="L7822" s="137">
        <v>375</v>
      </c>
      <c r="M7822" s="137">
        <f t="shared" si="768"/>
        <v>31500</v>
      </c>
      <c r="N7822" s="123"/>
      <c r="O7822" s="108"/>
      <c r="P7822" s="138"/>
      <c r="Q7822" s="108"/>
      <c r="R7822" s="108"/>
      <c r="S7822" s="139"/>
      <c r="T7822" s="123"/>
      <c r="U7822" s="123"/>
      <c r="V7822" s="123"/>
      <c r="W7822" s="137"/>
      <c r="X7822" s="136"/>
      <c r="Y7822" s="137"/>
      <c r="Z7822" s="137"/>
      <c r="AA7822" s="119"/>
      <c r="AB7822" s="119"/>
      <c r="AC7822" s="137"/>
      <c r="AD7822" s="137">
        <f t="shared" si="769"/>
        <v>31500</v>
      </c>
      <c r="AE7822" s="137">
        <f t="shared" si="770"/>
        <v>31500</v>
      </c>
      <c r="AF7822" s="137">
        <v>50000000</v>
      </c>
      <c r="AG7822" s="137">
        <f t="shared" si="771"/>
        <v>0</v>
      </c>
      <c r="AH7822" s="137">
        <v>0.01</v>
      </c>
    </row>
    <row r="7823" spans="1:34" s="173" customFormat="1" x14ac:dyDescent="0.55000000000000004">
      <c r="A7823" s="122"/>
      <c r="B7823" s="123"/>
      <c r="C7823" s="123"/>
      <c r="D7823" s="135"/>
      <c r="E7823" s="123"/>
      <c r="F7823" s="123"/>
      <c r="G7823" s="123"/>
      <c r="H7823" s="123"/>
      <c r="I7823" s="136"/>
      <c r="J7823" s="123"/>
      <c r="K7823" s="137"/>
      <c r="L7823" s="137" t="s">
        <v>63</v>
      </c>
      <c r="M7823" s="137">
        <f>SUM(M7810:M7822)</f>
        <v>3719087.5</v>
      </c>
      <c r="N7823" s="123"/>
      <c r="O7823" s="108"/>
      <c r="P7823" s="138"/>
      <c r="Q7823" s="108"/>
      <c r="R7823" s="108"/>
      <c r="S7823" s="139"/>
      <c r="T7823" s="123"/>
      <c r="U7823" s="123"/>
      <c r="V7823" s="123"/>
      <c r="W7823" s="137"/>
      <c r="X7823" s="136"/>
      <c r="Y7823" s="137"/>
      <c r="Z7823" s="137"/>
      <c r="AA7823" s="119"/>
      <c r="AB7823" s="119"/>
      <c r="AC7823" s="137"/>
      <c r="AD7823" s="137"/>
      <c r="AE7823" s="137">
        <f>SUM(AE7810:AE7822)</f>
        <v>3719087.5</v>
      </c>
      <c r="AF7823" s="137"/>
      <c r="AG7823" s="137">
        <f>SUM(AG7810:AG7822)</f>
        <v>0</v>
      </c>
      <c r="AH7823" s="137"/>
    </row>
    <row r="7824" spans="1:34" s="173" customFormat="1" x14ac:dyDescent="0.55000000000000004">
      <c r="A7824" s="122" t="s">
        <v>10669</v>
      </c>
      <c r="B7824" s="123">
        <v>3362</v>
      </c>
      <c r="C7824" s="123">
        <v>7360</v>
      </c>
      <c r="D7824" s="135" t="s">
        <v>10670</v>
      </c>
      <c r="E7824" s="123" t="s">
        <v>34</v>
      </c>
      <c r="F7824" s="123">
        <v>22562</v>
      </c>
      <c r="G7824" s="123">
        <v>0</v>
      </c>
      <c r="H7824" s="123">
        <v>2</v>
      </c>
      <c r="I7824" s="136">
        <v>30</v>
      </c>
      <c r="J7824" s="123" t="s">
        <v>38</v>
      </c>
      <c r="K7824" s="137">
        <f>((G7824*400)+(H7824*100))+I7824</f>
        <v>230</v>
      </c>
      <c r="L7824" s="137">
        <v>650</v>
      </c>
      <c r="M7824" s="137">
        <f>K7824*L7824</f>
        <v>149500</v>
      </c>
      <c r="N7824" s="123">
        <v>1</v>
      </c>
      <c r="O7824" s="108" t="s">
        <v>10667</v>
      </c>
      <c r="P7824" s="138">
        <v>3102000392214</v>
      </c>
      <c r="Q7824" s="108" t="s">
        <v>10668</v>
      </c>
      <c r="R7824" s="108" t="s">
        <v>10671</v>
      </c>
      <c r="S7824" s="139" t="s">
        <v>10670</v>
      </c>
      <c r="T7824" s="123" t="s">
        <v>51</v>
      </c>
      <c r="U7824" s="123" t="s">
        <v>62</v>
      </c>
      <c r="V7824" s="123"/>
      <c r="W7824" s="137"/>
      <c r="X7824" s="136"/>
      <c r="Y7824" s="137"/>
      <c r="Z7824" s="137"/>
      <c r="AA7824" s="119"/>
      <c r="AB7824" s="119"/>
      <c r="AC7824" s="137"/>
      <c r="AD7824" s="137">
        <f>IF(AND(AC7824="",M7824=""),0,IF((AC7824=""),M7824,IF((M7824=""),AC7824,AC7824+M7824)))</f>
        <v>149500</v>
      </c>
      <c r="AE7824" s="137">
        <f>IF( (X7824=""),AD7824*1,AD7824*(X7824/100) )</f>
        <v>149500</v>
      </c>
      <c r="AF7824" s="137">
        <v>50000000</v>
      </c>
      <c r="AG7824" s="137">
        <f>IF((AF7824-AE7824) &gt; 1,0,IF((AF7824-AE7824)&lt;0,AE7824-AF7824,AF7824-AE7824))</f>
        <v>0</v>
      </c>
      <c r="AH7824" s="137">
        <v>0.01</v>
      </c>
    </row>
    <row r="7825" spans="1:34" s="173" customFormat="1" x14ac:dyDescent="0.55000000000000004">
      <c r="A7825" s="122"/>
      <c r="B7825" s="123"/>
      <c r="C7825" s="123"/>
      <c r="D7825" s="135"/>
      <c r="E7825" s="123"/>
      <c r="F7825" s="123"/>
      <c r="G7825" s="123"/>
      <c r="H7825" s="123"/>
      <c r="I7825" s="136"/>
      <c r="J7825" s="123"/>
      <c r="K7825" s="137"/>
      <c r="L7825" s="137" t="s">
        <v>63</v>
      </c>
      <c r="M7825" s="137">
        <f>SUM(M7824:M7824)</f>
        <v>149500</v>
      </c>
      <c r="N7825" s="123"/>
      <c r="O7825" s="108"/>
      <c r="P7825" s="138"/>
      <c r="Q7825" s="108"/>
      <c r="R7825" s="108"/>
      <c r="S7825" s="139"/>
      <c r="T7825" s="123"/>
      <c r="U7825" s="123"/>
      <c r="V7825" s="123"/>
      <c r="W7825" s="137"/>
      <c r="X7825" s="136"/>
      <c r="Y7825" s="137"/>
      <c r="Z7825" s="137"/>
      <c r="AA7825" s="119"/>
      <c r="AB7825" s="119"/>
      <c r="AC7825" s="137"/>
      <c r="AD7825" s="137"/>
      <c r="AE7825" s="137">
        <f>SUM(AE7824:AE7824)</f>
        <v>149500</v>
      </c>
      <c r="AF7825" s="137"/>
      <c r="AG7825" s="137">
        <f>SUM(AG7824:AG7824)</f>
        <v>0</v>
      </c>
      <c r="AH7825" s="137"/>
    </row>
    <row r="7826" spans="1:34" s="173" customFormat="1" x14ac:dyDescent="0.55000000000000004">
      <c r="A7826" s="122" t="s">
        <v>10674</v>
      </c>
      <c r="B7826" s="123">
        <v>3363</v>
      </c>
      <c r="C7826" s="123">
        <v>7846</v>
      </c>
      <c r="D7826" s="135" t="s">
        <v>10675</v>
      </c>
      <c r="E7826" s="123" t="s">
        <v>34</v>
      </c>
      <c r="F7826" s="123">
        <v>2461</v>
      </c>
      <c r="G7826" s="123">
        <v>0</v>
      </c>
      <c r="H7826" s="123">
        <v>0</v>
      </c>
      <c r="I7826" s="136">
        <v>98</v>
      </c>
      <c r="J7826" s="123" t="s">
        <v>35</v>
      </c>
      <c r="K7826" s="137">
        <f>((G7826*400)+(H7826*100))+I7826</f>
        <v>98</v>
      </c>
      <c r="L7826" s="137">
        <v>400</v>
      </c>
      <c r="M7826" s="137">
        <f>K7826*L7826</f>
        <v>39200</v>
      </c>
      <c r="N7826" s="123">
        <v>1</v>
      </c>
      <c r="O7826" s="108" t="s">
        <v>10672</v>
      </c>
      <c r="P7826" s="138">
        <v>3570900451998</v>
      </c>
      <c r="Q7826" s="108" t="s">
        <v>10673</v>
      </c>
      <c r="R7826" s="108" t="s">
        <v>10676</v>
      </c>
      <c r="S7826" s="139" t="s">
        <v>10677</v>
      </c>
      <c r="T7826" s="123" t="s">
        <v>51</v>
      </c>
      <c r="U7826" s="123" t="s">
        <v>45</v>
      </c>
      <c r="V7826" s="123" t="s">
        <v>52</v>
      </c>
      <c r="W7826" s="137">
        <v>374</v>
      </c>
      <c r="X7826" s="136">
        <v>86.08</v>
      </c>
      <c r="Y7826" s="137">
        <v>6750</v>
      </c>
      <c r="Z7826" s="137">
        <f>W7826*Y7826</f>
        <v>2524500</v>
      </c>
      <c r="AA7826" s="119">
        <v>6</v>
      </c>
      <c r="AB7826" s="119">
        <v>6</v>
      </c>
      <c r="AC7826" s="137">
        <f>(Z7826*(100-AB7826))/100</f>
        <v>2373030</v>
      </c>
      <c r="AD7826" s="137">
        <f>IF(AND(AC7826="",M7826=""),0,IF((AC7826=""),M7826, IF( (M7826=""),AC7826,SUM(AC7826:AC7829)+M7826)))</f>
        <v>2412230</v>
      </c>
      <c r="AE7826" s="137">
        <f>IF( (X7826=""),AD7826*1,AD7826*(X7826/100) )</f>
        <v>2076447.584</v>
      </c>
      <c r="AF7826" s="137">
        <v>50000000</v>
      </c>
      <c r="AG7826" s="137">
        <f>IF((AF7826-AE7826) &gt; 1,0,IF((AF7826-AE7826)&lt;0,AE7826-AF7826,AF7826-AE7826))</f>
        <v>0</v>
      </c>
      <c r="AH7826" s="137">
        <v>0.02</v>
      </c>
    </row>
    <row r="7827" spans="1:34" s="173" customFormat="1" x14ac:dyDescent="0.55000000000000004">
      <c r="A7827" s="122"/>
      <c r="B7827" s="123"/>
      <c r="C7827" s="123"/>
      <c r="D7827" s="135"/>
      <c r="E7827" s="123"/>
      <c r="F7827" s="123"/>
      <c r="G7827" s="123"/>
      <c r="H7827" s="123"/>
      <c r="I7827" s="136"/>
      <c r="J7827" s="123"/>
      <c r="K7827" s="137"/>
      <c r="L7827" s="137"/>
      <c r="M7827" s="137"/>
      <c r="N7827" s="123">
        <v>2</v>
      </c>
      <c r="O7827" s="108" t="s">
        <v>10672</v>
      </c>
      <c r="P7827" s="138">
        <v>3570900451998</v>
      </c>
      <c r="Q7827" s="108" t="s">
        <v>10673</v>
      </c>
      <c r="R7827" s="108" t="s">
        <v>10676</v>
      </c>
      <c r="S7827" s="139" t="s">
        <v>10678</v>
      </c>
      <c r="T7827" s="123" t="s">
        <v>55</v>
      </c>
      <c r="U7827" s="123" t="s">
        <v>45</v>
      </c>
      <c r="V7827" s="123" t="s">
        <v>52</v>
      </c>
      <c r="W7827" s="137">
        <v>60.48</v>
      </c>
      <c r="X7827" s="136">
        <v>13.92</v>
      </c>
      <c r="Y7827" s="137">
        <v>0</v>
      </c>
      <c r="Z7827" s="137">
        <f>W7827*Y7827</f>
        <v>0</v>
      </c>
      <c r="AA7827" s="119">
        <v>6</v>
      </c>
      <c r="AB7827" s="119">
        <v>6</v>
      </c>
      <c r="AC7827" s="137">
        <f>(Z7827*(100-AB7827))/100</f>
        <v>0</v>
      </c>
      <c r="AD7827" s="137">
        <f>IF(AND(AC7827="",M7826=""),0,IF((AC7827=""),M7826, IF( (M7826=""),AC7827,SUM(AC7826:AC7829)+M7826)))</f>
        <v>2412230</v>
      </c>
      <c r="AE7827" s="137">
        <f>IF( (X7827=""),AD7827*1,AD7827*(X7827/100) )</f>
        <v>335782.41599999997</v>
      </c>
      <c r="AF7827" s="137">
        <v>50000000</v>
      </c>
      <c r="AG7827" s="137">
        <f>IF((AF7827-AE7827) &gt; 1,0,IF((AF7827-AE7827)&lt;0,AE7827-AF7827,AF7827-AE7827))</f>
        <v>0</v>
      </c>
      <c r="AH7827" s="137">
        <v>0.02</v>
      </c>
    </row>
    <row r="7828" spans="1:34" s="173" customFormat="1" x14ac:dyDescent="0.55000000000000004">
      <c r="A7828" s="122"/>
      <c r="B7828" s="123"/>
      <c r="C7828" s="123"/>
      <c r="D7828" s="135"/>
      <c r="E7828" s="123"/>
      <c r="F7828" s="123"/>
      <c r="G7828" s="123"/>
      <c r="H7828" s="123"/>
      <c r="I7828" s="136"/>
      <c r="J7828" s="123"/>
      <c r="K7828" s="137"/>
      <c r="L7828" s="137" t="s">
        <v>63</v>
      </c>
      <c r="M7828" s="137">
        <f>SUM(M7826:M7827)</f>
        <v>39200</v>
      </c>
      <c r="N7828" s="123"/>
      <c r="O7828" s="108"/>
      <c r="P7828" s="138"/>
      <c r="Q7828" s="108"/>
      <c r="R7828" s="108"/>
      <c r="S7828" s="139"/>
      <c r="T7828" s="123"/>
      <c r="U7828" s="123"/>
      <c r="V7828" s="123"/>
      <c r="W7828" s="137"/>
      <c r="X7828" s="136"/>
      <c r="Y7828" s="137"/>
      <c r="Z7828" s="137"/>
      <c r="AA7828" s="119"/>
      <c r="AB7828" s="119"/>
      <c r="AC7828" s="137"/>
      <c r="AD7828" s="137"/>
      <c r="AE7828" s="137">
        <f>SUM(AE7826:AE7827)</f>
        <v>2412230</v>
      </c>
      <c r="AF7828" s="137"/>
      <c r="AG7828" s="137">
        <f>SUM(AG7826:AG7827)</f>
        <v>0</v>
      </c>
      <c r="AH7828" s="137"/>
    </row>
    <row r="7829" spans="1:34" s="173" customFormat="1" x14ac:dyDescent="0.55000000000000004">
      <c r="A7829" s="122" t="s">
        <v>7203</v>
      </c>
      <c r="B7829" s="123">
        <v>3364</v>
      </c>
      <c r="C7829" s="123">
        <v>6230</v>
      </c>
      <c r="D7829" s="135" t="s">
        <v>10679</v>
      </c>
      <c r="E7829" s="123" t="s">
        <v>37</v>
      </c>
      <c r="F7829" s="123">
        <v>5546</v>
      </c>
      <c r="G7829" s="123">
        <v>6</v>
      </c>
      <c r="H7829" s="123">
        <v>1</v>
      </c>
      <c r="I7829" s="136">
        <v>73</v>
      </c>
      <c r="J7829" s="123" t="s">
        <v>38</v>
      </c>
      <c r="K7829" s="137">
        <f>((G7829*400)+(H7829*100))+I7829</f>
        <v>2573</v>
      </c>
      <c r="L7829" s="137">
        <v>400</v>
      </c>
      <c r="M7829" s="137">
        <f>K7829*L7829</f>
        <v>1029200</v>
      </c>
      <c r="N7829" s="123"/>
      <c r="O7829" s="108"/>
      <c r="P7829" s="138"/>
      <c r="Q7829" s="108"/>
      <c r="R7829" s="108"/>
      <c r="S7829" s="139"/>
      <c r="T7829" s="123"/>
      <c r="U7829" s="123"/>
      <c r="V7829" s="123"/>
      <c r="W7829" s="137"/>
      <c r="X7829" s="136"/>
      <c r="Y7829" s="137"/>
      <c r="Z7829" s="137"/>
      <c r="AA7829" s="119"/>
      <c r="AB7829" s="119"/>
      <c r="AC7829" s="137"/>
      <c r="AD7829" s="137">
        <f>IF(AND(AC7829="",M7829=""),0,IF((AC7829=""),M7829,IF((M7829=""),AC7829,AC7829+M7829)))</f>
        <v>1029200</v>
      </c>
      <c r="AE7829" s="137">
        <f>IF( (X7829=""),AD7829*1,AD7829*(X7829/100) )</f>
        <v>1029200</v>
      </c>
      <c r="AF7829" s="137">
        <v>0</v>
      </c>
      <c r="AG7829" s="137">
        <f>IF((AF7829-AE7829) &gt; 1,0,IF((AF7829-AE7829)&lt;0,AE7829-AF7829,AF7829-AE7829))</f>
        <v>1029200</v>
      </c>
      <c r="AH7829" s="137">
        <v>0.01</v>
      </c>
    </row>
    <row r="7830" spans="1:34" s="173" customFormat="1" x14ac:dyDescent="0.55000000000000004">
      <c r="A7830" s="122"/>
      <c r="B7830" s="123"/>
      <c r="C7830" s="123"/>
      <c r="D7830" s="135"/>
      <c r="E7830" s="123"/>
      <c r="F7830" s="123"/>
      <c r="G7830" s="123"/>
      <c r="H7830" s="123"/>
      <c r="I7830" s="136"/>
      <c r="J7830" s="123"/>
      <c r="K7830" s="137"/>
      <c r="L7830" s="137" t="s">
        <v>63</v>
      </c>
      <c r="M7830" s="137">
        <f>SUM(M7829:M7829)</f>
        <v>1029200</v>
      </c>
      <c r="N7830" s="123"/>
      <c r="O7830" s="108"/>
      <c r="P7830" s="138"/>
      <c r="Q7830" s="108"/>
      <c r="R7830" s="108"/>
      <c r="S7830" s="139"/>
      <c r="T7830" s="123"/>
      <c r="U7830" s="123"/>
      <c r="V7830" s="123"/>
      <c r="W7830" s="137"/>
      <c r="X7830" s="136"/>
      <c r="Y7830" s="137"/>
      <c r="Z7830" s="137"/>
      <c r="AA7830" s="119"/>
      <c r="AB7830" s="119"/>
      <c r="AC7830" s="137"/>
      <c r="AD7830" s="137"/>
      <c r="AE7830" s="137">
        <f>SUM(AE7829:AE7829)</f>
        <v>1029200</v>
      </c>
      <c r="AF7830" s="137"/>
      <c r="AG7830" s="137">
        <f>SUM(AG7829:AG7829)</f>
        <v>1029200</v>
      </c>
      <c r="AH7830" s="137"/>
    </row>
    <row r="7831" spans="1:34" s="173" customFormat="1" x14ac:dyDescent="0.55000000000000004">
      <c r="A7831" s="122" t="s">
        <v>8019</v>
      </c>
      <c r="B7831" s="123">
        <v>3365</v>
      </c>
      <c r="C7831" s="123">
        <v>6097</v>
      </c>
      <c r="D7831" s="135" t="s">
        <v>10682</v>
      </c>
      <c r="E7831" s="123" t="s">
        <v>37</v>
      </c>
      <c r="F7831" s="123">
        <v>5587</v>
      </c>
      <c r="G7831" s="123">
        <v>2</v>
      </c>
      <c r="H7831" s="123">
        <v>0</v>
      </c>
      <c r="I7831" s="136">
        <v>50</v>
      </c>
      <c r="J7831" s="123" t="s">
        <v>38</v>
      </c>
      <c r="K7831" s="137">
        <f>((G7831*400)+(H7831*100))+I7831</f>
        <v>850</v>
      </c>
      <c r="L7831" s="137">
        <v>400</v>
      </c>
      <c r="M7831" s="137">
        <f>K7831*L7831</f>
        <v>340000</v>
      </c>
      <c r="N7831" s="123"/>
      <c r="O7831" s="108"/>
      <c r="P7831" s="138"/>
      <c r="Q7831" s="108"/>
      <c r="R7831" s="108"/>
      <c r="S7831" s="139"/>
      <c r="T7831" s="123"/>
      <c r="U7831" s="123"/>
      <c r="V7831" s="123"/>
      <c r="W7831" s="137"/>
      <c r="X7831" s="136"/>
      <c r="Y7831" s="137"/>
      <c r="Z7831" s="137"/>
      <c r="AA7831" s="119"/>
      <c r="AB7831" s="119"/>
      <c r="AC7831" s="137"/>
      <c r="AD7831" s="137">
        <f>IF(AND(AC7831="",M7831=""),0,IF((AC7831=""),M7831,IF((M7831=""),AC7831,AC7831+M7831)))</f>
        <v>340000</v>
      </c>
      <c r="AE7831" s="137">
        <f>IF( (X7831=""),AD7831*1,AD7831*(X7831/100) )</f>
        <v>340000</v>
      </c>
      <c r="AF7831" s="137">
        <v>0</v>
      </c>
      <c r="AG7831" s="137">
        <f>IF((AF7831-AE7831) &gt; 1,0,IF((AF7831-AE7831)&lt;0,AE7831-AF7831,AF7831-AE7831))</f>
        <v>340000</v>
      </c>
      <c r="AH7831" s="137">
        <v>0.01</v>
      </c>
    </row>
    <row r="7832" spans="1:34" s="173" customFormat="1" x14ac:dyDescent="0.55000000000000004">
      <c r="A7832" s="122"/>
      <c r="B7832" s="123">
        <v>3366</v>
      </c>
      <c r="C7832" s="123">
        <v>5976</v>
      </c>
      <c r="D7832" s="135" t="s">
        <v>10683</v>
      </c>
      <c r="E7832" s="123" t="s">
        <v>34</v>
      </c>
      <c r="F7832" s="123">
        <v>23855</v>
      </c>
      <c r="G7832" s="123">
        <v>0</v>
      </c>
      <c r="H7832" s="123">
        <v>0</v>
      </c>
      <c r="I7832" s="136">
        <v>34</v>
      </c>
      <c r="J7832" s="123" t="s">
        <v>35</v>
      </c>
      <c r="K7832" s="137">
        <f>((G7832*400)+(H7832*100))+I7832</f>
        <v>34</v>
      </c>
      <c r="L7832" s="137">
        <v>1250</v>
      </c>
      <c r="M7832" s="137">
        <f>K7832*L7832</f>
        <v>42500</v>
      </c>
      <c r="N7832" s="123">
        <v>1</v>
      </c>
      <c r="O7832" s="108" t="s">
        <v>10680</v>
      </c>
      <c r="P7832" s="138">
        <v>3570800001452</v>
      </c>
      <c r="Q7832" s="108" t="s">
        <v>10681</v>
      </c>
      <c r="R7832" s="108" t="s">
        <v>10684</v>
      </c>
      <c r="S7832" s="139" t="s">
        <v>10683</v>
      </c>
      <c r="T7832" s="123" t="s">
        <v>51</v>
      </c>
      <c r="U7832" s="123" t="s">
        <v>45</v>
      </c>
      <c r="V7832" s="123" t="s">
        <v>52</v>
      </c>
      <c r="W7832" s="137">
        <v>79.040000000000006</v>
      </c>
      <c r="X7832" s="136">
        <v>100</v>
      </c>
      <c r="Y7832" s="137">
        <v>6750</v>
      </c>
      <c r="Z7832" s="137">
        <f>W7832*Y7832</f>
        <v>533520</v>
      </c>
      <c r="AA7832" s="119">
        <v>7</v>
      </c>
      <c r="AB7832" s="119">
        <v>7</v>
      </c>
      <c r="AC7832" s="137">
        <f>(Z7832*(100-AB7832))/100</f>
        <v>496173.6</v>
      </c>
      <c r="AD7832" s="137">
        <f>IF(AND(AC7832="",M7832=""),0,IF((AC7832=""),M7832, IF( (M7832=""),AC7832,SUM(AC7832:AC7833)+M7832)))</f>
        <v>538673.6</v>
      </c>
      <c r="AE7832" s="137">
        <f>IF( (X7832=""),AD7832*1,AD7832*(X7832/100) )</f>
        <v>538673.6</v>
      </c>
      <c r="AF7832" s="137">
        <v>50000000</v>
      </c>
      <c r="AG7832" s="137">
        <f>IF((AF7832-AE7832) &gt; 1,0,IF((AF7832-AE7832)&lt;0,AE7832-AF7832,AF7832-AE7832))</f>
        <v>0</v>
      </c>
      <c r="AH7832" s="137">
        <v>0.02</v>
      </c>
    </row>
    <row r="7833" spans="1:34" s="173" customFormat="1" x14ac:dyDescent="0.55000000000000004">
      <c r="A7833" s="122"/>
      <c r="B7833" s="123"/>
      <c r="C7833" s="123"/>
      <c r="D7833" s="135"/>
      <c r="E7833" s="123"/>
      <c r="F7833" s="123"/>
      <c r="G7833" s="123"/>
      <c r="H7833" s="123"/>
      <c r="I7833" s="136"/>
      <c r="J7833" s="123"/>
      <c r="K7833" s="137"/>
      <c r="L7833" s="137" t="s">
        <v>63</v>
      </c>
      <c r="M7833" s="137">
        <f>SUM(M7831:M7832)</f>
        <v>382500</v>
      </c>
      <c r="N7833" s="123"/>
      <c r="O7833" s="108"/>
      <c r="P7833" s="138"/>
      <c r="Q7833" s="108"/>
      <c r="R7833" s="108"/>
      <c r="S7833" s="139"/>
      <c r="T7833" s="123"/>
      <c r="U7833" s="123"/>
      <c r="V7833" s="123"/>
      <c r="W7833" s="137"/>
      <c r="X7833" s="136"/>
      <c r="Y7833" s="137"/>
      <c r="Z7833" s="137"/>
      <c r="AA7833" s="119"/>
      <c r="AB7833" s="119"/>
      <c r="AC7833" s="137"/>
      <c r="AD7833" s="137"/>
      <c r="AE7833" s="137">
        <f>SUM(AE7831:AE7832)</f>
        <v>878673.6</v>
      </c>
      <c r="AF7833" s="137"/>
      <c r="AG7833" s="137">
        <f>SUM(AG7831:AG7832)</f>
        <v>340000</v>
      </c>
      <c r="AH7833" s="137"/>
    </row>
    <row r="7834" spans="1:34" s="173" customFormat="1" x14ac:dyDescent="0.55000000000000004">
      <c r="A7834" s="122" t="s">
        <v>7140</v>
      </c>
      <c r="B7834" s="123">
        <v>3367</v>
      </c>
      <c r="C7834" s="123">
        <v>7942</v>
      </c>
      <c r="D7834" s="135" t="s">
        <v>10687</v>
      </c>
      <c r="E7834" s="123" t="s">
        <v>34</v>
      </c>
      <c r="F7834" s="123">
        <v>129</v>
      </c>
      <c r="G7834" s="123">
        <v>0</v>
      </c>
      <c r="H7834" s="123">
        <v>0</v>
      </c>
      <c r="I7834" s="136">
        <v>53.9</v>
      </c>
      <c r="J7834" s="123" t="s">
        <v>35</v>
      </c>
      <c r="K7834" s="137">
        <f>((G7834*400)+(H7834*100))+I7834</f>
        <v>53.9</v>
      </c>
      <c r="L7834" s="137">
        <v>400</v>
      </c>
      <c r="M7834" s="137">
        <f>K7834*L7834</f>
        <v>21560</v>
      </c>
      <c r="N7834" s="123">
        <v>1</v>
      </c>
      <c r="O7834" s="108" t="s">
        <v>10685</v>
      </c>
      <c r="P7834" s="138">
        <v>3570800334540</v>
      </c>
      <c r="Q7834" s="108" t="s">
        <v>10686</v>
      </c>
      <c r="R7834" s="108" t="s">
        <v>7142</v>
      </c>
      <c r="S7834" s="139" t="s">
        <v>10688</v>
      </c>
      <c r="T7834" s="123" t="s">
        <v>51</v>
      </c>
      <c r="U7834" s="123" t="s">
        <v>45</v>
      </c>
      <c r="V7834" s="123" t="s">
        <v>52</v>
      </c>
      <c r="W7834" s="137">
        <v>926.64</v>
      </c>
      <c r="X7834" s="136">
        <v>100</v>
      </c>
      <c r="Y7834" s="137">
        <v>6750</v>
      </c>
      <c r="Z7834" s="137">
        <f>W7834*Y7834</f>
        <v>6254820</v>
      </c>
      <c r="AA7834" s="119">
        <v>7</v>
      </c>
      <c r="AB7834" s="119">
        <v>7</v>
      </c>
      <c r="AC7834" s="137">
        <f>(Z7834*(100-AB7834))/100</f>
        <v>5816982.5999999996</v>
      </c>
      <c r="AD7834" s="137">
        <f>IF(AND(AC7834="",M7834=""),0,IF((AC7834=""),M7834, IF( (M7834=""),AC7834,SUM(AC7834:AC7835)+M7834)))</f>
        <v>5838542.5999999996</v>
      </c>
      <c r="AE7834" s="137">
        <f>IF( (X7834=""),AD7834*1,AD7834*(X7834/100) )</f>
        <v>5838542.5999999996</v>
      </c>
      <c r="AF7834" s="137">
        <v>50000000</v>
      </c>
      <c r="AG7834" s="137">
        <f>IF((AF7834-AE7834) &gt; 1,0,IF((AF7834-AE7834)&lt;0,AE7834-AF7834,AF7834-AE7834))</f>
        <v>0</v>
      </c>
      <c r="AH7834" s="137">
        <v>0.02</v>
      </c>
    </row>
    <row r="7835" spans="1:34" s="173" customFormat="1" x14ac:dyDescent="0.55000000000000004">
      <c r="A7835" s="122"/>
      <c r="B7835" s="123"/>
      <c r="C7835" s="123"/>
      <c r="D7835" s="135"/>
      <c r="E7835" s="123"/>
      <c r="F7835" s="123"/>
      <c r="G7835" s="123"/>
      <c r="H7835" s="123"/>
      <c r="I7835" s="136"/>
      <c r="J7835" s="123"/>
      <c r="K7835" s="137"/>
      <c r="L7835" s="137" t="s">
        <v>63</v>
      </c>
      <c r="M7835" s="137">
        <f>SUM(M7834:M7834)</f>
        <v>21560</v>
      </c>
      <c r="N7835" s="123"/>
      <c r="O7835" s="108"/>
      <c r="P7835" s="138"/>
      <c r="Q7835" s="108"/>
      <c r="R7835" s="108"/>
      <c r="S7835" s="139"/>
      <c r="T7835" s="123"/>
      <c r="U7835" s="123"/>
      <c r="V7835" s="123"/>
      <c r="W7835" s="137"/>
      <c r="X7835" s="136"/>
      <c r="Y7835" s="137"/>
      <c r="Z7835" s="137"/>
      <c r="AA7835" s="119"/>
      <c r="AB7835" s="119"/>
      <c r="AC7835" s="137"/>
      <c r="AD7835" s="137"/>
      <c r="AE7835" s="137">
        <f>SUM(AE7834:AE7834)</f>
        <v>5838542.5999999996</v>
      </c>
      <c r="AF7835" s="137"/>
      <c r="AG7835" s="137">
        <f>SUM(AG7834:AG7834)</f>
        <v>0</v>
      </c>
      <c r="AH7835" s="137"/>
    </row>
    <row r="7836" spans="1:34" s="173" customFormat="1" x14ac:dyDescent="0.55000000000000004">
      <c r="A7836" s="122" t="s">
        <v>10691</v>
      </c>
      <c r="B7836" s="123">
        <v>3368</v>
      </c>
      <c r="C7836" s="123">
        <v>8665</v>
      </c>
      <c r="D7836" s="135" t="s">
        <v>10692</v>
      </c>
      <c r="E7836" s="123" t="s">
        <v>34</v>
      </c>
      <c r="F7836" s="123">
        <v>279</v>
      </c>
      <c r="G7836" s="123">
        <v>0</v>
      </c>
      <c r="H7836" s="123">
        <v>0</v>
      </c>
      <c r="I7836" s="136">
        <v>95</v>
      </c>
      <c r="J7836" s="123" t="s">
        <v>35</v>
      </c>
      <c r="K7836" s="137">
        <f>((G7836*400)+(H7836*100))+I7836</f>
        <v>95</v>
      </c>
      <c r="L7836" s="137">
        <v>800</v>
      </c>
      <c r="M7836" s="137">
        <f>K7836*L7836</f>
        <v>76000</v>
      </c>
      <c r="N7836" s="123">
        <v>1</v>
      </c>
      <c r="O7836" s="108" t="s">
        <v>10689</v>
      </c>
      <c r="P7836" s="138">
        <v>3570800352777</v>
      </c>
      <c r="Q7836" s="108" t="s">
        <v>10690</v>
      </c>
      <c r="R7836" s="108" t="s">
        <v>10693</v>
      </c>
      <c r="S7836" s="139" t="s">
        <v>10694</v>
      </c>
      <c r="T7836" s="123" t="s">
        <v>51</v>
      </c>
      <c r="U7836" s="123" t="s">
        <v>45</v>
      </c>
      <c r="V7836" s="123" t="s">
        <v>52</v>
      </c>
      <c r="W7836" s="137">
        <v>118.56</v>
      </c>
      <c r="X7836" s="136">
        <v>100</v>
      </c>
      <c r="Y7836" s="137">
        <v>6750</v>
      </c>
      <c r="Z7836" s="137">
        <f>W7836*Y7836</f>
        <v>800280</v>
      </c>
      <c r="AA7836" s="119">
        <v>7</v>
      </c>
      <c r="AB7836" s="119">
        <v>7</v>
      </c>
      <c r="AC7836" s="137">
        <f>(Z7836*(100-AB7836))/100</f>
        <v>744260.4</v>
      </c>
      <c r="AD7836" s="137">
        <f>IF(AND(AC7836="",M7836=""),0,IF((AC7836=""),M7836, IF( (M7836=""),AC7836,SUM(AC7836:AC7838)+M7836)))</f>
        <v>820260.4</v>
      </c>
      <c r="AE7836" s="137">
        <f>IF( (X7836=""),AD7836*1,AD7836*(X7836/100) )</f>
        <v>820260.4</v>
      </c>
      <c r="AF7836" s="137">
        <v>50000000</v>
      </c>
      <c r="AG7836" s="137">
        <f>IF((AF7836-AE7836) &gt; 1,0,IF((AF7836-AE7836)&lt;0,AE7836-AF7836,AF7836-AE7836))</f>
        <v>0</v>
      </c>
      <c r="AH7836" s="137">
        <v>0.02</v>
      </c>
    </row>
    <row r="7837" spans="1:34" s="173" customFormat="1" x14ac:dyDescent="0.55000000000000004">
      <c r="A7837" s="122"/>
      <c r="B7837" s="123"/>
      <c r="C7837" s="123"/>
      <c r="D7837" s="135"/>
      <c r="E7837" s="123"/>
      <c r="F7837" s="123"/>
      <c r="G7837" s="123"/>
      <c r="H7837" s="123"/>
      <c r="I7837" s="136"/>
      <c r="J7837" s="123"/>
      <c r="K7837" s="137"/>
      <c r="L7837" s="137" t="s">
        <v>63</v>
      </c>
      <c r="M7837" s="137">
        <f>SUM(M7836:M7836)</f>
        <v>76000</v>
      </c>
      <c r="N7837" s="123"/>
      <c r="O7837" s="108"/>
      <c r="P7837" s="138"/>
      <c r="Q7837" s="108"/>
      <c r="R7837" s="108"/>
      <c r="S7837" s="139"/>
      <c r="T7837" s="123"/>
      <c r="U7837" s="123"/>
      <c r="V7837" s="123"/>
      <c r="W7837" s="137"/>
      <c r="X7837" s="136"/>
      <c r="Y7837" s="137"/>
      <c r="Z7837" s="137"/>
      <c r="AA7837" s="119"/>
      <c r="AB7837" s="119"/>
      <c r="AC7837" s="137"/>
      <c r="AD7837" s="137"/>
      <c r="AE7837" s="137">
        <f>SUM(AE7836:AE7836)</f>
        <v>820260.4</v>
      </c>
      <c r="AF7837" s="137"/>
      <c r="AG7837" s="137">
        <f>SUM(AG7836:AG7836)</f>
        <v>0</v>
      </c>
      <c r="AH7837" s="137"/>
    </row>
    <row r="7838" spans="1:34" s="173" customFormat="1" x14ac:dyDescent="0.55000000000000004">
      <c r="A7838" s="122" t="s">
        <v>10695</v>
      </c>
      <c r="B7838" s="123">
        <v>3369</v>
      </c>
      <c r="C7838" s="123">
        <v>6200</v>
      </c>
      <c r="D7838" s="135" t="s">
        <v>10696</v>
      </c>
      <c r="E7838" s="123" t="s">
        <v>37</v>
      </c>
      <c r="F7838" s="123">
        <v>5532</v>
      </c>
      <c r="G7838" s="123">
        <v>0</v>
      </c>
      <c r="H7838" s="123">
        <v>2</v>
      </c>
      <c r="I7838" s="136">
        <v>21</v>
      </c>
      <c r="J7838" s="123" t="s">
        <v>38</v>
      </c>
      <c r="K7838" s="137">
        <f>((G7838*400)+(H7838*100))+I7838</f>
        <v>221</v>
      </c>
      <c r="L7838" s="137">
        <v>400</v>
      </c>
      <c r="M7838" s="137">
        <f>K7838*L7838</f>
        <v>88400</v>
      </c>
      <c r="N7838" s="123"/>
      <c r="O7838" s="108"/>
      <c r="P7838" s="138"/>
      <c r="Q7838" s="108"/>
      <c r="R7838" s="108"/>
      <c r="S7838" s="139"/>
      <c r="T7838" s="123"/>
      <c r="U7838" s="123"/>
      <c r="V7838" s="123"/>
      <c r="W7838" s="137"/>
      <c r="X7838" s="136"/>
      <c r="Y7838" s="137"/>
      <c r="Z7838" s="137"/>
      <c r="AA7838" s="119"/>
      <c r="AB7838" s="119"/>
      <c r="AC7838" s="137"/>
      <c r="AD7838" s="137">
        <f>IF(AND(AC7838="",M7838=""),0,IF((AC7838=""),M7838,IF((M7838=""),AC7838,AC7838+M7838)))</f>
        <v>88400</v>
      </c>
      <c r="AE7838" s="137">
        <f>IF( (X7838=""),AD7838*1,AD7838*(X7838/100) )</f>
        <v>88400</v>
      </c>
      <c r="AF7838" s="137">
        <v>0</v>
      </c>
      <c r="AG7838" s="137">
        <f>IF((AF7838-AE7838) &gt; 1,0,IF((AF7838-AE7838)&lt;0,AE7838-AF7838,AF7838-AE7838))</f>
        <v>88400</v>
      </c>
      <c r="AH7838" s="137">
        <v>0.01</v>
      </c>
    </row>
    <row r="7839" spans="1:34" s="173" customFormat="1" x14ac:dyDescent="0.55000000000000004">
      <c r="A7839" s="122"/>
      <c r="B7839" s="123"/>
      <c r="C7839" s="123"/>
      <c r="D7839" s="135"/>
      <c r="E7839" s="123"/>
      <c r="F7839" s="123"/>
      <c r="G7839" s="123"/>
      <c r="H7839" s="123"/>
      <c r="I7839" s="136"/>
      <c r="J7839" s="123"/>
      <c r="K7839" s="137"/>
      <c r="L7839" s="137" t="s">
        <v>63</v>
      </c>
      <c r="M7839" s="137">
        <f>SUM(M7838:M7838)</f>
        <v>88400</v>
      </c>
      <c r="N7839" s="123"/>
      <c r="O7839" s="108"/>
      <c r="P7839" s="138"/>
      <c r="Q7839" s="108"/>
      <c r="R7839" s="108"/>
      <c r="S7839" s="139"/>
      <c r="T7839" s="123"/>
      <c r="U7839" s="123"/>
      <c r="V7839" s="123"/>
      <c r="W7839" s="137"/>
      <c r="X7839" s="136"/>
      <c r="Y7839" s="137"/>
      <c r="Z7839" s="137"/>
      <c r="AA7839" s="119"/>
      <c r="AB7839" s="119"/>
      <c r="AC7839" s="137"/>
      <c r="AD7839" s="137"/>
      <c r="AE7839" s="137">
        <f>SUM(AE7838:AE7838)</f>
        <v>88400</v>
      </c>
      <c r="AF7839" s="137"/>
      <c r="AG7839" s="137">
        <f>SUM(AG7838:AG7838)</f>
        <v>88400</v>
      </c>
      <c r="AH7839" s="137"/>
    </row>
    <row r="7840" spans="1:34" s="173" customFormat="1" x14ac:dyDescent="0.55000000000000004">
      <c r="A7840" s="122" t="s">
        <v>1152</v>
      </c>
      <c r="B7840" s="123">
        <v>3370</v>
      </c>
      <c r="C7840" s="123">
        <v>9023</v>
      </c>
      <c r="D7840" s="135" t="s">
        <v>10697</v>
      </c>
      <c r="E7840" s="123" t="s">
        <v>34</v>
      </c>
      <c r="F7840" s="123">
        <v>16120</v>
      </c>
      <c r="G7840" s="123">
        <v>4</v>
      </c>
      <c r="H7840" s="123">
        <v>0</v>
      </c>
      <c r="I7840" s="136">
        <v>63</v>
      </c>
      <c r="J7840" s="123" t="s">
        <v>62</v>
      </c>
      <c r="K7840" s="137">
        <f>((G7840*400)+(H7840*100))+I7840</f>
        <v>1663</v>
      </c>
      <c r="L7840" s="137">
        <v>600</v>
      </c>
      <c r="M7840" s="137">
        <f>K7840*L7840</f>
        <v>997800</v>
      </c>
      <c r="N7840" s="123"/>
      <c r="O7840" s="108"/>
      <c r="P7840" s="138"/>
      <c r="Q7840" s="108"/>
      <c r="R7840" s="108"/>
      <c r="S7840" s="139"/>
      <c r="T7840" s="123"/>
      <c r="U7840" s="123"/>
      <c r="V7840" s="123"/>
      <c r="W7840" s="137"/>
      <c r="X7840" s="136"/>
      <c r="Y7840" s="137"/>
      <c r="Z7840" s="137"/>
      <c r="AA7840" s="119"/>
      <c r="AB7840" s="119"/>
      <c r="AC7840" s="137"/>
      <c r="AD7840" s="137">
        <f>IF(AND(AC7840="",M7840=""),0,IF((AC7840=""),M7840,IF((M7840=""),AC7840,AC7840+M7840)))</f>
        <v>997800</v>
      </c>
      <c r="AE7840" s="137">
        <f>IF( (X7840=""),AD7840*1,AD7840*(X7840/100) )</f>
        <v>997800</v>
      </c>
      <c r="AF7840" s="137">
        <v>0</v>
      </c>
      <c r="AG7840" s="137">
        <f>IF((AF7840-AE7840) &gt; 1,0,IF((AF7840-AE7840)&lt;0,AE7840-AF7840,AF7840-AE7840))</f>
        <v>997800</v>
      </c>
      <c r="AH7840" s="137">
        <v>0.3</v>
      </c>
    </row>
    <row r="7841" spans="1:34" s="173" customFormat="1" x14ac:dyDescent="0.55000000000000004">
      <c r="A7841" s="122"/>
      <c r="B7841" s="123"/>
      <c r="C7841" s="123"/>
      <c r="D7841" s="135"/>
      <c r="E7841" s="123"/>
      <c r="F7841" s="123"/>
      <c r="G7841" s="123"/>
      <c r="H7841" s="123"/>
      <c r="I7841" s="136"/>
      <c r="J7841" s="123"/>
      <c r="K7841" s="137"/>
      <c r="L7841" s="137" t="s">
        <v>63</v>
      </c>
      <c r="M7841" s="137">
        <f>SUM(M7840:M7840)</f>
        <v>997800</v>
      </c>
      <c r="N7841" s="123"/>
      <c r="O7841" s="108"/>
      <c r="P7841" s="138"/>
      <c r="Q7841" s="108"/>
      <c r="R7841" s="108"/>
      <c r="S7841" s="139"/>
      <c r="T7841" s="123"/>
      <c r="U7841" s="123"/>
      <c r="V7841" s="123"/>
      <c r="W7841" s="137"/>
      <c r="X7841" s="136"/>
      <c r="Y7841" s="137"/>
      <c r="Z7841" s="137"/>
      <c r="AA7841" s="119"/>
      <c r="AB7841" s="119"/>
      <c r="AC7841" s="137"/>
      <c r="AD7841" s="137"/>
      <c r="AE7841" s="137">
        <f>SUM(AE7840:AE7840)</f>
        <v>997800</v>
      </c>
      <c r="AF7841" s="137"/>
      <c r="AG7841" s="137">
        <f>SUM(AG7840:AG7840)</f>
        <v>997800</v>
      </c>
      <c r="AH7841" s="137"/>
    </row>
    <row r="7842" spans="1:34" s="173" customFormat="1" x14ac:dyDescent="0.55000000000000004">
      <c r="A7842" s="122" t="s">
        <v>9309</v>
      </c>
      <c r="B7842" s="123">
        <v>3371</v>
      </c>
      <c r="C7842" s="123">
        <v>5404</v>
      </c>
      <c r="D7842" s="135" t="s">
        <v>10698</v>
      </c>
      <c r="E7842" s="123" t="s">
        <v>34</v>
      </c>
      <c r="F7842" s="123">
        <v>958</v>
      </c>
      <c r="G7842" s="123">
        <v>3</v>
      </c>
      <c r="H7842" s="123">
        <v>0</v>
      </c>
      <c r="I7842" s="136">
        <v>19</v>
      </c>
      <c r="J7842" s="123" t="s">
        <v>62</v>
      </c>
      <c r="K7842" s="137">
        <f>((G7842*400)+(H7842*100))+I7842</f>
        <v>1219</v>
      </c>
      <c r="L7842" s="137">
        <v>1800</v>
      </c>
      <c r="M7842" s="137">
        <f>K7842*L7842</f>
        <v>2194200</v>
      </c>
      <c r="N7842" s="123"/>
      <c r="O7842" s="108"/>
      <c r="P7842" s="138"/>
      <c r="Q7842" s="108"/>
      <c r="R7842" s="108"/>
      <c r="S7842" s="139"/>
      <c r="T7842" s="123"/>
      <c r="U7842" s="123"/>
      <c r="V7842" s="123"/>
      <c r="W7842" s="137"/>
      <c r="X7842" s="136"/>
      <c r="Y7842" s="137"/>
      <c r="Z7842" s="137"/>
      <c r="AA7842" s="119"/>
      <c r="AB7842" s="119"/>
      <c r="AC7842" s="137"/>
      <c r="AD7842" s="137">
        <f>IF(AND(AC7842="",M7842=""),0,IF((AC7842=""),M7842,IF((M7842=""),AC7842,AC7842+M7842)))</f>
        <v>2194200</v>
      </c>
      <c r="AE7842" s="137">
        <f>IF( (X7842=""),AD7842*1,AD7842*(X7842/100) )</f>
        <v>2194200</v>
      </c>
      <c r="AF7842" s="137">
        <v>0</v>
      </c>
      <c r="AG7842" s="137">
        <f>IF((AF7842-AE7842) &gt; 1,0,IF((AF7842-AE7842)&lt;0,AE7842-AF7842,AF7842-AE7842))</f>
        <v>2194200</v>
      </c>
      <c r="AH7842" s="137">
        <v>0.3</v>
      </c>
    </row>
    <row r="7843" spans="1:34" s="173" customFormat="1" x14ac:dyDescent="0.55000000000000004">
      <c r="A7843" s="122"/>
      <c r="B7843" s="123"/>
      <c r="C7843" s="123"/>
      <c r="D7843" s="135"/>
      <c r="E7843" s="123"/>
      <c r="F7843" s="123"/>
      <c r="G7843" s="123"/>
      <c r="H7843" s="123"/>
      <c r="I7843" s="136"/>
      <c r="J7843" s="123"/>
      <c r="K7843" s="137"/>
      <c r="L7843" s="137" t="s">
        <v>63</v>
      </c>
      <c r="M7843" s="137">
        <f>SUM(M7842:M7842)</f>
        <v>2194200</v>
      </c>
      <c r="N7843" s="123"/>
      <c r="O7843" s="108"/>
      <c r="P7843" s="138"/>
      <c r="Q7843" s="108"/>
      <c r="R7843" s="108"/>
      <c r="S7843" s="139"/>
      <c r="T7843" s="123"/>
      <c r="U7843" s="123"/>
      <c r="V7843" s="123"/>
      <c r="W7843" s="137"/>
      <c r="X7843" s="136"/>
      <c r="Y7843" s="137"/>
      <c r="Z7843" s="137"/>
      <c r="AA7843" s="119"/>
      <c r="AB7843" s="119"/>
      <c r="AC7843" s="137"/>
      <c r="AD7843" s="137"/>
      <c r="AE7843" s="137">
        <f>SUM(AE7842:AE7842)</f>
        <v>2194200</v>
      </c>
      <c r="AF7843" s="137"/>
      <c r="AG7843" s="137">
        <f>SUM(AG7842:AG7842)</f>
        <v>2194200</v>
      </c>
      <c r="AH7843" s="137"/>
    </row>
    <row r="7844" spans="1:34" s="173" customFormat="1" x14ac:dyDescent="0.55000000000000004">
      <c r="A7844" s="122" t="s">
        <v>10699</v>
      </c>
      <c r="B7844" s="123">
        <v>3372</v>
      </c>
      <c r="C7844" s="123">
        <v>9296</v>
      </c>
      <c r="D7844" s="135" t="s">
        <v>10700</v>
      </c>
      <c r="E7844" s="123" t="s">
        <v>34</v>
      </c>
      <c r="F7844" s="123">
        <v>8303</v>
      </c>
      <c r="G7844" s="123">
        <v>2</v>
      </c>
      <c r="H7844" s="123">
        <v>0</v>
      </c>
      <c r="I7844" s="136">
        <v>38</v>
      </c>
      <c r="J7844" s="123" t="s">
        <v>38</v>
      </c>
      <c r="K7844" s="137">
        <f>((G7844*400)+(H7844*100))+I7844</f>
        <v>838</v>
      </c>
      <c r="L7844" s="137">
        <v>400</v>
      </c>
      <c r="M7844" s="137">
        <f>K7844*L7844</f>
        <v>335200</v>
      </c>
      <c r="N7844" s="123"/>
      <c r="O7844" s="108"/>
      <c r="P7844" s="138"/>
      <c r="Q7844" s="108"/>
      <c r="R7844" s="108"/>
      <c r="S7844" s="139"/>
      <c r="T7844" s="123"/>
      <c r="U7844" s="123"/>
      <c r="V7844" s="123"/>
      <c r="W7844" s="137"/>
      <c r="X7844" s="136"/>
      <c r="Y7844" s="137"/>
      <c r="Z7844" s="137"/>
      <c r="AA7844" s="119"/>
      <c r="AB7844" s="119"/>
      <c r="AC7844" s="137"/>
      <c r="AD7844" s="137">
        <f>IF(AND(AC7844="",M7844=""),0,IF((AC7844=""),M7844,IF((M7844=""),AC7844,AC7844+M7844)))</f>
        <v>335200</v>
      </c>
      <c r="AE7844" s="137">
        <f>IF( (X7844=""),AD7844*1,AD7844*(X7844/100) )</f>
        <v>335200</v>
      </c>
      <c r="AF7844" s="137">
        <v>50000000</v>
      </c>
      <c r="AG7844" s="137">
        <f>IF((AF7844-AE7844) &gt; 1,0,IF((AF7844-AE7844)&lt;0,AE7844-AF7844,AF7844-AE7844))</f>
        <v>0</v>
      </c>
      <c r="AH7844" s="137">
        <v>0.01</v>
      </c>
    </row>
    <row r="7845" spans="1:34" s="173" customFormat="1" x14ac:dyDescent="0.55000000000000004">
      <c r="A7845" s="122"/>
      <c r="B7845" s="123">
        <v>3373</v>
      </c>
      <c r="C7845" s="123">
        <v>8950</v>
      </c>
      <c r="D7845" s="135" t="s">
        <v>10701</v>
      </c>
      <c r="E7845" s="123" t="s">
        <v>34</v>
      </c>
      <c r="F7845" s="123">
        <v>8595</v>
      </c>
      <c r="G7845" s="123">
        <v>14</v>
      </c>
      <c r="H7845" s="123">
        <v>1</v>
      </c>
      <c r="I7845" s="136">
        <v>66</v>
      </c>
      <c r="J7845" s="123" t="s">
        <v>38</v>
      </c>
      <c r="K7845" s="137">
        <f>((G7845*400)+(H7845*100))+I7845</f>
        <v>5766</v>
      </c>
      <c r="L7845" s="137">
        <v>225</v>
      </c>
      <c r="M7845" s="137">
        <f>K7845*L7845</f>
        <v>1297350</v>
      </c>
      <c r="N7845" s="123"/>
      <c r="O7845" s="108"/>
      <c r="P7845" s="138"/>
      <c r="Q7845" s="108"/>
      <c r="R7845" s="108"/>
      <c r="S7845" s="139"/>
      <c r="T7845" s="123"/>
      <c r="U7845" s="123"/>
      <c r="V7845" s="123"/>
      <c r="W7845" s="137"/>
      <c r="X7845" s="136"/>
      <c r="Y7845" s="137"/>
      <c r="Z7845" s="137"/>
      <c r="AA7845" s="119"/>
      <c r="AB7845" s="119"/>
      <c r="AC7845" s="137"/>
      <c r="AD7845" s="137">
        <f>IF(AND(AC7845="",M7845=""),0,IF((AC7845=""),M7845,IF((M7845=""),AC7845,AC7845+M7845)))</f>
        <v>1297350</v>
      </c>
      <c r="AE7845" s="137">
        <f>IF( (X7845=""),AD7845*1,AD7845*(X7845/100) )</f>
        <v>1297350</v>
      </c>
      <c r="AF7845" s="137">
        <v>50000000</v>
      </c>
      <c r="AG7845" s="137">
        <f>IF((AF7845-AE7845) &gt; 1,0,IF((AF7845-AE7845)&lt;0,AE7845-AF7845,AF7845-AE7845))</f>
        <v>0</v>
      </c>
      <c r="AH7845" s="137">
        <v>0.01</v>
      </c>
    </row>
    <row r="7846" spans="1:34" s="173" customFormat="1" x14ac:dyDescent="0.55000000000000004">
      <c r="A7846" s="122"/>
      <c r="B7846" s="123"/>
      <c r="C7846" s="123"/>
      <c r="D7846" s="135"/>
      <c r="E7846" s="123"/>
      <c r="F7846" s="123"/>
      <c r="G7846" s="123"/>
      <c r="H7846" s="123"/>
      <c r="I7846" s="136"/>
      <c r="J7846" s="123"/>
      <c r="K7846" s="137"/>
      <c r="L7846" s="137" t="s">
        <v>63</v>
      </c>
      <c r="M7846" s="137">
        <f>SUM(M7844:M7845)</f>
        <v>1632550</v>
      </c>
      <c r="N7846" s="123"/>
      <c r="O7846" s="108"/>
      <c r="P7846" s="138"/>
      <c r="Q7846" s="108"/>
      <c r="R7846" s="108"/>
      <c r="S7846" s="139"/>
      <c r="T7846" s="123"/>
      <c r="U7846" s="123"/>
      <c r="V7846" s="123"/>
      <c r="W7846" s="137"/>
      <c r="X7846" s="136"/>
      <c r="Y7846" s="137"/>
      <c r="Z7846" s="137"/>
      <c r="AA7846" s="119"/>
      <c r="AB7846" s="119"/>
      <c r="AC7846" s="137"/>
      <c r="AD7846" s="137"/>
      <c r="AE7846" s="137">
        <f>SUM(AE7844:AE7845)</f>
        <v>1632550</v>
      </c>
      <c r="AF7846" s="137"/>
      <c r="AG7846" s="137">
        <f>SUM(AG7844:AG7845)</f>
        <v>0</v>
      </c>
      <c r="AH7846" s="137"/>
    </row>
    <row r="7847" spans="1:34" s="173" customFormat="1" x14ac:dyDescent="0.55000000000000004">
      <c r="A7847" s="122" t="s">
        <v>10702</v>
      </c>
      <c r="B7847" s="123">
        <v>3374</v>
      </c>
      <c r="C7847" s="123">
        <v>7209</v>
      </c>
      <c r="D7847" s="135" t="s">
        <v>56</v>
      </c>
      <c r="E7847" s="123" t="s">
        <v>34</v>
      </c>
      <c r="F7847" s="123">
        <v>15958</v>
      </c>
      <c r="G7847" s="123">
        <v>3</v>
      </c>
      <c r="H7847" s="123">
        <v>0</v>
      </c>
      <c r="I7847" s="136">
        <v>0</v>
      </c>
      <c r="J7847" s="123" t="s">
        <v>38</v>
      </c>
      <c r="K7847" s="137">
        <f>((G7847*400)+(H7847*100))+I7847</f>
        <v>1200</v>
      </c>
      <c r="L7847" s="137">
        <v>500</v>
      </c>
      <c r="M7847" s="137">
        <f>K7847*L7847</f>
        <v>600000</v>
      </c>
      <c r="N7847" s="123"/>
      <c r="O7847" s="108"/>
      <c r="P7847" s="138"/>
      <c r="Q7847" s="108"/>
      <c r="R7847" s="108"/>
      <c r="S7847" s="139"/>
      <c r="T7847" s="123"/>
      <c r="U7847" s="123"/>
      <c r="V7847" s="123"/>
      <c r="W7847" s="137"/>
      <c r="X7847" s="136"/>
      <c r="Y7847" s="137"/>
      <c r="Z7847" s="137"/>
      <c r="AA7847" s="119"/>
      <c r="AB7847" s="119"/>
      <c r="AC7847" s="137"/>
      <c r="AD7847" s="137">
        <f>IF(AND(AC7847="",M7847=""),0,IF((AC7847=""),M7847,IF((M7847=""),AC7847,AC7847+M7847)))</f>
        <v>600000</v>
      </c>
      <c r="AE7847" s="137">
        <f>IF( (X7847=""),AD7847*1,AD7847*(X7847/100) )</f>
        <v>600000</v>
      </c>
      <c r="AF7847" s="137">
        <v>50000000</v>
      </c>
      <c r="AG7847" s="137">
        <f>IF((AF7847-AE7847) &gt; 1,0,IF((AF7847-AE7847)&lt;0,AE7847-AF7847,AF7847-AE7847))</f>
        <v>0</v>
      </c>
      <c r="AH7847" s="137">
        <v>0.01</v>
      </c>
    </row>
    <row r="7848" spans="1:34" s="173" customFormat="1" x14ac:dyDescent="0.55000000000000004">
      <c r="A7848" s="122"/>
      <c r="B7848" s="123"/>
      <c r="C7848" s="123"/>
      <c r="D7848" s="135"/>
      <c r="E7848" s="123"/>
      <c r="F7848" s="123"/>
      <c r="G7848" s="123"/>
      <c r="H7848" s="123"/>
      <c r="I7848" s="136"/>
      <c r="J7848" s="123"/>
      <c r="K7848" s="137"/>
      <c r="L7848" s="137" t="s">
        <v>63</v>
      </c>
      <c r="M7848" s="137">
        <f>SUM(M7847:M7847)</f>
        <v>600000</v>
      </c>
      <c r="N7848" s="123"/>
      <c r="O7848" s="108"/>
      <c r="P7848" s="138"/>
      <c r="Q7848" s="108"/>
      <c r="R7848" s="108"/>
      <c r="S7848" s="139"/>
      <c r="T7848" s="123"/>
      <c r="U7848" s="123"/>
      <c r="V7848" s="123"/>
      <c r="W7848" s="137"/>
      <c r="X7848" s="136"/>
      <c r="Y7848" s="137"/>
      <c r="Z7848" s="137"/>
      <c r="AA7848" s="119"/>
      <c r="AB7848" s="119"/>
      <c r="AC7848" s="137"/>
      <c r="AD7848" s="137"/>
      <c r="AE7848" s="137">
        <f>SUM(AE7847:AE7847)</f>
        <v>600000</v>
      </c>
      <c r="AF7848" s="137"/>
      <c r="AG7848" s="137">
        <f>SUM(AG7847:AG7847)</f>
        <v>0</v>
      </c>
      <c r="AH7848" s="137"/>
    </row>
    <row r="7849" spans="1:34" s="173" customFormat="1" x14ac:dyDescent="0.55000000000000004">
      <c r="A7849" s="122" t="s">
        <v>10699</v>
      </c>
      <c r="B7849" s="123">
        <v>3375</v>
      </c>
      <c r="C7849" s="123">
        <v>9257</v>
      </c>
      <c r="D7849" s="135" t="s">
        <v>10703</v>
      </c>
      <c r="E7849" s="123" t="s">
        <v>34</v>
      </c>
      <c r="F7849" s="123">
        <v>17377</v>
      </c>
      <c r="G7849" s="123">
        <v>1</v>
      </c>
      <c r="H7849" s="123">
        <v>2</v>
      </c>
      <c r="I7849" s="136">
        <v>96</v>
      </c>
      <c r="J7849" s="123" t="s">
        <v>38</v>
      </c>
      <c r="K7849" s="137">
        <f>((G7849*400)+(H7849*100))+I7849</f>
        <v>696</v>
      </c>
      <c r="L7849" s="137">
        <v>400</v>
      </c>
      <c r="M7849" s="137">
        <f>K7849*L7849</f>
        <v>278400</v>
      </c>
      <c r="N7849" s="123"/>
      <c r="O7849" s="108"/>
      <c r="P7849" s="138"/>
      <c r="Q7849" s="108"/>
      <c r="R7849" s="108"/>
      <c r="S7849" s="139"/>
      <c r="T7849" s="123"/>
      <c r="U7849" s="123"/>
      <c r="V7849" s="123"/>
      <c r="W7849" s="137"/>
      <c r="X7849" s="136"/>
      <c r="Y7849" s="137"/>
      <c r="Z7849" s="137"/>
      <c r="AA7849" s="119"/>
      <c r="AB7849" s="119"/>
      <c r="AC7849" s="137"/>
      <c r="AD7849" s="137">
        <f>IF(AND(AC7849="",M7849=""),0,IF((AC7849=""),M7849,IF((M7849=""),AC7849,AC7849+M7849)))</f>
        <v>278400</v>
      </c>
      <c r="AE7849" s="137">
        <f>IF( (X7849=""),AD7849*1,AD7849*(X7849/100) )</f>
        <v>278400</v>
      </c>
      <c r="AF7849" s="137">
        <v>50000000</v>
      </c>
      <c r="AG7849" s="137">
        <f>IF((AF7849-AE7849) &gt; 1,0,IF((AF7849-AE7849)&lt;0,AE7849-AF7849,AF7849-AE7849))</f>
        <v>0</v>
      </c>
      <c r="AH7849" s="137">
        <v>0.01</v>
      </c>
    </row>
    <row r="7850" spans="1:34" s="173" customFormat="1" x14ac:dyDescent="0.55000000000000004">
      <c r="A7850" s="122"/>
      <c r="B7850" s="123"/>
      <c r="C7850" s="123"/>
      <c r="D7850" s="135"/>
      <c r="E7850" s="123"/>
      <c r="F7850" s="123"/>
      <c r="G7850" s="123"/>
      <c r="H7850" s="123"/>
      <c r="I7850" s="136"/>
      <c r="J7850" s="123"/>
      <c r="K7850" s="137"/>
      <c r="L7850" s="137" t="s">
        <v>63</v>
      </c>
      <c r="M7850" s="137">
        <f>SUM(M7849:M7849)</f>
        <v>278400</v>
      </c>
      <c r="N7850" s="123"/>
      <c r="O7850" s="108"/>
      <c r="P7850" s="138"/>
      <c r="Q7850" s="108"/>
      <c r="R7850" s="108"/>
      <c r="S7850" s="139"/>
      <c r="T7850" s="123"/>
      <c r="U7850" s="123"/>
      <c r="V7850" s="123"/>
      <c r="W7850" s="137"/>
      <c r="X7850" s="136"/>
      <c r="Y7850" s="137"/>
      <c r="Z7850" s="137"/>
      <c r="AA7850" s="119"/>
      <c r="AB7850" s="119"/>
      <c r="AC7850" s="137"/>
      <c r="AD7850" s="137"/>
      <c r="AE7850" s="137">
        <f>SUM(AE7849:AE7849)</f>
        <v>278400</v>
      </c>
      <c r="AF7850" s="137"/>
      <c r="AG7850" s="137">
        <f>SUM(AG7849:AG7849)</f>
        <v>0</v>
      </c>
      <c r="AH7850" s="137"/>
    </row>
    <row r="7851" spans="1:34" s="173" customFormat="1" x14ac:dyDescent="0.55000000000000004">
      <c r="A7851" s="122" t="s">
        <v>5640</v>
      </c>
      <c r="B7851" s="123">
        <v>3376</v>
      </c>
      <c r="C7851" s="123">
        <v>8651</v>
      </c>
      <c r="D7851" s="135" t="s">
        <v>10706</v>
      </c>
      <c r="E7851" s="123" t="s">
        <v>34</v>
      </c>
      <c r="F7851" s="123">
        <v>18427</v>
      </c>
      <c r="G7851" s="123">
        <v>1</v>
      </c>
      <c r="H7851" s="123">
        <v>0</v>
      </c>
      <c r="I7851" s="136">
        <v>60</v>
      </c>
      <c r="J7851" s="123" t="s">
        <v>35</v>
      </c>
      <c r="K7851" s="137">
        <f>((G7851*400)+(H7851*100))+I7851</f>
        <v>460</v>
      </c>
      <c r="L7851" s="137">
        <v>1000</v>
      </c>
      <c r="M7851" s="137">
        <f>K7851*L7851</f>
        <v>460000</v>
      </c>
      <c r="N7851" s="123">
        <v>1</v>
      </c>
      <c r="O7851" s="108" t="s">
        <v>10704</v>
      </c>
      <c r="P7851" s="138"/>
      <c r="Q7851" s="108" t="s">
        <v>10705</v>
      </c>
      <c r="R7851" s="108" t="s">
        <v>5642</v>
      </c>
      <c r="S7851" s="139" t="s">
        <v>10707</v>
      </c>
      <c r="T7851" s="123" t="s">
        <v>51</v>
      </c>
      <c r="U7851" s="123" t="s">
        <v>45</v>
      </c>
      <c r="V7851" s="123" t="s">
        <v>52</v>
      </c>
      <c r="W7851" s="137">
        <v>186.66</v>
      </c>
      <c r="X7851" s="136">
        <v>100</v>
      </c>
      <c r="Y7851" s="137">
        <v>6750</v>
      </c>
      <c r="Z7851" s="137">
        <f>W7851*Y7851</f>
        <v>1259955</v>
      </c>
      <c r="AA7851" s="119">
        <v>6</v>
      </c>
      <c r="AB7851" s="119">
        <v>6</v>
      </c>
      <c r="AC7851" s="137">
        <f>(Z7851*(100-AB7851))/100</f>
        <v>1184357.7</v>
      </c>
      <c r="AD7851" s="137">
        <f>IF(AND(AC7851="",M7851=""),0,IF((AC7851=""),M7851, IF( (M7851=""),AC7851,SUM(AC7851:AC7853)+M7851)))</f>
        <v>1644357.7</v>
      </c>
      <c r="AE7851" s="137">
        <f>IF( (X7851=""),AD7851*1,AD7851*(X7851/100) )</f>
        <v>1644357.7</v>
      </c>
      <c r="AF7851" s="137">
        <v>50000000</v>
      </c>
      <c r="AG7851" s="137">
        <f>IF((AF7851-AE7851) &gt; 1,0,IF((AF7851-AE7851)&lt;0,AE7851-AF7851,AF7851-AE7851))</f>
        <v>0</v>
      </c>
      <c r="AH7851" s="137">
        <v>0.02</v>
      </c>
    </row>
    <row r="7852" spans="1:34" s="173" customFormat="1" x14ac:dyDescent="0.55000000000000004">
      <c r="A7852" s="122"/>
      <c r="B7852" s="123"/>
      <c r="C7852" s="123"/>
      <c r="D7852" s="135"/>
      <c r="E7852" s="123"/>
      <c r="F7852" s="123"/>
      <c r="G7852" s="123"/>
      <c r="H7852" s="123"/>
      <c r="I7852" s="136"/>
      <c r="J7852" s="123"/>
      <c r="K7852" s="137"/>
      <c r="L7852" s="137" t="s">
        <v>63</v>
      </c>
      <c r="M7852" s="137">
        <f>SUM(M7851:M7851)</f>
        <v>460000</v>
      </c>
      <c r="N7852" s="123"/>
      <c r="O7852" s="108"/>
      <c r="P7852" s="138"/>
      <c r="Q7852" s="108"/>
      <c r="R7852" s="108"/>
      <c r="S7852" s="139"/>
      <c r="T7852" s="123"/>
      <c r="U7852" s="123"/>
      <c r="V7852" s="123"/>
      <c r="W7852" s="137"/>
      <c r="X7852" s="136"/>
      <c r="Y7852" s="137"/>
      <c r="Z7852" s="137"/>
      <c r="AA7852" s="119"/>
      <c r="AB7852" s="119"/>
      <c r="AC7852" s="137"/>
      <c r="AD7852" s="137"/>
      <c r="AE7852" s="137">
        <f>SUM(AE7851:AE7851)</f>
        <v>1644357.7</v>
      </c>
      <c r="AF7852" s="137"/>
      <c r="AG7852" s="137">
        <f>SUM(AG7851:AG7851)</f>
        <v>0</v>
      </c>
      <c r="AH7852" s="137"/>
    </row>
    <row r="7853" spans="1:34" s="99" customFormat="1" x14ac:dyDescent="0.55000000000000004">
      <c r="A7853" s="107" t="s">
        <v>15305</v>
      </c>
      <c r="B7853" s="102">
        <v>3377</v>
      </c>
      <c r="C7853" s="102">
        <v>10609</v>
      </c>
      <c r="D7853" s="90" t="s">
        <v>10708</v>
      </c>
      <c r="E7853" s="102" t="s">
        <v>34</v>
      </c>
      <c r="F7853" s="102">
        <v>19607</v>
      </c>
      <c r="G7853" s="102">
        <v>0</v>
      </c>
      <c r="H7853" s="102">
        <v>2</v>
      </c>
      <c r="I7853" s="98">
        <v>7</v>
      </c>
      <c r="J7853" s="123" t="s">
        <v>38</v>
      </c>
      <c r="K7853" s="94">
        <f>((G7853*400)+(H7853*100))+I7853</f>
        <v>207</v>
      </c>
      <c r="L7853" s="94">
        <v>850</v>
      </c>
      <c r="M7853" s="94">
        <f>K7853*L7853</f>
        <v>175950</v>
      </c>
      <c r="N7853" s="102"/>
      <c r="O7853" s="111"/>
      <c r="P7853" s="96"/>
      <c r="Q7853" s="111"/>
      <c r="R7853" s="111"/>
      <c r="S7853" s="97"/>
      <c r="T7853" s="102"/>
      <c r="U7853" s="102"/>
      <c r="V7853" s="102"/>
      <c r="W7853" s="94"/>
      <c r="X7853" s="98"/>
      <c r="Y7853" s="94"/>
      <c r="Z7853" s="94"/>
      <c r="AA7853" s="89"/>
      <c r="AB7853" s="89"/>
      <c r="AC7853" s="94"/>
      <c r="AD7853" s="94">
        <f>IF(AND(AC7853="",M7853=""),0,IF((AC7853=""),M7853,IF((M7853=""),AC7853,AC7853+M7853)))</f>
        <v>175950</v>
      </c>
      <c r="AE7853" s="94">
        <f>IF( (X7853=""),AD7853*1,AD7853*(X7853/100) )</f>
        <v>175950</v>
      </c>
      <c r="AF7853" s="137">
        <v>50000000</v>
      </c>
      <c r="AG7853" s="94">
        <f>IF((AF7853-AE7853) &gt; 1,0,IF((AF7853-AE7853)&lt;0,AE7853-AF7853,AF7853-AE7853))</f>
        <v>0</v>
      </c>
      <c r="AH7853" s="94">
        <v>0.01</v>
      </c>
    </row>
    <row r="7854" spans="1:34" s="99" customFormat="1" x14ac:dyDescent="0.55000000000000004">
      <c r="A7854" s="107"/>
      <c r="B7854" s="102"/>
      <c r="C7854" s="102"/>
      <c r="D7854" s="90"/>
      <c r="E7854" s="102"/>
      <c r="F7854" s="102"/>
      <c r="G7854" s="102"/>
      <c r="H7854" s="102"/>
      <c r="I7854" s="98"/>
      <c r="J7854" s="102"/>
      <c r="K7854" s="94"/>
      <c r="L7854" s="94" t="s">
        <v>63</v>
      </c>
      <c r="M7854" s="94">
        <f>SUM(M7853:M7853)</f>
        <v>175950</v>
      </c>
      <c r="N7854" s="102"/>
      <c r="O7854" s="111"/>
      <c r="P7854" s="96"/>
      <c r="Q7854" s="111"/>
      <c r="R7854" s="111"/>
      <c r="S7854" s="97"/>
      <c r="T7854" s="102"/>
      <c r="U7854" s="102"/>
      <c r="V7854" s="102"/>
      <c r="W7854" s="94"/>
      <c r="X7854" s="98"/>
      <c r="Y7854" s="94"/>
      <c r="Z7854" s="94"/>
      <c r="AA7854" s="89"/>
      <c r="AB7854" s="89"/>
      <c r="AC7854" s="94"/>
      <c r="AD7854" s="94"/>
      <c r="AE7854" s="94">
        <f>SUM(AE7853:AE7853)</f>
        <v>175950</v>
      </c>
      <c r="AF7854" s="94"/>
      <c r="AG7854" s="94">
        <f>SUM(AG7853:AG7853)</f>
        <v>0</v>
      </c>
      <c r="AH7854" s="94"/>
    </row>
    <row r="7855" spans="1:34" s="173" customFormat="1" x14ac:dyDescent="0.55000000000000004">
      <c r="A7855" s="122" t="s">
        <v>4636</v>
      </c>
      <c r="B7855" s="123">
        <v>3378</v>
      </c>
      <c r="C7855" s="123">
        <v>6778</v>
      </c>
      <c r="D7855" s="135" t="s">
        <v>10711</v>
      </c>
      <c r="E7855" s="123" t="s">
        <v>34</v>
      </c>
      <c r="F7855" s="123">
        <v>23516</v>
      </c>
      <c r="G7855" s="123">
        <v>0</v>
      </c>
      <c r="H7855" s="123">
        <v>1</v>
      </c>
      <c r="I7855" s="136">
        <v>49</v>
      </c>
      <c r="J7855" s="123" t="s">
        <v>35</v>
      </c>
      <c r="K7855" s="137">
        <f>((G7855*400)+(H7855*100))+I7855</f>
        <v>149</v>
      </c>
      <c r="L7855" s="137">
        <v>850</v>
      </c>
      <c r="M7855" s="137">
        <f>K7855*L7855</f>
        <v>126650</v>
      </c>
      <c r="N7855" s="123">
        <v>1</v>
      </c>
      <c r="O7855" s="108" t="s">
        <v>10709</v>
      </c>
      <c r="P7855" s="138">
        <v>3570800407105</v>
      </c>
      <c r="Q7855" s="108" t="s">
        <v>10710</v>
      </c>
      <c r="R7855" s="108" t="s">
        <v>4638</v>
      </c>
      <c r="S7855" s="139" t="s">
        <v>10712</v>
      </c>
      <c r="T7855" s="123" t="s">
        <v>51</v>
      </c>
      <c r="U7855" s="123" t="s">
        <v>227</v>
      </c>
      <c r="V7855" s="123" t="s">
        <v>52</v>
      </c>
      <c r="W7855" s="137">
        <v>448.95</v>
      </c>
      <c r="X7855" s="136">
        <v>95.74</v>
      </c>
      <c r="Y7855" s="137">
        <v>6750</v>
      </c>
      <c r="Z7855" s="137">
        <f>W7855*Y7855</f>
        <v>3030412.5</v>
      </c>
      <c r="AA7855" s="119">
        <v>6</v>
      </c>
      <c r="AB7855" s="119">
        <v>14</v>
      </c>
      <c r="AC7855" s="137">
        <f>(Z7855*(100-AB7855))/100</f>
        <v>2606154.75</v>
      </c>
      <c r="AD7855" s="137">
        <f>IF(AND(AC7855="",M7855=""),0,IF((AC7855=""),M7855, IF( (M7855=""),AC7855,SUM(AC7855:AC7856)+M7855)))</f>
        <v>2732804.75</v>
      </c>
      <c r="AE7855" s="137">
        <f>IF( (X7855=""),AD7855*1,AD7855*(X7855/100) )</f>
        <v>2616387.2676499998</v>
      </c>
      <c r="AF7855" s="137">
        <v>50000000</v>
      </c>
      <c r="AG7855" s="137">
        <f>IF((AF7855-AE7855) &gt; 1,0,IF((AF7855-AE7855)&lt;0,AE7855-AF7855,AF7855-AE7855))</f>
        <v>0</v>
      </c>
      <c r="AH7855" s="137">
        <v>0.02</v>
      </c>
    </row>
    <row r="7856" spans="1:34" s="173" customFormat="1" x14ac:dyDescent="0.55000000000000004">
      <c r="A7856" s="122"/>
      <c r="B7856" s="123"/>
      <c r="C7856" s="123"/>
      <c r="D7856" s="135"/>
      <c r="E7856" s="123"/>
      <c r="F7856" s="123"/>
      <c r="G7856" s="123"/>
      <c r="H7856" s="123"/>
      <c r="I7856" s="136"/>
      <c r="J7856" s="123"/>
      <c r="K7856" s="137"/>
      <c r="L7856" s="137"/>
      <c r="M7856" s="137"/>
      <c r="N7856" s="123">
        <v>2</v>
      </c>
      <c r="O7856" s="108" t="s">
        <v>10709</v>
      </c>
      <c r="P7856" s="138">
        <v>3570800407105</v>
      </c>
      <c r="Q7856" s="108" t="s">
        <v>10710</v>
      </c>
      <c r="R7856" s="108" t="s">
        <v>4638</v>
      </c>
      <c r="S7856" s="139" t="s">
        <v>10713</v>
      </c>
      <c r="T7856" s="123" t="s">
        <v>55</v>
      </c>
      <c r="U7856" s="123" t="s">
        <v>45</v>
      </c>
      <c r="V7856" s="123" t="s">
        <v>52</v>
      </c>
      <c r="W7856" s="137">
        <v>20</v>
      </c>
      <c r="X7856" s="136">
        <v>4.26</v>
      </c>
      <c r="Y7856" s="137">
        <v>0</v>
      </c>
      <c r="Z7856" s="137">
        <f>W7856*Y7856</f>
        <v>0</v>
      </c>
      <c r="AA7856" s="119">
        <v>6</v>
      </c>
      <c r="AB7856" s="119">
        <v>6</v>
      </c>
      <c r="AC7856" s="137">
        <f>(Z7856*(100-AB7856))/100</f>
        <v>0</v>
      </c>
      <c r="AD7856" s="137">
        <f>IF(AND(AC7856="",M7855=""),0,IF((AC7856=""),M7855, IF( (M7855=""),AC7856,SUM(AC7855:AC7856)+M7855)))</f>
        <v>2732804.75</v>
      </c>
      <c r="AE7856" s="137">
        <f>IF( (X7856=""),AD7856*1,AD7856*(X7856/100) )</f>
        <v>116417.48234999999</v>
      </c>
      <c r="AF7856" s="137">
        <v>50000000</v>
      </c>
      <c r="AG7856" s="137">
        <f>IF((AF7856-AE7856) &gt; 1,0,IF((AF7856-AE7856)&lt;0,AE7856-AF7856,AF7856-AE7856))</f>
        <v>0</v>
      </c>
      <c r="AH7856" s="137">
        <v>0.02</v>
      </c>
    </row>
    <row r="7857" spans="1:34" s="173" customFormat="1" x14ac:dyDescent="0.55000000000000004">
      <c r="A7857" s="122"/>
      <c r="B7857" s="123"/>
      <c r="C7857" s="123"/>
      <c r="D7857" s="135"/>
      <c r="E7857" s="123"/>
      <c r="F7857" s="123"/>
      <c r="G7857" s="123"/>
      <c r="H7857" s="123"/>
      <c r="I7857" s="136"/>
      <c r="J7857" s="123"/>
      <c r="K7857" s="137"/>
      <c r="L7857" s="137" t="s">
        <v>63</v>
      </c>
      <c r="M7857" s="137">
        <f>SUM(M7855:M7856)</f>
        <v>126650</v>
      </c>
      <c r="N7857" s="123"/>
      <c r="O7857" s="108"/>
      <c r="P7857" s="138"/>
      <c r="Q7857" s="108"/>
      <c r="R7857" s="108"/>
      <c r="S7857" s="139"/>
      <c r="T7857" s="123"/>
      <c r="U7857" s="123"/>
      <c r="V7857" s="123"/>
      <c r="W7857" s="137"/>
      <c r="X7857" s="136"/>
      <c r="Y7857" s="137"/>
      <c r="Z7857" s="137"/>
      <c r="AA7857" s="119"/>
      <c r="AB7857" s="119"/>
      <c r="AC7857" s="137"/>
      <c r="AD7857" s="137"/>
      <c r="AE7857" s="137">
        <f>SUM(AE7855:AE7856)</f>
        <v>2732804.75</v>
      </c>
      <c r="AF7857" s="137"/>
      <c r="AG7857" s="137">
        <f>SUM(AG7855:AG7856)</f>
        <v>0</v>
      </c>
      <c r="AH7857" s="137"/>
    </row>
    <row r="7858" spans="1:34" s="173" customFormat="1" x14ac:dyDescent="0.55000000000000004">
      <c r="A7858" s="122" t="s">
        <v>10716</v>
      </c>
      <c r="B7858" s="123">
        <v>3379</v>
      </c>
      <c r="C7858" s="123">
        <v>9022</v>
      </c>
      <c r="D7858" s="135" t="s">
        <v>10717</v>
      </c>
      <c r="E7858" s="123" t="s">
        <v>34</v>
      </c>
      <c r="F7858" s="123">
        <v>15167</v>
      </c>
      <c r="G7858" s="123">
        <v>0</v>
      </c>
      <c r="H7858" s="123">
        <v>3</v>
      </c>
      <c r="I7858" s="136">
        <v>19</v>
      </c>
      <c r="J7858" s="123" t="s">
        <v>35</v>
      </c>
      <c r="K7858" s="137">
        <f>((G7858*400)+(H7858*100))+I7858</f>
        <v>319</v>
      </c>
      <c r="L7858" s="137">
        <v>800</v>
      </c>
      <c r="M7858" s="137">
        <f>K7858*L7858</f>
        <v>255200</v>
      </c>
      <c r="N7858" s="123">
        <v>1</v>
      </c>
      <c r="O7858" s="108" t="s">
        <v>10714</v>
      </c>
      <c r="P7858" s="138">
        <v>3570800037967</v>
      </c>
      <c r="Q7858" s="108" t="s">
        <v>10715</v>
      </c>
      <c r="R7858" s="108" t="s">
        <v>10718</v>
      </c>
      <c r="S7858" s="139" t="s">
        <v>10719</v>
      </c>
      <c r="T7858" s="123" t="s">
        <v>51</v>
      </c>
      <c r="U7858" s="123" t="s">
        <v>45</v>
      </c>
      <c r="V7858" s="123" t="s">
        <v>52</v>
      </c>
      <c r="W7858" s="137">
        <v>646.79999999999995</v>
      </c>
      <c r="X7858" s="136">
        <v>90.1</v>
      </c>
      <c r="Y7858" s="137">
        <v>6750</v>
      </c>
      <c r="Z7858" s="137">
        <f>W7858*Y7858</f>
        <v>4365900</v>
      </c>
      <c r="AA7858" s="119">
        <v>6</v>
      </c>
      <c r="AB7858" s="119">
        <v>6</v>
      </c>
      <c r="AC7858" s="137">
        <f>(Z7858*(100-AB7858))/100</f>
        <v>4103946</v>
      </c>
      <c r="AD7858" s="137">
        <f>IF(AND(AC7858="",M7858=""),0,IF((AC7858=""),M7858, IF( (M7858=""),AC7858,SUM(AC7858:AC7860)+M7858)))</f>
        <v>4610154.2</v>
      </c>
      <c r="AE7858" s="137">
        <f>IF( (X7858=""),AD7858*1,AD7858*(X7858/100) )</f>
        <v>4153748.9341999996</v>
      </c>
      <c r="AF7858" s="137">
        <v>50000000</v>
      </c>
      <c r="AG7858" s="137">
        <f>IF((AF7858-AE7858) &gt; 1,0,IF((AF7858-AE7858)&lt;0,AE7858-AF7858,AF7858-AE7858))</f>
        <v>0</v>
      </c>
      <c r="AH7858" s="137">
        <v>0.02</v>
      </c>
    </row>
    <row r="7859" spans="1:34" s="173" customFormat="1" x14ac:dyDescent="0.55000000000000004">
      <c r="A7859" s="122"/>
      <c r="B7859" s="123"/>
      <c r="C7859" s="123"/>
      <c r="D7859" s="135"/>
      <c r="E7859" s="123"/>
      <c r="F7859" s="123"/>
      <c r="G7859" s="123"/>
      <c r="H7859" s="123"/>
      <c r="I7859" s="136"/>
      <c r="J7859" s="123"/>
      <c r="K7859" s="137"/>
      <c r="L7859" s="137"/>
      <c r="M7859" s="137"/>
      <c r="N7859" s="123">
        <v>2</v>
      </c>
      <c r="O7859" s="108" t="s">
        <v>10714</v>
      </c>
      <c r="P7859" s="138">
        <v>3570800037967</v>
      </c>
      <c r="Q7859" s="108" t="s">
        <v>10715</v>
      </c>
      <c r="R7859" s="108" t="s">
        <v>10718</v>
      </c>
      <c r="S7859" s="139" t="s">
        <v>10720</v>
      </c>
      <c r="T7859" s="123" t="s">
        <v>51</v>
      </c>
      <c r="U7859" s="123" t="s">
        <v>45</v>
      </c>
      <c r="V7859" s="123" t="s">
        <v>52</v>
      </c>
      <c r="W7859" s="137">
        <v>39.56</v>
      </c>
      <c r="X7859" s="136">
        <v>5.51</v>
      </c>
      <c r="Y7859" s="137">
        <v>6750</v>
      </c>
      <c r="Z7859" s="137">
        <f>W7859*Y7859</f>
        <v>267030</v>
      </c>
      <c r="AA7859" s="119">
        <v>6</v>
      </c>
      <c r="AB7859" s="119">
        <v>6</v>
      </c>
      <c r="AC7859" s="137">
        <f>(Z7859*(100-AB7859))/100</f>
        <v>251008.2</v>
      </c>
      <c r="AD7859" s="137">
        <f>IF(AND(AC7859="",M7858=""),0,IF((AC7859=""),M7858, IF( (M7858=""),AC7859,SUM(AC7858:AC7860)+M7858)))</f>
        <v>4610154.2</v>
      </c>
      <c r="AE7859" s="137">
        <f>IF( (X7859=""),AD7859*1,AD7859*(X7859/100) )</f>
        <v>254019.49641999998</v>
      </c>
      <c r="AF7859" s="137">
        <v>50000000</v>
      </c>
      <c r="AG7859" s="137">
        <f>IF((AF7859-AE7859) &gt; 1,0,IF((AF7859-AE7859)&lt;0,AE7859-AF7859,AF7859-AE7859))</f>
        <v>0</v>
      </c>
      <c r="AH7859" s="137">
        <v>0.02</v>
      </c>
    </row>
    <row r="7860" spans="1:34" s="173" customFormat="1" x14ac:dyDescent="0.55000000000000004">
      <c r="A7860" s="122"/>
      <c r="B7860" s="123"/>
      <c r="C7860" s="123"/>
      <c r="D7860" s="135"/>
      <c r="E7860" s="123"/>
      <c r="F7860" s="123"/>
      <c r="G7860" s="123"/>
      <c r="H7860" s="123"/>
      <c r="I7860" s="136"/>
      <c r="J7860" s="123"/>
      <c r="K7860" s="137"/>
      <c r="L7860" s="137"/>
      <c r="M7860" s="137"/>
      <c r="N7860" s="123">
        <v>3</v>
      </c>
      <c r="O7860" s="108" t="s">
        <v>10714</v>
      </c>
      <c r="P7860" s="138">
        <v>3570800037967</v>
      </c>
      <c r="Q7860" s="108" t="s">
        <v>10715</v>
      </c>
      <c r="R7860" s="108" t="s">
        <v>10718</v>
      </c>
      <c r="S7860" s="139" t="s">
        <v>10721</v>
      </c>
      <c r="T7860" s="123" t="s">
        <v>55</v>
      </c>
      <c r="U7860" s="123" t="s">
        <v>45</v>
      </c>
      <c r="V7860" s="123" t="s">
        <v>52</v>
      </c>
      <c r="W7860" s="137">
        <v>31.5</v>
      </c>
      <c r="X7860" s="136">
        <v>4.3899999999999997</v>
      </c>
      <c r="Y7860" s="137">
        <v>0</v>
      </c>
      <c r="Z7860" s="137">
        <f>W7860*Y7860</f>
        <v>0</v>
      </c>
      <c r="AA7860" s="119">
        <v>6</v>
      </c>
      <c r="AB7860" s="119">
        <v>6</v>
      </c>
      <c r="AC7860" s="137">
        <f>(Z7860*(100-AB7860))/100</f>
        <v>0</v>
      </c>
      <c r="AD7860" s="137">
        <f>IF(AND(AC7860="",M7858=""),0,IF((AC7860=""),M7858, IF( (M7858=""),AC7860,SUM(AC7858:AC7860)+M7858)))</f>
        <v>4610154.2</v>
      </c>
      <c r="AE7860" s="137">
        <f>IF( (X7860=""),AD7860*1,AD7860*(X7860/100) )</f>
        <v>202385.76937999998</v>
      </c>
      <c r="AF7860" s="137">
        <v>50000000</v>
      </c>
      <c r="AG7860" s="137">
        <f>IF((AF7860-AE7860) &gt; 1,0,IF((AF7860-AE7860)&lt;0,AE7860-AF7860,AF7860-AE7860))</f>
        <v>0</v>
      </c>
      <c r="AH7860" s="137">
        <v>0.02</v>
      </c>
    </row>
    <row r="7861" spans="1:34" s="173" customFormat="1" x14ac:dyDescent="0.55000000000000004">
      <c r="A7861" s="122"/>
      <c r="B7861" s="123"/>
      <c r="C7861" s="123"/>
      <c r="D7861" s="135"/>
      <c r="E7861" s="123"/>
      <c r="F7861" s="123"/>
      <c r="G7861" s="123"/>
      <c r="H7861" s="123"/>
      <c r="I7861" s="136"/>
      <c r="J7861" s="123"/>
      <c r="K7861" s="137"/>
      <c r="L7861" s="137" t="s">
        <v>63</v>
      </c>
      <c r="M7861" s="137">
        <f>SUM(M7858:M7860)</f>
        <v>255200</v>
      </c>
      <c r="N7861" s="123"/>
      <c r="O7861" s="108"/>
      <c r="P7861" s="138"/>
      <c r="Q7861" s="108"/>
      <c r="R7861" s="108"/>
      <c r="S7861" s="139"/>
      <c r="T7861" s="123"/>
      <c r="U7861" s="123"/>
      <c r="V7861" s="123"/>
      <c r="W7861" s="137"/>
      <c r="X7861" s="136"/>
      <c r="Y7861" s="137"/>
      <c r="Z7861" s="137"/>
      <c r="AA7861" s="119"/>
      <c r="AB7861" s="119"/>
      <c r="AC7861" s="137"/>
      <c r="AD7861" s="137"/>
      <c r="AE7861" s="137">
        <f>SUM(AE7858:AE7860)</f>
        <v>4610154.2</v>
      </c>
      <c r="AF7861" s="137"/>
      <c r="AG7861" s="137">
        <f>SUM(AG7858:AG7860)</f>
        <v>0</v>
      </c>
      <c r="AH7861" s="137"/>
    </row>
    <row r="7862" spans="1:34" s="173" customFormat="1" x14ac:dyDescent="0.55000000000000004">
      <c r="A7862" s="122" t="s">
        <v>10724</v>
      </c>
      <c r="B7862" s="123">
        <v>3380</v>
      </c>
      <c r="C7862" s="123">
        <v>6616</v>
      </c>
      <c r="D7862" s="135" t="s">
        <v>10725</v>
      </c>
      <c r="E7862" s="123" t="s">
        <v>34</v>
      </c>
      <c r="F7862" s="123">
        <v>23191</v>
      </c>
      <c r="G7862" s="123">
        <v>0</v>
      </c>
      <c r="H7862" s="123">
        <v>1</v>
      </c>
      <c r="I7862" s="136">
        <v>38</v>
      </c>
      <c r="J7862" s="123" t="s">
        <v>35</v>
      </c>
      <c r="K7862" s="137">
        <f>((G7862*400)+(H7862*100))+I7862</f>
        <v>138</v>
      </c>
      <c r="L7862" s="137">
        <v>650</v>
      </c>
      <c r="M7862" s="137">
        <f>K7862*L7862</f>
        <v>89700</v>
      </c>
      <c r="N7862" s="123">
        <v>1</v>
      </c>
      <c r="O7862" s="108" t="s">
        <v>10722</v>
      </c>
      <c r="P7862" s="138">
        <v>3570800014600</v>
      </c>
      <c r="Q7862" s="108" t="s">
        <v>10723</v>
      </c>
      <c r="R7862" s="108" t="s">
        <v>10726</v>
      </c>
      <c r="S7862" s="139" t="s">
        <v>10727</v>
      </c>
      <c r="T7862" s="123" t="s">
        <v>51</v>
      </c>
      <c r="U7862" s="123" t="s">
        <v>45</v>
      </c>
      <c r="V7862" s="123" t="s">
        <v>52</v>
      </c>
      <c r="W7862" s="137">
        <v>70</v>
      </c>
      <c r="X7862" s="136">
        <v>100</v>
      </c>
      <c r="Y7862" s="137">
        <v>6750</v>
      </c>
      <c r="Z7862" s="137">
        <f>W7862*Y7862</f>
        <v>472500</v>
      </c>
      <c r="AA7862" s="119">
        <v>6</v>
      </c>
      <c r="AB7862" s="119">
        <v>6</v>
      </c>
      <c r="AC7862" s="137">
        <f>(Z7862*(100-AB7862))/100</f>
        <v>444150</v>
      </c>
      <c r="AD7862" s="137">
        <f>IF(AND(AC7862="",M7862=""),0,IF((AC7862=""),M7862, IF( (M7862=""),AC7862,SUM(AC7862:AC7863)+M7862)))</f>
        <v>533850</v>
      </c>
      <c r="AE7862" s="137">
        <f>IF( (X7862=""),AD7862*1,AD7862*(X7862/100) )</f>
        <v>533850</v>
      </c>
      <c r="AF7862" s="137">
        <v>50000000</v>
      </c>
      <c r="AG7862" s="137">
        <f>IF((AF7862-AE7862) &gt; 1,0,IF((AF7862-AE7862)&lt;0,AE7862-AF7862,AF7862-AE7862))</f>
        <v>0</v>
      </c>
      <c r="AH7862" s="137">
        <v>0.02</v>
      </c>
    </row>
    <row r="7863" spans="1:34" s="173" customFormat="1" x14ac:dyDescent="0.55000000000000004">
      <c r="A7863" s="122"/>
      <c r="B7863" s="123"/>
      <c r="C7863" s="123"/>
      <c r="D7863" s="135"/>
      <c r="E7863" s="123"/>
      <c r="F7863" s="123"/>
      <c r="G7863" s="123"/>
      <c r="H7863" s="123"/>
      <c r="I7863" s="136"/>
      <c r="J7863" s="123"/>
      <c r="K7863" s="137"/>
      <c r="L7863" s="137" t="s">
        <v>63</v>
      </c>
      <c r="M7863" s="137">
        <f>SUM(M7862:M7862)</f>
        <v>89700</v>
      </c>
      <c r="N7863" s="123"/>
      <c r="O7863" s="108"/>
      <c r="P7863" s="138"/>
      <c r="Q7863" s="108"/>
      <c r="R7863" s="108"/>
      <c r="S7863" s="139"/>
      <c r="T7863" s="123"/>
      <c r="U7863" s="123"/>
      <c r="V7863" s="123"/>
      <c r="W7863" s="137"/>
      <c r="X7863" s="136"/>
      <c r="Y7863" s="137"/>
      <c r="Z7863" s="137"/>
      <c r="AA7863" s="119"/>
      <c r="AB7863" s="119"/>
      <c r="AC7863" s="137"/>
      <c r="AD7863" s="137"/>
      <c r="AE7863" s="137">
        <f>SUM(AE7862:AE7862)</f>
        <v>533850</v>
      </c>
      <c r="AF7863" s="137"/>
      <c r="AG7863" s="137">
        <f>SUM(AG7862:AG7862)</f>
        <v>0</v>
      </c>
      <c r="AH7863" s="137"/>
    </row>
    <row r="7864" spans="1:34" s="173" customFormat="1" x14ac:dyDescent="0.55000000000000004">
      <c r="A7864" s="122" t="s">
        <v>10730</v>
      </c>
      <c r="B7864" s="123">
        <v>3381</v>
      </c>
      <c r="C7864" s="123">
        <v>5534</v>
      </c>
      <c r="D7864" s="135" t="s">
        <v>10731</v>
      </c>
      <c r="E7864" s="123" t="s">
        <v>34</v>
      </c>
      <c r="F7864" s="123">
        <v>888</v>
      </c>
      <c r="G7864" s="123">
        <v>0</v>
      </c>
      <c r="H7864" s="123">
        <v>1</v>
      </c>
      <c r="I7864" s="136">
        <v>59</v>
      </c>
      <c r="J7864" s="123" t="s">
        <v>35</v>
      </c>
      <c r="K7864" s="137">
        <f>((G7864*400)+(H7864*100))+I7864</f>
        <v>159</v>
      </c>
      <c r="L7864" s="137">
        <v>2425</v>
      </c>
      <c r="M7864" s="137">
        <f>K7864*L7864</f>
        <v>385575</v>
      </c>
      <c r="N7864" s="123">
        <v>1</v>
      </c>
      <c r="O7864" s="108" t="s">
        <v>10728</v>
      </c>
      <c r="P7864" s="138">
        <v>1570800002729</v>
      </c>
      <c r="Q7864" s="108" t="s">
        <v>10729</v>
      </c>
      <c r="R7864" s="108" t="s">
        <v>10732</v>
      </c>
      <c r="S7864" s="139" t="s">
        <v>10733</v>
      </c>
      <c r="T7864" s="123" t="s">
        <v>51</v>
      </c>
      <c r="U7864" s="123" t="s">
        <v>45</v>
      </c>
      <c r="V7864" s="123" t="s">
        <v>52</v>
      </c>
      <c r="W7864" s="137">
        <v>195.5</v>
      </c>
      <c r="X7864" s="136">
        <v>88.75</v>
      </c>
      <c r="Y7864" s="137">
        <v>6750</v>
      </c>
      <c r="Z7864" s="137">
        <f>W7864*Y7864</f>
        <v>1319625</v>
      </c>
      <c r="AA7864" s="119">
        <v>6</v>
      </c>
      <c r="AB7864" s="119">
        <v>6</v>
      </c>
      <c r="AC7864" s="137">
        <f>(Z7864*(100-AB7864))/100</f>
        <v>1240447.5</v>
      </c>
      <c r="AD7864" s="137">
        <f>IF(AND(AC7864="",M7864=""),0,IF((AC7864=""),M7864, IF( (M7864=""),AC7864,SUM(AC7864:AC7865)+M7864)))</f>
        <v>1783251.6</v>
      </c>
      <c r="AE7864" s="137">
        <f>IF( (X7864=""),AD7864*1,AD7864*(X7864/100) )</f>
        <v>1582635.7949999999</v>
      </c>
      <c r="AF7864" s="137">
        <v>50000000</v>
      </c>
      <c r="AG7864" s="137">
        <f>IF((AF7864-AE7864) &gt; 1,0,IF((AF7864-AE7864)&lt;0,AE7864-AF7864,AF7864-AE7864))</f>
        <v>0</v>
      </c>
      <c r="AH7864" s="137">
        <v>0.02</v>
      </c>
    </row>
    <row r="7865" spans="1:34" s="173" customFormat="1" x14ac:dyDescent="0.55000000000000004">
      <c r="A7865" s="122"/>
      <c r="B7865" s="123"/>
      <c r="C7865" s="123"/>
      <c r="D7865" s="135"/>
      <c r="E7865" s="123"/>
      <c r="F7865" s="123"/>
      <c r="G7865" s="123"/>
      <c r="H7865" s="123"/>
      <c r="I7865" s="136"/>
      <c r="J7865" s="123"/>
      <c r="K7865" s="137"/>
      <c r="L7865" s="137"/>
      <c r="M7865" s="137"/>
      <c r="N7865" s="123">
        <v>2</v>
      </c>
      <c r="O7865" s="108" t="s">
        <v>10728</v>
      </c>
      <c r="P7865" s="138">
        <v>1570800002729</v>
      </c>
      <c r="Q7865" s="108" t="s">
        <v>10729</v>
      </c>
      <c r="R7865" s="108" t="s">
        <v>10732</v>
      </c>
      <c r="S7865" s="139" t="s">
        <v>10734</v>
      </c>
      <c r="T7865" s="123" t="s">
        <v>51</v>
      </c>
      <c r="U7865" s="123" t="s">
        <v>45</v>
      </c>
      <c r="V7865" s="123" t="s">
        <v>52</v>
      </c>
      <c r="W7865" s="137">
        <v>24.78</v>
      </c>
      <c r="X7865" s="136">
        <v>11.25</v>
      </c>
      <c r="Y7865" s="137">
        <v>6750</v>
      </c>
      <c r="Z7865" s="137">
        <f>W7865*Y7865</f>
        <v>167265</v>
      </c>
      <c r="AA7865" s="119">
        <v>6</v>
      </c>
      <c r="AB7865" s="119">
        <v>6</v>
      </c>
      <c r="AC7865" s="137">
        <f>(Z7865*(100-AB7865))/100</f>
        <v>157229.1</v>
      </c>
      <c r="AD7865" s="137">
        <f>IF(AND(AC7865="",M7864=""),0,IF((AC7865=""),M7864, IF( (M7864=""),AC7865,SUM(AC7864:AC7865)+M7864)))</f>
        <v>1783251.6</v>
      </c>
      <c r="AE7865" s="137">
        <f>IF( (X7865=""),AD7865*1,AD7865*(X7865/100) )</f>
        <v>200615.80500000002</v>
      </c>
      <c r="AF7865" s="137">
        <v>50000000</v>
      </c>
      <c r="AG7865" s="137">
        <f>IF((AF7865-AE7865) &gt; 1,0,IF((AF7865-AE7865)&lt;0,AE7865-AF7865,AF7865-AE7865))</f>
        <v>0</v>
      </c>
      <c r="AH7865" s="137">
        <v>0.02</v>
      </c>
    </row>
    <row r="7866" spans="1:34" s="173" customFormat="1" x14ac:dyDescent="0.55000000000000004">
      <c r="A7866" s="122"/>
      <c r="B7866" s="123"/>
      <c r="C7866" s="123"/>
      <c r="D7866" s="135"/>
      <c r="E7866" s="123"/>
      <c r="F7866" s="123"/>
      <c r="G7866" s="123"/>
      <c r="H7866" s="123"/>
      <c r="I7866" s="136"/>
      <c r="J7866" s="123"/>
      <c r="K7866" s="137"/>
      <c r="L7866" s="137" t="s">
        <v>63</v>
      </c>
      <c r="M7866" s="137">
        <f>SUM(M7864:M7865)</f>
        <v>385575</v>
      </c>
      <c r="N7866" s="123"/>
      <c r="O7866" s="108"/>
      <c r="P7866" s="138"/>
      <c r="Q7866" s="108"/>
      <c r="R7866" s="108"/>
      <c r="S7866" s="139"/>
      <c r="T7866" s="123"/>
      <c r="U7866" s="123"/>
      <c r="V7866" s="123"/>
      <c r="W7866" s="137"/>
      <c r="X7866" s="136"/>
      <c r="Y7866" s="137"/>
      <c r="Z7866" s="137"/>
      <c r="AA7866" s="119"/>
      <c r="AB7866" s="119"/>
      <c r="AC7866" s="137"/>
      <c r="AD7866" s="137"/>
      <c r="AE7866" s="137">
        <f>SUM(AE7864:AE7865)</f>
        <v>1783251.5999999999</v>
      </c>
      <c r="AF7866" s="137"/>
      <c r="AG7866" s="137">
        <f>SUM(AG7864:AG7865)</f>
        <v>0</v>
      </c>
      <c r="AH7866" s="137"/>
    </row>
    <row r="7867" spans="1:34" s="173" customFormat="1" x14ac:dyDescent="0.55000000000000004">
      <c r="A7867" s="122" t="s">
        <v>1058</v>
      </c>
      <c r="B7867" s="123">
        <v>3382</v>
      </c>
      <c r="C7867" s="123">
        <v>5735</v>
      </c>
      <c r="D7867" s="135" t="s">
        <v>10737</v>
      </c>
      <c r="E7867" s="123" t="s">
        <v>34</v>
      </c>
      <c r="F7867" s="123">
        <v>3803</v>
      </c>
      <c r="G7867" s="123">
        <v>0</v>
      </c>
      <c r="H7867" s="123">
        <v>3</v>
      </c>
      <c r="I7867" s="136">
        <v>20</v>
      </c>
      <c r="J7867" s="123" t="s">
        <v>35</v>
      </c>
      <c r="K7867" s="137">
        <f>((G7867*400)+(H7867*100))+I7867</f>
        <v>320</v>
      </c>
      <c r="L7867" s="137">
        <v>1350</v>
      </c>
      <c r="M7867" s="137">
        <f>K7867*L7867</f>
        <v>432000</v>
      </c>
      <c r="N7867" s="123">
        <v>1</v>
      </c>
      <c r="O7867" s="108" t="s">
        <v>10735</v>
      </c>
      <c r="P7867" s="138">
        <v>3570800004507</v>
      </c>
      <c r="Q7867" s="108" t="s">
        <v>10736</v>
      </c>
      <c r="R7867" s="108" t="s">
        <v>1373</v>
      </c>
      <c r="S7867" s="139" t="s">
        <v>10738</v>
      </c>
      <c r="T7867" s="123" t="s">
        <v>51</v>
      </c>
      <c r="U7867" s="123" t="s">
        <v>45</v>
      </c>
      <c r="V7867" s="123" t="s">
        <v>52</v>
      </c>
      <c r="W7867" s="137">
        <v>630</v>
      </c>
      <c r="X7867" s="136">
        <v>58.72</v>
      </c>
      <c r="Y7867" s="137">
        <v>6750</v>
      </c>
      <c r="Z7867" s="137">
        <f>W7867*Y7867</f>
        <v>4252500</v>
      </c>
      <c r="AA7867" s="119">
        <v>22</v>
      </c>
      <c r="AB7867" s="119">
        <v>34</v>
      </c>
      <c r="AC7867" s="137">
        <f>(Z7867*(100-AB7867))/100</f>
        <v>2806650</v>
      </c>
      <c r="AD7867" s="137">
        <f>IF(AND(AC7867="",M7867=""),0,IF((AC7867=""),M7867, IF( (M7867=""),AC7867,SUM(AC7867:AC7868)+M7867)))</f>
        <v>5211324</v>
      </c>
      <c r="AE7867" s="137">
        <f>IF( (X7867=""),AD7867*1,AD7867*(X7867/100) )</f>
        <v>3060089.4527999996</v>
      </c>
      <c r="AF7867" s="137">
        <v>10000000</v>
      </c>
      <c r="AG7867" s="137">
        <v>432000</v>
      </c>
      <c r="AH7867" s="137">
        <v>0.02</v>
      </c>
    </row>
    <row r="7868" spans="1:34" s="173" customFormat="1" x14ac:dyDescent="0.55000000000000004">
      <c r="A7868" s="122"/>
      <c r="B7868" s="123"/>
      <c r="C7868" s="123"/>
      <c r="D7868" s="135"/>
      <c r="E7868" s="123"/>
      <c r="F7868" s="123"/>
      <c r="G7868" s="123"/>
      <c r="H7868" s="123"/>
      <c r="I7868" s="136"/>
      <c r="J7868" s="123"/>
      <c r="K7868" s="137"/>
      <c r="L7868" s="137"/>
      <c r="M7868" s="137"/>
      <c r="N7868" s="123">
        <v>2</v>
      </c>
      <c r="O7868" s="108" t="s">
        <v>10735</v>
      </c>
      <c r="P7868" s="138">
        <v>3570800004507</v>
      </c>
      <c r="Q7868" s="108" t="s">
        <v>10736</v>
      </c>
      <c r="R7868" s="108" t="s">
        <v>1373</v>
      </c>
      <c r="S7868" s="139" t="s">
        <v>10739</v>
      </c>
      <c r="T7868" s="123" t="s">
        <v>51</v>
      </c>
      <c r="U7868" s="123" t="s">
        <v>45</v>
      </c>
      <c r="V7868" s="123" t="s">
        <v>52</v>
      </c>
      <c r="W7868" s="137">
        <v>442.8</v>
      </c>
      <c r="X7868" s="136">
        <v>41.28</v>
      </c>
      <c r="Y7868" s="137">
        <v>6750</v>
      </c>
      <c r="Z7868" s="137">
        <f>W7868*Y7868</f>
        <v>2988900</v>
      </c>
      <c r="AA7868" s="119">
        <v>22</v>
      </c>
      <c r="AB7868" s="119">
        <v>34</v>
      </c>
      <c r="AC7868" s="137">
        <f>(Z7868*(100-AB7868))/100</f>
        <v>1972674</v>
      </c>
      <c r="AD7868" s="137">
        <f>IF(AND(AC7868="",M7867=""),0,IF((AC7868=""),M7867, IF( (M7867=""),AC7868,SUM(AC7867:AC7868)+M7867)))</f>
        <v>5211324</v>
      </c>
      <c r="AE7868" s="137">
        <f>IF( (X7868=""),AD7868*1,AD7868*(X7868/100) )</f>
        <v>2151234.5471999999</v>
      </c>
      <c r="AF7868" s="137">
        <v>10000000</v>
      </c>
      <c r="AG7868" s="137">
        <f>IF((AF7868-AE7868) &gt; 1,0,IF((AF7868-AE7868)&lt;0,AE7868-AF7868,AF7868-AE7868))</f>
        <v>0</v>
      </c>
      <c r="AH7868" s="137">
        <v>0.02</v>
      </c>
    </row>
    <row r="7869" spans="1:34" s="173" customFormat="1" x14ac:dyDescent="0.55000000000000004">
      <c r="A7869" s="122"/>
      <c r="B7869" s="123"/>
      <c r="C7869" s="123"/>
      <c r="D7869" s="135"/>
      <c r="E7869" s="123"/>
      <c r="F7869" s="123"/>
      <c r="G7869" s="123"/>
      <c r="H7869" s="123"/>
      <c r="I7869" s="136"/>
      <c r="J7869" s="123"/>
      <c r="K7869" s="137"/>
      <c r="L7869" s="137"/>
      <c r="M7869" s="137"/>
      <c r="N7869" s="123"/>
      <c r="O7869" s="108"/>
      <c r="P7869" s="138"/>
      <c r="Q7869" s="108"/>
      <c r="R7869" s="108"/>
      <c r="S7869" s="139"/>
      <c r="T7869" s="123"/>
      <c r="U7869" s="123"/>
      <c r="V7869" s="123"/>
      <c r="W7869" s="137"/>
      <c r="X7869" s="136"/>
      <c r="Y7869" s="137"/>
      <c r="Z7869" s="137"/>
      <c r="AA7869" s="119"/>
      <c r="AB7869" s="119"/>
      <c r="AC7869" s="137"/>
      <c r="AD7869" s="137"/>
      <c r="AE7869" s="137"/>
      <c r="AF7869" s="137"/>
      <c r="AG7869" s="137"/>
      <c r="AH7869" s="137"/>
    </row>
    <row r="7870" spans="1:34" s="173" customFormat="1" x14ac:dyDescent="0.55000000000000004">
      <c r="A7870" s="122"/>
      <c r="B7870" s="123">
        <v>3383</v>
      </c>
      <c r="C7870" s="123">
        <v>5449</v>
      </c>
      <c r="D7870" s="135" t="s">
        <v>10740</v>
      </c>
      <c r="E7870" s="123" t="s">
        <v>34</v>
      </c>
      <c r="F7870" s="123">
        <v>14145</v>
      </c>
      <c r="G7870" s="123">
        <v>0</v>
      </c>
      <c r="H7870" s="123">
        <v>1</v>
      </c>
      <c r="I7870" s="136">
        <v>39</v>
      </c>
      <c r="J7870" s="123" t="s">
        <v>35</v>
      </c>
      <c r="K7870" s="137">
        <f>((G7870*400)+(H7870*100))+I7870</f>
        <v>139</v>
      </c>
      <c r="L7870" s="137">
        <v>25000</v>
      </c>
      <c r="M7870" s="137">
        <f>K7870*L7870</f>
        <v>3475000</v>
      </c>
      <c r="N7870" s="123">
        <v>1</v>
      </c>
      <c r="O7870" s="108" t="s">
        <v>10735</v>
      </c>
      <c r="P7870" s="138">
        <v>3570800004507</v>
      </c>
      <c r="Q7870" s="108" t="s">
        <v>10736</v>
      </c>
      <c r="R7870" s="108" t="s">
        <v>1373</v>
      </c>
      <c r="S7870" s="139" t="s">
        <v>10741</v>
      </c>
      <c r="T7870" s="123" t="s">
        <v>51</v>
      </c>
      <c r="U7870" s="123" t="s">
        <v>45</v>
      </c>
      <c r="V7870" s="123" t="s">
        <v>52</v>
      </c>
      <c r="W7870" s="137">
        <v>391.62</v>
      </c>
      <c r="X7870" s="136">
        <v>83.68</v>
      </c>
      <c r="Y7870" s="137">
        <v>6750</v>
      </c>
      <c r="Z7870" s="137">
        <f>W7870*Y7870</f>
        <v>2643435</v>
      </c>
      <c r="AA7870" s="119">
        <v>22</v>
      </c>
      <c r="AB7870" s="119">
        <v>34</v>
      </c>
      <c r="AC7870" s="137">
        <f>(Z7870*(100-AB7870))/100</f>
        <v>1744667.1</v>
      </c>
      <c r="AD7870" s="137">
        <f>IF(AND(AC7870="",M7870=""),0,IF((AC7870=""),M7870, IF( (M7870=""),AC7870,SUM(AC7870:AC7871)+M7870)))</f>
        <v>5501967.5800000001</v>
      </c>
      <c r="AE7870" s="137">
        <f>IF( (X7870=""),AD7870*1,AD7870*(X7870/100) )</f>
        <v>4604046.4709440004</v>
      </c>
      <c r="AF7870" s="137">
        <v>10000000</v>
      </c>
      <c r="AG7870" s="137">
        <v>3475000</v>
      </c>
      <c r="AH7870" s="137">
        <v>0.02</v>
      </c>
    </row>
    <row r="7871" spans="1:34" s="173" customFormat="1" x14ac:dyDescent="0.55000000000000004">
      <c r="A7871" s="122"/>
      <c r="B7871" s="123"/>
      <c r="C7871" s="123"/>
      <c r="D7871" s="135"/>
      <c r="E7871" s="123"/>
      <c r="F7871" s="123"/>
      <c r="G7871" s="123"/>
      <c r="H7871" s="123"/>
      <c r="I7871" s="136"/>
      <c r="J7871" s="123"/>
      <c r="K7871" s="137"/>
      <c r="L7871" s="137"/>
      <c r="M7871" s="137"/>
      <c r="N7871" s="123">
        <v>2</v>
      </c>
      <c r="O7871" s="108" t="s">
        <v>10735</v>
      </c>
      <c r="P7871" s="138">
        <v>3570800004507</v>
      </c>
      <c r="Q7871" s="108" t="s">
        <v>10736</v>
      </c>
      <c r="R7871" s="108" t="s">
        <v>1373</v>
      </c>
      <c r="S7871" s="139" t="s">
        <v>10742</v>
      </c>
      <c r="T7871" s="123" t="s">
        <v>343</v>
      </c>
      <c r="U7871" s="123" t="s">
        <v>45</v>
      </c>
      <c r="V7871" s="123" t="s">
        <v>52</v>
      </c>
      <c r="W7871" s="137">
        <v>76.38</v>
      </c>
      <c r="X7871" s="136">
        <v>16.32</v>
      </c>
      <c r="Y7871" s="137">
        <v>5600</v>
      </c>
      <c r="Z7871" s="137">
        <f>W7871*Y7871</f>
        <v>427728</v>
      </c>
      <c r="AA7871" s="119">
        <v>22</v>
      </c>
      <c r="AB7871" s="119">
        <v>34</v>
      </c>
      <c r="AC7871" s="137">
        <f>(Z7871*(100-AB7871))/100</f>
        <v>282300.48</v>
      </c>
      <c r="AD7871" s="137">
        <f>IF(AND(AC7871="",M7870=""),0,IF((AC7871=""),M7870, IF( (M7870=""),AC7871,SUM(AC7870:AC7871)+M7870)))</f>
        <v>5501967.5800000001</v>
      </c>
      <c r="AE7871" s="137">
        <f>IF( (X7871=""),AD7871*1,AD7871*(X7871/100) )</f>
        <v>897921.10905600013</v>
      </c>
      <c r="AF7871" s="137">
        <v>10000000</v>
      </c>
      <c r="AG7871" s="137">
        <f>IF((AF7871-AE7871) &gt; 1,0,IF((AF7871-AE7871)&lt;0,AE7871-AF7871,AF7871-AE7871))</f>
        <v>0</v>
      </c>
      <c r="AH7871" s="137">
        <v>0.02</v>
      </c>
    </row>
    <row r="7872" spans="1:34" s="173" customFormat="1" x14ac:dyDescent="0.55000000000000004">
      <c r="A7872" s="122"/>
      <c r="B7872" s="123">
        <v>3384</v>
      </c>
      <c r="C7872" s="123">
        <v>5481</v>
      </c>
      <c r="D7872" s="135" t="s">
        <v>10743</v>
      </c>
      <c r="E7872" s="123" t="s">
        <v>34</v>
      </c>
      <c r="F7872" s="123">
        <v>17575</v>
      </c>
      <c r="G7872" s="123">
        <v>0</v>
      </c>
      <c r="H7872" s="123">
        <v>0</v>
      </c>
      <c r="I7872" s="136">
        <v>80</v>
      </c>
      <c r="J7872" s="123" t="s">
        <v>35</v>
      </c>
      <c r="K7872" s="137">
        <f>((G7872*400)+(H7872*100))+I7872</f>
        <v>80</v>
      </c>
      <c r="L7872" s="137">
        <v>2425</v>
      </c>
      <c r="M7872" s="137">
        <f>K7872*L7872</f>
        <v>194000</v>
      </c>
      <c r="N7872" s="123">
        <v>1</v>
      </c>
      <c r="O7872" s="108" t="s">
        <v>10735</v>
      </c>
      <c r="P7872" s="138">
        <v>3570800004507</v>
      </c>
      <c r="Q7872" s="108" t="s">
        <v>10736</v>
      </c>
      <c r="R7872" s="108" t="s">
        <v>1373</v>
      </c>
      <c r="S7872" s="139" t="s">
        <v>10744</v>
      </c>
      <c r="T7872" s="123" t="s">
        <v>51</v>
      </c>
      <c r="U7872" s="123" t="s">
        <v>45</v>
      </c>
      <c r="V7872" s="123" t="s">
        <v>52</v>
      </c>
      <c r="W7872" s="137">
        <v>206</v>
      </c>
      <c r="X7872" s="136">
        <v>87.25</v>
      </c>
      <c r="Y7872" s="137">
        <v>6750</v>
      </c>
      <c r="Z7872" s="137">
        <f>W7872*Y7872</f>
        <v>1390500</v>
      </c>
      <c r="AA7872" s="119">
        <v>22</v>
      </c>
      <c r="AB7872" s="119">
        <v>34</v>
      </c>
      <c r="AC7872" s="137">
        <f>(Z7872*(100-AB7872))/100</f>
        <v>917730</v>
      </c>
      <c r="AD7872" s="137">
        <f>IF(AND(AC7872="",M7872=""),0,IF((AC7872=""),M7872, IF( (M7872=""),AC7872,SUM(AC7872:AC7874)+M7872)))</f>
        <v>1153125.2</v>
      </c>
      <c r="AE7872" s="137">
        <f>IF( (X7872=""),AD7872*1,AD7872*(X7872/100) )</f>
        <v>1006101.737</v>
      </c>
      <c r="AF7872" s="137">
        <v>50000000</v>
      </c>
      <c r="AG7872" s="137">
        <f>IF((AF7872-AE7872) &gt; 1,0,IF((AF7872-AE7872)&lt;0,AE7872-AF7872,AF7872-AE7872))</f>
        <v>0</v>
      </c>
      <c r="AH7872" s="137">
        <v>0.02</v>
      </c>
    </row>
    <row r="7873" spans="1:34" s="173" customFormat="1" x14ac:dyDescent="0.55000000000000004">
      <c r="A7873" s="122"/>
      <c r="B7873" s="123"/>
      <c r="C7873" s="123"/>
      <c r="D7873" s="135"/>
      <c r="E7873" s="123"/>
      <c r="F7873" s="123"/>
      <c r="G7873" s="123"/>
      <c r="H7873" s="123"/>
      <c r="I7873" s="136"/>
      <c r="J7873" s="123"/>
      <c r="K7873" s="137"/>
      <c r="L7873" s="137"/>
      <c r="M7873" s="137"/>
      <c r="N7873" s="123">
        <v>2</v>
      </c>
      <c r="O7873" s="108" t="s">
        <v>10735</v>
      </c>
      <c r="P7873" s="138">
        <v>3570800004507</v>
      </c>
      <c r="Q7873" s="108" t="s">
        <v>10736</v>
      </c>
      <c r="R7873" s="108" t="s">
        <v>1373</v>
      </c>
      <c r="S7873" s="139" t="s">
        <v>10745</v>
      </c>
      <c r="T7873" s="123" t="s">
        <v>55</v>
      </c>
      <c r="U7873" s="123" t="s">
        <v>45</v>
      </c>
      <c r="V7873" s="123" t="s">
        <v>52</v>
      </c>
      <c r="W7873" s="137">
        <v>18.899999999999999</v>
      </c>
      <c r="X7873" s="136">
        <v>8.01</v>
      </c>
      <c r="Y7873" s="137">
        <v>0</v>
      </c>
      <c r="Z7873" s="137">
        <f>W7873*Y7873</f>
        <v>0</v>
      </c>
      <c r="AA7873" s="119">
        <v>22</v>
      </c>
      <c r="AB7873" s="119">
        <v>34</v>
      </c>
      <c r="AC7873" s="137">
        <f>(Z7873*(100-AB7873))/100</f>
        <v>0</v>
      </c>
      <c r="AD7873" s="137">
        <f>IF(AND(AC7873="",M7872=""),0,IF((AC7873=""),M7872, IF( (M7872=""),AC7873,SUM(AC7872:AC7874)+M7872)))</f>
        <v>1153125.2</v>
      </c>
      <c r="AE7873" s="137">
        <f>IF( (X7873=""),AD7873*1,AD7873*(X7873/100) )</f>
        <v>92365.328519999995</v>
      </c>
      <c r="AF7873" s="137">
        <v>50000000</v>
      </c>
      <c r="AG7873" s="137">
        <f>IF((AF7873-AE7873) &gt; 1,0,IF((AF7873-AE7873)&lt;0,AE7873-AF7873,AF7873-AE7873))</f>
        <v>0</v>
      </c>
      <c r="AH7873" s="137">
        <v>0.02</v>
      </c>
    </row>
    <row r="7874" spans="1:34" s="173" customFormat="1" x14ac:dyDescent="0.55000000000000004">
      <c r="A7874" s="122"/>
      <c r="B7874" s="123"/>
      <c r="C7874" s="123"/>
      <c r="D7874" s="135"/>
      <c r="E7874" s="123"/>
      <c r="F7874" s="123"/>
      <c r="G7874" s="123"/>
      <c r="H7874" s="123"/>
      <c r="I7874" s="136"/>
      <c r="J7874" s="123"/>
      <c r="K7874" s="137"/>
      <c r="L7874" s="137"/>
      <c r="M7874" s="137"/>
      <c r="N7874" s="123">
        <v>3</v>
      </c>
      <c r="O7874" s="108" t="s">
        <v>10735</v>
      </c>
      <c r="P7874" s="138">
        <v>3570800004507</v>
      </c>
      <c r="Q7874" s="108" t="s">
        <v>10736</v>
      </c>
      <c r="R7874" s="108" t="s">
        <v>1373</v>
      </c>
      <c r="S7874" s="139" t="s">
        <v>10746</v>
      </c>
      <c r="T7874" s="123" t="s">
        <v>343</v>
      </c>
      <c r="U7874" s="123" t="s">
        <v>45</v>
      </c>
      <c r="V7874" s="123" t="s">
        <v>52</v>
      </c>
      <c r="W7874" s="137">
        <v>11.2</v>
      </c>
      <c r="X7874" s="136">
        <v>4.74</v>
      </c>
      <c r="Y7874" s="137">
        <v>5600</v>
      </c>
      <c r="Z7874" s="137">
        <f>W7874*Y7874</f>
        <v>62719.999999999993</v>
      </c>
      <c r="AA7874" s="119">
        <v>22</v>
      </c>
      <c r="AB7874" s="119">
        <v>34</v>
      </c>
      <c r="AC7874" s="137">
        <f>(Z7874*(100-AB7874))/100</f>
        <v>41395.199999999997</v>
      </c>
      <c r="AD7874" s="137">
        <f>IF(AND(AC7874="",M7872=""),0,IF((AC7874=""),M7872, IF( (M7872=""),AC7874,SUM(AC7872:AC7874)+M7872)))</f>
        <v>1153125.2</v>
      </c>
      <c r="AE7874" s="137">
        <f>IF( (X7874=""),AD7874*1,AD7874*(X7874/100) )</f>
        <v>54658.134480000001</v>
      </c>
      <c r="AF7874" s="137">
        <v>50000000</v>
      </c>
      <c r="AG7874" s="137">
        <f>IF((AF7874-AE7874) &gt; 1,0,IF((AF7874-AE7874)&lt;0,AE7874-AF7874,AF7874-AE7874))</f>
        <v>0</v>
      </c>
      <c r="AH7874" s="137">
        <v>0.02</v>
      </c>
    </row>
    <row r="7875" spans="1:34" s="173" customFormat="1" x14ac:dyDescent="0.55000000000000004">
      <c r="A7875" s="122"/>
      <c r="B7875" s="123"/>
      <c r="C7875" s="123"/>
      <c r="D7875" s="135"/>
      <c r="E7875" s="123"/>
      <c r="F7875" s="123"/>
      <c r="G7875" s="123"/>
      <c r="H7875" s="123"/>
      <c r="I7875" s="136"/>
      <c r="J7875" s="123"/>
      <c r="K7875" s="137"/>
      <c r="L7875" s="137" t="s">
        <v>63</v>
      </c>
      <c r="M7875" s="137">
        <f>SUM(M7867:M7874)</f>
        <v>4101000</v>
      </c>
      <c r="N7875" s="123"/>
      <c r="O7875" s="108"/>
      <c r="P7875" s="138"/>
      <c r="Q7875" s="108"/>
      <c r="R7875" s="108"/>
      <c r="S7875" s="139"/>
      <c r="T7875" s="123"/>
      <c r="U7875" s="123"/>
      <c r="V7875" s="123"/>
      <c r="W7875" s="137"/>
      <c r="X7875" s="136"/>
      <c r="Y7875" s="137"/>
      <c r="Z7875" s="137"/>
      <c r="AA7875" s="119"/>
      <c r="AB7875" s="119"/>
      <c r="AC7875" s="137"/>
      <c r="AD7875" s="137"/>
      <c r="AE7875" s="137">
        <f>SUM(AE7867:AE7874)</f>
        <v>11866416.779999999</v>
      </c>
      <c r="AF7875" s="137"/>
      <c r="AG7875" s="137">
        <f>SUM(AG7867:AG7874)</f>
        <v>3907000</v>
      </c>
      <c r="AH7875" s="137"/>
    </row>
    <row r="7876" spans="1:34" s="173" customFormat="1" x14ac:dyDescent="0.55000000000000004">
      <c r="A7876" s="122" t="s">
        <v>10751</v>
      </c>
      <c r="B7876" s="123">
        <v>3385</v>
      </c>
      <c r="C7876" s="123">
        <v>8797</v>
      </c>
      <c r="D7876" s="135" t="s">
        <v>10752</v>
      </c>
      <c r="E7876" s="123" t="s">
        <v>34</v>
      </c>
      <c r="F7876" s="123">
        <v>8880</v>
      </c>
      <c r="G7876" s="123">
        <v>3</v>
      </c>
      <c r="H7876" s="123">
        <v>1</v>
      </c>
      <c r="I7876" s="136">
        <v>87</v>
      </c>
      <c r="J7876" s="123" t="s">
        <v>38</v>
      </c>
      <c r="K7876" s="137">
        <f>((G7876*400)+(H7876*100))+I7876</f>
        <v>1387</v>
      </c>
      <c r="L7876" s="137">
        <v>325</v>
      </c>
      <c r="M7876" s="137">
        <f>K7876*L7876</f>
        <v>450775</v>
      </c>
      <c r="N7876" s="123"/>
      <c r="O7876" s="108"/>
      <c r="P7876" s="138"/>
      <c r="Q7876" s="108"/>
      <c r="R7876" s="108"/>
      <c r="S7876" s="139"/>
      <c r="T7876" s="123"/>
      <c r="U7876" s="123"/>
      <c r="V7876" s="123"/>
      <c r="W7876" s="137"/>
      <c r="X7876" s="136"/>
      <c r="Y7876" s="137"/>
      <c r="Z7876" s="137"/>
      <c r="AA7876" s="119"/>
      <c r="AB7876" s="119"/>
      <c r="AC7876" s="137"/>
      <c r="AD7876" s="137">
        <f>IF(AND(AC7876="",M7876=""),0,IF((AC7876=""),M7876,IF((M7876=""),AC7876,AC7876+M7876)))</f>
        <v>450775</v>
      </c>
      <c r="AE7876" s="137">
        <f>IF( (X7876=""),AD7876*1,AD7876*(X7876/100) )</f>
        <v>450775</v>
      </c>
      <c r="AF7876" s="137">
        <v>50000000</v>
      </c>
      <c r="AG7876" s="137">
        <f>IF((AF7876-AE7876) &gt; 1,0,IF((AF7876-AE7876)&lt;0,AE7876-AF7876,AF7876-AE7876))</f>
        <v>0</v>
      </c>
      <c r="AH7876" s="137">
        <v>0.01</v>
      </c>
    </row>
    <row r="7877" spans="1:34" s="173" customFormat="1" x14ac:dyDescent="0.55000000000000004">
      <c r="A7877" s="122"/>
      <c r="B7877" s="123">
        <v>3386</v>
      </c>
      <c r="C7877" s="123">
        <v>8784</v>
      </c>
      <c r="D7877" s="135" t="s">
        <v>10753</v>
      </c>
      <c r="E7877" s="123" t="s">
        <v>34</v>
      </c>
      <c r="F7877" s="123">
        <v>8900</v>
      </c>
      <c r="G7877" s="123">
        <v>19</v>
      </c>
      <c r="H7877" s="123">
        <v>3</v>
      </c>
      <c r="I7877" s="136">
        <v>60</v>
      </c>
      <c r="J7877" s="123" t="s">
        <v>38</v>
      </c>
      <c r="K7877" s="137">
        <f>((G7877*400)+(H7877*100))+I7877</f>
        <v>7960</v>
      </c>
      <c r="L7877" s="137">
        <v>250</v>
      </c>
      <c r="M7877" s="137">
        <f>K7877*L7877</f>
        <v>1990000</v>
      </c>
      <c r="N7877" s="123"/>
      <c r="O7877" s="108"/>
      <c r="P7877" s="138"/>
      <c r="Q7877" s="108"/>
      <c r="R7877" s="108"/>
      <c r="S7877" s="139"/>
      <c r="T7877" s="123"/>
      <c r="U7877" s="123"/>
      <c r="V7877" s="123"/>
      <c r="W7877" s="137"/>
      <c r="X7877" s="136"/>
      <c r="Y7877" s="137"/>
      <c r="Z7877" s="137"/>
      <c r="AA7877" s="119"/>
      <c r="AB7877" s="119"/>
      <c r="AC7877" s="137"/>
      <c r="AD7877" s="137">
        <f>IF(AND(AC7877="",M7877=""),0,IF((AC7877=""),M7877,IF((M7877=""),AC7877,AC7877+M7877)))</f>
        <v>1990000</v>
      </c>
      <c r="AE7877" s="137">
        <f>IF( (X7877=""),AD7877*1,AD7877*(X7877/100) )</f>
        <v>1990000</v>
      </c>
      <c r="AF7877" s="137">
        <v>50000000</v>
      </c>
      <c r="AG7877" s="137">
        <f>IF((AF7877-AE7877) &gt; 1,0,IF((AF7877-AE7877)&lt;0,AE7877-AF7877,AF7877-AE7877))</f>
        <v>0</v>
      </c>
      <c r="AH7877" s="137">
        <v>0.01</v>
      </c>
    </row>
    <row r="7878" spans="1:34" s="173" customFormat="1" x14ac:dyDescent="0.55000000000000004">
      <c r="A7878" s="122"/>
      <c r="B7878" s="123"/>
      <c r="C7878" s="123"/>
      <c r="D7878" s="135"/>
      <c r="E7878" s="123"/>
      <c r="F7878" s="123"/>
      <c r="G7878" s="123"/>
      <c r="H7878" s="123"/>
      <c r="I7878" s="136"/>
      <c r="J7878" s="123"/>
      <c r="K7878" s="137"/>
      <c r="L7878" s="137" t="s">
        <v>63</v>
      </c>
      <c r="M7878" s="137">
        <f>SUM(M7876:M7877)</f>
        <v>2440775</v>
      </c>
      <c r="N7878" s="123"/>
      <c r="O7878" s="108"/>
      <c r="P7878" s="138"/>
      <c r="Q7878" s="108"/>
      <c r="R7878" s="108"/>
      <c r="S7878" s="139"/>
      <c r="T7878" s="123"/>
      <c r="U7878" s="123"/>
      <c r="V7878" s="123"/>
      <c r="W7878" s="137"/>
      <c r="X7878" s="136"/>
      <c r="Y7878" s="137"/>
      <c r="Z7878" s="137"/>
      <c r="AA7878" s="119"/>
      <c r="AB7878" s="119"/>
      <c r="AC7878" s="137"/>
      <c r="AD7878" s="137"/>
      <c r="AE7878" s="137">
        <f>SUM(AE7876:AE7877)</f>
        <v>2440775</v>
      </c>
      <c r="AF7878" s="137"/>
      <c r="AG7878" s="137">
        <f>SUM(AG7876:AG7877)</f>
        <v>0</v>
      </c>
      <c r="AH7878" s="137"/>
    </row>
    <row r="7879" spans="1:34" s="173" customFormat="1" x14ac:dyDescent="0.55000000000000004">
      <c r="A7879" s="122" t="s">
        <v>5828</v>
      </c>
      <c r="B7879" s="123">
        <v>3387</v>
      </c>
      <c r="C7879" s="123">
        <v>7376</v>
      </c>
      <c r="D7879" s="135" t="s">
        <v>10749</v>
      </c>
      <c r="E7879" s="123" t="s">
        <v>34</v>
      </c>
      <c r="F7879" s="123">
        <v>5113</v>
      </c>
      <c r="G7879" s="123">
        <v>0</v>
      </c>
      <c r="H7879" s="123">
        <v>3</v>
      </c>
      <c r="I7879" s="136">
        <v>10</v>
      </c>
      <c r="J7879" s="123" t="s">
        <v>35</v>
      </c>
      <c r="K7879" s="137">
        <f>((G7879*400)+(H7879*100))+I7879</f>
        <v>310</v>
      </c>
      <c r="L7879" s="137">
        <v>1200</v>
      </c>
      <c r="M7879" s="137">
        <f>K7879*L7879</f>
        <v>372000</v>
      </c>
      <c r="N7879" s="123">
        <v>1</v>
      </c>
      <c r="O7879" s="108" t="s">
        <v>10747</v>
      </c>
      <c r="P7879" s="138"/>
      <c r="Q7879" s="108" t="s">
        <v>10748</v>
      </c>
      <c r="R7879" s="108" t="s">
        <v>5830</v>
      </c>
      <c r="S7879" s="139" t="s">
        <v>10750</v>
      </c>
      <c r="T7879" s="123" t="s">
        <v>51</v>
      </c>
      <c r="U7879" s="123" t="s">
        <v>45</v>
      </c>
      <c r="V7879" s="123" t="s">
        <v>52</v>
      </c>
      <c r="W7879" s="137">
        <v>90</v>
      </c>
      <c r="X7879" s="136">
        <v>100</v>
      </c>
      <c r="Y7879" s="137">
        <v>6750</v>
      </c>
      <c r="Z7879" s="137">
        <f t="shared" ref="Z7879:Z7885" si="772">W7879*Y7879</f>
        <v>607500</v>
      </c>
      <c r="AA7879" s="119">
        <v>17</v>
      </c>
      <c r="AB7879" s="119">
        <v>24</v>
      </c>
      <c r="AC7879" s="137">
        <f t="shared" ref="AC7879:AC7885" si="773">(Z7879*(100-AB7879))/100</f>
        <v>461700</v>
      </c>
      <c r="AD7879" s="137">
        <f>IF(AND(AC7879="",M7879=""),0,IF((AC7879=""),M7879, IF( (M7879=""),AC7879,SUM(AC7879:AC7879)+M7879)))</f>
        <v>833700</v>
      </c>
      <c r="AE7879" s="137">
        <f t="shared" ref="AE7879:AE7886" si="774">IF( (X7879=""),AD7879*1,AD7879*(X7879/100) )</f>
        <v>833700</v>
      </c>
      <c r="AF7879" s="137">
        <v>50000000</v>
      </c>
      <c r="AG7879" s="137">
        <f t="shared" ref="AG7879:AG7886" si="775">IF((AF7879-AE7879) &gt; 1,0,IF((AF7879-AE7879)&lt;0,AE7879-AF7879,AF7879-AE7879))</f>
        <v>0</v>
      </c>
      <c r="AH7879" s="137">
        <v>0.02</v>
      </c>
    </row>
    <row r="7880" spans="1:34" s="99" customFormat="1" x14ac:dyDescent="0.55000000000000004">
      <c r="A7880" s="107" t="s">
        <v>5828</v>
      </c>
      <c r="B7880" s="102">
        <v>3388</v>
      </c>
      <c r="C7880" s="102">
        <v>7035</v>
      </c>
      <c r="D7880" s="90" t="s">
        <v>10754</v>
      </c>
      <c r="E7880" s="102" t="s">
        <v>34</v>
      </c>
      <c r="F7880" s="102">
        <v>16886</v>
      </c>
      <c r="G7880" s="102">
        <v>0</v>
      </c>
      <c r="H7880" s="102">
        <v>1</v>
      </c>
      <c r="I7880" s="98">
        <v>0</v>
      </c>
      <c r="J7880" s="102" t="s">
        <v>62</v>
      </c>
      <c r="K7880" s="94">
        <f>((G7880*400)+(H7880*100))+I7880</f>
        <v>100</v>
      </c>
      <c r="L7880" s="94">
        <v>2175</v>
      </c>
      <c r="M7880" s="94">
        <f>K7880*L7880</f>
        <v>217500</v>
      </c>
      <c r="N7880" s="102">
        <v>1</v>
      </c>
      <c r="O7880" s="111" t="s">
        <v>10747</v>
      </c>
      <c r="P7880" s="96"/>
      <c r="Q7880" s="111" t="s">
        <v>10748</v>
      </c>
      <c r="R7880" s="111" t="s">
        <v>5830</v>
      </c>
      <c r="S7880" s="97" t="s">
        <v>10755</v>
      </c>
      <c r="T7880" s="102" t="s">
        <v>73</v>
      </c>
      <c r="U7880" s="102" t="s">
        <v>45</v>
      </c>
      <c r="V7880" s="102" t="s">
        <v>46</v>
      </c>
      <c r="W7880" s="94">
        <v>85.33</v>
      </c>
      <c r="X7880" s="98">
        <v>33.33</v>
      </c>
      <c r="Y7880" s="94">
        <v>6600</v>
      </c>
      <c r="Z7880" s="94">
        <f t="shared" si="772"/>
        <v>563178</v>
      </c>
      <c r="AA7880" s="119">
        <v>17</v>
      </c>
      <c r="AB7880" s="119">
        <v>24</v>
      </c>
      <c r="AC7880" s="94">
        <f t="shared" si="773"/>
        <v>428015.28</v>
      </c>
      <c r="AD7880" s="94">
        <f>IF(AND(AC7880="",M7880=""),0,IF((AC7880=""),M7880, IF( (M7880=""),AC7880,SUM(AC7880:AC7882)+M7880)))</f>
        <v>1501596</v>
      </c>
      <c r="AE7880" s="94">
        <f>IF( (X7880=""),AD7880*1,AD7880*(X7880/100) )</f>
        <v>500481.94679999998</v>
      </c>
      <c r="AF7880" s="94">
        <v>0</v>
      </c>
      <c r="AG7880" s="94">
        <f t="shared" si="775"/>
        <v>500481.94679999998</v>
      </c>
      <c r="AH7880" s="94">
        <v>0.3</v>
      </c>
    </row>
    <row r="7881" spans="1:34" s="99" customFormat="1" x14ac:dyDescent="0.55000000000000004">
      <c r="A7881" s="107"/>
      <c r="B7881" s="102"/>
      <c r="C7881" s="102"/>
      <c r="D7881" s="90"/>
      <c r="E7881" s="102"/>
      <c r="F7881" s="102"/>
      <c r="G7881" s="102"/>
      <c r="H7881" s="102"/>
      <c r="I7881" s="98"/>
      <c r="J7881" s="102"/>
      <c r="K7881" s="94"/>
      <c r="L7881" s="94"/>
      <c r="M7881" s="94"/>
      <c r="N7881" s="102"/>
      <c r="O7881" s="111"/>
      <c r="P7881" s="96"/>
      <c r="Q7881" s="111"/>
      <c r="R7881" s="111"/>
      <c r="S7881" s="97"/>
      <c r="T7881" s="102"/>
      <c r="U7881" s="102"/>
      <c r="V7881" s="102" t="s">
        <v>46</v>
      </c>
      <c r="W7881" s="94">
        <v>85.33</v>
      </c>
      <c r="X7881" s="98">
        <v>33.33</v>
      </c>
      <c r="Y7881" s="94">
        <v>6600</v>
      </c>
      <c r="Z7881" s="94">
        <f t="shared" si="772"/>
        <v>563178</v>
      </c>
      <c r="AA7881" s="119">
        <v>17</v>
      </c>
      <c r="AB7881" s="119">
        <v>24</v>
      </c>
      <c r="AC7881" s="94">
        <f>(Z7881*(100-AB7881))/100</f>
        <v>428015.28</v>
      </c>
      <c r="AD7881" s="94">
        <f>IF(AND(AC7880="",M7880=""),0,IF((AC7880=""),M7880, IF( (M7880=""),AC7880,SUM(AC7880:AC7882)+M7880)))</f>
        <v>1501596</v>
      </c>
      <c r="AE7881" s="94">
        <f>IF( (X7881=""),AD7881*1,AD7881*(X7881/100) )</f>
        <v>500481.94679999998</v>
      </c>
      <c r="AF7881" s="94">
        <v>0</v>
      </c>
      <c r="AG7881" s="94">
        <f>IF((AF7881-AE7881) &gt; 1,0,IF((AF7881-AE7881)&lt;0,AE7881-AF7881,AF7881-AE7881))</f>
        <v>500481.94679999998</v>
      </c>
      <c r="AH7881" s="94">
        <v>0.02</v>
      </c>
    </row>
    <row r="7882" spans="1:34" s="99" customFormat="1" x14ac:dyDescent="0.55000000000000004">
      <c r="A7882" s="107"/>
      <c r="B7882" s="102"/>
      <c r="C7882" s="102"/>
      <c r="D7882" s="90"/>
      <c r="E7882" s="102"/>
      <c r="F7882" s="102"/>
      <c r="G7882" s="102"/>
      <c r="H7882" s="102"/>
      <c r="I7882" s="98"/>
      <c r="J7882" s="102"/>
      <c r="K7882" s="94"/>
      <c r="L7882" s="94"/>
      <c r="M7882" s="94"/>
      <c r="N7882" s="102"/>
      <c r="O7882" s="111"/>
      <c r="P7882" s="96"/>
      <c r="Q7882" s="111"/>
      <c r="R7882" s="111"/>
      <c r="S7882" s="97"/>
      <c r="T7882" s="102"/>
      <c r="U7882" s="102"/>
      <c r="V7882" s="102" t="s">
        <v>46</v>
      </c>
      <c r="W7882" s="94">
        <v>85.34</v>
      </c>
      <c r="X7882" s="98">
        <v>33.340000000000003</v>
      </c>
      <c r="Y7882" s="94">
        <v>6600</v>
      </c>
      <c r="Z7882" s="94">
        <f t="shared" si="772"/>
        <v>563244</v>
      </c>
      <c r="AA7882" s="119">
        <v>17</v>
      </c>
      <c r="AB7882" s="119">
        <v>24</v>
      </c>
      <c r="AC7882" s="94">
        <f>(Z7882*(100-AB7882))/100</f>
        <v>428065.44</v>
      </c>
      <c r="AD7882" s="94">
        <f>IF(AND(AC7881="",M7880=""),0,IF((AC7881=""),M7880, IF( (M7880=""),AC7881,SUM(AC7880:AC7882)+M7880)))</f>
        <v>1501596</v>
      </c>
      <c r="AE7882" s="94">
        <f>IF( (X7882=""),AD7882*1,AD7882*(X7882/100) )</f>
        <v>500632.10640000005</v>
      </c>
      <c r="AF7882" s="94">
        <v>0</v>
      </c>
      <c r="AG7882" s="94">
        <f>IF((AF7882-AE7882) &gt; 1,0,IF((AF7882-AE7882)&lt;0,AE7882-AF7882,AF7882-AE7882))</f>
        <v>500632.10640000005</v>
      </c>
      <c r="AH7882" s="94">
        <v>0.02</v>
      </c>
    </row>
    <row r="7883" spans="1:34" s="99" customFormat="1" x14ac:dyDescent="0.55000000000000004">
      <c r="A7883" s="107" t="s">
        <v>5828</v>
      </c>
      <c r="B7883" s="102">
        <v>3389</v>
      </c>
      <c r="C7883" s="102">
        <v>7038</v>
      </c>
      <c r="D7883" s="90" t="s">
        <v>10766</v>
      </c>
      <c r="E7883" s="102" t="s">
        <v>34</v>
      </c>
      <c r="F7883" s="102">
        <v>19094</v>
      </c>
      <c r="G7883" s="102">
        <v>0</v>
      </c>
      <c r="H7883" s="102">
        <v>3</v>
      </c>
      <c r="I7883" s="98">
        <v>27</v>
      </c>
      <c r="J7883" s="102" t="s">
        <v>62</v>
      </c>
      <c r="K7883" s="94">
        <f>((G7883*400)+(H7883*100))+I7883</f>
        <v>327</v>
      </c>
      <c r="L7883" s="94">
        <v>2175</v>
      </c>
      <c r="M7883" s="94">
        <f>K7883*L7883</f>
        <v>711225</v>
      </c>
      <c r="N7883" s="102">
        <v>1</v>
      </c>
      <c r="O7883" s="111" t="s">
        <v>10747</v>
      </c>
      <c r="P7883" s="96"/>
      <c r="Q7883" s="111" t="s">
        <v>10748</v>
      </c>
      <c r="R7883" s="111" t="s">
        <v>5830</v>
      </c>
      <c r="S7883" s="97" t="s">
        <v>10767</v>
      </c>
      <c r="T7883" s="102" t="s">
        <v>51</v>
      </c>
      <c r="U7883" s="102" t="s">
        <v>45</v>
      </c>
      <c r="V7883" s="102" t="s">
        <v>46</v>
      </c>
      <c r="W7883" s="94">
        <v>52</v>
      </c>
      <c r="X7883" s="98">
        <v>17.39</v>
      </c>
      <c r="Y7883" s="94">
        <v>6750</v>
      </c>
      <c r="Z7883" s="94">
        <f t="shared" si="772"/>
        <v>351000</v>
      </c>
      <c r="AA7883" s="89">
        <v>11</v>
      </c>
      <c r="AB7883" s="89">
        <v>12</v>
      </c>
      <c r="AC7883" s="94">
        <f t="shared" si="773"/>
        <v>308880</v>
      </c>
      <c r="AD7883" s="94">
        <f>IF(AND(AC7883="",M7883=""),0,IF((AC7883=""),M7883, IF( (M7883=""),AC7883,SUM(AC7883:AC7885)+M7883)))</f>
        <v>2487285</v>
      </c>
      <c r="AE7883" s="94">
        <f t="shared" si="774"/>
        <v>432538.8615</v>
      </c>
      <c r="AF7883" s="94">
        <v>0</v>
      </c>
      <c r="AG7883" s="94">
        <f t="shared" si="775"/>
        <v>432538.8615</v>
      </c>
      <c r="AH7883" s="94">
        <v>0.02</v>
      </c>
    </row>
    <row r="7884" spans="1:34" s="99" customFormat="1" x14ac:dyDescent="0.55000000000000004">
      <c r="A7884" s="107"/>
      <c r="B7884" s="102"/>
      <c r="C7884" s="102"/>
      <c r="D7884" s="90"/>
      <c r="E7884" s="102"/>
      <c r="F7884" s="102"/>
      <c r="G7884" s="102"/>
      <c r="H7884" s="102"/>
      <c r="I7884" s="98"/>
      <c r="J7884" s="102"/>
      <c r="K7884" s="94"/>
      <c r="L7884" s="94"/>
      <c r="M7884" s="94"/>
      <c r="N7884" s="102">
        <v>2</v>
      </c>
      <c r="O7884" s="111" t="s">
        <v>10747</v>
      </c>
      <c r="P7884" s="96"/>
      <c r="Q7884" s="111" t="s">
        <v>10748</v>
      </c>
      <c r="R7884" s="111" t="s">
        <v>5830</v>
      </c>
      <c r="S7884" s="97" t="s">
        <v>10768</v>
      </c>
      <c r="T7884" s="102" t="s">
        <v>51</v>
      </c>
      <c r="U7884" s="102" t="s">
        <v>45</v>
      </c>
      <c r="V7884" s="102" t="s">
        <v>46</v>
      </c>
      <c r="W7884" s="94">
        <v>52</v>
      </c>
      <c r="X7884" s="98">
        <v>17.39</v>
      </c>
      <c r="Y7884" s="94">
        <v>6750</v>
      </c>
      <c r="Z7884" s="94">
        <f t="shared" si="772"/>
        <v>351000</v>
      </c>
      <c r="AA7884" s="89">
        <v>11</v>
      </c>
      <c r="AB7884" s="89">
        <v>12</v>
      </c>
      <c r="AC7884" s="94">
        <f t="shared" si="773"/>
        <v>308880</v>
      </c>
      <c r="AD7884" s="94">
        <f>IF(AND(AC7884="",M7883=""),0,IF((AC7884=""),M7883, IF( (M7883=""),AC7884,SUM(AC7883:AC7885)+M7883)))</f>
        <v>2487285</v>
      </c>
      <c r="AE7884" s="94">
        <f t="shared" si="774"/>
        <v>432538.8615</v>
      </c>
      <c r="AF7884" s="94">
        <v>0</v>
      </c>
      <c r="AG7884" s="94">
        <f t="shared" si="775"/>
        <v>432538.8615</v>
      </c>
      <c r="AH7884" s="94">
        <v>0.02</v>
      </c>
    </row>
    <row r="7885" spans="1:34" s="99" customFormat="1" x14ac:dyDescent="0.55000000000000004">
      <c r="A7885" s="107"/>
      <c r="B7885" s="102"/>
      <c r="C7885" s="102"/>
      <c r="D7885" s="90"/>
      <c r="E7885" s="102"/>
      <c r="F7885" s="102"/>
      <c r="G7885" s="102"/>
      <c r="H7885" s="102"/>
      <c r="I7885" s="98"/>
      <c r="J7885" s="102"/>
      <c r="K7885" s="94"/>
      <c r="L7885" s="94"/>
      <c r="M7885" s="94"/>
      <c r="N7885" s="102">
        <v>3</v>
      </c>
      <c r="O7885" s="111" t="s">
        <v>10747</v>
      </c>
      <c r="P7885" s="96"/>
      <c r="Q7885" s="111" t="s">
        <v>10748</v>
      </c>
      <c r="R7885" s="111" t="s">
        <v>5830</v>
      </c>
      <c r="S7885" s="97" t="s">
        <v>10769</v>
      </c>
      <c r="T7885" s="102" t="s">
        <v>51</v>
      </c>
      <c r="U7885" s="102" t="s">
        <v>45</v>
      </c>
      <c r="V7885" s="102" t="s">
        <v>46</v>
      </c>
      <c r="W7885" s="94">
        <v>195</v>
      </c>
      <c r="X7885" s="98">
        <v>65.22</v>
      </c>
      <c r="Y7885" s="94">
        <v>6750</v>
      </c>
      <c r="Z7885" s="94">
        <f t="shared" si="772"/>
        <v>1316250</v>
      </c>
      <c r="AA7885" s="89">
        <v>11</v>
      </c>
      <c r="AB7885" s="89">
        <v>12</v>
      </c>
      <c r="AC7885" s="94">
        <f t="shared" si="773"/>
        <v>1158300</v>
      </c>
      <c r="AD7885" s="94">
        <f>IF(AND(AC7885="",M7883=""),0,IF((AC7885=""),M7883, IF( (M7883=""),AC7885,SUM(AC7883:AC7885)+M7883)))</f>
        <v>2487285</v>
      </c>
      <c r="AE7885" s="94">
        <f t="shared" si="774"/>
        <v>1622207.277</v>
      </c>
      <c r="AF7885" s="94">
        <v>0</v>
      </c>
      <c r="AG7885" s="94">
        <f t="shared" si="775"/>
        <v>1622207.277</v>
      </c>
      <c r="AH7885" s="94">
        <v>0.02</v>
      </c>
    </row>
    <row r="7886" spans="1:34" s="173" customFormat="1" x14ac:dyDescent="0.55000000000000004">
      <c r="A7886" s="122" t="s">
        <v>5828</v>
      </c>
      <c r="B7886" s="123">
        <v>3390</v>
      </c>
      <c r="C7886" s="123">
        <v>7241</v>
      </c>
      <c r="D7886" s="135" t="s">
        <v>10777</v>
      </c>
      <c r="E7886" s="123" t="s">
        <v>34</v>
      </c>
      <c r="F7886" s="123">
        <v>22842</v>
      </c>
      <c r="G7886" s="123">
        <v>2</v>
      </c>
      <c r="H7886" s="123">
        <v>2</v>
      </c>
      <c r="I7886" s="136">
        <v>0</v>
      </c>
      <c r="J7886" s="123" t="s">
        <v>38</v>
      </c>
      <c r="K7886" s="137">
        <f>((G7886*400)+(H7886*100))+I7886</f>
        <v>1000</v>
      </c>
      <c r="L7886" s="137">
        <v>475</v>
      </c>
      <c r="M7886" s="137">
        <f>K7886*L7886</f>
        <v>475000</v>
      </c>
      <c r="N7886" s="123"/>
      <c r="O7886" s="108"/>
      <c r="P7886" s="138"/>
      <c r="Q7886" s="108"/>
      <c r="R7886" s="108"/>
      <c r="S7886" s="139"/>
      <c r="T7886" s="123"/>
      <c r="U7886" s="123"/>
      <c r="V7886" s="123"/>
      <c r="W7886" s="137"/>
      <c r="X7886" s="136"/>
      <c r="Y7886" s="137"/>
      <c r="Z7886" s="137"/>
      <c r="AA7886" s="119"/>
      <c r="AB7886" s="119"/>
      <c r="AC7886" s="137"/>
      <c r="AD7886" s="137">
        <f>IF(AND(AC7886="",M7886=""),0,IF((AC7886=""),M7886,IF((M7886=""),AC7886,AC7886+M7886)))</f>
        <v>475000</v>
      </c>
      <c r="AE7886" s="137">
        <f t="shared" si="774"/>
        <v>475000</v>
      </c>
      <c r="AF7886" s="137">
        <v>50000000</v>
      </c>
      <c r="AG7886" s="137">
        <f t="shared" si="775"/>
        <v>0</v>
      </c>
      <c r="AH7886" s="137">
        <v>0.01</v>
      </c>
    </row>
    <row r="7887" spans="1:34" s="173" customFormat="1" x14ac:dyDescent="0.55000000000000004">
      <c r="A7887" s="122"/>
      <c r="B7887" s="123"/>
      <c r="C7887" s="123"/>
      <c r="D7887" s="135"/>
      <c r="E7887" s="123"/>
      <c r="F7887" s="123"/>
      <c r="G7887" s="123"/>
      <c r="H7887" s="123"/>
      <c r="I7887" s="136"/>
      <c r="J7887" s="123"/>
      <c r="K7887" s="137"/>
      <c r="L7887" s="137" t="s">
        <v>63</v>
      </c>
      <c r="M7887" s="137">
        <f>SUM(M7879:M7886)</f>
        <v>1775725</v>
      </c>
      <c r="N7887" s="123"/>
      <c r="O7887" s="108"/>
      <c r="P7887" s="138"/>
      <c r="Q7887" s="108"/>
      <c r="R7887" s="108"/>
      <c r="S7887" s="139"/>
      <c r="T7887" s="123"/>
      <c r="U7887" s="123"/>
      <c r="V7887" s="123"/>
      <c r="W7887" s="137"/>
      <c r="X7887" s="136"/>
      <c r="Y7887" s="137"/>
      <c r="Z7887" s="137"/>
      <c r="AA7887" s="119"/>
      <c r="AB7887" s="119"/>
      <c r="AC7887" s="137"/>
      <c r="AD7887" s="137"/>
      <c r="AE7887" s="137">
        <f>SUM(AE7879:AE7886)</f>
        <v>5297581</v>
      </c>
      <c r="AF7887" s="137"/>
      <c r="AG7887" s="137">
        <f>SUM(AG7879:AG7886)</f>
        <v>3988881</v>
      </c>
      <c r="AH7887" s="137"/>
    </row>
    <row r="7888" spans="1:34" s="173" customFormat="1" x14ac:dyDescent="0.55000000000000004">
      <c r="A7888" s="122" t="s">
        <v>10758</v>
      </c>
      <c r="B7888" s="123">
        <v>3391</v>
      </c>
      <c r="C7888" s="123">
        <v>8350</v>
      </c>
      <c r="D7888" s="135" t="s">
        <v>10759</v>
      </c>
      <c r="E7888" s="123" t="s">
        <v>34</v>
      </c>
      <c r="F7888" s="123">
        <v>17123</v>
      </c>
      <c r="G7888" s="123">
        <v>0</v>
      </c>
      <c r="H7888" s="123">
        <v>0</v>
      </c>
      <c r="I7888" s="136">
        <v>89</v>
      </c>
      <c r="J7888" s="123" t="s">
        <v>35</v>
      </c>
      <c r="K7888" s="137">
        <f>((G7888*400)+(H7888*100))+I7888</f>
        <v>89</v>
      </c>
      <c r="L7888" s="137">
        <v>800</v>
      </c>
      <c r="M7888" s="137">
        <f>K7888*L7888</f>
        <v>71200</v>
      </c>
      <c r="N7888" s="123">
        <v>1</v>
      </c>
      <c r="O7888" s="108" t="s">
        <v>10756</v>
      </c>
      <c r="P7888" s="138">
        <v>3570100675433</v>
      </c>
      <c r="Q7888" s="108" t="s">
        <v>10757</v>
      </c>
      <c r="R7888" s="108" t="s">
        <v>10760</v>
      </c>
      <c r="S7888" s="139" t="s">
        <v>10761</v>
      </c>
      <c r="T7888" s="123" t="s">
        <v>51</v>
      </c>
      <c r="U7888" s="123" t="s">
        <v>45</v>
      </c>
      <c r="V7888" s="123" t="s">
        <v>52</v>
      </c>
      <c r="W7888" s="137">
        <v>391.5</v>
      </c>
      <c r="X7888" s="136">
        <v>100</v>
      </c>
      <c r="Y7888" s="137">
        <v>6750</v>
      </c>
      <c r="Z7888" s="137">
        <f>W7888*Y7888</f>
        <v>2642625</v>
      </c>
      <c r="AA7888" s="89">
        <v>10</v>
      </c>
      <c r="AB7888" s="89">
        <v>10</v>
      </c>
      <c r="AC7888" s="137">
        <f>(Z7888*(100-AB7888))/100</f>
        <v>2378362.5</v>
      </c>
      <c r="AD7888" s="137">
        <f>IF(AND(AC7888="",M7888=""),0,IF((AC7888=""),M7888, IF( (M7888=""),AC7888,SUM(AC7888:AC7898)+M7888)))</f>
        <v>4809465.0999999996</v>
      </c>
      <c r="AE7888" s="137">
        <f>IF( (X7888=""),AD7888*1,AD7888*(X7888/100) )</f>
        <v>4809465.0999999996</v>
      </c>
      <c r="AF7888" s="137">
        <v>50000000</v>
      </c>
      <c r="AG7888" s="137">
        <f>IF((AF7888-AE7888) &gt; 1,0,IF((AF7888-AE7888)&lt;0,AE7888-AF7888,AF7888-AE7888))</f>
        <v>0</v>
      </c>
      <c r="AH7888" s="137">
        <v>0.02</v>
      </c>
    </row>
    <row r="7889" spans="1:34" s="173" customFormat="1" x14ac:dyDescent="0.55000000000000004">
      <c r="A7889" s="122"/>
      <c r="B7889" s="123"/>
      <c r="C7889" s="123"/>
      <c r="D7889" s="135"/>
      <c r="E7889" s="123"/>
      <c r="F7889" s="123"/>
      <c r="G7889" s="123"/>
      <c r="H7889" s="123"/>
      <c r="I7889" s="136"/>
      <c r="J7889" s="123"/>
      <c r="K7889" s="137"/>
      <c r="L7889" s="137" t="s">
        <v>63</v>
      </c>
      <c r="M7889" s="137">
        <f>SUM(M7888:M7888)</f>
        <v>71200</v>
      </c>
      <c r="N7889" s="123"/>
      <c r="O7889" s="108"/>
      <c r="P7889" s="138"/>
      <c r="Q7889" s="108"/>
      <c r="R7889" s="108"/>
      <c r="S7889" s="139"/>
      <c r="T7889" s="123"/>
      <c r="U7889" s="123"/>
      <c r="V7889" s="123"/>
      <c r="W7889" s="137"/>
      <c r="X7889" s="136"/>
      <c r="Y7889" s="137"/>
      <c r="Z7889" s="137"/>
      <c r="AA7889" s="119"/>
      <c r="AB7889" s="119"/>
      <c r="AC7889" s="137"/>
      <c r="AD7889" s="137"/>
      <c r="AE7889" s="137">
        <f>SUM(AE7888:AE7888)</f>
        <v>4809465.0999999996</v>
      </c>
      <c r="AF7889" s="137"/>
      <c r="AG7889" s="137">
        <f>SUM(AG7888:AG7888)</f>
        <v>0</v>
      </c>
      <c r="AH7889" s="137"/>
    </row>
    <row r="7890" spans="1:34" s="173" customFormat="1" x14ac:dyDescent="0.55000000000000004">
      <c r="A7890" s="122" t="s">
        <v>10751</v>
      </c>
      <c r="B7890" s="123">
        <v>3392</v>
      </c>
      <c r="C7890" s="123">
        <v>8813</v>
      </c>
      <c r="D7890" s="135" t="s">
        <v>10770</v>
      </c>
      <c r="E7890" s="123" t="s">
        <v>34</v>
      </c>
      <c r="F7890" s="123">
        <v>20443</v>
      </c>
      <c r="G7890" s="123">
        <v>5</v>
      </c>
      <c r="H7890" s="123">
        <v>1</v>
      </c>
      <c r="I7890" s="136">
        <v>17</v>
      </c>
      <c r="J7890" s="123" t="s">
        <v>38</v>
      </c>
      <c r="K7890" s="137">
        <f>((G7890*400)+(H7890*100))+I7890</f>
        <v>2117</v>
      </c>
      <c r="L7890" s="137">
        <v>325</v>
      </c>
      <c r="M7890" s="137">
        <f>K7890*L7890</f>
        <v>688025</v>
      </c>
      <c r="N7890" s="123"/>
      <c r="O7890" s="108"/>
      <c r="P7890" s="138"/>
      <c r="Q7890" s="108"/>
      <c r="R7890" s="108"/>
      <c r="S7890" s="139"/>
      <c r="T7890" s="123"/>
      <c r="U7890" s="123"/>
      <c r="V7890" s="123"/>
      <c r="W7890" s="137"/>
      <c r="X7890" s="136"/>
      <c r="Y7890" s="137"/>
      <c r="Z7890" s="137"/>
      <c r="AA7890" s="119"/>
      <c r="AB7890" s="119"/>
      <c r="AC7890" s="137"/>
      <c r="AD7890" s="137">
        <f>IF(AND(AC7890="",M7890=""),0,IF((AC7890=""),M7890,IF((M7890=""),AC7890,AC7890+M7890)))</f>
        <v>688025</v>
      </c>
      <c r="AE7890" s="137">
        <f>IF( (X7890=""),AD7890*1,AD7890*(X7890/100) )</f>
        <v>688025</v>
      </c>
      <c r="AF7890" s="137">
        <v>50000000</v>
      </c>
      <c r="AG7890" s="137">
        <f>IF((AF7890-AE7890) &gt; 1,0,IF((AF7890-AE7890)&lt;0,AE7890-AF7890,AF7890-AE7890))</f>
        <v>0</v>
      </c>
      <c r="AH7890" s="137">
        <v>0.01</v>
      </c>
    </row>
    <row r="7891" spans="1:34" s="173" customFormat="1" x14ac:dyDescent="0.55000000000000004">
      <c r="A7891" s="122"/>
      <c r="B7891" s="123"/>
      <c r="C7891" s="123"/>
      <c r="D7891" s="135"/>
      <c r="E7891" s="123"/>
      <c r="F7891" s="123"/>
      <c r="G7891" s="123"/>
      <c r="H7891" s="123"/>
      <c r="I7891" s="136"/>
      <c r="J7891" s="123"/>
      <c r="K7891" s="137"/>
      <c r="L7891" s="137" t="s">
        <v>63</v>
      </c>
      <c r="M7891" s="137">
        <f>SUM(M7890:M7890)</f>
        <v>688025</v>
      </c>
      <c r="N7891" s="123"/>
      <c r="O7891" s="108"/>
      <c r="P7891" s="138"/>
      <c r="Q7891" s="108"/>
      <c r="R7891" s="108"/>
      <c r="S7891" s="139"/>
      <c r="T7891" s="123"/>
      <c r="U7891" s="123"/>
      <c r="V7891" s="123"/>
      <c r="W7891" s="137"/>
      <c r="X7891" s="136"/>
      <c r="Y7891" s="137"/>
      <c r="Z7891" s="137"/>
      <c r="AA7891" s="119"/>
      <c r="AB7891" s="119"/>
      <c r="AC7891" s="137"/>
      <c r="AD7891" s="137"/>
      <c r="AE7891" s="137">
        <f>SUM(AE7890:AE7890)</f>
        <v>688025</v>
      </c>
      <c r="AF7891" s="137"/>
      <c r="AG7891" s="137">
        <f>SUM(AG7890:AG7890)</f>
        <v>0</v>
      </c>
      <c r="AH7891" s="137"/>
    </row>
    <row r="7892" spans="1:34" s="173" customFormat="1" x14ac:dyDescent="0.55000000000000004">
      <c r="A7892" s="122" t="s">
        <v>10773</v>
      </c>
      <c r="B7892" s="123">
        <v>3393</v>
      </c>
      <c r="C7892" s="123">
        <v>8606</v>
      </c>
      <c r="D7892" s="135" t="s">
        <v>10774</v>
      </c>
      <c r="E7892" s="123" t="s">
        <v>34</v>
      </c>
      <c r="F7892" s="123">
        <v>22417</v>
      </c>
      <c r="G7892" s="123">
        <v>0</v>
      </c>
      <c r="H7892" s="123">
        <v>0</v>
      </c>
      <c r="I7892" s="136">
        <v>98</v>
      </c>
      <c r="J7892" s="123" t="s">
        <v>35</v>
      </c>
      <c r="K7892" s="137">
        <f>((G7892*400)+(H7892*100))+I7892</f>
        <v>98</v>
      </c>
      <c r="L7892" s="137">
        <v>800</v>
      </c>
      <c r="M7892" s="137">
        <f>K7892*L7892</f>
        <v>78400</v>
      </c>
      <c r="N7892" s="123">
        <v>1</v>
      </c>
      <c r="O7892" s="108" t="s">
        <v>10771</v>
      </c>
      <c r="P7892" s="138">
        <v>3570800350626</v>
      </c>
      <c r="Q7892" s="108" t="s">
        <v>10772</v>
      </c>
      <c r="R7892" s="108" t="s">
        <v>10775</v>
      </c>
      <c r="S7892" s="139" t="s">
        <v>10776</v>
      </c>
      <c r="T7892" s="123" t="s">
        <v>51</v>
      </c>
      <c r="U7892" s="123" t="s">
        <v>45</v>
      </c>
      <c r="V7892" s="123" t="s">
        <v>52</v>
      </c>
      <c r="W7892" s="137">
        <v>107.8</v>
      </c>
      <c r="X7892" s="136">
        <v>100</v>
      </c>
      <c r="Y7892" s="137">
        <v>6750</v>
      </c>
      <c r="Z7892" s="137">
        <f>W7892*Y7892</f>
        <v>727650</v>
      </c>
      <c r="AA7892" s="89">
        <v>10</v>
      </c>
      <c r="AB7892" s="89">
        <v>10</v>
      </c>
      <c r="AC7892" s="137">
        <f>(Z7892*(100-AB7892))/100</f>
        <v>654885</v>
      </c>
      <c r="AD7892" s="137">
        <f>IF(AND(AC7892="",M7892=""),0,IF((AC7892=""),M7892, IF( (M7892=""),AC7892,SUM(AC7892:AC7893)+M7892)))</f>
        <v>733285</v>
      </c>
      <c r="AE7892" s="137">
        <f>IF( (X7892=""),AD7892*1,AD7892*(X7892/100) )</f>
        <v>733285</v>
      </c>
      <c r="AF7892" s="137">
        <v>50000000</v>
      </c>
      <c r="AG7892" s="137">
        <f>IF((AF7892-AE7892) &gt; 1,0,IF((AF7892-AE7892)&lt;0,AE7892-AF7892,AF7892-AE7892))</f>
        <v>0</v>
      </c>
      <c r="AH7892" s="137">
        <v>0.02</v>
      </c>
    </row>
    <row r="7893" spans="1:34" s="173" customFormat="1" x14ac:dyDescent="0.55000000000000004">
      <c r="A7893" s="122"/>
      <c r="B7893" s="123"/>
      <c r="C7893" s="123"/>
      <c r="D7893" s="135"/>
      <c r="E7893" s="123"/>
      <c r="F7893" s="123"/>
      <c r="G7893" s="123"/>
      <c r="H7893" s="123"/>
      <c r="I7893" s="136"/>
      <c r="J7893" s="123"/>
      <c r="K7893" s="137"/>
      <c r="L7893" s="137" t="s">
        <v>63</v>
      </c>
      <c r="M7893" s="137">
        <f>SUM(M7892:M7892)</f>
        <v>78400</v>
      </c>
      <c r="N7893" s="123"/>
      <c r="O7893" s="108"/>
      <c r="P7893" s="138"/>
      <c r="Q7893" s="108"/>
      <c r="R7893" s="108"/>
      <c r="S7893" s="139"/>
      <c r="T7893" s="123"/>
      <c r="U7893" s="123"/>
      <c r="V7893" s="123"/>
      <c r="W7893" s="137"/>
      <c r="X7893" s="136"/>
      <c r="Y7893" s="137"/>
      <c r="Z7893" s="137"/>
      <c r="AA7893" s="119"/>
      <c r="AB7893" s="119"/>
      <c r="AC7893" s="137"/>
      <c r="AD7893" s="137"/>
      <c r="AE7893" s="137">
        <f>SUM(AE7892:AE7892)</f>
        <v>733285</v>
      </c>
      <c r="AF7893" s="137"/>
      <c r="AG7893" s="137">
        <f>SUM(AG7892:AG7892)</f>
        <v>0</v>
      </c>
      <c r="AH7893" s="137"/>
    </row>
    <row r="7894" spans="1:34" s="173" customFormat="1" x14ac:dyDescent="0.55000000000000004">
      <c r="A7894" s="122" t="s">
        <v>5213</v>
      </c>
      <c r="B7894" s="123">
        <v>3394</v>
      </c>
      <c r="C7894" s="123">
        <v>6545</v>
      </c>
      <c r="D7894" s="135" t="s">
        <v>10780</v>
      </c>
      <c r="E7894" s="123" t="s">
        <v>34</v>
      </c>
      <c r="F7894" s="123">
        <v>23108</v>
      </c>
      <c r="G7894" s="123">
        <v>0</v>
      </c>
      <c r="H7894" s="123">
        <v>1</v>
      </c>
      <c r="I7894" s="136">
        <v>18</v>
      </c>
      <c r="J7894" s="123" t="s">
        <v>35</v>
      </c>
      <c r="K7894" s="137">
        <f>((G7894*400)+(H7894*100))+I7894</f>
        <v>118</v>
      </c>
      <c r="L7894" s="137">
        <v>650</v>
      </c>
      <c r="M7894" s="137">
        <f>K7894*L7894</f>
        <v>76700</v>
      </c>
      <c r="N7894" s="123">
        <v>1</v>
      </c>
      <c r="O7894" s="108" t="s">
        <v>10778</v>
      </c>
      <c r="P7894" s="138"/>
      <c r="Q7894" s="108" t="s">
        <v>10779</v>
      </c>
      <c r="R7894" s="108" t="s">
        <v>5215</v>
      </c>
      <c r="S7894" s="139" t="s">
        <v>10781</v>
      </c>
      <c r="T7894" s="123" t="s">
        <v>51</v>
      </c>
      <c r="U7894" s="123" t="s">
        <v>45</v>
      </c>
      <c r="V7894" s="123" t="s">
        <v>52</v>
      </c>
      <c r="W7894" s="137">
        <v>116.25</v>
      </c>
      <c r="X7894" s="136">
        <v>84.48</v>
      </c>
      <c r="Y7894" s="137">
        <v>6750</v>
      </c>
      <c r="Z7894" s="137">
        <f>W7894*Y7894</f>
        <v>784687.5</v>
      </c>
      <c r="AA7894" s="89">
        <v>10</v>
      </c>
      <c r="AB7894" s="89">
        <v>10</v>
      </c>
      <c r="AC7894" s="137">
        <f>(Z7894*(100-AB7894))/100</f>
        <v>706218.75</v>
      </c>
      <c r="AD7894" s="137">
        <f>IF(AND(AC7894="",M7894=""),0,IF((AC7894=""),M7894, IF( (M7894=""),AC7894,SUM(AC7894:AC7898)+M7894)))</f>
        <v>1781717.6</v>
      </c>
      <c r="AE7894" s="137">
        <f>IF( (X7894=""),AD7894*1,AD7894*(X7894/100) )</f>
        <v>1505195.0284800001</v>
      </c>
      <c r="AF7894" s="137">
        <v>50000000</v>
      </c>
      <c r="AG7894" s="137">
        <f>IF((AF7894-AE7894) &gt; 1,0,IF((AF7894-AE7894)&lt;0,AE7894-AF7894,AF7894-AE7894))</f>
        <v>0</v>
      </c>
      <c r="AH7894" s="137">
        <v>0.02</v>
      </c>
    </row>
    <row r="7895" spans="1:34" s="173" customFormat="1" x14ac:dyDescent="0.55000000000000004">
      <c r="A7895" s="122"/>
      <c r="B7895" s="123"/>
      <c r="C7895" s="123"/>
      <c r="D7895" s="135"/>
      <c r="E7895" s="123"/>
      <c r="F7895" s="123"/>
      <c r="G7895" s="123"/>
      <c r="H7895" s="123"/>
      <c r="I7895" s="136"/>
      <c r="J7895" s="123"/>
      <c r="K7895" s="137"/>
      <c r="L7895" s="137"/>
      <c r="M7895" s="137"/>
      <c r="N7895" s="123">
        <v>2</v>
      </c>
      <c r="O7895" s="108" t="s">
        <v>10778</v>
      </c>
      <c r="P7895" s="138"/>
      <c r="Q7895" s="108" t="s">
        <v>10779</v>
      </c>
      <c r="R7895" s="108" t="s">
        <v>5215</v>
      </c>
      <c r="S7895" s="139" t="s">
        <v>10782</v>
      </c>
      <c r="T7895" s="123" t="s">
        <v>51</v>
      </c>
      <c r="U7895" s="123" t="s">
        <v>45</v>
      </c>
      <c r="V7895" s="123" t="s">
        <v>52</v>
      </c>
      <c r="W7895" s="137">
        <v>21.35</v>
      </c>
      <c r="X7895" s="136">
        <v>15.52</v>
      </c>
      <c r="Y7895" s="137">
        <v>6750</v>
      </c>
      <c r="Z7895" s="137">
        <f>W7895*Y7895</f>
        <v>144112.5</v>
      </c>
      <c r="AA7895" s="89">
        <v>10</v>
      </c>
      <c r="AB7895" s="89">
        <v>10</v>
      </c>
      <c r="AC7895" s="137">
        <f>(Z7895*(100-AB7895))/100</f>
        <v>129701.25</v>
      </c>
      <c r="AD7895" s="137">
        <f>IF(AND(AC7895="",M7894=""),0,IF((AC7895=""),M7894, IF( (M7894=""),AC7895,SUM(AC7894:AC7898)+M7894)))</f>
        <v>1781717.6</v>
      </c>
      <c r="AE7895" s="137">
        <f>IF( (X7895=""),AD7895*1,AD7895*(X7895/100) )</f>
        <v>276522.57152</v>
      </c>
      <c r="AF7895" s="137">
        <v>50000000</v>
      </c>
      <c r="AG7895" s="137">
        <f>IF((AF7895-AE7895) &gt; 1,0,IF((AF7895-AE7895)&lt;0,AE7895-AF7895,AF7895-AE7895))</f>
        <v>0</v>
      </c>
      <c r="AH7895" s="137">
        <v>0.02</v>
      </c>
    </row>
    <row r="7896" spans="1:34" s="173" customFormat="1" x14ac:dyDescent="0.55000000000000004">
      <c r="A7896" s="122"/>
      <c r="B7896" s="123"/>
      <c r="C7896" s="123"/>
      <c r="D7896" s="135"/>
      <c r="E7896" s="123"/>
      <c r="F7896" s="123"/>
      <c r="G7896" s="123"/>
      <c r="H7896" s="123"/>
      <c r="I7896" s="136"/>
      <c r="J7896" s="123"/>
      <c r="K7896" s="137"/>
      <c r="L7896" s="137" t="s">
        <v>63</v>
      </c>
      <c r="M7896" s="137">
        <f>SUM(M7894:M7895)</f>
        <v>76700</v>
      </c>
      <c r="N7896" s="123"/>
      <c r="O7896" s="108"/>
      <c r="P7896" s="138"/>
      <c r="Q7896" s="108"/>
      <c r="R7896" s="108"/>
      <c r="S7896" s="139"/>
      <c r="T7896" s="123"/>
      <c r="U7896" s="123"/>
      <c r="V7896" s="123"/>
      <c r="W7896" s="137"/>
      <c r="X7896" s="136"/>
      <c r="Y7896" s="137"/>
      <c r="Z7896" s="137"/>
      <c r="AA7896" s="119"/>
      <c r="AB7896" s="119"/>
      <c r="AC7896" s="137"/>
      <c r="AD7896" s="137"/>
      <c r="AE7896" s="137">
        <f>SUM(AE7894:AE7895)</f>
        <v>1781717.6</v>
      </c>
      <c r="AF7896" s="137"/>
      <c r="AG7896" s="137">
        <f>SUM(AG7894:AG7895)</f>
        <v>0</v>
      </c>
      <c r="AH7896" s="137"/>
    </row>
    <row r="7897" spans="1:34" s="173" customFormat="1" x14ac:dyDescent="0.55000000000000004">
      <c r="A7897" s="122" t="s">
        <v>10764</v>
      </c>
      <c r="B7897" s="123">
        <v>3395</v>
      </c>
      <c r="C7897" s="123">
        <v>6882</v>
      </c>
      <c r="D7897" s="135" t="s">
        <v>10783</v>
      </c>
      <c r="E7897" s="123" t="s">
        <v>34</v>
      </c>
      <c r="F7897" s="123">
        <v>23577</v>
      </c>
      <c r="G7897" s="123">
        <v>0</v>
      </c>
      <c r="H7897" s="123">
        <v>0</v>
      </c>
      <c r="I7897" s="136">
        <v>91</v>
      </c>
      <c r="J7897" s="123" t="s">
        <v>35</v>
      </c>
      <c r="K7897" s="137">
        <f>((G7897*400)+(H7897*100))+I7897</f>
        <v>91</v>
      </c>
      <c r="L7897" s="137">
        <v>625</v>
      </c>
      <c r="M7897" s="137">
        <f>K7897*L7897</f>
        <v>56875</v>
      </c>
      <c r="N7897" s="123">
        <v>1</v>
      </c>
      <c r="O7897" s="108" t="s">
        <v>10762</v>
      </c>
      <c r="P7897" s="138"/>
      <c r="Q7897" s="108" t="s">
        <v>10763</v>
      </c>
      <c r="R7897" s="108" t="s">
        <v>10784</v>
      </c>
      <c r="S7897" s="139"/>
      <c r="T7897" s="123" t="s">
        <v>51</v>
      </c>
      <c r="U7897" s="123" t="s">
        <v>45</v>
      </c>
      <c r="V7897" s="123" t="s">
        <v>52</v>
      </c>
      <c r="W7897" s="137">
        <v>25.6</v>
      </c>
      <c r="X7897" s="136">
        <v>16.7</v>
      </c>
      <c r="Y7897" s="137">
        <v>6750</v>
      </c>
      <c r="Z7897" s="137">
        <f>W7897*Y7897</f>
        <v>172800</v>
      </c>
      <c r="AA7897" s="119">
        <v>13</v>
      </c>
      <c r="AB7897" s="119">
        <v>16</v>
      </c>
      <c r="AC7897" s="137">
        <f>(Z7897*(100-AB7897))/100</f>
        <v>145152</v>
      </c>
      <c r="AD7897" s="137">
        <f>IF(AND(AC7897="",M7897=""),0,IF((AC7897=""),M7897, IF( (M7897=""),AC7897,SUM(AC7897:AC7899)+M7897)))</f>
        <v>925972.6</v>
      </c>
      <c r="AE7897" s="137">
        <f>IF( (X7897=""),AD7897*1,AD7897*(X7897/100) )</f>
        <v>154637.42419999998</v>
      </c>
      <c r="AF7897" s="137">
        <v>50000000</v>
      </c>
      <c r="AG7897" s="137">
        <f>IF((AF7897-AE7897) &gt; 1,0,IF((AF7897-AE7897)&lt;0,AE7897-AF7897,AF7897-AE7897))</f>
        <v>0</v>
      </c>
      <c r="AH7897" s="137">
        <v>0.02</v>
      </c>
    </row>
    <row r="7898" spans="1:34" s="173" customFormat="1" x14ac:dyDescent="0.55000000000000004">
      <c r="A7898" s="122"/>
      <c r="B7898" s="123"/>
      <c r="C7898" s="123"/>
      <c r="D7898" s="135"/>
      <c r="E7898" s="123"/>
      <c r="F7898" s="123"/>
      <c r="G7898" s="123"/>
      <c r="H7898" s="123"/>
      <c r="I7898" s="136"/>
      <c r="J7898" s="123"/>
      <c r="K7898" s="137"/>
      <c r="L7898" s="137"/>
      <c r="M7898" s="137"/>
      <c r="N7898" s="123">
        <v>2</v>
      </c>
      <c r="O7898" s="108" t="s">
        <v>10762</v>
      </c>
      <c r="P7898" s="138"/>
      <c r="Q7898" s="108" t="s">
        <v>10763</v>
      </c>
      <c r="R7898" s="108" t="s">
        <v>10784</v>
      </c>
      <c r="S7898" s="139" t="s">
        <v>10785</v>
      </c>
      <c r="T7898" s="123" t="s">
        <v>51</v>
      </c>
      <c r="U7898" s="123" t="s">
        <v>45</v>
      </c>
      <c r="V7898" s="123" t="s">
        <v>52</v>
      </c>
      <c r="W7898" s="137">
        <v>127.68</v>
      </c>
      <c r="X7898" s="136">
        <v>83.3</v>
      </c>
      <c r="Y7898" s="137">
        <v>6750</v>
      </c>
      <c r="Z7898" s="137">
        <f>W7898*Y7898</f>
        <v>861840</v>
      </c>
      <c r="AA7898" s="119">
        <v>13</v>
      </c>
      <c r="AB7898" s="119">
        <v>16</v>
      </c>
      <c r="AC7898" s="137">
        <f>(Z7898*(100-AB7898))/100</f>
        <v>723945.6</v>
      </c>
      <c r="AD7898" s="137">
        <f>IF(AND(AC7898="",M7897=""),0,IF((AC7898=""),M7897, IF( (M7897=""),AC7898,SUM(AC7897:AC7899)+M7897)))</f>
        <v>925972.6</v>
      </c>
      <c r="AE7898" s="137">
        <f>IF( (X7898=""),AD7898*1,AD7898*(X7898/100) )</f>
        <v>771335.17579999997</v>
      </c>
      <c r="AF7898" s="137">
        <v>50000000</v>
      </c>
      <c r="AG7898" s="137">
        <f>IF((AF7898-AE7898) &gt; 1,0,IF((AF7898-AE7898)&lt;0,AE7898-AF7898,AF7898-AE7898))</f>
        <v>0</v>
      </c>
      <c r="AH7898" s="137">
        <v>0.02</v>
      </c>
    </row>
    <row r="7899" spans="1:34" s="173" customFormat="1" x14ac:dyDescent="0.55000000000000004">
      <c r="A7899" s="122"/>
      <c r="B7899" s="123"/>
      <c r="C7899" s="123"/>
      <c r="D7899" s="135"/>
      <c r="E7899" s="123"/>
      <c r="F7899" s="123"/>
      <c r="G7899" s="123"/>
      <c r="H7899" s="123"/>
      <c r="I7899" s="136"/>
      <c r="J7899" s="123"/>
      <c r="K7899" s="137"/>
      <c r="L7899" s="137" t="s">
        <v>63</v>
      </c>
      <c r="M7899" s="137">
        <f>SUM(M7897:M7898)</f>
        <v>56875</v>
      </c>
      <c r="N7899" s="123"/>
      <c r="O7899" s="108"/>
      <c r="P7899" s="138"/>
      <c r="Q7899" s="108"/>
      <c r="R7899" s="108"/>
      <c r="S7899" s="139"/>
      <c r="T7899" s="123"/>
      <c r="U7899" s="123"/>
      <c r="V7899" s="123"/>
      <c r="W7899" s="137"/>
      <c r="X7899" s="136"/>
      <c r="Y7899" s="137"/>
      <c r="Z7899" s="137"/>
      <c r="AA7899" s="119"/>
      <c r="AB7899" s="119"/>
      <c r="AC7899" s="137"/>
      <c r="AD7899" s="137"/>
      <c r="AE7899" s="137">
        <f>SUM(AE7897:AE7898)</f>
        <v>925972.6</v>
      </c>
      <c r="AF7899" s="137"/>
      <c r="AG7899" s="137">
        <f>SUM(AG7897:AG7898)</f>
        <v>0</v>
      </c>
      <c r="AH7899" s="137"/>
    </row>
    <row r="7900" spans="1:34" s="173" customFormat="1" x14ac:dyDescent="0.55000000000000004">
      <c r="A7900" s="122" t="s">
        <v>10788</v>
      </c>
      <c r="B7900" s="123">
        <v>3396</v>
      </c>
      <c r="C7900" s="123">
        <v>6764</v>
      </c>
      <c r="D7900" s="135" t="s">
        <v>10789</v>
      </c>
      <c r="E7900" s="123" t="s">
        <v>34</v>
      </c>
      <c r="F7900" s="123">
        <v>23601</v>
      </c>
      <c r="G7900" s="123">
        <v>0</v>
      </c>
      <c r="H7900" s="123">
        <v>1</v>
      </c>
      <c r="I7900" s="136">
        <v>31</v>
      </c>
      <c r="J7900" s="123" t="s">
        <v>35</v>
      </c>
      <c r="K7900" s="137">
        <f>((G7900*400)+(H7900*100))+I7900</f>
        <v>131</v>
      </c>
      <c r="L7900" s="137">
        <v>850</v>
      </c>
      <c r="M7900" s="137">
        <f>K7900*L7900</f>
        <v>111350</v>
      </c>
      <c r="N7900" s="123">
        <v>1</v>
      </c>
      <c r="O7900" s="108" t="s">
        <v>10786</v>
      </c>
      <c r="P7900" s="138">
        <v>3520101434031</v>
      </c>
      <c r="Q7900" s="108" t="s">
        <v>10787</v>
      </c>
      <c r="R7900" s="108" t="s">
        <v>10790</v>
      </c>
      <c r="S7900" s="139" t="s">
        <v>10791</v>
      </c>
      <c r="T7900" s="123" t="s">
        <v>51</v>
      </c>
      <c r="U7900" s="123" t="s">
        <v>74</v>
      </c>
      <c r="V7900" s="123" t="s">
        <v>52</v>
      </c>
      <c r="W7900" s="137">
        <v>240</v>
      </c>
      <c r="X7900" s="136">
        <v>100</v>
      </c>
      <c r="Y7900" s="137">
        <v>6750</v>
      </c>
      <c r="Z7900" s="137">
        <f>W7900*Y7900</f>
        <v>1620000</v>
      </c>
      <c r="AA7900" s="119">
        <v>21</v>
      </c>
      <c r="AB7900" s="119">
        <v>93</v>
      </c>
      <c r="AC7900" s="137">
        <f>(Z7900*(100-AB7900))/100</f>
        <v>113400</v>
      </c>
      <c r="AD7900" s="137">
        <f>IF(AND(AC7900="",M7900=""),0,IF((AC7900=""),M7900, IF( (M7900=""),AC7900,SUM(AC7900:AC7901)+M7900)))</f>
        <v>224750</v>
      </c>
      <c r="AE7900" s="137">
        <f>IF( (X7900=""),AD7900*1,AD7900*(X7900/100) )</f>
        <v>224750</v>
      </c>
      <c r="AF7900" s="137">
        <v>50000000</v>
      </c>
      <c r="AG7900" s="137">
        <f>IF((AF7900-AE7900) &gt; 1,0,IF((AF7900-AE7900)&lt;0,AE7900-AF7900,AF7900-AE7900))</f>
        <v>0</v>
      </c>
      <c r="AH7900" s="137">
        <v>0.02</v>
      </c>
    </row>
    <row r="7901" spans="1:34" s="173" customFormat="1" x14ac:dyDescent="0.55000000000000004">
      <c r="A7901" s="122"/>
      <c r="B7901" s="123"/>
      <c r="C7901" s="123"/>
      <c r="D7901" s="135"/>
      <c r="E7901" s="123"/>
      <c r="F7901" s="123"/>
      <c r="G7901" s="123"/>
      <c r="H7901" s="123"/>
      <c r="I7901" s="136"/>
      <c r="J7901" s="123"/>
      <c r="K7901" s="137"/>
      <c r="L7901" s="137" t="s">
        <v>63</v>
      </c>
      <c r="M7901" s="137">
        <f>SUM(M7900:M7900)</f>
        <v>111350</v>
      </c>
      <c r="N7901" s="123"/>
      <c r="O7901" s="108"/>
      <c r="P7901" s="138"/>
      <c r="Q7901" s="108"/>
      <c r="R7901" s="108"/>
      <c r="S7901" s="139"/>
      <c r="T7901" s="123"/>
      <c r="U7901" s="123"/>
      <c r="V7901" s="123"/>
      <c r="W7901" s="137"/>
      <c r="X7901" s="136"/>
      <c r="Y7901" s="137"/>
      <c r="Z7901" s="137"/>
      <c r="AA7901" s="119"/>
      <c r="AB7901" s="119"/>
      <c r="AC7901" s="137"/>
      <c r="AD7901" s="137"/>
      <c r="AE7901" s="137">
        <f>SUM(AE7900:AE7900)</f>
        <v>224750</v>
      </c>
      <c r="AF7901" s="137"/>
      <c r="AG7901" s="137">
        <f>SUM(AG7900:AG7900)</f>
        <v>0</v>
      </c>
      <c r="AH7901" s="137"/>
    </row>
    <row r="7902" spans="1:34" s="173" customFormat="1" x14ac:dyDescent="0.55000000000000004">
      <c r="A7902" s="122" t="s">
        <v>10792</v>
      </c>
      <c r="B7902" s="123">
        <v>3397</v>
      </c>
      <c r="C7902" s="123">
        <v>6363</v>
      </c>
      <c r="D7902" s="135" t="s">
        <v>10793</v>
      </c>
      <c r="E7902" s="123" t="s">
        <v>37</v>
      </c>
      <c r="F7902" s="123">
        <v>5574</v>
      </c>
      <c r="G7902" s="123">
        <v>5</v>
      </c>
      <c r="H7902" s="123">
        <v>3</v>
      </c>
      <c r="I7902" s="136">
        <v>75</v>
      </c>
      <c r="J7902" s="123" t="s">
        <v>38</v>
      </c>
      <c r="K7902" s="137">
        <f>((G7902*400)+(H7902*100))+I7902</f>
        <v>2375</v>
      </c>
      <c r="L7902" s="137">
        <v>400</v>
      </c>
      <c r="M7902" s="137">
        <f>K7902*L7902</f>
        <v>950000</v>
      </c>
      <c r="N7902" s="123"/>
      <c r="O7902" s="108"/>
      <c r="P7902" s="138"/>
      <c r="Q7902" s="108"/>
      <c r="R7902" s="108"/>
      <c r="S7902" s="139"/>
      <c r="T7902" s="123"/>
      <c r="U7902" s="123"/>
      <c r="V7902" s="123"/>
      <c r="W7902" s="137"/>
      <c r="X7902" s="136"/>
      <c r="Y7902" s="137"/>
      <c r="Z7902" s="137"/>
      <c r="AA7902" s="119"/>
      <c r="AB7902" s="119"/>
      <c r="AC7902" s="137"/>
      <c r="AD7902" s="137">
        <f>IF(AND(AC7902="",M7902=""),0,IF((AC7902=""),M7902,IF((M7902=""),AC7902,AC7902+M7902)))</f>
        <v>950000</v>
      </c>
      <c r="AE7902" s="137">
        <f>IF( (X7902=""),AD7902*1,AD7902*(X7902/100) )</f>
        <v>950000</v>
      </c>
      <c r="AF7902" s="137">
        <v>0</v>
      </c>
      <c r="AG7902" s="137">
        <f>IF((AF7902-AE7902) &gt; 1,0,IF((AF7902-AE7902)&lt;0,AE7902-AF7902,AF7902-AE7902))</f>
        <v>950000</v>
      </c>
      <c r="AH7902" s="137">
        <v>0.01</v>
      </c>
    </row>
    <row r="7903" spans="1:34" s="173" customFormat="1" x14ac:dyDescent="0.55000000000000004">
      <c r="A7903" s="122"/>
      <c r="B7903" s="123"/>
      <c r="C7903" s="123"/>
      <c r="D7903" s="135"/>
      <c r="E7903" s="123"/>
      <c r="F7903" s="123"/>
      <c r="G7903" s="123"/>
      <c r="H7903" s="123"/>
      <c r="I7903" s="136"/>
      <c r="J7903" s="123"/>
      <c r="K7903" s="137"/>
      <c r="L7903" s="137" t="s">
        <v>63</v>
      </c>
      <c r="M7903" s="137">
        <f>SUM(M7902:M7902)</f>
        <v>950000</v>
      </c>
      <c r="N7903" s="123"/>
      <c r="O7903" s="108"/>
      <c r="P7903" s="138"/>
      <c r="Q7903" s="108"/>
      <c r="R7903" s="108"/>
      <c r="S7903" s="139"/>
      <c r="T7903" s="123"/>
      <c r="U7903" s="123"/>
      <c r="V7903" s="123"/>
      <c r="W7903" s="137"/>
      <c r="X7903" s="136"/>
      <c r="Y7903" s="137"/>
      <c r="Z7903" s="137"/>
      <c r="AA7903" s="119"/>
      <c r="AB7903" s="119"/>
      <c r="AC7903" s="137"/>
      <c r="AD7903" s="137"/>
      <c r="AE7903" s="137">
        <f>SUM(AE7902:AE7902)</f>
        <v>950000</v>
      </c>
      <c r="AF7903" s="137"/>
      <c r="AG7903" s="137">
        <f>SUM(AG7902:AG7902)</f>
        <v>950000</v>
      </c>
      <c r="AH7903" s="137"/>
    </row>
    <row r="7904" spans="1:34" s="173" customFormat="1" x14ac:dyDescent="0.55000000000000004">
      <c r="A7904" s="122" t="s">
        <v>10796</v>
      </c>
      <c r="B7904" s="123">
        <v>3398</v>
      </c>
      <c r="C7904" s="123">
        <v>8594</v>
      </c>
      <c r="D7904" s="135" t="s">
        <v>10797</v>
      </c>
      <c r="E7904" s="123" t="s">
        <v>34</v>
      </c>
      <c r="F7904" s="123">
        <v>14060</v>
      </c>
      <c r="G7904" s="123">
        <v>0</v>
      </c>
      <c r="H7904" s="123">
        <v>2</v>
      </c>
      <c r="I7904" s="136">
        <v>56</v>
      </c>
      <c r="J7904" s="123" t="s">
        <v>35</v>
      </c>
      <c r="K7904" s="137">
        <f>((G7904*400)+(H7904*100))+I7904</f>
        <v>256</v>
      </c>
      <c r="L7904" s="137">
        <v>1350</v>
      </c>
      <c r="M7904" s="137">
        <f>K7904*L7904</f>
        <v>345600</v>
      </c>
      <c r="N7904" s="123">
        <v>1</v>
      </c>
      <c r="O7904" s="108" t="s">
        <v>10794</v>
      </c>
      <c r="P7904" s="138">
        <v>3570800333659</v>
      </c>
      <c r="Q7904" s="108" t="s">
        <v>10795</v>
      </c>
      <c r="R7904" s="108" t="s">
        <v>10798</v>
      </c>
      <c r="S7904" s="139" t="s">
        <v>10799</v>
      </c>
      <c r="T7904" s="123" t="s">
        <v>51</v>
      </c>
      <c r="U7904" s="123" t="s">
        <v>45</v>
      </c>
      <c r="V7904" s="123" t="s">
        <v>52</v>
      </c>
      <c r="W7904" s="137">
        <v>667.83</v>
      </c>
      <c r="X7904" s="136">
        <v>87.89</v>
      </c>
      <c r="Y7904" s="137">
        <v>6750</v>
      </c>
      <c r="Z7904" s="137">
        <f>W7904*Y7904</f>
        <v>4507852.5</v>
      </c>
      <c r="AA7904" s="119">
        <v>6</v>
      </c>
      <c r="AB7904" s="119">
        <v>6</v>
      </c>
      <c r="AC7904" s="137">
        <f>(Z7904*(100-AB7904))/100</f>
        <v>4237381.3499999996</v>
      </c>
      <c r="AD7904" s="137">
        <f>IF(AND(AC7904="",M7904=""),0,IF((AC7904=""),M7904, IF( (M7904=""),AC7904,SUM(AC7904:AC7913)+M7904)))</f>
        <v>4844154.71</v>
      </c>
      <c r="AE7904" s="137">
        <f t="shared" ref="AE7904:AE7909" si="776">IF( (X7904=""),AD7904*1,AD7904*(X7904/100) )</f>
        <v>4257527.5746189998</v>
      </c>
      <c r="AF7904" s="137">
        <v>50000000</v>
      </c>
      <c r="AG7904" s="137">
        <f t="shared" ref="AG7904:AG7909" si="777">IF((AF7904-AE7904) &gt; 1,0,IF((AF7904-AE7904)&lt;0,AE7904-AF7904,AF7904-AE7904))</f>
        <v>0</v>
      </c>
      <c r="AH7904" s="137">
        <v>0.02</v>
      </c>
    </row>
    <row r="7905" spans="1:34" s="173" customFormat="1" x14ac:dyDescent="0.55000000000000004">
      <c r="A7905" s="122"/>
      <c r="B7905" s="123"/>
      <c r="C7905" s="123"/>
      <c r="D7905" s="135"/>
      <c r="E7905" s="123"/>
      <c r="F7905" s="123"/>
      <c r="G7905" s="123"/>
      <c r="H7905" s="123"/>
      <c r="I7905" s="136"/>
      <c r="J7905" s="123"/>
      <c r="K7905" s="137"/>
      <c r="L7905" s="137"/>
      <c r="M7905" s="137"/>
      <c r="N7905" s="123">
        <v>2</v>
      </c>
      <c r="O7905" s="108" t="s">
        <v>10794</v>
      </c>
      <c r="P7905" s="138">
        <v>3570800333659</v>
      </c>
      <c r="Q7905" s="108" t="s">
        <v>10795</v>
      </c>
      <c r="R7905" s="108" t="s">
        <v>10798</v>
      </c>
      <c r="S7905" s="139" t="s">
        <v>10800</v>
      </c>
      <c r="T7905" s="123" t="s">
        <v>55</v>
      </c>
      <c r="U7905" s="123" t="s">
        <v>45</v>
      </c>
      <c r="V7905" s="123" t="s">
        <v>52</v>
      </c>
      <c r="W7905" s="137">
        <v>43.92</v>
      </c>
      <c r="X7905" s="136">
        <v>5.78</v>
      </c>
      <c r="Y7905" s="137">
        <v>0</v>
      </c>
      <c r="Z7905" s="137">
        <f>W7905*Y7905</f>
        <v>0</v>
      </c>
      <c r="AA7905" s="119">
        <v>6</v>
      </c>
      <c r="AB7905" s="119">
        <v>6</v>
      </c>
      <c r="AC7905" s="137">
        <f>(Z7905*(100-AB7905))/100</f>
        <v>0</v>
      </c>
      <c r="AD7905" s="137">
        <f>IF(AND(AC7905="",M7904=""),0,IF((AC7905=""),M7904, IF( (M7904=""),AC7905,SUM(AC7904:AC7913)+M7904)))</f>
        <v>4844154.71</v>
      </c>
      <c r="AE7905" s="137">
        <f t="shared" si="776"/>
        <v>279992.142238</v>
      </c>
      <c r="AF7905" s="137">
        <v>50000000</v>
      </c>
      <c r="AG7905" s="137">
        <f t="shared" si="777"/>
        <v>0</v>
      </c>
      <c r="AH7905" s="137">
        <v>0.02</v>
      </c>
    </row>
    <row r="7906" spans="1:34" s="173" customFormat="1" x14ac:dyDescent="0.55000000000000004">
      <c r="A7906" s="122"/>
      <c r="B7906" s="123"/>
      <c r="C7906" s="123"/>
      <c r="D7906" s="135"/>
      <c r="E7906" s="123"/>
      <c r="F7906" s="123"/>
      <c r="G7906" s="123"/>
      <c r="H7906" s="123"/>
      <c r="I7906" s="136"/>
      <c r="J7906" s="123"/>
      <c r="K7906" s="137"/>
      <c r="L7906" s="137"/>
      <c r="M7906" s="137"/>
      <c r="N7906" s="123">
        <v>3</v>
      </c>
      <c r="O7906" s="108" t="s">
        <v>10794</v>
      </c>
      <c r="P7906" s="138">
        <v>3570800333659</v>
      </c>
      <c r="Q7906" s="108" t="s">
        <v>10795</v>
      </c>
      <c r="R7906" s="108" t="s">
        <v>10798</v>
      </c>
      <c r="S7906" s="139" t="s">
        <v>10801</v>
      </c>
      <c r="T7906" s="123" t="s">
        <v>51</v>
      </c>
      <c r="U7906" s="123" t="s">
        <v>45</v>
      </c>
      <c r="V7906" s="123" t="s">
        <v>52</v>
      </c>
      <c r="W7906" s="137">
        <v>9.7200000000000006</v>
      </c>
      <c r="X7906" s="136">
        <v>1.28</v>
      </c>
      <c r="Y7906" s="137">
        <v>6750</v>
      </c>
      <c r="Z7906" s="137">
        <f>W7906*Y7906</f>
        <v>65610</v>
      </c>
      <c r="AA7906" s="119">
        <v>6</v>
      </c>
      <c r="AB7906" s="119">
        <v>6</v>
      </c>
      <c r="AC7906" s="137">
        <f>(Z7906*(100-AB7906))/100</f>
        <v>61673.4</v>
      </c>
      <c r="AD7906" s="137">
        <f>IF(AND(AC7906="",M7904=""),0,IF((AC7906=""),M7904, IF( (M7904=""),AC7906,SUM(AC7904:AC7913)+M7904)))</f>
        <v>4844154.71</v>
      </c>
      <c r="AE7906" s="137">
        <f t="shared" si="776"/>
        <v>62005.180288000003</v>
      </c>
      <c r="AF7906" s="137">
        <v>50000000</v>
      </c>
      <c r="AG7906" s="137">
        <f t="shared" si="777"/>
        <v>0</v>
      </c>
      <c r="AH7906" s="137">
        <v>0.02</v>
      </c>
    </row>
    <row r="7907" spans="1:34" s="173" customFormat="1" x14ac:dyDescent="0.55000000000000004">
      <c r="A7907" s="122"/>
      <c r="B7907" s="123"/>
      <c r="C7907" s="123"/>
      <c r="D7907" s="135"/>
      <c r="E7907" s="123"/>
      <c r="F7907" s="123"/>
      <c r="G7907" s="123"/>
      <c r="H7907" s="123"/>
      <c r="I7907" s="136"/>
      <c r="J7907" s="123"/>
      <c r="K7907" s="137"/>
      <c r="L7907" s="137"/>
      <c r="M7907" s="137"/>
      <c r="N7907" s="123">
        <v>4</v>
      </c>
      <c r="O7907" s="108" t="s">
        <v>10794</v>
      </c>
      <c r="P7907" s="138">
        <v>3570800333659</v>
      </c>
      <c r="Q7907" s="108" t="s">
        <v>10795</v>
      </c>
      <c r="R7907" s="108" t="s">
        <v>10798</v>
      </c>
      <c r="S7907" s="139" t="s">
        <v>10802</v>
      </c>
      <c r="T7907" s="123" t="s">
        <v>95</v>
      </c>
      <c r="U7907" s="123" t="s">
        <v>45</v>
      </c>
      <c r="V7907" s="123" t="s">
        <v>52</v>
      </c>
      <c r="W7907" s="137">
        <v>27.5</v>
      </c>
      <c r="X7907" s="136">
        <v>3.62</v>
      </c>
      <c r="Y7907" s="137">
        <v>5500</v>
      </c>
      <c r="Z7907" s="137">
        <f>W7907*Y7907</f>
        <v>151250</v>
      </c>
      <c r="AA7907" s="119">
        <v>6</v>
      </c>
      <c r="AB7907" s="119">
        <v>6</v>
      </c>
      <c r="AC7907" s="137">
        <f>(Z7907*(100-AB7907))/100</f>
        <v>142175</v>
      </c>
      <c r="AD7907" s="137">
        <f>IF(AND(AC7907="",M7904=""),0,IF((AC7907=""),M7904, IF( (M7904=""),AC7907,SUM(AC7904:AC7913)+M7904)))</f>
        <v>4844154.71</v>
      </c>
      <c r="AE7907" s="137">
        <f t="shared" si="776"/>
        <v>175358.400502</v>
      </c>
      <c r="AF7907" s="137">
        <v>50000000</v>
      </c>
      <c r="AG7907" s="137">
        <f t="shared" si="777"/>
        <v>0</v>
      </c>
      <c r="AH7907" s="137">
        <v>0.02</v>
      </c>
    </row>
    <row r="7908" spans="1:34" s="173" customFormat="1" x14ac:dyDescent="0.55000000000000004">
      <c r="A7908" s="122"/>
      <c r="B7908" s="123"/>
      <c r="C7908" s="123"/>
      <c r="D7908" s="135"/>
      <c r="E7908" s="123"/>
      <c r="F7908" s="123"/>
      <c r="G7908" s="123"/>
      <c r="H7908" s="123"/>
      <c r="I7908" s="136"/>
      <c r="J7908" s="123"/>
      <c r="K7908" s="137"/>
      <c r="L7908" s="137"/>
      <c r="M7908" s="137"/>
      <c r="N7908" s="123">
        <v>5</v>
      </c>
      <c r="O7908" s="108" t="s">
        <v>10794</v>
      </c>
      <c r="P7908" s="138">
        <v>3570800333659</v>
      </c>
      <c r="Q7908" s="108" t="s">
        <v>10795</v>
      </c>
      <c r="R7908" s="108" t="s">
        <v>10798</v>
      </c>
      <c r="S7908" s="139" t="s">
        <v>10803</v>
      </c>
      <c r="T7908" s="123" t="s">
        <v>343</v>
      </c>
      <c r="U7908" s="123" t="s">
        <v>45</v>
      </c>
      <c r="V7908" s="123" t="s">
        <v>52</v>
      </c>
      <c r="W7908" s="137">
        <v>10.89</v>
      </c>
      <c r="X7908" s="136">
        <v>1.43</v>
      </c>
      <c r="Y7908" s="137">
        <v>5600</v>
      </c>
      <c r="Z7908" s="137">
        <f>W7908*Y7908</f>
        <v>60984</v>
      </c>
      <c r="AA7908" s="119">
        <v>6</v>
      </c>
      <c r="AB7908" s="119">
        <v>6</v>
      </c>
      <c r="AC7908" s="137">
        <f>(Z7908*(100-AB7908))/100</f>
        <v>57324.959999999999</v>
      </c>
      <c r="AD7908" s="137">
        <f>IF(AND(AC7908="",M7904=""),0,IF((AC7908=""),M7904, IF( (M7904=""),AC7908,SUM(AC7904:AC7913)+M7904)))</f>
        <v>4844154.71</v>
      </c>
      <c r="AE7908" s="137">
        <f t="shared" si="776"/>
        <v>69271.412353000007</v>
      </c>
      <c r="AF7908" s="137">
        <v>50000000</v>
      </c>
      <c r="AG7908" s="137">
        <f t="shared" si="777"/>
        <v>0</v>
      </c>
      <c r="AH7908" s="137">
        <v>0.02</v>
      </c>
    </row>
    <row r="7909" spans="1:34" s="173" customFormat="1" x14ac:dyDescent="0.55000000000000004">
      <c r="A7909" s="122"/>
      <c r="B7909" s="123">
        <v>3399</v>
      </c>
      <c r="C7909" s="123">
        <v>8778</v>
      </c>
      <c r="D7909" s="135" t="s">
        <v>10804</v>
      </c>
      <c r="E7909" s="123" t="s">
        <v>34</v>
      </c>
      <c r="F7909" s="123">
        <v>17620</v>
      </c>
      <c r="G7909" s="123">
        <v>16</v>
      </c>
      <c r="H7909" s="123">
        <v>1</v>
      </c>
      <c r="I7909" s="136">
        <v>36</v>
      </c>
      <c r="J7909" s="123" t="s">
        <v>38</v>
      </c>
      <c r="K7909" s="137">
        <f>((G7909*400)+(H7909*100))+I7909</f>
        <v>6536</v>
      </c>
      <c r="L7909" s="137">
        <v>325</v>
      </c>
      <c r="M7909" s="137">
        <f>K7909*L7909</f>
        <v>2124200</v>
      </c>
      <c r="N7909" s="123"/>
      <c r="O7909" s="108"/>
      <c r="P7909" s="138"/>
      <c r="Q7909" s="108"/>
      <c r="R7909" s="108"/>
      <c r="S7909" s="139"/>
      <c r="T7909" s="123"/>
      <c r="U7909" s="123"/>
      <c r="V7909" s="123"/>
      <c r="W7909" s="137"/>
      <c r="X7909" s="136"/>
      <c r="Y7909" s="137"/>
      <c r="Z7909" s="137"/>
      <c r="AA7909" s="119"/>
      <c r="AB7909" s="119"/>
      <c r="AC7909" s="137"/>
      <c r="AD7909" s="137">
        <f>IF(AND(AC7909="",M7909=""),0,IF((AC7909=""),M7909,IF((M7909=""),AC7909,AC7909+M7909)))</f>
        <v>2124200</v>
      </c>
      <c r="AE7909" s="137">
        <f t="shared" si="776"/>
        <v>2124200</v>
      </c>
      <c r="AF7909" s="137">
        <v>50000000</v>
      </c>
      <c r="AG7909" s="137">
        <f t="shared" si="777"/>
        <v>0</v>
      </c>
      <c r="AH7909" s="137">
        <v>0.01</v>
      </c>
    </row>
    <row r="7910" spans="1:34" s="173" customFormat="1" x14ac:dyDescent="0.55000000000000004">
      <c r="A7910" s="122"/>
      <c r="B7910" s="123"/>
      <c r="C7910" s="123"/>
      <c r="D7910" s="135"/>
      <c r="E7910" s="123"/>
      <c r="F7910" s="123"/>
      <c r="G7910" s="123"/>
      <c r="H7910" s="123"/>
      <c r="I7910" s="136"/>
      <c r="J7910" s="123"/>
      <c r="K7910" s="137"/>
      <c r="L7910" s="137" t="s">
        <v>63</v>
      </c>
      <c r="M7910" s="137">
        <f>SUM(M7904:M7909)</f>
        <v>2469800</v>
      </c>
      <c r="N7910" s="123"/>
      <c r="O7910" s="108"/>
      <c r="P7910" s="138"/>
      <c r="Q7910" s="108"/>
      <c r="R7910" s="108"/>
      <c r="S7910" s="139"/>
      <c r="T7910" s="123"/>
      <c r="U7910" s="123"/>
      <c r="V7910" s="123"/>
      <c r="W7910" s="137"/>
      <c r="X7910" s="136"/>
      <c r="Y7910" s="137"/>
      <c r="Z7910" s="137"/>
      <c r="AA7910" s="119"/>
      <c r="AB7910" s="119"/>
      <c r="AC7910" s="137"/>
      <c r="AD7910" s="137"/>
      <c r="AE7910" s="137">
        <f>SUM(AE7904:AE7909)</f>
        <v>6968354.71</v>
      </c>
      <c r="AF7910" s="137"/>
      <c r="AG7910" s="137">
        <f>SUM(AG7904:AG7909)</f>
        <v>0</v>
      </c>
      <c r="AH7910" s="137"/>
    </row>
    <row r="7911" spans="1:34" s="173" customFormat="1" x14ac:dyDescent="0.55000000000000004">
      <c r="A7911" s="122" t="s">
        <v>10805</v>
      </c>
      <c r="B7911" s="123">
        <v>3400</v>
      </c>
      <c r="C7911" s="123">
        <v>7774</v>
      </c>
      <c r="D7911" s="135" t="s">
        <v>10806</v>
      </c>
      <c r="E7911" s="123" t="s">
        <v>34</v>
      </c>
      <c r="F7911" s="123">
        <v>19591</v>
      </c>
      <c r="G7911" s="123">
        <v>2</v>
      </c>
      <c r="H7911" s="123">
        <v>1</v>
      </c>
      <c r="I7911" s="136">
        <v>13.4</v>
      </c>
      <c r="J7911" s="123" t="s">
        <v>38</v>
      </c>
      <c r="K7911" s="137">
        <f>((G7911*400)+(H7911*100))+I7911</f>
        <v>913.4</v>
      </c>
      <c r="L7911" s="137">
        <v>850</v>
      </c>
      <c r="M7911" s="137">
        <f>K7911*L7911</f>
        <v>776390</v>
      </c>
      <c r="N7911" s="123"/>
      <c r="O7911" s="108"/>
      <c r="P7911" s="138"/>
      <c r="Q7911" s="108"/>
      <c r="R7911" s="108"/>
      <c r="S7911" s="139"/>
      <c r="T7911" s="123"/>
      <c r="U7911" s="123"/>
      <c r="V7911" s="123"/>
      <c r="W7911" s="137"/>
      <c r="X7911" s="136"/>
      <c r="Y7911" s="137"/>
      <c r="Z7911" s="137"/>
      <c r="AA7911" s="119"/>
      <c r="AB7911" s="119"/>
      <c r="AC7911" s="137"/>
      <c r="AD7911" s="137">
        <f>IF(AND(AC7911="",M7911=""),0,IF((AC7911=""),M7911,IF((M7911=""),AC7911,AC7911+M7911)))</f>
        <v>776390</v>
      </c>
      <c r="AE7911" s="137">
        <f>IF( (X7911=""),AD7911*1,AD7911*(X7911/100) )</f>
        <v>776390</v>
      </c>
      <c r="AF7911" s="137">
        <v>50000000</v>
      </c>
      <c r="AG7911" s="137">
        <f>IF((AF7911-AE7911) &gt; 1,0,IF((AF7911-AE7911)&lt;0,AE7911-AF7911,AF7911-AE7911))</f>
        <v>0</v>
      </c>
      <c r="AH7911" s="137">
        <v>0.01</v>
      </c>
    </row>
    <row r="7912" spans="1:34" s="173" customFormat="1" x14ac:dyDescent="0.55000000000000004">
      <c r="A7912" s="122"/>
      <c r="B7912" s="123"/>
      <c r="C7912" s="123"/>
      <c r="D7912" s="135"/>
      <c r="E7912" s="123"/>
      <c r="F7912" s="123"/>
      <c r="G7912" s="123"/>
      <c r="H7912" s="123"/>
      <c r="I7912" s="136"/>
      <c r="J7912" s="123"/>
      <c r="K7912" s="137"/>
      <c r="L7912" s="137" t="s">
        <v>63</v>
      </c>
      <c r="M7912" s="137">
        <f>SUM(M7911:M7911)</f>
        <v>776390</v>
      </c>
      <c r="N7912" s="123"/>
      <c r="O7912" s="108"/>
      <c r="P7912" s="138"/>
      <c r="Q7912" s="108"/>
      <c r="R7912" s="108"/>
      <c r="S7912" s="139"/>
      <c r="T7912" s="123"/>
      <c r="U7912" s="123"/>
      <c r="V7912" s="123"/>
      <c r="W7912" s="137"/>
      <c r="X7912" s="136"/>
      <c r="Y7912" s="137"/>
      <c r="Z7912" s="137"/>
      <c r="AA7912" s="119"/>
      <c r="AB7912" s="119"/>
      <c r="AC7912" s="137"/>
      <c r="AD7912" s="137"/>
      <c r="AE7912" s="137">
        <f>SUM(AE7911:AE7911)</f>
        <v>776390</v>
      </c>
      <c r="AF7912" s="137"/>
      <c r="AG7912" s="137">
        <f>SUM(AG7911:AG7911)</f>
        <v>0</v>
      </c>
      <c r="AH7912" s="137"/>
    </row>
    <row r="7913" spans="1:34" s="99" customFormat="1" x14ac:dyDescent="0.55000000000000004">
      <c r="A7913" s="107" t="s">
        <v>1901</v>
      </c>
      <c r="B7913" s="102">
        <v>3401</v>
      </c>
      <c r="C7913" s="102">
        <v>8434</v>
      </c>
      <c r="D7913" s="90" t="s">
        <v>10807</v>
      </c>
      <c r="E7913" s="102" t="s">
        <v>34</v>
      </c>
      <c r="F7913" s="102">
        <v>1821</v>
      </c>
      <c r="G7913" s="102">
        <v>0</v>
      </c>
      <c r="H7913" s="102">
        <v>1</v>
      </c>
      <c r="I7913" s="98">
        <v>80</v>
      </c>
      <c r="J7913" s="102" t="s">
        <v>38</v>
      </c>
      <c r="K7913" s="94">
        <f>((G7913*400)+(H7913*100))+I7913</f>
        <v>180</v>
      </c>
      <c r="L7913" s="94">
        <v>800</v>
      </c>
      <c r="M7913" s="94">
        <f>K7913*L7913</f>
        <v>144000</v>
      </c>
      <c r="N7913" s="102"/>
      <c r="O7913" s="111"/>
      <c r="P7913" s="96"/>
      <c r="Q7913" s="111"/>
      <c r="R7913" s="111"/>
      <c r="S7913" s="97"/>
      <c r="T7913" s="102"/>
      <c r="U7913" s="102"/>
      <c r="V7913" s="102"/>
      <c r="W7913" s="94"/>
      <c r="X7913" s="98"/>
      <c r="Y7913" s="94"/>
      <c r="Z7913" s="94"/>
      <c r="AA7913" s="89"/>
      <c r="AB7913" s="89"/>
      <c r="AC7913" s="94"/>
      <c r="AD7913" s="94">
        <f>IF(AND(AC7913="",M7913=""),0,IF((AC7913=""),M7913,IF((M7913=""),AC7913,AC7913+M7913)))</f>
        <v>144000</v>
      </c>
      <c r="AE7913" s="94">
        <f>IF( (X7913=""),AD7913*1,AD7913*(X7913/100) )</f>
        <v>144000</v>
      </c>
      <c r="AF7913" s="94">
        <v>50000000</v>
      </c>
      <c r="AG7913" s="94">
        <f>IF((AF7913-AE7913) &gt; 1,0,IF((AF7913-AE7913)&lt;0,AE7913-AF7913,AF7913-AE7913))</f>
        <v>0</v>
      </c>
      <c r="AH7913" s="94">
        <v>0.01</v>
      </c>
    </row>
    <row r="7914" spans="1:34" s="173" customFormat="1" x14ac:dyDescent="0.55000000000000004">
      <c r="A7914" s="122"/>
      <c r="B7914" s="123"/>
      <c r="C7914" s="123"/>
      <c r="D7914" s="135"/>
      <c r="E7914" s="123"/>
      <c r="F7914" s="123"/>
      <c r="G7914" s="123"/>
      <c r="H7914" s="123"/>
      <c r="I7914" s="136"/>
      <c r="J7914" s="123"/>
      <c r="K7914" s="137"/>
      <c r="L7914" s="137" t="s">
        <v>63</v>
      </c>
      <c r="M7914" s="137">
        <f>SUM(M7913:M7913)</f>
        <v>144000</v>
      </c>
      <c r="N7914" s="123"/>
      <c r="O7914" s="108"/>
      <c r="P7914" s="138"/>
      <c r="Q7914" s="108"/>
      <c r="R7914" s="108"/>
      <c r="S7914" s="139"/>
      <c r="T7914" s="123"/>
      <c r="U7914" s="123"/>
      <c r="V7914" s="123"/>
      <c r="W7914" s="137"/>
      <c r="X7914" s="136"/>
      <c r="Y7914" s="137"/>
      <c r="Z7914" s="137"/>
      <c r="AA7914" s="119"/>
      <c r="AB7914" s="119"/>
      <c r="AC7914" s="137"/>
      <c r="AD7914" s="137"/>
      <c r="AE7914" s="137">
        <f>SUM(AE7913:AE7913)</f>
        <v>144000</v>
      </c>
      <c r="AF7914" s="137"/>
      <c r="AG7914" s="137">
        <f>SUM(AG7913:AG7913)</f>
        <v>0</v>
      </c>
      <c r="AH7914" s="137"/>
    </row>
    <row r="7915" spans="1:34" s="173" customFormat="1" x14ac:dyDescent="0.55000000000000004">
      <c r="A7915" s="122" t="s">
        <v>10808</v>
      </c>
      <c r="B7915" s="123">
        <v>3402</v>
      </c>
      <c r="C7915" s="123">
        <v>7357</v>
      </c>
      <c r="D7915" s="135" t="s">
        <v>10809</v>
      </c>
      <c r="E7915" s="123" t="s">
        <v>34</v>
      </c>
      <c r="F7915" s="123">
        <v>21896</v>
      </c>
      <c r="G7915" s="123">
        <v>0</v>
      </c>
      <c r="H7915" s="123">
        <v>0</v>
      </c>
      <c r="I7915" s="136">
        <v>36</v>
      </c>
      <c r="J7915" s="123" t="s">
        <v>68</v>
      </c>
      <c r="K7915" s="137">
        <f>((G7915*400)+(H7915*100))+I7915</f>
        <v>36</v>
      </c>
      <c r="L7915" s="137">
        <v>650</v>
      </c>
      <c r="M7915" s="137">
        <f>K7915*L7915</f>
        <v>23400</v>
      </c>
      <c r="N7915" s="123"/>
      <c r="O7915" s="108"/>
      <c r="P7915" s="138"/>
      <c r="Q7915" s="108"/>
      <c r="R7915" s="108"/>
      <c r="S7915" s="139"/>
      <c r="T7915" s="123"/>
      <c r="U7915" s="123"/>
      <c r="V7915" s="123"/>
      <c r="W7915" s="137"/>
      <c r="X7915" s="136"/>
      <c r="Y7915" s="137"/>
      <c r="Z7915" s="137"/>
      <c r="AA7915" s="119"/>
      <c r="AB7915" s="119"/>
      <c r="AC7915" s="137"/>
      <c r="AD7915" s="137">
        <f>IF(AND(AC7915="",M7915=""),0,IF((AC7915=""),M7915,IF((M7915=""),AC7915,AC7915+M7915)))</f>
        <v>23400</v>
      </c>
      <c r="AE7915" s="137">
        <f>IF( (X7915=""),AD7915*1,AD7915*(X7915/100) )</f>
        <v>23400</v>
      </c>
      <c r="AF7915" s="137">
        <v>0</v>
      </c>
      <c r="AG7915" s="137">
        <f>IF((AF7915-AE7915) &gt; 1,0,IF((AF7915-AE7915)&lt;0,AE7915-AF7915,AF7915-AE7915))</f>
        <v>23400</v>
      </c>
      <c r="AH7915" s="137">
        <v>0.3</v>
      </c>
    </row>
    <row r="7916" spans="1:34" s="173" customFormat="1" x14ac:dyDescent="0.55000000000000004">
      <c r="A7916" s="122"/>
      <c r="B7916" s="123">
        <v>3403</v>
      </c>
      <c r="C7916" s="123">
        <v>7358</v>
      </c>
      <c r="D7916" s="135" t="s">
        <v>10810</v>
      </c>
      <c r="E7916" s="123" t="s">
        <v>34</v>
      </c>
      <c r="F7916" s="123">
        <v>21897</v>
      </c>
      <c r="G7916" s="123">
        <v>0</v>
      </c>
      <c r="H7916" s="123">
        <v>1</v>
      </c>
      <c r="I7916" s="136">
        <v>44</v>
      </c>
      <c r="J7916" s="123" t="s">
        <v>68</v>
      </c>
      <c r="K7916" s="137">
        <f>((G7916*400)+(H7916*100))+I7916</f>
        <v>144</v>
      </c>
      <c r="L7916" s="137">
        <v>650</v>
      </c>
      <c r="M7916" s="137">
        <f>K7916*L7916</f>
        <v>93600</v>
      </c>
      <c r="N7916" s="123"/>
      <c r="O7916" s="108"/>
      <c r="P7916" s="138"/>
      <c r="Q7916" s="108"/>
      <c r="R7916" s="108"/>
      <c r="S7916" s="139"/>
      <c r="T7916" s="123"/>
      <c r="U7916" s="123"/>
      <c r="V7916" s="123"/>
      <c r="W7916" s="137"/>
      <c r="X7916" s="136"/>
      <c r="Y7916" s="137"/>
      <c r="Z7916" s="137"/>
      <c r="AA7916" s="119"/>
      <c r="AB7916" s="119"/>
      <c r="AC7916" s="137"/>
      <c r="AD7916" s="137">
        <f>IF(AND(AC7916="",M7916=""),0,IF((AC7916=""),M7916,IF((M7916=""),AC7916,AC7916+M7916)))</f>
        <v>93600</v>
      </c>
      <c r="AE7916" s="137">
        <f>IF( (X7916=""),AD7916*1,AD7916*(X7916/100) )</f>
        <v>93600</v>
      </c>
      <c r="AF7916" s="137">
        <v>0</v>
      </c>
      <c r="AG7916" s="137">
        <f>IF((AF7916-AE7916) &gt; 1,0,IF((AF7916-AE7916)&lt;0,AE7916-AF7916,AF7916-AE7916))</f>
        <v>93600</v>
      </c>
      <c r="AH7916" s="137">
        <v>0.3</v>
      </c>
    </row>
    <row r="7917" spans="1:34" s="173" customFormat="1" x14ac:dyDescent="0.55000000000000004">
      <c r="A7917" s="122"/>
      <c r="B7917" s="123">
        <v>3404</v>
      </c>
      <c r="C7917" s="123">
        <v>7364</v>
      </c>
      <c r="D7917" s="135" t="s">
        <v>10811</v>
      </c>
      <c r="E7917" s="123" t="s">
        <v>34</v>
      </c>
      <c r="F7917" s="123">
        <v>24696</v>
      </c>
      <c r="G7917" s="123">
        <v>0</v>
      </c>
      <c r="H7917" s="123">
        <v>0</v>
      </c>
      <c r="I7917" s="136">
        <v>16</v>
      </c>
      <c r="J7917" s="123" t="s">
        <v>68</v>
      </c>
      <c r="K7917" s="137">
        <f>((G7917*400)+(H7917*100))+I7917</f>
        <v>16</v>
      </c>
      <c r="L7917" s="137">
        <v>225</v>
      </c>
      <c r="M7917" s="137">
        <f>K7917*L7917</f>
        <v>3600</v>
      </c>
      <c r="N7917" s="123"/>
      <c r="O7917" s="108"/>
      <c r="P7917" s="138"/>
      <c r="Q7917" s="108"/>
      <c r="R7917" s="108"/>
      <c r="S7917" s="139"/>
      <c r="T7917" s="123"/>
      <c r="U7917" s="123"/>
      <c r="V7917" s="123"/>
      <c r="W7917" s="137"/>
      <c r="X7917" s="136"/>
      <c r="Y7917" s="137"/>
      <c r="Z7917" s="137"/>
      <c r="AA7917" s="119"/>
      <c r="AB7917" s="119"/>
      <c r="AC7917" s="137"/>
      <c r="AD7917" s="137">
        <f>IF(AND(AC7917="",M7917=""),0,IF((AC7917=""),M7917,IF((M7917=""),AC7917,AC7917+M7917)))</f>
        <v>3600</v>
      </c>
      <c r="AE7917" s="137">
        <f>IF( (X7917=""),AD7917*1,AD7917*(X7917/100) )</f>
        <v>3600</v>
      </c>
      <c r="AF7917" s="137">
        <v>0</v>
      </c>
      <c r="AG7917" s="137">
        <f>IF((AF7917-AE7917) &gt; 1,0,IF((AF7917-AE7917)&lt;0,AE7917-AF7917,AF7917-AE7917))</f>
        <v>3600</v>
      </c>
      <c r="AH7917" s="137">
        <v>0.3</v>
      </c>
    </row>
    <row r="7918" spans="1:34" s="173" customFormat="1" x14ac:dyDescent="0.55000000000000004">
      <c r="A7918" s="122"/>
      <c r="B7918" s="123"/>
      <c r="C7918" s="123"/>
      <c r="D7918" s="135"/>
      <c r="E7918" s="123"/>
      <c r="F7918" s="123"/>
      <c r="G7918" s="123"/>
      <c r="H7918" s="123"/>
      <c r="I7918" s="136"/>
      <c r="J7918" s="123"/>
      <c r="K7918" s="137"/>
      <c r="L7918" s="137" t="s">
        <v>63</v>
      </c>
      <c r="M7918" s="137">
        <f>SUM(M7915:M7917)</f>
        <v>120600</v>
      </c>
      <c r="N7918" s="123"/>
      <c r="O7918" s="108"/>
      <c r="P7918" s="138"/>
      <c r="Q7918" s="108"/>
      <c r="R7918" s="108"/>
      <c r="S7918" s="139"/>
      <c r="T7918" s="123"/>
      <c r="U7918" s="123"/>
      <c r="V7918" s="123"/>
      <c r="W7918" s="137"/>
      <c r="X7918" s="136"/>
      <c r="Y7918" s="137"/>
      <c r="Z7918" s="137"/>
      <c r="AA7918" s="119"/>
      <c r="AB7918" s="119"/>
      <c r="AC7918" s="137"/>
      <c r="AD7918" s="137"/>
      <c r="AE7918" s="137">
        <f>SUM(AE7915:AE7917)</f>
        <v>120600</v>
      </c>
      <c r="AF7918" s="137"/>
      <c r="AG7918" s="137">
        <f>SUM(AG7915:AG7917)</f>
        <v>120600</v>
      </c>
      <c r="AH7918" s="137"/>
    </row>
    <row r="7919" spans="1:34" s="99" customFormat="1" x14ac:dyDescent="0.55000000000000004">
      <c r="A7919" s="107" t="s">
        <v>2313</v>
      </c>
      <c r="B7919" s="102">
        <v>3405</v>
      </c>
      <c r="C7919" s="102">
        <v>7700</v>
      </c>
      <c r="D7919" s="90" t="s">
        <v>10814</v>
      </c>
      <c r="E7919" s="102" t="s">
        <v>34</v>
      </c>
      <c r="F7919" s="102">
        <v>3573</v>
      </c>
      <c r="G7919" s="102">
        <v>0</v>
      </c>
      <c r="H7919" s="102">
        <v>0</v>
      </c>
      <c r="I7919" s="98">
        <v>81</v>
      </c>
      <c r="J7919" s="102" t="s">
        <v>35</v>
      </c>
      <c r="K7919" s="94">
        <f>((G7919*400)+(H7919*100))+I7919</f>
        <v>81</v>
      </c>
      <c r="L7919" s="94">
        <v>375</v>
      </c>
      <c r="M7919" s="94">
        <f>K7919*L7919</f>
        <v>30375</v>
      </c>
      <c r="N7919" s="102">
        <v>1</v>
      </c>
      <c r="O7919" s="111" t="s">
        <v>10812</v>
      </c>
      <c r="P7919" s="96"/>
      <c r="Q7919" s="111" t="s">
        <v>10813</v>
      </c>
      <c r="R7919" s="111" t="s">
        <v>10815</v>
      </c>
      <c r="S7919" s="97" t="s">
        <v>10816</v>
      </c>
      <c r="T7919" s="102" t="s">
        <v>51</v>
      </c>
      <c r="U7919" s="102" t="s">
        <v>227</v>
      </c>
      <c r="V7919" s="102" t="s">
        <v>52</v>
      </c>
      <c r="W7919" s="94">
        <v>77</v>
      </c>
      <c r="X7919" s="98">
        <v>51.54</v>
      </c>
      <c r="Y7919" s="94">
        <v>6750</v>
      </c>
      <c r="Z7919" s="94">
        <f>W7919*Y7919</f>
        <v>519750</v>
      </c>
      <c r="AA7919" s="89">
        <v>12</v>
      </c>
      <c r="AB7919" s="89">
        <v>14</v>
      </c>
      <c r="AC7919" s="94">
        <f>(Z7919*(100-AB7919))/100</f>
        <v>446985</v>
      </c>
      <c r="AD7919" s="94">
        <f>IF(AND(AC7919="",M7919=""),0,IF((AC7919=""),M7919, IF( (M7919=""),AC7919,SUM(AC7919:AC7921)+M7919)))</f>
        <v>895525.2</v>
      </c>
      <c r="AE7919" s="94">
        <f t="shared" ref="AE7919:AE7924" si="778">IF( (X7919=""),AD7919*1,AD7919*(X7919/100) )</f>
        <v>461553.68807999993</v>
      </c>
      <c r="AF7919" s="94">
        <v>50000000</v>
      </c>
      <c r="AG7919" s="94">
        <f>IF((AF7919-AE7919) &gt; 1,0,IF((AF7919-AE7919)&lt;0,AE7919-AF7919,AF7919-AE7919))</f>
        <v>0</v>
      </c>
      <c r="AH7919" s="94">
        <v>0.02</v>
      </c>
    </row>
    <row r="7920" spans="1:34" s="99" customFormat="1" x14ac:dyDescent="0.55000000000000004">
      <c r="A7920" s="107"/>
      <c r="B7920" s="102"/>
      <c r="C7920" s="102"/>
      <c r="D7920" s="90"/>
      <c r="E7920" s="102"/>
      <c r="F7920" s="102"/>
      <c r="G7920" s="102"/>
      <c r="H7920" s="102"/>
      <c r="I7920" s="98"/>
      <c r="J7920" s="102"/>
      <c r="K7920" s="94"/>
      <c r="L7920" s="94"/>
      <c r="M7920" s="94"/>
      <c r="N7920" s="102">
        <v>3</v>
      </c>
      <c r="O7920" s="111" t="s">
        <v>10812</v>
      </c>
      <c r="P7920" s="96"/>
      <c r="Q7920" s="111" t="s">
        <v>10813</v>
      </c>
      <c r="R7920" s="111" t="s">
        <v>10815</v>
      </c>
      <c r="S7920" s="97" t="s">
        <v>10817</v>
      </c>
      <c r="T7920" s="102" t="s">
        <v>51</v>
      </c>
      <c r="U7920" s="102" t="s">
        <v>45</v>
      </c>
      <c r="V7920" s="102" t="s">
        <v>52</v>
      </c>
      <c r="W7920" s="94">
        <v>64</v>
      </c>
      <c r="X7920" s="98">
        <v>42.84</v>
      </c>
      <c r="Y7920" s="94">
        <v>6750</v>
      </c>
      <c r="Z7920" s="94">
        <f>W7920*Y7920</f>
        <v>432000</v>
      </c>
      <c r="AA7920" s="89">
        <v>7</v>
      </c>
      <c r="AB7920" s="89">
        <v>7</v>
      </c>
      <c r="AC7920" s="94">
        <f>(Z7920*(100-AB7920))/100</f>
        <v>401760</v>
      </c>
      <c r="AD7920" s="94">
        <f>IF(AND(AC7920="",M7919=""),0,IF((AC7920=""),M7919, IF( (M7919=""),AC7920,SUM(AC7919:AC7921)+M7919)))</f>
        <v>895525.2</v>
      </c>
      <c r="AE7920" s="94">
        <f t="shared" si="778"/>
        <v>383642.99568000005</v>
      </c>
      <c r="AF7920" s="94">
        <v>50000000</v>
      </c>
      <c r="AG7920" s="94">
        <f>IF((AF7920-AE7920) &gt; 1,0,IF((AF7920-AE7920)&lt;0,AE7920-AF7920,AF7920-AE7920))</f>
        <v>0</v>
      </c>
      <c r="AH7920" s="94">
        <v>0.3</v>
      </c>
    </row>
    <row r="7921" spans="1:34" s="99" customFormat="1" x14ac:dyDescent="0.55000000000000004">
      <c r="A7921" s="107"/>
      <c r="B7921" s="102"/>
      <c r="C7921" s="102"/>
      <c r="D7921" s="90"/>
      <c r="E7921" s="102"/>
      <c r="F7921" s="102"/>
      <c r="G7921" s="102"/>
      <c r="H7921" s="102"/>
      <c r="I7921" s="98"/>
      <c r="J7921" s="102"/>
      <c r="K7921" s="94"/>
      <c r="L7921" s="94"/>
      <c r="M7921" s="94"/>
      <c r="N7921" s="102">
        <v>4</v>
      </c>
      <c r="O7921" s="111" t="s">
        <v>10812</v>
      </c>
      <c r="P7921" s="96"/>
      <c r="Q7921" s="111" t="s">
        <v>10813</v>
      </c>
      <c r="R7921" s="111" t="s">
        <v>10815</v>
      </c>
      <c r="S7921" s="97" t="s">
        <v>10818</v>
      </c>
      <c r="T7921" s="102" t="s">
        <v>343</v>
      </c>
      <c r="U7921" s="102" t="s">
        <v>74</v>
      </c>
      <c r="V7921" s="102" t="s">
        <v>75</v>
      </c>
      <c r="W7921" s="94">
        <v>8.4</v>
      </c>
      <c r="X7921" s="98">
        <v>5.62</v>
      </c>
      <c r="Y7921" s="94">
        <v>2100</v>
      </c>
      <c r="Z7921" s="94">
        <f>W7921*Y7921</f>
        <v>17640</v>
      </c>
      <c r="AA7921" s="89">
        <v>7</v>
      </c>
      <c r="AB7921" s="89">
        <v>7</v>
      </c>
      <c r="AC7921" s="94">
        <f>(Z7921*(100-AB7921))/100</f>
        <v>16405.2</v>
      </c>
      <c r="AD7921" s="94">
        <f>IF(AND(AC7921="",M7919=""),0,IF((AC7921=""),M7919, IF( (M7919=""),AC7921,SUM(AC7919:AC7921)+M7919)))</f>
        <v>895525.2</v>
      </c>
      <c r="AE7921" s="94">
        <f t="shared" si="778"/>
        <v>50328.516239999997</v>
      </c>
      <c r="AF7921" s="94">
        <v>0</v>
      </c>
      <c r="AG7921" s="94">
        <f>IF((AF7921-AE7921) &gt; 1,0,IF((AF7921-AE7921)&lt;0,AE7921-AF7921,AF7921-AE7921))</f>
        <v>50328.516239999997</v>
      </c>
      <c r="AH7921" s="94">
        <v>0.3</v>
      </c>
    </row>
    <row r="7922" spans="1:34" s="173" customFormat="1" x14ac:dyDescent="0.55000000000000004">
      <c r="A7922" s="122" t="s">
        <v>2313</v>
      </c>
      <c r="B7922" s="123">
        <v>3406</v>
      </c>
      <c r="C7922" s="123">
        <v>9269</v>
      </c>
      <c r="D7922" s="135" t="s">
        <v>10837</v>
      </c>
      <c r="E7922" s="123" t="s">
        <v>34</v>
      </c>
      <c r="F7922" s="123">
        <v>17648</v>
      </c>
      <c r="G7922" s="123">
        <v>1</v>
      </c>
      <c r="H7922" s="123">
        <v>1</v>
      </c>
      <c r="I7922" s="136">
        <v>66</v>
      </c>
      <c r="J7922" s="123" t="s">
        <v>38</v>
      </c>
      <c r="K7922" s="137">
        <f>((G7922*400)+(H7922*100))+I7922</f>
        <v>566</v>
      </c>
      <c r="L7922" s="137">
        <v>325</v>
      </c>
      <c r="M7922" s="137">
        <f>K7922*L7922</f>
        <v>183950</v>
      </c>
      <c r="N7922" s="123"/>
      <c r="O7922" s="108"/>
      <c r="P7922" s="138"/>
      <c r="Q7922" s="108"/>
      <c r="R7922" s="108"/>
      <c r="S7922" s="139"/>
      <c r="T7922" s="123"/>
      <c r="U7922" s="123"/>
      <c r="V7922" s="123"/>
      <c r="W7922" s="137"/>
      <c r="X7922" s="136"/>
      <c r="Y7922" s="137"/>
      <c r="Z7922" s="137"/>
      <c r="AA7922" s="89">
        <v>7</v>
      </c>
      <c r="AB7922" s="89">
        <v>7</v>
      </c>
      <c r="AC7922" s="137"/>
      <c r="AD7922" s="137">
        <f>IF(AND(AC7922="",M7922=""),0,IF((AC7922=""),M7922,IF((M7922=""),AC7922,AC7922+M7922)))</f>
        <v>183950</v>
      </c>
      <c r="AE7922" s="137">
        <f t="shared" si="778"/>
        <v>183950</v>
      </c>
      <c r="AF7922" s="137">
        <v>50000000</v>
      </c>
      <c r="AG7922" s="137">
        <f>IF((AF7922-AE7922) &gt; 1,0,IF((AF7922-AE7922)&lt;0,AE7922-AF7922,AF7922-AE7922))</f>
        <v>0</v>
      </c>
      <c r="AH7922" s="137">
        <v>0.01</v>
      </c>
    </row>
    <row r="7923" spans="1:34" s="173" customFormat="1" x14ac:dyDescent="0.55000000000000004">
      <c r="A7923" s="122" t="s">
        <v>2313</v>
      </c>
      <c r="B7923" s="123">
        <v>3407</v>
      </c>
      <c r="C7923" s="123">
        <v>9094</v>
      </c>
      <c r="D7923" s="135" t="s">
        <v>10843</v>
      </c>
      <c r="E7923" s="123" t="s">
        <v>34</v>
      </c>
      <c r="F7923" s="123">
        <v>20727</v>
      </c>
      <c r="G7923" s="123">
        <v>0</v>
      </c>
      <c r="H7923" s="123">
        <v>2</v>
      </c>
      <c r="I7923" s="136">
        <v>61</v>
      </c>
      <c r="J7923" s="123" t="s">
        <v>35</v>
      </c>
      <c r="K7923" s="137">
        <f>((G7923*400)+(H7923*100))+I7923</f>
        <v>261</v>
      </c>
      <c r="L7923" s="137">
        <v>1350</v>
      </c>
      <c r="M7923" s="137">
        <f>K7923*L7923</f>
        <v>352350</v>
      </c>
      <c r="N7923" s="123">
        <v>1</v>
      </c>
      <c r="O7923" s="108" t="s">
        <v>10844</v>
      </c>
      <c r="P7923" s="138">
        <v>1340500134541</v>
      </c>
      <c r="Q7923" s="108" t="s">
        <v>10845</v>
      </c>
      <c r="R7923" s="108" t="s">
        <v>10846</v>
      </c>
      <c r="S7923" s="139" t="s">
        <v>10847</v>
      </c>
      <c r="T7923" s="123" t="s">
        <v>51</v>
      </c>
      <c r="U7923" s="123" t="s">
        <v>45</v>
      </c>
      <c r="V7923" s="123" t="s">
        <v>52</v>
      </c>
      <c r="W7923" s="137">
        <v>417.56</v>
      </c>
      <c r="X7923" s="136">
        <v>100</v>
      </c>
      <c r="Y7923" s="137">
        <v>6750</v>
      </c>
      <c r="Z7923" s="137">
        <f>W7923*Y7923</f>
        <v>2818530</v>
      </c>
      <c r="AA7923" s="89">
        <v>7</v>
      </c>
      <c r="AB7923" s="89">
        <v>7</v>
      </c>
      <c r="AC7923" s="137">
        <f>(Z7923*(100-AB7923))/100</f>
        <v>2621232.9</v>
      </c>
      <c r="AD7923" s="137">
        <f>IF(AND(AC7923="",M7923=""),0,IF((AC7923=""),M7923,IF((M7923=""),AC7923,SUM(AC7923:AC7924+M7923))))</f>
        <v>2973582.9</v>
      </c>
      <c r="AE7923" s="137">
        <f t="shared" si="778"/>
        <v>2973582.9</v>
      </c>
      <c r="AF7923" s="137">
        <v>10000000</v>
      </c>
      <c r="AG7923" s="137">
        <v>352350</v>
      </c>
      <c r="AH7923" s="137">
        <v>0.02</v>
      </c>
    </row>
    <row r="7924" spans="1:34" s="173" customFormat="1" x14ac:dyDescent="0.55000000000000004">
      <c r="A7924" s="122"/>
      <c r="B7924" s="123"/>
      <c r="C7924" s="123"/>
      <c r="D7924" s="135"/>
      <c r="E7924" s="123"/>
      <c r="F7924" s="123"/>
      <c r="G7924" s="123"/>
      <c r="H7924" s="123"/>
      <c r="I7924" s="136"/>
      <c r="J7924" s="123"/>
      <c r="K7924" s="137"/>
      <c r="L7924" s="137"/>
      <c r="M7924" s="137"/>
      <c r="N7924" s="123">
        <v>2</v>
      </c>
      <c r="O7924" s="108" t="s">
        <v>10844</v>
      </c>
      <c r="P7924" s="138">
        <v>1340500134541</v>
      </c>
      <c r="Q7924" s="108" t="s">
        <v>10845</v>
      </c>
      <c r="R7924" s="108" t="s">
        <v>10846</v>
      </c>
      <c r="S7924" s="139" t="s">
        <v>10848</v>
      </c>
      <c r="T7924" s="123" t="s">
        <v>55</v>
      </c>
      <c r="U7924" s="123" t="s">
        <v>45</v>
      </c>
      <c r="V7924" s="123" t="s">
        <v>52</v>
      </c>
      <c r="W7924" s="137">
        <v>132</v>
      </c>
      <c r="X7924" s="136">
        <v>0</v>
      </c>
      <c r="Y7924" s="137">
        <v>0</v>
      </c>
      <c r="Z7924" s="137">
        <f>W7924*Y7924</f>
        <v>0</v>
      </c>
      <c r="AA7924" s="89">
        <v>7</v>
      </c>
      <c r="AB7924" s="89">
        <v>7</v>
      </c>
      <c r="AC7924" s="137">
        <f>(Z7924*(100-AB7924))/100</f>
        <v>0</v>
      </c>
      <c r="AD7924" s="137">
        <f>IF(AND(AC7924="",M7923=""),0,IF((AC7924=""),M7923, IF( (M7923=""),AC7924,SUM(AC7923:AC7924)+M7923)))</f>
        <v>2973582.9</v>
      </c>
      <c r="AE7924" s="137">
        <f t="shared" si="778"/>
        <v>0</v>
      </c>
      <c r="AF7924" s="137">
        <v>10000000</v>
      </c>
      <c r="AG7924" s="137">
        <f>IF((AF7924-AE7924) &gt; 1,0,IF((AF7924-AE7924)&lt;0,AE7924-AF7924,AF7924-AE7924))</f>
        <v>0</v>
      </c>
      <c r="AH7924" s="137">
        <v>0.02</v>
      </c>
    </row>
    <row r="7925" spans="1:34" s="173" customFormat="1" x14ac:dyDescent="0.55000000000000004">
      <c r="A7925" s="122"/>
      <c r="B7925" s="123"/>
      <c r="C7925" s="123"/>
      <c r="D7925" s="135"/>
      <c r="E7925" s="123"/>
      <c r="F7925" s="123"/>
      <c r="G7925" s="123"/>
      <c r="H7925" s="123"/>
      <c r="I7925" s="136"/>
      <c r="J7925" s="123"/>
      <c r="K7925" s="137"/>
      <c r="L7925" s="137" t="s">
        <v>63</v>
      </c>
      <c r="M7925" s="137">
        <f>SUM(M7919:M7924)</f>
        <v>566675</v>
      </c>
      <c r="N7925" s="123"/>
      <c r="O7925" s="108"/>
      <c r="P7925" s="138"/>
      <c r="Q7925" s="108"/>
      <c r="R7925" s="108"/>
      <c r="S7925" s="139"/>
      <c r="T7925" s="123"/>
      <c r="U7925" s="123"/>
      <c r="V7925" s="123"/>
      <c r="W7925" s="137"/>
      <c r="X7925" s="136"/>
      <c r="Y7925" s="137"/>
      <c r="Z7925" s="137"/>
      <c r="AA7925" s="119"/>
      <c r="AB7925" s="119"/>
      <c r="AC7925" s="137"/>
      <c r="AD7925" s="137"/>
      <c r="AE7925" s="137">
        <f>SUM(AE7919:AE7924)</f>
        <v>4053058.0999999996</v>
      </c>
      <c r="AF7925" s="137"/>
      <c r="AG7925" s="137">
        <f>SUM(AG7919:AG7924)</f>
        <v>402678.51624000003</v>
      </c>
      <c r="AH7925" s="137"/>
    </row>
    <row r="7926" spans="1:34" s="173" customFormat="1" x14ac:dyDescent="0.55000000000000004">
      <c r="A7926" s="122" t="s">
        <v>10819</v>
      </c>
      <c r="B7926" s="123">
        <v>3408</v>
      </c>
      <c r="C7926" s="123">
        <v>9780</v>
      </c>
      <c r="D7926" s="135"/>
      <c r="E7926" s="123" t="s">
        <v>37</v>
      </c>
      <c r="F7926" s="123">
        <v>5348</v>
      </c>
      <c r="G7926" s="123">
        <v>8</v>
      </c>
      <c r="H7926" s="123">
        <v>1</v>
      </c>
      <c r="I7926" s="136">
        <v>45</v>
      </c>
      <c r="J7926" s="123" t="s">
        <v>38</v>
      </c>
      <c r="K7926" s="137">
        <f>((G7926*400)+(H7926*100))+I7926</f>
        <v>3345</v>
      </c>
      <c r="L7926" s="137">
        <v>225</v>
      </c>
      <c r="M7926" s="137">
        <f>K7926*L7926</f>
        <v>752625</v>
      </c>
      <c r="N7926" s="123"/>
      <c r="O7926" s="108"/>
      <c r="P7926" s="138"/>
      <c r="Q7926" s="108"/>
      <c r="R7926" s="108"/>
      <c r="S7926" s="139"/>
      <c r="T7926" s="123"/>
      <c r="U7926" s="123"/>
      <c r="V7926" s="123"/>
      <c r="W7926" s="137"/>
      <c r="X7926" s="136"/>
      <c r="Y7926" s="137"/>
      <c r="Z7926" s="137"/>
      <c r="AA7926" s="119"/>
      <c r="AB7926" s="119"/>
      <c r="AC7926" s="137"/>
      <c r="AD7926" s="137">
        <f>IF(AND(AC7926="",M7926=""),0,IF((AC7926=""),M7926,IF((M7926=""),AC7926,AC7926+M7926)))</f>
        <v>752625</v>
      </c>
      <c r="AE7926" s="137">
        <f>IF( (X7926=""),AD7926*1,AD7926*(X7926/100) )</f>
        <v>752625</v>
      </c>
      <c r="AF7926" s="137">
        <v>0</v>
      </c>
      <c r="AG7926" s="137">
        <f>IF((AF7926-AE7926) &gt; 1,0,IF((AF7926-AE7926)&lt;0,AE7926-AF7926,AF7926-AE7926))</f>
        <v>752625</v>
      </c>
      <c r="AH7926" s="137">
        <v>0.01</v>
      </c>
    </row>
    <row r="7927" spans="1:34" s="173" customFormat="1" x14ac:dyDescent="0.55000000000000004">
      <c r="A7927" s="122"/>
      <c r="B7927" s="123"/>
      <c r="C7927" s="123"/>
      <c r="D7927" s="135"/>
      <c r="E7927" s="123"/>
      <c r="F7927" s="123"/>
      <c r="G7927" s="123"/>
      <c r="H7927" s="123"/>
      <c r="I7927" s="136"/>
      <c r="J7927" s="123"/>
      <c r="K7927" s="137"/>
      <c r="L7927" s="137" t="s">
        <v>63</v>
      </c>
      <c r="M7927" s="137">
        <f>SUM(M7926:M7926)</f>
        <v>752625</v>
      </c>
      <c r="N7927" s="123"/>
      <c r="O7927" s="108"/>
      <c r="P7927" s="138"/>
      <c r="Q7927" s="108"/>
      <c r="R7927" s="108"/>
      <c r="S7927" s="139"/>
      <c r="T7927" s="123"/>
      <c r="U7927" s="123"/>
      <c r="V7927" s="123"/>
      <c r="W7927" s="137"/>
      <c r="X7927" s="136"/>
      <c r="Y7927" s="137"/>
      <c r="Z7927" s="137"/>
      <c r="AA7927" s="119"/>
      <c r="AB7927" s="119"/>
      <c r="AC7927" s="137"/>
      <c r="AD7927" s="137"/>
      <c r="AE7927" s="137">
        <f>SUM(AE7926:AE7926)</f>
        <v>752625</v>
      </c>
      <c r="AF7927" s="137"/>
      <c r="AG7927" s="137">
        <f>SUM(AG7926:AG7926)</f>
        <v>752625</v>
      </c>
      <c r="AH7927" s="137"/>
    </row>
    <row r="7928" spans="1:34" s="173" customFormat="1" x14ac:dyDescent="0.55000000000000004">
      <c r="A7928" s="122" t="s">
        <v>9009</v>
      </c>
      <c r="B7928" s="197">
        <v>3688</v>
      </c>
      <c r="C7928" s="197">
        <v>6432</v>
      </c>
      <c r="D7928" s="198" t="s">
        <v>10820</v>
      </c>
      <c r="E7928" s="197" t="s">
        <v>37</v>
      </c>
      <c r="F7928" s="197">
        <v>5519</v>
      </c>
      <c r="G7928" s="197">
        <v>3</v>
      </c>
      <c r="H7928" s="197">
        <v>1</v>
      </c>
      <c r="I7928" s="199">
        <v>69</v>
      </c>
      <c r="J7928" s="123" t="s">
        <v>38</v>
      </c>
      <c r="K7928" s="171">
        <f>((G7928*400)+(H7928*100))+I7928</f>
        <v>1369</v>
      </c>
      <c r="L7928" s="171">
        <v>400</v>
      </c>
      <c r="M7928" s="171">
        <f>K7928*L7928</f>
        <v>547600</v>
      </c>
      <c r="N7928" s="197"/>
      <c r="O7928" s="122"/>
      <c r="P7928" s="200"/>
      <c r="Q7928" s="122"/>
      <c r="R7928" s="122"/>
      <c r="S7928" s="170"/>
      <c r="T7928" s="197"/>
      <c r="U7928" s="197"/>
      <c r="V7928" s="197"/>
      <c r="W7928" s="171"/>
      <c r="X7928" s="199"/>
      <c r="Y7928" s="171"/>
      <c r="Z7928" s="171"/>
      <c r="AA7928" s="201"/>
      <c r="AB7928" s="201"/>
      <c r="AC7928" s="171"/>
      <c r="AD7928" s="171">
        <f>IF(AND(AC7928="",M7928=""),0,IF((AC7928=""),M7928,IF((M7928=""),AC7928,AC7928+M7928)))</f>
        <v>547600</v>
      </c>
      <c r="AE7928" s="171">
        <f>IF( (X7928=""),AD7928*1,AD7928*(X7928/100) )</f>
        <v>547600</v>
      </c>
      <c r="AF7928" s="171">
        <v>0</v>
      </c>
      <c r="AG7928" s="171">
        <f>IF((AF7928-AE7928) &gt; 1,0,IF((AF7928-AE7928)&lt;0,AE7928-AF7928,AF7928-AE7928))</f>
        <v>547600</v>
      </c>
      <c r="AH7928" s="137">
        <v>0.01</v>
      </c>
    </row>
    <row r="7929" spans="1:34" s="173" customFormat="1" x14ac:dyDescent="0.55000000000000004">
      <c r="A7929" s="122"/>
      <c r="B7929" s="197"/>
      <c r="C7929" s="197"/>
      <c r="D7929" s="198"/>
      <c r="E7929" s="197"/>
      <c r="F7929" s="197"/>
      <c r="G7929" s="197"/>
      <c r="H7929" s="197"/>
      <c r="I7929" s="199"/>
      <c r="J7929" s="123"/>
      <c r="K7929" s="171"/>
      <c r="L7929" s="171" t="s">
        <v>63</v>
      </c>
      <c r="M7929" s="171">
        <f>SUM(M7928:M7928)</f>
        <v>547600</v>
      </c>
      <c r="N7929" s="197"/>
      <c r="O7929" s="122"/>
      <c r="P7929" s="200"/>
      <c r="Q7929" s="122"/>
      <c r="R7929" s="122"/>
      <c r="S7929" s="170"/>
      <c r="T7929" s="197"/>
      <c r="U7929" s="197"/>
      <c r="V7929" s="197"/>
      <c r="W7929" s="171"/>
      <c r="X7929" s="199"/>
      <c r="Y7929" s="171"/>
      <c r="Z7929" s="171"/>
      <c r="AA7929" s="201"/>
      <c r="AB7929" s="201"/>
      <c r="AC7929" s="171"/>
      <c r="AD7929" s="171"/>
      <c r="AE7929" s="171">
        <f>SUM(AE7928:AE7928)</f>
        <v>547600</v>
      </c>
      <c r="AF7929" s="171"/>
      <c r="AG7929" s="171">
        <f>SUM(AG7928:AG7928)</f>
        <v>547600</v>
      </c>
      <c r="AH7929" s="137"/>
    </row>
    <row r="7930" spans="1:34" s="173" customFormat="1" x14ac:dyDescent="0.55000000000000004">
      <c r="A7930" s="122" t="s">
        <v>10823</v>
      </c>
      <c r="B7930" s="123">
        <v>3409</v>
      </c>
      <c r="C7930" s="123">
        <v>8055</v>
      </c>
      <c r="D7930" s="135" t="s">
        <v>10824</v>
      </c>
      <c r="E7930" s="123" t="s">
        <v>34</v>
      </c>
      <c r="F7930" s="123">
        <v>16578</v>
      </c>
      <c r="G7930" s="123">
        <v>0</v>
      </c>
      <c r="H7930" s="123">
        <v>0</v>
      </c>
      <c r="I7930" s="136">
        <v>61</v>
      </c>
      <c r="J7930" s="123" t="s">
        <v>35</v>
      </c>
      <c r="K7930" s="137">
        <f>((G7930*400)+(H7930*100))+I7930</f>
        <v>61</v>
      </c>
      <c r="L7930" s="137">
        <v>375</v>
      </c>
      <c r="M7930" s="137">
        <f>K7930*L7930</f>
        <v>22875</v>
      </c>
      <c r="N7930" s="123">
        <v>1</v>
      </c>
      <c r="O7930" s="108" t="s">
        <v>10821</v>
      </c>
      <c r="P7930" s="138">
        <v>3570800205545</v>
      </c>
      <c r="Q7930" s="108" t="s">
        <v>10822</v>
      </c>
      <c r="R7930" s="108" t="s">
        <v>10825</v>
      </c>
      <c r="S7930" s="139" t="s">
        <v>10826</v>
      </c>
      <c r="T7930" s="123" t="s">
        <v>51</v>
      </c>
      <c r="U7930" s="123" t="s">
        <v>227</v>
      </c>
      <c r="V7930" s="123" t="s">
        <v>52</v>
      </c>
      <c r="W7930" s="137">
        <v>176</v>
      </c>
      <c r="X7930" s="136">
        <v>100</v>
      </c>
      <c r="Y7930" s="137">
        <v>6750</v>
      </c>
      <c r="Z7930" s="137">
        <f>W7930*Y7930</f>
        <v>1188000</v>
      </c>
      <c r="AA7930" s="119">
        <v>11</v>
      </c>
      <c r="AB7930" s="119">
        <v>34</v>
      </c>
      <c r="AC7930" s="137">
        <f>(Z7930*(100-AB7930))/100</f>
        <v>784080</v>
      </c>
      <c r="AD7930" s="137">
        <f>IF(AND(AC7930="",M7930=""),0,IF((AC7930=""),M7930, IF( (M7930=""),AC7930,SUM(AC7930:AC7932)+M7930)))</f>
        <v>3206887.8</v>
      </c>
      <c r="AE7930" s="137">
        <f>IF( (X7930=""),AD7930*1,AD7930*(X7930/100) )</f>
        <v>3206887.8</v>
      </c>
      <c r="AF7930" s="137">
        <v>50000000</v>
      </c>
      <c r="AG7930" s="137">
        <f>IF((AF7930-AE7930) &gt; 1,0,IF((AF7930-AE7930)&lt;0,AE7930-AF7930,AF7930-AE7930))</f>
        <v>0</v>
      </c>
      <c r="AH7930" s="137">
        <v>0.02</v>
      </c>
    </row>
    <row r="7931" spans="1:34" s="173" customFormat="1" x14ac:dyDescent="0.55000000000000004">
      <c r="A7931" s="122"/>
      <c r="B7931" s="123"/>
      <c r="C7931" s="123"/>
      <c r="D7931" s="135"/>
      <c r="E7931" s="123"/>
      <c r="F7931" s="123"/>
      <c r="G7931" s="123"/>
      <c r="H7931" s="123"/>
      <c r="I7931" s="136"/>
      <c r="J7931" s="123"/>
      <c r="K7931" s="137"/>
      <c r="L7931" s="137" t="s">
        <v>63</v>
      </c>
      <c r="M7931" s="137">
        <f>SUM(M7930:M7930)</f>
        <v>22875</v>
      </c>
      <c r="N7931" s="123"/>
      <c r="O7931" s="108"/>
      <c r="P7931" s="138"/>
      <c r="Q7931" s="108"/>
      <c r="R7931" s="108"/>
      <c r="S7931" s="139"/>
      <c r="T7931" s="123"/>
      <c r="U7931" s="123"/>
      <c r="V7931" s="123"/>
      <c r="W7931" s="137"/>
      <c r="X7931" s="136"/>
      <c r="Y7931" s="137"/>
      <c r="Z7931" s="137"/>
      <c r="AA7931" s="119"/>
      <c r="AB7931" s="119"/>
      <c r="AC7931" s="137"/>
      <c r="AD7931" s="137"/>
      <c r="AE7931" s="137">
        <f>SUM(AE7930:AE7930)</f>
        <v>3206887.8</v>
      </c>
      <c r="AF7931" s="137"/>
      <c r="AG7931" s="137">
        <f>SUM(AG7930:AG7930)</f>
        <v>0</v>
      </c>
      <c r="AH7931" s="137"/>
    </row>
    <row r="7932" spans="1:34" s="173" customFormat="1" x14ac:dyDescent="0.55000000000000004">
      <c r="A7932" s="122" t="s">
        <v>10829</v>
      </c>
      <c r="B7932" s="123">
        <v>3410</v>
      </c>
      <c r="C7932" s="123">
        <v>7874</v>
      </c>
      <c r="D7932" s="135" t="s">
        <v>10830</v>
      </c>
      <c r="E7932" s="123" t="s">
        <v>34</v>
      </c>
      <c r="F7932" s="123">
        <v>17152</v>
      </c>
      <c r="G7932" s="123">
        <v>0</v>
      </c>
      <c r="H7932" s="123">
        <v>1</v>
      </c>
      <c r="I7932" s="136">
        <v>34</v>
      </c>
      <c r="J7932" s="123" t="s">
        <v>35</v>
      </c>
      <c r="K7932" s="137">
        <f>((G7932*400)+(H7932*100))+I7932</f>
        <v>134</v>
      </c>
      <c r="L7932" s="137">
        <v>400</v>
      </c>
      <c r="M7932" s="137">
        <f>K7932*L7932</f>
        <v>53600</v>
      </c>
      <c r="N7932" s="123">
        <v>1</v>
      </c>
      <c r="O7932" s="108" t="s">
        <v>10827</v>
      </c>
      <c r="P7932" s="138"/>
      <c r="Q7932" s="108" t="s">
        <v>10828</v>
      </c>
      <c r="R7932" s="108" t="s">
        <v>10831</v>
      </c>
      <c r="S7932" s="139" t="s">
        <v>10832</v>
      </c>
      <c r="T7932" s="123" t="s">
        <v>51</v>
      </c>
      <c r="U7932" s="123" t="s">
        <v>45</v>
      </c>
      <c r="V7932" s="123" t="s">
        <v>52</v>
      </c>
      <c r="W7932" s="137">
        <v>378.24</v>
      </c>
      <c r="X7932" s="136">
        <v>100</v>
      </c>
      <c r="Y7932" s="137">
        <v>6750</v>
      </c>
      <c r="Z7932" s="137">
        <f>W7932*Y7932</f>
        <v>2553120</v>
      </c>
      <c r="AA7932" s="119">
        <v>6</v>
      </c>
      <c r="AB7932" s="119">
        <v>6</v>
      </c>
      <c r="AC7932" s="137">
        <f>(Z7932*(100-AB7932))/100</f>
        <v>2399932.7999999998</v>
      </c>
      <c r="AD7932" s="137">
        <f>IF(AND(AC7932="",M7932=""),0,IF((AC7932=""),M7932, IF( (M7932=""),AC7932,SUM(AC7932:AC7934)+M7932)))</f>
        <v>2453532.7999999998</v>
      </c>
      <c r="AE7932" s="137">
        <f>IF( (X7932=""),AD7932*1,AD7932*(X7932/100) )</f>
        <v>2453532.7999999998</v>
      </c>
      <c r="AF7932" s="137">
        <v>50000000</v>
      </c>
      <c r="AG7932" s="137">
        <f>IF((AF7932-AE7932) &gt; 1,0,IF((AF7932-AE7932)&lt;0,AE7932-AF7932,AF7932-AE7932))</f>
        <v>0</v>
      </c>
      <c r="AH7932" s="137">
        <v>0.02</v>
      </c>
    </row>
    <row r="7933" spans="1:34" s="173" customFormat="1" x14ac:dyDescent="0.55000000000000004">
      <c r="A7933" s="122"/>
      <c r="B7933" s="123"/>
      <c r="C7933" s="123"/>
      <c r="D7933" s="135"/>
      <c r="E7933" s="123"/>
      <c r="F7933" s="123"/>
      <c r="G7933" s="123"/>
      <c r="H7933" s="123"/>
      <c r="I7933" s="136"/>
      <c r="J7933" s="123"/>
      <c r="K7933" s="137"/>
      <c r="L7933" s="137" t="s">
        <v>63</v>
      </c>
      <c r="M7933" s="137">
        <f>SUM(M7932:M7932)</f>
        <v>53600</v>
      </c>
      <c r="N7933" s="123"/>
      <c r="O7933" s="108"/>
      <c r="P7933" s="138"/>
      <c r="Q7933" s="108"/>
      <c r="R7933" s="108"/>
      <c r="S7933" s="139"/>
      <c r="T7933" s="123"/>
      <c r="U7933" s="123"/>
      <c r="V7933" s="123"/>
      <c r="W7933" s="137"/>
      <c r="X7933" s="136"/>
      <c r="Y7933" s="137"/>
      <c r="Z7933" s="137"/>
      <c r="AA7933" s="119"/>
      <c r="AB7933" s="119"/>
      <c r="AC7933" s="137"/>
      <c r="AD7933" s="137"/>
      <c r="AE7933" s="137">
        <f>SUM(AE7932:AE7932)</f>
        <v>2453532.7999999998</v>
      </c>
      <c r="AF7933" s="137"/>
      <c r="AG7933" s="137">
        <f>SUM(AG7932:AG7932)</f>
        <v>0</v>
      </c>
      <c r="AH7933" s="137"/>
    </row>
    <row r="7934" spans="1:34" s="173" customFormat="1" x14ac:dyDescent="0.55000000000000004">
      <c r="A7934" s="122" t="s">
        <v>10835</v>
      </c>
      <c r="B7934" s="123">
        <v>3411</v>
      </c>
      <c r="C7934" s="123">
        <v>8866</v>
      </c>
      <c r="D7934" s="135" t="s">
        <v>10836</v>
      </c>
      <c r="E7934" s="123" t="s">
        <v>34</v>
      </c>
      <c r="F7934" s="123">
        <v>17435</v>
      </c>
      <c r="G7934" s="123">
        <v>16</v>
      </c>
      <c r="H7934" s="123">
        <v>3</v>
      </c>
      <c r="I7934" s="136">
        <v>58</v>
      </c>
      <c r="J7934" s="123" t="s">
        <v>38</v>
      </c>
      <c r="K7934" s="137">
        <f>((G7934*400)+(H7934*100))+I7934</f>
        <v>6758</v>
      </c>
      <c r="L7934" s="137">
        <v>325</v>
      </c>
      <c r="M7934" s="137">
        <f>K7934*L7934</f>
        <v>2196350</v>
      </c>
      <c r="N7934" s="123"/>
      <c r="O7934" s="108"/>
      <c r="P7934" s="138"/>
      <c r="Q7934" s="108"/>
      <c r="R7934" s="108"/>
      <c r="S7934" s="139"/>
      <c r="T7934" s="123"/>
      <c r="U7934" s="123"/>
      <c r="V7934" s="123"/>
      <c r="W7934" s="137"/>
      <c r="X7934" s="136"/>
      <c r="Y7934" s="137"/>
      <c r="Z7934" s="137"/>
      <c r="AA7934" s="119"/>
      <c r="AB7934" s="119"/>
      <c r="AC7934" s="137"/>
      <c r="AD7934" s="137">
        <f>IF(AND(AC7934="",M7934=""),0,IF((AC7934=""),M7934,IF((M7934=""),AC7934,AC7934+M7934)))</f>
        <v>2196350</v>
      </c>
      <c r="AE7934" s="137">
        <f>IF( (X7934=""),AD7934*1,AD7934*(X7934/100) )</f>
        <v>2196350</v>
      </c>
      <c r="AF7934" s="137">
        <v>50000000</v>
      </c>
      <c r="AG7934" s="137">
        <f>IF((AF7934-AE7934) &gt; 1,0,IF((AF7934-AE7934)&lt;0,AE7934-AF7934,AF7934-AE7934))</f>
        <v>0</v>
      </c>
      <c r="AH7934" s="137">
        <v>0.01</v>
      </c>
    </row>
    <row r="7935" spans="1:34" s="173" customFormat="1" x14ac:dyDescent="0.55000000000000004">
      <c r="A7935" s="122"/>
      <c r="B7935" s="123"/>
      <c r="C7935" s="123"/>
      <c r="D7935" s="135"/>
      <c r="E7935" s="123"/>
      <c r="F7935" s="123"/>
      <c r="G7935" s="123"/>
      <c r="H7935" s="123"/>
      <c r="I7935" s="136"/>
      <c r="J7935" s="123"/>
      <c r="K7935" s="137"/>
      <c r="L7935" s="137" t="s">
        <v>63</v>
      </c>
      <c r="M7935" s="137">
        <f>SUM(M7934:M7934)</f>
        <v>2196350</v>
      </c>
      <c r="N7935" s="123"/>
      <c r="O7935" s="108"/>
      <c r="P7935" s="138"/>
      <c r="Q7935" s="108"/>
      <c r="R7935" s="108"/>
      <c r="S7935" s="139"/>
      <c r="T7935" s="123"/>
      <c r="U7935" s="123"/>
      <c r="V7935" s="123"/>
      <c r="W7935" s="137"/>
      <c r="X7935" s="136"/>
      <c r="Y7935" s="137"/>
      <c r="Z7935" s="137"/>
      <c r="AA7935" s="119"/>
      <c r="AB7935" s="119"/>
      <c r="AC7935" s="137"/>
      <c r="AD7935" s="137"/>
      <c r="AE7935" s="137">
        <f>SUM(AE7934:AE7934)</f>
        <v>2196350</v>
      </c>
      <c r="AF7935" s="137"/>
      <c r="AG7935" s="137">
        <f>SUM(AG7934:AG7934)</f>
        <v>0</v>
      </c>
      <c r="AH7935" s="137"/>
    </row>
    <row r="7936" spans="1:34" s="173" customFormat="1" x14ac:dyDescent="0.55000000000000004">
      <c r="A7936" s="122" t="s">
        <v>10835</v>
      </c>
      <c r="B7936" s="123">
        <v>3412</v>
      </c>
      <c r="C7936" s="123">
        <v>9074</v>
      </c>
      <c r="D7936" s="135" t="s">
        <v>10838</v>
      </c>
      <c r="E7936" s="123" t="s">
        <v>34</v>
      </c>
      <c r="F7936" s="123">
        <v>17661</v>
      </c>
      <c r="G7936" s="123">
        <v>2</v>
      </c>
      <c r="H7936" s="123">
        <v>0</v>
      </c>
      <c r="I7936" s="136">
        <v>47</v>
      </c>
      <c r="J7936" s="123" t="s">
        <v>35</v>
      </c>
      <c r="K7936" s="137">
        <f>((G7936*400)+(H7936*100))+I7936</f>
        <v>847</v>
      </c>
      <c r="L7936" s="137">
        <v>600</v>
      </c>
      <c r="M7936" s="137">
        <f>K7936*L7936</f>
        <v>508200</v>
      </c>
      <c r="N7936" s="123">
        <v>1</v>
      </c>
      <c r="O7936" s="108" t="s">
        <v>10833</v>
      </c>
      <c r="P7936" s="138">
        <v>3570800270321</v>
      </c>
      <c r="Q7936" s="108" t="s">
        <v>10834</v>
      </c>
      <c r="R7936" s="108" t="s">
        <v>10839</v>
      </c>
      <c r="S7936" s="139"/>
      <c r="T7936" s="123" t="s">
        <v>51</v>
      </c>
      <c r="U7936" s="123" t="s">
        <v>45</v>
      </c>
      <c r="V7936" s="123" t="s">
        <v>52</v>
      </c>
      <c r="W7936" s="137">
        <v>9</v>
      </c>
      <c r="X7936" s="136">
        <v>0.71</v>
      </c>
      <c r="Y7936" s="137">
        <v>6750</v>
      </c>
      <c r="Z7936" s="137">
        <f t="shared" ref="Z7936:Z7942" si="779">W7936*Y7936</f>
        <v>60750</v>
      </c>
      <c r="AA7936" s="119">
        <v>1</v>
      </c>
      <c r="AB7936" s="119">
        <v>1</v>
      </c>
      <c r="AC7936" s="137">
        <f t="shared" ref="AC7936:AC7942" si="780">(Z7936*(100-AB7936))/100</f>
        <v>60142.5</v>
      </c>
      <c r="AD7936" s="137">
        <f>IF(AND(AC7936="",M7936=""),0,IF((AC7936=""),M7936, IF( (M7936=""),AC7936,SUM(AC7936:AC7943)+M7936)))</f>
        <v>6903575.25</v>
      </c>
      <c r="AE7936" s="137">
        <f t="shared" ref="AE7936:AE7942" si="781">IF( (X7936=""),AD7936*1,AD7936*(X7936/100) )</f>
        <v>49015.384274999997</v>
      </c>
      <c r="AF7936" s="137">
        <v>50000000</v>
      </c>
      <c r="AG7936" s="137">
        <f t="shared" ref="AG7936:AG7942" si="782">IF((AF7936-AE7936) &gt; 1,0,IF((AF7936-AE7936)&lt;0,AE7936-AF7936,AF7936-AE7936))</f>
        <v>0</v>
      </c>
      <c r="AH7936" s="137">
        <v>0.02</v>
      </c>
    </row>
    <row r="7937" spans="1:34" s="173" customFormat="1" x14ac:dyDescent="0.55000000000000004">
      <c r="A7937" s="122"/>
      <c r="B7937" s="123"/>
      <c r="C7937" s="123"/>
      <c r="D7937" s="135"/>
      <c r="E7937" s="123"/>
      <c r="F7937" s="123"/>
      <c r="G7937" s="123"/>
      <c r="H7937" s="123"/>
      <c r="I7937" s="136"/>
      <c r="J7937" s="123"/>
      <c r="K7937" s="137"/>
      <c r="L7937" s="137"/>
      <c r="M7937" s="137"/>
      <c r="N7937" s="123">
        <v>2</v>
      </c>
      <c r="O7937" s="108" t="s">
        <v>10833</v>
      </c>
      <c r="P7937" s="138">
        <v>3570800270321</v>
      </c>
      <c r="Q7937" s="108" t="s">
        <v>10834</v>
      </c>
      <c r="R7937" s="108" t="s">
        <v>10839</v>
      </c>
      <c r="S7937" s="139"/>
      <c r="T7937" s="123" t="s">
        <v>51</v>
      </c>
      <c r="U7937" s="123" t="s">
        <v>45</v>
      </c>
      <c r="V7937" s="123" t="s">
        <v>52</v>
      </c>
      <c r="W7937" s="137">
        <v>69.680000000000007</v>
      </c>
      <c r="X7937" s="136">
        <v>5.46</v>
      </c>
      <c r="Y7937" s="137">
        <v>6750</v>
      </c>
      <c r="Z7937" s="137">
        <f t="shared" si="779"/>
        <v>470340.00000000006</v>
      </c>
      <c r="AA7937" s="119">
        <v>1</v>
      </c>
      <c r="AB7937" s="119">
        <v>1</v>
      </c>
      <c r="AC7937" s="137">
        <f t="shared" si="780"/>
        <v>465636.60000000009</v>
      </c>
      <c r="AD7937" s="137">
        <f>IF(AND(AC7937="",M7936=""),0,IF((AC7937=""),M7936, IF( (M7936=""),AC7937,SUM(AC7936:AC7943)+M7936)))</f>
        <v>6903575.25</v>
      </c>
      <c r="AE7937" s="137">
        <f t="shared" si="781"/>
        <v>376935.20865000004</v>
      </c>
      <c r="AF7937" s="137">
        <v>50000000</v>
      </c>
      <c r="AG7937" s="137">
        <f t="shared" si="782"/>
        <v>0</v>
      </c>
      <c r="AH7937" s="137">
        <v>0.02</v>
      </c>
    </row>
    <row r="7938" spans="1:34" s="173" customFormat="1" x14ac:dyDescent="0.55000000000000004">
      <c r="A7938" s="122"/>
      <c r="B7938" s="123"/>
      <c r="C7938" s="123"/>
      <c r="D7938" s="135"/>
      <c r="E7938" s="123"/>
      <c r="F7938" s="123"/>
      <c r="G7938" s="123"/>
      <c r="H7938" s="123"/>
      <c r="I7938" s="136"/>
      <c r="J7938" s="123"/>
      <c r="K7938" s="137"/>
      <c r="L7938" s="137"/>
      <c r="M7938" s="137"/>
      <c r="N7938" s="123">
        <v>3</v>
      </c>
      <c r="O7938" s="108" t="s">
        <v>10833</v>
      </c>
      <c r="P7938" s="138">
        <v>3570800270321</v>
      </c>
      <c r="Q7938" s="108" t="s">
        <v>10834</v>
      </c>
      <c r="R7938" s="108" t="s">
        <v>10839</v>
      </c>
      <c r="S7938" s="139"/>
      <c r="T7938" s="123" t="s">
        <v>51</v>
      </c>
      <c r="U7938" s="123" t="s">
        <v>45</v>
      </c>
      <c r="V7938" s="123" t="s">
        <v>52</v>
      </c>
      <c r="W7938" s="137">
        <v>29.14</v>
      </c>
      <c r="X7938" s="136">
        <v>2.2799999999999998</v>
      </c>
      <c r="Y7938" s="137">
        <v>6750</v>
      </c>
      <c r="Z7938" s="137">
        <f t="shared" si="779"/>
        <v>196695</v>
      </c>
      <c r="AA7938" s="119">
        <v>1</v>
      </c>
      <c r="AB7938" s="119">
        <v>1</v>
      </c>
      <c r="AC7938" s="137">
        <f t="shared" si="780"/>
        <v>194728.05</v>
      </c>
      <c r="AD7938" s="137">
        <f>IF(AND(AC7938="",M7936=""),0,IF((AC7938=""),M7936, IF( (M7936=""),AC7938,SUM(AC7936:AC7943)+M7936)))</f>
        <v>6903575.25</v>
      </c>
      <c r="AE7938" s="137">
        <f t="shared" si="781"/>
        <v>157401.51569999999</v>
      </c>
      <c r="AF7938" s="137">
        <v>50000000</v>
      </c>
      <c r="AG7938" s="137">
        <f t="shared" si="782"/>
        <v>0</v>
      </c>
      <c r="AH7938" s="137">
        <v>0.02</v>
      </c>
    </row>
    <row r="7939" spans="1:34" s="173" customFormat="1" x14ac:dyDescent="0.55000000000000004">
      <c r="A7939" s="122"/>
      <c r="B7939" s="123"/>
      <c r="C7939" s="123"/>
      <c r="D7939" s="135"/>
      <c r="E7939" s="123"/>
      <c r="F7939" s="123"/>
      <c r="G7939" s="123"/>
      <c r="H7939" s="123"/>
      <c r="I7939" s="136"/>
      <c r="J7939" s="123"/>
      <c r="K7939" s="137"/>
      <c r="L7939" s="137"/>
      <c r="M7939" s="137"/>
      <c r="N7939" s="123">
        <v>4</v>
      </c>
      <c r="O7939" s="108" t="s">
        <v>10833</v>
      </c>
      <c r="P7939" s="138">
        <v>3570800270321</v>
      </c>
      <c r="Q7939" s="108" t="s">
        <v>10834</v>
      </c>
      <c r="R7939" s="108" t="s">
        <v>10839</v>
      </c>
      <c r="S7939" s="139"/>
      <c r="T7939" s="123" t="s">
        <v>51</v>
      </c>
      <c r="U7939" s="123" t="s">
        <v>45</v>
      </c>
      <c r="V7939" s="123" t="s">
        <v>52</v>
      </c>
      <c r="W7939" s="137">
        <v>75.48</v>
      </c>
      <c r="X7939" s="136">
        <v>5.92</v>
      </c>
      <c r="Y7939" s="137">
        <v>6750</v>
      </c>
      <c r="Z7939" s="137">
        <f t="shared" si="779"/>
        <v>509490</v>
      </c>
      <c r="AA7939" s="119">
        <v>1</v>
      </c>
      <c r="AB7939" s="119">
        <v>1</v>
      </c>
      <c r="AC7939" s="137">
        <f t="shared" si="780"/>
        <v>504395.1</v>
      </c>
      <c r="AD7939" s="137">
        <f>IF(AND(AC7939="",M7936=""),0,IF((AC7939=""),M7936, IF( (M7936=""),AC7939,SUM(AC7936:AC7943)+M7936)))</f>
        <v>6903575.25</v>
      </c>
      <c r="AE7939" s="137">
        <f t="shared" si="781"/>
        <v>408691.65480000002</v>
      </c>
      <c r="AF7939" s="137">
        <v>50000000</v>
      </c>
      <c r="AG7939" s="137">
        <f t="shared" si="782"/>
        <v>0</v>
      </c>
      <c r="AH7939" s="137">
        <v>0.02</v>
      </c>
    </row>
    <row r="7940" spans="1:34" s="173" customFormat="1" x14ac:dyDescent="0.55000000000000004">
      <c r="A7940" s="122"/>
      <c r="B7940" s="123"/>
      <c r="C7940" s="123"/>
      <c r="D7940" s="135"/>
      <c r="E7940" s="123"/>
      <c r="F7940" s="123"/>
      <c r="G7940" s="123"/>
      <c r="H7940" s="123"/>
      <c r="I7940" s="136"/>
      <c r="J7940" s="123"/>
      <c r="K7940" s="137"/>
      <c r="L7940" s="137"/>
      <c r="M7940" s="137"/>
      <c r="N7940" s="123">
        <v>5</v>
      </c>
      <c r="O7940" s="108" t="s">
        <v>10833</v>
      </c>
      <c r="P7940" s="138">
        <v>3570800270321</v>
      </c>
      <c r="Q7940" s="108" t="s">
        <v>10834</v>
      </c>
      <c r="R7940" s="108" t="s">
        <v>10839</v>
      </c>
      <c r="S7940" s="139" t="s">
        <v>10840</v>
      </c>
      <c r="T7940" s="123" t="s">
        <v>51</v>
      </c>
      <c r="U7940" s="123" t="s">
        <v>45</v>
      </c>
      <c r="V7940" s="123" t="s">
        <v>52</v>
      </c>
      <c r="W7940" s="137">
        <v>264.60000000000002</v>
      </c>
      <c r="X7940" s="136">
        <v>20.74</v>
      </c>
      <c r="Y7940" s="137">
        <v>6750</v>
      </c>
      <c r="Z7940" s="137">
        <f t="shared" si="779"/>
        <v>1786050.0000000002</v>
      </c>
      <c r="AA7940" s="119">
        <v>6</v>
      </c>
      <c r="AB7940" s="119">
        <v>6</v>
      </c>
      <c r="AC7940" s="137">
        <f t="shared" si="780"/>
        <v>1678887.0000000002</v>
      </c>
      <c r="AD7940" s="137">
        <f>IF(AND(AC7940="",M7936=""),0,IF((AC7940=""),M7936, IF( (M7936=""),AC7940,SUM(AC7936:AC7943)+M7936)))</f>
        <v>6903575.25</v>
      </c>
      <c r="AE7940" s="137">
        <f t="shared" si="781"/>
        <v>1431801.5068499998</v>
      </c>
      <c r="AF7940" s="137">
        <v>50000000</v>
      </c>
      <c r="AG7940" s="137">
        <f t="shared" si="782"/>
        <v>0</v>
      </c>
      <c r="AH7940" s="137">
        <v>0.02</v>
      </c>
    </row>
    <row r="7941" spans="1:34" s="173" customFormat="1" x14ac:dyDescent="0.55000000000000004">
      <c r="A7941" s="122"/>
      <c r="B7941" s="123"/>
      <c r="C7941" s="123"/>
      <c r="D7941" s="135"/>
      <c r="E7941" s="123"/>
      <c r="F7941" s="123"/>
      <c r="G7941" s="123"/>
      <c r="H7941" s="123"/>
      <c r="I7941" s="136"/>
      <c r="J7941" s="123"/>
      <c r="K7941" s="137"/>
      <c r="L7941" s="137"/>
      <c r="M7941" s="137"/>
      <c r="N7941" s="123">
        <v>6</v>
      </c>
      <c r="O7941" s="108" t="s">
        <v>10833</v>
      </c>
      <c r="P7941" s="138">
        <v>3570800270321</v>
      </c>
      <c r="Q7941" s="108" t="s">
        <v>10834</v>
      </c>
      <c r="R7941" s="108" t="s">
        <v>10839</v>
      </c>
      <c r="S7941" s="139" t="s">
        <v>10841</v>
      </c>
      <c r="T7941" s="123" t="s">
        <v>51</v>
      </c>
      <c r="U7941" s="123" t="s">
        <v>227</v>
      </c>
      <c r="V7941" s="123" t="s">
        <v>52</v>
      </c>
      <c r="W7941" s="137">
        <v>352.92</v>
      </c>
      <c r="X7941" s="136">
        <v>27.66</v>
      </c>
      <c r="Y7941" s="137">
        <v>6750</v>
      </c>
      <c r="Z7941" s="137">
        <f t="shared" si="779"/>
        <v>2382210</v>
      </c>
      <c r="AA7941" s="119">
        <v>21</v>
      </c>
      <c r="AB7941" s="119">
        <v>80</v>
      </c>
      <c r="AC7941" s="137">
        <f t="shared" si="780"/>
        <v>476442</v>
      </c>
      <c r="AD7941" s="137">
        <f>IF(AND(AC7941="",M7936=""),0,IF((AC7941=""),M7936, IF( (M7936=""),AC7941,SUM(AC7936:AC7943)+M7936)))</f>
        <v>6903575.25</v>
      </c>
      <c r="AE7941" s="137">
        <f t="shared" si="781"/>
        <v>1909528.9141500001</v>
      </c>
      <c r="AF7941" s="137">
        <v>50000000</v>
      </c>
      <c r="AG7941" s="137">
        <f t="shared" si="782"/>
        <v>0</v>
      </c>
      <c r="AH7941" s="137">
        <v>0.02</v>
      </c>
    </row>
    <row r="7942" spans="1:34" s="173" customFormat="1" x14ac:dyDescent="0.55000000000000004">
      <c r="A7942" s="122"/>
      <c r="B7942" s="123"/>
      <c r="C7942" s="123"/>
      <c r="D7942" s="135"/>
      <c r="E7942" s="123"/>
      <c r="F7942" s="123"/>
      <c r="G7942" s="123"/>
      <c r="H7942" s="123"/>
      <c r="I7942" s="136"/>
      <c r="J7942" s="123"/>
      <c r="K7942" s="137"/>
      <c r="L7942" s="137"/>
      <c r="M7942" s="137"/>
      <c r="N7942" s="123">
        <v>7</v>
      </c>
      <c r="O7942" s="108" t="s">
        <v>10833</v>
      </c>
      <c r="P7942" s="138">
        <v>3570800270321</v>
      </c>
      <c r="Q7942" s="108" t="s">
        <v>10834</v>
      </c>
      <c r="R7942" s="108" t="s">
        <v>10839</v>
      </c>
      <c r="S7942" s="139" t="s">
        <v>10842</v>
      </c>
      <c r="T7942" s="123" t="s">
        <v>51</v>
      </c>
      <c r="U7942" s="123" t="s">
        <v>45</v>
      </c>
      <c r="V7942" s="123" t="s">
        <v>52</v>
      </c>
      <c r="W7942" s="137">
        <v>475.2</v>
      </c>
      <c r="X7942" s="136">
        <v>37.24</v>
      </c>
      <c r="Y7942" s="137">
        <v>6750</v>
      </c>
      <c r="Z7942" s="137">
        <f t="shared" si="779"/>
        <v>3207600</v>
      </c>
      <c r="AA7942" s="119">
        <v>6</v>
      </c>
      <c r="AB7942" s="119">
        <v>6</v>
      </c>
      <c r="AC7942" s="137">
        <f t="shared" si="780"/>
        <v>3015144</v>
      </c>
      <c r="AD7942" s="137">
        <f>IF(AND(AC7942="",M7936=""),0,IF((AC7942=""),M7936, IF( (M7936=""),AC7942,SUM(AC7936:AC7943)+M7936)))</f>
        <v>6903575.25</v>
      </c>
      <c r="AE7942" s="137">
        <f t="shared" si="781"/>
        <v>2570891.4231000002</v>
      </c>
      <c r="AF7942" s="137">
        <v>50000000</v>
      </c>
      <c r="AG7942" s="137">
        <f t="shared" si="782"/>
        <v>0</v>
      </c>
      <c r="AH7942" s="137">
        <v>0.02</v>
      </c>
    </row>
    <row r="7943" spans="1:34" s="173" customFormat="1" x14ac:dyDescent="0.55000000000000004">
      <c r="A7943" s="122"/>
      <c r="B7943" s="123"/>
      <c r="C7943" s="123"/>
      <c r="D7943" s="135"/>
      <c r="E7943" s="123"/>
      <c r="F7943" s="123"/>
      <c r="G7943" s="123"/>
      <c r="H7943" s="123"/>
      <c r="I7943" s="136"/>
      <c r="J7943" s="123"/>
      <c r="K7943" s="137"/>
      <c r="L7943" s="137" t="s">
        <v>63</v>
      </c>
      <c r="M7943" s="137">
        <f>SUM(M7936:M7942)</f>
        <v>508200</v>
      </c>
      <c r="N7943" s="123"/>
      <c r="O7943" s="108"/>
      <c r="P7943" s="138"/>
      <c r="Q7943" s="108"/>
      <c r="R7943" s="108"/>
      <c r="S7943" s="139"/>
      <c r="T7943" s="123"/>
      <c r="U7943" s="123"/>
      <c r="V7943" s="123"/>
      <c r="W7943" s="137"/>
      <c r="X7943" s="136"/>
      <c r="Y7943" s="137"/>
      <c r="Z7943" s="137"/>
      <c r="AA7943" s="119"/>
      <c r="AB7943" s="119"/>
      <c r="AC7943" s="137"/>
      <c r="AD7943" s="137"/>
      <c r="AE7943" s="137">
        <f>SUM(AE7936:AE7942)</f>
        <v>6904265.6075250003</v>
      </c>
      <c r="AF7943" s="137"/>
      <c r="AG7943" s="137">
        <f>SUM(AG7936:AG7942)</f>
        <v>0</v>
      </c>
      <c r="AH7943" s="137"/>
    </row>
    <row r="7944" spans="1:34" s="173" customFormat="1" x14ac:dyDescent="0.55000000000000004">
      <c r="A7944" s="122" t="s">
        <v>10773</v>
      </c>
      <c r="B7944" s="123">
        <v>3413</v>
      </c>
      <c r="C7944" s="123">
        <v>8604</v>
      </c>
      <c r="D7944" s="135" t="s">
        <v>10849</v>
      </c>
      <c r="E7944" s="123" t="s">
        <v>34</v>
      </c>
      <c r="F7944" s="123">
        <v>22418</v>
      </c>
      <c r="G7944" s="123">
        <v>0</v>
      </c>
      <c r="H7944" s="123">
        <v>0</v>
      </c>
      <c r="I7944" s="136">
        <v>60</v>
      </c>
      <c r="J7944" s="123" t="s">
        <v>68</v>
      </c>
      <c r="K7944" s="137">
        <f>((G7944*400)+(H7944*100))+I7944</f>
        <v>60</v>
      </c>
      <c r="L7944" s="137">
        <v>250</v>
      </c>
      <c r="M7944" s="137">
        <f>K7944*L7944</f>
        <v>15000</v>
      </c>
      <c r="N7944" s="123"/>
      <c r="O7944" s="108"/>
      <c r="P7944" s="138"/>
      <c r="Q7944" s="108"/>
      <c r="R7944" s="108"/>
      <c r="S7944" s="139"/>
      <c r="T7944" s="123"/>
      <c r="U7944" s="123"/>
      <c r="V7944" s="123"/>
      <c r="W7944" s="137"/>
      <c r="X7944" s="136"/>
      <c r="Y7944" s="137"/>
      <c r="Z7944" s="137"/>
      <c r="AA7944" s="119"/>
      <c r="AB7944" s="119"/>
      <c r="AC7944" s="137"/>
      <c r="AD7944" s="137">
        <f>IF(AND(AC7944="",M7944=""),0,IF((AC7944=""),M7944,IF((M7944=""),AC7944,AC7944+M7944)))</f>
        <v>15000</v>
      </c>
      <c r="AE7944" s="137">
        <f>IF( (X7944=""),AD7944*1,AD7944*(X7944/100) )</f>
        <v>15000</v>
      </c>
      <c r="AF7944" s="137">
        <v>0</v>
      </c>
      <c r="AG7944" s="137">
        <f>IF((AF7944-AE7944) &gt; 1,0,IF((AF7944-AE7944)&lt;0,AE7944-AF7944,AF7944-AE7944))</f>
        <v>15000</v>
      </c>
      <c r="AH7944" s="137">
        <v>0.3</v>
      </c>
    </row>
    <row r="7945" spans="1:34" s="173" customFormat="1" x14ac:dyDescent="0.55000000000000004">
      <c r="A7945" s="122"/>
      <c r="B7945" s="123"/>
      <c r="C7945" s="123"/>
      <c r="D7945" s="135"/>
      <c r="E7945" s="123"/>
      <c r="F7945" s="123"/>
      <c r="G7945" s="123"/>
      <c r="H7945" s="123"/>
      <c r="I7945" s="136"/>
      <c r="J7945" s="123"/>
      <c r="K7945" s="137"/>
      <c r="L7945" s="137" t="s">
        <v>63</v>
      </c>
      <c r="M7945" s="137">
        <f>SUM(M7944:M7944)</f>
        <v>15000</v>
      </c>
      <c r="N7945" s="123"/>
      <c r="O7945" s="108"/>
      <c r="P7945" s="138"/>
      <c r="Q7945" s="108"/>
      <c r="R7945" s="108"/>
      <c r="S7945" s="139"/>
      <c r="T7945" s="123"/>
      <c r="U7945" s="123"/>
      <c r="V7945" s="123"/>
      <c r="W7945" s="137"/>
      <c r="X7945" s="136"/>
      <c r="Y7945" s="137"/>
      <c r="Z7945" s="137"/>
      <c r="AA7945" s="119"/>
      <c r="AB7945" s="119"/>
      <c r="AC7945" s="137"/>
      <c r="AD7945" s="137"/>
      <c r="AE7945" s="137">
        <f>SUM(AE7944:AE7944)</f>
        <v>15000</v>
      </c>
      <c r="AF7945" s="137"/>
      <c r="AG7945" s="137">
        <f>SUM(AG7944:AG7944)</f>
        <v>15000</v>
      </c>
      <c r="AH7945" s="137"/>
    </row>
    <row r="7946" spans="1:34" s="173" customFormat="1" x14ac:dyDescent="0.55000000000000004">
      <c r="A7946" s="122" t="s">
        <v>10852</v>
      </c>
      <c r="B7946" s="123">
        <v>3414</v>
      </c>
      <c r="C7946" s="123">
        <v>6671</v>
      </c>
      <c r="D7946" s="135" t="s">
        <v>10853</v>
      </c>
      <c r="E7946" s="123" t="s">
        <v>34</v>
      </c>
      <c r="F7946" s="123">
        <v>23247</v>
      </c>
      <c r="G7946" s="123">
        <v>0</v>
      </c>
      <c r="H7946" s="123">
        <v>0</v>
      </c>
      <c r="I7946" s="136">
        <v>53</v>
      </c>
      <c r="J7946" s="123" t="s">
        <v>35</v>
      </c>
      <c r="K7946" s="137">
        <f>((G7946*400)+(H7946*100))+I7946</f>
        <v>53</v>
      </c>
      <c r="L7946" s="137">
        <v>850</v>
      </c>
      <c r="M7946" s="137">
        <f>K7946*L7946</f>
        <v>45050</v>
      </c>
      <c r="N7946" s="123">
        <v>1</v>
      </c>
      <c r="O7946" s="108" t="s">
        <v>10850</v>
      </c>
      <c r="P7946" s="138"/>
      <c r="Q7946" s="108" t="s">
        <v>10851</v>
      </c>
      <c r="R7946" s="108" t="s">
        <v>10854</v>
      </c>
      <c r="S7946" s="139" t="s">
        <v>10855</v>
      </c>
      <c r="T7946" s="123" t="s">
        <v>51</v>
      </c>
      <c r="U7946" s="123" t="s">
        <v>45</v>
      </c>
      <c r="V7946" s="123" t="s">
        <v>52</v>
      </c>
      <c r="W7946" s="137">
        <v>110</v>
      </c>
      <c r="X7946" s="136">
        <v>91.23</v>
      </c>
      <c r="Y7946" s="137">
        <v>6750</v>
      </c>
      <c r="Z7946" s="137">
        <f>W7946*Y7946</f>
        <v>742500</v>
      </c>
      <c r="AA7946" s="119">
        <v>6</v>
      </c>
      <c r="AB7946" s="119">
        <v>6</v>
      </c>
      <c r="AC7946" s="137">
        <f>(Z7946*(100-AB7946))/100</f>
        <v>697950</v>
      </c>
      <c r="AD7946" s="137">
        <f>IF(AND(AC7946="",M7946=""),0,IF((AC7946=""),M7946, IF( (M7946=""),AC7946,SUM(AC7946:AC7949)+M7946)))</f>
        <v>790483.04</v>
      </c>
      <c r="AE7946" s="137">
        <f>IF( (X7946=""),AD7946*1,AD7946*(X7946/100) )</f>
        <v>721157.67739199998</v>
      </c>
      <c r="AF7946" s="137">
        <v>50000000</v>
      </c>
      <c r="AG7946" s="137">
        <f>IF((AF7946-AE7946) &gt; 1,0,IF((AF7946-AE7946)&lt;0,AE7946-AF7946,AF7946-AE7946))</f>
        <v>0</v>
      </c>
      <c r="AH7946" s="137">
        <v>0.02</v>
      </c>
    </row>
    <row r="7947" spans="1:34" s="173" customFormat="1" x14ac:dyDescent="0.55000000000000004">
      <c r="A7947" s="122"/>
      <c r="B7947" s="123"/>
      <c r="C7947" s="123"/>
      <c r="D7947" s="135"/>
      <c r="E7947" s="123"/>
      <c r="F7947" s="123"/>
      <c r="G7947" s="123"/>
      <c r="H7947" s="123"/>
      <c r="I7947" s="136"/>
      <c r="J7947" s="123"/>
      <c r="K7947" s="137"/>
      <c r="L7947" s="137"/>
      <c r="M7947" s="137"/>
      <c r="N7947" s="123">
        <v>2</v>
      </c>
      <c r="O7947" s="108" t="s">
        <v>10850</v>
      </c>
      <c r="P7947" s="138"/>
      <c r="Q7947" s="108" t="s">
        <v>10851</v>
      </c>
      <c r="R7947" s="108" t="s">
        <v>10854</v>
      </c>
      <c r="S7947" s="139" t="s">
        <v>10856</v>
      </c>
      <c r="T7947" s="123" t="s">
        <v>73</v>
      </c>
      <c r="U7947" s="123" t="s">
        <v>45</v>
      </c>
      <c r="V7947" s="123" t="s">
        <v>52</v>
      </c>
      <c r="W7947" s="137">
        <v>10.58</v>
      </c>
      <c r="X7947" s="136">
        <v>8.77</v>
      </c>
      <c r="Y7947" s="137">
        <v>6600</v>
      </c>
      <c r="Z7947" s="137">
        <f>W7947*Y7947</f>
        <v>69828</v>
      </c>
      <c r="AA7947" s="119">
        <v>21</v>
      </c>
      <c r="AB7947" s="119">
        <v>32</v>
      </c>
      <c r="AC7947" s="137">
        <f>(Z7947*(100-AB7947))/100</f>
        <v>47483.040000000001</v>
      </c>
      <c r="AD7947" s="137">
        <f>IF(AND(AC7947="",M7946=""),0,IF((AC7947=""),M7946, IF( (M7946=""),AC7947,SUM(AC7946:AC7949)+M7946)))</f>
        <v>790483.04</v>
      </c>
      <c r="AE7947" s="137">
        <f>IF( (X7947=""),AD7947*1,AD7947*(X7947/100) )</f>
        <v>69325.36260800001</v>
      </c>
      <c r="AF7947" s="137">
        <v>50000000</v>
      </c>
      <c r="AG7947" s="137">
        <f>IF((AF7947-AE7947) &gt; 1,0,IF((AF7947-AE7947)&lt;0,AE7947-AF7947,AF7947-AE7947))</f>
        <v>0</v>
      </c>
      <c r="AH7947" s="137">
        <v>0.02</v>
      </c>
    </row>
    <row r="7948" spans="1:34" s="173" customFormat="1" x14ac:dyDescent="0.55000000000000004">
      <c r="A7948" s="122"/>
      <c r="B7948" s="123"/>
      <c r="C7948" s="123"/>
      <c r="D7948" s="135"/>
      <c r="E7948" s="123"/>
      <c r="F7948" s="123"/>
      <c r="G7948" s="123"/>
      <c r="H7948" s="123"/>
      <c r="I7948" s="136"/>
      <c r="J7948" s="123"/>
      <c r="K7948" s="137"/>
      <c r="L7948" s="137" t="s">
        <v>63</v>
      </c>
      <c r="M7948" s="137">
        <f>SUM(M7946:M7947)</f>
        <v>45050</v>
      </c>
      <c r="N7948" s="123"/>
      <c r="O7948" s="108"/>
      <c r="P7948" s="138"/>
      <c r="Q7948" s="108"/>
      <c r="R7948" s="108"/>
      <c r="S7948" s="139"/>
      <c r="T7948" s="123"/>
      <c r="U7948" s="123"/>
      <c r="V7948" s="123"/>
      <c r="W7948" s="137"/>
      <c r="X7948" s="136"/>
      <c r="Y7948" s="137"/>
      <c r="Z7948" s="137"/>
      <c r="AA7948" s="119"/>
      <c r="AB7948" s="119"/>
      <c r="AC7948" s="137"/>
      <c r="AD7948" s="137"/>
      <c r="AE7948" s="137">
        <f>SUM(AE7946:AE7947)</f>
        <v>790483.04</v>
      </c>
      <c r="AF7948" s="137"/>
      <c r="AG7948" s="137">
        <f>SUM(AG7946:AG7947)</f>
        <v>0</v>
      </c>
      <c r="AH7948" s="137"/>
    </row>
    <row r="7949" spans="1:34" s="173" customFormat="1" x14ac:dyDescent="0.55000000000000004">
      <c r="A7949" s="122" t="s">
        <v>928</v>
      </c>
      <c r="B7949" s="123">
        <v>3415</v>
      </c>
      <c r="C7949" s="123">
        <v>6774</v>
      </c>
      <c r="D7949" s="135" t="s">
        <v>10857</v>
      </c>
      <c r="E7949" s="123" t="s">
        <v>34</v>
      </c>
      <c r="F7949" s="123">
        <v>23611</v>
      </c>
      <c r="G7949" s="123">
        <v>0</v>
      </c>
      <c r="H7949" s="123">
        <v>1</v>
      </c>
      <c r="I7949" s="136">
        <v>25</v>
      </c>
      <c r="J7949" s="123" t="s">
        <v>38</v>
      </c>
      <c r="K7949" s="137">
        <f>((G7949*400)+(H7949*100))+I7949</f>
        <v>125</v>
      </c>
      <c r="L7949" s="137">
        <v>850</v>
      </c>
      <c r="M7949" s="137">
        <f>K7949*L7949</f>
        <v>106250</v>
      </c>
      <c r="N7949" s="123"/>
      <c r="O7949" s="108"/>
      <c r="P7949" s="138"/>
      <c r="Q7949" s="108"/>
      <c r="R7949" s="108"/>
      <c r="S7949" s="139"/>
      <c r="T7949" s="123"/>
      <c r="U7949" s="123"/>
      <c r="V7949" s="123"/>
      <c r="W7949" s="137"/>
      <c r="X7949" s="136"/>
      <c r="Y7949" s="137"/>
      <c r="Z7949" s="137"/>
      <c r="AA7949" s="119"/>
      <c r="AB7949" s="119"/>
      <c r="AC7949" s="137"/>
      <c r="AD7949" s="137">
        <f>IF(AND(AC7949="",M7949=""),0,IF((AC7949=""),M7949,IF((M7949=""),AC7949,AC7949+M7949)))</f>
        <v>106250</v>
      </c>
      <c r="AE7949" s="137">
        <f>IF( (X7949=""),AD7949*1,AD7949*(X7949/100) )</f>
        <v>106250</v>
      </c>
      <c r="AF7949" s="137">
        <v>50000000</v>
      </c>
      <c r="AG7949" s="137">
        <f>IF((AF7949-AE7949) &gt; 1,0,IF((AF7949-AE7949)&lt;0,AE7949-AF7949,AF7949-AE7949))</f>
        <v>0</v>
      </c>
      <c r="AH7949" s="137">
        <v>0.01</v>
      </c>
    </row>
    <row r="7950" spans="1:34" s="173" customFormat="1" x14ac:dyDescent="0.55000000000000004">
      <c r="A7950" s="122"/>
      <c r="B7950" s="123"/>
      <c r="C7950" s="123"/>
      <c r="D7950" s="135"/>
      <c r="E7950" s="123"/>
      <c r="F7950" s="123"/>
      <c r="G7950" s="123"/>
      <c r="H7950" s="123"/>
      <c r="I7950" s="136"/>
      <c r="J7950" s="123"/>
      <c r="K7950" s="137"/>
      <c r="L7950" s="137" t="s">
        <v>63</v>
      </c>
      <c r="M7950" s="137">
        <f>SUM(M7949:M7949)</f>
        <v>106250</v>
      </c>
      <c r="N7950" s="123"/>
      <c r="O7950" s="108"/>
      <c r="P7950" s="138"/>
      <c r="Q7950" s="108"/>
      <c r="R7950" s="108"/>
      <c r="S7950" s="139"/>
      <c r="T7950" s="123"/>
      <c r="U7950" s="123"/>
      <c r="V7950" s="123"/>
      <c r="W7950" s="137"/>
      <c r="X7950" s="136"/>
      <c r="Y7950" s="137"/>
      <c r="Z7950" s="137"/>
      <c r="AA7950" s="119"/>
      <c r="AB7950" s="119"/>
      <c r="AC7950" s="137"/>
      <c r="AD7950" s="137"/>
      <c r="AE7950" s="137">
        <f>SUM(AE7949:AE7949)</f>
        <v>106250</v>
      </c>
      <c r="AF7950" s="137"/>
      <c r="AG7950" s="137">
        <f>SUM(AG7949:AG7949)</f>
        <v>0</v>
      </c>
      <c r="AH7950" s="137"/>
    </row>
    <row r="7951" spans="1:34" s="173" customFormat="1" x14ac:dyDescent="0.55000000000000004">
      <c r="A7951" s="122" t="s">
        <v>10860</v>
      </c>
      <c r="B7951" s="123">
        <v>3416</v>
      </c>
      <c r="C7951" s="123">
        <v>7886</v>
      </c>
      <c r="D7951" s="135" t="s">
        <v>10861</v>
      </c>
      <c r="E7951" s="123" t="s">
        <v>34</v>
      </c>
      <c r="F7951" s="123">
        <v>2472</v>
      </c>
      <c r="G7951" s="123">
        <v>0</v>
      </c>
      <c r="H7951" s="123">
        <v>0</v>
      </c>
      <c r="I7951" s="136">
        <v>97</v>
      </c>
      <c r="J7951" s="123" t="s">
        <v>35</v>
      </c>
      <c r="K7951" s="137">
        <f>((G7951*400)+(H7951*100))+I7951</f>
        <v>97</v>
      </c>
      <c r="L7951" s="137">
        <v>400</v>
      </c>
      <c r="M7951" s="137">
        <f>K7951*L7951</f>
        <v>38800</v>
      </c>
      <c r="N7951" s="123">
        <v>1</v>
      </c>
      <c r="O7951" s="108" t="s">
        <v>10858</v>
      </c>
      <c r="P7951" s="138">
        <v>3570800209621</v>
      </c>
      <c r="Q7951" s="108" t="s">
        <v>10859</v>
      </c>
      <c r="R7951" s="108" t="s">
        <v>10862</v>
      </c>
      <c r="S7951" s="139" t="s">
        <v>10863</v>
      </c>
      <c r="T7951" s="123" t="s">
        <v>51</v>
      </c>
      <c r="U7951" s="123" t="s">
        <v>45</v>
      </c>
      <c r="V7951" s="123" t="s">
        <v>52</v>
      </c>
      <c r="W7951" s="137">
        <v>179.76</v>
      </c>
      <c r="X7951" s="136">
        <v>53.16</v>
      </c>
      <c r="Y7951" s="137">
        <v>6750</v>
      </c>
      <c r="Z7951" s="137">
        <f>W7951*Y7951</f>
        <v>1213380</v>
      </c>
      <c r="AA7951" s="119">
        <v>6</v>
      </c>
      <c r="AB7951" s="119">
        <v>6</v>
      </c>
      <c r="AC7951" s="137">
        <f>(Z7951*(100-AB7951))/100</f>
        <v>1140577.2</v>
      </c>
      <c r="AD7951" s="137">
        <f>IF(AND(AC7951="",M7951=""),0,IF((AC7951=""),M7951, IF( (M7951=""),AC7951,SUM(AC7951:AC7954)+M7951)))</f>
        <v>2184171.4</v>
      </c>
      <c r="AE7951" s="137">
        <f>IF( (X7951=""),AD7951*1,AD7951*(X7951/100) )</f>
        <v>1161105.5162399998</v>
      </c>
      <c r="AF7951" s="137">
        <v>50000000</v>
      </c>
      <c r="AG7951" s="137">
        <f>IF((AF7951-AE7951) &gt; 1,0,IF((AF7951-AE7951)&lt;0,AE7951-AF7951,AF7951-AE7951))</f>
        <v>0</v>
      </c>
      <c r="AH7951" s="137">
        <v>0.02</v>
      </c>
    </row>
    <row r="7952" spans="1:34" s="173" customFormat="1" x14ac:dyDescent="0.55000000000000004">
      <c r="A7952" s="122"/>
      <c r="B7952" s="123"/>
      <c r="C7952" s="123"/>
      <c r="D7952" s="135"/>
      <c r="E7952" s="123"/>
      <c r="F7952" s="123"/>
      <c r="G7952" s="123"/>
      <c r="H7952" s="123"/>
      <c r="I7952" s="136"/>
      <c r="J7952" s="123"/>
      <c r="K7952" s="137"/>
      <c r="L7952" s="137"/>
      <c r="M7952" s="137"/>
      <c r="N7952" s="123">
        <v>2</v>
      </c>
      <c r="O7952" s="108" t="s">
        <v>10858</v>
      </c>
      <c r="P7952" s="138">
        <v>3570800209621</v>
      </c>
      <c r="Q7952" s="108" t="s">
        <v>10859</v>
      </c>
      <c r="R7952" s="108" t="s">
        <v>10862</v>
      </c>
      <c r="S7952" s="139" t="s">
        <v>10864</v>
      </c>
      <c r="T7952" s="123" t="s">
        <v>51</v>
      </c>
      <c r="U7952" s="123" t="s">
        <v>45</v>
      </c>
      <c r="V7952" s="123" t="s">
        <v>52</v>
      </c>
      <c r="W7952" s="137">
        <v>158.36000000000001</v>
      </c>
      <c r="X7952" s="136">
        <v>46.84</v>
      </c>
      <c r="Y7952" s="137">
        <v>6750</v>
      </c>
      <c r="Z7952" s="137">
        <f>W7952*Y7952</f>
        <v>1068930</v>
      </c>
      <c r="AA7952" s="119">
        <v>6</v>
      </c>
      <c r="AB7952" s="119">
        <v>6</v>
      </c>
      <c r="AC7952" s="137">
        <f>(Z7952*(100-AB7952))/100</f>
        <v>1004794.2</v>
      </c>
      <c r="AD7952" s="137">
        <f>IF(AND(AC7952="",M7951=""),0,IF((AC7952=""),M7951, IF( (M7951=""),AC7952,SUM(AC7951:AC7954)+M7951)))</f>
        <v>2184171.4</v>
      </c>
      <c r="AE7952" s="137">
        <f>IF( (X7952=""),AD7952*1,AD7952*(X7952/100) )</f>
        <v>1023065.88376</v>
      </c>
      <c r="AF7952" s="137">
        <v>50000000</v>
      </c>
      <c r="AG7952" s="137">
        <f>IF((AF7952-AE7952) &gt; 1,0,IF((AF7952-AE7952)&lt;0,AE7952-AF7952,AF7952-AE7952))</f>
        <v>0</v>
      </c>
      <c r="AH7952" s="137">
        <v>0.02</v>
      </c>
    </row>
    <row r="7953" spans="1:34" s="173" customFormat="1" x14ac:dyDescent="0.55000000000000004">
      <c r="A7953" s="122"/>
      <c r="B7953" s="123"/>
      <c r="C7953" s="123"/>
      <c r="D7953" s="135"/>
      <c r="E7953" s="123"/>
      <c r="F7953" s="123"/>
      <c r="G7953" s="123"/>
      <c r="H7953" s="123"/>
      <c r="I7953" s="136"/>
      <c r="J7953" s="123"/>
      <c r="K7953" s="137"/>
      <c r="L7953" s="137" t="s">
        <v>63</v>
      </c>
      <c r="M7953" s="137">
        <f>SUM(M7951:M7952)</f>
        <v>38800</v>
      </c>
      <c r="N7953" s="123"/>
      <c r="O7953" s="108"/>
      <c r="P7953" s="138"/>
      <c r="Q7953" s="108"/>
      <c r="R7953" s="108"/>
      <c r="S7953" s="139"/>
      <c r="T7953" s="123"/>
      <c r="U7953" s="123"/>
      <c r="V7953" s="123"/>
      <c r="W7953" s="137"/>
      <c r="X7953" s="136"/>
      <c r="Y7953" s="137"/>
      <c r="Z7953" s="137"/>
      <c r="AA7953" s="119"/>
      <c r="AB7953" s="119"/>
      <c r="AC7953" s="137"/>
      <c r="AD7953" s="137"/>
      <c r="AE7953" s="137">
        <f>SUM(AE7951:AE7952)</f>
        <v>2184171.4</v>
      </c>
      <c r="AF7953" s="137"/>
      <c r="AG7953" s="137">
        <f>SUM(AG7951:AG7952)</f>
        <v>0</v>
      </c>
      <c r="AH7953" s="137"/>
    </row>
    <row r="7954" spans="1:34" s="173" customFormat="1" x14ac:dyDescent="0.55000000000000004">
      <c r="A7954" s="122" t="s">
        <v>604</v>
      </c>
      <c r="B7954" s="123">
        <v>3417</v>
      </c>
      <c r="C7954" s="123">
        <v>4964</v>
      </c>
      <c r="D7954" s="135" t="s">
        <v>10865</v>
      </c>
      <c r="E7954" s="123" t="s">
        <v>34</v>
      </c>
      <c r="F7954" s="123">
        <v>3405</v>
      </c>
      <c r="G7954" s="123">
        <v>3</v>
      </c>
      <c r="H7954" s="123">
        <v>0</v>
      </c>
      <c r="I7954" s="136">
        <v>92</v>
      </c>
      <c r="J7954" s="123" t="s">
        <v>38</v>
      </c>
      <c r="K7954" s="137">
        <f>((G7954*400)+(H7954*100))+I7954</f>
        <v>1292</v>
      </c>
      <c r="L7954" s="137">
        <v>625</v>
      </c>
      <c r="M7954" s="137">
        <f>K7954*L7954</f>
        <v>807500</v>
      </c>
      <c r="N7954" s="123"/>
      <c r="O7954" s="108"/>
      <c r="P7954" s="138"/>
      <c r="Q7954" s="108"/>
      <c r="R7954" s="108"/>
      <c r="S7954" s="139"/>
      <c r="T7954" s="123"/>
      <c r="U7954" s="123"/>
      <c r="V7954" s="123"/>
      <c r="W7954" s="137"/>
      <c r="X7954" s="136"/>
      <c r="Y7954" s="137"/>
      <c r="Z7954" s="137"/>
      <c r="AA7954" s="119"/>
      <c r="AB7954" s="119"/>
      <c r="AC7954" s="137"/>
      <c r="AD7954" s="137">
        <f>IF(AND(AC7954="",M7954=""),0,IF((AC7954=""),M7954,IF((M7954=""),AC7954,AC7954+M7954)))</f>
        <v>807500</v>
      </c>
      <c r="AE7954" s="137">
        <f>IF( (X7954=""),AD7954*1,AD7954*(X7954/100) )</f>
        <v>807500</v>
      </c>
      <c r="AF7954" s="137">
        <v>50000000</v>
      </c>
      <c r="AG7954" s="137">
        <f>IF((AF7954-AE7954) &gt; 1,0,IF((AF7954-AE7954)&lt;0,AE7954-AF7954,AF7954-AE7954))</f>
        <v>0</v>
      </c>
      <c r="AH7954" s="137">
        <v>0.01</v>
      </c>
    </row>
    <row r="7955" spans="1:34" s="173" customFormat="1" x14ac:dyDescent="0.55000000000000004">
      <c r="A7955" s="122"/>
      <c r="B7955" s="123"/>
      <c r="C7955" s="123"/>
      <c r="D7955" s="135"/>
      <c r="E7955" s="123"/>
      <c r="F7955" s="123"/>
      <c r="G7955" s="123"/>
      <c r="H7955" s="123"/>
      <c r="I7955" s="136"/>
      <c r="J7955" s="123"/>
      <c r="K7955" s="137"/>
      <c r="L7955" s="137" t="s">
        <v>63</v>
      </c>
      <c r="M7955" s="137">
        <f>SUM(M7954:M7954)</f>
        <v>807500</v>
      </c>
      <c r="N7955" s="123"/>
      <c r="O7955" s="108"/>
      <c r="P7955" s="138"/>
      <c r="Q7955" s="108"/>
      <c r="R7955" s="108"/>
      <c r="S7955" s="139"/>
      <c r="T7955" s="123"/>
      <c r="U7955" s="123"/>
      <c r="V7955" s="123"/>
      <c r="W7955" s="137"/>
      <c r="X7955" s="136"/>
      <c r="Y7955" s="137"/>
      <c r="Z7955" s="137"/>
      <c r="AA7955" s="119"/>
      <c r="AB7955" s="119"/>
      <c r="AC7955" s="137"/>
      <c r="AD7955" s="137"/>
      <c r="AE7955" s="137">
        <f>SUM(AE7954:AE7954)</f>
        <v>807500</v>
      </c>
      <c r="AF7955" s="137"/>
      <c r="AG7955" s="137">
        <f>SUM(AG7954:AG7954)</f>
        <v>0</v>
      </c>
      <c r="AH7955" s="137"/>
    </row>
    <row r="7956" spans="1:34" s="173" customFormat="1" x14ac:dyDescent="0.55000000000000004">
      <c r="A7956" s="122" t="s">
        <v>10866</v>
      </c>
      <c r="B7956" s="123">
        <v>3418</v>
      </c>
      <c r="C7956" s="123">
        <v>8358</v>
      </c>
      <c r="D7956" s="135" t="s">
        <v>10867</v>
      </c>
      <c r="E7956" s="123" t="s">
        <v>34</v>
      </c>
      <c r="F7956" s="123">
        <v>3454</v>
      </c>
      <c r="G7956" s="123">
        <v>0</v>
      </c>
      <c r="H7956" s="123">
        <v>1</v>
      </c>
      <c r="I7956" s="136">
        <v>2</v>
      </c>
      <c r="J7956" s="123" t="s">
        <v>35</v>
      </c>
      <c r="K7956" s="137">
        <f>((G7956*400)+(H7956*100))+I7956</f>
        <v>102</v>
      </c>
      <c r="L7956" s="137">
        <v>800</v>
      </c>
      <c r="M7956" s="137">
        <f>K7956*L7956</f>
        <v>81600</v>
      </c>
      <c r="N7956" s="123"/>
      <c r="O7956" s="108"/>
      <c r="P7956" s="138"/>
      <c r="Q7956" s="108"/>
      <c r="R7956" s="108"/>
      <c r="S7956" s="139"/>
      <c r="T7956" s="123"/>
      <c r="U7956" s="123"/>
      <c r="V7956" s="123"/>
      <c r="W7956" s="137"/>
      <c r="X7956" s="136"/>
      <c r="Y7956" s="137"/>
      <c r="Z7956" s="137"/>
      <c r="AA7956" s="119"/>
      <c r="AB7956" s="119"/>
      <c r="AC7956" s="137"/>
      <c r="AD7956" s="137">
        <f>IF(AND(AC7956="",M7956=""),0,IF((AC7956=""),M7956,IF((M7956=""),AC7956,AC7956+M7956)))</f>
        <v>81600</v>
      </c>
      <c r="AE7956" s="137">
        <f>IF( (X7956=""),AD7956*1,AD7956*(X7956/100) )</f>
        <v>81600</v>
      </c>
      <c r="AF7956" s="137">
        <v>50000000</v>
      </c>
      <c r="AG7956" s="137">
        <f>IF((AF7956-AE7956) &gt; 1,0,IF((AF7956-AE7956)&lt;0,AE7956-AF7956,AF7956-AE7956))</f>
        <v>0</v>
      </c>
      <c r="AH7956" s="137">
        <v>0.02</v>
      </c>
    </row>
    <row r="7957" spans="1:34" s="173" customFormat="1" x14ac:dyDescent="0.55000000000000004">
      <c r="A7957" s="122"/>
      <c r="B7957" s="123"/>
      <c r="C7957" s="123"/>
      <c r="D7957" s="135"/>
      <c r="E7957" s="123"/>
      <c r="F7957" s="123"/>
      <c r="G7957" s="123"/>
      <c r="H7957" s="123"/>
      <c r="I7957" s="136"/>
      <c r="J7957" s="123"/>
      <c r="K7957" s="137"/>
      <c r="L7957" s="137" t="s">
        <v>63</v>
      </c>
      <c r="M7957" s="137">
        <f>SUM(M7956:M7956)</f>
        <v>81600</v>
      </c>
      <c r="N7957" s="123"/>
      <c r="O7957" s="108"/>
      <c r="P7957" s="138"/>
      <c r="Q7957" s="108"/>
      <c r="R7957" s="108"/>
      <c r="S7957" s="139"/>
      <c r="T7957" s="123"/>
      <c r="U7957" s="123"/>
      <c r="V7957" s="123"/>
      <c r="W7957" s="137"/>
      <c r="X7957" s="136"/>
      <c r="Y7957" s="137"/>
      <c r="Z7957" s="137"/>
      <c r="AA7957" s="119"/>
      <c r="AB7957" s="119"/>
      <c r="AC7957" s="137"/>
      <c r="AD7957" s="137"/>
      <c r="AE7957" s="137">
        <f>SUM(AE7956:AE7956)</f>
        <v>81600</v>
      </c>
      <c r="AF7957" s="137"/>
      <c r="AG7957" s="137">
        <f>SUM(AG7956:AG7956)</f>
        <v>0</v>
      </c>
      <c r="AH7957" s="137"/>
    </row>
    <row r="7958" spans="1:34" s="173" customFormat="1" x14ac:dyDescent="0.55000000000000004">
      <c r="A7958" s="122" t="s">
        <v>10868</v>
      </c>
      <c r="B7958" s="123">
        <v>3419</v>
      </c>
      <c r="C7958" s="123">
        <v>5839</v>
      </c>
      <c r="D7958" s="135" t="s">
        <v>10869</v>
      </c>
      <c r="E7958" s="123" t="s">
        <v>34</v>
      </c>
      <c r="F7958" s="123">
        <v>7382</v>
      </c>
      <c r="G7958" s="123">
        <v>1</v>
      </c>
      <c r="H7958" s="123">
        <v>1</v>
      </c>
      <c r="I7958" s="136">
        <v>92</v>
      </c>
      <c r="J7958" s="123" t="s">
        <v>38</v>
      </c>
      <c r="K7958" s="137">
        <f>((G7958*400)+(H7958*100))+I7958</f>
        <v>592</v>
      </c>
      <c r="L7958" s="137">
        <v>925</v>
      </c>
      <c r="M7958" s="137">
        <f>K7958*L7958</f>
        <v>547600</v>
      </c>
      <c r="N7958" s="123"/>
      <c r="O7958" s="108"/>
      <c r="P7958" s="138"/>
      <c r="Q7958" s="108"/>
      <c r="R7958" s="108"/>
      <c r="S7958" s="139"/>
      <c r="T7958" s="123"/>
      <c r="U7958" s="123"/>
      <c r="V7958" s="123"/>
      <c r="W7958" s="137"/>
      <c r="X7958" s="136"/>
      <c r="Y7958" s="137"/>
      <c r="Z7958" s="137"/>
      <c r="AA7958" s="119"/>
      <c r="AB7958" s="119"/>
      <c r="AC7958" s="137"/>
      <c r="AD7958" s="137">
        <f>IF(AND(AC7958="",M7958=""),0,IF((AC7958=""),M7958,IF((M7958=""),AC7958,AC7958+M7958)))</f>
        <v>547600</v>
      </c>
      <c r="AE7958" s="137">
        <f>IF( (X7958=""),AD7958*1,AD7958*(X7958/100) )</f>
        <v>547600</v>
      </c>
      <c r="AF7958" s="137">
        <v>50000000</v>
      </c>
      <c r="AG7958" s="137">
        <f>IF((AF7958-AE7958) &gt; 1,0,IF((AF7958-AE7958)&lt;0,AE7958-AF7958,AF7958-AE7958))</f>
        <v>0</v>
      </c>
      <c r="AH7958" s="137">
        <v>0.01</v>
      </c>
    </row>
    <row r="7959" spans="1:34" s="173" customFormat="1" x14ac:dyDescent="0.55000000000000004">
      <c r="A7959" s="122"/>
      <c r="B7959" s="123"/>
      <c r="C7959" s="123"/>
      <c r="D7959" s="135"/>
      <c r="E7959" s="123"/>
      <c r="F7959" s="123"/>
      <c r="G7959" s="123"/>
      <c r="H7959" s="123"/>
      <c r="I7959" s="136"/>
      <c r="J7959" s="123"/>
      <c r="K7959" s="137"/>
      <c r="L7959" s="137" t="s">
        <v>63</v>
      </c>
      <c r="M7959" s="137">
        <f>SUM(M7958:M7958)</f>
        <v>547600</v>
      </c>
      <c r="N7959" s="123"/>
      <c r="O7959" s="108"/>
      <c r="P7959" s="138"/>
      <c r="Q7959" s="108"/>
      <c r="R7959" s="108"/>
      <c r="S7959" s="139"/>
      <c r="T7959" s="123"/>
      <c r="U7959" s="123"/>
      <c r="V7959" s="123"/>
      <c r="W7959" s="137"/>
      <c r="X7959" s="136"/>
      <c r="Y7959" s="137"/>
      <c r="Z7959" s="137"/>
      <c r="AA7959" s="119"/>
      <c r="AB7959" s="119"/>
      <c r="AC7959" s="137"/>
      <c r="AD7959" s="137"/>
      <c r="AE7959" s="137">
        <f>SUM(AE7958:AE7958)</f>
        <v>547600</v>
      </c>
      <c r="AF7959" s="137"/>
      <c r="AG7959" s="137">
        <f>SUM(AG7958:AG7958)</f>
        <v>0</v>
      </c>
      <c r="AH7959" s="137"/>
    </row>
    <row r="7960" spans="1:34" s="173" customFormat="1" x14ac:dyDescent="0.55000000000000004">
      <c r="A7960" s="122" t="s">
        <v>10120</v>
      </c>
      <c r="B7960" s="123">
        <v>3420</v>
      </c>
      <c r="C7960" s="123">
        <v>7434</v>
      </c>
      <c r="D7960" s="135" t="s">
        <v>10870</v>
      </c>
      <c r="E7960" s="123" t="s">
        <v>34</v>
      </c>
      <c r="F7960" s="123">
        <v>8302</v>
      </c>
      <c r="G7960" s="123">
        <v>1</v>
      </c>
      <c r="H7960" s="123">
        <v>1</v>
      </c>
      <c r="I7960" s="136">
        <v>27</v>
      </c>
      <c r="J7960" s="123" t="s">
        <v>38</v>
      </c>
      <c r="K7960" s="137">
        <f>((G7960*400)+(H7960*100))+I7960</f>
        <v>527</v>
      </c>
      <c r="L7960" s="137">
        <v>300</v>
      </c>
      <c r="M7960" s="137">
        <f>K7960*L7960</f>
        <v>158100</v>
      </c>
      <c r="N7960" s="123"/>
      <c r="O7960" s="108"/>
      <c r="P7960" s="138"/>
      <c r="Q7960" s="108"/>
      <c r="R7960" s="108"/>
      <c r="S7960" s="139"/>
      <c r="T7960" s="123"/>
      <c r="U7960" s="123"/>
      <c r="V7960" s="123"/>
      <c r="W7960" s="137"/>
      <c r="X7960" s="136"/>
      <c r="Y7960" s="137"/>
      <c r="Z7960" s="137"/>
      <c r="AA7960" s="119"/>
      <c r="AB7960" s="119"/>
      <c r="AC7960" s="137"/>
      <c r="AD7960" s="137">
        <f>IF(AND(AC7960="",M7960=""),0,IF((AC7960=""),M7960,IF((M7960=""),AC7960,AC7960+M7960)))</f>
        <v>158100</v>
      </c>
      <c r="AE7960" s="137">
        <f>IF( (X7960=""),AD7960*1,AD7960*(X7960/100) )</f>
        <v>158100</v>
      </c>
      <c r="AF7960" s="137">
        <v>50000000</v>
      </c>
      <c r="AG7960" s="137">
        <f>IF((AF7960-AE7960) &gt; 1,0,IF((AF7960-AE7960)&lt;0,AE7960-AF7960,AF7960-AE7960))</f>
        <v>0</v>
      </c>
      <c r="AH7960" s="137">
        <v>0.01</v>
      </c>
    </row>
    <row r="7961" spans="1:34" s="173" customFormat="1" x14ac:dyDescent="0.55000000000000004">
      <c r="A7961" s="122"/>
      <c r="B7961" s="123"/>
      <c r="C7961" s="123"/>
      <c r="D7961" s="135"/>
      <c r="E7961" s="123"/>
      <c r="F7961" s="123"/>
      <c r="G7961" s="123"/>
      <c r="H7961" s="123"/>
      <c r="I7961" s="136"/>
      <c r="J7961" s="123"/>
      <c r="K7961" s="137"/>
      <c r="L7961" s="137" t="s">
        <v>63</v>
      </c>
      <c r="M7961" s="137">
        <f>SUM(M7960:M7960)</f>
        <v>158100</v>
      </c>
      <c r="N7961" s="123"/>
      <c r="O7961" s="108"/>
      <c r="P7961" s="138"/>
      <c r="Q7961" s="108"/>
      <c r="R7961" s="108"/>
      <c r="S7961" s="139"/>
      <c r="T7961" s="123"/>
      <c r="U7961" s="123"/>
      <c r="V7961" s="123"/>
      <c r="W7961" s="137"/>
      <c r="X7961" s="136"/>
      <c r="Y7961" s="137"/>
      <c r="Z7961" s="137"/>
      <c r="AA7961" s="119"/>
      <c r="AB7961" s="119"/>
      <c r="AC7961" s="137"/>
      <c r="AD7961" s="137"/>
      <c r="AE7961" s="137">
        <f>SUM(AE7960:AE7960)</f>
        <v>158100</v>
      </c>
      <c r="AF7961" s="137"/>
      <c r="AG7961" s="137">
        <f>SUM(AG7960:AG7960)</f>
        <v>0</v>
      </c>
      <c r="AH7961" s="137"/>
    </row>
    <row r="7962" spans="1:34" s="99" customFormat="1" x14ac:dyDescent="0.55000000000000004">
      <c r="A7962" s="107" t="s">
        <v>10868</v>
      </c>
      <c r="B7962" s="102">
        <v>3421</v>
      </c>
      <c r="C7962" s="102">
        <v>5662</v>
      </c>
      <c r="D7962" s="90" t="s">
        <v>10871</v>
      </c>
      <c r="E7962" s="102" t="s">
        <v>34</v>
      </c>
      <c r="F7962" s="102">
        <v>8751</v>
      </c>
      <c r="G7962" s="102">
        <v>4</v>
      </c>
      <c r="H7962" s="102">
        <v>0</v>
      </c>
      <c r="I7962" s="98">
        <v>26</v>
      </c>
      <c r="J7962" s="102" t="s">
        <v>38</v>
      </c>
      <c r="K7962" s="94">
        <f>((G7962*400)+(H7962*100))+I7962</f>
        <v>1626</v>
      </c>
      <c r="L7962" s="94">
        <v>925</v>
      </c>
      <c r="M7962" s="94">
        <f>K7962*L7962</f>
        <v>1504050</v>
      </c>
      <c r="N7962" s="102"/>
      <c r="O7962" s="111"/>
      <c r="P7962" s="96"/>
      <c r="Q7962" s="111"/>
      <c r="R7962" s="111"/>
      <c r="S7962" s="97"/>
      <c r="T7962" s="102"/>
      <c r="U7962" s="102"/>
      <c r="V7962" s="102"/>
      <c r="W7962" s="94"/>
      <c r="X7962" s="98"/>
      <c r="Y7962" s="94"/>
      <c r="Z7962" s="94"/>
      <c r="AA7962" s="89"/>
      <c r="AB7962" s="89"/>
      <c r="AC7962" s="94"/>
      <c r="AD7962" s="94">
        <f>IF(AND(AC7962="",M7962=""),0,IF((AC7962=""),M7962,IF((M7962=""),AC7962,AC7962+M7962)))</f>
        <v>1504050</v>
      </c>
      <c r="AE7962" s="94">
        <f t="shared" ref="AE7962:AE7971" si="783">IF( (X7962=""),AD7962*1,AD7962*(X7962/100) )</f>
        <v>1504050</v>
      </c>
      <c r="AF7962" s="94">
        <v>50000000</v>
      </c>
      <c r="AG7962" s="94">
        <f t="shared" ref="AG7962:AG7971" si="784">IF((AF7962-AE7962) &gt; 1,0,IF((AF7962-AE7962)&lt;0,AE7962-AF7962,AF7962-AE7962))</f>
        <v>0</v>
      </c>
      <c r="AH7962" s="94">
        <v>0.01</v>
      </c>
    </row>
    <row r="7963" spans="1:34" s="99" customFormat="1" x14ac:dyDescent="0.55000000000000004">
      <c r="A7963" s="107"/>
      <c r="B7963" s="102">
        <v>3422</v>
      </c>
      <c r="C7963" s="102">
        <v>5274</v>
      </c>
      <c r="D7963" s="90" t="s">
        <v>10872</v>
      </c>
      <c r="E7963" s="102" t="s">
        <v>34</v>
      </c>
      <c r="F7963" s="102">
        <v>14138</v>
      </c>
      <c r="G7963" s="102">
        <v>0</v>
      </c>
      <c r="H7963" s="102">
        <v>3</v>
      </c>
      <c r="I7963" s="98">
        <v>99</v>
      </c>
      <c r="J7963" s="102" t="s">
        <v>62</v>
      </c>
      <c r="K7963" s="94">
        <f>((G7963*400)+(H7963*100))+I7963</f>
        <v>399</v>
      </c>
      <c r="L7963" s="94">
        <v>2425</v>
      </c>
      <c r="M7963" s="94">
        <f>K7963*L7963</f>
        <v>967575</v>
      </c>
      <c r="N7963" s="102">
        <v>1</v>
      </c>
      <c r="O7963" s="111" t="s">
        <v>5060</v>
      </c>
      <c r="P7963" s="96">
        <v>3570800003705</v>
      </c>
      <c r="Q7963" s="111" t="s">
        <v>5061</v>
      </c>
      <c r="R7963" s="111" t="s">
        <v>5062</v>
      </c>
      <c r="S7963" s="97" t="s">
        <v>10873</v>
      </c>
      <c r="T7963" s="102" t="s">
        <v>73</v>
      </c>
      <c r="U7963" s="102" t="s">
        <v>45</v>
      </c>
      <c r="V7963" s="102" t="s">
        <v>46</v>
      </c>
      <c r="W7963" s="94">
        <v>195.5</v>
      </c>
      <c r="X7963" s="98">
        <v>41.01</v>
      </c>
      <c r="Y7963" s="94">
        <v>6600</v>
      </c>
      <c r="Z7963" s="94">
        <f t="shared" ref="Z7963:Z7971" si="785">W7963*Y7963</f>
        <v>1290300</v>
      </c>
      <c r="AA7963" s="89">
        <v>16</v>
      </c>
      <c r="AB7963" s="89">
        <v>22</v>
      </c>
      <c r="AC7963" s="94">
        <f t="shared" ref="AC7963:AC7971" si="786">(Z7963*(100-AB7963))/100</f>
        <v>1006434</v>
      </c>
      <c r="AD7963" s="94">
        <f>IF(AND(AC7963="",M7963=""),0,IF((AC7963=""),M7963, IF( (M7963=""),AC7963,SUM(AC7963:AC7969)+M7963)))</f>
        <v>3120655.8</v>
      </c>
      <c r="AE7963" s="94">
        <f t="shared" si="783"/>
        <v>1279780.9435799997</v>
      </c>
      <c r="AF7963" s="94">
        <v>0</v>
      </c>
      <c r="AG7963" s="94">
        <f t="shared" si="784"/>
        <v>1279780.9435799997</v>
      </c>
      <c r="AH7963" s="94">
        <v>0.02</v>
      </c>
    </row>
    <row r="7964" spans="1:34" s="99" customFormat="1" x14ac:dyDescent="0.55000000000000004">
      <c r="A7964" s="107"/>
      <c r="B7964" s="102"/>
      <c r="C7964" s="102"/>
      <c r="D7964" s="90"/>
      <c r="E7964" s="102"/>
      <c r="F7964" s="102"/>
      <c r="G7964" s="102"/>
      <c r="H7964" s="102"/>
      <c r="I7964" s="98"/>
      <c r="J7964" s="102"/>
      <c r="K7964" s="94"/>
      <c r="L7964" s="94"/>
      <c r="M7964" s="94"/>
      <c r="N7964" s="102">
        <v>2</v>
      </c>
      <c r="O7964" s="111" t="s">
        <v>5060</v>
      </c>
      <c r="P7964" s="96">
        <v>3570800003705</v>
      </c>
      <c r="Q7964" s="111" t="s">
        <v>5061</v>
      </c>
      <c r="R7964" s="111" t="s">
        <v>5062</v>
      </c>
      <c r="S7964" s="97" t="s">
        <v>10874</v>
      </c>
      <c r="T7964" s="102" t="s">
        <v>55</v>
      </c>
      <c r="U7964" s="102" t="s">
        <v>45</v>
      </c>
      <c r="V7964" s="102" t="s">
        <v>46</v>
      </c>
      <c r="W7964" s="94">
        <v>104.4</v>
      </c>
      <c r="X7964" s="98">
        <v>21.9</v>
      </c>
      <c r="Y7964" s="94">
        <v>2650</v>
      </c>
      <c r="Z7964" s="94">
        <f t="shared" si="785"/>
        <v>276660</v>
      </c>
      <c r="AA7964" s="89">
        <v>16</v>
      </c>
      <c r="AB7964" s="89">
        <v>22</v>
      </c>
      <c r="AC7964" s="94">
        <f t="shared" si="786"/>
        <v>215794.8</v>
      </c>
      <c r="AD7964" s="94">
        <f>IF(AND(AC7964="",M7963=""),0,IF((AC7964=""),M7963, IF( (M7963=""),AC7964,SUM(AC7963:AC7969)+M7963)))</f>
        <v>3120655.8</v>
      </c>
      <c r="AE7964" s="94">
        <f t="shared" si="783"/>
        <v>683423.62019999989</v>
      </c>
      <c r="AF7964" s="94">
        <v>0</v>
      </c>
      <c r="AG7964" s="94">
        <f t="shared" si="784"/>
        <v>683423.62019999989</v>
      </c>
      <c r="AH7964" s="94">
        <v>0.02</v>
      </c>
    </row>
    <row r="7965" spans="1:34" s="99" customFormat="1" x14ac:dyDescent="0.55000000000000004">
      <c r="A7965" s="107"/>
      <c r="B7965" s="102"/>
      <c r="C7965" s="102"/>
      <c r="D7965" s="90"/>
      <c r="E7965" s="102"/>
      <c r="F7965" s="102"/>
      <c r="G7965" s="102"/>
      <c r="H7965" s="102"/>
      <c r="I7965" s="98"/>
      <c r="J7965" s="102"/>
      <c r="K7965" s="94"/>
      <c r="L7965" s="94"/>
      <c r="M7965" s="94"/>
      <c r="N7965" s="102">
        <v>3</v>
      </c>
      <c r="O7965" s="111" t="s">
        <v>5060</v>
      </c>
      <c r="P7965" s="96">
        <v>3570800003705</v>
      </c>
      <c r="Q7965" s="111" t="s">
        <v>5061</v>
      </c>
      <c r="R7965" s="111" t="s">
        <v>5062</v>
      </c>
      <c r="S7965" s="97" t="s">
        <v>10875</v>
      </c>
      <c r="T7965" s="102" t="s">
        <v>51</v>
      </c>
      <c r="U7965" s="102" t="s">
        <v>45</v>
      </c>
      <c r="V7965" s="102" t="s">
        <v>46</v>
      </c>
      <c r="W7965" s="94">
        <v>35.36</v>
      </c>
      <c r="X7965" s="98">
        <v>7.42</v>
      </c>
      <c r="Y7965" s="94">
        <v>6750</v>
      </c>
      <c r="Z7965" s="94">
        <f t="shared" si="785"/>
        <v>238680</v>
      </c>
      <c r="AA7965" s="89">
        <v>16</v>
      </c>
      <c r="AB7965" s="89">
        <v>22</v>
      </c>
      <c r="AC7965" s="94">
        <f t="shared" si="786"/>
        <v>186170.4</v>
      </c>
      <c r="AD7965" s="94">
        <f>IF(AND(AC7965="",M7963=""),0,IF((AC7965=""),M7963, IF( (M7963=""),AC7965,SUM(AC7963:AC7969)+M7963)))</f>
        <v>3120655.8</v>
      </c>
      <c r="AE7965" s="94">
        <f t="shared" si="783"/>
        <v>231552.66035999998</v>
      </c>
      <c r="AF7965" s="94">
        <v>0</v>
      </c>
      <c r="AG7965" s="94">
        <f t="shared" si="784"/>
        <v>231552.66035999998</v>
      </c>
      <c r="AH7965" s="94">
        <v>0.02</v>
      </c>
    </row>
    <row r="7966" spans="1:34" s="99" customFormat="1" x14ac:dyDescent="0.55000000000000004">
      <c r="A7966" s="107"/>
      <c r="B7966" s="102"/>
      <c r="C7966" s="102"/>
      <c r="D7966" s="90"/>
      <c r="E7966" s="102"/>
      <c r="F7966" s="102"/>
      <c r="G7966" s="102"/>
      <c r="H7966" s="102"/>
      <c r="I7966" s="98"/>
      <c r="J7966" s="102"/>
      <c r="K7966" s="94"/>
      <c r="L7966" s="94"/>
      <c r="M7966" s="94"/>
      <c r="N7966" s="102">
        <v>4</v>
      </c>
      <c r="O7966" s="111" t="s">
        <v>5060</v>
      </c>
      <c r="P7966" s="96">
        <v>3570800003705</v>
      </c>
      <c r="Q7966" s="111" t="s">
        <v>5061</v>
      </c>
      <c r="R7966" s="111" t="s">
        <v>5062</v>
      </c>
      <c r="S7966" s="97" t="s">
        <v>10876</v>
      </c>
      <c r="T7966" s="102" t="s">
        <v>51</v>
      </c>
      <c r="U7966" s="102" t="s">
        <v>45</v>
      </c>
      <c r="V7966" s="102" t="s">
        <v>46</v>
      </c>
      <c r="W7966" s="94">
        <v>35.36</v>
      </c>
      <c r="X7966" s="98">
        <v>7.42</v>
      </c>
      <c r="Y7966" s="94">
        <v>6750</v>
      </c>
      <c r="Z7966" s="94">
        <f t="shared" si="785"/>
        <v>238680</v>
      </c>
      <c r="AA7966" s="89">
        <v>16</v>
      </c>
      <c r="AB7966" s="89">
        <v>22</v>
      </c>
      <c r="AC7966" s="94">
        <f t="shared" si="786"/>
        <v>186170.4</v>
      </c>
      <c r="AD7966" s="94">
        <f>IF(AND(AC7966="",M7963=""),0,IF((AC7966=""),M7963, IF( (M7963=""),AC7966,SUM(AC7963:AC7969)+M7963)))</f>
        <v>3120655.8</v>
      </c>
      <c r="AE7966" s="94">
        <f t="shared" si="783"/>
        <v>231552.66035999998</v>
      </c>
      <c r="AF7966" s="94">
        <v>0</v>
      </c>
      <c r="AG7966" s="94">
        <f t="shared" si="784"/>
        <v>231552.66035999998</v>
      </c>
      <c r="AH7966" s="94">
        <v>0.02</v>
      </c>
    </row>
    <row r="7967" spans="1:34" s="99" customFormat="1" x14ac:dyDescent="0.55000000000000004">
      <c r="A7967" s="107"/>
      <c r="B7967" s="102"/>
      <c r="C7967" s="102"/>
      <c r="D7967" s="90"/>
      <c r="E7967" s="102"/>
      <c r="F7967" s="102"/>
      <c r="G7967" s="102"/>
      <c r="H7967" s="102"/>
      <c r="I7967" s="98"/>
      <c r="J7967" s="102"/>
      <c r="K7967" s="94"/>
      <c r="L7967" s="94"/>
      <c r="M7967" s="94"/>
      <c r="N7967" s="102">
        <v>5</v>
      </c>
      <c r="O7967" s="111" t="s">
        <v>5060</v>
      </c>
      <c r="P7967" s="96">
        <v>3570800003705</v>
      </c>
      <c r="Q7967" s="111" t="s">
        <v>5061</v>
      </c>
      <c r="R7967" s="111" t="s">
        <v>5062</v>
      </c>
      <c r="S7967" s="97" t="s">
        <v>10877</v>
      </c>
      <c r="T7967" s="102" t="s">
        <v>51</v>
      </c>
      <c r="U7967" s="102" t="s">
        <v>45</v>
      </c>
      <c r="V7967" s="102" t="s">
        <v>46</v>
      </c>
      <c r="W7967" s="94">
        <v>35.36</v>
      </c>
      <c r="X7967" s="98">
        <v>7.42</v>
      </c>
      <c r="Y7967" s="94">
        <v>6750</v>
      </c>
      <c r="Z7967" s="94">
        <f t="shared" si="785"/>
        <v>238680</v>
      </c>
      <c r="AA7967" s="89">
        <v>16</v>
      </c>
      <c r="AB7967" s="89">
        <v>22</v>
      </c>
      <c r="AC7967" s="94">
        <f t="shared" si="786"/>
        <v>186170.4</v>
      </c>
      <c r="AD7967" s="94">
        <f>IF(AND(AC7967="",M7963=""),0,IF((AC7967=""),M7963, IF( (M7963=""),AC7967,SUM(AC7963:AC7969)+M7963)))</f>
        <v>3120655.8</v>
      </c>
      <c r="AE7967" s="94">
        <f t="shared" si="783"/>
        <v>231552.66035999998</v>
      </c>
      <c r="AF7967" s="94">
        <v>0</v>
      </c>
      <c r="AG7967" s="94">
        <f t="shared" si="784"/>
        <v>231552.66035999998</v>
      </c>
      <c r="AH7967" s="94">
        <v>0.02</v>
      </c>
    </row>
    <row r="7968" spans="1:34" s="99" customFormat="1" x14ac:dyDescent="0.55000000000000004">
      <c r="A7968" s="107"/>
      <c r="B7968" s="102"/>
      <c r="C7968" s="102"/>
      <c r="D7968" s="90"/>
      <c r="E7968" s="102"/>
      <c r="F7968" s="102"/>
      <c r="G7968" s="102"/>
      <c r="H7968" s="102"/>
      <c r="I7968" s="98"/>
      <c r="J7968" s="102"/>
      <c r="K7968" s="94"/>
      <c r="L7968" s="94"/>
      <c r="M7968" s="94"/>
      <c r="N7968" s="102">
        <v>6</v>
      </c>
      <c r="O7968" s="111" t="s">
        <v>5060</v>
      </c>
      <c r="P7968" s="96">
        <v>3570800003705</v>
      </c>
      <c r="Q7968" s="111" t="s">
        <v>5061</v>
      </c>
      <c r="R7968" s="111" t="s">
        <v>5062</v>
      </c>
      <c r="S7968" s="97" t="s">
        <v>10878</v>
      </c>
      <c r="T7968" s="102" t="s">
        <v>51</v>
      </c>
      <c r="U7968" s="102" t="s">
        <v>45</v>
      </c>
      <c r="V7968" s="102" t="s">
        <v>46</v>
      </c>
      <c r="W7968" s="94">
        <v>35.36</v>
      </c>
      <c r="X7968" s="98">
        <v>7.42</v>
      </c>
      <c r="Y7968" s="94">
        <v>6750</v>
      </c>
      <c r="Z7968" s="94">
        <f t="shared" si="785"/>
        <v>238680</v>
      </c>
      <c r="AA7968" s="89">
        <v>16</v>
      </c>
      <c r="AB7968" s="89">
        <v>22</v>
      </c>
      <c r="AC7968" s="94">
        <f t="shared" si="786"/>
        <v>186170.4</v>
      </c>
      <c r="AD7968" s="94">
        <f>IF(AND(AC7968="",M7963=""),0,IF((AC7968=""),M7963, IF( (M7963=""),AC7968,SUM(AC7963:AC7969)+M7963)))</f>
        <v>3120655.8</v>
      </c>
      <c r="AE7968" s="94">
        <f t="shared" si="783"/>
        <v>231552.66035999998</v>
      </c>
      <c r="AF7968" s="94">
        <v>0</v>
      </c>
      <c r="AG7968" s="94">
        <f t="shared" si="784"/>
        <v>231552.66035999998</v>
      </c>
      <c r="AH7968" s="94">
        <v>0.02</v>
      </c>
    </row>
    <row r="7969" spans="1:34" s="99" customFormat="1" x14ac:dyDescent="0.55000000000000004">
      <c r="A7969" s="107"/>
      <c r="B7969" s="102"/>
      <c r="C7969" s="102"/>
      <c r="D7969" s="90"/>
      <c r="E7969" s="102"/>
      <c r="F7969" s="102"/>
      <c r="G7969" s="102"/>
      <c r="H7969" s="102"/>
      <c r="I7969" s="98"/>
      <c r="J7969" s="102"/>
      <c r="K7969" s="94"/>
      <c r="L7969" s="94"/>
      <c r="M7969" s="94"/>
      <c r="N7969" s="102">
        <v>7</v>
      </c>
      <c r="O7969" s="111" t="s">
        <v>5060</v>
      </c>
      <c r="P7969" s="96">
        <v>3570800003705</v>
      </c>
      <c r="Q7969" s="111" t="s">
        <v>5061</v>
      </c>
      <c r="R7969" s="111" t="s">
        <v>5062</v>
      </c>
      <c r="S7969" s="97" t="s">
        <v>10879</v>
      </c>
      <c r="T7969" s="102" t="s">
        <v>51</v>
      </c>
      <c r="U7969" s="102" t="s">
        <v>45</v>
      </c>
      <c r="V7969" s="102" t="s">
        <v>46</v>
      </c>
      <c r="W7969" s="94">
        <v>35.36</v>
      </c>
      <c r="X7969" s="98">
        <v>7.42</v>
      </c>
      <c r="Y7969" s="94">
        <v>6750</v>
      </c>
      <c r="Z7969" s="94">
        <f t="shared" si="785"/>
        <v>238680</v>
      </c>
      <c r="AA7969" s="89">
        <v>16</v>
      </c>
      <c r="AB7969" s="89">
        <v>22</v>
      </c>
      <c r="AC7969" s="94">
        <f t="shared" si="786"/>
        <v>186170.4</v>
      </c>
      <c r="AD7969" s="94">
        <f>IF(AND(AC7969="",M7963=""),0,IF((AC7969=""),M7963, IF( (M7963=""),AC7969,SUM(AC7963:AC7969)+M7963)))</f>
        <v>3120655.8</v>
      </c>
      <c r="AE7969" s="94">
        <f t="shared" si="783"/>
        <v>231552.66035999998</v>
      </c>
      <c r="AF7969" s="94">
        <v>0</v>
      </c>
      <c r="AG7969" s="94">
        <f t="shared" si="784"/>
        <v>231552.66035999998</v>
      </c>
      <c r="AH7969" s="94">
        <v>0.02</v>
      </c>
    </row>
    <row r="7970" spans="1:34" s="99" customFormat="1" x14ac:dyDescent="0.55000000000000004">
      <c r="A7970" s="107"/>
      <c r="B7970" s="102">
        <v>3423</v>
      </c>
      <c r="C7970" s="102">
        <v>5271</v>
      </c>
      <c r="D7970" s="90" t="s">
        <v>10880</v>
      </c>
      <c r="E7970" s="102" t="s">
        <v>34</v>
      </c>
      <c r="F7970" s="102">
        <v>14139</v>
      </c>
      <c r="G7970" s="102">
        <v>0</v>
      </c>
      <c r="H7970" s="102">
        <v>1</v>
      </c>
      <c r="I7970" s="98">
        <v>74</v>
      </c>
      <c r="J7970" s="102" t="s">
        <v>35</v>
      </c>
      <c r="K7970" s="94">
        <f>((G7970*400)+(H7970*100))+I7970</f>
        <v>174</v>
      </c>
      <c r="L7970" s="94">
        <v>450</v>
      </c>
      <c r="M7970" s="94">
        <f>K7970*L7970</f>
        <v>78300</v>
      </c>
      <c r="N7970" s="102">
        <v>1</v>
      </c>
      <c r="O7970" s="111" t="s">
        <v>5060</v>
      </c>
      <c r="P7970" s="96">
        <v>3570800003705</v>
      </c>
      <c r="Q7970" s="111" t="s">
        <v>5061</v>
      </c>
      <c r="R7970" s="111" t="s">
        <v>5062</v>
      </c>
      <c r="S7970" s="97" t="s">
        <v>10881</v>
      </c>
      <c r="T7970" s="102" t="s">
        <v>51</v>
      </c>
      <c r="U7970" s="102" t="s">
        <v>45</v>
      </c>
      <c r="V7970" s="102" t="s">
        <v>52</v>
      </c>
      <c r="W7970" s="94">
        <v>218.24</v>
      </c>
      <c r="X7970" s="98">
        <v>80.09</v>
      </c>
      <c r="Y7970" s="94">
        <v>6750</v>
      </c>
      <c r="Z7970" s="94">
        <f t="shared" si="785"/>
        <v>1473120</v>
      </c>
      <c r="AA7970" s="89">
        <v>16</v>
      </c>
      <c r="AB7970" s="89">
        <v>22</v>
      </c>
      <c r="AC7970" s="94">
        <f t="shared" si="786"/>
        <v>1149033.6000000001</v>
      </c>
      <c r="AD7970" s="94">
        <f>IF(AND(AC7970="",M7970=""),0,IF((AC7970=""),M7970, IF( (M7970=""),AC7970,SUM(AC7970:AC7971)+M7970)))</f>
        <v>1339509.6900000002</v>
      </c>
      <c r="AE7970" s="94">
        <f t="shared" si="783"/>
        <v>1072813.3107210002</v>
      </c>
      <c r="AF7970" s="94">
        <v>50000000</v>
      </c>
      <c r="AG7970" s="94">
        <f t="shared" si="784"/>
        <v>0</v>
      </c>
      <c r="AH7970" s="94">
        <v>0.02</v>
      </c>
    </row>
    <row r="7971" spans="1:34" s="99" customFormat="1" x14ac:dyDescent="0.55000000000000004">
      <c r="A7971" s="107"/>
      <c r="B7971" s="102"/>
      <c r="C7971" s="102"/>
      <c r="D7971" s="90"/>
      <c r="E7971" s="102"/>
      <c r="F7971" s="102"/>
      <c r="G7971" s="102"/>
      <c r="H7971" s="102"/>
      <c r="I7971" s="98"/>
      <c r="J7971" s="102"/>
      <c r="K7971" s="94"/>
      <c r="L7971" s="94"/>
      <c r="M7971" s="94"/>
      <c r="N7971" s="102">
        <v>2</v>
      </c>
      <c r="O7971" s="111" t="s">
        <v>5060</v>
      </c>
      <c r="P7971" s="96">
        <v>3570800003705</v>
      </c>
      <c r="Q7971" s="111" t="s">
        <v>5061</v>
      </c>
      <c r="R7971" s="111" t="s">
        <v>5062</v>
      </c>
      <c r="S7971" s="97" t="s">
        <v>10882</v>
      </c>
      <c r="T7971" s="102" t="s">
        <v>55</v>
      </c>
      <c r="U7971" s="102" t="s">
        <v>45</v>
      </c>
      <c r="V7971" s="102" t="s">
        <v>52</v>
      </c>
      <c r="W7971" s="94">
        <v>54.27</v>
      </c>
      <c r="X7971" s="98">
        <v>19.91</v>
      </c>
      <c r="Y7971" s="94">
        <v>2650</v>
      </c>
      <c r="Z7971" s="94">
        <f t="shared" si="785"/>
        <v>143815.5</v>
      </c>
      <c r="AA7971" s="89">
        <v>16</v>
      </c>
      <c r="AB7971" s="89">
        <v>22</v>
      </c>
      <c r="AC7971" s="94">
        <f t="shared" si="786"/>
        <v>112176.09</v>
      </c>
      <c r="AD7971" s="94">
        <f>IF(AND(AC7971="",M7970=""),0,IF((AC7971=""),M7970, IF( (M7970=""),AC7971,SUM(AC7970:AC7971)+M7970)))</f>
        <v>1339509.6900000002</v>
      </c>
      <c r="AE7971" s="94">
        <f t="shared" si="783"/>
        <v>266696.37927900004</v>
      </c>
      <c r="AF7971" s="94">
        <v>50000000</v>
      </c>
      <c r="AG7971" s="94">
        <f t="shared" si="784"/>
        <v>0</v>
      </c>
      <c r="AH7971" s="94">
        <v>0.02</v>
      </c>
    </row>
    <row r="7972" spans="1:34" s="99" customFormat="1" x14ac:dyDescent="0.55000000000000004">
      <c r="A7972" s="107"/>
      <c r="B7972" s="102"/>
      <c r="C7972" s="102"/>
      <c r="D7972" s="90"/>
      <c r="E7972" s="102"/>
      <c r="F7972" s="102"/>
      <c r="G7972" s="102"/>
      <c r="H7972" s="102"/>
      <c r="I7972" s="98"/>
      <c r="J7972" s="102"/>
      <c r="K7972" s="94"/>
      <c r="L7972" s="94" t="s">
        <v>63</v>
      </c>
      <c r="M7972" s="94">
        <f>SUM(M7962:M7971)</f>
        <v>2549925</v>
      </c>
      <c r="N7972" s="102"/>
      <c r="O7972" s="111"/>
      <c r="P7972" s="96"/>
      <c r="Q7972" s="111"/>
      <c r="R7972" s="111"/>
      <c r="S7972" s="97"/>
      <c r="T7972" s="102"/>
      <c r="U7972" s="102"/>
      <c r="V7972" s="102"/>
      <c r="W7972" s="94"/>
      <c r="X7972" s="98"/>
      <c r="Y7972" s="94"/>
      <c r="Z7972" s="94"/>
      <c r="AA7972" s="89"/>
      <c r="AB7972" s="89"/>
      <c r="AC7972" s="94"/>
      <c r="AD7972" s="94"/>
      <c r="AE7972" s="94">
        <f>SUM(AE7962:AE7971)</f>
        <v>5964527.5555800004</v>
      </c>
      <c r="AF7972" s="94"/>
      <c r="AG7972" s="94">
        <f>SUM(AG7962:AG7971)</f>
        <v>3120967.86558</v>
      </c>
      <c r="AH7972" s="94"/>
    </row>
    <row r="7973" spans="1:34" s="173" customFormat="1" x14ac:dyDescent="0.55000000000000004">
      <c r="A7973" s="122" t="s">
        <v>604</v>
      </c>
      <c r="B7973" s="123">
        <v>3424</v>
      </c>
      <c r="C7973" s="123">
        <v>9771</v>
      </c>
      <c r="D7973" s="135"/>
      <c r="E7973" s="123" t="s">
        <v>34</v>
      </c>
      <c r="F7973" s="123">
        <v>16947</v>
      </c>
      <c r="G7973" s="123">
        <v>21</v>
      </c>
      <c r="H7973" s="123">
        <v>2</v>
      </c>
      <c r="I7973" s="136">
        <v>74</v>
      </c>
      <c r="J7973" s="123" t="s">
        <v>38</v>
      </c>
      <c r="K7973" s="137">
        <f>((G7973*400)+(H7973*100))+I7973</f>
        <v>8674</v>
      </c>
      <c r="L7973" s="137">
        <v>250</v>
      </c>
      <c r="M7973" s="137">
        <f>K7973*L7973</f>
        <v>2168500</v>
      </c>
      <c r="N7973" s="123"/>
      <c r="O7973" s="108"/>
      <c r="P7973" s="138"/>
      <c r="Q7973" s="108"/>
      <c r="R7973" s="108"/>
      <c r="S7973" s="139"/>
      <c r="T7973" s="123"/>
      <c r="U7973" s="123"/>
      <c r="V7973" s="123"/>
      <c r="W7973" s="137"/>
      <c r="X7973" s="136"/>
      <c r="Y7973" s="137"/>
      <c r="Z7973" s="137"/>
      <c r="AA7973" s="119"/>
      <c r="AB7973" s="119"/>
      <c r="AC7973" s="137"/>
      <c r="AD7973" s="137">
        <f>IF(AND(AC7973="",M7973=""),0,IF((AC7973=""),M7973,IF((M7973=""),AC7973,AC7973+M7973)))</f>
        <v>2168500</v>
      </c>
      <c r="AE7973" s="137">
        <f>IF( (X7973=""),AD7973*1,AD7973*(X7973/100) )</f>
        <v>2168500</v>
      </c>
      <c r="AF7973" s="137">
        <v>50000000</v>
      </c>
      <c r="AG7973" s="137">
        <f>IF((AF7973-AE7973) &gt; 1,0,IF((AF7973-AE7973)&lt;0,AE7973-AF7973,AF7973-AE7973))</f>
        <v>0</v>
      </c>
      <c r="AH7973" s="137">
        <v>0.01</v>
      </c>
    </row>
    <row r="7974" spans="1:34" s="173" customFormat="1" x14ac:dyDescent="0.55000000000000004">
      <c r="A7974" s="122"/>
      <c r="B7974" s="123">
        <v>3425</v>
      </c>
      <c r="C7974" s="123">
        <v>5104</v>
      </c>
      <c r="D7974" s="135" t="s">
        <v>10884</v>
      </c>
      <c r="E7974" s="123" t="s">
        <v>34</v>
      </c>
      <c r="F7974" s="123">
        <v>19996</v>
      </c>
      <c r="G7974" s="123">
        <v>10</v>
      </c>
      <c r="H7974" s="123">
        <v>3</v>
      </c>
      <c r="I7974" s="136">
        <v>47</v>
      </c>
      <c r="J7974" s="123" t="s">
        <v>38</v>
      </c>
      <c r="K7974" s="137">
        <f>((G7974*400)+(H7974*100))+I7974</f>
        <v>4347</v>
      </c>
      <c r="L7974" s="137">
        <v>300</v>
      </c>
      <c r="M7974" s="137">
        <f>K7974*L7974</f>
        <v>1304100</v>
      </c>
      <c r="N7974" s="123"/>
      <c r="O7974" s="108"/>
      <c r="P7974" s="138"/>
      <c r="Q7974" s="108"/>
      <c r="R7974" s="108"/>
      <c r="S7974" s="139"/>
      <c r="T7974" s="123"/>
      <c r="U7974" s="123"/>
      <c r="V7974" s="123"/>
      <c r="W7974" s="137"/>
      <c r="X7974" s="136"/>
      <c r="Y7974" s="137"/>
      <c r="Z7974" s="137"/>
      <c r="AA7974" s="119"/>
      <c r="AB7974" s="119"/>
      <c r="AC7974" s="137"/>
      <c r="AD7974" s="137">
        <f>IF(AND(AC7974="",M7974=""),0,IF((AC7974=""),M7974,IF((M7974=""),AC7974,AC7974+M7974)))</f>
        <v>1304100</v>
      </c>
      <c r="AE7974" s="137">
        <f>IF( (X7974=""),AD7974*1,AD7974*(X7974/100) )</f>
        <v>1304100</v>
      </c>
      <c r="AF7974" s="137">
        <v>50000000</v>
      </c>
      <c r="AG7974" s="137">
        <f>IF((AF7974-AE7974) &gt; 1,0,IF((AF7974-AE7974)&lt;0,AE7974-AF7974,AF7974-AE7974))</f>
        <v>0</v>
      </c>
      <c r="AH7974" s="137">
        <v>0.01</v>
      </c>
    </row>
    <row r="7975" spans="1:34" s="173" customFormat="1" x14ac:dyDescent="0.55000000000000004">
      <c r="A7975" s="122"/>
      <c r="B7975" s="123"/>
      <c r="C7975" s="123"/>
      <c r="D7975" s="135"/>
      <c r="E7975" s="123"/>
      <c r="F7975" s="123"/>
      <c r="G7975" s="123"/>
      <c r="H7975" s="123"/>
      <c r="I7975" s="136"/>
      <c r="J7975" s="123"/>
      <c r="K7975" s="137"/>
      <c r="L7975" s="137" t="s">
        <v>63</v>
      </c>
      <c r="M7975" s="137">
        <f>SUM(M7973:M7974)</f>
        <v>3472600</v>
      </c>
      <c r="N7975" s="123"/>
      <c r="O7975" s="108"/>
      <c r="P7975" s="138"/>
      <c r="Q7975" s="108"/>
      <c r="R7975" s="108"/>
      <c r="S7975" s="139"/>
      <c r="T7975" s="123"/>
      <c r="U7975" s="123"/>
      <c r="V7975" s="123"/>
      <c r="W7975" s="137"/>
      <c r="X7975" s="136"/>
      <c r="Y7975" s="137"/>
      <c r="Z7975" s="137"/>
      <c r="AA7975" s="119"/>
      <c r="AB7975" s="119"/>
      <c r="AC7975" s="137"/>
      <c r="AD7975" s="137"/>
      <c r="AE7975" s="137">
        <f>SUM(AE7973:AE7974)</f>
        <v>3472600</v>
      </c>
      <c r="AF7975" s="137"/>
      <c r="AG7975" s="137">
        <f>SUM(AG7973:AG7974)</f>
        <v>0</v>
      </c>
      <c r="AH7975" s="137"/>
    </row>
    <row r="7976" spans="1:34" s="173" customFormat="1" x14ac:dyDescent="0.55000000000000004">
      <c r="A7976" s="122" t="s">
        <v>10891</v>
      </c>
      <c r="B7976" s="197">
        <v>3711</v>
      </c>
      <c r="C7976" s="197">
        <v>8159</v>
      </c>
      <c r="D7976" s="198" t="s">
        <v>10892</v>
      </c>
      <c r="E7976" s="197" t="s">
        <v>67</v>
      </c>
      <c r="F7976" s="329">
        <v>3844</v>
      </c>
      <c r="G7976" s="197">
        <v>0</v>
      </c>
      <c r="H7976" s="197">
        <v>1</v>
      </c>
      <c r="I7976" s="199">
        <v>7</v>
      </c>
      <c r="J7976" s="123" t="s">
        <v>38</v>
      </c>
      <c r="K7976" s="171">
        <f>((G7976*400)+(H7976*100))+I7976</f>
        <v>107</v>
      </c>
      <c r="L7976" s="171">
        <v>800</v>
      </c>
      <c r="M7976" s="171">
        <f>K7976*L7976</f>
        <v>85600</v>
      </c>
      <c r="N7976" s="197"/>
      <c r="O7976" s="122"/>
      <c r="P7976" s="200"/>
      <c r="Q7976" s="122"/>
      <c r="R7976" s="122"/>
      <c r="S7976" s="170"/>
      <c r="T7976" s="197"/>
      <c r="U7976" s="197"/>
      <c r="V7976" s="197"/>
      <c r="W7976" s="171"/>
      <c r="X7976" s="199"/>
      <c r="Y7976" s="171"/>
      <c r="Z7976" s="171"/>
      <c r="AA7976" s="201"/>
      <c r="AB7976" s="201"/>
      <c r="AC7976" s="171"/>
      <c r="AD7976" s="171">
        <f>IF(AND(AC7976="",M7976=""),0,IF((AC7976=""),M7976,IF((M7976=""),AC7976,AC7976+M7976)))</f>
        <v>85600</v>
      </c>
      <c r="AE7976" s="171">
        <f>IF( (X7976=""),AD7976*1,AD7976*(X7976/100) )</f>
        <v>85600</v>
      </c>
      <c r="AF7976" s="171">
        <v>0</v>
      </c>
      <c r="AG7976" s="171">
        <f>IF((AF7976-AE7976) &gt; 1,0,IF((AF7976-AE7976)&lt;0,AE7976-AF7976,AF7976-AE7976))</f>
        <v>85600</v>
      </c>
      <c r="AH7976" s="137">
        <v>0.01</v>
      </c>
    </row>
    <row r="7977" spans="1:34" s="173" customFormat="1" x14ac:dyDescent="0.55000000000000004">
      <c r="A7977" s="122"/>
      <c r="B7977" s="197"/>
      <c r="C7977" s="197"/>
      <c r="D7977" s="198"/>
      <c r="E7977" s="197"/>
      <c r="F7977" s="197"/>
      <c r="G7977" s="197"/>
      <c r="H7977" s="197"/>
      <c r="I7977" s="199"/>
      <c r="J7977" s="123"/>
      <c r="K7977" s="171"/>
      <c r="L7977" s="171" t="s">
        <v>63</v>
      </c>
      <c r="M7977" s="171">
        <f>SUM(M7976:M7976)</f>
        <v>85600</v>
      </c>
      <c r="N7977" s="197"/>
      <c r="O7977" s="122"/>
      <c r="P7977" s="200"/>
      <c r="Q7977" s="122"/>
      <c r="R7977" s="122"/>
      <c r="S7977" s="170"/>
      <c r="T7977" s="197"/>
      <c r="U7977" s="197"/>
      <c r="V7977" s="197"/>
      <c r="W7977" s="171"/>
      <c r="X7977" s="199"/>
      <c r="Y7977" s="171"/>
      <c r="Z7977" s="171"/>
      <c r="AA7977" s="201"/>
      <c r="AB7977" s="201"/>
      <c r="AC7977" s="171"/>
      <c r="AD7977" s="171"/>
      <c r="AE7977" s="171">
        <f>SUM(AE7976:AE7976)</f>
        <v>85600</v>
      </c>
      <c r="AF7977" s="171"/>
      <c r="AG7977" s="171">
        <f>SUM(AG7976:AG7976)</f>
        <v>85600</v>
      </c>
      <c r="AH7977" s="137"/>
    </row>
    <row r="7978" spans="1:34" s="173" customFormat="1" x14ac:dyDescent="0.55000000000000004">
      <c r="A7978" s="122" t="s">
        <v>10887</v>
      </c>
      <c r="B7978" s="123">
        <v>3426</v>
      </c>
      <c r="C7978" s="123">
        <v>7039</v>
      </c>
      <c r="D7978" s="135" t="s">
        <v>10888</v>
      </c>
      <c r="E7978" s="123" t="s">
        <v>34</v>
      </c>
      <c r="F7978" s="123">
        <v>23819</v>
      </c>
      <c r="G7978" s="123">
        <v>0</v>
      </c>
      <c r="H7978" s="123">
        <v>0</v>
      </c>
      <c r="I7978" s="136">
        <v>69</v>
      </c>
      <c r="J7978" s="123" t="s">
        <v>35</v>
      </c>
      <c r="K7978" s="137">
        <f>((G7978*400)+(H7978*100))+I7978</f>
        <v>69</v>
      </c>
      <c r="L7978" s="137">
        <v>300</v>
      </c>
      <c r="M7978" s="137">
        <f>K7978*L7978</f>
        <v>20700</v>
      </c>
      <c r="N7978" s="123">
        <v>1</v>
      </c>
      <c r="O7978" s="108" t="s">
        <v>10885</v>
      </c>
      <c r="P7978" s="138">
        <v>3100202270720</v>
      </c>
      <c r="Q7978" s="108" t="s">
        <v>10886</v>
      </c>
      <c r="R7978" s="108" t="s">
        <v>10889</v>
      </c>
      <c r="S7978" s="139" t="s">
        <v>10890</v>
      </c>
      <c r="T7978" s="123" t="s">
        <v>51</v>
      </c>
      <c r="U7978" s="123" t="s">
        <v>45</v>
      </c>
      <c r="V7978" s="123" t="s">
        <v>52</v>
      </c>
      <c r="W7978" s="137">
        <v>172.8</v>
      </c>
      <c r="X7978" s="136">
        <v>100</v>
      </c>
      <c r="Y7978" s="137">
        <v>6750</v>
      </c>
      <c r="Z7978" s="137">
        <f>W7978*Y7978</f>
        <v>1166400</v>
      </c>
      <c r="AA7978" s="119">
        <v>31</v>
      </c>
      <c r="AB7978" s="119">
        <v>52</v>
      </c>
      <c r="AC7978" s="137">
        <f>(Z7978*(100-AB7978))/100</f>
        <v>559872</v>
      </c>
      <c r="AD7978" s="137">
        <f>IF(AND(AC7978="",M7978=""),0,IF((AC7978=""),M7978, IF( (M7978=""),AC7978,SUM(AC7978:AC7979)+M7978)))</f>
        <v>580572</v>
      </c>
      <c r="AE7978" s="137">
        <f>IF( (X7978=""),AD7978*1,AD7978*(X7978/100) )</f>
        <v>580572</v>
      </c>
      <c r="AF7978" s="137">
        <v>50000000</v>
      </c>
      <c r="AG7978" s="137">
        <f>IF((AF7978-AE7978) &gt; 1,0,IF((AF7978-AE7978)&lt;0,AE7978-AF7978,AF7978-AE7978))</f>
        <v>0</v>
      </c>
      <c r="AH7978" s="137">
        <v>0.02</v>
      </c>
    </row>
    <row r="7979" spans="1:34" s="173" customFormat="1" x14ac:dyDescent="0.55000000000000004">
      <c r="A7979" s="122"/>
      <c r="B7979" s="123"/>
      <c r="C7979" s="123"/>
      <c r="D7979" s="135"/>
      <c r="E7979" s="123"/>
      <c r="F7979" s="123"/>
      <c r="G7979" s="123"/>
      <c r="H7979" s="123"/>
      <c r="I7979" s="136"/>
      <c r="J7979" s="123"/>
      <c r="K7979" s="137"/>
      <c r="L7979" s="137" t="s">
        <v>63</v>
      </c>
      <c r="M7979" s="137">
        <f>SUM(M7978:M7978)</f>
        <v>20700</v>
      </c>
      <c r="N7979" s="123"/>
      <c r="O7979" s="108"/>
      <c r="P7979" s="138"/>
      <c r="Q7979" s="108"/>
      <c r="R7979" s="108"/>
      <c r="S7979" s="139"/>
      <c r="T7979" s="123"/>
      <c r="U7979" s="123"/>
      <c r="V7979" s="123"/>
      <c r="W7979" s="137"/>
      <c r="X7979" s="136"/>
      <c r="Y7979" s="137"/>
      <c r="Z7979" s="137"/>
      <c r="AA7979" s="119"/>
      <c r="AB7979" s="119"/>
      <c r="AC7979" s="137"/>
      <c r="AD7979" s="137"/>
      <c r="AE7979" s="137">
        <f>SUM(AE7978:AE7978)</f>
        <v>580572</v>
      </c>
      <c r="AF7979" s="137"/>
      <c r="AG7979" s="137">
        <f>SUM(AG7978:AG7978)</f>
        <v>0</v>
      </c>
      <c r="AH7979" s="137"/>
    </row>
    <row r="7980" spans="1:34" s="173" customFormat="1" x14ac:dyDescent="0.55000000000000004">
      <c r="A7980" s="122" t="s">
        <v>604</v>
      </c>
      <c r="B7980" s="123">
        <v>3427</v>
      </c>
      <c r="C7980" s="123">
        <v>9770</v>
      </c>
      <c r="D7980" s="135"/>
      <c r="E7980" s="123" t="s">
        <v>34</v>
      </c>
      <c r="F7980" s="123">
        <v>24102</v>
      </c>
      <c r="G7980" s="123">
        <v>39</v>
      </c>
      <c r="H7980" s="123">
        <v>1</v>
      </c>
      <c r="I7980" s="136">
        <v>82</v>
      </c>
      <c r="J7980" s="123" t="s">
        <v>38</v>
      </c>
      <c r="K7980" s="137">
        <f>((G7980*400)+(H7980*100))+I7980</f>
        <v>15782</v>
      </c>
      <c r="L7980" s="137">
        <v>250</v>
      </c>
      <c r="M7980" s="137">
        <f>K7980*L7980</f>
        <v>3945500</v>
      </c>
      <c r="N7980" s="123"/>
      <c r="O7980" s="108"/>
      <c r="P7980" s="138"/>
      <c r="Q7980" s="108"/>
      <c r="R7980" s="108"/>
      <c r="S7980" s="139"/>
      <c r="T7980" s="123"/>
      <c r="U7980" s="123"/>
      <c r="V7980" s="123"/>
      <c r="W7980" s="137"/>
      <c r="X7980" s="136"/>
      <c r="Y7980" s="137"/>
      <c r="Z7980" s="137"/>
      <c r="AA7980" s="119"/>
      <c r="AB7980" s="119"/>
      <c r="AC7980" s="137"/>
      <c r="AD7980" s="137">
        <f>IF(AND(AC7980="",M7980=""),0,IF((AC7980=""),M7980,IF((M7980=""),AC7980,AC7980+M7980)))</f>
        <v>3945500</v>
      </c>
      <c r="AE7980" s="137">
        <f>IF( (X7980=""),AD7980*1,AD7980*(X7980/100) )</f>
        <v>3945500</v>
      </c>
      <c r="AF7980" s="137">
        <v>50000000</v>
      </c>
      <c r="AG7980" s="137">
        <f>IF((AF7980-AE7980) &gt; 1,0,IF((AF7980-AE7980)&lt;0,AE7980-AF7980,AF7980-AE7980))</f>
        <v>0</v>
      </c>
      <c r="AH7980" s="137">
        <v>0.01</v>
      </c>
    </row>
    <row r="7981" spans="1:34" s="173" customFormat="1" x14ac:dyDescent="0.55000000000000004">
      <c r="A7981" s="122"/>
      <c r="B7981" s="123"/>
      <c r="C7981" s="123"/>
      <c r="D7981" s="135"/>
      <c r="E7981" s="123"/>
      <c r="F7981" s="123"/>
      <c r="G7981" s="123"/>
      <c r="H7981" s="123"/>
      <c r="I7981" s="136"/>
      <c r="J7981" s="123"/>
      <c r="K7981" s="137"/>
      <c r="L7981" s="137" t="s">
        <v>63</v>
      </c>
      <c r="M7981" s="137">
        <f>SUM(M7980:M7980)</f>
        <v>3945500</v>
      </c>
      <c r="N7981" s="123"/>
      <c r="O7981" s="108"/>
      <c r="P7981" s="138"/>
      <c r="Q7981" s="108"/>
      <c r="R7981" s="108"/>
      <c r="S7981" s="139"/>
      <c r="T7981" s="123"/>
      <c r="U7981" s="123"/>
      <c r="V7981" s="123"/>
      <c r="W7981" s="137"/>
      <c r="X7981" s="136"/>
      <c r="Y7981" s="137"/>
      <c r="Z7981" s="137"/>
      <c r="AA7981" s="119"/>
      <c r="AB7981" s="119"/>
      <c r="AC7981" s="137"/>
      <c r="AD7981" s="137"/>
      <c r="AE7981" s="137">
        <f>SUM(AE7980:AE7980)</f>
        <v>3945500</v>
      </c>
      <c r="AF7981" s="137"/>
      <c r="AG7981" s="137">
        <f>SUM(AG7980:AG7980)</f>
        <v>0</v>
      </c>
      <c r="AH7981" s="137"/>
    </row>
    <row r="7982" spans="1:34" s="173" customFormat="1" x14ac:dyDescent="0.55000000000000004">
      <c r="A7982" s="122" t="s">
        <v>10893</v>
      </c>
      <c r="B7982" s="123">
        <v>3428</v>
      </c>
      <c r="C7982" s="123">
        <v>6834</v>
      </c>
      <c r="D7982" s="135" t="s">
        <v>10894</v>
      </c>
      <c r="E7982" s="123" t="s">
        <v>34</v>
      </c>
      <c r="F7982" s="123">
        <v>23635</v>
      </c>
      <c r="G7982" s="123">
        <v>0</v>
      </c>
      <c r="H7982" s="123">
        <v>1</v>
      </c>
      <c r="I7982" s="136">
        <v>2</v>
      </c>
      <c r="J7982" s="123" t="s">
        <v>35</v>
      </c>
      <c r="K7982" s="137">
        <f>((G7982*400)+(H7982*100))+I7982</f>
        <v>102</v>
      </c>
      <c r="L7982" s="137">
        <v>850</v>
      </c>
      <c r="M7982" s="137">
        <f>K7982*L7982</f>
        <v>86700</v>
      </c>
      <c r="N7982" s="123">
        <v>1</v>
      </c>
      <c r="O7982" s="108" t="s">
        <v>10895</v>
      </c>
      <c r="P7982" s="138">
        <v>3570800018052</v>
      </c>
      <c r="Q7982" s="108" t="s">
        <v>10896</v>
      </c>
      <c r="R7982" s="108" t="s">
        <v>10897</v>
      </c>
      <c r="S7982" s="139" t="s">
        <v>10898</v>
      </c>
      <c r="T7982" s="123" t="s">
        <v>51</v>
      </c>
      <c r="U7982" s="123" t="s">
        <v>45</v>
      </c>
      <c r="V7982" s="123" t="s">
        <v>52</v>
      </c>
      <c r="W7982" s="137">
        <v>118.8</v>
      </c>
      <c r="X7982" s="136">
        <v>91.2</v>
      </c>
      <c r="Y7982" s="137">
        <v>6750</v>
      </c>
      <c r="Z7982" s="137">
        <f>W7982*Y7982</f>
        <v>801900</v>
      </c>
      <c r="AA7982" s="119">
        <v>6</v>
      </c>
      <c r="AB7982" s="119">
        <v>6</v>
      </c>
      <c r="AC7982" s="137">
        <f>(Z7982*(100-AB7982))/100</f>
        <v>753786</v>
      </c>
      <c r="AD7982" s="137">
        <f>IF(AND(AC7982="",M7982=""),0,IF((AC7982=""),M7982, IF( (M7982=""),AC7982,SUM(AC7982:AC8020)+M7982)))</f>
        <v>24571924.315000005</v>
      </c>
      <c r="AE7982" s="137">
        <f>IF( (X7982=""),AD7982*1,AD7982*(X7982/100) )</f>
        <v>22409594.975280005</v>
      </c>
      <c r="AF7982" s="137">
        <v>50000000</v>
      </c>
      <c r="AG7982" s="137">
        <f>IF((AF7982-AE7982) &gt; 1,0,IF((AF7982-AE7982)&lt;0,AE7982-AF7982,AF7982-AE7982))</f>
        <v>0</v>
      </c>
      <c r="AH7982" s="137">
        <v>0.02</v>
      </c>
    </row>
    <row r="7983" spans="1:34" s="173" customFormat="1" x14ac:dyDescent="0.55000000000000004">
      <c r="A7983" s="122"/>
      <c r="B7983" s="123"/>
      <c r="C7983" s="123"/>
      <c r="D7983" s="135"/>
      <c r="E7983" s="123"/>
      <c r="F7983" s="123"/>
      <c r="G7983" s="123"/>
      <c r="H7983" s="123"/>
      <c r="I7983" s="136"/>
      <c r="J7983" s="123"/>
      <c r="K7983" s="137"/>
      <c r="L7983" s="137"/>
      <c r="M7983" s="137"/>
      <c r="N7983" s="123">
        <v>2</v>
      </c>
      <c r="O7983" s="108" t="s">
        <v>10895</v>
      </c>
      <c r="P7983" s="138">
        <v>3570800018052</v>
      </c>
      <c r="Q7983" s="108" t="s">
        <v>10896</v>
      </c>
      <c r="R7983" s="108" t="s">
        <v>10897</v>
      </c>
      <c r="S7983" s="139" t="s">
        <v>10899</v>
      </c>
      <c r="T7983" s="123" t="s">
        <v>73</v>
      </c>
      <c r="U7983" s="123" t="s">
        <v>45</v>
      </c>
      <c r="V7983" s="123" t="s">
        <v>52</v>
      </c>
      <c r="W7983" s="137">
        <v>34.409999999999997</v>
      </c>
      <c r="X7983" s="136">
        <v>8.8000000000000007</v>
      </c>
      <c r="Y7983" s="137">
        <v>6600</v>
      </c>
      <c r="Z7983" s="137">
        <f>W7983*Y7983</f>
        <v>227105.99999999997</v>
      </c>
      <c r="AA7983" s="119">
        <v>6</v>
      </c>
      <c r="AB7983" s="119">
        <v>6</v>
      </c>
      <c r="AC7983" s="137">
        <f>(Z7983*(100-AB7983))/100</f>
        <v>213479.63999999996</v>
      </c>
      <c r="AD7983" s="137">
        <f>IF(AND(AC7983="",M7982=""),0,IF((AC7983=""),M7982, IF( (M7982=""),AC7983,SUM(AC7982:AC8020)+M7982)))</f>
        <v>24571924.315000005</v>
      </c>
      <c r="AE7983" s="137">
        <f>IF( (X7983=""),AD7983*1,AD7983*(X7983/100) )</f>
        <v>2162329.3397200005</v>
      </c>
      <c r="AF7983" s="137">
        <v>50000000</v>
      </c>
      <c r="AG7983" s="137">
        <f>IF((AF7983-AE7983) &gt; 1,0,IF((AF7983-AE7983)&lt;0,AE7983-AF7983,AF7983-AE7983))</f>
        <v>0</v>
      </c>
      <c r="AH7983" s="137">
        <v>0.02</v>
      </c>
    </row>
    <row r="7984" spans="1:34" s="173" customFormat="1" x14ac:dyDescent="0.55000000000000004">
      <c r="A7984" s="122"/>
      <c r="B7984" s="123"/>
      <c r="C7984" s="123"/>
      <c r="D7984" s="135"/>
      <c r="E7984" s="123"/>
      <c r="F7984" s="123"/>
      <c r="G7984" s="123"/>
      <c r="H7984" s="123"/>
      <c r="I7984" s="136"/>
      <c r="J7984" s="123"/>
      <c r="K7984" s="137"/>
      <c r="L7984" s="137" t="s">
        <v>63</v>
      </c>
      <c r="M7984" s="137">
        <f>SUM(M7982:M7983)</f>
        <v>86700</v>
      </c>
      <c r="N7984" s="123"/>
      <c r="O7984" s="108"/>
      <c r="P7984" s="138"/>
      <c r="Q7984" s="108"/>
      <c r="R7984" s="108"/>
      <c r="S7984" s="139"/>
      <c r="T7984" s="123"/>
      <c r="U7984" s="123"/>
      <c r="V7984" s="123"/>
      <c r="W7984" s="137"/>
      <c r="X7984" s="136"/>
      <c r="Y7984" s="137"/>
      <c r="Z7984" s="137"/>
      <c r="AA7984" s="119"/>
      <c r="AB7984" s="119"/>
      <c r="AC7984" s="137"/>
      <c r="AD7984" s="137"/>
      <c r="AE7984" s="137">
        <f>SUM(AE7982:AE7983)</f>
        <v>24571924.315000005</v>
      </c>
      <c r="AF7984" s="137"/>
      <c r="AG7984" s="137">
        <f>SUM(AG7982:AG7983)</f>
        <v>0</v>
      </c>
      <c r="AH7984" s="137"/>
    </row>
    <row r="7985" spans="1:34" s="173" customFormat="1" x14ac:dyDescent="0.55000000000000004">
      <c r="A7985" s="122" t="s">
        <v>10906</v>
      </c>
      <c r="B7985" s="123">
        <v>3429</v>
      </c>
      <c r="C7985" s="123">
        <v>6403</v>
      </c>
      <c r="D7985" s="135" t="s">
        <v>10907</v>
      </c>
      <c r="E7985" s="123" t="s">
        <v>37</v>
      </c>
      <c r="F7985" s="123">
        <v>5788</v>
      </c>
      <c r="G7985" s="123">
        <v>0</v>
      </c>
      <c r="H7985" s="123">
        <v>1</v>
      </c>
      <c r="I7985" s="136">
        <v>14</v>
      </c>
      <c r="J7985" s="123" t="s">
        <v>35</v>
      </c>
      <c r="K7985" s="137">
        <f>((G7985*400)+(H7985*100))+I7985</f>
        <v>114</v>
      </c>
      <c r="L7985" s="137">
        <v>400</v>
      </c>
      <c r="M7985" s="137">
        <f>K7985*L7985</f>
        <v>45600</v>
      </c>
      <c r="N7985" s="123">
        <v>1</v>
      </c>
      <c r="O7985" s="108" t="s">
        <v>10904</v>
      </c>
      <c r="P7985" s="138"/>
      <c r="Q7985" s="108" t="s">
        <v>10905</v>
      </c>
      <c r="R7985" s="108" t="s">
        <v>10908</v>
      </c>
      <c r="S7985" s="139"/>
      <c r="T7985" s="123" t="s">
        <v>51</v>
      </c>
      <c r="U7985" s="123" t="s">
        <v>45</v>
      </c>
      <c r="V7985" s="123" t="s">
        <v>52</v>
      </c>
      <c r="W7985" s="137">
        <v>90.3</v>
      </c>
      <c r="X7985" s="136">
        <v>19.04</v>
      </c>
      <c r="Y7985" s="137">
        <v>6750</v>
      </c>
      <c r="Z7985" s="137">
        <f>W7985*Y7985</f>
        <v>609525</v>
      </c>
      <c r="AA7985" s="119">
        <v>14</v>
      </c>
      <c r="AB7985" s="119">
        <v>18</v>
      </c>
      <c r="AC7985" s="137">
        <f>(Z7985*(100-AB7985))/100</f>
        <v>499810.5</v>
      </c>
      <c r="AD7985" s="137">
        <f>IF(AND(AC7985="",M7985=""),0,IF((AC7985=""),M7985, IF( (M7985=""),AC7985,SUM(AC7985:AC7988)+M7985)))</f>
        <v>5569172.25</v>
      </c>
      <c r="AE7985" s="137">
        <f>IF( (X7985=""),AD7985*1,AD7985*(X7985/100) )</f>
        <v>1060370.3964</v>
      </c>
      <c r="AF7985" s="137">
        <v>10000000</v>
      </c>
      <c r="AG7985" s="137">
        <v>45600</v>
      </c>
      <c r="AH7985" s="137">
        <v>0.02</v>
      </c>
    </row>
    <row r="7986" spans="1:34" s="173" customFormat="1" x14ac:dyDescent="0.55000000000000004">
      <c r="A7986" s="122"/>
      <c r="B7986" s="123"/>
      <c r="C7986" s="123"/>
      <c r="D7986" s="135"/>
      <c r="E7986" s="123"/>
      <c r="F7986" s="123"/>
      <c r="G7986" s="123"/>
      <c r="H7986" s="123"/>
      <c r="I7986" s="136"/>
      <c r="J7986" s="123"/>
      <c r="K7986" s="137"/>
      <c r="L7986" s="137"/>
      <c r="M7986" s="137"/>
      <c r="N7986" s="123">
        <v>2</v>
      </c>
      <c r="O7986" s="108" t="s">
        <v>10904</v>
      </c>
      <c r="P7986" s="138"/>
      <c r="Q7986" s="108" t="s">
        <v>10905</v>
      </c>
      <c r="R7986" s="108" t="s">
        <v>10908</v>
      </c>
      <c r="S7986" s="139" t="s">
        <v>10909</v>
      </c>
      <c r="T7986" s="123" t="s">
        <v>51</v>
      </c>
      <c r="U7986" s="123" t="s">
        <v>45</v>
      </c>
      <c r="V7986" s="123" t="s">
        <v>52</v>
      </c>
      <c r="W7986" s="137">
        <v>384</v>
      </c>
      <c r="X7986" s="136">
        <v>80.959999999999994</v>
      </c>
      <c r="Y7986" s="137">
        <v>6750</v>
      </c>
      <c r="Z7986" s="137">
        <f>W7986*Y7986</f>
        <v>2592000</v>
      </c>
      <c r="AA7986" s="119">
        <v>14</v>
      </c>
      <c r="AB7986" s="119">
        <v>18</v>
      </c>
      <c r="AC7986" s="137">
        <f>(Z7986*(100-AB7986))/100</f>
        <v>2125440</v>
      </c>
      <c r="AD7986" s="137">
        <f>IF(AND(AC7986="",M7985=""),0,IF((AC7986=""),M7985, IF( (M7985=""),AC7986,SUM(AC7985:AC7988)+M7985)))</f>
        <v>5569172.25</v>
      </c>
      <c r="AE7986" s="137">
        <f>IF( (X7986=""),AD7986*1,AD7986*(X7986/100) )</f>
        <v>4508801.8536</v>
      </c>
      <c r="AF7986" s="137">
        <v>10000000</v>
      </c>
      <c r="AG7986" s="137">
        <f>IF((AF7986-AE7986) &gt; 1,0,IF((AF7986-AE7986)&lt;0,AE7986-AF7986,AF7986-AE7986))</f>
        <v>0</v>
      </c>
      <c r="AH7986" s="137">
        <v>0.02</v>
      </c>
    </row>
    <row r="7987" spans="1:34" s="173" customFormat="1" x14ac:dyDescent="0.55000000000000004">
      <c r="A7987" s="122" t="s">
        <v>10906</v>
      </c>
      <c r="B7987" s="123">
        <v>3430</v>
      </c>
      <c r="C7987" s="123">
        <v>6626</v>
      </c>
      <c r="D7987" s="135" t="s">
        <v>10965</v>
      </c>
      <c r="E7987" s="123" t="s">
        <v>34</v>
      </c>
      <c r="F7987" s="123">
        <v>23179</v>
      </c>
      <c r="G7987" s="123">
        <v>0</v>
      </c>
      <c r="H7987" s="123">
        <v>0</v>
      </c>
      <c r="I7987" s="136">
        <v>58</v>
      </c>
      <c r="J7987" s="123" t="s">
        <v>35</v>
      </c>
      <c r="K7987" s="137">
        <f>((G7987*400)+(H7987*100))+I7987</f>
        <v>58</v>
      </c>
      <c r="L7987" s="137">
        <v>650</v>
      </c>
      <c r="M7987" s="137">
        <f>K7987*L7987</f>
        <v>37700</v>
      </c>
      <c r="N7987" s="123">
        <v>1</v>
      </c>
      <c r="O7987" s="108" t="s">
        <v>10904</v>
      </c>
      <c r="P7987" s="138"/>
      <c r="Q7987" s="108" t="s">
        <v>10905</v>
      </c>
      <c r="R7987" s="108" t="s">
        <v>10908</v>
      </c>
      <c r="S7987" s="139" t="s">
        <v>10966</v>
      </c>
      <c r="T7987" s="123" t="s">
        <v>51</v>
      </c>
      <c r="U7987" s="123" t="s">
        <v>45</v>
      </c>
      <c r="V7987" s="123" t="s">
        <v>52</v>
      </c>
      <c r="W7987" s="137">
        <v>461.7</v>
      </c>
      <c r="X7987" s="136">
        <v>100</v>
      </c>
      <c r="Y7987" s="137">
        <v>6750</v>
      </c>
      <c r="Z7987" s="137">
        <f>W7987*Y7987</f>
        <v>3116475</v>
      </c>
      <c r="AA7987" s="119">
        <v>7</v>
      </c>
      <c r="AB7987" s="119">
        <v>7</v>
      </c>
      <c r="AC7987" s="137">
        <f>(Z7987*(100-AB7987))/100</f>
        <v>2898321.75</v>
      </c>
      <c r="AD7987" s="137">
        <f>IF(AND(AC7987="",M7987=""),0,IF((AC7987=""),M7987, IF( (M7987=""),AC7987,SUM(AC7987:AC7988)+M7987)))</f>
        <v>2936021.75</v>
      </c>
      <c r="AE7987" s="137">
        <f>IF( (X7987=""),AD7987*1,AD7987*(X7987/100) )</f>
        <v>2936021.75</v>
      </c>
      <c r="AF7987" s="137">
        <v>50000000</v>
      </c>
      <c r="AG7987" s="137">
        <f>IF((AF7987-AE7987) &gt; 1,0,IF((AF7987-AE7987)&lt;0,AE7987-AF7987,AF7987-AE7987))</f>
        <v>0</v>
      </c>
      <c r="AH7987" s="137">
        <v>0.02</v>
      </c>
    </row>
    <row r="7988" spans="1:34" s="173" customFormat="1" x14ac:dyDescent="0.55000000000000004">
      <c r="A7988" s="122"/>
      <c r="B7988" s="123"/>
      <c r="C7988" s="123"/>
      <c r="D7988" s="135"/>
      <c r="E7988" s="123"/>
      <c r="F7988" s="123"/>
      <c r="G7988" s="123"/>
      <c r="H7988" s="123"/>
      <c r="I7988" s="136"/>
      <c r="J7988" s="123"/>
      <c r="K7988" s="137"/>
      <c r="L7988" s="137" t="s">
        <v>63</v>
      </c>
      <c r="M7988" s="137">
        <f>SUM(M7985:M7987)</f>
        <v>83300</v>
      </c>
      <c r="N7988" s="123"/>
      <c r="O7988" s="108"/>
      <c r="P7988" s="138"/>
      <c r="Q7988" s="108"/>
      <c r="R7988" s="108"/>
      <c r="S7988" s="139"/>
      <c r="T7988" s="123"/>
      <c r="U7988" s="123"/>
      <c r="V7988" s="123"/>
      <c r="W7988" s="137"/>
      <c r="X7988" s="136"/>
      <c r="Y7988" s="137"/>
      <c r="Z7988" s="137"/>
      <c r="AA7988" s="119"/>
      <c r="AB7988" s="119"/>
      <c r="AC7988" s="137"/>
      <c r="AD7988" s="137"/>
      <c r="AE7988" s="137">
        <f>SUM(AE7985:AE7987)</f>
        <v>8505194</v>
      </c>
      <c r="AF7988" s="137"/>
      <c r="AG7988" s="137">
        <f>SUM(AG7985:AG7987)</f>
        <v>45600</v>
      </c>
      <c r="AH7988" s="137"/>
    </row>
    <row r="7989" spans="1:34" s="173" customFormat="1" x14ac:dyDescent="0.55000000000000004">
      <c r="A7989" s="122" t="s">
        <v>10910</v>
      </c>
      <c r="B7989" s="123">
        <v>3431</v>
      </c>
      <c r="C7989" s="123">
        <v>4748</v>
      </c>
      <c r="D7989" s="135" t="s">
        <v>10911</v>
      </c>
      <c r="E7989" s="123" t="s">
        <v>37</v>
      </c>
      <c r="F7989" s="123">
        <v>6261</v>
      </c>
      <c r="G7989" s="123">
        <v>1</v>
      </c>
      <c r="H7989" s="123">
        <v>3</v>
      </c>
      <c r="I7989" s="136">
        <v>66</v>
      </c>
      <c r="J7989" s="123" t="s">
        <v>38</v>
      </c>
      <c r="K7989" s="137">
        <f>((G7989*400)+(H7989*100))+I7989</f>
        <v>766</v>
      </c>
      <c r="L7989" s="137">
        <v>225</v>
      </c>
      <c r="M7989" s="137">
        <f>K7989*L7989</f>
        <v>172350</v>
      </c>
      <c r="N7989" s="123"/>
      <c r="O7989" s="108"/>
      <c r="P7989" s="138"/>
      <c r="Q7989" s="108"/>
      <c r="R7989" s="108"/>
      <c r="S7989" s="139"/>
      <c r="T7989" s="123"/>
      <c r="U7989" s="123"/>
      <c r="V7989" s="123"/>
      <c r="W7989" s="137"/>
      <c r="X7989" s="136"/>
      <c r="Y7989" s="137"/>
      <c r="Z7989" s="137"/>
      <c r="AA7989" s="119"/>
      <c r="AB7989" s="119"/>
      <c r="AC7989" s="137"/>
      <c r="AD7989" s="137">
        <f>IF(AND(AC7989="",M7989=""),0,IF((AC7989=""),M7989,IF((M7989=""),AC7989,AC7989+M7989)))</f>
        <v>172350</v>
      </c>
      <c r="AE7989" s="137">
        <f>IF( (X7989=""),AD7989*1,AD7989*(X7989/100) )</f>
        <v>172350</v>
      </c>
      <c r="AF7989" s="137">
        <v>0</v>
      </c>
      <c r="AG7989" s="137">
        <f>IF((AF7989-AE7989) &gt; 1,0,IF((AF7989-AE7989)&lt;0,AE7989-AF7989,AF7989-AE7989))</f>
        <v>172350</v>
      </c>
      <c r="AH7989" s="137">
        <v>0.01</v>
      </c>
    </row>
    <row r="7990" spans="1:34" s="173" customFormat="1" x14ac:dyDescent="0.55000000000000004">
      <c r="A7990" s="122"/>
      <c r="B7990" s="123">
        <v>3432</v>
      </c>
      <c r="C7990" s="123">
        <v>4782</v>
      </c>
      <c r="D7990" s="135" t="s">
        <v>10912</v>
      </c>
      <c r="E7990" s="123" t="s">
        <v>37</v>
      </c>
      <c r="F7990" s="123">
        <v>6262</v>
      </c>
      <c r="G7990" s="123">
        <v>0</v>
      </c>
      <c r="H7990" s="123">
        <v>2</v>
      </c>
      <c r="I7990" s="136">
        <v>20</v>
      </c>
      <c r="J7990" s="123" t="s">
        <v>38</v>
      </c>
      <c r="K7990" s="137">
        <f>((G7990*400)+(H7990*100))+I7990</f>
        <v>220</v>
      </c>
      <c r="L7990" s="137">
        <v>225</v>
      </c>
      <c r="M7990" s="137">
        <f>K7990*L7990</f>
        <v>49500</v>
      </c>
      <c r="N7990" s="123"/>
      <c r="O7990" s="108"/>
      <c r="P7990" s="138"/>
      <c r="Q7990" s="108"/>
      <c r="R7990" s="108"/>
      <c r="S7990" s="139"/>
      <c r="T7990" s="123"/>
      <c r="U7990" s="123"/>
      <c r="V7990" s="123"/>
      <c r="W7990" s="137"/>
      <c r="X7990" s="136"/>
      <c r="Y7990" s="137"/>
      <c r="Z7990" s="137"/>
      <c r="AA7990" s="119"/>
      <c r="AB7990" s="119"/>
      <c r="AC7990" s="137"/>
      <c r="AD7990" s="137">
        <f>IF(AND(AC7990="",M7990=""),0,IF((AC7990=""),M7990,IF((M7990=""),AC7990,AC7990+M7990)))</f>
        <v>49500</v>
      </c>
      <c r="AE7990" s="137">
        <f>IF( (X7990=""),AD7990*1,AD7990*(X7990/100) )</f>
        <v>49500</v>
      </c>
      <c r="AF7990" s="137">
        <v>0</v>
      </c>
      <c r="AG7990" s="137">
        <f>IF((AF7990-AE7990) &gt; 1,0,IF((AF7990-AE7990)&lt;0,AE7990-AF7990,AF7990-AE7990))</f>
        <v>49500</v>
      </c>
      <c r="AH7990" s="137">
        <v>0.01</v>
      </c>
    </row>
    <row r="7991" spans="1:34" s="173" customFormat="1" x14ac:dyDescent="0.55000000000000004">
      <c r="A7991" s="122"/>
      <c r="B7991" s="123"/>
      <c r="C7991" s="123"/>
      <c r="D7991" s="135"/>
      <c r="E7991" s="123"/>
      <c r="F7991" s="123"/>
      <c r="G7991" s="123"/>
      <c r="H7991" s="123"/>
      <c r="I7991" s="136"/>
      <c r="J7991" s="123"/>
      <c r="K7991" s="137"/>
      <c r="L7991" s="137" t="s">
        <v>63</v>
      </c>
      <c r="M7991" s="137">
        <f>SUM(M7989:M7990)</f>
        <v>221850</v>
      </c>
      <c r="N7991" s="123"/>
      <c r="O7991" s="108"/>
      <c r="P7991" s="138"/>
      <c r="Q7991" s="108"/>
      <c r="R7991" s="108"/>
      <c r="S7991" s="139"/>
      <c r="T7991" s="123"/>
      <c r="U7991" s="123"/>
      <c r="V7991" s="123"/>
      <c r="W7991" s="137"/>
      <c r="X7991" s="136"/>
      <c r="Y7991" s="137"/>
      <c r="Z7991" s="137"/>
      <c r="AA7991" s="119"/>
      <c r="AB7991" s="119"/>
      <c r="AC7991" s="137"/>
      <c r="AD7991" s="137"/>
      <c r="AE7991" s="137">
        <f>SUM(AE7989:AE7990)</f>
        <v>221850</v>
      </c>
      <c r="AF7991" s="137"/>
      <c r="AG7991" s="137">
        <f>SUM(AG7989:AG7990)</f>
        <v>221850</v>
      </c>
      <c r="AH7991" s="137"/>
    </row>
    <row r="7992" spans="1:34" s="173" customFormat="1" x14ac:dyDescent="0.55000000000000004">
      <c r="A7992" s="122" t="s">
        <v>10915</v>
      </c>
      <c r="B7992" s="123">
        <v>3433</v>
      </c>
      <c r="C7992" s="123">
        <v>9638</v>
      </c>
      <c r="D7992" s="135" t="s">
        <v>10916</v>
      </c>
      <c r="E7992" s="123" t="s">
        <v>34</v>
      </c>
      <c r="F7992" s="123">
        <v>11602</v>
      </c>
      <c r="G7992" s="123">
        <v>1</v>
      </c>
      <c r="H7992" s="123">
        <v>0</v>
      </c>
      <c r="I7992" s="136">
        <v>97</v>
      </c>
      <c r="J7992" s="123" t="s">
        <v>35</v>
      </c>
      <c r="K7992" s="137">
        <f>((G7992*400)+(H7992*100))+I7992</f>
        <v>497</v>
      </c>
      <c r="L7992" s="137">
        <v>1200</v>
      </c>
      <c r="M7992" s="137">
        <f>K7992*L7992</f>
        <v>596400</v>
      </c>
      <c r="N7992" s="123">
        <v>1</v>
      </c>
      <c r="O7992" s="108" t="s">
        <v>10913</v>
      </c>
      <c r="P7992" s="138">
        <v>3570800202911</v>
      </c>
      <c r="Q7992" s="108" t="s">
        <v>10914</v>
      </c>
      <c r="R7992" s="108" t="s">
        <v>10917</v>
      </c>
      <c r="S7992" s="139"/>
      <c r="T7992" s="123" t="s">
        <v>51</v>
      </c>
      <c r="U7992" s="123" t="s">
        <v>45</v>
      </c>
      <c r="V7992" s="123" t="s">
        <v>52</v>
      </c>
      <c r="W7992" s="137">
        <v>152.63999999999999</v>
      </c>
      <c r="X7992" s="136">
        <v>70.39</v>
      </c>
      <c r="Y7992" s="137">
        <v>6750</v>
      </c>
      <c r="Z7992" s="137">
        <f>W7992*Y7992</f>
        <v>1030319.9999999999</v>
      </c>
      <c r="AA7992" s="119">
        <v>17</v>
      </c>
      <c r="AB7992" s="119">
        <v>20</v>
      </c>
      <c r="AC7992" s="137">
        <f>(Z7992*(100-AB7992))/100</f>
        <v>824255.99999999988</v>
      </c>
      <c r="AD7992" s="137">
        <f>IF(AND(AC7992="",M7992=""),0,IF((AC7992=""),M7992, IF( (M7992=""),AC7992,SUM(AC7992:AC7993)+M7992)))</f>
        <v>1420656</v>
      </c>
      <c r="AE7992" s="137">
        <f>IF( (X7992=""),AD7992*1,AD7992*(X7992/100) )</f>
        <v>999999.75839999993</v>
      </c>
      <c r="AF7992" s="137">
        <v>50000000</v>
      </c>
      <c r="AG7992" s="137">
        <f>IF((AF7992-AE7992) &gt; 1,0,IF((AF7992-AE7992)&lt;0,AE7992-AF7992,AF7992-AE7992))</f>
        <v>0</v>
      </c>
      <c r="AH7992" s="137">
        <v>0.02</v>
      </c>
    </row>
    <row r="7993" spans="1:34" s="173" customFormat="1" x14ac:dyDescent="0.55000000000000004">
      <c r="A7993" s="122"/>
      <c r="B7993" s="123"/>
      <c r="C7993" s="123"/>
      <c r="D7993" s="135"/>
      <c r="E7993" s="123"/>
      <c r="F7993" s="123"/>
      <c r="G7993" s="123"/>
      <c r="H7993" s="123"/>
      <c r="I7993" s="136"/>
      <c r="J7993" s="123"/>
      <c r="K7993" s="137"/>
      <c r="L7993" s="137"/>
      <c r="M7993" s="137"/>
      <c r="N7993" s="123">
        <v>2</v>
      </c>
      <c r="O7993" s="108" t="s">
        <v>10913</v>
      </c>
      <c r="P7993" s="138">
        <v>3570800202911</v>
      </c>
      <c r="Q7993" s="108" t="s">
        <v>10914</v>
      </c>
      <c r="R7993" s="108" t="s">
        <v>10917</v>
      </c>
      <c r="S7993" s="139"/>
      <c r="T7993" s="123" t="s">
        <v>55</v>
      </c>
      <c r="U7993" s="123" t="s">
        <v>45</v>
      </c>
      <c r="V7993" s="123" t="s">
        <v>52</v>
      </c>
      <c r="W7993" s="137">
        <v>64.2</v>
      </c>
      <c r="X7993" s="136">
        <v>29.61</v>
      </c>
      <c r="Y7993" s="137">
        <v>0</v>
      </c>
      <c r="Z7993" s="137">
        <f>W7993*Y7993</f>
        <v>0</v>
      </c>
      <c r="AA7993" s="119">
        <v>17</v>
      </c>
      <c r="AB7993" s="119">
        <v>20</v>
      </c>
      <c r="AC7993" s="137">
        <f>(Z7993*(100-AB7993))/100</f>
        <v>0</v>
      </c>
      <c r="AD7993" s="137">
        <f>IF(AND(AC7993="",M7992=""),0,IF((AC7993=""),M7992, IF( (M7992=""),AC7993,SUM(AC7992:AC7993)+M7992)))</f>
        <v>1420656</v>
      </c>
      <c r="AE7993" s="137">
        <f>IF( (X7993=""),AD7993*1,AD7993*(X7993/100) )</f>
        <v>420656.24159999995</v>
      </c>
      <c r="AF7993" s="137">
        <v>50000000</v>
      </c>
      <c r="AG7993" s="137">
        <f>IF((AF7993-AE7993) &gt; 1,0,IF((AF7993-AE7993)&lt;0,AE7993-AF7993,AF7993-AE7993))</f>
        <v>0</v>
      </c>
      <c r="AH7993" s="137">
        <v>0.02</v>
      </c>
    </row>
    <row r="7994" spans="1:34" s="173" customFormat="1" x14ac:dyDescent="0.55000000000000004">
      <c r="A7994" s="122"/>
      <c r="B7994" s="123"/>
      <c r="C7994" s="123"/>
      <c r="D7994" s="135"/>
      <c r="E7994" s="123"/>
      <c r="F7994" s="123"/>
      <c r="G7994" s="123"/>
      <c r="H7994" s="123"/>
      <c r="I7994" s="136"/>
      <c r="J7994" s="123"/>
      <c r="K7994" s="137"/>
      <c r="L7994" s="137" t="s">
        <v>63</v>
      </c>
      <c r="M7994" s="137">
        <f>SUM(M7992:M7993)</f>
        <v>596400</v>
      </c>
      <c r="N7994" s="123"/>
      <c r="O7994" s="108"/>
      <c r="P7994" s="138"/>
      <c r="Q7994" s="108"/>
      <c r="R7994" s="108"/>
      <c r="S7994" s="139"/>
      <c r="T7994" s="123"/>
      <c r="U7994" s="123"/>
      <c r="V7994" s="123"/>
      <c r="W7994" s="137"/>
      <c r="X7994" s="136"/>
      <c r="Y7994" s="137"/>
      <c r="Z7994" s="137"/>
      <c r="AA7994" s="119"/>
      <c r="AB7994" s="119"/>
      <c r="AC7994" s="137"/>
      <c r="AD7994" s="137"/>
      <c r="AE7994" s="137">
        <f>SUM(AE7992:AE7993)</f>
        <v>1420656</v>
      </c>
      <c r="AF7994" s="137"/>
      <c r="AG7994" s="137">
        <f>SUM(AG7992:AG7993)</f>
        <v>0</v>
      </c>
      <c r="AH7994" s="137"/>
    </row>
    <row r="7995" spans="1:34" s="173" customFormat="1" x14ac:dyDescent="0.55000000000000004">
      <c r="A7995" s="122" t="s">
        <v>15646</v>
      </c>
      <c r="B7995" s="123">
        <v>3434</v>
      </c>
      <c r="C7995" s="123">
        <v>7087</v>
      </c>
      <c r="D7995" s="135" t="s">
        <v>10918</v>
      </c>
      <c r="E7995" s="123" t="s">
        <v>34</v>
      </c>
      <c r="F7995" s="123">
        <v>18404</v>
      </c>
      <c r="G7995" s="123">
        <v>0</v>
      </c>
      <c r="H7995" s="123">
        <v>0</v>
      </c>
      <c r="I7995" s="136">
        <v>94</v>
      </c>
      <c r="J7995" s="123" t="s">
        <v>68</v>
      </c>
      <c r="K7995" s="137">
        <f>((G7995*400)+(H7995*100))+I7995</f>
        <v>94</v>
      </c>
      <c r="L7995" s="137">
        <v>850</v>
      </c>
      <c r="M7995" s="137">
        <f>K7995*L7995</f>
        <v>79900</v>
      </c>
      <c r="N7995" s="123"/>
      <c r="O7995" s="108"/>
      <c r="P7995" s="138"/>
      <c r="Q7995" s="108"/>
      <c r="R7995" s="108"/>
      <c r="S7995" s="139"/>
      <c r="T7995" s="123"/>
      <c r="U7995" s="123"/>
      <c r="V7995" s="123"/>
      <c r="W7995" s="137"/>
      <c r="X7995" s="136"/>
      <c r="Y7995" s="137"/>
      <c r="Z7995" s="137"/>
      <c r="AA7995" s="119"/>
      <c r="AB7995" s="119"/>
      <c r="AC7995" s="137"/>
      <c r="AD7995" s="137">
        <f>IF(AND(AC7995="",M7995=""),0,IF((AC7995=""),M7995,IF((M7995=""),AC7995,AC7995+M7995)))</f>
        <v>79900</v>
      </c>
      <c r="AE7995" s="137">
        <f>IF( (X7995=""),AD7995*1,AD7995*(X7995/100) )</f>
        <v>79900</v>
      </c>
      <c r="AF7995" s="137">
        <v>0</v>
      </c>
      <c r="AG7995" s="137">
        <f>IF((AF7995-AE7995) &gt; 1,0,IF((AF7995-AE7995)&lt;0,AE7995-AF7995,AF7995-AE7995))</f>
        <v>79900</v>
      </c>
      <c r="AH7995" s="137">
        <v>0.3</v>
      </c>
    </row>
    <row r="7996" spans="1:34" s="173" customFormat="1" x14ac:dyDescent="0.55000000000000004">
      <c r="A7996" s="122"/>
      <c r="B7996" s="123"/>
      <c r="C7996" s="123"/>
      <c r="D7996" s="135"/>
      <c r="E7996" s="123"/>
      <c r="F7996" s="123"/>
      <c r="G7996" s="123"/>
      <c r="H7996" s="123"/>
      <c r="I7996" s="136"/>
      <c r="J7996" s="123"/>
      <c r="K7996" s="137"/>
      <c r="L7996" s="137" t="s">
        <v>63</v>
      </c>
      <c r="M7996" s="137">
        <f>SUM(M7995:M7995)</f>
        <v>79900</v>
      </c>
      <c r="N7996" s="123"/>
      <c r="O7996" s="108"/>
      <c r="P7996" s="138"/>
      <c r="Q7996" s="108"/>
      <c r="R7996" s="108"/>
      <c r="S7996" s="139"/>
      <c r="T7996" s="123"/>
      <c r="U7996" s="123"/>
      <c r="V7996" s="123"/>
      <c r="W7996" s="137"/>
      <c r="X7996" s="136"/>
      <c r="Y7996" s="137"/>
      <c r="Z7996" s="137"/>
      <c r="AA7996" s="119"/>
      <c r="AB7996" s="119"/>
      <c r="AC7996" s="137"/>
      <c r="AD7996" s="137"/>
      <c r="AE7996" s="137">
        <f>SUM(AE7995:AE7995)</f>
        <v>79900</v>
      </c>
      <c r="AF7996" s="137"/>
      <c r="AG7996" s="137">
        <f>SUM(AG7995:AG7995)</f>
        <v>79900</v>
      </c>
      <c r="AH7996" s="137"/>
    </row>
    <row r="7997" spans="1:34" s="173" customFormat="1" x14ac:dyDescent="0.55000000000000004">
      <c r="A7997" s="122" t="s">
        <v>10921</v>
      </c>
      <c r="B7997" s="123">
        <v>3435</v>
      </c>
      <c r="C7997" s="123">
        <v>7760</v>
      </c>
      <c r="D7997" s="135" t="s">
        <v>10922</v>
      </c>
      <c r="E7997" s="123" t="s">
        <v>34</v>
      </c>
      <c r="F7997" s="123">
        <v>19568</v>
      </c>
      <c r="G7997" s="123">
        <v>0</v>
      </c>
      <c r="H7997" s="123">
        <v>0</v>
      </c>
      <c r="I7997" s="136">
        <v>59.9</v>
      </c>
      <c r="J7997" s="123" t="s">
        <v>35</v>
      </c>
      <c r="K7997" s="137">
        <f>((G7997*400)+(H7997*100))+I7997</f>
        <v>59.9</v>
      </c>
      <c r="L7997" s="137">
        <v>375</v>
      </c>
      <c r="M7997" s="137">
        <f>K7997*L7997</f>
        <v>22462.5</v>
      </c>
      <c r="N7997" s="123">
        <v>1</v>
      </c>
      <c r="O7997" s="108" t="s">
        <v>10919</v>
      </c>
      <c r="P7997" s="138"/>
      <c r="Q7997" s="108" t="s">
        <v>10920</v>
      </c>
      <c r="R7997" s="108" t="s">
        <v>10923</v>
      </c>
      <c r="S7997" s="139" t="s">
        <v>10924</v>
      </c>
      <c r="T7997" s="123" t="s">
        <v>51</v>
      </c>
      <c r="U7997" s="123" t="s">
        <v>45</v>
      </c>
      <c r="V7997" s="123" t="s">
        <v>52</v>
      </c>
      <c r="W7997" s="137">
        <v>442.26</v>
      </c>
      <c r="X7997" s="136">
        <v>97.27</v>
      </c>
      <c r="Y7997" s="137">
        <v>6750</v>
      </c>
      <c r="Z7997" s="137">
        <f>W7997*Y7997</f>
        <v>2985255</v>
      </c>
      <c r="AA7997" s="119">
        <v>6</v>
      </c>
      <c r="AB7997" s="119">
        <v>6</v>
      </c>
      <c r="AC7997" s="137">
        <f>(Z7997*(100-AB7997))/100</f>
        <v>2806139.7</v>
      </c>
      <c r="AD7997" s="137">
        <f>IF(AND(AC7997="",M7997=""),0,IF((AC7997=""),M7997, IF( (M7997=""),AC7997,SUM(AC7997:AC8000)+M7997)))</f>
        <v>8896288.0999999996</v>
      </c>
      <c r="AE7997" s="137">
        <f>IF( (X7997=""),AD7997*1,AD7997*(X7997/100) )</f>
        <v>8653419.4348699991</v>
      </c>
      <c r="AF7997" s="137">
        <v>50000000</v>
      </c>
      <c r="AG7997" s="137">
        <f>IF((AF7997-AE7997) &gt; 1,0,IF((AF7997-AE7997)&lt;0,AE7997-AF7997,AF7997-AE7997))</f>
        <v>0</v>
      </c>
      <c r="AH7997" s="137">
        <v>0.02</v>
      </c>
    </row>
    <row r="7998" spans="1:34" s="173" customFormat="1" x14ac:dyDescent="0.55000000000000004">
      <c r="A7998" s="122"/>
      <c r="B7998" s="123"/>
      <c r="C7998" s="123"/>
      <c r="D7998" s="135"/>
      <c r="E7998" s="123"/>
      <c r="F7998" s="123"/>
      <c r="G7998" s="123"/>
      <c r="H7998" s="123"/>
      <c r="I7998" s="136"/>
      <c r="J7998" s="123"/>
      <c r="K7998" s="137"/>
      <c r="L7998" s="137"/>
      <c r="M7998" s="137"/>
      <c r="N7998" s="123">
        <v>2</v>
      </c>
      <c r="O7998" s="108" t="s">
        <v>10919</v>
      </c>
      <c r="P7998" s="138"/>
      <c r="Q7998" s="108" t="s">
        <v>10920</v>
      </c>
      <c r="R7998" s="108" t="s">
        <v>10923</v>
      </c>
      <c r="S7998" s="139" t="s">
        <v>10925</v>
      </c>
      <c r="T7998" s="123" t="s">
        <v>439</v>
      </c>
      <c r="U7998" s="123" t="s">
        <v>45</v>
      </c>
      <c r="V7998" s="123" t="s">
        <v>52</v>
      </c>
      <c r="W7998" s="137">
        <v>12.4</v>
      </c>
      <c r="X7998" s="136">
        <v>2.73</v>
      </c>
      <c r="Y7998" s="137">
        <v>6050</v>
      </c>
      <c r="Z7998" s="137">
        <f>W7998*Y7998</f>
        <v>75020</v>
      </c>
      <c r="AA7998" s="119">
        <v>6</v>
      </c>
      <c r="AB7998" s="119">
        <v>6</v>
      </c>
      <c r="AC7998" s="137">
        <f>(Z7998*(100-AB7998))/100</f>
        <v>70518.8</v>
      </c>
      <c r="AD7998" s="137">
        <f>IF(AND(AC7998="",M7997=""),0,IF((AC7998=""),M7997, IF( (M7997=""),AC7998,SUM(AC7997:AC8000)+M7997)))</f>
        <v>8896288.0999999996</v>
      </c>
      <c r="AE7998" s="137">
        <f>IF( (X7998=""),AD7998*1,AD7998*(X7998/100) )</f>
        <v>242868.66513000001</v>
      </c>
      <c r="AF7998" s="137">
        <v>50000000</v>
      </c>
      <c r="AG7998" s="137">
        <f>IF((AF7998-AE7998) &gt; 1,0,IF((AF7998-AE7998)&lt;0,AE7998-AF7998,AF7998-AE7998))</f>
        <v>0</v>
      </c>
      <c r="AH7998" s="137">
        <v>0.02</v>
      </c>
    </row>
    <row r="7999" spans="1:34" s="173" customFormat="1" x14ac:dyDescent="0.55000000000000004">
      <c r="A7999" s="122"/>
      <c r="B7999" s="123"/>
      <c r="C7999" s="123"/>
      <c r="D7999" s="135"/>
      <c r="E7999" s="123"/>
      <c r="F7999" s="123"/>
      <c r="G7999" s="123"/>
      <c r="H7999" s="123"/>
      <c r="I7999" s="136"/>
      <c r="J7999" s="123"/>
      <c r="K7999" s="137"/>
      <c r="L7999" s="137" t="s">
        <v>63</v>
      </c>
      <c r="M7999" s="137">
        <f>SUM(M7997:M7998)</f>
        <v>22462.5</v>
      </c>
      <c r="N7999" s="123"/>
      <c r="O7999" s="108"/>
      <c r="P7999" s="138"/>
      <c r="Q7999" s="108"/>
      <c r="R7999" s="108"/>
      <c r="S7999" s="139"/>
      <c r="T7999" s="123"/>
      <c r="U7999" s="123"/>
      <c r="V7999" s="123"/>
      <c r="W7999" s="137"/>
      <c r="X7999" s="136"/>
      <c r="Y7999" s="137"/>
      <c r="Z7999" s="137"/>
      <c r="AA7999" s="119"/>
      <c r="AB7999" s="119"/>
      <c r="AC7999" s="137"/>
      <c r="AD7999" s="137"/>
      <c r="AE7999" s="137">
        <f>SUM(AE7997:AE7998)</f>
        <v>8896288.0999999996</v>
      </c>
      <c r="AF7999" s="137"/>
      <c r="AG7999" s="137">
        <f>SUM(AG7997:AG7998)</f>
        <v>0</v>
      </c>
      <c r="AH7999" s="137"/>
    </row>
    <row r="8000" spans="1:34" s="173" customFormat="1" x14ac:dyDescent="0.55000000000000004">
      <c r="A8000" s="122" t="s">
        <v>10928</v>
      </c>
      <c r="B8000" s="123">
        <v>3436</v>
      </c>
      <c r="C8000" s="123">
        <v>7856</v>
      </c>
      <c r="D8000" s="135" t="s">
        <v>10929</v>
      </c>
      <c r="E8000" s="123" t="s">
        <v>34</v>
      </c>
      <c r="F8000" s="123">
        <v>19581</v>
      </c>
      <c r="G8000" s="123">
        <v>0</v>
      </c>
      <c r="H8000" s="123">
        <v>1</v>
      </c>
      <c r="I8000" s="136">
        <v>61.6</v>
      </c>
      <c r="J8000" s="123" t="s">
        <v>35</v>
      </c>
      <c r="K8000" s="137">
        <f>((G8000*400)+(H8000*100))+I8000</f>
        <v>161.6</v>
      </c>
      <c r="L8000" s="137">
        <v>400</v>
      </c>
      <c r="M8000" s="137">
        <f>K8000*L8000</f>
        <v>64640</v>
      </c>
      <c r="N8000" s="123">
        <v>1</v>
      </c>
      <c r="O8000" s="108" t="s">
        <v>10926</v>
      </c>
      <c r="P8000" s="138"/>
      <c r="Q8000" s="108" t="s">
        <v>10927</v>
      </c>
      <c r="R8000" s="108" t="s">
        <v>10930</v>
      </c>
      <c r="S8000" s="139" t="s">
        <v>10931</v>
      </c>
      <c r="T8000" s="123" t="s">
        <v>51</v>
      </c>
      <c r="U8000" s="123" t="s">
        <v>45</v>
      </c>
      <c r="V8000" s="123" t="s">
        <v>52</v>
      </c>
      <c r="W8000" s="137">
        <v>945.18</v>
      </c>
      <c r="X8000" s="136">
        <v>100</v>
      </c>
      <c r="Y8000" s="137">
        <v>6750</v>
      </c>
      <c r="Z8000" s="137">
        <f>W8000*Y8000</f>
        <v>6379965</v>
      </c>
      <c r="AA8000" s="119">
        <v>6</v>
      </c>
      <c r="AB8000" s="119">
        <v>6</v>
      </c>
      <c r="AC8000" s="137">
        <f>(Z8000*(100-AB8000))/100</f>
        <v>5997167.0999999996</v>
      </c>
      <c r="AD8000" s="137">
        <f>IF(AND(AC8000="",M8000=""),0,IF((AC8000=""),M8000, IF( (M8000=""),AC8000,SUM(AC8000:AC8003)+M8000)))</f>
        <v>7089697.0999999996</v>
      </c>
      <c r="AE8000" s="137">
        <f>IF( (X8000=""),AD8000*1,AD8000*(X8000/100) )</f>
        <v>7089697.0999999996</v>
      </c>
      <c r="AF8000" s="137">
        <v>50000000</v>
      </c>
      <c r="AG8000" s="137">
        <f>IF((AF8000-AE8000) &gt; 1,0,IF((AF8000-AE8000)&lt;0,AE8000-AF8000,AF8000-AE8000))</f>
        <v>0</v>
      </c>
      <c r="AH8000" s="137">
        <v>0.02</v>
      </c>
    </row>
    <row r="8001" spans="1:34" s="173" customFormat="1" x14ac:dyDescent="0.55000000000000004">
      <c r="A8001" s="122"/>
      <c r="B8001" s="123"/>
      <c r="C8001" s="123"/>
      <c r="D8001" s="135"/>
      <c r="E8001" s="123"/>
      <c r="F8001" s="123"/>
      <c r="G8001" s="123"/>
      <c r="H8001" s="123"/>
      <c r="I8001" s="136"/>
      <c r="J8001" s="123"/>
      <c r="K8001" s="137"/>
      <c r="L8001" s="137" t="s">
        <v>63</v>
      </c>
      <c r="M8001" s="137">
        <f>SUM(M8000:M8000)</f>
        <v>64640</v>
      </c>
      <c r="N8001" s="123"/>
      <c r="O8001" s="108"/>
      <c r="P8001" s="138"/>
      <c r="Q8001" s="108"/>
      <c r="R8001" s="108"/>
      <c r="S8001" s="139"/>
      <c r="T8001" s="123"/>
      <c r="U8001" s="123"/>
      <c r="V8001" s="123"/>
      <c r="W8001" s="137"/>
      <c r="X8001" s="136"/>
      <c r="Y8001" s="137"/>
      <c r="Z8001" s="137"/>
      <c r="AA8001" s="119"/>
      <c r="AB8001" s="119"/>
      <c r="AC8001" s="137"/>
      <c r="AD8001" s="137"/>
      <c r="AE8001" s="137">
        <f>SUM(AE8000:AE8000)</f>
        <v>7089697.0999999996</v>
      </c>
      <c r="AF8001" s="137"/>
      <c r="AG8001" s="137">
        <f>SUM(AG8000:AG8000)</f>
        <v>0</v>
      </c>
      <c r="AH8001" s="137"/>
    </row>
    <row r="8002" spans="1:34" s="173" customFormat="1" x14ac:dyDescent="0.55000000000000004">
      <c r="A8002" s="122" t="s">
        <v>10934</v>
      </c>
      <c r="B8002" s="123">
        <v>3437</v>
      </c>
      <c r="C8002" s="123">
        <v>5774</v>
      </c>
      <c r="D8002" s="135" t="s">
        <v>10935</v>
      </c>
      <c r="E8002" s="123" t="s">
        <v>34</v>
      </c>
      <c r="F8002" s="123">
        <v>19893</v>
      </c>
      <c r="G8002" s="123">
        <v>0</v>
      </c>
      <c r="H8002" s="123">
        <v>1</v>
      </c>
      <c r="I8002" s="136">
        <v>17</v>
      </c>
      <c r="J8002" s="123" t="s">
        <v>35</v>
      </c>
      <c r="K8002" s="137">
        <f>((G8002*400)+(H8002*100))+I8002</f>
        <v>117</v>
      </c>
      <c r="L8002" s="137">
        <v>2425</v>
      </c>
      <c r="M8002" s="137">
        <f>K8002*L8002</f>
        <v>283725</v>
      </c>
      <c r="N8002" s="123">
        <v>1</v>
      </c>
      <c r="O8002" s="108" t="s">
        <v>10932</v>
      </c>
      <c r="P8002" s="138"/>
      <c r="Q8002" s="108" t="s">
        <v>10933</v>
      </c>
      <c r="R8002" s="108" t="s">
        <v>10936</v>
      </c>
      <c r="S8002" s="139" t="s">
        <v>10937</v>
      </c>
      <c r="T8002" s="123" t="s">
        <v>51</v>
      </c>
      <c r="U8002" s="123" t="s">
        <v>45</v>
      </c>
      <c r="V8002" s="123" t="s">
        <v>52</v>
      </c>
      <c r="W8002" s="137">
        <v>162</v>
      </c>
      <c r="X8002" s="136">
        <v>100</v>
      </c>
      <c r="Y8002" s="137">
        <v>6750</v>
      </c>
      <c r="Z8002" s="137">
        <f>W8002*Y8002</f>
        <v>1093500</v>
      </c>
      <c r="AA8002" s="119">
        <v>6</v>
      </c>
      <c r="AB8002" s="119">
        <v>6</v>
      </c>
      <c r="AC8002" s="137">
        <f>(Z8002*(100-AB8002))/100</f>
        <v>1027890</v>
      </c>
      <c r="AD8002" s="137">
        <f>IF(AND(AC8002="",M8002=""),0,IF((AC8002=""),M8002, IF( (M8002=""),AC8002,SUM(AC8002:AC8003)+M8002)))</f>
        <v>1311615</v>
      </c>
      <c r="AE8002" s="137">
        <f>IF( (X8002=""),AD8002*1,AD8002*(X8002/100) )</f>
        <v>1311615</v>
      </c>
      <c r="AF8002" s="137">
        <v>50000000</v>
      </c>
      <c r="AG8002" s="137">
        <f>IF((AF8002-AE8002) &gt; 1,0,IF((AF8002-AE8002)&lt;0,AE8002-AF8002,AF8002-AE8002))</f>
        <v>0</v>
      </c>
      <c r="AH8002" s="137">
        <v>0.02</v>
      </c>
    </row>
    <row r="8003" spans="1:34" s="173" customFormat="1" x14ac:dyDescent="0.55000000000000004">
      <c r="A8003" s="122"/>
      <c r="B8003" s="123"/>
      <c r="C8003" s="123"/>
      <c r="D8003" s="135"/>
      <c r="E8003" s="123"/>
      <c r="F8003" s="123"/>
      <c r="G8003" s="123"/>
      <c r="H8003" s="123"/>
      <c r="I8003" s="136"/>
      <c r="J8003" s="123"/>
      <c r="K8003" s="137"/>
      <c r="L8003" s="137" t="s">
        <v>63</v>
      </c>
      <c r="M8003" s="137">
        <f>SUM(M8002:M8002)</f>
        <v>283725</v>
      </c>
      <c r="N8003" s="123"/>
      <c r="O8003" s="108"/>
      <c r="P8003" s="138"/>
      <c r="Q8003" s="108"/>
      <c r="R8003" s="108"/>
      <c r="S8003" s="139"/>
      <c r="T8003" s="123"/>
      <c r="U8003" s="123"/>
      <c r="V8003" s="123"/>
      <c r="W8003" s="137"/>
      <c r="X8003" s="136"/>
      <c r="Y8003" s="137"/>
      <c r="Z8003" s="137"/>
      <c r="AA8003" s="119"/>
      <c r="AB8003" s="119"/>
      <c r="AC8003" s="137"/>
      <c r="AD8003" s="137"/>
      <c r="AE8003" s="137">
        <f>SUM(AE8002:AE8002)</f>
        <v>1311615</v>
      </c>
      <c r="AF8003" s="137"/>
      <c r="AG8003" s="137">
        <f>SUM(AG8002:AG8002)</f>
        <v>0</v>
      </c>
      <c r="AH8003" s="137"/>
    </row>
    <row r="8004" spans="1:34" s="173" customFormat="1" x14ac:dyDescent="0.55000000000000004">
      <c r="A8004" s="122" t="s">
        <v>10940</v>
      </c>
      <c r="B8004" s="123">
        <v>3438</v>
      </c>
      <c r="C8004" s="123">
        <v>5467</v>
      </c>
      <c r="D8004" s="135" t="s">
        <v>10941</v>
      </c>
      <c r="E8004" s="123" t="s">
        <v>34</v>
      </c>
      <c r="F8004" s="123">
        <v>20939</v>
      </c>
      <c r="G8004" s="123">
        <v>0</v>
      </c>
      <c r="H8004" s="123">
        <v>0</v>
      </c>
      <c r="I8004" s="136">
        <v>61</v>
      </c>
      <c r="J8004" s="123" t="s">
        <v>35</v>
      </c>
      <c r="K8004" s="137">
        <f>((G8004*400)+(H8004*100))+I8004</f>
        <v>61</v>
      </c>
      <c r="L8004" s="137">
        <v>2425</v>
      </c>
      <c r="M8004" s="137">
        <f>K8004*L8004</f>
        <v>147925</v>
      </c>
      <c r="N8004" s="123">
        <v>1</v>
      </c>
      <c r="O8004" s="108" t="s">
        <v>10938</v>
      </c>
      <c r="P8004" s="138">
        <v>7570976011167</v>
      </c>
      <c r="Q8004" s="108" t="s">
        <v>10939</v>
      </c>
      <c r="R8004" s="108" t="s">
        <v>10942</v>
      </c>
      <c r="S8004" s="139" t="s">
        <v>10943</v>
      </c>
      <c r="T8004" s="123" t="s">
        <v>51</v>
      </c>
      <c r="U8004" s="123" t="s">
        <v>45</v>
      </c>
      <c r="V8004" s="123" t="s">
        <v>52</v>
      </c>
      <c r="W8004" s="137">
        <v>151.84</v>
      </c>
      <c r="X8004" s="136">
        <v>100</v>
      </c>
      <c r="Y8004" s="137">
        <v>6750</v>
      </c>
      <c r="Z8004" s="137">
        <f>W8004*Y8004</f>
        <v>1024920</v>
      </c>
      <c r="AA8004" s="119">
        <v>6</v>
      </c>
      <c r="AB8004" s="119">
        <v>6</v>
      </c>
      <c r="AC8004" s="137">
        <f>(Z8004*(100-AB8004))/100</f>
        <v>963424.8</v>
      </c>
      <c r="AD8004" s="137">
        <f>IF(AND(AC8004="",M8004=""),0,IF((AC8004=""),M8004, IF( (M8004=""),AC8004,SUM(AC8004:AC8005)+M8004)))</f>
        <v>1111349.8</v>
      </c>
      <c r="AE8004" s="137">
        <f>IF( (X8004=""),AD8004*1,AD8004*(X8004/100) )</f>
        <v>1111349.8</v>
      </c>
      <c r="AF8004" s="137">
        <v>50000000</v>
      </c>
      <c r="AG8004" s="137">
        <f>IF((AF8004-AE8004) &gt; 1,0,IF((AF8004-AE8004)&lt;0,AE8004-AF8004,AF8004-AE8004))</f>
        <v>0</v>
      </c>
      <c r="AH8004" s="137">
        <v>0.02</v>
      </c>
    </row>
    <row r="8005" spans="1:34" s="173" customFormat="1" x14ac:dyDescent="0.55000000000000004">
      <c r="A8005" s="122"/>
      <c r="B8005" s="123"/>
      <c r="C8005" s="123"/>
      <c r="D8005" s="135"/>
      <c r="E8005" s="123"/>
      <c r="F8005" s="123"/>
      <c r="G8005" s="123"/>
      <c r="H8005" s="123"/>
      <c r="I8005" s="136"/>
      <c r="J8005" s="123"/>
      <c r="K8005" s="137"/>
      <c r="L8005" s="137" t="s">
        <v>63</v>
      </c>
      <c r="M8005" s="137">
        <f>SUM(M8004:M8004)</f>
        <v>147925</v>
      </c>
      <c r="N8005" s="123"/>
      <c r="O8005" s="108"/>
      <c r="P8005" s="138"/>
      <c r="Q8005" s="108"/>
      <c r="R8005" s="108"/>
      <c r="S8005" s="139"/>
      <c r="T8005" s="123"/>
      <c r="U8005" s="123"/>
      <c r="V8005" s="123"/>
      <c r="W8005" s="137"/>
      <c r="X8005" s="136"/>
      <c r="Y8005" s="137"/>
      <c r="Z8005" s="137"/>
      <c r="AA8005" s="119"/>
      <c r="AB8005" s="119"/>
      <c r="AC8005" s="137"/>
      <c r="AD8005" s="137"/>
      <c r="AE8005" s="137">
        <f>SUM(AE8004:AE8004)</f>
        <v>1111349.8</v>
      </c>
      <c r="AF8005" s="137"/>
      <c r="AG8005" s="137">
        <f>SUM(AG8004:AG8004)</f>
        <v>0</v>
      </c>
      <c r="AH8005" s="137"/>
    </row>
    <row r="8006" spans="1:34" s="220" customFormat="1" x14ac:dyDescent="0.55000000000000004">
      <c r="A8006" s="108" t="s">
        <v>10903</v>
      </c>
      <c r="B8006" s="123">
        <v>3729</v>
      </c>
      <c r="C8006" s="123">
        <v>10431</v>
      </c>
      <c r="D8006" s="135" t="s">
        <v>10962</v>
      </c>
      <c r="E8006" s="123" t="s">
        <v>34</v>
      </c>
      <c r="F8006" s="123">
        <v>21836</v>
      </c>
      <c r="G8006" s="123">
        <v>0</v>
      </c>
      <c r="H8006" s="123">
        <v>0</v>
      </c>
      <c r="I8006" s="136">
        <v>93</v>
      </c>
      <c r="J8006" s="123" t="s">
        <v>68</v>
      </c>
      <c r="K8006" s="137">
        <f>((G8006*400)+(H8006*100))+I8006</f>
        <v>93</v>
      </c>
      <c r="L8006" s="137">
        <v>800</v>
      </c>
      <c r="M8006" s="137">
        <f>K8006*L8006</f>
        <v>74400</v>
      </c>
      <c r="N8006" s="123"/>
      <c r="O8006" s="108"/>
      <c r="P8006" s="138"/>
      <c r="Q8006" s="108"/>
      <c r="R8006" s="108"/>
      <c r="S8006" s="139"/>
      <c r="T8006" s="123"/>
      <c r="U8006" s="123"/>
      <c r="V8006" s="123"/>
      <c r="W8006" s="137"/>
      <c r="X8006" s="136"/>
      <c r="Y8006" s="137"/>
      <c r="Z8006" s="137"/>
      <c r="AA8006" s="119"/>
      <c r="AB8006" s="119"/>
      <c r="AC8006" s="137"/>
      <c r="AD8006" s="137">
        <f>IF(AND(AC8006="",M8006=""),0,IF((AC8006=""),M8006,IF((M8006=""),AC8006,AC8006+M8006)))</f>
        <v>74400</v>
      </c>
      <c r="AE8006" s="137">
        <f>IF( (X8006=""),AD8006*1,AD8006*(X8006/100) )</f>
        <v>74400</v>
      </c>
      <c r="AF8006" s="137">
        <v>0</v>
      </c>
      <c r="AG8006" s="137">
        <f>IF((AF8006-AE8006) &gt; 1,0,IF((AF8006-AE8006)&lt;0,AE8006-AF8006,AF8006-AE8006))</f>
        <v>74400</v>
      </c>
      <c r="AH8006" s="137">
        <v>0.3</v>
      </c>
    </row>
    <row r="8007" spans="1:34" s="220" customFormat="1" x14ac:dyDescent="0.55000000000000004">
      <c r="A8007" s="108" t="s">
        <v>10903</v>
      </c>
      <c r="B8007" s="123">
        <v>3724</v>
      </c>
      <c r="C8007" s="123">
        <v>8662</v>
      </c>
      <c r="D8007" s="135" t="s">
        <v>10944</v>
      </c>
      <c r="E8007" s="123" t="s">
        <v>34</v>
      </c>
      <c r="F8007" s="123">
        <v>20996</v>
      </c>
      <c r="G8007" s="123">
        <v>0</v>
      </c>
      <c r="H8007" s="123">
        <v>2</v>
      </c>
      <c r="I8007" s="136">
        <v>0</v>
      </c>
      <c r="J8007" s="123" t="s">
        <v>68</v>
      </c>
      <c r="K8007" s="137">
        <f>((G8007*400)+(H8007*100))+I8007</f>
        <v>200</v>
      </c>
      <c r="L8007" s="137">
        <v>800</v>
      </c>
      <c r="M8007" s="137">
        <f>K8007*L8007</f>
        <v>160000</v>
      </c>
      <c r="N8007" s="123"/>
      <c r="O8007" s="108"/>
      <c r="P8007" s="138"/>
      <c r="Q8007" s="108"/>
      <c r="R8007" s="108"/>
      <c r="S8007" s="139"/>
      <c r="T8007" s="123"/>
      <c r="U8007" s="123"/>
      <c r="V8007" s="123"/>
      <c r="W8007" s="137"/>
      <c r="X8007" s="136"/>
      <c r="Y8007" s="137"/>
      <c r="Z8007" s="137"/>
      <c r="AA8007" s="119"/>
      <c r="AB8007" s="119"/>
      <c r="AC8007" s="137"/>
      <c r="AD8007" s="137">
        <f>IF(AND(AC8007="",M8007=""),0,IF((AC8007=""),M8007,IF((M8007=""),AC8007,AC8007+M8007)))</f>
        <v>160000</v>
      </c>
      <c r="AE8007" s="137">
        <f>IF( (X8007=""),AD8007*1,AD8007*(X8007/100) )</f>
        <v>160000</v>
      </c>
      <c r="AF8007" s="137">
        <v>0</v>
      </c>
      <c r="AG8007" s="137">
        <f>IF((AF8007-AE8007) &gt; 1,0,IF((AF8007-AE8007)&lt;0,AE8007-AF8007,AF8007-AE8007))</f>
        <v>160000</v>
      </c>
      <c r="AH8007" s="137">
        <v>0.3</v>
      </c>
    </row>
    <row r="8008" spans="1:34" s="220" customFormat="1" x14ac:dyDescent="0.55000000000000004">
      <c r="A8008" s="108" t="s">
        <v>10903</v>
      </c>
      <c r="B8008" s="123">
        <v>3714</v>
      </c>
      <c r="C8008" s="123">
        <v>9969</v>
      </c>
      <c r="D8008" s="135"/>
      <c r="E8008" s="123" t="s">
        <v>37</v>
      </c>
      <c r="F8008" s="123"/>
      <c r="G8008" s="123">
        <v>3</v>
      </c>
      <c r="H8008" s="123">
        <v>3</v>
      </c>
      <c r="I8008" s="136">
        <v>62</v>
      </c>
      <c r="J8008" s="123" t="s">
        <v>38</v>
      </c>
      <c r="K8008" s="137">
        <f>((G8008*400)+(H8008*100))+I8008</f>
        <v>1562</v>
      </c>
      <c r="L8008" s="137">
        <v>225</v>
      </c>
      <c r="M8008" s="137">
        <f>K8008*L8008</f>
        <v>351450</v>
      </c>
      <c r="N8008" s="123"/>
      <c r="O8008" s="108"/>
      <c r="P8008" s="138"/>
      <c r="Q8008" s="108"/>
      <c r="R8008" s="108"/>
      <c r="S8008" s="139"/>
      <c r="T8008" s="123"/>
      <c r="U8008" s="123"/>
      <c r="V8008" s="123"/>
      <c r="W8008" s="137"/>
      <c r="X8008" s="136"/>
      <c r="Y8008" s="137"/>
      <c r="Z8008" s="137"/>
      <c r="AA8008" s="119"/>
      <c r="AB8008" s="119"/>
      <c r="AC8008" s="137"/>
      <c r="AD8008" s="137">
        <f>IF(AND(AC8008="",M8008=""),0,IF((AC8008=""),M8008,IF((M8008=""),AC8008,AC8008+M8008)))</f>
        <v>351450</v>
      </c>
      <c r="AE8008" s="137">
        <f>IF( (X8008=""),AD8008*1,AD8008*(X8008/100) )</f>
        <v>351450</v>
      </c>
      <c r="AF8008" s="137">
        <v>0</v>
      </c>
      <c r="AG8008" s="137">
        <f>IF((AF8008-AE8008) &gt; 1,0,IF((AF8008-AE8008)&lt;0,AE8008-AF8008,AF8008-AE8008))</f>
        <v>351450</v>
      </c>
      <c r="AH8008" s="137">
        <v>0.01</v>
      </c>
    </row>
    <row r="8009" spans="1:34" s="220" customFormat="1" x14ac:dyDescent="0.55000000000000004">
      <c r="A8009" s="108"/>
      <c r="B8009" s="123"/>
      <c r="C8009" s="123"/>
      <c r="D8009" s="135"/>
      <c r="E8009" s="123"/>
      <c r="F8009" s="123"/>
      <c r="G8009" s="123"/>
      <c r="H8009" s="123"/>
      <c r="I8009" s="136"/>
      <c r="J8009" s="123"/>
      <c r="K8009" s="137"/>
      <c r="L8009" s="137" t="s">
        <v>63</v>
      </c>
      <c r="M8009" s="137">
        <f>SUM(M8006:M8008)</f>
        <v>585850</v>
      </c>
      <c r="N8009" s="123"/>
      <c r="O8009" s="108"/>
      <c r="P8009" s="138"/>
      <c r="Q8009" s="108"/>
      <c r="R8009" s="108"/>
      <c r="S8009" s="139"/>
      <c r="T8009" s="123"/>
      <c r="U8009" s="123"/>
      <c r="V8009" s="123"/>
      <c r="W8009" s="137"/>
      <c r="X8009" s="136"/>
      <c r="Y8009" s="137"/>
      <c r="Z8009" s="137"/>
      <c r="AA8009" s="119"/>
      <c r="AB8009" s="119"/>
      <c r="AC8009" s="137"/>
      <c r="AD8009" s="137"/>
      <c r="AE8009" s="137">
        <f>SUM(AE8006:AE8008)</f>
        <v>585850</v>
      </c>
      <c r="AF8009" s="137"/>
      <c r="AG8009" s="137">
        <f>SUM(AG8006:AG8008)</f>
        <v>585850</v>
      </c>
      <c r="AH8009" s="137"/>
    </row>
    <row r="8010" spans="1:34" s="173" customFormat="1" x14ac:dyDescent="0.55000000000000004">
      <c r="A8010" s="122" t="s">
        <v>10947</v>
      </c>
      <c r="B8010" s="123">
        <v>3439</v>
      </c>
      <c r="C8010" s="123">
        <v>5460</v>
      </c>
      <c r="D8010" s="135" t="s">
        <v>10948</v>
      </c>
      <c r="E8010" s="123" t="s">
        <v>34</v>
      </c>
      <c r="F8010" s="123">
        <v>21255</v>
      </c>
      <c r="G8010" s="123">
        <v>0</v>
      </c>
      <c r="H8010" s="123">
        <v>0</v>
      </c>
      <c r="I8010" s="136">
        <v>84</v>
      </c>
      <c r="J8010" s="123" t="s">
        <v>35</v>
      </c>
      <c r="K8010" s="137">
        <f>((G8010*400)+(H8010*100))+I8010</f>
        <v>84</v>
      </c>
      <c r="L8010" s="137">
        <v>2425</v>
      </c>
      <c r="M8010" s="137">
        <f>K8010*L8010</f>
        <v>203700</v>
      </c>
      <c r="N8010" s="123">
        <v>1</v>
      </c>
      <c r="O8010" s="108" t="s">
        <v>10945</v>
      </c>
      <c r="P8010" s="138">
        <v>3570800435648</v>
      </c>
      <c r="Q8010" s="108" t="s">
        <v>10946</v>
      </c>
      <c r="R8010" s="108" t="s">
        <v>10949</v>
      </c>
      <c r="S8010" s="139" t="s">
        <v>10950</v>
      </c>
      <c r="T8010" s="123" t="s">
        <v>51</v>
      </c>
      <c r="U8010" s="123" t="s">
        <v>45</v>
      </c>
      <c r="V8010" s="123" t="s">
        <v>52</v>
      </c>
      <c r="W8010" s="137">
        <v>351.9</v>
      </c>
      <c r="X8010" s="136">
        <v>94.19</v>
      </c>
      <c r="Y8010" s="137">
        <v>6750</v>
      </c>
      <c r="Z8010" s="137">
        <f>W8010*Y8010</f>
        <v>2375325</v>
      </c>
      <c r="AA8010" s="119">
        <v>7</v>
      </c>
      <c r="AB8010" s="119">
        <v>7</v>
      </c>
      <c r="AC8010" s="137">
        <f>(Z8010*(100-AB8010))/100</f>
        <v>2209052.25</v>
      </c>
      <c r="AD8010" s="137">
        <f>IF(AND(AC8010="",M8010=""),0,IF((AC8010=""),M8010, IF( (M8010=""),AC8010,SUM(AC8010:AC8011)+M8010)))</f>
        <v>2412752.25</v>
      </c>
      <c r="AE8010" s="137">
        <f t="shared" ref="AE8010:AE8018" si="787">IF( (X8010=""),AD8010*1,AD8010*(X8010/100) )</f>
        <v>2272571.344275</v>
      </c>
      <c r="AF8010" s="137">
        <v>50000000</v>
      </c>
      <c r="AG8010" s="137">
        <f>IF((AF8010-AE8010) &gt; 1,0,IF((AF8010-AE8010)&lt;0,AE8010-AF8010,AF8010-AE8010))</f>
        <v>0</v>
      </c>
      <c r="AH8010" s="137">
        <v>0.02</v>
      </c>
    </row>
    <row r="8011" spans="1:34" s="173" customFormat="1" x14ac:dyDescent="0.55000000000000004">
      <c r="A8011" s="122"/>
      <c r="B8011" s="123"/>
      <c r="C8011" s="123"/>
      <c r="D8011" s="135"/>
      <c r="E8011" s="123"/>
      <c r="F8011" s="123"/>
      <c r="G8011" s="123"/>
      <c r="H8011" s="123"/>
      <c r="I8011" s="136"/>
      <c r="J8011" s="123"/>
      <c r="K8011" s="137"/>
      <c r="L8011" s="137"/>
      <c r="M8011" s="137"/>
      <c r="N8011" s="123">
        <v>2</v>
      </c>
      <c r="O8011" s="108" t="s">
        <v>10945</v>
      </c>
      <c r="P8011" s="138">
        <v>3570800435648</v>
      </c>
      <c r="Q8011" s="108" t="s">
        <v>10946</v>
      </c>
      <c r="R8011" s="108" t="s">
        <v>10949</v>
      </c>
      <c r="S8011" s="139" t="s">
        <v>10951</v>
      </c>
      <c r="T8011" s="123" t="s">
        <v>55</v>
      </c>
      <c r="U8011" s="123" t="s">
        <v>45</v>
      </c>
      <c r="V8011" s="123" t="s">
        <v>52</v>
      </c>
      <c r="W8011" s="137">
        <v>21.7</v>
      </c>
      <c r="X8011" s="136">
        <v>5.81</v>
      </c>
      <c r="Y8011" s="137">
        <v>0</v>
      </c>
      <c r="Z8011" s="137">
        <f>W8011*Y8011</f>
        <v>0</v>
      </c>
      <c r="AA8011" s="119">
        <v>7</v>
      </c>
      <c r="AB8011" s="119">
        <v>7</v>
      </c>
      <c r="AC8011" s="137">
        <f>(Z8011*(100-AB8011))/100</f>
        <v>0</v>
      </c>
      <c r="AD8011" s="137">
        <f>IF(AND(AC8011="",M8010=""),0,IF((AC8011=""),M8010, IF( (M8010=""),AC8011,SUM(AC8010:AC8011)+M8010)))</f>
        <v>2412752.25</v>
      </c>
      <c r="AE8011" s="137">
        <f t="shared" si="787"/>
        <v>140180.90572499999</v>
      </c>
      <c r="AF8011" s="137">
        <v>50000000</v>
      </c>
      <c r="AG8011" s="137">
        <f>IF((AF8011-AE8011) &gt; 1,0,IF((AF8011-AE8011)&lt;0,AE8011-AF8011,AF8011-AE8011))</f>
        <v>0</v>
      </c>
      <c r="AH8011" s="137">
        <v>0.02</v>
      </c>
    </row>
    <row r="8012" spans="1:34" s="173" customFormat="1" x14ac:dyDescent="0.55000000000000004">
      <c r="A8012" s="122"/>
      <c r="B8012" s="123">
        <v>3440</v>
      </c>
      <c r="C8012" s="123">
        <v>10453</v>
      </c>
      <c r="D8012" s="135" t="s">
        <v>12958</v>
      </c>
      <c r="E8012" s="123" t="s">
        <v>34</v>
      </c>
      <c r="F8012" s="123">
        <v>21294</v>
      </c>
      <c r="G8012" s="123">
        <v>0</v>
      </c>
      <c r="H8012" s="123">
        <v>0</v>
      </c>
      <c r="I8012" s="136">
        <v>73</v>
      </c>
      <c r="J8012" s="123" t="s">
        <v>35</v>
      </c>
      <c r="K8012" s="137">
        <f>((G8012*400)+(H8012*100))+I8012</f>
        <v>73</v>
      </c>
      <c r="L8012" s="137">
        <v>2425</v>
      </c>
      <c r="M8012" s="137">
        <f>K8012*L8012</f>
        <v>177025</v>
      </c>
      <c r="N8012" s="123">
        <v>1</v>
      </c>
      <c r="O8012" s="108" t="s">
        <v>12945</v>
      </c>
      <c r="P8012" s="138">
        <v>5570800067734</v>
      </c>
      <c r="Q8012" s="108" t="s">
        <v>12946</v>
      </c>
      <c r="R8012" s="108" t="s">
        <v>15222</v>
      </c>
      <c r="S8012" s="139" t="s">
        <v>12959</v>
      </c>
      <c r="T8012" s="123" t="s">
        <v>51</v>
      </c>
      <c r="U8012" s="123" t="s">
        <v>45</v>
      </c>
      <c r="V8012" s="123" t="s">
        <v>52</v>
      </c>
      <c r="W8012" s="137">
        <v>288</v>
      </c>
      <c r="X8012" s="136">
        <v>92.31</v>
      </c>
      <c r="Y8012" s="137">
        <v>6750</v>
      </c>
      <c r="Z8012" s="137">
        <f>W8012*Y8012</f>
        <v>1944000</v>
      </c>
      <c r="AA8012" s="119">
        <v>7</v>
      </c>
      <c r="AB8012" s="119">
        <v>7</v>
      </c>
      <c r="AC8012" s="137">
        <f>(Z8012*(100-AB8012))/100</f>
        <v>1807920</v>
      </c>
      <c r="AD8012" s="137">
        <f>IF(AND(AC8012="",M8012=""),0,IF((AC8012=""),M8012, IF( (M8012=""),AC8012,SUM(AC8012:AC8013)+M8012)))</f>
        <v>2109937</v>
      </c>
      <c r="AE8012" s="137">
        <f t="shared" si="787"/>
        <v>1947682.8447</v>
      </c>
      <c r="AF8012" s="137">
        <v>10000000</v>
      </c>
      <c r="AG8012" s="137">
        <v>177025</v>
      </c>
      <c r="AH8012" s="137">
        <v>0.02</v>
      </c>
    </row>
    <row r="8013" spans="1:34" s="173" customFormat="1" x14ac:dyDescent="0.55000000000000004">
      <c r="A8013" s="122"/>
      <c r="B8013" s="123"/>
      <c r="C8013" s="123"/>
      <c r="D8013" s="135"/>
      <c r="E8013" s="123"/>
      <c r="F8013" s="123"/>
      <c r="G8013" s="123"/>
      <c r="H8013" s="123"/>
      <c r="I8013" s="136"/>
      <c r="J8013" s="123"/>
      <c r="K8013" s="137"/>
      <c r="L8013" s="137"/>
      <c r="M8013" s="137"/>
      <c r="N8013" s="123">
        <v>2</v>
      </c>
      <c r="O8013" s="108" t="s">
        <v>12945</v>
      </c>
      <c r="P8013" s="138">
        <v>5570800067734</v>
      </c>
      <c r="Q8013" s="108" t="s">
        <v>12946</v>
      </c>
      <c r="R8013" s="108" t="s">
        <v>15222</v>
      </c>
      <c r="S8013" s="139" t="s">
        <v>12960</v>
      </c>
      <c r="T8013" s="123" t="s">
        <v>343</v>
      </c>
      <c r="U8013" s="123" t="s">
        <v>45</v>
      </c>
      <c r="V8013" s="123" t="s">
        <v>52</v>
      </c>
      <c r="W8013" s="137">
        <v>24</v>
      </c>
      <c r="X8013" s="136">
        <v>7.69</v>
      </c>
      <c r="Y8013" s="137">
        <v>5600</v>
      </c>
      <c r="Z8013" s="137">
        <f>W8013*Y8013</f>
        <v>134400</v>
      </c>
      <c r="AA8013" s="119">
        <v>7</v>
      </c>
      <c r="AB8013" s="119">
        <v>7</v>
      </c>
      <c r="AC8013" s="137">
        <f>(Z8013*(100-AB8013))/100</f>
        <v>124992</v>
      </c>
      <c r="AD8013" s="137">
        <f>IF(AND(AC8013="",M8012=""),0,IF((AC8013=""),M8012, IF( (M8012=""),AC8013,SUM(AC8012:AC8013)+M8012)))</f>
        <v>2109937</v>
      </c>
      <c r="AE8013" s="137">
        <f t="shared" si="787"/>
        <v>162254.15530000001</v>
      </c>
      <c r="AF8013" s="137">
        <v>10000000</v>
      </c>
      <c r="AG8013" s="137">
        <f t="shared" ref="AG8013:AG8018" si="788">IF((AF8013-AE8013) &gt; 1,0,IF((AF8013-AE8013)&lt;0,AE8013-AF8013,AF8013-AE8013))</f>
        <v>0</v>
      </c>
      <c r="AH8013" s="137">
        <v>0.02</v>
      </c>
    </row>
    <row r="8014" spans="1:34" s="173" customFormat="1" x14ac:dyDescent="0.55000000000000004">
      <c r="A8014" s="122" t="s">
        <v>10947</v>
      </c>
      <c r="B8014" s="123">
        <v>3441</v>
      </c>
      <c r="C8014" s="123">
        <v>6833</v>
      </c>
      <c r="D8014" s="135" t="s">
        <v>10967</v>
      </c>
      <c r="E8014" s="123" t="s">
        <v>34</v>
      </c>
      <c r="F8014" s="123">
        <v>23636</v>
      </c>
      <c r="G8014" s="123">
        <v>0</v>
      </c>
      <c r="H8014" s="123">
        <v>0</v>
      </c>
      <c r="I8014" s="136">
        <v>98</v>
      </c>
      <c r="J8014" s="123" t="s">
        <v>68</v>
      </c>
      <c r="K8014" s="137">
        <f>((G8014*400)+(H8014*100))+I8014</f>
        <v>98</v>
      </c>
      <c r="L8014" s="137">
        <v>850</v>
      </c>
      <c r="M8014" s="137">
        <f>K8014*L8014</f>
        <v>83300</v>
      </c>
      <c r="N8014" s="123"/>
      <c r="O8014" s="108"/>
      <c r="P8014" s="138"/>
      <c r="Q8014" s="108"/>
      <c r="R8014" s="108"/>
      <c r="S8014" s="139"/>
      <c r="T8014" s="123"/>
      <c r="U8014" s="123"/>
      <c r="V8014" s="123"/>
      <c r="W8014" s="137"/>
      <c r="X8014" s="136"/>
      <c r="Y8014" s="137"/>
      <c r="Z8014" s="137"/>
      <c r="AA8014" s="119"/>
      <c r="AB8014" s="119"/>
      <c r="AC8014" s="137"/>
      <c r="AD8014" s="137">
        <f>IF(AND(AC8014="",M8014=""),0,IF((AC8014=""),M8014,IF((M8014=""),AC8014,AC8014+M8014)))</f>
        <v>83300</v>
      </c>
      <c r="AE8014" s="137">
        <f t="shared" si="787"/>
        <v>83300</v>
      </c>
      <c r="AF8014" s="137">
        <v>0</v>
      </c>
      <c r="AG8014" s="137">
        <f t="shared" si="788"/>
        <v>83300</v>
      </c>
      <c r="AH8014" s="137">
        <v>0.3</v>
      </c>
    </row>
    <row r="8015" spans="1:34" s="173" customFormat="1" x14ac:dyDescent="0.55000000000000004">
      <c r="A8015" s="122" t="s">
        <v>10947</v>
      </c>
      <c r="B8015" s="123">
        <v>3442</v>
      </c>
      <c r="C8015" s="123">
        <v>5982</v>
      </c>
      <c r="D8015" s="135" t="s">
        <v>10976</v>
      </c>
      <c r="E8015" s="123" t="s">
        <v>34</v>
      </c>
      <c r="F8015" s="123">
        <v>23733</v>
      </c>
      <c r="G8015" s="123">
        <v>0</v>
      </c>
      <c r="H8015" s="123">
        <v>1</v>
      </c>
      <c r="I8015" s="136">
        <v>46</v>
      </c>
      <c r="J8015" s="123" t="s">
        <v>38</v>
      </c>
      <c r="K8015" s="137">
        <f>((G8015*400)+(H8015*100))+I8015</f>
        <v>146</v>
      </c>
      <c r="L8015" s="137">
        <v>625</v>
      </c>
      <c r="M8015" s="137">
        <f>K8015*L8015</f>
        <v>91250</v>
      </c>
      <c r="N8015" s="123">
        <v>1</v>
      </c>
      <c r="O8015" s="108" t="s">
        <v>10945</v>
      </c>
      <c r="P8015" s="138">
        <v>3570800435648</v>
      </c>
      <c r="Q8015" s="108" t="s">
        <v>10946</v>
      </c>
      <c r="R8015" s="108" t="s">
        <v>10949</v>
      </c>
      <c r="S8015" s="139"/>
      <c r="T8015" s="123" t="s">
        <v>343</v>
      </c>
      <c r="U8015" s="123" t="s">
        <v>45</v>
      </c>
      <c r="V8015" s="123" t="s">
        <v>52</v>
      </c>
      <c r="W8015" s="137">
        <v>47.6</v>
      </c>
      <c r="X8015" s="136">
        <v>17.12</v>
      </c>
      <c r="Y8015" s="137">
        <v>5600</v>
      </c>
      <c r="Z8015" s="137">
        <f>W8015*Y8015</f>
        <v>266560</v>
      </c>
      <c r="AA8015" s="119">
        <v>2</v>
      </c>
      <c r="AB8015" s="119">
        <v>2</v>
      </c>
      <c r="AC8015" s="137">
        <f>(Z8015*(100-AB8015))/100</f>
        <v>261228.79999999999</v>
      </c>
      <c r="AD8015" s="137">
        <f>IF(AND(AC8015="",M8015=""),0,IF((AC8015=""),M8015, IF( (M8015=""),AC8015,SUM(AC8015:AC8016)+M8015)))</f>
        <v>1799379.7750000001</v>
      </c>
      <c r="AE8015" s="137">
        <f t="shared" si="787"/>
        <v>308053.81748000009</v>
      </c>
      <c r="AF8015" s="137">
        <v>50000000</v>
      </c>
      <c r="AG8015" s="137">
        <f t="shared" si="788"/>
        <v>0</v>
      </c>
      <c r="AH8015" s="137">
        <v>0.02</v>
      </c>
    </row>
    <row r="8016" spans="1:34" s="173" customFormat="1" x14ac:dyDescent="0.55000000000000004">
      <c r="A8016" s="122"/>
      <c r="B8016" s="123"/>
      <c r="C8016" s="123"/>
      <c r="D8016" s="135"/>
      <c r="E8016" s="123"/>
      <c r="F8016" s="123"/>
      <c r="G8016" s="123"/>
      <c r="H8016" s="123"/>
      <c r="I8016" s="136"/>
      <c r="J8016" s="123"/>
      <c r="K8016" s="137"/>
      <c r="L8016" s="137"/>
      <c r="M8016" s="137"/>
      <c r="N8016" s="123">
        <v>2</v>
      </c>
      <c r="O8016" s="108" t="s">
        <v>10945</v>
      </c>
      <c r="P8016" s="138">
        <v>3570800435648</v>
      </c>
      <c r="Q8016" s="108" t="s">
        <v>10946</v>
      </c>
      <c r="R8016" s="108" t="s">
        <v>10949</v>
      </c>
      <c r="S8016" s="139" t="s">
        <v>10976</v>
      </c>
      <c r="T8016" s="123" t="s">
        <v>51</v>
      </c>
      <c r="U8016" s="123" t="s">
        <v>62</v>
      </c>
      <c r="V8016" s="123" t="s">
        <v>52</v>
      </c>
      <c r="W8016" s="137">
        <v>230.49</v>
      </c>
      <c r="X8016" s="136">
        <v>82.88</v>
      </c>
      <c r="Y8016" s="137">
        <v>6750</v>
      </c>
      <c r="Z8016" s="137">
        <f>W8016*Y8016</f>
        <v>1555807.5</v>
      </c>
      <c r="AA8016" s="119">
        <v>7</v>
      </c>
      <c r="AB8016" s="119">
        <v>7</v>
      </c>
      <c r="AC8016" s="137">
        <f>(Z8016*(100-AB8016))/100</f>
        <v>1446900.9750000001</v>
      </c>
      <c r="AD8016" s="137">
        <f>IF(AND(AC8016="",M8015=""),0,IF((AC8016=""),M8015, IF( (M8015=""),AC8016,SUM(AC8015:AC8016)+M8015)))</f>
        <v>1799379.7750000001</v>
      </c>
      <c r="AE8016" s="137">
        <f t="shared" si="787"/>
        <v>1491325.9575200002</v>
      </c>
      <c r="AF8016" s="137">
        <v>50000000</v>
      </c>
      <c r="AG8016" s="137">
        <f t="shared" si="788"/>
        <v>0</v>
      </c>
      <c r="AH8016" s="137">
        <v>0.02</v>
      </c>
    </row>
    <row r="8017" spans="1:34" s="173" customFormat="1" x14ac:dyDescent="0.55000000000000004">
      <c r="A8017" s="122" t="s">
        <v>10947</v>
      </c>
      <c r="B8017" s="123">
        <v>3443</v>
      </c>
      <c r="C8017" s="123">
        <v>5931</v>
      </c>
      <c r="D8017" s="135" t="s">
        <v>10984</v>
      </c>
      <c r="E8017" s="123" t="s">
        <v>34</v>
      </c>
      <c r="F8017" s="123">
        <v>23774</v>
      </c>
      <c r="G8017" s="123">
        <v>0</v>
      </c>
      <c r="H8017" s="123">
        <v>0</v>
      </c>
      <c r="I8017" s="136">
        <v>98</v>
      </c>
      <c r="J8017" s="123" t="s">
        <v>35</v>
      </c>
      <c r="K8017" s="137">
        <f>((G8017*400)+(H8017*100))+I8017</f>
        <v>98</v>
      </c>
      <c r="L8017" s="137">
        <v>1250</v>
      </c>
      <c r="M8017" s="137">
        <f>K8017*L8017</f>
        <v>122500</v>
      </c>
      <c r="N8017" s="123">
        <v>1</v>
      </c>
      <c r="O8017" s="108" t="s">
        <v>10945</v>
      </c>
      <c r="P8017" s="138">
        <v>3570800435648</v>
      </c>
      <c r="Q8017" s="108" t="s">
        <v>10946</v>
      </c>
      <c r="R8017" s="108" t="s">
        <v>10949</v>
      </c>
      <c r="S8017" s="139" t="s">
        <v>10985</v>
      </c>
      <c r="T8017" s="123" t="s">
        <v>51</v>
      </c>
      <c r="U8017" s="123" t="s">
        <v>45</v>
      </c>
      <c r="V8017" s="123" t="s">
        <v>52</v>
      </c>
      <c r="W8017" s="137">
        <v>74.88</v>
      </c>
      <c r="X8017" s="136">
        <v>78.099999999999994</v>
      </c>
      <c r="Y8017" s="137">
        <v>6750</v>
      </c>
      <c r="Z8017" s="137">
        <f>W8017*Y8017</f>
        <v>505439.99999999994</v>
      </c>
      <c r="AA8017" s="119">
        <v>10</v>
      </c>
      <c r="AB8017" s="119">
        <v>10</v>
      </c>
      <c r="AC8017" s="137">
        <f>(Z8017*(100-AB8017))/100</f>
        <v>454895.99999999994</v>
      </c>
      <c r="AD8017" s="137">
        <f>IF(AND(AC8017="",M8017=""),0,IF((AC8017=""),M8017, IF( (M8017=""),AC8017,SUM(AC8017:AC8018)+M8017)))</f>
        <v>577396</v>
      </c>
      <c r="AE8017" s="137">
        <f t="shared" si="787"/>
        <v>450946.27599999995</v>
      </c>
      <c r="AF8017" s="137">
        <v>50000000</v>
      </c>
      <c r="AG8017" s="137">
        <f t="shared" si="788"/>
        <v>0</v>
      </c>
      <c r="AH8017" s="137">
        <v>0.02</v>
      </c>
    </row>
    <row r="8018" spans="1:34" s="173" customFormat="1" x14ac:dyDescent="0.55000000000000004">
      <c r="A8018" s="122"/>
      <c r="B8018" s="123"/>
      <c r="C8018" s="123"/>
      <c r="D8018" s="135"/>
      <c r="E8018" s="123"/>
      <c r="F8018" s="123"/>
      <c r="G8018" s="123"/>
      <c r="H8018" s="123"/>
      <c r="I8018" s="136"/>
      <c r="J8018" s="123"/>
      <c r="K8018" s="137"/>
      <c r="L8018" s="137"/>
      <c r="M8018" s="137"/>
      <c r="N8018" s="123">
        <v>2</v>
      </c>
      <c r="O8018" s="108" t="s">
        <v>10945</v>
      </c>
      <c r="P8018" s="138">
        <v>3570800435648</v>
      </c>
      <c r="Q8018" s="108" t="s">
        <v>10946</v>
      </c>
      <c r="R8018" s="108" t="s">
        <v>10949</v>
      </c>
      <c r="S8018" s="139" t="s">
        <v>10986</v>
      </c>
      <c r="T8018" s="123" t="s">
        <v>55</v>
      </c>
      <c r="U8018" s="123" t="s">
        <v>45</v>
      </c>
      <c r="V8018" s="123" t="s">
        <v>52</v>
      </c>
      <c r="W8018" s="137">
        <v>21</v>
      </c>
      <c r="X8018" s="136">
        <v>21.9</v>
      </c>
      <c r="Y8018" s="137">
        <v>0</v>
      </c>
      <c r="Z8018" s="137">
        <f>W8018*Y8018</f>
        <v>0</v>
      </c>
      <c r="AA8018" s="119">
        <v>7</v>
      </c>
      <c r="AB8018" s="119">
        <v>7</v>
      </c>
      <c r="AC8018" s="137">
        <f>(Z8018*(100-AB8018))/100</f>
        <v>0</v>
      </c>
      <c r="AD8018" s="137">
        <f>IF(AND(AC8018="",M8017=""),0,IF((AC8018=""),M8017, IF( (M8017=""),AC8018,SUM(AC8017:AC8018)+M8017)))</f>
        <v>577396</v>
      </c>
      <c r="AE8018" s="137">
        <f t="shared" si="787"/>
        <v>126449.72399999999</v>
      </c>
      <c r="AF8018" s="137">
        <v>50000000</v>
      </c>
      <c r="AG8018" s="137">
        <f t="shared" si="788"/>
        <v>0</v>
      </c>
      <c r="AH8018" s="137">
        <v>0.02</v>
      </c>
    </row>
    <row r="8019" spans="1:34" s="173" customFormat="1" x14ac:dyDescent="0.55000000000000004">
      <c r="A8019" s="122"/>
      <c r="B8019" s="123"/>
      <c r="C8019" s="123"/>
      <c r="D8019" s="135"/>
      <c r="E8019" s="123"/>
      <c r="F8019" s="123"/>
      <c r="G8019" s="123"/>
      <c r="H8019" s="123"/>
      <c r="I8019" s="136"/>
      <c r="J8019" s="123"/>
      <c r="K8019" s="137"/>
      <c r="L8019" s="137" t="s">
        <v>63</v>
      </c>
      <c r="M8019" s="137">
        <f>SUM(M8010:M8017)</f>
        <v>677775</v>
      </c>
      <c r="N8019" s="123"/>
      <c r="O8019" s="108"/>
      <c r="P8019" s="138"/>
      <c r="Q8019" s="108"/>
      <c r="R8019" s="108"/>
      <c r="S8019" s="139"/>
      <c r="T8019" s="123"/>
      <c r="U8019" s="123"/>
      <c r="V8019" s="123"/>
      <c r="W8019" s="137"/>
      <c r="X8019" s="136"/>
      <c r="Y8019" s="137"/>
      <c r="Z8019" s="137"/>
      <c r="AA8019" s="119"/>
      <c r="AB8019" s="119"/>
      <c r="AC8019" s="137"/>
      <c r="AD8019" s="137"/>
      <c r="AE8019" s="137">
        <f>SUM(AE8010:AE8018)</f>
        <v>6982765.0250000004</v>
      </c>
      <c r="AF8019" s="137"/>
      <c r="AG8019" s="137">
        <f>SUM(AG8010:AG8018)</f>
        <v>260325</v>
      </c>
      <c r="AH8019" s="137"/>
    </row>
    <row r="8020" spans="1:34" s="173" customFormat="1" x14ac:dyDescent="0.55000000000000004">
      <c r="A8020" s="122" t="s">
        <v>10902</v>
      </c>
      <c r="B8020" s="123">
        <v>3444</v>
      </c>
      <c r="C8020" s="123">
        <v>9867</v>
      </c>
      <c r="D8020" s="135"/>
      <c r="E8020" s="123" t="s">
        <v>37</v>
      </c>
      <c r="F8020" s="123"/>
      <c r="G8020" s="123">
        <v>9</v>
      </c>
      <c r="H8020" s="123">
        <v>2</v>
      </c>
      <c r="I8020" s="136">
        <v>96</v>
      </c>
      <c r="J8020" s="123" t="s">
        <v>38</v>
      </c>
      <c r="K8020" s="137">
        <f>((G8020*400)+(H8020*100))+I8020</f>
        <v>3896</v>
      </c>
      <c r="L8020" s="137">
        <v>225</v>
      </c>
      <c r="M8020" s="137">
        <f>K8020*L8020</f>
        <v>876600</v>
      </c>
      <c r="N8020" s="123"/>
      <c r="O8020" s="108"/>
      <c r="P8020" s="138"/>
      <c r="Q8020" s="108"/>
      <c r="R8020" s="108"/>
      <c r="S8020" s="139"/>
      <c r="T8020" s="123"/>
      <c r="U8020" s="123"/>
      <c r="V8020" s="123"/>
      <c r="W8020" s="137"/>
      <c r="X8020" s="136"/>
      <c r="Y8020" s="137"/>
      <c r="Z8020" s="137"/>
      <c r="AA8020" s="119"/>
      <c r="AB8020" s="119"/>
      <c r="AC8020" s="137"/>
      <c r="AD8020" s="137">
        <f>IF(AND(AC8020="",M8020=""),0,IF((AC8020=""),M8020,IF((M8020=""),AC8020,AC8020+M8020)))</f>
        <v>876600</v>
      </c>
      <c r="AE8020" s="137">
        <f>IF( (X8020=""),AD8020*1,AD8020*(X8020/100) )</f>
        <v>876600</v>
      </c>
      <c r="AF8020" s="137">
        <v>0</v>
      </c>
      <c r="AG8020" s="137">
        <f>IF((AF8020-AE8020) &gt; 1,0,IF((AF8020-AE8020)&lt;0,AE8020-AF8020,AF8020-AE8020))</f>
        <v>876600</v>
      </c>
      <c r="AH8020" s="137">
        <v>0.01</v>
      </c>
    </row>
    <row r="8021" spans="1:34" s="173" customFormat="1" x14ac:dyDescent="0.55000000000000004">
      <c r="A8021" s="122" t="s">
        <v>10902</v>
      </c>
      <c r="B8021" s="123">
        <v>3445</v>
      </c>
      <c r="C8021" s="123">
        <v>5836</v>
      </c>
      <c r="D8021" s="135" t="s">
        <v>10952</v>
      </c>
      <c r="E8021" s="123" t="s">
        <v>34</v>
      </c>
      <c r="F8021" s="123">
        <v>21625</v>
      </c>
      <c r="G8021" s="123">
        <v>0</v>
      </c>
      <c r="H8021" s="123">
        <v>2</v>
      </c>
      <c r="I8021" s="136">
        <v>0</v>
      </c>
      <c r="J8021" s="123" t="s">
        <v>35</v>
      </c>
      <c r="K8021" s="137">
        <f>((G8021*400)+(H8021*100))+I8021</f>
        <v>200</v>
      </c>
      <c r="L8021" s="137">
        <v>1250</v>
      </c>
      <c r="M8021" s="137">
        <f>K8021*L8021</f>
        <v>250000</v>
      </c>
      <c r="N8021" s="123">
        <v>1</v>
      </c>
      <c r="O8021" s="108" t="s">
        <v>10900</v>
      </c>
      <c r="P8021" s="138">
        <v>8570985005034</v>
      </c>
      <c r="Q8021" s="108" t="s">
        <v>10901</v>
      </c>
      <c r="R8021" s="108" t="s">
        <v>10953</v>
      </c>
      <c r="S8021" s="139" t="s">
        <v>10954</v>
      </c>
      <c r="T8021" s="123" t="s">
        <v>51</v>
      </c>
      <c r="U8021" s="123" t="s">
        <v>45</v>
      </c>
      <c r="V8021" s="123" t="s">
        <v>52</v>
      </c>
      <c r="W8021" s="137">
        <v>20</v>
      </c>
      <c r="X8021" s="136">
        <v>7.25</v>
      </c>
      <c r="Y8021" s="137">
        <v>6750</v>
      </c>
      <c r="Z8021" s="137">
        <f>W8021*Y8021</f>
        <v>135000</v>
      </c>
      <c r="AA8021" s="119">
        <v>14</v>
      </c>
      <c r="AB8021" s="119">
        <v>18</v>
      </c>
      <c r="AC8021" s="137">
        <f>(Z8021*(100-AB8021))/100</f>
        <v>110700</v>
      </c>
      <c r="AD8021" s="137">
        <f>IF(AND(AC8021="",M8021=""),0,IF((AC8021=""),M8021, IF( (M8021=""),AC8021,SUM(AC8021:AC8026)+M8021)))</f>
        <v>2013694</v>
      </c>
      <c r="AE8021" s="137">
        <f>IF( (X8021=""),AD8021*1,AD8021*(X8021/100) )</f>
        <v>145992.815</v>
      </c>
      <c r="AF8021" s="137">
        <v>50000000</v>
      </c>
      <c r="AG8021" s="137">
        <f>IF((AF8021-AE8021) &gt; 1,0,IF((AF8021-AE8021)&lt;0,AE8021-AF8021,AF8021-AE8021))</f>
        <v>0</v>
      </c>
      <c r="AH8021" s="137">
        <v>0.02</v>
      </c>
    </row>
    <row r="8022" spans="1:34" s="173" customFormat="1" x14ac:dyDescent="0.55000000000000004">
      <c r="A8022" s="122"/>
      <c r="B8022" s="123"/>
      <c r="C8022" s="123"/>
      <c r="D8022" s="135"/>
      <c r="E8022" s="123"/>
      <c r="F8022" s="123"/>
      <c r="G8022" s="123"/>
      <c r="H8022" s="123"/>
      <c r="I8022" s="136"/>
      <c r="J8022" s="123"/>
      <c r="K8022" s="137"/>
      <c r="L8022" s="137"/>
      <c r="M8022" s="137"/>
      <c r="N8022" s="123">
        <v>2</v>
      </c>
      <c r="O8022" s="108" t="s">
        <v>10900</v>
      </c>
      <c r="P8022" s="138">
        <v>8570985005034</v>
      </c>
      <c r="Q8022" s="108" t="s">
        <v>10901</v>
      </c>
      <c r="R8022" s="108" t="s">
        <v>10953</v>
      </c>
      <c r="S8022" s="139" t="s">
        <v>10955</v>
      </c>
      <c r="T8022" s="123" t="s">
        <v>55</v>
      </c>
      <c r="U8022" s="123" t="s">
        <v>45</v>
      </c>
      <c r="V8022" s="123" t="s">
        <v>52</v>
      </c>
      <c r="W8022" s="137">
        <v>0</v>
      </c>
      <c r="X8022" s="136">
        <v>0</v>
      </c>
      <c r="Y8022" s="137">
        <v>0</v>
      </c>
      <c r="Z8022" s="137">
        <f>W8022*Y8022</f>
        <v>0</v>
      </c>
      <c r="AA8022" s="119">
        <v>14</v>
      </c>
      <c r="AB8022" s="119">
        <v>18</v>
      </c>
      <c r="AC8022" s="137">
        <f>(Z8022*(100-AB8022))/100</f>
        <v>0</v>
      </c>
      <c r="AD8022" s="137">
        <f>IF(AND(AC8022="",M8021=""),0,IF((AC8022=""),M8021, IF( (M8021=""),AC8022,SUM(AC8021:AC8026)+M8021)))</f>
        <v>2013694</v>
      </c>
      <c r="AE8022" s="137">
        <f>IF( (X8022=""),AD8022*1,AD8022*(X8022/100) )</f>
        <v>0</v>
      </c>
      <c r="AF8022" s="137">
        <v>50000000</v>
      </c>
      <c r="AG8022" s="137">
        <f>IF((AF8022-AE8022) &gt; 1,0,IF((AF8022-AE8022)&lt;0,AE8022-AF8022,AF8022-AE8022))</f>
        <v>0</v>
      </c>
      <c r="AH8022" s="137">
        <v>0.02</v>
      </c>
    </row>
    <row r="8023" spans="1:34" s="173" customFormat="1" x14ac:dyDescent="0.55000000000000004">
      <c r="A8023" s="122"/>
      <c r="B8023" s="123"/>
      <c r="C8023" s="123"/>
      <c r="D8023" s="135"/>
      <c r="E8023" s="123"/>
      <c r="F8023" s="123"/>
      <c r="G8023" s="123"/>
      <c r="H8023" s="123"/>
      <c r="I8023" s="136"/>
      <c r="J8023" s="123"/>
      <c r="K8023" s="137"/>
      <c r="L8023" s="137"/>
      <c r="M8023" s="137"/>
      <c r="N8023" s="123">
        <v>3</v>
      </c>
      <c r="O8023" s="108" t="s">
        <v>10900</v>
      </c>
      <c r="P8023" s="138">
        <v>8570985005034</v>
      </c>
      <c r="Q8023" s="108" t="s">
        <v>10901</v>
      </c>
      <c r="R8023" s="108" t="s">
        <v>10953</v>
      </c>
      <c r="S8023" s="139" t="s">
        <v>10956</v>
      </c>
      <c r="T8023" s="123" t="s">
        <v>51</v>
      </c>
      <c r="U8023" s="123" t="s">
        <v>45</v>
      </c>
      <c r="V8023" s="123" t="s">
        <v>52</v>
      </c>
      <c r="W8023" s="137">
        <v>240</v>
      </c>
      <c r="X8023" s="136">
        <v>86.96</v>
      </c>
      <c r="Y8023" s="137">
        <v>6750</v>
      </c>
      <c r="Z8023" s="137">
        <f>W8023*Y8023</f>
        <v>1620000</v>
      </c>
      <c r="AA8023" s="119">
        <v>14</v>
      </c>
      <c r="AB8023" s="119">
        <v>18</v>
      </c>
      <c r="AC8023" s="137">
        <f>(Z8023*(100-AB8023))/100</f>
        <v>1328400</v>
      </c>
      <c r="AD8023" s="137">
        <f>IF(AND(AC8023="",M8021=""),0,IF((AC8023=""),M8021, IF( (M8021=""),AC8023,SUM(AC8021:AC8026)+M8021)))</f>
        <v>2013694</v>
      </c>
      <c r="AE8023" s="137">
        <f>IF( (X8023=""),AD8023*1,AD8023*(X8023/100) )</f>
        <v>1751108.3023999999</v>
      </c>
      <c r="AF8023" s="137">
        <v>50000000</v>
      </c>
      <c r="AG8023" s="137">
        <f>IF((AF8023-AE8023) &gt; 1,0,IF((AF8023-AE8023)&lt;0,AE8023-AF8023,AF8023-AE8023))</f>
        <v>0</v>
      </c>
      <c r="AH8023" s="137">
        <v>0.02</v>
      </c>
    </row>
    <row r="8024" spans="1:34" s="173" customFormat="1" x14ac:dyDescent="0.55000000000000004">
      <c r="A8024" s="122"/>
      <c r="B8024" s="123"/>
      <c r="C8024" s="123"/>
      <c r="D8024" s="135"/>
      <c r="E8024" s="123"/>
      <c r="F8024" s="123"/>
      <c r="G8024" s="123"/>
      <c r="H8024" s="123"/>
      <c r="I8024" s="136"/>
      <c r="J8024" s="123"/>
      <c r="K8024" s="137"/>
      <c r="L8024" s="137"/>
      <c r="M8024" s="137"/>
      <c r="N8024" s="123">
        <v>4</v>
      </c>
      <c r="O8024" s="108" t="s">
        <v>10900</v>
      </c>
      <c r="P8024" s="138">
        <v>8570985005034</v>
      </c>
      <c r="Q8024" s="108" t="s">
        <v>10901</v>
      </c>
      <c r="R8024" s="108" t="s">
        <v>10953</v>
      </c>
      <c r="S8024" s="139" t="s">
        <v>10957</v>
      </c>
      <c r="T8024" s="123" t="s">
        <v>51</v>
      </c>
      <c r="U8024" s="123" t="s">
        <v>45</v>
      </c>
      <c r="V8024" s="123" t="s">
        <v>75</v>
      </c>
      <c r="W8024" s="137">
        <v>16</v>
      </c>
      <c r="X8024" s="136">
        <v>5.8</v>
      </c>
      <c r="Y8024" s="137">
        <v>6750</v>
      </c>
      <c r="Z8024" s="137">
        <f>W8024*Y8024</f>
        <v>108000</v>
      </c>
      <c r="AA8024" s="119">
        <v>14</v>
      </c>
      <c r="AB8024" s="119">
        <v>18</v>
      </c>
      <c r="AC8024" s="137">
        <f>(Z8024*(100-AB8024))/100</f>
        <v>88560</v>
      </c>
      <c r="AD8024" s="137">
        <f>IF(AND(AC8024="",M8021=""),0,IF((AC8024=""),M8021, IF( (M8021=""),AC8024,SUM(AC8021:AC8026)+M8021)))</f>
        <v>2013694</v>
      </c>
      <c r="AE8024" s="137">
        <f>IF( (X8024=""),AD8024*1,AD8024*(X8024/100) )</f>
        <v>116794.25199999999</v>
      </c>
      <c r="AF8024" s="137">
        <v>0</v>
      </c>
      <c r="AG8024" s="137">
        <f>IF((AF8024-AE8024) &gt; 1,0,IF((AF8024-AE8024)&lt;0,AE8024-AF8024,AF8024-AE8024))</f>
        <v>116794.25199999999</v>
      </c>
      <c r="AH8024" s="137">
        <v>0.3</v>
      </c>
    </row>
    <row r="8025" spans="1:34" s="173" customFormat="1" x14ac:dyDescent="0.55000000000000004">
      <c r="A8025" s="122"/>
      <c r="B8025" s="123"/>
      <c r="C8025" s="123"/>
      <c r="D8025" s="135"/>
      <c r="E8025" s="123"/>
      <c r="F8025" s="123"/>
      <c r="G8025" s="123"/>
      <c r="H8025" s="123"/>
      <c r="I8025" s="136"/>
      <c r="J8025" s="123"/>
      <c r="K8025" s="137"/>
      <c r="L8025" s="137" t="s">
        <v>63</v>
      </c>
      <c r="M8025" s="137">
        <f>SUM(M8020:M8024)</f>
        <v>1126600</v>
      </c>
      <c r="N8025" s="123"/>
      <c r="O8025" s="108"/>
      <c r="P8025" s="138"/>
      <c r="Q8025" s="108"/>
      <c r="R8025" s="108"/>
      <c r="S8025" s="139"/>
      <c r="T8025" s="123"/>
      <c r="U8025" s="123"/>
      <c r="V8025" s="123"/>
      <c r="W8025" s="137"/>
      <c r="X8025" s="136"/>
      <c r="Y8025" s="137"/>
      <c r="Z8025" s="137"/>
      <c r="AA8025" s="119"/>
      <c r="AB8025" s="119"/>
      <c r="AC8025" s="137"/>
      <c r="AD8025" s="137"/>
      <c r="AE8025" s="137">
        <f>SUM(AE8020:AE8024)</f>
        <v>2890495.3693999997</v>
      </c>
      <c r="AF8025" s="137"/>
      <c r="AG8025" s="137">
        <f>SUM(AG8020:AG8024)</f>
        <v>993394.25199999998</v>
      </c>
      <c r="AH8025" s="137"/>
    </row>
    <row r="8026" spans="1:34" s="99" customFormat="1" x14ac:dyDescent="0.55000000000000004">
      <c r="A8026" s="107" t="s">
        <v>8652</v>
      </c>
      <c r="B8026" s="102">
        <v>3446</v>
      </c>
      <c r="C8026" s="102">
        <v>8655</v>
      </c>
      <c r="D8026" s="90" t="s">
        <v>10960</v>
      </c>
      <c r="E8026" s="102" t="s">
        <v>34</v>
      </c>
      <c r="F8026" s="102">
        <v>21809</v>
      </c>
      <c r="G8026" s="102">
        <v>0</v>
      </c>
      <c r="H8026" s="102">
        <v>0</v>
      </c>
      <c r="I8026" s="98">
        <v>48</v>
      </c>
      <c r="J8026" s="102" t="s">
        <v>35</v>
      </c>
      <c r="K8026" s="94">
        <f>((G8026*400)+(H8026*100))+I8026</f>
        <v>48</v>
      </c>
      <c r="L8026" s="94">
        <v>500</v>
      </c>
      <c r="M8026" s="94">
        <f>K8026*L8026</f>
        <v>24000</v>
      </c>
      <c r="N8026" s="102">
        <v>1</v>
      </c>
      <c r="O8026" s="111" t="s">
        <v>10958</v>
      </c>
      <c r="P8026" s="96"/>
      <c r="Q8026" s="111" t="s">
        <v>10959</v>
      </c>
      <c r="R8026" s="111" t="s">
        <v>8654</v>
      </c>
      <c r="S8026" s="97" t="s">
        <v>10961</v>
      </c>
      <c r="T8026" s="102" t="s">
        <v>51</v>
      </c>
      <c r="U8026" s="102" t="s">
        <v>45</v>
      </c>
      <c r="V8026" s="102" t="s">
        <v>52</v>
      </c>
      <c r="W8026" s="94">
        <v>37.200000000000003</v>
      </c>
      <c r="X8026" s="98">
        <v>100</v>
      </c>
      <c r="Y8026" s="94">
        <v>6750</v>
      </c>
      <c r="Z8026" s="94">
        <f>W8026*Y8026</f>
        <v>251100.00000000003</v>
      </c>
      <c r="AA8026" s="89">
        <v>6</v>
      </c>
      <c r="AB8026" s="89">
        <v>6</v>
      </c>
      <c r="AC8026" s="94">
        <f>(Z8026*(100-AB8026))/100</f>
        <v>236034.00000000003</v>
      </c>
      <c r="AD8026" s="94">
        <f>IF(AND(AC8026="",M8026=""),0,IF((AC8026=""),M8026, IF( (M8026=""),AC8026,SUM(AC8026:AC8027)+M8026)))</f>
        <v>260034.00000000003</v>
      </c>
      <c r="AE8026" s="94">
        <f>IF( (X8026=""),AD8026*1,AD8026*(X8026/100) )</f>
        <v>260034.00000000003</v>
      </c>
      <c r="AF8026" s="94">
        <v>50000000</v>
      </c>
      <c r="AG8026" s="94">
        <f>IF((AF8026-AE8026) &gt; 1,0,IF((AF8026-AE8026)&lt;0,AE8026-AF8026,AF8026-AE8026))</f>
        <v>0</v>
      </c>
      <c r="AH8026" s="94">
        <v>0.02</v>
      </c>
    </row>
    <row r="8027" spans="1:34" s="99" customFormat="1" x14ac:dyDescent="0.55000000000000004">
      <c r="A8027" s="107"/>
      <c r="B8027" s="102"/>
      <c r="C8027" s="102"/>
      <c r="D8027" s="90"/>
      <c r="E8027" s="102"/>
      <c r="F8027" s="102"/>
      <c r="G8027" s="102"/>
      <c r="H8027" s="102"/>
      <c r="I8027" s="98"/>
      <c r="J8027" s="102"/>
      <c r="K8027" s="94"/>
      <c r="L8027" s="94" t="s">
        <v>63</v>
      </c>
      <c r="M8027" s="94">
        <f>SUM(M8026:M8026)</f>
        <v>24000</v>
      </c>
      <c r="N8027" s="102"/>
      <c r="O8027" s="111"/>
      <c r="P8027" s="96"/>
      <c r="Q8027" s="111"/>
      <c r="R8027" s="111"/>
      <c r="S8027" s="97"/>
      <c r="T8027" s="102"/>
      <c r="U8027" s="102"/>
      <c r="V8027" s="102"/>
      <c r="W8027" s="94"/>
      <c r="X8027" s="98"/>
      <c r="Y8027" s="94"/>
      <c r="Z8027" s="94"/>
      <c r="AA8027" s="89"/>
      <c r="AB8027" s="89"/>
      <c r="AC8027" s="94"/>
      <c r="AD8027" s="94"/>
      <c r="AE8027" s="94">
        <f>SUM(AE8026:AE8026)</f>
        <v>260034.00000000003</v>
      </c>
      <c r="AF8027" s="94"/>
      <c r="AG8027" s="94">
        <f>SUM(AG8026:AG8026)</f>
        <v>0</v>
      </c>
      <c r="AH8027" s="94"/>
    </row>
    <row r="8028" spans="1:34" s="220" customFormat="1" x14ac:dyDescent="0.55000000000000004">
      <c r="A8028" s="108" t="s">
        <v>10903</v>
      </c>
      <c r="B8028" s="123">
        <v>3729</v>
      </c>
      <c r="C8028" s="123">
        <v>10431</v>
      </c>
      <c r="D8028" s="135" t="s">
        <v>10962</v>
      </c>
      <c r="E8028" s="123" t="s">
        <v>34</v>
      </c>
      <c r="F8028" s="123">
        <v>21836</v>
      </c>
      <c r="G8028" s="123">
        <v>0</v>
      </c>
      <c r="H8028" s="123">
        <v>0</v>
      </c>
      <c r="I8028" s="136">
        <v>93</v>
      </c>
      <c r="J8028" s="123" t="s">
        <v>68</v>
      </c>
      <c r="K8028" s="137">
        <f>((G8028*400)+(H8028*100))+I8028</f>
        <v>93</v>
      </c>
      <c r="L8028" s="137">
        <v>800</v>
      </c>
      <c r="M8028" s="137">
        <f>K8028*L8028</f>
        <v>74400</v>
      </c>
      <c r="N8028" s="123"/>
      <c r="O8028" s="108"/>
      <c r="P8028" s="138"/>
      <c r="Q8028" s="108"/>
      <c r="R8028" s="108"/>
      <c r="S8028" s="139"/>
      <c r="T8028" s="123"/>
      <c r="U8028" s="123"/>
      <c r="V8028" s="123"/>
      <c r="W8028" s="137"/>
      <c r="X8028" s="136"/>
      <c r="Y8028" s="137"/>
      <c r="Z8028" s="137"/>
      <c r="AA8028" s="119"/>
      <c r="AB8028" s="119"/>
      <c r="AC8028" s="137"/>
      <c r="AD8028" s="137">
        <f>IF(AND(AC8028="",M8028=""),0,IF((AC8028=""),M8028,IF((M8028=""),AC8028,AC8028+M8028)))</f>
        <v>74400</v>
      </c>
      <c r="AE8028" s="137">
        <f>IF( (X8028=""),AD8028*1,AD8028*(X8028/100) )</f>
        <v>74400</v>
      </c>
      <c r="AF8028" s="137">
        <v>0</v>
      </c>
      <c r="AG8028" s="137">
        <f>IF((AF8028-AE8028) &gt; 1,0,IF((AF8028-AE8028)&lt;0,AE8028-AF8028,AF8028-AE8028))</f>
        <v>74400</v>
      </c>
      <c r="AH8028" s="137">
        <v>0.3</v>
      </c>
    </row>
    <row r="8029" spans="1:34" s="220" customFormat="1" x14ac:dyDescent="0.55000000000000004">
      <c r="A8029" s="108" t="s">
        <v>10903</v>
      </c>
      <c r="B8029" s="123">
        <v>3724</v>
      </c>
      <c r="C8029" s="123">
        <v>8662</v>
      </c>
      <c r="D8029" s="135" t="s">
        <v>10944</v>
      </c>
      <c r="E8029" s="123" t="s">
        <v>34</v>
      </c>
      <c r="F8029" s="123">
        <v>20996</v>
      </c>
      <c r="G8029" s="123">
        <v>0</v>
      </c>
      <c r="H8029" s="123">
        <v>2</v>
      </c>
      <c r="I8029" s="136">
        <v>0</v>
      </c>
      <c r="J8029" s="123" t="s">
        <v>68</v>
      </c>
      <c r="K8029" s="137">
        <f>((G8029*400)+(H8029*100))+I8029</f>
        <v>200</v>
      </c>
      <c r="L8029" s="137">
        <v>800</v>
      </c>
      <c r="M8029" s="137">
        <f>K8029*L8029</f>
        <v>160000</v>
      </c>
      <c r="N8029" s="123"/>
      <c r="O8029" s="108"/>
      <c r="P8029" s="138"/>
      <c r="Q8029" s="108"/>
      <c r="R8029" s="108"/>
      <c r="S8029" s="139"/>
      <c r="T8029" s="123"/>
      <c r="U8029" s="123"/>
      <c r="V8029" s="123"/>
      <c r="W8029" s="137"/>
      <c r="X8029" s="136"/>
      <c r="Y8029" s="137"/>
      <c r="Z8029" s="137"/>
      <c r="AA8029" s="119"/>
      <c r="AB8029" s="119"/>
      <c r="AC8029" s="137"/>
      <c r="AD8029" s="137">
        <f>IF(AND(AC8029="",M8029=""),0,IF((AC8029=""),M8029,IF((M8029=""),AC8029,AC8029+M8029)))</f>
        <v>160000</v>
      </c>
      <c r="AE8029" s="137">
        <f>IF( (X8029=""),AD8029*1,AD8029*(X8029/100) )</f>
        <v>160000</v>
      </c>
      <c r="AF8029" s="137">
        <v>0</v>
      </c>
      <c r="AG8029" s="137">
        <f>IF((AF8029-AE8029) &gt; 1,0,IF((AF8029-AE8029)&lt;0,AE8029-AF8029,AF8029-AE8029))</f>
        <v>160000</v>
      </c>
      <c r="AH8029" s="137">
        <v>0.3</v>
      </c>
    </row>
    <row r="8030" spans="1:34" s="220" customFormat="1" x14ac:dyDescent="0.55000000000000004">
      <c r="A8030" s="108" t="s">
        <v>10903</v>
      </c>
      <c r="B8030" s="123">
        <v>3714</v>
      </c>
      <c r="C8030" s="123">
        <v>9969</v>
      </c>
      <c r="D8030" s="135"/>
      <c r="E8030" s="123" t="s">
        <v>37</v>
      </c>
      <c r="F8030" s="123"/>
      <c r="G8030" s="123">
        <v>3</v>
      </c>
      <c r="H8030" s="123">
        <v>3</v>
      </c>
      <c r="I8030" s="136">
        <v>62</v>
      </c>
      <c r="J8030" s="123" t="s">
        <v>38</v>
      </c>
      <c r="K8030" s="137">
        <f>((G8030*400)+(H8030*100))+I8030</f>
        <v>1562</v>
      </c>
      <c r="L8030" s="137">
        <v>225</v>
      </c>
      <c r="M8030" s="137">
        <f>K8030*L8030</f>
        <v>351450</v>
      </c>
      <c r="N8030" s="123"/>
      <c r="O8030" s="108"/>
      <c r="P8030" s="138"/>
      <c r="Q8030" s="108"/>
      <c r="R8030" s="108"/>
      <c r="S8030" s="139"/>
      <c r="T8030" s="123"/>
      <c r="U8030" s="123"/>
      <c r="V8030" s="123"/>
      <c r="W8030" s="137"/>
      <c r="X8030" s="136"/>
      <c r="Y8030" s="137"/>
      <c r="Z8030" s="137"/>
      <c r="AA8030" s="119"/>
      <c r="AB8030" s="119"/>
      <c r="AC8030" s="137"/>
      <c r="AD8030" s="137">
        <f>IF(AND(AC8030="",M8030=""),0,IF((AC8030=""),M8030,IF((M8030=""),AC8030,AC8030+M8030)))</f>
        <v>351450</v>
      </c>
      <c r="AE8030" s="137">
        <f>IF( (X8030=""),AD8030*1,AD8030*(X8030/100) )</f>
        <v>351450</v>
      </c>
      <c r="AF8030" s="137">
        <v>0</v>
      </c>
      <c r="AG8030" s="137">
        <f>IF((AF8030-AE8030) &gt; 1,0,IF((AF8030-AE8030)&lt;0,AE8030-AF8030,AF8030-AE8030))</f>
        <v>351450</v>
      </c>
      <c r="AH8030" s="137">
        <v>0.01</v>
      </c>
    </row>
    <row r="8031" spans="1:34" s="220" customFormat="1" x14ac:dyDescent="0.55000000000000004">
      <c r="A8031" s="108"/>
      <c r="B8031" s="123"/>
      <c r="C8031" s="123"/>
      <c r="D8031" s="135"/>
      <c r="E8031" s="123"/>
      <c r="F8031" s="123"/>
      <c r="G8031" s="123"/>
      <c r="H8031" s="123"/>
      <c r="I8031" s="136"/>
      <c r="J8031" s="123"/>
      <c r="K8031" s="137"/>
      <c r="L8031" s="137" t="s">
        <v>63</v>
      </c>
      <c r="M8031" s="137">
        <f>SUM(M8028:M8030)</f>
        <v>585850</v>
      </c>
      <c r="N8031" s="123"/>
      <c r="O8031" s="108"/>
      <c r="P8031" s="138"/>
      <c r="Q8031" s="108"/>
      <c r="R8031" s="108"/>
      <c r="S8031" s="139"/>
      <c r="T8031" s="123"/>
      <c r="U8031" s="123"/>
      <c r="V8031" s="123"/>
      <c r="W8031" s="137"/>
      <c r="X8031" s="136"/>
      <c r="Y8031" s="137"/>
      <c r="Z8031" s="137"/>
      <c r="AA8031" s="119"/>
      <c r="AB8031" s="119"/>
      <c r="AC8031" s="137"/>
      <c r="AD8031" s="137"/>
      <c r="AE8031" s="137">
        <f>SUM(AE8028:AE8030)</f>
        <v>585850</v>
      </c>
      <c r="AF8031" s="137"/>
      <c r="AG8031" s="137">
        <f>SUM(AG8028:AG8030)</f>
        <v>585850</v>
      </c>
      <c r="AH8031" s="137"/>
    </row>
    <row r="8032" spans="1:34" s="173" customFormat="1" x14ac:dyDescent="0.55000000000000004">
      <c r="A8032" s="122" t="s">
        <v>10963</v>
      </c>
      <c r="B8032" s="197">
        <v>3730</v>
      </c>
      <c r="C8032" s="197">
        <v>4973</v>
      </c>
      <c r="D8032" s="198" t="s">
        <v>10964</v>
      </c>
      <c r="E8032" s="197" t="s">
        <v>34</v>
      </c>
      <c r="F8032" s="197">
        <v>21900</v>
      </c>
      <c r="G8032" s="197">
        <v>33</v>
      </c>
      <c r="H8032" s="197">
        <v>2</v>
      </c>
      <c r="I8032" s="199">
        <v>59</v>
      </c>
      <c r="J8032" s="123" t="s">
        <v>35</v>
      </c>
      <c r="K8032" s="171">
        <f>((G8032*400)+(H8032*100))+I8032</f>
        <v>13459</v>
      </c>
      <c r="L8032" s="171">
        <v>275</v>
      </c>
      <c r="M8032" s="171">
        <f>K8032*L8032</f>
        <v>3701225</v>
      </c>
      <c r="N8032" s="197"/>
      <c r="O8032" s="122"/>
      <c r="P8032" s="200"/>
      <c r="Q8032" s="122"/>
      <c r="R8032" s="122"/>
      <c r="S8032" s="170"/>
      <c r="T8032" s="197"/>
      <c r="U8032" s="197"/>
      <c r="V8032" s="197"/>
      <c r="W8032" s="171"/>
      <c r="X8032" s="199"/>
      <c r="Y8032" s="171"/>
      <c r="Z8032" s="171"/>
      <c r="AA8032" s="201"/>
      <c r="AB8032" s="201"/>
      <c r="AC8032" s="171"/>
      <c r="AD8032" s="171">
        <f>IF(AND(AC8032="",M8032=""),0,IF((AC8032=""),M8032,IF((M8032=""),AC8032,AC8032+M8032)))</f>
        <v>3701225</v>
      </c>
      <c r="AE8032" s="171">
        <f>IF( (X8032=""),AD8032*1,AD8032*(X8032/100) )</f>
        <v>3701225</v>
      </c>
      <c r="AF8032" s="171">
        <v>0</v>
      </c>
      <c r="AG8032" s="171">
        <f>IF((AF8032-AE8032) &gt; 1,0,IF((AF8032-AE8032)&lt;0,AE8032-AF8032,AF8032-AE8032))</f>
        <v>3701225</v>
      </c>
      <c r="AH8032" s="137">
        <v>0.02</v>
      </c>
    </row>
    <row r="8033" spans="1:34" s="173" customFormat="1" x14ac:dyDescent="0.55000000000000004">
      <c r="A8033" s="122"/>
      <c r="B8033" s="197"/>
      <c r="C8033" s="197"/>
      <c r="D8033" s="198"/>
      <c r="E8033" s="197"/>
      <c r="F8033" s="197"/>
      <c r="G8033" s="197"/>
      <c r="H8033" s="197"/>
      <c r="I8033" s="199"/>
      <c r="J8033" s="123"/>
      <c r="K8033" s="171"/>
      <c r="L8033" s="171" t="s">
        <v>63</v>
      </c>
      <c r="M8033" s="171">
        <f>SUM(M8032:M8032)</f>
        <v>3701225</v>
      </c>
      <c r="N8033" s="197"/>
      <c r="O8033" s="122"/>
      <c r="P8033" s="200"/>
      <c r="Q8033" s="122"/>
      <c r="R8033" s="122"/>
      <c r="S8033" s="170"/>
      <c r="T8033" s="197"/>
      <c r="U8033" s="197"/>
      <c r="V8033" s="197"/>
      <c r="W8033" s="171"/>
      <c r="X8033" s="199"/>
      <c r="Y8033" s="171"/>
      <c r="Z8033" s="171"/>
      <c r="AA8033" s="201"/>
      <c r="AB8033" s="201"/>
      <c r="AC8033" s="171"/>
      <c r="AD8033" s="171"/>
      <c r="AE8033" s="171">
        <f>SUM(AE8032:AE8032)</f>
        <v>3701225</v>
      </c>
      <c r="AF8033" s="171"/>
      <c r="AG8033" s="171">
        <f>SUM(AG8032:AG8032)</f>
        <v>3701225</v>
      </c>
      <c r="AH8033" s="137"/>
    </row>
    <row r="8034" spans="1:34" s="173" customFormat="1" x14ac:dyDescent="0.55000000000000004">
      <c r="A8034" s="122" t="s">
        <v>10970</v>
      </c>
      <c r="B8034" s="123">
        <v>3447</v>
      </c>
      <c r="C8034" s="123">
        <v>5912</v>
      </c>
      <c r="D8034" s="135" t="s">
        <v>10971</v>
      </c>
      <c r="E8034" s="123" t="s">
        <v>34</v>
      </c>
      <c r="F8034" s="123">
        <v>23714</v>
      </c>
      <c r="G8034" s="123">
        <v>0</v>
      </c>
      <c r="H8034" s="123">
        <v>0</v>
      </c>
      <c r="I8034" s="136">
        <v>98</v>
      </c>
      <c r="J8034" s="123" t="s">
        <v>35</v>
      </c>
      <c r="K8034" s="137">
        <f>((G8034*400)+(H8034*100))+I8034</f>
        <v>98</v>
      </c>
      <c r="L8034" s="137">
        <v>625</v>
      </c>
      <c r="M8034" s="137">
        <f>K8034*L8034</f>
        <v>61250</v>
      </c>
      <c r="N8034" s="123">
        <v>1</v>
      </c>
      <c r="O8034" s="108" t="s">
        <v>10968</v>
      </c>
      <c r="P8034" s="138">
        <v>8570873003412</v>
      </c>
      <c r="Q8034" s="108" t="s">
        <v>10969</v>
      </c>
      <c r="R8034" s="108" t="s">
        <v>10972</v>
      </c>
      <c r="S8034" s="139" t="s">
        <v>10973</v>
      </c>
      <c r="T8034" s="123" t="s">
        <v>51</v>
      </c>
      <c r="U8034" s="123" t="s">
        <v>45</v>
      </c>
      <c r="V8034" s="123" t="s">
        <v>52</v>
      </c>
      <c r="W8034" s="137">
        <v>234.95</v>
      </c>
      <c r="X8034" s="136">
        <v>100</v>
      </c>
      <c r="Y8034" s="137">
        <v>6750</v>
      </c>
      <c r="Z8034" s="137">
        <f>W8034*Y8034</f>
        <v>1585912.5</v>
      </c>
      <c r="AA8034" s="119">
        <v>21</v>
      </c>
      <c r="AB8034" s="119">
        <v>32</v>
      </c>
      <c r="AC8034" s="137">
        <f>(Z8034*(100-AB8034))/100</f>
        <v>1078420.5</v>
      </c>
      <c r="AD8034" s="137">
        <f>IF(AND(AC8034="",M8034=""),0,IF((AC8034=""),M8034, IF( (M8034=""),AC8034,SUM(AC8034:AC8036)+M8034)))</f>
        <v>2640389.9</v>
      </c>
      <c r="AE8034" s="137">
        <f>IF( (X8034=""),AD8034*1,AD8034*(X8034/100) )</f>
        <v>2640389.9</v>
      </c>
      <c r="AF8034" s="137">
        <v>50000000</v>
      </c>
      <c r="AG8034" s="137">
        <v>0</v>
      </c>
      <c r="AH8034" s="137">
        <v>0.02</v>
      </c>
    </row>
    <row r="8035" spans="1:34" s="173" customFormat="1" x14ac:dyDescent="0.55000000000000004">
      <c r="A8035" s="122"/>
      <c r="B8035" s="123">
        <v>3448</v>
      </c>
      <c r="C8035" s="123">
        <v>5913</v>
      </c>
      <c r="D8035" s="135" t="s">
        <v>10974</v>
      </c>
      <c r="E8035" s="123" t="s">
        <v>34</v>
      </c>
      <c r="F8035" s="123">
        <v>23728</v>
      </c>
      <c r="G8035" s="123">
        <v>0</v>
      </c>
      <c r="H8035" s="123">
        <v>1</v>
      </c>
      <c r="I8035" s="136">
        <v>0</v>
      </c>
      <c r="J8035" s="123" t="s">
        <v>35</v>
      </c>
      <c r="K8035" s="137">
        <f>((G8035*400)+(H8035*100))+I8035</f>
        <v>100</v>
      </c>
      <c r="L8035" s="137">
        <v>625</v>
      </c>
      <c r="M8035" s="137">
        <f>K8035*L8035</f>
        <v>62500</v>
      </c>
      <c r="N8035" s="123">
        <v>1</v>
      </c>
      <c r="O8035" s="108" t="s">
        <v>10968</v>
      </c>
      <c r="P8035" s="138">
        <v>8570873003412</v>
      </c>
      <c r="Q8035" s="108" t="s">
        <v>10969</v>
      </c>
      <c r="R8035" s="108" t="s">
        <v>10972</v>
      </c>
      <c r="S8035" s="139"/>
      <c r="T8035" s="123" t="s">
        <v>55</v>
      </c>
      <c r="U8035" s="123" t="s">
        <v>45</v>
      </c>
      <c r="V8035" s="123" t="s">
        <v>52</v>
      </c>
      <c r="W8035" s="137">
        <v>58.3</v>
      </c>
      <c r="X8035" s="136">
        <v>19.77</v>
      </c>
      <c r="Y8035" s="137">
        <v>0</v>
      </c>
      <c r="Z8035" s="137">
        <f>W8035*Y8035</f>
        <v>0</v>
      </c>
      <c r="AA8035" s="119">
        <v>21</v>
      </c>
      <c r="AB8035" s="119">
        <v>32</v>
      </c>
      <c r="AC8035" s="137">
        <f>(Z8035*(100-AB8035))/100</f>
        <v>0</v>
      </c>
      <c r="AD8035" s="137">
        <f>IF(AND(AC8035="",M8035=""),0,IF((AC8035=""),M8035, IF( (M8035=""),AC8035,SUM(AC8035:AC8037)+M8035)))</f>
        <v>1563219.4</v>
      </c>
      <c r="AE8035" s="137">
        <f>IF( (X8035=""),AD8035*1,AD8035*(X8035/100) )</f>
        <v>309048.47537999996</v>
      </c>
      <c r="AF8035" s="137">
        <v>50000000</v>
      </c>
      <c r="AG8035" s="137">
        <v>0</v>
      </c>
      <c r="AH8035" s="137">
        <v>0.02</v>
      </c>
    </row>
    <row r="8036" spans="1:34" s="173" customFormat="1" x14ac:dyDescent="0.55000000000000004">
      <c r="A8036" s="122"/>
      <c r="B8036" s="123"/>
      <c r="C8036" s="123"/>
      <c r="D8036" s="135"/>
      <c r="E8036" s="123"/>
      <c r="F8036" s="123"/>
      <c r="G8036" s="123"/>
      <c r="H8036" s="123"/>
      <c r="I8036" s="136"/>
      <c r="J8036" s="123"/>
      <c r="K8036" s="137"/>
      <c r="L8036" s="137"/>
      <c r="M8036" s="137"/>
      <c r="N8036" s="123">
        <v>2</v>
      </c>
      <c r="O8036" s="108" t="s">
        <v>10968</v>
      </c>
      <c r="P8036" s="138">
        <v>8570873003412</v>
      </c>
      <c r="Q8036" s="108" t="s">
        <v>10969</v>
      </c>
      <c r="R8036" s="108" t="s">
        <v>10972</v>
      </c>
      <c r="S8036" s="139" t="s">
        <v>10975</v>
      </c>
      <c r="T8036" s="123" t="s">
        <v>51</v>
      </c>
      <c r="U8036" s="123" t="s">
        <v>45</v>
      </c>
      <c r="V8036" s="123" t="s">
        <v>52</v>
      </c>
      <c r="W8036" s="137">
        <v>236.52</v>
      </c>
      <c r="X8036" s="136">
        <v>80.23</v>
      </c>
      <c r="Y8036" s="137">
        <v>6750</v>
      </c>
      <c r="Z8036" s="137">
        <f>W8036*Y8036</f>
        <v>1596510</v>
      </c>
      <c r="AA8036" s="119">
        <v>6</v>
      </c>
      <c r="AB8036" s="119">
        <v>6</v>
      </c>
      <c r="AC8036" s="137">
        <f>(Z8036*(100-AB8036))/100</f>
        <v>1500719.4</v>
      </c>
      <c r="AD8036" s="137">
        <f>IF(AND(AC8036="",M8035=""),0,IF((AC8036=""),M8035, IF( (M8035=""),AC8036,SUM(AC8035:AC8037)+M8035)))</f>
        <v>1563219.4</v>
      </c>
      <c r="AE8036" s="137">
        <f>IF( (X8036=""),AD8036*1,AD8036*(X8036/100) )</f>
        <v>1254170.9246199999</v>
      </c>
      <c r="AF8036" s="137">
        <v>50000000</v>
      </c>
      <c r="AG8036" s="137">
        <f>IF((AF8036-AE8036) &gt; 1,0,IF((AF8036-AE8036)&lt;0,AE8036-AF8036,AF8036-AE8036))</f>
        <v>0</v>
      </c>
      <c r="AH8036" s="137">
        <v>0.02</v>
      </c>
    </row>
    <row r="8037" spans="1:34" s="173" customFormat="1" x14ac:dyDescent="0.55000000000000004">
      <c r="A8037" s="122"/>
      <c r="B8037" s="123"/>
      <c r="C8037" s="123"/>
      <c r="D8037" s="135"/>
      <c r="E8037" s="123"/>
      <c r="F8037" s="123"/>
      <c r="G8037" s="123"/>
      <c r="H8037" s="123"/>
      <c r="I8037" s="136"/>
      <c r="J8037" s="123"/>
      <c r="K8037" s="137"/>
      <c r="L8037" s="137" t="s">
        <v>63</v>
      </c>
      <c r="M8037" s="137">
        <f>SUM(M8034:M8036)</f>
        <v>123750</v>
      </c>
      <c r="N8037" s="123"/>
      <c r="O8037" s="108"/>
      <c r="P8037" s="138"/>
      <c r="Q8037" s="108"/>
      <c r="R8037" s="108"/>
      <c r="S8037" s="139"/>
      <c r="T8037" s="123"/>
      <c r="U8037" s="123"/>
      <c r="V8037" s="123"/>
      <c r="W8037" s="137"/>
      <c r="X8037" s="136"/>
      <c r="Y8037" s="137"/>
      <c r="Z8037" s="137"/>
      <c r="AA8037" s="119"/>
      <c r="AB8037" s="119"/>
      <c r="AC8037" s="137"/>
      <c r="AD8037" s="137"/>
      <c r="AE8037" s="137">
        <f>SUM(AE8034:AE8036)</f>
        <v>4203609.3</v>
      </c>
      <c r="AF8037" s="137"/>
      <c r="AG8037" s="137">
        <f>SUM(AG8034:AG8036)</f>
        <v>0</v>
      </c>
      <c r="AH8037" s="137"/>
    </row>
    <row r="8038" spans="1:34" s="99" customFormat="1" x14ac:dyDescent="0.55000000000000004">
      <c r="A8038" s="107" t="s">
        <v>10977</v>
      </c>
      <c r="B8038" s="102">
        <v>3449</v>
      </c>
      <c r="C8038" s="102">
        <v>5914</v>
      </c>
      <c r="D8038" s="90" t="s">
        <v>10978</v>
      </c>
      <c r="E8038" s="102" t="s">
        <v>34</v>
      </c>
      <c r="F8038" s="102">
        <v>23737</v>
      </c>
      <c r="G8038" s="102">
        <v>0</v>
      </c>
      <c r="H8038" s="102">
        <v>3</v>
      </c>
      <c r="I8038" s="98">
        <v>96</v>
      </c>
      <c r="J8038" s="102" t="s">
        <v>38</v>
      </c>
      <c r="K8038" s="94">
        <f>((G8038*400)+(H8038*100))+I8038</f>
        <v>396</v>
      </c>
      <c r="L8038" s="94">
        <v>450</v>
      </c>
      <c r="M8038" s="94">
        <f>K8038*L8038</f>
        <v>178200</v>
      </c>
      <c r="N8038" s="102"/>
      <c r="O8038" s="111"/>
      <c r="P8038" s="96"/>
      <c r="Q8038" s="111"/>
      <c r="R8038" s="111"/>
      <c r="S8038" s="97"/>
      <c r="T8038" s="102"/>
      <c r="U8038" s="102"/>
      <c r="V8038" s="102"/>
      <c r="W8038" s="94"/>
      <c r="X8038" s="98"/>
      <c r="Y8038" s="94"/>
      <c r="Z8038" s="94"/>
      <c r="AA8038" s="89"/>
      <c r="AB8038" s="89"/>
      <c r="AC8038" s="94"/>
      <c r="AD8038" s="94">
        <f>IF(AND(AC8038="",M8038=""),0,IF((AC8038=""),M8038,IF((M8038=""),AC8038,AC8038+M8038)))</f>
        <v>178200</v>
      </c>
      <c r="AE8038" s="94">
        <f>IF( (X8038=""),AD8038*1,AD8038*(X8038/100) )</f>
        <v>178200</v>
      </c>
      <c r="AF8038" s="94">
        <v>50000000</v>
      </c>
      <c r="AG8038" s="94">
        <f>IF((AF8038-AE8038) &gt; 1,0,IF((AF8038-AE8038)&lt;0,AE8038-AF8038,AF8038-AE8038))</f>
        <v>0</v>
      </c>
      <c r="AH8038" s="94">
        <v>0.01</v>
      </c>
    </row>
    <row r="8039" spans="1:34" s="173" customFormat="1" x14ac:dyDescent="0.55000000000000004">
      <c r="A8039" s="122"/>
      <c r="B8039" s="123"/>
      <c r="C8039" s="123"/>
      <c r="D8039" s="135"/>
      <c r="E8039" s="123"/>
      <c r="F8039" s="123"/>
      <c r="G8039" s="123"/>
      <c r="H8039" s="123"/>
      <c r="I8039" s="136"/>
      <c r="J8039" s="123"/>
      <c r="K8039" s="137"/>
      <c r="L8039" s="137" t="s">
        <v>63</v>
      </c>
      <c r="M8039" s="137">
        <f>SUM(M8038:M8038)</f>
        <v>178200</v>
      </c>
      <c r="N8039" s="123"/>
      <c r="O8039" s="108"/>
      <c r="P8039" s="138"/>
      <c r="Q8039" s="108"/>
      <c r="R8039" s="108"/>
      <c r="S8039" s="139"/>
      <c r="T8039" s="123"/>
      <c r="U8039" s="123"/>
      <c r="V8039" s="123"/>
      <c r="W8039" s="137"/>
      <c r="X8039" s="136"/>
      <c r="Y8039" s="137"/>
      <c r="Z8039" s="137"/>
      <c r="AA8039" s="119"/>
      <c r="AB8039" s="119"/>
      <c r="AC8039" s="137"/>
      <c r="AD8039" s="137"/>
      <c r="AE8039" s="137">
        <f>SUM(AE8038:AE8038)</f>
        <v>178200</v>
      </c>
      <c r="AF8039" s="137"/>
      <c r="AG8039" s="137">
        <f>SUM(AG8038:AG8038)</f>
        <v>0</v>
      </c>
      <c r="AH8039" s="137"/>
    </row>
    <row r="8040" spans="1:34" s="173" customFormat="1" x14ac:dyDescent="0.55000000000000004">
      <c r="A8040" s="122" t="s">
        <v>10970</v>
      </c>
      <c r="B8040" s="123">
        <v>3450</v>
      </c>
      <c r="C8040" s="123">
        <v>5962</v>
      </c>
      <c r="D8040" s="135" t="s">
        <v>10979</v>
      </c>
      <c r="E8040" s="123" t="s">
        <v>34</v>
      </c>
      <c r="F8040" s="123">
        <v>23746</v>
      </c>
      <c r="G8040" s="123">
        <v>0</v>
      </c>
      <c r="H8040" s="123">
        <v>1</v>
      </c>
      <c r="I8040" s="136">
        <v>5</v>
      </c>
      <c r="J8040" s="123" t="s">
        <v>35</v>
      </c>
      <c r="K8040" s="137">
        <f>((G8040*400)+(H8040*100))+I8040</f>
        <v>105</v>
      </c>
      <c r="L8040" s="137">
        <v>625</v>
      </c>
      <c r="M8040" s="137">
        <f>K8040*L8040</f>
        <v>65625</v>
      </c>
      <c r="N8040" s="123">
        <v>1</v>
      </c>
      <c r="O8040" s="108" t="s">
        <v>10968</v>
      </c>
      <c r="P8040" s="138">
        <v>8570873003412</v>
      </c>
      <c r="Q8040" s="108" t="s">
        <v>10969</v>
      </c>
      <c r="R8040" s="108" t="s">
        <v>10972</v>
      </c>
      <c r="S8040" s="139" t="s">
        <v>10980</v>
      </c>
      <c r="T8040" s="123" t="s">
        <v>51</v>
      </c>
      <c r="U8040" s="123" t="s">
        <v>45</v>
      </c>
      <c r="V8040" s="123" t="s">
        <v>52</v>
      </c>
      <c r="W8040" s="137">
        <v>95.14</v>
      </c>
      <c r="X8040" s="136">
        <v>86.82</v>
      </c>
      <c r="Y8040" s="137">
        <v>6750</v>
      </c>
      <c r="Z8040" s="137">
        <f>W8040*Y8040</f>
        <v>642195</v>
      </c>
      <c r="AA8040" s="119">
        <v>6</v>
      </c>
      <c r="AB8040" s="119">
        <v>6</v>
      </c>
      <c r="AC8040" s="137">
        <f>(Z8040*(100-AB8040))/100</f>
        <v>603663.30000000005</v>
      </c>
      <c r="AD8040" s="137">
        <f>IF(AND(AC8040="",M8040=""),0,IF((AC8040=""),M8040, IF( (M8040=""),AC8040,SUM(AC8040:AC8043)+M8040)))</f>
        <v>1463301.6</v>
      </c>
      <c r="AE8040" s="137">
        <f>IF( (X8040=""),AD8040*1,AD8040*(X8040/100) )</f>
        <v>1270438.44912</v>
      </c>
      <c r="AF8040" s="137">
        <v>50000000</v>
      </c>
      <c r="AG8040" s="137">
        <v>0</v>
      </c>
      <c r="AH8040" s="137">
        <v>0.02</v>
      </c>
    </row>
    <row r="8041" spans="1:34" s="173" customFormat="1" x14ac:dyDescent="0.55000000000000004">
      <c r="A8041" s="122"/>
      <c r="B8041" s="123"/>
      <c r="C8041" s="123"/>
      <c r="D8041" s="135"/>
      <c r="E8041" s="123"/>
      <c r="F8041" s="123"/>
      <c r="G8041" s="123"/>
      <c r="H8041" s="123"/>
      <c r="I8041" s="136"/>
      <c r="J8041" s="123"/>
      <c r="K8041" s="137"/>
      <c r="L8041" s="137"/>
      <c r="M8041" s="137"/>
      <c r="N8041" s="123">
        <v>2</v>
      </c>
      <c r="O8041" s="108" t="s">
        <v>10968</v>
      </c>
      <c r="P8041" s="138">
        <v>8570873003412</v>
      </c>
      <c r="Q8041" s="108" t="s">
        <v>10969</v>
      </c>
      <c r="R8041" s="108" t="s">
        <v>10972</v>
      </c>
      <c r="S8041" s="139" t="s">
        <v>10981</v>
      </c>
      <c r="T8041" s="123" t="s">
        <v>51</v>
      </c>
      <c r="U8041" s="123" t="s">
        <v>45</v>
      </c>
      <c r="V8041" s="123" t="s">
        <v>52</v>
      </c>
      <c r="W8041" s="137">
        <v>14.44</v>
      </c>
      <c r="X8041" s="136">
        <v>13.18</v>
      </c>
      <c r="Y8041" s="137">
        <v>6750</v>
      </c>
      <c r="Z8041" s="137">
        <f>W8041*Y8041</f>
        <v>97470</v>
      </c>
      <c r="AA8041" s="119">
        <v>6</v>
      </c>
      <c r="AB8041" s="119">
        <v>6</v>
      </c>
      <c r="AC8041" s="137">
        <f>(Z8041*(100-AB8041))/100</f>
        <v>91621.8</v>
      </c>
      <c r="AD8041" s="137">
        <f>IF(AND(AC8041="",M8040=""),0,IF((AC8041=""),M8040, IF( (M8040=""),AC8041,SUM(AC8040:AC8043)+M8040)))</f>
        <v>1463301.6</v>
      </c>
      <c r="AE8041" s="137">
        <f>IF( (X8041=""),AD8041*1,AD8041*(X8041/100) )</f>
        <v>192863.15088</v>
      </c>
      <c r="AF8041" s="137">
        <v>50000000</v>
      </c>
      <c r="AG8041" s="137">
        <f>IF((AF8041-AE8041) &gt; 1,0,IF((AF8041-AE8041)&lt;0,AE8041-AF8041,AF8041-AE8041))</f>
        <v>0</v>
      </c>
      <c r="AH8041" s="137">
        <v>0.02</v>
      </c>
    </row>
    <row r="8042" spans="1:34" s="173" customFormat="1" x14ac:dyDescent="0.55000000000000004">
      <c r="A8042" s="122"/>
      <c r="B8042" s="123">
        <v>3451</v>
      </c>
      <c r="C8042" s="123">
        <v>5991</v>
      </c>
      <c r="D8042" s="135" t="s">
        <v>10982</v>
      </c>
      <c r="E8042" s="123" t="s">
        <v>34</v>
      </c>
      <c r="F8042" s="123">
        <v>23758</v>
      </c>
      <c r="G8042" s="123">
        <v>0</v>
      </c>
      <c r="H8042" s="123">
        <v>0</v>
      </c>
      <c r="I8042" s="136">
        <v>49</v>
      </c>
      <c r="J8042" s="123" t="s">
        <v>35</v>
      </c>
      <c r="K8042" s="137">
        <f>((G8042*400)+(H8042*100))+I8042</f>
        <v>49</v>
      </c>
      <c r="L8042" s="137">
        <v>625</v>
      </c>
      <c r="M8042" s="137">
        <f>K8042*L8042</f>
        <v>30625</v>
      </c>
      <c r="N8042" s="123">
        <v>1</v>
      </c>
      <c r="O8042" s="108" t="s">
        <v>10968</v>
      </c>
      <c r="P8042" s="138">
        <v>8570873003412</v>
      </c>
      <c r="Q8042" s="108" t="s">
        <v>10969</v>
      </c>
      <c r="R8042" s="108" t="s">
        <v>10972</v>
      </c>
      <c r="S8042" s="139" t="s">
        <v>10983</v>
      </c>
      <c r="T8042" s="123" t="s">
        <v>51</v>
      </c>
      <c r="U8042" s="123" t="s">
        <v>45</v>
      </c>
      <c r="V8042" s="123" t="s">
        <v>52</v>
      </c>
      <c r="W8042" s="137">
        <v>110.7</v>
      </c>
      <c r="X8042" s="136">
        <v>100</v>
      </c>
      <c r="Y8042" s="137">
        <v>6750</v>
      </c>
      <c r="Z8042" s="137">
        <f>W8042*Y8042</f>
        <v>747225</v>
      </c>
      <c r="AA8042" s="119">
        <v>6</v>
      </c>
      <c r="AB8042" s="119">
        <v>6</v>
      </c>
      <c r="AC8042" s="137">
        <f>(Z8042*(100-AB8042))/100</f>
        <v>702391.5</v>
      </c>
      <c r="AD8042" s="137">
        <f>IF(AND(AC8042="",M8042=""),0,IF((AC8042=""),M8042, IF( (M8042=""),AC8042,SUM(AC8042:AC8043)+M8042)))</f>
        <v>733016.5</v>
      </c>
      <c r="AE8042" s="137">
        <f>IF( (X8042=""),AD8042*1,AD8042*(X8042/100) )</f>
        <v>733016.5</v>
      </c>
      <c r="AF8042" s="137">
        <v>50000000</v>
      </c>
      <c r="AG8042" s="137">
        <f>IF((AF8042-AE8042) &gt; 1,0,IF((AF8042-AE8042)&lt;0,AE8042-AF8042,AF8042-AE8042))</f>
        <v>0</v>
      </c>
      <c r="AH8042" s="137">
        <v>0.02</v>
      </c>
    </row>
    <row r="8043" spans="1:34" s="173" customFormat="1" x14ac:dyDescent="0.55000000000000004">
      <c r="A8043" s="122"/>
      <c r="B8043" s="123"/>
      <c r="C8043" s="123"/>
      <c r="D8043" s="135"/>
      <c r="E8043" s="123"/>
      <c r="F8043" s="123"/>
      <c r="G8043" s="123"/>
      <c r="H8043" s="123"/>
      <c r="I8043" s="136"/>
      <c r="J8043" s="123"/>
      <c r="K8043" s="137"/>
      <c r="L8043" s="137" t="s">
        <v>63</v>
      </c>
      <c r="M8043" s="137">
        <f>SUM(M8040:M8042)</f>
        <v>96250</v>
      </c>
      <c r="N8043" s="123"/>
      <c r="O8043" s="108"/>
      <c r="P8043" s="138"/>
      <c r="Q8043" s="108"/>
      <c r="R8043" s="108"/>
      <c r="S8043" s="139"/>
      <c r="T8043" s="123"/>
      <c r="U8043" s="123"/>
      <c r="V8043" s="123"/>
      <c r="W8043" s="137"/>
      <c r="X8043" s="136"/>
      <c r="Y8043" s="137"/>
      <c r="Z8043" s="137"/>
      <c r="AA8043" s="119"/>
      <c r="AB8043" s="119"/>
      <c r="AC8043" s="137"/>
      <c r="AD8043" s="137"/>
      <c r="AE8043" s="137">
        <f>SUM(AE8040:AE8042)</f>
        <v>2196318.1</v>
      </c>
      <c r="AF8043" s="137"/>
      <c r="AG8043" s="137">
        <f>SUM(AG8040:AG8042)</f>
        <v>0</v>
      </c>
      <c r="AH8043" s="137"/>
    </row>
    <row r="8044" spans="1:34" s="173" customFormat="1" x14ac:dyDescent="0.55000000000000004">
      <c r="A8044" s="122" t="s">
        <v>10989</v>
      </c>
      <c r="B8044" s="123">
        <v>3452</v>
      </c>
      <c r="C8044" s="123">
        <v>8676</v>
      </c>
      <c r="D8044" s="135" t="s">
        <v>10990</v>
      </c>
      <c r="E8044" s="123" t="s">
        <v>34</v>
      </c>
      <c r="F8044" s="123">
        <v>10185</v>
      </c>
      <c r="G8044" s="123">
        <v>0</v>
      </c>
      <c r="H8044" s="123">
        <v>1</v>
      </c>
      <c r="I8044" s="136">
        <v>7</v>
      </c>
      <c r="J8044" s="123" t="s">
        <v>35</v>
      </c>
      <c r="K8044" s="137">
        <f>((G8044*400)+(H8044*100))+I8044</f>
        <v>107</v>
      </c>
      <c r="L8044" s="137">
        <v>800</v>
      </c>
      <c r="M8044" s="137">
        <f>K8044*L8044</f>
        <v>85600</v>
      </c>
      <c r="N8044" s="123">
        <v>1</v>
      </c>
      <c r="O8044" s="108" t="s">
        <v>10987</v>
      </c>
      <c r="P8044" s="138"/>
      <c r="Q8044" s="108" t="s">
        <v>10988</v>
      </c>
      <c r="R8044" s="108" t="s">
        <v>10991</v>
      </c>
      <c r="S8044" s="139"/>
      <c r="T8044" s="123" t="s">
        <v>51</v>
      </c>
      <c r="U8044" s="123" t="s">
        <v>45</v>
      </c>
      <c r="V8044" s="123" t="s">
        <v>52</v>
      </c>
      <c r="W8044" s="137">
        <v>49.68</v>
      </c>
      <c r="X8044" s="136">
        <v>20.100000000000001</v>
      </c>
      <c r="Y8044" s="137">
        <v>6750</v>
      </c>
      <c r="Z8044" s="137">
        <f>W8044*Y8044</f>
        <v>335340</v>
      </c>
      <c r="AA8044" s="119">
        <v>1</v>
      </c>
      <c r="AB8044" s="119">
        <v>1</v>
      </c>
      <c r="AC8044" s="137">
        <f>(Z8044*(100-AB8044))/100</f>
        <v>331986.59999999998</v>
      </c>
      <c r="AD8044" s="137">
        <f>IF(AND(AC8044="",M8044=""),0,IF((AC8044=""),M8044, IF( (M8044=""),AC8044,SUM(AC8044:AC8047)+M8044)))</f>
        <v>1694484.1</v>
      </c>
      <c r="AE8044" s="137">
        <f>IF( (X8044=""),AD8044*1,AD8044*(X8044/100) )</f>
        <v>340591.30410000007</v>
      </c>
      <c r="AF8044" s="137">
        <v>50000000</v>
      </c>
      <c r="AG8044" s="137">
        <f>IF((AF8044-AE8044) &gt; 1,0,IF((AF8044-AE8044)&lt;0,AE8044-AF8044,AF8044-AE8044))</f>
        <v>0</v>
      </c>
      <c r="AH8044" s="137">
        <v>0.02</v>
      </c>
    </row>
    <row r="8045" spans="1:34" s="173" customFormat="1" x14ac:dyDescent="0.55000000000000004">
      <c r="A8045" s="122"/>
      <c r="B8045" s="123"/>
      <c r="C8045" s="123"/>
      <c r="D8045" s="135"/>
      <c r="E8045" s="123"/>
      <c r="F8045" s="123"/>
      <c r="G8045" s="123"/>
      <c r="H8045" s="123"/>
      <c r="I8045" s="136"/>
      <c r="J8045" s="123"/>
      <c r="K8045" s="137"/>
      <c r="L8045" s="137"/>
      <c r="M8045" s="137"/>
      <c r="N8045" s="123">
        <v>2</v>
      </c>
      <c r="O8045" s="108" t="s">
        <v>10987</v>
      </c>
      <c r="P8045" s="138"/>
      <c r="Q8045" s="108" t="s">
        <v>10988</v>
      </c>
      <c r="R8045" s="108" t="s">
        <v>10991</v>
      </c>
      <c r="S8045" s="139"/>
      <c r="T8045" s="123" t="s">
        <v>51</v>
      </c>
      <c r="U8045" s="123" t="s">
        <v>45</v>
      </c>
      <c r="V8045" s="123" t="s">
        <v>52</v>
      </c>
      <c r="W8045" s="137">
        <v>70.400000000000006</v>
      </c>
      <c r="X8045" s="136">
        <v>28.48</v>
      </c>
      <c r="Y8045" s="137">
        <v>6750</v>
      </c>
      <c r="Z8045" s="137">
        <f>W8045*Y8045</f>
        <v>475200.00000000006</v>
      </c>
      <c r="AA8045" s="119">
        <v>1</v>
      </c>
      <c r="AB8045" s="119">
        <v>1</v>
      </c>
      <c r="AC8045" s="137">
        <f>(Z8045*(100-AB8045))/100</f>
        <v>470448.00000000006</v>
      </c>
      <c r="AD8045" s="137">
        <f>IF(AND(AC8045="",M8044=""),0,IF((AC8045=""),M8044, IF( (M8044=""),AC8045,SUM(AC8044:AC8047)+M8044)))</f>
        <v>1694484.1</v>
      </c>
      <c r="AE8045" s="137">
        <f>IF( (X8045=""),AD8045*1,AD8045*(X8045/100) )</f>
        <v>482589.07167999999</v>
      </c>
      <c r="AF8045" s="137">
        <v>50000000</v>
      </c>
      <c r="AG8045" s="137">
        <f>IF((AF8045-AE8045) &gt; 1,0,IF((AF8045-AE8045)&lt;0,AE8045-AF8045,AF8045-AE8045))</f>
        <v>0</v>
      </c>
      <c r="AH8045" s="137">
        <v>0.02</v>
      </c>
    </row>
    <row r="8046" spans="1:34" s="173" customFormat="1" x14ac:dyDescent="0.55000000000000004">
      <c r="A8046" s="122"/>
      <c r="B8046" s="123"/>
      <c r="C8046" s="123"/>
      <c r="D8046" s="135"/>
      <c r="E8046" s="123"/>
      <c r="F8046" s="123"/>
      <c r="G8046" s="123"/>
      <c r="H8046" s="123"/>
      <c r="I8046" s="136"/>
      <c r="J8046" s="123"/>
      <c r="K8046" s="137"/>
      <c r="L8046" s="137"/>
      <c r="M8046" s="137"/>
      <c r="N8046" s="123">
        <v>3</v>
      </c>
      <c r="O8046" s="108" t="s">
        <v>10987</v>
      </c>
      <c r="P8046" s="138"/>
      <c r="Q8046" s="108" t="s">
        <v>10988</v>
      </c>
      <c r="R8046" s="108" t="s">
        <v>10991</v>
      </c>
      <c r="S8046" s="139" t="s">
        <v>10992</v>
      </c>
      <c r="T8046" s="123" t="s">
        <v>51</v>
      </c>
      <c r="U8046" s="123" t="s">
        <v>45</v>
      </c>
      <c r="V8046" s="123" t="s">
        <v>52</v>
      </c>
      <c r="W8046" s="137">
        <v>127.1</v>
      </c>
      <c r="X8046" s="136">
        <v>51.42</v>
      </c>
      <c r="Y8046" s="137">
        <v>6750</v>
      </c>
      <c r="Z8046" s="137">
        <f>W8046*Y8046</f>
        <v>857925</v>
      </c>
      <c r="AA8046" s="119">
        <v>6</v>
      </c>
      <c r="AB8046" s="119">
        <v>6</v>
      </c>
      <c r="AC8046" s="137">
        <f>(Z8046*(100-AB8046))/100</f>
        <v>806449.5</v>
      </c>
      <c r="AD8046" s="137">
        <f>IF(AND(AC8046="",M8044=""),0,IF((AC8046=""),M8044, IF( (M8044=""),AC8046,SUM(AC8044:AC8047)+M8044)))</f>
        <v>1694484.1</v>
      </c>
      <c r="AE8046" s="137">
        <f>IF( (X8046=""),AD8046*1,AD8046*(X8046/100) )</f>
        <v>871303.72421999997</v>
      </c>
      <c r="AF8046" s="137">
        <v>50000000</v>
      </c>
      <c r="AG8046" s="137">
        <f>IF((AF8046-AE8046) &gt; 1,0,IF((AF8046-AE8046)&lt;0,AE8046-AF8046,AF8046-AE8046))</f>
        <v>0</v>
      </c>
      <c r="AH8046" s="137">
        <v>0.02</v>
      </c>
    </row>
    <row r="8047" spans="1:34" s="173" customFormat="1" x14ac:dyDescent="0.55000000000000004">
      <c r="A8047" s="122"/>
      <c r="B8047" s="123"/>
      <c r="C8047" s="123"/>
      <c r="D8047" s="135"/>
      <c r="E8047" s="123"/>
      <c r="F8047" s="123"/>
      <c r="G8047" s="123"/>
      <c r="H8047" s="123"/>
      <c r="I8047" s="136"/>
      <c r="J8047" s="123"/>
      <c r="K8047" s="137"/>
      <c r="L8047" s="137" t="s">
        <v>63</v>
      </c>
      <c r="M8047" s="137">
        <f>SUM(M8044:M8046)</f>
        <v>85600</v>
      </c>
      <c r="N8047" s="123"/>
      <c r="O8047" s="108"/>
      <c r="P8047" s="138"/>
      <c r="Q8047" s="108"/>
      <c r="R8047" s="108"/>
      <c r="S8047" s="139"/>
      <c r="T8047" s="123"/>
      <c r="U8047" s="123"/>
      <c r="V8047" s="123"/>
      <c r="W8047" s="137"/>
      <c r="X8047" s="136"/>
      <c r="Y8047" s="137"/>
      <c r="Z8047" s="137"/>
      <c r="AA8047" s="119"/>
      <c r="AB8047" s="119"/>
      <c r="AC8047" s="137"/>
      <c r="AD8047" s="137"/>
      <c r="AE8047" s="137">
        <f>SUM(AE8044:AE8046)</f>
        <v>1694484.1</v>
      </c>
      <c r="AF8047" s="137"/>
      <c r="AG8047" s="137">
        <f>SUM(AG8044:AG8046)</f>
        <v>0</v>
      </c>
      <c r="AH8047" s="137"/>
    </row>
    <row r="8048" spans="1:34" s="173" customFormat="1" x14ac:dyDescent="0.55000000000000004">
      <c r="A8048" s="122" t="s">
        <v>10993</v>
      </c>
      <c r="B8048" s="123">
        <v>3453</v>
      </c>
      <c r="C8048" s="123">
        <v>8041</v>
      </c>
      <c r="D8048" s="135" t="s">
        <v>10994</v>
      </c>
      <c r="E8048" s="123" t="s">
        <v>34</v>
      </c>
      <c r="F8048" s="123">
        <v>19598</v>
      </c>
      <c r="G8048" s="123">
        <v>1</v>
      </c>
      <c r="H8048" s="123">
        <v>2</v>
      </c>
      <c r="I8048" s="136">
        <v>33.700000000000003</v>
      </c>
      <c r="J8048" s="123" t="s">
        <v>38</v>
      </c>
      <c r="K8048" s="137">
        <f>((G8048*400)+(H8048*100))+I8048</f>
        <v>633.70000000000005</v>
      </c>
      <c r="L8048" s="137">
        <v>300</v>
      </c>
      <c r="M8048" s="137">
        <f>K8048*L8048</f>
        <v>190110</v>
      </c>
      <c r="N8048" s="123"/>
      <c r="O8048" s="108"/>
      <c r="P8048" s="138"/>
      <c r="Q8048" s="108"/>
      <c r="R8048" s="108"/>
      <c r="S8048" s="139"/>
      <c r="T8048" s="123"/>
      <c r="U8048" s="123"/>
      <c r="V8048" s="123"/>
      <c r="W8048" s="137"/>
      <c r="X8048" s="136"/>
      <c r="Y8048" s="137"/>
      <c r="Z8048" s="137"/>
      <c r="AA8048" s="119"/>
      <c r="AB8048" s="119"/>
      <c r="AC8048" s="137"/>
      <c r="AD8048" s="137">
        <f>IF(AND(AC8048="",M8048=""),0,IF((AC8048=""),M8048,IF((M8048=""),AC8048,AC8048+M8048)))</f>
        <v>190110</v>
      </c>
      <c r="AE8048" s="137">
        <f>IF( (X8048=""),AD8048*1,AD8048*(X8048/100) )</f>
        <v>190110</v>
      </c>
      <c r="AF8048" s="137">
        <v>50000000</v>
      </c>
      <c r="AG8048" s="137">
        <f>IF((AF8048-AE8048) &gt; 1,0,IF((AF8048-AE8048)&lt;0,AE8048-AF8048,AF8048-AE8048))</f>
        <v>0</v>
      </c>
      <c r="AH8048" s="137">
        <v>0.01</v>
      </c>
    </row>
    <row r="8049" spans="1:34" s="173" customFormat="1" x14ac:dyDescent="0.55000000000000004">
      <c r="A8049" s="122"/>
      <c r="B8049" s="123"/>
      <c r="C8049" s="123"/>
      <c r="D8049" s="135"/>
      <c r="E8049" s="123"/>
      <c r="F8049" s="123"/>
      <c r="G8049" s="123"/>
      <c r="H8049" s="123"/>
      <c r="I8049" s="136"/>
      <c r="J8049" s="123"/>
      <c r="K8049" s="137"/>
      <c r="L8049" s="137" t="s">
        <v>63</v>
      </c>
      <c r="M8049" s="137">
        <f>SUM(M8048:M8048)</f>
        <v>190110</v>
      </c>
      <c r="N8049" s="123"/>
      <c r="O8049" s="108"/>
      <c r="P8049" s="138"/>
      <c r="Q8049" s="108"/>
      <c r="R8049" s="108"/>
      <c r="S8049" s="139"/>
      <c r="T8049" s="123"/>
      <c r="U8049" s="123"/>
      <c r="V8049" s="123"/>
      <c r="W8049" s="137"/>
      <c r="X8049" s="136"/>
      <c r="Y8049" s="137"/>
      <c r="Z8049" s="137"/>
      <c r="AA8049" s="119"/>
      <c r="AB8049" s="119"/>
      <c r="AC8049" s="137"/>
      <c r="AD8049" s="137"/>
      <c r="AE8049" s="137">
        <f>SUM(AE8048:AE8048)</f>
        <v>190110</v>
      </c>
      <c r="AF8049" s="137"/>
      <c r="AG8049" s="137">
        <f>SUM(AG8048:AG8048)</f>
        <v>0</v>
      </c>
      <c r="AH8049" s="137"/>
    </row>
    <row r="8050" spans="1:34" s="173" customFormat="1" x14ac:dyDescent="0.55000000000000004">
      <c r="A8050" s="122" t="s">
        <v>4002</v>
      </c>
      <c r="B8050" s="123">
        <v>3454</v>
      </c>
      <c r="C8050" s="123">
        <v>6332</v>
      </c>
      <c r="D8050" s="135" t="s">
        <v>10995</v>
      </c>
      <c r="E8050" s="123" t="s">
        <v>37</v>
      </c>
      <c r="F8050" s="123">
        <v>5315</v>
      </c>
      <c r="G8050" s="123">
        <v>1</v>
      </c>
      <c r="H8050" s="123">
        <v>0</v>
      </c>
      <c r="I8050" s="136">
        <v>35</v>
      </c>
      <c r="J8050" s="123" t="s">
        <v>38</v>
      </c>
      <c r="K8050" s="137">
        <f>((G8050*400)+(H8050*100))+I8050</f>
        <v>435</v>
      </c>
      <c r="L8050" s="137">
        <v>800</v>
      </c>
      <c r="M8050" s="137">
        <f>K8050*L8050</f>
        <v>348000</v>
      </c>
      <c r="N8050" s="123"/>
      <c r="O8050" s="108"/>
      <c r="P8050" s="138"/>
      <c r="Q8050" s="108"/>
      <c r="R8050" s="108"/>
      <c r="S8050" s="139"/>
      <c r="T8050" s="123"/>
      <c r="U8050" s="123"/>
      <c r="V8050" s="123"/>
      <c r="W8050" s="137"/>
      <c r="X8050" s="136"/>
      <c r="Y8050" s="137"/>
      <c r="Z8050" s="137"/>
      <c r="AA8050" s="119"/>
      <c r="AB8050" s="119"/>
      <c r="AC8050" s="137"/>
      <c r="AD8050" s="137">
        <f>IF(AND(AC8050="",M8050=""),0,IF((AC8050=""),M8050,IF((M8050=""),AC8050,AC8050+M8050)))</f>
        <v>348000</v>
      </c>
      <c r="AE8050" s="137">
        <f>IF( (X8050=""),AD8050*1,AD8050*(X8050/100) )</f>
        <v>348000</v>
      </c>
      <c r="AF8050" s="137">
        <v>0</v>
      </c>
      <c r="AG8050" s="137">
        <f>IF((AF8050-AE8050) &gt; 1,0,IF((AF8050-AE8050)&lt;0,AE8050-AF8050,AF8050-AE8050))</f>
        <v>348000</v>
      </c>
      <c r="AH8050" s="137">
        <v>0.01</v>
      </c>
    </row>
    <row r="8051" spans="1:34" s="173" customFormat="1" x14ac:dyDescent="0.55000000000000004">
      <c r="A8051" s="122"/>
      <c r="B8051" s="123">
        <v>3455</v>
      </c>
      <c r="C8051" s="123">
        <v>6328</v>
      </c>
      <c r="D8051" s="135" t="s">
        <v>10996</v>
      </c>
      <c r="E8051" s="123" t="s">
        <v>37</v>
      </c>
      <c r="F8051" s="123">
        <v>5437</v>
      </c>
      <c r="G8051" s="123">
        <v>1</v>
      </c>
      <c r="H8051" s="123">
        <v>0</v>
      </c>
      <c r="I8051" s="136">
        <v>25</v>
      </c>
      <c r="J8051" s="123" t="s">
        <v>38</v>
      </c>
      <c r="K8051" s="137">
        <f>((G8051*400)+(H8051*100))+I8051</f>
        <v>425</v>
      </c>
      <c r="L8051" s="137">
        <v>800</v>
      </c>
      <c r="M8051" s="137">
        <f>K8051*L8051</f>
        <v>340000</v>
      </c>
      <c r="N8051" s="123"/>
      <c r="O8051" s="108"/>
      <c r="P8051" s="138"/>
      <c r="Q8051" s="108"/>
      <c r="R8051" s="108"/>
      <c r="S8051" s="139"/>
      <c r="T8051" s="123"/>
      <c r="U8051" s="123"/>
      <c r="V8051" s="123"/>
      <c r="W8051" s="137"/>
      <c r="X8051" s="136"/>
      <c r="Y8051" s="137"/>
      <c r="Z8051" s="137"/>
      <c r="AA8051" s="119"/>
      <c r="AB8051" s="119"/>
      <c r="AC8051" s="137"/>
      <c r="AD8051" s="137">
        <f>IF(AND(AC8051="",M8051=""),0,IF((AC8051=""),M8051,IF((M8051=""),AC8051,AC8051+M8051)))</f>
        <v>340000</v>
      </c>
      <c r="AE8051" s="137">
        <f>IF( (X8051=""),AD8051*1,AD8051*(X8051/100) )</f>
        <v>340000</v>
      </c>
      <c r="AF8051" s="137">
        <v>0</v>
      </c>
      <c r="AG8051" s="137">
        <f>IF((AF8051-AE8051) &gt; 1,0,IF((AF8051-AE8051)&lt;0,AE8051-AF8051,AF8051-AE8051))</f>
        <v>340000</v>
      </c>
      <c r="AH8051" s="137">
        <v>0.01</v>
      </c>
    </row>
    <row r="8052" spans="1:34" s="173" customFormat="1" x14ac:dyDescent="0.55000000000000004">
      <c r="A8052" s="122"/>
      <c r="B8052" s="123">
        <v>3456</v>
      </c>
      <c r="C8052" s="123">
        <v>7522</v>
      </c>
      <c r="D8052" s="135" t="s">
        <v>10997</v>
      </c>
      <c r="E8052" s="123" t="s">
        <v>34</v>
      </c>
      <c r="F8052" s="123">
        <v>5860</v>
      </c>
      <c r="G8052" s="123">
        <v>6</v>
      </c>
      <c r="H8052" s="123">
        <v>0</v>
      </c>
      <c r="I8052" s="136">
        <v>51</v>
      </c>
      <c r="J8052" s="123" t="s">
        <v>38</v>
      </c>
      <c r="K8052" s="137">
        <f>((G8052*400)+(H8052*100))+I8052</f>
        <v>2451</v>
      </c>
      <c r="L8052" s="137">
        <v>375</v>
      </c>
      <c r="M8052" s="137">
        <f>K8052*L8052</f>
        <v>919125</v>
      </c>
      <c r="N8052" s="123"/>
      <c r="O8052" s="108"/>
      <c r="P8052" s="138"/>
      <c r="Q8052" s="108"/>
      <c r="R8052" s="108"/>
      <c r="S8052" s="139"/>
      <c r="T8052" s="123"/>
      <c r="U8052" s="123"/>
      <c r="V8052" s="123"/>
      <c r="W8052" s="137"/>
      <c r="X8052" s="136"/>
      <c r="Y8052" s="137"/>
      <c r="Z8052" s="137"/>
      <c r="AA8052" s="119"/>
      <c r="AB8052" s="119"/>
      <c r="AC8052" s="137"/>
      <c r="AD8052" s="137">
        <f>IF(AND(AC8052="",M8052=""),0,IF((AC8052=""),M8052,IF((M8052=""),AC8052,AC8052+M8052)))</f>
        <v>919125</v>
      </c>
      <c r="AE8052" s="137">
        <f>IF( (X8052=""),AD8052*1,AD8052*(X8052/100) )</f>
        <v>919125</v>
      </c>
      <c r="AF8052" s="137">
        <v>50000000</v>
      </c>
      <c r="AG8052" s="137">
        <f>IF((AF8052-AE8052) &gt; 1,0,IF((AF8052-AE8052)&lt;0,AE8052-AF8052,AF8052-AE8052))</f>
        <v>0</v>
      </c>
      <c r="AH8052" s="137">
        <v>0.01</v>
      </c>
    </row>
    <row r="8053" spans="1:34" s="173" customFormat="1" x14ac:dyDescent="0.55000000000000004">
      <c r="A8053" s="122"/>
      <c r="B8053" s="123">
        <v>3457</v>
      </c>
      <c r="C8053" s="123">
        <v>7526</v>
      </c>
      <c r="D8053" s="135" t="s">
        <v>10998</v>
      </c>
      <c r="E8053" s="123" t="s">
        <v>34</v>
      </c>
      <c r="F8053" s="123">
        <v>8300</v>
      </c>
      <c r="G8053" s="123">
        <v>2</v>
      </c>
      <c r="H8053" s="123">
        <v>2</v>
      </c>
      <c r="I8053" s="136">
        <v>2</v>
      </c>
      <c r="J8053" s="123" t="s">
        <v>38</v>
      </c>
      <c r="K8053" s="137">
        <f>((G8053*400)+(H8053*100))+I8053</f>
        <v>1002</v>
      </c>
      <c r="L8053" s="137">
        <v>300</v>
      </c>
      <c r="M8053" s="137">
        <f>K8053*L8053</f>
        <v>300600</v>
      </c>
      <c r="N8053" s="123"/>
      <c r="O8053" s="108"/>
      <c r="P8053" s="138"/>
      <c r="Q8053" s="108"/>
      <c r="R8053" s="108"/>
      <c r="S8053" s="139"/>
      <c r="T8053" s="123"/>
      <c r="U8053" s="123"/>
      <c r="V8053" s="123"/>
      <c r="W8053" s="137"/>
      <c r="X8053" s="136"/>
      <c r="Y8053" s="137"/>
      <c r="Z8053" s="137"/>
      <c r="AA8053" s="119"/>
      <c r="AB8053" s="119"/>
      <c r="AC8053" s="137"/>
      <c r="AD8053" s="137">
        <f>IF(AND(AC8053="",M8053=""),0,IF((AC8053=""),M8053,IF((M8053=""),AC8053,AC8053+M8053)))</f>
        <v>300600</v>
      </c>
      <c r="AE8053" s="137">
        <f>IF( (X8053=""),AD8053*1,AD8053*(X8053/100) )</f>
        <v>300600</v>
      </c>
      <c r="AF8053" s="137">
        <v>50000000</v>
      </c>
      <c r="AG8053" s="137">
        <f>IF((AF8053-AE8053) &gt; 1,0,IF((AF8053-AE8053)&lt;0,AE8053-AF8053,AF8053-AE8053))</f>
        <v>0</v>
      </c>
      <c r="AH8053" s="137">
        <v>0.01</v>
      </c>
    </row>
    <row r="8054" spans="1:34" s="173" customFormat="1" x14ac:dyDescent="0.55000000000000004">
      <c r="A8054" s="122"/>
      <c r="B8054" s="123"/>
      <c r="C8054" s="123"/>
      <c r="D8054" s="135"/>
      <c r="E8054" s="123"/>
      <c r="F8054" s="123"/>
      <c r="G8054" s="123"/>
      <c r="H8054" s="123"/>
      <c r="I8054" s="136"/>
      <c r="J8054" s="123"/>
      <c r="K8054" s="137"/>
      <c r="L8054" s="137" t="s">
        <v>63</v>
      </c>
      <c r="M8054" s="137">
        <f>SUM(M8050:M8053)</f>
        <v>1907725</v>
      </c>
      <c r="N8054" s="123"/>
      <c r="O8054" s="108"/>
      <c r="P8054" s="138"/>
      <c r="Q8054" s="108"/>
      <c r="R8054" s="108"/>
      <c r="S8054" s="139"/>
      <c r="T8054" s="123"/>
      <c r="U8054" s="123"/>
      <c r="V8054" s="123"/>
      <c r="W8054" s="137"/>
      <c r="X8054" s="136"/>
      <c r="Y8054" s="137"/>
      <c r="Z8054" s="137"/>
      <c r="AA8054" s="119"/>
      <c r="AB8054" s="119"/>
      <c r="AC8054" s="137"/>
      <c r="AD8054" s="137"/>
      <c r="AE8054" s="137">
        <f>SUM(AE8050:AE8053)</f>
        <v>1907725</v>
      </c>
      <c r="AF8054" s="137"/>
      <c r="AG8054" s="137">
        <f>SUM(AG8050:AG8053)</f>
        <v>688000</v>
      </c>
      <c r="AH8054" s="137"/>
    </row>
    <row r="8055" spans="1:34" s="173" customFormat="1" x14ac:dyDescent="0.55000000000000004">
      <c r="A8055" s="122" t="s">
        <v>11001</v>
      </c>
      <c r="B8055" s="123">
        <v>3458</v>
      </c>
      <c r="C8055" s="123">
        <v>9979</v>
      </c>
      <c r="D8055" s="135">
        <v>6009</v>
      </c>
      <c r="E8055" s="123" t="s">
        <v>37</v>
      </c>
      <c r="F8055" s="123">
        <v>11</v>
      </c>
      <c r="G8055" s="123">
        <v>0</v>
      </c>
      <c r="H8055" s="123">
        <v>0</v>
      </c>
      <c r="I8055" s="136">
        <v>81</v>
      </c>
      <c r="J8055" s="123" t="s">
        <v>35</v>
      </c>
      <c r="K8055" s="137">
        <f>((G8055*400)+(H8055*100))+I8055</f>
        <v>81</v>
      </c>
      <c r="L8055" s="137">
        <v>225</v>
      </c>
      <c r="M8055" s="137">
        <f>K8055*L8055</f>
        <v>18225</v>
      </c>
      <c r="N8055" s="123">
        <v>1</v>
      </c>
      <c r="O8055" s="108" t="s">
        <v>10999</v>
      </c>
      <c r="P8055" s="138">
        <v>8570876000171</v>
      </c>
      <c r="Q8055" s="108" t="s">
        <v>11000</v>
      </c>
      <c r="R8055" s="108" t="s">
        <v>11002</v>
      </c>
      <c r="S8055" s="139"/>
      <c r="T8055" s="123" t="s">
        <v>51</v>
      </c>
      <c r="U8055" s="123" t="s">
        <v>45</v>
      </c>
      <c r="V8055" s="123" t="s">
        <v>52</v>
      </c>
      <c r="W8055" s="137">
        <v>290.72000000000003</v>
      </c>
      <c r="X8055" s="136">
        <v>100</v>
      </c>
      <c r="Y8055" s="137">
        <v>6750</v>
      </c>
      <c r="Z8055" s="137">
        <f>W8055*Y8055</f>
        <v>1962360.0000000002</v>
      </c>
      <c r="AA8055" s="119">
        <v>3</v>
      </c>
      <c r="AB8055" s="119">
        <v>3</v>
      </c>
      <c r="AC8055" s="137">
        <f>(Z8055*(100-AB8055))/100</f>
        <v>1903489.2000000002</v>
      </c>
      <c r="AD8055" s="137">
        <f>IF(AND(AC8055="",M8055=""),0,IF((AC8055=""),M8055, IF( (M8055=""),AC8055,AC8055+M8055)))</f>
        <v>1921714.2000000002</v>
      </c>
      <c r="AE8055" s="137">
        <f>IF( (X8055=""),AD8055*1,AD8055*(X8055/100) )</f>
        <v>1921714.2000000002</v>
      </c>
      <c r="AF8055" s="137">
        <v>10000000</v>
      </c>
      <c r="AG8055" s="137">
        <v>18225</v>
      </c>
      <c r="AH8055" s="137">
        <v>0.02</v>
      </c>
    </row>
    <row r="8056" spans="1:34" s="173" customFormat="1" x14ac:dyDescent="0.55000000000000004">
      <c r="A8056" s="122"/>
      <c r="B8056" s="123"/>
      <c r="C8056" s="123"/>
      <c r="D8056" s="135"/>
      <c r="E8056" s="123"/>
      <c r="F8056" s="123"/>
      <c r="G8056" s="123"/>
      <c r="H8056" s="123"/>
      <c r="I8056" s="136"/>
      <c r="J8056" s="123"/>
      <c r="K8056" s="137"/>
      <c r="L8056" s="137" t="s">
        <v>63</v>
      </c>
      <c r="M8056" s="137">
        <f>SUM(M8055:M8055)</f>
        <v>18225</v>
      </c>
      <c r="N8056" s="123"/>
      <c r="O8056" s="108"/>
      <c r="P8056" s="138"/>
      <c r="Q8056" s="108"/>
      <c r="R8056" s="108"/>
      <c r="S8056" s="139"/>
      <c r="T8056" s="123"/>
      <c r="U8056" s="123"/>
      <c r="V8056" s="123"/>
      <c r="W8056" s="137"/>
      <c r="X8056" s="136"/>
      <c r="Y8056" s="137"/>
      <c r="Z8056" s="137"/>
      <c r="AA8056" s="119"/>
      <c r="AB8056" s="119"/>
      <c r="AC8056" s="137"/>
      <c r="AD8056" s="137"/>
      <c r="AE8056" s="137">
        <f>SUM(AE8055:AE8055)</f>
        <v>1921714.2000000002</v>
      </c>
      <c r="AF8056" s="137"/>
      <c r="AG8056" s="137">
        <f>SUM(AG8055:AG8055)</f>
        <v>18225</v>
      </c>
      <c r="AH8056" s="137"/>
    </row>
    <row r="8057" spans="1:34" s="173" customFormat="1" x14ac:dyDescent="0.55000000000000004">
      <c r="A8057" s="122" t="s">
        <v>11007</v>
      </c>
      <c r="B8057" s="123">
        <v>3460</v>
      </c>
      <c r="C8057" s="123">
        <v>6211</v>
      </c>
      <c r="D8057" s="135" t="s">
        <v>11008</v>
      </c>
      <c r="E8057" s="123" t="s">
        <v>37</v>
      </c>
      <c r="F8057" s="123">
        <v>5518</v>
      </c>
      <c r="G8057" s="123">
        <v>4</v>
      </c>
      <c r="H8057" s="123">
        <v>3</v>
      </c>
      <c r="I8057" s="136">
        <v>59</v>
      </c>
      <c r="J8057" s="123" t="s">
        <v>38</v>
      </c>
      <c r="K8057" s="137">
        <f>((G8057*400)+(H8057*100))+I8057</f>
        <v>1959</v>
      </c>
      <c r="L8057" s="137">
        <v>400</v>
      </c>
      <c r="M8057" s="137">
        <f>K8057*L8057</f>
        <v>783600</v>
      </c>
      <c r="N8057" s="123"/>
      <c r="O8057" s="108"/>
      <c r="P8057" s="138"/>
      <c r="Q8057" s="108"/>
      <c r="R8057" s="108"/>
      <c r="S8057" s="139"/>
      <c r="T8057" s="123"/>
      <c r="U8057" s="123"/>
      <c r="V8057" s="123"/>
      <c r="W8057" s="137"/>
      <c r="X8057" s="136"/>
      <c r="Y8057" s="137"/>
      <c r="Z8057" s="137"/>
      <c r="AA8057" s="119"/>
      <c r="AB8057" s="119"/>
      <c r="AC8057" s="137"/>
      <c r="AD8057" s="137">
        <f>IF(AND(AC8057="",M8057=""),0,IF((AC8057=""),M8057,IF((M8057=""),AC8057,AC8057+M8057)))</f>
        <v>783600</v>
      </c>
      <c r="AE8057" s="137">
        <f>IF( (X8057=""),AD8057*1,AD8057*(X8057/100) )</f>
        <v>783600</v>
      </c>
      <c r="AF8057" s="137">
        <v>0</v>
      </c>
      <c r="AG8057" s="137">
        <f>IF((AF8057-AE8057) &gt; 1,0,IF((AF8057-AE8057)&lt;0,AE8057-AF8057,AF8057-AE8057))</f>
        <v>783600</v>
      </c>
      <c r="AH8057" s="137">
        <v>0.01</v>
      </c>
    </row>
    <row r="8058" spans="1:34" s="173" customFormat="1" x14ac:dyDescent="0.55000000000000004">
      <c r="A8058" s="122"/>
      <c r="B8058" s="123"/>
      <c r="C8058" s="123"/>
      <c r="D8058" s="135"/>
      <c r="E8058" s="123"/>
      <c r="F8058" s="123"/>
      <c r="G8058" s="123"/>
      <c r="H8058" s="123"/>
      <c r="I8058" s="136"/>
      <c r="J8058" s="123"/>
      <c r="K8058" s="137"/>
      <c r="L8058" s="137" t="s">
        <v>63</v>
      </c>
      <c r="M8058" s="137">
        <f>SUM(M8057:M8057)</f>
        <v>783600</v>
      </c>
      <c r="N8058" s="123"/>
      <c r="O8058" s="108"/>
      <c r="P8058" s="138"/>
      <c r="Q8058" s="108"/>
      <c r="R8058" s="108"/>
      <c r="S8058" s="139"/>
      <c r="T8058" s="123"/>
      <c r="U8058" s="123"/>
      <c r="V8058" s="123"/>
      <c r="W8058" s="137"/>
      <c r="X8058" s="136"/>
      <c r="Y8058" s="137"/>
      <c r="Z8058" s="137"/>
      <c r="AA8058" s="119"/>
      <c r="AB8058" s="119"/>
      <c r="AC8058" s="137"/>
      <c r="AD8058" s="137"/>
      <c r="AE8058" s="137">
        <f>SUM(AE8057:AE8057)</f>
        <v>783600</v>
      </c>
      <c r="AF8058" s="137"/>
      <c r="AG8058" s="137">
        <f>SUM(AG8057:AG8057)</f>
        <v>783600</v>
      </c>
      <c r="AH8058" s="137"/>
    </row>
    <row r="8059" spans="1:34" s="173" customFormat="1" x14ac:dyDescent="0.55000000000000004">
      <c r="A8059" s="122" t="s">
        <v>11009</v>
      </c>
      <c r="B8059" s="123">
        <v>3461</v>
      </c>
      <c r="C8059" s="123">
        <v>6154</v>
      </c>
      <c r="D8059" s="135" t="s">
        <v>11010</v>
      </c>
      <c r="E8059" s="123" t="s">
        <v>37</v>
      </c>
      <c r="F8059" s="123">
        <v>5528</v>
      </c>
      <c r="G8059" s="123">
        <v>2</v>
      </c>
      <c r="H8059" s="123">
        <v>3</v>
      </c>
      <c r="I8059" s="136">
        <v>94</v>
      </c>
      <c r="J8059" s="123" t="s">
        <v>38</v>
      </c>
      <c r="K8059" s="137">
        <f>((G8059*400)+(H8059*100))+I8059</f>
        <v>1194</v>
      </c>
      <c r="L8059" s="137">
        <v>400</v>
      </c>
      <c r="M8059" s="137">
        <f>K8059*L8059</f>
        <v>477600</v>
      </c>
      <c r="N8059" s="123"/>
      <c r="O8059" s="108"/>
      <c r="P8059" s="138"/>
      <c r="Q8059" s="108"/>
      <c r="R8059" s="108"/>
      <c r="S8059" s="139"/>
      <c r="T8059" s="123"/>
      <c r="U8059" s="123"/>
      <c r="V8059" s="123"/>
      <c r="W8059" s="137"/>
      <c r="X8059" s="136"/>
      <c r="Y8059" s="137"/>
      <c r="Z8059" s="137"/>
      <c r="AA8059" s="119"/>
      <c r="AB8059" s="119"/>
      <c r="AC8059" s="137"/>
      <c r="AD8059" s="137">
        <f>IF(AND(AC8059="",M8059=""),0,IF((AC8059=""),M8059,IF((M8059=""),AC8059,AC8059+M8059)))</f>
        <v>477600</v>
      </c>
      <c r="AE8059" s="137">
        <f>IF( (X8059=""),AD8059*1,AD8059*(X8059/100) )</f>
        <v>477600</v>
      </c>
      <c r="AF8059" s="137">
        <v>0</v>
      </c>
      <c r="AG8059" s="137">
        <f>IF((AF8059-AE8059) &gt; 1,0,IF((AF8059-AE8059)&lt;0,AE8059-AF8059,AF8059-AE8059))</f>
        <v>477600</v>
      </c>
      <c r="AH8059" s="137">
        <v>0.01</v>
      </c>
    </row>
    <row r="8060" spans="1:34" s="173" customFormat="1" x14ac:dyDescent="0.55000000000000004">
      <c r="A8060" s="122"/>
      <c r="B8060" s="123"/>
      <c r="C8060" s="123"/>
      <c r="D8060" s="135"/>
      <c r="E8060" s="123"/>
      <c r="F8060" s="123"/>
      <c r="G8060" s="123"/>
      <c r="H8060" s="123"/>
      <c r="I8060" s="136"/>
      <c r="J8060" s="123"/>
      <c r="K8060" s="137"/>
      <c r="L8060" s="137" t="s">
        <v>63</v>
      </c>
      <c r="M8060" s="137">
        <f>SUM(M8059:M8059)</f>
        <v>477600</v>
      </c>
      <c r="N8060" s="123"/>
      <c r="O8060" s="108"/>
      <c r="P8060" s="138"/>
      <c r="Q8060" s="108"/>
      <c r="R8060" s="108"/>
      <c r="S8060" s="139"/>
      <c r="T8060" s="123"/>
      <c r="U8060" s="123"/>
      <c r="V8060" s="123"/>
      <c r="W8060" s="137"/>
      <c r="X8060" s="136"/>
      <c r="Y8060" s="137"/>
      <c r="Z8060" s="137"/>
      <c r="AA8060" s="119"/>
      <c r="AB8060" s="119"/>
      <c r="AC8060" s="137"/>
      <c r="AD8060" s="137"/>
      <c r="AE8060" s="137">
        <f>SUM(AE8059:AE8059)</f>
        <v>477600</v>
      </c>
      <c r="AF8060" s="137"/>
      <c r="AG8060" s="137">
        <f>SUM(AG8059:AG8059)</f>
        <v>477600</v>
      </c>
      <c r="AH8060" s="137"/>
    </row>
    <row r="8061" spans="1:34" s="173" customFormat="1" x14ac:dyDescent="0.55000000000000004">
      <c r="A8061" s="122" t="s">
        <v>11013</v>
      </c>
      <c r="B8061" s="123">
        <v>3462</v>
      </c>
      <c r="C8061" s="123">
        <v>9015</v>
      </c>
      <c r="D8061" s="135" t="s">
        <v>11014</v>
      </c>
      <c r="E8061" s="123" t="s">
        <v>34</v>
      </c>
      <c r="F8061" s="123">
        <v>17645</v>
      </c>
      <c r="G8061" s="123">
        <v>0</v>
      </c>
      <c r="H8061" s="123">
        <v>1</v>
      </c>
      <c r="I8061" s="136">
        <v>29</v>
      </c>
      <c r="J8061" s="123" t="s">
        <v>35</v>
      </c>
      <c r="K8061" s="137">
        <f>((G8061*400)+(H8061*100))+I8061</f>
        <v>129</v>
      </c>
      <c r="L8061" s="137">
        <v>800</v>
      </c>
      <c r="M8061" s="137">
        <f>K8061*L8061</f>
        <v>103200</v>
      </c>
      <c r="N8061" s="123">
        <v>1</v>
      </c>
      <c r="O8061" s="108" t="s">
        <v>11011</v>
      </c>
      <c r="P8061" s="138">
        <v>8570873004354</v>
      </c>
      <c r="Q8061" s="108" t="s">
        <v>11012</v>
      </c>
      <c r="R8061" s="108" t="s">
        <v>11015</v>
      </c>
      <c r="S8061" s="139" t="s">
        <v>11016</v>
      </c>
      <c r="T8061" s="123" t="s">
        <v>51</v>
      </c>
      <c r="U8061" s="123" t="s">
        <v>227</v>
      </c>
      <c r="V8061" s="123" t="s">
        <v>52</v>
      </c>
      <c r="W8061" s="137">
        <v>388.8</v>
      </c>
      <c r="X8061" s="136">
        <v>51.69</v>
      </c>
      <c r="Y8061" s="137">
        <v>6750</v>
      </c>
      <c r="Z8061" s="137">
        <f>W8061*Y8061</f>
        <v>2624400</v>
      </c>
      <c r="AA8061" s="119">
        <v>11</v>
      </c>
      <c r="AB8061" s="119">
        <v>34</v>
      </c>
      <c r="AC8061" s="137">
        <f>(Z8061*(100-AB8061))/100</f>
        <v>1732104</v>
      </c>
      <c r="AD8061" s="137">
        <f>IF(AND(AC8061="",M8061=""),0,IF((AC8061=""),M8061, IF( (M8061=""),AC8061,SUM(AC8061:AC8067)+M8061)))</f>
        <v>3698634.1999999997</v>
      </c>
      <c r="AE8061" s="137">
        <f>IF( (X8061=""),AD8061*1,AD8061*(X8061/100) )</f>
        <v>1911824.01798</v>
      </c>
      <c r="AF8061" s="137">
        <v>50000000</v>
      </c>
      <c r="AG8061" s="137">
        <f>IF((AF8061-AE8061) &gt; 1,0,IF((AF8061-AE8061)&lt;0,AE8061-AF8061,AF8061-AE8061))</f>
        <v>0</v>
      </c>
      <c r="AH8061" s="137">
        <v>0.02</v>
      </c>
    </row>
    <row r="8062" spans="1:34" s="173" customFormat="1" x14ac:dyDescent="0.55000000000000004">
      <c r="A8062" s="122"/>
      <c r="B8062" s="123"/>
      <c r="C8062" s="123"/>
      <c r="D8062" s="135"/>
      <c r="E8062" s="123"/>
      <c r="F8062" s="123"/>
      <c r="G8062" s="123"/>
      <c r="H8062" s="123"/>
      <c r="I8062" s="136"/>
      <c r="J8062" s="123"/>
      <c r="K8062" s="137"/>
      <c r="L8062" s="137"/>
      <c r="M8062" s="137"/>
      <c r="N8062" s="123">
        <v>2</v>
      </c>
      <c r="O8062" s="108" t="s">
        <v>11011</v>
      </c>
      <c r="P8062" s="138">
        <v>8570873004354</v>
      </c>
      <c r="Q8062" s="108" t="s">
        <v>11012</v>
      </c>
      <c r="R8062" s="108" t="s">
        <v>11015</v>
      </c>
      <c r="S8062" s="139" t="s">
        <v>11017</v>
      </c>
      <c r="T8062" s="123" t="s">
        <v>51</v>
      </c>
      <c r="U8062" s="123" t="s">
        <v>227</v>
      </c>
      <c r="V8062" s="123" t="s">
        <v>52</v>
      </c>
      <c r="W8062" s="137">
        <v>340.2</v>
      </c>
      <c r="X8062" s="136">
        <v>45.23</v>
      </c>
      <c r="Y8062" s="137">
        <v>6750</v>
      </c>
      <c r="Z8062" s="137">
        <f>W8062*Y8062</f>
        <v>2296350</v>
      </c>
      <c r="AA8062" s="119">
        <v>11</v>
      </c>
      <c r="AB8062" s="119">
        <v>34</v>
      </c>
      <c r="AC8062" s="137">
        <f>(Z8062*(100-AB8062))/100</f>
        <v>1515591</v>
      </c>
      <c r="AD8062" s="137">
        <f>IF(AND(AC8062="",M8061=""),0,IF((AC8062=""),M8061, IF( (M8061=""),AC8062,SUM(AC8061:AC8067)+M8061)))</f>
        <v>3698634.1999999997</v>
      </c>
      <c r="AE8062" s="137">
        <f>IF( (X8062=""),AD8062*1,AD8062*(X8062/100) )</f>
        <v>1672892.2486599998</v>
      </c>
      <c r="AF8062" s="137">
        <v>50000000</v>
      </c>
      <c r="AG8062" s="137">
        <f>IF((AF8062-AE8062) &gt; 1,0,IF((AF8062-AE8062)&lt;0,AE8062-AF8062,AF8062-AE8062))</f>
        <v>0</v>
      </c>
      <c r="AH8062" s="137">
        <v>0.02</v>
      </c>
    </row>
    <row r="8063" spans="1:34" s="173" customFormat="1" x14ac:dyDescent="0.55000000000000004">
      <c r="A8063" s="122"/>
      <c r="B8063" s="123"/>
      <c r="C8063" s="123"/>
      <c r="D8063" s="135"/>
      <c r="E8063" s="123"/>
      <c r="F8063" s="123"/>
      <c r="G8063" s="123"/>
      <c r="H8063" s="123"/>
      <c r="I8063" s="136"/>
      <c r="J8063" s="123"/>
      <c r="K8063" s="137"/>
      <c r="L8063" s="137"/>
      <c r="M8063" s="137"/>
      <c r="N8063" s="123">
        <v>3</v>
      </c>
      <c r="O8063" s="108" t="s">
        <v>11011</v>
      </c>
      <c r="P8063" s="138">
        <v>8570873004354</v>
      </c>
      <c r="Q8063" s="108" t="s">
        <v>11012</v>
      </c>
      <c r="R8063" s="108" t="s">
        <v>11015</v>
      </c>
      <c r="S8063" s="139" t="s">
        <v>11018</v>
      </c>
      <c r="T8063" s="123" t="s">
        <v>343</v>
      </c>
      <c r="U8063" s="123" t="s">
        <v>74</v>
      </c>
      <c r="V8063" s="123" t="s">
        <v>52</v>
      </c>
      <c r="W8063" s="137">
        <v>23.2</v>
      </c>
      <c r="X8063" s="136">
        <v>3.08</v>
      </c>
      <c r="Y8063" s="137">
        <v>5600</v>
      </c>
      <c r="Z8063" s="137">
        <f>W8063*Y8063</f>
        <v>129920</v>
      </c>
      <c r="AA8063" s="119">
        <v>21</v>
      </c>
      <c r="AB8063" s="119">
        <v>93</v>
      </c>
      <c r="AC8063" s="137">
        <f>(Z8063*(100-AB8063))/100</f>
        <v>9094.4</v>
      </c>
      <c r="AD8063" s="137">
        <f>IF(AND(AC8063="",M8061=""),0,IF((AC8063=""),M8061, IF( (M8061=""),AC8063,SUM(AC8061:AC8067)+M8061)))</f>
        <v>3698634.1999999997</v>
      </c>
      <c r="AE8063" s="137">
        <f>IF( (X8063=""),AD8063*1,AD8063*(X8063/100) )</f>
        <v>113917.93336</v>
      </c>
      <c r="AF8063" s="137">
        <v>50000000</v>
      </c>
      <c r="AG8063" s="137">
        <f>IF((AF8063-AE8063) &gt; 1,0,IF((AF8063-AE8063)&lt;0,AE8063-AF8063,AF8063-AE8063))</f>
        <v>0</v>
      </c>
      <c r="AH8063" s="137">
        <v>0.02</v>
      </c>
    </row>
    <row r="8064" spans="1:34" s="173" customFormat="1" ht="23.25" customHeight="1" x14ac:dyDescent="0.55000000000000004">
      <c r="A8064" s="122"/>
      <c r="B8064" s="123"/>
      <c r="C8064" s="123"/>
      <c r="D8064" s="135"/>
      <c r="E8064" s="123"/>
      <c r="F8064" s="123"/>
      <c r="G8064" s="123"/>
      <c r="H8064" s="123"/>
      <c r="I8064" s="136"/>
      <c r="J8064" s="123"/>
      <c r="K8064" s="137"/>
      <c r="L8064" s="137" t="s">
        <v>63</v>
      </c>
      <c r="M8064" s="137">
        <f>SUM(M8061:M8063)</f>
        <v>103200</v>
      </c>
      <c r="N8064" s="123"/>
      <c r="O8064" s="108"/>
      <c r="P8064" s="138"/>
      <c r="Q8064" s="108"/>
      <c r="R8064" s="108"/>
      <c r="S8064" s="139"/>
      <c r="T8064" s="123"/>
      <c r="U8064" s="123"/>
      <c r="V8064" s="123"/>
      <c r="W8064" s="137"/>
      <c r="X8064" s="136"/>
      <c r="Y8064" s="137"/>
      <c r="Z8064" s="137"/>
      <c r="AA8064" s="119"/>
      <c r="AB8064" s="119"/>
      <c r="AC8064" s="137"/>
      <c r="AD8064" s="137"/>
      <c r="AE8064" s="137">
        <f>SUM(AE8061:AE8063)</f>
        <v>3698634.2</v>
      </c>
      <c r="AF8064" s="137"/>
      <c r="AG8064" s="137">
        <f>SUM(AG8061:AG8063)</f>
        <v>0</v>
      </c>
      <c r="AH8064" s="137"/>
    </row>
    <row r="8065" spans="1:34" s="173" customFormat="1" x14ac:dyDescent="0.55000000000000004">
      <c r="A8065" s="122" t="s">
        <v>11021</v>
      </c>
      <c r="B8065" s="123">
        <v>3463</v>
      </c>
      <c r="C8065" s="123">
        <v>9456</v>
      </c>
      <c r="D8065" s="135" t="s">
        <v>11022</v>
      </c>
      <c r="E8065" s="123" t="s">
        <v>34</v>
      </c>
      <c r="F8065" s="123">
        <v>23288</v>
      </c>
      <c r="G8065" s="123">
        <v>0</v>
      </c>
      <c r="H8065" s="123">
        <v>0</v>
      </c>
      <c r="I8065" s="136">
        <v>30</v>
      </c>
      <c r="J8065" s="123" t="s">
        <v>35</v>
      </c>
      <c r="K8065" s="137">
        <f>((G8065*400)+(H8065*100))+I8065</f>
        <v>30</v>
      </c>
      <c r="L8065" s="137">
        <v>300</v>
      </c>
      <c r="M8065" s="137">
        <f>K8065*L8065</f>
        <v>9000</v>
      </c>
      <c r="N8065" s="123">
        <v>1</v>
      </c>
      <c r="O8065" s="108" t="s">
        <v>11019</v>
      </c>
      <c r="P8065" s="138">
        <v>3570800030940</v>
      </c>
      <c r="Q8065" s="108" t="s">
        <v>11020</v>
      </c>
      <c r="R8065" s="108" t="s">
        <v>11023</v>
      </c>
      <c r="S8065" s="139"/>
      <c r="T8065" s="123" t="s">
        <v>51</v>
      </c>
      <c r="U8065" s="123" t="s">
        <v>45</v>
      </c>
      <c r="V8065" s="123" t="s">
        <v>52</v>
      </c>
      <c r="W8065" s="137">
        <v>64.319999999999993</v>
      </c>
      <c r="X8065" s="136">
        <v>100</v>
      </c>
      <c r="Y8065" s="137">
        <v>6750</v>
      </c>
      <c r="Z8065" s="137">
        <f>W8065*Y8065</f>
        <v>434159.99999999994</v>
      </c>
      <c r="AA8065" s="119">
        <v>16</v>
      </c>
      <c r="AB8065" s="119">
        <v>22</v>
      </c>
      <c r="AC8065" s="137">
        <f>(Z8065*(100-AB8065))/100</f>
        <v>338644.79999999993</v>
      </c>
      <c r="AD8065" s="137">
        <f>IF(AND(AC8065="",M8065=""),0,IF((AC8065=""),M8065, IF( (M8065=""),AC8065,AC8065+M8065)))</f>
        <v>347644.79999999993</v>
      </c>
      <c r="AE8065" s="137">
        <f>IF( (X8065=""),AD8065*1,AD8065*(X8065/100) )</f>
        <v>347644.79999999993</v>
      </c>
      <c r="AF8065" s="137">
        <v>50000000</v>
      </c>
      <c r="AG8065" s="137">
        <f>IF((AF8065-AE8065) &gt; 1,0,IF((AF8065-AE8065)&lt;0,AE8065-AF8065,AF8065-AE8065))</f>
        <v>0</v>
      </c>
      <c r="AH8065" s="137">
        <v>0.02</v>
      </c>
    </row>
    <row r="8066" spans="1:34" s="173" customFormat="1" x14ac:dyDescent="0.55000000000000004">
      <c r="A8066" s="122"/>
      <c r="B8066" s="123"/>
      <c r="C8066" s="123"/>
      <c r="D8066" s="135"/>
      <c r="E8066" s="123"/>
      <c r="F8066" s="123"/>
      <c r="G8066" s="123"/>
      <c r="H8066" s="123"/>
      <c r="I8066" s="136"/>
      <c r="J8066" s="123"/>
      <c r="K8066" s="137"/>
      <c r="L8066" s="137" t="s">
        <v>63</v>
      </c>
      <c r="M8066" s="137">
        <f>SUM(M8065:M8065)</f>
        <v>9000</v>
      </c>
      <c r="N8066" s="123"/>
      <c r="O8066" s="108"/>
      <c r="P8066" s="138"/>
      <c r="Q8066" s="108"/>
      <c r="R8066" s="108"/>
      <c r="S8066" s="139"/>
      <c r="T8066" s="123"/>
      <c r="U8066" s="123"/>
      <c r="V8066" s="123"/>
      <c r="W8066" s="137"/>
      <c r="X8066" s="136"/>
      <c r="Y8066" s="137"/>
      <c r="Z8066" s="137"/>
      <c r="AA8066" s="119"/>
      <c r="AB8066" s="119"/>
      <c r="AC8066" s="137"/>
      <c r="AD8066" s="137"/>
      <c r="AE8066" s="137">
        <f>SUM(AE8065:AE8065)</f>
        <v>347644.79999999993</v>
      </c>
      <c r="AF8066" s="137"/>
      <c r="AG8066" s="137">
        <f>SUM(AG8065:AG8065)</f>
        <v>0</v>
      </c>
      <c r="AH8066" s="137"/>
    </row>
    <row r="8067" spans="1:34" s="173" customFormat="1" x14ac:dyDescent="0.55000000000000004">
      <c r="A8067" s="122" t="s">
        <v>11024</v>
      </c>
      <c r="B8067" s="123">
        <v>3464</v>
      </c>
      <c r="C8067" s="123">
        <v>6244</v>
      </c>
      <c r="D8067" s="135" t="s">
        <v>11025</v>
      </c>
      <c r="E8067" s="123" t="s">
        <v>37</v>
      </c>
      <c r="F8067" s="123">
        <v>5343</v>
      </c>
      <c r="G8067" s="123">
        <v>21</v>
      </c>
      <c r="H8067" s="123">
        <v>1</v>
      </c>
      <c r="I8067" s="136">
        <v>38</v>
      </c>
      <c r="J8067" s="123" t="s">
        <v>38</v>
      </c>
      <c r="K8067" s="137">
        <f>((G8067*400)+(H8067*100))+I8067</f>
        <v>8538</v>
      </c>
      <c r="L8067" s="137">
        <v>400</v>
      </c>
      <c r="M8067" s="137">
        <f>K8067*L8067</f>
        <v>3415200</v>
      </c>
      <c r="N8067" s="123"/>
      <c r="O8067" s="108"/>
      <c r="P8067" s="138"/>
      <c r="Q8067" s="108"/>
      <c r="R8067" s="108"/>
      <c r="S8067" s="139"/>
      <c r="T8067" s="123"/>
      <c r="U8067" s="123"/>
      <c r="V8067" s="123"/>
      <c r="W8067" s="137"/>
      <c r="X8067" s="136"/>
      <c r="Y8067" s="137"/>
      <c r="Z8067" s="137"/>
      <c r="AA8067" s="119"/>
      <c r="AB8067" s="119"/>
      <c r="AC8067" s="137"/>
      <c r="AD8067" s="137">
        <f>IF(AND(AC8067="",M8067=""),0,IF((AC8067=""),M8067,IF((M8067=""),AC8067,AC8067+M8067)))</f>
        <v>3415200</v>
      </c>
      <c r="AE8067" s="137">
        <f>IF( (X8067=""),AD8067*1,AD8067*(X8067/100) )</f>
        <v>3415200</v>
      </c>
      <c r="AF8067" s="137">
        <v>0</v>
      </c>
      <c r="AG8067" s="137">
        <f>IF((AF8067-AE8067) &gt; 1,0,IF((AF8067-AE8067)&lt;0,AE8067-AF8067,AF8067-AE8067))</f>
        <v>3415200</v>
      </c>
      <c r="AH8067" s="137">
        <v>0.01</v>
      </c>
    </row>
    <row r="8068" spans="1:34" s="173" customFormat="1" x14ac:dyDescent="0.55000000000000004">
      <c r="A8068" s="122"/>
      <c r="B8068" s="123">
        <v>3465</v>
      </c>
      <c r="C8068" s="123">
        <v>6225</v>
      </c>
      <c r="D8068" s="135" t="s">
        <v>11026</v>
      </c>
      <c r="E8068" s="123" t="s">
        <v>37</v>
      </c>
      <c r="F8068" s="123">
        <v>5344</v>
      </c>
      <c r="G8068" s="123">
        <v>8</v>
      </c>
      <c r="H8068" s="123">
        <v>0</v>
      </c>
      <c r="I8068" s="136">
        <v>94</v>
      </c>
      <c r="J8068" s="123" t="s">
        <v>38</v>
      </c>
      <c r="K8068" s="137">
        <f>((G8068*400)+(H8068*100))+I8068</f>
        <v>3294</v>
      </c>
      <c r="L8068" s="137">
        <v>225</v>
      </c>
      <c r="M8068" s="137">
        <f>K8068*L8068</f>
        <v>741150</v>
      </c>
      <c r="N8068" s="123"/>
      <c r="O8068" s="108"/>
      <c r="P8068" s="138"/>
      <c r="Q8068" s="108"/>
      <c r="R8068" s="108"/>
      <c r="S8068" s="139"/>
      <c r="T8068" s="123"/>
      <c r="U8068" s="123"/>
      <c r="V8068" s="123"/>
      <c r="W8068" s="137"/>
      <c r="X8068" s="136"/>
      <c r="Y8068" s="137"/>
      <c r="Z8068" s="137"/>
      <c r="AA8068" s="119"/>
      <c r="AB8068" s="119"/>
      <c r="AC8068" s="137"/>
      <c r="AD8068" s="137">
        <f>IF(AND(AC8068="",M8068=""),0,IF((AC8068=""),M8068,IF((M8068=""),AC8068,AC8068+M8068)))</f>
        <v>741150</v>
      </c>
      <c r="AE8068" s="137">
        <f>IF( (X8068=""),AD8068*1,AD8068*(X8068/100) )</f>
        <v>741150</v>
      </c>
      <c r="AF8068" s="137">
        <v>0</v>
      </c>
      <c r="AG8068" s="137">
        <f>IF((AF8068-AE8068) &gt; 1,0,IF((AF8068-AE8068)&lt;0,AE8068-AF8068,AF8068-AE8068))</f>
        <v>741150</v>
      </c>
      <c r="AH8068" s="137">
        <v>0.01</v>
      </c>
    </row>
    <row r="8069" spans="1:34" s="173" customFormat="1" x14ac:dyDescent="0.55000000000000004">
      <c r="A8069" s="122"/>
      <c r="B8069" s="123"/>
      <c r="C8069" s="123"/>
      <c r="D8069" s="135"/>
      <c r="E8069" s="123"/>
      <c r="F8069" s="123"/>
      <c r="G8069" s="123"/>
      <c r="H8069" s="123"/>
      <c r="I8069" s="136"/>
      <c r="J8069" s="123"/>
      <c r="K8069" s="137"/>
      <c r="L8069" s="137" t="s">
        <v>63</v>
      </c>
      <c r="M8069" s="137">
        <f>SUM(M8067:M8068)</f>
        <v>4156350</v>
      </c>
      <c r="N8069" s="123"/>
      <c r="O8069" s="108"/>
      <c r="P8069" s="138"/>
      <c r="Q8069" s="108"/>
      <c r="R8069" s="108"/>
      <c r="S8069" s="139"/>
      <c r="T8069" s="123"/>
      <c r="U8069" s="123"/>
      <c r="V8069" s="123"/>
      <c r="W8069" s="137"/>
      <c r="X8069" s="136"/>
      <c r="Y8069" s="137"/>
      <c r="Z8069" s="137"/>
      <c r="AA8069" s="119"/>
      <c r="AB8069" s="119"/>
      <c r="AC8069" s="137"/>
      <c r="AD8069" s="137"/>
      <c r="AE8069" s="137">
        <f>SUM(AE8067:AE8068)</f>
        <v>4156350</v>
      </c>
      <c r="AF8069" s="137"/>
      <c r="AG8069" s="137">
        <f>SUM(AG8067:AG8068)</f>
        <v>4156350</v>
      </c>
      <c r="AH8069" s="137"/>
    </row>
    <row r="8070" spans="1:34" s="173" customFormat="1" x14ac:dyDescent="0.55000000000000004">
      <c r="A8070" s="122" t="s">
        <v>11027</v>
      </c>
      <c r="B8070" s="123">
        <v>3466</v>
      </c>
      <c r="C8070" s="123">
        <v>6336</v>
      </c>
      <c r="D8070" s="135" t="s">
        <v>11028</v>
      </c>
      <c r="E8070" s="123" t="s">
        <v>37</v>
      </c>
      <c r="F8070" s="123">
        <v>5549</v>
      </c>
      <c r="G8070" s="123">
        <v>3</v>
      </c>
      <c r="H8070" s="123">
        <v>0</v>
      </c>
      <c r="I8070" s="136">
        <v>93</v>
      </c>
      <c r="J8070" s="123" t="s">
        <v>38</v>
      </c>
      <c r="K8070" s="137">
        <f>((G8070*400)+(H8070*100))+I8070</f>
        <v>1293</v>
      </c>
      <c r="L8070" s="137">
        <v>400</v>
      </c>
      <c r="M8070" s="137">
        <f>K8070*L8070</f>
        <v>517200</v>
      </c>
      <c r="N8070" s="123"/>
      <c r="O8070" s="108"/>
      <c r="P8070" s="138"/>
      <c r="Q8070" s="108"/>
      <c r="R8070" s="108"/>
      <c r="S8070" s="139"/>
      <c r="T8070" s="123"/>
      <c r="U8070" s="123"/>
      <c r="V8070" s="123"/>
      <c r="W8070" s="137"/>
      <c r="X8070" s="136"/>
      <c r="Y8070" s="137"/>
      <c r="Z8070" s="137"/>
      <c r="AA8070" s="119"/>
      <c r="AB8070" s="119"/>
      <c r="AC8070" s="137"/>
      <c r="AD8070" s="137">
        <f>IF(AND(AC8070="",M8070=""),0,IF((AC8070=""),M8070,IF((M8070=""),AC8070,AC8070+M8070)))</f>
        <v>517200</v>
      </c>
      <c r="AE8070" s="137">
        <f>IF( (X8070=""),AD8070*1,AD8070*(X8070/100) )</f>
        <v>517200</v>
      </c>
      <c r="AF8070" s="137">
        <v>0</v>
      </c>
      <c r="AG8070" s="137">
        <f>IF((AF8070-AE8070) &gt; 1,0,IF((AF8070-AE8070)&lt;0,AE8070-AF8070,AF8070-AE8070))</f>
        <v>517200</v>
      </c>
      <c r="AH8070" s="137">
        <v>0.01</v>
      </c>
    </row>
    <row r="8071" spans="1:34" s="173" customFormat="1" x14ac:dyDescent="0.55000000000000004">
      <c r="A8071" s="122"/>
      <c r="B8071" s="123"/>
      <c r="C8071" s="123"/>
      <c r="D8071" s="135"/>
      <c r="E8071" s="123"/>
      <c r="F8071" s="123"/>
      <c r="G8071" s="123"/>
      <c r="H8071" s="123"/>
      <c r="I8071" s="136"/>
      <c r="J8071" s="123"/>
      <c r="K8071" s="137"/>
      <c r="L8071" s="137" t="s">
        <v>63</v>
      </c>
      <c r="M8071" s="137">
        <f>SUM(M8070:M8070)</f>
        <v>517200</v>
      </c>
      <c r="N8071" s="123"/>
      <c r="O8071" s="108"/>
      <c r="P8071" s="138"/>
      <c r="Q8071" s="108"/>
      <c r="R8071" s="108"/>
      <c r="S8071" s="139"/>
      <c r="T8071" s="123"/>
      <c r="U8071" s="123"/>
      <c r="V8071" s="123"/>
      <c r="W8071" s="137"/>
      <c r="X8071" s="136"/>
      <c r="Y8071" s="137"/>
      <c r="Z8071" s="137"/>
      <c r="AA8071" s="119"/>
      <c r="AB8071" s="119"/>
      <c r="AC8071" s="137"/>
      <c r="AD8071" s="137"/>
      <c r="AE8071" s="137">
        <f>SUM(AE8070:AE8070)</f>
        <v>517200</v>
      </c>
      <c r="AF8071" s="137"/>
      <c r="AG8071" s="137">
        <f>SUM(AG8070:AG8070)</f>
        <v>517200</v>
      </c>
      <c r="AH8071" s="137"/>
    </row>
    <row r="8072" spans="1:34" s="173" customFormat="1" x14ac:dyDescent="0.55000000000000004">
      <c r="A8072" s="122" t="s">
        <v>11029</v>
      </c>
      <c r="B8072" s="123">
        <v>3467</v>
      </c>
      <c r="C8072" s="123">
        <v>7371</v>
      </c>
      <c r="D8072" s="135" t="s">
        <v>11030</v>
      </c>
      <c r="E8072" s="123" t="s">
        <v>34</v>
      </c>
      <c r="F8072" s="123">
        <v>7461</v>
      </c>
      <c r="G8072" s="123">
        <v>1</v>
      </c>
      <c r="H8072" s="123">
        <v>1</v>
      </c>
      <c r="I8072" s="136">
        <v>44</v>
      </c>
      <c r="J8072" s="123" t="s">
        <v>38</v>
      </c>
      <c r="K8072" s="137">
        <f>((G8072*400)+(H8072*100))+I8072</f>
        <v>544</v>
      </c>
      <c r="L8072" s="137">
        <v>750</v>
      </c>
      <c r="M8072" s="137">
        <f>K8072*L8072</f>
        <v>408000</v>
      </c>
      <c r="N8072" s="123"/>
      <c r="O8072" s="108"/>
      <c r="P8072" s="138"/>
      <c r="Q8072" s="108"/>
      <c r="R8072" s="108"/>
      <c r="S8072" s="139"/>
      <c r="T8072" s="123"/>
      <c r="U8072" s="123"/>
      <c r="V8072" s="123"/>
      <c r="W8072" s="137"/>
      <c r="X8072" s="136"/>
      <c r="Y8072" s="137"/>
      <c r="Z8072" s="137"/>
      <c r="AA8072" s="119"/>
      <c r="AB8072" s="119"/>
      <c r="AC8072" s="137"/>
      <c r="AD8072" s="137">
        <f>IF(AND(AC8072="",M8072=""),0,IF((AC8072=""),M8072,IF((M8072=""),AC8072,AC8072+M8072)))</f>
        <v>408000</v>
      </c>
      <c r="AE8072" s="137">
        <f>IF( (X8072=""),AD8072*1,AD8072*(X8072/100) )</f>
        <v>408000</v>
      </c>
      <c r="AF8072" s="137">
        <v>50000000</v>
      </c>
      <c r="AG8072" s="137">
        <f>IF((AF8072-AE8072) &gt; 1,0,IF((AF8072-AE8072)&lt;0,AE8072-AF8072,AF8072-AE8072))</f>
        <v>0</v>
      </c>
      <c r="AH8072" s="137">
        <v>0.01</v>
      </c>
    </row>
    <row r="8073" spans="1:34" s="173" customFormat="1" x14ac:dyDescent="0.55000000000000004">
      <c r="A8073" s="122"/>
      <c r="B8073" s="123">
        <v>3468</v>
      </c>
      <c r="C8073" s="123">
        <v>7370</v>
      </c>
      <c r="D8073" s="135" t="s">
        <v>11031</v>
      </c>
      <c r="E8073" s="123" t="s">
        <v>34</v>
      </c>
      <c r="F8073" s="123">
        <v>19826</v>
      </c>
      <c r="G8073" s="123">
        <v>1</v>
      </c>
      <c r="H8073" s="123">
        <v>1</v>
      </c>
      <c r="I8073" s="136">
        <v>87</v>
      </c>
      <c r="J8073" s="123" t="s">
        <v>38</v>
      </c>
      <c r="K8073" s="137">
        <f>((G8073*400)+(H8073*100))+I8073</f>
        <v>587</v>
      </c>
      <c r="L8073" s="137">
        <v>750</v>
      </c>
      <c r="M8073" s="137">
        <f>K8073*L8073</f>
        <v>440250</v>
      </c>
      <c r="N8073" s="123"/>
      <c r="O8073" s="108"/>
      <c r="P8073" s="138"/>
      <c r="Q8073" s="108"/>
      <c r="R8073" s="108"/>
      <c r="S8073" s="139"/>
      <c r="T8073" s="123"/>
      <c r="U8073" s="123"/>
      <c r="V8073" s="123"/>
      <c r="W8073" s="137"/>
      <c r="X8073" s="136"/>
      <c r="Y8073" s="137"/>
      <c r="Z8073" s="137"/>
      <c r="AA8073" s="119"/>
      <c r="AB8073" s="119"/>
      <c r="AC8073" s="137"/>
      <c r="AD8073" s="137">
        <f>IF(AND(AC8073="",M8073=""),0,IF((AC8073=""),M8073,IF((M8073=""),AC8073,AC8073+M8073)))</f>
        <v>440250</v>
      </c>
      <c r="AE8073" s="137">
        <f>IF( (X8073=""),AD8073*1,AD8073*(X8073/100) )</f>
        <v>440250</v>
      </c>
      <c r="AF8073" s="137">
        <v>50000000</v>
      </c>
      <c r="AG8073" s="137">
        <f>IF((AF8073-AE8073) &gt; 1,0,IF((AF8073-AE8073)&lt;0,AE8073-AF8073,AF8073-AE8073))</f>
        <v>0</v>
      </c>
      <c r="AH8073" s="137">
        <v>0.01</v>
      </c>
    </row>
    <row r="8074" spans="1:34" s="173" customFormat="1" x14ac:dyDescent="0.55000000000000004">
      <c r="A8074" s="122"/>
      <c r="B8074" s="123"/>
      <c r="C8074" s="123"/>
      <c r="D8074" s="135"/>
      <c r="E8074" s="123"/>
      <c r="F8074" s="123"/>
      <c r="G8074" s="123"/>
      <c r="H8074" s="123"/>
      <c r="I8074" s="136"/>
      <c r="J8074" s="123"/>
      <c r="K8074" s="137"/>
      <c r="L8074" s="137" t="s">
        <v>63</v>
      </c>
      <c r="M8074" s="137">
        <f>SUM(M8072:M8073)</f>
        <v>848250</v>
      </c>
      <c r="N8074" s="123"/>
      <c r="O8074" s="108"/>
      <c r="P8074" s="138"/>
      <c r="Q8074" s="108"/>
      <c r="R8074" s="108"/>
      <c r="S8074" s="139"/>
      <c r="T8074" s="123"/>
      <c r="U8074" s="123"/>
      <c r="V8074" s="123"/>
      <c r="W8074" s="137"/>
      <c r="X8074" s="136"/>
      <c r="Y8074" s="137"/>
      <c r="Z8074" s="137"/>
      <c r="AA8074" s="119"/>
      <c r="AB8074" s="119"/>
      <c r="AC8074" s="137"/>
      <c r="AD8074" s="137"/>
      <c r="AE8074" s="137">
        <f>SUM(AE8072:AE8073)</f>
        <v>848250</v>
      </c>
      <c r="AF8074" s="137"/>
      <c r="AG8074" s="137">
        <f>SUM(AG8072:AG8073)</f>
        <v>0</v>
      </c>
      <c r="AH8074" s="137"/>
    </row>
    <row r="8075" spans="1:34" s="173" customFormat="1" x14ac:dyDescent="0.55000000000000004">
      <c r="A8075" s="122" t="s">
        <v>4155</v>
      </c>
      <c r="B8075" s="123">
        <v>3469</v>
      </c>
      <c r="C8075" s="123">
        <v>7101</v>
      </c>
      <c r="D8075" s="135" t="s">
        <v>11034</v>
      </c>
      <c r="E8075" s="123" t="s">
        <v>34</v>
      </c>
      <c r="F8075" s="123">
        <v>20414</v>
      </c>
      <c r="G8075" s="123">
        <v>0</v>
      </c>
      <c r="H8075" s="123">
        <v>0</v>
      </c>
      <c r="I8075" s="136">
        <v>32</v>
      </c>
      <c r="J8075" s="123" t="s">
        <v>35</v>
      </c>
      <c r="K8075" s="137">
        <f>((G8075*400)+(H8075*100))+I8075</f>
        <v>32</v>
      </c>
      <c r="L8075" s="137">
        <v>850</v>
      </c>
      <c r="M8075" s="137">
        <f>K8075*L8075</f>
        <v>27200</v>
      </c>
      <c r="N8075" s="123">
        <v>1</v>
      </c>
      <c r="O8075" s="108" t="s">
        <v>11032</v>
      </c>
      <c r="P8075" s="138"/>
      <c r="Q8075" s="108" t="s">
        <v>11033</v>
      </c>
      <c r="R8075" s="108" t="s">
        <v>4157</v>
      </c>
      <c r="S8075" s="139"/>
      <c r="T8075" s="123" t="s">
        <v>51</v>
      </c>
      <c r="U8075" s="123" t="s">
        <v>45</v>
      </c>
      <c r="V8075" s="123"/>
      <c r="W8075" s="137"/>
      <c r="X8075" s="136"/>
      <c r="Y8075" s="137"/>
      <c r="Z8075" s="137"/>
      <c r="AA8075" s="119"/>
      <c r="AB8075" s="119"/>
      <c r="AC8075" s="137"/>
      <c r="AD8075" s="137">
        <f>IF(AND(AC8075="",M8075=""),0,IF((AC8075=""),M8075,IF((M8075=""),AC8075,AC8075+M8075)))</f>
        <v>27200</v>
      </c>
      <c r="AE8075" s="137">
        <f>IF( (X8075=""),AD8075*1,AD8075*(X8075/100) )</f>
        <v>27200</v>
      </c>
      <c r="AF8075" s="137">
        <v>50000000</v>
      </c>
      <c r="AG8075" s="137">
        <f>IF((AF8075-AE8075) &gt; 1,0,IF((AF8075-AE8075)&lt;0,AE8075-AF8075,AF8075-AE8075))</f>
        <v>0</v>
      </c>
      <c r="AH8075" s="137">
        <v>0.02</v>
      </c>
    </row>
    <row r="8076" spans="1:34" s="173" customFormat="1" x14ac:dyDescent="0.55000000000000004">
      <c r="A8076" s="122"/>
      <c r="B8076" s="123"/>
      <c r="C8076" s="123"/>
      <c r="D8076" s="135"/>
      <c r="E8076" s="123"/>
      <c r="F8076" s="123"/>
      <c r="G8076" s="123"/>
      <c r="H8076" s="123"/>
      <c r="I8076" s="136"/>
      <c r="J8076" s="123"/>
      <c r="K8076" s="137"/>
      <c r="L8076" s="137"/>
      <c r="M8076" s="137"/>
      <c r="N8076" s="123">
        <v>2</v>
      </c>
      <c r="O8076" s="108" t="s">
        <v>11032</v>
      </c>
      <c r="P8076" s="138"/>
      <c r="Q8076" s="108" t="s">
        <v>11033</v>
      </c>
      <c r="R8076" s="108" t="s">
        <v>4157</v>
      </c>
      <c r="S8076" s="139" t="s">
        <v>11035</v>
      </c>
      <c r="T8076" s="123" t="s">
        <v>51</v>
      </c>
      <c r="U8076" s="123" t="s">
        <v>45</v>
      </c>
      <c r="V8076" s="123" t="s">
        <v>52</v>
      </c>
      <c r="W8076" s="137">
        <v>134.47999999999999</v>
      </c>
      <c r="X8076" s="136">
        <v>100</v>
      </c>
      <c r="Y8076" s="137">
        <v>6750</v>
      </c>
      <c r="Z8076" s="137">
        <f>W8076*Y8076</f>
        <v>907739.99999999988</v>
      </c>
      <c r="AA8076" s="119">
        <v>21</v>
      </c>
      <c r="AB8076" s="119">
        <v>32</v>
      </c>
      <c r="AC8076" s="137">
        <f>(Z8076*(100-AB8076))/100</f>
        <v>617263.19999999995</v>
      </c>
      <c r="AD8076" s="137">
        <f>IF(AND(AC8076="",M8075=""),0,IF((AC8076=""),M8075, IF( (M8075=""),AC8076,SUM(AC8075:AC8077)+M8075)))</f>
        <v>644463.19999999995</v>
      </c>
      <c r="AE8076" s="137">
        <f>IF( (X8076=""),AD8076*1,AD8076*(X8076/100) )</f>
        <v>644463.19999999995</v>
      </c>
      <c r="AF8076" s="137">
        <v>50000000</v>
      </c>
      <c r="AG8076" s="137">
        <f>IF((AF8076-AE8076) &gt; 1,0,IF((AF8076-AE8076)&lt;0,AE8076-AF8076,AF8076-AE8076))</f>
        <v>0</v>
      </c>
      <c r="AH8076" s="137">
        <v>0.02</v>
      </c>
    </row>
    <row r="8077" spans="1:34" s="173" customFormat="1" x14ac:dyDescent="0.55000000000000004">
      <c r="A8077" s="122"/>
      <c r="B8077" s="123"/>
      <c r="C8077" s="123"/>
      <c r="D8077" s="135"/>
      <c r="E8077" s="123"/>
      <c r="F8077" s="123"/>
      <c r="G8077" s="123"/>
      <c r="H8077" s="123"/>
      <c r="I8077" s="136"/>
      <c r="J8077" s="123"/>
      <c r="K8077" s="137"/>
      <c r="L8077" s="137" t="s">
        <v>63</v>
      </c>
      <c r="M8077" s="137">
        <f>SUM(M8075:M8076)</f>
        <v>27200</v>
      </c>
      <c r="N8077" s="123"/>
      <c r="O8077" s="108"/>
      <c r="P8077" s="138"/>
      <c r="Q8077" s="108"/>
      <c r="R8077" s="108"/>
      <c r="S8077" s="139"/>
      <c r="T8077" s="123"/>
      <c r="U8077" s="123"/>
      <c r="V8077" s="123"/>
      <c r="W8077" s="137"/>
      <c r="X8077" s="136"/>
      <c r="Y8077" s="137"/>
      <c r="Z8077" s="137"/>
      <c r="AA8077" s="119"/>
      <c r="AB8077" s="119"/>
      <c r="AC8077" s="137"/>
      <c r="AD8077" s="137"/>
      <c r="AE8077" s="137">
        <f>SUM(AE8075:AE8076)</f>
        <v>671663.2</v>
      </c>
      <c r="AF8077" s="137"/>
      <c r="AG8077" s="137">
        <f>SUM(AG8075:AG8076)</f>
        <v>0</v>
      </c>
      <c r="AH8077" s="137"/>
    </row>
    <row r="8078" spans="1:34" s="173" customFormat="1" x14ac:dyDescent="0.55000000000000004">
      <c r="A8078" s="122" t="s">
        <v>8913</v>
      </c>
      <c r="B8078" s="123">
        <v>3470</v>
      </c>
      <c r="C8078" s="123">
        <v>5266</v>
      </c>
      <c r="D8078" s="135" t="s">
        <v>11039</v>
      </c>
      <c r="E8078" s="123" t="s">
        <v>34</v>
      </c>
      <c r="F8078" s="123">
        <v>19642</v>
      </c>
      <c r="G8078" s="123">
        <v>0</v>
      </c>
      <c r="H8078" s="123">
        <v>0</v>
      </c>
      <c r="I8078" s="136">
        <v>93.1</v>
      </c>
      <c r="J8078" s="123" t="s">
        <v>15161</v>
      </c>
      <c r="K8078" s="137">
        <f>((G8078*400)+(H8078*100))+I8078</f>
        <v>93.1</v>
      </c>
      <c r="L8078" s="137">
        <v>2425</v>
      </c>
      <c r="M8078" s="137">
        <f>K8078*L8078</f>
        <v>225767.5</v>
      </c>
      <c r="N8078" s="123"/>
      <c r="O8078" s="108"/>
      <c r="P8078" s="138"/>
      <c r="Q8078" s="108"/>
      <c r="R8078" s="108"/>
      <c r="S8078" s="139"/>
      <c r="T8078" s="123"/>
      <c r="U8078" s="123"/>
      <c r="V8078" s="123"/>
      <c r="W8078" s="137"/>
      <c r="X8078" s="136"/>
      <c r="Y8078" s="137"/>
      <c r="Z8078" s="137"/>
      <c r="AA8078" s="119"/>
      <c r="AB8078" s="119"/>
      <c r="AC8078" s="137"/>
      <c r="AD8078" s="137">
        <f>IF(AND(AC8078="",M8078=""),0,IF((AC8078=""),M8078,IF((M8078=""),AC8078,AC8078+M8078)))</f>
        <v>225767.5</v>
      </c>
      <c r="AE8078" s="137">
        <f>IF( (X8078=""),AD8078*1,AD8078*(X8078/100) )</f>
        <v>225767.5</v>
      </c>
      <c r="AF8078" s="137">
        <v>0</v>
      </c>
      <c r="AG8078" s="137">
        <f>IF((AF8078-AE8078) &gt; 1,0,IF((AF8078-AE8078)&lt;0,AE8078-AF8078,AF8078-AE8078))</f>
        <v>225767.5</v>
      </c>
      <c r="AH8078" s="137">
        <v>0.3</v>
      </c>
    </row>
    <row r="8079" spans="1:34" s="173" customFormat="1" x14ac:dyDescent="0.55000000000000004">
      <c r="A8079" s="122"/>
      <c r="B8079" s="123">
        <v>3471</v>
      </c>
      <c r="C8079" s="123">
        <v>10440</v>
      </c>
      <c r="D8079" s="135" t="s">
        <v>15223</v>
      </c>
      <c r="E8079" s="123" t="s">
        <v>34</v>
      </c>
      <c r="F8079" s="123">
        <v>24581</v>
      </c>
      <c r="G8079" s="123">
        <v>0</v>
      </c>
      <c r="H8079" s="123">
        <v>1</v>
      </c>
      <c r="I8079" s="136">
        <v>13</v>
      </c>
      <c r="J8079" s="123" t="s">
        <v>35</v>
      </c>
      <c r="K8079" s="137">
        <f>((G8079*400)+(H8079*100))+I8079</f>
        <v>113</v>
      </c>
      <c r="L8079" s="137">
        <v>2425</v>
      </c>
      <c r="M8079" s="137">
        <f>K8079*L8079</f>
        <v>274025</v>
      </c>
      <c r="N8079" s="123">
        <v>1</v>
      </c>
      <c r="O8079" s="108" t="s">
        <v>11036</v>
      </c>
      <c r="P8079" s="138">
        <v>3570800003772</v>
      </c>
      <c r="Q8079" s="108" t="s">
        <v>11037</v>
      </c>
      <c r="R8079" s="108" t="s">
        <v>11040</v>
      </c>
      <c r="S8079" s="139"/>
      <c r="T8079" s="123" t="s">
        <v>343</v>
      </c>
      <c r="U8079" s="123" t="s">
        <v>45</v>
      </c>
      <c r="V8079" s="123" t="s">
        <v>52</v>
      </c>
      <c r="W8079" s="137">
        <v>24</v>
      </c>
      <c r="X8079" s="136">
        <v>14.71</v>
      </c>
      <c r="Y8079" s="137">
        <v>5600</v>
      </c>
      <c r="Z8079" s="137">
        <f>W8079*Y8079</f>
        <v>134400</v>
      </c>
      <c r="AA8079" s="119">
        <v>19</v>
      </c>
      <c r="AB8079" s="119">
        <v>28</v>
      </c>
      <c r="AC8079" s="137">
        <f>(Z8079*(100-AB8079))/100</f>
        <v>96768</v>
      </c>
      <c r="AD8079" s="137">
        <f>IF(AND(AC8079="",M8079=""),0,IF((AC8079=""),M8079, IF( (M8079=""),AC8079,SUM(AC8079:AC8082)+M8079)))</f>
        <v>834437</v>
      </c>
      <c r="AE8079" s="137">
        <f>IF( (X8079=""),AD8079*1,AD8079*(X8079/100) )</f>
        <v>122745.6827</v>
      </c>
      <c r="AF8079" s="137">
        <v>50000000</v>
      </c>
      <c r="AG8079" s="137">
        <f>IF((AF8079-AE8079) &gt; 1,0,IF((AF8079-AE8079)&lt;0,AE8079-AF8079,AF8079-AE8079))</f>
        <v>0</v>
      </c>
      <c r="AH8079" s="137">
        <v>0.02</v>
      </c>
    </row>
    <row r="8080" spans="1:34" s="173" customFormat="1" x14ac:dyDescent="0.55000000000000004">
      <c r="A8080" s="122"/>
      <c r="B8080" s="123"/>
      <c r="C8080" s="123"/>
      <c r="D8080" s="135"/>
      <c r="E8080" s="123"/>
      <c r="F8080" s="123"/>
      <c r="G8080" s="123"/>
      <c r="H8080" s="123"/>
      <c r="I8080" s="136"/>
      <c r="J8080" s="123"/>
      <c r="K8080" s="137"/>
      <c r="L8080" s="137"/>
      <c r="M8080" s="137"/>
      <c r="N8080" s="123">
        <v>2</v>
      </c>
      <c r="O8080" s="108" t="s">
        <v>11036</v>
      </c>
      <c r="P8080" s="138">
        <v>3570800003772</v>
      </c>
      <c r="Q8080" s="108" t="s">
        <v>11037</v>
      </c>
      <c r="R8080" s="108" t="s">
        <v>11040</v>
      </c>
      <c r="S8080" s="139"/>
      <c r="T8080" s="123" t="s">
        <v>51</v>
      </c>
      <c r="U8080" s="123" t="s">
        <v>45</v>
      </c>
      <c r="V8080" s="123" t="s">
        <v>52</v>
      </c>
      <c r="W8080" s="137">
        <v>95.4</v>
      </c>
      <c r="X8080" s="136">
        <v>58.46</v>
      </c>
      <c r="Y8080" s="137">
        <v>6750</v>
      </c>
      <c r="Z8080" s="137">
        <f>W8080*Y8080</f>
        <v>643950</v>
      </c>
      <c r="AA8080" s="119">
        <v>19</v>
      </c>
      <c r="AB8080" s="119">
        <v>28</v>
      </c>
      <c r="AC8080" s="137">
        <f>(Z8080*(100-AB8080))/100</f>
        <v>463644</v>
      </c>
      <c r="AD8080" s="137">
        <f>IF(AND(AC8080="",M8079=""),0,IF((AC8080=""),M8079, IF( (M8079=""),AC8080,SUM(AC8079:AC8082)+M8079)))</f>
        <v>834437</v>
      </c>
      <c r="AE8080" s="137">
        <f>IF( (X8080=""),AD8080*1,AD8080*(X8080/100) )</f>
        <v>487811.8702</v>
      </c>
      <c r="AF8080" s="137">
        <v>50000000</v>
      </c>
      <c r="AG8080" s="137">
        <f>IF((AF8080-AE8080) &gt; 1,0,IF((AF8080-AE8080)&lt;0,AE8080-AF8080,AF8080-AE8080))</f>
        <v>0</v>
      </c>
      <c r="AH8080" s="137">
        <v>0.02</v>
      </c>
    </row>
    <row r="8081" spans="1:34" s="173" customFormat="1" x14ac:dyDescent="0.55000000000000004">
      <c r="A8081" s="122"/>
      <c r="B8081" s="123"/>
      <c r="C8081" s="123"/>
      <c r="D8081" s="135"/>
      <c r="E8081" s="123"/>
      <c r="F8081" s="123"/>
      <c r="G8081" s="123"/>
      <c r="H8081" s="123"/>
      <c r="I8081" s="136"/>
      <c r="J8081" s="123"/>
      <c r="K8081" s="137"/>
      <c r="L8081" s="137"/>
      <c r="M8081" s="137"/>
      <c r="N8081" s="123">
        <v>3</v>
      </c>
      <c r="O8081" s="108" t="s">
        <v>11036</v>
      </c>
      <c r="P8081" s="138">
        <v>3570800003772</v>
      </c>
      <c r="Q8081" s="108" t="s">
        <v>11037</v>
      </c>
      <c r="R8081" s="108" t="s">
        <v>11040</v>
      </c>
      <c r="S8081" s="139"/>
      <c r="T8081" s="123" t="s">
        <v>55</v>
      </c>
      <c r="U8081" s="123" t="s">
        <v>45</v>
      </c>
      <c r="V8081" s="123" t="s">
        <v>52</v>
      </c>
      <c r="W8081" s="137">
        <v>24</v>
      </c>
      <c r="X8081" s="136">
        <v>14.71</v>
      </c>
      <c r="Y8081" s="137">
        <v>0</v>
      </c>
      <c r="Z8081" s="137">
        <f>W8081*Y8081</f>
        <v>0</v>
      </c>
      <c r="AA8081" s="119">
        <v>19</v>
      </c>
      <c r="AB8081" s="119">
        <v>28</v>
      </c>
      <c r="AC8081" s="137">
        <f>(Z8081*(100-AB8081))/100</f>
        <v>0</v>
      </c>
      <c r="AD8081" s="137">
        <f>IF(AND(AC8081="",M8079=""),0,IF((AC8081=""),M8079, IF( (M8079=""),AC8081,SUM(AC8079:AC8082)+M8079)))</f>
        <v>834437</v>
      </c>
      <c r="AE8081" s="137">
        <f>IF( (X8081=""),AD8081*1,AD8081*(X8081/100) )</f>
        <v>122745.6827</v>
      </c>
      <c r="AF8081" s="137">
        <v>50000000</v>
      </c>
      <c r="AG8081" s="137">
        <f>IF((AF8081-AE8081) &gt; 1,0,IF((AF8081-AE8081)&lt;0,AE8081-AF8081,AF8081-AE8081))</f>
        <v>0</v>
      </c>
      <c r="AH8081" s="137">
        <v>0.02</v>
      </c>
    </row>
    <row r="8082" spans="1:34" s="173" customFormat="1" x14ac:dyDescent="0.55000000000000004">
      <c r="A8082" s="122"/>
      <c r="B8082" s="123"/>
      <c r="C8082" s="123"/>
      <c r="D8082" s="135"/>
      <c r="E8082" s="123"/>
      <c r="F8082" s="123"/>
      <c r="G8082" s="123"/>
      <c r="H8082" s="123"/>
      <c r="I8082" s="136"/>
      <c r="J8082" s="123"/>
      <c r="K8082" s="137"/>
      <c r="L8082" s="137"/>
      <c r="M8082" s="137"/>
      <c r="N8082" s="123">
        <v>4</v>
      </c>
      <c r="O8082" s="108" t="s">
        <v>11036</v>
      </c>
      <c r="P8082" s="138">
        <v>3570800003772</v>
      </c>
      <c r="Q8082" s="108" t="s">
        <v>11037</v>
      </c>
      <c r="R8082" s="108" t="s">
        <v>11040</v>
      </c>
      <c r="S8082" s="139"/>
      <c r="T8082" s="123" t="s">
        <v>55</v>
      </c>
      <c r="U8082" s="123" t="s">
        <v>45</v>
      </c>
      <c r="V8082" s="123" t="s">
        <v>52</v>
      </c>
      <c r="W8082" s="137">
        <v>19.8</v>
      </c>
      <c r="X8082" s="136">
        <v>12.13</v>
      </c>
      <c r="Y8082" s="137">
        <v>0</v>
      </c>
      <c r="Z8082" s="137">
        <f>W8082*Y8082</f>
        <v>0</v>
      </c>
      <c r="AA8082" s="119">
        <v>19</v>
      </c>
      <c r="AB8082" s="119">
        <v>28</v>
      </c>
      <c r="AC8082" s="137">
        <f>(Z8082*(100-AB8082))/100</f>
        <v>0</v>
      </c>
      <c r="AD8082" s="137">
        <f>IF(AND(AC8082="",M8079=""),0,IF((AC8082=""),M8079, IF( (M8079=""),AC8082,SUM(AC8079:AC8082)+M8079)))</f>
        <v>834437</v>
      </c>
      <c r="AE8082" s="137">
        <f>IF( (X8082=""),AD8082*1,AD8082*(X8082/100) )</f>
        <v>101217.2081</v>
      </c>
      <c r="AF8082" s="137">
        <v>50000000</v>
      </c>
      <c r="AG8082" s="137">
        <f>IF((AF8082-AE8082) &gt; 1,0,IF((AF8082-AE8082)&lt;0,AE8082-AF8082,AF8082-AE8082))</f>
        <v>0</v>
      </c>
      <c r="AH8082" s="137">
        <v>0.02</v>
      </c>
    </row>
    <row r="8083" spans="1:34" s="173" customFormat="1" x14ac:dyDescent="0.55000000000000004">
      <c r="A8083" s="122"/>
      <c r="B8083" s="123"/>
      <c r="C8083" s="123"/>
      <c r="D8083" s="135"/>
      <c r="E8083" s="123"/>
      <c r="F8083" s="123"/>
      <c r="G8083" s="123"/>
      <c r="H8083" s="123"/>
      <c r="I8083" s="136"/>
      <c r="J8083" s="123"/>
      <c r="K8083" s="137"/>
      <c r="L8083" s="137" t="s">
        <v>63</v>
      </c>
      <c r="M8083" s="137">
        <f>SUM(M8078:M8082)</f>
        <v>499792.5</v>
      </c>
      <c r="N8083" s="123"/>
      <c r="O8083" s="108"/>
      <c r="P8083" s="138"/>
      <c r="Q8083" s="108"/>
      <c r="R8083" s="108"/>
      <c r="S8083" s="139"/>
      <c r="T8083" s="123"/>
      <c r="U8083" s="123"/>
      <c r="V8083" s="123"/>
      <c r="W8083" s="137"/>
      <c r="X8083" s="136"/>
      <c r="Y8083" s="137"/>
      <c r="Z8083" s="137"/>
      <c r="AA8083" s="119"/>
      <c r="AB8083" s="119"/>
      <c r="AC8083" s="137"/>
      <c r="AD8083" s="137"/>
      <c r="AE8083" s="137">
        <f>SUM(AE8078:AE8082)</f>
        <v>1060287.9436999999</v>
      </c>
      <c r="AF8083" s="137"/>
      <c r="AG8083" s="137">
        <f>SUM(AG8078:AG8082)</f>
        <v>225767.5</v>
      </c>
      <c r="AH8083" s="137"/>
    </row>
    <row r="8084" spans="1:34" s="99" customFormat="1" x14ac:dyDescent="0.55000000000000004">
      <c r="A8084" s="107" t="s">
        <v>15402</v>
      </c>
      <c r="B8084" s="161">
        <v>4205</v>
      </c>
      <c r="C8084" s="161">
        <v>10725</v>
      </c>
      <c r="D8084" s="162" t="s">
        <v>15403</v>
      </c>
      <c r="E8084" s="161" t="s">
        <v>34</v>
      </c>
      <c r="F8084" s="161">
        <v>25094</v>
      </c>
      <c r="G8084" s="161">
        <v>0</v>
      </c>
      <c r="H8084" s="161">
        <v>0</v>
      </c>
      <c r="I8084" s="163">
        <v>19</v>
      </c>
      <c r="J8084" s="161" t="s">
        <v>35</v>
      </c>
      <c r="K8084" s="121">
        <f>((G8084*400)+(H8084*100))+I8084</f>
        <v>19</v>
      </c>
      <c r="L8084" s="121">
        <v>1250</v>
      </c>
      <c r="M8084" s="121">
        <f>K8084*L8084</f>
        <v>23750</v>
      </c>
      <c r="N8084" s="161">
        <v>1</v>
      </c>
      <c r="O8084" s="164" t="s">
        <v>15400</v>
      </c>
      <c r="P8084" s="165"/>
      <c r="Q8084" s="164" t="s">
        <v>15401</v>
      </c>
      <c r="R8084" s="164" t="s">
        <v>15404</v>
      </c>
      <c r="S8084" s="166"/>
      <c r="T8084" s="161" t="s">
        <v>15405</v>
      </c>
      <c r="U8084" s="161" t="s">
        <v>45</v>
      </c>
      <c r="V8084" s="123" t="s">
        <v>52</v>
      </c>
      <c r="W8084" s="137">
        <v>108</v>
      </c>
      <c r="X8084" s="136">
        <v>100</v>
      </c>
      <c r="Y8084" s="137">
        <v>7150</v>
      </c>
      <c r="Z8084" s="137">
        <f>W8084*Y8084</f>
        <v>772200</v>
      </c>
      <c r="AA8084" s="119">
        <v>9</v>
      </c>
      <c r="AB8084" s="119">
        <v>9</v>
      </c>
      <c r="AC8084" s="137">
        <f>(Z8084*(100-AB8084))/100</f>
        <v>702702</v>
      </c>
      <c r="AD8084" s="121">
        <f>IF(AND(AC8084="",M8084=""),0,IF((AC8084=""),M8084,IF((M8084=""),AC8084,AC8084+M8084)))</f>
        <v>726452</v>
      </c>
      <c r="AE8084" s="121">
        <f>IF( (X8084=""),AD8084*1,AD8084*(X8084/100) )</f>
        <v>726452</v>
      </c>
      <c r="AF8084" s="121">
        <v>0</v>
      </c>
      <c r="AG8084" s="121">
        <f>IF((AF8084-AE8084) &gt; 1,0,IF((AF8084-AE8084)&lt;0,AE8084-AF8084,AF8084-AE8084))</f>
        <v>726452</v>
      </c>
      <c r="AH8084" s="121">
        <v>0.02</v>
      </c>
    </row>
    <row r="8085" spans="1:34" s="99" customFormat="1" x14ac:dyDescent="0.55000000000000004">
      <c r="A8085" s="107"/>
      <c r="B8085" s="161"/>
      <c r="C8085" s="161"/>
      <c r="D8085" s="162"/>
      <c r="E8085" s="161"/>
      <c r="F8085" s="161"/>
      <c r="G8085" s="161"/>
      <c r="H8085" s="161"/>
      <c r="I8085" s="163"/>
      <c r="J8085" s="161"/>
      <c r="K8085" s="121"/>
      <c r="L8085" s="121"/>
      <c r="M8085" s="121"/>
      <c r="N8085" s="161"/>
      <c r="O8085" s="164"/>
      <c r="P8085" s="165"/>
      <c r="Q8085" s="164"/>
      <c r="R8085" s="164"/>
      <c r="S8085" s="166"/>
      <c r="T8085" s="161"/>
      <c r="U8085" s="161"/>
      <c r="V8085" s="161"/>
      <c r="W8085" s="121"/>
      <c r="X8085" s="163"/>
      <c r="Y8085" s="121"/>
      <c r="Z8085" s="121"/>
      <c r="AA8085" s="167"/>
      <c r="AB8085" s="167"/>
      <c r="AC8085" s="121"/>
      <c r="AD8085" s="121"/>
      <c r="AE8085" s="121"/>
      <c r="AF8085" s="121"/>
      <c r="AG8085" s="121"/>
      <c r="AH8085" s="121"/>
    </row>
    <row r="8086" spans="1:34" s="99" customFormat="1" x14ac:dyDescent="0.55000000000000004">
      <c r="A8086" s="107"/>
      <c r="B8086" s="161"/>
      <c r="C8086" s="161"/>
      <c r="D8086" s="162"/>
      <c r="E8086" s="161"/>
      <c r="F8086" s="161"/>
      <c r="G8086" s="161"/>
      <c r="H8086" s="161"/>
      <c r="I8086" s="163"/>
      <c r="J8086" s="161"/>
      <c r="K8086" s="121"/>
      <c r="L8086" s="121"/>
      <c r="M8086" s="121">
        <f>SUM(M8084:M8084)</f>
        <v>23750</v>
      </c>
      <c r="N8086" s="161"/>
      <c r="O8086" s="164"/>
      <c r="P8086" s="165"/>
      <c r="Q8086" s="164"/>
      <c r="R8086" s="164"/>
      <c r="S8086" s="166"/>
      <c r="T8086" s="161"/>
      <c r="U8086" s="161"/>
      <c r="V8086" s="161"/>
      <c r="W8086" s="121"/>
      <c r="X8086" s="163"/>
      <c r="Y8086" s="121"/>
      <c r="Z8086" s="121"/>
      <c r="AA8086" s="167"/>
      <c r="AB8086" s="167"/>
      <c r="AC8086" s="121"/>
      <c r="AD8086" s="121"/>
      <c r="AE8086" s="121">
        <f>SUM(AE8084:AE8084)</f>
        <v>726452</v>
      </c>
      <c r="AF8086" s="121"/>
      <c r="AG8086" s="121">
        <f>SUM(AG8084:AG8084)</f>
        <v>726452</v>
      </c>
      <c r="AH8086" s="121"/>
    </row>
    <row r="8087" spans="1:34" s="173" customFormat="1" x14ac:dyDescent="0.55000000000000004">
      <c r="A8087" s="122" t="s">
        <v>11041</v>
      </c>
      <c r="B8087" s="123">
        <v>3472</v>
      </c>
      <c r="C8087" s="123">
        <v>9878</v>
      </c>
      <c r="D8087" s="135"/>
      <c r="E8087" s="123" t="s">
        <v>37</v>
      </c>
      <c r="F8087" s="123"/>
      <c r="G8087" s="123">
        <v>6</v>
      </c>
      <c r="H8087" s="123">
        <v>3</v>
      </c>
      <c r="I8087" s="136">
        <v>74</v>
      </c>
      <c r="J8087" s="123" t="s">
        <v>38</v>
      </c>
      <c r="K8087" s="137">
        <f>((G8087*400)+(H8087*100))+I8087</f>
        <v>2774</v>
      </c>
      <c r="L8087" s="137">
        <v>225</v>
      </c>
      <c r="M8087" s="137">
        <f>K8087*L8087</f>
        <v>624150</v>
      </c>
      <c r="N8087" s="123"/>
      <c r="O8087" s="108"/>
      <c r="P8087" s="138"/>
      <c r="Q8087" s="108"/>
      <c r="R8087" s="108"/>
      <c r="S8087" s="139"/>
      <c r="T8087" s="123"/>
      <c r="U8087" s="123"/>
      <c r="V8087" s="123"/>
      <c r="W8087" s="137"/>
      <c r="X8087" s="136"/>
      <c r="Y8087" s="137"/>
      <c r="Z8087" s="137"/>
      <c r="AA8087" s="119"/>
      <c r="AB8087" s="119"/>
      <c r="AC8087" s="137"/>
      <c r="AD8087" s="137">
        <f>IF(AND(AC8087="",M8087=""),0,IF((AC8087=""),M8087,IF((M8087=""),AC8087,AC8087+M8087)))</f>
        <v>624150</v>
      </c>
      <c r="AE8087" s="137">
        <f>IF( (X8087=""),AD8087*1,AD8087*(X8087/100) )</f>
        <v>624150</v>
      </c>
      <c r="AF8087" s="137">
        <v>0</v>
      </c>
      <c r="AG8087" s="137">
        <f>IF((AF8087-AE8087) &gt; 1,0,IF((AF8087-AE8087)&lt;0,AE8087-AF8087,AF8087-AE8087))</f>
        <v>624150</v>
      </c>
      <c r="AH8087" s="137">
        <v>0.01</v>
      </c>
    </row>
    <row r="8088" spans="1:34" s="173" customFormat="1" x14ac:dyDescent="0.55000000000000004">
      <c r="A8088" s="122"/>
      <c r="B8088" s="123"/>
      <c r="C8088" s="123"/>
      <c r="D8088" s="135"/>
      <c r="E8088" s="123"/>
      <c r="F8088" s="123"/>
      <c r="G8088" s="123"/>
      <c r="H8088" s="123"/>
      <c r="I8088" s="136"/>
      <c r="J8088" s="123"/>
      <c r="K8088" s="137"/>
      <c r="L8088" s="137" t="s">
        <v>63</v>
      </c>
      <c r="M8088" s="137">
        <f>SUM(M8087:M8087)</f>
        <v>624150</v>
      </c>
      <c r="N8088" s="123"/>
      <c r="O8088" s="108"/>
      <c r="P8088" s="138"/>
      <c r="Q8088" s="108"/>
      <c r="R8088" s="108"/>
      <c r="S8088" s="139"/>
      <c r="T8088" s="123"/>
      <c r="U8088" s="123"/>
      <c r="V8088" s="123"/>
      <c r="W8088" s="137"/>
      <c r="X8088" s="136"/>
      <c r="Y8088" s="137"/>
      <c r="Z8088" s="137"/>
      <c r="AA8088" s="119"/>
      <c r="AB8088" s="119"/>
      <c r="AC8088" s="137"/>
      <c r="AD8088" s="137"/>
      <c r="AE8088" s="137">
        <f>SUM(AE8087:AE8087)</f>
        <v>624150</v>
      </c>
      <c r="AF8088" s="137"/>
      <c r="AG8088" s="137">
        <f>SUM(AG8087:AG8087)</f>
        <v>624150</v>
      </c>
      <c r="AH8088" s="137"/>
    </row>
    <row r="8089" spans="1:34" s="173" customFormat="1" x14ac:dyDescent="0.55000000000000004">
      <c r="A8089" s="122" t="s">
        <v>11042</v>
      </c>
      <c r="B8089" s="123">
        <v>3473</v>
      </c>
      <c r="C8089" s="123">
        <v>9974</v>
      </c>
      <c r="D8089" s="135"/>
      <c r="E8089" s="123" t="s">
        <v>37</v>
      </c>
      <c r="F8089" s="123"/>
      <c r="G8089" s="123">
        <v>0</v>
      </c>
      <c r="H8089" s="123">
        <v>3</v>
      </c>
      <c r="I8089" s="136">
        <v>78</v>
      </c>
      <c r="J8089" s="123" t="s">
        <v>38</v>
      </c>
      <c r="K8089" s="137">
        <f>((G8089*400)+(H8089*100))+I8089</f>
        <v>378</v>
      </c>
      <c r="L8089" s="137">
        <v>225</v>
      </c>
      <c r="M8089" s="137">
        <f>K8089*L8089</f>
        <v>85050</v>
      </c>
      <c r="N8089" s="123"/>
      <c r="O8089" s="108"/>
      <c r="P8089" s="138"/>
      <c r="Q8089" s="108"/>
      <c r="R8089" s="108"/>
      <c r="S8089" s="139"/>
      <c r="T8089" s="123"/>
      <c r="U8089" s="123"/>
      <c r="V8089" s="123"/>
      <c r="W8089" s="137"/>
      <c r="X8089" s="136"/>
      <c r="Y8089" s="137"/>
      <c r="Z8089" s="137"/>
      <c r="AA8089" s="119"/>
      <c r="AB8089" s="119"/>
      <c r="AC8089" s="137"/>
      <c r="AD8089" s="137">
        <f>IF(AND(AC8089="",M8089=""),0,IF((AC8089=""),M8089,IF((M8089=""),AC8089,AC8089+M8089)))</f>
        <v>85050</v>
      </c>
      <c r="AE8089" s="137">
        <f>IF( (X8089=""),AD8089*1,AD8089*(X8089/100) )</f>
        <v>85050</v>
      </c>
      <c r="AF8089" s="137">
        <v>0</v>
      </c>
      <c r="AG8089" s="137">
        <f>IF((AF8089-AE8089) &gt; 1,0,IF((AF8089-AE8089)&lt;0,AE8089-AF8089,AF8089-AE8089))</f>
        <v>85050</v>
      </c>
      <c r="AH8089" s="137">
        <v>0.01</v>
      </c>
    </row>
    <row r="8090" spans="1:34" s="173" customFormat="1" x14ac:dyDescent="0.55000000000000004">
      <c r="A8090" s="122"/>
      <c r="B8090" s="123"/>
      <c r="C8090" s="123"/>
      <c r="D8090" s="135"/>
      <c r="E8090" s="123"/>
      <c r="F8090" s="123"/>
      <c r="G8090" s="123"/>
      <c r="H8090" s="123"/>
      <c r="I8090" s="136"/>
      <c r="J8090" s="123"/>
      <c r="K8090" s="137"/>
      <c r="L8090" s="137" t="s">
        <v>63</v>
      </c>
      <c r="M8090" s="137">
        <f>SUM(M8089:M8089)</f>
        <v>85050</v>
      </c>
      <c r="N8090" s="123"/>
      <c r="O8090" s="108"/>
      <c r="P8090" s="138"/>
      <c r="Q8090" s="108"/>
      <c r="R8090" s="108"/>
      <c r="S8090" s="139"/>
      <c r="T8090" s="123"/>
      <c r="U8090" s="123"/>
      <c r="V8090" s="123"/>
      <c r="W8090" s="137"/>
      <c r="X8090" s="136"/>
      <c r="Y8090" s="137"/>
      <c r="Z8090" s="137"/>
      <c r="AA8090" s="119"/>
      <c r="AB8090" s="119"/>
      <c r="AC8090" s="137"/>
      <c r="AD8090" s="137"/>
      <c r="AE8090" s="137">
        <f>SUM(AE8089:AE8089)</f>
        <v>85050</v>
      </c>
      <c r="AF8090" s="137"/>
      <c r="AG8090" s="137">
        <f>SUM(AG8089:AG8089)</f>
        <v>85050</v>
      </c>
      <c r="AH8090" s="137"/>
    </row>
    <row r="8091" spans="1:34" s="173" customFormat="1" x14ac:dyDescent="0.55000000000000004">
      <c r="A8091" s="122" t="s">
        <v>11045</v>
      </c>
      <c r="B8091" s="123">
        <v>3474</v>
      </c>
      <c r="C8091" s="123">
        <v>9226</v>
      </c>
      <c r="D8091" s="135" t="s">
        <v>11046</v>
      </c>
      <c r="E8091" s="123" t="s">
        <v>34</v>
      </c>
      <c r="F8091" s="123">
        <v>946</v>
      </c>
      <c r="G8091" s="123">
        <v>0</v>
      </c>
      <c r="H8091" s="123">
        <v>2</v>
      </c>
      <c r="I8091" s="136">
        <v>79</v>
      </c>
      <c r="J8091" s="123" t="s">
        <v>35</v>
      </c>
      <c r="K8091" s="137">
        <f>((G8091*400)+(H8091*100))+I8091</f>
        <v>279</v>
      </c>
      <c r="L8091" s="137">
        <v>400</v>
      </c>
      <c r="M8091" s="137">
        <f>K8091*L8091</f>
        <v>111600</v>
      </c>
      <c r="N8091" s="123">
        <v>1</v>
      </c>
      <c r="O8091" s="108" t="s">
        <v>11043</v>
      </c>
      <c r="P8091" s="138"/>
      <c r="Q8091" s="108" t="s">
        <v>11044</v>
      </c>
      <c r="R8091" s="108" t="s">
        <v>11047</v>
      </c>
      <c r="S8091" s="139" t="s">
        <v>11048</v>
      </c>
      <c r="T8091" s="123" t="s">
        <v>51</v>
      </c>
      <c r="U8091" s="123" t="s">
        <v>45</v>
      </c>
      <c r="V8091" s="123" t="s">
        <v>52</v>
      </c>
      <c r="W8091" s="137">
        <v>215.28</v>
      </c>
      <c r="X8091" s="136">
        <v>46.84</v>
      </c>
      <c r="Y8091" s="137">
        <v>6750</v>
      </c>
      <c r="Z8091" s="137">
        <f>W8091*Y8091</f>
        <v>1453140</v>
      </c>
      <c r="AA8091" s="119">
        <v>7</v>
      </c>
      <c r="AB8091" s="119">
        <v>7</v>
      </c>
      <c r="AC8091" s="137">
        <f>(Z8091*(100-AB8091))/100</f>
        <v>1351420.2</v>
      </c>
      <c r="AD8091" s="137">
        <f>IF(AND(AC8091="",M8091=""),0,IF((AC8091=""),M8091, IF( (M8091=""),AC8091,SUM(AC8091:AC8093)+M8091)))</f>
        <v>2993697.9</v>
      </c>
      <c r="AE8091" s="137">
        <f>IF( (X8091=""),AD8091*1,AD8091*(X8091/100) )</f>
        <v>1402248.0963600001</v>
      </c>
      <c r="AF8091" s="137">
        <v>50000000</v>
      </c>
      <c r="AG8091" s="137">
        <f>IF((AF8091-AE8091) &gt; 1,0,IF((AF8091-AE8091)&lt;0,AE8091-AF8091,AF8091-AE8091))</f>
        <v>0</v>
      </c>
      <c r="AH8091" s="137">
        <v>0.02</v>
      </c>
    </row>
    <row r="8092" spans="1:34" s="173" customFormat="1" x14ac:dyDescent="0.55000000000000004">
      <c r="A8092" s="122"/>
      <c r="B8092" s="123"/>
      <c r="C8092" s="123"/>
      <c r="D8092" s="135"/>
      <c r="E8092" s="123"/>
      <c r="F8092" s="123"/>
      <c r="G8092" s="123"/>
      <c r="H8092" s="123"/>
      <c r="I8092" s="136"/>
      <c r="J8092" s="123"/>
      <c r="K8092" s="137"/>
      <c r="L8092" s="137"/>
      <c r="M8092" s="137"/>
      <c r="N8092" s="123">
        <v>2</v>
      </c>
      <c r="O8092" s="108" t="s">
        <v>11043</v>
      </c>
      <c r="P8092" s="138"/>
      <c r="Q8092" s="108" t="s">
        <v>11044</v>
      </c>
      <c r="R8092" s="108" t="s">
        <v>11047</v>
      </c>
      <c r="S8092" s="139" t="s">
        <v>11049</v>
      </c>
      <c r="T8092" s="123" t="s">
        <v>51</v>
      </c>
      <c r="U8092" s="123" t="s">
        <v>45</v>
      </c>
      <c r="V8092" s="123" t="s">
        <v>52</v>
      </c>
      <c r="W8092" s="137">
        <v>224.28</v>
      </c>
      <c r="X8092" s="136">
        <v>48.8</v>
      </c>
      <c r="Y8092" s="137">
        <v>6750</v>
      </c>
      <c r="Z8092" s="137">
        <f>W8092*Y8092</f>
        <v>1513890</v>
      </c>
      <c r="AA8092" s="119">
        <v>7</v>
      </c>
      <c r="AB8092" s="119">
        <v>7</v>
      </c>
      <c r="AC8092" s="137">
        <f>(Z8092*(100-AB8092))/100</f>
        <v>1407917.7</v>
      </c>
      <c r="AD8092" s="137">
        <f>IF(AND(AC8092="",M8091=""),0,IF((AC8092=""),M8091, IF( (M8091=""),AC8092,SUM(AC8091:AC8093)+M8091)))</f>
        <v>2993697.9</v>
      </c>
      <c r="AE8092" s="137">
        <f>IF( (X8092=""),AD8092*1,AD8092*(X8092/100) )</f>
        <v>1460924.5751999998</v>
      </c>
      <c r="AF8092" s="137">
        <v>50000000</v>
      </c>
      <c r="AG8092" s="137">
        <f>IF((AF8092-AE8092) &gt; 1,0,IF((AF8092-AE8092)&lt;0,AE8092-AF8092,AF8092-AE8092))</f>
        <v>0</v>
      </c>
      <c r="AH8092" s="137">
        <v>0.02</v>
      </c>
    </row>
    <row r="8093" spans="1:34" s="173" customFormat="1" x14ac:dyDescent="0.55000000000000004">
      <c r="A8093" s="122"/>
      <c r="B8093" s="123"/>
      <c r="C8093" s="123"/>
      <c r="D8093" s="135"/>
      <c r="E8093" s="123"/>
      <c r="F8093" s="123"/>
      <c r="G8093" s="123"/>
      <c r="H8093" s="123"/>
      <c r="I8093" s="136"/>
      <c r="J8093" s="123"/>
      <c r="K8093" s="137"/>
      <c r="L8093" s="137"/>
      <c r="M8093" s="137"/>
      <c r="N8093" s="123">
        <v>3</v>
      </c>
      <c r="O8093" s="108" t="s">
        <v>11043</v>
      </c>
      <c r="P8093" s="138"/>
      <c r="Q8093" s="108" t="s">
        <v>11044</v>
      </c>
      <c r="R8093" s="108" t="s">
        <v>11047</v>
      </c>
      <c r="S8093" s="139" t="s">
        <v>11050</v>
      </c>
      <c r="T8093" s="123" t="s">
        <v>73</v>
      </c>
      <c r="U8093" s="123" t="s">
        <v>45</v>
      </c>
      <c r="V8093" s="123" t="s">
        <v>75</v>
      </c>
      <c r="W8093" s="137">
        <v>20</v>
      </c>
      <c r="X8093" s="136">
        <v>4.3499999999999996</v>
      </c>
      <c r="Y8093" s="137">
        <v>6600</v>
      </c>
      <c r="Z8093" s="137">
        <f>W8093*Y8093</f>
        <v>132000</v>
      </c>
      <c r="AA8093" s="119">
        <v>7</v>
      </c>
      <c r="AB8093" s="119">
        <v>7</v>
      </c>
      <c r="AC8093" s="137">
        <f>(Z8093*(100-AB8093))/100</f>
        <v>122760</v>
      </c>
      <c r="AD8093" s="137">
        <f>IF(AND(AC8093="",M8091=""),0,IF((AC8093=""),M8091, IF( (M8091=""),AC8093,SUM(AC8091:AC8093)+M8091)))</f>
        <v>2993697.9</v>
      </c>
      <c r="AE8093" s="137">
        <f>IF( (X8093=""),AD8093*1,AD8093*(X8093/100) )</f>
        <v>130225.85864999998</v>
      </c>
      <c r="AF8093" s="137">
        <v>0</v>
      </c>
      <c r="AG8093" s="137">
        <f>IF((AF8093-AE8093) &gt; 1,0,IF((AF8093-AE8093)&lt;0,AE8093-AF8093,AF8093-AE8093))</f>
        <v>130225.85864999998</v>
      </c>
      <c r="AH8093" s="137">
        <v>0.3</v>
      </c>
    </row>
    <row r="8094" spans="1:34" s="173" customFormat="1" x14ac:dyDescent="0.55000000000000004">
      <c r="A8094" s="122"/>
      <c r="B8094" s="123"/>
      <c r="C8094" s="123"/>
      <c r="D8094" s="135"/>
      <c r="E8094" s="123"/>
      <c r="F8094" s="123"/>
      <c r="G8094" s="123"/>
      <c r="H8094" s="123"/>
      <c r="I8094" s="136"/>
      <c r="J8094" s="123"/>
      <c r="K8094" s="137"/>
      <c r="L8094" s="137" t="s">
        <v>63</v>
      </c>
      <c r="M8094" s="137">
        <f>SUM(M8091:M8093)</f>
        <v>111600</v>
      </c>
      <c r="N8094" s="123"/>
      <c r="O8094" s="108"/>
      <c r="P8094" s="138"/>
      <c r="Q8094" s="108"/>
      <c r="R8094" s="108"/>
      <c r="S8094" s="139"/>
      <c r="T8094" s="123"/>
      <c r="U8094" s="123"/>
      <c r="V8094" s="123"/>
      <c r="W8094" s="137"/>
      <c r="X8094" s="136"/>
      <c r="Y8094" s="137"/>
      <c r="Z8094" s="137"/>
      <c r="AA8094" s="119"/>
      <c r="AB8094" s="119"/>
      <c r="AC8094" s="137"/>
      <c r="AD8094" s="137"/>
      <c r="AE8094" s="137">
        <f>SUM(AE8091:AE8093)</f>
        <v>2993398.5302099995</v>
      </c>
      <c r="AF8094" s="137"/>
      <c r="AG8094" s="137">
        <f>SUM(AG8091:AG8093)</f>
        <v>130225.85864999998</v>
      </c>
      <c r="AH8094" s="137"/>
    </row>
    <row r="8095" spans="1:34" s="45" customFormat="1" ht="23.25" x14ac:dyDescent="0.55000000000000004">
      <c r="A8095" s="43" t="s">
        <v>6739</v>
      </c>
      <c r="B8095" s="42">
        <v>3909</v>
      </c>
      <c r="C8095" s="42">
        <v>9476</v>
      </c>
      <c r="D8095" s="41" t="s">
        <v>11053</v>
      </c>
      <c r="E8095" s="42" t="s">
        <v>34</v>
      </c>
      <c r="F8095" s="42">
        <v>1865</v>
      </c>
      <c r="G8095" s="42">
        <v>0</v>
      </c>
      <c r="H8095" s="42">
        <v>2</v>
      </c>
      <c r="I8095" s="64">
        <v>60.8</v>
      </c>
      <c r="J8095" s="42" t="s">
        <v>35</v>
      </c>
      <c r="K8095" s="44">
        <f>((G8095*400)+(H8095*100))+I8095</f>
        <v>260.8</v>
      </c>
      <c r="L8095" s="44">
        <v>1800</v>
      </c>
      <c r="M8095" s="44">
        <f>K8095*L8095</f>
        <v>469440</v>
      </c>
      <c r="N8095" s="42">
        <v>1</v>
      </c>
      <c r="O8095" s="65" t="s">
        <v>11051</v>
      </c>
      <c r="P8095" s="66">
        <v>3570800003497</v>
      </c>
      <c r="Q8095" s="65" t="s">
        <v>11052</v>
      </c>
      <c r="R8095" s="65" t="s">
        <v>8669</v>
      </c>
      <c r="S8095" s="67"/>
      <c r="T8095" s="42" t="s">
        <v>51</v>
      </c>
      <c r="U8095" s="42" t="s">
        <v>45</v>
      </c>
      <c r="V8095" s="42" t="s">
        <v>52</v>
      </c>
      <c r="W8095" s="44">
        <v>236.8</v>
      </c>
      <c r="X8095" s="64">
        <v>74.37</v>
      </c>
      <c r="Y8095" s="44">
        <v>6750</v>
      </c>
      <c r="Z8095" s="44">
        <f>W8095*Y8095</f>
        <v>1598400</v>
      </c>
      <c r="AA8095" s="40">
        <v>3</v>
      </c>
      <c r="AB8095" s="40">
        <v>3</v>
      </c>
      <c r="AC8095" s="44">
        <f>(Z8095*(100-AB8095))/100</f>
        <v>1550448</v>
      </c>
      <c r="AD8095" s="44">
        <f>IF(AND(AC8095="",M8095=""),0,IF((AC8095=""),M8095, IF( (M8095=""),AC8095,SUM(AC8095:AC8098)+M8095)))</f>
        <v>2493576</v>
      </c>
      <c r="AE8095" s="44">
        <f t="shared" ref="AE8095:AE8105" si="789">IF( (X8095=""),AD8095*1,AD8095*(X8095/100) )</f>
        <v>1854472.4712</v>
      </c>
      <c r="AF8095" s="44">
        <v>50000000</v>
      </c>
      <c r="AG8095" s="44">
        <f t="shared" ref="AG8095:AG8105" si="790">IF((AF8095-AE8095) &gt; 1,0,IF((AF8095-AE8095)&lt;0,AE8095-AF8095,AF8095-AE8095))</f>
        <v>0</v>
      </c>
      <c r="AH8095" s="44">
        <v>0.02</v>
      </c>
    </row>
    <row r="8096" spans="1:34" s="45" customFormat="1" ht="23.25" x14ac:dyDescent="0.55000000000000004">
      <c r="A8096" s="43"/>
      <c r="B8096" s="42"/>
      <c r="C8096" s="42"/>
      <c r="D8096" s="41"/>
      <c r="E8096" s="42"/>
      <c r="F8096" s="42"/>
      <c r="G8096" s="42"/>
      <c r="H8096" s="42"/>
      <c r="I8096" s="64"/>
      <c r="J8096" s="42"/>
      <c r="K8096" s="44"/>
      <c r="L8096" s="44"/>
      <c r="M8096" s="44"/>
      <c r="N8096" s="42">
        <v>2</v>
      </c>
      <c r="O8096" s="65" t="s">
        <v>11051</v>
      </c>
      <c r="P8096" s="66">
        <v>3570800003497</v>
      </c>
      <c r="Q8096" s="65" t="s">
        <v>11052</v>
      </c>
      <c r="R8096" s="65" t="s">
        <v>8669</v>
      </c>
      <c r="S8096" s="67"/>
      <c r="T8096" s="42" t="s">
        <v>51</v>
      </c>
      <c r="U8096" s="42" t="s">
        <v>45</v>
      </c>
      <c r="V8096" s="42" t="s">
        <v>46</v>
      </c>
      <c r="W8096" s="44">
        <v>27.2</v>
      </c>
      <c r="X8096" s="64">
        <v>8.5399999999999991</v>
      </c>
      <c r="Y8096" s="44">
        <v>6750</v>
      </c>
      <c r="Z8096" s="44">
        <f>W8096*Y8096</f>
        <v>183600</v>
      </c>
      <c r="AA8096" s="40">
        <v>12</v>
      </c>
      <c r="AB8096" s="40">
        <v>14</v>
      </c>
      <c r="AC8096" s="44">
        <f>(Z8096*(100-AB8096))/100</f>
        <v>157896</v>
      </c>
      <c r="AD8096" s="44">
        <f>IF(AND(AC8096="",M8095=""),0,IF((AC8096=""),M8095, IF( (M8095=""),AC8096,SUM(AC8095:AC8098)+M8095)))</f>
        <v>2493576</v>
      </c>
      <c r="AE8096" s="44">
        <f t="shared" si="789"/>
        <v>212951.39039999997</v>
      </c>
      <c r="AF8096" s="44">
        <v>0</v>
      </c>
      <c r="AG8096" s="44">
        <f t="shared" si="790"/>
        <v>212951.39039999997</v>
      </c>
      <c r="AH8096" s="44">
        <v>0.02</v>
      </c>
    </row>
    <row r="8097" spans="1:34" s="45" customFormat="1" ht="23.25" x14ac:dyDescent="0.55000000000000004">
      <c r="A8097" s="43"/>
      <c r="B8097" s="42"/>
      <c r="C8097" s="42"/>
      <c r="D8097" s="41"/>
      <c r="E8097" s="42"/>
      <c r="F8097" s="42"/>
      <c r="G8097" s="42"/>
      <c r="H8097" s="42"/>
      <c r="I8097" s="64"/>
      <c r="J8097" s="42"/>
      <c r="K8097" s="44"/>
      <c r="L8097" s="44"/>
      <c r="M8097" s="44"/>
      <c r="N8097" s="42">
        <v>3</v>
      </c>
      <c r="O8097" s="65" t="s">
        <v>11051</v>
      </c>
      <c r="P8097" s="66">
        <v>3570800003497</v>
      </c>
      <c r="Q8097" s="65" t="s">
        <v>11052</v>
      </c>
      <c r="R8097" s="65" t="s">
        <v>8669</v>
      </c>
      <c r="S8097" s="67"/>
      <c r="T8097" s="42" t="s">
        <v>51</v>
      </c>
      <c r="U8097" s="42" t="s">
        <v>45</v>
      </c>
      <c r="V8097" s="42" t="s">
        <v>46</v>
      </c>
      <c r="W8097" s="44">
        <v>27.2</v>
      </c>
      <c r="X8097" s="64">
        <v>8.5399999999999991</v>
      </c>
      <c r="Y8097" s="44">
        <v>6750</v>
      </c>
      <c r="Z8097" s="44">
        <f>W8097*Y8097</f>
        <v>183600</v>
      </c>
      <c r="AA8097" s="40">
        <v>12</v>
      </c>
      <c r="AB8097" s="40">
        <v>14</v>
      </c>
      <c r="AC8097" s="44">
        <f>(Z8097*(100-AB8097))/100</f>
        <v>157896</v>
      </c>
      <c r="AD8097" s="44">
        <f>IF(AND(AC8097="",M8095=""),0,IF((AC8097=""),M8095, IF( (M8095=""),AC8097,SUM(AC8095:AC8098)+M8095)))</f>
        <v>2493576</v>
      </c>
      <c r="AE8097" s="44">
        <f t="shared" si="789"/>
        <v>212951.39039999997</v>
      </c>
      <c r="AF8097" s="44">
        <v>0</v>
      </c>
      <c r="AG8097" s="44">
        <f t="shared" si="790"/>
        <v>212951.39039999997</v>
      </c>
      <c r="AH8097" s="44">
        <v>0.02</v>
      </c>
    </row>
    <row r="8098" spans="1:34" s="45" customFormat="1" ht="23.25" x14ac:dyDescent="0.55000000000000004">
      <c r="A8098" s="43"/>
      <c r="B8098" s="42"/>
      <c r="C8098" s="42"/>
      <c r="D8098" s="41"/>
      <c r="E8098" s="42"/>
      <c r="F8098" s="42"/>
      <c r="G8098" s="42"/>
      <c r="H8098" s="42"/>
      <c r="I8098" s="64"/>
      <c r="J8098" s="42"/>
      <c r="K8098" s="44"/>
      <c r="L8098" s="44"/>
      <c r="M8098" s="44"/>
      <c r="N8098" s="42">
        <v>4</v>
      </c>
      <c r="O8098" s="65" t="s">
        <v>11051</v>
      </c>
      <c r="P8098" s="66">
        <v>3570800003497</v>
      </c>
      <c r="Q8098" s="65" t="s">
        <v>11052</v>
      </c>
      <c r="R8098" s="65" t="s">
        <v>8669</v>
      </c>
      <c r="S8098" s="67"/>
      <c r="T8098" s="42" t="s">
        <v>51</v>
      </c>
      <c r="U8098" s="42" t="s">
        <v>45</v>
      </c>
      <c r="V8098" s="42" t="s">
        <v>46</v>
      </c>
      <c r="W8098" s="44">
        <v>27.2</v>
      </c>
      <c r="X8098" s="64">
        <v>8.5399999999999991</v>
      </c>
      <c r="Y8098" s="44">
        <v>6750</v>
      </c>
      <c r="Z8098" s="44">
        <f>W8098*Y8098</f>
        <v>183600</v>
      </c>
      <c r="AA8098" s="40">
        <v>12</v>
      </c>
      <c r="AB8098" s="40">
        <v>14</v>
      </c>
      <c r="AC8098" s="44">
        <f>(Z8098*(100-AB8098))/100</f>
        <v>157896</v>
      </c>
      <c r="AD8098" s="44">
        <f>IF(AND(AC8098="",M8095=""),0,IF((AC8098=""),M8095, IF( (M8095=""),AC8098,SUM(AC8095:AC8098)+M8095)))</f>
        <v>2493576</v>
      </c>
      <c r="AE8098" s="44">
        <f t="shared" si="789"/>
        <v>212951.39039999997</v>
      </c>
      <c r="AF8098" s="44">
        <v>0</v>
      </c>
      <c r="AG8098" s="44">
        <f t="shared" si="790"/>
        <v>212951.39039999997</v>
      </c>
      <c r="AH8098" s="44">
        <v>0.02</v>
      </c>
    </row>
    <row r="8099" spans="1:34" s="45" customFormat="1" ht="23.25" x14ac:dyDescent="0.55000000000000004">
      <c r="A8099" s="43"/>
      <c r="B8099" s="352">
        <v>3910</v>
      </c>
      <c r="C8099" s="352">
        <v>4783</v>
      </c>
      <c r="D8099" s="353" t="s">
        <v>11054</v>
      </c>
      <c r="E8099" s="352" t="s">
        <v>37</v>
      </c>
      <c r="F8099" s="352">
        <v>4288</v>
      </c>
      <c r="G8099" s="352">
        <v>6</v>
      </c>
      <c r="H8099" s="352">
        <v>3</v>
      </c>
      <c r="I8099" s="354">
        <v>53</v>
      </c>
      <c r="J8099" s="352" t="s">
        <v>38</v>
      </c>
      <c r="K8099" s="47">
        <f>((G8099*400)+(H8099*100))+I8099</f>
        <v>2753</v>
      </c>
      <c r="L8099" s="47">
        <v>225</v>
      </c>
      <c r="M8099" s="47">
        <f>K8099*L8099</f>
        <v>619425</v>
      </c>
      <c r="N8099" s="352"/>
      <c r="O8099" s="355"/>
      <c r="P8099" s="356"/>
      <c r="Q8099" s="355"/>
      <c r="R8099" s="355"/>
      <c r="S8099" s="357"/>
      <c r="T8099" s="352"/>
      <c r="U8099" s="352"/>
      <c r="V8099" s="352"/>
      <c r="W8099" s="47"/>
      <c r="X8099" s="354"/>
      <c r="Y8099" s="47"/>
      <c r="Z8099" s="47"/>
      <c r="AA8099" s="358"/>
      <c r="AB8099" s="358"/>
      <c r="AC8099" s="47"/>
      <c r="AD8099" s="47">
        <f>IF(AND(AC8099="",M8099=""),0,IF((AC8099=""),M8099,IF((M8099=""),AC8099,AC8099+M8099)))</f>
        <v>619425</v>
      </c>
      <c r="AE8099" s="47">
        <f t="shared" si="789"/>
        <v>619425</v>
      </c>
      <c r="AF8099" s="47">
        <v>0</v>
      </c>
      <c r="AG8099" s="47">
        <f t="shared" si="790"/>
        <v>619425</v>
      </c>
      <c r="AH8099" s="47">
        <v>0.01</v>
      </c>
    </row>
    <row r="8100" spans="1:34" s="45" customFormat="1" ht="23.25" x14ac:dyDescent="0.55000000000000004">
      <c r="A8100" s="35"/>
      <c r="B8100" s="31"/>
      <c r="C8100" s="31"/>
      <c r="D8100" s="48"/>
      <c r="E8100" s="31"/>
      <c r="F8100" s="31"/>
      <c r="G8100" s="31"/>
      <c r="H8100" s="31"/>
      <c r="I8100" s="32"/>
      <c r="J8100" s="31"/>
      <c r="K8100" s="34"/>
      <c r="L8100" s="34" t="s">
        <v>15267</v>
      </c>
      <c r="M8100" s="34">
        <f>SUM(M8095:M8099)</f>
        <v>1088865</v>
      </c>
      <c r="N8100" s="31"/>
      <c r="O8100" s="35"/>
      <c r="P8100" s="36"/>
      <c r="Q8100" s="35"/>
      <c r="R8100" s="35"/>
      <c r="S8100" s="37"/>
      <c r="T8100" s="31"/>
      <c r="U8100" s="31"/>
      <c r="V8100" s="31"/>
      <c r="W8100" s="34"/>
      <c r="X8100" s="32"/>
      <c r="Y8100" s="34"/>
      <c r="Z8100" s="34"/>
      <c r="AA8100" s="38"/>
      <c r="AB8100" s="38"/>
      <c r="AC8100" s="34"/>
      <c r="AD8100" s="34"/>
      <c r="AE8100" s="34"/>
      <c r="AF8100" s="34"/>
      <c r="AG8100" s="34"/>
      <c r="AH8100" s="34"/>
    </row>
    <row r="8101" spans="1:34" s="173" customFormat="1" x14ac:dyDescent="0.55000000000000004">
      <c r="A8101" s="122" t="s">
        <v>11057</v>
      </c>
      <c r="B8101" s="123">
        <v>3475</v>
      </c>
      <c r="C8101" s="123">
        <v>6039</v>
      </c>
      <c r="D8101" s="135" t="s">
        <v>11058</v>
      </c>
      <c r="E8101" s="123" t="s">
        <v>37</v>
      </c>
      <c r="F8101" s="123">
        <v>5310</v>
      </c>
      <c r="G8101" s="123">
        <v>0</v>
      </c>
      <c r="H8101" s="123">
        <v>1</v>
      </c>
      <c r="I8101" s="136">
        <v>45</v>
      </c>
      <c r="J8101" s="123" t="s">
        <v>38</v>
      </c>
      <c r="K8101" s="137">
        <f>((G8101*400)+(H8101*100))+I8101</f>
        <v>145</v>
      </c>
      <c r="L8101" s="137">
        <v>400</v>
      </c>
      <c r="M8101" s="137">
        <f>K8101*L8101</f>
        <v>58000</v>
      </c>
      <c r="N8101" s="123"/>
      <c r="O8101" s="108"/>
      <c r="P8101" s="138"/>
      <c r="Q8101" s="108"/>
      <c r="R8101" s="108"/>
      <c r="S8101" s="139"/>
      <c r="T8101" s="123"/>
      <c r="U8101" s="123"/>
      <c r="V8101" s="123"/>
      <c r="W8101" s="137"/>
      <c r="X8101" s="136"/>
      <c r="Y8101" s="137"/>
      <c r="Z8101" s="137"/>
      <c r="AA8101" s="119"/>
      <c r="AB8101" s="119"/>
      <c r="AC8101" s="137"/>
      <c r="AD8101" s="137">
        <f>IF(AND(AC8101="",M8101=""),0,IF((AC8101=""),M8101,IF((M8101=""),AC8101,AC8101+M8101)))</f>
        <v>58000</v>
      </c>
      <c r="AE8101" s="137">
        <f t="shared" si="789"/>
        <v>58000</v>
      </c>
      <c r="AF8101" s="137">
        <v>0</v>
      </c>
      <c r="AG8101" s="137">
        <f t="shared" si="790"/>
        <v>58000</v>
      </c>
      <c r="AH8101" s="137">
        <v>0.01</v>
      </c>
    </row>
    <row r="8102" spans="1:34" s="173" customFormat="1" x14ac:dyDescent="0.55000000000000004">
      <c r="A8102" s="122" t="s">
        <v>11057</v>
      </c>
      <c r="B8102" s="123">
        <v>3476</v>
      </c>
      <c r="C8102" s="123">
        <v>5747</v>
      </c>
      <c r="D8102" s="135" t="s">
        <v>11095</v>
      </c>
      <c r="E8102" s="123" t="s">
        <v>34</v>
      </c>
      <c r="F8102" s="123">
        <v>19794</v>
      </c>
      <c r="G8102" s="123">
        <v>0</v>
      </c>
      <c r="H8102" s="123">
        <v>1</v>
      </c>
      <c r="I8102" s="136">
        <v>1</v>
      </c>
      <c r="J8102" s="123" t="s">
        <v>35</v>
      </c>
      <c r="K8102" s="137">
        <f>((G8102*400)+(H8102*100))+I8102</f>
        <v>101</v>
      </c>
      <c r="L8102" s="137">
        <v>2425</v>
      </c>
      <c r="M8102" s="137">
        <f>K8102*L8102</f>
        <v>244925</v>
      </c>
      <c r="N8102" s="123">
        <v>1</v>
      </c>
      <c r="O8102" s="108" t="s">
        <v>11055</v>
      </c>
      <c r="P8102" s="138"/>
      <c r="Q8102" s="108" t="s">
        <v>11056</v>
      </c>
      <c r="R8102" s="108" t="s">
        <v>11096</v>
      </c>
      <c r="S8102" s="139" t="s">
        <v>11097</v>
      </c>
      <c r="T8102" s="123" t="s">
        <v>51</v>
      </c>
      <c r="U8102" s="123" t="s">
        <v>45</v>
      </c>
      <c r="V8102" s="123" t="s">
        <v>52</v>
      </c>
      <c r="W8102" s="137">
        <v>285</v>
      </c>
      <c r="X8102" s="136">
        <v>77.55</v>
      </c>
      <c r="Y8102" s="137">
        <v>6750</v>
      </c>
      <c r="Z8102" s="137">
        <f>W8102*Y8102</f>
        <v>1923750</v>
      </c>
      <c r="AA8102" s="119">
        <v>7</v>
      </c>
      <c r="AB8102" s="119">
        <v>7</v>
      </c>
      <c r="AC8102" s="137">
        <f>(Z8102*(100-AB8102))/100</f>
        <v>1789087.5</v>
      </c>
      <c r="AD8102" s="137">
        <f>IF(AND(AC8102="",M8102=""),0,IF((AC8102=""),M8102, IF( (M8102=""),AC8102,SUM(AC8102:AC8104)+M8102)))</f>
        <v>2282601.5</v>
      </c>
      <c r="AE8102" s="137">
        <f t="shared" si="789"/>
        <v>1770157.46325</v>
      </c>
      <c r="AF8102" s="137">
        <v>50000000</v>
      </c>
      <c r="AG8102" s="137">
        <f t="shared" si="790"/>
        <v>0</v>
      </c>
      <c r="AH8102" s="137">
        <v>0.02</v>
      </c>
    </row>
    <row r="8103" spans="1:34" s="173" customFormat="1" x14ac:dyDescent="0.55000000000000004">
      <c r="A8103" s="122"/>
      <c r="B8103" s="123"/>
      <c r="C8103" s="123"/>
      <c r="D8103" s="135"/>
      <c r="E8103" s="123"/>
      <c r="F8103" s="123"/>
      <c r="G8103" s="123"/>
      <c r="H8103" s="123"/>
      <c r="I8103" s="136"/>
      <c r="J8103" s="123"/>
      <c r="K8103" s="137"/>
      <c r="L8103" s="137"/>
      <c r="M8103" s="137"/>
      <c r="N8103" s="123">
        <v>2</v>
      </c>
      <c r="O8103" s="108" t="s">
        <v>11055</v>
      </c>
      <c r="P8103" s="138"/>
      <c r="Q8103" s="108" t="s">
        <v>11056</v>
      </c>
      <c r="R8103" s="108" t="s">
        <v>11096</v>
      </c>
      <c r="S8103" s="139" t="s">
        <v>11098</v>
      </c>
      <c r="T8103" s="123" t="s">
        <v>55</v>
      </c>
      <c r="U8103" s="123" t="s">
        <v>45</v>
      </c>
      <c r="V8103" s="123" t="s">
        <v>52</v>
      </c>
      <c r="W8103" s="137">
        <v>42</v>
      </c>
      <c r="X8103" s="136">
        <v>11.43</v>
      </c>
      <c r="Y8103" s="137">
        <v>0</v>
      </c>
      <c r="Z8103" s="137">
        <f>W8103*Y8103</f>
        <v>0</v>
      </c>
      <c r="AA8103" s="119">
        <v>7</v>
      </c>
      <c r="AB8103" s="119">
        <v>7</v>
      </c>
      <c r="AC8103" s="137">
        <f>(Z8103*(100-AB8103))/100</f>
        <v>0</v>
      </c>
      <c r="AD8103" s="137">
        <f>IF(AND(AC8103="",M8102=""),0,IF((AC8103=""),M8102, IF( (M8102=""),AC8103,SUM(AC8102:AC8104)+M8102)))</f>
        <v>2282601.5</v>
      </c>
      <c r="AE8103" s="137">
        <f t="shared" si="789"/>
        <v>260901.35144999999</v>
      </c>
      <c r="AF8103" s="137">
        <v>50000000</v>
      </c>
      <c r="AG8103" s="137">
        <f t="shared" si="790"/>
        <v>0</v>
      </c>
      <c r="AH8103" s="137">
        <v>0.02</v>
      </c>
    </row>
    <row r="8104" spans="1:34" s="173" customFormat="1" x14ac:dyDescent="0.55000000000000004">
      <c r="A8104" s="122"/>
      <c r="B8104" s="123"/>
      <c r="C8104" s="123"/>
      <c r="D8104" s="135"/>
      <c r="E8104" s="123"/>
      <c r="F8104" s="123"/>
      <c r="G8104" s="123"/>
      <c r="H8104" s="123"/>
      <c r="I8104" s="136"/>
      <c r="J8104" s="123"/>
      <c r="K8104" s="137"/>
      <c r="L8104" s="137"/>
      <c r="M8104" s="137"/>
      <c r="N8104" s="123">
        <v>3</v>
      </c>
      <c r="O8104" s="108" t="s">
        <v>11055</v>
      </c>
      <c r="P8104" s="138"/>
      <c r="Q8104" s="108" t="s">
        <v>11056</v>
      </c>
      <c r="R8104" s="108" t="s">
        <v>11096</v>
      </c>
      <c r="S8104" s="139" t="s">
        <v>11099</v>
      </c>
      <c r="T8104" s="123" t="s">
        <v>73</v>
      </c>
      <c r="U8104" s="123" t="s">
        <v>45</v>
      </c>
      <c r="V8104" s="123" t="s">
        <v>52</v>
      </c>
      <c r="W8104" s="137">
        <v>40.5</v>
      </c>
      <c r="X8104" s="136">
        <v>11.02</v>
      </c>
      <c r="Y8104" s="137">
        <v>6600</v>
      </c>
      <c r="Z8104" s="137">
        <f>W8104*Y8104</f>
        <v>267300</v>
      </c>
      <c r="AA8104" s="119">
        <v>7</v>
      </c>
      <c r="AB8104" s="119">
        <v>7</v>
      </c>
      <c r="AC8104" s="137">
        <f>(Z8104*(100-AB8104))/100</f>
        <v>248589</v>
      </c>
      <c r="AD8104" s="137">
        <f>IF(AND(AC8104="",M8102=""),0,IF((AC8104=""),M8102, IF( (M8102=""),AC8104,SUM(AC8102:AC8104)+M8102)))</f>
        <v>2282601.5</v>
      </c>
      <c r="AE8104" s="137">
        <f t="shared" si="789"/>
        <v>251542.68529999998</v>
      </c>
      <c r="AF8104" s="137">
        <v>50000000</v>
      </c>
      <c r="AG8104" s="137">
        <f t="shared" si="790"/>
        <v>0</v>
      </c>
      <c r="AH8104" s="137">
        <v>0.02</v>
      </c>
    </row>
    <row r="8105" spans="1:34" s="173" customFormat="1" x14ac:dyDescent="0.55000000000000004">
      <c r="A8105" s="122" t="s">
        <v>11057</v>
      </c>
      <c r="B8105" s="123">
        <v>3477</v>
      </c>
      <c r="C8105" s="123">
        <v>6038</v>
      </c>
      <c r="D8105" s="135" t="s">
        <v>11107</v>
      </c>
      <c r="E8105" s="123" t="s">
        <v>34</v>
      </c>
      <c r="F8105" s="123">
        <v>23887</v>
      </c>
      <c r="G8105" s="123">
        <v>1</v>
      </c>
      <c r="H8105" s="123">
        <v>3</v>
      </c>
      <c r="I8105" s="136">
        <v>75</v>
      </c>
      <c r="J8105" s="123" t="s">
        <v>38</v>
      </c>
      <c r="K8105" s="137">
        <f>((G8105*400)+(H8105*100))+I8105</f>
        <v>775</v>
      </c>
      <c r="L8105" s="137">
        <v>625</v>
      </c>
      <c r="M8105" s="137">
        <f>K8105*L8105</f>
        <v>484375</v>
      </c>
      <c r="N8105" s="123"/>
      <c r="O8105" s="108"/>
      <c r="P8105" s="138"/>
      <c r="Q8105" s="108"/>
      <c r="R8105" s="108"/>
      <c r="S8105" s="139"/>
      <c r="T8105" s="123"/>
      <c r="U8105" s="123"/>
      <c r="V8105" s="123"/>
      <c r="W8105" s="137"/>
      <c r="X8105" s="136"/>
      <c r="Y8105" s="137"/>
      <c r="Z8105" s="137"/>
      <c r="AA8105" s="119"/>
      <c r="AB8105" s="119"/>
      <c r="AC8105" s="137"/>
      <c r="AD8105" s="137">
        <f>IF(AND(AC8105="",M8105=""),0,IF((AC8105=""),M8105,IF((M8105=""),AC8105,AC8105+M8105)))</f>
        <v>484375</v>
      </c>
      <c r="AE8105" s="137">
        <f t="shared" si="789"/>
        <v>484375</v>
      </c>
      <c r="AF8105" s="137">
        <v>50000000</v>
      </c>
      <c r="AG8105" s="137">
        <f t="shared" si="790"/>
        <v>0</v>
      </c>
      <c r="AH8105" s="137">
        <v>0.01</v>
      </c>
    </row>
    <row r="8106" spans="1:34" s="173" customFormat="1" x14ac:dyDescent="0.55000000000000004">
      <c r="A8106" s="122"/>
      <c r="B8106" s="123"/>
      <c r="C8106" s="123"/>
      <c r="D8106" s="135"/>
      <c r="E8106" s="123"/>
      <c r="F8106" s="123"/>
      <c r="G8106" s="123"/>
      <c r="H8106" s="123"/>
      <c r="I8106" s="136"/>
      <c r="J8106" s="123"/>
      <c r="K8106" s="137"/>
      <c r="L8106" s="137" t="s">
        <v>63</v>
      </c>
      <c r="M8106" s="137">
        <f>SUM(M8101:M8105)</f>
        <v>787300</v>
      </c>
      <c r="N8106" s="123"/>
      <c r="O8106" s="108"/>
      <c r="P8106" s="138"/>
      <c r="Q8106" s="108"/>
      <c r="R8106" s="108"/>
      <c r="S8106" s="139"/>
      <c r="T8106" s="123"/>
      <c r="U8106" s="123"/>
      <c r="V8106" s="123"/>
      <c r="W8106" s="137"/>
      <c r="X8106" s="136"/>
      <c r="Y8106" s="137"/>
      <c r="Z8106" s="137"/>
      <c r="AA8106" s="119"/>
      <c r="AB8106" s="119"/>
      <c r="AC8106" s="137"/>
      <c r="AD8106" s="137"/>
      <c r="AE8106" s="137">
        <f>SUM(AE8101:AE8105)</f>
        <v>2824976.5</v>
      </c>
      <c r="AF8106" s="137"/>
      <c r="AG8106" s="137">
        <f>SUM(AG8101:AG8105)</f>
        <v>58000</v>
      </c>
      <c r="AH8106" s="137"/>
    </row>
    <row r="8107" spans="1:34" s="173" customFormat="1" x14ac:dyDescent="0.55000000000000004">
      <c r="A8107" s="122" t="s">
        <v>3131</v>
      </c>
      <c r="B8107" s="123">
        <v>3478</v>
      </c>
      <c r="C8107" s="123">
        <v>6326</v>
      </c>
      <c r="D8107" s="135" t="s">
        <v>11059</v>
      </c>
      <c r="E8107" s="123" t="s">
        <v>37</v>
      </c>
      <c r="F8107" s="123">
        <v>5320</v>
      </c>
      <c r="G8107" s="123">
        <v>2</v>
      </c>
      <c r="H8107" s="123">
        <v>0</v>
      </c>
      <c r="I8107" s="136">
        <v>64</v>
      </c>
      <c r="J8107" s="123" t="s">
        <v>38</v>
      </c>
      <c r="K8107" s="137">
        <f>((G8107*400)+(H8107*100))+I8107</f>
        <v>864</v>
      </c>
      <c r="L8107" s="137">
        <v>400</v>
      </c>
      <c r="M8107" s="137">
        <f>K8107*L8107</f>
        <v>345600</v>
      </c>
      <c r="N8107" s="123"/>
      <c r="O8107" s="108"/>
      <c r="P8107" s="138"/>
      <c r="Q8107" s="108"/>
      <c r="R8107" s="108"/>
      <c r="S8107" s="139"/>
      <c r="T8107" s="123"/>
      <c r="U8107" s="123"/>
      <c r="V8107" s="123"/>
      <c r="W8107" s="137"/>
      <c r="X8107" s="136"/>
      <c r="Y8107" s="137"/>
      <c r="Z8107" s="137"/>
      <c r="AA8107" s="119"/>
      <c r="AB8107" s="119"/>
      <c r="AC8107" s="137"/>
      <c r="AD8107" s="137">
        <f>IF(AND(AC8107="",M8107=""),0,IF((AC8107=""),M8107,IF((M8107=""),AC8107,AC8107+M8107)))</f>
        <v>345600</v>
      </c>
      <c r="AE8107" s="137">
        <f>IF( (X8107=""),AD8107*1,AD8107*(X8107/100) )</f>
        <v>345600</v>
      </c>
      <c r="AF8107" s="137">
        <v>0</v>
      </c>
      <c r="AG8107" s="137">
        <f>IF((AF8107-AE8107) &gt; 1,0,IF((AF8107-AE8107)&lt;0,AE8107-AF8107,AF8107-AE8107))</f>
        <v>345600</v>
      </c>
      <c r="AH8107" s="137">
        <v>0.01</v>
      </c>
    </row>
    <row r="8108" spans="1:34" s="173" customFormat="1" x14ac:dyDescent="0.55000000000000004">
      <c r="A8108" s="122"/>
      <c r="B8108" s="123"/>
      <c r="C8108" s="123"/>
      <c r="D8108" s="135"/>
      <c r="E8108" s="123"/>
      <c r="F8108" s="123"/>
      <c r="G8108" s="123"/>
      <c r="H8108" s="123"/>
      <c r="I8108" s="136"/>
      <c r="J8108" s="123"/>
      <c r="K8108" s="137"/>
      <c r="L8108" s="137" t="s">
        <v>63</v>
      </c>
      <c r="M8108" s="137">
        <f>SUM(M8107:M8107)</f>
        <v>345600</v>
      </c>
      <c r="N8108" s="123"/>
      <c r="O8108" s="108"/>
      <c r="P8108" s="138"/>
      <c r="Q8108" s="108"/>
      <c r="R8108" s="108"/>
      <c r="S8108" s="139"/>
      <c r="T8108" s="123"/>
      <c r="U8108" s="123"/>
      <c r="V8108" s="123"/>
      <c r="W8108" s="137"/>
      <c r="X8108" s="136"/>
      <c r="Y8108" s="137"/>
      <c r="Z8108" s="137"/>
      <c r="AA8108" s="119"/>
      <c r="AB8108" s="119"/>
      <c r="AC8108" s="137"/>
      <c r="AD8108" s="137"/>
      <c r="AE8108" s="137">
        <f>SUM(AE8107:AE8107)</f>
        <v>345600</v>
      </c>
      <c r="AF8108" s="137"/>
      <c r="AG8108" s="137">
        <f>SUM(AG8107:AG8107)</f>
        <v>345600</v>
      </c>
      <c r="AH8108" s="137"/>
    </row>
    <row r="8109" spans="1:34" s="50" customFormat="1" ht="23.25" x14ac:dyDescent="0.55000000000000004">
      <c r="A8109" s="35" t="s">
        <v>11062</v>
      </c>
      <c r="B8109" s="31">
        <v>3913</v>
      </c>
      <c r="C8109" s="31">
        <v>5411</v>
      </c>
      <c r="D8109" s="48" t="s">
        <v>11063</v>
      </c>
      <c r="E8109" s="31" t="s">
        <v>34</v>
      </c>
      <c r="F8109" s="31">
        <v>5368</v>
      </c>
      <c r="G8109" s="31">
        <v>0</v>
      </c>
      <c r="H8109" s="31">
        <v>0</v>
      </c>
      <c r="I8109" s="32">
        <v>21</v>
      </c>
      <c r="J8109" s="31" t="s">
        <v>35</v>
      </c>
      <c r="K8109" s="34">
        <f>((G8109*400)+(H8109*100))+I8109</f>
        <v>21</v>
      </c>
      <c r="L8109" s="34">
        <v>25000</v>
      </c>
      <c r="M8109" s="34">
        <f>K8109*L8109</f>
        <v>525000</v>
      </c>
      <c r="N8109" s="31">
        <v>1</v>
      </c>
      <c r="O8109" s="35" t="s">
        <v>11060</v>
      </c>
      <c r="P8109" s="36">
        <v>3579900013351</v>
      </c>
      <c r="Q8109" s="35" t="s">
        <v>11061</v>
      </c>
      <c r="R8109" s="35" t="s">
        <v>11064</v>
      </c>
      <c r="S8109" s="37" t="s">
        <v>11065</v>
      </c>
      <c r="T8109" s="31" t="s">
        <v>44</v>
      </c>
      <c r="U8109" s="31" t="s">
        <v>45</v>
      </c>
      <c r="V8109" s="31" t="s">
        <v>46</v>
      </c>
      <c r="W8109" s="34">
        <v>68</v>
      </c>
      <c r="X8109" s="32">
        <v>33.340000000000003</v>
      </c>
      <c r="Y8109" s="34">
        <v>7150</v>
      </c>
      <c r="Z8109" s="34">
        <f>W8109*Y8109</f>
        <v>486200</v>
      </c>
      <c r="AA8109" s="38">
        <v>22</v>
      </c>
      <c r="AB8109" s="38">
        <v>34</v>
      </c>
      <c r="AC8109" s="34">
        <f>(Z8109*(100-AB8109))/100</f>
        <v>320892</v>
      </c>
      <c r="AD8109" s="34">
        <f>IF(AND(AC8109="",M8109=""),0,IF((AC8109=""),M8109, IF( (M8109=""),AC8109,SUM(AC8109:AC8111)+M8109)))</f>
        <v>1487676</v>
      </c>
      <c r="AE8109" s="34">
        <f>IF( (X8109=""),AD8109*1,AD8109*(X8109/100) )</f>
        <v>495991.17840000003</v>
      </c>
      <c r="AF8109" s="34">
        <v>0</v>
      </c>
      <c r="AG8109" s="34">
        <f>IF((AF8109-AE8109) &gt; 1,0,IF((AF8109-AE8109)&lt;0,AE8109-AF8109,AF8109-AE8109))</f>
        <v>495991.17840000003</v>
      </c>
      <c r="AH8109" s="34">
        <v>0.02</v>
      </c>
    </row>
    <row r="8110" spans="1:34" s="50" customFormat="1" ht="23.25" x14ac:dyDescent="0.55000000000000004">
      <c r="A8110" s="35"/>
      <c r="B8110" s="31"/>
      <c r="C8110" s="31"/>
      <c r="D8110" s="48"/>
      <c r="E8110" s="31"/>
      <c r="F8110" s="31"/>
      <c r="G8110" s="31"/>
      <c r="H8110" s="31"/>
      <c r="I8110" s="32"/>
      <c r="J8110" s="31"/>
      <c r="K8110" s="34"/>
      <c r="L8110" s="34"/>
      <c r="M8110" s="34"/>
      <c r="N8110" s="31"/>
      <c r="O8110" s="35"/>
      <c r="P8110" s="36"/>
      <c r="Q8110" s="35"/>
      <c r="R8110" s="35"/>
      <c r="S8110" s="37"/>
      <c r="T8110" s="31" t="s">
        <v>44</v>
      </c>
      <c r="U8110" s="31"/>
      <c r="V8110" s="31" t="s">
        <v>46</v>
      </c>
      <c r="W8110" s="34">
        <v>68</v>
      </c>
      <c r="X8110" s="32">
        <v>33.33</v>
      </c>
      <c r="Y8110" s="34">
        <v>7150</v>
      </c>
      <c r="Z8110" s="34">
        <f>W8110*Y8110</f>
        <v>486200</v>
      </c>
      <c r="AA8110" s="38">
        <v>22</v>
      </c>
      <c r="AB8110" s="38">
        <v>34</v>
      </c>
      <c r="AC8110" s="34">
        <f>(Z8110*(100-AB8110))/100</f>
        <v>320892</v>
      </c>
      <c r="AD8110" s="34">
        <f>IF(AND(AC8110="",M8109=""),0,IF((AC8110=""),M8109, IF( (M8109=""),AC8110,SUM(AC8109:AC8111)+M8109)))</f>
        <v>1487676</v>
      </c>
      <c r="AE8110" s="34">
        <f>IF( (X8110=""),AD8110*1,AD8110*(X8110/100) )</f>
        <v>495842.41079999995</v>
      </c>
      <c r="AF8110" s="34">
        <v>0</v>
      </c>
      <c r="AG8110" s="34">
        <f>IF((AF8110-AE8110) &gt; 1,0,IF((AF8110-AE8110)&lt;0,AE8110-AF8110,AF8110-AE8110))</f>
        <v>495842.41079999995</v>
      </c>
      <c r="AH8110" s="34">
        <v>0.02</v>
      </c>
    </row>
    <row r="8111" spans="1:34" s="50" customFormat="1" ht="23.25" x14ac:dyDescent="0.55000000000000004">
      <c r="A8111" s="35"/>
      <c r="B8111" s="31"/>
      <c r="C8111" s="31"/>
      <c r="D8111" s="48"/>
      <c r="E8111" s="31"/>
      <c r="F8111" s="31"/>
      <c r="G8111" s="31"/>
      <c r="H8111" s="31"/>
      <c r="I8111" s="32"/>
      <c r="J8111" s="31"/>
      <c r="K8111" s="34"/>
      <c r="L8111" s="34"/>
      <c r="M8111" s="34"/>
      <c r="N8111" s="31"/>
      <c r="O8111" s="35"/>
      <c r="P8111" s="36"/>
      <c r="Q8111" s="35"/>
      <c r="R8111" s="35"/>
      <c r="S8111" s="37"/>
      <c r="T8111" s="31" t="s">
        <v>44</v>
      </c>
      <c r="U8111" s="31"/>
      <c r="V8111" s="31" t="s">
        <v>46</v>
      </c>
      <c r="W8111" s="34">
        <v>68</v>
      </c>
      <c r="X8111" s="32">
        <v>33.33</v>
      </c>
      <c r="Y8111" s="34">
        <v>7150</v>
      </c>
      <c r="Z8111" s="34">
        <f>W8111*Y8111</f>
        <v>486200</v>
      </c>
      <c r="AA8111" s="38">
        <v>22</v>
      </c>
      <c r="AB8111" s="38">
        <v>34</v>
      </c>
      <c r="AC8111" s="34">
        <f>(Z8111*(100-AB8111))/100</f>
        <v>320892</v>
      </c>
      <c r="AD8111" s="34">
        <f>IF(AND(AC8111="",M8109=""),0,IF((AC8111=""),M8109, IF( (M8109=""),AC8111,SUM(AC8109:AC8111)+M8109)))</f>
        <v>1487676</v>
      </c>
      <c r="AE8111" s="34">
        <f>IF( (X8111=""),AD8111*1,AD8111*(X8111/100) )</f>
        <v>495842.41079999995</v>
      </c>
      <c r="AF8111" s="34">
        <v>0</v>
      </c>
      <c r="AG8111" s="34">
        <f>IF((AF8111-AE8111) &gt; 1,0,IF((AF8111-AE8111)&lt;0,AE8111-AF8111,AF8111-AE8111))</f>
        <v>495842.41079999995</v>
      </c>
      <c r="AH8111" s="34">
        <v>0.3</v>
      </c>
    </row>
    <row r="8112" spans="1:34" s="50" customFormat="1" ht="23.25" x14ac:dyDescent="0.55000000000000004">
      <c r="A8112" s="35"/>
      <c r="B8112" s="31"/>
      <c r="C8112" s="31"/>
      <c r="D8112" s="48"/>
      <c r="E8112" s="31"/>
      <c r="F8112" s="31"/>
      <c r="G8112" s="31"/>
      <c r="H8112" s="31"/>
      <c r="I8112" s="32"/>
      <c r="J8112" s="31"/>
      <c r="K8112" s="34"/>
      <c r="L8112" s="34" t="s">
        <v>63</v>
      </c>
      <c r="M8112" s="34">
        <f>SUM(M8109:M8111)</f>
        <v>525000</v>
      </c>
      <c r="N8112" s="31"/>
      <c r="O8112" s="35"/>
      <c r="P8112" s="36"/>
      <c r="Q8112" s="35"/>
      <c r="R8112" s="35"/>
      <c r="S8112" s="37"/>
      <c r="T8112" s="31"/>
      <c r="U8112" s="31"/>
      <c r="V8112" s="31"/>
      <c r="W8112" s="34"/>
      <c r="X8112" s="32"/>
      <c r="Y8112" s="34"/>
      <c r="Z8112" s="34"/>
      <c r="AA8112" s="38"/>
      <c r="AB8112" s="38"/>
      <c r="AC8112" s="34"/>
      <c r="AD8112" s="34"/>
      <c r="AE8112" s="34">
        <f>SUM(AE8109:AE8111)</f>
        <v>1487676</v>
      </c>
      <c r="AF8112" s="34"/>
      <c r="AG8112" s="34">
        <f>SUM(AG8109:AG8111)</f>
        <v>1487676</v>
      </c>
      <c r="AH8112" s="34"/>
    </row>
    <row r="8113" spans="1:34" s="173" customFormat="1" x14ac:dyDescent="0.55000000000000004">
      <c r="A8113" s="122" t="s">
        <v>11066</v>
      </c>
      <c r="B8113" s="123">
        <v>3479</v>
      </c>
      <c r="C8113" s="123">
        <v>8163</v>
      </c>
      <c r="D8113" s="135" t="s">
        <v>11067</v>
      </c>
      <c r="E8113" s="123" t="s">
        <v>34</v>
      </c>
      <c r="F8113" s="123">
        <v>7591</v>
      </c>
      <c r="G8113" s="123">
        <v>6</v>
      </c>
      <c r="H8113" s="123">
        <v>3</v>
      </c>
      <c r="I8113" s="136">
        <v>27</v>
      </c>
      <c r="J8113" s="123" t="s">
        <v>38</v>
      </c>
      <c r="K8113" s="137">
        <f>((G8113*400)+(H8113*100))+I8113</f>
        <v>2727</v>
      </c>
      <c r="L8113" s="137">
        <v>375</v>
      </c>
      <c r="M8113" s="137">
        <f>K8113*L8113</f>
        <v>1022625</v>
      </c>
      <c r="N8113" s="123"/>
      <c r="O8113" s="108"/>
      <c r="P8113" s="138"/>
      <c r="Q8113" s="108"/>
      <c r="R8113" s="108"/>
      <c r="S8113" s="139"/>
      <c r="T8113" s="123"/>
      <c r="U8113" s="123"/>
      <c r="V8113" s="123"/>
      <c r="W8113" s="137"/>
      <c r="X8113" s="136"/>
      <c r="Y8113" s="137"/>
      <c r="Z8113" s="137"/>
      <c r="AA8113" s="119"/>
      <c r="AB8113" s="119"/>
      <c r="AC8113" s="137"/>
      <c r="AD8113" s="137">
        <f>IF(AND(AC8113="",M8113=""),0,IF((AC8113=""),M8113,IF((M8113=""),AC8113,AC8113+M8113)))</f>
        <v>1022625</v>
      </c>
      <c r="AE8113" s="137">
        <f>IF( (X8113=""),AD8113*1,AD8113*(X8113/100) )</f>
        <v>1022625</v>
      </c>
      <c r="AF8113" s="137">
        <v>50000000</v>
      </c>
      <c r="AG8113" s="137">
        <f>IF((AF8113-AE8113) &gt; 1,0,IF((AF8113-AE8113)&lt;0,AE8113-AF8113,AF8113-AE8113))</f>
        <v>0</v>
      </c>
      <c r="AH8113" s="137">
        <v>0.01</v>
      </c>
    </row>
    <row r="8114" spans="1:34" s="173" customFormat="1" x14ac:dyDescent="0.55000000000000004">
      <c r="A8114" s="122"/>
      <c r="B8114" s="123"/>
      <c r="C8114" s="123"/>
      <c r="D8114" s="135"/>
      <c r="E8114" s="123"/>
      <c r="F8114" s="123"/>
      <c r="G8114" s="123"/>
      <c r="H8114" s="123"/>
      <c r="I8114" s="136"/>
      <c r="J8114" s="123"/>
      <c r="K8114" s="137"/>
      <c r="L8114" s="137" t="s">
        <v>63</v>
      </c>
      <c r="M8114" s="137">
        <f>SUM(M8113:M8113)</f>
        <v>1022625</v>
      </c>
      <c r="N8114" s="123"/>
      <c r="O8114" s="108"/>
      <c r="P8114" s="138"/>
      <c r="Q8114" s="108"/>
      <c r="R8114" s="108"/>
      <c r="S8114" s="139"/>
      <c r="T8114" s="123"/>
      <c r="U8114" s="123"/>
      <c r="V8114" s="123"/>
      <c r="W8114" s="137"/>
      <c r="X8114" s="136"/>
      <c r="Y8114" s="137"/>
      <c r="Z8114" s="137"/>
      <c r="AA8114" s="119"/>
      <c r="AB8114" s="119"/>
      <c r="AC8114" s="137"/>
      <c r="AD8114" s="137"/>
      <c r="AE8114" s="137">
        <f>SUM(AE8113:AE8113)</f>
        <v>1022625</v>
      </c>
      <c r="AF8114" s="137"/>
      <c r="AG8114" s="137">
        <f>SUM(AG8113:AG8113)</f>
        <v>0</v>
      </c>
      <c r="AH8114" s="137"/>
    </row>
    <row r="8115" spans="1:34" s="99" customFormat="1" x14ac:dyDescent="0.55000000000000004">
      <c r="A8115" s="107" t="s">
        <v>11068</v>
      </c>
      <c r="B8115" s="102">
        <v>3480</v>
      </c>
      <c r="C8115" s="102">
        <v>6468</v>
      </c>
      <c r="D8115" s="90" t="s">
        <v>11069</v>
      </c>
      <c r="E8115" s="102" t="s">
        <v>34</v>
      </c>
      <c r="F8115" s="102">
        <v>15618</v>
      </c>
      <c r="G8115" s="102">
        <v>0</v>
      </c>
      <c r="H8115" s="102">
        <v>2</v>
      </c>
      <c r="I8115" s="98">
        <v>54</v>
      </c>
      <c r="J8115" s="102" t="s">
        <v>38</v>
      </c>
      <c r="K8115" s="94">
        <f>((G8115*400)+(H8115*100))+I8115</f>
        <v>254</v>
      </c>
      <c r="L8115" s="94">
        <v>225</v>
      </c>
      <c r="M8115" s="94">
        <f>K8115*L8115</f>
        <v>57150</v>
      </c>
      <c r="N8115" s="102"/>
      <c r="O8115" s="111"/>
      <c r="P8115" s="96"/>
      <c r="Q8115" s="111"/>
      <c r="R8115" s="111"/>
      <c r="S8115" s="97"/>
      <c r="T8115" s="102"/>
      <c r="U8115" s="102"/>
      <c r="V8115" s="102"/>
      <c r="W8115" s="94"/>
      <c r="X8115" s="98"/>
      <c r="Y8115" s="94"/>
      <c r="Z8115" s="94"/>
      <c r="AA8115" s="89"/>
      <c r="AB8115" s="89"/>
      <c r="AC8115" s="94"/>
      <c r="AD8115" s="94">
        <f>IF(AND(AC8115="",M8115=""),0,IF((AC8115=""),M8115,IF((M8115=""),AC8115,AC8115+M8115)))</f>
        <v>57150</v>
      </c>
      <c r="AE8115" s="94">
        <f>IF( (X8115=""),AD8115*1,AD8115*(X8115/100) )</f>
        <v>57150</v>
      </c>
      <c r="AF8115" s="94">
        <v>50000000</v>
      </c>
      <c r="AG8115" s="94">
        <f>IF((AF8115-AE8115) &gt; 1,0,IF((AF8115-AE8115)&lt;0,AE8115-AF8115,AF8115-AE8115))</f>
        <v>0</v>
      </c>
      <c r="AH8115" s="94">
        <v>0.01</v>
      </c>
    </row>
    <row r="8116" spans="1:34" s="99" customFormat="1" x14ac:dyDescent="0.55000000000000004">
      <c r="A8116" s="107"/>
      <c r="B8116" s="102">
        <v>3481</v>
      </c>
      <c r="C8116" s="102">
        <v>6467</v>
      </c>
      <c r="D8116" s="90" t="s">
        <v>11070</v>
      </c>
      <c r="E8116" s="102" t="s">
        <v>34</v>
      </c>
      <c r="F8116" s="102">
        <v>15659</v>
      </c>
      <c r="G8116" s="102">
        <v>14</v>
      </c>
      <c r="H8116" s="102">
        <v>0</v>
      </c>
      <c r="I8116" s="98">
        <v>16</v>
      </c>
      <c r="J8116" s="102" t="s">
        <v>38</v>
      </c>
      <c r="K8116" s="94">
        <f>((G8116*400)+(H8116*100))+I8116</f>
        <v>5616</v>
      </c>
      <c r="L8116" s="94">
        <v>225</v>
      </c>
      <c r="M8116" s="94">
        <f>K8116*L8116</f>
        <v>1263600</v>
      </c>
      <c r="N8116" s="102"/>
      <c r="O8116" s="111"/>
      <c r="P8116" s="96"/>
      <c r="Q8116" s="111"/>
      <c r="R8116" s="111"/>
      <c r="S8116" s="97"/>
      <c r="T8116" s="102"/>
      <c r="U8116" s="102"/>
      <c r="V8116" s="102"/>
      <c r="W8116" s="94"/>
      <c r="X8116" s="98"/>
      <c r="Y8116" s="94"/>
      <c r="Z8116" s="94"/>
      <c r="AA8116" s="89"/>
      <c r="AB8116" s="89"/>
      <c r="AC8116" s="94"/>
      <c r="AD8116" s="94">
        <f>IF(AND(AC8116="",M8116=""),0,IF((AC8116=""),M8116,IF((M8116=""),AC8116,AC8116+M8116)))</f>
        <v>1263600</v>
      </c>
      <c r="AE8116" s="94">
        <f>IF( (X8116=""),AD8116*1,AD8116*(X8116/100) )</f>
        <v>1263600</v>
      </c>
      <c r="AF8116" s="94">
        <v>50000000</v>
      </c>
      <c r="AG8116" s="94">
        <f>IF((AF8116-AE8116) &gt; 1,0,IF((AF8116-AE8116)&lt;0,AE8116-AF8116,AF8116-AE8116))</f>
        <v>0</v>
      </c>
      <c r="AH8116" s="94">
        <v>0.01</v>
      </c>
    </row>
    <row r="8117" spans="1:34" s="99" customFormat="1" x14ac:dyDescent="0.55000000000000004">
      <c r="A8117" s="107"/>
      <c r="B8117" s="102"/>
      <c r="C8117" s="102"/>
      <c r="D8117" s="90"/>
      <c r="E8117" s="102"/>
      <c r="F8117" s="102"/>
      <c r="G8117" s="102"/>
      <c r="H8117" s="102"/>
      <c r="I8117" s="98"/>
      <c r="J8117" s="102"/>
      <c r="K8117" s="94"/>
      <c r="L8117" s="94" t="s">
        <v>63</v>
      </c>
      <c r="M8117" s="94">
        <f>SUM(M8115:M8116)</f>
        <v>1320750</v>
      </c>
      <c r="N8117" s="102"/>
      <c r="O8117" s="111"/>
      <c r="P8117" s="96"/>
      <c r="Q8117" s="111"/>
      <c r="R8117" s="111"/>
      <c r="S8117" s="97"/>
      <c r="T8117" s="102"/>
      <c r="U8117" s="102"/>
      <c r="V8117" s="102"/>
      <c r="W8117" s="94"/>
      <c r="X8117" s="98"/>
      <c r="Y8117" s="94"/>
      <c r="Z8117" s="94"/>
      <c r="AA8117" s="89"/>
      <c r="AB8117" s="89"/>
      <c r="AC8117" s="94"/>
      <c r="AD8117" s="94"/>
      <c r="AE8117" s="94">
        <f>SUM(AE8115:AE8116)</f>
        <v>1320750</v>
      </c>
      <c r="AF8117" s="94"/>
      <c r="AG8117" s="94">
        <f>SUM(AG8115:AG8116)</f>
        <v>0</v>
      </c>
      <c r="AH8117" s="94"/>
    </row>
    <row r="8118" spans="1:34" s="173" customFormat="1" x14ac:dyDescent="0.55000000000000004">
      <c r="A8118" s="122" t="s">
        <v>11071</v>
      </c>
      <c r="B8118" s="123">
        <v>3482</v>
      </c>
      <c r="C8118" s="123">
        <v>7827</v>
      </c>
      <c r="D8118" s="135" t="s">
        <v>11072</v>
      </c>
      <c r="E8118" s="123" t="s">
        <v>34</v>
      </c>
      <c r="F8118" s="123">
        <v>16579</v>
      </c>
      <c r="G8118" s="123">
        <v>0</v>
      </c>
      <c r="H8118" s="123">
        <v>0</v>
      </c>
      <c r="I8118" s="136">
        <v>60</v>
      </c>
      <c r="J8118" s="123" t="s">
        <v>35</v>
      </c>
      <c r="K8118" s="137">
        <f>((G8118*400)+(H8118*100))+I8118</f>
        <v>60</v>
      </c>
      <c r="L8118" s="137">
        <v>300</v>
      </c>
      <c r="M8118" s="137">
        <f>K8118*L8118</f>
        <v>18000</v>
      </c>
      <c r="N8118" s="123">
        <v>1</v>
      </c>
      <c r="O8118" s="108" t="s">
        <v>236</v>
      </c>
      <c r="P8118" s="138">
        <v>3670100305694</v>
      </c>
      <c r="Q8118" s="108" t="s">
        <v>237</v>
      </c>
      <c r="R8118" s="108" t="s">
        <v>238</v>
      </c>
      <c r="S8118" s="139" t="s">
        <v>11073</v>
      </c>
      <c r="T8118" s="123" t="s">
        <v>51</v>
      </c>
      <c r="U8118" s="123" t="s">
        <v>45</v>
      </c>
      <c r="V8118" s="123" t="s">
        <v>52</v>
      </c>
      <c r="W8118" s="137">
        <v>184.44</v>
      </c>
      <c r="X8118" s="136">
        <v>89.13</v>
      </c>
      <c r="Y8118" s="137">
        <v>6750</v>
      </c>
      <c r="Z8118" s="137">
        <f>W8118*Y8118</f>
        <v>1244970</v>
      </c>
      <c r="AA8118" s="119">
        <v>6</v>
      </c>
      <c r="AB8118" s="119">
        <v>6</v>
      </c>
      <c r="AC8118" s="137">
        <f>(Z8118*(100-AB8118))/100</f>
        <v>1170271.8</v>
      </c>
      <c r="AD8118" s="137">
        <f>IF(AND(AC8118="",M8118=""),0,IF((AC8118=""),M8118, IF( (M8118=""),AC8118,SUM(AC8118:AC8121)+M8118)))</f>
        <v>2334988.7999999998</v>
      </c>
      <c r="AE8118" s="137">
        <f>IF( (X8118=""),AD8118*1,AD8118*(X8118/100) )</f>
        <v>2081175.5174399999</v>
      </c>
      <c r="AF8118" s="137">
        <v>50000000</v>
      </c>
      <c r="AG8118" s="137">
        <f>IF((AF8118-AE8118) &gt; 1,0,IF((AF8118-AE8118)&lt;0,AE8118-AF8118,AF8118-AE8118))</f>
        <v>0</v>
      </c>
      <c r="AH8118" s="137">
        <v>0.02</v>
      </c>
    </row>
    <row r="8119" spans="1:34" s="173" customFormat="1" x14ac:dyDescent="0.55000000000000004">
      <c r="A8119" s="122"/>
      <c r="B8119" s="123"/>
      <c r="C8119" s="123"/>
      <c r="D8119" s="135"/>
      <c r="E8119" s="123"/>
      <c r="F8119" s="123"/>
      <c r="G8119" s="123"/>
      <c r="H8119" s="123"/>
      <c r="I8119" s="136"/>
      <c r="J8119" s="123"/>
      <c r="K8119" s="137"/>
      <c r="L8119" s="137"/>
      <c r="M8119" s="137"/>
      <c r="N8119" s="123">
        <v>2</v>
      </c>
      <c r="O8119" s="108" t="s">
        <v>236</v>
      </c>
      <c r="P8119" s="138">
        <v>3670100305694</v>
      </c>
      <c r="Q8119" s="108" t="s">
        <v>237</v>
      </c>
      <c r="R8119" s="108" t="s">
        <v>238</v>
      </c>
      <c r="S8119" s="139" t="s">
        <v>11074</v>
      </c>
      <c r="T8119" s="123" t="s">
        <v>55</v>
      </c>
      <c r="U8119" s="123" t="s">
        <v>45</v>
      </c>
      <c r="V8119" s="123" t="s">
        <v>52</v>
      </c>
      <c r="W8119" s="137">
        <v>22.5</v>
      </c>
      <c r="X8119" s="136">
        <v>10.87</v>
      </c>
      <c r="Y8119" s="137">
        <v>0</v>
      </c>
      <c r="Z8119" s="137">
        <f>W8119*Y8119</f>
        <v>0</v>
      </c>
      <c r="AA8119" s="119">
        <v>6</v>
      </c>
      <c r="AB8119" s="119">
        <v>6</v>
      </c>
      <c r="AC8119" s="137">
        <f>(Z8119*(100-AB8119))/100</f>
        <v>0</v>
      </c>
      <c r="AD8119" s="137">
        <f>IF(AND(AC8119="",M8118=""),0,IF((AC8119=""),M8118, IF( (M8118=""),AC8119,SUM(AC8118:AC8121)+M8118)))</f>
        <v>2334988.7999999998</v>
      </c>
      <c r="AE8119" s="137">
        <f>IF( (X8119=""),AD8119*1,AD8119*(X8119/100) )</f>
        <v>253813.28255999996</v>
      </c>
      <c r="AF8119" s="137">
        <v>50000000</v>
      </c>
      <c r="AG8119" s="137">
        <f>IF((AF8119-AE8119) &gt; 1,0,IF((AF8119-AE8119)&lt;0,AE8119-AF8119,AF8119-AE8119))</f>
        <v>0</v>
      </c>
      <c r="AH8119" s="137">
        <v>0.02</v>
      </c>
    </row>
    <row r="8120" spans="1:34" s="173" customFormat="1" x14ac:dyDescent="0.55000000000000004">
      <c r="A8120" s="122"/>
      <c r="B8120" s="123"/>
      <c r="C8120" s="123"/>
      <c r="D8120" s="135"/>
      <c r="E8120" s="123"/>
      <c r="F8120" s="123"/>
      <c r="G8120" s="123"/>
      <c r="H8120" s="123"/>
      <c r="I8120" s="136"/>
      <c r="J8120" s="123"/>
      <c r="K8120" s="137"/>
      <c r="L8120" s="137" t="s">
        <v>63</v>
      </c>
      <c r="M8120" s="137">
        <f>SUM(M8118:M8119)</f>
        <v>18000</v>
      </c>
      <c r="N8120" s="123"/>
      <c r="O8120" s="108"/>
      <c r="P8120" s="138"/>
      <c r="Q8120" s="108"/>
      <c r="R8120" s="108"/>
      <c r="S8120" s="139"/>
      <c r="T8120" s="123"/>
      <c r="U8120" s="123"/>
      <c r="V8120" s="123"/>
      <c r="W8120" s="137"/>
      <c r="X8120" s="136"/>
      <c r="Y8120" s="137"/>
      <c r="Z8120" s="137"/>
      <c r="AA8120" s="119"/>
      <c r="AB8120" s="119"/>
      <c r="AC8120" s="137"/>
      <c r="AD8120" s="137"/>
      <c r="AE8120" s="137">
        <f>SUM(AE8118:AE8119)</f>
        <v>2334988.7999999998</v>
      </c>
      <c r="AF8120" s="137"/>
      <c r="AG8120" s="137">
        <f>SUM(AG8118:AG8119)</f>
        <v>0</v>
      </c>
      <c r="AH8120" s="137"/>
    </row>
    <row r="8121" spans="1:34" s="173" customFormat="1" x14ac:dyDescent="0.55000000000000004">
      <c r="A8121" s="122" t="s">
        <v>2141</v>
      </c>
      <c r="B8121" s="123">
        <v>3483</v>
      </c>
      <c r="C8121" s="123">
        <v>8527</v>
      </c>
      <c r="D8121" s="135" t="s">
        <v>11077</v>
      </c>
      <c r="E8121" s="123" t="s">
        <v>34</v>
      </c>
      <c r="F8121" s="123">
        <v>17513</v>
      </c>
      <c r="G8121" s="123">
        <v>0</v>
      </c>
      <c r="H8121" s="123">
        <v>0</v>
      </c>
      <c r="I8121" s="136">
        <v>98</v>
      </c>
      <c r="J8121" s="123" t="s">
        <v>35</v>
      </c>
      <c r="K8121" s="137">
        <f>((G8121*400)+(H8121*100))+I8121</f>
        <v>98</v>
      </c>
      <c r="L8121" s="137">
        <v>800</v>
      </c>
      <c r="M8121" s="137">
        <f>K8121*L8121</f>
        <v>78400</v>
      </c>
      <c r="N8121" s="123">
        <v>1</v>
      </c>
      <c r="O8121" s="108" t="s">
        <v>11075</v>
      </c>
      <c r="P8121" s="138">
        <v>3570800332962</v>
      </c>
      <c r="Q8121" s="108" t="s">
        <v>11076</v>
      </c>
      <c r="R8121" s="108" t="s">
        <v>11078</v>
      </c>
      <c r="S8121" s="139" t="s">
        <v>11079</v>
      </c>
      <c r="T8121" s="123" t="s">
        <v>51</v>
      </c>
      <c r="U8121" s="123" t="s">
        <v>227</v>
      </c>
      <c r="V8121" s="123" t="s">
        <v>52</v>
      </c>
      <c r="W8121" s="137">
        <v>257.39999999999998</v>
      </c>
      <c r="X8121" s="136">
        <v>92.26</v>
      </c>
      <c r="Y8121" s="137">
        <v>6750</v>
      </c>
      <c r="Z8121" s="137">
        <f>W8121*Y8121</f>
        <v>1737449.9999999998</v>
      </c>
      <c r="AA8121" s="119">
        <v>11</v>
      </c>
      <c r="AB8121" s="119">
        <v>34</v>
      </c>
      <c r="AC8121" s="137">
        <f>(Z8121*(100-AB8121))/100</f>
        <v>1146716.9999999998</v>
      </c>
      <c r="AD8121" s="137">
        <f>IF(AND(AC8121="",M8121=""),0,IF((AC8121=""),M8121, IF( (M8121=""),AC8121,SUM(AC8121:AC8125)+M8121)))</f>
        <v>3022592.05</v>
      </c>
      <c r="AE8121" s="137">
        <f>IF( (X8121=""),AD8121*1,AD8121*(X8121/100) )</f>
        <v>2788643.42533</v>
      </c>
      <c r="AF8121" s="137">
        <v>50000000</v>
      </c>
      <c r="AG8121" s="137">
        <f>IF((AF8121-AE8121) &gt; 1,0,IF((AF8121-AE8121)&lt;0,AE8121-AF8121,AF8121-AE8121))</f>
        <v>0</v>
      </c>
      <c r="AH8121" s="137">
        <v>0.02</v>
      </c>
    </row>
    <row r="8122" spans="1:34" s="173" customFormat="1" x14ac:dyDescent="0.55000000000000004">
      <c r="A8122" s="122"/>
      <c r="B8122" s="123"/>
      <c r="C8122" s="123"/>
      <c r="D8122" s="135"/>
      <c r="E8122" s="123"/>
      <c r="F8122" s="123"/>
      <c r="G8122" s="123"/>
      <c r="H8122" s="123"/>
      <c r="I8122" s="136"/>
      <c r="J8122" s="123"/>
      <c r="K8122" s="137"/>
      <c r="L8122" s="137"/>
      <c r="M8122" s="137"/>
      <c r="N8122" s="123">
        <v>2</v>
      </c>
      <c r="O8122" s="108" t="s">
        <v>11075</v>
      </c>
      <c r="P8122" s="138">
        <v>3570800332962</v>
      </c>
      <c r="Q8122" s="108" t="s">
        <v>11076</v>
      </c>
      <c r="R8122" s="108" t="s">
        <v>11078</v>
      </c>
      <c r="S8122" s="139" t="s">
        <v>11080</v>
      </c>
      <c r="T8122" s="123" t="s">
        <v>55</v>
      </c>
      <c r="U8122" s="123" t="s">
        <v>74</v>
      </c>
      <c r="V8122" s="123" t="s">
        <v>52</v>
      </c>
      <c r="W8122" s="137">
        <v>21.6</v>
      </c>
      <c r="X8122" s="136">
        <v>7.74</v>
      </c>
      <c r="Y8122" s="137">
        <v>0</v>
      </c>
      <c r="Z8122" s="137">
        <f>W8122*Y8122</f>
        <v>0</v>
      </c>
      <c r="AA8122" s="119">
        <v>21</v>
      </c>
      <c r="AB8122" s="119">
        <v>93</v>
      </c>
      <c r="AC8122" s="137">
        <f>(Z8122*(100-AB8122))/100</f>
        <v>0</v>
      </c>
      <c r="AD8122" s="137">
        <f>IF(AND(AC8122="",M8121=""),0,IF((AC8122=""),M8121, IF( (M8121=""),AC8122,SUM(AC8121:AC8125)+M8121)))</f>
        <v>3022592.05</v>
      </c>
      <c r="AE8122" s="137">
        <f>IF( (X8122=""),AD8122*1,AD8122*(X8122/100) )</f>
        <v>233948.62466999996</v>
      </c>
      <c r="AF8122" s="137">
        <v>50000000</v>
      </c>
      <c r="AG8122" s="137">
        <f>IF((AF8122-AE8122) &gt; 1,0,IF((AF8122-AE8122)&lt;0,AE8122-AF8122,AF8122-AE8122))</f>
        <v>0</v>
      </c>
      <c r="AH8122" s="137">
        <v>0.02</v>
      </c>
    </row>
    <row r="8123" spans="1:34" s="173" customFormat="1" x14ac:dyDescent="0.55000000000000004">
      <c r="A8123" s="122"/>
      <c r="B8123" s="123"/>
      <c r="C8123" s="123"/>
      <c r="D8123" s="135"/>
      <c r="E8123" s="123"/>
      <c r="F8123" s="123"/>
      <c r="G8123" s="123"/>
      <c r="H8123" s="123"/>
      <c r="I8123" s="136"/>
      <c r="J8123" s="123"/>
      <c r="K8123" s="137"/>
      <c r="L8123" s="137" t="s">
        <v>63</v>
      </c>
      <c r="M8123" s="137">
        <f>SUM(M8121:M8122)</f>
        <v>78400</v>
      </c>
      <c r="N8123" s="123"/>
      <c r="O8123" s="108"/>
      <c r="P8123" s="138"/>
      <c r="Q8123" s="108"/>
      <c r="R8123" s="108"/>
      <c r="S8123" s="139"/>
      <c r="T8123" s="123"/>
      <c r="U8123" s="123"/>
      <c r="V8123" s="123"/>
      <c r="W8123" s="137"/>
      <c r="X8123" s="136"/>
      <c r="Y8123" s="137"/>
      <c r="Z8123" s="137"/>
      <c r="AA8123" s="119"/>
      <c r="AB8123" s="119"/>
      <c r="AC8123" s="137"/>
      <c r="AD8123" s="137"/>
      <c r="AE8123" s="137">
        <f>SUM(AE8121:AE8122)</f>
        <v>3022592.05</v>
      </c>
      <c r="AF8123" s="137"/>
      <c r="AG8123" s="137">
        <f>SUM(AG8121:AG8122)</f>
        <v>0</v>
      </c>
      <c r="AH8123" s="137"/>
    </row>
    <row r="8124" spans="1:34" s="173" customFormat="1" x14ac:dyDescent="0.55000000000000004">
      <c r="A8124" s="122" t="s">
        <v>11083</v>
      </c>
      <c r="B8124" s="123">
        <v>3484</v>
      </c>
      <c r="C8124" s="123">
        <v>7755</v>
      </c>
      <c r="D8124" s="135" t="s">
        <v>11084</v>
      </c>
      <c r="E8124" s="123" t="s">
        <v>34</v>
      </c>
      <c r="F8124" s="123">
        <v>17701</v>
      </c>
      <c r="G8124" s="123">
        <v>0</v>
      </c>
      <c r="H8124" s="123">
        <v>0</v>
      </c>
      <c r="I8124" s="136">
        <v>99</v>
      </c>
      <c r="J8124" s="123" t="s">
        <v>35</v>
      </c>
      <c r="K8124" s="137">
        <f>((G8124*400)+(H8124*100))+I8124</f>
        <v>99</v>
      </c>
      <c r="L8124" s="137">
        <v>375</v>
      </c>
      <c r="M8124" s="137">
        <f>K8124*L8124</f>
        <v>37125</v>
      </c>
      <c r="N8124" s="123">
        <v>1</v>
      </c>
      <c r="O8124" s="108" t="s">
        <v>11081</v>
      </c>
      <c r="P8124" s="138">
        <v>3570800203526</v>
      </c>
      <c r="Q8124" s="108" t="s">
        <v>11082</v>
      </c>
      <c r="R8124" s="108" t="s">
        <v>11085</v>
      </c>
      <c r="S8124" s="139" t="s">
        <v>11086</v>
      </c>
      <c r="T8124" s="123" t="s">
        <v>51</v>
      </c>
      <c r="U8124" s="123" t="s">
        <v>45</v>
      </c>
      <c r="V8124" s="123" t="s">
        <v>52</v>
      </c>
      <c r="W8124" s="137">
        <v>283.29000000000002</v>
      </c>
      <c r="X8124" s="136">
        <v>81.67</v>
      </c>
      <c r="Y8124" s="137">
        <v>6750</v>
      </c>
      <c r="Z8124" s="137">
        <f>W8124*Y8124</f>
        <v>1912207.5000000002</v>
      </c>
      <c r="AA8124" s="119">
        <v>6</v>
      </c>
      <c r="AB8124" s="119">
        <v>6</v>
      </c>
      <c r="AC8124" s="137">
        <f>(Z8124*(100-AB8124))/100</f>
        <v>1797475.0500000003</v>
      </c>
      <c r="AD8124" s="137">
        <f>IF(AND(AC8124="",M8124=""),0,IF((AC8124=""),M8124, IF( (M8124=""),AC8124,SUM(AC8124:AC8126)+M8124)))</f>
        <v>1834600.0500000003</v>
      </c>
      <c r="AE8124" s="137">
        <f>IF( (X8124=""),AD8124*1,AD8124*(X8124/100) )</f>
        <v>1498317.8608350002</v>
      </c>
      <c r="AF8124" s="137">
        <v>50000000</v>
      </c>
      <c r="AG8124" s="137">
        <f>IF((AF8124-AE8124) &gt; 1,0,IF((AF8124-AE8124)&lt;0,AE8124-AF8124,AF8124-AE8124))</f>
        <v>0</v>
      </c>
      <c r="AH8124" s="137">
        <v>0.02</v>
      </c>
    </row>
    <row r="8125" spans="1:34" s="173" customFormat="1" x14ac:dyDescent="0.55000000000000004">
      <c r="A8125" s="122"/>
      <c r="B8125" s="123"/>
      <c r="C8125" s="123"/>
      <c r="D8125" s="135"/>
      <c r="E8125" s="123"/>
      <c r="F8125" s="123"/>
      <c r="G8125" s="123"/>
      <c r="H8125" s="123"/>
      <c r="I8125" s="136"/>
      <c r="J8125" s="123"/>
      <c r="K8125" s="137"/>
      <c r="L8125" s="137"/>
      <c r="M8125" s="137"/>
      <c r="N8125" s="123">
        <v>2</v>
      </c>
      <c r="O8125" s="108" t="s">
        <v>11081</v>
      </c>
      <c r="P8125" s="138">
        <v>3570800203526</v>
      </c>
      <c r="Q8125" s="108" t="s">
        <v>11082</v>
      </c>
      <c r="R8125" s="108" t="s">
        <v>11085</v>
      </c>
      <c r="S8125" s="139" t="s">
        <v>11087</v>
      </c>
      <c r="T8125" s="123" t="s">
        <v>55</v>
      </c>
      <c r="U8125" s="123" t="s">
        <v>2349</v>
      </c>
      <c r="V8125" s="123" t="s">
        <v>52</v>
      </c>
      <c r="W8125" s="137">
        <v>63.6</v>
      </c>
      <c r="X8125" s="136">
        <v>18.329999999999998</v>
      </c>
      <c r="Y8125" s="137">
        <v>0</v>
      </c>
      <c r="Z8125" s="137">
        <f>W8125*Y8125</f>
        <v>0</v>
      </c>
      <c r="AA8125" s="119">
        <v>6</v>
      </c>
      <c r="AB8125" s="119">
        <v>6</v>
      </c>
      <c r="AC8125" s="137">
        <f>(Z8125*(100-AB8125))/100</f>
        <v>0</v>
      </c>
      <c r="AD8125" s="137">
        <f>IF(AND(AC8125="",M8124=""),0,IF((AC8125=""),M8124, IF( (M8124=""),AC8125,SUM(AC8124:AC8126)+M8124)))</f>
        <v>1834600.0500000003</v>
      </c>
      <c r="AE8125" s="137">
        <f>IF( (X8125=""),AD8125*1,AD8125*(X8125/100) )</f>
        <v>336282.18916500005</v>
      </c>
      <c r="AF8125" s="137">
        <v>50000000</v>
      </c>
      <c r="AG8125" s="137">
        <f>IF((AF8125-AE8125) &gt; 1,0,IF((AF8125-AE8125)&lt;0,AE8125-AF8125,AF8125-AE8125))</f>
        <v>0</v>
      </c>
      <c r="AH8125" s="137">
        <v>0.02</v>
      </c>
    </row>
    <row r="8126" spans="1:34" s="173" customFormat="1" x14ac:dyDescent="0.55000000000000004">
      <c r="A8126" s="122"/>
      <c r="B8126" s="123"/>
      <c r="C8126" s="123"/>
      <c r="D8126" s="135"/>
      <c r="E8126" s="123"/>
      <c r="F8126" s="123"/>
      <c r="G8126" s="123"/>
      <c r="H8126" s="123"/>
      <c r="I8126" s="136"/>
      <c r="J8126" s="123"/>
      <c r="K8126" s="137"/>
      <c r="L8126" s="137" t="s">
        <v>63</v>
      </c>
      <c r="M8126" s="137">
        <f>SUM(M8124:M8125)</f>
        <v>37125</v>
      </c>
      <c r="N8126" s="123"/>
      <c r="O8126" s="108"/>
      <c r="P8126" s="138"/>
      <c r="Q8126" s="108"/>
      <c r="R8126" s="108"/>
      <c r="S8126" s="139"/>
      <c r="T8126" s="123"/>
      <c r="U8126" s="123"/>
      <c r="V8126" s="123"/>
      <c r="W8126" s="137"/>
      <c r="X8126" s="136"/>
      <c r="Y8126" s="137"/>
      <c r="Z8126" s="137"/>
      <c r="AA8126" s="119"/>
      <c r="AB8126" s="119"/>
      <c r="AC8126" s="137"/>
      <c r="AD8126" s="137"/>
      <c r="AE8126" s="137">
        <f>SUM(AE8124:AE8125)</f>
        <v>1834600.0500000003</v>
      </c>
      <c r="AF8126" s="137"/>
      <c r="AG8126" s="137">
        <f>SUM(AG8124:AG8125)</f>
        <v>0</v>
      </c>
      <c r="AH8126" s="137"/>
    </row>
    <row r="8127" spans="1:34" s="50" customFormat="1" ht="23.25" x14ac:dyDescent="0.55000000000000004">
      <c r="A8127" s="35" t="s">
        <v>11090</v>
      </c>
      <c r="B8127" s="31">
        <v>3920</v>
      </c>
      <c r="C8127" s="31">
        <v>8048</v>
      </c>
      <c r="D8127" s="48" t="s">
        <v>11091</v>
      </c>
      <c r="E8127" s="31" t="s">
        <v>34</v>
      </c>
      <c r="F8127" s="31">
        <v>19604</v>
      </c>
      <c r="G8127" s="31">
        <v>0</v>
      </c>
      <c r="H8127" s="31">
        <v>2</v>
      </c>
      <c r="I8127" s="32">
        <v>24</v>
      </c>
      <c r="J8127" s="31" t="s">
        <v>62</v>
      </c>
      <c r="K8127" s="34">
        <f>((G8127*400)+(H8127*100))+I8127</f>
        <v>224</v>
      </c>
      <c r="L8127" s="34">
        <v>375</v>
      </c>
      <c r="M8127" s="34">
        <f>K8127*L8127</f>
        <v>84000</v>
      </c>
      <c r="N8127" s="31">
        <v>1</v>
      </c>
      <c r="O8127" s="35" t="s">
        <v>11088</v>
      </c>
      <c r="P8127" s="36"/>
      <c r="Q8127" s="35" t="s">
        <v>11089</v>
      </c>
      <c r="R8127" s="35" t="s">
        <v>11092</v>
      </c>
      <c r="S8127" s="37"/>
      <c r="T8127" s="31" t="s">
        <v>51</v>
      </c>
      <c r="U8127" s="31" t="s">
        <v>45</v>
      </c>
      <c r="V8127" s="31" t="s">
        <v>52</v>
      </c>
      <c r="W8127" s="34">
        <v>132</v>
      </c>
      <c r="X8127" s="32">
        <v>58.83</v>
      </c>
      <c r="Y8127" s="34">
        <v>6750</v>
      </c>
      <c r="Z8127" s="34">
        <f>W8127*Y8127</f>
        <v>891000</v>
      </c>
      <c r="AA8127" s="38">
        <v>19</v>
      </c>
      <c r="AB8127" s="38">
        <v>28</v>
      </c>
      <c r="AC8127" s="34">
        <f>(Z8127*(100-AB8127))/100</f>
        <v>641520</v>
      </c>
      <c r="AD8127" s="34">
        <f>IF(AND(AC8127="",M8127=""),0,IF((AC8127=""),M8127, IF( (M8127=""),AC8127,SUM(AC8127:AC8128)+M8127)))</f>
        <v>1174584</v>
      </c>
      <c r="AE8127" s="34">
        <f>IF( (X8127=""),AD8127*1,AD8127*(X8127/100) )</f>
        <v>691007.76719999989</v>
      </c>
      <c r="AF8127" s="34">
        <v>50000000</v>
      </c>
      <c r="AG8127" s="34">
        <f>IF((AF8127-AE8127) &gt; 1,0,IF((AF8127-AE8127)&lt;0,AE8127-AF8127,AF8127-AE8127))</f>
        <v>0</v>
      </c>
      <c r="AH8127" s="34">
        <v>0.02</v>
      </c>
    </row>
    <row r="8128" spans="1:34" s="50" customFormat="1" ht="23.25" x14ac:dyDescent="0.55000000000000004">
      <c r="A8128" s="35"/>
      <c r="B8128" s="31"/>
      <c r="C8128" s="31"/>
      <c r="D8128" s="48"/>
      <c r="E8128" s="31"/>
      <c r="F8128" s="31"/>
      <c r="G8128" s="31"/>
      <c r="H8128" s="31"/>
      <c r="I8128" s="32"/>
      <c r="J8128" s="31"/>
      <c r="K8128" s="34"/>
      <c r="L8128" s="34"/>
      <c r="M8128" s="34"/>
      <c r="N8128" s="31"/>
      <c r="O8128" s="35"/>
      <c r="P8128" s="36"/>
      <c r="Q8128" s="35"/>
      <c r="R8128" s="35"/>
      <c r="S8128" s="37"/>
      <c r="T8128" s="31" t="s">
        <v>51</v>
      </c>
      <c r="U8128" s="31"/>
      <c r="V8128" s="31" t="s">
        <v>75</v>
      </c>
      <c r="W8128" s="34">
        <v>92.4</v>
      </c>
      <c r="X8128" s="32">
        <v>41.17</v>
      </c>
      <c r="Y8128" s="34">
        <v>6750</v>
      </c>
      <c r="Z8128" s="34">
        <f>W8128*Y8128</f>
        <v>623700</v>
      </c>
      <c r="AA8128" s="38">
        <v>19</v>
      </c>
      <c r="AB8128" s="38">
        <v>28</v>
      </c>
      <c r="AC8128" s="34">
        <f>(Z8128*(100-AB8128))/100</f>
        <v>449064</v>
      </c>
      <c r="AD8128" s="34">
        <f>IF(AND(AC8128="",M8124=""),0,IF((AC8128=""),M8124, IF( (M8124=""),AC8128,SUM(AC8127:AC8128)+M8124)))</f>
        <v>1127709</v>
      </c>
      <c r="AE8128" s="34">
        <f>IF( (X8128=""),AD8128*1,AD8128*(X8128/100) )</f>
        <v>464277.7953</v>
      </c>
      <c r="AF8128" s="34">
        <v>0</v>
      </c>
      <c r="AG8128" s="34">
        <f>IF((AF8128-AE8128) &gt; 1,0,IF((AF8128-AE8128)&lt;0,AE8128-AF8128,AF8128-AE8128))</f>
        <v>464277.7953</v>
      </c>
      <c r="AH8128" s="34">
        <v>0.3</v>
      </c>
    </row>
    <row r="8129" spans="1:34" s="50" customFormat="1" ht="23.25" x14ac:dyDescent="0.55000000000000004">
      <c r="A8129" s="35"/>
      <c r="B8129" s="31"/>
      <c r="C8129" s="31"/>
      <c r="D8129" s="48"/>
      <c r="E8129" s="31"/>
      <c r="F8129" s="31"/>
      <c r="G8129" s="31">
        <v>3</v>
      </c>
      <c r="H8129" s="31">
        <v>2</v>
      </c>
      <c r="I8129" s="32">
        <v>0</v>
      </c>
      <c r="J8129" s="31" t="s">
        <v>38</v>
      </c>
      <c r="K8129" s="34">
        <f>((G8129*400)+(H8129*100))+I8129</f>
        <v>1400</v>
      </c>
      <c r="L8129" s="34">
        <v>375</v>
      </c>
      <c r="M8129" s="34">
        <f>K8129*L8129</f>
        <v>525000</v>
      </c>
      <c r="N8129" s="31"/>
      <c r="O8129" s="35"/>
      <c r="P8129" s="36"/>
      <c r="Q8129" s="35"/>
      <c r="R8129" s="35"/>
      <c r="S8129" s="37"/>
      <c r="T8129" s="31"/>
      <c r="U8129" s="31"/>
      <c r="V8129" s="31"/>
      <c r="W8129" s="34"/>
      <c r="X8129" s="32"/>
      <c r="Y8129" s="34"/>
      <c r="Z8129" s="34"/>
      <c r="AA8129" s="38"/>
      <c r="AB8129" s="38"/>
      <c r="AC8129" s="34"/>
      <c r="AD8129" s="34"/>
      <c r="AE8129" s="34"/>
      <c r="AF8129" s="34"/>
      <c r="AG8129" s="34"/>
      <c r="AH8129" s="34"/>
    </row>
    <row r="8130" spans="1:34" s="50" customFormat="1" ht="23.25" x14ac:dyDescent="0.55000000000000004">
      <c r="A8130" s="35"/>
      <c r="B8130" s="31"/>
      <c r="C8130" s="31"/>
      <c r="D8130" s="48"/>
      <c r="E8130" s="31"/>
      <c r="F8130" s="31"/>
      <c r="G8130" s="31"/>
      <c r="H8130" s="31"/>
      <c r="I8130" s="32"/>
      <c r="J8130" s="31"/>
      <c r="K8130" s="34"/>
      <c r="L8130" s="34" t="s">
        <v>63</v>
      </c>
      <c r="M8130" s="34">
        <f>SUM(M8127:M8129)</f>
        <v>609000</v>
      </c>
      <c r="N8130" s="31"/>
      <c r="O8130" s="35"/>
      <c r="P8130" s="36"/>
      <c r="Q8130" s="35"/>
      <c r="R8130" s="35"/>
      <c r="S8130" s="37"/>
      <c r="T8130" s="31"/>
      <c r="U8130" s="31"/>
      <c r="V8130" s="31"/>
      <c r="W8130" s="34"/>
      <c r="X8130" s="32"/>
      <c r="Y8130" s="34"/>
      <c r="Z8130" s="34"/>
      <c r="AA8130" s="38"/>
      <c r="AB8130" s="38"/>
      <c r="AC8130" s="34"/>
      <c r="AD8130" s="34"/>
      <c r="AE8130" s="34">
        <f>SUM(AE8127:AE8129)</f>
        <v>1155285.5625</v>
      </c>
      <c r="AF8130" s="34"/>
      <c r="AG8130" s="34">
        <f>SUM(AG8127:AG8129)</f>
        <v>464277.7953</v>
      </c>
      <c r="AH8130" s="34"/>
    </row>
    <row r="8131" spans="1:34" s="173" customFormat="1" x14ac:dyDescent="0.55000000000000004">
      <c r="A8131" s="122" t="s">
        <v>9569</v>
      </c>
      <c r="B8131" s="123">
        <v>3485</v>
      </c>
      <c r="C8131" s="123">
        <v>6705</v>
      </c>
      <c r="D8131" s="135" t="s">
        <v>11093</v>
      </c>
      <c r="E8131" s="123" t="s">
        <v>34</v>
      </c>
      <c r="F8131" s="123">
        <v>19773</v>
      </c>
      <c r="G8131" s="123">
        <v>1</v>
      </c>
      <c r="H8131" s="123">
        <v>2</v>
      </c>
      <c r="I8131" s="136">
        <v>0</v>
      </c>
      <c r="J8131" s="123" t="s">
        <v>38</v>
      </c>
      <c r="K8131" s="137">
        <f>((G8131*400)+(H8131*100))+I8131</f>
        <v>600</v>
      </c>
      <c r="L8131" s="137">
        <v>300</v>
      </c>
      <c r="M8131" s="137">
        <f>K8131*L8131</f>
        <v>180000</v>
      </c>
      <c r="N8131" s="123"/>
      <c r="O8131" s="108"/>
      <c r="P8131" s="138"/>
      <c r="Q8131" s="108"/>
      <c r="R8131" s="108"/>
      <c r="S8131" s="139"/>
      <c r="T8131" s="123"/>
      <c r="U8131" s="123"/>
      <c r="V8131" s="123"/>
      <c r="W8131" s="137"/>
      <c r="X8131" s="136"/>
      <c r="Y8131" s="137"/>
      <c r="Z8131" s="137"/>
      <c r="AA8131" s="119"/>
      <c r="AB8131" s="119"/>
      <c r="AC8131" s="137"/>
      <c r="AD8131" s="137">
        <f>IF(AND(AC8131="",M8131=""),0,IF((AC8131=""),M8131,IF((M8131=""),AC8131,AC8131+M8131)))</f>
        <v>180000</v>
      </c>
      <c r="AE8131" s="137">
        <f>IF( (X8131=""),AD8131*1,AD8131*(X8131/100) )</f>
        <v>180000</v>
      </c>
      <c r="AF8131" s="137">
        <v>50000000</v>
      </c>
      <c r="AG8131" s="137">
        <f>IF((AF8131-AE8131) &gt; 1,0,IF((AF8131-AE8131)&lt;0,AE8131-AF8131,AF8131-AE8131))</f>
        <v>0</v>
      </c>
      <c r="AH8131" s="137">
        <v>0.01</v>
      </c>
    </row>
    <row r="8132" spans="1:34" s="173" customFormat="1" x14ac:dyDescent="0.55000000000000004">
      <c r="A8132" s="122"/>
      <c r="B8132" s="123">
        <v>3486</v>
      </c>
      <c r="C8132" s="123">
        <v>6707</v>
      </c>
      <c r="D8132" s="135" t="s">
        <v>11094</v>
      </c>
      <c r="E8132" s="123" t="s">
        <v>34</v>
      </c>
      <c r="F8132" s="123">
        <v>19774</v>
      </c>
      <c r="G8132" s="123">
        <v>2</v>
      </c>
      <c r="H8132" s="123">
        <v>1</v>
      </c>
      <c r="I8132" s="136">
        <v>58</v>
      </c>
      <c r="J8132" s="123" t="s">
        <v>38</v>
      </c>
      <c r="K8132" s="137">
        <f>((G8132*400)+(H8132*100))+I8132</f>
        <v>958</v>
      </c>
      <c r="L8132" s="137">
        <v>625</v>
      </c>
      <c r="M8132" s="137">
        <f>K8132*L8132</f>
        <v>598750</v>
      </c>
      <c r="N8132" s="123"/>
      <c r="O8132" s="108"/>
      <c r="P8132" s="138"/>
      <c r="Q8132" s="108"/>
      <c r="R8132" s="108"/>
      <c r="S8132" s="139"/>
      <c r="T8132" s="123"/>
      <c r="U8132" s="123"/>
      <c r="V8132" s="123"/>
      <c r="W8132" s="137"/>
      <c r="X8132" s="136"/>
      <c r="Y8132" s="137"/>
      <c r="Z8132" s="137"/>
      <c r="AA8132" s="119"/>
      <c r="AB8132" s="119"/>
      <c r="AC8132" s="137"/>
      <c r="AD8132" s="137">
        <f>IF(AND(AC8132="",M8132=""),0,IF((AC8132=""),M8132,IF((M8132=""),AC8132,AC8132+M8132)))</f>
        <v>598750</v>
      </c>
      <c r="AE8132" s="137">
        <f>IF( (X8132=""),AD8132*1,AD8132*(X8132/100) )</f>
        <v>598750</v>
      </c>
      <c r="AF8132" s="137">
        <v>50000000</v>
      </c>
      <c r="AG8132" s="137">
        <f>IF((AF8132-AE8132) &gt; 1,0,IF((AF8132-AE8132)&lt;0,AE8132-AF8132,AF8132-AE8132))</f>
        <v>0</v>
      </c>
      <c r="AH8132" s="137">
        <v>0.01</v>
      </c>
    </row>
    <row r="8133" spans="1:34" s="173" customFormat="1" x14ac:dyDescent="0.55000000000000004">
      <c r="A8133" s="122"/>
      <c r="B8133" s="123"/>
      <c r="C8133" s="123"/>
      <c r="D8133" s="135"/>
      <c r="E8133" s="123"/>
      <c r="F8133" s="123"/>
      <c r="G8133" s="123"/>
      <c r="H8133" s="123"/>
      <c r="I8133" s="136"/>
      <c r="J8133" s="123"/>
      <c r="K8133" s="137"/>
      <c r="L8133" s="137" t="s">
        <v>63</v>
      </c>
      <c r="M8133" s="137">
        <f>SUM(M8131:M8132)</f>
        <v>778750</v>
      </c>
      <c r="N8133" s="123"/>
      <c r="O8133" s="108"/>
      <c r="P8133" s="138"/>
      <c r="Q8133" s="108"/>
      <c r="R8133" s="108"/>
      <c r="S8133" s="139"/>
      <c r="T8133" s="123"/>
      <c r="U8133" s="123"/>
      <c r="V8133" s="123"/>
      <c r="W8133" s="137"/>
      <c r="X8133" s="136"/>
      <c r="Y8133" s="137"/>
      <c r="Z8133" s="137"/>
      <c r="AA8133" s="119"/>
      <c r="AB8133" s="119"/>
      <c r="AC8133" s="137"/>
      <c r="AD8133" s="137"/>
      <c r="AE8133" s="137">
        <f>SUM(AE8131:AE8132)</f>
        <v>778750</v>
      </c>
      <c r="AF8133" s="137"/>
      <c r="AG8133" s="137">
        <f>SUM(AG8131:AG8132)</f>
        <v>0</v>
      </c>
      <c r="AH8133" s="137"/>
    </row>
    <row r="8134" spans="1:34" s="173" customFormat="1" x14ac:dyDescent="0.55000000000000004">
      <c r="A8134" s="122" t="s">
        <v>11100</v>
      </c>
      <c r="B8134" s="123">
        <v>3487</v>
      </c>
      <c r="C8134" s="123">
        <v>10203</v>
      </c>
      <c r="D8134" s="135" t="s">
        <v>11101</v>
      </c>
      <c r="E8134" s="123" t="s">
        <v>34</v>
      </c>
      <c r="F8134" s="123">
        <v>20456</v>
      </c>
      <c r="G8134" s="123">
        <v>0</v>
      </c>
      <c r="H8134" s="123">
        <v>1</v>
      </c>
      <c r="I8134" s="136">
        <v>0</v>
      </c>
      <c r="J8134" s="123" t="s">
        <v>35</v>
      </c>
      <c r="K8134" s="137">
        <f>((G8134*400)+(H8134*100))+I8134</f>
        <v>100</v>
      </c>
      <c r="L8134" s="137">
        <v>800</v>
      </c>
      <c r="M8134" s="137">
        <f>K8134*L8134</f>
        <v>80000</v>
      </c>
      <c r="N8134" s="123">
        <v>1</v>
      </c>
      <c r="O8134" s="108" t="s">
        <v>11102</v>
      </c>
      <c r="P8134" s="138">
        <v>6570750067459</v>
      </c>
      <c r="Q8134" s="108" t="s">
        <v>11103</v>
      </c>
      <c r="R8134" s="108" t="s">
        <v>11104</v>
      </c>
      <c r="S8134" s="139" t="s">
        <v>11105</v>
      </c>
      <c r="T8134" s="123" t="s">
        <v>51</v>
      </c>
      <c r="U8134" s="123" t="s">
        <v>45</v>
      </c>
      <c r="V8134" s="123" t="s">
        <v>52</v>
      </c>
      <c r="W8134" s="137">
        <v>63.91</v>
      </c>
      <c r="X8134" s="136">
        <v>62.81</v>
      </c>
      <c r="Y8134" s="137">
        <v>6750</v>
      </c>
      <c r="Z8134" s="137">
        <f>W8134*Y8134</f>
        <v>431392.5</v>
      </c>
      <c r="AA8134" s="119">
        <v>6</v>
      </c>
      <c r="AB8134" s="119">
        <v>6</v>
      </c>
      <c r="AC8134" s="137">
        <f>(Z8134*(100-AB8134))/100</f>
        <v>405508.95</v>
      </c>
      <c r="AD8134" s="137">
        <f>IF(AND(AC8134="",M8134=""),0,IF((AC8134=""),M8134, IF( (M8134=""),AC8134,SUM(AC8134:AC8136)+M8134)))</f>
        <v>725603.75</v>
      </c>
      <c r="AE8134" s="137">
        <f>IF( (X8134=""),AD8134*1,AD8134*(X8134/100) )</f>
        <v>455751.71537499997</v>
      </c>
      <c r="AF8134" s="137">
        <v>10000000</v>
      </c>
      <c r="AG8134" s="137">
        <f>IF((AF8134-AE8134) &gt; 1,0,IF((AF8134-AE8134)&lt;0,AE8134-AF8134,AF8134-AE8134))</f>
        <v>0</v>
      </c>
      <c r="AH8134" s="137">
        <v>0.02</v>
      </c>
    </row>
    <row r="8135" spans="1:34" s="173" customFormat="1" x14ac:dyDescent="0.55000000000000004">
      <c r="A8135" s="122"/>
      <c r="B8135" s="123"/>
      <c r="C8135" s="123"/>
      <c r="D8135" s="135"/>
      <c r="E8135" s="123"/>
      <c r="F8135" s="123"/>
      <c r="G8135" s="123"/>
      <c r="H8135" s="123"/>
      <c r="I8135" s="136"/>
      <c r="J8135" s="123"/>
      <c r="K8135" s="137"/>
      <c r="L8135" s="137"/>
      <c r="M8135" s="137"/>
      <c r="N8135" s="123">
        <v>2</v>
      </c>
      <c r="O8135" s="108" t="s">
        <v>11102</v>
      </c>
      <c r="P8135" s="138">
        <v>6570750067459</v>
      </c>
      <c r="Q8135" s="108" t="s">
        <v>11103</v>
      </c>
      <c r="R8135" s="108" t="s">
        <v>11104</v>
      </c>
      <c r="S8135" s="139" t="s">
        <v>11106</v>
      </c>
      <c r="T8135" s="123" t="s">
        <v>51</v>
      </c>
      <c r="U8135" s="123" t="s">
        <v>45</v>
      </c>
      <c r="V8135" s="123" t="s">
        <v>52</v>
      </c>
      <c r="W8135" s="137">
        <v>37.840000000000003</v>
      </c>
      <c r="X8135" s="136">
        <v>37.19</v>
      </c>
      <c r="Y8135" s="137">
        <v>6750</v>
      </c>
      <c r="Z8135" s="137">
        <f>W8135*Y8135</f>
        <v>255420.00000000003</v>
      </c>
      <c r="AA8135" s="119">
        <v>6</v>
      </c>
      <c r="AB8135" s="119">
        <v>6</v>
      </c>
      <c r="AC8135" s="137">
        <f>(Z8135*(100-AB8135))/100</f>
        <v>240094.80000000005</v>
      </c>
      <c r="AD8135" s="137">
        <f>IF(AND(AC8135="",M8134=""),0,IF((AC8135=""),M8134, IF( (M8134=""),AC8135,SUM(AC8134:AC8136)+M8134)))</f>
        <v>725603.75</v>
      </c>
      <c r="AE8135" s="137">
        <f>IF( (X8135=""),AD8135*1,AD8135*(X8135/100) )</f>
        <v>269852.03462499997</v>
      </c>
      <c r="AF8135" s="137">
        <v>10000000</v>
      </c>
      <c r="AG8135" s="137">
        <f>IF((AF8135-AE8135) &gt; 1,0,IF((AF8135-AE8135)&lt;0,AE8135-AF8135,AF8135-AE8135))</f>
        <v>0</v>
      </c>
      <c r="AH8135" s="137">
        <v>0.02</v>
      </c>
    </row>
    <row r="8136" spans="1:34" s="173" customFormat="1" x14ac:dyDescent="0.55000000000000004">
      <c r="A8136" s="122"/>
      <c r="B8136" s="123"/>
      <c r="C8136" s="123"/>
      <c r="D8136" s="135"/>
      <c r="E8136" s="123"/>
      <c r="F8136" s="123"/>
      <c r="G8136" s="123"/>
      <c r="H8136" s="123"/>
      <c r="I8136" s="136"/>
      <c r="J8136" s="123"/>
      <c r="K8136" s="137"/>
      <c r="L8136" s="137" t="s">
        <v>63</v>
      </c>
      <c r="M8136" s="137">
        <f>SUM(M8134:M8135)</f>
        <v>80000</v>
      </c>
      <c r="N8136" s="123"/>
      <c r="O8136" s="108"/>
      <c r="P8136" s="138"/>
      <c r="Q8136" s="108"/>
      <c r="R8136" s="108"/>
      <c r="S8136" s="139"/>
      <c r="T8136" s="123"/>
      <c r="U8136" s="123"/>
      <c r="V8136" s="123"/>
      <c r="W8136" s="137"/>
      <c r="X8136" s="136"/>
      <c r="Y8136" s="137"/>
      <c r="Z8136" s="137"/>
      <c r="AA8136" s="119"/>
      <c r="AB8136" s="119"/>
      <c r="AC8136" s="137"/>
      <c r="AD8136" s="137"/>
      <c r="AE8136" s="137">
        <f>SUM(AE8134:AE8135)</f>
        <v>725603.75</v>
      </c>
      <c r="AF8136" s="137"/>
      <c r="AG8136" s="137">
        <f>SUM(AG8134:AG8135)</f>
        <v>0</v>
      </c>
      <c r="AH8136" s="137"/>
    </row>
    <row r="8137" spans="1:34" s="99" customFormat="1" x14ac:dyDescent="0.55000000000000004">
      <c r="A8137" s="107" t="s">
        <v>11110</v>
      </c>
      <c r="B8137" s="102">
        <v>3488</v>
      </c>
      <c r="C8137" s="102">
        <v>5396</v>
      </c>
      <c r="D8137" s="90" t="s">
        <v>11111</v>
      </c>
      <c r="E8137" s="102" t="s">
        <v>34</v>
      </c>
      <c r="F8137" s="102">
        <v>11131</v>
      </c>
      <c r="G8137" s="102">
        <v>0</v>
      </c>
      <c r="H8137" s="102">
        <v>0</v>
      </c>
      <c r="I8137" s="98">
        <v>27</v>
      </c>
      <c r="J8137" s="102" t="s">
        <v>35</v>
      </c>
      <c r="K8137" s="94">
        <f>((G8137*400)+(H8137*100))+I8137</f>
        <v>27</v>
      </c>
      <c r="L8137" s="94">
        <v>18500</v>
      </c>
      <c r="M8137" s="94">
        <f>K8137*L8137</f>
        <v>499500</v>
      </c>
      <c r="N8137" s="102">
        <v>1</v>
      </c>
      <c r="O8137" s="111" t="s">
        <v>11108</v>
      </c>
      <c r="P8137" s="96">
        <v>3500200508393</v>
      </c>
      <c r="Q8137" s="111" t="s">
        <v>11109</v>
      </c>
      <c r="R8137" s="111" t="s">
        <v>11112</v>
      </c>
      <c r="S8137" s="97" t="s">
        <v>11113</v>
      </c>
      <c r="T8137" s="102" t="s">
        <v>44</v>
      </c>
      <c r="U8137" s="102" t="s">
        <v>45</v>
      </c>
      <c r="V8137" s="102" t="s">
        <v>52</v>
      </c>
      <c r="W8137" s="94">
        <v>100</v>
      </c>
      <c r="X8137" s="98">
        <v>33.33</v>
      </c>
      <c r="Y8137" s="94">
        <v>7150</v>
      </c>
      <c r="Z8137" s="94">
        <f>W8137*Y8137</f>
        <v>715000</v>
      </c>
      <c r="AA8137" s="89">
        <v>21</v>
      </c>
      <c r="AB8137" s="89">
        <v>32</v>
      </c>
      <c r="AC8137" s="94">
        <f>(Z8137*(100-AB8137))/100</f>
        <v>486200</v>
      </c>
      <c r="AD8137" s="94">
        <f>IF(AND(AC8137="",M8137=""),0,IF((AC8137=""),M8137, IF( (M8137=""),AC8137,SUM(AC8137:AC8138)+M8137)))</f>
        <v>1471900</v>
      </c>
      <c r="AE8137" s="94">
        <f>IF( (X8137=""),AD8137*1,AD8137*(X8137/100) )</f>
        <v>490584.26999999996</v>
      </c>
      <c r="AF8137" s="94">
        <v>50000000</v>
      </c>
      <c r="AG8137" s="94">
        <f>IF((AF8137-AE8137) &gt; 1,0,IF((AF8137-AE8137)&lt;0,AE8137-AF8137,AF8137-AE8137))</f>
        <v>0</v>
      </c>
      <c r="AH8137" s="94">
        <v>0.02</v>
      </c>
    </row>
    <row r="8138" spans="1:34" s="99" customFormat="1" x14ac:dyDescent="0.55000000000000004">
      <c r="A8138" s="107"/>
      <c r="B8138" s="102"/>
      <c r="C8138" s="102"/>
      <c r="D8138" s="90"/>
      <c r="E8138" s="102"/>
      <c r="F8138" s="102"/>
      <c r="G8138" s="102"/>
      <c r="H8138" s="102"/>
      <c r="I8138" s="98"/>
      <c r="J8138" s="102"/>
      <c r="K8138" s="94"/>
      <c r="L8138" s="94"/>
      <c r="M8138" s="94"/>
      <c r="N8138" s="102"/>
      <c r="O8138" s="111"/>
      <c r="P8138" s="96"/>
      <c r="Q8138" s="111"/>
      <c r="R8138" s="111"/>
      <c r="S8138" s="97"/>
      <c r="T8138" s="102" t="s">
        <v>44</v>
      </c>
      <c r="U8138" s="102"/>
      <c r="V8138" s="102" t="s">
        <v>52</v>
      </c>
      <c r="W8138" s="94">
        <v>100</v>
      </c>
      <c r="X8138" s="98">
        <v>33.33</v>
      </c>
      <c r="Y8138" s="94">
        <v>7150</v>
      </c>
      <c r="Z8138" s="94">
        <f>W8138*Y8138</f>
        <v>715000</v>
      </c>
      <c r="AA8138" s="89">
        <v>21</v>
      </c>
      <c r="AB8138" s="89">
        <v>32</v>
      </c>
      <c r="AC8138" s="94">
        <f>(Z8138*(100-AB8138))/100</f>
        <v>486200</v>
      </c>
      <c r="AD8138" s="94">
        <f>IF(AND(AC8138="",M8137=""),0,IF((AC8138=""),M8137, IF( (M8137=""),AC8138,SUM(AC8137:AC8138)+M8137)))</f>
        <v>1471900</v>
      </c>
      <c r="AE8138" s="94">
        <f>IF( (X8138=""),AD8138*1,AD8138*(X8138/100) )</f>
        <v>490584.26999999996</v>
      </c>
      <c r="AF8138" s="94">
        <v>50000000</v>
      </c>
      <c r="AG8138" s="94">
        <f>IF((AF8138-AE8138) &gt; 1,0,IF((AF8138-AE8138)&lt;0,AE8138-AF8138,AF8138-AE8138))</f>
        <v>0</v>
      </c>
      <c r="AH8138" s="94">
        <v>0.02</v>
      </c>
    </row>
    <row r="8139" spans="1:34" s="99" customFormat="1" x14ac:dyDescent="0.55000000000000004">
      <c r="A8139" s="107"/>
      <c r="B8139" s="102"/>
      <c r="C8139" s="102"/>
      <c r="D8139" s="90"/>
      <c r="E8139" s="102"/>
      <c r="F8139" s="102"/>
      <c r="G8139" s="102"/>
      <c r="H8139" s="102"/>
      <c r="I8139" s="98"/>
      <c r="J8139" s="102"/>
      <c r="K8139" s="94"/>
      <c r="L8139" s="94"/>
      <c r="M8139" s="94"/>
      <c r="N8139" s="102"/>
      <c r="O8139" s="111"/>
      <c r="P8139" s="96"/>
      <c r="Q8139" s="111"/>
      <c r="R8139" s="111"/>
      <c r="S8139" s="97"/>
      <c r="T8139" s="102" t="s">
        <v>44</v>
      </c>
      <c r="U8139" s="102"/>
      <c r="V8139" s="102" t="s">
        <v>52</v>
      </c>
      <c r="W8139" s="94">
        <v>100</v>
      </c>
      <c r="X8139" s="98">
        <v>33.33</v>
      </c>
      <c r="Y8139" s="94">
        <v>7150</v>
      </c>
      <c r="Z8139" s="94">
        <f>W8139*Y8139</f>
        <v>715000</v>
      </c>
      <c r="AA8139" s="89">
        <v>21</v>
      </c>
      <c r="AB8139" s="89">
        <v>32</v>
      </c>
      <c r="AC8139" s="94">
        <f>(Z8139*(100-AB8139))/100</f>
        <v>486200</v>
      </c>
      <c r="AD8139" s="94">
        <f>IF(AND(AC8139="",M8137=""),0,IF((AC8139=""),M8137, IF( (M8137=""),AC8139,SUM(AC8137:AC8138)+M8137)))</f>
        <v>1471900</v>
      </c>
      <c r="AE8139" s="94">
        <f>IF( (X8139=""),AD8139*1,AD8139*(X8139/100) )</f>
        <v>490584.26999999996</v>
      </c>
      <c r="AF8139" s="94">
        <v>50000000</v>
      </c>
      <c r="AG8139" s="94">
        <f>IF((AF8139-AE8139) &gt; 1,0,IF((AF8139-AE8139)&lt;0,AE8139-AF8139,AF8139-AE8139))</f>
        <v>0</v>
      </c>
      <c r="AH8139" s="94">
        <v>0.02</v>
      </c>
    </row>
    <row r="8140" spans="1:34" s="99" customFormat="1" x14ac:dyDescent="0.55000000000000004">
      <c r="A8140" s="107"/>
      <c r="B8140" s="102"/>
      <c r="C8140" s="102"/>
      <c r="D8140" s="90"/>
      <c r="E8140" s="102"/>
      <c r="F8140" s="102"/>
      <c r="G8140" s="102"/>
      <c r="H8140" s="102"/>
      <c r="I8140" s="98"/>
      <c r="J8140" s="102"/>
      <c r="K8140" s="94"/>
      <c r="L8140" s="94" t="s">
        <v>63</v>
      </c>
      <c r="M8140" s="94">
        <f>SUM(M8137:M8139)</f>
        <v>499500</v>
      </c>
      <c r="N8140" s="102"/>
      <c r="O8140" s="111"/>
      <c r="P8140" s="96"/>
      <c r="Q8140" s="111"/>
      <c r="R8140" s="111"/>
      <c r="S8140" s="97"/>
      <c r="T8140" s="102"/>
      <c r="U8140" s="102"/>
      <c r="V8140" s="102"/>
      <c r="W8140" s="94"/>
      <c r="X8140" s="98"/>
      <c r="Y8140" s="94"/>
      <c r="Z8140" s="94"/>
      <c r="AA8140" s="89"/>
      <c r="AB8140" s="89"/>
      <c r="AC8140" s="94"/>
      <c r="AD8140" s="94"/>
      <c r="AE8140" s="94">
        <f>SUM(AE8137:AE8139)</f>
        <v>1471752.8099999998</v>
      </c>
      <c r="AF8140" s="94"/>
      <c r="AG8140" s="94">
        <f>SUM(AG8137:AG8139)</f>
        <v>0</v>
      </c>
      <c r="AH8140" s="94"/>
    </row>
    <row r="8141" spans="1:34" s="173" customFormat="1" x14ac:dyDescent="0.55000000000000004">
      <c r="A8141" s="122" t="s">
        <v>11116</v>
      </c>
      <c r="B8141" s="123">
        <v>3489</v>
      </c>
      <c r="C8141" s="123">
        <v>7707</v>
      </c>
      <c r="D8141" s="135" t="s">
        <v>11117</v>
      </c>
      <c r="E8141" s="123" t="s">
        <v>34</v>
      </c>
      <c r="F8141" s="123">
        <v>899</v>
      </c>
      <c r="G8141" s="123">
        <v>0</v>
      </c>
      <c r="H8141" s="123">
        <v>0</v>
      </c>
      <c r="I8141" s="136">
        <v>72</v>
      </c>
      <c r="J8141" s="123" t="s">
        <v>35</v>
      </c>
      <c r="K8141" s="137">
        <f>((G8141*400)+(H8141*100))+I8141</f>
        <v>72</v>
      </c>
      <c r="L8141" s="137">
        <v>1900</v>
      </c>
      <c r="M8141" s="137">
        <f>K8141*L8141</f>
        <v>136800</v>
      </c>
      <c r="N8141" s="123">
        <v>1</v>
      </c>
      <c r="O8141" s="108" t="s">
        <v>11114</v>
      </c>
      <c r="P8141" s="138">
        <v>3579900322339</v>
      </c>
      <c r="Q8141" s="108" t="s">
        <v>11115</v>
      </c>
      <c r="R8141" s="108" t="s">
        <v>11118</v>
      </c>
      <c r="S8141" s="139" t="s">
        <v>11119</v>
      </c>
      <c r="T8141" s="123" t="s">
        <v>51</v>
      </c>
      <c r="U8141" s="123" t="s">
        <v>45</v>
      </c>
      <c r="V8141" s="123" t="s">
        <v>52</v>
      </c>
      <c r="W8141" s="137">
        <v>273.8</v>
      </c>
      <c r="X8141" s="136">
        <v>91.02</v>
      </c>
      <c r="Y8141" s="137">
        <v>6750</v>
      </c>
      <c r="Z8141" s="137">
        <f>W8141*Y8141</f>
        <v>1848150</v>
      </c>
      <c r="AA8141" s="119">
        <v>6</v>
      </c>
      <c r="AB8141" s="119">
        <v>6</v>
      </c>
      <c r="AC8141" s="137">
        <f>(Z8141*(100-AB8141))/100</f>
        <v>1737261</v>
      </c>
      <c r="AD8141" s="137">
        <f>IF(AND(AC8141="",M8141=""),0,IF((AC8141=""),M8141, IF( (M8141=""),AC8141,SUM(AC8141:AC8147)+M8141)))</f>
        <v>2016189</v>
      </c>
      <c r="AE8141" s="137">
        <f>IF( (X8141=""),AD8141*1,AD8141*(X8141/100) )</f>
        <v>1835135.2278</v>
      </c>
      <c r="AF8141" s="137">
        <v>50000000</v>
      </c>
      <c r="AG8141" s="137">
        <f>IF((AF8141-AE8141) &gt; 1,0,IF((AF8141-AE8141)&lt;0,AE8141-AF8141,AF8141-AE8141))</f>
        <v>0</v>
      </c>
      <c r="AH8141" s="137">
        <v>0.02</v>
      </c>
    </row>
    <row r="8142" spans="1:34" s="173" customFormat="1" x14ac:dyDescent="0.55000000000000004">
      <c r="A8142" s="122"/>
      <c r="B8142" s="123"/>
      <c r="C8142" s="123"/>
      <c r="D8142" s="135"/>
      <c r="E8142" s="123"/>
      <c r="F8142" s="123"/>
      <c r="G8142" s="123"/>
      <c r="H8142" s="123"/>
      <c r="I8142" s="136"/>
      <c r="J8142" s="123"/>
      <c r="K8142" s="137"/>
      <c r="L8142" s="137"/>
      <c r="M8142" s="137"/>
      <c r="N8142" s="123">
        <v>2</v>
      </c>
      <c r="O8142" s="108" t="s">
        <v>11114</v>
      </c>
      <c r="P8142" s="138">
        <v>3579900322339</v>
      </c>
      <c r="Q8142" s="108" t="s">
        <v>11115</v>
      </c>
      <c r="R8142" s="108" t="s">
        <v>11118</v>
      </c>
      <c r="S8142" s="139" t="s">
        <v>11120</v>
      </c>
      <c r="T8142" s="123" t="s">
        <v>343</v>
      </c>
      <c r="U8142" s="123" t="s">
        <v>45</v>
      </c>
      <c r="V8142" s="123" t="s">
        <v>52</v>
      </c>
      <c r="W8142" s="137">
        <v>27</v>
      </c>
      <c r="X8142" s="136">
        <v>8.98</v>
      </c>
      <c r="Y8142" s="137">
        <v>5600</v>
      </c>
      <c r="Z8142" s="137">
        <f>W8142*Y8142</f>
        <v>151200</v>
      </c>
      <c r="AA8142" s="119">
        <v>6</v>
      </c>
      <c r="AB8142" s="119">
        <v>6</v>
      </c>
      <c r="AC8142" s="137">
        <f>(Z8142*(100-AB8142))/100</f>
        <v>142128</v>
      </c>
      <c r="AD8142" s="137">
        <f>IF(AND(AC8142="",M8141=""),0,IF((AC8142=""),M8141, IF( (M8141=""),AC8142,SUM(AC8141:AC8147)+M8141)))</f>
        <v>2016189</v>
      </c>
      <c r="AE8142" s="137">
        <f>IF( (X8142=""),AD8142*1,AD8142*(X8142/100) )</f>
        <v>181053.77220000001</v>
      </c>
      <c r="AF8142" s="137">
        <v>50000000</v>
      </c>
      <c r="AG8142" s="137">
        <f>IF((AF8142-AE8142) &gt; 1,0,IF((AF8142-AE8142)&lt;0,AE8142-AF8142,AF8142-AE8142))</f>
        <v>0</v>
      </c>
      <c r="AH8142" s="137">
        <v>0.02</v>
      </c>
    </row>
    <row r="8143" spans="1:34" s="173" customFormat="1" x14ac:dyDescent="0.55000000000000004">
      <c r="A8143" s="122"/>
      <c r="B8143" s="123"/>
      <c r="C8143" s="123"/>
      <c r="D8143" s="135"/>
      <c r="E8143" s="123"/>
      <c r="F8143" s="123"/>
      <c r="G8143" s="123"/>
      <c r="H8143" s="123"/>
      <c r="I8143" s="136"/>
      <c r="J8143" s="123"/>
      <c r="K8143" s="137"/>
      <c r="L8143" s="137" t="s">
        <v>63</v>
      </c>
      <c r="M8143" s="137">
        <f>SUM(M8141:M8142)</f>
        <v>136800</v>
      </c>
      <c r="N8143" s="123"/>
      <c r="O8143" s="108"/>
      <c r="P8143" s="138"/>
      <c r="Q8143" s="108"/>
      <c r="R8143" s="108"/>
      <c r="S8143" s="139"/>
      <c r="T8143" s="123"/>
      <c r="U8143" s="123"/>
      <c r="V8143" s="123"/>
      <c r="W8143" s="137"/>
      <c r="X8143" s="136"/>
      <c r="Y8143" s="137"/>
      <c r="Z8143" s="137"/>
      <c r="AA8143" s="119"/>
      <c r="AB8143" s="119"/>
      <c r="AC8143" s="137"/>
      <c r="AD8143" s="137"/>
      <c r="AE8143" s="137">
        <f>SUM(AE8141:AE8142)</f>
        <v>2016189</v>
      </c>
      <c r="AF8143" s="137"/>
      <c r="AG8143" s="137">
        <f>SUM(AG8141:AG8142)</f>
        <v>0</v>
      </c>
      <c r="AH8143" s="137"/>
    </row>
    <row r="8144" spans="1:34" s="173" customFormat="1" x14ac:dyDescent="0.55000000000000004">
      <c r="A8144" s="122" t="s">
        <v>15696</v>
      </c>
      <c r="B8144" s="123">
        <v>3490</v>
      </c>
      <c r="C8144" s="123">
        <v>6373</v>
      </c>
      <c r="D8144" s="135" t="s">
        <v>11122</v>
      </c>
      <c r="E8144" s="123" t="s">
        <v>37</v>
      </c>
      <c r="F8144" s="123"/>
      <c r="G8144" s="123">
        <v>0</v>
      </c>
      <c r="H8144" s="123">
        <v>0</v>
      </c>
      <c r="I8144" s="136">
        <v>94</v>
      </c>
      <c r="J8144" s="123" t="s">
        <v>35</v>
      </c>
      <c r="K8144" s="137">
        <f>((G8144*400)+(H8144*100))+I8144</f>
        <v>94</v>
      </c>
      <c r="L8144" s="137">
        <v>400</v>
      </c>
      <c r="M8144" s="137">
        <f>K8144*L8144</f>
        <v>37600</v>
      </c>
      <c r="N8144" s="123"/>
      <c r="O8144" s="108"/>
      <c r="P8144" s="138"/>
      <c r="Q8144" s="108"/>
      <c r="R8144" s="108"/>
      <c r="S8144" s="139"/>
      <c r="T8144" s="123"/>
      <c r="U8144" s="123"/>
      <c r="V8144" s="123"/>
      <c r="W8144" s="137"/>
      <c r="X8144" s="136"/>
      <c r="Y8144" s="137"/>
      <c r="Z8144" s="137"/>
      <c r="AA8144" s="119"/>
      <c r="AB8144" s="119"/>
      <c r="AC8144" s="137"/>
      <c r="AD8144" s="137">
        <f>IF(AND(AC8144="",M8144=""),0,IF((AC8144=""),M8144,IF((M8144=""),AC8144,AC8144+M8144)))</f>
        <v>37600</v>
      </c>
      <c r="AE8144" s="137">
        <f>IF( (X8144=""),AD8144*1,AD8144*(X8144/100) )</f>
        <v>37600</v>
      </c>
      <c r="AF8144" s="137">
        <v>0</v>
      </c>
      <c r="AG8144" s="137">
        <f>IF((AF8144-AE8144) &gt; 1,0,IF((AF8144-AE8144)&lt;0,AE8144-AF8144,AF8144-AE8144))</f>
        <v>37600</v>
      </c>
      <c r="AH8144" s="137">
        <v>0.02</v>
      </c>
    </row>
    <row r="8145" spans="1:34" s="173" customFormat="1" x14ac:dyDescent="0.55000000000000004">
      <c r="A8145" s="122"/>
      <c r="B8145" s="123">
        <v>3491</v>
      </c>
      <c r="C8145" s="123">
        <v>6120</v>
      </c>
      <c r="D8145" s="135" t="s">
        <v>11123</v>
      </c>
      <c r="E8145" s="123" t="s">
        <v>37</v>
      </c>
      <c r="F8145" s="123"/>
      <c r="G8145" s="123">
        <v>2</v>
      </c>
      <c r="H8145" s="123">
        <v>1</v>
      </c>
      <c r="I8145" s="136">
        <v>69</v>
      </c>
      <c r="J8145" s="123" t="s">
        <v>38</v>
      </c>
      <c r="K8145" s="137">
        <f>((G8145*400)+(H8145*100))+I8145</f>
        <v>969</v>
      </c>
      <c r="L8145" s="137">
        <v>400</v>
      </c>
      <c r="M8145" s="137">
        <f>K8145*L8145</f>
        <v>387600</v>
      </c>
      <c r="N8145" s="123"/>
      <c r="O8145" s="108"/>
      <c r="P8145" s="138"/>
      <c r="Q8145" s="108"/>
      <c r="R8145" s="108"/>
      <c r="S8145" s="139"/>
      <c r="T8145" s="123"/>
      <c r="U8145" s="123"/>
      <c r="V8145" s="123"/>
      <c r="W8145" s="137"/>
      <c r="X8145" s="136"/>
      <c r="Y8145" s="137"/>
      <c r="Z8145" s="137"/>
      <c r="AA8145" s="119"/>
      <c r="AB8145" s="119"/>
      <c r="AC8145" s="137"/>
      <c r="AD8145" s="137">
        <f>IF(AND(AC8145="",M8145=""),0,IF((AC8145=""),M8145,IF((M8145=""),AC8145,AC8145+M8145)))</f>
        <v>387600</v>
      </c>
      <c r="AE8145" s="137">
        <f>IF( (X8145=""),AD8145*1,AD8145*(X8145/100) )</f>
        <v>387600</v>
      </c>
      <c r="AF8145" s="137">
        <v>0</v>
      </c>
      <c r="AG8145" s="137">
        <f>IF((AF8145-AE8145) &gt; 1,0,IF((AF8145-AE8145)&lt;0,AE8145-AF8145,AF8145-AE8145))</f>
        <v>387600</v>
      </c>
      <c r="AH8145" s="137">
        <v>0.01</v>
      </c>
    </row>
    <row r="8146" spans="1:34" s="173" customFormat="1" x14ac:dyDescent="0.55000000000000004">
      <c r="A8146" s="122"/>
      <c r="B8146" s="123"/>
      <c r="C8146" s="123"/>
      <c r="D8146" s="135"/>
      <c r="E8146" s="123"/>
      <c r="F8146" s="123"/>
      <c r="G8146" s="123"/>
      <c r="H8146" s="123"/>
      <c r="I8146" s="136"/>
      <c r="J8146" s="123"/>
      <c r="K8146" s="137"/>
      <c r="L8146" s="137" t="s">
        <v>63</v>
      </c>
      <c r="M8146" s="137">
        <f>SUM(M8144:M8145)</f>
        <v>425200</v>
      </c>
      <c r="N8146" s="123"/>
      <c r="O8146" s="108"/>
      <c r="P8146" s="138"/>
      <c r="Q8146" s="108"/>
      <c r="R8146" s="108"/>
      <c r="S8146" s="139"/>
      <c r="T8146" s="123"/>
      <c r="U8146" s="123"/>
      <c r="V8146" s="123"/>
      <c r="W8146" s="137"/>
      <c r="X8146" s="136"/>
      <c r="Y8146" s="137"/>
      <c r="Z8146" s="137"/>
      <c r="AA8146" s="119"/>
      <c r="AB8146" s="119"/>
      <c r="AC8146" s="137"/>
      <c r="AD8146" s="137"/>
      <c r="AE8146" s="137">
        <f>SUM(AE8144:AE8145)</f>
        <v>425200</v>
      </c>
      <c r="AF8146" s="137"/>
      <c r="AG8146" s="137">
        <f>SUM(AG8144:AG8145)</f>
        <v>425200</v>
      </c>
      <c r="AH8146" s="137"/>
    </row>
    <row r="8147" spans="1:34" s="173" customFormat="1" x14ac:dyDescent="0.55000000000000004">
      <c r="A8147" s="122" t="s">
        <v>11121</v>
      </c>
      <c r="B8147" s="123">
        <v>3490</v>
      </c>
      <c r="C8147" s="123">
        <v>6373</v>
      </c>
      <c r="D8147" s="135" t="s">
        <v>11122</v>
      </c>
      <c r="E8147" s="123" t="s">
        <v>37</v>
      </c>
      <c r="F8147" s="123">
        <v>5278</v>
      </c>
      <c r="G8147" s="123">
        <v>7</v>
      </c>
      <c r="H8147" s="123">
        <v>0</v>
      </c>
      <c r="I8147" s="136">
        <v>24</v>
      </c>
      <c r="J8147" s="123" t="s">
        <v>38</v>
      </c>
      <c r="K8147" s="137">
        <f>((G8147*400)+(H8147*100))+I8147</f>
        <v>2824</v>
      </c>
      <c r="L8147" s="137">
        <v>400</v>
      </c>
      <c r="M8147" s="137">
        <f>K8147*L8147</f>
        <v>1129600</v>
      </c>
      <c r="N8147" s="123"/>
      <c r="O8147" s="108"/>
      <c r="P8147" s="138"/>
      <c r="Q8147" s="108"/>
      <c r="R8147" s="108"/>
      <c r="S8147" s="139"/>
      <c r="T8147" s="123"/>
      <c r="U8147" s="123"/>
      <c r="V8147" s="123"/>
      <c r="W8147" s="137"/>
      <c r="X8147" s="136"/>
      <c r="Y8147" s="137"/>
      <c r="Z8147" s="137"/>
      <c r="AA8147" s="119"/>
      <c r="AB8147" s="119"/>
      <c r="AC8147" s="137"/>
      <c r="AD8147" s="137">
        <f>IF(AND(AC8147="",M8147=""),0,IF((AC8147=""),M8147,IF((M8147=""),AC8147,AC8147+M8147)))</f>
        <v>1129600</v>
      </c>
      <c r="AE8147" s="137">
        <f>IF( (X8147=""),AD8147*1,AD8147*(X8147/100) )</f>
        <v>1129600</v>
      </c>
      <c r="AF8147" s="137">
        <v>0</v>
      </c>
      <c r="AG8147" s="137">
        <f>IF((AF8147-AE8147) &gt; 1,0,IF((AF8147-AE8147)&lt;0,AE8147-AF8147,AF8147-AE8147))</f>
        <v>1129600</v>
      </c>
      <c r="AH8147" s="137">
        <v>0.01</v>
      </c>
    </row>
    <row r="8148" spans="1:34" s="173" customFormat="1" x14ac:dyDescent="0.55000000000000004">
      <c r="A8148" s="122"/>
      <c r="B8148" s="123">
        <v>3491</v>
      </c>
      <c r="C8148" s="123">
        <v>6120</v>
      </c>
      <c r="D8148" s="135" t="s">
        <v>11123</v>
      </c>
      <c r="E8148" s="123" t="s">
        <v>37</v>
      </c>
      <c r="F8148" s="123">
        <v>5279</v>
      </c>
      <c r="G8148" s="123">
        <v>13</v>
      </c>
      <c r="H8148" s="123">
        <v>0</v>
      </c>
      <c r="I8148" s="136">
        <v>29</v>
      </c>
      <c r="J8148" s="123" t="s">
        <v>38</v>
      </c>
      <c r="K8148" s="137">
        <f>((G8148*400)+(H8148*100))+I8148</f>
        <v>5229</v>
      </c>
      <c r="L8148" s="137">
        <v>225</v>
      </c>
      <c r="M8148" s="137">
        <f>K8148*L8148</f>
        <v>1176525</v>
      </c>
      <c r="N8148" s="123"/>
      <c r="O8148" s="108"/>
      <c r="P8148" s="138"/>
      <c r="Q8148" s="108"/>
      <c r="R8148" s="108"/>
      <c r="S8148" s="139"/>
      <c r="T8148" s="123"/>
      <c r="U8148" s="123"/>
      <c r="V8148" s="123"/>
      <c r="W8148" s="137"/>
      <c r="X8148" s="136"/>
      <c r="Y8148" s="137"/>
      <c r="Z8148" s="137"/>
      <c r="AA8148" s="119"/>
      <c r="AB8148" s="119"/>
      <c r="AC8148" s="137"/>
      <c r="AD8148" s="137">
        <f>IF(AND(AC8148="",M8148=""),0,IF((AC8148=""),M8148,IF((M8148=""),AC8148,AC8148+M8148)))</f>
        <v>1176525</v>
      </c>
      <c r="AE8148" s="137">
        <f>IF( (X8148=""),AD8148*1,AD8148*(X8148/100) )</f>
        <v>1176525</v>
      </c>
      <c r="AF8148" s="137">
        <v>0</v>
      </c>
      <c r="AG8148" s="137">
        <f>IF((AF8148-AE8148) &gt; 1,0,IF((AF8148-AE8148)&lt;0,AE8148-AF8148,AF8148-AE8148))</f>
        <v>1176525</v>
      </c>
      <c r="AH8148" s="137">
        <v>0.01</v>
      </c>
    </row>
    <row r="8149" spans="1:34" s="173" customFormat="1" x14ac:dyDescent="0.55000000000000004">
      <c r="A8149" s="122"/>
      <c r="B8149" s="123"/>
      <c r="C8149" s="123"/>
      <c r="D8149" s="135"/>
      <c r="E8149" s="123"/>
      <c r="F8149" s="123"/>
      <c r="G8149" s="123"/>
      <c r="H8149" s="123"/>
      <c r="I8149" s="136"/>
      <c r="J8149" s="123"/>
      <c r="K8149" s="137"/>
      <c r="L8149" s="137" t="s">
        <v>63</v>
      </c>
      <c r="M8149" s="137">
        <f>SUM(M8147:M8148)</f>
        <v>2306125</v>
      </c>
      <c r="N8149" s="123"/>
      <c r="O8149" s="108"/>
      <c r="P8149" s="138"/>
      <c r="Q8149" s="108"/>
      <c r="R8149" s="108"/>
      <c r="S8149" s="139"/>
      <c r="T8149" s="123"/>
      <c r="U8149" s="123"/>
      <c r="V8149" s="123"/>
      <c r="W8149" s="137"/>
      <c r="X8149" s="136"/>
      <c r="Y8149" s="137"/>
      <c r="Z8149" s="137"/>
      <c r="AA8149" s="119"/>
      <c r="AB8149" s="119"/>
      <c r="AC8149" s="137"/>
      <c r="AD8149" s="137"/>
      <c r="AE8149" s="137">
        <f>SUM(AE8147:AE8148)</f>
        <v>2306125</v>
      </c>
      <c r="AF8149" s="137"/>
      <c r="AG8149" s="137">
        <f>SUM(AG8147:AG8148)</f>
        <v>2306125</v>
      </c>
      <c r="AH8149" s="137"/>
    </row>
    <row r="8150" spans="1:34" s="173" customFormat="1" x14ac:dyDescent="0.55000000000000004">
      <c r="A8150" s="122" t="s">
        <v>11126</v>
      </c>
      <c r="B8150" s="123">
        <v>3492</v>
      </c>
      <c r="C8150" s="123">
        <v>7647</v>
      </c>
      <c r="D8150" s="135" t="s">
        <v>11127</v>
      </c>
      <c r="E8150" s="123" t="s">
        <v>34</v>
      </c>
      <c r="F8150" s="123">
        <v>10978</v>
      </c>
      <c r="G8150" s="123">
        <v>0</v>
      </c>
      <c r="H8150" s="123">
        <v>0</v>
      </c>
      <c r="I8150" s="136">
        <v>84</v>
      </c>
      <c r="J8150" s="123" t="s">
        <v>35</v>
      </c>
      <c r="K8150" s="137">
        <f>((G8150*400)+(H8150*100))+I8150</f>
        <v>84</v>
      </c>
      <c r="L8150" s="137">
        <v>850</v>
      </c>
      <c r="M8150" s="137">
        <f>K8150*L8150</f>
        <v>71400</v>
      </c>
      <c r="N8150" s="123">
        <v>1</v>
      </c>
      <c r="O8150" s="108" t="s">
        <v>11124</v>
      </c>
      <c r="P8150" s="138"/>
      <c r="Q8150" s="108" t="s">
        <v>11125</v>
      </c>
      <c r="R8150" s="108" t="s">
        <v>11128</v>
      </c>
      <c r="S8150" s="139" t="s">
        <v>11129</v>
      </c>
      <c r="T8150" s="123" t="s">
        <v>51</v>
      </c>
      <c r="U8150" s="123" t="s">
        <v>45</v>
      </c>
      <c r="V8150" s="123" t="s">
        <v>52</v>
      </c>
      <c r="W8150" s="137">
        <v>288</v>
      </c>
      <c r="X8150" s="136">
        <v>88.55</v>
      </c>
      <c r="Y8150" s="137">
        <v>6750</v>
      </c>
      <c r="Z8150" s="137">
        <f>W8150*Y8150</f>
        <v>1944000</v>
      </c>
      <c r="AA8150" s="119">
        <v>6</v>
      </c>
      <c r="AB8150" s="119">
        <v>6</v>
      </c>
      <c r="AC8150" s="137">
        <f>(Z8150*(100-AB8150))/100</f>
        <v>1827360</v>
      </c>
      <c r="AD8150" s="137">
        <f>IF(AND(AC8150="",M8150=""),0,IF((AC8150=""),M8150, IF( (M8150=""),AC8150,SUM(AC8150:AC8152)+M8150)))</f>
        <v>1898760</v>
      </c>
      <c r="AE8150" s="137">
        <f>IF( (X8150=""),AD8150*1,AD8150*(X8150/100) )</f>
        <v>1681351.98</v>
      </c>
      <c r="AF8150" s="137">
        <v>50000000</v>
      </c>
      <c r="AG8150" s="137">
        <f>IF((AF8150-AE8150) &gt; 1,0,IF((AF8150-AE8150)&lt;0,AE8150-AF8150,AF8150-AE8150))</f>
        <v>0</v>
      </c>
      <c r="AH8150" s="137">
        <v>0.02</v>
      </c>
    </row>
    <row r="8151" spans="1:34" s="173" customFormat="1" x14ac:dyDescent="0.55000000000000004">
      <c r="A8151" s="122"/>
      <c r="B8151" s="123"/>
      <c r="C8151" s="123"/>
      <c r="D8151" s="135"/>
      <c r="E8151" s="123"/>
      <c r="F8151" s="123"/>
      <c r="G8151" s="123"/>
      <c r="H8151" s="123"/>
      <c r="I8151" s="136"/>
      <c r="J8151" s="123"/>
      <c r="K8151" s="137"/>
      <c r="L8151" s="137"/>
      <c r="M8151" s="137"/>
      <c r="N8151" s="123">
        <v>2</v>
      </c>
      <c r="O8151" s="108" t="s">
        <v>11124</v>
      </c>
      <c r="P8151" s="138"/>
      <c r="Q8151" s="108" t="s">
        <v>11125</v>
      </c>
      <c r="R8151" s="108" t="s">
        <v>11128</v>
      </c>
      <c r="S8151" s="139" t="s">
        <v>11129</v>
      </c>
      <c r="T8151" s="123" t="s">
        <v>55</v>
      </c>
      <c r="U8151" s="123" t="s">
        <v>45</v>
      </c>
      <c r="V8151" s="123" t="s">
        <v>52</v>
      </c>
      <c r="W8151" s="137">
        <v>37.24</v>
      </c>
      <c r="X8151" s="136">
        <v>11.45</v>
      </c>
      <c r="Y8151" s="137">
        <v>0</v>
      </c>
      <c r="Z8151" s="137">
        <f>W8151*Y8151</f>
        <v>0</v>
      </c>
      <c r="AA8151" s="119">
        <v>1</v>
      </c>
      <c r="AB8151" s="119">
        <v>1</v>
      </c>
      <c r="AC8151" s="137">
        <f>(Z8151*(100-AB8151))/100</f>
        <v>0</v>
      </c>
      <c r="AD8151" s="137">
        <f>IF(AND(AC8151="",M8150=""),0,IF((AC8151=""),M8150, IF( (M8150=""),AC8151,SUM(AC8150:AC8152)+M8150)))</f>
        <v>1898760</v>
      </c>
      <c r="AE8151" s="137">
        <f>IF( (X8151=""),AD8151*1,AD8151*(X8151/100) )</f>
        <v>217408.02</v>
      </c>
      <c r="AF8151" s="137">
        <v>50000000</v>
      </c>
      <c r="AG8151" s="137">
        <f>IF((AF8151-AE8151) &gt; 1,0,IF((AF8151-AE8151)&lt;0,AE8151-AF8151,AF8151-AE8151))</f>
        <v>0</v>
      </c>
      <c r="AH8151" s="137">
        <v>0.02</v>
      </c>
    </row>
    <row r="8152" spans="1:34" s="173" customFormat="1" x14ac:dyDescent="0.55000000000000004">
      <c r="A8152" s="122"/>
      <c r="B8152" s="123"/>
      <c r="C8152" s="123"/>
      <c r="D8152" s="135"/>
      <c r="E8152" s="123"/>
      <c r="F8152" s="123"/>
      <c r="G8152" s="123"/>
      <c r="H8152" s="123"/>
      <c r="I8152" s="136"/>
      <c r="J8152" s="123"/>
      <c r="K8152" s="137"/>
      <c r="L8152" s="137" t="s">
        <v>63</v>
      </c>
      <c r="M8152" s="137">
        <f>SUM(M8150:M8151)</f>
        <v>71400</v>
      </c>
      <c r="N8152" s="123"/>
      <c r="O8152" s="108"/>
      <c r="P8152" s="138"/>
      <c r="Q8152" s="108"/>
      <c r="R8152" s="108"/>
      <c r="S8152" s="139"/>
      <c r="T8152" s="123"/>
      <c r="U8152" s="123"/>
      <c r="V8152" s="123"/>
      <c r="W8152" s="137"/>
      <c r="X8152" s="136"/>
      <c r="Y8152" s="137"/>
      <c r="Z8152" s="137"/>
      <c r="AA8152" s="119"/>
      <c r="AB8152" s="119"/>
      <c r="AC8152" s="137"/>
      <c r="AD8152" s="137"/>
      <c r="AE8152" s="137">
        <f>SUM(AE8150:AE8151)</f>
        <v>1898760</v>
      </c>
      <c r="AF8152" s="137"/>
      <c r="AG8152" s="137">
        <f>SUM(AG8150:AG8151)</f>
        <v>0</v>
      </c>
      <c r="AH8152" s="137"/>
    </row>
    <row r="8153" spans="1:34" s="173" customFormat="1" x14ac:dyDescent="0.55000000000000004">
      <c r="A8153" s="122" t="s">
        <v>11132</v>
      </c>
      <c r="B8153" s="123">
        <v>3493</v>
      </c>
      <c r="C8153" s="123">
        <v>5490</v>
      </c>
      <c r="D8153" s="135" t="s">
        <v>11133</v>
      </c>
      <c r="E8153" s="123" t="s">
        <v>34</v>
      </c>
      <c r="F8153" s="123">
        <v>11345</v>
      </c>
      <c r="G8153" s="123">
        <v>0</v>
      </c>
      <c r="H8153" s="123">
        <v>1</v>
      </c>
      <c r="I8153" s="136">
        <v>47</v>
      </c>
      <c r="J8153" s="123" t="s">
        <v>35</v>
      </c>
      <c r="K8153" s="137">
        <f>((G8153*400)+(H8153*100))+I8153</f>
        <v>147</v>
      </c>
      <c r="L8153" s="137">
        <v>1800</v>
      </c>
      <c r="M8153" s="137">
        <f>K8153*L8153</f>
        <v>264600</v>
      </c>
      <c r="N8153" s="123">
        <v>1</v>
      </c>
      <c r="O8153" s="108" t="s">
        <v>11130</v>
      </c>
      <c r="P8153" s="138">
        <v>3570800006097</v>
      </c>
      <c r="Q8153" s="108" t="s">
        <v>11131</v>
      </c>
      <c r="R8153" s="108" t="s">
        <v>11134</v>
      </c>
      <c r="S8153" s="139" t="s">
        <v>11135</v>
      </c>
      <c r="T8153" s="123" t="s">
        <v>51</v>
      </c>
      <c r="U8153" s="123" t="s">
        <v>45</v>
      </c>
      <c r="V8153" s="123" t="s">
        <v>52</v>
      </c>
      <c r="W8153" s="137">
        <v>436.5</v>
      </c>
      <c r="X8153" s="136">
        <v>90.21</v>
      </c>
      <c r="Y8153" s="137">
        <v>6750</v>
      </c>
      <c r="Z8153" s="137">
        <f>W8153*Y8153</f>
        <v>2946375</v>
      </c>
      <c r="AA8153" s="119">
        <v>6</v>
      </c>
      <c r="AB8153" s="119">
        <v>6</v>
      </c>
      <c r="AC8153" s="137">
        <f>(Z8153*(100-AB8153))/100</f>
        <v>2769592.5</v>
      </c>
      <c r="AD8153" s="137">
        <f>IF(AND(AC8153="",M8153=""),0,IF((AC8153=""),M8153, IF( (M8153=""),AC8153,SUM(AC8153:AC8158)+M8153)))</f>
        <v>4949193.78</v>
      </c>
      <c r="AE8153" s="137">
        <f>IF( (X8153=""),AD8153*1,AD8153*(X8153/100) )</f>
        <v>4464667.7089379998</v>
      </c>
      <c r="AF8153" s="137">
        <v>50000000</v>
      </c>
      <c r="AG8153" s="137">
        <f>IF((AF8153-AE8153) &gt; 1,0,IF((AF8153-AE8153)&lt;0,AE8153-AF8153,AF8153-AE8153))</f>
        <v>0</v>
      </c>
      <c r="AH8153" s="137">
        <v>0.02</v>
      </c>
    </row>
    <row r="8154" spans="1:34" s="173" customFormat="1" x14ac:dyDescent="0.55000000000000004">
      <c r="A8154" s="122"/>
      <c r="B8154" s="123"/>
      <c r="C8154" s="123"/>
      <c r="D8154" s="135"/>
      <c r="E8154" s="123"/>
      <c r="F8154" s="123"/>
      <c r="G8154" s="123"/>
      <c r="H8154" s="123"/>
      <c r="I8154" s="136"/>
      <c r="J8154" s="123"/>
      <c r="K8154" s="137"/>
      <c r="L8154" s="137"/>
      <c r="M8154" s="137"/>
      <c r="N8154" s="123">
        <v>2</v>
      </c>
      <c r="O8154" s="108" t="s">
        <v>11130</v>
      </c>
      <c r="P8154" s="138">
        <v>3570800006097</v>
      </c>
      <c r="Q8154" s="108" t="s">
        <v>11131</v>
      </c>
      <c r="R8154" s="108" t="s">
        <v>11134</v>
      </c>
      <c r="S8154" s="139" t="s">
        <v>11136</v>
      </c>
      <c r="T8154" s="123" t="s">
        <v>343</v>
      </c>
      <c r="U8154" s="123" t="s">
        <v>45</v>
      </c>
      <c r="V8154" s="123" t="s">
        <v>52</v>
      </c>
      <c r="W8154" s="137">
        <v>33.119999999999997</v>
      </c>
      <c r="X8154" s="136">
        <v>6.84</v>
      </c>
      <c r="Y8154" s="137">
        <v>5600</v>
      </c>
      <c r="Z8154" s="137">
        <f>W8154*Y8154</f>
        <v>185472</v>
      </c>
      <c r="AA8154" s="119">
        <v>6</v>
      </c>
      <c r="AB8154" s="119">
        <v>6</v>
      </c>
      <c r="AC8154" s="137">
        <f>(Z8154*(100-AB8154))/100</f>
        <v>174343.67999999999</v>
      </c>
      <c r="AD8154" s="137">
        <f>IF(AND(AC8154="",M8153=""),0,IF((AC8154=""),M8153, IF( (M8153=""),AC8154,SUM(AC8153:AC8158)+M8153)))</f>
        <v>4949193.78</v>
      </c>
      <c r="AE8154" s="137">
        <f>IF( (X8154=""),AD8154*1,AD8154*(X8154/100) )</f>
        <v>338524.854552</v>
      </c>
      <c r="AF8154" s="137">
        <v>50000000</v>
      </c>
      <c r="AG8154" s="137">
        <f>IF((AF8154-AE8154) &gt; 1,0,IF((AF8154-AE8154)&lt;0,AE8154-AF8154,AF8154-AE8154))</f>
        <v>0</v>
      </c>
      <c r="AH8154" s="137">
        <v>0.02</v>
      </c>
    </row>
    <row r="8155" spans="1:34" s="173" customFormat="1" x14ac:dyDescent="0.55000000000000004">
      <c r="A8155" s="122"/>
      <c r="B8155" s="123"/>
      <c r="C8155" s="123"/>
      <c r="D8155" s="135"/>
      <c r="E8155" s="123"/>
      <c r="F8155" s="123"/>
      <c r="G8155" s="123"/>
      <c r="H8155" s="123"/>
      <c r="I8155" s="136"/>
      <c r="J8155" s="123"/>
      <c r="K8155" s="137"/>
      <c r="L8155" s="137"/>
      <c r="M8155" s="137"/>
      <c r="N8155" s="123">
        <v>3</v>
      </c>
      <c r="O8155" s="108" t="s">
        <v>11130</v>
      </c>
      <c r="P8155" s="138">
        <v>3570800006097</v>
      </c>
      <c r="Q8155" s="108" t="s">
        <v>11131</v>
      </c>
      <c r="R8155" s="108" t="s">
        <v>11134</v>
      </c>
      <c r="S8155" s="139" t="s">
        <v>11137</v>
      </c>
      <c r="T8155" s="123" t="s">
        <v>55</v>
      </c>
      <c r="U8155" s="123" t="s">
        <v>45</v>
      </c>
      <c r="V8155" s="123" t="s">
        <v>52</v>
      </c>
      <c r="W8155" s="137">
        <v>14.26</v>
      </c>
      <c r="X8155" s="136">
        <v>2.95</v>
      </c>
      <c r="Y8155" s="137">
        <v>0</v>
      </c>
      <c r="Z8155" s="137">
        <f>W8155*Y8155</f>
        <v>0</v>
      </c>
      <c r="AA8155" s="119">
        <v>6</v>
      </c>
      <c r="AB8155" s="119">
        <v>6</v>
      </c>
      <c r="AC8155" s="137">
        <f>(Z8155*(100-AB8155))/100</f>
        <v>0</v>
      </c>
      <c r="AD8155" s="137">
        <f>IF(AND(AC8155="",M8153=""),0,IF((AC8155=""),M8153, IF( (M8153=""),AC8155,SUM(AC8153:AC8158)+M8153)))</f>
        <v>4949193.78</v>
      </c>
      <c r="AE8155" s="137">
        <f>IF( (X8155=""),AD8155*1,AD8155*(X8155/100) )</f>
        <v>146001.21651000003</v>
      </c>
      <c r="AF8155" s="137">
        <v>50000000</v>
      </c>
      <c r="AG8155" s="137">
        <f>IF((AF8155-AE8155) &gt; 1,0,IF((AF8155-AE8155)&lt;0,AE8155-AF8155,AF8155-AE8155))</f>
        <v>0</v>
      </c>
      <c r="AH8155" s="137">
        <v>0.02</v>
      </c>
    </row>
    <row r="8156" spans="1:34" s="173" customFormat="1" x14ac:dyDescent="0.55000000000000004">
      <c r="A8156" s="122"/>
      <c r="B8156" s="123"/>
      <c r="C8156" s="123"/>
      <c r="D8156" s="135"/>
      <c r="E8156" s="123"/>
      <c r="F8156" s="123"/>
      <c r="G8156" s="123"/>
      <c r="H8156" s="123"/>
      <c r="I8156" s="136"/>
      <c r="J8156" s="123"/>
      <c r="K8156" s="137"/>
      <c r="L8156" s="137" t="s">
        <v>63</v>
      </c>
      <c r="M8156" s="137">
        <f>SUM(M8153:M8155)</f>
        <v>264600</v>
      </c>
      <c r="N8156" s="123"/>
      <c r="O8156" s="108"/>
      <c r="P8156" s="138"/>
      <c r="Q8156" s="108"/>
      <c r="R8156" s="108"/>
      <c r="S8156" s="139"/>
      <c r="T8156" s="123"/>
      <c r="U8156" s="123"/>
      <c r="V8156" s="123"/>
      <c r="W8156" s="137"/>
      <c r="X8156" s="136"/>
      <c r="Y8156" s="137"/>
      <c r="Z8156" s="137"/>
      <c r="AA8156" s="119"/>
      <c r="AB8156" s="119"/>
      <c r="AC8156" s="137"/>
      <c r="AD8156" s="137"/>
      <c r="AE8156" s="137">
        <f>SUM(AE8153:AE8155)</f>
        <v>4949193.7799999993</v>
      </c>
      <c r="AF8156" s="137"/>
      <c r="AG8156" s="137">
        <f>SUM(AG8153:AG8155)</f>
        <v>0</v>
      </c>
      <c r="AH8156" s="137"/>
    </row>
    <row r="8157" spans="1:34" s="173" customFormat="1" x14ac:dyDescent="0.55000000000000004">
      <c r="A8157" s="122" t="s">
        <v>11140</v>
      </c>
      <c r="B8157" s="123">
        <v>3494</v>
      </c>
      <c r="C8157" s="123">
        <v>8446</v>
      </c>
      <c r="D8157" s="135" t="s">
        <v>11141</v>
      </c>
      <c r="E8157" s="123" t="s">
        <v>34</v>
      </c>
      <c r="F8157" s="123">
        <v>21107</v>
      </c>
      <c r="G8157" s="123">
        <v>0</v>
      </c>
      <c r="H8157" s="123">
        <v>1</v>
      </c>
      <c r="I8157" s="136">
        <v>19</v>
      </c>
      <c r="J8157" s="123" t="s">
        <v>35</v>
      </c>
      <c r="K8157" s="137">
        <f>((G8157*400)+(H8157*100))+I8157</f>
        <v>119</v>
      </c>
      <c r="L8157" s="137">
        <v>800</v>
      </c>
      <c r="M8157" s="137">
        <f>K8157*L8157</f>
        <v>95200</v>
      </c>
      <c r="N8157" s="123">
        <v>1</v>
      </c>
      <c r="O8157" s="108" t="s">
        <v>11138</v>
      </c>
      <c r="P8157" s="138">
        <v>3570800350219</v>
      </c>
      <c r="Q8157" s="108" t="s">
        <v>11139</v>
      </c>
      <c r="R8157" s="108" t="s">
        <v>11142</v>
      </c>
      <c r="S8157" s="139" t="s">
        <v>11143</v>
      </c>
      <c r="T8157" s="123" t="s">
        <v>51</v>
      </c>
      <c r="U8157" s="123" t="s">
        <v>227</v>
      </c>
      <c r="V8157" s="123" t="s">
        <v>52</v>
      </c>
      <c r="W8157" s="137">
        <v>390.72</v>
      </c>
      <c r="X8157" s="136">
        <v>100</v>
      </c>
      <c r="Y8157" s="137">
        <v>6750</v>
      </c>
      <c r="Z8157" s="137">
        <f>W8157*Y8157</f>
        <v>2637360</v>
      </c>
      <c r="AA8157" s="119">
        <v>11</v>
      </c>
      <c r="AB8157" s="119">
        <v>34</v>
      </c>
      <c r="AC8157" s="137">
        <f>(Z8157*(100-AB8157))/100</f>
        <v>1740657.6</v>
      </c>
      <c r="AD8157" s="137">
        <f>IF(AND(AC8157="",M8157=""),0,IF((AC8157=""),M8157, IF( (M8157=""),AC8157,SUM(AC8157:AC8159)+M8157)))</f>
        <v>1835857.6</v>
      </c>
      <c r="AE8157" s="137">
        <f>IF( (X8157=""),AD8157*1,AD8157*(X8157/100) )</f>
        <v>1835857.6</v>
      </c>
      <c r="AF8157" s="137">
        <v>50000000</v>
      </c>
      <c r="AG8157" s="137">
        <f>IF((AF8157-AE8157) &gt; 1,0,IF((AF8157-AE8157)&lt;0,AE8157-AF8157,AF8157-AE8157))</f>
        <v>0</v>
      </c>
      <c r="AH8157" s="137">
        <v>0.02</v>
      </c>
    </row>
    <row r="8158" spans="1:34" s="173" customFormat="1" x14ac:dyDescent="0.55000000000000004">
      <c r="A8158" s="122"/>
      <c r="B8158" s="123"/>
      <c r="C8158" s="123"/>
      <c r="D8158" s="135"/>
      <c r="E8158" s="123"/>
      <c r="F8158" s="123"/>
      <c r="G8158" s="123"/>
      <c r="H8158" s="123"/>
      <c r="I8158" s="136"/>
      <c r="J8158" s="123"/>
      <c r="K8158" s="137"/>
      <c r="L8158" s="137" t="s">
        <v>63</v>
      </c>
      <c r="M8158" s="137">
        <f>SUM(M8157:M8157)</f>
        <v>95200</v>
      </c>
      <c r="N8158" s="123"/>
      <c r="O8158" s="108"/>
      <c r="P8158" s="138"/>
      <c r="Q8158" s="108"/>
      <c r="R8158" s="108"/>
      <c r="S8158" s="139"/>
      <c r="T8158" s="123"/>
      <c r="U8158" s="123"/>
      <c r="V8158" s="123"/>
      <c r="W8158" s="137"/>
      <c r="X8158" s="136"/>
      <c r="Y8158" s="137"/>
      <c r="Z8158" s="137"/>
      <c r="AA8158" s="119"/>
      <c r="AB8158" s="119"/>
      <c r="AC8158" s="137"/>
      <c r="AD8158" s="137"/>
      <c r="AE8158" s="137">
        <f>SUM(AE8157:AE8157)</f>
        <v>1835857.6</v>
      </c>
      <c r="AF8158" s="137"/>
      <c r="AG8158" s="137">
        <f>SUM(AG8157:AG8157)</f>
        <v>0</v>
      </c>
      <c r="AH8158" s="137"/>
    </row>
    <row r="8159" spans="1:34" s="173" customFormat="1" x14ac:dyDescent="0.55000000000000004">
      <c r="A8159" s="122" t="s">
        <v>2370</v>
      </c>
      <c r="B8159" s="123">
        <v>3495</v>
      </c>
      <c r="C8159" s="123">
        <v>4974</v>
      </c>
      <c r="D8159" s="135" t="s">
        <v>11144</v>
      </c>
      <c r="E8159" s="123" t="s">
        <v>34</v>
      </c>
      <c r="F8159" s="123">
        <v>22126</v>
      </c>
      <c r="G8159" s="123">
        <v>1</v>
      </c>
      <c r="H8159" s="123">
        <v>3</v>
      </c>
      <c r="I8159" s="136">
        <v>10</v>
      </c>
      <c r="J8159" s="123" t="s">
        <v>38</v>
      </c>
      <c r="K8159" s="137">
        <f>((G8159*400)+(H8159*100))+I8159</f>
        <v>710</v>
      </c>
      <c r="L8159" s="137">
        <v>450</v>
      </c>
      <c r="M8159" s="137">
        <f>K8159*L8159</f>
        <v>319500</v>
      </c>
      <c r="N8159" s="123"/>
      <c r="O8159" s="108"/>
      <c r="P8159" s="138"/>
      <c r="Q8159" s="108"/>
      <c r="R8159" s="108"/>
      <c r="S8159" s="139"/>
      <c r="T8159" s="123"/>
      <c r="U8159" s="123"/>
      <c r="V8159" s="123"/>
      <c r="W8159" s="137"/>
      <c r="X8159" s="136"/>
      <c r="Y8159" s="137"/>
      <c r="Z8159" s="137"/>
      <c r="AA8159" s="119"/>
      <c r="AB8159" s="119"/>
      <c r="AC8159" s="137"/>
      <c r="AD8159" s="137">
        <f>IF(AND(AC8159="",M8159=""),0,IF((AC8159=""),M8159,IF((M8159=""),AC8159,AC8159+M8159)))</f>
        <v>319500</v>
      </c>
      <c r="AE8159" s="137">
        <f>IF( (X8159=""),AD8159*1,AD8159*(X8159/100) )</f>
        <v>319500</v>
      </c>
      <c r="AF8159" s="137">
        <v>50000000</v>
      </c>
      <c r="AG8159" s="137">
        <f>IF((AF8159-AE8159) &gt; 1,0,IF((AF8159-AE8159)&lt;0,AE8159-AF8159,AF8159-AE8159))</f>
        <v>0</v>
      </c>
      <c r="AH8159" s="137">
        <v>0.01</v>
      </c>
    </row>
    <row r="8160" spans="1:34" s="173" customFormat="1" x14ac:dyDescent="0.55000000000000004">
      <c r="A8160" s="122"/>
      <c r="B8160" s="123"/>
      <c r="C8160" s="123"/>
      <c r="D8160" s="135"/>
      <c r="E8160" s="123"/>
      <c r="F8160" s="123"/>
      <c r="G8160" s="123"/>
      <c r="H8160" s="123"/>
      <c r="I8160" s="136"/>
      <c r="J8160" s="123"/>
      <c r="K8160" s="137"/>
      <c r="L8160" s="137" t="s">
        <v>63</v>
      </c>
      <c r="M8160" s="137">
        <f>SUM(M8159:M8159)</f>
        <v>319500</v>
      </c>
      <c r="N8160" s="123"/>
      <c r="O8160" s="108"/>
      <c r="P8160" s="138"/>
      <c r="Q8160" s="108"/>
      <c r="R8160" s="108"/>
      <c r="S8160" s="139"/>
      <c r="T8160" s="123"/>
      <c r="U8160" s="123"/>
      <c r="V8160" s="123"/>
      <c r="W8160" s="137"/>
      <c r="X8160" s="136"/>
      <c r="Y8160" s="137"/>
      <c r="Z8160" s="137"/>
      <c r="AA8160" s="119"/>
      <c r="AB8160" s="119"/>
      <c r="AC8160" s="137"/>
      <c r="AD8160" s="137"/>
      <c r="AE8160" s="137">
        <f>SUM(AE8159:AE8159)</f>
        <v>319500</v>
      </c>
      <c r="AF8160" s="137"/>
      <c r="AG8160" s="137">
        <f>SUM(AG8159:AG8159)</f>
        <v>0</v>
      </c>
      <c r="AH8160" s="137"/>
    </row>
    <row r="8161" spans="1:34" s="173" customFormat="1" x14ac:dyDescent="0.55000000000000004">
      <c r="A8161" s="122" t="s">
        <v>11148</v>
      </c>
      <c r="B8161" s="197">
        <v>3788</v>
      </c>
      <c r="C8161" s="197">
        <v>7582</v>
      </c>
      <c r="D8161" s="198" t="s">
        <v>11149</v>
      </c>
      <c r="E8161" s="197" t="s">
        <v>34</v>
      </c>
      <c r="F8161" s="197">
        <v>23378</v>
      </c>
      <c r="G8161" s="197">
        <v>0</v>
      </c>
      <c r="H8161" s="197">
        <v>1</v>
      </c>
      <c r="I8161" s="199">
        <v>76</v>
      </c>
      <c r="J8161" s="123" t="s">
        <v>35</v>
      </c>
      <c r="K8161" s="171">
        <f>((G8161*400)+(H8161*100))+I8161</f>
        <v>176</v>
      </c>
      <c r="L8161" s="171">
        <v>250</v>
      </c>
      <c r="M8161" s="171">
        <f>K8161*L8161</f>
        <v>44000</v>
      </c>
      <c r="N8161" s="197">
        <v>1</v>
      </c>
      <c r="O8161" s="122" t="s">
        <v>11146</v>
      </c>
      <c r="P8161" s="200">
        <v>3570700049771</v>
      </c>
      <c r="Q8161" s="122" t="s">
        <v>11147</v>
      </c>
      <c r="R8161" s="122" t="s">
        <v>11150</v>
      </c>
      <c r="S8161" s="170" t="s">
        <v>11151</v>
      </c>
      <c r="T8161" s="197" t="s">
        <v>44</v>
      </c>
      <c r="U8161" s="197" t="s">
        <v>45</v>
      </c>
      <c r="V8161" s="197" t="s">
        <v>75</v>
      </c>
      <c r="W8161" s="171">
        <v>176</v>
      </c>
      <c r="X8161" s="199">
        <v>33.33</v>
      </c>
      <c r="Y8161" s="171">
        <v>7150</v>
      </c>
      <c r="Z8161" s="171">
        <f>W8161*Y8161</f>
        <v>1258400</v>
      </c>
      <c r="AA8161" s="201">
        <v>15</v>
      </c>
      <c r="AB8161" s="201">
        <v>20</v>
      </c>
      <c r="AC8161" s="171">
        <f>(Z8161*(100-AB8161))/100</f>
        <v>1006720</v>
      </c>
      <c r="AD8161" s="171">
        <f>IF(AND(AC8161="",M8161=""),0,IF((AC8161=""),M8161, IF( (M8161=""),AC8161,SUM(AC8161:AC8163)+M8161)))</f>
        <v>3064160</v>
      </c>
      <c r="AE8161" s="171">
        <f>IF( (X8161=""),AD8161*1,AD8161*(X8161/100) )</f>
        <v>1021284.5279999999</v>
      </c>
      <c r="AF8161" s="171">
        <v>0</v>
      </c>
      <c r="AG8161" s="171">
        <f>IF((AF8161-AE8161) &gt; 1,0,IF((AF8161-AE8161)&lt;0,AE8161-AF8161,AF8161-AE8161))</f>
        <v>1021284.5279999999</v>
      </c>
      <c r="AH8161" s="137">
        <v>0.3</v>
      </c>
    </row>
    <row r="8162" spans="1:34" s="173" customFormat="1" x14ac:dyDescent="0.55000000000000004">
      <c r="A8162" s="122"/>
      <c r="B8162" s="197"/>
      <c r="C8162" s="197"/>
      <c r="D8162" s="198"/>
      <c r="E8162" s="197"/>
      <c r="F8162" s="197"/>
      <c r="G8162" s="197"/>
      <c r="H8162" s="197"/>
      <c r="I8162" s="199"/>
      <c r="J8162" s="123"/>
      <c r="K8162" s="171"/>
      <c r="L8162" s="171"/>
      <c r="M8162" s="171"/>
      <c r="N8162" s="197"/>
      <c r="O8162" s="122"/>
      <c r="P8162" s="200"/>
      <c r="Q8162" s="122"/>
      <c r="R8162" s="122"/>
      <c r="S8162" s="170"/>
      <c r="T8162" s="197" t="s">
        <v>44</v>
      </c>
      <c r="U8162" s="197"/>
      <c r="V8162" s="197" t="s">
        <v>52</v>
      </c>
      <c r="W8162" s="171">
        <v>176</v>
      </c>
      <c r="X8162" s="199">
        <v>33.33</v>
      </c>
      <c r="Y8162" s="171">
        <v>7150</v>
      </c>
      <c r="Z8162" s="171">
        <f>W8162*Y8162</f>
        <v>1258400</v>
      </c>
      <c r="AA8162" s="201">
        <v>15</v>
      </c>
      <c r="AB8162" s="201">
        <v>20</v>
      </c>
      <c r="AC8162" s="171">
        <f>(Z8162*(100-AB8162))/100</f>
        <v>1006720</v>
      </c>
      <c r="AD8162" s="171">
        <f>IF(AND(AC8162="",M8161=""),0,IF((AC8162=""),M8161, IF( (M8161=""),AC8162,SUM(AC8161:AC8163)+M8161)))</f>
        <v>3064160</v>
      </c>
      <c r="AE8162" s="171">
        <f>IF( (X8162=""),AD8162*1,AD8162*(X8162/100) )</f>
        <v>1021284.5279999999</v>
      </c>
      <c r="AF8162" s="171">
        <v>50000000</v>
      </c>
      <c r="AG8162" s="171">
        <f>IF((AF8162-AE8162) &gt; 1,0,IF((AF8162-AE8162)&lt;0,AE8162-AF8162,AF8162-AE8162))</f>
        <v>0</v>
      </c>
      <c r="AH8162" s="137">
        <v>0.02</v>
      </c>
    </row>
    <row r="8163" spans="1:34" s="173" customFormat="1" x14ac:dyDescent="0.55000000000000004">
      <c r="A8163" s="122"/>
      <c r="B8163" s="197"/>
      <c r="C8163" s="197"/>
      <c r="D8163" s="198"/>
      <c r="E8163" s="197"/>
      <c r="F8163" s="197"/>
      <c r="G8163" s="197"/>
      <c r="H8163" s="197"/>
      <c r="I8163" s="199"/>
      <c r="J8163" s="123"/>
      <c r="K8163" s="171"/>
      <c r="L8163" s="171"/>
      <c r="M8163" s="171"/>
      <c r="N8163" s="197"/>
      <c r="O8163" s="122"/>
      <c r="P8163" s="200"/>
      <c r="Q8163" s="122"/>
      <c r="R8163" s="122"/>
      <c r="S8163" s="170"/>
      <c r="T8163" s="197" t="s">
        <v>44</v>
      </c>
      <c r="U8163" s="197"/>
      <c r="V8163" s="197" t="s">
        <v>52</v>
      </c>
      <c r="W8163" s="171">
        <v>176</v>
      </c>
      <c r="X8163" s="199">
        <v>33.33</v>
      </c>
      <c r="Y8163" s="171">
        <v>7150</v>
      </c>
      <c r="Z8163" s="171">
        <f>W8163*Y8163</f>
        <v>1258400</v>
      </c>
      <c r="AA8163" s="201">
        <v>15</v>
      </c>
      <c r="AB8163" s="201">
        <v>20</v>
      </c>
      <c r="AC8163" s="171">
        <f>(Z8163*(100-AB8163))/100</f>
        <v>1006720</v>
      </c>
      <c r="AD8163" s="171">
        <v>3215168</v>
      </c>
      <c r="AE8163" s="171">
        <f>IF( (X8163=""),AD8163*1,AD8163*(X8163/100) )</f>
        <v>1071615.4944</v>
      </c>
      <c r="AF8163" s="171">
        <v>50000000</v>
      </c>
      <c r="AG8163" s="171">
        <f>IF((AF8163-AE8163) &gt; 1,0,IF((AF8163-AE8163)&lt;0,AE8163-AF8163,AF8163-AE8163))</f>
        <v>0</v>
      </c>
      <c r="AH8163" s="137">
        <v>0.02</v>
      </c>
    </row>
    <row r="8164" spans="1:34" s="173" customFormat="1" x14ac:dyDescent="0.55000000000000004">
      <c r="A8164" s="122"/>
      <c r="B8164" s="197"/>
      <c r="C8164" s="197"/>
      <c r="D8164" s="198"/>
      <c r="E8164" s="197"/>
      <c r="F8164" s="197"/>
      <c r="G8164" s="197"/>
      <c r="H8164" s="197"/>
      <c r="I8164" s="199"/>
      <c r="J8164" s="123"/>
      <c r="K8164" s="171"/>
      <c r="L8164" s="171" t="s">
        <v>63</v>
      </c>
      <c r="M8164" s="171">
        <f>SUM(M8161:M8162)</f>
        <v>44000</v>
      </c>
      <c r="N8164" s="197"/>
      <c r="O8164" s="122"/>
      <c r="P8164" s="200"/>
      <c r="Q8164" s="122"/>
      <c r="R8164" s="122"/>
      <c r="S8164" s="170"/>
      <c r="T8164" s="197"/>
      <c r="U8164" s="197"/>
      <c r="V8164" s="197"/>
      <c r="W8164" s="171"/>
      <c r="X8164" s="199"/>
      <c r="Y8164" s="171"/>
      <c r="Z8164" s="171"/>
      <c r="AA8164" s="201"/>
      <c r="AB8164" s="201"/>
      <c r="AC8164" s="171"/>
      <c r="AD8164" s="171"/>
      <c r="AE8164" s="171">
        <f>SUM(AE8161:AE8162)</f>
        <v>2042569.0559999999</v>
      </c>
      <c r="AF8164" s="171"/>
      <c r="AG8164" s="171">
        <f>SUM(AG8161:AG8162)</f>
        <v>1021284.5279999999</v>
      </c>
      <c r="AH8164" s="137"/>
    </row>
    <row r="8165" spans="1:34" s="173" customFormat="1" x14ac:dyDescent="0.55000000000000004">
      <c r="A8165" s="122" t="s">
        <v>11154</v>
      </c>
      <c r="B8165" s="123">
        <v>3496</v>
      </c>
      <c r="C8165" s="123">
        <v>5725</v>
      </c>
      <c r="D8165" s="135" t="s">
        <v>11155</v>
      </c>
      <c r="E8165" s="123" t="s">
        <v>34</v>
      </c>
      <c r="F8165" s="123">
        <v>2308</v>
      </c>
      <c r="G8165" s="123">
        <v>1</v>
      </c>
      <c r="H8165" s="123">
        <v>0</v>
      </c>
      <c r="I8165" s="136">
        <v>2</v>
      </c>
      <c r="J8165" s="123" t="s">
        <v>35</v>
      </c>
      <c r="K8165" s="137">
        <f>((G8165*400)+(H8165*100))+I8165</f>
        <v>402</v>
      </c>
      <c r="L8165" s="137">
        <v>2425</v>
      </c>
      <c r="M8165" s="137">
        <f>K8165*L8165</f>
        <v>974850</v>
      </c>
      <c r="N8165" s="123">
        <v>1</v>
      </c>
      <c r="O8165" s="108" t="s">
        <v>11152</v>
      </c>
      <c r="P8165" s="138">
        <v>3570800432304</v>
      </c>
      <c r="Q8165" s="108" t="s">
        <v>11153</v>
      </c>
      <c r="R8165" s="108" t="s">
        <v>11156</v>
      </c>
      <c r="S8165" s="139"/>
      <c r="T8165" s="123" t="s">
        <v>51</v>
      </c>
      <c r="U8165" s="123" t="s">
        <v>45</v>
      </c>
      <c r="V8165" s="123" t="s">
        <v>52</v>
      </c>
      <c r="W8165" s="137">
        <v>65.55</v>
      </c>
      <c r="X8165" s="136">
        <v>18.28</v>
      </c>
      <c r="Y8165" s="137">
        <v>6750</v>
      </c>
      <c r="Z8165" s="137">
        <f>W8165*Y8165</f>
        <v>442462.5</v>
      </c>
      <c r="AA8165" s="119">
        <v>6</v>
      </c>
      <c r="AB8165" s="119">
        <v>6</v>
      </c>
      <c r="AC8165" s="137">
        <f>(Z8165*(100-AB8165))/100</f>
        <v>415914.75</v>
      </c>
      <c r="AD8165" s="137">
        <f>IF(AND(AC8165="",M8165=""),0,IF((AC8165=""),M8165, IF( (M8165=""),AC8165,SUM(AC8165:AC8170)+M8165)))</f>
        <v>3023333.25</v>
      </c>
      <c r="AE8165" s="137">
        <f>IF( (X8165=""),AD8165*1,AD8165*(X8165/100) )</f>
        <v>552665.31810000003</v>
      </c>
      <c r="AF8165" s="137">
        <v>50000000</v>
      </c>
      <c r="AG8165" s="137">
        <f>IF((AF8165-AE8165) &gt; 1,0,IF((AF8165-AE8165)&lt;0,AE8165-AF8165,AF8165-AE8165))</f>
        <v>0</v>
      </c>
      <c r="AH8165" s="137">
        <v>0.02</v>
      </c>
    </row>
    <row r="8166" spans="1:34" s="173" customFormat="1" x14ac:dyDescent="0.55000000000000004">
      <c r="A8166" s="122"/>
      <c r="B8166" s="123"/>
      <c r="C8166" s="123"/>
      <c r="D8166" s="135"/>
      <c r="E8166" s="123"/>
      <c r="F8166" s="123"/>
      <c r="G8166" s="123"/>
      <c r="H8166" s="123"/>
      <c r="I8166" s="136"/>
      <c r="J8166" s="123"/>
      <c r="K8166" s="137"/>
      <c r="L8166" s="137"/>
      <c r="M8166" s="137"/>
      <c r="N8166" s="123">
        <v>2</v>
      </c>
      <c r="O8166" s="108" t="s">
        <v>11152</v>
      </c>
      <c r="P8166" s="138">
        <v>3570800432304</v>
      </c>
      <c r="Q8166" s="108" t="s">
        <v>11153</v>
      </c>
      <c r="R8166" s="108" t="s">
        <v>11156</v>
      </c>
      <c r="S8166" s="139"/>
      <c r="T8166" s="123" t="s">
        <v>55</v>
      </c>
      <c r="U8166" s="123" t="s">
        <v>45</v>
      </c>
      <c r="V8166" s="123" t="s">
        <v>52</v>
      </c>
      <c r="W8166" s="137">
        <v>35.770000000000003</v>
      </c>
      <c r="X8166" s="136">
        <v>9.9700000000000006</v>
      </c>
      <c r="Y8166" s="137">
        <v>0</v>
      </c>
      <c r="Z8166" s="137">
        <f>W8166*Y8166</f>
        <v>0</v>
      </c>
      <c r="AA8166" s="119">
        <v>6</v>
      </c>
      <c r="AB8166" s="119">
        <v>6</v>
      </c>
      <c r="AC8166" s="137">
        <f>(Z8166*(100-AB8166))/100</f>
        <v>0</v>
      </c>
      <c r="AD8166" s="137">
        <f>IF(AND(AC8166="",M8165=""),0,IF((AC8166=""),M8165, IF( (M8165=""),AC8166,SUM(AC8165:AC8170)+M8165)))</f>
        <v>3023333.25</v>
      </c>
      <c r="AE8166" s="137">
        <f>IF( (X8166=""),AD8166*1,AD8166*(X8166/100) )</f>
        <v>301426.32502500003</v>
      </c>
      <c r="AF8166" s="137">
        <v>50000000</v>
      </c>
      <c r="AG8166" s="137">
        <f>IF((AF8166-AE8166) &gt; 1,0,IF((AF8166-AE8166)&lt;0,AE8166-AF8166,AF8166-AE8166))</f>
        <v>0</v>
      </c>
      <c r="AH8166" s="137">
        <v>0.02</v>
      </c>
    </row>
    <row r="8167" spans="1:34" s="173" customFormat="1" x14ac:dyDescent="0.55000000000000004">
      <c r="A8167" s="122"/>
      <c r="B8167" s="123"/>
      <c r="C8167" s="123"/>
      <c r="D8167" s="135"/>
      <c r="E8167" s="123"/>
      <c r="F8167" s="123"/>
      <c r="G8167" s="123"/>
      <c r="H8167" s="123"/>
      <c r="I8167" s="136"/>
      <c r="J8167" s="123"/>
      <c r="K8167" s="137"/>
      <c r="L8167" s="137"/>
      <c r="M8167" s="137"/>
      <c r="N8167" s="123">
        <v>3</v>
      </c>
      <c r="O8167" s="108" t="s">
        <v>11152</v>
      </c>
      <c r="P8167" s="138">
        <v>3570800432304</v>
      </c>
      <c r="Q8167" s="108" t="s">
        <v>11153</v>
      </c>
      <c r="R8167" s="108" t="s">
        <v>11156</v>
      </c>
      <c r="S8167" s="139" t="s">
        <v>11157</v>
      </c>
      <c r="T8167" s="123" t="s">
        <v>51</v>
      </c>
      <c r="U8167" s="123" t="s">
        <v>45</v>
      </c>
      <c r="V8167" s="123" t="s">
        <v>52</v>
      </c>
      <c r="W8167" s="137">
        <v>257.3</v>
      </c>
      <c r="X8167" s="136">
        <v>71.75</v>
      </c>
      <c r="Y8167" s="137">
        <v>6750</v>
      </c>
      <c r="Z8167" s="137">
        <f>W8167*Y8167</f>
        <v>1736775</v>
      </c>
      <c r="AA8167" s="119">
        <v>6</v>
      </c>
      <c r="AB8167" s="119">
        <v>6</v>
      </c>
      <c r="AC8167" s="137">
        <f>(Z8167*(100-AB8167))/100</f>
        <v>1632568.5</v>
      </c>
      <c r="AD8167" s="137">
        <f>IF(AND(AC8167="",M8165=""),0,IF((AC8167=""),M8165, IF( (M8165=""),AC8167,SUM(AC8165:AC8170)+M8165)))</f>
        <v>3023333.25</v>
      </c>
      <c r="AE8167" s="137">
        <f>IF( (X8167=""),AD8167*1,AD8167*(X8167/100) )</f>
        <v>2169241.6068750001</v>
      </c>
      <c r="AF8167" s="137">
        <v>50000000</v>
      </c>
      <c r="AG8167" s="137">
        <f>IF((AF8167-AE8167) &gt; 1,0,IF((AF8167-AE8167)&lt;0,AE8167-AF8167,AF8167-AE8167))</f>
        <v>0</v>
      </c>
      <c r="AH8167" s="137">
        <v>0.02</v>
      </c>
    </row>
    <row r="8168" spans="1:34" s="173" customFormat="1" x14ac:dyDescent="0.55000000000000004">
      <c r="A8168" s="122" t="s">
        <v>11154</v>
      </c>
      <c r="B8168" s="123">
        <v>3497</v>
      </c>
      <c r="C8168" s="123">
        <v>6048</v>
      </c>
      <c r="D8168" s="135" t="s">
        <v>11166</v>
      </c>
      <c r="E8168" s="123" t="s">
        <v>37</v>
      </c>
      <c r="F8168" s="123">
        <v>5261</v>
      </c>
      <c r="G8168" s="123">
        <v>0</v>
      </c>
      <c r="H8168" s="123">
        <v>1</v>
      </c>
      <c r="I8168" s="136">
        <v>61</v>
      </c>
      <c r="J8168" s="123" t="s">
        <v>38</v>
      </c>
      <c r="K8168" s="137">
        <f>((G8168*400)+(H8168*100))+I8168</f>
        <v>161</v>
      </c>
      <c r="L8168" s="137">
        <v>400</v>
      </c>
      <c r="M8168" s="137">
        <f>K8168*L8168</f>
        <v>64400</v>
      </c>
      <c r="N8168" s="123"/>
      <c r="O8168" s="108"/>
      <c r="P8168" s="138"/>
      <c r="Q8168" s="108"/>
      <c r="R8168" s="108"/>
      <c r="S8168" s="139"/>
      <c r="T8168" s="123"/>
      <c r="U8168" s="123"/>
      <c r="V8168" s="123"/>
      <c r="W8168" s="137"/>
      <c r="X8168" s="136"/>
      <c r="Y8168" s="137"/>
      <c r="Z8168" s="137"/>
      <c r="AA8168" s="119"/>
      <c r="AB8168" s="119"/>
      <c r="AC8168" s="137"/>
      <c r="AD8168" s="137">
        <f>IF(AND(AC8168="",M8168=""),0,IF((AC8168=""),M8168,IF((M8168=""),AC8168,AC8168+M8168)))</f>
        <v>64400</v>
      </c>
      <c r="AE8168" s="137">
        <f>IF( (X8168=""),AD8168*1,AD8168*(X8168/100) )</f>
        <v>64400</v>
      </c>
      <c r="AF8168" s="137">
        <v>0</v>
      </c>
      <c r="AG8168" s="137">
        <f>IF((AF8168-AE8168) &gt; 1,0,IF((AF8168-AE8168)&lt;0,AE8168-AF8168,AF8168-AE8168))</f>
        <v>64400</v>
      </c>
      <c r="AH8168" s="137">
        <v>0.01</v>
      </c>
    </row>
    <row r="8169" spans="1:34" s="173" customFormat="1" x14ac:dyDescent="0.55000000000000004">
      <c r="A8169" s="122" t="s">
        <v>11154</v>
      </c>
      <c r="B8169" s="123">
        <v>3498</v>
      </c>
      <c r="C8169" s="123">
        <v>6046</v>
      </c>
      <c r="D8169" s="135" t="s">
        <v>11193</v>
      </c>
      <c r="E8169" s="123" t="s">
        <v>34</v>
      </c>
      <c r="F8169" s="123">
        <v>23893</v>
      </c>
      <c r="G8169" s="123">
        <v>2</v>
      </c>
      <c r="H8169" s="123">
        <v>3</v>
      </c>
      <c r="I8169" s="136">
        <v>70</v>
      </c>
      <c r="J8169" s="123" t="s">
        <v>38</v>
      </c>
      <c r="K8169" s="137">
        <f>((G8169*400)+(H8169*100))+I8169</f>
        <v>1170</v>
      </c>
      <c r="L8169" s="137">
        <v>450</v>
      </c>
      <c r="M8169" s="137">
        <f>K8169*L8169</f>
        <v>526500</v>
      </c>
      <c r="N8169" s="123"/>
      <c r="O8169" s="108"/>
      <c r="P8169" s="138"/>
      <c r="Q8169" s="108"/>
      <c r="R8169" s="108"/>
      <c r="S8169" s="139"/>
      <c r="T8169" s="123"/>
      <c r="U8169" s="123"/>
      <c r="V8169" s="123"/>
      <c r="W8169" s="137"/>
      <c r="X8169" s="136"/>
      <c r="Y8169" s="137"/>
      <c r="Z8169" s="137"/>
      <c r="AA8169" s="119"/>
      <c r="AB8169" s="119"/>
      <c r="AC8169" s="137"/>
      <c r="AD8169" s="137">
        <f>IF(AND(AC8169="",M8169=""),0,IF((AC8169=""),M8169,IF((M8169=""),AC8169,AC8169+M8169)))</f>
        <v>526500</v>
      </c>
      <c r="AE8169" s="137">
        <f>IF( (X8169=""),AD8169*1,AD8169*(X8169/100) )</f>
        <v>526500</v>
      </c>
      <c r="AF8169" s="137">
        <v>50000000</v>
      </c>
      <c r="AG8169" s="137">
        <f>IF((AF8169-AE8169) &gt; 1,0,IF((AF8169-AE8169)&lt;0,AE8169-AF8169,AF8169-AE8169))</f>
        <v>0</v>
      </c>
      <c r="AH8169" s="137">
        <v>0.01</v>
      </c>
    </row>
    <row r="8170" spans="1:34" s="173" customFormat="1" x14ac:dyDescent="0.55000000000000004">
      <c r="A8170" s="122"/>
      <c r="B8170" s="123"/>
      <c r="C8170" s="123"/>
      <c r="D8170" s="135"/>
      <c r="E8170" s="123"/>
      <c r="F8170" s="123"/>
      <c r="G8170" s="123"/>
      <c r="H8170" s="123"/>
      <c r="I8170" s="136"/>
      <c r="J8170" s="123"/>
      <c r="K8170" s="137"/>
      <c r="L8170" s="137" t="s">
        <v>63</v>
      </c>
      <c r="M8170" s="137">
        <f>SUM(M8165:M8169)</f>
        <v>1565750</v>
      </c>
      <c r="N8170" s="123"/>
      <c r="O8170" s="108"/>
      <c r="P8170" s="138"/>
      <c r="Q8170" s="108"/>
      <c r="R8170" s="108"/>
      <c r="S8170" s="139"/>
      <c r="T8170" s="123"/>
      <c r="U8170" s="123"/>
      <c r="V8170" s="123"/>
      <c r="W8170" s="137"/>
      <c r="X8170" s="136"/>
      <c r="Y8170" s="137"/>
      <c r="Z8170" s="137"/>
      <c r="AA8170" s="119"/>
      <c r="AB8170" s="119"/>
      <c r="AC8170" s="137"/>
      <c r="AD8170" s="137"/>
      <c r="AE8170" s="137">
        <f>SUM(AE8165:AE8169)</f>
        <v>3614233.25</v>
      </c>
      <c r="AF8170" s="137"/>
      <c r="AG8170" s="137">
        <f>SUM(AG8165:AG8169)</f>
        <v>64400</v>
      </c>
      <c r="AH8170" s="137"/>
    </row>
    <row r="8171" spans="1:34" s="99" customFormat="1" x14ac:dyDescent="0.55000000000000004">
      <c r="A8171" s="107" t="s">
        <v>11188</v>
      </c>
      <c r="B8171" s="102">
        <v>3947</v>
      </c>
      <c r="C8171" s="102">
        <v>6636</v>
      </c>
      <c r="D8171" s="90" t="s">
        <v>11189</v>
      </c>
      <c r="E8171" s="102" t="s">
        <v>34</v>
      </c>
      <c r="F8171" s="102">
        <v>23227</v>
      </c>
      <c r="G8171" s="102">
        <v>2</v>
      </c>
      <c r="H8171" s="102">
        <v>0</v>
      </c>
      <c r="I8171" s="98">
        <v>48</v>
      </c>
      <c r="J8171" s="102" t="s">
        <v>35</v>
      </c>
      <c r="K8171" s="94">
        <f>((G8171*400)+(H8171*100))+I8171</f>
        <v>848</v>
      </c>
      <c r="L8171" s="94">
        <v>625</v>
      </c>
      <c r="M8171" s="94">
        <f>K8171*L8171</f>
        <v>530000</v>
      </c>
      <c r="N8171" s="102">
        <v>1</v>
      </c>
      <c r="O8171" s="111" t="s">
        <v>11186</v>
      </c>
      <c r="P8171" s="96"/>
      <c r="Q8171" s="111" t="s">
        <v>11187</v>
      </c>
      <c r="R8171" s="111" t="s">
        <v>11190</v>
      </c>
      <c r="S8171" s="97"/>
      <c r="T8171" s="102" t="s">
        <v>492</v>
      </c>
      <c r="U8171" s="102" t="s">
        <v>45</v>
      </c>
      <c r="V8171" s="102" t="s">
        <v>52</v>
      </c>
      <c r="W8171" s="94">
        <v>1139</v>
      </c>
      <c r="X8171" s="98">
        <v>82.07</v>
      </c>
      <c r="Y8171" s="94">
        <v>3400</v>
      </c>
      <c r="Z8171" s="94">
        <f>W8171*Y8171</f>
        <v>3872600</v>
      </c>
      <c r="AA8171" s="89">
        <v>21</v>
      </c>
      <c r="AB8171" s="89">
        <v>32</v>
      </c>
      <c r="AC8171" s="94">
        <f>(Z8171*(100-AB8171))/100</f>
        <v>2633368</v>
      </c>
      <c r="AD8171" s="94">
        <f>IF(AND(AC8171="",M8171=""),0,IF((AC8171=""),M8171, IF( (M8171=""),AC8171,SUM(AC8171:AC8173)+M8171)))</f>
        <v>4220360</v>
      </c>
      <c r="AE8171" s="94">
        <f>IF( (X8171=""),AD8171*1,AD8171*(X8171/100) )</f>
        <v>3463649.452</v>
      </c>
      <c r="AF8171" s="94">
        <v>50000000</v>
      </c>
      <c r="AG8171" s="94">
        <f>IF((AF8171-AE8171) &gt; 1,0,IF((AF8171-AE8171)&lt;0,AE8171-AF8171,AF8171-AE8171))</f>
        <v>0</v>
      </c>
      <c r="AH8171" s="94">
        <v>0.02</v>
      </c>
    </row>
    <row r="8172" spans="1:34" s="99" customFormat="1" x14ac:dyDescent="0.55000000000000004">
      <c r="A8172" s="107"/>
      <c r="B8172" s="102"/>
      <c r="C8172" s="102"/>
      <c r="D8172" s="90"/>
      <c r="E8172" s="102"/>
      <c r="F8172" s="102"/>
      <c r="G8172" s="102"/>
      <c r="H8172" s="102"/>
      <c r="I8172" s="98"/>
      <c r="J8172" s="102"/>
      <c r="K8172" s="94"/>
      <c r="L8172" s="94"/>
      <c r="M8172" s="94"/>
      <c r="N8172" s="102">
        <v>2</v>
      </c>
      <c r="O8172" s="111" t="s">
        <v>11186</v>
      </c>
      <c r="P8172" s="96"/>
      <c r="Q8172" s="111" t="s">
        <v>11187</v>
      </c>
      <c r="R8172" s="111" t="s">
        <v>11190</v>
      </c>
      <c r="S8172" s="97" t="s">
        <v>11191</v>
      </c>
      <c r="T8172" s="102" t="s">
        <v>51</v>
      </c>
      <c r="U8172" s="102" t="s">
        <v>45</v>
      </c>
      <c r="V8172" s="102" t="s">
        <v>52</v>
      </c>
      <c r="W8172" s="94">
        <v>148.80000000000001</v>
      </c>
      <c r="X8172" s="98">
        <v>10.72</v>
      </c>
      <c r="Y8172" s="94">
        <v>6750</v>
      </c>
      <c r="Z8172" s="94">
        <f>W8172*Y8172</f>
        <v>1004400.0000000001</v>
      </c>
      <c r="AA8172" s="89">
        <v>21</v>
      </c>
      <c r="AB8172" s="89">
        <v>32</v>
      </c>
      <c r="AC8172" s="94">
        <f>(Z8172*(100-AB8172))/100</f>
        <v>682992.00000000012</v>
      </c>
      <c r="AD8172" s="94">
        <f>IF(AND(AC8172="",M8171=""),0,IF((AC8172=""),M8171, IF( (M8171=""),AC8172,SUM(AC8171:AC8173)+M8171)))</f>
        <v>4220360</v>
      </c>
      <c r="AE8172" s="94">
        <f>IF( (X8172=""),AD8172*1,AD8172*(X8172/100) )</f>
        <v>452422.592</v>
      </c>
      <c r="AF8172" s="94">
        <v>50000000</v>
      </c>
      <c r="AG8172" s="94">
        <f>IF((AF8172-AE8172) &gt; 1,0,IF((AF8172-AE8172)&lt;0,AE8172-AF8172,AF8172-AE8172))</f>
        <v>0</v>
      </c>
      <c r="AH8172" s="94">
        <v>0.02</v>
      </c>
    </row>
    <row r="8173" spans="1:34" s="99" customFormat="1" x14ac:dyDescent="0.55000000000000004">
      <c r="A8173" s="107"/>
      <c r="B8173" s="102"/>
      <c r="C8173" s="102"/>
      <c r="D8173" s="90"/>
      <c r="E8173" s="102"/>
      <c r="F8173" s="102"/>
      <c r="G8173" s="102"/>
      <c r="H8173" s="102"/>
      <c r="I8173" s="98"/>
      <c r="J8173" s="102"/>
      <c r="K8173" s="94"/>
      <c r="L8173" s="94"/>
      <c r="M8173" s="94"/>
      <c r="N8173" s="102">
        <v>3</v>
      </c>
      <c r="O8173" s="111" t="s">
        <v>11186</v>
      </c>
      <c r="P8173" s="96"/>
      <c r="Q8173" s="111" t="s">
        <v>11187</v>
      </c>
      <c r="R8173" s="111" t="s">
        <v>11190</v>
      </c>
      <c r="S8173" s="97" t="s">
        <v>11192</v>
      </c>
      <c r="T8173" s="102" t="s">
        <v>95</v>
      </c>
      <c r="U8173" s="102" t="s">
        <v>45</v>
      </c>
      <c r="V8173" s="102" t="s">
        <v>75</v>
      </c>
      <c r="W8173" s="94">
        <v>100</v>
      </c>
      <c r="X8173" s="98">
        <v>7.21</v>
      </c>
      <c r="Y8173" s="94">
        <v>5500</v>
      </c>
      <c r="Z8173" s="94">
        <f>W8173*Y8173</f>
        <v>550000</v>
      </c>
      <c r="AA8173" s="89">
        <v>21</v>
      </c>
      <c r="AB8173" s="89">
        <v>32</v>
      </c>
      <c r="AC8173" s="94">
        <f>(Z8173*(100-AB8173))/100</f>
        <v>374000</v>
      </c>
      <c r="AD8173" s="94">
        <f>IF(AND(AC8173="",M8171=""),0,IF((AC8173=""),M8171, IF( (M8171=""),AC8173,SUM(AC8171:AC8173)+M8171)))</f>
        <v>4220360</v>
      </c>
      <c r="AE8173" s="94">
        <f>IF( (X8173=""),AD8173*1,AD8173*(X8173/100) )</f>
        <v>304287.95600000001</v>
      </c>
      <c r="AF8173" s="94">
        <v>0</v>
      </c>
      <c r="AG8173" s="94">
        <f>IF((AF8173-AE8173) &gt; 1,0,IF((AF8173-AE8173)&lt;0,AE8173-AF8173,AF8173-AE8173))</f>
        <v>304287.95600000001</v>
      </c>
      <c r="AH8173" s="94">
        <v>0.3</v>
      </c>
    </row>
    <row r="8174" spans="1:34" s="99" customFormat="1" x14ac:dyDescent="0.55000000000000004">
      <c r="A8174" s="107"/>
      <c r="B8174" s="102"/>
      <c r="C8174" s="102"/>
      <c r="D8174" s="90"/>
      <c r="E8174" s="102"/>
      <c r="F8174" s="102"/>
      <c r="G8174" s="102"/>
      <c r="H8174" s="102"/>
      <c r="I8174" s="98"/>
      <c r="J8174" s="102"/>
      <c r="K8174" s="94"/>
      <c r="L8174" s="94" t="s">
        <v>63</v>
      </c>
      <c r="M8174" s="94">
        <f>SUM(M8171:M8173)</f>
        <v>530000</v>
      </c>
      <c r="N8174" s="102"/>
      <c r="O8174" s="111"/>
      <c r="P8174" s="96"/>
      <c r="Q8174" s="111"/>
      <c r="R8174" s="111"/>
      <c r="S8174" s="97"/>
      <c r="T8174" s="102"/>
      <c r="U8174" s="102"/>
      <c r="V8174" s="102"/>
      <c r="W8174" s="94"/>
      <c r="X8174" s="98"/>
      <c r="Y8174" s="94"/>
      <c r="Z8174" s="94"/>
      <c r="AA8174" s="89"/>
      <c r="AB8174" s="89"/>
      <c r="AC8174" s="94"/>
      <c r="AD8174" s="94"/>
      <c r="AE8174" s="94">
        <f>SUM(AE8171:AE8173)</f>
        <v>4220360</v>
      </c>
      <c r="AF8174" s="94"/>
      <c r="AG8174" s="94">
        <f>SUM(AG8171:AG8173)</f>
        <v>304287.95600000001</v>
      </c>
      <c r="AH8174" s="94"/>
    </row>
    <row r="8175" spans="1:34" s="99" customFormat="1" x14ac:dyDescent="0.55000000000000004">
      <c r="A8175" s="107" t="s">
        <v>11160</v>
      </c>
      <c r="B8175" s="102">
        <v>3499</v>
      </c>
      <c r="C8175" s="102">
        <v>5379</v>
      </c>
      <c r="D8175" s="90" t="s">
        <v>11161</v>
      </c>
      <c r="E8175" s="102" t="s">
        <v>34</v>
      </c>
      <c r="F8175" s="102">
        <v>2431</v>
      </c>
      <c r="G8175" s="102">
        <v>0</v>
      </c>
      <c r="H8175" s="102">
        <v>1</v>
      </c>
      <c r="I8175" s="98">
        <v>26</v>
      </c>
      <c r="J8175" s="102" t="s">
        <v>35</v>
      </c>
      <c r="K8175" s="94">
        <f>((G8175*400)+(H8175*100))+I8175</f>
        <v>126</v>
      </c>
      <c r="L8175" s="94">
        <v>2425</v>
      </c>
      <c r="M8175" s="94">
        <f>K8175*L8175</f>
        <v>305550</v>
      </c>
      <c r="N8175" s="102">
        <v>1</v>
      </c>
      <c r="O8175" s="111" t="s">
        <v>11158</v>
      </c>
      <c r="P8175" s="96">
        <v>3570800431685</v>
      </c>
      <c r="Q8175" s="111" t="s">
        <v>11159</v>
      </c>
      <c r="R8175" s="111" t="s">
        <v>11162</v>
      </c>
      <c r="S8175" s="97" t="s">
        <v>11163</v>
      </c>
      <c r="T8175" s="102" t="s">
        <v>51</v>
      </c>
      <c r="U8175" s="102" t="s">
        <v>45</v>
      </c>
      <c r="V8175" s="102" t="s">
        <v>52</v>
      </c>
      <c r="W8175" s="94">
        <v>32</v>
      </c>
      <c r="X8175" s="98">
        <v>7.32</v>
      </c>
      <c r="Y8175" s="94">
        <v>6750</v>
      </c>
      <c r="Z8175" s="94">
        <f>W8175*Y8175</f>
        <v>216000</v>
      </c>
      <c r="AA8175" s="119">
        <v>6</v>
      </c>
      <c r="AB8175" s="119">
        <v>6</v>
      </c>
      <c r="AC8175" s="94">
        <f>(Z8175*(100-AB8175))/100</f>
        <v>203040</v>
      </c>
      <c r="AD8175" s="94">
        <f>IF(AND(AC8175="",M8175=""),0,IF((AC8175=""),M8175, IF( (M8175=""),AC8175,SUM(AC8175:AC8178)+M8175)))</f>
        <v>2385286.3600000003</v>
      </c>
      <c r="AE8175" s="94">
        <f>IF( (X8175=""),AD8175*1,AD8175*(X8175/100) )</f>
        <v>174602.96155200002</v>
      </c>
      <c r="AF8175" s="94">
        <v>50000000</v>
      </c>
      <c r="AG8175" s="94">
        <f>IF((AF8175-AE8175) &gt; 1,0,IF((AF8175-AE8175)&lt;0,AE8175-AF8175,AF8175-AE8175))</f>
        <v>0</v>
      </c>
      <c r="AH8175" s="94">
        <v>0.02</v>
      </c>
    </row>
    <row r="8176" spans="1:34" s="99" customFormat="1" x14ac:dyDescent="0.55000000000000004">
      <c r="A8176" s="107"/>
      <c r="B8176" s="102"/>
      <c r="C8176" s="102"/>
      <c r="D8176" s="90"/>
      <c r="E8176" s="102"/>
      <c r="F8176" s="102"/>
      <c r="G8176" s="102"/>
      <c r="H8176" s="102"/>
      <c r="I8176" s="98"/>
      <c r="J8176" s="102"/>
      <c r="K8176" s="94"/>
      <c r="L8176" s="94"/>
      <c r="M8176" s="94"/>
      <c r="N8176" s="102">
        <v>2</v>
      </c>
      <c r="O8176" s="111" t="s">
        <v>11158</v>
      </c>
      <c r="P8176" s="96">
        <v>3570800431685</v>
      </c>
      <c r="Q8176" s="111" t="s">
        <v>11159</v>
      </c>
      <c r="R8176" s="111" t="s">
        <v>11162</v>
      </c>
      <c r="S8176" s="97" t="s">
        <v>11164</v>
      </c>
      <c r="T8176" s="102" t="s">
        <v>51</v>
      </c>
      <c r="U8176" s="102" t="s">
        <v>45</v>
      </c>
      <c r="V8176" s="102" t="s">
        <v>52</v>
      </c>
      <c r="W8176" s="94">
        <v>366.08</v>
      </c>
      <c r="X8176" s="98">
        <v>83.73</v>
      </c>
      <c r="Y8176" s="94">
        <v>6750</v>
      </c>
      <c r="Z8176" s="94">
        <f>W8176*Y8176</f>
        <v>2471040</v>
      </c>
      <c r="AA8176" s="89">
        <v>19</v>
      </c>
      <c r="AB8176" s="89">
        <v>28</v>
      </c>
      <c r="AC8176" s="94">
        <f>(Z8176*(100-AB8176))/100</f>
        <v>1779148.8</v>
      </c>
      <c r="AD8176" s="94">
        <f>IF(AND(AC8176="",M8175=""),0,IF((AC8176=""),M8175, IF( (M8175=""),AC8176,SUM(AC8175:AC8178)+M8175)))</f>
        <v>2385286.3600000003</v>
      </c>
      <c r="AE8176" s="94">
        <f>IF( (X8176=""),AD8176*1,AD8176*(X8176/100) )</f>
        <v>1997200.2692280004</v>
      </c>
      <c r="AF8176" s="94">
        <v>50000000</v>
      </c>
      <c r="AG8176" s="94">
        <f>IF((AF8176-AE8176) &gt; 1,0,IF((AF8176-AE8176)&lt;0,AE8176-AF8176,AF8176-AE8176))</f>
        <v>0</v>
      </c>
      <c r="AH8176" s="94">
        <v>0.02</v>
      </c>
    </row>
    <row r="8177" spans="1:34" s="99" customFormat="1" x14ac:dyDescent="0.55000000000000004">
      <c r="A8177" s="107"/>
      <c r="B8177" s="102"/>
      <c r="C8177" s="102"/>
      <c r="D8177" s="90"/>
      <c r="E8177" s="102"/>
      <c r="F8177" s="102"/>
      <c r="G8177" s="102"/>
      <c r="H8177" s="102"/>
      <c r="I8177" s="98"/>
      <c r="J8177" s="102"/>
      <c r="K8177" s="94"/>
      <c r="L8177" s="94"/>
      <c r="M8177" s="94"/>
      <c r="N8177" s="102">
        <v>3</v>
      </c>
      <c r="O8177" s="111" t="s">
        <v>11158</v>
      </c>
      <c r="P8177" s="96">
        <v>3570800431685</v>
      </c>
      <c r="Q8177" s="111" t="s">
        <v>11159</v>
      </c>
      <c r="R8177" s="111" t="s">
        <v>11162</v>
      </c>
      <c r="S8177" s="97" t="s">
        <v>11165</v>
      </c>
      <c r="T8177" s="102" t="s">
        <v>55</v>
      </c>
      <c r="U8177" s="102" t="s">
        <v>45</v>
      </c>
      <c r="V8177" s="102" t="s">
        <v>52</v>
      </c>
      <c r="W8177" s="94">
        <v>39.159999999999997</v>
      </c>
      <c r="X8177" s="98">
        <v>8.9600000000000009</v>
      </c>
      <c r="Y8177" s="94">
        <v>2650</v>
      </c>
      <c r="Z8177" s="94">
        <f>W8177*Y8177</f>
        <v>103773.99999999999</v>
      </c>
      <c r="AA8177" s="89">
        <v>6</v>
      </c>
      <c r="AB8177" s="89">
        <v>6</v>
      </c>
      <c r="AC8177" s="94">
        <f>(Z8177*(100-AB8177))/100</f>
        <v>97547.559999999983</v>
      </c>
      <c r="AD8177" s="94">
        <f>IF(AND(AC8177="",M8175=""),0,IF((AC8177=""),M8175, IF( (M8175=""),AC8177,SUM(AC8175:AC8178)+M8175)))</f>
        <v>2385286.3600000003</v>
      </c>
      <c r="AE8177" s="94">
        <f>IF( (X8177=""),AD8177*1,AD8177*(X8177/100) )</f>
        <v>213721.65785600006</v>
      </c>
      <c r="AF8177" s="94">
        <v>50000000</v>
      </c>
      <c r="AG8177" s="94">
        <f>IF((AF8177-AE8177) &gt; 1,0,IF((AF8177-AE8177)&lt;0,AE8177-AF8177,AF8177-AE8177))</f>
        <v>0</v>
      </c>
      <c r="AH8177" s="94">
        <v>0.02</v>
      </c>
    </row>
    <row r="8178" spans="1:34" s="99" customFormat="1" x14ac:dyDescent="0.55000000000000004">
      <c r="A8178" s="107"/>
      <c r="B8178" s="102"/>
      <c r="C8178" s="102"/>
      <c r="D8178" s="90"/>
      <c r="E8178" s="102"/>
      <c r="F8178" s="102"/>
      <c r="G8178" s="102"/>
      <c r="H8178" s="102"/>
      <c r="I8178" s="98"/>
      <c r="J8178" s="102"/>
      <c r="K8178" s="94"/>
      <c r="L8178" s="94" t="s">
        <v>63</v>
      </c>
      <c r="M8178" s="94">
        <f>SUM(M8175:M8177)</f>
        <v>305550</v>
      </c>
      <c r="N8178" s="102"/>
      <c r="O8178" s="111"/>
      <c r="P8178" s="96"/>
      <c r="Q8178" s="111"/>
      <c r="R8178" s="111"/>
      <c r="S8178" s="97"/>
      <c r="T8178" s="102"/>
      <c r="U8178" s="102"/>
      <c r="V8178" s="102"/>
      <c r="W8178" s="94"/>
      <c r="X8178" s="98"/>
      <c r="Y8178" s="94"/>
      <c r="Z8178" s="94"/>
      <c r="AA8178" s="89"/>
      <c r="AB8178" s="89"/>
      <c r="AC8178" s="94"/>
      <c r="AD8178" s="94"/>
      <c r="AE8178" s="94">
        <f>SUM(AE8175:AE8177)</f>
        <v>2385524.8886360005</v>
      </c>
      <c r="AF8178" s="94"/>
      <c r="AG8178" s="94">
        <f>SUM(AG8175:AG8177)</f>
        <v>0</v>
      </c>
      <c r="AH8178" s="94"/>
    </row>
    <row r="8179" spans="1:34" s="173" customFormat="1" x14ac:dyDescent="0.55000000000000004">
      <c r="A8179" s="122" t="s">
        <v>11167</v>
      </c>
      <c r="B8179" s="197">
        <v>3792</v>
      </c>
      <c r="C8179" s="197">
        <v>6431</v>
      </c>
      <c r="D8179" s="198" t="s">
        <v>11168</v>
      </c>
      <c r="E8179" s="197" t="s">
        <v>37</v>
      </c>
      <c r="F8179" s="197">
        <v>5363</v>
      </c>
      <c r="G8179" s="197">
        <v>1</v>
      </c>
      <c r="H8179" s="197">
        <v>1</v>
      </c>
      <c r="I8179" s="199">
        <v>36</v>
      </c>
      <c r="J8179" s="123" t="s">
        <v>38</v>
      </c>
      <c r="K8179" s="171">
        <f>((G8179*400)+(H8179*100))+I8179</f>
        <v>536</v>
      </c>
      <c r="L8179" s="171">
        <v>400</v>
      </c>
      <c r="M8179" s="171">
        <f>K8179*L8179</f>
        <v>214400</v>
      </c>
      <c r="N8179" s="197"/>
      <c r="O8179" s="122"/>
      <c r="P8179" s="200"/>
      <c r="Q8179" s="122"/>
      <c r="R8179" s="122"/>
      <c r="S8179" s="170"/>
      <c r="T8179" s="197"/>
      <c r="U8179" s="197"/>
      <c r="V8179" s="197"/>
      <c r="W8179" s="171"/>
      <c r="X8179" s="199"/>
      <c r="Y8179" s="171"/>
      <c r="Z8179" s="171"/>
      <c r="AA8179" s="201"/>
      <c r="AB8179" s="201"/>
      <c r="AC8179" s="171"/>
      <c r="AD8179" s="171">
        <f>IF(AND(AC8179="",M8179=""),0,IF((AC8179=""),M8179,IF((M8179=""),AC8179,AC8179+M8179)))</f>
        <v>214400</v>
      </c>
      <c r="AE8179" s="171">
        <f>IF( (X8179=""),AD8179*1,AD8179*(X8179/100) )</f>
        <v>214400</v>
      </c>
      <c r="AF8179" s="171">
        <v>0</v>
      </c>
      <c r="AG8179" s="171">
        <f>IF((AF8179-AE8179) &gt; 1,0,IF((AF8179-AE8179)&lt;0,AE8179-AF8179,AF8179-AE8179))</f>
        <v>214400</v>
      </c>
      <c r="AH8179" s="137">
        <v>0.01</v>
      </c>
    </row>
    <row r="8180" spans="1:34" s="173" customFormat="1" x14ac:dyDescent="0.55000000000000004">
      <c r="A8180" s="122"/>
      <c r="B8180" s="197"/>
      <c r="C8180" s="197"/>
      <c r="D8180" s="198"/>
      <c r="E8180" s="197"/>
      <c r="F8180" s="197"/>
      <c r="G8180" s="197"/>
      <c r="H8180" s="197"/>
      <c r="I8180" s="199"/>
      <c r="J8180" s="123"/>
      <c r="K8180" s="171"/>
      <c r="L8180" s="171" t="s">
        <v>63</v>
      </c>
      <c r="M8180" s="171">
        <f>SUM(M8179:M8179)</f>
        <v>214400</v>
      </c>
      <c r="N8180" s="197"/>
      <c r="O8180" s="122"/>
      <c r="P8180" s="200"/>
      <c r="Q8180" s="122"/>
      <c r="R8180" s="122"/>
      <c r="S8180" s="170"/>
      <c r="T8180" s="197"/>
      <c r="U8180" s="197"/>
      <c r="V8180" s="197"/>
      <c r="W8180" s="171"/>
      <c r="X8180" s="199"/>
      <c r="Y8180" s="171"/>
      <c r="Z8180" s="171"/>
      <c r="AA8180" s="201"/>
      <c r="AB8180" s="201"/>
      <c r="AC8180" s="171"/>
      <c r="AD8180" s="171"/>
      <c r="AE8180" s="171">
        <f>SUM(AE8179:AE8179)</f>
        <v>214400</v>
      </c>
      <c r="AF8180" s="171"/>
      <c r="AG8180" s="171">
        <f>SUM(AG8179:AG8179)</f>
        <v>214400</v>
      </c>
      <c r="AH8180" s="137"/>
    </row>
    <row r="8181" spans="1:34" s="173" customFormat="1" x14ac:dyDescent="0.55000000000000004">
      <c r="A8181" s="122" t="s">
        <v>11169</v>
      </c>
      <c r="B8181" s="197">
        <v>3793</v>
      </c>
      <c r="C8181" s="197">
        <v>6372</v>
      </c>
      <c r="D8181" s="198" t="s">
        <v>11170</v>
      </c>
      <c r="E8181" s="197" t="s">
        <v>37</v>
      </c>
      <c r="F8181" s="197">
        <v>5542</v>
      </c>
      <c r="G8181" s="197">
        <v>4</v>
      </c>
      <c r="H8181" s="197">
        <v>1</v>
      </c>
      <c r="I8181" s="199">
        <v>40</v>
      </c>
      <c r="J8181" s="123" t="s">
        <v>38</v>
      </c>
      <c r="K8181" s="171">
        <f>((G8181*400)+(H8181*100))+I8181</f>
        <v>1740</v>
      </c>
      <c r="L8181" s="171">
        <v>225</v>
      </c>
      <c r="M8181" s="171">
        <f>K8181*L8181</f>
        <v>391500</v>
      </c>
      <c r="N8181" s="197"/>
      <c r="O8181" s="122"/>
      <c r="P8181" s="200"/>
      <c r="Q8181" s="122"/>
      <c r="R8181" s="122"/>
      <c r="S8181" s="170"/>
      <c r="T8181" s="197"/>
      <c r="U8181" s="197"/>
      <c r="V8181" s="197"/>
      <c r="W8181" s="171"/>
      <c r="X8181" s="199"/>
      <c r="Y8181" s="171"/>
      <c r="Z8181" s="171"/>
      <c r="AA8181" s="201"/>
      <c r="AB8181" s="201"/>
      <c r="AC8181" s="171"/>
      <c r="AD8181" s="171">
        <f>IF(AND(AC8181="",M8181=""),0,IF((AC8181=""),M8181,IF((M8181=""),AC8181,AC8181+M8181)))</f>
        <v>391500</v>
      </c>
      <c r="AE8181" s="171">
        <f>IF( (X8181=""),AD8181*1,AD8181*(X8181/100) )</f>
        <v>391500</v>
      </c>
      <c r="AF8181" s="171">
        <v>0</v>
      </c>
      <c r="AG8181" s="171">
        <f>IF((AF8181-AE8181) &gt; 1,0,IF((AF8181-AE8181)&lt;0,AE8181-AF8181,AF8181-AE8181))</f>
        <v>391500</v>
      </c>
      <c r="AH8181" s="137">
        <v>0.01</v>
      </c>
    </row>
    <row r="8182" spans="1:34" s="173" customFormat="1" x14ac:dyDescent="0.55000000000000004">
      <c r="A8182" s="122"/>
      <c r="B8182" s="197"/>
      <c r="C8182" s="197"/>
      <c r="D8182" s="198"/>
      <c r="E8182" s="197"/>
      <c r="F8182" s="197"/>
      <c r="G8182" s="197"/>
      <c r="H8182" s="197"/>
      <c r="I8182" s="199"/>
      <c r="J8182" s="123"/>
      <c r="K8182" s="171"/>
      <c r="L8182" s="171" t="s">
        <v>63</v>
      </c>
      <c r="M8182" s="171">
        <f>SUM(M8181:M8181)</f>
        <v>391500</v>
      </c>
      <c r="N8182" s="197"/>
      <c r="O8182" s="122"/>
      <c r="P8182" s="200"/>
      <c r="Q8182" s="122"/>
      <c r="R8182" s="122"/>
      <c r="S8182" s="170"/>
      <c r="T8182" s="197"/>
      <c r="U8182" s="197"/>
      <c r="V8182" s="197"/>
      <c r="W8182" s="171"/>
      <c r="X8182" s="199"/>
      <c r="Y8182" s="171"/>
      <c r="Z8182" s="171"/>
      <c r="AA8182" s="201"/>
      <c r="AB8182" s="201"/>
      <c r="AC8182" s="171"/>
      <c r="AD8182" s="171"/>
      <c r="AE8182" s="171">
        <f>SUM(AE8181:AE8181)</f>
        <v>391500</v>
      </c>
      <c r="AF8182" s="171"/>
      <c r="AG8182" s="171">
        <f>SUM(AG8181:AG8181)</f>
        <v>391500</v>
      </c>
      <c r="AH8182" s="137"/>
    </row>
    <row r="8183" spans="1:34" s="173" customFormat="1" x14ac:dyDescent="0.55000000000000004">
      <c r="A8183" s="122" t="s">
        <v>7346</v>
      </c>
      <c r="B8183" s="123">
        <v>3500</v>
      </c>
      <c r="C8183" s="123">
        <v>5044</v>
      </c>
      <c r="D8183" s="135" t="s">
        <v>11171</v>
      </c>
      <c r="E8183" s="123" t="s">
        <v>34</v>
      </c>
      <c r="F8183" s="123">
        <v>7465</v>
      </c>
      <c r="G8183" s="123">
        <v>8</v>
      </c>
      <c r="H8183" s="123">
        <v>3</v>
      </c>
      <c r="I8183" s="136">
        <v>29</v>
      </c>
      <c r="J8183" s="123" t="s">
        <v>38</v>
      </c>
      <c r="K8183" s="137">
        <f>((G8183*400)+(H8183*100))+I8183</f>
        <v>3529</v>
      </c>
      <c r="L8183" s="137">
        <v>300</v>
      </c>
      <c r="M8183" s="137">
        <f>K8183*L8183</f>
        <v>1058700</v>
      </c>
      <c r="N8183" s="123"/>
      <c r="O8183" s="108"/>
      <c r="P8183" s="138"/>
      <c r="Q8183" s="108"/>
      <c r="R8183" s="108"/>
      <c r="S8183" s="139"/>
      <c r="T8183" s="123"/>
      <c r="U8183" s="123"/>
      <c r="V8183" s="123"/>
      <c r="W8183" s="137"/>
      <c r="X8183" s="136"/>
      <c r="Y8183" s="137"/>
      <c r="Z8183" s="137"/>
      <c r="AA8183" s="119"/>
      <c r="AB8183" s="119"/>
      <c r="AC8183" s="137"/>
      <c r="AD8183" s="137">
        <f>IF(AND(AC8183="",M8183=""),0,IF((AC8183=""),M8183,IF((M8183=""),AC8183,AC8183+M8183)))</f>
        <v>1058700</v>
      </c>
      <c r="AE8183" s="137">
        <f>IF( (X8183=""),AD8183*1,AD8183*(X8183/100) )</f>
        <v>1058700</v>
      </c>
      <c r="AF8183" s="137">
        <v>50000000</v>
      </c>
      <c r="AG8183" s="137">
        <f>IF((AF8183-AE8183) &gt; 1,0,IF((AF8183-AE8183)&lt;0,AE8183-AF8183,AF8183-AE8183))</f>
        <v>0</v>
      </c>
      <c r="AH8183" s="137">
        <v>0.01</v>
      </c>
    </row>
    <row r="8184" spans="1:34" s="173" customFormat="1" x14ac:dyDescent="0.55000000000000004">
      <c r="A8184" s="122"/>
      <c r="B8184" s="123">
        <v>3501</v>
      </c>
      <c r="C8184" s="123">
        <v>5045</v>
      </c>
      <c r="D8184" s="135" t="s">
        <v>11172</v>
      </c>
      <c r="E8184" s="123" t="s">
        <v>34</v>
      </c>
      <c r="F8184" s="123">
        <v>7467</v>
      </c>
      <c r="G8184" s="123">
        <v>1</v>
      </c>
      <c r="H8184" s="123">
        <v>2</v>
      </c>
      <c r="I8184" s="136">
        <v>40</v>
      </c>
      <c r="J8184" s="123" t="s">
        <v>38</v>
      </c>
      <c r="K8184" s="137">
        <f>((G8184*400)+(H8184*100))+I8184</f>
        <v>640</v>
      </c>
      <c r="L8184" s="137">
        <v>400</v>
      </c>
      <c r="M8184" s="137">
        <f>K8184*L8184</f>
        <v>256000</v>
      </c>
      <c r="N8184" s="123"/>
      <c r="O8184" s="108"/>
      <c r="P8184" s="138"/>
      <c r="Q8184" s="108"/>
      <c r="R8184" s="108"/>
      <c r="S8184" s="139"/>
      <c r="T8184" s="123"/>
      <c r="U8184" s="123"/>
      <c r="V8184" s="123"/>
      <c r="W8184" s="137"/>
      <c r="X8184" s="136"/>
      <c r="Y8184" s="137"/>
      <c r="Z8184" s="137"/>
      <c r="AA8184" s="119"/>
      <c r="AB8184" s="119"/>
      <c r="AC8184" s="137"/>
      <c r="AD8184" s="137">
        <f>IF(AND(AC8184="",M8184=""),0,IF((AC8184=""),M8184,IF((M8184=""),AC8184,AC8184+M8184)))</f>
        <v>256000</v>
      </c>
      <c r="AE8184" s="137">
        <f>IF( (X8184=""),AD8184*1,AD8184*(X8184/100) )</f>
        <v>256000</v>
      </c>
      <c r="AF8184" s="137">
        <v>50000000</v>
      </c>
      <c r="AG8184" s="137">
        <f>IF((AF8184-AE8184) &gt; 1,0,IF((AF8184-AE8184)&lt;0,AE8184-AF8184,AF8184-AE8184))</f>
        <v>0</v>
      </c>
      <c r="AH8184" s="137">
        <v>0.01</v>
      </c>
    </row>
    <row r="8185" spans="1:34" s="173" customFormat="1" x14ac:dyDescent="0.55000000000000004">
      <c r="A8185" s="122"/>
      <c r="B8185" s="123"/>
      <c r="C8185" s="123"/>
      <c r="D8185" s="135"/>
      <c r="E8185" s="123"/>
      <c r="F8185" s="123"/>
      <c r="G8185" s="123"/>
      <c r="H8185" s="123"/>
      <c r="I8185" s="136"/>
      <c r="J8185" s="123"/>
      <c r="K8185" s="137"/>
      <c r="L8185" s="137" t="s">
        <v>63</v>
      </c>
      <c r="M8185" s="137">
        <f>SUM(M8183:M8184)</f>
        <v>1314700</v>
      </c>
      <c r="N8185" s="123"/>
      <c r="O8185" s="108"/>
      <c r="P8185" s="138"/>
      <c r="Q8185" s="108"/>
      <c r="R8185" s="108"/>
      <c r="S8185" s="139"/>
      <c r="T8185" s="123"/>
      <c r="U8185" s="123"/>
      <c r="V8185" s="123"/>
      <c r="W8185" s="137"/>
      <c r="X8185" s="136"/>
      <c r="Y8185" s="137"/>
      <c r="Z8185" s="137"/>
      <c r="AA8185" s="119"/>
      <c r="AB8185" s="119"/>
      <c r="AC8185" s="137"/>
      <c r="AD8185" s="137"/>
      <c r="AE8185" s="137">
        <f>SUM(AE8183:AE8184)</f>
        <v>1314700</v>
      </c>
      <c r="AF8185" s="137"/>
      <c r="AG8185" s="137">
        <f>SUM(AG8183:AG8184)</f>
        <v>0</v>
      </c>
      <c r="AH8185" s="137"/>
    </row>
    <row r="8186" spans="1:34" s="173" customFormat="1" x14ac:dyDescent="0.55000000000000004">
      <c r="A8186" s="122" t="s">
        <v>11160</v>
      </c>
      <c r="B8186" s="123">
        <v>3502</v>
      </c>
      <c r="C8186" s="123">
        <v>10512</v>
      </c>
      <c r="D8186" s="135" t="s">
        <v>9497</v>
      </c>
      <c r="E8186" s="123" t="s">
        <v>34</v>
      </c>
      <c r="F8186" s="123">
        <v>14324</v>
      </c>
      <c r="G8186" s="123">
        <v>0</v>
      </c>
      <c r="H8186" s="123">
        <v>1</v>
      </c>
      <c r="I8186" s="136">
        <v>0</v>
      </c>
      <c r="J8186" s="123" t="s">
        <v>38</v>
      </c>
      <c r="K8186" s="137">
        <f>((G8186*400)+(H8186*100))+I8186</f>
        <v>100</v>
      </c>
      <c r="L8186" s="137">
        <v>0</v>
      </c>
      <c r="M8186" s="137">
        <f>K8186*L8186</f>
        <v>0</v>
      </c>
      <c r="N8186" s="123"/>
      <c r="O8186" s="108"/>
      <c r="P8186" s="138"/>
      <c r="Q8186" s="108"/>
      <c r="R8186" s="108"/>
      <c r="S8186" s="139"/>
      <c r="T8186" s="123"/>
      <c r="U8186" s="123"/>
      <c r="V8186" s="123"/>
      <c r="W8186" s="137"/>
      <c r="X8186" s="136"/>
      <c r="Y8186" s="137"/>
      <c r="Z8186" s="137"/>
      <c r="AA8186" s="119"/>
      <c r="AB8186" s="119"/>
      <c r="AC8186" s="137"/>
      <c r="AD8186" s="137">
        <f>IF(AND(AC8186="",M8186=""),0,IF((AC8186=""),M8186,IF((M8186=""),AC8186,AC8186+M8186)))</f>
        <v>0</v>
      </c>
      <c r="AE8186" s="137">
        <f>IF( (X8186=""),AD8186*1,AD8186*(X8186/100) )</f>
        <v>0</v>
      </c>
      <c r="AF8186" s="137">
        <v>50000000</v>
      </c>
      <c r="AG8186" s="137">
        <f>IF((AF8186-AE8186) &gt; 1,0,IF((AF8186-AE8186)&lt;0,AE8186-AF8186,AF8186-AE8186))</f>
        <v>0</v>
      </c>
      <c r="AH8186" s="137">
        <v>0.01</v>
      </c>
    </row>
    <row r="8187" spans="1:34" s="173" customFormat="1" x14ac:dyDescent="0.55000000000000004">
      <c r="A8187" s="122"/>
      <c r="B8187" s="123"/>
      <c r="C8187" s="123"/>
      <c r="D8187" s="135"/>
      <c r="E8187" s="123"/>
      <c r="F8187" s="123"/>
      <c r="G8187" s="123"/>
      <c r="H8187" s="123"/>
      <c r="I8187" s="136"/>
      <c r="J8187" s="123"/>
      <c r="K8187" s="137"/>
      <c r="L8187" s="137" t="s">
        <v>63</v>
      </c>
      <c r="M8187" s="137">
        <f>SUM(M8186:M8186)</f>
        <v>0</v>
      </c>
      <c r="N8187" s="123"/>
      <c r="O8187" s="108"/>
      <c r="P8187" s="138"/>
      <c r="Q8187" s="108"/>
      <c r="R8187" s="108"/>
      <c r="S8187" s="139"/>
      <c r="T8187" s="123"/>
      <c r="U8187" s="123"/>
      <c r="V8187" s="123"/>
      <c r="W8187" s="137"/>
      <c r="X8187" s="136"/>
      <c r="Y8187" s="137"/>
      <c r="Z8187" s="137"/>
      <c r="AA8187" s="119"/>
      <c r="AB8187" s="119"/>
      <c r="AC8187" s="137"/>
      <c r="AD8187" s="137"/>
      <c r="AE8187" s="137">
        <f>SUM(AE8186:AE8186)</f>
        <v>0</v>
      </c>
      <c r="AF8187" s="137"/>
      <c r="AG8187" s="137">
        <f>SUM(AG8186:AG8186)</f>
        <v>0</v>
      </c>
      <c r="AH8187" s="137"/>
    </row>
    <row r="8188" spans="1:34" s="173" customFormat="1" x14ac:dyDescent="0.55000000000000004">
      <c r="A8188" s="122" t="s">
        <v>11175</v>
      </c>
      <c r="B8188" s="123">
        <v>3503</v>
      </c>
      <c r="C8188" s="123">
        <v>7891</v>
      </c>
      <c r="D8188" s="135" t="s">
        <v>11176</v>
      </c>
      <c r="E8188" s="123" t="s">
        <v>34</v>
      </c>
      <c r="F8188" s="123">
        <v>17153</v>
      </c>
      <c r="G8188" s="123">
        <v>0</v>
      </c>
      <c r="H8188" s="123">
        <v>2</v>
      </c>
      <c r="I8188" s="136">
        <v>30</v>
      </c>
      <c r="J8188" s="123" t="s">
        <v>35</v>
      </c>
      <c r="K8188" s="137">
        <f>((G8188*400)+(H8188*100))+I8188</f>
        <v>230</v>
      </c>
      <c r="L8188" s="137">
        <v>400</v>
      </c>
      <c r="M8188" s="137">
        <f>K8188*L8188</f>
        <v>92000</v>
      </c>
      <c r="N8188" s="123">
        <v>1</v>
      </c>
      <c r="O8188" s="108" t="s">
        <v>11173</v>
      </c>
      <c r="P8188" s="138">
        <v>3570800181620</v>
      </c>
      <c r="Q8188" s="108" t="s">
        <v>11174</v>
      </c>
      <c r="R8188" s="108" t="s">
        <v>11177</v>
      </c>
      <c r="S8188" s="139" t="s">
        <v>11178</v>
      </c>
      <c r="T8188" s="123" t="s">
        <v>51</v>
      </c>
      <c r="U8188" s="123" t="s">
        <v>45</v>
      </c>
      <c r="V8188" s="123" t="s">
        <v>52</v>
      </c>
      <c r="W8188" s="137">
        <v>274.48</v>
      </c>
      <c r="X8188" s="136">
        <v>100</v>
      </c>
      <c r="Y8188" s="137">
        <v>6750</v>
      </c>
      <c r="Z8188" s="137">
        <f>W8188*Y8188</f>
        <v>1852740.0000000002</v>
      </c>
      <c r="AA8188" s="119">
        <v>6</v>
      </c>
      <c r="AB8188" s="119">
        <v>6</v>
      </c>
      <c r="AC8188" s="137">
        <f>(Z8188*(100-AB8188))/100</f>
        <v>1741575.6000000003</v>
      </c>
      <c r="AD8188" s="137">
        <f>IF(AND(AC8188="",M8188=""),0,IF((AC8188=""),M8188, IF( (M8188=""),AC8188,SUM(AC8188:AC8189)+M8188)))</f>
        <v>1833575.6000000003</v>
      </c>
      <c r="AE8188" s="137">
        <f>IF( (X8188=""),AD8188*1,AD8188*(X8188/100) )</f>
        <v>1833575.6000000003</v>
      </c>
      <c r="AF8188" s="137">
        <v>50000000</v>
      </c>
      <c r="AG8188" s="137">
        <f>IF((AF8188-AE8188) &gt; 1,0,IF((AF8188-AE8188)&lt;0,AE8188-AF8188,AF8188-AE8188))</f>
        <v>0</v>
      </c>
      <c r="AH8188" s="137">
        <v>0.02</v>
      </c>
    </row>
    <row r="8189" spans="1:34" s="173" customFormat="1" x14ac:dyDescent="0.55000000000000004">
      <c r="A8189" s="122"/>
      <c r="B8189" s="123"/>
      <c r="C8189" s="123"/>
      <c r="D8189" s="135"/>
      <c r="E8189" s="123"/>
      <c r="F8189" s="123"/>
      <c r="G8189" s="123"/>
      <c r="H8189" s="123"/>
      <c r="I8189" s="136"/>
      <c r="J8189" s="123"/>
      <c r="K8189" s="137"/>
      <c r="L8189" s="137" t="s">
        <v>63</v>
      </c>
      <c r="M8189" s="137">
        <f>SUM(M8188:M8188)</f>
        <v>92000</v>
      </c>
      <c r="N8189" s="123"/>
      <c r="O8189" s="108"/>
      <c r="P8189" s="138"/>
      <c r="Q8189" s="108"/>
      <c r="R8189" s="108"/>
      <c r="S8189" s="139"/>
      <c r="T8189" s="123"/>
      <c r="U8189" s="123"/>
      <c r="V8189" s="123"/>
      <c r="W8189" s="137"/>
      <c r="X8189" s="136"/>
      <c r="Y8189" s="137"/>
      <c r="Z8189" s="137"/>
      <c r="AA8189" s="119"/>
      <c r="AB8189" s="119"/>
      <c r="AC8189" s="137"/>
      <c r="AD8189" s="137"/>
      <c r="AE8189" s="137">
        <f>SUM(AE8188:AE8188)</f>
        <v>1833575.6000000003</v>
      </c>
      <c r="AF8189" s="137"/>
      <c r="AG8189" s="137">
        <f>SUM(AG8188:AG8188)</f>
        <v>0</v>
      </c>
      <c r="AH8189" s="137"/>
    </row>
    <row r="8190" spans="1:34" s="173" customFormat="1" x14ac:dyDescent="0.55000000000000004">
      <c r="A8190" s="122" t="s">
        <v>6699</v>
      </c>
      <c r="B8190" s="123">
        <v>3504</v>
      </c>
      <c r="C8190" s="123">
        <v>9252</v>
      </c>
      <c r="D8190" s="135" t="s">
        <v>11179</v>
      </c>
      <c r="E8190" s="123" t="s">
        <v>34</v>
      </c>
      <c r="F8190" s="123">
        <v>17420</v>
      </c>
      <c r="G8190" s="123">
        <v>5</v>
      </c>
      <c r="H8190" s="123">
        <v>3</v>
      </c>
      <c r="I8190" s="136">
        <v>12</v>
      </c>
      <c r="J8190" s="123" t="s">
        <v>38</v>
      </c>
      <c r="K8190" s="137">
        <f>((G8190*400)+(H8190*100))+I8190</f>
        <v>2312</v>
      </c>
      <c r="L8190" s="137">
        <v>250</v>
      </c>
      <c r="M8190" s="137">
        <f>K8190*L8190</f>
        <v>578000</v>
      </c>
      <c r="N8190" s="123"/>
      <c r="O8190" s="108"/>
      <c r="P8190" s="138"/>
      <c r="Q8190" s="108"/>
      <c r="R8190" s="108"/>
      <c r="S8190" s="139"/>
      <c r="T8190" s="123"/>
      <c r="U8190" s="123"/>
      <c r="V8190" s="123"/>
      <c r="W8190" s="137"/>
      <c r="X8190" s="136"/>
      <c r="Y8190" s="137"/>
      <c r="Z8190" s="137"/>
      <c r="AA8190" s="119"/>
      <c r="AB8190" s="119"/>
      <c r="AC8190" s="137"/>
      <c r="AD8190" s="137">
        <f>IF(AND(AC8190="",M8190=""),0,IF((AC8190=""),M8190,IF((M8190=""),AC8190,AC8190+M8190)))</f>
        <v>578000</v>
      </c>
      <c r="AE8190" s="137">
        <f>IF( (X8190=""),AD8190*1,AD8190*(X8190/100) )</f>
        <v>578000</v>
      </c>
      <c r="AF8190" s="137">
        <v>50000000</v>
      </c>
      <c r="AG8190" s="137">
        <f>IF((AF8190-AE8190) &gt; 1,0,IF((AF8190-AE8190)&lt;0,AE8190-AF8190,AF8190-AE8190))</f>
        <v>0</v>
      </c>
      <c r="AH8190" s="137">
        <v>0.01</v>
      </c>
    </row>
    <row r="8191" spans="1:34" s="173" customFormat="1" x14ac:dyDescent="0.55000000000000004">
      <c r="A8191" s="122"/>
      <c r="B8191" s="123">
        <v>3505</v>
      </c>
      <c r="C8191" s="123">
        <v>9248</v>
      </c>
      <c r="D8191" s="135" t="s">
        <v>11180</v>
      </c>
      <c r="E8191" s="123" t="s">
        <v>34</v>
      </c>
      <c r="F8191" s="123">
        <v>22067</v>
      </c>
      <c r="G8191" s="123">
        <v>1</v>
      </c>
      <c r="H8191" s="123">
        <v>0</v>
      </c>
      <c r="I8191" s="136">
        <v>57</v>
      </c>
      <c r="J8191" s="123" t="s">
        <v>38</v>
      </c>
      <c r="K8191" s="137">
        <f>((G8191*400)+(H8191*100))+I8191</f>
        <v>457</v>
      </c>
      <c r="L8191" s="137">
        <v>250</v>
      </c>
      <c r="M8191" s="137">
        <f>K8191*L8191</f>
        <v>114250</v>
      </c>
      <c r="N8191" s="123"/>
      <c r="O8191" s="108"/>
      <c r="P8191" s="138"/>
      <c r="Q8191" s="108"/>
      <c r="R8191" s="108"/>
      <c r="S8191" s="139"/>
      <c r="T8191" s="123"/>
      <c r="U8191" s="123"/>
      <c r="V8191" s="123"/>
      <c r="W8191" s="137"/>
      <c r="X8191" s="136"/>
      <c r="Y8191" s="137"/>
      <c r="Z8191" s="137"/>
      <c r="AA8191" s="119"/>
      <c r="AB8191" s="119"/>
      <c r="AC8191" s="137"/>
      <c r="AD8191" s="137">
        <f>IF(AND(AC8191="",M8191=""),0,IF((AC8191=""),M8191,IF((M8191=""),AC8191,AC8191+M8191)))</f>
        <v>114250</v>
      </c>
      <c r="AE8191" s="137">
        <f>IF( (X8191=""),AD8191*1,AD8191*(X8191/100) )</f>
        <v>114250</v>
      </c>
      <c r="AF8191" s="137">
        <v>50000000</v>
      </c>
      <c r="AG8191" s="137">
        <f>IF((AF8191-AE8191) &gt; 1,0,IF((AF8191-AE8191)&lt;0,AE8191-AF8191,AF8191-AE8191))</f>
        <v>0</v>
      </c>
      <c r="AH8191" s="137">
        <v>0.01</v>
      </c>
    </row>
    <row r="8192" spans="1:34" s="173" customFormat="1" x14ac:dyDescent="0.55000000000000004">
      <c r="A8192" s="122"/>
      <c r="B8192" s="123"/>
      <c r="C8192" s="123"/>
      <c r="D8192" s="135"/>
      <c r="E8192" s="123"/>
      <c r="F8192" s="123"/>
      <c r="G8192" s="123"/>
      <c r="H8192" s="123"/>
      <c r="I8192" s="136"/>
      <c r="J8192" s="123"/>
      <c r="K8192" s="137"/>
      <c r="L8192" s="137" t="s">
        <v>63</v>
      </c>
      <c r="M8192" s="137">
        <f>SUM(M8190:M8191)</f>
        <v>692250</v>
      </c>
      <c r="N8192" s="123"/>
      <c r="O8192" s="108"/>
      <c r="P8192" s="138"/>
      <c r="Q8192" s="108"/>
      <c r="R8192" s="108"/>
      <c r="S8192" s="139"/>
      <c r="T8192" s="123"/>
      <c r="U8192" s="123"/>
      <c r="V8192" s="123"/>
      <c r="W8192" s="137"/>
      <c r="X8192" s="136"/>
      <c r="Y8192" s="137"/>
      <c r="Z8192" s="137"/>
      <c r="AA8192" s="119"/>
      <c r="AB8192" s="119"/>
      <c r="AC8192" s="137"/>
      <c r="AD8192" s="137"/>
      <c r="AE8192" s="137">
        <f>SUM(AE8190:AE8191)</f>
        <v>692250</v>
      </c>
      <c r="AF8192" s="137"/>
      <c r="AG8192" s="137">
        <f>SUM(AG8190:AG8191)</f>
        <v>0</v>
      </c>
      <c r="AH8192" s="137"/>
    </row>
    <row r="8193" spans="1:34" s="173" customFormat="1" x14ac:dyDescent="0.55000000000000004">
      <c r="A8193" s="122" t="s">
        <v>11183</v>
      </c>
      <c r="B8193" s="123">
        <v>3506</v>
      </c>
      <c r="C8193" s="123">
        <v>9005</v>
      </c>
      <c r="D8193" s="135" t="s">
        <v>11184</v>
      </c>
      <c r="E8193" s="123" t="s">
        <v>34</v>
      </c>
      <c r="F8193" s="123">
        <v>22427</v>
      </c>
      <c r="G8193" s="123">
        <v>4</v>
      </c>
      <c r="H8193" s="123">
        <v>1</v>
      </c>
      <c r="I8193" s="136">
        <v>83</v>
      </c>
      <c r="J8193" s="123" t="s">
        <v>38</v>
      </c>
      <c r="K8193" s="137">
        <f>((G8193*400)+(H8193*100))+I8193</f>
        <v>1783</v>
      </c>
      <c r="L8193" s="137">
        <v>325</v>
      </c>
      <c r="M8193" s="137">
        <f>K8193*L8193</f>
        <v>579475</v>
      </c>
      <c r="N8193" s="123">
        <v>1</v>
      </c>
      <c r="O8193" s="108" t="s">
        <v>11181</v>
      </c>
      <c r="P8193" s="138">
        <v>3579900317475</v>
      </c>
      <c r="Q8193" s="108" t="s">
        <v>11182</v>
      </c>
      <c r="R8193" s="108" t="s">
        <v>11185</v>
      </c>
      <c r="S8193" s="139" t="s">
        <v>11184</v>
      </c>
      <c r="T8193" s="123" t="s">
        <v>51</v>
      </c>
      <c r="U8193" s="123" t="s">
        <v>62</v>
      </c>
      <c r="V8193" s="123"/>
      <c r="W8193" s="137"/>
      <c r="X8193" s="136"/>
      <c r="Y8193" s="137"/>
      <c r="Z8193" s="137"/>
      <c r="AA8193" s="119"/>
      <c r="AB8193" s="119"/>
      <c r="AC8193" s="137"/>
      <c r="AD8193" s="137">
        <f>IF(AND(AC8193="",M8193=""),0,IF((AC8193=""),M8193,IF((M8193=""),AC8193,AC8193+M8193)))</f>
        <v>579475</v>
      </c>
      <c r="AE8193" s="137">
        <f>IF( (X8193=""),AD8193*1,AD8193*(X8193/100) )</f>
        <v>579475</v>
      </c>
      <c r="AF8193" s="137">
        <v>50000000</v>
      </c>
      <c r="AG8193" s="137">
        <f>IF((AF8193-AE8193) &gt; 1,0,IF((AF8193-AE8193)&lt;0,AE8193-AF8193,AF8193-AE8193))</f>
        <v>0</v>
      </c>
      <c r="AH8193" s="137">
        <v>0.01</v>
      </c>
    </row>
    <row r="8194" spans="1:34" s="173" customFormat="1" x14ac:dyDescent="0.55000000000000004">
      <c r="A8194" s="122"/>
      <c r="B8194" s="123"/>
      <c r="C8194" s="123"/>
      <c r="D8194" s="135"/>
      <c r="E8194" s="123"/>
      <c r="F8194" s="123"/>
      <c r="G8194" s="123"/>
      <c r="H8194" s="123"/>
      <c r="I8194" s="136"/>
      <c r="J8194" s="123"/>
      <c r="K8194" s="137"/>
      <c r="L8194" s="137" t="s">
        <v>63</v>
      </c>
      <c r="M8194" s="137">
        <f>SUM(M8193:M8193)</f>
        <v>579475</v>
      </c>
      <c r="N8194" s="123"/>
      <c r="O8194" s="108"/>
      <c r="P8194" s="138"/>
      <c r="Q8194" s="108"/>
      <c r="R8194" s="108"/>
      <c r="S8194" s="139"/>
      <c r="T8194" s="123"/>
      <c r="U8194" s="123"/>
      <c r="V8194" s="123"/>
      <c r="W8194" s="137"/>
      <c r="X8194" s="136"/>
      <c r="Y8194" s="137"/>
      <c r="Z8194" s="137"/>
      <c r="AA8194" s="119"/>
      <c r="AB8194" s="119"/>
      <c r="AC8194" s="137"/>
      <c r="AD8194" s="137"/>
      <c r="AE8194" s="137">
        <f>SUM(AE8193:AE8193)</f>
        <v>579475</v>
      </c>
      <c r="AF8194" s="137"/>
      <c r="AG8194" s="137">
        <f>SUM(AG8193:AG8193)</f>
        <v>0</v>
      </c>
      <c r="AH8194" s="137"/>
    </row>
    <row r="8195" spans="1:34" s="173" customFormat="1" x14ac:dyDescent="0.55000000000000004">
      <c r="A8195" s="122" t="s">
        <v>1215</v>
      </c>
      <c r="B8195" s="123">
        <v>3507</v>
      </c>
      <c r="C8195" s="123">
        <v>9129</v>
      </c>
      <c r="D8195" s="135" t="s">
        <v>11194</v>
      </c>
      <c r="E8195" s="123" t="s">
        <v>34</v>
      </c>
      <c r="F8195" s="123">
        <v>15648</v>
      </c>
      <c r="G8195" s="123">
        <v>5</v>
      </c>
      <c r="H8195" s="123">
        <v>2</v>
      </c>
      <c r="I8195" s="136">
        <v>40</v>
      </c>
      <c r="J8195" s="123" t="s">
        <v>38</v>
      </c>
      <c r="K8195" s="137">
        <f>((G8195*400)+(H8195*100))+I8195</f>
        <v>2240</v>
      </c>
      <c r="L8195" s="137">
        <v>325</v>
      </c>
      <c r="M8195" s="137">
        <f>K8195*L8195</f>
        <v>728000</v>
      </c>
      <c r="N8195" s="123"/>
      <c r="O8195" s="108"/>
      <c r="P8195" s="138"/>
      <c r="Q8195" s="108"/>
      <c r="R8195" s="108"/>
      <c r="S8195" s="139"/>
      <c r="T8195" s="123"/>
      <c r="U8195" s="123"/>
      <c r="V8195" s="123"/>
      <c r="W8195" s="137"/>
      <c r="X8195" s="136"/>
      <c r="Y8195" s="137"/>
      <c r="Z8195" s="137"/>
      <c r="AA8195" s="119"/>
      <c r="AB8195" s="119"/>
      <c r="AC8195" s="137"/>
      <c r="AD8195" s="137">
        <f>IF(AND(AC8195="",M8195=""),0,IF((AC8195=""),M8195,IF((M8195=""),AC8195,AC8195+M8195)))</f>
        <v>728000</v>
      </c>
      <c r="AE8195" s="137">
        <f>IF( (X8195=""),AD8195*1,AD8195*(X8195/100) )</f>
        <v>728000</v>
      </c>
      <c r="AF8195" s="137">
        <v>50000000</v>
      </c>
      <c r="AG8195" s="137">
        <f>IF((AF8195-AE8195) &gt; 1,0,IF((AF8195-AE8195)&lt;0,AE8195-AF8195,AF8195-AE8195))</f>
        <v>0</v>
      </c>
      <c r="AH8195" s="137">
        <v>0.01</v>
      </c>
    </row>
    <row r="8196" spans="1:34" s="173" customFormat="1" x14ac:dyDescent="0.55000000000000004">
      <c r="A8196" s="122"/>
      <c r="B8196" s="123"/>
      <c r="C8196" s="123"/>
      <c r="D8196" s="135"/>
      <c r="E8196" s="123"/>
      <c r="F8196" s="123"/>
      <c r="G8196" s="123"/>
      <c r="H8196" s="123"/>
      <c r="I8196" s="136"/>
      <c r="J8196" s="123"/>
      <c r="K8196" s="137"/>
      <c r="L8196" s="137" t="s">
        <v>63</v>
      </c>
      <c r="M8196" s="137">
        <f>SUM(M8195:M8195)</f>
        <v>728000</v>
      </c>
      <c r="N8196" s="123"/>
      <c r="O8196" s="108"/>
      <c r="P8196" s="138"/>
      <c r="Q8196" s="108"/>
      <c r="R8196" s="108"/>
      <c r="S8196" s="139"/>
      <c r="T8196" s="123"/>
      <c r="U8196" s="123"/>
      <c r="V8196" s="123"/>
      <c r="W8196" s="137"/>
      <c r="X8196" s="136"/>
      <c r="Y8196" s="137"/>
      <c r="Z8196" s="137"/>
      <c r="AA8196" s="119"/>
      <c r="AB8196" s="119"/>
      <c r="AC8196" s="137"/>
      <c r="AD8196" s="137"/>
      <c r="AE8196" s="137">
        <f>SUM(AE8195:AE8195)</f>
        <v>728000</v>
      </c>
      <c r="AF8196" s="137"/>
      <c r="AG8196" s="137">
        <f>SUM(AG8195:AG8195)</f>
        <v>0</v>
      </c>
      <c r="AH8196" s="137"/>
    </row>
    <row r="8197" spans="1:34" s="173" customFormat="1" x14ac:dyDescent="0.55000000000000004">
      <c r="A8197" s="122" t="s">
        <v>11197</v>
      </c>
      <c r="B8197" s="123">
        <v>3508</v>
      </c>
      <c r="C8197" s="123">
        <v>5960</v>
      </c>
      <c r="D8197" s="135" t="s">
        <v>11198</v>
      </c>
      <c r="E8197" s="123" t="s">
        <v>34</v>
      </c>
      <c r="F8197" s="123">
        <v>23745</v>
      </c>
      <c r="G8197" s="123">
        <v>0</v>
      </c>
      <c r="H8197" s="123">
        <v>1</v>
      </c>
      <c r="I8197" s="136">
        <v>53</v>
      </c>
      <c r="J8197" s="123" t="s">
        <v>38</v>
      </c>
      <c r="K8197" s="137">
        <f>((G8197*400)+(H8197*100))+I8197</f>
        <v>153</v>
      </c>
      <c r="L8197" s="137">
        <v>625</v>
      </c>
      <c r="M8197" s="137">
        <f>K8197*L8197</f>
        <v>95625</v>
      </c>
      <c r="N8197" s="123"/>
      <c r="O8197" s="108"/>
      <c r="P8197" s="138"/>
      <c r="Q8197" s="108"/>
      <c r="R8197" s="108"/>
      <c r="S8197" s="139"/>
      <c r="T8197" s="123"/>
      <c r="U8197" s="123"/>
      <c r="V8197" s="123"/>
      <c r="W8197" s="137"/>
      <c r="X8197" s="136"/>
      <c r="Y8197" s="137"/>
      <c r="Z8197" s="137"/>
      <c r="AA8197" s="119"/>
      <c r="AB8197" s="119"/>
      <c r="AC8197" s="137"/>
      <c r="AD8197" s="137">
        <f>IF(AND(AC8197="",M8197=""),0,IF((AC8197=""),M8197,IF((M8197=""),AC8197,AC8197+M8197)))</f>
        <v>95625</v>
      </c>
      <c r="AE8197" s="137">
        <f>IF( (X8197=""),AD8197*1,AD8197*(X8197/100) )</f>
        <v>95625</v>
      </c>
      <c r="AF8197" s="137">
        <v>50000000</v>
      </c>
      <c r="AG8197" s="137">
        <f>IF((AF8197-AE8197) &gt; 1,0,IF((AF8197-AE8197)&lt;0,AE8197-AF8197,AF8197-AE8197))</f>
        <v>0</v>
      </c>
      <c r="AH8197" s="137">
        <v>0.01</v>
      </c>
    </row>
    <row r="8198" spans="1:34" s="173" customFormat="1" x14ac:dyDescent="0.55000000000000004">
      <c r="A8198" s="122"/>
      <c r="B8198" s="123">
        <v>3509</v>
      </c>
      <c r="C8198" s="123">
        <v>5939</v>
      </c>
      <c r="D8198" s="135" t="s">
        <v>11200</v>
      </c>
      <c r="E8198" s="123" t="s">
        <v>34</v>
      </c>
      <c r="F8198" s="123">
        <v>23779</v>
      </c>
      <c r="G8198" s="123">
        <v>0</v>
      </c>
      <c r="H8198" s="123">
        <v>1</v>
      </c>
      <c r="I8198" s="136">
        <v>39</v>
      </c>
      <c r="J8198" s="123" t="s">
        <v>35</v>
      </c>
      <c r="K8198" s="137">
        <f>((G8198*400)+(H8198*100))+I8198</f>
        <v>139</v>
      </c>
      <c r="L8198" s="137">
        <v>1250</v>
      </c>
      <c r="M8198" s="137">
        <f>K8198*L8198</f>
        <v>173750</v>
      </c>
      <c r="N8198" s="123">
        <v>1</v>
      </c>
      <c r="O8198" s="108" t="s">
        <v>11195</v>
      </c>
      <c r="P8198" s="138">
        <v>3570800003471</v>
      </c>
      <c r="Q8198" s="108" t="s">
        <v>11196</v>
      </c>
      <c r="R8198" s="108" t="s">
        <v>11199</v>
      </c>
      <c r="S8198" s="139" t="s">
        <v>11201</v>
      </c>
      <c r="T8198" s="123" t="s">
        <v>51</v>
      </c>
      <c r="U8198" s="123" t="s">
        <v>45</v>
      </c>
      <c r="V8198" s="123" t="s">
        <v>52</v>
      </c>
      <c r="W8198" s="137">
        <v>116.58</v>
      </c>
      <c r="X8198" s="136">
        <v>61.56</v>
      </c>
      <c r="Y8198" s="137">
        <v>6750</v>
      </c>
      <c r="Z8198" s="137">
        <f>W8198*Y8198</f>
        <v>786915</v>
      </c>
      <c r="AA8198" s="119">
        <v>6</v>
      </c>
      <c r="AB8198" s="119">
        <v>6</v>
      </c>
      <c r="AC8198" s="137">
        <f>(Z8198*(100-AB8198))/100</f>
        <v>739700.1</v>
      </c>
      <c r="AD8198" s="137">
        <f>IF(AND(AC8198="",M8198=""),0,IF((AC8198=""),M8198, IF( (M8198=""),AC8198,SUM(AC8198:AC8201)+M8198)))</f>
        <v>1375366.1</v>
      </c>
      <c r="AE8198" s="137">
        <f>IF( (X8198=""),AD8198*1,AD8198*(X8198/100) )</f>
        <v>846675.3711600001</v>
      </c>
      <c r="AF8198" s="137">
        <v>50000000</v>
      </c>
      <c r="AG8198" s="137">
        <f>IF((AF8198-AE8198) &gt; 1,0,IF((AF8198-AE8198)&lt;0,AE8198-AF8198,AF8198-AE8198))</f>
        <v>0</v>
      </c>
      <c r="AH8198" s="137">
        <v>0.02</v>
      </c>
    </row>
    <row r="8199" spans="1:34" s="173" customFormat="1" x14ac:dyDescent="0.55000000000000004">
      <c r="A8199" s="122"/>
      <c r="B8199" s="123"/>
      <c r="C8199" s="123"/>
      <c r="D8199" s="135"/>
      <c r="E8199" s="123"/>
      <c r="F8199" s="123"/>
      <c r="G8199" s="123"/>
      <c r="H8199" s="123"/>
      <c r="I8199" s="136"/>
      <c r="J8199" s="123"/>
      <c r="K8199" s="137"/>
      <c r="L8199" s="137"/>
      <c r="M8199" s="137"/>
      <c r="N8199" s="123">
        <v>2</v>
      </c>
      <c r="O8199" s="108" t="s">
        <v>11195</v>
      </c>
      <c r="P8199" s="138">
        <v>3570800003471</v>
      </c>
      <c r="Q8199" s="108" t="s">
        <v>11196</v>
      </c>
      <c r="R8199" s="108" t="s">
        <v>11199</v>
      </c>
      <c r="S8199" s="139" t="s">
        <v>11202</v>
      </c>
      <c r="T8199" s="123" t="s">
        <v>51</v>
      </c>
      <c r="U8199" s="123" t="s">
        <v>45</v>
      </c>
      <c r="V8199" s="123" t="s">
        <v>52</v>
      </c>
      <c r="W8199" s="137">
        <v>72.8</v>
      </c>
      <c r="X8199" s="136">
        <v>38.44</v>
      </c>
      <c r="Y8199" s="137">
        <v>6750</v>
      </c>
      <c r="Z8199" s="137">
        <f>W8199*Y8199</f>
        <v>491400</v>
      </c>
      <c r="AA8199" s="119">
        <v>6</v>
      </c>
      <c r="AB8199" s="119">
        <v>6</v>
      </c>
      <c r="AC8199" s="137">
        <f>(Z8199*(100-AB8199))/100</f>
        <v>461916</v>
      </c>
      <c r="AD8199" s="137">
        <f>IF(AND(AC8199="",M8198=""),0,IF((AC8199=""),M8198, IF( (M8198=""),AC8199,SUM(AC8198:AC8201)+M8198)))</f>
        <v>1375366.1</v>
      </c>
      <c r="AE8199" s="137">
        <f>IF( (X8199=""),AD8199*1,AD8199*(X8199/100) )</f>
        <v>528690.72884</v>
      </c>
      <c r="AF8199" s="137">
        <v>50000000</v>
      </c>
      <c r="AG8199" s="137">
        <f>IF((AF8199-AE8199) &gt; 1,0,IF((AF8199-AE8199)&lt;0,AE8199-AF8199,AF8199-AE8199))</f>
        <v>0</v>
      </c>
      <c r="AH8199" s="137">
        <v>0.02</v>
      </c>
    </row>
    <row r="8200" spans="1:34" s="173" customFormat="1" x14ac:dyDescent="0.55000000000000004">
      <c r="A8200" s="122"/>
      <c r="B8200" s="123"/>
      <c r="C8200" s="123"/>
      <c r="D8200" s="135"/>
      <c r="E8200" s="123"/>
      <c r="F8200" s="123"/>
      <c r="G8200" s="123"/>
      <c r="H8200" s="123"/>
      <c r="I8200" s="136"/>
      <c r="J8200" s="123"/>
      <c r="K8200" s="137"/>
      <c r="L8200" s="137" t="s">
        <v>63</v>
      </c>
      <c r="M8200" s="137">
        <f>SUM(M8197:M8199)</f>
        <v>269375</v>
      </c>
      <c r="N8200" s="123"/>
      <c r="O8200" s="108"/>
      <c r="P8200" s="138"/>
      <c r="Q8200" s="108"/>
      <c r="R8200" s="108"/>
      <c r="S8200" s="139"/>
      <c r="T8200" s="123"/>
      <c r="U8200" s="123"/>
      <c r="V8200" s="123"/>
      <c r="W8200" s="137"/>
      <c r="X8200" s="136"/>
      <c r="Y8200" s="137"/>
      <c r="Z8200" s="137"/>
      <c r="AA8200" s="119"/>
      <c r="AB8200" s="119"/>
      <c r="AC8200" s="137"/>
      <c r="AD8200" s="137"/>
      <c r="AE8200" s="137">
        <f>SUM(AE8197:AE8199)</f>
        <v>1470991.1</v>
      </c>
      <c r="AF8200" s="137"/>
      <c r="AG8200" s="137">
        <f>SUM(AG8197:AG8199)</f>
        <v>0</v>
      </c>
      <c r="AH8200" s="137"/>
    </row>
    <row r="8201" spans="1:34" s="173" customFormat="1" x14ac:dyDescent="0.55000000000000004">
      <c r="A8201" s="122" t="s">
        <v>11203</v>
      </c>
      <c r="B8201" s="123">
        <v>3510</v>
      </c>
      <c r="C8201" s="123">
        <v>7801</v>
      </c>
      <c r="D8201" s="135" t="s">
        <v>11204</v>
      </c>
      <c r="E8201" s="123" t="s">
        <v>34</v>
      </c>
      <c r="F8201" s="123">
        <v>25323</v>
      </c>
      <c r="G8201" s="123">
        <v>4</v>
      </c>
      <c r="H8201" s="123">
        <v>2</v>
      </c>
      <c r="I8201" s="136">
        <v>66.900000000000006</v>
      </c>
      <c r="J8201" s="123" t="s">
        <v>38</v>
      </c>
      <c r="K8201" s="137">
        <f>((G8201*400)+(H8201*100))+I8201</f>
        <v>1866.9</v>
      </c>
      <c r="L8201" s="137">
        <v>425</v>
      </c>
      <c r="M8201" s="137">
        <f>K8201*L8201</f>
        <v>793432.5</v>
      </c>
      <c r="N8201" s="123"/>
      <c r="O8201" s="108"/>
      <c r="P8201" s="138"/>
      <c r="Q8201" s="108"/>
      <c r="R8201" s="108"/>
      <c r="S8201" s="139"/>
      <c r="T8201" s="123"/>
      <c r="U8201" s="123"/>
      <c r="V8201" s="123"/>
      <c r="W8201" s="137"/>
      <c r="X8201" s="136"/>
      <c r="Y8201" s="137"/>
      <c r="Z8201" s="137"/>
      <c r="AA8201" s="119"/>
      <c r="AB8201" s="119"/>
      <c r="AC8201" s="137"/>
      <c r="AD8201" s="137">
        <f>IF(AND(AC8201="",M8201=""),0,IF((AC8201=""),M8201,IF((M8201=""),AC8201,AC8201+M8201)))</f>
        <v>793432.5</v>
      </c>
      <c r="AE8201" s="137">
        <f>IF( (X8201=""),AD8201*1,AD8201*(X8201/100) )</f>
        <v>793432.5</v>
      </c>
      <c r="AF8201" s="137">
        <v>50000000</v>
      </c>
      <c r="AG8201" s="137">
        <f>IF((AF8201-AE8201) &gt; 1,0,IF((AF8201-AE8201)&lt;0,AE8201-AF8201,AF8201-AE8201))</f>
        <v>0</v>
      </c>
      <c r="AH8201" s="137">
        <v>0.01</v>
      </c>
    </row>
    <row r="8202" spans="1:34" s="173" customFormat="1" x14ac:dyDescent="0.55000000000000004">
      <c r="A8202" s="122"/>
      <c r="B8202" s="123"/>
      <c r="C8202" s="123"/>
      <c r="D8202" s="135"/>
      <c r="E8202" s="123"/>
      <c r="F8202" s="123"/>
      <c r="G8202" s="123"/>
      <c r="H8202" s="123"/>
      <c r="I8202" s="136"/>
      <c r="J8202" s="123"/>
      <c r="K8202" s="137"/>
      <c r="L8202" s="137" t="s">
        <v>63</v>
      </c>
      <c r="M8202" s="137">
        <f>SUM(M8201:M8201)</f>
        <v>793432.5</v>
      </c>
      <c r="N8202" s="123"/>
      <c r="O8202" s="108"/>
      <c r="P8202" s="138"/>
      <c r="Q8202" s="108"/>
      <c r="R8202" s="108"/>
      <c r="S8202" s="139"/>
      <c r="T8202" s="123"/>
      <c r="U8202" s="123"/>
      <c r="V8202" s="123"/>
      <c r="W8202" s="137"/>
      <c r="X8202" s="136"/>
      <c r="Y8202" s="137"/>
      <c r="Z8202" s="137"/>
      <c r="AA8202" s="119"/>
      <c r="AB8202" s="119"/>
      <c r="AC8202" s="137"/>
      <c r="AD8202" s="137"/>
      <c r="AE8202" s="137">
        <f>SUM(AE8201:AE8201)</f>
        <v>793432.5</v>
      </c>
      <c r="AF8202" s="137"/>
      <c r="AG8202" s="137">
        <f>SUM(AG8201:AG8201)</f>
        <v>0</v>
      </c>
      <c r="AH8202" s="137"/>
    </row>
    <row r="8203" spans="1:34" s="173" customFormat="1" x14ac:dyDescent="0.55000000000000004">
      <c r="A8203" s="122" t="s">
        <v>11207</v>
      </c>
      <c r="B8203" s="123">
        <v>3511</v>
      </c>
      <c r="C8203" s="123">
        <v>7435</v>
      </c>
      <c r="D8203" s="135" t="s">
        <v>11208</v>
      </c>
      <c r="E8203" s="123" t="s">
        <v>34</v>
      </c>
      <c r="F8203" s="123">
        <v>7187</v>
      </c>
      <c r="G8203" s="123">
        <v>1</v>
      </c>
      <c r="H8203" s="123">
        <v>0</v>
      </c>
      <c r="I8203" s="136">
        <v>36</v>
      </c>
      <c r="J8203" s="123" t="s">
        <v>35</v>
      </c>
      <c r="K8203" s="137">
        <f>((G8203*400)+(H8203*100))+I8203</f>
        <v>436</v>
      </c>
      <c r="L8203" s="137">
        <v>1200</v>
      </c>
      <c r="M8203" s="137">
        <f>K8203*L8203</f>
        <v>523200</v>
      </c>
      <c r="N8203" s="123">
        <v>1</v>
      </c>
      <c r="O8203" s="108" t="s">
        <v>11205</v>
      </c>
      <c r="P8203" s="138"/>
      <c r="Q8203" s="108" t="s">
        <v>11206</v>
      </c>
      <c r="R8203" s="108" t="s">
        <v>11209</v>
      </c>
      <c r="S8203" s="139" t="s">
        <v>11210</v>
      </c>
      <c r="T8203" s="123" t="s">
        <v>51</v>
      </c>
      <c r="U8203" s="123" t="s">
        <v>45</v>
      </c>
      <c r="V8203" s="123" t="s">
        <v>52</v>
      </c>
      <c r="W8203" s="137">
        <v>132</v>
      </c>
      <c r="X8203" s="136">
        <v>14.93</v>
      </c>
      <c r="Y8203" s="137">
        <v>6750</v>
      </c>
      <c r="Z8203" s="137">
        <f>W8203*Y8203</f>
        <v>891000</v>
      </c>
      <c r="AA8203" s="119">
        <v>21</v>
      </c>
      <c r="AB8203" s="119">
        <v>32</v>
      </c>
      <c r="AC8203" s="137">
        <f>(Z8203*(100-AB8203))/100</f>
        <v>605880</v>
      </c>
      <c r="AD8203" s="137">
        <f>IF(AND(AC8203="",M8203=""),0,IF((AC8203=""),M8203, IF( (M8203=""),AC8203,SUM(AC8203:AC8210)+M8203)))</f>
        <v>6247188.7200000007</v>
      </c>
      <c r="AE8203" s="137">
        <f>IF( (X8203=""),AD8203*1,AD8203*(X8203/100) )</f>
        <v>932705.27589599998</v>
      </c>
      <c r="AF8203" s="137">
        <v>50000000</v>
      </c>
      <c r="AG8203" s="137">
        <f>IF((AF8203-AE8203) &gt; 1,0,IF((AF8203-AE8203)&lt;0,AE8203-AF8203,AF8203-AE8203))</f>
        <v>0</v>
      </c>
      <c r="AH8203" s="137">
        <v>0.02</v>
      </c>
    </row>
    <row r="8204" spans="1:34" s="173" customFormat="1" x14ac:dyDescent="0.55000000000000004">
      <c r="A8204" s="122"/>
      <c r="B8204" s="123"/>
      <c r="C8204" s="123"/>
      <c r="D8204" s="135"/>
      <c r="E8204" s="123"/>
      <c r="F8204" s="123"/>
      <c r="G8204" s="123"/>
      <c r="H8204" s="123"/>
      <c r="I8204" s="136"/>
      <c r="J8204" s="123"/>
      <c r="K8204" s="137"/>
      <c r="L8204" s="137"/>
      <c r="M8204" s="137"/>
      <c r="N8204" s="123">
        <v>2</v>
      </c>
      <c r="O8204" s="108" t="s">
        <v>11205</v>
      </c>
      <c r="P8204" s="138"/>
      <c r="Q8204" s="108" t="s">
        <v>11206</v>
      </c>
      <c r="R8204" s="108" t="s">
        <v>11209</v>
      </c>
      <c r="S8204" s="139" t="s">
        <v>11211</v>
      </c>
      <c r="T8204" s="123" t="s">
        <v>51</v>
      </c>
      <c r="U8204" s="123" t="s">
        <v>45</v>
      </c>
      <c r="V8204" s="123" t="s">
        <v>52</v>
      </c>
      <c r="W8204" s="137">
        <v>700</v>
      </c>
      <c r="X8204" s="136">
        <v>79.180000000000007</v>
      </c>
      <c r="Y8204" s="137">
        <v>6750</v>
      </c>
      <c r="Z8204" s="137">
        <f>W8204*Y8204</f>
        <v>4725000</v>
      </c>
      <c r="AA8204" s="119">
        <v>6</v>
      </c>
      <c r="AB8204" s="119">
        <v>6</v>
      </c>
      <c r="AC8204" s="137">
        <f>(Z8204*(100-AB8204))/100</f>
        <v>4441500</v>
      </c>
      <c r="AD8204" s="137">
        <f>IF(AND(AC8204="",M8203=""),0,IF((AC8204=""),M8203, IF( (M8203=""),AC8204,SUM(AC8203:AC8210)+M8203)))</f>
        <v>6247188.7200000007</v>
      </c>
      <c r="AE8204" s="137">
        <f>IF( (X8204=""),AD8204*1,AD8204*(X8204/100) )</f>
        <v>4946524.0284960009</v>
      </c>
      <c r="AF8204" s="137">
        <v>50000000</v>
      </c>
      <c r="AG8204" s="137">
        <f>IF((AF8204-AE8204) &gt; 1,0,IF((AF8204-AE8204)&lt;0,AE8204-AF8204,AF8204-AE8204))</f>
        <v>0</v>
      </c>
      <c r="AH8204" s="137">
        <v>0.02</v>
      </c>
    </row>
    <row r="8205" spans="1:34" s="173" customFormat="1" x14ac:dyDescent="0.55000000000000004">
      <c r="A8205" s="122"/>
      <c r="B8205" s="123"/>
      <c r="C8205" s="123"/>
      <c r="D8205" s="135"/>
      <c r="E8205" s="123"/>
      <c r="F8205" s="123"/>
      <c r="G8205" s="123"/>
      <c r="H8205" s="123"/>
      <c r="I8205" s="136"/>
      <c r="J8205" s="123"/>
      <c r="K8205" s="137"/>
      <c r="L8205" s="137"/>
      <c r="M8205" s="137"/>
      <c r="N8205" s="123">
        <v>3</v>
      </c>
      <c r="O8205" s="108" t="s">
        <v>11205</v>
      </c>
      <c r="P8205" s="138"/>
      <c r="Q8205" s="108" t="s">
        <v>11206</v>
      </c>
      <c r="R8205" s="108" t="s">
        <v>11209</v>
      </c>
      <c r="S8205" s="139" t="s">
        <v>11212</v>
      </c>
      <c r="T8205" s="123" t="s">
        <v>343</v>
      </c>
      <c r="U8205" s="123" t="s">
        <v>45</v>
      </c>
      <c r="V8205" s="123" t="s">
        <v>52</v>
      </c>
      <c r="W8205" s="137">
        <v>30</v>
      </c>
      <c r="X8205" s="136">
        <v>3.39</v>
      </c>
      <c r="Y8205" s="137">
        <v>5600</v>
      </c>
      <c r="Z8205" s="137">
        <f>W8205*Y8205</f>
        <v>168000</v>
      </c>
      <c r="AA8205" s="119">
        <v>6</v>
      </c>
      <c r="AB8205" s="119">
        <v>6</v>
      </c>
      <c r="AC8205" s="137">
        <f>(Z8205*(100-AB8205))/100</f>
        <v>157920</v>
      </c>
      <c r="AD8205" s="137">
        <f>IF(AND(AC8205="",M8203=""),0,IF((AC8205=""),M8203, IF( (M8203=""),AC8205,SUM(AC8203:AC8210)+M8203)))</f>
        <v>6247188.7200000007</v>
      </c>
      <c r="AE8205" s="137">
        <f>IF( (X8205=""),AD8205*1,AD8205*(X8205/100) )</f>
        <v>211779.69760800002</v>
      </c>
      <c r="AF8205" s="137">
        <v>50000000</v>
      </c>
      <c r="AG8205" s="137">
        <f>IF((AF8205-AE8205) &gt; 1,0,IF((AF8205-AE8205)&lt;0,AE8205-AF8205,AF8205-AE8205))</f>
        <v>0</v>
      </c>
      <c r="AH8205" s="137">
        <v>0.02</v>
      </c>
    </row>
    <row r="8206" spans="1:34" s="173" customFormat="1" x14ac:dyDescent="0.55000000000000004">
      <c r="A8206" s="122"/>
      <c r="B8206" s="123"/>
      <c r="C8206" s="123"/>
      <c r="D8206" s="135"/>
      <c r="E8206" s="123"/>
      <c r="F8206" s="123"/>
      <c r="G8206" s="123"/>
      <c r="H8206" s="123"/>
      <c r="I8206" s="136"/>
      <c r="J8206" s="123"/>
      <c r="K8206" s="137"/>
      <c r="L8206" s="137"/>
      <c r="M8206" s="137"/>
      <c r="N8206" s="123">
        <v>4</v>
      </c>
      <c r="O8206" s="108" t="s">
        <v>11205</v>
      </c>
      <c r="P8206" s="138"/>
      <c r="Q8206" s="108" t="s">
        <v>11206</v>
      </c>
      <c r="R8206" s="108" t="s">
        <v>11209</v>
      </c>
      <c r="S8206" s="139" t="s">
        <v>11213</v>
      </c>
      <c r="T8206" s="123" t="s">
        <v>73</v>
      </c>
      <c r="U8206" s="123" t="s">
        <v>45</v>
      </c>
      <c r="V8206" s="123" t="s">
        <v>52</v>
      </c>
      <c r="W8206" s="137">
        <v>22.08</v>
      </c>
      <c r="X8206" s="136">
        <v>2.5</v>
      </c>
      <c r="Y8206" s="137">
        <v>6600</v>
      </c>
      <c r="Z8206" s="137">
        <f>W8206*Y8206</f>
        <v>145728</v>
      </c>
      <c r="AA8206" s="119">
        <v>6</v>
      </c>
      <c r="AB8206" s="119">
        <v>6</v>
      </c>
      <c r="AC8206" s="137">
        <f>(Z8206*(100-AB8206))/100</f>
        <v>136984.32000000001</v>
      </c>
      <c r="AD8206" s="137">
        <f>IF(AND(AC8206="",M8203=""),0,IF((AC8206=""),M8203, IF( (M8203=""),AC8206,SUM(AC8203:AC8210)+M8203)))</f>
        <v>6247188.7200000007</v>
      </c>
      <c r="AE8206" s="137">
        <f>IF( (X8206=""),AD8206*1,AD8206*(X8206/100) )</f>
        <v>156179.71800000002</v>
      </c>
      <c r="AF8206" s="137">
        <v>50000000</v>
      </c>
      <c r="AG8206" s="137">
        <f>IF((AF8206-AE8206) &gt; 1,0,IF((AF8206-AE8206)&lt;0,AE8206-AF8206,AF8206-AE8206))</f>
        <v>0</v>
      </c>
      <c r="AH8206" s="137">
        <v>0.02</v>
      </c>
    </row>
    <row r="8207" spans="1:34" s="173" customFormat="1" x14ac:dyDescent="0.55000000000000004">
      <c r="A8207" s="122"/>
      <c r="B8207" s="123"/>
      <c r="C8207" s="123"/>
      <c r="D8207" s="135"/>
      <c r="E8207" s="123"/>
      <c r="F8207" s="123"/>
      <c r="G8207" s="123"/>
      <c r="H8207" s="123"/>
      <c r="I8207" s="136"/>
      <c r="J8207" s="123"/>
      <c r="K8207" s="137"/>
      <c r="L8207" s="137" t="s">
        <v>63</v>
      </c>
      <c r="M8207" s="137">
        <f>SUM(M8203:M8206)</f>
        <v>523200</v>
      </c>
      <c r="N8207" s="123"/>
      <c r="O8207" s="108"/>
      <c r="P8207" s="138"/>
      <c r="Q8207" s="108"/>
      <c r="R8207" s="108"/>
      <c r="S8207" s="139"/>
      <c r="T8207" s="123"/>
      <c r="U8207" s="123"/>
      <c r="V8207" s="123"/>
      <c r="W8207" s="137"/>
      <c r="X8207" s="136"/>
      <c r="Y8207" s="137"/>
      <c r="Z8207" s="137"/>
      <c r="AA8207" s="119"/>
      <c r="AB8207" s="119"/>
      <c r="AC8207" s="137"/>
      <c r="AD8207" s="137"/>
      <c r="AE8207" s="137">
        <f>SUM(AE8203:AE8206)</f>
        <v>6247188.7200000007</v>
      </c>
      <c r="AF8207" s="137"/>
      <c r="AG8207" s="137">
        <f>SUM(AG8203:AG8206)</f>
        <v>0</v>
      </c>
      <c r="AH8207" s="137"/>
    </row>
    <row r="8208" spans="1:34" s="173" customFormat="1" x14ac:dyDescent="0.55000000000000004">
      <c r="A8208" s="122" t="s">
        <v>11216</v>
      </c>
      <c r="B8208" s="123">
        <v>3512</v>
      </c>
      <c r="C8208" s="123">
        <v>7082</v>
      </c>
      <c r="D8208" s="135" t="s">
        <v>11217</v>
      </c>
      <c r="E8208" s="123" t="s">
        <v>34</v>
      </c>
      <c r="F8208" s="123">
        <v>8298</v>
      </c>
      <c r="G8208" s="123">
        <v>2</v>
      </c>
      <c r="H8208" s="123">
        <v>0</v>
      </c>
      <c r="I8208" s="136">
        <v>17</v>
      </c>
      <c r="J8208" s="123" t="s">
        <v>35</v>
      </c>
      <c r="K8208" s="137">
        <f>((G8208*400)+(H8208*100))+I8208</f>
        <v>817</v>
      </c>
      <c r="L8208" s="137">
        <v>625</v>
      </c>
      <c r="M8208" s="137">
        <f>K8208*L8208</f>
        <v>510625</v>
      </c>
      <c r="N8208" s="123">
        <v>1</v>
      </c>
      <c r="O8208" s="108" t="s">
        <v>11214</v>
      </c>
      <c r="P8208" s="138">
        <v>3570800202449</v>
      </c>
      <c r="Q8208" s="108" t="s">
        <v>11215</v>
      </c>
      <c r="R8208" s="108" t="s">
        <v>11218</v>
      </c>
      <c r="S8208" s="139" t="s">
        <v>11219</v>
      </c>
      <c r="T8208" s="123" t="s">
        <v>51</v>
      </c>
      <c r="U8208" s="123" t="s">
        <v>45</v>
      </c>
      <c r="V8208" s="123" t="s">
        <v>52</v>
      </c>
      <c r="W8208" s="137">
        <v>166.32</v>
      </c>
      <c r="X8208" s="136">
        <v>100</v>
      </c>
      <c r="Y8208" s="137">
        <v>6750</v>
      </c>
      <c r="Z8208" s="137">
        <f>W8208*Y8208</f>
        <v>1122660</v>
      </c>
      <c r="AA8208" s="119">
        <v>38</v>
      </c>
      <c r="AB8208" s="119">
        <v>66</v>
      </c>
      <c r="AC8208" s="137">
        <f>(Z8208*(100-AB8208))/100</f>
        <v>381704.4</v>
      </c>
      <c r="AD8208" s="137">
        <f>IF(AND(AC8208="",M8208=""),0,IF((AC8208=""),M8208, IF( (M8208=""),AC8208,SUM(AC8208:AC8209)+M8208)))</f>
        <v>892329.4</v>
      </c>
      <c r="AE8208" s="137">
        <f>IF( (X8208=""),AD8208*1,AD8208*(X8208/100) )</f>
        <v>892329.4</v>
      </c>
      <c r="AF8208" s="137">
        <v>50000000</v>
      </c>
      <c r="AG8208" s="137">
        <f>IF((AF8208-AE8208) &gt; 1,0,IF((AF8208-AE8208)&lt;0,AE8208-AF8208,AF8208-AE8208))</f>
        <v>0</v>
      </c>
      <c r="AH8208" s="137">
        <v>0.02</v>
      </c>
    </row>
    <row r="8209" spans="1:34" s="173" customFormat="1" x14ac:dyDescent="0.55000000000000004">
      <c r="A8209" s="122"/>
      <c r="B8209" s="123"/>
      <c r="C8209" s="123"/>
      <c r="D8209" s="135"/>
      <c r="E8209" s="123"/>
      <c r="F8209" s="123"/>
      <c r="G8209" s="123"/>
      <c r="H8209" s="123"/>
      <c r="I8209" s="136"/>
      <c r="J8209" s="123"/>
      <c r="K8209" s="137"/>
      <c r="L8209" s="137" t="s">
        <v>63</v>
      </c>
      <c r="M8209" s="137">
        <f>SUM(M8208:M8208)</f>
        <v>510625</v>
      </c>
      <c r="N8209" s="123"/>
      <c r="O8209" s="108"/>
      <c r="P8209" s="138"/>
      <c r="Q8209" s="108"/>
      <c r="R8209" s="108"/>
      <c r="S8209" s="139"/>
      <c r="T8209" s="123"/>
      <c r="U8209" s="123"/>
      <c r="V8209" s="123"/>
      <c r="W8209" s="137"/>
      <c r="X8209" s="136"/>
      <c r="Y8209" s="137"/>
      <c r="Z8209" s="137"/>
      <c r="AA8209" s="119"/>
      <c r="AB8209" s="119"/>
      <c r="AC8209" s="137"/>
      <c r="AD8209" s="137"/>
      <c r="AE8209" s="137">
        <f>SUM(AE8208:AE8208)</f>
        <v>892329.4</v>
      </c>
      <c r="AF8209" s="137"/>
      <c r="AG8209" s="137">
        <f>SUM(AG8208:AG8208)</f>
        <v>0</v>
      </c>
      <c r="AH8209" s="137"/>
    </row>
    <row r="8210" spans="1:34" s="173" customFormat="1" x14ac:dyDescent="0.55000000000000004">
      <c r="A8210" s="122" t="s">
        <v>11220</v>
      </c>
      <c r="B8210" s="123">
        <v>3513</v>
      </c>
      <c r="C8210" s="123">
        <v>7805</v>
      </c>
      <c r="D8210" s="135" t="s">
        <v>11221</v>
      </c>
      <c r="E8210" s="123" t="s">
        <v>34</v>
      </c>
      <c r="F8210" s="123">
        <v>5883</v>
      </c>
      <c r="G8210" s="123">
        <v>4</v>
      </c>
      <c r="H8210" s="123">
        <v>1</v>
      </c>
      <c r="I8210" s="136">
        <v>18</v>
      </c>
      <c r="J8210" s="123" t="s">
        <v>38</v>
      </c>
      <c r="K8210" s="137">
        <f>((G8210*400)+(H8210*100))+I8210</f>
        <v>1718</v>
      </c>
      <c r="L8210" s="137">
        <v>375</v>
      </c>
      <c r="M8210" s="137">
        <f>K8210*L8210</f>
        <v>644250</v>
      </c>
      <c r="N8210" s="123"/>
      <c r="O8210" s="108"/>
      <c r="P8210" s="138"/>
      <c r="Q8210" s="108"/>
      <c r="R8210" s="108"/>
      <c r="S8210" s="139"/>
      <c r="T8210" s="123"/>
      <c r="U8210" s="123"/>
      <c r="V8210" s="123"/>
      <c r="W8210" s="137"/>
      <c r="X8210" s="136"/>
      <c r="Y8210" s="137"/>
      <c r="Z8210" s="137"/>
      <c r="AA8210" s="119"/>
      <c r="AB8210" s="119"/>
      <c r="AC8210" s="137"/>
      <c r="AD8210" s="137">
        <f>IF(AND(AC8210="",M8210=""),0,IF((AC8210=""),M8210,IF((M8210=""),AC8210,AC8210+M8210)))</f>
        <v>644250</v>
      </c>
      <c r="AE8210" s="137">
        <f>IF( (X8210=""),AD8210*1,AD8210*(X8210/100) )</f>
        <v>644250</v>
      </c>
      <c r="AF8210" s="137">
        <v>50000000</v>
      </c>
      <c r="AG8210" s="137">
        <f>IF((AF8210-AE8210) &gt; 1,0,IF((AF8210-AE8210)&lt;0,AE8210-AF8210,AF8210-AE8210))</f>
        <v>0</v>
      </c>
      <c r="AH8210" s="137">
        <v>0.01</v>
      </c>
    </row>
    <row r="8211" spans="1:34" s="173" customFormat="1" x14ac:dyDescent="0.55000000000000004">
      <c r="A8211" s="122"/>
      <c r="B8211" s="123"/>
      <c r="C8211" s="123"/>
      <c r="D8211" s="135"/>
      <c r="E8211" s="123"/>
      <c r="F8211" s="123"/>
      <c r="G8211" s="123"/>
      <c r="H8211" s="123"/>
      <c r="I8211" s="136"/>
      <c r="J8211" s="123"/>
      <c r="K8211" s="137"/>
      <c r="L8211" s="137" t="s">
        <v>63</v>
      </c>
      <c r="M8211" s="137">
        <f>SUM(M8210:M8210)</f>
        <v>644250</v>
      </c>
      <c r="N8211" s="123"/>
      <c r="O8211" s="108"/>
      <c r="P8211" s="138"/>
      <c r="Q8211" s="108"/>
      <c r="R8211" s="108"/>
      <c r="S8211" s="139"/>
      <c r="T8211" s="123"/>
      <c r="U8211" s="123"/>
      <c r="V8211" s="123"/>
      <c r="W8211" s="137"/>
      <c r="X8211" s="136"/>
      <c r="Y8211" s="137"/>
      <c r="Z8211" s="137"/>
      <c r="AA8211" s="119"/>
      <c r="AB8211" s="119"/>
      <c r="AC8211" s="137"/>
      <c r="AD8211" s="137"/>
      <c r="AE8211" s="137">
        <f>SUM(AE8210:AE8210)</f>
        <v>644250</v>
      </c>
      <c r="AF8211" s="137"/>
      <c r="AG8211" s="137">
        <f>SUM(AG8210:AG8210)</f>
        <v>0</v>
      </c>
      <c r="AH8211" s="137"/>
    </row>
    <row r="8212" spans="1:34" s="173" customFormat="1" x14ac:dyDescent="0.55000000000000004">
      <c r="A8212" s="122" t="s">
        <v>15659</v>
      </c>
      <c r="B8212" s="123">
        <v>3514</v>
      </c>
      <c r="C8212" s="123">
        <v>9981</v>
      </c>
      <c r="D8212" s="135"/>
      <c r="E8212" s="123" t="s">
        <v>37</v>
      </c>
      <c r="F8212" s="123"/>
      <c r="G8212" s="123">
        <v>0</v>
      </c>
      <c r="H8212" s="123">
        <v>0</v>
      </c>
      <c r="I8212" s="136">
        <v>24</v>
      </c>
      <c r="J8212" s="123" t="s">
        <v>35</v>
      </c>
      <c r="K8212" s="137">
        <f>((G8212*400)+(H8212*100))+I8212</f>
        <v>24</v>
      </c>
      <c r="L8212" s="137">
        <v>800</v>
      </c>
      <c r="M8212" s="137">
        <f>K8212*L8212</f>
        <v>19200</v>
      </c>
      <c r="N8212" s="123">
        <v>1</v>
      </c>
      <c r="O8212" s="108" t="s">
        <v>11214</v>
      </c>
      <c r="P8212" s="138">
        <v>3570800202449</v>
      </c>
      <c r="Q8212" s="108" t="s">
        <v>11215</v>
      </c>
      <c r="R8212" s="108" t="s">
        <v>11218</v>
      </c>
      <c r="S8212" s="139" t="s">
        <v>11219</v>
      </c>
      <c r="T8212" s="123" t="s">
        <v>51</v>
      </c>
      <c r="U8212" s="123" t="s">
        <v>45</v>
      </c>
      <c r="V8212" s="123" t="s">
        <v>52</v>
      </c>
      <c r="W8212" s="137">
        <v>100</v>
      </c>
      <c r="X8212" s="136">
        <v>100</v>
      </c>
      <c r="Y8212" s="137">
        <v>6750</v>
      </c>
      <c r="Z8212" s="137">
        <f>W8212*Y8212</f>
        <v>675000</v>
      </c>
      <c r="AA8212" s="119">
        <v>17</v>
      </c>
      <c r="AB8212" s="119">
        <v>24</v>
      </c>
      <c r="AC8212" s="137">
        <f>(Z8212*(100-AB8212))/100</f>
        <v>513000</v>
      </c>
      <c r="AD8212" s="137">
        <f>IF(AND(AC8212="",M8212=""),0,IF((AC8212=""),M8212, IF( (M8212=""),AC8212,SUM(AC8212:AC8213)+M8212)))</f>
        <v>532200</v>
      </c>
      <c r="AE8212" s="137">
        <f>IF( (X8212=""),AD8212*1,AD8212*(X8212/100) )</f>
        <v>532200</v>
      </c>
      <c r="AF8212" s="137">
        <v>10000000</v>
      </c>
      <c r="AG8212" s="137">
        <v>19200</v>
      </c>
      <c r="AH8212" s="137">
        <v>0.02</v>
      </c>
    </row>
    <row r="8213" spans="1:34" s="173" customFormat="1" x14ac:dyDescent="0.55000000000000004">
      <c r="A8213" s="122"/>
      <c r="B8213" s="123"/>
      <c r="C8213" s="123"/>
      <c r="D8213" s="135"/>
      <c r="E8213" s="123"/>
      <c r="F8213" s="123"/>
      <c r="G8213" s="123"/>
      <c r="H8213" s="123"/>
      <c r="I8213" s="136"/>
      <c r="J8213" s="123"/>
      <c r="K8213" s="137"/>
      <c r="L8213" s="137" t="s">
        <v>63</v>
      </c>
      <c r="M8213" s="137">
        <f>SUM(M8212:M8212)</f>
        <v>19200</v>
      </c>
      <c r="N8213" s="123"/>
      <c r="O8213" s="108"/>
      <c r="P8213" s="138"/>
      <c r="Q8213" s="108"/>
      <c r="R8213" s="108"/>
      <c r="S8213" s="139"/>
      <c r="T8213" s="123"/>
      <c r="U8213" s="123"/>
      <c r="V8213" s="123"/>
      <c r="W8213" s="137"/>
      <c r="X8213" s="136"/>
      <c r="Y8213" s="137"/>
      <c r="Z8213" s="137"/>
      <c r="AA8213" s="119"/>
      <c r="AB8213" s="119"/>
      <c r="AC8213" s="137"/>
      <c r="AD8213" s="137"/>
      <c r="AE8213" s="137">
        <f>SUM(AE8212:AE8212)</f>
        <v>532200</v>
      </c>
      <c r="AF8213" s="137"/>
      <c r="AG8213" s="137">
        <f>SUM(AG8212:AG8212)</f>
        <v>19200</v>
      </c>
      <c r="AH8213" s="137"/>
    </row>
    <row r="8214" spans="1:34" s="173" customFormat="1" x14ac:dyDescent="0.55000000000000004">
      <c r="A8214" s="122" t="s">
        <v>11222</v>
      </c>
      <c r="B8214" s="123">
        <v>3514</v>
      </c>
      <c r="C8214" s="123">
        <v>9981</v>
      </c>
      <c r="D8214" s="135"/>
      <c r="E8214" s="123" t="s">
        <v>37</v>
      </c>
      <c r="F8214" s="123"/>
      <c r="G8214" s="123">
        <v>0</v>
      </c>
      <c r="H8214" s="123">
        <v>0</v>
      </c>
      <c r="I8214" s="136">
        <v>54</v>
      </c>
      <c r="J8214" s="123" t="s">
        <v>35</v>
      </c>
      <c r="K8214" s="137">
        <f>((G8214*400)+(H8214*100))+I8214</f>
        <v>54</v>
      </c>
      <c r="L8214" s="137">
        <v>225</v>
      </c>
      <c r="M8214" s="137">
        <f>K8214*L8214</f>
        <v>12150</v>
      </c>
      <c r="N8214" s="123"/>
      <c r="O8214" s="108"/>
      <c r="P8214" s="138"/>
      <c r="Q8214" s="108"/>
      <c r="R8214" s="108"/>
      <c r="S8214" s="139"/>
      <c r="T8214" s="123"/>
      <c r="U8214" s="123"/>
      <c r="V8214" s="123"/>
      <c r="W8214" s="137"/>
      <c r="X8214" s="136"/>
      <c r="Y8214" s="137"/>
      <c r="Z8214" s="137"/>
      <c r="AA8214" s="119"/>
      <c r="AB8214" s="119"/>
      <c r="AC8214" s="137"/>
      <c r="AD8214" s="137">
        <f>IF(AND(AC8214="",M8214=""),0,IF((AC8214=""),M8214,IF((M8214=""),AC8214,AC8214+M8214)))</f>
        <v>12150</v>
      </c>
      <c r="AE8214" s="137">
        <f>IF( (X8214=""),AD8214*1,AD8214*(X8214/100) )</f>
        <v>12150</v>
      </c>
      <c r="AF8214" s="137">
        <v>0</v>
      </c>
      <c r="AG8214" s="137">
        <f>IF((AF8214-AE8214) &gt; 1,0,IF((AF8214-AE8214)&lt;0,AE8214-AF8214,AF8214-AE8214))</f>
        <v>12150</v>
      </c>
      <c r="AH8214" s="137">
        <v>0.02</v>
      </c>
    </row>
    <row r="8215" spans="1:34" s="173" customFormat="1" x14ac:dyDescent="0.55000000000000004">
      <c r="A8215" s="122"/>
      <c r="B8215" s="123"/>
      <c r="C8215" s="123"/>
      <c r="D8215" s="135"/>
      <c r="E8215" s="123"/>
      <c r="F8215" s="123"/>
      <c r="G8215" s="123"/>
      <c r="H8215" s="123"/>
      <c r="I8215" s="136"/>
      <c r="J8215" s="123"/>
      <c r="K8215" s="137"/>
      <c r="L8215" s="137" t="s">
        <v>63</v>
      </c>
      <c r="M8215" s="137">
        <f>SUM(M8214:M8214)</f>
        <v>12150</v>
      </c>
      <c r="N8215" s="123"/>
      <c r="O8215" s="108"/>
      <c r="P8215" s="138"/>
      <c r="Q8215" s="108"/>
      <c r="R8215" s="108"/>
      <c r="S8215" s="139"/>
      <c r="T8215" s="123"/>
      <c r="U8215" s="123"/>
      <c r="V8215" s="123"/>
      <c r="W8215" s="137"/>
      <c r="X8215" s="136"/>
      <c r="Y8215" s="137"/>
      <c r="Z8215" s="137"/>
      <c r="AA8215" s="119"/>
      <c r="AB8215" s="119"/>
      <c r="AC8215" s="137"/>
      <c r="AD8215" s="137"/>
      <c r="AE8215" s="137">
        <f>SUM(AE8214:AE8214)</f>
        <v>12150</v>
      </c>
      <c r="AF8215" s="137"/>
      <c r="AG8215" s="137">
        <f>SUM(AG8214:AG8214)</f>
        <v>12150</v>
      </c>
      <c r="AH8215" s="137"/>
    </row>
    <row r="8216" spans="1:34" s="173" customFormat="1" x14ac:dyDescent="0.55000000000000004">
      <c r="A8216" s="122" t="s">
        <v>11223</v>
      </c>
      <c r="B8216" s="123">
        <v>3515</v>
      </c>
      <c r="C8216" s="123">
        <v>8954</v>
      </c>
      <c r="D8216" s="135" t="s">
        <v>11224</v>
      </c>
      <c r="E8216" s="123" t="s">
        <v>34</v>
      </c>
      <c r="F8216" s="123">
        <v>3686</v>
      </c>
      <c r="G8216" s="123">
        <v>1</v>
      </c>
      <c r="H8216" s="123">
        <v>2</v>
      </c>
      <c r="I8216" s="136">
        <v>79</v>
      </c>
      <c r="J8216" s="123" t="s">
        <v>38</v>
      </c>
      <c r="K8216" s="137">
        <f>((G8216*400)+(H8216*100))+I8216</f>
        <v>679</v>
      </c>
      <c r="L8216" s="137">
        <v>225</v>
      </c>
      <c r="M8216" s="137">
        <f>K8216*L8216</f>
        <v>152775</v>
      </c>
      <c r="N8216" s="123"/>
      <c r="O8216" s="108"/>
      <c r="P8216" s="138"/>
      <c r="Q8216" s="108"/>
      <c r="R8216" s="108"/>
      <c r="S8216" s="139"/>
      <c r="T8216" s="123"/>
      <c r="U8216" s="123"/>
      <c r="V8216" s="123"/>
      <c r="W8216" s="137"/>
      <c r="X8216" s="136"/>
      <c r="Y8216" s="137"/>
      <c r="Z8216" s="137"/>
      <c r="AA8216" s="119"/>
      <c r="AB8216" s="119"/>
      <c r="AC8216" s="137"/>
      <c r="AD8216" s="137">
        <f>IF(AND(AC8216="",M8216=""),0,IF((AC8216=""),M8216,IF((M8216=""),AC8216,AC8216+M8216)))</f>
        <v>152775</v>
      </c>
      <c r="AE8216" s="137">
        <f>IF( (X8216=""),AD8216*1,AD8216*(X8216/100) )</f>
        <v>152775</v>
      </c>
      <c r="AF8216" s="137">
        <v>50000000</v>
      </c>
      <c r="AG8216" s="137">
        <f>IF((AF8216-AE8216) &gt; 1,0,IF((AF8216-AE8216)&lt;0,AE8216-AF8216,AF8216-AE8216))</f>
        <v>0</v>
      </c>
      <c r="AH8216" s="137">
        <v>0.01</v>
      </c>
    </row>
    <row r="8217" spans="1:34" s="173" customFormat="1" x14ac:dyDescent="0.55000000000000004">
      <c r="A8217" s="122"/>
      <c r="B8217" s="123"/>
      <c r="C8217" s="123"/>
      <c r="D8217" s="135"/>
      <c r="E8217" s="123"/>
      <c r="F8217" s="123"/>
      <c r="G8217" s="123"/>
      <c r="H8217" s="123"/>
      <c r="I8217" s="136"/>
      <c r="J8217" s="123"/>
      <c r="K8217" s="137"/>
      <c r="L8217" s="137" t="s">
        <v>63</v>
      </c>
      <c r="M8217" s="137">
        <f>SUM(M8216:M8216)</f>
        <v>152775</v>
      </c>
      <c r="N8217" s="123"/>
      <c r="O8217" s="108"/>
      <c r="P8217" s="138"/>
      <c r="Q8217" s="108"/>
      <c r="R8217" s="108"/>
      <c r="S8217" s="139"/>
      <c r="T8217" s="123"/>
      <c r="U8217" s="123"/>
      <c r="V8217" s="123"/>
      <c r="W8217" s="137"/>
      <c r="X8217" s="136"/>
      <c r="Y8217" s="137"/>
      <c r="Z8217" s="137"/>
      <c r="AA8217" s="119"/>
      <c r="AB8217" s="119"/>
      <c r="AC8217" s="137"/>
      <c r="AD8217" s="137"/>
      <c r="AE8217" s="137">
        <f>SUM(AE8216:AE8216)</f>
        <v>152775</v>
      </c>
      <c r="AF8217" s="137"/>
      <c r="AG8217" s="137">
        <f>SUM(AG8216:AG8216)</f>
        <v>0</v>
      </c>
      <c r="AH8217" s="137"/>
    </row>
    <row r="8218" spans="1:34" s="99" customFormat="1" x14ac:dyDescent="0.55000000000000004">
      <c r="A8218" s="107" t="s">
        <v>11227</v>
      </c>
      <c r="B8218" s="161">
        <v>3842</v>
      </c>
      <c r="C8218" s="161">
        <v>8596</v>
      </c>
      <c r="D8218" s="162" t="s">
        <v>11228</v>
      </c>
      <c r="E8218" s="161" t="s">
        <v>34</v>
      </c>
      <c r="F8218" s="161">
        <v>14034</v>
      </c>
      <c r="G8218" s="161">
        <v>0</v>
      </c>
      <c r="H8218" s="161">
        <v>2</v>
      </c>
      <c r="I8218" s="163">
        <v>30</v>
      </c>
      <c r="J8218" s="102" t="s">
        <v>35</v>
      </c>
      <c r="K8218" s="121">
        <f>((G8218*400)+(H8218*100))+I8218</f>
        <v>230</v>
      </c>
      <c r="L8218" s="121">
        <v>1350</v>
      </c>
      <c r="M8218" s="121">
        <f>K8218*L8218</f>
        <v>310500</v>
      </c>
      <c r="N8218" s="161">
        <v>1</v>
      </c>
      <c r="O8218" s="164" t="s">
        <v>11225</v>
      </c>
      <c r="P8218" s="165">
        <v>3570800347200</v>
      </c>
      <c r="Q8218" s="164" t="s">
        <v>11226</v>
      </c>
      <c r="R8218" s="164" t="s">
        <v>11229</v>
      </c>
      <c r="S8218" s="166" t="s">
        <v>11230</v>
      </c>
      <c r="T8218" s="161" t="s">
        <v>73</v>
      </c>
      <c r="U8218" s="161" t="s">
        <v>45</v>
      </c>
      <c r="V8218" s="161" t="s">
        <v>75</v>
      </c>
      <c r="W8218" s="121">
        <v>70</v>
      </c>
      <c r="X8218" s="163">
        <v>33.33</v>
      </c>
      <c r="Y8218" s="121">
        <v>6600</v>
      </c>
      <c r="Z8218" s="121">
        <f>W8218*Y8218</f>
        <v>462000</v>
      </c>
      <c r="AA8218" s="167">
        <v>10</v>
      </c>
      <c r="AB8218" s="167">
        <v>10</v>
      </c>
      <c r="AC8218" s="121">
        <f>(Z8218*(100-AB8218))/100</f>
        <v>415800</v>
      </c>
      <c r="AD8218" s="121">
        <f>IF(AND(AC8218="",M8218=""),0,IF((AC8218=""),M8218, IF( (M8218=""),AC8218,SUM(AC8218:AC8221)+M8218)))</f>
        <v>1557900</v>
      </c>
      <c r="AE8218" s="121">
        <f>IF( (X8218=""),AD8218*1,AD8218*(X8218/100) )</f>
        <v>519248.06999999995</v>
      </c>
      <c r="AF8218" s="121">
        <v>0</v>
      </c>
      <c r="AG8218" s="121">
        <f>IF((AF8218-AE8218) &gt; 1,0,IF((AF8218-AE8218)&lt;0,AE8218-AF8218,AF8218-AE8218))</f>
        <v>519248.06999999995</v>
      </c>
      <c r="AH8218" s="121">
        <v>0.3</v>
      </c>
    </row>
    <row r="8219" spans="1:34" s="99" customFormat="1" x14ac:dyDescent="0.55000000000000004">
      <c r="A8219" s="107"/>
      <c r="B8219" s="161"/>
      <c r="C8219" s="161"/>
      <c r="D8219" s="162"/>
      <c r="E8219" s="161"/>
      <c r="F8219" s="161"/>
      <c r="G8219" s="161"/>
      <c r="H8219" s="161"/>
      <c r="I8219" s="163"/>
      <c r="J8219" s="102"/>
      <c r="K8219" s="121"/>
      <c r="L8219" s="121"/>
      <c r="M8219" s="121"/>
      <c r="N8219" s="161">
        <v>2</v>
      </c>
      <c r="O8219" s="164" t="s">
        <v>11225</v>
      </c>
      <c r="P8219" s="165">
        <v>3570800347200</v>
      </c>
      <c r="Q8219" s="164" t="s">
        <v>11226</v>
      </c>
      <c r="R8219" s="164" t="s">
        <v>11229</v>
      </c>
      <c r="S8219" s="166" t="s">
        <v>11231</v>
      </c>
      <c r="T8219" s="161" t="s">
        <v>73</v>
      </c>
      <c r="U8219" s="161" t="s">
        <v>45</v>
      </c>
      <c r="V8219" s="161" t="s">
        <v>52</v>
      </c>
      <c r="W8219" s="121">
        <v>70</v>
      </c>
      <c r="X8219" s="163">
        <v>33.33</v>
      </c>
      <c r="Y8219" s="121">
        <v>6600</v>
      </c>
      <c r="Z8219" s="121">
        <f>W8219*Y8219</f>
        <v>462000</v>
      </c>
      <c r="AA8219" s="167">
        <v>10</v>
      </c>
      <c r="AB8219" s="167">
        <v>10</v>
      </c>
      <c r="AC8219" s="121">
        <f>(Z8219*(100-AB8219))/100</f>
        <v>415800</v>
      </c>
      <c r="AD8219" s="121">
        <f>IF(AND(AC8219="",M8218=""),0,IF((AC8219=""),M8218, IF( (M8218=""),AC8219,SUM(AC8218:AC8221)+M8218)))</f>
        <v>1557900</v>
      </c>
      <c r="AE8219" s="121">
        <f>IF( (X8219=""),AD8219*1,AD8219*(X8219/100) )</f>
        <v>519248.06999999995</v>
      </c>
      <c r="AF8219" s="121">
        <v>0</v>
      </c>
      <c r="AG8219" s="121">
        <f>IF((AF8219-AE8219) &gt; 1,0,IF((AF8219-AE8219)&lt;0,AE8219-AF8219,AF8219-AE8219))</f>
        <v>519248.06999999995</v>
      </c>
      <c r="AH8219" s="121">
        <v>0.02</v>
      </c>
    </row>
    <row r="8220" spans="1:34" s="99" customFormat="1" x14ac:dyDescent="0.55000000000000004">
      <c r="A8220" s="107"/>
      <c r="B8220" s="161"/>
      <c r="C8220" s="161"/>
      <c r="D8220" s="162"/>
      <c r="E8220" s="161"/>
      <c r="F8220" s="161"/>
      <c r="G8220" s="161"/>
      <c r="H8220" s="161"/>
      <c r="I8220" s="163"/>
      <c r="J8220" s="102"/>
      <c r="K8220" s="121"/>
      <c r="L8220" s="121"/>
      <c r="M8220" s="121"/>
      <c r="N8220" s="161">
        <v>3</v>
      </c>
      <c r="O8220" s="164" t="s">
        <v>11225</v>
      </c>
      <c r="P8220" s="165">
        <v>3570800347200</v>
      </c>
      <c r="Q8220" s="164" t="s">
        <v>11226</v>
      </c>
      <c r="R8220" s="164" t="s">
        <v>11229</v>
      </c>
      <c r="S8220" s="166" t="s">
        <v>11232</v>
      </c>
      <c r="T8220" s="161" t="s">
        <v>73</v>
      </c>
      <c r="U8220" s="161" t="s">
        <v>45</v>
      </c>
      <c r="V8220" s="161" t="s">
        <v>52</v>
      </c>
      <c r="W8220" s="121">
        <v>70</v>
      </c>
      <c r="X8220" s="163">
        <v>33.340000000000003</v>
      </c>
      <c r="Y8220" s="121">
        <v>6600</v>
      </c>
      <c r="Z8220" s="121">
        <f>W8220*Y8220</f>
        <v>462000</v>
      </c>
      <c r="AA8220" s="167">
        <v>10</v>
      </c>
      <c r="AB8220" s="167">
        <v>10</v>
      </c>
      <c r="AC8220" s="121">
        <f>(Z8220*(100-AB8220))/100</f>
        <v>415800</v>
      </c>
      <c r="AD8220" s="121">
        <f>IF(AND(AC8220="",M8218=""),0,IF((AC8220=""),M8218, IF( (M8218=""),AC8220,SUM(AC8218:AC8221)+M8218)))</f>
        <v>1557900</v>
      </c>
      <c r="AE8220" s="121">
        <f>IF( (X8220=""),AD8220*1,AD8220*(X8220/100) )</f>
        <v>519403.86000000004</v>
      </c>
      <c r="AF8220" s="121">
        <v>0</v>
      </c>
      <c r="AG8220" s="121">
        <f>IF((AF8220-AE8220) &gt; 1,0,IF((AF8220-AE8220)&lt;0,AE8220-AF8220,AF8220-AE8220))</f>
        <v>519403.86000000004</v>
      </c>
      <c r="AH8220" s="121">
        <v>0.02</v>
      </c>
    </row>
    <row r="8221" spans="1:34" s="99" customFormat="1" x14ac:dyDescent="0.55000000000000004">
      <c r="A8221" s="107"/>
      <c r="B8221" s="161"/>
      <c r="C8221" s="161"/>
      <c r="D8221" s="162"/>
      <c r="E8221" s="161"/>
      <c r="F8221" s="161"/>
      <c r="G8221" s="161"/>
      <c r="H8221" s="161"/>
      <c r="I8221" s="163"/>
      <c r="J8221" s="102"/>
      <c r="K8221" s="121"/>
      <c r="L8221" s="121" t="s">
        <v>63</v>
      </c>
      <c r="M8221" s="121">
        <f>SUM(M8218:M8220)</f>
        <v>310500</v>
      </c>
      <c r="N8221" s="161"/>
      <c r="O8221" s="164"/>
      <c r="P8221" s="165"/>
      <c r="Q8221" s="164"/>
      <c r="R8221" s="164"/>
      <c r="S8221" s="166"/>
      <c r="T8221" s="161"/>
      <c r="U8221" s="161"/>
      <c r="V8221" s="161"/>
      <c r="W8221" s="121"/>
      <c r="X8221" s="163"/>
      <c r="Y8221" s="121"/>
      <c r="Z8221" s="121"/>
      <c r="AA8221" s="167"/>
      <c r="AB8221" s="167"/>
      <c r="AC8221" s="121"/>
      <c r="AD8221" s="121"/>
      <c r="AE8221" s="121">
        <f>SUM(AE8218:AE8220)</f>
        <v>1557900</v>
      </c>
      <c r="AF8221" s="121"/>
      <c r="AG8221" s="121">
        <f>SUM(AG8218:AG8220)</f>
        <v>1557900</v>
      </c>
      <c r="AH8221" s="121"/>
    </row>
    <row r="8222" spans="1:34" s="173" customFormat="1" x14ac:dyDescent="0.55000000000000004">
      <c r="A8222" s="122" t="s">
        <v>11235</v>
      </c>
      <c r="B8222" s="123">
        <v>3156</v>
      </c>
      <c r="C8222" s="123">
        <v>8661</v>
      </c>
      <c r="D8222" s="135" t="s">
        <v>11236</v>
      </c>
      <c r="E8222" s="123" t="s">
        <v>34</v>
      </c>
      <c r="F8222" s="123">
        <v>907</v>
      </c>
      <c r="G8222" s="123">
        <v>0</v>
      </c>
      <c r="H8222" s="123">
        <v>2</v>
      </c>
      <c r="I8222" s="136">
        <v>26</v>
      </c>
      <c r="J8222" s="123" t="s">
        <v>35</v>
      </c>
      <c r="K8222" s="137">
        <f>((G8222*400)+(H8222*100))+I8222</f>
        <v>226</v>
      </c>
      <c r="L8222" s="137">
        <v>800</v>
      </c>
      <c r="M8222" s="137">
        <f>K8222*L8222</f>
        <v>180800</v>
      </c>
      <c r="N8222" s="123">
        <v>1</v>
      </c>
      <c r="O8222" s="108" t="s">
        <v>11233</v>
      </c>
      <c r="P8222" s="138">
        <v>3570800347641</v>
      </c>
      <c r="Q8222" s="108" t="s">
        <v>11234</v>
      </c>
      <c r="R8222" s="108" t="s">
        <v>11237</v>
      </c>
      <c r="S8222" s="139" t="s">
        <v>11238</v>
      </c>
      <c r="T8222" s="123" t="s">
        <v>51</v>
      </c>
      <c r="U8222" s="123" t="s">
        <v>45</v>
      </c>
      <c r="V8222" s="123" t="s">
        <v>52</v>
      </c>
      <c r="W8222" s="137">
        <v>91.2</v>
      </c>
      <c r="X8222" s="136">
        <v>100</v>
      </c>
      <c r="Y8222" s="137">
        <v>6750</v>
      </c>
      <c r="Z8222" s="137">
        <f>W8222*Y8222</f>
        <v>615600</v>
      </c>
      <c r="AA8222" s="119">
        <v>6</v>
      </c>
      <c r="AB8222" s="119">
        <v>6</v>
      </c>
      <c r="AC8222" s="137">
        <f>(Z8222*(100-AB8222))/100</f>
        <v>578664</v>
      </c>
      <c r="AD8222" s="137">
        <f>IF(AND(AC8222="",M8222=""),0,IF((AC8222=""),M8222, IF( (M8222=""),AC8222,SUM(AC8222:AC8223)+M8222)))</f>
        <v>759464</v>
      </c>
      <c r="AE8222" s="137">
        <f>IF( (X8222=""),AD8222*1,AD8222*(X8222/100) )</f>
        <v>759464</v>
      </c>
      <c r="AF8222" s="137">
        <v>50000000</v>
      </c>
      <c r="AG8222" s="137">
        <f>IF((AF8222-AE8222) &gt; 1,0,IF((AF8222-AE8222)&lt;0,AE8222-AF8222,AF8222-AE8222))</f>
        <v>0</v>
      </c>
      <c r="AH8222" s="137">
        <v>0.02</v>
      </c>
    </row>
    <row r="8223" spans="1:34" s="173" customFormat="1" x14ac:dyDescent="0.55000000000000004">
      <c r="A8223" s="122"/>
      <c r="B8223" s="123"/>
      <c r="C8223" s="123"/>
      <c r="D8223" s="135"/>
      <c r="E8223" s="123"/>
      <c r="F8223" s="123"/>
      <c r="G8223" s="123"/>
      <c r="H8223" s="123"/>
      <c r="I8223" s="136"/>
      <c r="J8223" s="123"/>
      <c r="K8223" s="137"/>
      <c r="L8223" s="137" t="s">
        <v>63</v>
      </c>
      <c r="M8223" s="137">
        <f>SUM(M8222:M8222)</f>
        <v>180800</v>
      </c>
      <c r="N8223" s="123"/>
      <c r="O8223" s="108"/>
      <c r="P8223" s="138"/>
      <c r="Q8223" s="108"/>
      <c r="R8223" s="108"/>
      <c r="S8223" s="139"/>
      <c r="T8223" s="123"/>
      <c r="U8223" s="123"/>
      <c r="V8223" s="123"/>
      <c r="W8223" s="137"/>
      <c r="X8223" s="136"/>
      <c r="Y8223" s="137"/>
      <c r="Z8223" s="137"/>
      <c r="AA8223" s="119"/>
      <c r="AB8223" s="119"/>
      <c r="AC8223" s="137"/>
      <c r="AD8223" s="137"/>
      <c r="AE8223" s="137">
        <f>SUM(AE8222:AE8222)</f>
        <v>759464</v>
      </c>
      <c r="AF8223" s="137"/>
      <c r="AG8223" s="137">
        <f>SUM(AG8222:AG8222)</f>
        <v>0</v>
      </c>
      <c r="AH8223" s="137"/>
    </row>
    <row r="8224" spans="1:34" s="99" customFormat="1" x14ac:dyDescent="0.55000000000000004">
      <c r="A8224" s="107" t="s">
        <v>11241</v>
      </c>
      <c r="B8224" s="102">
        <v>3517</v>
      </c>
      <c r="C8224" s="102">
        <v>5470</v>
      </c>
      <c r="D8224" s="90" t="s">
        <v>11242</v>
      </c>
      <c r="E8224" s="102" t="s">
        <v>34</v>
      </c>
      <c r="F8224" s="102">
        <v>14134</v>
      </c>
      <c r="G8224" s="102">
        <v>0</v>
      </c>
      <c r="H8224" s="102">
        <v>1</v>
      </c>
      <c r="I8224" s="98">
        <v>76</v>
      </c>
      <c r="J8224" s="102" t="s">
        <v>38</v>
      </c>
      <c r="K8224" s="94">
        <f>((G8224*400)+(H8224*100))+I8224</f>
        <v>176</v>
      </c>
      <c r="L8224" s="94">
        <v>2425</v>
      </c>
      <c r="M8224" s="94">
        <f>K8224*L8224</f>
        <v>426800</v>
      </c>
      <c r="N8224" s="102"/>
      <c r="O8224" s="111"/>
      <c r="P8224" s="96"/>
      <c r="Q8224" s="111"/>
      <c r="R8224" s="111"/>
      <c r="S8224" s="97"/>
      <c r="T8224" s="102"/>
      <c r="U8224" s="102"/>
      <c r="V8224" s="102"/>
      <c r="W8224" s="94"/>
      <c r="X8224" s="98"/>
      <c r="Y8224" s="94"/>
      <c r="Z8224" s="94"/>
      <c r="AA8224" s="89"/>
      <c r="AB8224" s="89"/>
      <c r="AC8224" s="94"/>
      <c r="AD8224" s="94">
        <f>IF(AND(AC8224="",M8224=""),0,IF((AC8224=""),M8224,IF((M8224=""),AC8224,AC8224+M8224)))</f>
        <v>426800</v>
      </c>
      <c r="AE8224" s="94">
        <f t="shared" ref="AE8224:AE8236" si="791">IF( (X8224=""),AD8224*1,AD8224*(X8224/100) )</f>
        <v>426800</v>
      </c>
      <c r="AF8224" s="94">
        <v>50000000</v>
      </c>
      <c r="AG8224" s="94">
        <f t="shared" ref="AG8224:AG8236" si="792">IF((AF8224-AE8224) &gt; 1,0,IF((AF8224-AE8224)&lt;0,AE8224-AF8224,AF8224-AE8224))</f>
        <v>0</v>
      </c>
      <c r="AH8224" s="94">
        <v>0.01</v>
      </c>
    </row>
    <row r="8225" spans="1:34" s="99" customFormat="1" x14ac:dyDescent="0.55000000000000004">
      <c r="A8225" s="107"/>
      <c r="B8225" s="102">
        <v>3518</v>
      </c>
      <c r="C8225" s="102">
        <v>5136</v>
      </c>
      <c r="D8225" s="90" t="s">
        <v>11243</v>
      </c>
      <c r="E8225" s="102" t="s">
        <v>34</v>
      </c>
      <c r="F8225" s="102">
        <v>16702</v>
      </c>
      <c r="G8225" s="102">
        <v>28</v>
      </c>
      <c r="H8225" s="102">
        <v>3</v>
      </c>
      <c r="I8225" s="98">
        <v>37</v>
      </c>
      <c r="J8225" s="102" t="s">
        <v>38</v>
      </c>
      <c r="K8225" s="94">
        <f>((G8225*400)+(H8225*100))+I8225</f>
        <v>11537</v>
      </c>
      <c r="L8225" s="94">
        <v>275</v>
      </c>
      <c r="M8225" s="94">
        <f>K8225*L8225</f>
        <v>3172675</v>
      </c>
      <c r="N8225" s="102"/>
      <c r="O8225" s="111"/>
      <c r="P8225" s="96"/>
      <c r="Q8225" s="111"/>
      <c r="R8225" s="111"/>
      <c r="S8225" s="97"/>
      <c r="T8225" s="102"/>
      <c r="U8225" s="102"/>
      <c r="V8225" s="102"/>
      <c r="W8225" s="94"/>
      <c r="X8225" s="98"/>
      <c r="Y8225" s="94"/>
      <c r="Z8225" s="94"/>
      <c r="AA8225" s="89"/>
      <c r="AB8225" s="89"/>
      <c r="AC8225" s="94"/>
      <c r="AD8225" s="94">
        <f>IF(AND(AC8225="",M8225=""),0,IF((AC8225=""),M8225,IF((M8225=""),AC8225,AC8225+M8225)))</f>
        <v>3172675</v>
      </c>
      <c r="AE8225" s="94">
        <f t="shared" si="791"/>
        <v>3172675</v>
      </c>
      <c r="AF8225" s="94">
        <v>50000000</v>
      </c>
      <c r="AG8225" s="94">
        <f t="shared" si="792"/>
        <v>0</v>
      </c>
      <c r="AH8225" s="94">
        <v>0.01</v>
      </c>
    </row>
    <row r="8226" spans="1:34" s="99" customFormat="1" x14ac:dyDescent="0.55000000000000004">
      <c r="A8226" s="107"/>
      <c r="B8226" s="102">
        <v>3519</v>
      </c>
      <c r="C8226" s="102">
        <v>5547</v>
      </c>
      <c r="D8226" s="90" t="s">
        <v>11244</v>
      </c>
      <c r="E8226" s="102" t="s">
        <v>34</v>
      </c>
      <c r="F8226" s="102">
        <v>18425</v>
      </c>
      <c r="G8226" s="102">
        <v>0</v>
      </c>
      <c r="H8226" s="102">
        <v>1</v>
      </c>
      <c r="I8226" s="98">
        <v>34</v>
      </c>
      <c r="J8226" s="102" t="s">
        <v>35</v>
      </c>
      <c r="K8226" s="94">
        <f>((G8226*400)+(H8226*100))+I8226</f>
        <v>134</v>
      </c>
      <c r="L8226" s="94">
        <v>2425</v>
      </c>
      <c r="M8226" s="94">
        <f>K8226*L8226</f>
        <v>324950</v>
      </c>
      <c r="N8226" s="102">
        <v>1</v>
      </c>
      <c r="O8226" s="111" t="s">
        <v>11239</v>
      </c>
      <c r="P8226" s="96">
        <v>3570800001613</v>
      </c>
      <c r="Q8226" s="111" t="s">
        <v>11240</v>
      </c>
      <c r="R8226" s="111" t="s">
        <v>11245</v>
      </c>
      <c r="S8226" s="97" t="s">
        <v>11246</v>
      </c>
      <c r="T8226" s="102" t="s">
        <v>73</v>
      </c>
      <c r="U8226" s="102" t="s">
        <v>45</v>
      </c>
      <c r="V8226" s="102" t="s">
        <v>46</v>
      </c>
      <c r="W8226" s="94">
        <v>177.84</v>
      </c>
      <c r="X8226" s="98">
        <v>38.229999999999997</v>
      </c>
      <c r="Y8226" s="94">
        <v>6600</v>
      </c>
      <c r="Z8226" s="94">
        <f t="shared" ref="Z8226:Z8232" si="793">W8226*Y8226</f>
        <v>1173744</v>
      </c>
      <c r="AA8226" s="89">
        <v>12</v>
      </c>
      <c r="AB8226" s="89">
        <v>14</v>
      </c>
      <c r="AC8226" s="94">
        <f t="shared" ref="AC8226:AC8232" si="794">(Z8226*(100-AB8226))/100</f>
        <v>1009419.84</v>
      </c>
      <c r="AD8226" s="94">
        <f>IF(AND(AC8226="",M8226=""),0,IF((AC8226=""),M8226, IF( (M8226=""),AC8226,SUM(AC8226:AC8233)+M8226)))</f>
        <v>5269604.2799999993</v>
      </c>
      <c r="AE8226" s="94">
        <f t="shared" si="791"/>
        <v>2014569.7162439995</v>
      </c>
      <c r="AF8226" s="94">
        <v>0</v>
      </c>
      <c r="AG8226" s="94">
        <f t="shared" si="792"/>
        <v>2014569.7162439995</v>
      </c>
      <c r="AH8226" s="94">
        <v>0.02</v>
      </c>
    </row>
    <row r="8227" spans="1:34" s="99" customFormat="1" x14ac:dyDescent="0.55000000000000004">
      <c r="A8227" s="107"/>
      <c r="B8227" s="102"/>
      <c r="C8227" s="102"/>
      <c r="D8227" s="90"/>
      <c r="E8227" s="102"/>
      <c r="F8227" s="102"/>
      <c r="G8227" s="102"/>
      <c r="H8227" s="102"/>
      <c r="I8227" s="98"/>
      <c r="J8227" s="102"/>
      <c r="K8227" s="94"/>
      <c r="L8227" s="94"/>
      <c r="M8227" s="94"/>
      <c r="N8227" s="102"/>
      <c r="O8227" s="111"/>
      <c r="P8227" s="96"/>
      <c r="Q8227" s="111"/>
      <c r="R8227" s="111"/>
      <c r="S8227" s="97"/>
      <c r="T8227" s="102" t="s">
        <v>73</v>
      </c>
      <c r="U8227" s="102"/>
      <c r="V8227" s="102" t="s">
        <v>46</v>
      </c>
      <c r="W8227" s="94">
        <v>177.84</v>
      </c>
      <c r="X8227" s="98">
        <v>38.229999999999997</v>
      </c>
      <c r="Y8227" s="94">
        <v>6600</v>
      </c>
      <c r="Z8227" s="94">
        <f t="shared" si="793"/>
        <v>1173744</v>
      </c>
      <c r="AA8227" s="89">
        <v>12</v>
      </c>
      <c r="AB8227" s="89">
        <v>14</v>
      </c>
      <c r="AC8227" s="94">
        <f t="shared" si="794"/>
        <v>1009419.84</v>
      </c>
      <c r="AD8227" s="94">
        <f>IF(AND(AC8227="",M8226=""),0,IF((AC8227=""),M8226, IF( (M8226=""),AC8227,SUM(AC8226:AC8233)+M8226)))</f>
        <v>5269604.2799999993</v>
      </c>
      <c r="AE8227" s="94">
        <f t="shared" si="791"/>
        <v>2014569.7162439995</v>
      </c>
      <c r="AF8227" s="94">
        <v>0</v>
      </c>
      <c r="AG8227" s="94">
        <f t="shared" si="792"/>
        <v>2014569.7162439995</v>
      </c>
      <c r="AH8227" s="94">
        <v>0.02</v>
      </c>
    </row>
    <row r="8228" spans="1:34" s="99" customFormat="1" x14ac:dyDescent="0.55000000000000004">
      <c r="A8228" s="107"/>
      <c r="B8228" s="102"/>
      <c r="C8228" s="102"/>
      <c r="D8228" s="90"/>
      <c r="E8228" s="102"/>
      <c r="F8228" s="102"/>
      <c r="G8228" s="102"/>
      <c r="H8228" s="102"/>
      <c r="I8228" s="98"/>
      <c r="J8228" s="102"/>
      <c r="K8228" s="94"/>
      <c r="L8228" s="94"/>
      <c r="M8228" s="94"/>
      <c r="N8228" s="102">
        <v>2</v>
      </c>
      <c r="O8228" s="111" t="s">
        <v>11239</v>
      </c>
      <c r="P8228" s="96">
        <v>3570800001613</v>
      </c>
      <c r="Q8228" s="111" t="s">
        <v>11240</v>
      </c>
      <c r="R8228" s="111" t="s">
        <v>11245</v>
      </c>
      <c r="S8228" s="97" t="s">
        <v>11247</v>
      </c>
      <c r="T8228" s="102" t="s">
        <v>51</v>
      </c>
      <c r="U8228" s="102" t="s">
        <v>45</v>
      </c>
      <c r="V8228" s="102" t="s">
        <v>46</v>
      </c>
      <c r="W8228" s="94">
        <v>23.52</v>
      </c>
      <c r="X8228" s="98">
        <v>5.0599999999999996</v>
      </c>
      <c r="Y8228" s="94">
        <v>6750</v>
      </c>
      <c r="Z8228" s="94">
        <f t="shared" si="793"/>
        <v>158760</v>
      </c>
      <c r="AA8228" s="89">
        <v>12</v>
      </c>
      <c r="AB8228" s="89">
        <v>14</v>
      </c>
      <c r="AC8228" s="94">
        <f t="shared" si="794"/>
        <v>136533.6</v>
      </c>
      <c r="AD8228" s="94">
        <f>IF(AND(AC8228="",M8226=""),0,IF((AC8228=""),M8226, IF( (M8226=""),AC8228,SUM(AC8226:AC8233)+M8226)))</f>
        <v>5269604.2799999993</v>
      </c>
      <c r="AE8228" s="94">
        <f t="shared" si="791"/>
        <v>266641.97656799998</v>
      </c>
      <c r="AF8228" s="94">
        <v>0</v>
      </c>
      <c r="AG8228" s="94">
        <f t="shared" si="792"/>
        <v>266641.97656799998</v>
      </c>
      <c r="AH8228" s="94">
        <v>0.02</v>
      </c>
    </row>
    <row r="8229" spans="1:34" s="99" customFormat="1" x14ac:dyDescent="0.55000000000000004">
      <c r="A8229" s="107"/>
      <c r="B8229" s="102"/>
      <c r="C8229" s="102"/>
      <c r="D8229" s="90"/>
      <c r="E8229" s="102"/>
      <c r="F8229" s="102"/>
      <c r="G8229" s="102"/>
      <c r="H8229" s="102"/>
      <c r="I8229" s="98"/>
      <c r="J8229" s="102"/>
      <c r="K8229" s="94"/>
      <c r="L8229" s="94"/>
      <c r="M8229" s="94"/>
      <c r="N8229" s="102">
        <v>3</v>
      </c>
      <c r="O8229" s="111" t="s">
        <v>11239</v>
      </c>
      <c r="P8229" s="96">
        <v>3570800001613</v>
      </c>
      <c r="Q8229" s="111" t="s">
        <v>11240</v>
      </c>
      <c r="R8229" s="111" t="s">
        <v>11245</v>
      </c>
      <c r="S8229" s="97" t="s">
        <v>11248</v>
      </c>
      <c r="T8229" s="102" t="s">
        <v>55</v>
      </c>
      <c r="U8229" s="102" t="s">
        <v>45</v>
      </c>
      <c r="V8229" s="102" t="s">
        <v>46</v>
      </c>
      <c r="W8229" s="94">
        <v>30.8</v>
      </c>
      <c r="X8229" s="98">
        <v>6.62</v>
      </c>
      <c r="Y8229" s="94">
        <v>2650</v>
      </c>
      <c r="Z8229" s="94">
        <f t="shared" si="793"/>
        <v>81620</v>
      </c>
      <c r="AA8229" s="89">
        <v>12</v>
      </c>
      <c r="AB8229" s="89">
        <v>14</v>
      </c>
      <c r="AC8229" s="94">
        <f t="shared" si="794"/>
        <v>70193.2</v>
      </c>
      <c r="AD8229" s="94">
        <f>IF(AND(AC8229="",M8226=""),0,IF((AC8229=""),M8226, IF( (M8226=""),AC8229,SUM(AC8226:AC8233)+M8226)))</f>
        <v>5269604.2799999993</v>
      </c>
      <c r="AE8229" s="94">
        <f t="shared" si="791"/>
        <v>348847.80333599995</v>
      </c>
      <c r="AF8229" s="94">
        <v>0</v>
      </c>
      <c r="AG8229" s="94">
        <f t="shared" si="792"/>
        <v>348847.80333599995</v>
      </c>
      <c r="AH8229" s="94">
        <v>0.02</v>
      </c>
    </row>
    <row r="8230" spans="1:34" s="99" customFormat="1" x14ac:dyDescent="0.55000000000000004">
      <c r="A8230" s="107"/>
      <c r="B8230" s="102"/>
      <c r="C8230" s="102"/>
      <c r="D8230" s="90"/>
      <c r="E8230" s="102"/>
      <c r="F8230" s="102"/>
      <c r="G8230" s="102"/>
      <c r="H8230" s="102"/>
      <c r="I8230" s="98"/>
      <c r="J8230" s="102"/>
      <c r="K8230" s="94"/>
      <c r="L8230" s="94"/>
      <c r="M8230" s="94"/>
      <c r="N8230" s="102">
        <v>4</v>
      </c>
      <c r="O8230" s="111" t="s">
        <v>11239</v>
      </c>
      <c r="P8230" s="96">
        <v>3570800001613</v>
      </c>
      <c r="Q8230" s="111" t="s">
        <v>11240</v>
      </c>
      <c r="R8230" s="111" t="s">
        <v>11245</v>
      </c>
      <c r="S8230" s="97" t="s">
        <v>11249</v>
      </c>
      <c r="T8230" s="102" t="s">
        <v>55</v>
      </c>
      <c r="U8230" s="102" t="s">
        <v>45</v>
      </c>
      <c r="V8230" s="102" t="s">
        <v>46</v>
      </c>
      <c r="W8230" s="94">
        <v>55.2</v>
      </c>
      <c r="X8230" s="98">
        <v>11.86</v>
      </c>
      <c r="Y8230" s="94">
        <v>2650</v>
      </c>
      <c r="Z8230" s="94">
        <f t="shared" si="793"/>
        <v>146280</v>
      </c>
      <c r="AA8230" s="89">
        <v>12</v>
      </c>
      <c r="AB8230" s="89">
        <v>14</v>
      </c>
      <c r="AC8230" s="94">
        <f t="shared" si="794"/>
        <v>125800.8</v>
      </c>
      <c r="AD8230" s="94">
        <f>IF(AND(AC8230="",M8226=""),0,IF((AC8230=""),M8226, IF( (M8226=""),AC8230,SUM(AC8226:AC8233)+M8226)))</f>
        <v>5269604.2799999993</v>
      </c>
      <c r="AE8230" s="94">
        <f t="shared" si="791"/>
        <v>624975.0676079999</v>
      </c>
      <c r="AF8230" s="94">
        <v>0</v>
      </c>
      <c r="AG8230" s="94">
        <f t="shared" si="792"/>
        <v>624975.0676079999</v>
      </c>
      <c r="AH8230" s="94">
        <v>0.02</v>
      </c>
    </row>
    <row r="8231" spans="1:34" s="238" customFormat="1" x14ac:dyDescent="0.55000000000000004">
      <c r="A8231" s="237"/>
      <c r="B8231" s="207">
        <v>3520</v>
      </c>
      <c r="C8231" s="207">
        <v>5494</v>
      </c>
      <c r="D8231" s="208" t="s">
        <v>11250</v>
      </c>
      <c r="E8231" s="207" t="s">
        <v>34</v>
      </c>
      <c r="F8231" s="207">
        <v>22989</v>
      </c>
      <c r="G8231" s="207">
        <v>0</v>
      </c>
      <c r="H8231" s="207">
        <v>1</v>
      </c>
      <c r="I8231" s="209">
        <v>54</v>
      </c>
      <c r="J8231" s="207" t="s">
        <v>35</v>
      </c>
      <c r="K8231" s="210">
        <f>((G8231*400)+(H8231*100))+I8231</f>
        <v>154</v>
      </c>
      <c r="L8231" s="210">
        <v>2425</v>
      </c>
      <c r="M8231" s="210">
        <f>K8231*L8231</f>
        <v>373450</v>
      </c>
      <c r="N8231" s="207">
        <v>1</v>
      </c>
      <c r="O8231" s="211" t="s">
        <v>11239</v>
      </c>
      <c r="P8231" s="212">
        <v>3570800001613</v>
      </c>
      <c r="Q8231" s="211" t="s">
        <v>11240</v>
      </c>
      <c r="R8231" s="211" t="s">
        <v>11245</v>
      </c>
      <c r="S8231" s="213" t="s">
        <v>11251</v>
      </c>
      <c r="T8231" s="207" t="s">
        <v>51</v>
      </c>
      <c r="U8231" s="207" t="s">
        <v>45</v>
      </c>
      <c r="V8231" s="207" t="s">
        <v>52</v>
      </c>
      <c r="W8231" s="210">
        <v>432.6</v>
      </c>
      <c r="X8231" s="209">
        <v>92.32</v>
      </c>
      <c r="Y8231" s="210">
        <v>6750</v>
      </c>
      <c r="Z8231" s="210">
        <f t="shared" si="793"/>
        <v>2920050</v>
      </c>
      <c r="AA8231" s="89">
        <v>12</v>
      </c>
      <c r="AB8231" s="89">
        <v>14</v>
      </c>
      <c r="AC8231" s="210">
        <f t="shared" si="794"/>
        <v>2511243</v>
      </c>
      <c r="AD8231" s="210">
        <f>IF(AND(AC8231="",M8231=""),0,IF((AC8231=""),M8231, IF( (M8231=""),AC8231,SUM(AC8231:AC8235)+M8231)))</f>
        <v>4245729</v>
      </c>
      <c r="AE8231" s="210">
        <f t="shared" si="791"/>
        <v>3919657.0127999997</v>
      </c>
      <c r="AF8231" s="210">
        <v>50000000</v>
      </c>
      <c r="AG8231" s="210">
        <f t="shared" si="792"/>
        <v>0</v>
      </c>
      <c r="AH8231" s="210">
        <v>0.02</v>
      </c>
    </row>
    <row r="8232" spans="1:34" s="99" customFormat="1" x14ac:dyDescent="0.55000000000000004">
      <c r="A8232" s="107"/>
      <c r="B8232" s="102"/>
      <c r="C8232" s="102"/>
      <c r="D8232" s="90"/>
      <c r="E8232" s="102"/>
      <c r="F8232" s="102"/>
      <c r="G8232" s="102"/>
      <c r="H8232" s="102"/>
      <c r="I8232" s="98"/>
      <c r="J8232" s="102"/>
      <c r="K8232" s="94"/>
      <c r="L8232" s="94"/>
      <c r="M8232" s="94"/>
      <c r="N8232" s="102">
        <v>2</v>
      </c>
      <c r="O8232" s="111" t="s">
        <v>11239</v>
      </c>
      <c r="P8232" s="96">
        <v>3570800001613</v>
      </c>
      <c r="Q8232" s="111" t="s">
        <v>11240</v>
      </c>
      <c r="R8232" s="111" t="s">
        <v>11245</v>
      </c>
      <c r="S8232" s="97" t="s">
        <v>11252</v>
      </c>
      <c r="T8232" s="102" t="s">
        <v>55</v>
      </c>
      <c r="U8232" s="102" t="s">
        <v>45</v>
      </c>
      <c r="V8232" s="102" t="s">
        <v>52</v>
      </c>
      <c r="W8232" s="94">
        <v>36</v>
      </c>
      <c r="X8232" s="98">
        <v>7.68</v>
      </c>
      <c r="Y8232" s="94">
        <v>2650</v>
      </c>
      <c r="Z8232" s="94">
        <f t="shared" si="793"/>
        <v>95400</v>
      </c>
      <c r="AA8232" s="89">
        <v>12</v>
      </c>
      <c r="AB8232" s="89">
        <v>14</v>
      </c>
      <c r="AC8232" s="94">
        <f t="shared" si="794"/>
        <v>82044</v>
      </c>
      <c r="AD8232" s="94">
        <f>IF(AND(AC8232="",M8231=""),0,IF((AC8232=""),M8231, IF( (M8231=""),AC8232,SUM(AC8231:AC8235)+M8231)))</f>
        <v>4245729</v>
      </c>
      <c r="AE8232" s="94">
        <f t="shared" si="791"/>
        <v>326071.98719999997</v>
      </c>
      <c r="AF8232" s="94">
        <v>50000000</v>
      </c>
      <c r="AG8232" s="94">
        <f t="shared" si="792"/>
        <v>0</v>
      </c>
      <c r="AH8232" s="94">
        <v>0.02</v>
      </c>
    </row>
    <row r="8233" spans="1:34" s="99" customFormat="1" x14ac:dyDescent="0.55000000000000004">
      <c r="A8233" s="107"/>
      <c r="B8233" s="102">
        <v>3848</v>
      </c>
      <c r="C8233" s="102">
        <v>6022</v>
      </c>
      <c r="D8233" s="90" t="s">
        <v>11253</v>
      </c>
      <c r="E8233" s="102" t="s">
        <v>34</v>
      </c>
      <c r="F8233" s="102">
        <v>23885</v>
      </c>
      <c r="G8233" s="102">
        <v>1</v>
      </c>
      <c r="H8233" s="102">
        <v>0</v>
      </c>
      <c r="I8233" s="98">
        <v>49</v>
      </c>
      <c r="J8233" s="102" t="s">
        <v>38</v>
      </c>
      <c r="K8233" s="94">
        <f>((G8233*400)+(H8233*100))+I8233</f>
        <v>449</v>
      </c>
      <c r="L8233" s="94">
        <v>625</v>
      </c>
      <c r="M8233" s="94">
        <f>K8233*L8233</f>
        <v>280625</v>
      </c>
      <c r="N8233" s="102"/>
      <c r="O8233" s="111"/>
      <c r="P8233" s="96"/>
      <c r="Q8233" s="111"/>
      <c r="R8233" s="111"/>
      <c r="S8233" s="97"/>
      <c r="T8233" s="102"/>
      <c r="U8233" s="102"/>
      <c r="V8233" s="102"/>
      <c r="W8233" s="94"/>
      <c r="X8233" s="98"/>
      <c r="Y8233" s="94"/>
      <c r="Z8233" s="94"/>
      <c r="AA8233" s="89"/>
      <c r="AB8233" s="89"/>
      <c r="AC8233" s="94"/>
      <c r="AD8233" s="94">
        <f>IF(AND(AC8233="",M8233=""),0,IF((AC8233=""),M8233,IF((M8233=""),AC8233,AC8233+M8233)))</f>
        <v>280625</v>
      </c>
      <c r="AE8233" s="94">
        <f t="shared" si="791"/>
        <v>280625</v>
      </c>
      <c r="AF8233" s="94">
        <v>50000000</v>
      </c>
      <c r="AG8233" s="94">
        <f t="shared" si="792"/>
        <v>0</v>
      </c>
      <c r="AH8233" s="94">
        <v>0.01</v>
      </c>
    </row>
    <row r="8234" spans="1:34" s="99" customFormat="1" x14ac:dyDescent="0.55000000000000004">
      <c r="A8234" s="107"/>
      <c r="B8234" s="102">
        <v>3849</v>
      </c>
      <c r="C8234" s="102">
        <v>6117</v>
      </c>
      <c r="D8234" s="90" t="s">
        <v>11254</v>
      </c>
      <c r="E8234" s="102" t="s">
        <v>34</v>
      </c>
      <c r="F8234" s="102">
        <v>25256</v>
      </c>
      <c r="G8234" s="102">
        <v>0</v>
      </c>
      <c r="H8234" s="102">
        <v>0</v>
      </c>
      <c r="I8234" s="98">
        <v>24.2</v>
      </c>
      <c r="J8234" s="102" t="s">
        <v>35</v>
      </c>
      <c r="K8234" s="94">
        <f>((G8234*400)+(H8234*100))+I8234</f>
        <v>24.2</v>
      </c>
      <c r="L8234" s="94">
        <v>7250</v>
      </c>
      <c r="M8234" s="94">
        <f>K8234*L8234</f>
        <v>175450</v>
      </c>
      <c r="N8234" s="102">
        <v>1</v>
      </c>
      <c r="O8234" s="111" t="s">
        <v>11239</v>
      </c>
      <c r="P8234" s="96">
        <v>3570800001613</v>
      </c>
      <c r="Q8234" s="111" t="s">
        <v>11240</v>
      </c>
      <c r="R8234" s="111" t="s">
        <v>11245</v>
      </c>
      <c r="S8234" s="97" t="s">
        <v>11255</v>
      </c>
      <c r="T8234" s="102" t="s">
        <v>44</v>
      </c>
      <c r="U8234" s="102" t="s">
        <v>45</v>
      </c>
      <c r="V8234" s="102" t="s">
        <v>46</v>
      </c>
      <c r="W8234" s="94">
        <v>104</v>
      </c>
      <c r="X8234" s="98">
        <v>33.340000000000003</v>
      </c>
      <c r="Y8234" s="94">
        <v>7150</v>
      </c>
      <c r="Z8234" s="94">
        <f>W8234*Y8234</f>
        <v>743600</v>
      </c>
      <c r="AA8234" s="89">
        <v>12</v>
      </c>
      <c r="AB8234" s="89">
        <v>14</v>
      </c>
      <c r="AC8234" s="94">
        <f>(Z8234*(100-AB8234))/100</f>
        <v>639496</v>
      </c>
      <c r="AD8234" s="94">
        <f>IF(AND(AC8234="",M8234=""),0,IF((AC8234=""),M8234, IF( (M8234=""),AC8234,SUM(AC8234:AC8236)+M8234)))</f>
        <v>2093938</v>
      </c>
      <c r="AE8234" s="94">
        <f t="shared" si="791"/>
        <v>698118.92920000001</v>
      </c>
      <c r="AF8234" s="94">
        <v>0</v>
      </c>
      <c r="AG8234" s="94">
        <f t="shared" si="792"/>
        <v>698118.92920000001</v>
      </c>
      <c r="AH8234" s="94">
        <v>0.3</v>
      </c>
    </row>
    <row r="8235" spans="1:34" s="99" customFormat="1" x14ac:dyDescent="0.55000000000000004">
      <c r="A8235" s="107"/>
      <c r="B8235" s="102"/>
      <c r="C8235" s="102"/>
      <c r="D8235" s="90"/>
      <c r="E8235" s="102"/>
      <c r="F8235" s="102"/>
      <c r="G8235" s="102"/>
      <c r="H8235" s="102"/>
      <c r="I8235" s="98"/>
      <c r="J8235" s="102"/>
      <c r="K8235" s="94"/>
      <c r="L8235" s="94"/>
      <c r="M8235" s="94"/>
      <c r="N8235" s="102"/>
      <c r="O8235" s="111"/>
      <c r="P8235" s="96"/>
      <c r="Q8235" s="111"/>
      <c r="R8235" s="111"/>
      <c r="S8235" s="97"/>
      <c r="T8235" s="102" t="s">
        <v>44</v>
      </c>
      <c r="U8235" s="102"/>
      <c r="V8235" s="102" t="s">
        <v>46</v>
      </c>
      <c r="W8235" s="94">
        <v>104</v>
      </c>
      <c r="X8235" s="98">
        <v>33.33</v>
      </c>
      <c r="Y8235" s="94">
        <v>7150</v>
      </c>
      <c r="Z8235" s="94">
        <f>W8235*Y8235</f>
        <v>743600</v>
      </c>
      <c r="AA8235" s="89">
        <v>12</v>
      </c>
      <c r="AB8235" s="89">
        <v>14</v>
      </c>
      <c r="AC8235" s="94">
        <f>(Z8235*(100-AB8235))/100</f>
        <v>639496</v>
      </c>
      <c r="AD8235" s="94">
        <f>IF(AND(AC8235="",M8234=""),0,IF((AC8235=""),M8234, IF( (M8234=""),AC8235,SUM(AC8234:AC8236)+M8234)))</f>
        <v>2093938</v>
      </c>
      <c r="AE8235" s="94">
        <f t="shared" si="791"/>
        <v>697909.53539999994</v>
      </c>
      <c r="AF8235" s="94">
        <v>0</v>
      </c>
      <c r="AG8235" s="94">
        <f t="shared" si="792"/>
        <v>697909.53539999994</v>
      </c>
      <c r="AH8235" s="94">
        <v>0.3</v>
      </c>
    </row>
    <row r="8236" spans="1:34" s="99" customFormat="1" x14ac:dyDescent="0.55000000000000004">
      <c r="A8236" s="107"/>
      <c r="B8236" s="102"/>
      <c r="C8236" s="102"/>
      <c r="D8236" s="90"/>
      <c r="E8236" s="102"/>
      <c r="F8236" s="102"/>
      <c r="G8236" s="102"/>
      <c r="H8236" s="102"/>
      <c r="I8236" s="98"/>
      <c r="J8236" s="102"/>
      <c r="K8236" s="94"/>
      <c r="L8236" s="94"/>
      <c r="M8236" s="94"/>
      <c r="N8236" s="102"/>
      <c r="O8236" s="111"/>
      <c r="P8236" s="96"/>
      <c r="Q8236" s="111"/>
      <c r="R8236" s="111"/>
      <c r="S8236" s="97"/>
      <c r="T8236" s="102" t="s">
        <v>44</v>
      </c>
      <c r="U8236" s="102"/>
      <c r="V8236" s="102" t="s">
        <v>46</v>
      </c>
      <c r="W8236" s="94">
        <v>104</v>
      </c>
      <c r="X8236" s="98">
        <v>33.33</v>
      </c>
      <c r="Y8236" s="94">
        <v>7150</v>
      </c>
      <c r="Z8236" s="94">
        <f>W8236*Y8236</f>
        <v>743600</v>
      </c>
      <c r="AA8236" s="89">
        <v>12</v>
      </c>
      <c r="AB8236" s="89">
        <v>14</v>
      </c>
      <c r="AC8236" s="94">
        <f>(Z8236*(100-AB8236))/100</f>
        <v>639496</v>
      </c>
      <c r="AD8236" s="94">
        <f>IF(AND(AC8236="",M8234=""),0,IF((AC8236=""),M8234, IF( (M8234=""),AC8236,SUM(AC8234:AC8236)+M8234)))</f>
        <v>2093938</v>
      </c>
      <c r="AE8236" s="94">
        <f t="shared" si="791"/>
        <v>697909.53539999994</v>
      </c>
      <c r="AF8236" s="94">
        <v>0</v>
      </c>
      <c r="AG8236" s="94">
        <f t="shared" si="792"/>
        <v>697909.53539999994</v>
      </c>
      <c r="AH8236" s="94">
        <v>0.3</v>
      </c>
    </row>
    <row r="8237" spans="1:34" s="99" customFormat="1" x14ac:dyDescent="0.55000000000000004">
      <c r="A8237" s="107"/>
      <c r="B8237" s="102"/>
      <c r="C8237" s="102"/>
      <c r="D8237" s="90"/>
      <c r="E8237" s="102"/>
      <c r="F8237" s="102"/>
      <c r="G8237" s="102"/>
      <c r="H8237" s="102"/>
      <c r="I8237" s="98"/>
      <c r="J8237" s="102"/>
      <c r="K8237" s="94"/>
      <c r="L8237" s="94" t="s">
        <v>63</v>
      </c>
      <c r="M8237" s="94">
        <f>SUM(M8224:M8236)</f>
        <v>4753950</v>
      </c>
      <c r="N8237" s="102"/>
      <c r="O8237" s="111"/>
      <c r="P8237" s="96"/>
      <c r="Q8237" s="111"/>
      <c r="R8237" s="111"/>
      <c r="S8237" s="97"/>
      <c r="T8237" s="102"/>
      <c r="U8237" s="102"/>
      <c r="V8237" s="102"/>
      <c r="W8237" s="94"/>
      <c r="X8237" s="98"/>
      <c r="Y8237" s="94"/>
      <c r="Z8237" s="94"/>
      <c r="AA8237" s="89"/>
      <c r="AB8237" s="89"/>
      <c r="AC8237" s="94"/>
      <c r="AD8237" s="94"/>
      <c r="AE8237" s="94">
        <f>SUM(AE8224:AE8236)</f>
        <v>15489371.279999996</v>
      </c>
      <c r="AF8237" s="94"/>
      <c r="AG8237" s="94">
        <f>SUM(AG8224:AG8236)</f>
        <v>7363542.2799999993</v>
      </c>
      <c r="AH8237" s="94"/>
    </row>
    <row r="8238" spans="1:34" s="173" customFormat="1" x14ac:dyDescent="0.55000000000000004">
      <c r="A8238" s="122" t="s">
        <v>3315</v>
      </c>
      <c r="B8238" s="123">
        <v>3820</v>
      </c>
      <c r="C8238" s="123">
        <v>9869</v>
      </c>
      <c r="D8238" s="135"/>
      <c r="E8238" s="123" t="s">
        <v>37</v>
      </c>
      <c r="F8238" s="123"/>
      <c r="G8238" s="123">
        <v>3</v>
      </c>
      <c r="H8238" s="123">
        <v>3</v>
      </c>
      <c r="I8238" s="136">
        <v>8</v>
      </c>
      <c r="J8238" s="123" t="s">
        <v>38</v>
      </c>
      <c r="K8238" s="137">
        <f>((G8238*400)+(H8238*100))+I8238</f>
        <v>1508</v>
      </c>
      <c r="L8238" s="137">
        <v>225</v>
      </c>
      <c r="M8238" s="137">
        <f>K8238*L8238</f>
        <v>339300</v>
      </c>
      <c r="N8238" s="123"/>
      <c r="O8238" s="108"/>
      <c r="P8238" s="138"/>
      <c r="Q8238" s="108"/>
      <c r="R8238" s="108"/>
      <c r="S8238" s="139"/>
      <c r="T8238" s="123"/>
      <c r="U8238" s="123"/>
      <c r="V8238" s="123"/>
      <c r="W8238" s="137"/>
      <c r="X8238" s="136"/>
      <c r="Y8238" s="137"/>
      <c r="Z8238" s="137"/>
      <c r="AA8238" s="119"/>
      <c r="AB8238" s="119"/>
      <c r="AC8238" s="137"/>
      <c r="AD8238" s="137">
        <f>IF(AND(AC8238="",M8238=""),0,IF((AC8238=""),M8238,IF((M8238=""),AC8238,AC8238+M8238)))</f>
        <v>339300</v>
      </c>
      <c r="AE8238" s="137">
        <f>IF( (X8238=""),AD8238*1,AD8238*(X8238/100) )</f>
        <v>339300</v>
      </c>
      <c r="AF8238" s="137">
        <v>0</v>
      </c>
      <c r="AG8238" s="137">
        <f>IF((AF8238-AE8238) &gt; 1,0,IF((AF8238-AE8238)&lt;0,AE8238-AF8238,AF8238-AE8238))</f>
        <v>339300</v>
      </c>
      <c r="AH8238" s="137">
        <v>0.01</v>
      </c>
    </row>
    <row r="8239" spans="1:34" s="173" customFormat="1" x14ac:dyDescent="0.55000000000000004">
      <c r="A8239" s="122" t="s">
        <v>3315</v>
      </c>
      <c r="B8239" s="123">
        <v>3824</v>
      </c>
      <c r="C8239" s="123">
        <v>5065</v>
      </c>
      <c r="D8239" s="135" t="s">
        <v>11266</v>
      </c>
      <c r="E8239" s="123" t="s">
        <v>34</v>
      </c>
      <c r="F8239" s="123">
        <v>16082</v>
      </c>
      <c r="G8239" s="123">
        <v>2</v>
      </c>
      <c r="H8239" s="123">
        <v>1</v>
      </c>
      <c r="I8239" s="136">
        <v>94</v>
      </c>
      <c r="J8239" s="123" t="s">
        <v>38</v>
      </c>
      <c r="K8239" s="137">
        <f>((G8239*400)+(H8239*100))+I8239</f>
        <v>994</v>
      </c>
      <c r="L8239" s="137">
        <v>1350</v>
      </c>
      <c r="M8239" s="137">
        <f>K8239*L8239</f>
        <v>1341900</v>
      </c>
      <c r="N8239" s="123"/>
      <c r="O8239" s="108"/>
      <c r="P8239" s="138"/>
      <c r="Q8239" s="108"/>
      <c r="R8239" s="108"/>
      <c r="S8239" s="139"/>
      <c r="T8239" s="123"/>
      <c r="U8239" s="123"/>
      <c r="V8239" s="123"/>
      <c r="W8239" s="137"/>
      <c r="X8239" s="136"/>
      <c r="Y8239" s="137"/>
      <c r="Z8239" s="137"/>
      <c r="AA8239" s="119"/>
      <c r="AB8239" s="119"/>
      <c r="AC8239" s="137"/>
      <c r="AD8239" s="137">
        <f>IF(AND(AC8239="",M8239=""),0,IF((AC8239=""),M8239,IF((M8239=""),AC8239,AC8239+M8239)))</f>
        <v>1341900</v>
      </c>
      <c r="AE8239" s="137">
        <f>IF( (X8239=""),AD8239*1,AD8239*(X8239/100) )</f>
        <v>1341900</v>
      </c>
      <c r="AF8239" s="137">
        <v>50000000</v>
      </c>
      <c r="AG8239" s="137">
        <f>IF((AF8239-AE8239) &gt; 1,0,IF((AF8239-AE8239)&lt;0,AE8239-AF8239,AF8239-AE8239))</f>
        <v>0</v>
      </c>
      <c r="AH8239" s="137">
        <v>0.01</v>
      </c>
    </row>
    <row r="8240" spans="1:34" s="173" customFormat="1" x14ac:dyDescent="0.55000000000000004">
      <c r="A8240" s="122"/>
      <c r="B8240" s="123">
        <v>3825</v>
      </c>
      <c r="C8240" s="123">
        <v>5664</v>
      </c>
      <c r="D8240" s="135" t="s">
        <v>11267</v>
      </c>
      <c r="E8240" s="123" t="s">
        <v>34</v>
      </c>
      <c r="F8240" s="123">
        <v>19827</v>
      </c>
      <c r="G8240" s="123">
        <v>2</v>
      </c>
      <c r="H8240" s="123">
        <v>1</v>
      </c>
      <c r="I8240" s="136">
        <v>7</v>
      </c>
      <c r="J8240" s="123" t="s">
        <v>38</v>
      </c>
      <c r="K8240" s="137">
        <f>((G8240*400)+(H8240*100))+I8240</f>
        <v>907</v>
      </c>
      <c r="L8240" s="137">
        <v>925</v>
      </c>
      <c r="M8240" s="137">
        <f>K8240*L8240</f>
        <v>838975</v>
      </c>
      <c r="N8240" s="123"/>
      <c r="O8240" s="108"/>
      <c r="P8240" s="138"/>
      <c r="Q8240" s="108"/>
      <c r="R8240" s="108"/>
      <c r="S8240" s="139"/>
      <c r="T8240" s="123"/>
      <c r="U8240" s="123"/>
      <c r="V8240" s="123"/>
      <c r="W8240" s="137"/>
      <c r="X8240" s="136"/>
      <c r="Y8240" s="137"/>
      <c r="Z8240" s="137"/>
      <c r="AA8240" s="119"/>
      <c r="AB8240" s="119"/>
      <c r="AC8240" s="137"/>
      <c r="AD8240" s="137">
        <f>IF(AND(AC8240="",M8240=""),0,IF((AC8240=""),M8240,IF((M8240=""),AC8240,AC8240+M8240)))</f>
        <v>838975</v>
      </c>
      <c r="AE8240" s="137">
        <f>IF( (X8240=""),AD8240*1,AD8240*(X8240/100) )</f>
        <v>838975</v>
      </c>
      <c r="AF8240" s="137">
        <v>0</v>
      </c>
      <c r="AG8240" s="137">
        <f>IF((AF8240-AE8240) &gt; 1,0,IF((AF8240-AE8240)&lt;0,AE8240-AF8240,AF8240-AE8240))</f>
        <v>838975</v>
      </c>
      <c r="AH8240" s="137">
        <v>0.01</v>
      </c>
    </row>
    <row r="8241" spans="1:34" s="173" customFormat="1" x14ac:dyDescent="0.55000000000000004">
      <c r="A8241" s="122"/>
      <c r="B8241" s="123"/>
      <c r="C8241" s="123"/>
      <c r="D8241" s="135"/>
      <c r="E8241" s="123"/>
      <c r="F8241" s="123"/>
      <c r="G8241" s="123"/>
      <c r="H8241" s="123"/>
      <c r="I8241" s="136"/>
      <c r="J8241" s="123"/>
      <c r="K8241" s="137"/>
      <c r="L8241" s="137" t="s">
        <v>63</v>
      </c>
      <c r="M8241" s="137">
        <f>SUM(M8238:M8240)</f>
        <v>2520175</v>
      </c>
      <c r="N8241" s="123"/>
      <c r="O8241" s="108"/>
      <c r="P8241" s="138"/>
      <c r="Q8241" s="108"/>
      <c r="R8241" s="108"/>
      <c r="S8241" s="139"/>
      <c r="T8241" s="123"/>
      <c r="U8241" s="123"/>
      <c r="V8241" s="123"/>
      <c r="W8241" s="137"/>
      <c r="X8241" s="136"/>
      <c r="Y8241" s="137"/>
      <c r="Z8241" s="137"/>
      <c r="AA8241" s="119"/>
      <c r="AB8241" s="119"/>
      <c r="AC8241" s="137"/>
      <c r="AD8241" s="137"/>
      <c r="AE8241" s="137">
        <f>SUM(AE8238:AE8240)</f>
        <v>2520175</v>
      </c>
      <c r="AF8241" s="137"/>
      <c r="AG8241" s="137">
        <f>SUM(AG8238:AG8240)</f>
        <v>1178275</v>
      </c>
      <c r="AH8241" s="137"/>
    </row>
    <row r="8242" spans="1:34" s="173" customFormat="1" x14ac:dyDescent="0.55000000000000004">
      <c r="A8242" s="122" t="s">
        <v>11256</v>
      </c>
      <c r="B8242" s="123">
        <v>3821</v>
      </c>
      <c r="C8242" s="123">
        <v>6250</v>
      </c>
      <c r="D8242" s="135" t="s">
        <v>11257</v>
      </c>
      <c r="E8242" s="123" t="s">
        <v>37</v>
      </c>
      <c r="F8242" s="123">
        <v>5438</v>
      </c>
      <c r="G8242" s="123">
        <v>3</v>
      </c>
      <c r="H8242" s="123">
        <v>3</v>
      </c>
      <c r="I8242" s="136">
        <v>0</v>
      </c>
      <c r="J8242" s="123" t="s">
        <v>38</v>
      </c>
      <c r="K8242" s="137">
        <f>((G8242*400)+(H8242*100))+I8242</f>
        <v>1500</v>
      </c>
      <c r="L8242" s="137">
        <v>225</v>
      </c>
      <c r="M8242" s="137">
        <f>K8242*L8242</f>
        <v>337500</v>
      </c>
      <c r="N8242" s="123"/>
      <c r="O8242" s="108"/>
      <c r="P8242" s="138"/>
      <c r="Q8242" s="108"/>
      <c r="R8242" s="108"/>
      <c r="S8242" s="139"/>
      <c r="T8242" s="123"/>
      <c r="U8242" s="123"/>
      <c r="V8242" s="123"/>
      <c r="W8242" s="137"/>
      <c r="X8242" s="136"/>
      <c r="Y8242" s="137"/>
      <c r="Z8242" s="137"/>
      <c r="AA8242" s="119"/>
      <c r="AB8242" s="119"/>
      <c r="AC8242" s="137"/>
      <c r="AD8242" s="137">
        <f>IF(AND(AC8242="",M8242=""),0,IF((AC8242=""),M8242,IF((M8242=""),AC8242,AC8242+M8242)))</f>
        <v>337500</v>
      </c>
      <c r="AE8242" s="137">
        <f>IF( (X8242=""),AD8242*1,AD8242*(X8242/100) )</f>
        <v>337500</v>
      </c>
      <c r="AF8242" s="137">
        <v>0</v>
      </c>
      <c r="AG8242" s="137">
        <f>IF((AF8242-AE8242) &gt; 1,0,IF((AF8242-AE8242)&lt;0,AE8242-AF8242,AF8242-AE8242))</f>
        <v>337500</v>
      </c>
      <c r="AH8242" s="137">
        <v>0.01</v>
      </c>
    </row>
    <row r="8243" spans="1:34" s="173" customFormat="1" x14ac:dyDescent="0.55000000000000004">
      <c r="A8243" s="122"/>
      <c r="B8243" s="123"/>
      <c r="C8243" s="123"/>
      <c r="D8243" s="135"/>
      <c r="E8243" s="123"/>
      <c r="F8243" s="123"/>
      <c r="G8243" s="123"/>
      <c r="H8243" s="123"/>
      <c r="I8243" s="136"/>
      <c r="J8243" s="123"/>
      <c r="K8243" s="137"/>
      <c r="L8243" s="137" t="s">
        <v>63</v>
      </c>
      <c r="M8243" s="137">
        <f>SUM(M8242:M8242)</f>
        <v>337500</v>
      </c>
      <c r="N8243" s="123"/>
      <c r="O8243" s="108"/>
      <c r="P8243" s="138"/>
      <c r="Q8243" s="108"/>
      <c r="R8243" s="108"/>
      <c r="S8243" s="139"/>
      <c r="T8243" s="123"/>
      <c r="U8243" s="123"/>
      <c r="V8243" s="123"/>
      <c r="W8243" s="137"/>
      <c r="X8243" s="136"/>
      <c r="Y8243" s="137"/>
      <c r="Z8243" s="137"/>
      <c r="AA8243" s="119"/>
      <c r="AB8243" s="119"/>
      <c r="AC8243" s="137"/>
      <c r="AD8243" s="137"/>
      <c r="AE8243" s="137">
        <f>SUM(AE8242:AE8242)</f>
        <v>337500</v>
      </c>
      <c r="AF8243" s="137"/>
      <c r="AG8243" s="137">
        <f>SUM(AG8242:AG8242)</f>
        <v>337500</v>
      </c>
      <c r="AH8243" s="137"/>
    </row>
    <row r="8244" spans="1:34" s="173" customFormat="1" x14ac:dyDescent="0.55000000000000004">
      <c r="A8244" s="122" t="s">
        <v>11260</v>
      </c>
      <c r="B8244" s="123">
        <v>3822</v>
      </c>
      <c r="C8244" s="123">
        <v>7372</v>
      </c>
      <c r="D8244" s="135" t="s">
        <v>11261</v>
      </c>
      <c r="E8244" s="123" t="s">
        <v>34</v>
      </c>
      <c r="F8244" s="123">
        <v>6995</v>
      </c>
      <c r="G8244" s="123">
        <v>4</v>
      </c>
      <c r="H8244" s="123">
        <v>2</v>
      </c>
      <c r="I8244" s="136">
        <v>80</v>
      </c>
      <c r="J8244" s="123" t="s">
        <v>38</v>
      </c>
      <c r="K8244" s="137">
        <f>((G8244*400)+(H8244*100))+I8244</f>
        <v>1880</v>
      </c>
      <c r="L8244" s="137">
        <v>825</v>
      </c>
      <c r="M8244" s="137">
        <f>K8244*L8244</f>
        <v>1551000</v>
      </c>
      <c r="N8244" s="123"/>
      <c r="O8244" s="108"/>
      <c r="P8244" s="138"/>
      <c r="Q8244" s="108"/>
      <c r="R8244" s="108"/>
      <c r="S8244" s="139"/>
      <c r="T8244" s="123"/>
      <c r="U8244" s="123"/>
      <c r="V8244" s="123"/>
      <c r="W8244" s="137"/>
      <c r="X8244" s="136"/>
      <c r="Y8244" s="137"/>
      <c r="Z8244" s="137"/>
      <c r="AA8244" s="119"/>
      <c r="AB8244" s="119"/>
      <c r="AC8244" s="137"/>
      <c r="AD8244" s="137">
        <f>IF(AND(AC8244="",M8244=""),0,IF((AC8244=""),M8244,IF((M8244=""),AC8244,AC8244+M8244)))</f>
        <v>1551000</v>
      </c>
      <c r="AE8244" s="137">
        <f>IF( (X8244=""),AD8244*1,AD8244*(X8244/100) )</f>
        <v>1551000</v>
      </c>
      <c r="AF8244" s="137">
        <v>50000000</v>
      </c>
      <c r="AG8244" s="137">
        <f>IF((AF8244-AE8244) &gt; 1,0,IF((AF8244-AE8244)&lt;0,AE8244-AF8244,AF8244-AE8244))</f>
        <v>0</v>
      </c>
      <c r="AH8244" s="137">
        <v>0.01</v>
      </c>
    </row>
    <row r="8245" spans="1:34" s="173" customFormat="1" x14ac:dyDescent="0.55000000000000004">
      <c r="A8245" s="122"/>
      <c r="B8245" s="123">
        <v>3823</v>
      </c>
      <c r="C8245" s="123">
        <v>7642</v>
      </c>
      <c r="D8245" s="135" t="s">
        <v>11262</v>
      </c>
      <c r="E8245" s="123" t="s">
        <v>34</v>
      </c>
      <c r="F8245" s="123">
        <v>9803</v>
      </c>
      <c r="G8245" s="123">
        <v>0</v>
      </c>
      <c r="H8245" s="123">
        <v>0</v>
      </c>
      <c r="I8245" s="136">
        <v>71.8</v>
      </c>
      <c r="J8245" s="123" t="s">
        <v>35</v>
      </c>
      <c r="K8245" s="137">
        <f>((G8245*400)+(H8245*100))+I8245</f>
        <v>71.8</v>
      </c>
      <c r="L8245" s="137">
        <v>375</v>
      </c>
      <c r="M8245" s="137">
        <f>K8245*L8245</f>
        <v>26925</v>
      </c>
      <c r="N8245" s="123">
        <v>1</v>
      </c>
      <c r="O8245" s="108" t="s">
        <v>11258</v>
      </c>
      <c r="P8245" s="138">
        <v>3570800198166</v>
      </c>
      <c r="Q8245" s="108" t="s">
        <v>11259</v>
      </c>
      <c r="R8245" s="108" t="s">
        <v>11263</v>
      </c>
      <c r="S8245" s="139" t="s">
        <v>11264</v>
      </c>
      <c r="T8245" s="123" t="s">
        <v>51</v>
      </c>
      <c r="U8245" s="123" t="s">
        <v>45</v>
      </c>
      <c r="V8245" s="123" t="s">
        <v>52</v>
      </c>
      <c r="W8245" s="137">
        <v>284.39999999999998</v>
      </c>
      <c r="X8245" s="136">
        <v>94.05</v>
      </c>
      <c r="Y8245" s="137">
        <v>6750</v>
      </c>
      <c r="Z8245" s="137">
        <f>W8245*Y8245</f>
        <v>1919699.9999999998</v>
      </c>
      <c r="AA8245" s="119">
        <v>6</v>
      </c>
      <c r="AB8245" s="119">
        <v>6</v>
      </c>
      <c r="AC8245" s="137">
        <f>(Z8245*(100-AB8245))/100</f>
        <v>1804517.9999999998</v>
      </c>
      <c r="AD8245" s="137">
        <f>IF(AND(AC8245="",M8245=""),0,IF((AC8245=""),M8245, IF( (M8245=""),AC8245,SUM(AC8245:AC8247)+M8245)))</f>
        <v>1914062.9999999998</v>
      </c>
      <c r="AE8245" s="137">
        <f>IF( (X8245=""),AD8245*1,AD8245*(X8245/100) )</f>
        <v>1800176.2514999998</v>
      </c>
      <c r="AF8245" s="137">
        <v>50000000</v>
      </c>
      <c r="AG8245" s="137">
        <f>IF((AF8245-AE8245) &gt; 1,0,IF((AF8245-AE8245)&lt;0,AE8245-AF8245,AF8245-AE8245))</f>
        <v>0</v>
      </c>
      <c r="AH8245" s="137">
        <v>0.02</v>
      </c>
    </row>
    <row r="8246" spans="1:34" s="173" customFormat="1" x14ac:dyDescent="0.55000000000000004">
      <c r="A8246" s="122"/>
      <c r="B8246" s="123"/>
      <c r="C8246" s="123"/>
      <c r="D8246" s="135"/>
      <c r="E8246" s="123"/>
      <c r="F8246" s="123"/>
      <c r="G8246" s="123"/>
      <c r="H8246" s="123"/>
      <c r="I8246" s="136"/>
      <c r="J8246" s="123"/>
      <c r="K8246" s="137"/>
      <c r="L8246" s="137"/>
      <c r="M8246" s="137"/>
      <c r="N8246" s="123">
        <v>2</v>
      </c>
      <c r="O8246" s="108" t="s">
        <v>11258</v>
      </c>
      <c r="P8246" s="138">
        <v>3570800198166</v>
      </c>
      <c r="Q8246" s="108" t="s">
        <v>11259</v>
      </c>
      <c r="R8246" s="108" t="s">
        <v>11263</v>
      </c>
      <c r="S8246" s="139" t="s">
        <v>11265</v>
      </c>
      <c r="T8246" s="123" t="s">
        <v>51</v>
      </c>
      <c r="U8246" s="123" t="s">
        <v>45</v>
      </c>
      <c r="V8246" s="123" t="s">
        <v>52</v>
      </c>
      <c r="W8246" s="137">
        <v>18</v>
      </c>
      <c r="X8246" s="136">
        <v>5.95</v>
      </c>
      <c r="Y8246" s="137">
        <v>6750</v>
      </c>
      <c r="Z8246" s="137">
        <f>W8246*Y8246</f>
        <v>121500</v>
      </c>
      <c r="AA8246" s="119">
        <v>21</v>
      </c>
      <c r="AB8246" s="119">
        <v>32</v>
      </c>
      <c r="AC8246" s="137">
        <f>(Z8246*(100-AB8246))/100</f>
        <v>82620</v>
      </c>
      <c r="AD8246" s="137">
        <f>IF(AND(AC8246="",M8245=""),0,IF((AC8246=""),M8245, IF( (M8245=""),AC8246,SUM(AC8245:AC8247)+M8245)))</f>
        <v>1914062.9999999998</v>
      </c>
      <c r="AE8246" s="137">
        <f>IF( (X8246=""),AD8246*1,AD8246*(X8246/100) )</f>
        <v>113886.7485</v>
      </c>
      <c r="AF8246" s="137">
        <v>50000000</v>
      </c>
      <c r="AG8246" s="137">
        <f>IF((AF8246-AE8246) &gt; 1,0,IF((AF8246-AE8246)&lt;0,AE8246-AF8246,AF8246-AE8246))</f>
        <v>0</v>
      </c>
      <c r="AH8246" s="137">
        <v>0.02</v>
      </c>
    </row>
    <row r="8247" spans="1:34" s="173" customFormat="1" x14ac:dyDescent="0.55000000000000004">
      <c r="A8247" s="122"/>
      <c r="B8247" s="123"/>
      <c r="C8247" s="123"/>
      <c r="D8247" s="135"/>
      <c r="E8247" s="123"/>
      <c r="F8247" s="123"/>
      <c r="G8247" s="123"/>
      <c r="H8247" s="123"/>
      <c r="I8247" s="136"/>
      <c r="J8247" s="123"/>
      <c r="K8247" s="137"/>
      <c r="L8247" s="137" t="s">
        <v>63</v>
      </c>
      <c r="M8247" s="137">
        <f>SUM(M8244:M8246)</f>
        <v>1577925</v>
      </c>
      <c r="N8247" s="123"/>
      <c r="O8247" s="108"/>
      <c r="P8247" s="138"/>
      <c r="Q8247" s="108"/>
      <c r="R8247" s="108"/>
      <c r="S8247" s="139"/>
      <c r="T8247" s="123"/>
      <c r="U8247" s="123"/>
      <c r="V8247" s="123"/>
      <c r="W8247" s="137"/>
      <c r="X8247" s="136"/>
      <c r="Y8247" s="137"/>
      <c r="Z8247" s="137"/>
      <c r="AA8247" s="119"/>
      <c r="AB8247" s="119"/>
      <c r="AC8247" s="137"/>
      <c r="AD8247" s="137"/>
      <c r="AE8247" s="137">
        <f>SUM(AE8244:AE8246)</f>
        <v>3465063</v>
      </c>
      <c r="AF8247" s="137"/>
      <c r="AG8247" s="137">
        <f>SUM(AG8244:AG8246)</f>
        <v>0</v>
      </c>
      <c r="AH8247" s="137"/>
    </row>
    <row r="8248" spans="1:34" s="173" customFormat="1" x14ac:dyDescent="0.55000000000000004">
      <c r="A8248" s="122" t="s">
        <v>6548</v>
      </c>
      <c r="B8248" s="123">
        <v>3826</v>
      </c>
      <c r="C8248" s="123">
        <v>6539</v>
      </c>
      <c r="D8248" s="135" t="s">
        <v>11270</v>
      </c>
      <c r="E8248" s="123" t="s">
        <v>34</v>
      </c>
      <c r="F8248" s="123">
        <v>23104</v>
      </c>
      <c r="G8248" s="123">
        <v>0</v>
      </c>
      <c r="H8248" s="123">
        <v>2</v>
      </c>
      <c r="I8248" s="136">
        <v>5</v>
      </c>
      <c r="J8248" s="123" t="s">
        <v>35</v>
      </c>
      <c r="K8248" s="137">
        <f>((G8248*400)+(H8248*100))+I8248</f>
        <v>205</v>
      </c>
      <c r="L8248" s="137">
        <v>650</v>
      </c>
      <c r="M8248" s="137">
        <f>K8248*L8248</f>
        <v>133250</v>
      </c>
      <c r="N8248" s="123">
        <v>1</v>
      </c>
      <c r="O8248" s="108" t="s">
        <v>11268</v>
      </c>
      <c r="P8248" s="138">
        <v>3570800025377</v>
      </c>
      <c r="Q8248" s="108" t="s">
        <v>11269</v>
      </c>
      <c r="R8248" s="108" t="s">
        <v>6550</v>
      </c>
      <c r="S8248" s="139" t="s">
        <v>11270</v>
      </c>
      <c r="T8248" s="123" t="s">
        <v>51</v>
      </c>
      <c r="U8248" s="123" t="s">
        <v>45</v>
      </c>
      <c r="V8248" s="123" t="s">
        <v>52</v>
      </c>
      <c r="W8248" s="137">
        <v>118.9</v>
      </c>
      <c r="X8248" s="136">
        <v>100</v>
      </c>
      <c r="Y8248" s="137">
        <v>6750</v>
      </c>
      <c r="Z8248" s="137">
        <f>W8248*Y8248</f>
        <v>802575</v>
      </c>
      <c r="AA8248" s="119">
        <v>7</v>
      </c>
      <c r="AB8248" s="119">
        <v>7</v>
      </c>
      <c r="AC8248" s="137">
        <f>(Z8248*(100-AB8248))/100</f>
        <v>746394.75</v>
      </c>
      <c r="AD8248" s="137">
        <f>IF(AND(AC8248="",M8248=""),0,IF((AC8248=""),M8248,IF((M8248=""),AC8248,AC8248+M8248)))</f>
        <v>879644.75</v>
      </c>
      <c r="AE8248" s="137">
        <f>IF( (X8248=""),AD8248*1,AD8248*(X8248/100) )</f>
        <v>879644.75</v>
      </c>
      <c r="AF8248" s="137">
        <v>10000000</v>
      </c>
      <c r="AG8248" s="137">
        <v>133250</v>
      </c>
      <c r="AH8248" s="137">
        <v>0.02</v>
      </c>
    </row>
    <row r="8249" spans="1:34" s="173" customFormat="1" x14ac:dyDescent="0.55000000000000004">
      <c r="A8249" s="122"/>
      <c r="B8249" s="123"/>
      <c r="C8249" s="123"/>
      <c r="D8249" s="135"/>
      <c r="E8249" s="123"/>
      <c r="F8249" s="123"/>
      <c r="G8249" s="123"/>
      <c r="H8249" s="123"/>
      <c r="I8249" s="136"/>
      <c r="J8249" s="123"/>
      <c r="K8249" s="137"/>
      <c r="L8249" s="137"/>
      <c r="M8249" s="137"/>
      <c r="N8249" s="123"/>
      <c r="O8249" s="108"/>
      <c r="P8249" s="138"/>
      <c r="Q8249" s="108"/>
      <c r="R8249" s="108"/>
      <c r="S8249" s="139"/>
      <c r="T8249" s="123"/>
      <c r="U8249" s="123"/>
      <c r="V8249" s="123"/>
      <c r="W8249" s="137"/>
      <c r="X8249" s="136"/>
      <c r="Y8249" s="137"/>
      <c r="Z8249" s="137"/>
      <c r="AA8249" s="119"/>
      <c r="AB8249" s="119"/>
      <c r="AC8249" s="137"/>
      <c r="AD8249" s="137"/>
      <c r="AE8249" s="137"/>
      <c r="AF8249" s="137"/>
      <c r="AG8249" s="137"/>
      <c r="AH8249" s="137"/>
    </row>
    <row r="8250" spans="1:34" s="173" customFormat="1" x14ac:dyDescent="0.55000000000000004">
      <c r="A8250" s="122"/>
      <c r="B8250" s="123">
        <v>3827</v>
      </c>
      <c r="C8250" s="123">
        <v>6768</v>
      </c>
      <c r="D8250" s="135" t="s">
        <v>11271</v>
      </c>
      <c r="E8250" s="123" t="s">
        <v>34</v>
      </c>
      <c r="F8250" s="123">
        <v>23597</v>
      </c>
      <c r="G8250" s="123">
        <v>0</v>
      </c>
      <c r="H8250" s="123">
        <v>0</v>
      </c>
      <c r="I8250" s="136">
        <v>52</v>
      </c>
      <c r="J8250" s="123" t="s">
        <v>35</v>
      </c>
      <c r="K8250" s="137">
        <f>((G8250*400)+(H8250*100))+I8250</f>
        <v>52</v>
      </c>
      <c r="L8250" s="137">
        <v>850</v>
      </c>
      <c r="M8250" s="137">
        <f>K8250*L8250</f>
        <v>44200</v>
      </c>
      <c r="N8250" s="123">
        <v>1</v>
      </c>
      <c r="O8250" s="108" t="s">
        <v>11268</v>
      </c>
      <c r="P8250" s="138">
        <v>3570800025377</v>
      </c>
      <c r="Q8250" s="108" t="s">
        <v>11269</v>
      </c>
      <c r="R8250" s="108" t="s">
        <v>6550</v>
      </c>
      <c r="S8250" s="139" t="s">
        <v>11272</v>
      </c>
      <c r="T8250" s="123" t="s">
        <v>51</v>
      </c>
      <c r="U8250" s="123" t="s">
        <v>45</v>
      </c>
      <c r="V8250" s="123" t="s">
        <v>52</v>
      </c>
      <c r="W8250" s="137">
        <v>94.86</v>
      </c>
      <c r="X8250" s="136">
        <v>100</v>
      </c>
      <c r="Y8250" s="137">
        <v>6750</v>
      </c>
      <c r="Z8250" s="137">
        <f>W8250*Y8250</f>
        <v>640305</v>
      </c>
      <c r="AA8250" s="119">
        <v>7</v>
      </c>
      <c r="AB8250" s="119">
        <v>7</v>
      </c>
      <c r="AC8250" s="137">
        <f>(Z8250*(100-AB8250))/100</f>
        <v>595483.65</v>
      </c>
      <c r="AD8250" s="137">
        <f>IF(AND(AC8250="",M8250=""),0,IF((AC8250=""),M8250,IF((M8250=""),AC8250,SUM(AC8250:AC8250+M8250))))</f>
        <v>639683.65</v>
      </c>
      <c r="AE8250" s="137">
        <f>IF( (X8250=""),AD8250*1,AD8250*(X8250/100) )</f>
        <v>639683.65</v>
      </c>
      <c r="AF8250" s="137">
        <v>10000000</v>
      </c>
      <c r="AG8250" s="137">
        <v>44200</v>
      </c>
      <c r="AH8250" s="137">
        <v>0.02</v>
      </c>
    </row>
    <row r="8251" spans="1:34" s="173" customFormat="1" x14ac:dyDescent="0.55000000000000004">
      <c r="A8251" s="122"/>
      <c r="B8251" s="123"/>
      <c r="C8251" s="123"/>
      <c r="D8251" s="135"/>
      <c r="E8251" s="123"/>
      <c r="F8251" s="123"/>
      <c r="G8251" s="123"/>
      <c r="H8251" s="123"/>
      <c r="I8251" s="136"/>
      <c r="J8251" s="123"/>
      <c r="K8251" s="137"/>
      <c r="L8251" s="137" t="s">
        <v>63</v>
      </c>
      <c r="M8251" s="137">
        <f>SUM(M8248:M8250)</f>
        <v>177450</v>
      </c>
      <c r="N8251" s="123"/>
      <c r="O8251" s="108"/>
      <c r="P8251" s="138"/>
      <c r="Q8251" s="108"/>
      <c r="R8251" s="108"/>
      <c r="S8251" s="139"/>
      <c r="T8251" s="123"/>
      <c r="U8251" s="123"/>
      <c r="V8251" s="123"/>
      <c r="W8251" s="137"/>
      <c r="X8251" s="136"/>
      <c r="Y8251" s="137"/>
      <c r="Z8251" s="137"/>
      <c r="AA8251" s="119"/>
      <c r="AB8251" s="119"/>
      <c r="AC8251" s="137"/>
      <c r="AD8251" s="137"/>
      <c r="AE8251" s="137">
        <f>SUM(AE8248:AE8250)</f>
        <v>1519328.4</v>
      </c>
      <c r="AF8251" s="137"/>
      <c r="AG8251" s="137">
        <f>SUM(AG8248:AG8250)</f>
        <v>177450</v>
      </c>
      <c r="AH8251" s="137"/>
    </row>
    <row r="8252" spans="1:34" s="173" customFormat="1" x14ac:dyDescent="0.55000000000000004">
      <c r="A8252" s="122" t="s">
        <v>11275</v>
      </c>
      <c r="B8252" s="123">
        <v>3834</v>
      </c>
      <c r="C8252" s="123">
        <v>9478</v>
      </c>
      <c r="D8252" s="135" t="s">
        <v>11299</v>
      </c>
      <c r="E8252" s="123" t="s">
        <v>34</v>
      </c>
      <c r="F8252" s="123">
        <v>14328</v>
      </c>
      <c r="G8252" s="123">
        <v>0</v>
      </c>
      <c r="H8252" s="123">
        <v>0</v>
      </c>
      <c r="I8252" s="136">
        <v>90</v>
      </c>
      <c r="J8252" s="123" t="s">
        <v>35</v>
      </c>
      <c r="K8252" s="137">
        <f>((G8252*400)+(H8252*100))+I8252</f>
        <v>90</v>
      </c>
      <c r="L8252" s="137">
        <v>2425</v>
      </c>
      <c r="M8252" s="137">
        <f>K8252*L8252</f>
        <v>218250</v>
      </c>
      <c r="N8252" s="123">
        <v>1</v>
      </c>
      <c r="O8252" s="108" t="s">
        <v>11300</v>
      </c>
      <c r="P8252" s="138"/>
      <c r="Q8252" s="108" t="s">
        <v>11301</v>
      </c>
      <c r="R8252" s="108" t="s">
        <v>11302</v>
      </c>
      <c r="S8252" s="139" t="s">
        <v>11303</v>
      </c>
      <c r="T8252" s="123" t="s">
        <v>51</v>
      </c>
      <c r="U8252" s="123" t="s">
        <v>45</v>
      </c>
      <c r="V8252" s="123" t="s">
        <v>52</v>
      </c>
      <c r="W8252" s="137">
        <v>116.2</v>
      </c>
      <c r="X8252" s="136">
        <v>80.58</v>
      </c>
      <c r="Y8252" s="137">
        <v>6750</v>
      </c>
      <c r="Z8252" s="137">
        <f>W8252*Y8252</f>
        <v>784350</v>
      </c>
      <c r="AA8252" s="119">
        <v>28</v>
      </c>
      <c r="AB8252" s="119">
        <v>46</v>
      </c>
      <c r="AC8252" s="137">
        <f>(Z8252*(100-AB8252))/100</f>
        <v>423549</v>
      </c>
      <c r="AD8252" s="137">
        <f>IF(AND(AC8252="",M8252=""),0,IF((AC8252=""),M8252, IF( (M8252=""),AC8252,SUM(AC8252:AC8258)+M8252)))</f>
        <v>743859</v>
      </c>
      <c r="AE8252" s="137">
        <f>IF( (X8252=""),AD8252*1,AD8252*(X8252/100) )</f>
        <v>599401.58219999995</v>
      </c>
      <c r="AF8252" s="137">
        <v>50000000</v>
      </c>
      <c r="AG8252" s="137">
        <v>0</v>
      </c>
      <c r="AH8252" s="137">
        <v>0.02</v>
      </c>
    </row>
    <row r="8253" spans="1:34" s="173" customFormat="1" x14ac:dyDescent="0.55000000000000004">
      <c r="A8253" s="122"/>
      <c r="B8253" s="123"/>
      <c r="C8253" s="123"/>
      <c r="D8253" s="135"/>
      <c r="E8253" s="123"/>
      <c r="F8253" s="123"/>
      <c r="G8253" s="123"/>
      <c r="H8253" s="123"/>
      <c r="I8253" s="136"/>
      <c r="J8253" s="123"/>
      <c r="K8253" s="137"/>
      <c r="L8253" s="137"/>
      <c r="M8253" s="137"/>
      <c r="N8253" s="123">
        <v>2</v>
      </c>
      <c r="O8253" s="108" t="s">
        <v>11273</v>
      </c>
      <c r="P8253" s="138">
        <v>3570800003241</v>
      </c>
      <c r="Q8253" s="108" t="s">
        <v>11274</v>
      </c>
      <c r="R8253" s="108" t="s">
        <v>11276</v>
      </c>
      <c r="S8253" s="139" t="s">
        <v>11304</v>
      </c>
      <c r="T8253" s="123" t="s">
        <v>51</v>
      </c>
      <c r="U8253" s="123" t="s">
        <v>45</v>
      </c>
      <c r="V8253" s="123" t="s">
        <v>52</v>
      </c>
      <c r="W8253" s="137">
        <v>28</v>
      </c>
      <c r="X8253" s="136">
        <v>19.420000000000002</v>
      </c>
      <c r="Y8253" s="137">
        <v>6750</v>
      </c>
      <c r="Z8253" s="137">
        <f>W8253*Y8253</f>
        <v>189000</v>
      </c>
      <c r="AA8253" s="119">
        <v>28</v>
      </c>
      <c r="AB8253" s="119">
        <v>46</v>
      </c>
      <c r="AC8253" s="137">
        <f>(Z8253*(100-AB8253))/100</f>
        <v>102060</v>
      </c>
      <c r="AD8253" s="137">
        <f>IF(AND(AC8253="",M8252=""),0,IF((AC8253=""),M8252, IF( (M8252=""),AC8253,SUM(AC8252:AC8258)+M8252)))</f>
        <v>743859</v>
      </c>
      <c r="AE8253" s="137">
        <f>IF( (X8253=""),AD8253*1,AD8253*(X8253/100) )</f>
        <v>144457.4178</v>
      </c>
      <c r="AF8253" s="137">
        <v>50000000</v>
      </c>
      <c r="AG8253" s="137">
        <f>IF((AF8253-AE8253) &gt; 1,0,IF((AF8253-AE8253)&lt;0,AE8253-AF8253,AF8253-AE8253))</f>
        <v>0</v>
      </c>
      <c r="AH8253" s="137">
        <v>0.02</v>
      </c>
    </row>
    <row r="8254" spans="1:34" s="173" customFormat="1" x14ac:dyDescent="0.55000000000000004">
      <c r="A8254" s="122"/>
      <c r="B8254" s="123"/>
      <c r="C8254" s="123"/>
      <c r="D8254" s="135"/>
      <c r="E8254" s="123"/>
      <c r="F8254" s="123"/>
      <c r="G8254" s="123"/>
      <c r="H8254" s="123"/>
      <c r="I8254" s="136"/>
      <c r="J8254" s="123"/>
      <c r="K8254" s="137"/>
      <c r="L8254" s="137" t="s">
        <v>15267</v>
      </c>
      <c r="M8254" s="137">
        <f>SUM(M8252:M8253)</f>
        <v>218250</v>
      </c>
      <c r="N8254" s="123"/>
      <c r="O8254" s="108"/>
      <c r="P8254" s="138"/>
      <c r="Q8254" s="108"/>
      <c r="R8254" s="108"/>
      <c r="S8254" s="139"/>
      <c r="T8254" s="123"/>
      <c r="U8254" s="123"/>
      <c r="V8254" s="123"/>
      <c r="W8254" s="137"/>
      <c r="X8254" s="136"/>
      <c r="Y8254" s="137"/>
      <c r="Z8254" s="137"/>
      <c r="AA8254" s="119"/>
      <c r="AB8254" s="119"/>
      <c r="AC8254" s="137"/>
      <c r="AD8254" s="137"/>
      <c r="AE8254" s="137">
        <f>SUM(AE8252:AE8253)</f>
        <v>743859</v>
      </c>
      <c r="AF8254" s="137"/>
      <c r="AG8254" s="137"/>
      <c r="AH8254" s="137"/>
    </row>
    <row r="8255" spans="1:34" s="173" customFormat="1" x14ac:dyDescent="0.55000000000000004">
      <c r="A8255" s="122" t="s">
        <v>15647</v>
      </c>
      <c r="B8255" s="123">
        <v>3838</v>
      </c>
      <c r="C8255" s="123">
        <v>10111</v>
      </c>
      <c r="D8255" s="135" t="s">
        <v>11316</v>
      </c>
      <c r="E8255" s="123" t="s">
        <v>34</v>
      </c>
      <c r="F8255" s="123">
        <v>23852</v>
      </c>
      <c r="G8255" s="123">
        <v>0</v>
      </c>
      <c r="H8255" s="123">
        <v>2</v>
      </c>
      <c r="I8255" s="136">
        <v>44</v>
      </c>
      <c r="J8255" s="123" t="s">
        <v>38</v>
      </c>
      <c r="K8255" s="137">
        <f>((G8255*400)+(H8255*100))+I8255</f>
        <v>244</v>
      </c>
      <c r="L8255" s="137">
        <v>925</v>
      </c>
      <c r="M8255" s="137">
        <f>K8255*L8255</f>
        <v>225700</v>
      </c>
      <c r="N8255" s="123"/>
      <c r="O8255" s="108"/>
      <c r="P8255" s="138"/>
      <c r="Q8255" s="108"/>
      <c r="R8255" s="108"/>
      <c r="S8255" s="139"/>
      <c r="T8255" s="123"/>
      <c r="U8255" s="123"/>
      <c r="V8255" s="123"/>
      <c r="W8255" s="137"/>
      <c r="X8255" s="136"/>
      <c r="Y8255" s="137"/>
      <c r="Z8255" s="137"/>
      <c r="AA8255" s="119"/>
      <c r="AB8255" s="119"/>
      <c r="AC8255" s="137"/>
      <c r="AD8255" s="137">
        <f>IF(AND(AC8255="",M8255=""),0,IF((AC8255=""),M8255,IF((M8255=""),AC8255,AC8255+M8255)))</f>
        <v>225700</v>
      </c>
      <c r="AE8255" s="137">
        <f>IF( (X8255=""),AD8255*1,AD8255*(X8255/100) )</f>
        <v>225700</v>
      </c>
      <c r="AF8255" s="137">
        <v>50000000</v>
      </c>
      <c r="AG8255" s="137">
        <f>IF((AF8255-AE8255) &gt; 1,0,IF((AF8255-AE8255)&lt;0,AE8255-AF8255,AF8255-AE8255))</f>
        <v>0</v>
      </c>
      <c r="AH8255" s="137">
        <v>0.01</v>
      </c>
    </row>
    <row r="8256" spans="1:34" s="220" customFormat="1" x14ac:dyDescent="0.55000000000000004">
      <c r="A8256" s="108"/>
      <c r="B8256" s="123">
        <v>3829</v>
      </c>
      <c r="C8256" s="123">
        <v>9982</v>
      </c>
      <c r="D8256" s="135"/>
      <c r="E8256" s="123" t="s">
        <v>37</v>
      </c>
      <c r="F8256" s="123">
        <v>14</v>
      </c>
      <c r="G8256" s="123">
        <v>0</v>
      </c>
      <c r="H8256" s="123">
        <v>0</v>
      </c>
      <c r="I8256" s="136">
        <v>72</v>
      </c>
      <c r="J8256" s="123" t="s">
        <v>35</v>
      </c>
      <c r="K8256" s="137">
        <f>((G8256*400)+(H8256*100))+I8256</f>
        <v>72</v>
      </c>
      <c r="L8256" s="137">
        <v>400</v>
      </c>
      <c r="M8256" s="137">
        <f>K8256*L8256</f>
        <v>28800</v>
      </c>
      <c r="N8256" s="123"/>
      <c r="O8256" s="108"/>
      <c r="P8256" s="138"/>
      <c r="Q8256" s="108"/>
      <c r="R8256" s="108"/>
      <c r="S8256" s="139"/>
      <c r="T8256" s="123"/>
      <c r="U8256" s="123"/>
      <c r="V8256" s="123"/>
      <c r="W8256" s="137"/>
      <c r="X8256" s="136"/>
      <c r="Y8256" s="137"/>
      <c r="Z8256" s="137"/>
      <c r="AA8256" s="119"/>
      <c r="AB8256" s="119"/>
      <c r="AC8256" s="137"/>
      <c r="AD8256" s="137">
        <f>IF(AND(AC8256="",M8256=""),0,IF((AC8256=""),M8256,IF((M8256=""),AC8256,AC8256+M8256)))</f>
        <v>28800</v>
      </c>
      <c r="AE8256" s="137">
        <f>IF( (X8256=""),AD8256*1,AD8256*(X8256/100) )</f>
        <v>28800</v>
      </c>
      <c r="AF8256" s="137">
        <v>0</v>
      </c>
      <c r="AG8256" s="137">
        <f>IF((AF8256-AE8256) &gt; 1,0,IF((AF8256-AE8256)&lt;0,AE8256-AF8256,AF8256-AE8256))</f>
        <v>28800</v>
      </c>
      <c r="AH8256" s="137">
        <v>0.02</v>
      </c>
    </row>
    <row r="8257" spans="1:34" s="220" customFormat="1" x14ac:dyDescent="0.55000000000000004">
      <c r="A8257" s="108"/>
      <c r="B8257" s="123"/>
      <c r="C8257" s="123"/>
      <c r="D8257" s="135"/>
      <c r="E8257" s="123"/>
      <c r="F8257" s="123"/>
      <c r="G8257" s="123"/>
      <c r="H8257" s="123"/>
      <c r="I8257" s="136"/>
      <c r="J8257" s="123"/>
      <c r="K8257" s="137"/>
      <c r="L8257" s="137" t="s">
        <v>15267</v>
      </c>
      <c r="M8257" s="137">
        <f>SUM(M8255:M8256)</f>
        <v>254500</v>
      </c>
      <c r="N8257" s="123"/>
      <c r="O8257" s="108"/>
      <c r="P8257" s="138"/>
      <c r="Q8257" s="108"/>
      <c r="R8257" s="108"/>
      <c r="S8257" s="139"/>
      <c r="T8257" s="123"/>
      <c r="U8257" s="123"/>
      <c r="V8257" s="123"/>
      <c r="W8257" s="137"/>
      <c r="X8257" s="136"/>
      <c r="Y8257" s="137"/>
      <c r="Z8257" s="137"/>
      <c r="AA8257" s="119"/>
      <c r="AB8257" s="119"/>
      <c r="AC8257" s="137"/>
      <c r="AD8257" s="137"/>
      <c r="AE8257" s="137">
        <f>SUM(AE8255:AE8256)</f>
        <v>254500</v>
      </c>
      <c r="AF8257" s="137"/>
      <c r="AG8257" s="137"/>
      <c r="AH8257" s="137"/>
    </row>
    <row r="8258" spans="1:34" s="173" customFormat="1" x14ac:dyDescent="0.55000000000000004">
      <c r="A8258" s="122"/>
      <c r="B8258" s="123">
        <v>3839</v>
      </c>
      <c r="C8258" s="123">
        <v>5698</v>
      </c>
      <c r="D8258" s="135" t="s">
        <v>11317</v>
      </c>
      <c r="E8258" s="123" t="s">
        <v>34</v>
      </c>
      <c r="F8258" s="123">
        <v>26617</v>
      </c>
      <c r="G8258" s="123">
        <v>0</v>
      </c>
      <c r="H8258" s="123">
        <v>2</v>
      </c>
      <c r="I8258" s="136">
        <v>0</v>
      </c>
      <c r="J8258" s="123" t="s">
        <v>38</v>
      </c>
      <c r="K8258" s="137">
        <f>((G8258*400)+(H8258*100))+I8258</f>
        <v>200</v>
      </c>
      <c r="L8258" s="137">
        <v>575</v>
      </c>
      <c r="M8258" s="137">
        <f>K8258*L8258</f>
        <v>115000</v>
      </c>
      <c r="N8258" s="123"/>
      <c r="O8258" s="108"/>
      <c r="P8258" s="138"/>
      <c r="Q8258" s="108"/>
      <c r="R8258" s="108"/>
      <c r="S8258" s="139"/>
      <c r="T8258" s="123"/>
      <c r="U8258" s="123"/>
      <c r="V8258" s="123"/>
      <c r="W8258" s="137"/>
      <c r="X8258" s="136"/>
      <c r="Y8258" s="137"/>
      <c r="Z8258" s="137"/>
      <c r="AA8258" s="119"/>
      <c r="AB8258" s="119"/>
      <c r="AC8258" s="137"/>
      <c r="AD8258" s="137">
        <f>IF(AND(AC8258="",M8258=""),0,IF((AC8258=""),M8258,IF((M8258=""),AC8258,AC8258+M8258)))</f>
        <v>115000</v>
      </c>
      <c r="AE8258" s="137">
        <f>IF( (X8258=""),AD8258*1,AD8258*(X8258/100) )</f>
        <v>115000</v>
      </c>
      <c r="AF8258" s="137">
        <v>50000000</v>
      </c>
      <c r="AG8258" s="137">
        <f>IF((AF8258-AE8258) &gt; 1,0,IF((AF8258-AE8258)&lt;0,AE8258-AF8258,AF8258-AE8258))</f>
        <v>0</v>
      </c>
      <c r="AH8258" s="137">
        <v>0.01</v>
      </c>
    </row>
    <row r="8259" spans="1:34" s="173" customFormat="1" x14ac:dyDescent="0.55000000000000004">
      <c r="A8259" s="122"/>
      <c r="B8259" s="123"/>
      <c r="C8259" s="123"/>
      <c r="D8259" s="135"/>
      <c r="E8259" s="123" t="s">
        <v>34</v>
      </c>
      <c r="F8259" s="123">
        <v>27763</v>
      </c>
      <c r="G8259" s="123">
        <v>0</v>
      </c>
      <c r="H8259" s="123">
        <v>2</v>
      </c>
      <c r="I8259" s="136">
        <v>0</v>
      </c>
      <c r="J8259" s="123" t="s">
        <v>38</v>
      </c>
      <c r="K8259" s="137">
        <f>((G8259*400)+(H8259*100))+I8259</f>
        <v>200</v>
      </c>
      <c r="L8259" s="137">
        <v>576</v>
      </c>
      <c r="M8259" s="137">
        <f>K8259*L8259</f>
        <v>115200</v>
      </c>
      <c r="N8259" s="123"/>
      <c r="O8259" s="108"/>
      <c r="P8259" s="138"/>
      <c r="Q8259" s="108"/>
      <c r="R8259" s="108"/>
      <c r="S8259" s="139"/>
      <c r="T8259" s="123"/>
      <c r="U8259" s="123"/>
      <c r="V8259" s="123"/>
      <c r="W8259" s="137"/>
      <c r="X8259" s="136"/>
      <c r="Y8259" s="137"/>
      <c r="Z8259" s="137"/>
      <c r="AA8259" s="119"/>
      <c r="AB8259" s="119"/>
      <c r="AC8259" s="137"/>
      <c r="AD8259" s="137">
        <f>IF(AND(AC8259="",M8259=""),0,IF((AC8259=""),M8259,IF((M8259=""),AC8259,AC8259+M8259)))</f>
        <v>115200</v>
      </c>
      <c r="AE8259" s="137">
        <f>IF( (X8259=""),AD8259*1,AD8259*(X8259/100) )</f>
        <v>115200</v>
      </c>
      <c r="AF8259" s="137">
        <v>50000001</v>
      </c>
      <c r="AG8259" s="137">
        <f>IF((AF8259-AE8259) &gt; 1,0,IF((AF8259-AE8259)&lt;0,AE8259-AF8259,AF8259-AE8259))</f>
        <v>0</v>
      </c>
      <c r="AH8259" s="137">
        <v>1.01</v>
      </c>
    </row>
    <row r="8260" spans="1:34" s="173" customFormat="1" x14ac:dyDescent="0.55000000000000004">
      <c r="A8260" s="122"/>
      <c r="B8260" s="123"/>
      <c r="C8260" s="123"/>
      <c r="D8260" s="135"/>
      <c r="E8260" s="123"/>
      <c r="F8260" s="123"/>
      <c r="G8260" s="123"/>
      <c r="H8260" s="123"/>
      <c r="I8260" s="136"/>
      <c r="J8260" s="123"/>
      <c r="K8260" s="137"/>
      <c r="L8260" s="137" t="s">
        <v>63</v>
      </c>
      <c r="M8260" s="137">
        <f>SUM(M8252:M8258)</f>
        <v>1060500</v>
      </c>
      <c r="N8260" s="123"/>
      <c r="O8260" s="108"/>
      <c r="P8260" s="138"/>
      <c r="Q8260" s="108"/>
      <c r="R8260" s="108"/>
      <c r="S8260" s="139"/>
      <c r="T8260" s="123"/>
      <c r="U8260" s="123"/>
      <c r="V8260" s="123"/>
      <c r="W8260" s="137"/>
      <c r="X8260" s="136"/>
      <c r="Y8260" s="137"/>
      <c r="Z8260" s="137"/>
      <c r="AA8260" s="119"/>
      <c r="AB8260" s="119"/>
      <c r="AC8260" s="137"/>
      <c r="AD8260" s="137"/>
      <c r="AE8260" s="137">
        <f>SUM(AE8258:AE8259)</f>
        <v>230200</v>
      </c>
      <c r="AF8260" s="137"/>
      <c r="AG8260" s="137">
        <f>SUM(AG8258:AG8259)</f>
        <v>0</v>
      </c>
      <c r="AH8260" s="137"/>
    </row>
    <row r="8261" spans="1:34" s="99" customFormat="1" x14ac:dyDescent="0.55000000000000004">
      <c r="A8261" s="122" t="s">
        <v>11280</v>
      </c>
      <c r="B8261" s="109">
        <v>3861</v>
      </c>
      <c r="C8261" s="102">
        <v>9028</v>
      </c>
      <c r="D8261" s="90" t="s">
        <v>11281</v>
      </c>
      <c r="E8261" s="102" t="s">
        <v>34</v>
      </c>
      <c r="F8261" s="102">
        <v>3813</v>
      </c>
      <c r="G8261" s="102">
        <v>1</v>
      </c>
      <c r="H8261" s="102">
        <v>0</v>
      </c>
      <c r="I8261" s="98">
        <v>26</v>
      </c>
      <c r="J8261" s="102" t="s">
        <v>35</v>
      </c>
      <c r="K8261" s="94">
        <f>((G8261*400)+(H8261*100))+I8261</f>
        <v>426</v>
      </c>
      <c r="L8261" s="94">
        <v>1000</v>
      </c>
      <c r="M8261" s="94">
        <f>K8261*L8261</f>
        <v>426000</v>
      </c>
      <c r="N8261" s="102">
        <v>1</v>
      </c>
      <c r="O8261" s="111" t="s">
        <v>11278</v>
      </c>
      <c r="P8261" s="96">
        <v>3570800354974</v>
      </c>
      <c r="Q8261" s="111" t="s">
        <v>11279</v>
      </c>
      <c r="R8261" s="111" t="s">
        <v>11282</v>
      </c>
      <c r="S8261" s="97" t="s">
        <v>11283</v>
      </c>
      <c r="T8261" s="102" t="s">
        <v>51</v>
      </c>
      <c r="U8261" s="102" t="s">
        <v>45</v>
      </c>
      <c r="V8261" s="102" t="s">
        <v>52</v>
      </c>
      <c r="W8261" s="94">
        <v>204</v>
      </c>
      <c r="X8261" s="98">
        <v>28.85</v>
      </c>
      <c r="Y8261" s="94">
        <v>6750</v>
      </c>
      <c r="Z8261" s="94">
        <f t="shared" ref="Z8261:Z8268" si="795">W8261*Y8261</f>
        <v>1377000</v>
      </c>
      <c r="AA8261" s="89">
        <v>7</v>
      </c>
      <c r="AB8261" s="89">
        <v>7</v>
      </c>
      <c r="AC8261" s="94">
        <f t="shared" ref="AC8261:AC8268" si="796">(Z8261*(100-AB8261))/100</f>
        <v>1280610</v>
      </c>
      <c r="AD8261" s="94">
        <f>IF(AND(AC8261="",M8261=""),0,IF((AC8261=""),M8261, IF( (M8261=""),AC8261,SUM(AC8261:AC8268)+M8261)))</f>
        <v>4130130</v>
      </c>
      <c r="AE8261" s="94">
        <f t="shared" ref="AE8261:AE8268" si="797">IF( (X8261=""),AD8261*1,AD8261*(X8261/100) )</f>
        <v>1191542.5050000001</v>
      </c>
      <c r="AF8261" s="94">
        <v>10000000</v>
      </c>
      <c r="AG8261" s="94">
        <v>319329.59999999998</v>
      </c>
      <c r="AH8261" s="94">
        <v>0.02</v>
      </c>
    </row>
    <row r="8262" spans="1:34" s="99" customFormat="1" x14ac:dyDescent="0.55000000000000004">
      <c r="A8262" s="122"/>
      <c r="B8262" s="109"/>
      <c r="C8262" s="102"/>
      <c r="D8262" s="90"/>
      <c r="E8262" s="102"/>
      <c r="F8262" s="102"/>
      <c r="G8262" s="102"/>
      <c r="H8262" s="102"/>
      <c r="I8262" s="98"/>
      <c r="J8262" s="102"/>
      <c r="K8262" s="94"/>
      <c r="L8262" s="94"/>
      <c r="M8262" s="94"/>
      <c r="N8262" s="102">
        <v>2</v>
      </c>
      <c r="O8262" s="111" t="s">
        <v>11278</v>
      </c>
      <c r="P8262" s="96">
        <v>3570800354974</v>
      </c>
      <c r="Q8262" s="111" t="s">
        <v>11279</v>
      </c>
      <c r="R8262" s="111" t="s">
        <v>11282</v>
      </c>
      <c r="S8262" s="97" t="s">
        <v>11284</v>
      </c>
      <c r="T8262" s="102" t="s">
        <v>51</v>
      </c>
      <c r="U8262" s="102" t="s">
        <v>227</v>
      </c>
      <c r="V8262" s="102" t="s">
        <v>52</v>
      </c>
      <c r="W8262" s="94">
        <v>88.5</v>
      </c>
      <c r="X8262" s="98">
        <v>12.52</v>
      </c>
      <c r="Y8262" s="94">
        <v>6750</v>
      </c>
      <c r="Z8262" s="94">
        <f t="shared" si="795"/>
        <v>597375</v>
      </c>
      <c r="AA8262" s="89">
        <v>7</v>
      </c>
      <c r="AB8262" s="89">
        <v>18</v>
      </c>
      <c r="AC8262" s="94">
        <f t="shared" si="796"/>
        <v>489847.5</v>
      </c>
      <c r="AD8262" s="94">
        <f>IF(AND(AC8262="",M8261=""),0,IF((AC8262=""),M8261, IF( (M8261=""),AC8262,SUM(AC8261:AC8268)+M8261)))</f>
        <v>4130130</v>
      </c>
      <c r="AE8262" s="94">
        <f t="shared" si="797"/>
        <v>517092.27600000001</v>
      </c>
      <c r="AF8262" s="94">
        <v>50000000</v>
      </c>
      <c r="AG8262" s="94">
        <f t="shared" ref="AG8262:AG8268" si="798">IF((AF8262-AE8262) &gt; 1,0,IF((AF8262-AE8262)&lt;0,AE8262-AF8262,AF8262-AE8262))</f>
        <v>0</v>
      </c>
      <c r="AH8262" s="94">
        <v>0.02</v>
      </c>
    </row>
    <row r="8263" spans="1:34" s="99" customFormat="1" x14ac:dyDescent="0.55000000000000004">
      <c r="A8263" s="122"/>
      <c r="B8263" s="109"/>
      <c r="C8263" s="102"/>
      <c r="D8263" s="90"/>
      <c r="E8263" s="102"/>
      <c r="F8263" s="102"/>
      <c r="G8263" s="102"/>
      <c r="H8263" s="102"/>
      <c r="I8263" s="98"/>
      <c r="J8263" s="102"/>
      <c r="K8263" s="94"/>
      <c r="L8263" s="94"/>
      <c r="M8263" s="94"/>
      <c r="N8263" s="102"/>
      <c r="O8263" s="111"/>
      <c r="P8263" s="96"/>
      <c r="Q8263" s="111"/>
      <c r="R8263" s="111"/>
      <c r="S8263" s="97"/>
      <c r="T8263" s="102" t="s">
        <v>51</v>
      </c>
      <c r="U8263" s="102"/>
      <c r="V8263" s="102" t="s">
        <v>52</v>
      </c>
      <c r="W8263" s="94">
        <v>88.5</v>
      </c>
      <c r="X8263" s="98">
        <v>12.52</v>
      </c>
      <c r="Y8263" s="94">
        <v>6750</v>
      </c>
      <c r="Z8263" s="94">
        <f t="shared" si="795"/>
        <v>597375</v>
      </c>
      <c r="AA8263" s="89">
        <v>7</v>
      </c>
      <c r="AB8263" s="89">
        <v>18</v>
      </c>
      <c r="AC8263" s="94">
        <f t="shared" si="796"/>
        <v>489847.5</v>
      </c>
      <c r="AD8263" s="94">
        <f>IF(AND(AC8263="",M8261=""),0,IF((AC8263=""),M8261, IF( (M8261=""),AC8263,SUM(AC8261:AC8268)+M8261)))</f>
        <v>4130130</v>
      </c>
      <c r="AE8263" s="94">
        <f t="shared" si="797"/>
        <v>517092.27600000001</v>
      </c>
      <c r="AF8263" s="94">
        <v>50000000</v>
      </c>
      <c r="AG8263" s="94">
        <f t="shared" si="798"/>
        <v>0</v>
      </c>
      <c r="AH8263" s="94">
        <v>0.02</v>
      </c>
    </row>
    <row r="8264" spans="1:34" s="99" customFormat="1" x14ac:dyDescent="0.55000000000000004">
      <c r="A8264" s="122"/>
      <c r="B8264" s="109"/>
      <c r="C8264" s="102"/>
      <c r="D8264" s="90"/>
      <c r="E8264" s="102"/>
      <c r="F8264" s="102"/>
      <c r="G8264" s="102"/>
      <c r="H8264" s="102"/>
      <c r="I8264" s="98"/>
      <c r="J8264" s="102"/>
      <c r="K8264" s="94"/>
      <c r="L8264" s="94"/>
      <c r="M8264" s="94"/>
      <c r="N8264" s="102">
        <v>3</v>
      </c>
      <c r="O8264" s="111" t="s">
        <v>11278</v>
      </c>
      <c r="P8264" s="96">
        <v>3570800354974</v>
      </c>
      <c r="Q8264" s="111" t="s">
        <v>11279</v>
      </c>
      <c r="R8264" s="111" t="s">
        <v>11282</v>
      </c>
      <c r="S8264" s="97" t="s">
        <v>11285</v>
      </c>
      <c r="T8264" s="102" t="s">
        <v>51</v>
      </c>
      <c r="U8264" s="102" t="s">
        <v>45</v>
      </c>
      <c r="V8264" s="102" t="s">
        <v>52</v>
      </c>
      <c r="W8264" s="94">
        <v>190</v>
      </c>
      <c r="X8264" s="98">
        <v>26.87</v>
      </c>
      <c r="Y8264" s="94">
        <v>6750</v>
      </c>
      <c r="Z8264" s="94">
        <f t="shared" si="795"/>
        <v>1282500</v>
      </c>
      <c r="AA8264" s="89">
        <v>7</v>
      </c>
      <c r="AB8264" s="89">
        <v>7</v>
      </c>
      <c r="AC8264" s="94">
        <f t="shared" si="796"/>
        <v>1192725</v>
      </c>
      <c r="AD8264" s="94">
        <f>IF(AND(AC8264="",M8261=""),0,IF((AC8264=""),M8261, IF( (M8261=""),AC8264,SUM(AC8261:AC8268)+M8261)))</f>
        <v>4130130</v>
      </c>
      <c r="AE8264" s="94">
        <f t="shared" si="797"/>
        <v>1109765.9309999999</v>
      </c>
      <c r="AF8264" s="94">
        <v>10000000</v>
      </c>
      <c r="AG8264" s="94">
        <f t="shared" si="798"/>
        <v>0</v>
      </c>
      <c r="AH8264" s="94">
        <v>0.02</v>
      </c>
    </row>
    <row r="8265" spans="1:34" s="99" customFormat="1" x14ac:dyDescent="0.55000000000000004">
      <c r="A8265" s="122"/>
      <c r="B8265" s="109"/>
      <c r="C8265" s="102"/>
      <c r="D8265" s="90"/>
      <c r="E8265" s="102"/>
      <c r="F8265" s="102"/>
      <c r="G8265" s="102"/>
      <c r="H8265" s="102"/>
      <c r="I8265" s="98"/>
      <c r="J8265" s="102"/>
      <c r="K8265" s="94"/>
      <c r="L8265" s="94"/>
      <c r="M8265" s="94"/>
      <c r="N8265" s="102">
        <v>4</v>
      </c>
      <c r="O8265" s="111" t="s">
        <v>11278</v>
      </c>
      <c r="P8265" s="96">
        <v>3570800354974</v>
      </c>
      <c r="Q8265" s="111" t="s">
        <v>11279</v>
      </c>
      <c r="R8265" s="111" t="s">
        <v>11282</v>
      </c>
      <c r="S8265" s="97" t="s">
        <v>11286</v>
      </c>
      <c r="T8265" s="102" t="s">
        <v>51</v>
      </c>
      <c r="U8265" s="102" t="s">
        <v>45</v>
      </c>
      <c r="V8265" s="102" t="s">
        <v>75</v>
      </c>
      <c r="W8265" s="94">
        <v>40</v>
      </c>
      <c r="X8265" s="98">
        <v>5.66</v>
      </c>
      <c r="Y8265" s="94">
        <v>6750</v>
      </c>
      <c r="Z8265" s="94">
        <f t="shared" si="795"/>
        <v>270000</v>
      </c>
      <c r="AA8265" s="89">
        <v>7</v>
      </c>
      <c r="AB8265" s="89">
        <v>7</v>
      </c>
      <c r="AC8265" s="94">
        <f t="shared" si="796"/>
        <v>251100</v>
      </c>
      <c r="AD8265" s="94">
        <f>IF(AND(AC8265="",M8261=""),0,IF((AC8265=""),M8261, IF( (M8261=""),AC8265,SUM(AC8261:AC8268)+M8261)))</f>
        <v>4130130</v>
      </c>
      <c r="AE8265" s="94">
        <f t="shared" si="797"/>
        <v>233765.35800000001</v>
      </c>
      <c r="AF8265" s="94">
        <v>0</v>
      </c>
      <c r="AG8265" s="94">
        <f t="shared" si="798"/>
        <v>233765.35800000001</v>
      </c>
      <c r="AH8265" s="94">
        <v>0.3</v>
      </c>
    </row>
    <row r="8266" spans="1:34" s="99" customFormat="1" x14ac:dyDescent="0.55000000000000004">
      <c r="A8266" s="122"/>
      <c r="B8266" s="109"/>
      <c r="C8266" s="102"/>
      <c r="D8266" s="90"/>
      <c r="E8266" s="102"/>
      <c r="F8266" s="102"/>
      <c r="G8266" s="102"/>
      <c r="H8266" s="102"/>
      <c r="I8266" s="98"/>
      <c r="J8266" s="102"/>
      <c r="K8266" s="94"/>
      <c r="L8266" s="94"/>
      <c r="M8266" s="94"/>
      <c r="N8266" s="102">
        <v>5</v>
      </c>
      <c r="O8266" s="111" t="s">
        <v>11278</v>
      </c>
      <c r="P8266" s="96">
        <v>3570800354974</v>
      </c>
      <c r="Q8266" s="111" t="s">
        <v>11279</v>
      </c>
      <c r="R8266" s="111" t="s">
        <v>11282</v>
      </c>
      <c r="S8266" s="97" t="s">
        <v>11287</v>
      </c>
      <c r="T8266" s="102" t="s">
        <v>55</v>
      </c>
      <c r="U8266" s="102" t="s">
        <v>45</v>
      </c>
      <c r="V8266" s="102" t="s">
        <v>52</v>
      </c>
      <c r="W8266" s="94">
        <v>44</v>
      </c>
      <c r="X8266" s="98">
        <v>6.23</v>
      </c>
      <c r="Y8266" s="94">
        <v>0</v>
      </c>
      <c r="Z8266" s="94">
        <f t="shared" si="795"/>
        <v>0</v>
      </c>
      <c r="AA8266" s="89">
        <v>7</v>
      </c>
      <c r="AB8266" s="89">
        <v>7</v>
      </c>
      <c r="AC8266" s="94">
        <f t="shared" si="796"/>
        <v>0</v>
      </c>
      <c r="AD8266" s="94">
        <f>IF(AND(AC8266="",M8261=""),0,IF((AC8266=""),M8261, IF( (M8261=""),AC8266,SUM(AC8261:AC8268)+M8261)))</f>
        <v>4130130</v>
      </c>
      <c r="AE8266" s="94">
        <f t="shared" si="797"/>
        <v>257307.09900000002</v>
      </c>
      <c r="AF8266" s="94">
        <v>10000000</v>
      </c>
      <c r="AG8266" s="94">
        <f t="shared" si="798"/>
        <v>0</v>
      </c>
      <c r="AH8266" s="94">
        <v>0.02</v>
      </c>
    </row>
    <row r="8267" spans="1:34" s="99" customFormat="1" x14ac:dyDescent="0.55000000000000004">
      <c r="A8267" s="122"/>
      <c r="B8267" s="109"/>
      <c r="C8267" s="102"/>
      <c r="D8267" s="90"/>
      <c r="E8267" s="102"/>
      <c r="F8267" s="102"/>
      <c r="G8267" s="102"/>
      <c r="H8267" s="102"/>
      <c r="I8267" s="98"/>
      <c r="J8267" s="102"/>
      <c r="K8267" s="94"/>
      <c r="L8267" s="94"/>
      <c r="M8267" s="94"/>
      <c r="N8267" s="102">
        <v>6</v>
      </c>
      <c r="O8267" s="111" t="s">
        <v>11278</v>
      </c>
      <c r="P8267" s="96">
        <v>3570800354974</v>
      </c>
      <c r="Q8267" s="111" t="s">
        <v>11279</v>
      </c>
      <c r="R8267" s="111" t="s">
        <v>11282</v>
      </c>
      <c r="S8267" s="97" t="s">
        <v>11288</v>
      </c>
      <c r="T8267" s="102" t="s">
        <v>55</v>
      </c>
      <c r="U8267" s="102" t="s">
        <v>45</v>
      </c>
      <c r="V8267" s="102" t="s">
        <v>52</v>
      </c>
      <c r="W8267" s="94">
        <v>28</v>
      </c>
      <c r="X8267" s="98">
        <v>3.96</v>
      </c>
      <c r="Y8267" s="94">
        <v>0</v>
      </c>
      <c r="Z8267" s="94">
        <f t="shared" si="795"/>
        <v>0</v>
      </c>
      <c r="AA8267" s="89">
        <v>7</v>
      </c>
      <c r="AB8267" s="89">
        <v>7</v>
      </c>
      <c r="AC8267" s="94">
        <f t="shared" si="796"/>
        <v>0</v>
      </c>
      <c r="AD8267" s="94">
        <f>IF(AND(AC8267="",M8261=""),0,IF((AC8267=""),M8261, IF( (M8261=""),AC8267,SUM(AC8261:AC8268)+M8261)))</f>
        <v>4130130</v>
      </c>
      <c r="AE8267" s="94">
        <f t="shared" si="797"/>
        <v>163553.14799999999</v>
      </c>
      <c r="AF8267" s="94">
        <v>10000000</v>
      </c>
      <c r="AG8267" s="94">
        <f t="shared" si="798"/>
        <v>0</v>
      </c>
      <c r="AH8267" s="94">
        <v>0.02</v>
      </c>
    </row>
    <row r="8268" spans="1:34" s="99" customFormat="1" x14ac:dyDescent="0.55000000000000004">
      <c r="A8268" s="122"/>
      <c r="B8268" s="109"/>
      <c r="C8268" s="102"/>
      <c r="D8268" s="90"/>
      <c r="E8268" s="102"/>
      <c r="F8268" s="102"/>
      <c r="G8268" s="102"/>
      <c r="H8268" s="102"/>
      <c r="I8268" s="98"/>
      <c r="J8268" s="102"/>
      <c r="K8268" s="94"/>
      <c r="L8268" s="94"/>
      <c r="M8268" s="94"/>
      <c r="N8268" s="102">
        <v>7</v>
      </c>
      <c r="O8268" s="111" t="s">
        <v>11278</v>
      </c>
      <c r="P8268" s="96">
        <v>3570800354974</v>
      </c>
      <c r="Q8268" s="111" t="s">
        <v>11279</v>
      </c>
      <c r="R8268" s="111" t="s">
        <v>11282</v>
      </c>
      <c r="S8268" s="97" t="s">
        <v>11289</v>
      </c>
      <c r="T8268" s="102" t="s">
        <v>55</v>
      </c>
      <c r="U8268" s="102" t="s">
        <v>45</v>
      </c>
      <c r="V8268" s="102" t="s">
        <v>52</v>
      </c>
      <c r="W8268" s="94">
        <v>24</v>
      </c>
      <c r="X8268" s="98">
        <v>3.39</v>
      </c>
      <c r="Y8268" s="94">
        <v>0</v>
      </c>
      <c r="Z8268" s="94">
        <f t="shared" si="795"/>
        <v>0</v>
      </c>
      <c r="AA8268" s="89">
        <v>7</v>
      </c>
      <c r="AB8268" s="89">
        <v>7</v>
      </c>
      <c r="AC8268" s="94">
        <f t="shared" si="796"/>
        <v>0</v>
      </c>
      <c r="AD8268" s="94">
        <f>IF(AND(AC8268="",M8261=""),0,IF((AC8268=""),M8261, IF( (M8261=""),AC8268,SUM(AC8261:AC8268)+M8261)))</f>
        <v>4130130</v>
      </c>
      <c r="AE8268" s="94">
        <f t="shared" si="797"/>
        <v>140011.40700000001</v>
      </c>
      <c r="AF8268" s="94">
        <v>10000000</v>
      </c>
      <c r="AG8268" s="94">
        <f t="shared" si="798"/>
        <v>0</v>
      </c>
      <c r="AH8268" s="94">
        <v>0.02</v>
      </c>
    </row>
    <row r="8269" spans="1:34" s="173" customFormat="1" x14ac:dyDescent="0.55000000000000004">
      <c r="A8269" s="122" t="s">
        <v>11280</v>
      </c>
      <c r="B8269" s="123">
        <v>3835</v>
      </c>
      <c r="C8269" s="123">
        <v>8583</v>
      </c>
      <c r="D8269" s="135" t="s">
        <v>11305</v>
      </c>
      <c r="E8269" s="123" t="s">
        <v>34</v>
      </c>
      <c r="F8269" s="123">
        <v>16614</v>
      </c>
      <c r="G8269" s="123">
        <v>1</v>
      </c>
      <c r="H8269" s="123">
        <v>0</v>
      </c>
      <c r="I8269" s="136">
        <v>78</v>
      </c>
      <c r="J8269" s="123" t="s">
        <v>38</v>
      </c>
      <c r="K8269" s="137">
        <f>((G8269*400)+(H8269*100))+I8269</f>
        <v>478</v>
      </c>
      <c r="L8269" s="137">
        <v>400</v>
      </c>
      <c r="M8269" s="137">
        <f>K8269*L8269</f>
        <v>191200</v>
      </c>
      <c r="N8269" s="123"/>
      <c r="O8269" s="108"/>
      <c r="P8269" s="138"/>
      <c r="Q8269" s="108"/>
      <c r="R8269" s="108"/>
      <c r="S8269" s="139"/>
      <c r="T8269" s="123"/>
      <c r="U8269" s="123"/>
      <c r="V8269" s="123"/>
      <c r="W8269" s="137"/>
      <c r="X8269" s="136"/>
      <c r="Y8269" s="137"/>
      <c r="Z8269" s="137"/>
      <c r="AA8269" s="119"/>
      <c r="AB8269" s="119"/>
      <c r="AC8269" s="137"/>
      <c r="AD8269" s="137">
        <f>IF(AND(AC8269="",M8269=""),0,IF((AC8269=""),M8269,IF((M8269=""),AC8269,AC8269+M8269)))</f>
        <v>191200</v>
      </c>
      <c r="AE8269" s="137">
        <f>IF( (X8269=""),AD8269*1,AD8269*(X8269/100) )</f>
        <v>191200</v>
      </c>
      <c r="AF8269" s="137">
        <v>50000000</v>
      </c>
      <c r="AG8269" s="137">
        <f>IF((AF8269-AE8269) &gt; 1,0,IF((AF8269-AE8269)&lt;0,AE8269-AF8269,AF8269-AE8269))</f>
        <v>0</v>
      </c>
      <c r="AH8269" s="137">
        <v>0.01</v>
      </c>
    </row>
    <row r="8270" spans="1:34" s="173" customFormat="1" x14ac:dyDescent="0.55000000000000004">
      <c r="A8270" s="122"/>
      <c r="B8270" s="123"/>
      <c r="C8270" s="123"/>
      <c r="D8270" s="135"/>
      <c r="E8270" s="123"/>
      <c r="F8270" s="123"/>
      <c r="G8270" s="123"/>
      <c r="H8270" s="123"/>
      <c r="I8270" s="136"/>
      <c r="J8270" s="123"/>
      <c r="K8270" s="137"/>
      <c r="L8270" s="137" t="s">
        <v>63</v>
      </c>
      <c r="M8270" s="137">
        <f>SUM(M8261:M8269)</f>
        <v>617200</v>
      </c>
      <c r="N8270" s="123"/>
      <c r="O8270" s="108"/>
      <c r="P8270" s="138"/>
      <c r="Q8270" s="108"/>
      <c r="R8270" s="108"/>
      <c r="S8270" s="139"/>
      <c r="T8270" s="123"/>
      <c r="U8270" s="123"/>
      <c r="V8270" s="123"/>
      <c r="W8270" s="137"/>
      <c r="X8270" s="136"/>
      <c r="Y8270" s="137"/>
      <c r="Z8270" s="137"/>
      <c r="AA8270" s="119"/>
      <c r="AB8270" s="119"/>
      <c r="AC8270" s="137"/>
      <c r="AD8270" s="137"/>
      <c r="AE8270" s="137">
        <f>SUM(AE8261:AE8269)</f>
        <v>4321330</v>
      </c>
      <c r="AF8270" s="137"/>
      <c r="AG8270" s="137">
        <f>SUM(AG8261:AG8269)</f>
        <v>553094.95799999998</v>
      </c>
      <c r="AH8270" s="137"/>
    </row>
    <row r="8271" spans="1:34" s="173" customFormat="1" x14ac:dyDescent="0.55000000000000004">
      <c r="A8271" s="122" t="s">
        <v>11290</v>
      </c>
      <c r="B8271" s="123">
        <v>3832</v>
      </c>
      <c r="C8271" s="123">
        <v>6367</v>
      </c>
      <c r="D8271" s="135" t="s">
        <v>11291</v>
      </c>
      <c r="E8271" s="123" t="s">
        <v>37</v>
      </c>
      <c r="F8271" s="123">
        <v>5327</v>
      </c>
      <c r="G8271" s="123">
        <v>7</v>
      </c>
      <c r="H8271" s="123">
        <v>1</v>
      </c>
      <c r="I8271" s="136">
        <v>54</v>
      </c>
      <c r="J8271" s="123" t="s">
        <v>38</v>
      </c>
      <c r="K8271" s="137">
        <f>((G8271*400)+(H8271*100))+I8271</f>
        <v>2954</v>
      </c>
      <c r="L8271" s="137">
        <v>400</v>
      </c>
      <c r="M8271" s="137">
        <f>K8271*L8271</f>
        <v>1181600</v>
      </c>
      <c r="N8271" s="123"/>
      <c r="O8271" s="108"/>
      <c r="P8271" s="138"/>
      <c r="Q8271" s="108"/>
      <c r="R8271" s="108"/>
      <c r="S8271" s="139"/>
      <c r="T8271" s="123"/>
      <c r="U8271" s="123"/>
      <c r="V8271" s="123"/>
      <c r="W8271" s="137"/>
      <c r="X8271" s="136"/>
      <c r="Y8271" s="137"/>
      <c r="Z8271" s="137"/>
      <c r="AA8271" s="119"/>
      <c r="AB8271" s="119"/>
      <c r="AC8271" s="137"/>
      <c r="AD8271" s="137">
        <f>IF(AND(AC8271="",M8271=""),0,IF((AC8271=""),M8271,IF((M8271=""),AC8271,AC8271+M8271)))</f>
        <v>1181600</v>
      </c>
      <c r="AE8271" s="137">
        <f>IF( (X8271=""),AD8271*1,AD8271*(X8271/100) )</f>
        <v>1181600</v>
      </c>
      <c r="AF8271" s="137">
        <v>0</v>
      </c>
      <c r="AG8271" s="137">
        <f>IF((AF8271-AE8271) &gt; 1,0,IF((AF8271-AE8271)&lt;0,AE8271-AF8271,AF8271-AE8271))</f>
        <v>1181600</v>
      </c>
      <c r="AH8271" s="137">
        <v>0.01</v>
      </c>
    </row>
    <row r="8272" spans="1:34" s="173" customFormat="1" x14ac:dyDescent="0.55000000000000004">
      <c r="A8272" s="122"/>
      <c r="B8272" s="123"/>
      <c r="C8272" s="123"/>
      <c r="D8272" s="135"/>
      <c r="E8272" s="123"/>
      <c r="F8272" s="123"/>
      <c r="G8272" s="123"/>
      <c r="H8272" s="123"/>
      <c r="I8272" s="136"/>
      <c r="J8272" s="123"/>
      <c r="K8272" s="137"/>
      <c r="L8272" s="137" t="s">
        <v>63</v>
      </c>
      <c r="M8272" s="137">
        <f>SUM(M8271:M8271)</f>
        <v>1181600</v>
      </c>
      <c r="N8272" s="123"/>
      <c r="O8272" s="108"/>
      <c r="P8272" s="138"/>
      <c r="Q8272" s="108"/>
      <c r="R8272" s="108"/>
      <c r="S8272" s="139"/>
      <c r="T8272" s="123"/>
      <c r="U8272" s="123"/>
      <c r="V8272" s="123"/>
      <c r="W8272" s="137"/>
      <c r="X8272" s="136"/>
      <c r="Y8272" s="137"/>
      <c r="Z8272" s="137"/>
      <c r="AA8272" s="119"/>
      <c r="AB8272" s="119"/>
      <c r="AC8272" s="137"/>
      <c r="AD8272" s="137"/>
      <c r="AE8272" s="137">
        <f>SUM(AE8271:AE8271)</f>
        <v>1181600</v>
      </c>
      <c r="AF8272" s="137"/>
      <c r="AG8272" s="137">
        <f>SUM(AG8271:AG8271)</f>
        <v>1181600</v>
      </c>
      <c r="AH8272" s="137"/>
    </row>
    <row r="8273" spans="1:34" s="173" customFormat="1" x14ac:dyDescent="0.55000000000000004">
      <c r="A8273" s="122" t="s">
        <v>11294</v>
      </c>
      <c r="B8273" s="123">
        <v>3833</v>
      </c>
      <c r="C8273" s="123">
        <v>5267</v>
      </c>
      <c r="D8273" s="135" t="s">
        <v>11295</v>
      </c>
      <c r="E8273" s="123" t="s">
        <v>34</v>
      </c>
      <c r="F8273" s="123">
        <v>14124</v>
      </c>
      <c r="G8273" s="123">
        <v>0</v>
      </c>
      <c r="H8273" s="123">
        <v>0</v>
      </c>
      <c r="I8273" s="136">
        <v>65</v>
      </c>
      <c r="J8273" s="123" t="s">
        <v>35</v>
      </c>
      <c r="K8273" s="137">
        <f>((G8273*400)+(H8273*100))+I8273</f>
        <v>65</v>
      </c>
      <c r="L8273" s="137">
        <v>2425</v>
      </c>
      <c r="M8273" s="137">
        <f>K8273*L8273</f>
        <v>157625</v>
      </c>
      <c r="N8273" s="123">
        <v>1</v>
      </c>
      <c r="O8273" s="108" t="s">
        <v>11292</v>
      </c>
      <c r="P8273" s="138">
        <v>3570800005031</v>
      </c>
      <c r="Q8273" s="108" t="s">
        <v>11293</v>
      </c>
      <c r="R8273" s="108" t="s">
        <v>11296</v>
      </c>
      <c r="S8273" s="139" t="s">
        <v>11297</v>
      </c>
      <c r="T8273" s="123" t="s">
        <v>51</v>
      </c>
      <c r="U8273" s="123" t="s">
        <v>45</v>
      </c>
      <c r="V8273" s="123" t="s">
        <v>52</v>
      </c>
      <c r="W8273" s="137">
        <v>390.45</v>
      </c>
      <c r="X8273" s="136">
        <v>89.31</v>
      </c>
      <c r="Y8273" s="137">
        <v>6750</v>
      </c>
      <c r="Z8273" s="137">
        <f>W8273*Y8273</f>
        <v>2635537.5</v>
      </c>
      <c r="AA8273" s="119">
        <v>6</v>
      </c>
      <c r="AB8273" s="119">
        <v>6</v>
      </c>
      <c r="AC8273" s="137">
        <f>(Z8273*(100-AB8273))/100</f>
        <v>2477405.25</v>
      </c>
      <c r="AD8273" s="137">
        <f>IF(AND(AC8273="",M8273=""),0,IF((AC8273=""),M8273, IF( (M8273=""),AC8273,SUM(AC8273:AC8275)+M8273)))</f>
        <v>2635030.25</v>
      </c>
      <c r="AE8273" s="137">
        <f>IF( (X8273=""),AD8273*1,AD8273*(X8273/100) )</f>
        <v>2353345.5162749998</v>
      </c>
      <c r="AF8273" s="137">
        <v>50000000</v>
      </c>
      <c r="AG8273" s="137">
        <f>IF((AF8273-AE8273) &gt; 1,0,IF((AF8273-AE8273)&lt;0,AE8273-AF8273,AF8273-AE8273))</f>
        <v>0</v>
      </c>
      <c r="AH8273" s="137">
        <v>0.02</v>
      </c>
    </row>
    <row r="8274" spans="1:34" s="173" customFormat="1" x14ac:dyDescent="0.55000000000000004">
      <c r="A8274" s="122"/>
      <c r="B8274" s="123"/>
      <c r="C8274" s="123"/>
      <c r="D8274" s="135"/>
      <c r="E8274" s="123"/>
      <c r="F8274" s="123"/>
      <c r="G8274" s="123"/>
      <c r="H8274" s="123"/>
      <c r="I8274" s="136"/>
      <c r="J8274" s="123"/>
      <c r="K8274" s="137"/>
      <c r="L8274" s="137"/>
      <c r="M8274" s="137"/>
      <c r="N8274" s="123">
        <v>2</v>
      </c>
      <c r="O8274" s="108" t="s">
        <v>11292</v>
      </c>
      <c r="P8274" s="138">
        <v>3570800005031</v>
      </c>
      <c r="Q8274" s="108" t="s">
        <v>11293</v>
      </c>
      <c r="R8274" s="108" t="s">
        <v>11296</v>
      </c>
      <c r="S8274" s="139" t="s">
        <v>11298</v>
      </c>
      <c r="T8274" s="123" t="s">
        <v>55</v>
      </c>
      <c r="U8274" s="123" t="s">
        <v>74</v>
      </c>
      <c r="V8274" s="123" t="s">
        <v>52</v>
      </c>
      <c r="W8274" s="137">
        <v>46.72</v>
      </c>
      <c r="X8274" s="136">
        <v>10.69</v>
      </c>
      <c r="Y8274" s="137">
        <v>0</v>
      </c>
      <c r="Z8274" s="137">
        <f>W8274*Y8274</f>
        <v>0</v>
      </c>
      <c r="AA8274" s="119">
        <v>21</v>
      </c>
      <c r="AB8274" s="119">
        <v>93</v>
      </c>
      <c r="AC8274" s="137">
        <f>(Z8274*(100-AB8274))/100</f>
        <v>0</v>
      </c>
      <c r="AD8274" s="137">
        <f>IF(AND(AC8274="",M8273=""),0,IF((AC8274=""),M8273, IF( (M8273=""),AC8274,SUM(AC8273:AC8275)+M8273)))</f>
        <v>2635030.25</v>
      </c>
      <c r="AE8274" s="137">
        <f>IF( (X8274=""),AD8274*1,AD8274*(X8274/100) )</f>
        <v>281684.733725</v>
      </c>
      <c r="AF8274" s="137">
        <v>50000000</v>
      </c>
      <c r="AG8274" s="137">
        <f>IF((AF8274-AE8274) &gt; 1,0,IF((AF8274-AE8274)&lt;0,AE8274-AF8274,AF8274-AE8274))</f>
        <v>0</v>
      </c>
      <c r="AH8274" s="137">
        <v>0.02</v>
      </c>
    </row>
    <row r="8275" spans="1:34" s="173" customFormat="1" x14ac:dyDescent="0.55000000000000004">
      <c r="A8275" s="122"/>
      <c r="B8275" s="123"/>
      <c r="C8275" s="123"/>
      <c r="D8275" s="135"/>
      <c r="E8275" s="123"/>
      <c r="F8275" s="123"/>
      <c r="G8275" s="123"/>
      <c r="H8275" s="123"/>
      <c r="I8275" s="136"/>
      <c r="J8275" s="123"/>
      <c r="K8275" s="137"/>
      <c r="L8275" s="137" t="s">
        <v>63</v>
      </c>
      <c r="M8275" s="137">
        <f>SUM(M8273:M8274)</f>
        <v>157625</v>
      </c>
      <c r="N8275" s="123"/>
      <c r="O8275" s="108"/>
      <c r="P8275" s="138"/>
      <c r="Q8275" s="108"/>
      <c r="R8275" s="108"/>
      <c r="S8275" s="139"/>
      <c r="T8275" s="123"/>
      <c r="U8275" s="123"/>
      <c r="V8275" s="123"/>
      <c r="W8275" s="137"/>
      <c r="X8275" s="136"/>
      <c r="Y8275" s="137"/>
      <c r="Z8275" s="137"/>
      <c r="AA8275" s="119"/>
      <c r="AB8275" s="119"/>
      <c r="AC8275" s="137"/>
      <c r="AD8275" s="137"/>
      <c r="AE8275" s="137">
        <f>SUM(AE8273:AE8274)</f>
        <v>2635030.25</v>
      </c>
      <c r="AF8275" s="137"/>
      <c r="AG8275" s="137">
        <f>SUM(AG8273:AG8274)</f>
        <v>0</v>
      </c>
      <c r="AH8275" s="137"/>
    </row>
    <row r="8276" spans="1:34" s="173" customFormat="1" x14ac:dyDescent="0.55000000000000004">
      <c r="A8276" s="122" t="s">
        <v>11277</v>
      </c>
      <c r="B8276" s="197">
        <v>3830</v>
      </c>
      <c r="C8276" s="197">
        <v>9983</v>
      </c>
      <c r="D8276" s="198"/>
      <c r="E8276" s="197" t="s">
        <v>37</v>
      </c>
      <c r="F8276" s="197"/>
      <c r="G8276" s="197">
        <v>2</v>
      </c>
      <c r="H8276" s="197">
        <v>1</v>
      </c>
      <c r="I8276" s="199">
        <v>6</v>
      </c>
      <c r="J8276" s="123" t="s">
        <v>38</v>
      </c>
      <c r="K8276" s="171">
        <f>((G8276*400)+(H8276*100))+I8276</f>
        <v>906</v>
      </c>
      <c r="L8276" s="171">
        <v>225</v>
      </c>
      <c r="M8276" s="171">
        <f>K8276*L8276</f>
        <v>203850</v>
      </c>
      <c r="N8276" s="197"/>
      <c r="O8276" s="122"/>
      <c r="P8276" s="200"/>
      <c r="Q8276" s="122"/>
      <c r="R8276" s="122"/>
      <c r="S8276" s="170"/>
      <c r="T8276" s="197"/>
      <c r="U8276" s="197"/>
      <c r="V8276" s="197"/>
      <c r="W8276" s="171"/>
      <c r="X8276" s="199"/>
      <c r="Y8276" s="171"/>
      <c r="Z8276" s="171"/>
      <c r="AA8276" s="201"/>
      <c r="AB8276" s="201"/>
      <c r="AC8276" s="171"/>
      <c r="AD8276" s="171">
        <f>IF(AND(AC8276="",M8276=""),0,IF((AC8276=""),M8276,IF((M8276=""),AC8276,AC8276+M8276)))</f>
        <v>203850</v>
      </c>
      <c r="AE8276" s="171">
        <f>IF( (X8276=""),AD8276*1,AD8276*(X8276/100) )</f>
        <v>203850</v>
      </c>
      <c r="AF8276" s="171">
        <v>0</v>
      </c>
      <c r="AG8276" s="171">
        <f>IF((AF8276-AE8276) &gt; 1,0,IF((AF8276-AE8276)&lt;0,AE8276-AF8276,AF8276-AE8276))</f>
        <v>203850</v>
      </c>
      <c r="AH8276" s="137">
        <v>0.01</v>
      </c>
    </row>
    <row r="8277" spans="1:34" s="173" customFormat="1" x14ac:dyDescent="0.55000000000000004">
      <c r="A8277" s="122"/>
      <c r="B8277" s="197"/>
      <c r="C8277" s="197"/>
      <c r="D8277" s="198"/>
      <c r="E8277" s="197"/>
      <c r="F8277" s="197"/>
      <c r="G8277" s="197"/>
      <c r="H8277" s="197"/>
      <c r="I8277" s="199"/>
      <c r="J8277" s="123"/>
      <c r="K8277" s="171"/>
      <c r="L8277" s="171" t="s">
        <v>63</v>
      </c>
      <c r="M8277" s="171">
        <f>SUM(M8276:M8276)</f>
        <v>203850</v>
      </c>
      <c r="N8277" s="197"/>
      <c r="O8277" s="122"/>
      <c r="P8277" s="200"/>
      <c r="Q8277" s="122"/>
      <c r="R8277" s="122"/>
      <c r="S8277" s="170"/>
      <c r="T8277" s="197"/>
      <c r="U8277" s="197"/>
      <c r="V8277" s="197"/>
      <c r="W8277" s="171"/>
      <c r="X8277" s="199"/>
      <c r="Y8277" s="171"/>
      <c r="Z8277" s="171"/>
      <c r="AA8277" s="201"/>
      <c r="AB8277" s="201"/>
      <c r="AC8277" s="171"/>
      <c r="AD8277" s="171"/>
      <c r="AE8277" s="171">
        <f>SUM(AE8276:AE8276)</f>
        <v>203850</v>
      </c>
      <c r="AF8277" s="171"/>
      <c r="AG8277" s="171">
        <f>SUM(AG8276:AG8276)</f>
        <v>203850</v>
      </c>
      <c r="AH8277" s="137"/>
    </row>
    <row r="8278" spans="1:34" s="173" customFormat="1" x14ac:dyDescent="0.55000000000000004">
      <c r="A8278" s="122" t="s">
        <v>11308</v>
      </c>
      <c r="B8278" s="123">
        <v>3836</v>
      </c>
      <c r="C8278" s="123">
        <v>7769</v>
      </c>
      <c r="D8278" s="135" t="s">
        <v>11309</v>
      </c>
      <c r="E8278" s="123" t="s">
        <v>34</v>
      </c>
      <c r="F8278" s="123">
        <v>17135</v>
      </c>
      <c r="G8278" s="123">
        <v>0</v>
      </c>
      <c r="H8278" s="123">
        <v>1</v>
      </c>
      <c r="I8278" s="136">
        <v>2</v>
      </c>
      <c r="J8278" s="123" t="s">
        <v>35</v>
      </c>
      <c r="K8278" s="137">
        <f>((G8278*400)+(H8278*100))+I8278</f>
        <v>102</v>
      </c>
      <c r="L8278" s="137">
        <v>375</v>
      </c>
      <c r="M8278" s="137">
        <f>K8278*L8278</f>
        <v>38250</v>
      </c>
      <c r="N8278" s="123">
        <v>1</v>
      </c>
      <c r="O8278" s="108" t="s">
        <v>11306</v>
      </c>
      <c r="P8278" s="138"/>
      <c r="Q8278" s="108" t="s">
        <v>11307</v>
      </c>
      <c r="R8278" s="108" t="s">
        <v>11310</v>
      </c>
      <c r="S8278" s="139" t="s">
        <v>11311</v>
      </c>
      <c r="T8278" s="123" t="s">
        <v>51</v>
      </c>
      <c r="U8278" s="123" t="s">
        <v>45</v>
      </c>
      <c r="V8278" s="123" t="s">
        <v>52</v>
      </c>
      <c r="W8278" s="137">
        <v>160.68</v>
      </c>
      <c r="X8278" s="136">
        <v>81.12</v>
      </c>
      <c r="Y8278" s="137">
        <v>6750</v>
      </c>
      <c r="Z8278" s="137">
        <f>W8278*Y8278</f>
        <v>1084590</v>
      </c>
      <c r="AA8278" s="119">
        <v>11</v>
      </c>
      <c r="AB8278" s="119">
        <v>12</v>
      </c>
      <c r="AC8278" s="137">
        <f>(Z8278*(100-AB8278))/100</f>
        <v>954439.2</v>
      </c>
      <c r="AD8278" s="137">
        <f>IF(AND(AC8278="",M8278=""),0,IF((AC8278=""),M8278, IF( (M8278=""),AC8278,SUM(AC8278:AC8281)+M8278)))</f>
        <v>1159306.2</v>
      </c>
      <c r="AE8278" s="137">
        <f>IF( (X8278=""),AD8278*1,AD8278*(X8278/100) )</f>
        <v>940429.18943999999</v>
      </c>
      <c r="AF8278" s="137">
        <v>50000000</v>
      </c>
      <c r="AG8278" s="137">
        <f>IF((AF8278-AE8278) &gt; 1,0,IF((AF8278-AE8278)&lt;0,AE8278-AF8278,AF8278-AE8278))</f>
        <v>0</v>
      </c>
      <c r="AH8278" s="137">
        <v>0.02</v>
      </c>
    </row>
    <row r="8279" spans="1:34" s="173" customFormat="1" x14ac:dyDescent="0.55000000000000004">
      <c r="A8279" s="122"/>
      <c r="B8279" s="123"/>
      <c r="C8279" s="123"/>
      <c r="D8279" s="135"/>
      <c r="E8279" s="123"/>
      <c r="F8279" s="123"/>
      <c r="G8279" s="123"/>
      <c r="H8279" s="123"/>
      <c r="I8279" s="136"/>
      <c r="J8279" s="123"/>
      <c r="K8279" s="137"/>
      <c r="L8279" s="137"/>
      <c r="M8279" s="137"/>
      <c r="N8279" s="123">
        <v>2</v>
      </c>
      <c r="O8279" s="108" t="s">
        <v>11306</v>
      </c>
      <c r="P8279" s="138"/>
      <c r="Q8279" s="108" t="s">
        <v>11307</v>
      </c>
      <c r="R8279" s="108" t="s">
        <v>11310</v>
      </c>
      <c r="S8279" s="139" t="s">
        <v>11312</v>
      </c>
      <c r="T8279" s="123" t="s">
        <v>51</v>
      </c>
      <c r="U8279" s="123" t="s">
        <v>45</v>
      </c>
      <c r="V8279" s="123" t="s">
        <v>52</v>
      </c>
      <c r="W8279" s="137">
        <v>37.4</v>
      </c>
      <c r="X8279" s="136">
        <v>18.88</v>
      </c>
      <c r="Y8279" s="137">
        <v>6750</v>
      </c>
      <c r="Z8279" s="137">
        <f>W8279*Y8279</f>
        <v>252450</v>
      </c>
      <c r="AA8279" s="119">
        <v>21</v>
      </c>
      <c r="AB8279" s="119">
        <v>34</v>
      </c>
      <c r="AC8279" s="137">
        <f>(Z8279*(100-AB8279))/100</f>
        <v>166617</v>
      </c>
      <c r="AD8279" s="137">
        <f>IF(AND(AC8279="",M8278=""),0,IF((AC8279=""),M8278, IF( (M8278=""),AC8279,SUM(AC8278:AC8281)+M8278)))</f>
        <v>1159306.2</v>
      </c>
      <c r="AE8279" s="137">
        <f>IF( (X8279=""),AD8279*1,AD8279*(X8279/100) )</f>
        <v>218877.01056</v>
      </c>
      <c r="AF8279" s="137">
        <v>50000000</v>
      </c>
      <c r="AG8279" s="137">
        <f>IF((AF8279-AE8279) &gt; 1,0,IF((AF8279-AE8279)&lt;0,AE8279-AF8279,AF8279-AE8279))</f>
        <v>0</v>
      </c>
      <c r="AH8279" s="137">
        <v>0.02</v>
      </c>
    </row>
    <row r="8280" spans="1:34" s="173" customFormat="1" x14ac:dyDescent="0.55000000000000004">
      <c r="A8280" s="122"/>
      <c r="B8280" s="123"/>
      <c r="C8280" s="123"/>
      <c r="D8280" s="135"/>
      <c r="E8280" s="123"/>
      <c r="F8280" s="123"/>
      <c r="G8280" s="123"/>
      <c r="H8280" s="123"/>
      <c r="I8280" s="136"/>
      <c r="J8280" s="123"/>
      <c r="K8280" s="137"/>
      <c r="L8280" s="137" t="s">
        <v>63</v>
      </c>
      <c r="M8280" s="137">
        <f>SUM(M8278:M8279)</f>
        <v>38250</v>
      </c>
      <c r="N8280" s="123"/>
      <c r="O8280" s="108"/>
      <c r="P8280" s="138"/>
      <c r="Q8280" s="108"/>
      <c r="R8280" s="108"/>
      <c r="S8280" s="139"/>
      <c r="T8280" s="123"/>
      <c r="U8280" s="123"/>
      <c r="V8280" s="123"/>
      <c r="W8280" s="137"/>
      <c r="X8280" s="136"/>
      <c r="Y8280" s="137"/>
      <c r="Z8280" s="137"/>
      <c r="AA8280" s="119"/>
      <c r="AB8280" s="119"/>
      <c r="AC8280" s="137"/>
      <c r="AD8280" s="137"/>
      <c r="AE8280" s="137">
        <f>SUM(AE8278:AE8279)</f>
        <v>1159306.2</v>
      </c>
      <c r="AF8280" s="137"/>
      <c r="AG8280" s="137">
        <f>SUM(AG8278:AG8279)</f>
        <v>0</v>
      </c>
      <c r="AH8280" s="137"/>
    </row>
    <row r="8281" spans="1:34" s="173" customFormat="1" x14ac:dyDescent="0.55000000000000004">
      <c r="A8281" s="122" t="s">
        <v>10130</v>
      </c>
      <c r="B8281" s="123">
        <v>3837</v>
      </c>
      <c r="C8281" s="123">
        <v>8580</v>
      </c>
      <c r="D8281" s="135" t="s">
        <v>11315</v>
      </c>
      <c r="E8281" s="123" t="s">
        <v>34</v>
      </c>
      <c r="F8281" s="123">
        <v>17605</v>
      </c>
      <c r="G8281" s="123">
        <v>2</v>
      </c>
      <c r="H8281" s="123">
        <v>1</v>
      </c>
      <c r="I8281" s="136">
        <v>30</v>
      </c>
      <c r="J8281" s="123" t="s">
        <v>38</v>
      </c>
      <c r="K8281" s="137">
        <f>((G8281*400)+(H8281*100))+I8281</f>
        <v>930</v>
      </c>
      <c r="L8281" s="137">
        <v>325</v>
      </c>
      <c r="M8281" s="137">
        <f>K8281*L8281</f>
        <v>302250</v>
      </c>
      <c r="N8281" s="123">
        <v>1</v>
      </c>
      <c r="O8281" s="108" t="s">
        <v>11313</v>
      </c>
      <c r="P8281" s="138"/>
      <c r="Q8281" s="108" t="s">
        <v>11314</v>
      </c>
      <c r="R8281" s="108" t="s">
        <v>10132</v>
      </c>
      <c r="S8281" s="139" t="s">
        <v>11315</v>
      </c>
      <c r="T8281" s="123" t="s">
        <v>51</v>
      </c>
      <c r="U8281" s="123" t="s">
        <v>62</v>
      </c>
      <c r="V8281" s="123"/>
      <c r="W8281" s="137"/>
      <c r="X8281" s="136"/>
      <c r="Y8281" s="137"/>
      <c r="Z8281" s="137"/>
      <c r="AA8281" s="119"/>
      <c r="AB8281" s="119"/>
      <c r="AC8281" s="137"/>
      <c r="AD8281" s="137">
        <f>IF(AND(AC8281="",M8281=""),0,IF((AC8281=""),M8281,IF((M8281=""),AC8281,AC8281+M8281)))</f>
        <v>302250</v>
      </c>
      <c r="AE8281" s="137">
        <f>IF( (X8281=""),AD8281*1,AD8281*(X8281/100) )</f>
        <v>302250</v>
      </c>
      <c r="AF8281" s="137">
        <v>50000000</v>
      </c>
      <c r="AG8281" s="137">
        <f>IF((AF8281-AE8281) &gt; 1,0,IF((AF8281-AE8281)&lt;0,AE8281-AF8281,AF8281-AE8281))</f>
        <v>0</v>
      </c>
      <c r="AH8281" s="137">
        <v>0.01</v>
      </c>
    </row>
    <row r="8282" spans="1:34" s="173" customFormat="1" x14ac:dyDescent="0.55000000000000004">
      <c r="A8282" s="122"/>
      <c r="B8282" s="123"/>
      <c r="C8282" s="123"/>
      <c r="D8282" s="135"/>
      <c r="E8282" s="123"/>
      <c r="F8282" s="123"/>
      <c r="G8282" s="123"/>
      <c r="H8282" s="123"/>
      <c r="I8282" s="136"/>
      <c r="J8282" s="123"/>
      <c r="K8282" s="137"/>
      <c r="L8282" s="137" t="s">
        <v>63</v>
      </c>
      <c r="M8282" s="137">
        <f>SUM(M8281:M8281)</f>
        <v>302250</v>
      </c>
      <c r="N8282" s="123"/>
      <c r="O8282" s="108"/>
      <c r="P8282" s="138"/>
      <c r="Q8282" s="108"/>
      <c r="R8282" s="108"/>
      <c r="S8282" s="139"/>
      <c r="T8282" s="123"/>
      <c r="U8282" s="123"/>
      <c r="V8282" s="123"/>
      <c r="W8282" s="137"/>
      <c r="X8282" s="136"/>
      <c r="Y8282" s="137"/>
      <c r="Z8282" s="137"/>
      <c r="AA8282" s="119"/>
      <c r="AB8282" s="119"/>
      <c r="AC8282" s="137"/>
      <c r="AD8282" s="137"/>
      <c r="AE8282" s="137">
        <f>SUM(AE8281:AE8281)</f>
        <v>302250</v>
      </c>
      <c r="AF8282" s="137"/>
      <c r="AG8282" s="137">
        <f>SUM(AG8281:AG8281)</f>
        <v>0</v>
      </c>
      <c r="AH8282" s="137"/>
    </row>
    <row r="8283" spans="1:34" s="173" customFormat="1" x14ac:dyDescent="0.55000000000000004">
      <c r="A8283" s="122" t="s">
        <v>11318</v>
      </c>
      <c r="B8283" s="123">
        <v>3840</v>
      </c>
      <c r="C8283" s="123">
        <v>8142</v>
      </c>
      <c r="D8283" s="135" t="s">
        <v>11319</v>
      </c>
      <c r="E8283" s="123" t="s">
        <v>34</v>
      </c>
      <c r="F8283" s="123">
        <v>27582</v>
      </c>
      <c r="G8283" s="123">
        <v>0</v>
      </c>
      <c r="H8283" s="123">
        <v>0</v>
      </c>
      <c r="I8283" s="136">
        <v>82.7</v>
      </c>
      <c r="J8283" s="123" t="s">
        <v>38</v>
      </c>
      <c r="K8283" s="137">
        <f>((G8283*400)+(H8283*100))+I8283</f>
        <v>82.7</v>
      </c>
      <c r="L8283" s="137">
        <v>800</v>
      </c>
      <c r="M8283" s="137">
        <f>K8283*L8283</f>
        <v>66160</v>
      </c>
      <c r="N8283" s="123"/>
      <c r="O8283" s="108"/>
      <c r="P8283" s="138"/>
      <c r="Q8283" s="108"/>
      <c r="R8283" s="108"/>
      <c r="S8283" s="139"/>
      <c r="T8283" s="123"/>
      <c r="U8283" s="123"/>
      <c r="V8283" s="123"/>
      <c r="W8283" s="137"/>
      <c r="X8283" s="136"/>
      <c r="Y8283" s="137"/>
      <c r="Z8283" s="137"/>
      <c r="AA8283" s="119"/>
      <c r="AB8283" s="119"/>
      <c r="AC8283" s="137"/>
      <c r="AD8283" s="137">
        <f>IF(AND(AC8283="",M8283=""),0,IF((AC8283=""),M8283,IF((M8283=""),AC8283,AC8283+M8283)))</f>
        <v>66160</v>
      </c>
      <c r="AE8283" s="137">
        <f>IF( (X8283=""),AD8283*1,AD8283*(X8283/100) )</f>
        <v>66160</v>
      </c>
      <c r="AF8283" s="137">
        <v>50000000</v>
      </c>
      <c r="AG8283" s="137">
        <f>IF((AF8283-AE8283) &gt; 1,0,IF((AF8283-AE8283)&lt;0,AE8283-AF8283,AF8283-AE8283))</f>
        <v>0</v>
      </c>
      <c r="AH8283" s="137">
        <v>0.01</v>
      </c>
    </row>
    <row r="8284" spans="1:34" s="173" customFormat="1" x14ac:dyDescent="0.55000000000000004">
      <c r="A8284" s="122"/>
      <c r="B8284" s="123"/>
      <c r="C8284" s="123"/>
      <c r="D8284" s="135"/>
      <c r="E8284" s="123"/>
      <c r="F8284" s="123"/>
      <c r="G8284" s="123"/>
      <c r="H8284" s="123"/>
      <c r="I8284" s="136"/>
      <c r="J8284" s="123"/>
      <c r="K8284" s="137"/>
      <c r="L8284" s="137" t="s">
        <v>63</v>
      </c>
      <c r="M8284" s="137">
        <f>SUM(M8283:M8283)</f>
        <v>66160</v>
      </c>
      <c r="N8284" s="123"/>
      <c r="O8284" s="108"/>
      <c r="P8284" s="138"/>
      <c r="Q8284" s="108"/>
      <c r="R8284" s="108"/>
      <c r="S8284" s="139"/>
      <c r="T8284" s="123"/>
      <c r="U8284" s="123"/>
      <c r="V8284" s="123"/>
      <c r="W8284" s="137"/>
      <c r="X8284" s="136"/>
      <c r="Y8284" s="137"/>
      <c r="Z8284" s="137"/>
      <c r="AA8284" s="119"/>
      <c r="AB8284" s="119"/>
      <c r="AC8284" s="137"/>
      <c r="AD8284" s="137"/>
      <c r="AE8284" s="137">
        <f>SUM(AE8283:AE8283)</f>
        <v>66160</v>
      </c>
      <c r="AF8284" s="137"/>
      <c r="AG8284" s="137">
        <f>SUM(AG8283:AG8283)</f>
        <v>0</v>
      </c>
      <c r="AH8284" s="137"/>
    </row>
    <row r="8285" spans="1:34" s="173" customFormat="1" x14ac:dyDescent="0.55000000000000004">
      <c r="A8285" s="122" t="s">
        <v>11322</v>
      </c>
      <c r="B8285" s="123">
        <v>3841</v>
      </c>
      <c r="C8285" s="123">
        <v>7770</v>
      </c>
      <c r="D8285" s="135" t="s">
        <v>11323</v>
      </c>
      <c r="E8285" s="123" t="s">
        <v>34</v>
      </c>
      <c r="F8285" s="123">
        <v>17134</v>
      </c>
      <c r="G8285" s="123">
        <v>0</v>
      </c>
      <c r="H8285" s="123">
        <v>0</v>
      </c>
      <c r="I8285" s="136">
        <v>99</v>
      </c>
      <c r="J8285" s="123" t="s">
        <v>35</v>
      </c>
      <c r="K8285" s="137">
        <f>((G8285*400)+(H8285*100))+I8285</f>
        <v>99</v>
      </c>
      <c r="L8285" s="137">
        <v>375</v>
      </c>
      <c r="M8285" s="137">
        <f>K8285*L8285</f>
        <v>37125</v>
      </c>
      <c r="N8285" s="123">
        <v>1</v>
      </c>
      <c r="O8285" s="108" t="s">
        <v>11320</v>
      </c>
      <c r="P8285" s="138"/>
      <c r="Q8285" s="108" t="s">
        <v>11321</v>
      </c>
      <c r="R8285" s="108" t="s">
        <v>11324</v>
      </c>
      <c r="S8285" s="139" t="s">
        <v>11325</v>
      </c>
      <c r="T8285" s="123" t="s">
        <v>51</v>
      </c>
      <c r="U8285" s="123" t="s">
        <v>227</v>
      </c>
      <c r="V8285" s="123" t="s">
        <v>52</v>
      </c>
      <c r="W8285" s="137">
        <v>212.8</v>
      </c>
      <c r="X8285" s="136">
        <v>82.37</v>
      </c>
      <c r="Y8285" s="137">
        <v>6750</v>
      </c>
      <c r="Z8285" s="137">
        <f>W8285*Y8285</f>
        <v>1436400</v>
      </c>
      <c r="AA8285" s="119">
        <v>11</v>
      </c>
      <c r="AB8285" s="119">
        <v>34</v>
      </c>
      <c r="AC8285" s="137">
        <f>(Z8285*(100-AB8285))/100</f>
        <v>948024</v>
      </c>
      <c r="AD8285" s="137">
        <f>IF(AND(AC8285="",M8285=""),0,IF((AC8285=""),M8285, IF( (M8285=""),AC8285,SUM(AC8285:AC8289)+M8285)))</f>
        <v>985149</v>
      </c>
      <c r="AE8285" s="137">
        <f>IF( (X8285=""),AD8285*1,AD8285*(X8285/100) )</f>
        <v>811467.2313000001</v>
      </c>
      <c r="AF8285" s="137">
        <v>50000000</v>
      </c>
      <c r="AG8285" s="137">
        <f>IF((AF8285-AE8285) &gt; 1,0,IF((AF8285-AE8285)&lt;0,AE8285-AF8285,AF8285-AE8285))</f>
        <v>0</v>
      </c>
      <c r="AH8285" s="137">
        <v>0.02</v>
      </c>
    </row>
    <row r="8286" spans="1:34" s="173" customFormat="1" x14ac:dyDescent="0.55000000000000004">
      <c r="A8286" s="122"/>
      <c r="B8286" s="123"/>
      <c r="C8286" s="123"/>
      <c r="D8286" s="135"/>
      <c r="E8286" s="123"/>
      <c r="F8286" s="123"/>
      <c r="G8286" s="123"/>
      <c r="H8286" s="123"/>
      <c r="I8286" s="136"/>
      <c r="J8286" s="123"/>
      <c r="K8286" s="137"/>
      <c r="L8286" s="137"/>
      <c r="M8286" s="137"/>
      <c r="N8286" s="123">
        <v>2</v>
      </c>
      <c r="O8286" s="108" t="s">
        <v>11320</v>
      </c>
      <c r="P8286" s="138"/>
      <c r="Q8286" s="108" t="s">
        <v>11321</v>
      </c>
      <c r="R8286" s="108" t="s">
        <v>11324</v>
      </c>
      <c r="S8286" s="139" t="s">
        <v>11326</v>
      </c>
      <c r="T8286" s="123" t="s">
        <v>55</v>
      </c>
      <c r="U8286" s="123" t="s">
        <v>45</v>
      </c>
      <c r="V8286" s="123" t="s">
        <v>52</v>
      </c>
      <c r="W8286" s="137">
        <v>45.54</v>
      </c>
      <c r="X8286" s="136">
        <v>17.63</v>
      </c>
      <c r="Y8286" s="137">
        <v>0</v>
      </c>
      <c r="Z8286" s="137">
        <f>W8286*Y8286</f>
        <v>0</v>
      </c>
      <c r="AA8286" s="119">
        <v>6</v>
      </c>
      <c r="AB8286" s="119">
        <v>6</v>
      </c>
      <c r="AC8286" s="137">
        <f>(Z8286*(100-AB8286))/100</f>
        <v>0</v>
      </c>
      <c r="AD8286" s="137">
        <f>IF(AND(AC8286="",M8285=""),0,IF((AC8286=""),M8285, IF( (M8285=""),AC8286,SUM(AC8285:AC8289)+M8285)))</f>
        <v>985149</v>
      </c>
      <c r="AE8286" s="137">
        <f>IF( (X8286=""),AD8286*1,AD8286*(X8286/100) )</f>
        <v>173681.76869999999</v>
      </c>
      <c r="AF8286" s="137">
        <v>50000000</v>
      </c>
      <c r="AG8286" s="137">
        <f>IF((AF8286-AE8286) &gt; 1,0,IF((AF8286-AE8286)&lt;0,AE8286-AF8286,AF8286-AE8286))</f>
        <v>0</v>
      </c>
      <c r="AH8286" s="137">
        <v>0.02</v>
      </c>
    </row>
    <row r="8287" spans="1:34" s="173" customFormat="1" x14ac:dyDescent="0.55000000000000004">
      <c r="A8287" s="122"/>
      <c r="B8287" s="123">
        <v>3842</v>
      </c>
      <c r="C8287" s="123">
        <v>7936</v>
      </c>
      <c r="D8287" s="135" t="s">
        <v>11327</v>
      </c>
      <c r="E8287" s="123" t="s">
        <v>34</v>
      </c>
      <c r="F8287" s="123">
        <v>19609</v>
      </c>
      <c r="G8287" s="123">
        <v>1</v>
      </c>
      <c r="H8287" s="123">
        <v>3</v>
      </c>
      <c r="I8287" s="136">
        <v>91.8</v>
      </c>
      <c r="J8287" s="123" t="s">
        <v>38</v>
      </c>
      <c r="K8287" s="137">
        <f>((G8287*400)+(H8287*100))+I8287</f>
        <v>791.8</v>
      </c>
      <c r="L8287" s="137">
        <v>400</v>
      </c>
      <c r="M8287" s="137">
        <f>K8287*L8287</f>
        <v>316720</v>
      </c>
      <c r="N8287" s="123"/>
      <c r="O8287" s="108"/>
      <c r="P8287" s="138"/>
      <c r="Q8287" s="108"/>
      <c r="R8287" s="108"/>
      <c r="S8287" s="139"/>
      <c r="T8287" s="123"/>
      <c r="U8287" s="123"/>
      <c r="V8287" s="123"/>
      <c r="W8287" s="137"/>
      <c r="X8287" s="136"/>
      <c r="Y8287" s="137"/>
      <c r="Z8287" s="137"/>
      <c r="AA8287" s="119"/>
      <c r="AB8287" s="119"/>
      <c r="AC8287" s="137"/>
      <c r="AD8287" s="137">
        <f>IF(AND(AC8287="",M8287=""),0,IF((AC8287=""),M8287,IF((M8287=""),AC8287,AC8287+M8287)))</f>
        <v>316720</v>
      </c>
      <c r="AE8287" s="137">
        <f>IF( (X8287=""),AD8287*1,AD8287*(X8287/100) )</f>
        <v>316720</v>
      </c>
      <c r="AF8287" s="137">
        <v>50000000</v>
      </c>
      <c r="AG8287" s="137">
        <f>IF((AF8287-AE8287) &gt; 1,0,IF((AF8287-AE8287)&lt;0,AE8287-AF8287,AF8287-AE8287))</f>
        <v>0</v>
      </c>
      <c r="AH8287" s="137">
        <v>0.01</v>
      </c>
    </row>
    <row r="8288" spans="1:34" s="173" customFormat="1" x14ac:dyDescent="0.55000000000000004">
      <c r="A8288" s="122"/>
      <c r="B8288" s="123">
        <v>3843</v>
      </c>
      <c r="C8288" s="123">
        <v>7964</v>
      </c>
      <c r="D8288" s="135" t="s">
        <v>11328</v>
      </c>
      <c r="E8288" s="123" t="s">
        <v>34</v>
      </c>
      <c r="F8288" s="123">
        <v>22923</v>
      </c>
      <c r="G8288" s="123">
        <v>0</v>
      </c>
      <c r="H8288" s="123">
        <v>0</v>
      </c>
      <c r="I8288" s="136">
        <v>93.1</v>
      </c>
      <c r="J8288" s="123" t="s">
        <v>38</v>
      </c>
      <c r="K8288" s="137">
        <f>((G8288*400)+(H8288*100))+I8288</f>
        <v>93.1</v>
      </c>
      <c r="L8288" s="137">
        <v>400</v>
      </c>
      <c r="M8288" s="137">
        <f>K8288*L8288</f>
        <v>37240</v>
      </c>
      <c r="N8288" s="123"/>
      <c r="O8288" s="108"/>
      <c r="P8288" s="138"/>
      <c r="Q8288" s="108"/>
      <c r="R8288" s="108"/>
      <c r="S8288" s="139"/>
      <c r="T8288" s="123"/>
      <c r="U8288" s="123"/>
      <c r="V8288" s="123"/>
      <c r="W8288" s="137"/>
      <c r="X8288" s="136"/>
      <c r="Y8288" s="137"/>
      <c r="Z8288" s="137"/>
      <c r="AA8288" s="119"/>
      <c r="AB8288" s="119"/>
      <c r="AC8288" s="137"/>
      <c r="AD8288" s="137">
        <f>IF(AND(AC8288="",M8288=""),0,IF((AC8288=""),M8288,IF((M8288=""),AC8288,AC8288+M8288)))</f>
        <v>37240</v>
      </c>
      <c r="AE8288" s="137">
        <f>IF( (X8288=""),AD8288*1,AD8288*(X8288/100) )</f>
        <v>37240</v>
      </c>
      <c r="AF8288" s="137">
        <v>50000000</v>
      </c>
      <c r="AG8288" s="137">
        <f>IF((AF8288-AE8288) &gt; 1,0,IF((AF8288-AE8288)&lt;0,AE8288-AF8288,AF8288-AE8288))</f>
        <v>0</v>
      </c>
      <c r="AH8288" s="137">
        <v>0.01</v>
      </c>
    </row>
    <row r="8289" spans="1:34" s="173" customFormat="1" x14ac:dyDescent="0.55000000000000004">
      <c r="A8289" s="122"/>
      <c r="B8289" s="123"/>
      <c r="C8289" s="123"/>
      <c r="D8289" s="135"/>
      <c r="E8289" s="123"/>
      <c r="F8289" s="123"/>
      <c r="G8289" s="123"/>
      <c r="H8289" s="123"/>
      <c r="I8289" s="136"/>
      <c r="J8289" s="123"/>
      <c r="K8289" s="137"/>
      <c r="L8289" s="137" t="s">
        <v>63</v>
      </c>
      <c r="M8289" s="137">
        <f>SUM(M8285:M8288)</f>
        <v>391085</v>
      </c>
      <c r="N8289" s="123"/>
      <c r="O8289" s="108"/>
      <c r="P8289" s="138"/>
      <c r="Q8289" s="108"/>
      <c r="R8289" s="108"/>
      <c r="S8289" s="139"/>
      <c r="T8289" s="123"/>
      <c r="U8289" s="123"/>
      <c r="V8289" s="123"/>
      <c r="W8289" s="137"/>
      <c r="X8289" s="136"/>
      <c r="Y8289" s="137"/>
      <c r="Z8289" s="137"/>
      <c r="AA8289" s="119"/>
      <c r="AB8289" s="119"/>
      <c r="AC8289" s="137"/>
      <c r="AD8289" s="137"/>
      <c r="AE8289" s="137">
        <f>SUM(AE8285:AE8288)</f>
        <v>1339109</v>
      </c>
      <c r="AF8289" s="137"/>
      <c r="AG8289" s="137">
        <f>SUM(AG8285:AG8288)</f>
        <v>0</v>
      </c>
      <c r="AH8289" s="137"/>
    </row>
    <row r="8290" spans="1:34" s="173" customFormat="1" x14ac:dyDescent="0.55000000000000004">
      <c r="A8290" s="122" t="s">
        <v>11329</v>
      </c>
      <c r="B8290" s="123">
        <v>3844</v>
      </c>
      <c r="C8290" s="123">
        <v>6003</v>
      </c>
      <c r="D8290" s="135" t="s">
        <v>11330</v>
      </c>
      <c r="E8290" s="123" t="s">
        <v>34</v>
      </c>
      <c r="F8290" s="123">
        <v>23768</v>
      </c>
      <c r="G8290" s="123">
        <v>0</v>
      </c>
      <c r="H8290" s="123">
        <v>0</v>
      </c>
      <c r="I8290" s="136">
        <v>51</v>
      </c>
      <c r="J8290" s="123" t="s">
        <v>68</v>
      </c>
      <c r="K8290" s="137">
        <f>((G8290*400)+(H8290*100))+I8290</f>
        <v>51</v>
      </c>
      <c r="L8290" s="137">
        <v>225</v>
      </c>
      <c r="M8290" s="137">
        <f>K8290*L8290</f>
        <v>11475</v>
      </c>
      <c r="N8290" s="123"/>
      <c r="O8290" s="108"/>
      <c r="P8290" s="138"/>
      <c r="Q8290" s="108"/>
      <c r="R8290" s="108"/>
      <c r="S8290" s="139"/>
      <c r="T8290" s="123"/>
      <c r="U8290" s="123"/>
      <c r="V8290" s="123"/>
      <c r="W8290" s="137"/>
      <c r="X8290" s="136"/>
      <c r="Y8290" s="137"/>
      <c r="Z8290" s="137"/>
      <c r="AA8290" s="119"/>
      <c r="AB8290" s="119"/>
      <c r="AC8290" s="137"/>
      <c r="AD8290" s="137">
        <f>IF(AND(AC8290="",M8290=""),0,IF((AC8290=""),M8290,IF((M8290=""),AC8290,AC8290+M8290)))</f>
        <v>11475</v>
      </c>
      <c r="AE8290" s="137">
        <f>IF( (X8290=""),AD8290*1,AD8290*(X8290/100) )</f>
        <v>11475</v>
      </c>
      <c r="AF8290" s="137">
        <v>0</v>
      </c>
      <c r="AG8290" s="137">
        <f>IF((AF8290-AE8290) &gt; 1,0,IF((AF8290-AE8290)&lt;0,AE8290-AF8290,AF8290-AE8290))</f>
        <v>11475</v>
      </c>
      <c r="AH8290" s="137">
        <v>0.3</v>
      </c>
    </row>
    <row r="8291" spans="1:34" s="173" customFormat="1" x14ac:dyDescent="0.55000000000000004">
      <c r="A8291" s="122"/>
      <c r="B8291" s="123"/>
      <c r="C8291" s="123"/>
      <c r="D8291" s="135"/>
      <c r="E8291" s="123"/>
      <c r="F8291" s="123"/>
      <c r="G8291" s="123"/>
      <c r="H8291" s="123"/>
      <c r="I8291" s="136"/>
      <c r="J8291" s="123"/>
      <c r="K8291" s="137"/>
      <c r="L8291" s="137" t="s">
        <v>63</v>
      </c>
      <c r="M8291" s="137">
        <f>SUM(M8290:M8290)</f>
        <v>11475</v>
      </c>
      <c r="N8291" s="123"/>
      <c r="O8291" s="108"/>
      <c r="P8291" s="138"/>
      <c r="Q8291" s="108"/>
      <c r="R8291" s="108"/>
      <c r="S8291" s="139"/>
      <c r="T8291" s="123"/>
      <c r="U8291" s="123"/>
      <c r="V8291" s="123"/>
      <c r="W8291" s="137"/>
      <c r="X8291" s="136"/>
      <c r="Y8291" s="137"/>
      <c r="Z8291" s="137"/>
      <c r="AA8291" s="119"/>
      <c r="AB8291" s="119"/>
      <c r="AC8291" s="137"/>
      <c r="AD8291" s="137"/>
      <c r="AE8291" s="137">
        <f>SUM(AE8290:AE8290)</f>
        <v>11475</v>
      </c>
      <c r="AF8291" s="137"/>
      <c r="AG8291" s="137">
        <f>SUM(AG8290:AG8290)</f>
        <v>11475</v>
      </c>
      <c r="AH8291" s="137"/>
    </row>
    <row r="8292" spans="1:34" s="173" customFormat="1" x14ac:dyDescent="0.55000000000000004">
      <c r="A8292" s="122" t="s">
        <v>5207</v>
      </c>
      <c r="B8292" s="123">
        <v>3845</v>
      </c>
      <c r="C8292" s="123">
        <v>6317</v>
      </c>
      <c r="D8292" s="135" t="s">
        <v>11331</v>
      </c>
      <c r="E8292" s="123" t="s">
        <v>37</v>
      </c>
      <c r="F8292" s="123">
        <v>5417</v>
      </c>
      <c r="G8292" s="123">
        <v>6</v>
      </c>
      <c r="H8292" s="123">
        <v>1</v>
      </c>
      <c r="I8292" s="136">
        <v>56</v>
      </c>
      <c r="J8292" s="123" t="s">
        <v>38</v>
      </c>
      <c r="K8292" s="137">
        <f>((G8292*400)+(H8292*100))+I8292</f>
        <v>2556</v>
      </c>
      <c r="L8292" s="137">
        <v>400</v>
      </c>
      <c r="M8292" s="137">
        <f>K8292*L8292</f>
        <v>1022400</v>
      </c>
      <c r="N8292" s="123"/>
      <c r="O8292" s="108"/>
      <c r="P8292" s="138"/>
      <c r="Q8292" s="108"/>
      <c r="R8292" s="108"/>
      <c r="S8292" s="139"/>
      <c r="T8292" s="123"/>
      <c r="U8292" s="123"/>
      <c r="V8292" s="123"/>
      <c r="W8292" s="137"/>
      <c r="X8292" s="136"/>
      <c r="Y8292" s="137"/>
      <c r="Z8292" s="137"/>
      <c r="AA8292" s="119"/>
      <c r="AB8292" s="119"/>
      <c r="AC8292" s="137"/>
      <c r="AD8292" s="137">
        <f>IF(AND(AC8292="",M8292=""),0,IF((AC8292=""),M8292,IF((M8292=""),AC8292,AC8292+M8292)))</f>
        <v>1022400</v>
      </c>
      <c r="AE8292" s="137">
        <f>IF( (X8292=""),AD8292*1,AD8292*(X8292/100) )</f>
        <v>1022400</v>
      </c>
      <c r="AF8292" s="137">
        <v>0</v>
      </c>
      <c r="AG8292" s="137">
        <f>IF((AF8292-AE8292) &gt; 1,0,IF((AF8292-AE8292)&lt;0,AE8292-AF8292,AF8292-AE8292))</f>
        <v>1022400</v>
      </c>
      <c r="AH8292" s="137">
        <v>0.01</v>
      </c>
    </row>
    <row r="8293" spans="1:34" s="173" customFormat="1" x14ac:dyDescent="0.55000000000000004">
      <c r="A8293" s="122"/>
      <c r="B8293" s="123"/>
      <c r="C8293" s="123"/>
      <c r="D8293" s="135"/>
      <c r="E8293" s="123"/>
      <c r="F8293" s="123"/>
      <c r="G8293" s="123"/>
      <c r="H8293" s="123"/>
      <c r="I8293" s="136"/>
      <c r="J8293" s="123"/>
      <c r="K8293" s="137"/>
      <c r="L8293" s="137" t="s">
        <v>63</v>
      </c>
      <c r="M8293" s="137">
        <f>SUM(M8292:M8292)</f>
        <v>1022400</v>
      </c>
      <c r="N8293" s="123"/>
      <c r="O8293" s="108"/>
      <c r="P8293" s="138"/>
      <c r="Q8293" s="108"/>
      <c r="R8293" s="108"/>
      <c r="S8293" s="139"/>
      <c r="T8293" s="123"/>
      <c r="U8293" s="123"/>
      <c r="V8293" s="123"/>
      <c r="W8293" s="137"/>
      <c r="X8293" s="136"/>
      <c r="Y8293" s="137"/>
      <c r="Z8293" s="137"/>
      <c r="AA8293" s="119"/>
      <c r="AB8293" s="119"/>
      <c r="AC8293" s="137"/>
      <c r="AD8293" s="137"/>
      <c r="AE8293" s="137">
        <f>SUM(AE8292:AE8292)</f>
        <v>1022400</v>
      </c>
      <c r="AF8293" s="137"/>
      <c r="AG8293" s="137">
        <f>SUM(AG8292:AG8292)</f>
        <v>1022400</v>
      </c>
      <c r="AH8293" s="137"/>
    </row>
    <row r="8294" spans="1:34" s="173" customFormat="1" x14ac:dyDescent="0.55000000000000004">
      <c r="A8294" s="122" t="s">
        <v>11334</v>
      </c>
      <c r="B8294" s="123">
        <v>3846</v>
      </c>
      <c r="C8294" s="123">
        <v>9267</v>
      </c>
      <c r="D8294" s="135" t="s">
        <v>11335</v>
      </c>
      <c r="E8294" s="123" t="s">
        <v>34</v>
      </c>
      <c r="F8294" s="123">
        <v>15717</v>
      </c>
      <c r="G8294" s="123">
        <v>0</v>
      </c>
      <c r="H8294" s="123">
        <v>1</v>
      </c>
      <c r="I8294" s="136">
        <v>96</v>
      </c>
      <c r="J8294" s="123" t="s">
        <v>35</v>
      </c>
      <c r="K8294" s="137">
        <f>((G8294*400)+(H8294*100))+I8294</f>
        <v>196</v>
      </c>
      <c r="L8294" s="137">
        <v>1350</v>
      </c>
      <c r="M8294" s="137">
        <f>K8294*L8294</f>
        <v>264600</v>
      </c>
      <c r="N8294" s="123">
        <v>1</v>
      </c>
      <c r="O8294" s="108" t="s">
        <v>11332</v>
      </c>
      <c r="P8294" s="138">
        <v>3570800270568</v>
      </c>
      <c r="Q8294" s="108" t="s">
        <v>11333</v>
      </c>
      <c r="R8294" s="108" t="s">
        <v>11336</v>
      </c>
      <c r="S8294" s="139" t="s">
        <v>11337</v>
      </c>
      <c r="T8294" s="123" t="s">
        <v>51</v>
      </c>
      <c r="U8294" s="123" t="s">
        <v>227</v>
      </c>
      <c r="V8294" s="123" t="s">
        <v>52</v>
      </c>
      <c r="W8294" s="137">
        <v>130</v>
      </c>
      <c r="X8294" s="136">
        <v>25.59</v>
      </c>
      <c r="Y8294" s="137">
        <v>6750</v>
      </c>
      <c r="Z8294" s="137">
        <f t="shared" ref="Z8294:Z8299" si="799">W8294*Y8294</f>
        <v>877500</v>
      </c>
      <c r="AA8294" s="119">
        <v>12</v>
      </c>
      <c r="AB8294" s="119">
        <v>38</v>
      </c>
      <c r="AC8294" s="137">
        <f t="shared" ref="AC8294:AC8299" si="800">(Z8294*(100-AB8294))/100</f>
        <v>544050</v>
      </c>
      <c r="AD8294" s="137">
        <f>IF(AND(AC8294="",M8294=""),0,IF((AC8294=""),M8294, IF( (M8294=""),AC8294,SUM(AC8294:AC8299)+M8294)))</f>
        <v>2641057.5</v>
      </c>
      <c r="AE8294" s="137">
        <f t="shared" ref="AE8294:AE8299" si="801">IF( (X8294=""),AD8294*1,AD8294*(X8294/100) )</f>
        <v>675846.6142500001</v>
      </c>
      <c r="AF8294" s="137">
        <v>50000000</v>
      </c>
      <c r="AG8294" s="137">
        <f t="shared" ref="AG8294:AG8299" si="802">IF((AF8294-AE8294) &gt; 1,0,IF((AF8294-AE8294)&lt;0,AE8294-AF8294,AF8294-AE8294))</f>
        <v>0</v>
      </c>
      <c r="AH8294" s="137">
        <v>0.02</v>
      </c>
    </row>
    <row r="8295" spans="1:34" s="173" customFormat="1" x14ac:dyDescent="0.55000000000000004">
      <c r="A8295" s="122"/>
      <c r="B8295" s="123"/>
      <c r="C8295" s="123"/>
      <c r="D8295" s="135"/>
      <c r="E8295" s="123"/>
      <c r="F8295" s="123"/>
      <c r="G8295" s="123"/>
      <c r="H8295" s="123"/>
      <c r="I8295" s="136"/>
      <c r="J8295" s="123"/>
      <c r="K8295" s="137"/>
      <c r="L8295" s="137"/>
      <c r="M8295" s="137"/>
      <c r="N8295" s="123">
        <v>2</v>
      </c>
      <c r="O8295" s="108" t="s">
        <v>11332</v>
      </c>
      <c r="P8295" s="138">
        <v>3570800270568</v>
      </c>
      <c r="Q8295" s="108" t="s">
        <v>11333</v>
      </c>
      <c r="R8295" s="108" t="s">
        <v>11336</v>
      </c>
      <c r="S8295" s="139" t="s">
        <v>11338</v>
      </c>
      <c r="T8295" s="123" t="s">
        <v>51</v>
      </c>
      <c r="U8295" s="123" t="s">
        <v>227</v>
      </c>
      <c r="V8295" s="123" t="s">
        <v>52</v>
      </c>
      <c r="W8295" s="137">
        <v>228</v>
      </c>
      <c r="X8295" s="136">
        <v>44.88</v>
      </c>
      <c r="Y8295" s="137">
        <v>6750</v>
      </c>
      <c r="Z8295" s="137">
        <f t="shared" si="799"/>
        <v>1539000</v>
      </c>
      <c r="AA8295" s="119">
        <v>12</v>
      </c>
      <c r="AB8295" s="119">
        <v>38</v>
      </c>
      <c r="AC8295" s="137">
        <f t="shared" si="800"/>
        <v>954180</v>
      </c>
      <c r="AD8295" s="137">
        <f>IF(AND(AC8295="",M8294=""),0,IF((AC8295=""),M8294, IF( (M8294=""),AC8295,SUM(AC8294:AC8299)+M8294)))</f>
        <v>2641057.5</v>
      </c>
      <c r="AE8295" s="137">
        <f t="shared" si="801"/>
        <v>1185306.6060000001</v>
      </c>
      <c r="AF8295" s="137">
        <v>50000000</v>
      </c>
      <c r="AG8295" s="137">
        <f t="shared" si="802"/>
        <v>0</v>
      </c>
      <c r="AH8295" s="137">
        <v>0.02</v>
      </c>
    </row>
    <row r="8296" spans="1:34" s="173" customFormat="1" x14ac:dyDescent="0.55000000000000004">
      <c r="A8296" s="122"/>
      <c r="B8296" s="123"/>
      <c r="C8296" s="123"/>
      <c r="D8296" s="135"/>
      <c r="E8296" s="123"/>
      <c r="F8296" s="123"/>
      <c r="G8296" s="123"/>
      <c r="H8296" s="123"/>
      <c r="I8296" s="136"/>
      <c r="J8296" s="123"/>
      <c r="K8296" s="137"/>
      <c r="L8296" s="137"/>
      <c r="M8296" s="137"/>
      <c r="N8296" s="123">
        <v>3</v>
      </c>
      <c r="O8296" s="108" t="s">
        <v>11332</v>
      </c>
      <c r="P8296" s="138">
        <v>3570800270568</v>
      </c>
      <c r="Q8296" s="108" t="s">
        <v>11333</v>
      </c>
      <c r="R8296" s="108" t="s">
        <v>11336</v>
      </c>
      <c r="S8296" s="139" t="s">
        <v>11339</v>
      </c>
      <c r="T8296" s="123" t="s">
        <v>51</v>
      </c>
      <c r="U8296" s="123" t="s">
        <v>45</v>
      </c>
      <c r="V8296" s="123" t="s">
        <v>52</v>
      </c>
      <c r="W8296" s="137">
        <v>91</v>
      </c>
      <c r="X8296" s="136">
        <v>17.91</v>
      </c>
      <c r="Y8296" s="137">
        <v>6750</v>
      </c>
      <c r="Z8296" s="137">
        <f t="shared" si="799"/>
        <v>614250</v>
      </c>
      <c r="AA8296" s="119">
        <v>7</v>
      </c>
      <c r="AB8296" s="119">
        <v>7</v>
      </c>
      <c r="AC8296" s="137">
        <f t="shared" si="800"/>
        <v>571252.5</v>
      </c>
      <c r="AD8296" s="137">
        <f>IF(AND(AC8296="",M8294=""),0,IF((AC8296=""),M8294, IF( (M8294=""),AC8296,SUM(AC8294:AC8299)+M8294)))</f>
        <v>2641057.5</v>
      </c>
      <c r="AE8296" s="137">
        <f t="shared" si="801"/>
        <v>473013.39825000003</v>
      </c>
      <c r="AF8296" s="137">
        <v>50000000</v>
      </c>
      <c r="AG8296" s="137">
        <f t="shared" si="802"/>
        <v>0</v>
      </c>
      <c r="AH8296" s="137">
        <v>0.02</v>
      </c>
    </row>
    <row r="8297" spans="1:34" s="173" customFormat="1" x14ac:dyDescent="0.55000000000000004">
      <c r="A8297" s="122"/>
      <c r="B8297" s="123"/>
      <c r="C8297" s="123"/>
      <c r="D8297" s="135"/>
      <c r="E8297" s="123"/>
      <c r="F8297" s="123"/>
      <c r="G8297" s="123"/>
      <c r="H8297" s="123"/>
      <c r="I8297" s="136"/>
      <c r="J8297" s="123"/>
      <c r="K8297" s="137"/>
      <c r="L8297" s="137"/>
      <c r="M8297" s="137"/>
      <c r="N8297" s="123">
        <v>4</v>
      </c>
      <c r="O8297" s="108" t="s">
        <v>11332</v>
      </c>
      <c r="P8297" s="138">
        <v>3570800270568</v>
      </c>
      <c r="Q8297" s="108" t="s">
        <v>11333</v>
      </c>
      <c r="R8297" s="108" t="s">
        <v>11336</v>
      </c>
      <c r="S8297" s="139" t="s">
        <v>11340</v>
      </c>
      <c r="T8297" s="123" t="s">
        <v>51</v>
      </c>
      <c r="U8297" s="123" t="s">
        <v>74</v>
      </c>
      <c r="V8297" s="123" t="s">
        <v>75</v>
      </c>
      <c r="W8297" s="137">
        <v>9</v>
      </c>
      <c r="X8297" s="136">
        <v>1.77</v>
      </c>
      <c r="Y8297" s="137">
        <v>6750</v>
      </c>
      <c r="Z8297" s="137">
        <f t="shared" si="799"/>
        <v>60750</v>
      </c>
      <c r="AA8297" s="119">
        <v>7</v>
      </c>
      <c r="AB8297" s="119">
        <v>25</v>
      </c>
      <c r="AC8297" s="137">
        <f t="shared" si="800"/>
        <v>45562.5</v>
      </c>
      <c r="AD8297" s="137">
        <f>IF(AND(AC8297="",M8294=""),0,IF((AC8297=""),M8294, IF( (M8294=""),AC8297,SUM(AC8294:AC8299)+M8294)))</f>
        <v>2641057.5</v>
      </c>
      <c r="AE8297" s="137">
        <f t="shared" si="801"/>
        <v>46746.717750000003</v>
      </c>
      <c r="AF8297" s="137">
        <v>0</v>
      </c>
      <c r="AG8297" s="137">
        <f t="shared" si="802"/>
        <v>46746.717750000003</v>
      </c>
      <c r="AH8297" s="137">
        <v>0.3</v>
      </c>
    </row>
    <row r="8298" spans="1:34" s="173" customFormat="1" x14ac:dyDescent="0.55000000000000004">
      <c r="A8298" s="122"/>
      <c r="B8298" s="123"/>
      <c r="C8298" s="123"/>
      <c r="D8298" s="135"/>
      <c r="E8298" s="123"/>
      <c r="F8298" s="123"/>
      <c r="G8298" s="123"/>
      <c r="H8298" s="123"/>
      <c r="I8298" s="136"/>
      <c r="J8298" s="123"/>
      <c r="K8298" s="137"/>
      <c r="L8298" s="137"/>
      <c r="M8298" s="137"/>
      <c r="N8298" s="123">
        <v>5</v>
      </c>
      <c r="O8298" s="108" t="s">
        <v>11332</v>
      </c>
      <c r="P8298" s="138">
        <v>3570800270568</v>
      </c>
      <c r="Q8298" s="108" t="s">
        <v>11333</v>
      </c>
      <c r="R8298" s="108" t="s">
        <v>11336</v>
      </c>
      <c r="S8298" s="139" t="s">
        <v>11341</v>
      </c>
      <c r="T8298" s="123" t="s">
        <v>51</v>
      </c>
      <c r="U8298" s="123" t="s">
        <v>74</v>
      </c>
      <c r="V8298" s="123" t="s">
        <v>52</v>
      </c>
      <c r="W8298" s="137">
        <v>25</v>
      </c>
      <c r="X8298" s="136">
        <v>4.92</v>
      </c>
      <c r="Y8298" s="137">
        <v>6750</v>
      </c>
      <c r="Z8298" s="137">
        <f t="shared" si="799"/>
        <v>168750</v>
      </c>
      <c r="AA8298" s="119">
        <v>7</v>
      </c>
      <c r="AB8298" s="119">
        <v>25</v>
      </c>
      <c r="AC8298" s="137">
        <f t="shared" si="800"/>
        <v>126562.5</v>
      </c>
      <c r="AD8298" s="137">
        <f>IF(AND(AC8298="",M8294=""),0,IF((AC8298=""),M8294, IF( (M8294=""),AC8298,SUM(AC8294:AC8299)+M8294)))</f>
        <v>2641057.5</v>
      </c>
      <c r="AE8298" s="137">
        <f t="shared" si="801"/>
        <v>129940.02899999999</v>
      </c>
      <c r="AF8298" s="137">
        <v>50000000</v>
      </c>
      <c r="AG8298" s="137">
        <f t="shared" si="802"/>
        <v>0</v>
      </c>
      <c r="AH8298" s="137">
        <v>0.02</v>
      </c>
    </row>
    <row r="8299" spans="1:34" s="173" customFormat="1" x14ac:dyDescent="0.55000000000000004">
      <c r="A8299" s="122"/>
      <c r="B8299" s="123"/>
      <c r="C8299" s="123"/>
      <c r="D8299" s="135"/>
      <c r="E8299" s="123"/>
      <c r="F8299" s="123"/>
      <c r="G8299" s="123"/>
      <c r="H8299" s="123"/>
      <c r="I8299" s="136"/>
      <c r="J8299" s="123"/>
      <c r="K8299" s="137"/>
      <c r="L8299" s="137"/>
      <c r="M8299" s="137"/>
      <c r="N8299" s="123">
        <v>6</v>
      </c>
      <c r="O8299" s="108" t="s">
        <v>11332</v>
      </c>
      <c r="P8299" s="138">
        <v>3570800270568</v>
      </c>
      <c r="Q8299" s="108" t="s">
        <v>11333</v>
      </c>
      <c r="R8299" s="108" t="s">
        <v>11336</v>
      </c>
      <c r="S8299" s="139" t="s">
        <v>11342</v>
      </c>
      <c r="T8299" s="123" t="s">
        <v>3103</v>
      </c>
      <c r="U8299" s="123" t="s">
        <v>45</v>
      </c>
      <c r="V8299" s="123" t="s">
        <v>52</v>
      </c>
      <c r="W8299" s="137">
        <v>25</v>
      </c>
      <c r="X8299" s="136">
        <v>4.92</v>
      </c>
      <c r="Y8299" s="137">
        <v>5800</v>
      </c>
      <c r="Z8299" s="137">
        <f t="shared" si="799"/>
        <v>145000</v>
      </c>
      <c r="AA8299" s="119">
        <v>7</v>
      </c>
      <c r="AB8299" s="119">
        <v>7</v>
      </c>
      <c r="AC8299" s="137">
        <f t="shared" si="800"/>
        <v>134850</v>
      </c>
      <c r="AD8299" s="137">
        <f>IF(AND(AC8299="",M8294=""),0,IF((AC8299=""),M8294, IF( (M8294=""),AC8299,SUM(AC8294:AC8299)+M8294)))</f>
        <v>2641057.5</v>
      </c>
      <c r="AE8299" s="137">
        <f t="shared" si="801"/>
        <v>129940.02899999999</v>
      </c>
      <c r="AF8299" s="137">
        <v>50000000</v>
      </c>
      <c r="AG8299" s="137">
        <f t="shared" si="802"/>
        <v>0</v>
      </c>
      <c r="AH8299" s="137">
        <v>0.02</v>
      </c>
    </row>
    <row r="8300" spans="1:34" s="173" customFormat="1" x14ac:dyDescent="0.55000000000000004">
      <c r="A8300" s="122"/>
      <c r="B8300" s="123"/>
      <c r="C8300" s="123"/>
      <c r="D8300" s="135"/>
      <c r="E8300" s="123"/>
      <c r="F8300" s="123"/>
      <c r="G8300" s="123"/>
      <c r="H8300" s="123"/>
      <c r="I8300" s="136"/>
      <c r="J8300" s="123"/>
      <c r="K8300" s="137"/>
      <c r="L8300" s="137" t="s">
        <v>63</v>
      </c>
      <c r="M8300" s="137">
        <f>SUM(M8294:M8299)</f>
        <v>264600</v>
      </c>
      <c r="N8300" s="123"/>
      <c r="O8300" s="108"/>
      <c r="P8300" s="138"/>
      <c r="Q8300" s="108"/>
      <c r="R8300" s="108"/>
      <c r="S8300" s="139"/>
      <c r="T8300" s="123"/>
      <c r="U8300" s="123"/>
      <c r="V8300" s="123"/>
      <c r="W8300" s="137"/>
      <c r="X8300" s="136"/>
      <c r="Y8300" s="137"/>
      <c r="Z8300" s="137"/>
      <c r="AA8300" s="119"/>
      <c r="AB8300" s="119"/>
      <c r="AC8300" s="137"/>
      <c r="AD8300" s="137"/>
      <c r="AE8300" s="137">
        <f>SUM(AE8294:AE8299)</f>
        <v>2640793.3942500004</v>
      </c>
      <c r="AF8300" s="137"/>
      <c r="AG8300" s="137">
        <f>SUM(AG8294:AG8299)</f>
        <v>46746.717750000003</v>
      </c>
      <c r="AH8300" s="137"/>
    </row>
    <row r="8301" spans="1:34" s="173" customFormat="1" x14ac:dyDescent="0.55000000000000004">
      <c r="A8301" s="122" t="s">
        <v>4458</v>
      </c>
      <c r="B8301" s="123">
        <v>3847</v>
      </c>
      <c r="C8301" s="123">
        <v>10511</v>
      </c>
      <c r="D8301" s="135" t="s">
        <v>5357</v>
      </c>
      <c r="E8301" s="123" t="s">
        <v>34</v>
      </c>
      <c r="F8301" s="123">
        <v>17558</v>
      </c>
      <c r="G8301" s="123">
        <v>11</v>
      </c>
      <c r="H8301" s="123">
        <v>3</v>
      </c>
      <c r="I8301" s="136">
        <v>39</v>
      </c>
      <c r="J8301" s="123" t="s">
        <v>38</v>
      </c>
      <c r="K8301" s="137">
        <f>((G8301*400)+(H8301*100))+I8301</f>
        <v>4739</v>
      </c>
      <c r="L8301" s="137">
        <v>0</v>
      </c>
      <c r="M8301" s="137">
        <f>K8301*L8301</f>
        <v>0</v>
      </c>
      <c r="N8301" s="123"/>
      <c r="O8301" s="108"/>
      <c r="P8301" s="138"/>
      <c r="Q8301" s="108"/>
      <c r="R8301" s="108"/>
      <c r="S8301" s="139"/>
      <c r="T8301" s="123"/>
      <c r="U8301" s="123"/>
      <c r="V8301" s="123"/>
      <c r="W8301" s="137"/>
      <c r="X8301" s="136"/>
      <c r="Y8301" s="137"/>
      <c r="Z8301" s="137"/>
      <c r="AA8301" s="119"/>
      <c r="AB8301" s="119"/>
      <c r="AC8301" s="137"/>
      <c r="AD8301" s="137">
        <f>IF(AND(AC8301="",M8301=""),0,IF((AC8301=""),M8301,IF((M8301=""),AC8301,AC8301+M8301)))</f>
        <v>0</v>
      </c>
      <c r="AE8301" s="137">
        <f>IF( (X8301=""),AD8301*1,AD8301*(X8301/100) )</f>
        <v>0</v>
      </c>
      <c r="AF8301" s="137">
        <v>50000000</v>
      </c>
      <c r="AG8301" s="137">
        <f>IF((AF8301-AE8301) &gt; 1,0,IF((AF8301-AE8301)&lt;0,AE8301-AF8301,AF8301-AE8301))</f>
        <v>0</v>
      </c>
      <c r="AH8301" s="137">
        <v>0.01</v>
      </c>
    </row>
    <row r="8302" spans="1:34" s="173" customFormat="1" x14ac:dyDescent="0.55000000000000004">
      <c r="A8302" s="122"/>
      <c r="B8302" s="123"/>
      <c r="C8302" s="123"/>
      <c r="D8302" s="135"/>
      <c r="E8302" s="123"/>
      <c r="F8302" s="123"/>
      <c r="G8302" s="123"/>
      <c r="H8302" s="123"/>
      <c r="I8302" s="136"/>
      <c r="J8302" s="123"/>
      <c r="K8302" s="137"/>
      <c r="L8302" s="137" t="s">
        <v>63</v>
      </c>
      <c r="M8302" s="137">
        <f>SUM(M8301:M8301)</f>
        <v>0</v>
      </c>
      <c r="N8302" s="123"/>
      <c r="O8302" s="108"/>
      <c r="P8302" s="138"/>
      <c r="Q8302" s="108"/>
      <c r="R8302" s="108"/>
      <c r="S8302" s="139"/>
      <c r="T8302" s="123"/>
      <c r="U8302" s="123"/>
      <c r="V8302" s="123"/>
      <c r="W8302" s="137"/>
      <c r="X8302" s="136"/>
      <c r="Y8302" s="137"/>
      <c r="Z8302" s="137"/>
      <c r="AA8302" s="119"/>
      <c r="AB8302" s="119"/>
      <c r="AC8302" s="137"/>
      <c r="AD8302" s="137"/>
      <c r="AE8302" s="137">
        <f>SUM(AE8301:AE8301)</f>
        <v>0</v>
      </c>
      <c r="AF8302" s="137"/>
      <c r="AG8302" s="137">
        <f>SUM(AG8301:AG8301)</f>
        <v>0</v>
      </c>
      <c r="AH8302" s="137"/>
    </row>
    <row r="8303" spans="1:34" s="173" customFormat="1" x14ac:dyDescent="0.55000000000000004">
      <c r="A8303" s="122" t="s">
        <v>6712</v>
      </c>
      <c r="B8303" s="123">
        <v>3848</v>
      </c>
      <c r="C8303" s="123">
        <v>8713</v>
      </c>
      <c r="D8303" s="135" t="s">
        <v>11345</v>
      </c>
      <c r="E8303" s="123" t="s">
        <v>34</v>
      </c>
      <c r="F8303" s="123">
        <v>17632</v>
      </c>
      <c r="G8303" s="123">
        <v>0</v>
      </c>
      <c r="H8303" s="123">
        <v>3</v>
      </c>
      <c r="I8303" s="136">
        <v>10</v>
      </c>
      <c r="J8303" s="123" t="s">
        <v>35</v>
      </c>
      <c r="K8303" s="137">
        <f>((G8303*400)+(H8303*100))+I8303</f>
        <v>310</v>
      </c>
      <c r="L8303" s="137">
        <v>600</v>
      </c>
      <c r="M8303" s="137">
        <f>K8303*L8303</f>
        <v>186000</v>
      </c>
      <c r="N8303" s="123">
        <v>1</v>
      </c>
      <c r="O8303" s="108" t="s">
        <v>11343</v>
      </c>
      <c r="P8303" s="138"/>
      <c r="Q8303" s="108" t="s">
        <v>11344</v>
      </c>
      <c r="R8303" s="108" t="s">
        <v>9630</v>
      </c>
      <c r="S8303" s="139" t="s">
        <v>11346</v>
      </c>
      <c r="T8303" s="123" t="s">
        <v>51</v>
      </c>
      <c r="U8303" s="123" t="s">
        <v>45</v>
      </c>
      <c r="V8303" s="123" t="s">
        <v>52</v>
      </c>
      <c r="W8303" s="137">
        <v>161.19999999999999</v>
      </c>
      <c r="X8303" s="136">
        <v>100</v>
      </c>
      <c r="Y8303" s="137">
        <v>6750</v>
      </c>
      <c r="Z8303" s="137">
        <f>W8303*Y8303</f>
        <v>1088100</v>
      </c>
      <c r="AA8303" s="119">
        <v>11</v>
      </c>
      <c r="AB8303" s="119">
        <v>12</v>
      </c>
      <c r="AC8303" s="137">
        <f>(Z8303*(100-AB8303))/100</f>
        <v>957528</v>
      </c>
      <c r="AD8303" s="137">
        <f>IF(AND(AC8303="",M8303=""),0,IF((AC8303=""),M8303, IF( (M8303=""),AC8303,SUM(AC8303:AC8305)+M8303)))</f>
        <v>1871172.6</v>
      </c>
      <c r="AE8303" s="137">
        <f>IF( (X8303=""),AD8303*1,AD8303*(X8303/100) )</f>
        <v>1871172.6</v>
      </c>
      <c r="AF8303" s="137">
        <v>50000000</v>
      </c>
      <c r="AG8303" s="137">
        <f>IF((AF8303-AE8303) &gt; 1,0,IF((AF8303-AE8303)&lt;0,AE8303-AF8303,AF8303-AE8303))</f>
        <v>0</v>
      </c>
      <c r="AH8303" s="137">
        <v>0.02</v>
      </c>
    </row>
    <row r="8304" spans="1:34" s="173" customFormat="1" x14ac:dyDescent="0.55000000000000004">
      <c r="A8304" s="122"/>
      <c r="B8304" s="123"/>
      <c r="C8304" s="123"/>
      <c r="D8304" s="135"/>
      <c r="E8304" s="123"/>
      <c r="F8304" s="123"/>
      <c r="G8304" s="123"/>
      <c r="H8304" s="123"/>
      <c r="I8304" s="136"/>
      <c r="J8304" s="123"/>
      <c r="K8304" s="137"/>
      <c r="L8304" s="137" t="s">
        <v>63</v>
      </c>
      <c r="M8304" s="137">
        <f>SUM(M8303:M8303)</f>
        <v>186000</v>
      </c>
      <c r="N8304" s="123"/>
      <c r="O8304" s="108"/>
      <c r="P8304" s="138"/>
      <c r="Q8304" s="108"/>
      <c r="R8304" s="108"/>
      <c r="S8304" s="139"/>
      <c r="T8304" s="123"/>
      <c r="U8304" s="123"/>
      <c r="V8304" s="123"/>
      <c r="W8304" s="137"/>
      <c r="X8304" s="136"/>
      <c r="Y8304" s="137"/>
      <c r="Z8304" s="137"/>
      <c r="AA8304" s="119"/>
      <c r="AB8304" s="119"/>
      <c r="AC8304" s="137"/>
      <c r="AD8304" s="137"/>
      <c r="AE8304" s="137">
        <f>SUM(AE8303:AE8303)</f>
        <v>1871172.6</v>
      </c>
      <c r="AF8304" s="137"/>
      <c r="AG8304" s="137">
        <f>SUM(AG8303:AG8303)</f>
        <v>0</v>
      </c>
      <c r="AH8304" s="137"/>
    </row>
    <row r="8305" spans="1:34" s="173" customFormat="1" x14ac:dyDescent="0.55000000000000004">
      <c r="A8305" s="122" t="s">
        <v>11350</v>
      </c>
      <c r="B8305" s="123">
        <v>3849</v>
      </c>
      <c r="C8305" s="123">
        <v>8528</v>
      </c>
      <c r="D8305" s="135" t="s">
        <v>11351</v>
      </c>
      <c r="E8305" s="123" t="s">
        <v>34</v>
      </c>
      <c r="F8305" s="123">
        <v>21204</v>
      </c>
      <c r="G8305" s="123">
        <v>0</v>
      </c>
      <c r="H8305" s="123">
        <v>0</v>
      </c>
      <c r="I8305" s="136">
        <v>88</v>
      </c>
      <c r="J8305" s="123" t="s">
        <v>35</v>
      </c>
      <c r="K8305" s="137">
        <f>((G8305*400)+(H8305*100))+I8305</f>
        <v>88</v>
      </c>
      <c r="L8305" s="137">
        <v>800</v>
      </c>
      <c r="M8305" s="137">
        <f>K8305*L8305</f>
        <v>70400</v>
      </c>
      <c r="N8305" s="123">
        <v>1</v>
      </c>
      <c r="O8305" s="108" t="s">
        <v>11348</v>
      </c>
      <c r="P8305" s="138">
        <v>3300600398767</v>
      </c>
      <c r="Q8305" s="108" t="s">
        <v>11349</v>
      </c>
      <c r="R8305" s="108" t="s">
        <v>11352</v>
      </c>
      <c r="S8305" s="139" t="s">
        <v>11353</v>
      </c>
      <c r="T8305" s="123" t="s">
        <v>51</v>
      </c>
      <c r="U8305" s="123" t="s">
        <v>45</v>
      </c>
      <c r="V8305" s="123" t="s">
        <v>52</v>
      </c>
      <c r="W8305" s="137">
        <v>114.68</v>
      </c>
      <c r="X8305" s="136">
        <v>100</v>
      </c>
      <c r="Y8305" s="137">
        <v>6750</v>
      </c>
      <c r="Z8305" s="137">
        <f>W8305*Y8305</f>
        <v>774090</v>
      </c>
      <c r="AA8305" s="119">
        <v>6</v>
      </c>
      <c r="AB8305" s="119">
        <v>6</v>
      </c>
      <c r="AC8305" s="137">
        <f>(Z8305*(100-AB8305))/100</f>
        <v>727644.6</v>
      </c>
      <c r="AD8305" s="137">
        <f>IF(AND(AC8305="",M8305=""),0,IF((AC8305=""),M8305, IF( (M8305=""),AC8305,SUM(AC8305:AC8306)+M8305)))</f>
        <v>798044.6</v>
      </c>
      <c r="AE8305" s="137">
        <f>IF( (X8305=""),AD8305*1,AD8305*(X8305/100) )</f>
        <v>798044.6</v>
      </c>
      <c r="AF8305" s="137">
        <v>50000000</v>
      </c>
      <c r="AG8305" s="137">
        <f>IF((AF8305-AE8305) &gt; 1,0,IF((AF8305-AE8305)&lt;0,AE8305-AF8305,AF8305-AE8305))</f>
        <v>0</v>
      </c>
      <c r="AH8305" s="137">
        <v>0.02</v>
      </c>
    </row>
    <row r="8306" spans="1:34" s="173" customFormat="1" x14ac:dyDescent="0.55000000000000004">
      <c r="A8306" s="122"/>
      <c r="B8306" s="123"/>
      <c r="C8306" s="123"/>
      <c r="D8306" s="135"/>
      <c r="E8306" s="123"/>
      <c r="F8306" s="123"/>
      <c r="G8306" s="123"/>
      <c r="H8306" s="123"/>
      <c r="I8306" s="136"/>
      <c r="J8306" s="123"/>
      <c r="K8306" s="137"/>
      <c r="L8306" s="137" t="s">
        <v>63</v>
      </c>
      <c r="M8306" s="137">
        <f>SUM(M8305:M8305)</f>
        <v>70400</v>
      </c>
      <c r="N8306" s="123"/>
      <c r="O8306" s="108"/>
      <c r="P8306" s="138"/>
      <c r="Q8306" s="108"/>
      <c r="R8306" s="108"/>
      <c r="S8306" s="139"/>
      <c r="T8306" s="123"/>
      <c r="U8306" s="123"/>
      <c r="V8306" s="123"/>
      <c r="W8306" s="137"/>
      <c r="X8306" s="136"/>
      <c r="Y8306" s="137"/>
      <c r="Z8306" s="137"/>
      <c r="AA8306" s="119"/>
      <c r="AB8306" s="119"/>
      <c r="AC8306" s="137"/>
      <c r="AD8306" s="137"/>
      <c r="AE8306" s="137">
        <f>SUM(AE8305:AE8305)</f>
        <v>798044.6</v>
      </c>
      <c r="AF8306" s="137"/>
      <c r="AG8306" s="137">
        <f>SUM(AG8305:AG8305)</f>
        <v>0</v>
      </c>
      <c r="AH8306" s="137"/>
    </row>
    <row r="8307" spans="1:34" s="173" customFormat="1" x14ac:dyDescent="0.55000000000000004">
      <c r="A8307" s="122" t="s">
        <v>4458</v>
      </c>
      <c r="B8307" s="123">
        <v>3850</v>
      </c>
      <c r="C8307" s="123">
        <v>8052</v>
      </c>
      <c r="D8307" s="135" t="s">
        <v>11354</v>
      </c>
      <c r="E8307" s="123" t="s">
        <v>34</v>
      </c>
      <c r="F8307" s="123">
        <v>22698</v>
      </c>
      <c r="G8307" s="123">
        <v>2</v>
      </c>
      <c r="H8307" s="123">
        <v>3</v>
      </c>
      <c r="I8307" s="136">
        <v>47</v>
      </c>
      <c r="J8307" s="123" t="s">
        <v>35</v>
      </c>
      <c r="K8307" s="137">
        <f>((G8307*400)+(H8307*100))+I8307</f>
        <v>1147</v>
      </c>
      <c r="L8307" s="137">
        <v>375</v>
      </c>
      <c r="M8307" s="137">
        <f>K8307*L8307</f>
        <v>430125</v>
      </c>
      <c r="N8307" s="123">
        <v>1</v>
      </c>
      <c r="O8307" s="108" t="s">
        <v>6682</v>
      </c>
      <c r="P8307" s="138">
        <v>3570800334761</v>
      </c>
      <c r="Q8307" s="108" t="s">
        <v>6683</v>
      </c>
      <c r="R8307" s="108" t="s">
        <v>563</v>
      </c>
      <c r="S8307" s="139" t="s">
        <v>11355</v>
      </c>
      <c r="T8307" s="123" t="s">
        <v>51</v>
      </c>
      <c r="U8307" s="123" t="s">
        <v>45</v>
      </c>
      <c r="V8307" s="123" t="s">
        <v>52</v>
      </c>
      <c r="W8307" s="137">
        <v>535.35</v>
      </c>
      <c r="X8307" s="136">
        <v>50.35</v>
      </c>
      <c r="Y8307" s="137">
        <v>6750</v>
      </c>
      <c r="Z8307" s="137">
        <f>W8307*Y8307</f>
        <v>3613612.5</v>
      </c>
      <c r="AA8307" s="119">
        <v>6</v>
      </c>
      <c r="AB8307" s="119">
        <v>6</v>
      </c>
      <c r="AC8307" s="137">
        <f>(Z8307*(100-AB8307))/100</f>
        <v>3396795.75</v>
      </c>
      <c r="AD8307" s="137">
        <f>IF(AND(AC8307="",M8307=""),0,IF((AC8307=""),M8307, IF( (M8307=""),AC8307,SUM(AC8307:AC8316)+M8307)))</f>
        <v>4519139.0999999996</v>
      </c>
      <c r="AE8307" s="137">
        <f t="shared" ref="AE8307:AE8312" si="803">IF( (X8307=""),AD8307*1,AD8307*(X8307/100) )</f>
        <v>2275386.5368500003</v>
      </c>
      <c r="AF8307" s="137">
        <v>50000000</v>
      </c>
      <c r="AG8307" s="137">
        <f t="shared" ref="AG8307:AG8312" si="804">IF((AF8307-AE8307) &gt; 1,0,IF((AF8307-AE8307)&lt;0,AE8307-AF8307,AF8307-AE8307))</f>
        <v>0</v>
      </c>
      <c r="AH8307" s="137">
        <v>0.02</v>
      </c>
    </row>
    <row r="8308" spans="1:34" s="173" customFormat="1" x14ac:dyDescent="0.55000000000000004">
      <c r="A8308" s="122"/>
      <c r="B8308" s="123"/>
      <c r="C8308" s="123"/>
      <c r="D8308" s="135"/>
      <c r="E8308" s="123"/>
      <c r="F8308" s="123"/>
      <c r="G8308" s="123"/>
      <c r="H8308" s="123"/>
      <c r="I8308" s="136"/>
      <c r="J8308" s="123"/>
      <c r="K8308" s="137"/>
      <c r="L8308" s="137"/>
      <c r="M8308" s="137"/>
      <c r="N8308" s="123">
        <v>2</v>
      </c>
      <c r="O8308" s="108" t="s">
        <v>6682</v>
      </c>
      <c r="P8308" s="138">
        <v>3570800334761</v>
      </c>
      <c r="Q8308" s="108" t="s">
        <v>6683</v>
      </c>
      <c r="R8308" s="108" t="s">
        <v>563</v>
      </c>
      <c r="S8308" s="139" t="s">
        <v>11356</v>
      </c>
      <c r="T8308" s="123" t="s">
        <v>51</v>
      </c>
      <c r="U8308" s="123" t="s">
        <v>45</v>
      </c>
      <c r="V8308" s="123" t="s">
        <v>52</v>
      </c>
      <c r="W8308" s="137">
        <v>46.2</v>
      </c>
      <c r="X8308" s="136">
        <v>4.34</v>
      </c>
      <c r="Y8308" s="137">
        <v>6750</v>
      </c>
      <c r="Z8308" s="137">
        <f>W8308*Y8308</f>
        <v>311850</v>
      </c>
      <c r="AA8308" s="119">
        <v>6</v>
      </c>
      <c r="AB8308" s="119">
        <v>6</v>
      </c>
      <c r="AC8308" s="137">
        <f>(Z8308*(100-AB8308))/100</f>
        <v>293139</v>
      </c>
      <c r="AD8308" s="137">
        <f>IF(AND(AC8308="",M8307=""),0,IF((AC8308=""),M8307, IF( (M8307=""),AC8308,SUM(AC8307:AC8316)+M8307)))</f>
        <v>4519139.0999999996</v>
      </c>
      <c r="AE8308" s="137">
        <f t="shared" si="803"/>
        <v>196130.63694</v>
      </c>
      <c r="AF8308" s="137">
        <v>50000000</v>
      </c>
      <c r="AG8308" s="137">
        <f t="shared" si="804"/>
        <v>0</v>
      </c>
      <c r="AH8308" s="137">
        <v>0.02</v>
      </c>
    </row>
    <row r="8309" spans="1:34" s="173" customFormat="1" x14ac:dyDescent="0.55000000000000004">
      <c r="A8309" s="122"/>
      <c r="B8309" s="123"/>
      <c r="C8309" s="123"/>
      <c r="D8309" s="135"/>
      <c r="E8309" s="123"/>
      <c r="F8309" s="123"/>
      <c r="G8309" s="123"/>
      <c r="H8309" s="123"/>
      <c r="I8309" s="136"/>
      <c r="J8309" s="123"/>
      <c r="K8309" s="137"/>
      <c r="L8309" s="137"/>
      <c r="M8309" s="137"/>
      <c r="N8309" s="123">
        <v>3</v>
      </c>
      <c r="O8309" s="108" t="s">
        <v>6682</v>
      </c>
      <c r="P8309" s="138">
        <v>3570800334761</v>
      </c>
      <c r="Q8309" s="108" t="s">
        <v>6683</v>
      </c>
      <c r="R8309" s="108" t="s">
        <v>563</v>
      </c>
      <c r="S8309" s="139" t="s">
        <v>11357</v>
      </c>
      <c r="T8309" s="123" t="s">
        <v>55</v>
      </c>
      <c r="U8309" s="123" t="s">
        <v>74</v>
      </c>
      <c r="V8309" s="123" t="s">
        <v>52</v>
      </c>
      <c r="W8309" s="137">
        <v>420</v>
      </c>
      <c r="X8309" s="136">
        <v>39.5</v>
      </c>
      <c r="Y8309" s="137">
        <v>0</v>
      </c>
      <c r="Z8309" s="137">
        <f>W8309*Y8309</f>
        <v>0</v>
      </c>
      <c r="AA8309" s="119">
        <v>21</v>
      </c>
      <c r="AB8309" s="119">
        <v>93</v>
      </c>
      <c r="AC8309" s="137">
        <f>(Z8309*(100-AB8309))/100</f>
        <v>0</v>
      </c>
      <c r="AD8309" s="137">
        <f>IF(AND(AC8309="",M8307=""),0,IF((AC8309=""),M8307, IF( (M8307=""),AC8309,SUM(AC8307:AC8316)+M8307)))</f>
        <v>4519139.0999999996</v>
      </c>
      <c r="AE8309" s="137">
        <f t="shared" si="803"/>
        <v>1785059.9445</v>
      </c>
      <c r="AF8309" s="137">
        <v>50000000</v>
      </c>
      <c r="AG8309" s="137">
        <f t="shared" si="804"/>
        <v>0</v>
      </c>
      <c r="AH8309" s="137">
        <v>0.02</v>
      </c>
    </row>
    <row r="8310" spans="1:34" s="173" customFormat="1" x14ac:dyDescent="0.55000000000000004">
      <c r="A8310" s="122"/>
      <c r="B8310" s="123"/>
      <c r="C8310" s="123"/>
      <c r="D8310" s="135"/>
      <c r="E8310" s="123"/>
      <c r="F8310" s="123"/>
      <c r="G8310" s="123"/>
      <c r="H8310" s="123"/>
      <c r="I8310" s="136"/>
      <c r="J8310" s="123"/>
      <c r="K8310" s="137"/>
      <c r="L8310" s="137"/>
      <c r="M8310" s="137"/>
      <c r="N8310" s="123">
        <v>4</v>
      </c>
      <c r="O8310" s="108" t="s">
        <v>6682</v>
      </c>
      <c r="P8310" s="138">
        <v>3570800334761</v>
      </c>
      <c r="Q8310" s="108" t="s">
        <v>6683</v>
      </c>
      <c r="R8310" s="108" t="s">
        <v>563</v>
      </c>
      <c r="S8310" s="139" t="s">
        <v>11358</v>
      </c>
      <c r="T8310" s="123" t="s">
        <v>44</v>
      </c>
      <c r="U8310" s="123" t="s">
        <v>45</v>
      </c>
      <c r="V8310" s="123" t="s">
        <v>52</v>
      </c>
      <c r="W8310" s="137">
        <v>19.350000000000001</v>
      </c>
      <c r="X8310" s="136">
        <v>1.82</v>
      </c>
      <c r="Y8310" s="137">
        <v>7150</v>
      </c>
      <c r="Z8310" s="137">
        <f>W8310*Y8310</f>
        <v>138352.5</v>
      </c>
      <c r="AA8310" s="119">
        <v>6</v>
      </c>
      <c r="AB8310" s="119">
        <v>6</v>
      </c>
      <c r="AC8310" s="137">
        <f>(Z8310*(100-AB8310))/100</f>
        <v>130051.35</v>
      </c>
      <c r="AD8310" s="137">
        <f>IF(AND(AC8310="",M8307=""),0,IF((AC8310=""),M8307, IF( (M8307=""),AC8310,SUM(AC8307:AC8316)+M8307)))</f>
        <v>4519139.0999999996</v>
      </c>
      <c r="AE8310" s="137">
        <f t="shared" si="803"/>
        <v>82248.331619999997</v>
      </c>
      <c r="AF8310" s="137">
        <v>50000000</v>
      </c>
      <c r="AG8310" s="137">
        <f t="shared" si="804"/>
        <v>0</v>
      </c>
      <c r="AH8310" s="137">
        <v>0.02</v>
      </c>
    </row>
    <row r="8311" spans="1:34" s="173" customFormat="1" x14ac:dyDescent="0.55000000000000004">
      <c r="A8311" s="122"/>
      <c r="B8311" s="123"/>
      <c r="C8311" s="123"/>
      <c r="D8311" s="135"/>
      <c r="E8311" s="123"/>
      <c r="F8311" s="123"/>
      <c r="G8311" s="123"/>
      <c r="H8311" s="123"/>
      <c r="I8311" s="136"/>
      <c r="J8311" s="123"/>
      <c r="K8311" s="137"/>
      <c r="L8311" s="137"/>
      <c r="M8311" s="137"/>
      <c r="N8311" s="123">
        <v>5</v>
      </c>
      <c r="O8311" s="108" t="s">
        <v>6682</v>
      </c>
      <c r="P8311" s="138">
        <v>3570800334761</v>
      </c>
      <c r="Q8311" s="108" t="s">
        <v>6683</v>
      </c>
      <c r="R8311" s="108" t="s">
        <v>563</v>
      </c>
      <c r="S8311" s="139" t="s">
        <v>11359</v>
      </c>
      <c r="T8311" s="123" t="s">
        <v>51</v>
      </c>
      <c r="U8311" s="123" t="s">
        <v>45</v>
      </c>
      <c r="V8311" s="123" t="s">
        <v>52</v>
      </c>
      <c r="W8311" s="137">
        <v>42.4</v>
      </c>
      <c r="X8311" s="136">
        <v>3.99</v>
      </c>
      <c r="Y8311" s="137">
        <v>6750</v>
      </c>
      <c r="Z8311" s="137">
        <f>W8311*Y8311</f>
        <v>286200</v>
      </c>
      <c r="AA8311" s="119">
        <v>6</v>
      </c>
      <c r="AB8311" s="119">
        <v>6</v>
      </c>
      <c r="AC8311" s="137">
        <f>(Z8311*(100-AB8311))/100</f>
        <v>269028</v>
      </c>
      <c r="AD8311" s="137">
        <f>IF(AND(AC8311="",M8307=""),0,IF((AC8311=""),M8307, IF( (M8307=""),AC8311,SUM(AC8307:AC8316)+M8307)))</f>
        <v>4519139.0999999996</v>
      </c>
      <c r="AE8311" s="137">
        <f t="shared" si="803"/>
        <v>180313.65009000001</v>
      </c>
      <c r="AF8311" s="137">
        <v>50000000</v>
      </c>
      <c r="AG8311" s="137">
        <f t="shared" si="804"/>
        <v>0</v>
      </c>
      <c r="AH8311" s="137">
        <v>0.02</v>
      </c>
    </row>
    <row r="8312" spans="1:34" s="173" customFormat="1" x14ac:dyDescent="0.55000000000000004">
      <c r="A8312" s="122"/>
      <c r="B8312" s="123">
        <v>3851</v>
      </c>
      <c r="C8312" s="123">
        <v>10510</v>
      </c>
      <c r="D8312" s="135" t="s">
        <v>15224</v>
      </c>
      <c r="E8312" s="123" t="s">
        <v>34</v>
      </c>
      <c r="F8312" s="123">
        <v>26306</v>
      </c>
      <c r="G8312" s="123">
        <v>4</v>
      </c>
      <c r="H8312" s="123">
        <v>3</v>
      </c>
      <c r="I8312" s="136">
        <v>99</v>
      </c>
      <c r="J8312" s="123" t="s">
        <v>38</v>
      </c>
      <c r="K8312" s="137">
        <f>((G8312*400)+(H8312*100))+I8312</f>
        <v>1999</v>
      </c>
      <c r="L8312" s="137">
        <v>225</v>
      </c>
      <c r="M8312" s="137">
        <f>K8312*L8312</f>
        <v>449775</v>
      </c>
      <c r="N8312" s="123"/>
      <c r="O8312" s="108"/>
      <c r="P8312" s="138"/>
      <c r="Q8312" s="108"/>
      <c r="R8312" s="108"/>
      <c r="S8312" s="139"/>
      <c r="T8312" s="123"/>
      <c r="U8312" s="123"/>
      <c r="V8312" s="123"/>
      <c r="W8312" s="137"/>
      <c r="X8312" s="136"/>
      <c r="Y8312" s="137"/>
      <c r="Z8312" s="137"/>
      <c r="AA8312" s="119"/>
      <c r="AB8312" s="119"/>
      <c r="AC8312" s="137"/>
      <c r="AD8312" s="137">
        <f>IF(AND(AC8312="",M8312=""),0,IF((AC8312=""),M8312,IF((M8312=""),AC8312,AC8312+M8312)))</f>
        <v>449775</v>
      </c>
      <c r="AE8312" s="137">
        <f t="shared" si="803"/>
        <v>449775</v>
      </c>
      <c r="AF8312" s="137">
        <v>0</v>
      </c>
      <c r="AG8312" s="137">
        <f t="shared" si="804"/>
        <v>449775</v>
      </c>
      <c r="AH8312" s="137">
        <v>0.01</v>
      </c>
    </row>
    <row r="8313" spans="1:34" s="173" customFormat="1" x14ac:dyDescent="0.55000000000000004">
      <c r="A8313" s="122"/>
      <c r="B8313" s="123"/>
      <c r="C8313" s="123"/>
      <c r="D8313" s="135"/>
      <c r="E8313" s="123"/>
      <c r="F8313" s="123"/>
      <c r="G8313" s="123"/>
      <c r="H8313" s="123"/>
      <c r="I8313" s="136"/>
      <c r="J8313" s="123"/>
      <c r="K8313" s="137"/>
      <c r="L8313" s="137" t="s">
        <v>63</v>
      </c>
      <c r="M8313" s="137">
        <f>SUM(M8307:M8312)</f>
        <v>879900</v>
      </c>
      <c r="N8313" s="123"/>
      <c r="O8313" s="108"/>
      <c r="P8313" s="138"/>
      <c r="Q8313" s="108"/>
      <c r="R8313" s="108"/>
      <c r="S8313" s="139"/>
      <c r="T8313" s="123"/>
      <c r="U8313" s="123"/>
      <c r="V8313" s="123"/>
      <c r="W8313" s="137"/>
      <c r="X8313" s="136"/>
      <c r="Y8313" s="137"/>
      <c r="Z8313" s="137"/>
      <c r="AA8313" s="119"/>
      <c r="AB8313" s="119"/>
      <c r="AC8313" s="137"/>
      <c r="AD8313" s="137"/>
      <c r="AE8313" s="137">
        <f>SUM(AE8307:AE8312)</f>
        <v>4968914.1000000006</v>
      </c>
      <c r="AF8313" s="137"/>
      <c r="AG8313" s="137">
        <f>SUM(AG8307:AG8312)</f>
        <v>449775</v>
      </c>
      <c r="AH8313" s="137"/>
    </row>
    <row r="8314" spans="1:34" s="173" customFormat="1" x14ac:dyDescent="0.55000000000000004">
      <c r="A8314" s="122" t="s">
        <v>11360</v>
      </c>
      <c r="B8314" s="123">
        <v>3852</v>
      </c>
      <c r="C8314" s="123">
        <v>9313</v>
      </c>
      <c r="D8314" s="135" t="s">
        <v>11361</v>
      </c>
      <c r="E8314" s="123" t="s">
        <v>34</v>
      </c>
      <c r="F8314" s="123">
        <v>7253</v>
      </c>
      <c r="G8314" s="123">
        <v>2</v>
      </c>
      <c r="H8314" s="123">
        <v>3</v>
      </c>
      <c r="I8314" s="136">
        <v>19</v>
      </c>
      <c r="J8314" s="123" t="s">
        <v>38</v>
      </c>
      <c r="K8314" s="137">
        <f t="shared" ref="K8314:K8325" si="805">((G8314*400)+(H8314*100))+I8314</f>
        <v>1119</v>
      </c>
      <c r="L8314" s="137">
        <v>675</v>
      </c>
      <c r="M8314" s="137">
        <f t="shared" ref="M8314:M8325" si="806">K8314*L8314</f>
        <v>755325</v>
      </c>
      <c r="N8314" s="123"/>
      <c r="O8314" s="108"/>
      <c r="P8314" s="138"/>
      <c r="Q8314" s="108"/>
      <c r="R8314" s="108"/>
      <c r="S8314" s="139"/>
      <c r="T8314" s="123"/>
      <c r="U8314" s="123"/>
      <c r="V8314" s="123"/>
      <c r="W8314" s="137"/>
      <c r="X8314" s="136"/>
      <c r="Y8314" s="137"/>
      <c r="Z8314" s="137"/>
      <c r="AA8314" s="119"/>
      <c r="AB8314" s="119"/>
      <c r="AC8314" s="137"/>
      <c r="AD8314" s="137">
        <f t="shared" ref="AD8314:AD8325" si="807">IF(AND(AC8314="",M8314=""),0,IF((AC8314=""),M8314,IF((M8314=""),AC8314,AC8314+M8314)))</f>
        <v>755325</v>
      </c>
      <c r="AE8314" s="137">
        <f t="shared" ref="AE8314:AE8325" si="808">IF( (X8314=""),AD8314*1,AD8314*(X8314/100) )</f>
        <v>755325</v>
      </c>
      <c r="AF8314" s="137">
        <v>50000000</v>
      </c>
      <c r="AG8314" s="137">
        <f t="shared" ref="AG8314:AG8325" si="809">IF((AF8314-AE8314) &gt; 1,0,IF((AF8314-AE8314)&lt;0,AE8314-AF8314,AF8314-AE8314))</f>
        <v>0</v>
      </c>
      <c r="AH8314" s="137">
        <v>0.01</v>
      </c>
    </row>
    <row r="8315" spans="1:34" s="173" customFormat="1" x14ac:dyDescent="0.55000000000000004">
      <c r="A8315" s="122"/>
      <c r="B8315" s="123">
        <v>3853</v>
      </c>
      <c r="C8315" s="123">
        <v>9312</v>
      </c>
      <c r="D8315" s="135" t="s">
        <v>11362</v>
      </c>
      <c r="E8315" s="123" t="s">
        <v>34</v>
      </c>
      <c r="F8315" s="123">
        <v>8199</v>
      </c>
      <c r="G8315" s="123">
        <v>2</v>
      </c>
      <c r="H8315" s="123">
        <v>1</v>
      </c>
      <c r="I8315" s="136">
        <v>38</v>
      </c>
      <c r="J8315" s="123" t="s">
        <v>38</v>
      </c>
      <c r="K8315" s="137">
        <f t="shared" si="805"/>
        <v>938</v>
      </c>
      <c r="L8315" s="137">
        <v>675</v>
      </c>
      <c r="M8315" s="137">
        <f t="shared" si="806"/>
        <v>633150</v>
      </c>
      <c r="N8315" s="123"/>
      <c r="O8315" s="108"/>
      <c r="P8315" s="138"/>
      <c r="Q8315" s="108"/>
      <c r="R8315" s="108"/>
      <c r="S8315" s="139"/>
      <c r="T8315" s="123"/>
      <c r="U8315" s="123"/>
      <c r="V8315" s="123"/>
      <c r="W8315" s="137"/>
      <c r="X8315" s="136"/>
      <c r="Y8315" s="137"/>
      <c r="Z8315" s="137"/>
      <c r="AA8315" s="119"/>
      <c r="AB8315" s="119"/>
      <c r="AC8315" s="137"/>
      <c r="AD8315" s="137">
        <f t="shared" si="807"/>
        <v>633150</v>
      </c>
      <c r="AE8315" s="137">
        <f t="shared" si="808"/>
        <v>633150</v>
      </c>
      <c r="AF8315" s="137">
        <v>50000000</v>
      </c>
      <c r="AG8315" s="137">
        <f t="shared" si="809"/>
        <v>0</v>
      </c>
      <c r="AH8315" s="137">
        <v>0.01</v>
      </c>
    </row>
    <row r="8316" spans="1:34" s="173" customFormat="1" x14ac:dyDescent="0.55000000000000004">
      <c r="A8316" s="122"/>
      <c r="B8316" s="123">
        <v>3854</v>
      </c>
      <c r="C8316" s="123">
        <v>9310</v>
      </c>
      <c r="D8316" s="135" t="s">
        <v>11363</v>
      </c>
      <c r="E8316" s="123" t="s">
        <v>34</v>
      </c>
      <c r="F8316" s="123">
        <v>8200</v>
      </c>
      <c r="G8316" s="123">
        <v>2</v>
      </c>
      <c r="H8316" s="123">
        <v>2</v>
      </c>
      <c r="I8316" s="136">
        <v>55</v>
      </c>
      <c r="J8316" s="123" t="s">
        <v>38</v>
      </c>
      <c r="K8316" s="137">
        <f t="shared" si="805"/>
        <v>1055</v>
      </c>
      <c r="L8316" s="137">
        <v>250</v>
      </c>
      <c r="M8316" s="137">
        <f t="shared" si="806"/>
        <v>263750</v>
      </c>
      <c r="N8316" s="123"/>
      <c r="O8316" s="108"/>
      <c r="P8316" s="138"/>
      <c r="Q8316" s="108"/>
      <c r="R8316" s="108"/>
      <c r="S8316" s="139"/>
      <c r="T8316" s="123"/>
      <c r="U8316" s="123"/>
      <c r="V8316" s="123"/>
      <c r="W8316" s="137"/>
      <c r="X8316" s="136"/>
      <c r="Y8316" s="137"/>
      <c r="Z8316" s="137"/>
      <c r="AA8316" s="119"/>
      <c r="AB8316" s="119"/>
      <c r="AC8316" s="137"/>
      <c r="AD8316" s="137">
        <f t="shared" si="807"/>
        <v>263750</v>
      </c>
      <c r="AE8316" s="137">
        <f t="shared" si="808"/>
        <v>263750</v>
      </c>
      <c r="AF8316" s="137">
        <v>50000000</v>
      </c>
      <c r="AG8316" s="137">
        <f t="shared" si="809"/>
        <v>0</v>
      </c>
      <c r="AH8316" s="137">
        <v>0.01</v>
      </c>
    </row>
    <row r="8317" spans="1:34" s="173" customFormat="1" x14ac:dyDescent="0.55000000000000004">
      <c r="A8317" s="122"/>
      <c r="B8317" s="123">
        <v>3855</v>
      </c>
      <c r="C8317" s="123">
        <v>9314</v>
      </c>
      <c r="D8317" s="135" t="s">
        <v>11364</v>
      </c>
      <c r="E8317" s="123" t="s">
        <v>34</v>
      </c>
      <c r="F8317" s="123">
        <v>8600</v>
      </c>
      <c r="G8317" s="123">
        <v>3</v>
      </c>
      <c r="H8317" s="123">
        <v>1</v>
      </c>
      <c r="I8317" s="136">
        <v>97</v>
      </c>
      <c r="J8317" s="123" t="s">
        <v>38</v>
      </c>
      <c r="K8317" s="137">
        <f t="shared" si="805"/>
        <v>1397</v>
      </c>
      <c r="L8317" s="137">
        <v>1000</v>
      </c>
      <c r="M8317" s="137">
        <f t="shared" si="806"/>
        <v>1397000</v>
      </c>
      <c r="N8317" s="123"/>
      <c r="O8317" s="108"/>
      <c r="P8317" s="138"/>
      <c r="Q8317" s="108"/>
      <c r="R8317" s="108"/>
      <c r="S8317" s="139"/>
      <c r="T8317" s="123"/>
      <c r="U8317" s="123"/>
      <c r="V8317" s="123"/>
      <c r="W8317" s="137"/>
      <c r="X8317" s="136"/>
      <c r="Y8317" s="137"/>
      <c r="Z8317" s="137"/>
      <c r="AA8317" s="119"/>
      <c r="AB8317" s="119"/>
      <c r="AC8317" s="137"/>
      <c r="AD8317" s="137">
        <f t="shared" si="807"/>
        <v>1397000</v>
      </c>
      <c r="AE8317" s="137">
        <f t="shared" si="808"/>
        <v>1397000</v>
      </c>
      <c r="AF8317" s="137">
        <v>50000000</v>
      </c>
      <c r="AG8317" s="137">
        <f t="shared" si="809"/>
        <v>0</v>
      </c>
      <c r="AH8317" s="137">
        <v>0.01</v>
      </c>
    </row>
    <row r="8318" spans="1:34" s="173" customFormat="1" x14ac:dyDescent="0.55000000000000004">
      <c r="A8318" s="122"/>
      <c r="B8318" s="123">
        <v>3856</v>
      </c>
      <c r="C8318" s="123">
        <v>9311</v>
      </c>
      <c r="D8318" s="135" t="s">
        <v>11365</v>
      </c>
      <c r="E8318" s="123" t="s">
        <v>34</v>
      </c>
      <c r="F8318" s="123">
        <v>8704</v>
      </c>
      <c r="G8318" s="123">
        <v>2</v>
      </c>
      <c r="H8318" s="123">
        <v>2</v>
      </c>
      <c r="I8318" s="136">
        <v>91</v>
      </c>
      <c r="J8318" s="123" t="s">
        <v>38</v>
      </c>
      <c r="K8318" s="137">
        <f t="shared" si="805"/>
        <v>1091</v>
      </c>
      <c r="L8318" s="137">
        <v>250</v>
      </c>
      <c r="M8318" s="137">
        <f t="shared" si="806"/>
        <v>272750</v>
      </c>
      <c r="N8318" s="123"/>
      <c r="O8318" s="108"/>
      <c r="P8318" s="138"/>
      <c r="Q8318" s="108"/>
      <c r="R8318" s="108"/>
      <c r="S8318" s="139"/>
      <c r="T8318" s="123"/>
      <c r="U8318" s="123"/>
      <c r="V8318" s="123"/>
      <c r="W8318" s="137"/>
      <c r="X8318" s="136"/>
      <c r="Y8318" s="137"/>
      <c r="Z8318" s="137"/>
      <c r="AA8318" s="119"/>
      <c r="AB8318" s="119"/>
      <c r="AC8318" s="137"/>
      <c r="AD8318" s="137">
        <f t="shared" si="807"/>
        <v>272750</v>
      </c>
      <c r="AE8318" s="137">
        <f t="shared" si="808"/>
        <v>272750</v>
      </c>
      <c r="AF8318" s="137">
        <v>50000000</v>
      </c>
      <c r="AG8318" s="137">
        <f t="shared" si="809"/>
        <v>0</v>
      </c>
      <c r="AH8318" s="137">
        <v>0.01</v>
      </c>
    </row>
    <row r="8319" spans="1:34" s="173" customFormat="1" x14ac:dyDescent="0.55000000000000004">
      <c r="A8319" s="122"/>
      <c r="B8319" s="123">
        <v>3857</v>
      </c>
      <c r="C8319" s="123">
        <v>9307</v>
      </c>
      <c r="D8319" s="135" t="s">
        <v>11366</v>
      </c>
      <c r="E8319" s="123" t="s">
        <v>34</v>
      </c>
      <c r="F8319" s="123">
        <v>17384</v>
      </c>
      <c r="G8319" s="123">
        <v>1</v>
      </c>
      <c r="H8319" s="123">
        <v>1</v>
      </c>
      <c r="I8319" s="136">
        <v>4</v>
      </c>
      <c r="J8319" s="123" t="s">
        <v>38</v>
      </c>
      <c r="K8319" s="137">
        <f t="shared" si="805"/>
        <v>504</v>
      </c>
      <c r="L8319" s="137">
        <v>400</v>
      </c>
      <c r="M8319" s="137">
        <f t="shared" si="806"/>
        <v>201600</v>
      </c>
      <c r="N8319" s="123"/>
      <c r="O8319" s="108"/>
      <c r="P8319" s="138"/>
      <c r="Q8319" s="108"/>
      <c r="R8319" s="108"/>
      <c r="S8319" s="139"/>
      <c r="T8319" s="123"/>
      <c r="U8319" s="123"/>
      <c r="V8319" s="123"/>
      <c r="W8319" s="137"/>
      <c r="X8319" s="136"/>
      <c r="Y8319" s="137"/>
      <c r="Z8319" s="137"/>
      <c r="AA8319" s="119"/>
      <c r="AB8319" s="119"/>
      <c r="AC8319" s="137"/>
      <c r="AD8319" s="137">
        <f t="shared" si="807"/>
        <v>201600</v>
      </c>
      <c r="AE8319" s="137">
        <f t="shared" si="808"/>
        <v>201600</v>
      </c>
      <c r="AF8319" s="137">
        <v>50000000</v>
      </c>
      <c r="AG8319" s="137">
        <f t="shared" si="809"/>
        <v>0</v>
      </c>
      <c r="AH8319" s="137">
        <v>0.01</v>
      </c>
    </row>
    <row r="8320" spans="1:34" s="173" customFormat="1" x14ac:dyDescent="0.55000000000000004">
      <c r="A8320" s="122"/>
      <c r="B8320" s="123">
        <v>3858</v>
      </c>
      <c r="C8320" s="123">
        <v>9308</v>
      </c>
      <c r="D8320" s="135" t="s">
        <v>11367</v>
      </c>
      <c r="E8320" s="123" t="s">
        <v>34</v>
      </c>
      <c r="F8320" s="123">
        <v>17421</v>
      </c>
      <c r="G8320" s="123">
        <v>1</v>
      </c>
      <c r="H8320" s="123">
        <v>0</v>
      </c>
      <c r="I8320" s="136">
        <v>43</v>
      </c>
      <c r="J8320" s="123" t="s">
        <v>38</v>
      </c>
      <c r="K8320" s="137">
        <f t="shared" si="805"/>
        <v>443</v>
      </c>
      <c r="L8320" s="137">
        <v>250</v>
      </c>
      <c r="M8320" s="137">
        <f t="shared" si="806"/>
        <v>110750</v>
      </c>
      <c r="N8320" s="123"/>
      <c r="O8320" s="108"/>
      <c r="P8320" s="138"/>
      <c r="Q8320" s="108"/>
      <c r="R8320" s="108"/>
      <c r="S8320" s="139"/>
      <c r="T8320" s="123"/>
      <c r="U8320" s="123"/>
      <c r="V8320" s="123"/>
      <c r="W8320" s="137"/>
      <c r="X8320" s="136"/>
      <c r="Y8320" s="137"/>
      <c r="Z8320" s="137"/>
      <c r="AA8320" s="119"/>
      <c r="AB8320" s="119"/>
      <c r="AC8320" s="137"/>
      <c r="AD8320" s="137">
        <f t="shared" si="807"/>
        <v>110750</v>
      </c>
      <c r="AE8320" s="137">
        <f t="shared" si="808"/>
        <v>110750</v>
      </c>
      <c r="AF8320" s="137">
        <v>50000000</v>
      </c>
      <c r="AG8320" s="137">
        <f t="shared" si="809"/>
        <v>0</v>
      </c>
      <c r="AH8320" s="137">
        <v>0.01</v>
      </c>
    </row>
    <row r="8321" spans="1:34" s="173" customFormat="1" x14ac:dyDescent="0.55000000000000004">
      <c r="A8321" s="122"/>
      <c r="B8321" s="123">
        <v>3859</v>
      </c>
      <c r="C8321" s="123">
        <v>9305</v>
      </c>
      <c r="D8321" s="135" t="s">
        <v>11368</v>
      </c>
      <c r="E8321" s="123" t="s">
        <v>34</v>
      </c>
      <c r="F8321" s="123">
        <v>18629</v>
      </c>
      <c r="G8321" s="123">
        <v>2</v>
      </c>
      <c r="H8321" s="123">
        <v>1</v>
      </c>
      <c r="I8321" s="136">
        <v>35</v>
      </c>
      <c r="J8321" s="123" t="s">
        <v>38</v>
      </c>
      <c r="K8321" s="137">
        <f t="shared" si="805"/>
        <v>935</v>
      </c>
      <c r="L8321" s="137">
        <v>675</v>
      </c>
      <c r="M8321" s="137">
        <f t="shared" si="806"/>
        <v>631125</v>
      </c>
      <c r="N8321" s="123"/>
      <c r="O8321" s="108"/>
      <c r="P8321" s="138"/>
      <c r="Q8321" s="108"/>
      <c r="R8321" s="108"/>
      <c r="S8321" s="139"/>
      <c r="T8321" s="123"/>
      <c r="U8321" s="123"/>
      <c r="V8321" s="123"/>
      <c r="W8321" s="137"/>
      <c r="X8321" s="136"/>
      <c r="Y8321" s="137"/>
      <c r="Z8321" s="137"/>
      <c r="AA8321" s="119"/>
      <c r="AB8321" s="119"/>
      <c r="AC8321" s="137"/>
      <c r="AD8321" s="137">
        <f t="shared" si="807"/>
        <v>631125</v>
      </c>
      <c r="AE8321" s="137">
        <f t="shared" si="808"/>
        <v>631125</v>
      </c>
      <c r="AF8321" s="137">
        <v>50000000</v>
      </c>
      <c r="AG8321" s="137">
        <f t="shared" si="809"/>
        <v>0</v>
      </c>
      <c r="AH8321" s="137">
        <v>0.01</v>
      </c>
    </row>
    <row r="8322" spans="1:34" s="173" customFormat="1" x14ac:dyDescent="0.55000000000000004">
      <c r="A8322" s="122"/>
      <c r="B8322" s="123">
        <v>3860</v>
      </c>
      <c r="C8322" s="123">
        <v>6426</v>
      </c>
      <c r="D8322" s="135" t="s">
        <v>11369</v>
      </c>
      <c r="E8322" s="123" t="s">
        <v>34</v>
      </c>
      <c r="F8322" s="123">
        <v>20173</v>
      </c>
      <c r="G8322" s="123">
        <v>4</v>
      </c>
      <c r="H8322" s="123">
        <v>0</v>
      </c>
      <c r="I8322" s="136">
        <v>2</v>
      </c>
      <c r="J8322" s="123" t="s">
        <v>38</v>
      </c>
      <c r="K8322" s="137">
        <f t="shared" si="805"/>
        <v>1602</v>
      </c>
      <c r="L8322" s="137">
        <v>3600</v>
      </c>
      <c r="M8322" s="137">
        <f t="shared" si="806"/>
        <v>5767200</v>
      </c>
      <c r="N8322" s="123"/>
      <c r="O8322" s="108"/>
      <c r="P8322" s="138"/>
      <c r="Q8322" s="108"/>
      <c r="R8322" s="108"/>
      <c r="S8322" s="139"/>
      <c r="T8322" s="123"/>
      <c r="U8322" s="123"/>
      <c r="V8322" s="123"/>
      <c r="W8322" s="137"/>
      <c r="X8322" s="136"/>
      <c r="Y8322" s="137"/>
      <c r="Z8322" s="137"/>
      <c r="AA8322" s="119"/>
      <c r="AB8322" s="119"/>
      <c r="AC8322" s="137"/>
      <c r="AD8322" s="137">
        <f t="shared" si="807"/>
        <v>5767200</v>
      </c>
      <c r="AE8322" s="137">
        <f t="shared" si="808"/>
        <v>5767200</v>
      </c>
      <c r="AF8322" s="137">
        <v>50000000</v>
      </c>
      <c r="AG8322" s="137">
        <f t="shared" si="809"/>
        <v>0</v>
      </c>
      <c r="AH8322" s="137">
        <v>0.01</v>
      </c>
    </row>
    <row r="8323" spans="1:34" s="173" customFormat="1" x14ac:dyDescent="0.55000000000000004">
      <c r="A8323" s="122"/>
      <c r="B8323" s="123">
        <v>3861</v>
      </c>
      <c r="C8323" s="123">
        <v>6429</v>
      </c>
      <c r="D8323" s="135" t="s">
        <v>11370</v>
      </c>
      <c r="E8323" s="123" t="s">
        <v>34</v>
      </c>
      <c r="F8323" s="123">
        <v>20174</v>
      </c>
      <c r="G8323" s="123">
        <v>3</v>
      </c>
      <c r="H8323" s="123">
        <v>3</v>
      </c>
      <c r="I8323" s="136">
        <v>46</v>
      </c>
      <c r="J8323" s="123" t="s">
        <v>38</v>
      </c>
      <c r="K8323" s="137">
        <f t="shared" si="805"/>
        <v>1546</v>
      </c>
      <c r="L8323" s="137">
        <v>3600</v>
      </c>
      <c r="M8323" s="137">
        <f t="shared" si="806"/>
        <v>5565600</v>
      </c>
      <c r="N8323" s="123"/>
      <c r="O8323" s="108"/>
      <c r="P8323" s="138"/>
      <c r="Q8323" s="108"/>
      <c r="R8323" s="108"/>
      <c r="S8323" s="139"/>
      <c r="T8323" s="123"/>
      <c r="U8323" s="123"/>
      <c r="V8323" s="123"/>
      <c r="W8323" s="137"/>
      <c r="X8323" s="136"/>
      <c r="Y8323" s="137"/>
      <c r="Z8323" s="137"/>
      <c r="AA8323" s="119"/>
      <c r="AB8323" s="119"/>
      <c r="AC8323" s="137"/>
      <c r="AD8323" s="137">
        <f t="shared" si="807"/>
        <v>5565600</v>
      </c>
      <c r="AE8323" s="137">
        <f t="shared" si="808"/>
        <v>5565600</v>
      </c>
      <c r="AF8323" s="137">
        <v>50000000</v>
      </c>
      <c r="AG8323" s="137">
        <f t="shared" si="809"/>
        <v>0</v>
      </c>
      <c r="AH8323" s="137">
        <v>0.01</v>
      </c>
    </row>
    <row r="8324" spans="1:34" s="173" customFormat="1" x14ac:dyDescent="0.55000000000000004">
      <c r="A8324" s="122"/>
      <c r="B8324" s="123">
        <v>3862</v>
      </c>
      <c r="C8324" s="123">
        <v>9309</v>
      </c>
      <c r="D8324" s="135" t="s">
        <v>11371</v>
      </c>
      <c r="E8324" s="123" t="s">
        <v>34</v>
      </c>
      <c r="F8324" s="123">
        <v>21487</v>
      </c>
      <c r="G8324" s="123">
        <v>2</v>
      </c>
      <c r="H8324" s="123">
        <v>0</v>
      </c>
      <c r="I8324" s="136">
        <v>56</v>
      </c>
      <c r="J8324" s="123" t="s">
        <v>38</v>
      </c>
      <c r="K8324" s="137">
        <f t="shared" si="805"/>
        <v>856</v>
      </c>
      <c r="L8324" s="137">
        <v>750</v>
      </c>
      <c r="M8324" s="137">
        <f t="shared" si="806"/>
        <v>642000</v>
      </c>
      <c r="N8324" s="123"/>
      <c r="O8324" s="108"/>
      <c r="P8324" s="138"/>
      <c r="Q8324" s="108"/>
      <c r="R8324" s="108"/>
      <c r="S8324" s="139"/>
      <c r="T8324" s="123"/>
      <c r="U8324" s="123"/>
      <c r="V8324" s="123"/>
      <c r="W8324" s="137"/>
      <c r="X8324" s="136"/>
      <c r="Y8324" s="137"/>
      <c r="Z8324" s="137"/>
      <c r="AA8324" s="119"/>
      <c r="AB8324" s="119"/>
      <c r="AC8324" s="137"/>
      <c r="AD8324" s="137">
        <f t="shared" si="807"/>
        <v>642000</v>
      </c>
      <c r="AE8324" s="137">
        <f t="shared" si="808"/>
        <v>642000</v>
      </c>
      <c r="AF8324" s="137">
        <v>50000000</v>
      </c>
      <c r="AG8324" s="137">
        <f t="shared" si="809"/>
        <v>0</v>
      </c>
      <c r="AH8324" s="137">
        <v>0.01</v>
      </c>
    </row>
    <row r="8325" spans="1:34" s="173" customFormat="1" x14ac:dyDescent="0.55000000000000004">
      <c r="A8325" s="122"/>
      <c r="B8325" s="123">
        <v>3863</v>
      </c>
      <c r="C8325" s="123">
        <v>9315</v>
      </c>
      <c r="D8325" s="135" t="s">
        <v>11372</v>
      </c>
      <c r="E8325" s="123" t="s">
        <v>34</v>
      </c>
      <c r="F8325" s="123">
        <v>21869</v>
      </c>
      <c r="G8325" s="123">
        <v>3</v>
      </c>
      <c r="H8325" s="123">
        <v>1</v>
      </c>
      <c r="I8325" s="136">
        <v>38</v>
      </c>
      <c r="J8325" s="123" t="s">
        <v>38</v>
      </c>
      <c r="K8325" s="137">
        <f t="shared" si="805"/>
        <v>1338</v>
      </c>
      <c r="L8325" s="137">
        <v>400</v>
      </c>
      <c r="M8325" s="137">
        <f t="shared" si="806"/>
        <v>535200</v>
      </c>
      <c r="N8325" s="123"/>
      <c r="O8325" s="108"/>
      <c r="P8325" s="138"/>
      <c r="Q8325" s="108"/>
      <c r="R8325" s="108"/>
      <c r="S8325" s="139"/>
      <c r="T8325" s="123"/>
      <c r="U8325" s="123"/>
      <c r="V8325" s="123"/>
      <c r="W8325" s="137"/>
      <c r="X8325" s="136"/>
      <c r="Y8325" s="137"/>
      <c r="Z8325" s="137"/>
      <c r="AA8325" s="119"/>
      <c r="AB8325" s="119"/>
      <c r="AC8325" s="137"/>
      <c r="AD8325" s="137">
        <f t="shared" si="807"/>
        <v>535200</v>
      </c>
      <c r="AE8325" s="137">
        <f t="shared" si="808"/>
        <v>535200</v>
      </c>
      <c r="AF8325" s="137">
        <v>50000000</v>
      </c>
      <c r="AG8325" s="137">
        <f t="shared" si="809"/>
        <v>0</v>
      </c>
      <c r="AH8325" s="137">
        <v>0.01</v>
      </c>
    </row>
    <row r="8326" spans="1:34" s="173" customFormat="1" x14ac:dyDescent="0.55000000000000004">
      <c r="A8326" s="122"/>
      <c r="B8326" s="123"/>
      <c r="C8326" s="123"/>
      <c r="D8326" s="135"/>
      <c r="E8326" s="123"/>
      <c r="F8326" s="123"/>
      <c r="G8326" s="123"/>
      <c r="H8326" s="123"/>
      <c r="I8326" s="136"/>
      <c r="J8326" s="123"/>
      <c r="K8326" s="137"/>
      <c r="L8326" s="137" t="s">
        <v>63</v>
      </c>
      <c r="M8326" s="137">
        <f>SUM(M8314:M8325)</f>
        <v>16775450</v>
      </c>
      <c r="N8326" s="123"/>
      <c r="O8326" s="108"/>
      <c r="P8326" s="138"/>
      <c r="Q8326" s="108"/>
      <c r="R8326" s="108"/>
      <c r="S8326" s="139"/>
      <c r="T8326" s="123"/>
      <c r="U8326" s="123"/>
      <c r="V8326" s="123"/>
      <c r="W8326" s="137"/>
      <c r="X8326" s="136"/>
      <c r="Y8326" s="137"/>
      <c r="Z8326" s="137"/>
      <c r="AA8326" s="119"/>
      <c r="AB8326" s="119"/>
      <c r="AC8326" s="137"/>
      <c r="AD8326" s="137"/>
      <c r="AE8326" s="137">
        <f>SUM(AE8314:AE8325)</f>
        <v>16775450</v>
      </c>
      <c r="AF8326" s="137"/>
      <c r="AG8326" s="137">
        <f>SUM(AG8314:AG8325)</f>
        <v>0</v>
      </c>
      <c r="AH8326" s="137"/>
    </row>
    <row r="8327" spans="1:34" s="173" customFormat="1" x14ac:dyDescent="0.55000000000000004">
      <c r="A8327" s="122" t="s">
        <v>11373</v>
      </c>
      <c r="B8327" s="123">
        <v>3864</v>
      </c>
      <c r="C8327" s="123">
        <v>5693</v>
      </c>
      <c r="D8327" s="135" t="s">
        <v>11374</v>
      </c>
      <c r="E8327" s="123" t="s">
        <v>34</v>
      </c>
      <c r="F8327" s="123">
        <v>24586</v>
      </c>
      <c r="G8327" s="123">
        <v>0</v>
      </c>
      <c r="H8327" s="123">
        <v>1</v>
      </c>
      <c r="I8327" s="136">
        <v>0</v>
      </c>
      <c r="J8327" s="123" t="s">
        <v>38</v>
      </c>
      <c r="K8327" s="137">
        <f>((G8327*400)+(H8327*100))+I8327</f>
        <v>100</v>
      </c>
      <c r="L8327" s="137">
        <v>1250</v>
      </c>
      <c r="M8327" s="137">
        <f>K8327*L8327</f>
        <v>125000</v>
      </c>
      <c r="N8327" s="123"/>
      <c r="O8327" s="108"/>
      <c r="P8327" s="138"/>
      <c r="Q8327" s="108"/>
      <c r="R8327" s="108"/>
      <c r="S8327" s="139"/>
      <c r="T8327" s="123"/>
      <c r="U8327" s="123"/>
      <c r="V8327" s="123"/>
      <c r="W8327" s="137"/>
      <c r="X8327" s="136"/>
      <c r="Y8327" s="137"/>
      <c r="Z8327" s="137"/>
      <c r="AA8327" s="119"/>
      <c r="AB8327" s="119"/>
      <c r="AC8327" s="137"/>
      <c r="AD8327" s="137">
        <f>IF(AND(AC8327="",M8327=""),0,IF((AC8327=""),M8327,IF((M8327=""),AC8327,AC8327+M8327)))</f>
        <v>125000</v>
      </c>
      <c r="AE8327" s="137">
        <f>IF( (X8327=""),AD8327*1,AD8327*(X8327/100) )</f>
        <v>125000</v>
      </c>
      <c r="AF8327" s="137">
        <v>50000000</v>
      </c>
      <c r="AG8327" s="137">
        <f>IF((AF8327-AE8327) &gt; 1,0,IF((AF8327-AE8327)&lt;0,AE8327-AF8327,AF8327-AE8327))</f>
        <v>0</v>
      </c>
      <c r="AH8327" s="137">
        <v>0.01</v>
      </c>
    </row>
    <row r="8328" spans="1:34" s="173" customFormat="1" x14ac:dyDescent="0.55000000000000004">
      <c r="A8328" s="122"/>
      <c r="B8328" s="123"/>
      <c r="C8328" s="123"/>
      <c r="D8328" s="135"/>
      <c r="E8328" s="123"/>
      <c r="F8328" s="123"/>
      <c r="G8328" s="123"/>
      <c r="H8328" s="123"/>
      <c r="I8328" s="136"/>
      <c r="J8328" s="123"/>
      <c r="K8328" s="137"/>
      <c r="L8328" s="137" t="s">
        <v>63</v>
      </c>
      <c r="M8328" s="137">
        <f>SUM(M8327:M8327)</f>
        <v>125000</v>
      </c>
      <c r="N8328" s="123"/>
      <c r="O8328" s="108"/>
      <c r="P8328" s="138"/>
      <c r="Q8328" s="108"/>
      <c r="R8328" s="108"/>
      <c r="S8328" s="139"/>
      <c r="T8328" s="123"/>
      <c r="U8328" s="123"/>
      <c r="V8328" s="123"/>
      <c r="W8328" s="137"/>
      <c r="X8328" s="136"/>
      <c r="Y8328" s="137"/>
      <c r="Z8328" s="137"/>
      <c r="AA8328" s="119"/>
      <c r="AB8328" s="119"/>
      <c r="AC8328" s="137"/>
      <c r="AD8328" s="137"/>
      <c r="AE8328" s="137">
        <f>SUM(AE8327:AE8327)</f>
        <v>125000</v>
      </c>
      <c r="AF8328" s="137"/>
      <c r="AG8328" s="137">
        <f>SUM(AG8327:AG8327)</f>
        <v>0</v>
      </c>
      <c r="AH8328" s="137"/>
    </row>
    <row r="8329" spans="1:34" s="99" customFormat="1" x14ac:dyDescent="0.55000000000000004">
      <c r="A8329" s="107" t="s">
        <v>11375</v>
      </c>
      <c r="B8329" s="102">
        <v>3895</v>
      </c>
      <c r="C8329" s="102">
        <v>7598</v>
      </c>
      <c r="D8329" s="90" t="s">
        <v>11376</v>
      </c>
      <c r="E8329" s="102" t="s">
        <v>67</v>
      </c>
      <c r="F8329" s="340">
        <v>3392</v>
      </c>
      <c r="G8329" s="102">
        <v>0</v>
      </c>
      <c r="H8329" s="102">
        <v>1</v>
      </c>
      <c r="I8329" s="98">
        <v>1</v>
      </c>
      <c r="J8329" s="102" t="s">
        <v>35</v>
      </c>
      <c r="K8329" s="94">
        <f>((G8329*400)+(H8329*100))+I8329</f>
        <v>101</v>
      </c>
      <c r="L8329" s="94">
        <v>3700</v>
      </c>
      <c r="M8329" s="94">
        <f>K8329*L8329</f>
        <v>373700</v>
      </c>
      <c r="N8329" s="102">
        <v>1</v>
      </c>
      <c r="O8329" s="111" t="s">
        <v>7304</v>
      </c>
      <c r="P8329" s="96">
        <v>3100800694256</v>
      </c>
      <c r="Q8329" s="111" t="s">
        <v>7305</v>
      </c>
      <c r="R8329" s="111" t="s">
        <v>7306</v>
      </c>
      <c r="S8329" s="97"/>
      <c r="T8329" s="102" t="s">
        <v>73</v>
      </c>
      <c r="U8329" s="102" t="s">
        <v>45</v>
      </c>
      <c r="V8329" s="102" t="s">
        <v>52</v>
      </c>
      <c r="W8329" s="94">
        <v>42</v>
      </c>
      <c r="X8329" s="98">
        <v>9.86</v>
      </c>
      <c r="Y8329" s="94">
        <v>6600</v>
      </c>
      <c r="Z8329" s="94">
        <f t="shared" ref="Z8329:Z8338" si="810">W8329*Y8329</f>
        <v>277200</v>
      </c>
      <c r="AA8329" s="89">
        <v>16</v>
      </c>
      <c r="AB8329" s="89">
        <v>22</v>
      </c>
      <c r="AC8329" s="94">
        <f t="shared" ref="AC8329:AC8338" si="811">(Z8329*(100-AB8329))/100</f>
        <v>216216</v>
      </c>
      <c r="AD8329" s="94">
        <f>IF(AND(AC8329="",M8329=""),0,IF((AC8329=""),M8329, IF( (M8329=""),AC8329,SUM(AC8329:AC8338)+M8329)))</f>
        <v>2512388</v>
      </c>
      <c r="AE8329" s="94">
        <f t="shared" ref="AE8329:AE8338" si="812">IF( (X8329=""),AD8329*1,AD8329*(X8329/100) )</f>
        <v>247721.45679999999</v>
      </c>
      <c r="AF8329" s="94">
        <v>0</v>
      </c>
      <c r="AG8329" s="94">
        <f t="shared" ref="AG8329:AG8338" si="813">IF((AF8329-AE8329) &gt; 1,0,IF((AF8329-AE8329)&lt;0,AE8329-AF8329,AF8329-AE8329))</f>
        <v>247721.45679999999</v>
      </c>
      <c r="AH8329" s="94">
        <v>0.02</v>
      </c>
    </row>
    <row r="8330" spans="1:34" s="99" customFormat="1" x14ac:dyDescent="0.55000000000000004">
      <c r="A8330" s="107"/>
      <c r="B8330" s="102"/>
      <c r="C8330" s="102"/>
      <c r="D8330" s="90"/>
      <c r="E8330" s="102"/>
      <c r="F8330" s="102"/>
      <c r="G8330" s="102"/>
      <c r="H8330" s="102"/>
      <c r="I8330" s="98"/>
      <c r="J8330" s="102"/>
      <c r="K8330" s="94"/>
      <c r="L8330" s="94"/>
      <c r="M8330" s="94"/>
      <c r="N8330" s="102">
        <v>2</v>
      </c>
      <c r="O8330" s="111" t="s">
        <v>7304</v>
      </c>
      <c r="P8330" s="96">
        <v>3100800694256</v>
      </c>
      <c r="Q8330" s="111" t="s">
        <v>7305</v>
      </c>
      <c r="R8330" s="111" t="s">
        <v>7306</v>
      </c>
      <c r="S8330" s="97" t="s">
        <v>11377</v>
      </c>
      <c r="T8330" s="102" t="s">
        <v>51</v>
      </c>
      <c r="U8330" s="102" t="s">
        <v>227</v>
      </c>
      <c r="V8330" s="102" t="s">
        <v>52</v>
      </c>
      <c r="W8330" s="94">
        <v>48</v>
      </c>
      <c r="X8330" s="98">
        <v>11.27</v>
      </c>
      <c r="Y8330" s="94">
        <v>6750</v>
      </c>
      <c r="Z8330" s="94">
        <f t="shared" si="810"/>
        <v>324000</v>
      </c>
      <c r="AA8330" s="89">
        <v>34</v>
      </c>
      <c r="AB8330" s="89">
        <v>85</v>
      </c>
      <c r="AC8330" s="94">
        <f t="shared" si="811"/>
        <v>48600</v>
      </c>
      <c r="AD8330" s="94">
        <f>IF(AND(AC8330="",M8329=""),0,IF((AC8330=""),M8329, IF( (M8329=""),AC8330,SUM(AC8329:AC8338)+M8329)))</f>
        <v>2512388</v>
      </c>
      <c r="AE8330" s="94">
        <f t="shared" si="812"/>
        <v>283146.12760000001</v>
      </c>
      <c r="AF8330" s="94">
        <v>0</v>
      </c>
      <c r="AG8330" s="94">
        <f t="shared" si="813"/>
        <v>283146.12760000001</v>
      </c>
      <c r="AH8330" s="94">
        <v>0.02</v>
      </c>
    </row>
    <row r="8331" spans="1:34" s="99" customFormat="1" x14ac:dyDescent="0.55000000000000004">
      <c r="A8331" s="107"/>
      <c r="B8331" s="102"/>
      <c r="C8331" s="102"/>
      <c r="D8331" s="90"/>
      <c r="E8331" s="102"/>
      <c r="F8331" s="102"/>
      <c r="G8331" s="102"/>
      <c r="H8331" s="102"/>
      <c r="I8331" s="98"/>
      <c r="J8331" s="102"/>
      <c r="K8331" s="94"/>
      <c r="L8331" s="94"/>
      <c r="M8331" s="94"/>
      <c r="N8331" s="102">
        <v>3</v>
      </c>
      <c r="O8331" s="111" t="s">
        <v>11378</v>
      </c>
      <c r="P8331" s="96">
        <v>1102800026101</v>
      </c>
      <c r="Q8331" s="111" t="s">
        <v>11379</v>
      </c>
      <c r="R8331" s="111" t="s">
        <v>11380</v>
      </c>
      <c r="S8331" s="97" t="s">
        <v>11381</v>
      </c>
      <c r="T8331" s="102" t="s">
        <v>44</v>
      </c>
      <c r="U8331" s="102" t="s">
        <v>45</v>
      </c>
      <c r="V8331" s="102" t="s">
        <v>52</v>
      </c>
      <c r="W8331" s="94">
        <v>56</v>
      </c>
      <c r="X8331" s="98">
        <v>13.15</v>
      </c>
      <c r="Y8331" s="94">
        <v>7150</v>
      </c>
      <c r="Z8331" s="94">
        <f t="shared" si="810"/>
        <v>400400</v>
      </c>
      <c r="AA8331" s="89">
        <v>16</v>
      </c>
      <c r="AB8331" s="89">
        <v>22</v>
      </c>
      <c r="AC8331" s="94">
        <f t="shared" si="811"/>
        <v>312312</v>
      </c>
      <c r="AD8331" s="94">
        <f>IF(AND(AC8331="",M8329=""),0,IF((AC8331=""),M8329, IF( (M8329=""),AC8331,SUM(AC8329:AC8338)+M8329)))</f>
        <v>2512388</v>
      </c>
      <c r="AE8331" s="94">
        <f t="shared" si="812"/>
        <v>330379.022</v>
      </c>
      <c r="AF8331" s="94">
        <v>10000000</v>
      </c>
      <c r="AG8331" s="94">
        <v>98283.1</v>
      </c>
      <c r="AH8331" s="94">
        <v>0.3</v>
      </c>
    </row>
    <row r="8332" spans="1:34" s="99" customFormat="1" x14ac:dyDescent="0.55000000000000004">
      <c r="A8332" s="107"/>
      <c r="B8332" s="102"/>
      <c r="C8332" s="102"/>
      <c r="D8332" s="90"/>
      <c r="E8332" s="102"/>
      <c r="F8332" s="102"/>
      <c r="G8332" s="102"/>
      <c r="H8332" s="102"/>
      <c r="I8332" s="98"/>
      <c r="J8332" s="102"/>
      <c r="K8332" s="94"/>
      <c r="L8332" s="94"/>
      <c r="M8332" s="94"/>
      <c r="N8332" s="102"/>
      <c r="O8332" s="111"/>
      <c r="P8332" s="96"/>
      <c r="Q8332" s="111"/>
      <c r="R8332" s="111"/>
      <c r="S8332" s="97"/>
      <c r="T8332" s="102" t="s">
        <v>44</v>
      </c>
      <c r="U8332" s="102"/>
      <c r="V8332" s="102" t="s">
        <v>52</v>
      </c>
      <c r="W8332" s="94">
        <v>56</v>
      </c>
      <c r="X8332" s="98">
        <v>13.15</v>
      </c>
      <c r="Y8332" s="94">
        <v>7150</v>
      </c>
      <c r="Z8332" s="94">
        <f t="shared" si="810"/>
        <v>400400</v>
      </c>
      <c r="AA8332" s="89">
        <v>16</v>
      </c>
      <c r="AB8332" s="89">
        <v>22</v>
      </c>
      <c r="AC8332" s="94">
        <f t="shared" si="811"/>
        <v>312312</v>
      </c>
      <c r="AD8332" s="94">
        <f>IF(AND(AC8332="",M8329=""),0,IF((AC8332=""),M8329, IF( (M8329=""),AC8332,SUM(AC8329:AC8338)+M8329)))</f>
        <v>2512388</v>
      </c>
      <c r="AE8332" s="94">
        <f t="shared" si="812"/>
        <v>330379.022</v>
      </c>
      <c r="AF8332" s="94">
        <v>10000000</v>
      </c>
      <c r="AG8332" s="94">
        <f t="shared" si="813"/>
        <v>0</v>
      </c>
      <c r="AH8332" s="94">
        <v>0.3</v>
      </c>
    </row>
    <row r="8333" spans="1:34" s="99" customFormat="1" x14ac:dyDescent="0.55000000000000004">
      <c r="A8333" s="107"/>
      <c r="B8333" s="102"/>
      <c r="C8333" s="102"/>
      <c r="D8333" s="90"/>
      <c r="E8333" s="102"/>
      <c r="F8333" s="102"/>
      <c r="G8333" s="102"/>
      <c r="H8333" s="102"/>
      <c r="I8333" s="98"/>
      <c r="J8333" s="102"/>
      <c r="K8333" s="94"/>
      <c r="L8333" s="94"/>
      <c r="M8333" s="94"/>
      <c r="N8333" s="102">
        <v>4</v>
      </c>
      <c r="O8333" s="111" t="s">
        <v>11382</v>
      </c>
      <c r="P8333" s="96">
        <v>1103701520213</v>
      </c>
      <c r="Q8333" s="111" t="s">
        <v>11383</v>
      </c>
      <c r="R8333" s="111" t="s">
        <v>11384</v>
      </c>
      <c r="S8333" s="97" t="s">
        <v>11385</v>
      </c>
      <c r="T8333" s="102" t="s">
        <v>44</v>
      </c>
      <c r="U8333" s="102" t="s">
        <v>45</v>
      </c>
      <c r="V8333" s="102" t="s">
        <v>75</v>
      </c>
      <c r="W8333" s="94">
        <v>28</v>
      </c>
      <c r="X8333" s="98">
        <v>6.57</v>
      </c>
      <c r="Y8333" s="94">
        <v>7150</v>
      </c>
      <c r="Z8333" s="94">
        <f t="shared" si="810"/>
        <v>200200</v>
      </c>
      <c r="AA8333" s="89">
        <v>16</v>
      </c>
      <c r="AB8333" s="89">
        <v>22</v>
      </c>
      <c r="AC8333" s="94">
        <f t="shared" si="811"/>
        <v>156156</v>
      </c>
      <c r="AD8333" s="94">
        <f>IF(AND(AC8333="",M8329=""),0,IF((AC8333=""),M8329, IF( (M8329=""),AC8333,SUM(AC8329:AC8338)+M8329)))</f>
        <v>2512388</v>
      </c>
      <c r="AE8333" s="94">
        <f t="shared" si="812"/>
        <v>165063.89160000003</v>
      </c>
      <c r="AF8333" s="94">
        <v>0</v>
      </c>
      <c r="AG8333" s="94">
        <f t="shared" si="813"/>
        <v>165063.89160000003</v>
      </c>
      <c r="AH8333" s="94">
        <v>0.3</v>
      </c>
    </row>
    <row r="8334" spans="1:34" s="99" customFormat="1" x14ac:dyDescent="0.55000000000000004">
      <c r="A8334" s="107"/>
      <c r="B8334" s="102"/>
      <c r="C8334" s="102"/>
      <c r="D8334" s="90"/>
      <c r="E8334" s="102"/>
      <c r="F8334" s="102"/>
      <c r="G8334" s="102"/>
      <c r="H8334" s="102"/>
      <c r="I8334" s="98"/>
      <c r="J8334" s="102"/>
      <c r="K8334" s="94"/>
      <c r="L8334" s="94"/>
      <c r="M8334" s="94"/>
      <c r="N8334" s="102"/>
      <c r="O8334" s="111"/>
      <c r="P8334" s="96"/>
      <c r="Q8334" s="111"/>
      <c r="R8334" s="111"/>
      <c r="S8334" s="97"/>
      <c r="T8334" s="102" t="s">
        <v>44</v>
      </c>
      <c r="U8334" s="102"/>
      <c r="V8334" s="102" t="s">
        <v>52</v>
      </c>
      <c r="W8334" s="94">
        <v>28</v>
      </c>
      <c r="X8334" s="98">
        <v>6.57</v>
      </c>
      <c r="Y8334" s="94">
        <v>7150</v>
      </c>
      <c r="Z8334" s="94">
        <f t="shared" si="810"/>
        <v>200200</v>
      </c>
      <c r="AA8334" s="89">
        <v>16</v>
      </c>
      <c r="AB8334" s="89">
        <v>22</v>
      </c>
      <c r="AC8334" s="94">
        <f t="shared" si="811"/>
        <v>156156</v>
      </c>
      <c r="AD8334" s="94">
        <f>IF(AND(AC8334="",M8329=""),0,IF((AC8334=""),M8329, IF( (M8329=""),AC8334,SUM(AC8329:AC8338)+M8329)))</f>
        <v>2512388</v>
      </c>
      <c r="AE8334" s="94">
        <f t="shared" si="812"/>
        <v>165063.89160000003</v>
      </c>
      <c r="AF8334" s="94">
        <v>10000000</v>
      </c>
      <c r="AG8334" s="94">
        <v>73693.64</v>
      </c>
      <c r="AH8334" s="94">
        <v>0.3</v>
      </c>
    </row>
    <row r="8335" spans="1:34" s="99" customFormat="1" x14ac:dyDescent="0.55000000000000004">
      <c r="A8335" s="107"/>
      <c r="B8335" s="102"/>
      <c r="C8335" s="102"/>
      <c r="D8335" s="90"/>
      <c r="E8335" s="102"/>
      <c r="F8335" s="102"/>
      <c r="G8335" s="102"/>
      <c r="H8335" s="102"/>
      <c r="I8335" s="98"/>
      <c r="J8335" s="102"/>
      <c r="K8335" s="94"/>
      <c r="L8335" s="94"/>
      <c r="M8335" s="94"/>
      <c r="N8335" s="102"/>
      <c r="O8335" s="111"/>
      <c r="P8335" s="96"/>
      <c r="Q8335" s="111"/>
      <c r="R8335" s="111"/>
      <c r="S8335" s="97"/>
      <c r="T8335" s="102" t="s">
        <v>44</v>
      </c>
      <c r="U8335" s="102"/>
      <c r="V8335" s="102" t="s">
        <v>52</v>
      </c>
      <c r="W8335" s="94">
        <v>56</v>
      </c>
      <c r="X8335" s="98">
        <v>13.15</v>
      </c>
      <c r="Y8335" s="94">
        <v>7150</v>
      </c>
      <c r="Z8335" s="94">
        <f t="shared" si="810"/>
        <v>400400</v>
      </c>
      <c r="AA8335" s="89">
        <v>16</v>
      </c>
      <c r="AB8335" s="89">
        <v>22</v>
      </c>
      <c r="AC8335" s="94">
        <f t="shared" si="811"/>
        <v>312312</v>
      </c>
      <c r="AD8335" s="94">
        <f>IF(AND(AC8335="",M8329=""),0,IF((AC8335=""),M8329, IF( (M8329=""),AC8335,SUM(AC8329:AC8338)+M8329)))</f>
        <v>2512388</v>
      </c>
      <c r="AE8335" s="94">
        <f t="shared" si="812"/>
        <v>330379.022</v>
      </c>
      <c r="AF8335" s="94">
        <v>10000000</v>
      </c>
      <c r="AG8335" s="94">
        <f t="shared" si="813"/>
        <v>0</v>
      </c>
      <c r="AH8335" s="94">
        <v>0.3</v>
      </c>
    </row>
    <row r="8336" spans="1:34" s="99" customFormat="1" x14ac:dyDescent="0.55000000000000004">
      <c r="A8336" s="107"/>
      <c r="B8336" s="102"/>
      <c r="C8336" s="102"/>
      <c r="D8336" s="90"/>
      <c r="E8336" s="102"/>
      <c r="F8336" s="102"/>
      <c r="G8336" s="102"/>
      <c r="H8336" s="102"/>
      <c r="I8336" s="98"/>
      <c r="J8336" s="102"/>
      <c r="K8336" s="94"/>
      <c r="L8336" s="94"/>
      <c r="M8336" s="94"/>
      <c r="N8336" s="102">
        <v>5</v>
      </c>
      <c r="O8336" s="111" t="s">
        <v>11386</v>
      </c>
      <c r="P8336" s="96">
        <v>1730200172303</v>
      </c>
      <c r="Q8336" s="111" t="s">
        <v>11387</v>
      </c>
      <c r="R8336" s="111" t="s">
        <v>11388</v>
      </c>
      <c r="S8336" s="97" t="s">
        <v>11389</v>
      </c>
      <c r="T8336" s="102" t="s">
        <v>44</v>
      </c>
      <c r="U8336" s="102" t="s">
        <v>45</v>
      </c>
      <c r="V8336" s="102" t="s">
        <v>75</v>
      </c>
      <c r="W8336" s="94">
        <v>28</v>
      </c>
      <c r="X8336" s="98">
        <v>6.57</v>
      </c>
      <c r="Y8336" s="94">
        <v>7150</v>
      </c>
      <c r="Z8336" s="94">
        <f t="shared" si="810"/>
        <v>200200</v>
      </c>
      <c r="AA8336" s="89">
        <v>16</v>
      </c>
      <c r="AB8336" s="89">
        <v>22</v>
      </c>
      <c r="AC8336" s="94">
        <f t="shared" si="811"/>
        <v>156156</v>
      </c>
      <c r="AD8336" s="94">
        <f>IF(AND(AC8336="",M8329=""),0,IF((AC8336=""),M8329, IF( (M8329=""),AC8336,SUM(AC8329:AC8338)+M8329)))</f>
        <v>2512388</v>
      </c>
      <c r="AE8336" s="94">
        <f t="shared" si="812"/>
        <v>165063.89160000003</v>
      </c>
      <c r="AF8336" s="94">
        <v>0</v>
      </c>
      <c r="AG8336" s="94">
        <f t="shared" si="813"/>
        <v>165063.89160000003</v>
      </c>
      <c r="AH8336" s="94">
        <v>0.3</v>
      </c>
    </row>
    <row r="8337" spans="1:34" s="99" customFormat="1" x14ac:dyDescent="0.55000000000000004">
      <c r="A8337" s="107"/>
      <c r="B8337" s="102"/>
      <c r="C8337" s="102"/>
      <c r="D8337" s="90"/>
      <c r="E8337" s="102"/>
      <c r="F8337" s="102"/>
      <c r="G8337" s="102"/>
      <c r="H8337" s="102"/>
      <c r="I8337" s="98"/>
      <c r="J8337" s="102"/>
      <c r="K8337" s="94"/>
      <c r="L8337" s="94"/>
      <c r="M8337" s="94"/>
      <c r="N8337" s="102"/>
      <c r="O8337" s="111"/>
      <c r="P8337" s="96"/>
      <c r="Q8337" s="111"/>
      <c r="R8337" s="111"/>
      <c r="S8337" s="97"/>
      <c r="T8337" s="102" t="s">
        <v>44</v>
      </c>
      <c r="U8337" s="102"/>
      <c r="V8337" s="102" t="s">
        <v>52</v>
      </c>
      <c r="W8337" s="94">
        <v>28</v>
      </c>
      <c r="X8337" s="98">
        <v>6.57</v>
      </c>
      <c r="Y8337" s="94">
        <v>7150</v>
      </c>
      <c r="Z8337" s="94">
        <f t="shared" si="810"/>
        <v>200200</v>
      </c>
      <c r="AA8337" s="89">
        <v>16</v>
      </c>
      <c r="AB8337" s="89">
        <v>22</v>
      </c>
      <c r="AC8337" s="94">
        <f t="shared" si="811"/>
        <v>156156</v>
      </c>
      <c r="AD8337" s="94">
        <f>IF(AND(AC8337="",M8329=""),0,IF((AC8337=""),M8329, IF( (M8329=""),AC8337,SUM(AC8329:AC8338)+M8329)))</f>
        <v>2512388</v>
      </c>
      <c r="AE8337" s="94">
        <f t="shared" si="812"/>
        <v>165063.89160000003</v>
      </c>
      <c r="AF8337" s="94">
        <v>50000000</v>
      </c>
      <c r="AG8337" s="94">
        <f t="shared" si="813"/>
        <v>0</v>
      </c>
      <c r="AH8337" s="94">
        <v>0.3</v>
      </c>
    </row>
    <row r="8338" spans="1:34" s="99" customFormat="1" x14ac:dyDescent="0.55000000000000004">
      <c r="A8338" s="107"/>
      <c r="B8338" s="102"/>
      <c r="C8338" s="102"/>
      <c r="D8338" s="90"/>
      <c r="E8338" s="102"/>
      <c r="F8338" s="102"/>
      <c r="G8338" s="102"/>
      <c r="H8338" s="102"/>
      <c r="I8338" s="98"/>
      <c r="J8338" s="102"/>
      <c r="K8338" s="94"/>
      <c r="L8338" s="94"/>
      <c r="M8338" s="94"/>
      <c r="N8338" s="102"/>
      <c r="O8338" s="111"/>
      <c r="P8338" s="96"/>
      <c r="Q8338" s="111"/>
      <c r="R8338" s="111"/>
      <c r="S8338" s="97"/>
      <c r="T8338" s="102" t="s">
        <v>44</v>
      </c>
      <c r="U8338" s="102"/>
      <c r="V8338" s="102" t="s">
        <v>52</v>
      </c>
      <c r="W8338" s="94">
        <v>56</v>
      </c>
      <c r="X8338" s="98">
        <v>13.15</v>
      </c>
      <c r="Y8338" s="94">
        <v>7150</v>
      </c>
      <c r="Z8338" s="94">
        <f t="shared" si="810"/>
        <v>400400</v>
      </c>
      <c r="AA8338" s="89">
        <v>16</v>
      </c>
      <c r="AB8338" s="89">
        <v>22</v>
      </c>
      <c r="AC8338" s="94">
        <f t="shared" si="811"/>
        <v>312312</v>
      </c>
      <c r="AD8338" s="94">
        <f>IF(AND(AC8338="",M8329=""),0,IF((AC8338=""),M8329, IF( (M8329=""),AC8338,SUM(AC8329:AC8338)+M8329)))</f>
        <v>2512388</v>
      </c>
      <c r="AE8338" s="94">
        <f t="shared" si="812"/>
        <v>330379.022</v>
      </c>
      <c r="AF8338" s="94">
        <v>50000000</v>
      </c>
      <c r="AG8338" s="94">
        <f t="shared" si="813"/>
        <v>0</v>
      </c>
      <c r="AH8338" s="94">
        <v>0.3</v>
      </c>
    </row>
    <row r="8339" spans="1:34" s="99" customFormat="1" x14ac:dyDescent="0.55000000000000004">
      <c r="A8339" s="107"/>
      <c r="B8339" s="102"/>
      <c r="C8339" s="102"/>
      <c r="D8339" s="90"/>
      <c r="E8339" s="102"/>
      <c r="F8339" s="102"/>
      <c r="G8339" s="102"/>
      <c r="H8339" s="102"/>
      <c r="I8339" s="98"/>
      <c r="J8339" s="102"/>
      <c r="K8339" s="94"/>
      <c r="L8339" s="94" t="s">
        <v>63</v>
      </c>
      <c r="M8339" s="94">
        <f>SUM(M8329:M8338)</f>
        <v>373700</v>
      </c>
      <c r="N8339" s="102"/>
      <c r="O8339" s="111"/>
      <c r="P8339" s="96"/>
      <c r="Q8339" s="111"/>
      <c r="R8339" s="111"/>
      <c r="S8339" s="97"/>
      <c r="T8339" s="102"/>
      <c r="U8339" s="102"/>
      <c r="V8339" s="102"/>
      <c r="W8339" s="94"/>
      <c r="X8339" s="98"/>
      <c r="Y8339" s="94"/>
      <c r="Z8339" s="94"/>
      <c r="AA8339" s="89"/>
      <c r="AB8339" s="89"/>
      <c r="AC8339" s="94"/>
      <c r="AD8339" s="94"/>
      <c r="AE8339" s="94">
        <f>SUM(AE8329:AE8338)</f>
        <v>2512639.2387999999</v>
      </c>
      <c r="AF8339" s="94"/>
      <c r="AG8339" s="94">
        <f>SUM(AG8329:AG8338)</f>
        <v>1032972.1076000002</v>
      </c>
      <c r="AH8339" s="94"/>
    </row>
    <row r="8340" spans="1:34" s="173" customFormat="1" x14ac:dyDescent="0.55000000000000004">
      <c r="A8340" s="122" t="s">
        <v>11390</v>
      </c>
      <c r="B8340" s="123">
        <v>3866</v>
      </c>
      <c r="C8340" s="123">
        <v>6201</v>
      </c>
      <c r="D8340" s="135" t="s">
        <v>11391</v>
      </c>
      <c r="E8340" s="123" t="s">
        <v>37</v>
      </c>
      <c r="F8340" s="123">
        <v>5531</v>
      </c>
      <c r="G8340" s="123">
        <v>4</v>
      </c>
      <c r="H8340" s="123">
        <v>2</v>
      </c>
      <c r="I8340" s="136">
        <v>22</v>
      </c>
      <c r="J8340" s="123" t="s">
        <v>38</v>
      </c>
      <c r="K8340" s="137">
        <f>((G8340*400)+(H8340*100))+I8340</f>
        <v>1822</v>
      </c>
      <c r="L8340" s="137">
        <v>400</v>
      </c>
      <c r="M8340" s="137">
        <f>K8340*L8340</f>
        <v>728800</v>
      </c>
      <c r="N8340" s="123"/>
      <c r="O8340" s="108"/>
      <c r="P8340" s="138"/>
      <c r="Q8340" s="108"/>
      <c r="R8340" s="108"/>
      <c r="S8340" s="139"/>
      <c r="T8340" s="123"/>
      <c r="U8340" s="123"/>
      <c r="V8340" s="123"/>
      <c r="W8340" s="137"/>
      <c r="X8340" s="136"/>
      <c r="Y8340" s="137"/>
      <c r="Z8340" s="137"/>
      <c r="AA8340" s="119"/>
      <c r="AB8340" s="119"/>
      <c r="AC8340" s="137"/>
      <c r="AD8340" s="137">
        <f>IF(AND(AC8340="",M8340=""),0,IF((AC8340=""),M8340,IF((M8340=""),AC8340,AC8340+M8340)))</f>
        <v>728800</v>
      </c>
      <c r="AE8340" s="137">
        <f>IF( (X8340=""),AD8340*1,AD8340*(X8340/100) )</f>
        <v>728800</v>
      </c>
      <c r="AF8340" s="137">
        <v>0</v>
      </c>
      <c r="AG8340" s="137">
        <f>IF((AF8340-AE8340) &gt; 1,0,IF((AF8340-AE8340)&lt;0,AE8340-AF8340,AF8340-AE8340))</f>
        <v>728800</v>
      </c>
      <c r="AH8340" s="137">
        <v>0.01</v>
      </c>
    </row>
    <row r="8341" spans="1:34" s="173" customFormat="1" x14ac:dyDescent="0.55000000000000004">
      <c r="A8341" s="122"/>
      <c r="B8341" s="123"/>
      <c r="C8341" s="123"/>
      <c r="D8341" s="135"/>
      <c r="E8341" s="123"/>
      <c r="F8341" s="123"/>
      <c r="G8341" s="123"/>
      <c r="H8341" s="123"/>
      <c r="I8341" s="136"/>
      <c r="J8341" s="123"/>
      <c r="K8341" s="137"/>
      <c r="L8341" s="137" t="s">
        <v>63</v>
      </c>
      <c r="M8341" s="137">
        <f>SUM(M8340:M8340)</f>
        <v>728800</v>
      </c>
      <c r="N8341" s="123"/>
      <c r="O8341" s="108"/>
      <c r="P8341" s="138"/>
      <c r="Q8341" s="108"/>
      <c r="R8341" s="108"/>
      <c r="S8341" s="139"/>
      <c r="T8341" s="123"/>
      <c r="U8341" s="123"/>
      <c r="V8341" s="123"/>
      <c r="W8341" s="137"/>
      <c r="X8341" s="136"/>
      <c r="Y8341" s="137"/>
      <c r="Z8341" s="137"/>
      <c r="AA8341" s="119"/>
      <c r="AB8341" s="119"/>
      <c r="AC8341" s="137"/>
      <c r="AD8341" s="137"/>
      <c r="AE8341" s="137">
        <f>SUM(AE8340:AE8340)</f>
        <v>728800</v>
      </c>
      <c r="AF8341" s="137"/>
      <c r="AG8341" s="137">
        <f>SUM(AG8340:AG8340)</f>
        <v>728800</v>
      </c>
      <c r="AH8341" s="137"/>
    </row>
    <row r="8342" spans="1:34" s="173" customFormat="1" x14ac:dyDescent="0.55000000000000004">
      <c r="A8342" s="122" t="s">
        <v>11392</v>
      </c>
      <c r="B8342" s="123">
        <v>3867</v>
      </c>
      <c r="C8342" s="123">
        <v>7812</v>
      </c>
      <c r="D8342" s="135" t="s">
        <v>11393</v>
      </c>
      <c r="E8342" s="123" t="s">
        <v>34</v>
      </c>
      <c r="F8342" s="123">
        <v>17567</v>
      </c>
      <c r="G8342" s="123">
        <v>0</v>
      </c>
      <c r="H8342" s="123">
        <v>1</v>
      </c>
      <c r="I8342" s="136">
        <v>61</v>
      </c>
      <c r="J8342" s="123" t="s">
        <v>38</v>
      </c>
      <c r="K8342" s="137">
        <f>((G8342*400)+(H8342*100))+I8342</f>
        <v>161</v>
      </c>
      <c r="L8342" s="137">
        <v>2175</v>
      </c>
      <c r="M8342" s="137">
        <f>K8342*L8342</f>
        <v>350175</v>
      </c>
      <c r="N8342" s="123"/>
      <c r="O8342" s="108"/>
      <c r="P8342" s="138"/>
      <c r="Q8342" s="108"/>
      <c r="R8342" s="108"/>
      <c r="S8342" s="139"/>
      <c r="T8342" s="123"/>
      <c r="U8342" s="123"/>
      <c r="V8342" s="123"/>
      <c r="W8342" s="137"/>
      <c r="X8342" s="136"/>
      <c r="Y8342" s="137"/>
      <c r="Z8342" s="137"/>
      <c r="AA8342" s="119"/>
      <c r="AB8342" s="119"/>
      <c r="AC8342" s="137"/>
      <c r="AD8342" s="137">
        <f>IF(AND(AC8342="",M8342=""),0,IF((AC8342=""),M8342,IF((M8342=""),AC8342,AC8342+M8342)))</f>
        <v>350175</v>
      </c>
      <c r="AE8342" s="137">
        <f>IF( (X8342=""),AD8342*1,AD8342*(X8342/100) )</f>
        <v>350175</v>
      </c>
      <c r="AF8342" s="137">
        <v>50000000</v>
      </c>
      <c r="AG8342" s="137">
        <f>IF((AF8342-AE8342) &gt; 1,0,IF((AF8342-AE8342)&lt;0,AE8342-AF8342,AF8342-AE8342))</f>
        <v>0</v>
      </c>
      <c r="AH8342" s="137">
        <v>0.01</v>
      </c>
    </row>
    <row r="8343" spans="1:34" s="173" customFormat="1" x14ac:dyDescent="0.55000000000000004">
      <c r="A8343" s="122"/>
      <c r="B8343" s="123">
        <v>3868</v>
      </c>
      <c r="C8343" s="123">
        <v>7811</v>
      </c>
      <c r="D8343" s="135" t="s">
        <v>11394</v>
      </c>
      <c r="E8343" s="123" t="s">
        <v>34</v>
      </c>
      <c r="F8343" s="123">
        <v>17568</v>
      </c>
      <c r="G8343" s="123">
        <v>0</v>
      </c>
      <c r="H8343" s="123">
        <v>1</v>
      </c>
      <c r="I8343" s="136">
        <v>54</v>
      </c>
      <c r="J8343" s="123" t="s">
        <v>38</v>
      </c>
      <c r="K8343" s="137">
        <f>((G8343*400)+(H8343*100))+I8343</f>
        <v>154</v>
      </c>
      <c r="L8343" s="137">
        <v>2175</v>
      </c>
      <c r="M8343" s="137">
        <f>K8343*L8343</f>
        <v>334950</v>
      </c>
      <c r="N8343" s="123"/>
      <c r="O8343" s="108"/>
      <c r="P8343" s="138"/>
      <c r="Q8343" s="108"/>
      <c r="R8343" s="108"/>
      <c r="S8343" s="139"/>
      <c r="T8343" s="123"/>
      <c r="U8343" s="123"/>
      <c r="V8343" s="123"/>
      <c r="W8343" s="137"/>
      <c r="X8343" s="136"/>
      <c r="Y8343" s="137"/>
      <c r="Z8343" s="137"/>
      <c r="AA8343" s="119"/>
      <c r="AB8343" s="119"/>
      <c r="AC8343" s="137"/>
      <c r="AD8343" s="137">
        <f>IF(AND(AC8343="",M8343=""),0,IF((AC8343=""),M8343,IF((M8343=""),AC8343,AC8343+M8343)))</f>
        <v>334950</v>
      </c>
      <c r="AE8343" s="137">
        <f>IF( (X8343=""),AD8343*1,AD8343*(X8343/100) )</f>
        <v>334950</v>
      </c>
      <c r="AF8343" s="137">
        <v>50000000</v>
      </c>
      <c r="AG8343" s="137">
        <f>IF((AF8343-AE8343) &gt; 1,0,IF((AF8343-AE8343)&lt;0,AE8343-AF8343,AF8343-AE8343))</f>
        <v>0</v>
      </c>
      <c r="AH8343" s="137">
        <v>0.01</v>
      </c>
    </row>
    <row r="8344" spans="1:34" s="173" customFormat="1" x14ac:dyDescent="0.55000000000000004">
      <c r="A8344" s="122"/>
      <c r="B8344" s="123"/>
      <c r="C8344" s="123"/>
      <c r="D8344" s="135"/>
      <c r="E8344" s="123"/>
      <c r="F8344" s="123"/>
      <c r="G8344" s="123"/>
      <c r="H8344" s="123"/>
      <c r="I8344" s="136"/>
      <c r="J8344" s="123"/>
      <c r="K8344" s="137"/>
      <c r="L8344" s="137" t="s">
        <v>63</v>
      </c>
      <c r="M8344" s="137">
        <f>SUM(M8342:M8343)</f>
        <v>685125</v>
      </c>
      <c r="N8344" s="123"/>
      <c r="O8344" s="108"/>
      <c r="P8344" s="138"/>
      <c r="Q8344" s="108"/>
      <c r="R8344" s="108"/>
      <c r="S8344" s="139"/>
      <c r="T8344" s="123"/>
      <c r="U8344" s="123"/>
      <c r="V8344" s="123"/>
      <c r="W8344" s="137"/>
      <c r="X8344" s="136"/>
      <c r="Y8344" s="137"/>
      <c r="Z8344" s="137"/>
      <c r="AA8344" s="119"/>
      <c r="AB8344" s="119"/>
      <c r="AC8344" s="137"/>
      <c r="AD8344" s="137"/>
      <c r="AE8344" s="137">
        <f>SUM(AE8342:AE8343)</f>
        <v>685125</v>
      </c>
      <c r="AF8344" s="137"/>
      <c r="AG8344" s="137">
        <f>SUM(AG8342:AG8343)</f>
        <v>0</v>
      </c>
      <c r="AH8344" s="137"/>
    </row>
    <row r="8345" spans="1:34" s="173" customFormat="1" x14ac:dyDescent="0.55000000000000004">
      <c r="A8345" s="122" t="s">
        <v>11395</v>
      </c>
      <c r="B8345" s="123">
        <v>3869</v>
      </c>
      <c r="C8345" s="123">
        <v>8577</v>
      </c>
      <c r="D8345" s="135" t="s">
        <v>11396</v>
      </c>
      <c r="E8345" s="123" t="s">
        <v>34</v>
      </c>
      <c r="F8345" s="123">
        <v>17626</v>
      </c>
      <c r="G8345" s="123">
        <v>5</v>
      </c>
      <c r="H8345" s="123">
        <v>3</v>
      </c>
      <c r="I8345" s="136">
        <v>18</v>
      </c>
      <c r="J8345" s="123" t="s">
        <v>38</v>
      </c>
      <c r="K8345" s="137">
        <f>((G8345*400)+(H8345*100))+I8345</f>
        <v>2318</v>
      </c>
      <c r="L8345" s="137">
        <v>325</v>
      </c>
      <c r="M8345" s="137">
        <f>K8345*L8345</f>
        <v>753350</v>
      </c>
      <c r="N8345" s="123"/>
      <c r="O8345" s="108"/>
      <c r="P8345" s="138"/>
      <c r="Q8345" s="108"/>
      <c r="R8345" s="108"/>
      <c r="S8345" s="139"/>
      <c r="T8345" s="123"/>
      <c r="U8345" s="123"/>
      <c r="V8345" s="123"/>
      <c r="W8345" s="137"/>
      <c r="X8345" s="136"/>
      <c r="Y8345" s="137"/>
      <c r="Z8345" s="137"/>
      <c r="AA8345" s="119"/>
      <c r="AB8345" s="119"/>
      <c r="AC8345" s="137"/>
      <c r="AD8345" s="137">
        <f>IF(AND(AC8345="",M8345=""),0,IF((AC8345=""),M8345,IF((M8345=""),AC8345,AC8345+M8345)))</f>
        <v>753350</v>
      </c>
      <c r="AE8345" s="137">
        <f>IF( (X8345=""),AD8345*1,AD8345*(X8345/100) )</f>
        <v>753350</v>
      </c>
      <c r="AF8345" s="137">
        <v>50000000</v>
      </c>
      <c r="AG8345" s="137">
        <f>IF((AF8345-AE8345) &gt; 1,0,IF((AF8345-AE8345)&lt;0,AE8345-AF8345,AF8345-AE8345))</f>
        <v>0</v>
      </c>
      <c r="AH8345" s="137">
        <v>0.01</v>
      </c>
    </row>
    <row r="8346" spans="1:34" s="173" customFormat="1" x14ac:dyDescent="0.55000000000000004">
      <c r="A8346" s="122"/>
      <c r="B8346" s="123"/>
      <c r="C8346" s="123"/>
      <c r="D8346" s="135"/>
      <c r="E8346" s="123"/>
      <c r="F8346" s="123"/>
      <c r="G8346" s="123"/>
      <c r="H8346" s="123"/>
      <c r="I8346" s="136"/>
      <c r="J8346" s="123"/>
      <c r="K8346" s="137"/>
      <c r="L8346" s="137" t="s">
        <v>63</v>
      </c>
      <c r="M8346" s="137">
        <f>SUM(M8345:M8345)</f>
        <v>753350</v>
      </c>
      <c r="N8346" s="123"/>
      <c r="O8346" s="108"/>
      <c r="P8346" s="138"/>
      <c r="Q8346" s="108"/>
      <c r="R8346" s="108"/>
      <c r="S8346" s="139"/>
      <c r="T8346" s="123"/>
      <c r="U8346" s="123"/>
      <c r="V8346" s="123"/>
      <c r="W8346" s="137"/>
      <c r="X8346" s="136"/>
      <c r="Y8346" s="137"/>
      <c r="Z8346" s="137"/>
      <c r="AA8346" s="119"/>
      <c r="AB8346" s="119"/>
      <c r="AC8346" s="137"/>
      <c r="AD8346" s="137"/>
      <c r="AE8346" s="137">
        <f>SUM(AE8345:AE8345)</f>
        <v>753350</v>
      </c>
      <c r="AF8346" s="137"/>
      <c r="AG8346" s="137">
        <f>SUM(AG8345:AG8345)</f>
        <v>0</v>
      </c>
      <c r="AH8346" s="137"/>
    </row>
    <row r="8347" spans="1:34" s="173" customFormat="1" x14ac:dyDescent="0.55000000000000004">
      <c r="A8347" s="122" t="s">
        <v>11399</v>
      </c>
      <c r="B8347" s="123">
        <v>3870</v>
      </c>
      <c r="C8347" s="123">
        <v>6779</v>
      </c>
      <c r="D8347" s="135" t="s">
        <v>11400</v>
      </c>
      <c r="E8347" s="123" t="s">
        <v>34</v>
      </c>
      <c r="F8347" s="123">
        <v>23514</v>
      </c>
      <c r="G8347" s="123">
        <v>0</v>
      </c>
      <c r="H8347" s="123">
        <v>1</v>
      </c>
      <c r="I8347" s="136">
        <v>78</v>
      </c>
      <c r="J8347" s="123" t="s">
        <v>35</v>
      </c>
      <c r="K8347" s="137">
        <f>((G8347*400)+(H8347*100))+I8347</f>
        <v>178</v>
      </c>
      <c r="L8347" s="137">
        <v>850</v>
      </c>
      <c r="M8347" s="137">
        <f>K8347*L8347</f>
        <v>151300</v>
      </c>
      <c r="N8347" s="123">
        <v>1</v>
      </c>
      <c r="O8347" s="108" t="s">
        <v>11397</v>
      </c>
      <c r="P8347" s="138">
        <v>3101201332897</v>
      </c>
      <c r="Q8347" s="108" t="s">
        <v>11398</v>
      </c>
      <c r="R8347" s="108" t="s">
        <v>11401</v>
      </c>
      <c r="S8347" s="139" t="s">
        <v>11402</v>
      </c>
      <c r="T8347" s="123" t="s">
        <v>51</v>
      </c>
      <c r="U8347" s="123" t="s">
        <v>45</v>
      </c>
      <c r="V8347" s="123" t="s">
        <v>52</v>
      </c>
      <c r="W8347" s="137">
        <v>152</v>
      </c>
      <c r="X8347" s="136">
        <v>36.020000000000003</v>
      </c>
      <c r="Y8347" s="137">
        <v>6750</v>
      </c>
      <c r="Z8347" s="137">
        <f t="shared" ref="Z8347:Z8353" si="814">W8347*Y8347</f>
        <v>1026000</v>
      </c>
      <c r="AA8347" s="119">
        <v>6</v>
      </c>
      <c r="AB8347" s="119">
        <v>6</v>
      </c>
      <c r="AC8347" s="137">
        <f t="shared" ref="AC8347:AC8353" si="815">(Z8347*(100-AB8347))/100</f>
        <v>964440</v>
      </c>
      <c r="AD8347" s="137">
        <f>IF(AND(AC8347="",M8347=""),0,IF((AC8347=""),M8347, IF( (M8347=""),AC8347,SUM(AC8347:AC8360)+M8347)))</f>
        <v>4034251.06</v>
      </c>
      <c r="AE8347" s="137">
        <f t="shared" ref="AE8347:AE8353" si="816">IF( (X8347=""),AD8347*1,AD8347*(X8347/100) )</f>
        <v>1453137.231812</v>
      </c>
      <c r="AF8347" s="137">
        <v>50000000</v>
      </c>
      <c r="AG8347" s="137">
        <f t="shared" ref="AG8347:AG8353" si="817">IF((AF8347-AE8347) &gt; 1,0,IF((AF8347-AE8347)&lt;0,AE8347-AF8347,AF8347-AE8347))</f>
        <v>0</v>
      </c>
      <c r="AH8347" s="137">
        <v>0.02</v>
      </c>
    </row>
    <row r="8348" spans="1:34" s="173" customFormat="1" x14ac:dyDescent="0.55000000000000004">
      <c r="A8348" s="122"/>
      <c r="B8348" s="123"/>
      <c r="C8348" s="123"/>
      <c r="D8348" s="135"/>
      <c r="E8348" s="123"/>
      <c r="F8348" s="123"/>
      <c r="G8348" s="123"/>
      <c r="H8348" s="123"/>
      <c r="I8348" s="136"/>
      <c r="J8348" s="123"/>
      <c r="K8348" s="137"/>
      <c r="L8348" s="137"/>
      <c r="M8348" s="137"/>
      <c r="N8348" s="123">
        <v>2</v>
      </c>
      <c r="O8348" s="108" t="s">
        <v>11397</v>
      </c>
      <c r="P8348" s="138">
        <v>3101201332897</v>
      </c>
      <c r="Q8348" s="108" t="s">
        <v>11398</v>
      </c>
      <c r="R8348" s="108" t="s">
        <v>11401</v>
      </c>
      <c r="S8348" s="139" t="s">
        <v>11403</v>
      </c>
      <c r="T8348" s="123" t="s">
        <v>51</v>
      </c>
      <c r="U8348" s="123" t="s">
        <v>45</v>
      </c>
      <c r="V8348" s="123" t="s">
        <v>52</v>
      </c>
      <c r="W8348" s="137">
        <v>180.4</v>
      </c>
      <c r="X8348" s="136">
        <v>42.75</v>
      </c>
      <c r="Y8348" s="137">
        <v>6750</v>
      </c>
      <c r="Z8348" s="137">
        <f t="shared" si="814"/>
        <v>1217700</v>
      </c>
      <c r="AA8348" s="119">
        <v>6</v>
      </c>
      <c r="AB8348" s="119">
        <v>6</v>
      </c>
      <c r="AC8348" s="137">
        <f t="shared" si="815"/>
        <v>1144638</v>
      </c>
      <c r="AD8348" s="137">
        <f>IF(AND(AC8348="",M8347=""),0,IF((AC8348=""),M8347, IF( (M8347=""),AC8348,SUM(AC8347:AC8360)+M8347)))</f>
        <v>4034251.06</v>
      </c>
      <c r="AE8348" s="137">
        <f t="shared" si="816"/>
        <v>1724642.32815</v>
      </c>
      <c r="AF8348" s="137">
        <v>50000000</v>
      </c>
      <c r="AG8348" s="137">
        <f t="shared" si="817"/>
        <v>0</v>
      </c>
      <c r="AH8348" s="137">
        <v>0.02</v>
      </c>
    </row>
    <row r="8349" spans="1:34" s="173" customFormat="1" x14ac:dyDescent="0.55000000000000004">
      <c r="A8349" s="122"/>
      <c r="B8349" s="123"/>
      <c r="C8349" s="123"/>
      <c r="D8349" s="135"/>
      <c r="E8349" s="123"/>
      <c r="F8349" s="123"/>
      <c r="G8349" s="123"/>
      <c r="H8349" s="123"/>
      <c r="I8349" s="136"/>
      <c r="J8349" s="123"/>
      <c r="K8349" s="137"/>
      <c r="L8349" s="137"/>
      <c r="M8349" s="137"/>
      <c r="N8349" s="123">
        <v>3</v>
      </c>
      <c r="O8349" s="108" t="s">
        <v>11397</v>
      </c>
      <c r="P8349" s="138">
        <v>3101201332897</v>
      </c>
      <c r="Q8349" s="108" t="s">
        <v>11398</v>
      </c>
      <c r="R8349" s="108" t="s">
        <v>11401</v>
      </c>
      <c r="S8349" s="139" t="s">
        <v>11404</v>
      </c>
      <c r="T8349" s="123" t="s">
        <v>55</v>
      </c>
      <c r="U8349" s="123" t="s">
        <v>45</v>
      </c>
      <c r="V8349" s="123" t="s">
        <v>52</v>
      </c>
      <c r="W8349" s="137">
        <v>29.14</v>
      </c>
      <c r="X8349" s="136">
        <v>6.91</v>
      </c>
      <c r="Y8349" s="137">
        <v>0</v>
      </c>
      <c r="Z8349" s="137">
        <f t="shared" si="814"/>
        <v>0</v>
      </c>
      <c r="AA8349" s="119">
        <v>6</v>
      </c>
      <c r="AB8349" s="119">
        <v>6</v>
      </c>
      <c r="AC8349" s="137">
        <f t="shared" si="815"/>
        <v>0</v>
      </c>
      <c r="AD8349" s="137">
        <f>IF(AND(AC8349="",M8347=""),0,IF((AC8349=""),M8347, IF( (M8347=""),AC8349,SUM(AC8347:AC8360)+M8347)))</f>
        <v>4034251.06</v>
      </c>
      <c r="AE8349" s="137">
        <f t="shared" si="816"/>
        <v>278766.74824599997</v>
      </c>
      <c r="AF8349" s="137">
        <v>50000000</v>
      </c>
      <c r="AG8349" s="137">
        <f t="shared" si="817"/>
        <v>0</v>
      </c>
      <c r="AH8349" s="137">
        <v>0.02</v>
      </c>
    </row>
    <row r="8350" spans="1:34" s="173" customFormat="1" x14ac:dyDescent="0.55000000000000004">
      <c r="A8350" s="122"/>
      <c r="B8350" s="123"/>
      <c r="C8350" s="123"/>
      <c r="D8350" s="135"/>
      <c r="E8350" s="123"/>
      <c r="F8350" s="123"/>
      <c r="G8350" s="123"/>
      <c r="H8350" s="123"/>
      <c r="I8350" s="136"/>
      <c r="J8350" s="123"/>
      <c r="K8350" s="137"/>
      <c r="L8350" s="137"/>
      <c r="M8350" s="137"/>
      <c r="N8350" s="123">
        <v>4</v>
      </c>
      <c r="O8350" s="108" t="s">
        <v>11397</v>
      </c>
      <c r="P8350" s="138">
        <v>3101201332897</v>
      </c>
      <c r="Q8350" s="108" t="s">
        <v>11398</v>
      </c>
      <c r="R8350" s="108" t="s">
        <v>11401</v>
      </c>
      <c r="S8350" s="139" t="s">
        <v>11405</v>
      </c>
      <c r="T8350" s="123" t="s">
        <v>55</v>
      </c>
      <c r="U8350" s="123" t="s">
        <v>45</v>
      </c>
      <c r="V8350" s="123" t="s">
        <v>52</v>
      </c>
      <c r="W8350" s="137">
        <v>22.8</v>
      </c>
      <c r="X8350" s="136">
        <v>5.4</v>
      </c>
      <c r="Y8350" s="137">
        <v>0</v>
      </c>
      <c r="Z8350" s="137">
        <f t="shared" si="814"/>
        <v>0</v>
      </c>
      <c r="AA8350" s="119">
        <v>6</v>
      </c>
      <c r="AB8350" s="119">
        <v>6</v>
      </c>
      <c r="AC8350" s="137">
        <f t="shared" si="815"/>
        <v>0</v>
      </c>
      <c r="AD8350" s="137">
        <f>IF(AND(AC8350="",M8347=""),0,IF((AC8350=""),M8347, IF( (M8347=""),AC8350,SUM(AC8347:AC8360)+M8347)))</f>
        <v>4034251.06</v>
      </c>
      <c r="AE8350" s="137">
        <f t="shared" si="816"/>
        <v>217849.55724000002</v>
      </c>
      <c r="AF8350" s="137">
        <v>50000000</v>
      </c>
      <c r="AG8350" s="137">
        <f t="shared" si="817"/>
        <v>0</v>
      </c>
      <c r="AH8350" s="137">
        <v>0.02</v>
      </c>
    </row>
    <row r="8351" spans="1:34" s="173" customFormat="1" x14ac:dyDescent="0.55000000000000004">
      <c r="A8351" s="122"/>
      <c r="B8351" s="123"/>
      <c r="C8351" s="123"/>
      <c r="D8351" s="135"/>
      <c r="E8351" s="123"/>
      <c r="F8351" s="123"/>
      <c r="G8351" s="123"/>
      <c r="H8351" s="123"/>
      <c r="I8351" s="136"/>
      <c r="J8351" s="123"/>
      <c r="K8351" s="137"/>
      <c r="L8351" s="137"/>
      <c r="M8351" s="137"/>
      <c r="N8351" s="123">
        <v>5</v>
      </c>
      <c r="O8351" s="108" t="s">
        <v>11397</v>
      </c>
      <c r="P8351" s="138">
        <v>3101201332897</v>
      </c>
      <c r="Q8351" s="108" t="s">
        <v>11398</v>
      </c>
      <c r="R8351" s="108" t="s">
        <v>11401</v>
      </c>
      <c r="S8351" s="139" t="s">
        <v>11406</v>
      </c>
      <c r="T8351" s="123" t="s">
        <v>343</v>
      </c>
      <c r="U8351" s="123" t="s">
        <v>45</v>
      </c>
      <c r="V8351" s="123" t="s">
        <v>52</v>
      </c>
      <c r="W8351" s="137">
        <v>17.64</v>
      </c>
      <c r="X8351" s="136">
        <v>4.18</v>
      </c>
      <c r="Y8351" s="137">
        <v>5600</v>
      </c>
      <c r="Z8351" s="137">
        <f t="shared" si="814"/>
        <v>98784</v>
      </c>
      <c r="AA8351" s="119">
        <v>6</v>
      </c>
      <c r="AB8351" s="119">
        <v>6</v>
      </c>
      <c r="AC8351" s="137">
        <f t="shared" si="815"/>
        <v>92856.960000000006</v>
      </c>
      <c r="AD8351" s="137">
        <f>IF(AND(AC8351="",M8347=""),0,IF((AC8351=""),M8347, IF( (M8347=""),AC8351,SUM(AC8347:AC8360)+M8347)))</f>
        <v>4034251.06</v>
      </c>
      <c r="AE8351" s="137">
        <f t="shared" si="816"/>
        <v>168631.69430799998</v>
      </c>
      <c r="AF8351" s="137">
        <v>50000000</v>
      </c>
      <c r="AG8351" s="137">
        <f t="shared" si="817"/>
        <v>0</v>
      </c>
      <c r="AH8351" s="137">
        <v>0.02</v>
      </c>
    </row>
    <row r="8352" spans="1:34" s="173" customFormat="1" x14ac:dyDescent="0.55000000000000004">
      <c r="A8352" s="122"/>
      <c r="B8352" s="123"/>
      <c r="C8352" s="123"/>
      <c r="D8352" s="135"/>
      <c r="E8352" s="123"/>
      <c r="F8352" s="123"/>
      <c r="G8352" s="123"/>
      <c r="H8352" s="123"/>
      <c r="I8352" s="136"/>
      <c r="J8352" s="123"/>
      <c r="K8352" s="137"/>
      <c r="L8352" s="137"/>
      <c r="M8352" s="137"/>
      <c r="N8352" s="123">
        <v>6</v>
      </c>
      <c r="O8352" s="108" t="s">
        <v>11397</v>
      </c>
      <c r="P8352" s="138">
        <v>3101201332897</v>
      </c>
      <c r="Q8352" s="108" t="s">
        <v>11398</v>
      </c>
      <c r="R8352" s="108" t="s">
        <v>11401</v>
      </c>
      <c r="S8352" s="139" t="s">
        <v>11407</v>
      </c>
      <c r="T8352" s="123" t="s">
        <v>73</v>
      </c>
      <c r="U8352" s="123" t="s">
        <v>45</v>
      </c>
      <c r="V8352" s="123" t="s">
        <v>52</v>
      </c>
      <c r="W8352" s="137">
        <v>16</v>
      </c>
      <c r="X8352" s="136">
        <v>3.79</v>
      </c>
      <c r="Y8352" s="137">
        <v>6600</v>
      </c>
      <c r="Z8352" s="137">
        <f t="shared" si="814"/>
        <v>105600</v>
      </c>
      <c r="AA8352" s="119">
        <v>6</v>
      </c>
      <c r="AB8352" s="119">
        <v>6</v>
      </c>
      <c r="AC8352" s="137">
        <f t="shared" si="815"/>
        <v>99264</v>
      </c>
      <c r="AD8352" s="137">
        <f>IF(AND(AC8352="",M8347=""),0,IF((AC8352=""),M8347, IF( (M8347=""),AC8352,SUM(AC8347:AC8360)+M8347)))</f>
        <v>4034251.06</v>
      </c>
      <c r="AE8352" s="137">
        <f t="shared" si="816"/>
        <v>152898.11517400001</v>
      </c>
      <c r="AF8352" s="137">
        <v>50000000</v>
      </c>
      <c r="AG8352" s="137">
        <f t="shared" si="817"/>
        <v>0</v>
      </c>
      <c r="AH8352" s="137">
        <v>0.02</v>
      </c>
    </row>
    <row r="8353" spans="1:34" s="173" customFormat="1" x14ac:dyDescent="0.55000000000000004">
      <c r="A8353" s="122"/>
      <c r="B8353" s="123"/>
      <c r="C8353" s="123"/>
      <c r="D8353" s="135"/>
      <c r="E8353" s="123"/>
      <c r="F8353" s="123"/>
      <c r="G8353" s="123"/>
      <c r="H8353" s="123"/>
      <c r="I8353" s="136"/>
      <c r="J8353" s="123"/>
      <c r="K8353" s="137"/>
      <c r="L8353" s="137"/>
      <c r="M8353" s="137"/>
      <c r="N8353" s="123">
        <v>7</v>
      </c>
      <c r="O8353" s="108" t="s">
        <v>11397</v>
      </c>
      <c r="P8353" s="138">
        <v>3101201332897</v>
      </c>
      <c r="Q8353" s="108" t="s">
        <v>11398</v>
      </c>
      <c r="R8353" s="108" t="s">
        <v>11401</v>
      </c>
      <c r="S8353" s="139" t="s">
        <v>11408</v>
      </c>
      <c r="T8353" s="123" t="s">
        <v>73</v>
      </c>
      <c r="U8353" s="123" t="s">
        <v>45</v>
      </c>
      <c r="V8353" s="123" t="s">
        <v>52</v>
      </c>
      <c r="W8353" s="137">
        <v>4</v>
      </c>
      <c r="X8353" s="136">
        <v>0.95</v>
      </c>
      <c r="Y8353" s="137">
        <v>6600</v>
      </c>
      <c r="Z8353" s="137">
        <f t="shared" si="814"/>
        <v>26400</v>
      </c>
      <c r="AA8353" s="119">
        <v>6</v>
      </c>
      <c r="AB8353" s="119">
        <v>6</v>
      </c>
      <c r="AC8353" s="137">
        <f t="shared" si="815"/>
        <v>24816</v>
      </c>
      <c r="AD8353" s="137">
        <f>IF(AND(AC8353="",M8347=""),0,IF((AC8353=""),M8347, IF( (M8347=""),AC8353,SUM(AC8347:AC8360)+M8347)))</f>
        <v>4034251.06</v>
      </c>
      <c r="AE8353" s="137">
        <f t="shared" si="816"/>
        <v>38325.385069999997</v>
      </c>
      <c r="AF8353" s="137">
        <v>50000000</v>
      </c>
      <c r="AG8353" s="137">
        <f t="shared" si="817"/>
        <v>0</v>
      </c>
      <c r="AH8353" s="137">
        <v>0.02</v>
      </c>
    </row>
    <row r="8354" spans="1:34" s="173" customFormat="1" x14ac:dyDescent="0.55000000000000004">
      <c r="A8354" s="122"/>
      <c r="B8354" s="123"/>
      <c r="C8354" s="123"/>
      <c r="D8354" s="135"/>
      <c r="E8354" s="123"/>
      <c r="F8354" s="123"/>
      <c r="G8354" s="123"/>
      <c r="H8354" s="123"/>
      <c r="I8354" s="136"/>
      <c r="J8354" s="123"/>
      <c r="K8354" s="137"/>
      <c r="L8354" s="137" t="s">
        <v>63</v>
      </c>
      <c r="M8354" s="137">
        <f>SUM(M8347:M8353)</f>
        <v>151300</v>
      </c>
      <c r="N8354" s="123"/>
      <c r="O8354" s="108"/>
      <c r="P8354" s="138"/>
      <c r="Q8354" s="108"/>
      <c r="R8354" s="108"/>
      <c r="S8354" s="139"/>
      <c r="T8354" s="123"/>
      <c r="U8354" s="123"/>
      <c r="V8354" s="123"/>
      <c r="W8354" s="137"/>
      <c r="X8354" s="136"/>
      <c r="Y8354" s="137"/>
      <c r="Z8354" s="137"/>
      <c r="AA8354" s="119"/>
      <c r="AB8354" s="119"/>
      <c r="AC8354" s="137"/>
      <c r="AD8354" s="137"/>
      <c r="AE8354" s="137">
        <f>SUM(AE8347:AE8353)</f>
        <v>4034251.06</v>
      </c>
      <c r="AF8354" s="137"/>
      <c r="AG8354" s="137">
        <f>SUM(AG8347:AG8353)</f>
        <v>0</v>
      </c>
      <c r="AH8354" s="137"/>
    </row>
    <row r="8355" spans="1:34" s="173" customFormat="1" x14ac:dyDescent="0.55000000000000004">
      <c r="A8355" s="122" t="s">
        <v>3173</v>
      </c>
      <c r="B8355" s="123">
        <v>3871</v>
      </c>
      <c r="C8355" s="123">
        <v>7085</v>
      </c>
      <c r="D8355" s="135" t="s">
        <v>11411</v>
      </c>
      <c r="E8355" s="123" t="s">
        <v>34</v>
      </c>
      <c r="F8355" s="123">
        <v>18402</v>
      </c>
      <c r="G8355" s="123">
        <v>0</v>
      </c>
      <c r="H8355" s="123">
        <v>0</v>
      </c>
      <c r="I8355" s="136">
        <v>45</v>
      </c>
      <c r="J8355" s="123" t="s">
        <v>35</v>
      </c>
      <c r="K8355" s="137">
        <f>((G8355*400)+(H8355*100))+I8355</f>
        <v>45</v>
      </c>
      <c r="L8355" s="137">
        <v>850</v>
      </c>
      <c r="M8355" s="137">
        <f>K8355*L8355</f>
        <v>38250</v>
      </c>
      <c r="N8355" s="123">
        <v>1</v>
      </c>
      <c r="O8355" s="108" t="s">
        <v>11409</v>
      </c>
      <c r="P8355" s="138">
        <v>3570800202503</v>
      </c>
      <c r="Q8355" s="108" t="s">
        <v>11410</v>
      </c>
      <c r="R8355" s="108" t="s">
        <v>3175</v>
      </c>
      <c r="S8355" s="139" t="s">
        <v>11412</v>
      </c>
      <c r="T8355" s="123" t="s">
        <v>51</v>
      </c>
      <c r="U8355" s="123" t="s">
        <v>45</v>
      </c>
      <c r="V8355" s="123" t="s">
        <v>52</v>
      </c>
      <c r="W8355" s="137">
        <v>68.06</v>
      </c>
      <c r="X8355" s="136">
        <v>100</v>
      </c>
      <c r="Y8355" s="137">
        <v>6750</v>
      </c>
      <c r="Z8355" s="137">
        <f>W8355*Y8355</f>
        <v>459405</v>
      </c>
      <c r="AA8355" s="119">
        <v>6</v>
      </c>
      <c r="AB8355" s="119">
        <v>6</v>
      </c>
      <c r="AC8355" s="137">
        <f>(Z8355*(100-AB8355))/100</f>
        <v>431840.7</v>
      </c>
      <c r="AD8355" s="137">
        <f>IF(AND(AC8355="",M8355=""),0,IF((AC8355=""),M8355, IF( (M8355=""),AC8355,SUM(AC8355:AC8356)+M8355)))</f>
        <v>470090.7</v>
      </c>
      <c r="AE8355" s="137">
        <f>IF( (X8355=""),AD8355*1,AD8355*(X8355/100) )</f>
        <v>470090.7</v>
      </c>
      <c r="AF8355" s="137">
        <v>50000000</v>
      </c>
      <c r="AG8355" s="137">
        <f>IF((AF8355-AE8355) &gt; 1,0,IF((AF8355-AE8355)&lt;0,AE8355-AF8355,AF8355-AE8355))</f>
        <v>0</v>
      </c>
      <c r="AH8355" s="137">
        <v>0.02</v>
      </c>
    </row>
    <row r="8356" spans="1:34" s="173" customFormat="1" x14ac:dyDescent="0.55000000000000004">
      <c r="A8356" s="122"/>
      <c r="B8356" s="123"/>
      <c r="C8356" s="123"/>
      <c r="D8356" s="135"/>
      <c r="E8356" s="123"/>
      <c r="F8356" s="123"/>
      <c r="G8356" s="123"/>
      <c r="H8356" s="123"/>
      <c r="I8356" s="136"/>
      <c r="J8356" s="123"/>
      <c r="K8356" s="137"/>
      <c r="L8356" s="137" t="s">
        <v>63</v>
      </c>
      <c r="M8356" s="137">
        <f>SUM(M8355:M8355)</f>
        <v>38250</v>
      </c>
      <c r="N8356" s="123"/>
      <c r="O8356" s="108"/>
      <c r="P8356" s="138"/>
      <c r="Q8356" s="108"/>
      <c r="R8356" s="108"/>
      <c r="S8356" s="139"/>
      <c r="T8356" s="123"/>
      <c r="U8356" s="123"/>
      <c r="V8356" s="123"/>
      <c r="W8356" s="137"/>
      <c r="X8356" s="136"/>
      <c r="Y8356" s="137"/>
      <c r="Z8356" s="137"/>
      <c r="AA8356" s="119"/>
      <c r="AB8356" s="119"/>
      <c r="AC8356" s="137"/>
      <c r="AD8356" s="137"/>
      <c r="AE8356" s="137">
        <f>SUM(AE8355:AE8355)</f>
        <v>470090.7</v>
      </c>
      <c r="AF8356" s="137"/>
      <c r="AG8356" s="137">
        <f>SUM(AG8355:AG8355)</f>
        <v>0</v>
      </c>
      <c r="AH8356" s="137"/>
    </row>
    <row r="8357" spans="1:34" s="173" customFormat="1" x14ac:dyDescent="0.55000000000000004">
      <c r="A8357" s="122" t="s">
        <v>11413</v>
      </c>
      <c r="B8357" s="123">
        <v>3872</v>
      </c>
      <c r="C8357" s="123">
        <v>10278</v>
      </c>
      <c r="D8357" s="135" t="s">
        <v>11414</v>
      </c>
      <c r="E8357" s="123" t="s">
        <v>34</v>
      </c>
      <c r="F8357" s="123">
        <v>177</v>
      </c>
      <c r="G8357" s="123">
        <v>0</v>
      </c>
      <c r="H8357" s="123">
        <v>1</v>
      </c>
      <c r="I8357" s="136">
        <v>10</v>
      </c>
      <c r="J8357" s="123" t="s">
        <v>38</v>
      </c>
      <c r="K8357" s="137">
        <f>((G8357*400)+(H8357*100))+I8357</f>
        <v>110</v>
      </c>
      <c r="L8357" s="137">
        <v>800</v>
      </c>
      <c r="M8357" s="137">
        <f>K8357*L8357</f>
        <v>88000</v>
      </c>
      <c r="N8357" s="123"/>
      <c r="O8357" s="108"/>
      <c r="P8357" s="138"/>
      <c r="Q8357" s="108"/>
      <c r="R8357" s="108"/>
      <c r="S8357" s="139"/>
      <c r="T8357" s="123"/>
      <c r="U8357" s="123"/>
      <c r="V8357" s="123"/>
      <c r="W8357" s="137"/>
      <c r="X8357" s="136"/>
      <c r="Y8357" s="137"/>
      <c r="Z8357" s="137"/>
      <c r="AA8357" s="119"/>
      <c r="AB8357" s="119"/>
      <c r="AC8357" s="137"/>
      <c r="AD8357" s="137">
        <f>IF(AND(AC8357="",M8357=""),0,IF((AC8357=""),M8357,IF((M8357=""),AC8357,AC8357+M8357)))</f>
        <v>88000</v>
      </c>
      <c r="AE8357" s="137">
        <f>IF( (X8357=""),AD8357*1,AD8357*(X8357/100) )</f>
        <v>88000</v>
      </c>
      <c r="AF8357" s="137">
        <v>50000000</v>
      </c>
      <c r="AG8357" s="137">
        <f>IF((AF8357-AE8357) &gt; 1,0,IF((AF8357-AE8357)&lt;0,AE8357-AF8357,AF8357-AE8357))</f>
        <v>0</v>
      </c>
      <c r="AH8357" s="137">
        <v>0.01</v>
      </c>
    </row>
    <row r="8358" spans="1:34" s="173" customFormat="1" x14ac:dyDescent="0.55000000000000004">
      <c r="A8358" s="122"/>
      <c r="B8358" s="123"/>
      <c r="C8358" s="123"/>
      <c r="D8358" s="135"/>
      <c r="E8358" s="123"/>
      <c r="F8358" s="123"/>
      <c r="G8358" s="123"/>
      <c r="H8358" s="123"/>
      <c r="I8358" s="136"/>
      <c r="J8358" s="123"/>
      <c r="K8358" s="137"/>
      <c r="L8358" s="137" t="s">
        <v>63</v>
      </c>
      <c r="M8358" s="137">
        <f>SUM(M8357:M8357)</f>
        <v>88000</v>
      </c>
      <c r="N8358" s="123"/>
      <c r="O8358" s="108"/>
      <c r="P8358" s="138"/>
      <c r="Q8358" s="108"/>
      <c r="R8358" s="108"/>
      <c r="S8358" s="139"/>
      <c r="T8358" s="123"/>
      <c r="U8358" s="123"/>
      <c r="V8358" s="123"/>
      <c r="W8358" s="137"/>
      <c r="X8358" s="136"/>
      <c r="Y8358" s="137"/>
      <c r="Z8358" s="137"/>
      <c r="AA8358" s="119"/>
      <c r="AB8358" s="119"/>
      <c r="AC8358" s="137"/>
      <c r="AD8358" s="137"/>
      <c r="AE8358" s="137">
        <f>SUM(AE8357:AE8357)</f>
        <v>88000</v>
      </c>
      <c r="AF8358" s="137"/>
      <c r="AG8358" s="137">
        <f>SUM(AG8357:AG8357)</f>
        <v>0</v>
      </c>
      <c r="AH8358" s="137"/>
    </row>
    <row r="8359" spans="1:34" s="173" customFormat="1" x14ac:dyDescent="0.55000000000000004">
      <c r="A8359" s="122" t="s">
        <v>8659</v>
      </c>
      <c r="B8359" s="123">
        <v>3873</v>
      </c>
      <c r="C8359" s="123">
        <v>5748</v>
      </c>
      <c r="D8359" s="135" t="s">
        <v>11415</v>
      </c>
      <c r="E8359" s="123" t="s">
        <v>34</v>
      </c>
      <c r="F8359" s="123">
        <v>10556</v>
      </c>
      <c r="G8359" s="123">
        <v>0</v>
      </c>
      <c r="H8359" s="123">
        <v>2</v>
      </c>
      <c r="I8359" s="136">
        <v>23</v>
      </c>
      <c r="J8359" s="123" t="s">
        <v>35</v>
      </c>
      <c r="K8359" s="137">
        <f>((G8359*400)+(H8359*100))+I8359</f>
        <v>223</v>
      </c>
      <c r="L8359" s="137">
        <v>1800</v>
      </c>
      <c r="M8359" s="137">
        <f>K8359*L8359</f>
        <v>401400</v>
      </c>
      <c r="N8359" s="123">
        <v>1</v>
      </c>
      <c r="O8359" s="108" t="s">
        <v>11416</v>
      </c>
      <c r="P8359" s="138">
        <v>3570800432266</v>
      </c>
      <c r="Q8359" s="108" t="s">
        <v>11417</v>
      </c>
      <c r="R8359" s="108" t="s">
        <v>11418</v>
      </c>
      <c r="S8359" s="139" t="s">
        <v>11419</v>
      </c>
      <c r="T8359" s="123" t="s">
        <v>51</v>
      </c>
      <c r="U8359" s="123" t="s">
        <v>45</v>
      </c>
      <c r="V8359" s="123" t="s">
        <v>52</v>
      </c>
      <c r="W8359" s="137">
        <v>177.32</v>
      </c>
      <c r="X8359" s="136">
        <v>100</v>
      </c>
      <c r="Y8359" s="137">
        <v>6750</v>
      </c>
      <c r="Z8359" s="137">
        <f>W8359*Y8359</f>
        <v>1196910</v>
      </c>
      <c r="AA8359" s="119">
        <v>6</v>
      </c>
      <c r="AB8359" s="119">
        <v>6</v>
      </c>
      <c r="AC8359" s="137">
        <f>(Z8359*(100-AB8359))/100</f>
        <v>1125095.3999999999</v>
      </c>
      <c r="AD8359" s="137">
        <f>IF(AND(AC8359="",M8359=""),0,IF((AC8359=""),M8359, IF( (M8359=""),AC8359,SUM(AC8359:AC8361)+M8359)))</f>
        <v>2048286.5999999999</v>
      </c>
      <c r="AE8359" s="137">
        <f>IF( (X8359=""),AD8359*1,AD8359*(X8359/100) )</f>
        <v>2048286.5999999999</v>
      </c>
      <c r="AF8359" s="137">
        <v>10000000</v>
      </c>
      <c r="AG8359" s="137">
        <f>IF((AF8359-AE8359) &gt; 1,0,IF((AF8359-AE8359)&lt;0,AE8359-AF8359,AF8359-AE8359))</f>
        <v>0</v>
      </c>
      <c r="AH8359" s="137">
        <v>0.02</v>
      </c>
    </row>
    <row r="8360" spans="1:34" s="173" customFormat="1" x14ac:dyDescent="0.55000000000000004">
      <c r="A8360" s="122"/>
      <c r="B8360" s="123"/>
      <c r="C8360" s="123"/>
      <c r="D8360" s="135"/>
      <c r="E8360" s="123"/>
      <c r="F8360" s="123"/>
      <c r="G8360" s="123"/>
      <c r="H8360" s="123"/>
      <c r="I8360" s="136"/>
      <c r="J8360" s="123"/>
      <c r="K8360" s="137"/>
      <c r="L8360" s="137" t="s">
        <v>63</v>
      </c>
      <c r="M8360" s="137">
        <f>SUM(M8359:M8359)</f>
        <v>401400</v>
      </c>
      <c r="N8360" s="123"/>
      <c r="O8360" s="108"/>
      <c r="P8360" s="138"/>
      <c r="Q8360" s="108"/>
      <c r="R8360" s="108"/>
      <c r="S8360" s="139"/>
      <c r="T8360" s="123"/>
      <c r="U8360" s="123"/>
      <c r="V8360" s="123"/>
      <c r="W8360" s="137"/>
      <c r="X8360" s="136"/>
      <c r="Y8360" s="137"/>
      <c r="Z8360" s="137"/>
      <c r="AA8360" s="119"/>
      <c r="AB8360" s="119"/>
      <c r="AC8360" s="137"/>
      <c r="AD8360" s="137"/>
      <c r="AE8360" s="137">
        <f>SUM(AE8359:AE8359)</f>
        <v>2048286.5999999999</v>
      </c>
      <c r="AF8360" s="137"/>
      <c r="AG8360" s="137">
        <f>SUM(AG8359:AG8359)</f>
        <v>0</v>
      </c>
      <c r="AH8360" s="137"/>
    </row>
    <row r="8361" spans="1:34" s="173" customFormat="1" x14ac:dyDescent="0.55000000000000004">
      <c r="A8361" s="122" t="s">
        <v>11422</v>
      </c>
      <c r="B8361" s="123">
        <v>3874</v>
      </c>
      <c r="C8361" s="123">
        <v>8375</v>
      </c>
      <c r="D8361" s="135" t="s">
        <v>11423</v>
      </c>
      <c r="E8361" s="123" t="s">
        <v>34</v>
      </c>
      <c r="F8361" s="123">
        <v>1834</v>
      </c>
      <c r="G8361" s="123">
        <v>0</v>
      </c>
      <c r="H8361" s="123">
        <v>2</v>
      </c>
      <c r="I8361" s="136">
        <v>72</v>
      </c>
      <c r="J8361" s="123" t="s">
        <v>35</v>
      </c>
      <c r="K8361" s="137">
        <f>((G8361*400)+(H8361*100))+I8361</f>
        <v>272</v>
      </c>
      <c r="L8361" s="137">
        <v>800</v>
      </c>
      <c r="M8361" s="137">
        <f>K8361*L8361</f>
        <v>217600</v>
      </c>
      <c r="N8361" s="123">
        <v>1</v>
      </c>
      <c r="O8361" s="108" t="s">
        <v>11420</v>
      </c>
      <c r="P8361" s="138">
        <v>3570800210662</v>
      </c>
      <c r="Q8361" s="108" t="s">
        <v>11421</v>
      </c>
      <c r="R8361" s="108" t="s">
        <v>11424</v>
      </c>
      <c r="S8361" s="139" t="s">
        <v>11425</v>
      </c>
      <c r="T8361" s="123" t="s">
        <v>51</v>
      </c>
      <c r="U8361" s="123" t="s">
        <v>45</v>
      </c>
      <c r="V8361" s="123" t="s">
        <v>52</v>
      </c>
      <c r="W8361" s="137">
        <v>113.68</v>
      </c>
      <c r="X8361" s="136">
        <v>33.72</v>
      </c>
      <c r="Y8361" s="137">
        <v>6750</v>
      </c>
      <c r="Z8361" s="137">
        <f>W8361*Y8361</f>
        <v>767340</v>
      </c>
      <c r="AA8361" s="119">
        <v>21</v>
      </c>
      <c r="AB8361" s="119">
        <v>32</v>
      </c>
      <c r="AC8361" s="137">
        <f>(Z8361*(100-AB8361))/100</f>
        <v>521791.2</v>
      </c>
      <c r="AD8361" s="137">
        <f>IF(AND(AC8361="",M8361=""),0,IF((AC8361=""),M8361, IF( (M8361=""),AC8361,SUM(AC8361:AC8365)+M8361)))</f>
        <v>844966.6</v>
      </c>
      <c r="AE8361" s="137">
        <f>IF( (X8361=""),AD8361*1,AD8361*(X8361/100) )</f>
        <v>284922.73751999997</v>
      </c>
      <c r="AF8361" s="137">
        <v>50000000</v>
      </c>
      <c r="AG8361" s="137">
        <f>IF((AF8361-AE8361) &gt; 1,0,IF((AF8361-AE8361)&lt;0,AE8361-AF8361,AF8361-AE8361))</f>
        <v>0</v>
      </c>
      <c r="AH8361" s="137">
        <v>0.02</v>
      </c>
    </row>
    <row r="8362" spans="1:34" s="173" customFormat="1" x14ac:dyDescent="0.55000000000000004">
      <c r="A8362" s="122"/>
      <c r="B8362" s="123"/>
      <c r="C8362" s="123"/>
      <c r="D8362" s="135"/>
      <c r="E8362" s="123"/>
      <c r="F8362" s="123"/>
      <c r="G8362" s="123"/>
      <c r="H8362" s="123"/>
      <c r="I8362" s="136"/>
      <c r="J8362" s="123"/>
      <c r="K8362" s="137"/>
      <c r="L8362" s="137"/>
      <c r="M8362" s="137"/>
      <c r="N8362" s="123">
        <v>2</v>
      </c>
      <c r="O8362" s="108" t="s">
        <v>11420</v>
      </c>
      <c r="P8362" s="138">
        <v>3570800210662</v>
      </c>
      <c r="Q8362" s="108" t="s">
        <v>11421</v>
      </c>
      <c r="R8362" s="108" t="s">
        <v>11424</v>
      </c>
      <c r="S8362" s="139" t="s">
        <v>11426</v>
      </c>
      <c r="T8362" s="123" t="s">
        <v>51</v>
      </c>
      <c r="U8362" s="123" t="s">
        <v>74</v>
      </c>
      <c r="V8362" s="123" t="s">
        <v>52</v>
      </c>
      <c r="W8362" s="137">
        <v>223.44</v>
      </c>
      <c r="X8362" s="136">
        <v>66.28</v>
      </c>
      <c r="Y8362" s="137">
        <v>6750</v>
      </c>
      <c r="Z8362" s="137">
        <f>W8362*Y8362</f>
        <v>1508220</v>
      </c>
      <c r="AA8362" s="119">
        <v>21</v>
      </c>
      <c r="AB8362" s="119">
        <v>93</v>
      </c>
      <c r="AC8362" s="137">
        <f>(Z8362*(100-AB8362))/100</f>
        <v>105575.4</v>
      </c>
      <c r="AD8362" s="137">
        <f>IF(AND(AC8362="",M8361=""),0,IF((AC8362=""),M8361, IF( (M8361=""),AC8362,SUM(AC8361:AC8365)+M8361)))</f>
        <v>844966.6</v>
      </c>
      <c r="AE8362" s="137">
        <f>IF( (X8362=""),AD8362*1,AD8362*(X8362/100) )</f>
        <v>560043.86248000001</v>
      </c>
      <c r="AF8362" s="137">
        <v>50000000</v>
      </c>
      <c r="AG8362" s="137">
        <f>IF((AF8362-AE8362) &gt; 1,0,IF((AF8362-AE8362)&lt;0,AE8362-AF8362,AF8362-AE8362))</f>
        <v>0</v>
      </c>
      <c r="AH8362" s="137">
        <v>0.02</v>
      </c>
    </row>
    <row r="8363" spans="1:34" s="173" customFormat="1" x14ac:dyDescent="0.55000000000000004">
      <c r="A8363" s="122"/>
      <c r="B8363" s="123">
        <v>3875</v>
      </c>
      <c r="C8363" s="123">
        <v>8824</v>
      </c>
      <c r="D8363" s="135" t="s">
        <v>11427</v>
      </c>
      <c r="E8363" s="123" t="s">
        <v>34</v>
      </c>
      <c r="F8363" s="123">
        <v>5627</v>
      </c>
      <c r="G8363" s="123">
        <v>6</v>
      </c>
      <c r="H8363" s="123">
        <v>1</v>
      </c>
      <c r="I8363" s="136">
        <v>1.3</v>
      </c>
      <c r="J8363" s="123" t="s">
        <v>38</v>
      </c>
      <c r="K8363" s="137">
        <f>((G8363*400)+(H8363*100))+I8363</f>
        <v>2501.3000000000002</v>
      </c>
      <c r="L8363" s="137">
        <v>325</v>
      </c>
      <c r="M8363" s="137">
        <f>K8363*L8363</f>
        <v>812922.50000000012</v>
      </c>
      <c r="N8363" s="123"/>
      <c r="O8363" s="108"/>
      <c r="P8363" s="138"/>
      <c r="Q8363" s="108"/>
      <c r="R8363" s="108"/>
      <c r="S8363" s="139"/>
      <c r="T8363" s="123"/>
      <c r="U8363" s="123"/>
      <c r="V8363" s="123"/>
      <c r="W8363" s="137"/>
      <c r="X8363" s="136"/>
      <c r="Y8363" s="137"/>
      <c r="Z8363" s="137"/>
      <c r="AA8363" s="119"/>
      <c r="AB8363" s="119"/>
      <c r="AC8363" s="137"/>
      <c r="AD8363" s="137">
        <f>IF(AND(AC8363="",M8363=""),0,IF((AC8363=""),M8363,IF((M8363=""),AC8363,AC8363+M8363)))</f>
        <v>812922.50000000012</v>
      </c>
      <c r="AE8363" s="137">
        <f>IF( (X8363=""),AD8363*1,AD8363*(X8363/100) )</f>
        <v>812922.50000000012</v>
      </c>
      <c r="AF8363" s="137">
        <v>50000000</v>
      </c>
      <c r="AG8363" s="137">
        <f>IF((AF8363-AE8363) &gt; 1,0,IF((AF8363-AE8363)&lt;0,AE8363-AF8363,AF8363-AE8363))</f>
        <v>0</v>
      </c>
      <c r="AH8363" s="137">
        <v>0.01</v>
      </c>
    </row>
    <row r="8364" spans="1:34" s="173" customFormat="1" x14ac:dyDescent="0.55000000000000004">
      <c r="A8364" s="122"/>
      <c r="B8364" s="123">
        <v>3876</v>
      </c>
      <c r="C8364" s="123">
        <v>8617</v>
      </c>
      <c r="D8364" s="135" t="s">
        <v>11428</v>
      </c>
      <c r="E8364" s="123" t="s">
        <v>34</v>
      </c>
      <c r="F8364" s="123">
        <v>13025</v>
      </c>
      <c r="G8364" s="123">
        <v>5</v>
      </c>
      <c r="H8364" s="123">
        <v>2</v>
      </c>
      <c r="I8364" s="136">
        <v>26</v>
      </c>
      <c r="J8364" s="123" t="s">
        <v>38</v>
      </c>
      <c r="K8364" s="137">
        <f>((G8364*400)+(H8364*100))+I8364</f>
        <v>2226</v>
      </c>
      <c r="L8364" s="137">
        <v>400</v>
      </c>
      <c r="M8364" s="137">
        <f>K8364*L8364</f>
        <v>890400</v>
      </c>
      <c r="N8364" s="123"/>
      <c r="O8364" s="108"/>
      <c r="P8364" s="138"/>
      <c r="Q8364" s="108"/>
      <c r="R8364" s="108"/>
      <c r="S8364" s="139"/>
      <c r="T8364" s="123"/>
      <c r="U8364" s="123"/>
      <c r="V8364" s="123"/>
      <c r="W8364" s="137"/>
      <c r="X8364" s="136"/>
      <c r="Y8364" s="137"/>
      <c r="Z8364" s="137"/>
      <c r="AA8364" s="119"/>
      <c r="AB8364" s="119"/>
      <c r="AC8364" s="137"/>
      <c r="AD8364" s="137">
        <f>IF(AND(AC8364="",M8364=""),0,IF((AC8364=""),M8364,IF((M8364=""),AC8364,AC8364+M8364)))</f>
        <v>890400</v>
      </c>
      <c r="AE8364" s="137">
        <f>IF( (X8364=""),AD8364*1,AD8364*(X8364/100) )</f>
        <v>890400</v>
      </c>
      <c r="AF8364" s="137">
        <v>50000000</v>
      </c>
      <c r="AG8364" s="137">
        <f>IF((AF8364-AE8364) &gt; 1,0,IF((AF8364-AE8364)&lt;0,AE8364-AF8364,AF8364-AE8364))</f>
        <v>0</v>
      </c>
      <c r="AH8364" s="137">
        <v>0.01</v>
      </c>
    </row>
    <row r="8365" spans="1:34" s="173" customFormat="1" x14ac:dyDescent="0.55000000000000004">
      <c r="A8365" s="122"/>
      <c r="B8365" s="123"/>
      <c r="C8365" s="123"/>
      <c r="D8365" s="135"/>
      <c r="E8365" s="123"/>
      <c r="F8365" s="123"/>
      <c r="G8365" s="123"/>
      <c r="H8365" s="123"/>
      <c r="I8365" s="136"/>
      <c r="J8365" s="123"/>
      <c r="K8365" s="137"/>
      <c r="L8365" s="137" t="s">
        <v>63</v>
      </c>
      <c r="M8365" s="137">
        <f>SUM(M8361:M8364)</f>
        <v>1920922.5</v>
      </c>
      <c r="N8365" s="123"/>
      <c r="O8365" s="108"/>
      <c r="P8365" s="138"/>
      <c r="Q8365" s="108"/>
      <c r="R8365" s="108"/>
      <c r="S8365" s="139"/>
      <c r="T8365" s="123"/>
      <c r="U8365" s="123"/>
      <c r="V8365" s="123"/>
      <c r="W8365" s="137"/>
      <c r="X8365" s="136"/>
      <c r="Y8365" s="137"/>
      <c r="Z8365" s="137"/>
      <c r="AA8365" s="119"/>
      <c r="AB8365" s="119"/>
      <c r="AC8365" s="137"/>
      <c r="AD8365" s="137"/>
      <c r="AE8365" s="137">
        <f>SUM(AE8361:AE8364)</f>
        <v>2548289.1</v>
      </c>
      <c r="AF8365" s="137"/>
      <c r="AG8365" s="137">
        <f>SUM(AG8361:AG8364)</f>
        <v>0</v>
      </c>
      <c r="AH8365" s="137"/>
    </row>
    <row r="8366" spans="1:34" s="173" customFormat="1" x14ac:dyDescent="0.55000000000000004">
      <c r="A8366" s="122" t="s">
        <v>11431</v>
      </c>
      <c r="B8366" s="123">
        <v>3877</v>
      </c>
      <c r="C8366" s="123">
        <v>4822</v>
      </c>
      <c r="D8366" s="135" t="s">
        <v>11432</v>
      </c>
      <c r="E8366" s="123" t="s">
        <v>37</v>
      </c>
      <c r="F8366" s="123">
        <v>4324</v>
      </c>
      <c r="G8366" s="123">
        <v>1</v>
      </c>
      <c r="H8366" s="123">
        <v>3</v>
      </c>
      <c r="I8366" s="136">
        <v>1</v>
      </c>
      <c r="J8366" s="123" t="s">
        <v>38</v>
      </c>
      <c r="K8366" s="137">
        <f>((G8366*400)+(H8366*100))+I8366</f>
        <v>701</v>
      </c>
      <c r="L8366" s="137">
        <v>225</v>
      </c>
      <c r="M8366" s="137">
        <f>K8366*L8366</f>
        <v>157725</v>
      </c>
      <c r="N8366" s="123"/>
      <c r="O8366" s="108"/>
      <c r="P8366" s="138"/>
      <c r="Q8366" s="108"/>
      <c r="R8366" s="108"/>
      <c r="S8366" s="139"/>
      <c r="T8366" s="123"/>
      <c r="U8366" s="123"/>
      <c r="V8366" s="123"/>
      <c r="W8366" s="137"/>
      <c r="X8366" s="136"/>
      <c r="Y8366" s="137"/>
      <c r="Z8366" s="137"/>
      <c r="AA8366" s="119"/>
      <c r="AB8366" s="119"/>
      <c r="AC8366" s="137"/>
      <c r="AD8366" s="137">
        <f>IF(AND(AC8366="",M8366=""),0,IF((AC8366=""),M8366,IF((M8366=""),AC8366,AC8366+M8366)))</f>
        <v>157725</v>
      </c>
      <c r="AE8366" s="137">
        <f>IF( (X8366=""),AD8366*1,AD8366*(X8366/100) )</f>
        <v>157725</v>
      </c>
      <c r="AF8366" s="137">
        <v>0</v>
      </c>
      <c r="AG8366" s="137">
        <f>IF((AF8366-AE8366) &gt; 1,0,IF((AF8366-AE8366)&lt;0,AE8366-AF8366,AF8366-AE8366))</f>
        <v>157725</v>
      </c>
      <c r="AH8366" s="137">
        <v>0.01</v>
      </c>
    </row>
    <row r="8367" spans="1:34" s="173" customFormat="1" x14ac:dyDescent="0.55000000000000004">
      <c r="A8367" s="122"/>
      <c r="B8367" s="123">
        <v>3878</v>
      </c>
      <c r="C8367" s="123">
        <v>4823</v>
      </c>
      <c r="D8367" s="135" t="s">
        <v>11433</v>
      </c>
      <c r="E8367" s="123" t="s">
        <v>37</v>
      </c>
      <c r="F8367" s="123">
        <v>4326</v>
      </c>
      <c r="G8367" s="123">
        <v>1</v>
      </c>
      <c r="H8367" s="123">
        <v>0</v>
      </c>
      <c r="I8367" s="136">
        <v>89</v>
      </c>
      <c r="J8367" s="123" t="s">
        <v>38</v>
      </c>
      <c r="K8367" s="137">
        <f>((G8367*400)+(H8367*100))+I8367</f>
        <v>489</v>
      </c>
      <c r="L8367" s="137">
        <v>225</v>
      </c>
      <c r="M8367" s="137">
        <f>K8367*L8367</f>
        <v>110025</v>
      </c>
      <c r="N8367" s="123"/>
      <c r="O8367" s="108"/>
      <c r="P8367" s="138"/>
      <c r="Q8367" s="108"/>
      <c r="R8367" s="108"/>
      <c r="S8367" s="139"/>
      <c r="T8367" s="123"/>
      <c r="U8367" s="123"/>
      <c r="V8367" s="123"/>
      <c r="W8367" s="137"/>
      <c r="X8367" s="136"/>
      <c r="Y8367" s="137"/>
      <c r="Z8367" s="137"/>
      <c r="AA8367" s="119"/>
      <c r="AB8367" s="119"/>
      <c r="AC8367" s="137"/>
      <c r="AD8367" s="137">
        <f>IF(AND(AC8367="",M8367=""),0,IF((AC8367=""),M8367,IF((M8367=""),AC8367,AC8367+M8367)))</f>
        <v>110025</v>
      </c>
      <c r="AE8367" s="137">
        <f>IF( (X8367=""),AD8367*1,AD8367*(X8367/100) )</f>
        <v>110025</v>
      </c>
      <c r="AF8367" s="137">
        <v>0</v>
      </c>
      <c r="AG8367" s="137">
        <f>IF((AF8367-AE8367) &gt; 1,0,IF((AF8367-AE8367)&lt;0,AE8367-AF8367,AF8367-AE8367))</f>
        <v>110025</v>
      </c>
      <c r="AH8367" s="137">
        <v>0.01</v>
      </c>
    </row>
    <row r="8368" spans="1:34" s="173" customFormat="1" x14ac:dyDescent="0.55000000000000004">
      <c r="A8368" s="122"/>
      <c r="B8368" s="123">
        <v>3879</v>
      </c>
      <c r="C8368" s="123">
        <v>4824</v>
      </c>
      <c r="D8368" s="135" t="s">
        <v>11434</v>
      </c>
      <c r="E8368" s="123" t="s">
        <v>37</v>
      </c>
      <c r="F8368" s="123">
        <v>4327</v>
      </c>
      <c r="G8368" s="123">
        <v>3</v>
      </c>
      <c r="H8368" s="123">
        <v>2</v>
      </c>
      <c r="I8368" s="136">
        <v>95</v>
      </c>
      <c r="J8368" s="123" t="s">
        <v>38</v>
      </c>
      <c r="K8368" s="137">
        <f>((G8368*400)+(H8368*100))+I8368</f>
        <v>1495</v>
      </c>
      <c r="L8368" s="137">
        <v>225</v>
      </c>
      <c r="M8368" s="137">
        <f>K8368*L8368</f>
        <v>336375</v>
      </c>
      <c r="N8368" s="123"/>
      <c r="O8368" s="108"/>
      <c r="P8368" s="138"/>
      <c r="Q8368" s="108"/>
      <c r="R8368" s="108"/>
      <c r="S8368" s="139"/>
      <c r="T8368" s="123"/>
      <c r="U8368" s="123"/>
      <c r="V8368" s="123"/>
      <c r="W8368" s="137"/>
      <c r="X8368" s="136"/>
      <c r="Y8368" s="137"/>
      <c r="Z8368" s="137"/>
      <c r="AA8368" s="119"/>
      <c r="AB8368" s="119"/>
      <c r="AC8368" s="137"/>
      <c r="AD8368" s="137">
        <f>IF(AND(AC8368="",M8368=""),0,IF((AC8368=""),M8368,IF((M8368=""),AC8368,AC8368+M8368)))</f>
        <v>336375</v>
      </c>
      <c r="AE8368" s="137">
        <f>IF( (X8368=""),AD8368*1,AD8368*(X8368/100) )</f>
        <v>336375</v>
      </c>
      <c r="AF8368" s="137">
        <v>0</v>
      </c>
      <c r="AG8368" s="137">
        <f>IF((AF8368-AE8368) &gt; 1,0,IF((AF8368-AE8368)&lt;0,AE8368-AF8368,AF8368-AE8368))</f>
        <v>336375</v>
      </c>
      <c r="AH8368" s="137">
        <v>0.01</v>
      </c>
    </row>
    <row r="8369" spans="1:34" s="173" customFormat="1" x14ac:dyDescent="0.55000000000000004">
      <c r="A8369" s="122"/>
      <c r="B8369" s="123">
        <v>3880</v>
      </c>
      <c r="C8369" s="123">
        <v>9984</v>
      </c>
      <c r="D8369" s="135" t="s">
        <v>11435</v>
      </c>
      <c r="E8369" s="123" t="s">
        <v>37</v>
      </c>
      <c r="F8369" s="123">
        <v>7028</v>
      </c>
      <c r="G8369" s="123">
        <v>0</v>
      </c>
      <c r="H8369" s="123">
        <v>0</v>
      </c>
      <c r="I8369" s="136">
        <v>62</v>
      </c>
      <c r="J8369" s="123" t="s">
        <v>35</v>
      </c>
      <c r="K8369" s="137">
        <f>((G8369*400)+(H8369*100))+I8369</f>
        <v>62</v>
      </c>
      <c r="L8369" s="137">
        <v>225</v>
      </c>
      <c r="M8369" s="137">
        <f>K8369*L8369</f>
        <v>13950</v>
      </c>
      <c r="N8369" s="123">
        <v>1</v>
      </c>
      <c r="O8369" s="108" t="s">
        <v>11429</v>
      </c>
      <c r="P8369" s="138"/>
      <c r="Q8369" s="108" t="s">
        <v>11430</v>
      </c>
      <c r="R8369" s="108" t="s">
        <v>11436</v>
      </c>
      <c r="S8369" s="139"/>
      <c r="T8369" s="123" t="s">
        <v>51</v>
      </c>
      <c r="U8369" s="123" t="s">
        <v>45</v>
      </c>
      <c r="V8369" s="123" t="s">
        <v>52</v>
      </c>
      <c r="W8369" s="137">
        <v>133</v>
      </c>
      <c r="X8369" s="136">
        <v>75.27</v>
      </c>
      <c r="Y8369" s="137">
        <v>6750</v>
      </c>
      <c r="Z8369" s="137">
        <f>W8369*Y8369</f>
        <v>897750</v>
      </c>
      <c r="AA8369" s="119">
        <v>16</v>
      </c>
      <c r="AB8369" s="119">
        <v>22</v>
      </c>
      <c r="AC8369" s="137">
        <f>(Z8369*(100-AB8369))/100</f>
        <v>700245</v>
      </c>
      <c r="AD8369" s="137">
        <f>IF(AND(AC8369="",M8369=""),0,IF((AC8369=""),M8369, IF( (M8369=""),AC8369,SUM(AC8369:AC8370)+M8369)))</f>
        <v>944275.5</v>
      </c>
      <c r="AE8369" s="137">
        <f>IF( (X8369=""),AD8369*1,AD8369*(X8369/100) )</f>
        <v>710756.1688499999</v>
      </c>
      <c r="AF8369" s="137">
        <v>10000000</v>
      </c>
      <c r="AG8369" s="137">
        <v>13950</v>
      </c>
      <c r="AH8369" s="137">
        <v>0.02</v>
      </c>
    </row>
    <row r="8370" spans="1:34" s="173" customFormat="1" x14ac:dyDescent="0.55000000000000004">
      <c r="A8370" s="122"/>
      <c r="B8370" s="123"/>
      <c r="C8370" s="123"/>
      <c r="D8370" s="135"/>
      <c r="E8370" s="123"/>
      <c r="F8370" s="123"/>
      <c r="G8370" s="123"/>
      <c r="H8370" s="123"/>
      <c r="I8370" s="136"/>
      <c r="J8370" s="123"/>
      <c r="K8370" s="137"/>
      <c r="L8370" s="137"/>
      <c r="M8370" s="137"/>
      <c r="N8370" s="123">
        <v>2</v>
      </c>
      <c r="O8370" s="108" t="s">
        <v>11429</v>
      </c>
      <c r="P8370" s="138"/>
      <c r="Q8370" s="108" t="s">
        <v>11430</v>
      </c>
      <c r="R8370" s="108" t="s">
        <v>11436</v>
      </c>
      <c r="S8370" s="139"/>
      <c r="T8370" s="123" t="s">
        <v>51</v>
      </c>
      <c r="U8370" s="123" t="s">
        <v>45</v>
      </c>
      <c r="V8370" s="123" t="s">
        <v>52</v>
      </c>
      <c r="W8370" s="137">
        <v>43.7</v>
      </c>
      <c r="X8370" s="136">
        <v>24.73</v>
      </c>
      <c r="Y8370" s="137">
        <v>6750</v>
      </c>
      <c r="Z8370" s="137">
        <f>W8370*Y8370</f>
        <v>294975</v>
      </c>
      <c r="AA8370" s="119">
        <v>16</v>
      </c>
      <c r="AB8370" s="119">
        <v>22</v>
      </c>
      <c r="AC8370" s="137">
        <f>(Z8370*(100-AB8370))/100</f>
        <v>230080.5</v>
      </c>
      <c r="AD8370" s="137">
        <f>IF(AND(AC8370="",M8369=""),0,IF((AC8370=""),M8369, IF( (M8369=""),AC8370,SUM(AC8369:AC8370)+M8369)))</f>
        <v>944275.5</v>
      </c>
      <c r="AE8370" s="137">
        <f>IF( (X8370=""),AD8370*1,AD8370*(X8370/100) )</f>
        <v>233519.33114999998</v>
      </c>
      <c r="AF8370" s="137">
        <v>10000000</v>
      </c>
      <c r="AG8370" s="137">
        <f>IF((AF8370-AE8370) &gt; 1,0,IF((AF8370-AE8370)&lt;0,AE8370-AF8370,AF8370-AE8370))</f>
        <v>0</v>
      </c>
      <c r="AH8370" s="137">
        <v>0.02</v>
      </c>
    </row>
    <row r="8371" spans="1:34" s="173" customFormat="1" x14ac:dyDescent="0.55000000000000004">
      <c r="A8371" s="122"/>
      <c r="B8371" s="123"/>
      <c r="C8371" s="123"/>
      <c r="D8371" s="135"/>
      <c r="E8371" s="123"/>
      <c r="F8371" s="123"/>
      <c r="G8371" s="123"/>
      <c r="H8371" s="123"/>
      <c r="I8371" s="136"/>
      <c r="J8371" s="123"/>
      <c r="K8371" s="137"/>
      <c r="L8371" s="137" t="s">
        <v>63</v>
      </c>
      <c r="M8371" s="137">
        <f>SUM(M8366:M8370)</f>
        <v>618075</v>
      </c>
      <c r="N8371" s="123"/>
      <c r="O8371" s="108"/>
      <c r="P8371" s="138"/>
      <c r="Q8371" s="108"/>
      <c r="R8371" s="108"/>
      <c r="S8371" s="139"/>
      <c r="T8371" s="123"/>
      <c r="U8371" s="123"/>
      <c r="V8371" s="123"/>
      <c r="W8371" s="137"/>
      <c r="X8371" s="136"/>
      <c r="Y8371" s="137"/>
      <c r="Z8371" s="137"/>
      <c r="AA8371" s="119"/>
      <c r="AB8371" s="119"/>
      <c r="AC8371" s="137"/>
      <c r="AD8371" s="137"/>
      <c r="AE8371" s="137">
        <f>SUM(AE8366:AE8370)</f>
        <v>1548400.5</v>
      </c>
      <c r="AF8371" s="137"/>
      <c r="AG8371" s="137">
        <f>SUM(AG8366:AG8370)</f>
        <v>618075</v>
      </c>
      <c r="AH8371" s="137"/>
    </row>
    <row r="8372" spans="1:34" s="173" customFormat="1" x14ac:dyDescent="0.55000000000000004">
      <c r="A8372" s="122" t="s">
        <v>11437</v>
      </c>
      <c r="B8372" s="123">
        <v>3881</v>
      </c>
      <c r="C8372" s="123">
        <v>7996</v>
      </c>
      <c r="D8372" s="135" t="s">
        <v>11438</v>
      </c>
      <c r="E8372" s="123" t="s">
        <v>34</v>
      </c>
      <c r="F8372" s="123">
        <v>16697</v>
      </c>
      <c r="G8372" s="123">
        <v>0</v>
      </c>
      <c r="H8372" s="123">
        <v>2</v>
      </c>
      <c r="I8372" s="136">
        <v>31</v>
      </c>
      <c r="J8372" s="123" t="s">
        <v>68</v>
      </c>
      <c r="K8372" s="137">
        <f>((G8372*400)+(H8372*100))+I8372</f>
        <v>231</v>
      </c>
      <c r="L8372" s="137">
        <v>1900</v>
      </c>
      <c r="M8372" s="137">
        <f>K8372*L8372</f>
        <v>438900</v>
      </c>
      <c r="N8372" s="123"/>
      <c r="O8372" s="108"/>
      <c r="P8372" s="138"/>
      <c r="Q8372" s="108"/>
      <c r="R8372" s="108"/>
      <c r="S8372" s="139"/>
      <c r="T8372" s="123"/>
      <c r="U8372" s="123"/>
      <c r="V8372" s="123"/>
      <c r="W8372" s="137"/>
      <c r="X8372" s="136"/>
      <c r="Y8372" s="137"/>
      <c r="Z8372" s="137"/>
      <c r="AA8372" s="119"/>
      <c r="AB8372" s="119"/>
      <c r="AC8372" s="137"/>
      <c r="AD8372" s="137">
        <f>IF(AND(AC8372="",M8372=""),0,IF((AC8372=""),M8372,IF((M8372=""),AC8372,AC8372+M8372)))</f>
        <v>438900</v>
      </c>
      <c r="AE8372" s="137">
        <f>IF( (X8372=""),AD8372*1,AD8372*(X8372/100) )</f>
        <v>438900</v>
      </c>
      <c r="AF8372" s="137">
        <v>0</v>
      </c>
      <c r="AG8372" s="137">
        <f>IF((AF8372-AE8372) &gt; 1,0,IF((AF8372-AE8372)&lt;0,AE8372-AF8372,AF8372-AE8372))</f>
        <v>438900</v>
      </c>
      <c r="AH8372" s="137">
        <v>0.3</v>
      </c>
    </row>
    <row r="8373" spans="1:34" s="173" customFormat="1" x14ac:dyDescent="0.55000000000000004">
      <c r="A8373" s="122"/>
      <c r="B8373" s="123"/>
      <c r="C8373" s="123"/>
      <c r="D8373" s="135"/>
      <c r="E8373" s="123"/>
      <c r="F8373" s="123"/>
      <c r="G8373" s="123"/>
      <c r="H8373" s="123"/>
      <c r="I8373" s="136"/>
      <c r="J8373" s="123"/>
      <c r="K8373" s="137"/>
      <c r="L8373" s="137" t="s">
        <v>63</v>
      </c>
      <c r="M8373" s="137">
        <f>SUM(M8372:M8372)</f>
        <v>438900</v>
      </c>
      <c r="N8373" s="123"/>
      <c r="O8373" s="108"/>
      <c r="P8373" s="138"/>
      <c r="Q8373" s="108"/>
      <c r="R8373" s="108"/>
      <c r="S8373" s="139"/>
      <c r="T8373" s="123"/>
      <c r="U8373" s="123"/>
      <c r="V8373" s="123"/>
      <c r="W8373" s="137"/>
      <c r="X8373" s="136"/>
      <c r="Y8373" s="137"/>
      <c r="Z8373" s="137"/>
      <c r="AA8373" s="119"/>
      <c r="AB8373" s="119"/>
      <c r="AC8373" s="137"/>
      <c r="AD8373" s="137"/>
      <c r="AE8373" s="137">
        <f>SUM(AE8372:AE8372)</f>
        <v>438900</v>
      </c>
      <c r="AF8373" s="137"/>
      <c r="AG8373" s="137">
        <f>SUM(AG8372:AG8372)</f>
        <v>438900</v>
      </c>
      <c r="AH8373" s="137"/>
    </row>
    <row r="8374" spans="1:34" s="45" customFormat="1" ht="23.25" x14ac:dyDescent="0.55000000000000004">
      <c r="A8374" s="43" t="s">
        <v>11441</v>
      </c>
      <c r="B8374" s="42">
        <v>4028</v>
      </c>
      <c r="C8374" s="42">
        <v>6542</v>
      </c>
      <c r="D8374" s="41" t="s">
        <v>11442</v>
      </c>
      <c r="E8374" s="42" t="s">
        <v>34</v>
      </c>
      <c r="F8374" s="42">
        <v>23105</v>
      </c>
      <c r="G8374" s="42">
        <v>0</v>
      </c>
      <c r="H8374" s="42">
        <v>2</v>
      </c>
      <c r="I8374" s="64">
        <v>0</v>
      </c>
      <c r="J8374" s="42" t="s">
        <v>35</v>
      </c>
      <c r="K8374" s="44">
        <f>((G8374*400)+(H8374*100))+I8374</f>
        <v>200</v>
      </c>
      <c r="L8374" s="44">
        <v>650</v>
      </c>
      <c r="M8374" s="44">
        <f>K8374*L8374</f>
        <v>130000</v>
      </c>
      <c r="N8374" s="42">
        <v>1</v>
      </c>
      <c r="O8374" s="65" t="s">
        <v>11439</v>
      </c>
      <c r="P8374" s="66">
        <v>3570873000243</v>
      </c>
      <c r="Q8374" s="65" t="s">
        <v>11440</v>
      </c>
      <c r="R8374" s="65" t="s">
        <v>11443</v>
      </c>
      <c r="S8374" s="67" t="s">
        <v>11444</v>
      </c>
      <c r="T8374" s="42" t="s">
        <v>51</v>
      </c>
      <c r="U8374" s="42" t="s">
        <v>45</v>
      </c>
      <c r="V8374" s="42" t="s">
        <v>52</v>
      </c>
      <c r="W8374" s="44">
        <v>288.89999999999998</v>
      </c>
      <c r="X8374" s="64">
        <v>86.72</v>
      </c>
      <c r="Y8374" s="44">
        <v>6750</v>
      </c>
      <c r="Z8374" s="44">
        <f>W8374*Y8374</f>
        <v>1950074.9999999998</v>
      </c>
      <c r="AA8374" s="40">
        <v>6</v>
      </c>
      <c r="AB8374" s="40">
        <v>6</v>
      </c>
      <c r="AC8374" s="44">
        <f>(Z8374*(100-AB8374))/100</f>
        <v>1833070.4999999998</v>
      </c>
      <c r="AD8374" s="44">
        <f>IF(AND(AC8374="",M8374=""),0,IF((AC8374=""),M8374, IF( (M8374=""),AC8374,SUM(AC8374:AC8375)+M8374)))</f>
        <v>1963070.4999999998</v>
      </c>
      <c r="AE8374" s="44">
        <f t="shared" ref="AE8374:AE8379" si="818">IF( (X8374=""),AD8374*1,AD8374*(X8374/100) )</f>
        <v>1702374.7375999996</v>
      </c>
      <c r="AF8374" s="44">
        <v>10000000</v>
      </c>
      <c r="AG8374" s="44">
        <v>130000</v>
      </c>
      <c r="AH8374" s="44">
        <v>0.02</v>
      </c>
    </row>
    <row r="8375" spans="1:34" s="45" customFormat="1" ht="23.25" x14ac:dyDescent="0.55000000000000004">
      <c r="A8375" s="43"/>
      <c r="B8375" s="42"/>
      <c r="C8375" s="42"/>
      <c r="D8375" s="41"/>
      <c r="E8375" s="42"/>
      <c r="F8375" s="42"/>
      <c r="G8375" s="42"/>
      <c r="H8375" s="42"/>
      <c r="I8375" s="64"/>
      <c r="J8375" s="42"/>
      <c r="K8375" s="44"/>
      <c r="L8375" s="44"/>
      <c r="M8375" s="44"/>
      <c r="N8375" s="42"/>
      <c r="O8375" s="65"/>
      <c r="P8375" s="66"/>
      <c r="Q8375" s="65"/>
      <c r="R8375" s="65"/>
      <c r="S8375" s="67"/>
      <c r="T8375" s="42" t="s">
        <v>55</v>
      </c>
      <c r="U8375" s="42"/>
      <c r="V8375" s="42" t="s">
        <v>52</v>
      </c>
      <c r="W8375" s="44">
        <v>44.25</v>
      </c>
      <c r="X8375" s="64">
        <v>13.28</v>
      </c>
      <c r="Y8375" s="44">
        <v>0</v>
      </c>
      <c r="Z8375" s="44">
        <f>W8375*Y8375</f>
        <v>0</v>
      </c>
      <c r="AA8375" s="40">
        <v>6</v>
      </c>
      <c r="AB8375" s="40">
        <v>6</v>
      </c>
      <c r="AC8375" s="44">
        <f>(Z8375*(100-AB8375))/100</f>
        <v>0</v>
      </c>
      <c r="AD8375" s="44">
        <f>IF(AND(AC8375="",M8374=""),0,IF((AC8375=""),M8374, IF( (M8374=""),AC8375,SUM(AC8374:AC8375)+M8374)))</f>
        <v>1963070.4999999998</v>
      </c>
      <c r="AE8375" s="44">
        <f t="shared" si="818"/>
        <v>260695.76239999998</v>
      </c>
      <c r="AF8375" s="44">
        <v>10000000</v>
      </c>
      <c r="AG8375" s="44">
        <f>IF((AF8375-AE8375) &gt; 1,0,IF((AF8375-AE8375)&lt;0,AE8375-AF8375,AF8375-AE8375))</f>
        <v>0</v>
      </c>
      <c r="AH8375" s="44">
        <v>0.02</v>
      </c>
    </row>
    <row r="8376" spans="1:34" s="45" customFormat="1" ht="23.25" x14ac:dyDescent="0.55000000000000004">
      <c r="A8376" s="43"/>
      <c r="B8376" s="42">
        <v>4029</v>
      </c>
      <c r="C8376" s="42">
        <v>6917</v>
      </c>
      <c r="D8376" s="41" t="s">
        <v>11445</v>
      </c>
      <c r="E8376" s="42" t="s">
        <v>34</v>
      </c>
      <c r="F8376" s="42">
        <v>23270</v>
      </c>
      <c r="G8376" s="42">
        <v>0</v>
      </c>
      <c r="H8376" s="42">
        <v>1</v>
      </c>
      <c r="I8376" s="64">
        <v>6</v>
      </c>
      <c r="J8376" s="42" t="s">
        <v>35</v>
      </c>
      <c r="K8376" s="44">
        <f>((G8376*400)+(H8376*100))+I8376</f>
        <v>106</v>
      </c>
      <c r="L8376" s="44">
        <v>850</v>
      </c>
      <c r="M8376" s="44">
        <f>K8376*L8376</f>
        <v>90100</v>
      </c>
      <c r="N8376" s="42">
        <v>1</v>
      </c>
      <c r="O8376" s="65" t="s">
        <v>11439</v>
      </c>
      <c r="P8376" s="66">
        <v>3570873000243</v>
      </c>
      <c r="Q8376" s="65" t="s">
        <v>11440</v>
      </c>
      <c r="R8376" s="65" t="s">
        <v>11443</v>
      </c>
      <c r="S8376" s="67"/>
      <c r="T8376" s="42" t="s">
        <v>51</v>
      </c>
      <c r="U8376" s="42" t="s">
        <v>45</v>
      </c>
      <c r="V8376" s="42"/>
      <c r="W8376" s="44"/>
      <c r="X8376" s="64"/>
      <c r="Y8376" s="44"/>
      <c r="Z8376" s="44"/>
      <c r="AA8376" s="40"/>
      <c r="AB8376" s="40"/>
      <c r="AC8376" s="44"/>
      <c r="AD8376" s="44">
        <f>IF(AND(AC8376="",M8376=""),0,IF((AC8376=""),M8376,IF((M8376=""),AC8376,AC8376+M8376)))</f>
        <v>90100</v>
      </c>
      <c r="AE8376" s="44">
        <f t="shared" si="818"/>
        <v>90100</v>
      </c>
      <c r="AF8376" s="44">
        <v>0</v>
      </c>
      <c r="AG8376" s="44">
        <f>IF((AF8376-AE8376) &gt; 1,0,IF((AF8376-AE8376)&lt;0,AE8376-AF8376,AF8376-AE8376))</f>
        <v>90100</v>
      </c>
      <c r="AH8376" s="44">
        <v>0.02</v>
      </c>
    </row>
    <row r="8377" spans="1:34" s="45" customFormat="1" ht="23.25" x14ac:dyDescent="0.55000000000000004">
      <c r="A8377" s="43"/>
      <c r="B8377" s="42"/>
      <c r="C8377" s="42"/>
      <c r="D8377" s="41"/>
      <c r="E8377" s="42"/>
      <c r="F8377" s="42"/>
      <c r="G8377" s="42"/>
      <c r="H8377" s="42"/>
      <c r="I8377" s="64"/>
      <c r="J8377" s="42"/>
      <c r="K8377" s="44"/>
      <c r="L8377" s="44"/>
      <c r="M8377" s="44"/>
      <c r="N8377" s="42">
        <v>2</v>
      </c>
      <c r="O8377" s="65" t="s">
        <v>11439</v>
      </c>
      <c r="P8377" s="66">
        <v>3570873000243</v>
      </c>
      <c r="Q8377" s="65" t="s">
        <v>11440</v>
      </c>
      <c r="R8377" s="65" t="s">
        <v>11443</v>
      </c>
      <c r="S8377" s="67" t="s">
        <v>11446</v>
      </c>
      <c r="T8377" s="42" t="s">
        <v>51</v>
      </c>
      <c r="U8377" s="42" t="s">
        <v>45</v>
      </c>
      <c r="V8377" s="42" t="s">
        <v>52</v>
      </c>
      <c r="W8377" s="44">
        <v>135</v>
      </c>
      <c r="X8377" s="64">
        <v>72.19</v>
      </c>
      <c r="Y8377" s="44">
        <v>6750</v>
      </c>
      <c r="Z8377" s="44">
        <f>W8377*Y8377</f>
        <v>911250</v>
      </c>
      <c r="AA8377" s="40">
        <v>6</v>
      </c>
      <c r="AB8377" s="40">
        <v>6</v>
      </c>
      <c r="AC8377" s="44">
        <f>(Z8377*(100-AB8377))/100</f>
        <v>856575</v>
      </c>
      <c r="AD8377" s="44">
        <f>IF(AND(AC8377="",M8376=""),0,IF((AC8377=""),M8376, IF( (M8376=""),AC8377,SUM(AC8377:AC8379)+M8376)))</f>
        <v>1073575</v>
      </c>
      <c r="AE8377" s="44">
        <f>IF( (X8377=""),AD8377*1,AD8377*(X8377/100) )</f>
        <v>775013.79249999998</v>
      </c>
      <c r="AF8377" s="44">
        <v>50000000</v>
      </c>
      <c r="AG8377" s="44">
        <f>IF((AF8377-AE8377) &gt; 1,0,IF((AF8377-AE8377)&lt;0,AE8377-AF8377,AF8377-AE8377))</f>
        <v>0</v>
      </c>
      <c r="AH8377" s="44">
        <v>0.02</v>
      </c>
    </row>
    <row r="8378" spans="1:34" s="45" customFormat="1" ht="23.25" x14ac:dyDescent="0.55000000000000004">
      <c r="A8378" s="43"/>
      <c r="B8378" s="42"/>
      <c r="C8378" s="42"/>
      <c r="D8378" s="41"/>
      <c r="E8378" s="42"/>
      <c r="F8378" s="42"/>
      <c r="G8378" s="42"/>
      <c r="H8378" s="42"/>
      <c r="I8378" s="64"/>
      <c r="J8378" s="42"/>
      <c r="K8378" s="44"/>
      <c r="L8378" s="44"/>
      <c r="M8378" s="44"/>
      <c r="N8378" s="42">
        <v>3</v>
      </c>
      <c r="O8378" s="65" t="s">
        <v>11439</v>
      </c>
      <c r="P8378" s="66">
        <v>3570873000243</v>
      </c>
      <c r="Q8378" s="65" t="s">
        <v>11440</v>
      </c>
      <c r="R8378" s="65" t="s">
        <v>11443</v>
      </c>
      <c r="S8378" s="67" t="s">
        <v>11447</v>
      </c>
      <c r="T8378" s="42" t="s">
        <v>55</v>
      </c>
      <c r="U8378" s="42" t="s">
        <v>45</v>
      </c>
      <c r="V8378" s="42" t="s">
        <v>52</v>
      </c>
      <c r="W8378" s="44">
        <v>32</v>
      </c>
      <c r="X8378" s="64">
        <v>17.11</v>
      </c>
      <c r="Y8378" s="44">
        <v>0</v>
      </c>
      <c r="Z8378" s="44">
        <f>W8378*Y8378</f>
        <v>0</v>
      </c>
      <c r="AA8378" s="40">
        <v>6</v>
      </c>
      <c r="AB8378" s="40">
        <v>6</v>
      </c>
      <c r="AC8378" s="44">
        <f>(Z8378*(100-AB8378))/100</f>
        <v>0</v>
      </c>
      <c r="AD8378" s="44">
        <f>IF(AND(AC8378="",M8376=""),0,IF((AC8378=""),M8376, IF( (M8376=""),AC8378,SUM(AC8376:AC8382)+M8376)))</f>
        <v>1073575</v>
      </c>
      <c r="AE8378" s="44">
        <f t="shared" si="818"/>
        <v>183688.6825</v>
      </c>
      <c r="AF8378" s="44">
        <v>50000000</v>
      </c>
      <c r="AG8378" s="44">
        <f>IF((AF8378-AE8378) &gt; 1,0,IF((AF8378-AE8378)&lt;0,AE8378-AF8378,AF8378-AE8378))</f>
        <v>0</v>
      </c>
      <c r="AH8378" s="44">
        <v>0.02</v>
      </c>
    </row>
    <row r="8379" spans="1:34" s="45" customFormat="1" ht="23.25" x14ac:dyDescent="0.55000000000000004">
      <c r="A8379" s="43"/>
      <c r="B8379" s="42"/>
      <c r="C8379" s="42"/>
      <c r="D8379" s="41"/>
      <c r="E8379" s="42"/>
      <c r="F8379" s="42"/>
      <c r="G8379" s="42"/>
      <c r="H8379" s="42"/>
      <c r="I8379" s="64"/>
      <c r="J8379" s="42"/>
      <c r="K8379" s="44"/>
      <c r="L8379" s="44"/>
      <c r="M8379" s="44"/>
      <c r="N8379" s="42">
        <v>4</v>
      </c>
      <c r="O8379" s="65" t="s">
        <v>11439</v>
      </c>
      <c r="P8379" s="66">
        <v>3570873000243</v>
      </c>
      <c r="Q8379" s="65" t="s">
        <v>11440</v>
      </c>
      <c r="R8379" s="65" t="s">
        <v>11443</v>
      </c>
      <c r="S8379" s="67" t="s">
        <v>11448</v>
      </c>
      <c r="T8379" s="42" t="s">
        <v>51</v>
      </c>
      <c r="U8379" s="42" t="s">
        <v>45</v>
      </c>
      <c r="V8379" s="42" t="s">
        <v>75</v>
      </c>
      <c r="W8379" s="44">
        <v>20</v>
      </c>
      <c r="X8379" s="64">
        <v>10.7</v>
      </c>
      <c r="Y8379" s="44">
        <v>6750</v>
      </c>
      <c r="Z8379" s="44">
        <f>W8379*Y8379</f>
        <v>135000</v>
      </c>
      <c r="AA8379" s="40">
        <v>6</v>
      </c>
      <c r="AB8379" s="40">
        <v>6</v>
      </c>
      <c r="AC8379" s="44">
        <f>(Z8379*(100-AB8379))/100</f>
        <v>126900</v>
      </c>
      <c r="AD8379" s="44">
        <f>IF(AND(AC8379="",M8376=""),0,IF((AC8379=""),M8376, IF( (M8376=""),AC8379,SUM(AC8376:AC8382)+M8376)))</f>
        <v>1073575</v>
      </c>
      <c r="AE8379" s="44">
        <f t="shared" si="818"/>
        <v>114872.52499999999</v>
      </c>
      <c r="AF8379" s="44">
        <v>0</v>
      </c>
      <c r="AG8379" s="44">
        <f>IF((AF8379-AE8379) &gt; 1,0,IF((AF8379-AE8379)&lt;0,AE8379-AF8379,AF8379-AE8379))</f>
        <v>114872.52499999999</v>
      </c>
      <c r="AH8379" s="44">
        <v>0.3</v>
      </c>
    </row>
    <row r="8380" spans="1:34" s="45" customFormat="1" ht="23.25" x14ac:dyDescent="0.55000000000000004">
      <c r="A8380" s="43"/>
      <c r="B8380" s="42"/>
      <c r="C8380" s="42"/>
      <c r="D8380" s="41"/>
      <c r="E8380" s="42"/>
      <c r="F8380" s="42"/>
      <c r="G8380" s="42"/>
      <c r="H8380" s="42"/>
      <c r="I8380" s="64"/>
      <c r="J8380" s="42"/>
      <c r="K8380" s="44"/>
      <c r="L8380" s="44" t="s">
        <v>63</v>
      </c>
      <c r="M8380" s="44">
        <f>SUM(M8374:M8379)</f>
        <v>220100</v>
      </c>
      <c r="N8380" s="42"/>
      <c r="O8380" s="65"/>
      <c r="P8380" s="66"/>
      <c r="Q8380" s="65"/>
      <c r="R8380" s="65"/>
      <c r="S8380" s="67"/>
      <c r="T8380" s="42"/>
      <c r="U8380" s="42"/>
      <c r="V8380" s="42"/>
      <c r="W8380" s="44"/>
      <c r="X8380" s="64"/>
      <c r="Y8380" s="44"/>
      <c r="Z8380" s="44"/>
      <c r="AA8380" s="40"/>
      <c r="AB8380" s="40"/>
      <c r="AC8380" s="44"/>
      <c r="AD8380" s="44"/>
      <c r="AE8380" s="44">
        <f>SUM(AE8374:AE8379)</f>
        <v>3126745.4999999995</v>
      </c>
      <c r="AF8380" s="44"/>
      <c r="AG8380" s="44">
        <f>SUM(AG8374:AG8379)</f>
        <v>334972.52500000002</v>
      </c>
      <c r="AH8380" s="44"/>
    </row>
    <row r="8381" spans="1:34" s="173" customFormat="1" x14ac:dyDescent="0.55000000000000004">
      <c r="A8381" s="122" t="s">
        <v>11449</v>
      </c>
      <c r="B8381" s="123">
        <v>3884</v>
      </c>
      <c r="C8381" s="123">
        <v>6237</v>
      </c>
      <c r="D8381" s="135" t="s">
        <v>11450</v>
      </c>
      <c r="E8381" s="123" t="s">
        <v>34</v>
      </c>
      <c r="F8381" s="123">
        <v>20693</v>
      </c>
      <c r="G8381" s="123">
        <v>0</v>
      </c>
      <c r="H8381" s="123">
        <v>1</v>
      </c>
      <c r="I8381" s="136">
        <v>90</v>
      </c>
      <c r="J8381" s="123" t="s">
        <v>38</v>
      </c>
      <c r="K8381" s="137">
        <f>((G8381*400)+(H8381*100))+I8381</f>
        <v>190</v>
      </c>
      <c r="L8381" s="137">
        <v>7250</v>
      </c>
      <c r="M8381" s="137">
        <f>K8381*L8381</f>
        <v>1377500</v>
      </c>
      <c r="N8381" s="123"/>
      <c r="O8381" s="108"/>
      <c r="P8381" s="138"/>
      <c r="Q8381" s="108"/>
      <c r="R8381" s="108"/>
      <c r="S8381" s="139"/>
      <c r="T8381" s="123"/>
      <c r="U8381" s="123"/>
      <c r="V8381" s="123"/>
      <c r="W8381" s="137"/>
      <c r="X8381" s="136"/>
      <c r="Y8381" s="137"/>
      <c r="Z8381" s="137"/>
      <c r="AA8381" s="119"/>
      <c r="AB8381" s="119"/>
      <c r="AC8381" s="137"/>
      <c r="AD8381" s="137">
        <f>IF(AND(AC8381="",M8381=""),0,IF((AC8381=""),M8381,IF((M8381=""),AC8381,AC8381+M8381)))</f>
        <v>1377500</v>
      </c>
      <c r="AE8381" s="137">
        <f>IF( (X8381=""),AD8381*1,AD8381*(X8381/100) )</f>
        <v>1377500</v>
      </c>
      <c r="AF8381" s="137">
        <v>50000000</v>
      </c>
      <c r="AG8381" s="137">
        <f>IF((AF8381-AE8381) &gt; 1,0,IF((AF8381-AE8381)&lt;0,AE8381-AF8381,AF8381-AE8381))</f>
        <v>0</v>
      </c>
      <c r="AH8381" s="137">
        <v>0.01</v>
      </c>
    </row>
    <row r="8382" spans="1:34" s="173" customFormat="1" x14ac:dyDescent="0.55000000000000004">
      <c r="A8382" s="122"/>
      <c r="B8382" s="123"/>
      <c r="C8382" s="123"/>
      <c r="D8382" s="135"/>
      <c r="E8382" s="123"/>
      <c r="F8382" s="123"/>
      <c r="G8382" s="123"/>
      <c r="H8382" s="123"/>
      <c r="I8382" s="136"/>
      <c r="J8382" s="123"/>
      <c r="K8382" s="137"/>
      <c r="L8382" s="137" t="s">
        <v>63</v>
      </c>
      <c r="M8382" s="137">
        <f>SUM(M8381:M8381)</f>
        <v>1377500</v>
      </c>
      <c r="N8382" s="123"/>
      <c r="O8382" s="108"/>
      <c r="P8382" s="138"/>
      <c r="Q8382" s="108"/>
      <c r="R8382" s="108"/>
      <c r="S8382" s="139"/>
      <c r="T8382" s="123"/>
      <c r="U8382" s="123"/>
      <c r="V8382" s="123"/>
      <c r="W8382" s="137"/>
      <c r="X8382" s="136"/>
      <c r="Y8382" s="137"/>
      <c r="Z8382" s="137"/>
      <c r="AA8382" s="119"/>
      <c r="AB8382" s="119"/>
      <c r="AC8382" s="137"/>
      <c r="AD8382" s="137"/>
      <c r="AE8382" s="137">
        <f>SUM(AE8381:AE8381)</f>
        <v>1377500</v>
      </c>
      <c r="AF8382" s="137"/>
      <c r="AG8382" s="137">
        <f>SUM(AG8381:AG8381)</f>
        <v>0</v>
      </c>
      <c r="AH8382" s="137"/>
    </row>
    <row r="8383" spans="1:34" s="173" customFormat="1" x14ac:dyDescent="0.55000000000000004">
      <c r="A8383" s="122" t="s">
        <v>11451</v>
      </c>
      <c r="B8383" s="197">
        <v>3885</v>
      </c>
      <c r="C8383" s="197">
        <v>9656</v>
      </c>
      <c r="D8383" s="198" t="s">
        <v>11452</v>
      </c>
      <c r="E8383" s="197" t="s">
        <v>37</v>
      </c>
      <c r="F8383" s="197">
        <v>5280</v>
      </c>
      <c r="G8383" s="197">
        <v>19</v>
      </c>
      <c r="H8383" s="197">
        <v>3</v>
      </c>
      <c r="I8383" s="199">
        <v>40</v>
      </c>
      <c r="J8383" s="123" t="s">
        <v>38</v>
      </c>
      <c r="K8383" s="171">
        <f>((G8383*400)+(H8383*100))+I8383</f>
        <v>7940</v>
      </c>
      <c r="L8383" s="171">
        <v>1350</v>
      </c>
      <c r="M8383" s="171">
        <f>K8383*L8383</f>
        <v>10719000</v>
      </c>
      <c r="N8383" s="197"/>
      <c r="O8383" s="122"/>
      <c r="P8383" s="200"/>
      <c r="Q8383" s="122"/>
      <c r="R8383" s="122"/>
      <c r="S8383" s="170"/>
      <c r="T8383" s="197"/>
      <c r="U8383" s="197"/>
      <c r="V8383" s="197"/>
      <c r="W8383" s="171"/>
      <c r="X8383" s="199"/>
      <c r="Y8383" s="171"/>
      <c r="Z8383" s="171"/>
      <c r="AA8383" s="201"/>
      <c r="AB8383" s="201"/>
      <c r="AC8383" s="171"/>
      <c r="AD8383" s="171">
        <f>IF(AND(AC8383="",M8383=""),0,IF((AC8383=""),M8383,IF((M8383=""),AC8383,AC8383+M8383)))</f>
        <v>10719000</v>
      </c>
      <c r="AE8383" s="171">
        <f>IF( (X8383=""),AD8383*1,AD8383*(X8383/100) )</f>
        <v>10719000</v>
      </c>
      <c r="AF8383" s="171">
        <v>0</v>
      </c>
      <c r="AG8383" s="171">
        <f>IF((AF8383-AE8383) &gt; 1,0,IF((AF8383-AE8383)&lt;0,AE8383-AF8383,AF8383-AE8383))</f>
        <v>10719000</v>
      </c>
      <c r="AH8383" s="137">
        <v>0.01</v>
      </c>
    </row>
    <row r="8384" spans="1:34" s="173" customFormat="1" x14ac:dyDescent="0.55000000000000004">
      <c r="A8384" s="122"/>
      <c r="B8384" s="197">
        <v>3886</v>
      </c>
      <c r="C8384" s="197">
        <v>9655</v>
      </c>
      <c r="D8384" s="198" t="s">
        <v>11453</v>
      </c>
      <c r="E8384" s="197" t="s">
        <v>37</v>
      </c>
      <c r="F8384" s="197">
        <v>5281</v>
      </c>
      <c r="G8384" s="197">
        <v>13</v>
      </c>
      <c r="H8384" s="197">
        <v>1</v>
      </c>
      <c r="I8384" s="199">
        <v>78</v>
      </c>
      <c r="J8384" s="123" t="s">
        <v>38</v>
      </c>
      <c r="K8384" s="171">
        <f>((G8384*400)+(H8384*100))+I8384</f>
        <v>5378</v>
      </c>
      <c r="L8384" s="171">
        <v>1350</v>
      </c>
      <c r="M8384" s="171">
        <f>K8384*L8384</f>
        <v>7260300</v>
      </c>
      <c r="N8384" s="197"/>
      <c r="O8384" s="122"/>
      <c r="P8384" s="200"/>
      <c r="Q8384" s="122"/>
      <c r="R8384" s="122"/>
      <c r="S8384" s="170"/>
      <c r="T8384" s="197"/>
      <c r="U8384" s="197"/>
      <c r="V8384" s="197"/>
      <c r="W8384" s="171"/>
      <c r="X8384" s="199"/>
      <c r="Y8384" s="171"/>
      <c r="Z8384" s="171"/>
      <c r="AA8384" s="201"/>
      <c r="AB8384" s="201"/>
      <c r="AC8384" s="171"/>
      <c r="AD8384" s="171">
        <f>IF(AND(AC8384="",M8384=""),0,IF((AC8384=""),M8384,IF((M8384=""),AC8384,AC8384+M8384)))</f>
        <v>7260300</v>
      </c>
      <c r="AE8384" s="171">
        <f>IF( (X8384=""),AD8384*1,AD8384*(X8384/100) )</f>
        <v>7260300</v>
      </c>
      <c r="AF8384" s="171">
        <v>0</v>
      </c>
      <c r="AG8384" s="171">
        <f>IF((AF8384-AE8384) &gt; 1,0,IF((AF8384-AE8384)&lt;0,AE8384-AF8384,AF8384-AE8384))</f>
        <v>7260300</v>
      </c>
      <c r="AH8384" s="137">
        <v>0.01</v>
      </c>
    </row>
    <row r="8385" spans="1:34" s="173" customFormat="1" x14ac:dyDescent="0.55000000000000004">
      <c r="A8385" s="122"/>
      <c r="B8385" s="197"/>
      <c r="C8385" s="197"/>
      <c r="D8385" s="198"/>
      <c r="E8385" s="197"/>
      <c r="F8385" s="197"/>
      <c r="G8385" s="197"/>
      <c r="H8385" s="197"/>
      <c r="I8385" s="199"/>
      <c r="J8385" s="123"/>
      <c r="K8385" s="171"/>
      <c r="L8385" s="171" t="s">
        <v>63</v>
      </c>
      <c r="M8385" s="171">
        <f>SUM(M8383:M8384)</f>
        <v>17979300</v>
      </c>
      <c r="N8385" s="197"/>
      <c r="O8385" s="122"/>
      <c r="P8385" s="200"/>
      <c r="Q8385" s="122"/>
      <c r="R8385" s="122"/>
      <c r="S8385" s="170"/>
      <c r="T8385" s="197"/>
      <c r="U8385" s="197"/>
      <c r="V8385" s="197"/>
      <c r="W8385" s="171"/>
      <c r="X8385" s="199"/>
      <c r="Y8385" s="171"/>
      <c r="Z8385" s="171"/>
      <c r="AA8385" s="201"/>
      <c r="AB8385" s="201"/>
      <c r="AC8385" s="171"/>
      <c r="AD8385" s="171"/>
      <c r="AE8385" s="171">
        <f>SUM(AE8383:AE8384)</f>
        <v>17979300</v>
      </c>
      <c r="AF8385" s="171"/>
      <c r="AG8385" s="171">
        <f>SUM(AG8383:AG8384)</f>
        <v>17979300</v>
      </c>
      <c r="AH8385" s="137"/>
    </row>
    <row r="8386" spans="1:34" s="173" customFormat="1" x14ac:dyDescent="0.55000000000000004">
      <c r="A8386" s="122" t="s">
        <v>11456</v>
      </c>
      <c r="B8386" s="123">
        <v>3887</v>
      </c>
      <c r="C8386" s="123">
        <v>6931</v>
      </c>
      <c r="D8386" s="135" t="s">
        <v>11457</v>
      </c>
      <c r="E8386" s="123" t="s">
        <v>34</v>
      </c>
      <c r="F8386" s="123">
        <v>23653</v>
      </c>
      <c r="G8386" s="123">
        <v>0</v>
      </c>
      <c r="H8386" s="123">
        <v>1</v>
      </c>
      <c r="I8386" s="136">
        <v>65</v>
      </c>
      <c r="J8386" s="123" t="s">
        <v>35</v>
      </c>
      <c r="K8386" s="137">
        <f>((G8386*400)+(H8386*100))+I8386</f>
        <v>165</v>
      </c>
      <c r="L8386" s="137">
        <v>850</v>
      </c>
      <c r="M8386" s="137">
        <f>K8386*L8386</f>
        <v>140250</v>
      </c>
      <c r="N8386" s="123">
        <v>1</v>
      </c>
      <c r="O8386" s="108" t="s">
        <v>11454</v>
      </c>
      <c r="P8386" s="138">
        <v>1949900160819</v>
      </c>
      <c r="Q8386" s="108" t="s">
        <v>11455</v>
      </c>
      <c r="R8386" s="108" t="s">
        <v>11458</v>
      </c>
      <c r="S8386" s="139" t="s">
        <v>11459</v>
      </c>
      <c r="T8386" s="123" t="s">
        <v>51</v>
      </c>
      <c r="U8386" s="123" t="s">
        <v>45</v>
      </c>
      <c r="V8386" s="123" t="s">
        <v>52</v>
      </c>
      <c r="W8386" s="137">
        <v>124.8</v>
      </c>
      <c r="X8386" s="136">
        <v>53.22</v>
      </c>
      <c r="Y8386" s="137">
        <v>6750</v>
      </c>
      <c r="Z8386" s="137">
        <f>W8386*Y8386</f>
        <v>842400</v>
      </c>
      <c r="AA8386" s="119">
        <v>21</v>
      </c>
      <c r="AB8386" s="119">
        <v>32</v>
      </c>
      <c r="AC8386" s="137">
        <f>(Z8386*(100-AB8386))/100</f>
        <v>572832</v>
      </c>
      <c r="AD8386" s="137">
        <f>IF(AND(AC8386="",M8386=""),0,IF((AC8386=""),M8386, IF( (M8386=""),AC8386,SUM(AC8386:AC8391)+M8386)))</f>
        <v>5353273.6500000004</v>
      </c>
      <c r="AE8386" s="137">
        <f>IF( (X8386=""),AD8386*1,AD8386*(X8386/100) )</f>
        <v>2849012.2365300003</v>
      </c>
      <c r="AF8386" s="137">
        <v>50000000</v>
      </c>
      <c r="AG8386" s="137">
        <f>IF((AF8386-AE8386) &gt; 1,0,IF((AF8386-AE8386)&lt;0,AE8386-AF8386,AF8386-AE8386))</f>
        <v>0</v>
      </c>
      <c r="AH8386" s="137">
        <v>0.02</v>
      </c>
    </row>
    <row r="8387" spans="1:34" s="173" customFormat="1" x14ac:dyDescent="0.55000000000000004">
      <c r="A8387" s="122"/>
      <c r="B8387" s="123"/>
      <c r="C8387" s="123"/>
      <c r="D8387" s="135"/>
      <c r="E8387" s="123"/>
      <c r="F8387" s="123"/>
      <c r="G8387" s="123"/>
      <c r="H8387" s="123"/>
      <c r="I8387" s="136"/>
      <c r="J8387" s="123"/>
      <c r="K8387" s="137"/>
      <c r="L8387" s="137"/>
      <c r="M8387" s="137"/>
      <c r="N8387" s="123">
        <v>2</v>
      </c>
      <c r="O8387" s="108" t="s">
        <v>11454</v>
      </c>
      <c r="P8387" s="138">
        <v>1949900160819</v>
      </c>
      <c r="Q8387" s="108" t="s">
        <v>11455</v>
      </c>
      <c r="R8387" s="108" t="s">
        <v>11458</v>
      </c>
      <c r="S8387" s="139" t="s">
        <v>11460</v>
      </c>
      <c r="T8387" s="123" t="s">
        <v>51</v>
      </c>
      <c r="U8387" s="123" t="s">
        <v>74</v>
      </c>
      <c r="V8387" s="123" t="s">
        <v>52</v>
      </c>
      <c r="W8387" s="137">
        <v>71.099999999999994</v>
      </c>
      <c r="X8387" s="136">
        <v>30.32</v>
      </c>
      <c r="Y8387" s="137">
        <v>6750</v>
      </c>
      <c r="Z8387" s="137">
        <f>W8387*Y8387</f>
        <v>479924.99999999994</v>
      </c>
      <c r="AA8387" s="119">
        <v>21</v>
      </c>
      <c r="AB8387" s="119">
        <v>93</v>
      </c>
      <c r="AC8387" s="137">
        <f>(Z8387*(100-AB8387))/100</f>
        <v>33594.749999999993</v>
      </c>
      <c r="AD8387" s="137">
        <f>IF(AND(AC8387="",M8386=""),0,IF((AC8387=""),M8386, IF( (M8386=""),AC8387,SUM(AC8386:AC8391)+M8386)))</f>
        <v>5353273.6500000004</v>
      </c>
      <c r="AE8387" s="137">
        <f>IF( (X8387=""),AD8387*1,AD8387*(X8387/100) )</f>
        <v>1623112.5706800004</v>
      </c>
      <c r="AF8387" s="137">
        <v>50000000</v>
      </c>
      <c r="AG8387" s="137">
        <f>IF((AF8387-AE8387) &gt; 1,0,IF((AF8387-AE8387)&lt;0,AE8387-AF8387,AF8387-AE8387))</f>
        <v>0</v>
      </c>
      <c r="AH8387" s="137">
        <v>0.02</v>
      </c>
    </row>
    <row r="8388" spans="1:34" s="173" customFormat="1" x14ac:dyDescent="0.55000000000000004">
      <c r="A8388" s="122"/>
      <c r="B8388" s="123"/>
      <c r="C8388" s="123"/>
      <c r="D8388" s="135"/>
      <c r="E8388" s="123"/>
      <c r="F8388" s="123"/>
      <c r="G8388" s="123"/>
      <c r="H8388" s="123"/>
      <c r="I8388" s="136"/>
      <c r="J8388" s="123"/>
      <c r="K8388" s="137"/>
      <c r="L8388" s="137"/>
      <c r="M8388" s="137"/>
      <c r="N8388" s="123">
        <v>3</v>
      </c>
      <c r="O8388" s="108" t="s">
        <v>11454</v>
      </c>
      <c r="P8388" s="138">
        <v>1949900160819</v>
      </c>
      <c r="Q8388" s="108" t="s">
        <v>11455</v>
      </c>
      <c r="R8388" s="108" t="s">
        <v>11458</v>
      </c>
      <c r="S8388" s="139" t="s">
        <v>11461</v>
      </c>
      <c r="T8388" s="123" t="s">
        <v>51</v>
      </c>
      <c r="U8388" s="123" t="s">
        <v>45</v>
      </c>
      <c r="V8388" s="123" t="s">
        <v>52</v>
      </c>
      <c r="W8388" s="137">
        <v>38.61</v>
      </c>
      <c r="X8388" s="136">
        <v>16.46</v>
      </c>
      <c r="Y8388" s="137">
        <v>6750</v>
      </c>
      <c r="Z8388" s="137">
        <f>W8388*Y8388</f>
        <v>260617.5</v>
      </c>
      <c r="AA8388" s="119">
        <v>6</v>
      </c>
      <c r="AB8388" s="119">
        <v>6</v>
      </c>
      <c r="AC8388" s="137">
        <f>(Z8388*(100-AB8388))/100</f>
        <v>244980.45</v>
      </c>
      <c r="AD8388" s="137">
        <f>IF(AND(AC8388="",M8386=""),0,IF((AC8388=""),M8386, IF( (M8386=""),AC8388,SUM(AC8386:AC8391)+M8386)))</f>
        <v>5353273.6500000004</v>
      </c>
      <c r="AE8388" s="137">
        <f>IF( (X8388=""),AD8388*1,AD8388*(X8388/100) )</f>
        <v>881148.84279000002</v>
      </c>
      <c r="AF8388" s="137">
        <v>50000000</v>
      </c>
      <c r="AG8388" s="137">
        <f>IF((AF8388-AE8388) &gt; 1,0,IF((AF8388-AE8388)&lt;0,AE8388-AF8388,AF8388-AE8388))</f>
        <v>0</v>
      </c>
      <c r="AH8388" s="137">
        <v>0.02</v>
      </c>
    </row>
    <row r="8389" spans="1:34" s="173" customFormat="1" x14ac:dyDescent="0.55000000000000004">
      <c r="A8389" s="122"/>
      <c r="B8389" s="123"/>
      <c r="C8389" s="123"/>
      <c r="D8389" s="135"/>
      <c r="E8389" s="123"/>
      <c r="F8389" s="123"/>
      <c r="G8389" s="123"/>
      <c r="H8389" s="123"/>
      <c r="I8389" s="136"/>
      <c r="J8389" s="123"/>
      <c r="K8389" s="137"/>
      <c r="L8389" s="137" t="s">
        <v>63</v>
      </c>
      <c r="M8389" s="137">
        <f>SUM(M8386:M8388)</f>
        <v>140250</v>
      </c>
      <c r="N8389" s="123"/>
      <c r="O8389" s="108"/>
      <c r="P8389" s="138"/>
      <c r="Q8389" s="108"/>
      <c r="R8389" s="108"/>
      <c r="S8389" s="139"/>
      <c r="T8389" s="123"/>
      <c r="U8389" s="123"/>
      <c r="V8389" s="123"/>
      <c r="W8389" s="137"/>
      <c r="X8389" s="136"/>
      <c r="Y8389" s="137"/>
      <c r="Z8389" s="137"/>
      <c r="AA8389" s="119"/>
      <c r="AB8389" s="119"/>
      <c r="AC8389" s="137"/>
      <c r="AD8389" s="137"/>
      <c r="AE8389" s="137">
        <f>SUM(AE8386:AE8388)</f>
        <v>5353273.6500000004</v>
      </c>
      <c r="AF8389" s="137"/>
      <c r="AG8389" s="137">
        <f>SUM(AG8386:AG8388)</f>
        <v>0</v>
      </c>
      <c r="AH8389" s="137"/>
    </row>
    <row r="8390" spans="1:34" s="173" customFormat="1" x14ac:dyDescent="0.55000000000000004">
      <c r="A8390" s="122" t="s">
        <v>11464</v>
      </c>
      <c r="B8390" s="123">
        <v>3888</v>
      </c>
      <c r="C8390" s="123">
        <v>7662</v>
      </c>
      <c r="D8390" s="135" t="s">
        <v>11465</v>
      </c>
      <c r="E8390" s="123" t="s">
        <v>34</v>
      </c>
      <c r="F8390" s="123">
        <v>11557</v>
      </c>
      <c r="G8390" s="123">
        <v>0</v>
      </c>
      <c r="H8390" s="123">
        <v>1</v>
      </c>
      <c r="I8390" s="136">
        <v>42</v>
      </c>
      <c r="J8390" s="123" t="s">
        <v>35</v>
      </c>
      <c r="K8390" s="137">
        <f>((G8390*400)+(H8390*100))+I8390</f>
        <v>142</v>
      </c>
      <c r="L8390" s="137">
        <v>800</v>
      </c>
      <c r="M8390" s="137">
        <f>K8390*L8390</f>
        <v>113600</v>
      </c>
      <c r="N8390" s="123">
        <v>1</v>
      </c>
      <c r="O8390" s="108" t="s">
        <v>11462</v>
      </c>
      <c r="P8390" s="138"/>
      <c r="Q8390" s="108" t="s">
        <v>11463</v>
      </c>
      <c r="R8390" s="108" t="s">
        <v>11466</v>
      </c>
      <c r="S8390" s="139" t="s">
        <v>11467</v>
      </c>
      <c r="T8390" s="123" t="s">
        <v>51</v>
      </c>
      <c r="U8390" s="123" t="s">
        <v>45</v>
      </c>
      <c r="V8390" s="123" t="s">
        <v>52</v>
      </c>
      <c r="W8390" s="137">
        <v>552.21</v>
      </c>
      <c r="X8390" s="136">
        <v>77.92</v>
      </c>
      <c r="Y8390" s="137">
        <v>6750</v>
      </c>
      <c r="Z8390" s="137">
        <f>W8390*Y8390</f>
        <v>3727417.5000000005</v>
      </c>
      <c r="AA8390" s="119">
        <v>6</v>
      </c>
      <c r="AB8390" s="119">
        <v>6</v>
      </c>
      <c r="AC8390" s="137">
        <f>(Z8390*(100-AB8390))/100</f>
        <v>3503772.4500000007</v>
      </c>
      <c r="AD8390" s="137">
        <f>IF(AND(AC8390="",M8390=""),0,IF((AC8390=""),M8390, IF( (M8390=""),AC8390,SUM(AC8390:AC8395)+M8390)))</f>
        <v>4475216.45</v>
      </c>
      <c r="AE8390" s="137">
        <f>IF( (X8390=""),AD8390*1,AD8390*(X8390/100) )</f>
        <v>3487088.65784</v>
      </c>
      <c r="AF8390" s="137">
        <v>50000000</v>
      </c>
      <c r="AG8390" s="137">
        <f>IF((AF8390-AE8390) &gt; 1,0,IF((AF8390-AE8390)&lt;0,AE8390-AF8390,AF8390-AE8390))</f>
        <v>0</v>
      </c>
      <c r="AH8390" s="137">
        <v>0.02</v>
      </c>
    </row>
    <row r="8391" spans="1:34" s="173" customFormat="1" x14ac:dyDescent="0.55000000000000004">
      <c r="A8391" s="122"/>
      <c r="B8391" s="123"/>
      <c r="C8391" s="123"/>
      <c r="D8391" s="135"/>
      <c r="E8391" s="123"/>
      <c r="F8391" s="123"/>
      <c r="G8391" s="123"/>
      <c r="H8391" s="123"/>
      <c r="I8391" s="136"/>
      <c r="J8391" s="123"/>
      <c r="K8391" s="137"/>
      <c r="L8391" s="137"/>
      <c r="M8391" s="137"/>
      <c r="N8391" s="123">
        <v>2</v>
      </c>
      <c r="O8391" s="108" t="s">
        <v>11462</v>
      </c>
      <c r="P8391" s="138"/>
      <c r="Q8391" s="108" t="s">
        <v>11463</v>
      </c>
      <c r="R8391" s="108" t="s">
        <v>11466</v>
      </c>
      <c r="S8391" s="139" t="s">
        <v>11468</v>
      </c>
      <c r="T8391" s="123" t="s">
        <v>51</v>
      </c>
      <c r="U8391" s="123" t="s">
        <v>45</v>
      </c>
      <c r="V8391" s="123" t="s">
        <v>52</v>
      </c>
      <c r="W8391" s="137">
        <v>135.19999999999999</v>
      </c>
      <c r="X8391" s="136">
        <v>19.079999999999998</v>
      </c>
      <c r="Y8391" s="137">
        <v>6750</v>
      </c>
      <c r="Z8391" s="137">
        <f>W8391*Y8391</f>
        <v>912599.99999999988</v>
      </c>
      <c r="AA8391" s="119">
        <v>6</v>
      </c>
      <c r="AB8391" s="119">
        <v>6</v>
      </c>
      <c r="AC8391" s="137">
        <f>(Z8391*(100-AB8391))/100</f>
        <v>857843.99999999988</v>
      </c>
      <c r="AD8391" s="137">
        <f>IF(AND(AC8391="",M8390=""),0,IF((AC8391=""),M8390, IF( (M8390=""),AC8391,SUM(AC8390:AC8395)+M8390)))</f>
        <v>4475216.45</v>
      </c>
      <c r="AE8391" s="137">
        <f>IF( (X8391=""),AD8391*1,AD8391*(X8391/100) )</f>
        <v>853871.29865999985</v>
      </c>
      <c r="AF8391" s="137">
        <v>50000000</v>
      </c>
      <c r="AG8391" s="137">
        <f>IF((AF8391-AE8391) &gt; 1,0,IF((AF8391-AE8391)&lt;0,AE8391-AF8391,AF8391-AE8391))</f>
        <v>0</v>
      </c>
      <c r="AH8391" s="137">
        <v>0.02</v>
      </c>
    </row>
    <row r="8392" spans="1:34" s="173" customFormat="1" x14ac:dyDescent="0.55000000000000004">
      <c r="A8392" s="122"/>
      <c r="B8392" s="123"/>
      <c r="C8392" s="123"/>
      <c r="D8392" s="135"/>
      <c r="E8392" s="123"/>
      <c r="F8392" s="123"/>
      <c r="G8392" s="123"/>
      <c r="H8392" s="123"/>
      <c r="I8392" s="136"/>
      <c r="J8392" s="123"/>
      <c r="K8392" s="137"/>
      <c r="L8392" s="137"/>
      <c r="M8392" s="137"/>
      <c r="N8392" s="123">
        <v>3</v>
      </c>
      <c r="O8392" s="108" t="s">
        <v>11462</v>
      </c>
      <c r="P8392" s="138"/>
      <c r="Q8392" s="108" t="s">
        <v>11463</v>
      </c>
      <c r="R8392" s="108" t="s">
        <v>11466</v>
      </c>
      <c r="S8392" s="139" t="s">
        <v>11469</v>
      </c>
      <c r="T8392" s="123" t="s">
        <v>55</v>
      </c>
      <c r="U8392" s="123" t="s">
        <v>45</v>
      </c>
      <c r="V8392" s="123" t="s">
        <v>52</v>
      </c>
      <c r="W8392" s="137">
        <v>21.24</v>
      </c>
      <c r="X8392" s="136">
        <v>3</v>
      </c>
      <c r="Y8392" s="137">
        <v>0</v>
      </c>
      <c r="Z8392" s="137">
        <f>W8392*Y8392</f>
        <v>0</v>
      </c>
      <c r="AA8392" s="119">
        <v>6</v>
      </c>
      <c r="AB8392" s="119">
        <v>6</v>
      </c>
      <c r="AC8392" s="137">
        <f>(Z8392*(100-AB8392))/100</f>
        <v>0</v>
      </c>
      <c r="AD8392" s="137">
        <f>IF(AND(AC8392="",M8390=""),0,IF((AC8392=""),M8390, IF( (M8390=""),AC8392,SUM(AC8390:AC8395)+M8390)))</f>
        <v>4475216.45</v>
      </c>
      <c r="AE8392" s="137">
        <f>IF( (X8392=""),AD8392*1,AD8392*(X8392/100) )</f>
        <v>134256.49350000001</v>
      </c>
      <c r="AF8392" s="137">
        <v>50000000</v>
      </c>
      <c r="AG8392" s="137">
        <f>IF((AF8392-AE8392) &gt; 1,0,IF((AF8392-AE8392)&lt;0,AE8392-AF8392,AF8392-AE8392))</f>
        <v>0</v>
      </c>
      <c r="AH8392" s="137">
        <v>0.02</v>
      </c>
    </row>
    <row r="8393" spans="1:34" s="173" customFormat="1" x14ac:dyDescent="0.55000000000000004">
      <c r="A8393" s="122"/>
      <c r="B8393" s="123"/>
      <c r="C8393" s="123"/>
      <c r="D8393" s="135"/>
      <c r="E8393" s="123"/>
      <c r="F8393" s="123"/>
      <c r="G8393" s="123"/>
      <c r="H8393" s="123"/>
      <c r="I8393" s="136"/>
      <c r="J8393" s="123"/>
      <c r="K8393" s="137"/>
      <c r="L8393" s="137" t="s">
        <v>63</v>
      </c>
      <c r="M8393" s="137">
        <f>SUM(M8390:M8392)</f>
        <v>113600</v>
      </c>
      <c r="N8393" s="123"/>
      <c r="O8393" s="108"/>
      <c r="P8393" s="138"/>
      <c r="Q8393" s="108"/>
      <c r="R8393" s="108"/>
      <c r="S8393" s="139"/>
      <c r="T8393" s="123"/>
      <c r="U8393" s="123"/>
      <c r="V8393" s="123"/>
      <c r="W8393" s="137"/>
      <c r="X8393" s="136"/>
      <c r="Y8393" s="137"/>
      <c r="Z8393" s="137"/>
      <c r="AA8393" s="119"/>
      <c r="AB8393" s="119"/>
      <c r="AC8393" s="137"/>
      <c r="AD8393" s="137"/>
      <c r="AE8393" s="137">
        <f>SUM(AE8390:AE8392)</f>
        <v>4475216.4499999993</v>
      </c>
      <c r="AF8393" s="137"/>
      <c r="AG8393" s="137">
        <f>SUM(AG8390:AG8392)</f>
        <v>0</v>
      </c>
      <c r="AH8393" s="137"/>
    </row>
    <row r="8394" spans="1:34" s="173" customFormat="1" x14ac:dyDescent="0.55000000000000004">
      <c r="A8394" s="122" t="s">
        <v>11470</v>
      </c>
      <c r="B8394" s="123">
        <v>3889</v>
      </c>
      <c r="C8394" s="123">
        <v>6422</v>
      </c>
      <c r="D8394" s="135" t="s">
        <v>11471</v>
      </c>
      <c r="E8394" s="123" t="s">
        <v>37</v>
      </c>
      <c r="F8394" s="123">
        <v>5317</v>
      </c>
      <c r="G8394" s="123">
        <v>3</v>
      </c>
      <c r="H8394" s="123">
        <v>0</v>
      </c>
      <c r="I8394" s="136">
        <v>69</v>
      </c>
      <c r="J8394" s="123" t="s">
        <v>38</v>
      </c>
      <c r="K8394" s="137">
        <f>((G8394*400)+(H8394*100))+I8394</f>
        <v>1269</v>
      </c>
      <c r="L8394" s="137">
        <v>400</v>
      </c>
      <c r="M8394" s="137">
        <f>K8394*L8394</f>
        <v>507600</v>
      </c>
      <c r="N8394" s="123"/>
      <c r="O8394" s="108"/>
      <c r="P8394" s="138"/>
      <c r="Q8394" s="108"/>
      <c r="R8394" s="108"/>
      <c r="S8394" s="139"/>
      <c r="T8394" s="123"/>
      <c r="U8394" s="123"/>
      <c r="V8394" s="123"/>
      <c r="W8394" s="137"/>
      <c r="X8394" s="136"/>
      <c r="Y8394" s="137"/>
      <c r="Z8394" s="137"/>
      <c r="AA8394" s="119"/>
      <c r="AB8394" s="119"/>
      <c r="AC8394" s="137"/>
      <c r="AD8394" s="137">
        <f>IF(AND(AC8394="",M8394=""),0,IF((AC8394=""),M8394,IF((M8394=""),AC8394,AC8394+M8394)))</f>
        <v>507600</v>
      </c>
      <c r="AE8394" s="137">
        <f>IF( (X8394=""),AD8394*1,AD8394*(X8394/100) )</f>
        <v>507600</v>
      </c>
      <c r="AF8394" s="137">
        <v>0</v>
      </c>
      <c r="AG8394" s="137">
        <f>IF((AF8394-AE8394) &gt; 1,0,IF((AF8394-AE8394)&lt;0,AE8394-AF8394,AF8394-AE8394))</f>
        <v>507600</v>
      </c>
      <c r="AH8394" s="137">
        <v>0.01</v>
      </c>
    </row>
    <row r="8395" spans="1:34" s="173" customFormat="1" x14ac:dyDescent="0.55000000000000004">
      <c r="A8395" s="122"/>
      <c r="B8395" s="123">
        <v>3890</v>
      </c>
      <c r="C8395" s="123">
        <v>6412</v>
      </c>
      <c r="D8395" s="135" t="s">
        <v>11472</v>
      </c>
      <c r="E8395" s="123" t="s">
        <v>37</v>
      </c>
      <c r="F8395" s="123">
        <v>5318</v>
      </c>
      <c r="G8395" s="123">
        <v>5</v>
      </c>
      <c r="H8395" s="123">
        <v>2</v>
      </c>
      <c r="I8395" s="136">
        <v>19</v>
      </c>
      <c r="J8395" s="123" t="s">
        <v>38</v>
      </c>
      <c r="K8395" s="137">
        <f>((G8395*400)+(H8395*100))+I8395</f>
        <v>2219</v>
      </c>
      <c r="L8395" s="137">
        <v>400</v>
      </c>
      <c r="M8395" s="137">
        <f>K8395*L8395</f>
        <v>887600</v>
      </c>
      <c r="N8395" s="123"/>
      <c r="O8395" s="108"/>
      <c r="P8395" s="138"/>
      <c r="Q8395" s="108"/>
      <c r="R8395" s="108"/>
      <c r="S8395" s="139"/>
      <c r="T8395" s="123"/>
      <c r="U8395" s="123"/>
      <c r="V8395" s="123"/>
      <c r="W8395" s="137"/>
      <c r="X8395" s="136"/>
      <c r="Y8395" s="137"/>
      <c r="Z8395" s="137"/>
      <c r="AA8395" s="119"/>
      <c r="AB8395" s="119"/>
      <c r="AC8395" s="137"/>
      <c r="AD8395" s="137">
        <f>IF(AND(AC8395="",M8395=""),0,IF((AC8395=""),M8395,IF((M8395=""),AC8395,AC8395+M8395)))</f>
        <v>887600</v>
      </c>
      <c r="AE8395" s="137">
        <f>IF( (X8395=""),AD8395*1,AD8395*(X8395/100) )</f>
        <v>887600</v>
      </c>
      <c r="AF8395" s="137">
        <v>0</v>
      </c>
      <c r="AG8395" s="137">
        <f>IF((AF8395-AE8395) &gt; 1,0,IF((AF8395-AE8395)&lt;0,AE8395-AF8395,AF8395-AE8395))</f>
        <v>887600</v>
      </c>
      <c r="AH8395" s="137">
        <v>0.01</v>
      </c>
    </row>
    <row r="8396" spans="1:34" s="173" customFormat="1" x14ac:dyDescent="0.55000000000000004">
      <c r="A8396" s="122"/>
      <c r="B8396" s="123"/>
      <c r="C8396" s="123"/>
      <c r="D8396" s="135"/>
      <c r="E8396" s="123"/>
      <c r="F8396" s="123"/>
      <c r="G8396" s="123"/>
      <c r="H8396" s="123"/>
      <c r="I8396" s="136"/>
      <c r="J8396" s="123"/>
      <c r="K8396" s="137"/>
      <c r="L8396" s="137" t="s">
        <v>63</v>
      </c>
      <c r="M8396" s="137">
        <f>SUM(M8394:M8395)</f>
        <v>1395200</v>
      </c>
      <c r="N8396" s="123"/>
      <c r="O8396" s="108"/>
      <c r="P8396" s="138"/>
      <c r="Q8396" s="108"/>
      <c r="R8396" s="108"/>
      <c r="S8396" s="139"/>
      <c r="T8396" s="123"/>
      <c r="U8396" s="123"/>
      <c r="V8396" s="123"/>
      <c r="W8396" s="137"/>
      <c r="X8396" s="136"/>
      <c r="Y8396" s="137"/>
      <c r="Z8396" s="137"/>
      <c r="AA8396" s="119"/>
      <c r="AB8396" s="119"/>
      <c r="AC8396" s="137"/>
      <c r="AD8396" s="137"/>
      <c r="AE8396" s="137">
        <f>SUM(AE8394:AE8395)</f>
        <v>1395200</v>
      </c>
      <c r="AF8396" s="137"/>
      <c r="AG8396" s="137">
        <f>SUM(AG8394:AG8395)</f>
        <v>1395200</v>
      </c>
      <c r="AH8396" s="137"/>
    </row>
    <row r="8397" spans="1:34" s="173" customFormat="1" x14ac:dyDescent="0.55000000000000004">
      <c r="A8397" s="122" t="s">
        <v>11473</v>
      </c>
      <c r="B8397" s="123">
        <v>3891</v>
      </c>
      <c r="C8397" s="123">
        <v>6235</v>
      </c>
      <c r="D8397" s="135" t="s">
        <v>11474</v>
      </c>
      <c r="E8397" s="123" t="s">
        <v>37</v>
      </c>
      <c r="F8397" s="123">
        <v>5541</v>
      </c>
      <c r="G8397" s="123">
        <v>3</v>
      </c>
      <c r="H8397" s="123">
        <v>2</v>
      </c>
      <c r="I8397" s="136">
        <v>68</v>
      </c>
      <c r="J8397" s="123" t="s">
        <v>38</v>
      </c>
      <c r="K8397" s="137">
        <f>((G8397*400)+(H8397*100))+I8397</f>
        <v>1468</v>
      </c>
      <c r="L8397" s="137">
        <v>400</v>
      </c>
      <c r="M8397" s="137">
        <f>K8397*L8397</f>
        <v>587200</v>
      </c>
      <c r="N8397" s="123"/>
      <c r="O8397" s="108"/>
      <c r="P8397" s="138"/>
      <c r="Q8397" s="108"/>
      <c r="R8397" s="108"/>
      <c r="S8397" s="139"/>
      <c r="T8397" s="123"/>
      <c r="U8397" s="123"/>
      <c r="V8397" s="123"/>
      <c r="W8397" s="137"/>
      <c r="X8397" s="136"/>
      <c r="Y8397" s="137"/>
      <c r="Z8397" s="137"/>
      <c r="AA8397" s="119"/>
      <c r="AB8397" s="119"/>
      <c r="AC8397" s="137"/>
      <c r="AD8397" s="137">
        <f>IF(AND(AC8397="",M8397=""),0,IF((AC8397=""),M8397,IF((M8397=""),AC8397,AC8397+M8397)))</f>
        <v>587200</v>
      </c>
      <c r="AE8397" s="137">
        <f>IF( (X8397=""),AD8397*1,AD8397*(X8397/100) )</f>
        <v>587200</v>
      </c>
      <c r="AF8397" s="137">
        <v>0</v>
      </c>
      <c r="AG8397" s="137">
        <f>IF((AF8397-AE8397) &gt; 1,0,IF((AF8397-AE8397)&lt;0,AE8397-AF8397,AF8397-AE8397))</f>
        <v>587200</v>
      </c>
      <c r="AH8397" s="137">
        <v>0.01</v>
      </c>
    </row>
    <row r="8398" spans="1:34" s="173" customFormat="1" x14ac:dyDescent="0.55000000000000004">
      <c r="A8398" s="122"/>
      <c r="B8398" s="123">
        <v>3892</v>
      </c>
      <c r="C8398" s="123">
        <v>6234</v>
      </c>
      <c r="D8398" s="135" t="s">
        <v>11475</v>
      </c>
      <c r="E8398" s="123" t="s">
        <v>37</v>
      </c>
      <c r="F8398" s="123">
        <v>5589</v>
      </c>
      <c r="G8398" s="123">
        <v>3</v>
      </c>
      <c r="H8398" s="123">
        <v>0</v>
      </c>
      <c r="I8398" s="136">
        <v>27</v>
      </c>
      <c r="J8398" s="123" t="s">
        <v>38</v>
      </c>
      <c r="K8398" s="137">
        <f>((G8398*400)+(H8398*100))+I8398</f>
        <v>1227</v>
      </c>
      <c r="L8398" s="137">
        <v>400</v>
      </c>
      <c r="M8398" s="137">
        <f>K8398*L8398</f>
        <v>490800</v>
      </c>
      <c r="N8398" s="123"/>
      <c r="O8398" s="108"/>
      <c r="P8398" s="138"/>
      <c r="Q8398" s="108"/>
      <c r="R8398" s="108"/>
      <c r="S8398" s="139"/>
      <c r="T8398" s="123"/>
      <c r="U8398" s="123"/>
      <c r="V8398" s="123"/>
      <c r="W8398" s="137"/>
      <c r="X8398" s="136"/>
      <c r="Y8398" s="137"/>
      <c r="Z8398" s="137"/>
      <c r="AA8398" s="119"/>
      <c r="AB8398" s="119"/>
      <c r="AC8398" s="137"/>
      <c r="AD8398" s="137">
        <f>IF(AND(AC8398="",M8398=""),0,IF((AC8398=""),M8398,IF((M8398=""),AC8398,AC8398+M8398)))</f>
        <v>490800</v>
      </c>
      <c r="AE8398" s="137">
        <f>IF( (X8398=""),AD8398*1,AD8398*(X8398/100) )</f>
        <v>490800</v>
      </c>
      <c r="AF8398" s="137">
        <v>0</v>
      </c>
      <c r="AG8398" s="137">
        <f>IF((AF8398-AE8398) &gt; 1,0,IF((AF8398-AE8398)&lt;0,AE8398-AF8398,AF8398-AE8398))</f>
        <v>490800</v>
      </c>
      <c r="AH8398" s="137">
        <v>0.01</v>
      </c>
    </row>
    <row r="8399" spans="1:34" s="173" customFormat="1" x14ac:dyDescent="0.55000000000000004">
      <c r="A8399" s="122"/>
      <c r="B8399" s="123"/>
      <c r="C8399" s="123"/>
      <c r="D8399" s="135"/>
      <c r="E8399" s="123"/>
      <c r="F8399" s="123"/>
      <c r="G8399" s="123"/>
      <c r="H8399" s="123"/>
      <c r="I8399" s="136"/>
      <c r="J8399" s="123"/>
      <c r="K8399" s="137"/>
      <c r="L8399" s="137" t="s">
        <v>63</v>
      </c>
      <c r="M8399" s="137">
        <f>SUM(M8397:M8398)</f>
        <v>1078000</v>
      </c>
      <c r="N8399" s="123"/>
      <c r="O8399" s="108"/>
      <c r="P8399" s="138"/>
      <c r="Q8399" s="108"/>
      <c r="R8399" s="108"/>
      <c r="S8399" s="139"/>
      <c r="T8399" s="123"/>
      <c r="U8399" s="123"/>
      <c r="V8399" s="123"/>
      <c r="W8399" s="137"/>
      <c r="X8399" s="136"/>
      <c r="Y8399" s="137"/>
      <c r="Z8399" s="137"/>
      <c r="AA8399" s="119"/>
      <c r="AB8399" s="119"/>
      <c r="AC8399" s="137"/>
      <c r="AD8399" s="137"/>
      <c r="AE8399" s="137">
        <f>SUM(AE8397:AE8398)</f>
        <v>1078000</v>
      </c>
      <c r="AF8399" s="137"/>
      <c r="AG8399" s="137">
        <f>SUM(AG8397:AG8398)</f>
        <v>1078000</v>
      </c>
      <c r="AH8399" s="137"/>
    </row>
    <row r="8400" spans="1:34" s="173" customFormat="1" x14ac:dyDescent="0.55000000000000004">
      <c r="A8400" s="122" t="s">
        <v>11476</v>
      </c>
      <c r="B8400" s="123">
        <v>3893</v>
      </c>
      <c r="C8400" s="123">
        <v>5416</v>
      </c>
      <c r="D8400" s="135" t="s">
        <v>11477</v>
      </c>
      <c r="E8400" s="123" t="s">
        <v>34</v>
      </c>
      <c r="F8400" s="123">
        <v>3396</v>
      </c>
      <c r="G8400" s="123">
        <v>0</v>
      </c>
      <c r="H8400" s="123">
        <v>3</v>
      </c>
      <c r="I8400" s="136">
        <v>67</v>
      </c>
      <c r="J8400" s="123" t="s">
        <v>68</v>
      </c>
      <c r="K8400" s="137">
        <f>((G8400*400)+(H8400*100))+I8400</f>
        <v>367</v>
      </c>
      <c r="L8400" s="137">
        <v>925</v>
      </c>
      <c r="M8400" s="137">
        <f>K8400*L8400</f>
        <v>339475</v>
      </c>
      <c r="N8400" s="123"/>
      <c r="O8400" s="108"/>
      <c r="P8400" s="138"/>
      <c r="Q8400" s="108"/>
      <c r="R8400" s="108"/>
      <c r="S8400" s="139"/>
      <c r="T8400" s="123"/>
      <c r="U8400" s="123"/>
      <c r="V8400" s="123"/>
      <c r="W8400" s="137"/>
      <c r="X8400" s="136"/>
      <c r="Y8400" s="137"/>
      <c r="Z8400" s="137"/>
      <c r="AA8400" s="119"/>
      <c r="AB8400" s="119"/>
      <c r="AC8400" s="137"/>
      <c r="AD8400" s="137">
        <f>IF(AND(AC8400="",M8400=""),0,IF((AC8400=""),M8400,IF((M8400=""),AC8400,AC8400+M8400)))</f>
        <v>339475</v>
      </c>
      <c r="AE8400" s="137">
        <f>IF( (X8400=""),AD8400*1,AD8400*(X8400/100) )</f>
        <v>339475</v>
      </c>
      <c r="AF8400" s="137">
        <v>0</v>
      </c>
      <c r="AG8400" s="137">
        <f>IF((AF8400-AE8400) &gt; 1,0,IF((AF8400-AE8400)&lt;0,AE8400-AF8400,AF8400-AE8400))</f>
        <v>339475</v>
      </c>
      <c r="AH8400" s="137">
        <v>0.3</v>
      </c>
    </row>
    <row r="8401" spans="1:34" s="173" customFormat="1" x14ac:dyDescent="0.55000000000000004">
      <c r="A8401" s="122"/>
      <c r="B8401" s="123"/>
      <c r="C8401" s="123"/>
      <c r="D8401" s="135"/>
      <c r="E8401" s="123"/>
      <c r="F8401" s="123"/>
      <c r="G8401" s="123"/>
      <c r="H8401" s="123"/>
      <c r="I8401" s="136"/>
      <c r="J8401" s="123"/>
      <c r="K8401" s="137"/>
      <c r="L8401" s="137" t="s">
        <v>63</v>
      </c>
      <c r="M8401" s="137">
        <f>SUM(M8400:M8400)</f>
        <v>339475</v>
      </c>
      <c r="N8401" s="123"/>
      <c r="O8401" s="108"/>
      <c r="P8401" s="138"/>
      <c r="Q8401" s="108"/>
      <c r="R8401" s="108"/>
      <c r="S8401" s="139"/>
      <c r="T8401" s="123"/>
      <c r="U8401" s="123"/>
      <c r="V8401" s="123"/>
      <c r="W8401" s="137"/>
      <c r="X8401" s="136"/>
      <c r="Y8401" s="137"/>
      <c r="Z8401" s="137"/>
      <c r="AA8401" s="119"/>
      <c r="AB8401" s="119"/>
      <c r="AC8401" s="137"/>
      <c r="AD8401" s="137"/>
      <c r="AE8401" s="137">
        <f>SUM(AE8400:AE8400)</f>
        <v>339475</v>
      </c>
      <c r="AF8401" s="137"/>
      <c r="AG8401" s="137">
        <f>SUM(AG8400:AG8400)</f>
        <v>339475</v>
      </c>
      <c r="AH8401" s="137"/>
    </row>
    <row r="8402" spans="1:34" s="173" customFormat="1" x14ac:dyDescent="0.55000000000000004">
      <c r="A8402" s="122" t="s">
        <v>11478</v>
      </c>
      <c r="B8402" s="123">
        <v>3894</v>
      </c>
      <c r="C8402" s="123">
        <v>5338</v>
      </c>
      <c r="D8402" s="135" t="s">
        <v>11479</v>
      </c>
      <c r="E8402" s="123" t="s">
        <v>34</v>
      </c>
      <c r="F8402" s="123">
        <v>24406</v>
      </c>
      <c r="G8402" s="123">
        <v>0</v>
      </c>
      <c r="H8402" s="123">
        <v>0</v>
      </c>
      <c r="I8402" s="136">
        <v>45</v>
      </c>
      <c r="J8402" s="123" t="s">
        <v>35</v>
      </c>
      <c r="K8402" s="137">
        <f>((G8402*400)+(H8402*100))+I8402</f>
        <v>45</v>
      </c>
      <c r="L8402" s="137">
        <v>2425</v>
      </c>
      <c r="M8402" s="137">
        <f>K8402*L8402</f>
        <v>109125</v>
      </c>
      <c r="N8402" s="123"/>
      <c r="O8402" s="108"/>
      <c r="P8402" s="138"/>
      <c r="Q8402" s="108"/>
      <c r="R8402" s="108"/>
      <c r="S8402" s="139"/>
      <c r="T8402" s="123"/>
      <c r="U8402" s="123"/>
      <c r="V8402" s="123"/>
      <c r="W8402" s="137"/>
      <c r="X8402" s="136"/>
      <c r="Y8402" s="137"/>
      <c r="Z8402" s="137"/>
      <c r="AA8402" s="119"/>
      <c r="AB8402" s="119"/>
      <c r="AC8402" s="137"/>
      <c r="AD8402" s="137">
        <f>IF(AND(AC8402="",M8402=""),0,IF((AC8402=""),M8402,IF((M8402=""),AC8402,AC8402+M8402)))</f>
        <v>109125</v>
      </c>
      <c r="AE8402" s="137">
        <f>IF( (X8402=""),AD8402*1,AD8402*(X8402/100) )</f>
        <v>109125</v>
      </c>
      <c r="AF8402" s="137">
        <v>50000000</v>
      </c>
      <c r="AG8402" s="137">
        <f>IF((AF8402-AE8402) &gt; 1,0,IF((AF8402-AE8402)&lt;0,AE8402-AF8402,AF8402-AE8402))</f>
        <v>0</v>
      </c>
      <c r="AH8402" s="137">
        <v>0.02</v>
      </c>
    </row>
    <row r="8403" spans="1:34" s="173" customFormat="1" x14ac:dyDescent="0.55000000000000004">
      <c r="A8403" s="122"/>
      <c r="B8403" s="123"/>
      <c r="C8403" s="123"/>
      <c r="D8403" s="135"/>
      <c r="E8403" s="123"/>
      <c r="F8403" s="123"/>
      <c r="G8403" s="123"/>
      <c r="H8403" s="123"/>
      <c r="I8403" s="136"/>
      <c r="J8403" s="123"/>
      <c r="K8403" s="137"/>
      <c r="L8403" s="137" t="s">
        <v>63</v>
      </c>
      <c r="M8403" s="137">
        <f>SUM(M8402:M8402)</f>
        <v>109125</v>
      </c>
      <c r="N8403" s="123"/>
      <c r="O8403" s="108"/>
      <c r="P8403" s="138"/>
      <c r="Q8403" s="108"/>
      <c r="R8403" s="108"/>
      <c r="S8403" s="139"/>
      <c r="T8403" s="123"/>
      <c r="U8403" s="123"/>
      <c r="V8403" s="123"/>
      <c r="W8403" s="137"/>
      <c r="X8403" s="136"/>
      <c r="Y8403" s="137"/>
      <c r="Z8403" s="137"/>
      <c r="AA8403" s="119"/>
      <c r="AB8403" s="119"/>
      <c r="AC8403" s="137"/>
      <c r="AD8403" s="137"/>
      <c r="AE8403" s="137">
        <f>SUM(AE8402:AE8402)</f>
        <v>109125</v>
      </c>
      <c r="AF8403" s="137"/>
      <c r="AG8403" s="137">
        <f>SUM(AG8402:AG8402)</f>
        <v>0</v>
      </c>
      <c r="AH8403" s="137"/>
    </row>
    <row r="8404" spans="1:34" s="173" customFormat="1" x14ac:dyDescent="0.55000000000000004">
      <c r="A8404" s="122" t="s">
        <v>11482</v>
      </c>
      <c r="B8404" s="123">
        <v>3895</v>
      </c>
      <c r="C8404" s="123">
        <v>5383</v>
      </c>
      <c r="D8404" s="135" t="s">
        <v>11483</v>
      </c>
      <c r="E8404" s="123" t="s">
        <v>34</v>
      </c>
      <c r="F8404" s="123">
        <v>2424</v>
      </c>
      <c r="G8404" s="123">
        <v>0</v>
      </c>
      <c r="H8404" s="123">
        <v>1</v>
      </c>
      <c r="I8404" s="136">
        <v>8</v>
      </c>
      <c r="J8404" s="123" t="s">
        <v>35</v>
      </c>
      <c r="K8404" s="137">
        <f>((G8404*400)+(H8404*100))+I8404</f>
        <v>108</v>
      </c>
      <c r="L8404" s="137">
        <v>2425</v>
      </c>
      <c r="M8404" s="137">
        <f>K8404*L8404</f>
        <v>261900</v>
      </c>
      <c r="N8404" s="123">
        <v>1</v>
      </c>
      <c r="O8404" s="108" t="s">
        <v>11480</v>
      </c>
      <c r="P8404" s="138">
        <v>3570800435729</v>
      </c>
      <c r="Q8404" s="108" t="s">
        <v>11481</v>
      </c>
      <c r="R8404" s="108" t="s">
        <v>11484</v>
      </c>
      <c r="S8404" s="139"/>
      <c r="T8404" s="123" t="s">
        <v>55</v>
      </c>
      <c r="U8404" s="123" t="s">
        <v>45</v>
      </c>
      <c r="V8404" s="123" t="s">
        <v>52</v>
      </c>
      <c r="W8404" s="137">
        <v>63.05</v>
      </c>
      <c r="X8404" s="136">
        <v>28.65</v>
      </c>
      <c r="Y8404" s="137">
        <v>0</v>
      </c>
      <c r="Z8404" s="137">
        <f>W8404*Y8404</f>
        <v>0</v>
      </c>
      <c r="AA8404" s="119">
        <v>11</v>
      </c>
      <c r="AB8404" s="119">
        <v>12</v>
      </c>
      <c r="AC8404" s="137">
        <f>(Z8404*(100-AB8404))/100</f>
        <v>0</v>
      </c>
      <c r="AD8404" s="137">
        <f>IF(AND(AC8404="",M8404=""),0,IF((AC8404=""),M8404, IF( (M8404=""),AC8404,SUM(AC8404:AC8410)+M8404)))</f>
        <v>1194598.8</v>
      </c>
      <c r="AE8404" s="137">
        <f>IF( (X8404=""),AD8404*1,AD8404*(X8404/100) )</f>
        <v>342252.55619999999</v>
      </c>
      <c r="AF8404" s="137">
        <v>50000000</v>
      </c>
      <c r="AG8404" s="137">
        <f>IF((AF8404-AE8404) &gt; 1,0,IF((AF8404-AE8404)&lt;0,AE8404-AF8404,AF8404-AE8404))</f>
        <v>0</v>
      </c>
      <c r="AH8404" s="137">
        <v>0.02</v>
      </c>
    </row>
    <row r="8405" spans="1:34" s="173" customFormat="1" x14ac:dyDescent="0.55000000000000004">
      <c r="A8405" s="122"/>
      <c r="B8405" s="123"/>
      <c r="C8405" s="123"/>
      <c r="D8405" s="135"/>
      <c r="E8405" s="123"/>
      <c r="F8405" s="123"/>
      <c r="G8405" s="123"/>
      <c r="H8405" s="123"/>
      <c r="I8405" s="136"/>
      <c r="J8405" s="123"/>
      <c r="K8405" s="137"/>
      <c r="L8405" s="137"/>
      <c r="M8405" s="137"/>
      <c r="N8405" s="123">
        <v>2</v>
      </c>
      <c r="O8405" s="108" t="s">
        <v>11480</v>
      </c>
      <c r="P8405" s="138">
        <v>3570800435729</v>
      </c>
      <c r="Q8405" s="108" t="s">
        <v>11481</v>
      </c>
      <c r="R8405" s="108" t="s">
        <v>11484</v>
      </c>
      <c r="S8405" s="139"/>
      <c r="T8405" s="123" t="s">
        <v>51</v>
      </c>
      <c r="U8405" s="123" t="s">
        <v>45</v>
      </c>
      <c r="V8405" s="123" t="s">
        <v>52</v>
      </c>
      <c r="W8405" s="137">
        <v>58.48</v>
      </c>
      <c r="X8405" s="136">
        <v>26.57</v>
      </c>
      <c r="Y8405" s="137">
        <v>6750</v>
      </c>
      <c r="Z8405" s="137">
        <f>W8405*Y8405</f>
        <v>394740</v>
      </c>
      <c r="AA8405" s="119">
        <v>11</v>
      </c>
      <c r="AB8405" s="119">
        <v>12</v>
      </c>
      <c r="AC8405" s="137">
        <f>(Z8405*(100-AB8405))/100</f>
        <v>347371.2</v>
      </c>
      <c r="AD8405" s="137">
        <f>IF(AND(AC8405="",M8404=""),0,IF((AC8405=""),M8404, IF( (M8404=""),AC8405,SUM(AC8404:AC8410)+M8404)))</f>
        <v>1194598.8</v>
      </c>
      <c r="AE8405" s="137">
        <f>IF( (X8405=""),AD8405*1,AD8405*(X8405/100) )</f>
        <v>317404.90116000001</v>
      </c>
      <c r="AF8405" s="137">
        <v>50000000</v>
      </c>
      <c r="AG8405" s="137">
        <f>IF((AF8405-AE8405) &gt; 1,0,IF((AF8405-AE8405)&lt;0,AE8405-AF8405,AF8405-AE8405))</f>
        <v>0</v>
      </c>
      <c r="AH8405" s="137">
        <v>0.02</v>
      </c>
    </row>
    <row r="8406" spans="1:34" s="173" customFormat="1" x14ac:dyDescent="0.55000000000000004">
      <c r="A8406" s="122"/>
      <c r="B8406" s="123"/>
      <c r="C8406" s="123"/>
      <c r="D8406" s="135"/>
      <c r="E8406" s="123"/>
      <c r="F8406" s="123"/>
      <c r="G8406" s="123"/>
      <c r="H8406" s="123"/>
      <c r="I8406" s="136"/>
      <c r="J8406" s="123"/>
      <c r="K8406" s="137"/>
      <c r="L8406" s="137"/>
      <c r="M8406" s="137"/>
      <c r="N8406" s="123">
        <v>3</v>
      </c>
      <c r="O8406" s="108" t="s">
        <v>11480</v>
      </c>
      <c r="P8406" s="138">
        <v>3570800435729</v>
      </c>
      <c r="Q8406" s="108" t="s">
        <v>11481</v>
      </c>
      <c r="R8406" s="108" t="s">
        <v>11484</v>
      </c>
      <c r="S8406" s="139"/>
      <c r="T8406" s="123" t="s">
        <v>51</v>
      </c>
      <c r="U8406" s="123" t="s">
        <v>45</v>
      </c>
      <c r="V8406" s="123" t="s">
        <v>52</v>
      </c>
      <c r="W8406" s="137">
        <v>27</v>
      </c>
      <c r="X8406" s="136">
        <v>12.27</v>
      </c>
      <c r="Y8406" s="137">
        <v>6750</v>
      </c>
      <c r="Z8406" s="137">
        <f>W8406*Y8406</f>
        <v>182250</v>
      </c>
      <c r="AA8406" s="119">
        <v>11</v>
      </c>
      <c r="AB8406" s="119">
        <v>12</v>
      </c>
      <c r="AC8406" s="137">
        <f>(Z8406*(100-AB8406))/100</f>
        <v>160380</v>
      </c>
      <c r="AD8406" s="137">
        <f>IF(AND(AC8406="",M8404=""),0,IF((AC8406=""),M8404, IF( (M8404=""),AC8406,SUM(AC8404:AC8410)+M8404)))</f>
        <v>1194598.8</v>
      </c>
      <c r="AE8406" s="137">
        <f>IF( (X8406=""),AD8406*1,AD8406*(X8406/100) )</f>
        <v>146577.27275999999</v>
      </c>
      <c r="AF8406" s="137">
        <v>50000000</v>
      </c>
      <c r="AG8406" s="137">
        <f>IF((AF8406-AE8406) &gt; 1,0,IF((AF8406-AE8406)&lt;0,AE8406-AF8406,AF8406-AE8406))</f>
        <v>0</v>
      </c>
      <c r="AH8406" s="137">
        <v>0.02</v>
      </c>
    </row>
    <row r="8407" spans="1:34" s="173" customFormat="1" x14ac:dyDescent="0.55000000000000004">
      <c r="A8407" s="122"/>
      <c r="B8407" s="123"/>
      <c r="C8407" s="123"/>
      <c r="D8407" s="135"/>
      <c r="E8407" s="123"/>
      <c r="F8407" s="123"/>
      <c r="G8407" s="123"/>
      <c r="H8407" s="123"/>
      <c r="I8407" s="136"/>
      <c r="J8407" s="123"/>
      <c r="K8407" s="137"/>
      <c r="L8407" s="137"/>
      <c r="M8407" s="137"/>
      <c r="N8407" s="123">
        <v>4</v>
      </c>
      <c r="O8407" s="108" t="s">
        <v>11480</v>
      </c>
      <c r="P8407" s="138">
        <v>3570800435729</v>
      </c>
      <c r="Q8407" s="108" t="s">
        <v>11481</v>
      </c>
      <c r="R8407" s="108" t="s">
        <v>11484</v>
      </c>
      <c r="S8407" s="139" t="s">
        <v>11485</v>
      </c>
      <c r="T8407" s="123" t="s">
        <v>51</v>
      </c>
      <c r="U8407" s="123" t="s">
        <v>45</v>
      </c>
      <c r="V8407" s="123" t="s">
        <v>52</v>
      </c>
      <c r="W8407" s="137">
        <v>71.540000000000006</v>
      </c>
      <c r="X8407" s="136">
        <v>32.51</v>
      </c>
      <c r="Y8407" s="137">
        <v>6750</v>
      </c>
      <c r="Z8407" s="137">
        <f>W8407*Y8407</f>
        <v>482895.00000000006</v>
      </c>
      <c r="AA8407" s="119">
        <v>11</v>
      </c>
      <c r="AB8407" s="119">
        <v>12</v>
      </c>
      <c r="AC8407" s="137">
        <f>(Z8407*(100-AB8407))/100</f>
        <v>424947.60000000009</v>
      </c>
      <c r="AD8407" s="137">
        <f>IF(AND(AC8407="",M8404=""),0,IF((AC8407=""),M8404, IF( (M8404=""),AC8407,SUM(AC8404:AC8410)+M8404)))</f>
        <v>1194598.8</v>
      </c>
      <c r="AE8407" s="137">
        <f>IF( (X8407=""),AD8407*1,AD8407*(X8407/100) )</f>
        <v>388364.06988000002</v>
      </c>
      <c r="AF8407" s="137">
        <v>50000000</v>
      </c>
      <c r="AG8407" s="137">
        <f>IF((AF8407-AE8407) &gt; 1,0,IF((AF8407-AE8407)&lt;0,AE8407-AF8407,AF8407-AE8407))</f>
        <v>0</v>
      </c>
      <c r="AH8407" s="137">
        <v>0.02</v>
      </c>
    </row>
    <row r="8408" spans="1:34" s="173" customFormat="1" x14ac:dyDescent="0.55000000000000004">
      <c r="A8408" s="122"/>
      <c r="B8408" s="123">
        <v>3896</v>
      </c>
      <c r="C8408" s="123">
        <v>4966</v>
      </c>
      <c r="D8408" s="135" t="s">
        <v>11486</v>
      </c>
      <c r="E8408" s="123" t="s">
        <v>34</v>
      </c>
      <c r="F8408" s="123">
        <v>22124</v>
      </c>
      <c r="G8408" s="123">
        <v>1</v>
      </c>
      <c r="H8408" s="123">
        <v>1</v>
      </c>
      <c r="I8408" s="136">
        <v>68</v>
      </c>
      <c r="J8408" s="123" t="s">
        <v>38</v>
      </c>
      <c r="K8408" s="137">
        <f>((G8408*400)+(H8408*100))+I8408</f>
        <v>568</v>
      </c>
      <c r="L8408" s="137">
        <v>625</v>
      </c>
      <c r="M8408" s="137">
        <f>K8408*L8408</f>
        <v>355000</v>
      </c>
      <c r="N8408" s="123"/>
      <c r="O8408" s="108"/>
      <c r="P8408" s="138"/>
      <c r="Q8408" s="108"/>
      <c r="R8408" s="108"/>
      <c r="S8408" s="139"/>
      <c r="T8408" s="123"/>
      <c r="U8408" s="123"/>
      <c r="V8408" s="123"/>
      <c r="W8408" s="137"/>
      <c r="X8408" s="136"/>
      <c r="Y8408" s="137"/>
      <c r="Z8408" s="137"/>
      <c r="AA8408" s="119"/>
      <c r="AB8408" s="119"/>
      <c r="AC8408" s="137"/>
      <c r="AD8408" s="137">
        <f>IF(AND(AC8408="",M8408=""),0,IF((AC8408=""),M8408,IF((M8408=""),AC8408,AC8408+M8408)))</f>
        <v>355000</v>
      </c>
      <c r="AE8408" s="137">
        <f>IF( (X8408=""),AD8408*1,AD8408*(X8408/100) )</f>
        <v>355000</v>
      </c>
      <c r="AF8408" s="137">
        <v>50000000</v>
      </c>
      <c r="AG8408" s="137">
        <f>IF((AF8408-AE8408) &gt; 1,0,IF((AF8408-AE8408)&lt;0,AE8408-AF8408,AF8408-AE8408))</f>
        <v>0</v>
      </c>
      <c r="AH8408" s="137">
        <v>0.01</v>
      </c>
    </row>
    <row r="8409" spans="1:34" s="173" customFormat="1" x14ac:dyDescent="0.55000000000000004">
      <c r="A8409" s="122"/>
      <c r="B8409" s="123"/>
      <c r="C8409" s="123"/>
      <c r="D8409" s="135"/>
      <c r="E8409" s="123"/>
      <c r="F8409" s="123"/>
      <c r="G8409" s="123"/>
      <c r="H8409" s="123"/>
      <c r="I8409" s="136"/>
      <c r="J8409" s="123"/>
      <c r="K8409" s="137"/>
      <c r="L8409" s="137" t="s">
        <v>63</v>
      </c>
      <c r="M8409" s="137">
        <f>SUM(M8404:M8408)</f>
        <v>616900</v>
      </c>
      <c r="N8409" s="123"/>
      <c r="O8409" s="108"/>
      <c r="P8409" s="138"/>
      <c r="Q8409" s="108"/>
      <c r="R8409" s="108"/>
      <c r="S8409" s="139"/>
      <c r="T8409" s="123"/>
      <c r="U8409" s="123"/>
      <c r="V8409" s="123"/>
      <c r="W8409" s="137"/>
      <c r="X8409" s="136"/>
      <c r="Y8409" s="137"/>
      <c r="Z8409" s="137"/>
      <c r="AA8409" s="119"/>
      <c r="AB8409" s="119"/>
      <c r="AC8409" s="137"/>
      <c r="AD8409" s="137"/>
      <c r="AE8409" s="137">
        <f>SUM(AE8404:AE8408)</f>
        <v>1549598.8</v>
      </c>
      <c r="AF8409" s="137"/>
      <c r="AG8409" s="137">
        <f>SUM(AG8404:AG8408)</f>
        <v>0</v>
      </c>
      <c r="AH8409" s="137"/>
    </row>
    <row r="8410" spans="1:34" s="173" customFormat="1" x14ac:dyDescent="0.55000000000000004">
      <c r="A8410" s="122" t="s">
        <v>1680</v>
      </c>
      <c r="B8410" s="123">
        <v>3897</v>
      </c>
      <c r="C8410" s="123">
        <v>9916</v>
      </c>
      <c r="D8410" s="135"/>
      <c r="E8410" s="123" t="s">
        <v>37</v>
      </c>
      <c r="F8410" s="123"/>
      <c r="G8410" s="123">
        <v>2</v>
      </c>
      <c r="H8410" s="123">
        <v>0</v>
      </c>
      <c r="I8410" s="136">
        <v>52</v>
      </c>
      <c r="J8410" s="123" t="s">
        <v>35</v>
      </c>
      <c r="K8410" s="137">
        <f>((G8410*400)+(H8410*100))+I8410</f>
        <v>852</v>
      </c>
      <c r="L8410" s="137">
        <v>225</v>
      </c>
      <c r="M8410" s="137">
        <f>K8410*L8410</f>
        <v>191700</v>
      </c>
      <c r="N8410" s="123"/>
      <c r="O8410" s="108"/>
      <c r="P8410" s="138"/>
      <c r="Q8410" s="108"/>
      <c r="R8410" s="108"/>
      <c r="S8410" s="139"/>
      <c r="T8410" s="123"/>
      <c r="U8410" s="123"/>
      <c r="V8410" s="123"/>
      <c r="W8410" s="137"/>
      <c r="X8410" s="136"/>
      <c r="Y8410" s="137"/>
      <c r="Z8410" s="137"/>
      <c r="AA8410" s="119"/>
      <c r="AB8410" s="119"/>
      <c r="AC8410" s="137"/>
      <c r="AD8410" s="137">
        <f>IF(AND(AC8410="",M8410=""),0,IF((AC8410=""),M8410,IF((M8410=""),AC8410,AC8410+M8410)))</f>
        <v>191700</v>
      </c>
      <c r="AE8410" s="137">
        <f>IF( (X8410=""),AD8410*1,AD8410*(X8410/100) )</f>
        <v>191700</v>
      </c>
      <c r="AF8410" s="137">
        <v>0</v>
      </c>
      <c r="AG8410" s="137">
        <f>IF((AF8410-AE8410) &gt; 1,0,IF((AF8410-AE8410)&lt;0,AE8410-AF8410,AF8410-AE8410))</f>
        <v>191700</v>
      </c>
      <c r="AH8410" s="137">
        <v>0.02</v>
      </c>
    </row>
    <row r="8411" spans="1:34" s="173" customFormat="1" x14ac:dyDescent="0.55000000000000004">
      <c r="A8411" s="122"/>
      <c r="B8411" s="123"/>
      <c r="C8411" s="123"/>
      <c r="D8411" s="135"/>
      <c r="E8411" s="123"/>
      <c r="F8411" s="123"/>
      <c r="G8411" s="123"/>
      <c r="H8411" s="123"/>
      <c r="I8411" s="136"/>
      <c r="J8411" s="123"/>
      <c r="K8411" s="137"/>
      <c r="L8411" s="137" t="s">
        <v>63</v>
      </c>
      <c r="M8411" s="137">
        <f>SUM(M8410:M8410)</f>
        <v>191700</v>
      </c>
      <c r="N8411" s="123"/>
      <c r="O8411" s="108"/>
      <c r="P8411" s="138"/>
      <c r="Q8411" s="108"/>
      <c r="R8411" s="108"/>
      <c r="S8411" s="139"/>
      <c r="T8411" s="123"/>
      <c r="U8411" s="123"/>
      <c r="V8411" s="123"/>
      <c r="W8411" s="137"/>
      <c r="X8411" s="136"/>
      <c r="Y8411" s="137"/>
      <c r="Z8411" s="137"/>
      <c r="AA8411" s="119"/>
      <c r="AB8411" s="119"/>
      <c r="AC8411" s="137"/>
      <c r="AD8411" s="137"/>
      <c r="AE8411" s="137">
        <f>SUM(AE8410:AE8410)</f>
        <v>191700</v>
      </c>
      <c r="AF8411" s="137"/>
      <c r="AG8411" s="137">
        <f>SUM(AG8410:AG8410)</f>
        <v>191700</v>
      </c>
      <c r="AH8411" s="137"/>
    </row>
    <row r="8412" spans="1:34" s="173" customFormat="1" x14ac:dyDescent="0.55000000000000004">
      <c r="A8412" s="122" t="s">
        <v>11489</v>
      </c>
      <c r="B8412" s="123">
        <v>3898</v>
      </c>
      <c r="C8412" s="123">
        <v>9081</v>
      </c>
      <c r="D8412" s="135" t="s">
        <v>11490</v>
      </c>
      <c r="E8412" s="123" t="s">
        <v>34</v>
      </c>
      <c r="F8412" s="123">
        <v>3567</v>
      </c>
      <c r="G8412" s="123">
        <v>0</v>
      </c>
      <c r="H8412" s="123">
        <v>1</v>
      </c>
      <c r="I8412" s="136">
        <v>69</v>
      </c>
      <c r="J8412" s="123" t="s">
        <v>35</v>
      </c>
      <c r="K8412" s="137">
        <f>((G8412*400)+(H8412*100))+I8412</f>
        <v>169</v>
      </c>
      <c r="L8412" s="137">
        <v>1350</v>
      </c>
      <c r="M8412" s="137">
        <f>K8412*L8412</f>
        <v>228150</v>
      </c>
      <c r="N8412" s="123">
        <v>1</v>
      </c>
      <c r="O8412" s="108" t="s">
        <v>11487</v>
      </c>
      <c r="P8412" s="138">
        <v>3570800269977</v>
      </c>
      <c r="Q8412" s="108" t="s">
        <v>11488</v>
      </c>
      <c r="R8412" s="108" t="s">
        <v>11491</v>
      </c>
      <c r="S8412" s="139" t="s">
        <v>11492</v>
      </c>
      <c r="T8412" s="123" t="s">
        <v>51</v>
      </c>
      <c r="U8412" s="123" t="s">
        <v>45</v>
      </c>
      <c r="V8412" s="123" t="s">
        <v>52</v>
      </c>
      <c r="W8412" s="137">
        <v>190</v>
      </c>
      <c r="X8412" s="136">
        <v>31.45</v>
      </c>
      <c r="Y8412" s="137">
        <v>6750</v>
      </c>
      <c r="Z8412" s="137">
        <f>W8412*Y8412</f>
        <v>1282500</v>
      </c>
      <c r="AA8412" s="119">
        <v>6</v>
      </c>
      <c r="AB8412" s="119">
        <v>6</v>
      </c>
      <c r="AC8412" s="137">
        <f>(Z8412*(100-AB8412))/100</f>
        <v>1205550</v>
      </c>
      <c r="AD8412" s="137">
        <f>IF(AND(AC8412="",M8412=""),0,IF((AC8412=""),M8412, IF( (M8412=""),AC8412,SUM(AC8412:AC8417)+M8412)))</f>
        <v>3850383.6</v>
      </c>
      <c r="AE8412" s="137">
        <f>IF( (X8412=""),AD8412*1,AD8412*(X8412/100) )</f>
        <v>1210945.6422000001</v>
      </c>
      <c r="AF8412" s="137">
        <v>50000000</v>
      </c>
      <c r="AG8412" s="137">
        <f>IF((AF8412-AE8412) &gt; 1,0,IF((AF8412-AE8412)&lt;0,AE8412-AF8412,AF8412-AE8412))</f>
        <v>0</v>
      </c>
      <c r="AH8412" s="137">
        <v>0.02</v>
      </c>
    </row>
    <row r="8413" spans="1:34" s="173" customFormat="1" x14ac:dyDescent="0.55000000000000004">
      <c r="A8413" s="122"/>
      <c r="B8413" s="123"/>
      <c r="C8413" s="123"/>
      <c r="D8413" s="135"/>
      <c r="E8413" s="123"/>
      <c r="F8413" s="123"/>
      <c r="G8413" s="123"/>
      <c r="H8413" s="123"/>
      <c r="I8413" s="136"/>
      <c r="J8413" s="123"/>
      <c r="K8413" s="137"/>
      <c r="L8413" s="137"/>
      <c r="M8413" s="137"/>
      <c r="N8413" s="123">
        <v>2</v>
      </c>
      <c r="O8413" s="108" t="s">
        <v>11487</v>
      </c>
      <c r="P8413" s="138">
        <v>3570800269977</v>
      </c>
      <c r="Q8413" s="108" t="s">
        <v>11488</v>
      </c>
      <c r="R8413" s="108" t="s">
        <v>11491</v>
      </c>
      <c r="S8413" s="139" t="s">
        <v>11493</v>
      </c>
      <c r="T8413" s="123" t="s">
        <v>51</v>
      </c>
      <c r="U8413" s="123" t="s">
        <v>45</v>
      </c>
      <c r="V8413" s="123" t="s">
        <v>52</v>
      </c>
      <c r="W8413" s="137">
        <v>380.88</v>
      </c>
      <c r="X8413" s="136">
        <v>63.05</v>
      </c>
      <c r="Y8413" s="137">
        <v>6750</v>
      </c>
      <c r="Z8413" s="137">
        <f>W8413*Y8413</f>
        <v>2570940</v>
      </c>
      <c r="AA8413" s="119">
        <v>6</v>
      </c>
      <c r="AB8413" s="119">
        <v>6</v>
      </c>
      <c r="AC8413" s="137">
        <f>(Z8413*(100-AB8413))/100</f>
        <v>2416683.6</v>
      </c>
      <c r="AD8413" s="137">
        <f>IF(AND(AC8413="",M8412=""),0,IF((AC8413=""),M8412, IF( (M8412=""),AC8413,SUM(AC8412:AC8417)+M8412)))</f>
        <v>3850383.6</v>
      </c>
      <c r="AE8413" s="137">
        <f>IF( (X8413=""),AD8413*1,AD8413*(X8413/100) )</f>
        <v>2427666.8597999997</v>
      </c>
      <c r="AF8413" s="137">
        <v>50000000</v>
      </c>
      <c r="AG8413" s="137">
        <f>IF((AF8413-AE8413) &gt; 1,0,IF((AF8413-AE8413)&lt;0,AE8413-AF8413,AF8413-AE8413))</f>
        <v>0</v>
      </c>
      <c r="AH8413" s="137">
        <v>0.02</v>
      </c>
    </row>
    <row r="8414" spans="1:34" s="173" customFormat="1" x14ac:dyDescent="0.55000000000000004">
      <c r="A8414" s="122"/>
      <c r="B8414" s="123"/>
      <c r="C8414" s="123"/>
      <c r="D8414" s="135"/>
      <c r="E8414" s="123"/>
      <c r="F8414" s="123"/>
      <c r="G8414" s="123"/>
      <c r="H8414" s="123"/>
      <c r="I8414" s="136"/>
      <c r="J8414" s="123"/>
      <c r="K8414" s="137"/>
      <c r="L8414" s="137"/>
      <c r="M8414" s="137"/>
      <c r="N8414" s="123">
        <v>3</v>
      </c>
      <c r="O8414" s="108" t="s">
        <v>11487</v>
      </c>
      <c r="P8414" s="138">
        <v>3570800269977</v>
      </c>
      <c r="Q8414" s="108" t="s">
        <v>11488</v>
      </c>
      <c r="R8414" s="108" t="s">
        <v>11491</v>
      </c>
      <c r="S8414" s="139" t="s">
        <v>11494</v>
      </c>
      <c r="T8414" s="123" t="s">
        <v>55</v>
      </c>
      <c r="U8414" s="123" t="s">
        <v>45</v>
      </c>
      <c r="V8414" s="123" t="s">
        <v>52</v>
      </c>
      <c r="W8414" s="137">
        <v>33.200000000000003</v>
      </c>
      <c r="X8414" s="136">
        <v>5.5</v>
      </c>
      <c r="Y8414" s="137">
        <v>0</v>
      </c>
      <c r="Z8414" s="137">
        <f>W8414*Y8414</f>
        <v>0</v>
      </c>
      <c r="AA8414" s="119">
        <v>6</v>
      </c>
      <c r="AB8414" s="119">
        <v>6</v>
      </c>
      <c r="AC8414" s="137">
        <f>(Z8414*(100-AB8414))/100</f>
        <v>0</v>
      </c>
      <c r="AD8414" s="137">
        <f>IF(AND(AC8414="",M8412=""),0,IF((AC8414=""),M8412, IF( (M8412=""),AC8414,SUM(AC8412:AC8417)+M8412)))</f>
        <v>3850383.6</v>
      </c>
      <c r="AE8414" s="137">
        <f>IF( (X8414=""),AD8414*1,AD8414*(X8414/100) )</f>
        <v>211771.098</v>
      </c>
      <c r="AF8414" s="137">
        <v>50000000</v>
      </c>
      <c r="AG8414" s="137">
        <f>IF((AF8414-AE8414) &gt; 1,0,IF((AF8414-AE8414)&lt;0,AE8414-AF8414,AF8414-AE8414))</f>
        <v>0</v>
      </c>
      <c r="AH8414" s="137">
        <v>0.02</v>
      </c>
    </row>
    <row r="8415" spans="1:34" s="173" customFormat="1" x14ac:dyDescent="0.55000000000000004">
      <c r="A8415" s="122"/>
      <c r="B8415" s="123"/>
      <c r="C8415" s="123"/>
      <c r="D8415" s="135"/>
      <c r="E8415" s="123"/>
      <c r="F8415" s="123"/>
      <c r="G8415" s="123"/>
      <c r="H8415" s="123"/>
      <c r="I8415" s="136"/>
      <c r="J8415" s="123"/>
      <c r="K8415" s="137"/>
      <c r="L8415" s="137" t="s">
        <v>63</v>
      </c>
      <c r="M8415" s="137">
        <f>SUM(M8412:M8414)</f>
        <v>228150</v>
      </c>
      <c r="N8415" s="123"/>
      <c r="O8415" s="108"/>
      <c r="P8415" s="138"/>
      <c r="Q8415" s="108"/>
      <c r="R8415" s="108"/>
      <c r="S8415" s="139"/>
      <c r="T8415" s="123"/>
      <c r="U8415" s="123"/>
      <c r="V8415" s="123"/>
      <c r="W8415" s="137"/>
      <c r="X8415" s="136"/>
      <c r="Y8415" s="137"/>
      <c r="Z8415" s="137"/>
      <c r="AA8415" s="119"/>
      <c r="AB8415" s="119"/>
      <c r="AC8415" s="137"/>
      <c r="AD8415" s="137"/>
      <c r="AE8415" s="137">
        <f>SUM(AE8412:AE8414)</f>
        <v>3850383.5999999996</v>
      </c>
      <c r="AF8415" s="137"/>
      <c r="AG8415" s="137">
        <f>SUM(AG8412:AG8414)</f>
        <v>0</v>
      </c>
      <c r="AH8415" s="137"/>
    </row>
    <row r="8416" spans="1:34" s="173" customFormat="1" x14ac:dyDescent="0.55000000000000004">
      <c r="A8416" s="122" t="s">
        <v>11495</v>
      </c>
      <c r="B8416" s="123">
        <v>3899</v>
      </c>
      <c r="C8416" s="123">
        <v>8078</v>
      </c>
      <c r="D8416" s="135" t="s">
        <v>11496</v>
      </c>
      <c r="E8416" s="123" t="s">
        <v>34</v>
      </c>
      <c r="F8416" s="123">
        <v>5304</v>
      </c>
      <c r="G8416" s="123">
        <v>8</v>
      </c>
      <c r="H8416" s="123">
        <v>3</v>
      </c>
      <c r="I8416" s="136">
        <v>70</v>
      </c>
      <c r="J8416" s="123" t="s">
        <v>38</v>
      </c>
      <c r="K8416" s="137">
        <f>((G8416*400)+(H8416*100))+I8416</f>
        <v>3570</v>
      </c>
      <c r="L8416" s="137">
        <v>300</v>
      </c>
      <c r="M8416" s="137">
        <f>K8416*L8416</f>
        <v>1071000</v>
      </c>
      <c r="N8416" s="123"/>
      <c r="O8416" s="108"/>
      <c r="P8416" s="138"/>
      <c r="Q8416" s="108"/>
      <c r="R8416" s="108"/>
      <c r="S8416" s="139"/>
      <c r="T8416" s="123"/>
      <c r="U8416" s="123"/>
      <c r="V8416" s="123"/>
      <c r="W8416" s="137"/>
      <c r="X8416" s="136"/>
      <c r="Y8416" s="137"/>
      <c r="Z8416" s="137"/>
      <c r="AA8416" s="119"/>
      <c r="AB8416" s="119"/>
      <c r="AC8416" s="137"/>
      <c r="AD8416" s="137">
        <f>IF(AND(AC8416="",M8416=""),0,IF((AC8416=""),M8416,IF((M8416=""),AC8416,AC8416+M8416)))</f>
        <v>1071000</v>
      </c>
      <c r="AE8416" s="137">
        <f>IF( (X8416=""),AD8416*1,AD8416*(X8416/100) )</f>
        <v>1071000</v>
      </c>
      <c r="AF8416" s="137">
        <v>50000000</v>
      </c>
      <c r="AG8416" s="137">
        <f>IF((AF8416-AE8416) &gt; 1,0,IF((AF8416-AE8416)&lt;0,AE8416-AF8416,AF8416-AE8416))</f>
        <v>0</v>
      </c>
      <c r="AH8416" s="137">
        <v>0.01</v>
      </c>
    </row>
    <row r="8417" spans="1:34" s="173" customFormat="1" x14ac:dyDescent="0.55000000000000004">
      <c r="A8417" s="122"/>
      <c r="B8417" s="123">
        <v>3900</v>
      </c>
      <c r="C8417" s="123">
        <v>7318</v>
      </c>
      <c r="D8417" s="135" t="s">
        <v>11497</v>
      </c>
      <c r="E8417" s="123" t="s">
        <v>34</v>
      </c>
      <c r="F8417" s="123">
        <v>6407</v>
      </c>
      <c r="G8417" s="123">
        <v>22</v>
      </c>
      <c r="H8417" s="123">
        <v>2</v>
      </c>
      <c r="I8417" s="136">
        <v>17</v>
      </c>
      <c r="J8417" s="123" t="s">
        <v>38</v>
      </c>
      <c r="K8417" s="137">
        <f>((G8417*400)+(H8417*100))+I8417</f>
        <v>9017</v>
      </c>
      <c r="L8417" s="137">
        <v>275</v>
      </c>
      <c r="M8417" s="137">
        <f>K8417*L8417</f>
        <v>2479675</v>
      </c>
      <c r="N8417" s="123"/>
      <c r="O8417" s="108"/>
      <c r="P8417" s="138"/>
      <c r="Q8417" s="108"/>
      <c r="R8417" s="108"/>
      <c r="S8417" s="139"/>
      <c r="T8417" s="123"/>
      <c r="U8417" s="123"/>
      <c r="V8417" s="123"/>
      <c r="W8417" s="137"/>
      <c r="X8417" s="136"/>
      <c r="Y8417" s="137"/>
      <c r="Z8417" s="137"/>
      <c r="AA8417" s="119"/>
      <c r="AB8417" s="119"/>
      <c r="AC8417" s="137"/>
      <c r="AD8417" s="137">
        <f>IF(AND(AC8417="",M8417=""),0,IF((AC8417=""),M8417,IF((M8417=""),AC8417,AC8417+M8417)))</f>
        <v>2479675</v>
      </c>
      <c r="AE8417" s="137">
        <f>IF( (X8417=""),AD8417*1,AD8417*(X8417/100) )</f>
        <v>2479675</v>
      </c>
      <c r="AF8417" s="137">
        <v>50000000</v>
      </c>
      <c r="AG8417" s="137">
        <f>IF((AF8417-AE8417) &gt; 1,0,IF((AF8417-AE8417)&lt;0,AE8417-AF8417,AF8417-AE8417))</f>
        <v>0</v>
      </c>
      <c r="AH8417" s="137">
        <v>0.01</v>
      </c>
    </row>
    <row r="8418" spans="1:34" s="173" customFormat="1" x14ac:dyDescent="0.55000000000000004">
      <c r="A8418" s="122"/>
      <c r="B8418" s="123"/>
      <c r="C8418" s="123"/>
      <c r="D8418" s="135"/>
      <c r="E8418" s="123"/>
      <c r="F8418" s="123"/>
      <c r="G8418" s="123"/>
      <c r="H8418" s="123"/>
      <c r="I8418" s="136"/>
      <c r="J8418" s="123"/>
      <c r="K8418" s="137"/>
      <c r="L8418" s="137"/>
      <c r="M8418" s="137"/>
      <c r="N8418" s="123"/>
      <c r="O8418" s="108"/>
      <c r="P8418" s="138"/>
      <c r="Q8418" s="108"/>
      <c r="R8418" s="108"/>
      <c r="S8418" s="139"/>
      <c r="T8418" s="123"/>
      <c r="U8418" s="123"/>
      <c r="V8418" s="123"/>
      <c r="W8418" s="137"/>
      <c r="X8418" s="136"/>
      <c r="Y8418" s="137"/>
      <c r="Z8418" s="137"/>
      <c r="AA8418" s="119"/>
      <c r="AB8418" s="119"/>
      <c r="AC8418" s="137"/>
      <c r="AD8418" s="137"/>
      <c r="AE8418" s="137"/>
      <c r="AF8418" s="137"/>
      <c r="AG8418" s="137"/>
      <c r="AH8418" s="137"/>
    </row>
    <row r="8419" spans="1:34" s="173" customFormat="1" x14ac:dyDescent="0.55000000000000004">
      <c r="A8419" s="122"/>
      <c r="B8419" s="123"/>
      <c r="C8419" s="123"/>
      <c r="D8419" s="135"/>
      <c r="E8419" s="123"/>
      <c r="F8419" s="123"/>
      <c r="G8419" s="123"/>
      <c r="H8419" s="123"/>
      <c r="I8419" s="136"/>
      <c r="J8419" s="123"/>
      <c r="K8419" s="137"/>
      <c r="L8419" s="137" t="s">
        <v>63</v>
      </c>
      <c r="M8419" s="137">
        <f>SUM(M8416:M8418)</f>
        <v>3550675</v>
      </c>
      <c r="N8419" s="123"/>
      <c r="O8419" s="108"/>
      <c r="P8419" s="138"/>
      <c r="Q8419" s="108"/>
      <c r="R8419" s="108"/>
      <c r="S8419" s="139"/>
      <c r="T8419" s="123"/>
      <c r="U8419" s="123"/>
      <c r="V8419" s="123"/>
      <c r="W8419" s="137"/>
      <c r="X8419" s="136"/>
      <c r="Y8419" s="137"/>
      <c r="Z8419" s="137"/>
      <c r="AA8419" s="119"/>
      <c r="AB8419" s="119"/>
      <c r="AC8419" s="137"/>
      <c r="AD8419" s="137"/>
      <c r="AE8419" s="137">
        <f>SUM(AE8416:AE8418)</f>
        <v>3550675</v>
      </c>
      <c r="AF8419" s="137"/>
      <c r="AG8419" s="137">
        <f>SUM(AG8416:AG8418)</f>
        <v>0</v>
      </c>
      <c r="AH8419" s="137"/>
    </row>
    <row r="8420" spans="1:34" s="173" customFormat="1" x14ac:dyDescent="0.55000000000000004">
      <c r="A8420" s="122" t="s">
        <v>10104</v>
      </c>
      <c r="B8420" s="123">
        <v>3901</v>
      </c>
      <c r="C8420" s="123">
        <v>6652</v>
      </c>
      <c r="D8420" s="135" t="s">
        <v>11500</v>
      </c>
      <c r="E8420" s="123" t="s">
        <v>34</v>
      </c>
      <c r="F8420" s="123">
        <v>23212</v>
      </c>
      <c r="G8420" s="123">
        <v>0</v>
      </c>
      <c r="H8420" s="123">
        <v>1</v>
      </c>
      <c r="I8420" s="136">
        <v>13</v>
      </c>
      <c r="J8420" s="123" t="s">
        <v>35</v>
      </c>
      <c r="K8420" s="137">
        <f>((G8420*400)+(H8420*100))+I8420</f>
        <v>113</v>
      </c>
      <c r="L8420" s="137">
        <v>850</v>
      </c>
      <c r="M8420" s="137">
        <f>K8420*L8420</f>
        <v>96050</v>
      </c>
      <c r="N8420" s="123">
        <v>1</v>
      </c>
      <c r="O8420" s="108" t="s">
        <v>11498</v>
      </c>
      <c r="P8420" s="138"/>
      <c r="Q8420" s="108" t="s">
        <v>11499</v>
      </c>
      <c r="R8420" s="108" t="s">
        <v>10106</v>
      </c>
      <c r="S8420" s="139" t="s">
        <v>11501</v>
      </c>
      <c r="T8420" s="123" t="s">
        <v>51</v>
      </c>
      <c r="U8420" s="123" t="s">
        <v>45</v>
      </c>
      <c r="V8420" s="123" t="s">
        <v>52</v>
      </c>
      <c r="W8420" s="137">
        <v>435.08</v>
      </c>
      <c r="X8420" s="136">
        <v>95.72</v>
      </c>
      <c r="Y8420" s="137">
        <v>6750</v>
      </c>
      <c r="Z8420" s="137">
        <f>W8420*Y8420</f>
        <v>2936790</v>
      </c>
      <c r="AA8420" s="119">
        <v>6</v>
      </c>
      <c r="AB8420" s="119">
        <v>6</v>
      </c>
      <c r="AC8420" s="137">
        <f>(Z8420*(100-AB8420))/100</f>
        <v>2760582.6</v>
      </c>
      <c r="AD8420" s="137">
        <f>IF(AND(AC8420="",M8420=""),0,IF((AC8420=""),M8420, IF( (M8420=""),AC8420,SUM(AC8420:AC8426)+M8420)))</f>
        <v>2856632.6</v>
      </c>
      <c r="AE8420" s="137">
        <f>IF( (X8420=""),AD8420*1,AD8420*(X8420/100) )</f>
        <v>2734368.7247199998</v>
      </c>
      <c r="AF8420" s="137">
        <v>50000000</v>
      </c>
      <c r="AG8420" s="137">
        <f>IF((AF8420-AE8420) &gt; 1,0,IF((AF8420-AE8420)&lt;0,AE8420-AF8420,AF8420-AE8420))</f>
        <v>0</v>
      </c>
      <c r="AH8420" s="137">
        <v>0.02</v>
      </c>
    </row>
    <row r="8421" spans="1:34" s="173" customFormat="1" x14ac:dyDescent="0.55000000000000004">
      <c r="A8421" s="122"/>
      <c r="B8421" s="123"/>
      <c r="C8421" s="123"/>
      <c r="D8421" s="135"/>
      <c r="E8421" s="123"/>
      <c r="F8421" s="123"/>
      <c r="G8421" s="123"/>
      <c r="H8421" s="123"/>
      <c r="I8421" s="136"/>
      <c r="J8421" s="123"/>
      <c r="K8421" s="137"/>
      <c r="L8421" s="137"/>
      <c r="M8421" s="137"/>
      <c r="N8421" s="123">
        <v>2</v>
      </c>
      <c r="O8421" s="108" t="s">
        <v>11498</v>
      </c>
      <c r="P8421" s="138"/>
      <c r="Q8421" s="108" t="s">
        <v>11499</v>
      </c>
      <c r="R8421" s="108" t="s">
        <v>10106</v>
      </c>
      <c r="S8421" s="139" t="s">
        <v>11502</v>
      </c>
      <c r="T8421" s="123" t="s">
        <v>55</v>
      </c>
      <c r="U8421" s="123" t="s">
        <v>45</v>
      </c>
      <c r="V8421" s="123" t="s">
        <v>52</v>
      </c>
      <c r="W8421" s="137">
        <v>19.47</v>
      </c>
      <c r="X8421" s="136">
        <v>4.28</v>
      </c>
      <c r="Y8421" s="137">
        <v>0</v>
      </c>
      <c r="Z8421" s="137">
        <f>W8421*Y8421</f>
        <v>0</v>
      </c>
      <c r="AA8421" s="119">
        <v>6</v>
      </c>
      <c r="AB8421" s="119">
        <v>6</v>
      </c>
      <c r="AC8421" s="137">
        <f>(Z8421*(100-AB8421))/100</f>
        <v>0</v>
      </c>
      <c r="AD8421" s="137">
        <f>IF(AND(AC8421="",M8420=""),0,IF((AC8421=""),M8420, IF( (M8420=""),AC8421,SUM(AC8420:AC8426)+M8420)))</f>
        <v>2856632.6</v>
      </c>
      <c r="AE8421" s="137">
        <f>IF( (X8421=""),AD8421*1,AD8421*(X8421/100) )</f>
        <v>122263.87528000002</v>
      </c>
      <c r="AF8421" s="137">
        <v>50000000</v>
      </c>
      <c r="AG8421" s="137">
        <f>IF((AF8421-AE8421) &gt; 1,0,IF((AF8421-AE8421)&lt;0,AE8421-AF8421,AF8421-AE8421))</f>
        <v>0</v>
      </c>
      <c r="AH8421" s="137">
        <v>0.02</v>
      </c>
    </row>
    <row r="8422" spans="1:34" s="173" customFormat="1" x14ac:dyDescent="0.55000000000000004">
      <c r="A8422" s="122"/>
      <c r="B8422" s="123"/>
      <c r="C8422" s="123"/>
      <c r="D8422" s="135"/>
      <c r="E8422" s="123"/>
      <c r="F8422" s="123"/>
      <c r="G8422" s="123"/>
      <c r="H8422" s="123"/>
      <c r="I8422" s="136"/>
      <c r="J8422" s="123"/>
      <c r="K8422" s="137"/>
      <c r="L8422" s="137" t="s">
        <v>63</v>
      </c>
      <c r="M8422" s="137">
        <f>SUM(M8420:M8421)</f>
        <v>96050</v>
      </c>
      <c r="N8422" s="123"/>
      <c r="O8422" s="108"/>
      <c r="P8422" s="138"/>
      <c r="Q8422" s="108"/>
      <c r="R8422" s="108"/>
      <c r="S8422" s="139"/>
      <c r="T8422" s="123"/>
      <c r="U8422" s="123"/>
      <c r="V8422" s="123"/>
      <c r="W8422" s="137"/>
      <c r="X8422" s="136"/>
      <c r="Y8422" s="137"/>
      <c r="Z8422" s="137"/>
      <c r="AA8422" s="119"/>
      <c r="AB8422" s="119"/>
      <c r="AC8422" s="137"/>
      <c r="AD8422" s="137"/>
      <c r="AE8422" s="137">
        <f>SUM(AE8420:AE8421)</f>
        <v>2856632.5999999996</v>
      </c>
      <c r="AF8422" s="137"/>
      <c r="AG8422" s="137">
        <f>SUM(AG8420:AG8421)</f>
        <v>0</v>
      </c>
      <c r="AH8422" s="137"/>
    </row>
    <row r="8423" spans="1:34" s="99" customFormat="1" x14ac:dyDescent="0.55000000000000004">
      <c r="A8423" s="107" t="s">
        <v>11503</v>
      </c>
      <c r="B8423" s="102">
        <v>3932</v>
      </c>
      <c r="C8423" s="102">
        <v>9197</v>
      </c>
      <c r="D8423" s="90" t="s">
        <v>11504</v>
      </c>
      <c r="E8423" s="102" t="s">
        <v>67</v>
      </c>
      <c r="F8423" s="340">
        <v>2432</v>
      </c>
      <c r="G8423" s="102">
        <v>6</v>
      </c>
      <c r="H8423" s="102">
        <v>1</v>
      </c>
      <c r="I8423" s="98">
        <v>16</v>
      </c>
      <c r="J8423" s="102" t="s">
        <v>38</v>
      </c>
      <c r="K8423" s="94">
        <f>((G8423*400)+(H8423*100))+I8423</f>
        <v>2516</v>
      </c>
      <c r="L8423" s="94">
        <v>250</v>
      </c>
      <c r="M8423" s="94">
        <f>K8423*L8423</f>
        <v>629000</v>
      </c>
      <c r="N8423" s="102"/>
      <c r="O8423" s="111"/>
      <c r="P8423" s="96"/>
      <c r="Q8423" s="111"/>
      <c r="R8423" s="111"/>
      <c r="S8423" s="97"/>
      <c r="T8423" s="102"/>
      <c r="U8423" s="102"/>
      <c r="V8423" s="102"/>
      <c r="W8423" s="94"/>
      <c r="X8423" s="98"/>
      <c r="Y8423" s="94"/>
      <c r="Z8423" s="94"/>
      <c r="AA8423" s="89"/>
      <c r="AB8423" s="89"/>
      <c r="AC8423" s="94"/>
      <c r="AD8423" s="94">
        <f>IF(AND(AC8423="",M8423=""),0,IF((AC8423=""),M8423,IF((M8423=""),AC8423,AC8423+M8423)))</f>
        <v>629000</v>
      </c>
      <c r="AE8423" s="94">
        <f>IF( (X8423=""),AD8423*1,AD8423*(X8423/100) )</f>
        <v>629000</v>
      </c>
      <c r="AF8423" s="94">
        <v>0</v>
      </c>
      <c r="AG8423" s="94">
        <f>IF((AF8423-AE8423) &gt; 1,0,IF((AF8423-AE8423)&lt;0,AE8423-AF8423,AF8423-AE8423))</f>
        <v>629000</v>
      </c>
      <c r="AH8423" s="94">
        <v>0.01</v>
      </c>
    </row>
    <row r="8424" spans="1:34" s="99" customFormat="1" x14ac:dyDescent="0.55000000000000004">
      <c r="A8424" s="107"/>
      <c r="B8424" s="102">
        <v>3933</v>
      </c>
      <c r="C8424" s="102">
        <v>9753</v>
      </c>
      <c r="D8424" s="90" t="s">
        <v>11505</v>
      </c>
      <c r="E8424" s="102" t="s">
        <v>34</v>
      </c>
      <c r="F8424" s="102">
        <v>3816</v>
      </c>
      <c r="G8424" s="102">
        <v>0</v>
      </c>
      <c r="H8424" s="102">
        <v>3</v>
      </c>
      <c r="I8424" s="98">
        <v>0</v>
      </c>
      <c r="J8424" s="102" t="s">
        <v>38</v>
      </c>
      <c r="K8424" s="94">
        <f>((G8424*400)+(H8424*100))+I8424</f>
        <v>300</v>
      </c>
      <c r="L8424" s="94">
        <v>800</v>
      </c>
      <c r="M8424" s="94">
        <f>K8424*L8424</f>
        <v>240000</v>
      </c>
      <c r="N8424" s="102"/>
      <c r="O8424" s="111"/>
      <c r="P8424" s="96"/>
      <c r="Q8424" s="111"/>
      <c r="R8424" s="111"/>
      <c r="S8424" s="97"/>
      <c r="T8424" s="102"/>
      <c r="U8424" s="102"/>
      <c r="V8424" s="102"/>
      <c r="W8424" s="94"/>
      <c r="X8424" s="98"/>
      <c r="Y8424" s="94"/>
      <c r="Z8424" s="94"/>
      <c r="AA8424" s="89"/>
      <c r="AB8424" s="89"/>
      <c r="AC8424" s="94"/>
      <c r="AD8424" s="94">
        <f>IF(AND(AC8424="",M8424=""),0,IF((AC8424=""),M8424,IF((M8424=""),AC8424,AC8424+M8424)))</f>
        <v>240000</v>
      </c>
      <c r="AE8424" s="94">
        <f>IF( (X8424=""),AD8424*1,AD8424*(X8424/100) )</f>
        <v>240000</v>
      </c>
      <c r="AF8424" s="137">
        <v>50000000</v>
      </c>
      <c r="AG8424" s="94">
        <f>IF((AF8424-AE8424) &gt; 1,0,IF((AF8424-AE8424)&lt;0,AE8424-AF8424,AF8424-AE8424))</f>
        <v>0</v>
      </c>
      <c r="AH8424" s="94">
        <v>0.01</v>
      </c>
    </row>
    <row r="8425" spans="1:34" s="99" customFormat="1" x14ac:dyDescent="0.55000000000000004">
      <c r="A8425" s="107"/>
      <c r="B8425" s="102">
        <v>3934</v>
      </c>
      <c r="C8425" s="102">
        <v>8785</v>
      </c>
      <c r="D8425" s="90" t="s">
        <v>11506</v>
      </c>
      <c r="E8425" s="102" t="s">
        <v>34</v>
      </c>
      <c r="F8425" s="102">
        <v>8881</v>
      </c>
      <c r="G8425" s="102">
        <v>4</v>
      </c>
      <c r="H8425" s="102">
        <v>3</v>
      </c>
      <c r="I8425" s="98">
        <v>8</v>
      </c>
      <c r="J8425" s="102" t="s">
        <v>38</v>
      </c>
      <c r="K8425" s="94">
        <f>((G8425*400)+(H8425*100))+I8425</f>
        <v>1908</v>
      </c>
      <c r="L8425" s="94">
        <v>325</v>
      </c>
      <c r="M8425" s="94">
        <f>K8425*L8425</f>
        <v>620100</v>
      </c>
      <c r="N8425" s="102"/>
      <c r="O8425" s="111"/>
      <c r="P8425" s="96"/>
      <c r="Q8425" s="111"/>
      <c r="R8425" s="111"/>
      <c r="S8425" s="97"/>
      <c r="T8425" s="102"/>
      <c r="U8425" s="102"/>
      <c r="V8425" s="102"/>
      <c r="W8425" s="94"/>
      <c r="X8425" s="98"/>
      <c r="Y8425" s="94"/>
      <c r="Z8425" s="94"/>
      <c r="AA8425" s="89"/>
      <c r="AB8425" s="89"/>
      <c r="AC8425" s="94"/>
      <c r="AD8425" s="94">
        <f>IF(AND(AC8425="",M8425=""),0,IF((AC8425=""),M8425,IF((M8425=""),AC8425,AC8425+M8425)))</f>
        <v>620100</v>
      </c>
      <c r="AE8425" s="94">
        <f>IF( (X8425=""),AD8425*1,AD8425*(X8425/100) )</f>
        <v>620100</v>
      </c>
      <c r="AF8425" s="137">
        <v>50000000</v>
      </c>
      <c r="AG8425" s="94">
        <f>IF((AF8425-AE8425) &gt; 1,0,IF((AF8425-AE8425)&lt;0,AE8425-AF8425,AF8425-AE8425))</f>
        <v>0</v>
      </c>
      <c r="AH8425" s="94">
        <v>0.01</v>
      </c>
    </row>
    <row r="8426" spans="1:34" s="99" customFormat="1" x14ac:dyDescent="0.55000000000000004">
      <c r="A8426" s="107"/>
      <c r="B8426" s="102"/>
      <c r="C8426" s="102"/>
      <c r="D8426" s="90"/>
      <c r="E8426" s="102"/>
      <c r="F8426" s="102"/>
      <c r="G8426" s="102"/>
      <c r="H8426" s="102"/>
      <c r="I8426" s="98"/>
      <c r="J8426" s="102"/>
      <c r="K8426" s="94"/>
      <c r="L8426" s="94" t="s">
        <v>63</v>
      </c>
      <c r="M8426" s="94">
        <f>SUM(M8423:M8425)</f>
        <v>1489100</v>
      </c>
      <c r="N8426" s="102"/>
      <c r="O8426" s="111"/>
      <c r="P8426" s="96"/>
      <c r="Q8426" s="111"/>
      <c r="R8426" s="111"/>
      <c r="S8426" s="97"/>
      <c r="T8426" s="102"/>
      <c r="U8426" s="102"/>
      <c r="V8426" s="102"/>
      <c r="W8426" s="94"/>
      <c r="X8426" s="98"/>
      <c r="Y8426" s="94"/>
      <c r="Z8426" s="94"/>
      <c r="AA8426" s="89"/>
      <c r="AB8426" s="89"/>
      <c r="AC8426" s="94"/>
      <c r="AD8426" s="94"/>
      <c r="AE8426" s="94">
        <f>SUM(AE8423:AE8425)</f>
        <v>1489100</v>
      </c>
      <c r="AF8426" s="94"/>
      <c r="AG8426" s="94">
        <f>SUM(AG8423:AG8425)</f>
        <v>629000</v>
      </c>
      <c r="AH8426" s="94"/>
    </row>
    <row r="8427" spans="1:34" s="173" customFormat="1" x14ac:dyDescent="0.55000000000000004">
      <c r="A8427" s="122" t="s">
        <v>658</v>
      </c>
      <c r="B8427" s="123">
        <v>3905</v>
      </c>
      <c r="C8427" s="123">
        <v>5268</v>
      </c>
      <c r="D8427" s="135" t="s">
        <v>11509</v>
      </c>
      <c r="E8427" s="123" t="s">
        <v>34</v>
      </c>
      <c r="F8427" s="123">
        <v>14135</v>
      </c>
      <c r="G8427" s="123">
        <v>0</v>
      </c>
      <c r="H8427" s="123">
        <v>2</v>
      </c>
      <c r="I8427" s="136">
        <v>5</v>
      </c>
      <c r="J8427" s="123" t="s">
        <v>35</v>
      </c>
      <c r="K8427" s="137">
        <f>((G8427*400)+(H8427*100))+I8427</f>
        <v>205</v>
      </c>
      <c r="L8427" s="137">
        <v>1250</v>
      </c>
      <c r="M8427" s="137">
        <f>K8427*L8427</f>
        <v>256250</v>
      </c>
      <c r="N8427" s="123">
        <v>1</v>
      </c>
      <c r="O8427" s="108" t="s">
        <v>11507</v>
      </c>
      <c r="P8427" s="138"/>
      <c r="Q8427" s="108" t="s">
        <v>11508</v>
      </c>
      <c r="R8427" s="108" t="s">
        <v>11510</v>
      </c>
      <c r="S8427" s="139"/>
      <c r="T8427" s="123" t="s">
        <v>439</v>
      </c>
      <c r="U8427" s="123" t="s">
        <v>45</v>
      </c>
      <c r="V8427" s="123"/>
      <c r="W8427" s="137"/>
      <c r="X8427" s="136"/>
      <c r="Y8427" s="137"/>
      <c r="Z8427" s="137"/>
      <c r="AA8427" s="119"/>
      <c r="AB8427" s="119"/>
      <c r="AC8427" s="137"/>
      <c r="AD8427" s="137">
        <f>IF(AND(AC8427="",M8427=""),0,IF((AC8427=""),M8427,IF((M8427=""),AC8427,AC8427+M8427)))</f>
        <v>256250</v>
      </c>
      <c r="AE8427" s="137">
        <f>IF( (X8427=""),AD8427*1,AD8427*(X8427/100) )</f>
        <v>256250</v>
      </c>
      <c r="AF8427" s="137">
        <v>50000000</v>
      </c>
      <c r="AG8427" s="137">
        <f>IF((AF8427-AE8427) &gt; 1,0,IF((AF8427-AE8427)&lt;0,AE8427-AF8427,AF8427-AE8427))</f>
        <v>0</v>
      </c>
      <c r="AH8427" s="137">
        <v>0.02</v>
      </c>
    </row>
    <row r="8428" spans="1:34" s="173" customFormat="1" x14ac:dyDescent="0.55000000000000004">
      <c r="A8428" s="122"/>
      <c r="B8428" s="123"/>
      <c r="C8428" s="123"/>
      <c r="D8428" s="135"/>
      <c r="E8428" s="123"/>
      <c r="F8428" s="123"/>
      <c r="G8428" s="123"/>
      <c r="H8428" s="123"/>
      <c r="I8428" s="136"/>
      <c r="J8428" s="123"/>
      <c r="K8428" s="137"/>
      <c r="L8428" s="137"/>
      <c r="M8428" s="137"/>
      <c r="N8428" s="123">
        <v>2</v>
      </c>
      <c r="O8428" s="108" t="s">
        <v>11507</v>
      </c>
      <c r="P8428" s="138"/>
      <c r="Q8428" s="108" t="s">
        <v>11508</v>
      </c>
      <c r="R8428" s="108" t="s">
        <v>11510</v>
      </c>
      <c r="S8428" s="139" t="s">
        <v>11511</v>
      </c>
      <c r="T8428" s="123" t="s">
        <v>51</v>
      </c>
      <c r="U8428" s="123" t="s">
        <v>45</v>
      </c>
      <c r="V8428" s="123" t="s">
        <v>52</v>
      </c>
      <c r="W8428" s="137">
        <v>177.12</v>
      </c>
      <c r="X8428" s="136">
        <v>71.69</v>
      </c>
      <c r="Y8428" s="137">
        <v>6750</v>
      </c>
      <c r="Z8428" s="137">
        <f>W8428*Y8428</f>
        <v>1195560</v>
      </c>
      <c r="AA8428" s="119">
        <v>6</v>
      </c>
      <c r="AB8428" s="119">
        <v>6</v>
      </c>
      <c r="AC8428" s="137">
        <f>(Z8428*(100-AB8428))/100</f>
        <v>1123826.3999999999</v>
      </c>
      <c r="AD8428" s="137">
        <f>IF(AND(AC8428="",M8427=""),0,IF((AC8428=""),M8427, IF( (M8427=""),AC8428,SUM(AC8427:AC8432)+M8427)))</f>
        <v>1722868.64</v>
      </c>
      <c r="AE8428" s="137">
        <f>IF( (X8428=""),AD8428*1,AD8428*(X8428/100) )</f>
        <v>1235124.5280159998</v>
      </c>
      <c r="AF8428" s="137">
        <v>50000000</v>
      </c>
      <c r="AG8428" s="137">
        <f>IF((AF8428-AE8428) &gt; 1,0,IF((AF8428-AE8428)&lt;0,AE8428-AF8428,AF8428-AE8428))</f>
        <v>0</v>
      </c>
      <c r="AH8428" s="137">
        <v>0.02</v>
      </c>
    </row>
    <row r="8429" spans="1:34" s="173" customFormat="1" x14ac:dyDescent="0.55000000000000004">
      <c r="A8429" s="122"/>
      <c r="B8429" s="123"/>
      <c r="C8429" s="123"/>
      <c r="D8429" s="135"/>
      <c r="E8429" s="123"/>
      <c r="F8429" s="123"/>
      <c r="G8429" s="123"/>
      <c r="H8429" s="123"/>
      <c r="I8429" s="136"/>
      <c r="J8429" s="123"/>
      <c r="K8429" s="137"/>
      <c r="L8429" s="137"/>
      <c r="M8429" s="137"/>
      <c r="N8429" s="123">
        <v>3</v>
      </c>
      <c r="O8429" s="108" t="s">
        <v>11507</v>
      </c>
      <c r="P8429" s="138"/>
      <c r="Q8429" s="108" t="s">
        <v>11508</v>
      </c>
      <c r="R8429" s="108" t="s">
        <v>11510</v>
      </c>
      <c r="S8429" s="139" t="s">
        <v>11512</v>
      </c>
      <c r="T8429" s="123" t="s">
        <v>343</v>
      </c>
      <c r="U8429" s="123" t="s">
        <v>45</v>
      </c>
      <c r="V8429" s="123" t="s">
        <v>52</v>
      </c>
      <c r="W8429" s="137">
        <v>32.159999999999997</v>
      </c>
      <c r="X8429" s="136">
        <v>13.02</v>
      </c>
      <c r="Y8429" s="137">
        <v>5600</v>
      </c>
      <c r="Z8429" s="137">
        <f>W8429*Y8429</f>
        <v>180095.99999999997</v>
      </c>
      <c r="AA8429" s="119">
        <v>6</v>
      </c>
      <c r="AB8429" s="119">
        <v>6</v>
      </c>
      <c r="AC8429" s="137">
        <f>(Z8429*(100-AB8429))/100</f>
        <v>169290.23999999996</v>
      </c>
      <c r="AD8429" s="137">
        <f>IF(AND(AC8429="",M8427=""),0,IF((AC8429=""),M8427, IF( (M8427=""),AC8429,SUM(AC8427:AC8432)+M8427)))</f>
        <v>1722868.64</v>
      </c>
      <c r="AE8429" s="137">
        <f>IF( (X8429=""),AD8429*1,AD8429*(X8429/100) )</f>
        <v>224317.49692799995</v>
      </c>
      <c r="AF8429" s="137">
        <v>50000000</v>
      </c>
      <c r="AG8429" s="137">
        <f>IF((AF8429-AE8429) &gt; 1,0,IF((AF8429-AE8429)&lt;0,AE8429-AF8429,AF8429-AE8429))</f>
        <v>0</v>
      </c>
      <c r="AH8429" s="137">
        <v>0.02</v>
      </c>
    </row>
    <row r="8430" spans="1:34" s="173" customFormat="1" x14ac:dyDescent="0.55000000000000004">
      <c r="A8430" s="122"/>
      <c r="B8430" s="123"/>
      <c r="C8430" s="123"/>
      <c r="D8430" s="135"/>
      <c r="E8430" s="123"/>
      <c r="F8430" s="123"/>
      <c r="G8430" s="123"/>
      <c r="H8430" s="123"/>
      <c r="I8430" s="136"/>
      <c r="J8430" s="123"/>
      <c r="K8430" s="137"/>
      <c r="L8430" s="137"/>
      <c r="M8430" s="137"/>
      <c r="N8430" s="123">
        <v>4</v>
      </c>
      <c r="O8430" s="108" t="s">
        <v>11507</v>
      </c>
      <c r="P8430" s="138"/>
      <c r="Q8430" s="108" t="s">
        <v>11508</v>
      </c>
      <c r="R8430" s="108" t="s">
        <v>11510</v>
      </c>
      <c r="S8430" s="139" t="s">
        <v>11513</v>
      </c>
      <c r="T8430" s="123" t="s">
        <v>51</v>
      </c>
      <c r="U8430" s="123" t="s">
        <v>45</v>
      </c>
      <c r="V8430" s="123" t="s">
        <v>52</v>
      </c>
      <c r="W8430" s="137">
        <v>37.799999999999997</v>
      </c>
      <c r="X8430" s="136">
        <v>15.3</v>
      </c>
      <c r="Y8430" s="137">
        <v>6750</v>
      </c>
      <c r="Z8430" s="137">
        <f>W8430*Y8430</f>
        <v>255149.99999999997</v>
      </c>
      <c r="AA8430" s="119">
        <v>21</v>
      </c>
      <c r="AB8430" s="119">
        <v>32</v>
      </c>
      <c r="AC8430" s="137">
        <f>(Z8430*(100-AB8430))/100</f>
        <v>173501.99999999997</v>
      </c>
      <c r="AD8430" s="137">
        <f>IF(AND(AC8430="",M8427=""),0,IF((AC8430=""),M8427, IF( (M8427=""),AC8430,SUM(AC8427:AC8432)+M8427)))</f>
        <v>1722868.64</v>
      </c>
      <c r="AE8430" s="137">
        <f>IF( (X8430=""),AD8430*1,AD8430*(X8430/100) )</f>
        <v>263598.90191999997</v>
      </c>
      <c r="AF8430" s="137">
        <v>50000000</v>
      </c>
      <c r="AG8430" s="137">
        <f>IF((AF8430-AE8430) &gt; 1,0,IF((AF8430-AE8430)&lt;0,AE8430-AF8430,AF8430-AE8430))</f>
        <v>0</v>
      </c>
      <c r="AH8430" s="137">
        <v>0.02</v>
      </c>
    </row>
    <row r="8431" spans="1:34" s="173" customFormat="1" x14ac:dyDescent="0.55000000000000004">
      <c r="A8431" s="122"/>
      <c r="B8431" s="123"/>
      <c r="C8431" s="123"/>
      <c r="D8431" s="135"/>
      <c r="E8431" s="123"/>
      <c r="F8431" s="123"/>
      <c r="G8431" s="123"/>
      <c r="H8431" s="123"/>
      <c r="I8431" s="136"/>
      <c r="J8431" s="123"/>
      <c r="K8431" s="137"/>
      <c r="L8431" s="137" t="s">
        <v>63</v>
      </c>
      <c r="M8431" s="137">
        <f>SUM(M8427:M8430)</f>
        <v>256250</v>
      </c>
      <c r="N8431" s="123"/>
      <c r="O8431" s="108"/>
      <c r="P8431" s="138"/>
      <c r="Q8431" s="108"/>
      <c r="R8431" s="108"/>
      <c r="S8431" s="139"/>
      <c r="T8431" s="123"/>
      <c r="U8431" s="123"/>
      <c r="V8431" s="123"/>
      <c r="W8431" s="137"/>
      <c r="X8431" s="136"/>
      <c r="Y8431" s="137"/>
      <c r="Z8431" s="137"/>
      <c r="AA8431" s="119"/>
      <c r="AB8431" s="119"/>
      <c r="AC8431" s="137"/>
      <c r="AD8431" s="137"/>
      <c r="AE8431" s="137">
        <f>SUM(AE8427:AE8430)</f>
        <v>1979290.9268639996</v>
      </c>
      <c r="AF8431" s="137"/>
      <c r="AG8431" s="137">
        <f>SUM(AG8427:AG8430)</f>
        <v>0</v>
      </c>
      <c r="AH8431" s="137"/>
    </row>
    <row r="8432" spans="1:34" s="173" customFormat="1" x14ac:dyDescent="0.55000000000000004">
      <c r="A8432" s="122" t="s">
        <v>11514</v>
      </c>
      <c r="B8432" s="123">
        <v>3906</v>
      </c>
      <c r="C8432" s="123">
        <v>6731</v>
      </c>
      <c r="D8432" s="135" t="s">
        <v>11515</v>
      </c>
      <c r="E8432" s="123" t="s">
        <v>34</v>
      </c>
      <c r="F8432" s="123">
        <v>14878</v>
      </c>
      <c r="G8432" s="123">
        <v>0</v>
      </c>
      <c r="H8432" s="123">
        <v>1</v>
      </c>
      <c r="I8432" s="136">
        <v>10</v>
      </c>
      <c r="J8432" s="123" t="s">
        <v>38</v>
      </c>
      <c r="K8432" s="137">
        <f>((G8432*400)+(H8432*100))+I8432</f>
        <v>110</v>
      </c>
      <c r="L8432" s="137">
        <v>850</v>
      </c>
      <c r="M8432" s="137">
        <f>K8432*L8432</f>
        <v>93500</v>
      </c>
      <c r="N8432" s="123"/>
      <c r="O8432" s="108"/>
      <c r="P8432" s="138"/>
      <c r="Q8432" s="108"/>
      <c r="R8432" s="108"/>
      <c r="S8432" s="139"/>
      <c r="T8432" s="123"/>
      <c r="U8432" s="123"/>
      <c r="V8432" s="123"/>
      <c r="W8432" s="137"/>
      <c r="X8432" s="136"/>
      <c r="Y8432" s="137"/>
      <c r="Z8432" s="137"/>
      <c r="AA8432" s="119"/>
      <c r="AB8432" s="119"/>
      <c r="AC8432" s="137"/>
      <c r="AD8432" s="137">
        <f>IF(AND(AC8432="",M8432=""),0,IF((AC8432=""),M8432,IF((M8432=""),AC8432,AC8432+M8432)))</f>
        <v>93500</v>
      </c>
      <c r="AE8432" s="137">
        <f>IF( (X8432=""),AD8432*1,AD8432*(X8432/100) )</f>
        <v>93500</v>
      </c>
      <c r="AF8432" s="137">
        <v>50000000</v>
      </c>
      <c r="AG8432" s="137">
        <f>IF((AF8432-AE8432) &gt; 1,0,IF((AF8432-AE8432)&lt;0,AE8432-AF8432,AF8432-AE8432))</f>
        <v>0</v>
      </c>
      <c r="AH8432" s="137">
        <v>0.01</v>
      </c>
    </row>
    <row r="8433" spans="1:34" s="173" customFormat="1" x14ac:dyDescent="0.55000000000000004">
      <c r="A8433" s="122"/>
      <c r="B8433" s="123"/>
      <c r="C8433" s="123"/>
      <c r="D8433" s="135"/>
      <c r="E8433" s="123"/>
      <c r="F8433" s="123"/>
      <c r="G8433" s="123"/>
      <c r="H8433" s="123"/>
      <c r="I8433" s="136"/>
      <c r="J8433" s="123"/>
      <c r="K8433" s="137"/>
      <c r="L8433" s="137" t="s">
        <v>63</v>
      </c>
      <c r="M8433" s="137">
        <f>SUM(M8432:M8432)</f>
        <v>93500</v>
      </c>
      <c r="N8433" s="123"/>
      <c r="O8433" s="108"/>
      <c r="P8433" s="138"/>
      <c r="Q8433" s="108"/>
      <c r="R8433" s="108"/>
      <c r="S8433" s="139"/>
      <c r="T8433" s="123"/>
      <c r="U8433" s="123"/>
      <c r="V8433" s="123"/>
      <c r="W8433" s="137"/>
      <c r="X8433" s="136"/>
      <c r="Y8433" s="137"/>
      <c r="Z8433" s="137"/>
      <c r="AA8433" s="119"/>
      <c r="AB8433" s="119"/>
      <c r="AC8433" s="137"/>
      <c r="AD8433" s="137"/>
      <c r="AE8433" s="137">
        <f>SUM(AE8432:AE8432)</f>
        <v>93500</v>
      </c>
      <c r="AF8433" s="137"/>
      <c r="AG8433" s="137">
        <f>SUM(AG8432:AG8432)</f>
        <v>0</v>
      </c>
      <c r="AH8433" s="137"/>
    </row>
    <row r="8434" spans="1:34" s="173" customFormat="1" x14ac:dyDescent="0.55000000000000004">
      <c r="A8434" s="122" t="s">
        <v>11518</v>
      </c>
      <c r="B8434" s="123">
        <v>3907</v>
      </c>
      <c r="C8434" s="123">
        <v>6783</v>
      </c>
      <c r="D8434" s="135" t="s">
        <v>11519</v>
      </c>
      <c r="E8434" s="123" t="s">
        <v>34</v>
      </c>
      <c r="F8434" s="123">
        <v>23508</v>
      </c>
      <c r="G8434" s="123">
        <v>0</v>
      </c>
      <c r="H8434" s="123">
        <v>1</v>
      </c>
      <c r="I8434" s="136">
        <v>40</v>
      </c>
      <c r="J8434" s="123" t="s">
        <v>35</v>
      </c>
      <c r="K8434" s="137">
        <f>((G8434*400)+(H8434*100))+I8434</f>
        <v>140</v>
      </c>
      <c r="L8434" s="137">
        <v>850</v>
      </c>
      <c r="M8434" s="137">
        <f>K8434*L8434</f>
        <v>119000</v>
      </c>
      <c r="N8434" s="123">
        <v>1</v>
      </c>
      <c r="O8434" s="108" t="s">
        <v>11516</v>
      </c>
      <c r="P8434" s="138">
        <v>3570800405501</v>
      </c>
      <c r="Q8434" s="108" t="s">
        <v>11517</v>
      </c>
      <c r="R8434" s="108" t="s">
        <v>11520</v>
      </c>
      <c r="S8434" s="139" t="s">
        <v>11521</v>
      </c>
      <c r="T8434" s="123" t="s">
        <v>55</v>
      </c>
      <c r="U8434" s="123" t="s">
        <v>45</v>
      </c>
      <c r="V8434" s="123" t="s">
        <v>52</v>
      </c>
      <c r="W8434" s="137">
        <v>15.2</v>
      </c>
      <c r="X8434" s="136">
        <v>100</v>
      </c>
      <c r="Y8434" s="137">
        <v>0</v>
      </c>
      <c r="Z8434" s="137">
        <f>W8434*Y8434</f>
        <v>0</v>
      </c>
      <c r="AA8434" s="119">
        <v>6</v>
      </c>
      <c r="AB8434" s="119">
        <v>6</v>
      </c>
      <c r="AC8434" s="137">
        <f>(Z8434*(100-AB8434))/100</f>
        <v>0</v>
      </c>
      <c r="AD8434" s="137">
        <f>IF(AND(AC8434="",M8434=""),0,IF((AC8434=""),M8434, IF( (M8434=""),AC8434,SUM(AC8434:AC8435)+M8434)))</f>
        <v>119000</v>
      </c>
      <c r="AE8434" s="137">
        <f>IF( (X8434=""),AD8434*1,AD8434*(X8434/100) )</f>
        <v>119000</v>
      </c>
      <c r="AF8434" s="137">
        <v>50000000</v>
      </c>
      <c r="AG8434" s="137">
        <f>IF((AF8434-AE8434) &gt; 1,0,IF((AF8434-AE8434)&lt;0,AE8434-AF8434,AF8434-AE8434))</f>
        <v>0</v>
      </c>
      <c r="AH8434" s="137">
        <v>0.02</v>
      </c>
    </row>
    <row r="8435" spans="1:34" s="173" customFormat="1" x14ac:dyDescent="0.55000000000000004">
      <c r="A8435" s="122"/>
      <c r="B8435" s="123"/>
      <c r="C8435" s="123"/>
      <c r="D8435" s="135"/>
      <c r="E8435" s="123"/>
      <c r="F8435" s="123"/>
      <c r="G8435" s="123"/>
      <c r="H8435" s="123"/>
      <c r="I8435" s="136"/>
      <c r="J8435" s="123"/>
      <c r="K8435" s="137"/>
      <c r="L8435" s="137" t="s">
        <v>63</v>
      </c>
      <c r="M8435" s="137">
        <f>SUM(M8434:M8434)</f>
        <v>119000</v>
      </c>
      <c r="N8435" s="123"/>
      <c r="O8435" s="108"/>
      <c r="P8435" s="138"/>
      <c r="Q8435" s="108"/>
      <c r="R8435" s="108"/>
      <c r="S8435" s="139"/>
      <c r="T8435" s="123"/>
      <c r="U8435" s="123"/>
      <c r="V8435" s="123"/>
      <c r="W8435" s="137"/>
      <c r="X8435" s="136"/>
      <c r="Y8435" s="137"/>
      <c r="Z8435" s="137"/>
      <c r="AA8435" s="119"/>
      <c r="AB8435" s="119"/>
      <c r="AC8435" s="137"/>
      <c r="AD8435" s="137"/>
      <c r="AE8435" s="137">
        <f>SUM(AE8434:AE8434)</f>
        <v>119000</v>
      </c>
      <c r="AF8435" s="137"/>
      <c r="AG8435" s="137">
        <f>SUM(AG8434:AG8434)</f>
        <v>0</v>
      </c>
      <c r="AH8435" s="137"/>
    </row>
    <row r="8436" spans="1:34" s="173" customFormat="1" x14ac:dyDescent="0.55000000000000004">
      <c r="A8436" s="122" t="s">
        <v>4871</v>
      </c>
      <c r="B8436" s="123">
        <v>3908</v>
      </c>
      <c r="C8436" s="123">
        <v>6809</v>
      </c>
      <c r="D8436" s="135" t="s">
        <v>11524</v>
      </c>
      <c r="E8436" s="123" t="s">
        <v>34</v>
      </c>
      <c r="F8436" s="123">
        <v>23532</v>
      </c>
      <c r="G8436" s="123">
        <v>0</v>
      </c>
      <c r="H8436" s="123">
        <v>2</v>
      </c>
      <c r="I8436" s="136">
        <v>65</v>
      </c>
      <c r="J8436" s="123" t="s">
        <v>35</v>
      </c>
      <c r="K8436" s="137">
        <f>((G8436*400)+(H8436*100))+I8436</f>
        <v>265</v>
      </c>
      <c r="L8436" s="137">
        <v>850</v>
      </c>
      <c r="M8436" s="137">
        <f>K8436*L8436</f>
        <v>225250</v>
      </c>
      <c r="N8436" s="123">
        <v>1</v>
      </c>
      <c r="O8436" s="108" t="s">
        <v>11522</v>
      </c>
      <c r="P8436" s="138"/>
      <c r="Q8436" s="108" t="s">
        <v>11523</v>
      </c>
      <c r="R8436" s="108" t="s">
        <v>5019</v>
      </c>
      <c r="S8436" s="139" t="s">
        <v>11525</v>
      </c>
      <c r="T8436" s="123" t="s">
        <v>51</v>
      </c>
      <c r="U8436" s="123" t="s">
        <v>227</v>
      </c>
      <c r="V8436" s="123" t="s">
        <v>52</v>
      </c>
      <c r="W8436" s="137">
        <v>408</v>
      </c>
      <c r="X8436" s="136">
        <v>95.37</v>
      </c>
      <c r="Y8436" s="137">
        <v>6750</v>
      </c>
      <c r="Z8436" s="137">
        <f>W8436*Y8436</f>
        <v>2754000</v>
      </c>
      <c r="AA8436" s="119">
        <v>11</v>
      </c>
      <c r="AB8436" s="119">
        <v>34</v>
      </c>
      <c r="AC8436" s="137">
        <f>(Z8436*(100-AB8436))/100</f>
        <v>1817640</v>
      </c>
      <c r="AD8436" s="137">
        <f>IF(AND(AC8436="",M8436=""),0,IF((AC8436=""),M8436, IF( (M8436=""),AC8436,SUM(AC8436:AC8439)+M8436)))</f>
        <v>3617202.4</v>
      </c>
      <c r="AE8436" s="137">
        <f>IF( (X8436=""),AD8436*1,AD8436*(X8436/100) )</f>
        <v>3449725.92888</v>
      </c>
      <c r="AF8436" s="137">
        <v>50000000</v>
      </c>
      <c r="AG8436" s="137">
        <f>IF((AF8436-AE8436) &gt; 1,0,IF((AF8436-AE8436)&lt;0,AE8436-AF8436,AF8436-AE8436))</f>
        <v>0</v>
      </c>
      <c r="AH8436" s="137">
        <v>0.02</v>
      </c>
    </row>
    <row r="8437" spans="1:34" s="173" customFormat="1" x14ac:dyDescent="0.55000000000000004">
      <c r="A8437" s="122"/>
      <c r="B8437" s="123"/>
      <c r="C8437" s="123"/>
      <c r="D8437" s="135"/>
      <c r="E8437" s="123"/>
      <c r="F8437" s="123"/>
      <c r="G8437" s="123"/>
      <c r="H8437" s="123"/>
      <c r="I8437" s="136"/>
      <c r="J8437" s="123"/>
      <c r="K8437" s="137"/>
      <c r="L8437" s="137"/>
      <c r="M8437" s="137"/>
      <c r="N8437" s="123">
        <v>2</v>
      </c>
      <c r="O8437" s="108" t="s">
        <v>11522</v>
      </c>
      <c r="P8437" s="138"/>
      <c r="Q8437" s="108" t="s">
        <v>11523</v>
      </c>
      <c r="R8437" s="108" t="s">
        <v>5019</v>
      </c>
      <c r="S8437" s="139" t="s">
        <v>11526</v>
      </c>
      <c r="T8437" s="123" t="s">
        <v>343</v>
      </c>
      <c r="U8437" s="123" t="s">
        <v>45</v>
      </c>
      <c r="V8437" s="123" t="s">
        <v>52</v>
      </c>
      <c r="W8437" s="137">
        <v>19.8</v>
      </c>
      <c r="X8437" s="136">
        <v>4.63</v>
      </c>
      <c r="Y8437" s="137">
        <v>5600</v>
      </c>
      <c r="Z8437" s="137">
        <f>W8437*Y8437</f>
        <v>110880</v>
      </c>
      <c r="AA8437" s="119">
        <v>6</v>
      </c>
      <c r="AB8437" s="119">
        <v>6</v>
      </c>
      <c r="AC8437" s="137">
        <f>(Z8437*(100-AB8437))/100</f>
        <v>104227.2</v>
      </c>
      <c r="AD8437" s="137">
        <f>IF(AND(AC8437="",M8436=""),0,IF((AC8437=""),M8436, IF( (M8436=""),AC8437,SUM(AC8436:AC8439)+M8436)))</f>
        <v>3617202.4</v>
      </c>
      <c r="AE8437" s="137">
        <f>IF( (X8437=""),AD8437*1,AD8437*(X8437/100) )</f>
        <v>167476.47112</v>
      </c>
      <c r="AF8437" s="137">
        <v>50000000</v>
      </c>
      <c r="AG8437" s="137">
        <f>IF((AF8437-AE8437) &gt; 1,0,IF((AF8437-AE8437)&lt;0,AE8437-AF8437,AF8437-AE8437))</f>
        <v>0</v>
      </c>
      <c r="AH8437" s="137">
        <v>0.02</v>
      </c>
    </row>
    <row r="8438" spans="1:34" s="173" customFormat="1" x14ac:dyDescent="0.55000000000000004">
      <c r="A8438" s="122"/>
      <c r="B8438" s="123"/>
      <c r="C8438" s="123"/>
      <c r="D8438" s="135"/>
      <c r="E8438" s="123"/>
      <c r="F8438" s="123"/>
      <c r="G8438" s="123"/>
      <c r="H8438" s="123"/>
      <c r="I8438" s="136"/>
      <c r="J8438" s="123"/>
      <c r="K8438" s="137"/>
      <c r="L8438" s="137" t="s">
        <v>63</v>
      </c>
      <c r="M8438" s="137">
        <f>SUM(M8436:M8437)</f>
        <v>225250</v>
      </c>
      <c r="N8438" s="123"/>
      <c r="O8438" s="108"/>
      <c r="P8438" s="138"/>
      <c r="Q8438" s="108"/>
      <c r="R8438" s="108"/>
      <c r="S8438" s="139"/>
      <c r="T8438" s="123"/>
      <c r="U8438" s="123"/>
      <c r="V8438" s="123"/>
      <c r="W8438" s="137"/>
      <c r="X8438" s="136"/>
      <c r="Y8438" s="137"/>
      <c r="Z8438" s="137"/>
      <c r="AA8438" s="119"/>
      <c r="AB8438" s="119"/>
      <c r="AC8438" s="137"/>
      <c r="AD8438" s="137"/>
      <c r="AE8438" s="137">
        <f>SUM(AE8436:AE8437)</f>
        <v>3617202.4</v>
      </c>
      <c r="AF8438" s="137"/>
      <c r="AG8438" s="137">
        <f>SUM(AG8436:AG8437)</f>
        <v>0</v>
      </c>
      <c r="AH8438" s="137"/>
    </row>
    <row r="8439" spans="1:34" s="173" customFormat="1" x14ac:dyDescent="0.55000000000000004">
      <c r="A8439" s="122" t="s">
        <v>6764</v>
      </c>
      <c r="B8439" s="123">
        <v>3909</v>
      </c>
      <c r="C8439" s="123">
        <v>7863</v>
      </c>
      <c r="D8439" s="135" t="s">
        <v>11529</v>
      </c>
      <c r="E8439" s="123" t="s">
        <v>34</v>
      </c>
      <c r="F8439" s="123">
        <v>1837</v>
      </c>
      <c r="G8439" s="123">
        <v>0</v>
      </c>
      <c r="H8439" s="123">
        <v>3</v>
      </c>
      <c r="I8439" s="136">
        <v>38</v>
      </c>
      <c r="J8439" s="123" t="s">
        <v>35</v>
      </c>
      <c r="K8439" s="137">
        <f>((G8439*400)+(H8439*100))+I8439</f>
        <v>338</v>
      </c>
      <c r="L8439" s="137">
        <v>400</v>
      </c>
      <c r="M8439" s="137">
        <f>K8439*L8439</f>
        <v>135200</v>
      </c>
      <c r="N8439" s="123">
        <v>1</v>
      </c>
      <c r="O8439" s="108" t="s">
        <v>11527</v>
      </c>
      <c r="P8439" s="138"/>
      <c r="Q8439" s="108" t="s">
        <v>11528</v>
      </c>
      <c r="R8439" s="108" t="s">
        <v>11530</v>
      </c>
      <c r="S8439" s="139" t="s">
        <v>11531</v>
      </c>
      <c r="T8439" s="123" t="s">
        <v>51</v>
      </c>
      <c r="U8439" s="123" t="s">
        <v>45</v>
      </c>
      <c r="V8439" s="123" t="s">
        <v>52</v>
      </c>
      <c r="W8439" s="137">
        <v>320.27999999999997</v>
      </c>
      <c r="X8439" s="136">
        <v>89.97</v>
      </c>
      <c r="Y8439" s="137">
        <v>6750</v>
      </c>
      <c r="Z8439" s="137">
        <f>W8439*Y8439</f>
        <v>2161890</v>
      </c>
      <c r="AA8439" s="119">
        <v>21</v>
      </c>
      <c r="AB8439" s="119">
        <v>32</v>
      </c>
      <c r="AC8439" s="137">
        <f>(Z8439*(100-AB8439))/100</f>
        <v>1470085.2</v>
      </c>
      <c r="AD8439" s="137">
        <f>IF(AND(AC8439="",M8439=""),0,IF((AC8439=""),M8439, IF( (M8439=""),AC8439,SUM(AC8439:AC8442)+M8439)))</f>
        <v>3236366</v>
      </c>
      <c r="AE8439" s="137">
        <f>IF( (X8439=""),AD8439*1,AD8439*(X8439/100) )</f>
        <v>2911758.4901999999</v>
      </c>
      <c r="AF8439" s="137">
        <v>50000000</v>
      </c>
      <c r="AG8439" s="137">
        <f>IF((AF8439-AE8439) &gt; 1,0,IF((AF8439-AE8439)&lt;0,AE8439-AF8439,AF8439-AE8439))</f>
        <v>0</v>
      </c>
      <c r="AH8439" s="137">
        <v>0.02</v>
      </c>
    </row>
    <row r="8440" spans="1:34" s="173" customFormat="1" x14ac:dyDescent="0.55000000000000004">
      <c r="A8440" s="122"/>
      <c r="B8440" s="123"/>
      <c r="C8440" s="123"/>
      <c r="D8440" s="135"/>
      <c r="E8440" s="123"/>
      <c r="F8440" s="123"/>
      <c r="G8440" s="123"/>
      <c r="H8440" s="123"/>
      <c r="I8440" s="136"/>
      <c r="J8440" s="123"/>
      <c r="K8440" s="137"/>
      <c r="L8440" s="137"/>
      <c r="M8440" s="137"/>
      <c r="N8440" s="123">
        <v>2</v>
      </c>
      <c r="O8440" s="108" t="s">
        <v>11527</v>
      </c>
      <c r="P8440" s="138"/>
      <c r="Q8440" s="108" t="s">
        <v>11528</v>
      </c>
      <c r="R8440" s="108" t="s">
        <v>11530</v>
      </c>
      <c r="S8440" s="139" t="s">
        <v>11532</v>
      </c>
      <c r="T8440" s="123" t="s">
        <v>51</v>
      </c>
      <c r="U8440" s="123" t="s">
        <v>45</v>
      </c>
      <c r="V8440" s="123" t="s">
        <v>52</v>
      </c>
      <c r="W8440" s="137">
        <v>35.700000000000003</v>
      </c>
      <c r="X8440" s="136">
        <v>10.029999999999999</v>
      </c>
      <c r="Y8440" s="137">
        <v>6750</v>
      </c>
      <c r="Z8440" s="137">
        <f>W8440*Y8440</f>
        <v>240975.00000000003</v>
      </c>
      <c r="AA8440" s="119">
        <v>21</v>
      </c>
      <c r="AB8440" s="119">
        <v>32</v>
      </c>
      <c r="AC8440" s="137">
        <f>(Z8440*(100-AB8440))/100</f>
        <v>163863.00000000003</v>
      </c>
      <c r="AD8440" s="137">
        <f>IF(AND(AC8440="",M8439=""),0,IF((AC8440=""),M8439, IF( (M8439=""),AC8440,SUM(AC8439:AC8442)+M8439)))</f>
        <v>3236366</v>
      </c>
      <c r="AE8440" s="137">
        <f>IF( (X8440=""),AD8440*1,AD8440*(X8440/100) )</f>
        <v>324607.5098</v>
      </c>
      <c r="AF8440" s="137">
        <v>50000000</v>
      </c>
      <c r="AG8440" s="137">
        <f>IF((AF8440-AE8440) &gt; 1,0,IF((AF8440-AE8440)&lt;0,AE8440-AF8440,AF8440-AE8440))</f>
        <v>0</v>
      </c>
      <c r="AH8440" s="137">
        <v>0.02</v>
      </c>
    </row>
    <row r="8441" spans="1:34" s="173" customFormat="1" x14ac:dyDescent="0.55000000000000004">
      <c r="A8441" s="122"/>
      <c r="B8441" s="123">
        <v>3910</v>
      </c>
      <c r="C8441" s="123">
        <v>7848</v>
      </c>
      <c r="D8441" s="135" t="s">
        <v>11533</v>
      </c>
      <c r="E8441" s="123" t="s">
        <v>34</v>
      </c>
      <c r="F8441" s="123">
        <v>2459</v>
      </c>
      <c r="G8441" s="123">
        <v>0</v>
      </c>
      <c r="H8441" s="123">
        <v>0</v>
      </c>
      <c r="I8441" s="136">
        <v>95</v>
      </c>
      <c r="J8441" s="123" t="s">
        <v>35</v>
      </c>
      <c r="K8441" s="137">
        <f>((G8441*400)+(H8441*100))+I8441</f>
        <v>95</v>
      </c>
      <c r="L8441" s="137">
        <v>400</v>
      </c>
      <c r="M8441" s="137">
        <f>K8441*L8441</f>
        <v>38000</v>
      </c>
      <c r="N8441" s="123">
        <v>1</v>
      </c>
      <c r="O8441" s="108" t="s">
        <v>11527</v>
      </c>
      <c r="P8441" s="138"/>
      <c r="Q8441" s="108" t="s">
        <v>11528</v>
      </c>
      <c r="R8441" s="108" t="s">
        <v>11530</v>
      </c>
      <c r="S8441" s="139" t="s">
        <v>11534</v>
      </c>
      <c r="T8441" s="123" t="s">
        <v>51</v>
      </c>
      <c r="U8441" s="123" t="s">
        <v>45</v>
      </c>
      <c r="V8441" s="123" t="s">
        <v>52</v>
      </c>
      <c r="W8441" s="137">
        <v>231.24</v>
      </c>
      <c r="X8441" s="136">
        <v>84.48</v>
      </c>
      <c r="Y8441" s="137">
        <v>6750</v>
      </c>
      <c r="Z8441" s="137">
        <f>W8441*Y8441</f>
        <v>1560870</v>
      </c>
      <c r="AA8441" s="119">
        <v>6</v>
      </c>
      <c r="AB8441" s="119">
        <v>6</v>
      </c>
      <c r="AC8441" s="137">
        <f>(Z8441*(100-AB8441))/100</f>
        <v>1467217.8</v>
      </c>
      <c r="AD8441" s="137">
        <f>IF(AND(AC8441="",M8441=""),0,IF((AC8441=""),M8441, IF( (M8441=""),AC8441,SUM(AC8441:AC8446)+M8441)))</f>
        <v>1505217.8</v>
      </c>
      <c r="AE8441" s="137">
        <f>IF( (X8441=""),AD8441*1,AD8441*(X8441/100) )</f>
        <v>1271607.9974400001</v>
      </c>
      <c r="AF8441" s="137">
        <v>50000000</v>
      </c>
      <c r="AG8441" s="137">
        <f>IF((AF8441-AE8441) &gt; 1,0,IF((AF8441-AE8441)&lt;0,AE8441-AF8441,AF8441-AE8441))</f>
        <v>0</v>
      </c>
      <c r="AH8441" s="137">
        <v>0.02</v>
      </c>
    </row>
    <row r="8442" spans="1:34" s="173" customFormat="1" x14ac:dyDescent="0.55000000000000004">
      <c r="A8442" s="122"/>
      <c r="B8442" s="123"/>
      <c r="C8442" s="123"/>
      <c r="D8442" s="135"/>
      <c r="E8442" s="123"/>
      <c r="F8442" s="123"/>
      <c r="G8442" s="123"/>
      <c r="H8442" s="123"/>
      <c r="I8442" s="136"/>
      <c r="J8442" s="123"/>
      <c r="K8442" s="137"/>
      <c r="L8442" s="137"/>
      <c r="M8442" s="137"/>
      <c r="N8442" s="123">
        <v>2</v>
      </c>
      <c r="O8442" s="108" t="s">
        <v>11527</v>
      </c>
      <c r="P8442" s="138"/>
      <c r="Q8442" s="108" t="s">
        <v>11528</v>
      </c>
      <c r="R8442" s="108" t="s">
        <v>11530</v>
      </c>
      <c r="S8442" s="139" t="s">
        <v>11535</v>
      </c>
      <c r="T8442" s="123" t="s">
        <v>55</v>
      </c>
      <c r="U8442" s="123" t="s">
        <v>45</v>
      </c>
      <c r="V8442" s="123" t="s">
        <v>52</v>
      </c>
      <c r="W8442" s="137">
        <v>42.48</v>
      </c>
      <c r="X8442" s="136">
        <v>15.52</v>
      </c>
      <c r="Y8442" s="137">
        <v>0</v>
      </c>
      <c r="Z8442" s="137">
        <f>W8442*Y8442</f>
        <v>0</v>
      </c>
      <c r="AA8442" s="119">
        <v>6</v>
      </c>
      <c r="AB8442" s="119">
        <v>6</v>
      </c>
      <c r="AC8442" s="137">
        <f>(Z8442*(100-AB8442))/100</f>
        <v>0</v>
      </c>
      <c r="AD8442" s="137">
        <f>IF(AND(AC8442="",M8441=""),0,IF((AC8442=""),M8441, IF( (M8441=""),AC8442,SUM(AC8441:AC8446)+M8441)))</f>
        <v>1505217.8</v>
      </c>
      <c r="AE8442" s="137">
        <f>IF( (X8442=""),AD8442*1,AD8442*(X8442/100) )</f>
        <v>233609.80256000001</v>
      </c>
      <c r="AF8442" s="137">
        <v>50000000</v>
      </c>
      <c r="AG8442" s="137">
        <f>IF((AF8442-AE8442) &gt; 1,0,IF((AF8442-AE8442)&lt;0,AE8442-AF8442,AF8442-AE8442))</f>
        <v>0</v>
      </c>
      <c r="AH8442" s="137">
        <v>0.02</v>
      </c>
    </row>
    <row r="8443" spans="1:34" s="173" customFormat="1" x14ac:dyDescent="0.55000000000000004">
      <c r="A8443" s="122"/>
      <c r="B8443" s="123"/>
      <c r="C8443" s="123"/>
      <c r="D8443" s="135"/>
      <c r="E8443" s="123"/>
      <c r="F8443" s="123"/>
      <c r="G8443" s="123"/>
      <c r="H8443" s="123"/>
      <c r="I8443" s="136"/>
      <c r="J8443" s="123"/>
      <c r="K8443" s="137"/>
      <c r="L8443" s="137" t="s">
        <v>63</v>
      </c>
      <c r="M8443" s="137">
        <f>SUM(M8439:M8442)</f>
        <v>173200</v>
      </c>
      <c r="N8443" s="123"/>
      <c r="O8443" s="108"/>
      <c r="P8443" s="138"/>
      <c r="Q8443" s="108"/>
      <c r="R8443" s="108"/>
      <c r="S8443" s="139"/>
      <c r="T8443" s="123"/>
      <c r="U8443" s="123"/>
      <c r="V8443" s="123"/>
      <c r="W8443" s="137"/>
      <c r="X8443" s="136"/>
      <c r="Y8443" s="137"/>
      <c r="Z8443" s="137"/>
      <c r="AA8443" s="119"/>
      <c r="AB8443" s="119"/>
      <c r="AC8443" s="137"/>
      <c r="AD8443" s="137"/>
      <c r="AE8443" s="137">
        <f>SUM(AE8439:AE8442)</f>
        <v>4741583.8</v>
      </c>
      <c r="AF8443" s="137"/>
      <c r="AG8443" s="137">
        <f>SUM(AG8439:AG8442)</f>
        <v>0</v>
      </c>
      <c r="AH8443" s="137"/>
    </row>
    <row r="8444" spans="1:34" s="173" customFormat="1" x14ac:dyDescent="0.55000000000000004">
      <c r="A8444" s="122"/>
      <c r="B8444" s="123"/>
      <c r="C8444" s="123"/>
      <c r="D8444" s="135"/>
      <c r="E8444" s="123"/>
      <c r="F8444" s="123"/>
      <c r="G8444" s="123"/>
      <c r="H8444" s="123"/>
      <c r="I8444" s="136"/>
      <c r="J8444" s="123"/>
      <c r="K8444" s="137"/>
      <c r="L8444" s="137"/>
      <c r="M8444" s="137"/>
      <c r="N8444" s="123"/>
      <c r="O8444" s="108"/>
      <c r="P8444" s="138"/>
      <c r="Q8444" s="108"/>
      <c r="R8444" s="108"/>
      <c r="S8444" s="139"/>
      <c r="T8444" s="123"/>
      <c r="U8444" s="123"/>
      <c r="V8444" s="123"/>
      <c r="W8444" s="137"/>
      <c r="X8444" s="136"/>
      <c r="Y8444" s="137"/>
      <c r="Z8444" s="137"/>
      <c r="AA8444" s="119"/>
      <c r="AB8444" s="119"/>
      <c r="AC8444" s="137"/>
      <c r="AD8444" s="137"/>
      <c r="AE8444" s="137"/>
      <c r="AF8444" s="137"/>
      <c r="AG8444" s="137"/>
      <c r="AH8444" s="137"/>
    </row>
    <row r="8445" spans="1:34" s="173" customFormat="1" x14ac:dyDescent="0.55000000000000004">
      <c r="A8445" s="122" t="s">
        <v>11536</v>
      </c>
      <c r="B8445" s="197">
        <v>3911</v>
      </c>
      <c r="C8445" s="197">
        <v>9322</v>
      </c>
      <c r="D8445" s="198" t="s">
        <v>11537</v>
      </c>
      <c r="E8445" s="197" t="s">
        <v>37</v>
      </c>
      <c r="F8445" s="197">
        <v>5374</v>
      </c>
      <c r="G8445" s="197">
        <v>7</v>
      </c>
      <c r="H8445" s="197">
        <v>1</v>
      </c>
      <c r="I8445" s="199">
        <v>97</v>
      </c>
      <c r="J8445" s="123" t="s">
        <v>38</v>
      </c>
      <c r="K8445" s="171">
        <f t="shared" ref="K8445:K8450" si="819">((G8445*400)+(H8445*100))+I8445</f>
        <v>2997</v>
      </c>
      <c r="L8445" s="171">
        <v>225</v>
      </c>
      <c r="M8445" s="171">
        <f t="shared" ref="M8445:M8450" si="820">K8445*L8445</f>
        <v>674325</v>
      </c>
      <c r="N8445" s="197"/>
      <c r="O8445" s="122"/>
      <c r="P8445" s="200"/>
      <c r="Q8445" s="122"/>
      <c r="R8445" s="122"/>
      <c r="S8445" s="170"/>
      <c r="T8445" s="197"/>
      <c r="U8445" s="197"/>
      <c r="V8445" s="197"/>
      <c r="W8445" s="171"/>
      <c r="X8445" s="199"/>
      <c r="Y8445" s="171"/>
      <c r="Z8445" s="171"/>
      <c r="AA8445" s="201"/>
      <c r="AB8445" s="201"/>
      <c r="AC8445" s="171"/>
      <c r="AD8445" s="171">
        <f>IF(AND(AC8445="",M8445=""),0,IF((AC8445=""),M8445,IF((M8445=""),AC8445,AC8445+M8445)))</f>
        <v>674325</v>
      </c>
      <c r="AE8445" s="171">
        <f>IF( (X8445=""),AD8445*1,AD8445*(X8445/100) )</f>
        <v>674325</v>
      </c>
      <c r="AF8445" s="171">
        <v>0</v>
      </c>
      <c r="AG8445" s="171">
        <f>IF((AF8445-AE8445) &gt; 1,0,IF((AF8445-AE8445)&lt;0,AE8445-AF8445,AF8445-AE8445))</f>
        <v>674325</v>
      </c>
      <c r="AH8445" s="137">
        <v>0.01</v>
      </c>
    </row>
    <row r="8446" spans="1:34" s="173" customFormat="1" x14ac:dyDescent="0.55000000000000004">
      <c r="A8446" s="122"/>
      <c r="B8446" s="123">
        <v>3912</v>
      </c>
      <c r="C8446" s="123">
        <v>10427</v>
      </c>
      <c r="D8446" s="135" t="s">
        <v>11538</v>
      </c>
      <c r="E8446" s="123" t="s">
        <v>34</v>
      </c>
      <c r="F8446" s="123">
        <v>5853</v>
      </c>
      <c r="G8446" s="123">
        <v>3</v>
      </c>
      <c r="H8446" s="123">
        <v>0</v>
      </c>
      <c r="I8446" s="136">
        <v>66</v>
      </c>
      <c r="J8446" s="123" t="s">
        <v>38</v>
      </c>
      <c r="K8446" s="137">
        <f t="shared" si="819"/>
        <v>1266</v>
      </c>
      <c r="L8446" s="137">
        <v>1350</v>
      </c>
      <c r="M8446" s="137">
        <f t="shared" si="820"/>
        <v>1709100</v>
      </c>
      <c r="N8446" s="123"/>
      <c r="O8446" s="108"/>
      <c r="P8446" s="138"/>
      <c r="Q8446" s="108"/>
      <c r="R8446" s="108"/>
      <c r="S8446" s="139"/>
      <c r="T8446" s="123"/>
      <c r="U8446" s="123"/>
      <c r="V8446" s="123"/>
      <c r="W8446" s="137"/>
      <c r="X8446" s="136"/>
      <c r="Y8446" s="137"/>
      <c r="Z8446" s="137"/>
      <c r="AA8446" s="119"/>
      <c r="AB8446" s="119"/>
      <c r="AC8446" s="137"/>
      <c r="AD8446" s="137">
        <f>IF(AND(AC8446="",M8446=""),0,IF((AC8446=""),M8446,IF((M8446=""),AC8446,AC8446+M8446)))</f>
        <v>1709100</v>
      </c>
      <c r="AE8446" s="137">
        <f t="shared" ref="AE8446:AE8452" si="821">IF( (X8446=""),AD8446*1,AD8446*(X8446/100) )</f>
        <v>1709100</v>
      </c>
      <c r="AF8446" s="137">
        <v>50000000</v>
      </c>
      <c r="AG8446" s="137">
        <f>IF((AF8446-AE8446) &gt; 1,0,IF((AF8446-AE8446)&lt;0,AE8446-AF8446,AF8446-AE8446))</f>
        <v>0</v>
      </c>
      <c r="AH8446" s="137">
        <v>0.01</v>
      </c>
    </row>
    <row r="8447" spans="1:34" s="173" customFormat="1" x14ac:dyDescent="0.55000000000000004">
      <c r="A8447" s="122"/>
      <c r="B8447" s="123">
        <v>3913</v>
      </c>
      <c r="C8447" s="123">
        <v>8237</v>
      </c>
      <c r="D8447" s="135" t="s">
        <v>11539</v>
      </c>
      <c r="E8447" s="123" t="s">
        <v>34</v>
      </c>
      <c r="F8447" s="123">
        <v>17395</v>
      </c>
      <c r="G8447" s="123">
        <v>4</v>
      </c>
      <c r="H8447" s="123">
        <v>1</v>
      </c>
      <c r="I8447" s="136">
        <v>83</v>
      </c>
      <c r="J8447" s="123" t="s">
        <v>38</v>
      </c>
      <c r="K8447" s="137">
        <f t="shared" si="819"/>
        <v>1783</v>
      </c>
      <c r="L8447" s="137">
        <v>225</v>
      </c>
      <c r="M8447" s="137">
        <f t="shared" si="820"/>
        <v>401175</v>
      </c>
      <c r="N8447" s="123"/>
      <c r="O8447" s="108"/>
      <c r="P8447" s="138"/>
      <c r="Q8447" s="108"/>
      <c r="R8447" s="108"/>
      <c r="S8447" s="139"/>
      <c r="T8447" s="123"/>
      <c r="U8447" s="123"/>
      <c r="V8447" s="123"/>
      <c r="W8447" s="137"/>
      <c r="X8447" s="136"/>
      <c r="Y8447" s="137"/>
      <c r="Z8447" s="137"/>
      <c r="AA8447" s="119"/>
      <c r="AB8447" s="119"/>
      <c r="AC8447" s="137"/>
      <c r="AD8447" s="137">
        <f>IF(AND(AC8447="",M8447=""),0,IF((AC8447=""),M8447,IF((M8447=""),AC8447,AC8447+M8447)))</f>
        <v>401175</v>
      </c>
      <c r="AE8447" s="137">
        <f t="shared" si="821"/>
        <v>401175</v>
      </c>
      <c r="AF8447" s="137">
        <v>50000000</v>
      </c>
      <c r="AG8447" s="137">
        <f>IF((AF8447-AE8447) &gt; 1,0,IF((AF8447-AE8447)&lt;0,AE8447-AF8447,AF8447-AE8447))</f>
        <v>0</v>
      </c>
      <c r="AH8447" s="137">
        <v>0.01</v>
      </c>
    </row>
    <row r="8448" spans="1:34" s="173" customFormat="1" x14ac:dyDescent="0.55000000000000004">
      <c r="A8448" s="122"/>
      <c r="B8448" s="123">
        <v>3914</v>
      </c>
      <c r="C8448" s="123">
        <v>8888</v>
      </c>
      <c r="D8448" s="135" t="s">
        <v>11540</v>
      </c>
      <c r="E8448" s="123" t="s">
        <v>34</v>
      </c>
      <c r="F8448" s="123">
        <v>17425</v>
      </c>
      <c r="G8448" s="123">
        <v>0</v>
      </c>
      <c r="H8448" s="123">
        <v>1</v>
      </c>
      <c r="I8448" s="136">
        <v>19</v>
      </c>
      <c r="J8448" s="123" t="s">
        <v>38</v>
      </c>
      <c r="K8448" s="137">
        <f t="shared" si="819"/>
        <v>119</v>
      </c>
      <c r="L8448" s="137">
        <v>250</v>
      </c>
      <c r="M8448" s="137">
        <f t="shared" si="820"/>
        <v>29750</v>
      </c>
      <c r="N8448" s="123"/>
      <c r="O8448" s="108"/>
      <c r="P8448" s="138"/>
      <c r="Q8448" s="108"/>
      <c r="R8448" s="108"/>
      <c r="S8448" s="139"/>
      <c r="T8448" s="123"/>
      <c r="U8448" s="123"/>
      <c r="V8448" s="123"/>
      <c r="W8448" s="137"/>
      <c r="X8448" s="136"/>
      <c r="Y8448" s="137"/>
      <c r="Z8448" s="137"/>
      <c r="AA8448" s="119"/>
      <c r="AB8448" s="119"/>
      <c r="AC8448" s="137"/>
      <c r="AD8448" s="137">
        <f>IF(AND(AC8448="",M8448=""),0,IF((AC8448=""),M8448,IF((M8448=""),AC8448,AC8448+M8448)))</f>
        <v>29750</v>
      </c>
      <c r="AE8448" s="137">
        <f t="shared" si="821"/>
        <v>29750</v>
      </c>
      <c r="AF8448" s="137">
        <v>50000000</v>
      </c>
      <c r="AG8448" s="137">
        <f>IF((AF8448-AE8448) &gt; 1,0,IF((AF8448-AE8448)&lt;0,AE8448-AF8448,AF8448-AE8448))</f>
        <v>0</v>
      </c>
      <c r="AH8448" s="137">
        <v>0.01</v>
      </c>
    </row>
    <row r="8449" spans="1:34" s="173" customFormat="1" x14ac:dyDescent="0.55000000000000004">
      <c r="A8449" s="122" t="s">
        <v>11536</v>
      </c>
      <c r="B8449" s="123">
        <v>3919</v>
      </c>
      <c r="C8449" s="123">
        <v>8894</v>
      </c>
      <c r="D8449" s="135" t="s">
        <v>11547</v>
      </c>
      <c r="E8449" s="123" t="s">
        <v>34</v>
      </c>
      <c r="F8449" s="123">
        <v>20447</v>
      </c>
      <c r="G8449" s="123">
        <v>0</v>
      </c>
      <c r="H8449" s="123">
        <v>2</v>
      </c>
      <c r="I8449" s="136">
        <v>95</v>
      </c>
      <c r="J8449" s="123" t="s">
        <v>38</v>
      </c>
      <c r="K8449" s="137">
        <f t="shared" si="819"/>
        <v>295</v>
      </c>
      <c r="L8449" s="137">
        <v>250</v>
      </c>
      <c r="M8449" s="137">
        <f t="shared" si="820"/>
        <v>73750</v>
      </c>
      <c r="N8449" s="123"/>
      <c r="O8449" s="108"/>
      <c r="P8449" s="138"/>
      <c r="Q8449" s="108"/>
      <c r="R8449" s="108"/>
      <c r="S8449" s="139"/>
      <c r="T8449" s="123"/>
      <c r="U8449" s="123"/>
      <c r="V8449" s="123"/>
      <c r="W8449" s="137"/>
      <c r="X8449" s="136"/>
      <c r="Y8449" s="137"/>
      <c r="Z8449" s="137"/>
      <c r="AA8449" s="119"/>
      <c r="AB8449" s="119"/>
      <c r="AC8449" s="137"/>
      <c r="AD8449" s="137">
        <f>IF(AND(AC8449="",M8449=""),0,IF((AC8449=""),M8449,IF((M8449=""),AC8449,AC8449+M8449)))</f>
        <v>73750</v>
      </c>
      <c r="AE8449" s="137">
        <f t="shared" si="821"/>
        <v>73750</v>
      </c>
      <c r="AF8449" s="137">
        <v>50000000</v>
      </c>
      <c r="AG8449" s="137">
        <f>IF((AF8449-AE8449) &gt; 1,0,IF((AF8449-AE8449)&lt;0,AE8449-AF8449,AF8449-AE8449))</f>
        <v>0</v>
      </c>
      <c r="AH8449" s="137">
        <v>0.01</v>
      </c>
    </row>
    <row r="8450" spans="1:34" s="73" customFormat="1" x14ac:dyDescent="0.55000000000000004">
      <c r="A8450" s="107" t="s">
        <v>749</v>
      </c>
      <c r="B8450" s="102">
        <v>278</v>
      </c>
      <c r="C8450" s="102">
        <v>9498</v>
      </c>
      <c r="D8450" s="90" t="s">
        <v>750</v>
      </c>
      <c r="E8450" s="102" t="s">
        <v>34</v>
      </c>
      <c r="F8450" s="102">
        <v>3678</v>
      </c>
      <c r="G8450" s="102">
        <v>0</v>
      </c>
      <c r="H8450" s="102">
        <v>1</v>
      </c>
      <c r="I8450" s="98">
        <v>54</v>
      </c>
      <c r="J8450" s="102" t="s">
        <v>35</v>
      </c>
      <c r="K8450" s="94">
        <f t="shared" si="819"/>
        <v>154</v>
      </c>
      <c r="L8450" s="94">
        <v>800</v>
      </c>
      <c r="M8450" s="94">
        <f t="shared" si="820"/>
        <v>123200</v>
      </c>
      <c r="N8450" s="102">
        <v>1</v>
      </c>
      <c r="O8450" s="111" t="s">
        <v>751</v>
      </c>
      <c r="P8450" s="96"/>
      <c r="Q8450" s="111" t="s">
        <v>752</v>
      </c>
      <c r="R8450" s="111" t="s">
        <v>753</v>
      </c>
      <c r="S8450" s="97"/>
      <c r="T8450" s="102" t="s">
        <v>51</v>
      </c>
      <c r="U8450" s="102" t="s">
        <v>45</v>
      </c>
      <c r="V8450" s="102" t="s">
        <v>52</v>
      </c>
      <c r="W8450" s="94">
        <v>103.18</v>
      </c>
      <c r="X8450" s="98">
        <v>56.47</v>
      </c>
      <c r="Y8450" s="94">
        <v>6750</v>
      </c>
      <c r="Z8450" s="94">
        <f>W8450*Y8450</f>
        <v>696465</v>
      </c>
      <c r="AA8450" s="89">
        <v>22</v>
      </c>
      <c r="AB8450" s="89">
        <v>34</v>
      </c>
      <c r="AC8450" s="94">
        <f>(Z8450*(100-AB8450))/100</f>
        <v>459666.9</v>
      </c>
      <c r="AD8450" s="137">
        <f>IF(AND(AC8450="",M8450=""),0,IF((AC8450=""),M8450, IF( (M8450=""),AC8450,SUM(AC8450:AC8452)+M8450)))</f>
        <v>849272.60000000009</v>
      </c>
      <c r="AE8450" s="94">
        <f t="shared" si="821"/>
        <v>479584.23722000001</v>
      </c>
      <c r="AF8450" s="137">
        <v>50000000</v>
      </c>
      <c r="AG8450" s="94">
        <v>0</v>
      </c>
      <c r="AH8450" s="94">
        <v>0.02</v>
      </c>
    </row>
    <row r="8451" spans="1:34" s="73" customFormat="1" x14ac:dyDescent="0.55000000000000004">
      <c r="A8451" s="107"/>
      <c r="B8451" s="102"/>
      <c r="C8451" s="102"/>
      <c r="D8451" s="90"/>
      <c r="E8451" s="102"/>
      <c r="F8451" s="102"/>
      <c r="G8451" s="102"/>
      <c r="H8451" s="102"/>
      <c r="I8451" s="98"/>
      <c r="J8451" s="102"/>
      <c r="K8451" s="94"/>
      <c r="L8451" s="94"/>
      <c r="M8451" s="94"/>
      <c r="N8451" s="102">
        <v>2</v>
      </c>
      <c r="O8451" s="111" t="s">
        <v>751</v>
      </c>
      <c r="P8451" s="96"/>
      <c r="Q8451" s="111" t="s">
        <v>752</v>
      </c>
      <c r="R8451" s="111" t="s">
        <v>753</v>
      </c>
      <c r="S8451" s="97"/>
      <c r="T8451" s="102" t="s">
        <v>51</v>
      </c>
      <c r="U8451" s="102" t="s">
        <v>45</v>
      </c>
      <c r="V8451" s="102" t="s">
        <v>52</v>
      </c>
      <c r="W8451" s="94">
        <v>47.04</v>
      </c>
      <c r="X8451" s="98">
        <v>25.74</v>
      </c>
      <c r="Y8451" s="94">
        <v>6750</v>
      </c>
      <c r="Z8451" s="94">
        <f>W8451*Y8451</f>
        <v>317520</v>
      </c>
      <c r="AA8451" s="89">
        <v>22</v>
      </c>
      <c r="AB8451" s="89">
        <v>34</v>
      </c>
      <c r="AC8451" s="94">
        <f>(Z8451*(100-AB8451))/100</f>
        <v>209563.2</v>
      </c>
      <c r="AD8451" s="137">
        <f>IF(AND(AC8450="",M8450=""),0,IF((AC8450=""),M8450, IF( (M8450=""),AC8450,SUM(AC8450:AC8452)+M8450)))</f>
        <v>849272.60000000009</v>
      </c>
      <c r="AE8451" s="94">
        <f t="shared" si="821"/>
        <v>218602.76723999999</v>
      </c>
      <c r="AF8451" s="137">
        <v>50000000</v>
      </c>
      <c r="AG8451" s="94">
        <f>IF((AF8451-AE8451) &gt; 1,0,IF((AF8451-AE8451)&lt;0,AE8451-AF8451,AF8451-AE8451))</f>
        <v>0</v>
      </c>
      <c r="AH8451" s="94">
        <v>0.02</v>
      </c>
    </row>
    <row r="8452" spans="1:34" s="73" customFormat="1" x14ac:dyDescent="0.55000000000000004">
      <c r="A8452" s="107"/>
      <c r="B8452" s="102"/>
      <c r="C8452" s="102"/>
      <c r="D8452" s="90"/>
      <c r="E8452" s="102"/>
      <c r="F8452" s="102"/>
      <c r="G8452" s="102"/>
      <c r="H8452" s="102"/>
      <c r="I8452" s="98"/>
      <c r="J8452" s="102"/>
      <c r="K8452" s="94"/>
      <c r="L8452" s="94"/>
      <c r="M8452" s="94"/>
      <c r="N8452" s="102">
        <v>3</v>
      </c>
      <c r="O8452" s="111" t="s">
        <v>751</v>
      </c>
      <c r="P8452" s="96"/>
      <c r="Q8452" s="111" t="s">
        <v>752</v>
      </c>
      <c r="R8452" s="111" t="s">
        <v>753</v>
      </c>
      <c r="S8452" s="97" t="s">
        <v>754</v>
      </c>
      <c r="T8452" s="102" t="s">
        <v>55</v>
      </c>
      <c r="U8452" s="102" t="s">
        <v>45</v>
      </c>
      <c r="V8452" s="102" t="s">
        <v>52</v>
      </c>
      <c r="W8452" s="94">
        <v>32.5</v>
      </c>
      <c r="X8452" s="98">
        <v>17.79</v>
      </c>
      <c r="Y8452" s="94">
        <v>2650</v>
      </c>
      <c r="Z8452" s="94">
        <f>W8452*Y8452</f>
        <v>86125</v>
      </c>
      <c r="AA8452" s="89">
        <v>22</v>
      </c>
      <c r="AB8452" s="89">
        <v>34</v>
      </c>
      <c r="AC8452" s="94">
        <f>(Z8452*(100-AB8452))/100</f>
        <v>56842.5</v>
      </c>
      <c r="AD8452" s="137">
        <f>IF(AND(AC8450="",M8450=""),0,IF((AC8450=""),M8450, IF( (M8450=""),AC8450,SUM(AC8450:AC8452)+M8450)))</f>
        <v>849272.60000000009</v>
      </c>
      <c r="AE8452" s="94">
        <f t="shared" si="821"/>
        <v>151085.59554000001</v>
      </c>
      <c r="AF8452" s="137">
        <v>50000000</v>
      </c>
      <c r="AG8452" s="94">
        <f>IF((AF8452-AE8452) &gt; 1,0,IF((AF8452-AE8452)&lt;0,AE8452-AF8452,AF8452-AE8452))</f>
        <v>0</v>
      </c>
      <c r="AH8452" s="94">
        <v>0.02</v>
      </c>
    </row>
    <row r="8453" spans="1:34" s="173" customFormat="1" x14ac:dyDescent="0.55000000000000004">
      <c r="A8453" s="122"/>
      <c r="B8453" s="123"/>
      <c r="C8453" s="123"/>
      <c r="D8453" s="135"/>
      <c r="E8453" s="123"/>
      <c r="F8453" s="123"/>
      <c r="G8453" s="123"/>
      <c r="H8453" s="123"/>
      <c r="I8453" s="136"/>
      <c r="J8453" s="123"/>
      <c r="K8453" s="137"/>
      <c r="L8453" s="137" t="s">
        <v>63</v>
      </c>
      <c r="M8453" s="137">
        <f>SUM(M8444:M8452)</f>
        <v>3011300</v>
      </c>
      <c r="N8453" s="123"/>
      <c r="O8453" s="108"/>
      <c r="P8453" s="138"/>
      <c r="Q8453" s="108"/>
      <c r="R8453" s="108"/>
      <c r="S8453" s="139"/>
      <c r="T8453" s="123"/>
      <c r="U8453" s="123"/>
      <c r="V8453" s="123"/>
      <c r="W8453" s="137"/>
      <c r="X8453" s="136"/>
      <c r="Y8453" s="137"/>
      <c r="Z8453" s="137"/>
      <c r="AA8453" s="119"/>
      <c r="AB8453" s="119"/>
      <c r="AC8453" s="137"/>
      <c r="AD8453" s="137"/>
      <c r="AE8453" s="137">
        <f>SUM(AE8444:AE8452)</f>
        <v>3737372.6</v>
      </c>
      <c r="AF8453" s="137"/>
      <c r="AG8453" s="137">
        <f>SUM(AG8444:AG8452)</f>
        <v>674325</v>
      </c>
      <c r="AH8453" s="137"/>
    </row>
    <row r="8454" spans="1:34" s="173" customFormat="1" x14ac:dyDescent="0.55000000000000004">
      <c r="A8454" s="122" t="s">
        <v>6764</v>
      </c>
      <c r="B8454" s="123">
        <v>3915</v>
      </c>
      <c r="C8454" s="123">
        <v>8203</v>
      </c>
      <c r="D8454" s="135" t="s">
        <v>11541</v>
      </c>
      <c r="E8454" s="123" t="s">
        <v>34</v>
      </c>
      <c r="F8454" s="123">
        <v>17606</v>
      </c>
      <c r="G8454" s="123">
        <v>7</v>
      </c>
      <c r="H8454" s="123">
        <v>2</v>
      </c>
      <c r="I8454" s="136">
        <v>35</v>
      </c>
      <c r="J8454" s="123" t="s">
        <v>38</v>
      </c>
      <c r="K8454" s="137">
        <f>((G8454*400)+(H8454*100))+I8454</f>
        <v>3035</v>
      </c>
      <c r="L8454" s="137">
        <v>225</v>
      </c>
      <c r="M8454" s="137">
        <f>K8454*L8454</f>
        <v>682875</v>
      </c>
      <c r="N8454" s="123"/>
      <c r="O8454" s="108"/>
      <c r="P8454" s="138"/>
      <c r="Q8454" s="108"/>
      <c r="R8454" s="108"/>
      <c r="S8454" s="139"/>
      <c r="T8454" s="123"/>
      <c r="U8454" s="123"/>
      <c r="V8454" s="123"/>
      <c r="W8454" s="137"/>
      <c r="X8454" s="136"/>
      <c r="Y8454" s="137"/>
      <c r="Z8454" s="137"/>
      <c r="AA8454" s="119"/>
      <c r="AB8454" s="119"/>
      <c r="AC8454" s="137"/>
      <c r="AD8454" s="137">
        <f>IF(AND(AC8454="",M8454=""),0,IF((AC8454=""),M8454,IF((M8454=""),AC8454,AC8454+M8454)))</f>
        <v>682875</v>
      </c>
      <c r="AE8454" s="137">
        <f>IF( (X8454=""),AD8454*1,AD8454*(X8454/100) )</f>
        <v>682875</v>
      </c>
      <c r="AF8454" s="137">
        <v>50000000</v>
      </c>
      <c r="AG8454" s="137">
        <f>IF((AF8454-AE8454) &gt; 1,0,IF((AF8454-AE8454)&lt;0,AE8454-AF8454,AF8454-AE8454))</f>
        <v>0</v>
      </c>
      <c r="AH8454" s="137">
        <v>0.01</v>
      </c>
    </row>
    <row r="8455" spans="1:34" s="173" customFormat="1" x14ac:dyDescent="0.55000000000000004">
      <c r="A8455" s="122"/>
      <c r="B8455" s="123">
        <v>3916</v>
      </c>
      <c r="C8455" s="123">
        <v>8204</v>
      </c>
      <c r="D8455" s="135" t="s">
        <v>11542</v>
      </c>
      <c r="E8455" s="123" t="s">
        <v>34</v>
      </c>
      <c r="F8455" s="123">
        <v>17607</v>
      </c>
      <c r="G8455" s="123">
        <v>1</v>
      </c>
      <c r="H8455" s="123">
        <v>2</v>
      </c>
      <c r="I8455" s="136">
        <v>90</v>
      </c>
      <c r="J8455" s="123" t="s">
        <v>38</v>
      </c>
      <c r="K8455" s="137">
        <f>((G8455*400)+(H8455*100))+I8455</f>
        <v>690</v>
      </c>
      <c r="L8455" s="137">
        <v>225</v>
      </c>
      <c r="M8455" s="137">
        <f>K8455*L8455</f>
        <v>155250</v>
      </c>
      <c r="N8455" s="123"/>
      <c r="O8455" s="108"/>
      <c r="P8455" s="138"/>
      <c r="Q8455" s="108"/>
      <c r="R8455" s="108"/>
      <c r="S8455" s="139"/>
      <c r="T8455" s="123"/>
      <c r="U8455" s="123"/>
      <c r="V8455" s="123"/>
      <c r="W8455" s="137"/>
      <c r="X8455" s="136"/>
      <c r="Y8455" s="137"/>
      <c r="Z8455" s="137"/>
      <c r="AA8455" s="119"/>
      <c r="AB8455" s="119"/>
      <c r="AC8455" s="137"/>
      <c r="AD8455" s="137">
        <f>IF(AND(AC8455="",M8455=""),0,IF((AC8455=""),M8455,IF((M8455=""),AC8455,AC8455+M8455)))</f>
        <v>155250</v>
      </c>
      <c r="AE8455" s="137">
        <f>IF( (X8455=""),AD8455*1,AD8455*(X8455/100) )</f>
        <v>155250</v>
      </c>
      <c r="AF8455" s="137">
        <v>50000000</v>
      </c>
      <c r="AG8455" s="137">
        <f>IF((AF8455-AE8455) &gt; 1,0,IF((AF8455-AE8455)&lt;0,AE8455-AF8455,AF8455-AE8455))</f>
        <v>0</v>
      </c>
      <c r="AH8455" s="137">
        <v>0.01</v>
      </c>
    </row>
    <row r="8456" spans="1:34" s="173" customFormat="1" x14ac:dyDescent="0.55000000000000004">
      <c r="A8456" s="122"/>
      <c r="B8456" s="123">
        <v>3917</v>
      </c>
      <c r="C8456" s="123">
        <v>8083</v>
      </c>
      <c r="D8456" s="135" t="s">
        <v>11543</v>
      </c>
      <c r="E8456" s="123" t="s">
        <v>34</v>
      </c>
      <c r="F8456" s="123">
        <v>19635</v>
      </c>
      <c r="G8456" s="123">
        <v>1</v>
      </c>
      <c r="H8456" s="123">
        <v>2</v>
      </c>
      <c r="I8456" s="136">
        <v>49.2</v>
      </c>
      <c r="J8456" s="123" t="s">
        <v>38</v>
      </c>
      <c r="K8456" s="137">
        <f>((G8456*400)+(H8456*100))+I8456</f>
        <v>649.20000000000005</v>
      </c>
      <c r="L8456" s="137">
        <v>375</v>
      </c>
      <c r="M8456" s="137">
        <f>K8456*L8456</f>
        <v>243450.00000000003</v>
      </c>
      <c r="N8456" s="123"/>
      <c r="O8456" s="108"/>
      <c r="P8456" s="138"/>
      <c r="Q8456" s="108"/>
      <c r="R8456" s="108"/>
      <c r="S8456" s="139"/>
      <c r="T8456" s="123"/>
      <c r="U8456" s="123"/>
      <c r="V8456" s="123"/>
      <c r="W8456" s="137"/>
      <c r="X8456" s="136"/>
      <c r="Y8456" s="137"/>
      <c r="Z8456" s="137"/>
      <c r="AA8456" s="119"/>
      <c r="AB8456" s="119"/>
      <c r="AC8456" s="137"/>
      <c r="AD8456" s="137">
        <f>IF(AND(AC8456="",M8456=""),0,IF((AC8456=""),M8456,IF((M8456=""),AC8456,AC8456+M8456)))</f>
        <v>243450.00000000003</v>
      </c>
      <c r="AE8456" s="137">
        <f>IF( (X8456=""),AD8456*1,AD8456*(X8456/100) )</f>
        <v>243450.00000000003</v>
      </c>
      <c r="AF8456" s="137">
        <v>50000000</v>
      </c>
      <c r="AG8456" s="137">
        <f>IF((AF8456-AE8456) &gt; 1,0,IF((AF8456-AE8456)&lt;0,AE8456-AF8456,AF8456-AE8456))</f>
        <v>0</v>
      </c>
      <c r="AH8456" s="137">
        <v>0.01</v>
      </c>
    </row>
    <row r="8457" spans="1:34" s="173" customFormat="1" x14ac:dyDescent="0.55000000000000004">
      <c r="A8457" s="122"/>
      <c r="B8457" s="123">
        <v>3918</v>
      </c>
      <c r="C8457" s="123">
        <v>8049</v>
      </c>
      <c r="D8457" s="135" t="s">
        <v>11544</v>
      </c>
      <c r="E8457" s="123" t="s">
        <v>34</v>
      </c>
      <c r="F8457" s="123">
        <v>19638</v>
      </c>
      <c r="G8457" s="123">
        <v>3</v>
      </c>
      <c r="H8457" s="123">
        <v>0</v>
      </c>
      <c r="I8457" s="136">
        <v>9.2000000000001005</v>
      </c>
      <c r="J8457" s="123" t="s">
        <v>35</v>
      </c>
      <c r="K8457" s="137">
        <f>((G8457*400)+(H8457*100))+I8457</f>
        <v>1209.2</v>
      </c>
      <c r="L8457" s="137">
        <v>375</v>
      </c>
      <c r="M8457" s="137">
        <f>K8457*L8457</f>
        <v>453450</v>
      </c>
      <c r="N8457" s="123">
        <v>1</v>
      </c>
      <c r="O8457" s="108" t="s">
        <v>11527</v>
      </c>
      <c r="P8457" s="138"/>
      <c r="Q8457" s="108" t="s">
        <v>11528</v>
      </c>
      <c r="R8457" s="108" t="s">
        <v>11530</v>
      </c>
      <c r="S8457" s="139" t="s">
        <v>11545</v>
      </c>
      <c r="T8457" s="123" t="s">
        <v>51</v>
      </c>
      <c r="U8457" s="123" t="s">
        <v>227</v>
      </c>
      <c r="V8457" s="123" t="s">
        <v>52</v>
      </c>
      <c r="W8457" s="137">
        <v>590.94000000000005</v>
      </c>
      <c r="X8457" s="136">
        <v>74.989999999999995</v>
      </c>
      <c r="Y8457" s="137">
        <v>6750</v>
      </c>
      <c r="Z8457" s="137">
        <f>W8457*Y8457</f>
        <v>3988845.0000000005</v>
      </c>
      <c r="AA8457" s="119">
        <v>11</v>
      </c>
      <c r="AB8457" s="119">
        <v>34</v>
      </c>
      <c r="AC8457" s="137">
        <f>(Z8457*(100-AB8457))/100</f>
        <v>2632637.7000000002</v>
      </c>
      <c r="AD8457" s="137">
        <f>IF(AND(AC8457="",M8457=""),0,IF((AC8457=""),M8457, IF( (M8457=""),AC8457,SUM(AC8457:AC8459)+M8457)))</f>
        <v>3086087.7</v>
      </c>
      <c r="AE8457" s="137">
        <f>IF( (X8457=""),AD8457*1,AD8457*(X8457/100) )</f>
        <v>2314257.1662299996</v>
      </c>
      <c r="AF8457" s="137">
        <v>50000000</v>
      </c>
      <c r="AG8457" s="137">
        <f>IF((AF8457-AE8457) &gt; 1,0,IF((AF8457-AE8457)&lt;0,AE8457-AF8457,AF8457-AE8457))</f>
        <v>0</v>
      </c>
      <c r="AH8457" s="137">
        <v>0.02</v>
      </c>
    </row>
    <row r="8458" spans="1:34" s="173" customFormat="1" x14ac:dyDescent="0.55000000000000004">
      <c r="A8458" s="122"/>
      <c r="B8458" s="123"/>
      <c r="C8458" s="123"/>
      <c r="D8458" s="135"/>
      <c r="E8458" s="123"/>
      <c r="F8458" s="123"/>
      <c r="G8458" s="123"/>
      <c r="H8458" s="123"/>
      <c r="I8458" s="136"/>
      <c r="J8458" s="123"/>
      <c r="K8458" s="137"/>
      <c r="L8458" s="137"/>
      <c r="M8458" s="137"/>
      <c r="N8458" s="123">
        <v>2</v>
      </c>
      <c r="O8458" s="108" t="s">
        <v>11527</v>
      </c>
      <c r="P8458" s="138"/>
      <c r="Q8458" s="108" t="s">
        <v>11528</v>
      </c>
      <c r="R8458" s="108" t="s">
        <v>11530</v>
      </c>
      <c r="S8458" s="139" t="s">
        <v>11546</v>
      </c>
      <c r="T8458" s="123" t="s">
        <v>55</v>
      </c>
      <c r="U8458" s="123" t="s">
        <v>45</v>
      </c>
      <c r="V8458" s="123" t="s">
        <v>52</v>
      </c>
      <c r="W8458" s="137">
        <v>197.12</v>
      </c>
      <c r="X8458" s="136">
        <v>25.01</v>
      </c>
      <c r="Y8458" s="137">
        <v>0</v>
      </c>
      <c r="Z8458" s="137">
        <f>W8458*Y8458</f>
        <v>0</v>
      </c>
      <c r="AA8458" s="119">
        <v>6</v>
      </c>
      <c r="AB8458" s="119">
        <v>6</v>
      </c>
      <c r="AC8458" s="137">
        <f>(Z8458*(100-AB8458))/100</f>
        <v>0</v>
      </c>
      <c r="AD8458" s="137">
        <f>IF(AND(AC8458="",M8457=""),0,IF((AC8458=""),M8457, IF( (M8457=""),AC8458,SUM(AC8457:AC8459)+M8457)))</f>
        <v>3086087.7</v>
      </c>
      <c r="AE8458" s="137">
        <f>IF( (X8458=""),AD8458*1,AD8458*(X8458/100) )</f>
        <v>771830.53376999998</v>
      </c>
      <c r="AF8458" s="137">
        <v>50000000</v>
      </c>
      <c r="AG8458" s="137">
        <f>IF((AF8458-AE8458) &gt; 1,0,IF((AF8458-AE8458)&lt;0,AE8458-AF8458,AF8458-AE8458))</f>
        <v>0</v>
      </c>
      <c r="AH8458" s="137">
        <v>0.02</v>
      </c>
    </row>
    <row r="8459" spans="1:34" s="173" customFormat="1" x14ac:dyDescent="0.55000000000000004">
      <c r="A8459" s="122"/>
      <c r="B8459" s="123"/>
      <c r="C8459" s="123"/>
      <c r="D8459" s="135"/>
      <c r="E8459" s="123"/>
      <c r="F8459" s="123"/>
      <c r="G8459" s="123"/>
      <c r="H8459" s="123"/>
      <c r="I8459" s="136"/>
      <c r="J8459" s="123"/>
      <c r="K8459" s="137"/>
      <c r="L8459" s="137" t="s">
        <v>63</v>
      </c>
      <c r="M8459" s="137">
        <f>SUM(M8454:M8458)</f>
        <v>1535025</v>
      </c>
      <c r="N8459" s="123"/>
      <c r="O8459" s="108"/>
      <c r="P8459" s="138"/>
      <c r="Q8459" s="108"/>
      <c r="R8459" s="108"/>
      <c r="S8459" s="139"/>
      <c r="T8459" s="123"/>
      <c r="U8459" s="123"/>
      <c r="V8459" s="123"/>
      <c r="W8459" s="137"/>
      <c r="X8459" s="136"/>
      <c r="Y8459" s="137"/>
      <c r="Z8459" s="137"/>
      <c r="AA8459" s="119"/>
      <c r="AB8459" s="119"/>
      <c r="AC8459" s="137"/>
      <c r="AD8459" s="137"/>
      <c r="AE8459" s="137">
        <f>SUM(AE8454:AE8458)</f>
        <v>4167662.6999999997</v>
      </c>
      <c r="AF8459" s="137"/>
      <c r="AG8459" s="137">
        <f>SUM(AG8454:AG8458)</f>
        <v>0</v>
      </c>
      <c r="AH8459" s="137"/>
    </row>
    <row r="8460" spans="1:34" s="173" customFormat="1" x14ac:dyDescent="0.55000000000000004">
      <c r="A8460" s="122" t="s">
        <v>11549</v>
      </c>
      <c r="B8460" s="123">
        <v>3922</v>
      </c>
      <c r="C8460" s="123">
        <v>7568</v>
      </c>
      <c r="D8460" s="135" t="s">
        <v>11550</v>
      </c>
      <c r="E8460" s="123" t="s">
        <v>34</v>
      </c>
      <c r="F8460" s="123">
        <v>12566</v>
      </c>
      <c r="G8460" s="123">
        <v>1</v>
      </c>
      <c r="H8460" s="123">
        <v>2</v>
      </c>
      <c r="I8460" s="136">
        <v>53</v>
      </c>
      <c r="J8460" s="123" t="s">
        <v>38</v>
      </c>
      <c r="K8460" s="137">
        <f>((G8460*400)+(H8460*100))+I8460</f>
        <v>653</v>
      </c>
      <c r="L8460" s="137">
        <v>425</v>
      </c>
      <c r="M8460" s="137">
        <f>K8460*L8460</f>
        <v>277525</v>
      </c>
      <c r="N8460" s="123"/>
      <c r="O8460" s="108"/>
      <c r="P8460" s="138"/>
      <c r="Q8460" s="108"/>
      <c r="R8460" s="108"/>
      <c r="S8460" s="139"/>
      <c r="T8460" s="123"/>
      <c r="U8460" s="123"/>
      <c r="V8460" s="123"/>
      <c r="W8460" s="137"/>
      <c r="X8460" s="136"/>
      <c r="Y8460" s="137"/>
      <c r="Z8460" s="137"/>
      <c r="AA8460" s="119"/>
      <c r="AB8460" s="119"/>
      <c r="AC8460" s="137"/>
      <c r="AD8460" s="137">
        <f>IF(AND(AC8460="",M8460=""),0,IF((AC8460=""),M8460,IF((M8460=""),AC8460,AC8460+M8460)))</f>
        <v>277525</v>
      </c>
      <c r="AE8460" s="137">
        <f>IF( (X8460=""),AD8460*1,AD8460*(X8460/100) )</f>
        <v>277525</v>
      </c>
      <c r="AF8460" s="137">
        <v>50000000</v>
      </c>
      <c r="AG8460" s="137">
        <f>IF((AF8460-AE8460) &gt; 1,0,IF((AF8460-AE8460)&lt;0,AE8460-AF8460,AF8460-AE8460))</f>
        <v>0</v>
      </c>
      <c r="AH8460" s="137">
        <v>0.01</v>
      </c>
    </row>
    <row r="8461" spans="1:34" s="173" customFormat="1" x14ac:dyDescent="0.55000000000000004">
      <c r="A8461" s="122"/>
      <c r="B8461" s="123">
        <v>3923</v>
      </c>
      <c r="C8461" s="123">
        <v>7571</v>
      </c>
      <c r="D8461" s="135" t="s">
        <v>11551</v>
      </c>
      <c r="E8461" s="123" t="s">
        <v>34</v>
      </c>
      <c r="F8461" s="123">
        <v>20240</v>
      </c>
      <c r="G8461" s="123">
        <v>2</v>
      </c>
      <c r="H8461" s="123">
        <v>0</v>
      </c>
      <c r="I8461" s="136">
        <v>0</v>
      </c>
      <c r="J8461" s="123" t="s">
        <v>38</v>
      </c>
      <c r="K8461" s="137">
        <f>((G8461*400)+(H8461*100))+I8461</f>
        <v>800</v>
      </c>
      <c r="L8461" s="137">
        <v>425</v>
      </c>
      <c r="M8461" s="137">
        <f>K8461*L8461</f>
        <v>340000</v>
      </c>
      <c r="N8461" s="123"/>
      <c r="O8461" s="108"/>
      <c r="P8461" s="138"/>
      <c r="Q8461" s="108"/>
      <c r="R8461" s="108"/>
      <c r="S8461" s="139"/>
      <c r="T8461" s="123"/>
      <c r="U8461" s="123"/>
      <c r="V8461" s="123"/>
      <c r="W8461" s="137"/>
      <c r="X8461" s="136"/>
      <c r="Y8461" s="137"/>
      <c r="Z8461" s="137"/>
      <c r="AA8461" s="119"/>
      <c r="AB8461" s="119"/>
      <c r="AC8461" s="137"/>
      <c r="AD8461" s="137">
        <f>IF(AND(AC8461="",M8461=""),0,IF((AC8461=""),M8461,IF((M8461=""),AC8461,AC8461+M8461)))</f>
        <v>340000</v>
      </c>
      <c r="AE8461" s="137">
        <f>IF( (X8461=""),AD8461*1,AD8461*(X8461/100) )</f>
        <v>340000</v>
      </c>
      <c r="AF8461" s="137">
        <v>50000000</v>
      </c>
      <c r="AG8461" s="137">
        <f>IF((AF8461-AE8461) &gt; 1,0,IF((AF8461-AE8461)&lt;0,AE8461-AF8461,AF8461-AE8461))</f>
        <v>0</v>
      </c>
      <c r="AH8461" s="137">
        <v>0.01</v>
      </c>
    </row>
    <row r="8462" spans="1:34" s="173" customFormat="1" x14ac:dyDescent="0.55000000000000004">
      <c r="A8462" s="122"/>
      <c r="B8462" s="123">
        <v>3924</v>
      </c>
      <c r="C8462" s="123">
        <v>7570</v>
      </c>
      <c r="D8462" s="135" t="s">
        <v>11552</v>
      </c>
      <c r="E8462" s="123" t="s">
        <v>34</v>
      </c>
      <c r="F8462" s="123">
        <v>20241</v>
      </c>
      <c r="G8462" s="123">
        <v>2</v>
      </c>
      <c r="H8462" s="123">
        <v>0</v>
      </c>
      <c r="I8462" s="136">
        <v>0</v>
      </c>
      <c r="J8462" s="123" t="s">
        <v>38</v>
      </c>
      <c r="K8462" s="137">
        <f>((G8462*400)+(H8462*100))+I8462</f>
        <v>800</v>
      </c>
      <c r="L8462" s="137">
        <v>425</v>
      </c>
      <c r="M8462" s="137">
        <f>K8462*L8462</f>
        <v>340000</v>
      </c>
      <c r="N8462" s="123"/>
      <c r="O8462" s="108"/>
      <c r="P8462" s="138"/>
      <c r="Q8462" s="108"/>
      <c r="R8462" s="108"/>
      <c r="S8462" s="139"/>
      <c r="T8462" s="123"/>
      <c r="U8462" s="123"/>
      <c r="V8462" s="123"/>
      <c r="W8462" s="137"/>
      <c r="X8462" s="136"/>
      <c r="Y8462" s="137"/>
      <c r="Z8462" s="137"/>
      <c r="AA8462" s="119"/>
      <c r="AB8462" s="119"/>
      <c r="AC8462" s="137"/>
      <c r="AD8462" s="137">
        <f>IF(AND(AC8462="",M8462=""),0,IF((AC8462=""),M8462,IF((M8462=""),AC8462,AC8462+M8462)))</f>
        <v>340000</v>
      </c>
      <c r="AE8462" s="137">
        <f>IF( (X8462=""),AD8462*1,AD8462*(X8462/100) )</f>
        <v>340000</v>
      </c>
      <c r="AF8462" s="137">
        <v>50000000</v>
      </c>
      <c r="AG8462" s="137">
        <f>IF((AF8462-AE8462) &gt; 1,0,IF((AF8462-AE8462)&lt;0,AE8462-AF8462,AF8462-AE8462))</f>
        <v>0</v>
      </c>
      <c r="AH8462" s="137">
        <v>0.01</v>
      </c>
    </row>
    <row r="8463" spans="1:34" s="173" customFormat="1" x14ac:dyDescent="0.55000000000000004">
      <c r="A8463" s="122"/>
      <c r="B8463" s="123">
        <v>3925</v>
      </c>
      <c r="C8463" s="123">
        <v>7569</v>
      </c>
      <c r="D8463" s="135" t="s">
        <v>11553</v>
      </c>
      <c r="E8463" s="123" t="s">
        <v>34</v>
      </c>
      <c r="F8463" s="123">
        <v>20242</v>
      </c>
      <c r="G8463" s="123">
        <v>2</v>
      </c>
      <c r="H8463" s="123">
        <v>0</v>
      </c>
      <c r="I8463" s="136">
        <v>0</v>
      </c>
      <c r="J8463" s="123" t="s">
        <v>38</v>
      </c>
      <c r="K8463" s="137">
        <f>((G8463*400)+(H8463*100))+I8463</f>
        <v>800</v>
      </c>
      <c r="L8463" s="137">
        <v>425</v>
      </c>
      <c r="M8463" s="137">
        <f>K8463*L8463</f>
        <v>340000</v>
      </c>
      <c r="N8463" s="123"/>
      <c r="O8463" s="108"/>
      <c r="P8463" s="138"/>
      <c r="Q8463" s="108"/>
      <c r="R8463" s="108"/>
      <c r="S8463" s="139"/>
      <c r="T8463" s="123"/>
      <c r="U8463" s="123"/>
      <c r="V8463" s="123"/>
      <c r="W8463" s="137"/>
      <c r="X8463" s="136"/>
      <c r="Y8463" s="137"/>
      <c r="Z8463" s="137"/>
      <c r="AA8463" s="119"/>
      <c r="AB8463" s="119"/>
      <c r="AC8463" s="137"/>
      <c r="AD8463" s="137">
        <f>IF(AND(AC8463="",M8463=""),0,IF((AC8463=""),M8463,IF((M8463=""),AC8463,AC8463+M8463)))</f>
        <v>340000</v>
      </c>
      <c r="AE8463" s="137">
        <f>IF( (X8463=""),AD8463*1,AD8463*(X8463/100) )</f>
        <v>340000</v>
      </c>
      <c r="AF8463" s="137">
        <v>50000000</v>
      </c>
      <c r="AG8463" s="137">
        <f>IF((AF8463-AE8463) &gt; 1,0,IF((AF8463-AE8463)&lt;0,AE8463-AF8463,AF8463-AE8463))</f>
        <v>0</v>
      </c>
      <c r="AH8463" s="137">
        <v>0.01</v>
      </c>
    </row>
    <row r="8464" spans="1:34" s="173" customFormat="1" x14ac:dyDescent="0.55000000000000004">
      <c r="A8464" s="122"/>
      <c r="B8464" s="123"/>
      <c r="C8464" s="123"/>
      <c r="D8464" s="135"/>
      <c r="E8464" s="123"/>
      <c r="F8464" s="123"/>
      <c r="G8464" s="123"/>
      <c r="H8464" s="123"/>
      <c r="I8464" s="136"/>
      <c r="J8464" s="123"/>
      <c r="K8464" s="137"/>
      <c r="L8464" s="137" t="s">
        <v>63</v>
      </c>
      <c r="M8464" s="137">
        <f>SUM(M8460:M8463)</f>
        <v>1297525</v>
      </c>
      <c r="N8464" s="123"/>
      <c r="O8464" s="108"/>
      <c r="P8464" s="138"/>
      <c r="Q8464" s="108"/>
      <c r="R8464" s="108"/>
      <c r="S8464" s="139"/>
      <c r="T8464" s="123"/>
      <c r="U8464" s="123"/>
      <c r="V8464" s="123"/>
      <c r="W8464" s="137"/>
      <c r="X8464" s="136"/>
      <c r="Y8464" s="137"/>
      <c r="Z8464" s="137"/>
      <c r="AA8464" s="119"/>
      <c r="AB8464" s="119"/>
      <c r="AC8464" s="137"/>
      <c r="AD8464" s="137"/>
      <c r="AE8464" s="137">
        <f>SUM(AE8460:AE8463)</f>
        <v>1297525</v>
      </c>
      <c r="AF8464" s="137"/>
      <c r="AG8464" s="137">
        <f>SUM(AG8460:AG8463)</f>
        <v>0</v>
      </c>
      <c r="AH8464" s="137"/>
    </row>
    <row r="8465" spans="1:34" s="173" customFormat="1" x14ac:dyDescent="0.55000000000000004">
      <c r="A8465" s="122" t="s">
        <v>11556</v>
      </c>
      <c r="B8465" s="123">
        <v>3926</v>
      </c>
      <c r="C8465" s="123">
        <v>8517</v>
      </c>
      <c r="D8465" s="135" t="s">
        <v>11557</v>
      </c>
      <c r="E8465" s="123" t="s">
        <v>34</v>
      </c>
      <c r="F8465" s="123">
        <v>12668</v>
      </c>
      <c r="G8465" s="123">
        <v>0</v>
      </c>
      <c r="H8465" s="123">
        <v>0</v>
      </c>
      <c r="I8465" s="136">
        <v>96</v>
      </c>
      <c r="J8465" s="123" t="s">
        <v>35</v>
      </c>
      <c r="K8465" s="137">
        <f>((G8465*400)+(H8465*100))+I8465</f>
        <v>96</v>
      </c>
      <c r="L8465" s="137">
        <v>1350</v>
      </c>
      <c r="M8465" s="137">
        <f>K8465*L8465</f>
        <v>129600</v>
      </c>
      <c r="N8465" s="123">
        <v>1</v>
      </c>
      <c r="O8465" s="108" t="s">
        <v>11554</v>
      </c>
      <c r="P8465" s="138">
        <v>3570300358407</v>
      </c>
      <c r="Q8465" s="108" t="s">
        <v>11555</v>
      </c>
      <c r="R8465" s="108" t="s">
        <v>11558</v>
      </c>
      <c r="S8465" s="139" t="s">
        <v>11559</v>
      </c>
      <c r="T8465" s="123" t="s">
        <v>51</v>
      </c>
      <c r="U8465" s="123" t="s">
        <v>227</v>
      </c>
      <c r="V8465" s="123" t="s">
        <v>52</v>
      </c>
      <c r="W8465" s="137">
        <v>384</v>
      </c>
      <c r="X8465" s="136">
        <v>81.53</v>
      </c>
      <c r="Y8465" s="137">
        <v>6750</v>
      </c>
      <c r="Z8465" s="137">
        <f>W8465*Y8465</f>
        <v>2592000</v>
      </c>
      <c r="AA8465" s="119">
        <v>21</v>
      </c>
      <c r="AB8465" s="119">
        <v>80</v>
      </c>
      <c r="AC8465" s="137">
        <f>(Z8465*(100-AB8465))/100</f>
        <v>518400</v>
      </c>
      <c r="AD8465" s="137">
        <f>IF(AND(AC8465="",M8465=""),0,IF((AC8465=""),M8465, IF( (M8465=""),AC8465,SUM(AC8465:AC8467)+M8465)))</f>
        <v>1055373.5</v>
      </c>
      <c r="AE8465" s="137">
        <f>IF( (X8465=""),AD8465*1,AD8465*(X8465/100) )</f>
        <v>860446.01455000008</v>
      </c>
      <c r="AF8465" s="137">
        <v>10000000</v>
      </c>
      <c r="AG8465" s="137">
        <v>114462.72</v>
      </c>
      <c r="AH8465" s="137">
        <v>0.02</v>
      </c>
    </row>
    <row r="8466" spans="1:34" s="173" customFormat="1" x14ac:dyDescent="0.55000000000000004">
      <c r="A8466" s="122"/>
      <c r="B8466" s="123"/>
      <c r="C8466" s="123"/>
      <c r="D8466" s="135"/>
      <c r="E8466" s="123"/>
      <c r="F8466" s="123"/>
      <c r="G8466" s="123"/>
      <c r="H8466" s="123"/>
      <c r="I8466" s="136"/>
      <c r="J8466" s="123"/>
      <c r="K8466" s="137"/>
      <c r="L8466" s="137"/>
      <c r="M8466" s="137"/>
      <c r="N8466" s="123">
        <v>2</v>
      </c>
      <c r="O8466" s="108" t="s">
        <v>11554</v>
      </c>
      <c r="P8466" s="138">
        <v>3570300358407</v>
      </c>
      <c r="Q8466" s="108" t="s">
        <v>11555</v>
      </c>
      <c r="R8466" s="108" t="s">
        <v>11558</v>
      </c>
      <c r="S8466" s="139" t="s">
        <v>11560</v>
      </c>
      <c r="T8466" s="123" t="s">
        <v>51</v>
      </c>
      <c r="U8466" s="123" t="s">
        <v>45</v>
      </c>
      <c r="V8466" s="123" t="s">
        <v>75</v>
      </c>
      <c r="W8466" s="137">
        <v>55</v>
      </c>
      <c r="X8466" s="136">
        <v>11.68</v>
      </c>
      <c r="Y8466" s="137">
        <v>6750</v>
      </c>
      <c r="Z8466" s="137">
        <f>W8466*Y8466</f>
        <v>371250</v>
      </c>
      <c r="AA8466" s="119">
        <v>9</v>
      </c>
      <c r="AB8466" s="119">
        <v>9</v>
      </c>
      <c r="AC8466" s="137">
        <f>(Z8466*(100-AB8466))/100</f>
        <v>337837.5</v>
      </c>
      <c r="AD8466" s="137">
        <f>IF(AND(AC8466="",M8465=""),0,IF((AC8466=""),M8465, IF( (M8465=""),AC8466,SUM(AC8465:AC8467)+M8465)))</f>
        <v>1055373.5</v>
      </c>
      <c r="AE8466" s="137">
        <f>IF( (X8466=""),AD8466*1,AD8466*(X8466/100) )</f>
        <v>123267.62480000001</v>
      </c>
      <c r="AF8466" s="137">
        <v>0</v>
      </c>
      <c r="AG8466" s="137">
        <f>IF((AF8466-AE8466) &gt; 1,0,IF((AF8466-AE8466)&lt;0,AE8466-AF8466,AF8466-AE8466))</f>
        <v>123267.62480000001</v>
      </c>
      <c r="AH8466" s="137">
        <v>0.3</v>
      </c>
    </row>
    <row r="8467" spans="1:34" s="173" customFormat="1" x14ac:dyDescent="0.55000000000000004">
      <c r="A8467" s="122"/>
      <c r="B8467" s="123"/>
      <c r="C8467" s="123"/>
      <c r="D8467" s="135"/>
      <c r="E8467" s="123"/>
      <c r="F8467" s="123"/>
      <c r="G8467" s="123"/>
      <c r="H8467" s="123"/>
      <c r="I8467" s="136"/>
      <c r="J8467" s="123"/>
      <c r="K8467" s="137"/>
      <c r="L8467" s="137"/>
      <c r="M8467" s="137"/>
      <c r="N8467" s="123">
        <v>3</v>
      </c>
      <c r="O8467" s="108" t="s">
        <v>11554</v>
      </c>
      <c r="P8467" s="138">
        <v>3570300358407</v>
      </c>
      <c r="Q8467" s="108" t="s">
        <v>11555</v>
      </c>
      <c r="R8467" s="108" t="s">
        <v>11558</v>
      </c>
      <c r="S8467" s="139" t="s">
        <v>11561</v>
      </c>
      <c r="T8467" s="123" t="s">
        <v>55</v>
      </c>
      <c r="U8467" s="123" t="s">
        <v>74</v>
      </c>
      <c r="V8467" s="123" t="s">
        <v>52</v>
      </c>
      <c r="W8467" s="137">
        <v>32</v>
      </c>
      <c r="X8467" s="136">
        <v>6.79</v>
      </c>
      <c r="Y8467" s="137">
        <v>2650</v>
      </c>
      <c r="Z8467" s="137">
        <f>W8467*Y8467</f>
        <v>84800</v>
      </c>
      <c r="AA8467" s="119">
        <v>7</v>
      </c>
      <c r="AB8467" s="119">
        <v>18</v>
      </c>
      <c r="AC8467" s="137">
        <f>(Z8467*(100-AB8467))/100</f>
        <v>69536</v>
      </c>
      <c r="AD8467" s="137">
        <f>IF(AND(AC8467="",M8465=""),0,IF((AC8467=""),M8465, IF( (M8465=""),AC8467,SUM(AC8465:AC8467)+M8465)))</f>
        <v>1055373.5</v>
      </c>
      <c r="AE8467" s="137">
        <f>IF( (X8467=""),AD8467*1,AD8467*(X8467/100) )</f>
        <v>71659.860650000002</v>
      </c>
      <c r="AF8467" s="137">
        <v>10000000</v>
      </c>
      <c r="AG8467" s="137">
        <f>IF((AF8467-AE8467) &gt; 1,0,IF((AF8467-AE8467)&lt;0,AE8467-AF8467,AF8467-AE8467))</f>
        <v>0</v>
      </c>
      <c r="AH8467" s="137">
        <v>0.02</v>
      </c>
    </row>
    <row r="8468" spans="1:34" s="173" customFormat="1" x14ac:dyDescent="0.55000000000000004">
      <c r="A8468" s="122"/>
      <c r="B8468" s="123"/>
      <c r="C8468" s="123"/>
      <c r="D8468" s="135"/>
      <c r="E8468" s="123"/>
      <c r="F8468" s="123"/>
      <c r="G8468" s="123"/>
      <c r="H8468" s="123"/>
      <c r="I8468" s="136"/>
      <c r="J8468" s="123"/>
      <c r="K8468" s="137"/>
      <c r="L8468" s="137" t="s">
        <v>63</v>
      </c>
      <c r="M8468" s="137">
        <f>SUM(M8465:M8467)</f>
        <v>129600</v>
      </c>
      <c r="N8468" s="123"/>
      <c r="O8468" s="108"/>
      <c r="P8468" s="138"/>
      <c r="Q8468" s="108"/>
      <c r="R8468" s="108"/>
      <c r="S8468" s="139"/>
      <c r="T8468" s="123"/>
      <c r="U8468" s="123"/>
      <c r="V8468" s="123"/>
      <c r="W8468" s="137"/>
      <c r="X8468" s="136">
        <f>SUM(X8465:X8467)</f>
        <v>100.00000000000001</v>
      </c>
      <c r="Y8468" s="137"/>
      <c r="Z8468" s="137"/>
      <c r="AA8468" s="119"/>
      <c r="AB8468" s="119"/>
      <c r="AC8468" s="137"/>
      <c r="AD8468" s="137"/>
      <c r="AE8468" s="137">
        <f>SUM(AE8465:AE8467)</f>
        <v>1055373.5</v>
      </c>
      <c r="AF8468" s="137"/>
      <c r="AG8468" s="137">
        <f>SUM(AG8465:AG8467)</f>
        <v>237730.34480000002</v>
      </c>
      <c r="AH8468" s="137"/>
    </row>
    <row r="8469" spans="1:34" s="173" customFormat="1" x14ac:dyDescent="0.55000000000000004">
      <c r="A8469" s="122" t="s">
        <v>11562</v>
      </c>
      <c r="B8469" s="123">
        <v>3927</v>
      </c>
      <c r="C8469" s="123">
        <v>4944</v>
      </c>
      <c r="D8469" s="135" t="s">
        <v>11563</v>
      </c>
      <c r="E8469" s="123" t="s">
        <v>34</v>
      </c>
      <c r="F8469" s="123">
        <v>6819</v>
      </c>
      <c r="G8469" s="123">
        <v>9</v>
      </c>
      <c r="H8469" s="123">
        <v>0</v>
      </c>
      <c r="I8469" s="136">
        <v>96</v>
      </c>
      <c r="J8469" s="123" t="s">
        <v>38</v>
      </c>
      <c r="K8469" s="137">
        <f>((G8469*400)+(H8469*100))+I8469</f>
        <v>3696</v>
      </c>
      <c r="L8469" s="137">
        <v>225</v>
      </c>
      <c r="M8469" s="137">
        <f>K8469*L8469</f>
        <v>831600</v>
      </c>
      <c r="N8469" s="123"/>
      <c r="O8469" s="108"/>
      <c r="P8469" s="138"/>
      <c r="Q8469" s="108"/>
      <c r="R8469" s="108"/>
      <c r="S8469" s="139"/>
      <c r="T8469" s="123"/>
      <c r="U8469" s="123"/>
      <c r="V8469" s="123"/>
      <c r="W8469" s="137"/>
      <c r="X8469" s="136"/>
      <c r="Y8469" s="137"/>
      <c r="Z8469" s="137"/>
      <c r="AA8469" s="119"/>
      <c r="AB8469" s="119"/>
      <c r="AC8469" s="137"/>
      <c r="AD8469" s="137">
        <f>IF(AND(AC8469="",M8469=""),0,IF((AC8469=""),M8469,IF((M8469=""),AC8469,AC8469+M8469)))</f>
        <v>831600</v>
      </c>
      <c r="AE8469" s="137">
        <f>IF( (X8469=""),AD8469*1,AD8469*(X8469/100) )</f>
        <v>831600</v>
      </c>
      <c r="AF8469" s="137">
        <v>50000000</v>
      </c>
      <c r="AG8469" s="137">
        <f>IF((AF8469-AE8469) &gt; 1,0,IF((AF8469-AE8469)&lt;0,AE8469-AF8469,AF8469-AE8469))</f>
        <v>0</v>
      </c>
      <c r="AH8469" s="137">
        <v>0.01</v>
      </c>
    </row>
    <row r="8470" spans="1:34" s="173" customFormat="1" x14ac:dyDescent="0.55000000000000004">
      <c r="A8470" s="122"/>
      <c r="B8470" s="123"/>
      <c r="C8470" s="123"/>
      <c r="D8470" s="135"/>
      <c r="E8470" s="123"/>
      <c r="F8470" s="123"/>
      <c r="G8470" s="123"/>
      <c r="H8470" s="123"/>
      <c r="I8470" s="136"/>
      <c r="J8470" s="123"/>
      <c r="K8470" s="137"/>
      <c r="L8470" s="137" t="s">
        <v>63</v>
      </c>
      <c r="M8470" s="137">
        <f>SUM(M8469:M8469)</f>
        <v>831600</v>
      </c>
      <c r="N8470" s="123"/>
      <c r="O8470" s="108"/>
      <c r="P8470" s="138"/>
      <c r="Q8470" s="108"/>
      <c r="R8470" s="108"/>
      <c r="S8470" s="139"/>
      <c r="T8470" s="123"/>
      <c r="U8470" s="123"/>
      <c r="V8470" s="123"/>
      <c r="W8470" s="137"/>
      <c r="X8470" s="136"/>
      <c r="Y8470" s="137"/>
      <c r="Z8470" s="137"/>
      <c r="AA8470" s="119"/>
      <c r="AB8470" s="119"/>
      <c r="AC8470" s="137"/>
      <c r="AD8470" s="137"/>
      <c r="AE8470" s="137">
        <f>SUM(AE8469:AE8469)</f>
        <v>831600</v>
      </c>
      <c r="AF8470" s="137"/>
      <c r="AG8470" s="137">
        <f>SUM(AG8469:AG8469)</f>
        <v>0</v>
      </c>
      <c r="AH8470" s="137"/>
    </row>
    <row r="8471" spans="1:34" s="99" customFormat="1" x14ac:dyDescent="0.55000000000000004">
      <c r="A8471" s="107" t="s">
        <v>11567</v>
      </c>
      <c r="B8471" s="102">
        <v>3958</v>
      </c>
      <c r="C8471" s="102">
        <v>6420</v>
      </c>
      <c r="D8471" s="90" t="s">
        <v>11568</v>
      </c>
      <c r="E8471" s="102" t="s">
        <v>37</v>
      </c>
      <c r="F8471" s="102">
        <v>5255</v>
      </c>
      <c r="G8471" s="102">
        <v>1</v>
      </c>
      <c r="H8471" s="102">
        <v>2</v>
      </c>
      <c r="I8471" s="98">
        <v>79</v>
      </c>
      <c r="J8471" s="102" t="s">
        <v>38</v>
      </c>
      <c r="K8471" s="94">
        <f>((G8471*400)+(H8471*100))+I8471</f>
        <v>679</v>
      </c>
      <c r="L8471" s="94">
        <v>800</v>
      </c>
      <c r="M8471" s="94">
        <f>K8471*L8471</f>
        <v>543200</v>
      </c>
      <c r="N8471" s="102"/>
      <c r="O8471" s="111"/>
      <c r="P8471" s="96"/>
      <c r="Q8471" s="111"/>
      <c r="R8471" s="111"/>
      <c r="S8471" s="97"/>
      <c r="T8471" s="102"/>
      <c r="U8471" s="102"/>
      <c r="V8471" s="102"/>
      <c r="W8471" s="94"/>
      <c r="X8471" s="98"/>
      <c r="Y8471" s="94"/>
      <c r="Z8471" s="94"/>
      <c r="AA8471" s="89"/>
      <c r="AB8471" s="89"/>
      <c r="AC8471" s="94"/>
      <c r="AD8471" s="94">
        <f>IF(AND(AC8471="",M8471=""),0,IF((AC8471=""),M8471,IF((M8471=""),AC8471,AC8471+M8471)))</f>
        <v>543200</v>
      </c>
      <c r="AE8471" s="94">
        <f>IF( (X8471=""),AD8471*1,AD8471*(X8471/100) )</f>
        <v>543200</v>
      </c>
      <c r="AF8471" s="94">
        <v>0</v>
      </c>
      <c r="AG8471" s="94">
        <f>IF((AF8471-AE8471) &gt; 1,0,IF((AF8471-AE8471)&lt;0,AE8471-AF8471,AF8471-AE8471))</f>
        <v>543200</v>
      </c>
      <c r="AH8471" s="94">
        <v>0.01</v>
      </c>
    </row>
    <row r="8472" spans="1:34" s="99" customFormat="1" x14ac:dyDescent="0.55000000000000004">
      <c r="A8472" s="107"/>
      <c r="B8472" s="102">
        <v>3959</v>
      </c>
      <c r="C8472" s="102">
        <v>6514</v>
      </c>
      <c r="D8472" s="90" t="s">
        <v>11569</v>
      </c>
      <c r="E8472" s="102" t="s">
        <v>34</v>
      </c>
      <c r="F8472" s="102">
        <v>15615</v>
      </c>
      <c r="G8472" s="102">
        <v>6</v>
      </c>
      <c r="H8472" s="102">
        <v>3</v>
      </c>
      <c r="I8472" s="98">
        <v>0</v>
      </c>
      <c r="J8472" s="102" t="s">
        <v>38</v>
      </c>
      <c r="K8472" s="94">
        <f>((G8472*400)+(H8472*100))+I8472</f>
        <v>2700</v>
      </c>
      <c r="L8472" s="94">
        <v>225</v>
      </c>
      <c r="M8472" s="94">
        <f>K8472*L8472</f>
        <v>607500</v>
      </c>
      <c r="N8472" s="102"/>
      <c r="O8472" s="111"/>
      <c r="P8472" s="96"/>
      <c r="Q8472" s="111"/>
      <c r="R8472" s="111"/>
      <c r="S8472" s="97"/>
      <c r="T8472" s="102"/>
      <c r="U8472" s="102"/>
      <c r="V8472" s="102"/>
      <c r="W8472" s="94"/>
      <c r="X8472" s="98"/>
      <c r="Y8472" s="94"/>
      <c r="Z8472" s="94"/>
      <c r="AA8472" s="89"/>
      <c r="AB8472" s="89"/>
      <c r="AC8472" s="94"/>
      <c r="AD8472" s="94">
        <f>IF(AND(AC8472="",M8472=""),0,IF((AC8472=""),M8472,IF((M8472=""),AC8472,AC8472+M8472)))</f>
        <v>607500</v>
      </c>
      <c r="AE8472" s="94">
        <f>IF( (X8472=""),AD8472*1,AD8472*(X8472/100) )</f>
        <v>607500</v>
      </c>
      <c r="AF8472" s="137">
        <v>50000000</v>
      </c>
      <c r="AG8472" s="94">
        <f>IF((AF8472-AE8472) &gt; 1,0,IF((AF8472-AE8472)&lt;0,AE8472-AF8472,AF8472-AE8472))</f>
        <v>0</v>
      </c>
      <c r="AH8472" s="94">
        <v>0.01</v>
      </c>
    </row>
    <row r="8473" spans="1:34" s="99" customFormat="1" x14ac:dyDescent="0.55000000000000004">
      <c r="A8473" s="107"/>
      <c r="B8473" s="102">
        <v>3960</v>
      </c>
      <c r="C8473" s="102">
        <v>6515</v>
      </c>
      <c r="D8473" s="90" t="s">
        <v>11570</v>
      </c>
      <c r="E8473" s="102" t="s">
        <v>34</v>
      </c>
      <c r="F8473" s="102">
        <v>16892</v>
      </c>
      <c r="G8473" s="102">
        <v>2</v>
      </c>
      <c r="H8473" s="102">
        <v>0</v>
      </c>
      <c r="I8473" s="98">
        <v>30</v>
      </c>
      <c r="J8473" s="102" t="s">
        <v>38</v>
      </c>
      <c r="K8473" s="94">
        <f>((G8473*400)+(H8473*100))+I8473</f>
        <v>830</v>
      </c>
      <c r="L8473" s="94">
        <v>650</v>
      </c>
      <c r="M8473" s="94">
        <f>K8473*L8473</f>
        <v>539500</v>
      </c>
      <c r="N8473" s="102"/>
      <c r="O8473" s="111"/>
      <c r="P8473" s="96"/>
      <c r="Q8473" s="111"/>
      <c r="R8473" s="111"/>
      <c r="S8473" s="97"/>
      <c r="T8473" s="102"/>
      <c r="U8473" s="102"/>
      <c r="V8473" s="102"/>
      <c r="W8473" s="94"/>
      <c r="X8473" s="98"/>
      <c r="Y8473" s="94"/>
      <c r="Z8473" s="94"/>
      <c r="AA8473" s="89"/>
      <c r="AB8473" s="89"/>
      <c r="AC8473" s="94"/>
      <c r="AD8473" s="94">
        <f>IF(AND(AC8473="",M8473=""),0,IF((AC8473=""),M8473,IF((M8473=""),AC8473,AC8473+M8473)))</f>
        <v>539500</v>
      </c>
      <c r="AE8473" s="94">
        <f>IF( (X8473=""),AD8473*1,AD8473*(X8473/100) )</f>
        <v>539500</v>
      </c>
      <c r="AF8473" s="137">
        <v>50000000</v>
      </c>
      <c r="AG8473" s="94">
        <f>IF((AF8473-AE8473) &gt; 1,0,IF((AF8473-AE8473)&lt;0,AE8473-AF8473,AF8473-AE8473))</f>
        <v>0</v>
      </c>
      <c r="AH8473" s="94">
        <v>0.01</v>
      </c>
    </row>
    <row r="8474" spans="1:34" s="99" customFormat="1" x14ac:dyDescent="0.55000000000000004">
      <c r="A8474" s="107"/>
      <c r="B8474" s="102"/>
      <c r="C8474" s="102"/>
      <c r="D8474" s="90"/>
      <c r="E8474" s="102"/>
      <c r="F8474" s="102"/>
      <c r="G8474" s="102"/>
      <c r="H8474" s="102"/>
      <c r="I8474" s="98"/>
      <c r="J8474" s="102"/>
      <c r="K8474" s="94"/>
      <c r="L8474" s="94" t="s">
        <v>63</v>
      </c>
      <c r="M8474" s="94">
        <f>SUM(M8471:M8473)</f>
        <v>1690200</v>
      </c>
      <c r="N8474" s="102"/>
      <c r="O8474" s="111"/>
      <c r="P8474" s="96"/>
      <c r="Q8474" s="111"/>
      <c r="R8474" s="111"/>
      <c r="S8474" s="97"/>
      <c r="T8474" s="102"/>
      <c r="U8474" s="102"/>
      <c r="V8474" s="102"/>
      <c r="W8474" s="94"/>
      <c r="X8474" s="98"/>
      <c r="Y8474" s="94"/>
      <c r="Z8474" s="94"/>
      <c r="AA8474" s="89"/>
      <c r="AB8474" s="89"/>
      <c r="AC8474" s="94"/>
      <c r="AD8474" s="94"/>
      <c r="AE8474" s="94">
        <f>SUM(AE8471:AE8473)</f>
        <v>1690200</v>
      </c>
      <c r="AF8474" s="94"/>
      <c r="AG8474" s="94">
        <f>SUM(AG8471:AG8473)</f>
        <v>543200</v>
      </c>
      <c r="AH8474" s="94"/>
    </row>
    <row r="8475" spans="1:34" s="173" customFormat="1" x14ac:dyDescent="0.55000000000000004">
      <c r="A8475" s="122" t="s">
        <v>2714</v>
      </c>
      <c r="B8475" s="123">
        <v>3931</v>
      </c>
      <c r="C8475" s="123">
        <v>6180</v>
      </c>
      <c r="D8475" s="135" t="s">
        <v>11571</v>
      </c>
      <c r="E8475" s="123" t="s">
        <v>37</v>
      </c>
      <c r="F8475" s="123">
        <v>5521</v>
      </c>
      <c r="G8475" s="123">
        <v>9</v>
      </c>
      <c r="H8475" s="123">
        <v>1</v>
      </c>
      <c r="I8475" s="136">
        <v>85</v>
      </c>
      <c r="J8475" s="123" t="s">
        <v>38</v>
      </c>
      <c r="K8475" s="137">
        <f>((G8475*400)+(H8475*100))+I8475</f>
        <v>3785</v>
      </c>
      <c r="L8475" s="137">
        <v>400</v>
      </c>
      <c r="M8475" s="137">
        <f>K8475*L8475</f>
        <v>1514000</v>
      </c>
      <c r="N8475" s="123"/>
      <c r="O8475" s="108"/>
      <c r="P8475" s="138"/>
      <c r="Q8475" s="108"/>
      <c r="R8475" s="108"/>
      <c r="S8475" s="139"/>
      <c r="T8475" s="123"/>
      <c r="U8475" s="123"/>
      <c r="V8475" s="123"/>
      <c r="W8475" s="137"/>
      <c r="X8475" s="136"/>
      <c r="Y8475" s="137"/>
      <c r="Z8475" s="137"/>
      <c r="AA8475" s="119"/>
      <c r="AB8475" s="119"/>
      <c r="AC8475" s="137"/>
      <c r="AD8475" s="137">
        <f>IF(AND(AC8475="",M8475=""),0,IF((AC8475=""),M8475,IF((M8475=""),AC8475,AC8475+M8475)))</f>
        <v>1514000</v>
      </c>
      <c r="AE8475" s="137">
        <f>IF( (X8475=""),AD8475*1,AD8475*(X8475/100) )</f>
        <v>1514000</v>
      </c>
      <c r="AF8475" s="137">
        <v>0</v>
      </c>
      <c r="AG8475" s="137">
        <f>IF((AF8475-AE8475) &gt; 1,0,IF((AF8475-AE8475)&lt;0,AE8475-AF8475,AF8475-AE8475))</f>
        <v>1514000</v>
      </c>
      <c r="AH8475" s="137">
        <v>0.01</v>
      </c>
    </row>
    <row r="8476" spans="1:34" s="173" customFormat="1" x14ac:dyDescent="0.55000000000000004">
      <c r="A8476" s="122"/>
      <c r="B8476" s="123">
        <v>3932</v>
      </c>
      <c r="C8476" s="123">
        <v>6197</v>
      </c>
      <c r="D8476" s="135" t="s">
        <v>11572</v>
      </c>
      <c r="E8476" s="123" t="s">
        <v>37</v>
      </c>
      <c r="F8476" s="123">
        <v>5522</v>
      </c>
      <c r="G8476" s="123">
        <v>3</v>
      </c>
      <c r="H8476" s="123">
        <v>0</v>
      </c>
      <c r="I8476" s="136">
        <v>64</v>
      </c>
      <c r="J8476" s="123" t="s">
        <v>38</v>
      </c>
      <c r="K8476" s="137">
        <f>((G8476*400)+(H8476*100))+I8476</f>
        <v>1264</v>
      </c>
      <c r="L8476" s="137">
        <v>600</v>
      </c>
      <c r="M8476" s="137">
        <f>K8476*L8476</f>
        <v>758400</v>
      </c>
      <c r="N8476" s="123"/>
      <c r="O8476" s="108"/>
      <c r="P8476" s="138"/>
      <c r="Q8476" s="108"/>
      <c r="R8476" s="108"/>
      <c r="S8476" s="139"/>
      <c r="T8476" s="123"/>
      <c r="U8476" s="123"/>
      <c r="V8476" s="123"/>
      <c r="W8476" s="137"/>
      <c r="X8476" s="136"/>
      <c r="Y8476" s="137"/>
      <c r="Z8476" s="137"/>
      <c r="AA8476" s="119"/>
      <c r="AB8476" s="119"/>
      <c r="AC8476" s="137"/>
      <c r="AD8476" s="137">
        <f>IF(AND(AC8476="",M8476=""),0,IF((AC8476=""),M8476,IF((M8476=""),AC8476,AC8476+M8476)))</f>
        <v>758400</v>
      </c>
      <c r="AE8476" s="137">
        <f>IF( (X8476=""),AD8476*1,AD8476*(X8476/100) )</f>
        <v>758400</v>
      </c>
      <c r="AF8476" s="137">
        <v>0</v>
      </c>
      <c r="AG8476" s="137">
        <f>IF((AF8476-AE8476) &gt; 1,0,IF((AF8476-AE8476)&lt;0,AE8476-AF8476,AF8476-AE8476))</f>
        <v>758400</v>
      </c>
      <c r="AH8476" s="137">
        <v>0.01</v>
      </c>
    </row>
    <row r="8477" spans="1:34" s="173" customFormat="1" x14ac:dyDescent="0.55000000000000004">
      <c r="A8477" s="122"/>
      <c r="B8477" s="123">
        <v>3933</v>
      </c>
      <c r="C8477" s="123">
        <v>6246</v>
      </c>
      <c r="D8477" s="135" t="s">
        <v>11573</v>
      </c>
      <c r="E8477" s="123" t="s">
        <v>37</v>
      </c>
      <c r="F8477" s="123">
        <v>5523</v>
      </c>
      <c r="G8477" s="123">
        <v>1</v>
      </c>
      <c r="H8477" s="123">
        <v>2</v>
      </c>
      <c r="I8477" s="136">
        <v>2</v>
      </c>
      <c r="J8477" s="123" t="s">
        <v>38</v>
      </c>
      <c r="K8477" s="137">
        <f>((G8477*400)+(H8477*100))+I8477</f>
        <v>602</v>
      </c>
      <c r="L8477" s="137">
        <v>400</v>
      </c>
      <c r="M8477" s="137">
        <f>K8477*L8477</f>
        <v>240800</v>
      </c>
      <c r="N8477" s="123"/>
      <c r="O8477" s="108"/>
      <c r="P8477" s="138"/>
      <c r="Q8477" s="108"/>
      <c r="R8477" s="108"/>
      <c r="S8477" s="139"/>
      <c r="T8477" s="123"/>
      <c r="U8477" s="123"/>
      <c r="V8477" s="123"/>
      <c r="W8477" s="137"/>
      <c r="X8477" s="136"/>
      <c r="Y8477" s="137"/>
      <c r="Z8477" s="137"/>
      <c r="AA8477" s="119"/>
      <c r="AB8477" s="119"/>
      <c r="AC8477" s="137"/>
      <c r="AD8477" s="137">
        <f>IF(AND(AC8477="",M8477=""),0,IF((AC8477=""),M8477,IF((M8477=""),AC8477,AC8477+M8477)))</f>
        <v>240800</v>
      </c>
      <c r="AE8477" s="137">
        <f>IF( (X8477=""),AD8477*1,AD8477*(X8477/100) )</f>
        <v>240800</v>
      </c>
      <c r="AF8477" s="137">
        <v>0</v>
      </c>
      <c r="AG8477" s="137">
        <f>IF((AF8477-AE8477) &gt; 1,0,IF((AF8477-AE8477)&lt;0,AE8477-AF8477,AF8477-AE8477))</f>
        <v>240800</v>
      </c>
      <c r="AH8477" s="137">
        <v>0.01</v>
      </c>
    </row>
    <row r="8478" spans="1:34" s="173" customFormat="1" x14ac:dyDescent="0.55000000000000004">
      <c r="A8478" s="122"/>
      <c r="B8478" s="123"/>
      <c r="C8478" s="123"/>
      <c r="D8478" s="135"/>
      <c r="E8478" s="123"/>
      <c r="F8478" s="123"/>
      <c r="G8478" s="123"/>
      <c r="H8478" s="123"/>
      <c r="I8478" s="136"/>
      <c r="J8478" s="123"/>
      <c r="K8478" s="137"/>
      <c r="L8478" s="137" t="s">
        <v>63</v>
      </c>
      <c r="M8478" s="137">
        <f>SUM(M8475:M8477)</f>
        <v>2513200</v>
      </c>
      <c r="N8478" s="123"/>
      <c r="O8478" s="108"/>
      <c r="P8478" s="138"/>
      <c r="Q8478" s="108"/>
      <c r="R8478" s="108"/>
      <c r="S8478" s="139"/>
      <c r="T8478" s="123"/>
      <c r="U8478" s="123"/>
      <c r="V8478" s="123"/>
      <c r="W8478" s="137"/>
      <c r="X8478" s="136"/>
      <c r="Y8478" s="137"/>
      <c r="Z8478" s="137"/>
      <c r="AA8478" s="119"/>
      <c r="AB8478" s="119"/>
      <c r="AC8478" s="137"/>
      <c r="AD8478" s="137"/>
      <c r="AE8478" s="137">
        <f>SUM(AE8475:AE8477)</f>
        <v>2513200</v>
      </c>
      <c r="AF8478" s="137"/>
      <c r="AG8478" s="137">
        <f>SUM(AG8475:AG8477)</f>
        <v>2513200</v>
      </c>
      <c r="AH8478" s="137"/>
    </row>
    <row r="8479" spans="1:34" s="173" customFormat="1" x14ac:dyDescent="0.55000000000000004">
      <c r="A8479" s="122" t="s">
        <v>11574</v>
      </c>
      <c r="B8479" s="123">
        <v>3934</v>
      </c>
      <c r="C8479" s="123">
        <v>9518</v>
      </c>
      <c r="D8479" s="135" t="s">
        <v>11575</v>
      </c>
      <c r="E8479" s="123" t="s">
        <v>34</v>
      </c>
      <c r="F8479" s="123">
        <v>9010</v>
      </c>
      <c r="G8479" s="123">
        <v>8</v>
      </c>
      <c r="H8479" s="123">
        <v>3</v>
      </c>
      <c r="I8479" s="136">
        <v>64</v>
      </c>
      <c r="J8479" s="123" t="s">
        <v>38</v>
      </c>
      <c r="K8479" s="137">
        <f>((G8479*400)+(H8479*100))+I8479</f>
        <v>3564</v>
      </c>
      <c r="L8479" s="137">
        <v>325</v>
      </c>
      <c r="M8479" s="137">
        <f>K8479*L8479</f>
        <v>1158300</v>
      </c>
      <c r="N8479" s="123"/>
      <c r="O8479" s="108"/>
      <c r="P8479" s="138"/>
      <c r="Q8479" s="108"/>
      <c r="R8479" s="108"/>
      <c r="S8479" s="139"/>
      <c r="T8479" s="123"/>
      <c r="U8479" s="123"/>
      <c r="V8479" s="123"/>
      <c r="W8479" s="137"/>
      <c r="X8479" s="136"/>
      <c r="Y8479" s="137"/>
      <c r="Z8479" s="137"/>
      <c r="AA8479" s="119"/>
      <c r="AB8479" s="119"/>
      <c r="AC8479" s="137"/>
      <c r="AD8479" s="137">
        <f>IF(AND(AC8479="",M8479=""),0,IF((AC8479=""),M8479,IF((M8479=""),AC8479,AC8479+M8479)))</f>
        <v>1158300</v>
      </c>
      <c r="AE8479" s="137">
        <f>IF( (X8479=""),AD8479*1,AD8479*(X8479/100) )</f>
        <v>1158300</v>
      </c>
      <c r="AF8479" s="137">
        <v>0</v>
      </c>
      <c r="AG8479" s="137">
        <f>IF((AF8479-AE8479) &gt; 1,0,IF((AF8479-AE8479)&lt;0,AE8479-AF8479,AF8479-AE8479))</f>
        <v>1158300</v>
      </c>
      <c r="AH8479" s="137">
        <v>0.01</v>
      </c>
    </row>
    <row r="8480" spans="1:34" s="173" customFormat="1" x14ac:dyDescent="0.55000000000000004">
      <c r="A8480" s="122"/>
      <c r="B8480" s="123">
        <v>3935</v>
      </c>
      <c r="C8480" s="123">
        <v>9519</v>
      </c>
      <c r="D8480" s="135" t="s">
        <v>11576</v>
      </c>
      <c r="E8480" s="123" t="s">
        <v>34</v>
      </c>
      <c r="F8480" s="123">
        <v>22428</v>
      </c>
      <c r="G8480" s="123">
        <v>4</v>
      </c>
      <c r="H8480" s="123">
        <v>1</v>
      </c>
      <c r="I8480" s="136">
        <v>83</v>
      </c>
      <c r="J8480" s="123" t="s">
        <v>38</v>
      </c>
      <c r="K8480" s="137">
        <f>((G8480*400)+(H8480*100))+I8480</f>
        <v>1783</v>
      </c>
      <c r="L8480" s="137">
        <v>325</v>
      </c>
      <c r="M8480" s="137">
        <f>K8480*L8480</f>
        <v>579475</v>
      </c>
      <c r="N8480" s="123"/>
      <c r="O8480" s="108"/>
      <c r="P8480" s="138"/>
      <c r="Q8480" s="108"/>
      <c r="R8480" s="108"/>
      <c r="S8480" s="139"/>
      <c r="T8480" s="123"/>
      <c r="U8480" s="123"/>
      <c r="V8480" s="123"/>
      <c r="W8480" s="137"/>
      <c r="X8480" s="136"/>
      <c r="Y8480" s="137"/>
      <c r="Z8480" s="137"/>
      <c r="AA8480" s="119"/>
      <c r="AB8480" s="119"/>
      <c r="AC8480" s="137"/>
      <c r="AD8480" s="137">
        <f>IF(AND(AC8480="",M8480=""),0,IF((AC8480=""),M8480,IF((M8480=""),AC8480,AC8480+M8480)))</f>
        <v>579475</v>
      </c>
      <c r="AE8480" s="137">
        <f>IF( (X8480=""),AD8480*1,AD8480*(X8480/100) )</f>
        <v>579475</v>
      </c>
      <c r="AF8480" s="137">
        <v>0</v>
      </c>
      <c r="AG8480" s="137">
        <f>IF((AF8480-AE8480) &gt; 1,0,IF((AF8480-AE8480)&lt;0,AE8480-AF8480,AF8480-AE8480))</f>
        <v>579475</v>
      </c>
      <c r="AH8480" s="137">
        <v>0.01</v>
      </c>
    </row>
    <row r="8481" spans="1:34" s="173" customFormat="1" x14ac:dyDescent="0.55000000000000004">
      <c r="A8481" s="122"/>
      <c r="B8481" s="123">
        <v>3936</v>
      </c>
      <c r="C8481" s="123">
        <v>10025</v>
      </c>
      <c r="D8481" s="135" t="s">
        <v>11577</v>
      </c>
      <c r="E8481" s="123" t="s">
        <v>34</v>
      </c>
      <c r="F8481" s="123">
        <v>22429</v>
      </c>
      <c r="G8481" s="123">
        <v>4</v>
      </c>
      <c r="H8481" s="123">
        <v>1</v>
      </c>
      <c r="I8481" s="136">
        <v>83</v>
      </c>
      <c r="J8481" s="123" t="s">
        <v>38</v>
      </c>
      <c r="K8481" s="137">
        <f>((G8481*400)+(H8481*100))+I8481</f>
        <v>1783</v>
      </c>
      <c r="L8481" s="137">
        <v>325</v>
      </c>
      <c r="M8481" s="137">
        <f>K8481*L8481</f>
        <v>579475</v>
      </c>
      <c r="N8481" s="123"/>
      <c r="O8481" s="108"/>
      <c r="P8481" s="138"/>
      <c r="Q8481" s="108"/>
      <c r="R8481" s="108"/>
      <c r="S8481" s="139"/>
      <c r="T8481" s="123"/>
      <c r="U8481" s="123"/>
      <c r="V8481" s="123"/>
      <c r="W8481" s="137"/>
      <c r="X8481" s="136"/>
      <c r="Y8481" s="137"/>
      <c r="Z8481" s="137"/>
      <c r="AA8481" s="119"/>
      <c r="AB8481" s="119"/>
      <c r="AC8481" s="137"/>
      <c r="AD8481" s="137">
        <f>IF(AND(AC8481="",M8481=""),0,IF((AC8481=""),M8481,IF((M8481=""),AC8481,AC8481+M8481)))</f>
        <v>579475</v>
      </c>
      <c r="AE8481" s="137">
        <f>IF( (X8481=""),AD8481*1,AD8481*(X8481/100) )</f>
        <v>579475</v>
      </c>
      <c r="AF8481" s="137">
        <v>0</v>
      </c>
      <c r="AG8481" s="137">
        <f>IF((AF8481-AE8481) &gt; 1,0,IF((AF8481-AE8481)&lt;0,AE8481-AF8481,AF8481-AE8481))</f>
        <v>579475</v>
      </c>
      <c r="AH8481" s="137">
        <v>0.01</v>
      </c>
    </row>
    <row r="8482" spans="1:34" s="173" customFormat="1" x14ac:dyDescent="0.55000000000000004">
      <c r="A8482" s="122"/>
      <c r="B8482" s="123"/>
      <c r="C8482" s="123"/>
      <c r="D8482" s="135"/>
      <c r="E8482" s="123"/>
      <c r="F8482" s="123"/>
      <c r="G8482" s="123"/>
      <c r="H8482" s="123"/>
      <c r="I8482" s="136"/>
      <c r="J8482" s="123"/>
      <c r="K8482" s="137"/>
      <c r="L8482" s="137" t="s">
        <v>63</v>
      </c>
      <c r="M8482" s="137">
        <f>SUM(M8479:M8481)</f>
        <v>2317250</v>
      </c>
      <c r="N8482" s="123"/>
      <c r="O8482" s="108"/>
      <c r="P8482" s="138"/>
      <c r="Q8482" s="108"/>
      <c r="R8482" s="108"/>
      <c r="S8482" s="139"/>
      <c r="T8482" s="123"/>
      <c r="U8482" s="123"/>
      <c r="V8482" s="123"/>
      <c r="W8482" s="137"/>
      <c r="X8482" s="136"/>
      <c r="Y8482" s="137"/>
      <c r="Z8482" s="137"/>
      <c r="AA8482" s="119"/>
      <c r="AB8482" s="119"/>
      <c r="AC8482" s="137"/>
      <c r="AD8482" s="137"/>
      <c r="AE8482" s="137">
        <f>SUM(AE8479:AE8481)</f>
        <v>2317250</v>
      </c>
      <c r="AF8482" s="137"/>
      <c r="AG8482" s="137">
        <f>SUM(AG8479:AG8481)</f>
        <v>2317250</v>
      </c>
      <c r="AH8482" s="137"/>
    </row>
    <row r="8483" spans="1:34" s="173" customFormat="1" x14ac:dyDescent="0.55000000000000004">
      <c r="A8483" s="122" t="s">
        <v>11580</v>
      </c>
      <c r="B8483" s="123">
        <v>3937</v>
      </c>
      <c r="C8483" s="123">
        <v>7899</v>
      </c>
      <c r="D8483" s="135" t="s">
        <v>11581</v>
      </c>
      <c r="E8483" s="123" t="s">
        <v>34</v>
      </c>
      <c r="F8483" s="123">
        <v>19575</v>
      </c>
      <c r="G8483" s="123">
        <v>0</v>
      </c>
      <c r="H8483" s="123">
        <v>0</v>
      </c>
      <c r="I8483" s="136">
        <v>65.599999999999994</v>
      </c>
      <c r="J8483" s="123" t="s">
        <v>35</v>
      </c>
      <c r="K8483" s="137">
        <f>((G8483*400)+(H8483*100))+I8483</f>
        <v>65.599999999999994</v>
      </c>
      <c r="L8483" s="137">
        <v>400</v>
      </c>
      <c r="M8483" s="137">
        <f>K8483*L8483</f>
        <v>26239.999999999996</v>
      </c>
      <c r="N8483" s="123">
        <v>1</v>
      </c>
      <c r="O8483" s="108" t="s">
        <v>11578</v>
      </c>
      <c r="P8483" s="138">
        <v>3100600494954</v>
      </c>
      <c r="Q8483" s="108" t="s">
        <v>11579</v>
      </c>
      <c r="R8483" s="108" t="s">
        <v>11582</v>
      </c>
      <c r="S8483" s="139" t="s">
        <v>11583</v>
      </c>
      <c r="T8483" s="123" t="s">
        <v>51</v>
      </c>
      <c r="U8483" s="123" t="s">
        <v>45</v>
      </c>
      <c r="V8483" s="123" t="s">
        <v>52</v>
      </c>
      <c r="W8483" s="137">
        <v>192.6</v>
      </c>
      <c r="X8483" s="136">
        <v>100</v>
      </c>
      <c r="Y8483" s="137">
        <v>6750</v>
      </c>
      <c r="Z8483" s="137">
        <f>W8483*Y8483</f>
        <v>1300050</v>
      </c>
      <c r="AA8483" s="119">
        <v>6</v>
      </c>
      <c r="AB8483" s="119">
        <v>6</v>
      </c>
      <c r="AC8483" s="137">
        <f>(Z8483*(100-AB8483))/100</f>
        <v>1222047</v>
      </c>
      <c r="AD8483" s="137">
        <f>IF(AND(AC8483="",M8483=""),0,IF((AC8483=""),M8483, IF( (M8483=""),AC8483,SUM(AC8483:AC8485)+M8483)))</f>
        <v>1601687.32</v>
      </c>
      <c r="AE8483" s="137">
        <f>IF( (X8483=""),AD8483*1,AD8483*(X8483/100) )</f>
        <v>1601687.32</v>
      </c>
      <c r="AF8483" s="137">
        <v>50000000</v>
      </c>
      <c r="AG8483" s="137">
        <f>IF((AF8483-AE8483) &gt; 1,0,IF((AF8483-AE8483)&lt;0,AE8483-AF8483,AF8483-AE8483))</f>
        <v>0</v>
      </c>
      <c r="AH8483" s="137">
        <v>0.02</v>
      </c>
    </row>
    <row r="8484" spans="1:34" s="173" customFormat="1" x14ac:dyDescent="0.55000000000000004">
      <c r="A8484" s="122"/>
      <c r="B8484" s="123"/>
      <c r="C8484" s="123"/>
      <c r="D8484" s="135"/>
      <c r="E8484" s="123"/>
      <c r="F8484" s="123"/>
      <c r="G8484" s="123"/>
      <c r="H8484" s="123"/>
      <c r="I8484" s="136"/>
      <c r="J8484" s="123"/>
      <c r="K8484" s="137"/>
      <c r="L8484" s="137" t="s">
        <v>63</v>
      </c>
      <c r="M8484" s="137">
        <f>SUM(M8483:M8483)</f>
        <v>26239.999999999996</v>
      </c>
      <c r="N8484" s="123"/>
      <c r="O8484" s="108"/>
      <c r="P8484" s="138"/>
      <c r="Q8484" s="108"/>
      <c r="R8484" s="108"/>
      <c r="S8484" s="139"/>
      <c r="T8484" s="123"/>
      <c r="U8484" s="123"/>
      <c r="V8484" s="123"/>
      <c r="W8484" s="137"/>
      <c r="X8484" s="136"/>
      <c r="Y8484" s="137"/>
      <c r="Z8484" s="137"/>
      <c r="AA8484" s="119"/>
      <c r="AB8484" s="119"/>
      <c r="AC8484" s="137"/>
      <c r="AD8484" s="137"/>
      <c r="AE8484" s="137">
        <f>SUM(AE8483:AE8483)</f>
        <v>1601687.32</v>
      </c>
      <c r="AF8484" s="137"/>
      <c r="AG8484" s="137">
        <f>SUM(AG8483:AG8483)</f>
        <v>0</v>
      </c>
      <c r="AH8484" s="137"/>
    </row>
    <row r="8485" spans="1:34" s="173" customFormat="1" x14ac:dyDescent="0.55000000000000004">
      <c r="A8485" s="122" t="s">
        <v>11586</v>
      </c>
      <c r="B8485" s="123">
        <v>3938</v>
      </c>
      <c r="C8485" s="123">
        <v>8648</v>
      </c>
      <c r="D8485" s="135" t="s">
        <v>11587</v>
      </c>
      <c r="E8485" s="123" t="s">
        <v>34</v>
      </c>
      <c r="F8485" s="123">
        <v>3563</v>
      </c>
      <c r="G8485" s="123">
        <v>0</v>
      </c>
      <c r="H8485" s="123">
        <v>2</v>
      </c>
      <c r="I8485" s="136">
        <v>9</v>
      </c>
      <c r="J8485" s="123" t="s">
        <v>35</v>
      </c>
      <c r="K8485" s="137">
        <f>((G8485*400)+(H8485*100))+I8485</f>
        <v>209</v>
      </c>
      <c r="L8485" s="137">
        <v>1350</v>
      </c>
      <c r="M8485" s="137">
        <f>K8485*L8485</f>
        <v>282150</v>
      </c>
      <c r="N8485" s="123">
        <v>1</v>
      </c>
      <c r="O8485" s="108" t="s">
        <v>11584</v>
      </c>
      <c r="P8485" s="138">
        <v>2570800022426</v>
      </c>
      <c r="Q8485" s="108" t="s">
        <v>11585</v>
      </c>
      <c r="R8485" s="108" t="s">
        <v>11588</v>
      </c>
      <c r="S8485" s="139" t="s">
        <v>11589</v>
      </c>
      <c r="T8485" s="123" t="s">
        <v>343</v>
      </c>
      <c r="U8485" s="123" t="s">
        <v>45</v>
      </c>
      <c r="V8485" s="123" t="s">
        <v>52</v>
      </c>
      <c r="W8485" s="137">
        <v>85.28</v>
      </c>
      <c r="X8485" s="136">
        <v>24.14</v>
      </c>
      <c r="Y8485" s="137">
        <v>5600</v>
      </c>
      <c r="Z8485" s="137">
        <f t="shared" ref="Z8485:Z8490" si="822">W8485*Y8485</f>
        <v>477568</v>
      </c>
      <c r="AA8485" s="119">
        <v>18</v>
      </c>
      <c r="AB8485" s="119">
        <v>26</v>
      </c>
      <c r="AC8485" s="137">
        <f t="shared" ref="AC8485:AC8490" si="823">(Z8485*(100-AB8485))/100</f>
        <v>353400.32000000001</v>
      </c>
      <c r="AD8485" s="137">
        <f>IF(AND(AC8485="",M8485=""),0,IF((AC8485=""),M8485, IF( (M8485=""),AC8485,SUM(AC8485:AC8490)+M8485)))</f>
        <v>1890209.96</v>
      </c>
      <c r="AE8485" s="137">
        <f t="shared" ref="AE8485:AE8490" si="824">IF( (X8485=""),AD8485*1,AD8485*(X8485/100) )</f>
        <v>456296.68434400001</v>
      </c>
      <c r="AF8485" s="137">
        <v>50000000</v>
      </c>
      <c r="AG8485" s="137">
        <f t="shared" ref="AG8485:AG8490" si="825">IF((AF8485-AE8485) &gt; 1,0,IF((AF8485-AE8485)&lt;0,AE8485-AF8485,AF8485-AE8485))</f>
        <v>0</v>
      </c>
      <c r="AH8485" s="137">
        <v>0.02</v>
      </c>
    </row>
    <row r="8486" spans="1:34" s="173" customFormat="1" x14ac:dyDescent="0.55000000000000004">
      <c r="A8486" s="122"/>
      <c r="B8486" s="123"/>
      <c r="C8486" s="123"/>
      <c r="D8486" s="135"/>
      <c r="E8486" s="123"/>
      <c r="F8486" s="123"/>
      <c r="G8486" s="123"/>
      <c r="H8486" s="123"/>
      <c r="I8486" s="136"/>
      <c r="J8486" s="123"/>
      <c r="K8486" s="137"/>
      <c r="L8486" s="137"/>
      <c r="M8486" s="137"/>
      <c r="N8486" s="123">
        <v>2</v>
      </c>
      <c r="O8486" s="108" t="s">
        <v>11584</v>
      </c>
      <c r="P8486" s="138">
        <v>2570800022426</v>
      </c>
      <c r="Q8486" s="108" t="s">
        <v>11585</v>
      </c>
      <c r="R8486" s="108" t="s">
        <v>11588</v>
      </c>
      <c r="S8486" s="139" t="s">
        <v>11590</v>
      </c>
      <c r="T8486" s="123" t="s">
        <v>51</v>
      </c>
      <c r="U8486" s="123" t="s">
        <v>45</v>
      </c>
      <c r="V8486" s="123" t="s">
        <v>52</v>
      </c>
      <c r="W8486" s="137">
        <v>64</v>
      </c>
      <c r="X8486" s="136">
        <v>18.11</v>
      </c>
      <c r="Y8486" s="137">
        <v>6750</v>
      </c>
      <c r="Z8486" s="137">
        <f t="shared" si="822"/>
        <v>432000</v>
      </c>
      <c r="AA8486" s="119">
        <v>18</v>
      </c>
      <c r="AB8486" s="119">
        <v>26</v>
      </c>
      <c r="AC8486" s="137">
        <f t="shared" si="823"/>
        <v>319680</v>
      </c>
      <c r="AD8486" s="137">
        <f>IF(AND(AC8486="",M8485=""),0,IF((AC8486=""),M8485, IF( (M8485=""),AC8486,SUM(AC8485:AC8490)+M8485)))</f>
        <v>1890209.96</v>
      </c>
      <c r="AE8486" s="137">
        <f t="shared" si="824"/>
        <v>342317.02375599998</v>
      </c>
      <c r="AF8486" s="137">
        <v>50000000</v>
      </c>
      <c r="AG8486" s="137">
        <f t="shared" si="825"/>
        <v>0</v>
      </c>
      <c r="AH8486" s="137">
        <v>0.02</v>
      </c>
    </row>
    <row r="8487" spans="1:34" s="173" customFormat="1" x14ac:dyDescent="0.55000000000000004">
      <c r="A8487" s="122"/>
      <c r="B8487" s="123"/>
      <c r="C8487" s="123"/>
      <c r="D8487" s="135"/>
      <c r="E8487" s="123"/>
      <c r="F8487" s="123"/>
      <c r="G8487" s="123"/>
      <c r="H8487" s="123"/>
      <c r="I8487" s="136"/>
      <c r="J8487" s="123"/>
      <c r="K8487" s="137"/>
      <c r="L8487" s="137"/>
      <c r="M8487" s="137"/>
      <c r="N8487" s="123">
        <v>3</v>
      </c>
      <c r="O8487" s="108" t="s">
        <v>11584</v>
      </c>
      <c r="P8487" s="138">
        <v>2570800022426</v>
      </c>
      <c r="Q8487" s="108" t="s">
        <v>11585</v>
      </c>
      <c r="R8487" s="108" t="s">
        <v>11588</v>
      </c>
      <c r="S8487" s="139" t="s">
        <v>11591</v>
      </c>
      <c r="T8487" s="123" t="s">
        <v>3188</v>
      </c>
      <c r="U8487" s="123" t="s">
        <v>45</v>
      </c>
      <c r="V8487" s="123" t="s">
        <v>779</v>
      </c>
      <c r="W8487" s="137">
        <v>66</v>
      </c>
      <c r="X8487" s="136">
        <v>18.68</v>
      </c>
      <c r="Y8487" s="137">
        <v>5600</v>
      </c>
      <c r="Z8487" s="137">
        <f t="shared" si="822"/>
        <v>369600</v>
      </c>
      <c r="AA8487" s="119">
        <v>18</v>
      </c>
      <c r="AB8487" s="119">
        <v>26</v>
      </c>
      <c r="AC8487" s="137">
        <f t="shared" si="823"/>
        <v>273504</v>
      </c>
      <c r="AD8487" s="137">
        <f>IF(AND(AC8487="",M8485=""),0,IF((AC8487=""),M8485, IF( (M8485=""),AC8487,SUM(AC8485:AC8490)+M8485)))</f>
        <v>1890209.96</v>
      </c>
      <c r="AE8487" s="137">
        <f t="shared" si="824"/>
        <v>353091.22052799998</v>
      </c>
      <c r="AF8487" s="137">
        <v>0</v>
      </c>
      <c r="AG8487" s="137">
        <f t="shared" si="825"/>
        <v>353091.22052799998</v>
      </c>
      <c r="AH8487" s="137">
        <v>0.3</v>
      </c>
    </row>
    <row r="8488" spans="1:34" s="173" customFormat="1" x14ac:dyDescent="0.55000000000000004">
      <c r="A8488" s="122"/>
      <c r="B8488" s="123"/>
      <c r="C8488" s="123"/>
      <c r="D8488" s="135"/>
      <c r="E8488" s="123"/>
      <c r="F8488" s="123"/>
      <c r="G8488" s="123"/>
      <c r="H8488" s="123"/>
      <c r="I8488" s="136"/>
      <c r="J8488" s="123"/>
      <c r="K8488" s="137"/>
      <c r="L8488" s="137"/>
      <c r="M8488" s="137"/>
      <c r="N8488" s="123">
        <v>4</v>
      </c>
      <c r="O8488" s="108" t="s">
        <v>11584</v>
      </c>
      <c r="P8488" s="138">
        <v>2570800022426</v>
      </c>
      <c r="Q8488" s="108" t="s">
        <v>11585</v>
      </c>
      <c r="R8488" s="108" t="s">
        <v>11588</v>
      </c>
      <c r="S8488" s="139" t="s">
        <v>11592</v>
      </c>
      <c r="T8488" s="123" t="s">
        <v>3188</v>
      </c>
      <c r="U8488" s="123" t="s">
        <v>45</v>
      </c>
      <c r="V8488" s="123" t="s">
        <v>779</v>
      </c>
      <c r="W8488" s="137">
        <v>33.06</v>
      </c>
      <c r="X8488" s="136">
        <v>9.36</v>
      </c>
      <c r="Y8488" s="137">
        <v>5600</v>
      </c>
      <c r="Z8488" s="137">
        <f t="shared" si="822"/>
        <v>185136</v>
      </c>
      <c r="AA8488" s="119">
        <v>18</v>
      </c>
      <c r="AB8488" s="119">
        <v>26</v>
      </c>
      <c r="AC8488" s="137">
        <f t="shared" si="823"/>
        <v>137000.64000000001</v>
      </c>
      <c r="AD8488" s="137">
        <f>IF(AND(AC8488="",M8485=""),0,IF((AC8488=""),M8485, IF( (M8485=""),AC8488,SUM(AC8485:AC8490)+M8485)))</f>
        <v>1890209.96</v>
      </c>
      <c r="AE8488" s="137">
        <f t="shared" si="824"/>
        <v>176923.65225599997</v>
      </c>
      <c r="AF8488" s="137">
        <v>0</v>
      </c>
      <c r="AG8488" s="137">
        <f t="shared" si="825"/>
        <v>176923.65225599997</v>
      </c>
      <c r="AH8488" s="137">
        <v>0.3</v>
      </c>
    </row>
    <row r="8489" spans="1:34" s="173" customFormat="1" x14ac:dyDescent="0.55000000000000004">
      <c r="A8489" s="122"/>
      <c r="B8489" s="123"/>
      <c r="C8489" s="123"/>
      <c r="D8489" s="135"/>
      <c r="E8489" s="123"/>
      <c r="F8489" s="123"/>
      <c r="G8489" s="123"/>
      <c r="H8489" s="123"/>
      <c r="I8489" s="136"/>
      <c r="J8489" s="123"/>
      <c r="K8489" s="137"/>
      <c r="L8489" s="137"/>
      <c r="M8489" s="137"/>
      <c r="N8489" s="123">
        <v>5</v>
      </c>
      <c r="O8489" s="108" t="s">
        <v>11584</v>
      </c>
      <c r="P8489" s="138">
        <v>2570800022426</v>
      </c>
      <c r="Q8489" s="108" t="s">
        <v>11585</v>
      </c>
      <c r="R8489" s="108" t="s">
        <v>11588</v>
      </c>
      <c r="S8489" s="139" t="s">
        <v>11593</v>
      </c>
      <c r="T8489" s="123" t="s">
        <v>51</v>
      </c>
      <c r="U8489" s="123" t="s">
        <v>45</v>
      </c>
      <c r="V8489" s="123" t="s">
        <v>52</v>
      </c>
      <c r="W8489" s="137">
        <v>80</v>
      </c>
      <c r="X8489" s="136">
        <v>22.64</v>
      </c>
      <c r="Y8489" s="137">
        <v>6750</v>
      </c>
      <c r="Z8489" s="137">
        <f t="shared" si="822"/>
        <v>540000</v>
      </c>
      <c r="AA8489" s="119">
        <v>18</v>
      </c>
      <c r="AB8489" s="119">
        <v>26</v>
      </c>
      <c r="AC8489" s="137">
        <f t="shared" si="823"/>
        <v>399600</v>
      </c>
      <c r="AD8489" s="137">
        <f>IF(AND(AC8489="",M8485=""),0,IF((AC8489=""),M8485, IF( (M8485=""),AC8489,SUM(AC8485:AC8490)+M8485)))</f>
        <v>1890209.96</v>
      </c>
      <c r="AE8489" s="137">
        <f t="shared" si="824"/>
        <v>427943.53494400001</v>
      </c>
      <c r="AF8489" s="137">
        <v>50000000</v>
      </c>
      <c r="AG8489" s="137">
        <f t="shared" si="825"/>
        <v>0</v>
      </c>
      <c r="AH8489" s="137">
        <v>0.02</v>
      </c>
    </row>
    <row r="8490" spans="1:34" s="173" customFormat="1" x14ac:dyDescent="0.55000000000000004">
      <c r="A8490" s="122"/>
      <c r="B8490" s="123"/>
      <c r="C8490" s="123"/>
      <c r="D8490" s="135"/>
      <c r="E8490" s="123"/>
      <c r="F8490" s="123"/>
      <c r="G8490" s="123"/>
      <c r="H8490" s="123"/>
      <c r="I8490" s="136"/>
      <c r="J8490" s="123"/>
      <c r="K8490" s="137"/>
      <c r="L8490" s="137"/>
      <c r="M8490" s="137"/>
      <c r="N8490" s="123">
        <v>6</v>
      </c>
      <c r="O8490" s="108" t="s">
        <v>11584</v>
      </c>
      <c r="P8490" s="138">
        <v>2570800022426</v>
      </c>
      <c r="Q8490" s="108" t="s">
        <v>11585</v>
      </c>
      <c r="R8490" s="108" t="s">
        <v>11588</v>
      </c>
      <c r="S8490" s="139" t="s">
        <v>11594</v>
      </c>
      <c r="T8490" s="123" t="s">
        <v>51</v>
      </c>
      <c r="U8490" s="123" t="s">
        <v>45</v>
      </c>
      <c r="V8490" s="123" t="s">
        <v>52</v>
      </c>
      <c r="W8490" s="137">
        <v>25</v>
      </c>
      <c r="X8490" s="136">
        <v>7.08</v>
      </c>
      <c r="Y8490" s="137">
        <v>6750</v>
      </c>
      <c r="Z8490" s="137">
        <f t="shared" si="822"/>
        <v>168750</v>
      </c>
      <c r="AA8490" s="119">
        <v>18</v>
      </c>
      <c r="AB8490" s="119">
        <v>26</v>
      </c>
      <c r="AC8490" s="137">
        <f t="shared" si="823"/>
        <v>124875</v>
      </c>
      <c r="AD8490" s="137">
        <f>IF(AND(AC8490="",M8485=""),0,IF((AC8490=""),M8485, IF( (M8485=""),AC8490,SUM(AC8485:AC8490)+M8485)))</f>
        <v>1890209.96</v>
      </c>
      <c r="AE8490" s="137">
        <f t="shared" si="824"/>
        <v>133826.86516799999</v>
      </c>
      <c r="AF8490" s="137">
        <v>50000000</v>
      </c>
      <c r="AG8490" s="137">
        <f t="shared" si="825"/>
        <v>0</v>
      </c>
      <c r="AH8490" s="137">
        <v>0.02</v>
      </c>
    </row>
    <row r="8491" spans="1:34" s="173" customFormat="1" x14ac:dyDescent="0.55000000000000004">
      <c r="A8491" s="122"/>
      <c r="B8491" s="123"/>
      <c r="C8491" s="123"/>
      <c r="D8491" s="135"/>
      <c r="E8491" s="123"/>
      <c r="F8491" s="123"/>
      <c r="G8491" s="123"/>
      <c r="H8491" s="123"/>
      <c r="I8491" s="136"/>
      <c r="J8491" s="123"/>
      <c r="K8491" s="137"/>
      <c r="L8491" s="137" t="s">
        <v>63</v>
      </c>
      <c r="M8491" s="137">
        <f>SUM(M8485:M8490)</f>
        <v>282150</v>
      </c>
      <c r="N8491" s="123"/>
      <c r="O8491" s="108"/>
      <c r="P8491" s="138"/>
      <c r="Q8491" s="108"/>
      <c r="R8491" s="108"/>
      <c r="S8491" s="139"/>
      <c r="T8491" s="123"/>
      <c r="U8491" s="123"/>
      <c r="V8491" s="123"/>
      <c r="W8491" s="137"/>
      <c r="X8491" s="136"/>
      <c r="Y8491" s="137"/>
      <c r="Z8491" s="137"/>
      <c r="AA8491" s="119"/>
      <c r="AB8491" s="119"/>
      <c r="AC8491" s="137"/>
      <c r="AD8491" s="137"/>
      <c r="AE8491" s="137">
        <f>SUM(AE8485:AE8490)</f>
        <v>1890398.9809959996</v>
      </c>
      <c r="AF8491" s="137"/>
      <c r="AG8491" s="137">
        <f>SUM(AG8485:AG8490)</f>
        <v>530014.87278399989</v>
      </c>
      <c r="AH8491" s="137"/>
    </row>
    <row r="8492" spans="1:34" s="99" customFormat="1" x14ac:dyDescent="0.55000000000000004">
      <c r="A8492" s="107" t="s">
        <v>4502</v>
      </c>
      <c r="B8492" s="102">
        <v>3969</v>
      </c>
      <c r="C8492" s="102">
        <v>5590</v>
      </c>
      <c r="D8492" s="90" t="s">
        <v>11597</v>
      </c>
      <c r="E8492" s="102" t="s">
        <v>34</v>
      </c>
      <c r="F8492" s="102">
        <v>18641</v>
      </c>
      <c r="G8492" s="102">
        <v>0</v>
      </c>
      <c r="H8492" s="102">
        <v>0</v>
      </c>
      <c r="I8492" s="98">
        <v>57</v>
      </c>
      <c r="J8492" s="102" t="s">
        <v>62</v>
      </c>
      <c r="K8492" s="94">
        <f>((G8492*400)+(H8492*100))+I8492</f>
        <v>57</v>
      </c>
      <c r="L8492" s="94">
        <v>25000</v>
      </c>
      <c r="M8492" s="94">
        <f>K8492*L8492</f>
        <v>1425000</v>
      </c>
      <c r="N8492" s="102">
        <v>1</v>
      </c>
      <c r="O8492" s="111" t="s">
        <v>11595</v>
      </c>
      <c r="P8492" s="96"/>
      <c r="Q8492" s="111" t="s">
        <v>11596</v>
      </c>
      <c r="R8492" s="111" t="s">
        <v>4505</v>
      </c>
      <c r="S8492" s="97" t="s">
        <v>11598</v>
      </c>
      <c r="T8492" s="102" t="s">
        <v>44</v>
      </c>
      <c r="U8492" s="102" t="s">
        <v>45</v>
      </c>
      <c r="V8492" s="102" t="s">
        <v>52</v>
      </c>
      <c r="W8492" s="94">
        <v>167.7</v>
      </c>
      <c r="X8492" s="98">
        <v>33.340000000000003</v>
      </c>
      <c r="Y8492" s="94">
        <v>7150</v>
      </c>
      <c r="Z8492" s="94">
        <f>W8492*Y8492</f>
        <v>1199055</v>
      </c>
      <c r="AA8492" s="89">
        <v>14</v>
      </c>
      <c r="AB8492" s="89">
        <v>18</v>
      </c>
      <c r="AC8492" s="94">
        <f>(Z8492*(100-AB8492))/100</f>
        <v>983225.1</v>
      </c>
      <c r="AD8492" s="94">
        <f>IF(AND(AC8492="",M8492=""),0,IF((AC8492=""),M8492, IF( (M8492=""),AC8492,SUM(AC8492:AC8494)+M8492)))</f>
        <v>4374675.3</v>
      </c>
      <c r="AE8492" s="94">
        <f>IF( (X8492=""),AD8492*1,AD8492*(X8492/100) )</f>
        <v>1458516.74502</v>
      </c>
      <c r="AF8492" s="94">
        <v>50000000</v>
      </c>
      <c r="AG8492" s="94">
        <f>IF((AF8492-AE8492) &gt; 1,0,IF((AF8492-AE8492)&lt;0,AE8492-AF8492,AF8492-AE8492))</f>
        <v>0</v>
      </c>
      <c r="AH8492" s="94">
        <v>0.02</v>
      </c>
    </row>
    <row r="8493" spans="1:34" s="99" customFormat="1" x14ac:dyDescent="0.55000000000000004">
      <c r="A8493" s="107"/>
      <c r="B8493" s="102"/>
      <c r="C8493" s="102"/>
      <c r="D8493" s="90"/>
      <c r="E8493" s="102"/>
      <c r="F8493" s="102"/>
      <c r="G8493" s="102"/>
      <c r="H8493" s="102"/>
      <c r="I8493" s="98"/>
      <c r="J8493" s="102"/>
      <c r="K8493" s="94"/>
      <c r="L8493" s="94"/>
      <c r="M8493" s="94"/>
      <c r="N8493" s="102"/>
      <c r="O8493" s="111"/>
      <c r="P8493" s="96"/>
      <c r="Q8493" s="111"/>
      <c r="R8493" s="111"/>
      <c r="S8493" s="97"/>
      <c r="T8493" s="102"/>
      <c r="U8493" s="102"/>
      <c r="V8493" s="102" t="s">
        <v>52</v>
      </c>
      <c r="W8493" s="94">
        <v>167.7</v>
      </c>
      <c r="X8493" s="98">
        <v>33.33</v>
      </c>
      <c r="Y8493" s="94">
        <v>7150</v>
      </c>
      <c r="Z8493" s="94">
        <f>W8493*Y8493</f>
        <v>1199055</v>
      </c>
      <c r="AA8493" s="89">
        <v>14</v>
      </c>
      <c r="AB8493" s="89">
        <v>18</v>
      </c>
      <c r="AC8493" s="94">
        <f>(Z8493*(100-AB8493))/100</f>
        <v>983225.1</v>
      </c>
      <c r="AD8493" s="94">
        <f>IF(AND(AC8493="",M8492=""),0,IF((AC8493=""),M8492, IF( (M8492=""),AC8493,SUM(AC8492:AC8494)+M8492)))</f>
        <v>4374675.3</v>
      </c>
      <c r="AE8493" s="94">
        <f>IF( (X8493=""),AD8493*1,AD8493*(X8493/100) )</f>
        <v>1458079.2774899998</v>
      </c>
      <c r="AF8493" s="94">
        <v>50000000</v>
      </c>
      <c r="AG8493" s="94">
        <f>IF((AF8493-AE8493) &gt; 1,0,IF((AF8493-AE8493)&lt;0,AE8493-AF8493,AF8493-AE8493))</f>
        <v>0</v>
      </c>
      <c r="AH8493" s="94">
        <v>0.02</v>
      </c>
    </row>
    <row r="8494" spans="1:34" s="99" customFormat="1" x14ac:dyDescent="0.55000000000000004">
      <c r="A8494" s="107"/>
      <c r="B8494" s="102"/>
      <c r="C8494" s="102"/>
      <c r="D8494" s="90"/>
      <c r="E8494" s="102"/>
      <c r="F8494" s="102"/>
      <c r="G8494" s="102"/>
      <c r="H8494" s="102"/>
      <c r="I8494" s="98"/>
      <c r="J8494" s="102"/>
      <c r="K8494" s="94"/>
      <c r="L8494" s="94"/>
      <c r="M8494" s="94"/>
      <c r="N8494" s="102"/>
      <c r="O8494" s="111"/>
      <c r="P8494" s="96"/>
      <c r="Q8494" s="111"/>
      <c r="R8494" s="111"/>
      <c r="S8494" s="97"/>
      <c r="T8494" s="102"/>
      <c r="U8494" s="102"/>
      <c r="V8494" s="102" t="s">
        <v>75</v>
      </c>
      <c r="W8494" s="94">
        <v>167.7</v>
      </c>
      <c r="X8494" s="98">
        <v>33.33</v>
      </c>
      <c r="Y8494" s="94">
        <v>7150</v>
      </c>
      <c r="Z8494" s="94">
        <f>W8494*Y8494</f>
        <v>1199055</v>
      </c>
      <c r="AA8494" s="89">
        <v>14</v>
      </c>
      <c r="AB8494" s="89">
        <v>18</v>
      </c>
      <c r="AC8494" s="94">
        <f>(Z8494*(100-AB8494))/100</f>
        <v>983225.1</v>
      </c>
      <c r="AD8494" s="94">
        <f>IF(AND(AC8494="",M8492=""),0,IF((AC8494=""),M8492, IF( (M8492=""),AC8494,SUM(AC8492:AC8494)+M8492)))</f>
        <v>4374675.3</v>
      </c>
      <c r="AE8494" s="94">
        <f>IF( (X8494=""),AD8494*1,AD8494*(X8494/100) )</f>
        <v>1458079.2774899998</v>
      </c>
      <c r="AF8494" s="94">
        <v>0</v>
      </c>
      <c r="AG8494" s="94">
        <f>IF((AF8494-AE8494) &gt; 1,0,IF((AF8494-AE8494)&lt;0,AE8494-AF8494,AF8494-AE8494))</f>
        <v>1458079.2774899998</v>
      </c>
      <c r="AH8494" s="94">
        <v>0.3</v>
      </c>
    </row>
    <row r="8495" spans="1:34" s="99" customFormat="1" x14ac:dyDescent="0.55000000000000004">
      <c r="A8495" s="107"/>
      <c r="B8495" s="102"/>
      <c r="C8495" s="102"/>
      <c r="D8495" s="90"/>
      <c r="E8495" s="102"/>
      <c r="F8495" s="102"/>
      <c r="G8495" s="102"/>
      <c r="H8495" s="102"/>
      <c r="I8495" s="98"/>
      <c r="J8495" s="102"/>
      <c r="K8495" s="94"/>
      <c r="L8495" s="94" t="s">
        <v>63</v>
      </c>
      <c r="M8495" s="94">
        <f>SUM(M8492:M8494)</f>
        <v>1425000</v>
      </c>
      <c r="N8495" s="102"/>
      <c r="O8495" s="111"/>
      <c r="P8495" s="96"/>
      <c r="Q8495" s="111"/>
      <c r="R8495" s="111"/>
      <c r="S8495" s="97"/>
      <c r="T8495" s="102"/>
      <c r="U8495" s="102"/>
      <c r="V8495" s="102"/>
      <c r="W8495" s="94"/>
      <c r="X8495" s="98"/>
      <c r="Y8495" s="94"/>
      <c r="Z8495" s="94"/>
      <c r="AA8495" s="89"/>
      <c r="AB8495" s="89"/>
      <c r="AC8495" s="94"/>
      <c r="AD8495" s="94"/>
      <c r="AE8495" s="94">
        <f>SUM(AE8492:AE8494)</f>
        <v>4374675.2999999989</v>
      </c>
      <c r="AF8495" s="94"/>
      <c r="AG8495" s="94">
        <f>SUM(AG8492:AG8494)</f>
        <v>1458079.2774899998</v>
      </c>
      <c r="AH8495" s="94"/>
    </row>
    <row r="8496" spans="1:34" s="173" customFormat="1" x14ac:dyDescent="0.55000000000000004">
      <c r="A8496" s="122" t="s">
        <v>11602</v>
      </c>
      <c r="B8496" s="123">
        <v>3940</v>
      </c>
      <c r="C8496" s="123">
        <v>5346</v>
      </c>
      <c r="D8496" s="135" t="s">
        <v>11603</v>
      </c>
      <c r="E8496" s="123" t="s">
        <v>34</v>
      </c>
      <c r="F8496" s="123">
        <v>2429</v>
      </c>
      <c r="G8496" s="123">
        <v>1</v>
      </c>
      <c r="H8496" s="123">
        <v>0</v>
      </c>
      <c r="I8496" s="136">
        <v>70</v>
      </c>
      <c r="J8496" s="123" t="s">
        <v>35</v>
      </c>
      <c r="K8496" s="137">
        <f>((G8496*400)+(H8496*100))+I8496</f>
        <v>470</v>
      </c>
      <c r="L8496" s="137">
        <v>1800</v>
      </c>
      <c r="M8496" s="137">
        <f>K8496*L8496</f>
        <v>846000</v>
      </c>
      <c r="N8496" s="123">
        <v>1</v>
      </c>
      <c r="O8496" s="108" t="s">
        <v>11599</v>
      </c>
      <c r="P8496" s="138">
        <v>3570800015215</v>
      </c>
      <c r="Q8496" s="108" t="s">
        <v>11600</v>
      </c>
      <c r="R8496" s="108" t="s">
        <v>11601</v>
      </c>
      <c r="S8496" s="139" t="s">
        <v>11604</v>
      </c>
      <c r="T8496" s="123" t="s">
        <v>51</v>
      </c>
      <c r="U8496" s="123" t="s">
        <v>45</v>
      </c>
      <c r="V8496" s="123" t="s">
        <v>52</v>
      </c>
      <c r="W8496" s="137">
        <v>225</v>
      </c>
      <c r="X8496" s="136">
        <v>24.17</v>
      </c>
      <c r="Y8496" s="137">
        <v>6750</v>
      </c>
      <c r="Z8496" s="137">
        <f t="shared" ref="Z8496:Z8507" si="826">W8496*Y8496</f>
        <v>1518750</v>
      </c>
      <c r="AA8496" s="119">
        <v>16</v>
      </c>
      <c r="AB8496" s="119">
        <v>22</v>
      </c>
      <c r="AC8496" s="137">
        <f t="shared" ref="AC8496:AC8507" si="827">(Z8496*(100-AB8496))/100</f>
        <v>1184625</v>
      </c>
      <c r="AD8496" s="137">
        <f>IF(AND(AC8496="",M8496=""),0,IF((AC8496=""),M8496, IF( (M8496=""),AC8496,SUM(AC8496:AC8505)+M8496)))</f>
        <v>4951638.9000000004</v>
      </c>
      <c r="AE8496" s="137">
        <f t="shared" ref="AE8496:AE8508" si="828">IF( (X8496=""),AD8496*1,AD8496*(X8496/100) )</f>
        <v>1196811.1221300003</v>
      </c>
      <c r="AF8496" s="137">
        <v>50000000</v>
      </c>
      <c r="AG8496" s="137">
        <f t="shared" ref="AG8496:AG8508" si="829">IF((AF8496-AE8496) &gt; 1,0,IF((AF8496-AE8496)&lt;0,AE8496-AF8496,AF8496-AE8496))</f>
        <v>0</v>
      </c>
      <c r="AH8496" s="137">
        <v>0.02</v>
      </c>
    </row>
    <row r="8497" spans="1:34" s="173" customFormat="1" x14ac:dyDescent="0.55000000000000004">
      <c r="A8497" s="122"/>
      <c r="B8497" s="123"/>
      <c r="C8497" s="123"/>
      <c r="D8497" s="135"/>
      <c r="E8497" s="123"/>
      <c r="F8497" s="123"/>
      <c r="G8497" s="123"/>
      <c r="H8497" s="123"/>
      <c r="I8497" s="136"/>
      <c r="J8497" s="123"/>
      <c r="K8497" s="137"/>
      <c r="L8497" s="137"/>
      <c r="M8497" s="137"/>
      <c r="N8497" s="123">
        <v>2</v>
      </c>
      <c r="O8497" s="108" t="s">
        <v>11599</v>
      </c>
      <c r="P8497" s="138">
        <v>3570800015215</v>
      </c>
      <c r="Q8497" s="108" t="s">
        <v>11600</v>
      </c>
      <c r="R8497" s="108" t="s">
        <v>11601</v>
      </c>
      <c r="S8497" s="139" t="s">
        <v>11605</v>
      </c>
      <c r="T8497" s="123" t="s">
        <v>51</v>
      </c>
      <c r="U8497" s="123" t="s">
        <v>45</v>
      </c>
      <c r="V8497" s="123" t="s">
        <v>52</v>
      </c>
      <c r="W8497" s="137">
        <v>195.96</v>
      </c>
      <c r="X8497" s="136">
        <v>21.05</v>
      </c>
      <c r="Y8497" s="137">
        <v>6750</v>
      </c>
      <c r="Z8497" s="137">
        <f t="shared" si="826"/>
        <v>1322730</v>
      </c>
      <c r="AA8497" s="119">
        <v>7</v>
      </c>
      <c r="AB8497" s="119">
        <v>7</v>
      </c>
      <c r="AC8497" s="137">
        <f t="shared" si="827"/>
        <v>1230138.8999999999</v>
      </c>
      <c r="AD8497" s="137">
        <f>IF(AND(AC8497="",M8496=""),0,IF((AC8497=""),M8496, IF( (M8496=""),AC8497,SUM(AC8496:AC8505)+M8496)))</f>
        <v>4951638.9000000004</v>
      </c>
      <c r="AE8497" s="137">
        <f t="shared" si="828"/>
        <v>1042319.9884500002</v>
      </c>
      <c r="AF8497" s="137">
        <v>50000000</v>
      </c>
      <c r="AG8497" s="137">
        <f t="shared" si="829"/>
        <v>0</v>
      </c>
      <c r="AH8497" s="137">
        <v>0.02</v>
      </c>
    </row>
    <row r="8498" spans="1:34" s="173" customFormat="1" x14ac:dyDescent="0.55000000000000004">
      <c r="A8498" s="122"/>
      <c r="B8498" s="123"/>
      <c r="C8498" s="123"/>
      <c r="D8498" s="135"/>
      <c r="E8498" s="123"/>
      <c r="F8498" s="123"/>
      <c r="G8498" s="123"/>
      <c r="H8498" s="123"/>
      <c r="I8498" s="136"/>
      <c r="J8498" s="123"/>
      <c r="K8498" s="137"/>
      <c r="L8498" s="137"/>
      <c r="M8498" s="137"/>
      <c r="N8498" s="123">
        <v>3</v>
      </c>
      <c r="O8498" s="108" t="s">
        <v>11599</v>
      </c>
      <c r="P8498" s="138">
        <v>3570800015215</v>
      </c>
      <c r="Q8498" s="108" t="s">
        <v>11600</v>
      </c>
      <c r="R8498" s="108" t="s">
        <v>11601</v>
      </c>
      <c r="S8498" s="139" t="s">
        <v>11606</v>
      </c>
      <c r="T8498" s="123" t="s">
        <v>51</v>
      </c>
      <c r="U8498" s="123" t="s">
        <v>227</v>
      </c>
      <c r="V8498" s="123" t="s">
        <v>46</v>
      </c>
      <c r="W8498" s="137">
        <v>120</v>
      </c>
      <c r="X8498" s="136">
        <v>12.89</v>
      </c>
      <c r="Y8498" s="137">
        <v>6750</v>
      </c>
      <c r="Z8498" s="137">
        <f t="shared" si="826"/>
        <v>810000</v>
      </c>
      <c r="AA8498" s="119">
        <v>7</v>
      </c>
      <c r="AB8498" s="119">
        <v>18</v>
      </c>
      <c r="AC8498" s="137">
        <f t="shared" si="827"/>
        <v>664200</v>
      </c>
      <c r="AD8498" s="137">
        <f>IF(AND(AC8498="",M8496=""),0,IF((AC8498=""),M8496, IF( (M8496=""),AC8498,SUM(AC8496:AC8505)+M8496)))</f>
        <v>4951638.9000000004</v>
      </c>
      <c r="AE8498" s="137">
        <f t="shared" si="828"/>
        <v>638266.25421000016</v>
      </c>
      <c r="AF8498" s="137">
        <v>0</v>
      </c>
      <c r="AG8498" s="137">
        <f t="shared" si="829"/>
        <v>638266.25421000016</v>
      </c>
      <c r="AH8498" s="137">
        <v>0.3</v>
      </c>
    </row>
    <row r="8499" spans="1:34" s="173" customFormat="1" x14ac:dyDescent="0.55000000000000004">
      <c r="A8499" s="122"/>
      <c r="B8499" s="123"/>
      <c r="C8499" s="123"/>
      <c r="D8499" s="135"/>
      <c r="E8499" s="123"/>
      <c r="F8499" s="123"/>
      <c r="G8499" s="123"/>
      <c r="H8499" s="123"/>
      <c r="I8499" s="136"/>
      <c r="J8499" s="123"/>
      <c r="K8499" s="137"/>
      <c r="L8499" s="137"/>
      <c r="M8499" s="137"/>
      <c r="N8499" s="123">
        <v>4</v>
      </c>
      <c r="O8499" s="108" t="s">
        <v>11599</v>
      </c>
      <c r="P8499" s="138">
        <v>3570800015215</v>
      </c>
      <c r="Q8499" s="108" t="s">
        <v>11600</v>
      </c>
      <c r="R8499" s="108" t="s">
        <v>11601</v>
      </c>
      <c r="S8499" s="139" t="s">
        <v>11607</v>
      </c>
      <c r="T8499" s="123" t="s">
        <v>51</v>
      </c>
      <c r="U8499" s="123" t="s">
        <v>227</v>
      </c>
      <c r="V8499" s="123" t="s">
        <v>46</v>
      </c>
      <c r="W8499" s="137">
        <v>120</v>
      </c>
      <c r="X8499" s="136">
        <v>12.89</v>
      </c>
      <c r="Y8499" s="137">
        <v>6750</v>
      </c>
      <c r="Z8499" s="137">
        <f t="shared" si="826"/>
        <v>810000</v>
      </c>
      <c r="AA8499" s="119">
        <v>22</v>
      </c>
      <c r="AB8499" s="119">
        <v>85</v>
      </c>
      <c r="AC8499" s="137">
        <f t="shared" si="827"/>
        <v>121500</v>
      </c>
      <c r="AD8499" s="137">
        <f>IF(AND(AC8499="",M8496=""),0,IF((AC8499=""),M8496, IF( (M8496=""),AC8499,SUM(AC8496:AC8505)+M8496)))</f>
        <v>4951638.9000000004</v>
      </c>
      <c r="AE8499" s="137">
        <f t="shared" si="828"/>
        <v>638266.25421000016</v>
      </c>
      <c r="AF8499" s="137">
        <v>0</v>
      </c>
      <c r="AG8499" s="137">
        <f t="shared" si="829"/>
        <v>638266.25421000016</v>
      </c>
      <c r="AH8499" s="137">
        <v>0.3</v>
      </c>
    </row>
    <row r="8500" spans="1:34" s="173" customFormat="1" x14ac:dyDescent="0.55000000000000004">
      <c r="A8500" s="122"/>
      <c r="B8500" s="123"/>
      <c r="C8500" s="123"/>
      <c r="D8500" s="135"/>
      <c r="E8500" s="123"/>
      <c r="F8500" s="123"/>
      <c r="G8500" s="123"/>
      <c r="H8500" s="123"/>
      <c r="I8500" s="136"/>
      <c r="J8500" s="123"/>
      <c r="K8500" s="137"/>
      <c r="L8500" s="137"/>
      <c r="M8500" s="137"/>
      <c r="N8500" s="123">
        <v>5</v>
      </c>
      <c r="O8500" s="108" t="s">
        <v>11599</v>
      </c>
      <c r="P8500" s="138">
        <v>3570800015215</v>
      </c>
      <c r="Q8500" s="108" t="s">
        <v>11600</v>
      </c>
      <c r="R8500" s="108" t="s">
        <v>11601</v>
      </c>
      <c r="S8500" s="139" t="s">
        <v>11608</v>
      </c>
      <c r="T8500" s="123" t="s">
        <v>51</v>
      </c>
      <c r="U8500" s="123" t="s">
        <v>227</v>
      </c>
      <c r="V8500" s="123" t="s">
        <v>46</v>
      </c>
      <c r="W8500" s="137">
        <v>30</v>
      </c>
      <c r="X8500" s="136">
        <v>3.22</v>
      </c>
      <c r="Y8500" s="137">
        <v>6750</v>
      </c>
      <c r="Z8500" s="137">
        <f t="shared" si="826"/>
        <v>202500</v>
      </c>
      <c r="AA8500" s="119">
        <v>22</v>
      </c>
      <c r="AB8500" s="119">
        <v>85</v>
      </c>
      <c r="AC8500" s="137">
        <f t="shared" si="827"/>
        <v>30375</v>
      </c>
      <c r="AD8500" s="137">
        <f>IF(AND(AC8500="",M8496=""),0,IF((AC8500=""),M8496, IF( (M8496=""),AC8500,SUM(AC8496:AC8505)+M8496)))</f>
        <v>4951638.9000000004</v>
      </c>
      <c r="AE8500" s="137">
        <f t="shared" si="828"/>
        <v>159442.77258000002</v>
      </c>
      <c r="AF8500" s="137">
        <v>0</v>
      </c>
      <c r="AG8500" s="137">
        <f t="shared" si="829"/>
        <v>159442.77258000002</v>
      </c>
      <c r="AH8500" s="137">
        <v>0.3</v>
      </c>
    </row>
    <row r="8501" spans="1:34" s="173" customFormat="1" x14ac:dyDescent="0.55000000000000004">
      <c r="A8501" s="122"/>
      <c r="B8501" s="123"/>
      <c r="C8501" s="123"/>
      <c r="D8501" s="135"/>
      <c r="E8501" s="123"/>
      <c r="F8501" s="123"/>
      <c r="G8501" s="123"/>
      <c r="H8501" s="123"/>
      <c r="I8501" s="136"/>
      <c r="J8501" s="123"/>
      <c r="K8501" s="137"/>
      <c r="L8501" s="137"/>
      <c r="M8501" s="137"/>
      <c r="N8501" s="123">
        <v>6</v>
      </c>
      <c r="O8501" s="108" t="s">
        <v>11599</v>
      </c>
      <c r="P8501" s="138">
        <v>3570800015215</v>
      </c>
      <c r="Q8501" s="108" t="s">
        <v>11600</v>
      </c>
      <c r="R8501" s="108" t="s">
        <v>11601</v>
      </c>
      <c r="S8501" s="139" t="s">
        <v>11609</v>
      </c>
      <c r="T8501" s="123" t="s">
        <v>51</v>
      </c>
      <c r="U8501" s="123" t="s">
        <v>227</v>
      </c>
      <c r="V8501" s="123" t="s">
        <v>46</v>
      </c>
      <c r="W8501" s="137">
        <v>30</v>
      </c>
      <c r="X8501" s="136">
        <v>3.22</v>
      </c>
      <c r="Y8501" s="137">
        <v>6750</v>
      </c>
      <c r="Z8501" s="137">
        <f t="shared" si="826"/>
        <v>202500</v>
      </c>
      <c r="AA8501" s="119">
        <v>22</v>
      </c>
      <c r="AB8501" s="119">
        <v>85</v>
      </c>
      <c r="AC8501" s="137">
        <f t="shared" si="827"/>
        <v>30375</v>
      </c>
      <c r="AD8501" s="137">
        <f>IF(AND(AC8501="",M8496=""),0,IF((AC8501=""),M8496, IF( (M8496=""),AC8501,SUM(AC8496:AC8505)+M8496)))</f>
        <v>4951638.9000000004</v>
      </c>
      <c r="AE8501" s="137">
        <f t="shared" si="828"/>
        <v>159442.77258000002</v>
      </c>
      <c r="AF8501" s="137">
        <v>0</v>
      </c>
      <c r="AG8501" s="137">
        <f t="shared" si="829"/>
        <v>159442.77258000002</v>
      </c>
      <c r="AH8501" s="137">
        <v>0.3</v>
      </c>
    </row>
    <row r="8502" spans="1:34" s="173" customFormat="1" x14ac:dyDescent="0.55000000000000004">
      <c r="A8502" s="122"/>
      <c r="B8502" s="123"/>
      <c r="C8502" s="123"/>
      <c r="D8502" s="135"/>
      <c r="E8502" s="123"/>
      <c r="F8502" s="123"/>
      <c r="G8502" s="123"/>
      <c r="H8502" s="123"/>
      <c r="I8502" s="136"/>
      <c r="J8502" s="123"/>
      <c r="K8502" s="137"/>
      <c r="L8502" s="137"/>
      <c r="M8502" s="137"/>
      <c r="N8502" s="123">
        <v>7</v>
      </c>
      <c r="O8502" s="108" t="s">
        <v>11599</v>
      </c>
      <c r="P8502" s="138">
        <v>3570800015215</v>
      </c>
      <c r="Q8502" s="108" t="s">
        <v>11600</v>
      </c>
      <c r="R8502" s="108" t="s">
        <v>11601</v>
      </c>
      <c r="S8502" s="139" t="s">
        <v>11610</v>
      </c>
      <c r="T8502" s="123" t="s">
        <v>51</v>
      </c>
      <c r="U8502" s="123" t="s">
        <v>227</v>
      </c>
      <c r="V8502" s="123" t="s">
        <v>46</v>
      </c>
      <c r="W8502" s="137">
        <v>30</v>
      </c>
      <c r="X8502" s="136">
        <v>3.22</v>
      </c>
      <c r="Y8502" s="137">
        <v>6750</v>
      </c>
      <c r="Z8502" s="137">
        <f t="shared" si="826"/>
        <v>202500</v>
      </c>
      <c r="AA8502" s="119">
        <v>22</v>
      </c>
      <c r="AB8502" s="119">
        <v>85</v>
      </c>
      <c r="AC8502" s="137">
        <f t="shared" si="827"/>
        <v>30375</v>
      </c>
      <c r="AD8502" s="137">
        <f>IF(AND(AC8502="",M8496=""),0,IF((AC8502=""),M8496, IF( (M8496=""),AC8502,SUM(AC8496:AC8505)+M8496)))</f>
        <v>4951638.9000000004</v>
      </c>
      <c r="AE8502" s="137">
        <f t="shared" si="828"/>
        <v>159442.77258000002</v>
      </c>
      <c r="AF8502" s="137">
        <v>0</v>
      </c>
      <c r="AG8502" s="137">
        <f t="shared" si="829"/>
        <v>159442.77258000002</v>
      </c>
      <c r="AH8502" s="137">
        <v>0.3</v>
      </c>
    </row>
    <row r="8503" spans="1:34" s="173" customFormat="1" x14ac:dyDescent="0.55000000000000004">
      <c r="A8503" s="122"/>
      <c r="B8503" s="123"/>
      <c r="C8503" s="123"/>
      <c r="D8503" s="135"/>
      <c r="E8503" s="123"/>
      <c r="F8503" s="123"/>
      <c r="G8503" s="123"/>
      <c r="H8503" s="123"/>
      <c r="I8503" s="136"/>
      <c r="J8503" s="123"/>
      <c r="K8503" s="137"/>
      <c r="L8503" s="137"/>
      <c r="M8503" s="137"/>
      <c r="N8503" s="123">
        <v>8</v>
      </c>
      <c r="O8503" s="108" t="s">
        <v>11599</v>
      </c>
      <c r="P8503" s="138">
        <v>3570800015215</v>
      </c>
      <c r="Q8503" s="108" t="s">
        <v>11600</v>
      </c>
      <c r="R8503" s="108" t="s">
        <v>11601</v>
      </c>
      <c r="S8503" s="139" t="s">
        <v>11611</v>
      </c>
      <c r="T8503" s="123" t="s">
        <v>51</v>
      </c>
      <c r="U8503" s="123" t="s">
        <v>227</v>
      </c>
      <c r="V8503" s="123" t="s">
        <v>46</v>
      </c>
      <c r="W8503" s="137">
        <v>60</v>
      </c>
      <c r="X8503" s="136">
        <v>6.44</v>
      </c>
      <c r="Y8503" s="137">
        <v>6750</v>
      </c>
      <c r="Z8503" s="137">
        <f t="shared" si="826"/>
        <v>405000</v>
      </c>
      <c r="AA8503" s="119">
        <v>22</v>
      </c>
      <c r="AB8503" s="119">
        <v>85</v>
      </c>
      <c r="AC8503" s="137">
        <f t="shared" si="827"/>
        <v>60750</v>
      </c>
      <c r="AD8503" s="137">
        <f>IF(AND(AC8503="",M8496=""),0,IF((AC8503=""),M8496, IF( (M8496=""),AC8503,SUM(AC8496:AC8505)+M8496)))</f>
        <v>4951638.9000000004</v>
      </c>
      <c r="AE8503" s="137">
        <f t="shared" si="828"/>
        <v>318885.54516000004</v>
      </c>
      <c r="AF8503" s="137">
        <v>0</v>
      </c>
      <c r="AG8503" s="137">
        <f t="shared" si="829"/>
        <v>318885.54516000004</v>
      </c>
      <c r="AH8503" s="137">
        <v>0.3</v>
      </c>
    </row>
    <row r="8504" spans="1:34" s="173" customFormat="1" x14ac:dyDescent="0.55000000000000004">
      <c r="A8504" s="122"/>
      <c r="B8504" s="123"/>
      <c r="C8504" s="123"/>
      <c r="D8504" s="135"/>
      <c r="E8504" s="123"/>
      <c r="F8504" s="123"/>
      <c r="G8504" s="123"/>
      <c r="H8504" s="123"/>
      <c r="I8504" s="136"/>
      <c r="J8504" s="123"/>
      <c r="K8504" s="137"/>
      <c r="L8504" s="137"/>
      <c r="M8504" s="137"/>
      <c r="N8504" s="123">
        <v>9</v>
      </c>
      <c r="O8504" s="108" t="s">
        <v>11599</v>
      </c>
      <c r="P8504" s="138">
        <v>3570800015215</v>
      </c>
      <c r="Q8504" s="108" t="s">
        <v>11600</v>
      </c>
      <c r="R8504" s="108" t="s">
        <v>11601</v>
      </c>
      <c r="S8504" s="139" t="s">
        <v>11612</v>
      </c>
      <c r="T8504" s="123" t="s">
        <v>51</v>
      </c>
      <c r="U8504" s="123" t="s">
        <v>45</v>
      </c>
      <c r="V8504" s="123" t="s">
        <v>46</v>
      </c>
      <c r="W8504" s="137">
        <v>60</v>
      </c>
      <c r="X8504" s="136">
        <v>6.44</v>
      </c>
      <c r="Y8504" s="137">
        <v>6750</v>
      </c>
      <c r="Z8504" s="137">
        <f t="shared" si="826"/>
        <v>405000</v>
      </c>
      <c r="AA8504" s="119">
        <v>7</v>
      </c>
      <c r="AB8504" s="119">
        <v>7</v>
      </c>
      <c r="AC8504" s="137">
        <f t="shared" si="827"/>
        <v>376650</v>
      </c>
      <c r="AD8504" s="137">
        <f>IF(AND(AC8504="",M8496=""),0,IF((AC8504=""),M8496, IF( (M8496=""),AC8504,SUM(AC8496:AC8505)+M8496)))</f>
        <v>4951638.9000000004</v>
      </c>
      <c r="AE8504" s="137">
        <f t="shared" si="828"/>
        <v>318885.54516000004</v>
      </c>
      <c r="AF8504" s="137">
        <v>0</v>
      </c>
      <c r="AG8504" s="137">
        <f t="shared" si="829"/>
        <v>318885.54516000004</v>
      </c>
      <c r="AH8504" s="137">
        <v>0.3</v>
      </c>
    </row>
    <row r="8505" spans="1:34" s="173" customFormat="1" x14ac:dyDescent="0.55000000000000004">
      <c r="A8505" s="122"/>
      <c r="B8505" s="123"/>
      <c r="C8505" s="123"/>
      <c r="D8505" s="135"/>
      <c r="E8505" s="123"/>
      <c r="F8505" s="123"/>
      <c r="G8505" s="123"/>
      <c r="H8505" s="123"/>
      <c r="I8505" s="136"/>
      <c r="J8505" s="123"/>
      <c r="K8505" s="137"/>
      <c r="L8505" s="137"/>
      <c r="M8505" s="137"/>
      <c r="N8505" s="123">
        <v>10</v>
      </c>
      <c r="O8505" s="108" t="s">
        <v>11599</v>
      </c>
      <c r="P8505" s="138">
        <v>3570800015215</v>
      </c>
      <c r="Q8505" s="108" t="s">
        <v>11600</v>
      </c>
      <c r="R8505" s="108" t="s">
        <v>11601</v>
      </c>
      <c r="S8505" s="139" t="s">
        <v>11613</v>
      </c>
      <c r="T8505" s="123" t="s">
        <v>51</v>
      </c>
      <c r="U8505" s="123" t="s">
        <v>45</v>
      </c>
      <c r="V8505" s="123" t="s">
        <v>46</v>
      </c>
      <c r="W8505" s="137">
        <v>60</v>
      </c>
      <c r="X8505" s="136">
        <v>6.44</v>
      </c>
      <c r="Y8505" s="137">
        <v>6750</v>
      </c>
      <c r="Z8505" s="137">
        <f t="shared" si="826"/>
        <v>405000</v>
      </c>
      <c r="AA8505" s="119">
        <v>7</v>
      </c>
      <c r="AB8505" s="119">
        <v>7</v>
      </c>
      <c r="AC8505" s="137">
        <f t="shared" si="827"/>
        <v>376650</v>
      </c>
      <c r="AD8505" s="137">
        <f>IF(AND(AC8505="",M8496=""),0,IF((AC8505=""),M8496, IF( (M8496=""),AC8505,SUM(AC8496:AC8505)+M8496)))</f>
        <v>4951638.9000000004</v>
      </c>
      <c r="AE8505" s="137">
        <f t="shared" si="828"/>
        <v>318885.54516000004</v>
      </c>
      <c r="AF8505" s="137">
        <v>0</v>
      </c>
      <c r="AG8505" s="137">
        <f t="shared" si="829"/>
        <v>318885.54516000004</v>
      </c>
      <c r="AH8505" s="137">
        <v>0.3</v>
      </c>
    </row>
    <row r="8506" spans="1:34" s="173" customFormat="1" x14ac:dyDescent="0.55000000000000004">
      <c r="A8506" s="122"/>
      <c r="B8506" s="123">
        <v>3941</v>
      </c>
      <c r="C8506" s="123">
        <v>5660</v>
      </c>
      <c r="D8506" s="135" t="s">
        <v>11614</v>
      </c>
      <c r="E8506" s="123" t="s">
        <v>34</v>
      </c>
      <c r="F8506" s="123">
        <v>8762</v>
      </c>
      <c r="G8506" s="123">
        <v>0</v>
      </c>
      <c r="H8506" s="123">
        <v>1</v>
      </c>
      <c r="I8506" s="136">
        <v>14</v>
      </c>
      <c r="J8506" s="123" t="s">
        <v>35</v>
      </c>
      <c r="K8506" s="137">
        <f>((G8506*400)+(H8506*100))+I8506</f>
        <v>114</v>
      </c>
      <c r="L8506" s="137">
        <v>625</v>
      </c>
      <c r="M8506" s="137">
        <f>K8506*L8506</f>
        <v>71250</v>
      </c>
      <c r="N8506" s="123">
        <v>1</v>
      </c>
      <c r="O8506" s="108" t="s">
        <v>3841</v>
      </c>
      <c r="P8506" s="138">
        <v>3570800015207</v>
      </c>
      <c r="Q8506" s="108" t="s">
        <v>3842</v>
      </c>
      <c r="R8506" s="108" t="s">
        <v>3845</v>
      </c>
      <c r="S8506" s="139" t="s">
        <v>11615</v>
      </c>
      <c r="T8506" s="123" t="s">
        <v>51</v>
      </c>
      <c r="U8506" s="123" t="s">
        <v>227</v>
      </c>
      <c r="V8506" s="123" t="s">
        <v>52</v>
      </c>
      <c r="W8506" s="137">
        <v>110</v>
      </c>
      <c r="X8506" s="136">
        <v>100</v>
      </c>
      <c r="Y8506" s="137">
        <v>6750</v>
      </c>
      <c r="Z8506" s="137">
        <f t="shared" si="826"/>
        <v>742500</v>
      </c>
      <c r="AA8506" s="119">
        <v>12</v>
      </c>
      <c r="AB8506" s="119">
        <v>38</v>
      </c>
      <c r="AC8506" s="137">
        <f t="shared" si="827"/>
        <v>460350</v>
      </c>
      <c r="AD8506" s="137">
        <f>IF(AND(AC8506="",M8506=""),0,IF((AC8506=""),M8506, IF( (M8506=""),AC8506,SUM(AC8506:AC8506)+M8506)))</f>
        <v>531600</v>
      </c>
      <c r="AE8506" s="137">
        <f t="shared" si="828"/>
        <v>531600</v>
      </c>
      <c r="AF8506" s="137">
        <v>10000000</v>
      </c>
      <c r="AG8506" s="137">
        <v>71250</v>
      </c>
      <c r="AH8506" s="137">
        <v>0.02</v>
      </c>
    </row>
    <row r="8507" spans="1:34" s="173" customFormat="1" x14ac:dyDescent="0.55000000000000004">
      <c r="A8507" s="122"/>
      <c r="B8507" s="123">
        <v>3942</v>
      </c>
      <c r="C8507" s="123">
        <v>5926</v>
      </c>
      <c r="D8507" s="135" t="s">
        <v>11616</v>
      </c>
      <c r="E8507" s="123" t="s">
        <v>34</v>
      </c>
      <c r="F8507" s="123">
        <v>23780</v>
      </c>
      <c r="G8507" s="123">
        <v>0</v>
      </c>
      <c r="H8507" s="123">
        <v>0</v>
      </c>
      <c r="I8507" s="136">
        <v>46</v>
      </c>
      <c r="J8507" s="123" t="s">
        <v>35</v>
      </c>
      <c r="K8507" s="137">
        <f>((G8507*400)+(H8507*100))+I8507</f>
        <v>46</v>
      </c>
      <c r="L8507" s="137">
        <v>1250</v>
      </c>
      <c r="M8507" s="137">
        <f>K8507*L8507</f>
        <v>57500</v>
      </c>
      <c r="N8507" s="123">
        <v>1</v>
      </c>
      <c r="O8507" s="108" t="s">
        <v>11599</v>
      </c>
      <c r="P8507" s="138">
        <v>3570800015215</v>
      </c>
      <c r="Q8507" s="108" t="s">
        <v>11600</v>
      </c>
      <c r="R8507" s="108" t="s">
        <v>11601</v>
      </c>
      <c r="S8507" s="139" t="s">
        <v>11617</v>
      </c>
      <c r="T8507" s="123" t="s">
        <v>51</v>
      </c>
      <c r="U8507" s="123" t="s">
        <v>45</v>
      </c>
      <c r="V8507" s="123" t="s">
        <v>52</v>
      </c>
      <c r="W8507" s="137">
        <v>120</v>
      </c>
      <c r="X8507" s="136">
        <v>100</v>
      </c>
      <c r="Y8507" s="137">
        <v>6750</v>
      </c>
      <c r="Z8507" s="137">
        <f t="shared" si="826"/>
        <v>810000</v>
      </c>
      <c r="AA8507" s="119">
        <v>7</v>
      </c>
      <c r="AB8507" s="119">
        <v>7</v>
      </c>
      <c r="AC8507" s="137">
        <f t="shared" si="827"/>
        <v>753300</v>
      </c>
      <c r="AD8507" s="137">
        <f>IF(AND(AC8507="",M8507=""),0,IF((AC8507=""),M8507, IF( (M8507=""),AC8507,SUM(AC8507:AC8507)+M8507)))</f>
        <v>810800</v>
      </c>
      <c r="AE8507" s="137">
        <f t="shared" si="828"/>
        <v>810800</v>
      </c>
      <c r="AF8507" s="137">
        <v>50000000</v>
      </c>
      <c r="AG8507" s="137">
        <f t="shared" si="829"/>
        <v>0</v>
      </c>
      <c r="AH8507" s="137">
        <v>0.02</v>
      </c>
    </row>
    <row r="8508" spans="1:34" s="173" customFormat="1" x14ac:dyDescent="0.55000000000000004">
      <c r="A8508" s="122"/>
      <c r="B8508" s="123">
        <v>3943</v>
      </c>
      <c r="C8508" s="123">
        <v>9731</v>
      </c>
      <c r="D8508" s="135" t="s">
        <v>11618</v>
      </c>
      <c r="E8508" s="123" t="s">
        <v>34</v>
      </c>
      <c r="F8508" s="123">
        <v>26615</v>
      </c>
      <c r="G8508" s="123">
        <v>0</v>
      </c>
      <c r="H8508" s="123">
        <v>3</v>
      </c>
      <c r="I8508" s="136">
        <v>87</v>
      </c>
      <c r="J8508" s="123" t="s">
        <v>38</v>
      </c>
      <c r="K8508" s="137">
        <f>((G8508*400)+(H8508*100))+I8508</f>
        <v>387</v>
      </c>
      <c r="L8508" s="137">
        <v>575</v>
      </c>
      <c r="M8508" s="137">
        <f>K8508*L8508</f>
        <v>222525</v>
      </c>
      <c r="N8508" s="123"/>
      <c r="O8508" s="108"/>
      <c r="P8508" s="138"/>
      <c r="Q8508" s="108"/>
      <c r="R8508" s="108"/>
      <c r="S8508" s="139"/>
      <c r="T8508" s="123"/>
      <c r="U8508" s="123"/>
      <c r="V8508" s="123"/>
      <c r="W8508" s="137"/>
      <c r="X8508" s="136"/>
      <c r="Y8508" s="137"/>
      <c r="Z8508" s="137"/>
      <c r="AA8508" s="119"/>
      <c r="AB8508" s="119"/>
      <c r="AC8508" s="137"/>
      <c r="AD8508" s="137">
        <f>IF(AND(AC8508="",M8508=""),0,IF((AC8508=""),M8508,IF((M8508=""),AC8508,AC8508+M8508)))</f>
        <v>222525</v>
      </c>
      <c r="AE8508" s="137">
        <f t="shared" si="828"/>
        <v>222525</v>
      </c>
      <c r="AF8508" s="137">
        <v>0</v>
      </c>
      <c r="AG8508" s="137">
        <f t="shared" si="829"/>
        <v>222525</v>
      </c>
      <c r="AH8508" s="137">
        <v>0.01</v>
      </c>
    </row>
    <row r="8509" spans="1:34" s="173" customFormat="1" x14ac:dyDescent="0.55000000000000004">
      <c r="A8509" s="122"/>
      <c r="B8509" s="123"/>
      <c r="C8509" s="123"/>
      <c r="D8509" s="135"/>
      <c r="E8509" s="123"/>
      <c r="F8509" s="123"/>
      <c r="G8509" s="123"/>
      <c r="H8509" s="123"/>
      <c r="I8509" s="136"/>
      <c r="J8509" s="123"/>
      <c r="K8509" s="137"/>
      <c r="L8509" s="137" t="s">
        <v>63</v>
      </c>
      <c r="M8509" s="137">
        <f>SUM(M8496:M8508)</f>
        <v>1197275</v>
      </c>
      <c r="N8509" s="123"/>
      <c r="O8509" s="108"/>
      <c r="P8509" s="138"/>
      <c r="Q8509" s="108"/>
      <c r="R8509" s="108"/>
      <c r="S8509" s="139"/>
      <c r="T8509" s="123"/>
      <c r="U8509" s="123"/>
      <c r="V8509" s="123"/>
      <c r="W8509" s="137"/>
      <c r="X8509" s="136"/>
      <c r="Y8509" s="137"/>
      <c r="Z8509" s="137"/>
      <c r="AA8509" s="119"/>
      <c r="AB8509" s="119"/>
      <c r="AC8509" s="137"/>
      <c r="AD8509" s="137"/>
      <c r="AE8509" s="137">
        <f>SUM(AE8496:AE8508)</f>
        <v>6515573.5722200014</v>
      </c>
      <c r="AF8509" s="137"/>
      <c r="AG8509" s="137">
        <f>SUM(AG8496:AG8508)</f>
        <v>3005292.4616400008</v>
      </c>
      <c r="AH8509" s="137"/>
    </row>
    <row r="8510" spans="1:34" s="173" customFormat="1" x14ac:dyDescent="0.55000000000000004">
      <c r="A8510" s="122" t="s">
        <v>11621</v>
      </c>
      <c r="B8510" s="123">
        <v>3944</v>
      </c>
      <c r="C8510" s="123">
        <v>8448</v>
      </c>
      <c r="D8510" s="135" t="s">
        <v>11622</v>
      </c>
      <c r="E8510" s="123" t="s">
        <v>34</v>
      </c>
      <c r="F8510" s="123">
        <v>2521</v>
      </c>
      <c r="G8510" s="123">
        <v>0</v>
      </c>
      <c r="H8510" s="123">
        <v>3</v>
      </c>
      <c r="I8510" s="136">
        <v>46</v>
      </c>
      <c r="J8510" s="123" t="s">
        <v>35</v>
      </c>
      <c r="K8510" s="137">
        <f>((G8510*400)+(H8510*100))+I8510</f>
        <v>346</v>
      </c>
      <c r="L8510" s="137">
        <v>800</v>
      </c>
      <c r="M8510" s="137">
        <f>K8510*L8510</f>
        <v>276800</v>
      </c>
      <c r="N8510" s="123">
        <v>1</v>
      </c>
      <c r="O8510" s="108" t="s">
        <v>11619</v>
      </c>
      <c r="P8510" s="138">
        <v>3560700271163</v>
      </c>
      <c r="Q8510" s="108" t="s">
        <v>11620</v>
      </c>
      <c r="R8510" s="108" t="s">
        <v>11623</v>
      </c>
      <c r="S8510" s="139" t="s">
        <v>11624</v>
      </c>
      <c r="T8510" s="123" t="s">
        <v>51</v>
      </c>
      <c r="U8510" s="123" t="s">
        <v>227</v>
      </c>
      <c r="V8510" s="123" t="s">
        <v>52</v>
      </c>
      <c r="W8510" s="137">
        <v>69.44</v>
      </c>
      <c r="X8510" s="136">
        <v>100</v>
      </c>
      <c r="Y8510" s="137">
        <v>6750</v>
      </c>
      <c r="Z8510" s="137">
        <f>W8510*Y8510</f>
        <v>468720</v>
      </c>
      <c r="AA8510" s="119">
        <v>11</v>
      </c>
      <c r="AB8510" s="119">
        <v>34</v>
      </c>
      <c r="AC8510" s="137">
        <f>(Z8510*(100-AB8510))/100</f>
        <v>309355.2</v>
      </c>
      <c r="AD8510" s="137">
        <f>IF(AND(AC8510="",M8510=""),0,IF((AC8510=""),M8510, IF( (M8510=""),AC8510,SUM(AC8510:AC8511)+M8510)))</f>
        <v>586155.19999999995</v>
      </c>
      <c r="AE8510" s="137">
        <f>IF( (X8510=""),AD8510*1,AD8510*(X8510/100) )</f>
        <v>586155.19999999995</v>
      </c>
      <c r="AF8510" s="137">
        <v>50000000</v>
      </c>
      <c r="AG8510" s="137">
        <f>IF((AF8510-AE8510) &gt; 1,0,IF((AF8510-AE8510)&lt;0,AE8510-AF8510,AF8510-AE8510))</f>
        <v>0</v>
      </c>
      <c r="AH8510" s="137">
        <v>0.02</v>
      </c>
    </row>
    <row r="8511" spans="1:34" s="173" customFormat="1" x14ac:dyDescent="0.55000000000000004">
      <c r="A8511" s="122"/>
      <c r="B8511" s="123"/>
      <c r="C8511" s="123"/>
      <c r="D8511" s="135"/>
      <c r="E8511" s="123"/>
      <c r="F8511" s="123"/>
      <c r="G8511" s="123"/>
      <c r="H8511" s="123"/>
      <c r="I8511" s="136"/>
      <c r="J8511" s="123"/>
      <c r="K8511" s="137"/>
      <c r="L8511" s="137" t="s">
        <v>63</v>
      </c>
      <c r="M8511" s="137">
        <f>SUM(M8510:M8510)</f>
        <v>276800</v>
      </c>
      <c r="N8511" s="123"/>
      <c r="O8511" s="108"/>
      <c r="P8511" s="138"/>
      <c r="Q8511" s="108"/>
      <c r="R8511" s="108"/>
      <c r="S8511" s="139"/>
      <c r="T8511" s="123"/>
      <c r="U8511" s="123"/>
      <c r="V8511" s="123"/>
      <c r="W8511" s="137"/>
      <c r="X8511" s="136"/>
      <c r="Y8511" s="137"/>
      <c r="Z8511" s="137"/>
      <c r="AA8511" s="119"/>
      <c r="AB8511" s="119"/>
      <c r="AC8511" s="137"/>
      <c r="AD8511" s="137"/>
      <c r="AE8511" s="137">
        <f>SUM(AE8510:AE8510)</f>
        <v>586155.19999999995</v>
      </c>
      <c r="AF8511" s="137"/>
      <c r="AG8511" s="137">
        <f>SUM(AG8510:AG8510)</f>
        <v>0</v>
      </c>
      <c r="AH8511" s="137"/>
    </row>
    <row r="8512" spans="1:34" s="173" customFormat="1" x14ac:dyDescent="0.55000000000000004">
      <c r="A8512" s="122" t="s">
        <v>11627</v>
      </c>
      <c r="B8512" s="123">
        <v>3945</v>
      </c>
      <c r="C8512" s="123">
        <v>5750</v>
      </c>
      <c r="D8512" s="135" t="s">
        <v>11628</v>
      </c>
      <c r="E8512" s="123" t="s">
        <v>34</v>
      </c>
      <c r="F8512" s="123">
        <v>10558</v>
      </c>
      <c r="G8512" s="123">
        <v>0</v>
      </c>
      <c r="H8512" s="123">
        <v>2</v>
      </c>
      <c r="I8512" s="136">
        <v>20</v>
      </c>
      <c r="J8512" s="123" t="s">
        <v>35</v>
      </c>
      <c r="K8512" s="137">
        <f>((G8512*400)+(H8512*100))+I8512</f>
        <v>220</v>
      </c>
      <c r="L8512" s="137">
        <v>2425</v>
      </c>
      <c r="M8512" s="137">
        <f>K8512*L8512</f>
        <v>533500</v>
      </c>
      <c r="N8512" s="123">
        <v>1</v>
      </c>
      <c r="O8512" s="108" t="s">
        <v>11625</v>
      </c>
      <c r="P8512" s="138">
        <v>3570800002130</v>
      </c>
      <c r="Q8512" s="108" t="s">
        <v>11626</v>
      </c>
      <c r="R8512" s="108" t="s">
        <v>11629</v>
      </c>
      <c r="S8512" s="139"/>
      <c r="T8512" s="123" t="s">
        <v>51</v>
      </c>
      <c r="U8512" s="123" t="s">
        <v>45</v>
      </c>
      <c r="V8512" s="123" t="s">
        <v>52</v>
      </c>
      <c r="W8512" s="137">
        <v>82.6</v>
      </c>
      <c r="X8512" s="136">
        <v>23.6</v>
      </c>
      <c r="Y8512" s="137">
        <v>6750</v>
      </c>
      <c r="Z8512" s="137">
        <f>W8512*Y8512</f>
        <v>557550</v>
      </c>
      <c r="AA8512" s="119">
        <v>1</v>
      </c>
      <c r="AB8512" s="119">
        <v>1</v>
      </c>
      <c r="AC8512" s="137">
        <f>(Z8512*(100-AB8512))/100</f>
        <v>551974.5</v>
      </c>
      <c r="AD8512" s="137">
        <f>IF(AND(AC8512="",M8512=""),0,IF((AC8512=""),M8512, IF( (M8512=""),AC8512,SUM(AC8512:AC8514)+M8512)))</f>
        <v>2782190.95</v>
      </c>
      <c r="AE8512" s="137">
        <f>IF( (X8512=""),AD8512*1,AD8512*(X8512/100) )</f>
        <v>656597.06420000014</v>
      </c>
      <c r="AF8512" s="137">
        <v>50000000</v>
      </c>
      <c r="AG8512" s="137">
        <f>IF((AF8512-AE8512) &gt; 1,0,IF((AF8512-AE8512)&lt;0,AE8512-AF8512,AF8512-AE8512))</f>
        <v>0</v>
      </c>
      <c r="AH8512" s="137">
        <v>0.02</v>
      </c>
    </row>
    <row r="8513" spans="1:34" s="173" customFormat="1" x14ac:dyDescent="0.55000000000000004">
      <c r="A8513" s="122"/>
      <c r="B8513" s="123"/>
      <c r="C8513" s="123"/>
      <c r="D8513" s="135"/>
      <c r="E8513" s="123"/>
      <c r="F8513" s="123"/>
      <c r="G8513" s="123"/>
      <c r="H8513" s="123"/>
      <c r="I8513" s="136"/>
      <c r="J8513" s="123"/>
      <c r="K8513" s="137"/>
      <c r="L8513" s="137"/>
      <c r="M8513" s="137"/>
      <c r="N8513" s="123">
        <v>2</v>
      </c>
      <c r="O8513" s="108" t="s">
        <v>11625</v>
      </c>
      <c r="P8513" s="138">
        <v>3570800002130</v>
      </c>
      <c r="Q8513" s="108" t="s">
        <v>11626</v>
      </c>
      <c r="R8513" s="108" t="s">
        <v>11629</v>
      </c>
      <c r="S8513" s="139" t="s">
        <v>11630</v>
      </c>
      <c r="T8513" s="123" t="s">
        <v>51</v>
      </c>
      <c r="U8513" s="123" t="s">
        <v>45</v>
      </c>
      <c r="V8513" s="123" t="s">
        <v>52</v>
      </c>
      <c r="W8513" s="137">
        <v>267.41000000000003</v>
      </c>
      <c r="X8513" s="136">
        <v>76.400000000000006</v>
      </c>
      <c r="Y8513" s="137">
        <v>6750</v>
      </c>
      <c r="Z8513" s="137">
        <f>W8513*Y8513</f>
        <v>1805017.5000000002</v>
      </c>
      <c r="AA8513" s="119">
        <v>6</v>
      </c>
      <c r="AB8513" s="119">
        <v>6</v>
      </c>
      <c r="AC8513" s="137">
        <f>(Z8513*(100-AB8513))/100</f>
        <v>1696716.4500000002</v>
      </c>
      <c r="AD8513" s="137">
        <f>IF(AND(AC8513="",M8512=""),0,IF((AC8513=""),M8512, IF( (M8512=""),AC8513,SUM(AC8512:AC8514)+M8512)))</f>
        <v>2782190.95</v>
      </c>
      <c r="AE8513" s="137">
        <f>IF( (X8513=""),AD8513*1,AD8513*(X8513/100) )</f>
        <v>2125593.8858000003</v>
      </c>
      <c r="AF8513" s="137">
        <v>50000000</v>
      </c>
      <c r="AG8513" s="137">
        <f>IF((AF8513-AE8513) &gt; 1,0,IF((AF8513-AE8513)&lt;0,AE8513-AF8513,AF8513-AE8513))</f>
        <v>0</v>
      </c>
      <c r="AH8513" s="137">
        <v>0.02</v>
      </c>
    </row>
    <row r="8514" spans="1:34" s="173" customFormat="1" x14ac:dyDescent="0.55000000000000004">
      <c r="A8514" s="122"/>
      <c r="B8514" s="123"/>
      <c r="C8514" s="123"/>
      <c r="D8514" s="135"/>
      <c r="E8514" s="123"/>
      <c r="F8514" s="123"/>
      <c r="G8514" s="123"/>
      <c r="H8514" s="123"/>
      <c r="I8514" s="136"/>
      <c r="J8514" s="123"/>
      <c r="K8514" s="137"/>
      <c r="L8514" s="137" t="s">
        <v>63</v>
      </c>
      <c r="M8514" s="137">
        <f>SUM(M8512:M8513)</f>
        <v>533500</v>
      </c>
      <c r="N8514" s="123"/>
      <c r="O8514" s="108"/>
      <c r="P8514" s="138"/>
      <c r="Q8514" s="108"/>
      <c r="R8514" s="108"/>
      <c r="S8514" s="139"/>
      <c r="T8514" s="123"/>
      <c r="U8514" s="123"/>
      <c r="V8514" s="123"/>
      <c r="W8514" s="137"/>
      <c r="X8514" s="136"/>
      <c r="Y8514" s="137"/>
      <c r="Z8514" s="137"/>
      <c r="AA8514" s="119"/>
      <c r="AB8514" s="119"/>
      <c r="AC8514" s="137"/>
      <c r="AD8514" s="137"/>
      <c r="AE8514" s="137">
        <f>SUM(AE8512:AE8513)</f>
        <v>2782190.95</v>
      </c>
      <c r="AF8514" s="137"/>
      <c r="AG8514" s="137">
        <f>SUM(AG8512:AG8513)</f>
        <v>0</v>
      </c>
      <c r="AH8514" s="137"/>
    </row>
    <row r="8515" spans="1:34" s="99" customFormat="1" x14ac:dyDescent="0.55000000000000004">
      <c r="A8515" s="107" t="s">
        <v>11901</v>
      </c>
      <c r="B8515" s="161">
        <v>4201</v>
      </c>
      <c r="C8515" s="161">
        <v>5298</v>
      </c>
      <c r="D8515" s="162" t="s">
        <v>11902</v>
      </c>
      <c r="E8515" s="161" t="s">
        <v>67</v>
      </c>
      <c r="F8515" s="341">
        <v>1028</v>
      </c>
      <c r="G8515" s="161">
        <v>0</v>
      </c>
      <c r="H8515" s="161">
        <v>2</v>
      </c>
      <c r="I8515" s="163">
        <v>81</v>
      </c>
      <c r="J8515" s="161" t="s">
        <v>62</v>
      </c>
      <c r="K8515" s="121">
        <f>((G8515*400)+(H8515*100))+I8515</f>
        <v>281</v>
      </c>
      <c r="L8515" s="121">
        <v>18500</v>
      </c>
      <c r="M8515" s="121">
        <f>K8515*L8515</f>
        <v>5198500</v>
      </c>
      <c r="N8515" s="161">
        <v>1</v>
      </c>
      <c r="O8515" s="164" t="s">
        <v>11899</v>
      </c>
      <c r="P8515" s="165"/>
      <c r="Q8515" s="164" t="s">
        <v>11900</v>
      </c>
      <c r="R8515" s="164" t="s">
        <v>11903</v>
      </c>
      <c r="S8515" s="166" t="s">
        <v>11904</v>
      </c>
      <c r="T8515" s="161" t="s">
        <v>3102</v>
      </c>
      <c r="U8515" s="161"/>
      <c r="V8515" s="161"/>
      <c r="W8515" s="121"/>
      <c r="X8515" s="163"/>
      <c r="Y8515" s="121"/>
      <c r="Z8515" s="121"/>
      <c r="AA8515" s="167"/>
      <c r="AB8515" s="167"/>
      <c r="AC8515" s="121"/>
      <c r="AD8515" s="121">
        <f>IF(AND(AC8515="",M8515=""),0,IF((AC8515=""),M8515, IF( (M8515=""),AC8515,SUM(AC8515:AC8519)+M8515)))</f>
        <v>5198500</v>
      </c>
      <c r="AE8515" s="121">
        <f>IF( (X8515=""),AD8515*1,AD8515*(X8515/100) )</f>
        <v>5198500</v>
      </c>
      <c r="AF8515" s="121">
        <v>0</v>
      </c>
      <c r="AG8515" s="121">
        <f>IF((AF8515-AE8515) &gt; 1,0,IF((AF8515-AE8515)&lt;0,AE8515-AF8515,AF8515-AE8515))</f>
        <v>5198500</v>
      </c>
      <c r="AH8515" s="121">
        <v>0.3</v>
      </c>
    </row>
    <row r="8516" spans="1:34" s="99" customFormat="1" x14ac:dyDescent="0.55000000000000004">
      <c r="A8516" s="107"/>
      <c r="B8516" s="161"/>
      <c r="C8516" s="161"/>
      <c r="D8516" s="162"/>
      <c r="E8516" s="161"/>
      <c r="F8516" s="161"/>
      <c r="G8516" s="161"/>
      <c r="H8516" s="161"/>
      <c r="I8516" s="163"/>
      <c r="J8516" s="161"/>
      <c r="K8516" s="121"/>
      <c r="L8516" s="121"/>
      <c r="M8516" s="121"/>
      <c r="N8516" s="161">
        <v>2</v>
      </c>
      <c r="O8516" s="164" t="s">
        <v>11899</v>
      </c>
      <c r="P8516" s="165"/>
      <c r="Q8516" s="164" t="s">
        <v>11900</v>
      </c>
      <c r="R8516" s="164" t="s">
        <v>11903</v>
      </c>
      <c r="S8516" s="166" t="s">
        <v>11905</v>
      </c>
      <c r="T8516" s="161" t="s">
        <v>15615</v>
      </c>
      <c r="U8516" s="161"/>
      <c r="V8516" s="161"/>
      <c r="W8516" s="121"/>
      <c r="X8516" s="163"/>
      <c r="Y8516" s="121"/>
      <c r="Z8516" s="121"/>
      <c r="AA8516" s="167"/>
      <c r="AB8516" s="167"/>
      <c r="AC8516" s="121"/>
      <c r="AD8516" s="121"/>
      <c r="AE8516" s="121"/>
      <c r="AF8516" s="121"/>
      <c r="AG8516" s="121"/>
      <c r="AH8516" s="121"/>
    </row>
    <row r="8517" spans="1:34" s="99" customFormat="1" x14ac:dyDescent="0.55000000000000004">
      <c r="A8517" s="107"/>
      <c r="B8517" s="161"/>
      <c r="C8517" s="161"/>
      <c r="D8517" s="162"/>
      <c r="E8517" s="161"/>
      <c r="F8517" s="161"/>
      <c r="G8517" s="161"/>
      <c r="H8517" s="161"/>
      <c r="I8517" s="163"/>
      <c r="J8517" s="161"/>
      <c r="K8517" s="121"/>
      <c r="L8517" s="121" t="s">
        <v>63</v>
      </c>
      <c r="M8517" s="121">
        <f>SUM(M8515:M8516)</f>
        <v>5198500</v>
      </c>
      <c r="N8517" s="161"/>
      <c r="O8517" s="164"/>
      <c r="P8517" s="165"/>
      <c r="Q8517" s="164"/>
      <c r="R8517" s="164"/>
      <c r="S8517" s="166"/>
      <c r="T8517" s="161"/>
      <c r="U8517" s="161"/>
      <c r="V8517" s="161"/>
      <c r="W8517" s="121"/>
      <c r="X8517" s="163"/>
      <c r="Y8517" s="121"/>
      <c r="Z8517" s="121"/>
      <c r="AA8517" s="167"/>
      <c r="AB8517" s="167"/>
      <c r="AC8517" s="121"/>
      <c r="AD8517" s="121"/>
      <c r="AE8517" s="121">
        <f>SUM(AE8515:AE8516)</f>
        <v>5198500</v>
      </c>
      <c r="AF8517" s="121"/>
      <c r="AG8517" s="121">
        <f>SUM(AG8515:AG8516)</f>
        <v>5198500</v>
      </c>
      <c r="AH8517" s="121"/>
    </row>
    <row r="8518" spans="1:34" s="173" customFormat="1" x14ac:dyDescent="0.55000000000000004">
      <c r="A8518" s="122" t="s">
        <v>11631</v>
      </c>
      <c r="B8518" s="123">
        <v>3946</v>
      </c>
      <c r="C8518" s="123">
        <v>10360</v>
      </c>
      <c r="D8518" s="135" t="s">
        <v>11632</v>
      </c>
      <c r="E8518" s="123" t="s">
        <v>34</v>
      </c>
      <c r="F8518" s="123">
        <v>14006</v>
      </c>
      <c r="G8518" s="123">
        <v>0</v>
      </c>
      <c r="H8518" s="123">
        <v>2</v>
      </c>
      <c r="I8518" s="136">
        <v>90</v>
      </c>
      <c r="J8518" s="123" t="s">
        <v>38</v>
      </c>
      <c r="K8518" s="137">
        <f>((G8518*400)+(H8518*100))+I8518</f>
        <v>290</v>
      </c>
      <c r="L8518" s="137">
        <v>800</v>
      </c>
      <c r="M8518" s="137">
        <f>K8518*L8518</f>
        <v>232000</v>
      </c>
      <c r="N8518" s="123"/>
      <c r="O8518" s="108"/>
      <c r="P8518" s="138"/>
      <c r="Q8518" s="108"/>
      <c r="R8518" s="108"/>
      <c r="S8518" s="139"/>
      <c r="T8518" s="123"/>
      <c r="U8518" s="123"/>
      <c r="V8518" s="123"/>
      <c r="W8518" s="137"/>
      <c r="X8518" s="136"/>
      <c r="Y8518" s="137"/>
      <c r="Z8518" s="137"/>
      <c r="AA8518" s="119"/>
      <c r="AB8518" s="119"/>
      <c r="AC8518" s="137"/>
      <c r="AD8518" s="137">
        <f>IF(AND(AC8518="",M8518=""),0,IF((AC8518=""),M8518,IF((M8518=""),AC8518,AC8518+M8518)))</f>
        <v>232000</v>
      </c>
      <c r="AE8518" s="137">
        <f>IF( (X8518=""),AD8518*1,AD8518*(X8518/100) )</f>
        <v>232000</v>
      </c>
      <c r="AF8518" s="137">
        <v>50000000</v>
      </c>
      <c r="AG8518" s="137">
        <f>IF((AF8518-AE8518) &gt; 1,0,IF((AF8518-AE8518)&lt;0,AE8518-AF8518,AF8518-AE8518))</f>
        <v>0</v>
      </c>
      <c r="AH8518" s="137">
        <v>0.01</v>
      </c>
    </row>
    <row r="8519" spans="1:34" s="173" customFormat="1" x14ac:dyDescent="0.55000000000000004">
      <c r="A8519" s="122"/>
      <c r="B8519" s="123">
        <v>3947</v>
      </c>
      <c r="C8519" s="123">
        <v>10256</v>
      </c>
      <c r="D8519" s="135" t="s">
        <v>11633</v>
      </c>
      <c r="E8519" s="123" t="s">
        <v>34</v>
      </c>
      <c r="F8519" s="123">
        <v>27411</v>
      </c>
      <c r="G8519" s="123">
        <v>0</v>
      </c>
      <c r="H8519" s="123">
        <v>0</v>
      </c>
      <c r="I8519" s="136">
        <v>74.2</v>
      </c>
      <c r="J8519" s="123" t="s">
        <v>38</v>
      </c>
      <c r="K8519" s="137">
        <f>((G8519*400)+(H8519*100))+I8519</f>
        <v>74.2</v>
      </c>
      <c r="L8519" s="137">
        <v>800</v>
      </c>
      <c r="M8519" s="137">
        <f>K8519*L8519</f>
        <v>59360</v>
      </c>
      <c r="N8519" s="123"/>
      <c r="O8519" s="108"/>
      <c r="P8519" s="138"/>
      <c r="Q8519" s="108"/>
      <c r="R8519" s="108"/>
      <c r="S8519" s="139"/>
      <c r="T8519" s="123"/>
      <c r="U8519" s="123"/>
      <c r="V8519" s="123"/>
      <c r="W8519" s="137"/>
      <c r="X8519" s="136"/>
      <c r="Y8519" s="137"/>
      <c r="Z8519" s="137"/>
      <c r="AA8519" s="119"/>
      <c r="AB8519" s="119"/>
      <c r="AC8519" s="137"/>
      <c r="AD8519" s="137">
        <f>IF(AND(AC8519="",M8519=""),0,IF((AC8519=""),M8519,IF((M8519=""),AC8519,AC8519+M8519)))</f>
        <v>59360</v>
      </c>
      <c r="AE8519" s="137">
        <f>IF( (X8519=""),AD8519*1,AD8519*(X8519/100) )</f>
        <v>59360</v>
      </c>
      <c r="AF8519" s="137">
        <v>50000000</v>
      </c>
      <c r="AG8519" s="137">
        <f>IF((AF8519-AE8519) &gt; 1,0,IF((AF8519-AE8519)&lt;0,AE8519-AF8519,AF8519-AE8519))</f>
        <v>0</v>
      </c>
      <c r="AH8519" s="137">
        <v>0.01</v>
      </c>
    </row>
    <row r="8520" spans="1:34" s="173" customFormat="1" x14ac:dyDescent="0.55000000000000004">
      <c r="A8520" s="122"/>
      <c r="B8520" s="123"/>
      <c r="C8520" s="123"/>
      <c r="D8520" s="135"/>
      <c r="E8520" s="123"/>
      <c r="F8520" s="123"/>
      <c r="G8520" s="123"/>
      <c r="H8520" s="123"/>
      <c r="I8520" s="136"/>
      <c r="J8520" s="123"/>
      <c r="K8520" s="137"/>
      <c r="L8520" s="137" t="s">
        <v>63</v>
      </c>
      <c r="M8520" s="137">
        <f>SUM(M8518:M8519)</f>
        <v>291360</v>
      </c>
      <c r="N8520" s="123"/>
      <c r="O8520" s="108"/>
      <c r="P8520" s="138"/>
      <c r="Q8520" s="108"/>
      <c r="R8520" s="108"/>
      <c r="S8520" s="139"/>
      <c r="T8520" s="123"/>
      <c r="U8520" s="123"/>
      <c r="V8520" s="123"/>
      <c r="W8520" s="137"/>
      <c r="X8520" s="136"/>
      <c r="Y8520" s="137"/>
      <c r="Z8520" s="137"/>
      <c r="AA8520" s="119"/>
      <c r="AB8520" s="119"/>
      <c r="AC8520" s="137"/>
      <c r="AD8520" s="137"/>
      <c r="AE8520" s="137">
        <f>SUM(AE8518:AE8519)</f>
        <v>291360</v>
      </c>
      <c r="AF8520" s="137"/>
      <c r="AG8520" s="137">
        <f>SUM(AG8518:AG8519)</f>
        <v>0</v>
      </c>
      <c r="AH8520" s="137"/>
    </row>
    <row r="8521" spans="1:34" s="173" customFormat="1" x14ac:dyDescent="0.55000000000000004">
      <c r="A8521" s="122" t="s">
        <v>11636</v>
      </c>
      <c r="B8521" s="123">
        <v>3948</v>
      </c>
      <c r="C8521" s="123">
        <v>6791</v>
      </c>
      <c r="D8521" s="135" t="s">
        <v>11637</v>
      </c>
      <c r="E8521" s="123" t="s">
        <v>34</v>
      </c>
      <c r="F8521" s="123">
        <v>23502</v>
      </c>
      <c r="G8521" s="123">
        <v>0</v>
      </c>
      <c r="H8521" s="123">
        <v>0</v>
      </c>
      <c r="I8521" s="136">
        <v>55</v>
      </c>
      <c r="J8521" s="123" t="s">
        <v>35</v>
      </c>
      <c r="K8521" s="137">
        <f>((G8521*400)+(H8521*100))+I8521</f>
        <v>55</v>
      </c>
      <c r="L8521" s="137">
        <v>8000</v>
      </c>
      <c r="M8521" s="137">
        <f>K8521*L8521</f>
        <v>440000</v>
      </c>
      <c r="N8521" s="123">
        <v>1</v>
      </c>
      <c r="O8521" s="108" t="s">
        <v>11634</v>
      </c>
      <c r="P8521" s="138">
        <v>3570700139150</v>
      </c>
      <c r="Q8521" s="108" t="s">
        <v>11635</v>
      </c>
      <c r="R8521" s="108" t="s">
        <v>11638</v>
      </c>
      <c r="S8521" s="139" t="s">
        <v>11639</v>
      </c>
      <c r="T8521" s="123" t="s">
        <v>51</v>
      </c>
      <c r="U8521" s="123" t="s">
        <v>45</v>
      </c>
      <c r="V8521" s="123" t="s">
        <v>52</v>
      </c>
      <c r="W8521" s="137">
        <v>237.6</v>
      </c>
      <c r="X8521" s="136">
        <v>98.09</v>
      </c>
      <c r="Y8521" s="137">
        <v>6750</v>
      </c>
      <c r="Z8521" s="137">
        <f>W8521*Y8521</f>
        <v>1603800</v>
      </c>
      <c r="AA8521" s="119">
        <v>7</v>
      </c>
      <c r="AB8521" s="119">
        <v>7</v>
      </c>
      <c r="AC8521" s="137">
        <f>(Z8521*(100-AB8521))/100</f>
        <v>1491534</v>
      </c>
      <c r="AD8521" s="137">
        <f>IF(AND(AC8521="",M8521=""),0,IF((AC8521=""),M8521, IF( (M8521=""),AC8521,SUM(AC8521:AC8522)+M8521)))</f>
        <v>1955165.3</v>
      </c>
      <c r="AE8521" s="137">
        <f>IF( (X8521=""),AD8521*1,AD8521*(X8521/100) )</f>
        <v>1917821.64277</v>
      </c>
      <c r="AF8521" s="137">
        <v>50000000</v>
      </c>
      <c r="AG8521" s="137">
        <f>IF((AF8521-AE8521) &gt; 1,0,IF((AF8521-AE8521)&lt;0,AE8521-AF8521,AF8521-AE8521))</f>
        <v>0</v>
      </c>
      <c r="AH8521" s="137">
        <v>0.02</v>
      </c>
    </row>
    <row r="8522" spans="1:34" s="173" customFormat="1" x14ac:dyDescent="0.55000000000000004">
      <c r="A8522" s="122"/>
      <c r="B8522" s="123"/>
      <c r="C8522" s="123"/>
      <c r="D8522" s="135"/>
      <c r="E8522" s="123"/>
      <c r="F8522" s="123"/>
      <c r="G8522" s="123"/>
      <c r="H8522" s="123"/>
      <c r="I8522" s="136"/>
      <c r="J8522" s="123"/>
      <c r="K8522" s="137"/>
      <c r="L8522" s="137"/>
      <c r="M8522" s="137"/>
      <c r="N8522" s="123">
        <v>2</v>
      </c>
      <c r="O8522" s="108" t="s">
        <v>11634</v>
      </c>
      <c r="P8522" s="138">
        <v>3570700139150</v>
      </c>
      <c r="Q8522" s="108" t="s">
        <v>11635</v>
      </c>
      <c r="R8522" s="108" t="s">
        <v>11638</v>
      </c>
      <c r="S8522" s="139" t="s">
        <v>11640</v>
      </c>
      <c r="T8522" s="123" t="s">
        <v>15275</v>
      </c>
      <c r="U8522" s="123" t="s">
        <v>45</v>
      </c>
      <c r="V8522" s="123" t="s">
        <v>75</v>
      </c>
      <c r="W8522" s="137">
        <v>4.62</v>
      </c>
      <c r="X8522" s="136">
        <v>1.91</v>
      </c>
      <c r="Y8522" s="137">
        <v>5500</v>
      </c>
      <c r="Z8522" s="137">
        <f>W8522*Y8522</f>
        <v>25410</v>
      </c>
      <c r="AA8522" s="119">
        <v>7</v>
      </c>
      <c r="AB8522" s="119">
        <v>7</v>
      </c>
      <c r="AC8522" s="137">
        <f>(Z8522*(100-AB8522))/100</f>
        <v>23631.3</v>
      </c>
      <c r="AD8522" s="137">
        <f>IF(AND(AC8522="",M8521=""),0,IF((AC8522=""),M8521, IF( (M8521=""),AC8522,SUM(AC8521:AC8522)+M8521)))</f>
        <v>1955165.3</v>
      </c>
      <c r="AE8522" s="137">
        <f>IF( (X8522=""),AD8522*1,AD8522*(X8522/100) )</f>
        <v>37343.657229999997</v>
      </c>
      <c r="AF8522" s="137">
        <v>0</v>
      </c>
      <c r="AG8522" s="137">
        <f>IF((AF8522-AE8522) &gt; 1,0,IF((AF8522-AE8522)&lt;0,AE8522-AF8522,AF8522-AE8522))</f>
        <v>37343.657229999997</v>
      </c>
      <c r="AH8522" s="137">
        <v>0.3</v>
      </c>
    </row>
    <row r="8523" spans="1:34" s="173" customFormat="1" x14ac:dyDescent="0.55000000000000004">
      <c r="A8523" s="122"/>
      <c r="B8523" s="123"/>
      <c r="C8523" s="123"/>
      <c r="D8523" s="135"/>
      <c r="E8523" s="123"/>
      <c r="F8523" s="123"/>
      <c r="G8523" s="123"/>
      <c r="H8523" s="123"/>
      <c r="I8523" s="136"/>
      <c r="J8523" s="123"/>
      <c r="K8523" s="137"/>
      <c r="L8523" s="137" t="s">
        <v>63</v>
      </c>
      <c r="M8523" s="137">
        <f>SUM(M8521:M8522)</f>
        <v>440000</v>
      </c>
      <c r="N8523" s="123"/>
      <c r="O8523" s="108"/>
      <c r="P8523" s="138"/>
      <c r="Q8523" s="108"/>
      <c r="R8523" s="108"/>
      <c r="S8523" s="139"/>
      <c r="T8523" s="123"/>
      <c r="U8523" s="123"/>
      <c r="V8523" s="123"/>
      <c r="W8523" s="137"/>
      <c r="X8523" s="136"/>
      <c r="Y8523" s="137"/>
      <c r="Z8523" s="137"/>
      <c r="AA8523" s="119"/>
      <c r="AB8523" s="119"/>
      <c r="AC8523" s="137"/>
      <c r="AD8523" s="137"/>
      <c r="AE8523" s="137">
        <f>SUM(AE8521:AE8522)</f>
        <v>1955165.3</v>
      </c>
      <c r="AF8523" s="137"/>
      <c r="AG8523" s="137">
        <f>SUM(AG8521:AG8522)</f>
        <v>37343.657229999997</v>
      </c>
      <c r="AH8523" s="137"/>
    </row>
    <row r="8524" spans="1:34" s="173" customFormat="1" x14ac:dyDescent="0.55000000000000004">
      <c r="A8524" s="122" t="s">
        <v>300</v>
      </c>
      <c r="B8524" s="123">
        <v>3949</v>
      </c>
      <c r="C8524" s="123">
        <v>7944</v>
      </c>
      <c r="D8524" s="135" t="s">
        <v>11643</v>
      </c>
      <c r="E8524" s="123" t="s">
        <v>34</v>
      </c>
      <c r="F8524" s="123">
        <v>15941</v>
      </c>
      <c r="G8524" s="123">
        <v>0</v>
      </c>
      <c r="H8524" s="123">
        <v>0</v>
      </c>
      <c r="I8524" s="136">
        <v>81</v>
      </c>
      <c r="J8524" s="123" t="s">
        <v>35</v>
      </c>
      <c r="K8524" s="137">
        <f>((G8524*400)+(H8524*100))+I8524</f>
        <v>81</v>
      </c>
      <c r="L8524" s="137">
        <v>400</v>
      </c>
      <c r="M8524" s="137">
        <f>K8524*L8524</f>
        <v>32400</v>
      </c>
      <c r="N8524" s="123">
        <v>1</v>
      </c>
      <c r="O8524" s="108" t="s">
        <v>11641</v>
      </c>
      <c r="P8524" s="138">
        <v>2570800022779</v>
      </c>
      <c r="Q8524" s="108" t="s">
        <v>11642</v>
      </c>
      <c r="R8524" s="108" t="s">
        <v>304</v>
      </c>
      <c r="S8524" s="139"/>
      <c r="T8524" s="123" t="s">
        <v>55</v>
      </c>
      <c r="U8524" s="123" t="s">
        <v>45</v>
      </c>
      <c r="V8524" s="123" t="s">
        <v>75</v>
      </c>
      <c r="W8524" s="137">
        <v>25</v>
      </c>
      <c r="X8524" s="136">
        <v>8.73</v>
      </c>
      <c r="Y8524" s="137">
        <v>2650</v>
      </c>
      <c r="Z8524" s="137">
        <f>W8524*Y8524</f>
        <v>66250</v>
      </c>
      <c r="AA8524" s="119">
        <v>21</v>
      </c>
      <c r="AB8524" s="119">
        <v>32</v>
      </c>
      <c r="AC8524" s="137">
        <f>(Z8524*(100-AB8524))/100</f>
        <v>45050</v>
      </c>
      <c r="AD8524" s="137">
        <f>IF(AND(AC8524="",M8524=""),0,IF((AC8524=""),M8524, IF( (M8524=""),AC8524,SUM(AC8524:AC8525)+M8524)))</f>
        <v>1276725.2</v>
      </c>
      <c r="AE8524" s="137">
        <f>IF( (X8524=""),AD8524*1,AD8524*(X8524/100) )</f>
        <v>111458.10996</v>
      </c>
      <c r="AF8524" s="137">
        <v>0</v>
      </c>
      <c r="AG8524" s="137">
        <f>IF((AF8524-AE8524) &gt; 1,0,IF((AF8524-AE8524)&lt;0,AE8524-AF8524,AF8524-AE8524))</f>
        <v>111458.10996</v>
      </c>
      <c r="AH8524" s="137">
        <v>0.3</v>
      </c>
    </row>
    <row r="8525" spans="1:34" s="173" customFormat="1" x14ac:dyDescent="0.55000000000000004">
      <c r="A8525" s="122"/>
      <c r="B8525" s="123"/>
      <c r="C8525" s="123"/>
      <c r="D8525" s="135"/>
      <c r="E8525" s="123"/>
      <c r="F8525" s="123"/>
      <c r="G8525" s="123"/>
      <c r="H8525" s="123"/>
      <c r="I8525" s="136"/>
      <c r="J8525" s="123"/>
      <c r="K8525" s="137"/>
      <c r="L8525" s="137"/>
      <c r="M8525" s="137"/>
      <c r="N8525" s="123">
        <v>2</v>
      </c>
      <c r="O8525" s="108" t="s">
        <v>11641</v>
      </c>
      <c r="P8525" s="138">
        <v>2570800022779</v>
      </c>
      <c r="Q8525" s="108" t="s">
        <v>11642</v>
      </c>
      <c r="R8525" s="108" t="s">
        <v>304</v>
      </c>
      <c r="S8525" s="139" t="s">
        <v>11644</v>
      </c>
      <c r="T8525" s="123" t="s">
        <v>51</v>
      </c>
      <c r="U8525" s="123" t="s">
        <v>45</v>
      </c>
      <c r="V8525" s="123" t="s">
        <v>52</v>
      </c>
      <c r="W8525" s="137">
        <v>261.27999999999997</v>
      </c>
      <c r="X8525" s="136">
        <v>91.27</v>
      </c>
      <c r="Y8525" s="137">
        <v>6750</v>
      </c>
      <c r="Z8525" s="137">
        <f>W8525*Y8525</f>
        <v>1763639.9999999998</v>
      </c>
      <c r="AA8525" s="119">
        <v>21</v>
      </c>
      <c r="AB8525" s="119">
        <v>32</v>
      </c>
      <c r="AC8525" s="137">
        <f>(Z8525*(100-AB8525))/100</f>
        <v>1199275.2</v>
      </c>
      <c r="AD8525" s="137">
        <f>IF(AND(AC8525="",M8524=""),0,IF((AC8525=""),M8524, IF( (M8524=""),AC8525,SUM(AC8524:AC8529)+M8524)))</f>
        <v>1276725.2</v>
      </c>
      <c r="AE8525" s="137">
        <f>IF( (X8525=""),AD8525*1,AD8525*(X8525/100) )</f>
        <v>1165267.0900399999</v>
      </c>
      <c r="AF8525" s="137">
        <v>50000000</v>
      </c>
      <c r="AG8525" s="137">
        <f>IF((AF8525-AE8525) &gt; 1,0,IF((AF8525-AE8525)&lt;0,AE8525-AF8525,AF8525-AE8525))</f>
        <v>0</v>
      </c>
      <c r="AH8525" s="137">
        <v>0.02</v>
      </c>
    </row>
    <row r="8526" spans="1:34" s="173" customFormat="1" x14ac:dyDescent="0.55000000000000004">
      <c r="A8526" s="122"/>
      <c r="B8526" s="123"/>
      <c r="C8526" s="123"/>
      <c r="D8526" s="135"/>
      <c r="E8526" s="123"/>
      <c r="F8526" s="123"/>
      <c r="G8526" s="123"/>
      <c r="H8526" s="123"/>
      <c r="I8526" s="136"/>
      <c r="J8526" s="123"/>
      <c r="K8526" s="137"/>
      <c r="L8526" s="137" t="s">
        <v>63</v>
      </c>
      <c r="M8526" s="137">
        <f>SUM(M8524:M8525)</f>
        <v>32400</v>
      </c>
      <c r="N8526" s="123"/>
      <c r="O8526" s="108"/>
      <c r="P8526" s="138"/>
      <c r="Q8526" s="108"/>
      <c r="R8526" s="108"/>
      <c r="S8526" s="139"/>
      <c r="T8526" s="123"/>
      <c r="U8526" s="123"/>
      <c r="V8526" s="123"/>
      <c r="W8526" s="137"/>
      <c r="X8526" s="136"/>
      <c r="Y8526" s="137"/>
      <c r="Z8526" s="137"/>
      <c r="AA8526" s="119"/>
      <c r="AB8526" s="119"/>
      <c r="AC8526" s="137"/>
      <c r="AD8526" s="137"/>
      <c r="AE8526" s="137">
        <f>SUM(AE8524:AE8525)</f>
        <v>1276725.2</v>
      </c>
      <c r="AF8526" s="137"/>
      <c r="AG8526" s="137">
        <f>SUM(AG8524:AG8525)</f>
        <v>111458.10996</v>
      </c>
      <c r="AH8526" s="137"/>
    </row>
    <row r="8527" spans="1:34" s="173" customFormat="1" x14ac:dyDescent="0.55000000000000004">
      <c r="A8527" s="122" t="s">
        <v>9886</v>
      </c>
      <c r="B8527" s="123">
        <v>3950</v>
      </c>
      <c r="C8527" s="123">
        <v>10409</v>
      </c>
      <c r="D8527" s="135" t="s">
        <v>11645</v>
      </c>
      <c r="E8527" s="123" t="s">
        <v>34</v>
      </c>
      <c r="F8527" s="123">
        <v>12068</v>
      </c>
      <c r="G8527" s="123">
        <v>0</v>
      </c>
      <c r="H8527" s="123">
        <v>3</v>
      </c>
      <c r="I8527" s="136">
        <v>50</v>
      </c>
      <c r="J8527" s="123" t="s">
        <v>35</v>
      </c>
      <c r="K8527" s="137">
        <f>((G8527*400)+(H8527*100))+I8527</f>
        <v>350</v>
      </c>
      <c r="L8527" s="137">
        <v>1350</v>
      </c>
      <c r="M8527" s="137">
        <f>K8527*L8527</f>
        <v>472500</v>
      </c>
      <c r="N8527" s="123"/>
      <c r="O8527" s="108"/>
      <c r="P8527" s="138"/>
      <c r="Q8527" s="108"/>
      <c r="R8527" s="108"/>
      <c r="S8527" s="139"/>
      <c r="T8527" s="123"/>
      <c r="U8527" s="123"/>
      <c r="V8527" s="123"/>
      <c r="W8527" s="137"/>
      <c r="X8527" s="136"/>
      <c r="Y8527" s="137"/>
      <c r="Z8527" s="137"/>
      <c r="AA8527" s="119"/>
      <c r="AB8527" s="119"/>
      <c r="AC8527" s="137"/>
      <c r="AD8527" s="137">
        <f>IF(AND(AC8527="",M8527=""),0,IF((AC8527=""),M8527,IF((M8527=""),AC8527,AC8527+M8527)))</f>
        <v>472500</v>
      </c>
      <c r="AE8527" s="137">
        <f>IF( (X8527=""),AD8527*1,AD8527*(X8527/100) )</f>
        <v>472500</v>
      </c>
      <c r="AF8527" s="137">
        <v>50000000</v>
      </c>
      <c r="AG8527" s="137">
        <f>IF((AF8527-AE8527) &gt; 1,0,IF((AF8527-AE8527)&lt;0,AE8527-AF8527,AF8527-AE8527))</f>
        <v>0</v>
      </c>
      <c r="AH8527" s="137">
        <v>0.02</v>
      </c>
    </row>
    <row r="8528" spans="1:34" s="173" customFormat="1" x14ac:dyDescent="0.55000000000000004">
      <c r="A8528" s="122"/>
      <c r="B8528" s="123"/>
      <c r="C8528" s="123"/>
      <c r="D8528" s="135"/>
      <c r="E8528" s="123"/>
      <c r="F8528" s="123"/>
      <c r="G8528" s="123"/>
      <c r="H8528" s="123"/>
      <c r="I8528" s="136"/>
      <c r="J8528" s="123"/>
      <c r="K8528" s="137"/>
      <c r="L8528" s="137" t="s">
        <v>63</v>
      </c>
      <c r="M8528" s="137">
        <f>SUM(M8527:M8527)</f>
        <v>472500</v>
      </c>
      <c r="N8528" s="123"/>
      <c r="O8528" s="108"/>
      <c r="P8528" s="138"/>
      <c r="Q8528" s="108"/>
      <c r="R8528" s="108"/>
      <c r="S8528" s="139"/>
      <c r="T8528" s="123"/>
      <c r="U8528" s="123"/>
      <c r="V8528" s="123"/>
      <c r="W8528" s="137"/>
      <c r="X8528" s="136"/>
      <c r="Y8528" s="137"/>
      <c r="Z8528" s="137"/>
      <c r="AA8528" s="119"/>
      <c r="AB8528" s="119"/>
      <c r="AC8528" s="137"/>
      <c r="AD8528" s="137"/>
      <c r="AE8528" s="137">
        <f>SUM(AE8527:AE8527)</f>
        <v>472500</v>
      </c>
      <c r="AF8528" s="137"/>
      <c r="AG8528" s="137">
        <f>SUM(AG8527:AG8527)</f>
        <v>0</v>
      </c>
      <c r="AH8528" s="137"/>
    </row>
    <row r="8529" spans="1:34" s="173" customFormat="1" x14ac:dyDescent="0.55000000000000004">
      <c r="A8529" s="122" t="s">
        <v>9886</v>
      </c>
      <c r="B8529" s="123">
        <v>3951</v>
      </c>
      <c r="C8529" s="123">
        <v>7503</v>
      </c>
      <c r="D8529" s="135" t="s">
        <v>11646</v>
      </c>
      <c r="E8529" s="123" t="s">
        <v>34</v>
      </c>
      <c r="F8529" s="123">
        <v>21200</v>
      </c>
      <c r="G8529" s="123">
        <v>2</v>
      </c>
      <c r="H8529" s="123">
        <v>3</v>
      </c>
      <c r="I8529" s="136">
        <v>11</v>
      </c>
      <c r="J8529" s="123" t="s">
        <v>38</v>
      </c>
      <c r="K8529" s="137">
        <f>((G8529*400)+(H8529*100))+I8529</f>
        <v>1111</v>
      </c>
      <c r="L8529" s="137">
        <v>300</v>
      </c>
      <c r="M8529" s="137">
        <f>K8529*L8529</f>
        <v>333300</v>
      </c>
      <c r="N8529" s="123"/>
      <c r="O8529" s="108"/>
      <c r="P8529" s="138"/>
      <c r="Q8529" s="108"/>
      <c r="R8529" s="108"/>
      <c r="S8529" s="139"/>
      <c r="T8529" s="123"/>
      <c r="U8529" s="123"/>
      <c r="V8529" s="123"/>
      <c r="W8529" s="137"/>
      <c r="X8529" s="136"/>
      <c r="Y8529" s="137"/>
      <c r="Z8529" s="137"/>
      <c r="AA8529" s="119"/>
      <c r="AB8529" s="119"/>
      <c r="AC8529" s="137"/>
      <c r="AD8529" s="137">
        <f>IF(AND(AC8529="",M8529=""),0,IF((AC8529=""),M8529,IF((M8529=""),AC8529,AC8529+M8529)))</f>
        <v>333300</v>
      </c>
      <c r="AE8529" s="137">
        <f>IF( (X8529=""),AD8529*1,AD8529*(X8529/100) )</f>
        <v>333300</v>
      </c>
      <c r="AF8529" s="137">
        <v>50000000</v>
      </c>
      <c r="AG8529" s="137">
        <f>IF((AF8529-AE8529) &gt; 1,0,IF((AF8529-AE8529)&lt;0,AE8529-AF8529,AF8529-AE8529))</f>
        <v>0</v>
      </c>
      <c r="AH8529" s="137">
        <v>0.01</v>
      </c>
    </row>
    <row r="8530" spans="1:34" s="173" customFormat="1" x14ac:dyDescent="0.55000000000000004">
      <c r="A8530" s="122"/>
      <c r="B8530" s="123"/>
      <c r="C8530" s="123"/>
      <c r="D8530" s="135"/>
      <c r="E8530" s="123"/>
      <c r="F8530" s="123"/>
      <c r="G8530" s="123"/>
      <c r="H8530" s="123"/>
      <c r="I8530" s="136"/>
      <c r="J8530" s="123"/>
      <c r="K8530" s="137"/>
      <c r="L8530" s="137" t="s">
        <v>63</v>
      </c>
      <c r="M8530" s="137">
        <f>SUM(M8529:M8529)</f>
        <v>333300</v>
      </c>
      <c r="N8530" s="123"/>
      <c r="O8530" s="108"/>
      <c r="P8530" s="138"/>
      <c r="Q8530" s="108"/>
      <c r="R8530" s="108"/>
      <c r="S8530" s="139"/>
      <c r="T8530" s="123"/>
      <c r="U8530" s="123"/>
      <c r="V8530" s="123"/>
      <c r="W8530" s="137"/>
      <c r="X8530" s="136"/>
      <c r="Y8530" s="137"/>
      <c r="Z8530" s="137"/>
      <c r="AA8530" s="119"/>
      <c r="AB8530" s="119"/>
      <c r="AC8530" s="137"/>
      <c r="AD8530" s="137"/>
      <c r="AE8530" s="137">
        <f>SUM(AE8529:AE8529)</f>
        <v>333300</v>
      </c>
      <c r="AF8530" s="137"/>
      <c r="AG8530" s="137">
        <f>SUM(AG8529:AG8529)</f>
        <v>0</v>
      </c>
      <c r="AH8530" s="137"/>
    </row>
    <row r="8531" spans="1:34" s="173" customFormat="1" x14ac:dyDescent="0.55000000000000004">
      <c r="A8531" s="122" t="s">
        <v>11649</v>
      </c>
      <c r="B8531" s="123">
        <v>3952</v>
      </c>
      <c r="C8531" s="123">
        <v>9985</v>
      </c>
      <c r="D8531" s="135">
        <v>6008</v>
      </c>
      <c r="E8531" s="123" t="s">
        <v>37</v>
      </c>
      <c r="F8531" s="123">
        <v>12</v>
      </c>
      <c r="G8531" s="123">
        <v>0</v>
      </c>
      <c r="H8531" s="123">
        <v>2</v>
      </c>
      <c r="I8531" s="136">
        <v>25</v>
      </c>
      <c r="J8531" s="123" t="s">
        <v>35</v>
      </c>
      <c r="K8531" s="137">
        <f>((G8531*400)+(H8531*100))+I8531</f>
        <v>225</v>
      </c>
      <c r="L8531" s="137">
        <v>225</v>
      </c>
      <c r="M8531" s="137">
        <f>K8531*L8531</f>
        <v>50625</v>
      </c>
      <c r="N8531" s="123">
        <v>1</v>
      </c>
      <c r="O8531" s="108" t="s">
        <v>11647</v>
      </c>
      <c r="P8531" s="138">
        <v>3570800360583</v>
      </c>
      <c r="Q8531" s="108" t="s">
        <v>11648</v>
      </c>
      <c r="R8531" s="108" t="s">
        <v>11650</v>
      </c>
      <c r="S8531" s="139"/>
      <c r="T8531" s="123" t="s">
        <v>51</v>
      </c>
      <c r="U8531" s="123" t="s">
        <v>45</v>
      </c>
      <c r="V8531" s="123" t="s">
        <v>52</v>
      </c>
      <c r="W8531" s="137">
        <v>218.24</v>
      </c>
      <c r="X8531" s="136">
        <v>44.11</v>
      </c>
      <c r="Y8531" s="137">
        <v>6750</v>
      </c>
      <c r="Z8531" s="137">
        <f>W8531*Y8531</f>
        <v>1473120</v>
      </c>
      <c r="AA8531" s="119">
        <v>12</v>
      </c>
      <c r="AB8531" s="119">
        <v>14</v>
      </c>
      <c r="AC8531" s="137">
        <f>(Z8531*(100-AB8531))/100</f>
        <v>1266883.2</v>
      </c>
      <c r="AD8531" s="137">
        <f>IF(AND(AC8531="",M8531=""),0,IF((AC8531=""),M8531, IF( (M8531=""),AC8531,SUM(AC8531:AC8532)+M8531)))</f>
        <v>2922474.6000000006</v>
      </c>
      <c r="AE8531" s="137">
        <f>IF( (X8531=""),AD8531*1,AD8531*(X8531/100) )</f>
        <v>1289103.5460600003</v>
      </c>
      <c r="AF8531" s="137">
        <v>10000000</v>
      </c>
      <c r="AG8531" s="137">
        <v>50625</v>
      </c>
      <c r="AH8531" s="137">
        <v>0.02</v>
      </c>
    </row>
    <row r="8532" spans="1:34" s="173" customFormat="1" x14ac:dyDescent="0.55000000000000004">
      <c r="A8532" s="122"/>
      <c r="B8532" s="123"/>
      <c r="C8532" s="123"/>
      <c r="D8532" s="135"/>
      <c r="E8532" s="123"/>
      <c r="F8532" s="123"/>
      <c r="G8532" s="123"/>
      <c r="H8532" s="123"/>
      <c r="I8532" s="136"/>
      <c r="J8532" s="123"/>
      <c r="K8532" s="137"/>
      <c r="L8532" s="137"/>
      <c r="M8532" s="137"/>
      <c r="N8532" s="123">
        <v>2</v>
      </c>
      <c r="O8532" s="108" t="s">
        <v>11647</v>
      </c>
      <c r="P8532" s="138">
        <v>3570800360583</v>
      </c>
      <c r="Q8532" s="108" t="s">
        <v>11648</v>
      </c>
      <c r="R8532" s="108" t="s">
        <v>11650</v>
      </c>
      <c r="S8532" s="139"/>
      <c r="T8532" s="123" t="s">
        <v>51</v>
      </c>
      <c r="U8532" s="123" t="s">
        <v>45</v>
      </c>
      <c r="V8532" s="123" t="s">
        <v>52</v>
      </c>
      <c r="W8532" s="137">
        <v>276.48</v>
      </c>
      <c r="X8532" s="136">
        <v>55.89</v>
      </c>
      <c r="Y8532" s="137">
        <v>6750</v>
      </c>
      <c r="Z8532" s="137">
        <f>W8532*Y8532</f>
        <v>1866240.0000000002</v>
      </c>
      <c r="AA8532" s="119">
        <v>12</v>
      </c>
      <c r="AB8532" s="119">
        <v>14</v>
      </c>
      <c r="AC8532" s="137">
        <f>(Z8532*(100-AB8532))/100</f>
        <v>1604966.4000000004</v>
      </c>
      <c r="AD8532" s="137">
        <f>IF(AND(AC8532="",M8531=""),0,IF((AC8532=""),M8531, IF( (M8531=""),AC8532,SUM(AC8531:AC8532)+M8531)))</f>
        <v>2922474.6000000006</v>
      </c>
      <c r="AE8532" s="137">
        <f>IF( (X8532=""),AD8532*1,AD8532*(X8532/100) )</f>
        <v>1633371.0539400002</v>
      </c>
      <c r="AF8532" s="137">
        <v>10000000</v>
      </c>
      <c r="AG8532" s="137">
        <f>IF((AF8532-AE8532) &gt; 1,0,IF((AF8532-AE8532)&lt;0,AE8532-AF8532,AF8532-AE8532))</f>
        <v>0</v>
      </c>
      <c r="AH8532" s="137">
        <v>0.02</v>
      </c>
    </row>
    <row r="8533" spans="1:34" s="173" customFormat="1" x14ac:dyDescent="0.55000000000000004">
      <c r="A8533" s="122"/>
      <c r="B8533" s="123">
        <v>3953</v>
      </c>
      <c r="C8533" s="123">
        <v>4681</v>
      </c>
      <c r="D8533" s="135" t="s">
        <v>11651</v>
      </c>
      <c r="E8533" s="123" t="s">
        <v>37</v>
      </c>
      <c r="F8533" s="123">
        <v>4176</v>
      </c>
      <c r="G8533" s="123">
        <v>1</v>
      </c>
      <c r="H8533" s="123">
        <v>0</v>
      </c>
      <c r="I8533" s="136">
        <v>27</v>
      </c>
      <c r="J8533" s="123" t="s">
        <v>38</v>
      </c>
      <c r="K8533" s="137">
        <f>((G8533*400)+(H8533*100))+I8533</f>
        <v>427</v>
      </c>
      <c r="L8533" s="137">
        <v>225</v>
      </c>
      <c r="M8533" s="137">
        <f>K8533*L8533</f>
        <v>96075</v>
      </c>
      <c r="N8533" s="123"/>
      <c r="O8533" s="108"/>
      <c r="P8533" s="138"/>
      <c r="Q8533" s="108"/>
      <c r="R8533" s="108"/>
      <c r="S8533" s="139"/>
      <c r="T8533" s="123"/>
      <c r="U8533" s="123"/>
      <c r="V8533" s="123"/>
      <c r="W8533" s="137"/>
      <c r="X8533" s="136"/>
      <c r="Y8533" s="137"/>
      <c r="Z8533" s="137"/>
      <c r="AA8533" s="119"/>
      <c r="AB8533" s="119"/>
      <c r="AC8533" s="137"/>
      <c r="AD8533" s="137">
        <f>IF(AND(AC8533="",M8533=""),0,IF((AC8533=""),M8533,IF((M8533=""),AC8533,AC8533+M8533)))</f>
        <v>96075</v>
      </c>
      <c r="AE8533" s="137">
        <f>IF( (X8533=""),AD8533*1,AD8533*(X8533/100) )</f>
        <v>96075</v>
      </c>
      <c r="AF8533" s="137">
        <v>0</v>
      </c>
      <c r="AG8533" s="137">
        <f>IF((AF8533-AE8533) &gt; 1,0,IF((AF8533-AE8533)&lt;0,AE8533-AF8533,AF8533-AE8533))</f>
        <v>96075</v>
      </c>
      <c r="AH8533" s="137">
        <v>0.01</v>
      </c>
    </row>
    <row r="8534" spans="1:34" s="173" customFormat="1" x14ac:dyDescent="0.55000000000000004">
      <c r="A8534" s="122"/>
      <c r="B8534" s="123">
        <v>3954</v>
      </c>
      <c r="C8534" s="123">
        <v>4711</v>
      </c>
      <c r="D8534" s="135" t="s">
        <v>11652</v>
      </c>
      <c r="E8534" s="123" t="s">
        <v>37</v>
      </c>
      <c r="F8534" s="123">
        <v>4209</v>
      </c>
      <c r="G8534" s="123">
        <v>9</v>
      </c>
      <c r="H8534" s="123">
        <v>3</v>
      </c>
      <c r="I8534" s="136">
        <v>28</v>
      </c>
      <c r="J8534" s="123" t="s">
        <v>38</v>
      </c>
      <c r="K8534" s="137">
        <f>((G8534*400)+(H8534*100))+I8534</f>
        <v>3928</v>
      </c>
      <c r="L8534" s="137">
        <v>225</v>
      </c>
      <c r="M8534" s="137">
        <f>K8534*L8534</f>
        <v>883800</v>
      </c>
      <c r="N8534" s="123"/>
      <c r="O8534" s="108"/>
      <c r="P8534" s="138"/>
      <c r="Q8534" s="108"/>
      <c r="R8534" s="108"/>
      <c r="S8534" s="139"/>
      <c r="T8534" s="123"/>
      <c r="U8534" s="123"/>
      <c r="V8534" s="123"/>
      <c r="W8534" s="137"/>
      <c r="X8534" s="136"/>
      <c r="Y8534" s="137"/>
      <c r="Z8534" s="137"/>
      <c r="AA8534" s="119"/>
      <c r="AB8534" s="119"/>
      <c r="AC8534" s="137"/>
      <c r="AD8534" s="137">
        <f>IF(AND(AC8534="",M8534=""),0,IF((AC8534=""),M8534,IF((M8534=""),AC8534,AC8534+M8534)))</f>
        <v>883800</v>
      </c>
      <c r="AE8534" s="137">
        <f>IF( (X8534=""),AD8534*1,AD8534*(X8534/100) )</f>
        <v>883800</v>
      </c>
      <c r="AF8534" s="137">
        <v>0</v>
      </c>
      <c r="AG8534" s="137">
        <f>IF((AF8534-AE8534) &gt; 1,0,IF((AF8534-AE8534)&lt;0,AE8534-AF8534,AF8534-AE8534))</f>
        <v>883800</v>
      </c>
      <c r="AH8534" s="137">
        <v>0.01</v>
      </c>
    </row>
    <row r="8535" spans="1:34" s="173" customFormat="1" x14ac:dyDescent="0.55000000000000004">
      <c r="A8535" s="122"/>
      <c r="B8535" s="123">
        <v>3955</v>
      </c>
      <c r="C8535" s="123">
        <v>4827</v>
      </c>
      <c r="D8535" s="135" t="s">
        <v>11653</v>
      </c>
      <c r="E8535" s="123" t="s">
        <v>37</v>
      </c>
      <c r="F8535" s="123">
        <v>4330</v>
      </c>
      <c r="G8535" s="123">
        <v>6</v>
      </c>
      <c r="H8535" s="123">
        <v>1</v>
      </c>
      <c r="I8535" s="136">
        <v>25</v>
      </c>
      <c r="J8535" s="123" t="s">
        <v>38</v>
      </c>
      <c r="K8535" s="137">
        <f>((G8535*400)+(H8535*100))+I8535</f>
        <v>2525</v>
      </c>
      <c r="L8535" s="137">
        <v>225</v>
      </c>
      <c r="M8535" s="137">
        <f>K8535*L8535</f>
        <v>568125</v>
      </c>
      <c r="N8535" s="123"/>
      <c r="O8535" s="108"/>
      <c r="P8535" s="138"/>
      <c r="Q8535" s="108"/>
      <c r="R8535" s="108"/>
      <c r="S8535" s="139"/>
      <c r="T8535" s="123"/>
      <c r="U8535" s="123"/>
      <c r="V8535" s="123"/>
      <c r="W8535" s="137"/>
      <c r="X8535" s="136"/>
      <c r="Y8535" s="137"/>
      <c r="Z8535" s="137"/>
      <c r="AA8535" s="119"/>
      <c r="AB8535" s="119"/>
      <c r="AC8535" s="137"/>
      <c r="AD8535" s="137">
        <f>IF(AND(AC8535="",M8535=""),0,IF((AC8535=""),M8535,IF((M8535=""),AC8535,AC8535+M8535)))</f>
        <v>568125</v>
      </c>
      <c r="AE8535" s="137">
        <f>IF( (X8535=""),AD8535*1,AD8535*(X8535/100) )</f>
        <v>568125</v>
      </c>
      <c r="AF8535" s="137">
        <v>0</v>
      </c>
      <c r="AG8535" s="137">
        <f>IF((AF8535-AE8535) &gt; 1,0,IF((AF8535-AE8535)&lt;0,AE8535-AF8535,AF8535-AE8535))</f>
        <v>568125</v>
      </c>
      <c r="AH8535" s="137">
        <v>0.01</v>
      </c>
    </row>
    <row r="8536" spans="1:34" s="173" customFormat="1" x14ac:dyDescent="0.55000000000000004">
      <c r="A8536" s="122"/>
      <c r="B8536" s="123"/>
      <c r="C8536" s="123"/>
      <c r="D8536" s="135"/>
      <c r="E8536" s="123"/>
      <c r="F8536" s="123"/>
      <c r="G8536" s="123"/>
      <c r="H8536" s="123"/>
      <c r="I8536" s="136"/>
      <c r="J8536" s="123"/>
      <c r="K8536" s="137"/>
      <c r="L8536" s="137" t="s">
        <v>63</v>
      </c>
      <c r="M8536" s="137">
        <f>SUM(M8531:M8535)</f>
        <v>1598625</v>
      </c>
      <c r="N8536" s="123"/>
      <c r="O8536" s="108"/>
      <c r="P8536" s="138"/>
      <c r="Q8536" s="108"/>
      <c r="R8536" s="108"/>
      <c r="S8536" s="139"/>
      <c r="T8536" s="123"/>
      <c r="U8536" s="123"/>
      <c r="V8536" s="123"/>
      <c r="W8536" s="137"/>
      <c r="X8536" s="136"/>
      <c r="Y8536" s="137"/>
      <c r="Z8536" s="137"/>
      <c r="AA8536" s="119"/>
      <c r="AB8536" s="119"/>
      <c r="AC8536" s="137"/>
      <c r="AD8536" s="137"/>
      <c r="AE8536" s="137">
        <f>SUM(AE8531:AE8535)</f>
        <v>4470474.6000000006</v>
      </c>
      <c r="AF8536" s="137"/>
      <c r="AG8536" s="137">
        <f>SUM(AG8531:AG8535)</f>
        <v>1598625</v>
      </c>
      <c r="AH8536" s="137"/>
    </row>
    <row r="8537" spans="1:34" s="173" customFormat="1" x14ac:dyDescent="0.55000000000000004">
      <c r="A8537" s="122" t="s">
        <v>11656</v>
      </c>
      <c r="B8537" s="123">
        <v>3956</v>
      </c>
      <c r="C8537" s="123">
        <v>8059</v>
      </c>
      <c r="D8537" s="135" t="s">
        <v>11657</v>
      </c>
      <c r="E8537" s="123" t="s">
        <v>34</v>
      </c>
      <c r="F8537" s="123">
        <v>5297</v>
      </c>
      <c r="G8537" s="123">
        <v>3</v>
      </c>
      <c r="H8537" s="123">
        <v>0</v>
      </c>
      <c r="I8537" s="136">
        <v>33</v>
      </c>
      <c r="J8537" s="123" t="s">
        <v>38</v>
      </c>
      <c r="K8537" s="137">
        <f>((G8537*400)+(H8537*100))+I8537</f>
        <v>1233</v>
      </c>
      <c r="L8537" s="137">
        <v>425</v>
      </c>
      <c r="M8537" s="137">
        <f>K8537*L8537</f>
        <v>524025</v>
      </c>
      <c r="N8537" s="123"/>
      <c r="O8537" s="108"/>
      <c r="P8537" s="138"/>
      <c r="Q8537" s="108"/>
      <c r="R8537" s="108"/>
      <c r="S8537" s="139"/>
      <c r="T8537" s="123"/>
      <c r="U8537" s="123"/>
      <c r="V8537" s="123"/>
      <c r="W8537" s="137"/>
      <c r="X8537" s="136"/>
      <c r="Y8537" s="137"/>
      <c r="Z8537" s="137"/>
      <c r="AA8537" s="119"/>
      <c r="AB8537" s="119"/>
      <c r="AC8537" s="137"/>
      <c r="AD8537" s="137">
        <f>IF(AND(AC8537="",M8537=""),0,IF((AC8537=""),M8537,IF((M8537=""),AC8537,AC8537+M8537)))</f>
        <v>524025</v>
      </c>
      <c r="AE8537" s="137">
        <f>IF( (X8537=""),AD8537*1,AD8537*(X8537/100) )</f>
        <v>524025</v>
      </c>
      <c r="AF8537" s="137">
        <v>50000000</v>
      </c>
      <c r="AG8537" s="137">
        <f>IF((AF8537-AE8537) &gt; 1,0,IF((AF8537-AE8537)&lt;0,AE8537-AF8537,AF8537-AE8537))</f>
        <v>0</v>
      </c>
      <c r="AH8537" s="137">
        <v>0.01</v>
      </c>
    </row>
    <row r="8538" spans="1:34" s="173" customFormat="1" x14ac:dyDescent="0.55000000000000004">
      <c r="A8538" s="122"/>
      <c r="B8538" s="123">
        <v>3957</v>
      </c>
      <c r="C8538" s="123">
        <v>8060</v>
      </c>
      <c r="D8538" s="135" t="s">
        <v>11658</v>
      </c>
      <c r="E8538" s="123" t="s">
        <v>34</v>
      </c>
      <c r="F8538" s="123">
        <v>5858</v>
      </c>
      <c r="G8538" s="123">
        <v>1</v>
      </c>
      <c r="H8538" s="123">
        <v>3</v>
      </c>
      <c r="I8538" s="136">
        <v>20</v>
      </c>
      <c r="J8538" s="123" t="s">
        <v>38</v>
      </c>
      <c r="K8538" s="137">
        <f>((G8538*400)+(H8538*100))+I8538</f>
        <v>720</v>
      </c>
      <c r="L8538" s="137">
        <v>300</v>
      </c>
      <c r="M8538" s="137">
        <f>K8538*L8538</f>
        <v>216000</v>
      </c>
      <c r="N8538" s="123"/>
      <c r="O8538" s="108"/>
      <c r="P8538" s="138"/>
      <c r="Q8538" s="108"/>
      <c r="R8538" s="108"/>
      <c r="S8538" s="139"/>
      <c r="T8538" s="123"/>
      <c r="U8538" s="123"/>
      <c r="V8538" s="123"/>
      <c r="W8538" s="137"/>
      <c r="X8538" s="136"/>
      <c r="Y8538" s="137"/>
      <c r="Z8538" s="137"/>
      <c r="AA8538" s="119"/>
      <c r="AB8538" s="119"/>
      <c r="AC8538" s="137"/>
      <c r="AD8538" s="137">
        <f>IF(AND(AC8538="",M8538=""),0,IF((AC8538=""),M8538,IF((M8538=""),AC8538,AC8538+M8538)))</f>
        <v>216000</v>
      </c>
      <c r="AE8538" s="137">
        <f>IF( (X8538=""),AD8538*1,AD8538*(X8538/100) )</f>
        <v>216000</v>
      </c>
      <c r="AF8538" s="137">
        <v>50000000</v>
      </c>
      <c r="AG8538" s="137">
        <f>IF((AF8538-AE8538) &gt; 1,0,IF((AF8538-AE8538)&lt;0,AE8538-AF8538,AF8538-AE8538))</f>
        <v>0</v>
      </c>
      <c r="AH8538" s="137">
        <v>0.01</v>
      </c>
    </row>
    <row r="8539" spans="1:34" s="173" customFormat="1" x14ac:dyDescent="0.55000000000000004">
      <c r="A8539" s="122"/>
      <c r="B8539" s="123">
        <v>3958</v>
      </c>
      <c r="C8539" s="123">
        <v>7223</v>
      </c>
      <c r="D8539" s="135" t="s">
        <v>11659</v>
      </c>
      <c r="E8539" s="123" t="s">
        <v>34</v>
      </c>
      <c r="F8539" s="123">
        <v>6317</v>
      </c>
      <c r="G8539" s="123">
        <v>12</v>
      </c>
      <c r="H8539" s="123">
        <v>3</v>
      </c>
      <c r="I8539" s="136">
        <v>48</v>
      </c>
      <c r="J8539" s="123" t="s">
        <v>38</v>
      </c>
      <c r="K8539" s="137">
        <f>((G8539*400)+(H8539*100))+I8539</f>
        <v>5148</v>
      </c>
      <c r="L8539" s="137">
        <v>275</v>
      </c>
      <c r="M8539" s="137">
        <f>K8539*L8539</f>
        <v>1415700</v>
      </c>
      <c r="N8539" s="123"/>
      <c r="O8539" s="108"/>
      <c r="P8539" s="138"/>
      <c r="Q8539" s="108"/>
      <c r="R8539" s="108"/>
      <c r="S8539" s="139"/>
      <c r="T8539" s="123"/>
      <c r="U8539" s="123"/>
      <c r="V8539" s="123"/>
      <c r="W8539" s="137"/>
      <c r="X8539" s="136"/>
      <c r="Y8539" s="137"/>
      <c r="Z8539" s="137"/>
      <c r="AA8539" s="119"/>
      <c r="AB8539" s="119"/>
      <c r="AC8539" s="137"/>
      <c r="AD8539" s="137">
        <f>IF(AND(AC8539="",M8539=""),0,IF((AC8539=""),M8539,IF((M8539=""),AC8539,AC8539+M8539)))</f>
        <v>1415700</v>
      </c>
      <c r="AE8539" s="137">
        <f>IF( (X8539=""),AD8539*1,AD8539*(X8539/100) )</f>
        <v>1415700</v>
      </c>
      <c r="AF8539" s="137">
        <v>50000000</v>
      </c>
      <c r="AG8539" s="137">
        <f>IF((AF8539-AE8539) &gt; 1,0,IF((AF8539-AE8539)&lt;0,AE8539-AF8539,AF8539-AE8539))</f>
        <v>0</v>
      </c>
      <c r="AH8539" s="137">
        <v>0.01</v>
      </c>
    </row>
    <row r="8540" spans="1:34" s="173" customFormat="1" x14ac:dyDescent="0.55000000000000004">
      <c r="A8540" s="122"/>
      <c r="B8540" s="123"/>
      <c r="C8540" s="123"/>
      <c r="D8540" s="135"/>
      <c r="E8540" s="123"/>
      <c r="F8540" s="123"/>
      <c r="G8540" s="123"/>
      <c r="H8540" s="123"/>
      <c r="I8540" s="136"/>
      <c r="J8540" s="123"/>
      <c r="K8540" s="137"/>
      <c r="L8540" s="137" t="s">
        <v>63</v>
      </c>
      <c r="M8540" s="137">
        <f>SUM(M8537:M8539)</f>
        <v>2155725</v>
      </c>
      <c r="N8540" s="123"/>
      <c r="O8540" s="108"/>
      <c r="P8540" s="138"/>
      <c r="Q8540" s="108"/>
      <c r="R8540" s="108"/>
      <c r="S8540" s="139"/>
      <c r="T8540" s="123"/>
      <c r="U8540" s="123"/>
      <c r="V8540" s="123"/>
      <c r="W8540" s="137"/>
      <c r="X8540" s="136"/>
      <c r="Y8540" s="137"/>
      <c r="Z8540" s="137"/>
      <c r="AA8540" s="119"/>
      <c r="AB8540" s="119"/>
      <c r="AC8540" s="137"/>
      <c r="AD8540" s="137"/>
      <c r="AE8540" s="137">
        <f>SUM(AE8537:AE8539)</f>
        <v>2155725</v>
      </c>
      <c r="AF8540" s="137"/>
      <c r="AG8540" s="137">
        <f>SUM(AG8537:AG8539)</f>
        <v>0</v>
      </c>
      <c r="AH8540" s="137"/>
    </row>
    <row r="8541" spans="1:34" s="173" customFormat="1" x14ac:dyDescent="0.55000000000000004">
      <c r="A8541" s="122" t="s">
        <v>11660</v>
      </c>
      <c r="B8541" s="123">
        <v>3959</v>
      </c>
      <c r="C8541" s="123">
        <v>9327</v>
      </c>
      <c r="D8541" s="135" t="s">
        <v>11661</v>
      </c>
      <c r="E8541" s="123" t="s">
        <v>37</v>
      </c>
      <c r="F8541" s="123">
        <v>8219</v>
      </c>
      <c r="G8541" s="123">
        <v>1</v>
      </c>
      <c r="H8541" s="123">
        <v>3</v>
      </c>
      <c r="I8541" s="136">
        <v>94</v>
      </c>
      <c r="J8541" s="123" t="s">
        <v>38</v>
      </c>
      <c r="K8541" s="137">
        <f>((G8541*400)+(H8541*100))+I8541</f>
        <v>794</v>
      </c>
      <c r="L8541" s="137">
        <v>225</v>
      </c>
      <c r="M8541" s="137">
        <f>K8541*L8541</f>
        <v>178650</v>
      </c>
      <c r="N8541" s="123"/>
      <c r="O8541" s="108"/>
      <c r="P8541" s="138"/>
      <c r="Q8541" s="108"/>
      <c r="R8541" s="108"/>
      <c r="S8541" s="139"/>
      <c r="T8541" s="123"/>
      <c r="U8541" s="123"/>
      <c r="V8541" s="123"/>
      <c r="W8541" s="137"/>
      <c r="X8541" s="136"/>
      <c r="Y8541" s="137"/>
      <c r="Z8541" s="137"/>
      <c r="AA8541" s="119"/>
      <c r="AB8541" s="119"/>
      <c r="AC8541" s="137"/>
      <c r="AD8541" s="137">
        <f>IF(AND(AC8541="",M8541=""),0,IF((AC8541=""),M8541,IF((M8541=""),AC8541,AC8541+M8541)))</f>
        <v>178650</v>
      </c>
      <c r="AE8541" s="137">
        <f>IF( (X8541=""),AD8541*1,AD8541*(X8541/100) )</f>
        <v>178650</v>
      </c>
      <c r="AF8541" s="137">
        <v>0</v>
      </c>
      <c r="AG8541" s="137">
        <f>IF((AF8541-AE8541) &gt; 1,0,IF((AF8541-AE8541)&lt;0,AE8541-AF8541,AF8541-AE8541))</f>
        <v>178650</v>
      </c>
      <c r="AH8541" s="137">
        <v>0.01</v>
      </c>
    </row>
    <row r="8542" spans="1:34" s="173" customFormat="1" x14ac:dyDescent="0.55000000000000004">
      <c r="A8542" s="122"/>
      <c r="B8542" s="123"/>
      <c r="C8542" s="123"/>
      <c r="D8542" s="135"/>
      <c r="E8542" s="123"/>
      <c r="F8542" s="123"/>
      <c r="G8542" s="123"/>
      <c r="H8542" s="123"/>
      <c r="I8542" s="136"/>
      <c r="J8542" s="123"/>
      <c r="K8542" s="137"/>
      <c r="L8542" s="137" t="s">
        <v>63</v>
      </c>
      <c r="M8542" s="137">
        <f>SUM(M8541:M8541)</f>
        <v>178650</v>
      </c>
      <c r="N8542" s="123"/>
      <c r="O8542" s="108"/>
      <c r="P8542" s="138"/>
      <c r="Q8542" s="108"/>
      <c r="R8542" s="108"/>
      <c r="S8542" s="139"/>
      <c r="T8542" s="123"/>
      <c r="U8542" s="123"/>
      <c r="V8542" s="123"/>
      <c r="W8542" s="137"/>
      <c r="X8542" s="136"/>
      <c r="Y8542" s="137"/>
      <c r="Z8542" s="137"/>
      <c r="AA8542" s="119"/>
      <c r="AB8542" s="119"/>
      <c r="AC8542" s="137"/>
      <c r="AD8542" s="137"/>
      <c r="AE8542" s="137">
        <f>SUM(AE8541:AE8541)</f>
        <v>178650</v>
      </c>
      <c r="AF8542" s="137"/>
      <c r="AG8542" s="137">
        <f>SUM(AG8541:AG8541)</f>
        <v>178650</v>
      </c>
      <c r="AH8542" s="137"/>
    </row>
    <row r="8543" spans="1:34" s="173" customFormat="1" x14ac:dyDescent="0.55000000000000004">
      <c r="A8543" s="122" t="s">
        <v>11656</v>
      </c>
      <c r="B8543" s="123">
        <v>3960</v>
      </c>
      <c r="C8543" s="123">
        <v>7740</v>
      </c>
      <c r="D8543" s="135" t="s">
        <v>11662</v>
      </c>
      <c r="E8543" s="123" t="s">
        <v>34</v>
      </c>
      <c r="F8543" s="123">
        <v>13448</v>
      </c>
      <c r="G8543" s="123">
        <v>1</v>
      </c>
      <c r="H8543" s="123">
        <v>0</v>
      </c>
      <c r="I8543" s="136">
        <v>55</v>
      </c>
      <c r="J8543" s="123" t="s">
        <v>35</v>
      </c>
      <c r="K8543" s="137">
        <f>((G8543*400)+(H8543*100))+I8543</f>
        <v>455</v>
      </c>
      <c r="L8543" s="137">
        <v>375</v>
      </c>
      <c r="M8543" s="137">
        <f>K8543*L8543</f>
        <v>170625</v>
      </c>
      <c r="N8543" s="123">
        <v>1</v>
      </c>
      <c r="O8543" s="108" t="s">
        <v>11654</v>
      </c>
      <c r="P8543" s="138">
        <v>3570800194675</v>
      </c>
      <c r="Q8543" s="108" t="s">
        <v>11655</v>
      </c>
      <c r="R8543" s="108" t="s">
        <v>11663</v>
      </c>
      <c r="S8543" s="139" t="s">
        <v>11664</v>
      </c>
      <c r="T8543" s="123" t="s">
        <v>51</v>
      </c>
      <c r="U8543" s="123" t="s">
        <v>45</v>
      </c>
      <c r="V8543" s="123" t="s">
        <v>52</v>
      </c>
      <c r="W8543" s="137">
        <v>316.68</v>
      </c>
      <c r="X8543" s="136">
        <v>100</v>
      </c>
      <c r="Y8543" s="137">
        <v>6750</v>
      </c>
      <c r="Z8543" s="137">
        <f>W8543*Y8543</f>
        <v>2137590</v>
      </c>
      <c r="AA8543" s="119">
        <v>6</v>
      </c>
      <c r="AB8543" s="119">
        <v>6</v>
      </c>
      <c r="AC8543" s="137">
        <f>(Z8543*(100-AB8543))/100</f>
        <v>2009334.6</v>
      </c>
      <c r="AD8543" s="137">
        <f>IF(AND(AC8543="",M8543=""),0,IF((AC8543=""),M8543, IF( (M8543=""),AC8543,SUM(AC8543:AC8544)+M8543)))</f>
        <v>2179959.6</v>
      </c>
      <c r="AE8543" s="137">
        <f>IF( (X8543=""),AD8543*1,AD8543*(X8543/100) )</f>
        <v>2179959.6</v>
      </c>
      <c r="AF8543" s="137">
        <v>50000000</v>
      </c>
      <c r="AG8543" s="137">
        <f>IF((AF8543-AE8543) &gt; 1,0,IF((AF8543-AE8543)&lt;0,AE8543-AF8543,AF8543-AE8543))</f>
        <v>0</v>
      </c>
      <c r="AH8543" s="137">
        <v>0.02</v>
      </c>
    </row>
    <row r="8544" spans="1:34" s="173" customFormat="1" x14ac:dyDescent="0.55000000000000004">
      <c r="A8544" s="122"/>
      <c r="B8544" s="123"/>
      <c r="C8544" s="123"/>
      <c r="D8544" s="135"/>
      <c r="E8544" s="123"/>
      <c r="F8544" s="123"/>
      <c r="G8544" s="123"/>
      <c r="H8544" s="123"/>
      <c r="I8544" s="136"/>
      <c r="J8544" s="123"/>
      <c r="K8544" s="137"/>
      <c r="L8544" s="137" t="s">
        <v>63</v>
      </c>
      <c r="M8544" s="137">
        <f>SUM(M8543:M8543)</f>
        <v>170625</v>
      </c>
      <c r="N8544" s="123"/>
      <c r="O8544" s="108"/>
      <c r="P8544" s="138"/>
      <c r="Q8544" s="108"/>
      <c r="R8544" s="108"/>
      <c r="S8544" s="139"/>
      <c r="T8544" s="123"/>
      <c r="U8544" s="123"/>
      <c r="V8544" s="123"/>
      <c r="W8544" s="137"/>
      <c r="X8544" s="136"/>
      <c r="Y8544" s="137"/>
      <c r="Z8544" s="137"/>
      <c r="AA8544" s="119"/>
      <c r="AB8544" s="119"/>
      <c r="AC8544" s="137"/>
      <c r="AD8544" s="137"/>
      <c r="AE8544" s="137">
        <f>SUM(AE8543:AE8543)</f>
        <v>2179959.6</v>
      </c>
      <c r="AF8544" s="137"/>
      <c r="AG8544" s="137">
        <f>SUM(AG8543:AG8543)</f>
        <v>0</v>
      </c>
      <c r="AH8544" s="137"/>
    </row>
    <row r="8545" spans="1:34" s="173" customFormat="1" x14ac:dyDescent="0.55000000000000004">
      <c r="A8545" s="122" t="s">
        <v>11667</v>
      </c>
      <c r="B8545" s="123">
        <v>3961</v>
      </c>
      <c r="C8545" s="123">
        <v>4819</v>
      </c>
      <c r="D8545" s="135" t="s">
        <v>11668</v>
      </c>
      <c r="E8545" s="123" t="s">
        <v>37</v>
      </c>
      <c r="F8545" s="123">
        <v>4322</v>
      </c>
      <c r="G8545" s="123">
        <v>2</v>
      </c>
      <c r="H8545" s="123">
        <v>0</v>
      </c>
      <c r="I8545" s="136">
        <v>67</v>
      </c>
      <c r="J8545" s="123" t="s">
        <v>38</v>
      </c>
      <c r="K8545" s="137">
        <f>((G8545*400)+(H8545*100))+I8545</f>
        <v>867</v>
      </c>
      <c r="L8545" s="137">
        <v>225</v>
      </c>
      <c r="M8545" s="137">
        <f>K8545*L8545</f>
        <v>195075</v>
      </c>
      <c r="N8545" s="123"/>
      <c r="O8545" s="108"/>
      <c r="P8545" s="138"/>
      <c r="Q8545" s="108"/>
      <c r="R8545" s="108"/>
      <c r="S8545" s="139"/>
      <c r="T8545" s="123"/>
      <c r="U8545" s="123"/>
      <c r="V8545" s="123"/>
      <c r="W8545" s="137"/>
      <c r="X8545" s="136"/>
      <c r="Y8545" s="137"/>
      <c r="Z8545" s="137"/>
      <c r="AA8545" s="119"/>
      <c r="AB8545" s="119"/>
      <c r="AC8545" s="137"/>
      <c r="AD8545" s="137">
        <f>IF(AND(AC8545="",M8545=""),0,IF((AC8545=""),M8545,IF((M8545=""),AC8545,AC8545+M8545)))</f>
        <v>195075</v>
      </c>
      <c r="AE8545" s="137">
        <f t="shared" ref="AE8545:AE8550" si="830">IF( (X8545=""),AD8545*1,AD8545*(X8545/100) )</f>
        <v>195075</v>
      </c>
      <c r="AF8545" s="137">
        <v>0</v>
      </c>
      <c r="AG8545" s="137">
        <f t="shared" ref="AG8545:AG8550" si="831">IF((AF8545-AE8545) &gt; 1,0,IF((AF8545-AE8545)&lt;0,AE8545-AF8545,AF8545-AE8545))</f>
        <v>195075</v>
      </c>
      <c r="AH8545" s="137">
        <v>0.01</v>
      </c>
    </row>
    <row r="8546" spans="1:34" s="173" customFormat="1" x14ac:dyDescent="0.55000000000000004">
      <c r="A8546" s="122"/>
      <c r="B8546" s="123">
        <v>3962</v>
      </c>
      <c r="C8546" s="123">
        <v>4818</v>
      </c>
      <c r="D8546" s="135" t="s">
        <v>11669</v>
      </c>
      <c r="E8546" s="123" t="s">
        <v>37</v>
      </c>
      <c r="F8546" s="123">
        <v>4323</v>
      </c>
      <c r="G8546" s="123">
        <v>7</v>
      </c>
      <c r="H8546" s="123">
        <v>0</v>
      </c>
      <c r="I8546" s="136">
        <v>96</v>
      </c>
      <c r="J8546" s="123" t="s">
        <v>38</v>
      </c>
      <c r="K8546" s="137">
        <f>((G8546*400)+(H8546*100))+I8546</f>
        <v>2896</v>
      </c>
      <c r="L8546" s="137">
        <v>225</v>
      </c>
      <c r="M8546" s="137">
        <f>K8546*L8546</f>
        <v>651600</v>
      </c>
      <c r="N8546" s="123"/>
      <c r="O8546" s="108"/>
      <c r="P8546" s="138"/>
      <c r="Q8546" s="108"/>
      <c r="R8546" s="108"/>
      <c r="S8546" s="139"/>
      <c r="T8546" s="123"/>
      <c r="U8546" s="123"/>
      <c r="V8546" s="123"/>
      <c r="W8546" s="137"/>
      <c r="X8546" s="136"/>
      <c r="Y8546" s="137"/>
      <c r="Z8546" s="137"/>
      <c r="AA8546" s="119"/>
      <c r="AB8546" s="119"/>
      <c r="AC8546" s="137"/>
      <c r="AD8546" s="137">
        <f>IF(AND(AC8546="",M8546=""),0,IF((AC8546=""),M8546,IF((M8546=""),AC8546,AC8546+M8546)))</f>
        <v>651600</v>
      </c>
      <c r="AE8546" s="137">
        <f t="shared" si="830"/>
        <v>651600</v>
      </c>
      <c r="AF8546" s="137">
        <v>0</v>
      </c>
      <c r="AG8546" s="137">
        <f t="shared" si="831"/>
        <v>651600</v>
      </c>
      <c r="AH8546" s="137">
        <v>0.01</v>
      </c>
    </row>
    <row r="8547" spans="1:34" s="173" customFormat="1" x14ac:dyDescent="0.55000000000000004">
      <c r="A8547" s="122"/>
      <c r="B8547" s="123">
        <v>3963</v>
      </c>
      <c r="C8547" s="123">
        <v>9738</v>
      </c>
      <c r="D8547" s="135" t="s">
        <v>11670</v>
      </c>
      <c r="E8547" s="123" t="s">
        <v>37</v>
      </c>
      <c r="F8547" s="123">
        <v>7062</v>
      </c>
      <c r="G8547" s="123">
        <v>0</v>
      </c>
      <c r="H8547" s="123">
        <v>1</v>
      </c>
      <c r="I8547" s="136">
        <v>64</v>
      </c>
      <c r="J8547" s="123" t="s">
        <v>35</v>
      </c>
      <c r="K8547" s="137">
        <f>((G8547*400)+(H8547*100))+I8547</f>
        <v>164</v>
      </c>
      <c r="L8547" s="137">
        <v>225</v>
      </c>
      <c r="M8547" s="137">
        <f>K8547*L8547</f>
        <v>36900</v>
      </c>
      <c r="N8547" s="123">
        <v>1</v>
      </c>
      <c r="O8547" s="108" t="s">
        <v>11665</v>
      </c>
      <c r="P8547" s="138">
        <v>5509990012136</v>
      </c>
      <c r="Q8547" s="108" t="s">
        <v>11666</v>
      </c>
      <c r="R8547" s="108" t="s">
        <v>11671</v>
      </c>
      <c r="S8547" s="139"/>
      <c r="T8547" s="123" t="s">
        <v>51</v>
      </c>
      <c r="U8547" s="123" t="s">
        <v>45</v>
      </c>
      <c r="V8547" s="123" t="s">
        <v>52</v>
      </c>
      <c r="W8547" s="137">
        <v>76.38</v>
      </c>
      <c r="X8547" s="136">
        <v>57.76</v>
      </c>
      <c r="Y8547" s="137">
        <v>6750</v>
      </c>
      <c r="Z8547" s="137">
        <f>W8547*Y8547</f>
        <v>515564.99999999994</v>
      </c>
      <c r="AA8547" s="119">
        <v>17</v>
      </c>
      <c r="AB8547" s="119">
        <v>24</v>
      </c>
      <c r="AC8547" s="137">
        <f>(Z8547*(100-AB8547))/100</f>
        <v>391829.39999999991</v>
      </c>
      <c r="AD8547" s="137">
        <f>IF(AND(AC8547="",M8547=""),0,IF((AC8547=""),M8547, IF( (M8547=""),AC8547,SUM(AC8547:AC8549)+M8547)))</f>
        <v>715291.2</v>
      </c>
      <c r="AE8547" s="137">
        <f t="shared" si="830"/>
        <v>413152.19711999997</v>
      </c>
      <c r="AF8547" s="137">
        <v>0</v>
      </c>
      <c r="AG8547" s="137">
        <f t="shared" si="831"/>
        <v>413152.19711999997</v>
      </c>
      <c r="AH8547" s="137">
        <v>0.02</v>
      </c>
    </row>
    <row r="8548" spans="1:34" s="173" customFormat="1" x14ac:dyDescent="0.55000000000000004">
      <c r="A8548" s="122"/>
      <c r="B8548" s="123"/>
      <c r="C8548" s="123"/>
      <c r="D8548" s="135"/>
      <c r="E8548" s="123"/>
      <c r="F8548" s="123"/>
      <c r="G8548" s="123"/>
      <c r="H8548" s="123"/>
      <c r="I8548" s="136"/>
      <c r="J8548" s="123"/>
      <c r="K8548" s="137"/>
      <c r="L8548" s="137"/>
      <c r="M8548" s="137"/>
      <c r="N8548" s="123">
        <v>2</v>
      </c>
      <c r="O8548" s="108" t="s">
        <v>11665</v>
      </c>
      <c r="P8548" s="138">
        <v>5509990012136</v>
      </c>
      <c r="Q8548" s="108" t="s">
        <v>11666</v>
      </c>
      <c r="R8548" s="108" t="s">
        <v>11671</v>
      </c>
      <c r="S8548" s="139"/>
      <c r="T8548" s="123" t="s">
        <v>51</v>
      </c>
      <c r="U8548" s="123" t="s">
        <v>45</v>
      </c>
      <c r="V8548" s="123" t="s">
        <v>52</v>
      </c>
      <c r="W8548" s="137">
        <v>18.36</v>
      </c>
      <c r="X8548" s="136">
        <v>13.88</v>
      </c>
      <c r="Y8548" s="137">
        <v>6750</v>
      </c>
      <c r="Z8548" s="137">
        <f>W8548*Y8548</f>
        <v>123930</v>
      </c>
      <c r="AA8548" s="119">
        <v>17</v>
      </c>
      <c r="AB8548" s="119">
        <v>24</v>
      </c>
      <c r="AC8548" s="137">
        <f>(Z8548*(100-AB8548))/100</f>
        <v>94186.8</v>
      </c>
      <c r="AD8548" s="137">
        <f>IF(AND(AC8548="",M8547=""),0,IF((AC8548=""),M8547, IF( (M8547=""),AC8548,SUM(AC8547:AC8549)+M8547)))</f>
        <v>715291.2</v>
      </c>
      <c r="AE8548" s="137">
        <f t="shared" si="830"/>
        <v>99282.418560000006</v>
      </c>
      <c r="AF8548" s="137">
        <v>0</v>
      </c>
      <c r="AG8548" s="137">
        <f t="shared" si="831"/>
        <v>99282.418560000006</v>
      </c>
      <c r="AH8548" s="137">
        <v>0.02</v>
      </c>
    </row>
    <row r="8549" spans="1:34" s="173" customFormat="1" x14ac:dyDescent="0.55000000000000004">
      <c r="A8549" s="122"/>
      <c r="B8549" s="123"/>
      <c r="C8549" s="123"/>
      <c r="D8549" s="135"/>
      <c r="E8549" s="123"/>
      <c r="F8549" s="123"/>
      <c r="G8549" s="123"/>
      <c r="H8549" s="123"/>
      <c r="I8549" s="136"/>
      <c r="J8549" s="123"/>
      <c r="K8549" s="137"/>
      <c r="L8549" s="137"/>
      <c r="M8549" s="137"/>
      <c r="N8549" s="123">
        <v>3</v>
      </c>
      <c r="O8549" s="108" t="s">
        <v>11665</v>
      </c>
      <c r="P8549" s="138">
        <v>5509990012136</v>
      </c>
      <c r="Q8549" s="108" t="s">
        <v>11666</v>
      </c>
      <c r="R8549" s="108" t="s">
        <v>11671</v>
      </c>
      <c r="S8549" s="139"/>
      <c r="T8549" s="123" t="s">
        <v>51</v>
      </c>
      <c r="U8549" s="123" t="s">
        <v>45</v>
      </c>
      <c r="V8549" s="123" t="s">
        <v>52</v>
      </c>
      <c r="W8549" s="137">
        <v>37.5</v>
      </c>
      <c r="X8549" s="136">
        <v>28.36</v>
      </c>
      <c r="Y8549" s="137">
        <v>6750</v>
      </c>
      <c r="Z8549" s="137">
        <f>W8549*Y8549</f>
        <v>253125</v>
      </c>
      <c r="AA8549" s="119">
        <v>17</v>
      </c>
      <c r="AB8549" s="119">
        <v>24</v>
      </c>
      <c r="AC8549" s="137">
        <f>(Z8549*(100-AB8549))/100</f>
        <v>192375</v>
      </c>
      <c r="AD8549" s="137">
        <f>IF(AND(AC8549="",M8547=""),0,IF((AC8549=""),M8547, IF( (M8547=""),AC8549,SUM(AC8547:AC8549)+M8547)))</f>
        <v>715291.2</v>
      </c>
      <c r="AE8549" s="137">
        <f t="shared" si="830"/>
        <v>202856.58431999999</v>
      </c>
      <c r="AF8549" s="137">
        <v>0</v>
      </c>
      <c r="AG8549" s="137">
        <f t="shared" si="831"/>
        <v>202856.58431999999</v>
      </c>
      <c r="AH8549" s="137">
        <v>0.02</v>
      </c>
    </row>
    <row r="8550" spans="1:34" s="173" customFormat="1" x14ac:dyDescent="0.55000000000000004">
      <c r="A8550" s="122"/>
      <c r="B8550" s="123">
        <v>3964</v>
      </c>
      <c r="C8550" s="123">
        <v>5289</v>
      </c>
      <c r="D8550" s="135" t="s">
        <v>11672</v>
      </c>
      <c r="E8550" s="123" t="s">
        <v>34</v>
      </c>
      <c r="F8550" s="123">
        <v>15900</v>
      </c>
      <c r="G8550" s="123">
        <v>0</v>
      </c>
      <c r="H8550" s="123">
        <v>0</v>
      </c>
      <c r="I8550" s="136">
        <v>55</v>
      </c>
      <c r="J8550" s="123" t="s">
        <v>35</v>
      </c>
      <c r="K8550" s="137">
        <f>((G8550*400)+(H8550*100))+I8550</f>
        <v>55</v>
      </c>
      <c r="L8550" s="137">
        <v>18500</v>
      </c>
      <c r="M8550" s="137">
        <f>K8550*L8550</f>
        <v>1017500</v>
      </c>
      <c r="N8550" s="123">
        <v>1</v>
      </c>
      <c r="O8550" s="108" t="s">
        <v>11665</v>
      </c>
      <c r="P8550" s="138">
        <v>5509990012136</v>
      </c>
      <c r="Q8550" s="108" t="s">
        <v>11666</v>
      </c>
      <c r="R8550" s="108" t="s">
        <v>11671</v>
      </c>
      <c r="S8550" s="139"/>
      <c r="T8550" s="123" t="s">
        <v>44</v>
      </c>
      <c r="U8550" s="123" t="s">
        <v>45</v>
      </c>
      <c r="V8550" s="123" t="s">
        <v>52</v>
      </c>
      <c r="W8550" s="137">
        <v>208</v>
      </c>
      <c r="X8550" s="136">
        <v>100</v>
      </c>
      <c r="Y8550" s="137">
        <v>7150</v>
      </c>
      <c r="Z8550" s="137">
        <f>W8550*Y8550</f>
        <v>1487200</v>
      </c>
      <c r="AA8550" s="119">
        <v>17</v>
      </c>
      <c r="AB8550" s="119">
        <v>24</v>
      </c>
      <c r="AC8550" s="137">
        <f>(Z8550*(100-AB8550))/100</f>
        <v>1130272</v>
      </c>
      <c r="AD8550" s="137">
        <f>IF(AND(AC8550="",M8550=""),0,IF((AC8550=""),M8550, IF( (M8550=""),AC8550,AC8550+M8550)))</f>
        <v>2147772</v>
      </c>
      <c r="AE8550" s="137">
        <f t="shared" si="830"/>
        <v>2147772</v>
      </c>
      <c r="AF8550" s="137">
        <v>50000000</v>
      </c>
      <c r="AG8550" s="137">
        <f t="shared" si="831"/>
        <v>0</v>
      </c>
      <c r="AH8550" s="137">
        <v>0.02</v>
      </c>
    </row>
    <row r="8551" spans="1:34" s="173" customFormat="1" x14ac:dyDescent="0.55000000000000004">
      <c r="A8551" s="122"/>
      <c r="B8551" s="123"/>
      <c r="C8551" s="123"/>
      <c r="D8551" s="135"/>
      <c r="E8551" s="123"/>
      <c r="F8551" s="123"/>
      <c r="G8551" s="123"/>
      <c r="H8551" s="123"/>
      <c r="I8551" s="136"/>
      <c r="J8551" s="123"/>
      <c r="K8551" s="137"/>
      <c r="L8551" s="137" t="s">
        <v>63</v>
      </c>
      <c r="M8551" s="137">
        <f>SUM(M8545:M8550)</f>
        <v>1901075</v>
      </c>
      <c r="N8551" s="123"/>
      <c r="O8551" s="108"/>
      <c r="P8551" s="138"/>
      <c r="Q8551" s="108"/>
      <c r="R8551" s="108"/>
      <c r="S8551" s="139"/>
      <c r="T8551" s="123"/>
      <c r="U8551" s="123"/>
      <c r="V8551" s="123"/>
      <c r="W8551" s="137"/>
      <c r="X8551" s="136"/>
      <c r="Y8551" s="137"/>
      <c r="Z8551" s="137"/>
      <c r="AA8551" s="119"/>
      <c r="AB8551" s="119"/>
      <c r="AC8551" s="137"/>
      <c r="AD8551" s="137"/>
      <c r="AE8551" s="137">
        <f>SUM(AE8545:AE8550)</f>
        <v>3709738.1999999997</v>
      </c>
      <c r="AF8551" s="137"/>
      <c r="AG8551" s="137">
        <f>SUM(AG8545:AG8550)</f>
        <v>1561966.1999999997</v>
      </c>
      <c r="AH8551" s="137"/>
    </row>
    <row r="8552" spans="1:34" s="173" customFormat="1" x14ac:dyDescent="0.55000000000000004">
      <c r="A8552" s="122" t="s">
        <v>11675</v>
      </c>
      <c r="B8552" s="123">
        <v>3965</v>
      </c>
      <c r="C8552" s="123">
        <v>5199</v>
      </c>
      <c r="D8552" s="135" t="s">
        <v>11676</v>
      </c>
      <c r="E8552" s="123" t="s">
        <v>34</v>
      </c>
      <c r="F8552" s="123">
        <v>15873</v>
      </c>
      <c r="G8552" s="123">
        <v>5</v>
      </c>
      <c r="H8552" s="123">
        <v>3</v>
      </c>
      <c r="I8552" s="136">
        <v>99</v>
      </c>
      <c r="J8552" s="123" t="s">
        <v>38</v>
      </c>
      <c r="K8552" s="137">
        <f>((G8552*400)+(H8552*100))+I8552</f>
        <v>2399</v>
      </c>
      <c r="L8552" s="137">
        <v>275</v>
      </c>
      <c r="M8552" s="137">
        <f>K8552*L8552</f>
        <v>659725</v>
      </c>
      <c r="N8552" s="123"/>
      <c r="O8552" s="108"/>
      <c r="P8552" s="138"/>
      <c r="Q8552" s="108"/>
      <c r="R8552" s="108"/>
      <c r="S8552" s="139"/>
      <c r="T8552" s="123"/>
      <c r="U8552" s="123"/>
      <c r="V8552" s="123"/>
      <c r="W8552" s="137"/>
      <c r="X8552" s="136"/>
      <c r="Y8552" s="137"/>
      <c r="Z8552" s="137"/>
      <c r="AA8552" s="119"/>
      <c r="AB8552" s="119"/>
      <c r="AC8552" s="137"/>
      <c r="AD8552" s="137">
        <f>IF(AND(AC8552="",M8552=""),0,IF((AC8552=""),M8552,IF((M8552=""),AC8552,AC8552+M8552)))</f>
        <v>659725</v>
      </c>
      <c r="AE8552" s="137">
        <f t="shared" ref="AE8552:AE8563" si="832">IF( (X8552=""),AD8552*1,AD8552*(X8552/100) )</f>
        <v>659725</v>
      </c>
      <c r="AF8552" s="137">
        <v>50000000</v>
      </c>
      <c r="AG8552" s="137">
        <f t="shared" ref="AG8552:AG8563" si="833">IF((AF8552-AE8552) &gt; 1,0,IF((AF8552-AE8552)&lt;0,AE8552-AF8552,AF8552-AE8552))</f>
        <v>0</v>
      </c>
      <c r="AH8552" s="137">
        <v>0.01</v>
      </c>
    </row>
    <row r="8553" spans="1:34" s="173" customFormat="1" x14ac:dyDescent="0.55000000000000004">
      <c r="A8553" s="122"/>
      <c r="B8553" s="123">
        <v>3966</v>
      </c>
      <c r="C8553" s="123">
        <v>5200</v>
      </c>
      <c r="D8553" s="135" t="s">
        <v>11677</v>
      </c>
      <c r="E8553" s="123" t="s">
        <v>34</v>
      </c>
      <c r="F8553" s="123">
        <v>15877</v>
      </c>
      <c r="G8553" s="123">
        <v>5</v>
      </c>
      <c r="H8553" s="123">
        <v>3</v>
      </c>
      <c r="I8553" s="136">
        <v>5</v>
      </c>
      <c r="J8553" s="123" t="s">
        <v>38</v>
      </c>
      <c r="K8553" s="137">
        <f>((G8553*400)+(H8553*100))+I8553</f>
        <v>2305</v>
      </c>
      <c r="L8553" s="137">
        <v>650</v>
      </c>
      <c r="M8553" s="137">
        <f>K8553*L8553</f>
        <v>1498250</v>
      </c>
      <c r="N8553" s="123"/>
      <c r="O8553" s="108"/>
      <c r="P8553" s="138"/>
      <c r="Q8553" s="108"/>
      <c r="R8553" s="108"/>
      <c r="S8553" s="139"/>
      <c r="T8553" s="123"/>
      <c r="U8553" s="123"/>
      <c r="V8553" s="123"/>
      <c r="W8553" s="137"/>
      <c r="X8553" s="136"/>
      <c r="Y8553" s="137"/>
      <c r="Z8553" s="137"/>
      <c r="AA8553" s="119"/>
      <c r="AB8553" s="119"/>
      <c r="AC8553" s="137"/>
      <c r="AD8553" s="137">
        <f>IF(AND(AC8553="",M8553=""),0,IF((AC8553=""),M8553,IF((M8553=""),AC8553,AC8553+M8553)))</f>
        <v>1498250</v>
      </c>
      <c r="AE8553" s="137">
        <f t="shared" si="832"/>
        <v>1498250</v>
      </c>
      <c r="AF8553" s="137">
        <v>50000000</v>
      </c>
      <c r="AG8553" s="137">
        <f t="shared" si="833"/>
        <v>0</v>
      </c>
      <c r="AH8553" s="137">
        <v>0.01</v>
      </c>
    </row>
    <row r="8554" spans="1:34" s="173" customFormat="1" x14ac:dyDescent="0.55000000000000004">
      <c r="A8554" s="122"/>
      <c r="B8554" s="123">
        <v>3967</v>
      </c>
      <c r="C8554" s="123">
        <v>5498</v>
      </c>
      <c r="D8554" s="135" t="s">
        <v>11678</v>
      </c>
      <c r="E8554" s="123" t="s">
        <v>34</v>
      </c>
      <c r="F8554" s="123">
        <v>16621</v>
      </c>
      <c r="G8554" s="123">
        <v>0</v>
      </c>
      <c r="H8554" s="123">
        <v>1</v>
      </c>
      <c r="I8554" s="136">
        <v>78</v>
      </c>
      <c r="J8554" s="123" t="s">
        <v>35</v>
      </c>
      <c r="K8554" s="137">
        <f>((G8554*400)+(H8554*100))+I8554</f>
        <v>178</v>
      </c>
      <c r="L8554" s="137">
        <v>2425</v>
      </c>
      <c r="M8554" s="137">
        <f>K8554*L8554</f>
        <v>431650</v>
      </c>
      <c r="N8554" s="123">
        <v>1</v>
      </c>
      <c r="O8554" s="108" t="s">
        <v>11673</v>
      </c>
      <c r="P8554" s="138">
        <v>3570800006241</v>
      </c>
      <c r="Q8554" s="108" t="s">
        <v>11674</v>
      </c>
      <c r="R8554" s="108" t="s">
        <v>11679</v>
      </c>
      <c r="S8554" s="139" t="s">
        <v>11680</v>
      </c>
      <c r="T8554" s="123" t="s">
        <v>51</v>
      </c>
      <c r="U8554" s="123" t="s">
        <v>45</v>
      </c>
      <c r="V8554" s="123" t="s">
        <v>52</v>
      </c>
      <c r="W8554" s="137">
        <v>601.20000000000005</v>
      </c>
      <c r="X8554" s="136">
        <v>96.05</v>
      </c>
      <c r="Y8554" s="137">
        <v>6750</v>
      </c>
      <c r="Z8554" s="137">
        <f>W8554*Y8554</f>
        <v>4058100.0000000005</v>
      </c>
      <c r="AA8554" s="119">
        <v>7</v>
      </c>
      <c r="AB8554" s="119">
        <v>7</v>
      </c>
      <c r="AC8554" s="137">
        <f>(Z8554*(100-AB8554))/100</f>
        <v>3774033.0000000005</v>
      </c>
      <c r="AD8554" s="137">
        <f>IF(AND(AC8554="",M8554=""),0,IF((AC8554=""),M8554, IF( (M8554=""),AC8554,SUM(AC8554:AC8559)+M8554)))</f>
        <v>4256321.5</v>
      </c>
      <c r="AE8554" s="137">
        <f t="shared" si="832"/>
        <v>4088196.8007499999</v>
      </c>
      <c r="AF8554" s="137">
        <v>50000000</v>
      </c>
      <c r="AG8554" s="137">
        <f t="shared" si="833"/>
        <v>0</v>
      </c>
      <c r="AH8554" s="137">
        <v>0.02</v>
      </c>
    </row>
    <row r="8555" spans="1:34" s="173" customFormat="1" x14ac:dyDescent="0.55000000000000004">
      <c r="A8555" s="122"/>
      <c r="B8555" s="123"/>
      <c r="C8555" s="123"/>
      <c r="D8555" s="135"/>
      <c r="E8555" s="123"/>
      <c r="F8555" s="123"/>
      <c r="G8555" s="123"/>
      <c r="H8555" s="123"/>
      <c r="I8555" s="136"/>
      <c r="J8555" s="123"/>
      <c r="K8555" s="137"/>
      <c r="L8555" s="137"/>
      <c r="M8555" s="137"/>
      <c r="N8555" s="123">
        <v>2</v>
      </c>
      <c r="O8555" s="108" t="s">
        <v>11673</v>
      </c>
      <c r="P8555" s="138">
        <v>3570800006241</v>
      </c>
      <c r="Q8555" s="108" t="s">
        <v>11674</v>
      </c>
      <c r="R8555" s="108" t="s">
        <v>11679</v>
      </c>
      <c r="S8555" s="139" t="s">
        <v>11681</v>
      </c>
      <c r="T8555" s="123" t="s">
        <v>439</v>
      </c>
      <c r="U8555" s="123" t="s">
        <v>45</v>
      </c>
      <c r="V8555" s="123" t="s">
        <v>52</v>
      </c>
      <c r="W8555" s="137">
        <v>9</v>
      </c>
      <c r="X8555" s="136">
        <v>1.44</v>
      </c>
      <c r="Y8555" s="137">
        <v>6050</v>
      </c>
      <c r="Z8555" s="137">
        <f>W8555*Y8555</f>
        <v>54450</v>
      </c>
      <c r="AA8555" s="119">
        <v>7</v>
      </c>
      <c r="AB8555" s="119">
        <v>7</v>
      </c>
      <c r="AC8555" s="137">
        <f>(Z8555*(100-AB8555))/100</f>
        <v>50638.5</v>
      </c>
      <c r="AD8555" s="137">
        <f>IF(AND(AC8555="",M8554=""),0,IF((AC8555=""),M8554, IF( (M8554=""),AC8555,SUM(AC8554:AC8559)+M8554)))</f>
        <v>4256321.5</v>
      </c>
      <c r="AE8555" s="137">
        <f t="shared" si="832"/>
        <v>61291.029600000002</v>
      </c>
      <c r="AF8555" s="137">
        <v>50000000</v>
      </c>
      <c r="AG8555" s="137">
        <f t="shared" si="833"/>
        <v>0</v>
      </c>
      <c r="AH8555" s="137">
        <v>0.02</v>
      </c>
    </row>
    <row r="8556" spans="1:34" s="173" customFormat="1" x14ac:dyDescent="0.55000000000000004">
      <c r="A8556" s="122"/>
      <c r="B8556" s="123"/>
      <c r="C8556" s="123"/>
      <c r="D8556" s="135"/>
      <c r="E8556" s="123"/>
      <c r="F8556" s="123"/>
      <c r="G8556" s="123"/>
      <c r="H8556" s="123"/>
      <c r="I8556" s="136"/>
      <c r="J8556" s="123"/>
      <c r="K8556" s="137"/>
      <c r="L8556" s="137"/>
      <c r="M8556" s="137"/>
      <c r="N8556" s="123">
        <v>3</v>
      </c>
      <c r="O8556" s="108" t="s">
        <v>11673</v>
      </c>
      <c r="P8556" s="138">
        <v>3570800006241</v>
      </c>
      <c r="Q8556" s="108" t="s">
        <v>11674</v>
      </c>
      <c r="R8556" s="108" t="s">
        <v>11679</v>
      </c>
      <c r="S8556" s="139" t="s">
        <v>11682</v>
      </c>
      <c r="T8556" s="123" t="s">
        <v>55</v>
      </c>
      <c r="U8556" s="123" t="s">
        <v>45</v>
      </c>
      <c r="V8556" s="123" t="s">
        <v>52</v>
      </c>
      <c r="W8556" s="137">
        <v>15.75</v>
      </c>
      <c r="X8556" s="136">
        <v>2.52</v>
      </c>
      <c r="Y8556" s="137">
        <v>0</v>
      </c>
      <c r="Z8556" s="137">
        <f>W8556*Y8556</f>
        <v>0</v>
      </c>
      <c r="AA8556" s="119">
        <v>7</v>
      </c>
      <c r="AB8556" s="119">
        <v>7</v>
      </c>
      <c r="AC8556" s="137">
        <f>(Z8556*(100-AB8556))/100</f>
        <v>0</v>
      </c>
      <c r="AD8556" s="137">
        <f>IF(AND(AC8556="",M8554=""),0,IF((AC8556=""),M8554, IF( (M8554=""),AC8556,SUM(AC8554:AC8559)+M8554)))</f>
        <v>4256321.5</v>
      </c>
      <c r="AE8556" s="137">
        <f t="shared" si="832"/>
        <v>107259.3018</v>
      </c>
      <c r="AF8556" s="137">
        <v>50000000</v>
      </c>
      <c r="AG8556" s="137">
        <f t="shared" si="833"/>
        <v>0</v>
      </c>
      <c r="AH8556" s="137">
        <v>0.02</v>
      </c>
    </row>
    <row r="8557" spans="1:34" s="173" customFormat="1" x14ac:dyDescent="0.55000000000000004">
      <c r="A8557" s="122"/>
      <c r="B8557" s="123">
        <v>3968</v>
      </c>
      <c r="C8557" s="123">
        <v>5202</v>
      </c>
      <c r="D8557" s="135" t="s">
        <v>11683</v>
      </c>
      <c r="E8557" s="123" t="s">
        <v>34</v>
      </c>
      <c r="F8557" s="123">
        <v>17593</v>
      </c>
      <c r="G8557" s="123">
        <v>1</v>
      </c>
      <c r="H8557" s="123">
        <v>2</v>
      </c>
      <c r="I8557" s="136">
        <v>7</v>
      </c>
      <c r="J8557" s="123" t="s">
        <v>38</v>
      </c>
      <c r="K8557" s="137">
        <f>((G8557*400)+(H8557*100))+I8557</f>
        <v>607</v>
      </c>
      <c r="L8557" s="137">
        <v>275</v>
      </c>
      <c r="M8557" s="137">
        <f>K8557*L8557</f>
        <v>166925</v>
      </c>
      <c r="N8557" s="123"/>
      <c r="O8557" s="108"/>
      <c r="P8557" s="138"/>
      <c r="Q8557" s="108"/>
      <c r="R8557" s="108"/>
      <c r="S8557" s="139"/>
      <c r="T8557" s="123"/>
      <c r="U8557" s="123"/>
      <c r="V8557" s="123"/>
      <c r="W8557" s="137"/>
      <c r="X8557" s="136"/>
      <c r="Y8557" s="137"/>
      <c r="Z8557" s="137"/>
      <c r="AA8557" s="119"/>
      <c r="AB8557" s="119"/>
      <c r="AC8557" s="137"/>
      <c r="AD8557" s="137">
        <f>IF(AND(AC8557="",M8557=""),0,IF((AC8557=""),M8557,IF((M8557=""),AC8557,AC8557+M8557)))</f>
        <v>166925</v>
      </c>
      <c r="AE8557" s="137">
        <f t="shared" si="832"/>
        <v>166925</v>
      </c>
      <c r="AF8557" s="137">
        <v>50000000</v>
      </c>
      <c r="AG8557" s="137">
        <f t="shared" si="833"/>
        <v>0</v>
      </c>
      <c r="AH8557" s="137">
        <v>0.01</v>
      </c>
    </row>
    <row r="8558" spans="1:34" s="173" customFormat="1" x14ac:dyDescent="0.55000000000000004">
      <c r="A8558" s="122"/>
      <c r="B8558" s="123">
        <v>3969</v>
      </c>
      <c r="C8558" s="123">
        <v>5203</v>
      </c>
      <c r="D8558" s="135" t="s">
        <v>11684</v>
      </c>
      <c r="E8558" s="123" t="s">
        <v>34</v>
      </c>
      <c r="F8558" s="123">
        <v>17594</v>
      </c>
      <c r="G8558" s="123">
        <v>0</v>
      </c>
      <c r="H8558" s="123">
        <v>3</v>
      </c>
      <c r="I8558" s="136">
        <v>59</v>
      </c>
      <c r="J8558" s="123" t="s">
        <v>38</v>
      </c>
      <c r="K8558" s="137">
        <f>((G8558*400)+(H8558*100))+I8558</f>
        <v>359</v>
      </c>
      <c r="L8558" s="137">
        <v>800</v>
      </c>
      <c r="M8558" s="137">
        <f>K8558*L8558</f>
        <v>287200</v>
      </c>
      <c r="N8558" s="123"/>
      <c r="O8558" s="108"/>
      <c r="P8558" s="138"/>
      <c r="Q8558" s="108"/>
      <c r="R8558" s="108"/>
      <c r="S8558" s="139"/>
      <c r="T8558" s="123"/>
      <c r="U8558" s="123"/>
      <c r="V8558" s="123"/>
      <c r="W8558" s="137"/>
      <c r="X8558" s="136"/>
      <c r="Y8558" s="137"/>
      <c r="Z8558" s="137"/>
      <c r="AA8558" s="119"/>
      <c r="AB8558" s="119"/>
      <c r="AC8558" s="137"/>
      <c r="AD8558" s="137">
        <f>IF(AND(AC8558="",M8558=""),0,IF((AC8558=""),M8558,IF((M8558=""),AC8558,AC8558+M8558)))</f>
        <v>287200</v>
      </c>
      <c r="AE8558" s="137">
        <f t="shared" si="832"/>
        <v>287200</v>
      </c>
      <c r="AF8558" s="137">
        <v>50000000</v>
      </c>
      <c r="AG8558" s="137">
        <f t="shared" si="833"/>
        <v>0</v>
      </c>
      <c r="AH8558" s="137">
        <v>0.01</v>
      </c>
    </row>
    <row r="8559" spans="1:34" s="173" customFormat="1" x14ac:dyDescent="0.55000000000000004">
      <c r="A8559" s="122"/>
      <c r="B8559" s="123">
        <v>3970</v>
      </c>
      <c r="C8559" s="123">
        <v>5205</v>
      </c>
      <c r="D8559" s="135" t="s">
        <v>11685</v>
      </c>
      <c r="E8559" s="123" t="s">
        <v>34</v>
      </c>
      <c r="F8559" s="123">
        <v>17595</v>
      </c>
      <c r="G8559" s="123">
        <v>2</v>
      </c>
      <c r="H8559" s="123">
        <v>0</v>
      </c>
      <c r="I8559" s="136">
        <v>61</v>
      </c>
      <c r="J8559" s="123" t="s">
        <v>38</v>
      </c>
      <c r="K8559" s="137">
        <f>((G8559*400)+(H8559*100))+I8559</f>
        <v>861</v>
      </c>
      <c r="L8559" s="137">
        <v>650</v>
      </c>
      <c r="M8559" s="137">
        <f>K8559*L8559</f>
        <v>559650</v>
      </c>
      <c r="N8559" s="123"/>
      <c r="O8559" s="108"/>
      <c r="P8559" s="138"/>
      <c r="Q8559" s="108"/>
      <c r="R8559" s="108"/>
      <c r="S8559" s="139"/>
      <c r="T8559" s="123"/>
      <c r="U8559" s="123"/>
      <c r="V8559" s="123"/>
      <c r="W8559" s="137"/>
      <c r="X8559" s="136"/>
      <c r="Y8559" s="137"/>
      <c r="Z8559" s="137"/>
      <c r="AA8559" s="119"/>
      <c r="AB8559" s="119"/>
      <c r="AC8559" s="137"/>
      <c r="AD8559" s="137">
        <f>IF(AND(AC8559="",M8559=""),0,IF((AC8559=""),M8559,IF((M8559=""),AC8559,AC8559+M8559)))</f>
        <v>559650</v>
      </c>
      <c r="AE8559" s="137">
        <f t="shared" si="832"/>
        <v>559650</v>
      </c>
      <c r="AF8559" s="137">
        <v>50000000</v>
      </c>
      <c r="AG8559" s="137">
        <f t="shared" si="833"/>
        <v>0</v>
      </c>
      <c r="AH8559" s="137">
        <v>0.01</v>
      </c>
    </row>
    <row r="8560" spans="1:34" s="173" customFormat="1" x14ac:dyDescent="0.55000000000000004">
      <c r="A8560" s="122"/>
      <c r="B8560" s="123">
        <v>3971</v>
      </c>
      <c r="C8560" s="123">
        <v>5206</v>
      </c>
      <c r="D8560" s="135" t="s">
        <v>11686</v>
      </c>
      <c r="E8560" s="123" t="s">
        <v>34</v>
      </c>
      <c r="F8560" s="123">
        <v>17596</v>
      </c>
      <c r="G8560" s="123">
        <v>1</v>
      </c>
      <c r="H8560" s="123">
        <v>3</v>
      </c>
      <c r="I8560" s="136">
        <v>53</v>
      </c>
      <c r="J8560" s="123" t="s">
        <v>38</v>
      </c>
      <c r="K8560" s="137">
        <f>((G8560*400)+(H8560*100))+I8560</f>
        <v>753</v>
      </c>
      <c r="L8560" s="137">
        <v>475</v>
      </c>
      <c r="M8560" s="137">
        <f>K8560*L8560</f>
        <v>357675</v>
      </c>
      <c r="N8560" s="123"/>
      <c r="O8560" s="108"/>
      <c r="P8560" s="138"/>
      <c r="Q8560" s="108"/>
      <c r="R8560" s="108"/>
      <c r="S8560" s="139"/>
      <c r="T8560" s="123"/>
      <c r="U8560" s="123"/>
      <c r="V8560" s="123"/>
      <c r="W8560" s="137"/>
      <c r="X8560" s="136"/>
      <c r="Y8560" s="137"/>
      <c r="Z8560" s="137"/>
      <c r="AA8560" s="119"/>
      <c r="AB8560" s="119"/>
      <c r="AC8560" s="137"/>
      <c r="AD8560" s="137">
        <f>IF(AND(AC8560="",M8560=""),0,IF((AC8560=""),M8560,IF((M8560=""),AC8560,AC8560+M8560)))</f>
        <v>357675</v>
      </c>
      <c r="AE8560" s="137">
        <f t="shared" si="832"/>
        <v>357675</v>
      </c>
      <c r="AF8560" s="137">
        <v>50000000</v>
      </c>
      <c r="AG8560" s="137">
        <f t="shared" si="833"/>
        <v>0</v>
      </c>
      <c r="AH8560" s="137">
        <v>0.01</v>
      </c>
    </row>
    <row r="8561" spans="1:34" s="173" customFormat="1" x14ac:dyDescent="0.55000000000000004">
      <c r="A8561" s="122"/>
      <c r="B8561" s="123">
        <v>3972</v>
      </c>
      <c r="C8561" s="123">
        <v>5921</v>
      </c>
      <c r="D8561" s="135" t="s">
        <v>11687</v>
      </c>
      <c r="E8561" s="123" t="s">
        <v>34</v>
      </c>
      <c r="F8561" s="123">
        <v>23744</v>
      </c>
      <c r="G8561" s="123">
        <v>4</v>
      </c>
      <c r="H8561" s="123">
        <v>0</v>
      </c>
      <c r="I8561" s="136">
        <v>69</v>
      </c>
      <c r="J8561" s="123" t="s">
        <v>35</v>
      </c>
      <c r="K8561" s="137">
        <f>((G8561*400)+(H8561*100))+I8561</f>
        <v>1669</v>
      </c>
      <c r="L8561" s="137">
        <v>450</v>
      </c>
      <c r="M8561" s="137">
        <f>K8561*L8561</f>
        <v>751050</v>
      </c>
      <c r="N8561" s="123">
        <v>1</v>
      </c>
      <c r="O8561" s="108" t="s">
        <v>11673</v>
      </c>
      <c r="P8561" s="138">
        <v>3570800006241</v>
      </c>
      <c r="Q8561" s="108" t="s">
        <v>11674</v>
      </c>
      <c r="R8561" s="108" t="s">
        <v>11679</v>
      </c>
      <c r="S8561" s="139" t="s">
        <v>11688</v>
      </c>
      <c r="T8561" s="123" t="s">
        <v>51</v>
      </c>
      <c r="U8561" s="123" t="s">
        <v>45</v>
      </c>
      <c r="V8561" s="123" t="s">
        <v>52</v>
      </c>
      <c r="W8561" s="137">
        <v>268.60000000000002</v>
      </c>
      <c r="X8561" s="136">
        <v>58.89</v>
      </c>
      <c r="Y8561" s="137">
        <v>6750</v>
      </c>
      <c r="Z8561" s="137">
        <f>W8561*Y8561</f>
        <v>1813050.0000000002</v>
      </c>
      <c r="AA8561" s="119">
        <v>7</v>
      </c>
      <c r="AB8561" s="119">
        <v>7</v>
      </c>
      <c r="AC8561" s="137">
        <f>(Z8561*(100-AB8561))/100</f>
        <v>1686136.5000000002</v>
      </c>
      <c r="AD8561" s="137">
        <f>IF(AND(AC8561="",M8561=""),0,IF((AC8561=""),M8561, IF( (M8561=""),AC8561,SUM(AC8561:AC8568)+M8561)))</f>
        <v>2510702.1800000002</v>
      </c>
      <c r="AE8561" s="137">
        <f t="shared" si="832"/>
        <v>1478552.5138020001</v>
      </c>
      <c r="AF8561" s="137">
        <v>10000000</v>
      </c>
      <c r="AG8561" s="137">
        <v>751050</v>
      </c>
      <c r="AH8561" s="137">
        <v>0.02</v>
      </c>
    </row>
    <row r="8562" spans="1:34" s="173" customFormat="1" x14ac:dyDescent="0.55000000000000004">
      <c r="A8562" s="122"/>
      <c r="B8562" s="123"/>
      <c r="C8562" s="123"/>
      <c r="D8562" s="135"/>
      <c r="E8562" s="123"/>
      <c r="F8562" s="123"/>
      <c r="G8562" s="123"/>
      <c r="H8562" s="123"/>
      <c r="I8562" s="136"/>
      <c r="J8562" s="123"/>
      <c r="K8562" s="137"/>
      <c r="L8562" s="137"/>
      <c r="M8562" s="137"/>
      <c r="N8562" s="123">
        <v>2</v>
      </c>
      <c r="O8562" s="108" t="s">
        <v>11673</v>
      </c>
      <c r="P8562" s="138">
        <v>3570800006241</v>
      </c>
      <c r="Q8562" s="108" t="s">
        <v>11674</v>
      </c>
      <c r="R8562" s="108" t="s">
        <v>11679</v>
      </c>
      <c r="S8562" s="139" t="s">
        <v>11689</v>
      </c>
      <c r="T8562" s="123" t="s">
        <v>343</v>
      </c>
      <c r="U8562" s="123" t="s">
        <v>74</v>
      </c>
      <c r="V8562" s="123" t="s">
        <v>52</v>
      </c>
      <c r="W8562" s="137">
        <v>119.7</v>
      </c>
      <c r="X8562" s="136">
        <v>26.24</v>
      </c>
      <c r="Y8562" s="137">
        <v>5600</v>
      </c>
      <c r="Z8562" s="137">
        <f>W8562*Y8562</f>
        <v>670320</v>
      </c>
      <c r="AA8562" s="119">
        <v>22</v>
      </c>
      <c r="AB8562" s="119">
        <v>93</v>
      </c>
      <c r="AC8562" s="137">
        <f>(Z8562*(100-AB8562))/100</f>
        <v>46922.400000000001</v>
      </c>
      <c r="AD8562" s="137">
        <f>IF(AND(AC8562="",M8561=""),0,IF((AC8562=""),M8561, IF( (M8561=""),AC8562,SUM(AC8561:AC8568)+M8561)))</f>
        <v>2510702.1800000002</v>
      </c>
      <c r="AE8562" s="137">
        <f t="shared" si="832"/>
        <v>658808.25203199999</v>
      </c>
      <c r="AF8562" s="137">
        <v>10000000</v>
      </c>
      <c r="AG8562" s="137">
        <f t="shared" si="833"/>
        <v>0</v>
      </c>
      <c r="AH8562" s="137">
        <v>0.02</v>
      </c>
    </row>
    <row r="8563" spans="1:34" s="173" customFormat="1" x14ac:dyDescent="0.55000000000000004">
      <c r="A8563" s="122"/>
      <c r="B8563" s="123"/>
      <c r="C8563" s="123"/>
      <c r="D8563" s="135"/>
      <c r="E8563" s="123"/>
      <c r="F8563" s="123"/>
      <c r="G8563" s="123"/>
      <c r="H8563" s="123"/>
      <c r="I8563" s="136"/>
      <c r="J8563" s="123"/>
      <c r="K8563" s="137"/>
      <c r="L8563" s="137"/>
      <c r="M8563" s="137"/>
      <c r="N8563" s="123">
        <v>3</v>
      </c>
      <c r="O8563" s="108" t="s">
        <v>11673</v>
      </c>
      <c r="P8563" s="138">
        <v>3570800006241</v>
      </c>
      <c r="Q8563" s="108" t="s">
        <v>11674</v>
      </c>
      <c r="R8563" s="108" t="s">
        <v>11679</v>
      </c>
      <c r="S8563" s="139" t="s">
        <v>11690</v>
      </c>
      <c r="T8563" s="123" t="s">
        <v>343</v>
      </c>
      <c r="U8563" s="123" t="s">
        <v>74</v>
      </c>
      <c r="V8563" s="123" t="s">
        <v>52</v>
      </c>
      <c r="W8563" s="137">
        <v>67.84</v>
      </c>
      <c r="X8563" s="136">
        <v>14.87</v>
      </c>
      <c r="Y8563" s="137">
        <v>5600</v>
      </c>
      <c r="Z8563" s="137">
        <f>W8563*Y8563</f>
        <v>379904</v>
      </c>
      <c r="AA8563" s="119">
        <v>22</v>
      </c>
      <c r="AB8563" s="119">
        <v>93</v>
      </c>
      <c r="AC8563" s="137">
        <f>(Z8563*(100-AB8563))/100</f>
        <v>26593.279999999999</v>
      </c>
      <c r="AD8563" s="137">
        <f>IF(AND(AC8563="",M8561=""),0,IF((AC8563=""),M8561, IF( (M8561=""),AC8563,SUM(AC8561:AC8568)+M8561)))</f>
        <v>2510702.1800000002</v>
      </c>
      <c r="AE8563" s="137">
        <f t="shared" si="832"/>
        <v>373341.41416600003</v>
      </c>
      <c r="AF8563" s="137">
        <v>10000000</v>
      </c>
      <c r="AG8563" s="137">
        <f t="shared" si="833"/>
        <v>0</v>
      </c>
      <c r="AH8563" s="137">
        <v>0.02</v>
      </c>
    </row>
    <row r="8564" spans="1:34" s="173" customFormat="1" x14ac:dyDescent="0.55000000000000004">
      <c r="A8564" s="122"/>
      <c r="B8564" s="123"/>
      <c r="C8564" s="123"/>
      <c r="D8564" s="135"/>
      <c r="E8564" s="123"/>
      <c r="F8564" s="123"/>
      <c r="G8564" s="123"/>
      <c r="H8564" s="123"/>
      <c r="I8564" s="136"/>
      <c r="J8564" s="123"/>
      <c r="K8564" s="137"/>
      <c r="L8564" s="137" t="s">
        <v>63</v>
      </c>
      <c r="M8564" s="137">
        <f>SUM(M8552:M8563)</f>
        <v>4712125</v>
      </c>
      <c r="N8564" s="123"/>
      <c r="O8564" s="108"/>
      <c r="P8564" s="138"/>
      <c r="Q8564" s="108"/>
      <c r="R8564" s="108"/>
      <c r="S8564" s="139"/>
      <c r="T8564" s="123"/>
      <c r="U8564" s="123"/>
      <c r="V8564" s="123"/>
      <c r="W8564" s="137"/>
      <c r="X8564" s="136"/>
      <c r="Y8564" s="137"/>
      <c r="Z8564" s="137"/>
      <c r="AA8564" s="119"/>
      <c r="AB8564" s="119"/>
      <c r="AC8564" s="137"/>
      <c r="AD8564" s="137"/>
      <c r="AE8564" s="137">
        <f>SUM(AE8552:AE8563)</f>
        <v>10296874.31215</v>
      </c>
      <c r="AF8564" s="137"/>
      <c r="AG8564" s="137">
        <f>SUM(AG8552:AG8563)</f>
        <v>751050</v>
      </c>
      <c r="AH8564" s="137"/>
    </row>
    <row r="8565" spans="1:34" s="173" customFormat="1" x14ac:dyDescent="0.55000000000000004">
      <c r="A8565" s="122" t="s">
        <v>11691</v>
      </c>
      <c r="B8565" s="123">
        <v>3973</v>
      </c>
      <c r="C8565" s="123">
        <v>5828</v>
      </c>
      <c r="D8565" s="135" t="s">
        <v>11692</v>
      </c>
      <c r="E8565" s="123" t="s">
        <v>34</v>
      </c>
      <c r="F8565" s="123">
        <v>3769</v>
      </c>
      <c r="G8565" s="123">
        <v>0</v>
      </c>
      <c r="H8565" s="123">
        <v>2</v>
      </c>
      <c r="I8565" s="136">
        <v>31</v>
      </c>
      <c r="J8565" s="123" t="s">
        <v>38</v>
      </c>
      <c r="K8565" s="137">
        <f>((G8565*400)+(H8565*100))+I8565</f>
        <v>231</v>
      </c>
      <c r="L8565" s="137">
        <v>1250</v>
      </c>
      <c r="M8565" s="137">
        <f>K8565*L8565</f>
        <v>288750</v>
      </c>
      <c r="N8565" s="123"/>
      <c r="O8565" s="108"/>
      <c r="P8565" s="138"/>
      <c r="Q8565" s="108"/>
      <c r="R8565" s="108"/>
      <c r="S8565" s="139"/>
      <c r="T8565" s="123"/>
      <c r="U8565" s="123"/>
      <c r="V8565" s="123"/>
      <c r="W8565" s="137"/>
      <c r="X8565" s="136"/>
      <c r="Y8565" s="137"/>
      <c r="Z8565" s="137"/>
      <c r="AA8565" s="119"/>
      <c r="AB8565" s="119"/>
      <c r="AC8565" s="137"/>
      <c r="AD8565" s="137">
        <f>IF(AND(AC8565="",M8565=""),0,IF((AC8565=""),M8565,IF((M8565=""),AC8565,AC8565+M8565)))</f>
        <v>288750</v>
      </c>
      <c r="AE8565" s="137">
        <f>IF( (X8565=""),AD8565*1,AD8565*(X8565/100) )</f>
        <v>288750</v>
      </c>
      <c r="AF8565" s="137">
        <v>50000000</v>
      </c>
      <c r="AG8565" s="137">
        <f>IF((AF8565-AE8565) &gt; 1,0,IF((AF8565-AE8565)&lt;0,AE8565-AF8565,AF8565-AE8565))</f>
        <v>0</v>
      </c>
      <c r="AH8565" s="137">
        <v>0.01</v>
      </c>
    </row>
    <row r="8566" spans="1:34" s="173" customFormat="1" x14ac:dyDescent="0.55000000000000004">
      <c r="A8566" s="122"/>
      <c r="B8566" s="123"/>
      <c r="C8566" s="123"/>
      <c r="D8566" s="135"/>
      <c r="E8566" s="123"/>
      <c r="F8566" s="123"/>
      <c r="G8566" s="123"/>
      <c r="H8566" s="123"/>
      <c r="I8566" s="136"/>
      <c r="J8566" s="123"/>
      <c r="K8566" s="137"/>
      <c r="L8566" s="137" t="s">
        <v>63</v>
      </c>
      <c r="M8566" s="137">
        <f>SUM(M8565:M8565)</f>
        <v>288750</v>
      </c>
      <c r="N8566" s="123"/>
      <c r="O8566" s="108"/>
      <c r="P8566" s="138"/>
      <c r="Q8566" s="108"/>
      <c r="R8566" s="108"/>
      <c r="S8566" s="139"/>
      <c r="T8566" s="123"/>
      <c r="U8566" s="123"/>
      <c r="V8566" s="123"/>
      <c r="W8566" s="137"/>
      <c r="X8566" s="136"/>
      <c r="Y8566" s="137"/>
      <c r="Z8566" s="137"/>
      <c r="AA8566" s="119"/>
      <c r="AB8566" s="119"/>
      <c r="AC8566" s="137"/>
      <c r="AD8566" s="137"/>
      <c r="AE8566" s="137">
        <f>SUM(AE8565:AE8565)</f>
        <v>288750</v>
      </c>
      <c r="AF8566" s="137"/>
      <c r="AG8566" s="137">
        <f>SUM(AG8565:AG8565)</f>
        <v>0</v>
      </c>
      <c r="AH8566" s="137"/>
    </row>
    <row r="8567" spans="1:34" s="173" customFormat="1" x14ac:dyDescent="0.55000000000000004">
      <c r="A8567" s="122" t="s">
        <v>1079</v>
      </c>
      <c r="B8567" s="123">
        <v>3974</v>
      </c>
      <c r="C8567" s="123">
        <v>8457</v>
      </c>
      <c r="D8567" s="135" t="s">
        <v>11695</v>
      </c>
      <c r="E8567" s="123" t="s">
        <v>34</v>
      </c>
      <c r="F8567" s="123">
        <v>1699</v>
      </c>
      <c r="G8567" s="123">
        <v>0</v>
      </c>
      <c r="H8567" s="123">
        <v>0</v>
      </c>
      <c r="I8567" s="136">
        <v>60</v>
      </c>
      <c r="J8567" s="123" t="s">
        <v>68</v>
      </c>
      <c r="K8567" s="137">
        <f>((G8567*400)+(H8567*100))+I8567</f>
        <v>60</v>
      </c>
      <c r="L8567" s="137">
        <v>800</v>
      </c>
      <c r="M8567" s="137">
        <f>K8567*L8567</f>
        <v>48000</v>
      </c>
      <c r="N8567" s="123"/>
      <c r="O8567" s="108"/>
      <c r="P8567" s="138"/>
      <c r="Q8567" s="108"/>
      <c r="R8567" s="108"/>
      <c r="S8567" s="139"/>
      <c r="T8567" s="123"/>
      <c r="U8567" s="123"/>
      <c r="V8567" s="123"/>
      <c r="W8567" s="137"/>
      <c r="X8567" s="136"/>
      <c r="Y8567" s="137"/>
      <c r="Z8567" s="137"/>
      <c r="AA8567" s="119"/>
      <c r="AB8567" s="119"/>
      <c r="AC8567" s="137"/>
      <c r="AD8567" s="137">
        <f>IF(AND(AC8567="",M8567=""),0,IF((AC8567=""),M8567,IF((M8567=""),AC8567,AC8567+M8567)))</f>
        <v>48000</v>
      </c>
      <c r="AE8567" s="137">
        <f>IF( (X8567=""),AD8567*1,AD8567*(X8567/100) )</f>
        <v>48000</v>
      </c>
      <c r="AF8567" s="137">
        <v>0</v>
      </c>
      <c r="AG8567" s="137">
        <f>IF((AF8567-AE8567) &gt; 1,0,IF((AF8567-AE8567)&lt;0,AE8567-AF8567,AF8567-AE8567))</f>
        <v>48000</v>
      </c>
      <c r="AH8567" s="137">
        <v>0.3</v>
      </c>
    </row>
    <row r="8568" spans="1:34" s="173" customFormat="1" x14ac:dyDescent="0.55000000000000004">
      <c r="A8568" s="122"/>
      <c r="B8568" s="123">
        <v>3975</v>
      </c>
      <c r="C8568" s="123">
        <v>9234</v>
      </c>
      <c r="D8568" s="135" t="s">
        <v>11696</v>
      </c>
      <c r="E8568" s="123" t="s">
        <v>34</v>
      </c>
      <c r="F8568" s="123">
        <v>17637</v>
      </c>
      <c r="G8568" s="123">
        <v>2</v>
      </c>
      <c r="H8568" s="123">
        <v>2</v>
      </c>
      <c r="I8568" s="136">
        <v>1</v>
      </c>
      <c r="J8568" s="123" t="s">
        <v>38</v>
      </c>
      <c r="K8568" s="137">
        <f>((G8568*400)+(H8568*100))+I8568</f>
        <v>1001</v>
      </c>
      <c r="L8568" s="137">
        <v>400</v>
      </c>
      <c r="M8568" s="137">
        <f>K8568*L8568</f>
        <v>400400</v>
      </c>
      <c r="N8568" s="123"/>
      <c r="O8568" s="108"/>
      <c r="P8568" s="138"/>
      <c r="Q8568" s="108"/>
      <c r="R8568" s="108"/>
      <c r="S8568" s="139"/>
      <c r="T8568" s="123"/>
      <c r="U8568" s="123"/>
      <c r="V8568" s="123"/>
      <c r="W8568" s="137"/>
      <c r="X8568" s="136"/>
      <c r="Y8568" s="137"/>
      <c r="Z8568" s="137"/>
      <c r="AA8568" s="119"/>
      <c r="AB8568" s="119"/>
      <c r="AC8568" s="137"/>
      <c r="AD8568" s="137">
        <f>IF(AND(AC8568="",M8568=""),0,IF((AC8568=""),M8568,IF((M8568=""),AC8568,AC8568+M8568)))</f>
        <v>400400</v>
      </c>
      <c r="AE8568" s="137">
        <f>IF( (X8568=""),AD8568*1,AD8568*(X8568/100) )</f>
        <v>400400</v>
      </c>
      <c r="AF8568" s="137">
        <v>0</v>
      </c>
      <c r="AG8568" s="137">
        <f>IF((AF8568-AE8568) &gt; 1,0,IF((AF8568-AE8568)&lt;0,AE8568-AF8568,AF8568-AE8568))</f>
        <v>400400</v>
      </c>
      <c r="AH8568" s="137">
        <v>0.01</v>
      </c>
    </row>
    <row r="8569" spans="1:34" s="173" customFormat="1" x14ac:dyDescent="0.55000000000000004">
      <c r="A8569" s="122"/>
      <c r="B8569" s="123">
        <v>3976</v>
      </c>
      <c r="C8569" s="123">
        <v>8518</v>
      </c>
      <c r="D8569" s="135" t="s">
        <v>11697</v>
      </c>
      <c r="E8569" s="123" t="s">
        <v>34</v>
      </c>
      <c r="F8569" s="123">
        <v>19097</v>
      </c>
      <c r="G8569" s="123">
        <v>0</v>
      </c>
      <c r="H8569" s="123">
        <v>0</v>
      </c>
      <c r="I8569" s="136">
        <v>90</v>
      </c>
      <c r="J8569" s="123" t="s">
        <v>35</v>
      </c>
      <c r="K8569" s="137">
        <f>((G8569*400)+(H8569*100))+I8569</f>
        <v>90</v>
      </c>
      <c r="L8569" s="137">
        <v>1350</v>
      </c>
      <c r="M8569" s="137">
        <f>K8569*L8569</f>
        <v>121500</v>
      </c>
      <c r="N8569" s="123">
        <v>1</v>
      </c>
      <c r="O8569" s="108" t="s">
        <v>11693</v>
      </c>
      <c r="P8569" s="138">
        <v>3570800350995</v>
      </c>
      <c r="Q8569" s="108" t="s">
        <v>11694</v>
      </c>
      <c r="R8569" s="108" t="s">
        <v>1081</v>
      </c>
      <c r="S8569" s="139" t="s">
        <v>11698</v>
      </c>
      <c r="T8569" s="123" t="s">
        <v>51</v>
      </c>
      <c r="U8569" s="123" t="s">
        <v>45</v>
      </c>
      <c r="V8569" s="123" t="s">
        <v>52</v>
      </c>
      <c r="W8569" s="137">
        <v>217.8</v>
      </c>
      <c r="X8569" s="136">
        <v>100</v>
      </c>
      <c r="Y8569" s="137">
        <v>6750</v>
      </c>
      <c r="Z8569" s="137">
        <f>W8569*Y8569</f>
        <v>1470150</v>
      </c>
      <c r="AA8569" s="119">
        <v>7</v>
      </c>
      <c r="AB8569" s="119">
        <v>7</v>
      </c>
      <c r="AC8569" s="137">
        <f>(Z8569*(100-AB8569))/100</f>
        <v>1367239.5</v>
      </c>
      <c r="AD8569" s="137">
        <f>IF(AND(AC8569="",M8569=""),0,IF((AC8569=""),M8569, IF( (M8569=""),AC8569,SUM(AC8569:AC8570)+M8569)))</f>
        <v>5462145.9000000004</v>
      </c>
      <c r="AE8569" s="137">
        <f>IF( (X8569=""),AD8569*1,AD8569*(X8569/100) )</f>
        <v>5462145.9000000004</v>
      </c>
      <c r="AF8569" s="137">
        <v>50000000</v>
      </c>
      <c r="AG8569" s="137">
        <f>IF((AF8569-AE8569) &gt; 1,0,IF((AF8569-AE8569)&lt;0,AE8569-AF8569,AF8569-AE8569))</f>
        <v>0</v>
      </c>
      <c r="AH8569" s="137">
        <v>0.02</v>
      </c>
    </row>
    <row r="8570" spans="1:34" s="173" customFormat="1" x14ac:dyDescent="0.55000000000000004">
      <c r="A8570" s="122"/>
      <c r="B8570" s="123">
        <v>3977</v>
      </c>
      <c r="C8570" s="123">
        <v>8455</v>
      </c>
      <c r="D8570" s="135" t="s">
        <v>11699</v>
      </c>
      <c r="E8570" s="123" t="s">
        <v>34</v>
      </c>
      <c r="F8570" s="123">
        <v>20436</v>
      </c>
      <c r="G8570" s="123">
        <v>0</v>
      </c>
      <c r="H8570" s="123">
        <v>1</v>
      </c>
      <c r="I8570" s="136">
        <v>35</v>
      </c>
      <c r="J8570" s="123" t="s">
        <v>35</v>
      </c>
      <c r="K8570" s="137">
        <f>((G8570*400)+(H8570*100))+I8570</f>
        <v>135</v>
      </c>
      <c r="L8570" s="137">
        <v>1350</v>
      </c>
      <c r="M8570" s="137">
        <f>K8570*L8570</f>
        <v>182250</v>
      </c>
      <c r="N8570" s="123">
        <v>1</v>
      </c>
      <c r="O8570" s="108" t="s">
        <v>11693</v>
      </c>
      <c r="P8570" s="138">
        <v>3570800350995</v>
      </c>
      <c r="Q8570" s="108" t="s">
        <v>11694</v>
      </c>
      <c r="R8570" s="108" t="s">
        <v>1081</v>
      </c>
      <c r="S8570" s="139" t="s">
        <v>11700</v>
      </c>
      <c r="T8570" s="123" t="s">
        <v>51</v>
      </c>
      <c r="U8570" s="123" t="s">
        <v>45</v>
      </c>
      <c r="V8570" s="123" t="s">
        <v>52</v>
      </c>
      <c r="W8570" s="137">
        <v>632.96</v>
      </c>
      <c r="X8570" s="136">
        <v>100</v>
      </c>
      <c r="Y8570" s="137">
        <v>6750</v>
      </c>
      <c r="Z8570" s="137">
        <f>W8570*Y8570</f>
        <v>4272480</v>
      </c>
      <c r="AA8570" s="119">
        <v>7</v>
      </c>
      <c r="AB8570" s="119">
        <v>7</v>
      </c>
      <c r="AC8570" s="137">
        <f>(Z8570*(100-AB8570))/100</f>
        <v>3973406.4</v>
      </c>
      <c r="AD8570" s="137">
        <f>IF(AND(AC8570="",M8570=""),0,IF((AC8570=""),M8570, IF( (M8570=""),AC8570,SUM(AC8570:AC8572)+M8570)))</f>
        <v>4155656.4</v>
      </c>
      <c r="AE8570" s="137">
        <f>IF( (X8570=""),AD8570*1,AD8570*(X8570/100) )</f>
        <v>4155656.4</v>
      </c>
      <c r="AF8570" s="137">
        <v>50000000</v>
      </c>
      <c r="AG8570" s="137">
        <f>IF((AF8570-AE8570) &gt; 1,0,IF((AF8570-AE8570)&lt;0,AE8570-AF8570,AF8570-AE8570))</f>
        <v>0</v>
      </c>
      <c r="AH8570" s="137">
        <v>0.02</v>
      </c>
    </row>
    <row r="8571" spans="1:34" s="173" customFormat="1" x14ac:dyDescent="0.55000000000000004">
      <c r="A8571" s="122"/>
      <c r="B8571" s="123"/>
      <c r="C8571" s="123"/>
      <c r="D8571" s="135"/>
      <c r="E8571" s="123"/>
      <c r="F8571" s="123"/>
      <c r="G8571" s="123"/>
      <c r="H8571" s="123"/>
      <c r="I8571" s="136"/>
      <c r="J8571" s="123"/>
      <c r="K8571" s="137"/>
      <c r="L8571" s="137" t="s">
        <v>63</v>
      </c>
      <c r="M8571" s="137">
        <f>SUM(M8567:M8570)</f>
        <v>752150</v>
      </c>
      <c r="N8571" s="123"/>
      <c r="O8571" s="108"/>
      <c r="P8571" s="138"/>
      <c r="Q8571" s="108"/>
      <c r="R8571" s="108"/>
      <c r="S8571" s="139"/>
      <c r="T8571" s="123"/>
      <c r="U8571" s="123"/>
      <c r="V8571" s="123"/>
      <c r="W8571" s="137"/>
      <c r="X8571" s="136"/>
      <c r="Y8571" s="137"/>
      <c r="Z8571" s="137"/>
      <c r="AA8571" s="119"/>
      <c r="AB8571" s="119"/>
      <c r="AC8571" s="137"/>
      <c r="AD8571" s="137"/>
      <c r="AE8571" s="137">
        <f>SUM(AE8567:AE8570)</f>
        <v>10066202.300000001</v>
      </c>
      <c r="AF8571" s="137"/>
      <c r="AG8571" s="137">
        <f>SUM(AG8567:AG8570)</f>
        <v>448400</v>
      </c>
      <c r="AH8571" s="137"/>
    </row>
    <row r="8572" spans="1:34" s="173" customFormat="1" x14ac:dyDescent="0.55000000000000004">
      <c r="A8572" s="122" t="s">
        <v>3834</v>
      </c>
      <c r="B8572" s="123">
        <v>3978</v>
      </c>
      <c r="C8572" s="123">
        <v>5752</v>
      </c>
      <c r="D8572" s="135" t="s">
        <v>11703</v>
      </c>
      <c r="E8572" s="123" t="s">
        <v>34</v>
      </c>
      <c r="F8572" s="123">
        <v>16998</v>
      </c>
      <c r="G8572" s="123">
        <v>0</v>
      </c>
      <c r="H8572" s="123">
        <v>1</v>
      </c>
      <c r="I8572" s="136">
        <v>22</v>
      </c>
      <c r="J8572" s="123" t="s">
        <v>35</v>
      </c>
      <c r="K8572" s="137">
        <f>((G8572*400)+(H8572*100))+I8572</f>
        <v>122</v>
      </c>
      <c r="L8572" s="137">
        <v>2425</v>
      </c>
      <c r="M8572" s="137">
        <f>K8572*L8572</f>
        <v>295850</v>
      </c>
      <c r="N8572" s="123">
        <v>1</v>
      </c>
      <c r="O8572" s="108" t="s">
        <v>11701</v>
      </c>
      <c r="P8572" s="138">
        <v>8570873003340</v>
      </c>
      <c r="Q8572" s="108" t="s">
        <v>11702</v>
      </c>
      <c r="R8572" s="108" t="s">
        <v>3836</v>
      </c>
      <c r="S8572" s="139" t="s">
        <v>11703</v>
      </c>
      <c r="T8572" s="123" t="s">
        <v>55</v>
      </c>
      <c r="U8572" s="123" t="s">
        <v>45</v>
      </c>
      <c r="V8572" s="123" t="s">
        <v>52</v>
      </c>
      <c r="W8572" s="137">
        <v>56.58</v>
      </c>
      <c r="X8572" s="136">
        <v>100</v>
      </c>
      <c r="Y8572" s="137">
        <v>0</v>
      </c>
      <c r="Z8572" s="137">
        <f>W8572*Y8572</f>
        <v>0</v>
      </c>
      <c r="AA8572" s="119">
        <v>6</v>
      </c>
      <c r="AB8572" s="119">
        <v>6</v>
      </c>
      <c r="AC8572" s="137">
        <f>(Z8572*(100-AB8572))/100</f>
        <v>0</v>
      </c>
      <c r="AD8572" s="137">
        <f>IF(AND(AC8572="",M8572=""),0,IF((AC8572=""),M8572, IF( (M8572=""),AC8572,SUM(AC8572:AC8573)+M8572)))</f>
        <v>1666370</v>
      </c>
      <c r="AE8572" s="137">
        <f>IF( (X8572=""),AD8572*1,AD8572*(X8572/100) )</f>
        <v>1666370</v>
      </c>
      <c r="AF8572" s="137">
        <v>50000000</v>
      </c>
      <c r="AG8572" s="137">
        <f>IF((AF8572-AE8572) &gt; 1,0,IF((AF8572-AE8572)&lt;0,AE8572-AF8572,AF8572-AE8572))</f>
        <v>0</v>
      </c>
      <c r="AH8572" s="137">
        <v>0.02</v>
      </c>
    </row>
    <row r="8573" spans="1:34" s="173" customFormat="1" x14ac:dyDescent="0.55000000000000004">
      <c r="A8573" s="122"/>
      <c r="B8573" s="123">
        <v>3979</v>
      </c>
      <c r="C8573" s="123">
        <v>5746</v>
      </c>
      <c r="D8573" s="135" t="s">
        <v>11704</v>
      </c>
      <c r="E8573" s="123" t="s">
        <v>34</v>
      </c>
      <c r="F8573" s="123">
        <v>19793</v>
      </c>
      <c r="G8573" s="123">
        <v>0</v>
      </c>
      <c r="H8573" s="123">
        <v>1</v>
      </c>
      <c r="I8573" s="136">
        <v>3</v>
      </c>
      <c r="J8573" s="123" t="s">
        <v>35</v>
      </c>
      <c r="K8573" s="137">
        <f>((G8573*400)+(H8573*100))+I8573</f>
        <v>103</v>
      </c>
      <c r="L8573" s="137">
        <v>2425</v>
      </c>
      <c r="M8573" s="137">
        <f>K8573*L8573</f>
        <v>249775</v>
      </c>
      <c r="N8573" s="123">
        <v>1</v>
      </c>
      <c r="O8573" s="108" t="s">
        <v>11701</v>
      </c>
      <c r="P8573" s="138">
        <v>8570873003340</v>
      </c>
      <c r="Q8573" s="108" t="s">
        <v>11702</v>
      </c>
      <c r="R8573" s="108" t="s">
        <v>3836</v>
      </c>
      <c r="S8573" s="139" t="s">
        <v>11705</v>
      </c>
      <c r="T8573" s="123" t="s">
        <v>51</v>
      </c>
      <c r="U8573" s="123" t="s">
        <v>45</v>
      </c>
      <c r="V8573" s="123" t="s">
        <v>52</v>
      </c>
      <c r="W8573" s="137">
        <v>216</v>
      </c>
      <c r="X8573" s="136">
        <v>76.87</v>
      </c>
      <c r="Y8573" s="137">
        <v>6750</v>
      </c>
      <c r="Z8573" s="137">
        <f>W8573*Y8573</f>
        <v>1458000</v>
      </c>
      <c r="AA8573" s="119">
        <v>6</v>
      </c>
      <c r="AB8573" s="119">
        <v>6</v>
      </c>
      <c r="AC8573" s="137">
        <f>(Z8573*(100-AB8573))/100</f>
        <v>1370520</v>
      </c>
      <c r="AD8573" s="137">
        <f>IF(AND(AC8573="",M8573=""),0,IF((AC8573=""),M8573, IF( (M8573=""),AC8573,SUM(AC8573:AC8576)+M8573)))</f>
        <v>3137279</v>
      </c>
      <c r="AE8573" s="137">
        <f>IF( (X8573=""),AD8573*1,AD8573*(X8573/100) )</f>
        <v>2411626.3673</v>
      </c>
      <c r="AF8573" s="137">
        <v>50000000</v>
      </c>
      <c r="AG8573" s="137">
        <f>IF((AF8573-AE8573) &gt; 1,0,IF((AF8573-AE8573)&lt;0,AE8573-AF8573,AF8573-AE8573))</f>
        <v>0</v>
      </c>
      <c r="AH8573" s="137">
        <v>0.02</v>
      </c>
    </row>
    <row r="8574" spans="1:34" s="173" customFormat="1" x14ac:dyDescent="0.55000000000000004">
      <c r="A8574" s="122"/>
      <c r="B8574" s="123"/>
      <c r="C8574" s="123"/>
      <c r="D8574" s="135"/>
      <c r="E8574" s="123"/>
      <c r="F8574" s="123"/>
      <c r="G8574" s="123"/>
      <c r="H8574" s="123"/>
      <c r="I8574" s="136"/>
      <c r="J8574" s="123"/>
      <c r="K8574" s="137"/>
      <c r="L8574" s="137"/>
      <c r="M8574" s="137"/>
      <c r="N8574" s="123">
        <v>2</v>
      </c>
      <c r="O8574" s="108" t="s">
        <v>11701</v>
      </c>
      <c r="P8574" s="138">
        <v>8570873003340</v>
      </c>
      <c r="Q8574" s="108" t="s">
        <v>11702</v>
      </c>
      <c r="R8574" s="108" t="s">
        <v>3836</v>
      </c>
      <c r="S8574" s="139" t="s">
        <v>11706</v>
      </c>
      <c r="T8574" s="123" t="s">
        <v>343</v>
      </c>
      <c r="U8574" s="123" t="s">
        <v>45</v>
      </c>
      <c r="V8574" s="123" t="s">
        <v>52</v>
      </c>
      <c r="W8574" s="137">
        <v>65</v>
      </c>
      <c r="X8574" s="136">
        <v>23.13</v>
      </c>
      <c r="Y8574" s="137">
        <v>5600</v>
      </c>
      <c r="Z8574" s="137">
        <f>W8574*Y8574</f>
        <v>364000</v>
      </c>
      <c r="AA8574" s="119">
        <v>6</v>
      </c>
      <c r="AB8574" s="119">
        <v>6</v>
      </c>
      <c r="AC8574" s="137">
        <f>(Z8574*(100-AB8574))/100</f>
        <v>342160</v>
      </c>
      <c r="AD8574" s="137">
        <f>IF(AND(AC8574="",M8573=""),0,IF((AC8574=""),M8573, IF( (M8573=""),AC8574,SUM(AC8573:AC8576)+M8573)))</f>
        <v>3137279</v>
      </c>
      <c r="AE8574" s="137">
        <f>IF( (X8574=""),AD8574*1,AD8574*(X8574/100) )</f>
        <v>725652.63269999996</v>
      </c>
      <c r="AF8574" s="137">
        <v>50000000</v>
      </c>
      <c r="AG8574" s="137">
        <f>IF((AF8574-AE8574) &gt; 1,0,IF((AF8574-AE8574)&lt;0,AE8574-AF8574,AF8574-AE8574))</f>
        <v>0</v>
      </c>
      <c r="AH8574" s="137">
        <v>0.02</v>
      </c>
    </row>
    <row r="8575" spans="1:34" s="173" customFormat="1" x14ac:dyDescent="0.55000000000000004">
      <c r="A8575" s="122"/>
      <c r="B8575" s="123"/>
      <c r="C8575" s="123"/>
      <c r="D8575" s="135"/>
      <c r="E8575" s="123"/>
      <c r="F8575" s="123"/>
      <c r="G8575" s="123"/>
      <c r="H8575" s="123"/>
      <c r="I8575" s="136"/>
      <c r="J8575" s="123"/>
      <c r="K8575" s="137"/>
      <c r="L8575" s="137" t="s">
        <v>63</v>
      </c>
      <c r="M8575" s="137">
        <f>SUM(M8572:M8574)</f>
        <v>545625</v>
      </c>
      <c r="N8575" s="123"/>
      <c r="O8575" s="108"/>
      <c r="P8575" s="138"/>
      <c r="Q8575" s="108"/>
      <c r="R8575" s="108"/>
      <c r="S8575" s="139"/>
      <c r="T8575" s="123"/>
      <c r="U8575" s="123"/>
      <c r="V8575" s="123"/>
      <c r="W8575" s="137"/>
      <c r="X8575" s="136"/>
      <c r="Y8575" s="137"/>
      <c r="Z8575" s="137"/>
      <c r="AA8575" s="119"/>
      <c r="AB8575" s="119"/>
      <c r="AC8575" s="137"/>
      <c r="AD8575" s="137"/>
      <c r="AE8575" s="137">
        <f>SUM(AE8572:AE8574)</f>
        <v>4803649</v>
      </c>
      <c r="AF8575" s="137"/>
      <c r="AG8575" s="137">
        <f>SUM(AG8572:AG8574)</f>
        <v>0</v>
      </c>
      <c r="AH8575" s="137"/>
    </row>
    <row r="8576" spans="1:34" s="173" customFormat="1" x14ac:dyDescent="0.55000000000000004">
      <c r="A8576" s="122" t="s">
        <v>11709</v>
      </c>
      <c r="B8576" s="123">
        <v>3980</v>
      </c>
      <c r="C8576" s="123">
        <v>5251</v>
      </c>
      <c r="D8576" s="135" t="s">
        <v>11710</v>
      </c>
      <c r="E8576" s="123" t="s">
        <v>34</v>
      </c>
      <c r="F8576" s="123">
        <v>15884</v>
      </c>
      <c r="G8576" s="123">
        <v>0</v>
      </c>
      <c r="H8576" s="123">
        <v>3</v>
      </c>
      <c r="I8576" s="136">
        <v>18</v>
      </c>
      <c r="J8576" s="123" t="s">
        <v>35</v>
      </c>
      <c r="K8576" s="137">
        <f>((G8576*400)+(H8576*100))+I8576</f>
        <v>318</v>
      </c>
      <c r="L8576" s="137">
        <v>2425</v>
      </c>
      <c r="M8576" s="137">
        <f>K8576*L8576</f>
        <v>771150</v>
      </c>
      <c r="N8576" s="123">
        <v>1</v>
      </c>
      <c r="O8576" s="108" t="s">
        <v>11707</v>
      </c>
      <c r="P8576" s="138">
        <v>3570800004065</v>
      </c>
      <c r="Q8576" s="108" t="s">
        <v>11708</v>
      </c>
      <c r="R8576" s="108" t="s">
        <v>11711</v>
      </c>
      <c r="S8576" s="139" t="s">
        <v>11712</v>
      </c>
      <c r="T8576" s="123" t="s">
        <v>51</v>
      </c>
      <c r="U8576" s="123" t="s">
        <v>45</v>
      </c>
      <c r="V8576" s="123" t="s">
        <v>52</v>
      </c>
      <c r="W8576" s="137">
        <v>248.64</v>
      </c>
      <c r="X8576" s="136">
        <v>100</v>
      </c>
      <c r="Y8576" s="137">
        <v>6750</v>
      </c>
      <c r="Z8576" s="137">
        <f>W8576*Y8576</f>
        <v>1678320</v>
      </c>
      <c r="AA8576" s="119">
        <v>21</v>
      </c>
      <c r="AB8576" s="119">
        <v>30</v>
      </c>
      <c r="AC8576" s="137">
        <f>(Z8576*(100-AB8576))/100</f>
        <v>1174824</v>
      </c>
      <c r="AD8576" s="137">
        <f>IF(AND(AC8576="",M8576=""),0,IF((AC8576=""),M8576, IF( (M8576=""),AC8576,SUM(AC8576:AC8577)+M8576)))</f>
        <v>1945974</v>
      </c>
      <c r="AE8576" s="137">
        <f>IF( (X8576=""),AD8576*1,AD8576*(X8576/100) )</f>
        <v>1945974</v>
      </c>
      <c r="AF8576" s="137">
        <v>50000000</v>
      </c>
      <c r="AG8576" s="137">
        <f>IF((AF8576-AE8576) &gt; 1,0,IF((AF8576-AE8576)&lt;0,AE8576-AF8576,AF8576-AE8576))</f>
        <v>0</v>
      </c>
      <c r="AH8576" s="137">
        <v>0.02</v>
      </c>
    </row>
    <row r="8577" spans="1:34" s="173" customFormat="1" x14ac:dyDescent="0.55000000000000004">
      <c r="A8577" s="122"/>
      <c r="B8577" s="123"/>
      <c r="C8577" s="123"/>
      <c r="D8577" s="135"/>
      <c r="E8577" s="123"/>
      <c r="F8577" s="123"/>
      <c r="G8577" s="123"/>
      <c r="H8577" s="123"/>
      <c r="I8577" s="136"/>
      <c r="J8577" s="123"/>
      <c r="K8577" s="137"/>
      <c r="L8577" s="137" t="s">
        <v>63</v>
      </c>
      <c r="M8577" s="137">
        <f>SUM(M8576:M8576)</f>
        <v>771150</v>
      </c>
      <c r="N8577" s="123"/>
      <c r="O8577" s="108"/>
      <c r="P8577" s="138"/>
      <c r="Q8577" s="108"/>
      <c r="R8577" s="108"/>
      <c r="S8577" s="139"/>
      <c r="T8577" s="123"/>
      <c r="U8577" s="123"/>
      <c r="V8577" s="123"/>
      <c r="W8577" s="137"/>
      <c r="X8577" s="136"/>
      <c r="Y8577" s="137"/>
      <c r="Z8577" s="137"/>
      <c r="AA8577" s="119"/>
      <c r="AB8577" s="119"/>
      <c r="AC8577" s="137"/>
      <c r="AD8577" s="137"/>
      <c r="AE8577" s="137">
        <f>SUM(AE8576:AE8576)</f>
        <v>1945974</v>
      </c>
      <c r="AF8577" s="137"/>
      <c r="AG8577" s="137">
        <f>SUM(AG8576:AG8576)</f>
        <v>0</v>
      </c>
      <c r="AH8577" s="137"/>
    </row>
    <row r="8578" spans="1:34" s="173" customFormat="1" x14ac:dyDescent="0.55000000000000004">
      <c r="A8578" s="122" t="s">
        <v>11713</v>
      </c>
      <c r="B8578" s="123">
        <v>3981</v>
      </c>
      <c r="C8578" s="123">
        <v>9862</v>
      </c>
      <c r="D8578" s="135"/>
      <c r="E8578" s="123" t="s">
        <v>37</v>
      </c>
      <c r="F8578" s="123"/>
      <c r="G8578" s="123">
        <v>25</v>
      </c>
      <c r="H8578" s="123">
        <v>3</v>
      </c>
      <c r="I8578" s="136">
        <v>13</v>
      </c>
      <c r="J8578" s="123" t="s">
        <v>38</v>
      </c>
      <c r="K8578" s="137">
        <f>((G8578*400)+(H8578*100))+I8578</f>
        <v>10313</v>
      </c>
      <c r="L8578" s="137">
        <v>225</v>
      </c>
      <c r="M8578" s="137">
        <f>K8578*L8578</f>
        <v>2320425</v>
      </c>
      <c r="N8578" s="123"/>
      <c r="O8578" s="108"/>
      <c r="P8578" s="138"/>
      <c r="Q8578" s="108"/>
      <c r="R8578" s="108"/>
      <c r="S8578" s="139"/>
      <c r="T8578" s="123"/>
      <c r="U8578" s="123"/>
      <c r="V8578" s="123"/>
      <c r="W8578" s="137"/>
      <c r="X8578" s="136"/>
      <c r="Y8578" s="137"/>
      <c r="Z8578" s="137"/>
      <c r="AA8578" s="119"/>
      <c r="AB8578" s="119"/>
      <c r="AC8578" s="137"/>
      <c r="AD8578" s="137">
        <f>IF(AND(AC8578="",M8578=""),0,IF((AC8578=""),M8578,IF((M8578=""),AC8578,AC8578+M8578)))</f>
        <v>2320425</v>
      </c>
      <c r="AE8578" s="137">
        <f>IF( (X8578=""),AD8578*1,AD8578*(X8578/100) )</f>
        <v>2320425</v>
      </c>
      <c r="AF8578" s="137">
        <v>0</v>
      </c>
      <c r="AG8578" s="137">
        <f>IF((AF8578-AE8578) &gt; 1,0,IF((AF8578-AE8578)&lt;0,AE8578-AF8578,AF8578-AE8578))</f>
        <v>2320425</v>
      </c>
      <c r="AH8578" s="137">
        <v>0.01</v>
      </c>
    </row>
    <row r="8579" spans="1:34" s="173" customFormat="1" x14ac:dyDescent="0.55000000000000004">
      <c r="A8579" s="122"/>
      <c r="B8579" s="123">
        <v>3982</v>
      </c>
      <c r="C8579" s="123">
        <v>9865</v>
      </c>
      <c r="D8579" s="135"/>
      <c r="E8579" s="123" t="s">
        <v>37</v>
      </c>
      <c r="F8579" s="123"/>
      <c r="G8579" s="123">
        <v>10</v>
      </c>
      <c r="H8579" s="123">
        <v>0</v>
      </c>
      <c r="I8579" s="136">
        <v>19</v>
      </c>
      <c r="J8579" s="123" t="s">
        <v>38</v>
      </c>
      <c r="K8579" s="137">
        <f>((G8579*400)+(H8579*100))+I8579</f>
        <v>4019</v>
      </c>
      <c r="L8579" s="137">
        <v>225</v>
      </c>
      <c r="M8579" s="137">
        <f>K8579*L8579</f>
        <v>904275</v>
      </c>
      <c r="N8579" s="123"/>
      <c r="O8579" s="108"/>
      <c r="P8579" s="138"/>
      <c r="Q8579" s="108"/>
      <c r="R8579" s="108"/>
      <c r="S8579" s="139"/>
      <c r="T8579" s="123"/>
      <c r="U8579" s="123"/>
      <c r="V8579" s="123"/>
      <c r="W8579" s="137"/>
      <c r="X8579" s="136"/>
      <c r="Y8579" s="137"/>
      <c r="Z8579" s="137"/>
      <c r="AA8579" s="119"/>
      <c r="AB8579" s="119"/>
      <c r="AC8579" s="137"/>
      <c r="AD8579" s="137">
        <f>IF(AND(AC8579="",M8579=""),0,IF((AC8579=""),M8579,IF((M8579=""),AC8579,AC8579+M8579)))</f>
        <v>904275</v>
      </c>
      <c r="AE8579" s="137">
        <f>IF( (X8579=""),AD8579*1,AD8579*(X8579/100) )</f>
        <v>904275</v>
      </c>
      <c r="AF8579" s="137">
        <v>0</v>
      </c>
      <c r="AG8579" s="137">
        <f>IF((AF8579-AE8579) &gt; 1,0,IF((AF8579-AE8579)&lt;0,AE8579-AF8579,AF8579-AE8579))</f>
        <v>904275</v>
      </c>
      <c r="AH8579" s="137">
        <v>0.01</v>
      </c>
    </row>
    <row r="8580" spans="1:34" s="173" customFormat="1" x14ac:dyDescent="0.55000000000000004">
      <c r="A8580" s="122"/>
      <c r="B8580" s="123">
        <v>3983</v>
      </c>
      <c r="C8580" s="123">
        <v>9866</v>
      </c>
      <c r="D8580" s="135"/>
      <c r="E8580" s="123" t="s">
        <v>37</v>
      </c>
      <c r="F8580" s="123"/>
      <c r="G8580" s="123">
        <v>5</v>
      </c>
      <c r="H8580" s="123">
        <v>2</v>
      </c>
      <c r="I8580" s="136">
        <v>55</v>
      </c>
      <c r="J8580" s="123" t="s">
        <v>38</v>
      </c>
      <c r="K8580" s="137">
        <f>((G8580*400)+(H8580*100))+I8580</f>
        <v>2255</v>
      </c>
      <c r="L8580" s="137">
        <v>225</v>
      </c>
      <c r="M8580" s="137">
        <f>K8580*L8580</f>
        <v>507375</v>
      </c>
      <c r="N8580" s="123"/>
      <c r="O8580" s="108"/>
      <c r="P8580" s="138"/>
      <c r="Q8580" s="108"/>
      <c r="R8580" s="108"/>
      <c r="S8580" s="139"/>
      <c r="T8580" s="123"/>
      <c r="U8580" s="123"/>
      <c r="V8580" s="123"/>
      <c r="W8580" s="137"/>
      <c r="X8580" s="136"/>
      <c r="Y8580" s="137"/>
      <c r="Z8580" s="137"/>
      <c r="AA8580" s="119"/>
      <c r="AB8580" s="119"/>
      <c r="AC8580" s="137"/>
      <c r="AD8580" s="137">
        <f>IF(AND(AC8580="",M8580=""),0,IF((AC8580=""),M8580,IF((M8580=""),AC8580,AC8580+M8580)))</f>
        <v>507375</v>
      </c>
      <c r="AE8580" s="137">
        <f>IF( (X8580=""),AD8580*1,AD8580*(X8580/100) )</f>
        <v>507375</v>
      </c>
      <c r="AF8580" s="137">
        <v>0</v>
      </c>
      <c r="AG8580" s="137">
        <f>IF((AF8580-AE8580) &gt; 1,0,IF((AF8580-AE8580)&lt;0,AE8580-AF8580,AF8580-AE8580))</f>
        <v>507375</v>
      </c>
      <c r="AH8580" s="137">
        <v>0.01</v>
      </c>
    </row>
    <row r="8581" spans="1:34" s="173" customFormat="1" x14ac:dyDescent="0.55000000000000004">
      <c r="A8581" s="122"/>
      <c r="B8581" s="123"/>
      <c r="C8581" s="123"/>
      <c r="D8581" s="135"/>
      <c r="E8581" s="123"/>
      <c r="F8581" s="123"/>
      <c r="G8581" s="123"/>
      <c r="H8581" s="123"/>
      <c r="I8581" s="136"/>
      <c r="J8581" s="123"/>
      <c r="K8581" s="137"/>
      <c r="L8581" s="137" t="s">
        <v>63</v>
      </c>
      <c r="M8581" s="137">
        <f>SUM(M8578:M8580)</f>
        <v>3732075</v>
      </c>
      <c r="N8581" s="123"/>
      <c r="O8581" s="108"/>
      <c r="P8581" s="138"/>
      <c r="Q8581" s="108"/>
      <c r="R8581" s="108"/>
      <c r="S8581" s="139"/>
      <c r="T8581" s="123"/>
      <c r="U8581" s="123"/>
      <c r="V8581" s="123"/>
      <c r="W8581" s="137"/>
      <c r="X8581" s="136"/>
      <c r="Y8581" s="137"/>
      <c r="Z8581" s="137"/>
      <c r="AA8581" s="119"/>
      <c r="AB8581" s="119"/>
      <c r="AC8581" s="137"/>
      <c r="AD8581" s="137"/>
      <c r="AE8581" s="137">
        <f>SUM(AE8578:AE8580)</f>
        <v>3732075</v>
      </c>
      <c r="AF8581" s="137"/>
      <c r="AG8581" s="137">
        <f>SUM(AG8578:AG8580)</f>
        <v>3732075</v>
      </c>
      <c r="AH8581" s="137"/>
    </row>
    <row r="8582" spans="1:34" s="173" customFormat="1" x14ac:dyDescent="0.55000000000000004">
      <c r="A8582" s="122" t="s">
        <v>11717</v>
      </c>
      <c r="B8582" s="123">
        <v>3986</v>
      </c>
      <c r="C8582" s="123">
        <v>7736</v>
      </c>
      <c r="D8582" s="135" t="s">
        <v>11718</v>
      </c>
      <c r="E8582" s="123" t="s">
        <v>34</v>
      </c>
      <c r="F8582" s="123">
        <v>920</v>
      </c>
      <c r="G8582" s="123">
        <v>0</v>
      </c>
      <c r="H8582" s="123">
        <v>0</v>
      </c>
      <c r="I8582" s="136">
        <v>42</v>
      </c>
      <c r="J8582" s="123" t="s">
        <v>38</v>
      </c>
      <c r="K8582" s="137">
        <f>((G8582*400)+(H8582*100))+I8582</f>
        <v>42</v>
      </c>
      <c r="L8582" s="137">
        <v>1900</v>
      </c>
      <c r="M8582" s="137">
        <f>K8582*L8582</f>
        <v>79800</v>
      </c>
      <c r="N8582" s="123"/>
      <c r="O8582" s="108"/>
      <c r="P8582" s="138"/>
      <c r="Q8582" s="108"/>
      <c r="R8582" s="108"/>
      <c r="S8582" s="139"/>
      <c r="T8582" s="123"/>
      <c r="U8582" s="123"/>
      <c r="V8582" s="123"/>
      <c r="W8582" s="137"/>
      <c r="X8582" s="136"/>
      <c r="Y8582" s="137"/>
      <c r="Z8582" s="137"/>
      <c r="AA8582" s="119"/>
      <c r="AB8582" s="119"/>
      <c r="AC8582" s="137"/>
      <c r="AD8582" s="137">
        <f>IF(AND(AC8582="",M8582=""),0,IF((AC8582=""),M8582,IF((M8582=""),AC8582,AC8582+M8582)))</f>
        <v>79800</v>
      </c>
      <c r="AE8582" s="137">
        <f>IF( (X8582=""),AD8582*1,AD8582*(X8582/100) )</f>
        <v>79800</v>
      </c>
      <c r="AF8582" s="137">
        <v>50000000</v>
      </c>
      <c r="AG8582" s="137">
        <f>IF((AF8582-AE8582) &gt; 1,0,IF((AF8582-AE8582)&lt;0,AE8582-AF8582,AF8582-AE8582))</f>
        <v>0</v>
      </c>
      <c r="AH8582" s="137">
        <v>0.01</v>
      </c>
    </row>
    <row r="8583" spans="1:34" s="173" customFormat="1" x14ac:dyDescent="0.55000000000000004">
      <c r="A8583" s="122"/>
      <c r="B8583" s="123">
        <v>3987</v>
      </c>
      <c r="C8583" s="123">
        <v>7737</v>
      </c>
      <c r="D8583" s="135" t="s">
        <v>11719</v>
      </c>
      <c r="E8583" s="123" t="s">
        <v>34</v>
      </c>
      <c r="F8583" s="123">
        <v>921</v>
      </c>
      <c r="G8583" s="123">
        <v>0</v>
      </c>
      <c r="H8583" s="123">
        <v>1</v>
      </c>
      <c r="I8583" s="136">
        <v>90</v>
      </c>
      <c r="J8583" s="123" t="s">
        <v>38</v>
      </c>
      <c r="K8583" s="137">
        <f>((G8583*400)+(H8583*100))+I8583</f>
        <v>190</v>
      </c>
      <c r="L8583" s="137">
        <v>1400</v>
      </c>
      <c r="M8583" s="137">
        <f>K8583*L8583</f>
        <v>266000</v>
      </c>
      <c r="N8583" s="123"/>
      <c r="O8583" s="108"/>
      <c r="P8583" s="138"/>
      <c r="Q8583" s="108"/>
      <c r="R8583" s="108"/>
      <c r="S8583" s="139"/>
      <c r="T8583" s="123"/>
      <c r="U8583" s="123"/>
      <c r="V8583" s="123"/>
      <c r="W8583" s="137"/>
      <c r="X8583" s="136"/>
      <c r="Y8583" s="137"/>
      <c r="Z8583" s="137"/>
      <c r="AA8583" s="119"/>
      <c r="AB8583" s="119"/>
      <c r="AC8583" s="137"/>
      <c r="AD8583" s="137">
        <f>IF(AND(AC8583="",M8583=""),0,IF((AC8583=""),M8583,IF((M8583=""),AC8583,AC8583+M8583)))</f>
        <v>266000</v>
      </c>
      <c r="AE8583" s="137">
        <f>IF( (X8583=""),AD8583*1,AD8583*(X8583/100) )</f>
        <v>266000</v>
      </c>
      <c r="AF8583" s="137">
        <v>50000000</v>
      </c>
      <c r="AG8583" s="137">
        <f>IF((AF8583-AE8583) &gt; 1,0,IF((AF8583-AE8583)&lt;0,AE8583-AF8583,AF8583-AE8583))</f>
        <v>0</v>
      </c>
      <c r="AH8583" s="137">
        <v>0.01</v>
      </c>
    </row>
    <row r="8584" spans="1:34" s="173" customFormat="1" x14ac:dyDescent="0.55000000000000004">
      <c r="A8584" s="122"/>
      <c r="B8584" s="123">
        <v>3988</v>
      </c>
      <c r="C8584" s="123">
        <v>7738</v>
      </c>
      <c r="D8584" s="135" t="s">
        <v>11720</v>
      </c>
      <c r="E8584" s="123" t="s">
        <v>34</v>
      </c>
      <c r="F8584" s="123">
        <v>922</v>
      </c>
      <c r="G8584" s="123">
        <v>0</v>
      </c>
      <c r="H8584" s="123">
        <v>1</v>
      </c>
      <c r="I8584" s="136">
        <v>1</v>
      </c>
      <c r="J8584" s="123" t="s">
        <v>38</v>
      </c>
      <c r="K8584" s="137">
        <f>((G8584*400)+(H8584*100))+I8584</f>
        <v>101</v>
      </c>
      <c r="L8584" s="137">
        <v>1900</v>
      </c>
      <c r="M8584" s="137">
        <f>K8584*L8584</f>
        <v>191900</v>
      </c>
      <c r="N8584" s="123"/>
      <c r="O8584" s="108"/>
      <c r="P8584" s="138"/>
      <c r="Q8584" s="108"/>
      <c r="R8584" s="108"/>
      <c r="S8584" s="139"/>
      <c r="T8584" s="123"/>
      <c r="U8584" s="123"/>
      <c r="V8584" s="123"/>
      <c r="W8584" s="137"/>
      <c r="X8584" s="136"/>
      <c r="Y8584" s="137"/>
      <c r="Z8584" s="137"/>
      <c r="AA8584" s="119"/>
      <c r="AB8584" s="119"/>
      <c r="AC8584" s="137"/>
      <c r="AD8584" s="137">
        <f>IF(AND(AC8584="",M8584=""),0,IF((AC8584=""),M8584,IF((M8584=""),AC8584,AC8584+M8584)))</f>
        <v>191900</v>
      </c>
      <c r="AE8584" s="137">
        <f>IF( (X8584=""),AD8584*1,AD8584*(X8584/100) )</f>
        <v>191900</v>
      </c>
      <c r="AF8584" s="137">
        <v>50000000</v>
      </c>
      <c r="AG8584" s="137">
        <f>IF((AF8584-AE8584) &gt; 1,0,IF((AF8584-AE8584)&lt;0,AE8584-AF8584,AF8584-AE8584))</f>
        <v>0</v>
      </c>
      <c r="AH8584" s="137">
        <v>0.01</v>
      </c>
    </row>
    <row r="8585" spans="1:34" s="173" customFormat="1" x14ac:dyDescent="0.55000000000000004">
      <c r="A8585" s="122"/>
      <c r="B8585" s="123"/>
      <c r="C8585" s="123"/>
      <c r="D8585" s="135"/>
      <c r="E8585" s="123"/>
      <c r="F8585" s="123"/>
      <c r="G8585" s="123"/>
      <c r="H8585" s="123"/>
      <c r="I8585" s="136"/>
      <c r="J8585" s="123"/>
      <c r="K8585" s="137"/>
      <c r="L8585" s="137" t="s">
        <v>63</v>
      </c>
      <c r="M8585" s="137">
        <f>SUM(M8582:M8584)</f>
        <v>537700</v>
      </c>
      <c r="N8585" s="123"/>
      <c r="O8585" s="108"/>
      <c r="P8585" s="138"/>
      <c r="Q8585" s="108"/>
      <c r="R8585" s="108"/>
      <c r="S8585" s="139"/>
      <c r="T8585" s="123"/>
      <c r="U8585" s="123"/>
      <c r="V8585" s="123"/>
      <c r="W8585" s="137"/>
      <c r="X8585" s="136"/>
      <c r="Y8585" s="137"/>
      <c r="Z8585" s="137"/>
      <c r="AA8585" s="119"/>
      <c r="AB8585" s="119"/>
      <c r="AC8585" s="137"/>
      <c r="AD8585" s="137"/>
      <c r="AE8585" s="137">
        <f>SUM(AE8582:AE8584)</f>
        <v>537700</v>
      </c>
      <c r="AF8585" s="137"/>
      <c r="AG8585" s="137">
        <f>SUM(AG8582:AG8584)</f>
        <v>0</v>
      </c>
      <c r="AH8585" s="137"/>
    </row>
    <row r="8586" spans="1:34" s="173" customFormat="1" x14ac:dyDescent="0.55000000000000004">
      <c r="A8586" s="122" t="s">
        <v>11721</v>
      </c>
      <c r="B8586" s="123">
        <v>3989</v>
      </c>
      <c r="C8586" s="123">
        <v>7692</v>
      </c>
      <c r="D8586" s="135" t="s">
        <v>11722</v>
      </c>
      <c r="E8586" s="123" t="s">
        <v>34</v>
      </c>
      <c r="F8586" s="123">
        <v>5291</v>
      </c>
      <c r="G8586" s="123">
        <v>4</v>
      </c>
      <c r="H8586" s="123">
        <v>3</v>
      </c>
      <c r="I8586" s="136">
        <v>26</v>
      </c>
      <c r="J8586" s="123" t="s">
        <v>38</v>
      </c>
      <c r="K8586" s="137">
        <f>((G8586*400)+(H8586*100))+I8586</f>
        <v>1926</v>
      </c>
      <c r="L8586" s="137">
        <v>300</v>
      </c>
      <c r="M8586" s="137">
        <f>K8586*L8586</f>
        <v>577800</v>
      </c>
      <c r="N8586" s="123"/>
      <c r="O8586" s="108"/>
      <c r="P8586" s="138"/>
      <c r="Q8586" s="108"/>
      <c r="R8586" s="108"/>
      <c r="S8586" s="139"/>
      <c r="T8586" s="123"/>
      <c r="U8586" s="123"/>
      <c r="V8586" s="123"/>
      <c r="W8586" s="137"/>
      <c r="X8586" s="136"/>
      <c r="Y8586" s="137"/>
      <c r="Z8586" s="137"/>
      <c r="AA8586" s="119"/>
      <c r="AB8586" s="119"/>
      <c r="AC8586" s="137"/>
      <c r="AD8586" s="137">
        <f>IF(AND(AC8586="",M8586=""),0,IF((AC8586=""),M8586,IF((M8586=""),AC8586,AC8586+M8586)))</f>
        <v>577800</v>
      </c>
      <c r="AE8586" s="137">
        <f>IF( (X8586=""),AD8586*1,AD8586*(X8586/100) )</f>
        <v>577800</v>
      </c>
      <c r="AF8586" s="137">
        <v>50000000</v>
      </c>
      <c r="AG8586" s="137">
        <f>IF((AF8586-AE8586) &gt; 1,0,IF((AF8586-AE8586)&lt;0,AE8586-AF8586,AF8586-AE8586))</f>
        <v>0</v>
      </c>
      <c r="AH8586" s="137">
        <v>0.01</v>
      </c>
    </row>
    <row r="8587" spans="1:34" s="173" customFormat="1" x14ac:dyDescent="0.55000000000000004">
      <c r="A8587" s="122"/>
      <c r="B8587" s="123">
        <v>3990</v>
      </c>
      <c r="C8587" s="123">
        <v>7695</v>
      </c>
      <c r="D8587" s="135" t="s">
        <v>11723</v>
      </c>
      <c r="E8587" s="123" t="s">
        <v>34</v>
      </c>
      <c r="F8587" s="123">
        <v>5316</v>
      </c>
      <c r="G8587" s="123">
        <v>3</v>
      </c>
      <c r="H8587" s="123">
        <v>2</v>
      </c>
      <c r="I8587" s="136">
        <v>17</v>
      </c>
      <c r="J8587" s="123" t="s">
        <v>38</v>
      </c>
      <c r="K8587" s="137">
        <f>((G8587*400)+(H8587*100))+I8587</f>
        <v>1417</v>
      </c>
      <c r="L8587" s="137">
        <v>300</v>
      </c>
      <c r="M8587" s="137">
        <f>K8587*L8587</f>
        <v>425100</v>
      </c>
      <c r="N8587" s="123"/>
      <c r="O8587" s="108"/>
      <c r="P8587" s="138"/>
      <c r="Q8587" s="108"/>
      <c r="R8587" s="108"/>
      <c r="S8587" s="139"/>
      <c r="T8587" s="123"/>
      <c r="U8587" s="123"/>
      <c r="V8587" s="123"/>
      <c r="W8587" s="137"/>
      <c r="X8587" s="136"/>
      <c r="Y8587" s="137"/>
      <c r="Z8587" s="137"/>
      <c r="AA8587" s="119"/>
      <c r="AB8587" s="119"/>
      <c r="AC8587" s="137"/>
      <c r="AD8587" s="137">
        <f>IF(AND(AC8587="",M8587=""),0,IF((AC8587=""),M8587,IF((M8587=""),AC8587,AC8587+M8587)))</f>
        <v>425100</v>
      </c>
      <c r="AE8587" s="137">
        <f>IF( (X8587=""),AD8587*1,AD8587*(X8587/100) )</f>
        <v>425100</v>
      </c>
      <c r="AF8587" s="137">
        <v>50000000</v>
      </c>
      <c r="AG8587" s="137">
        <f>IF((AF8587-AE8587) &gt; 1,0,IF((AF8587-AE8587)&lt;0,AE8587-AF8587,AF8587-AE8587))</f>
        <v>0</v>
      </c>
      <c r="AH8587" s="137">
        <v>0.01</v>
      </c>
    </row>
    <row r="8588" spans="1:34" s="173" customFormat="1" x14ac:dyDescent="0.55000000000000004">
      <c r="A8588" s="122"/>
      <c r="B8588" s="123">
        <v>3991</v>
      </c>
      <c r="C8588" s="123">
        <v>7694</v>
      </c>
      <c r="D8588" s="135" t="s">
        <v>11724</v>
      </c>
      <c r="E8588" s="123" t="s">
        <v>34</v>
      </c>
      <c r="F8588" s="123">
        <v>5317</v>
      </c>
      <c r="G8588" s="123">
        <v>23</v>
      </c>
      <c r="H8588" s="123">
        <v>2</v>
      </c>
      <c r="I8588" s="136">
        <v>19</v>
      </c>
      <c r="J8588" s="123" t="s">
        <v>38</v>
      </c>
      <c r="K8588" s="137">
        <f>((G8588*400)+(H8588*100))+I8588</f>
        <v>9419</v>
      </c>
      <c r="L8588" s="137">
        <v>375</v>
      </c>
      <c r="M8588" s="137">
        <f>K8588*L8588</f>
        <v>3532125</v>
      </c>
      <c r="N8588" s="123"/>
      <c r="O8588" s="108"/>
      <c r="P8588" s="138"/>
      <c r="Q8588" s="108"/>
      <c r="R8588" s="108"/>
      <c r="S8588" s="139"/>
      <c r="T8588" s="123"/>
      <c r="U8588" s="123"/>
      <c r="V8588" s="123"/>
      <c r="W8588" s="137"/>
      <c r="X8588" s="136"/>
      <c r="Y8588" s="137"/>
      <c r="Z8588" s="137"/>
      <c r="AA8588" s="119"/>
      <c r="AB8588" s="119"/>
      <c r="AC8588" s="137"/>
      <c r="AD8588" s="137">
        <f>IF(AND(AC8588="",M8588=""),0,IF((AC8588=""),M8588,IF((M8588=""),AC8588,AC8588+M8588)))</f>
        <v>3532125</v>
      </c>
      <c r="AE8588" s="137">
        <f>IF( (X8588=""),AD8588*1,AD8588*(X8588/100) )</f>
        <v>3532125</v>
      </c>
      <c r="AF8588" s="137">
        <v>50000000</v>
      </c>
      <c r="AG8588" s="137">
        <f>IF((AF8588-AE8588) &gt; 1,0,IF((AF8588-AE8588)&lt;0,AE8588-AF8588,AF8588-AE8588))</f>
        <v>0</v>
      </c>
      <c r="AH8588" s="137">
        <v>0.01</v>
      </c>
    </row>
    <row r="8589" spans="1:34" s="173" customFormat="1" x14ac:dyDescent="0.55000000000000004">
      <c r="A8589" s="122"/>
      <c r="B8589" s="123">
        <v>3992</v>
      </c>
      <c r="C8589" s="123">
        <v>7693</v>
      </c>
      <c r="D8589" s="135" t="s">
        <v>11725</v>
      </c>
      <c r="E8589" s="123" t="s">
        <v>34</v>
      </c>
      <c r="F8589" s="123">
        <v>5318</v>
      </c>
      <c r="G8589" s="123">
        <v>7</v>
      </c>
      <c r="H8589" s="123">
        <v>0</v>
      </c>
      <c r="I8589" s="136">
        <v>32</v>
      </c>
      <c r="J8589" s="123" t="s">
        <v>38</v>
      </c>
      <c r="K8589" s="137">
        <f>((G8589*400)+(H8589*100))+I8589</f>
        <v>2832</v>
      </c>
      <c r="L8589" s="137">
        <v>425</v>
      </c>
      <c r="M8589" s="137">
        <f>K8589*L8589</f>
        <v>1203600</v>
      </c>
      <c r="N8589" s="123"/>
      <c r="O8589" s="108"/>
      <c r="P8589" s="138"/>
      <c r="Q8589" s="108"/>
      <c r="R8589" s="108"/>
      <c r="S8589" s="139"/>
      <c r="T8589" s="123"/>
      <c r="U8589" s="123"/>
      <c r="V8589" s="123"/>
      <c r="W8589" s="137"/>
      <c r="X8589" s="136"/>
      <c r="Y8589" s="137"/>
      <c r="Z8589" s="137"/>
      <c r="AA8589" s="119"/>
      <c r="AB8589" s="119"/>
      <c r="AC8589" s="137"/>
      <c r="AD8589" s="137">
        <f>IF(AND(AC8589="",M8589=""),0,IF((AC8589=""),M8589,IF((M8589=""),AC8589,AC8589+M8589)))</f>
        <v>1203600</v>
      </c>
      <c r="AE8589" s="137">
        <f>IF( (X8589=""),AD8589*1,AD8589*(X8589/100) )</f>
        <v>1203600</v>
      </c>
      <c r="AF8589" s="137">
        <v>50000000</v>
      </c>
      <c r="AG8589" s="137">
        <f>IF((AF8589-AE8589) &gt; 1,0,IF((AF8589-AE8589)&lt;0,AE8589-AF8589,AF8589-AE8589))</f>
        <v>0</v>
      </c>
      <c r="AH8589" s="137">
        <v>0.01</v>
      </c>
    </row>
    <row r="8590" spans="1:34" s="173" customFormat="1" x14ac:dyDescent="0.55000000000000004">
      <c r="A8590" s="122"/>
      <c r="B8590" s="123">
        <v>3993</v>
      </c>
      <c r="C8590" s="123">
        <v>7689</v>
      </c>
      <c r="D8590" s="135" t="s">
        <v>11726</v>
      </c>
      <c r="E8590" s="123" t="s">
        <v>34</v>
      </c>
      <c r="F8590" s="123">
        <v>5319</v>
      </c>
      <c r="G8590" s="123">
        <v>3</v>
      </c>
      <c r="H8590" s="123">
        <v>3</v>
      </c>
      <c r="I8590" s="136">
        <v>73</v>
      </c>
      <c r="J8590" s="123" t="s">
        <v>38</v>
      </c>
      <c r="K8590" s="137">
        <f>((G8590*400)+(H8590*100))+I8590</f>
        <v>1573</v>
      </c>
      <c r="L8590" s="137">
        <v>300</v>
      </c>
      <c r="M8590" s="137">
        <f>K8590*L8590</f>
        <v>471900</v>
      </c>
      <c r="N8590" s="123"/>
      <c r="O8590" s="108"/>
      <c r="P8590" s="138"/>
      <c r="Q8590" s="108"/>
      <c r="R8590" s="108"/>
      <c r="S8590" s="139"/>
      <c r="T8590" s="123"/>
      <c r="U8590" s="123"/>
      <c r="V8590" s="123"/>
      <c r="W8590" s="137"/>
      <c r="X8590" s="136"/>
      <c r="Y8590" s="137"/>
      <c r="Z8590" s="137"/>
      <c r="AA8590" s="119"/>
      <c r="AB8590" s="119"/>
      <c r="AC8590" s="137"/>
      <c r="AD8590" s="137">
        <f>IF(AND(AC8590="",M8590=""),0,IF((AC8590=""),M8590,IF((M8590=""),AC8590,AC8590+M8590)))</f>
        <v>471900</v>
      </c>
      <c r="AE8590" s="137">
        <f>IF( (X8590=""),AD8590*1,AD8590*(X8590/100) )</f>
        <v>471900</v>
      </c>
      <c r="AF8590" s="137">
        <v>50000000</v>
      </c>
      <c r="AG8590" s="137">
        <f>IF((AF8590-AE8590) &gt; 1,0,IF((AF8590-AE8590)&lt;0,AE8590-AF8590,AF8590-AE8590))</f>
        <v>0</v>
      </c>
      <c r="AH8590" s="137">
        <v>0.01</v>
      </c>
    </row>
    <row r="8591" spans="1:34" s="173" customFormat="1" x14ac:dyDescent="0.55000000000000004">
      <c r="A8591" s="122"/>
      <c r="B8591" s="123"/>
      <c r="C8591" s="123"/>
      <c r="D8591" s="135"/>
      <c r="E8591" s="123"/>
      <c r="F8591" s="123"/>
      <c r="G8591" s="123"/>
      <c r="H8591" s="123"/>
      <c r="I8591" s="136"/>
      <c r="J8591" s="123"/>
      <c r="K8591" s="137"/>
      <c r="L8591" s="137" t="s">
        <v>63</v>
      </c>
      <c r="M8591" s="137">
        <f>SUM(M8586:M8590)</f>
        <v>6210525</v>
      </c>
      <c r="N8591" s="123"/>
      <c r="O8591" s="108"/>
      <c r="P8591" s="138"/>
      <c r="Q8591" s="108"/>
      <c r="R8591" s="108"/>
      <c r="S8591" s="139"/>
      <c r="T8591" s="123"/>
      <c r="U8591" s="123"/>
      <c r="V8591" s="123"/>
      <c r="W8591" s="137"/>
      <c r="X8591" s="136"/>
      <c r="Y8591" s="137"/>
      <c r="Z8591" s="137"/>
      <c r="AA8591" s="119"/>
      <c r="AB8591" s="119"/>
      <c r="AC8591" s="137"/>
      <c r="AD8591" s="137"/>
      <c r="AE8591" s="137">
        <f>SUM(AE8586:AE8590)</f>
        <v>6210525</v>
      </c>
      <c r="AF8591" s="137"/>
      <c r="AG8591" s="137">
        <f>SUM(AG8586:AG8590)</f>
        <v>0</v>
      </c>
      <c r="AH8591" s="137"/>
    </row>
    <row r="8592" spans="1:34" s="173" customFormat="1" x14ac:dyDescent="0.55000000000000004">
      <c r="A8592" s="122" t="s">
        <v>11727</v>
      </c>
      <c r="B8592" s="123">
        <v>3994</v>
      </c>
      <c r="C8592" s="123">
        <v>8147</v>
      </c>
      <c r="D8592" s="135" t="s">
        <v>11728</v>
      </c>
      <c r="E8592" s="123" t="s">
        <v>34</v>
      </c>
      <c r="F8592" s="123">
        <v>7588</v>
      </c>
      <c r="G8592" s="123">
        <v>2</v>
      </c>
      <c r="H8592" s="123">
        <v>3</v>
      </c>
      <c r="I8592" s="136">
        <v>91</v>
      </c>
      <c r="J8592" s="123" t="s">
        <v>38</v>
      </c>
      <c r="K8592" s="137">
        <f>((G8592*400)+(H8592*100))+I8592</f>
        <v>1191</v>
      </c>
      <c r="L8592" s="137">
        <v>600</v>
      </c>
      <c r="M8592" s="137">
        <f>K8592*L8592</f>
        <v>714600</v>
      </c>
      <c r="N8592" s="123"/>
      <c r="O8592" s="108"/>
      <c r="P8592" s="138"/>
      <c r="Q8592" s="108"/>
      <c r="R8592" s="108"/>
      <c r="S8592" s="139"/>
      <c r="T8592" s="123"/>
      <c r="U8592" s="123"/>
      <c r="V8592" s="123"/>
      <c r="W8592" s="137"/>
      <c r="X8592" s="136"/>
      <c r="Y8592" s="137"/>
      <c r="Z8592" s="137"/>
      <c r="AA8592" s="119"/>
      <c r="AB8592" s="119"/>
      <c r="AC8592" s="137"/>
      <c r="AD8592" s="137">
        <f>IF(AND(AC8592="",M8592=""),0,IF((AC8592=""),M8592,IF((M8592=""),AC8592,AC8592+M8592)))</f>
        <v>714600</v>
      </c>
      <c r="AE8592" s="137">
        <f>IF( (X8592=""),AD8592*1,AD8592*(X8592/100) )</f>
        <v>714600</v>
      </c>
      <c r="AF8592" s="137">
        <v>50000000</v>
      </c>
      <c r="AG8592" s="137">
        <f>IF((AF8592-AE8592) &gt; 1,0,IF((AF8592-AE8592)&lt;0,AE8592-AF8592,AF8592-AE8592))</f>
        <v>0</v>
      </c>
      <c r="AH8592" s="137">
        <v>0.01</v>
      </c>
    </row>
    <row r="8593" spans="1:34" s="173" customFormat="1" x14ac:dyDescent="0.55000000000000004">
      <c r="A8593" s="122"/>
      <c r="B8593" s="123"/>
      <c r="C8593" s="123"/>
      <c r="D8593" s="135"/>
      <c r="E8593" s="123"/>
      <c r="F8593" s="123"/>
      <c r="G8593" s="123"/>
      <c r="H8593" s="123"/>
      <c r="I8593" s="136"/>
      <c r="J8593" s="123"/>
      <c r="K8593" s="137"/>
      <c r="L8593" s="137" t="s">
        <v>63</v>
      </c>
      <c r="M8593" s="137">
        <f>SUM(M8592:M8592)</f>
        <v>714600</v>
      </c>
      <c r="N8593" s="123"/>
      <c r="O8593" s="108"/>
      <c r="P8593" s="138"/>
      <c r="Q8593" s="108"/>
      <c r="R8593" s="108"/>
      <c r="S8593" s="139"/>
      <c r="T8593" s="123"/>
      <c r="U8593" s="123"/>
      <c r="V8593" s="123"/>
      <c r="W8593" s="137"/>
      <c r="X8593" s="136"/>
      <c r="Y8593" s="137"/>
      <c r="Z8593" s="137"/>
      <c r="AA8593" s="119"/>
      <c r="AB8593" s="119"/>
      <c r="AC8593" s="137"/>
      <c r="AD8593" s="137"/>
      <c r="AE8593" s="137">
        <f>SUM(AE8592:AE8592)</f>
        <v>714600</v>
      </c>
      <c r="AF8593" s="137"/>
      <c r="AG8593" s="137">
        <f>SUM(AG8592:AG8592)</f>
        <v>0</v>
      </c>
      <c r="AH8593" s="137"/>
    </row>
    <row r="8594" spans="1:34" s="173" customFormat="1" x14ac:dyDescent="0.55000000000000004">
      <c r="A8594" s="122" t="s">
        <v>11731</v>
      </c>
      <c r="B8594" s="123">
        <v>3995</v>
      </c>
      <c r="C8594" s="123">
        <v>6770</v>
      </c>
      <c r="D8594" s="135" t="s">
        <v>11732</v>
      </c>
      <c r="E8594" s="123" t="s">
        <v>34</v>
      </c>
      <c r="F8594" s="123">
        <v>23600</v>
      </c>
      <c r="G8594" s="123">
        <v>0</v>
      </c>
      <c r="H8594" s="123">
        <v>0</v>
      </c>
      <c r="I8594" s="136">
        <v>48</v>
      </c>
      <c r="J8594" s="123" t="s">
        <v>35</v>
      </c>
      <c r="K8594" s="137">
        <f>((G8594*400)+(H8594*100))+I8594</f>
        <v>48</v>
      </c>
      <c r="L8594" s="137">
        <v>850</v>
      </c>
      <c r="M8594" s="137">
        <f>K8594*L8594</f>
        <v>40800</v>
      </c>
      <c r="N8594" s="123">
        <v>1</v>
      </c>
      <c r="O8594" s="108" t="s">
        <v>11729</v>
      </c>
      <c r="P8594" s="138">
        <v>5570800003969</v>
      </c>
      <c r="Q8594" s="108" t="s">
        <v>11730</v>
      </c>
      <c r="R8594" s="108" t="s">
        <v>11733</v>
      </c>
      <c r="S8594" s="139" t="s">
        <v>11734</v>
      </c>
      <c r="T8594" s="123" t="s">
        <v>51</v>
      </c>
      <c r="U8594" s="123" t="s">
        <v>45</v>
      </c>
      <c r="V8594" s="123" t="s">
        <v>52</v>
      </c>
      <c r="W8594" s="137">
        <v>240</v>
      </c>
      <c r="X8594" s="136">
        <v>100</v>
      </c>
      <c r="Y8594" s="137">
        <v>6750</v>
      </c>
      <c r="Z8594" s="137">
        <f>W8594*Y8594</f>
        <v>1620000</v>
      </c>
      <c r="AA8594" s="119">
        <v>6</v>
      </c>
      <c r="AB8594" s="119">
        <v>6</v>
      </c>
      <c r="AC8594" s="137">
        <f>(Z8594*(100-AB8594))/100</f>
        <v>1522800</v>
      </c>
      <c r="AD8594" s="137">
        <f>IF(AND(AC8594="",M8594=""),0,IF((AC8594=""),M8594, IF( (M8594=""),AC8594,SUM(AC8594:AC8595)+M8594)))</f>
        <v>1563600</v>
      </c>
      <c r="AE8594" s="137">
        <f>IF( (X8594=""),AD8594*1,AD8594*(X8594/100) )</f>
        <v>1563600</v>
      </c>
      <c r="AF8594" s="137">
        <v>50000000</v>
      </c>
      <c r="AG8594" s="137">
        <f>IF((AF8594-AE8594) &gt; 1,0,IF((AF8594-AE8594)&lt;0,AE8594-AF8594,AF8594-AE8594))</f>
        <v>0</v>
      </c>
      <c r="AH8594" s="137">
        <v>0.02</v>
      </c>
    </row>
    <row r="8595" spans="1:34" s="173" customFormat="1" x14ac:dyDescent="0.55000000000000004">
      <c r="A8595" s="122"/>
      <c r="B8595" s="123"/>
      <c r="C8595" s="123"/>
      <c r="D8595" s="135"/>
      <c r="E8595" s="123"/>
      <c r="F8595" s="123"/>
      <c r="G8595" s="123"/>
      <c r="H8595" s="123"/>
      <c r="I8595" s="136"/>
      <c r="J8595" s="123"/>
      <c r="K8595" s="137"/>
      <c r="L8595" s="137" t="s">
        <v>63</v>
      </c>
      <c r="M8595" s="137">
        <f>SUM(M8594:M8594)</f>
        <v>40800</v>
      </c>
      <c r="N8595" s="123"/>
      <c r="O8595" s="108"/>
      <c r="P8595" s="138"/>
      <c r="Q8595" s="108"/>
      <c r="R8595" s="108"/>
      <c r="S8595" s="139"/>
      <c r="T8595" s="123"/>
      <c r="U8595" s="123"/>
      <c r="V8595" s="123"/>
      <c r="W8595" s="137"/>
      <c r="X8595" s="136"/>
      <c r="Y8595" s="137"/>
      <c r="Z8595" s="137"/>
      <c r="AA8595" s="119"/>
      <c r="AB8595" s="119"/>
      <c r="AC8595" s="137"/>
      <c r="AD8595" s="137"/>
      <c r="AE8595" s="137">
        <f>SUM(AE8594:AE8594)</f>
        <v>1563600</v>
      </c>
      <c r="AF8595" s="137"/>
      <c r="AG8595" s="137">
        <f>SUM(AG8594:AG8594)</f>
        <v>0</v>
      </c>
      <c r="AH8595" s="137"/>
    </row>
    <row r="8596" spans="1:34" s="173" customFormat="1" x14ac:dyDescent="0.55000000000000004">
      <c r="A8596" s="122" t="s">
        <v>11735</v>
      </c>
      <c r="B8596" s="123">
        <v>3996</v>
      </c>
      <c r="C8596" s="123">
        <v>9986</v>
      </c>
      <c r="D8596" s="135"/>
      <c r="E8596" s="123" t="s">
        <v>37</v>
      </c>
      <c r="F8596" s="123">
        <v>117</v>
      </c>
      <c r="G8596" s="123">
        <v>0</v>
      </c>
      <c r="H8596" s="123">
        <v>2</v>
      </c>
      <c r="I8596" s="136">
        <v>8</v>
      </c>
      <c r="J8596" s="123" t="s">
        <v>35</v>
      </c>
      <c r="K8596" s="137">
        <f>((G8596*400)+(H8596*100))+I8596</f>
        <v>208</v>
      </c>
      <c r="L8596" s="137">
        <v>225</v>
      </c>
      <c r="M8596" s="137">
        <f>K8596*L8596</f>
        <v>46800</v>
      </c>
      <c r="N8596" s="123"/>
      <c r="O8596" s="108"/>
      <c r="P8596" s="138"/>
      <c r="Q8596" s="108"/>
      <c r="R8596" s="108"/>
      <c r="S8596" s="139"/>
      <c r="T8596" s="123"/>
      <c r="U8596" s="123"/>
      <c r="V8596" s="123"/>
      <c r="W8596" s="137"/>
      <c r="X8596" s="136"/>
      <c r="Y8596" s="137"/>
      <c r="Z8596" s="137"/>
      <c r="AA8596" s="119"/>
      <c r="AB8596" s="119"/>
      <c r="AC8596" s="137"/>
      <c r="AD8596" s="137">
        <f>IF(AND(AC8596="",M8596=""),0,IF((AC8596=""),M8596,IF((M8596=""),AC8596,AC8596+M8596)))</f>
        <v>46800</v>
      </c>
      <c r="AE8596" s="137">
        <f>IF( (X8596=""),AD8596*1,AD8596*(X8596/100) )</f>
        <v>46800</v>
      </c>
      <c r="AF8596" s="137">
        <v>0</v>
      </c>
      <c r="AG8596" s="137">
        <f>IF((AF8596-AE8596) &gt; 1,0,IF((AF8596-AE8596)&lt;0,AE8596-AF8596,AF8596-AE8596))</f>
        <v>46800</v>
      </c>
      <c r="AH8596" s="137">
        <v>0.03</v>
      </c>
    </row>
    <row r="8597" spans="1:34" s="173" customFormat="1" x14ac:dyDescent="0.55000000000000004">
      <c r="A8597" s="122"/>
      <c r="B8597" s="123">
        <v>3997</v>
      </c>
      <c r="C8597" s="123">
        <v>10109</v>
      </c>
      <c r="D8597" s="135"/>
      <c r="E8597" s="123" t="s">
        <v>37</v>
      </c>
      <c r="F8597" s="123">
        <v>24</v>
      </c>
      <c r="G8597" s="123">
        <v>0</v>
      </c>
      <c r="H8597" s="123">
        <v>1</v>
      </c>
      <c r="I8597" s="136">
        <v>32</v>
      </c>
      <c r="J8597" s="123" t="s">
        <v>35</v>
      </c>
      <c r="K8597" s="137">
        <f>((G8597*400)+(H8597*100))+I8597</f>
        <v>132</v>
      </c>
      <c r="L8597" s="137">
        <v>225</v>
      </c>
      <c r="M8597" s="137">
        <f>K8597*L8597</f>
        <v>29700</v>
      </c>
      <c r="N8597" s="123"/>
      <c r="O8597" s="108"/>
      <c r="P8597" s="138"/>
      <c r="Q8597" s="108"/>
      <c r="R8597" s="108"/>
      <c r="S8597" s="139"/>
      <c r="T8597" s="123"/>
      <c r="U8597" s="123"/>
      <c r="V8597" s="123"/>
      <c r="W8597" s="137"/>
      <c r="X8597" s="136"/>
      <c r="Y8597" s="137"/>
      <c r="Z8597" s="137"/>
      <c r="AA8597" s="119"/>
      <c r="AB8597" s="119"/>
      <c r="AC8597" s="137"/>
      <c r="AD8597" s="137">
        <f>IF(AND(AC8597="",M8597=""),0,IF((AC8597=""),M8597,IF((M8597=""),AC8597,AC8597+M8597)))</f>
        <v>29700</v>
      </c>
      <c r="AE8597" s="137">
        <f>IF( (X8597=""),AD8597*1,AD8597*(X8597/100) )</f>
        <v>29700</v>
      </c>
      <c r="AF8597" s="137">
        <v>0</v>
      </c>
      <c r="AG8597" s="137">
        <f>IF((AF8597-AE8597) &gt; 1,0,IF((AF8597-AE8597)&lt;0,AE8597-AF8597,AF8597-AE8597))</f>
        <v>29700</v>
      </c>
      <c r="AH8597" s="137">
        <v>0.02</v>
      </c>
    </row>
    <row r="8598" spans="1:34" s="173" customFormat="1" x14ac:dyDescent="0.55000000000000004">
      <c r="A8598" s="122"/>
      <c r="B8598" s="123"/>
      <c r="C8598" s="123"/>
      <c r="D8598" s="135"/>
      <c r="E8598" s="123"/>
      <c r="F8598" s="123"/>
      <c r="G8598" s="123"/>
      <c r="H8598" s="123"/>
      <c r="I8598" s="136"/>
      <c r="J8598" s="123"/>
      <c r="K8598" s="137"/>
      <c r="L8598" s="137" t="s">
        <v>63</v>
      </c>
      <c r="M8598" s="137">
        <f>SUM(M8596:M8597)</f>
        <v>76500</v>
      </c>
      <c r="N8598" s="123"/>
      <c r="O8598" s="108"/>
      <c r="P8598" s="138"/>
      <c r="Q8598" s="108"/>
      <c r="R8598" s="108"/>
      <c r="S8598" s="139"/>
      <c r="T8598" s="123"/>
      <c r="U8598" s="123"/>
      <c r="V8598" s="123"/>
      <c r="W8598" s="137"/>
      <c r="X8598" s="136"/>
      <c r="Y8598" s="137"/>
      <c r="Z8598" s="137"/>
      <c r="AA8598" s="119"/>
      <c r="AB8598" s="119"/>
      <c r="AC8598" s="137"/>
      <c r="AD8598" s="137"/>
      <c r="AE8598" s="137">
        <f>SUM(AE8596:AE8597)</f>
        <v>76500</v>
      </c>
      <c r="AF8598" s="137"/>
      <c r="AG8598" s="137">
        <f>SUM(AG8596:AG8597)</f>
        <v>76500</v>
      </c>
      <c r="AH8598" s="137"/>
    </row>
    <row r="8599" spans="1:34" s="173" customFormat="1" x14ac:dyDescent="0.55000000000000004">
      <c r="A8599" s="122" t="s">
        <v>11738</v>
      </c>
      <c r="B8599" s="123">
        <v>3998</v>
      </c>
      <c r="C8599" s="123">
        <v>9987</v>
      </c>
      <c r="D8599" s="135" t="s">
        <v>11739</v>
      </c>
      <c r="E8599" s="123" t="s">
        <v>37</v>
      </c>
      <c r="F8599" s="123">
        <v>9091</v>
      </c>
      <c r="G8599" s="123">
        <v>0</v>
      </c>
      <c r="H8599" s="123">
        <v>1</v>
      </c>
      <c r="I8599" s="136">
        <v>1</v>
      </c>
      <c r="J8599" s="123" t="s">
        <v>35</v>
      </c>
      <c r="K8599" s="137">
        <f>((G8599*400)+(H8599*100))+I8599</f>
        <v>101</v>
      </c>
      <c r="L8599" s="137">
        <v>225</v>
      </c>
      <c r="M8599" s="137">
        <f>K8599*L8599</f>
        <v>22725</v>
      </c>
      <c r="N8599" s="123">
        <v>1</v>
      </c>
      <c r="O8599" s="108" t="s">
        <v>11736</v>
      </c>
      <c r="P8599" s="138">
        <v>8570873002505</v>
      </c>
      <c r="Q8599" s="108" t="s">
        <v>11737</v>
      </c>
      <c r="R8599" s="108" t="s">
        <v>11740</v>
      </c>
      <c r="S8599" s="139"/>
      <c r="T8599" s="123" t="s">
        <v>51</v>
      </c>
      <c r="U8599" s="123" t="s">
        <v>45</v>
      </c>
      <c r="V8599" s="123" t="s">
        <v>52</v>
      </c>
      <c r="W8599" s="137">
        <v>171.15</v>
      </c>
      <c r="X8599" s="136">
        <v>100</v>
      </c>
      <c r="Y8599" s="137">
        <v>6750</v>
      </c>
      <c r="Z8599" s="137">
        <f>W8599*Y8599</f>
        <v>1155262.5</v>
      </c>
      <c r="AA8599" s="119">
        <v>14</v>
      </c>
      <c r="AB8599" s="119">
        <v>18</v>
      </c>
      <c r="AC8599" s="137">
        <f>(Z8599*(100-AB8599))/100</f>
        <v>947315.25</v>
      </c>
      <c r="AD8599" s="137">
        <f>IF(AND(AC8599="",M8599=""),0,IF((AC8599=""),M8599, IF( (M8599=""),AC8599,AC8599+M8599)))</f>
        <v>970040.25</v>
      </c>
      <c r="AE8599" s="137">
        <f>IF( (X8599=""),AD8599*1,AD8599*(X8599/100) )</f>
        <v>970040.25</v>
      </c>
      <c r="AF8599" s="137">
        <v>10000000</v>
      </c>
      <c r="AG8599" s="137">
        <v>22725</v>
      </c>
      <c r="AH8599" s="137">
        <v>0.02</v>
      </c>
    </row>
    <row r="8600" spans="1:34" s="173" customFormat="1" x14ac:dyDescent="0.55000000000000004">
      <c r="A8600" s="122"/>
      <c r="B8600" s="123"/>
      <c r="C8600" s="123"/>
      <c r="D8600" s="135"/>
      <c r="E8600" s="123"/>
      <c r="F8600" s="123"/>
      <c r="G8600" s="123"/>
      <c r="H8600" s="123"/>
      <c r="I8600" s="136"/>
      <c r="J8600" s="123"/>
      <c r="K8600" s="137"/>
      <c r="L8600" s="137" t="s">
        <v>63</v>
      </c>
      <c r="M8600" s="137">
        <f>SUM(M8599:M8599)</f>
        <v>22725</v>
      </c>
      <c r="N8600" s="123"/>
      <c r="O8600" s="108"/>
      <c r="P8600" s="138"/>
      <c r="Q8600" s="108"/>
      <c r="R8600" s="108"/>
      <c r="S8600" s="139"/>
      <c r="T8600" s="123"/>
      <c r="U8600" s="123"/>
      <c r="V8600" s="123"/>
      <c r="W8600" s="137"/>
      <c r="X8600" s="136"/>
      <c r="Y8600" s="137"/>
      <c r="Z8600" s="137"/>
      <c r="AA8600" s="119"/>
      <c r="AB8600" s="119"/>
      <c r="AC8600" s="137"/>
      <c r="AD8600" s="137"/>
      <c r="AE8600" s="137">
        <f>SUM(AE8599:AE8599)</f>
        <v>970040.25</v>
      </c>
      <c r="AF8600" s="137"/>
      <c r="AG8600" s="137">
        <f>SUM(AG8599:AG8599)</f>
        <v>22725</v>
      </c>
      <c r="AH8600" s="137"/>
    </row>
    <row r="8601" spans="1:34" s="173" customFormat="1" x14ac:dyDescent="0.55000000000000004">
      <c r="A8601" s="122" t="s">
        <v>11743</v>
      </c>
      <c r="B8601" s="123">
        <v>3999</v>
      </c>
      <c r="C8601" s="123">
        <v>4890</v>
      </c>
      <c r="D8601" s="135" t="s">
        <v>11744</v>
      </c>
      <c r="E8601" s="123" t="s">
        <v>34</v>
      </c>
      <c r="F8601" s="123">
        <v>24392</v>
      </c>
      <c r="G8601" s="123">
        <v>0</v>
      </c>
      <c r="H8601" s="123">
        <v>2</v>
      </c>
      <c r="I8601" s="136">
        <v>0</v>
      </c>
      <c r="J8601" s="123" t="s">
        <v>35</v>
      </c>
      <c r="K8601" s="137">
        <f>((G8601*400)+(H8601*100))+I8601</f>
        <v>200</v>
      </c>
      <c r="L8601" s="137">
        <v>625</v>
      </c>
      <c r="M8601" s="137">
        <f>K8601*L8601</f>
        <v>125000</v>
      </c>
      <c r="N8601" s="123">
        <v>1</v>
      </c>
      <c r="O8601" s="108" t="s">
        <v>11741</v>
      </c>
      <c r="P8601" s="138">
        <v>3560300174871</v>
      </c>
      <c r="Q8601" s="108" t="s">
        <v>11742</v>
      </c>
      <c r="R8601" s="108" t="s">
        <v>11745</v>
      </c>
      <c r="S8601" s="139"/>
      <c r="T8601" s="123" t="s">
        <v>51</v>
      </c>
      <c r="U8601" s="123" t="s">
        <v>45</v>
      </c>
      <c r="V8601" s="123" t="s">
        <v>52</v>
      </c>
      <c r="W8601" s="137">
        <v>26.95</v>
      </c>
      <c r="X8601" s="136">
        <v>5.69</v>
      </c>
      <c r="Y8601" s="137">
        <v>6750</v>
      </c>
      <c r="Z8601" s="137">
        <f>W8601*Y8601</f>
        <v>181912.5</v>
      </c>
      <c r="AA8601" s="119">
        <v>1</v>
      </c>
      <c r="AB8601" s="119">
        <v>1</v>
      </c>
      <c r="AC8601" s="137">
        <f>(Z8601*(100-AB8601))/100</f>
        <v>180093.375</v>
      </c>
      <c r="AD8601" s="137">
        <f>IF(AND(AC8601="",M8601=""),0,IF((AC8601=""),M8601, IF( (M8601=""),AC8601,SUM(AC8601:AC8605)+M8601)))</f>
        <v>3672004.1750000003</v>
      </c>
      <c r="AE8601" s="137">
        <f>IF( (X8601=""),AD8601*1,AD8601*(X8601/100) )</f>
        <v>208937.03755750004</v>
      </c>
      <c r="AF8601" s="137">
        <v>50000000</v>
      </c>
      <c r="AG8601" s="137">
        <f>IF((AF8601-AE8601) &gt; 1,0,IF((AF8601-AE8601)&lt;0,AE8601-AF8601,AF8601-AE8601))</f>
        <v>0</v>
      </c>
      <c r="AH8601" s="137">
        <v>0.02</v>
      </c>
    </row>
    <row r="8602" spans="1:34" s="173" customFormat="1" x14ac:dyDescent="0.55000000000000004">
      <c r="A8602" s="122"/>
      <c r="B8602" s="123"/>
      <c r="C8602" s="123"/>
      <c r="D8602" s="135"/>
      <c r="E8602" s="123"/>
      <c r="F8602" s="123"/>
      <c r="G8602" s="123"/>
      <c r="H8602" s="123"/>
      <c r="I8602" s="136"/>
      <c r="J8602" s="123"/>
      <c r="K8602" s="137"/>
      <c r="L8602" s="137"/>
      <c r="M8602" s="137"/>
      <c r="N8602" s="123">
        <v>2</v>
      </c>
      <c r="O8602" s="108" t="s">
        <v>11741</v>
      </c>
      <c r="P8602" s="138">
        <v>3560300174871</v>
      </c>
      <c r="Q8602" s="108" t="s">
        <v>11742</v>
      </c>
      <c r="R8602" s="108" t="s">
        <v>11745</v>
      </c>
      <c r="S8602" s="139" t="s">
        <v>11746</v>
      </c>
      <c r="T8602" s="123" t="s">
        <v>51</v>
      </c>
      <c r="U8602" s="123" t="s">
        <v>45</v>
      </c>
      <c r="V8602" s="123" t="s">
        <v>52</v>
      </c>
      <c r="W8602" s="137">
        <v>391.76</v>
      </c>
      <c r="X8602" s="136">
        <v>82.78</v>
      </c>
      <c r="Y8602" s="137">
        <v>6750</v>
      </c>
      <c r="Z8602" s="137">
        <f>W8602*Y8602</f>
        <v>2644380</v>
      </c>
      <c r="AA8602" s="119">
        <v>6</v>
      </c>
      <c r="AB8602" s="119">
        <v>6</v>
      </c>
      <c r="AC8602" s="137">
        <f>(Z8602*(100-AB8602))/100</f>
        <v>2485717.2000000002</v>
      </c>
      <c r="AD8602" s="137">
        <f>IF(AND(AC8602="",M8601=""),0,IF((AC8602=""),M8601, IF( (M8601=""),AC8602,SUM(AC8601:AC8605)+M8601)))</f>
        <v>3672004.1750000003</v>
      </c>
      <c r="AE8602" s="137">
        <f>IF( (X8602=""),AD8602*1,AD8602*(X8602/100) )</f>
        <v>3039685.0560650001</v>
      </c>
      <c r="AF8602" s="137">
        <v>50000000</v>
      </c>
      <c r="AG8602" s="137">
        <f>IF((AF8602-AE8602) &gt; 1,0,IF((AF8602-AE8602)&lt;0,AE8602-AF8602,AF8602-AE8602))</f>
        <v>0</v>
      </c>
      <c r="AH8602" s="137">
        <v>0.02</v>
      </c>
    </row>
    <row r="8603" spans="1:34" s="173" customFormat="1" x14ac:dyDescent="0.55000000000000004">
      <c r="A8603" s="122"/>
      <c r="B8603" s="123"/>
      <c r="C8603" s="123"/>
      <c r="D8603" s="135"/>
      <c r="E8603" s="123"/>
      <c r="F8603" s="123"/>
      <c r="G8603" s="123"/>
      <c r="H8603" s="123"/>
      <c r="I8603" s="136"/>
      <c r="J8603" s="123"/>
      <c r="K8603" s="137"/>
      <c r="L8603" s="137"/>
      <c r="M8603" s="137"/>
      <c r="N8603" s="123">
        <v>3</v>
      </c>
      <c r="O8603" s="108" t="s">
        <v>11741</v>
      </c>
      <c r="P8603" s="138">
        <v>3560300174871</v>
      </c>
      <c r="Q8603" s="108" t="s">
        <v>11742</v>
      </c>
      <c r="R8603" s="108" t="s">
        <v>11745</v>
      </c>
      <c r="S8603" s="139" t="s">
        <v>11747</v>
      </c>
      <c r="T8603" s="123" t="s">
        <v>55</v>
      </c>
      <c r="U8603" s="123" t="s">
        <v>45</v>
      </c>
      <c r="V8603" s="123" t="s">
        <v>52</v>
      </c>
      <c r="W8603" s="137">
        <v>54.56</v>
      </c>
      <c r="X8603" s="136">
        <v>11.53</v>
      </c>
      <c r="Y8603" s="137">
        <v>0</v>
      </c>
      <c r="Z8603" s="137">
        <f>W8603*Y8603</f>
        <v>0</v>
      </c>
      <c r="AA8603" s="119">
        <v>6</v>
      </c>
      <c r="AB8603" s="119">
        <v>6</v>
      </c>
      <c r="AC8603" s="137">
        <f>(Z8603*(100-AB8603))/100</f>
        <v>0</v>
      </c>
      <c r="AD8603" s="137">
        <f>IF(AND(AC8603="",M8601=""),0,IF((AC8603=""),M8601, IF( (M8601=""),AC8603,SUM(AC8601:AC8605)+M8601)))</f>
        <v>3672004.1750000003</v>
      </c>
      <c r="AE8603" s="137">
        <f>IF( (X8603=""),AD8603*1,AD8603*(X8603/100) )</f>
        <v>423382.08137750003</v>
      </c>
      <c r="AF8603" s="137">
        <v>50000000</v>
      </c>
      <c r="AG8603" s="137">
        <f>IF((AF8603-AE8603) &gt; 1,0,IF((AF8603-AE8603)&lt;0,AE8603-AF8603,AF8603-AE8603))</f>
        <v>0</v>
      </c>
      <c r="AH8603" s="137">
        <v>0.02</v>
      </c>
    </row>
    <row r="8604" spans="1:34" s="173" customFormat="1" x14ac:dyDescent="0.55000000000000004">
      <c r="A8604" s="122"/>
      <c r="B8604" s="123"/>
      <c r="C8604" s="123"/>
      <c r="D8604" s="135"/>
      <c r="E8604" s="123"/>
      <c r="F8604" s="123"/>
      <c r="G8604" s="123"/>
      <c r="H8604" s="123"/>
      <c r="I8604" s="136"/>
      <c r="J8604" s="123"/>
      <c r="K8604" s="137"/>
      <c r="L8604" s="137" t="s">
        <v>63</v>
      </c>
      <c r="M8604" s="137">
        <f>SUM(M8601:M8603)</f>
        <v>125000</v>
      </c>
      <c r="N8604" s="123"/>
      <c r="O8604" s="108"/>
      <c r="P8604" s="138"/>
      <c r="Q8604" s="108"/>
      <c r="R8604" s="108"/>
      <c r="S8604" s="139"/>
      <c r="T8604" s="123"/>
      <c r="U8604" s="123"/>
      <c r="V8604" s="123"/>
      <c r="W8604" s="137"/>
      <c r="X8604" s="136"/>
      <c r="Y8604" s="137"/>
      <c r="Z8604" s="137"/>
      <c r="AA8604" s="119"/>
      <c r="AB8604" s="119"/>
      <c r="AC8604" s="137"/>
      <c r="AD8604" s="137"/>
      <c r="AE8604" s="137">
        <f>SUM(AE8601:AE8603)</f>
        <v>3672004.1750000003</v>
      </c>
      <c r="AF8604" s="137"/>
      <c r="AG8604" s="137">
        <f>SUM(AG8601:AG8603)</f>
        <v>0</v>
      </c>
      <c r="AH8604" s="137"/>
    </row>
    <row r="8605" spans="1:34" s="173" customFormat="1" x14ac:dyDescent="0.55000000000000004">
      <c r="A8605" s="122" t="s">
        <v>11750</v>
      </c>
      <c r="B8605" s="123">
        <v>4000</v>
      </c>
      <c r="C8605" s="123">
        <v>7704</v>
      </c>
      <c r="D8605" s="135" t="s">
        <v>11751</v>
      </c>
      <c r="E8605" s="123" t="s">
        <v>34</v>
      </c>
      <c r="F8605" s="123">
        <v>3574</v>
      </c>
      <c r="G8605" s="123">
        <v>0</v>
      </c>
      <c r="H8605" s="123">
        <v>0</v>
      </c>
      <c r="I8605" s="136">
        <v>38</v>
      </c>
      <c r="J8605" s="123" t="s">
        <v>35</v>
      </c>
      <c r="K8605" s="137">
        <f>((G8605*400)+(H8605*100))+I8605</f>
        <v>38</v>
      </c>
      <c r="L8605" s="137">
        <v>375</v>
      </c>
      <c r="M8605" s="137">
        <f>K8605*L8605</f>
        <v>14250</v>
      </c>
      <c r="N8605" s="123">
        <v>1</v>
      </c>
      <c r="O8605" s="108" t="s">
        <v>11748</v>
      </c>
      <c r="P8605" s="138"/>
      <c r="Q8605" s="108" t="s">
        <v>11749</v>
      </c>
      <c r="R8605" s="108" t="s">
        <v>11752</v>
      </c>
      <c r="S8605" s="139" t="s">
        <v>11753</v>
      </c>
      <c r="T8605" s="123" t="s">
        <v>51</v>
      </c>
      <c r="U8605" s="123" t="s">
        <v>45</v>
      </c>
      <c r="V8605" s="123" t="s">
        <v>52</v>
      </c>
      <c r="W8605" s="137">
        <v>138.88</v>
      </c>
      <c r="X8605" s="136">
        <v>100</v>
      </c>
      <c r="Y8605" s="137">
        <v>6750</v>
      </c>
      <c r="Z8605" s="137">
        <f>W8605*Y8605</f>
        <v>937440</v>
      </c>
      <c r="AA8605" s="119">
        <v>6</v>
      </c>
      <c r="AB8605" s="119">
        <v>6</v>
      </c>
      <c r="AC8605" s="137">
        <f>(Z8605*(100-AB8605))/100</f>
        <v>881193.6</v>
      </c>
      <c r="AD8605" s="137">
        <f>IF(AND(AC8605="",M8605=""),0,IF((AC8605=""),M8605, IF( (M8605=""),AC8605,SUM(AC8605:AC8606)+M8605)))</f>
        <v>895443.6</v>
      </c>
      <c r="AE8605" s="137">
        <f>IF( (X8605=""),AD8605*1,AD8605*(X8605/100) )</f>
        <v>895443.6</v>
      </c>
      <c r="AF8605" s="137">
        <v>50000000</v>
      </c>
      <c r="AG8605" s="137">
        <f>IF((AF8605-AE8605) &gt; 1,0,IF((AF8605-AE8605)&lt;0,AE8605-AF8605,AF8605-AE8605))</f>
        <v>0</v>
      </c>
      <c r="AH8605" s="137">
        <v>0.02</v>
      </c>
    </row>
    <row r="8606" spans="1:34" s="173" customFormat="1" x14ac:dyDescent="0.55000000000000004">
      <c r="A8606" s="122"/>
      <c r="B8606" s="123"/>
      <c r="C8606" s="123"/>
      <c r="D8606" s="135"/>
      <c r="E8606" s="123"/>
      <c r="F8606" s="123"/>
      <c r="G8606" s="123"/>
      <c r="H8606" s="123"/>
      <c r="I8606" s="136"/>
      <c r="J8606" s="123"/>
      <c r="K8606" s="137"/>
      <c r="L8606" s="137" t="s">
        <v>63</v>
      </c>
      <c r="M8606" s="137">
        <f>SUM(M8605:M8605)</f>
        <v>14250</v>
      </c>
      <c r="N8606" s="123"/>
      <c r="O8606" s="108"/>
      <c r="P8606" s="138"/>
      <c r="Q8606" s="108"/>
      <c r="R8606" s="108"/>
      <c r="S8606" s="139"/>
      <c r="T8606" s="123"/>
      <c r="U8606" s="123"/>
      <c r="V8606" s="123"/>
      <c r="W8606" s="137"/>
      <c r="X8606" s="136"/>
      <c r="Y8606" s="137"/>
      <c r="Z8606" s="137"/>
      <c r="AA8606" s="119"/>
      <c r="AB8606" s="119"/>
      <c r="AC8606" s="137"/>
      <c r="AD8606" s="137"/>
      <c r="AE8606" s="137">
        <f>SUM(AE8605:AE8605)</f>
        <v>895443.6</v>
      </c>
      <c r="AF8606" s="137"/>
      <c r="AG8606" s="137">
        <f>SUM(AG8605:AG8605)</f>
        <v>0</v>
      </c>
      <c r="AH8606" s="137"/>
    </row>
    <row r="8607" spans="1:34" s="173" customFormat="1" x14ac:dyDescent="0.55000000000000004">
      <c r="A8607" s="122" t="s">
        <v>5994</v>
      </c>
      <c r="B8607" s="123">
        <v>4001</v>
      </c>
      <c r="C8607" s="123">
        <v>6199</v>
      </c>
      <c r="D8607" s="135" t="s">
        <v>11754</v>
      </c>
      <c r="E8607" s="123" t="s">
        <v>37</v>
      </c>
      <c r="F8607" s="123">
        <v>5319</v>
      </c>
      <c r="G8607" s="123">
        <v>4</v>
      </c>
      <c r="H8607" s="123">
        <v>1</v>
      </c>
      <c r="I8607" s="136">
        <v>25</v>
      </c>
      <c r="J8607" s="123" t="s">
        <v>38</v>
      </c>
      <c r="K8607" s="137">
        <f>((G8607*400)+(H8607*100))+I8607</f>
        <v>1725</v>
      </c>
      <c r="L8607" s="137">
        <v>400</v>
      </c>
      <c r="M8607" s="137">
        <f>K8607*L8607</f>
        <v>690000</v>
      </c>
      <c r="N8607" s="123"/>
      <c r="O8607" s="108"/>
      <c r="P8607" s="138"/>
      <c r="Q8607" s="108"/>
      <c r="R8607" s="108"/>
      <c r="S8607" s="139"/>
      <c r="T8607" s="123"/>
      <c r="U8607" s="123"/>
      <c r="V8607" s="123"/>
      <c r="W8607" s="137"/>
      <c r="X8607" s="136"/>
      <c r="Y8607" s="137"/>
      <c r="Z8607" s="137"/>
      <c r="AA8607" s="119"/>
      <c r="AB8607" s="119"/>
      <c r="AC8607" s="137"/>
      <c r="AD8607" s="137">
        <f>IF(AND(AC8607="",M8607=""),0,IF((AC8607=""),M8607,IF((M8607=""),AC8607,AC8607+M8607)))</f>
        <v>690000</v>
      </c>
      <c r="AE8607" s="137">
        <f>IF( (X8607=""),AD8607*1,AD8607*(X8607/100) )</f>
        <v>690000</v>
      </c>
      <c r="AF8607" s="137">
        <v>0</v>
      </c>
      <c r="AG8607" s="137">
        <f>IF((AF8607-AE8607) &gt; 1,0,IF((AF8607-AE8607)&lt;0,AE8607-AF8607,AF8607-AE8607))</f>
        <v>690000</v>
      </c>
      <c r="AH8607" s="137">
        <v>0.01</v>
      </c>
    </row>
    <row r="8608" spans="1:34" s="173" customFormat="1" x14ac:dyDescent="0.55000000000000004">
      <c r="A8608" s="122"/>
      <c r="B8608" s="123"/>
      <c r="C8608" s="123"/>
      <c r="D8608" s="135"/>
      <c r="E8608" s="123"/>
      <c r="F8608" s="123"/>
      <c r="G8608" s="123"/>
      <c r="H8608" s="123"/>
      <c r="I8608" s="136"/>
      <c r="J8608" s="123"/>
      <c r="K8608" s="137"/>
      <c r="L8608" s="137" t="s">
        <v>63</v>
      </c>
      <c r="M8608" s="137">
        <f>SUM(M8607:M8607)</f>
        <v>690000</v>
      </c>
      <c r="N8608" s="123"/>
      <c r="O8608" s="108"/>
      <c r="P8608" s="138"/>
      <c r="Q8608" s="108"/>
      <c r="R8608" s="108"/>
      <c r="S8608" s="139"/>
      <c r="T8608" s="123"/>
      <c r="U8608" s="123"/>
      <c r="V8608" s="123"/>
      <c r="W8608" s="137"/>
      <c r="X8608" s="136"/>
      <c r="Y8608" s="137"/>
      <c r="Z8608" s="137"/>
      <c r="AA8608" s="119"/>
      <c r="AB8608" s="119"/>
      <c r="AC8608" s="137"/>
      <c r="AD8608" s="137"/>
      <c r="AE8608" s="137">
        <f>SUM(AE8607:AE8607)</f>
        <v>690000</v>
      </c>
      <c r="AF8608" s="137"/>
      <c r="AG8608" s="137">
        <f>SUM(AG8607:AG8607)</f>
        <v>690000</v>
      </c>
      <c r="AH8608" s="137"/>
    </row>
    <row r="8609" spans="1:34" s="173" customFormat="1" x14ac:dyDescent="0.55000000000000004">
      <c r="A8609" s="122" t="s">
        <v>11755</v>
      </c>
      <c r="B8609" s="123">
        <v>4002</v>
      </c>
      <c r="C8609" s="123">
        <v>9605</v>
      </c>
      <c r="D8609" s="135" t="s">
        <v>11756</v>
      </c>
      <c r="E8609" s="123" t="s">
        <v>34</v>
      </c>
      <c r="F8609" s="123">
        <v>27655</v>
      </c>
      <c r="G8609" s="123">
        <v>0</v>
      </c>
      <c r="H8609" s="123">
        <v>1</v>
      </c>
      <c r="I8609" s="136">
        <v>10.4</v>
      </c>
      <c r="J8609" s="123" t="s">
        <v>15161</v>
      </c>
      <c r="K8609" s="137">
        <f>((G8609*400)+(H8609*100))+I8609</f>
        <v>110.4</v>
      </c>
      <c r="L8609" s="137">
        <v>2425</v>
      </c>
      <c r="M8609" s="137">
        <f>K8609*L8609</f>
        <v>267720</v>
      </c>
      <c r="N8609" s="123"/>
      <c r="O8609" s="108"/>
      <c r="P8609" s="138"/>
      <c r="Q8609" s="108"/>
      <c r="R8609" s="108"/>
      <c r="S8609" s="139"/>
      <c r="T8609" s="123"/>
      <c r="U8609" s="123"/>
      <c r="V8609" s="123"/>
      <c r="W8609" s="137"/>
      <c r="X8609" s="136"/>
      <c r="Y8609" s="137"/>
      <c r="Z8609" s="137"/>
      <c r="AA8609" s="119"/>
      <c r="AB8609" s="119"/>
      <c r="AC8609" s="137"/>
      <c r="AD8609" s="137">
        <f>IF(AND(AC8609="",M8609=""),0,IF((AC8609=""),M8609,IF((M8609=""),AC8609,AC8609+M8609)))</f>
        <v>267720</v>
      </c>
      <c r="AE8609" s="137">
        <f>IF( (X8609=""),AD8609*1,AD8609*(X8609/100) )</f>
        <v>267720</v>
      </c>
      <c r="AF8609" s="137">
        <v>0</v>
      </c>
      <c r="AG8609" s="137">
        <f>IF((AF8609-AE8609) &gt; 1,0,IF((AF8609-AE8609)&lt;0,AE8609-AF8609,AF8609-AE8609))</f>
        <v>267720</v>
      </c>
      <c r="AH8609" s="137">
        <v>0.3</v>
      </c>
    </row>
    <row r="8610" spans="1:34" s="173" customFormat="1" x14ac:dyDescent="0.55000000000000004">
      <c r="A8610" s="122"/>
      <c r="B8610" s="123"/>
      <c r="C8610" s="123"/>
      <c r="D8610" s="135"/>
      <c r="E8610" s="123"/>
      <c r="F8610" s="123"/>
      <c r="G8610" s="123"/>
      <c r="H8610" s="123"/>
      <c r="I8610" s="136"/>
      <c r="J8610" s="123"/>
      <c r="K8610" s="137"/>
      <c r="L8610" s="137" t="s">
        <v>63</v>
      </c>
      <c r="M8610" s="137">
        <f>SUM(M8609:M8609)</f>
        <v>267720</v>
      </c>
      <c r="N8610" s="123"/>
      <c r="O8610" s="108"/>
      <c r="P8610" s="138"/>
      <c r="Q8610" s="108"/>
      <c r="R8610" s="108"/>
      <c r="S8610" s="139"/>
      <c r="T8610" s="123"/>
      <c r="U8610" s="123"/>
      <c r="V8610" s="123"/>
      <c r="W8610" s="137"/>
      <c r="X8610" s="136"/>
      <c r="Y8610" s="137"/>
      <c r="Z8610" s="137"/>
      <c r="AA8610" s="119"/>
      <c r="AB8610" s="119"/>
      <c r="AC8610" s="137"/>
      <c r="AD8610" s="137"/>
      <c r="AE8610" s="137">
        <f>SUM(AE8609:AE8609)</f>
        <v>267720</v>
      </c>
      <c r="AF8610" s="137"/>
      <c r="AG8610" s="137">
        <f>SUM(AG8609:AG8609)</f>
        <v>267720</v>
      </c>
      <c r="AH8610" s="137"/>
    </row>
    <row r="8611" spans="1:34" s="173" customFormat="1" x14ac:dyDescent="0.55000000000000004">
      <c r="A8611" s="122" t="s">
        <v>11757</v>
      </c>
      <c r="B8611" s="197">
        <v>4003</v>
      </c>
      <c r="C8611" s="197">
        <v>6392</v>
      </c>
      <c r="D8611" s="198" t="s">
        <v>11758</v>
      </c>
      <c r="E8611" s="197" t="s">
        <v>37</v>
      </c>
      <c r="F8611" s="197">
        <v>5547</v>
      </c>
      <c r="G8611" s="197">
        <v>1</v>
      </c>
      <c r="H8611" s="197">
        <v>3</v>
      </c>
      <c r="I8611" s="199">
        <v>60</v>
      </c>
      <c r="J8611" s="123" t="s">
        <v>38</v>
      </c>
      <c r="K8611" s="171">
        <f>((G8611*400)+(H8611*100))+I8611</f>
        <v>760</v>
      </c>
      <c r="L8611" s="171">
        <v>225</v>
      </c>
      <c r="M8611" s="171">
        <f>K8611*L8611</f>
        <v>171000</v>
      </c>
      <c r="N8611" s="197"/>
      <c r="O8611" s="122"/>
      <c r="P8611" s="200"/>
      <c r="Q8611" s="122"/>
      <c r="R8611" s="122"/>
      <c r="S8611" s="170"/>
      <c r="T8611" s="197"/>
      <c r="U8611" s="197"/>
      <c r="V8611" s="197"/>
      <c r="W8611" s="171"/>
      <c r="X8611" s="199"/>
      <c r="Y8611" s="171"/>
      <c r="Z8611" s="171"/>
      <c r="AA8611" s="201"/>
      <c r="AB8611" s="201"/>
      <c r="AC8611" s="171"/>
      <c r="AD8611" s="171">
        <f>IF(AND(AC8611="",M8611=""),0,IF((AC8611=""),M8611,IF((M8611=""),AC8611,AC8611+M8611)))</f>
        <v>171000</v>
      </c>
      <c r="AE8611" s="171">
        <f>IF( (X8611=""),AD8611*1,AD8611*(X8611/100) )</f>
        <v>171000</v>
      </c>
      <c r="AF8611" s="171">
        <v>0</v>
      </c>
      <c r="AG8611" s="171">
        <f>IF((AF8611-AE8611) &gt; 1,0,IF((AF8611-AE8611)&lt;0,AE8611-AF8611,AF8611-AE8611))</f>
        <v>171000</v>
      </c>
      <c r="AH8611" s="137">
        <v>0.01</v>
      </c>
    </row>
    <row r="8612" spans="1:34" s="173" customFormat="1" x14ac:dyDescent="0.55000000000000004">
      <c r="A8612" s="122"/>
      <c r="B8612" s="197"/>
      <c r="C8612" s="197"/>
      <c r="D8612" s="198"/>
      <c r="E8612" s="197"/>
      <c r="F8612" s="197"/>
      <c r="G8612" s="197"/>
      <c r="H8612" s="197"/>
      <c r="I8612" s="199"/>
      <c r="J8612" s="123"/>
      <c r="K8612" s="171"/>
      <c r="L8612" s="171" t="s">
        <v>63</v>
      </c>
      <c r="M8612" s="171">
        <f>SUM(M8611:M8611)</f>
        <v>171000</v>
      </c>
      <c r="N8612" s="197"/>
      <c r="O8612" s="122"/>
      <c r="P8612" s="200"/>
      <c r="Q8612" s="122"/>
      <c r="R8612" s="122"/>
      <c r="S8612" s="170"/>
      <c r="T8612" s="197"/>
      <c r="U8612" s="197"/>
      <c r="V8612" s="197"/>
      <c r="W8612" s="171"/>
      <c r="X8612" s="199"/>
      <c r="Y8612" s="171"/>
      <c r="Z8612" s="171"/>
      <c r="AA8612" s="201"/>
      <c r="AB8612" s="201"/>
      <c r="AC8612" s="171"/>
      <c r="AD8612" s="171"/>
      <c r="AE8612" s="171">
        <f>SUM(AE8611:AE8611)</f>
        <v>171000</v>
      </c>
      <c r="AF8612" s="171"/>
      <c r="AG8612" s="171">
        <f>SUM(AG8611:AG8611)</f>
        <v>171000</v>
      </c>
      <c r="AH8612" s="137"/>
    </row>
    <row r="8613" spans="1:34" s="173" customFormat="1" x14ac:dyDescent="0.55000000000000004">
      <c r="A8613" s="122" t="s">
        <v>11759</v>
      </c>
      <c r="B8613" s="123">
        <v>4004</v>
      </c>
      <c r="C8613" s="123">
        <v>8656</v>
      </c>
      <c r="D8613" s="135" t="s">
        <v>11760</v>
      </c>
      <c r="E8613" s="123" t="s">
        <v>34</v>
      </c>
      <c r="F8613" s="123">
        <v>21808</v>
      </c>
      <c r="G8613" s="123">
        <v>0</v>
      </c>
      <c r="H8613" s="123">
        <v>0</v>
      </c>
      <c r="I8613" s="136">
        <v>53</v>
      </c>
      <c r="J8613" s="123" t="s">
        <v>15161</v>
      </c>
      <c r="K8613" s="137">
        <f>((G8613*400)+(H8613*100))+I8613</f>
        <v>53</v>
      </c>
      <c r="L8613" s="137">
        <v>500</v>
      </c>
      <c r="M8613" s="137">
        <f>K8613*L8613</f>
        <v>26500</v>
      </c>
      <c r="N8613" s="123"/>
      <c r="O8613" s="108"/>
      <c r="P8613" s="138"/>
      <c r="Q8613" s="108"/>
      <c r="R8613" s="108"/>
      <c r="S8613" s="139"/>
      <c r="T8613" s="123"/>
      <c r="U8613" s="123"/>
      <c r="V8613" s="123"/>
      <c r="W8613" s="137"/>
      <c r="X8613" s="136"/>
      <c r="Y8613" s="137"/>
      <c r="Z8613" s="137"/>
      <c r="AA8613" s="119"/>
      <c r="AB8613" s="119"/>
      <c r="AC8613" s="137"/>
      <c r="AD8613" s="137">
        <f>IF(AND(AC8613="",M8613=""),0,IF((AC8613=""),M8613,IF((M8613=""),AC8613,AC8613+M8613)))</f>
        <v>26500</v>
      </c>
      <c r="AE8613" s="137">
        <f>IF( (X8613=""),AD8613*1,AD8613*(X8613/100) )</f>
        <v>26500</v>
      </c>
      <c r="AF8613" s="137">
        <v>0</v>
      </c>
      <c r="AG8613" s="137">
        <f>IF((AF8613-AE8613) &gt; 1,0,IF((AF8613-AE8613)&lt;0,AE8613-AF8613,AF8613-AE8613))</f>
        <v>26500</v>
      </c>
      <c r="AH8613" s="137">
        <v>0.3</v>
      </c>
    </row>
    <row r="8614" spans="1:34" s="173" customFormat="1" x14ac:dyDescent="0.55000000000000004">
      <c r="A8614" s="122"/>
      <c r="B8614" s="123"/>
      <c r="C8614" s="123"/>
      <c r="D8614" s="135"/>
      <c r="E8614" s="123"/>
      <c r="F8614" s="123"/>
      <c r="G8614" s="123"/>
      <c r="H8614" s="123"/>
      <c r="I8614" s="136"/>
      <c r="J8614" s="123"/>
      <c r="K8614" s="137"/>
      <c r="L8614" s="137" t="s">
        <v>63</v>
      </c>
      <c r="M8614" s="137">
        <f>SUM(M8613:M8613)</f>
        <v>26500</v>
      </c>
      <c r="N8614" s="123"/>
      <c r="O8614" s="108"/>
      <c r="P8614" s="138"/>
      <c r="Q8614" s="108"/>
      <c r="R8614" s="108"/>
      <c r="S8614" s="139"/>
      <c r="T8614" s="123"/>
      <c r="U8614" s="123"/>
      <c r="V8614" s="123"/>
      <c r="W8614" s="137"/>
      <c r="X8614" s="136"/>
      <c r="Y8614" s="137"/>
      <c r="Z8614" s="137"/>
      <c r="AA8614" s="119"/>
      <c r="AB8614" s="119"/>
      <c r="AC8614" s="137"/>
      <c r="AD8614" s="137"/>
      <c r="AE8614" s="137">
        <f>SUM(AE8613:AE8613)</f>
        <v>26500</v>
      </c>
      <c r="AF8614" s="137"/>
      <c r="AG8614" s="137">
        <f>SUM(AG8613:AG8613)</f>
        <v>26500</v>
      </c>
      <c r="AH8614" s="137"/>
    </row>
    <row r="8615" spans="1:34" s="173" customFormat="1" x14ac:dyDescent="0.55000000000000004">
      <c r="A8615" s="122" t="s">
        <v>11761</v>
      </c>
      <c r="B8615" s="123">
        <v>4005</v>
      </c>
      <c r="C8615" s="123">
        <v>6842</v>
      </c>
      <c r="D8615" s="135" t="s">
        <v>11762</v>
      </c>
      <c r="E8615" s="123" t="s">
        <v>34</v>
      </c>
      <c r="F8615" s="123">
        <v>23638</v>
      </c>
      <c r="G8615" s="123">
        <v>4</v>
      </c>
      <c r="H8615" s="123">
        <v>2</v>
      </c>
      <c r="I8615" s="136">
        <v>8</v>
      </c>
      <c r="J8615" s="123" t="s">
        <v>68</v>
      </c>
      <c r="K8615" s="137">
        <f>((G8615*400)+(H8615*100))+I8615</f>
        <v>1808</v>
      </c>
      <c r="L8615" s="137">
        <v>625</v>
      </c>
      <c r="M8615" s="137">
        <f>K8615*L8615</f>
        <v>1130000</v>
      </c>
      <c r="N8615" s="123"/>
      <c r="O8615" s="108"/>
      <c r="P8615" s="138"/>
      <c r="Q8615" s="108"/>
      <c r="R8615" s="108"/>
      <c r="S8615" s="139"/>
      <c r="T8615" s="123"/>
      <c r="U8615" s="123"/>
      <c r="V8615" s="123"/>
      <c r="W8615" s="137"/>
      <c r="X8615" s="136"/>
      <c r="Y8615" s="137"/>
      <c r="Z8615" s="137"/>
      <c r="AA8615" s="119"/>
      <c r="AB8615" s="119"/>
      <c r="AC8615" s="137"/>
      <c r="AD8615" s="137">
        <f>IF(AND(AC8615="",M8615=""),0,IF((AC8615=""),M8615,IF((M8615=""),AC8615,AC8615+M8615)))</f>
        <v>1130000</v>
      </c>
      <c r="AE8615" s="137">
        <f>IF( (X8615=""),AD8615*1,AD8615*(X8615/100) )</f>
        <v>1130000</v>
      </c>
      <c r="AF8615" s="137">
        <v>0</v>
      </c>
      <c r="AG8615" s="137">
        <f>IF((AF8615-AE8615) &gt; 1,0,IF((AF8615-AE8615)&lt;0,AE8615-AF8615,AF8615-AE8615))</f>
        <v>1130000</v>
      </c>
      <c r="AH8615" s="137">
        <v>0.3</v>
      </c>
    </row>
    <row r="8616" spans="1:34" s="173" customFormat="1" x14ac:dyDescent="0.55000000000000004">
      <c r="A8616" s="122"/>
      <c r="B8616" s="123"/>
      <c r="C8616" s="123"/>
      <c r="D8616" s="135"/>
      <c r="E8616" s="123"/>
      <c r="F8616" s="123"/>
      <c r="G8616" s="123"/>
      <c r="H8616" s="123"/>
      <c r="I8616" s="136"/>
      <c r="J8616" s="123"/>
      <c r="K8616" s="137"/>
      <c r="L8616" s="137" t="s">
        <v>63</v>
      </c>
      <c r="M8616" s="137">
        <f>SUM(M8615:M8615)</f>
        <v>1130000</v>
      </c>
      <c r="N8616" s="123"/>
      <c r="O8616" s="108"/>
      <c r="P8616" s="138"/>
      <c r="Q8616" s="108"/>
      <c r="R8616" s="108"/>
      <c r="S8616" s="139"/>
      <c r="T8616" s="123"/>
      <c r="U8616" s="123"/>
      <c r="V8616" s="123"/>
      <c r="W8616" s="137"/>
      <c r="X8616" s="136"/>
      <c r="Y8616" s="137"/>
      <c r="Z8616" s="137"/>
      <c r="AA8616" s="119"/>
      <c r="AB8616" s="119"/>
      <c r="AC8616" s="137"/>
      <c r="AD8616" s="137"/>
      <c r="AE8616" s="137">
        <f>SUM(AE8615:AE8615)</f>
        <v>1130000</v>
      </c>
      <c r="AF8616" s="137"/>
      <c r="AG8616" s="137">
        <f>SUM(AG8615:AG8615)</f>
        <v>1130000</v>
      </c>
      <c r="AH8616" s="137"/>
    </row>
    <row r="8617" spans="1:34" s="173" customFormat="1" x14ac:dyDescent="0.55000000000000004">
      <c r="A8617" s="122" t="s">
        <v>11765</v>
      </c>
      <c r="B8617" s="123">
        <v>4006</v>
      </c>
      <c r="C8617" s="123">
        <v>5795</v>
      </c>
      <c r="D8617" s="135" t="s">
        <v>11766</v>
      </c>
      <c r="E8617" s="123" t="s">
        <v>34</v>
      </c>
      <c r="F8617" s="123">
        <v>11504</v>
      </c>
      <c r="G8617" s="123">
        <v>0</v>
      </c>
      <c r="H8617" s="123">
        <v>1</v>
      </c>
      <c r="I8617" s="136">
        <v>50</v>
      </c>
      <c r="J8617" s="123" t="s">
        <v>35</v>
      </c>
      <c r="K8617" s="137">
        <f>((G8617*400)+(H8617*100))+I8617</f>
        <v>150</v>
      </c>
      <c r="L8617" s="137">
        <v>1800</v>
      </c>
      <c r="M8617" s="137">
        <f>K8617*L8617</f>
        <v>270000</v>
      </c>
      <c r="N8617" s="123">
        <v>1</v>
      </c>
      <c r="O8617" s="108" t="s">
        <v>11763</v>
      </c>
      <c r="P8617" s="138"/>
      <c r="Q8617" s="108" t="s">
        <v>11764</v>
      </c>
      <c r="R8617" s="108" t="s">
        <v>11767</v>
      </c>
      <c r="S8617" s="139" t="s">
        <v>11768</v>
      </c>
      <c r="T8617" s="123" t="s">
        <v>51</v>
      </c>
      <c r="U8617" s="123" t="s">
        <v>45</v>
      </c>
      <c r="V8617" s="123" t="s">
        <v>52</v>
      </c>
      <c r="W8617" s="137">
        <v>144.19999999999999</v>
      </c>
      <c r="X8617" s="136">
        <v>100</v>
      </c>
      <c r="Y8617" s="137">
        <v>6750</v>
      </c>
      <c r="Z8617" s="137">
        <f>W8617*Y8617</f>
        <v>973349.99999999988</v>
      </c>
      <c r="AA8617" s="119">
        <v>6</v>
      </c>
      <c r="AB8617" s="119">
        <v>6</v>
      </c>
      <c r="AC8617" s="137">
        <f>(Z8617*(100-AB8617))/100</f>
        <v>914948.99999999988</v>
      </c>
      <c r="AD8617" s="137">
        <f>IF(AND(AC8617="",M8617=""),0,IF((AC8617=""),M8617, IF( (M8617=""),AC8617,SUM(AC8617:AC8618)+M8617)))</f>
        <v>1184949</v>
      </c>
      <c r="AE8617" s="137">
        <f>IF( (X8617=""),AD8617*1,AD8617*(X8617/100) )</f>
        <v>1184949</v>
      </c>
      <c r="AF8617" s="137">
        <v>50000000</v>
      </c>
      <c r="AG8617" s="137">
        <f>IF((AF8617-AE8617) &gt; 1,0,IF((AF8617-AE8617)&lt;0,AE8617-AF8617,AF8617-AE8617))</f>
        <v>0</v>
      </c>
      <c r="AH8617" s="137">
        <v>0.02</v>
      </c>
    </row>
    <row r="8618" spans="1:34" s="173" customFormat="1" x14ac:dyDescent="0.55000000000000004">
      <c r="A8618" s="122"/>
      <c r="B8618" s="123"/>
      <c r="C8618" s="123"/>
      <c r="D8618" s="135"/>
      <c r="E8618" s="123"/>
      <c r="F8618" s="123"/>
      <c r="G8618" s="123"/>
      <c r="H8618" s="123"/>
      <c r="I8618" s="136"/>
      <c r="J8618" s="123"/>
      <c r="K8618" s="137"/>
      <c r="L8618" s="137" t="s">
        <v>63</v>
      </c>
      <c r="M8618" s="137">
        <f>SUM(M8617:M8617)</f>
        <v>270000</v>
      </c>
      <c r="N8618" s="123"/>
      <c r="O8618" s="108"/>
      <c r="P8618" s="138"/>
      <c r="Q8618" s="108"/>
      <c r="R8618" s="108"/>
      <c r="S8618" s="139"/>
      <c r="T8618" s="123"/>
      <c r="U8618" s="123"/>
      <c r="V8618" s="123"/>
      <c r="W8618" s="137"/>
      <c r="X8618" s="136"/>
      <c r="Y8618" s="137"/>
      <c r="Z8618" s="137"/>
      <c r="AA8618" s="119"/>
      <c r="AB8618" s="119"/>
      <c r="AC8618" s="137"/>
      <c r="AD8618" s="137"/>
      <c r="AE8618" s="137">
        <f>SUM(AE8617:AE8617)</f>
        <v>1184949</v>
      </c>
      <c r="AF8618" s="137"/>
      <c r="AG8618" s="137">
        <f>SUM(AG8617:AG8617)</f>
        <v>0</v>
      </c>
      <c r="AH8618" s="137"/>
    </row>
    <row r="8619" spans="1:34" s="173" customFormat="1" x14ac:dyDescent="0.55000000000000004">
      <c r="A8619" s="122" t="s">
        <v>11771</v>
      </c>
      <c r="B8619" s="123">
        <v>4007</v>
      </c>
      <c r="C8619" s="123">
        <v>6858</v>
      </c>
      <c r="D8619" s="135" t="s">
        <v>11772</v>
      </c>
      <c r="E8619" s="123" t="s">
        <v>34</v>
      </c>
      <c r="F8619" s="123">
        <v>23545</v>
      </c>
      <c r="G8619" s="123">
        <v>0</v>
      </c>
      <c r="H8619" s="123">
        <v>2</v>
      </c>
      <c r="I8619" s="136">
        <v>8</v>
      </c>
      <c r="J8619" s="123" t="s">
        <v>35</v>
      </c>
      <c r="K8619" s="137">
        <f>((G8619*400)+(H8619*100))+I8619</f>
        <v>208</v>
      </c>
      <c r="L8619" s="137">
        <v>8000</v>
      </c>
      <c r="M8619" s="137">
        <f>K8619*L8619</f>
        <v>1664000</v>
      </c>
      <c r="N8619" s="123">
        <v>1</v>
      </c>
      <c r="O8619" s="108" t="s">
        <v>11769</v>
      </c>
      <c r="P8619" s="138"/>
      <c r="Q8619" s="108" t="s">
        <v>11770</v>
      </c>
      <c r="R8619" s="108" t="s">
        <v>11773</v>
      </c>
      <c r="S8619" s="139" t="s">
        <v>11774</v>
      </c>
      <c r="T8619" s="123" t="s">
        <v>51</v>
      </c>
      <c r="U8619" s="123" t="s">
        <v>45</v>
      </c>
      <c r="V8619" s="123" t="s">
        <v>52</v>
      </c>
      <c r="W8619" s="137">
        <v>1101.5999999999999</v>
      </c>
      <c r="X8619" s="136">
        <v>98.31</v>
      </c>
      <c r="Y8619" s="137">
        <v>6750</v>
      </c>
      <c r="Z8619" s="137">
        <f>W8619*Y8619</f>
        <v>7435799.9999999991</v>
      </c>
      <c r="AA8619" s="119">
        <v>21</v>
      </c>
      <c r="AB8619" s="119">
        <v>32</v>
      </c>
      <c r="AC8619" s="137">
        <f>(Z8619*(100-AB8619))/100</f>
        <v>5056343.9999999991</v>
      </c>
      <c r="AD8619" s="137">
        <f>IF(AND(AC8619="",M8619=""),0,IF((AC8619=""),M8619, IF( (M8619=""),AC8619,SUM(AC8619:AC8622)+M8619)))</f>
        <v>6720343.9999999991</v>
      </c>
      <c r="AE8619" s="137">
        <f>IF( (X8619=""),AD8619*1,AD8619*(X8619/100) )</f>
        <v>6606770.1863999991</v>
      </c>
      <c r="AF8619" s="137">
        <v>50000000</v>
      </c>
      <c r="AG8619" s="137">
        <f>IF((AF8619-AE8619) &gt; 1,0,IF((AF8619-AE8619)&lt;0,AE8619-AF8619,AF8619-AE8619))</f>
        <v>0</v>
      </c>
      <c r="AH8619" s="137">
        <v>0.02</v>
      </c>
    </row>
    <row r="8620" spans="1:34" s="173" customFormat="1" x14ac:dyDescent="0.55000000000000004">
      <c r="A8620" s="122"/>
      <c r="B8620" s="123"/>
      <c r="C8620" s="123"/>
      <c r="D8620" s="135"/>
      <c r="E8620" s="123"/>
      <c r="F8620" s="123"/>
      <c r="G8620" s="123"/>
      <c r="H8620" s="123"/>
      <c r="I8620" s="136"/>
      <c r="J8620" s="123"/>
      <c r="K8620" s="137"/>
      <c r="L8620" s="137"/>
      <c r="M8620" s="137"/>
      <c r="N8620" s="123">
        <v>2</v>
      </c>
      <c r="O8620" s="108" t="s">
        <v>11769</v>
      </c>
      <c r="P8620" s="138"/>
      <c r="Q8620" s="108" t="s">
        <v>11770</v>
      </c>
      <c r="R8620" s="108" t="s">
        <v>11773</v>
      </c>
      <c r="S8620" s="139" t="s">
        <v>11775</v>
      </c>
      <c r="T8620" s="123" t="s">
        <v>55</v>
      </c>
      <c r="U8620" s="123" t="s">
        <v>45</v>
      </c>
      <c r="V8620" s="123" t="s">
        <v>52</v>
      </c>
      <c r="W8620" s="137">
        <v>18.899999999999999</v>
      </c>
      <c r="X8620" s="136">
        <v>1.69</v>
      </c>
      <c r="Y8620" s="137">
        <v>0</v>
      </c>
      <c r="Z8620" s="137">
        <f>W8620*Y8620</f>
        <v>0</v>
      </c>
      <c r="AA8620" s="119">
        <v>6</v>
      </c>
      <c r="AB8620" s="119">
        <v>6</v>
      </c>
      <c r="AC8620" s="137">
        <f>(Z8620*(100-AB8620))/100</f>
        <v>0</v>
      </c>
      <c r="AD8620" s="137">
        <f>IF(AND(AC8620="",M8619=""),0,IF((AC8620=""),M8619, IF( (M8619=""),AC8620,SUM(AC8619:AC8622)+M8619)))</f>
        <v>6720343.9999999991</v>
      </c>
      <c r="AE8620" s="137">
        <f>IF( (X8620=""),AD8620*1,AD8620*(X8620/100) )</f>
        <v>113573.81359999998</v>
      </c>
      <c r="AF8620" s="137">
        <v>50000000</v>
      </c>
      <c r="AG8620" s="137">
        <f>IF((AF8620-AE8620) &gt; 1,0,IF((AF8620-AE8620)&lt;0,AE8620-AF8620,AF8620-AE8620))</f>
        <v>0</v>
      </c>
      <c r="AH8620" s="137">
        <v>0.02</v>
      </c>
    </row>
    <row r="8621" spans="1:34" s="173" customFormat="1" x14ac:dyDescent="0.55000000000000004">
      <c r="A8621" s="122"/>
      <c r="B8621" s="123"/>
      <c r="C8621" s="123"/>
      <c r="D8621" s="135"/>
      <c r="E8621" s="123"/>
      <c r="F8621" s="123"/>
      <c r="G8621" s="123"/>
      <c r="H8621" s="123"/>
      <c r="I8621" s="136"/>
      <c r="J8621" s="123"/>
      <c r="K8621" s="137"/>
      <c r="L8621" s="137" t="s">
        <v>63</v>
      </c>
      <c r="M8621" s="137">
        <f>SUM(M8619:M8620)</f>
        <v>1664000</v>
      </c>
      <c r="N8621" s="123"/>
      <c r="O8621" s="108"/>
      <c r="P8621" s="138"/>
      <c r="Q8621" s="108"/>
      <c r="R8621" s="108"/>
      <c r="S8621" s="139"/>
      <c r="T8621" s="123"/>
      <c r="U8621" s="123"/>
      <c r="V8621" s="123"/>
      <c r="W8621" s="137"/>
      <c r="X8621" s="136"/>
      <c r="Y8621" s="137"/>
      <c r="Z8621" s="137"/>
      <c r="AA8621" s="119"/>
      <c r="AB8621" s="119"/>
      <c r="AC8621" s="137"/>
      <c r="AD8621" s="137"/>
      <c r="AE8621" s="137">
        <f>SUM(AE8619:AE8620)</f>
        <v>6720343.9999999991</v>
      </c>
      <c r="AF8621" s="137"/>
      <c r="AG8621" s="137">
        <f>SUM(AG8619:AG8620)</f>
        <v>0</v>
      </c>
      <c r="AH8621" s="137"/>
    </row>
    <row r="8622" spans="1:34" s="173" customFormat="1" x14ac:dyDescent="0.55000000000000004">
      <c r="A8622" s="122" t="s">
        <v>6644</v>
      </c>
      <c r="B8622" s="123">
        <v>4008</v>
      </c>
      <c r="C8622" s="123">
        <v>6209</v>
      </c>
      <c r="D8622" s="135" t="s">
        <v>11776</v>
      </c>
      <c r="E8622" s="123" t="s">
        <v>37</v>
      </c>
      <c r="F8622" s="123">
        <v>5413</v>
      </c>
      <c r="G8622" s="123">
        <v>3</v>
      </c>
      <c r="H8622" s="123">
        <v>2</v>
      </c>
      <c r="I8622" s="136">
        <v>61</v>
      </c>
      <c r="J8622" s="123" t="s">
        <v>38</v>
      </c>
      <c r="K8622" s="137">
        <f>((G8622*400)+(H8622*100))+I8622</f>
        <v>1461</v>
      </c>
      <c r="L8622" s="137">
        <v>225</v>
      </c>
      <c r="M8622" s="137">
        <f>K8622*L8622</f>
        <v>328725</v>
      </c>
      <c r="N8622" s="123"/>
      <c r="O8622" s="108"/>
      <c r="P8622" s="138"/>
      <c r="Q8622" s="108"/>
      <c r="R8622" s="108"/>
      <c r="S8622" s="139"/>
      <c r="T8622" s="123"/>
      <c r="U8622" s="123"/>
      <c r="V8622" s="123"/>
      <c r="W8622" s="137"/>
      <c r="X8622" s="136"/>
      <c r="Y8622" s="137"/>
      <c r="Z8622" s="137"/>
      <c r="AA8622" s="119"/>
      <c r="AB8622" s="119"/>
      <c r="AC8622" s="137"/>
      <c r="AD8622" s="137">
        <f>IF(AND(AC8622="",M8622=""),0,IF((AC8622=""),M8622,IF((M8622=""),AC8622,AC8622+M8622)))</f>
        <v>328725</v>
      </c>
      <c r="AE8622" s="137">
        <f>IF( (X8622=""),AD8622*1,AD8622*(X8622/100) )</f>
        <v>328725</v>
      </c>
      <c r="AF8622" s="137">
        <v>0</v>
      </c>
      <c r="AG8622" s="137">
        <f>IF((AF8622-AE8622) &gt; 1,0,IF((AF8622-AE8622)&lt;0,AE8622-AF8622,AF8622-AE8622))</f>
        <v>328725</v>
      </c>
      <c r="AH8622" s="137">
        <v>0.01</v>
      </c>
    </row>
    <row r="8623" spans="1:34" s="173" customFormat="1" x14ac:dyDescent="0.55000000000000004">
      <c r="A8623" s="122"/>
      <c r="B8623" s="123"/>
      <c r="C8623" s="123"/>
      <c r="D8623" s="135"/>
      <c r="E8623" s="123"/>
      <c r="F8623" s="123"/>
      <c r="G8623" s="123"/>
      <c r="H8623" s="123"/>
      <c r="I8623" s="136"/>
      <c r="J8623" s="123"/>
      <c r="K8623" s="137"/>
      <c r="L8623" s="137" t="s">
        <v>63</v>
      </c>
      <c r="M8623" s="137">
        <f>SUM(M8622:M8622)</f>
        <v>328725</v>
      </c>
      <c r="N8623" s="123"/>
      <c r="O8623" s="108"/>
      <c r="P8623" s="138"/>
      <c r="Q8623" s="108"/>
      <c r="R8623" s="108"/>
      <c r="S8623" s="139"/>
      <c r="T8623" s="123"/>
      <c r="U8623" s="123"/>
      <c r="V8623" s="123"/>
      <c r="W8623" s="137"/>
      <c r="X8623" s="136"/>
      <c r="Y8623" s="137"/>
      <c r="Z8623" s="137"/>
      <c r="AA8623" s="119"/>
      <c r="AB8623" s="119"/>
      <c r="AC8623" s="137"/>
      <c r="AD8623" s="137"/>
      <c r="AE8623" s="137">
        <f>SUM(AE8622:AE8622)</f>
        <v>328725</v>
      </c>
      <c r="AF8623" s="137"/>
      <c r="AG8623" s="137">
        <f>SUM(AG8622:AG8622)</f>
        <v>328725</v>
      </c>
      <c r="AH8623" s="137"/>
    </row>
    <row r="8624" spans="1:34" s="173" customFormat="1" x14ac:dyDescent="0.55000000000000004">
      <c r="A8624" s="122" t="s">
        <v>11779</v>
      </c>
      <c r="B8624" s="123">
        <v>4009</v>
      </c>
      <c r="C8624" s="123">
        <v>5551</v>
      </c>
      <c r="D8624" s="135" t="s">
        <v>11780</v>
      </c>
      <c r="E8624" s="123" t="s">
        <v>34</v>
      </c>
      <c r="F8624" s="123">
        <v>17610</v>
      </c>
      <c r="G8624" s="123">
        <v>0</v>
      </c>
      <c r="H8624" s="123">
        <v>0</v>
      </c>
      <c r="I8624" s="136">
        <v>95</v>
      </c>
      <c r="J8624" s="123" t="s">
        <v>35</v>
      </c>
      <c r="K8624" s="137">
        <f>((G8624*400)+(H8624*100))+I8624</f>
        <v>95</v>
      </c>
      <c r="L8624" s="137">
        <v>2425</v>
      </c>
      <c r="M8624" s="137">
        <f>K8624*L8624</f>
        <v>230375</v>
      </c>
      <c r="N8624" s="123">
        <v>1</v>
      </c>
      <c r="O8624" s="108" t="s">
        <v>11777</v>
      </c>
      <c r="P8624" s="138">
        <v>3570800007620</v>
      </c>
      <c r="Q8624" s="108" t="s">
        <v>11778</v>
      </c>
      <c r="R8624" s="108" t="s">
        <v>11781</v>
      </c>
      <c r="S8624" s="139" t="s">
        <v>11782</v>
      </c>
      <c r="T8624" s="123" t="s">
        <v>51</v>
      </c>
      <c r="U8624" s="123" t="s">
        <v>45</v>
      </c>
      <c r="V8624" s="123" t="s">
        <v>52</v>
      </c>
      <c r="W8624" s="137">
        <v>172.9</v>
      </c>
      <c r="X8624" s="136">
        <v>75.3</v>
      </c>
      <c r="Y8624" s="137">
        <v>6750</v>
      </c>
      <c r="Z8624" s="137">
        <f>W8624*Y8624</f>
        <v>1167075</v>
      </c>
      <c r="AA8624" s="119">
        <v>6</v>
      </c>
      <c r="AB8624" s="119">
        <v>6</v>
      </c>
      <c r="AC8624" s="137">
        <f>(Z8624*(100-AB8624))/100</f>
        <v>1097050.5</v>
      </c>
      <c r="AD8624" s="137">
        <f>IF(AND(AC8624="",M8624=""),0,IF((AC8624=""),M8624, IF( (M8624=""),AC8624,SUM(AC8624:AC8627)+M8624)))</f>
        <v>1354216.25</v>
      </c>
      <c r="AE8624" s="137">
        <f>IF( (X8624=""),AD8624*1,AD8624*(X8624/100) )</f>
        <v>1019724.8362500001</v>
      </c>
      <c r="AF8624" s="137">
        <v>50000000</v>
      </c>
      <c r="AG8624" s="137">
        <f>IF((AF8624-AE8624) &gt; 1,0,IF((AF8624-AE8624)&lt;0,AE8624-AF8624,AF8624-AE8624))</f>
        <v>0</v>
      </c>
      <c r="AH8624" s="137">
        <v>0.02</v>
      </c>
    </row>
    <row r="8625" spans="1:34" s="173" customFormat="1" x14ac:dyDescent="0.55000000000000004">
      <c r="A8625" s="122"/>
      <c r="B8625" s="123"/>
      <c r="C8625" s="123"/>
      <c r="D8625" s="135"/>
      <c r="E8625" s="123"/>
      <c r="F8625" s="123"/>
      <c r="G8625" s="123"/>
      <c r="H8625" s="123"/>
      <c r="I8625" s="136"/>
      <c r="J8625" s="123"/>
      <c r="K8625" s="137"/>
      <c r="L8625" s="137"/>
      <c r="M8625" s="137"/>
      <c r="N8625" s="123">
        <v>2</v>
      </c>
      <c r="O8625" s="108" t="s">
        <v>11777</v>
      </c>
      <c r="P8625" s="138">
        <v>3570800007620</v>
      </c>
      <c r="Q8625" s="108" t="s">
        <v>11778</v>
      </c>
      <c r="R8625" s="108" t="s">
        <v>11781</v>
      </c>
      <c r="S8625" s="139" t="s">
        <v>11783</v>
      </c>
      <c r="T8625" s="123" t="s">
        <v>51</v>
      </c>
      <c r="U8625" s="123" t="s">
        <v>74</v>
      </c>
      <c r="V8625" s="123" t="s">
        <v>52</v>
      </c>
      <c r="W8625" s="137">
        <v>56.7</v>
      </c>
      <c r="X8625" s="136">
        <v>24.7</v>
      </c>
      <c r="Y8625" s="137">
        <v>6750</v>
      </c>
      <c r="Z8625" s="137">
        <f>W8625*Y8625</f>
        <v>382725</v>
      </c>
      <c r="AA8625" s="119">
        <v>21</v>
      </c>
      <c r="AB8625" s="119">
        <v>93</v>
      </c>
      <c r="AC8625" s="137">
        <f>(Z8625*(100-AB8625))/100</f>
        <v>26790.75</v>
      </c>
      <c r="AD8625" s="137">
        <f>IF(AND(AC8625="",M8624=""),0,IF((AC8625=""),M8624, IF( (M8624=""),AC8625,SUM(AC8624:AC8627)+M8624)))</f>
        <v>1354216.25</v>
      </c>
      <c r="AE8625" s="137">
        <f>IF( (X8625=""),AD8625*1,AD8625*(X8625/100) )</f>
        <v>334491.41375000001</v>
      </c>
      <c r="AF8625" s="137">
        <v>50000000</v>
      </c>
      <c r="AG8625" s="137">
        <f>IF((AF8625-AE8625) &gt; 1,0,IF((AF8625-AE8625)&lt;0,AE8625-AF8625,AF8625-AE8625))</f>
        <v>0</v>
      </c>
      <c r="AH8625" s="137">
        <v>0.02</v>
      </c>
    </row>
    <row r="8626" spans="1:34" s="173" customFormat="1" x14ac:dyDescent="0.55000000000000004">
      <c r="A8626" s="122"/>
      <c r="B8626" s="123"/>
      <c r="C8626" s="123"/>
      <c r="D8626" s="135"/>
      <c r="E8626" s="123"/>
      <c r="F8626" s="123"/>
      <c r="G8626" s="123"/>
      <c r="H8626" s="123"/>
      <c r="I8626" s="136"/>
      <c r="J8626" s="123"/>
      <c r="K8626" s="137"/>
      <c r="L8626" s="137" t="s">
        <v>63</v>
      </c>
      <c r="M8626" s="137">
        <f>SUM(M8624:M8625)</f>
        <v>230375</v>
      </c>
      <c r="N8626" s="123"/>
      <c r="O8626" s="108"/>
      <c r="P8626" s="138"/>
      <c r="Q8626" s="108"/>
      <c r="R8626" s="108"/>
      <c r="S8626" s="139"/>
      <c r="T8626" s="123"/>
      <c r="U8626" s="123"/>
      <c r="V8626" s="123"/>
      <c r="W8626" s="137"/>
      <c r="X8626" s="136"/>
      <c r="Y8626" s="137"/>
      <c r="Z8626" s="137"/>
      <c r="AA8626" s="119"/>
      <c r="AB8626" s="119"/>
      <c r="AC8626" s="137"/>
      <c r="AD8626" s="137"/>
      <c r="AE8626" s="137">
        <f>SUM(AE8624:AE8625)</f>
        <v>1354216.25</v>
      </c>
      <c r="AF8626" s="137"/>
      <c r="AG8626" s="137">
        <f>SUM(AG8624:AG8625)</f>
        <v>0</v>
      </c>
      <c r="AH8626" s="137"/>
    </row>
    <row r="8627" spans="1:34" s="173" customFormat="1" x14ac:dyDescent="0.55000000000000004">
      <c r="A8627" s="122" t="s">
        <v>11784</v>
      </c>
      <c r="B8627" s="123">
        <v>4010</v>
      </c>
      <c r="C8627" s="123">
        <v>9306</v>
      </c>
      <c r="D8627" s="135" t="s">
        <v>11785</v>
      </c>
      <c r="E8627" s="123" t="s">
        <v>34</v>
      </c>
      <c r="F8627" s="123">
        <v>18627</v>
      </c>
      <c r="G8627" s="123">
        <v>1</v>
      </c>
      <c r="H8627" s="123">
        <v>3</v>
      </c>
      <c r="I8627" s="136">
        <v>25</v>
      </c>
      <c r="J8627" s="123" t="s">
        <v>38</v>
      </c>
      <c r="K8627" s="137">
        <f>((G8627*400)+(H8627*100))+I8627</f>
        <v>725</v>
      </c>
      <c r="L8627" s="137">
        <v>1350</v>
      </c>
      <c r="M8627" s="137">
        <f>K8627*L8627</f>
        <v>978750</v>
      </c>
      <c r="N8627" s="123"/>
      <c r="O8627" s="108"/>
      <c r="P8627" s="138"/>
      <c r="Q8627" s="108"/>
      <c r="R8627" s="108"/>
      <c r="S8627" s="139"/>
      <c r="T8627" s="123"/>
      <c r="U8627" s="123"/>
      <c r="V8627" s="123"/>
      <c r="W8627" s="137"/>
      <c r="X8627" s="136"/>
      <c r="Y8627" s="137"/>
      <c r="Z8627" s="137"/>
      <c r="AA8627" s="119"/>
      <c r="AB8627" s="119"/>
      <c r="AC8627" s="137"/>
      <c r="AD8627" s="137">
        <f>IF(AND(AC8627="",M8627=""),0,IF((AC8627=""),M8627,IF((M8627=""),AC8627,AC8627+M8627)))</f>
        <v>978750</v>
      </c>
      <c r="AE8627" s="137">
        <f>IF( (X8627=""),AD8627*1,AD8627*(X8627/100) )</f>
        <v>978750</v>
      </c>
      <c r="AF8627" s="137">
        <v>50000000</v>
      </c>
      <c r="AG8627" s="137">
        <f>IF((AF8627-AE8627) &gt; 1,0,IF((AF8627-AE8627)&lt;0,AE8627-AF8627,AF8627-AE8627))</f>
        <v>0</v>
      </c>
      <c r="AH8627" s="137">
        <v>0.01</v>
      </c>
    </row>
    <row r="8628" spans="1:34" s="173" customFormat="1" x14ac:dyDescent="0.55000000000000004">
      <c r="A8628" s="122"/>
      <c r="B8628" s="123"/>
      <c r="C8628" s="123"/>
      <c r="D8628" s="135"/>
      <c r="E8628" s="123"/>
      <c r="F8628" s="123"/>
      <c r="G8628" s="123"/>
      <c r="H8628" s="123"/>
      <c r="I8628" s="136"/>
      <c r="J8628" s="123"/>
      <c r="K8628" s="137"/>
      <c r="L8628" s="137" t="s">
        <v>63</v>
      </c>
      <c r="M8628" s="137">
        <f>SUM(M8627:M8627)</f>
        <v>978750</v>
      </c>
      <c r="N8628" s="123"/>
      <c r="O8628" s="108"/>
      <c r="P8628" s="138"/>
      <c r="Q8628" s="108"/>
      <c r="R8628" s="108"/>
      <c r="S8628" s="139"/>
      <c r="T8628" s="123"/>
      <c r="U8628" s="123"/>
      <c r="V8628" s="123"/>
      <c r="W8628" s="137"/>
      <c r="X8628" s="136"/>
      <c r="Y8628" s="137"/>
      <c r="Z8628" s="137"/>
      <c r="AA8628" s="119"/>
      <c r="AB8628" s="119"/>
      <c r="AC8628" s="137"/>
      <c r="AD8628" s="137"/>
      <c r="AE8628" s="137">
        <f>SUM(AE8627:AE8627)</f>
        <v>978750</v>
      </c>
      <c r="AF8628" s="137"/>
      <c r="AG8628" s="137">
        <f>SUM(AG8627:AG8627)</f>
        <v>0</v>
      </c>
      <c r="AH8628" s="137"/>
    </row>
    <row r="8629" spans="1:34" s="173" customFormat="1" x14ac:dyDescent="0.55000000000000004">
      <c r="A8629" s="122" t="s">
        <v>11788</v>
      </c>
      <c r="B8629" s="123">
        <v>4011</v>
      </c>
      <c r="C8629" s="123">
        <v>7875</v>
      </c>
      <c r="D8629" s="135" t="s">
        <v>11789</v>
      </c>
      <c r="E8629" s="123" t="s">
        <v>34</v>
      </c>
      <c r="F8629" s="123">
        <v>17155</v>
      </c>
      <c r="G8629" s="123">
        <v>0</v>
      </c>
      <c r="H8629" s="123">
        <v>0</v>
      </c>
      <c r="I8629" s="136">
        <v>61</v>
      </c>
      <c r="J8629" s="123" t="s">
        <v>35</v>
      </c>
      <c r="K8629" s="137">
        <f>((G8629*400)+(H8629*100))+I8629</f>
        <v>61</v>
      </c>
      <c r="L8629" s="137">
        <v>300</v>
      </c>
      <c r="M8629" s="137">
        <f>K8629*L8629</f>
        <v>18300</v>
      </c>
      <c r="N8629" s="123">
        <v>1</v>
      </c>
      <c r="O8629" s="108" t="s">
        <v>11786</v>
      </c>
      <c r="P8629" s="138">
        <v>3570800346483</v>
      </c>
      <c r="Q8629" s="108" t="s">
        <v>11787</v>
      </c>
      <c r="R8629" s="108" t="s">
        <v>11790</v>
      </c>
      <c r="S8629" s="139" t="s">
        <v>11791</v>
      </c>
      <c r="T8629" s="123" t="s">
        <v>51</v>
      </c>
      <c r="U8629" s="123" t="s">
        <v>227</v>
      </c>
      <c r="V8629" s="123" t="s">
        <v>52</v>
      </c>
      <c r="W8629" s="137">
        <v>132</v>
      </c>
      <c r="X8629" s="136">
        <v>79.42</v>
      </c>
      <c r="Y8629" s="137">
        <v>6750</v>
      </c>
      <c r="Z8629" s="137">
        <f>W8629*Y8629</f>
        <v>891000</v>
      </c>
      <c r="AA8629" s="119">
        <v>12</v>
      </c>
      <c r="AB8629" s="119">
        <v>38</v>
      </c>
      <c r="AC8629" s="137">
        <f>(Z8629*(100-AB8629))/100</f>
        <v>552420</v>
      </c>
      <c r="AD8629" s="137">
        <f>IF(AND(AC8629="",M8629=""),0,IF((AC8629=""),M8629, IF( (M8629=""),AC8629,SUM(AC8629:AC8632)+M8629)))</f>
        <v>760017</v>
      </c>
      <c r="AE8629" s="137">
        <f>IF( (X8629=""),AD8629*1,AD8629*(X8629/100) )</f>
        <v>603605.50140000007</v>
      </c>
      <c r="AF8629" s="137">
        <v>50000000</v>
      </c>
      <c r="AG8629" s="137">
        <f>IF((AF8629-AE8629) &gt; 1,0,IF((AF8629-AE8629)&lt;0,AE8629-AF8629,AF8629-AE8629))</f>
        <v>0</v>
      </c>
      <c r="AH8629" s="137">
        <v>0.02</v>
      </c>
    </row>
    <row r="8630" spans="1:34" s="173" customFormat="1" x14ac:dyDescent="0.55000000000000004">
      <c r="A8630" s="122"/>
      <c r="B8630" s="123"/>
      <c r="C8630" s="123"/>
      <c r="D8630" s="135"/>
      <c r="E8630" s="123"/>
      <c r="F8630" s="123"/>
      <c r="G8630" s="123"/>
      <c r="H8630" s="123"/>
      <c r="I8630" s="136"/>
      <c r="J8630" s="123"/>
      <c r="K8630" s="137"/>
      <c r="L8630" s="137"/>
      <c r="M8630" s="137"/>
      <c r="N8630" s="123">
        <v>2</v>
      </c>
      <c r="O8630" s="108" t="s">
        <v>11786</v>
      </c>
      <c r="P8630" s="138">
        <v>3570800346483</v>
      </c>
      <c r="Q8630" s="108" t="s">
        <v>11787</v>
      </c>
      <c r="R8630" s="108" t="s">
        <v>11790</v>
      </c>
      <c r="S8630" s="139" t="s">
        <v>11792</v>
      </c>
      <c r="T8630" s="123" t="s">
        <v>51</v>
      </c>
      <c r="U8630" s="123" t="s">
        <v>227</v>
      </c>
      <c r="V8630" s="123" t="s">
        <v>75</v>
      </c>
      <c r="W8630" s="137">
        <v>34.200000000000003</v>
      </c>
      <c r="X8630" s="136">
        <v>20.58</v>
      </c>
      <c r="Y8630" s="137">
        <v>6750</v>
      </c>
      <c r="Z8630" s="137">
        <f>W8630*Y8630</f>
        <v>230850.00000000003</v>
      </c>
      <c r="AA8630" s="119">
        <v>7</v>
      </c>
      <c r="AB8630" s="119">
        <v>18</v>
      </c>
      <c r="AC8630" s="137">
        <f>(Z8630*(100-AB8630))/100</f>
        <v>189297.00000000003</v>
      </c>
      <c r="AD8630" s="137">
        <f>IF(AND(AC8630="",M8629=""),0,IF((AC8630=""),M8629, IF( (M8629=""),AC8630,SUM(AC8629:AC8632)+M8629)))</f>
        <v>760017</v>
      </c>
      <c r="AE8630" s="137">
        <f>IF( (X8630=""),AD8630*1,AD8630*(X8630/100) )</f>
        <v>156411.49859999999</v>
      </c>
      <c r="AF8630" s="137">
        <v>0</v>
      </c>
      <c r="AG8630" s="137">
        <f>IF((AF8630-AE8630) &gt; 1,0,IF((AF8630-AE8630)&lt;0,AE8630-AF8630,AF8630-AE8630))</f>
        <v>156411.49859999999</v>
      </c>
      <c r="AH8630" s="137">
        <v>0.3</v>
      </c>
    </row>
    <row r="8631" spans="1:34" s="173" customFormat="1" x14ac:dyDescent="0.55000000000000004">
      <c r="A8631" s="122"/>
      <c r="B8631" s="123">
        <v>4012</v>
      </c>
      <c r="C8631" s="123">
        <v>9255</v>
      </c>
      <c r="D8631" s="135" t="s">
        <v>11793</v>
      </c>
      <c r="E8631" s="123" t="s">
        <v>34</v>
      </c>
      <c r="F8631" s="123">
        <v>17547</v>
      </c>
      <c r="G8631" s="123">
        <v>1</v>
      </c>
      <c r="H8631" s="123">
        <v>2</v>
      </c>
      <c r="I8631" s="136">
        <v>20</v>
      </c>
      <c r="J8631" s="123" t="s">
        <v>38</v>
      </c>
      <c r="K8631" s="137">
        <f>((G8631*400)+(H8631*100))+I8631</f>
        <v>620</v>
      </c>
      <c r="L8631" s="137">
        <v>250</v>
      </c>
      <c r="M8631" s="137">
        <f>K8631*L8631</f>
        <v>155000</v>
      </c>
      <c r="N8631" s="123"/>
      <c r="O8631" s="108"/>
      <c r="P8631" s="138"/>
      <c r="Q8631" s="108"/>
      <c r="R8631" s="108"/>
      <c r="S8631" s="139"/>
      <c r="T8631" s="123"/>
      <c r="U8631" s="123"/>
      <c r="V8631" s="123"/>
      <c r="W8631" s="137"/>
      <c r="X8631" s="136"/>
      <c r="Y8631" s="137"/>
      <c r="Z8631" s="137"/>
      <c r="AA8631" s="119"/>
      <c r="AB8631" s="119"/>
      <c r="AC8631" s="137"/>
      <c r="AD8631" s="137">
        <f>IF(AND(AC8631="",M8631=""),0,IF((AC8631=""),M8631,IF((M8631=""),AC8631,AC8631+M8631)))</f>
        <v>155000</v>
      </c>
      <c r="AE8631" s="137">
        <f>IF( (X8631=""),AD8631*1,AD8631*(X8631/100) )</f>
        <v>155000</v>
      </c>
      <c r="AF8631" s="137">
        <v>50000000</v>
      </c>
      <c r="AG8631" s="137">
        <f>IF((AF8631-AE8631) &gt; 1,0,IF((AF8631-AE8631)&lt;0,AE8631-AF8631,AF8631-AE8631))</f>
        <v>0</v>
      </c>
      <c r="AH8631" s="137">
        <v>0.01</v>
      </c>
    </row>
    <row r="8632" spans="1:34" s="173" customFormat="1" x14ac:dyDescent="0.55000000000000004">
      <c r="A8632" s="122"/>
      <c r="B8632" s="123"/>
      <c r="C8632" s="123"/>
      <c r="D8632" s="135"/>
      <c r="E8632" s="123"/>
      <c r="F8632" s="123"/>
      <c r="G8632" s="123"/>
      <c r="H8632" s="123"/>
      <c r="I8632" s="136"/>
      <c r="J8632" s="123"/>
      <c r="K8632" s="137"/>
      <c r="L8632" s="137" t="s">
        <v>63</v>
      </c>
      <c r="M8632" s="137">
        <f>SUM(M8629:M8631)</f>
        <v>173300</v>
      </c>
      <c r="N8632" s="123"/>
      <c r="O8632" s="108"/>
      <c r="P8632" s="138"/>
      <c r="Q8632" s="108"/>
      <c r="R8632" s="108"/>
      <c r="S8632" s="139"/>
      <c r="T8632" s="123"/>
      <c r="U8632" s="123"/>
      <c r="V8632" s="123"/>
      <c r="W8632" s="137"/>
      <c r="X8632" s="136"/>
      <c r="Y8632" s="137"/>
      <c r="Z8632" s="137"/>
      <c r="AA8632" s="119"/>
      <c r="AB8632" s="119"/>
      <c r="AC8632" s="137"/>
      <c r="AD8632" s="137"/>
      <c r="AE8632" s="137">
        <f>SUM(AE8629:AE8631)</f>
        <v>915017</v>
      </c>
      <c r="AF8632" s="137"/>
      <c r="AG8632" s="137">
        <f>SUM(AG8629:AG8631)</f>
        <v>156411.49859999999</v>
      </c>
      <c r="AH8632" s="137"/>
    </row>
    <row r="8633" spans="1:34" s="173" customFormat="1" x14ac:dyDescent="0.55000000000000004">
      <c r="A8633" s="122" t="s">
        <v>11794</v>
      </c>
      <c r="B8633" s="123">
        <v>4013</v>
      </c>
      <c r="C8633" s="123">
        <v>6571</v>
      </c>
      <c r="D8633" s="135" t="s">
        <v>11795</v>
      </c>
      <c r="E8633" s="123" t="s">
        <v>34</v>
      </c>
      <c r="F8633" s="123">
        <v>23135</v>
      </c>
      <c r="G8633" s="123">
        <v>1</v>
      </c>
      <c r="H8633" s="123">
        <v>1</v>
      </c>
      <c r="I8633" s="136">
        <v>57</v>
      </c>
      <c r="J8633" s="123" t="s">
        <v>38</v>
      </c>
      <c r="K8633" s="137">
        <f>((G8633*400)+(H8633*100))+I8633</f>
        <v>557</v>
      </c>
      <c r="L8633" s="137">
        <v>325</v>
      </c>
      <c r="M8633" s="137">
        <f>K8633*L8633</f>
        <v>181025</v>
      </c>
      <c r="N8633" s="123"/>
      <c r="O8633" s="108"/>
      <c r="P8633" s="138"/>
      <c r="Q8633" s="108"/>
      <c r="R8633" s="108"/>
      <c r="S8633" s="139"/>
      <c r="T8633" s="123"/>
      <c r="U8633" s="123"/>
      <c r="V8633" s="123"/>
      <c r="W8633" s="137"/>
      <c r="X8633" s="136"/>
      <c r="Y8633" s="137"/>
      <c r="Z8633" s="137"/>
      <c r="AA8633" s="119"/>
      <c r="AB8633" s="119"/>
      <c r="AC8633" s="137"/>
      <c r="AD8633" s="137">
        <f>IF(AND(AC8633="",M8633=""),0,IF((AC8633=""),M8633,IF((M8633=""),AC8633,AC8633+M8633)))</f>
        <v>181025</v>
      </c>
      <c r="AE8633" s="137">
        <f>IF( (X8633=""),AD8633*1,AD8633*(X8633/100) )</f>
        <v>181025</v>
      </c>
      <c r="AF8633" s="137">
        <v>50000000</v>
      </c>
      <c r="AG8633" s="137">
        <f>IF((AF8633-AE8633) &gt; 1,0,IF((AF8633-AE8633)&lt;0,AE8633-AF8633,AF8633-AE8633))</f>
        <v>0</v>
      </c>
      <c r="AH8633" s="137">
        <v>0.01</v>
      </c>
    </row>
    <row r="8634" spans="1:34" s="173" customFormat="1" x14ac:dyDescent="0.55000000000000004">
      <c r="A8634" s="122"/>
      <c r="B8634" s="123"/>
      <c r="C8634" s="123"/>
      <c r="D8634" s="135"/>
      <c r="E8634" s="123"/>
      <c r="F8634" s="123"/>
      <c r="G8634" s="123"/>
      <c r="H8634" s="123"/>
      <c r="I8634" s="136"/>
      <c r="J8634" s="123"/>
      <c r="K8634" s="137"/>
      <c r="L8634" s="137" t="s">
        <v>63</v>
      </c>
      <c r="M8634" s="137">
        <f>SUM(M8633:M8633)</f>
        <v>181025</v>
      </c>
      <c r="N8634" s="123"/>
      <c r="O8634" s="108"/>
      <c r="P8634" s="138"/>
      <c r="Q8634" s="108"/>
      <c r="R8634" s="108"/>
      <c r="S8634" s="139"/>
      <c r="T8634" s="123"/>
      <c r="U8634" s="123"/>
      <c r="V8634" s="123"/>
      <c r="W8634" s="137"/>
      <c r="X8634" s="136"/>
      <c r="Y8634" s="137"/>
      <c r="Z8634" s="137"/>
      <c r="AA8634" s="119"/>
      <c r="AB8634" s="119"/>
      <c r="AC8634" s="137"/>
      <c r="AD8634" s="137"/>
      <c r="AE8634" s="137">
        <f>SUM(AE8633:AE8633)</f>
        <v>181025</v>
      </c>
      <c r="AF8634" s="137"/>
      <c r="AG8634" s="137">
        <f>SUM(AG8633:AG8633)</f>
        <v>0</v>
      </c>
      <c r="AH8634" s="137"/>
    </row>
    <row r="8635" spans="1:34" s="173" customFormat="1" x14ac:dyDescent="0.55000000000000004">
      <c r="A8635" s="122" t="s">
        <v>11788</v>
      </c>
      <c r="B8635" s="123">
        <v>4014</v>
      </c>
      <c r="C8635" s="123">
        <v>9761</v>
      </c>
      <c r="D8635" s="135"/>
      <c r="E8635" s="123" t="s">
        <v>34</v>
      </c>
      <c r="F8635" s="123">
        <v>25664</v>
      </c>
      <c r="G8635" s="123">
        <v>3</v>
      </c>
      <c r="H8635" s="123">
        <v>0</v>
      </c>
      <c r="I8635" s="136">
        <v>0</v>
      </c>
      <c r="J8635" s="123" t="s">
        <v>38</v>
      </c>
      <c r="K8635" s="137">
        <f>((G8635*400)+(H8635*100))+I8635</f>
        <v>1200</v>
      </c>
      <c r="L8635" s="137">
        <v>225</v>
      </c>
      <c r="M8635" s="137">
        <f>K8635*L8635</f>
        <v>270000</v>
      </c>
      <c r="N8635" s="123"/>
      <c r="O8635" s="108"/>
      <c r="P8635" s="138"/>
      <c r="Q8635" s="108"/>
      <c r="R8635" s="108"/>
      <c r="S8635" s="139"/>
      <c r="T8635" s="123"/>
      <c r="U8635" s="123"/>
      <c r="V8635" s="123"/>
      <c r="W8635" s="137"/>
      <c r="X8635" s="136"/>
      <c r="Y8635" s="137"/>
      <c r="Z8635" s="137"/>
      <c r="AA8635" s="119"/>
      <c r="AB8635" s="119"/>
      <c r="AC8635" s="137"/>
      <c r="AD8635" s="137">
        <f>IF(AND(AC8635="",M8635=""),0,IF((AC8635=""),M8635,IF((M8635=""),AC8635,AC8635+M8635)))</f>
        <v>270000</v>
      </c>
      <c r="AE8635" s="137">
        <f>IF( (X8635=""),AD8635*1,AD8635*(X8635/100) )</f>
        <v>270000</v>
      </c>
      <c r="AF8635" s="137">
        <v>50000000</v>
      </c>
      <c r="AG8635" s="137">
        <f>IF((AF8635-AE8635) &gt; 1,0,IF((AF8635-AE8635)&lt;0,AE8635-AF8635,AF8635-AE8635))</f>
        <v>0</v>
      </c>
      <c r="AH8635" s="137">
        <v>0.01</v>
      </c>
    </row>
    <row r="8636" spans="1:34" s="173" customFormat="1" x14ac:dyDescent="0.55000000000000004">
      <c r="A8636" s="122"/>
      <c r="B8636" s="123"/>
      <c r="C8636" s="123"/>
      <c r="D8636" s="135"/>
      <c r="E8636" s="123"/>
      <c r="F8636" s="123"/>
      <c r="G8636" s="123"/>
      <c r="H8636" s="123"/>
      <c r="I8636" s="136"/>
      <c r="J8636" s="123"/>
      <c r="K8636" s="137"/>
      <c r="L8636" s="137" t="s">
        <v>63</v>
      </c>
      <c r="M8636" s="137">
        <f>SUM(M8635:M8635)</f>
        <v>270000</v>
      </c>
      <c r="N8636" s="123"/>
      <c r="O8636" s="108"/>
      <c r="P8636" s="138"/>
      <c r="Q8636" s="108"/>
      <c r="R8636" s="108"/>
      <c r="S8636" s="139"/>
      <c r="T8636" s="123"/>
      <c r="U8636" s="123"/>
      <c r="V8636" s="123"/>
      <c r="W8636" s="137"/>
      <c r="X8636" s="136"/>
      <c r="Y8636" s="137"/>
      <c r="Z8636" s="137"/>
      <c r="AA8636" s="119"/>
      <c r="AB8636" s="119"/>
      <c r="AC8636" s="137"/>
      <c r="AD8636" s="137"/>
      <c r="AE8636" s="137">
        <f>SUM(AE8635:AE8635)</f>
        <v>270000</v>
      </c>
      <c r="AF8636" s="137"/>
      <c r="AG8636" s="137">
        <f>SUM(AG8635:AG8635)</f>
        <v>0</v>
      </c>
      <c r="AH8636" s="137"/>
    </row>
    <row r="8637" spans="1:34" s="173" customFormat="1" x14ac:dyDescent="0.55000000000000004">
      <c r="A8637" s="122" t="s">
        <v>11796</v>
      </c>
      <c r="B8637" s="123">
        <v>4015</v>
      </c>
      <c r="C8637" s="123">
        <v>6384</v>
      </c>
      <c r="D8637" s="135" t="s">
        <v>11797</v>
      </c>
      <c r="E8637" s="123" t="s">
        <v>37</v>
      </c>
      <c r="F8637" s="123">
        <v>5329</v>
      </c>
      <c r="G8637" s="123">
        <v>4</v>
      </c>
      <c r="H8637" s="123">
        <v>1</v>
      </c>
      <c r="I8637" s="136">
        <v>31</v>
      </c>
      <c r="J8637" s="123" t="s">
        <v>38</v>
      </c>
      <c r="K8637" s="137">
        <f>((G8637*400)+(H8637*100))+I8637</f>
        <v>1731</v>
      </c>
      <c r="L8637" s="137">
        <v>400</v>
      </c>
      <c r="M8637" s="137">
        <f>K8637*L8637</f>
        <v>692400</v>
      </c>
      <c r="N8637" s="123"/>
      <c r="O8637" s="108"/>
      <c r="P8637" s="138"/>
      <c r="Q8637" s="108"/>
      <c r="R8637" s="108"/>
      <c r="S8637" s="139"/>
      <c r="T8637" s="123"/>
      <c r="U8637" s="123"/>
      <c r="V8637" s="123"/>
      <c r="W8637" s="137"/>
      <c r="X8637" s="136"/>
      <c r="Y8637" s="137"/>
      <c r="Z8637" s="137"/>
      <c r="AA8637" s="119"/>
      <c r="AB8637" s="119"/>
      <c r="AC8637" s="137"/>
      <c r="AD8637" s="137">
        <f>IF(AND(AC8637="",M8637=""),0,IF((AC8637=""),M8637,IF((M8637=""),AC8637,AC8637+M8637)))</f>
        <v>692400</v>
      </c>
      <c r="AE8637" s="137">
        <f>IF( (X8637=""),AD8637*1,AD8637*(X8637/100) )</f>
        <v>692400</v>
      </c>
      <c r="AF8637" s="137">
        <v>0</v>
      </c>
      <c r="AG8637" s="137">
        <f>IF((AF8637-AE8637) &gt; 1,0,IF((AF8637-AE8637)&lt;0,AE8637-AF8637,AF8637-AE8637))</f>
        <v>692400</v>
      </c>
      <c r="AH8637" s="137">
        <v>0.01</v>
      </c>
    </row>
    <row r="8638" spans="1:34" s="173" customFormat="1" x14ac:dyDescent="0.55000000000000004">
      <c r="A8638" s="122"/>
      <c r="B8638" s="123"/>
      <c r="C8638" s="123"/>
      <c r="D8638" s="135"/>
      <c r="E8638" s="123"/>
      <c r="F8638" s="123"/>
      <c r="G8638" s="123"/>
      <c r="H8638" s="123"/>
      <c r="I8638" s="136"/>
      <c r="J8638" s="123"/>
      <c r="K8638" s="137"/>
      <c r="L8638" s="137" t="s">
        <v>63</v>
      </c>
      <c r="M8638" s="137">
        <f>SUM(M8637:M8637)</f>
        <v>692400</v>
      </c>
      <c r="N8638" s="123"/>
      <c r="O8638" s="108"/>
      <c r="P8638" s="138"/>
      <c r="Q8638" s="108"/>
      <c r="R8638" s="108"/>
      <c r="S8638" s="139"/>
      <c r="T8638" s="123"/>
      <c r="U8638" s="123"/>
      <c r="V8638" s="123"/>
      <c r="W8638" s="137"/>
      <c r="X8638" s="136"/>
      <c r="Y8638" s="137"/>
      <c r="Z8638" s="137"/>
      <c r="AA8638" s="119"/>
      <c r="AB8638" s="119"/>
      <c r="AC8638" s="137"/>
      <c r="AD8638" s="137"/>
      <c r="AE8638" s="137">
        <f>SUM(AE8637:AE8637)</f>
        <v>692400</v>
      </c>
      <c r="AF8638" s="137"/>
      <c r="AG8638" s="137">
        <f>SUM(AG8637:AG8637)</f>
        <v>692400</v>
      </c>
      <c r="AH8638" s="137"/>
    </row>
    <row r="8639" spans="1:34" s="99" customFormat="1" x14ac:dyDescent="0.55000000000000004">
      <c r="A8639" s="107" t="s">
        <v>11800</v>
      </c>
      <c r="B8639" s="102">
        <v>4046</v>
      </c>
      <c r="C8639" s="102">
        <v>5409</v>
      </c>
      <c r="D8639" s="90" t="s">
        <v>11801</v>
      </c>
      <c r="E8639" s="102" t="s">
        <v>34</v>
      </c>
      <c r="F8639" s="102">
        <v>5366</v>
      </c>
      <c r="G8639" s="102">
        <v>0</v>
      </c>
      <c r="H8639" s="102">
        <v>0</v>
      </c>
      <c r="I8639" s="98">
        <v>21</v>
      </c>
      <c r="J8639" s="102" t="s">
        <v>35</v>
      </c>
      <c r="K8639" s="94">
        <f>((G8639*400)+(H8639*100))+I8639</f>
        <v>21</v>
      </c>
      <c r="L8639" s="94">
        <v>25000</v>
      </c>
      <c r="M8639" s="94">
        <f>K8639*L8639</f>
        <v>525000</v>
      </c>
      <c r="N8639" s="102">
        <v>1</v>
      </c>
      <c r="O8639" s="111" t="s">
        <v>11798</v>
      </c>
      <c r="P8639" s="96">
        <v>5570800008053</v>
      </c>
      <c r="Q8639" s="111" t="s">
        <v>11799</v>
      </c>
      <c r="R8639" s="111" t="s">
        <v>11802</v>
      </c>
      <c r="S8639" s="97" t="s">
        <v>11803</v>
      </c>
      <c r="T8639" s="102" t="s">
        <v>44</v>
      </c>
      <c r="U8639" s="102" t="s">
        <v>45</v>
      </c>
      <c r="V8639" s="102" t="s">
        <v>46</v>
      </c>
      <c r="W8639" s="94">
        <v>68</v>
      </c>
      <c r="X8639" s="98">
        <v>33.33</v>
      </c>
      <c r="Y8639" s="94">
        <v>7150</v>
      </c>
      <c r="Z8639" s="94">
        <f>W8639*Y8639</f>
        <v>486200</v>
      </c>
      <c r="AA8639" s="89">
        <v>20</v>
      </c>
      <c r="AB8639" s="89">
        <v>30</v>
      </c>
      <c r="AC8639" s="94">
        <f>(Z8639*(100-AB8639))/100</f>
        <v>340340</v>
      </c>
      <c r="AD8639" s="94">
        <f>IF(AND(AC8639="",M8639=""),0,IF((AC8639=""),M8639, IF( (M8639=""),AC8639,SUM(AC8639:AC8640)+M8639)))</f>
        <v>1205680</v>
      </c>
      <c r="AE8639" s="94">
        <f>IF( (X8639=""),AD8639*1,AD8639*(X8639/100) )</f>
        <v>401853.14399999997</v>
      </c>
      <c r="AF8639" s="94">
        <v>0</v>
      </c>
      <c r="AG8639" s="94">
        <f>IF((AF8639-AE8639) &gt; 1,0,IF((AF8639-AE8639)&lt;0,AE8639-AF8639,AF8639-AE8639))</f>
        <v>401853.14399999997</v>
      </c>
      <c r="AH8639" s="94">
        <v>0.02</v>
      </c>
    </row>
    <row r="8640" spans="1:34" s="99" customFormat="1" x14ac:dyDescent="0.55000000000000004">
      <c r="A8640" s="107"/>
      <c r="B8640" s="102"/>
      <c r="C8640" s="102"/>
      <c r="D8640" s="90"/>
      <c r="E8640" s="102"/>
      <c r="F8640" s="102"/>
      <c r="G8640" s="102"/>
      <c r="H8640" s="102"/>
      <c r="I8640" s="98"/>
      <c r="J8640" s="102"/>
      <c r="K8640" s="94"/>
      <c r="L8640" s="94"/>
      <c r="M8640" s="94"/>
      <c r="N8640" s="102"/>
      <c r="O8640" s="111"/>
      <c r="P8640" s="96"/>
      <c r="Q8640" s="111"/>
      <c r="R8640" s="111"/>
      <c r="S8640" s="97"/>
      <c r="T8640" s="102" t="s">
        <v>44</v>
      </c>
      <c r="U8640" s="102"/>
      <c r="V8640" s="102" t="s">
        <v>46</v>
      </c>
      <c r="W8640" s="94">
        <v>68</v>
      </c>
      <c r="X8640" s="98">
        <v>33.33</v>
      </c>
      <c r="Y8640" s="94">
        <v>7150</v>
      </c>
      <c r="Z8640" s="94">
        <f>W8640*Y8640</f>
        <v>486200</v>
      </c>
      <c r="AA8640" s="89">
        <v>20</v>
      </c>
      <c r="AB8640" s="89">
        <v>30</v>
      </c>
      <c r="AC8640" s="94">
        <f>(Z8640*(100-AB8640))/100</f>
        <v>340340</v>
      </c>
      <c r="AD8640" s="94">
        <f>IF(AND(AC8640="",M8639=""),0,IF((AC8640=""),M8639, IF( (M8639=""),AC8640,SUM(AC8639:AC8640)+M8639)))</f>
        <v>1205680</v>
      </c>
      <c r="AE8640" s="94">
        <f>IF( (X8640=""),AD8640*1,AD8640*(X8640/100) )</f>
        <v>401853.14399999997</v>
      </c>
      <c r="AF8640" s="94">
        <v>0</v>
      </c>
      <c r="AG8640" s="94">
        <f>IF((AF8640-AE8640) &gt; 1,0,IF((AF8640-AE8640)&lt;0,AE8640-AF8640,AF8640-AE8640))</f>
        <v>401853.14399999997</v>
      </c>
      <c r="AH8640" s="94">
        <v>0.02</v>
      </c>
    </row>
    <row r="8641" spans="1:34" s="99" customFormat="1" x14ac:dyDescent="0.55000000000000004">
      <c r="A8641" s="107"/>
      <c r="B8641" s="102"/>
      <c r="C8641" s="102"/>
      <c r="D8641" s="90"/>
      <c r="E8641" s="102"/>
      <c r="F8641" s="102"/>
      <c r="G8641" s="102"/>
      <c r="H8641" s="102"/>
      <c r="I8641" s="98"/>
      <c r="J8641" s="102"/>
      <c r="K8641" s="94"/>
      <c r="L8641" s="94"/>
      <c r="M8641" s="94"/>
      <c r="N8641" s="102"/>
      <c r="O8641" s="111"/>
      <c r="P8641" s="96"/>
      <c r="Q8641" s="111"/>
      <c r="R8641" s="111"/>
      <c r="S8641" s="97"/>
      <c r="T8641" s="102" t="s">
        <v>44</v>
      </c>
      <c r="U8641" s="102"/>
      <c r="V8641" s="102" t="s">
        <v>46</v>
      </c>
      <c r="W8641" s="94">
        <v>68</v>
      </c>
      <c r="X8641" s="98">
        <v>33.340000000000003</v>
      </c>
      <c r="Y8641" s="94">
        <v>7150</v>
      </c>
      <c r="Z8641" s="94">
        <f>W8641*Y8641</f>
        <v>486200</v>
      </c>
      <c r="AA8641" s="89">
        <v>20</v>
      </c>
      <c r="AB8641" s="89">
        <v>30</v>
      </c>
      <c r="AC8641" s="94">
        <f>(Z8641*(100-AB8641))/100</f>
        <v>340340</v>
      </c>
      <c r="AD8641" s="94">
        <f>IF(AND(AC8641="",M8639=""),0,IF((AC8641=""),M8639, IF( (M8639=""),AC8641,SUM(AC8639:AC8640)+M8639)))</f>
        <v>1205680</v>
      </c>
      <c r="AE8641" s="94">
        <f>IF( (X8641=""),AD8641*1,AD8641*(X8641/100) )</f>
        <v>401973.71200000006</v>
      </c>
      <c r="AF8641" s="94">
        <v>0</v>
      </c>
      <c r="AG8641" s="94">
        <f>IF((AF8641-AE8641) &gt; 1,0,IF((AF8641-AE8641)&lt;0,AE8641-AF8641,AF8641-AE8641))</f>
        <v>401973.71200000006</v>
      </c>
      <c r="AH8641" s="94">
        <v>0.3</v>
      </c>
    </row>
    <row r="8642" spans="1:34" s="99" customFormat="1" x14ac:dyDescent="0.55000000000000004">
      <c r="A8642" s="107"/>
      <c r="B8642" s="127"/>
      <c r="C8642" s="127"/>
      <c r="D8642" s="128"/>
      <c r="E8642" s="127"/>
      <c r="F8642" s="127"/>
      <c r="G8642" s="127"/>
      <c r="H8642" s="127"/>
      <c r="I8642" s="129"/>
      <c r="J8642" s="127"/>
      <c r="K8642" s="130"/>
      <c r="L8642" s="130" t="s">
        <v>63</v>
      </c>
      <c r="M8642" s="130">
        <f>SUM(M8639:M8641)</f>
        <v>525000</v>
      </c>
      <c r="N8642" s="127"/>
      <c r="O8642" s="131"/>
      <c r="P8642" s="132"/>
      <c r="Q8642" s="131"/>
      <c r="R8642" s="131"/>
      <c r="S8642" s="133"/>
      <c r="T8642" s="127"/>
      <c r="U8642" s="127"/>
      <c r="V8642" s="127"/>
      <c r="W8642" s="130"/>
      <c r="X8642" s="129"/>
      <c r="Y8642" s="130"/>
      <c r="Z8642" s="130"/>
      <c r="AA8642" s="134"/>
      <c r="AB8642" s="134"/>
      <c r="AC8642" s="130"/>
      <c r="AD8642" s="130"/>
      <c r="AE8642" s="130">
        <f>SUM(AE8639:AE8641)</f>
        <v>1205680</v>
      </c>
      <c r="AF8642" s="130"/>
      <c r="AG8642" s="130">
        <f>SUM(AG8639:AG8641)</f>
        <v>1205680</v>
      </c>
      <c r="AH8642" s="130"/>
    </row>
    <row r="8643" spans="1:34" s="50" customFormat="1" ht="23.25" x14ac:dyDescent="0.55000000000000004">
      <c r="A8643" s="35" t="s">
        <v>11806</v>
      </c>
      <c r="B8643" s="31">
        <v>4165</v>
      </c>
      <c r="C8643" s="31">
        <v>7585</v>
      </c>
      <c r="D8643" s="48" t="s">
        <v>11807</v>
      </c>
      <c r="E8643" s="31" t="s">
        <v>34</v>
      </c>
      <c r="F8643" s="31">
        <v>23450</v>
      </c>
      <c r="G8643" s="31">
        <v>0</v>
      </c>
      <c r="H8643" s="31">
        <v>0</v>
      </c>
      <c r="I8643" s="32">
        <v>17</v>
      </c>
      <c r="J8643" s="31" t="s">
        <v>35</v>
      </c>
      <c r="K8643" s="34">
        <f>((G8643*400)+(H8643*100))+I8643</f>
        <v>17</v>
      </c>
      <c r="L8643" s="34">
        <v>3700</v>
      </c>
      <c r="M8643" s="34">
        <f>K8643*L8643</f>
        <v>62900</v>
      </c>
      <c r="N8643" s="31">
        <v>1</v>
      </c>
      <c r="O8643" s="35" t="s">
        <v>11804</v>
      </c>
      <c r="P8643" s="36">
        <v>3570700741151</v>
      </c>
      <c r="Q8643" s="35" t="s">
        <v>11805</v>
      </c>
      <c r="R8643" s="35" t="s">
        <v>11808</v>
      </c>
      <c r="S8643" s="37" t="s">
        <v>11809</v>
      </c>
      <c r="T8643" s="31" t="s">
        <v>44</v>
      </c>
      <c r="U8643" s="31" t="s">
        <v>45</v>
      </c>
      <c r="V8643" s="31" t="s">
        <v>779</v>
      </c>
      <c r="W8643" s="34">
        <v>48</v>
      </c>
      <c r="X8643" s="32">
        <v>50</v>
      </c>
      <c r="Y8643" s="34">
        <v>7150</v>
      </c>
      <c r="Z8643" s="34">
        <f>W8643*Y8643</f>
        <v>343200</v>
      </c>
      <c r="AA8643" s="38">
        <v>9</v>
      </c>
      <c r="AB8643" s="38">
        <v>9</v>
      </c>
      <c r="AC8643" s="34">
        <f>(Z8643*(100-AB8643))/100</f>
        <v>312312</v>
      </c>
      <c r="AD8643" s="34">
        <f>IF(AND(AC8643="",M8643=""),0,IF((AC8643=""),M8643, IF( (M8643=""),AC8643,SUM(AC8643:AC8644)+M8643)))</f>
        <v>670052</v>
      </c>
      <c r="AE8643" s="34">
        <f>IF( (X8643=""),AD8643*1,AD8643*(X8643/100) )</f>
        <v>335026</v>
      </c>
      <c r="AF8643" s="34">
        <v>0</v>
      </c>
      <c r="AG8643" s="34">
        <f>IF((AF8643-AE8643) &gt; 1,0,IF((AF8643-AE8643)&lt;0,AE8643-AF8643,AF8643-AE8643))</f>
        <v>335026</v>
      </c>
      <c r="AH8643" s="34">
        <v>0.3</v>
      </c>
    </row>
    <row r="8644" spans="1:34" s="50" customFormat="1" ht="23.25" x14ac:dyDescent="0.55000000000000004">
      <c r="A8644" s="35"/>
      <c r="B8644" s="31"/>
      <c r="C8644" s="31"/>
      <c r="D8644" s="48"/>
      <c r="E8644" s="31"/>
      <c r="F8644" s="31"/>
      <c r="G8644" s="31"/>
      <c r="H8644" s="31"/>
      <c r="I8644" s="32"/>
      <c r="J8644" s="31"/>
      <c r="K8644" s="34"/>
      <c r="L8644" s="34"/>
      <c r="M8644" s="34"/>
      <c r="N8644" s="31"/>
      <c r="O8644" s="35"/>
      <c r="P8644" s="36"/>
      <c r="Q8644" s="35"/>
      <c r="R8644" s="35"/>
      <c r="S8644" s="37"/>
      <c r="T8644" s="31" t="s">
        <v>51</v>
      </c>
      <c r="U8644" s="31"/>
      <c r="V8644" s="31" t="s">
        <v>52</v>
      </c>
      <c r="W8644" s="34">
        <v>48</v>
      </c>
      <c r="X8644" s="32">
        <v>50</v>
      </c>
      <c r="Y8644" s="34">
        <v>6750</v>
      </c>
      <c r="Z8644" s="34">
        <f>W8644*Y8644</f>
        <v>324000</v>
      </c>
      <c r="AA8644" s="38">
        <v>9</v>
      </c>
      <c r="AB8644" s="38">
        <v>9</v>
      </c>
      <c r="AC8644" s="34">
        <f>(Z8644*(100-AB8644))/100</f>
        <v>294840</v>
      </c>
      <c r="AD8644" s="34">
        <f>IF(AND(AC8644="",M8643=""),0,IF((AC8644=""),M8643, IF( (M8643=""),AC8644,SUM(AC8643:AC8644)+M8643)))</f>
        <v>670052</v>
      </c>
      <c r="AE8644" s="34">
        <f>IF( (X8644=""),AD8644*1,AD8644*(X8644/100) )</f>
        <v>335026</v>
      </c>
      <c r="AF8644" s="34">
        <v>0</v>
      </c>
      <c r="AG8644" s="34">
        <f>IF((AF8644-AE8644) &gt; 1,0,IF((AF8644-AE8644)&lt;0,AE8644-AF8644,AF8644-AE8644))</f>
        <v>335026</v>
      </c>
      <c r="AH8644" s="34">
        <v>0.02</v>
      </c>
    </row>
    <row r="8645" spans="1:34" s="50" customFormat="1" ht="23.25" x14ac:dyDescent="0.55000000000000004">
      <c r="A8645" s="35"/>
      <c r="B8645" s="31">
        <v>4166</v>
      </c>
      <c r="C8645" s="31">
        <v>9359</v>
      </c>
      <c r="D8645" s="48" t="s">
        <v>11810</v>
      </c>
      <c r="E8645" s="31" t="s">
        <v>34</v>
      </c>
      <c r="F8645" s="31">
        <v>25220</v>
      </c>
      <c r="G8645" s="31">
        <v>0</v>
      </c>
      <c r="H8645" s="31">
        <v>0</v>
      </c>
      <c r="I8645" s="32">
        <v>23</v>
      </c>
      <c r="J8645" s="31" t="s">
        <v>35</v>
      </c>
      <c r="K8645" s="34">
        <f>((G8645*400)+(H8645*100))+I8645</f>
        <v>23</v>
      </c>
      <c r="L8645" s="34">
        <v>3700</v>
      </c>
      <c r="M8645" s="34">
        <f>K8645*L8645</f>
        <v>85100</v>
      </c>
      <c r="N8645" s="31">
        <v>1</v>
      </c>
      <c r="O8645" s="35" t="s">
        <v>11804</v>
      </c>
      <c r="P8645" s="36">
        <v>3570700741151</v>
      </c>
      <c r="Q8645" s="35" t="s">
        <v>11805</v>
      </c>
      <c r="R8645" s="35" t="s">
        <v>11808</v>
      </c>
      <c r="S8645" s="37" t="s">
        <v>11811</v>
      </c>
      <c r="T8645" s="31" t="s">
        <v>44</v>
      </c>
      <c r="U8645" s="31" t="s">
        <v>45</v>
      </c>
      <c r="V8645" s="31" t="s">
        <v>96</v>
      </c>
      <c r="W8645" s="34">
        <v>45</v>
      </c>
      <c r="X8645" s="32">
        <v>50</v>
      </c>
      <c r="Y8645" s="34">
        <v>7150</v>
      </c>
      <c r="Z8645" s="34">
        <f>W8645*Y8645</f>
        <v>321750</v>
      </c>
      <c r="AA8645" s="38">
        <v>9</v>
      </c>
      <c r="AB8645" s="38">
        <v>9</v>
      </c>
      <c r="AC8645" s="34">
        <f>(Z8645*(100-AB8645))/100</f>
        <v>292792.5</v>
      </c>
      <c r="AD8645" s="34">
        <f>IF(AND(AC8645="",M8645=""),0,IF((AC8645=""),M8645, IF( (M8645=""),AC8645,SUM(AC8645:AC8646)+M8645)))</f>
        <v>670685</v>
      </c>
      <c r="AE8645" s="34">
        <f>IF( (X8645=""),AD8645*1,AD8645*(X8645/100) )</f>
        <v>335342.5</v>
      </c>
      <c r="AF8645" s="34">
        <v>0</v>
      </c>
      <c r="AG8645" s="34">
        <f>IF((AF8645-AE8645) &gt; 1,0,IF((AF8645-AE8645)&lt;0,AE8645-AF8645,AF8645-AE8645))</f>
        <v>335342.5</v>
      </c>
      <c r="AH8645" s="34">
        <v>0.3</v>
      </c>
    </row>
    <row r="8646" spans="1:34" s="50" customFormat="1" ht="23.25" x14ac:dyDescent="0.55000000000000004">
      <c r="A8646" s="35"/>
      <c r="B8646" s="31"/>
      <c r="C8646" s="31"/>
      <c r="D8646" s="48"/>
      <c r="E8646" s="31"/>
      <c r="F8646" s="31"/>
      <c r="G8646" s="31"/>
      <c r="H8646" s="31"/>
      <c r="I8646" s="32"/>
      <c r="J8646" s="31"/>
      <c r="K8646" s="34"/>
      <c r="L8646" s="34"/>
      <c r="M8646" s="34"/>
      <c r="N8646" s="31"/>
      <c r="O8646" s="35"/>
      <c r="P8646" s="36"/>
      <c r="Q8646" s="35"/>
      <c r="R8646" s="35"/>
      <c r="S8646" s="37"/>
      <c r="T8646" s="31" t="s">
        <v>44</v>
      </c>
      <c r="U8646" s="31"/>
      <c r="V8646" s="31" t="s">
        <v>52</v>
      </c>
      <c r="W8646" s="34">
        <v>45</v>
      </c>
      <c r="X8646" s="32">
        <v>50</v>
      </c>
      <c r="Y8646" s="34">
        <v>7150</v>
      </c>
      <c r="Z8646" s="34">
        <f>W8646*Y8646</f>
        <v>321750</v>
      </c>
      <c r="AA8646" s="38">
        <v>9</v>
      </c>
      <c r="AB8646" s="38">
        <v>9</v>
      </c>
      <c r="AC8646" s="34">
        <f>(Z8646*(100-AB8646))/100</f>
        <v>292792.5</v>
      </c>
      <c r="AD8646" s="34">
        <f>IF(AND(AC8646="",M8645=""),0,IF((AC8646=""),M8645, IF( (M8645=""),AC8646,SUM(AC8645:AC8646)+M8645)))</f>
        <v>670685</v>
      </c>
      <c r="AE8646" s="34">
        <f>IF( (X8646=""),AD8646*1,AD8646*(X8646/100) )</f>
        <v>335342.5</v>
      </c>
      <c r="AF8646" s="34">
        <v>0</v>
      </c>
      <c r="AG8646" s="34">
        <f>IF((AF8646-AE8646) &gt; 1,0,IF((AF8646-AE8646)&lt;0,AE8646-AF8646,AF8646-AE8646))</f>
        <v>335342.5</v>
      </c>
      <c r="AH8646" s="34">
        <v>0.02</v>
      </c>
    </row>
    <row r="8647" spans="1:34" s="50" customFormat="1" ht="23.25" x14ac:dyDescent="0.55000000000000004">
      <c r="A8647" s="35"/>
      <c r="B8647" s="31"/>
      <c r="C8647" s="31"/>
      <c r="D8647" s="48"/>
      <c r="E8647" s="31"/>
      <c r="F8647" s="31"/>
      <c r="G8647" s="31"/>
      <c r="H8647" s="31"/>
      <c r="I8647" s="32"/>
      <c r="J8647" s="31"/>
      <c r="K8647" s="34"/>
      <c r="L8647" s="34" t="s">
        <v>63</v>
      </c>
      <c r="M8647" s="34">
        <f>SUM(M8643:M8646)</f>
        <v>148000</v>
      </c>
      <c r="N8647" s="31"/>
      <c r="O8647" s="35"/>
      <c r="P8647" s="36"/>
      <c r="Q8647" s="35"/>
      <c r="R8647" s="35"/>
      <c r="S8647" s="37"/>
      <c r="T8647" s="31"/>
      <c r="U8647" s="31"/>
      <c r="V8647" s="31"/>
      <c r="W8647" s="34"/>
      <c r="X8647" s="32"/>
      <c r="Y8647" s="34"/>
      <c r="Z8647" s="34"/>
      <c r="AA8647" s="38"/>
      <c r="AB8647" s="38"/>
      <c r="AC8647" s="34"/>
      <c r="AD8647" s="34"/>
      <c r="AE8647" s="34">
        <f>SUM(AE8643:AE8646)</f>
        <v>1340737</v>
      </c>
      <c r="AF8647" s="34"/>
      <c r="AG8647" s="34">
        <f>SUM(AG8643:AG8646)</f>
        <v>1340737</v>
      </c>
      <c r="AH8647" s="34"/>
    </row>
    <row r="8648" spans="1:34" s="173" customFormat="1" x14ac:dyDescent="0.55000000000000004">
      <c r="A8648" s="122" t="s">
        <v>7203</v>
      </c>
      <c r="B8648" s="123">
        <v>4019</v>
      </c>
      <c r="C8648" s="123">
        <v>6218</v>
      </c>
      <c r="D8648" s="135" t="s">
        <v>11812</v>
      </c>
      <c r="E8648" s="123" t="s">
        <v>37</v>
      </c>
      <c r="F8648" s="123">
        <v>5545</v>
      </c>
      <c r="G8648" s="123">
        <v>2</v>
      </c>
      <c r="H8648" s="123">
        <v>1</v>
      </c>
      <c r="I8648" s="136">
        <v>23</v>
      </c>
      <c r="J8648" s="123" t="s">
        <v>38</v>
      </c>
      <c r="K8648" s="137">
        <f>((G8648*400)+(H8648*100))+I8648</f>
        <v>923</v>
      </c>
      <c r="L8648" s="137">
        <v>400</v>
      </c>
      <c r="M8648" s="137">
        <f>K8648*L8648</f>
        <v>369200</v>
      </c>
      <c r="N8648" s="123"/>
      <c r="O8648" s="108"/>
      <c r="P8648" s="138"/>
      <c r="Q8648" s="108"/>
      <c r="R8648" s="108"/>
      <c r="S8648" s="139"/>
      <c r="T8648" s="123"/>
      <c r="U8648" s="123"/>
      <c r="V8648" s="123"/>
      <c r="W8648" s="137"/>
      <c r="X8648" s="136"/>
      <c r="Y8648" s="137"/>
      <c r="Z8648" s="137"/>
      <c r="AA8648" s="119"/>
      <c r="AB8648" s="119"/>
      <c r="AC8648" s="137"/>
      <c r="AD8648" s="137">
        <f>IF(AND(AC8648="",M8648=""),0,IF((AC8648=""),M8648,IF((M8648=""),AC8648,AC8648+M8648)))</f>
        <v>369200</v>
      </c>
      <c r="AE8648" s="137">
        <f>IF( (X8648=""),AD8648*1,AD8648*(X8648/100) )</f>
        <v>369200</v>
      </c>
      <c r="AF8648" s="137">
        <v>0</v>
      </c>
      <c r="AG8648" s="137">
        <f>IF((AF8648-AE8648) &gt; 1,0,IF((AF8648-AE8648)&lt;0,AE8648-AF8648,AF8648-AE8648))</f>
        <v>369200</v>
      </c>
      <c r="AH8648" s="137">
        <v>0.01</v>
      </c>
    </row>
    <row r="8649" spans="1:34" s="173" customFormat="1" x14ac:dyDescent="0.55000000000000004">
      <c r="A8649" s="122"/>
      <c r="B8649" s="123"/>
      <c r="C8649" s="123"/>
      <c r="D8649" s="135"/>
      <c r="E8649" s="123"/>
      <c r="F8649" s="123"/>
      <c r="G8649" s="123"/>
      <c r="H8649" s="123"/>
      <c r="I8649" s="136"/>
      <c r="J8649" s="123"/>
      <c r="K8649" s="137"/>
      <c r="L8649" s="137" t="s">
        <v>63</v>
      </c>
      <c r="M8649" s="137">
        <f>SUM(M8648:M8648)</f>
        <v>369200</v>
      </c>
      <c r="N8649" s="123"/>
      <c r="O8649" s="108"/>
      <c r="P8649" s="138"/>
      <c r="Q8649" s="108"/>
      <c r="R8649" s="108"/>
      <c r="S8649" s="139"/>
      <c r="T8649" s="123"/>
      <c r="U8649" s="123"/>
      <c r="V8649" s="123"/>
      <c r="W8649" s="137"/>
      <c r="X8649" s="136"/>
      <c r="Y8649" s="137"/>
      <c r="Z8649" s="137"/>
      <c r="AA8649" s="119"/>
      <c r="AB8649" s="119"/>
      <c r="AC8649" s="137"/>
      <c r="AD8649" s="137"/>
      <c r="AE8649" s="137">
        <f>SUM(AE8648:AE8648)</f>
        <v>369200</v>
      </c>
      <c r="AF8649" s="137"/>
      <c r="AG8649" s="137">
        <f>SUM(AG8648:AG8648)</f>
        <v>369200</v>
      </c>
      <c r="AH8649" s="137"/>
    </row>
    <row r="8650" spans="1:34" s="173" customFormat="1" x14ac:dyDescent="0.55000000000000004">
      <c r="A8650" s="122" t="s">
        <v>5771</v>
      </c>
      <c r="B8650" s="123">
        <v>4020</v>
      </c>
      <c r="C8650" s="123">
        <v>5369</v>
      </c>
      <c r="D8650" s="135" t="s">
        <v>11815</v>
      </c>
      <c r="E8650" s="123" t="s">
        <v>34</v>
      </c>
      <c r="F8650" s="123">
        <v>20731</v>
      </c>
      <c r="G8650" s="123">
        <v>0</v>
      </c>
      <c r="H8650" s="123">
        <v>0</v>
      </c>
      <c r="I8650" s="136">
        <v>13</v>
      </c>
      <c r="J8650" s="123" t="s">
        <v>68</v>
      </c>
      <c r="K8650" s="137">
        <f>((G8650*400)+(H8650*100))+I8650</f>
        <v>13</v>
      </c>
      <c r="L8650" s="137">
        <v>450</v>
      </c>
      <c r="M8650" s="137">
        <f>K8650*L8650</f>
        <v>5850</v>
      </c>
      <c r="N8650" s="123"/>
      <c r="O8650" s="108"/>
      <c r="P8650" s="138"/>
      <c r="Q8650" s="108"/>
      <c r="R8650" s="108"/>
      <c r="S8650" s="139"/>
      <c r="T8650" s="123"/>
      <c r="U8650" s="123"/>
      <c r="V8650" s="123"/>
      <c r="W8650" s="137"/>
      <c r="X8650" s="136"/>
      <c r="Y8650" s="137"/>
      <c r="Z8650" s="137"/>
      <c r="AA8650" s="119"/>
      <c r="AB8650" s="119"/>
      <c r="AC8650" s="137"/>
      <c r="AD8650" s="137">
        <f>IF(AND(AC8650="",M8650=""),0,IF((AC8650=""),M8650,IF((M8650=""),AC8650,AC8650+M8650)))</f>
        <v>5850</v>
      </c>
      <c r="AE8650" s="137">
        <f>IF( (X8650=""),AD8650*1,AD8650*(X8650/100) )</f>
        <v>5850</v>
      </c>
      <c r="AF8650" s="137">
        <v>0</v>
      </c>
      <c r="AG8650" s="137">
        <f>IF((AF8650-AE8650) &gt; 1,0,IF((AF8650-AE8650)&lt;0,AE8650-AF8650,AF8650-AE8650))</f>
        <v>5850</v>
      </c>
      <c r="AH8650" s="137">
        <v>0.3</v>
      </c>
    </row>
    <row r="8651" spans="1:34" s="173" customFormat="1" x14ac:dyDescent="0.55000000000000004">
      <c r="A8651" s="122"/>
      <c r="B8651" s="123">
        <v>4021</v>
      </c>
      <c r="C8651" s="123">
        <v>5371</v>
      </c>
      <c r="D8651" s="135" t="s">
        <v>11816</v>
      </c>
      <c r="E8651" s="123" t="s">
        <v>34</v>
      </c>
      <c r="F8651" s="123">
        <v>20732</v>
      </c>
      <c r="G8651" s="123">
        <v>0</v>
      </c>
      <c r="H8651" s="123">
        <v>1</v>
      </c>
      <c r="I8651" s="136">
        <v>4</v>
      </c>
      <c r="J8651" s="123" t="s">
        <v>35</v>
      </c>
      <c r="K8651" s="137">
        <f>((G8651*400)+(H8651*100))+I8651</f>
        <v>104</v>
      </c>
      <c r="L8651" s="137">
        <v>2425</v>
      </c>
      <c r="M8651" s="137">
        <f>K8651*L8651</f>
        <v>252200</v>
      </c>
      <c r="N8651" s="123">
        <v>1</v>
      </c>
      <c r="O8651" s="108" t="s">
        <v>11813</v>
      </c>
      <c r="P8651" s="138">
        <v>3570800003233</v>
      </c>
      <c r="Q8651" s="108" t="s">
        <v>11814</v>
      </c>
      <c r="R8651" s="108" t="s">
        <v>9835</v>
      </c>
      <c r="S8651" s="139" t="s">
        <v>11817</v>
      </c>
      <c r="T8651" s="123" t="s">
        <v>51</v>
      </c>
      <c r="U8651" s="123" t="s">
        <v>45</v>
      </c>
      <c r="V8651" s="123" t="s">
        <v>52</v>
      </c>
      <c r="W8651" s="137">
        <v>336.15</v>
      </c>
      <c r="X8651" s="136">
        <v>84.7</v>
      </c>
      <c r="Y8651" s="137">
        <v>6750</v>
      </c>
      <c r="Z8651" s="137">
        <f>W8651*Y8651</f>
        <v>2269012.5</v>
      </c>
      <c r="AA8651" s="119">
        <v>7</v>
      </c>
      <c r="AB8651" s="119">
        <v>7</v>
      </c>
      <c r="AC8651" s="137">
        <f>(Z8651*(100-AB8651))/100</f>
        <v>2110181.625</v>
      </c>
      <c r="AD8651" s="137">
        <f>IF(AND(AC8651="",M8651=""),0,IF((AC8651=""),M8651, IF( (M8651=""),AC8651,SUM(AC8651:AC8654)+M8651)))</f>
        <v>2743551.4249999998</v>
      </c>
      <c r="AE8651" s="137">
        <f>IF( (X8651=""),AD8651*1,AD8651*(X8651/100) )</f>
        <v>2323788.0569749996</v>
      </c>
      <c r="AF8651" s="137">
        <v>50000000</v>
      </c>
      <c r="AG8651" s="137">
        <f>IF((AF8651-AE8651) &gt; 1,0,IF((AF8651-AE8651)&lt;0,AE8651-AF8651,AF8651-AE8651))</f>
        <v>0</v>
      </c>
      <c r="AH8651" s="137">
        <v>0.02</v>
      </c>
    </row>
    <row r="8652" spans="1:34" s="173" customFormat="1" x14ac:dyDescent="0.55000000000000004">
      <c r="A8652" s="122"/>
      <c r="B8652" s="123"/>
      <c r="C8652" s="123"/>
      <c r="D8652" s="135"/>
      <c r="E8652" s="123"/>
      <c r="F8652" s="123"/>
      <c r="G8652" s="123"/>
      <c r="H8652" s="123"/>
      <c r="I8652" s="136"/>
      <c r="J8652" s="123"/>
      <c r="K8652" s="137"/>
      <c r="L8652" s="137"/>
      <c r="M8652" s="137"/>
      <c r="N8652" s="123">
        <v>2</v>
      </c>
      <c r="O8652" s="108" t="s">
        <v>11813</v>
      </c>
      <c r="P8652" s="138">
        <v>3570800003233</v>
      </c>
      <c r="Q8652" s="108" t="s">
        <v>11814</v>
      </c>
      <c r="R8652" s="108" t="s">
        <v>9835</v>
      </c>
      <c r="S8652" s="139" t="s">
        <v>11818</v>
      </c>
      <c r="T8652" s="123" t="s">
        <v>51</v>
      </c>
      <c r="U8652" s="123" t="s">
        <v>45</v>
      </c>
      <c r="V8652" s="123" t="s">
        <v>52</v>
      </c>
      <c r="W8652" s="137">
        <v>60.72</v>
      </c>
      <c r="X8652" s="136">
        <v>15.3</v>
      </c>
      <c r="Y8652" s="137">
        <v>6750</v>
      </c>
      <c r="Z8652" s="137">
        <f>W8652*Y8652</f>
        <v>409860</v>
      </c>
      <c r="AA8652" s="119">
        <v>7</v>
      </c>
      <c r="AB8652" s="119">
        <v>7</v>
      </c>
      <c r="AC8652" s="137">
        <f>(Z8652*(100-AB8652))/100</f>
        <v>381169.8</v>
      </c>
      <c r="AD8652" s="137">
        <f>IF(AND(AC8652="",M8651=""),0,IF((AC8652=""),M8651, IF( (M8651=""),AC8652,SUM(AC8651:AC8654)+M8651)))</f>
        <v>2743551.4249999998</v>
      </c>
      <c r="AE8652" s="137">
        <f>IF( (X8652=""),AD8652*1,AD8652*(X8652/100) )</f>
        <v>419763.36802499997</v>
      </c>
      <c r="AF8652" s="137">
        <v>50000000</v>
      </c>
      <c r="AG8652" s="137">
        <f>IF((AF8652-AE8652) &gt; 1,0,IF((AF8652-AE8652)&lt;0,AE8652-AF8652,AF8652-AE8652))</f>
        <v>0</v>
      </c>
      <c r="AH8652" s="137">
        <v>0.02</v>
      </c>
    </row>
    <row r="8653" spans="1:34" s="173" customFormat="1" x14ac:dyDescent="0.55000000000000004">
      <c r="A8653" s="122"/>
      <c r="B8653" s="123"/>
      <c r="C8653" s="123"/>
      <c r="D8653" s="135"/>
      <c r="E8653" s="123"/>
      <c r="F8653" s="123"/>
      <c r="G8653" s="123"/>
      <c r="H8653" s="123"/>
      <c r="I8653" s="136"/>
      <c r="J8653" s="123"/>
      <c r="K8653" s="137"/>
      <c r="L8653" s="137" t="s">
        <v>63</v>
      </c>
      <c r="M8653" s="137">
        <f>SUM(M8650:M8652)</f>
        <v>258050</v>
      </c>
      <c r="N8653" s="123"/>
      <c r="O8653" s="108"/>
      <c r="P8653" s="138"/>
      <c r="Q8653" s="108"/>
      <c r="R8653" s="108"/>
      <c r="S8653" s="139"/>
      <c r="T8653" s="123"/>
      <c r="U8653" s="123"/>
      <c r="V8653" s="123"/>
      <c r="W8653" s="137"/>
      <c r="X8653" s="136"/>
      <c r="Y8653" s="137"/>
      <c r="Z8653" s="137"/>
      <c r="AA8653" s="119"/>
      <c r="AB8653" s="119"/>
      <c r="AC8653" s="137"/>
      <c r="AD8653" s="137"/>
      <c r="AE8653" s="137">
        <f>SUM(AE8650:AE8652)</f>
        <v>2749401.4249999998</v>
      </c>
      <c r="AF8653" s="137"/>
      <c r="AG8653" s="137">
        <f>SUM(AG8650:AG8652)</f>
        <v>5850</v>
      </c>
      <c r="AH8653" s="137"/>
    </row>
    <row r="8654" spans="1:34" s="173" customFormat="1" x14ac:dyDescent="0.55000000000000004">
      <c r="A8654" s="122" t="s">
        <v>11819</v>
      </c>
      <c r="B8654" s="123">
        <v>4022</v>
      </c>
      <c r="C8654" s="123">
        <v>6158</v>
      </c>
      <c r="D8654" s="135" t="s">
        <v>11820</v>
      </c>
      <c r="E8654" s="123" t="s">
        <v>34</v>
      </c>
      <c r="F8654" s="123">
        <v>15625</v>
      </c>
      <c r="G8654" s="123">
        <v>0</v>
      </c>
      <c r="H8654" s="123">
        <v>2</v>
      </c>
      <c r="I8654" s="136">
        <v>35</v>
      </c>
      <c r="J8654" s="123" t="s">
        <v>68</v>
      </c>
      <c r="K8654" s="137">
        <f>((G8654*400)+(H8654*100))+I8654</f>
        <v>235</v>
      </c>
      <c r="L8654" s="137">
        <v>7250</v>
      </c>
      <c r="M8654" s="137">
        <f>K8654*L8654</f>
        <v>1703750</v>
      </c>
      <c r="N8654" s="123"/>
      <c r="O8654" s="108"/>
      <c r="P8654" s="138"/>
      <c r="Q8654" s="108"/>
      <c r="R8654" s="108"/>
      <c r="S8654" s="139"/>
      <c r="T8654" s="123"/>
      <c r="U8654" s="123"/>
      <c r="V8654" s="123"/>
      <c r="W8654" s="137"/>
      <c r="X8654" s="136"/>
      <c r="Y8654" s="137"/>
      <c r="Z8654" s="137"/>
      <c r="AA8654" s="119"/>
      <c r="AB8654" s="119"/>
      <c r="AC8654" s="137"/>
      <c r="AD8654" s="137">
        <f>IF(AND(AC8654="",M8654=""),0,IF((AC8654=""),M8654,IF((M8654=""),AC8654,AC8654+M8654)))</f>
        <v>1703750</v>
      </c>
      <c r="AE8654" s="137">
        <f>IF( (X8654=""),AD8654*1,AD8654*(X8654/100) )</f>
        <v>1703750</v>
      </c>
      <c r="AF8654" s="137">
        <v>0</v>
      </c>
      <c r="AG8654" s="137">
        <f>IF((AF8654-AE8654) &gt; 1,0,IF((AF8654-AE8654)&lt;0,AE8654-AF8654,AF8654-AE8654))</f>
        <v>1703750</v>
      </c>
      <c r="AH8654" s="137">
        <v>0.3</v>
      </c>
    </row>
    <row r="8655" spans="1:34" s="173" customFormat="1" x14ac:dyDescent="0.55000000000000004">
      <c r="A8655" s="122"/>
      <c r="B8655" s="123"/>
      <c r="C8655" s="123"/>
      <c r="D8655" s="135"/>
      <c r="E8655" s="123"/>
      <c r="F8655" s="123"/>
      <c r="G8655" s="123"/>
      <c r="H8655" s="123"/>
      <c r="I8655" s="136"/>
      <c r="J8655" s="123"/>
      <c r="K8655" s="137"/>
      <c r="L8655" s="137" t="s">
        <v>63</v>
      </c>
      <c r="M8655" s="137">
        <f>SUM(M8654:M8654)</f>
        <v>1703750</v>
      </c>
      <c r="N8655" s="123"/>
      <c r="O8655" s="108"/>
      <c r="P8655" s="138"/>
      <c r="Q8655" s="108"/>
      <c r="R8655" s="108"/>
      <c r="S8655" s="139"/>
      <c r="T8655" s="123"/>
      <c r="U8655" s="123"/>
      <c r="V8655" s="123"/>
      <c r="W8655" s="137"/>
      <c r="X8655" s="136"/>
      <c r="Y8655" s="137"/>
      <c r="Z8655" s="137"/>
      <c r="AA8655" s="119"/>
      <c r="AB8655" s="119"/>
      <c r="AC8655" s="137"/>
      <c r="AD8655" s="137"/>
      <c r="AE8655" s="137">
        <f>SUM(AE8654:AE8654)</f>
        <v>1703750</v>
      </c>
      <c r="AF8655" s="137"/>
      <c r="AG8655" s="137">
        <f>SUM(AG8654:AG8654)</f>
        <v>1703750</v>
      </c>
      <c r="AH8655" s="137"/>
    </row>
    <row r="8656" spans="1:34" s="173" customFormat="1" x14ac:dyDescent="0.55000000000000004">
      <c r="A8656" s="122" t="s">
        <v>11823</v>
      </c>
      <c r="B8656" s="123">
        <v>4023</v>
      </c>
      <c r="C8656" s="123">
        <v>9221</v>
      </c>
      <c r="D8656" s="135" t="s">
        <v>11824</v>
      </c>
      <c r="E8656" s="123" t="s">
        <v>34</v>
      </c>
      <c r="F8656" s="123">
        <v>944</v>
      </c>
      <c r="G8656" s="123">
        <v>2</v>
      </c>
      <c r="H8656" s="123">
        <v>1</v>
      </c>
      <c r="I8656" s="136">
        <v>16</v>
      </c>
      <c r="J8656" s="123" t="s">
        <v>35</v>
      </c>
      <c r="K8656" s="137">
        <f>((G8656*400)+(H8656*100))+I8656</f>
        <v>916</v>
      </c>
      <c r="L8656" s="137">
        <v>1000</v>
      </c>
      <c r="M8656" s="137">
        <f>K8656*L8656</f>
        <v>916000</v>
      </c>
      <c r="N8656" s="123">
        <v>1</v>
      </c>
      <c r="O8656" s="108" t="s">
        <v>11821</v>
      </c>
      <c r="P8656" s="138">
        <v>1570800147999</v>
      </c>
      <c r="Q8656" s="108" t="s">
        <v>11822</v>
      </c>
      <c r="R8656" s="108" t="s">
        <v>11825</v>
      </c>
      <c r="S8656" s="139" t="s">
        <v>11826</v>
      </c>
      <c r="T8656" s="123" t="s">
        <v>51</v>
      </c>
      <c r="U8656" s="123" t="s">
        <v>45</v>
      </c>
      <c r="V8656" s="123" t="s">
        <v>52</v>
      </c>
      <c r="W8656" s="137">
        <v>36</v>
      </c>
      <c r="X8656" s="136">
        <v>23.59</v>
      </c>
      <c r="Y8656" s="137">
        <v>6750</v>
      </c>
      <c r="Z8656" s="137">
        <f>W8656*Y8656</f>
        <v>243000</v>
      </c>
      <c r="AA8656" s="119">
        <v>6</v>
      </c>
      <c r="AB8656" s="119">
        <v>6</v>
      </c>
      <c r="AC8656" s="137">
        <f>(Z8656*(100-AB8656))/100</f>
        <v>228420</v>
      </c>
      <c r="AD8656" s="137">
        <f>IF(AND(AC8656="",M8656=""),0,IF((AC8656=""),M8656, IF( (M8656=""),AC8656,SUM(AC8656:AC8659)+M8656)))</f>
        <v>1423412</v>
      </c>
      <c r="AE8656" s="137">
        <f>IF( (X8656=""),AD8656*1,AD8656*(X8656/100) )</f>
        <v>335782.89079999999</v>
      </c>
      <c r="AF8656" s="137">
        <v>50000000</v>
      </c>
      <c r="AG8656" s="137">
        <f>IF((AF8656-AE8656) &gt; 1,0,IF((AF8656-AE8656)&lt;0,AE8656-AF8656,AF8656-AE8656))</f>
        <v>0</v>
      </c>
      <c r="AH8656" s="137">
        <v>0.02</v>
      </c>
    </row>
    <row r="8657" spans="1:34" s="173" customFormat="1" x14ac:dyDescent="0.55000000000000004">
      <c r="A8657" s="122"/>
      <c r="B8657" s="123"/>
      <c r="C8657" s="123"/>
      <c r="D8657" s="135"/>
      <c r="E8657" s="123"/>
      <c r="F8657" s="123"/>
      <c r="G8657" s="123"/>
      <c r="H8657" s="123"/>
      <c r="I8657" s="136"/>
      <c r="J8657" s="123"/>
      <c r="K8657" s="137"/>
      <c r="L8657" s="137"/>
      <c r="M8657" s="137"/>
      <c r="N8657" s="123">
        <v>2</v>
      </c>
      <c r="O8657" s="108" t="s">
        <v>11821</v>
      </c>
      <c r="P8657" s="138">
        <v>1570800147999</v>
      </c>
      <c r="Q8657" s="108" t="s">
        <v>11822</v>
      </c>
      <c r="R8657" s="108" t="s">
        <v>11825</v>
      </c>
      <c r="S8657" s="139" t="s">
        <v>11827</v>
      </c>
      <c r="T8657" s="123" t="s">
        <v>55</v>
      </c>
      <c r="U8657" s="123" t="s">
        <v>45</v>
      </c>
      <c r="V8657" s="123" t="s">
        <v>52</v>
      </c>
      <c r="W8657" s="137">
        <v>56</v>
      </c>
      <c r="X8657" s="136">
        <v>36.700000000000003</v>
      </c>
      <c r="Y8657" s="137">
        <v>2650</v>
      </c>
      <c r="Z8657" s="137">
        <f>W8657*Y8657</f>
        <v>148400</v>
      </c>
      <c r="AA8657" s="119">
        <v>6</v>
      </c>
      <c r="AB8657" s="119">
        <v>6</v>
      </c>
      <c r="AC8657" s="137">
        <f>(Z8657*(100-AB8657))/100</f>
        <v>139496</v>
      </c>
      <c r="AD8657" s="137">
        <f>IF(AND(AC8657="",M8656=""),0,IF((AC8657=""),M8656, IF( (M8656=""),AC8657,SUM(AC8656:AC8659)+M8656)))</f>
        <v>1423412</v>
      </c>
      <c r="AE8657" s="137">
        <f>IF( (X8657=""),AD8657*1,AD8657*(X8657/100) )</f>
        <v>522392.20400000009</v>
      </c>
      <c r="AF8657" s="137">
        <v>50000000</v>
      </c>
      <c r="AG8657" s="137">
        <f>IF((AF8657-AE8657) &gt; 1,0,IF((AF8657-AE8657)&lt;0,AE8657-AF8657,AF8657-AE8657))</f>
        <v>0</v>
      </c>
      <c r="AH8657" s="137">
        <v>0.02</v>
      </c>
    </row>
    <row r="8658" spans="1:34" s="173" customFormat="1" x14ac:dyDescent="0.55000000000000004">
      <c r="A8658" s="122"/>
      <c r="B8658" s="123"/>
      <c r="C8658" s="123"/>
      <c r="D8658" s="135"/>
      <c r="E8658" s="123"/>
      <c r="F8658" s="123"/>
      <c r="G8658" s="123"/>
      <c r="H8658" s="123"/>
      <c r="I8658" s="136"/>
      <c r="J8658" s="123"/>
      <c r="K8658" s="137"/>
      <c r="L8658" s="137"/>
      <c r="M8658" s="137"/>
      <c r="N8658" s="123">
        <v>3</v>
      </c>
      <c r="O8658" s="108" t="s">
        <v>11821</v>
      </c>
      <c r="P8658" s="138">
        <v>1570800147999</v>
      </c>
      <c r="Q8658" s="108" t="s">
        <v>11822</v>
      </c>
      <c r="R8658" s="108" t="s">
        <v>11825</v>
      </c>
      <c r="S8658" s="139" t="s">
        <v>11828</v>
      </c>
      <c r="T8658" s="123" t="s">
        <v>55</v>
      </c>
      <c r="U8658" s="123" t="s">
        <v>45</v>
      </c>
      <c r="V8658" s="123" t="s">
        <v>52</v>
      </c>
      <c r="W8658" s="137">
        <v>56</v>
      </c>
      <c r="X8658" s="136">
        <v>36.700000000000003</v>
      </c>
      <c r="Y8658" s="137">
        <v>2650</v>
      </c>
      <c r="Z8658" s="137">
        <f>W8658*Y8658</f>
        <v>148400</v>
      </c>
      <c r="AA8658" s="119">
        <v>6</v>
      </c>
      <c r="AB8658" s="119">
        <v>6</v>
      </c>
      <c r="AC8658" s="137">
        <f>(Z8658*(100-AB8658))/100</f>
        <v>139496</v>
      </c>
      <c r="AD8658" s="137">
        <f>IF(AND(AC8658="",M8656=""),0,IF((AC8658=""),M8656, IF( (M8656=""),AC8658,SUM(AC8656:AC8659)+M8656)))</f>
        <v>1423412</v>
      </c>
      <c r="AE8658" s="137">
        <f>IF( (X8658=""),AD8658*1,AD8658*(X8658/100) )</f>
        <v>522392.20400000009</v>
      </c>
      <c r="AF8658" s="137">
        <v>50000000</v>
      </c>
      <c r="AG8658" s="137">
        <f>IF((AF8658-AE8658) &gt; 1,0,IF((AF8658-AE8658)&lt;0,AE8658-AF8658,AF8658-AE8658))</f>
        <v>0</v>
      </c>
      <c r="AH8658" s="137">
        <v>0.02</v>
      </c>
    </row>
    <row r="8659" spans="1:34" s="173" customFormat="1" x14ac:dyDescent="0.55000000000000004">
      <c r="A8659" s="122"/>
      <c r="B8659" s="123"/>
      <c r="C8659" s="123"/>
      <c r="D8659" s="135"/>
      <c r="E8659" s="123"/>
      <c r="F8659" s="123"/>
      <c r="G8659" s="123"/>
      <c r="H8659" s="123"/>
      <c r="I8659" s="136"/>
      <c r="J8659" s="123"/>
      <c r="K8659" s="137"/>
      <c r="L8659" s="137"/>
      <c r="M8659" s="137"/>
      <c r="N8659" s="123"/>
      <c r="O8659" s="108"/>
      <c r="P8659" s="138"/>
      <c r="Q8659" s="108"/>
      <c r="R8659" s="108"/>
      <c r="S8659" s="139"/>
      <c r="T8659" s="123"/>
      <c r="U8659" s="123"/>
      <c r="V8659" s="123"/>
      <c r="W8659" s="137"/>
      <c r="X8659" s="136"/>
      <c r="Y8659" s="137"/>
      <c r="Z8659" s="137"/>
      <c r="AA8659" s="119"/>
      <c r="AB8659" s="119"/>
      <c r="AC8659" s="137"/>
      <c r="AD8659" s="137"/>
      <c r="AE8659" s="137"/>
      <c r="AF8659" s="137"/>
      <c r="AG8659" s="137"/>
      <c r="AH8659" s="137"/>
    </row>
    <row r="8660" spans="1:34" s="173" customFormat="1" x14ac:dyDescent="0.55000000000000004">
      <c r="A8660" s="122"/>
      <c r="B8660" s="123"/>
      <c r="C8660" s="123"/>
      <c r="D8660" s="135"/>
      <c r="E8660" s="123"/>
      <c r="F8660" s="123"/>
      <c r="G8660" s="123"/>
      <c r="H8660" s="123"/>
      <c r="I8660" s="136"/>
      <c r="J8660" s="123"/>
      <c r="K8660" s="137"/>
      <c r="L8660" s="137" t="s">
        <v>63</v>
      </c>
      <c r="M8660" s="137">
        <f>SUM(M8656:M8659)</f>
        <v>916000</v>
      </c>
      <c r="N8660" s="123"/>
      <c r="O8660" s="108"/>
      <c r="P8660" s="138"/>
      <c r="Q8660" s="108"/>
      <c r="R8660" s="108"/>
      <c r="S8660" s="139"/>
      <c r="T8660" s="123"/>
      <c r="U8660" s="123"/>
      <c r="V8660" s="123"/>
      <c r="W8660" s="137"/>
      <c r="X8660" s="136"/>
      <c r="Y8660" s="137"/>
      <c r="Z8660" s="137"/>
      <c r="AA8660" s="119"/>
      <c r="AB8660" s="119"/>
      <c r="AC8660" s="137"/>
      <c r="AD8660" s="137"/>
      <c r="AE8660" s="137">
        <f>SUM(AE8656:AE8659)</f>
        <v>1380567.2988000002</v>
      </c>
      <c r="AF8660" s="137"/>
      <c r="AG8660" s="137">
        <f>SUM(AG8656:AG8659)</f>
        <v>0</v>
      </c>
      <c r="AH8660" s="137"/>
    </row>
    <row r="8661" spans="1:34" s="173" customFormat="1" x14ac:dyDescent="0.55000000000000004">
      <c r="A8661" s="122" t="s">
        <v>11829</v>
      </c>
      <c r="B8661" s="123">
        <v>4024</v>
      </c>
      <c r="C8661" s="123">
        <v>6838</v>
      </c>
      <c r="D8661" s="135" t="s">
        <v>11830</v>
      </c>
      <c r="E8661" s="123" t="s">
        <v>34</v>
      </c>
      <c r="F8661" s="123">
        <v>23627</v>
      </c>
      <c r="G8661" s="123">
        <v>0</v>
      </c>
      <c r="H8661" s="123">
        <v>1</v>
      </c>
      <c r="I8661" s="136">
        <v>39</v>
      </c>
      <c r="J8661" s="123" t="s">
        <v>35</v>
      </c>
      <c r="K8661" s="137">
        <f>((G8661*400)+(H8661*100))+I8661</f>
        <v>139</v>
      </c>
      <c r="L8661" s="137">
        <v>850</v>
      </c>
      <c r="M8661" s="137">
        <f>K8661*L8661</f>
        <v>118150</v>
      </c>
      <c r="N8661" s="123">
        <v>1</v>
      </c>
      <c r="O8661" s="108" t="s">
        <v>11831</v>
      </c>
      <c r="P8661" s="138">
        <v>3101200379113</v>
      </c>
      <c r="Q8661" s="108" t="s">
        <v>11832</v>
      </c>
      <c r="R8661" s="108" t="s">
        <v>11833</v>
      </c>
      <c r="S8661" s="139" t="s">
        <v>11834</v>
      </c>
      <c r="T8661" s="123" t="s">
        <v>51</v>
      </c>
      <c r="U8661" s="123" t="s">
        <v>45</v>
      </c>
      <c r="V8661" s="123" t="s">
        <v>52</v>
      </c>
      <c r="W8661" s="137">
        <v>725.76</v>
      </c>
      <c r="X8661" s="136">
        <v>97.85</v>
      </c>
      <c r="Y8661" s="137">
        <v>6750</v>
      </c>
      <c r="Z8661" s="137">
        <f>W8661*Y8661</f>
        <v>4898880</v>
      </c>
      <c r="AA8661" s="119">
        <v>6</v>
      </c>
      <c r="AB8661" s="119">
        <v>6</v>
      </c>
      <c r="AC8661" s="137">
        <f>(Z8661*(100-AB8661))/100</f>
        <v>4604947.2</v>
      </c>
      <c r="AD8661" s="137">
        <f>IF(AND(AC8661="",M8661=""),0,IF((AC8661=""),M8661, IF( (M8661=""),AC8661,SUM(AC8661:AC8664)+M8661)))</f>
        <v>4762853.5600000005</v>
      </c>
      <c r="AE8661" s="137">
        <f>IF( (X8661=""),AD8661*1,AD8661*(X8661/100) )</f>
        <v>4660452.2084600003</v>
      </c>
      <c r="AF8661" s="171">
        <v>10000000</v>
      </c>
      <c r="AG8661" s="171">
        <v>118150</v>
      </c>
      <c r="AH8661" s="137">
        <v>0.02</v>
      </c>
    </row>
    <row r="8662" spans="1:34" s="173" customFormat="1" x14ac:dyDescent="0.55000000000000004">
      <c r="A8662" s="122"/>
      <c r="B8662" s="123"/>
      <c r="C8662" s="123"/>
      <c r="D8662" s="135"/>
      <c r="E8662" s="123"/>
      <c r="F8662" s="123"/>
      <c r="G8662" s="123"/>
      <c r="H8662" s="123"/>
      <c r="I8662" s="136"/>
      <c r="J8662" s="123"/>
      <c r="K8662" s="137"/>
      <c r="L8662" s="137"/>
      <c r="M8662" s="137"/>
      <c r="N8662" s="123">
        <v>2</v>
      </c>
      <c r="O8662" s="108" t="s">
        <v>11831</v>
      </c>
      <c r="P8662" s="138">
        <v>3101200379113</v>
      </c>
      <c r="Q8662" s="108" t="s">
        <v>11832</v>
      </c>
      <c r="R8662" s="108" t="s">
        <v>11833</v>
      </c>
      <c r="S8662" s="139" t="s">
        <v>11835</v>
      </c>
      <c r="T8662" s="123" t="s">
        <v>55</v>
      </c>
      <c r="U8662" s="123" t="s">
        <v>45</v>
      </c>
      <c r="V8662" s="123" t="s">
        <v>52</v>
      </c>
      <c r="W8662" s="137">
        <v>15.96</v>
      </c>
      <c r="X8662" s="136">
        <v>2.15</v>
      </c>
      <c r="Y8662" s="137">
        <v>2650</v>
      </c>
      <c r="Z8662" s="137">
        <f>W8662*Y8662</f>
        <v>42294</v>
      </c>
      <c r="AA8662" s="119">
        <v>6</v>
      </c>
      <c r="AB8662" s="119">
        <v>6</v>
      </c>
      <c r="AC8662" s="137">
        <f>(Z8662*(100-AB8662))/100</f>
        <v>39756.36</v>
      </c>
      <c r="AD8662" s="137">
        <f>IF(AND(AC8662="",M8661=""),0,IF((AC8662=""),M8661, IF( (M8661=""),AC8662,SUM(AC8661:AC8664)+M8661)))</f>
        <v>4762853.5600000005</v>
      </c>
      <c r="AE8662" s="137">
        <f>IF( (X8662=""),AD8662*1,AD8662*(X8662/100) )</f>
        <v>102401.35154</v>
      </c>
      <c r="AF8662" s="171">
        <v>10000000</v>
      </c>
      <c r="AG8662" s="171">
        <f>IF((AF8662-AE8662) &gt; 1,0,IF((AF8662-AE8662)&lt;0,AE8662-AF8662,AF8662-AE8662))</f>
        <v>0</v>
      </c>
      <c r="AH8662" s="137">
        <v>0.02</v>
      </c>
    </row>
    <row r="8663" spans="1:34" s="173" customFormat="1" x14ac:dyDescent="0.55000000000000004">
      <c r="A8663" s="122"/>
      <c r="B8663" s="123"/>
      <c r="C8663" s="123"/>
      <c r="D8663" s="135"/>
      <c r="E8663" s="123"/>
      <c r="F8663" s="123"/>
      <c r="G8663" s="123"/>
      <c r="H8663" s="123"/>
      <c r="I8663" s="136"/>
      <c r="J8663" s="123"/>
      <c r="K8663" s="137"/>
      <c r="L8663" s="137" t="s">
        <v>63</v>
      </c>
      <c r="M8663" s="137">
        <f>SUM(M8661:M8662)</f>
        <v>118150</v>
      </c>
      <c r="N8663" s="123"/>
      <c r="O8663" s="108"/>
      <c r="P8663" s="138"/>
      <c r="Q8663" s="108"/>
      <c r="R8663" s="108"/>
      <c r="S8663" s="139"/>
      <c r="T8663" s="123"/>
      <c r="U8663" s="123"/>
      <c r="V8663" s="123"/>
      <c r="W8663" s="137"/>
      <c r="X8663" s="136"/>
      <c r="Y8663" s="137"/>
      <c r="Z8663" s="137"/>
      <c r="AA8663" s="119"/>
      <c r="AB8663" s="119"/>
      <c r="AC8663" s="137"/>
      <c r="AD8663" s="137"/>
      <c r="AE8663" s="137">
        <f>SUM(AE8661:AE8662)</f>
        <v>4762853.5600000005</v>
      </c>
      <c r="AF8663" s="137"/>
      <c r="AG8663" s="137">
        <f>SUM(AG8661:AG8662)</f>
        <v>118150</v>
      </c>
      <c r="AH8663" s="137"/>
    </row>
    <row r="8664" spans="1:34" s="173" customFormat="1" x14ac:dyDescent="0.55000000000000004">
      <c r="A8664" s="122" t="s">
        <v>11836</v>
      </c>
      <c r="B8664" s="123">
        <v>4025</v>
      </c>
      <c r="C8664" s="123">
        <v>8193</v>
      </c>
      <c r="D8664" s="135" t="s">
        <v>11837</v>
      </c>
      <c r="E8664" s="123" t="s">
        <v>34</v>
      </c>
      <c r="F8664" s="123">
        <v>6297</v>
      </c>
      <c r="G8664" s="123">
        <v>6</v>
      </c>
      <c r="H8664" s="123">
        <v>1</v>
      </c>
      <c r="I8664" s="136">
        <v>34</v>
      </c>
      <c r="J8664" s="123" t="s">
        <v>38</v>
      </c>
      <c r="K8664" s="137">
        <f>((G8664*400)+(H8664*100))+I8664</f>
        <v>2534</v>
      </c>
      <c r="L8664" s="137">
        <v>600</v>
      </c>
      <c r="M8664" s="137">
        <f>K8664*L8664</f>
        <v>1520400</v>
      </c>
      <c r="N8664" s="123"/>
      <c r="O8664" s="108"/>
      <c r="P8664" s="138"/>
      <c r="Q8664" s="108"/>
      <c r="R8664" s="108"/>
      <c r="S8664" s="139"/>
      <c r="T8664" s="123"/>
      <c r="U8664" s="123"/>
      <c r="V8664" s="123"/>
      <c r="W8664" s="137"/>
      <c r="X8664" s="136"/>
      <c r="Y8664" s="137"/>
      <c r="Z8664" s="137"/>
      <c r="AA8664" s="119"/>
      <c r="AB8664" s="119"/>
      <c r="AC8664" s="137"/>
      <c r="AD8664" s="137">
        <f>IF(AND(AC8664="",M8664=""),0,IF((AC8664=""),M8664,IF((M8664=""),AC8664,AC8664+M8664)))</f>
        <v>1520400</v>
      </c>
      <c r="AE8664" s="137">
        <f>IF( (X8664=""),AD8664*1,AD8664*(X8664/100) )</f>
        <v>1520400</v>
      </c>
      <c r="AF8664" s="137">
        <v>50000000</v>
      </c>
      <c r="AG8664" s="137">
        <f>IF((AF8664-AE8664) &gt; 1,0,IF((AF8664-AE8664)&lt;0,AE8664-AF8664,AF8664-AE8664))</f>
        <v>0</v>
      </c>
      <c r="AH8664" s="137">
        <v>0.01</v>
      </c>
    </row>
    <row r="8665" spans="1:34" s="173" customFormat="1" x14ac:dyDescent="0.55000000000000004">
      <c r="A8665" s="122"/>
      <c r="B8665" s="123"/>
      <c r="C8665" s="123"/>
      <c r="D8665" s="135"/>
      <c r="E8665" s="123"/>
      <c r="F8665" s="123"/>
      <c r="G8665" s="123"/>
      <c r="H8665" s="123"/>
      <c r="I8665" s="136"/>
      <c r="J8665" s="123"/>
      <c r="K8665" s="137"/>
      <c r="L8665" s="137" t="s">
        <v>63</v>
      </c>
      <c r="M8665" s="137">
        <f>SUM(M8664:M8664)</f>
        <v>1520400</v>
      </c>
      <c r="N8665" s="123"/>
      <c r="O8665" s="108"/>
      <c r="P8665" s="138"/>
      <c r="Q8665" s="108"/>
      <c r="R8665" s="108"/>
      <c r="S8665" s="139"/>
      <c r="T8665" s="123"/>
      <c r="U8665" s="123"/>
      <c r="V8665" s="123"/>
      <c r="W8665" s="137"/>
      <c r="X8665" s="136"/>
      <c r="Y8665" s="137"/>
      <c r="Z8665" s="137"/>
      <c r="AA8665" s="119"/>
      <c r="AB8665" s="119"/>
      <c r="AC8665" s="137"/>
      <c r="AD8665" s="137"/>
      <c r="AE8665" s="137">
        <f>SUM(AE8664:AE8664)</f>
        <v>1520400</v>
      </c>
      <c r="AF8665" s="137"/>
      <c r="AG8665" s="137">
        <f>SUM(AG8664:AG8664)</f>
        <v>0</v>
      </c>
      <c r="AH8665" s="137"/>
    </row>
    <row r="8666" spans="1:34" s="173" customFormat="1" x14ac:dyDescent="0.55000000000000004">
      <c r="A8666" s="122" t="s">
        <v>11840</v>
      </c>
      <c r="B8666" s="123">
        <v>4026</v>
      </c>
      <c r="C8666" s="123">
        <v>6551</v>
      </c>
      <c r="D8666" s="135" t="s">
        <v>11841</v>
      </c>
      <c r="E8666" s="123" t="s">
        <v>34</v>
      </c>
      <c r="F8666" s="123">
        <v>23114</v>
      </c>
      <c r="G8666" s="123">
        <v>0</v>
      </c>
      <c r="H8666" s="123">
        <v>0</v>
      </c>
      <c r="I8666" s="136">
        <v>60</v>
      </c>
      <c r="J8666" s="123" t="s">
        <v>35</v>
      </c>
      <c r="K8666" s="137">
        <f>((G8666*400)+(H8666*100))+I8666</f>
        <v>60</v>
      </c>
      <c r="L8666" s="137">
        <v>650</v>
      </c>
      <c r="M8666" s="137">
        <f>K8666*L8666</f>
        <v>39000</v>
      </c>
      <c r="N8666" s="123">
        <v>1</v>
      </c>
      <c r="O8666" s="108" t="s">
        <v>11838</v>
      </c>
      <c r="P8666" s="138"/>
      <c r="Q8666" s="108" t="s">
        <v>11839</v>
      </c>
      <c r="R8666" s="108" t="s">
        <v>11842</v>
      </c>
      <c r="S8666" s="139" t="s">
        <v>11843</v>
      </c>
      <c r="T8666" s="123" t="s">
        <v>51</v>
      </c>
      <c r="U8666" s="123" t="s">
        <v>45</v>
      </c>
      <c r="V8666" s="123" t="s">
        <v>52</v>
      </c>
      <c r="W8666" s="137">
        <v>93.5</v>
      </c>
      <c r="X8666" s="136">
        <v>82.52</v>
      </c>
      <c r="Y8666" s="137">
        <v>6750</v>
      </c>
      <c r="Z8666" s="137">
        <f>W8666*Y8666</f>
        <v>631125</v>
      </c>
      <c r="AA8666" s="119">
        <v>6</v>
      </c>
      <c r="AB8666" s="119">
        <v>6</v>
      </c>
      <c r="AC8666" s="137">
        <f>(Z8666*(100-AB8666))/100</f>
        <v>593257.5</v>
      </c>
      <c r="AD8666" s="137">
        <f>IF(AND(AC8666="",M8666=""),0,IF((AC8666=""),M8666, IF( (M8666=""),AC8666,SUM(AC8666:AC8670)+M8666)))</f>
        <v>632257.5</v>
      </c>
      <c r="AE8666" s="137">
        <f>IF( (X8666=""),AD8666*1,AD8666*(X8666/100) )</f>
        <v>521738.88899999997</v>
      </c>
      <c r="AF8666" s="137">
        <v>50000000</v>
      </c>
      <c r="AG8666" s="137">
        <f>IF((AF8666-AE8666) &gt; 1,0,IF((AF8666-AE8666)&lt;0,AE8666-AF8666,AF8666-AE8666))</f>
        <v>0</v>
      </c>
      <c r="AH8666" s="137">
        <v>0.02</v>
      </c>
    </row>
    <row r="8667" spans="1:34" s="173" customFormat="1" x14ac:dyDescent="0.55000000000000004">
      <c r="A8667" s="122"/>
      <c r="B8667" s="123"/>
      <c r="C8667" s="123"/>
      <c r="D8667" s="135"/>
      <c r="E8667" s="123"/>
      <c r="F8667" s="123"/>
      <c r="G8667" s="123"/>
      <c r="H8667" s="123"/>
      <c r="I8667" s="136"/>
      <c r="J8667" s="123"/>
      <c r="K8667" s="137"/>
      <c r="L8667" s="137"/>
      <c r="M8667" s="137"/>
      <c r="N8667" s="123">
        <v>2</v>
      </c>
      <c r="O8667" s="108" t="s">
        <v>11838</v>
      </c>
      <c r="P8667" s="138"/>
      <c r="Q8667" s="108" t="s">
        <v>11839</v>
      </c>
      <c r="R8667" s="108" t="s">
        <v>11842</v>
      </c>
      <c r="S8667" s="139" t="s">
        <v>11844</v>
      </c>
      <c r="T8667" s="123" t="s">
        <v>55</v>
      </c>
      <c r="U8667" s="123" t="s">
        <v>45</v>
      </c>
      <c r="V8667" s="123" t="s">
        <v>52</v>
      </c>
      <c r="W8667" s="137">
        <v>19.8</v>
      </c>
      <c r="X8667" s="136">
        <v>17.48</v>
      </c>
      <c r="Y8667" s="137">
        <v>0</v>
      </c>
      <c r="Z8667" s="137">
        <f>W8667*Y8667</f>
        <v>0</v>
      </c>
      <c r="AA8667" s="119">
        <v>6</v>
      </c>
      <c r="AB8667" s="119">
        <v>6</v>
      </c>
      <c r="AC8667" s="137">
        <f>(Z8667*(100-AB8667))/100</f>
        <v>0</v>
      </c>
      <c r="AD8667" s="137">
        <f>IF(AND(AC8667="",M8666=""),0,IF((AC8667=""),M8666, IF( (M8666=""),AC8667,SUM(AC8666:AC8670)+M8666)))</f>
        <v>632257.5</v>
      </c>
      <c r="AE8667" s="137">
        <f>IF( (X8667=""),AD8667*1,AD8667*(X8667/100) )</f>
        <v>110518.611</v>
      </c>
      <c r="AF8667" s="137">
        <v>50000000</v>
      </c>
      <c r="AG8667" s="137">
        <f>IF((AF8667-AE8667) &gt; 1,0,IF((AF8667-AE8667)&lt;0,AE8667-AF8667,AF8667-AE8667))</f>
        <v>0</v>
      </c>
      <c r="AH8667" s="137">
        <v>0.02</v>
      </c>
    </row>
    <row r="8668" spans="1:34" s="173" customFormat="1" x14ac:dyDescent="0.55000000000000004">
      <c r="A8668" s="122"/>
      <c r="B8668" s="123"/>
      <c r="C8668" s="123"/>
      <c r="D8668" s="135"/>
      <c r="E8668" s="123"/>
      <c r="F8668" s="123"/>
      <c r="G8668" s="123"/>
      <c r="H8668" s="123"/>
      <c r="I8668" s="136"/>
      <c r="J8668" s="123"/>
      <c r="K8668" s="137"/>
      <c r="L8668" s="137" t="s">
        <v>63</v>
      </c>
      <c r="M8668" s="137">
        <f>SUM(M8666:M8667)</f>
        <v>39000</v>
      </c>
      <c r="N8668" s="123"/>
      <c r="O8668" s="108"/>
      <c r="P8668" s="138"/>
      <c r="Q8668" s="108"/>
      <c r="R8668" s="108"/>
      <c r="S8668" s="139"/>
      <c r="T8668" s="123"/>
      <c r="U8668" s="123"/>
      <c r="V8668" s="123"/>
      <c r="W8668" s="137"/>
      <c r="X8668" s="136"/>
      <c r="Y8668" s="137"/>
      <c r="Z8668" s="137"/>
      <c r="AA8668" s="119"/>
      <c r="AB8668" s="119"/>
      <c r="AC8668" s="137"/>
      <c r="AD8668" s="137"/>
      <c r="AE8668" s="137">
        <f>SUM(AE8666:AE8667)</f>
        <v>632257.5</v>
      </c>
      <c r="AF8668" s="137"/>
      <c r="AG8668" s="137">
        <f>SUM(AG8666:AG8667)</f>
        <v>0</v>
      </c>
      <c r="AH8668" s="137"/>
    </row>
    <row r="8669" spans="1:34" s="173" customFormat="1" x14ac:dyDescent="0.55000000000000004">
      <c r="A8669" s="122" t="s">
        <v>11845</v>
      </c>
      <c r="B8669" s="123">
        <v>4027</v>
      </c>
      <c r="C8669" s="123">
        <v>7212</v>
      </c>
      <c r="D8669" s="135" t="s">
        <v>11846</v>
      </c>
      <c r="E8669" s="123" t="s">
        <v>34</v>
      </c>
      <c r="F8669" s="123">
        <v>4929</v>
      </c>
      <c r="G8669" s="123">
        <v>6</v>
      </c>
      <c r="H8669" s="123">
        <v>2</v>
      </c>
      <c r="I8669" s="136">
        <v>32</v>
      </c>
      <c r="J8669" s="123" t="s">
        <v>38</v>
      </c>
      <c r="K8669" s="137">
        <f>((G8669*400)+(H8669*100))+I8669</f>
        <v>2632</v>
      </c>
      <c r="L8669" s="137">
        <v>325</v>
      </c>
      <c r="M8669" s="137">
        <f>K8669*L8669</f>
        <v>855400</v>
      </c>
      <c r="N8669" s="123"/>
      <c r="O8669" s="108"/>
      <c r="P8669" s="138"/>
      <c r="Q8669" s="108"/>
      <c r="R8669" s="108"/>
      <c r="S8669" s="139"/>
      <c r="T8669" s="123"/>
      <c r="U8669" s="123"/>
      <c r="V8669" s="123"/>
      <c r="W8669" s="137"/>
      <c r="X8669" s="136"/>
      <c r="Y8669" s="137"/>
      <c r="Z8669" s="137"/>
      <c r="AA8669" s="119"/>
      <c r="AB8669" s="119"/>
      <c r="AC8669" s="137"/>
      <c r="AD8669" s="137">
        <f>IF(AND(AC8669="",M8669=""),0,IF((AC8669=""),M8669,IF((M8669=""),AC8669,AC8669+M8669)))</f>
        <v>855400</v>
      </c>
      <c r="AE8669" s="137">
        <f>IF( (X8669=""),AD8669*1,AD8669*(X8669/100) )</f>
        <v>855400</v>
      </c>
      <c r="AF8669" s="137">
        <v>50000000</v>
      </c>
      <c r="AG8669" s="137">
        <f>IF((AF8669-AE8669) &gt; 1,0,IF((AF8669-AE8669)&lt;0,AE8669-AF8669,AF8669-AE8669))</f>
        <v>0</v>
      </c>
      <c r="AH8669" s="137">
        <v>0.01</v>
      </c>
    </row>
    <row r="8670" spans="1:34" s="173" customFormat="1" x14ac:dyDescent="0.55000000000000004">
      <c r="A8670" s="122"/>
      <c r="B8670" s="123"/>
      <c r="C8670" s="123"/>
      <c r="D8670" s="135"/>
      <c r="E8670" s="123"/>
      <c r="F8670" s="123"/>
      <c r="G8670" s="123"/>
      <c r="H8670" s="123"/>
      <c r="I8670" s="136"/>
      <c r="J8670" s="123"/>
      <c r="K8670" s="137"/>
      <c r="L8670" s="137" t="s">
        <v>63</v>
      </c>
      <c r="M8670" s="137">
        <f>SUM(M8669:M8669)</f>
        <v>855400</v>
      </c>
      <c r="N8670" s="123"/>
      <c r="O8670" s="108"/>
      <c r="P8670" s="138"/>
      <c r="Q8670" s="108"/>
      <c r="R8670" s="108"/>
      <c r="S8670" s="139"/>
      <c r="T8670" s="123"/>
      <c r="U8670" s="123"/>
      <c r="V8670" s="123"/>
      <c r="W8670" s="137"/>
      <c r="X8670" s="136"/>
      <c r="Y8670" s="137"/>
      <c r="Z8670" s="137"/>
      <c r="AA8670" s="119"/>
      <c r="AB8670" s="119"/>
      <c r="AC8670" s="137"/>
      <c r="AD8670" s="137"/>
      <c r="AE8670" s="137">
        <f>SUM(AE8669:AE8669)</f>
        <v>855400</v>
      </c>
      <c r="AF8670" s="137"/>
      <c r="AG8670" s="137">
        <f>SUM(AG8669:AG8669)</f>
        <v>0</v>
      </c>
      <c r="AH8670" s="137"/>
    </row>
    <row r="8671" spans="1:34" s="173" customFormat="1" x14ac:dyDescent="0.55000000000000004">
      <c r="A8671" s="122" t="s">
        <v>11847</v>
      </c>
      <c r="B8671" s="123">
        <v>4028</v>
      </c>
      <c r="C8671" s="123">
        <v>7889</v>
      </c>
      <c r="D8671" s="135" t="s">
        <v>11848</v>
      </c>
      <c r="E8671" s="123" t="s">
        <v>34</v>
      </c>
      <c r="F8671" s="123">
        <v>24235</v>
      </c>
      <c r="G8671" s="123">
        <v>0</v>
      </c>
      <c r="H8671" s="123">
        <v>0</v>
      </c>
      <c r="I8671" s="136">
        <v>63</v>
      </c>
      <c r="J8671" s="123" t="s">
        <v>35</v>
      </c>
      <c r="K8671" s="137">
        <f>((G8671*400)+(H8671*100))+I8671</f>
        <v>63</v>
      </c>
      <c r="L8671" s="137">
        <v>400</v>
      </c>
      <c r="M8671" s="137">
        <f>K8671*L8671</f>
        <v>25200</v>
      </c>
      <c r="N8671" s="123">
        <v>1</v>
      </c>
      <c r="O8671" s="108" t="s">
        <v>3156</v>
      </c>
      <c r="P8671" s="138">
        <v>3570800020445</v>
      </c>
      <c r="Q8671" s="108" t="s">
        <v>3157</v>
      </c>
      <c r="R8671" s="108" t="s">
        <v>3158</v>
      </c>
      <c r="S8671" s="139" t="s">
        <v>11849</v>
      </c>
      <c r="T8671" s="123" t="s">
        <v>51</v>
      </c>
      <c r="U8671" s="123" t="s">
        <v>227</v>
      </c>
      <c r="V8671" s="123" t="s">
        <v>52</v>
      </c>
      <c r="W8671" s="137">
        <v>283.5</v>
      </c>
      <c r="X8671" s="136">
        <v>100</v>
      </c>
      <c r="Y8671" s="137">
        <v>6750</v>
      </c>
      <c r="Z8671" s="137">
        <f>W8671*Y8671</f>
        <v>1913625</v>
      </c>
      <c r="AA8671" s="119">
        <v>11</v>
      </c>
      <c r="AB8671" s="119">
        <v>34</v>
      </c>
      <c r="AC8671" s="137">
        <f>(Z8671*(100-AB8671))/100</f>
        <v>1262992.5</v>
      </c>
      <c r="AD8671" s="137">
        <f>IF(AND(AC8671="",M8671=""),0,IF((AC8671=""),M8671, IF( (M8671=""),AC8671,SUM(AC8671:AC8672)+M8671)))</f>
        <v>1288192.5</v>
      </c>
      <c r="AE8671" s="137">
        <f>IF( (X8671=""),AD8671*1,AD8671*(X8671/100) )</f>
        <v>1288192.5</v>
      </c>
      <c r="AF8671" s="137">
        <v>50000000</v>
      </c>
      <c r="AG8671" s="137">
        <f>IF((AF8671-AE8671) &gt; 1,0,IF((AF8671-AE8671)&lt;0,AE8671-AF8671,AF8671-AE8671))</f>
        <v>0</v>
      </c>
      <c r="AH8671" s="137">
        <v>0.02</v>
      </c>
    </row>
    <row r="8672" spans="1:34" s="173" customFormat="1" x14ac:dyDescent="0.55000000000000004">
      <c r="A8672" s="122"/>
      <c r="B8672" s="123"/>
      <c r="C8672" s="123"/>
      <c r="D8672" s="135"/>
      <c r="E8672" s="123"/>
      <c r="F8672" s="123"/>
      <c r="G8672" s="123"/>
      <c r="H8672" s="123"/>
      <c r="I8672" s="136"/>
      <c r="J8672" s="123"/>
      <c r="K8672" s="137"/>
      <c r="L8672" s="137" t="s">
        <v>63</v>
      </c>
      <c r="M8672" s="137">
        <f>SUM(M8671:M8671)</f>
        <v>25200</v>
      </c>
      <c r="N8672" s="123"/>
      <c r="O8672" s="108"/>
      <c r="P8672" s="138"/>
      <c r="Q8672" s="108"/>
      <c r="R8672" s="108"/>
      <c r="S8672" s="139"/>
      <c r="T8672" s="123"/>
      <c r="U8672" s="123"/>
      <c r="V8672" s="123"/>
      <c r="W8672" s="137"/>
      <c r="X8672" s="136"/>
      <c r="Y8672" s="137"/>
      <c r="Z8672" s="137"/>
      <c r="AA8672" s="119"/>
      <c r="AB8672" s="119"/>
      <c r="AC8672" s="137"/>
      <c r="AD8672" s="137"/>
      <c r="AE8672" s="137">
        <f>SUM(AE8671:AE8671)</f>
        <v>1288192.5</v>
      </c>
      <c r="AF8672" s="137"/>
      <c r="AG8672" s="137">
        <f>SUM(AG8671:AG8671)</f>
        <v>0</v>
      </c>
      <c r="AH8672" s="137"/>
    </row>
    <row r="8673" spans="1:34" s="173" customFormat="1" x14ac:dyDescent="0.55000000000000004">
      <c r="A8673" s="122" t="s">
        <v>11850</v>
      </c>
      <c r="B8673" s="197">
        <v>4029</v>
      </c>
      <c r="C8673" s="197">
        <v>4810</v>
      </c>
      <c r="D8673" s="198" t="s">
        <v>11851</v>
      </c>
      <c r="E8673" s="197" t="s">
        <v>37</v>
      </c>
      <c r="F8673" s="197">
        <v>4317</v>
      </c>
      <c r="G8673" s="197">
        <v>9</v>
      </c>
      <c r="H8673" s="197">
        <v>1</v>
      </c>
      <c r="I8673" s="199">
        <v>26</v>
      </c>
      <c r="J8673" s="123" t="s">
        <v>38</v>
      </c>
      <c r="K8673" s="171">
        <f>((G8673*400)+(H8673*100))+I8673</f>
        <v>3726</v>
      </c>
      <c r="L8673" s="171">
        <v>225</v>
      </c>
      <c r="M8673" s="171">
        <f>K8673*L8673</f>
        <v>838350</v>
      </c>
      <c r="N8673" s="197"/>
      <c r="O8673" s="122"/>
      <c r="P8673" s="200"/>
      <c r="Q8673" s="122"/>
      <c r="R8673" s="122"/>
      <c r="S8673" s="170"/>
      <c r="T8673" s="197"/>
      <c r="U8673" s="197"/>
      <c r="V8673" s="197"/>
      <c r="W8673" s="171"/>
      <c r="X8673" s="199"/>
      <c r="Y8673" s="171"/>
      <c r="Z8673" s="171"/>
      <c r="AA8673" s="201"/>
      <c r="AB8673" s="201"/>
      <c r="AC8673" s="171"/>
      <c r="AD8673" s="171">
        <f>IF(AND(AC8673="",M8673=""),0,IF((AC8673=""),M8673,IF((M8673=""),AC8673,AC8673+M8673)))</f>
        <v>838350</v>
      </c>
      <c r="AE8673" s="171">
        <f>IF( (X8673=""),AD8673*1,AD8673*(X8673/100) )</f>
        <v>838350</v>
      </c>
      <c r="AF8673" s="171">
        <v>0</v>
      </c>
      <c r="AG8673" s="171">
        <f>IF((AF8673-AE8673) &gt; 1,0,IF((AF8673-AE8673)&lt;0,AE8673-AF8673,AF8673-AE8673))</f>
        <v>838350</v>
      </c>
      <c r="AH8673" s="137">
        <v>0.01</v>
      </c>
    </row>
    <row r="8674" spans="1:34" s="173" customFormat="1" x14ac:dyDescent="0.55000000000000004">
      <c r="A8674" s="122"/>
      <c r="B8674" s="197"/>
      <c r="C8674" s="197"/>
      <c r="D8674" s="198"/>
      <c r="E8674" s="197"/>
      <c r="F8674" s="197"/>
      <c r="G8674" s="197"/>
      <c r="H8674" s="197"/>
      <c r="I8674" s="199"/>
      <c r="J8674" s="123"/>
      <c r="K8674" s="171"/>
      <c r="L8674" s="171" t="s">
        <v>63</v>
      </c>
      <c r="M8674" s="171">
        <f>SUM(M8673:M8673)</f>
        <v>838350</v>
      </c>
      <c r="N8674" s="197"/>
      <c r="O8674" s="122"/>
      <c r="P8674" s="200"/>
      <c r="Q8674" s="122"/>
      <c r="R8674" s="122"/>
      <c r="S8674" s="170"/>
      <c r="T8674" s="197"/>
      <c r="U8674" s="197"/>
      <c r="V8674" s="197"/>
      <c r="W8674" s="171"/>
      <c r="X8674" s="199"/>
      <c r="Y8674" s="171"/>
      <c r="Z8674" s="171"/>
      <c r="AA8674" s="201"/>
      <c r="AB8674" s="201"/>
      <c r="AC8674" s="171"/>
      <c r="AD8674" s="171"/>
      <c r="AE8674" s="171">
        <f>SUM(AE8673:AE8673)</f>
        <v>838350</v>
      </c>
      <c r="AF8674" s="171"/>
      <c r="AG8674" s="171">
        <f>SUM(AG8673:AG8673)</f>
        <v>838350</v>
      </c>
      <c r="AH8674" s="137"/>
    </row>
    <row r="8675" spans="1:34" s="173" customFormat="1" x14ac:dyDescent="0.55000000000000004">
      <c r="A8675" s="122" t="s">
        <v>11854</v>
      </c>
      <c r="B8675" s="123">
        <v>4030</v>
      </c>
      <c r="C8675" s="123">
        <v>7847</v>
      </c>
      <c r="D8675" s="135" t="s">
        <v>11855</v>
      </c>
      <c r="E8675" s="123" t="s">
        <v>34</v>
      </c>
      <c r="F8675" s="123">
        <v>2460</v>
      </c>
      <c r="G8675" s="123">
        <v>0</v>
      </c>
      <c r="H8675" s="123">
        <v>0</v>
      </c>
      <c r="I8675" s="136">
        <v>94</v>
      </c>
      <c r="J8675" s="123" t="s">
        <v>35</v>
      </c>
      <c r="K8675" s="137">
        <f>((G8675*400)+(H8675*100))+I8675</f>
        <v>94</v>
      </c>
      <c r="L8675" s="137">
        <v>400</v>
      </c>
      <c r="M8675" s="137">
        <f>K8675*L8675</f>
        <v>37600</v>
      </c>
      <c r="N8675" s="123">
        <v>1</v>
      </c>
      <c r="O8675" s="108" t="s">
        <v>11852</v>
      </c>
      <c r="P8675" s="138">
        <v>2570800022817</v>
      </c>
      <c r="Q8675" s="108" t="s">
        <v>11853</v>
      </c>
      <c r="R8675" s="108" t="s">
        <v>11856</v>
      </c>
      <c r="S8675" s="139" t="s">
        <v>11857</v>
      </c>
      <c r="T8675" s="123" t="s">
        <v>51</v>
      </c>
      <c r="U8675" s="123" t="s">
        <v>45</v>
      </c>
      <c r="V8675" s="123" t="s">
        <v>52</v>
      </c>
      <c r="W8675" s="137">
        <v>306</v>
      </c>
      <c r="X8675" s="136">
        <v>79.97</v>
      </c>
      <c r="Y8675" s="137">
        <v>6750</v>
      </c>
      <c r="Z8675" s="137">
        <f>W8675*Y8675</f>
        <v>2065500</v>
      </c>
      <c r="AA8675" s="119">
        <v>6</v>
      </c>
      <c r="AB8675" s="119">
        <v>6</v>
      </c>
      <c r="AC8675" s="137">
        <f>(Z8675*(100-AB8675))/100</f>
        <v>1941570</v>
      </c>
      <c r="AD8675" s="137">
        <f>IF(AND(AC8675="",M8675=""),0,IF((AC8675=""),M8675, IF( (M8675=""),AC8675,SUM(AC8675:AC8677)+M8675)))</f>
        <v>1979170</v>
      </c>
      <c r="AE8675" s="137">
        <f>IF( (X8675=""),AD8675*1,AD8675*(X8675/100) )</f>
        <v>1582742.2489999998</v>
      </c>
      <c r="AF8675" s="137">
        <v>50000000</v>
      </c>
      <c r="AG8675" s="137">
        <f>IF((AF8675-AE8675) &gt; 1,0,IF((AF8675-AE8675)&lt;0,AE8675-AF8675,AF8675-AE8675))</f>
        <v>0</v>
      </c>
      <c r="AH8675" s="137">
        <v>0.02</v>
      </c>
    </row>
    <row r="8676" spans="1:34" s="173" customFormat="1" x14ac:dyDescent="0.55000000000000004">
      <c r="A8676" s="122"/>
      <c r="B8676" s="123"/>
      <c r="C8676" s="123"/>
      <c r="D8676" s="135"/>
      <c r="E8676" s="123"/>
      <c r="F8676" s="123"/>
      <c r="G8676" s="123"/>
      <c r="H8676" s="123"/>
      <c r="I8676" s="136"/>
      <c r="J8676" s="123"/>
      <c r="K8676" s="137"/>
      <c r="L8676" s="137"/>
      <c r="M8676" s="137"/>
      <c r="N8676" s="123">
        <v>2</v>
      </c>
      <c r="O8676" s="108" t="s">
        <v>11852</v>
      </c>
      <c r="P8676" s="138">
        <v>2570800022817</v>
      </c>
      <c r="Q8676" s="108" t="s">
        <v>11853</v>
      </c>
      <c r="R8676" s="108" t="s">
        <v>11856</v>
      </c>
      <c r="S8676" s="139" t="s">
        <v>11858</v>
      </c>
      <c r="T8676" s="123" t="s">
        <v>55</v>
      </c>
      <c r="U8676" s="123" t="s">
        <v>45</v>
      </c>
      <c r="V8676" s="123" t="s">
        <v>52</v>
      </c>
      <c r="W8676" s="137">
        <v>76.650000000000006</v>
      </c>
      <c r="X8676" s="136">
        <v>20.03</v>
      </c>
      <c r="Y8676" s="137">
        <v>0</v>
      </c>
      <c r="Z8676" s="137">
        <f>W8676*Y8676</f>
        <v>0</v>
      </c>
      <c r="AA8676" s="119">
        <v>6</v>
      </c>
      <c r="AB8676" s="119">
        <v>6</v>
      </c>
      <c r="AC8676" s="137">
        <f>(Z8676*(100-AB8676))/100</f>
        <v>0</v>
      </c>
      <c r="AD8676" s="137">
        <f>IF(AND(AC8676="",M8675=""),0,IF((AC8676=""),M8675, IF( (M8675=""),AC8676,SUM(AC8675:AC8677)+M8675)))</f>
        <v>1979170</v>
      </c>
      <c r="AE8676" s="137">
        <f>IF( (X8676=""),AD8676*1,AD8676*(X8676/100) )</f>
        <v>396427.75099999999</v>
      </c>
      <c r="AF8676" s="137">
        <v>50000000</v>
      </c>
      <c r="AG8676" s="137">
        <f>IF((AF8676-AE8676) &gt; 1,0,IF((AF8676-AE8676)&lt;0,AE8676-AF8676,AF8676-AE8676))</f>
        <v>0</v>
      </c>
      <c r="AH8676" s="137">
        <v>0.02</v>
      </c>
    </row>
    <row r="8677" spans="1:34" s="173" customFormat="1" x14ac:dyDescent="0.55000000000000004">
      <c r="A8677" s="122"/>
      <c r="B8677" s="123"/>
      <c r="C8677" s="123"/>
      <c r="D8677" s="135"/>
      <c r="E8677" s="123"/>
      <c r="F8677" s="123"/>
      <c r="G8677" s="123"/>
      <c r="H8677" s="123"/>
      <c r="I8677" s="136"/>
      <c r="J8677" s="123"/>
      <c r="K8677" s="137"/>
      <c r="L8677" s="137" t="s">
        <v>63</v>
      </c>
      <c r="M8677" s="137">
        <f>SUM(M8675:M8676)</f>
        <v>37600</v>
      </c>
      <c r="N8677" s="123"/>
      <c r="O8677" s="108"/>
      <c r="P8677" s="138"/>
      <c r="Q8677" s="108"/>
      <c r="R8677" s="108"/>
      <c r="S8677" s="139"/>
      <c r="T8677" s="123"/>
      <c r="U8677" s="123"/>
      <c r="V8677" s="123"/>
      <c r="W8677" s="137"/>
      <c r="X8677" s="136"/>
      <c r="Y8677" s="137"/>
      <c r="Z8677" s="137"/>
      <c r="AA8677" s="119"/>
      <c r="AB8677" s="119"/>
      <c r="AC8677" s="137"/>
      <c r="AD8677" s="137"/>
      <c r="AE8677" s="137">
        <f>SUM(AE8675:AE8676)</f>
        <v>1979169.9999999998</v>
      </c>
      <c r="AF8677" s="137"/>
      <c r="AG8677" s="137">
        <f>SUM(AG8675:AG8676)</f>
        <v>0</v>
      </c>
      <c r="AH8677" s="137"/>
    </row>
    <row r="8678" spans="1:34" s="173" customFormat="1" ht="26.25" customHeight="1" x14ac:dyDescent="0.55000000000000004">
      <c r="A8678" s="122" t="s">
        <v>4968</v>
      </c>
      <c r="B8678" s="197">
        <v>4032</v>
      </c>
      <c r="C8678" s="197">
        <v>5504</v>
      </c>
      <c r="D8678" s="198" t="s">
        <v>11861</v>
      </c>
      <c r="E8678" s="197" t="s">
        <v>67</v>
      </c>
      <c r="F8678" s="347">
        <v>634</v>
      </c>
      <c r="G8678" s="197">
        <v>1</v>
      </c>
      <c r="H8678" s="197">
        <v>0</v>
      </c>
      <c r="I8678" s="199">
        <v>3</v>
      </c>
      <c r="J8678" s="123" t="s">
        <v>35</v>
      </c>
      <c r="K8678" s="171">
        <f>((G8678*400)+(H8678*100))+I8678</f>
        <v>403</v>
      </c>
      <c r="L8678" s="171">
        <v>2425</v>
      </c>
      <c r="M8678" s="171">
        <f>K8678*L8678</f>
        <v>977275</v>
      </c>
      <c r="N8678" s="197">
        <v>1</v>
      </c>
      <c r="O8678" s="122" t="s">
        <v>11859</v>
      </c>
      <c r="P8678" s="200"/>
      <c r="Q8678" s="122" t="s">
        <v>11860</v>
      </c>
      <c r="R8678" s="122" t="s">
        <v>4970</v>
      </c>
      <c r="S8678" s="170"/>
      <c r="T8678" s="197" t="s">
        <v>55</v>
      </c>
      <c r="U8678" s="197" t="s">
        <v>45</v>
      </c>
      <c r="V8678" s="197" t="s">
        <v>52</v>
      </c>
      <c r="W8678" s="171">
        <v>96</v>
      </c>
      <c r="X8678" s="199">
        <v>5.09</v>
      </c>
      <c r="Y8678" s="171">
        <v>2650</v>
      </c>
      <c r="Z8678" s="171">
        <f t="shared" ref="Z8678:Z8687" si="834">W8678*Y8678</f>
        <v>254400</v>
      </c>
      <c r="AA8678" s="201">
        <v>17</v>
      </c>
      <c r="AB8678" s="201">
        <v>24</v>
      </c>
      <c r="AC8678" s="171">
        <f t="shared" ref="AC8678:AC8687" si="835">(Z8678*(100-AB8678))/100</f>
        <v>193344</v>
      </c>
      <c r="AD8678" s="171">
        <f>IF(AND(AC8678="",M8678=""),0,IF((AC8678=""),M8678, IF( (M8678=""),AC8678,SUM(AC8678:AC8687)+M8678)))</f>
        <v>11710418.469999999</v>
      </c>
      <c r="AE8678" s="171">
        <f t="shared" ref="AE8678:AE8687" si="836">IF( (X8678=""),AD8678*1,AD8678*(X8678/100) )</f>
        <v>596060.30012299994</v>
      </c>
      <c r="AF8678" s="171">
        <v>10000000</v>
      </c>
      <c r="AG8678" s="171">
        <f t="shared" ref="AG8678:AG8687" si="837">IF((AF8678-AE8678) &gt; 1,0,IF((AF8678-AE8678)&lt;0,AE8678-AF8678,AF8678-AE8678))</f>
        <v>0</v>
      </c>
      <c r="AH8678" s="137">
        <v>0.02</v>
      </c>
    </row>
    <row r="8679" spans="1:34" s="173" customFormat="1" x14ac:dyDescent="0.55000000000000004">
      <c r="A8679" s="122"/>
      <c r="B8679" s="197"/>
      <c r="C8679" s="197"/>
      <c r="D8679" s="198"/>
      <c r="E8679" s="197"/>
      <c r="F8679" s="197"/>
      <c r="G8679" s="197"/>
      <c r="H8679" s="197"/>
      <c r="I8679" s="199"/>
      <c r="J8679" s="123"/>
      <c r="K8679" s="171"/>
      <c r="L8679" s="171"/>
      <c r="M8679" s="171"/>
      <c r="N8679" s="197">
        <v>2</v>
      </c>
      <c r="O8679" s="122" t="s">
        <v>11859</v>
      </c>
      <c r="P8679" s="200"/>
      <c r="Q8679" s="122" t="s">
        <v>11860</v>
      </c>
      <c r="R8679" s="122" t="s">
        <v>4970</v>
      </c>
      <c r="S8679" s="170"/>
      <c r="T8679" s="197" t="s">
        <v>55</v>
      </c>
      <c r="U8679" s="197" t="s">
        <v>45</v>
      </c>
      <c r="V8679" s="197" t="s">
        <v>52</v>
      </c>
      <c r="W8679" s="171">
        <v>44.85</v>
      </c>
      <c r="X8679" s="199">
        <v>2.38</v>
      </c>
      <c r="Y8679" s="171">
        <v>2650</v>
      </c>
      <c r="Z8679" s="171">
        <f t="shared" si="834"/>
        <v>118852.5</v>
      </c>
      <c r="AA8679" s="201">
        <v>17</v>
      </c>
      <c r="AB8679" s="201">
        <v>24</v>
      </c>
      <c r="AC8679" s="171">
        <f t="shared" si="835"/>
        <v>90327.9</v>
      </c>
      <c r="AD8679" s="171">
        <f>IF(AND(AC8679="",M8678=""),0,IF((AC8679=""),M8678, IF( (M8678=""),AC8679,SUM(AC8678:AC8687)+M8678)))</f>
        <v>11710418.469999999</v>
      </c>
      <c r="AE8679" s="171">
        <f t="shared" si="836"/>
        <v>278707.95958599995</v>
      </c>
      <c r="AF8679" s="171">
        <v>10000000</v>
      </c>
      <c r="AG8679" s="171">
        <f t="shared" si="837"/>
        <v>0</v>
      </c>
      <c r="AH8679" s="137">
        <v>0.02</v>
      </c>
    </row>
    <row r="8680" spans="1:34" s="173" customFormat="1" x14ac:dyDescent="0.55000000000000004">
      <c r="A8680" s="122"/>
      <c r="B8680" s="197"/>
      <c r="C8680" s="197"/>
      <c r="D8680" s="198"/>
      <c r="E8680" s="197"/>
      <c r="F8680" s="197"/>
      <c r="G8680" s="197"/>
      <c r="H8680" s="197"/>
      <c r="I8680" s="199"/>
      <c r="J8680" s="123"/>
      <c r="K8680" s="171"/>
      <c r="L8680" s="171"/>
      <c r="M8680" s="171"/>
      <c r="N8680" s="197">
        <v>3</v>
      </c>
      <c r="O8680" s="122" t="s">
        <v>11859</v>
      </c>
      <c r="P8680" s="200"/>
      <c r="Q8680" s="122" t="s">
        <v>11860</v>
      </c>
      <c r="R8680" s="122" t="s">
        <v>4970</v>
      </c>
      <c r="S8680" s="170"/>
      <c r="T8680" s="197" t="s">
        <v>73</v>
      </c>
      <c r="U8680" s="197" t="s">
        <v>45</v>
      </c>
      <c r="V8680" s="197" t="s">
        <v>96</v>
      </c>
      <c r="W8680" s="171">
        <v>41.4</v>
      </c>
      <c r="X8680" s="199">
        <v>2.19</v>
      </c>
      <c r="Y8680" s="171">
        <v>6600</v>
      </c>
      <c r="Z8680" s="171">
        <f t="shared" si="834"/>
        <v>273240</v>
      </c>
      <c r="AA8680" s="201">
        <v>10</v>
      </c>
      <c r="AB8680" s="201">
        <v>10</v>
      </c>
      <c r="AC8680" s="171">
        <f t="shared" si="835"/>
        <v>245916</v>
      </c>
      <c r="AD8680" s="171">
        <f>IF(AND(AC8680="",M8678=""),0,IF((AC8680=""),M8678, IF( (M8678=""),AC8680,SUM(AC8678:AC8687)+M8678)))</f>
        <v>11710418.469999999</v>
      </c>
      <c r="AE8680" s="171">
        <f t="shared" si="836"/>
        <v>256458.16449299996</v>
      </c>
      <c r="AF8680" s="171">
        <v>0</v>
      </c>
      <c r="AG8680" s="171">
        <f t="shared" si="837"/>
        <v>256458.16449299996</v>
      </c>
      <c r="AH8680" s="137">
        <v>0.3</v>
      </c>
    </row>
    <row r="8681" spans="1:34" s="173" customFormat="1" x14ac:dyDescent="0.55000000000000004">
      <c r="A8681" s="122"/>
      <c r="B8681" s="197"/>
      <c r="C8681" s="197"/>
      <c r="D8681" s="198"/>
      <c r="E8681" s="197"/>
      <c r="F8681" s="197"/>
      <c r="G8681" s="197"/>
      <c r="H8681" s="197"/>
      <c r="I8681" s="199"/>
      <c r="J8681" s="123"/>
      <c r="K8681" s="171"/>
      <c r="L8681" s="171"/>
      <c r="M8681" s="171"/>
      <c r="N8681" s="197">
        <v>4</v>
      </c>
      <c r="O8681" s="122" t="s">
        <v>11859</v>
      </c>
      <c r="P8681" s="200"/>
      <c r="Q8681" s="122" t="s">
        <v>11860</v>
      </c>
      <c r="R8681" s="122" t="s">
        <v>4970</v>
      </c>
      <c r="S8681" s="170"/>
      <c r="T8681" s="197" t="s">
        <v>44</v>
      </c>
      <c r="U8681" s="197" t="s">
        <v>45</v>
      </c>
      <c r="V8681" s="197" t="s">
        <v>96</v>
      </c>
      <c r="W8681" s="171">
        <v>46.64</v>
      </c>
      <c r="X8681" s="199">
        <v>2.4700000000000002</v>
      </c>
      <c r="Y8681" s="171">
        <v>7150</v>
      </c>
      <c r="Z8681" s="171">
        <f t="shared" si="834"/>
        <v>333476</v>
      </c>
      <c r="AA8681" s="201">
        <v>10</v>
      </c>
      <c r="AB8681" s="201">
        <v>10</v>
      </c>
      <c r="AC8681" s="171">
        <f t="shared" si="835"/>
        <v>300128.40000000002</v>
      </c>
      <c r="AD8681" s="171">
        <f>IF(AND(AC8681="",M8678=""),0,IF((AC8681=""),M8678, IF( (M8678=""),AC8681,SUM(AC8678:AC8687)+M8678)))</f>
        <v>11710418.469999999</v>
      </c>
      <c r="AE8681" s="171">
        <f t="shared" si="836"/>
        <v>289247.33620900003</v>
      </c>
      <c r="AF8681" s="171">
        <v>0</v>
      </c>
      <c r="AG8681" s="171">
        <f t="shared" si="837"/>
        <v>289247.33620900003</v>
      </c>
      <c r="AH8681" s="137">
        <v>0.3</v>
      </c>
    </row>
    <row r="8682" spans="1:34" s="173" customFormat="1" x14ac:dyDescent="0.55000000000000004">
      <c r="A8682" s="122"/>
      <c r="B8682" s="197"/>
      <c r="C8682" s="197"/>
      <c r="D8682" s="198"/>
      <c r="E8682" s="197"/>
      <c r="F8682" s="197"/>
      <c r="G8682" s="197"/>
      <c r="H8682" s="197"/>
      <c r="I8682" s="199"/>
      <c r="J8682" s="123"/>
      <c r="K8682" s="171"/>
      <c r="L8682" s="171"/>
      <c r="M8682" s="171"/>
      <c r="N8682" s="197"/>
      <c r="O8682" s="122"/>
      <c r="P8682" s="200"/>
      <c r="Q8682" s="122"/>
      <c r="R8682" s="122"/>
      <c r="S8682" s="170"/>
      <c r="T8682" s="197" t="s">
        <v>44</v>
      </c>
      <c r="U8682" s="197"/>
      <c r="V8682" s="197" t="s">
        <v>96</v>
      </c>
      <c r="W8682" s="171">
        <v>46.64</v>
      </c>
      <c r="X8682" s="199">
        <v>2.4700000000000002</v>
      </c>
      <c r="Y8682" s="171">
        <v>7150</v>
      </c>
      <c r="Z8682" s="171">
        <f t="shared" si="834"/>
        <v>333476</v>
      </c>
      <c r="AA8682" s="201">
        <v>10</v>
      </c>
      <c r="AB8682" s="201">
        <v>10</v>
      </c>
      <c r="AC8682" s="171">
        <f t="shared" si="835"/>
        <v>300128.40000000002</v>
      </c>
      <c r="AD8682" s="171">
        <f>IF(AND(AC8682="",M8678=""),0,IF((AC8682=""),M8678, IF( (M8678=""),AC8682,SUM(AC8678:AC8687)+M8678)))</f>
        <v>11710418.469999999</v>
      </c>
      <c r="AE8682" s="171">
        <f t="shared" si="836"/>
        <v>289247.33620900003</v>
      </c>
      <c r="AF8682" s="171">
        <v>0</v>
      </c>
      <c r="AG8682" s="171">
        <f t="shared" si="837"/>
        <v>289247.33620900003</v>
      </c>
      <c r="AH8682" s="137">
        <v>0.3</v>
      </c>
    </row>
    <row r="8683" spans="1:34" s="173" customFormat="1" x14ac:dyDescent="0.55000000000000004">
      <c r="A8683" s="122"/>
      <c r="B8683" s="197"/>
      <c r="C8683" s="197"/>
      <c r="D8683" s="198"/>
      <c r="E8683" s="197"/>
      <c r="F8683" s="197"/>
      <c r="G8683" s="197"/>
      <c r="H8683" s="197"/>
      <c r="I8683" s="199"/>
      <c r="J8683" s="123"/>
      <c r="K8683" s="171"/>
      <c r="L8683" s="171"/>
      <c r="M8683" s="171"/>
      <c r="N8683" s="197">
        <v>5</v>
      </c>
      <c r="O8683" s="122" t="s">
        <v>11859</v>
      </c>
      <c r="P8683" s="200"/>
      <c r="Q8683" s="122" t="s">
        <v>11860</v>
      </c>
      <c r="R8683" s="122" t="s">
        <v>4970</v>
      </c>
      <c r="S8683" s="170" t="s">
        <v>11862</v>
      </c>
      <c r="T8683" s="197" t="s">
        <v>51</v>
      </c>
      <c r="U8683" s="197" t="s">
        <v>45</v>
      </c>
      <c r="V8683" s="197" t="s">
        <v>52</v>
      </c>
      <c r="W8683" s="171">
        <v>672</v>
      </c>
      <c r="X8683" s="199">
        <v>35.6</v>
      </c>
      <c r="Y8683" s="171">
        <v>6750</v>
      </c>
      <c r="Z8683" s="171">
        <f t="shared" si="834"/>
        <v>4536000</v>
      </c>
      <c r="AA8683" s="201">
        <v>17</v>
      </c>
      <c r="AB8683" s="201">
        <v>24</v>
      </c>
      <c r="AC8683" s="171">
        <f t="shared" si="835"/>
        <v>3447360</v>
      </c>
      <c r="AD8683" s="171">
        <f>IF(AND(AC8683="",M8678=""),0,IF((AC8683=""),M8678, IF( (M8678=""),AC8683,SUM(AC8678:AC8687)+M8678)))</f>
        <v>11710418.469999999</v>
      </c>
      <c r="AE8683" s="171">
        <f t="shared" si="836"/>
        <v>4168908.9753200002</v>
      </c>
      <c r="AF8683" s="171">
        <v>10000000</v>
      </c>
      <c r="AG8683" s="171">
        <v>420912.34</v>
      </c>
      <c r="AH8683" s="137">
        <v>0.02</v>
      </c>
    </row>
    <row r="8684" spans="1:34" s="173" customFormat="1" x14ac:dyDescent="0.55000000000000004">
      <c r="A8684" s="122"/>
      <c r="B8684" s="197"/>
      <c r="C8684" s="197"/>
      <c r="D8684" s="198"/>
      <c r="E8684" s="197"/>
      <c r="F8684" s="197"/>
      <c r="G8684" s="197"/>
      <c r="H8684" s="197"/>
      <c r="I8684" s="199"/>
      <c r="J8684" s="123"/>
      <c r="K8684" s="171"/>
      <c r="L8684" s="171"/>
      <c r="M8684" s="171"/>
      <c r="N8684" s="197">
        <v>6</v>
      </c>
      <c r="O8684" s="122" t="s">
        <v>11859</v>
      </c>
      <c r="P8684" s="200"/>
      <c r="Q8684" s="122" t="s">
        <v>11860</v>
      </c>
      <c r="R8684" s="122" t="s">
        <v>4970</v>
      </c>
      <c r="S8684" s="170" t="s">
        <v>11863</v>
      </c>
      <c r="T8684" s="197" t="s">
        <v>44</v>
      </c>
      <c r="U8684" s="197" t="s">
        <v>45</v>
      </c>
      <c r="V8684" s="197" t="s">
        <v>46</v>
      </c>
      <c r="W8684" s="171">
        <v>364</v>
      </c>
      <c r="X8684" s="199">
        <v>19.28</v>
      </c>
      <c r="Y8684" s="171">
        <v>7150</v>
      </c>
      <c r="Z8684" s="171">
        <f t="shared" si="834"/>
        <v>2602600</v>
      </c>
      <c r="AA8684" s="201">
        <v>7</v>
      </c>
      <c r="AB8684" s="201">
        <v>7</v>
      </c>
      <c r="AC8684" s="171">
        <f t="shared" si="835"/>
        <v>2420418</v>
      </c>
      <c r="AD8684" s="171">
        <f>IF(AND(AC8684="",M8678=""),0,IF((AC8684=""),M8678, IF( (M8678=""),AC8684,SUM(AC8678:AC8687)+M8678)))</f>
        <v>11710418.469999999</v>
      </c>
      <c r="AE8684" s="171">
        <f t="shared" si="836"/>
        <v>2257768.681016</v>
      </c>
      <c r="AF8684" s="171">
        <v>0</v>
      </c>
      <c r="AG8684" s="171">
        <f t="shared" si="837"/>
        <v>2257768.681016</v>
      </c>
      <c r="AH8684" s="137">
        <v>0.3</v>
      </c>
    </row>
    <row r="8685" spans="1:34" s="173" customFormat="1" x14ac:dyDescent="0.55000000000000004">
      <c r="A8685" s="122"/>
      <c r="B8685" s="197"/>
      <c r="C8685" s="197"/>
      <c r="D8685" s="198"/>
      <c r="E8685" s="197"/>
      <c r="F8685" s="197"/>
      <c r="G8685" s="197"/>
      <c r="H8685" s="197"/>
      <c r="I8685" s="199"/>
      <c r="J8685" s="123"/>
      <c r="K8685" s="171"/>
      <c r="L8685" s="171"/>
      <c r="M8685" s="171"/>
      <c r="N8685" s="197"/>
      <c r="O8685" s="122"/>
      <c r="P8685" s="200"/>
      <c r="Q8685" s="122"/>
      <c r="R8685" s="122"/>
      <c r="S8685" s="170"/>
      <c r="T8685" s="197" t="s">
        <v>44</v>
      </c>
      <c r="U8685" s="197"/>
      <c r="V8685" s="197" t="s">
        <v>46</v>
      </c>
      <c r="W8685" s="171">
        <v>364</v>
      </c>
      <c r="X8685" s="199">
        <v>19.28</v>
      </c>
      <c r="Y8685" s="171">
        <v>7150</v>
      </c>
      <c r="Z8685" s="171">
        <f t="shared" si="834"/>
        <v>2602600</v>
      </c>
      <c r="AA8685" s="201">
        <v>7</v>
      </c>
      <c r="AB8685" s="201">
        <v>7</v>
      </c>
      <c r="AC8685" s="171">
        <f t="shared" si="835"/>
        <v>2420418</v>
      </c>
      <c r="AD8685" s="171">
        <f>IF(AND(AC8685="",M8678=""),0,IF((AC8685=""),M8678, IF( (M8678=""),AC8685,SUM(AC8678:AC8687)+M8678)))</f>
        <v>11710418.469999999</v>
      </c>
      <c r="AE8685" s="171">
        <f t="shared" si="836"/>
        <v>2257768.681016</v>
      </c>
      <c r="AF8685" s="171">
        <v>0</v>
      </c>
      <c r="AG8685" s="171">
        <f t="shared" si="837"/>
        <v>2257768.681016</v>
      </c>
      <c r="AH8685" s="137">
        <v>0.3</v>
      </c>
    </row>
    <row r="8686" spans="1:34" s="173" customFormat="1" x14ac:dyDescent="0.55000000000000004">
      <c r="A8686" s="122"/>
      <c r="B8686" s="197"/>
      <c r="C8686" s="197"/>
      <c r="D8686" s="198"/>
      <c r="E8686" s="197"/>
      <c r="F8686" s="197"/>
      <c r="G8686" s="197"/>
      <c r="H8686" s="197"/>
      <c r="I8686" s="199"/>
      <c r="J8686" s="123"/>
      <c r="K8686" s="171"/>
      <c r="L8686" s="171"/>
      <c r="M8686" s="171"/>
      <c r="N8686" s="197">
        <v>7</v>
      </c>
      <c r="O8686" s="122" t="s">
        <v>11859</v>
      </c>
      <c r="P8686" s="200"/>
      <c r="Q8686" s="122" t="s">
        <v>11860</v>
      </c>
      <c r="R8686" s="122" t="s">
        <v>4970</v>
      </c>
      <c r="S8686" s="170" t="s">
        <v>11864</v>
      </c>
      <c r="T8686" s="197" t="s">
        <v>51</v>
      </c>
      <c r="U8686" s="197" t="s">
        <v>45</v>
      </c>
      <c r="V8686" s="197" t="s">
        <v>96</v>
      </c>
      <c r="W8686" s="171">
        <v>93.1</v>
      </c>
      <c r="X8686" s="199">
        <v>4.93</v>
      </c>
      <c r="Y8686" s="171">
        <v>6750</v>
      </c>
      <c r="Z8686" s="171">
        <f t="shared" si="834"/>
        <v>628425</v>
      </c>
      <c r="AA8686" s="201">
        <v>7</v>
      </c>
      <c r="AB8686" s="201">
        <v>7</v>
      </c>
      <c r="AC8686" s="171">
        <f t="shared" si="835"/>
        <v>584435.25</v>
      </c>
      <c r="AD8686" s="171">
        <f>IF(AND(AC8686="",M8678=""),0,IF((AC8686=""),M8678, IF( (M8678=""),AC8686,SUM(AC8678:AC8687)+M8678)))</f>
        <v>11710418.469999999</v>
      </c>
      <c r="AE8686" s="171">
        <f t="shared" si="836"/>
        <v>577323.63057099993</v>
      </c>
      <c r="AF8686" s="171">
        <v>0</v>
      </c>
      <c r="AG8686" s="171">
        <f t="shared" si="837"/>
        <v>577323.63057099993</v>
      </c>
      <c r="AH8686" s="137">
        <v>0.3</v>
      </c>
    </row>
    <row r="8687" spans="1:34" s="173" customFormat="1" x14ac:dyDescent="0.55000000000000004">
      <c r="A8687" s="122"/>
      <c r="B8687" s="197"/>
      <c r="C8687" s="197"/>
      <c r="D8687" s="198"/>
      <c r="E8687" s="197"/>
      <c r="F8687" s="197"/>
      <c r="G8687" s="197"/>
      <c r="H8687" s="197"/>
      <c r="I8687" s="199"/>
      <c r="J8687" s="123"/>
      <c r="K8687" s="171"/>
      <c r="L8687" s="171"/>
      <c r="M8687" s="171"/>
      <c r="N8687" s="197">
        <v>8</v>
      </c>
      <c r="O8687" s="122" t="s">
        <v>11859</v>
      </c>
      <c r="P8687" s="200"/>
      <c r="Q8687" s="122" t="s">
        <v>11860</v>
      </c>
      <c r="R8687" s="122" t="s">
        <v>4970</v>
      </c>
      <c r="S8687" s="170" t="s">
        <v>11865</v>
      </c>
      <c r="T8687" s="197" t="s">
        <v>73</v>
      </c>
      <c r="U8687" s="197" t="s">
        <v>45</v>
      </c>
      <c r="V8687" s="197" t="s">
        <v>75</v>
      </c>
      <c r="W8687" s="171">
        <v>119.04</v>
      </c>
      <c r="X8687" s="199">
        <v>6.31</v>
      </c>
      <c r="Y8687" s="171">
        <v>6600</v>
      </c>
      <c r="Z8687" s="171">
        <f t="shared" si="834"/>
        <v>785664</v>
      </c>
      <c r="AA8687" s="201">
        <v>7</v>
      </c>
      <c r="AB8687" s="201">
        <v>7</v>
      </c>
      <c r="AC8687" s="171">
        <f t="shared" si="835"/>
        <v>730667.52000000002</v>
      </c>
      <c r="AD8687" s="171">
        <f>IF(AND(AC8687="",M8678=""),0,IF((AC8687=""),M8678, IF( (M8678=""),AC8687,SUM(AC8678:AC8687)+M8678)))</f>
        <v>11710418.469999999</v>
      </c>
      <c r="AE8687" s="171">
        <f t="shared" si="836"/>
        <v>738927.40545699978</v>
      </c>
      <c r="AF8687" s="171">
        <v>0</v>
      </c>
      <c r="AG8687" s="171">
        <f t="shared" si="837"/>
        <v>738927.40545699978</v>
      </c>
      <c r="AH8687" s="137">
        <v>0.3</v>
      </c>
    </row>
    <row r="8688" spans="1:34" s="173" customFormat="1" x14ac:dyDescent="0.55000000000000004">
      <c r="A8688" s="122"/>
      <c r="B8688" s="197"/>
      <c r="C8688" s="197"/>
      <c r="D8688" s="198"/>
      <c r="E8688" s="197"/>
      <c r="F8688" s="197"/>
      <c r="G8688" s="197"/>
      <c r="H8688" s="197"/>
      <c r="I8688" s="199"/>
      <c r="J8688" s="123"/>
      <c r="K8688" s="171"/>
      <c r="L8688" s="171" t="s">
        <v>63</v>
      </c>
      <c r="M8688" s="171">
        <f>SUM(M8678:M8687)</f>
        <v>977275</v>
      </c>
      <c r="N8688" s="197"/>
      <c r="O8688" s="122"/>
      <c r="P8688" s="200"/>
      <c r="Q8688" s="122"/>
      <c r="R8688" s="122"/>
      <c r="S8688" s="170"/>
      <c r="T8688" s="197"/>
      <c r="U8688" s="197"/>
      <c r="V8688" s="197"/>
      <c r="W8688" s="171"/>
      <c r="X8688" s="199"/>
      <c r="Y8688" s="171"/>
      <c r="Z8688" s="171"/>
      <c r="AA8688" s="201"/>
      <c r="AB8688" s="201"/>
      <c r="AC8688" s="171"/>
      <c r="AD8688" s="171"/>
      <c r="AE8688" s="171">
        <f>SUM(AE8678:AE8687)</f>
        <v>11710418.470000001</v>
      </c>
      <c r="AF8688" s="171"/>
      <c r="AG8688" s="171">
        <f>SUM(AG8678:AG8687)</f>
        <v>7087653.5749709997</v>
      </c>
      <c r="AH8688" s="137"/>
    </row>
    <row r="8689" spans="1:34" s="173" customFormat="1" x14ac:dyDescent="0.55000000000000004">
      <c r="A8689" s="122" t="s">
        <v>11866</v>
      </c>
      <c r="B8689" s="123">
        <v>4033</v>
      </c>
      <c r="C8689" s="123">
        <v>10384</v>
      </c>
      <c r="D8689" s="135" t="s">
        <v>11867</v>
      </c>
      <c r="E8689" s="123" t="s">
        <v>34</v>
      </c>
      <c r="F8689" s="123">
        <v>25872</v>
      </c>
      <c r="G8689" s="123">
        <v>4</v>
      </c>
      <c r="H8689" s="123">
        <v>0</v>
      </c>
      <c r="I8689" s="136">
        <v>71</v>
      </c>
      <c r="J8689" s="123" t="s">
        <v>38</v>
      </c>
      <c r="K8689" s="137">
        <f>((G8689*400)+(H8689*100))+I8689</f>
        <v>1671</v>
      </c>
      <c r="L8689" s="137">
        <v>225</v>
      </c>
      <c r="M8689" s="137">
        <f>K8689*L8689</f>
        <v>375975</v>
      </c>
      <c r="N8689" s="123"/>
      <c r="O8689" s="108"/>
      <c r="P8689" s="138"/>
      <c r="Q8689" s="108"/>
      <c r="R8689" s="108"/>
      <c r="S8689" s="139"/>
      <c r="T8689" s="123"/>
      <c r="U8689" s="123"/>
      <c r="V8689" s="123"/>
      <c r="W8689" s="137"/>
      <c r="X8689" s="136"/>
      <c r="Y8689" s="137"/>
      <c r="Z8689" s="137"/>
      <c r="AA8689" s="119"/>
      <c r="AB8689" s="119"/>
      <c r="AC8689" s="137"/>
      <c r="AD8689" s="137">
        <f>IF(AND(AC8689="",M8689=""),0,IF((AC8689=""),M8689,IF((M8689=""),AC8689,AC8689+M8689)))</f>
        <v>375975</v>
      </c>
      <c r="AE8689" s="137">
        <f>IF( (X8689=""),AD8689*1,AD8689*(X8689/100) )</f>
        <v>375975</v>
      </c>
      <c r="AF8689" s="137">
        <v>50000000</v>
      </c>
      <c r="AG8689" s="137">
        <f>IF((AF8689-AE8689) &gt; 1,0,IF((AF8689-AE8689)&lt;0,AE8689-AF8689,AF8689-AE8689))</f>
        <v>0</v>
      </c>
      <c r="AH8689" s="137">
        <v>0.01</v>
      </c>
    </row>
    <row r="8690" spans="1:34" s="173" customFormat="1" x14ac:dyDescent="0.55000000000000004">
      <c r="A8690" s="122"/>
      <c r="B8690" s="123"/>
      <c r="C8690" s="123"/>
      <c r="D8690" s="135"/>
      <c r="E8690" s="123"/>
      <c r="F8690" s="123"/>
      <c r="G8690" s="123"/>
      <c r="H8690" s="123"/>
      <c r="I8690" s="136"/>
      <c r="J8690" s="123"/>
      <c r="K8690" s="137"/>
      <c r="L8690" s="137" t="s">
        <v>63</v>
      </c>
      <c r="M8690" s="137">
        <f>SUM(M8689:M8689)</f>
        <v>375975</v>
      </c>
      <c r="N8690" s="123"/>
      <c r="O8690" s="108"/>
      <c r="P8690" s="138"/>
      <c r="Q8690" s="108"/>
      <c r="R8690" s="108"/>
      <c r="S8690" s="139"/>
      <c r="T8690" s="123"/>
      <c r="U8690" s="123"/>
      <c r="V8690" s="123"/>
      <c r="W8690" s="137"/>
      <c r="X8690" s="136"/>
      <c r="Y8690" s="137"/>
      <c r="Z8690" s="137"/>
      <c r="AA8690" s="119"/>
      <c r="AB8690" s="119"/>
      <c r="AC8690" s="137"/>
      <c r="AD8690" s="137"/>
      <c r="AE8690" s="137">
        <f>SUM(AE8689:AE8689)</f>
        <v>375975</v>
      </c>
      <c r="AF8690" s="137"/>
      <c r="AG8690" s="137">
        <f>SUM(AG8689:AG8689)</f>
        <v>0</v>
      </c>
      <c r="AH8690" s="137"/>
    </row>
    <row r="8691" spans="1:34" s="173" customFormat="1" x14ac:dyDescent="0.55000000000000004">
      <c r="A8691" s="122" t="s">
        <v>8960</v>
      </c>
      <c r="B8691" s="123">
        <v>4034</v>
      </c>
      <c r="C8691" s="123">
        <v>6190</v>
      </c>
      <c r="D8691" s="135" t="s">
        <v>11868</v>
      </c>
      <c r="E8691" s="123" t="s">
        <v>37</v>
      </c>
      <c r="F8691" s="123">
        <v>5390</v>
      </c>
      <c r="G8691" s="123">
        <v>6</v>
      </c>
      <c r="H8691" s="123">
        <v>0</v>
      </c>
      <c r="I8691" s="136">
        <v>60</v>
      </c>
      <c r="J8691" s="123" t="s">
        <v>38</v>
      </c>
      <c r="K8691" s="137">
        <f>((G8691*400)+(H8691*100))+I8691</f>
        <v>2460</v>
      </c>
      <c r="L8691" s="137">
        <v>600</v>
      </c>
      <c r="M8691" s="137">
        <f>K8691*L8691</f>
        <v>1476000</v>
      </c>
      <c r="N8691" s="123"/>
      <c r="O8691" s="108"/>
      <c r="P8691" s="138"/>
      <c r="Q8691" s="108"/>
      <c r="R8691" s="108"/>
      <c r="S8691" s="139"/>
      <c r="T8691" s="123"/>
      <c r="U8691" s="123"/>
      <c r="V8691" s="123"/>
      <c r="W8691" s="137"/>
      <c r="X8691" s="136"/>
      <c r="Y8691" s="137"/>
      <c r="Z8691" s="137"/>
      <c r="AA8691" s="119"/>
      <c r="AB8691" s="119"/>
      <c r="AC8691" s="137"/>
      <c r="AD8691" s="137">
        <f>IF(AND(AC8691="",M8691=""),0,IF((AC8691=""),M8691,IF((M8691=""),AC8691,AC8691+M8691)))</f>
        <v>1476000</v>
      </c>
      <c r="AE8691" s="137">
        <f>IF( (X8691=""),AD8691*1,AD8691*(X8691/100) )</f>
        <v>1476000</v>
      </c>
      <c r="AF8691" s="137">
        <v>0</v>
      </c>
      <c r="AG8691" s="137">
        <f>IF((AF8691-AE8691) &gt; 1,0,IF((AF8691-AE8691)&lt;0,AE8691-AF8691,AF8691-AE8691))</f>
        <v>1476000</v>
      </c>
      <c r="AH8691" s="137">
        <v>0.01</v>
      </c>
    </row>
    <row r="8692" spans="1:34" s="173" customFormat="1" x14ac:dyDescent="0.55000000000000004">
      <c r="A8692" s="122"/>
      <c r="B8692" s="123">
        <v>4035</v>
      </c>
      <c r="C8692" s="123">
        <v>10232</v>
      </c>
      <c r="D8692" s="135" t="s">
        <v>11869</v>
      </c>
      <c r="E8692" s="123" t="s">
        <v>34</v>
      </c>
      <c r="F8692" s="123">
        <v>27260</v>
      </c>
      <c r="G8692" s="123">
        <v>0</v>
      </c>
      <c r="H8692" s="123">
        <v>1</v>
      </c>
      <c r="I8692" s="136">
        <v>0</v>
      </c>
      <c r="J8692" s="123" t="s">
        <v>38</v>
      </c>
      <c r="K8692" s="137">
        <f>((G8692*400)+(H8692*100))+I8692</f>
        <v>100</v>
      </c>
      <c r="L8692" s="137">
        <v>475</v>
      </c>
      <c r="M8692" s="137">
        <f>K8692*L8692</f>
        <v>47500</v>
      </c>
      <c r="N8692" s="123"/>
      <c r="O8692" s="108"/>
      <c r="P8692" s="138"/>
      <c r="Q8692" s="108"/>
      <c r="R8692" s="108"/>
      <c r="S8692" s="139"/>
      <c r="T8692" s="123"/>
      <c r="U8692" s="123"/>
      <c r="V8692" s="123"/>
      <c r="W8692" s="137"/>
      <c r="X8692" s="136"/>
      <c r="Y8692" s="137"/>
      <c r="Z8692" s="137"/>
      <c r="AA8692" s="119"/>
      <c r="AB8692" s="119"/>
      <c r="AC8692" s="137"/>
      <c r="AD8692" s="137">
        <f>IF(AND(AC8692="",M8692=""),0,IF((AC8692=""),M8692,IF((M8692=""),AC8692,AC8692+M8692)))</f>
        <v>47500</v>
      </c>
      <c r="AE8692" s="137">
        <f>IF( (X8692=""),AD8692*1,AD8692*(X8692/100) )</f>
        <v>47500</v>
      </c>
      <c r="AF8692" s="137">
        <v>50000000</v>
      </c>
      <c r="AG8692" s="137">
        <f>IF((AF8692-AE8692) &gt; 1,0,IF((AF8692-AE8692)&lt;0,AE8692-AF8692,AF8692-AE8692))</f>
        <v>0</v>
      </c>
      <c r="AH8692" s="137">
        <v>0.01</v>
      </c>
    </row>
    <row r="8693" spans="1:34" s="99" customFormat="1" ht="20.25" customHeight="1" x14ac:dyDescent="0.55000000000000004">
      <c r="A8693" s="107" t="s">
        <v>12077</v>
      </c>
      <c r="B8693" s="102">
        <v>4143</v>
      </c>
      <c r="C8693" s="102">
        <v>6948</v>
      </c>
      <c r="D8693" s="90" t="s">
        <v>12078</v>
      </c>
      <c r="E8693" s="102" t="s">
        <v>34</v>
      </c>
      <c r="F8693" s="102">
        <v>23293</v>
      </c>
      <c r="G8693" s="102">
        <v>0</v>
      </c>
      <c r="H8693" s="102">
        <v>1</v>
      </c>
      <c r="I8693" s="98">
        <v>99</v>
      </c>
      <c r="J8693" s="102" t="s">
        <v>62</v>
      </c>
      <c r="K8693" s="94">
        <f>((G8693*400)+(H8693*100))+I8693</f>
        <v>199</v>
      </c>
      <c r="L8693" s="94">
        <v>850</v>
      </c>
      <c r="M8693" s="94">
        <f>K8693*L8693</f>
        <v>169150</v>
      </c>
      <c r="N8693" s="102">
        <v>1</v>
      </c>
      <c r="O8693" s="111" t="s">
        <v>12075</v>
      </c>
      <c r="P8693" s="96">
        <v>3570800015410</v>
      </c>
      <c r="Q8693" s="111" t="s">
        <v>12076</v>
      </c>
      <c r="R8693" s="111" t="s">
        <v>12079</v>
      </c>
      <c r="S8693" s="97" t="s">
        <v>12080</v>
      </c>
      <c r="T8693" s="102" t="s">
        <v>73</v>
      </c>
      <c r="U8693" s="102" t="s">
        <v>45</v>
      </c>
      <c r="V8693" s="102" t="s">
        <v>46</v>
      </c>
      <c r="W8693" s="94">
        <v>36</v>
      </c>
      <c r="X8693" s="98">
        <v>10.98</v>
      </c>
      <c r="Y8693" s="94">
        <v>6600</v>
      </c>
      <c r="Z8693" s="94">
        <f t="shared" ref="Z8693:Z8698" si="838">W8693*Y8693</f>
        <v>237600</v>
      </c>
      <c r="AA8693" s="89">
        <v>7</v>
      </c>
      <c r="AB8693" s="89">
        <v>7</v>
      </c>
      <c r="AC8693" s="94">
        <f t="shared" ref="AC8693:AC8698" si="839">(Z8693*(100-AB8693))/100</f>
        <v>220968</v>
      </c>
      <c r="AD8693" s="94">
        <f>IF(AND(AC8693="",M8693=""),0,IF((AC8693=""),M8693, IF( (M8693=""),AC8693,SUM(AC8693:AC8699)+M8693)))</f>
        <v>2199154</v>
      </c>
      <c r="AE8693" s="94">
        <f t="shared" ref="AE8693:AE8698" si="840">IF( (X8693=""),AD8693*1,AD8693*(X8693/100) )</f>
        <v>241467.10920000001</v>
      </c>
      <c r="AF8693" s="94">
        <v>0</v>
      </c>
      <c r="AG8693" s="94">
        <f t="shared" ref="AG8693:AG8698" si="841">IF((AF8693-AE8693) &gt; 1,0,IF((AF8693-AE8693)&lt;0,AE8693-AF8693,AF8693-AE8693))</f>
        <v>241467.10920000001</v>
      </c>
      <c r="AH8693" s="94">
        <v>0.02</v>
      </c>
    </row>
    <row r="8694" spans="1:34" s="99" customFormat="1" x14ac:dyDescent="0.55000000000000004">
      <c r="A8694" s="107"/>
      <c r="B8694" s="102"/>
      <c r="C8694" s="102"/>
      <c r="D8694" s="90"/>
      <c r="E8694" s="102"/>
      <c r="F8694" s="102"/>
      <c r="G8694" s="102"/>
      <c r="H8694" s="102"/>
      <c r="I8694" s="98"/>
      <c r="J8694" s="102"/>
      <c r="K8694" s="94"/>
      <c r="L8694" s="94"/>
      <c r="M8694" s="94"/>
      <c r="N8694" s="102">
        <v>2</v>
      </c>
      <c r="O8694" s="111" t="s">
        <v>12075</v>
      </c>
      <c r="P8694" s="96">
        <v>3570800015410</v>
      </c>
      <c r="Q8694" s="111" t="s">
        <v>12076</v>
      </c>
      <c r="R8694" s="111" t="s">
        <v>12079</v>
      </c>
      <c r="S8694" s="97" t="s">
        <v>12081</v>
      </c>
      <c r="T8694" s="102" t="s">
        <v>73</v>
      </c>
      <c r="U8694" s="102" t="s">
        <v>45</v>
      </c>
      <c r="V8694" s="102" t="s">
        <v>46</v>
      </c>
      <c r="W8694" s="94">
        <v>100</v>
      </c>
      <c r="X8694" s="98">
        <v>30.49</v>
      </c>
      <c r="Y8694" s="94">
        <v>6600</v>
      </c>
      <c r="Z8694" s="94">
        <f t="shared" si="838"/>
        <v>660000</v>
      </c>
      <c r="AA8694" s="89">
        <v>7</v>
      </c>
      <c r="AB8694" s="89">
        <v>7</v>
      </c>
      <c r="AC8694" s="94">
        <f t="shared" si="839"/>
        <v>613800</v>
      </c>
      <c r="AD8694" s="94">
        <f>IF(AND(AC8694="",M8693=""),0,IF((AC8694=""),M8693, IF( (M8693=""),AC8694,SUM(AC8693:AC8699)+M8693)))</f>
        <v>2199154</v>
      </c>
      <c r="AE8694" s="94">
        <f t="shared" si="840"/>
        <v>670522.05460000003</v>
      </c>
      <c r="AF8694" s="94">
        <v>0</v>
      </c>
      <c r="AG8694" s="94">
        <f t="shared" si="841"/>
        <v>670522.05460000003</v>
      </c>
      <c r="AH8694" s="94">
        <v>0.02</v>
      </c>
    </row>
    <row r="8695" spans="1:34" s="99" customFormat="1" x14ac:dyDescent="0.55000000000000004">
      <c r="A8695" s="107"/>
      <c r="B8695" s="102"/>
      <c r="C8695" s="102"/>
      <c r="D8695" s="90"/>
      <c r="E8695" s="102"/>
      <c r="F8695" s="102"/>
      <c r="G8695" s="102"/>
      <c r="H8695" s="102"/>
      <c r="I8695" s="98"/>
      <c r="J8695" s="102"/>
      <c r="K8695" s="94"/>
      <c r="L8695" s="94"/>
      <c r="M8695" s="94"/>
      <c r="N8695" s="102">
        <v>3</v>
      </c>
      <c r="O8695" s="111" t="s">
        <v>12075</v>
      </c>
      <c r="P8695" s="96">
        <v>3570800015410</v>
      </c>
      <c r="Q8695" s="111" t="s">
        <v>12076</v>
      </c>
      <c r="R8695" s="111" t="s">
        <v>12079</v>
      </c>
      <c r="S8695" s="97" t="s">
        <v>12082</v>
      </c>
      <c r="T8695" s="102" t="s">
        <v>73</v>
      </c>
      <c r="U8695" s="102" t="s">
        <v>45</v>
      </c>
      <c r="V8695" s="102" t="s">
        <v>46</v>
      </c>
      <c r="W8695" s="94">
        <v>72</v>
      </c>
      <c r="X8695" s="98">
        <v>21.95</v>
      </c>
      <c r="Y8695" s="94">
        <v>6600</v>
      </c>
      <c r="Z8695" s="94">
        <f t="shared" si="838"/>
        <v>475200</v>
      </c>
      <c r="AA8695" s="89">
        <v>7</v>
      </c>
      <c r="AB8695" s="89">
        <v>7</v>
      </c>
      <c r="AC8695" s="94">
        <f t="shared" si="839"/>
        <v>441936</v>
      </c>
      <c r="AD8695" s="94">
        <f>IF(AND(AC8695="",M8693=""),0,IF((AC8695=""),M8693, IF( (M8693=""),AC8695,SUM(AC8693:AC8699)+M8693)))</f>
        <v>2199154</v>
      </c>
      <c r="AE8695" s="94">
        <f t="shared" si="840"/>
        <v>482714.30300000001</v>
      </c>
      <c r="AF8695" s="94">
        <v>0</v>
      </c>
      <c r="AG8695" s="94">
        <f t="shared" si="841"/>
        <v>482714.30300000001</v>
      </c>
      <c r="AH8695" s="94">
        <v>0.02</v>
      </c>
    </row>
    <row r="8696" spans="1:34" s="99" customFormat="1" x14ac:dyDescent="0.55000000000000004">
      <c r="A8696" s="107"/>
      <c r="B8696" s="102"/>
      <c r="C8696" s="102"/>
      <c r="D8696" s="90"/>
      <c r="E8696" s="102"/>
      <c r="F8696" s="102"/>
      <c r="G8696" s="102"/>
      <c r="H8696" s="102"/>
      <c r="I8696" s="98"/>
      <c r="J8696" s="102"/>
      <c r="K8696" s="94"/>
      <c r="L8696" s="94"/>
      <c r="M8696" s="94"/>
      <c r="N8696" s="102">
        <v>4</v>
      </c>
      <c r="O8696" s="111" t="s">
        <v>12075</v>
      </c>
      <c r="P8696" s="96">
        <v>3570800015410</v>
      </c>
      <c r="Q8696" s="111" t="s">
        <v>12076</v>
      </c>
      <c r="R8696" s="111" t="s">
        <v>12079</v>
      </c>
      <c r="S8696" s="97" t="s">
        <v>12083</v>
      </c>
      <c r="T8696" s="102" t="s">
        <v>51</v>
      </c>
      <c r="U8696" s="102" t="s">
        <v>45</v>
      </c>
      <c r="V8696" s="102" t="s">
        <v>46</v>
      </c>
      <c r="W8696" s="94">
        <v>40</v>
      </c>
      <c r="X8696" s="98">
        <v>12.2</v>
      </c>
      <c r="Y8696" s="94">
        <v>6750</v>
      </c>
      <c r="Z8696" s="94">
        <f t="shared" si="838"/>
        <v>270000</v>
      </c>
      <c r="AA8696" s="89">
        <v>7</v>
      </c>
      <c r="AB8696" s="89">
        <v>7</v>
      </c>
      <c r="AC8696" s="94">
        <f t="shared" si="839"/>
        <v>251100</v>
      </c>
      <c r="AD8696" s="94">
        <f>IF(AND(AC8696="",M8693=""),0,IF((AC8696=""),M8693, IF( (M8693=""),AC8696,SUM(AC8693:AC8699)+M8693)))</f>
        <v>2199154</v>
      </c>
      <c r="AE8696" s="94">
        <f t="shared" si="840"/>
        <v>268296.788</v>
      </c>
      <c r="AF8696" s="94">
        <v>0</v>
      </c>
      <c r="AG8696" s="94">
        <f t="shared" si="841"/>
        <v>268296.788</v>
      </c>
      <c r="AH8696" s="94">
        <v>0.02</v>
      </c>
    </row>
    <row r="8697" spans="1:34" s="99" customFormat="1" x14ac:dyDescent="0.55000000000000004">
      <c r="A8697" s="107"/>
      <c r="B8697" s="102"/>
      <c r="C8697" s="102"/>
      <c r="D8697" s="90"/>
      <c r="E8697" s="102"/>
      <c r="F8697" s="102"/>
      <c r="G8697" s="102"/>
      <c r="H8697" s="102"/>
      <c r="I8697" s="98"/>
      <c r="J8697" s="102"/>
      <c r="K8697" s="94"/>
      <c r="L8697" s="94"/>
      <c r="M8697" s="94"/>
      <c r="N8697" s="102">
        <v>5</v>
      </c>
      <c r="O8697" s="111" t="s">
        <v>12075</v>
      </c>
      <c r="P8697" s="96">
        <v>3570800015410</v>
      </c>
      <c r="Q8697" s="111" t="s">
        <v>12076</v>
      </c>
      <c r="R8697" s="111" t="s">
        <v>12079</v>
      </c>
      <c r="S8697" s="97" t="s">
        <v>12084</v>
      </c>
      <c r="T8697" s="102" t="s">
        <v>51</v>
      </c>
      <c r="U8697" s="102" t="s">
        <v>45</v>
      </c>
      <c r="V8697" s="102" t="s">
        <v>46</v>
      </c>
      <c r="W8697" s="94">
        <v>40</v>
      </c>
      <c r="X8697" s="98">
        <v>12.2</v>
      </c>
      <c r="Y8697" s="94">
        <v>6750</v>
      </c>
      <c r="Z8697" s="94">
        <f t="shared" si="838"/>
        <v>270000</v>
      </c>
      <c r="AA8697" s="89">
        <v>7</v>
      </c>
      <c r="AB8697" s="89">
        <v>7</v>
      </c>
      <c r="AC8697" s="94">
        <f t="shared" si="839"/>
        <v>251100</v>
      </c>
      <c r="AD8697" s="94">
        <f>IF(AND(AC8697="",M8693=""),0,IF((AC8697=""),M8693, IF( (M8693=""),AC8697,SUM(AC8693:AC8699)+M8693)))</f>
        <v>2199154</v>
      </c>
      <c r="AE8697" s="94">
        <f t="shared" si="840"/>
        <v>268296.788</v>
      </c>
      <c r="AF8697" s="94">
        <v>0</v>
      </c>
      <c r="AG8697" s="94">
        <f t="shared" si="841"/>
        <v>268296.788</v>
      </c>
      <c r="AH8697" s="94">
        <v>0.02</v>
      </c>
    </row>
    <row r="8698" spans="1:34" s="99" customFormat="1" x14ac:dyDescent="0.55000000000000004">
      <c r="A8698" s="107"/>
      <c r="B8698" s="102"/>
      <c r="C8698" s="102"/>
      <c r="D8698" s="90"/>
      <c r="E8698" s="102"/>
      <c r="F8698" s="102"/>
      <c r="G8698" s="102"/>
      <c r="H8698" s="102"/>
      <c r="I8698" s="98"/>
      <c r="J8698" s="102"/>
      <c r="K8698" s="94"/>
      <c r="L8698" s="94"/>
      <c r="M8698" s="94"/>
      <c r="N8698" s="102">
        <v>6</v>
      </c>
      <c r="O8698" s="111" t="s">
        <v>12075</v>
      </c>
      <c r="P8698" s="96">
        <v>3570800015410</v>
      </c>
      <c r="Q8698" s="111" t="s">
        <v>12076</v>
      </c>
      <c r="R8698" s="111" t="s">
        <v>12079</v>
      </c>
      <c r="S8698" s="97" t="s">
        <v>12085</v>
      </c>
      <c r="T8698" s="102" t="s">
        <v>51</v>
      </c>
      <c r="U8698" s="102" t="s">
        <v>45</v>
      </c>
      <c r="V8698" s="102" t="s">
        <v>46</v>
      </c>
      <c r="W8698" s="94">
        <v>40</v>
      </c>
      <c r="X8698" s="98">
        <v>12.2</v>
      </c>
      <c r="Y8698" s="94">
        <v>6750</v>
      </c>
      <c r="Z8698" s="94">
        <f t="shared" si="838"/>
        <v>270000</v>
      </c>
      <c r="AA8698" s="89">
        <v>7</v>
      </c>
      <c r="AB8698" s="89">
        <v>7</v>
      </c>
      <c r="AC8698" s="94">
        <f t="shared" si="839"/>
        <v>251100</v>
      </c>
      <c r="AD8698" s="94">
        <f>IF(AND(AC8698="",M8693=""),0,IF((AC8698=""),M8693, IF( (M8693=""),AC8698,SUM(AC8693:AC8699)+M8693)))</f>
        <v>2199154</v>
      </c>
      <c r="AE8698" s="94">
        <f t="shared" si="840"/>
        <v>268296.788</v>
      </c>
      <c r="AF8698" s="94">
        <v>0</v>
      </c>
      <c r="AG8698" s="94">
        <f t="shared" si="841"/>
        <v>268296.788</v>
      </c>
      <c r="AH8698" s="94">
        <v>0.02</v>
      </c>
    </row>
    <row r="8699" spans="1:34" s="99" customFormat="1" x14ac:dyDescent="0.55000000000000004">
      <c r="A8699" s="107"/>
      <c r="B8699" s="102"/>
      <c r="C8699" s="102"/>
      <c r="D8699" s="90"/>
      <c r="E8699" s="102"/>
      <c r="F8699" s="102"/>
      <c r="G8699" s="102"/>
      <c r="H8699" s="102"/>
      <c r="I8699" s="98"/>
      <c r="J8699" s="102"/>
      <c r="K8699" s="94"/>
      <c r="L8699" s="94" t="s">
        <v>63</v>
      </c>
      <c r="M8699" s="94">
        <f>SUM(M8691:M8698)</f>
        <v>1692650</v>
      </c>
      <c r="N8699" s="102"/>
      <c r="O8699" s="111"/>
      <c r="P8699" s="96"/>
      <c r="Q8699" s="111"/>
      <c r="R8699" s="111"/>
      <c r="S8699" s="97"/>
      <c r="T8699" s="102"/>
      <c r="U8699" s="102"/>
      <c r="V8699" s="102"/>
      <c r="W8699" s="94"/>
      <c r="X8699" s="98"/>
      <c r="Y8699" s="94"/>
      <c r="Z8699" s="94"/>
      <c r="AA8699" s="89"/>
      <c r="AB8699" s="89"/>
      <c r="AC8699" s="94"/>
      <c r="AD8699" s="94"/>
      <c r="AE8699" s="94">
        <f>SUM(AE8691:AE8698)</f>
        <v>3723093.8308000006</v>
      </c>
      <c r="AF8699" s="94"/>
      <c r="AG8699" s="94">
        <f>SUM(AG8691:AG8698)</f>
        <v>3675593.8308000006</v>
      </c>
      <c r="AH8699" s="94"/>
    </row>
    <row r="8700" spans="1:34" s="173" customFormat="1" x14ac:dyDescent="0.55000000000000004">
      <c r="A8700" s="122" t="s">
        <v>234</v>
      </c>
      <c r="B8700" s="123">
        <v>4036</v>
      </c>
      <c r="C8700" s="123">
        <v>7708</v>
      </c>
      <c r="D8700" s="135" t="s">
        <v>11872</v>
      </c>
      <c r="E8700" s="123" t="s">
        <v>34</v>
      </c>
      <c r="F8700" s="123">
        <v>900</v>
      </c>
      <c r="G8700" s="123">
        <v>0</v>
      </c>
      <c r="H8700" s="123">
        <v>1</v>
      </c>
      <c r="I8700" s="136">
        <v>0</v>
      </c>
      <c r="J8700" s="123" t="s">
        <v>35</v>
      </c>
      <c r="K8700" s="137">
        <f>((G8700*400)+(H8700*100))+I8700</f>
        <v>100</v>
      </c>
      <c r="L8700" s="137">
        <v>1900</v>
      </c>
      <c r="M8700" s="137">
        <f>K8700*L8700</f>
        <v>190000</v>
      </c>
      <c r="N8700" s="123">
        <v>1</v>
      </c>
      <c r="O8700" s="108" t="s">
        <v>11870</v>
      </c>
      <c r="P8700" s="138">
        <v>1570700232625</v>
      </c>
      <c r="Q8700" s="108" t="s">
        <v>11871</v>
      </c>
      <c r="R8700" s="108" t="s">
        <v>11873</v>
      </c>
      <c r="S8700" s="139"/>
      <c r="T8700" s="123" t="s">
        <v>51</v>
      </c>
      <c r="U8700" s="123" t="s">
        <v>45</v>
      </c>
      <c r="V8700" s="123" t="s">
        <v>52</v>
      </c>
      <c r="W8700" s="137">
        <v>18.48</v>
      </c>
      <c r="X8700" s="136">
        <v>32.840000000000003</v>
      </c>
      <c r="Y8700" s="137">
        <v>6750</v>
      </c>
      <c r="Z8700" s="137">
        <f>W8700*Y8700</f>
        <v>124740</v>
      </c>
      <c r="AA8700" s="119">
        <v>7</v>
      </c>
      <c r="AB8700" s="119">
        <v>7</v>
      </c>
      <c r="AC8700" s="137">
        <f>(Z8700*(100-AB8700))/100</f>
        <v>116008.2</v>
      </c>
      <c r="AD8700" s="137">
        <f>IF(AND(AC8700="",M8700=""),0,IF((AC8700=""),M8700, IF( (M8700=""),AC8700,SUM(AC8700:AC8704)+M8700)))</f>
        <v>2302318.98</v>
      </c>
      <c r="AE8700" s="137">
        <f>IF( (X8700=""),AD8700*1,AD8700*(X8700/100) )</f>
        <v>756081.55303200008</v>
      </c>
      <c r="AF8700" s="137">
        <v>0</v>
      </c>
      <c r="AG8700" s="137">
        <f>IF((AF8700-AE8700) &gt; 1,0,IF((AF8700-AE8700)&lt;0,AE8700-AF8700,AF8700-AE8700))</f>
        <v>756081.55303200008</v>
      </c>
      <c r="AH8700" s="137">
        <v>0.02</v>
      </c>
    </row>
    <row r="8701" spans="1:34" s="173" customFormat="1" x14ac:dyDescent="0.55000000000000004">
      <c r="A8701" s="122"/>
      <c r="B8701" s="123"/>
      <c r="C8701" s="123"/>
      <c r="D8701" s="135"/>
      <c r="E8701" s="123"/>
      <c r="F8701" s="123"/>
      <c r="G8701" s="123"/>
      <c r="H8701" s="123"/>
      <c r="I8701" s="136"/>
      <c r="J8701" s="123"/>
      <c r="K8701" s="137"/>
      <c r="L8701" s="137"/>
      <c r="M8701" s="137"/>
      <c r="N8701" s="123">
        <v>2</v>
      </c>
      <c r="O8701" s="108" t="s">
        <v>11870</v>
      </c>
      <c r="P8701" s="138">
        <v>1570700232625</v>
      </c>
      <c r="Q8701" s="108" t="s">
        <v>11871</v>
      </c>
      <c r="R8701" s="108" t="s">
        <v>11873</v>
      </c>
      <c r="S8701" s="139" t="s">
        <v>11874</v>
      </c>
      <c r="T8701" s="123" t="s">
        <v>51</v>
      </c>
      <c r="U8701" s="123" t="s">
        <v>45</v>
      </c>
      <c r="V8701" s="123" t="s">
        <v>52</v>
      </c>
      <c r="W8701" s="137">
        <v>37.799999999999997</v>
      </c>
      <c r="X8701" s="136">
        <v>67.16</v>
      </c>
      <c r="Y8701" s="137">
        <v>6750</v>
      </c>
      <c r="Z8701" s="137">
        <f>W8701*Y8701</f>
        <v>255149.99999999997</v>
      </c>
      <c r="AA8701" s="119">
        <v>7</v>
      </c>
      <c r="AB8701" s="119">
        <v>7</v>
      </c>
      <c r="AC8701" s="137">
        <f>(Z8701*(100-AB8701))/100</f>
        <v>237289.49999999997</v>
      </c>
      <c r="AD8701" s="137">
        <f>IF(AND(AC8701="",M8700=""),0,IF((AC8701=""),M8700, IF( (M8700=""),AC8701,SUM(AC8700:AC8704)+M8700)))</f>
        <v>2302318.98</v>
      </c>
      <c r="AE8701" s="137">
        <f>IF( (X8701=""),AD8701*1,AD8701*(X8701/100) )</f>
        <v>1546237.4269679999</v>
      </c>
      <c r="AF8701" s="137">
        <v>0</v>
      </c>
      <c r="AG8701" s="137">
        <f>IF((AF8701-AE8701) &gt; 1,0,IF((AF8701-AE8701)&lt;0,AE8701-AF8701,AF8701-AE8701))</f>
        <v>1546237.4269679999</v>
      </c>
      <c r="AH8701" s="137">
        <v>0.02</v>
      </c>
    </row>
    <row r="8702" spans="1:34" s="173" customFormat="1" x14ac:dyDescent="0.55000000000000004">
      <c r="A8702" s="122" t="s">
        <v>234</v>
      </c>
      <c r="B8702" s="123">
        <v>4039</v>
      </c>
      <c r="C8702" s="123">
        <v>7872</v>
      </c>
      <c r="D8702" s="135" t="s">
        <v>11878</v>
      </c>
      <c r="E8702" s="123" t="s">
        <v>34</v>
      </c>
      <c r="F8702" s="123">
        <v>17673</v>
      </c>
      <c r="G8702" s="123">
        <v>2</v>
      </c>
      <c r="H8702" s="123">
        <v>3</v>
      </c>
      <c r="I8702" s="136">
        <v>14</v>
      </c>
      <c r="J8702" s="123" t="s">
        <v>62</v>
      </c>
      <c r="K8702" s="137">
        <f>((G8702*400)+(H8702*100))+I8702</f>
        <v>1114</v>
      </c>
      <c r="L8702" s="137">
        <v>550</v>
      </c>
      <c r="M8702" s="137">
        <f>K8702*L8702</f>
        <v>612700</v>
      </c>
      <c r="N8702" s="123">
        <v>1</v>
      </c>
      <c r="O8702" s="108" t="s">
        <v>11870</v>
      </c>
      <c r="P8702" s="138">
        <v>1570700232625</v>
      </c>
      <c r="Q8702" s="108" t="s">
        <v>11871</v>
      </c>
      <c r="R8702" s="108" t="s">
        <v>11873</v>
      </c>
      <c r="S8702" s="139"/>
      <c r="T8702" s="123" t="s">
        <v>15707</v>
      </c>
      <c r="U8702" s="123" t="s">
        <v>45</v>
      </c>
      <c r="V8702" s="123" t="s">
        <v>62</v>
      </c>
      <c r="W8702" s="137">
        <v>533.36</v>
      </c>
      <c r="X8702" s="136">
        <v>100</v>
      </c>
      <c r="Y8702" s="137">
        <v>3400</v>
      </c>
      <c r="Z8702" s="137">
        <f>W8702*Y8702</f>
        <v>1813424</v>
      </c>
      <c r="AA8702" s="119">
        <v>3</v>
      </c>
      <c r="AB8702" s="119">
        <v>3</v>
      </c>
      <c r="AC8702" s="137">
        <f>(Z8702*(100-AB8702))/100</f>
        <v>1759021.28</v>
      </c>
      <c r="AD8702" s="137">
        <f>IF(AND(AC8702="",M8702=""),0,IF((AC8702=""),M8702, IF( (M8702=""),AC8702,SUM(AC8702:AC8702)+M8702)))</f>
        <v>2371721.2800000003</v>
      </c>
      <c r="AE8702" s="137">
        <f>IF( (X8702=""),AD8702*1,AD8702*(X8702/100) )</f>
        <v>2371721.2800000003</v>
      </c>
      <c r="AF8702" s="137">
        <v>0</v>
      </c>
      <c r="AG8702" s="137">
        <f>IF((AF8702-AE8702) &gt; 1,0,IF((AF8702-AE8702)&lt;0,AE8702-AF8702,AF8702-AE8702))</f>
        <v>2371721.2800000003</v>
      </c>
      <c r="AH8702" s="137">
        <v>0.3</v>
      </c>
    </row>
    <row r="8703" spans="1:34" s="173" customFormat="1" x14ac:dyDescent="0.55000000000000004">
      <c r="A8703" s="122"/>
      <c r="B8703" s="123"/>
      <c r="C8703" s="123"/>
      <c r="D8703" s="135"/>
      <c r="E8703" s="123" t="s">
        <v>34</v>
      </c>
      <c r="F8703" s="123">
        <v>27817</v>
      </c>
      <c r="G8703" s="123">
        <v>2</v>
      </c>
      <c r="H8703" s="123">
        <v>1</v>
      </c>
      <c r="I8703" s="136">
        <v>43.8</v>
      </c>
      <c r="J8703" s="123" t="s">
        <v>38</v>
      </c>
      <c r="K8703" s="137">
        <f>((G8703*400)+(H8703*100))+I8703</f>
        <v>943.8</v>
      </c>
      <c r="L8703" s="137">
        <v>375</v>
      </c>
      <c r="M8703" s="137">
        <f>K8703*L8703</f>
        <v>353925</v>
      </c>
      <c r="N8703" s="123"/>
      <c r="O8703" s="108"/>
      <c r="P8703" s="138"/>
      <c r="Q8703" s="108"/>
      <c r="R8703" s="108"/>
      <c r="S8703" s="139"/>
      <c r="T8703" s="123"/>
      <c r="U8703" s="123"/>
      <c r="V8703" s="123"/>
      <c r="W8703" s="137"/>
      <c r="X8703" s="136"/>
      <c r="Y8703" s="137"/>
      <c r="Z8703" s="137"/>
      <c r="AA8703" s="119"/>
      <c r="AB8703" s="119"/>
      <c r="AC8703" s="137"/>
      <c r="AD8703" s="137">
        <f>IF(AND(AC8703="",M8703=""),0,IF((AC8703=""),M8703,IF((M8703=""),AC8703,AC8703+M8703)))</f>
        <v>353925</v>
      </c>
      <c r="AE8703" s="137">
        <f>IF( (X8703=""),AD8703*1,AD8703*(X8703/100) )</f>
        <v>353925</v>
      </c>
      <c r="AF8703" s="137">
        <v>50000000</v>
      </c>
      <c r="AG8703" s="137">
        <f>IF((AF8703-AE8703) &gt; 1,0,IF((AF8703-AE8703)&lt;0,AE8703-AF8703,AF8703-AE8703))</f>
        <v>0</v>
      </c>
      <c r="AH8703" s="137">
        <v>0.01</v>
      </c>
    </row>
    <row r="8704" spans="1:34" s="173" customFormat="1" x14ac:dyDescent="0.55000000000000004">
      <c r="A8704" s="122"/>
      <c r="B8704" s="123"/>
      <c r="C8704" s="123"/>
      <c r="D8704" s="135"/>
      <c r="E8704" s="123"/>
      <c r="F8704" s="123"/>
      <c r="G8704" s="123"/>
      <c r="H8704" s="123"/>
      <c r="I8704" s="136"/>
      <c r="J8704" s="123"/>
      <c r="K8704" s="137"/>
      <c r="L8704" s="137" t="s">
        <v>63</v>
      </c>
      <c r="M8704" s="137">
        <f>SUM(M8700:M8703)</f>
        <v>1156625</v>
      </c>
      <c r="N8704" s="123"/>
      <c r="O8704" s="108"/>
      <c r="P8704" s="138"/>
      <c r="Q8704" s="108"/>
      <c r="R8704" s="108"/>
      <c r="S8704" s="139"/>
      <c r="T8704" s="123"/>
      <c r="U8704" s="123"/>
      <c r="V8704" s="123"/>
      <c r="W8704" s="137"/>
      <c r="X8704" s="136"/>
      <c r="Y8704" s="137"/>
      <c r="Z8704" s="137"/>
      <c r="AA8704" s="119"/>
      <c r="AB8704" s="119"/>
      <c r="AC8704" s="137"/>
      <c r="AD8704" s="137"/>
      <c r="AE8704" s="137">
        <f>SUM(AE8700:AE8703)</f>
        <v>5027965.26</v>
      </c>
      <c r="AF8704" s="137"/>
      <c r="AG8704" s="137">
        <f>SUM(AG8700:AG8703)</f>
        <v>4674040.26</v>
      </c>
      <c r="AH8704" s="137"/>
    </row>
    <row r="8705" spans="1:34" s="173" customFormat="1" x14ac:dyDescent="0.55000000000000004">
      <c r="A8705" s="122" t="s">
        <v>11875</v>
      </c>
      <c r="B8705" s="123">
        <v>4037</v>
      </c>
      <c r="C8705" s="123">
        <v>8184</v>
      </c>
      <c r="D8705" s="135" t="s">
        <v>11876</v>
      </c>
      <c r="E8705" s="123" t="s">
        <v>34</v>
      </c>
      <c r="F8705" s="123">
        <v>6306</v>
      </c>
      <c r="G8705" s="123">
        <v>2</v>
      </c>
      <c r="H8705" s="123">
        <v>2</v>
      </c>
      <c r="I8705" s="136">
        <v>23</v>
      </c>
      <c r="J8705" s="123" t="s">
        <v>38</v>
      </c>
      <c r="K8705" s="137">
        <f>((G8705*400)+(H8705*100))+I8705</f>
        <v>1023</v>
      </c>
      <c r="L8705" s="137">
        <v>2400</v>
      </c>
      <c r="M8705" s="137">
        <f>K8705*L8705</f>
        <v>2455200</v>
      </c>
      <c r="N8705" s="123"/>
      <c r="O8705" s="108"/>
      <c r="P8705" s="138"/>
      <c r="Q8705" s="108"/>
      <c r="R8705" s="108"/>
      <c r="S8705" s="139"/>
      <c r="T8705" s="123"/>
      <c r="U8705" s="123"/>
      <c r="V8705" s="123"/>
      <c r="W8705" s="137"/>
      <c r="X8705" s="136"/>
      <c r="Y8705" s="137"/>
      <c r="Z8705" s="137"/>
      <c r="AA8705" s="119"/>
      <c r="AB8705" s="119"/>
      <c r="AC8705" s="137"/>
      <c r="AD8705" s="137">
        <f>IF(AND(AC8705="",M8705=""),0,IF((AC8705=""),M8705,IF((M8705=""),AC8705,AC8705+M8705)))</f>
        <v>2455200</v>
      </c>
      <c r="AE8705" s="137">
        <f>IF( (X8705=""),AD8705*1,AD8705*(X8705/100) )</f>
        <v>2455200</v>
      </c>
      <c r="AF8705" s="137">
        <v>50000000</v>
      </c>
      <c r="AG8705" s="137">
        <f>IF((AF8705-AE8705) &gt; 1,0,IF((AF8705-AE8705)&lt;0,AE8705-AF8705,AF8705-AE8705))</f>
        <v>0</v>
      </c>
      <c r="AH8705" s="137">
        <v>0.01</v>
      </c>
    </row>
    <row r="8706" spans="1:34" s="173" customFormat="1" x14ac:dyDescent="0.55000000000000004">
      <c r="A8706" s="122"/>
      <c r="B8706" s="123">
        <v>4038</v>
      </c>
      <c r="C8706" s="123">
        <v>8183</v>
      </c>
      <c r="D8706" s="135" t="s">
        <v>11877</v>
      </c>
      <c r="E8706" s="123" t="s">
        <v>34</v>
      </c>
      <c r="F8706" s="123">
        <v>7005</v>
      </c>
      <c r="G8706" s="123">
        <v>4</v>
      </c>
      <c r="H8706" s="123">
        <v>0</v>
      </c>
      <c r="I8706" s="136">
        <v>71</v>
      </c>
      <c r="J8706" s="123" t="s">
        <v>38</v>
      </c>
      <c r="K8706" s="137">
        <f>((G8706*400)+(H8706*100))+I8706</f>
        <v>1671</v>
      </c>
      <c r="L8706" s="137">
        <v>1200</v>
      </c>
      <c r="M8706" s="137">
        <f>K8706*L8706</f>
        <v>2005200</v>
      </c>
      <c r="N8706" s="123"/>
      <c r="O8706" s="108"/>
      <c r="P8706" s="138"/>
      <c r="Q8706" s="108"/>
      <c r="R8706" s="108"/>
      <c r="S8706" s="139"/>
      <c r="T8706" s="123"/>
      <c r="U8706" s="123"/>
      <c r="V8706" s="123"/>
      <c r="W8706" s="137"/>
      <c r="X8706" s="136"/>
      <c r="Y8706" s="137"/>
      <c r="Z8706" s="137"/>
      <c r="AA8706" s="119"/>
      <c r="AB8706" s="119"/>
      <c r="AC8706" s="137"/>
      <c r="AD8706" s="137">
        <f>IF(AND(AC8706="",M8706=""),0,IF((AC8706=""),M8706,IF((M8706=""),AC8706,AC8706+M8706)))</f>
        <v>2005200</v>
      </c>
      <c r="AE8706" s="137">
        <f>IF( (X8706=""),AD8706*1,AD8706*(X8706/100) )</f>
        <v>2005200</v>
      </c>
      <c r="AF8706" s="137">
        <v>50000000</v>
      </c>
      <c r="AG8706" s="137">
        <f>IF((AF8706-AE8706) &gt; 1,0,IF((AF8706-AE8706)&lt;0,AE8706-AF8706,AF8706-AE8706))</f>
        <v>0</v>
      </c>
      <c r="AH8706" s="137">
        <v>0.01</v>
      </c>
    </row>
    <row r="8707" spans="1:34" s="173" customFormat="1" x14ac:dyDescent="0.55000000000000004">
      <c r="A8707" s="122"/>
      <c r="B8707" s="123"/>
      <c r="C8707" s="123"/>
      <c r="D8707" s="135"/>
      <c r="E8707" s="123"/>
      <c r="F8707" s="123"/>
      <c r="G8707" s="123"/>
      <c r="H8707" s="123"/>
      <c r="I8707" s="136"/>
      <c r="J8707" s="123"/>
      <c r="K8707" s="137"/>
      <c r="L8707" s="137" t="s">
        <v>63</v>
      </c>
      <c r="M8707" s="137">
        <f>SUM(M8705:M8706)</f>
        <v>4460400</v>
      </c>
      <c r="N8707" s="123"/>
      <c r="O8707" s="108"/>
      <c r="P8707" s="138"/>
      <c r="Q8707" s="108"/>
      <c r="R8707" s="108"/>
      <c r="S8707" s="139"/>
      <c r="T8707" s="123"/>
      <c r="U8707" s="123"/>
      <c r="V8707" s="123"/>
      <c r="W8707" s="137"/>
      <c r="X8707" s="136"/>
      <c r="Y8707" s="137"/>
      <c r="Z8707" s="137"/>
      <c r="AA8707" s="119"/>
      <c r="AB8707" s="119"/>
      <c r="AC8707" s="137"/>
      <c r="AD8707" s="137"/>
      <c r="AE8707" s="137">
        <f>SUM(AE8705:AE8706)</f>
        <v>4460400</v>
      </c>
      <c r="AF8707" s="137"/>
      <c r="AG8707" s="137">
        <f>SUM(AG8705:AG8706)</f>
        <v>0</v>
      </c>
      <c r="AH8707" s="137"/>
    </row>
    <row r="8708" spans="1:34" s="173" customFormat="1" x14ac:dyDescent="0.55000000000000004">
      <c r="A8708" s="122" t="s">
        <v>11881</v>
      </c>
      <c r="B8708" s="123">
        <v>4040</v>
      </c>
      <c r="C8708" s="123">
        <v>7081</v>
      </c>
      <c r="D8708" s="135" t="s">
        <v>11882</v>
      </c>
      <c r="E8708" s="123" t="s">
        <v>34</v>
      </c>
      <c r="F8708" s="123">
        <v>21603</v>
      </c>
      <c r="G8708" s="123">
        <v>2</v>
      </c>
      <c r="H8708" s="123">
        <v>2</v>
      </c>
      <c r="I8708" s="136">
        <v>41</v>
      </c>
      <c r="J8708" s="123" t="s">
        <v>35</v>
      </c>
      <c r="K8708" s="137">
        <f>((G8708*400)+(H8708*100))+I8708</f>
        <v>1041</v>
      </c>
      <c r="L8708" s="137">
        <v>425</v>
      </c>
      <c r="M8708" s="137">
        <f>K8708*L8708</f>
        <v>442425</v>
      </c>
      <c r="N8708" s="123">
        <v>1</v>
      </c>
      <c r="O8708" s="108" t="s">
        <v>11879</v>
      </c>
      <c r="P8708" s="138">
        <v>3570800202457</v>
      </c>
      <c r="Q8708" s="108" t="s">
        <v>11880</v>
      </c>
      <c r="R8708" s="108" t="s">
        <v>11883</v>
      </c>
      <c r="S8708" s="139" t="s">
        <v>11884</v>
      </c>
      <c r="T8708" s="123" t="s">
        <v>51</v>
      </c>
      <c r="U8708" s="123" t="s">
        <v>45</v>
      </c>
      <c r="V8708" s="123" t="s">
        <v>52</v>
      </c>
      <c r="W8708" s="137">
        <v>322.74</v>
      </c>
      <c r="X8708" s="136">
        <v>93.81</v>
      </c>
      <c r="Y8708" s="137">
        <v>6750</v>
      </c>
      <c r="Z8708" s="137">
        <f>W8708*Y8708</f>
        <v>2178495</v>
      </c>
      <c r="AA8708" s="119">
        <v>26</v>
      </c>
      <c r="AB8708" s="119">
        <v>42</v>
      </c>
      <c r="AC8708" s="137">
        <f>(Z8708*(100-AB8708))/100</f>
        <v>1263527.1000000001</v>
      </c>
      <c r="AD8708" s="137">
        <f>IF(AND(AC8708="",M8708=""),0,IF((AC8708=""),M8708, IF( (M8708=""),AC8708,SUM(AC8708:AC8710)+M8708)))</f>
        <v>1705952.1</v>
      </c>
      <c r="AE8708" s="137">
        <f>IF( (X8708=""),AD8708*1,AD8708*(X8708/100) )</f>
        <v>1600353.6650100001</v>
      </c>
      <c r="AF8708" s="137">
        <v>50000000</v>
      </c>
      <c r="AG8708" s="137">
        <f>IF((AF8708-AE8708) &gt; 1,0,IF((AF8708-AE8708)&lt;0,AE8708-AF8708,AF8708-AE8708))</f>
        <v>0</v>
      </c>
      <c r="AH8708" s="137">
        <v>0.02</v>
      </c>
    </row>
    <row r="8709" spans="1:34" s="173" customFormat="1" x14ac:dyDescent="0.55000000000000004">
      <c r="A8709" s="122"/>
      <c r="B8709" s="123"/>
      <c r="C8709" s="123"/>
      <c r="D8709" s="135"/>
      <c r="E8709" s="123"/>
      <c r="F8709" s="123"/>
      <c r="G8709" s="123"/>
      <c r="H8709" s="123"/>
      <c r="I8709" s="136"/>
      <c r="J8709" s="123"/>
      <c r="K8709" s="137"/>
      <c r="L8709" s="137"/>
      <c r="M8709" s="137"/>
      <c r="N8709" s="123">
        <v>2</v>
      </c>
      <c r="O8709" s="108" t="s">
        <v>11879</v>
      </c>
      <c r="P8709" s="138">
        <v>3570800202457</v>
      </c>
      <c r="Q8709" s="108" t="s">
        <v>11880</v>
      </c>
      <c r="R8709" s="108" t="s">
        <v>11883</v>
      </c>
      <c r="S8709" s="139" t="s">
        <v>11885</v>
      </c>
      <c r="T8709" s="123" t="s">
        <v>55</v>
      </c>
      <c r="U8709" s="123" t="s">
        <v>45</v>
      </c>
      <c r="V8709" s="123" t="s">
        <v>52</v>
      </c>
      <c r="W8709" s="137">
        <v>21.3</v>
      </c>
      <c r="X8709" s="136">
        <v>6.19</v>
      </c>
      <c r="Y8709" s="137">
        <v>0</v>
      </c>
      <c r="Z8709" s="137">
        <f>W8709*Y8709</f>
        <v>0</v>
      </c>
      <c r="AA8709" s="119">
        <v>6</v>
      </c>
      <c r="AB8709" s="119">
        <v>6</v>
      </c>
      <c r="AC8709" s="137">
        <f>(Z8709*(100-AB8709))/100</f>
        <v>0</v>
      </c>
      <c r="AD8709" s="137">
        <f>IF(AND(AC8709="",M8708=""),0,IF((AC8709=""),M8708, IF( (M8708=""),AC8709,SUM(AC8708:AC8710)+M8708)))</f>
        <v>1705952.1</v>
      </c>
      <c r="AE8709" s="137">
        <f>IF( (X8709=""),AD8709*1,AD8709*(X8709/100) )</f>
        <v>105598.43499000001</v>
      </c>
      <c r="AF8709" s="137">
        <v>50000000</v>
      </c>
      <c r="AG8709" s="137">
        <f>IF((AF8709-AE8709) &gt; 1,0,IF((AF8709-AE8709)&lt;0,AE8709-AF8709,AF8709-AE8709))</f>
        <v>0</v>
      </c>
      <c r="AH8709" s="137">
        <v>0.02</v>
      </c>
    </row>
    <row r="8710" spans="1:34" s="173" customFormat="1" x14ac:dyDescent="0.55000000000000004">
      <c r="A8710" s="122"/>
      <c r="B8710" s="123"/>
      <c r="C8710" s="123"/>
      <c r="D8710" s="135"/>
      <c r="E8710" s="123"/>
      <c r="F8710" s="123"/>
      <c r="G8710" s="123"/>
      <c r="H8710" s="123"/>
      <c r="I8710" s="136"/>
      <c r="J8710" s="123"/>
      <c r="K8710" s="137"/>
      <c r="L8710" s="137" t="s">
        <v>63</v>
      </c>
      <c r="M8710" s="137">
        <f>SUM(M8708:M8709)</f>
        <v>442425</v>
      </c>
      <c r="N8710" s="123"/>
      <c r="O8710" s="108"/>
      <c r="P8710" s="138"/>
      <c r="Q8710" s="108"/>
      <c r="R8710" s="108"/>
      <c r="S8710" s="139"/>
      <c r="T8710" s="123"/>
      <c r="U8710" s="123"/>
      <c r="V8710" s="123"/>
      <c r="W8710" s="137"/>
      <c r="X8710" s="136"/>
      <c r="Y8710" s="137"/>
      <c r="Z8710" s="137"/>
      <c r="AA8710" s="119"/>
      <c r="AB8710" s="119"/>
      <c r="AC8710" s="137"/>
      <c r="AD8710" s="137"/>
      <c r="AE8710" s="137">
        <f>SUM(AE8708:AE8709)</f>
        <v>1705952.1</v>
      </c>
      <c r="AF8710" s="137"/>
      <c r="AG8710" s="137">
        <f>SUM(AG8708:AG8709)</f>
        <v>0</v>
      </c>
      <c r="AH8710" s="137"/>
    </row>
    <row r="8711" spans="1:34" s="173" customFormat="1" x14ac:dyDescent="0.55000000000000004">
      <c r="A8711" s="122" t="s">
        <v>3004</v>
      </c>
      <c r="B8711" s="197">
        <v>4041</v>
      </c>
      <c r="C8711" s="197">
        <v>6133</v>
      </c>
      <c r="D8711" s="198" t="s">
        <v>11886</v>
      </c>
      <c r="E8711" s="197" t="s">
        <v>37</v>
      </c>
      <c r="F8711" s="197">
        <v>8197</v>
      </c>
      <c r="G8711" s="197">
        <v>7</v>
      </c>
      <c r="H8711" s="197">
        <v>3</v>
      </c>
      <c r="I8711" s="199">
        <v>15</v>
      </c>
      <c r="J8711" s="123" t="s">
        <v>38</v>
      </c>
      <c r="K8711" s="171">
        <f>((G8711*400)+(H8711*100))+I8711</f>
        <v>3115</v>
      </c>
      <c r="L8711" s="171">
        <v>400</v>
      </c>
      <c r="M8711" s="171">
        <f>K8711*L8711</f>
        <v>1246000</v>
      </c>
      <c r="N8711" s="197"/>
      <c r="O8711" s="122"/>
      <c r="P8711" s="200"/>
      <c r="Q8711" s="122"/>
      <c r="R8711" s="122"/>
      <c r="S8711" s="170"/>
      <c r="T8711" s="197"/>
      <c r="U8711" s="197"/>
      <c r="V8711" s="197"/>
      <c r="W8711" s="171"/>
      <c r="X8711" s="199"/>
      <c r="Y8711" s="171"/>
      <c r="Z8711" s="171"/>
      <c r="AA8711" s="201"/>
      <c r="AB8711" s="201"/>
      <c r="AC8711" s="171"/>
      <c r="AD8711" s="171">
        <f>IF(AND(AC8711="",M8711=""),0,IF((AC8711=""),M8711,IF((M8711=""),AC8711,AC8711+M8711)))</f>
        <v>1246000</v>
      </c>
      <c r="AE8711" s="171">
        <f>IF( (X8711=""),AD8711*1,AD8711*(X8711/100) )</f>
        <v>1246000</v>
      </c>
      <c r="AF8711" s="171">
        <v>0</v>
      </c>
      <c r="AG8711" s="171">
        <f>IF((AF8711-AE8711) &gt; 1,0,IF((AF8711-AE8711)&lt;0,AE8711-AF8711,AF8711-AE8711))</f>
        <v>1246000</v>
      </c>
      <c r="AH8711" s="137">
        <v>0.01</v>
      </c>
    </row>
    <row r="8712" spans="1:34" s="173" customFormat="1" x14ac:dyDescent="0.55000000000000004">
      <c r="A8712" s="122"/>
      <c r="B8712" s="197">
        <v>4042</v>
      </c>
      <c r="C8712" s="197">
        <v>6134</v>
      </c>
      <c r="D8712" s="198" t="s">
        <v>11887</v>
      </c>
      <c r="E8712" s="197" t="s">
        <v>37</v>
      </c>
      <c r="F8712" s="197">
        <v>8199</v>
      </c>
      <c r="G8712" s="197">
        <v>2</v>
      </c>
      <c r="H8712" s="197">
        <v>1</v>
      </c>
      <c r="I8712" s="199">
        <v>78</v>
      </c>
      <c r="J8712" s="123" t="s">
        <v>38</v>
      </c>
      <c r="K8712" s="171">
        <f>((G8712*400)+(H8712*100))+I8712</f>
        <v>978</v>
      </c>
      <c r="L8712" s="171">
        <v>400</v>
      </c>
      <c r="M8712" s="171">
        <f>K8712*L8712</f>
        <v>391200</v>
      </c>
      <c r="N8712" s="197"/>
      <c r="O8712" s="122"/>
      <c r="P8712" s="200"/>
      <c r="Q8712" s="122"/>
      <c r="R8712" s="122"/>
      <c r="S8712" s="170"/>
      <c r="T8712" s="197"/>
      <c r="U8712" s="197"/>
      <c r="V8712" s="197"/>
      <c r="W8712" s="171"/>
      <c r="X8712" s="199"/>
      <c r="Y8712" s="171"/>
      <c r="Z8712" s="171"/>
      <c r="AA8712" s="201"/>
      <c r="AB8712" s="201"/>
      <c r="AC8712" s="171"/>
      <c r="AD8712" s="171">
        <f>IF(AND(AC8712="",M8712=""),0,IF((AC8712=""),M8712,IF((M8712=""),AC8712,AC8712+M8712)))</f>
        <v>391200</v>
      </c>
      <c r="AE8712" s="171">
        <f>IF( (X8712=""),AD8712*1,AD8712*(X8712/100) )</f>
        <v>391200</v>
      </c>
      <c r="AF8712" s="171">
        <v>0</v>
      </c>
      <c r="AG8712" s="171">
        <f>IF((AF8712-AE8712) &gt; 1,0,IF((AF8712-AE8712)&lt;0,AE8712-AF8712,AF8712-AE8712))</f>
        <v>391200</v>
      </c>
      <c r="AH8712" s="137">
        <v>0.01</v>
      </c>
    </row>
    <row r="8713" spans="1:34" s="173" customFormat="1" x14ac:dyDescent="0.55000000000000004">
      <c r="A8713" s="122"/>
      <c r="B8713" s="197"/>
      <c r="C8713" s="197"/>
      <c r="D8713" s="198"/>
      <c r="E8713" s="197"/>
      <c r="F8713" s="197"/>
      <c r="G8713" s="197"/>
      <c r="H8713" s="197"/>
      <c r="I8713" s="199"/>
      <c r="J8713" s="123"/>
      <c r="K8713" s="171"/>
      <c r="L8713" s="171" t="s">
        <v>63</v>
      </c>
      <c r="M8713" s="171">
        <f>SUM(M8711:M8712)</f>
        <v>1637200</v>
      </c>
      <c r="N8713" s="197"/>
      <c r="O8713" s="122"/>
      <c r="P8713" s="200"/>
      <c r="Q8713" s="122"/>
      <c r="R8713" s="122"/>
      <c r="S8713" s="170"/>
      <c r="T8713" s="197"/>
      <c r="U8713" s="197"/>
      <c r="V8713" s="197"/>
      <c r="W8713" s="171"/>
      <c r="X8713" s="199"/>
      <c r="Y8713" s="171"/>
      <c r="Z8713" s="171"/>
      <c r="AA8713" s="201"/>
      <c r="AB8713" s="201"/>
      <c r="AC8713" s="171"/>
      <c r="AD8713" s="171"/>
      <c r="AE8713" s="171">
        <f>SUM(AE8711:AE8712)</f>
        <v>1637200</v>
      </c>
      <c r="AF8713" s="171"/>
      <c r="AG8713" s="171">
        <f>SUM(AG8711:AG8712)</f>
        <v>1637200</v>
      </c>
      <c r="AH8713" s="137"/>
    </row>
    <row r="8714" spans="1:34" s="173" customFormat="1" x14ac:dyDescent="0.55000000000000004">
      <c r="A8714" s="122" t="s">
        <v>11888</v>
      </c>
      <c r="B8714" s="123">
        <v>4043</v>
      </c>
      <c r="C8714" s="123">
        <v>7122</v>
      </c>
      <c r="D8714" s="135" t="s">
        <v>11889</v>
      </c>
      <c r="E8714" s="123" t="s">
        <v>34</v>
      </c>
      <c r="F8714" s="123">
        <v>4946</v>
      </c>
      <c r="G8714" s="123">
        <v>27</v>
      </c>
      <c r="H8714" s="123">
        <v>2</v>
      </c>
      <c r="I8714" s="136">
        <v>16</v>
      </c>
      <c r="J8714" s="123" t="s">
        <v>38</v>
      </c>
      <c r="K8714" s="137">
        <f>((G8714*400)+(H8714*100))+I8714</f>
        <v>11016</v>
      </c>
      <c r="L8714" s="137">
        <v>275</v>
      </c>
      <c r="M8714" s="137">
        <f>K8714*L8714</f>
        <v>3029400</v>
      </c>
      <c r="N8714" s="123"/>
      <c r="O8714" s="108"/>
      <c r="P8714" s="138"/>
      <c r="Q8714" s="108"/>
      <c r="R8714" s="108"/>
      <c r="S8714" s="139"/>
      <c r="T8714" s="123"/>
      <c r="U8714" s="123"/>
      <c r="V8714" s="123"/>
      <c r="W8714" s="137"/>
      <c r="X8714" s="136"/>
      <c r="Y8714" s="137"/>
      <c r="Z8714" s="137"/>
      <c r="AA8714" s="119"/>
      <c r="AB8714" s="119"/>
      <c r="AC8714" s="137"/>
      <c r="AD8714" s="137">
        <f>IF(AND(AC8714="",M8714=""),0,IF((AC8714=""),M8714,IF((M8714=""),AC8714,AC8714+M8714)))</f>
        <v>3029400</v>
      </c>
      <c r="AE8714" s="137">
        <f>IF( (X8714=""),AD8714*1,AD8714*(X8714/100) )</f>
        <v>3029400</v>
      </c>
      <c r="AF8714" s="137">
        <v>50000000</v>
      </c>
      <c r="AG8714" s="137">
        <f>IF((AF8714-AE8714) &gt; 1,0,IF((AF8714-AE8714)&lt;0,AE8714-AF8714,AF8714-AE8714))</f>
        <v>0</v>
      </c>
      <c r="AH8714" s="137">
        <v>0.01</v>
      </c>
    </row>
    <row r="8715" spans="1:34" s="173" customFormat="1" x14ac:dyDescent="0.55000000000000004">
      <c r="A8715" s="122"/>
      <c r="B8715" s="123"/>
      <c r="C8715" s="123"/>
      <c r="D8715" s="135"/>
      <c r="E8715" s="123"/>
      <c r="F8715" s="123"/>
      <c r="G8715" s="123"/>
      <c r="H8715" s="123"/>
      <c r="I8715" s="136"/>
      <c r="J8715" s="123"/>
      <c r="K8715" s="137"/>
      <c r="L8715" s="137" t="s">
        <v>63</v>
      </c>
      <c r="M8715" s="137">
        <f>SUM(M8714:M8714)</f>
        <v>3029400</v>
      </c>
      <c r="N8715" s="123"/>
      <c r="O8715" s="108"/>
      <c r="P8715" s="138"/>
      <c r="Q8715" s="108"/>
      <c r="R8715" s="108"/>
      <c r="S8715" s="139"/>
      <c r="T8715" s="123"/>
      <c r="U8715" s="123"/>
      <c r="V8715" s="123"/>
      <c r="W8715" s="137"/>
      <c r="X8715" s="136"/>
      <c r="Y8715" s="137"/>
      <c r="Z8715" s="137"/>
      <c r="AA8715" s="119"/>
      <c r="AB8715" s="119"/>
      <c r="AC8715" s="137"/>
      <c r="AD8715" s="137"/>
      <c r="AE8715" s="137">
        <f>SUM(AE8714:AE8714)</f>
        <v>3029400</v>
      </c>
      <c r="AF8715" s="137"/>
      <c r="AG8715" s="137">
        <f>SUM(AG8714:AG8714)</f>
        <v>0</v>
      </c>
      <c r="AH8715" s="137"/>
    </row>
    <row r="8716" spans="1:34" s="173" customFormat="1" x14ac:dyDescent="0.55000000000000004">
      <c r="A8716" s="122" t="s">
        <v>11890</v>
      </c>
      <c r="B8716" s="123">
        <v>4044</v>
      </c>
      <c r="C8716" s="123">
        <v>7125</v>
      </c>
      <c r="D8716" s="135" t="s">
        <v>11891</v>
      </c>
      <c r="E8716" s="123" t="s">
        <v>34</v>
      </c>
      <c r="F8716" s="123">
        <v>4953</v>
      </c>
      <c r="G8716" s="123">
        <v>36</v>
      </c>
      <c r="H8716" s="123">
        <v>2</v>
      </c>
      <c r="I8716" s="136">
        <v>15</v>
      </c>
      <c r="J8716" s="123" t="s">
        <v>38</v>
      </c>
      <c r="K8716" s="137">
        <f>((G8716*400)+(H8716*100))+I8716</f>
        <v>14615</v>
      </c>
      <c r="L8716" s="137">
        <v>275</v>
      </c>
      <c r="M8716" s="137">
        <f>K8716*L8716</f>
        <v>4019125</v>
      </c>
      <c r="N8716" s="123"/>
      <c r="O8716" s="108"/>
      <c r="P8716" s="138"/>
      <c r="Q8716" s="108"/>
      <c r="R8716" s="108"/>
      <c r="S8716" s="139"/>
      <c r="T8716" s="123"/>
      <c r="U8716" s="123"/>
      <c r="V8716" s="123"/>
      <c r="W8716" s="137"/>
      <c r="X8716" s="136"/>
      <c r="Y8716" s="137"/>
      <c r="Z8716" s="137"/>
      <c r="AA8716" s="119"/>
      <c r="AB8716" s="119"/>
      <c r="AC8716" s="137"/>
      <c r="AD8716" s="137">
        <f>IF(AND(AC8716="",M8716=""),0,IF((AC8716=""),M8716,IF((M8716=""),AC8716,AC8716+M8716)))</f>
        <v>4019125</v>
      </c>
      <c r="AE8716" s="137">
        <f>IF( (X8716=""),AD8716*1,AD8716*(X8716/100) )</f>
        <v>4019125</v>
      </c>
      <c r="AF8716" s="137">
        <v>50000000</v>
      </c>
      <c r="AG8716" s="137">
        <f>IF((AF8716-AE8716) &gt; 1,0,IF((AF8716-AE8716)&lt;0,AE8716-AF8716,AF8716-AE8716))</f>
        <v>0</v>
      </c>
      <c r="AH8716" s="137">
        <v>0.01</v>
      </c>
    </row>
    <row r="8717" spans="1:34" s="173" customFormat="1" x14ac:dyDescent="0.55000000000000004">
      <c r="A8717" s="122"/>
      <c r="B8717" s="123"/>
      <c r="C8717" s="123"/>
      <c r="D8717" s="135"/>
      <c r="E8717" s="123"/>
      <c r="F8717" s="123"/>
      <c r="G8717" s="123"/>
      <c r="H8717" s="123"/>
      <c r="I8717" s="136"/>
      <c r="J8717" s="123"/>
      <c r="K8717" s="137"/>
      <c r="L8717" s="137" t="s">
        <v>63</v>
      </c>
      <c r="M8717" s="137">
        <f>SUM(M8716:M8716)</f>
        <v>4019125</v>
      </c>
      <c r="N8717" s="123"/>
      <c r="O8717" s="108"/>
      <c r="P8717" s="138"/>
      <c r="Q8717" s="108"/>
      <c r="R8717" s="108"/>
      <c r="S8717" s="139"/>
      <c r="T8717" s="123"/>
      <c r="U8717" s="123"/>
      <c r="V8717" s="123"/>
      <c r="W8717" s="137"/>
      <c r="X8717" s="136"/>
      <c r="Y8717" s="137"/>
      <c r="Z8717" s="137"/>
      <c r="AA8717" s="119"/>
      <c r="AB8717" s="119"/>
      <c r="AC8717" s="137"/>
      <c r="AD8717" s="137"/>
      <c r="AE8717" s="137">
        <f>SUM(AE8716:AE8716)</f>
        <v>4019125</v>
      </c>
      <c r="AF8717" s="137"/>
      <c r="AG8717" s="137">
        <f>SUM(AG8716:AG8716)</f>
        <v>0</v>
      </c>
      <c r="AH8717" s="137"/>
    </row>
    <row r="8718" spans="1:34" s="173" customFormat="1" x14ac:dyDescent="0.55000000000000004">
      <c r="A8718" s="122" t="s">
        <v>11892</v>
      </c>
      <c r="B8718" s="123">
        <v>4045</v>
      </c>
      <c r="C8718" s="123">
        <v>7141</v>
      </c>
      <c r="D8718" s="135" t="s">
        <v>11893</v>
      </c>
      <c r="E8718" s="123" t="s">
        <v>34</v>
      </c>
      <c r="F8718" s="123">
        <v>4934</v>
      </c>
      <c r="G8718" s="123">
        <v>9</v>
      </c>
      <c r="H8718" s="123">
        <v>3</v>
      </c>
      <c r="I8718" s="136">
        <v>63</v>
      </c>
      <c r="J8718" s="123" t="s">
        <v>38</v>
      </c>
      <c r="K8718" s="137">
        <f>((G8718*400)+(H8718*100))+I8718</f>
        <v>3963</v>
      </c>
      <c r="L8718" s="137">
        <v>325</v>
      </c>
      <c r="M8718" s="137">
        <f>K8718*L8718</f>
        <v>1287975</v>
      </c>
      <c r="N8718" s="123"/>
      <c r="O8718" s="108"/>
      <c r="P8718" s="138"/>
      <c r="Q8718" s="108"/>
      <c r="R8718" s="108"/>
      <c r="S8718" s="139"/>
      <c r="T8718" s="123"/>
      <c r="U8718" s="123"/>
      <c r="V8718" s="123"/>
      <c r="W8718" s="137"/>
      <c r="X8718" s="136"/>
      <c r="Y8718" s="137"/>
      <c r="Z8718" s="137"/>
      <c r="AA8718" s="119"/>
      <c r="AB8718" s="119"/>
      <c r="AC8718" s="137"/>
      <c r="AD8718" s="137">
        <f>IF(AND(AC8718="",M8718=""),0,IF((AC8718=""),M8718,IF((M8718=""),AC8718,AC8718+M8718)))</f>
        <v>1287975</v>
      </c>
      <c r="AE8718" s="137">
        <f>IF( (X8718=""),AD8718*1,AD8718*(X8718/100) )</f>
        <v>1287975</v>
      </c>
      <c r="AF8718" s="137">
        <v>50000000</v>
      </c>
      <c r="AG8718" s="137">
        <f>IF((AF8718-AE8718) &gt; 1,0,IF((AF8718-AE8718)&lt;0,AE8718-AF8718,AF8718-AE8718))</f>
        <v>0</v>
      </c>
      <c r="AH8718" s="137">
        <v>0.01</v>
      </c>
    </row>
    <row r="8719" spans="1:34" s="173" customFormat="1" x14ac:dyDescent="0.55000000000000004">
      <c r="A8719" s="122"/>
      <c r="B8719" s="123">
        <v>4046</v>
      </c>
      <c r="C8719" s="123">
        <v>7121</v>
      </c>
      <c r="D8719" s="135" t="s">
        <v>11894</v>
      </c>
      <c r="E8719" s="123" t="s">
        <v>34</v>
      </c>
      <c r="F8719" s="123">
        <v>4942</v>
      </c>
      <c r="G8719" s="123">
        <v>42</v>
      </c>
      <c r="H8719" s="123">
        <v>3</v>
      </c>
      <c r="I8719" s="136">
        <v>81</v>
      </c>
      <c r="J8719" s="123" t="s">
        <v>38</v>
      </c>
      <c r="K8719" s="137">
        <f>((G8719*400)+(H8719*100))+I8719</f>
        <v>17181</v>
      </c>
      <c r="L8719" s="137">
        <v>275</v>
      </c>
      <c r="M8719" s="137">
        <f>K8719*L8719</f>
        <v>4724775</v>
      </c>
      <c r="N8719" s="123"/>
      <c r="O8719" s="108"/>
      <c r="P8719" s="138"/>
      <c r="Q8719" s="108"/>
      <c r="R8719" s="108"/>
      <c r="S8719" s="139"/>
      <c r="T8719" s="123"/>
      <c r="U8719" s="123"/>
      <c r="V8719" s="123"/>
      <c r="W8719" s="137"/>
      <c r="X8719" s="136"/>
      <c r="Y8719" s="137"/>
      <c r="Z8719" s="137"/>
      <c r="AA8719" s="119"/>
      <c r="AB8719" s="119"/>
      <c r="AC8719" s="137"/>
      <c r="AD8719" s="137">
        <f>IF(AND(AC8719="",M8719=""),0,IF((AC8719=""),M8719,IF((M8719=""),AC8719,AC8719+M8719)))</f>
        <v>4724775</v>
      </c>
      <c r="AE8719" s="137">
        <f>IF( (X8719=""),AD8719*1,AD8719*(X8719/100) )</f>
        <v>4724775</v>
      </c>
      <c r="AF8719" s="137">
        <v>50000000</v>
      </c>
      <c r="AG8719" s="137">
        <f>IF((AF8719-AE8719) &gt; 1,0,IF((AF8719-AE8719)&lt;0,AE8719-AF8719,AF8719-AE8719))</f>
        <v>0</v>
      </c>
      <c r="AH8719" s="137">
        <v>0.01</v>
      </c>
    </row>
    <row r="8720" spans="1:34" s="173" customFormat="1" x14ac:dyDescent="0.55000000000000004">
      <c r="A8720" s="122"/>
      <c r="B8720" s="123">
        <v>4047</v>
      </c>
      <c r="C8720" s="123">
        <v>7123</v>
      </c>
      <c r="D8720" s="135" t="s">
        <v>11895</v>
      </c>
      <c r="E8720" s="123" t="s">
        <v>34</v>
      </c>
      <c r="F8720" s="123">
        <v>5364</v>
      </c>
      <c r="G8720" s="123">
        <v>30</v>
      </c>
      <c r="H8720" s="123">
        <v>1</v>
      </c>
      <c r="I8720" s="136">
        <v>65</v>
      </c>
      <c r="J8720" s="123" t="s">
        <v>38</v>
      </c>
      <c r="K8720" s="137">
        <f>((G8720*400)+(H8720*100))+I8720</f>
        <v>12165</v>
      </c>
      <c r="L8720" s="137">
        <v>275</v>
      </c>
      <c r="M8720" s="137">
        <f>K8720*L8720</f>
        <v>3345375</v>
      </c>
      <c r="N8720" s="123"/>
      <c r="O8720" s="108"/>
      <c r="P8720" s="138"/>
      <c r="Q8720" s="108"/>
      <c r="R8720" s="108"/>
      <c r="S8720" s="139"/>
      <c r="T8720" s="123"/>
      <c r="U8720" s="123"/>
      <c r="V8720" s="123"/>
      <c r="W8720" s="137"/>
      <c r="X8720" s="136"/>
      <c r="Y8720" s="137"/>
      <c r="Z8720" s="137"/>
      <c r="AA8720" s="119"/>
      <c r="AB8720" s="119"/>
      <c r="AC8720" s="137"/>
      <c r="AD8720" s="137">
        <f>IF(AND(AC8720="",M8720=""),0,IF((AC8720=""),M8720,IF((M8720=""),AC8720,AC8720+M8720)))</f>
        <v>3345375</v>
      </c>
      <c r="AE8720" s="137">
        <f>IF( (X8720=""),AD8720*1,AD8720*(X8720/100) )</f>
        <v>3345375</v>
      </c>
      <c r="AF8720" s="137">
        <v>50000000</v>
      </c>
      <c r="AG8720" s="137">
        <f>IF((AF8720-AE8720) &gt; 1,0,IF((AF8720-AE8720)&lt;0,AE8720-AF8720,AF8720-AE8720))</f>
        <v>0</v>
      </c>
      <c r="AH8720" s="137">
        <v>0.01</v>
      </c>
    </row>
    <row r="8721" spans="1:34" s="173" customFormat="1" x14ac:dyDescent="0.55000000000000004">
      <c r="A8721" s="122"/>
      <c r="B8721" s="123">
        <v>4048</v>
      </c>
      <c r="C8721" s="123">
        <v>7159</v>
      </c>
      <c r="D8721" s="135" t="s">
        <v>11896</v>
      </c>
      <c r="E8721" s="123" t="s">
        <v>34</v>
      </c>
      <c r="F8721" s="123">
        <v>9017</v>
      </c>
      <c r="G8721" s="123">
        <v>10</v>
      </c>
      <c r="H8721" s="123">
        <v>3</v>
      </c>
      <c r="I8721" s="136">
        <v>37</v>
      </c>
      <c r="J8721" s="123" t="s">
        <v>38</v>
      </c>
      <c r="K8721" s="137">
        <f>((G8721*400)+(H8721*100))+I8721</f>
        <v>4337</v>
      </c>
      <c r="L8721" s="137">
        <v>475</v>
      </c>
      <c r="M8721" s="137">
        <f>K8721*L8721</f>
        <v>2060075</v>
      </c>
      <c r="N8721" s="123"/>
      <c r="O8721" s="108"/>
      <c r="P8721" s="138"/>
      <c r="Q8721" s="108"/>
      <c r="R8721" s="108"/>
      <c r="S8721" s="139"/>
      <c r="T8721" s="123"/>
      <c r="U8721" s="123"/>
      <c r="V8721" s="123"/>
      <c r="W8721" s="137"/>
      <c r="X8721" s="136"/>
      <c r="Y8721" s="137"/>
      <c r="Z8721" s="137"/>
      <c r="AA8721" s="119"/>
      <c r="AB8721" s="119"/>
      <c r="AC8721" s="137"/>
      <c r="AD8721" s="137">
        <f>IF(AND(AC8721="",M8721=""),0,IF((AC8721=""),M8721,IF((M8721=""),AC8721,AC8721+M8721)))</f>
        <v>2060075</v>
      </c>
      <c r="AE8721" s="137">
        <f>IF( (X8721=""),AD8721*1,AD8721*(X8721/100) )</f>
        <v>2060075</v>
      </c>
      <c r="AF8721" s="137">
        <v>50000000</v>
      </c>
      <c r="AG8721" s="137">
        <f>IF((AF8721-AE8721) &gt; 1,0,IF((AF8721-AE8721)&lt;0,AE8721-AF8721,AF8721-AE8721))</f>
        <v>0</v>
      </c>
      <c r="AH8721" s="137">
        <v>0.01</v>
      </c>
    </row>
    <row r="8722" spans="1:34" s="173" customFormat="1" x14ac:dyDescent="0.55000000000000004">
      <c r="A8722" s="122"/>
      <c r="B8722" s="123"/>
      <c r="C8722" s="123"/>
      <c r="D8722" s="135"/>
      <c r="E8722" s="123"/>
      <c r="F8722" s="123"/>
      <c r="G8722" s="123"/>
      <c r="H8722" s="123"/>
      <c r="I8722" s="136"/>
      <c r="J8722" s="123"/>
      <c r="K8722" s="137"/>
      <c r="L8722" s="137" t="s">
        <v>63</v>
      </c>
      <c r="M8722" s="137">
        <f>SUM(M8718:M8721)</f>
        <v>11418200</v>
      </c>
      <c r="N8722" s="123"/>
      <c r="O8722" s="108"/>
      <c r="P8722" s="138"/>
      <c r="Q8722" s="108"/>
      <c r="R8722" s="108"/>
      <c r="S8722" s="139"/>
      <c r="T8722" s="123"/>
      <c r="U8722" s="123"/>
      <c r="V8722" s="123"/>
      <c r="W8722" s="137"/>
      <c r="X8722" s="136"/>
      <c r="Y8722" s="137"/>
      <c r="Z8722" s="137"/>
      <c r="AA8722" s="119"/>
      <c r="AB8722" s="119"/>
      <c r="AC8722" s="137"/>
      <c r="AD8722" s="137"/>
      <c r="AE8722" s="137">
        <f>SUM(AE8718:AE8721)</f>
        <v>11418200</v>
      </c>
      <c r="AF8722" s="137"/>
      <c r="AG8722" s="137">
        <f>SUM(AG8718:AG8721)</f>
        <v>0</v>
      </c>
      <c r="AH8722" s="137"/>
    </row>
    <row r="8723" spans="1:34" s="173" customFormat="1" x14ac:dyDescent="0.55000000000000004">
      <c r="A8723" s="122" t="s">
        <v>1797</v>
      </c>
      <c r="B8723" s="123">
        <v>4049</v>
      </c>
      <c r="C8723" s="123">
        <v>6195</v>
      </c>
      <c r="D8723" s="135" t="s">
        <v>11897</v>
      </c>
      <c r="E8723" s="123" t="s">
        <v>37</v>
      </c>
      <c r="F8723" s="123">
        <v>5367</v>
      </c>
      <c r="G8723" s="123">
        <v>29</v>
      </c>
      <c r="H8723" s="123">
        <v>2</v>
      </c>
      <c r="I8723" s="136">
        <v>99</v>
      </c>
      <c r="J8723" s="123" t="s">
        <v>38</v>
      </c>
      <c r="K8723" s="137">
        <f>((G8723*400)+(H8723*100))+I8723</f>
        <v>11899</v>
      </c>
      <c r="L8723" s="137">
        <v>400</v>
      </c>
      <c r="M8723" s="137">
        <f>K8723*L8723</f>
        <v>4759600</v>
      </c>
      <c r="N8723" s="123"/>
      <c r="O8723" s="108"/>
      <c r="P8723" s="138"/>
      <c r="Q8723" s="108"/>
      <c r="R8723" s="108"/>
      <c r="S8723" s="139"/>
      <c r="T8723" s="123"/>
      <c r="U8723" s="123"/>
      <c r="V8723" s="123"/>
      <c r="W8723" s="137"/>
      <c r="X8723" s="136"/>
      <c r="Y8723" s="137"/>
      <c r="Z8723" s="137"/>
      <c r="AA8723" s="119"/>
      <c r="AB8723" s="119"/>
      <c r="AC8723" s="137"/>
      <c r="AD8723" s="137">
        <f>IF(AND(AC8723="",M8723=""),0,IF((AC8723=""),M8723,IF((M8723=""),AC8723,AC8723+M8723)))</f>
        <v>4759600</v>
      </c>
      <c r="AE8723" s="137">
        <f>IF( (X8723=""),AD8723*1,AD8723*(X8723/100) )</f>
        <v>4759600</v>
      </c>
      <c r="AF8723" s="137">
        <v>0</v>
      </c>
      <c r="AG8723" s="137">
        <f>IF((AF8723-AE8723) &gt; 1,0,IF((AF8723-AE8723)&lt;0,AE8723-AF8723,AF8723-AE8723))</f>
        <v>4759600</v>
      </c>
      <c r="AH8723" s="137">
        <v>0.01</v>
      </c>
    </row>
    <row r="8724" spans="1:34" s="173" customFormat="1" x14ac:dyDescent="0.55000000000000004">
      <c r="A8724" s="122"/>
      <c r="B8724" s="123">
        <v>4050</v>
      </c>
      <c r="C8724" s="123">
        <v>6226</v>
      </c>
      <c r="D8724" s="135" t="s">
        <v>11898</v>
      </c>
      <c r="E8724" s="123" t="s">
        <v>37</v>
      </c>
      <c r="F8724" s="123">
        <v>5368</v>
      </c>
      <c r="G8724" s="123">
        <v>11</v>
      </c>
      <c r="H8724" s="123">
        <v>0</v>
      </c>
      <c r="I8724" s="136">
        <v>66</v>
      </c>
      <c r="J8724" s="123" t="s">
        <v>38</v>
      </c>
      <c r="K8724" s="137">
        <f>((G8724*400)+(H8724*100))+I8724</f>
        <v>4466</v>
      </c>
      <c r="L8724" s="137">
        <v>800</v>
      </c>
      <c r="M8724" s="137">
        <f>K8724*L8724</f>
        <v>3572800</v>
      </c>
      <c r="N8724" s="123"/>
      <c r="O8724" s="108"/>
      <c r="P8724" s="138"/>
      <c r="Q8724" s="108"/>
      <c r="R8724" s="108"/>
      <c r="S8724" s="139"/>
      <c r="T8724" s="123"/>
      <c r="U8724" s="123"/>
      <c r="V8724" s="123"/>
      <c r="W8724" s="137"/>
      <c r="X8724" s="136"/>
      <c r="Y8724" s="137"/>
      <c r="Z8724" s="137"/>
      <c r="AA8724" s="119"/>
      <c r="AB8724" s="119"/>
      <c r="AC8724" s="137"/>
      <c r="AD8724" s="137">
        <f>IF(AND(AC8724="",M8724=""),0,IF((AC8724=""),M8724,IF((M8724=""),AC8724,AC8724+M8724)))</f>
        <v>3572800</v>
      </c>
      <c r="AE8724" s="137">
        <f>IF( (X8724=""),AD8724*1,AD8724*(X8724/100) )</f>
        <v>3572800</v>
      </c>
      <c r="AF8724" s="137">
        <v>0</v>
      </c>
      <c r="AG8724" s="137">
        <f>IF((AF8724-AE8724) &gt; 1,0,IF((AF8724-AE8724)&lt;0,AE8724-AF8724,AF8724-AE8724))</f>
        <v>3572800</v>
      </c>
      <c r="AH8724" s="137">
        <v>0.01</v>
      </c>
    </row>
    <row r="8725" spans="1:34" s="173" customFormat="1" x14ac:dyDescent="0.55000000000000004">
      <c r="A8725" s="122" t="s">
        <v>9842</v>
      </c>
      <c r="B8725" s="123">
        <v>3114</v>
      </c>
      <c r="C8725" s="123">
        <v>6780</v>
      </c>
      <c r="D8725" s="135" t="s">
        <v>9843</v>
      </c>
      <c r="E8725" s="123" t="s">
        <v>34</v>
      </c>
      <c r="F8725" s="123">
        <v>23512</v>
      </c>
      <c r="G8725" s="123">
        <v>0</v>
      </c>
      <c r="H8725" s="123">
        <v>2</v>
      </c>
      <c r="I8725" s="136">
        <v>2</v>
      </c>
      <c r="J8725" s="123" t="s">
        <v>15338</v>
      </c>
      <c r="K8725" s="137">
        <f>((G8725*400)+(H8725*100))+I8725</f>
        <v>202</v>
      </c>
      <c r="L8725" s="137">
        <v>850</v>
      </c>
      <c r="M8725" s="137">
        <f>K8725*L8725</f>
        <v>171700</v>
      </c>
      <c r="N8725" s="123"/>
      <c r="O8725" s="108"/>
      <c r="P8725" s="138"/>
      <c r="Q8725" s="108"/>
      <c r="R8725" s="108"/>
      <c r="S8725" s="139"/>
      <c r="T8725" s="123"/>
      <c r="U8725" s="123"/>
      <c r="V8725" s="123"/>
      <c r="W8725" s="137"/>
      <c r="X8725" s="136"/>
      <c r="Y8725" s="137"/>
      <c r="Z8725" s="137"/>
      <c r="AA8725" s="119"/>
      <c r="AB8725" s="119"/>
      <c r="AC8725" s="137"/>
      <c r="AD8725" s="137">
        <f>IF(AND(AC8725="",M8725=""),0,IF((AC8725=""),M8725, IF( (M8725=""),AC8725,SUM(AC8725:AC8725)+M8725)))</f>
        <v>171700</v>
      </c>
      <c r="AE8725" s="137">
        <f>IF( (X8725=""),AD8725*1,AD8725*(X8725/100) )</f>
        <v>171700</v>
      </c>
      <c r="AF8725" s="137">
        <v>0</v>
      </c>
      <c r="AG8725" s="137">
        <f>IF((AF8725-AE8725) &gt; 1,0,IF((AF8725-AE8725)&lt;0,AE8725-AF8725,AF8725-AE8725))</f>
        <v>171700</v>
      </c>
      <c r="AH8725" s="137">
        <v>0.3</v>
      </c>
    </row>
    <row r="8726" spans="1:34" s="173" customFormat="1" x14ac:dyDescent="0.55000000000000004">
      <c r="A8726" s="122"/>
      <c r="B8726" s="123"/>
      <c r="C8726" s="123"/>
      <c r="D8726" s="135"/>
      <c r="E8726" s="123"/>
      <c r="F8726" s="123"/>
      <c r="G8726" s="123"/>
      <c r="H8726" s="123"/>
      <c r="I8726" s="136"/>
      <c r="J8726" s="123"/>
      <c r="K8726" s="137"/>
      <c r="L8726" s="137" t="s">
        <v>63</v>
      </c>
      <c r="M8726" s="137">
        <f>SUM(M8723:M8725)</f>
        <v>8504100</v>
      </c>
      <c r="N8726" s="123"/>
      <c r="O8726" s="108"/>
      <c r="P8726" s="138"/>
      <c r="Q8726" s="108"/>
      <c r="R8726" s="108"/>
      <c r="S8726" s="139"/>
      <c r="T8726" s="123"/>
      <c r="U8726" s="123"/>
      <c r="V8726" s="123"/>
      <c r="W8726" s="137"/>
      <c r="X8726" s="136"/>
      <c r="Y8726" s="137"/>
      <c r="Z8726" s="137"/>
      <c r="AA8726" s="119"/>
      <c r="AB8726" s="119"/>
      <c r="AC8726" s="137"/>
      <c r="AD8726" s="137"/>
      <c r="AE8726" s="137">
        <f>SUM(AE8723:AE8725)</f>
        <v>8504100</v>
      </c>
      <c r="AF8726" s="137"/>
      <c r="AG8726" s="137">
        <f>SUM(AG8723:AG8725)</f>
        <v>8504100</v>
      </c>
      <c r="AH8726" s="137"/>
    </row>
    <row r="8727" spans="1:34" s="173" customFormat="1" x14ac:dyDescent="0.55000000000000004">
      <c r="A8727" s="122" t="s">
        <v>11906</v>
      </c>
      <c r="B8727" s="123">
        <v>4052</v>
      </c>
      <c r="C8727" s="123">
        <v>6965</v>
      </c>
      <c r="D8727" s="135" t="s">
        <v>11907</v>
      </c>
      <c r="E8727" s="123" t="s">
        <v>34</v>
      </c>
      <c r="F8727" s="123">
        <v>23666</v>
      </c>
      <c r="G8727" s="123">
        <v>0</v>
      </c>
      <c r="H8727" s="123">
        <v>1</v>
      </c>
      <c r="I8727" s="136">
        <v>67</v>
      </c>
      <c r="J8727" s="123" t="s">
        <v>68</v>
      </c>
      <c r="K8727" s="137">
        <f>((G8727*400)+(H8727*100))+I8727</f>
        <v>167</v>
      </c>
      <c r="L8727" s="137">
        <v>850</v>
      </c>
      <c r="M8727" s="137">
        <f>K8727*L8727</f>
        <v>141950</v>
      </c>
      <c r="N8727" s="123"/>
      <c r="O8727" s="108"/>
      <c r="P8727" s="138"/>
      <c r="Q8727" s="108"/>
      <c r="R8727" s="108"/>
      <c r="S8727" s="139"/>
      <c r="T8727" s="123"/>
      <c r="U8727" s="123"/>
      <c r="V8727" s="123"/>
      <c r="W8727" s="137"/>
      <c r="X8727" s="136"/>
      <c r="Y8727" s="137"/>
      <c r="Z8727" s="137"/>
      <c r="AA8727" s="119"/>
      <c r="AB8727" s="119"/>
      <c r="AC8727" s="137"/>
      <c r="AD8727" s="137">
        <f>IF(AND(AC8727="",M8727=""),0,IF((AC8727=""),M8727,IF((M8727=""),AC8727,AC8727+M8727)))</f>
        <v>141950</v>
      </c>
      <c r="AE8727" s="137">
        <f>IF( (X8727=""),AD8727*1,AD8727*(X8727/100) )</f>
        <v>141950</v>
      </c>
      <c r="AF8727" s="137">
        <v>0</v>
      </c>
      <c r="AG8727" s="137">
        <f>IF((AF8727-AE8727) &gt; 1,0,IF((AF8727-AE8727)&lt;0,AE8727-AF8727,AF8727-AE8727))</f>
        <v>141950</v>
      </c>
      <c r="AH8727" s="137">
        <v>0.3</v>
      </c>
    </row>
    <row r="8728" spans="1:34" s="173" customFormat="1" x14ac:dyDescent="0.55000000000000004">
      <c r="A8728" s="122"/>
      <c r="B8728" s="123"/>
      <c r="C8728" s="123"/>
      <c r="D8728" s="135"/>
      <c r="E8728" s="123"/>
      <c r="F8728" s="123"/>
      <c r="G8728" s="123"/>
      <c r="H8728" s="123"/>
      <c r="I8728" s="136"/>
      <c r="J8728" s="123"/>
      <c r="K8728" s="137"/>
      <c r="L8728" s="137" t="s">
        <v>63</v>
      </c>
      <c r="M8728" s="137">
        <f>SUM(M8727:M8727)</f>
        <v>141950</v>
      </c>
      <c r="N8728" s="123"/>
      <c r="O8728" s="108"/>
      <c r="P8728" s="138"/>
      <c r="Q8728" s="108"/>
      <c r="R8728" s="108"/>
      <c r="S8728" s="139"/>
      <c r="T8728" s="123"/>
      <c r="U8728" s="123"/>
      <c r="V8728" s="123"/>
      <c r="W8728" s="137"/>
      <c r="X8728" s="136"/>
      <c r="Y8728" s="137"/>
      <c r="Z8728" s="137"/>
      <c r="AA8728" s="119"/>
      <c r="AB8728" s="119"/>
      <c r="AC8728" s="137"/>
      <c r="AD8728" s="137"/>
      <c r="AE8728" s="137">
        <f>SUM(AE8727:AE8727)</f>
        <v>141950</v>
      </c>
      <c r="AF8728" s="137"/>
      <c r="AG8728" s="137">
        <f>SUM(AG8727:AG8727)</f>
        <v>141950</v>
      </c>
      <c r="AH8728" s="137"/>
    </row>
    <row r="8729" spans="1:34" s="173" customFormat="1" x14ac:dyDescent="0.55000000000000004">
      <c r="A8729" s="122" t="s">
        <v>11908</v>
      </c>
      <c r="B8729" s="123">
        <v>4053</v>
      </c>
      <c r="C8729" s="123">
        <v>8283</v>
      </c>
      <c r="D8729" s="135" t="s">
        <v>11909</v>
      </c>
      <c r="E8729" s="123" t="s">
        <v>34</v>
      </c>
      <c r="F8729" s="123">
        <v>9995</v>
      </c>
      <c r="G8729" s="123">
        <v>1</v>
      </c>
      <c r="H8729" s="123">
        <v>0</v>
      </c>
      <c r="I8729" s="136">
        <v>0</v>
      </c>
      <c r="J8729" s="123" t="s">
        <v>38</v>
      </c>
      <c r="K8729" s="137">
        <f>((G8729*400)+(H8729*100))+I8729</f>
        <v>400</v>
      </c>
      <c r="L8729" s="137">
        <v>5750</v>
      </c>
      <c r="M8729" s="137">
        <f>K8729*L8729</f>
        <v>2300000</v>
      </c>
      <c r="N8729" s="123"/>
      <c r="O8729" s="108"/>
      <c r="P8729" s="138"/>
      <c r="Q8729" s="108"/>
      <c r="R8729" s="108"/>
      <c r="S8729" s="139"/>
      <c r="T8729" s="123"/>
      <c r="U8729" s="123"/>
      <c r="V8729" s="123"/>
      <c r="W8729" s="137"/>
      <c r="X8729" s="136"/>
      <c r="Y8729" s="137"/>
      <c r="Z8729" s="137"/>
      <c r="AA8729" s="119"/>
      <c r="AB8729" s="119"/>
      <c r="AC8729" s="137"/>
      <c r="AD8729" s="137">
        <f>IF(AND(AC8729="",M8729=""),0,IF((AC8729=""),M8729,IF((M8729=""),AC8729,AC8729+M8729)))</f>
        <v>2300000</v>
      </c>
      <c r="AE8729" s="137">
        <f>IF( (X8729=""),AD8729*1,AD8729*(X8729/100) )</f>
        <v>2300000</v>
      </c>
      <c r="AF8729" s="137">
        <v>50000000</v>
      </c>
      <c r="AG8729" s="137">
        <f>IF((AF8729-AE8729) &gt; 1,0,IF((AF8729-AE8729)&lt;0,AE8729-AF8729,AF8729-AE8729))</f>
        <v>0</v>
      </c>
      <c r="AH8729" s="137">
        <v>0.01</v>
      </c>
    </row>
    <row r="8730" spans="1:34" s="173" customFormat="1" x14ac:dyDescent="0.55000000000000004">
      <c r="A8730" s="122"/>
      <c r="B8730" s="123">
        <v>4054</v>
      </c>
      <c r="C8730" s="123">
        <v>8304</v>
      </c>
      <c r="D8730" s="135" t="s">
        <v>11910</v>
      </c>
      <c r="E8730" s="123" t="s">
        <v>34</v>
      </c>
      <c r="F8730" s="123">
        <v>9997</v>
      </c>
      <c r="G8730" s="123">
        <v>1</v>
      </c>
      <c r="H8730" s="123">
        <v>0</v>
      </c>
      <c r="I8730" s="136">
        <v>0</v>
      </c>
      <c r="J8730" s="123" t="s">
        <v>38</v>
      </c>
      <c r="K8730" s="137">
        <f>((G8730*400)+(H8730*100))+I8730</f>
        <v>400</v>
      </c>
      <c r="L8730" s="137">
        <v>5750</v>
      </c>
      <c r="M8730" s="137">
        <f>K8730*L8730</f>
        <v>2300000</v>
      </c>
      <c r="N8730" s="123"/>
      <c r="O8730" s="108"/>
      <c r="P8730" s="138"/>
      <c r="Q8730" s="108"/>
      <c r="R8730" s="108"/>
      <c r="S8730" s="139"/>
      <c r="T8730" s="123"/>
      <c r="U8730" s="123"/>
      <c r="V8730" s="123"/>
      <c r="W8730" s="137"/>
      <c r="X8730" s="136"/>
      <c r="Y8730" s="137"/>
      <c r="Z8730" s="137"/>
      <c r="AA8730" s="119"/>
      <c r="AB8730" s="119"/>
      <c r="AC8730" s="137"/>
      <c r="AD8730" s="137">
        <f>IF(AND(AC8730="",M8730=""),0,IF((AC8730=""),M8730,IF((M8730=""),AC8730,AC8730+M8730)))</f>
        <v>2300000</v>
      </c>
      <c r="AE8730" s="137">
        <f>IF( (X8730=""),AD8730*1,AD8730*(X8730/100) )</f>
        <v>2300000</v>
      </c>
      <c r="AF8730" s="137">
        <v>50000000</v>
      </c>
      <c r="AG8730" s="137">
        <f>IF((AF8730-AE8730) &gt; 1,0,IF((AF8730-AE8730)&lt;0,AE8730-AF8730,AF8730-AE8730))</f>
        <v>0</v>
      </c>
      <c r="AH8730" s="137">
        <v>0.01</v>
      </c>
    </row>
    <row r="8731" spans="1:34" s="173" customFormat="1" x14ac:dyDescent="0.55000000000000004">
      <c r="A8731" s="122"/>
      <c r="B8731" s="123"/>
      <c r="C8731" s="123"/>
      <c r="D8731" s="135"/>
      <c r="E8731" s="123"/>
      <c r="F8731" s="123"/>
      <c r="G8731" s="123"/>
      <c r="H8731" s="123"/>
      <c r="I8731" s="136"/>
      <c r="J8731" s="123"/>
      <c r="K8731" s="137"/>
      <c r="L8731" s="137" t="s">
        <v>63</v>
      </c>
      <c r="M8731" s="137">
        <f>SUM(M8729:M8730)</f>
        <v>4600000</v>
      </c>
      <c r="N8731" s="123"/>
      <c r="O8731" s="108"/>
      <c r="P8731" s="138"/>
      <c r="Q8731" s="108"/>
      <c r="R8731" s="108"/>
      <c r="S8731" s="139"/>
      <c r="T8731" s="123"/>
      <c r="U8731" s="123"/>
      <c r="V8731" s="123"/>
      <c r="W8731" s="137"/>
      <c r="X8731" s="136"/>
      <c r="Y8731" s="137"/>
      <c r="Z8731" s="137"/>
      <c r="AA8731" s="119"/>
      <c r="AB8731" s="119"/>
      <c r="AC8731" s="137"/>
      <c r="AD8731" s="137"/>
      <c r="AE8731" s="137">
        <f>SUM(AE8729:AE8730)</f>
        <v>4600000</v>
      </c>
      <c r="AF8731" s="137"/>
      <c r="AG8731" s="137">
        <f>SUM(AG8729:AG8730)</f>
        <v>0</v>
      </c>
      <c r="AH8731" s="137"/>
    </row>
    <row r="8732" spans="1:34" s="173" customFormat="1" x14ac:dyDescent="0.55000000000000004">
      <c r="A8732" s="122" t="s">
        <v>11911</v>
      </c>
      <c r="B8732" s="123">
        <v>4055</v>
      </c>
      <c r="C8732" s="123">
        <v>4714</v>
      </c>
      <c r="D8732" s="135" t="s">
        <v>11912</v>
      </c>
      <c r="E8732" s="123" t="s">
        <v>37</v>
      </c>
      <c r="F8732" s="123">
        <v>5816</v>
      </c>
      <c r="G8732" s="123">
        <v>9</v>
      </c>
      <c r="H8732" s="123">
        <v>2</v>
      </c>
      <c r="I8732" s="136">
        <v>86</v>
      </c>
      <c r="J8732" s="123" t="s">
        <v>38</v>
      </c>
      <c r="K8732" s="137">
        <f>((G8732*400)+(H8732*100))+I8732</f>
        <v>3886</v>
      </c>
      <c r="L8732" s="137">
        <v>225</v>
      </c>
      <c r="M8732" s="137">
        <f>K8732*L8732</f>
        <v>874350</v>
      </c>
      <c r="N8732" s="123"/>
      <c r="O8732" s="108"/>
      <c r="P8732" s="138"/>
      <c r="Q8732" s="108"/>
      <c r="R8732" s="108"/>
      <c r="S8732" s="139"/>
      <c r="T8732" s="123"/>
      <c r="U8732" s="123"/>
      <c r="V8732" s="123"/>
      <c r="W8732" s="137"/>
      <c r="X8732" s="136"/>
      <c r="Y8732" s="137"/>
      <c r="Z8732" s="137"/>
      <c r="AA8732" s="119"/>
      <c r="AB8732" s="119"/>
      <c r="AC8732" s="137"/>
      <c r="AD8732" s="137">
        <f>IF(AND(AC8732="",M8732=""),0,IF((AC8732=""),M8732,IF((M8732=""),AC8732,AC8732+M8732)))</f>
        <v>874350</v>
      </c>
      <c r="AE8732" s="137">
        <f>IF( (X8732=""),AD8732*1,AD8732*(X8732/100) )</f>
        <v>874350</v>
      </c>
      <c r="AF8732" s="137">
        <v>0</v>
      </c>
      <c r="AG8732" s="137">
        <f>IF((AF8732-AE8732) &gt; 1,0,IF((AF8732-AE8732)&lt;0,AE8732-AF8732,AF8732-AE8732))</f>
        <v>874350</v>
      </c>
      <c r="AH8732" s="137">
        <v>0.01</v>
      </c>
    </row>
    <row r="8733" spans="1:34" s="173" customFormat="1" x14ac:dyDescent="0.55000000000000004">
      <c r="A8733" s="122"/>
      <c r="B8733" s="123">
        <v>4056</v>
      </c>
      <c r="C8733" s="123">
        <v>4760</v>
      </c>
      <c r="D8733" s="135" t="s">
        <v>11913</v>
      </c>
      <c r="E8733" s="123" t="s">
        <v>37</v>
      </c>
      <c r="F8733" s="123">
        <v>5817</v>
      </c>
      <c r="G8733" s="123">
        <v>3</v>
      </c>
      <c r="H8733" s="123">
        <v>3</v>
      </c>
      <c r="I8733" s="136">
        <v>62</v>
      </c>
      <c r="J8733" s="123" t="s">
        <v>38</v>
      </c>
      <c r="K8733" s="137">
        <f>((G8733*400)+(H8733*100))+I8733</f>
        <v>1562</v>
      </c>
      <c r="L8733" s="137">
        <v>225</v>
      </c>
      <c r="M8733" s="137">
        <f>K8733*L8733</f>
        <v>351450</v>
      </c>
      <c r="N8733" s="123"/>
      <c r="O8733" s="108"/>
      <c r="P8733" s="138"/>
      <c r="Q8733" s="108"/>
      <c r="R8733" s="108"/>
      <c r="S8733" s="139"/>
      <c r="T8733" s="123"/>
      <c r="U8733" s="123"/>
      <c r="V8733" s="123"/>
      <c r="W8733" s="137"/>
      <c r="X8733" s="136"/>
      <c r="Y8733" s="137"/>
      <c r="Z8733" s="137"/>
      <c r="AA8733" s="119"/>
      <c r="AB8733" s="119"/>
      <c r="AC8733" s="137"/>
      <c r="AD8733" s="137">
        <f>IF(AND(AC8733="",M8733=""),0,IF((AC8733=""),M8733,IF((M8733=""),AC8733,AC8733+M8733)))</f>
        <v>351450</v>
      </c>
      <c r="AE8733" s="137">
        <f>IF( (X8733=""),AD8733*1,AD8733*(X8733/100) )</f>
        <v>351450</v>
      </c>
      <c r="AF8733" s="137">
        <v>0</v>
      </c>
      <c r="AG8733" s="137">
        <f>IF((AF8733-AE8733) &gt; 1,0,IF((AF8733-AE8733)&lt;0,AE8733-AF8733,AF8733-AE8733))</f>
        <v>351450</v>
      </c>
      <c r="AH8733" s="137">
        <v>0.01</v>
      </c>
    </row>
    <row r="8734" spans="1:34" s="173" customFormat="1" x14ac:dyDescent="0.55000000000000004">
      <c r="A8734" s="122"/>
      <c r="B8734" s="123">
        <v>4057</v>
      </c>
      <c r="C8734" s="123">
        <v>4767</v>
      </c>
      <c r="D8734" s="135" t="s">
        <v>11914</v>
      </c>
      <c r="E8734" s="123" t="s">
        <v>37</v>
      </c>
      <c r="F8734" s="123">
        <v>5818</v>
      </c>
      <c r="G8734" s="123">
        <v>3</v>
      </c>
      <c r="H8734" s="123">
        <v>3</v>
      </c>
      <c r="I8734" s="136">
        <v>5</v>
      </c>
      <c r="J8734" s="123" t="s">
        <v>38</v>
      </c>
      <c r="K8734" s="137">
        <f>((G8734*400)+(H8734*100))+I8734</f>
        <v>1505</v>
      </c>
      <c r="L8734" s="137">
        <v>225</v>
      </c>
      <c r="M8734" s="137">
        <f>K8734*L8734</f>
        <v>338625</v>
      </c>
      <c r="N8734" s="123"/>
      <c r="O8734" s="108"/>
      <c r="P8734" s="138"/>
      <c r="Q8734" s="108"/>
      <c r="R8734" s="108"/>
      <c r="S8734" s="139"/>
      <c r="T8734" s="123"/>
      <c r="U8734" s="123"/>
      <c r="V8734" s="123"/>
      <c r="W8734" s="137"/>
      <c r="X8734" s="136"/>
      <c r="Y8734" s="137"/>
      <c r="Z8734" s="137"/>
      <c r="AA8734" s="119"/>
      <c r="AB8734" s="119"/>
      <c r="AC8734" s="137"/>
      <c r="AD8734" s="137">
        <f>IF(AND(AC8734="",M8734=""),0,IF((AC8734=""),M8734,IF((M8734=""),AC8734,AC8734+M8734)))</f>
        <v>338625</v>
      </c>
      <c r="AE8734" s="137">
        <f>IF( (X8734=""),AD8734*1,AD8734*(X8734/100) )</f>
        <v>338625</v>
      </c>
      <c r="AF8734" s="137">
        <v>0</v>
      </c>
      <c r="AG8734" s="137">
        <f>IF((AF8734-AE8734) &gt; 1,0,IF((AF8734-AE8734)&lt;0,AE8734-AF8734,AF8734-AE8734))</f>
        <v>338625</v>
      </c>
      <c r="AH8734" s="137">
        <v>0.01</v>
      </c>
    </row>
    <row r="8735" spans="1:34" s="173" customFormat="1" x14ac:dyDescent="0.55000000000000004">
      <c r="A8735" s="122"/>
      <c r="B8735" s="123">
        <v>4058</v>
      </c>
      <c r="C8735" s="123">
        <v>4695</v>
      </c>
      <c r="D8735" s="135" t="s">
        <v>11915</v>
      </c>
      <c r="E8735" s="123" t="s">
        <v>37</v>
      </c>
      <c r="F8735" s="123">
        <v>5893</v>
      </c>
      <c r="G8735" s="123">
        <v>5</v>
      </c>
      <c r="H8735" s="123">
        <v>2</v>
      </c>
      <c r="I8735" s="136">
        <v>37</v>
      </c>
      <c r="J8735" s="123" t="s">
        <v>38</v>
      </c>
      <c r="K8735" s="137">
        <f>((G8735*400)+(H8735*100))+I8735</f>
        <v>2237</v>
      </c>
      <c r="L8735" s="137">
        <v>225</v>
      </c>
      <c r="M8735" s="137">
        <f>K8735*L8735</f>
        <v>503325</v>
      </c>
      <c r="N8735" s="123"/>
      <c r="O8735" s="108"/>
      <c r="P8735" s="138"/>
      <c r="Q8735" s="108"/>
      <c r="R8735" s="108"/>
      <c r="S8735" s="139"/>
      <c r="T8735" s="123"/>
      <c r="U8735" s="123"/>
      <c r="V8735" s="123"/>
      <c r="W8735" s="137"/>
      <c r="X8735" s="136"/>
      <c r="Y8735" s="137"/>
      <c r="Z8735" s="137"/>
      <c r="AA8735" s="119"/>
      <c r="AB8735" s="119"/>
      <c r="AC8735" s="137"/>
      <c r="AD8735" s="137">
        <f>IF(AND(AC8735="",M8735=""),0,IF((AC8735=""),M8735,IF((M8735=""),AC8735,AC8735+M8735)))</f>
        <v>503325</v>
      </c>
      <c r="AE8735" s="137">
        <f>IF( (X8735=""),AD8735*1,AD8735*(X8735/100) )</f>
        <v>503325</v>
      </c>
      <c r="AF8735" s="137">
        <v>0</v>
      </c>
      <c r="AG8735" s="137">
        <f>IF((AF8735-AE8735) &gt; 1,0,IF((AF8735-AE8735)&lt;0,AE8735-AF8735,AF8735-AE8735))</f>
        <v>503325</v>
      </c>
      <c r="AH8735" s="137">
        <v>0.01</v>
      </c>
    </row>
    <row r="8736" spans="1:34" s="173" customFormat="1" x14ac:dyDescent="0.55000000000000004">
      <c r="A8736" s="122"/>
      <c r="B8736" s="123"/>
      <c r="C8736" s="123"/>
      <c r="D8736" s="135"/>
      <c r="E8736" s="123"/>
      <c r="F8736" s="123"/>
      <c r="G8736" s="123"/>
      <c r="H8736" s="123"/>
      <c r="I8736" s="136"/>
      <c r="J8736" s="123"/>
      <c r="K8736" s="137"/>
      <c r="L8736" s="137" t="s">
        <v>63</v>
      </c>
      <c r="M8736" s="137">
        <f>SUM(M8732:M8735)</f>
        <v>2067750</v>
      </c>
      <c r="N8736" s="123"/>
      <c r="O8736" s="108"/>
      <c r="P8736" s="138"/>
      <c r="Q8736" s="108"/>
      <c r="R8736" s="108"/>
      <c r="S8736" s="139"/>
      <c r="T8736" s="123"/>
      <c r="U8736" s="123"/>
      <c r="V8736" s="123"/>
      <c r="W8736" s="137"/>
      <c r="X8736" s="136"/>
      <c r="Y8736" s="137"/>
      <c r="Z8736" s="137"/>
      <c r="AA8736" s="119"/>
      <c r="AB8736" s="119"/>
      <c r="AC8736" s="137"/>
      <c r="AD8736" s="137"/>
      <c r="AE8736" s="137">
        <f>SUM(AE8732:AE8735)</f>
        <v>2067750</v>
      </c>
      <c r="AF8736" s="137"/>
      <c r="AG8736" s="137">
        <f>SUM(AG8732:AG8735)</f>
        <v>2067750</v>
      </c>
      <c r="AH8736" s="137"/>
    </row>
    <row r="8737" spans="1:34" s="173" customFormat="1" x14ac:dyDescent="0.55000000000000004">
      <c r="A8737" s="122" t="s">
        <v>11916</v>
      </c>
      <c r="B8737" s="123">
        <v>4059</v>
      </c>
      <c r="C8737" s="123">
        <v>7521</v>
      </c>
      <c r="D8737" s="135" t="s">
        <v>11917</v>
      </c>
      <c r="E8737" s="123" t="s">
        <v>67</v>
      </c>
      <c r="F8737" s="346">
        <v>2615</v>
      </c>
      <c r="G8737" s="123">
        <v>3</v>
      </c>
      <c r="H8737" s="123">
        <v>2</v>
      </c>
      <c r="I8737" s="136">
        <v>30</v>
      </c>
      <c r="J8737" s="123" t="s">
        <v>38</v>
      </c>
      <c r="K8737" s="137">
        <f>((G8737*400)+(H8737*100))+I8737</f>
        <v>1430</v>
      </c>
      <c r="L8737" s="137">
        <v>300</v>
      </c>
      <c r="M8737" s="137">
        <f>K8737*L8737</f>
        <v>429000</v>
      </c>
      <c r="N8737" s="123"/>
      <c r="O8737" s="108"/>
      <c r="P8737" s="138"/>
      <c r="Q8737" s="108"/>
      <c r="R8737" s="108"/>
      <c r="S8737" s="139"/>
      <c r="T8737" s="123"/>
      <c r="U8737" s="123"/>
      <c r="V8737" s="123"/>
      <c r="W8737" s="137"/>
      <c r="X8737" s="136"/>
      <c r="Y8737" s="137"/>
      <c r="Z8737" s="137"/>
      <c r="AA8737" s="119"/>
      <c r="AB8737" s="119"/>
      <c r="AC8737" s="137"/>
      <c r="AD8737" s="137">
        <f>IF(AND(AC8737="",M8737=""),0,IF((AC8737=""),M8737,IF((M8737=""),AC8737,AC8737+M8737)))</f>
        <v>429000</v>
      </c>
      <c r="AE8737" s="137">
        <f>IF( (X8737=""),AD8737*1,AD8737*(X8737/100) )</f>
        <v>429000</v>
      </c>
      <c r="AF8737" s="137">
        <v>0</v>
      </c>
      <c r="AG8737" s="137">
        <f>IF((AF8737-AE8737) &gt; 1,0,IF((AF8737-AE8737)&lt;0,AE8737-AF8737,AF8737-AE8737))</f>
        <v>429000</v>
      </c>
      <c r="AH8737" s="137">
        <v>0.01</v>
      </c>
    </row>
    <row r="8738" spans="1:34" s="173" customFormat="1" x14ac:dyDescent="0.55000000000000004">
      <c r="A8738" s="122"/>
      <c r="B8738" s="123">
        <v>4060</v>
      </c>
      <c r="C8738" s="123">
        <v>7511</v>
      </c>
      <c r="D8738" s="135" t="s">
        <v>11918</v>
      </c>
      <c r="E8738" s="123" t="s">
        <v>34</v>
      </c>
      <c r="F8738" s="123">
        <v>5682</v>
      </c>
      <c r="G8738" s="123">
        <v>3</v>
      </c>
      <c r="H8738" s="123">
        <v>3</v>
      </c>
      <c r="I8738" s="136">
        <v>30</v>
      </c>
      <c r="J8738" s="123" t="s">
        <v>38</v>
      </c>
      <c r="K8738" s="137">
        <f>((G8738*400)+(H8738*100))+I8738</f>
        <v>1530</v>
      </c>
      <c r="L8738" s="137">
        <v>375</v>
      </c>
      <c r="M8738" s="137">
        <f>K8738*L8738</f>
        <v>573750</v>
      </c>
      <c r="N8738" s="123"/>
      <c r="O8738" s="108"/>
      <c r="P8738" s="138"/>
      <c r="Q8738" s="108"/>
      <c r="R8738" s="108"/>
      <c r="S8738" s="139"/>
      <c r="T8738" s="123"/>
      <c r="U8738" s="123"/>
      <c r="V8738" s="123"/>
      <c r="W8738" s="137"/>
      <c r="X8738" s="136"/>
      <c r="Y8738" s="137"/>
      <c r="Z8738" s="137"/>
      <c r="AA8738" s="119"/>
      <c r="AB8738" s="119"/>
      <c r="AC8738" s="137"/>
      <c r="AD8738" s="137">
        <f>IF(AND(AC8738="",M8738=""),0,IF((AC8738=""),M8738,IF((M8738=""),AC8738,AC8738+M8738)))</f>
        <v>573750</v>
      </c>
      <c r="AE8738" s="137">
        <f>IF( (X8738=""),AD8738*1,AD8738*(X8738/100) )</f>
        <v>573750</v>
      </c>
      <c r="AF8738" s="137">
        <v>50000000</v>
      </c>
      <c r="AG8738" s="137">
        <f>IF((AF8738-AE8738) &gt; 1,0,IF((AF8738-AE8738)&lt;0,AE8738-AF8738,AF8738-AE8738))</f>
        <v>0</v>
      </c>
      <c r="AH8738" s="137">
        <v>0.01</v>
      </c>
    </row>
    <row r="8739" spans="1:34" s="173" customFormat="1" x14ac:dyDescent="0.55000000000000004">
      <c r="A8739" s="122"/>
      <c r="B8739" s="123">
        <v>4061</v>
      </c>
      <c r="C8739" s="123">
        <v>7510</v>
      </c>
      <c r="D8739" s="135" t="s">
        <v>11919</v>
      </c>
      <c r="E8739" s="123" t="s">
        <v>34</v>
      </c>
      <c r="F8739" s="123">
        <v>6335</v>
      </c>
      <c r="G8739" s="123">
        <v>4</v>
      </c>
      <c r="H8739" s="123">
        <v>2</v>
      </c>
      <c r="I8739" s="136">
        <v>42</v>
      </c>
      <c r="J8739" s="123" t="s">
        <v>38</v>
      </c>
      <c r="K8739" s="137">
        <f>((G8739*400)+(H8739*100))+I8739</f>
        <v>1842</v>
      </c>
      <c r="L8739" s="137">
        <v>375</v>
      </c>
      <c r="M8739" s="137">
        <f>K8739*L8739</f>
        <v>690750</v>
      </c>
      <c r="N8739" s="123"/>
      <c r="O8739" s="108"/>
      <c r="P8739" s="138"/>
      <c r="Q8739" s="108"/>
      <c r="R8739" s="108"/>
      <c r="S8739" s="139"/>
      <c r="T8739" s="123"/>
      <c r="U8739" s="123"/>
      <c r="V8739" s="123"/>
      <c r="W8739" s="137"/>
      <c r="X8739" s="136"/>
      <c r="Y8739" s="137"/>
      <c r="Z8739" s="137"/>
      <c r="AA8739" s="119"/>
      <c r="AB8739" s="119"/>
      <c r="AC8739" s="137"/>
      <c r="AD8739" s="137">
        <f>IF(AND(AC8739="",M8739=""),0,IF((AC8739=""),M8739,IF((M8739=""),AC8739,AC8739+M8739)))</f>
        <v>690750</v>
      </c>
      <c r="AE8739" s="137">
        <f>IF( (X8739=""),AD8739*1,AD8739*(X8739/100) )</f>
        <v>690750</v>
      </c>
      <c r="AF8739" s="137">
        <v>50000000</v>
      </c>
      <c r="AG8739" s="137">
        <f>IF((AF8739-AE8739) &gt; 1,0,IF((AF8739-AE8739)&lt;0,AE8739-AF8739,AF8739-AE8739))</f>
        <v>0</v>
      </c>
      <c r="AH8739" s="137">
        <v>0.01</v>
      </c>
    </row>
    <row r="8740" spans="1:34" s="173" customFormat="1" x14ac:dyDescent="0.55000000000000004">
      <c r="A8740" s="122"/>
      <c r="B8740" s="123">
        <v>4062</v>
      </c>
      <c r="C8740" s="123">
        <v>7509</v>
      </c>
      <c r="D8740" s="135" t="s">
        <v>11920</v>
      </c>
      <c r="E8740" s="123" t="s">
        <v>34</v>
      </c>
      <c r="F8740" s="123">
        <v>6336</v>
      </c>
      <c r="G8740" s="123">
        <v>3</v>
      </c>
      <c r="H8740" s="123">
        <v>3</v>
      </c>
      <c r="I8740" s="136">
        <v>17</v>
      </c>
      <c r="J8740" s="123" t="s">
        <v>38</v>
      </c>
      <c r="K8740" s="137">
        <f>((G8740*400)+(H8740*100))+I8740</f>
        <v>1517</v>
      </c>
      <c r="L8740" s="137">
        <v>375</v>
      </c>
      <c r="M8740" s="137">
        <f>K8740*L8740</f>
        <v>568875</v>
      </c>
      <c r="N8740" s="123"/>
      <c r="O8740" s="108"/>
      <c r="P8740" s="138"/>
      <c r="Q8740" s="108"/>
      <c r="R8740" s="108"/>
      <c r="S8740" s="139"/>
      <c r="T8740" s="123"/>
      <c r="U8740" s="123"/>
      <c r="V8740" s="123"/>
      <c r="W8740" s="137"/>
      <c r="X8740" s="136"/>
      <c r="Y8740" s="137"/>
      <c r="Z8740" s="137"/>
      <c r="AA8740" s="119"/>
      <c r="AB8740" s="119"/>
      <c r="AC8740" s="137"/>
      <c r="AD8740" s="137">
        <f>IF(AND(AC8740="",M8740=""),0,IF((AC8740=""),M8740,IF((M8740=""),AC8740,AC8740+M8740)))</f>
        <v>568875</v>
      </c>
      <c r="AE8740" s="137">
        <f>IF( (X8740=""),AD8740*1,AD8740*(X8740/100) )</f>
        <v>568875</v>
      </c>
      <c r="AF8740" s="137">
        <v>50000000</v>
      </c>
      <c r="AG8740" s="137">
        <f>IF((AF8740-AE8740) &gt; 1,0,IF((AF8740-AE8740)&lt;0,AE8740-AF8740,AF8740-AE8740))</f>
        <v>0</v>
      </c>
      <c r="AH8740" s="137">
        <v>0.01</v>
      </c>
    </row>
    <row r="8741" spans="1:34" s="173" customFormat="1" x14ac:dyDescent="0.55000000000000004">
      <c r="A8741" s="122"/>
      <c r="B8741" s="123">
        <v>4063</v>
      </c>
      <c r="C8741" s="123">
        <v>7505</v>
      </c>
      <c r="D8741" s="135" t="s">
        <v>11921</v>
      </c>
      <c r="E8741" s="123" t="s">
        <v>34</v>
      </c>
      <c r="F8741" s="123">
        <v>7456</v>
      </c>
      <c r="G8741" s="123">
        <v>2</v>
      </c>
      <c r="H8741" s="123">
        <v>3</v>
      </c>
      <c r="I8741" s="136">
        <v>92</v>
      </c>
      <c r="J8741" s="123" t="s">
        <v>38</v>
      </c>
      <c r="K8741" s="137">
        <f>((G8741*400)+(H8741*100))+I8741</f>
        <v>1192</v>
      </c>
      <c r="L8741" s="137">
        <v>300</v>
      </c>
      <c r="M8741" s="137">
        <f>K8741*L8741</f>
        <v>357600</v>
      </c>
      <c r="N8741" s="123"/>
      <c r="O8741" s="108"/>
      <c r="P8741" s="138"/>
      <c r="Q8741" s="108"/>
      <c r="R8741" s="108"/>
      <c r="S8741" s="139"/>
      <c r="T8741" s="123"/>
      <c r="U8741" s="123"/>
      <c r="V8741" s="123"/>
      <c r="W8741" s="137"/>
      <c r="X8741" s="136"/>
      <c r="Y8741" s="137"/>
      <c r="Z8741" s="137"/>
      <c r="AA8741" s="119"/>
      <c r="AB8741" s="119"/>
      <c r="AC8741" s="137"/>
      <c r="AD8741" s="137">
        <f>IF(AND(AC8741="",M8741=""),0,IF((AC8741=""),M8741,IF((M8741=""),AC8741,AC8741+M8741)))</f>
        <v>357600</v>
      </c>
      <c r="AE8741" s="137">
        <f>IF( (X8741=""),AD8741*1,AD8741*(X8741/100) )</f>
        <v>357600</v>
      </c>
      <c r="AF8741" s="137">
        <v>50000000</v>
      </c>
      <c r="AG8741" s="137">
        <f>IF((AF8741-AE8741) &gt; 1,0,IF((AF8741-AE8741)&lt;0,AE8741-AF8741,AF8741-AE8741))</f>
        <v>0</v>
      </c>
      <c r="AH8741" s="137">
        <v>0.01</v>
      </c>
    </row>
    <row r="8742" spans="1:34" s="173" customFormat="1" x14ac:dyDescent="0.55000000000000004">
      <c r="A8742" s="122"/>
      <c r="B8742" s="123"/>
      <c r="C8742" s="123"/>
      <c r="D8742" s="135"/>
      <c r="E8742" s="123"/>
      <c r="F8742" s="123"/>
      <c r="G8742" s="123"/>
      <c r="H8742" s="123"/>
      <c r="I8742" s="136"/>
      <c r="J8742" s="123"/>
      <c r="K8742" s="137"/>
      <c r="L8742" s="137" t="s">
        <v>63</v>
      </c>
      <c r="M8742" s="137">
        <f>SUM(M8737:M8741)</f>
        <v>2619975</v>
      </c>
      <c r="N8742" s="123"/>
      <c r="O8742" s="108"/>
      <c r="P8742" s="138"/>
      <c r="Q8742" s="108"/>
      <c r="R8742" s="108"/>
      <c r="S8742" s="139"/>
      <c r="T8742" s="123"/>
      <c r="U8742" s="123"/>
      <c r="V8742" s="123"/>
      <c r="W8742" s="137"/>
      <c r="X8742" s="136"/>
      <c r="Y8742" s="137"/>
      <c r="Z8742" s="137"/>
      <c r="AA8742" s="119"/>
      <c r="AB8742" s="119"/>
      <c r="AC8742" s="137"/>
      <c r="AD8742" s="137"/>
      <c r="AE8742" s="137">
        <f>SUM(AE8737:AE8741)</f>
        <v>2619975</v>
      </c>
      <c r="AF8742" s="137"/>
      <c r="AG8742" s="137">
        <f>SUM(AG8737:AG8741)</f>
        <v>429000</v>
      </c>
      <c r="AH8742" s="137"/>
    </row>
    <row r="8743" spans="1:34" s="99" customFormat="1" x14ac:dyDescent="0.55000000000000004">
      <c r="A8743" s="107" t="s">
        <v>11924</v>
      </c>
      <c r="B8743" s="102">
        <v>4094</v>
      </c>
      <c r="C8743" s="102">
        <v>5654</v>
      </c>
      <c r="D8743" s="90" t="s">
        <v>11925</v>
      </c>
      <c r="E8743" s="102" t="s">
        <v>34</v>
      </c>
      <c r="F8743" s="102">
        <v>12613</v>
      </c>
      <c r="G8743" s="102">
        <v>0</v>
      </c>
      <c r="H8743" s="102">
        <v>0</v>
      </c>
      <c r="I8743" s="98">
        <v>7</v>
      </c>
      <c r="J8743" s="102" t="s">
        <v>62</v>
      </c>
      <c r="K8743" s="94">
        <f>((G8743*400)+(H8743*100))+I8743</f>
        <v>7</v>
      </c>
      <c r="L8743" s="94">
        <v>450</v>
      </c>
      <c r="M8743" s="94">
        <f>K8743*L8743</f>
        <v>3150</v>
      </c>
      <c r="N8743" s="102"/>
      <c r="O8743" s="111"/>
      <c r="P8743" s="96"/>
      <c r="Q8743" s="111"/>
      <c r="R8743" s="111"/>
      <c r="S8743" s="97"/>
      <c r="T8743" s="102"/>
      <c r="U8743" s="102"/>
      <c r="V8743" s="102"/>
      <c r="W8743" s="94"/>
      <c r="X8743" s="98"/>
      <c r="Y8743" s="94"/>
      <c r="Z8743" s="94"/>
      <c r="AA8743" s="89"/>
      <c r="AB8743" s="89"/>
      <c r="AC8743" s="94"/>
      <c r="AD8743" s="94">
        <f>IF(AND(AC8743="",M8743=""),0,IF((AC8743=""),M8743,IF((M8743=""),AC8743,AC8743+M8743)))</f>
        <v>3150</v>
      </c>
      <c r="AE8743" s="94">
        <f>IF( (X8743=""),AD8743*1,AD8743*(X8743/100) )</f>
        <v>3150</v>
      </c>
      <c r="AF8743" s="94">
        <v>0</v>
      </c>
      <c r="AG8743" s="94">
        <f>IF((AF8743-AE8743) &gt; 1,0,IF((AF8743-AE8743)&lt;0,AE8743-AF8743,AF8743-AE8743))</f>
        <v>3150</v>
      </c>
      <c r="AH8743" s="325">
        <v>0.3</v>
      </c>
    </row>
    <row r="8744" spans="1:34" s="99" customFormat="1" x14ac:dyDescent="0.55000000000000004">
      <c r="A8744" s="107"/>
      <c r="B8744" s="102">
        <v>4095</v>
      </c>
      <c r="C8744" s="102">
        <v>5595</v>
      </c>
      <c r="D8744" s="90" t="s">
        <v>11926</v>
      </c>
      <c r="E8744" s="102" t="s">
        <v>34</v>
      </c>
      <c r="F8744" s="102">
        <v>15787</v>
      </c>
      <c r="G8744" s="102">
        <v>0</v>
      </c>
      <c r="H8744" s="102">
        <v>0</v>
      </c>
      <c r="I8744" s="98">
        <v>15.5</v>
      </c>
      <c r="J8744" s="102" t="s">
        <v>35</v>
      </c>
      <c r="K8744" s="94">
        <f>((G8744*400)+(H8744*100))+I8744</f>
        <v>15.5</v>
      </c>
      <c r="L8744" s="94">
        <v>450</v>
      </c>
      <c r="M8744" s="94">
        <f>K8744*L8744</f>
        <v>6975</v>
      </c>
      <c r="N8744" s="102">
        <v>1</v>
      </c>
      <c r="O8744" s="111" t="s">
        <v>11922</v>
      </c>
      <c r="P8744" s="96"/>
      <c r="Q8744" s="111" t="s">
        <v>11923</v>
      </c>
      <c r="R8744" s="111" t="s">
        <v>11927</v>
      </c>
      <c r="S8744" s="97" t="s">
        <v>11928</v>
      </c>
      <c r="T8744" s="102" t="s">
        <v>44</v>
      </c>
      <c r="U8744" s="102" t="s">
        <v>45</v>
      </c>
      <c r="V8744" s="102" t="s">
        <v>52</v>
      </c>
      <c r="W8744" s="94">
        <v>56</v>
      </c>
      <c r="X8744" s="98">
        <v>25</v>
      </c>
      <c r="Y8744" s="94">
        <v>7150</v>
      </c>
      <c r="Z8744" s="94">
        <f>W8744*Y8744</f>
        <v>400400</v>
      </c>
      <c r="AA8744" s="89">
        <v>20</v>
      </c>
      <c r="AB8744" s="89">
        <v>30</v>
      </c>
      <c r="AC8744" s="94">
        <f>(Z8744*(100-AB8744))/100</f>
        <v>280280</v>
      </c>
      <c r="AD8744" s="94">
        <f>IF(AND(AC8744="",M8744=""),0,IF((AC8744=""),M8744, IF( (M8744=""),AC8744,SUM(AC8744:AC8747)+M8744)))</f>
        <v>1128095</v>
      </c>
      <c r="AE8744" s="94">
        <f>IF( (X8744=""),AD8744*1,AD8744*(X8744/100) )</f>
        <v>282023.75</v>
      </c>
      <c r="AF8744" s="94">
        <v>0</v>
      </c>
      <c r="AG8744" s="94">
        <f>IF((AF8744-AE8744) &gt; 1,0,IF((AF8744-AE8744)&lt;0,AE8744-AF8744,AF8744-AE8744))</f>
        <v>282023.75</v>
      </c>
      <c r="AH8744" s="325">
        <v>0.02</v>
      </c>
    </row>
    <row r="8745" spans="1:34" s="99" customFormat="1" x14ac:dyDescent="0.55000000000000004">
      <c r="A8745" s="107"/>
      <c r="B8745" s="102"/>
      <c r="C8745" s="102"/>
      <c r="D8745" s="90"/>
      <c r="E8745" s="102"/>
      <c r="F8745" s="102"/>
      <c r="G8745" s="102"/>
      <c r="H8745" s="102"/>
      <c r="I8745" s="98"/>
      <c r="J8745" s="102"/>
      <c r="K8745" s="94"/>
      <c r="L8745" s="94"/>
      <c r="M8745" s="94"/>
      <c r="N8745" s="102"/>
      <c r="O8745" s="111"/>
      <c r="P8745" s="96"/>
      <c r="Q8745" s="111"/>
      <c r="R8745" s="111"/>
      <c r="S8745" s="97"/>
      <c r="T8745" s="102" t="s">
        <v>44</v>
      </c>
      <c r="U8745" s="102"/>
      <c r="V8745" s="102" t="s">
        <v>52</v>
      </c>
      <c r="W8745" s="94">
        <v>56</v>
      </c>
      <c r="X8745" s="98">
        <v>25</v>
      </c>
      <c r="Y8745" s="94">
        <v>7150</v>
      </c>
      <c r="Z8745" s="94">
        <f>W8745*Y8745</f>
        <v>400400</v>
      </c>
      <c r="AA8745" s="89">
        <v>20</v>
      </c>
      <c r="AB8745" s="89">
        <v>30</v>
      </c>
      <c r="AC8745" s="94">
        <f>(Z8745*(100-AB8745))/100</f>
        <v>280280</v>
      </c>
      <c r="AD8745" s="94">
        <f>IF(AND(AC8745="",M8744=""),0,IF((AC8745=""),M8744, IF( (M8744=""),AC8745,SUM(AC8744:AC8747)+M8744)))</f>
        <v>1128095</v>
      </c>
      <c r="AE8745" s="94">
        <f>IF( (X8745=""),AD8745*1,AD8745*(X8745/100) )</f>
        <v>282023.75</v>
      </c>
      <c r="AF8745" s="94">
        <v>0</v>
      </c>
      <c r="AG8745" s="94">
        <f>IF((AF8745-AE8745) &gt; 1,0,IF((AF8745-AE8745)&lt;0,AE8745-AF8745,AF8745-AE8745))</f>
        <v>282023.75</v>
      </c>
      <c r="AH8745" s="325">
        <v>0.02</v>
      </c>
    </row>
    <row r="8746" spans="1:34" s="99" customFormat="1" x14ac:dyDescent="0.55000000000000004">
      <c r="A8746" s="107"/>
      <c r="B8746" s="102"/>
      <c r="C8746" s="102"/>
      <c r="D8746" s="90"/>
      <c r="E8746" s="102"/>
      <c r="F8746" s="102"/>
      <c r="G8746" s="102"/>
      <c r="H8746" s="102"/>
      <c r="I8746" s="98"/>
      <c r="J8746" s="102"/>
      <c r="K8746" s="94"/>
      <c r="L8746" s="94"/>
      <c r="M8746" s="94"/>
      <c r="N8746" s="102"/>
      <c r="O8746" s="111"/>
      <c r="P8746" s="96"/>
      <c r="Q8746" s="111"/>
      <c r="R8746" s="111"/>
      <c r="S8746" s="97"/>
      <c r="T8746" s="102" t="s">
        <v>44</v>
      </c>
      <c r="U8746" s="102"/>
      <c r="V8746" s="102" t="s">
        <v>52</v>
      </c>
      <c r="W8746" s="94">
        <v>56</v>
      </c>
      <c r="X8746" s="98">
        <v>25</v>
      </c>
      <c r="Y8746" s="94">
        <v>7150</v>
      </c>
      <c r="Z8746" s="94">
        <f>W8746*Y8746</f>
        <v>400400</v>
      </c>
      <c r="AA8746" s="89">
        <v>20</v>
      </c>
      <c r="AB8746" s="89">
        <v>30</v>
      </c>
      <c r="AC8746" s="94">
        <f>(Z8746*(100-AB8746))/100</f>
        <v>280280</v>
      </c>
      <c r="AD8746" s="94">
        <f>IF(AND(AC8746="",M8744=""),0,IF((AC8746=""),M8744, IF( (M8744=""),AC8746,SUM(AC8744:AC8747)+M8744)))</f>
        <v>1128095</v>
      </c>
      <c r="AE8746" s="94">
        <f>IF( (X8746=""),AD8746*1,AD8746*(X8746/100) )</f>
        <v>282023.75</v>
      </c>
      <c r="AF8746" s="94">
        <v>0</v>
      </c>
      <c r="AG8746" s="94">
        <f>IF((AF8746-AE8746) &gt; 1,0,IF((AF8746-AE8746)&lt;0,AE8746-AF8746,AF8746-AE8746))</f>
        <v>282023.75</v>
      </c>
      <c r="AH8746" s="325">
        <v>0.02</v>
      </c>
    </row>
    <row r="8747" spans="1:34" s="99" customFormat="1" x14ac:dyDescent="0.55000000000000004">
      <c r="A8747" s="107"/>
      <c r="B8747" s="102"/>
      <c r="C8747" s="102"/>
      <c r="D8747" s="90"/>
      <c r="E8747" s="102"/>
      <c r="F8747" s="102"/>
      <c r="G8747" s="102"/>
      <c r="H8747" s="102"/>
      <c r="I8747" s="98"/>
      <c r="J8747" s="102"/>
      <c r="K8747" s="94"/>
      <c r="L8747" s="94"/>
      <c r="M8747" s="94"/>
      <c r="N8747" s="102"/>
      <c r="O8747" s="111"/>
      <c r="P8747" s="96"/>
      <c r="Q8747" s="111"/>
      <c r="R8747" s="111"/>
      <c r="S8747" s="97"/>
      <c r="T8747" s="102" t="s">
        <v>44</v>
      </c>
      <c r="U8747" s="102"/>
      <c r="V8747" s="102" t="s">
        <v>52</v>
      </c>
      <c r="W8747" s="94">
        <v>56</v>
      </c>
      <c r="X8747" s="98">
        <v>25</v>
      </c>
      <c r="Y8747" s="94">
        <v>7150</v>
      </c>
      <c r="Z8747" s="94">
        <f>W8747*Y8747</f>
        <v>400400</v>
      </c>
      <c r="AA8747" s="89">
        <v>20</v>
      </c>
      <c r="AB8747" s="89">
        <v>30</v>
      </c>
      <c r="AC8747" s="94">
        <f>(Z8747*(100-AB8747))/100</f>
        <v>280280</v>
      </c>
      <c r="AD8747" s="94">
        <f>IF(AND(AC8747="",M8744=""),0,IF((AC8747=""),M8744, IF( (M8744=""),AC8747,SUM(AC8744:AC8747)+M8744)))</f>
        <v>1128095</v>
      </c>
      <c r="AE8747" s="94">
        <f>IF( (X8747=""),AD8747*1,AD8747*(X8747/100) )</f>
        <v>282023.75</v>
      </c>
      <c r="AF8747" s="94">
        <v>0</v>
      </c>
      <c r="AG8747" s="94">
        <f>IF((AF8747-AE8747) &gt; 1,0,IF((AF8747-AE8747)&lt;0,AE8747-AF8747,AF8747-AE8747))</f>
        <v>282023.75</v>
      </c>
      <c r="AH8747" s="325">
        <v>0.02</v>
      </c>
    </row>
    <row r="8748" spans="1:34" s="99" customFormat="1" x14ac:dyDescent="0.55000000000000004">
      <c r="A8748" s="107"/>
      <c r="B8748" s="127"/>
      <c r="C8748" s="127"/>
      <c r="D8748" s="128"/>
      <c r="E8748" s="127"/>
      <c r="F8748" s="127"/>
      <c r="G8748" s="127"/>
      <c r="H8748" s="127"/>
      <c r="I8748" s="129"/>
      <c r="J8748" s="127"/>
      <c r="K8748" s="130"/>
      <c r="L8748" s="130" t="s">
        <v>63</v>
      </c>
      <c r="M8748" s="130">
        <f>SUM(M8743:M8747)</f>
        <v>10125</v>
      </c>
      <c r="N8748" s="127"/>
      <c r="O8748" s="131"/>
      <c r="P8748" s="132"/>
      <c r="Q8748" s="131"/>
      <c r="R8748" s="131"/>
      <c r="S8748" s="133"/>
      <c r="T8748" s="127"/>
      <c r="U8748" s="127"/>
      <c r="V8748" s="127"/>
      <c r="W8748" s="130"/>
      <c r="X8748" s="129"/>
      <c r="Y8748" s="130"/>
      <c r="Z8748" s="130"/>
      <c r="AA8748" s="134"/>
      <c r="AB8748" s="134"/>
      <c r="AC8748" s="130"/>
      <c r="AD8748" s="130"/>
      <c r="AE8748" s="130">
        <f>SUM(AE8743:AE8747)</f>
        <v>1131245</v>
      </c>
      <c r="AF8748" s="130"/>
      <c r="AG8748" s="130">
        <f>SUM(AG8743:AG8747)</f>
        <v>1131245</v>
      </c>
      <c r="AH8748" s="130"/>
    </row>
    <row r="8749" spans="1:34" s="50" customFormat="1" ht="23.25" x14ac:dyDescent="0.55000000000000004">
      <c r="A8749" s="35" t="s">
        <v>11931</v>
      </c>
      <c r="B8749" s="31">
        <v>4217</v>
      </c>
      <c r="C8749" s="31">
        <v>5614</v>
      </c>
      <c r="D8749" s="48" t="s">
        <v>11932</v>
      </c>
      <c r="E8749" s="31" t="s">
        <v>34</v>
      </c>
      <c r="F8749" s="31">
        <v>11159</v>
      </c>
      <c r="G8749" s="31">
        <v>0</v>
      </c>
      <c r="H8749" s="31">
        <v>0</v>
      </c>
      <c r="I8749" s="32">
        <v>24</v>
      </c>
      <c r="J8749" s="31" t="s">
        <v>35</v>
      </c>
      <c r="K8749" s="34">
        <f>((G8749*400)+(H8749*100))+I8749</f>
        <v>24</v>
      </c>
      <c r="L8749" s="34">
        <v>25000</v>
      </c>
      <c r="M8749" s="34">
        <f>K8749*L8749</f>
        <v>600000</v>
      </c>
      <c r="N8749" s="31">
        <v>1</v>
      </c>
      <c r="O8749" s="35" t="s">
        <v>11929</v>
      </c>
      <c r="P8749" s="36">
        <v>4110100019431</v>
      </c>
      <c r="Q8749" s="35" t="s">
        <v>11930</v>
      </c>
      <c r="R8749" s="35" t="s">
        <v>11933</v>
      </c>
      <c r="S8749" s="37" t="s">
        <v>11934</v>
      </c>
      <c r="T8749" s="31" t="s">
        <v>44</v>
      </c>
      <c r="U8749" s="31" t="s">
        <v>45</v>
      </c>
      <c r="V8749" s="31" t="s">
        <v>46</v>
      </c>
      <c r="W8749" s="34">
        <v>56</v>
      </c>
      <c r="X8749" s="32">
        <v>25</v>
      </c>
      <c r="Y8749" s="34">
        <v>7150</v>
      </c>
      <c r="Z8749" s="34">
        <f>W8749*Y8749</f>
        <v>400400</v>
      </c>
      <c r="AA8749" s="38">
        <v>15</v>
      </c>
      <c r="AB8749" s="38">
        <v>20</v>
      </c>
      <c r="AC8749" s="34">
        <f>(Z8749*(100-AB8749))/100</f>
        <v>320320</v>
      </c>
      <c r="AD8749" s="34">
        <f>IF(AND(AC8749="",M8749=""),0,IF((AC8749=""),M8749, IF( (M8749=""),AC8749,SUM(AC8749:AC8752)+M8749)))</f>
        <v>1881280</v>
      </c>
      <c r="AE8749" s="34">
        <f>IF( (X8749=""),AD8749*1,AD8749*(X8749/100) )</f>
        <v>470320</v>
      </c>
      <c r="AF8749" s="34">
        <v>0</v>
      </c>
      <c r="AG8749" s="34">
        <f>IF((AF8749-AE8749) &gt; 1,0,IF((AF8749-AE8749)&lt;0,AE8749-AF8749,AF8749-AE8749))</f>
        <v>470320</v>
      </c>
      <c r="AH8749" s="34">
        <v>0.3</v>
      </c>
    </row>
    <row r="8750" spans="1:34" s="50" customFormat="1" ht="23.25" x14ac:dyDescent="0.55000000000000004">
      <c r="A8750" s="35"/>
      <c r="B8750" s="31"/>
      <c r="C8750" s="31"/>
      <c r="D8750" s="48"/>
      <c r="E8750" s="31"/>
      <c r="F8750" s="31"/>
      <c r="G8750" s="31"/>
      <c r="H8750" s="31"/>
      <c r="I8750" s="32"/>
      <c r="J8750" s="31"/>
      <c r="K8750" s="34"/>
      <c r="L8750" s="34"/>
      <c r="M8750" s="34"/>
      <c r="N8750" s="31"/>
      <c r="O8750" s="35"/>
      <c r="P8750" s="36"/>
      <c r="Q8750" s="35"/>
      <c r="R8750" s="35"/>
      <c r="S8750" s="37"/>
      <c r="T8750" s="31" t="s">
        <v>44</v>
      </c>
      <c r="U8750" s="31"/>
      <c r="V8750" s="31" t="s">
        <v>46</v>
      </c>
      <c r="W8750" s="34">
        <v>56</v>
      </c>
      <c r="X8750" s="32">
        <v>25</v>
      </c>
      <c r="Y8750" s="34">
        <v>7150</v>
      </c>
      <c r="Z8750" s="34">
        <f>W8750*Y8750</f>
        <v>400400</v>
      </c>
      <c r="AA8750" s="38">
        <v>15</v>
      </c>
      <c r="AB8750" s="38">
        <v>20</v>
      </c>
      <c r="AC8750" s="34">
        <f>(Z8750*(100-AB8750))/100</f>
        <v>320320</v>
      </c>
      <c r="AD8750" s="34">
        <f>IF(AND(AC8750="",M8749=""),0,IF((AC8750=""),M8749, IF( (M8749=""),AC8750,SUM(AC8749:AC8752)+M8749)))</f>
        <v>1881280</v>
      </c>
      <c r="AE8750" s="34">
        <f>IF( (X8750=""),AD8750*1,AD8750*(X8750/100) )</f>
        <v>470320</v>
      </c>
      <c r="AF8750" s="34">
        <v>0</v>
      </c>
      <c r="AG8750" s="34">
        <f>IF((AF8750-AE8750) &gt; 1,0,IF((AF8750-AE8750)&lt;0,AE8750-AF8750,AF8750-AE8750))</f>
        <v>470320</v>
      </c>
      <c r="AH8750" s="34">
        <v>0.3</v>
      </c>
    </row>
    <row r="8751" spans="1:34" s="50" customFormat="1" ht="23.25" x14ac:dyDescent="0.55000000000000004">
      <c r="A8751" s="35"/>
      <c r="B8751" s="31"/>
      <c r="C8751" s="31"/>
      <c r="D8751" s="48"/>
      <c r="E8751" s="31"/>
      <c r="F8751" s="31"/>
      <c r="G8751" s="31"/>
      <c r="H8751" s="31"/>
      <c r="I8751" s="32"/>
      <c r="J8751" s="31"/>
      <c r="K8751" s="34"/>
      <c r="L8751" s="34"/>
      <c r="M8751" s="34"/>
      <c r="N8751" s="31"/>
      <c r="O8751" s="35"/>
      <c r="P8751" s="36"/>
      <c r="Q8751" s="35"/>
      <c r="R8751" s="35"/>
      <c r="S8751" s="37"/>
      <c r="T8751" s="31" t="s">
        <v>44</v>
      </c>
      <c r="U8751" s="31"/>
      <c r="V8751" s="31" t="s">
        <v>46</v>
      </c>
      <c r="W8751" s="34">
        <v>56</v>
      </c>
      <c r="X8751" s="32">
        <v>25</v>
      </c>
      <c r="Y8751" s="34">
        <v>7150</v>
      </c>
      <c r="Z8751" s="34">
        <f>W8751*Y8751</f>
        <v>400400</v>
      </c>
      <c r="AA8751" s="38">
        <v>15</v>
      </c>
      <c r="AB8751" s="38">
        <v>20</v>
      </c>
      <c r="AC8751" s="34">
        <f>(Z8751*(100-AB8751))/100</f>
        <v>320320</v>
      </c>
      <c r="AD8751" s="34">
        <f>IF(AND(AC8751="",M8749=""),0,IF((AC8751=""),M8749, IF( (M8749=""),AC8751,SUM(AC8749:AC8752)+M8749)))</f>
        <v>1881280</v>
      </c>
      <c r="AE8751" s="34">
        <f>IF( (X8751=""),AD8751*1,AD8751*(X8751/100) )</f>
        <v>470320</v>
      </c>
      <c r="AF8751" s="34">
        <v>0</v>
      </c>
      <c r="AG8751" s="34">
        <f>IF((AF8751-AE8751) &gt; 1,0,IF((AF8751-AE8751)&lt;0,AE8751-AF8751,AF8751-AE8751))</f>
        <v>470320</v>
      </c>
      <c r="AH8751" s="34">
        <v>0.3</v>
      </c>
    </row>
    <row r="8752" spans="1:34" s="50" customFormat="1" ht="23.25" x14ac:dyDescent="0.55000000000000004">
      <c r="A8752" s="35"/>
      <c r="B8752" s="31"/>
      <c r="C8752" s="31"/>
      <c r="D8752" s="48"/>
      <c r="E8752" s="31"/>
      <c r="F8752" s="31"/>
      <c r="G8752" s="31"/>
      <c r="H8752" s="31"/>
      <c r="I8752" s="32"/>
      <c r="J8752" s="31"/>
      <c r="K8752" s="34"/>
      <c r="L8752" s="34"/>
      <c r="M8752" s="34"/>
      <c r="N8752" s="31"/>
      <c r="O8752" s="35"/>
      <c r="P8752" s="36"/>
      <c r="Q8752" s="35"/>
      <c r="R8752" s="35"/>
      <c r="S8752" s="37"/>
      <c r="T8752" s="31" t="s">
        <v>44</v>
      </c>
      <c r="U8752" s="31"/>
      <c r="V8752" s="31" t="s">
        <v>46</v>
      </c>
      <c r="W8752" s="34">
        <v>56</v>
      </c>
      <c r="X8752" s="32">
        <v>25</v>
      </c>
      <c r="Y8752" s="34">
        <v>7150</v>
      </c>
      <c r="Z8752" s="34">
        <f>W8752*Y8752</f>
        <v>400400</v>
      </c>
      <c r="AA8752" s="38">
        <v>15</v>
      </c>
      <c r="AB8752" s="38">
        <v>20</v>
      </c>
      <c r="AC8752" s="34">
        <f>(Z8752*(100-AB8752))/100</f>
        <v>320320</v>
      </c>
      <c r="AD8752" s="34">
        <f>IF(AND(AC8752="",M8749=""),0,IF((AC8752=""),M8749, IF( (M8749=""),AC8752,SUM(AC8749:AC8752)+M8749)))</f>
        <v>1881280</v>
      </c>
      <c r="AE8752" s="34">
        <f>IF( (X8752=""),AD8752*1,AD8752*(X8752/100) )</f>
        <v>470320</v>
      </c>
      <c r="AF8752" s="34">
        <v>0</v>
      </c>
      <c r="AG8752" s="34">
        <f>IF((AF8752-AE8752) &gt; 1,0,IF((AF8752-AE8752)&lt;0,AE8752-AF8752,AF8752-AE8752))</f>
        <v>470320</v>
      </c>
      <c r="AH8752" s="34">
        <v>0.3</v>
      </c>
    </row>
    <row r="8753" spans="1:34" s="50" customFormat="1" ht="23.25" x14ac:dyDescent="0.55000000000000004">
      <c r="A8753" s="35"/>
      <c r="B8753" s="31"/>
      <c r="C8753" s="31"/>
      <c r="D8753" s="48"/>
      <c r="E8753" s="31"/>
      <c r="F8753" s="31"/>
      <c r="G8753" s="31"/>
      <c r="H8753" s="31"/>
      <c r="I8753" s="32"/>
      <c r="J8753" s="31"/>
      <c r="K8753" s="34"/>
      <c r="L8753" s="34" t="s">
        <v>63</v>
      </c>
      <c r="M8753" s="34">
        <f>SUM(M8749:M8752)</f>
        <v>600000</v>
      </c>
      <c r="N8753" s="31"/>
      <c r="O8753" s="35"/>
      <c r="P8753" s="36"/>
      <c r="Q8753" s="35"/>
      <c r="R8753" s="35"/>
      <c r="S8753" s="37"/>
      <c r="T8753" s="31"/>
      <c r="U8753" s="31"/>
      <c r="V8753" s="31"/>
      <c r="W8753" s="34"/>
      <c r="X8753" s="32"/>
      <c r="Y8753" s="34"/>
      <c r="Z8753" s="34"/>
      <c r="AA8753" s="38"/>
      <c r="AB8753" s="38"/>
      <c r="AC8753" s="34"/>
      <c r="AD8753" s="34"/>
      <c r="AE8753" s="34">
        <f>SUM(AE8749:AE8752)</f>
        <v>1881280</v>
      </c>
      <c r="AF8753" s="34"/>
      <c r="AG8753" s="34">
        <f>SUM(AG8749:AG8752)</f>
        <v>1881280</v>
      </c>
      <c r="AH8753" s="34"/>
    </row>
    <row r="8754" spans="1:34" s="173" customFormat="1" x14ac:dyDescent="0.55000000000000004">
      <c r="A8754" s="122" t="s">
        <v>11935</v>
      </c>
      <c r="B8754" s="123">
        <v>4067</v>
      </c>
      <c r="C8754" s="123">
        <v>4924</v>
      </c>
      <c r="D8754" s="135" t="s">
        <v>11936</v>
      </c>
      <c r="E8754" s="123" t="s">
        <v>34</v>
      </c>
      <c r="F8754" s="123">
        <v>7448</v>
      </c>
      <c r="G8754" s="123">
        <v>6</v>
      </c>
      <c r="H8754" s="123">
        <v>2</v>
      </c>
      <c r="I8754" s="136">
        <v>77</v>
      </c>
      <c r="J8754" s="123" t="s">
        <v>38</v>
      </c>
      <c r="K8754" s="137">
        <f>((G8754*400)+(H8754*100))+I8754</f>
        <v>2677</v>
      </c>
      <c r="L8754" s="137">
        <v>275</v>
      </c>
      <c r="M8754" s="137">
        <f>K8754*L8754</f>
        <v>736175</v>
      </c>
      <c r="N8754" s="123"/>
      <c r="O8754" s="108"/>
      <c r="P8754" s="138"/>
      <c r="Q8754" s="108"/>
      <c r="R8754" s="108"/>
      <c r="S8754" s="139"/>
      <c r="T8754" s="123"/>
      <c r="U8754" s="123"/>
      <c r="V8754" s="123"/>
      <c r="W8754" s="137"/>
      <c r="X8754" s="136"/>
      <c r="Y8754" s="137"/>
      <c r="Z8754" s="137"/>
      <c r="AA8754" s="119"/>
      <c r="AB8754" s="119"/>
      <c r="AC8754" s="137"/>
      <c r="AD8754" s="137">
        <f>IF(AND(AC8754="",M8754=""),0,IF((AC8754=""),M8754,IF((M8754=""),AC8754,AC8754+M8754)))</f>
        <v>736175</v>
      </c>
      <c r="AE8754" s="137">
        <f>IF( (X8754=""),AD8754*1,AD8754*(X8754/100) )</f>
        <v>736175</v>
      </c>
      <c r="AF8754" s="137">
        <v>50000000</v>
      </c>
      <c r="AG8754" s="137">
        <f>IF((AF8754-AE8754) &gt; 1,0,IF((AF8754-AE8754)&lt;0,AE8754-AF8754,AF8754-AE8754))</f>
        <v>0</v>
      </c>
      <c r="AH8754" s="137">
        <v>0.01</v>
      </c>
    </row>
    <row r="8755" spans="1:34" s="173" customFormat="1" x14ac:dyDescent="0.55000000000000004">
      <c r="A8755" s="122"/>
      <c r="B8755" s="123"/>
      <c r="C8755" s="123"/>
      <c r="D8755" s="135"/>
      <c r="E8755" s="123"/>
      <c r="F8755" s="123"/>
      <c r="G8755" s="123"/>
      <c r="H8755" s="123"/>
      <c r="I8755" s="136"/>
      <c r="J8755" s="123"/>
      <c r="K8755" s="137"/>
      <c r="L8755" s="137" t="s">
        <v>63</v>
      </c>
      <c r="M8755" s="137">
        <f>SUM(M8754:M8754)</f>
        <v>736175</v>
      </c>
      <c r="N8755" s="123"/>
      <c r="O8755" s="108"/>
      <c r="P8755" s="138"/>
      <c r="Q8755" s="108"/>
      <c r="R8755" s="108"/>
      <c r="S8755" s="139"/>
      <c r="T8755" s="123"/>
      <c r="U8755" s="123"/>
      <c r="V8755" s="123"/>
      <c r="W8755" s="137"/>
      <c r="X8755" s="136"/>
      <c r="Y8755" s="137"/>
      <c r="Z8755" s="137"/>
      <c r="AA8755" s="119"/>
      <c r="AB8755" s="119"/>
      <c r="AC8755" s="137"/>
      <c r="AD8755" s="137"/>
      <c r="AE8755" s="137">
        <f>SUM(AE8754:AE8754)</f>
        <v>736175</v>
      </c>
      <c r="AF8755" s="137"/>
      <c r="AG8755" s="137">
        <f>SUM(AG8754:AG8754)</f>
        <v>0</v>
      </c>
      <c r="AH8755" s="137"/>
    </row>
    <row r="8756" spans="1:34" s="99" customFormat="1" x14ac:dyDescent="0.55000000000000004">
      <c r="A8756" s="107" t="s">
        <v>11939</v>
      </c>
      <c r="B8756" s="102">
        <v>4088</v>
      </c>
      <c r="C8756" s="102">
        <v>6702</v>
      </c>
      <c r="D8756" s="90" t="s">
        <v>11940</v>
      </c>
      <c r="E8756" s="102" t="s">
        <v>34</v>
      </c>
      <c r="F8756" s="102">
        <v>15642</v>
      </c>
      <c r="G8756" s="102">
        <v>2</v>
      </c>
      <c r="H8756" s="102">
        <v>3</v>
      </c>
      <c r="I8756" s="98">
        <v>29</v>
      </c>
      <c r="J8756" s="102" t="s">
        <v>35</v>
      </c>
      <c r="K8756" s="94">
        <f>((G8756*400)+(H8756*100))+I8756</f>
        <v>1129</v>
      </c>
      <c r="L8756" s="94">
        <v>6000</v>
      </c>
      <c r="M8756" s="94">
        <f>K8756*L8756</f>
        <v>6774000</v>
      </c>
      <c r="N8756" s="102">
        <v>1</v>
      </c>
      <c r="O8756" s="111" t="s">
        <v>11937</v>
      </c>
      <c r="P8756" s="96">
        <v>575529000024</v>
      </c>
      <c r="Q8756" s="111" t="s">
        <v>11938</v>
      </c>
      <c r="R8756" s="111" t="s">
        <v>11941</v>
      </c>
      <c r="S8756" s="97" t="s">
        <v>11942</v>
      </c>
      <c r="T8756" s="102" t="s">
        <v>44</v>
      </c>
      <c r="U8756" s="102" t="s">
        <v>45</v>
      </c>
      <c r="V8756" s="102" t="s">
        <v>52</v>
      </c>
      <c r="W8756" s="94">
        <v>241.68</v>
      </c>
      <c r="X8756" s="98">
        <v>25</v>
      </c>
      <c r="Y8756" s="94">
        <v>7150</v>
      </c>
      <c r="Z8756" s="94">
        <f>W8756*Y8756</f>
        <v>1728012</v>
      </c>
      <c r="AA8756" s="89">
        <v>25</v>
      </c>
      <c r="AB8756" s="89">
        <v>40</v>
      </c>
      <c r="AC8756" s="94">
        <f>(Z8756*(100-AB8756))/100</f>
        <v>1036807.2</v>
      </c>
      <c r="AD8756" s="94">
        <f>IF(AND(AC8756="",M8756=""),0,IF((AC8756=""),M8756, IF( (M8756=""),AC8756,SUM(AC8756:AC8759)+M8756)))</f>
        <v>10921228.800000001</v>
      </c>
      <c r="AE8756" s="94">
        <f t="shared" ref="AE8756:AE8767" si="842">IF( (X8756=""),AD8756*1,AD8756*(X8756/100) )</f>
        <v>2730307.2</v>
      </c>
      <c r="AF8756" s="94">
        <v>0</v>
      </c>
      <c r="AG8756" s="94">
        <f t="shared" ref="AG8756:AG8767" si="843">IF((AF8756-AE8756) &gt; 1,0,IF((AF8756-AE8756)&lt;0,AE8756-AF8756,AF8756-AE8756))</f>
        <v>2730307.2</v>
      </c>
      <c r="AH8756" s="94">
        <v>0.02</v>
      </c>
    </row>
    <row r="8757" spans="1:34" s="99" customFormat="1" x14ac:dyDescent="0.55000000000000004">
      <c r="A8757" s="107"/>
      <c r="B8757" s="102"/>
      <c r="C8757" s="102"/>
      <c r="D8757" s="90"/>
      <c r="E8757" s="102"/>
      <c r="F8757" s="102"/>
      <c r="G8757" s="102"/>
      <c r="H8757" s="102"/>
      <c r="I8757" s="98"/>
      <c r="J8757" s="102"/>
      <c r="K8757" s="94"/>
      <c r="L8757" s="94"/>
      <c r="M8757" s="94"/>
      <c r="N8757" s="102"/>
      <c r="O8757" s="111"/>
      <c r="P8757" s="96"/>
      <c r="Q8757" s="111"/>
      <c r="R8757" s="111"/>
      <c r="S8757" s="97"/>
      <c r="T8757" s="102" t="s">
        <v>44</v>
      </c>
      <c r="U8757" s="102"/>
      <c r="V8757" s="102" t="s">
        <v>52</v>
      </c>
      <c r="W8757" s="94">
        <v>241.68</v>
      </c>
      <c r="X8757" s="98">
        <v>25</v>
      </c>
      <c r="Y8757" s="94">
        <v>7150</v>
      </c>
      <c r="Z8757" s="94">
        <f>W8757*Y8757</f>
        <v>1728012</v>
      </c>
      <c r="AA8757" s="89">
        <v>25</v>
      </c>
      <c r="AB8757" s="89">
        <v>40</v>
      </c>
      <c r="AC8757" s="94">
        <f>(Z8757*(100-AB8757))/100</f>
        <v>1036807.2</v>
      </c>
      <c r="AD8757" s="94">
        <f>IF(AND(AC8757="",M8756=""),0,IF((AC8757=""),M8756, IF( (M8756=""),AC8757,SUM(AC8756:AC8759)+M8756)))</f>
        <v>10921228.800000001</v>
      </c>
      <c r="AE8757" s="94">
        <f t="shared" si="842"/>
        <v>2730307.2</v>
      </c>
      <c r="AF8757" s="94">
        <v>0</v>
      </c>
      <c r="AG8757" s="94">
        <f t="shared" si="843"/>
        <v>2730307.2</v>
      </c>
      <c r="AH8757" s="94">
        <v>0.02</v>
      </c>
    </row>
    <row r="8758" spans="1:34" s="99" customFormat="1" x14ac:dyDescent="0.55000000000000004">
      <c r="A8758" s="107"/>
      <c r="B8758" s="102"/>
      <c r="C8758" s="102"/>
      <c r="D8758" s="90"/>
      <c r="E8758" s="102"/>
      <c r="F8758" s="102"/>
      <c r="G8758" s="102"/>
      <c r="H8758" s="102"/>
      <c r="I8758" s="98"/>
      <c r="J8758" s="102"/>
      <c r="K8758" s="94"/>
      <c r="L8758" s="94"/>
      <c r="M8758" s="94"/>
      <c r="N8758" s="102">
        <v>2</v>
      </c>
      <c r="O8758" s="111" t="s">
        <v>11937</v>
      </c>
      <c r="P8758" s="96">
        <v>575529000024</v>
      </c>
      <c r="Q8758" s="111" t="s">
        <v>11938</v>
      </c>
      <c r="R8758" s="111" t="s">
        <v>11941</v>
      </c>
      <c r="S8758" s="97" t="s">
        <v>11943</v>
      </c>
      <c r="T8758" s="102" t="s">
        <v>44</v>
      </c>
      <c r="U8758" s="102" t="s">
        <v>45</v>
      </c>
      <c r="V8758" s="102" t="s">
        <v>52</v>
      </c>
      <c r="W8758" s="94">
        <v>241.68</v>
      </c>
      <c r="X8758" s="98">
        <v>25</v>
      </c>
      <c r="Y8758" s="94">
        <v>7150</v>
      </c>
      <c r="Z8758" s="94">
        <f>W8758*Y8758</f>
        <v>1728012</v>
      </c>
      <c r="AA8758" s="89">
        <v>25</v>
      </c>
      <c r="AB8758" s="89">
        <v>40</v>
      </c>
      <c r="AC8758" s="94">
        <f>(Z8758*(100-AB8758))/100</f>
        <v>1036807.2</v>
      </c>
      <c r="AD8758" s="94">
        <f>IF(AND(AC8758="",M8756=""),0,IF((AC8758=""),M8756, IF( (M8756=""),AC8758,SUM(AC8756:AC8759)+M8756)))</f>
        <v>10921228.800000001</v>
      </c>
      <c r="AE8758" s="94">
        <f t="shared" si="842"/>
        <v>2730307.2</v>
      </c>
      <c r="AF8758" s="94">
        <v>0</v>
      </c>
      <c r="AG8758" s="94">
        <f t="shared" si="843"/>
        <v>2730307.2</v>
      </c>
      <c r="AH8758" s="94">
        <v>0.02</v>
      </c>
    </row>
    <row r="8759" spans="1:34" s="99" customFormat="1" x14ac:dyDescent="0.55000000000000004">
      <c r="A8759" s="107"/>
      <c r="B8759" s="102"/>
      <c r="C8759" s="102"/>
      <c r="D8759" s="90"/>
      <c r="E8759" s="102"/>
      <c r="F8759" s="102"/>
      <c r="G8759" s="102"/>
      <c r="H8759" s="102"/>
      <c r="I8759" s="98"/>
      <c r="J8759" s="102"/>
      <c r="K8759" s="94"/>
      <c r="L8759" s="94"/>
      <c r="M8759" s="94"/>
      <c r="N8759" s="102"/>
      <c r="O8759" s="111"/>
      <c r="P8759" s="96"/>
      <c r="Q8759" s="111"/>
      <c r="R8759" s="111"/>
      <c r="S8759" s="97"/>
      <c r="T8759" s="102" t="s">
        <v>44</v>
      </c>
      <c r="U8759" s="102"/>
      <c r="V8759" s="102" t="s">
        <v>52</v>
      </c>
      <c r="W8759" s="94">
        <v>241.68</v>
      </c>
      <c r="X8759" s="98">
        <v>25</v>
      </c>
      <c r="Y8759" s="94">
        <v>7150</v>
      </c>
      <c r="Z8759" s="94">
        <f>W8759*Y8759</f>
        <v>1728012</v>
      </c>
      <c r="AA8759" s="89">
        <v>25</v>
      </c>
      <c r="AB8759" s="89">
        <v>40</v>
      </c>
      <c r="AC8759" s="94">
        <f>(Z8759*(100-AB8759))/100</f>
        <v>1036807.2</v>
      </c>
      <c r="AD8759" s="94">
        <f>IF(AND(AC8759="",M8756=""),0,IF((AC8759=""),M8756, IF( (M8756=""),AC8759,SUM(AC8756:AC8759)+M8756)))</f>
        <v>10921228.800000001</v>
      </c>
      <c r="AE8759" s="94">
        <f t="shared" si="842"/>
        <v>2730307.2</v>
      </c>
      <c r="AF8759" s="94">
        <v>0</v>
      </c>
      <c r="AG8759" s="94">
        <f t="shared" si="843"/>
        <v>2730307.2</v>
      </c>
      <c r="AH8759" s="94">
        <v>0.02</v>
      </c>
    </row>
    <row r="8760" spans="1:34" s="99" customFormat="1" x14ac:dyDescent="0.55000000000000004">
      <c r="A8760" s="107"/>
      <c r="B8760" s="102">
        <v>4089</v>
      </c>
      <c r="C8760" s="102">
        <v>6700</v>
      </c>
      <c r="D8760" s="90" t="s">
        <v>11944</v>
      </c>
      <c r="E8760" s="102" t="s">
        <v>34</v>
      </c>
      <c r="F8760" s="102">
        <v>15643</v>
      </c>
      <c r="G8760" s="102">
        <v>3</v>
      </c>
      <c r="H8760" s="102">
        <v>1</v>
      </c>
      <c r="I8760" s="98">
        <v>22</v>
      </c>
      <c r="J8760" s="102" t="s">
        <v>62</v>
      </c>
      <c r="K8760" s="94">
        <f>((G8760*400)+(H8760*100))+I8760</f>
        <v>1322</v>
      </c>
      <c r="L8760" s="94">
        <v>3625</v>
      </c>
      <c r="M8760" s="94">
        <f>K8760*L8760</f>
        <v>4792250</v>
      </c>
      <c r="N8760" s="102"/>
      <c r="O8760" s="111"/>
      <c r="P8760" s="96"/>
      <c r="Q8760" s="111"/>
      <c r="R8760" s="111"/>
      <c r="S8760" s="97"/>
      <c r="T8760" s="102"/>
      <c r="U8760" s="102"/>
      <c r="V8760" s="102"/>
      <c r="W8760" s="94"/>
      <c r="X8760" s="98"/>
      <c r="Y8760" s="94"/>
      <c r="Z8760" s="94"/>
      <c r="AA8760" s="89"/>
      <c r="AB8760" s="89"/>
      <c r="AC8760" s="94"/>
      <c r="AD8760" s="94">
        <f>IF(AND(AC8760="",M8760=""),0,IF((AC8760=""),M8760,IF((M8760=""),AC8760,AC8760+M8760)))</f>
        <v>4792250</v>
      </c>
      <c r="AE8760" s="94">
        <f t="shared" si="842"/>
        <v>4792250</v>
      </c>
      <c r="AF8760" s="94">
        <v>0</v>
      </c>
      <c r="AG8760" s="94">
        <f t="shared" si="843"/>
        <v>4792250</v>
      </c>
      <c r="AH8760" s="94">
        <v>0.3</v>
      </c>
    </row>
    <row r="8761" spans="1:34" s="99" customFormat="1" x14ac:dyDescent="0.55000000000000004">
      <c r="A8761" s="107"/>
      <c r="B8761" s="102">
        <v>4090</v>
      </c>
      <c r="C8761" s="102">
        <v>6698</v>
      </c>
      <c r="D8761" s="90" t="s">
        <v>11945</v>
      </c>
      <c r="E8761" s="102" t="s">
        <v>34</v>
      </c>
      <c r="F8761" s="102">
        <v>16380</v>
      </c>
      <c r="G8761" s="102">
        <v>15</v>
      </c>
      <c r="H8761" s="102">
        <v>1</v>
      </c>
      <c r="I8761" s="98">
        <v>8</v>
      </c>
      <c r="J8761" s="102" t="s">
        <v>38</v>
      </c>
      <c r="K8761" s="94">
        <f>((G8761*400)+(H8761*100))+I8761</f>
        <v>6108</v>
      </c>
      <c r="L8761" s="94">
        <v>1350</v>
      </c>
      <c r="M8761" s="94">
        <f>K8761*L8761</f>
        <v>8245800</v>
      </c>
      <c r="N8761" s="102"/>
      <c r="O8761" s="111"/>
      <c r="P8761" s="96"/>
      <c r="Q8761" s="111"/>
      <c r="R8761" s="111"/>
      <c r="S8761" s="97"/>
      <c r="T8761" s="102"/>
      <c r="U8761" s="102"/>
      <c r="V8761" s="102"/>
      <c r="W8761" s="94"/>
      <c r="X8761" s="98"/>
      <c r="Y8761" s="94"/>
      <c r="Z8761" s="94"/>
      <c r="AA8761" s="89"/>
      <c r="AB8761" s="89"/>
      <c r="AC8761" s="94"/>
      <c r="AD8761" s="94">
        <f>IF(AND(AC8761="",M8761=""),0,IF((AC8761=""),M8761,IF((M8761=""),AC8761,AC8761+M8761)))</f>
        <v>8245800</v>
      </c>
      <c r="AE8761" s="94">
        <f t="shared" si="842"/>
        <v>8245800</v>
      </c>
      <c r="AF8761" s="94">
        <v>0</v>
      </c>
      <c r="AG8761" s="94">
        <f t="shared" si="843"/>
        <v>8245800</v>
      </c>
      <c r="AH8761" s="94">
        <v>0.01</v>
      </c>
    </row>
    <row r="8762" spans="1:34" s="99" customFormat="1" x14ac:dyDescent="0.55000000000000004">
      <c r="A8762" s="107"/>
      <c r="B8762" s="102"/>
      <c r="C8762" s="102"/>
      <c r="D8762" s="90"/>
      <c r="E8762" s="102"/>
      <c r="F8762" s="102"/>
      <c r="G8762" s="102">
        <v>2</v>
      </c>
      <c r="H8762" s="102">
        <v>0</v>
      </c>
      <c r="I8762" s="98">
        <v>0</v>
      </c>
      <c r="J8762" s="102" t="s">
        <v>62</v>
      </c>
      <c r="K8762" s="94">
        <f>((G8762*400)+(H8762*100))+I8762</f>
        <v>800</v>
      </c>
      <c r="L8762" s="94">
        <v>1350</v>
      </c>
      <c r="M8762" s="94">
        <f>K8762*L8762</f>
        <v>1080000</v>
      </c>
      <c r="N8762" s="102">
        <v>1</v>
      </c>
      <c r="O8762" s="111" t="s">
        <v>11937</v>
      </c>
      <c r="P8762" s="96">
        <v>575529000024</v>
      </c>
      <c r="Q8762" s="111" t="s">
        <v>11938</v>
      </c>
      <c r="R8762" s="111" t="s">
        <v>11941</v>
      </c>
      <c r="S8762" s="97" t="s">
        <v>11946</v>
      </c>
      <c r="T8762" s="102" t="s">
        <v>15275</v>
      </c>
      <c r="U8762" s="102" t="s">
        <v>45</v>
      </c>
      <c r="V8762" s="102" t="s">
        <v>75</v>
      </c>
      <c r="W8762" s="94">
        <v>3000</v>
      </c>
      <c r="X8762" s="98">
        <v>100</v>
      </c>
      <c r="Y8762" s="94">
        <v>3400</v>
      </c>
      <c r="Z8762" s="94">
        <f>W8762*Y8762</f>
        <v>10200000</v>
      </c>
      <c r="AA8762" s="89">
        <v>25</v>
      </c>
      <c r="AB8762" s="89">
        <v>40</v>
      </c>
      <c r="AC8762" s="94">
        <f>(Z8762*(100-AB8762))/100</f>
        <v>6120000</v>
      </c>
      <c r="AD8762" s="94">
        <f>IF(AND(AC8762="",M8762=""),0,IF((AC8762=""),M8762, IF( (M8762=""),AC8762,SUM(AC8762:AC8763)+M8762)))</f>
        <v>7200000</v>
      </c>
      <c r="AE8762" s="94">
        <f t="shared" si="842"/>
        <v>7200000</v>
      </c>
      <c r="AF8762" s="94">
        <v>0</v>
      </c>
      <c r="AG8762" s="94">
        <f t="shared" si="843"/>
        <v>7200000</v>
      </c>
      <c r="AH8762" s="94">
        <v>0.3</v>
      </c>
    </row>
    <row r="8763" spans="1:34" s="99" customFormat="1" x14ac:dyDescent="0.55000000000000004">
      <c r="A8763" s="107"/>
      <c r="B8763" s="102">
        <v>4091</v>
      </c>
      <c r="C8763" s="102">
        <v>6699</v>
      </c>
      <c r="D8763" s="90" t="s">
        <v>11947</v>
      </c>
      <c r="E8763" s="102" t="s">
        <v>34</v>
      </c>
      <c r="F8763" s="102">
        <v>16965</v>
      </c>
      <c r="G8763" s="102">
        <v>3</v>
      </c>
      <c r="H8763" s="102">
        <v>0</v>
      </c>
      <c r="I8763" s="98">
        <v>44</v>
      </c>
      <c r="J8763" s="102" t="s">
        <v>38</v>
      </c>
      <c r="K8763" s="94">
        <f>((G8763*400)+(H8763*100))+I8763</f>
        <v>1244</v>
      </c>
      <c r="L8763" s="94">
        <v>7250</v>
      </c>
      <c r="M8763" s="94">
        <f>K8763*L8763</f>
        <v>9019000</v>
      </c>
      <c r="N8763" s="102"/>
      <c r="O8763" s="111"/>
      <c r="P8763" s="96"/>
      <c r="Q8763" s="111"/>
      <c r="R8763" s="111"/>
      <c r="S8763" s="97"/>
      <c r="T8763" s="102"/>
      <c r="U8763" s="102"/>
      <c r="V8763" s="102"/>
      <c r="W8763" s="94"/>
      <c r="X8763" s="98"/>
      <c r="Y8763" s="94"/>
      <c r="Z8763" s="94"/>
      <c r="AA8763" s="89"/>
      <c r="AB8763" s="89"/>
      <c r="AC8763" s="94"/>
      <c r="AD8763" s="94">
        <f>IF(AND(AC8763="",M8763=""),0,IF((AC8763=""),M8763,IF((M8763=""),AC8763,AC8763+M8763)))</f>
        <v>9019000</v>
      </c>
      <c r="AE8763" s="94">
        <f t="shared" si="842"/>
        <v>9019000</v>
      </c>
      <c r="AF8763" s="94">
        <v>0</v>
      </c>
      <c r="AG8763" s="94">
        <f t="shared" si="843"/>
        <v>9019000</v>
      </c>
      <c r="AH8763" s="94">
        <v>0.01</v>
      </c>
    </row>
    <row r="8764" spans="1:34" s="99" customFormat="1" x14ac:dyDescent="0.55000000000000004">
      <c r="A8764" s="107"/>
      <c r="B8764" s="102">
        <v>4092</v>
      </c>
      <c r="C8764" s="102">
        <v>6701</v>
      </c>
      <c r="D8764" s="90" t="s">
        <v>11948</v>
      </c>
      <c r="E8764" s="102" t="s">
        <v>34</v>
      </c>
      <c r="F8764" s="102">
        <v>16966</v>
      </c>
      <c r="G8764" s="102">
        <v>18</v>
      </c>
      <c r="H8764" s="102">
        <v>1</v>
      </c>
      <c r="I8764" s="98">
        <v>72</v>
      </c>
      <c r="J8764" s="102" t="s">
        <v>62</v>
      </c>
      <c r="K8764" s="94">
        <f>((G8764*400)+(H8764*100))+I8764</f>
        <v>7372</v>
      </c>
      <c r="L8764" s="94">
        <v>1800</v>
      </c>
      <c r="M8764" s="94">
        <f>K8764*L8764</f>
        <v>13269600</v>
      </c>
      <c r="N8764" s="102">
        <v>1</v>
      </c>
      <c r="O8764" s="111" t="s">
        <v>11937</v>
      </c>
      <c r="P8764" s="96">
        <v>575529000024</v>
      </c>
      <c r="Q8764" s="111" t="s">
        <v>11938</v>
      </c>
      <c r="R8764" s="111" t="s">
        <v>11941</v>
      </c>
      <c r="S8764" s="97" t="s">
        <v>11949</v>
      </c>
      <c r="T8764" s="102" t="s">
        <v>15275</v>
      </c>
      <c r="U8764" s="102" t="s">
        <v>45</v>
      </c>
      <c r="V8764" s="102" t="s">
        <v>75</v>
      </c>
      <c r="W8764" s="94">
        <v>1200</v>
      </c>
      <c r="X8764" s="98">
        <v>30.65</v>
      </c>
      <c r="Y8764" s="94">
        <v>3400</v>
      </c>
      <c r="Z8764" s="94">
        <f>W8764*Y8764</f>
        <v>4080000</v>
      </c>
      <c r="AA8764" s="89">
        <v>25</v>
      </c>
      <c r="AB8764" s="89">
        <v>40</v>
      </c>
      <c r="AC8764" s="94">
        <f>(Z8764*(100-AB8764))/100</f>
        <v>2448000</v>
      </c>
      <c r="AD8764" s="94">
        <f>IF(AND(AC8764="",M8764=""),0,IF((AC8764=""),M8764, IF( (M8764=""),AC8764,SUM(AC8764:AC8767)+M8764)))</f>
        <v>22220100</v>
      </c>
      <c r="AE8764" s="94">
        <f t="shared" si="842"/>
        <v>6810460.6499999994</v>
      </c>
      <c r="AF8764" s="94">
        <v>0</v>
      </c>
      <c r="AG8764" s="94">
        <f t="shared" si="843"/>
        <v>6810460.6499999994</v>
      </c>
      <c r="AH8764" s="94">
        <v>0.3</v>
      </c>
    </row>
    <row r="8765" spans="1:34" s="99" customFormat="1" x14ac:dyDescent="0.55000000000000004">
      <c r="A8765" s="107"/>
      <c r="B8765" s="102"/>
      <c r="C8765" s="102"/>
      <c r="D8765" s="90"/>
      <c r="E8765" s="102"/>
      <c r="F8765" s="102"/>
      <c r="G8765" s="102"/>
      <c r="H8765" s="102"/>
      <c r="I8765" s="98"/>
      <c r="J8765" s="102"/>
      <c r="K8765" s="94"/>
      <c r="L8765" s="94"/>
      <c r="M8765" s="94"/>
      <c r="N8765" s="102">
        <v>2</v>
      </c>
      <c r="O8765" s="111" t="s">
        <v>11937</v>
      </c>
      <c r="P8765" s="96">
        <v>575529000024</v>
      </c>
      <c r="Q8765" s="111" t="s">
        <v>11938</v>
      </c>
      <c r="R8765" s="111" t="s">
        <v>11941</v>
      </c>
      <c r="S8765" s="97" t="s">
        <v>11950</v>
      </c>
      <c r="T8765" s="102" t="s">
        <v>15275</v>
      </c>
      <c r="U8765" s="102" t="s">
        <v>45</v>
      </c>
      <c r="V8765" s="102" t="s">
        <v>75</v>
      </c>
      <c r="W8765" s="94">
        <v>1200</v>
      </c>
      <c r="X8765" s="98">
        <v>30.65</v>
      </c>
      <c r="Y8765" s="94">
        <v>3400</v>
      </c>
      <c r="Z8765" s="94">
        <f>W8765*Y8765</f>
        <v>4080000</v>
      </c>
      <c r="AA8765" s="89">
        <v>25</v>
      </c>
      <c r="AB8765" s="89">
        <v>40</v>
      </c>
      <c r="AC8765" s="94">
        <f>(Z8765*(100-AB8765))/100</f>
        <v>2448000</v>
      </c>
      <c r="AD8765" s="94">
        <f>IF(AND(AC8765="",M8764=""),0,IF((AC8765=""),M8764, IF( (M8764=""),AC8765,SUM(AC8764:AC8767)+M8764)))</f>
        <v>22220100</v>
      </c>
      <c r="AE8765" s="94">
        <f t="shared" si="842"/>
        <v>6810460.6499999994</v>
      </c>
      <c r="AF8765" s="94">
        <v>0</v>
      </c>
      <c r="AG8765" s="94">
        <f t="shared" si="843"/>
        <v>6810460.6499999994</v>
      </c>
      <c r="AH8765" s="94">
        <v>0.3</v>
      </c>
    </row>
    <row r="8766" spans="1:34" s="99" customFormat="1" x14ac:dyDescent="0.55000000000000004">
      <c r="A8766" s="107"/>
      <c r="B8766" s="102"/>
      <c r="C8766" s="102"/>
      <c r="D8766" s="90"/>
      <c r="E8766" s="102"/>
      <c r="F8766" s="102"/>
      <c r="G8766" s="102"/>
      <c r="H8766" s="102"/>
      <c r="I8766" s="98"/>
      <c r="J8766" s="102"/>
      <c r="K8766" s="94"/>
      <c r="L8766" s="94"/>
      <c r="M8766" s="94"/>
      <c r="N8766" s="102">
        <v>3</v>
      </c>
      <c r="O8766" s="111" t="s">
        <v>11937</v>
      </c>
      <c r="P8766" s="96">
        <v>575529000024</v>
      </c>
      <c r="Q8766" s="111" t="s">
        <v>11938</v>
      </c>
      <c r="R8766" s="111" t="s">
        <v>11941</v>
      </c>
      <c r="S8766" s="97" t="s">
        <v>11951</v>
      </c>
      <c r="T8766" s="102" t="s">
        <v>15275</v>
      </c>
      <c r="U8766" s="102" t="s">
        <v>45</v>
      </c>
      <c r="V8766" s="102" t="s">
        <v>75</v>
      </c>
      <c r="W8766" s="94">
        <v>1200</v>
      </c>
      <c r="X8766" s="98">
        <v>30.65</v>
      </c>
      <c r="Y8766" s="94">
        <v>3400</v>
      </c>
      <c r="Z8766" s="94">
        <f>W8766*Y8766</f>
        <v>4080000</v>
      </c>
      <c r="AA8766" s="89">
        <v>25</v>
      </c>
      <c r="AB8766" s="89">
        <v>40</v>
      </c>
      <c r="AC8766" s="94">
        <f>(Z8766*(100-AB8766))/100</f>
        <v>2448000</v>
      </c>
      <c r="AD8766" s="94">
        <f>IF(AND(AC8766="",M8764=""),0,IF((AC8766=""),M8764, IF( (M8764=""),AC8766,SUM(AC8764:AC8767)+M8764)))</f>
        <v>22220100</v>
      </c>
      <c r="AE8766" s="94">
        <f t="shared" si="842"/>
        <v>6810460.6499999994</v>
      </c>
      <c r="AF8766" s="94">
        <v>0</v>
      </c>
      <c r="AG8766" s="94">
        <f t="shared" si="843"/>
        <v>6810460.6499999994</v>
      </c>
      <c r="AH8766" s="94">
        <v>0.3</v>
      </c>
    </row>
    <row r="8767" spans="1:34" s="99" customFormat="1" x14ac:dyDescent="0.55000000000000004">
      <c r="A8767" s="107"/>
      <c r="B8767" s="102"/>
      <c r="C8767" s="102"/>
      <c r="D8767" s="90"/>
      <c r="E8767" s="102"/>
      <c r="F8767" s="102"/>
      <c r="G8767" s="102"/>
      <c r="H8767" s="102"/>
      <c r="I8767" s="98"/>
      <c r="J8767" s="102"/>
      <c r="K8767" s="94"/>
      <c r="L8767" s="94"/>
      <c r="M8767" s="94"/>
      <c r="N8767" s="102">
        <v>4</v>
      </c>
      <c r="O8767" s="111" t="s">
        <v>11937</v>
      </c>
      <c r="P8767" s="96">
        <v>575529000024</v>
      </c>
      <c r="Q8767" s="111" t="s">
        <v>11938</v>
      </c>
      <c r="R8767" s="111" t="s">
        <v>11941</v>
      </c>
      <c r="S8767" s="97" t="s">
        <v>11952</v>
      </c>
      <c r="T8767" s="102" t="s">
        <v>6668</v>
      </c>
      <c r="U8767" s="102" t="s">
        <v>45</v>
      </c>
      <c r="V8767" s="102" t="s">
        <v>139</v>
      </c>
      <c r="W8767" s="94">
        <v>315</v>
      </c>
      <c r="X8767" s="98">
        <v>8.0500000000000007</v>
      </c>
      <c r="Y8767" s="94">
        <v>8500</v>
      </c>
      <c r="Z8767" s="94">
        <f>W8767*Y8767</f>
        <v>2677500</v>
      </c>
      <c r="AA8767" s="89">
        <v>25</v>
      </c>
      <c r="AB8767" s="89">
        <v>40</v>
      </c>
      <c r="AC8767" s="94">
        <f>(Z8767*(100-AB8767))/100</f>
        <v>1606500</v>
      </c>
      <c r="AD8767" s="94">
        <f>IF(AND(AC8767="",M8764=""),0,IF((AC8767=""),M8764, IF( (M8764=""),AC8767,SUM(AC8764:AC8767)+M8764)))</f>
        <v>22220100</v>
      </c>
      <c r="AE8767" s="94">
        <f t="shared" si="842"/>
        <v>1788718.05</v>
      </c>
      <c r="AF8767" s="94">
        <v>0</v>
      </c>
      <c r="AG8767" s="94">
        <f t="shared" si="843"/>
        <v>1788718.05</v>
      </c>
      <c r="AH8767" s="94">
        <v>0.3</v>
      </c>
    </row>
    <row r="8768" spans="1:34" s="99" customFormat="1" x14ac:dyDescent="0.55000000000000004">
      <c r="A8768" s="107"/>
      <c r="B8768" s="102"/>
      <c r="C8768" s="102"/>
      <c r="D8768" s="90"/>
      <c r="E8768" s="102"/>
      <c r="F8768" s="102"/>
      <c r="G8768" s="102">
        <v>3</v>
      </c>
      <c r="H8768" s="102">
        <v>0</v>
      </c>
      <c r="I8768" s="98">
        <v>0</v>
      </c>
      <c r="J8768" s="102" t="s">
        <v>38</v>
      </c>
      <c r="K8768" s="94">
        <f>((G8768*400)+(H8768*100))+I8768</f>
        <v>1200</v>
      </c>
      <c r="L8768" s="94">
        <v>1800</v>
      </c>
      <c r="M8768" s="94">
        <f>K8768*L8768</f>
        <v>2160000</v>
      </c>
      <c r="N8768" s="102"/>
      <c r="O8768" s="111"/>
      <c r="P8768" s="96"/>
      <c r="Q8768" s="111"/>
      <c r="R8768" s="111"/>
      <c r="S8768" s="97"/>
      <c r="T8768" s="102"/>
      <c r="U8768" s="102"/>
      <c r="V8768" s="102"/>
      <c r="W8768" s="94"/>
      <c r="X8768" s="98"/>
      <c r="Y8768" s="94"/>
      <c r="Z8768" s="94"/>
      <c r="AA8768" s="89"/>
      <c r="AB8768" s="89"/>
      <c r="AC8768" s="94"/>
      <c r="AD8768" s="94">
        <f>IF(AND(AC8768="",M8768=""),0,IF((AC8768=""),M8768,IF((M8768=""),AC8768,AC8768+M8768)))</f>
        <v>2160000</v>
      </c>
      <c r="AE8768" s="94">
        <f>IF( (X8768=""),AD8768*1,AD8768*(X8768/100) )</f>
        <v>2160000</v>
      </c>
      <c r="AF8768" s="94">
        <v>0</v>
      </c>
      <c r="AG8768" s="94">
        <f>IF((AF8768-AE8768) &gt; 1,0,IF((AF8768-AE8768)&lt;0,AE8768-AF8768,AF8768-AE8768))</f>
        <v>2160000</v>
      </c>
      <c r="AH8768" s="94">
        <v>0.01</v>
      </c>
    </row>
    <row r="8769" spans="1:34" s="99" customFormat="1" x14ac:dyDescent="0.55000000000000004">
      <c r="A8769" s="107"/>
      <c r="B8769" s="102"/>
      <c r="C8769" s="102"/>
      <c r="D8769" s="90"/>
      <c r="E8769" s="102"/>
      <c r="F8769" s="102"/>
      <c r="G8769" s="102"/>
      <c r="H8769" s="102"/>
      <c r="I8769" s="98"/>
      <c r="J8769" s="102"/>
      <c r="K8769" s="94"/>
      <c r="L8769" s="94" t="s">
        <v>63</v>
      </c>
      <c r="M8769" s="94">
        <f>SUM(M8756:M8768)</f>
        <v>45340650</v>
      </c>
      <c r="N8769" s="102"/>
      <c r="O8769" s="111"/>
      <c r="P8769" s="96"/>
      <c r="Q8769" s="111"/>
      <c r="R8769" s="111"/>
      <c r="S8769" s="97"/>
      <c r="T8769" s="102"/>
      <c r="U8769" s="102"/>
      <c r="V8769" s="102"/>
      <c r="W8769" s="94"/>
      <c r="X8769" s="98"/>
      <c r="Y8769" s="94"/>
      <c r="Z8769" s="94"/>
      <c r="AA8769" s="89"/>
      <c r="AB8769" s="89"/>
      <c r="AC8769" s="94"/>
      <c r="AD8769" s="94"/>
      <c r="AE8769" s="94">
        <f>SUM(AE8756:AE8768)</f>
        <v>64558378.79999999</v>
      </c>
      <c r="AF8769" s="94"/>
      <c r="AG8769" s="94">
        <f>SUM(AG8756:AG8768)</f>
        <v>64558378.79999999</v>
      </c>
      <c r="AH8769" s="94"/>
    </row>
    <row r="8770" spans="1:34" s="99" customFormat="1" x14ac:dyDescent="0.55000000000000004">
      <c r="A8770" s="107" t="s">
        <v>11955</v>
      </c>
      <c r="B8770" s="102">
        <v>4102</v>
      </c>
      <c r="C8770" s="102">
        <v>6943</v>
      </c>
      <c r="D8770" s="90" t="s">
        <v>11956</v>
      </c>
      <c r="E8770" s="102" t="s">
        <v>34</v>
      </c>
      <c r="F8770" s="102">
        <v>23660</v>
      </c>
      <c r="G8770" s="102">
        <v>1</v>
      </c>
      <c r="H8770" s="102">
        <v>0</v>
      </c>
      <c r="I8770" s="98">
        <v>15</v>
      </c>
      <c r="J8770" s="102" t="s">
        <v>35</v>
      </c>
      <c r="K8770" s="94">
        <f>((G8770*400)+(H8770*100))+I8770</f>
        <v>415</v>
      </c>
      <c r="L8770" s="94">
        <v>1200</v>
      </c>
      <c r="M8770" s="94">
        <f>K8770*L8770</f>
        <v>498000</v>
      </c>
      <c r="N8770" s="102">
        <v>1</v>
      </c>
      <c r="O8770" s="111" t="s">
        <v>11953</v>
      </c>
      <c r="P8770" s="96">
        <v>3570900311096</v>
      </c>
      <c r="Q8770" s="111" t="s">
        <v>11954</v>
      </c>
      <c r="R8770" s="111" t="s">
        <v>11957</v>
      </c>
      <c r="S8770" s="97"/>
      <c r="T8770" s="102" t="s">
        <v>73</v>
      </c>
      <c r="U8770" s="102" t="s">
        <v>45</v>
      </c>
      <c r="V8770" s="102" t="s">
        <v>52</v>
      </c>
      <c r="W8770" s="94">
        <v>78.3</v>
      </c>
      <c r="X8770" s="98">
        <v>12.61</v>
      </c>
      <c r="Y8770" s="94">
        <v>6600</v>
      </c>
      <c r="Z8770" s="94">
        <f>W8770*Y8770</f>
        <v>516780</v>
      </c>
      <c r="AA8770" s="89">
        <v>6</v>
      </c>
      <c r="AB8770" s="89">
        <v>6</v>
      </c>
      <c r="AC8770" s="94">
        <f>(Z8770*(100-AB8770))/100</f>
        <v>485773.2</v>
      </c>
      <c r="AD8770" s="94">
        <f>IF(AND(AC8770="",M8770=""),0,IF((AC8770=""),M8770, IF( (M8770=""),AC8770,SUM(AC8770:AC8775)+M8770)))</f>
        <v>4271567.0199999996</v>
      </c>
      <c r="AE8770" s="94">
        <f>IF( (X8770=""),AD8770*1,AD8770*(X8770/100) )</f>
        <v>538644.60122199985</v>
      </c>
      <c r="AF8770" s="94">
        <v>50000000</v>
      </c>
      <c r="AG8770" s="94">
        <f>IF((AF8770-AE8770) &gt; 1,0,IF((AF8770-AE8770)&lt;0,AE8770-AF8770,AF8770-AE8770))</f>
        <v>0</v>
      </c>
      <c r="AH8770" s="94">
        <v>0.02</v>
      </c>
    </row>
    <row r="8771" spans="1:34" s="99" customFormat="1" x14ac:dyDescent="0.55000000000000004">
      <c r="A8771" s="107"/>
      <c r="B8771" s="102"/>
      <c r="C8771" s="102"/>
      <c r="D8771" s="90"/>
      <c r="E8771" s="102"/>
      <c r="F8771" s="102"/>
      <c r="G8771" s="102"/>
      <c r="H8771" s="102"/>
      <c r="I8771" s="98"/>
      <c r="J8771" s="102"/>
      <c r="K8771" s="94"/>
      <c r="L8771" s="94"/>
      <c r="M8771" s="94"/>
      <c r="N8771" s="102">
        <v>2</v>
      </c>
      <c r="O8771" s="111" t="s">
        <v>11953</v>
      </c>
      <c r="P8771" s="96">
        <v>3570900311096</v>
      </c>
      <c r="Q8771" s="111" t="s">
        <v>11954</v>
      </c>
      <c r="R8771" s="111" t="s">
        <v>11957</v>
      </c>
      <c r="S8771" s="97"/>
      <c r="T8771" s="102" t="s">
        <v>439</v>
      </c>
      <c r="U8771" s="102" t="s">
        <v>45</v>
      </c>
      <c r="V8771" s="102" t="s">
        <v>52</v>
      </c>
      <c r="W8771" s="94">
        <v>66.56</v>
      </c>
      <c r="X8771" s="98">
        <v>10.72</v>
      </c>
      <c r="Y8771" s="94">
        <v>6050</v>
      </c>
      <c r="Z8771" s="94">
        <f>W8771*Y8771</f>
        <v>402688</v>
      </c>
      <c r="AA8771" s="89">
        <v>6</v>
      </c>
      <c r="AB8771" s="89">
        <v>6</v>
      </c>
      <c r="AC8771" s="94">
        <f>(Z8771*(100-AB8771))/100</f>
        <v>378526.71999999997</v>
      </c>
      <c r="AD8771" s="94">
        <f>IF(AND(AC8771="",M8770=""),0,IF((AC8771=""),M8770, IF( (M8770=""),AC8771,SUM(AC8770:AC8775)+M8770)))</f>
        <v>4271567.0199999996</v>
      </c>
      <c r="AE8771" s="94">
        <f>IF( (X8771=""),AD8771*1,AD8771*(X8771/100) )</f>
        <v>457911.98454399995</v>
      </c>
      <c r="AF8771" s="94">
        <v>50000000</v>
      </c>
      <c r="AG8771" s="94">
        <f>IF((AF8771-AE8771) &gt; 1,0,IF((AF8771-AE8771)&lt;0,AE8771-AF8771,AF8771-AE8771))</f>
        <v>0</v>
      </c>
      <c r="AH8771" s="94">
        <v>0.02</v>
      </c>
    </row>
    <row r="8772" spans="1:34" s="99" customFormat="1" x14ac:dyDescent="0.55000000000000004">
      <c r="A8772" s="107"/>
      <c r="B8772" s="102"/>
      <c r="C8772" s="102"/>
      <c r="D8772" s="90"/>
      <c r="E8772" s="102"/>
      <c r="F8772" s="102"/>
      <c r="G8772" s="102"/>
      <c r="H8772" s="102"/>
      <c r="I8772" s="98"/>
      <c r="J8772" s="102"/>
      <c r="K8772" s="94"/>
      <c r="L8772" s="94"/>
      <c r="M8772" s="94"/>
      <c r="N8772" s="102">
        <v>3</v>
      </c>
      <c r="O8772" s="111" t="s">
        <v>11953</v>
      </c>
      <c r="P8772" s="96">
        <v>3570900311096</v>
      </c>
      <c r="Q8772" s="111" t="s">
        <v>11954</v>
      </c>
      <c r="R8772" s="111" t="s">
        <v>11957</v>
      </c>
      <c r="S8772" s="97" t="s">
        <v>11958</v>
      </c>
      <c r="T8772" s="102" t="s">
        <v>51</v>
      </c>
      <c r="U8772" s="102" t="s">
        <v>45</v>
      </c>
      <c r="V8772" s="102" t="s">
        <v>52</v>
      </c>
      <c r="W8772" s="94">
        <v>372</v>
      </c>
      <c r="X8772" s="98">
        <v>59.91</v>
      </c>
      <c r="Y8772" s="94">
        <v>6750</v>
      </c>
      <c r="Z8772" s="94">
        <f>W8772*Y8772</f>
        <v>2511000</v>
      </c>
      <c r="AA8772" s="89">
        <v>6</v>
      </c>
      <c r="AB8772" s="89">
        <v>6</v>
      </c>
      <c r="AC8772" s="94">
        <f>(Z8772*(100-AB8772))/100</f>
        <v>2360340</v>
      </c>
      <c r="AD8772" s="94">
        <f>IF(AND(AC8772="",M8770=""),0,IF((AC8772=""),M8770, IF( (M8770=""),AC8772,SUM(AC8770:AC8775)+M8770)))</f>
        <v>4271567.0199999996</v>
      </c>
      <c r="AE8772" s="94">
        <f>IF( (X8772=""),AD8772*1,AD8772*(X8772/100) )</f>
        <v>2559095.8016819996</v>
      </c>
      <c r="AF8772" s="94">
        <v>50000000</v>
      </c>
      <c r="AG8772" s="94">
        <f>IF((AF8772-AE8772) &gt; 1,0,IF((AF8772-AE8772)&lt;0,AE8772-AF8772,AF8772-AE8772))</f>
        <v>0</v>
      </c>
      <c r="AH8772" s="94">
        <v>0.02</v>
      </c>
    </row>
    <row r="8773" spans="1:34" s="99" customFormat="1" x14ac:dyDescent="0.55000000000000004">
      <c r="A8773" s="107"/>
      <c r="B8773" s="102"/>
      <c r="C8773" s="102"/>
      <c r="D8773" s="90"/>
      <c r="E8773" s="102"/>
      <c r="F8773" s="102"/>
      <c r="G8773" s="102"/>
      <c r="H8773" s="102"/>
      <c r="I8773" s="98"/>
      <c r="J8773" s="102"/>
      <c r="K8773" s="94"/>
      <c r="L8773" s="94"/>
      <c r="M8773" s="94"/>
      <c r="N8773" s="102">
        <v>4</v>
      </c>
      <c r="O8773" s="111" t="s">
        <v>11953</v>
      </c>
      <c r="P8773" s="96">
        <v>3570900311096</v>
      </c>
      <c r="Q8773" s="111" t="s">
        <v>11954</v>
      </c>
      <c r="R8773" s="111" t="s">
        <v>11957</v>
      </c>
      <c r="S8773" s="97" t="s">
        <v>15225</v>
      </c>
      <c r="T8773" s="102" t="s">
        <v>73</v>
      </c>
      <c r="U8773" s="102" t="s">
        <v>45</v>
      </c>
      <c r="V8773" s="102" t="s">
        <v>52</v>
      </c>
      <c r="W8773" s="94">
        <v>78</v>
      </c>
      <c r="X8773" s="98">
        <v>12.56</v>
      </c>
      <c r="Y8773" s="94">
        <v>6600</v>
      </c>
      <c r="Z8773" s="94">
        <f>W8773*Y8773</f>
        <v>514800</v>
      </c>
      <c r="AA8773" s="89">
        <v>6</v>
      </c>
      <c r="AB8773" s="89">
        <v>6</v>
      </c>
      <c r="AC8773" s="94">
        <f>(Z8773*(100-AB8773))/100</f>
        <v>483912</v>
      </c>
      <c r="AD8773" s="94">
        <f>IF(AND(AC8773="",M8770=""),0,IF((AC8773=""),M8770, IF( (M8770=""),AC8773,SUM(AC8770:AC8775)+M8770)))</f>
        <v>4271567.0199999996</v>
      </c>
      <c r="AE8773" s="94">
        <f>IF( (X8773=""),AD8773*1,AD8773*(X8773/100) )</f>
        <v>536508.81771199999</v>
      </c>
      <c r="AF8773" s="94">
        <v>50000000</v>
      </c>
      <c r="AG8773" s="94">
        <f>IF((AF8773-AE8773) &gt; 1,0,IF((AF8773-AE8773)&lt;0,AE8773-AF8773,AF8773-AE8773))</f>
        <v>0</v>
      </c>
      <c r="AH8773" s="94">
        <v>0.02</v>
      </c>
    </row>
    <row r="8774" spans="1:34" s="99" customFormat="1" x14ac:dyDescent="0.55000000000000004">
      <c r="A8774" s="107"/>
      <c r="B8774" s="102"/>
      <c r="C8774" s="102"/>
      <c r="D8774" s="90"/>
      <c r="E8774" s="102"/>
      <c r="F8774" s="102"/>
      <c r="G8774" s="102"/>
      <c r="H8774" s="102"/>
      <c r="I8774" s="98"/>
      <c r="J8774" s="102"/>
      <c r="K8774" s="94"/>
      <c r="L8774" s="94"/>
      <c r="M8774" s="94"/>
      <c r="N8774" s="102">
        <v>5</v>
      </c>
      <c r="O8774" s="111" t="s">
        <v>11953</v>
      </c>
      <c r="P8774" s="96">
        <v>3570900311096</v>
      </c>
      <c r="Q8774" s="111" t="s">
        <v>11954</v>
      </c>
      <c r="R8774" s="111" t="s">
        <v>11957</v>
      </c>
      <c r="S8774" s="97" t="s">
        <v>15226</v>
      </c>
      <c r="T8774" s="102" t="s">
        <v>55</v>
      </c>
      <c r="U8774" s="102" t="s">
        <v>45</v>
      </c>
      <c r="V8774" s="102" t="s">
        <v>52</v>
      </c>
      <c r="W8774" s="94">
        <v>26.1</v>
      </c>
      <c r="X8774" s="98">
        <v>4.2</v>
      </c>
      <c r="Y8774" s="94">
        <v>2650</v>
      </c>
      <c r="Z8774" s="94">
        <f>W8774*Y8774</f>
        <v>69165</v>
      </c>
      <c r="AA8774" s="89">
        <v>6</v>
      </c>
      <c r="AB8774" s="89">
        <v>6</v>
      </c>
      <c r="AC8774" s="94">
        <f>(Z8774*(100-AB8774))/100</f>
        <v>65015.1</v>
      </c>
      <c r="AD8774" s="94">
        <f>IF(AND(AC8774="",M8770=""),0,IF((AC8774=""),M8770, IF( (M8770=""),AC8774,SUM(AC8770:AC8775)+M8770)))</f>
        <v>4271567.0199999996</v>
      </c>
      <c r="AE8774" s="94">
        <f>IF( (X8774=""),AD8774*1,AD8774*(X8774/100) )</f>
        <v>179405.81484000001</v>
      </c>
      <c r="AF8774" s="94">
        <v>50000000</v>
      </c>
      <c r="AG8774" s="94">
        <f>IF((AF8774-AE8774) &gt; 1,0,IF((AF8774-AE8774)&lt;0,AE8774-AF8774,AF8774-AE8774))</f>
        <v>0</v>
      </c>
      <c r="AH8774" s="94">
        <v>0.02</v>
      </c>
    </row>
    <row r="8775" spans="1:34" s="99" customFormat="1" x14ac:dyDescent="0.55000000000000004">
      <c r="A8775" s="107"/>
      <c r="B8775" s="102"/>
      <c r="C8775" s="102"/>
      <c r="D8775" s="90"/>
      <c r="E8775" s="102"/>
      <c r="F8775" s="102"/>
      <c r="G8775" s="102"/>
      <c r="H8775" s="102"/>
      <c r="I8775" s="98"/>
      <c r="J8775" s="102"/>
      <c r="K8775" s="94"/>
      <c r="L8775" s="94" t="s">
        <v>63</v>
      </c>
      <c r="M8775" s="94">
        <f>SUM(M8770:M8774)</f>
        <v>498000</v>
      </c>
      <c r="N8775" s="102"/>
      <c r="O8775" s="111"/>
      <c r="P8775" s="96"/>
      <c r="Q8775" s="111"/>
      <c r="R8775" s="111"/>
      <c r="S8775" s="97"/>
      <c r="T8775" s="102"/>
      <c r="U8775" s="102"/>
      <c r="V8775" s="102"/>
      <c r="W8775" s="94"/>
      <c r="X8775" s="98"/>
      <c r="Y8775" s="94"/>
      <c r="Z8775" s="94"/>
      <c r="AA8775" s="89"/>
      <c r="AB8775" s="89"/>
      <c r="AC8775" s="94"/>
      <c r="AD8775" s="94"/>
      <c r="AE8775" s="94">
        <f>SUM(AE8770:AE8774)</f>
        <v>4271567.0199999996</v>
      </c>
      <c r="AF8775" s="94"/>
      <c r="AG8775" s="94">
        <f>SUM(AG8770:AG8774)</f>
        <v>0</v>
      </c>
      <c r="AH8775" s="94"/>
    </row>
    <row r="8776" spans="1:34" s="173" customFormat="1" x14ac:dyDescent="0.55000000000000004">
      <c r="A8776" s="122" t="s">
        <v>7346</v>
      </c>
      <c r="B8776" s="123">
        <v>4074</v>
      </c>
      <c r="C8776" s="123">
        <v>5037</v>
      </c>
      <c r="D8776" s="135" t="s">
        <v>11961</v>
      </c>
      <c r="E8776" s="123" t="s">
        <v>34</v>
      </c>
      <c r="F8776" s="123">
        <v>15189</v>
      </c>
      <c r="G8776" s="123">
        <v>0</v>
      </c>
      <c r="H8776" s="123">
        <v>3</v>
      </c>
      <c r="I8776" s="136">
        <v>86</v>
      </c>
      <c r="J8776" s="123" t="s">
        <v>35</v>
      </c>
      <c r="K8776" s="137">
        <f>((G8776*400)+(H8776*100))+I8776</f>
        <v>386</v>
      </c>
      <c r="L8776" s="137">
        <v>400</v>
      </c>
      <c r="M8776" s="137">
        <f>K8776*L8776</f>
        <v>154400</v>
      </c>
      <c r="N8776" s="123">
        <v>1</v>
      </c>
      <c r="O8776" s="108" t="s">
        <v>11959</v>
      </c>
      <c r="P8776" s="138"/>
      <c r="Q8776" s="108" t="s">
        <v>11960</v>
      </c>
      <c r="R8776" s="108" t="s">
        <v>674</v>
      </c>
      <c r="S8776" s="139" t="s">
        <v>11962</v>
      </c>
      <c r="T8776" s="123" t="s">
        <v>51</v>
      </c>
      <c r="U8776" s="123" t="s">
        <v>74</v>
      </c>
      <c r="V8776" s="123" t="s">
        <v>52</v>
      </c>
      <c r="W8776" s="137">
        <v>45</v>
      </c>
      <c r="X8776" s="136">
        <v>100</v>
      </c>
      <c r="Y8776" s="137">
        <v>6750</v>
      </c>
      <c r="Z8776" s="137">
        <f>W8776*Y8776</f>
        <v>303750</v>
      </c>
      <c r="AA8776" s="119">
        <v>21</v>
      </c>
      <c r="AB8776" s="119">
        <v>93</v>
      </c>
      <c r="AC8776" s="137">
        <f>(Z8776*(100-AB8776))/100</f>
        <v>21262.5</v>
      </c>
      <c r="AD8776" s="137">
        <f>IF(AND(AC8776="",M8776=""),0,IF((AC8776=""),M8776, IF( (M8776=""),AC8776,SUM(AC8776:AC8777)+M8776)))</f>
        <v>175662.5</v>
      </c>
      <c r="AE8776" s="137">
        <f>IF( (X8776=""),AD8776*1,AD8776*(X8776/100) )</f>
        <v>175662.5</v>
      </c>
      <c r="AF8776" s="137">
        <v>50000000</v>
      </c>
      <c r="AG8776" s="137">
        <f>IF((AF8776-AE8776) &gt; 1,0,IF((AF8776-AE8776)&lt;0,AE8776-AF8776,AF8776-AE8776))</f>
        <v>0</v>
      </c>
      <c r="AH8776" s="137">
        <v>0.02</v>
      </c>
    </row>
    <row r="8777" spans="1:34" s="173" customFormat="1" x14ac:dyDescent="0.55000000000000004">
      <c r="A8777" s="122"/>
      <c r="B8777" s="123"/>
      <c r="C8777" s="123"/>
      <c r="D8777" s="135"/>
      <c r="E8777" s="123"/>
      <c r="F8777" s="123"/>
      <c r="G8777" s="123"/>
      <c r="H8777" s="123"/>
      <c r="I8777" s="136"/>
      <c r="J8777" s="123"/>
      <c r="K8777" s="137"/>
      <c r="L8777" s="137" t="s">
        <v>63</v>
      </c>
      <c r="M8777" s="137">
        <f>SUM(M8776:M8776)</f>
        <v>154400</v>
      </c>
      <c r="N8777" s="123"/>
      <c r="O8777" s="108"/>
      <c r="P8777" s="138"/>
      <c r="Q8777" s="108"/>
      <c r="R8777" s="108"/>
      <c r="S8777" s="139"/>
      <c r="T8777" s="123"/>
      <c r="U8777" s="123"/>
      <c r="V8777" s="123"/>
      <c r="W8777" s="137"/>
      <c r="X8777" s="136"/>
      <c r="Y8777" s="137"/>
      <c r="Z8777" s="137"/>
      <c r="AA8777" s="119"/>
      <c r="AB8777" s="119"/>
      <c r="AC8777" s="137"/>
      <c r="AD8777" s="137"/>
      <c r="AE8777" s="137">
        <f>SUM(AE8776:AE8776)</f>
        <v>175662.5</v>
      </c>
      <c r="AF8777" s="137"/>
      <c r="AG8777" s="137">
        <f>SUM(AG8776:AG8776)</f>
        <v>0</v>
      </c>
      <c r="AH8777" s="137"/>
    </row>
    <row r="8778" spans="1:34" s="173" customFormat="1" x14ac:dyDescent="0.55000000000000004">
      <c r="A8778" s="122" t="s">
        <v>11965</v>
      </c>
      <c r="B8778" s="123">
        <v>4075</v>
      </c>
      <c r="C8778" s="123">
        <v>8342</v>
      </c>
      <c r="D8778" s="135" t="s">
        <v>11966</v>
      </c>
      <c r="E8778" s="123" t="s">
        <v>34</v>
      </c>
      <c r="F8778" s="123">
        <v>17503</v>
      </c>
      <c r="G8778" s="123">
        <v>1</v>
      </c>
      <c r="H8778" s="123">
        <v>0</v>
      </c>
      <c r="I8778" s="136">
        <v>6</v>
      </c>
      <c r="J8778" s="123" t="s">
        <v>35</v>
      </c>
      <c r="K8778" s="137">
        <f>((G8778*400)+(H8778*100))+I8778</f>
        <v>406</v>
      </c>
      <c r="L8778" s="137">
        <v>600</v>
      </c>
      <c r="M8778" s="137">
        <f>K8778*L8778</f>
        <v>243600</v>
      </c>
      <c r="N8778" s="123">
        <v>1</v>
      </c>
      <c r="O8778" s="108" t="s">
        <v>11963</v>
      </c>
      <c r="P8778" s="138"/>
      <c r="Q8778" s="108" t="s">
        <v>11964</v>
      </c>
      <c r="R8778" s="108" t="s">
        <v>11967</v>
      </c>
      <c r="S8778" s="139" t="s">
        <v>11968</v>
      </c>
      <c r="T8778" s="123" t="s">
        <v>51</v>
      </c>
      <c r="U8778" s="123" t="s">
        <v>45</v>
      </c>
      <c r="V8778" s="123" t="s">
        <v>52</v>
      </c>
      <c r="W8778" s="137">
        <v>105.6</v>
      </c>
      <c r="X8778" s="136">
        <v>62.67</v>
      </c>
      <c r="Y8778" s="137">
        <v>6750</v>
      </c>
      <c r="Z8778" s="137">
        <f>W8778*Y8778</f>
        <v>712800</v>
      </c>
      <c r="AA8778" s="119">
        <v>21</v>
      </c>
      <c r="AB8778" s="119">
        <v>32</v>
      </c>
      <c r="AC8778" s="137">
        <f>(Z8778*(100-AB8778))/100</f>
        <v>484704</v>
      </c>
      <c r="AD8778" s="137">
        <f>IF(AND(AC8778="",M8778=""),0,IF((AC8778=""),M8778, IF( (M8778=""),AC8778,SUM(AC8778:AC8781)+M8778)))</f>
        <v>2129784.9</v>
      </c>
      <c r="AE8778" s="137">
        <f>IF( (X8778=""),AD8778*1,AD8778*(X8778/100) )</f>
        <v>1334736.19683</v>
      </c>
      <c r="AF8778" s="137">
        <v>50000000</v>
      </c>
      <c r="AG8778" s="137">
        <f>IF((AF8778-AE8778) &gt; 1,0,IF((AF8778-AE8778)&lt;0,AE8778-AF8778,AF8778-AE8778))</f>
        <v>0</v>
      </c>
      <c r="AH8778" s="137">
        <v>0.02</v>
      </c>
    </row>
    <row r="8779" spans="1:34" s="173" customFormat="1" x14ac:dyDescent="0.55000000000000004">
      <c r="A8779" s="122"/>
      <c r="B8779" s="123"/>
      <c r="C8779" s="123"/>
      <c r="D8779" s="135"/>
      <c r="E8779" s="123"/>
      <c r="F8779" s="123"/>
      <c r="G8779" s="123"/>
      <c r="H8779" s="123"/>
      <c r="I8779" s="136"/>
      <c r="J8779" s="123"/>
      <c r="K8779" s="137"/>
      <c r="L8779" s="137"/>
      <c r="M8779" s="137"/>
      <c r="N8779" s="123">
        <v>2</v>
      </c>
      <c r="O8779" s="108" t="s">
        <v>11963</v>
      </c>
      <c r="P8779" s="138"/>
      <c r="Q8779" s="108" t="s">
        <v>11964</v>
      </c>
      <c r="R8779" s="108" t="s">
        <v>11967</v>
      </c>
      <c r="S8779" s="139" t="s">
        <v>11969</v>
      </c>
      <c r="T8779" s="123" t="s">
        <v>51</v>
      </c>
      <c r="U8779" s="123" t="s">
        <v>45</v>
      </c>
      <c r="V8779" s="123" t="s">
        <v>52</v>
      </c>
      <c r="W8779" s="137">
        <v>62.9</v>
      </c>
      <c r="X8779" s="136">
        <v>37.33</v>
      </c>
      <c r="Y8779" s="137">
        <v>6750</v>
      </c>
      <c r="Z8779" s="137">
        <f>W8779*Y8779</f>
        <v>424575</v>
      </c>
      <c r="AA8779" s="119">
        <v>21</v>
      </c>
      <c r="AB8779" s="119">
        <v>32</v>
      </c>
      <c r="AC8779" s="137">
        <f>(Z8779*(100-AB8779))/100</f>
        <v>288711</v>
      </c>
      <c r="AD8779" s="137">
        <f>IF(AND(AC8779="",M8778=""),0,IF((AC8779=""),M8778, IF( (M8778=""),AC8779,SUM(AC8778:AC8781)+M8778)))</f>
        <v>2129784.9</v>
      </c>
      <c r="AE8779" s="137">
        <f>IF( (X8779=""),AD8779*1,AD8779*(X8779/100) )</f>
        <v>795048.70316999988</v>
      </c>
      <c r="AF8779" s="137">
        <v>50000000</v>
      </c>
      <c r="AG8779" s="137">
        <f>IF((AF8779-AE8779) &gt; 1,0,IF((AF8779-AE8779)&lt;0,AE8779-AF8779,AF8779-AE8779))</f>
        <v>0</v>
      </c>
      <c r="AH8779" s="137">
        <v>0.02</v>
      </c>
    </row>
    <row r="8780" spans="1:34" s="173" customFormat="1" x14ac:dyDescent="0.55000000000000004">
      <c r="A8780" s="122"/>
      <c r="B8780" s="123">
        <v>4076</v>
      </c>
      <c r="C8780" s="123">
        <v>8340</v>
      </c>
      <c r="D8780" s="135" t="s">
        <v>11970</v>
      </c>
      <c r="E8780" s="123" t="s">
        <v>34</v>
      </c>
      <c r="F8780" s="123">
        <v>17509</v>
      </c>
      <c r="G8780" s="123">
        <v>1</v>
      </c>
      <c r="H8780" s="123">
        <v>3</v>
      </c>
      <c r="I8780" s="136">
        <v>6</v>
      </c>
      <c r="J8780" s="123" t="s">
        <v>38</v>
      </c>
      <c r="K8780" s="137">
        <f>((G8780*400)+(H8780*100))+I8780</f>
        <v>706</v>
      </c>
      <c r="L8780" s="137">
        <v>250</v>
      </c>
      <c r="M8780" s="137">
        <f>K8780*L8780</f>
        <v>176500</v>
      </c>
      <c r="N8780" s="123">
        <v>1</v>
      </c>
      <c r="O8780" s="108" t="s">
        <v>11963</v>
      </c>
      <c r="P8780" s="138"/>
      <c r="Q8780" s="108" t="s">
        <v>11964</v>
      </c>
      <c r="R8780" s="108" t="s">
        <v>11967</v>
      </c>
      <c r="S8780" s="139"/>
      <c r="T8780" s="123" t="s">
        <v>51</v>
      </c>
      <c r="U8780" s="123" t="s">
        <v>45</v>
      </c>
      <c r="V8780" s="123" t="s">
        <v>52</v>
      </c>
      <c r="W8780" s="137">
        <v>25.92</v>
      </c>
      <c r="X8780" s="136">
        <v>7.55</v>
      </c>
      <c r="Y8780" s="137">
        <v>6750</v>
      </c>
      <c r="Z8780" s="137">
        <f>W8780*Y8780</f>
        <v>174960</v>
      </c>
      <c r="AA8780" s="119">
        <v>1</v>
      </c>
      <c r="AB8780" s="119">
        <v>1</v>
      </c>
      <c r="AC8780" s="137">
        <f>(Z8780*(100-AB8780))/100</f>
        <v>173210.4</v>
      </c>
      <c r="AD8780" s="137">
        <f>IF(AND(AC8780="",M8780=""),0,IF((AC8780=""),M8780, IF( (M8780=""),AC8780,SUM(AC8780:AC8783)+M8780)))</f>
        <v>2314665.0999999996</v>
      </c>
      <c r="AE8780" s="137">
        <f>IF( (X8780=""),AD8780*1,AD8780*(X8780/100) )</f>
        <v>174757.21504999997</v>
      </c>
      <c r="AF8780" s="137">
        <v>50000000</v>
      </c>
      <c r="AG8780" s="137">
        <f>IF((AF8780-AE8780) &gt; 1,0,IF((AF8780-AE8780)&lt;0,AE8780-AF8780,AF8780-AE8780))</f>
        <v>0</v>
      </c>
      <c r="AH8780" s="137">
        <v>0.02</v>
      </c>
    </row>
    <row r="8781" spans="1:34" s="173" customFormat="1" x14ac:dyDescent="0.55000000000000004">
      <c r="A8781" s="122"/>
      <c r="B8781" s="123"/>
      <c r="C8781" s="123"/>
      <c r="D8781" s="135"/>
      <c r="E8781" s="123"/>
      <c r="F8781" s="123"/>
      <c r="G8781" s="123"/>
      <c r="H8781" s="123"/>
      <c r="I8781" s="136"/>
      <c r="J8781" s="123"/>
      <c r="K8781" s="137"/>
      <c r="L8781" s="137"/>
      <c r="M8781" s="137"/>
      <c r="N8781" s="123">
        <v>2</v>
      </c>
      <c r="O8781" s="108" t="s">
        <v>11963</v>
      </c>
      <c r="P8781" s="138"/>
      <c r="Q8781" s="108" t="s">
        <v>11964</v>
      </c>
      <c r="R8781" s="108" t="s">
        <v>11967</v>
      </c>
      <c r="S8781" s="139"/>
      <c r="T8781" s="123" t="s">
        <v>51</v>
      </c>
      <c r="U8781" s="123" t="s">
        <v>45</v>
      </c>
      <c r="V8781" s="123" t="s">
        <v>52</v>
      </c>
      <c r="W8781" s="137">
        <v>140.6</v>
      </c>
      <c r="X8781" s="136">
        <v>40.97</v>
      </c>
      <c r="Y8781" s="137">
        <v>6750</v>
      </c>
      <c r="Z8781" s="137">
        <f>W8781*Y8781</f>
        <v>949050</v>
      </c>
      <c r="AA8781" s="119">
        <v>1</v>
      </c>
      <c r="AB8781" s="119">
        <v>1</v>
      </c>
      <c r="AC8781" s="137">
        <f>(Z8781*(100-AB8781))/100</f>
        <v>939559.5</v>
      </c>
      <c r="AD8781" s="137">
        <f>IF(AND(AC8781="",M8780=""),0,IF((AC8781=""),M8780, IF( (M8780=""),AC8781,SUM(AC8780:AC8783)+M8780)))</f>
        <v>2314665.0999999996</v>
      </c>
      <c r="AE8781" s="137">
        <f>IF( (X8781=""),AD8781*1,AD8781*(X8781/100) )</f>
        <v>948318.29146999982</v>
      </c>
      <c r="AF8781" s="137">
        <v>50000000</v>
      </c>
      <c r="AG8781" s="137">
        <f>IF((AF8781-AE8781) &gt; 1,0,IF((AF8781-AE8781)&lt;0,AE8781-AF8781,AF8781-AE8781))</f>
        <v>0</v>
      </c>
      <c r="AH8781" s="137">
        <v>0.02</v>
      </c>
    </row>
    <row r="8782" spans="1:34" s="173" customFormat="1" x14ac:dyDescent="0.55000000000000004">
      <c r="A8782" s="122"/>
      <c r="B8782" s="123"/>
      <c r="C8782" s="123"/>
      <c r="D8782" s="135"/>
      <c r="E8782" s="123"/>
      <c r="F8782" s="123"/>
      <c r="G8782" s="123"/>
      <c r="H8782" s="123"/>
      <c r="I8782" s="136"/>
      <c r="J8782" s="123"/>
      <c r="K8782" s="137"/>
      <c r="L8782" s="137"/>
      <c r="M8782" s="137"/>
      <c r="N8782" s="123">
        <v>3</v>
      </c>
      <c r="O8782" s="108" t="s">
        <v>11963</v>
      </c>
      <c r="P8782" s="138"/>
      <c r="Q8782" s="108" t="s">
        <v>11964</v>
      </c>
      <c r="R8782" s="108" t="s">
        <v>11967</v>
      </c>
      <c r="S8782" s="139" t="s">
        <v>11970</v>
      </c>
      <c r="T8782" s="123" t="s">
        <v>51</v>
      </c>
      <c r="U8782" s="123" t="s">
        <v>227</v>
      </c>
      <c r="V8782" s="123" t="s">
        <v>52</v>
      </c>
      <c r="W8782" s="137">
        <v>176.64</v>
      </c>
      <c r="X8782" s="136">
        <v>51.47</v>
      </c>
      <c r="Y8782" s="137">
        <v>6750</v>
      </c>
      <c r="Z8782" s="137">
        <f>W8782*Y8782</f>
        <v>1192320</v>
      </c>
      <c r="AA8782" s="119">
        <v>6</v>
      </c>
      <c r="AB8782" s="119">
        <v>14</v>
      </c>
      <c r="AC8782" s="137">
        <f>(Z8782*(100-AB8782))/100</f>
        <v>1025395.2</v>
      </c>
      <c r="AD8782" s="137">
        <f>IF(AND(AC8782="",M8780=""),0,IF((AC8782=""),M8780, IF( (M8780=""),AC8782,SUM(AC8780:AC8783)+M8780)))</f>
        <v>2314665.0999999996</v>
      </c>
      <c r="AE8782" s="137">
        <f>IF( (X8782=""),AD8782*1,AD8782*(X8782/100) )</f>
        <v>1191358.1269699996</v>
      </c>
      <c r="AF8782" s="137">
        <v>50000000</v>
      </c>
      <c r="AG8782" s="137">
        <f>IF((AF8782-AE8782) &gt; 1,0,IF((AF8782-AE8782)&lt;0,AE8782-AF8782,AF8782-AE8782))</f>
        <v>0</v>
      </c>
      <c r="AH8782" s="137">
        <v>0.02</v>
      </c>
    </row>
    <row r="8783" spans="1:34" s="173" customFormat="1" x14ac:dyDescent="0.55000000000000004">
      <c r="A8783" s="122"/>
      <c r="B8783" s="123"/>
      <c r="C8783" s="123"/>
      <c r="D8783" s="135"/>
      <c r="E8783" s="123"/>
      <c r="F8783" s="123"/>
      <c r="G8783" s="123"/>
      <c r="H8783" s="123"/>
      <c r="I8783" s="136"/>
      <c r="J8783" s="123"/>
      <c r="K8783" s="137"/>
      <c r="L8783" s="137" t="s">
        <v>63</v>
      </c>
      <c r="M8783" s="137">
        <f>SUM(M8778:M8782)</f>
        <v>420100</v>
      </c>
      <c r="N8783" s="123"/>
      <c r="O8783" s="108"/>
      <c r="P8783" s="138"/>
      <c r="Q8783" s="108"/>
      <c r="R8783" s="108"/>
      <c r="S8783" s="139"/>
      <c r="T8783" s="123"/>
      <c r="U8783" s="123"/>
      <c r="V8783" s="123"/>
      <c r="W8783" s="137"/>
      <c r="X8783" s="136"/>
      <c r="Y8783" s="137"/>
      <c r="Z8783" s="137"/>
      <c r="AA8783" s="119"/>
      <c r="AB8783" s="119"/>
      <c r="AC8783" s="137"/>
      <c r="AD8783" s="137"/>
      <c r="AE8783" s="137">
        <f>SUM(AE8778:AE8782)</f>
        <v>4444218.5334899994</v>
      </c>
      <c r="AF8783" s="137"/>
      <c r="AG8783" s="137">
        <f>SUM(AG8778:AG8782)</f>
        <v>0</v>
      </c>
      <c r="AH8783" s="137"/>
    </row>
    <row r="8784" spans="1:34" s="99" customFormat="1" x14ac:dyDescent="0.55000000000000004">
      <c r="A8784" s="122" t="s">
        <v>15649</v>
      </c>
      <c r="B8784" s="109">
        <v>511</v>
      </c>
      <c r="C8784" s="102">
        <v>6398</v>
      </c>
      <c r="D8784" s="90" t="s">
        <v>15384</v>
      </c>
      <c r="E8784" s="102" t="s">
        <v>37</v>
      </c>
      <c r="F8784" s="102">
        <v>5580</v>
      </c>
      <c r="G8784" s="102">
        <v>0</v>
      </c>
      <c r="H8784" s="102">
        <v>1</v>
      </c>
      <c r="I8784" s="98">
        <v>25</v>
      </c>
      <c r="J8784" s="102" t="s">
        <v>35</v>
      </c>
      <c r="K8784" s="94">
        <f>((G8784*400)+(H8784*100))+I8784</f>
        <v>125</v>
      </c>
      <c r="L8784" s="94">
        <v>225</v>
      </c>
      <c r="M8784" s="94">
        <f>K8784*L8784</f>
        <v>28125</v>
      </c>
      <c r="N8784" s="102">
        <v>1</v>
      </c>
      <c r="O8784" s="111" t="s">
        <v>1337</v>
      </c>
      <c r="P8784" s="96"/>
      <c r="Q8784" s="111" t="s">
        <v>1338</v>
      </c>
      <c r="R8784" s="111" t="s">
        <v>1339</v>
      </c>
      <c r="S8784" s="97" t="s">
        <v>15385</v>
      </c>
      <c r="T8784" s="102" t="s">
        <v>51</v>
      </c>
      <c r="U8784" s="102" t="s">
        <v>45</v>
      </c>
      <c r="V8784" s="102" t="s">
        <v>52</v>
      </c>
      <c r="W8784" s="94">
        <v>117</v>
      </c>
      <c r="X8784" s="98">
        <v>68.680000000000007</v>
      </c>
      <c r="Y8784" s="94">
        <v>6750</v>
      </c>
      <c r="Z8784" s="94">
        <f>W8784*Y8784</f>
        <v>789750</v>
      </c>
      <c r="AA8784" s="89">
        <v>6</v>
      </c>
      <c r="AB8784" s="89">
        <v>6</v>
      </c>
      <c r="AC8784" s="94">
        <f>(Z8784*(100-AB8784))/100</f>
        <v>742365</v>
      </c>
      <c r="AD8784" s="94">
        <f>IF(AND(AC8784="",M8784=""),0,IF((AC8784=""),M8784, IF( (M8784=""),AC8784,SUM(AC962:AC963)+M8784)))</f>
        <v>899831.17999999993</v>
      </c>
      <c r="AE8784" s="94">
        <f t="shared" ref="AE8784:AE8790" si="844">IF( (X8784=""),AD8784*1,AD8784*(X8784/100) )</f>
        <v>618004.05442399997</v>
      </c>
      <c r="AF8784" s="94">
        <v>10000000</v>
      </c>
      <c r="AG8784" s="94">
        <v>28125</v>
      </c>
      <c r="AH8784" s="94">
        <v>0.02</v>
      </c>
    </row>
    <row r="8785" spans="1:34" s="99" customFormat="1" x14ac:dyDescent="0.55000000000000004">
      <c r="A8785" s="122"/>
      <c r="B8785" s="109"/>
      <c r="C8785" s="102"/>
      <c r="D8785" s="90"/>
      <c r="E8785" s="102"/>
      <c r="F8785" s="102"/>
      <c r="G8785" s="102"/>
      <c r="H8785" s="102"/>
      <c r="I8785" s="98"/>
      <c r="J8785" s="102"/>
      <c r="K8785" s="94"/>
      <c r="L8785" s="94"/>
      <c r="M8785" s="94"/>
      <c r="N8785" s="102">
        <v>2</v>
      </c>
      <c r="O8785" s="111" t="s">
        <v>1337</v>
      </c>
      <c r="P8785" s="96"/>
      <c r="Q8785" s="111" t="s">
        <v>1338</v>
      </c>
      <c r="R8785" s="111" t="s">
        <v>1339</v>
      </c>
      <c r="S8785" s="97" t="s">
        <v>15386</v>
      </c>
      <c r="T8785" s="102" t="s">
        <v>51</v>
      </c>
      <c r="U8785" s="102" t="s">
        <v>45</v>
      </c>
      <c r="V8785" s="102" t="s">
        <v>52</v>
      </c>
      <c r="W8785" s="94">
        <v>22</v>
      </c>
      <c r="X8785" s="98">
        <v>12.91</v>
      </c>
      <c r="Y8785" s="94">
        <v>6750</v>
      </c>
      <c r="Z8785" s="94">
        <f>W8785*Y8785</f>
        <v>148500</v>
      </c>
      <c r="AA8785" s="89">
        <v>21</v>
      </c>
      <c r="AB8785" s="89">
        <v>32</v>
      </c>
      <c r="AC8785" s="94">
        <f>(Z8785*(100-AB8785))/100</f>
        <v>100980</v>
      </c>
      <c r="AD8785" s="94">
        <f>IF(AND(AC8785="",M8784=""),0,IF((AC8785=""),M8784, IF( (M8784=""),AC8785,SUM(AC962:AC963)+M8784)))</f>
        <v>899831.17999999993</v>
      </c>
      <c r="AE8785" s="94">
        <f t="shared" si="844"/>
        <v>116168.20533799999</v>
      </c>
      <c r="AF8785" s="94">
        <v>10000000</v>
      </c>
      <c r="AG8785" s="94">
        <f t="shared" ref="AG8785:AG8790" si="845">IF((AF8785-AE8785) &gt; 1,0,IF((AF8785-AE8785)&lt;0,AE8785-AF8785,AF8785-AE8785))</f>
        <v>0</v>
      </c>
      <c r="AH8785" s="94">
        <v>0.02</v>
      </c>
    </row>
    <row r="8786" spans="1:34" s="99" customFormat="1" x14ac:dyDescent="0.55000000000000004">
      <c r="A8786" s="122"/>
      <c r="B8786" s="109"/>
      <c r="C8786" s="102"/>
      <c r="D8786" s="90"/>
      <c r="E8786" s="102"/>
      <c r="F8786" s="102"/>
      <c r="G8786" s="102"/>
      <c r="H8786" s="102"/>
      <c r="I8786" s="98"/>
      <c r="J8786" s="102"/>
      <c r="K8786" s="94"/>
      <c r="L8786" s="94"/>
      <c r="M8786" s="94"/>
      <c r="N8786" s="102">
        <v>3</v>
      </c>
      <c r="O8786" s="111" t="s">
        <v>1337</v>
      </c>
      <c r="P8786" s="96"/>
      <c r="Q8786" s="111" t="s">
        <v>1338</v>
      </c>
      <c r="R8786" s="111" t="s">
        <v>1339</v>
      </c>
      <c r="S8786" s="97" t="s">
        <v>15387</v>
      </c>
      <c r="T8786" s="102" t="s">
        <v>55</v>
      </c>
      <c r="U8786" s="102" t="s">
        <v>45</v>
      </c>
      <c r="V8786" s="102" t="s">
        <v>52</v>
      </c>
      <c r="W8786" s="94">
        <v>31.36</v>
      </c>
      <c r="X8786" s="98">
        <v>18.41</v>
      </c>
      <c r="Y8786" s="94">
        <v>0</v>
      </c>
      <c r="Z8786" s="94">
        <f>W8786*Y8786</f>
        <v>0</v>
      </c>
      <c r="AA8786" s="89">
        <v>6</v>
      </c>
      <c r="AB8786" s="89">
        <v>6</v>
      </c>
      <c r="AC8786" s="94">
        <f>(Z8786*(100-AB8786))/100</f>
        <v>0</v>
      </c>
      <c r="AD8786" s="94">
        <f>IF(AND(AC8786="",M8784=""),0,IF((AC8786=""),M8784, IF( (M8784=""),AC8786,SUM(AC962:AC963)+M8784)))</f>
        <v>899831.17999999993</v>
      </c>
      <c r="AE8786" s="94">
        <f t="shared" si="844"/>
        <v>165658.92023799999</v>
      </c>
      <c r="AF8786" s="94">
        <v>10000000</v>
      </c>
      <c r="AG8786" s="94">
        <f t="shared" si="845"/>
        <v>0</v>
      </c>
      <c r="AH8786" s="94">
        <v>0.02</v>
      </c>
    </row>
    <row r="8787" spans="1:34" s="173" customFormat="1" x14ac:dyDescent="0.55000000000000004">
      <c r="A8787" s="122"/>
      <c r="B8787" s="123">
        <v>4078</v>
      </c>
      <c r="C8787" s="123">
        <v>6407</v>
      </c>
      <c r="D8787" s="135" t="s">
        <v>11971</v>
      </c>
      <c r="E8787" s="123" t="s">
        <v>37</v>
      </c>
      <c r="F8787" s="123">
        <v>5585</v>
      </c>
      <c r="G8787" s="123">
        <v>1</v>
      </c>
      <c r="H8787" s="123">
        <v>1</v>
      </c>
      <c r="I8787" s="136">
        <v>49</v>
      </c>
      <c r="J8787" s="123" t="s">
        <v>38</v>
      </c>
      <c r="K8787" s="137">
        <f>((G8787*400)+(H8787*100))+I8787</f>
        <v>549</v>
      </c>
      <c r="L8787" s="137">
        <v>400</v>
      </c>
      <c r="M8787" s="137">
        <f>K8787*L8787</f>
        <v>219600</v>
      </c>
      <c r="N8787" s="123"/>
      <c r="O8787" s="108"/>
      <c r="P8787" s="138"/>
      <c r="Q8787" s="108"/>
      <c r="R8787" s="108"/>
      <c r="S8787" s="139"/>
      <c r="T8787" s="123"/>
      <c r="U8787" s="123"/>
      <c r="V8787" s="123"/>
      <c r="W8787" s="137"/>
      <c r="X8787" s="136"/>
      <c r="Y8787" s="137"/>
      <c r="Z8787" s="137"/>
      <c r="AA8787" s="119"/>
      <c r="AB8787" s="119"/>
      <c r="AC8787" s="137"/>
      <c r="AD8787" s="137">
        <f>IF(AND(AC8787="",M8787=""),0,IF((AC8787=""),M8787,IF((M8787=""),AC8787,AC8787+M8787)))</f>
        <v>219600</v>
      </c>
      <c r="AE8787" s="137">
        <f t="shared" si="844"/>
        <v>219600</v>
      </c>
      <c r="AF8787" s="137">
        <v>0</v>
      </c>
      <c r="AG8787" s="137">
        <f t="shared" si="845"/>
        <v>219600</v>
      </c>
      <c r="AH8787" s="137">
        <v>0.01</v>
      </c>
    </row>
    <row r="8788" spans="1:34" s="173" customFormat="1" x14ac:dyDescent="0.55000000000000004">
      <c r="A8788" s="122"/>
      <c r="B8788" s="123">
        <v>4079</v>
      </c>
      <c r="C8788" s="123">
        <v>6405</v>
      </c>
      <c r="D8788" s="135" t="s">
        <v>11972</v>
      </c>
      <c r="E8788" s="123" t="s">
        <v>37</v>
      </c>
      <c r="F8788" s="123">
        <v>5586</v>
      </c>
      <c r="G8788" s="123">
        <v>2</v>
      </c>
      <c r="H8788" s="123">
        <v>1</v>
      </c>
      <c r="I8788" s="136">
        <v>61</v>
      </c>
      <c r="J8788" s="123" t="s">
        <v>38</v>
      </c>
      <c r="K8788" s="137">
        <f>((G8788*400)+(H8788*100))+I8788</f>
        <v>961</v>
      </c>
      <c r="L8788" s="137">
        <v>400</v>
      </c>
      <c r="M8788" s="137">
        <f>K8788*L8788</f>
        <v>384400</v>
      </c>
      <c r="N8788" s="123"/>
      <c r="O8788" s="108"/>
      <c r="P8788" s="138"/>
      <c r="Q8788" s="108"/>
      <c r="R8788" s="108"/>
      <c r="S8788" s="139"/>
      <c r="T8788" s="123"/>
      <c r="U8788" s="123"/>
      <c r="V8788" s="123"/>
      <c r="W8788" s="137"/>
      <c r="X8788" s="136"/>
      <c r="Y8788" s="137"/>
      <c r="Z8788" s="137"/>
      <c r="AA8788" s="119"/>
      <c r="AB8788" s="119"/>
      <c r="AC8788" s="137"/>
      <c r="AD8788" s="137">
        <f>IF(AND(AC8788="",M8788=""),0,IF((AC8788=""),M8788,IF((M8788=""),AC8788,AC8788+M8788)))</f>
        <v>384400</v>
      </c>
      <c r="AE8788" s="137">
        <f t="shared" si="844"/>
        <v>384400</v>
      </c>
      <c r="AF8788" s="137">
        <v>0</v>
      </c>
      <c r="AG8788" s="137">
        <f t="shared" si="845"/>
        <v>384400</v>
      </c>
      <c r="AH8788" s="137">
        <v>0.01</v>
      </c>
    </row>
    <row r="8789" spans="1:34" s="173" customFormat="1" x14ac:dyDescent="0.55000000000000004">
      <c r="A8789" s="122"/>
      <c r="B8789" s="123">
        <v>4080</v>
      </c>
      <c r="C8789" s="123">
        <v>6940</v>
      </c>
      <c r="D8789" s="135" t="s">
        <v>11973</v>
      </c>
      <c r="E8789" s="123" t="s">
        <v>34</v>
      </c>
      <c r="F8789" s="123">
        <v>23650</v>
      </c>
      <c r="G8789" s="123">
        <v>0</v>
      </c>
      <c r="H8789" s="123">
        <v>3</v>
      </c>
      <c r="I8789" s="136">
        <v>1</v>
      </c>
      <c r="J8789" s="123" t="s">
        <v>35</v>
      </c>
      <c r="K8789" s="137">
        <f>((G8789*400)+(H8789*100))+I8789</f>
        <v>301</v>
      </c>
      <c r="L8789" s="137">
        <v>1200</v>
      </c>
      <c r="M8789" s="137">
        <f>K8789*L8789</f>
        <v>361200</v>
      </c>
      <c r="N8789" s="123">
        <v>1</v>
      </c>
      <c r="O8789" s="108" t="s">
        <v>1337</v>
      </c>
      <c r="P8789" s="138"/>
      <c r="Q8789" s="108" t="s">
        <v>1338</v>
      </c>
      <c r="R8789" s="108" t="s">
        <v>1339</v>
      </c>
      <c r="S8789" s="139" t="s">
        <v>11974</v>
      </c>
      <c r="T8789" s="123" t="s">
        <v>51</v>
      </c>
      <c r="U8789" s="123" t="s">
        <v>227</v>
      </c>
      <c r="V8789" s="123" t="s">
        <v>52</v>
      </c>
      <c r="W8789" s="137">
        <v>463.5</v>
      </c>
      <c r="X8789" s="136">
        <v>76.8</v>
      </c>
      <c r="Y8789" s="137">
        <v>6750</v>
      </c>
      <c r="Z8789" s="137">
        <f>W8789*Y8789</f>
        <v>3128625</v>
      </c>
      <c r="AA8789" s="119">
        <v>28</v>
      </c>
      <c r="AB8789" s="119">
        <v>46</v>
      </c>
      <c r="AC8789" s="137">
        <f>(Z8789*(100-AB8789))/100</f>
        <v>1689457.5</v>
      </c>
      <c r="AD8789" s="137">
        <f>IF(AND(AC8789="",M8789=""),0,IF((AC8789=""),M8789, IF( (M8789=""),AC8789,SUM(AC8789:AC8790)+M8789)))</f>
        <v>2882257.5</v>
      </c>
      <c r="AE8789" s="137">
        <f t="shared" si="844"/>
        <v>2213573.7600000002</v>
      </c>
      <c r="AF8789" s="137">
        <v>50000000</v>
      </c>
      <c r="AG8789" s="137">
        <f t="shared" si="845"/>
        <v>0</v>
      </c>
      <c r="AH8789" s="137">
        <v>0.02</v>
      </c>
    </row>
    <row r="8790" spans="1:34" s="173" customFormat="1" x14ac:dyDescent="0.55000000000000004">
      <c r="A8790" s="122"/>
      <c r="B8790" s="123"/>
      <c r="C8790" s="123"/>
      <c r="D8790" s="135"/>
      <c r="E8790" s="123"/>
      <c r="F8790" s="123"/>
      <c r="G8790" s="123"/>
      <c r="H8790" s="123"/>
      <c r="I8790" s="136"/>
      <c r="J8790" s="123"/>
      <c r="K8790" s="137"/>
      <c r="L8790" s="137"/>
      <c r="M8790" s="137"/>
      <c r="N8790" s="123">
        <v>2</v>
      </c>
      <c r="O8790" s="108" t="s">
        <v>1337</v>
      </c>
      <c r="P8790" s="138"/>
      <c r="Q8790" s="108" t="s">
        <v>1338</v>
      </c>
      <c r="R8790" s="108" t="s">
        <v>1339</v>
      </c>
      <c r="S8790" s="139" t="s">
        <v>11975</v>
      </c>
      <c r="T8790" s="123" t="s">
        <v>73</v>
      </c>
      <c r="U8790" s="123" t="s">
        <v>45</v>
      </c>
      <c r="V8790" s="123" t="s">
        <v>46</v>
      </c>
      <c r="W8790" s="137">
        <v>140</v>
      </c>
      <c r="X8790" s="136">
        <v>23.98</v>
      </c>
      <c r="Y8790" s="137">
        <v>6600</v>
      </c>
      <c r="Z8790" s="137">
        <f>W8790*Y8790</f>
        <v>924000</v>
      </c>
      <c r="AA8790" s="119">
        <v>10</v>
      </c>
      <c r="AB8790" s="119">
        <v>10</v>
      </c>
      <c r="AC8790" s="137">
        <f>(Z8790*(100-AB8790))/100</f>
        <v>831600</v>
      </c>
      <c r="AD8790" s="137">
        <f>IF(AND(AC8790="",M8789=""),0,IF((AC8790=""),M8789, IF( (M8789=""),AC8790,SUM(AC8789:AC8790)+M8789)))</f>
        <v>2882257.5</v>
      </c>
      <c r="AE8790" s="137">
        <f t="shared" si="844"/>
        <v>691165.34850000008</v>
      </c>
      <c r="AF8790" s="137">
        <v>0</v>
      </c>
      <c r="AG8790" s="137">
        <f t="shared" si="845"/>
        <v>691165.34850000008</v>
      </c>
      <c r="AH8790" s="137">
        <v>0.02</v>
      </c>
    </row>
    <row r="8791" spans="1:34" s="173" customFormat="1" x14ac:dyDescent="0.55000000000000004">
      <c r="A8791" s="122"/>
      <c r="B8791" s="123"/>
      <c r="C8791" s="123"/>
      <c r="D8791" s="135"/>
      <c r="E8791" s="123"/>
      <c r="F8791" s="123"/>
      <c r="G8791" s="123"/>
      <c r="H8791" s="123"/>
      <c r="I8791" s="136"/>
      <c r="J8791" s="123"/>
      <c r="K8791" s="137"/>
      <c r="L8791" s="137" t="s">
        <v>63</v>
      </c>
      <c r="M8791" s="137">
        <f>SUM(M8784:M8790)</f>
        <v>993325</v>
      </c>
      <c r="N8791" s="123"/>
      <c r="O8791" s="108"/>
      <c r="P8791" s="138"/>
      <c r="Q8791" s="108"/>
      <c r="R8791" s="108"/>
      <c r="S8791" s="139"/>
      <c r="T8791" s="123"/>
      <c r="U8791" s="123"/>
      <c r="V8791" s="123"/>
      <c r="W8791" s="137"/>
      <c r="X8791" s="136"/>
      <c r="Y8791" s="137"/>
      <c r="Z8791" s="137"/>
      <c r="AA8791" s="119"/>
      <c r="AB8791" s="119"/>
      <c r="AC8791" s="137"/>
      <c r="AD8791" s="137"/>
      <c r="AE8791" s="137">
        <f>SUM(AE8784:AE8790)</f>
        <v>4408570.2885000007</v>
      </c>
      <c r="AF8791" s="137"/>
      <c r="AG8791" s="137">
        <f>SUM(AG8784:AG8790)</f>
        <v>1323290.3485000001</v>
      </c>
      <c r="AH8791" s="137"/>
    </row>
    <row r="8792" spans="1:34" s="173" customFormat="1" x14ac:dyDescent="0.55000000000000004">
      <c r="A8792" s="122" t="s">
        <v>11978</v>
      </c>
      <c r="B8792" s="123">
        <v>4081</v>
      </c>
      <c r="C8792" s="123">
        <v>5510</v>
      </c>
      <c r="D8792" s="135" t="s">
        <v>11979</v>
      </c>
      <c r="E8792" s="123" t="s">
        <v>34</v>
      </c>
      <c r="F8792" s="123">
        <v>670</v>
      </c>
      <c r="G8792" s="123">
        <v>0</v>
      </c>
      <c r="H8792" s="123">
        <v>0</v>
      </c>
      <c r="I8792" s="136">
        <v>78</v>
      </c>
      <c r="J8792" s="123" t="s">
        <v>35</v>
      </c>
      <c r="K8792" s="137">
        <f>((G8792*400)+(H8792*100))+I8792</f>
        <v>78</v>
      </c>
      <c r="L8792" s="137">
        <v>2425</v>
      </c>
      <c r="M8792" s="137">
        <f>K8792*L8792</f>
        <v>189150</v>
      </c>
      <c r="N8792" s="123">
        <v>1</v>
      </c>
      <c r="O8792" s="108" t="s">
        <v>11976</v>
      </c>
      <c r="P8792" s="138">
        <v>3570800006259</v>
      </c>
      <c r="Q8792" s="108" t="s">
        <v>11977</v>
      </c>
      <c r="R8792" s="108" t="s">
        <v>11980</v>
      </c>
      <c r="S8792" s="139" t="s">
        <v>11981</v>
      </c>
      <c r="T8792" s="123" t="s">
        <v>51</v>
      </c>
      <c r="U8792" s="123" t="s">
        <v>45</v>
      </c>
      <c r="V8792" s="123" t="s">
        <v>52</v>
      </c>
      <c r="W8792" s="137">
        <v>215.46</v>
      </c>
      <c r="X8792" s="136">
        <v>84.24</v>
      </c>
      <c r="Y8792" s="137">
        <v>6750</v>
      </c>
      <c r="Z8792" s="137">
        <f>W8792*Y8792</f>
        <v>1454355</v>
      </c>
      <c r="AA8792" s="119">
        <v>7</v>
      </c>
      <c r="AB8792" s="119">
        <v>7</v>
      </c>
      <c r="AC8792" s="137">
        <f>(Z8792*(100-AB8792))/100</f>
        <v>1352550.15</v>
      </c>
      <c r="AD8792" s="137">
        <f>IF(AND(AC8792="",M8792=""),0,IF((AC8792=""),M8792, IF( (M8792=""),AC8792,SUM(AC8792:AC8795)+M8792)))</f>
        <v>1541700.15</v>
      </c>
      <c r="AE8792" s="137">
        <f>IF( (X8792=""),AD8792*1,AD8792*(X8792/100) )</f>
        <v>1298728.2063599997</v>
      </c>
      <c r="AF8792" s="137">
        <v>50000000</v>
      </c>
      <c r="AG8792" s="137">
        <f>IF((AF8792-AE8792) &gt; 1,0,IF((AF8792-AE8792)&lt;0,AE8792-AF8792,AF8792-AE8792))</f>
        <v>0</v>
      </c>
      <c r="AH8792" s="137">
        <v>0.02</v>
      </c>
    </row>
    <row r="8793" spans="1:34" s="173" customFormat="1" x14ac:dyDescent="0.55000000000000004">
      <c r="A8793" s="122"/>
      <c r="B8793" s="123"/>
      <c r="C8793" s="123"/>
      <c r="D8793" s="135"/>
      <c r="E8793" s="123"/>
      <c r="F8793" s="123"/>
      <c r="G8793" s="123"/>
      <c r="H8793" s="123"/>
      <c r="I8793" s="136"/>
      <c r="J8793" s="123"/>
      <c r="K8793" s="137"/>
      <c r="L8793" s="137"/>
      <c r="M8793" s="137"/>
      <c r="N8793" s="123">
        <v>2</v>
      </c>
      <c r="O8793" s="108" t="s">
        <v>11976</v>
      </c>
      <c r="P8793" s="138">
        <v>3570800006259</v>
      </c>
      <c r="Q8793" s="108" t="s">
        <v>11977</v>
      </c>
      <c r="R8793" s="108" t="s">
        <v>11980</v>
      </c>
      <c r="S8793" s="139" t="s">
        <v>11982</v>
      </c>
      <c r="T8793" s="123" t="s">
        <v>55</v>
      </c>
      <c r="U8793" s="123" t="s">
        <v>45</v>
      </c>
      <c r="V8793" s="123" t="s">
        <v>52</v>
      </c>
      <c r="W8793" s="137">
        <v>80.64</v>
      </c>
      <c r="X8793" s="136">
        <v>15.76</v>
      </c>
      <c r="Y8793" s="137">
        <v>0</v>
      </c>
      <c r="Z8793" s="137">
        <f>W8793*Y8793</f>
        <v>0</v>
      </c>
      <c r="AA8793" s="119">
        <v>7</v>
      </c>
      <c r="AB8793" s="119">
        <v>7</v>
      </c>
      <c r="AC8793" s="137">
        <f>(Z8793*(100-AB8793))/100</f>
        <v>0</v>
      </c>
      <c r="AD8793" s="137">
        <f>IF(AND(AC8793="",M8792=""),0,IF((AC8793=""),M8792, IF( (M8792=""),AC8793,SUM(AC8792:AC8795)+M8792)))</f>
        <v>1541700.15</v>
      </c>
      <c r="AE8793" s="137">
        <f>IF( (X8793=""),AD8793*1,AD8793*(X8793/100) )</f>
        <v>242971.94363999998</v>
      </c>
      <c r="AF8793" s="137">
        <v>50000000</v>
      </c>
      <c r="AG8793" s="137">
        <f>IF((AF8793-AE8793) &gt; 1,0,IF((AF8793-AE8793)&lt;0,AE8793-AF8793,AF8793-AE8793))</f>
        <v>0</v>
      </c>
      <c r="AH8793" s="137">
        <v>0.02</v>
      </c>
    </row>
    <row r="8794" spans="1:34" s="173" customFormat="1" x14ac:dyDescent="0.55000000000000004">
      <c r="A8794" s="122"/>
      <c r="B8794" s="123">
        <v>4082</v>
      </c>
      <c r="C8794" s="123">
        <v>5876</v>
      </c>
      <c r="D8794" s="135" t="s">
        <v>11983</v>
      </c>
      <c r="E8794" s="123" t="s">
        <v>37</v>
      </c>
      <c r="F8794" s="123">
        <v>5267</v>
      </c>
      <c r="G8794" s="123">
        <v>1</v>
      </c>
      <c r="H8794" s="123">
        <v>0</v>
      </c>
      <c r="I8794" s="136">
        <v>68</v>
      </c>
      <c r="J8794" s="123" t="s">
        <v>38</v>
      </c>
      <c r="K8794" s="137">
        <f>((G8794*400)+(H8794*100))+I8794</f>
        <v>468</v>
      </c>
      <c r="L8794" s="137">
        <v>400</v>
      </c>
      <c r="M8794" s="137">
        <f>K8794*L8794</f>
        <v>187200</v>
      </c>
      <c r="N8794" s="123"/>
      <c r="O8794" s="108"/>
      <c r="P8794" s="138"/>
      <c r="Q8794" s="108"/>
      <c r="R8794" s="108"/>
      <c r="S8794" s="139"/>
      <c r="T8794" s="123"/>
      <c r="U8794" s="123"/>
      <c r="V8794" s="123"/>
      <c r="W8794" s="137"/>
      <c r="X8794" s="136"/>
      <c r="Y8794" s="137"/>
      <c r="Z8794" s="137"/>
      <c r="AA8794" s="119"/>
      <c r="AB8794" s="119"/>
      <c r="AC8794" s="137"/>
      <c r="AD8794" s="137">
        <f>IF(AND(AC8794="",M8794=""),0,IF((AC8794=""),M8794,IF((M8794=""),AC8794,AC8794+M8794)))</f>
        <v>187200</v>
      </c>
      <c r="AE8794" s="137">
        <f>IF( (X8794=""),AD8794*1,AD8794*(X8794/100) )</f>
        <v>187200</v>
      </c>
      <c r="AF8794" s="137">
        <v>0</v>
      </c>
      <c r="AG8794" s="137">
        <f>IF((AF8794-AE8794) &gt; 1,0,IF((AF8794-AE8794)&lt;0,AE8794-AF8794,AF8794-AE8794))</f>
        <v>187200</v>
      </c>
      <c r="AH8794" s="137">
        <v>0.01</v>
      </c>
    </row>
    <row r="8795" spans="1:34" s="173" customFormat="1" x14ac:dyDescent="0.55000000000000004">
      <c r="A8795" s="122"/>
      <c r="B8795" s="123"/>
      <c r="C8795" s="123"/>
      <c r="D8795" s="135"/>
      <c r="E8795" s="123"/>
      <c r="F8795" s="123"/>
      <c r="G8795" s="123"/>
      <c r="H8795" s="123"/>
      <c r="I8795" s="136"/>
      <c r="J8795" s="123"/>
      <c r="K8795" s="137"/>
      <c r="L8795" s="137" t="s">
        <v>63</v>
      </c>
      <c r="M8795" s="137">
        <f>SUM(M8792:M8794)</f>
        <v>376350</v>
      </c>
      <c r="N8795" s="123"/>
      <c r="O8795" s="108"/>
      <c r="P8795" s="138"/>
      <c r="Q8795" s="108"/>
      <c r="R8795" s="108"/>
      <c r="S8795" s="139"/>
      <c r="T8795" s="123"/>
      <c r="U8795" s="123"/>
      <c r="V8795" s="123"/>
      <c r="W8795" s="137"/>
      <c r="X8795" s="136"/>
      <c r="Y8795" s="137"/>
      <c r="Z8795" s="137"/>
      <c r="AA8795" s="119"/>
      <c r="AB8795" s="119"/>
      <c r="AC8795" s="137"/>
      <c r="AD8795" s="137"/>
      <c r="AE8795" s="137">
        <f>SUM(AE8792:AE8794)</f>
        <v>1728900.1499999997</v>
      </c>
      <c r="AF8795" s="137"/>
      <c r="AG8795" s="137">
        <f>SUM(AG8792:AG8794)</f>
        <v>187200</v>
      </c>
      <c r="AH8795" s="137"/>
    </row>
    <row r="8796" spans="1:34" s="173" customFormat="1" x14ac:dyDescent="0.55000000000000004">
      <c r="A8796" s="122" t="s">
        <v>11986</v>
      </c>
      <c r="B8796" s="123">
        <v>4083</v>
      </c>
      <c r="C8796" s="123">
        <v>5229</v>
      </c>
      <c r="D8796" s="135" t="s">
        <v>11987</v>
      </c>
      <c r="E8796" s="123" t="s">
        <v>34</v>
      </c>
      <c r="F8796" s="123">
        <v>3391</v>
      </c>
      <c r="G8796" s="123">
        <v>0</v>
      </c>
      <c r="H8796" s="123">
        <v>0</v>
      </c>
      <c r="I8796" s="136">
        <v>40</v>
      </c>
      <c r="J8796" s="123" t="s">
        <v>35</v>
      </c>
      <c r="K8796" s="137">
        <f>((G8796*400)+(H8796*100))+I8796</f>
        <v>40</v>
      </c>
      <c r="L8796" s="137">
        <v>25000</v>
      </c>
      <c r="M8796" s="137">
        <f>K8796*L8796</f>
        <v>1000000</v>
      </c>
      <c r="N8796" s="123">
        <v>1</v>
      </c>
      <c r="O8796" s="108" t="s">
        <v>11984</v>
      </c>
      <c r="P8796" s="138">
        <v>3570800004892</v>
      </c>
      <c r="Q8796" s="108" t="s">
        <v>11985</v>
      </c>
      <c r="R8796" s="108" t="s">
        <v>11988</v>
      </c>
      <c r="S8796" s="139" t="s">
        <v>11989</v>
      </c>
      <c r="T8796" s="123" t="s">
        <v>51</v>
      </c>
      <c r="U8796" s="123" t="s">
        <v>74</v>
      </c>
      <c r="V8796" s="123" t="s">
        <v>52</v>
      </c>
      <c r="W8796" s="137">
        <v>264</v>
      </c>
      <c r="X8796" s="136">
        <v>100</v>
      </c>
      <c r="Y8796" s="137">
        <v>6750</v>
      </c>
      <c r="Z8796" s="137">
        <f>W8796*Y8796</f>
        <v>1782000</v>
      </c>
      <c r="AA8796" s="119">
        <v>21</v>
      </c>
      <c r="AB8796" s="119">
        <v>93</v>
      </c>
      <c r="AC8796" s="137">
        <f>(Z8796*(100-AB8796))/100</f>
        <v>124740</v>
      </c>
      <c r="AD8796" s="137">
        <f>IF(AND(AC8796="",M8796=""),0,IF((AC8796=""),M8796, IF( (M8796=""),AC8796,SUM(AC8796:AC8797)+M8796)))</f>
        <v>1124740</v>
      </c>
      <c r="AE8796" s="137">
        <f>IF( (X8796=""),AD8796*1,AD8796*(X8796/100) )</f>
        <v>1124740</v>
      </c>
      <c r="AF8796" s="137">
        <v>50000000</v>
      </c>
      <c r="AG8796" s="137">
        <f>IF((AF8796-AE8796) &gt; 1,0,IF((AF8796-AE8796)&lt;0,AE8796-AF8796,AF8796-AE8796))</f>
        <v>0</v>
      </c>
      <c r="AH8796" s="137">
        <v>0.02</v>
      </c>
    </row>
    <row r="8797" spans="1:34" s="173" customFormat="1" x14ac:dyDescent="0.55000000000000004">
      <c r="A8797" s="122"/>
      <c r="B8797" s="123"/>
      <c r="C8797" s="123"/>
      <c r="D8797" s="135"/>
      <c r="E8797" s="123"/>
      <c r="F8797" s="123"/>
      <c r="G8797" s="123"/>
      <c r="H8797" s="123"/>
      <c r="I8797" s="136"/>
      <c r="J8797" s="123"/>
      <c r="K8797" s="137"/>
      <c r="L8797" s="137" t="s">
        <v>63</v>
      </c>
      <c r="M8797" s="137">
        <f>SUM(M8796:M8796)</f>
        <v>1000000</v>
      </c>
      <c r="N8797" s="123"/>
      <c r="O8797" s="108"/>
      <c r="P8797" s="138"/>
      <c r="Q8797" s="108"/>
      <c r="R8797" s="108"/>
      <c r="S8797" s="139"/>
      <c r="T8797" s="123"/>
      <c r="U8797" s="123"/>
      <c r="V8797" s="123"/>
      <c r="W8797" s="137"/>
      <c r="X8797" s="136"/>
      <c r="Y8797" s="137"/>
      <c r="Z8797" s="137"/>
      <c r="AA8797" s="119"/>
      <c r="AB8797" s="119"/>
      <c r="AC8797" s="137"/>
      <c r="AD8797" s="137"/>
      <c r="AE8797" s="137">
        <f>SUM(AE8796:AE8796)</f>
        <v>1124740</v>
      </c>
      <c r="AF8797" s="137"/>
      <c r="AG8797" s="137">
        <f>SUM(AG8796:AG8796)</f>
        <v>0</v>
      </c>
      <c r="AH8797" s="137"/>
    </row>
    <row r="8798" spans="1:34" s="173" customFormat="1" x14ac:dyDescent="0.55000000000000004">
      <c r="A8798" s="122" t="s">
        <v>15227</v>
      </c>
      <c r="B8798" s="123">
        <v>4084</v>
      </c>
      <c r="C8798" s="123">
        <v>6279</v>
      </c>
      <c r="D8798" s="135" t="s">
        <v>11990</v>
      </c>
      <c r="E8798" s="123" t="s">
        <v>34</v>
      </c>
      <c r="F8798" s="123">
        <v>16135</v>
      </c>
      <c r="G8798" s="123">
        <v>0</v>
      </c>
      <c r="H8798" s="123">
        <v>1</v>
      </c>
      <c r="I8798" s="136">
        <v>62</v>
      </c>
      <c r="J8798" s="123" t="s">
        <v>38</v>
      </c>
      <c r="K8798" s="137">
        <f t="shared" ref="K8798:K8806" si="846">((G8798*400)+(H8798*100))+I8798</f>
        <v>162</v>
      </c>
      <c r="L8798" s="137">
        <v>7250</v>
      </c>
      <c r="M8798" s="137">
        <f t="shared" ref="M8798:M8806" si="847">K8798*L8798</f>
        <v>1174500</v>
      </c>
      <c r="N8798" s="123"/>
      <c r="O8798" s="108"/>
      <c r="P8798" s="138"/>
      <c r="Q8798" s="108"/>
      <c r="R8798" s="108"/>
      <c r="S8798" s="139"/>
      <c r="T8798" s="123"/>
      <c r="U8798" s="123"/>
      <c r="V8798" s="123"/>
      <c r="W8798" s="137"/>
      <c r="X8798" s="136"/>
      <c r="Y8798" s="137"/>
      <c r="Z8798" s="137"/>
      <c r="AA8798" s="119"/>
      <c r="AB8798" s="119"/>
      <c r="AC8798" s="137"/>
      <c r="AD8798" s="137">
        <f t="shared" ref="AD8798:AD8806" si="848">IF(AND(AC8798="",M8798=""),0,IF((AC8798=""),M8798,IF((M8798=""),AC8798,AC8798+M8798)))</f>
        <v>1174500</v>
      </c>
      <c r="AE8798" s="137">
        <f t="shared" ref="AE8798:AE8806" si="849">IF( (X8798=""),AD8798*1,AD8798*(X8798/100) )</f>
        <v>1174500</v>
      </c>
      <c r="AF8798" s="137">
        <v>50000000</v>
      </c>
      <c r="AG8798" s="137">
        <f t="shared" ref="AG8798:AG8806" si="850">IF((AF8798-AE8798) &gt; 1,0,IF((AF8798-AE8798)&lt;0,AE8798-AF8798,AF8798-AE8798))</f>
        <v>0</v>
      </c>
      <c r="AH8798" s="137">
        <v>0.01</v>
      </c>
    </row>
    <row r="8799" spans="1:34" s="173" customFormat="1" x14ac:dyDescent="0.55000000000000004">
      <c r="A8799" s="122"/>
      <c r="B8799" s="123">
        <v>4085</v>
      </c>
      <c r="C8799" s="123">
        <v>6284</v>
      </c>
      <c r="D8799" s="135" t="s">
        <v>11991</v>
      </c>
      <c r="E8799" s="123" t="s">
        <v>34</v>
      </c>
      <c r="F8799" s="123">
        <v>16136</v>
      </c>
      <c r="G8799" s="123">
        <v>1</v>
      </c>
      <c r="H8799" s="123">
        <v>0</v>
      </c>
      <c r="I8799" s="136">
        <v>36</v>
      </c>
      <c r="J8799" s="123" t="s">
        <v>38</v>
      </c>
      <c r="K8799" s="137">
        <f t="shared" si="846"/>
        <v>436</v>
      </c>
      <c r="L8799" s="137">
        <v>7250</v>
      </c>
      <c r="M8799" s="137">
        <f t="shared" si="847"/>
        <v>3161000</v>
      </c>
      <c r="N8799" s="123"/>
      <c r="O8799" s="108"/>
      <c r="P8799" s="138"/>
      <c r="Q8799" s="108"/>
      <c r="R8799" s="108"/>
      <c r="S8799" s="139"/>
      <c r="T8799" s="123"/>
      <c r="U8799" s="123"/>
      <c r="V8799" s="123"/>
      <c r="W8799" s="137"/>
      <c r="X8799" s="136"/>
      <c r="Y8799" s="137"/>
      <c r="Z8799" s="137"/>
      <c r="AA8799" s="119"/>
      <c r="AB8799" s="119"/>
      <c r="AC8799" s="137"/>
      <c r="AD8799" s="137">
        <f t="shared" si="848"/>
        <v>3161000</v>
      </c>
      <c r="AE8799" s="137">
        <f t="shared" si="849"/>
        <v>3161000</v>
      </c>
      <c r="AF8799" s="137">
        <v>50000000</v>
      </c>
      <c r="AG8799" s="137">
        <f t="shared" si="850"/>
        <v>0</v>
      </c>
      <c r="AH8799" s="137">
        <v>0.01</v>
      </c>
    </row>
    <row r="8800" spans="1:34" s="173" customFormat="1" x14ac:dyDescent="0.55000000000000004">
      <c r="A8800" s="122"/>
      <c r="B8800" s="123">
        <v>4086</v>
      </c>
      <c r="C8800" s="123">
        <v>6277</v>
      </c>
      <c r="D8800" s="135" t="s">
        <v>11992</v>
      </c>
      <c r="E8800" s="123" t="s">
        <v>34</v>
      </c>
      <c r="F8800" s="123">
        <v>16137</v>
      </c>
      <c r="G8800" s="123">
        <v>0</v>
      </c>
      <c r="H8800" s="123">
        <v>2</v>
      </c>
      <c r="I8800" s="136">
        <v>10</v>
      </c>
      <c r="J8800" s="123" t="s">
        <v>38</v>
      </c>
      <c r="K8800" s="137">
        <f t="shared" si="846"/>
        <v>210</v>
      </c>
      <c r="L8800" s="137">
        <v>225</v>
      </c>
      <c r="M8800" s="137">
        <f t="shared" si="847"/>
        <v>47250</v>
      </c>
      <c r="N8800" s="123"/>
      <c r="O8800" s="108"/>
      <c r="P8800" s="138"/>
      <c r="Q8800" s="108"/>
      <c r="R8800" s="108"/>
      <c r="S8800" s="139"/>
      <c r="T8800" s="123"/>
      <c r="U8800" s="123"/>
      <c r="V8800" s="123"/>
      <c r="W8800" s="137"/>
      <c r="X8800" s="136"/>
      <c r="Y8800" s="137"/>
      <c r="Z8800" s="137"/>
      <c r="AA8800" s="119"/>
      <c r="AB8800" s="119"/>
      <c r="AC8800" s="137"/>
      <c r="AD8800" s="137">
        <f t="shared" si="848"/>
        <v>47250</v>
      </c>
      <c r="AE8800" s="137">
        <f t="shared" si="849"/>
        <v>47250</v>
      </c>
      <c r="AF8800" s="137">
        <v>50000000</v>
      </c>
      <c r="AG8800" s="137">
        <f t="shared" si="850"/>
        <v>0</v>
      </c>
      <c r="AH8800" s="137">
        <v>0.01</v>
      </c>
    </row>
    <row r="8801" spans="1:34" s="173" customFormat="1" x14ac:dyDescent="0.55000000000000004">
      <c r="A8801" s="122"/>
      <c r="B8801" s="123">
        <v>4087</v>
      </c>
      <c r="C8801" s="123">
        <v>6281</v>
      </c>
      <c r="D8801" s="135" t="s">
        <v>11993</v>
      </c>
      <c r="E8801" s="123" t="s">
        <v>34</v>
      </c>
      <c r="F8801" s="123">
        <v>16138</v>
      </c>
      <c r="G8801" s="123">
        <v>1</v>
      </c>
      <c r="H8801" s="123">
        <v>0</v>
      </c>
      <c r="I8801" s="136">
        <v>12</v>
      </c>
      <c r="J8801" s="123" t="s">
        <v>38</v>
      </c>
      <c r="K8801" s="137">
        <f t="shared" si="846"/>
        <v>412</v>
      </c>
      <c r="L8801" s="137">
        <v>7250</v>
      </c>
      <c r="M8801" s="137">
        <f t="shared" si="847"/>
        <v>2987000</v>
      </c>
      <c r="N8801" s="123"/>
      <c r="O8801" s="108"/>
      <c r="P8801" s="138"/>
      <c r="Q8801" s="108"/>
      <c r="R8801" s="108"/>
      <c r="S8801" s="139"/>
      <c r="T8801" s="123"/>
      <c r="U8801" s="123"/>
      <c r="V8801" s="123"/>
      <c r="W8801" s="137"/>
      <c r="X8801" s="136"/>
      <c r="Y8801" s="137"/>
      <c r="Z8801" s="137"/>
      <c r="AA8801" s="119"/>
      <c r="AB8801" s="119"/>
      <c r="AC8801" s="137"/>
      <c r="AD8801" s="137">
        <f t="shared" si="848"/>
        <v>2987000</v>
      </c>
      <c r="AE8801" s="137">
        <f t="shared" si="849"/>
        <v>2987000</v>
      </c>
      <c r="AF8801" s="137">
        <v>50000000</v>
      </c>
      <c r="AG8801" s="137">
        <f t="shared" si="850"/>
        <v>0</v>
      </c>
      <c r="AH8801" s="137">
        <v>0.01</v>
      </c>
    </row>
    <row r="8802" spans="1:34" s="173" customFormat="1" x14ac:dyDescent="0.55000000000000004">
      <c r="A8802" s="122"/>
      <c r="B8802" s="123">
        <v>4088</v>
      </c>
      <c r="C8802" s="123">
        <v>6283</v>
      </c>
      <c r="D8802" s="135" t="s">
        <v>11994</v>
      </c>
      <c r="E8802" s="123" t="s">
        <v>34</v>
      </c>
      <c r="F8802" s="123">
        <v>16309</v>
      </c>
      <c r="G8802" s="123">
        <v>0</v>
      </c>
      <c r="H8802" s="123">
        <v>1</v>
      </c>
      <c r="I8802" s="136">
        <v>63</v>
      </c>
      <c r="J8802" s="123" t="s">
        <v>38</v>
      </c>
      <c r="K8802" s="137">
        <f t="shared" si="846"/>
        <v>163</v>
      </c>
      <c r="L8802" s="137">
        <v>225</v>
      </c>
      <c r="M8802" s="137">
        <f t="shared" si="847"/>
        <v>36675</v>
      </c>
      <c r="N8802" s="123"/>
      <c r="O8802" s="108"/>
      <c r="P8802" s="138"/>
      <c r="Q8802" s="108"/>
      <c r="R8802" s="108"/>
      <c r="S8802" s="139"/>
      <c r="T8802" s="123"/>
      <c r="U8802" s="123"/>
      <c r="V8802" s="123"/>
      <c r="W8802" s="137"/>
      <c r="X8802" s="136"/>
      <c r="Y8802" s="137"/>
      <c r="Z8802" s="137"/>
      <c r="AA8802" s="119"/>
      <c r="AB8802" s="119"/>
      <c r="AC8802" s="137"/>
      <c r="AD8802" s="137">
        <f t="shared" si="848"/>
        <v>36675</v>
      </c>
      <c r="AE8802" s="137">
        <f t="shared" si="849"/>
        <v>36675</v>
      </c>
      <c r="AF8802" s="137">
        <v>50000000</v>
      </c>
      <c r="AG8802" s="137">
        <f t="shared" si="850"/>
        <v>0</v>
      </c>
      <c r="AH8802" s="137">
        <v>0.01</v>
      </c>
    </row>
    <row r="8803" spans="1:34" s="173" customFormat="1" x14ac:dyDescent="0.55000000000000004">
      <c r="A8803" s="122"/>
      <c r="B8803" s="123">
        <v>4089</v>
      </c>
      <c r="C8803" s="123">
        <v>6282</v>
      </c>
      <c r="D8803" s="135" t="s">
        <v>11995</v>
      </c>
      <c r="E8803" s="123" t="s">
        <v>34</v>
      </c>
      <c r="F8803" s="123">
        <v>16310</v>
      </c>
      <c r="G8803" s="123">
        <v>0</v>
      </c>
      <c r="H8803" s="123">
        <v>1</v>
      </c>
      <c r="I8803" s="136">
        <v>68</v>
      </c>
      <c r="J8803" s="123" t="s">
        <v>38</v>
      </c>
      <c r="K8803" s="137">
        <f t="shared" si="846"/>
        <v>168</v>
      </c>
      <c r="L8803" s="137">
        <v>7250</v>
      </c>
      <c r="M8803" s="137">
        <f t="shared" si="847"/>
        <v>1218000</v>
      </c>
      <c r="N8803" s="123"/>
      <c r="O8803" s="108"/>
      <c r="P8803" s="138"/>
      <c r="Q8803" s="108"/>
      <c r="R8803" s="108"/>
      <c r="S8803" s="139"/>
      <c r="T8803" s="123"/>
      <c r="U8803" s="123"/>
      <c r="V8803" s="123"/>
      <c r="W8803" s="137"/>
      <c r="X8803" s="136"/>
      <c r="Y8803" s="137"/>
      <c r="Z8803" s="137"/>
      <c r="AA8803" s="119"/>
      <c r="AB8803" s="119"/>
      <c r="AC8803" s="137"/>
      <c r="AD8803" s="137">
        <f t="shared" si="848"/>
        <v>1218000</v>
      </c>
      <c r="AE8803" s="137">
        <f t="shared" si="849"/>
        <v>1218000</v>
      </c>
      <c r="AF8803" s="137">
        <v>50000000</v>
      </c>
      <c r="AG8803" s="137">
        <f t="shared" si="850"/>
        <v>0</v>
      </c>
      <c r="AH8803" s="137">
        <v>0.01</v>
      </c>
    </row>
    <row r="8804" spans="1:34" s="173" customFormat="1" x14ac:dyDescent="0.55000000000000004">
      <c r="A8804" s="122"/>
      <c r="B8804" s="123">
        <v>4090</v>
      </c>
      <c r="C8804" s="123">
        <v>6280</v>
      </c>
      <c r="D8804" s="135" t="s">
        <v>11996</v>
      </c>
      <c r="E8804" s="123" t="s">
        <v>34</v>
      </c>
      <c r="F8804" s="123">
        <v>16311</v>
      </c>
      <c r="G8804" s="123">
        <v>0</v>
      </c>
      <c r="H8804" s="123">
        <v>1</v>
      </c>
      <c r="I8804" s="136">
        <v>90</v>
      </c>
      <c r="J8804" s="123" t="s">
        <v>38</v>
      </c>
      <c r="K8804" s="137">
        <f t="shared" si="846"/>
        <v>190</v>
      </c>
      <c r="L8804" s="137">
        <v>225</v>
      </c>
      <c r="M8804" s="137">
        <f t="shared" si="847"/>
        <v>42750</v>
      </c>
      <c r="N8804" s="123"/>
      <c r="O8804" s="108"/>
      <c r="P8804" s="138"/>
      <c r="Q8804" s="108"/>
      <c r="R8804" s="108"/>
      <c r="S8804" s="139"/>
      <c r="T8804" s="123"/>
      <c r="U8804" s="123"/>
      <c r="V8804" s="123"/>
      <c r="W8804" s="137"/>
      <c r="X8804" s="136"/>
      <c r="Y8804" s="137"/>
      <c r="Z8804" s="137"/>
      <c r="AA8804" s="119"/>
      <c r="AB8804" s="119"/>
      <c r="AC8804" s="137"/>
      <c r="AD8804" s="137">
        <f t="shared" si="848"/>
        <v>42750</v>
      </c>
      <c r="AE8804" s="137">
        <f t="shared" si="849"/>
        <v>42750</v>
      </c>
      <c r="AF8804" s="137">
        <v>50000000</v>
      </c>
      <c r="AG8804" s="137">
        <f t="shared" si="850"/>
        <v>0</v>
      </c>
      <c r="AH8804" s="137">
        <v>0.01</v>
      </c>
    </row>
    <row r="8805" spans="1:34" s="173" customFormat="1" x14ac:dyDescent="0.55000000000000004">
      <c r="A8805" s="122"/>
      <c r="B8805" s="123">
        <v>4091</v>
      </c>
      <c r="C8805" s="123">
        <v>6276</v>
      </c>
      <c r="D8805" s="135" t="s">
        <v>11997</v>
      </c>
      <c r="E8805" s="123" t="s">
        <v>34</v>
      </c>
      <c r="F8805" s="123">
        <v>16312</v>
      </c>
      <c r="G8805" s="123">
        <v>0</v>
      </c>
      <c r="H8805" s="123">
        <v>1</v>
      </c>
      <c r="I8805" s="136">
        <v>64</v>
      </c>
      <c r="J8805" s="123" t="s">
        <v>38</v>
      </c>
      <c r="K8805" s="137">
        <f t="shared" si="846"/>
        <v>164</v>
      </c>
      <c r="L8805" s="137">
        <v>7250</v>
      </c>
      <c r="M8805" s="137">
        <f t="shared" si="847"/>
        <v>1189000</v>
      </c>
      <c r="N8805" s="123"/>
      <c r="O8805" s="108"/>
      <c r="P8805" s="138"/>
      <c r="Q8805" s="108"/>
      <c r="R8805" s="108"/>
      <c r="S8805" s="139"/>
      <c r="T8805" s="123"/>
      <c r="U8805" s="123"/>
      <c r="V8805" s="123"/>
      <c r="W8805" s="137"/>
      <c r="X8805" s="136"/>
      <c r="Y8805" s="137"/>
      <c r="Z8805" s="137"/>
      <c r="AA8805" s="119"/>
      <c r="AB8805" s="119"/>
      <c r="AC8805" s="137"/>
      <c r="AD8805" s="137">
        <f t="shared" si="848"/>
        <v>1189000</v>
      </c>
      <c r="AE8805" s="137">
        <f t="shared" si="849"/>
        <v>1189000</v>
      </c>
      <c r="AF8805" s="137">
        <v>50000000</v>
      </c>
      <c r="AG8805" s="137">
        <f t="shared" si="850"/>
        <v>0</v>
      </c>
      <c r="AH8805" s="137">
        <v>0.01</v>
      </c>
    </row>
    <row r="8806" spans="1:34" s="173" customFormat="1" x14ac:dyDescent="0.55000000000000004">
      <c r="A8806" s="122"/>
      <c r="B8806" s="123">
        <v>4092</v>
      </c>
      <c r="C8806" s="123">
        <v>6285</v>
      </c>
      <c r="D8806" s="135" t="s">
        <v>11998</v>
      </c>
      <c r="E8806" s="123" t="s">
        <v>34</v>
      </c>
      <c r="F8806" s="123">
        <v>16373</v>
      </c>
      <c r="G8806" s="123">
        <v>0</v>
      </c>
      <c r="H8806" s="123">
        <v>0</v>
      </c>
      <c r="I8806" s="136">
        <v>94</v>
      </c>
      <c r="J8806" s="123" t="s">
        <v>38</v>
      </c>
      <c r="K8806" s="137">
        <f t="shared" si="846"/>
        <v>94</v>
      </c>
      <c r="L8806" s="137">
        <v>7250</v>
      </c>
      <c r="M8806" s="137">
        <f t="shared" si="847"/>
        <v>681500</v>
      </c>
      <c r="N8806" s="123"/>
      <c r="O8806" s="108"/>
      <c r="P8806" s="138"/>
      <c r="Q8806" s="108"/>
      <c r="R8806" s="108"/>
      <c r="S8806" s="139"/>
      <c r="T8806" s="123"/>
      <c r="U8806" s="123"/>
      <c r="V8806" s="123"/>
      <c r="W8806" s="137"/>
      <c r="X8806" s="136"/>
      <c r="Y8806" s="137"/>
      <c r="Z8806" s="137"/>
      <c r="AA8806" s="119"/>
      <c r="AB8806" s="119"/>
      <c r="AC8806" s="137"/>
      <c r="AD8806" s="137">
        <f t="shared" si="848"/>
        <v>681500</v>
      </c>
      <c r="AE8806" s="137">
        <f t="shared" si="849"/>
        <v>681500</v>
      </c>
      <c r="AF8806" s="137">
        <v>50000000</v>
      </c>
      <c r="AG8806" s="137">
        <f t="shared" si="850"/>
        <v>0</v>
      </c>
      <c r="AH8806" s="137">
        <v>0.01</v>
      </c>
    </row>
    <row r="8807" spans="1:34" s="173" customFormat="1" x14ac:dyDescent="0.55000000000000004">
      <c r="A8807" s="122"/>
      <c r="B8807" s="123"/>
      <c r="C8807" s="123"/>
      <c r="D8807" s="135"/>
      <c r="E8807" s="123"/>
      <c r="F8807" s="123"/>
      <c r="G8807" s="123"/>
      <c r="H8807" s="123"/>
      <c r="I8807" s="136"/>
      <c r="J8807" s="123"/>
      <c r="K8807" s="137"/>
      <c r="L8807" s="137" t="s">
        <v>63</v>
      </c>
      <c r="M8807" s="137">
        <f>SUM(M8798:M8806)</f>
        <v>10537675</v>
      </c>
      <c r="N8807" s="123"/>
      <c r="O8807" s="108"/>
      <c r="P8807" s="138"/>
      <c r="Q8807" s="108"/>
      <c r="R8807" s="108"/>
      <c r="S8807" s="139"/>
      <c r="T8807" s="123"/>
      <c r="U8807" s="123"/>
      <c r="V8807" s="123"/>
      <c r="W8807" s="137"/>
      <c r="X8807" s="136"/>
      <c r="Y8807" s="137"/>
      <c r="Z8807" s="137"/>
      <c r="AA8807" s="119"/>
      <c r="AB8807" s="119"/>
      <c r="AC8807" s="137"/>
      <c r="AD8807" s="137"/>
      <c r="AE8807" s="137">
        <f>SUM(AE8798:AE8806)</f>
        <v>10537675</v>
      </c>
      <c r="AF8807" s="137"/>
      <c r="AG8807" s="137">
        <f>SUM(AG8798:AG8806)</f>
        <v>0</v>
      </c>
      <c r="AH8807" s="137"/>
    </row>
    <row r="8808" spans="1:34" s="99" customFormat="1" x14ac:dyDescent="0.55000000000000004">
      <c r="A8808" s="107" t="s">
        <v>12001</v>
      </c>
      <c r="B8808" s="102">
        <v>4122</v>
      </c>
      <c r="C8808" s="102">
        <v>4940</v>
      </c>
      <c r="D8808" s="90" t="s">
        <v>12002</v>
      </c>
      <c r="E8808" s="102" t="s">
        <v>34</v>
      </c>
      <c r="F8808" s="102">
        <v>545</v>
      </c>
      <c r="G8808" s="102">
        <v>2</v>
      </c>
      <c r="H8808" s="102">
        <v>0</v>
      </c>
      <c r="I8808" s="98">
        <v>38</v>
      </c>
      <c r="J8808" s="102" t="s">
        <v>38</v>
      </c>
      <c r="K8808" s="94">
        <f>((G8808*400)+(H8808*100))+I8808</f>
        <v>838</v>
      </c>
      <c r="L8808" s="94">
        <v>225</v>
      </c>
      <c r="M8808" s="94">
        <f>K8808*L8808</f>
        <v>188550</v>
      </c>
      <c r="N8808" s="102"/>
      <c r="O8808" s="111"/>
      <c r="P8808" s="96"/>
      <c r="Q8808" s="111"/>
      <c r="R8808" s="111"/>
      <c r="S8808" s="97"/>
      <c r="T8808" s="102"/>
      <c r="U8808" s="102"/>
      <c r="V8808" s="102"/>
      <c r="W8808" s="94"/>
      <c r="X8808" s="98"/>
      <c r="Y8808" s="94"/>
      <c r="Z8808" s="94"/>
      <c r="AA8808" s="89"/>
      <c r="AB8808" s="89"/>
      <c r="AC8808" s="94"/>
      <c r="AD8808" s="94">
        <f>IF(AND(AC8808="",M8808=""),0,IF((AC8808=""),M8808,IF((M8808=""),AC8808,AC8808+M8808)))</f>
        <v>188550</v>
      </c>
      <c r="AE8808" s="94">
        <f t="shared" ref="AE8808:AE8816" si="851">IF( (X8808=""),AD8808*1,AD8808*(X8808/100) )</f>
        <v>188550</v>
      </c>
      <c r="AF8808" s="94">
        <v>50000000</v>
      </c>
      <c r="AG8808" s="94">
        <f t="shared" ref="AG8808:AG8816" si="852">IF((AF8808-AE8808) &gt; 1,0,IF((AF8808-AE8808)&lt;0,AE8808-AF8808,AF8808-AE8808))</f>
        <v>0</v>
      </c>
      <c r="AH8808" s="94">
        <v>0.01</v>
      </c>
    </row>
    <row r="8809" spans="1:34" s="99" customFormat="1" x14ac:dyDescent="0.55000000000000004">
      <c r="A8809" s="107"/>
      <c r="B8809" s="102">
        <v>4123</v>
      </c>
      <c r="C8809" s="102">
        <v>10192</v>
      </c>
      <c r="D8809" s="90" t="s">
        <v>12003</v>
      </c>
      <c r="E8809" s="102" t="s">
        <v>34</v>
      </c>
      <c r="F8809" s="102">
        <v>889</v>
      </c>
      <c r="G8809" s="102">
        <v>1</v>
      </c>
      <c r="H8809" s="102">
        <v>2</v>
      </c>
      <c r="I8809" s="98">
        <v>60</v>
      </c>
      <c r="J8809" s="102" t="s">
        <v>38</v>
      </c>
      <c r="K8809" s="94">
        <f>((G8809*400)+(H8809*100))+I8809</f>
        <v>660</v>
      </c>
      <c r="L8809" s="94">
        <v>2425</v>
      </c>
      <c r="M8809" s="94">
        <f>K8809*L8809</f>
        <v>1600500</v>
      </c>
      <c r="N8809" s="102"/>
      <c r="O8809" s="111"/>
      <c r="P8809" s="96"/>
      <c r="Q8809" s="111"/>
      <c r="R8809" s="111"/>
      <c r="S8809" s="97"/>
      <c r="T8809" s="102"/>
      <c r="U8809" s="102"/>
      <c r="V8809" s="102"/>
      <c r="W8809" s="94"/>
      <c r="X8809" s="98"/>
      <c r="Y8809" s="94"/>
      <c r="Z8809" s="94"/>
      <c r="AA8809" s="89"/>
      <c r="AB8809" s="89"/>
      <c r="AC8809" s="94"/>
      <c r="AD8809" s="94">
        <f>IF(AND(AC8809="",M8809=""),0,IF((AC8809=""),M8809,IF((M8809=""),AC8809,AC8809+M8809)))</f>
        <v>1600500</v>
      </c>
      <c r="AE8809" s="94">
        <f t="shared" si="851"/>
        <v>1600500</v>
      </c>
      <c r="AF8809" s="94">
        <v>50000000</v>
      </c>
      <c r="AG8809" s="94">
        <f t="shared" si="852"/>
        <v>0</v>
      </c>
      <c r="AH8809" s="94">
        <v>0.01</v>
      </c>
    </row>
    <row r="8810" spans="1:34" s="99" customFormat="1" x14ac:dyDescent="0.55000000000000004">
      <c r="A8810" s="107"/>
      <c r="B8810" s="102">
        <v>4124</v>
      </c>
      <c r="C8810" s="102">
        <v>4883</v>
      </c>
      <c r="D8810" s="90" t="s">
        <v>12004</v>
      </c>
      <c r="E8810" s="102" t="s">
        <v>34</v>
      </c>
      <c r="F8810" s="102">
        <v>14356</v>
      </c>
      <c r="G8810" s="102">
        <v>0</v>
      </c>
      <c r="H8810" s="102">
        <v>2</v>
      </c>
      <c r="I8810" s="98">
        <v>45</v>
      </c>
      <c r="J8810" s="102" t="s">
        <v>35</v>
      </c>
      <c r="K8810" s="94">
        <f>((G8810*400)+(H8810*100))+I8810</f>
        <v>245</v>
      </c>
      <c r="L8810" s="94">
        <v>625</v>
      </c>
      <c r="M8810" s="94">
        <f>K8810*L8810</f>
        <v>153125</v>
      </c>
      <c r="N8810" s="102">
        <v>1</v>
      </c>
      <c r="O8810" s="111" t="s">
        <v>11999</v>
      </c>
      <c r="P8810" s="96">
        <v>3570800002792</v>
      </c>
      <c r="Q8810" s="111" t="s">
        <v>12000</v>
      </c>
      <c r="R8810" s="111" t="s">
        <v>12005</v>
      </c>
      <c r="S8810" s="97" t="s">
        <v>12006</v>
      </c>
      <c r="T8810" s="102" t="s">
        <v>51</v>
      </c>
      <c r="U8810" s="102" t="s">
        <v>45</v>
      </c>
      <c r="V8810" s="102" t="s">
        <v>52</v>
      </c>
      <c r="W8810" s="94">
        <v>59.29</v>
      </c>
      <c r="X8810" s="98">
        <v>100</v>
      </c>
      <c r="Y8810" s="94">
        <v>6750</v>
      </c>
      <c r="Z8810" s="94">
        <f t="shared" ref="Z8810:Z8816" si="853">W8810*Y8810</f>
        <v>400207.5</v>
      </c>
      <c r="AA8810" s="89">
        <v>7</v>
      </c>
      <c r="AB8810" s="89">
        <v>7</v>
      </c>
      <c r="AC8810" s="94">
        <f t="shared" ref="AC8810:AC8816" si="854">(Z8810*(100-AB8810))/100</f>
        <v>372192.97499999998</v>
      </c>
      <c r="AD8810" s="94">
        <f>IF(AND(AC8810="",M8810=""),0,IF((AC8810=""),M8810, IF( (M8810=""),AC8810,SUM(AC8810:AC8810)+M8810)))</f>
        <v>525317.97499999998</v>
      </c>
      <c r="AE8810" s="94">
        <f t="shared" si="851"/>
        <v>525317.97499999998</v>
      </c>
      <c r="AF8810" s="94">
        <v>0</v>
      </c>
      <c r="AG8810" s="94">
        <f t="shared" si="852"/>
        <v>525317.97499999998</v>
      </c>
      <c r="AH8810" s="94">
        <v>0.02</v>
      </c>
    </row>
    <row r="8811" spans="1:34" s="99" customFormat="1" x14ac:dyDescent="0.55000000000000004">
      <c r="A8811" s="107"/>
      <c r="B8811" s="102">
        <v>4125</v>
      </c>
      <c r="C8811" s="102">
        <v>5556</v>
      </c>
      <c r="D8811" s="90" t="s">
        <v>12007</v>
      </c>
      <c r="E8811" s="102" t="s">
        <v>34</v>
      </c>
      <c r="F8811" s="102">
        <v>20229</v>
      </c>
      <c r="G8811" s="102">
        <v>0</v>
      </c>
      <c r="H8811" s="102">
        <v>0</v>
      </c>
      <c r="I8811" s="98">
        <v>51</v>
      </c>
      <c r="J8811" s="102" t="s">
        <v>35</v>
      </c>
      <c r="K8811" s="94">
        <f>((G8811*400)+(H8811*100))+I8811</f>
        <v>51</v>
      </c>
      <c r="L8811" s="94">
        <v>450</v>
      </c>
      <c r="M8811" s="94">
        <f>K8811*L8811</f>
        <v>22950</v>
      </c>
      <c r="N8811" s="102">
        <v>1</v>
      </c>
      <c r="O8811" s="111" t="s">
        <v>11999</v>
      </c>
      <c r="P8811" s="96">
        <v>3570800002792</v>
      </c>
      <c r="Q8811" s="111" t="s">
        <v>12000</v>
      </c>
      <c r="R8811" s="111" t="s">
        <v>12005</v>
      </c>
      <c r="S8811" s="97" t="s">
        <v>12008</v>
      </c>
      <c r="T8811" s="102" t="s">
        <v>51</v>
      </c>
      <c r="U8811" s="102" t="s">
        <v>45</v>
      </c>
      <c r="V8811" s="102" t="s">
        <v>52</v>
      </c>
      <c r="W8811" s="94">
        <v>591.84</v>
      </c>
      <c r="X8811" s="98">
        <v>66.239999999999995</v>
      </c>
      <c r="Y8811" s="94">
        <v>6750</v>
      </c>
      <c r="Z8811" s="94">
        <f t="shared" si="853"/>
        <v>3994920</v>
      </c>
      <c r="AA8811" s="89">
        <v>7</v>
      </c>
      <c r="AB8811" s="89">
        <v>7</v>
      </c>
      <c r="AC8811" s="94">
        <f t="shared" si="854"/>
        <v>3715275.6</v>
      </c>
      <c r="AD8811" s="94">
        <f>IF(AND(AC8811="",M8811=""),0,IF((AC8811=""),M8811, IF( (M8811=""),AC8811,SUM(AC8811:AC8817)+M8811)))</f>
        <v>5166484.2600000007</v>
      </c>
      <c r="AE8811" s="94">
        <f t="shared" si="851"/>
        <v>3422279.1738240006</v>
      </c>
      <c r="AF8811" s="94">
        <v>50000000</v>
      </c>
      <c r="AG8811" s="94">
        <f t="shared" si="852"/>
        <v>0</v>
      </c>
      <c r="AH8811" s="94">
        <v>0.02</v>
      </c>
    </row>
    <row r="8812" spans="1:34" s="99" customFormat="1" x14ac:dyDescent="0.55000000000000004">
      <c r="A8812" s="107"/>
      <c r="B8812" s="102"/>
      <c r="C8812" s="102"/>
      <c r="D8812" s="90"/>
      <c r="E8812" s="102"/>
      <c r="F8812" s="102"/>
      <c r="G8812" s="102"/>
      <c r="H8812" s="102"/>
      <c r="I8812" s="98"/>
      <c r="J8812" s="102"/>
      <c r="K8812" s="94"/>
      <c r="L8812" s="94"/>
      <c r="M8812" s="94"/>
      <c r="N8812" s="102">
        <v>2</v>
      </c>
      <c r="O8812" s="111" t="s">
        <v>11999</v>
      </c>
      <c r="P8812" s="96">
        <v>3570800002792</v>
      </c>
      <c r="Q8812" s="111" t="s">
        <v>12000</v>
      </c>
      <c r="R8812" s="111" t="s">
        <v>12005</v>
      </c>
      <c r="S8812" s="97" t="s">
        <v>12009</v>
      </c>
      <c r="T8812" s="102" t="s">
        <v>343</v>
      </c>
      <c r="U8812" s="102" t="s">
        <v>45</v>
      </c>
      <c r="V8812" s="102" t="s">
        <v>52</v>
      </c>
      <c r="W8812" s="94">
        <v>31.74</v>
      </c>
      <c r="X8812" s="98">
        <v>3.55</v>
      </c>
      <c r="Y8812" s="94">
        <v>5600</v>
      </c>
      <c r="Z8812" s="94">
        <f t="shared" si="853"/>
        <v>177744</v>
      </c>
      <c r="AA8812" s="89">
        <v>7</v>
      </c>
      <c r="AB8812" s="89">
        <v>7</v>
      </c>
      <c r="AC8812" s="94">
        <f t="shared" si="854"/>
        <v>165301.92000000001</v>
      </c>
      <c r="AD8812" s="94">
        <f>IF(AND(AC8812="",M8811=""),0,IF((AC8812=""),M8811, IF( (M8811=""),AC8812,SUM(AC8811:AC8817)+M8811)))</f>
        <v>5166484.2600000007</v>
      </c>
      <c r="AE8812" s="94">
        <f t="shared" si="851"/>
        <v>183410.19123</v>
      </c>
      <c r="AF8812" s="94">
        <v>50000000</v>
      </c>
      <c r="AG8812" s="94">
        <f t="shared" si="852"/>
        <v>0</v>
      </c>
      <c r="AH8812" s="94">
        <v>0.02</v>
      </c>
    </row>
    <row r="8813" spans="1:34" s="99" customFormat="1" x14ac:dyDescent="0.55000000000000004">
      <c r="A8813" s="107"/>
      <c r="B8813" s="102"/>
      <c r="C8813" s="102"/>
      <c r="D8813" s="90"/>
      <c r="E8813" s="102"/>
      <c r="F8813" s="102"/>
      <c r="G8813" s="102"/>
      <c r="H8813" s="102"/>
      <c r="I8813" s="98"/>
      <c r="J8813" s="102"/>
      <c r="K8813" s="94"/>
      <c r="L8813" s="94"/>
      <c r="M8813" s="94"/>
      <c r="N8813" s="102">
        <v>3</v>
      </c>
      <c r="O8813" s="111" t="s">
        <v>11999</v>
      </c>
      <c r="P8813" s="96">
        <v>3570800002792</v>
      </c>
      <c r="Q8813" s="111" t="s">
        <v>12000</v>
      </c>
      <c r="R8813" s="111" t="s">
        <v>12005</v>
      </c>
      <c r="S8813" s="97" t="s">
        <v>12010</v>
      </c>
      <c r="T8813" s="102" t="s">
        <v>55</v>
      </c>
      <c r="U8813" s="102" t="s">
        <v>45</v>
      </c>
      <c r="V8813" s="102" t="s">
        <v>52</v>
      </c>
      <c r="W8813" s="94">
        <v>75.2</v>
      </c>
      <c r="X8813" s="98">
        <v>8.42</v>
      </c>
      <c r="Y8813" s="94">
        <v>2650</v>
      </c>
      <c r="Z8813" s="94">
        <f t="shared" si="853"/>
        <v>199280</v>
      </c>
      <c r="AA8813" s="89">
        <v>7</v>
      </c>
      <c r="AB8813" s="89">
        <v>7</v>
      </c>
      <c r="AC8813" s="94">
        <f t="shared" si="854"/>
        <v>185330.4</v>
      </c>
      <c r="AD8813" s="94">
        <f>IF(AND(AC8813="",M8811=""),0,IF((AC8813=""),M8811, IF( (M8811=""),AC8813,SUM(AC8811:AC8817)+M8811)))</f>
        <v>5166484.2600000007</v>
      </c>
      <c r="AE8813" s="94">
        <f t="shared" si="851"/>
        <v>435017.97469200002</v>
      </c>
      <c r="AF8813" s="94">
        <v>50000000</v>
      </c>
      <c r="AG8813" s="94">
        <f t="shared" si="852"/>
        <v>0</v>
      </c>
      <c r="AH8813" s="94">
        <v>0.02</v>
      </c>
    </row>
    <row r="8814" spans="1:34" s="99" customFormat="1" x14ac:dyDescent="0.55000000000000004">
      <c r="A8814" s="107"/>
      <c r="B8814" s="102"/>
      <c r="C8814" s="102"/>
      <c r="D8814" s="90"/>
      <c r="E8814" s="102"/>
      <c r="F8814" s="102"/>
      <c r="G8814" s="102"/>
      <c r="H8814" s="102"/>
      <c r="I8814" s="98"/>
      <c r="J8814" s="102"/>
      <c r="K8814" s="94"/>
      <c r="L8814" s="94"/>
      <c r="M8814" s="94"/>
      <c r="N8814" s="102">
        <v>4</v>
      </c>
      <c r="O8814" s="111" t="s">
        <v>11999</v>
      </c>
      <c r="P8814" s="96">
        <v>3570800002792</v>
      </c>
      <c r="Q8814" s="111" t="s">
        <v>12000</v>
      </c>
      <c r="R8814" s="111" t="s">
        <v>12005</v>
      </c>
      <c r="S8814" s="97" t="s">
        <v>12011</v>
      </c>
      <c r="T8814" s="102" t="s">
        <v>439</v>
      </c>
      <c r="U8814" s="102" t="s">
        <v>45</v>
      </c>
      <c r="V8814" s="102" t="s">
        <v>52</v>
      </c>
      <c r="W8814" s="94">
        <v>152.04</v>
      </c>
      <c r="X8814" s="98">
        <v>17.02</v>
      </c>
      <c r="Y8814" s="94">
        <v>6050</v>
      </c>
      <c r="Z8814" s="94">
        <f t="shared" si="853"/>
        <v>919842</v>
      </c>
      <c r="AA8814" s="89">
        <v>7</v>
      </c>
      <c r="AB8814" s="89">
        <v>7</v>
      </c>
      <c r="AC8814" s="94">
        <f t="shared" si="854"/>
        <v>855453.06</v>
      </c>
      <c r="AD8814" s="94">
        <f>IF(AND(AC8814="",M8811=""),0,IF((AC8814=""),M8811, IF( (M8811=""),AC8814,SUM(AC8811:AC8817)+M8811)))</f>
        <v>5166484.2600000007</v>
      </c>
      <c r="AE8814" s="94">
        <f t="shared" si="851"/>
        <v>879335.62105200009</v>
      </c>
      <c r="AF8814" s="94">
        <v>50000000</v>
      </c>
      <c r="AG8814" s="94">
        <f t="shared" si="852"/>
        <v>0</v>
      </c>
      <c r="AH8814" s="94">
        <v>0.02</v>
      </c>
    </row>
    <row r="8815" spans="1:34" s="99" customFormat="1" x14ac:dyDescent="0.55000000000000004">
      <c r="A8815" s="107"/>
      <c r="B8815" s="102"/>
      <c r="C8815" s="102"/>
      <c r="D8815" s="90"/>
      <c r="E8815" s="102"/>
      <c r="F8815" s="102"/>
      <c r="G8815" s="102"/>
      <c r="H8815" s="102"/>
      <c r="I8815" s="98"/>
      <c r="J8815" s="102"/>
      <c r="K8815" s="94"/>
      <c r="L8815" s="94"/>
      <c r="M8815" s="94"/>
      <c r="N8815" s="102">
        <v>5</v>
      </c>
      <c r="O8815" s="111" t="s">
        <v>11999</v>
      </c>
      <c r="P8815" s="96">
        <v>3570800002792</v>
      </c>
      <c r="Q8815" s="111" t="s">
        <v>12000</v>
      </c>
      <c r="R8815" s="111" t="s">
        <v>12005</v>
      </c>
      <c r="S8815" s="97" t="s">
        <v>12012</v>
      </c>
      <c r="T8815" s="102" t="s">
        <v>343</v>
      </c>
      <c r="U8815" s="102" t="s">
        <v>45</v>
      </c>
      <c r="V8815" s="102" t="s">
        <v>52</v>
      </c>
      <c r="W8815" s="94">
        <v>27.36</v>
      </c>
      <c r="X8815" s="98">
        <v>3.06</v>
      </c>
      <c r="Y8815" s="94">
        <v>5600</v>
      </c>
      <c r="Z8815" s="94">
        <f t="shared" si="853"/>
        <v>153216</v>
      </c>
      <c r="AA8815" s="89">
        <v>7</v>
      </c>
      <c r="AB8815" s="89">
        <v>7</v>
      </c>
      <c r="AC8815" s="94">
        <f t="shared" si="854"/>
        <v>142490.88</v>
      </c>
      <c r="AD8815" s="94">
        <f>IF(AND(AC8815="",M8811=""),0,IF((AC8815=""),M8811, IF( (M8811=""),AC8815,SUM(AC8811:AC8817)+M8811)))</f>
        <v>5166484.2600000007</v>
      </c>
      <c r="AE8815" s="94">
        <f t="shared" si="851"/>
        <v>158094.41835600004</v>
      </c>
      <c r="AF8815" s="94">
        <v>50000000</v>
      </c>
      <c r="AG8815" s="94">
        <f t="shared" si="852"/>
        <v>0</v>
      </c>
      <c r="AH8815" s="94">
        <v>0.02</v>
      </c>
    </row>
    <row r="8816" spans="1:34" s="99" customFormat="1" x14ac:dyDescent="0.55000000000000004">
      <c r="A8816" s="107"/>
      <c r="B8816" s="102"/>
      <c r="C8816" s="102"/>
      <c r="D8816" s="90"/>
      <c r="E8816" s="102"/>
      <c r="F8816" s="102"/>
      <c r="G8816" s="102"/>
      <c r="H8816" s="102"/>
      <c r="I8816" s="98"/>
      <c r="J8816" s="102"/>
      <c r="K8816" s="94"/>
      <c r="L8816" s="94"/>
      <c r="M8816" s="94"/>
      <c r="N8816" s="102">
        <v>6</v>
      </c>
      <c r="O8816" s="111" t="s">
        <v>11999</v>
      </c>
      <c r="P8816" s="96">
        <v>3570800002792</v>
      </c>
      <c r="Q8816" s="111" t="s">
        <v>12000</v>
      </c>
      <c r="R8816" s="111" t="s">
        <v>12005</v>
      </c>
      <c r="S8816" s="97" t="s">
        <v>12013</v>
      </c>
      <c r="T8816" s="102" t="s">
        <v>343</v>
      </c>
      <c r="U8816" s="102" t="s">
        <v>45</v>
      </c>
      <c r="V8816" s="102" t="s">
        <v>52</v>
      </c>
      <c r="W8816" s="94">
        <v>15.3</v>
      </c>
      <c r="X8816" s="98">
        <v>1.71</v>
      </c>
      <c r="Y8816" s="94">
        <v>5600</v>
      </c>
      <c r="Z8816" s="94">
        <f t="shared" si="853"/>
        <v>85680</v>
      </c>
      <c r="AA8816" s="89">
        <v>7</v>
      </c>
      <c r="AB8816" s="89">
        <v>7</v>
      </c>
      <c r="AC8816" s="94">
        <f t="shared" si="854"/>
        <v>79682.399999999994</v>
      </c>
      <c r="AD8816" s="94">
        <f>IF(AND(AC8816="",M8811=""),0,IF((AC8816=""),M8811, IF( (M8811=""),AC8816,SUM(AC8811:AC8817)+M8811)))</f>
        <v>5166484.2600000007</v>
      </c>
      <c r="AE8816" s="94">
        <f t="shared" si="851"/>
        <v>88346.880846000015</v>
      </c>
      <c r="AF8816" s="94">
        <v>50000000</v>
      </c>
      <c r="AG8816" s="94">
        <f t="shared" si="852"/>
        <v>0</v>
      </c>
      <c r="AH8816" s="94">
        <v>0.02</v>
      </c>
    </row>
    <row r="8817" spans="1:34" s="99" customFormat="1" x14ac:dyDescent="0.55000000000000004">
      <c r="A8817" s="107"/>
      <c r="B8817" s="102"/>
      <c r="C8817" s="102"/>
      <c r="D8817" s="90"/>
      <c r="E8817" s="102"/>
      <c r="F8817" s="102"/>
      <c r="G8817" s="102"/>
      <c r="H8817" s="102"/>
      <c r="I8817" s="98"/>
      <c r="J8817" s="102"/>
      <c r="K8817" s="94"/>
      <c r="L8817" s="94" t="s">
        <v>63</v>
      </c>
      <c r="M8817" s="94">
        <f>SUM(M8808:M8816)</f>
        <v>1965125</v>
      </c>
      <c r="N8817" s="102"/>
      <c r="O8817" s="111"/>
      <c r="P8817" s="96"/>
      <c r="Q8817" s="111"/>
      <c r="R8817" s="111"/>
      <c r="S8817" s="97"/>
      <c r="T8817" s="102"/>
      <c r="U8817" s="102"/>
      <c r="V8817" s="102"/>
      <c r="W8817" s="94"/>
      <c r="X8817" s="98"/>
      <c r="Y8817" s="94"/>
      <c r="Z8817" s="94"/>
      <c r="AA8817" s="89"/>
      <c r="AB8817" s="89"/>
      <c r="AC8817" s="94"/>
      <c r="AD8817" s="94"/>
      <c r="AE8817" s="94">
        <f>SUM(AE8808:AE8816)</f>
        <v>7480852.2350000013</v>
      </c>
      <c r="AF8817" s="94"/>
      <c r="AG8817" s="94">
        <f>SUM(AG8808:AG8816)</f>
        <v>525317.97499999998</v>
      </c>
      <c r="AH8817" s="94"/>
    </row>
    <row r="8818" spans="1:34" s="173" customFormat="1" x14ac:dyDescent="0.55000000000000004">
      <c r="A8818" s="122" t="s">
        <v>12016</v>
      </c>
      <c r="B8818" s="123">
        <v>4097</v>
      </c>
      <c r="C8818" s="123">
        <v>9358</v>
      </c>
      <c r="D8818" s="135" t="s">
        <v>12017</v>
      </c>
      <c r="E8818" s="123" t="s">
        <v>12018</v>
      </c>
      <c r="F8818" s="123"/>
      <c r="G8818" s="123">
        <v>0</v>
      </c>
      <c r="H8818" s="123">
        <v>0</v>
      </c>
      <c r="I8818" s="136">
        <v>10</v>
      </c>
      <c r="J8818" s="123" t="s">
        <v>35</v>
      </c>
      <c r="K8818" s="137">
        <f>((G8818*400)+(H8818*100))+I8818</f>
        <v>10</v>
      </c>
      <c r="L8818" s="137">
        <v>1350</v>
      </c>
      <c r="M8818" s="137">
        <f>K8818*L8818</f>
        <v>13500</v>
      </c>
      <c r="N8818" s="123"/>
      <c r="O8818" s="108"/>
      <c r="P8818" s="138"/>
      <c r="Q8818" s="108"/>
      <c r="R8818" s="108"/>
      <c r="S8818" s="139"/>
      <c r="T8818" s="123"/>
      <c r="U8818" s="123"/>
      <c r="V8818" s="123"/>
      <c r="W8818" s="137"/>
      <c r="X8818" s="136"/>
      <c r="Y8818" s="137"/>
      <c r="Z8818" s="137"/>
      <c r="AA8818" s="119"/>
      <c r="AB8818" s="119"/>
      <c r="AC8818" s="137"/>
      <c r="AD8818" s="137">
        <f>IF(AND(AC8818="",M8818=""),0,IF((AC8818=""),M8818,IF((M8818=""),AC8818,AC8818+M8818)))</f>
        <v>13500</v>
      </c>
      <c r="AE8818" s="137">
        <f>IF( (X8818=""),AD8818*1,AD8818*(X8818/100) )</f>
        <v>13500</v>
      </c>
      <c r="AF8818" s="137">
        <v>0</v>
      </c>
      <c r="AG8818" s="137">
        <f>IF((AF8818-AE8818) &gt; 1,0,IF((AF8818-AE8818)&lt;0,AE8818-AF8818,AF8818-AE8818))</f>
        <v>13500</v>
      </c>
      <c r="AH8818" s="137">
        <v>0.02</v>
      </c>
    </row>
    <row r="8819" spans="1:34" s="173" customFormat="1" x14ac:dyDescent="0.55000000000000004">
      <c r="A8819" s="122"/>
      <c r="B8819" s="123"/>
      <c r="C8819" s="123"/>
      <c r="D8819" s="135"/>
      <c r="E8819" s="123"/>
      <c r="F8819" s="123"/>
      <c r="G8819" s="123">
        <v>0</v>
      </c>
      <c r="H8819" s="123">
        <v>0</v>
      </c>
      <c r="I8819" s="136">
        <v>90</v>
      </c>
      <c r="J8819" s="123" t="s">
        <v>35</v>
      </c>
      <c r="K8819" s="137">
        <f>((G8819*400)+(H8819*100))+I8819</f>
        <v>90</v>
      </c>
      <c r="L8819" s="137">
        <v>1350</v>
      </c>
      <c r="M8819" s="137">
        <f>K8819*L8819</f>
        <v>121500</v>
      </c>
      <c r="N8819" s="123">
        <v>1</v>
      </c>
      <c r="O8819" s="108" t="s">
        <v>12014</v>
      </c>
      <c r="P8819" s="138"/>
      <c r="Q8819" s="108" t="s">
        <v>12015</v>
      </c>
      <c r="R8819" s="108" t="s">
        <v>12019</v>
      </c>
      <c r="S8819" s="139"/>
      <c r="T8819" s="123" t="s">
        <v>51</v>
      </c>
      <c r="U8819" s="123" t="s">
        <v>45</v>
      </c>
      <c r="V8819" s="123" t="s">
        <v>75</v>
      </c>
      <c r="W8819" s="137">
        <v>16</v>
      </c>
      <c r="X8819" s="136">
        <v>18.18</v>
      </c>
      <c r="Y8819" s="137">
        <v>6750</v>
      </c>
      <c r="Z8819" s="137">
        <f>W8819*Y8819</f>
        <v>108000</v>
      </c>
      <c r="AA8819" s="119">
        <v>12</v>
      </c>
      <c r="AB8819" s="119">
        <v>14</v>
      </c>
      <c r="AC8819" s="137">
        <f>(Z8819*(100-AB8819))/100</f>
        <v>92880</v>
      </c>
      <c r="AD8819" s="137">
        <f>IF(AND(AC8819="",M8819=""),0,IF((AC8819=""),M8819, IF( (M8819=""),AC8819,SUM(AC8819:AC8820)+M8819)))</f>
        <v>515700</v>
      </c>
      <c r="AE8819" s="137">
        <f>IF( (X8819=""),AD8819*1,AD8819*(X8819/100) )</f>
        <v>93754.26</v>
      </c>
      <c r="AF8819" s="137">
        <v>0</v>
      </c>
      <c r="AG8819" s="137">
        <f>IF((AF8819-AE8819) &gt; 1,0,IF((AF8819-AE8819)&lt;0,AE8819-AF8819,AF8819-AE8819))</f>
        <v>93754.26</v>
      </c>
      <c r="AH8819" s="137">
        <v>0.3</v>
      </c>
    </row>
    <row r="8820" spans="1:34" s="173" customFormat="1" x14ac:dyDescent="0.55000000000000004">
      <c r="A8820" s="122"/>
      <c r="B8820" s="123"/>
      <c r="C8820" s="123"/>
      <c r="D8820" s="135"/>
      <c r="E8820" s="123"/>
      <c r="F8820" s="123"/>
      <c r="G8820" s="123"/>
      <c r="H8820" s="123"/>
      <c r="I8820" s="136"/>
      <c r="J8820" s="123"/>
      <c r="K8820" s="137"/>
      <c r="L8820" s="137"/>
      <c r="M8820" s="137"/>
      <c r="N8820" s="123">
        <v>2</v>
      </c>
      <c r="O8820" s="108" t="s">
        <v>12014</v>
      </c>
      <c r="P8820" s="138"/>
      <c r="Q8820" s="108" t="s">
        <v>12015</v>
      </c>
      <c r="R8820" s="108" t="s">
        <v>12019</v>
      </c>
      <c r="S8820" s="139" t="s">
        <v>12020</v>
      </c>
      <c r="T8820" s="123" t="s">
        <v>51</v>
      </c>
      <c r="U8820" s="123" t="s">
        <v>227</v>
      </c>
      <c r="V8820" s="123" t="s">
        <v>52</v>
      </c>
      <c r="W8820" s="137">
        <v>72</v>
      </c>
      <c r="X8820" s="136">
        <v>81.819999999999993</v>
      </c>
      <c r="Y8820" s="137">
        <v>6750</v>
      </c>
      <c r="Z8820" s="137">
        <f>W8820*Y8820</f>
        <v>486000</v>
      </c>
      <c r="AA8820" s="119">
        <v>12</v>
      </c>
      <c r="AB8820" s="119">
        <v>38</v>
      </c>
      <c r="AC8820" s="137">
        <f>(Z8820*(100-AB8820))/100</f>
        <v>301320</v>
      </c>
      <c r="AD8820" s="137">
        <f>IF(AND(AC8820="",M8819=""),0,IF((AC8820=""),M8819, IF( (M8819=""),AC8820,SUM(AC8819:AC8820)+M8819)))</f>
        <v>515700</v>
      </c>
      <c r="AE8820" s="137">
        <f>IF( (X8820=""),AD8820*1,AD8820*(X8820/100) )</f>
        <v>421945.74</v>
      </c>
      <c r="AF8820" s="137">
        <v>0</v>
      </c>
      <c r="AG8820" s="137">
        <f>IF((AF8820-AE8820) &gt; 1,0,IF((AF8820-AE8820)&lt;0,AE8820-AF8820,AF8820-AE8820))</f>
        <v>421945.74</v>
      </c>
      <c r="AH8820" s="137">
        <v>0.02</v>
      </c>
    </row>
    <row r="8821" spans="1:34" s="173" customFormat="1" x14ac:dyDescent="0.55000000000000004">
      <c r="A8821" s="122"/>
      <c r="B8821" s="123"/>
      <c r="C8821" s="123"/>
      <c r="D8821" s="135"/>
      <c r="E8821" s="123"/>
      <c r="F8821" s="123"/>
      <c r="G8821" s="123"/>
      <c r="H8821" s="123"/>
      <c r="I8821" s="136"/>
      <c r="J8821" s="123"/>
      <c r="K8821" s="137"/>
      <c r="L8821" s="137" t="s">
        <v>63</v>
      </c>
      <c r="M8821" s="137">
        <f>SUM(M8818:M8820)</f>
        <v>135000</v>
      </c>
      <c r="N8821" s="123"/>
      <c r="O8821" s="108"/>
      <c r="P8821" s="138"/>
      <c r="Q8821" s="108"/>
      <c r="R8821" s="108"/>
      <c r="S8821" s="139"/>
      <c r="T8821" s="123"/>
      <c r="U8821" s="123"/>
      <c r="V8821" s="123"/>
      <c r="W8821" s="137"/>
      <c r="X8821" s="136"/>
      <c r="Y8821" s="137"/>
      <c r="Z8821" s="137"/>
      <c r="AA8821" s="119"/>
      <c r="AB8821" s="119"/>
      <c r="AC8821" s="137"/>
      <c r="AD8821" s="137"/>
      <c r="AE8821" s="137">
        <f>SUM(AE8818:AE8820)</f>
        <v>529200</v>
      </c>
      <c r="AF8821" s="137"/>
      <c r="AG8821" s="137">
        <f>SUM(AG8818:AG8820)</f>
        <v>529200</v>
      </c>
      <c r="AH8821" s="137"/>
    </row>
    <row r="8822" spans="1:34" s="5" customFormat="1" x14ac:dyDescent="0.55000000000000004">
      <c r="A8822" s="4" t="s">
        <v>12023</v>
      </c>
      <c r="B8822" s="16">
        <v>4249</v>
      </c>
      <c r="C8822" s="16">
        <v>7743</v>
      </c>
      <c r="D8822" s="17" t="s">
        <v>12024</v>
      </c>
      <c r="E8822" s="16" t="s">
        <v>34</v>
      </c>
      <c r="F8822" s="16">
        <v>923</v>
      </c>
      <c r="G8822" s="16">
        <v>0</v>
      </c>
      <c r="H8822" s="16">
        <v>0</v>
      </c>
      <c r="I8822" s="18">
        <v>48</v>
      </c>
      <c r="J8822" s="16" t="s">
        <v>62</v>
      </c>
      <c r="K8822" s="19">
        <f>((G8822*400)+(H8822*100))+I8822</f>
        <v>48</v>
      </c>
      <c r="L8822" s="19">
        <v>1900</v>
      </c>
      <c r="M8822" s="19">
        <f>K8822*L8822</f>
        <v>91200</v>
      </c>
      <c r="N8822" s="16">
        <v>1</v>
      </c>
      <c r="O8822" s="20" t="s">
        <v>12021</v>
      </c>
      <c r="P8822" s="21">
        <v>3549900149718</v>
      </c>
      <c r="Q8822" s="20" t="s">
        <v>12022</v>
      </c>
      <c r="R8822" s="20" t="s">
        <v>12025</v>
      </c>
      <c r="S8822" s="22" t="s">
        <v>12026</v>
      </c>
      <c r="T8822" s="16" t="s">
        <v>44</v>
      </c>
      <c r="U8822" s="16" t="s">
        <v>45</v>
      </c>
      <c r="V8822" s="16" t="s">
        <v>52</v>
      </c>
      <c r="W8822" s="19">
        <v>104</v>
      </c>
      <c r="X8822" s="18">
        <v>22.41</v>
      </c>
      <c r="Y8822" s="19">
        <v>7150</v>
      </c>
      <c r="Z8822" s="19">
        <f>W8822*Y8822</f>
        <v>743600</v>
      </c>
      <c r="AA8822" s="119">
        <v>12</v>
      </c>
      <c r="AB8822" s="119">
        <v>14</v>
      </c>
      <c r="AC8822" s="19">
        <f>(Z8822*(100-AB8822))/100</f>
        <v>639496</v>
      </c>
      <c r="AD8822" s="19">
        <f>IF(AND(AC8822="",M8822=""),0,IF((AC8822=""),M8822, IF( (M8822=""),AC8822,SUM(AC8822:AC8824)+M8822)))</f>
        <v>2581072</v>
      </c>
      <c r="AE8822" s="19">
        <f>IF( (X8822=""),AD8822*1,AD8822*(X8822/100) )</f>
        <v>578418.2352</v>
      </c>
      <c r="AF8822" s="19">
        <v>50000000</v>
      </c>
      <c r="AG8822" s="19">
        <f>IF((AF8822-AE8822) &gt; 1,0,IF((AF8822-AE8822)&lt;0,AE8822-AF8822,AF8822-AE8822))</f>
        <v>0</v>
      </c>
      <c r="AH8822" s="19">
        <v>0.02</v>
      </c>
    </row>
    <row r="8823" spans="1:34" s="5" customFormat="1" x14ac:dyDescent="0.55000000000000004">
      <c r="A8823" s="4"/>
      <c r="B8823" s="16"/>
      <c r="C8823" s="16"/>
      <c r="D8823" s="17"/>
      <c r="E8823" s="16"/>
      <c r="F8823" s="16"/>
      <c r="G8823" s="16"/>
      <c r="H8823" s="16"/>
      <c r="I8823" s="18"/>
      <c r="J8823" s="16"/>
      <c r="K8823" s="19"/>
      <c r="L8823" s="19"/>
      <c r="M8823" s="19"/>
      <c r="N8823" s="16"/>
      <c r="O8823" s="20"/>
      <c r="P8823" s="21"/>
      <c r="Q8823" s="20"/>
      <c r="R8823" s="20"/>
      <c r="S8823" s="22"/>
      <c r="T8823" s="16" t="s">
        <v>44</v>
      </c>
      <c r="U8823" s="16"/>
      <c r="V8823" s="16" t="s">
        <v>52</v>
      </c>
      <c r="W8823" s="19">
        <v>104</v>
      </c>
      <c r="X8823" s="18">
        <v>22.41</v>
      </c>
      <c r="Y8823" s="19">
        <v>7150</v>
      </c>
      <c r="Z8823" s="19">
        <f>W8823*Y8823</f>
        <v>743600</v>
      </c>
      <c r="AA8823" s="119">
        <v>12</v>
      </c>
      <c r="AB8823" s="119">
        <v>14</v>
      </c>
      <c r="AC8823" s="19">
        <f>(Z8823*(100-AB8823))/100</f>
        <v>639496</v>
      </c>
      <c r="AD8823" s="19">
        <f>IF(AND(AC8823="",M8822=""),0,IF((AC8823=""),M8822, IF( (M8822=""),AC8823,SUM(AC8822:AC8824)+M8822)))</f>
        <v>2581072</v>
      </c>
      <c r="AE8823" s="19">
        <f>IF( (X8823=""),AD8823*1,AD8823*(X8823/100) )</f>
        <v>578418.2352</v>
      </c>
      <c r="AF8823" s="19">
        <v>50000000</v>
      </c>
      <c r="AG8823" s="19">
        <f>IF((AF8823-AE8823) &gt; 1,0,IF((AF8823-AE8823)&lt;0,AE8823-AF8823,AF8823-AE8823))</f>
        <v>0</v>
      </c>
      <c r="AH8823" s="19">
        <v>0.02</v>
      </c>
    </row>
    <row r="8824" spans="1:34" s="5" customFormat="1" x14ac:dyDescent="0.55000000000000004">
      <c r="A8824" s="4"/>
      <c r="B8824" s="16"/>
      <c r="C8824" s="16"/>
      <c r="D8824" s="17"/>
      <c r="E8824" s="16"/>
      <c r="F8824" s="16"/>
      <c r="G8824" s="16"/>
      <c r="H8824" s="16"/>
      <c r="I8824" s="18"/>
      <c r="J8824" s="16"/>
      <c r="K8824" s="19"/>
      <c r="L8824" s="19"/>
      <c r="M8824" s="19"/>
      <c r="N8824" s="16">
        <v>2</v>
      </c>
      <c r="O8824" s="20" t="s">
        <v>12021</v>
      </c>
      <c r="P8824" s="21">
        <v>3549900149718</v>
      </c>
      <c r="Q8824" s="20" t="s">
        <v>12022</v>
      </c>
      <c r="R8824" s="20" t="s">
        <v>12025</v>
      </c>
      <c r="S8824" s="22" t="s">
        <v>12027</v>
      </c>
      <c r="T8824" s="16" t="s">
        <v>95</v>
      </c>
      <c r="U8824" s="16" t="s">
        <v>45</v>
      </c>
      <c r="V8824" s="16" t="s">
        <v>75</v>
      </c>
      <c r="W8824" s="19">
        <v>256</v>
      </c>
      <c r="X8824" s="18">
        <v>55.18</v>
      </c>
      <c r="Y8824" s="19">
        <v>5500</v>
      </c>
      <c r="Z8824" s="19">
        <f>W8824*Y8824</f>
        <v>1408000</v>
      </c>
      <c r="AA8824" s="119">
        <v>12</v>
      </c>
      <c r="AB8824" s="119">
        <v>14</v>
      </c>
      <c r="AC8824" s="19">
        <f>(Z8824*(100-AB8824))/100</f>
        <v>1210880</v>
      </c>
      <c r="AD8824" s="19">
        <f>IF(AND(AC8824="",M8822=""),0,IF((AC8824=""),M8822, IF( (M8822=""),AC8824,SUM(AC8822:AC8824)+M8822)))</f>
        <v>2581072</v>
      </c>
      <c r="AE8824" s="19">
        <f>IF( (X8824=""),AD8824*1,AD8824*(X8824/100) )</f>
        <v>1424235.5295999998</v>
      </c>
      <c r="AF8824" s="19">
        <v>0</v>
      </c>
      <c r="AG8824" s="19">
        <f>IF((AF8824-AE8824) &gt; 1,0,IF((AF8824-AE8824)&lt;0,AE8824-AF8824,AF8824-AE8824))</f>
        <v>1424235.5295999998</v>
      </c>
      <c r="AH8824" s="19">
        <v>0.3</v>
      </c>
    </row>
    <row r="8825" spans="1:34" s="5" customFormat="1" x14ac:dyDescent="0.55000000000000004">
      <c r="A8825" s="4"/>
      <c r="B8825" s="16">
        <v>4250</v>
      </c>
      <c r="C8825" s="16">
        <v>7742</v>
      </c>
      <c r="D8825" s="17" t="s">
        <v>12028</v>
      </c>
      <c r="E8825" s="16" t="s">
        <v>34</v>
      </c>
      <c r="F8825" s="16">
        <v>1820</v>
      </c>
      <c r="G8825" s="16">
        <v>0</v>
      </c>
      <c r="H8825" s="16">
        <v>1</v>
      </c>
      <c r="I8825" s="18">
        <v>71</v>
      </c>
      <c r="J8825" s="16" t="s">
        <v>35</v>
      </c>
      <c r="K8825" s="19">
        <f>((G8825*400)+(H8825*100))+I8825</f>
        <v>171</v>
      </c>
      <c r="L8825" s="19">
        <v>1900</v>
      </c>
      <c r="M8825" s="19">
        <f>K8825*L8825</f>
        <v>324900</v>
      </c>
      <c r="N8825" s="16">
        <v>1</v>
      </c>
      <c r="O8825" s="20" t="s">
        <v>12021</v>
      </c>
      <c r="P8825" s="21">
        <v>3549900149718</v>
      </c>
      <c r="Q8825" s="20" t="s">
        <v>12022</v>
      </c>
      <c r="R8825" s="20" t="s">
        <v>12025</v>
      </c>
      <c r="S8825" s="22" t="s">
        <v>12029</v>
      </c>
      <c r="T8825" s="16" t="s">
        <v>73</v>
      </c>
      <c r="U8825" s="16" t="s">
        <v>45</v>
      </c>
      <c r="V8825" s="16" t="s">
        <v>52</v>
      </c>
      <c r="W8825" s="19">
        <v>64</v>
      </c>
      <c r="X8825" s="18">
        <v>100</v>
      </c>
      <c r="Y8825" s="19">
        <v>6600</v>
      </c>
      <c r="Z8825" s="19">
        <f>W8825*Y8825</f>
        <v>422400</v>
      </c>
      <c r="AA8825" s="119">
        <v>12</v>
      </c>
      <c r="AB8825" s="119">
        <v>14</v>
      </c>
      <c r="AC8825" s="19">
        <f>(Z8825*(100-AB8825))/100</f>
        <v>363264</v>
      </c>
      <c r="AD8825" s="19">
        <f>IF(AND(AC8825="",M8825=""),0,IF((AC8825=""),M8825, IF( (M8825=""),AC8825,SUM(AC8825:AC8825)+M8825)))</f>
        <v>688164</v>
      </c>
      <c r="AE8825" s="19">
        <f>IF( (X8825=""),AD8825*1,AD8825*(X8825/100) )</f>
        <v>688164</v>
      </c>
      <c r="AF8825" s="19">
        <v>0</v>
      </c>
      <c r="AG8825" s="19">
        <f>IF((AF8825-AE8825) &gt; 1,0,IF((AF8825-AE8825)&lt;0,AE8825-AF8825,AF8825-AE8825))</f>
        <v>688164</v>
      </c>
      <c r="AH8825" s="19">
        <v>0.02</v>
      </c>
    </row>
    <row r="8826" spans="1:34" s="5" customFormat="1" x14ac:dyDescent="0.55000000000000004">
      <c r="A8826" s="4"/>
      <c r="B8826" s="16">
        <v>4251</v>
      </c>
      <c r="C8826" s="16">
        <v>7744</v>
      </c>
      <c r="D8826" s="17" t="s">
        <v>12030</v>
      </c>
      <c r="E8826" s="16" t="s">
        <v>34</v>
      </c>
      <c r="F8826" s="16">
        <v>2444</v>
      </c>
      <c r="G8826" s="16">
        <v>0</v>
      </c>
      <c r="H8826" s="16">
        <v>0</v>
      </c>
      <c r="I8826" s="18">
        <v>65</v>
      </c>
      <c r="J8826" s="16" t="s">
        <v>62</v>
      </c>
      <c r="K8826" s="19">
        <f>((G8826*400)+(H8826*100))+I8826</f>
        <v>65</v>
      </c>
      <c r="L8826" s="19">
        <v>1900</v>
      </c>
      <c r="M8826" s="19">
        <f>K8826*L8826</f>
        <v>123500</v>
      </c>
      <c r="N8826" s="16">
        <v>1</v>
      </c>
      <c r="O8826" s="20" t="s">
        <v>12021</v>
      </c>
      <c r="P8826" s="21">
        <v>3549900149718</v>
      </c>
      <c r="Q8826" s="20" t="s">
        <v>12022</v>
      </c>
      <c r="R8826" s="20" t="s">
        <v>12025</v>
      </c>
      <c r="S8826" s="22"/>
      <c r="T8826" s="16" t="s">
        <v>95</v>
      </c>
      <c r="U8826" s="16" t="s">
        <v>45</v>
      </c>
      <c r="V8826" s="16" t="s">
        <v>75</v>
      </c>
      <c r="W8826" s="19">
        <v>144</v>
      </c>
      <c r="X8826" s="18">
        <v>100</v>
      </c>
      <c r="Y8826" s="19">
        <v>5500</v>
      </c>
      <c r="Z8826" s="19">
        <f>W8826*Y8826</f>
        <v>792000</v>
      </c>
      <c r="AA8826" s="119">
        <v>12</v>
      </c>
      <c r="AB8826" s="119">
        <v>14</v>
      </c>
      <c r="AC8826" s="19">
        <f>(Z8826*(100-AB8826))/100</f>
        <v>681120</v>
      </c>
      <c r="AD8826" s="19">
        <f>IF(AND(AC8826="",M8826=""),0,IF((AC8826=""),M8826, IF( (M8826=""),AC8826,SUM(AC8826:AC8826)+M8826)))</f>
        <v>804620</v>
      </c>
      <c r="AE8826" s="19">
        <f>IF( (X8826=""),AD8826*1,AD8826*(X8826/100) )</f>
        <v>804620</v>
      </c>
      <c r="AF8826" s="19">
        <v>0</v>
      </c>
      <c r="AG8826" s="19">
        <f>IF((AF8826-AE8826) &gt; 1,0,IF((AF8826-AE8826)&lt;0,AE8826-AF8826,AF8826-AE8826))</f>
        <v>804620</v>
      </c>
      <c r="AH8826" s="19">
        <v>0.3</v>
      </c>
    </row>
    <row r="8827" spans="1:34" s="5" customFormat="1" ht="21.75" x14ac:dyDescent="0.5">
      <c r="A8827" s="4"/>
      <c r="B8827" s="16"/>
      <c r="C8827" s="16"/>
      <c r="D8827" s="17"/>
      <c r="E8827" s="16"/>
      <c r="F8827" s="16"/>
      <c r="G8827" s="16"/>
      <c r="H8827" s="16"/>
      <c r="I8827" s="18"/>
      <c r="J8827" s="16"/>
      <c r="K8827" s="19"/>
      <c r="L8827" s="19" t="s">
        <v>63</v>
      </c>
      <c r="M8827" s="19">
        <f>SUM(M8822:M8826)</f>
        <v>539600</v>
      </c>
      <c r="N8827" s="16"/>
      <c r="O8827" s="20"/>
      <c r="P8827" s="21"/>
      <c r="Q8827" s="20"/>
      <c r="R8827" s="20"/>
      <c r="S8827" s="22"/>
      <c r="T8827" s="16"/>
      <c r="U8827" s="16"/>
      <c r="V8827" s="16"/>
      <c r="W8827" s="19"/>
      <c r="X8827" s="18"/>
      <c r="Y8827" s="19"/>
      <c r="Z8827" s="19"/>
      <c r="AA8827" s="23"/>
      <c r="AB8827" s="23"/>
      <c r="AC8827" s="19"/>
      <c r="AD8827" s="19"/>
      <c r="AE8827" s="19">
        <f>SUM(AE8822:AE8826)</f>
        <v>4073856</v>
      </c>
      <c r="AF8827" s="19"/>
      <c r="AG8827" s="19">
        <f>SUM(AG8822:AG8826)</f>
        <v>2917019.5296</v>
      </c>
      <c r="AH8827" s="19"/>
    </row>
    <row r="8828" spans="1:34" s="173" customFormat="1" x14ac:dyDescent="0.55000000000000004">
      <c r="A8828" s="122" t="s">
        <v>12031</v>
      </c>
      <c r="B8828" s="123">
        <v>4101</v>
      </c>
      <c r="C8828" s="123">
        <v>8099</v>
      </c>
      <c r="D8828" s="135" t="s">
        <v>12032</v>
      </c>
      <c r="E8828" s="123" t="s">
        <v>34</v>
      </c>
      <c r="F8828" s="123">
        <v>16158</v>
      </c>
      <c r="G8828" s="123">
        <v>2</v>
      </c>
      <c r="H8828" s="123">
        <v>2</v>
      </c>
      <c r="I8828" s="136">
        <v>24</v>
      </c>
      <c r="J8828" s="123" t="s">
        <v>38</v>
      </c>
      <c r="K8828" s="137">
        <f>((G8828*400)+(H8828*100))+I8828</f>
        <v>1024</v>
      </c>
      <c r="L8828" s="137">
        <v>2400</v>
      </c>
      <c r="M8828" s="137">
        <f>K8828*L8828</f>
        <v>2457600</v>
      </c>
      <c r="N8828" s="123"/>
      <c r="O8828" s="108"/>
      <c r="P8828" s="138"/>
      <c r="Q8828" s="108"/>
      <c r="R8828" s="108"/>
      <c r="S8828" s="139"/>
      <c r="T8828" s="123"/>
      <c r="U8828" s="123"/>
      <c r="V8828" s="123"/>
      <c r="W8828" s="137"/>
      <c r="X8828" s="136"/>
      <c r="Y8828" s="137"/>
      <c r="Z8828" s="137"/>
      <c r="AA8828" s="119"/>
      <c r="AB8828" s="119"/>
      <c r="AC8828" s="137"/>
      <c r="AD8828" s="137">
        <f>IF(AND(AC8828="",M8828=""),0,IF((AC8828=""),M8828,IF((M8828=""),AC8828,AC8828+M8828)))</f>
        <v>2457600</v>
      </c>
      <c r="AE8828" s="137">
        <f>IF( (X8828=""),AD8828*1,AD8828*(X8828/100) )</f>
        <v>2457600</v>
      </c>
      <c r="AF8828" s="137">
        <v>50000000</v>
      </c>
      <c r="AG8828" s="137">
        <f>IF((AF8828-AE8828) &gt; 1,0,IF((AF8828-AE8828)&lt;0,AE8828-AF8828,AF8828-AE8828))</f>
        <v>0</v>
      </c>
      <c r="AH8828" s="137">
        <v>0.01</v>
      </c>
    </row>
    <row r="8829" spans="1:34" s="173" customFormat="1" x14ac:dyDescent="0.55000000000000004">
      <c r="A8829" s="122"/>
      <c r="B8829" s="123">
        <v>4102</v>
      </c>
      <c r="C8829" s="123">
        <v>6537</v>
      </c>
      <c r="D8829" s="135" t="s">
        <v>12033</v>
      </c>
      <c r="E8829" s="123" t="s">
        <v>34</v>
      </c>
      <c r="F8829" s="123">
        <v>18550</v>
      </c>
      <c r="G8829" s="123">
        <v>14</v>
      </c>
      <c r="H8829" s="123">
        <v>0</v>
      </c>
      <c r="I8829" s="136">
        <v>87</v>
      </c>
      <c r="J8829" s="123" t="s">
        <v>38</v>
      </c>
      <c r="K8829" s="137">
        <f>((G8829*400)+(H8829*100))+I8829</f>
        <v>5687</v>
      </c>
      <c r="L8829" s="137">
        <v>375</v>
      </c>
      <c r="M8829" s="137">
        <f>K8829*L8829</f>
        <v>2132625</v>
      </c>
      <c r="N8829" s="123"/>
      <c r="O8829" s="108"/>
      <c r="P8829" s="138"/>
      <c r="Q8829" s="108"/>
      <c r="R8829" s="108"/>
      <c r="S8829" s="139"/>
      <c r="T8829" s="123"/>
      <c r="U8829" s="123"/>
      <c r="V8829" s="123"/>
      <c r="W8829" s="137"/>
      <c r="X8829" s="136"/>
      <c r="Y8829" s="137"/>
      <c r="Z8829" s="137"/>
      <c r="AA8829" s="119"/>
      <c r="AB8829" s="119"/>
      <c r="AC8829" s="137"/>
      <c r="AD8829" s="137">
        <f>IF(AND(AC8829="",M8829=""),0,IF((AC8829=""),M8829,IF((M8829=""),AC8829,AC8829+M8829)))</f>
        <v>2132625</v>
      </c>
      <c r="AE8829" s="137">
        <f>IF( (X8829=""),AD8829*1,AD8829*(X8829/100) )</f>
        <v>2132625</v>
      </c>
      <c r="AF8829" s="137">
        <v>50000000</v>
      </c>
      <c r="AG8829" s="137">
        <f>IF((AF8829-AE8829) &gt; 1,0,IF((AF8829-AE8829)&lt;0,AE8829-AF8829,AF8829-AE8829))</f>
        <v>0</v>
      </c>
      <c r="AH8829" s="137">
        <v>0.01</v>
      </c>
    </row>
    <row r="8830" spans="1:34" s="173" customFormat="1" x14ac:dyDescent="0.55000000000000004">
      <c r="A8830" s="122"/>
      <c r="B8830" s="123"/>
      <c r="C8830" s="123"/>
      <c r="D8830" s="135"/>
      <c r="E8830" s="123"/>
      <c r="F8830" s="123"/>
      <c r="G8830" s="123"/>
      <c r="H8830" s="123"/>
      <c r="I8830" s="136"/>
      <c r="J8830" s="123"/>
      <c r="K8830" s="137"/>
      <c r="L8830" s="137" t="s">
        <v>63</v>
      </c>
      <c r="M8830" s="137">
        <f>SUM(M8828:M8829)</f>
        <v>4590225</v>
      </c>
      <c r="N8830" s="123"/>
      <c r="O8830" s="108"/>
      <c r="P8830" s="138"/>
      <c r="Q8830" s="108"/>
      <c r="R8830" s="108"/>
      <c r="S8830" s="139"/>
      <c r="T8830" s="123"/>
      <c r="U8830" s="123"/>
      <c r="V8830" s="123"/>
      <c r="W8830" s="137"/>
      <c r="X8830" s="136"/>
      <c r="Y8830" s="137"/>
      <c r="Z8830" s="137"/>
      <c r="AA8830" s="119"/>
      <c r="AB8830" s="119"/>
      <c r="AC8830" s="137"/>
      <c r="AD8830" s="137"/>
      <c r="AE8830" s="137">
        <f>SUM(AE8828:AE8829)</f>
        <v>4590225</v>
      </c>
      <c r="AF8830" s="137"/>
      <c r="AG8830" s="137">
        <f>SUM(AG8828:AG8829)</f>
        <v>0</v>
      </c>
      <c r="AH8830" s="137"/>
    </row>
    <row r="8831" spans="1:34" s="173" customFormat="1" x14ac:dyDescent="0.55000000000000004">
      <c r="A8831" s="122" t="s">
        <v>12036</v>
      </c>
      <c r="B8831" s="123">
        <v>4103</v>
      </c>
      <c r="C8831" s="123">
        <v>9927</v>
      </c>
      <c r="D8831" s="135">
        <v>3020</v>
      </c>
      <c r="E8831" s="123" t="s">
        <v>37</v>
      </c>
      <c r="F8831" s="123"/>
      <c r="G8831" s="123">
        <v>0</v>
      </c>
      <c r="H8831" s="123">
        <v>1</v>
      </c>
      <c r="I8831" s="136">
        <v>1</v>
      </c>
      <c r="J8831" s="123" t="s">
        <v>35</v>
      </c>
      <c r="K8831" s="137">
        <f>((G8831*400)+(H8831*100))+I8831</f>
        <v>101</v>
      </c>
      <c r="L8831" s="137">
        <v>225</v>
      </c>
      <c r="M8831" s="137">
        <f>K8831*L8831</f>
        <v>22725</v>
      </c>
      <c r="N8831" s="123">
        <v>1</v>
      </c>
      <c r="O8831" s="108" t="s">
        <v>12034</v>
      </c>
      <c r="P8831" s="138">
        <v>8570985004941</v>
      </c>
      <c r="Q8831" s="108" t="s">
        <v>12035</v>
      </c>
      <c r="R8831" s="108" t="s">
        <v>12037</v>
      </c>
      <c r="S8831" s="139"/>
      <c r="T8831" s="123" t="s">
        <v>51</v>
      </c>
      <c r="U8831" s="123" t="s">
        <v>45</v>
      </c>
      <c r="V8831" s="123" t="s">
        <v>52</v>
      </c>
      <c r="W8831" s="137">
        <v>180.55</v>
      </c>
      <c r="X8831" s="136">
        <v>91.21</v>
      </c>
      <c r="Y8831" s="137">
        <v>6750</v>
      </c>
      <c r="Z8831" s="137">
        <f>W8831*Y8831</f>
        <v>1218712.5</v>
      </c>
      <c r="AA8831" s="119">
        <v>19</v>
      </c>
      <c r="AB8831" s="119">
        <v>28</v>
      </c>
      <c r="AC8831" s="137">
        <f>(Z8831*(100-AB8831))/100</f>
        <v>877473</v>
      </c>
      <c r="AD8831" s="137">
        <f>IF(AND(AC8831="",M8831=""),0,IF((AC8831=""),M8831, IF( (M8831=""),AC8831,SUM(AC8831:AC8832)+M8831)))</f>
        <v>970354.8</v>
      </c>
      <c r="AE8831" s="137">
        <f>IF( (X8831=""),AD8831*1,AD8831*(X8831/100) )</f>
        <v>885060.61307999992</v>
      </c>
      <c r="AF8831" s="137">
        <v>10000000</v>
      </c>
      <c r="AG8831" s="137">
        <v>22725</v>
      </c>
      <c r="AH8831" s="137">
        <v>0.02</v>
      </c>
    </row>
    <row r="8832" spans="1:34" s="173" customFormat="1" x14ac:dyDescent="0.55000000000000004">
      <c r="A8832" s="122"/>
      <c r="B8832" s="123"/>
      <c r="C8832" s="123"/>
      <c r="D8832" s="135"/>
      <c r="E8832" s="123"/>
      <c r="F8832" s="123"/>
      <c r="G8832" s="123"/>
      <c r="H8832" s="123"/>
      <c r="I8832" s="136"/>
      <c r="J8832" s="123"/>
      <c r="K8832" s="137"/>
      <c r="L8832" s="137"/>
      <c r="M8832" s="137"/>
      <c r="N8832" s="123">
        <v>2</v>
      </c>
      <c r="O8832" s="108" t="s">
        <v>12034</v>
      </c>
      <c r="P8832" s="138">
        <v>8570985004941</v>
      </c>
      <c r="Q8832" s="108" t="s">
        <v>12035</v>
      </c>
      <c r="R8832" s="108" t="s">
        <v>12037</v>
      </c>
      <c r="S8832" s="139"/>
      <c r="T8832" s="123" t="s">
        <v>343</v>
      </c>
      <c r="U8832" s="123" t="s">
        <v>45</v>
      </c>
      <c r="V8832" s="123" t="s">
        <v>52</v>
      </c>
      <c r="W8832" s="137">
        <v>17.399999999999999</v>
      </c>
      <c r="X8832" s="136">
        <v>8.7899999999999991</v>
      </c>
      <c r="Y8832" s="137">
        <v>5600</v>
      </c>
      <c r="Z8832" s="137">
        <f>W8832*Y8832</f>
        <v>97439.999999999985</v>
      </c>
      <c r="AA8832" s="119">
        <v>19</v>
      </c>
      <c r="AB8832" s="119">
        <v>28</v>
      </c>
      <c r="AC8832" s="137">
        <f>(Z8832*(100-AB8832))/100</f>
        <v>70156.799999999988</v>
      </c>
      <c r="AD8832" s="137">
        <f>IF(AND(AC8832="",M8831=""),0,IF((AC8832=""),M8831, IF( (M8831=""),AC8832,SUM(AC8831:AC8832)+M8831)))</f>
        <v>970354.8</v>
      </c>
      <c r="AE8832" s="137">
        <f>IF( (X8832=""),AD8832*1,AD8832*(X8832/100) )</f>
        <v>85294.186919999993</v>
      </c>
      <c r="AF8832" s="137">
        <v>10000000</v>
      </c>
      <c r="AG8832" s="137">
        <f>IF((AF8832-AE8832) &gt; 1,0,IF((AF8832-AE8832)&lt;0,AE8832-AF8832,AF8832-AE8832))</f>
        <v>0</v>
      </c>
      <c r="AH8832" s="137">
        <v>0.02</v>
      </c>
    </row>
    <row r="8833" spans="1:34" s="173" customFormat="1" x14ac:dyDescent="0.55000000000000004">
      <c r="A8833" s="122"/>
      <c r="B8833" s="123"/>
      <c r="C8833" s="123"/>
      <c r="D8833" s="135"/>
      <c r="E8833" s="123"/>
      <c r="F8833" s="123"/>
      <c r="G8833" s="123"/>
      <c r="H8833" s="123"/>
      <c r="I8833" s="136"/>
      <c r="J8833" s="123"/>
      <c r="K8833" s="137"/>
      <c r="L8833" s="137" t="s">
        <v>63</v>
      </c>
      <c r="M8833" s="137">
        <f>SUM(M8831:M8832)</f>
        <v>22725</v>
      </c>
      <c r="N8833" s="123"/>
      <c r="O8833" s="108"/>
      <c r="P8833" s="138"/>
      <c r="Q8833" s="108"/>
      <c r="R8833" s="108"/>
      <c r="S8833" s="139"/>
      <c r="T8833" s="123"/>
      <c r="U8833" s="123"/>
      <c r="V8833" s="123"/>
      <c r="W8833" s="137"/>
      <c r="X8833" s="136"/>
      <c r="Y8833" s="137"/>
      <c r="Z8833" s="137"/>
      <c r="AA8833" s="119"/>
      <c r="AB8833" s="119"/>
      <c r="AC8833" s="137"/>
      <c r="AD8833" s="137"/>
      <c r="AE8833" s="137">
        <f>SUM(AE8831:AE8832)</f>
        <v>970354.79999999993</v>
      </c>
      <c r="AF8833" s="137"/>
      <c r="AG8833" s="137">
        <f>SUM(AG8831:AG8832)</f>
        <v>22725</v>
      </c>
      <c r="AH8833" s="137"/>
    </row>
    <row r="8834" spans="1:34" s="173" customFormat="1" x14ac:dyDescent="0.55000000000000004">
      <c r="A8834" s="122" t="s">
        <v>12038</v>
      </c>
      <c r="B8834" s="197">
        <v>4104</v>
      </c>
      <c r="C8834" s="197">
        <v>9988</v>
      </c>
      <c r="D8834" s="198"/>
      <c r="E8834" s="197" t="s">
        <v>37</v>
      </c>
      <c r="F8834" s="197"/>
      <c r="G8834" s="197">
        <v>1</v>
      </c>
      <c r="H8834" s="197">
        <v>0</v>
      </c>
      <c r="I8834" s="199">
        <v>91</v>
      </c>
      <c r="J8834" s="123" t="s">
        <v>35</v>
      </c>
      <c r="K8834" s="171">
        <f>((G8834*400)+(H8834*100))+I8834</f>
        <v>491</v>
      </c>
      <c r="L8834" s="171">
        <v>225</v>
      </c>
      <c r="M8834" s="171">
        <f>K8834*L8834</f>
        <v>110475</v>
      </c>
      <c r="N8834" s="197"/>
      <c r="O8834" s="122"/>
      <c r="P8834" s="200"/>
      <c r="Q8834" s="122"/>
      <c r="R8834" s="122"/>
      <c r="S8834" s="170"/>
      <c r="T8834" s="197"/>
      <c r="U8834" s="197"/>
      <c r="V8834" s="197"/>
      <c r="W8834" s="171"/>
      <c r="X8834" s="199"/>
      <c r="Y8834" s="171"/>
      <c r="Z8834" s="171"/>
      <c r="AA8834" s="201"/>
      <c r="AB8834" s="201"/>
      <c r="AC8834" s="171"/>
      <c r="AD8834" s="171">
        <f>IF(AND(AC8834="",M8834=""),0,IF((AC8834=""),M8834,IF((M8834=""),AC8834,AC8834+M8834)))</f>
        <v>110475</v>
      </c>
      <c r="AE8834" s="171">
        <f>IF( (X8834=""),AD8834*1,AD8834*(X8834/100) )</f>
        <v>110475</v>
      </c>
      <c r="AF8834" s="171">
        <v>0</v>
      </c>
      <c r="AG8834" s="171">
        <f>IF((AF8834-AE8834) &gt; 1,0,IF((AF8834-AE8834)&lt;0,AE8834-AF8834,AF8834-AE8834))</f>
        <v>110475</v>
      </c>
      <c r="AH8834" s="137">
        <v>0.02</v>
      </c>
    </row>
    <row r="8835" spans="1:34" s="173" customFormat="1" x14ac:dyDescent="0.55000000000000004">
      <c r="A8835" s="122"/>
      <c r="B8835" s="197"/>
      <c r="C8835" s="197"/>
      <c r="D8835" s="198"/>
      <c r="E8835" s="197"/>
      <c r="F8835" s="197"/>
      <c r="G8835" s="197"/>
      <c r="H8835" s="197"/>
      <c r="I8835" s="199"/>
      <c r="J8835" s="123"/>
      <c r="K8835" s="171"/>
      <c r="L8835" s="171" t="s">
        <v>63</v>
      </c>
      <c r="M8835" s="171">
        <f>SUM(M8834:M8834)</f>
        <v>110475</v>
      </c>
      <c r="N8835" s="197"/>
      <c r="O8835" s="122"/>
      <c r="P8835" s="200"/>
      <c r="Q8835" s="122"/>
      <c r="R8835" s="122"/>
      <c r="S8835" s="170"/>
      <c r="T8835" s="197"/>
      <c r="U8835" s="197"/>
      <c r="V8835" s="197"/>
      <c r="W8835" s="171"/>
      <c r="X8835" s="199"/>
      <c r="Y8835" s="171"/>
      <c r="Z8835" s="171"/>
      <c r="AA8835" s="201"/>
      <c r="AB8835" s="201"/>
      <c r="AC8835" s="171"/>
      <c r="AD8835" s="171"/>
      <c r="AE8835" s="171">
        <f>SUM(AE8834:AE8834)</f>
        <v>110475</v>
      </c>
      <c r="AF8835" s="171"/>
      <c r="AG8835" s="171">
        <f>SUM(AG8834:AG8834)</f>
        <v>110475</v>
      </c>
      <c r="AH8835" s="137"/>
    </row>
    <row r="8836" spans="1:34" s="173" customFormat="1" x14ac:dyDescent="0.55000000000000004">
      <c r="A8836" s="122" t="s">
        <v>2370</v>
      </c>
      <c r="B8836" s="123">
        <v>4105</v>
      </c>
      <c r="C8836" s="123">
        <v>5372</v>
      </c>
      <c r="D8836" s="135" t="s">
        <v>12041</v>
      </c>
      <c r="E8836" s="123" t="s">
        <v>34</v>
      </c>
      <c r="F8836" s="123">
        <v>2416</v>
      </c>
      <c r="G8836" s="123">
        <v>1</v>
      </c>
      <c r="H8836" s="123">
        <v>0</v>
      </c>
      <c r="I8836" s="136">
        <v>33</v>
      </c>
      <c r="J8836" s="123" t="s">
        <v>35</v>
      </c>
      <c r="K8836" s="137">
        <f>((G8836*400)+(H8836*100))+I8836</f>
        <v>433</v>
      </c>
      <c r="L8836" s="137">
        <v>2425</v>
      </c>
      <c r="M8836" s="137">
        <f>K8836*L8836</f>
        <v>1050025</v>
      </c>
      <c r="N8836" s="123">
        <v>1</v>
      </c>
      <c r="O8836" s="108" t="s">
        <v>12039</v>
      </c>
      <c r="P8836" s="138"/>
      <c r="Q8836" s="108" t="s">
        <v>12040</v>
      </c>
      <c r="R8836" s="108" t="s">
        <v>11145</v>
      </c>
      <c r="S8836" s="139"/>
      <c r="T8836" s="123" t="s">
        <v>343</v>
      </c>
      <c r="U8836" s="123" t="s">
        <v>45</v>
      </c>
      <c r="V8836" s="123" t="s">
        <v>52</v>
      </c>
      <c r="W8836" s="137">
        <v>69.349999999999994</v>
      </c>
      <c r="X8836" s="136">
        <v>10.26</v>
      </c>
      <c r="Y8836" s="137">
        <v>5600</v>
      </c>
      <c r="Z8836" s="137">
        <f>W8836*Y8836</f>
        <v>388359.99999999994</v>
      </c>
      <c r="AA8836" s="119">
        <v>1</v>
      </c>
      <c r="AB8836" s="119">
        <v>1</v>
      </c>
      <c r="AC8836" s="137">
        <f>(Z8836*(100-AB8836))/100</f>
        <v>384476.39999999991</v>
      </c>
      <c r="AD8836" s="137">
        <f>IF(AND(AC8836="",M8836=""),0,IF((AC8836=""),M8836, IF( (M8836=""),AC8836,SUM(AC8836:AC8855)+M8836)))</f>
        <v>8390181.1400000006</v>
      </c>
      <c r="AE8836" s="137">
        <f>IF( (X8836=""),AD8836*1,AD8836*(X8836/100) )</f>
        <v>860832.58496400004</v>
      </c>
      <c r="AF8836" s="137">
        <v>50000000</v>
      </c>
      <c r="AG8836" s="137">
        <f>IF((AF8836-AE8836) &gt; 1,0,IF((AF8836-AE8836)&lt;0,AE8836-AF8836,AF8836-AE8836))</f>
        <v>0</v>
      </c>
      <c r="AH8836" s="137">
        <v>0.02</v>
      </c>
    </row>
    <row r="8837" spans="1:34" s="173" customFormat="1" x14ac:dyDescent="0.55000000000000004">
      <c r="A8837" s="122"/>
      <c r="B8837" s="123"/>
      <c r="C8837" s="123"/>
      <c r="D8837" s="135"/>
      <c r="E8837" s="123"/>
      <c r="F8837" s="123"/>
      <c r="G8837" s="123"/>
      <c r="H8837" s="123"/>
      <c r="I8837" s="136"/>
      <c r="J8837" s="123"/>
      <c r="K8837" s="137"/>
      <c r="L8837" s="137"/>
      <c r="M8837" s="137"/>
      <c r="N8837" s="123">
        <v>2</v>
      </c>
      <c r="O8837" s="108" t="s">
        <v>12039</v>
      </c>
      <c r="P8837" s="138"/>
      <c r="Q8837" s="108" t="s">
        <v>12040</v>
      </c>
      <c r="R8837" s="108" t="s">
        <v>11145</v>
      </c>
      <c r="S8837" s="139"/>
      <c r="T8837" s="123" t="s">
        <v>343</v>
      </c>
      <c r="U8837" s="123" t="s">
        <v>45</v>
      </c>
      <c r="V8837" s="123" t="s">
        <v>52</v>
      </c>
      <c r="W8837" s="137">
        <v>58.1</v>
      </c>
      <c r="X8837" s="136">
        <v>8.59</v>
      </c>
      <c r="Y8837" s="137">
        <v>5600</v>
      </c>
      <c r="Z8837" s="137">
        <f>W8837*Y8837</f>
        <v>325360</v>
      </c>
      <c r="AA8837" s="119">
        <v>1</v>
      </c>
      <c r="AB8837" s="119">
        <v>1</v>
      </c>
      <c r="AC8837" s="137">
        <f>(Z8837*(100-AB8837))/100</f>
        <v>322106.40000000002</v>
      </c>
      <c r="AD8837" s="137">
        <f>IF(AND(AC8837="",M8836=""),0,IF((AC8837=""),M8836, IF( (M8836=""),AC8837,SUM(AC8836:AC8855)+M8836)))</f>
        <v>8390181.1400000006</v>
      </c>
      <c r="AE8837" s="137">
        <f>IF( (X8837=""),AD8837*1,AD8837*(X8837/100) )</f>
        <v>720716.55992600007</v>
      </c>
      <c r="AF8837" s="137">
        <v>50000000</v>
      </c>
      <c r="AG8837" s="137">
        <f>IF((AF8837-AE8837) &gt; 1,0,IF((AF8837-AE8837)&lt;0,AE8837-AF8837,AF8837-AE8837))</f>
        <v>0</v>
      </c>
      <c r="AH8837" s="137">
        <v>0.02</v>
      </c>
    </row>
    <row r="8838" spans="1:34" s="173" customFormat="1" x14ac:dyDescent="0.55000000000000004">
      <c r="A8838" s="122"/>
      <c r="B8838" s="123"/>
      <c r="C8838" s="123"/>
      <c r="D8838" s="135"/>
      <c r="E8838" s="123"/>
      <c r="F8838" s="123"/>
      <c r="G8838" s="123"/>
      <c r="H8838" s="123"/>
      <c r="I8838" s="136"/>
      <c r="J8838" s="123"/>
      <c r="K8838" s="137"/>
      <c r="L8838" s="137"/>
      <c r="M8838" s="137"/>
      <c r="N8838" s="123">
        <v>3</v>
      </c>
      <c r="O8838" s="108" t="s">
        <v>12039</v>
      </c>
      <c r="P8838" s="138"/>
      <c r="Q8838" s="108" t="s">
        <v>12040</v>
      </c>
      <c r="R8838" s="108" t="s">
        <v>11145</v>
      </c>
      <c r="S8838" s="139"/>
      <c r="T8838" s="123" t="s">
        <v>51</v>
      </c>
      <c r="U8838" s="123" t="s">
        <v>45</v>
      </c>
      <c r="V8838" s="123"/>
      <c r="W8838" s="137"/>
      <c r="X8838" s="136"/>
      <c r="Y8838" s="137"/>
      <c r="Z8838" s="137"/>
      <c r="AA8838" s="119"/>
      <c r="AB8838" s="119"/>
      <c r="AC8838" s="137"/>
      <c r="AD8838" s="137"/>
      <c r="AE8838" s="137"/>
      <c r="AF8838" s="137"/>
      <c r="AG8838" s="137"/>
      <c r="AH8838" s="137"/>
    </row>
    <row r="8839" spans="1:34" s="173" customFormat="1" x14ac:dyDescent="0.55000000000000004">
      <c r="A8839" s="122"/>
      <c r="B8839" s="123"/>
      <c r="C8839" s="123"/>
      <c r="D8839" s="135"/>
      <c r="E8839" s="123"/>
      <c r="F8839" s="123"/>
      <c r="G8839" s="123"/>
      <c r="H8839" s="123"/>
      <c r="I8839" s="136"/>
      <c r="J8839" s="123"/>
      <c r="K8839" s="137"/>
      <c r="L8839" s="137"/>
      <c r="M8839" s="137"/>
      <c r="N8839" s="123">
        <v>4</v>
      </c>
      <c r="O8839" s="108" t="s">
        <v>12039</v>
      </c>
      <c r="P8839" s="138"/>
      <c r="Q8839" s="108" t="s">
        <v>12040</v>
      </c>
      <c r="R8839" s="108" t="s">
        <v>11145</v>
      </c>
      <c r="S8839" s="139"/>
      <c r="T8839" s="123" t="s">
        <v>343</v>
      </c>
      <c r="U8839" s="123" t="s">
        <v>45</v>
      </c>
      <c r="V8839" s="123" t="s">
        <v>52</v>
      </c>
      <c r="W8839" s="137">
        <v>12.18</v>
      </c>
      <c r="X8839" s="136">
        <v>1.8</v>
      </c>
      <c r="Y8839" s="137">
        <v>5600</v>
      </c>
      <c r="Z8839" s="137">
        <f t="shared" ref="Z8839:Z8846" si="855">W8839*Y8839</f>
        <v>68208</v>
      </c>
      <c r="AA8839" s="119">
        <v>1</v>
      </c>
      <c r="AB8839" s="119">
        <v>1</v>
      </c>
      <c r="AC8839" s="137">
        <f t="shared" ref="AC8839:AC8846" si="856">(Z8839*(100-AB8839))/100</f>
        <v>67525.919999999998</v>
      </c>
      <c r="AD8839" s="137">
        <f>IF(AND(AC8839="",M8836=""),0,IF((AC8839=""),M8836, IF( (M8836=""),AC8839,SUM(AC8836:AC8846)+M8836)))</f>
        <v>4603937.74</v>
      </c>
      <c r="AE8839" s="137">
        <f t="shared" ref="AE8839:AE8846" si="857">IF( (X8839=""),AD8839*1,AD8839*(X8839/100) )</f>
        <v>82870.879320000007</v>
      </c>
      <c r="AF8839" s="137">
        <v>50000000</v>
      </c>
      <c r="AG8839" s="137">
        <f t="shared" ref="AG8839:AG8846" si="858">IF((AF8839-AE8839) &gt; 1,0,IF((AF8839-AE8839)&lt;0,AE8839-AF8839,AF8839-AE8839))</f>
        <v>0</v>
      </c>
      <c r="AH8839" s="137">
        <v>0.02</v>
      </c>
    </row>
    <row r="8840" spans="1:34" s="173" customFormat="1" x14ac:dyDescent="0.55000000000000004">
      <c r="A8840" s="122"/>
      <c r="B8840" s="123"/>
      <c r="C8840" s="123"/>
      <c r="D8840" s="135"/>
      <c r="E8840" s="123"/>
      <c r="F8840" s="123"/>
      <c r="G8840" s="123"/>
      <c r="H8840" s="123"/>
      <c r="I8840" s="136"/>
      <c r="J8840" s="123"/>
      <c r="K8840" s="137"/>
      <c r="L8840" s="137"/>
      <c r="M8840" s="137"/>
      <c r="N8840" s="123">
        <v>5</v>
      </c>
      <c r="O8840" s="108" t="s">
        <v>12039</v>
      </c>
      <c r="P8840" s="138"/>
      <c r="Q8840" s="108" t="s">
        <v>12040</v>
      </c>
      <c r="R8840" s="108" t="s">
        <v>11145</v>
      </c>
      <c r="S8840" s="139"/>
      <c r="T8840" s="123" t="s">
        <v>51</v>
      </c>
      <c r="U8840" s="123" t="s">
        <v>45</v>
      </c>
      <c r="V8840" s="123" t="s">
        <v>52</v>
      </c>
      <c r="W8840" s="137">
        <v>268.8</v>
      </c>
      <c r="X8840" s="136">
        <v>39.75</v>
      </c>
      <c r="Y8840" s="137">
        <v>6750</v>
      </c>
      <c r="Z8840" s="137">
        <f t="shared" si="855"/>
        <v>1814400</v>
      </c>
      <c r="AA8840" s="119">
        <v>1</v>
      </c>
      <c r="AB8840" s="119">
        <v>1</v>
      </c>
      <c r="AC8840" s="137">
        <f t="shared" si="856"/>
        <v>1796256</v>
      </c>
      <c r="AD8840" s="137">
        <f>IF(AND(AC8840="",M8836=""),0,IF((AC8840=""),M8836, IF( (M8836=""),AC8840,SUM(AC8836:AC8846)+M8836)))</f>
        <v>4603937.74</v>
      </c>
      <c r="AE8840" s="137">
        <f t="shared" si="857"/>
        <v>1830065.2516500002</v>
      </c>
      <c r="AF8840" s="137">
        <v>50000000</v>
      </c>
      <c r="AG8840" s="137">
        <f t="shared" si="858"/>
        <v>0</v>
      </c>
      <c r="AH8840" s="137">
        <v>0.02</v>
      </c>
    </row>
    <row r="8841" spans="1:34" s="173" customFormat="1" x14ac:dyDescent="0.55000000000000004">
      <c r="A8841" s="122"/>
      <c r="B8841" s="123"/>
      <c r="C8841" s="123"/>
      <c r="D8841" s="135"/>
      <c r="E8841" s="123"/>
      <c r="F8841" s="123"/>
      <c r="G8841" s="123"/>
      <c r="H8841" s="123"/>
      <c r="I8841" s="136"/>
      <c r="J8841" s="123"/>
      <c r="K8841" s="137"/>
      <c r="L8841" s="137"/>
      <c r="M8841" s="137"/>
      <c r="N8841" s="123">
        <v>6</v>
      </c>
      <c r="O8841" s="108" t="s">
        <v>12039</v>
      </c>
      <c r="P8841" s="138"/>
      <c r="Q8841" s="108" t="s">
        <v>12040</v>
      </c>
      <c r="R8841" s="108" t="s">
        <v>11145</v>
      </c>
      <c r="S8841" s="139"/>
      <c r="T8841" s="123" t="s">
        <v>51</v>
      </c>
      <c r="U8841" s="123" t="s">
        <v>45</v>
      </c>
      <c r="V8841" s="123" t="s">
        <v>52</v>
      </c>
      <c r="W8841" s="137">
        <v>110.6</v>
      </c>
      <c r="X8841" s="136">
        <v>16.350000000000001</v>
      </c>
      <c r="Y8841" s="137">
        <v>6750</v>
      </c>
      <c r="Z8841" s="137">
        <f t="shared" si="855"/>
        <v>746550</v>
      </c>
      <c r="AA8841" s="119">
        <v>1</v>
      </c>
      <c r="AB8841" s="119">
        <v>1</v>
      </c>
      <c r="AC8841" s="137">
        <f t="shared" si="856"/>
        <v>739084.5</v>
      </c>
      <c r="AD8841" s="137">
        <f>IF(AND(AC8841="",M8836=""),0,IF((AC8841=""),M8836, IF( (M8836=""),AC8841,SUM(AC8836:AC8846)+M8836)))</f>
        <v>4603937.74</v>
      </c>
      <c r="AE8841" s="137">
        <f t="shared" si="857"/>
        <v>752743.82049000007</v>
      </c>
      <c r="AF8841" s="137">
        <v>50000000</v>
      </c>
      <c r="AG8841" s="137">
        <f t="shared" si="858"/>
        <v>0</v>
      </c>
      <c r="AH8841" s="137">
        <v>0.02</v>
      </c>
    </row>
    <row r="8842" spans="1:34" s="173" customFormat="1" x14ac:dyDescent="0.55000000000000004">
      <c r="A8842" s="122"/>
      <c r="B8842" s="123"/>
      <c r="C8842" s="123"/>
      <c r="D8842" s="135"/>
      <c r="E8842" s="123"/>
      <c r="F8842" s="123"/>
      <c r="G8842" s="123"/>
      <c r="H8842" s="123"/>
      <c r="I8842" s="136"/>
      <c r="J8842" s="123"/>
      <c r="K8842" s="137"/>
      <c r="L8842" s="137"/>
      <c r="M8842" s="137"/>
      <c r="N8842" s="123">
        <v>7</v>
      </c>
      <c r="O8842" s="108" t="s">
        <v>12039</v>
      </c>
      <c r="P8842" s="138"/>
      <c r="Q8842" s="108" t="s">
        <v>12040</v>
      </c>
      <c r="R8842" s="108" t="s">
        <v>11145</v>
      </c>
      <c r="S8842" s="139" t="s">
        <v>12042</v>
      </c>
      <c r="T8842" s="123" t="s">
        <v>51</v>
      </c>
      <c r="U8842" s="123" t="s">
        <v>74</v>
      </c>
      <c r="V8842" s="123" t="s">
        <v>52</v>
      </c>
      <c r="W8842" s="137">
        <v>50.4</v>
      </c>
      <c r="X8842" s="136">
        <v>7.45</v>
      </c>
      <c r="Y8842" s="137">
        <v>6750</v>
      </c>
      <c r="Z8842" s="137">
        <f t="shared" si="855"/>
        <v>340200</v>
      </c>
      <c r="AA8842" s="119">
        <v>21</v>
      </c>
      <c r="AB8842" s="119">
        <v>93</v>
      </c>
      <c r="AC8842" s="137">
        <f t="shared" si="856"/>
        <v>23814</v>
      </c>
      <c r="AD8842" s="137">
        <f>IF(AND(AC8842="",M8836=""),0,IF((AC8842=""),M8836, IF( (M8836=""),AC8842,SUM(AC8836:AC8846)+M8836)))</f>
        <v>4603937.74</v>
      </c>
      <c r="AE8842" s="137">
        <f t="shared" si="857"/>
        <v>342993.36163</v>
      </c>
      <c r="AF8842" s="137">
        <v>50000000</v>
      </c>
      <c r="AG8842" s="137">
        <f t="shared" si="858"/>
        <v>0</v>
      </c>
      <c r="AH8842" s="137">
        <v>0.02</v>
      </c>
    </row>
    <row r="8843" spans="1:34" s="173" customFormat="1" x14ac:dyDescent="0.55000000000000004">
      <c r="A8843" s="122"/>
      <c r="B8843" s="123"/>
      <c r="C8843" s="123"/>
      <c r="D8843" s="135"/>
      <c r="E8843" s="123"/>
      <c r="F8843" s="123"/>
      <c r="G8843" s="123"/>
      <c r="H8843" s="123"/>
      <c r="I8843" s="136"/>
      <c r="J8843" s="123"/>
      <c r="K8843" s="137"/>
      <c r="L8843" s="137"/>
      <c r="M8843" s="137"/>
      <c r="N8843" s="123">
        <v>8</v>
      </c>
      <c r="O8843" s="108" t="s">
        <v>12039</v>
      </c>
      <c r="P8843" s="138"/>
      <c r="Q8843" s="108" t="s">
        <v>12040</v>
      </c>
      <c r="R8843" s="108" t="s">
        <v>11145</v>
      </c>
      <c r="S8843" s="139" t="s">
        <v>12043</v>
      </c>
      <c r="T8843" s="123" t="s">
        <v>343</v>
      </c>
      <c r="U8843" s="123" t="s">
        <v>45</v>
      </c>
      <c r="V8843" s="123" t="s">
        <v>52</v>
      </c>
      <c r="W8843" s="137">
        <v>4</v>
      </c>
      <c r="X8843" s="136">
        <v>0.59</v>
      </c>
      <c r="Y8843" s="137">
        <v>5600</v>
      </c>
      <c r="Z8843" s="137">
        <f t="shared" si="855"/>
        <v>22400</v>
      </c>
      <c r="AA8843" s="119">
        <v>6</v>
      </c>
      <c r="AB8843" s="119">
        <v>6</v>
      </c>
      <c r="AC8843" s="137">
        <f t="shared" si="856"/>
        <v>21056</v>
      </c>
      <c r="AD8843" s="137">
        <f>IF(AND(AC8843="",M8836=""),0,IF((AC8843=""),M8836, IF( (M8836=""),AC8843,SUM(AC8836:AC8846)+M8836)))</f>
        <v>4603937.74</v>
      </c>
      <c r="AE8843" s="137">
        <f t="shared" si="857"/>
        <v>27163.232666</v>
      </c>
      <c r="AF8843" s="137">
        <v>50000000</v>
      </c>
      <c r="AG8843" s="137">
        <f t="shared" si="858"/>
        <v>0</v>
      </c>
      <c r="AH8843" s="137">
        <v>0.02</v>
      </c>
    </row>
    <row r="8844" spans="1:34" s="173" customFormat="1" x14ac:dyDescent="0.55000000000000004">
      <c r="A8844" s="122"/>
      <c r="B8844" s="123"/>
      <c r="C8844" s="123"/>
      <c r="D8844" s="135"/>
      <c r="E8844" s="123"/>
      <c r="F8844" s="123"/>
      <c r="G8844" s="123"/>
      <c r="H8844" s="123"/>
      <c r="I8844" s="136"/>
      <c r="J8844" s="123"/>
      <c r="K8844" s="137"/>
      <c r="L8844" s="137"/>
      <c r="M8844" s="137"/>
      <c r="N8844" s="123">
        <v>9</v>
      </c>
      <c r="O8844" s="108" t="s">
        <v>12039</v>
      </c>
      <c r="P8844" s="138"/>
      <c r="Q8844" s="108" t="s">
        <v>12040</v>
      </c>
      <c r="R8844" s="108" t="s">
        <v>11145</v>
      </c>
      <c r="S8844" s="139" t="s">
        <v>12044</v>
      </c>
      <c r="T8844" s="123" t="s">
        <v>439</v>
      </c>
      <c r="U8844" s="123" t="s">
        <v>45</v>
      </c>
      <c r="V8844" s="123" t="s">
        <v>52</v>
      </c>
      <c r="W8844" s="137">
        <v>16.8</v>
      </c>
      <c r="X8844" s="136">
        <v>2.48</v>
      </c>
      <c r="Y8844" s="137">
        <v>6050</v>
      </c>
      <c r="Z8844" s="137">
        <f t="shared" si="855"/>
        <v>101640</v>
      </c>
      <c r="AA8844" s="119">
        <v>21</v>
      </c>
      <c r="AB8844" s="119">
        <v>30</v>
      </c>
      <c r="AC8844" s="137">
        <f t="shared" si="856"/>
        <v>71148</v>
      </c>
      <c r="AD8844" s="137">
        <f>IF(AND(AC8844="",M8836=""),0,IF((AC8844=""),M8836, IF( (M8836=""),AC8844,SUM(AC8836:AC8846)+M8836)))</f>
        <v>4603937.74</v>
      </c>
      <c r="AE8844" s="137">
        <f t="shared" si="857"/>
        <v>114177.655952</v>
      </c>
      <c r="AF8844" s="137">
        <v>50000000</v>
      </c>
      <c r="AG8844" s="137">
        <f t="shared" si="858"/>
        <v>0</v>
      </c>
      <c r="AH8844" s="137">
        <v>0.02</v>
      </c>
    </row>
    <row r="8845" spans="1:34" s="173" customFormat="1" x14ac:dyDescent="0.55000000000000004">
      <c r="A8845" s="122"/>
      <c r="B8845" s="123"/>
      <c r="C8845" s="123"/>
      <c r="D8845" s="135"/>
      <c r="E8845" s="123"/>
      <c r="F8845" s="123"/>
      <c r="G8845" s="123"/>
      <c r="H8845" s="123"/>
      <c r="I8845" s="136"/>
      <c r="J8845" s="123"/>
      <c r="K8845" s="137"/>
      <c r="L8845" s="137"/>
      <c r="M8845" s="137"/>
      <c r="N8845" s="123">
        <v>10</v>
      </c>
      <c r="O8845" s="108" t="s">
        <v>12039</v>
      </c>
      <c r="P8845" s="138"/>
      <c r="Q8845" s="108" t="s">
        <v>12040</v>
      </c>
      <c r="R8845" s="108" t="s">
        <v>11145</v>
      </c>
      <c r="S8845" s="139" t="s">
        <v>12045</v>
      </c>
      <c r="T8845" s="123" t="s">
        <v>343</v>
      </c>
      <c r="U8845" s="123" t="s">
        <v>45</v>
      </c>
      <c r="V8845" s="123" t="s">
        <v>52</v>
      </c>
      <c r="W8845" s="137">
        <v>27.73</v>
      </c>
      <c r="X8845" s="136">
        <v>4.0999999999999996</v>
      </c>
      <c r="Y8845" s="137">
        <v>5600</v>
      </c>
      <c r="Z8845" s="137">
        <f t="shared" si="855"/>
        <v>155288</v>
      </c>
      <c r="AA8845" s="119">
        <v>21</v>
      </c>
      <c r="AB8845" s="119">
        <v>32</v>
      </c>
      <c r="AC8845" s="137">
        <f t="shared" si="856"/>
        <v>105595.84</v>
      </c>
      <c r="AD8845" s="137">
        <f>IF(AND(AC8845="",M8836=""),0,IF((AC8845=""),M8836, IF( (M8836=""),AC8845,SUM(AC8836:AC8846)+M8836)))</f>
        <v>4603937.74</v>
      </c>
      <c r="AE8845" s="137">
        <f t="shared" si="857"/>
        <v>188761.44733999998</v>
      </c>
      <c r="AF8845" s="137">
        <v>50000000</v>
      </c>
      <c r="AG8845" s="137">
        <f t="shared" si="858"/>
        <v>0</v>
      </c>
      <c r="AH8845" s="137">
        <v>0.02</v>
      </c>
    </row>
    <row r="8846" spans="1:34" s="173" customFormat="1" x14ac:dyDescent="0.55000000000000004">
      <c r="A8846" s="122"/>
      <c r="B8846" s="123"/>
      <c r="C8846" s="123"/>
      <c r="D8846" s="135"/>
      <c r="E8846" s="123"/>
      <c r="F8846" s="123"/>
      <c r="G8846" s="123"/>
      <c r="H8846" s="123"/>
      <c r="I8846" s="136"/>
      <c r="J8846" s="123"/>
      <c r="K8846" s="137"/>
      <c r="L8846" s="137"/>
      <c r="M8846" s="137"/>
      <c r="N8846" s="123">
        <v>11</v>
      </c>
      <c r="O8846" s="108" t="s">
        <v>12039</v>
      </c>
      <c r="P8846" s="138"/>
      <c r="Q8846" s="108" t="s">
        <v>12040</v>
      </c>
      <c r="R8846" s="108" t="s">
        <v>11145</v>
      </c>
      <c r="S8846" s="139" t="s">
        <v>12046</v>
      </c>
      <c r="T8846" s="123" t="s">
        <v>343</v>
      </c>
      <c r="U8846" s="123" t="s">
        <v>74</v>
      </c>
      <c r="V8846" s="123" t="s">
        <v>52</v>
      </c>
      <c r="W8846" s="137">
        <v>58.29</v>
      </c>
      <c r="X8846" s="136">
        <v>8.6199999999999992</v>
      </c>
      <c r="Y8846" s="137">
        <v>5600</v>
      </c>
      <c r="Z8846" s="137">
        <f t="shared" si="855"/>
        <v>326424</v>
      </c>
      <c r="AA8846" s="119">
        <v>21</v>
      </c>
      <c r="AB8846" s="119">
        <v>93</v>
      </c>
      <c r="AC8846" s="137">
        <f t="shared" si="856"/>
        <v>22849.68</v>
      </c>
      <c r="AD8846" s="137">
        <f>IF(AND(AC8846="",M8836=""),0,IF((AC8846=""),M8836, IF( (M8836=""),AC8846,SUM(AC8836:AC8846)+M8836)))</f>
        <v>4603937.74</v>
      </c>
      <c r="AE8846" s="137">
        <f t="shared" si="857"/>
        <v>396859.433188</v>
      </c>
      <c r="AF8846" s="137">
        <v>50000000</v>
      </c>
      <c r="AG8846" s="137">
        <f t="shared" si="858"/>
        <v>0</v>
      </c>
      <c r="AH8846" s="137">
        <v>0.02</v>
      </c>
    </row>
    <row r="8847" spans="1:34" s="173" customFormat="1" x14ac:dyDescent="0.55000000000000004">
      <c r="A8847" s="122" t="s">
        <v>2370</v>
      </c>
      <c r="B8847" s="123">
        <v>4109</v>
      </c>
      <c r="C8847" s="123">
        <v>4922</v>
      </c>
      <c r="D8847" s="135" t="s">
        <v>12060</v>
      </c>
      <c r="E8847" s="123" t="s">
        <v>34</v>
      </c>
      <c r="F8847" s="123">
        <v>7470</v>
      </c>
      <c r="G8847" s="123">
        <v>14</v>
      </c>
      <c r="H8847" s="123">
        <v>0</v>
      </c>
      <c r="I8847" s="136">
        <v>45</v>
      </c>
      <c r="J8847" s="123" t="s">
        <v>38</v>
      </c>
      <c r="K8847" s="137">
        <f>((G8847*400)+(H8847*100))+I8847</f>
        <v>5645</v>
      </c>
      <c r="L8847" s="137">
        <v>225</v>
      </c>
      <c r="M8847" s="137">
        <f>K8847*L8847</f>
        <v>1270125</v>
      </c>
      <c r="N8847" s="123"/>
      <c r="O8847" s="108"/>
      <c r="P8847" s="138"/>
      <c r="Q8847" s="108"/>
      <c r="R8847" s="108"/>
      <c r="S8847" s="139"/>
      <c r="T8847" s="123"/>
      <c r="U8847" s="123"/>
      <c r="V8847" s="123"/>
      <c r="W8847" s="137"/>
      <c r="X8847" s="136"/>
      <c r="Y8847" s="137"/>
      <c r="Z8847" s="137"/>
      <c r="AA8847" s="119"/>
      <c r="AB8847" s="119"/>
      <c r="AC8847" s="137"/>
      <c r="AD8847" s="137">
        <f>IF(AND(AC8847="",M8847=""),0,IF((AC8847=""),M8847,IF((M8847=""),AC8847,AC8847+M8847)))</f>
        <v>1270125</v>
      </c>
      <c r="AE8847" s="137">
        <f>IF( (X8847=""),AD8847*1,AD8847*(X8847/100) )</f>
        <v>1270125</v>
      </c>
      <c r="AF8847" s="137">
        <v>50000000</v>
      </c>
      <c r="AG8847" s="137">
        <f>IF((AF8847-AE8847) &gt; 1,0,IF((AF8847-AE8847)&lt;0,AE8847-AF8847,AF8847-AE8847))</f>
        <v>0</v>
      </c>
      <c r="AH8847" s="137">
        <v>0.01</v>
      </c>
    </row>
    <row r="8848" spans="1:34" s="173" customFormat="1" x14ac:dyDescent="0.55000000000000004">
      <c r="A8848" s="122"/>
      <c r="B8848" s="123"/>
      <c r="C8848" s="123"/>
      <c r="D8848" s="135"/>
      <c r="E8848" s="123"/>
      <c r="F8848" s="123"/>
      <c r="G8848" s="123"/>
      <c r="H8848" s="123"/>
      <c r="I8848" s="136"/>
      <c r="J8848" s="123"/>
      <c r="K8848" s="137"/>
      <c r="L8848" s="137" t="s">
        <v>63</v>
      </c>
      <c r="M8848" s="137">
        <f>SUM(M8836:M8847)</f>
        <v>2320150</v>
      </c>
      <c r="N8848" s="123"/>
      <c r="O8848" s="108"/>
      <c r="P8848" s="138"/>
      <c r="Q8848" s="108"/>
      <c r="R8848" s="108"/>
      <c r="S8848" s="139"/>
      <c r="T8848" s="123"/>
      <c r="U8848" s="123"/>
      <c r="V8848" s="123"/>
      <c r="W8848" s="137"/>
      <c r="X8848" s="136"/>
      <c r="Y8848" s="137"/>
      <c r="Z8848" s="137"/>
      <c r="AA8848" s="119"/>
      <c r="AB8848" s="119"/>
      <c r="AC8848" s="137"/>
      <c r="AD8848" s="137"/>
      <c r="AE8848" s="137">
        <f>SUM(AE8836:AE8847)</f>
        <v>6587309.2271260004</v>
      </c>
      <c r="AF8848" s="137"/>
      <c r="AG8848" s="137">
        <f>SUM(AG8836:AG8847)</f>
        <v>0</v>
      </c>
      <c r="AH8848" s="137"/>
    </row>
    <row r="8849" spans="1:34" s="99" customFormat="1" x14ac:dyDescent="0.55000000000000004">
      <c r="A8849" s="107" t="s">
        <v>12049</v>
      </c>
      <c r="B8849" s="102">
        <v>4136</v>
      </c>
      <c r="C8849" s="102">
        <v>8477</v>
      </c>
      <c r="D8849" s="90" t="s">
        <v>12050</v>
      </c>
      <c r="E8849" s="102" t="s">
        <v>34</v>
      </c>
      <c r="F8849" s="102">
        <v>2500</v>
      </c>
      <c r="G8849" s="102">
        <v>0</v>
      </c>
      <c r="H8849" s="102">
        <v>3</v>
      </c>
      <c r="I8849" s="98">
        <v>54</v>
      </c>
      <c r="J8849" s="102" t="s">
        <v>62</v>
      </c>
      <c r="K8849" s="94">
        <f>((G8849*400)+(H8849*100))+I8849</f>
        <v>354</v>
      </c>
      <c r="L8849" s="94">
        <v>800</v>
      </c>
      <c r="M8849" s="94">
        <f>K8849*L8849</f>
        <v>283200</v>
      </c>
      <c r="N8849" s="102">
        <v>1</v>
      </c>
      <c r="O8849" s="111" t="s">
        <v>12047</v>
      </c>
      <c r="P8849" s="96">
        <v>3570800353544</v>
      </c>
      <c r="Q8849" s="111" t="s">
        <v>12048</v>
      </c>
      <c r="R8849" s="111" t="s">
        <v>12051</v>
      </c>
      <c r="S8849" s="97" t="s">
        <v>12052</v>
      </c>
      <c r="T8849" s="102" t="s">
        <v>51</v>
      </c>
      <c r="U8849" s="102" t="s">
        <v>227</v>
      </c>
      <c r="V8849" s="102" t="s">
        <v>52</v>
      </c>
      <c r="W8849" s="94">
        <v>286.44</v>
      </c>
      <c r="X8849" s="98">
        <v>38.21</v>
      </c>
      <c r="Y8849" s="94">
        <v>6750</v>
      </c>
      <c r="Z8849" s="94">
        <f>W8849*Y8849</f>
        <v>1933470</v>
      </c>
      <c r="AA8849" s="89">
        <v>14</v>
      </c>
      <c r="AB8849" s="89">
        <v>18</v>
      </c>
      <c r="AC8849" s="94">
        <f>(Z8849*(100-AB8849))/100</f>
        <v>1585445.4</v>
      </c>
      <c r="AD8849" s="94">
        <f>IF(AND(AC8849="",M8849=""),0,IF((AC8849=""),M8849, IF( (M8849=""),AC8849,SUM(AC8849:AC8855)+M8849)))</f>
        <v>4069443.4</v>
      </c>
      <c r="AE8849" s="94">
        <f t="shared" ref="AE8849:AE8854" si="859">IF( (X8849=""),AD8849*1,AD8849*(X8849/100) )</f>
        <v>1554934.32314</v>
      </c>
      <c r="AF8849" s="94">
        <v>50000000</v>
      </c>
      <c r="AG8849" s="94">
        <f t="shared" ref="AG8849:AG8854" si="860">IF((AF8849-AE8849) &gt; 1,0,IF((AF8849-AE8849)&lt;0,AE8849-AF8849,AF8849-AE8849))</f>
        <v>0</v>
      </c>
      <c r="AH8849" s="94">
        <v>0.02</v>
      </c>
    </row>
    <row r="8850" spans="1:34" s="99" customFormat="1" x14ac:dyDescent="0.55000000000000004">
      <c r="A8850" s="107"/>
      <c r="B8850" s="102"/>
      <c r="C8850" s="102"/>
      <c r="D8850" s="90"/>
      <c r="E8850" s="102"/>
      <c r="F8850" s="102"/>
      <c r="G8850" s="102"/>
      <c r="H8850" s="102"/>
      <c r="I8850" s="98"/>
      <c r="J8850" s="102"/>
      <c r="K8850" s="94"/>
      <c r="L8850" s="94"/>
      <c r="M8850" s="94"/>
      <c r="N8850" s="102">
        <v>2</v>
      </c>
      <c r="O8850" s="111" t="s">
        <v>12047</v>
      </c>
      <c r="P8850" s="96">
        <v>3570800353544</v>
      </c>
      <c r="Q8850" s="111" t="s">
        <v>12048</v>
      </c>
      <c r="R8850" s="111" t="s">
        <v>12051</v>
      </c>
      <c r="S8850" s="97" t="s">
        <v>12053</v>
      </c>
      <c r="T8850" s="102" t="s">
        <v>51</v>
      </c>
      <c r="U8850" s="102" t="s">
        <v>227</v>
      </c>
      <c r="V8850" s="102" t="s">
        <v>52</v>
      </c>
      <c r="W8850" s="94">
        <v>277.2</v>
      </c>
      <c r="X8850" s="98">
        <v>36.979999999999997</v>
      </c>
      <c r="Y8850" s="94">
        <v>6750</v>
      </c>
      <c r="Z8850" s="94">
        <f>W8850*Y8850</f>
        <v>1871100</v>
      </c>
      <c r="AA8850" s="89">
        <v>14</v>
      </c>
      <c r="AB8850" s="89">
        <v>18</v>
      </c>
      <c r="AC8850" s="94">
        <f>(Z8850*(100-AB8850))/100</f>
        <v>1534302</v>
      </c>
      <c r="AD8850" s="94">
        <f>IF(AND(AC8850="",M8849=""),0,IF((AC8850=""),M8849, IF( (M8849=""),AC8850,SUM(AC8849:AC8855)+M8849)))</f>
        <v>4069443.4</v>
      </c>
      <c r="AE8850" s="94">
        <f t="shared" si="859"/>
        <v>1504880.1693199999</v>
      </c>
      <c r="AF8850" s="94">
        <v>50000000</v>
      </c>
      <c r="AG8850" s="94">
        <f t="shared" si="860"/>
        <v>0</v>
      </c>
      <c r="AH8850" s="94">
        <v>0.02</v>
      </c>
    </row>
    <row r="8851" spans="1:34" s="99" customFormat="1" x14ac:dyDescent="0.55000000000000004">
      <c r="A8851" s="107"/>
      <c r="B8851" s="102"/>
      <c r="C8851" s="102"/>
      <c r="D8851" s="90"/>
      <c r="E8851" s="102"/>
      <c r="F8851" s="102"/>
      <c r="G8851" s="102"/>
      <c r="H8851" s="102"/>
      <c r="I8851" s="98"/>
      <c r="J8851" s="102"/>
      <c r="K8851" s="94"/>
      <c r="L8851" s="94"/>
      <c r="M8851" s="94"/>
      <c r="N8851" s="102">
        <v>3</v>
      </c>
      <c r="O8851" s="111" t="s">
        <v>12047</v>
      </c>
      <c r="P8851" s="96">
        <v>3570800353544</v>
      </c>
      <c r="Q8851" s="111" t="s">
        <v>12048</v>
      </c>
      <c r="R8851" s="111" t="s">
        <v>12051</v>
      </c>
      <c r="S8851" s="97" t="s">
        <v>12054</v>
      </c>
      <c r="T8851" s="102" t="s">
        <v>51</v>
      </c>
      <c r="U8851" s="102" t="s">
        <v>45</v>
      </c>
      <c r="V8851" s="102" t="s">
        <v>52</v>
      </c>
      <c r="W8851" s="94">
        <v>44</v>
      </c>
      <c r="X8851" s="98">
        <v>5.87</v>
      </c>
      <c r="Y8851" s="94">
        <v>6750</v>
      </c>
      <c r="Z8851" s="94">
        <f>W8851*Y8851</f>
        <v>297000</v>
      </c>
      <c r="AA8851" s="89">
        <v>14</v>
      </c>
      <c r="AB8851" s="89">
        <v>18</v>
      </c>
      <c r="AC8851" s="94">
        <f>(Z8851*(100-AB8851))/100</f>
        <v>243540</v>
      </c>
      <c r="AD8851" s="94">
        <f>IF(AND(AC8851="",M8849=""),0,IF((AC8851=""),M8849, IF( (M8849=""),AC8851,SUM(AC8849:AC8855)+M8849)))</f>
        <v>4069443.4</v>
      </c>
      <c r="AE8851" s="94">
        <f t="shared" si="859"/>
        <v>238876.32758000001</v>
      </c>
      <c r="AF8851" s="94">
        <v>50000000</v>
      </c>
      <c r="AG8851" s="94">
        <f t="shared" si="860"/>
        <v>0</v>
      </c>
      <c r="AH8851" s="94">
        <v>0.02</v>
      </c>
    </row>
    <row r="8852" spans="1:34" s="99" customFormat="1" x14ac:dyDescent="0.55000000000000004">
      <c r="A8852" s="107"/>
      <c r="B8852" s="102"/>
      <c r="C8852" s="102"/>
      <c r="D8852" s="90"/>
      <c r="E8852" s="102"/>
      <c r="F8852" s="102"/>
      <c r="G8852" s="102"/>
      <c r="H8852" s="102"/>
      <c r="I8852" s="98"/>
      <c r="J8852" s="102"/>
      <c r="K8852" s="94"/>
      <c r="L8852" s="94"/>
      <c r="M8852" s="94"/>
      <c r="N8852" s="102">
        <v>4</v>
      </c>
      <c r="O8852" s="111" t="s">
        <v>12047</v>
      </c>
      <c r="P8852" s="96">
        <v>3570800353544</v>
      </c>
      <c r="Q8852" s="111" t="s">
        <v>12048</v>
      </c>
      <c r="R8852" s="111" t="s">
        <v>12051</v>
      </c>
      <c r="S8852" s="97" t="s">
        <v>12055</v>
      </c>
      <c r="T8852" s="102" t="s">
        <v>95</v>
      </c>
      <c r="U8852" s="102" t="s">
        <v>45</v>
      </c>
      <c r="V8852" s="102" t="s">
        <v>75</v>
      </c>
      <c r="W8852" s="94">
        <v>64</v>
      </c>
      <c r="X8852" s="98">
        <v>8.5399999999999991</v>
      </c>
      <c r="Y8852" s="94">
        <v>5500</v>
      </c>
      <c r="Z8852" s="94">
        <f>W8852*Y8852</f>
        <v>352000</v>
      </c>
      <c r="AA8852" s="89">
        <v>14</v>
      </c>
      <c r="AB8852" s="89">
        <v>18</v>
      </c>
      <c r="AC8852" s="94">
        <f>(Z8852*(100-AB8852))/100</f>
        <v>288640</v>
      </c>
      <c r="AD8852" s="94">
        <f>IF(AND(AC8852="",M8849=""),0,IF((AC8852=""),M8849, IF( (M8849=""),AC8852,SUM(AC8849:AC8855)+M8849)))</f>
        <v>4069443.4</v>
      </c>
      <c r="AE8852" s="94">
        <f t="shared" si="859"/>
        <v>347530.46635999996</v>
      </c>
      <c r="AF8852" s="94">
        <v>0</v>
      </c>
      <c r="AG8852" s="94">
        <f t="shared" si="860"/>
        <v>347530.46635999996</v>
      </c>
      <c r="AH8852" s="94">
        <v>0.3</v>
      </c>
    </row>
    <row r="8853" spans="1:34" s="99" customFormat="1" x14ac:dyDescent="0.55000000000000004">
      <c r="A8853" s="107"/>
      <c r="B8853" s="102"/>
      <c r="C8853" s="102"/>
      <c r="D8853" s="90"/>
      <c r="E8853" s="102"/>
      <c r="F8853" s="102"/>
      <c r="G8853" s="102"/>
      <c r="H8853" s="102"/>
      <c r="I8853" s="98"/>
      <c r="J8853" s="102"/>
      <c r="K8853" s="94"/>
      <c r="L8853" s="94"/>
      <c r="M8853" s="94"/>
      <c r="N8853" s="102">
        <v>5</v>
      </c>
      <c r="O8853" s="111" t="s">
        <v>12047</v>
      </c>
      <c r="P8853" s="96">
        <v>3570800353544</v>
      </c>
      <c r="Q8853" s="111" t="s">
        <v>12048</v>
      </c>
      <c r="R8853" s="111" t="s">
        <v>12051</v>
      </c>
      <c r="S8853" s="97" t="s">
        <v>12056</v>
      </c>
      <c r="T8853" s="102" t="s">
        <v>343</v>
      </c>
      <c r="U8853" s="102" t="s">
        <v>45</v>
      </c>
      <c r="V8853" s="102" t="s">
        <v>75</v>
      </c>
      <c r="W8853" s="94">
        <v>78</v>
      </c>
      <c r="X8853" s="98">
        <v>10.4</v>
      </c>
      <c r="Y8853" s="94">
        <v>2100</v>
      </c>
      <c r="Z8853" s="94">
        <f>W8853*Y8853</f>
        <v>163800</v>
      </c>
      <c r="AA8853" s="89">
        <v>14</v>
      </c>
      <c r="AB8853" s="89">
        <v>18</v>
      </c>
      <c r="AC8853" s="94">
        <f>(Z8853*(100-AB8853))/100</f>
        <v>134316</v>
      </c>
      <c r="AD8853" s="94">
        <f>IF(AND(AC8853="",M8849=""),0,IF((AC8853=""),M8849, IF( (M8849=""),AC8853,SUM(AC8849:AC8855)+M8849)))</f>
        <v>4069443.4</v>
      </c>
      <c r="AE8853" s="94">
        <f t="shared" si="859"/>
        <v>423222.11360000004</v>
      </c>
      <c r="AF8853" s="94">
        <v>0</v>
      </c>
      <c r="AG8853" s="94">
        <f t="shared" si="860"/>
        <v>423222.11360000004</v>
      </c>
      <c r="AH8853" s="94">
        <v>0.3</v>
      </c>
    </row>
    <row r="8854" spans="1:34" s="99" customFormat="1" x14ac:dyDescent="0.55000000000000004">
      <c r="A8854" s="107"/>
      <c r="B8854" s="102">
        <v>4137</v>
      </c>
      <c r="C8854" s="102">
        <v>8834</v>
      </c>
      <c r="D8854" s="90" t="s">
        <v>12057</v>
      </c>
      <c r="E8854" s="102" t="s">
        <v>34</v>
      </c>
      <c r="F8854" s="102">
        <v>5846</v>
      </c>
      <c r="G8854" s="102">
        <v>2</v>
      </c>
      <c r="H8854" s="102">
        <v>2</v>
      </c>
      <c r="I8854" s="98">
        <v>17</v>
      </c>
      <c r="J8854" s="102" t="s">
        <v>38</v>
      </c>
      <c r="K8854" s="94">
        <f>((G8854*400)+(H8854*100))+I8854</f>
        <v>1017</v>
      </c>
      <c r="L8854" s="94">
        <v>250</v>
      </c>
      <c r="M8854" s="94">
        <f>K8854*L8854</f>
        <v>254250</v>
      </c>
      <c r="N8854" s="102"/>
      <c r="O8854" s="111"/>
      <c r="P8854" s="96"/>
      <c r="Q8854" s="111"/>
      <c r="R8854" s="111"/>
      <c r="S8854" s="97"/>
      <c r="T8854" s="102"/>
      <c r="U8854" s="102"/>
      <c r="V8854" s="102"/>
      <c r="W8854" s="94"/>
      <c r="X8854" s="98"/>
      <c r="Y8854" s="94"/>
      <c r="Z8854" s="94"/>
      <c r="AA8854" s="89"/>
      <c r="AB8854" s="89"/>
      <c r="AC8854" s="94"/>
      <c r="AD8854" s="94">
        <f>IF(AND(AC8854="",M8854=""),0,IF((AC8854=""),M8854,IF((M8854=""),AC8854,AC8854+M8854)))</f>
        <v>254250</v>
      </c>
      <c r="AE8854" s="94">
        <f t="shared" si="859"/>
        <v>254250</v>
      </c>
      <c r="AF8854" s="94">
        <v>50000000</v>
      </c>
      <c r="AG8854" s="94">
        <f t="shared" si="860"/>
        <v>0</v>
      </c>
      <c r="AH8854" s="94">
        <v>0.01</v>
      </c>
    </row>
    <row r="8855" spans="1:34" s="99" customFormat="1" x14ac:dyDescent="0.55000000000000004">
      <c r="A8855" s="107"/>
      <c r="B8855" s="102"/>
      <c r="C8855" s="102"/>
      <c r="D8855" s="90"/>
      <c r="E8855" s="102"/>
      <c r="F8855" s="102"/>
      <c r="G8855" s="102"/>
      <c r="H8855" s="102"/>
      <c r="I8855" s="98"/>
      <c r="J8855" s="102"/>
      <c r="K8855" s="94"/>
      <c r="L8855" s="94" t="s">
        <v>63</v>
      </c>
      <c r="M8855" s="94">
        <f>SUM(M8849:M8854)</f>
        <v>537450</v>
      </c>
      <c r="N8855" s="102"/>
      <c r="O8855" s="111"/>
      <c r="P8855" s="96"/>
      <c r="Q8855" s="111"/>
      <c r="R8855" s="111"/>
      <c r="S8855" s="97"/>
      <c r="T8855" s="102"/>
      <c r="U8855" s="102"/>
      <c r="V8855" s="102"/>
      <c r="W8855" s="94"/>
      <c r="X8855" s="98"/>
      <c r="Y8855" s="94"/>
      <c r="Z8855" s="94"/>
      <c r="AA8855" s="89"/>
      <c r="AB8855" s="89"/>
      <c r="AC8855" s="94"/>
      <c r="AD8855" s="94"/>
      <c r="AE8855" s="94">
        <f>SUM(AE8849:AE8854)</f>
        <v>4323693.3999999994</v>
      </c>
      <c r="AF8855" s="94"/>
      <c r="AG8855" s="94">
        <f>SUM(AG8849:AG8854)</f>
        <v>770752.57996</v>
      </c>
      <c r="AH8855" s="94"/>
    </row>
    <row r="8856" spans="1:34" s="173" customFormat="1" x14ac:dyDescent="0.55000000000000004">
      <c r="A8856" s="122" t="s">
        <v>12058</v>
      </c>
      <c r="B8856" s="123">
        <v>4108</v>
      </c>
      <c r="C8856" s="123">
        <v>5028</v>
      </c>
      <c r="D8856" s="135" t="s">
        <v>12059</v>
      </c>
      <c r="E8856" s="123" t="s">
        <v>34</v>
      </c>
      <c r="F8856" s="123">
        <v>7451</v>
      </c>
      <c r="G8856" s="123">
        <v>3</v>
      </c>
      <c r="H8856" s="123">
        <v>0</v>
      </c>
      <c r="I8856" s="136">
        <v>90.2</v>
      </c>
      <c r="J8856" s="123" t="s">
        <v>38</v>
      </c>
      <c r="K8856" s="137">
        <f>((G8856*400)+(H8856*100))+I8856</f>
        <v>1290.2</v>
      </c>
      <c r="L8856" s="137">
        <v>450</v>
      </c>
      <c r="M8856" s="137">
        <f>K8856*L8856</f>
        <v>580590</v>
      </c>
      <c r="N8856" s="123"/>
      <c r="O8856" s="108"/>
      <c r="P8856" s="138"/>
      <c r="Q8856" s="108"/>
      <c r="R8856" s="108"/>
      <c r="S8856" s="139"/>
      <c r="T8856" s="123"/>
      <c r="U8856" s="123"/>
      <c r="V8856" s="123"/>
      <c r="W8856" s="137"/>
      <c r="X8856" s="136"/>
      <c r="Y8856" s="137"/>
      <c r="Z8856" s="137"/>
      <c r="AA8856" s="119"/>
      <c r="AB8856" s="119"/>
      <c r="AC8856" s="137"/>
      <c r="AD8856" s="137">
        <f>IF(AND(AC8856="",M8856=""),0,IF((AC8856=""),M8856,IF((M8856=""),AC8856,AC8856+M8856)))</f>
        <v>580590</v>
      </c>
      <c r="AE8856" s="137">
        <f>IF( (X8856=""),AD8856*1,AD8856*(X8856/100) )</f>
        <v>580590</v>
      </c>
      <c r="AF8856" s="137">
        <v>50000000</v>
      </c>
      <c r="AG8856" s="137">
        <f>IF((AF8856-AE8856) &gt; 1,0,IF((AF8856-AE8856)&lt;0,AE8856-AF8856,AF8856-AE8856))</f>
        <v>0</v>
      </c>
      <c r="AH8856" s="137">
        <v>0.01</v>
      </c>
    </row>
    <row r="8857" spans="1:34" s="173" customFormat="1" x14ac:dyDescent="0.55000000000000004">
      <c r="A8857" s="122"/>
      <c r="B8857" s="123"/>
      <c r="C8857" s="123"/>
      <c r="D8857" s="135"/>
      <c r="E8857" s="123"/>
      <c r="F8857" s="123"/>
      <c r="G8857" s="123"/>
      <c r="H8857" s="123"/>
      <c r="I8857" s="136"/>
      <c r="J8857" s="123"/>
      <c r="K8857" s="137"/>
      <c r="L8857" s="137" t="s">
        <v>63</v>
      </c>
      <c r="M8857" s="137">
        <f>SUM(M8856:M8856)</f>
        <v>580590</v>
      </c>
      <c r="N8857" s="123"/>
      <c r="O8857" s="108"/>
      <c r="P8857" s="138"/>
      <c r="Q8857" s="108"/>
      <c r="R8857" s="108"/>
      <c r="S8857" s="139"/>
      <c r="T8857" s="123"/>
      <c r="U8857" s="123"/>
      <c r="V8857" s="123"/>
      <c r="W8857" s="137"/>
      <c r="X8857" s="136"/>
      <c r="Y8857" s="137"/>
      <c r="Z8857" s="137"/>
      <c r="AA8857" s="119"/>
      <c r="AB8857" s="119"/>
      <c r="AC8857" s="137"/>
      <c r="AD8857" s="137"/>
      <c r="AE8857" s="137">
        <f>SUM(AE8856:AE8856)</f>
        <v>580590</v>
      </c>
      <c r="AF8857" s="137"/>
      <c r="AG8857" s="137">
        <f>SUM(AG8856:AG8856)</f>
        <v>0</v>
      </c>
      <c r="AH8857" s="137"/>
    </row>
    <row r="8858" spans="1:34" s="173" customFormat="1" x14ac:dyDescent="0.55000000000000004">
      <c r="A8858" s="122" t="s">
        <v>4179</v>
      </c>
      <c r="B8858" s="123">
        <v>4110</v>
      </c>
      <c r="C8858" s="123">
        <v>8696</v>
      </c>
      <c r="D8858" s="135" t="s">
        <v>12063</v>
      </c>
      <c r="E8858" s="123" t="s">
        <v>34</v>
      </c>
      <c r="F8858" s="123">
        <v>17516</v>
      </c>
      <c r="G8858" s="123">
        <v>0</v>
      </c>
      <c r="H8858" s="123">
        <v>3</v>
      </c>
      <c r="I8858" s="136">
        <v>85</v>
      </c>
      <c r="J8858" s="123" t="s">
        <v>35</v>
      </c>
      <c r="K8858" s="137">
        <f>((G8858*400)+(H8858*100))+I8858</f>
        <v>385</v>
      </c>
      <c r="L8858" s="137">
        <v>600</v>
      </c>
      <c r="M8858" s="137">
        <f>K8858*L8858</f>
        <v>231000</v>
      </c>
      <c r="N8858" s="123">
        <v>1</v>
      </c>
      <c r="O8858" s="108" t="s">
        <v>12061</v>
      </c>
      <c r="P8858" s="138"/>
      <c r="Q8858" s="108" t="s">
        <v>12062</v>
      </c>
      <c r="R8858" s="108" t="s">
        <v>8956</v>
      </c>
      <c r="S8858" s="139" t="s">
        <v>12064</v>
      </c>
      <c r="T8858" s="123" t="s">
        <v>51</v>
      </c>
      <c r="U8858" s="123" t="s">
        <v>45</v>
      </c>
      <c r="V8858" s="123" t="s">
        <v>52</v>
      </c>
      <c r="W8858" s="137">
        <v>251.16</v>
      </c>
      <c r="X8858" s="136">
        <v>52.09</v>
      </c>
      <c r="Y8858" s="137">
        <v>6750</v>
      </c>
      <c r="Z8858" s="137">
        <f>W8858*Y8858</f>
        <v>1695330</v>
      </c>
      <c r="AA8858" s="119">
        <v>21</v>
      </c>
      <c r="AB8858" s="119">
        <v>32</v>
      </c>
      <c r="AC8858" s="137">
        <f>(Z8858*(100-AB8858))/100</f>
        <v>1152824.3999999999</v>
      </c>
      <c r="AD8858" s="137">
        <f>IF(AND(AC8858="",M8858=""),0,IF((AC8858=""),M8858, IF( (M8858=""),AC8858,SUM(AC8858:AC8868)+M8858)))</f>
        <v>3881377.2</v>
      </c>
      <c r="AE8858" s="137">
        <f>IF( (X8858=""),AD8858*1,AD8858*(X8858/100) )</f>
        <v>2021809.3834800003</v>
      </c>
      <c r="AF8858" s="137">
        <v>50000000</v>
      </c>
      <c r="AG8858" s="137">
        <f>IF((AF8858-AE8858) &gt; 1,0,IF((AF8858-AE8858)&lt;0,AE8858-AF8858,AF8858-AE8858))</f>
        <v>0</v>
      </c>
      <c r="AH8858" s="137">
        <v>0.02</v>
      </c>
    </row>
    <row r="8859" spans="1:34" s="173" customFormat="1" x14ac:dyDescent="0.55000000000000004">
      <c r="A8859" s="122"/>
      <c r="B8859" s="123"/>
      <c r="C8859" s="123"/>
      <c r="D8859" s="135"/>
      <c r="E8859" s="123"/>
      <c r="F8859" s="123"/>
      <c r="G8859" s="123"/>
      <c r="H8859" s="123"/>
      <c r="I8859" s="136"/>
      <c r="J8859" s="123"/>
      <c r="K8859" s="137"/>
      <c r="L8859" s="137"/>
      <c r="M8859" s="137"/>
      <c r="N8859" s="123">
        <v>2</v>
      </c>
      <c r="O8859" s="108" t="s">
        <v>12061</v>
      </c>
      <c r="P8859" s="138"/>
      <c r="Q8859" s="108" t="s">
        <v>12062</v>
      </c>
      <c r="R8859" s="108" t="s">
        <v>8956</v>
      </c>
      <c r="S8859" s="139" t="s">
        <v>12065</v>
      </c>
      <c r="T8859" s="123" t="s">
        <v>51</v>
      </c>
      <c r="U8859" s="123" t="s">
        <v>45</v>
      </c>
      <c r="V8859" s="123" t="s">
        <v>52</v>
      </c>
      <c r="W8859" s="137">
        <v>189.1</v>
      </c>
      <c r="X8859" s="136">
        <v>39.22</v>
      </c>
      <c r="Y8859" s="137">
        <v>6750</v>
      </c>
      <c r="Z8859" s="137">
        <f>W8859*Y8859</f>
        <v>1276425</v>
      </c>
      <c r="AA8859" s="119">
        <v>21</v>
      </c>
      <c r="AB8859" s="119">
        <v>32</v>
      </c>
      <c r="AC8859" s="137">
        <f>(Z8859*(100-AB8859))/100</f>
        <v>867969</v>
      </c>
      <c r="AD8859" s="137">
        <f>IF(AND(AC8859="",M8858=""),0,IF((AC8859=""),M8858, IF( (M8858=""),AC8859,SUM(AC8858:AC8868)+M8858)))</f>
        <v>3881377.2</v>
      </c>
      <c r="AE8859" s="137">
        <f>IF( (X8859=""),AD8859*1,AD8859*(X8859/100) )</f>
        <v>1522276.13784</v>
      </c>
      <c r="AF8859" s="137">
        <v>50000000</v>
      </c>
      <c r="AG8859" s="137">
        <f>IF((AF8859-AE8859) &gt; 1,0,IF((AF8859-AE8859)&lt;0,AE8859-AF8859,AF8859-AE8859))</f>
        <v>0</v>
      </c>
      <c r="AH8859" s="137">
        <v>0.02</v>
      </c>
    </row>
    <row r="8860" spans="1:34" s="173" customFormat="1" x14ac:dyDescent="0.55000000000000004">
      <c r="A8860" s="122"/>
      <c r="B8860" s="123"/>
      <c r="C8860" s="123"/>
      <c r="D8860" s="135"/>
      <c r="E8860" s="123"/>
      <c r="F8860" s="123"/>
      <c r="G8860" s="123"/>
      <c r="H8860" s="123"/>
      <c r="I8860" s="136"/>
      <c r="J8860" s="123"/>
      <c r="K8860" s="137"/>
      <c r="L8860" s="137"/>
      <c r="M8860" s="137"/>
      <c r="N8860" s="123">
        <v>3</v>
      </c>
      <c r="O8860" s="108" t="s">
        <v>12061</v>
      </c>
      <c r="P8860" s="138"/>
      <c r="Q8860" s="108" t="s">
        <v>12062</v>
      </c>
      <c r="R8860" s="108" t="s">
        <v>8956</v>
      </c>
      <c r="S8860" s="139" t="s">
        <v>12066</v>
      </c>
      <c r="T8860" s="123" t="s">
        <v>51</v>
      </c>
      <c r="U8860" s="123" t="s">
        <v>45</v>
      </c>
      <c r="V8860" s="123" t="s">
        <v>52</v>
      </c>
      <c r="W8860" s="137">
        <v>14.82</v>
      </c>
      <c r="X8860" s="136">
        <v>3.07</v>
      </c>
      <c r="Y8860" s="137">
        <v>6750</v>
      </c>
      <c r="Z8860" s="137">
        <f>W8860*Y8860</f>
        <v>100035</v>
      </c>
      <c r="AA8860" s="119">
        <v>21</v>
      </c>
      <c r="AB8860" s="119">
        <v>32</v>
      </c>
      <c r="AC8860" s="137">
        <f>(Z8860*(100-AB8860))/100</f>
        <v>68023.8</v>
      </c>
      <c r="AD8860" s="137">
        <f>IF(AND(AC8860="",M8858=""),0,IF((AC8860=""),M8858, IF( (M8858=""),AC8860,SUM(AC8858:AC8868)+M8858)))</f>
        <v>3881377.2</v>
      </c>
      <c r="AE8860" s="137">
        <f>IF( (X8860=""),AD8860*1,AD8860*(X8860/100) )</f>
        <v>119158.28004</v>
      </c>
      <c r="AF8860" s="137">
        <v>50000000</v>
      </c>
      <c r="AG8860" s="137">
        <f>IF((AF8860-AE8860) &gt; 1,0,IF((AF8860-AE8860)&lt;0,AE8860-AF8860,AF8860-AE8860))</f>
        <v>0</v>
      </c>
      <c r="AH8860" s="137">
        <v>0.02</v>
      </c>
    </row>
    <row r="8861" spans="1:34" s="173" customFormat="1" x14ac:dyDescent="0.55000000000000004">
      <c r="A8861" s="122"/>
      <c r="B8861" s="123"/>
      <c r="C8861" s="123"/>
      <c r="D8861" s="135"/>
      <c r="E8861" s="123"/>
      <c r="F8861" s="123"/>
      <c r="G8861" s="123"/>
      <c r="H8861" s="123"/>
      <c r="I8861" s="136"/>
      <c r="J8861" s="123"/>
      <c r="K8861" s="137"/>
      <c r="L8861" s="137"/>
      <c r="M8861" s="137"/>
      <c r="N8861" s="123">
        <v>4</v>
      </c>
      <c r="O8861" s="108" t="s">
        <v>12061</v>
      </c>
      <c r="P8861" s="138"/>
      <c r="Q8861" s="108" t="s">
        <v>12062</v>
      </c>
      <c r="R8861" s="108" t="s">
        <v>8956</v>
      </c>
      <c r="S8861" s="139" t="s">
        <v>12066</v>
      </c>
      <c r="T8861" s="123" t="s">
        <v>55</v>
      </c>
      <c r="U8861" s="123" t="s">
        <v>45</v>
      </c>
      <c r="V8861" s="123" t="s">
        <v>52</v>
      </c>
      <c r="W8861" s="137">
        <v>27.04</v>
      </c>
      <c r="X8861" s="136">
        <v>5.61</v>
      </c>
      <c r="Y8861" s="137">
        <v>0</v>
      </c>
      <c r="Z8861" s="137">
        <f>W8861*Y8861</f>
        <v>0</v>
      </c>
      <c r="AA8861" s="119">
        <v>21</v>
      </c>
      <c r="AB8861" s="119">
        <v>32</v>
      </c>
      <c r="AC8861" s="137">
        <f>(Z8861*(100-AB8861))/100</f>
        <v>0</v>
      </c>
      <c r="AD8861" s="137">
        <f>IF(AND(AC8861="",M8858=""),0,IF((AC8861=""),M8858, IF( (M8858=""),AC8861,SUM(AC8858:AC8868)+M8858)))</f>
        <v>3881377.2</v>
      </c>
      <c r="AE8861" s="137">
        <f>IF( (X8861=""),AD8861*1,AD8861*(X8861/100) )</f>
        <v>217745.26092000003</v>
      </c>
      <c r="AF8861" s="137">
        <v>50000000</v>
      </c>
      <c r="AG8861" s="137">
        <f>IF((AF8861-AE8861) &gt; 1,0,IF((AF8861-AE8861)&lt;0,AE8861-AF8861,AF8861-AE8861))</f>
        <v>0</v>
      </c>
      <c r="AH8861" s="137">
        <v>0.02</v>
      </c>
    </row>
    <row r="8862" spans="1:34" s="173" customFormat="1" x14ac:dyDescent="0.55000000000000004">
      <c r="A8862" s="122"/>
      <c r="B8862" s="123"/>
      <c r="C8862" s="123"/>
      <c r="D8862" s="135"/>
      <c r="E8862" s="123"/>
      <c r="F8862" s="123"/>
      <c r="G8862" s="123"/>
      <c r="H8862" s="123"/>
      <c r="I8862" s="136"/>
      <c r="J8862" s="123"/>
      <c r="K8862" s="137"/>
      <c r="L8862" s="137" t="s">
        <v>63</v>
      </c>
      <c r="M8862" s="137">
        <f>SUM(M8858:M8861)</f>
        <v>231000</v>
      </c>
      <c r="N8862" s="123"/>
      <c r="O8862" s="108"/>
      <c r="P8862" s="138"/>
      <c r="Q8862" s="108"/>
      <c r="R8862" s="108"/>
      <c r="S8862" s="139"/>
      <c r="T8862" s="123"/>
      <c r="U8862" s="123"/>
      <c r="V8862" s="123"/>
      <c r="W8862" s="137"/>
      <c r="X8862" s="136"/>
      <c r="Y8862" s="137"/>
      <c r="Z8862" s="137"/>
      <c r="AA8862" s="119"/>
      <c r="AB8862" s="119"/>
      <c r="AC8862" s="137"/>
      <c r="AD8862" s="137"/>
      <c r="AE8862" s="137">
        <f>SUM(AE8858:AE8861)</f>
        <v>3880989.0622800002</v>
      </c>
      <c r="AF8862" s="137"/>
      <c r="AG8862" s="137">
        <f>SUM(AG8858:AG8861)</f>
        <v>0</v>
      </c>
      <c r="AH8862" s="137"/>
    </row>
    <row r="8863" spans="1:34" s="117" customFormat="1" x14ac:dyDescent="0.55000000000000004">
      <c r="A8863" s="125" t="s">
        <v>15345</v>
      </c>
      <c r="B8863" s="102">
        <v>3877</v>
      </c>
      <c r="C8863" s="102">
        <v>10669</v>
      </c>
      <c r="D8863" s="90"/>
      <c r="E8863" s="102" t="s">
        <v>34</v>
      </c>
      <c r="F8863" s="102">
        <v>25074</v>
      </c>
      <c r="G8863" s="102">
        <v>0</v>
      </c>
      <c r="H8863" s="102">
        <v>0</v>
      </c>
      <c r="I8863" s="98">
        <v>38</v>
      </c>
      <c r="J8863" s="102" t="s">
        <v>35</v>
      </c>
      <c r="K8863" s="94">
        <f>((G8863*400)+(H8863*100))+I8863</f>
        <v>38</v>
      </c>
      <c r="L8863" s="94">
        <v>2175</v>
      </c>
      <c r="M8863" s="94">
        <f>K8863*L8863</f>
        <v>82650</v>
      </c>
      <c r="N8863" s="240">
        <v>1</v>
      </c>
      <c r="O8863" s="111" t="s">
        <v>15343</v>
      </c>
      <c r="P8863" s="96">
        <v>3570100847081</v>
      </c>
      <c r="Q8863" s="111" t="s">
        <v>15344</v>
      </c>
      <c r="R8863" s="111" t="s">
        <v>15346</v>
      </c>
      <c r="S8863" s="97"/>
      <c r="T8863" s="102" t="s">
        <v>44</v>
      </c>
      <c r="U8863" s="102" t="s">
        <v>45</v>
      </c>
      <c r="V8863" s="102" t="s">
        <v>52</v>
      </c>
      <c r="W8863" s="94">
        <v>96</v>
      </c>
      <c r="X8863" s="98">
        <v>40</v>
      </c>
      <c r="Y8863" s="94">
        <v>7150</v>
      </c>
      <c r="Z8863" s="94">
        <f>W8863*Y8863</f>
        <v>686400</v>
      </c>
      <c r="AA8863" s="89">
        <v>9</v>
      </c>
      <c r="AB8863" s="89">
        <v>9</v>
      </c>
      <c r="AC8863" s="94">
        <f>(Z8863*(100-AB8863))/100</f>
        <v>624624</v>
      </c>
      <c r="AD8863" s="94">
        <f>IF(AND(AC8863="",M8863=""),0,IF((AC8863=""),M8863, IF( (M8863=""),AC8863,SUM(AC8863:AC8865)+M8863)))</f>
        <v>1644210</v>
      </c>
      <c r="AE8863" s="94">
        <f>IF( (X8863=""),AD8863*1,AD8863*(X8863/100) )</f>
        <v>657684</v>
      </c>
      <c r="AF8863" s="94">
        <v>0</v>
      </c>
      <c r="AG8863" s="94">
        <f>IF((AF8863-AE8863) &gt; 1,0,IF((AF8863-AE8863)&lt;0,AE8863-AF8863,AF8863-AE8863))</f>
        <v>657684</v>
      </c>
      <c r="AH8863" s="94">
        <v>0.02</v>
      </c>
    </row>
    <row r="8864" spans="1:34" s="117" customFormat="1" x14ac:dyDescent="0.55000000000000004">
      <c r="A8864" s="125"/>
      <c r="B8864" s="102"/>
      <c r="C8864" s="102"/>
      <c r="D8864" s="90"/>
      <c r="E8864" s="102"/>
      <c r="F8864" s="102"/>
      <c r="G8864" s="102"/>
      <c r="H8864" s="102"/>
      <c r="I8864" s="98"/>
      <c r="J8864" s="102"/>
      <c r="K8864" s="94"/>
      <c r="L8864" s="94"/>
      <c r="M8864" s="94"/>
      <c r="N8864" s="102"/>
      <c r="O8864" s="111"/>
      <c r="P8864" s="96"/>
      <c r="Q8864" s="111"/>
      <c r="R8864" s="111"/>
      <c r="S8864" s="97"/>
      <c r="T8864" s="102" t="s">
        <v>44</v>
      </c>
      <c r="U8864" s="102"/>
      <c r="V8864" s="102" t="s">
        <v>52</v>
      </c>
      <c r="W8864" s="94">
        <v>96</v>
      </c>
      <c r="X8864" s="98">
        <v>40</v>
      </c>
      <c r="Y8864" s="94">
        <v>7150</v>
      </c>
      <c r="Z8864" s="94">
        <f>W8864*Y8864</f>
        <v>686400</v>
      </c>
      <c r="AA8864" s="89">
        <v>9</v>
      </c>
      <c r="AB8864" s="89">
        <v>9</v>
      </c>
      <c r="AC8864" s="94">
        <f>(Z8864*(100-AB8864))/100</f>
        <v>624624</v>
      </c>
      <c r="AD8864" s="94">
        <f>IF(AND(AC8864="",M8863=""),0,IF((AC8864=""),M8863, IF( (M8863=""),AC8864,SUM(AC8863:AC8865)+M8863)))</f>
        <v>1644210</v>
      </c>
      <c r="AE8864" s="94">
        <f>IF( (X8864=""),AD8864*1,AD8864*(X8864/100) )</f>
        <v>657684</v>
      </c>
      <c r="AF8864" s="94">
        <v>0</v>
      </c>
      <c r="AG8864" s="94">
        <f>IF((AF8864-AE8864) &gt; 1,0,IF((AF8864-AE8864)&lt;0,AE8864-AF8864,AF8864-AE8864))</f>
        <v>657684</v>
      </c>
      <c r="AH8864" s="94">
        <v>0.02</v>
      </c>
    </row>
    <row r="8865" spans="1:34" s="117" customFormat="1" x14ac:dyDescent="0.55000000000000004">
      <c r="A8865" s="125"/>
      <c r="B8865" s="102"/>
      <c r="C8865" s="102"/>
      <c r="D8865" s="90"/>
      <c r="E8865" s="102"/>
      <c r="F8865" s="102"/>
      <c r="G8865" s="102"/>
      <c r="H8865" s="102"/>
      <c r="I8865" s="98"/>
      <c r="J8865" s="102"/>
      <c r="K8865" s="94"/>
      <c r="L8865" s="94"/>
      <c r="M8865" s="94"/>
      <c r="N8865" s="102"/>
      <c r="O8865" s="111"/>
      <c r="P8865" s="96"/>
      <c r="Q8865" s="111"/>
      <c r="R8865" s="111"/>
      <c r="S8865" s="97"/>
      <c r="T8865" s="102" t="s">
        <v>44</v>
      </c>
      <c r="U8865" s="102"/>
      <c r="V8865" s="102" t="s">
        <v>52</v>
      </c>
      <c r="W8865" s="94">
        <v>48</v>
      </c>
      <c r="X8865" s="98">
        <v>20</v>
      </c>
      <c r="Y8865" s="94">
        <v>7150</v>
      </c>
      <c r="Z8865" s="94">
        <f>W8865*Y8865</f>
        <v>343200</v>
      </c>
      <c r="AA8865" s="89">
        <v>9</v>
      </c>
      <c r="AB8865" s="89">
        <v>9</v>
      </c>
      <c r="AC8865" s="94">
        <f>(Z8865*(100-AB8865))/100</f>
        <v>312312</v>
      </c>
      <c r="AD8865" s="94">
        <f>IF(AND(AC8865="",M8863=""),0,IF((AC8865=""),M8863, IF( (M8863=""),AC8865,SUM(AC8863:AC8865)+M8863)))</f>
        <v>1644210</v>
      </c>
      <c r="AE8865" s="94">
        <f>IF( (X8865=""),AD8865*1,AD8865*(X8865/100) )</f>
        <v>328842</v>
      </c>
      <c r="AF8865" s="94">
        <v>0</v>
      </c>
      <c r="AG8865" s="94">
        <f>IF((AF8865-AE8865) &gt; 1,0,IF((AF8865-AE8865)&lt;0,AE8865-AF8865,AF8865-AE8865))</f>
        <v>328842</v>
      </c>
      <c r="AH8865" s="94">
        <v>0.02</v>
      </c>
    </row>
    <row r="8866" spans="1:34" s="99" customFormat="1" x14ac:dyDescent="0.55000000000000004">
      <c r="A8866" s="107"/>
      <c r="B8866" s="102"/>
      <c r="C8866" s="102"/>
      <c r="D8866" s="90"/>
      <c r="E8866" s="102"/>
      <c r="F8866" s="102"/>
      <c r="G8866" s="102"/>
      <c r="H8866" s="102"/>
      <c r="I8866" s="98"/>
      <c r="J8866" s="102"/>
      <c r="K8866" s="94"/>
      <c r="L8866" s="94" t="s">
        <v>63</v>
      </c>
      <c r="M8866" s="94">
        <f>SUM(M8863:M8865)</f>
        <v>82650</v>
      </c>
      <c r="N8866" s="102"/>
      <c r="O8866" s="111"/>
      <c r="P8866" s="96"/>
      <c r="Q8866" s="111"/>
      <c r="R8866" s="111"/>
      <c r="S8866" s="97"/>
      <c r="T8866" s="102"/>
      <c r="U8866" s="102"/>
      <c r="V8866" s="102"/>
      <c r="W8866" s="94"/>
      <c r="X8866" s="98"/>
      <c r="Y8866" s="94"/>
      <c r="Z8866" s="94"/>
      <c r="AA8866" s="89"/>
      <c r="AB8866" s="89"/>
      <c r="AC8866" s="94"/>
      <c r="AD8866" s="94"/>
      <c r="AE8866" s="94">
        <f>SUM(AE8863:AE8865)</f>
        <v>1644210</v>
      </c>
      <c r="AF8866" s="94"/>
      <c r="AG8866" s="94">
        <f>SUM(AG8863:AG8865)</f>
        <v>1644210</v>
      </c>
      <c r="AH8866" s="94"/>
    </row>
    <row r="8867" spans="1:34" s="173" customFormat="1" x14ac:dyDescent="0.55000000000000004">
      <c r="A8867" s="122" t="s">
        <v>12067</v>
      </c>
      <c r="B8867" s="123">
        <v>4111</v>
      </c>
      <c r="C8867" s="123">
        <v>9256</v>
      </c>
      <c r="D8867" s="135" t="s">
        <v>12068</v>
      </c>
      <c r="E8867" s="123" t="s">
        <v>34</v>
      </c>
      <c r="F8867" s="123">
        <v>17636</v>
      </c>
      <c r="G8867" s="123">
        <v>1</v>
      </c>
      <c r="H8867" s="123">
        <v>1</v>
      </c>
      <c r="I8867" s="136">
        <v>51</v>
      </c>
      <c r="J8867" s="123" t="s">
        <v>38</v>
      </c>
      <c r="K8867" s="137">
        <f>((G8867*400)+(H8867*100))+I8867</f>
        <v>551</v>
      </c>
      <c r="L8867" s="137">
        <v>250</v>
      </c>
      <c r="M8867" s="137">
        <f>K8867*L8867</f>
        <v>137750</v>
      </c>
      <c r="N8867" s="123"/>
      <c r="O8867" s="108"/>
      <c r="P8867" s="138"/>
      <c r="Q8867" s="108"/>
      <c r="R8867" s="108"/>
      <c r="S8867" s="139"/>
      <c r="T8867" s="123"/>
      <c r="U8867" s="123"/>
      <c r="V8867" s="123"/>
      <c r="W8867" s="137"/>
      <c r="X8867" s="136"/>
      <c r="Y8867" s="137"/>
      <c r="Z8867" s="137"/>
      <c r="AA8867" s="119"/>
      <c r="AB8867" s="119"/>
      <c r="AC8867" s="137"/>
      <c r="AD8867" s="137">
        <f>IF(AND(AC8867="",M8867=""),0,IF((AC8867=""),M8867,IF((M8867=""),AC8867,AC8867+M8867)))</f>
        <v>137750</v>
      </c>
      <c r="AE8867" s="137">
        <f>IF( (X8867=""),AD8867*1,AD8867*(X8867/100) )</f>
        <v>137750</v>
      </c>
      <c r="AF8867" s="137">
        <v>50000000</v>
      </c>
      <c r="AG8867" s="137">
        <f>IF((AF8867-AE8867) &gt; 1,0,IF((AF8867-AE8867)&lt;0,AE8867-AF8867,AF8867-AE8867))</f>
        <v>0</v>
      </c>
      <c r="AH8867" s="137">
        <v>0.01</v>
      </c>
    </row>
    <row r="8868" spans="1:34" s="173" customFormat="1" x14ac:dyDescent="0.55000000000000004">
      <c r="A8868" s="122"/>
      <c r="B8868" s="123"/>
      <c r="C8868" s="123"/>
      <c r="D8868" s="135"/>
      <c r="E8868" s="123"/>
      <c r="F8868" s="123"/>
      <c r="G8868" s="123"/>
      <c r="H8868" s="123"/>
      <c r="I8868" s="136"/>
      <c r="J8868" s="123"/>
      <c r="K8868" s="137"/>
      <c r="L8868" s="137" t="s">
        <v>63</v>
      </c>
      <c r="M8868" s="137">
        <f>SUM(M8867:M8867)</f>
        <v>137750</v>
      </c>
      <c r="N8868" s="123"/>
      <c r="O8868" s="108"/>
      <c r="P8868" s="138"/>
      <c r="Q8868" s="108"/>
      <c r="R8868" s="108"/>
      <c r="S8868" s="139"/>
      <c r="T8868" s="123"/>
      <c r="U8868" s="123"/>
      <c r="V8868" s="123"/>
      <c r="W8868" s="137"/>
      <c r="X8868" s="136"/>
      <c r="Y8868" s="137"/>
      <c r="Z8868" s="137"/>
      <c r="AA8868" s="119"/>
      <c r="AB8868" s="119"/>
      <c r="AC8868" s="137"/>
      <c r="AD8868" s="137"/>
      <c r="AE8868" s="137">
        <f>SUM(AE8867:AE8867)</f>
        <v>137750</v>
      </c>
      <c r="AF8868" s="137"/>
      <c r="AG8868" s="137">
        <f>SUM(AG8867:AG8867)</f>
        <v>0</v>
      </c>
      <c r="AH8868" s="137"/>
    </row>
    <row r="8869" spans="1:34" s="173" customFormat="1" x14ac:dyDescent="0.55000000000000004">
      <c r="A8869" s="122" t="s">
        <v>12071</v>
      </c>
      <c r="B8869" s="123">
        <v>4112</v>
      </c>
      <c r="C8869" s="123">
        <v>6594</v>
      </c>
      <c r="D8869" s="135" t="s">
        <v>12072</v>
      </c>
      <c r="E8869" s="123" t="s">
        <v>34</v>
      </c>
      <c r="F8869" s="123">
        <v>23154</v>
      </c>
      <c r="G8869" s="123">
        <v>0</v>
      </c>
      <c r="H8869" s="123">
        <v>0</v>
      </c>
      <c r="I8869" s="136">
        <v>49</v>
      </c>
      <c r="J8869" s="123" t="s">
        <v>35</v>
      </c>
      <c r="K8869" s="137">
        <f>((G8869*400)+(H8869*100))+I8869</f>
        <v>49</v>
      </c>
      <c r="L8869" s="137">
        <v>650</v>
      </c>
      <c r="M8869" s="137">
        <f>K8869*L8869</f>
        <v>31850</v>
      </c>
      <c r="N8869" s="123">
        <v>1</v>
      </c>
      <c r="O8869" s="108" t="s">
        <v>12069</v>
      </c>
      <c r="P8869" s="138"/>
      <c r="Q8869" s="108" t="s">
        <v>12070</v>
      </c>
      <c r="R8869" s="108" t="s">
        <v>12073</v>
      </c>
      <c r="S8869" s="139" t="s">
        <v>12074</v>
      </c>
      <c r="T8869" s="123" t="s">
        <v>51</v>
      </c>
      <c r="U8869" s="123" t="s">
        <v>45</v>
      </c>
      <c r="V8869" s="123" t="s">
        <v>52</v>
      </c>
      <c r="W8869" s="137">
        <v>173.6</v>
      </c>
      <c r="X8869" s="136">
        <v>100</v>
      </c>
      <c r="Y8869" s="137">
        <v>6750</v>
      </c>
      <c r="Z8869" s="137">
        <f>W8869*Y8869</f>
        <v>1171800</v>
      </c>
      <c r="AA8869" s="119">
        <v>23</v>
      </c>
      <c r="AB8869" s="119">
        <v>36</v>
      </c>
      <c r="AC8869" s="137">
        <f>(Z8869*(100-AB8869))/100</f>
        <v>749952</v>
      </c>
      <c r="AD8869" s="137">
        <f>IF(AND(AC8869="",M8869=""),0,IF((AC8869=""),M8869, IF( (M8869=""),AC8869,SUM(AC8869:AC8870)+M8869)))</f>
        <v>781802</v>
      </c>
      <c r="AE8869" s="137">
        <f>IF( (X8869=""),AD8869*1,AD8869*(X8869/100) )</f>
        <v>781802</v>
      </c>
      <c r="AF8869" s="137">
        <v>50000000</v>
      </c>
      <c r="AG8869" s="137">
        <f>IF((AF8869-AE8869) &gt; 1,0,IF((AF8869-AE8869)&lt;0,AE8869-AF8869,AF8869-AE8869))</f>
        <v>0</v>
      </c>
      <c r="AH8869" s="137">
        <v>0.02</v>
      </c>
    </row>
    <row r="8870" spans="1:34" s="173" customFormat="1" x14ac:dyDescent="0.55000000000000004">
      <c r="A8870" s="122"/>
      <c r="B8870" s="123"/>
      <c r="C8870" s="123"/>
      <c r="D8870" s="135"/>
      <c r="E8870" s="123"/>
      <c r="F8870" s="123"/>
      <c r="G8870" s="123"/>
      <c r="H8870" s="123"/>
      <c r="I8870" s="136"/>
      <c r="J8870" s="123"/>
      <c r="K8870" s="137"/>
      <c r="L8870" s="137" t="s">
        <v>63</v>
      </c>
      <c r="M8870" s="137">
        <f>SUM(M8869:M8869)</f>
        <v>31850</v>
      </c>
      <c r="N8870" s="123"/>
      <c r="O8870" s="108"/>
      <c r="P8870" s="138"/>
      <c r="Q8870" s="108"/>
      <c r="R8870" s="108"/>
      <c r="S8870" s="139"/>
      <c r="T8870" s="123"/>
      <c r="U8870" s="123"/>
      <c r="V8870" s="123"/>
      <c r="W8870" s="137"/>
      <c r="X8870" s="136"/>
      <c r="Y8870" s="137"/>
      <c r="Z8870" s="137"/>
      <c r="AA8870" s="119"/>
      <c r="AB8870" s="119"/>
      <c r="AC8870" s="137"/>
      <c r="AD8870" s="137"/>
      <c r="AE8870" s="137">
        <f>SUM(AE8869:AE8869)</f>
        <v>781802</v>
      </c>
      <c r="AF8870" s="137"/>
      <c r="AG8870" s="137">
        <f>SUM(AG8869:AG8869)</f>
        <v>0</v>
      </c>
      <c r="AH8870" s="137"/>
    </row>
    <row r="8871" spans="1:34" s="173" customFormat="1" x14ac:dyDescent="0.55000000000000004">
      <c r="A8871" s="122" t="s">
        <v>1459</v>
      </c>
      <c r="B8871" s="197">
        <v>4114</v>
      </c>
      <c r="C8871" s="197">
        <v>9989</v>
      </c>
      <c r="D8871" s="198"/>
      <c r="E8871" s="197" t="s">
        <v>37</v>
      </c>
      <c r="F8871" s="197"/>
      <c r="G8871" s="197">
        <v>4</v>
      </c>
      <c r="H8871" s="197">
        <v>3</v>
      </c>
      <c r="I8871" s="199">
        <v>21</v>
      </c>
      <c r="J8871" s="123" t="s">
        <v>38</v>
      </c>
      <c r="K8871" s="171">
        <f>((G8871*400)+(H8871*100))+I8871</f>
        <v>1921</v>
      </c>
      <c r="L8871" s="171">
        <v>225</v>
      </c>
      <c r="M8871" s="171">
        <f>K8871*L8871</f>
        <v>432225</v>
      </c>
      <c r="N8871" s="197"/>
      <c r="O8871" s="122"/>
      <c r="P8871" s="200"/>
      <c r="Q8871" s="122"/>
      <c r="R8871" s="122"/>
      <c r="S8871" s="170"/>
      <c r="T8871" s="197"/>
      <c r="U8871" s="197"/>
      <c r="V8871" s="197"/>
      <c r="W8871" s="171"/>
      <c r="X8871" s="199"/>
      <c r="Y8871" s="171"/>
      <c r="Z8871" s="171"/>
      <c r="AA8871" s="201"/>
      <c r="AB8871" s="201"/>
      <c r="AC8871" s="171"/>
      <c r="AD8871" s="171">
        <f>IF(AND(AC8871="",M8871=""),0,IF((AC8871=""),M8871,IF((M8871=""),AC8871,AC8871+M8871)))</f>
        <v>432225</v>
      </c>
      <c r="AE8871" s="171">
        <f>IF( (X8871=""),AD8871*1,AD8871*(X8871/100) )</f>
        <v>432225</v>
      </c>
      <c r="AF8871" s="171">
        <v>0</v>
      </c>
      <c r="AG8871" s="171">
        <f>IF((AF8871-AE8871) &gt; 1,0,IF((AF8871-AE8871)&lt;0,AE8871-AF8871,AF8871-AE8871))</f>
        <v>432225</v>
      </c>
      <c r="AH8871" s="137">
        <v>0.01</v>
      </c>
    </row>
    <row r="8872" spans="1:34" s="173" customFormat="1" x14ac:dyDescent="0.55000000000000004">
      <c r="A8872" s="122"/>
      <c r="B8872" s="197">
        <v>4115</v>
      </c>
      <c r="C8872" s="197">
        <v>9990</v>
      </c>
      <c r="D8872" s="198"/>
      <c r="E8872" s="197" t="s">
        <v>37</v>
      </c>
      <c r="F8872" s="197"/>
      <c r="G8872" s="197">
        <v>3</v>
      </c>
      <c r="H8872" s="197">
        <v>3</v>
      </c>
      <c r="I8872" s="199">
        <v>51</v>
      </c>
      <c r="J8872" s="123" t="s">
        <v>38</v>
      </c>
      <c r="K8872" s="171">
        <f>((G8872*400)+(H8872*100))+I8872</f>
        <v>1551</v>
      </c>
      <c r="L8872" s="171">
        <v>225</v>
      </c>
      <c r="M8872" s="171">
        <f>K8872*L8872</f>
        <v>348975</v>
      </c>
      <c r="N8872" s="197"/>
      <c r="O8872" s="122"/>
      <c r="P8872" s="200"/>
      <c r="Q8872" s="122"/>
      <c r="R8872" s="122"/>
      <c r="S8872" s="170"/>
      <c r="T8872" s="197"/>
      <c r="U8872" s="197"/>
      <c r="V8872" s="197"/>
      <c r="W8872" s="171"/>
      <c r="X8872" s="199"/>
      <c r="Y8872" s="171"/>
      <c r="Z8872" s="171"/>
      <c r="AA8872" s="201"/>
      <c r="AB8872" s="201"/>
      <c r="AC8872" s="171"/>
      <c r="AD8872" s="171">
        <f>IF(AND(AC8872="",M8872=""),0,IF((AC8872=""),M8872,IF((M8872=""),AC8872,AC8872+M8872)))</f>
        <v>348975</v>
      </c>
      <c r="AE8872" s="171">
        <f>IF( (X8872=""),AD8872*1,AD8872*(X8872/100) )</f>
        <v>348975</v>
      </c>
      <c r="AF8872" s="171">
        <v>0</v>
      </c>
      <c r="AG8872" s="171">
        <f>IF((AF8872-AE8872) &gt; 1,0,IF((AF8872-AE8872)&lt;0,AE8872-AF8872,AF8872-AE8872))</f>
        <v>348975</v>
      </c>
      <c r="AH8872" s="137">
        <v>0.01</v>
      </c>
    </row>
    <row r="8873" spans="1:34" s="173" customFormat="1" x14ac:dyDescent="0.55000000000000004">
      <c r="A8873" s="122"/>
      <c r="B8873" s="197"/>
      <c r="C8873" s="197"/>
      <c r="D8873" s="198"/>
      <c r="E8873" s="197"/>
      <c r="F8873" s="197"/>
      <c r="G8873" s="197"/>
      <c r="H8873" s="197"/>
      <c r="I8873" s="199"/>
      <c r="J8873" s="123"/>
      <c r="K8873" s="171"/>
      <c r="L8873" s="171" t="s">
        <v>63</v>
      </c>
      <c r="M8873" s="171">
        <f>SUM(M8871:M8872)</f>
        <v>781200</v>
      </c>
      <c r="N8873" s="197"/>
      <c r="O8873" s="122"/>
      <c r="P8873" s="200"/>
      <c r="Q8873" s="122"/>
      <c r="R8873" s="122"/>
      <c r="S8873" s="170"/>
      <c r="T8873" s="197"/>
      <c r="U8873" s="197"/>
      <c r="V8873" s="197"/>
      <c r="W8873" s="171"/>
      <c r="X8873" s="199"/>
      <c r="Y8873" s="171"/>
      <c r="Z8873" s="171"/>
      <c r="AA8873" s="201"/>
      <c r="AB8873" s="201"/>
      <c r="AC8873" s="171"/>
      <c r="AD8873" s="171"/>
      <c r="AE8873" s="171">
        <f>SUM(AE8871:AE8872)</f>
        <v>781200</v>
      </c>
      <c r="AF8873" s="171"/>
      <c r="AG8873" s="171">
        <f>SUM(AG8871:AG8872)</f>
        <v>781200</v>
      </c>
      <c r="AH8873" s="137"/>
    </row>
    <row r="8874" spans="1:34" s="173" customFormat="1" x14ac:dyDescent="0.55000000000000004">
      <c r="A8874" s="122" t="s">
        <v>7478</v>
      </c>
      <c r="B8874" s="123">
        <v>4116</v>
      </c>
      <c r="C8874" s="123">
        <v>5728</v>
      </c>
      <c r="D8874" s="135" t="s">
        <v>12088</v>
      </c>
      <c r="E8874" s="123" t="s">
        <v>34</v>
      </c>
      <c r="F8874" s="123">
        <v>16555</v>
      </c>
      <c r="G8874" s="123">
        <v>0</v>
      </c>
      <c r="H8874" s="123">
        <v>1</v>
      </c>
      <c r="I8874" s="136">
        <v>23</v>
      </c>
      <c r="J8874" s="123" t="s">
        <v>35</v>
      </c>
      <c r="K8874" s="137">
        <f>((G8874*400)+(H8874*100))+I8874</f>
        <v>123</v>
      </c>
      <c r="L8874" s="137">
        <v>2425</v>
      </c>
      <c r="M8874" s="137">
        <f>K8874*L8874</f>
        <v>298275</v>
      </c>
      <c r="N8874" s="123">
        <v>1</v>
      </c>
      <c r="O8874" s="108" t="s">
        <v>12086</v>
      </c>
      <c r="P8874" s="138"/>
      <c r="Q8874" s="108" t="s">
        <v>12087</v>
      </c>
      <c r="R8874" s="108" t="s">
        <v>7489</v>
      </c>
      <c r="S8874" s="139" t="s">
        <v>12089</v>
      </c>
      <c r="T8874" s="123" t="s">
        <v>51</v>
      </c>
      <c r="U8874" s="123" t="s">
        <v>227</v>
      </c>
      <c r="V8874" s="123" t="s">
        <v>52</v>
      </c>
      <c r="W8874" s="137">
        <v>278.88</v>
      </c>
      <c r="X8874" s="136">
        <v>93.77</v>
      </c>
      <c r="Y8874" s="137">
        <v>6750</v>
      </c>
      <c r="Z8874" s="137">
        <f>W8874*Y8874</f>
        <v>1882440</v>
      </c>
      <c r="AA8874" s="119">
        <v>11</v>
      </c>
      <c r="AB8874" s="119">
        <v>34</v>
      </c>
      <c r="AC8874" s="137">
        <f>(Z8874*(100-AB8874))/100</f>
        <v>1242410.3999999999</v>
      </c>
      <c r="AD8874" s="137">
        <f>IF(AND(AC8874="",M8874=""),0,IF((AC8874=""),M8874, IF( (M8874=""),AC8874,SUM(AC8874:AC8879)+M8874)))</f>
        <v>2131622.25</v>
      </c>
      <c r="AE8874" s="137">
        <f>IF( (X8874=""),AD8874*1,AD8874*(X8874/100) )</f>
        <v>1998822.183825</v>
      </c>
      <c r="AF8874" s="137">
        <v>50000000</v>
      </c>
      <c r="AG8874" s="137">
        <f>IF((AF8874-AE8874) &gt; 1,0,IF((AF8874-AE8874)&lt;0,AE8874-AF8874,AF8874-AE8874))</f>
        <v>0</v>
      </c>
      <c r="AH8874" s="137">
        <v>0.02</v>
      </c>
    </row>
    <row r="8875" spans="1:34" s="173" customFormat="1" x14ac:dyDescent="0.55000000000000004">
      <c r="A8875" s="122"/>
      <c r="B8875" s="123"/>
      <c r="C8875" s="123"/>
      <c r="D8875" s="135"/>
      <c r="E8875" s="123"/>
      <c r="F8875" s="123"/>
      <c r="G8875" s="123"/>
      <c r="H8875" s="123"/>
      <c r="I8875" s="136"/>
      <c r="J8875" s="123"/>
      <c r="K8875" s="137"/>
      <c r="L8875" s="137"/>
      <c r="M8875" s="137"/>
      <c r="N8875" s="123">
        <v>2</v>
      </c>
      <c r="O8875" s="108" t="s">
        <v>12086</v>
      </c>
      <c r="P8875" s="138"/>
      <c r="Q8875" s="108" t="s">
        <v>12087</v>
      </c>
      <c r="R8875" s="108" t="s">
        <v>7489</v>
      </c>
      <c r="S8875" s="139" t="s">
        <v>12090</v>
      </c>
      <c r="T8875" s="123" t="s">
        <v>55</v>
      </c>
      <c r="U8875" s="123" t="s">
        <v>45</v>
      </c>
      <c r="V8875" s="123" t="s">
        <v>52</v>
      </c>
      <c r="W8875" s="137">
        <v>9.3000000000000007</v>
      </c>
      <c r="X8875" s="136">
        <v>3.13</v>
      </c>
      <c r="Y8875" s="137">
        <v>0</v>
      </c>
      <c r="Z8875" s="137">
        <f>W8875*Y8875</f>
        <v>0</v>
      </c>
      <c r="AA8875" s="119">
        <v>6</v>
      </c>
      <c r="AB8875" s="119">
        <v>6</v>
      </c>
      <c r="AC8875" s="137">
        <f>(Z8875*(100-AB8875))/100</f>
        <v>0</v>
      </c>
      <c r="AD8875" s="137">
        <f>IF(AND(AC8875="",M8874=""),0,IF((AC8875=""),M8874, IF( (M8874=""),AC8875,SUM(AC8874:AC8879)+M8874)))</f>
        <v>2131622.25</v>
      </c>
      <c r="AE8875" s="137">
        <f>IF( (X8875=""),AD8875*1,AD8875*(X8875/100) )</f>
        <v>66719.776425000004</v>
      </c>
      <c r="AF8875" s="137">
        <v>50000000</v>
      </c>
      <c r="AG8875" s="137">
        <f>IF((AF8875-AE8875) &gt; 1,0,IF((AF8875-AE8875)&lt;0,AE8875-AF8875,AF8875-AE8875))</f>
        <v>0</v>
      </c>
      <c r="AH8875" s="137">
        <v>0.02</v>
      </c>
    </row>
    <row r="8876" spans="1:34" s="173" customFormat="1" x14ac:dyDescent="0.55000000000000004">
      <c r="A8876" s="122"/>
      <c r="B8876" s="123"/>
      <c r="C8876" s="123"/>
      <c r="D8876" s="135"/>
      <c r="E8876" s="123"/>
      <c r="F8876" s="123"/>
      <c r="G8876" s="123"/>
      <c r="H8876" s="123"/>
      <c r="I8876" s="136"/>
      <c r="J8876" s="123"/>
      <c r="K8876" s="137"/>
      <c r="L8876" s="137"/>
      <c r="M8876" s="137"/>
      <c r="N8876" s="123">
        <v>3</v>
      </c>
      <c r="O8876" s="108" t="s">
        <v>12086</v>
      </c>
      <c r="P8876" s="138"/>
      <c r="Q8876" s="108" t="s">
        <v>12087</v>
      </c>
      <c r="R8876" s="108" t="s">
        <v>7489</v>
      </c>
      <c r="S8876" s="139" t="s">
        <v>12091</v>
      </c>
      <c r="T8876" s="123" t="s">
        <v>51</v>
      </c>
      <c r="U8876" s="123" t="s">
        <v>45</v>
      </c>
      <c r="V8876" s="123" t="s">
        <v>52</v>
      </c>
      <c r="W8876" s="137">
        <v>9.24</v>
      </c>
      <c r="X8876" s="136">
        <v>3.11</v>
      </c>
      <c r="Y8876" s="137">
        <v>6750</v>
      </c>
      <c r="Z8876" s="137">
        <f>W8876*Y8876</f>
        <v>62370</v>
      </c>
      <c r="AA8876" s="119">
        <v>21</v>
      </c>
      <c r="AB8876" s="119">
        <v>32</v>
      </c>
      <c r="AC8876" s="137">
        <f>(Z8876*(100-AB8876))/100</f>
        <v>42411.6</v>
      </c>
      <c r="AD8876" s="137">
        <f>IF(AND(AC8876="",M8874=""),0,IF((AC8876=""),M8874, IF( (M8874=""),AC8876,SUM(AC8874:AC8879)+M8874)))</f>
        <v>2131622.25</v>
      </c>
      <c r="AE8876" s="137">
        <f>IF( (X8876=""),AD8876*1,AD8876*(X8876/100) )</f>
        <v>66293.451975000004</v>
      </c>
      <c r="AF8876" s="137">
        <v>50000000</v>
      </c>
      <c r="AG8876" s="137">
        <f>IF((AF8876-AE8876) &gt; 1,0,IF((AF8876-AE8876)&lt;0,AE8876-AF8876,AF8876-AE8876))</f>
        <v>0</v>
      </c>
      <c r="AH8876" s="137">
        <v>0.02</v>
      </c>
    </row>
    <row r="8877" spans="1:34" s="173" customFormat="1" x14ac:dyDescent="0.55000000000000004">
      <c r="A8877" s="122"/>
      <c r="B8877" s="123">
        <v>4117</v>
      </c>
      <c r="C8877" s="123">
        <v>5770</v>
      </c>
      <c r="D8877" s="135" t="s">
        <v>12092</v>
      </c>
      <c r="E8877" s="123" t="s">
        <v>34</v>
      </c>
      <c r="F8877" s="123">
        <v>19891</v>
      </c>
      <c r="G8877" s="123">
        <v>0</v>
      </c>
      <c r="H8877" s="123">
        <v>0</v>
      </c>
      <c r="I8877" s="136">
        <v>44</v>
      </c>
      <c r="J8877" s="123" t="s">
        <v>35</v>
      </c>
      <c r="K8877" s="137">
        <f>((G8877*400)+(H8877*100))+I8877</f>
        <v>44</v>
      </c>
      <c r="L8877" s="137">
        <v>2425</v>
      </c>
      <c r="M8877" s="137">
        <f>K8877*L8877</f>
        <v>106700</v>
      </c>
      <c r="N8877" s="123">
        <v>1</v>
      </c>
      <c r="O8877" s="108" t="s">
        <v>12086</v>
      </c>
      <c r="P8877" s="138"/>
      <c r="Q8877" s="108" t="s">
        <v>12087</v>
      </c>
      <c r="R8877" s="108" t="s">
        <v>7489</v>
      </c>
      <c r="S8877" s="139" t="s">
        <v>12093</v>
      </c>
      <c r="T8877" s="123" t="s">
        <v>51</v>
      </c>
      <c r="U8877" s="123" t="s">
        <v>45</v>
      </c>
      <c r="V8877" s="123" t="s">
        <v>52</v>
      </c>
      <c r="W8877" s="137">
        <v>86.45</v>
      </c>
      <c r="X8877" s="136">
        <v>100</v>
      </c>
      <c r="Y8877" s="137">
        <v>6750</v>
      </c>
      <c r="Z8877" s="137">
        <f>W8877*Y8877</f>
        <v>583537.5</v>
      </c>
      <c r="AA8877" s="119">
        <v>6</v>
      </c>
      <c r="AB8877" s="119">
        <v>6</v>
      </c>
      <c r="AC8877" s="137">
        <f>(Z8877*(100-AB8877))/100</f>
        <v>548525.25</v>
      </c>
      <c r="AD8877" s="137">
        <f>IF(AND(AC8877="",M8877=""),0,IF((AC8877=""),M8877, IF( (M8877=""),AC8877,SUM(AC8877:AC8878)+M8877)))</f>
        <v>655225.25</v>
      </c>
      <c r="AE8877" s="137">
        <f>IF( (X8877=""),AD8877*1,AD8877*(X8877/100) )</f>
        <v>655225.25</v>
      </c>
      <c r="AF8877" s="137">
        <v>50000000</v>
      </c>
      <c r="AG8877" s="137">
        <f>IF((AF8877-AE8877) &gt; 1,0,IF((AF8877-AE8877)&lt;0,AE8877-AF8877,AF8877-AE8877))</f>
        <v>0</v>
      </c>
      <c r="AH8877" s="137">
        <v>0.02</v>
      </c>
    </row>
    <row r="8878" spans="1:34" s="173" customFormat="1" x14ac:dyDescent="0.55000000000000004">
      <c r="A8878" s="122"/>
      <c r="B8878" s="123"/>
      <c r="C8878" s="123"/>
      <c r="D8878" s="135"/>
      <c r="E8878" s="123"/>
      <c r="F8878" s="123"/>
      <c r="G8878" s="123"/>
      <c r="H8878" s="123"/>
      <c r="I8878" s="136"/>
      <c r="J8878" s="123"/>
      <c r="K8878" s="137"/>
      <c r="L8878" s="137" t="s">
        <v>63</v>
      </c>
      <c r="M8878" s="137">
        <f>SUM(M8874:M8877)</f>
        <v>404975</v>
      </c>
      <c r="N8878" s="123"/>
      <c r="O8878" s="108"/>
      <c r="P8878" s="138"/>
      <c r="Q8878" s="108"/>
      <c r="R8878" s="108"/>
      <c r="S8878" s="139"/>
      <c r="T8878" s="123"/>
      <c r="U8878" s="123"/>
      <c r="V8878" s="123"/>
      <c r="W8878" s="137"/>
      <c r="X8878" s="136"/>
      <c r="Y8878" s="137"/>
      <c r="Z8878" s="137"/>
      <c r="AA8878" s="119"/>
      <c r="AB8878" s="119"/>
      <c r="AC8878" s="137"/>
      <c r="AD8878" s="137"/>
      <c r="AE8878" s="137">
        <f>SUM(AE8874:AE8877)</f>
        <v>2787060.6622250001</v>
      </c>
      <c r="AF8878" s="137"/>
      <c r="AG8878" s="137">
        <f>SUM(AG8874:AG8877)</f>
        <v>0</v>
      </c>
      <c r="AH8878" s="137"/>
    </row>
    <row r="8879" spans="1:34" s="173" customFormat="1" x14ac:dyDescent="0.55000000000000004">
      <c r="A8879" s="122" t="s">
        <v>12094</v>
      </c>
      <c r="B8879" s="123">
        <v>4118</v>
      </c>
      <c r="C8879" s="123">
        <v>7012</v>
      </c>
      <c r="D8879" s="135" t="s">
        <v>12095</v>
      </c>
      <c r="E8879" s="123" t="s">
        <v>34</v>
      </c>
      <c r="F8879" s="123">
        <v>11428</v>
      </c>
      <c r="G8879" s="123">
        <v>0</v>
      </c>
      <c r="H8879" s="123">
        <v>0</v>
      </c>
      <c r="I8879" s="136">
        <v>61</v>
      </c>
      <c r="J8879" s="123" t="s">
        <v>68</v>
      </c>
      <c r="K8879" s="137">
        <f>((G8879*400)+(H8879*100))+I8879</f>
        <v>61</v>
      </c>
      <c r="L8879" s="137">
        <v>850</v>
      </c>
      <c r="M8879" s="137">
        <f>K8879*L8879</f>
        <v>51850</v>
      </c>
      <c r="N8879" s="123"/>
      <c r="O8879" s="108"/>
      <c r="P8879" s="138"/>
      <c r="Q8879" s="108"/>
      <c r="R8879" s="108"/>
      <c r="S8879" s="139"/>
      <c r="T8879" s="123"/>
      <c r="U8879" s="123"/>
      <c r="V8879" s="123"/>
      <c r="W8879" s="137"/>
      <c r="X8879" s="136"/>
      <c r="Y8879" s="137"/>
      <c r="Z8879" s="137"/>
      <c r="AA8879" s="119"/>
      <c r="AB8879" s="119"/>
      <c r="AC8879" s="137"/>
      <c r="AD8879" s="137">
        <f>IF(AND(AC8879="",M8879=""),0,IF((AC8879=""),M8879,IF((M8879=""),AC8879,AC8879+M8879)))</f>
        <v>51850</v>
      </c>
      <c r="AE8879" s="137">
        <f>IF( (X8879=""),AD8879*1,AD8879*(X8879/100) )</f>
        <v>51850</v>
      </c>
      <c r="AF8879" s="137">
        <v>0</v>
      </c>
      <c r="AG8879" s="137">
        <f>IF((AF8879-AE8879) &gt; 1,0,IF((AF8879-AE8879)&lt;0,AE8879-AF8879,AF8879-AE8879))</f>
        <v>51850</v>
      </c>
      <c r="AH8879" s="137">
        <v>0.3</v>
      </c>
    </row>
    <row r="8880" spans="1:34" s="173" customFormat="1" x14ac:dyDescent="0.55000000000000004">
      <c r="A8880" s="122"/>
      <c r="B8880" s="123"/>
      <c r="C8880" s="123"/>
      <c r="D8880" s="135"/>
      <c r="E8880" s="123"/>
      <c r="F8880" s="123"/>
      <c r="G8880" s="123"/>
      <c r="H8880" s="123"/>
      <c r="I8880" s="136"/>
      <c r="J8880" s="123"/>
      <c r="K8880" s="137"/>
      <c r="L8880" s="137" t="s">
        <v>63</v>
      </c>
      <c r="M8880" s="137">
        <f>SUM(M8879:M8879)</f>
        <v>51850</v>
      </c>
      <c r="N8880" s="123"/>
      <c r="O8880" s="108"/>
      <c r="P8880" s="138"/>
      <c r="Q8880" s="108"/>
      <c r="R8880" s="108"/>
      <c r="S8880" s="139"/>
      <c r="T8880" s="123"/>
      <c r="U8880" s="123"/>
      <c r="V8880" s="123"/>
      <c r="W8880" s="137"/>
      <c r="X8880" s="136"/>
      <c r="Y8880" s="137"/>
      <c r="Z8880" s="137"/>
      <c r="AA8880" s="119"/>
      <c r="AB8880" s="119"/>
      <c r="AC8880" s="137"/>
      <c r="AD8880" s="137"/>
      <c r="AE8880" s="137">
        <f>SUM(AE8879:AE8879)</f>
        <v>51850</v>
      </c>
      <c r="AF8880" s="137"/>
      <c r="AG8880" s="137">
        <f>SUM(AG8879:AG8879)</f>
        <v>51850</v>
      </c>
      <c r="AH8880" s="137"/>
    </row>
    <row r="8881" spans="1:34" s="173" customFormat="1" x14ac:dyDescent="0.55000000000000004">
      <c r="A8881" s="122" t="s">
        <v>4673</v>
      </c>
      <c r="B8881" s="123">
        <v>4121</v>
      </c>
      <c r="C8881" s="123">
        <v>5178</v>
      </c>
      <c r="D8881" s="135" t="s">
        <v>12096</v>
      </c>
      <c r="E8881" s="123" t="s">
        <v>34</v>
      </c>
      <c r="F8881" s="123">
        <v>19675</v>
      </c>
      <c r="G8881" s="123">
        <v>30</v>
      </c>
      <c r="H8881" s="123">
        <v>0</v>
      </c>
      <c r="I8881" s="136">
        <v>59.700000000000998</v>
      </c>
      <c r="J8881" s="123" t="s">
        <v>38</v>
      </c>
      <c r="K8881" s="137">
        <f>((G8881*400)+(H8881*100))+I8881</f>
        <v>12059.7</v>
      </c>
      <c r="L8881" s="137">
        <v>225</v>
      </c>
      <c r="M8881" s="137">
        <f>K8881*L8881</f>
        <v>2713432.5</v>
      </c>
      <c r="N8881" s="123"/>
      <c r="O8881" s="108"/>
      <c r="P8881" s="138"/>
      <c r="Q8881" s="108"/>
      <c r="R8881" s="108"/>
      <c r="S8881" s="139"/>
      <c r="T8881" s="123"/>
      <c r="U8881" s="123"/>
      <c r="V8881" s="123"/>
      <c r="W8881" s="137"/>
      <c r="X8881" s="136"/>
      <c r="Y8881" s="137"/>
      <c r="Z8881" s="137"/>
      <c r="AA8881" s="119"/>
      <c r="AB8881" s="119"/>
      <c r="AC8881" s="137"/>
      <c r="AD8881" s="137">
        <f>IF(AND(AC8881="",M8881=""),0,IF((AC8881=""),M8881,IF((M8881=""),AC8881,AC8881+M8881)))</f>
        <v>2713432.5</v>
      </c>
      <c r="AE8881" s="137">
        <f>IF( (X8881=""),AD8881*1,AD8881*(X8881/100) )</f>
        <v>2713432.5</v>
      </c>
      <c r="AF8881" s="137">
        <v>50000000</v>
      </c>
      <c r="AG8881" s="137">
        <f>IF((AF8881-AE8881) &gt; 1,0,IF((AF8881-AE8881)&lt;0,AE8881-AF8881,AF8881-AE8881))</f>
        <v>0</v>
      </c>
      <c r="AH8881" s="137">
        <v>0.01</v>
      </c>
    </row>
    <row r="8882" spans="1:34" s="173" customFormat="1" x14ac:dyDescent="0.55000000000000004">
      <c r="A8882" s="122"/>
      <c r="B8882" s="123">
        <v>4122</v>
      </c>
      <c r="C8882" s="123">
        <v>5184</v>
      </c>
      <c r="D8882" s="135" t="s">
        <v>12097</v>
      </c>
      <c r="E8882" s="123" t="s">
        <v>34</v>
      </c>
      <c r="F8882" s="123">
        <v>19679</v>
      </c>
      <c r="G8882" s="123">
        <v>28</v>
      </c>
      <c r="H8882" s="123">
        <v>1</v>
      </c>
      <c r="I8882" s="136">
        <v>67.299999999999002</v>
      </c>
      <c r="J8882" s="123" t="s">
        <v>38</v>
      </c>
      <c r="K8882" s="137">
        <f>((G8882*400)+(H8882*100))+I8882</f>
        <v>11367.3</v>
      </c>
      <c r="L8882" s="137">
        <v>275</v>
      </c>
      <c r="M8882" s="137">
        <f>K8882*L8882</f>
        <v>3126007.5</v>
      </c>
      <c r="N8882" s="123"/>
      <c r="O8882" s="108"/>
      <c r="P8882" s="138"/>
      <c r="Q8882" s="108"/>
      <c r="R8882" s="108"/>
      <c r="S8882" s="139"/>
      <c r="T8882" s="123"/>
      <c r="U8882" s="123"/>
      <c r="V8882" s="123"/>
      <c r="W8882" s="137"/>
      <c r="X8882" s="136"/>
      <c r="Y8882" s="137"/>
      <c r="Z8882" s="137"/>
      <c r="AA8882" s="119"/>
      <c r="AB8882" s="119"/>
      <c r="AC8882" s="137"/>
      <c r="AD8882" s="137">
        <f>IF(AND(AC8882="",M8882=""),0,IF((AC8882=""),M8882,IF((M8882=""),AC8882,AC8882+M8882)))</f>
        <v>3126007.5</v>
      </c>
      <c r="AE8882" s="137">
        <f>IF( (X8882=""),AD8882*1,AD8882*(X8882/100) )</f>
        <v>3126007.5</v>
      </c>
      <c r="AF8882" s="137">
        <v>50000000</v>
      </c>
      <c r="AG8882" s="137">
        <f>IF((AF8882-AE8882) &gt; 1,0,IF((AF8882-AE8882)&lt;0,AE8882-AF8882,AF8882-AE8882))</f>
        <v>0</v>
      </c>
      <c r="AH8882" s="137">
        <v>0.01</v>
      </c>
    </row>
    <row r="8883" spans="1:34" s="173" customFormat="1" x14ac:dyDescent="0.55000000000000004">
      <c r="A8883" s="122"/>
      <c r="B8883" s="123"/>
      <c r="C8883" s="123"/>
      <c r="D8883" s="135"/>
      <c r="E8883" s="123"/>
      <c r="F8883" s="123"/>
      <c r="G8883" s="123"/>
      <c r="H8883" s="123"/>
      <c r="I8883" s="136"/>
      <c r="J8883" s="123"/>
      <c r="K8883" s="137"/>
      <c r="L8883" s="137" t="s">
        <v>63</v>
      </c>
      <c r="M8883" s="137">
        <f>SUM(M8881:M8882)</f>
        <v>5839440</v>
      </c>
      <c r="N8883" s="123"/>
      <c r="O8883" s="108"/>
      <c r="P8883" s="138"/>
      <c r="Q8883" s="108"/>
      <c r="R8883" s="108"/>
      <c r="S8883" s="139"/>
      <c r="T8883" s="123"/>
      <c r="U8883" s="123"/>
      <c r="V8883" s="123"/>
      <c r="W8883" s="137"/>
      <c r="X8883" s="136"/>
      <c r="Y8883" s="137"/>
      <c r="Z8883" s="137"/>
      <c r="AA8883" s="119"/>
      <c r="AB8883" s="119"/>
      <c r="AC8883" s="137"/>
      <c r="AD8883" s="137"/>
      <c r="AE8883" s="137">
        <f>SUM(AE8881:AE8882)</f>
        <v>5839440</v>
      </c>
      <c r="AF8883" s="137"/>
      <c r="AG8883" s="137">
        <f>SUM(AG8881:AG8882)</f>
        <v>0</v>
      </c>
      <c r="AH8883" s="137"/>
    </row>
    <row r="8884" spans="1:34" s="173" customFormat="1" x14ac:dyDescent="0.55000000000000004">
      <c r="A8884" s="122" t="s">
        <v>12100</v>
      </c>
      <c r="B8884" s="123">
        <v>4123</v>
      </c>
      <c r="C8884" s="123">
        <v>8543</v>
      </c>
      <c r="D8884" s="135" t="s">
        <v>12101</v>
      </c>
      <c r="E8884" s="123" t="s">
        <v>34</v>
      </c>
      <c r="F8884" s="123">
        <v>3817</v>
      </c>
      <c r="G8884" s="123">
        <v>0</v>
      </c>
      <c r="H8884" s="123">
        <v>1</v>
      </c>
      <c r="I8884" s="136">
        <v>33</v>
      </c>
      <c r="J8884" s="123" t="s">
        <v>35</v>
      </c>
      <c r="K8884" s="137">
        <f>((G8884*400)+(H8884*100))+I8884</f>
        <v>133</v>
      </c>
      <c r="L8884" s="137">
        <v>800</v>
      </c>
      <c r="M8884" s="137">
        <f>K8884*L8884</f>
        <v>106400</v>
      </c>
      <c r="N8884" s="123">
        <v>1</v>
      </c>
      <c r="O8884" s="108" t="s">
        <v>12098</v>
      </c>
      <c r="P8884" s="138">
        <v>3570800352769</v>
      </c>
      <c r="Q8884" s="108" t="s">
        <v>12099</v>
      </c>
      <c r="R8884" s="108" t="s">
        <v>12102</v>
      </c>
      <c r="S8884" s="139" t="s">
        <v>12103</v>
      </c>
      <c r="T8884" s="123" t="s">
        <v>51</v>
      </c>
      <c r="U8884" s="123" t="s">
        <v>45</v>
      </c>
      <c r="V8884" s="123" t="s">
        <v>52</v>
      </c>
      <c r="W8884" s="137">
        <v>453.72</v>
      </c>
      <c r="X8884" s="136">
        <v>100</v>
      </c>
      <c r="Y8884" s="137">
        <v>6750</v>
      </c>
      <c r="Z8884" s="137">
        <f>W8884*Y8884</f>
        <v>3062610</v>
      </c>
      <c r="AA8884" s="119">
        <v>6</v>
      </c>
      <c r="AB8884" s="119">
        <v>6</v>
      </c>
      <c r="AC8884" s="137">
        <f>(Z8884*(100-AB8884))/100</f>
        <v>2878853.4</v>
      </c>
      <c r="AD8884" s="137">
        <f>IF(AND(AC8884="",M8884=""),0,IF((AC8884=""),M8884, IF( (M8884=""),AC8884,SUM(AC8884:AC8885)+M8884)))</f>
        <v>2985253.4</v>
      </c>
      <c r="AE8884" s="137">
        <f>IF( (X8884=""),AD8884*1,AD8884*(X8884/100) )</f>
        <v>2985253.4</v>
      </c>
      <c r="AF8884" s="137">
        <v>50000000</v>
      </c>
      <c r="AG8884" s="137">
        <f>IF((AF8884-AE8884) &gt; 1,0,IF((AF8884-AE8884)&lt;0,AE8884-AF8884,AF8884-AE8884))</f>
        <v>0</v>
      </c>
      <c r="AH8884" s="137">
        <v>0.02</v>
      </c>
    </row>
    <row r="8885" spans="1:34" s="173" customFormat="1" x14ac:dyDescent="0.55000000000000004">
      <c r="A8885" s="122"/>
      <c r="B8885" s="123"/>
      <c r="C8885" s="123"/>
      <c r="D8885" s="135"/>
      <c r="E8885" s="123"/>
      <c r="F8885" s="123"/>
      <c r="G8885" s="123"/>
      <c r="H8885" s="123"/>
      <c r="I8885" s="136"/>
      <c r="J8885" s="123"/>
      <c r="K8885" s="137"/>
      <c r="L8885" s="137" t="s">
        <v>63</v>
      </c>
      <c r="M8885" s="137">
        <f>SUM(M8884:M8884)</f>
        <v>106400</v>
      </c>
      <c r="N8885" s="123"/>
      <c r="O8885" s="108"/>
      <c r="P8885" s="138"/>
      <c r="Q8885" s="108"/>
      <c r="R8885" s="108"/>
      <c r="S8885" s="139"/>
      <c r="T8885" s="123"/>
      <c r="U8885" s="123"/>
      <c r="V8885" s="123"/>
      <c r="W8885" s="137"/>
      <c r="X8885" s="136"/>
      <c r="Y8885" s="137"/>
      <c r="Z8885" s="137"/>
      <c r="AA8885" s="119"/>
      <c r="AB8885" s="119"/>
      <c r="AC8885" s="137"/>
      <c r="AD8885" s="137"/>
      <c r="AE8885" s="137">
        <f>SUM(AE8884:AE8884)</f>
        <v>2985253.4</v>
      </c>
      <c r="AF8885" s="137"/>
      <c r="AG8885" s="137">
        <f>SUM(AG8884:AG8884)</f>
        <v>0</v>
      </c>
      <c r="AH8885" s="137"/>
    </row>
    <row r="8886" spans="1:34" s="173" customFormat="1" x14ac:dyDescent="0.55000000000000004">
      <c r="A8886" s="122" t="s">
        <v>11727</v>
      </c>
      <c r="B8886" s="123">
        <v>4124</v>
      </c>
      <c r="C8886" s="123">
        <v>7871</v>
      </c>
      <c r="D8886" s="135" t="s">
        <v>12106</v>
      </c>
      <c r="E8886" s="123" t="s">
        <v>34</v>
      </c>
      <c r="F8886" s="123">
        <v>19696</v>
      </c>
      <c r="G8886" s="123">
        <v>0</v>
      </c>
      <c r="H8886" s="123">
        <v>2</v>
      </c>
      <c r="I8886" s="136">
        <v>71.099999999999994</v>
      </c>
      <c r="J8886" s="123" t="s">
        <v>35</v>
      </c>
      <c r="K8886" s="137">
        <f>((G8886*400)+(H8886*100))+I8886</f>
        <v>271.10000000000002</v>
      </c>
      <c r="L8886" s="137">
        <v>400</v>
      </c>
      <c r="M8886" s="137">
        <f>K8886*L8886</f>
        <v>108440.00000000001</v>
      </c>
      <c r="N8886" s="123">
        <v>1</v>
      </c>
      <c r="O8886" s="108" t="s">
        <v>12104</v>
      </c>
      <c r="P8886" s="138">
        <v>3570800246535</v>
      </c>
      <c r="Q8886" s="108" t="s">
        <v>12105</v>
      </c>
      <c r="R8886" s="108" t="s">
        <v>9043</v>
      </c>
      <c r="S8886" s="139" t="s">
        <v>12107</v>
      </c>
      <c r="T8886" s="123" t="s">
        <v>51</v>
      </c>
      <c r="U8886" s="123" t="s">
        <v>45</v>
      </c>
      <c r="V8886" s="123" t="s">
        <v>52</v>
      </c>
      <c r="W8886" s="137">
        <v>583.79999999999995</v>
      </c>
      <c r="X8886" s="136">
        <v>88.94</v>
      </c>
      <c r="Y8886" s="137">
        <v>6750</v>
      </c>
      <c r="Z8886" s="137">
        <f>W8886*Y8886</f>
        <v>3940649.9999999995</v>
      </c>
      <c r="AA8886" s="119">
        <v>6</v>
      </c>
      <c r="AB8886" s="119">
        <v>6</v>
      </c>
      <c r="AC8886" s="137">
        <f>(Z8886*(100-AB8886))/100</f>
        <v>3704210.9999999995</v>
      </c>
      <c r="AD8886" s="137">
        <f>IF(AND(AC8886="",M8886=""),0,IF((AC8886=""),M8886, IF( (M8886=""),AC8886,SUM(AC8886:AC8892)+M8886)))</f>
        <v>4060169.4499999997</v>
      </c>
      <c r="AE8886" s="137">
        <f>IF( (X8886=""),AD8886*1,AD8886*(X8886/100) )</f>
        <v>3611114.7088299994</v>
      </c>
      <c r="AF8886" s="137">
        <v>50000000</v>
      </c>
      <c r="AG8886" s="137">
        <f>IF((AF8886-AE8886) &gt; 1,0,IF((AF8886-AE8886)&lt;0,AE8886-AF8886,AF8886-AE8886))</f>
        <v>0</v>
      </c>
      <c r="AH8886" s="137">
        <v>0.02</v>
      </c>
    </row>
    <row r="8887" spans="1:34" s="173" customFormat="1" x14ac:dyDescent="0.55000000000000004">
      <c r="A8887" s="122"/>
      <c r="B8887" s="123"/>
      <c r="C8887" s="123"/>
      <c r="D8887" s="135"/>
      <c r="E8887" s="123"/>
      <c r="F8887" s="123"/>
      <c r="G8887" s="123"/>
      <c r="H8887" s="123"/>
      <c r="I8887" s="136"/>
      <c r="J8887" s="123"/>
      <c r="K8887" s="137"/>
      <c r="L8887" s="137"/>
      <c r="M8887" s="137"/>
      <c r="N8887" s="123">
        <v>2</v>
      </c>
      <c r="O8887" s="108" t="s">
        <v>12104</v>
      </c>
      <c r="P8887" s="138">
        <v>3570800246535</v>
      </c>
      <c r="Q8887" s="108" t="s">
        <v>12105</v>
      </c>
      <c r="R8887" s="108" t="s">
        <v>9043</v>
      </c>
      <c r="S8887" s="139" t="s">
        <v>12108</v>
      </c>
      <c r="T8887" s="123" t="s">
        <v>51</v>
      </c>
      <c r="U8887" s="123" t="s">
        <v>45</v>
      </c>
      <c r="V8887" s="123" t="s">
        <v>52</v>
      </c>
      <c r="W8887" s="137">
        <v>39.01</v>
      </c>
      <c r="X8887" s="136">
        <v>5.94</v>
      </c>
      <c r="Y8887" s="137">
        <v>6750</v>
      </c>
      <c r="Z8887" s="137">
        <f>W8887*Y8887</f>
        <v>263317.5</v>
      </c>
      <c r="AA8887" s="119">
        <v>6</v>
      </c>
      <c r="AB8887" s="119">
        <v>6</v>
      </c>
      <c r="AC8887" s="137">
        <f>(Z8887*(100-AB8887))/100</f>
        <v>247518.45</v>
      </c>
      <c r="AD8887" s="137">
        <f>IF(AND(AC8887="",M8886=""),0,IF((AC8887=""),M8886, IF( (M8886=""),AC8887,SUM(AC8886:AC8892)+M8886)))</f>
        <v>4060169.4499999997</v>
      </c>
      <c r="AE8887" s="137">
        <f>IF( (X8887=""),AD8887*1,AD8887*(X8887/100) )</f>
        <v>241174.06532999998</v>
      </c>
      <c r="AF8887" s="137">
        <v>50000000</v>
      </c>
      <c r="AG8887" s="137">
        <f>IF((AF8887-AE8887) &gt; 1,0,IF((AF8887-AE8887)&lt;0,AE8887-AF8887,AF8887-AE8887))</f>
        <v>0</v>
      </c>
      <c r="AH8887" s="137">
        <v>0.02</v>
      </c>
    </row>
    <row r="8888" spans="1:34" s="173" customFormat="1" x14ac:dyDescent="0.55000000000000004">
      <c r="A8888" s="122"/>
      <c r="B8888" s="123"/>
      <c r="C8888" s="123"/>
      <c r="D8888" s="135"/>
      <c r="E8888" s="123"/>
      <c r="F8888" s="123"/>
      <c r="G8888" s="123"/>
      <c r="H8888" s="123"/>
      <c r="I8888" s="136"/>
      <c r="J8888" s="123"/>
      <c r="K8888" s="137"/>
      <c r="L8888" s="137"/>
      <c r="M8888" s="137"/>
      <c r="N8888" s="123">
        <v>3</v>
      </c>
      <c r="O8888" s="108" t="s">
        <v>12104</v>
      </c>
      <c r="P8888" s="138">
        <v>3570800246535</v>
      </c>
      <c r="Q8888" s="108" t="s">
        <v>12105</v>
      </c>
      <c r="R8888" s="108" t="s">
        <v>9043</v>
      </c>
      <c r="S8888" s="139" t="s">
        <v>12109</v>
      </c>
      <c r="T8888" s="123" t="s">
        <v>55</v>
      </c>
      <c r="U8888" s="123" t="s">
        <v>45</v>
      </c>
      <c r="V8888" s="123" t="s">
        <v>52</v>
      </c>
      <c r="W8888" s="137">
        <v>33.6</v>
      </c>
      <c r="X8888" s="136">
        <v>5.12</v>
      </c>
      <c r="Y8888" s="137">
        <v>0</v>
      </c>
      <c r="Z8888" s="137">
        <f>W8888*Y8888</f>
        <v>0</v>
      </c>
      <c r="AA8888" s="119">
        <v>6</v>
      </c>
      <c r="AB8888" s="119">
        <v>6</v>
      </c>
      <c r="AC8888" s="137">
        <f>(Z8888*(100-AB8888))/100</f>
        <v>0</v>
      </c>
      <c r="AD8888" s="137">
        <f>IF(AND(AC8888="",M8886=""),0,IF((AC8888=""),M8886, IF( (M8886=""),AC8888,SUM(AC8886:AC8892)+M8886)))</f>
        <v>4060169.4499999997</v>
      </c>
      <c r="AE8888" s="137">
        <f>IF( (X8888=""),AD8888*1,AD8888*(X8888/100) )</f>
        <v>207880.67583999998</v>
      </c>
      <c r="AF8888" s="137">
        <v>50000000</v>
      </c>
      <c r="AG8888" s="137">
        <f>IF((AF8888-AE8888) &gt; 1,0,IF((AF8888-AE8888)&lt;0,AE8888-AF8888,AF8888-AE8888))</f>
        <v>0</v>
      </c>
      <c r="AH8888" s="137">
        <v>0.02</v>
      </c>
    </row>
    <row r="8889" spans="1:34" s="173" customFormat="1" x14ac:dyDescent="0.55000000000000004">
      <c r="A8889" s="122"/>
      <c r="B8889" s="123"/>
      <c r="C8889" s="123"/>
      <c r="D8889" s="135"/>
      <c r="E8889" s="123"/>
      <c r="F8889" s="123"/>
      <c r="G8889" s="123"/>
      <c r="H8889" s="123"/>
      <c r="I8889" s="136"/>
      <c r="J8889" s="123"/>
      <c r="K8889" s="137"/>
      <c r="L8889" s="137" t="s">
        <v>63</v>
      </c>
      <c r="M8889" s="137">
        <f>SUM(M8886:M8888)</f>
        <v>108440.00000000001</v>
      </c>
      <c r="N8889" s="123"/>
      <c r="O8889" s="108"/>
      <c r="P8889" s="138"/>
      <c r="Q8889" s="108"/>
      <c r="R8889" s="108"/>
      <c r="S8889" s="139"/>
      <c r="T8889" s="123"/>
      <c r="U8889" s="123"/>
      <c r="V8889" s="123"/>
      <c r="W8889" s="137"/>
      <c r="X8889" s="136"/>
      <c r="Y8889" s="137"/>
      <c r="Z8889" s="137"/>
      <c r="AA8889" s="119"/>
      <c r="AB8889" s="119"/>
      <c r="AC8889" s="137"/>
      <c r="AD8889" s="137"/>
      <c r="AE8889" s="137">
        <f>SUM(AE8886:AE8888)</f>
        <v>4060169.4499999997</v>
      </c>
      <c r="AF8889" s="137"/>
      <c r="AG8889" s="137">
        <f>SUM(AG8886:AG8888)</f>
        <v>0</v>
      </c>
      <c r="AH8889" s="137"/>
    </row>
    <row r="8890" spans="1:34" s="173" customFormat="1" x14ac:dyDescent="0.55000000000000004">
      <c r="A8890" s="122" t="s">
        <v>12110</v>
      </c>
      <c r="B8890" s="123">
        <v>4125</v>
      </c>
      <c r="C8890" s="123">
        <v>6488</v>
      </c>
      <c r="D8890" s="135" t="s">
        <v>12111</v>
      </c>
      <c r="E8890" s="123" t="s">
        <v>34</v>
      </c>
      <c r="F8890" s="123">
        <v>22227</v>
      </c>
      <c r="G8890" s="123">
        <v>0</v>
      </c>
      <c r="H8890" s="123">
        <v>2</v>
      </c>
      <c r="I8890" s="136">
        <v>77</v>
      </c>
      <c r="J8890" s="123" t="s">
        <v>38</v>
      </c>
      <c r="K8890" s="137">
        <f>((G8890*400)+(H8890*100))+I8890</f>
        <v>277</v>
      </c>
      <c r="L8890" s="137">
        <v>225</v>
      </c>
      <c r="M8890" s="137">
        <f>K8890*L8890</f>
        <v>62325</v>
      </c>
      <c r="N8890" s="123"/>
      <c r="O8890" s="108"/>
      <c r="P8890" s="138"/>
      <c r="Q8890" s="108"/>
      <c r="R8890" s="108"/>
      <c r="S8890" s="139"/>
      <c r="T8890" s="123"/>
      <c r="U8890" s="123"/>
      <c r="V8890" s="123"/>
      <c r="W8890" s="137"/>
      <c r="X8890" s="136"/>
      <c r="Y8890" s="137"/>
      <c r="Z8890" s="137"/>
      <c r="AA8890" s="119"/>
      <c r="AB8890" s="119"/>
      <c r="AC8890" s="137"/>
      <c r="AD8890" s="137">
        <f>IF(AND(AC8890="",M8890=""),0,IF((AC8890=""),M8890,IF((M8890=""),AC8890,AC8890+M8890)))</f>
        <v>62325</v>
      </c>
      <c r="AE8890" s="137">
        <f>IF( (X8890=""),AD8890*1,AD8890*(X8890/100) )</f>
        <v>62325</v>
      </c>
      <c r="AF8890" s="137">
        <v>50000000</v>
      </c>
      <c r="AG8890" s="137">
        <f>IF((AF8890-AE8890) &gt; 1,0,IF((AF8890-AE8890)&lt;0,AE8890-AF8890,AF8890-AE8890))</f>
        <v>0</v>
      </c>
      <c r="AH8890" s="137">
        <v>0.01</v>
      </c>
    </row>
    <row r="8891" spans="1:34" s="173" customFormat="1" x14ac:dyDescent="0.55000000000000004">
      <c r="A8891" s="122"/>
      <c r="B8891" s="123">
        <v>4126</v>
      </c>
      <c r="C8891" s="123">
        <v>6486</v>
      </c>
      <c r="D8891" s="135" t="s">
        <v>12112</v>
      </c>
      <c r="E8891" s="123" t="s">
        <v>34</v>
      </c>
      <c r="F8891" s="123">
        <v>22460</v>
      </c>
      <c r="G8891" s="123">
        <v>0</v>
      </c>
      <c r="H8891" s="123">
        <v>3</v>
      </c>
      <c r="I8891" s="136">
        <v>66</v>
      </c>
      <c r="J8891" s="123" t="s">
        <v>38</v>
      </c>
      <c r="K8891" s="137">
        <f>((G8891*400)+(H8891*100))+I8891</f>
        <v>366</v>
      </c>
      <c r="L8891" s="137">
        <v>225</v>
      </c>
      <c r="M8891" s="137">
        <f>K8891*L8891</f>
        <v>82350</v>
      </c>
      <c r="N8891" s="123"/>
      <c r="O8891" s="108"/>
      <c r="P8891" s="138"/>
      <c r="Q8891" s="108"/>
      <c r="R8891" s="108"/>
      <c r="S8891" s="139"/>
      <c r="T8891" s="123"/>
      <c r="U8891" s="123"/>
      <c r="V8891" s="123"/>
      <c r="W8891" s="137"/>
      <c r="X8891" s="136"/>
      <c r="Y8891" s="137"/>
      <c r="Z8891" s="137"/>
      <c r="AA8891" s="119"/>
      <c r="AB8891" s="119"/>
      <c r="AC8891" s="137"/>
      <c r="AD8891" s="137">
        <f>IF(AND(AC8891="",M8891=""),0,IF((AC8891=""),M8891,IF((M8891=""),AC8891,AC8891+M8891)))</f>
        <v>82350</v>
      </c>
      <c r="AE8891" s="137">
        <f>IF( (X8891=""),AD8891*1,AD8891*(X8891/100) )</f>
        <v>82350</v>
      </c>
      <c r="AF8891" s="137">
        <v>50000000</v>
      </c>
      <c r="AG8891" s="137">
        <f>IF((AF8891-AE8891) &gt; 1,0,IF((AF8891-AE8891)&lt;0,AE8891-AF8891,AF8891-AE8891))</f>
        <v>0</v>
      </c>
      <c r="AH8891" s="137">
        <v>0.01</v>
      </c>
    </row>
    <row r="8892" spans="1:34" s="173" customFormat="1" x14ac:dyDescent="0.55000000000000004">
      <c r="A8892" s="122"/>
      <c r="B8892" s="123"/>
      <c r="C8892" s="123"/>
      <c r="D8892" s="135"/>
      <c r="E8892" s="123"/>
      <c r="F8892" s="123"/>
      <c r="G8892" s="123"/>
      <c r="H8892" s="123"/>
      <c r="I8892" s="136"/>
      <c r="J8892" s="123"/>
      <c r="K8892" s="137"/>
      <c r="L8892" s="137"/>
      <c r="M8892" s="137"/>
      <c r="N8892" s="123"/>
      <c r="O8892" s="108"/>
      <c r="P8892" s="138"/>
      <c r="Q8892" s="108"/>
      <c r="R8892" s="108"/>
      <c r="S8892" s="139"/>
      <c r="T8892" s="123"/>
      <c r="U8892" s="123"/>
      <c r="V8892" s="123"/>
      <c r="W8892" s="137"/>
      <c r="X8892" s="136"/>
      <c r="Y8892" s="137"/>
      <c r="Z8892" s="137"/>
      <c r="AA8892" s="119"/>
      <c r="AB8892" s="119"/>
      <c r="AC8892" s="137"/>
      <c r="AD8892" s="137"/>
      <c r="AE8892" s="137"/>
      <c r="AF8892" s="137"/>
      <c r="AG8892" s="137"/>
      <c r="AH8892" s="137"/>
    </row>
    <row r="8893" spans="1:34" s="173" customFormat="1" x14ac:dyDescent="0.55000000000000004">
      <c r="A8893" s="122"/>
      <c r="B8893" s="123"/>
      <c r="C8893" s="123"/>
      <c r="D8893" s="135"/>
      <c r="E8893" s="123"/>
      <c r="F8893" s="123"/>
      <c r="G8893" s="123"/>
      <c r="H8893" s="123"/>
      <c r="I8893" s="136"/>
      <c r="J8893" s="123"/>
      <c r="K8893" s="137"/>
      <c r="L8893" s="137" t="s">
        <v>63</v>
      </c>
      <c r="M8893" s="137">
        <f>SUM(M8890:M8892)</f>
        <v>144675</v>
      </c>
      <c r="N8893" s="123"/>
      <c r="O8893" s="108"/>
      <c r="P8893" s="138"/>
      <c r="Q8893" s="108"/>
      <c r="R8893" s="108"/>
      <c r="S8893" s="139"/>
      <c r="T8893" s="123"/>
      <c r="U8893" s="123"/>
      <c r="V8893" s="123"/>
      <c r="W8893" s="137"/>
      <c r="X8893" s="136"/>
      <c r="Y8893" s="137"/>
      <c r="Z8893" s="137"/>
      <c r="AA8893" s="119"/>
      <c r="AB8893" s="119"/>
      <c r="AC8893" s="137"/>
      <c r="AD8893" s="137"/>
      <c r="AE8893" s="137">
        <f>SUM(AE8890:AE8892)</f>
        <v>144675</v>
      </c>
      <c r="AF8893" s="137"/>
      <c r="AG8893" s="137">
        <f>SUM(AG8890:AG8892)</f>
        <v>0</v>
      </c>
      <c r="AH8893" s="137"/>
    </row>
    <row r="8894" spans="1:34" s="173" customFormat="1" x14ac:dyDescent="0.55000000000000004">
      <c r="A8894" s="122" t="s">
        <v>9523</v>
      </c>
      <c r="B8894" s="123">
        <v>4127</v>
      </c>
      <c r="C8894" s="123">
        <v>6293</v>
      </c>
      <c r="D8894" s="135" t="s">
        <v>12113</v>
      </c>
      <c r="E8894" s="123" t="s">
        <v>37</v>
      </c>
      <c r="F8894" s="123">
        <v>5440</v>
      </c>
      <c r="G8894" s="123">
        <v>1</v>
      </c>
      <c r="H8894" s="123">
        <v>0</v>
      </c>
      <c r="I8894" s="136">
        <v>30</v>
      </c>
      <c r="J8894" s="123" t="s">
        <v>38</v>
      </c>
      <c r="K8894" s="137">
        <f>((G8894*400)+(H8894*100))+I8894</f>
        <v>430</v>
      </c>
      <c r="L8894" s="137">
        <v>600</v>
      </c>
      <c r="M8894" s="137">
        <f>K8894*L8894</f>
        <v>258000</v>
      </c>
      <c r="N8894" s="123"/>
      <c r="O8894" s="108"/>
      <c r="P8894" s="138"/>
      <c r="Q8894" s="108"/>
      <c r="R8894" s="108"/>
      <c r="S8894" s="139"/>
      <c r="T8894" s="123"/>
      <c r="U8894" s="123"/>
      <c r="V8894" s="123"/>
      <c r="W8894" s="137"/>
      <c r="X8894" s="136"/>
      <c r="Y8894" s="137"/>
      <c r="Z8894" s="137"/>
      <c r="AA8894" s="119"/>
      <c r="AB8894" s="119"/>
      <c r="AC8894" s="137"/>
      <c r="AD8894" s="137">
        <f>IF(AND(AC8894="",M8894=""),0,IF((AC8894=""),M8894,IF((M8894=""),AC8894,AC8894+M8894)))</f>
        <v>258000</v>
      </c>
      <c r="AE8894" s="137">
        <f>IF( (X8894=""),AD8894*1,AD8894*(X8894/100) )</f>
        <v>258000</v>
      </c>
      <c r="AF8894" s="137">
        <v>0</v>
      </c>
      <c r="AG8894" s="137">
        <f>IF((AF8894-AE8894) &gt; 1,0,IF((AF8894-AE8894)&lt;0,AE8894-AF8894,AF8894-AE8894))</f>
        <v>258000</v>
      </c>
      <c r="AH8894" s="137">
        <v>0.01</v>
      </c>
    </row>
    <row r="8895" spans="1:34" s="173" customFormat="1" x14ac:dyDescent="0.55000000000000004">
      <c r="A8895" s="122"/>
      <c r="B8895" s="123"/>
      <c r="C8895" s="123"/>
      <c r="D8895" s="135"/>
      <c r="E8895" s="123"/>
      <c r="F8895" s="123"/>
      <c r="G8895" s="123"/>
      <c r="H8895" s="123"/>
      <c r="I8895" s="136"/>
      <c r="J8895" s="123"/>
      <c r="K8895" s="137"/>
      <c r="L8895" s="137" t="s">
        <v>63</v>
      </c>
      <c r="M8895" s="137">
        <f>SUM(M8894:M8894)</f>
        <v>258000</v>
      </c>
      <c r="N8895" s="123"/>
      <c r="O8895" s="108"/>
      <c r="P8895" s="138"/>
      <c r="Q8895" s="108"/>
      <c r="R8895" s="108"/>
      <c r="S8895" s="139"/>
      <c r="T8895" s="123"/>
      <c r="U8895" s="123"/>
      <c r="V8895" s="123"/>
      <c r="W8895" s="137"/>
      <c r="X8895" s="136"/>
      <c r="Y8895" s="137"/>
      <c r="Z8895" s="137"/>
      <c r="AA8895" s="119"/>
      <c r="AB8895" s="119"/>
      <c r="AC8895" s="137"/>
      <c r="AD8895" s="137"/>
      <c r="AE8895" s="137">
        <f>SUM(AE8894:AE8894)</f>
        <v>258000</v>
      </c>
      <c r="AF8895" s="137"/>
      <c r="AG8895" s="137">
        <f>SUM(AG8894:AG8894)</f>
        <v>258000</v>
      </c>
      <c r="AH8895" s="137"/>
    </row>
    <row r="8896" spans="1:34" s="173" customFormat="1" x14ac:dyDescent="0.55000000000000004">
      <c r="A8896" s="122" t="s">
        <v>12116</v>
      </c>
      <c r="B8896" s="123">
        <v>4128</v>
      </c>
      <c r="C8896" s="123">
        <v>6513</v>
      </c>
      <c r="D8896" s="135" t="s">
        <v>12117</v>
      </c>
      <c r="E8896" s="123" t="s">
        <v>34</v>
      </c>
      <c r="F8896" s="123">
        <v>15623</v>
      </c>
      <c r="G8896" s="123">
        <v>9</v>
      </c>
      <c r="H8896" s="123">
        <v>0</v>
      </c>
      <c r="I8896" s="136">
        <v>38</v>
      </c>
      <c r="J8896" s="123" t="s">
        <v>38</v>
      </c>
      <c r="K8896" s="137">
        <f>((G8896*400)+(H8896*100))+I8896</f>
        <v>3638</v>
      </c>
      <c r="L8896" s="137">
        <v>225</v>
      </c>
      <c r="M8896" s="137">
        <f>K8896*L8896</f>
        <v>818550</v>
      </c>
      <c r="N8896" s="123"/>
      <c r="O8896" s="108"/>
      <c r="P8896" s="138"/>
      <c r="Q8896" s="108"/>
      <c r="R8896" s="108"/>
      <c r="S8896" s="139"/>
      <c r="T8896" s="123"/>
      <c r="U8896" s="123"/>
      <c r="V8896" s="123"/>
      <c r="W8896" s="137"/>
      <c r="X8896" s="136"/>
      <c r="Y8896" s="137"/>
      <c r="Z8896" s="137"/>
      <c r="AA8896" s="119"/>
      <c r="AB8896" s="119"/>
      <c r="AC8896" s="137"/>
      <c r="AD8896" s="137">
        <f>IF(AND(AC8896="",M8896=""),0,IF((AC8896=""),M8896,IF((M8896=""),AC8896,AC8896+M8896)))</f>
        <v>818550</v>
      </c>
      <c r="AE8896" s="137">
        <f>IF( (X8896=""),AD8896*1,AD8896*(X8896/100) )</f>
        <v>818550</v>
      </c>
      <c r="AF8896" s="137">
        <v>50000000</v>
      </c>
      <c r="AG8896" s="137">
        <f>IF((AF8896-AE8896) &gt; 1,0,IF((AF8896-AE8896)&lt;0,AE8896-AF8896,AF8896-AE8896))</f>
        <v>0</v>
      </c>
      <c r="AH8896" s="137">
        <v>0.01</v>
      </c>
    </row>
    <row r="8897" spans="1:34" s="173" customFormat="1" x14ac:dyDescent="0.55000000000000004">
      <c r="A8897" s="122"/>
      <c r="B8897" s="123"/>
      <c r="C8897" s="123"/>
      <c r="D8897" s="135"/>
      <c r="E8897" s="123"/>
      <c r="F8897" s="123"/>
      <c r="G8897" s="123"/>
      <c r="H8897" s="123"/>
      <c r="I8897" s="136"/>
      <c r="J8897" s="123"/>
      <c r="K8897" s="137"/>
      <c r="L8897" s="137" t="s">
        <v>63</v>
      </c>
      <c r="M8897" s="137">
        <f>SUM(M8896:M8896)</f>
        <v>818550</v>
      </c>
      <c r="N8897" s="123"/>
      <c r="O8897" s="108"/>
      <c r="P8897" s="138"/>
      <c r="Q8897" s="108"/>
      <c r="R8897" s="108"/>
      <c r="S8897" s="139"/>
      <c r="T8897" s="123"/>
      <c r="U8897" s="123"/>
      <c r="V8897" s="123"/>
      <c r="W8897" s="137"/>
      <c r="X8897" s="136"/>
      <c r="Y8897" s="137"/>
      <c r="Z8897" s="137"/>
      <c r="AA8897" s="119"/>
      <c r="AB8897" s="119"/>
      <c r="AC8897" s="137"/>
      <c r="AD8897" s="137"/>
      <c r="AE8897" s="137">
        <f>SUM(AE8896:AE8896)</f>
        <v>818550</v>
      </c>
      <c r="AF8897" s="137"/>
      <c r="AG8897" s="137">
        <f>SUM(AG8896:AG8896)</f>
        <v>0</v>
      </c>
      <c r="AH8897" s="137"/>
    </row>
    <row r="8898" spans="1:34" s="173" customFormat="1" x14ac:dyDescent="0.55000000000000004">
      <c r="A8898" s="122" t="s">
        <v>2107</v>
      </c>
      <c r="B8898" s="123">
        <v>4129</v>
      </c>
      <c r="C8898" s="123">
        <v>10195</v>
      </c>
      <c r="D8898" s="135" t="s">
        <v>12119</v>
      </c>
      <c r="E8898" s="123" t="s">
        <v>34</v>
      </c>
      <c r="F8898" s="123">
        <v>17373</v>
      </c>
      <c r="G8898" s="123">
        <v>4</v>
      </c>
      <c r="H8898" s="123">
        <v>3</v>
      </c>
      <c r="I8898" s="136">
        <v>15</v>
      </c>
      <c r="J8898" s="123" t="s">
        <v>38</v>
      </c>
      <c r="K8898" s="137">
        <f>((G8898*400)+(H8898*100))+I8898</f>
        <v>1915</v>
      </c>
      <c r="L8898" s="137">
        <v>250</v>
      </c>
      <c r="M8898" s="137">
        <f>K8898*L8898</f>
        <v>478750</v>
      </c>
      <c r="N8898" s="123"/>
      <c r="O8898" s="108"/>
      <c r="P8898" s="138"/>
      <c r="Q8898" s="108"/>
      <c r="R8898" s="108"/>
      <c r="S8898" s="139"/>
      <c r="T8898" s="123"/>
      <c r="U8898" s="123"/>
      <c r="V8898" s="123"/>
      <c r="W8898" s="137"/>
      <c r="X8898" s="136"/>
      <c r="Y8898" s="137"/>
      <c r="Z8898" s="137"/>
      <c r="AA8898" s="119"/>
      <c r="AB8898" s="119"/>
      <c r="AC8898" s="137"/>
      <c r="AD8898" s="137">
        <f>IF(AND(AC8898="",M8898=""),0,IF((AC8898=""),M8898,IF((M8898=""),AC8898,AC8898+M8898)))</f>
        <v>478750</v>
      </c>
      <c r="AE8898" s="137">
        <f>IF( (X8898=""),AD8898*1,AD8898*(X8898/100) )</f>
        <v>478750</v>
      </c>
      <c r="AF8898" s="137">
        <v>50000000</v>
      </c>
      <c r="AG8898" s="137">
        <f>IF((AF8898-AE8898) &gt; 1,0,IF((AF8898-AE8898)&lt;0,AE8898-AF8898,AF8898-AE8898))</f>
        <v>0</v>
      </c>
      <c r="AH8898" s="137">
        <v>0.01</v>
      </c>
    </row>
    <row r="8899" spans="1:34" s="173" customFormat="1" x14ac:dyDescent="0.55000000000000004">
      <c r="A8899" s="122"/>
      <c r="B8899" s="123"/>
      <c r="C8899" s="123"/>
      <c r="D8899" s="135"/>
      <c r="E8899" s="123"/>
      <c r="F8899" s="123"/>
      <c r="G8899" s="123"/>
      <c r="H8899" s="123"/>
      <c r="I8899" s="136"/>
      <c r="J8899" s="123"/>
      <c r="K8899" s="137"/>
      <c r="L8899" s="137" t="s">
        <v>63</v>
      </c>
      <c r="M8899" s="137">
        <f>SUM(M8898:M8898)</f>
        <v>478750</v>
      </c>
      <c r="N8899" s="123"/>
      <c r="O8899" s="108"/>
      <c r="P8899" s="138"/>
      <c r="Q8899" s="108"/>
      <c r="R8899" s="108"/>
      <c r="S8899" s="139"/>
      <c r="T8899" s="123"/>
      <c r="U8899" s="123"/>
      <c r="V8899" s="123"/>
      <c r="W8899" s="137"/>
      <c r="X8899" s="136"/>
      <c r="Y8899" s="137"/>
      <c r="Z8899" s="137"/>
      <c r="AA8899" s="119"/>
      <c r="AB8899" s="119"/>
      <c r="AC8899" s="137"/>
      <c r="AD8899" s="137"/>
      <c r="AE8899" s="137">
        <f>SUM(AE8898:AE8898)</f>
        <v>478750</v>
      </c>
      <c r="AF8899" s="137"/>
      <c r="AG8899" s="137">
        <f>SUM(AG8898:AG8898)</f>
        <v>0</v>
      </c>
      <c r="AH8899" s="137"/>
    </row>
    <row r="8900" spans="1:34" s="173" customFormat="1" x14ac:dyDescent="0.55000000000000004">
      <c r="A8900" s="122" t="s">
        <v>12116</v>
      </c>
      <c r="B8900" s="123">
        <v>4130</v>
      </c>
      <c r="C8900" s="123">
        <v>6459</v>
      </c>
      <c r="D8900" s="135" t="s">
        <v>12120</v>
      </c>
      <c r="E8900" s="123" t="s">
        <v>34</v>
      </c>
      <c r="F8900" s="123">
        <v>20997</v>
      </c>
      <c r="G8900" s="123">
        <v>10</v>
      </c>
      <c r="H8900" s="123">
        <v>2</v>
      </c>
      <c r="I8900" s="136">
        <v>34</v>
      </c>
      <c r="J8900" s="123" t="s">
        <v>38</v>
      </c>
      <c r="K8900" s="137">
        <f>((G8900*400)+(H8900*100))+I8900</f>
        <v>4234</v>
      </c>
      <c r="L8900" s="137">
        <v>225</v>
      </c>
      <c r="M8900" s="137">
        <f>K8900*L8900</f>
        <v>952650</v>
      </c>
      <c r="N8900" s="123"/>
      <c r="O8900" s="108"/>
      <c r="P8900" s="138"/>
      <c r="Q8900" s="108"/>
      <c r="R8900" s="108"/>
      <c r="S8900" s="139"/>
      <c r="T8900" s="123"/>
      <c r="U8900" s="123"/>
      <c r="V8900" s="123"/>
      <c r="W8900" s="137"/>
      <c r="X8900" s="136"/>
      <c r="Y8900" s="137"/>
      <c r="Z8900" s="137"/>
      <c r="AA8900" s="119"/>
      <c r="AB8900" s="119"/>
      <c r="AC8900" s="137"/>
      <c r="AD8900" s="137">
        <f>IF(AND(AC8900="",M8900=""),0,IF((AC8900=""),M8900,IF((M8900=""),AC8900,AC8900+M8900)))</f>
        <v>952650</v>
      </c>
      <c r="AE8900" s="137">
        <f>IF( (X8900=""),AD8900*1,AD8900*(X8900/100) )</f>
        <v>952650</v>
      </c>
      <c r="AF8900" s="137">
        <v>50000000</v>
      </c>
      <c r="AG8900" s="137">
        <f>IF((AF8900-AE8900) &gt; 1,0,IF((AF8900-AE8900)&lt;0,AE8900-AF8900,AF8900-AE8900))</f>
        <v>0</v>
      </c>
      <c r="AH8900" s="137">
        <v>0.01</v>
      </c>
    </row>
    <row r="8901" spans="1:34" s="173" customFormat="1" x14ac:dyDescent="0.55000000000000004">
      <c r="A8901" s="122"/>
      <c r="B8901" s="123">
        <v>4131</v>
      </c>
      <c r="C8901" s="123">
        <v>6465</v>
      </c>
      <c r="D8901" s="135" t="s">
        <v>12121</v>
      </c>
      <c r="E8901" s="123" t="s">
        <v>34</v>
      </c>
      <c r="F8901" s="123">
        <v>20998</v>
      </c>
      <c r="G8901" s="123">
        <v>12</v>
      </c>
      <c r="H8901" s="123">
        <v>2</v>
      </c>
      <c r="I8901" s="136">
        <v>22</v>
      </c>
      <c r="J8901" s="123" t="s">
        <v>38</v>
      </c>
      <c r="K8901" s="137">
        <f>((G8901*400)+(H8901*100))+I8901</f>
        <v>5022</v>
      </c>
      <c r="L8901" s="137">
        <v>225</v>
      </c>
      <c r="M8901" s="137">
        <f>K8901*L8901</f>
        <v>1129950</v>
      </c>
      <c r="N8901" s="123"/>
      <c r="O8901" s="108"/>
      <c r="P8901" s="138"/>
      <c r="Q8901" s="108"/>
      <c r="R8901" s="108"/>
      <c r="S8901" s="139"/>
      <c r="T8901" s="123"/>
      <c r="U8901" s="123"/>
      <c r="V8901" s="123"/>
      <c r="W8901" s="137"/>
      <c r="X8901" s="136"/>
      <c r="Y8901" s="137"/>
      <c r="Z8901" s="137"/>
      <c r="AA8901" s="119"/>
      <c r="AB8901" s="119"/>
      <c r="AC8901" s="137"/>
      <c r="AD8901" s="137">
        <f>IF(AND(AC8901="",M8901=""),0,IF((AC8901=""),M8901,IF((M8901=""),AC8901,AC8901+M8901)))</f>
        <v>1129950</v>
      </c>
      <c r="AE8901" s="137">
        <f>IF( (X8901=""),AD8901*1,AD8901*(X8901/100) )</f>
        <v>1129950</v>
      </c>
      <c r="AF8901" s="137">
        <v>50000000</v>
      </c>
      <c r="AG8901" s="137">
        <f>IF((AF8901-AE8901) &gt; 1,0,IF((AF8901-AE8901)&lt;0,AE8901-AF8901,AF8901-AE8901))</f>
        <v>0</v>
      </c>
      <c r="AH8901" s="137">
        <v>0.01</v>
      </c>
    </row>
    <row r="8902" spans="1:34" s="173" customFormat="1" x14ac:dyDescent="0.55000000000000004">
      <c r="A8902" s="122"/>
      <c r="B8902" s="123">
        <v>4132</v>
      </c>
      <c r="C8902" s="123">
        <v>6518</v>
      </c>
      <c r="D8902" s="135" t="s">
        <v>12122</v>
      </c>
      <c r="E8902" s="123" t="s">
        <v>34</v>
      </c>
      <c r="F8902" s="123">
        <v>20999</v>
      </c>
      <c r="G8902" s="123">
        <v>10</v>
      </c>
      <c r="H8902" s="123">
        <v>3</v>
      </c>
      <c r="I8902" s="136">
        <v>68</v>
      </c>
      <c r="J8902" s="123" t="s">
        <v>38</v>
      </c>
      <c r="K8902" s="137">
        <f>((G8902*400)+(H8902*100))+I8902</f>
        <v>4368</v>
      </c>
      <c r="L8902" s="137">
        <v>225</v>
      </c>
      <c r="M8902" s="137">
        <f>K8902*L8902</f>
        <v>982800</v>
      </c>
      <c r="N8902" s="123"/>
      <c r="O8902" s="108"/>
      <c r="P8902" s="138"/>
      <c r="Q8902" s="108"/>
      <c r="R8902" s="108"/>
      <c r="S8902" s="139"/>
      <c r="T8902" s="123"/>
      <c r="U8902" s="123"/>
      <c r="V8902" s="123"/>
      <c r="W8902" s="137"/>
      <c r="X8902" s="136"/>
      <c r="Y8902" s="137"/>
      <c r="Z8902" s="137"/>
      <c r="AA8902" s="119"/>
      <c r="AB8902" s="119"/>
      <c r="AC8902" s="137"/>
      <c r="AD8902" s="137">
        <f>IF(AND(AC8902="",M8902=""),0,IF((AC8902=""),M8902,IF((M8902=""),AC8902,AC8902+M8902)))</f>
        <v>982800</v>
      </c>
      <c r="AE8902" s="137">
        <f>IF( (X8902=""),AD8902*1,AD8902*(X8902/100) )</f>
        <v>982800</v>
      </c>
      <c r="AF8902" s="137">
        <v>50000000</v>
      </c>
      <c r="AG8902" s="137">
        <f>IF((AF8902-AE8902) &gt; 1,0,IF((AF8902-AE8902)&lt;0,AE8902-AF8902,AF8902-AE8902))</f>
        <v>0</v>
      </c>
      <c r="AH8902" s="137">
        <v>0.01</v>
      </c>
    </row>
    <row r="8903" spans="1:34" s="173" customFormat="1" x14ac:dyDescent="0.55000000000000004">
      <c r="A8903" s="122"/>
      <c r="B8903" s="123">
        <v>4133</v>
      </c>
      <c r="C8903" s="123">
        <v>6903</v>
      </c>
      <c r="D8903" s="135" t="s">
        <v>12123</v>
      </c>
      <c r="E8903" s="123" t="s">
        <v>34</v>
      </c>
      <c r="F8903" s="123">
        <v>23261</v>
      </c>
      <c r="G8903" s="123">
        <v>0</v>
      </c>
      <c r="H8903" s="123">
        <v>3</v>
      </c>
      <c r="I8903" s="136">
        <v>53</v>
      </c>
      <c r="J8903" s="123" t="s">
        <v>35</v>
      </c>
      <c r="K8903" s="137">
        <f>((G8903*400)+(H8903*100))+I8903</f>
        <v>353</v>
      </c>
      <c r="L8903" s="137">
        <v>1600</v>
      </c>
      <c r="M8903" s="137">
        <f>K8903*L8903</f>
        <v>564800</v>
      </c>
      <c r="N8903" s="123">
        <v>1</v>
      </c>
      <c r="O8903" s="108" t="s">
        <v>12114</v>
      </c>
      <c r="P8903" s="138">
        <v>3570800027370</v>
      </c>
      <c r="Q8903" s="108" t="s">
        <v>12115</v>
      </c>
      <c r="R8903" s="108" t="s">
        <v>12118</v>
      </c>
      <c r="S8903" s="139" t="s">
        <v>12124</v>
      </c>
      <c r="T8903" s="123" t="s">
        <v>51</v>
      </c>
      <c r="U8903" s="123" t="s">
        <v>45</v>
      </c>
      <c r="V8903" s="123" t="s">
        <v>52</v>
      </c>
      <c r="W8903" s="137">
        <v>537.6</v>
      </c>
      <c r="X8903" s="136">
        <v>100</v>
      </c>
      <c r="Y8903" s="137">
        <v>6750</v>
      </c>
      <c r="Z8903" s="137">
        <f>W8903*Y8903</f>
        <v>3628800</v>
      </c>
      <c r="AA8903" s="119">
        <v>6</v>
      </c>
      <c r="AB8903" s="119">
        <v>6</v>
      </c>
      <c r="AC8903" s="137">
        <f>(Z8903*(100-AB8903))/100</f>
        <v>3411072</v>
      </c>
      <c r="AD8903" s="137">
        <f>IF(AND(AC8903="",M8903=""),0,IF((AC8903=""),M8903, IF( (M8903=""),AC8903,SUM(AC8903:AC8906)+M8903)))</f>
        <v>4081712</v>
      </c>
      <c r="AE8903" s="137">
        <f>IF( (X8903=""),AD8903*1,AD8903*(X8903/100) )</f>
        <v>4081712</v>
      </c>
      <c r="AF8903" s="137">
        <v>50000000</v>
      </c>
      <c r="AG8903" s="137">
        <f>IF((AF8903-AE8903) &gt; 1,0,IF((AF8903-AE8903)&lt;0,AE8903-AF8903,AF8903-AE8903))</f>
        <v>0</v>
      </c>
      <c r="AH8903" s="137">
        <v>0.02</v>
      </c>
    </row>
    <row r="8904" spans="1:34" s="173" customFormat="1" x14ac:dyDescent="0.55000000000000004">
      <c r="A8904" s="122"/>
      <c r="B8904" s="123"/>
      <c r="C8904" s="123"/>
      <c r="D8904" s="135"/>
      <c r="E8904" s="123"/>
      <c r="F8904" s="123"/>
      <c r="G8904" s="123"/>
      <c r="H8904" s="123"/>
      <c r="I8904" s="136"/>
      <c r="J8904" s="123"/>
      <c r="K8904" s="137"/>
      <c r="L8904" s="137"/>
      <c r="M8904" s="137"/>
      <c r="N8904" s="123"/>
      <c r="O8904" s="108"/>
      <c r="P8904" s="138"/>
      <c r="Q8904" s="108"/>
      <c r="R8904" s="108"/>
      <c r="S8904" s="139"/>
      <c r="T8904" s="123"/>
      <c r="U8904" s="123"/>
      <c r="V8904" s="123"/>
      <c r="W8904" s="137"/>
      <c r="X8904" s="136"/>
      <c r="Y8904" s="137"/>
      <c r="Z8904" s="137"/>
      <c r="AA8904" s="119"/>
      <c r="AB8904" s="119"/>
      <c r="AC8904" s="137"/>
      <c r="AD8904" s="137"/>
      <c r="AE8904" s="137"/>
      <c r="AF8904" s="137"/>
      <c r="AG8904" s="137"/>
      <c r="AH8904" s="137"/>
    </row>
    <row r="8905" spans="1:34" s="173" customFormat="1" x14ac:dyDescent="0.55000000000000004">
      <c r="A8905" s="122"/>
      <c r="B8905" s="123"/>
      <c r="C8905" s="123"/>
      <c r="D8905" s="135"/>
      <c r="E8905" s="123"/>
      <c r="F8905" s="123"/>
      <c r="G8905" s="123"/>
      <c r="H8905" s="123"/>
      <c r="I8905" s="136"/>
      <c r="J8905" s="123"/>
      <c r="K8905" s="137"/>
      <c r="L8905" s="137" t="s">
        <v>63</v>
      </c>
      <c r="M8905" s="137">
        <f>SUM(M8900:M8904)</f>
        <v>3630200</v>
      </c>
      <c r="N8905" s="123"/>
      <c r="O8905" s="108"/>
      <c r="P8905" s="138"/>
      <c r="Q8905" s="108"/>
      <c r="R8905" s="108"/>
      <c r="S8905" s="139"/>
      <c r="T8905" s="123"/>
      <c r="U8905" s="123"/>
      <c r="V8905" s="123"/>
      <c r="W8905" s="137"/>
      <c r="X8905" s="136"/>
      <c r="Y8905" s="137"/>
      <c r="Z8905" s="137"/>
      <c r="AA8905" s="119"/>
      <c r="AB8905" s="119"/>
      <c r="AC8905" s="137"/>
      <c r="AD8905" s="137"/>
      <c r="AE8905" s="137">
        <f>SUM(AE8900:AE8904)</f>
        <v>7147112</v>
      </c>
      <c r="AF8905" s="137"/>
      <c r="AG8905" s="137">
        <f>SUM(AG8900:AG8904)</f>
        <v>0</v>
      </c>
      <c r="AH8905" s="137"/>
    </row>
    <row r="8906" spans="1:34" s="173" customFormat="1" x14ac:dyDescent="0.55000000000000004">
      <c r="A8906" s="122" t="s">
        <v>12127</v>
      </c>
      <c r="B8906" s="123">
        <v>4134</v>
      </c>
      <c r="C8906" s="123">
        <v>5269</v>
      </c>
      <c r="D8906" s="135" t="s">
        <v>12128</v>
      </c>
      <c r="E8906" s="123" t="s">
        <v>34</v>
      </c>
      <c r="F8906" s="123">
        <v>14359</v>
      </c>
      <c r="G8906" s="123">
        <v>0</v>
      </c>
      <c r="H8906" s="123">
        <v>2</v>
      </c>
      <c r="I8906" s="136">
        <v>98</v>
      </c>
      <c r="J8906" s="123" t="s">
        <v>35</v>
      </c>
      <c r="K8906" s="137">
        <f>((G8906*400)+(H8906*100))+I8906</f>
        <v>298</v>
      </c>
      <c r="L8906" s="137">
        <v>2425</v>
      </c>
      <c r="M8906" s="137">
        <f>K8906*L8906</f>
        <v>722650</v>
      </c>
      <c r="N8906" s="123">
        <v>1</v>
      </c>
      <c r="O8906" s="108" t="s">
        <v>12125</v>
      </c>
      <c r="P8906" s="138">
        <v>3570800003870</v>
      </c>
      <c r="Q8906" s="108" t="s">
        <v>12126</v>
      </c>
      <c r="R8906" s="108" t="s">
        <v>12129</v>
      </c>
      <c r="S8906" s="139" t="s">
        <v>12130</v>
      </c>
      <c r="T8906" s="123" t="s">
        <v>51</v>
      </c>
      <c r="U8906" s="123" t="s">
        <v>74</v>
      </c>
      <c r="V8906" s="123" t="s">
        <v>52</v>
      </c>
      <c r="W8906" s="137">
        <v>224</v>
      </c>
      <c r="X8906" s="136">
        <v>100</v>
      </c>
      <c r="Y8906" s="137">
        <v>6750</v>
      </c>
      <c r="Z8906" s="137">
        <f>W8906*Y8906</f>
        <v>1512000</v>
      </c>
      <c r="AA8906" s="119">
        <v>21</v>
      </c>
      <c r="AB8906" s="119">
        <v>93</v>
      </c>
      <c r="AC8906" s="137">
        <f>(Z8906*(100-AB8906))/100</f>
        <v>105840</v>
      </c>
      <c r="AD8906" s="137">
        <f>IF(AND(AC8906="",M8906=""),0,IF((AC8906=""),M8906, IF( (M8906=""),AC8906,SUM(AC8906:AC8907)+M8906)))</f>
        <v>828490</v>
      </c>
      <c r="AE8906" s="137">
        <f>IF( (X8906=""),AD8906*1,AD8906*(X8906/100) )</f>
        <v>828490</v>
      </c>
      <c r="AF8906" s="137">
        <v>50000000</v>
      </c>
      <c r="AG8906" s="137">
        <f>IF((AF8906-AE8906) &gt; 1,0,IF((AF8906-AE8906)&lt;0,AE8906-AF8906,AF8906-AE8906))</f>
        <v>0</v>
      </c>
      <c r="AH8906" s="137">
        <v>0.02</v>
      </c>
    </row>
    <row r="8907" spans="1:34" s="173" customFormat="1" x14ac:dyDescent="0.55000000000000004">
      <c r="A8907" s="122"/>
      <c r="B8907" s="123">
        <v>4135</v>
      </c>
      <c r="C8907" s="123">
        <v>5668</v>
      </c>
      <c r="D8907" s="135" t="s">
        <v>12131</v>
      </c>
      <c r="E8907" s="123" t="s">
        <v>34</v>
      </c>
      <c r="F8907" s="123">
        <v>19830</v>
      </c>
      <c r="G8907" s="123">
        <v>2</v>
      </c>
      <c r="H8907" s="123">
        <v>1</v>
      </c>
      <c r="I8907" s="136">
        <v>8</v>
      </c>
      <c r="J8907" s="123" t="s">
        <v>38</v>
      </c>
      <c r="K8907" s="137">
        <f>((G8907*400)+(H8907*100))+I8907</f>
        <v>908</v>
      </c>
      <c r="L8907" s="137">
        <v>925</v>
      </c>
      <c r="M8907" s="137">
        <f>K8907*L8907</f>
        <v>839900</v>
      </c>
      <c r="N8907" s="123"/>
      <c r="O8907" s="108"/>
      <c r="P8907" s="138"/>
      <c r="Q8907" s="108"/>
      <c r="R8907" s="108"/>
      <c r="S8907" s="139"/>
      <c r="T8907" s="123"/>
      <c r="U8907" s="123"/>
      <c r="V8907" s="123"/>
      <c r="W8907" s="137"/>
      <c r="X8907" s="136"/>
      <c r="Y8907" s="137"/>
      <c r="Z8907" s="137"/>
      <c r="AA8907" s="119"/>
      <c r="AB8907" s="119"/>
      <c r="AC8907" s="137"/>
      <c r="AD8907" s="137">
        <f>IF(AND(AC8907="",M8907=""),0,IF((AC8907=""),M8907,IF((M8907=""),AC8907,AC8907+M8907)))</f>
        <v>839900</v>
      </c>
      <c r="AE8907" s="137">
        <f>IF( (X8907=""),AD8907*1,AD8907*(X8907/100) )</f>
        <v>839900</v>
      </c>
      <c r="AF8907" s="137">
        <v>50000000</v>
      </c>
      <c r="AG8907" s="137">
        <f>IF((AF8907-AE8907) &gt; 1,0,IF((AF8907-AE8907)&lt;0,AE8907-AF8907,AF8907-AE8907))</f>
        <v>0</v>
      </c>
      <c r="AH8907" s="137">
        <v>0.01</v>
      </c>
    </row>
    <row r="8908" spans="1:34" s="173" customFormat="1" x14ac:dyDescent="0.55000000000000004">
      <c r="A8908" s="122"/>
      <c r="B8908" s="123">
        <v>4136</v>
      </c>
      <c r="C8908" s="123">
        <v>4840</v>
      </c>
      <c r="D8908" s="135" t="s">
        <v>12132</v>
      </c>
      <c r="E8908" s="123" t="s">
        <v>34</v>
      </c>
      <c r="F8908" s="123">
        <v>22211</v>
      </c>
      <c r="G8908" s="123">
        <v>6</v>
      </c>
      <c r="H8908" s="123">
        <v>0</v>
      </c>
      <c r="I8908" s="136">
        <v>61</v>
      </c>
      <c r="J8908" s="123" t="s">
        <v>38</v>
      </c>
      <c r="K8908" s="137">
        <f>((G8908*400)+(H8908*100))+I8908</f>
        <v>2461</v>
      </c>
      <c r="L8908" s="137">
        <v>275</v>
      </c>
      <c r="M8908" s="137">
        <f>K8908*L8908</f>
        <v>676775</v>
      </c>
      <c r="N8908" s="123"/>
      <c r="O8908" s="108"/>
      <c r="P8908" s="138"/>
      <c r="Q8908" s="108"/>
      <c r="R8908" s="108"/>
      <c r="S8908" s="139"/>
      <c r="T8908" s="123"/>
      <c r="U8908" s="123"/>
      <c r="V8908" s="123"/>
      <c r="W8908" s="137"/>
      <c r="X8908" s="136"/>
      <c r="Y8908" s="137"/>
      <c r="Z8908" s="137"/>
      <c r="AA8908" s="119"/>
      <c r="AB8908" s="119"/>
      <c r="AC8908" s="137"/>
      <c r="AD8908" s="137">
        <f>IF(AND(AC8908="",M8908=""),0,IF((AC8908=""),M8908,IF((M8908=""),AC8908,AC8908+M8908)))</f>
        <v>676775</v>
      </c>
      <c r="AE8908" s="137">
        <f>IF( (X8908=""),AD8908*1,AD8908*(X8908/100) )</f>
        <v>676775</v>
      </c>
      <c r="AF8908" s="137">
        <v>50000000</v>
      </c>
      <c r="AG8908" s="137">
        <f>IF((AF8908-AE8908) &gt; 1,0,IF((AF8908-AE8908)&lt;0,AE8908-AF8908,AF8908-AE8908))</f>
        <v>0</v>
      </c>
      <c r="AH8908" s="137">
        <v>0.01</v>
      </c>
    </row>
    <row r="8909" spans="1:34" s="173" customFormat="1" x14ac:dyDescent="0.55000000000000004">
      <c r="A8909" s="122"/>
      <c r="B8909" s="123">
        <v>4137</v>
      </c>
      <c r="C8909" s="123">
        <v>5958</v>
      </c>
      <c r="D8909" s="135" t="s">
        <v>12133</v>
      </c>
      <c r="E8909" s="123" t="s">
        <v>34</v>
      </c>
      <c r="F8909" s="123">
        <v>23749</v>
      </c>
      <c r="G8909" s="123">
        <v>0</v>
      </c>
      <c r="H8909" s="123">
        <v>2</v>
      </c>
      <c r="I8909" s="136">
        <v>49</v>
      </c>
      <c r="J8909" s="123" t="s">
        <v>35</v>
      </c>
      <c r="K8909" s="137">
        <f>((G8909*400)+(H8909*100))+I8909</f>
        <v>249</v>
      </c>
      <c r="L8909" s="137">
        <v>625</v>
      </c>
      <c r="M8909" s="137">
        <f>K8909*L8909</f>
        <v>155625</v>
      </c>
      <c r="N8909" s="123">
        <v>1</v>
      </c>
      <c r="O8909" s="108" t="s">
        <v>12125</v>
      </c>
      <c r="P8909" s="138">
        <v>3570800003870</v>
      </c>
      <c r="Q8909" s="108" t="s">
        <v>12126</v>
      </c>
      <c r="R8909" s="108" t="s">
        <v>12129</v>
      </c>
      <c r="S8909" s="139" t="s">
        <v>12133</v>
      </c>
      <c r="T8909" s="123" t="s">
        <v>55</v>
      </c>
      <c r="U8909" s="123" t="s">
        <v>45</v>
      </c>
      <c r="V8909" s="123" t="s">
        <v>52</v>
      </c>
      <c r="W8909" s="137">
        <v>93.48</v>
      </c>
      <c r="X8909" s="136">
        <v>100</v>
      </c>
      <c r="Y8909" s="137">
        <v>0</v>
      </c>
      <c r="Z8909" s="137">
        <f>W8909*Y8909</f>
        <v>0</v>
      </c>
      <c r="AA8909" s="119">
        <v>6</v>
      </c>
      <c r="AB8909" s="119">
        <v>6</v>
      </c>
      <c r="AC8909" s="137">
        <f>(Z8909*(100-AB8909))/100</f>
        <v>0</v>
      </c>
      <c r="AD8909" s="137">
        <f>IF(AND(AC8909="",M8909=""),0,IF((AC8909=""),M8909, IF( (M8909=""),AC8909,SUM(AC8909:AC8910)+M8909)))</f>
        <v>155625</v>
      </c>
      <c r="AE8909" s="137">
        <f>IF( (X8909=""),AD8909*1,AD8909*(X8909/100) )</f>
        <v>155625</v>
      </c>
      <c r="AF8909" s="137">
        <v>50000000</v>
      </c>
      <c r="AG8909" s="137">
        <f>IF((AF8909-AE8909) &gt; 1,0,IF((AF8909-AE8909)&lt;0,AE8909-AF8909,AF8909-AE8909))</f>
        <v>0</v>
      </c>
      <c r="AH8909" s="137">
        <v>0.02</v>
      </c>
    </row>
    <row r="8910" spans="1:34" s="173" customFormat="1" x14ac:dyDescent="0.55000000000000004">
      <c r="A8910" s="122"/>
      <c r="B8910" s="123"/>
      <c r="C8910" s="123"/>
      <c r="D8910" s="135"/>
      <c r="E8910" s="123"/>
      <c r="F8910" s="123"/>
      <c r="G8910" s="123"/>
      <c r="H8910" s="123"/>
      <c r="I8910" s="136"/>
      <c r="J8910" s="123"/>
      <c r="K8910" s="137"/>
      <c r="L8910" s="137" t="s">
        <v>63</v>
      </c>
      <c r="M8910" s="137">
        <f>SUM(M8906:M8909)</f>
        <v>2394950</v>
      </c>
      <c r="N8910" s="123"/>
      <c r="O8910" s="108"/>
      <c r="P8910" s="138"/>
      <c r="Q8910" s="108"/>
      <c r="R8910" s="108"/>
      <c r="S8910" s="139"/>
      <c r="T8910" s="123"/>
      <c r="U8910" s="123"/>
      <c r="V8910" s="123"/>
      <c r="W8910" s="137"/>
      <c r="X8910" s="136"/>
      <c r="Y8910" s="137"/>
      <c r="Z8910" s="137"/>
      <c r="AA8910" s="119"/>
      <c r="AB8910" s="119"/>
      <c r="AC8910" s="137"/>
      <c r="AD8910" s="137"/>
      <c r="AE8910" s="137">
        <f>SUM(AE8906:AE8909)</f>
        <v>2500790</v>
      </c>
      <c r="AF8910" s="137"/>
      <c r="AG8910" s="137">
        <f>SUM(AG8906:AG8909)</f>
        <v>0</v>
      </c>
      <c r="AH8910" s="137"/>
    </row>
    <row r="8911" spans="1:34" s="173" customFormat="1" x14ac:dyDescent="0.55000000000000004">
      <c r="A8911" s="122" t="s">
        <v>12134</v>
      </c>
      <c r="B8911" s="123">
        <v>4138</v>
      </c>
      <c r="C8911" s="123">
        <v>10383</v>
      </c>
      <c r="D8911" s="135" t="s">
        <v>12135</v>
      </c>
      <c r="E8911" s="123" t="s">
        <v>34</v>
      </c>
      <c r="F8911" s="123">
        <v>25871</v>
      </c>
      <c r="G8911" s="123">
        <v>4</v>
      </c>
      <c r="H8911" s="123">
        <v>0</v>
      </c>
      <c r="I8911" s="136">
        <v>71</v>
      </c>
      <c r="J8911" s="123" t="s">
        <v>38</v>
      </c>
      <c r="K8911" s="137">
        <f>((G8911*400)+(H8911*100))+I8911</f>
        <v>1671</v>
      </c>
      <c r="L8911" s="137">
        <v>225</v>
      </c>
      <c r="M8911" s="137">
        <f>K8911*L8911</f>
        <v>375975</v>
      </c>
      <c r="N8911" s="123"/>
      <c r="O8911" s="108"/>
      <c r="P8911" s="138"/>
      <c r="Q8911" s="108"/>
      <c r="R8911" s="108"/>
      <c r="S8911" s="139"/>
      <c r="T8911" s="123"/>
      <c r="U8911" s="123"/>
      <c r="V8911" s="123"/>
      <c r="W8911" s="137"/>
      <c r="X8911" s="136"/>
      <c r="Y8911" s="137"/>
      <c r="Z8911" s="137"/>
      <c r="AA8911" s="119"/>
      <c r="AB8911" s="119"/>
      <c r="AC8911" s="137"/>
      <c r="AD8911" s="137">
        <f>IF(AND(AC8911="",M8911=""),0,IF((AC8911=""),M8911,IF((M8911=""),AC8911,AC8911+M8911)))</f>
        <v>375975</v>
      </c>
      <c r="AE8911" s="137">
        <f>IF( (X8911=""),AD8911*1,AD8911*(X8911/100) )</f>
        <v>375975</v>
      </c>
      <c r="AF8911" s="137">
        <v>50000000</v>
      </c>
      <c r="AG8911" s="137">
        <f>IF((AF8911-AE8911) &gt; 1,0,IF((AF8911-AE8911)&lt;0,AE8911-AF8911,AF8911-AE8911))</f>
        <v>0</v>
      </c>
      <c r="AH8911" s="137">
        <v>0.01</v>
      </c>
    </row>
    <row r="8912" spans="1:34" s="173" customFormat="1" x14ac:dyDescent="0.55000000000000004">
      <c r="A8912" s="122"/>
      <c r="B8912" s="123"/>
      <c r="C8912" s="123"/>
      <c r="D8912" s="135"/>
      <c r="E8912" s="123"/>
      <c r="F8912" s="123"/>
      <c r="G8912" s="123"/>
      <c r="H8912" s="123"/>
      <c r="I8912" s="136"/>
      <c r="J8912" s="123"/>
      <c r="K8912" s="137"/>
      <c r="L8912" s="137" t="s">
        <v>63</v>
      </c>
      <c r="M8912" s="137">
        <f>SUM(M8911:M8911)</f>
        <v>375975</v>
      </c>
      <c r="N8912" s="123"/>
      <c r="O8912" s="108"/>
      <c r="P8912" s="138"/>
      <c r="Q8912" s="108"/>
      <c r="R8912" s="108"/>
      <c r="S8912" s="139"/>
      <c r="T8912" s="123"/>
      <c r="U8912" s="123"/>
      <c r="V8912" s="123"/>
      <c r="W8912" s="137"/>
      <c r="X8912" s="136"/>
      <c r="Y8912" s="137"/>
      <c r="Z8912" s="137"/>
      <c r="AA8912" s="119"/>
      <c r="AB8912" s="119"/>
      <c r="AC8912" s="137"/>
      <c r="AD8912" s="137"/>
      <c r="AE8912" s="137">
        <f>SUM(AE8911:AE8911)</f>
        <v>375975</v>
      </c>
      <c r="AF8912" s="137"/>
      <c r="AG8912" s="137">
        <f>SUM(AG8911:AG8911)</f>
        <v>0</v>
      </c>
      <c r="AH8912" s="137"/>
    </row>
    <row r="8913" spans="1:34" s="5" customFormat="1" ht="21.75" x14ac:dyDescent="0.5">
      <c r="A8913" s="4" t="s">
        <v>12138</v>
      </c>
      <c r="B8913" s="16">
        <v>4292</v>
      </c>
      <c r="C8913" s="16">
        <v>6749</v>
      </c>
      <c r="D8913" s="17" t="s">
        <v>12139</v>
      </c>
      <c r="E8913" s="16" t="s">
        <v>34</v>
      </c>
      <c r="F8913" s="16">
        <v>23326</v>
      </c>
      <c r="G8913" s="16">
        <v>0</v>
      </c>
      <c r="H8913" s="16">
        <v>1</v>
      </c>
      <c r="I8913" s="18">
        <v>45</v>
      </c>
      <c r="J8913" s="16" t="s">
        <v>62</v>
      </c>
      <c r="K8913" s="19">
        <f>((G8913*400)+(H8913*100))+I8913</f>
        <v>145</v>
      </c>
      <c r="L8913" s="19">
        <v>6000</v>
      </c>
      <c r="M8913" s="19">
        <f>K8913*L8913</f>
        <v>870000</v>
      </c>
      <c r="N8913" s="16">
        <v>1</v>
      </c>
      <c r="O8913" s="20" t="s">
        <v>12136</v>
      </c>
      <c r="P8913" s="21">
        <v>3630200052062</v>
      </c>
      <c r="Q8913" s="20" t="s">
        <v>12137</v>
      </c>
      <c r="R8913" s="20" t="s">
        <v>12140</v>
      </c>
      <c r="S8913" s="22" t="s">
        <v>12141</v>
      </c>
      <c r="T8913" s="16" t="s">
        <v>44</v>
      </c>
      <c r="U8913" s="16" t="s">
        <v>45</v>
      </c>
      <c r="V8913" s="16" t="s">
        <v>75</v>
      </c>
      <c r="W8913" s="19">
        <v>375</v>
      </c>
      <c r="X8913" s="18">
        <v>34.14</v>
      </c>
      <c r="Y8913" s="19">
        <v>7150</v>
      </c>
      <c r="Z8913" s="19">
        <f t="shared" ref="Z8913:Z8923" si="861">W8913*Y8913</f>
        <v>2681250</v>
      </c>
      <c r="AA8913" s="23">
        <v>18</v>
      </c>
      <c r="AB8913" s="23">
        <v>26</v>
      </c>
      <c r="AC8913" s="19">
        <f t="shared" ref="AC8913:AC8923" si="862">(Z8913*(100-AB8913))/100</f>
        <v>1984125</v>
      </c>
      <c r="AD8913" s="19">
        <f>IF(AND(AC8913="",M8913=""),0,IF((AC8913=""),M8913, IF( (M8913=""),AC8913,SUM(AC8913:AC8917)+M8913)))</f>
        <v>6545041.5</v>
      </c>
      <c r="AE8913" s="19">
        <f t="shared" ref="AE8913:AE8923" si="863">IF( (X8913=""),AD8913*1,AD8913*(X8913/100) )</f>
        <v>2234477.1680999999</v>
      </c>
      <c r="AF8913" s="19">
        <v>0</v>
      </c>
      <c r="AG8913" s="19">
        <f t="shared" ref="AG8913:AG8923" si="864">IF((AF8913-AE8913) &gt; 1,0,IF((AF8913-AE8913)&lt;0,AE8913-AF8913,AF8913-AE8913))</f>
        <v>2234477.1680999999</v>
      </c>
      <c r="AH8913" s="19">
        <v>0.3</v>
      </c>
    </row>
    <row r="8914" spans="1:34" s="5" customFormat="1" ht="21.75" x14ac:dyDescent="0.5">
      <c r="A8914" s="4"/>
      <c r="B8914" s="16"/>
      <c r="C8914" s="16"/>
      <c r="D8914" s="17"/>
      <c r="E8914" s="16"/>
      <c r="F8914" s="16"/>
      <c r="G8914" s="16"/>
      <c r="H8914" s="16"/>
      <c r="I8914" s="18"/>
      <c r="J8914" s="16"/>
      <c r="K8914" s="19"/>
      <c r="L8914" s="19"/>
      <c r="M8914" s="19"/>
      <c r="N8914" s="16"/>
      <c r="O8914" s="20"/>
      <c r="P8914" s="21"/>
      <c r="Q8914" s="20"/>
      <c r="R8914" s="20"/>
      <c r="S8914" s="22"/>
      <c r="T8914" s="16" t="s">
        <v>44</v>
      </c>
      <c r="U8914" s="16"/>
      <c r="V8914" s="16" t="s">
        <v>75</v>
      </c>
      <c r="W8914" s="19">
        <v>375</v>
      </c>
      <c r="X8914" s="18">
        <v>34.14</v>
      </c>
      <c r="Y8914" s="19">
        <v>7150</v>
      </c>
      <c r="Z8914" s="19">
        <f t="shared" si="861"/>
        <v>2681250</v>
      </c>
      <c r="AA8914" s="23">
        <v>18</v>
      </c>
      <c r="AB8914" s="23">
        <v>26</v>
      </c>
      <c r="AC8914" s="19">
        <f t="shared" si="862"/>
        <v>1984125</v>
      </c>
      <c r="AD8914" s="19">
        <f>IF(AND(AC8914="",M8913=""),0,IF((AC8914=""),M8913, IF( (M8913=""),AC8914,SUM(AC8913:AC8917)+M8913)))</f>
        <v>6545041.5</v>
      </c>
      <c r="AE8914" s="19">
        <f t="shared" si="863"/>
        <v>2234477.1680999999</v>
      </c>
      <c r="AF8914" s="19">
        <v>0</v>
      </c>
      <c r="AG8914" s="19">
        <f t="shared" si="864"/>
        <v>2234477.1680999999</v>
      </c>
      <c r="AH8914" s="19">
        <v>0.3</v>
      </c>
    </row>
    <row r="8915" spans="1:34" s="5" customFormat="1" ht="21.75" x14ac:dyDescent="0.5">
      <c r="A8915" s="4"/>
      <c r="B8915" s="16"/>
      <c r="C8915" s="16"/>
      <c r="D8915" s="17"/>
      <c r="E8915" s="16"/>
      <c r="F8915" s="16"/>
      <c r="G8915" s="16"/>
      <c r="H8915" s="16"/>
      <c r="I8915" s="18"/>
      <c r="J8915" s="16"/>
      <c r="K8915" s="19"/>
      <c r="L8915" s="19"/>
      <c r="M8915" s="19"/>
      <c r="N8915" s="16">
        <v>2</v>
      </c>
      <c r="O8915" s="20" t="s">
        <v>12136</v>
      </c>
      <c r="P8915" s="21">
        <v>3630200052062</v>
      </c>
      <c r="Q8915" s="20" t="s">
        <v>12137</v>
      </c>
      <c r="R8915" s="20" t="s">
        <v>12140</v>
      </c>
      <c r="S8915" s="22" t="s">
        <v>12142</v>
      </c>
      <c r="T8915" s="16" t="s">
        <v>73</v>
      </c>
      <c r="U8915" s="16" t="s">
        <v>45</v>
      </c>
      <c r="V8915" s="16" t="s">
        <v>75</v>
      </c>
      <c r="W8915" s="19">
        <v>153</v>
      </c>
      <c r="X8915" s="18">
        <v>13.93</v>
      </c>
      <c r="Y8915" s="19">
        <v>6600</v>
      </c>
      <c r="Z8915" s="19">
        <f t="shared" si="861"/>
        <v>1009800</v>
      </c>
      <c r="AA8915" s="23">
        <v>18</v>
      </c>
      <c r="AB8915" s="23">
        <v>26</v>
      </c>
      <c r="AC8915" s="19">
        <f t="shared" si="862"/>
        <v>747252</v>
      </c>
      <c r="AD8915" s="19">
        <f>IF(AND(AC8915="",M8913=""),0,IF((AC8915=""),M8913, IF( (M8913=""),AC8915,SUM(AC8913:AC8917)+M8913)))</f>
        <v>6545041.5</v>
      </c>
      <c r="AE8915" s="19">
        <f t="shared" si="863"/>
        <v>911724.28095000004</v>
      </c>
      <c r="AF8915" s="19">
        <v>0</v>
      </c>
      <c r="AG8915" s="19">
        <f t="shared" si="864"/>
        <v>911724.28095000004</v>
      </c>
      <c r="AH8915" s="19">
        <v>0.3</v>
      </c>
    </row>
    <row r="8916" spans="1:34" s="5" customFormat="1" ht="21.75" x14ac:dyDescent="0.5">
      <c r="A8916" s="4"/>
      <c r="B8916" s="16"/>
      <c r="C8916" s="16"/>
      <c r="D8916" s="17"/>
      <c r="E8916" s="16"/>
      <c r="F8916" s="16"/>
      <c r="G8916" s="16"/>
      <c r="H8916" s="16"/>
      <c r="I8916" s="18"/>
      <c r="J8916" s="16"/>
      <c r="K8916" s="19"/>
      <c r="L8916" s="19"/>
      <c r="M8916" s="19"/>
      <c r="N8916" s="16"/>
      <c r="O8916" s="20"/>
      <c r="P8916" s="21"/>
      <c r="Q8916" s="20"/>
      <c r="R8916" s="20"/>
      <c r="S8916" s="22"/>
      <c r="T8916" s="16" t="s">
        <v>73</v>
      </c>
      <c r="U8916" s="16"/>
      <c r="V8916" s="16" t="s">
        <v>75</v>
      </c>
      <c r="W8916" s="19">
        <v>153</v>
      </c>
      <c r="X8916" s="18">
        <v>13.93</v>
      </c>
      <c r="Y8916" s="19">
        <v>6600</v>
      </c>
      <c r="Z8916" s="19">
        <f t="shared" si="861"/>
        <v>1009800</v>
      </c>
      <c r="AA8916" s="23">
        <v>18</v>
      </c>
      <c r="AB8916" s="23">
        <v>26</v>
      </c>
      <c r="AC8916" s="19">
        <f t="shared" si="862"/>
        <v>747252</v>
      </c>
      <c r="AD8916" s="19">
        <f>IF(AND(AC8916="",M8913=""),0,IF((AC8916=""),M8913, IF( (M8913=""),AC8916,SUM(AC8913:AC8917)+M8913)))</f>
        <v>6545041.5</v>
      </c>
      <c r="AE8916" s="19">
        <f t="shared" si="863"/>
        <v>911724.28095000004</v>
      </c>
      <c r="AF8916" s="19">
        <v>0</v>
      </c>
      <c r="AG8916" s="19">
        <f t="shared" si="864"/>
        <v>911724.28095000004</v>
      </c>
      <c r="AH8916" s="19">
        <v>0.3</v>
      </c>
    </row>
    <row r="8917" spans="1:34" s="5" customFormat="1" ht="21.75" x14ac:dyDescent="0.5">
      <c r="A8917" s="4"/>
      <c r="B8917" s="16"/>
      <c r="C8917" s="16"/>
      <c r="D8917" s="17"/>
      <c r="E8917" s="16"/>
      <c r="F8917" s="16"/>
      <c r="G8917" s="16"/>
      <c r="H8917" s="16"/>
      <c r="I8917" s="18"/>
      <c r="J8917" s="16"/>
      <c r="K8917" s="19"/>
      <c r="L8917" s="19"/>
      <c r="M8917" s="19"/>
      <c r="N8917" s="16">
        <v>3</v>
      </c>
      <c r="O8917" s="20" t="s">
        <v>12136</v>
      </c>
      <c r="P8917" s="21">
        <v>3630200052062</v>
      </c>
      <c r="Q8917" s="20" t="s">
        <v>12137</v>
      </c>
      <c r="R8917" s="20" t="s">
        <v>12140</v>
      </c>
      <c r="S8917" s="22" t="s">
        <v>12143</v>
      </c>
      <c r="T8917" s="16" t="s">
        <v>51</v>
      </c>
      <c r="U8917" s="16" t="s">
        <v>45</v>
      </c>
      <c r="V8917" s="16" t="s">
        <v>75</v>
      </c>
      <c r="W8917" s="19">
        <v>42.5</v>
      </c>
      <c r="X8917" s="18">
        <v>3.86</v>
      </c>
      <c r="Y8917" s="19">
        <v>6750</v>
      </c>
      <c r="Z8917" s="19">
        <f t="shared" si="861"/>
        <v>286875</v>
      </c>
      <c r="AA8917" s="23">
        <v>18</v>
      </c>
      <c r="AB8917" s="23">
        <v>26</v>
      </c>
      <c r="AC8917" s="19">
        <f t="shared" si="862"/>
        <v>212287.5</v>
      </c>
      <c r="AD8917" s="19">
        <f>IF(AND(AC8917="",M8913=""),0,IF((AC8917=""),M8913, IF( (M8913=""),AC8917,SUM(AC8913:AC8917)+M8913)))</f>
        <v>6545041.5</v>
      </c>
      <c r="AE8917" s="19">
        <f t="shared" si="863"/>
        <v>252638.60189999998</v>
      </c>
      <c r="AF8917" s="19">
        <v>0</v>
      </c>
      <c r="AG8917" s="19">
        <f t="shared" si="864"/>
        <v>252638.60189999998</v>
      </c>
      <c r="AH8917" s="19">
        <v>0.3</v>
      </c>
    </row>
    <row r="8918" spans="1:34" s="5" customFormat="1" ht="21.75" x14ac:dyDescent="0.5">
      <c r="A8918" s="4"/>
      <c r="B8918" s="16"/>
      <c r="C8918" s="16"/>
      <c r="D8918" s="17"/>
      <c r="E8918" s="16"/>
      <c r="F8918" s="16"/>
      <c r="G8918" s="16"/>
      <c r="H8918" s="16"/>
      <c r="I8918" s="18"/>
      <c r="J8918" s="16"/>
      <c r="K8918" s="19"/>
      <c r="L8918" s="19"/>
      <c r="M8918" s="19"/>
      <c r="N8918" s="16"/>
      <c r="O8918" s="20"/>
      <c r="P8918" s="21"/>
      <c r="Q8918" s="20"/>
      <c r="R8918" s="20"/>
      <c r="S8918" s="22"/>
      <c r="T8918" s="16"/>
      <c r="U8918" s="16"/>
      <c r="V8918" s="16"/>
      <c r="W8918" s="19"/>
      <c r="X8918" s="18"/>
      <c r="Y8918" s="19"/>
      <c r="Z8918" s="19"/>
      <c r="AA8918" s="23"/>
      <c r="AB8918" s="23"/>
      <c r="AC8918" s="19"/>
      <c r="AD8918" s="19"/>
      <c r="AE8918" s="19"/>
      <c r="AF8918" s="19"/>
      <c r="AG8918" s="19"/>
      <c r="AH8918" s="19"/>
    </row>
    <row r="8919" spans="1:34" s="5" customFormat="1" ht="21.75" x14ac:dyDescent="0.5">
      <c r="A8919" s="4"/>
      <c r="B8919" s="16">
        <v>4293</v>
      </c>
      <c r="C8919" s="16">
        <v>9387</v>
      </c>
      <c r="D8919" s="17" t="s">
        <v>12144</v>
      </c>
      <c r="E8919" s="16" t="s">
        <v>34</v>
      </c>
      <c r="F8919" s="16">
        <v>27587</v>
      </c>
      <c r="G8919" s="16">
        <v>0</v>
      </c>
      <c r="H8919" s="16">
        <v>3</v>
      </c>
      <c r="I8919" s="18">
        <v>12.5</v>
      </c>
      <c r="J8919" s="16" t="s">
        <v>62</v>
      </c>
      <c r="K8919" s="19">
        <f>((G8919*400)+(H8919*100))+I8919</f>
        <v>312.5</v>
      </c>
      <c r="L8919" s="19">
        <v>8000</v>
      </c>
      <c r="M8919" s="19">
        <f>K8919*L8919</f>
        <v>2500000</v>
      </c>
      <c r="N8919" s="16">
        <v>1</v>
      </c>
      <c r="O8919" s="20" t="s">
        <v>12136</v>
      </c>
      <c r="P8919" s="21">
        <v>3630200052062</v>
      </c>
      <c r="Q8919" s="20" t="s">
        <v>12137</v>
      </c>
      <c r="R8919" s="20" t="s">
        <v>12140</v>
      </c>
      <c r="S8919" s="22"/>
      <c r="T8919" s="16" t="s">
        <v>51</v>
      </c>
      <c r="U8919" s="16" t="s">
        <v>45</v>
      </c>
      <c r="V8919" s="16" t="s">
        <v>75</v>
      </c>
      <c r="W8919" s="19">
        <v>24</v>
      </c>
      <c r="X8919" s="18">
        <v>17.39</v>
      </c>
      <c r="Y8919" s="19">
        <v>6750</v>
      </c>
      <c r="Z8919" s="19">
        <f t="shared" si="861"/>
        <v>162000</v>
      </c>
      <c r="AA8919" s="23">
        <v>18</v>
      </c>
      <c r="AB8919" s="23">
        <v>26</v>
      </c>
      <c r="AC8919" s="19">
        <f t="shared" si="862"/>
        <v>119880</v>
      </c>
      <c r="AD8919" s="19">
        <f>IF(AND(AC8919="",M8919=""),0,IF((AC8919=""),M8919, IF( (M8919=""),AC8919,SUM(AC8919:AC8924)+M8919)))</f>
        <v>3189310</v>
      </c>
      <c r="AE8919" s="19">
        <f t="shared" si="863"/>
        <v>554621.00899999996</v>
      </c>
      <c r="AF8919" s="19">
        <v>0</v>
      </c>
      <c r="AG8919" s="19">
        <f t="shared" si="864"/>
        <v>554621.00899999996</v>
      </c>
      <c r="AH8919" s="19">
        <v>0.3</v>
      </c>
    </row>
    <row r="8920" spans="1:34" s="5" customFormat="1" ht="21.75" x14ac:dyDescent="0.5">
      <c r="A8920" s="4"/>
      <c r="B8920" s="16"/>
      <c r="C8920" s="16"/>
      <c r="D8920" s="17"/>
      <c r="E8920" s="16"/>
      <c r="F8920" s="16"/>
      <c r="G8920" s="16"/>
      <c r="H8920" s="16"/>
      <c r="I8920" s="18"/>
      <c r="J8920" s="16"/>
      <c r="K8920" s="19"/>
      <c r="L8920" s="19"/>
      <c r="M8920" s="19"/>
      <c r="N8920" s="16">
        <v>2</v>
      </c>
      <c r="O8920" s="20" t="s">
        <v>12136</v>
      </c>
      <c r="P8920" s="21">
        <v>3630200052062</v>
      </c>
      <c r="Q8920" s="20" t="s">
        <v>12137</v>
      </c>
      <c r="R8920" s="20" t="s">
        <v>12140</v>
      </c>
      <c r="S8920" s="22"/>
      <c r="T8920" s="16" t="s">
        <v>51</v>
      </c>
      <c r="U8920" s="16" t="s">
        <v>45</v>
      </c>
      <c r="V8920" s="16" t="s">
        <v>75</v>
      </c>
      <c r="W8920" s="19">
        <v>24</v>
      </c>
      <c r="X8920" s="18">
        <v>17.39</v>
      </c>
      <c r="Y8920" s="19">
        <v>6750</v>
      </c>
      <c r="Z8920" s="19">
        <f t="shared" si="861"/>
        <v>162000</v>
      </c>
      <c r="AA8920" s="23">
        <v>18</v>
      </c>
      <c r="AB8920" s="23">
        <v>26</v>
      </c>
      <c r="AC8920" s="19">
        <f t="shared" si="862"/>
        <v>119880</v>
      </c>
      <c r="AD8920" s="19">
        <f>IF(AND(AC8920="",M8919=""),0,IF((AC8920=""),M8919, IF( (M8919=""),AC8920,SUM(AC8919:AC8924)+M8919)))</f>
        <v>3189310</v>
      </c>
      <c r="AE8920" s="19">
        <f t="shared" si="863"/>
        <v>554621.00899999996</v>
      </c>
      <c r="AF8920" s="19">
        <v>0</v>
      </c>
      <c r="AG8920" s="19">
        <f t="shared" si="864"/>
        <v>554621.00899999996</v>
      </c>
      <c r="AH8920" s="19">
        <v>0.3</v>
      </c>
    </row>
    <row r="8921" spans="1:34" s="5" customFormat="1" ht="21.75" x14ac:dyDescent="0.5">
      <c r="A8921" s="4"/>
      <c r="B8921" s="16"/>
      <c r="C8921" s="16"/>
      <c r="D8921" s="17"/>
      <c r="E8921" s="16"/>
      <c r="F8921" s="16"/>
      <c r="G8921" s="16"/>
      <c r="H8921" s="16"/>
      <c r="I8921" s="18"/>
      <c r="J8921" s="16"/>
      <c r="K8921" s="19"/>
      <c r="L8921" s="19"/>
      <c r="M8921" s="19"/>
      <c r="N8921" s="16">
        <v>3</v>
      </c>
      <c r="O8921" s="20" t="s">
        <v>12136</v>
      </c>
      <c r="P8921" s="21">
        <v>3630200052062</v>
      </c>
      <c r="Q8921" s="20" t="s">
        <v>12137</v>
      </c>
      <c r="R8921" s="20" t="s">
        <v>12140</v>
      </c>
      <c r="S8921" s="22"/>
      <c r="T8921" s="16" t="s">
        <v>51</v>
      </c>
      <c r="U8921" s="16" t="s">
        <v>45</v>
      </c>
      <c r="V8921" s="16" t="s">
        <v>75</v>
      </c>
      <c r="W8921" s="19">
        <v>24</v>
      </c>
      <c r="X8921" s="18">
        <v>17.39</v>
      </c>
      <c r="Y8921" s="19">
        <v>6750</v>
      </c>
      <c r="Z8921" s="19">
        <f t="shared" si="861"/>
        <v>162000</v>
      </c>
      <c r="AA8921" s="23">
        <v>18</v>
      </c>
      <c r="AB8921" s="23">
        <v>26</v>
      </c>
      <c r="AC8921" s="19">
        <f t="shared" si="862"/>
        <v>119880</v>
      </c>
      <c r="AD8921" s="19">
        <f>IF(AND(AC8921="",M8919=""),0,IF((AC8921=""),M8919, IF( (M8919=""),AC8921,SUM(AC8919:AC8924)+M8919)))</f>
        <v>3189310</v>
      </c>
      <c r="AE8921" s="19">
        <f t="shared" si="863"/>
        <v>554621.00899999996</v>
      </c>
      <c r="AF8921" s="19">
        <v>0</v>
      </c>
      <c r="AG8921" s="19">
        <f t="shared" si="864"/>
        <v>554621.00899999996</v>
      </c>
      <c r="AH8921" s="19">
        <v>0.3</v>
      </c>
    </row>
    <row r="8922" spans="1:34" s="5" customFormat="1" ht="21.75" x14ac:dyDescent="0.5">
      <c r="A8922" s="4"/>
      <c r="B8922" s="16"/>
      <c r="C8922" s="16"/>
      <c r="D8922" s="17"/>
      <c r="E8922" s="16"/>
      <c r="F8922" s="16"/>
      <c r="G8922" s="16"/>
      <c r="H8922" s="16"/>
      <c r="I8922" s="18"/>
      <c r="J8922" s="16"/>
      <c r="K8922" s="19"/>
      <c r="L8922" s="19"/>
      <c r="M8922" s="19"/>
      <c r="N8922" s="16">
        <v>4</v>
      </c>
      <c r="O8922" s="20" t="s">
        <v>12136</v>
      </c>
      <c r="P8922" s="21">
        <v>3630200052062</v>
      </c>
      <c r="Q8922" s="20" t="s">
        <v>12137</v>
      </c>
      <c r="R8922" s="20" t="s">
        <v>12140</v>
      </c>
      <c r="S8922" s="22"/>
      <c r="T8922" s="16" t="s">
        <v>51</v>
      </c>
      <c r="U8922" s="16" t="s">
        <v>45</v>
      </c>
      <c r="V8922" s="16" t="s">
        <v>75</v>
      </c>
      <c r="W8922" s="19">
        <v>30</v>
      </c>
      <c r="X8922" s="18">
        <v>21.74</v>
      </c>
      <c r="Y8922" s="19">
        <v>6750</v>
      </c>
      <c r="Z8922" s="19">
        <f t="shared" si="861"/>
        <v>202500</v>
      </c>
      <c r="AA8922" s="23">
        <v>18</v>
      </c>
      <c r="AB8922" s="23">
        <v>26</v>
      </c>
      <c r="AC8922" s="19">
        <f t="shared" si="862"/>
        <v>149850</v>
      </c>
      <c r="AD8922" s="19">
        <f>IF(AND(AC8922="",M8919=""),0,IF((AC8922=""),M8919, IF( (M8919=""),AC8922,SUM(AC8919:AC8924)+M8919)))</f>
        <v>3189310</v>
      </c>
      <c r="AE8922" s="19">
        <f t="shared" si="863"/>
        <v>693355.99399999995</v>
      </c>
      <c r="AF8922" s="19">
        <v>0</v>
      </c>
      <c r="AG8922" s="19">
        <f t="shared" si="864"/>
        <v>693355.99399999995</v>
      </c>
      <c r="AH8922" s="19">
        <v>0.3</v>
      </c>
    </row>
    <row r="8923" spans="1:34" s="5" customFormat="1" ht="21.75" x14ac:dyDescent="0.5">
      <c r="A8923" s="4"/>
      <c r="B8923" s="16"/>
      <c r="C8923" s="16"/>
      <c r="D8923" s="17"/>
      <c r="E8923" s="16"/>
      <c r="F8923" s="16"/>
      <c r="G8923" s="16"/>
      <c r="H8923" s="16"/>
      <c r="I8923" s="18"/>
      <c r="J8923" s="16"/>
      <c r="K8923" s="19"/>
      <c r="L8923" s="19"/>
      <c r="M8923" s="19"/>
      <c r="N8923" s="16">
        <v>5</v>
      </c>
      <c r="O8923" s="20" t="s">
        <v>12136</v>
      </c>
      <c r="P8923" s="21">
        <v>3630200052062</v>
      </c>
      <c r="Q8923" s="20" t="s">
        <v>12137</v>
      </c>
      <c r="R8923" s="20" t="s">
        <v>12140</v>
      </c>
      <c r="S8923" s="22"/>
      <c r="T8923" s="16" t="s">
        <v>51</v>
      </c>
      <c r="U8923" s="16" t="s">
        <v>45</v>
      </c>
      <c r="V8923" s="16" t="s">
        <v>75</v>
      </c>
      <c r="W8923" s="19">
        <v>36</v>
      </c>
      <c r="X8923" s="18">
        <v>26.09</v>
      </c>
      <c r="Y8923" s="19">
        <v>6750</v>
      </c>
      <c r="Z8923" s="19">
        <f t="shared" si="861"/>
        <v>243000</v>
      </c>
      <c r="AA8923" s="23">
        <v>18</v>
      </c>
      <c r="AB8923" s="23">
        <v>26</v>
      </c>
      <c r="AC8923" s="19">
        <f t="shared" si="862"/>
        <v>179820</v>
      </c>
      <c r="AD8923" s="19">
        <f>IF(AND(AC8923="",M8919=""),0,IF((AC8923=""),M8919, IF( (M8919=""),AC8923,SUM(AC8919:AC8924)+M8919)))</f>
        <v>3189310</v>
      </c>
      <c r="AE8923" s="19">
        <f t="shared" si="863"/>
        <v>832090.97900000005</v>
      </c>
      <c r="AF8923" s="19">
        <v>0</v>
      </c>
      <c r="AG8923" s="19">
        <f t="shared" si="864"/>
        <v>832090.97900000005</v>
      </c>
      <c r="AH8923" s="19">
        <v>0.3</v>
      </c>
    </row>
    <row r="8924" spans="1:34" s="5" customFormat="1" ht="21.75" x14ac:dyDescent="0.5">
      <c r="A8924" s="4"/>
      <c r="B8924" s="16"/>
      <c r="C8924" s="16"/>
      <c r="D8924" s="17"/>
      <c r="E8924" s="16"/>
      <c r="F8924" s="16"/>
      <c r="G8924" s="16"/>
      <c r="H8924" s="16"/>
      <c r="I8924" s="18"/>
      <c r="J8924" s="16"/>
      <c r="K8924" s="19"/>
      <c r="L8924" s="19"/>
      <c r="M8924" s="19"/>
      <c r="N8924" s="16">
        <v>6</v>
      </c>
      <c r="O8924" s="20" t="s">
        <v>12136</v>
      </c>
      <c r="P8924" s="21">
        <v>3630200052062</v>
      </c>
      <c r="Q8924" s="20" t="s">
        <v>12137</v>
      </c>
      <c r="R8924" s="20" t="s">
        <v>12140</v>
      </c>
      <c r="S8924" s="22"/>
      <c r="T8924" s="16" t="s">
        <v>3102</v>
      </c>
      <c r="U8924" s="16"/>
      <c r="V8924" s="16"/>
      <c r="W8924" s="19"/>
      <c r="X8924" s="18"/>
      <c r="Y8924" s="19"/>
      <c r="Z8924" s="19"/>
      <c r="AA8924" s="23"/>
      <c r="AB8924" s="23"/>
      <c r="AC8924" s="19"/>
      <c r="AD8924" s="19"/>
      <c r="AE8924" s="19"/>
      <c r="AF8924" s="19"/>
      <c r="AG8924" s="19"/>
      <c r="AH8924" s="19"/>
    </row>
    <row r="8925" spans="1:34" s="5" customFormat="1" ht="21.75" x14ac:dyDescent="0.5">
      <c r="A8925" s="4"/>
      <c r="B8925" s="16"/>
      <c r="C8925" s="16"/>
      <c r="D8925" s="17"/>
      <c r="E8925" s="16"/>
      <c r="F8925" s="16"/>
      <c r="G8925" s="16"/>
      <c r="H8925" s="16"/>
      <c r="I8925" s="18"/>
      <c r="J8925" s="16"/>
      <c r="K8925" s="19"/>
      <c r="L8925" s="19" t="s">
        <v>63</v>
      </c>
      <c r="M8925" s="19">
        <f>SUM(M8913:M8924)</f>
        <v>3370000</v>
      </c>
      <c r="N8925" s="16"/>
      <c r="O8925" s="20"/>
      <c r="P8925" s="21"/>
      <c r="Q8925" s="20"/>
      <c r="R8925" s="20"/>
      <c r="S8925" s="22"/>
      <c r="T8925" s="16"/>
      <c r="U8925" s="16"/>
      <c r="V8925" s="16"/>
      <c r="W8925" s="19"/>
      <c r="X8925" s="18"/>
      <c r="Y8925" s="19"/>
      <c r="Z8925" s="19"/>
      <c r="AA8925" s="23"/>
      <c r="AB8925" s="23"/>
      <c r="AC8925" s="19"/>
      <c r="AD8925" s="19"/>
      <c r="AE8925" s="19">
        <f>SUM(AE8913:AE8924)</f>
        <v>9734351.4999999981</v>
      </c>
      <c r="AF8925" s="19"/>
      <c r="AG8925" s="19">
        <f>SUM(AG8913:AG8924)</f>
        <v>9734351.4999999981</v>
      </c>
      <c r="AH8925" s="19"/>
    </row>
    <row r="8926" spans="1:34" s="173" customFormat="1" x14ac:dyDescent="0.55000000000000004">
      <c r="A8926" s="122" t="s">
        <v>12145</v>
      </c>
      <c r="B8926" s="123">
        <v>4141</v>
      </c>
      <c r="C8926" s="123">
        <v>9591</v>
      </c>
      <c r="D8926" s="135" t="s">
        <v>12146</v>
      </c>
      <c r="E8926" s="123" t="s">
        <v>34</v>
      </c>
      <c r="F8926" s="123">
        <v>18829</v>
      </c>
      <c r="G8926" s="123">
        <v>6</v>
      </c>
      <c r="H8926" s="123">
        <v>1</v>
      </c>
      <c r="I8926" s="136">
        <v>38</v>
      </c>
      <c r="J8926" s="123" t="s">
        <v>38</v>
      </c>
      <c r="K8926" s="137">
        <f>((G8926*400)+(H8926*100))+I8926</f>
        <v>2538</v>
      </c>
      <c r="L8926" s="137">
        <v>325</v>
      </c>
      <c r="M8926" s="137">
        <f>K8926*L8926</f>
        <v>824850</v>
      </c>
      <c r="N8926" s="123"/>
      <c r="O8926" s="108"/>
      <c r="P8926" s="138"/>
      <c r="Q8926" s="108"/>
      <c r="R8926" s="108"/>
      <c r="S8926" s="139"/>
      <c r="T8926" s="123"/>
      <c r="U8926" s="123"/>
      <c r="V8926" s="123"/>
      <c r="W8926" s="137"/>
      <c r="X8926" s="136"/>
      <c r="Y8926" s="137"/>
      <c r="Z8926" s="137"/>
      <c r="AA8926" s="119"/>
      <c r="AB8926" s="119"/>
      <c r="AC8926" s="137"/>
      <c r="AD8926" s="137">
        <f>IF(AND(AC8926="",M8926=""),0,IF((AC8926=""),M8926,IF((M8926=""),AC8926,AC8926+M8926)))</f>
        <v>824850</v>
      </c>
      <c r="AE8926" s="137">
        <f>IF( (X8926=""),AD8926*1,AD8926*(X8926/100) )</f>
        <v>824850</v>
      </c>
      <c r="AF8926" s="137">
        <v>50000000</v>
      </c>
      <c r="AG8926" s="137">
        <f>IF((AF8926-AE8926) &gt; 1,0,IF((AF8926-AE8926)&lt;0,AE8926-AF8926,AF8926-AE8926))</f>
        <v>0</v>
      </c>
      <c r="AH8926" s="137">
        <v>0.01</v>
      </c>
    </row>
    <row r="8927" spans="1:34" s="173" customFormat="1" x14ac:dyDescent="0.55000000000000004">
      <c r="A8927" s="122"/>
      <c r="B8927" s="123"/>
      <c r="C8927" s="123"/>
      <c r="D8927" s="135"/>
      <c r="E8927" s="123"/>
      <c r="F8927" s="123"/>
      <c r="G8927" s="123"/>
      <c r="H8927" s="123"/>
      <c r="I8927" s="136"/>
      <c r="J8927" s="123"/>
      <c r="K8927" s="137"/>
      <c r="L8927" s="137" t="s">
        <v>63</v>
      </c>
      <c r="M8927" s="137">
        <f>SUM(M8926:M8926)</f>
        <v>824850</v>
      </c>
      <c r="N8927" s="123"/>
      <c r="O8927" s="108"/>
      <c r="P8927" s="138"/>
      <c r="Q8927" s="108"/>
      <c r="R8927" s="108"/>
      <c r="S8927" s="139"/>
      <c r="T8927" s="123"/>
      <c r="U8927" s="123"/>
      <c r="V8927" s="123"/>
      <c r="W8927" s="137"/>
      <c r="X8927" s="136"/>
      <c r="Y8927" s="137"/>
      <c r="Z8927" s="137"/>
      <c r="AA8927" s="119"/>
      <c r="AB8927" s="119"/>
      <c r="AC8927" s="137"/>
      <c r="AD8927" s="137"/>
      <c r="AE8927" s="137">
        <f>SUM(AE8926:AE8926)</f>
        <v>824850</v>
      </c>
      <c r="AF8927" s="137"/>
      <c r="AG8927" s="137">
        <f>SUM(AG8926:AG8926)</f>
        <v>0</v>
      </c>
      <c r="AH8927" s="137"/>
    </row>
    <row r="8928" spans="1:34" s="99" customFormat="1" x14ac:dyDescent="0.55000000000000004">
      <c r="A8928" s="107" t="s">
        <v>15553</v>
      </c>
      <c r="B8928" s="161">
        <v>4295</v>
      </c>
      <c r="C8928" s="161">
        <v>10770</v>
      </c>
      <c r="D8928" s="162" t="s">
        <v>15554</v>
      </c>
      <c r="E8928" s="161" t="s">
        <v>34</v>
      </c>
      <c r="F8928" s="161">
        <v>24796</v>
      </c>
      <c r="G8928" s="161">
        <v>0</v>
      </c>
      <c r="H8928" s="161">
        <v>0</v>
      </c>
      <c r="I8928" s="163">
        <v>19</v>
      </c>
      <c r="J8928" s="161" t="s">
        <v>35</v>
      </c>
      <c r="K8928" s="121">
        <f>((G8928*400)+(H8928*100))+I8928</f>
        <v>19</v>
      </c>
      <c r="L8928" s="121">
        <v>14500</v>
      </c>
      <c r="M8928" s="121">
        <f>K8928*L8928</f>
        <v>275500</v>
      </c>
      <c r="N8928" s="161">
        <v>1</v>
      </c>
      <c r="O8928" s="164" t="s">
        <v>15551</v>
      </c>
      <c r="P8928" s="165">
        <v>8571584038277</v>
      </c>
      <c r="Q8928" s="164" t="s">
        <v>15552</v>
      </c>
      <c r="R8928" s="164" t="s">
        <v>15555</v>
      </c>
      <c r="S8928" s="166"/>
      <c r="T8928" s="161" t="s">
        <v>44</v>
      </c>
      <c r="U8928" s="161" t="s">
        <v>45</v>
      </c>
      <c r="V8928" s="161" t="s">
        <v>52</v>
      </c>
      <c r="W8928" s="121">
        <v>108</v>
      </c>
      <c r="X8928" s="163">
        <v>100</v>
      </c>
      <c r="Y8928" s="121">
        <v>7150</v>
      </c>
      <c r="Z8928" s="121">
        <f>W8928*Y8928</f>
        <v>772200</v>
      </c>
      <c r="AA8928" s="167">
        <v>9</v>
      </c>
      <c r="AB8928" s="167">
        <v>9</v>
      </c>
      <c r="AC8928" s="121">
        <f>(Z8928*(100-AB8928))/100</f>
        <v>702702</v>
      </c>
      <c r="AD8928" s="121">
        <f>IF(AND(AC8928="",M8928=""),0,IF((AC8928=""),M8928, IF( (M8928=""),AC8928,SUM(AC8928:AC8928)+M8928)))</f>
        <v>978202</v>
      </c>
      <c r="AE8928" s="121">
        <f>IF( (X8928=""),AD8928*1,AD8928*(X8928/100) )</f>
        <v>978202</v>
      </c>
      <c r="AF8928" s="121">
        <v>0</v>
      </c>
      <c r="AG8928" s="121">
        <f>IF((AF8928-AE8928) &gt; 1,0,IF((AF8928-AE8928)&lt;0,AE8928-AF8928,AF8928-AE8928))</f>
        <v>978202</v>
      </c>
      <c r="AH8928" s="121">
        <v>0.02</v>
      </c>
    </row>
    <row r="8929" spans="1:34" s="99" customFormat="1" x14ac:dyDescent="0.55000000000000004">
      <c r="A8929" s="107"/>
      <c r="B8929" s="161"/>
      <c r="C8929" s="161"/>
      <c r="D8929" s="162"/>
      <c r="E8929" s="161"/>
      <c r="F8929" s="161"/>
      <c r="G8929" s="161"/>
      <c r="H8929" s="161"/>
      <c r="I8929" s="163"/>
      <c r="J8929" s="161"/>
      <c r="K8929" s="121"/>
      <c r="L8929" s="121" t="s">
        <v>63</v>
      </c>
      <c r="M8929" s="121">
        <f>SUM(M8928:M8928)</f>
        <v>275500</v>
      </c>
      <c r="N8929" s="161"/>
      <c r="O8929" s="164"/>
      <c r="P8929" s="165"/>
      <c r="Q8929" s="164"/>
      <c r="R8929" s="164"/>
      <c r="S8929" s="166"/>
      <c r="T8929" s="161"/>
      <c r="U8929" s="161"/>
      <c r="V8929" s="161"/>
      <c r="W8929" s="121"/>
      <c r="X8929" s="163"/>
      <c r="Y8929" s="121"/>
      <c r="Z8929" s="121"/>
      <c r="AA8929" s="167"/>
      <c r="AB8929" s="167"/>
      <c r="AC8929" s="121"/>
      <c r="AD8929" s="121"/>
      <c r="AE8929" s="121">
        <f>SUM(AE8928:AE8928)</f>
        <v>978202</v>
      </c>
      <c r="AF8929" s="121"/>
      <c r="AG8929" s="121">
        <f>SUM(AG8928:AG8928)</f>
        <v>978202</v>
      </c>
      <c r="AH8929" s="121"/>
    </row>
    <row r="8930" spans="1:34" s="173" customFormat="1" x14ac:dyDescent="0.55000000000000004">
      <c r="A8930" s="122" t="s">
        <v>10866</v>
      </c>
      <c r="B8930" s="123">
        <v>4142</v>
      </c>
      <c r="C8930" s="123">
        <v>8361</v>
      </c>
      <c r="D8930" s="135" t="s">
        <v>12149</v>
      </c>
      <c r="E8930" s="123" t="s">
        <v>34</v>
      </c>
      <c r="F8930" s="123">
        <v>3456</v>
      </c>
      <c r="G8930" s="123">
        <v>0</v>
      </c>
      <c r="H8930" s="123">
        <v>3</v>
      </c>
      <c r="I8930" s="136">
        <v>69</v>
      </c>
      <c r="J8930" s="123" t="s">
        <v>35</v>
      </c>
      <c r="K8930" s="137">
        <f>((G8930*400)+(H8930*100))+I8930</f>
        <v>369</v>
      </c>
      <c r="L8930" s="137">
        <v>600</v>
      </c>
      <c r="M8930" s="137">
        <f>K8930*L8930</f>
        <v>221400</v>
      </c>
      <c r="N8930" s="123">
        <v>1</v>
      </c>
      <c r="O8930" s="108" t="s">
        <v>12147</v>
      </c>
      <c r="P8930" s="138">
        <v>3570800349539</v>
      </c>
      <c r="Q8930" s="108" t="s">
        <v>12148</v>
      </c>
      <c r="R8930" s="108" t="s">
        <v>12150</v>
      </c>
      <c r="S8930" s="139" t="s">
        <v>12151</v>
      </c>
      <c r="T8930" s="123" t="s">
        <v>51</v>
      </c>
      <c r="U8930" s="123" t="s">
        <v>45</v>
      </c>
      <c r="V8930" s="123" t="s">
        <v>52</v>
      </c>
      <c r="W8930" s="137">
        <v>149.80000000000001</v>
      </c>
      <c r="X8930" s="136">
        <v>100</v>
      </c>
      <c r="Y8930" s="137">
        <v>6750</v>
      </c>
      <c r="Z8930" s="137">
        <f>W8930*Y8930</f>
        <v>1011150.0000000001</v>
      </c>
      <c r="AA8930" s="119">
        <v>11</v>
      </c>
      <c r="AB8930" s="119">
        <v>12</v>
      </c>
      <c r="AC8930" s="137">
        <f>(Z8930*(100-AB8930))/100</f>
        <v>889812.00000000012</v>
      </c>
      <c r="AD8930" s="137">
        <f>IF(AND(AC8930="",M8930=""),0,IF((AC8930=""),M8930, IF( (M8930=""),AC8930,SUM(AC8930:AC8931)+M8930)))</f>
        <v>1111212</v>
      </c>
      <c r="AE8930" s="137">
        <f>IF( (X8930=""),AD8930*1,AD8930*(X8930/100) )</f>
        <v>1111212</v>
      </c>
      <c r="AF8930" s="137">
        <v>50000000</v>
      </c>
      <c r="AG8930" s="137">
        <f>IF((AF8930-AE8930) &gt; 1,0,IF((AF8930-AE8930)&lt;0,AE8930-AF8930,AF8930-AE8930))</f>
        <v>0</v>
      </c>
      <c r="AH8930" s="137">
        <v>0.02</v>
      </c>
    </row>
    <row r="8931" spans="1:34" s="173" customFormat="1" x14ac:dyDescent="0.55000000000000004">
      <c r="A8931" s="122"/>
      <c r="B8931" s="123"/>
      <c r="C8931" s="123"/>
      <c r="D8931" s="135"/>
      <c r="E8931" s="123"/>
      <c r="F8931" s="123"/>
      <c r="G8931" s="123"/>
      <c r="H8931" s="123"/>
      <c r="I8931" s="136"/>
      <c r="J8931" s="123"/>
      <c r="K8931" s="137"/>
      <c r="L8931" s="137" t="s">
        <v>63</v>
      </c>
      <c r="M8931" s="137">
        <f>SUM(M8930:M8930)</f>
        <v>221400</v>
      </c>
      <c r="N8931" s="123"/>
      <c r="O8931" s="108"/>
      <c r="P8931" s="138"/>
      <c r="Q8931" s="108"/>
      <c r="R8931" s="108"/>
      <c r="S8931" s="139"/>
      <c r="T8931" s="123"/>
      <c r="U8931" s="123"/>
      <c r="V8931" s="123"/>
      <c r="W8931" s="137"/>
      <c r="X8931" s="136"/>
      <c r="Y8931" s="137"/>
      <c r="Z8931" s="137"/>
      <c r="AA8931" s="119"/>
      <c r="AB8931" s="119"/>
      <c r="AC8931" s="137"/>
      <c r="AD8931" s="137"/>
      <c r="AE8931" s="137">
        <f>SUM(AE8930:AE8930)</f>
        <v>1111212</v>
      </c>
      <c r="AF8931" s="137"/>
      <c r="AG8931" s="137">
        <f>SUM(AG8930:AG8930)</f>
        <v>0</v>
      </c>
      <c r="AH8931" s="137"/>
    </row>
    <row r="8932" spans="1:34" s="173" customFormat="1" x14ac:dyDescent="0.55000000000000004">
      <c r="A8932" s="122" t="s">
        <v>12154</v>
      </c>
      <c r="B8932" s="123">
        <v>4143</v>
      </c>
      <c r="C8932" s="123">
        <v>7438</v>
      </c>
      <c r="D8932" s="135" t="s">
        <v>12155</v>
      </c>
      <c r="E8932" s="123" t="s">
        <v>34</v>
      </c>
      <c r="F8932" s="123">
        <v>7183</v>
      </c>
      <c r="G8932" s="123">
        <v>0</v>
      </c>
      <c r="H8932" s="123">
        <v>1</v>
      </c>
      <c r="I8932" s="136">
        <v>57</v>
      </c>
      <c r="J8932" s="123" t="s">
        <v>35</v>
      </c>
      <c r="K8932" s="137">
        <f>((G8932*400)+(H8932*100))+I8932</f>
        <v>157</v>
      </c>
      <c r="L8932" s="137">
        <v>850</v>
      </c>
      <c r="M8932" s="137">
        <f>K8932*L8932</f>
        <v>133450</v>
      </c>
      <c r="N8932" s="123">
        <v>1</v>
      </c>
      <c r="O8932" s="108" t="s">
        <v>12152</v>
      </c>
      <c r="P8932" s="138"/>
      <c r="Q8932" s="108" t="s">
        <v>12153</v>
      </c>
      <c r="R8932" s="108" t="s">
        <v>12156</v>
      </c>
      <c r="S8932" s="139" t="s">
        <v>12157</v>
      </c>
      <c r="T8932" s="123" t="s">
        <v>73</v>
      </c>
      <c r="U8932" s="123" t="s">
        <v>45</v>
      </c>
      <c r="V8932" s="123" t="s">
        <v>52</v>
      </c>
      <c r="W8932" s="137">
        <v>154.5</v>
      </c>
      <c r="X8932" s="136">
        <v>61.14</v>
      </c>
      <c r="Y8932" s="137">
        <v>6600</v>
      </c>
      <c r="Z8932" s="137">
        <f>W8932*Y8932</f>
        <v>1019700</v>
      </c>
      <c r="AA8932" s="119">
        <v>11</v>
      </c>
      <c r="AB8932" s="119">
        <v>12</v>
      </c>
      <c r="AC8932" s="137">
        <f>(Z8932*(100-AB8932))/100</f>
        <v>897336</v>
      </c>
      <c r="AD8932" s="137">
        <f>IF(AND(AC8932="",M8932=""),0,IF((AC8932=""),M8932, IF( (M8932=""),AC8932,SUM(AC8932:AC8948)+M8932)))</f>
        <v>4959590.8</v>
      </c>
      <c r="AE8932" s="137">
        <f>IF( (X8932=""),AD8932*1,AD8932*(X8932/100) )</f>
        <v>3032293.8151199999</v>
      </c>
      <c r="AF8932" s="137">
        <v>50000000</v>
      </c>
      <c r="AG8932" s="137">
        <f>IF((AF8932-AE8932) &gt; 1,0,IF((AF8932-AE8932)&lt;0,AE8932-AF8932,AF8932-AE8932))</f>
        <v>0</v>
      </c>
      <c r="AH8932" s="137">
        <v>0.02</v>
      </c>
    </row>
    <row r="8933" spans="1:34" s="173" customFormat="1" x14ac:dyDescent="0.55000000000000004">
      <c r="A8933" s="122"/>
      <c r="B8933" s="123"/>
      <c r="C8933" s="123"/>
      <c r="D8933" s="135"/>
      <c r="E8933" s="123"/>
      <c r="F8933" s="123"/>
      <c r="G8933" s="123"/>
      <c r="H8933" s="123"/>
      <c r="I8933" s="136"/>
      <c r="J8933" s="123"/>
      <c r="K8933" s="137"/>
      <c r="L8933" s="137"/>
      <c r="M8933" s="137"/>
      <c r="N8933" s="123">
        <v>2</v>
      </c>
      <c r="O8933" s="108" t="s">
        <v>12152</v>
      </c>
      <c r="P8933" s="138"/>
      <c r="Q8933" s="108" t="s">
        <v>12153</v>
      </c>
      <c r="R8933" s="108" t="s">
        <v>12156</v>
      </c>
      <c r="S8933" s="139" t="s">
        <v>12158</v>
      </c>
      <c r="T8933" s="123" t="s">
        <v>55</v>
      </c>
      <c r="U8933" s="123" t="s">
        <v>45</v>
      </c>
      <c r="V8933" s="123" t="s">
        <v>52</v>
      </c>
      <c r="W8933" s="137">
        <v>30</v>
      </c>
      <c r="X8933" s="136">
        <v>11.87</v>
      </c>
      <c r="Y8933" s="137">
        <v>0</v>
      </c>
      <c r="Z8933" s="137">
        <f>W8933*Y8933</f>
        <v>0</v>
      </c>
      <c r="AA8933" s="119">
        <v>6</v>
      </c>
      <c r="AB8933" s="119">
        <v>6</v>
      </c>
      <c r="AC8933" s="137">
        <f>(Z8933*(100-AB8933))/100</f>
        <v>0</v>
      </c>
      <c r="AD8933" s="137">
        <f>IF(AND(AC8933="",M8932=""),0,IF((AC8933=""),M8932, IF( (M8932=""),AC8933,SUM(AC8932:AC8948)+M8932)))</f>
        <v>4959590.8</v>
      </c>
      <c r="AE8933" s="137">
        <f>IF( (X8933=""),AD8933*1,AD8933*(X8933/100) )</f>
        <v>588703.42795999988</v>
      </c>
      <c r="AF8933" s="137">
        <v>50000000</v>
      </c>
      <c r="AG8933" s="137">
        <f>IF((AF8933-AE8933) &gt; 1,0,IF((AF8933-AE8933)&lt;0,AE8933-AF8933,AF8933-AE8933))</f>
        <v>0</v>
      </c>
      <c r="AH8933" s="137">
        <v>0.02</v>
      </c>
    </row>
    <row r="8934" spans="1:34" s="173" customFormat="1" x14ac:dyDescent="0.55000000000000004">
      <c r="A8934" s="122"/>
      <c r="B8934" s="123"/>
      <c r="C8934" s="123"/>
      <c r="D8934" s="135"/>
      <c r="E8934" s="123"/>
      <c r="F8934" s="123"/>
      <c r="G8934" s="123"/>
      <c r="H8934" s="123"/>
      <c r="I8934" s="136"/>
      <c r="J8934" s="123"/>
      <c r="K8934" s="137"/>
      <c r="L8934" s="137"/>
      <c r="M8934" s="137"/>
      <c r="N8934" s="123">
        <v>3</v>
      </c>
      <c r="O8934" s="108" t="s">
        <v>12152</v>
      </c>
      <c r="P8934" s="138"/>
      <c r="Q8934" s="108" t="s">
        <v>12153</v>
      </c>
      <c r="R8934" s="108" t="s">
        <v>12156</v>
      </c>
      <c r="S8934" s="139" t="s">
        <v>12159</v>
      </c>
      <c r="T8934" s="123" t="s">
        <v>343</v>
      </c>
      <c r="U8934" s="123" t="s">
        <v>45</v>
      </c>
      <c r="V8934" s="123" t="s">
        <v>52</v>
      </c>
      <c r="W8934" s="137">
        <v>26.8</v>
      </c>
      <c r="X8934" s="136">
        <v>10.61</v>
      </c>
      <c r="Y8934" s="137">
        <v>5600</v>
      </c>
      <c r="Z8934" s="137">
        <f>W8934*Y8934</f>
        <v>150080</v>
      </c>
      <c r="AA8934" s="119">
        <v>6</v>
      </c>
      <c r="AB8934" s="119">
        <v>6</v>
      </c>
      <c r="AC8934" s="137">
        <f>(Z8934*(100-AB8934))/100</f>
        <v>141075.20000000001</v>
      </c>
      <c r="AD8934" s="137">
        <f>IF(AND(AC8934="",M8932=""),0,IF((AC8934=""),M8932, IF( (M8932=""),AC8934,SUM(AC8932:AC8948)+M8932)))</f>
        <v>4959590.8</v>
      </c>
      <c r="AE8934" s="137">
        <f>IF( (X8934=""),AD8934*1,AD8934*(X8934/100) )</f>
        <v>526212.58387999993</v>
      </c>
      <c r="AF8934" s="137">
        <v>50000000</v>
      </c>
      <c r="AG8934" s="137">
        <f>IF((AF8934-AE8934) &gt; 1,0,IF((AF8934-AE8934)&lt;0,AE8934-AF8934,AF8934-AE8934))</f>
        <v>0</v>
      </c>
      <c r="AH8934" s="137">
        <v>0.02</v>
      </c>
    </row>
    <row r="8935" spans="1:34" s="173" customFormat="1" x14ac:dyDescent="0.55000000000000004">
      <c r="A8935" s="122"/>
      <c r="B8935" s="123"/>
      <c r="C8935" s="123"/>
      <c r="D8935" s="135"/>
      <c r="E8935" s="123"/>
      <c r="F8935" s="123"/>
      <c r="G8935" s="123"/>
      <c r="H8935" s="123"/>
      <c r="I8935" s="136"/>
      <c r="J8935" s="123"/>
      <c r="K8935" s="137"/>
      <c r="L8935" s="137"/>
      <c r="M8935" s="137"/>
      <c r="N8935" s="123">
        <v>4</v>
      </c>
      <c r="O8935" s="108" t="s">
        <v>12152</v>
      </c>
      <c r="P8935" s="138"/>
      <c r="Q8935" s="108" t="s">
        <v>12153</v>
      </c>
      <c r="R8935" s="108" t="s">
        <v>12156</v>
      </c>
      <c r="S8935" s="139" t="s">
        <v>12160</v>
      </c>
      <c r="T8935" s="123" t="s">
        <v>73</v>
      </c>
      <c r="U8935" s="123" t="s">
        <v>45</v>
      </c>
      <c r="V8935" s="123" t="s">
        <v>52</v>
      </c>
      <c r="W8935" s="137">
        <v>41.4</v>
      </c>
      <c r="X8935" s="136">
        <v>16.38</v>
      </c>
      <c r="Y8935" s="137">
        <v>6600</v>
      </c>
      <c r="Z8935" s="137">
        <f>W8935*Y8935</f>
        <v>273240</v>
      </c>
      <c r="AA8935" s="119">
        <v>6</v>
      </c>
      <c r="AB8935" s="119">
        <v>6</v>
      </c>
      <c r="AC8935" s="137">
        <f>(Z8935*(100-AB8935))/100</f>
        <v>256845.6</v>
      </c>
      <c r="AD8935" s="137">
        <f>IF(AND(AC8935="",M8932=""),0,IF((AC8935=""),M8932, IF( (M8932=""),AC8935,SUM(AC8932:AC8948)+M8932)))</f>
        <v>4959590.8</v>
      </c>
      <c r="AE8935" s="137">
        <f>IF( (X8935=""),AD8935*1,AD8935*(X8935/100) )</f>
        <v>812380.97303999995</v>
      </c>
      <c r="AF8935" s="137">
        <v>50000000</v>
      </c>
      <c r="AG8935" s="137">
        <f>IF((AF8935-AE8935) &gt; 1,0,IF((AF8935-AE8935)&lt;0,AE8935-AF8935,AF8935-AE8935))</f>
        <v>0</v>
      </c>
      <c r="AH8935" s="137">
        <v>0.02</v>
      </c>
    </row>
    <row r="8936" spans="1:34" s="173" customFormat="1" x14ac:dyDescent="0.55000000000000004">
      <c r="A8936" s="122"/>
      <c r="B8936" s="123"/>
      <c r="C8936" s="123"/>
      <c r="D8936" s="135"/>
      <c r="E8936" s="123"/>
      <c r="F8936" s="123"/>
      <c r="G8936" s="123"/>
      <c r="H8936" s="123"/>
      <c r="I8936" s="136"/>
      <c r="J8936" s="123"/>
      <c r="K8936" s="137"/>
      <c r="L8936" s="137" t="s">
        <v>63</v>
      </c>
      <c r="M8936" s="137">
        <f>SUM(M8932:M8935)</f>
        <v>133450</v>
      </c>
      <c r="N8936" s="123"/>
      <c r="O8936" s="108"/>
      <c r="P8936" s="138"/>
      <c r="Q8936" s="108"/>
      <c r="R8936" s="108"/>
      <c r="S8936" s="139"/>
      <c r="T8936" s="123"/>
      <c r="U8936" s="123"/>
      <c r="V8936" s="123"/>
      <c r="W8936" s="137"/>
      <c r="X8936" s="136"/>
      <c r="Y8936" s="137"/>
      <c r="Z8936" s="137"/>
      <c r="AA8936" s="119"/>
      <c r="AB8936" s="119"/>
      <c r="AC8936" s="137"/>
      <c r="AD8936" s="137"/>
      <c r="AE8936" s="137">
        <f>SUM(AE8932:AE8935)</f>
        <v>4959590.8</v>
      </c>
      <c r="AF8936" s="137"/>
      <c r="AG8936" s="137">
        <f>SUM(AG8932:AG8935)</f>
        <v>0</v>
      </c>
      <c r="AH8936" s="137"/>
    </row>
    <row r="8937" spans="1:34" s="173" customFormat="1" x14ac:dyDescent="0.55000000000000004">
      <c r="A8937" s="122" t="s">
        <v>12161</v>
      </c>
      <c r="B8937" s="123">
        <v>4144</v>
      </c>
      <c r="C8937" s="123">
        <v>7443</v>
      </c>
      <c r="D8937" s="135" t="s">
        <v>12162</v>
      </c>
      <c r="E8937" s="123" t="s">
        <v>34</v>
      </c>
      <c r="F8937" s="123">
        <v>7186</v>
      </c>
      <c r="G8937" s="123">
        <v>3</v>
      </c>
      <c r="H8937" s="123">
        <v>3</v>
      </c>
      <c r="I8937" s="136">
        <v>77</v>
      </c>
      <c r="J8937" s="123" t="s">
        <v>38</v>
      </c>
      <c r="K8937" s="137">
        <f>((G8937*400)+(H8937*100))+I8937</f>
        <v>1577</v>
      </c>
      <c r="L8937" s="137">
        <v>300</v>
      </c>
      <c r="M8937" s="137">
        <f>K8937*L8937</f>
        <v>473100</v>
      </c>
      <c r="N8937" s="123"/>
      <c r="O8937" s="108"/>
      <c r="P8937" s="138"/>
      <c r="Q8937" s="108"/>
      <c r="R8937" s="108"/>
      <c r="S8937" s="139"/>
      <c r="T8937" s="123"/>
      <c r="U8937" s="123"/>
      <c r="V8937" s="123"/>
      <c r="W8937" s="137"/>
      <c r="X8937" s="136"/>
      <c r="Y8937" s="137"/>
      <c r="Z8937" s="137"/>
      <c r="AA8937" s="119"/>
      <c r="AB8937" s="119"/>
      <c r="AC8937" s="137"/>
      <c r="AD8937" s="137">
        <f>IF(AND(AC8937="",M8937=""),0,IF((AC8937=""),M8937,IF((M8937=""),AC8937,AC8937+M8937)))</f>
        <v>473100</v>
      </c>
      <c r="AE8937" s="137">
        <f>IF( (X8937=""),AD8937*1,AD8937*(X8937/100) )</f>
        <v>473100</v>
      </c>
      <c r="AF8937" s="137">
        <v>50000000</v>
      </c>
      <c r="AG8937" s="137">
        <f>IF((AF8937-AE8937) &gt; 1,0,IF((AF8937-AE8937)&lt;0,AE8937-AF8937,AF8937-AE8937))</f>
        <v>0</v>
      </c>
      <c r="AH8937" s="137">
        <v>0.01</v>
      </c>
    </row>
    <row r="8938" spans="1:34" s="173" customFormat="1" x14ac:dyDescent="0.55000000000000004">
      <c r="A8938" s="122"/>
      <c r="B8938" s="123"/>
      <c r="C8938" s="123"/>
      <c r="D8938" s="135"/>
      <c r="E8938" s="123"/>
      <c r="F8938" s="123"/>
      <c r="G8938" s="123"/>
      <c r="H8938" s="123"/>
      <c r="I8938" s="136"/>
      <c r="J8938" s="123"/>
      <c r="K8938" s="137"/>
      <c r="L8938" s="137" t="s">
        <v>63</v>
      </c>
      <c r="M8938" s="137">
        <f>SUM(M8937:M8937)</f>
        <v>473100</v>
      </c>
      <c r="N8938" s="123"/>
      <c r="O8938" s="108"/>
      <c r="P8938" s="138"/>
      <c r="Q8938" s="108"/>
      <c r="R8938" s="108"/>
      <c r="S8938" s="139"/>
      <c r="T8938" s="123"/>
      <c r="U8938" s="123"/>
      <c r="V8938" s="123"/>
      <c r="W8938" s="137"/>
      <c r="X8938" s="136"/>
      <c r="Y8938" s="137"/>
      <c r="Z8938" s="137"/>
      <c r="AA8938" s="119"/>
      <c r="AB8938" s="119"/>
      <c r="AC8938" s="137"/>
      <c r="AD8938" s="137"/>
      <c r="AE8938" s="137">
        <f>SUM(AE8937:AE8937)</f>
        <v>473100</v>
      </c>
      <c r="AF8938" s="137"/>
      <c r="AG8938" s="137">
        <f>SUM(AG8937:AG8937)</f>
        <v>0</v>
      </c>
      <c r="AH8938" s="137"/>
    </row>
    <row r="8939" spans="1:34" s="99" customFormat="1" x14ac:dyDescent="0.55000000000000004">
      <c r="A8939" s="107" t="s">
        <v>12165</v>
      </c>
      <c r="B8939" s="102">
        <v>4175</v>
      </c>
      <c r="C8939" s="102">
        <v>5503</v>
      </c>
      <c r="D8939" s="90" t="s">
        <v>12166</v>
      </c>
      <c r="E8939" s="102" t="s">
        <v>34</v>
      </c>
      <c r="F8939" s="102">
        <v>1830</v>
      </c>
      <c r="G8939" s="102">
        <v>0</v>
      </c>
      <c r="H8939" s="102">
        <v>1</v>
      </c>
      <c r="I8939" s="98">
        <v>3</v>
      </c>
      <c r="J8939" s="102" t="s">
        <v>62</v>
      </c>
      <c r="K8939" s="94">
        <f>((G8939*400)+(H8939*100))+I8939</f>
        <v>103</v>
      </c>
      <c r="L8939" s="94">
        <v>2425</v>
      </c>
      <c r="M8939" s="94">
        <f>K8939*L8939</f>
        <v>249775</v>
      </c>
      <c r="N8939" s="102">
        <v>1</v>
      </c>
      <c r="O8939" s="111" t="s">
        <v>12163</v>
      </c>
      <c r="P8939" s="96">
        <v>3570800006500</v>
      </c>
      <c r="Q8939" s="111" t="s">
        <v>12164</v>
      </c>
      <c r="R8939" s="111" t="s">
        <v>12167</v>
      </c>
      <c r="S8939" s="97" t="s">
        <v>12168</v>
      </c>
      <c r="T8939" s="102" t="s">
        <v>51</v>
      </c>
      <c r="U8939" s="102" t="s">
        <v>45</v>
      </c>
      <c r="V8939" s="102" t="s">
        <v>52</v>
      </c>
      <c r="W8939" s="94">
        <v>164.8</v>
      </c>
      <c r="X8939" s="98">
        <v>24.25</v>
      </c>
      <c r="Y8939" s="94">
        <v>6750</v>
      </c>
      <c r="Z8939" s="94">
        <f t="shared" ref="Z8939:Z8946" si="865">W8939*Y8939</f>
        <v>1112400</v>
      </c>
      <c r="AA8939" s="89">
        <v>25</v>
      </c>
      <c r="AB8939" s="89">
        <v>40</v>
      </c>
      <c r="AC8939" s="94">
        <f t="shared" ref="AC8939:AC8946" si="866">(Z8939*(100-AB8939))/100</f>
        <v>667440</v>
      </c>
      <c r="AD8939" s="94">
        <f>IF(AND(AC8939="",M8939=""),0,IF((AC8939=""),M8939, IF( (M8939=""),AC8939,SUM(AC8939:AC8945)+M8939)))</f>
        <v>3336779</v>
      </c>
      <c r="AE8939" s="94">
        <f t="shared" ref="AE8939:AE8947" si="867">IF( (X8939=""),AD8939*1,AD8939*(X8939/100) )</f>
        <v>809168.90749999997</v>
      </c>
      <c r="AF8939" s="94">
        <v>10000000</v>
      </c>
      <c r="AG8939" s="94">
        <v>60570.43</v>
      </c>
      <c r="AH8939" s="94">
        <v>0.02</v>
      </c>
    </row>
    <row r="8940" spans="1:34" s="99" customFormat="1" x14ac:dyDescent="0.55000000000000004">
      <c r="A8940" s="107"/>
      <c r="B8940" s="102"/>
      <c r="C8940" s="102"/>
      <c r="D8940" s="90"/>
      <c r="E8940" s="102"/>
      <c r="F8940" s="102"/>
      <c r="G8940" s="102"/>
      <c r="H8940" s="102"/>
      <c r="I8940" s="98"/>
      <c r="J8940" s="102"/>
      <c r="K8940" s="94"/>
      <c r="L8940" s="94"/>
      <c r="M8940" s="94"/>
      <c r="N8940" s="102"/>
      <c r="O8940" s="111"/>
      <c r="P8940" s="96"/>
      <c r="Q8940" s="111"/>
      <c r="R8940" s="111"/>
      <c r="S8940" s="97"/>
      <c r="T8940" s="102" t="s">
        <v>51</v>
      </c>
      <c r="U8940" s="102"/>
      <c r="V8940" s="102" t="s">
        <v>75</v>
      </c>
      <c r="W8940" s="94">
        <v>50</v>
      </c>
      <c r="X8940" s="98">
        <v>7.55</v>
      </c>
      <c r="Y8940" s="94">
        <v>6750</v>
      </c>
      <c r="Z8940" s="94">
        <f t="shared" si="865"/>
        <v>337500</v>
      </c>
      <c r="AA8940" s="89">
        <v>25</v>
      </c>
      <c r="AB8940" s="89">
        <v>40</v>
      </c>
      <c r="AC8940" s="94">
        <f t="shared" si="866"/>
        <v>202500</v>
      </c>
      <c r="AD8940" s="94">
        <f>IF(AND(AC8940="",M8939=""),0,IF((AC8940=""),M8939, IF( (M8939=""),AC8940,SUM(AC8939:AC8945)+M8939)))</f>
        <v>3336779</v>
      </c>
      <c r="AE8940" s="94">
        <f t="shared" si="867"/>
        <v>251926.81449999998</v>
      </c>
      <c r="AF8940" s="94">
        <v>0</v>
      </c>
      <c r="AG8940" s="94">
        <f t="shared" ref="AG8940:AG8947" si="868">IF((AF8940-AE8940) &gt; 1,0,IF((AF8940-AE8940)&lt;0,AE8940-AF8940,AF8940-AE8940))</f>
        <v>251926.81449999998</v>
      </c>
      <c r="AH8940" s="94">
        <v>0.3</v>
      </c>
    </row>
    <row r="8941" spans="1:34" s="99" customFormat="1" x14ac:dyDescent="0.55000000000000004">
      <c r="A8941" s="107"/>
      <c r="B8941" s="102"/>
      <c r="C8941" s="102"/>
      <c r="D8941" s="90"/>
      <c r="E8941" s="102"/>
      <c r="F8941" s="102"/>
      <c r="G8941" s="102"/>
      <c r="H8941" s="102"/>
      <c r="I8941" s="98"/>
      <c r="J8941" s="102"/>
      <c r="K8941" s="94"/>
      <c r="L8941" s="94"/>
      <c r="M8941" s="94"/>
      <c r="N8941" s="102">
        <v>2</v>
      </c>
      <c r="O8941" s="111" t="s">
        <v>12163</v>
      </c>
      <c r="P8941" s="96">
        <v>3570800006500</v>
      </c>
      <c r="Q8941" s="111" t="s">
        <v>12164</v>
      </c>
      <c r="R8941" s="111" t="s">
        <v>12167</v>
      </c>
      <c r="S8941" s="97" t="s">
        <v>12169</v>
      </c>
      <c r="T8941" s="102" t="s">
        <v>73</v>
      </c>
      <c r="U8941" s="102" t="s">
        <v>45</v>
      </c>
      <c r="V8941" s="102" t="s">
        <v>46</v>
      </c>
      <c r="W8941" s="94">
        <v>89</v>
      </c>
      <c r="X8941" s="98">
        <v>13.1</v>
      </c>
      <c r="Y8941" s="94">
        <v>6600</v>
      </c>
      <c r="Z8941" s="94">
        <f t="shared" si="865"/>
        <v>587400</v>
      </c>
      <c r="AA8941" s="89">
        <v>15</v>
      </c>
      <c r="AB8941" s="89">
        <v>20</v>
      </c>
      <c r="AC8941" s="94">
        <f t="shared" si="866"/>
        <v>469920</v>
      </c>
      <c r="AD8941" s="94">
        <f>IF(AND(AC8941="",M8939=""),0,IF((AC8941=""),M8939, IF( (M8939=""),AC8941,SUM(AC8939:AC8945)+M8939)))</f>
        <v>3336779</v>
      </c>
      <c r="AE8941" s="94">
        <f t="shared" si="867"/>
        <v>437118.049</v>
      </c>
      <c r="AF8941" s="94">
        <v>0</v>
      </c>
      <c r="AG8941" s="94">
        <f t="shared" si="868"/>
        <v>437118.049</v>
      </c>
      <c r="AH8941" s="94">
        <v>0.02</v>
      </c>
    </row>
    <row r="8942" spans="1:34" s="99" customFormat="1" x14ac:dyDescent="0.55000000000000004">
      <c r="A8942" s="107"/>
      <c r="B8942" s="102"/>
      <c r="C8942" s="102"/>
      <c r="D8942" s="90"/>
      <c r="E8942" s="102"/>
      <c r="F8942" s="102"/>
      <c r="G8942" s="102"/>
      <c r="H8942" s="102"/>
      <c r="I8942" s="98"/>
      <c r="J8942" s="102"/>
      <c r="K8942" s="94"/>
      <c r="L8942" s="94"/>
      <c r="M8942" s="94"/>
      <c r="N8942" s="102">
        <v>3</v>
      </c>
      <c r="O8942" s="111" t="s">
        <v>12163</v>
      </c>
      <c r="P8942" s="96">
        <v>3570800006500</v>
      </c>
      <c r="Q8942" s="111" t="s">
        <v>12164</v>
      </c>
      <c r="R8942" s="111" t="s">
        <v>12167</v>
      </c>
      <c r="S8942" s="97" t="s">
        <v>12170</v>
      </c>
      <c r="T8942" s="102" t="s">
        <v>73</v>
      </c>
      <c r="U8942" s="102" t="s">
        <v>45</v>
      </c>
      <c r="V8942" s="102" t="s">
        <v>46</v>
      </c>
      <c r="W8942" s="94">
        <v>80.599999999999994</v>
      </c>
      <c r="X8942" s="98">
        <v>11.77</v>
      </c>
      <c r="Y8942" s="94">
        <v>6600</v>
      </c>
      <c r="Z8942" s="94">
        <f t="shared" si="865"/>
        <v>531960</v>
      </c>
      <c r="AA8942" s="89">
        <v>15</v>
      </c>
      <c r="AB8942" s="89">
        <v>20</v>
      </c>
      <c r="AC8942" s="94">
        <f t="shared" si="866"/>
        <v>425568</v>
      </c>
      <c r="AD8942" s="94">
        <f>IF(AND(AC8942="",M8939=""),0,IF((AC8942=""),M8939, IF( (M8939=""),AC8942,SUM(AC8939:AC8945)+M8939)))</f>
        <v>3336779</v>
      </c>
      <c r="AE8942" s="94">
        <f t="shared" si="867"/>
        <v>392738.88829999999</v>
      </c>
      <c r="AF8942" s="94">
        <v>0</v>
      </c>
      <c r="AG8942" s="94">
        <f t="shared" si="868"/>
        <v>392738.88829999999</v>
      </c>
      <c r="AH8942" s="94">
        <v>0.02</v>
      </c>
    </row>
    <row r="8943" spans="1:34" s="99" customFormat="1" x14ac:dyDescent="0.55000000000000004">
      <c r="A8943" s="107"/>
      <c r="B8943" s="102"/>
      <c r="C8943" s="102"/>
      <c r="D8943" s="90"/>
      <c r="E8943" s="102"/>
      <c r="F8943" s="102"/>
      <c r="G8943" s="102"/>
      <c r="H8943" s="102"/>
      <c r="I8943" s="98"/>
      <c r="J8943" s="102"/>
      <c r="K8943" s="94"/>
      <c r="L8943" s="94"/>
      <c r="M8943" s="94"/>
      <c r="N8943" s="102"/>
      <c r="O8943" s="111"/>
      <c r="P8943" s="96"/>
      <c r="Q8943" s="111"/>
      <c r="R8943" s="111"/>
      <c r="S8943" s="97"/>
      <c r="T8943" s="102" t="s">
        <v>73</v>
      </c>
      <c r="U8943" s="102"/>
      <c r="V8943" s="102" t="s">
        <v>46</v>
      </c>
      <c r="W8943" s="94">
        <v>80.599999999999994</v>
      </c>
      <c r="X8943" s="98">
        <v>11.77</v>
      </c>
      <c r="Y8943" s="94">
        <v>6600</v>
      </c>
      <c r="Z8943" s="94">
        <f t="shared" si="865"/>
        <v>531960</v>
      </c>
      <c r="AA8943" s="89">
        <v>15</v>
      </c>
      <c r="AB8943" s="89">
        <v>20</v>
      </c>
      <c r="AC8943" s="94">
        <f t="shared" si="866"/>
        <v>425568</v>
      </c>
      <c r="AD8943" s="94">
        <f>IF(AND(AC8943="",M8939=""),0,IF((AC8943=""),M8939, IF( (M8939=""),AC8943,SUM(AC8939:AC8945)+M8939)))</f>
        <v>3336779</v>
      </c>
      <c r="AE8943" s="94">
        <f t="shared" si="867"/>
        <v>392738.88829999999</v>
      </c>
      <c r="AF8943" s="94">
        <v>0</v>
      </c>
      <c r="AG8943" s="94">
        <f t="shared" si="868"/>
        <v>392738.88829999999</v>
      </c>
      <c r="AH8943" s="94">
        <v>0.02</v>
      </c>
    </row>
    <row r="8944" spans="1:34" s="99" customFormat="1" x14ac:dyDescent="0.55000000000000004">
      <c r="A8944" s="107"/>
      <c r="B8944" s="102"/>
      <c r="C8944" s="102"/>
      <c r="D8944" s="90"/>
      <c r="E8944" s="102"/>
      <c r="F8944" s="102"/>
      <c r="G8944" s="102"/>
      <c r="H8944" s="102"/>
      <c r="I8944" s="98"/>
      <c r="J8944" s="102"/>
      <c r="K8944" s="94"/>
      <c r="L8944" s="94"/>
      <c r="M8944" s="94"/>
      <c r="N8944" s="102">
        <v>4</v>
      </c>
      <c r="O8944" s="111" t="s">
        <v>12163</v>
      </c>
      <c r="P8944" s="96">
        <v>3570800006500</v>
      </c>
      <c r="Q8944" s="111" t="s">
        <v>12164</v>
      </c>
      <c r="R8944" s="111" t="s">
        <v>12167</v>
      </c>
      <c r="S8944" s="97" t="s">
        <v>12171</v>
      </c>
      <c r="T8944" s="102" t="s">
        <v>51</v>
      </c>
      <c r="U8944" s="102" t="s">
        <v>45</v>
      </c>
      <c r="V8944" s="102" t="s">
        <v>52</v>
      </c>
      <c r="W8944" s="94">
        <v>134.52000000000001</v>
      </c>
      <c r="X8944" s="98">
        <v>19.79</v>
      </c>
      <c r="Y8944" s="94">
        <v>6750</v>
      </c>
      <c r="Z8944" s="94">
        <f t="shared" si="865"/>
        <v>908010.00000000012</v>
      </c>
      <c r="AA8944" s="89">
        <v>15</v>
      </c>
      <c r="AB8944" s="89">
        <v>20</v>
      </c>
      <c r="AC8944" s="94">
        <f t="shared" si="866"/>
        <v>726408.00000000012</v>
      </c>
      <c r="AD8944" s="94">
        <f>IF(AND(AC8944="",M8939=""),0,IF((AC8944=""),M8939, IF( (M8939=""),AC8944,SUM(AC8939:AC8945)+M8939)))</f>
        <v>3336779</v>
      </c>
      <c r="AE8944" s="94">
        <f t="shared" si="867"/>
        <v>660348.56409999996</v>
      </c>
      <c r="AF8944" s="94">
        <v>10000000</v>
      </c>
      <c r="AG8944" s="94">
        <v>49430.47</v>
      </c>
      <c r="AH8944" s="94">
        <v>0.02</v>
      </c>
    </row>
    <row r="8945" spans="1:34" s="99" customFormat="1" x14ac:dyDescent="0.55000000000000004">
      <c r="A8945" s="107"/>
      <c r="B8945" s="102"/>
      <c r="C8945" s="102"/>
      <c r="D8945" s="90"/>
      <c r="E8945" s="102"/>
      <c r="F8945" s="102"/>
      <c r="G8945" s="102"/>
      <c r="H8945" s="102"/>
      <c r="I8945" s="98"/>
      <c r="J8945" s="102"/>
      <c r="K8945" s="94"/>
      <c r="L8945" s="94"/>
      <c r="M8945" s="94"/>
      <c r="N8945" s="102">
        <v>5</v>
      </c>
      <c r="O8945" s="111" t="s">
        <v>12163</v>
      </c>
      <c r="P8945" s="96">
        <v>3570800006500</v>
      </c>
      <c r="Q8945" s="111" t="s">
        <v>12164</v>
      </c>
      <c r="R8945" s="111" t="s">
        <v>12167</v>
      </c>
      <c r="S8945" s="97" t="s">
        <v>12172</v>
      </c>
      <c r="T8945" s="102" t="s">
        <v>55</v>
      </c>
      <c r="U8945" s="102" t="s">
        <v>45</v>
      </c>
      <c r="V8945" s="102" t="s">
        <v>52</v>
      </c>
      <c r="W8945" s="94">
        <v>80</v>
      </c>
      <c r="X8945" s="98">
        <v>11.77</v>
      </c>
      <c r="Y8945" s="94">
        <v>2650</v>
      </c>
      <c r="Z8945" s="94">
        <f t="shared" si="865"/>
        <v>212000</v>
      </c>
      <c r="AA8945" s="89">
        <v>15</v>
      </c>
      <c r="AB8945" s="89">
        <v>20</v>
      </c>
      <c r="AC8945" s="94">
        <f>(Z8945*(100-AB8945))/100</f>
        <v>169600</v>
      </c>
      <c r="AD8945" s="94">
        <f>IF(AND(AC8945="",M8939=""),0,IF((AC8945=""),M8939, IF( (M8939=""),AC8945,SUM(AC8939:AC8945)+M8939)))</f>
        <v>3336779</v>
      </c>
      <c r="AE8945" s="94">
        <f t="shared" si="867"/>
        <v>392738.88829999999</v>
      </c>
      <c r="AF8945" s="94">
        <v>10000000</v>
      </c>
      <c r="AG8945" s="94">
        <v>29398.51</v>
      </c>
      <c r="AH8945" s="94">
        <v>0.02</v>
      </c>
    </row>
    <row r="8946" spans="1:34" s="99" customFormat="1" x14ac:dyDescent="0.55000000000000004">
      <c r="A8946" s="107"/>
      <c r="B8946" s="102">
        <v>4176</v>
      </c>
      <c r="C8946" s="102">
        <v>5712</v>
      </c>
      <c r="D8946" s="90" t="s">
        <v>12173</v>
      </c>
      <c r="E8946" s="102" t="s">
        <v>34</v>
      </c>
      <c r="F8946" s="102">
        <v>2480</v>
      </c>
      <c r="G8946" s="102">
        <v>0</v>
      </c>
      <c r="H8946" s="102">
        <v>1</v>
      </c>
      <c r="I8946" s="98">
        <v>6</v>
      </c>
      <c r="J8946" s="102" t="s">
        <v>35</v>
      </c>
      <c r="K8946" s="94">
        <f>((G8946*400)+(H8946*100))+I8946</f>
        <v>106</v>
      </c>
      <c r="L8946" s="94">
        <v>2425</v>
      </c>
      <c r="M8946" s="94">
        <f>K8946*L8946</f>
        <v>257050</v>
      </c>
      <c r="N8946" s="102">
        <v>1</v>
      </c>
      <c r="O8946" s="111" t="s">
        <v>12163</v>
      </c>
      <c r="P8946" s="96">
        <v>3570800006500</v>
      </c>
      <c r="Q8946" s="111" t="s">
        <v>12164</v>
      </c>
      <c r="R8946" s="111" t="s">
        <v>12167</v>
      </c>
      <c r="S8946" s="97" t="s">
        <v>12174</v>
      </c>
      <c r="T8946" s="102" t="s">
        <v>51</v>
      </c>
      <c r="U8946" s="102" t="s">
        <v>45</v>
      </c>
      <c r="V8946" s="102" t="s">
        <v>52</v>
      </c>
      <c r="W8946" s="94">
        <v>82.2</v>
      </c>
      <c r="X8946" s="98">
        <v>100</v>
      </c>
      <c r="Y8946" s="94">
        <v>6750</v>
      </c>
      <c r="Z8946" s="94">
        <f t="shared" si="865"/>
        <v>554850</v>
      </c>
      <c r="AA8946" s="89">
        <v>15</v>
      </c>
      <c r="AB8946" s="89">
        <v>20</v>
      </c>
      <c r="AC8946" s="94">
        <f t="shared" si="866"/>
        <v>443880</v>
      </c>
      <c r="AD8946" s="94">
        <f>IF(AND(AC8946="",M8946=""),0,IF((AC8946=""),M8946, IF( (M8946=""),AC8946,SUM(AC8946:AC8947)+M8946)))</f>
        <v>700930</v>
      </c>
      <c r="AE8946" s="94">
        <f t="shared" si="867"/>
        <v>700930</v>
      </c>
      <c r="AF8946" s="94">
        <v>50000000</v>
      </c>
      <c r="AG8946" s="94">
        <f t="shared" si="868"/>
        <v>0</v>
      </c>
      <c r="AH8946" s="94">
        <v>0.02</v>
      </c>
    </row>
    <row r="8947" spans="1:34" s="99" customFormat="1" x14ac:dyDescent="0.55000000000000004">
      <c r="A8947" s="107"/>
      <c r="B8947" s="102">
        <v>4177</v>
      </c>
      <c r="C8947" s="102">
        <v>6034</v>
      </c>
      <c r="D8947" s="90" t="s">
        <v>12175</v>
      </c>
      <c r="E8947" s="102" t="s">
        <v>34</v>
      </c>
      <c r="F8947" s="102">
        <v>23884</v>
      </c>
      <c r="G8947" s="102">
        <v>0</v>
      </c>
      <c r="H8947" s="102">
        <v>1</v>
      </c>
      <c r="I8947" s="98">
        <v>85</v>
      </c>
      <c r="J8947" s="102" t="s">
        <v>38</v>
      </c>
      <c r="K8947" s="94">
        <f>((G8947*400)+(H8947*100))+I8947</f>
        <v>185</v>
      </c>
      <c r="L8947" s="94">
        <v>625</v>
      </c>
      <c r="M8947" s="94">
        <f>K8947*L8947</f>
        <v>115625</v>
      </c>
      <c r="N8947" s="102"/>
      <c r="O8947" s="111"/>
      <c r="P8947" s="96"/>
      <c r="Q8947" s="111"/>
      <c r="R8947" s="111"/>
      <c r="S8947" s="97"/>
      <c r="T8947" s="102"/>
      <c r="U8947" s="102"/>
      <c r="V8947" s="102"/>
      <c r="W8947" s="94"/>
      <c r="X8947" s="98"/>
      <c r="Y8947" s="94"/>
      <c r="Z8947" s="94"/>
      <c r="AA8947" s="89"/>
      <c r="AB8947" s="89"/>
      <c r="AC8947" s="94"/>
      <c r="AD8947" s="94">
        <f>IF(AND(AC8947="",M8947=""),0,IF((AC8947=""),M8947,IF((M8947=""),AC8947,AC8947+M8947)))</f>
        <v>115625</v>
      </c>
      <c r="AE8947" s="94">
        <f t="shared" si="867"/>
        <v>115625</v>
      </c>
      <c r="AF8947" s="94">
        <v>50000000</v>
      </c>
      <c r="AG8947" s="94">
        <f t="shared" si="868"/>
        <v>0</v>
      </c>
      <c r="AH8947" s="94">
        <v>0.01</v>
      </c>
    </row>
    <row r="8948" spans="1:34" s="99" customFormat="1" x14ac:dyDescent="0.55000000000000004">
      <c r="A8948" s="107"/>
      <c r="B8948" s="102"/>
      <c r="C8948" s="102"/>
      <c r="D8948" s="90"/>
      <c r="E8948" s="102"/>
      <c r="F8948" s="102"/>
      <c r="G8948" s="102"/>
      <c r="H8948" s="102"/>
      <c r="I8948" s="98"/>
      <c r="J8948" s="102"/>
      <c r="K8948" s="94"/>
      <c r="L8948" s="94" t="s">
        <v>63</v>
      </c>
      <c r="M8948" s="94">
        <f>SUM(M8939:M8947)</f>
        <v>622450</v>
      </c>
      <c r="N8948" s="102"/>
      <c r="O8948" s="111"/>
      <c r="P8948" s="96"/>
      <c r="Q8948" s="111"/>
      <c r="R8948" s="111"/>
      <c r="S8948" s="97"/>
      <c r="T8948" s="102"/>
      <c r="U8948" s="102"/>
      <c r="V8948" s="102"/>
      <c r="W8948" s="94"/>
      <c r="X8948" s="98"/>
      <c r="Y8948" s="94"/>
      <c r="Z8948" s="94"/>
      <c r="AA8948" s="89"/>
      <c r="AB8948" s="89"/>
      <c r="AC8948" s="94"/>
      <c r="AD8948" s="94"/>
      <c r="AE8948" s="94">
        <f>SUM(AE8939:AE8947)</f>
        <v>4153334</v>
      </c>
      <c r="AF8948" s="94"/>
      <c r="AG8948" s="94">
        <f>SUM(AG8939:AG8947)</f>
        <v>1613922.0500999999</v>
      </c>
      <c r="AH8948" s="94"/>
    </row>
    <row r="8949" spans="1:34" s="173" customFormat="1" x14ac:dyDescent="0.55000000000000004">
      <c r="A8949" s="122" t="s">
        <v>12176</v>
      </c>
      <c r="B8949" s="123">
        <v>4148</v>
      </c>
      <c r="C8949" s="123">
        <v>6452</v>
      </c>
      <c r="D8949" s="135" t="s">
        <v>12177</v>
      </c>
      <c r="E8949" s="123" t="s">
        <v>34</v>
      </c>
      <c r="F8949" s="123">
        <v>18649</v>
      </c>
      <c r="G8949" s="123">
        <v>4</v>
      </c>
      <c r="H8949" s="123">
        <v>1</v>
      </c>
      <c r="I8949" s="136">
        <v>44</v>
      </c>
      <c r="J8949" s="123" t="s">
        <v>38</v>
      </c>
      <c r="K8949" s="137">
        <f>((G8949*400)+(H8949*100))+I8949</f>
        <v>1744</v>
      </c>
      <c r="L8949" s="137">
        <v>325</v>
      </c>
      <c r="M8949" s="137">
        <f>K8949*L8949</f>
        <v>566800</v>
      </c>
      <c r="N8949" s="123"/>
      <c r="O8949" s="108"/>
      <c r="P8949" s="138"/>
      <c r="Q8949" s="108"/>
      <c r="R8949" s="108"/>
      <c r="S8949" s="139"/>
      <c r="T8949" s="123"/>
      <c r="U8949" s="123"/>
      <c r="V8949" s="123"/>
      <c r="W8949" s="137"/>
      <c r="X8949" s="136"/>
      <c r="Y8949" s="137"/>
      <c r="Z8949" s="137"/>
      <c r="AA8949" s="119"/>
      <c r="AB8949" s="119"/>
      <c r="AC8949" s="137"/>
      <c r="AD8949" s="137">
        <f>IF(AND(AC8949="",M8949=""),0,IF((AC8949=""),M8949,IF((M8949=""),AC8949,AC8949+M8949)))</f>
        <v>566800</v>
      </c>
      <c r="AE8949" s="137">
        <f>IF( (X8949=""),AD8949*1,AD8949*(X8949/100) )</f>
        <v>566800</v>
      </c>
      <c r="AF8949" s="137">
        <v>50000000</v>
      </c>
      <c r="AG8949" s="137">
        <f>IF((AF8949-AE8949) &gt; 1,0,IF((AF8949-AE8949)&lt;0,AE8949-AF8949,AF8949-AE8949))</f>
        <v>0</v>
      </c>
      <c r="AH8949" s="137">
        <v>0.01</v>
      </c>
    </row>
    <row r="8950" spans="1:34" s="173" customFormat="1" x14ac:dyDescent="0.55000000000000004">
      <c r="A8950" s="122"/>
      <c r="B8950" s="123"/>
      <c r="C8950" s="123"/>
      <c r="D8950" s="135"/>
      <c r="E8950" s="123"/>
      <c r="F8950" s="123"/>
      <c r="G8950" s="123"/>
      <c r="H8950" s="123"/>
      <c r="I8950" s="136"/>
      <c r="J8950" s="123"/>
      <c r="K8950" s="137"/>
      <c r="L8950" s="137" t="s">
        <v>63</v>
      </c>
      <c r="M8950" s="137">
        <f>SUM(M8949:M8949)</f>
        <v>566800</v>
      </c>
      <c r="N8950" s="123"/>
      <c r="O8950" s="108"/>
      <c r="P8950" s="138"/>
      <c r="Q8950" s="108"/>
      <c r="R8950" s="108"/>
      <c r="S8950" s="139"/>
      <c r="T8950" s="123"/>
      <c r="U8950" s="123"/>
      <c r="V8950" s="123"/>
      <c r="W8950" s="137"/>
      <c r="X8950" s="136"/>
      <c r="Y8950" s="137"/>
      <c r="Z8950" s="137"/>
      <c r="AA8950" s="119"/>
      <c r="AB8950" s="119"/>
      <c r="AC8950" s="137"/>
      <c r="AD8950" s="137"/>
      <c r="AE8950" s="137">
        <f>SUM(AE8949:AE8949)</f>
        <v>566800</v>
      </c>
      <c r="AF8950" s="137"/>
      <c r="AG8950" s="137">
        <f>SUM(AG8949:AG8949)</f>
        <v>0</v>
      </c>
      <c r="AH8950" s="137"/>
    </row>
    <row r="8951" spans="1:34" s="173" customFormat="1" x14ac:dyDescent="0.55000000000000004">
      <c r="A8951" s="122" t="s">
        <v>12178</v>
      </c>
      <c r="B8951" s="123">
        <v>4149</v>
      </c>
      <c r="C8951" s="123">
        <v>6150</v>
      </c>
      <c r="D8951" s="135" t="s">
        <v>12179</v>
      </c>
      <c r="E8951" s="123" t="s">
        <v>37</v>
      </c>
      <c r="F8951" s="123">
        <v>5543</v>
      </c>
      <c r="G8951" s="123">
        <v>3</v>
      </c>
      <c r="H8951" s="123">
        <v>2</v>
      </c>
      <c r="I8951" s="136">
        <v>66</v>
      </c>
      <c r="J8951" s="123" t="s">
        <v>38</v>
      </c>
      <c r="K8951" s="137">
        <f>((G8951*400)+(H8951*100))+I8951</f>
        <v>1466</v>
      </c>
      <c r="L8951" s="137">
        <v>400</v>
      </c>
      <c r="M8951" s="137">
        <f>K8951*L8951</f>
        <v>586400</v>
      </c>
      <c r="N8951" s="123"/>
      <c r="O8951" s="108"/>
      <c r="P8951" s="138"/>
      <c r="Q8951" s="108"/>
      <c r="R8951" s="108"/>
      <c r="S8951" s="139"/>
      <c r="T8951" s="123"/>
      <c r="U8951" s="123"/>
      <c r="V8951" s="123"/>
      <c r="W8951" s="137"/>
      <c r="X8951" s="136"/>
      <c r="Y8951" s="137"/>
      <c r="Z8951" s="137"/>
      <c r="AA8951" s="119"/>
      <c r="AB8951" s="119"/>
      <c r="AC8951" s="137"/>
      <c r="AD8951" s="137">
        <f>IF(AND(AC8951="",M8951=""),0,IF((AC8951=""),M8951,IF((M8951=""),AC8951,AC8951+M8951)))</f>
        <v>586400</v>
      </c>
      <c r="AE8951" s="137">
        <f>IF( (X8951=""),AD8951*1,AD8951*(X8951/100) )</f>
        <v>586400</v>
      </c>
      <c r="AF8951" s="137">
        <v>0</v>
      </c>
      <c r="AG8951" s="137">
        <f>IF((AF8951-AE8951) &gt; 1,0,IF((AF8951-AE8951)&lt;0,AE8951-AF8951,AF8951-AE8951))</f>
        <v>586400</v>
      </c>
      <c r="AH8951" s="137">
        <v>0.01</v>
      </c>
    </row>
    <row r="8952" spans="1:34" s="173" customFormat="1" x14ac:dyDescent="0.55000000000000004">
      <c r="A8952" s="122"/>
      <c r="B8952" s="123"/>
      <c r="C8952" s="123"/>
      <c r="D8952" s="135"/>
      <c r="E8952" s="123"/>
      <c r="F8952" s="123"/>
      <c r="G8952" s="123"/>
      <c r="H8952" s="123"/>
      <c r="I8952" s="136"/>
      <c r="J8952" s="123"/>
      <c r="K8952" s="137"/>
      <c r="L8952" s="137" t="s">
        <v>63</v>
      </c>
      <c r="M8952" s="137">
        <f>SUM(M8951:M8951)</f>
        <v>586400</v>
      </c>
      <c r="N8952" s="123"/>
      <c r="O8952" s="108"/>
      <c r="P8952" s="138"/>
      <c r="Q8952" s="108"/>
      <c r="R8952" s="108"/>
      <c r="S8952" s="139"/>
      <c r="T8952" s="123"/>
      <c r="U8952" s="123"/>
      <c r="V8952" s="123"/>
      <c r="W8952" s="137"/>
      <c r="X8952" s="136"/>
      <c r="Y8952" s="137"/>
      <c r="Z8952" s="137"/>
      <c r="AA8952" s="119"/>
      <c r="AB8952" s="119"/>
      <c r="AC8952" s="137"/>
      <c r="AD8952" s="137"/>
      <c r="AE8952" s="137">
        <f>SUM(AE8951:AE8951)</f>
        <v>586400</v>
      </c>
      <c r="AF8952" s="137"/>
      <c r="AG8952" s="137">
        <f>SUM(AG8951:AG8951)</f>
        <v>586400</v>
      </c>
      <c r="AH8952" s="137"/>
    </row>
    <row r="8953" spans="1:34" s="99" customFormat="1" x14ac:dyDescent="0.55000000000000004">
      <c r="A8953" s="107" t="s">
        <v>12180</v>
      </c>
      <c r="B8953" s="102">
        <v>4180</v>
      </c>
      <c r="C8953" s="102">
        <v>6857</v>
      </c>
      <c r="D8953" s="90" t="s">
        <v>12181</v>
      </c>
      <c r="E8953" s="102" t="s">
        <v>34</v>
      </c>
      <c r="F8953" s="102">
        <v>23544</v>
      </c>
      <c r="G8953" s="102">
        <v>0</v>
      </c>
      <c r="H8953" s="102">
        <v>1</v>
      </c>
      <c r="I8953" s="98">
        <v>36</v>
      </c>
      <c r="J8953" s="102" t="s">
        <v>38</v>
      </c>
      <c r="K8953" s="94">
        <f>((G8953*400)+(H8953*100))+I8953</f>
        <v>136</v>
      </c>
      <c r="L8953" s="94">
        <v>300</v>
      </c>
      <c r="M8953" s="94">
        <f>K8953*L8953</f>
        <v>40800</v>
      </c>
      <c r="N8953" s="102"/>
      <c r="O8953" s="111"/>
      <c r="P8953" s="96"/>
      <c r="Q8953" s="111"/>
      <c r="R8953" s="111"/>
      <c r="S8953" s="97"/>
      <c r="T8953" s="102"/>
      <c r="U8953" s="102"/>
      <c r="V8953" s="102"/>
      <c r="W8953" s="94"/>
      <c r="X8953" s="98"/>
      <c r="Y8953" s="94"/>
      <c r="Z8953" s="94"/>
      <c r="AA8953" s="89"/>
      <c r="AB8953" s="89"/>
      <c r="AC8953" s="94"/>
      <c r="AD8953" s="94">
        <f>IF(AND(AC8953="",M8953=""),0,IF((AC8953=""),M8953,IF((M8953=""),AC8953,AC8953+M8953)))</f>
        <v>40800</v>
      </c>
      <c r="AE8953" s="94">
        <f>IF( (X8953=""),AD8953*1,AD8953*(X8953/100) )</f>
        <v>40800</v>
      </c>
      <c r="AF8953" s="94">
        <v>50000000</v>
      </c>
      <c r="AG8953" s="94">
        <f>IF((AF8953-AE8953) &gt; 1,0,IF((AF8953-AE8953)&lt;0,AE8953-AF8953,AF8953-AE8953))</f>
        <v>0</v>
      </c>
      <c r="AH8953" s="94">
        <v>0.01</v>
      </c>
    </row>
    <row r="8954" spans="1:34" s="173" customFormat="1" x14ac:dyDescent="0.55000000000000004">
      <c r="A8954" s="122"/>
      <c r="B8954" s="123"/>
      <c r="C8954" s="123"/>
      <c r="D8954" s="135"/>
      <c r="E8954" s="123"/>
      <c r="F8954" s="123"/>
      <c r="G8954" s="123"/>
      <c r="H8954" s="123"/>
      <c r="I8954" s="136"/>
      <c r="J8954" s="123"/>
      <c r="K8954" s="137"/>
      <c r="L8954" s="137" t="s">
        <v>63</v>
      </c>
      <c r="M8954" s="137">
        <f>SUM(M8953:M8953)</f>
        <v>40800</v>
      </c>
      <c r="N8954" s="123"/>
      <c r="O8954" s="108"/>
      <c r="P8954" s="138"/>
      <c r="Q8954" s="108"/>
      <c r="R8954" s="108"/>
      <c r="S8954" s="139"/>
      <c r="T8954" s="123"/>
      <c r="U8954" s="123"/>
      <c r="V8954" s="123"/>
      <c r="W8954" s="137"/>
      <c r="X8954" s="136"/>
      <c r="Y8954" s="137"/>
      <c r="Z8954" s="137"/>
      <c r="AA8954" s="119"/>
      <c r="AB8954" s="119"/>
      <c r="AC8954" s="137"/>
      <c r="AD8954" s="137"/>
      <c r="AE8954" s="137">
        <f>SUM(AE8953:AE8953)</f>
        <v>40800</v>
      </c>
      <c r="AF8954" s="137"/>
      <c r="AG8954" s="137">
        <f>SUM(AG8953:AG8953)</f>
        <v>0</v>
      </c>
      <c r="AH8954" s="137"/>
    </row>
    <row r="8955" spans="1:34" s="173" customFormat="1" x14ac:dyDescent="0.55000000000000004">
      <c r="A8955" s="122" t="s">
        <v>12182</v>
      </c>
      <c r="B8955" s="123">
        <v>4151</v>
      </c>
      <c r="C8955" s="123">
        <v>9138</v>
      </c>
      <c r="D8955" s="135" t="s">
        <v>12183</v>
      </c>
      <c r="E8955" s="123" t="s">
        <v>34</v>
      </c>
      <c r="F8955" s="123">
        <v>19736</v>
      </c>
      <c r="G8955" s="123">
        <v>7</v>
      </c>
      <c r="H8955" s="123">
        <v>1</v>
      </c>
      <c r="I8955" s="136">
        <v>67</v>
      </c>
      <c r="J8955" s="123" t="s">
        <v>38</v>
      </c>
      <c r="K8955" s="137">
        <f>((G8955*400)+(H8955*100))+I8955</f>
        <v>2967</v>
      </c>
      <c r="L8955" s="137">
        <v>250</v>
      </c>
      <c r="M8955" s="137">
        <f>K8955*L8955</f>
        <v>741750</v>
      </c>
      <c r="N8955" s="123"/>
      <c r="O8955" s="108"/>
      <c r="P8955" s="138"/>
      <c r="Q8955" s="108"/>
      <c r="R8955" s="108"/>
      <c r="S8955" s="139"/>
      <c r="T8955" s="123"/>
      <c r="U8955" s="123"/>
      <c r="V8955" s="123"/>
      <c r="W8955" s="137"/>
      <c r="X8955" s="136"/>
      <c r="Y8955" s="137"/>
      <c r="Z8955" s="137"/>
      <c r="AA8955" s="119"/>
      <c r="AB8955" s="119"/>
      <c r="AC8955" s="137"/>
      <c r="AD8955" s="137">
        <f>IF(AND(AC8955="",M8955=""),0,IF((AC8955=""),M8955,IF((M8955=""),AC8955,AC8955+M8955)))</f>
        <v>741750</v>
      </c>
      <c r="AE8955" s="137">
        <f>IF( (X8955=""),AD8955*1,AD8955*(X8955/100) )</f>
        <v>741750</v>
      </c>
      <c r="AF8955" s="137">
        <v>50000000</v>
      </c>
      <c r="AG8955" s="137">
        <f>IF((AF8955-AE8955) &gt; 1,0,IF((AF8955-AE8955)&lt;0,AE8955-AF8955,AF8955-AE8955))</f>
        <v>0</v>
      </c>
      <c r="AH8955" s="137">
        <v>0.01</v>
      </c>
    </row>
    <row r="8956" spans="1:34" s="173" customFormat="1" x14ac:dyDescent="0.55000000000000004">
      <c r="A8956" s="122"/>
      <c r="B8956" s="123"/>
      <c r="C8956" s="123"/>
      <c r="D8956" s="135"/>
      <c r="E8956" s="123"/>
      <c r="F8956" s="123"/>
      <c r="G8956" s="123"/>
      <c r="H8956" s="123"/>
      <c r="I8956" s="136"/>
      <c r="J8956" s="123"/>
      <c r="K8956" s="137"/>
      <c r="L8956" s="137" t="s">
        <v>63</v>
      </c>
      <c r="M8956" s="137">
        <f>SUM(M8955:M8955)</f>
        <v>741750</v>
      </c>
      <c r="N8956" s="123"/>
      <c r="O8956" s="108"/>
      <c r="P8956" s="138"/>
      <c r="Q8956" s="108"/>
      <c r="R8956" s="108"/>
      <c r="S8956" s="139"/>
      <c r="T8956" s="123"/>
      <c r="U8956" s="123"/>
      <c r="V8956" s="123"/>
      <c r="W8956" s="137"/>
      <c r="X8956" s="136"/>
      <c r="Y8956" s="137"/>
      <c r="Z8956" s="137"/>
      <c r="AA8956" s="119"/>
      <c r="AB8956" s="119"/>
      <c r="AC8956" s="137"/>
      <c r="AD8956" s="137"/>
      <c r="AE8956" s="137">
        <f>SUM(AE8955:AE8955)</f>
        <v>741750</v>
      </c>
      <c r="AF8956" s="137"/>
      <c r="AG8956" s="137">
        <f>SUM(AG8955:AG8955)</f>
        <v>0</v>
      </c>
      <c r="AH8956" s="137"/>
    </row>
    <row r="8957" spans="1:34" s="173" customFormat="1" x14ac:dyDescent="0.55000000000000004">
      <c r="A8957" s="122" t="s">
        <v>12184</v>
      </c>
      <c r="B8957" s="123">
        <v>4152</v>
      </c>
      <c r="C8957" s="123">
        <v>7079</v>
      </c>
      <c r="D8957" s="135" t="s">
        <v>12185</v>
      </c>
      <c r="E8957" s="123" t="s">
        <v>34</v>
      </c>
      <c r="F8957" s="123">
        <v>7412</v>
      </c>
      <c r="G8957" s="123">
        <v>2</v>
      </c>
      <c r="H8957" s="123">
        <v>2</v>
      </c>
      <c r="I8957" s="136">
        <v>72</v>
      </c>
      <c r="J8957" s="123" t="s">
        <v>68</v>
      </c>
      <c r="K8957" s="137">
        <f>((G8957*400)+(H8957*100))+I8957</f>
        <v>1072</v>
      </c>
      <c r="L8957" s="137">
        <v>1600</v>
      </c>
      <c r="M8957" s="137">
        <f>K8957*L8957</f>
        <v>1715200</v>
      </c>
      <c r="N8957" s="123"/>
      <c r="O8957" s="108"/>
      <c r="P8957" s="138"/>
      <c r="Q8957" s="108"/>
      <c r="R8957" s="108"/>
      <c r="S8957" s="139"/>
      <c r="T8957" s="123"/>
      <c r="U8957" s="123"/>
      <c r="V8957" s="123"/>
      <c r="W8957" s="137"/>
      <c r="X8957" s="136"/>
      <c r="Y8957" s="137"/>
      <c r="Z8957" s="137"/>
      <c r="AA8957" s="119"/>
      <c r="AB8957" s="119"/>
      <c r="AC8957" s="137"/>
      <c r="AD8957" s="137">
        <f>IF(AND(AC8957="",M8957=""),0,IF((AC8957=""),M8957,IF((M8957=""),AC8957,AC8957+M8957)))</f>
        <v>1715200</v>
      </c>
      <c r="AE8957" s="137">
        <f>IF( (X8957=""),AD8957*1,AD8957*(X8957/100) )</f>
        <v>1715200</v>
      </c>
      <c r="AF8957" s="137">
        <v>0</v>
      </c>
      <c r="AG8957" s="137">
        <f>IF((AF8957-AE8957) &gt; 1,0,IF((AF8957-AE8957)&lt;0,AE8957-AF8957,AF8957-AE8957))</f>
        <v>1715200</v>
      </c>
      <c r="AH8957" s="137">
        <v>0.3</v>
      </c>
    </row>
    <row r="8958" spans="1:34" s="173" customFormat="1" x14ac:dyDescent="0.55000000000000004">
      <c r="A8958" s="122"/>
      <c r="B8958" s="123">
        <v>4153</v>
      </c>
      <c r="C8958" s="123">
        <v>7078</v>
      </c>
      <c r="D8958" s="135" t="s">
        <v>12186</v>
      </c>
      <c r="E8958" s="123" t="s">
        <v>34</v>
      </c>
      <c r="F8958" s="123">
        <v>8311</v>
      </c>
      <c r="G8958" s="123">
        <v>0</v>
      </c>
      <c r="H8958" s="123">
        <v>2</v>
      </c>
      <c r="I8958" s="136">
        <v>37</v>
      </c>
      <c r="J8958" s="123" t="s">
        <v>68</v>
      </c>
      <c r="K8958" s="137">
        <f>((G8958*400)+(H8958*100))+I8958</f>
        <v>237</v>
      </c>
      <c r="L8958" s="137">
        <v>850</v>
      </c>
      <c r="M8958" s="137">
        <f>K8958*L8958</f>
        <v>201450</v>
      </c>
      <c r="N8958" s="123"/>
      <c r="O8958" s="108"/>
      <c r="P8958" s="138"/>
      <c r="Q8958" s="108"/>
      <c r="R8958" s="108"/>
      <c r="S8958" s="139"/>
      <c r="T8958" s="123"/>
      <c r="U8958" s="123"/>
      <c r="V8958" s="123"/>
      <c r="W8958" s="137"/>
      <c r="X8958" s="136"/>
      <c r="Y8958" s="137"/>
      <c r="Z8958" s="137"/>
      <c r="AA8958" s="119"/>
      <c r="AB8958" s="119"/>
      <c r="AC8958" s="137"/>
      <c r="AD8958" s="137">
        <f>IF(AND(AC8958="",M8958=""),0,IF((AC8958=""),M8958,IF((M8958=""),AC8958,AC8958+M8958)))</f>
        <v>201450</v>
      </c>
      <c r="AE8958" s="137">
        <f>IF( (X8958=""),AD8958*1,AD8958*(X8958/100) )</f>
        <v>201450</v>
      </c>
      <c r="AF8958" s="137">
        <v>0</v>
      </c>
      <c r="AG8958" s="137">
        <f>IF((AF8958-AE8958) &gt; 1,0,IF((AF8958-AE8958)&lt;0,AE8958-AF8958,AF8958-AE8958))</f>
        <v>201450</v>
      </c>
      <c r="AH8958" s="137">
        <v>0.3</v>
      </c>
    </row>
    <row r="8959" spans="1:34" s="173" customFormat="1" x14ac:dyDescent="0.55000000000000004">
      <c r="A8959" s="122"/>
      <c r="B8959" s="123"/>
      <c r="C8959" s="123"/>
      <c r="D8959" s="135"/>
      <c r="E8959" s="123"/>
      <c r="F8959" s="123"/>
      <c r="G8959" s="123"/>
      <c r="H8959" s="123"/>
      <c r="I8959" s="136"/>
      <c r="J8959" s="123"/>
      <c r="K8959" s="137"/>
      <c r="L8959" s="137" t="s">
        <v>63</v>
      </c>
      <c r="M8959" s="137">
        <f>SUM(M8957:M8958)</f>
        <v>1916650</v>
      </c>
      <c r="N8959" s="123"/>
      <c r="O8959" s="108"/>
      <c r="P8959" s="138"/>
      <c r="Q8959" s="108"/>
      <c r="R8959" s="108"/>
      <c r="S8959" s="139"/>
      <c r="T8959" s="123"/>
      <c r="U8959" s="123"/>
      <c r="V8959" s="123"/>
      <c r="W8959" s="137"/>
      <c r="X8959" s="136"/>
      <c r="Y8959" s="137"/>
      <c r="Z8959" s="137"/>
      <c r="AA8959" s="119"/>
      <c r="AB8959" s="119"/>
      <c r="AC8959" s="137"/>
      <c r="AD8959" s="137"/>
      <c r="AE8959" s="137">
        <f>SUM(AE8957:AE8958)</f>
        <v>1916650</v>
      </c>
      <c r="AF8959" s="137"/>
      <c r="AG8959" s="137">
        <f>SUM(AG8957:AG8958)</f>
        <v>1916650</v>
      </c>
      <c r="AH8959" s="137"/>
    </row>
    <row r="8960" spans="1:34" s="99" customFormat="1" x14ac:dyDescent="0.55000000000000004">
      <c r="A8960" s="107" t="s">
        <v>6450</v>
      </c>
      <c r="B8960" s="161">
        <v>4184</v>
      </c>
      <c r="C8960" s="161">
        <v>4835</v>
      </c>
      <c r="D8960" s="162" t="s">
        <v>12187</v>
      </c>
      <c r="E8960" s="161" t="s">
        <v>37</v>
      </c>
      <c r="F8960" s="161">
        <v>4336</v>
      </c>
      <c r="G8960" s="161">
        <v>2</v>
      </c>
      <c r="H8960" s="161">
        <v>0</v>
      </c>
      <c r="I8960" s="163">
        <v>4</v>
      </c>
      <c r="J8960" s="102" t="s">
        <v>38</v>
      </c>
      <c r="K8960" s="121">
        <f>((G8960*400)+(H8960*100))+I8960</f>
        <v>804</v>
      </c>
      <c r="L8960" s="121">
        <v>225</v>
      </c>
      <c r="M8960" s="121">
        <f>K8960*L8960</f>
        <v>180900</v>
      </c>
      <c r="N8960" s="161"/>
      <c r="O8960" s="164"/>
      <c r="P8960" s="165"/>
      <c r="Q8960" s="164"/>
      <c r="R8960" s="164"/>
      <c r="S8960" s="166"/>
      <c r="T8960" s="161"/>
      <c r="U8960" s="161"/>
      <c r="V8960" s="161"/>
      <c r="W8960" s="121"/>
      <c r="X8960" s="163"/>
      <c r="Y8960" s="121"/>
      <c r="Z8960" s="121"/>
      <c r="AA8960" s="167"/>
      <c r="AB8960" s="167"/>
      <c r="AC8960" s="121"/>
      <c r="AD8960" s="121">
        <f>IF(AND(AC8960="",M8960=""),0,IF((AC8960=""),M8960,IF((M8960=""),AC8960,AC8960+M8960)))</f>
        <v>180900</v>
      </c>
      <c r="AE8960" s="121">
        <f>IF( (X8960=""),AD8960*1,AD8960*(X8960/100) )</f>
        <v>180900</v>
      </c>
      <c r="AF8960" s="121">
        <v>0</v>
      </c>
      <c r="AG8960" s="121">
        <f>IF((AF8960-AE8960) &gt; 1,0,IF((AF8960-AE8960)&lt;0,AE8960-AF8960,AF8960-AE8960))</f>
        <v>180900</v>
      </c>
      <c r="AH8960" s="121">
        <v>0.01</v>
      </c>
    </row>
    <row r="8961" spans="1:34" s="173" customFormat="1" x14ac:dyDescent="0.55000000000000004">
      <c r="A8961" s="122"/>
      <c r="B8961" s="197">
        <v>4155</v>
      </c>
      <c r="C8961" s="197">
        <v>4834</v>
      </c>
      <c r="D8961" s="198" t="s">
        <v>12188</v>
      </c>
      <c r="E8961" s="197" t="s">
        <v>37</v>
      </c>
      <c r="F8961" s="197">
        <v>4338</v>
      </c>
      <c r="G8961" s="197">
        <v>12</v>
      </c>
      <c r="H8961" s="197">
        <v>3</v>
      </c>
      <c r="I8961" s="199">
        <v>23</v>
      </c>
      <c r="J8961" s="123" t="s">
        <v>38</v>
      </c>
      <c r="K8961" s="171">
        <f>((G8961*400)+(H8961*100))+I8961</f>
        <v>5123</v>
      </c>
      <c r="L8961" s="171">
        <v>225</v>
      </c>
      <c r="M8961" s="171">
        <f>K8961*L8961</f>
        <v>1152675</v>
      </c>
      <c r="N8961" s="197"/>
      <c r="O8961" s="122"/>
      <c r="P8961" s="200"/>
      <c r="Q8961" s="122"/>
      <c r="R8961" s="122"/>
      <c r="S8961" s="170"/>
      <c r="T8961" s="197"/>
      <c r="U8961" s="197"/>
      <c r="V8961" s="197"/>
      <c r="W8961" s="171"/>
      <c r="X8961" s="199"/>
      <c r="Y8961" s="171"/>
      <c r="Z8961" s="171"/>
      <c r="AA8961" s="201"/>
      <c r="AB8961" s="201"/>
      <c r="AC8961" s="171"/>
      <c r="AD8961" s="171">
        <f>IF(AND(AC8961="",M8961=""),0,IF((AC8961=""),M8961,IF((M8961=""),AC8961,AC8961+M8961)))</f>
        <v>1152675</v>
      </c>
      <c r="AE8961" s="171">
        <f>IF( (X8961=""),AD8961*1,AD8961*(X8961/100) )</f>
        <v>1152675</v>
      </c>
      <c r="AF8961" s="171">
        <v>0</v>
      </c>
      <c r="AG8961" s="171">
        <f>IF((AF8961-AE8961) &gt; 1,0,IF((AF8961-AE8961)&lt;0,AE8961-AF8961,AF8961-AE8961))</f>
        <v>1152675</v>
      </c>
      <c r="AH8961" s="137">
        <v>0.01</v>
      </c>
    </row>
    <row r="8962" spans="1:34" s="173" customFormat="1" x14ac:dyDescent="0.55000000000000004">
      <c r="A8962" s="122"/>
      <c r="B8962" s="197"/>
      <c r="C8962" s="197"/>
      <c r="D8962" s="198"/>
      <c r="E8962" s="197"/>
      <c r="F8962" s="197"/>
      <c r="G8962" s="197"/>
      <c r="H8962" s="197"/>
      <c r="I8962" s="199"/>
      <c r="J8962" s="123"/>
      <c r="K8962" s="171"/>
      <c r="L8962" s="171" t="s">
        <v>63</v>
      </c>
      <c r="M8962" s="171">
        <f>SUM(M8960:M8961)</f>
        <v>1333575</v>
      </c>
      <c r="N8962" s="197"/>
      <c r="O8962" s="122"/>
      <c r="P8962" s="200"/>
      <c r="Q8962" s="122"/>
      <c r="R8962" s="122"/>
      <c r="S8962" s="170"/>
      <c r="T8962" s="197"/>
      <c r="U8962" s="197"/>
      <c r="V8962" s="197"/>
      <c r="W8962" s="171"/>
      <c r="X8962" s="199"/>
      <c r="Y8962" s="171"/>
      <c r="Z8962" s="171"/>
      <c r="AA8962" s="201"/>
      <c r="AB8962" s="201"/>
      <c r="AC8962" s="171"/>
      <c r="AD8962" s="171"/>
      <c r="AE8962" s="171">
        <f>SUM(AE8960:AE8961)</f>
        <v>1333575</v>
      </c>
      <c r="AF8962" s="171"/>
      <c r="AG8962" s="171">
        <f>SUM(AG8960:AG8961)</f>
        <v>1333575</v>
      </c>
      <c r="AH8962" s="137"/>
    </row>
    <row r="8963" spans="1:34" s="173" customFormat="1" x14ac:dyDescent="0.55000000000000004">
      <c r="A8963" s="122" t="s">
        <v>7618</v>
      </c>
      <c r="B8963" s="123">
        <v>4156</v>
      </c>
      <c r="C8963" s="123">
        <v>4993</v>
      </c>
      <c r="D8963" s="135" t="s">
        <v>12191</v>
      </c>
      <c r="E8963" s="123" t="s">
        <v>34</v>
      </c>
      <c r="F8963" s="123">
        <v>22062</v>
      </c>
      <c r="G8963" s="123">
        <v>0</v>
      </c>
      <c r="H8963" s="123">
        <v>1</v>
      </c>
      <c r="I8963" s="136">
        <v>58</v>
      </c>
      <c r="J8963" s="123" t="s">
        <v>38</v>
      </c>
      <c r="K8963" s="137">
        <f>((G8963*400)+(H8963*100))+I8963</f>
        <v>158</v>
      </c>
      <c r="L8963" s="137">
        <v>625</v>
      </c>
      <c r="M8963" s="137">
        <f>K8963*L8963</f>
        <v>98750</v>
      </c>
      <c r="N8963" s="123"/>
      <c r="O8963" s="108"/>
      <c r="P8963" s="138"/>
      <c r="Q8963" s="108"/>
      <c r="R8963" s="108"/>
      <c r="S8963" s="139"/>
      <c r="T8963" s="123"/>
      <c r="U8963" s="123"/>
      <c r="V8963" s="123"/>
      <c r="W8963" s="137"/>
      <c r="X8963" s="136"/>
      <c r="Y8963" s="137"/>
      <c r="Z8963" s="137"/>
      <c r="AA8963" s="119"/>
      <c r="AB8963" s="119"/>
      <c r="AC8963" s="137"/>
      <c r="AD8963" s="137">
        <f>IF(AND(AC8963="",M8963=""),0,IF((AC8963=""),M8963,IF((M8963=""),AC8963,AC8963+M8963)))</f>
        <v>98750</v>
      </c>
      <c r="AE8963" s="137">
        <f>IF( (X8963=""),AD8963*1,AD8963*(X8963/100) )</f>
        <v>98750</v>
      </c>
      <c r="AF8963" s="137">
        <v>50000000</v>
      </c>
      <c r="AG8963" s="137">
        <f>IF((AF8963-AE8963) &gt; 1,0,IF((AF8963-AE8963)&lt;0,AE8963-AF8963,AF8963-AE8963))</f>
        <v>0</v>
      </c>
      <c r="AH8963" s="137">
        <v>0.01</v>
      </c>
    </row>
    <row r="8964" spans="1:34" s="173" customFormat="1" x14ac:dyDescent="0.55000000000000004">
      <c r="A8964" s="122"/>
      <c r="B8964" s="123">
        <v>4157</v>
      </c>
      <c r="C8964" s="123">
        <v>5006</v>
      </c>
      <c r="D8964" s="135" t="s">
        <v>12192</v>
      </c>
      <c r="E8964" s="123" t="s">
        <v>34</v>
      </c>
      <c r="F8964" s="123">
        <v>25084</v>
      </c>
      <c r="G8964" s="123">
        <v>0</v>
      </c>
      <c r="H8964" s="123">
        <v>0</v>
      </c>
      <c r="I8964" s="136">
        <v>60</v>
      </c>
      <c r="J8964" s="123" t="s">
        <v>35</v>
      </c>
      <c r="K8964" s="137">
        <f>((G8964*400)+(H8964*100))+I8964</f>
        <v>60</v>
      </c>
      <c r="L8964" s="137">
        <v>225</v>
      </c>
      <c r="M8964" s="137">
        <f>K8964*L8964</f>
        <v>13500</v>
      </c>
      <c r="N8964" s="123">
        <v>1</v>
      </c>
      <c r="O8964" s="108" t="s">
        <v>12189</v>
      </c>
      <c r="P8964" s="138">
        <v>1570800008336</v>
      </c>
      <c r="Q8964" s="108" t="s">
        <v>12190</v>
      </c>
      <c r="R8964" s="108" t="s">
        <v>7620</v>
      </c>
      <c r="S8964" s="139" t="s">
        <v>12193</v>
      </c>
      <c r="T8964" s="123" t="s">
        <v>51</v>
      </c>
      <c r="U8964" s="123" t="s">
        <v>45</v>
      </c>
      <c r="V8964" s="123" t="s">
        <v>52</v>
      </c>
      <c r="W8964" s="137">
        <v>143.52000000000001</v>
      </c>
      <c r="X8964" s="136">
        <v>100</v>
      </c>
      <c r="Y8964" s="137">
        <v>6750</v>
      </c>
      <c r="Z8964" s="137">
        <f>W8964*Y8964</f>
        <v>968760.00000000012</v>
      </c>
      <c r="AA8964" s="119">
        <v>7</v>
      </c>
      <c r="AB8964" s="119">
        <v>7</v>
      </c>
      <c r="AC8964" s="137">
        <f>(Z8964*(100-AB8964))/100</f>
        <v>900946.80000000016</v>
      </c>
      <c r="AD8964" s="137">
        <f>IF(AND(AC8964="",M8964=""),0,IF((AC8964=""),M8964, IF( (M8964=""),AC8964,SUM(AC8964:AC8965)+M8964)))</f>
        <v>1692856.8000000003</v>
      </c>
      <c r="AE8964" s="137">
        <f>IF( (X8964=""),AD8964*1,AD8964*(X8964/100) )</f>
        <v>1692856.8000000003</v>
      </c>
      <c r="AF8964" s="137">
        <v>0</v>
      </c>
      <c r="AG8964" s="137">
        <f>IF((AF8964-AE8964) &gt; 1,0,IF((AF8964-AE8964)&lt;0,AE8964-AF8964,AF8964-AE8964))</f>
        <v>1692856.8000000003</v>
      </c>
      <c r="AH8964" s="137">
        <v>0.02</v>
      </c>
    </row>
    <row r="8965" spans="1:34" s="173" customFormat="1" x14ac:dyDescent="0.55000000000000004">
      <c r="A8965" s="122"/>
      <c r="B8965" s="123">
        <v>4158</v>
      </c>
      <c r="C8965" s="123">
        <v>5005</v>
      </c>
      <c r="D8965" s="135" t="s">
        <v>12194</v>
      </c>
      <c r="E8965" s="123" t="s">
        <v>34</v>
      </c>
      <c r="F8965" s="123">
        <v>25085</v>
      </c>
      <c r="G8965" s="123">
        <v>0</v>
      </c>
      <c r="H8965" s="123">
        <v>0</v>
      </c>
      <c r="I8965" s="136">
        <v>74</v>
      </c>
      <c r="J8965" s="123" t="s">
        <v>35</v>
      </c>
      <c r="K8965" s="137">
        <f>((G8965*400)+(H8965*100))+I8965</f>
        <v>74</v>
      </c>
      <c r="L8965" s="137">
        <v>225</v>
      </c>
      <c r="M8965" s="137">
        <f>K8965*L8965</f>
        <v>16650</v>
      </c>
      <c r="N8965" s="123">
        <v>1</v>
      </c>
      <c r="O8965" s="108" t="s">
        <v>12189</v>
      </c>
      <c r="P8965" s="138">
        <v>1570800008336</v>
      </c>
      <c r="Q8965" s="108" t="s">
        <v>12190</v>
      </c>
      <c r="R8965" s="108" t="s">
        <v>7620</v>
      </c>
      <c r="S8965" s="139" t="s">
        <v>12195</v>
      </c>
      <c r="T8965" s="123" t="s">
        <v>51</v>
      </c>
      <c r="U8965" s="123" t="s">
        <v>45</v>
      </c>
      <c r="V8965" s="123" t="s">
        <v>52</v>
      </c>
      <c r="W8965" s="137">
        <v>124</v>
      </c>
      <c r="X8965" s="136">
        <v>100</v>
      </c>
      <c r="Y8965" s="137">
        <v>6750</v>
      </c>
      <c r="Z8965" s="137">
        <f>W8965*Y8965</f>
        <v>837000</v>
      </c>
      <c r="AA8965" s="119">
        <v>7</v>
      </c>
      <c r="AB8965" s="119">
        <v>7</v>
      </c>
      <c r="AC8965" s="137">
        <f>(Z8965*(100-AB8965))/100</f>
        <v>778410</v>
      </c>
      <c r="AD8965" s="137">
        <f>IF(AND(AC8965="",M8965=""),0,IF((AC8965=""),M8965, IF( (M8965=""),AC8965,SUM(AC8965:AC8966)+M8965)))</f>
        <v>1171710</v>
      </c>
      <c r="AE8965" s="137">
        <f>IF( (X8965=""),AD8965*1,AD8965*(X8965/100) )</f>
        <v>1171710</v>
      </c>
      <c r="AF8965" s="137">
        <v>0</v>
      </c>
      <c r="AG8965" s="137">
        <f>IF((AF8965-AE8965) &gt; 1,0,IF((AF8965-AE8965)&lt;0,AE8965-AF8965,AF8965-AE8965))</f>
        <v>1171710</v>
      </c>
      <c r="AH8965" s="137">
        <v>0.02</v>
      </c>
    </row>
    <row r="8966" spans="1:34" s="173" customFormat="1" x14ac:dyDescent="0.55000000000000004">
      <c r="A8966" s="122"/>
      <c r="B8966" s="123">
        <v>4159</v>
      </c>
      <c r="C8966" s="123">
        <v>5003</v>
      </c>
      <c r="D8966" s="135" t="s">
        <v>12196</v>
      </c>
      <c r="E8966" s="123" t="s">
        <v>34</v>
      </c>
      <c r="F8966" s="123">
        <v>26682</v>
      </c>
      <c r="G8966" s="123">
        <v>0</v>
      </c>
      <c r="H8966" s="123">
        <v>0</v>
      </c>
      <c r="I8966" s="136">
        <v>68</v>
      </c>
      <c r="J8966" s="123" t="s">
        <v>35</v>
      </c>
      <c r="K8966" s="137">
        <f>((G8966*400)+(H8966*100))+I8966</f>
        <v>68</v>
      </c>
      <c r="L8966" s="137">
        <v>225</v>
      </c>
      <c r="M8966" s="137">
        <f>K8966*L8966</f>
        <v>15300</v>
      </c>
      <c r="N8966" s="123">
        <v>1</v>
      </c>
      <c r="O8966" s="108" t="s">
        <v>12189</v>
      </c>
      <c r="P8966" s="138">
        <v>1570800008336</v>
      </c>
      <c r="Q8966" s="108" t="s">
        <v>12190</v>
      </c>
      <c r="R8966" s="108" t="s">
        <v>7620</v>
      </c>
      <c r="S8966" s="139"/>
      <c r="T8966" s="123" t="s">
        <v>51</v>
      </c>
      <c r="U8966" s="123" t="s">
        <v>45</v>
      </c>
      <c r="V8966" s="123" t="s">
        <v>52</v>
      </c>
      <c r="W8966" s="137">
        <v>60</v>
      </c>
      <c r="X8966" s="136">
        <v>100</v>
      </c>
      <c r="Y8966" s="137">
        <v>6750</v>
      </c>
      <c r="Z8966" s="137">
        <f>W8966*Y8966</f>
        <v>405000</v>
      </c>
      <c r="AA8966" s="119">
        <v>7</v>
      </c>
      <c r="AB8966" s="119">
        <v>7</v>
      </c>
      <c r="AC8966" s="137">
        <f>(Z8966*(100-AB8966))/100</f>
        <v>376650</v>
      </c>
      <c r="AD8966" s="137">
        <f>IF(AND(AC8966="",M8966=""),0,IF((AC8966=""),M8966, IF( (M8966=""),AC8966,AC8966+M8966)))</f>
        <v>391950</v>
      </c>
      <c r="AE8966" s="137">
        <f>IF( (X8966=""),AD8966*1,AD8966*(X8966/100) )</f>
        <v>391950</v>
      </c>
      <c r="AF8966" s="137">
        <v>0</v>
      </c>
      <c r="AG8966" s="137">
        <f>IF((AF8966-AE8966) &gt; 1,0,IF((AF8966-AE8966)&lt;0,AE8966-AF8966,AF8966-AE8966))</f>
        <v>391950</v>
      </c>
      <c r="AH8966" s="137">
        <v>0.02</v>
      </c>
    </row>
    <row r="8967" spans="1:34" s="173" customFormat="1" x14ac:dyDescent="0.55000000000000004">
      <c r="A8967" s="122"/>
      <c r="B8967" s="123"/>
      <c r="C8967" s="123"/>
      <c r="D8967" s="135"/>
      <c r="E8967" s="123"/>
      <c r="F8967" s="123"/>
      <c r="G8967" s="123"/>
      <c r="H8967" s="123"/>
      <c r="I8967" s="136"/>
      <c r="J8967" s="123"/>
      <c r="K8967" s="137"/>
      <c r="L8967" s="137" t="s">
        <v>63</v>
      </c>
      <c r="M8967" s="137">
        <f>SUM(M8963:M8966)</f>
        <v>144200</v>
      </c>
      <c r="N8967" s="123"/>
      <c r="O8967" s="108"/>
      <c r="P8967" s="138"/>
      <c r="Q8967" s="108"/>
      <c r="R8967" s="108"/>
      <c r="S8967" s="139"/>
      <c r="T8967" s="123"/>
      <c r="U8967" s="123"/>
      <c r="V8967" s="123"/>
      <c r="W8967" s="137"/>
      <c r="X8967" s="136"/>
      <c r="Y8967" s="137"/>
      <c r="Z8967" s="137"/>
      <c r="AA8967" s="119"/>
      <c r="AB8967" s="119"/>
      <c r="AC8967" s="137"/>
      <c r="AD8967" s="137"/>
      <c r="AE8967" s="137">
        <f>SUM(AE8963:AE8966)</f>
        <v>3355266.8000000003</v>
      </c>
      <c r="AF8967" s="137"/>
      <c r="AG8967" s="137">
        <f>SUM(AG8963:AG8966)</f>
        <v>3256516.8000000003</v>
      </c>
      <c r="AH8967" s="137"/>
    </row>
    <row r="8968" spans="1:34" s="173" customFormat="1" x14ac:dyDescent="0.55000000000000004">
      <c r="A8968" s="122" t="s">
        <v>12199</v>
      </c>
      <c r="B8968" s="123">
        <v>4160</v>
      </c>
      <c r="C8968" s="123">
        <v>10333</v>
      </c>
      <c r="D8968" s="135" t="s">
        <v>12200</v>
      </c>
      <c r="E8968" s="123" t="s">
        <v>34</v>
      </c>
      <c r="F8968" s="123">
        <v>1835</v>
      </c>
      <c r="G8968" s="123">
        <v>0</v>
      </c>
      <c r="H8968" s="123">
        <v>2</v>
      </c>
      <c r="I8968" s="136">
        <v>89</v>
      </c>
      <c r="J8968" s="123" t="s">
        <v>35</v>
      </c>
      <c r="K8968" s="137">
        <f>((G8968*400)+(H8968*100))+I8968</f>
        <v>289</v>
      </c>
      <c r="L8968" s="137">
        <v>1000</v>
      </c>
      <c r="M8968" s="137">
        <f>K8968*L8968</f>
        <v>289000</v>
      </c>
      <c r="N8968" s="123">
        <v>1</v>
      </c>
      <c r="O8968" s="108" t="s">
        <v>12197</v>
      </c>
      <c r="P8968" s="138">
        <v>3570100100350</v>
      </c>
      <c r="Q8968" s="108" t="s">
        <v>12198</v>
      </c>
      <c r="R8968" s="108" t="s">
        <v>12201</v>
      </c>
      <c r="S8968" s="139" t="s">
        <v>12202</v>
      </c>
      <c r="T8968" s="123" t="s">
        <v>51</v>
      </c>
      <c r="U8968" s="123" t="s">
        <v>227</v>
      </c>
      <c r="V8968" s="123" t="s">
        <v>52</v>
      </c>
      <c r="W8968" s="137">
        <v>352.98</v>
      </c>
      <c r="X8968" s="136">
        <v>90.22</v>
      </c>
      <c r="Y8968" s="137">
        <v>6750</v>
      </c>
      <c r="Z8968" s="137">
        <f>W8968*Y8968</f>
        <v>2382615</v>
      </c>
      <c r="AA8968" s="119">
        <v>11</v>
      </c>
      <c r="AB8968" s="119">
        <v>34</v>
      </c>
      <c r="AC8968" s="137">
        <f>(Z8968*(100-AB8968))/100</f>
        <v>1572525.9</v>
      </c>
      <c r="AD8968" s="137">
        <f>IF(AND(AC8968="",M8968=""),0,IF((AC8968=""),M8968, IF( (M8968=""),AC8968,SUM(AC8968:AC8970)+M8968)))</f>
        <v>2079224.2599999998</v>
      </c>
      <c r="AE8968" s="137">
        <f>IF( (X8968=""),AD8968*1,AD8968*(X8968/100) )</f>
        <v>1875876.1273719999</v>
      </c>
      <c r="AF8968" s="137">
        <v>50000000</v>
      </c>
      <c r="AG8968" s="137">
        <f>IF((AF8968-AE8968) &gt; 1,0,IF((AF8968-AE8968)&lt;0,AE8968-AF8968,AF8968-AE8968))</f>
        <v>0</v>
      </c>
      <c r="AH8968" s="137">
        <v>0.02</v>
      </c>
    </row>
    <row r="8969" spans="1:34" s="173" customFormat="1" x14ac:dyDescent="0.55000000000000004">
      <c r="A8969" s="122"/>
      <c r="B8969" s="123"/>
      <c r="C8969" s="123"/>
      <c r="D8969" s="135"/>
      <c r="E8969" s="123"/>
      <c r="F8969" s="123"/>
      <c r="G8969" s="123"/>
      <c r="H8969" s="123"/>
      <c r="I8969" s="136"/>
      <c r="J8969" s="123"/>
      <c r="K8969" s="137"/>
      <c r="L8969" s="137"/>
      <c r="M8969" s="137"/>
      <c r="N8969" s="123">
        <v>2</v>
      </c>
      <c r="O8969" s="108" t="s">
        <v>12197</v>
      </c>
      <c r="P8969" s="138">
        <v>3570100100350</v>
      </c>
      <c r="Q8969" s="108" t="s">
        <v>12198</v>
      </c>
      <c r="R8969" s="108" t="s">
        <v>12201</v>
      </c>
      <c r="S8969" s="139" t="s">
        <v>12203</v>
      </c>
      <c r="T8969" s="123" t="s">
        <v>439</v>
      </c>
      <c r="U8969" s="123" t="s">
        <v>45</v>
      </c>
      <c r="V8969" s="123" t="s">
        <v>52</v>
      </c>
      <c r="W8969" s="137">
        <v>38.28</v>
      </c>
      <c r="X8969" s="136">
        <v>9.7799999999999994</v>
      </c>
      <c r="Y8969" s="137">
        <v>6050</v>
      </c>
      <c r="Z8969" s="137">
        <f>W8969*Y8969</f>
        <v>231594</v>
      </c>
      <c r="AA8969" s="119">
        <v>6</v>
      </c>
      <c r="AB8969" s="119">
        <v>6</v>
      </c>
      <c r="AC8969" s="137">
        <f>(Z8969*(100-AB8969))/100</f>
        <v>217698.36</v>
      </c>
      <c r="AD8969" s="137">
        <f>IF(AND(AC8969="",M8968=""),0,IF((AC8969=""),M8968, IF( (M8968=""),AC8969,SUM(AC8968:AC8970)+M8968)))</f>
        <v>2079224.2599999998</v>
      </c>
      <c r="AE8969" s="137">
        <f>IF( (X8969=""),AD8969*1,AD8969*(X8969/100) )</f>
        <v>203348.13262799996</v>
      </c>
      <c r="AF8969" s="137">
        <v>50000000</v>
      </c>
      <c r="AG8969" s="137">
        <f>IF((AF8969-AE8969) &gt; 1,0,IF((AF8969-AE8969)&lt;0,AE8969-AF8969,AF8969-AE8969))</f>
        <v>0</v>
      </c>
      <c r="AH8969" s="137">
        <v>0.02</v>
      </c>
    </row>
    <row r="8970" spans="1:34" s="173" customFormat="1" x14ac:dyDescent="0.55000000000000004">
      <c r="A8970" s="122"/>
      <c r="B8970" s="123"/>
      <c r="C8970" s="123"/>
      <c r="D8970" s="135"/>
      <c r="E8970" s="123"/>
      <c r="F8970" s="123"/>
      <c r="G8970" s="123"/>
      <c r="H8970" s="123"/>
      <c r="I8970" s="136"/>
      <c r="J8970" s="123"/>
      <c r="K8970" s="137"/>
      <c r="L8970" s="137" t="s">
        <v>63</v>
      </c>
      <c r="M8970" s="137">
        <f>SUM(M8968:M8969)</f>
        <v>289000</v>
      </c>
      <c r="N8970" s="123"/>
      <c r="O8970" s="108"/>
      <c r="P8970" s="138"/>
      <c r="Q8970" s="108"/>
      <c r="R8970" s="108"/>
      <c r="S8970" s="139"/>
      <c r="T8970" s="123"/>
      <c r="U8970" s="123"/>
      <c r="V8970" s="123"/>
      <c r="W8970" s="137"/>
      <c r="X8970" s="136"/>
      <c r="Y8970" s="137"/>
      <c r="Z8970" s="137"/>
      <c r="AA8970" s="119"/>
      <c r="AB8970" s="119"/>
      <c r="AC8970" s="137"/>
      <c r="AD8970" s="137"/>
      <c r="AE8970" s="137">
        <f>SUM(AE8968:AE8969)</f>
        <v>2079224.2599999998</v>
      </c>
      <c r="AF8970" s="137"/>
      <c r="AG8970" s="137">
        <f>SUM(AG8968:AG8969)</f>
        <v>0</v>
      </c>
      <c r="AH8970" s="137"/>
    </row>
    <row r="8971" spans="1:34" s="173" customFormat="1" x14ac:dyDescent="0.55000000000000004">
      <c r="A8971" s="122" t="s">
        <v>1242</v>
      </c>
      <c r="B8971" s="197">
        <v>4161</v>
      </c>
      <c r="C8971" s="197">
        <v>9991</v>
      </c>
      <c r="D8971" s="198"/>
      <c r="E8971" s="197" t="s">
        <v>37</v>
      </c>
      <c r="F8971" s="197">
        <v>118</v>
      </c>
      <c r="G8971" s="197">
        <v>0</v>
      </c>
      <c r="H8971" s="197">
        <v>1</v>
      </c>
      <c r="I8971" s="199">
        <v>3</v>
      </c>
      <c r="J8971" s="123" t="s">
        <v>35</v>
      </c>
      <c r="K8971" s="171">
        <f>((G8971*400)+(H8971*100))+I8971</f>
        <v>103</v>
      </c>
      <c r="L8971" s="171">
        <v>225</v>
      </c>
      <c r="M8971" s="171">
        <f>K8971*L8971</f>
        <v>23175</v>
      </c>
      <c r="N8971" s="197"/>
      <c r="O8971" s="122"/>
      <c r="P8971" s="200"/>
      <c r="Q8971" s="122"/>
      <c r="R8971" s="122"/>
      <c r="S8971" s="170"/>
      <c r="T8971" s="197"/>
      <c r="U8971" s="197"/>
      <c r="V8971" s="197"/>
      <c r="W8971" s="171"/>
      <c r="X8971" s="199"/>
      <c r="Y8971" s="171"/>
      <c r="Z8971" s="171"/>
      <c r="AA8971" s="201"/>
      <c r="AB8971" s="201"/>
      <c r="AC8971" s="171"/>
      <c r="AD8971" s="171">
        <f>IF(AND(AC8971="",M8971=""),0,IF((AC8971=""),M8971,IF((M8971=""),AC8971,AC8971+M8971)))</f>
        <v>23175</v>
      </c>
      <c r="AE8971" s="171">
        <f>IF( (X8971=""),AD8971*1,AD8971*(X8971/100) )</f>
        <v>23175</v>
      </c>
      <c r="AF8971" s="171">
        <v>0</v>
      </c>
      <c r="AG8971" s="171">
        <f>IF((AF8971-AE8971) &gt; 1,0,IF((AF8971-AE8971)&lt;0,AE8971-AF8971,AF8971-AE8971))</f>
        <v>23175</v>
      </c>
      <c r="AH8971" s="137">
        <v>0.02</v>
      </c>
    </row>
    <row r="8972" spans="1:34" s="173" customFormat="1" x14ac:dyDescent="0.55000000000000004">
      <c r="A8972" s="122"/>
      <c r="B8972" s="197"/>
      <c r="C8972" s="197"/>
      <c r="D8972" s="198"/>
      <c r="E8972" s="197"/>
      <c r="F8972" s="197"/>
      <c r="G8972" s="197"/>
      <c r="H8972" s="197"/>
      <c r="I8972" s="199"/>
      <c r="J8972" s="123"/>
      <c r="K8972" s="171"/>
      <c r="L8972" s="171" t="s">
        <v>63</v>
      </c>
      <c r="M8972" s="171">
        <f>SUM(M8971:M8971)</f>
        <v>23175</v>
      </c>
      <c r="N8972" s="197"/>
      <c r="O8972" s="122"/>
      <c r="P8972" s="200"/>
      <c r="Q8972" s="122"/>
      <c r="R8972" s="122"/>
      <c r="S8972" s="170"/>
      <c r="T8972" s="197"/>
      <c r="U8972" s="197"/>
      <c r="V8972" s="197"/>
      <c r="W8972" s="171"/>
      <c r="X8972" s="199"/>
      <c r="Y8972" s="171"/>
      <c r="Z8972" s="171"/>
      <c r="AA8972" s="201"/>
      <c r="AB8972" s="201"/>
      <c r="AC8972" s="171"/>
      <c r="AD8972" s="171"/>
      <c r="AE8972" s="171">
        <f>SUM(AE8971:AE8971)</f>
        <v>23175</v>
      </c>
      <c r="AF8972" s="171"/>
      <c r="AG8972" s="171">
        <f>SUM(AG8971:AG8971)</f>
        <v>23175</v>
      </c>
      <c r="AH8972" s="137"/>
    </row>
    <row r="8973" spans="1:34" s="173" customFormat="1" x14ac:dyDescent="0.55000000000000004">
      <c r="A8973" s="122" t="s">
        <v>12206</v>
      </c>
      <c r="B8973" s="123">
        <v>4162</v>
      </c>
      <c r="C8973" s="123">
        <v>7426</v>
      </c>
      <c r="D8973" s="135" t="s">
        <v>12207</v>
      </c>
      <c r="E8973" s="123" t="s">
        <v>34</v>
      </c>
      <c r="F8973" s="123">
        <v>20428</v>
      </c>
      <c r="G8973" s="123">
        <v>0</v>
      </c>
      <c r="H8973" s="123">
        <v>2</v>
      </c>
      <c r="I8973" s="136">
        <v>30</v>
      </c>
      <c r="J8973" s="123" t="s">
        <v>35</v>
      </c>
      <c r="K8973" s="137">
        <f>((G8973*400)+(H8973*100))+I8973</f>
        <v>230</v>
      </c>
      <c r="L8973" s="137">
        <v>1650</v>
      </c>
      <c r="M8973" s="137">
        <f>K8973*L8973</f>
        <v>379500</v>
      </c>
      <c r="N8973" s="123">
        <v>1</v>
      </c>
      <c r="O8973" s="108" t="s">
        <v>12204</v>
      </c>
      <c r="P8973" s="138">
        <v>3570300170149</v>
      </c>
      <c r="Q8973" s="108" t="s">
        <v>12205</v>
      </c>
      <c r="R8973" s="108" t="s">
        <v>12208</v>
      </c>
      <c r="S8973" s="139" t="s">
        <v>12209</v>
      </c>
      <c r="T8973" s="123" t="s">
        <v>44</v>
      </c>
      <c r="U8973" s="123" t="s">
        <v>45</v>
      </c>
      <c r="V8973" s="123" t="s">
        <v>52</v>
      </c>
      <c r="W8973" s="137">
        <v>540.4</v>
      </c>
      <c r="X8973" s="136">
        <v>100</v>
      </c>
      <c r="Y8973" s="137">
        <v>7150</v>
      </c>
      <c r="Z8973" s="137">
        <f>W8973*Y8973</f>
        <v>3863860</v>
      </c>
      <c r="AA8973" s="119">
        <v>36</v>
      </c>
      <c r="AB8973" s="119">
        <v>62</v>
      </c>
      <c r="AC8973" s="137">
        <f>(Z8973*(100-AB8973))/100</f>
        <v>1468266.8</v>
      </c>
      <c r="AD8973" s="137">
        <f>IF(AND(AC8973="",M8973=""),0,IF((AC8973=""),M8973, IF( (M8973=""),AC8973,SUM(AC8973:AC8976)+M8973)))</f>
        <v>1847766.8</v>
      </c>
      <c r="AE8973" s="137">
        <f>IF( (X8973=""),AD8973*1,AD8973*(X8973/100) )</f>
        <v>1847766.8</v>
      </c>
      <c r="AF8973" s="137">
        <v>50000000</v>
      </c>
      <c r="AG8973" s="137">
        <f>IF((AF8973-AE8973) &gt; 1,0,IF((AF8973-AE8973)&lt;0,AE8973-AF8973,AF8973-AE8973))</f>
        <v>0</v>
      </c>
      <c r="AH8973" s="137">
        <v>0.02</v>
      </c>
    </row>
    <row r="8974" spans="1:34" s="173" customFormat="1" x14ac:dyDescent="0.55000000000000004">
      <c r="A8974" s="122"/>
      <c r="B8974" s="123"/>
      <c r="C8974" s="123"/>
      <c r="D8974" s="135"/>
      <c r="E8974" s="123"/>
      <c r="F8974" s="123"/>
      <c r="G8974" s="123"/>
      <c r="H8974" s="123"/>
      <c r="I8974" s="136"/>
      <c r="J8974" s="123"/>
      <c r="K8974" s="137"/>
      <c r="L8974" s="137" t="s">
        <v>63</v>
      </c>
      <c r="M8974" s="137">
        <f>SUM(M8973:M8973)</f>
        <v>379500</v>
      </c>
      <c r="N8974" s="123"/>
      <c r="O8974" s="108"/>
      <c r="P8974" s="138"/>
      <c r="Q8974" s="108"/>
      <c r="R8974" s="108"/>
      <c r="S8974" s="139"/>
      <c r="T8974" s="123"/>
      <c r="U8974" s="123"/>
      <c r="V8974" s="123"/>
      <c r="W8974" s="137"/>
      <c r="X8974" s="136"/>
      <c r="Y8974" s="137"/>
      <c r="Z8974" s="137"/>
      <c r="AA8974" s="119"/>
      <c r="AB8974" s="119"/>
      <c r="AC8974" s="137"/>
      <c r="AD8974" s="137"/>
      <c r="AE8974" s="137">
        <f>SUM(AE8973:AE8973)</f>
        <v>1847766.8</v>
      </c>
      <c r="AF8974" s="137"/>
      <c r="AG8974" s="137">
        <f>SUM(AG8973:AG8973)</f>
        <v>0</v>
      </c>
      <c r="AH8974" s="137"/>
    </row>
    <row r="8975" spans="1:34" s="173" customFormat="1" x14ac:dyDescent="0.55000000000000004">
      <c r="A8975" s="122" t="s">
        <v>12210</v>
      </c>
      <c r="B8975" s="123">
        <v>4163</v>
      </c>
      <c r="C8975" s="123">
        <v>5822</v>
      </c>
      <c r="D8975" s="135" t="s">
        <v>12211</v>
      </c>
      <c r="E8975" s="123" t="s">
        <v>34</v>
      </c>
      <c r="F8975" s="123">
        <v>15188</v>
      </c>
      <c r="G8975" s="123">
        <v>0</v>
      </c>
      <c r="H8975" s="123">
        <v>0</v>
      </c>
      <c r="I8975" s="136">
        <v>72</v>
      </c>
      <c r="J8975" s="123" t="s">
        <v>38</v>
      </c>
      <c r="K8975" s="137">
        <f>((G8975*400)+(H8975*100))+I8975</f>
        <v>72</v>
      </c>
      <c r="L8975" s="137">
        <v>1250</v>
      </c>
      <c r="M8975" s="137">
        <f>K8975*L8975</f>
        <v>90000</v>
      </c>
      <c r="N8975" s="123"/>
      <c r="O8975" s="108"/>
      <c r="P8975" s="138"/>
      <c r="Q8975" s="108"/>
      <c r="R8975" s="108"/>
      <c r="S8975" s="139"/>
      <c r="T8975" s="123"/>
      <c r="U8975" s="123"/>
      <c r="V8975" s="123"/>
      <c r="W8975" s="137"/>
      <c r="X8975" s="136"/>
      <c r="Y8975" s="137"/>
      <c r="Z8975" s="137"/>
      <c r="AA8975" s="119"/>
      <c r="AB8975" s="119"/>
      <c r="AC8975" s="137"/>
      <c r="AD8975" s="137">
        <f>IF(AND(AC8975="",M8975=""),0,IF((AC8975=""),M8975,IF((M8975=""),AC8975,AC8975+M8975)))</f>
        <v>90000</v>
      </c>
      <c r="AE8975" s="137">
        <f>IF( (X8975=""),AD8975*1,AD8975*(X8975/100) )</f>
        <v>90000</v>
      </c>
      <c r="AF8975" s="137">
        <v>50000000</v>
      </c>
      <c r="AG8975" s="137">
        <f>IF((AF8975-AE8975) &gt; 1,0,IF((AF8975-AE8975)&lt;0,AE8975-AF8975,AF8975-AE8975))</f>
        <v>0</v>
      </c>
      <c r="AH8975" s="137">
        <v>0.01</v>
      </c>
    </row>
    <row r="8976" spans="1:34" s="173" customFormat="1" x14ac:dyDescent="0.55000000000000004">
      <c r="A8976" s="122"/>
      <c r="B8976" s="123">
        <v>4164</v>
      </c>
      <c r="C8976" s="123">
        <v>5816</v>
      </c>
      <c r="D8976" s="135" t="s">
        <v>12212</v>
      </c>
      <c r="E8976" s="123" t="s">
        <v>34</v>
      </c>
      <c r="F8976" s="123">
        <v>20973</v>
      </c>
      <c r="G8976" s="123">
        <v>0</v>
      </c>
      <c r="H8976" s="123">
        <v>0</v>
      </c>
      <c r="I8976" s="136">
        <v>62</v>
      </c>
      <c r="J8976" s="123" t="s">
        <v>35</v>
      </c>
      <c r="K8976" s="137">
        <f>((G8976*400)+(H8976*100))+I8976</f>
        <v>62</v>
      </c>
      <c r="L8976" s="137">
        <v>1250</v>
      </c>
      <c r="M8976" s="137">
        <f>K8976*L8976</f>
        <v>77500</v>
      </c>
      <c r="N8976" s="123"/>
      <c r="O8976" s="108"/>
      <c r="P8976" s="138"/>
      <c r="Q8976" s="108"/>
      <c r="R8976" s="108"/>
      <c r="S8976" s="139"/>
      <c r="T8976" s="123"/>
      <c r="U8976" s="123"/>
      <c r="V8976" s="123"/>
      <c r="W8976" s="137"/>
      <c r="X8976" s="136"/>
      <c r="Y8976" s="137"/>
      <c r="Z8976" s="137"/>
      <c r="AA8976" s="119"/>
      <c r="AB8976" s="119"/>
      <c r="AC8976" s="137"/>
      <c r="AD8976" s="137">
        <f>IF(AND(AC8976="",M8976=""),0,IF((AC8976=""),M8976,IF((M8976=""),AC8976,AC8976+M8976)))</f>
        <v>77500</v>
      </c>
      <c r="AE8976" s="137">
        <f>IF( (X8976=""),AD8976*1,AD8976*(X8976/100) )</f>
        <v>77500</v>
      </c>
      <c r="AF8976" s="137">
        <v>50000000</v>
      </c>
      <c r="AG8976" s="137">
        <f>IF((AF8976-AE8976) &gt; 1,0,IF((AF8976-AE8976)&lt;0,AE8976-AF8976,AF8976-AE8976))</f>
        <v>0</v>
      </c>
      <c r="AH8976" s="137">
        <v>0.02</v>
      </c>
    </row>
    <row r="8977" spans="1:34" s="173" customFormat="1" x14ac:dyDescent="0.55000000000000004">
      <c r="A8977" s="122"/>
      <c r="B8977" s="123"/>
      <c r="C8977" s="123"/>
      <c r="D8977" s="135"/>
      <c r="E8977" s="123"/>
      <c r="F8977" s="123"/>
      <c r="G8977" s="123"/>
      <c r="H8977" s="123"/>
      <c r="I8977" s="136"/>
      <c r="J8977" s="123"/>
      <c r="K8977" s="137"/>
      <c r="L8977" s="137"/>
      <c r="M8977" s="137"/>
      <c r="N8977" s="123">
        <v>1</v>
      </c>
      <c r="O8977" s="108" t="s">
        <v>6976</v>
      </c>
      <c r="P8977" s="138">
        <v>3570800004698</v>
      </c>
      <c r="Q8977" s="108" t="s">
        <v>6977</v>
      </c>
      <c r="R8977" s="108" t="s">
        <v>6978</v>
      </c>
      <c r="S8977" s="139" t="s">
        <v>12213</v>
      </c>
      <c r="T8977" s="123" t="s">
        <v>51</v>
      </c>
      <c r="U8977" s="123" t="s">
        <v>45</v>
      </c>
      <c r="V8977" s="123" t="s">
        <v>52</v>
      </c>
      <c r="W8977" s="137">
        <v>322</v>
      </c>
      <c r="X8977" s="136">
        <v>100</v>
      </c>
      <c r="Y8977" s="137">
        <v>6750</v>
      </c>
      <c r="Z8977" s="137">
        <f>W8977*Y8977</f>
        <v>2173500</v>
      </c>
      <c r="AA8977" s="119">
        <v>6</v>
      </c>
      <c r="AB8977" s="119">
        <v>6</v>
      </c>
      <c r="AC8977" s="137">
        <f>(Z8977*(100-AB8977))/100</f>
        <v>2043090</v>
      </c>
      <c r="AD8977" s="137">
        <f>IF(AND(AC8977="",M8976=""),0,IF((AC8977=""),M8976, IF( (M8976=""),AC8977,SUM(AC8976:AC8978)+M8976)))</f>
        <v>2120590</v>
      </c>
      <c r="AE8977" s="137">
        <f>IF( (X8977=""),AD8977*1,AD8977*(X8977/100) )</f>
        <v>2120590</v>
      </c>
      <c r="AF8977" s="137">
        <v>50000000</v>
      </c>
      <c r="AG8977" s="137">
        <f>IF((AF8977-AE8977) &gt; 1,0,IF((AF8977-AE8977)&lt;0,AE8977-AF8977,AF8977-AE8977))</f>
        <v>0</v>
      </c>
      <c r="AH8977" s="137">
        <v>0.02</v>
      </c>
    </row>
    <row r="8978" spans="1:34" s="173" customFormat="1" x14ac:dyDescent="0.55000000000000004">
      <c r="A8978" s="122"/>
      <c r="B8978" s="123"/>
      <c r="C8978" s="123"/>
      <c r="D8978" s="135"/>
      <c r="E8978" s="123"/>
      <c r="F8978" s="123"/>
      <c r="G8978" s="123"/>
      <c r="H8978" s="123"/>
      <c r="I8978" s="136"/>
      <c r="J8978" s="123"/>
      <c r="K8978" s="137"/>
      <c r="L8978" s="137" t="s">
        <v>63</v>
      </c>
      <c r="M8978" s="137">
        <f>SUM(M8975:M8977)</f>
        <v>167500</v>
      </c>
      <c r="N8978" s="123"/>
      <c r="O8978" s="108"/>
      <c r="P8978" s="138"/>
      <c r="Q8978" s="108"/>
      <c r="R8978" s="108"/>
      <c r="S8978" s="139"/>
      <c r="T8978" s="123"/>
      <c r="U8978" s="123"/>
      <c r="V8978" s="123"/>
      <c r="W8978" s="137"/>
      <c r="X8978" s="136"/>
      <c r="Y8978" s="137"/>
      <c r="Z8978" s="137"/>
      <c r="AA8978" s="119"/>
      <c r="AB8978" s="119"/>
      <c r="AC8978" s="137"/>
      <c r="AD8978" s="137"/>
      <c r="AE8978" s="137">
        <f>SUM(AE8975:AE8977)</f>
        <v>2288090</v>
      </c>
      <c r="AF8978" s="137"/>
      <c r="AG8978" s="137">
        <f>SUM(AG8975:AG8977)</f>
        <v>0</v>
      </c>
      <c r="AH8978" s="137"/>
    </row>
    <row r="8979" spans="1:34" s="173" customFormat="1" x14ac:dyDescent="0.55000000000000004">
      <c r="A8979" s="122" t="s">
        <v>12216</v>
      </c>
      <c r="B8979" s="123">
        <v>4165</v>
      </c>
      <c r="C8979" s="123">
        <v>6734</v>
      </c>
      <c r="D8979" s="135" t="s">
        <v>12217</v>
      </c>
      <c r="E8979" s="123" t="s">
        <v>34</v>
      </c>
      <c r="F8979" s="123">
        <v>551</v>
      </c>
      <c r="G8979" s="123">
        <v>0</v>
      </c>
      <c r="H8979" s="123">
        <v>1</v>
      </c>
      <c r="I8979" s="136">
        <v>12</v>
      </c>
      <c r="J8979" s="123" t="s">
        <v>35</v>
      </c>
      <c r="K8979" s="137">
        <f>((G8979*400)+(H8979*100))+I8979</f>
        <v>112</v>
      </c>
      <c r="L8979" s="137">
        <v>850</v>
      </c>
      <c r="M8979" s="137">
        <f>K8979*L8979</f>
        <v>95200</v>
      </c>
      <c r="N8979" s="123">
        <v>1</v>
      </c>
      <c r="O8979" s="108" t="s">
        <v>12214</v>
      </c>
      <c r="P8979" s="138"/>
      <c r="Q8979" s="108" t="s">
        <v>12215</v>
      </c>
      <c r="R8979" s="108" t="s">
        <v>12218</v>
      </c>
      <c r="S8979" s="139"/>
      <c r="T8979" s="123" t="s">
        <v>55</v>
      </c>
      <c r="U8979" s="123" t="s">
        <v>45</v>
      </c>
      <c r="V8979" s="123" t="s">
        <v>52</v>
      </c>
      <c r="W8979" s="137">
        <v>55.44</v>
      </c>
      <c r="X8979" s="136">
        <v>39.33</v>
      </c>
      <c r="Y8979" s="137">
        <v>0</v>
      </c>
      <c r="Z8979" s="137">
        <f>W8979*Y8979</f>
        <v>0</v>
      </c>
      <c r="AA8979" s="119">
        <v>4</v>
      </c>
      <c r="AB8979" s="119">
        <v>4</v>
      </c>
      <c r="AC8979" s="137">
        <f>(Z8979*(100-AB8979))/100</f>
        <v>0</v>
      </c>
      <c r="AD8979" s="137">
        <f>IF(AND(AC8979="",M8979=""),0,IF((AC8979=""),M8979, IF( (M8979=""),AC8979,SUM(AC8979:AC8983)+M8979)))</f>
        <v>660409.59999999998</v>
      </c>
      <c r="AE8979" s="137">
        <f>IF( (X8979=""),AD8979*1,AD8979*(X8979/100) )</f>
        <v>259739.09567999997</v>
      </c>
      <c r="AF8979" s="137">
        <v>50000000</v>
      </c>
      <c r="AG8979" s="137">
        <f>IF((AF8979-AE8979) &gt; 1,0,IF((AF8979-AE8979)&lt;0,AE8979-AF8979,AF8979-AE8979))</f>
        <v>0</v>
      </c>
      <c r="AH8979" s="137">
        <v>0.02</v>
      </c>
    </row>
    <row r="8980" spans="1:34" s="173" customFormat="1" x14ac:dyDescent="0.55000000000000004">
      <c r="A8980" s="122"/>
      <c r="B8980" s="123"/>
      <c r="C8980" s="123"/>
      <c r="D8980" s="135"/>
      <c r="E8980" s="123"/>
      <c r="F8980" s="123"/>
      <c r="G8980" s="123"/>
      <c r="H8980" s="123"/>
      <c r="I8980" s="136"/>
      <c r="J8980" s="123"/>
      <c r="K8980" s="137"/>
      <c r="L8980" s="137"/>
      <c r="M8980" s="137"/>
      <c r="N8980" s="123">
        <v>2</v>
      </c>
      <c r="O8980" s="108" t="s">
        <v>12214</v>
      </c>
      <c r="P8980" s="138"/>
      <c r="Q8980" s="108" t="s">
        <v>12215</v>
      </c>
      <c r="R8980" s="108" t="s">
        <v>12218</v>
      </c>
      <c r="S8980" s="139"/>
      <c r="T8980" s="123" t="s">
        <v>51</v>
      </c>
      <c r="U8980" s="123" t="s">
        <v>45</v>
      </c>
      <c r="V8980" s="123" t="s">
        <v>52</v>
      </c>
      <c r="W8980" s="137">
        <v>75.52</v>
      </c>
      <c r="X8980" s="136">
        <v>53.58</v>
      </c>
      <c r="Y8980" s="137">
        <v>6750</v>
      </c>
      <c r="Z8980" s="137">
        <f>W8980*Y8980</f>
        <v>509760</v>
      </c>
      <c r="AA8980" s="119">
        <v>4</v>
      </c>
      <c r="AB8980" s="119">
        <v>4</v>
      </c>
      <c r="AC8980" s="137">
        <f>(Z8980*(100-AB8980))/100</f>
        <v>489369.59999999998</v>
      </c>
      <c r="AD8980" s="137">
        <f>IF(AND(AC8980="",M8979=""),0,IF((AC8980=""),M8979, IF( (M8979=""),AC8980,SUM(AC8979:AC8983)+M8979)))</f>
        <v>660409.59999999998</v>
      </c>
      <c r="AE8980" s="137">
        <f>IF( (X8980=""),AD8980*1,AD8980*(X8980/100) )</f>
        <v>353847.46367999993</v>
      </c>
      <c r="AF8980" s="137">
        <v>50000000</v>
      </c>
      <c r="AG8980" s="137">
        <f>IF((AF8980-AE8980) &gt; 1,0,IF((AF8980-AE8980)&lt;0,AE8980-AF8980,AF8980-AE8980))</f>
        <v>0</v>
      </c>
      <c r="AH8980" s="137">
        <v>0.02</v>
      </c>
    </row>
    <row r="8981" spans="1:34" s="173" customFormat="1" x14ac:dyDescent="0.55000000000000004">
      <c r="A8981" s="122"/>
      <c r="B8981" s="123"/>
      <c r="C8981" s="123"/>
      <c r="D8981" s="135"/>
      <c r="E8981" s="123"/>
      <c r="F8981" s="123"/>
      <c r="G8981" s="123"/>
      <c r="H8981" s="123"/>
      <c r="I8981" s="136"/>
      <c r="J8981" s="123"/>
      <c r="K8981" s="137"/>
      <c r="L8981" s="137"/>
      <c r="M8981" s="137"/>
      <c r="N8981" s="123">
        <v>3</v>
      </c>
      <c r="O8981" s="108" t="s">
        <v>12214</v>
      </c>
      <c r="P8981" s="138"/>
      <c r="Q8981" s="108" t="s">
        <v>12215</v>
      </c>
      <c r="R8981" s="108" t="s">
        <v>12218</v>
      </c>
      <c r="S8981" s="139"/>
      <c r="T8981" s="123" t="s">
        <v>51</v>
      </c>
      <c r="U8981" s="123" t="s">
        <v>45</v>
      </c>
      <c r="V8981" s="123" t="s">
        <v>52</v>
      </c>
      <c r="W8981" s="137">
        <v>10</v>
      </c>
      <c r="X8981" s="136">
        <v>7.09</v>
      </c>
      <c r="Y8981" s="137">
        <v>7900</v>
      </c>
      <c r="Z8981" s="137">
        <f>W8981*Y8981</f>
        <v>79000</v>
      </c>
      <c r="AA8981" s="119">
        <v>4</v>
      </c>
      <c r="AB8981" s="119">
        <v>4</v>
      </c>
      <c r="AC8981" s="137">
        <f>(Z8981*(100-AB8981))/100</f>
        <v>75840</v>
      </c>
      <c r="AD8981" s="137">
        <f>IF(AND(AC8981="",M8979=""),0,IF((AC8981=""),M8979, IF( (M8979=""),AC8981,SUM(AC8979:AC8983)+M8979)))</f>
        <v>660409.59999999998</v>
      </c>
      <c r="AE8981" s="137">
        <f>IF( (X8981=""),AD8981*1,AD8981*(X8981/100) )</f>
        <v>46823.040639999999</v>
      </c>
      <c r="AF8981" s="137">
        <v>50000000</v>
      </c>
      <c r="AG8981" s="137">
        <f>IF((AF8981-AE8981) &gt; 1,0,IF((AF8981-AE8981)&lt;0,AE8981-AF8981,AF8981-AE8981))</f>
        <v>0</v>
      </c>
      <c r="AH8981" s="137">
        <v>0.02</v>
      </c>
    </row>
    <row r="8982" spans="1:34" s="173" customFormat="1" x14ac:dyDescent="0.55000000000000004">
      <c r="A8982" s="122" t="s">
        <v>12216</v>
      </c>
      <c r="B8982" s="123">
        <v>4177</v>
      </c>
      <c r="C8982" s="123">
        <v>6733</v>
      </c>
      <c r="D8982" s="135" t="s">
        <v>12262</v>
      </c>
      <c r="E8982" s="123" t="s">
        <v>34</v>
      </c>
      <c r="F8982" s="123">
        <v>19104</v>
      </c>
      <c r="G8982" s="123">
        <v>0</v>
      </c>
      <c r="H8982" s="123">
        <v>1</v>
      </c>
      <c r="I8982" s="136">
        <v>12</v>
      </c>
      <c r="J8982" s="123" t="s">
        <v>35</v>
      </c>
      <c r="K8982" s="137">
        <f>((G8982*400)+(H8982*100))+I8982</f>
        <v>112</v>
      </c>
      <c r="L8982" s="137">
        <v>850</v>
      </c>
      <c r="M8982" s="137">
        <f>K8982*L8982</f>
        <v>95200</v>
      </c>
      <c r="N8982" s="123"/>
      <c r="O8982" s="108"/>
      <c r="P8982" s="138"/>
      <c r="Q8982" s="108"/>
      <c r="R8982" s="108"/>
      <c r="S8982" s="139"/>
      <c r="T8982" s="123"/>
      <c r="U8982" s="123"/>
      <c r="V8982" s="123"/>
      <c r="W8982" s="137"/>
      <c r="X8982" s="136"/>
      <c r="Y8982" s="137"/>
      <c r="Z8982" s="137"/>
      <c r="AA8982" s="119"/>
      <c r="AB8982" s="119"/>
      <c r="AC8982" s="137"/>
      <c r="AD8982" s="137"/>
      <c r="AE8982" s="137"/>
      <c r="AF8982" s="137"/>
      <c r="AG8982" s="137"/>
      <c r="AH8982" s="137"/>
    </row>
    <row r="8983" spans="1:34" s="173" customFormat="1" x14ac:dyDescent="0.55000000000000004">
      <c r="A8983" s="122"/>
      <c r="B8983" s="123"/>
      <c r="C8983" s="123"/>
      <c r="D8983" s="135"/>
      <c r="E8983" s="123"/>
      <c r="F8983" s="123"/>
      <c r="G8983" s="123"/>
      <c r="H8983" s="123"/>
      <c r="I8983" s="136"/>
      <c r="J8983" s="123"/>
      <c r="K8983" s="137"/>
      <c r="L8983" s="137" t="s">
        <v>63</v>
      </c>
      <c r="M8983" s="137">
        <f>SUM(M8979:M8982)</f>
        <v>190400</v>
      </c>
      <c r="N8983" s="123"/>
      <c r="O8983" s="108"/>
      <c r="P8983" s="138"/>
      <c r="Q8983" s="108"/>
      <c r="R8983" s="108"/>
      <c r="S8983" s="139"/>
      <c r="T8983" s="123"/>
      <c r="U8983" s="123"/>
      <c r="V8983" s="123"/>
      <c r="W8983" s="137"/>
      <c r="X8983" s="136"/>
      <c r="Y8983" s="137"/>
      <c r="Z8983" s="137"/>
      <c r="AA8983" s="119"/>
      <c r="AB8983" s="119"/>
      <c r="AC8983" s="137"/>
      <c r="AD8983" s="137"/>
      <c r="AE8983" s="137">
        <f>SUM(AE8979:AE8982)</f>
        <v>660409.59999999986</v>
      </c>
      <c r="AF8983" s="137"/>
      <c r="AG8983" s="137">
        <f>SUM(AG8979:AG8982)</f>
        <v>0</v>
      </c>
      <c r="AH8983" s="137"/>
    </row>
    <row r="8984" spans="1:34" s="173" customFormat="1" x14ac:dyDescent="0.55000000000000004">
      <c r="A8984" s="122" t="s">
        <v>12221</v>
      </c>
      <c r="B8984" s="123">
        <v>4166</v>
      </c>
      <c r="C8984" s="123">
        <v>8479</v>
      </c>
      <c r="D8984" s="135" t="s">
        <v>12222</v>
      </c>
      <c r="E8984" s="123" t="s">
        <v>34</v>
      </c>
      <c r="F8984" s="123">
        <v>5055</v>
      </c>
      <c r="G8984" s="123">
        <v>0</v>
      </c>
      <c r="H8984" s="123">
        <v>1</v>
      </c>
      <c r="I8984" s="136">
        <v>97</v>
      </c>
      <c r="J8984" s="123" t="s">
        <v>35</v>
      </c>
      <c r="K8984" s="137">
        <f>((G8984*400)+(H8984*100))+I8984</f>
        <v>197</v>
      </c>
      <c r="L8984" s="137">
        <v>600</v>
      </c>
      <c r="M8984" s="137">
        <f>K8984*L8984</f>
        <v>118200</v>
      </c>
      <c r="N8984" s="123">
        <v>1</v>
      </c>
      <c r="O8984" s="108" t="s">
        <v>12219</v>
      </c>
      <c r="P8984" s="138">
        <v>3570800683665</v>
      </c>
      <c r="Q8984" s="108" t="s">
        <v>12220</v>
      </c>
      <c r="R8984" s="108" t="s">
        <v>12223</v>
      </c>
      <c r="S8984" s="139" t="s">
        <v>12224</v>
      </c>
      <c r="T8984" s="123" t="s">
        <v>51</v>
      </c>
      <c r="U8984" s="123" t="s">
        <v>45</v>
      </c>
      <c r="V8984" s="123" t="s">
        <v>52</v>
      </c>
      <c r="W8984" s="137">
        <v>172.2</v>
      </c>
      <c r="X8984" s="136">
        <v>100</v>
      </c>
      <c r="Y8984" s="137">
        <v>6750</v>
      </c>
      <c r="Z8984" s="137">
        <f>W8984*Y8984</f>
        <v>1162350</v>
      </c>
      <c r="AA8984" s="119">
        <v>6</v>
      </c>
      <c r="AB8984" s="119">
        <v>6</v>
      </c>
      <c r="AC8984" s="137">
        <f>(Z8984*(100-AB8984))/100</f>
        <v>1092609</v>
      </c>
      <c r="AD8984" s="137">
        <f>IF(AND(AC8984="",M8984=""),0,IF((AC8984=""),M8984, IF( (M8984=""),AC8984,SUM(AC8984:AC8985)+M8984)))</f>
        <v>1210809</v>
      </c>
      <c r="AE8984" s="137">
        <f>IF( (X8984=""),AD8984*1,AD8984*(X8984/100) )</f>
        <v>1210809</v>
      </c>
      <c r="AF8984" s="137">
        <v>50000000</v>
      </c>
      <c r="AG8984" s="137">
        <f>IF((AF8984-AE8984) &gt; 1,0,IF((AF8984-AE8984)&lt;0,AE8984-AF8984,AF8984-AE8984))</f>
        <v>0</v>
      </c>
      <c r="AH8984" s="137">
        <v>0.02</v>
      </c>
    </row>
    <row r="8985" spans="1:34" s="173" customFormat="1" x14ac:dyDescent="0.55000000000000004">
      <c r="A8985" s="122"/>
      <c r="B8985" s="123"/>
      <c r="C8985" s="123"/>
      <c r="D8985" s="135"/>
      <c r="E8985" s="123"/>
      <c r="F8985" s="123"/>
      <c r="G8985" s="123"/>
      <c r="H8985" s="123"/>
      <c r="I8985" s="136"/>
      <c r="J8985" s="123"/>
      <c r="K8985" s="137"/>
      <c r="L8985" s="137" t="s">
        <v>63</v>
      </c>
      <c r="M8985" s="137">
        <f>SUM(M8984:M8984)</f>
        <v>118200</v>
      </c>
      <c r="N8985" s="123"/>
      <c r="O8985" s="108"/>
      <c r="P8985" s="138"/>
      <c r="Q8985" s="108"/>
      <c r="R8985" s="108"/>
      <c r="S8985" s="139"/>
      <c r="T8985" s="123"/>
      <c r="U8985" s="123"/>
      <c r="V8985" s="123"/>
      <c r="W8985" s="137"/>
      <c r="X8985" s="136"/>
      <c r="Y8985" s="137"/>
      <c r="Z8985" s="137"/>
      <c r="AA8985" s="119"/>
      <c r="AB8985" s="119"/>
      <c r="AC8985" s="137"/>
      <c r="AD8985" s="137"/>
      <c r="AE8985" s="137">
        <f>SUM(AE8984:AE8984)</f>
        <v>1210809</v>
      </c>
      <c r="AF8985" s="137"/>
      <c r="AG8985" s="137">
        <f>SUM(AG8984:AG8984)</f>
        <v>0</v>
      </c>
      <c r="AH8985" s="137"/>
    </row>
    <row r="8986" spans="1:34" s="99" customFormat="1" x14ac:dyDescent="0.55000000000000004">
      <c r="A8986" s="125" t="s">
        <v>12238</v>
      </c>
      <c r="B8986" s="102">
        <v>4189</v>
      </c>
      <c r="C8986" s="102">
        <v>6337</v>
      </c>
      <c r="D8986" s="90" t="s">
        <v>12239</v>
      </c>
      <c r="E8986" s="102" t="s">
        <v>37</v>
      </c>
      <c r="F8986" s="102">
        <v>5552</v>
      </c>
      <c r="G8986" s="102">
        <v>7</v>
      </c>
      <c r="H8986" s="102">
        <v>3</v>
      </c>
      <c r="I8986" s="98">
        <v>29</v>
      </c>
      <c r="J8986" s="102" t="s">
        <v>38</v>
      </c>
      <c r="K8986" s="94">
        <f>((G8986*400)+(H8986*100))+I8986</f>
        <v>3129</v>
      </c>
      <c r="L8986" s="94">
        <v>400</v>
      </c>
      <c r="M8986" s="94">
        <f>K8986*L8986</f>
        <v>1251600</v>
      </c>
      <c r="N8986" s="102"/>
      <c r="O8986" s="111"/>
      <c r="P8986" s="96"/>
      <c r="Q8986" s="111"/>
      <c r="R8986" s="111"/>
      <c r="S8986" s="97"/>
      <c r="T8986" s="102"/>
      <c r="U8986" s="102"/>
      <c r="V8986" s="102"/>
      <c r="W8986" s="94"/>
      <c r="X8986" s="98"/>
      <c r="Y8986" s="94"/>
      <c r="Z8986" s="94"/>
      <c r="AA8986" s="89"/>
      <c r="AB8986" s="89"/>
      <c r="AC8986" s="94"/>
      <c r="AD8986" s="94">
        <f>IF(AND(AC8986="",M8986=""),0,IF((AC8986=""),M8986,IF((M8986=""),AC8986,AC8986+M8986)))</f>
        <v>1251600</v>
      </c>
      <c r="AE8986" s="94">
        <f t="shared" ref="AE8986:AE8994" si="869">IF( (X8986=""),AD8986*1,AD8986*(X8986/100) )</f>
        <v>1251600</v>
      </c>
      <c r="AF8986" s="137">
        <v>0</v>
      </c>
      <c r="AG8986" s="94">
        <f>IF((AF8986-AE8986) &gt; 1,0,IF((AF8986-AE8986)&lt;0,AE8986-AF8986,AF8986-AE8986))</f>
        <v>1251600</v>
      </c>
      <c r="AH8986" s="94">
        <v>0.01</v>
      </c>
    </row>
    <row r="8987" spans="1:34" s="99" customFormat="1" x14ac:dyDescent="0.55000000000000004">
      <c r="A8987" s="125"/>
      <c r="B8987" s="102"/>
      <c r="C8987" s="102"/>
      <c r="D8987" s="90"/>
      <c r="E8987" s="102"/>
      <c r="F8987" s="102"/>
      <c r="G8987" s="102">
        <v>0</v>
      </c>
      <c r="H8987" s="102">
        <v>1</v>
      </c>
      <c r="I8987" s="98">
        <v>0</v>
      </c>
      <c r="J8987" s="102" t="s">
        <v>35</v>
      </c>
      <c r="K8987" s="94">
        <f>((G8987*400)+(H8987*100))+I8987</f>
        <v>100</v>
      </c>
      <c r="L8987" s="94">
        <v>400</v>
      </c>
      <c r="M8987" s="94">
        <f>K8987*L8987</f>
        <v>40000</v>
      </c>
      <c r="N8987" s="102">
        <v>1</v>
      </c>
      <c r="O8987" s="111" t="s">
        <v>12236</v>
      </c>
      <c r="P8987" s="96">
        <v>3570800018621</v>
      </c>
      <c r="Q8987" s="111" t="s">
        <v>12237</v>
      </c>
      <c r="R8987" s="111" t="s">
        <v>12240</v>
      </c>
      <c r="S8987" s="97" t="s">
        <v>12241</v>
      </c>
      <c r="T8987" s="102" t="s">
        <v>51</v>
      </c>
      <c r="U8987" s="102" t="s">
        <v>227</v>
      </c>
      <c r="V8987" s="102" t="s">
        <v>52</v>
      </c>
      <c r="W8987" s="94">
        <v>175.5</v>
      </c>
      <c r="X8987" s="98">
        <v>50</v>
      </c>
      <c r="Y8987" s="94">
        <v>6750</v>
      </c>
      <c r="Z8987" s="94">
        <f>W8987*Y8987</f>
        <v>1184625</v>
      </c>
      <c r="AA8987" s="89">
        <v>22</v>
      </c>
      <c r="AB8987" s="89">
        <v>93</v>
      </c>
      <c r="AC8987" s="94">
        <f>(Z8987*(100-AB8987))/100</f>
        <v>82923.75</v>
      </c>
      <c r="AD8987" s="94">
        <f>IF(AND(AC8987="",M8987=""),0,IF((AC8987=""),M8987, IF( (M8987=""),AC8987,SUM(AC8987:AC8989)+M8987)))</f>
        <v>266227.75</v>
      </c>
      <c r="AE8987" s="94">
        <f t="shared" si="869"/>
        <v>133113.875</v>
      </c>
      <c r="AF8987" s="137">
        <v>10000000</v>
      </c>
      <c r="AG8987" s="94">
        <v>40000</v>
      </c>
      <c r="AH8987" s="94">
        <v>0.02</v>
      </c>
    </row>
    <row r="8988" spans="1:34" s="99" customFormat="1" x14ac:dyDescent="0.55000000000000004">
      <c r="A8988" s="125"/>
      <c r="B8988" s="102"/>
      <c r="C8988" s="102"/>
      <c r="D8988" s="90"/>
      <c r="E8988" s="102"/>
      <c r="F8988" s="102"/>
      <c r="G8988" s="102"/>
      <c r="H8988" s="102"/>
      <c r="I8988" s="98"/>
      <c r="J8988" s="102"/>
      <c r="K8988" s="94"/>
      <c r="L8988" s="94"/>
      <c r="M8988" s="94"/>
      <c r="N8988" s="102"/>
      <c r="O8988" s="111"/>
      <c r="P8988" s="96"/>
      <c r="Q8988" s="111"/>
      <c r="R8988" s="111"/>
      <c r="S8988" s="97"/>
      <c r="T8988" s="102" t="s">
        <v>51</v>
      </c>
      <c r="U8988" s="102"/>
      <c r="V8988" s="102" t="s">
        <v>52</v>
      </c>
      <c r="W8988" s="94">
        <v>175.5</v>
      </c>
      <c r="X8988" s="98">
        <v>50</v>
      </c>
      <c r="Y8988" s="94">
        <v>6750</v>
      </c>
      <c r="Z8988" s="94">
        <f>W8988*Y8988</f>
        <v>1184625</v>
      </c>
      <c r="AA8988" s="89">
        <v>22</v>
      </c>
      <c r="AB8988" s="89">
        <v>93</v>
      </c>
      <c r="AC8988" s="94">
        <f>(Z8988*(100-AB8988))/100</f>
        <v>82923.75</v>
      </c>
      <c r="AD8988" s="94">
        <f>IF(AND(AC8988="",M8987=""),0,IF((AC8988=""),M8987, IF( (M8987=""),AC8988,SUM(AC8987:AC8989)+M8987)))</f>
        <v>266227.75</v>
      </c>
      <c r="AE8988" s="94">
        <f t="shared" si="869"/>
        <v>133113.875</v>
      </c>
      <c r="AF8988" s="137">
        <v>10000000</v>
      </c>
      <c r="AG8988" s="94">
        <f t="shared" ref="AG8988:AG8994" si="870">IF((AF8988-AE8988) &gt; 1,0,IF((AF8988-AE8988)&lt;0,AE8988-AF8988,AF8988-AE8988))</f>
        <v>0</v>
      </c>
      <c r="AH8988" s="94">
        <v>0.02</v>
      </c>
    </row>
    <row r="8989" spans="1:34" s="99" customFormat="1" x14ac:dyDescent="0.55000000000000004">
      <c r="A8989" s="125"/>
      <c r="B8989" s="102"/>
      <c r="C8989" s="102"/>
      <c r="D8989" s="90"/>
      <c r="E8989" s="102"/>
      <c r="F8989" s="102"/>
      <c r="G8989" s="102"/>
      <c r="H8989" s="102"/>
      <c r="I8989" s="98"/>
      <c r="J8989" s="102"/>
      <c r="K8989" s="94"/>
      <c r="L8989" s="94"/>
      <c r="M8989" s="94"/>
      <c r="N8989" s="102">
        <v>2</v>
      </c>
      <c r="O8989" s="111" t="s">
        <v>12236</v>
      </c>
      <c r="P8989" s="96">
        <v>3570800018621</v>
      </c>
      <c r="Q8989" s="111" t="s">
        <v>12237</v>
      </c>
      <c r="R8989" s="111" t="s">
        <v>12240</v>
      </c>
      <c r="S8989" s="97" t="s">
        <v>15228</v>
      </c>
      <c r="T8989" s="102" t="s">
        <v>55</v>
      </c>
      <c r="U8989" s="102" t="s">
        <v>45</v>
      </c>
      <c r="V8989" s="102" t="s">
        <v>52</v>
      </c>
      <c r="W8989" s="94">
        <v>24.5</v>
      </c>
      <c r="X8989" s="98">
        <v>0</v>
      </c>
      <c r="Y8989" s="94">
        <v>2650</v>
      </c>
      <c r="Z8989" s="94">
        <f>W8989*Y8989</f>
        <v>64925</v>
      </c>
      <c r="AA8989" s="89">
        <v>7</v>
      </c>
      <c r="AB8989" s="89">
        <v>7</v>
      </c>
      <c r="AC8989" s="94">
        <f>(Z8989*(100-AB8989))/100</f>
        <v>60380.25</v>
      </c>
      <c r="AD8989" s="94">
        <f>IF(AND(AC8989="",M8987=""),0,IF((AC8989=""),M8987, IF( (M8987=""),AC8989,SUM(AC8987:AC8989)+M8987)))</f>
        <v>266227.75</v>
      </c>
      <c r="AE8989" s="94">
        <f t="shared" si="869"/>
        <v>0</v>
      </c>
      <c r="AF8989" s="137">
        <v>10000000</v>
      </c>
      <c r="AG8989" s="94">
        <f t="shared" si="870"/>
        <v>0</v>
      </c>
      <c r="AH8989" s="94">
        <v>0.02</v>
      </c>
    </row>
    <row r="8990" spans="1:34" s="173" customFormat="1" x14ac:dyDescent="0.55000000000000004">
      <c r="A8990" s="108"/>
      <c r="B8990" s="123">
        <v>4169</v>
      </c>
      <c r="C8990" s="123">
        <v>7323</v>
      </c>
      <c r="D8990" s="135" t="s">
        <v>12242</v>
      </c>
      <c r="E8990" s="123" t="s">
        <v>34</v>
      </c>
      <c r="F8990" s="123">
        <v>6323</v>
      </c>
      <c r="G8990" s="123">
        <v>16</v>
      </c>
      <c r="H8990" s="123">
        <v>1</v>
      </c>
      <c r="I8990" s="136">
        <v>34</v>
      </c>
      <c r="J8990" s="123" t="s">
        <v>38</v>
      </c>
      <c r="K8990" s="137">
        <f>((G8990*400)+(H8990*100))+I8990</f>
        <v>6534</v>
      </c>
      <c r="L8990" s="137">
        <v>275</v>
      </c>
      <c r="M8990" s="137">
        <f>K8990*L8990</f>
        <v>1796850</v>
      </c>
      <c r="N8990" s="123"/>
      <c r="O8990" s="108"/>
      <c r="P8990" s="138"/>
      <c r="Q8990" s="108"/>
      <c r="R8990" s="108"/>
      <c r="S8990" s="139"/>
      <c r="T8990" s="123"/>
      <c r="U8990" s="123"/>
      <c r="V8990" s="123"/>
      <c r="W8990" s="137"/>
      <c r="X8990" s="136"/>
      <c r="Y8990" s="137"/>
      <c r="Z8990" s="137"/>
      <c r="AA8990" s="119"/>
      <c r="AB8990" s="119"/>
      <c r="AC8990" s="137"/>
      <c r="AD8990" s="137">
        <f>IF(AND(AC8990="",M8990=""),0,IF((AC8990=""),M8990,IF((M8990=""),AC8990,AC8990+M8990)))</f>
        <v>1796850</v>
      </c>
      <c r="AE8990" s="137">
        <f t="shared" si="869"/>
        <v>1796850</v>
      </c>
      <c r="AF8990" s="137">
        <v>50000000</v>
      </c>
      <c r="AG8990" s="137">
        <f t="shared" si="870"/>
        <v>0</v>
      </c>
      <c r="AH8990" s="137">
        <v>0.01</v>
      </c>
    </row>
    <row r="8991" spans="1:34" s="173" customFormat="1" x14ac:dyDescent="0.55000000000000004">
      <c r="A8991" s="108"/>
      <c r="B8991" s="123">
        <v>4170</v>
      </c>
      <c r="C8991" s="123">
        <v>7329</v>
      </c>
      <c r="D8991" s="135" t="s">
        <v>12243</v>
      </c>
      <c r="E8991" s="123" t="s">
        <v>34</v>
      </c>
      <c r="F8991" s="123">
        <v>16927</v>
      </c>
      <c r="G8991" s="123">
        <v>1</v>
      </c>
      <c r="H8991" s="123">
        <v>1</v>
      </c>
      <c r="I8991" s="136">
        <v>15</v>
      </c>
      <c r="J8991" s="123" t="s">
        <v>38</v>
      </c>
      <c r="K8991" s="137">
        <f>((G8991*400)+(H8991*100))+I8991</f>
        <v>515</v>
      </c>
      <c r="L8991" s="137">
        <v>400</v>
      </c>
      <c r="M8991" s="137">
        <f>K8991*L8991</f>
        <v>206000</v>
      </c>
      <c r="N8991" s="123"/>
      <c r="O8991" s="108"/>
      <c r="P8991" s="138"/>
      <c r="Q8991" s="108"/>
      <c r="R8991" s="108"/>
      <c r="S8991" s="139"/>
      <c r="T8991" s="123"/>
      <c r="U8991" s="123"/>
      <c r="V8991" s="123"/>
      <c r="W8991" s="137"/>
      <c r="X8991" s="136"/>
      <c r="Y8991" s="137"/>
      <c r="Z8991" s="137"/>
      <c r="AA8991" s="119"/>
      <c r="AB8991" s="119"/>
      <c r="AC8991" s="137"/>
      <c r="AD8991" s="137">
        <f>IF(AND(AC8991="",M8991=""),0,IF((AC8991=""),M8991,IF((M8991=""),AC8991,AC8991+M8991)))</f>
        <v>206000</v>
      </c>
      <c r="AE8991" s="137">
        <f t="shared" si="869"/>
        <v>206000</v>
      </c>
      <c r="AF8991" s="137">
        <v>50000000</v>
      </c>
      <c r="AG8991" s="137">
        <f t="shared" si="870"/>
        <v>0</v>
      </c>
      <c r="AH8991" s="137">
        <v>0.01</v>
      </c>
    </row>
    <row r="8992" spans="1:34" s="173" customFormat="1" x14ac:dyDescent="0.55000000000000004">
      <c r="A8992" s="108" t="s">
        <v>12238</v>
      </c>
      <c r="B8992" s="123">
        <v>4174</v>
      </c>
      <c r="C8992" s="123">
        <v>7328</v>
      </c>
      <c r="D8992" s="135" t="s">
        <v>12259</v>
      </c>
      <c r="E8992" s="123" t="s">
        <v>34</v>
      </c>
      <c r="F8992" s="123">
        <v>18362</v>
      </c>
      <c r="G8992" s="123">
        <v>0</v>
      </c>
      <c r="H8992" s="123">
        <v>3</v>
      </c>
      <c r="I8992" s="136">
        <v>78</v>
      </c>
      <c r="J8992" s="123" t="s">
        <v>38</v>
      </c>
      <c r="K8992" s="137">
        <f>((G8992*400)+(H8992*100))+I8992</f>
        <v>378</v>
      </c>
      <c r="L8992" s="137">
        <v>300</v>
      </c>
      <c r="M8992" s="137">
        <f>K8992*L8992</f>
        <v>113400</v>
      </c>
      <c r="N8992" s="123"/>
      <c r="O8992" s="108"/>
      <c r="P8992" s="138"/>
      <c r="Q8992" s="108"/>
      <c r="R8992" s="108"/>
      <c r="S8992" s="139"/>
      <c r="T8992" s="123"/>
      <c r="U8992" s="123"/>
      <c r="V8992" s="123"/>
      <c r="W8992" s="137"/>
      <c r="X8992" s="136"/>
      <c r="Y8992" s="137"/>
      <c r="Z8992" s="137"/>
      <c r="AA8992" s="119"/>
      <c r="AB8992" s="119"/>
      <c r="AC8992" s="137"/>
      <c r="AD8992" s="137">
        <f>IF(AND(AC8992="",M8992=""),0,IF((AC8992=""),M8992,IF((M8992=""),AC8992,AC8992+M8992)))</f>
        <v>113400</v>
      </c>
      <c r="AE8992" s="137">
        <f t="shared" si="869"/>
        <v>113400</v>
      </c>
      <c r="AF8992" s="137">
        <v>50000000</v>
      </c>
      <c r="AG8992" s="137">
        <f t="shared" si="870"/>
        <v>0</v>
      </c>
      <c r="AH8992" s="137">
        <v>0.01</v>
      </c>
    </row>
    <row r="8993" spans="1:34" s="173" customFormat="1" x14ac:dyDescent="0.55000000000000004">
      <c r="A8993" s="108"/>
      <c r="B8993" s="123">
        <v>4175</v>
      </c>
      <c r="C8993" s="123">
        <v>7327</v>
      </c>
      <c r="D8993" s="135" t="s">
        <v>12260</v>
      </c>
      <c r="E8993" s="123" t="s">
        <v>34</v>
      </c>
      <c r="F8993" s="123">
        <v>18363</v>
      </c>
      <c r="G8993" s="123">
        <v>0</v>
      </c>
      <c r="H8993" s="123">
        <v>1</v>
      </c>
      <c r="I8993" s="136">
        <v>64</v>
      </c>
      <c r="J8993" s="123" t="s">
        <v>38</v>
      </c>
      <c r="K8993" s="137">
        <f>((G8993*400)+(H8993*100))+I8993</f>
        <v>164</v>
      </c>
      <c r="L8993" s="137">
        <v>650</v>
      </c>
      <c r="M8993" s="137">
        <f>K8993*L8993</f>
        <v>106600</v>
      </c>
      <c r="N8993" s="123"/>
      <c r="O8993" s="108"/>
      <c r="P8993" s="138"/>
      <c r="Q8993" s="108"/>
      <c r="R8993" s="108"/>
      <c r="S8993" s="139"/>
      <c r="T8993" s="123"/>
      <c r="U8993" s="123"/>
      <c r="V8993" s="123"/>
      <c r="W8993" s="137"/>
      <c r="X8993" s="136"/>
      <c r="Y8993" s="137"/>
      <c r="Z8993" s="137"/>
      <c r="AA8993" s="119"/>
      <c r="AB8993" s="119"/>
      <c r="AC8993" s="137"/>
      <c r="AD8993" s="137">
        <f>IF(AND(AC8993="",M8993=""),0,IF((AC8993=""),M8993,IF((M8993=""),AC8993,AC8993+M8993)))</f>
        <v>106600</v>
      </c>
      <c r="AE8993" s="137">
        <f t="shared" si="869"/>
        <v>106600</v>
      </c>
      <c r="AF8993" s="137">
        <v>50000000</v>
      </c>
      <c r="AG8993" s="137">
        <f t="shared" si="870"/>
        <v>0</v>
      </c>
      <c r="AH8993" s="137">
        <v>0.01</v>
      </c>
    </row>
    <row r="8994" spans="1:34" s="173" customFormat="1" x14ac:dyDescent="0.55000000000000004">
      <c r="A8994" s="108"/>
      <c r="B8994" s="123">
        <v>4176</v>
      </c>
      <c r="C8994" s="123">
        <v>7325</v>
      </c>
      <c r="D8994" s="135" t="s">
        <v>12261</v>
      </c>
      <c r="E8994" s="123" t="s">
        <v>34</v>
      </c>
      <c r="F8994" s="123">
        <v>18364</v>
      </c>
      <c r="G8994" s="123">
        <v>2</v>
      </c>
      <c r="H8994" s="123">
        <v>0</v>
      </c>
      <c r="I8994" s="136">
        <v>95</v>
      </c>
      <c r="J8994" s="123" t="s">
        <v>38</v>
      </c>
      <c r="K8994" s="137">
        <f>((G8994*400)+(H8994*100))+I8994</f>
        <v>895</v>
      </c>
      <c r="L8994" s="137">
        <v>325</v>
      </c>
      <c r="M8994" s="137">
        <f>K8994*L8994</f>
        <v>290875</v>
      </c>
      <c r="N8994" s="123"/>
      <c r="O8994" s="108"/>
      <c r="P8994" s="138"/>
      <c r="Q8994" s="108"/>
      <c r="R8994" s="108"/>
      <c r="S8994" s="139"/>
      <c r="T8994" s="123"/>
      <c r="U8994" s="123"/>
      <c r="V8994" s="123"/>
      <c r="W8994" s="137"/>
      <c r="X8994" s="136"/>
      <c r="Y8994" s="137"/>
      <c r="Z8994" s="137"/>
      <c r="AA8994" s="119"/>
      <c r="AB8994" s="119"/>
      <c r="AC8994" s="137"/>
      <c r="AD8994" s="137">
        <f>IF(AND(AC8994="",M8994=""),0,IF((AC8994=""),M8994,IF((M8994=""),AC8994,AC8994+M8994)))</f>
        <v>290875</v>
      </c>
      <c r="AE8994" s="137">
        <f t="shared" si="869"/>
        <v>290875</v>
      </c>
      <c r="AF8994" s="137">
        <v>50000000</v>
      </c>
      <c r="AG8994" s="137">
        <f t="shared" si="870"/>
        <v>0</v>
      </c>
      <c r="AH8994" s="137">
        <v>0.01</v>
      </c>
    </row>
    <row r="8995" spans="1:34" s="173" customFormat="1" x14ac:dyDescent="0.55000000000000004">
      <c r="A8995" s="108"/>
      <c r="B8995" s="123"/>
      <c r="C8995" s="123"/>
      <c r="D8995" s="135"/>
      <c r="E8995" s="123"/>
      <c r="F8995" s="123"/>
      <c r="G8995" s="123"/>
      <c r="H8995" s="123"/>
      <c r="I8995" s="136"/>
      <c r="J8995" s="123"/>
      <c r="K8995" s="137"/>
      <c r="L8995" s="137"/>
      <c r="M8995" s="137"/>
      <c r="N8995" s="123"/>
      <c r="O8995" s="108"/>
      <c r="P8995" s="138"/>
      <c r="Q8995" s="108"/>
      <c r="R8995" s="108"/>
      <c r="S8995" s="139"/>
      <c r="T8995" s="123"/>
      <c r="U8995" s="123"/>
      <c r="V8995" s="123"/>
      <c r="W8995" s="137"/>
      <c r="X8995" s="136"/>
      <c r="Y8995" s="137"/>
      <c r="Z8995" s="137"/>
      <c r="AA8995" s="119"/>
      <c r="AB8995" s="119"/>
      <c r="AC8995" s="137"/>
      <c r="AD8995" s="137"/>
      <c r="AE8995" s="137"/>
      <c r="AF8995" s="137"/>
      <c r="AG8995" s="137"/>
      <c r="AH8995" s="137"/>
    </row>
    <row r="8996" spans="1:34" s="173" customFormat="1" x14ac:dyDescent="0.55000000000000004">
      <c r="A8996" s="108"/>
      <c r="B8996" s="123"/>
      <c r="C8996" s="123"/>
      <c r="D8996" s="135"/>
      <c r="E8996" s="123"/>
      <c r="F8996" s="123"/>
      <c r="G8996" s="123"/>
      <c r="H8996" s="123"/>
      <c r="I8996" s="136"/>
      <c r="J8996" s="123"/>
      <c r="K8996" s="137"/>
      <c r="L8996" s="137" t="s">
        <v>63</v>
      </c>
      <c r="M8996" s="137">
        <f>SUM(M8986:M8995)</f>
        <v>3805325</v>
      </c>
      <c r="N8996" s="123"/>
      <c r="O8996" s="108"/>
      <c r="P8996" s="138"/>
      <c r="Q8996" s="108"/>
      <c r="R8996" s="108"/>
      <c r="S8996" s="139"/>
      <c r="T8996" s="123"/>
      <c r="U8996" s="123"/>
      <c r="V8996" s="123"/>
      <c r="W8996" s="137"/>
      <c r="X8996" s="136"/>
      <c r="Y8996" s="137"/>
      <c r="Z8996" s="137"/>
      <c r="AA8996" s="119"/>
      <c r="AB8996" s="119"/>
      <c r="AC8996" s="137"/>
      <c r="AD8996" s="137"/>
      <c r="AE8996" s="137">
        <f>SUM(AE8986:AE8995)</f>
        <v>4031552.75</v>
      </c>
      <c r="AF8996" s="137"/>
      <c r="AG8996" s="137">
        <f>SUM(AG8986:AG8995)</f>
        <v>1291600</v>
      </c>
      <c r="AH8996" s="137"/>
    </row>
    <row r="8997" spans="1:34" s="173" customFormat="1" x14ac:dyDescent="0.55000000000000004">
      <c r="A8997" s="122" t="s">
        <v>12246</v>
      </c>
      <c r="B8997" s="123">
        <v>4171</v>
      </c>
      <c r="C8997" s="123">
        <v>7408</v>
      </c>
      <c r="D8997" s="135" t="s">
        <v>12247</v>
      </c>
      <c r="E8997" s="123" t="s">
        <v>34</v>
      </c>
      <c r="F8997" s="123">
        <v>17562</v>
      </c>
      <c r="G8997" s="123">
        <v>0</v>
      </c>
      <c r="H8997" s="123">
        <v>1</v>
      </c>
      <c r="I8997" s="136">
        <v>24</v>
      </c>
      <c r="J8997" s="123" t="s">
        <v>35</v>
      </c>
      <c r="K8997" s="137">
        <f>((G8997*400)+(H8997*100))+I8997</f>
        <v>124</v>
      </c>
      <c r="L8997" s="137">
        <v>850</v>
      </c>
      <c r="M8997" s="137">
        <f>K8997*L8997</f>
        <v>105400</v>
      </c>
      <c r="N8997" s="123">
        <v>1</v>
      </c>
      <c r="O8997" s="108" t="s">
        <v>12244</v>
      </c>
      <c r="P8997" s="138">
        <v>3570800008464</v>
      </c>
      <c r="Q8997" s="108" t="s">
        <v>12245</v>
      </c>
      <c r="R8997" s="108" t="s">
        <v>12248</v>
      </c>
      <c r="S8997" s="139" t="s">
        <v>12249</v>
      </c>
      <c r="T8997" s="123" t="s">
        <v>51</v>
      </c>
      <c r="U8997" s="123" t="s">
        <v>45</v>
      </c>
      <c r="V8997" s="123" t="s">
        <v>52</v>
      </c>
      <c r="W8997" s="137">
        <v>221.43</v>
      </c>
      <c r="X8997" s="136">
        <v>88.59</v>
      </c>
      <c r="Y8997" s="137">
        <v>6750</v>
      </c>
      <c r="Z8997" s="137">
        <f>W8997*Y8997</f>
        <v>1494652.5</v>
      </c>
      <c r="AA8997" s="119">
        <v>19</v>
      </c>
      <c r="AB8997" s="119">
        <v>28</v>
      </c>
      <c r="AC8997" s="137">
        <f>(Z8997*(100-AB8997))/100</f>
        <v>1076149.8</v>
      </c>
      <c r="AD8997" s="137">
        <f>IF(AND(AC8997="",M8997=""),0,IF((AC8997=""),M8997, IF( (M8997=""),AC8997,SUM(AC8997:AC9000)+M8997)))</f>
        <v>1181549.8</v>
      </c>
      <c r="AE8997" s="137">
        <f>IF( (X8997=""),AD8997*1,AD8997*(X8997/100) )</f>
        <v>1046734.96782</v>
      </c>
      <c r="AF8997" s="137">
        <v>50000000</v>
      </c>
      <c r="AG8997" s="137">
        <f>IF((AF8997-AE8997) &gt; 1,0,IF((AF8997-AE8997)&lt;0,AE8997-AF8997,AF8997-AE8997))</f>
        <v>0</v>
      </c>
      <c r="AH8997" s="137">
        <v>0.02</v>
      </c>
    </row>
    <row r="8998" spans="1:34" s="173" customFormat="1" x14ac:dyDescent="0.55000000000000004">
      <c r="A8998" s="122"/>
      <c r="B8998" s="123"/>
      <c r="C8998" s="123"/>
      <c r="D8998" s="135"/>
      <c r="E8998" s="123"/>
      <c r="F8998" s="123"/>
      <c r="G8998" s="123"/>
      <c r="H8998" s="123"/>
      <c r="I8998" s="136"/>
      <c r="J8998" s="123"/>
      <c r="K8998" s="137"/>
      <c r="L8998" s="137"/>
      <c r="M8998" s="137"/>
      <c r="N8998" s="123">
        <v>2</v>
      </c>
      <c r="O8998" s="108" t="s">
        <v>12244</v>
      </c>
      <c r="P8998" s="138">
        <v>3570800008464</v>
      </c>
      <c r="Q8998" s="108" t="s">
        <v>12245</v>
      </c>
      <c r="R8998" s="108" t="s">
        <v>12248</v>
      </c>
      <c r="S8998" s="139" t="s">
        <v>12250</v>
      </c>
      <c r="T8998" s="123" t="s">
        <v>55</v>
      </c>
      <c r="U8998" s="123" t="s">
        <v>45</v>
      </c>
      <c r="V8998" s="123" t="s">
        <v>52</v>
      </c>
      <c r="W8998" s="137">
        <v>28.52</v>
      </c>
      <c r="X8998" s="136">
        <v>11.41</v>
      </c>
      <c r="Y8998" s="137">
        <v>0</v>
      </c>
      <c r="Z8998" s="137">
        <f>W8998*Y8998</f>
        <v>0</v>
      </c>
      <c r="AA8998" s="119">
        <v>6</v>
      </c>
      <c r="AB8998" s="119">
        <v>6</v>
      </c>
      <c r="AC8998" s="137">
        <f>(Z8998*(100-AB8998))/100</f>
        <v>0</v>
      </c>
      <c r="AD8998" s="137">
        <f>IF(AND(AC8998="",M8997=""),0,IF((AC8998=""),M8997, IF( (M8997=""),AC8998,SUM(AC8997:AC9000)+M8997)))</f>
        <v>1181549.8</v>
      </c>
      <c r="AE8998" s="137">
        <f>IF( (X8998=""),AD8998*1,AD8998*(X8998/100) )</f>
        <v>134814.83218000003</v>
      </c>
      <c r="AF8998" s="137">
        <v>50000000</v>
      </c>
      <c r="AG8998" s="137">
        <f>IF((AF8998-AE8998) &gt; 1,0,IF((AF8998-AE8998)&lt;0,AE8998-AF8998,AF8998-AE8998))</f>
        <v>0</v>
      </c>
      <c r="AH8998" s="137">
        <v>0.02</v>
      </c>
    </row>
    <row r="8999" spans="1:34" s="173" customFormat="1" x14ac:dyDescent="0.55000000000000004">
      <c r="A8999" s="122"/>
      <c r="B8999" s="123"/>
      <c r="C8999" s="123"/>
      <c r="D8999" s="135"/>
      <c r="E8999" s="123"/>
      <c r="F8999" s="123"/>
      <c r="G8999" s="123"/>
      <c r="H8999" s="123"/>
      <c r="I8999" s="136"/>
      <c r="J8999" s="123"/>
      <c r="K8999" s="137"/>
      <c r="L8999" s="137" t="s">
        <v>63</v>
      </c>
      <c r="M8999" s="137">
        <f>SUM(M8997:M8998)</f>
        <v>105400</v>
      </c>
      <c r="N8999" s="123"/>
      <c r="O8999" s="108"/>
      <c r="P8999" s="138"/>
      <c r="Q8999" s="108"/>
      <c r="R8999" s="108"/>
      <c r="S8999" s="139"/>
      <c r="T8999" s="123"/>
      <c r="U8999" s="123"/>
      <c r="V8999" s="123"/>
      <c r="W8999" s="137"/>
      <c r="X8999" s="136"/>
      <c r="Y8999" s="137"/>
      <c r="Z8999" s="137"/>
      <c r="AA8999" s="119"/>
      <c r="AB8999" s="119"/>
      <c r="AC8999" s="137"/>
      <c r="AD8999" s="137"/>
      <c r="AE8999" s="137">
        <f>SUM(AE8997:AE8998)</f>
        <v>1181549.8</v>
      </c>
      <c r="AF8999" s="137"/>
      <c r="AG8999" s="137">
        <f>SUM(AG8997:AG8998)</f>
        <v>0</v>
      </c>
      <c r="AH8999" s="137"/>
    </row>
    <row r="9000" spans="1:34" s="173" customFormat="1" x14ac:dyDescent="0.55000000000000004">
      <c r="A9000" s="122" t="s">
        <v>12253</v>
      </c>
      <c r="B9000" s="123">
        <v>4172</v>
      </c>
      <c r="C9000" s="123">
        <v>10316</v>
      </c>
      <c r="D9000" s="135" t="s">
        <v>12254</v>
      </c>
      <c r="E9000" s="123" t="s">
        <v>34</v>
      </c>
      <c r="F9000" s="123">
        <v>17638</v>
      </c>
      <c r="G9000" s="123">
        <v>1</v>
      </c>
      <c r="H9000" s="123">
        <v>1</v>
      </c>
      <c r="I9000" s="136">
        <v>7</v>
      </c>
      <c r="J9000" s="123" t="s">
        <v>38</v>
      </c>
      <c r="K9000" s="137">
        <f>((G9000*400)+(H9000*100))+I9000</f>
        <v>507</v>
      </c>
      <c r="L9000" s="137">
        <v>400</v>
      </c>
      <c r="M9000" s="137">
        <f>K9000*L9000</f>
        <v>202800</v>
      </c>
      <c r="N9000" s="123"/>
      <c r="O9000" s="108"/>
      <c r="P9000" s="138"/>
      <c r="Q9000" s="108"/>
      <c r="R9000" s="108"/>
      <c r="S9000" s="139"/>
      <c r="T9000" s="123"/>
      <c r="U9000" s="123"/>
      <c r="V9000" s="123"/>
      <c r="W9000" s="137"/>
      <c r="X9000" s="136"/>
      <c r="Y9000" s="137"/>
      <c r="Z9000" s="137"/>
      <c r="AA9000" s="119"/>
      <c r="AB9000" s="119"/>
      <c r="AC9000" s="137"/>
      <c r="AD9000" s="137">
        <f>IF(AND(AC9000="",M9000=""),0,IF((AC9000=""),M9000,IF((M9000=""),AC9000,AC9000+M9000)))</f>
        <v>202800</v>
      </c>
      <c r="AE9000" s="137">
        <f>IF( (X9000=""),AD9000*1,AD9000*(X9000/100) )</f>
        <v>202800</v>
      </c>
      <c r="AF9000" s="137">
        <v>50000000</v>
      </c>
      <c r="AG9000" s="137">
        <f>IF((AF9000-AE9000) &gt; 1,0,IF((AF9000-AE9000)&lt;0,AE9000-AF9000,AF9000-AE9000))</f>
        <v>0</v>
      </c>
      <c r="AH9000" s="137">
        <v>0.01</v>
      </c>
    </row>
    <row r="9001" spans="1:34" s="173" customFormat="1" x14ac:dyDescent="0.55000000000000004">
      <c r="A9001" s="122"/>
      <c r="B9001" s="123">
        <v>4173</v>
      </c>
      <c r="C9001" s="123">
        <v>8524</v>
      </c>
      <c r="D9001" s="135" t="s">
        <v>12255</v>
      </c>
      <c r="E9001" s="123" t="s">
        <v>34</v>
      </c>
      <c r="F9001" s="123">
        <v>17644</v>
      </c>
      <c r="G9001" s="123">
        <v>0</v>
      </c>
      <c r="H9001" s="123">
        <v>0</v>
      </c>
      <c r="I9001" s="136">
        <v>72</v>
      </c>
      <c r="J9001" s="123" t="s">
        <v>35</v>
      </c>
      <c r="K9001" s="137">
        <f>((G9001*400)+(H9001*100))+I9001</f>
        <v>72</v>
      </c>
      <c r="L9001" s="137">
        <v>800</v>
      </c>
      <c r="M9001" s="137">
        <f>K9001*L9001</f>
        <v>57600</v>
      </c>
      <c r="N9001" s="123">
        <v>1</v>
      </c>
      <c r="O9001" s="108" t="s">
        <v>12251</v>
      </c>
      <c r="P9001" s="138">
        <v>3570800352696</v>
      </c>
      <c r="Q9001" s="108" t="s">
        <v>12252</v>
      </c>
      <c r="R9001" s="108" t="s">
        <v>12256</v>
      </c>
      <c r="S9001" s="139" t="s">
        <v>12257</v>
      </c>
      <c r="T9001" s="123" t="s">
        <v>51</v>
      </c>
      <c r="U9001" s="123" t="s">
        <v>45</v>
      </c>
      <c r="V9001" s="123" t="s">
        <v>52</v>
      </c>
      <c r="W9001" s="137">
        <v>323.76</v>
      </c>
      <c r="X9001" s="136">
        <v>88.2</v>
      </c>
      <c r="Y9001" s="137">
        <v>6750</v>
      </c>
      <c r="Z9001" s="137">
        <f>W9001*Y9001</f>
        <v>2185380</v>
      </c>
      <c r="AA9001" s="119">
        <v>6</v>
      </c>
      <c r="AB9001" s="119">
        <v>6</v>
      </c>
      <c r="AC9001" s="137">
        <f>(Z9001*(100-AB9001))/100</f>
        <v>2054257.2</v>
      </c>
      <c r="AD9001" s="137">
        <f>IF(AND(AC9001="",M9001=""),0,IF((AC9001=""),M9001, IF( (M9001=""),AC9001,SUM(AC9001:AC9003)+M9001)))</f>
        <v>2386659.15</v>
      </c>
      <c r="AE9001" s="137">
        <f>IF( (X9001=""),AD9001*1,AD9001*(X9001/100) )</f>
        <v>2105033.3703000001</v>
      </c>
      <c r="AF9001" s="137">
        <v>50000000</v>
      </c>
      <c r="AG9001" s="137">
        <f>IF((AF9001-AE9001) &gt; 1,0,IF((AF9001-AE9001)&lt;0,AE9001-AF9001,AF9001-AE9001))</f>
        <v>0</v>
      </c>
      <c r="AH9001" s="137">
        <v>0.02</v>
      </c>
    </row>
    <row r="9002" spans="1:34" s="173" customFormat="1" x14ac:dyDescent="0.55000000000000004">
      <c r="A9002" s="122"/>
      <c r="B9002" s="123"/>
      <c r="C9002" s="123"/>
      <c r="D9002" s="135"/>
      <c r="E9002" s="123"/>
      <c r="F9002" s="123"/>
      <c r="G9002" s="123"/>
      <c r="H9002" s="123"/>
      <c r="I9002" s="136"/>
      <c r="J9002" s="123"/>
      <c r="K9002" s="137"/>
      <c r="L9002" s="137"/>
      <c r="M9002" s="137"/>
      <c r="N9002" s="123">
        <v>2</v>
      </c>
      <c r="O9002" s="108" t="s">
        <v>12251</v>
      </c>
      <c r="P9002" s="138">
        <v>3570800352696</v>
      </c>
      <c r="Q9002" s="108" t="s">
        <v>12252</v>
      </c>
      <c r="R9002" s="108" t="s">
        <v>12256</v>
      </c>
      <c r="S9002" s="139" t="s">
        <v>12258</v>
      </c>
      <c r="T9002" s="123" t="s">
        <v>51</v>
      </c>
      <c r="U9002" s="123" t="s">
        <v>45</v>
      </c>
      <c r="V9002" s="123" t="s">
        <v>52</v>
      </c>
      <c r="W9002" s="137">
        <v>43.31</v>
      </c>
      <c r="X9002" s="136">
        <v>11.8</v>
      </c>
      <c r="Y9002" s="137">
        <v>6750</v>
      </c>
      <c r="Z9002" s="137">
        <f>W9002*Y9002</f>
        <v>292342.5</v>
      </c>
      <c r="AA9002" s="119">
        <v>6</v>
      </c>
      <c r="AB9002" s="119">
        <v>6</v>
      </c>
      <c r="AC9002" s="137">
        <f>(Z9002*(100-AB9002))/100</f>
        <v>274801.95</v>
      </c>
      <c r="AD9002" s="137">
        <f>IF(AND(AC9002="",M9001=""),0,IF((AC9002=""),M9001, IF( (M9001=""),AC9002,SUM(AC9001:AC9003)+M9001)))</f>
        <v>2386659.15</v>
      </c>
      <c r="AE9002" s="137">
        <f>IF( (X9002=""),AD9002*1,AD9002*(X9002/100) )</f>
        <v>281625.77970000001</v>
      </c>
      <c r="AF9002" s="137">
        <v>50000000</v>
      </c>
      <c r="AG9002" s="137">
        <f>IF((AF9002-AE9002) &gt; 1,0,IF((AF9002-AE9002)&lt;0,AE9002-AF9002,AF9002-AE9002))</f>
        <v>0</v>
      </c>
      <c r="AH9002" s="137">
        <v>0.02</v>
      </c>
    </row>
    <row r="9003" spans="1:34" s="173" customFormat="1" x14ac:dyDescent="0.55000000000000004">
      <c r="A9003" s="122"/>
      <c r="B9003" s="123"/>
      <c r="C9003" s="123"/>
      <c r="D9003" s="135"/>
      <c r="E9003" s="123"/>
      <c r="F9003" s="123"/>
      <c r="G9003" s="123"/>
      <c r="H9003" s="123"/>
      <c r="I9003" s="136"/>
      <c r="J9003" s="123"/>
      <c r="K9003" s="137"/>
      <c r="L9003" s="137" t="s">
        <v>63</v>
      </c>
      <c r="M9003" s="137">
        <f>SUM(M9000:M9002)</f>
        <v>260400</v>
      </c>
      <c r="N9003" s="123"/>
      <c r="O9003" s="108"/>
      <c r="P9003" s="138"/>
      <c r="Q9003" s="108"/>
      <c r="R9003" s="108"/>
      <c r="S9003" s="139"/>
      <c r="T9003" s="123"/>
      <c r="U9003" s="123"/>
      <c r="V9003" s="123"/>
      <c r="W9003" s="137"/>
      <c r="X9003" s="136"/>
      <c r="Y9003" s="137"/>
      <c r="Z9003" s="137"/>
      <c r="AA9003" s="119"/>
      <c r="AB9003" s="119"/>
      <c r="AC9003" s="137"/>
      <c r="AD9003" s="137"/>
      <c r="AE9003" s="137">
        <f>SUM(AE9000:AE9002)</f>
        <v>2589459.15</v>
      </c>
      <c r="AF9003" s="137"/>
      <c r="AG9003" s="137">
        <f>SUM(AG9000:AG9002)</f>
        <v>0</v>
      </c>
      <c r="AH9003" s="137"/>
    </row>
    <row r="9004" spans="1:34" s="173" customFormat="1" x14ac:dyDescent="0.55000000000000004">
      <c r="A9004" s="122" t="s">
        <v>12221</v>
      </c>
      <c r="B9004" s="123">
        <v>4178</v>
      </c>
      <c r="C9004" s="123">
        <v>8947</v>
      </c>
      <c r="D9004" s="135" t="s">
        <v>12263</v>
      </c>
      <c r="E9004" s="123" t="s">
        <v>34</v>
      </c>
      <c r="F9004" s="123">
        <v>21124</v>
      </c>
      <c r="G9004" s="123">
        <v>2</v>
      </c>
      <c r="H9004" s="123">
        <v>2</v>
      </c>
      <c r="I9004" s="136">
        <v>33</v>
      </c>
      <c r="J9004" s="123" t="s">
        <v>38</v>
      </c>
      <c r="K9004" s="137">
        <f>((G9004*400)+(H9004*100))+I9004</f>
        <v>1033</v>
      </c>
      <c r="L9004" s="137">
        <v>275</v>
      </c>
      <c r="M9004" s="137">
        <f>K9004*L9004</f>
        <v>284075</v>
      </c>
      <c r="N9004" s="123"/>
      <c r="O9004" s="108"/>
      <c r="P9004" s="138"/>
      <c r="Q9004" s="108"/>
      <c r="R9004" s="108"/>
      <c r="S9004" s="139"/>
      <c r="T9004" s="123"/>
      <c r="U9004" s="123"/>
      <c r="V9004" s="123"/>
      <c r="W9004" s="137"/>
      <c r="X9004" s="136"/>
      <c r="Y9004" s="137"/>
      <c r="Z9004" s="137"/>
      <c r="AA9004" s="119"/>
      <c r="AB9004" s="119"/>
      <c r="AC9004" s="137"/>
      <c r="AD9004" s="137">
        <f>IF(AND(AC9004="",M9004=""),0,IF((AC9004=""),M9004,IF((M9004=""),AC9004,AC9004+M9004)))</f>
        <v>284075</v>
      </c>
      <c r="AE9004" s="137">
        <f>IF( (X9004=""),AD9004*1,AD9004*(X9004/100) )</f>
        <v>284075</v>
      </c>
      <c r="AF9004" s="137">
        <v>50000000</v>
      </c>
      <c r="AG9004" s="137">
        <f>IF((AF9004-AE9004) &gt; 1,0,IF((AF9004-AE9004)&lt;0,AE9004-AF9004,AF9004-AE9004))</f>
        <v>0</v>
      </c>
      <c r="AH9004" s="137">
        <v>0.01</v>
      </c>
    </row>
    <row r="9005" spans="1:34" s="173" customFormat="1" x14ac:dyDescent="0.55000000000000004">
      <c r="A9005" s="122"/>
      <c r="B9005" s="123"/>
      <c r="C9005" s="123"/>
      <c r="D9005" s="135"/>
      <c r="E9005" s="123"/>
      <c r="F9005" s="123"/>
      <c r="G9005" s="123"/>
      <c r="H9005" s="123"/>
      <c r="I9005" s="136"/>
      <c r="J9005" s="123"/>
      <c r="K9005" s="137"/>
      <c r="L9005" s="137" t="s">
        <v>63</v>
      </c>
      <c r="M9005" s="137">
        <f>SUM(M9004:M9004)</f>
        <v>284075</v>
      </c>
      <c r="N9005" s="123"/>
      <c r="O9005" s="108"/>
      <c r="P9005" s="138"/>
      <c r="Q9005" s="108"/>
      <c r="R9005" s="108"/>
      <c r="S9005" s="139"/>
      <c r="T9005" s="123"/>
      <c r="U9005" s="123"/>
      <c r="V9005" s="123"/>
      <c r="W9005" s="137"/>
      <c r="X9005" s="136"/>
      <c r="Y9005" s="137"/>
      <c r="Z9005" s="137"/>
      <c r="AA9005" s="119"/>
      <c r="AB9005" s="119"/>
      <c r="AC9005" s="137"/>
      <c r="AD9005" s="137"/>
      <c r="AE9005" s="137">
        <f>SUM(AE9004:AE9004)</f>
        <v>284075</v>
      </c>
      <c r="AF9005" s="137"/>
      <c r="AG9005" s="137">
        <f>SUM(AG9004:AG9004)</f>
        <v>0</v>
      </c>
      <c r="AH9005" s="137"/>
    </row>
    <row r="9006" spans="1:34" s="173" customFormat="1" x14ac:dyDescent="0.55000000000000004">
      <c r="A9006" s="122" t="s">
        <v>12266</v>
      </c>
      <c r="B9006" s="123">
        <v>4180</v>
      </c>
      <c r="C9006" s="123">
        <v>6628</v>
      </c>
      <c r="D9006" s="135" t="s">
        <v>12267</v>
      </c>
      <c r="E9006" s="123" t="s">
        <v>34</v>
      </c>
      <c r="F9006" s="123">
        <v>23182</v>
      </c>
      <c r="G9006" s="123">
        <v>0</v>
      </c>
      <c r="H9006" s="123">
        <v>0</v>
      </c>
      <c r="I9006" s="136">
        <v>22</v>
      </c>
      <c r="J9006" s="123" t="s">
        <v>35</v>
      </c>
      <c r="K9006" s="137">
        <f>((G9006*400)+(H9006*100))+I9006</f>
        <v>22</v>
      </c>
      <c r="L9006" s="137">
        <v>650</v>
      </c>
      <c r="M9006" s="137">
        <f>K9006*L9006</f>
        <v>14300</v>
      </c>
      <c r="N9006" s="123">
        <v>1</v>
      </c>
      <c r="O9006" s="108" t="s">
        <v>12264</v>
      </c>
      <c r="P9006" s="138"/>
      <c r="Q9006" s="108" t="s">
        <v>12265</v>
      </c>
      <c r="R9006" s="108" t="s">
        <v>12268</v>
      </c>
      <c r="S9006" s="139" t="s">
        <v>12269</v>
      </c>
      <c r="T9006" s="123" t="s">
        <v>51</v>
      </c>
      <c r="U9006" s="123" t="s">
        <v>45</v>
      </c>
      <c r="V9006" s="123" t="s">
        <v>52</v>
      </c>
      <c r="W9006" s="137">
        <v>331.8</v>
      </c>
      <c r="X9006" s="136">
        <v>86</v>
      </c>
      <c r="Y9006" s="137">
        <v>6750</v>
      </c>
      <c r="Z9006" s="137">
        <f>W9006*Y9006</f>
        <v>2239650</v>
      </c>
      <c r="AA9006" s="119">
        <v>18</v>
      </c>
      <c r="AB9006" s="119">
        <v>26</v>
      </c>
      <c r="AC9006" s="137">
        <f>(Z9006*(100-AB9006))/100</f>
        <v>1657341</v>
      </c>
      <c r="AD9006" s="137">
        <f>IF(AND(AC9006="",M9006=""),0,IF((AC9006=""),M9006, IF( (M9006=""),AC9006,SUM(AC9006:AC9009)+M9006)))</f>
        <v>1959110</v>
      </c>
      <c r="AE9006" s="137">
        <f>IF( (X9006=""),AD9006*1,AD9006*(X9006/100) )</f>
        <v>1684834.5999999999</v>
      </c>
      <c r="AF9006" s="137">
        <v>50000000</v>
      </c>
      <c r="AG9006" s="137">
        <f>IF((AF9006-AE9006) &gt; 1,0,IF((AF9006-AE9006)&lt;0,AE9006-AF9006,AF9006-AE9006))</f>
        <v>0</v>
      </c>
      <c r="AH9006" s="137">
        <v>0.02</v>
      </c>
    </row>
    <row r="9007" spans="1:34" s="173" customFormat="1" x14ac:dyDescent="0.55000000000000004">
      <c r="A9007" s="122"/>
      <c r="B9007" s="123"/>
      <c r="C9007" s="123"/>
      <c r="D9007" s="135"/>
      <c r="E9007" s="123"/>
      <c r="F9007" s="123"/>
      <c r="G9007" s="123"/>
      <c r="H9007" s="123"/>
      <c r="I9007" s="136"/>
      <c r="J9007" s="123"/>
      <c r="K9007" s="137"/>
      <c r="L9007" s="137"/>
      <c r="M9007" s="137"/>
      <c r="N9007" s="123">
        <v>2</v>
      </c>
      <c r="O9007" s="108" t="s">
        <v>12264</v>
      </c>
      <c r="P9007" s="138"/>
      <c r="Q9007" s="108" t="s">
        <v>12265</v>
      </c>
      <c r="R9007" s="108" t="s">
        <v>12268</v>
      </c>
      <c r="S9007" s="139" t="s">
        <v>12270</v>
      </c>
      <c r="T9007" s="123" t="s">
        <v>51</v>
      </c>
      <c r="U9007" s="123" t="s">
        <v>45</v>
      </c>
      <c r="V9007" s="123" t="s">
        <v>75</v>
      </c>
      <c r="W9007" s="137">
        <v>54</v>
      </c>
      <c r="X9007" s="136">
        <v>14</v>
      </c>
      <c r="Y9007" s="137">
        <v>6750</v>
      </c>
      <c r="Z9007" s="137">
        <f>W9007*Y9007</f>
        <v>364500</v>
      </c>
      <c r="AA9007" s="119">
        <v>20</v>
      </c>
      <c r="AB9007" s="119">
        <v>30</v>
      </c>
      <c r="AC9007" s="137">
        <f>(Z9007*(100-AB9007))/100</f>
        <v>255150</v>
      </c>
      <c r="AD9007" s="137">
        <f>IF(AND(AC9007="",M9006=""),0,IF((AC9007=""),M9006, IF( (M9006=""),AC9007,SUM(AC9006:AC9009)+M9006)))</f>
        <v>1959110</v>
      </c>
      <c r="AE9007" s="137">
        <f>IF( (X9007=""),AD9007*1,AD9007*(X9007/100) )</f>
        <v>274275.40000000002</v>
      </c>
      <c r="AF9007" s="137">
        <v>0</v>
      </c>
      <c r="AG9007" s="137">
        <f>IF((AF9007-AE9007) &gt; 1,0,IF((AF9007-AE9007)&lt;0,AE9007-AF9007,AF9007-AE9007))</f>
        <v>274275.40000000002</v>
      </c>
      <c r="AH9007" s="137">
        <v>0.3</v>
      </c>
    </row>
    <row r="9008" spans="1:34" s="173" customFormat="1" x14ac:dyDescent="0.55000000000000004">
      <c r="A9008" s="122"/>
      <c r="B9008" s="123"/>
      <c r="C9008" s="123"/>
      <c r="D9008" s="135"/>
      <c r="E9008" s="123"/>
      <c r="F9008" s="123"/>
      <c r="G9008" s="123"/>
      <c r="H9008" s="123"/>
      <c r="I9008" s="136"/>
      <c r="J9008" s="123"/>
      <c r="K9008" s="137"/>
      <c r="L9008" s="137" t="s">
        <v>63</v>
      </c>
      <c r="M9008" s="137">
        <f>SUM(M9006:M9007)</f>
        <v>14300</v>
      </c>
      <c r="N9008" s="123"/>
      <c r="O9008" s="108"/>
      <c r="P9008" s="138"/>
      <c r="Q9008" s="108"/>
      <c r="R9008" s="108"/>
      <c r="S9008" s="139"/>
      <c r="T9008" s="123"/>
      <c r="U9008" s="123"/>
      <c r="V9008" s="123"/>
      <c r="W9008" s="137"/>
      <c r="X9008" s="136"/>
      <c r="Y9008" s="137"/>
      <c r="Z9008" s="137"/>
      <c r="AA9008" s="119"/>
      <c r="AB9008" s="119"/>
      <c r="AC9008" s="137"/>
      <c r="AD9008" s="137"/>
      <c r="AE9008" s="137">
        <f>SUM(AE9006:AE9007)</f>
        <v>1959110</v>
      </c>
      <c r="AF9008" s="137"/>
      <c r="AG9008" s="137">
        <f>SUM(AG9006:AG9007)</f>
        <v>274275.40000000002</v>
      </c>
      <c r="AH9008" s="137"/>
    </row>
    <row r="9009" spans="1:34" s="173" customFormat="1" x14ac:dyDescent="0.55000000000000004">
      <c r="A9009" s="122" t="s">
        <v>12246</v>
      </c>
      <c r="B9009" s="123">
        <v>4181</v>
      </c>
      <c r="C9009" s="123">
        <v>6950</v>
      </c>
      <c r="D9009" s="135" t="s">
        <v>12271</v>
      </c>
      <c r="E9009" s="123" t="s">
        <v>34</v>
      </c>
      <c r="F9009" s="123">
        <v>23297</v>
      </c>
      <c r="G9009" s="123">
        <v>0</v>
      </c>
      <c r="H9009" s="123">
        <v>0</v>
      </c>
      <c r="I9009" s="136">
        <v>46</v>
      </c>
      <c r="J9009" s="123" t="s">
        <v>35</v>
      </c>
      <c r="K9009" s="137">
        <f>((G9009*400)+(H9009*100))+I9009</f>
        <v>46</v>
      </c>
      <c r="L9009" s="137">
        <v>850</v>
      </c>
      <c r="M9009" s="137">
        <f>K9009*L9009</f>
        <v>39100</v>
      </c>
      <c r="N9009" s="123">
        <v>1</v>
      </c>
      <c r="O9009" s="108" t="s">
        <v>12244</v>
      </c>
      <c r="P9009" s="138">
        <v>3570800008464</v>
      </c>
      <c r="Q9009" s="108" t="s">
        <v>12245</v>
      </c>
      <c r="R9009" s="108" t="s">
        <v>12248</v>
      </c>
      <c r="S9009" s="139" t="s">
        <v>12272</v>
      </c>
      <c r="T9009" s="123" t="s">
        <v>51</v>
      </c>
      <c r="U9009" s="123" t="s">
        <v>74</v>
      </c>
      <c r="V9009" s="123" t="s">
        <v>52</v>
      </c>
      <c r="W9009" s="137">
        <v>68.400000000000006</v>
      </c>
      <c r="X9009" s="136">
        <v>100</v>
      </c>
      <c r="Y9009" s="137">
        <v>6750</v>
      </c>
      <c r="Z9009" s="137">
        <f>W9009*Y9009</f>
        <v>461700.00000000006</v>
      </c>
      <c r="AA9009" s="119">
        <v>21</v>
      </c>
      <c r="AB9009" s="119">
        <v>93</v>
      </c>
      <c r="AC9009" s="137">
        <f>(Z9009*(100-AB9009))/100</f>
        <v>32319.000000000004</v>
      </c>
      <c r="AD9009" s="137">
        <f>IF(AND(AC9009="",M9009=""),0,IF((AC9009=""),M9009, IF( (M9009=""),AC9009,SUM(AC9009:AC9010)+M9009)))</f>
        <v>71419</v>
      </c>
      <c r="AE9009" s="137">
        <f>IF( (X9009=""),AD9009*1,AD9009*(X9009/100) )</f>
        <v>71419</v>
      </c>
      <c r="AF9009" s="137">
        <v>50000000</v>
      </c>
      <c r="AG9009" s="137">
        <f>IF((AF9009-AE9009) &gt; 1,0,IF((AF9009-AE9009)&lt;0,AE9009-AF9009,AF9009-AE9009))</f>
        <v>0</v>
      </c>
      <c r="AH9009" s="137">
        <v>0.02</v>
      </c>
    </row>
    <row r="9010" spans="1:34" s="173" customFormat="1" x14ac:dyDescent="0.55000000000000004">
      <c r="A9010" s="122"/>
      <c r="B9010" s="123"/>
      <c r="C9010" s="123"/>
      <c r="D9010" s="135"/>
      <c r="E9010" s="123"/>
      <c r="F9010" s="123"/>
      <c r="G9010" s="123"/>
      <c r="H9010" s="123"/>
      <c r="I9010" s="136"/>
      <c r="J9010" s="123"/>
      <c r="K9010" s="137"/>
      <c r="L9010" s="137" t="s">
        <v>63</v>
      </c>
      <c r="M9010" s="137">
        <f>SUM(M9009:M9009)</f>
        <v>39100</v>
      </c>
      <c r="N9010" s="123"/>
      <c r="O9010" s="108"/>
      <c r="P9010" s="138"/>
      <c r="Q9010" s="108"/>
      <c r="R9010" s="108"/>
      <c r="S9010" s="139"/>
      <c r="T9010" s="123"/>
      <c r="U9010" s="123"/>
      <c r="V9010" s="123"/>
      <c r="W9010" s="137"/>
      <c r="X9010" s="136"/>
      <c r="Y9010" s="137"/>
      <c r="Z9010" s="137"/>
      <c r="AA9010" s="119"/>
      <c r="AB9010" s="119"/>
      <c r="AC9010" s="137"/>
      <c r="AD9010" s="137"/>
      <c r="AE9010" s="137">
        <f>SUM(AE9009:AE9009)</f>
        <v>71419</v>
      </c>
      <c r="AF9010" s="137"/>
      <c r="AG9010" s="137">
        <f>SUM(AG9009:AG9009)</f>
        <v>0</v>
      </c>
      <c r="AH9010" s="137"/>
    </row>
    <row r="9011" spans="1:34" s="173" customFormat="1" x14ac:dyDescent="0.55000000000000004">
      <c r="A9011" s="122" t="s">
        <v>12275</v>
      </c>
      <c r="B9011" s="123">
        <v>4182</v>
      </c>
      <c r="C9011" s="123">
        <v>5940</v>
      </c>
      <c r="D9011" s="135" t="s">
        <v>12276</v>
      </c>
      <c r="E9011" s="123" t="s">
        <v>34</v>
      </c>
      <c r="F9011" s="123">
        <v>23784</v>
      </c>
      <c r="G9011" s="123">
        <v>0</v>
      </c>
      <c r="H9011" s="123">
        <v>0</v>
      </c>
      <c r="I9011" s="136">
        <v>78</v>
      </c>
      <c r="J9011" s="123" t="s">
        <v>35</v>
      </c>
      <c r="K9011" s="137">
        <f>((G9011*400)+(H9011*100))+I9011</f>
        <v>78</v>
      </c>
      <c r="L9011" s="137">
        <v>1250</v>
      </c>
      <c r="M9011" s="137">
        <f>K9011*L9011</f>
        <v>97500</v>
      </c>
      <c r="N9011" s="123">
        <v>1</v>
      </c>
      <c r="O9011" s="108" t="s">
        <v>12273</v>
      </c>
      <c r="P9011" s="138">
        <v>3570800005538</v>
      </c>
      <c r="Q9011" s="108" t="s">
        <v>12274</v>
      </c>
      <c r="R9011" s="108" t="s">
        <v>12277</v>
      </c>
      <c r="S9011" s="139" t="s">
        <v>12278</v>
      </c>
      <c r="T9011" s="123" t="s">
        <v>51</v>
      </c>
      <c r="U9011" s="123" t="s">
        <v>45</v>
      </c>
      <c r="V9011" s="123" t="s">
        <v>52</v>
      </c>
      <c r="W9011" s="137">
        <v>178.5</v>
      </c>
      <c r="X9011" s="136">
        <v>79.23</v>
      </c>
      <c r="Y9011" s="137">
        <v>6750</v>
      </c>
      <c r="Z9011" s="137">
        <f>W9011*Y9011</f>
        <v>1204875</v>
      </c>
      <c r="AA9011" s="119">
        <v>6</v>
      </c>
      <c r="AB9011" s="119">
        <v>6</v>
      </c>
      <c r="AC9011" s="137">
        <f>(Z9011*(100-AB9011))/100</f>
        <v>1132582.5</v>
      </c>
      <c r="AD9011" s="137">
        <f>IF(AND(AC9011="",M9011=""),0,IF((AC9011=""),M9011, IF( (M9011=""),AC9011,SUM(AC9011:AC9014)+M9011)))</f>
        <v>1230082.5</v>
      </c>
      <c r="AE9011" s="137">
        <f>IF( (X9011=""),AD9011*1,AD9011*(X9011/100) )</f>
        <v>974594.36474999995</v>
      </c>
      <c r="AF9011" s="137">
        <v>50000000</v>
      </c>
      <c r="AG9011" s="137">
        <f>IF((AF9011-AE9011) &gt; 1,0,IF((AF9011-AE9011)&lt;0,AE9011-AF9011,AF9011-AE9011))</f>
        <v>0</v>
      </c>
      <c r="AH9011" s="137">
        <v>0.02</v>
      </c>
    </row>
    <row r="9012" spans="1:34" s="173" customFormat="1" x14ac:dyDescent="0.55000000000000004">
      <c r="A9012" s="122"/>
      <c r="B9012" s="123"/>
      <c r="C9012" s="123"/>
      <c r="D9012" s="135"/>
      <c r="E9012" s="123"/>
      <c r="F9012" s="123"/>
      <c r="G9012" s="123"/>
      <c r="H9012" s="123"/>
      <c r="I9012" s="136"/>
      <c r="J9012" s="123"/>
      <c r="K9012" s="137"/>
      <c r="L9012" s="137"/>
      <c r="M9012" s="137"/>
      <c r="N9012" s="123">
        <v>2</v>
      </c>
      <c r="O9012" s="108" t="s">
        <v>12273</v>
      </c>
      <c r="P9012" s="138">
        <v>3570800005538</v>
      </c>
      <c r="Q9012" s="108" t="s">
        <v>12274</v>
      </c>
      <c r="R9012" s="108" t="s">
        <v>12277</v>
      </c>
      <c r="S9012" s="139" t="s">
        <v>12279</v>
      </c>
      <c r="T9012" s="123" t="s">
        <v>55</v>
      </c>
      <c r="U9012" s="123" t="s">
        <v>45</v>
      </c>
      <c r="V9012" s="123" t="s">
        <v>52</v>
      </c>
      <c r="W9012" s="137">
        <v>46.8</v>
      </c>
      <c r="X9012" s="136">
        <v>20.77</v>
      </c>
      <c r="Y9012" s="137">
        <v>0</v>
      </c>
      <c r="Z9012" s="137">
        <f>W9012*Y9012</f>
        <v>0</v>
      </c>
      <c r="AA9012" s="119">
        <v>6</v>
      </c>
      <c r="AB9012" s="119">
        <v>6</v>
      </c>
      <c r="AC9012" s="137">
        <f>(Z9012*(100-AB9012))/100</f>
        <v>0</v>
      </c>
      <c r="AD9012" s="137">
        <f>IF(AND(AC9012="",M9011=""),0,IF((AC9012=""),M9011, IF( (M9011=""),AC9012,SUM(AC9011:AC9014)+M9011)))</f>
        <v>1230082.5</v>
      </c>
      <c r="AE9012" s="137">
        <f>IF( (X9012=""),AD9012*1,AD9012*(X9012/100) )</f>
        <v>255488.13524999999</v>
      </c>
      <c r="AF9012" s="137">
        <v>50000000</v>
      </c>
      <c r="AG9012" s="137">
        <f>IF((AF9012-AE9012) &gt; 1,0,IF((AF9012-AE9012)&lt;0,AE9012-AF9012,AF9012-AE9012))</f>
        <v>0</v>
      </c>
      <c r="AH9012" s="137">
        <v>0.02</v>
      </c>
    </row>
    <row r="9013" spans="1:34" s="173" customFormat="1" x14ac:dyDescent="0.55000000000000004">
      <c r="A9013" s="122"/>
      <c r="B9013" s="123"/>
      <c r="C9013" s="123"/>
      <c r="D9013" s="135"/>
      <c r="E9013" s="123"/>
      <c r="F9013" s="123"/>
      <c r="G9013" s="123"/>
      <c r="H9013" s="123"/>
      <c r="I9013" s="136"/>
      <c r="J9013" s="123"/>
      <c r="K9013" s="137"/>
      <c r="L9013" s="137" t="s">
        <v>63</v>
      </c>
      <c r="M9013" s="137">
        <f>SUM(M9011:M9012)</f>
        <v>97500</v>
      </c>
      <c r="N9013" s="123"/>
      <c r="O9013" s="108"/>
      <c r="P9013" s="138"/>
      <c r="Q9013" s="108"/>
      <c r="R9013" s="108"/>
      <c r="S9013" s="139"/>
      <c r="T9013" s="123"/>
      <c r="U9013" s="123"/>
      <c r="V9013" s="123"/>
      <c r="W9013" s="137"/>
      <c r="X9013" s="136"/>
      <c r="Y9013" s="137"/>
      <c r="Z9013" s="137"/>
      <c r="AA9013" s="119"/>
      <c r="AB9013" s="119"/>
      <c r="AC9013" s="137"/>
      <c r="AD9013" s="137"/>
      <c r="AE9013" s="137">
        <f>SUM(AE9011:AE9012)</f>
        <v>1230082.5</v>
      </c>
      <c r="AF9013" s="137"/>
      <c r="AG9013" s="137">
        <f>SUM(AG9011:AG9012)</f>
        <v>0</v>
      </c>
      <c r="AH9013" s="137"/>
    </row>
    <row r="9014" spans="1:34" s="173" customFormat="1" x14ac:dyDescent="0.55000000000000004">
      <c r="A9014" s="122" t="s">
        <v>12238</v>
      </c>
      <c r="B9014" s="123">
        <v>4183</v>
      </c>
      <c r="C9014" s="123">
        <v>9144</v>
      </c>
      <c r="D9014" s="135" t="s">
        <v>12280</v>
      </c>
      <c r="E9014" s="123" t="s">
        <v>34</v>
      </c>
      <c r="F9014" s="123">
        <v>24273</v>
      </c>
      <c r="G9014" s="123">
        <v>5</v>
      </c>
      <c r="H9014" s="123">
        <v>3</v>
      </c>
      <c r="I9014" s="136">
        <v>96</v>
      </c>
      <c r="J9014" s="123" t="s">
        <v>38</v>
      </c>
      <c r="K9014" s="137">
        <f>((G9014*400)+(H9014*100))+I9014</f>
        <v>2396</v>
      </c>
      <c r="L9014" s="137">
        <v>250</v>
      </c>
      <c r="M9014" s="137">
        <f>K9014*L9014</f>
        <v>599000</v>
      </c>
      <c r="N9014" s="123"/>
      <c r="O9014" s="108"/>
      <c r="P9014" s="138"/>
      <c r="Q9014" s="108"/>
      <c r="R9014" s="108"/>
      <c r="S9014" s="139"/>
      <c r="T9014" s="123"/>
      <c r="U9014" s="123"/>
      <c r="V9014" s="123"/>
      <c r="W9014" s="137"/>
      <c r="X9014" s="136"/>
      <c r="Y9014" s="137"/>
      <c r="Z9014" s="137"/>
      <c r="AA9014" s="119"/>
      <c r="AB9014" s="119"/>
      <c r="AC9014" s="137"/>
      <c r="AD9014" s="137">
        <f>IF(AND(AC9014="",M9014=""),0,IF((AC9014=""),M9014,IF((M9014=""),AC9014,AC9014+M9014)))</f>
        <v>599000</v>
      </c>
      <c r="AE9014" s="137">
        <f>IF( (X9014=""),AD9014*1,AD9014*(X9014/100) )</f>
        <v>599000</v>
      </c>
      <c r="AF9014" s="137">
        <v>50000000</v>
      </c>
      <c r="AG9014" s="137">
        <f>IF((AF9014-AE9014) &gt; 1,0,IF((AF9014-AE9014)&lt;0,AE9014-AF9014,AF9014-AE9014))</f>
        <v>0</v>
      </c>
      <c r="AH9014" s="137">
        <v>0.01</v>
      </c>
    </row>
    <row r="9015" spans="1:34" s="173" customFormat="1" x14ac:dyDescent="0.55000000000000004">
      <c r="A9015" s="122"/>
      <c r="B9015" s="123"/>
      <c r="C9015" s="123"/>
      <c r="D9015" s="135"/>
      <c r="E9015" s="123"/>
      <c r="F9015" s="123"/>
      <c r="G9015" s="123"/>
      <c r="H9015" s="123"/>
      <c r="I9015" s="136"/>
      <c r="J9015" s="123"/>
      <c r="K9015" s="137"/>
      <c r="L9015" s="137" t="s">
        <v>63</v>
      </c>
      <c r="M9015" s="137">
        <f>SUM(M9014:M9014)</f>
        <v>599000</v>
      </c>
      <c r="N9015" s="123"/>
      <c r="O9015" s="108"/>
      <c r="P9015" s="138"/>
      <c r="Q9015" s="108"/>
      <c r="R9015" s="108"/>
      <c r="S9015" s="139"/>
      <c r="T9015" s="123"/>
      <c r="U9015" s="123"/>
      <c r="V9015" s="123"/>
      <c r="W9015" s="137"/>
      <c r="X9015" s="136"/>
      <c r="Y9015" s="137"/>
      <c r="Z9015" s="137"/>
      <c r="AA9015" s="119"/>
      <c r="AB9015" s="119"/>
      <c r="AC9015" s="137"/>
      <c r="AD9015" s="137"/>
      <c r="AE9015" s="137">
        <f>SUM(AE9014:AE9014)</f>
        <v>599000</v>
      </c>
      <c r="AF9015" s="137"/>
      <c r="AG9015" s="137">
        <f>SUM(AG9014:AG9014)</f>
        <v>0</v>
      </c>
      <c r="AH9015" s="137"/>
    </row>
    <row r="9016" spans="1:34" s="173" customFormat="1" x14ac:dyDescent="0.55000000000000004">
      <c r="A9016" s="122" t="s">
        <v>12281</v>
      </c>
      <c r="B9016" s="123">
        <v>4184</v>
      </c>
      <c r="C9016" s="123">
        <v>7176</v>
      </c>
      <c r="D9016" s="135" t="s">
        <v>12282</v>
      </c>
      <c r="E9016" s="123" t="s">
        <v>34</v>
      </c>
      <c r="F9016" s="123">
        <v>8144</v>
      </c>
      <c r="G9016" s="123">
        <v>5</v>
      </c>
      <c r="H9016" s="123">
        <v>1</v>
      </c>
      <c r="I9016" s="136">
        <v>73</v>
      </c>
      <c r="J9016" s="123" t="s">
        <v>38</v>
      </c>
      <c r="K9016" s="137">
        <f>((G9016*400)+(H9016*100))+I9016</f>
        <v>2173</v>
      </c>
      <c r="L9016" s="137">
        <v>325</v>
      </c>
      <c r="M9016" s="137">
        <f>K9016*L9016</f>
        <v>706225</v>
      </c>
      <c r="N9016" s="123"/>
      <c r="O9016" s="108"/>
      <c r="P9016" s="138"/>
      <c r="Q9016" s="108"/>
      <c r="R9016" s="108"/>
      <c r="S9016" s="139"/>
      <c r="T9016" s="123"/>
      <c r="U9016" s="123"/>
      <c r="V9016" s="123"/>
      <c r="W9016" s="137"/>
      <c r="X9016" s="136"/>
      <c r="Y9016" s="137"/>
      <c r="Z9016" s="137"/>
      <c r="AA9016" s="119"/>
      <c r="AB9016" s="119"/>
      <c r="AC9016" s="137"/>
      <c r="AD9016" s="137">
        <f>IF(AND(AC9016="",M9016=""),0,IF((AC9016=""),M9016,IF((M9016=""),AC9016,AC9016+M9016)))</f>
        <v>706225</v>
      </c>
      <c r="AE9016" s="137">
        <f>IF( (X9016=""),AD9016*1,AD9016*(X9016/100) )</f>
        <v>706225</v>
      </c>
      <c r="AF9016" s="137">
        <v>50000000</v>
      </c>
      <c r="AG9016" s="137">
        <f>IF((AF9016-AE9016) &gt; 1,0,IF((AF9016-AE9016)&lt;0,AE9016-AF9016,AF9016-AE9016))</f>
        <v>0</v>
      </c>
      <c r="AH9016" s="137">
        <v>0.01</v>
      </c>
    </row>
    <row r="9017" spans="1:34" s="173" customFormat="1" x14ac:dyDescent="0.55000000000000004">
      <c r="A9017" s="122"/>
      <c r="B9017" s="123"/>
      <c r="C9017" s="123"/>
      <c r="D9017" s="135"/>
      <c r="E9017" s="123"/>
      <c r="F9017" s="123"/>
      <c r="G9017" s="123"/>
      <c r="H9017" s="123"/>
      <c r="I9017" s="136"/>
      <c r="J9017" s="123"/>
      <c r="K9017" s="137"/>
      <c r="L9017" s="137" t="s">
        <v>63</v>
      </c>
      <c r="M9017" s="137">
        <f>SUM(M9016:M9016)</f>
        <v>706225</v>
      </c>
      <c r="N9017" s="123"/>
      <c r="O9017" s="108"/>
      <c r="P9017" s="138"/>
      <c r="Q9017" s="108"/>
      <c r="R9017" s="108"/>
      <c r="S9017" s="139"/>
      <c r="T9017" s="123"/>
      <c r="U9017" s="123"/>
      <c r="V9017" s="123"/>
      <c r="W9017" s="137"/>
      <c r="X9017" s="136"/>
      <c r="Y9017" s="137"/>
      <c r="Z9017" s="137"/>
      <c r="AA9017" s="119"/>
      <c r="AB9017" s="119"/>
      <c r="AC9017" s="137"/>
      <c r="AD9017" s="137"/>
      <c r="AE9017" s="137">
        <f>SUM(AE9016:AE9016)</f>
        <v>706225</v>
      </c>
      <c r="AF9017" s="137"/>
      <c r="AG9017" s="137">
        <f>SUM(AG9016:AG9016)</f>
        <v>0</v>
      </c>
      <c r="AH9017" s="137"/>
    </row>
    <row r="9018" spans="1:34" s="173" customFormat="1" x14ac:dyDescent="0.55000000000000004">
      <c r="A9018" s="122" t="s">
        <v>12285</v>
      </c>
      <c r="B9018" s="123">
        <v>4185</v>
      </c>
      <c r="C9018" s="123">
        <v>5495</v>
      </c>
      <c r="D9018" s="135" t="s">
        <v>12286</v>
      </c>
      <c r="E9018" s="123" t="s">
        <v>34</v>
      </c>
      <c r="F9018" s="123">
        <v>10972</v>
      </c>
      <c r="G9018" s="123">
        <v>1</v>
      </c>
      <c r="H9018" s="123">
        <v>1</v>
      </c>
      <c r="I9018" s="136">
        <v>74</v>
      </c>
      <c r="J9018" s="123" t="s">
        <v>35</v>
      </c>
      <c r="K9018" s="137">
        <f>((G9018*400)+(H9018*100))+I9018</f>
        <v>574</v>
      </c>
      <c r="L9018" s="137">
        <v>2425</v>
      </c>
      <c r="M9018" s="137">
        <f>K9018*L9018</f>
        <v>1391950</v>
      </c>
      <c r="N9018" s="123">
        <v>1</v>
      </c>
      <c r="O9018" s="108" t="s">
        <v>12283</v>
      </c>
      <c r="P9018" s="138"/>
      <c r="Q9018" s="108" t="s">
        <v>12284</v>
      </c>
      <c r="R9018" s="108" t="s">
        <v>12287</v>
      </c>
      <c r="S9018" s="139" t="s">
        <v>12288</v>
      </c>
      <c r="T9018" s="123" t="s">
        <v>51</v>
      </c>
      <c r="U9018" s="123" t="s">
        <v>45</v>
      </c>
      <c r="V9018" s="123" t="s">
        <v>52</v>
      </c>
      <c r="W9018" s="137">
        <v>257.60000000000002</v>
      </c>
      <c r="X9018" s="136">
        <v>76.3</v>
      </c>
      <c r="Y9018" s="137">
        <v>6750</v>
      </c>
      <c r="Z9018" s="137">
        <f>W9018*Y9018</f>
        <v>1738800.0000000002</v>
      </c>
      <c r="AA9018" s="119">
        <v>18</v>
      </c>
      <c r="AB9018" s="119">
        <v>26</v>
      </c>
      <c r="AC9018" s="137">
        <f>(Z9018*(100-AB9018))/100</f>
        <v>1286712.0000000002</v>
      </c>
      <c r="AD9018" s="137">
        <f>IF(AND(AC9018="",M9018=""),0,IF((AC9018=""),M9018, IF( (M9018=""),AC9018,SUM(AC9018:AC9020)+M9018)))</f>
        <v>3186262</v>
      </c>
      <c r="AE9018" s="137">
        <f>IF( (X9018=""),AD9018*1,AD9018*(X9018/100) )</f>
        <v>2431117.906</v>
      </c>
      <c r="AF9018" s="137">
        <v>50000000</v>
      </c>
      <c r="AG9018" s="137">
        <f>IF((AF9018-AE9018) &gt; 1,0,IF((AF9018-AE9018)&lt;0,AE9018-AF9018,AF9018-AE9018))</f>
        <v>0</v>
      </c>
      <c r="AH9018" s="137">
        <v>0.02</v>
      </c>
    </row>
    <row r="9019" spans="1:34" s="173" customFormat="1" x14ac:dyDescent="0.55000000000000004">
      <c r="A9019" s="122"/>
      <c r="B9019" s="123"/>
      <c r="C9019" s="123"/>
      <c r="D9019" s="135"/>
      <c r="E9019" s="123"/>
      <c r="F9019" s="123"/>
      <c r="G9019" s="123"/>
      <c r="H9019" s="123"/>
      <c r="I9019" s="136"/>
      <c r="J9019" s="123"/>
      <c r="K9019" s="137"/>
      <c r="L9019" s="137"/>
      <c r="M9019" s="137"/>
      <c r="N9019" s="123">
        <v>2</v>
      </c>
      <c r="O9019" s="108" t="s">
        <v>12283</v>
      </c>
      <c r="P9019" s="138"/>
      <c r="Q9019" s="108" t="s">
        <v>12284</v>
      </c>
      <c r="R9019" s="108" t="s">
        <v>12287</v>
      </c>
      <c r="S9019" s="139" t="s">
        <v>12289</v>
      </c>
      <c r="T9019" s="123" t="s">
        <v>51</v>
      </c>
      <c r="U9019" s="123" t="s">
        <v>45</v>
      </c>
      <c r="V9019" s="123" t="s">
        <v>52</v>
      </c>
      <c r="W9019" s="137">
        <v>80</v>
      </c>
      <c r="X9019" s="136">
        <v>23.7</v>
      </c>
      <c r="Y9019" s="137">
        <v>6750</v>
      </c>
      <c r="Z9019" s="137">
        <f>W9019*Y9019</f>
        <v>540000</v>
      </c>
      <c r="AA9019" s="119">
        <v>6</v>
      </c>
      <c r="AB9019" s="119">
        <v>6</v>
      </c>
      <c r="AC9019" s="137">
        <f>(Z9019*(100-AB9019))/100</f>
        <v>507600</v>
      </c>
      <c r="AD9019" s="137">
        <f>IF(AND(AC9019="",M9018=""),0,IF((AC9019=""),M9018, IF( (M9018=""),AC9019,SUM(AC9018:AC9020)+M9018)))</f>
        <v>3186262</v>
      </c>
      <c r="AE9019" s="137">
        <f>IF( (X9019=""),AD9019*1,AD9019*(X9019/100) )</f>
        <v>755144.09399999992</v>
      </c>
      <c r="AF9019" s="137">
        <v>50000000</v>
      </c>
      <c r="AG9019" s="137">
        <f>IF((AF9019-AE9019) &gt; 1,0,IF((AF9019-AE9019)&lt;0,AE9019-AF9019,AF9019-AE9019))</f>
        <v>0</v>
      </c>
      <c r="AH9019" s="137">
        <v>0.02</v>
      </c>
    </row>
    <row r="9020" spans="1:34" s="173" customFormat="1" x14ac:dyDescent="0.55000000000000004">
      <c r="A9020" s="122"/>
      <c r="B9020" s="123"/>
      <c r="C9020" s="123"/>
      <c r="D9020" s="135"/>
      <c r="E9020" s="123"/>
      <c r="F9020" s="123"/>
      <c r="G9020" s="123"/>
      <c r="H9020" s="123"/>
      <c r="I9020" s="136"/>
      <c r="J9020" s="123"/>
      <c r="K9020" s="137"/>
      <c r="L9020" s="137" t="s">
        <v>63</v>
      </c>
      <c r="M9020" s="137">
        <f>SUM(M9018:M9019)</f>
        <v>1391950</v>
      </c>
      <c r="N9020" s="123"/>
      <c r="O9020" s="108"/>
      <c r="P9020" s="138"/>
      <c r="Q9020" s="108"/>
      <c r="R9020" s="108"/>
      <c r="S9020" s="139"/>
      <c r="T9020" s="123"/>
      <c r="U9020" s="123"/>
      <c r="V9020" s="123"/>
      <c r="W9020" s="137"/>
      <c r="X9020" s="136"/>
      <c r="Y9020" s="137"/>
      <c r="Z9020" s="137"/>
      <c r="AA9020" s="119"/>
      <c r="AB9020" s="119"/>
      <c r="AC9020" s="137"/>
      <c r="AD9020" s="137"/>
      <c r="AE9020" s="137">
        <f>SUM(AE9018:AE9019)</f>
        <v>3186262</v>
      </c>
      <c r="AF9020" s="137"/>
      <c r="AG9020" s="137">
        <f>SUM(AG9018:AG9019)</f>
        <v>0</v>
      </c>
      <c r="AH9020" s="137"/>
    </row>
    <row r="9021" spans="1:34" s="173" customFormat="1" x14ac:dyDescent="0.55000000000000004">
      <c r="A9021" s="122" t="s">
        <v>12290</v>
      </c>
      <c r="B9021" s="197">
        <v>4186</v>
      </c>
      <c r="C9021" s="197">
        <v>9806</v>
      </c>
      <c r="D9021" s="198"/>
      <c r="E9021" s="197" t="s">
        <v>37</v>
      </c>
      <c r="F9021" s="197"/>
      <c r="G9021" s="197">
        <v>0</v>
      </c>
      <c r="H9021" s="197">
        <v>1</v>
      </c>
      <c r="I9021" s="199">
        <v>46</v>
      </c>
      <c r="J9021" s="123" t="s">
        <v>35</v>
      </c>
      <c r="K9021" s="171">
        <f>((G9021*400)+(H9021*100))+I9021</f>
        <v>146</v>
      </c>
      <c r="L9021" s="171">
        <v>255</v>
      </c>
      <c r="M9021" s="171">
        <f>K9021*L9021</f>
        <v>37230</v>
      </c>
      <c r="N9021" s="197"/>
      <c r="O9021" s="122"/>
      <c r="P9021" s="200"/>
      <c r="Q9021" s="122"/>
      <c r="R9021" s="122"/>
      <c r="S9021" s="170"/>
      <c r="T9021" s="197"/>
      <c r="U9021" s="197"/>
      <c r="V9021" s="197"/>
      <c r="W9021" s="171"/>
      <c r="X9021" s="199"/>
      <c r="Y9021" s="171"/>
      <c r="Z9021" s="171"/>
      <c r="AA9021" s="201"/>
      <c r="AB9021" s="201"/>
      <c r="AC9021" s="171"/>
      <c r="AD9021" s="171">
        <f>IF(AND(AC9021="",M9021=""),0,IF((AC9021=""),M9021,IF((M9021=""),AC9021,AC9021+M9021)))</f>
        <v>37230</v>
      </c>
      <c r="AE9021" s="171">
        <f>IF( (X9021=""),AD9021*1,AD9021*(X9021/100) )</f>
        <v>37230</v>
      </c>
      <c r="AF9021" s="171">
        <v>0</v>
      </c>
      <c r="AG9021" s="171">
        <f>IF((AF9021-AE9021) &gt; 1,0,IF((AF9021-AE9021)&lt;0,AE9021-AF9021,AF9021-AE9021))</f>
        <v>37230</v>
      </c>
      <c r="AH9021" s="137">
        <v>0.02</v>
      </c>
    </row>
    <row r="9022" spans="1:34" s="173" customFormat="1" x14ac:dyDescent="0.55000000000000004">
      <c r="A9022" s="122"/>
      <c r="B9022" s="197"/>
      <c r="C9022" s="197"/>
      <c r="D9022" s="198"/>
      <c r="E9022" s="197"/>
      <c r="F9022" s="197"/>
      <c r="G9022" s="197"/>
      <c r="H9022" s="197"/>
      <c r="I9022" s="199"/>
      <c r="J9022" s="123"/>
      <c r="K9022" s="171"/>
      <c r="L9022" s="171" t="s">
        <v>63</v>
      </c>
      <c r="M9022" s="171">
        <f>SUM(M9021:M9021)</f>
        <v>37230</v>
      </c>
      <c r="N9022" s="197"/>
      <c r="O9022" s="122"/>
      <c r="P9022" s="200"/>
      <c r="Q9022" s="122"/>
      <c r="R9022" s="122"/>
      <c r="S9022" s="170"/>
      <c r="T9022" s="197"/>
      <c r="U9022" s="197"/>
      <c r="V9022" s="197"/>
      <c r="W9022" s="171"/>
      <c r="X9022" s="199"/>
      <c r="Y9022" s="171"/>
      <c r="Z9022" s="171"/>
      <c r="AA9022" s="201"/>
      <c r="AB9022" s="201"/>
      <c r="AC9022" s="171"/>
      <c r="AD9022" s="171"/>
      <c r="AE9022" s="171">
        <f>SUM(AE9021:AE9021)</f>
        <v>37230</v>
      </c>
      <c r="AF9022" s="171"/>
      <c r="AG9022" s="171">
        <f>SUM(AG9021:AG9021)</f>
        <v>37230</v>
      </c>
      <c r="AH9022" s="137"/>
    </row>
    <row r="9023" spans="1:34" s="173" customFormat="1" x14ac:dyDescent="0.55000000000000004">
      <c r="A9023" s="122" t="s">
        <v>15229</v>
      </c>
      <c r="B9023" s="123">
        <v>4187</v>
      </c>
      <c r="C9023" s="123">
        <v>7995</v>
      </c>
      <c r="D9023" s="135" t="s">
        <v>12291</v>
      </c>
      <c r="E9023" s="123" t="s">
        <v>34</v>
      </c>
      <c r="F9023" s="123">
        <v>12035</v>
      </c>
      <c r="G9023" s="123">
        <v>1</v>
      </c>
      <c r="H9023" s="123">
        <v>2</v>
      </c>
      <c r="I9023" s="136">
        <v>64</v>
      </c>
      <c r="J9023" s="102" t="s">
        <v>15338</v>
      </c>
      <c r="K9023" s="137">
        <f>((G9023*400)+(H9023*100))+I9023</f>
        <v>664</v>
      </c>
      <c r="L9023" s="137">
        <v>1900</v>
      </c>
      <c r="M9023" s="137">
        <f>K9023*L9023</f>
        <v>1261600</v>
      </c>
      <c r="N9023" s="123"/>
      <c r="O9023" s="108"/>
      <c r="P9023" s="138"/>
      <c r="Q9023" s="108"/>
      <c r="R9023" s="108"/>
      <c r="S9023" s="139"/>
      <c r="T9023" s="123"/>
      <c r="U9023" s="123"/>
      <c r="V9023" s="123"/>
      <c r="W9023" s="137"/>
      <c r="X9023" s="136"/>
      <c r="Y9023" s="137"/>
      <c r="Z9023" s="137"/>
      <c r="AA9023" s="119"/>
      <c r="AB9023" s="119"/>
      <c r="AC9023" s="137"/>
      <c r="AD9023" s="137">
        <f>IF(AND(AC9023="",M9023=""),0,IF((AC9023=""),M9023,IF((M9023=""),AC9023,AC9023+M9023)))</f>
        <v>1261600</v>
      </c>
      <c r="AE9023" s="137">
        <f>IF( (X9023=""),AD9023*1,AD9023*(X9023/100) )</f>
        <v>1261600</v>
      </c>
      <c r="AF9023" s="137">
        <v>0</v>
      </c>
      <c r="AG9023" s="137">
        <f>IF((AF9023-AE9023) &gt; 1,0,IF((AF9023-AE9023)&lt;0,AE9023-AF9023,AF9023-AE9023))</f>
        <v>1261600</v>
      </c>
      <c r="AH9023" s="137">
        <v>0.3</v>
      </c>
    </row>
    <row r="9024" spans="1:34" s="173" customFormat="1" x14ac:dyDescent="0.55000000000000004">
      <c r="A9024" s="122"/>
      <c r="B9024" s="123"/>
      <c r="C9024" s="123"/>
      <c r="D9024" s="135"/>
      <c r="E9024" s="123"/>
      <c r="F9024" s="123"/>
      <c r="G9024" s="123"/>
      <c r="H9024" s="123"/>
      <c r="I9024" s="136"/>
      <c r="J9024" s="123"/>
      <c r="K9024" s="137"/>
      <c r="L9024" s="137" t="s">
        <v>63</v>
      </c>
      <c r="M9024" s="137">
        <f>SUM(M9023:M9023)</f>
        <v>1261600</v>
      </c>
      <c r="N9024" s="123"/>
      <c r="O9024" s="108"/>
      <c r="P9024" s="138"/>
      <c r="Q9024" s="108"/>
      <c r="R9024" s="108"/>
      <c r="S9024" s="139"/>
      <c r="T9024" s="123"/>
      <c r="U9024" s="123"/>
      <c r="V9024" s="123"/>
      <c r="W9024" s="137"/>
      <c r="X9024" s="136"/>
      <c r="Y9024" s="137"/>
      <c r="Z9024" s="137"/>
      <c r="AA9024" s="119"/>
      <c r="AB9024" s="119"/>
      <c r="AC9024" s="137"/>
      <c r="AD9024" s="137"/>
      <c r="AE9024" s="137">
        <f>SUM(AE9023:AE9023)</f>
        <v>1261600</v>
      </c>
      <c r="AF9024" s="137"/>
      <c r="AG9024" s="137">
        <f>SUM(AG9023:AG9023)</f>
        <v>1261600</v>
      </c>
      <c r="AH9024" s="137"/>
    </row>
    <row r="9025" spans="1:34" s="99" customFormat="1" x14ac:dyDescent="0.55000000000000004">
      <c r="A9025" s="107" t="s">
        <v>12294</v>
      </c>
      <c r="B9025" s="102">
        <v>4217</v>
      </c>
      <c r="C9025" s="102">
        <v>5502</v>
      </c>
      <c r="D9025" s="90" t="s">
        <v>12295</v>
      </c>
      <c r="E9025" s="102" t="s">
        <v>34</v>
      </c>
      <c r="F9025" s="102">
        <v>2185</v>
      </c>
      <c r="G9025" s="102">
        <v>0</v>
      </c>
      <c r="H9025" s="102">
        <v>1</v>
      </c>
      <c r="I9025" s="98">
        <v>29</v>
      </c>
      <c r="J9025" s="102" t="s">
        <v>35</v>
      </c>
      <c r="K9025" s="94">
        <f>((G9025*400)+(H9025*100))+I9025</f>
        <v>129</v>
      </c>
      <c r="L9025" s="94">
        <v>2425</v>
      </c>
      <c r="M9025" s="94">
        <f>K9025*L9025</f>
        <v>312825</v>
      </c>
      <c r="N9025" s="102">
        <v>1</v>
      </c>
      <c r="O9025" s="111" t="s">
        <v>12292</v>
      </c>
      <c r="P9025" s="96">
        <v>3570800005767</v>
      </c>
      <c r="Q9025" s="111" t="s">
        <v>12293</v>
      </c>
      <c r="R9025" s="111" t="s">
        <v>12296</v>
      </c>
      <c r="S9025" s="97"/>
      <c r="T9025" s="102" t="s">
        <v>51</v>
      </c>
      <c r="U9025" s="102" t="s">
        <v>45</v>
      </c>
      <c r="V9025" s="102" t="s">
        <v>52</v>
      </c>
      <c r="W9025" s="94">
        <v>160.46</v>
      </c>
      <c r="X9025" s="98">
        <v>35.39</v>
      </c>
      <c r="Y9025" s="94">
        <v>6750</v>
      </c>
      <c r="Z9025" s="94">
        <f>W9025*Y9025</f>
        <v>1083105</v>
      </c>
      <c r="AA9025" s="89">
        <v>30</v>
      </c>
      <c r="AB9025" s="89">
        <v>50</v>
      </c>
      <c r="AC9025" s="94">
        <f>(Z9025*(100-AB9025))/100</f>
        <v>541552.5</v>
      </c>
      <c r="AD9025" s="94">
        <f>IF(AND(AC9025="",M9025=""),0,IF((AC9025=""),M9025, IF( (M9025=""),AC9025,SUM(AC9025:AC9027)+M9025)))</f>
        <v>2051333.5</v>
      </c>
      <c r="AE9025" s="94">
        <f t="shared" ref="AE9025:AE9032" si="871">IF( (X9025=""),AD9025*1,AD9025*(X9025/100) )</f>
        <v>725966.92564999999</v>
      </c>
      <c r="AF9025" s="94">
        <v>50000000</v>
      </c>
      <c r="AG9025" s="94">
        <f t="shared" ref="AG9025:AG9032" si="872">IF((AF9025-AE9025) &gt; 1,0,IF((AF9025-AE9025)&lt;0,AE9025-AF9025,AF9025-AE9025))</f>
        <v>0</v>
      </c>
      <c r="AH9025" s="94">
        <v>0.02</v>
      </c>
    </row>
    <row r="9026" spans="1:34" s="99" customFormat="1" x14ac:dyDescent="0.55000000000000004">
      <c r="A9026" s="107"/>
      <c r="B9026" s="102"/>
      <c r="C9026" s="102"/>
      <c r="D9026" s="90"/>
      <c r="E9026" s="102"/>
      <c r="F9026" s="102"/>
      <c r="G9026" s="102"/>
      <c r="H9026" s="102"/>
      <c r="I9026" s="98"/>
      <c r="J9026" s="102"/>
      <c r="K9026" s="94"/>
      <c r="L9026" s="94"/>
      <c r="M9026" s="94"/>
      <c r="N9026" s="102">
        <v>2</v>
      </c>
      <c r="O9026" s="111" t="s">
        <v>12292</v>
      </c>
      <c r="P9026" s="96">
        <v>3570800005767</v>
      </c>
      <c r="Q9026" s="111" t="s">
        <v>12293</v>
      </c>
      <c r="R9026" s="111" t="s">
        <v>12296</v>
      </c>
      <c r="S9026" s="97" t="s">
        <v>12297</v>
      </c>
      <c r="T9026" s="102" t="s">
        <v>51</v>
      </c>
      <c r="U9026" s="102" t="s">
        <v>45</v>
      </c>
      <c r="V9026" s="102" t="s">
        <v>75</v>
      </c>
      <c r="W9026" s="94">
        <v>265.05</v>
      </c>
      <c r="X9026" s="98">
        <v>58.44</v>
      </c>
      <c r="Y9026" s="94">
        <v>6750</v>
      </c>
      <c r="Z9026" s="94">
        <f>W9026*Y9026</f>
        <v>1789087.5</v>
      </c>
      <c r="AA9026" s="89">
        <v>23</v>
      </c>
      <c r="AB9026" s="89">
        <v>36</v>
      </c>
      <c r="AC9026" s="94">
        <f>(Z9026*(100-AB9026))/100</f>
        <v>1145016</v>
      </c>
      <c r="AD9026" s="94">
        <f>IF(AND(AC9026="",M9025=""),0,IF((AC9026=""),M9025, IF( (M9025=""),AC9026,SUM(AC9025:AC9027)+M9025)))</f>
        <v>2051333.5</v>
      </c>
      <c r="AE9026" s="94">
        <f t="shared" si="871"/>
        <v>1198799.2974</v>
      </c>
      <c r="AF9026" s="94">
        <v>0</v>
      </c>
      <c r="AG9026" s="94">
        <f t="shared" si="872"/>
        <v>1198799.2974</v>
      </c>
      <c r="AH9026" s="94">
        <v>0.3</v>
      </c>
    </row>
    <row r="9027" spans="1:34" s="99" customFormat="1" x14ac:dyDescent="0.55000000000000004">
      <c r="A9027" s="107"/>
      <c r="B9027" s="102"/>
      <c r="C9027" s="102"/>
      <c r="D9027" s="90"/>
      <c r="E9027" s="102"/>
      <c r="F9027" s="102"/>
      <c r="G9027" s="102"/>
      <c r="H9027" s="102"/>
      <c r="I9027" s="98"/>
      <c r="J9027" s="102"/>
      <c r="K9027" s="94"/>
      <c r="L9027" s="94"/>
      <c r="M9027" s="94"/>
      <c r="N9027" s="102">
        <v>3</v>
      </c>
      <c r="O9027" s="111" t="s">
        <v>12292</v>
      </c>
      <c r="P9027" s="96">
        <v>3570800005767</v>
      </c>
      <c r="Q9027" s="111" t="s">
        <v>12293</v>
      </c>
      <c r="R9027" s="111" t="s">
        <v>12296</v>
      </c>
      <c r="S9027" s="97" t="s">
        <v>12298</v>
      </c>
      <c r="T9027" s="102" t="s">
        <v>55</v>
      </c>
      <c r="U9027" s="102" t="s">
        <v>45</v>
      </c>
      <c r="V9027" s="102" t="s">
        <v>52</v>
      </c>
      <c r="W9027" s="94">
        <v>28</v>
      </c>
      <c r="X9027" s="98">
        <v>6.17</v>
      </c>
      <c r="Y9027" s="94">
        <v>2650</v>
      </c>
      <c r="Z9027" s="94">
        <f>W9027*Y9027</f>
        <v>74200</v>
      </c>
      <c r="AA9027" s="89">
        <v>20</v>
      </c>
      <c r="AB9027" s="89">
        <v>30</v>
      </c>
      <c r="AC9027" s="94">
        <f>(Z9027*(100-AB9027))/100</f>
        <v>51940</v>
      </c>
      <c r="AD9027" s="94">
        <f>IF(AND(AC9027="",M9025=""),0,IF((AC9027=""),M9025, IF( (M9025=""),AC9027,SUM(AC9025:AC9027)+M9025)))</f>
        <v>2051333.5</v>
      </c>
      <c r="AE9027" s="94">
        <f t="shared" si="871"/>
        <v>126567.27695</v>
      </c>
      <c r="AF9027" s="94">
        <v>50000000</v>
      </c>
      <c r="AG9027" s="94">
        <f t="shared" si="872"/>
        <v>0</v>
      </c>
      <c r="AH9027" s="94">
        <v>0.02</v>
      </c>
    </row>
    <row r="9028" spans="1:34" s="99" customFormat="1" x14ac:dyDescent="0.55000000000000004">
      <c r="A9028" s="107"/>
      <c r="B9028" s="102">
        <v>4218</v>
      </c>
      <c r="C9028" s="102">
        <v>5723</v>
      </c>
      <c r="D9028" s="90" t="s">
        <v>12299</v>
      </c>
      <c r="E9028" s="102" t="s">
        <v>34</v>
      </c>
      <c r="F9028" s="102">
        <v>9329</v>
      </c>
      <c r="G9028" s="102">
        <v>0</v>
      </c>
      <c r="H9028" s="102">
        <v>1</v>
      </c>
      <c r="I9028" s="98">
        <v>1</v>
      </c>
      <c r="J9028" s="102" t="s">
        <v>38</v>
      </c>
      <c r="K9028" s="94">
        <f>((G9028*400)+(H9028*100))+I9028</f>
        <v>101</v>
      </c>
      <c r="L9028" s="94">
        <v>2425</v>
      </c>
      <c r="M9028" s="94">
        <f>K9028*L9028</f>
        <v>244925</v>
      </c>
      <c r="N9028" s="102"/>
      <c r="O9028" s="111"/>
      <c r="P9028" s="96"/>
      <c r="Q9028" s="111"/>
      <c r="R9028" s="111"/>
      <c r="S9028" s="97"/>
      <c r="T9028" s="102"/>
      <c r="U9028" s="102"/>
      <c r="V9028" s="102"/>
      <c r="W9028" s="94"/>
      <c r="X9028" s="98"/>
      <c r="Y9028" s="94"/>
      <c r="Z9028" s="94"/>
      <c r="AA9028" s="89"/>
      <c r="AB9028" s="89"/>
      <c r="AC9028" s="94"/>
      <c r="AD9028" s="94">
        <f>IF(AND(AC9028="",M9028=""),0,IF((AC9028=""),M9028,IF((M9028=""),AC9028,AC9028+M9028)))</f>
        <v>244925</v>
      </c>
      <c r="AE9028" s="94">
        <f t="shared" si="871"/>
        <v>244925</v>
      </c>
      <c r="AF9028" s="94">
        <v>50000000</v>
      </c>
      <c r="AG9028" s="94">
        <f t="shared" si="872"/>
        <v>0</v>
      </c>
      <c r="AH9028" s="94">
        <v>0.01</v>
      </c>
    </row>
    <row r="9029" spans="1:34" s="99" customFormat="1" x14ac:dyDescent="0.55000000000000004">
      <c r="A9029" s="107"/>
      <c r="B9029" s="102">
        <v>4219</v>
      </c>
      <c r="C9029" s="102">
        <v>5226</v>
      </c>
      <c r="D9029" s="90" t="s">
        <v>12300</v>
      </c>
      <c r="E9029" s="102" t="s">
        <v>34</v>
      </c>
      <c r="F9029" s="102">
        <v>21370</v>
      </c>
      <c r="G9029" s="102">
        <v>0</v>
      </c>
      <c r="H9029" s="102">
        <v>0</v>
      </c>
      <c r="I9029" s="98">
        <v>11</v>
      </c>
      <c r="J9029" s="102" t="s">
        <v>62</v>
      </c>
      <c r="K9029" s="94">
        <f>((G9029*400)+(H9029*100))+I9029</f>
        <v>11</v>
      </c>
      <c r="L9029" s="94">
        <v>25000</v>
      </c>
      <c r="M9029" s="94">
        <f>K9029*L9029</f>
        <v>275000</v>
      </c>
      <c r="N9029" s="102">
        <v>1</v>
      </c>
      <c r="O9029" s="111" t="s">
        <v>12292</v>
      </c>
      <c r="P9029" s="96">
        <v>3570800005767</v>
      </c>
      <c r="Q9029" s="111" t="s">
        <v>12293</v>
      </c>
      <c r="R9029" s="111" t="s">
        <v>12296</v>
      </c>
      <c r="S9029" s="97" t="s">
        <v>12301</v>
      </c>
      <c r="T9029" s="102" t="s">
        <v>44</v>
      </c>
      <c r="U9029" s="102" t="s">
        <v>45</v>
      </c>
      <c r="V9029" s="102" t="s">
        <v>75</v>
      </c>
      <c r="W9029" s="94">
        <v>40.5</v>
      </c>
      <c r="X9029" s="98">
        <v>50</v>
      </c>
      <c r="Y9029" s="94">
        <v>7150</v>
      </c>
      <c r="Z9029" s="94">
        <f>W9029*Y9029</f>
        <v>289575</v>
      </c>
      <c r="AA9029" s="89">
        <v>20</v>
      </c>
      <c r="AB9029" s="89">
        <v>30</v>
      </c>
      <c r="AC9029" s="94">
        <f>(Z9029*(100-AB9029))/100</f>
        <v>202702.5</v>
      </c>
      <c r="AD9029" s="94">
        <f>IF(AND(AC9029="",M9029=""),0,IF((AC9029=""),M9029, IF( (M9029=""),AC9029,SUM(AC9029:AC9030)+M9029)))</f>
        <v>680405</v>
      </c>
      <c r="AE9029" s="94">
        <f t="shared" si="871"/>
        <v>340202.5</v>
      </c>
      <c r="AF9029" s="94">
        <v>0</v>
      </c>
      <c r="AG9029" s="94">
        <f t="shared" si="872"/>
        <v>340202.5</v>
      </c>
      <c r="AH9029" s="94">
        <v>0.3</v>
      </c>
    </row>
    <row r="9030" spans="1:34" s="99" customFormat="1" x14ac:dyDescent="0.55000000000000004">
      <c r="A9030" s="107"/>
      <c r="B9030" s="102"/>
      <c r="C9030" s="102"/>
      <c r="D9030" s="90"/>
      <c r="E9030" s="102"/>
      <c r="F9030" s="102"/>
      <c r="G9030" s="102"/>
      <c r="H9030" s="102"/>
      <c r="I9030" s="98"/>
      <c r="J9030" s="102"/>
      <c r="K9030" s="94"/>
      <c r="L9030" s="94"/>
      <c r="M9030" s="94"/>
      <c r="N9030" s="102"/>
      <c r="O9030" s="111"/>
      <c r="P9030" s="96"/>
      <c r="Q9030" s="111"/>
      <c r="R9030" s="111"/>
      <c r="S9030" s="97"/>
      <c r="T9030" s="102" t="s">
        <v>44</v>
      </c>
      <c r="U9030" s="102"/>
      <c r="V9030" s="102" t="s">
        <v>75</v>
      </c>
      <c r="W9030" s="94">
        <v>40.5</v>
      </c>
      <c r="X9030" s="98">
        <v>50</v>
      </c>
      <c r="Y9030" s="94">
        <v>7150</v>
      </c>
      <c r="Z9030" s="94">
        <f>W9030*Y9030</f>
        <v>289575</v>
      </c>
      <c r="AA9030" s="89">
        <v>20</v>
      </c>
      <c r="AB9030" s="89">
        <v>30</v>
      </c>
      <c r="AC9030" s="94">
        <f>(Z9030*(100-AB9030))/100</f>
        <v>202702.5</v>
      </c>
      <c r="AD9030" s="94">
        <f>IF(AND(AC9030="",M9029=""),0,IF((AC9030=""),M9029, IF( (M9029=""),AC9030,SUM(AC9029:AC9030)+M9029)))</f>
        <v>680405</v>
      </c>
      <c r="AE9030" s="94">
        <f t="shared" si="871"/>
        <v>340202.5</v>
      </c>
      <c r="AF9030" s="94">
        <v>0</v>
      </c>
      <c r="AG9030" s="94">
        <f t="shared" si="872"/>
        <v>340202.5</v>
      </c>
      <c r="AH9030" s="94">
        <v>0.3</v>
      </c>
    </row>
    <row r="9031" spans="1:34" s="99" customFormat="1" x14ac:dyDescent="0.55000000000000004">
      <c r="A9031" s="107"/>
      <c r="B9031" s="102">
        <v>4220</v>
      </c>
      <c r="C9031" s="102">
        <v>5225</v>
      </c>
      <c r="D9031" s="90" t="s">
        <v>12302</v>
      </c>
      <c r="E9031" s="102" t="s">
        <v>34</v>
      </c>
      <c r="F9031" s="102">
        <v>21371</v>
      </c>
      <c r="G9031" s="102">
        <v>0</v>
      </c>
      <c r="H9031" s="102">
        <v>0</v>
      </c>
      <c r="I9031" s="98">
        <v>10</v>
      </c>
      <c r="J9031" s="102" t="s">
        <v>15341</v>
      </c>
      <c r="K9031" s="94">
        <f>((G9031*400)+(H9031*100))+I9031</f>
        <v>10</v>
      </c>
      <c r="L9031" s="94">
        <v>25000</v>
      </c>
      <c r="M9031" s="94">
        <f>K9031*L9031</f>
        <v>250000</v>
      </c>
      <c r="N9031" s="102"/>
      <c r="O9031" s="111"/>
      <c r="P9031" s="96"/>
      <c r="Q9031" s="111"/>
      <c r="R9031" s="111"/>
      <c r="S9031" s="97"/>
      <c r="T9031" s="102"/>
      <c r="U9031" s="102"/>
      <c r="V9031" s="102"/>
      <c r="W9031" s="94"/>
      <c r="X9031" s="98"/>
      <c r="Y9031" s="94"/>
      <c r="Z9031" s="94"/>
      <c r="AA9031" s="89"/>
      <c r="AB9031" s="89"/>
      <c r="AC9031" s="94"/>
      <c r="AD9031" s="94">
        <f>IF(AND(AC9031="",M9031=""),0,IF((AC9031=""),M9031,IF((M9031=""),AC9031,AC9031+M9031)))</f>
        <v>250000</v>
      </c>
      <c r="AE9031" s="94">
        <f t="shared" si="871"/>
        <v>250000</v>
      </c>
      <c r="AF9031" s="94">
        <v>0</v>
      </c>
      <c r="AG9031" s="94">
        <f t="shared" si="872"/>
        <v>250000</v>
      </c>
      <c r="AH9031" s="94">
        <v>0.3</v>
      </c>
    </row>
    <row r="9032" spans="1:34" s="99" customFormat="1" x14ac:dyDescent="0.55000000000000004">
      <c r="A9032" s="107"/>
      <c r="B9032" s="102">
        <v>4343</v>
      </c>
      <c r="C9032" s="102">
        <v>10810</v>
      </c>
      <c r="D9032" s="90" t="s">
        <v>15378</v>
      </c>
      <c r="E9032" s="102" t="s">
        <v>34</v>
      </c>
      <c r="F9032" s="102">
        <v>26620</v>
      </c>
      <c r="G9032" s="102">
        <v>1</v>
      </c>
      <c r="H9032" s="102">
        <v>0</v>
      </c>
      <c r="I9032" s="98">
        <v>0</v>
      </c>
      <c r="J9032" s="102" t="s">
        <v>38</v>
      </c>
      <c r="K9032" s="94">
        <f>((G9032*400)+(H9032*100))+I9032</f>
        <v>400</v>
      </c>
      <c r="L9032" s="94">
        <v>0</v>
      </c>
      <c r="M9032" s="94">
        <f>K9032*L9032</f>
        <v>0</v>
      </c>
      <c r="N9032" s="102"/>
      <c r="O9032" s="111"/>
      <c r="P9032" s="96"/>
      <c r="Q9032" s="111"/>
      <c r="R9032" s="111"/>
      <c r="S9032" s="97"/>
      <c r="T9032" s="102"/>
      <c r="U9032" s="102"/>
      <c r="V9032" s="102"/>
      <c r="W9032" s="94"/>
      <c r="X9032" s="98"/>
      <c r="Y9032" s="94"/>
      <c r="Z9032" s="94"/>
      <c r="AA9032" s="89"/>
      <c r="AB9032" s="89"/>
      <c r="AC9032" s="94"/>
      <c r="AD9032" s="94">
        <f>IF(AND(AC9032="",M9032=""),0,IF((AC9032=""),M9032,IF((M9032=""),AC9032,AC9032+M9032)))</f>
        <v>0</v>
      </c>
      <c r="AE9032" s="94">
        <f t="shared" si="871"/>
        <v>0</v>
      </c>
      <c r="AF9032" s="94">
        <v>0</v>
      </c>
      <c r="AG9032" s="94">
        <f t="shared" si="872"/>
        <v>0</v>
      </c>
      <c r="AH9032" s="94">
        <v>0.01</v>
      </c>
    </row>
    <row r="9033" spans="1:34" s="99" customFormat="1" x14ac:dyDescent="0.55000000000000004">
      <c r="A9033" s="107"/>
      <c r="B9033" s="102"/>
      <c r="C9033" s="102"/>
      <c r="D9033" s="90"/>
      <c r="E9033" s="102"/>
      <c r="F9033" s="102"/>
      <c r="G9033" s="102"/>
      <c r="H9033" s="102"/>
      <c r="I9033" s="98"/>
      <c r="J9033" s="102"/>
      <c r="K9033" s="94"/>
      <c r="L9033" s="94" t="s">
        <v>63</v>
      </c>
      <c r="M9033" s="94">
        <f>SUM(M9025:M9031)</f>
        <v>1082750</v>
      </c>
      <c r="N9033" s="102"/>
      <c r="O9033" s="111"/>
      <c r="P9033" s="96"/>
      <c r="Q9033" s="111"/>
      <c r="R9033" s="111"/>
      <c r="S9033" s="97"/>
      <c r="T9033" s="102"/>
      <c r="U9033" s="102"/>
      <c r="V9033" s="102"/>
      <c r="W9033" s="94"/>
      <c r="X9033" s="98"/>
      <c r="Y9033" s="94"/>
      <c r="Z9033" s="94"/>
      <c r="AA9033" s="89"/>
      <c r="AB9033" s="89"/>
      <c r="AC9033" s="94"/>
      <c r="AD9033" s="94"/>
      <c r="AE9033" s="94">
        <f>SUM(AE9025:AE9031)</f>
        <v>3226663.5</v>
      </c>
      <c r="AF9033" s="94"/>
      <c r="AG9033" s="94">
        <f>SUM(AG9025:AG9031)</f>
        <v>2129204.2974</v>
      </c>
      <c r="AH9033" s="94"/>
    </row>
    <row r="9034" spans="1:34" s="173" customFormat="1" x14ac:dyDescent="0.55000000000000004">
      <c r="A9034" s="241" t="s">
        <v>2875</v>
      </c>
      <c r="B9034" s="123">
        <v>4192</v>
      </c>
      <c r="C9034" s="123">
        <v>8952</v>
      </c>
      <c r="D9034" s="135" t="s">
        <v>12305</v>
      </c>
      <c r="E9034" s="123" t="s">
        <v>34</v>
      </c>
      <c r="F9034" s="123">
        <v>16997</v>
      </c>
      <c r="G9034" s="123">
        <v>12</v>
      </c>
      <c r="H9034" s="123">
        <v>3</v>
      </c>
      <c r="I9034" s="136">
        <v>4</v>
      </c>
      <c r="J9034" s="123" t="s">
        <v>38</v>
      </c>
      <c r="K9034" s="137">
        <f>((G9034*400)+(H9034*100))+I9034</f>
        <v>5104</v>
      </c>
      <c r="L9034" s="137">
        <v>225</v>
      </c>
      <c r="M9034" s="137">
        <f>K9034*L9034</f>
        <v>1148400</v>
      </c>
      <c r="N9034" s="123"/>
      <c r="O9034" s="108"/>
      <c r="P9034" s="138"/>
      <c r="Q9034" s="108"/>
      <c r="R9034" s="108"/>
      <c r="S9034" s="139"/>
      <c r="T9034" s="123"/>
      <c r="U9034" s="123"/>
      <c r="V9034" s="123"/>
      <c r="W9034" s="137"/>
      <c r="X9034" s="136"/>
      <c r="Y9034" s="137"/>
      <c r="Z9034" s="137"/>
      <c r="AA9034" s="119"/>
      <c r="AB9034" s="119"/>
      <c r="AC9034" s="137"/>
      <c r="AD9034" s="137">
        <f>IF(AND(AC9034="",M9034=""),0,IF((AC9034=""),M9034,IF((M9034=""),AC9034,AC9034+M9034)))</f>
        <v>1148400</v>
      </c>
      <c r="AE9034" s="137">
        <f>IF( (X9034=""),AD9034*1,AD9034*(X9034/100) )</f>
        <v>1148400</v>
      </c>
      <c r="AF9034" s="137">
        <v>50000000</v>
      </c>
      <c r="AG9034" s="137">
        <f>IF((AF9034-AE9034) &gt; 1,0,IF((AF9034-AE9034)&lt;0,AE9034-AF9034,AF9034-AE9034))</f>
        <v>0</v>
      </c>
      <c r="AH9034" s="137">
        <v>0.01</v>
      </c>
    </row>
    <row r="9035" spans="1:34" s="173" customFormat="1" x14ac:dyDescent="0.55000000000000004">
      <c r="A9035" s="241"/>
      <c r="B9035" s="123">
        <v>4193</v>
      </c>
      <c r="C9035" s="123">
        <v>8627</v>
      </c>
      <c r="D9035" s="135" t="s">
        <v>12307</v>
      </c>
      <c r="E9035" s="123" t="s">
        <v>34</v>
      </c>
      <c r="F9035" s="123">
        <v>17622</v>
      </c>
      <c r="G9035" s="123">
        <v>0</v>
      </c>
      <c r="H9035" s="123">
        <v>2</v>
      </c>
      <c r="I9035" s="136">
        <v>32</v>
      </c>
      <c r="J9035" s="123" t="s">
        <v>35</v>
      </c>
      <c r="K9035" s="137">
        <f>((G9035*400)+(H9035*100))+I9035</f>
        <v>232</v>
      </c>
      <c r="L9035" s="137">
        <v>800</v>
      </c>
      <c r="M9035" s="137">
        <f>K9035*L9035</f>
        <v>185600</v>
      </c>
      <c r="N9035" s="123">
        <v>1</v>
      </c>
      <c r="O9035" s="108" t="s">
        <v>12303</v>
      </c>
      <c r="P9035" s="138">
        <v>1570800068894</v>
      </c>
      <c r="Q9035" s="108" t="s">
        <v>12304</v>
      </c>
      <c r="R9035" s="108" t="s">
        <v>12306</v>
      </c>
      <c r="S9035" s="139" t="s">
        <v>12308</v>
      </c>
      <c r="T9035" s="123" t="s">
        <v>51</v>
      </c>
      <c r="U9035" s="123" t="s">
        <v>45</v>
      </c>
      <c r="V9035" s="123" t="s">
        <v>52</v>
      </c>
      <c r="W9035" s="137">
        <v>362.88</v>
      </c>
      <c r="X9035" s="136">
        <v>100</v>
      </c>
      <c r="Y9035" s="137">
        <v>6750</v>
      </c>
      <c r="Z9035" s="137">
        <f>W9035*Y9035</f>
        <v>2449440</v>
      </c>
      <c r="AA9035" s="119">
        <v>21</v>
      </c>
      <c r="AB9035" s="119">
        <v>32</v>
      </c>
      <c r="AC9035" s="137">
        <f>(Z9035*(100-AB9035))/100</f>
        <v>1665619.2</v>
      </c>
      <c r="AD9035" s="137">
        <f>IF(AND(AC9035="",M9035=""),0,IF((AC9035=""),M9035, IF( (M9035=""),AC9035,SUM(AC9035:AC9036)+M9035)))</f>
        <v>1851219.2</v>
      </c>
      <c r="AE9035" s="137">
        <f>IF( (X9035=""),AD9035*1,AD9035*(X9035/100) )</f>
        <v>1851219.2</v>
      </c>
      <c r="AF9035" s="137">
        <v>50000000</v>
      </c>
      <c r="AG9035" s="137">
        <f>IF((AF9035-AE9035) &gt; 1,0,IF((AF9035-AE9035)&lt;0,AE9035-AF9035,AF9035-AE9035))</f>
        <v>0</v>
      </c>
      <c r="AH9035" s="137">
        <v>0.02</v>
      </c>
    </row>
    <row r="9036" spans="1:34" s="173" customFormat="1" x14ac:dyDescent="0.55000000000000004">
      <c r="A9036" s="241"/>
      <c r="B9036" s="123"/>
      <c r="C9036" s="123"/>
      <c r="D9036" s="135"/>
      <c r="E9036" s="123"/>
      <c r="F9036" s="123"/>
      <c r="G9036" s="123"/>
      <c r="H9036" s="123"/>
      <c r="I9036" s="136"/>
      <c r="J9036" s="123"/>
      <c r="K9036" s="137"/>
      <c r="L9036" s="137" t="s">
        <v>63</v>
      </c>
      <c r="M9036" s="137">
        <f>SUM(M9034:M9035)</f>
        <v>1334000</v>
      </c>
      <c r="N9036" s="123"/>
      <c r="O9036" s="108"/>
      <c r="P9036" s="138"/>
      <c r="Q9036" s="108"/>
      <c r="R9036" s="108"/>
      <c r="S9036" s="139"/>
      <c r="T9036" s="123"/>
      <c r="U9036" s="123"/>
      <c r="V9036" s="123"/>
      <c r="W9036" s="137"/>
      <c r="X9036" s="136"/>
      <c r="Y9036" s="137"/>
      <c r="Z9036" s="137"/>
      <c r="AA9036" s="119"/>
      <c r="AB9036" s="119"/>
      <c r="AC9036" s="137"/>
      <c r="AD9036" s="137"/>
      <c r="AE9036" s="137">
        <f>SUM(AE9034:AE9035)</f>
        <v>2999619.2</v>
      </c>
      <c r="AF9036" s="137"/>
      <c r="AG9036" s="137">
        <f>SUM(AG9034:AG9035)</f>
        <v>0</v>
      </c>
      <c r="AH9036" s="137"/>
    </row>
    <row r="9037" spans="1:34" s="173" customFormat="1" x14ac:dyDescent="0.55000000000000004">
      <c r="A9037" s="122" t="s">
        <v>12311</v>
      </c>
      <c r="B9037" s="123">
        <v>4194</v>
      </c>
      <c r="C9037" s="123">
        <v>9929</v>
      </c>
      <c r="D9037" s="135">
        <v>1032</v>
      </c>
      <c r="E9037" s="123" t="s">
        <v>37</v>
      </c>
      <c r="F9037" s="123"/>
      <c r="G9037" s="123">
        <v>0</v>
      </c>
      <c r="H9037" s="123">
        <v>1</v>
      </c>
      <c r="I9037" s="136">
        <v>2</v>
      </c>
      <c r="J9037" s="123" t="s">
        <v>35</v>
      </c>
      <c r="K9037" s="137">
        <f>((G9037*400)+(H9037*100))+I9037</f>
        <v>102</v>
      </c>
      <c r="L9037" s="137">
        <v>225</v>
      </c>
      <c r="M9037" s="137">
        <f>K9037*L9037</f>
        <v>22950</v>
      </c>
      <c r="N9037" s="123">
        <v>1</v>
      </c>
      <c r="O9037" s="108" t="s">
        <v>12309</v>
      </c>
      <c r="P9037" s="138">
        <v>8570873000901</v>
      </c>
      <c r="Q9037" s="108" t="s">
        <v>12310</v>
      </c>
      <c r="R9037" s="108" t="s">
        <v>12312</v>
      </c>
      <c r="S9037" s="139"/>
      <c r="T9037" s="123" t="s">
        <v>51</v>
      </c>
      <c r="U9037" s="123" t="s">
        <v>45</v>
      </c>
      <c r="V9037" s="123" t="s">
        <v>52</v>
      </c>
      <c r="W9037" s="137">
        <v>131.88999999999999</v>
      </c>
      <c r="X9037" s="136">
        <v>100</v>
      </c>
      <c r="Y9037" s="137">
        <v>6750</v>
      </c>
      <c r="Z9037" s="137">
        <f>W9037*Y9037</f>
        <v>890257.49999999988</v>
      </c>
      <c r="AA9037" s="119">
        <v>1</v>
      </c>
      <c r="AB9037" s="119">
        <v>1</v>
      </c>
      <c r="AC9037" s="137">
        <f>(Z9037*(100-AB9037))/100</f>
        <v>881354.92499999981</v>
      </c>
      <c r="AD9037" s="137">
        <f>IF(AND(AC9037="",M9037=""),0,IF((AC9037=""),M9037, IF( (M9037=""),AC9037,AC9037+M9037)))</f>
        <v>904304.92499999981</v>
      </c>
      <c r="AE9037" s="137">
        <f>IF( (X9037=""),AD9037*1,AD9037*(X9037/100) )</f>
        <v>904304.92499999981</v>
      </c>
      <c r="AF9037" s="137">
        <v>10000000</v>
      </c>
      <c r="AG9037" s="137">
        <v>22950</v>
      </c>
      <c r="AH9037" s="137">
        <v>0.02</v>
      </c>
    </row>
    <row r="9038" spans="1:34" s="173" customFormat="1" x14ac:dyDescent="0.55000000000000004">
      <c r="A9038" s="122"/>
      <c r="B9038" s="123"/>
      <c r="C9038" s="123"/>
      <c r="D9038" s="135"/>
      <c r="E9038" s="123"/>
      <c r="F9038" s="123"/>
      <c r="G9038" s="123"/>
      <c r="H9038" s="123"/>
      <c r="I9038" s="136"/>
      <c r="J9038" s="123"/>
      <c r="K9038" s="137"/>
      <c r="L9038" s="137" t="s">
        <v>63</v>
      </c>
      <c r="M9038" s="137">
        <f>SUM(M9037:M9037)</f>
        <v>22950</v>
      </c>
      <c r="N9038" s="123"/>
      <c r="O9038" s="108"/>
      <c r="P9038" s="138"/>
      <c r="Q9038" s="108"/>
      <c r="R9038" s="108"/>
      <c r="S9038" s="139"/>
      <c r="T9038" s="123"/>
      <c r="U9038" s="123"/>
      <c r="V9038" s="123"/>
      <c r="W9038" s="137"/>
      <c r="X9038" s="136"/>
      <c r="Y9038" s="137"/>
      <c r="Z9038" s="137"/>
      <c r="AA9038" s="119"/>
      <c r="AB9038" s="119"/>
      <c r="AC9038" s="137"/>
      <c r="AD9038" s="137"/>
      <c r="AE9038" s="137">
        <f>SUM(AE9037:AE9037)</f>
        <v>904304.92499999981</v>
      </c>
      <c r="AF9038" s="137"/>
      <c r="AG9038" s="137">
        <f>SUM(AG9037:AG9037)</f>
        <v>22950</v>
      </c>
      <c r="AH9038" s="137"/>
    </row>
    <row r="9039" spans="1:34" s="173" customFormat="1" x14ac:dyDescent="0.55000000000000004">
      <c r="A9039" s="122" t="s">
        <v>12315</v>
      </c>
      <c r="B9039" s="197">
        <v>4229</v>
      </c>
      <c r="C9039" s="197">
        <v>9911</v>
      </c>
      <c r="D9039" s="198"/>
      <c r="E9039" s="197" t="s">
        <v>37</v>
      </c>
      <c r="F9039" s="197"/>
      <c r="G9039" s="197">
        <v>2</v>
      </c>
      <c r="H9039" s="197">
        <v>0</v>
      </c>
      <c r="I9039" s="199">
        <v>51</v>
      </c>
      <c r="J9039" s="123" t="s">
        <v>38</v>
      </c>
      <c r="K9039" s="171">
        <f>((G9039*400)+(H9039*100))+I9039</f>
        <v>851</v>
      </c>
      <c r="L9039" s="171">
        <v>225</v>
      </c>
      <c r="M9039" s="171">
        <f>K9039*L9039</f>
        <v>191475</v>
      </c>
      <c r="N9039" s="197"/>
      <c r="O9039" s="122"/>
      <c r="P9039" s="200"/>
      <c r="Q9039" s="122"/>
      <c r="R9039" s="122"/>
      <c r="S9039" s="170"/>
      <c r="T9039" s="197"/>
      <c r="U9039" s="197"/>
      <c r="V9039" s="197"/>
      <c r="W9039" s="171"/>
      <c r="X9039" s="199"/>
      <c r="Y9039" s="171"/>
      <c r="Z9039" s="171"/>
      <c r="AA9039" s="201"/>
      <c r="AB9039" s="201"/>
      <c r="AC9039" s="171"/>
      <c r="AD9039" s="171">
        <f>IF(AND(AC9039="",M9039=""),0,IF((AC9039=""),M9039,IF((M9039=""),AC9039,AC9039+M9039)))</f>
        <v>191475</v>
      </c>
      <c r="AE9039" s="171">
        <f>IF( (X9039=""),AD9039*1,AD9039*(X9039/100) )</f>
        <v>191475</v>
      </c>
      <c r="AF9039" s="171">
        <v>0</v>
      </c>
      <c r="AG9039" s="171">
        <f>IF((AF9039-AE9039) &gt; 1,0,IF((AF9039-AE9039)&lt;0,AE9039-AF9039,AF9039-AE9039))</f>
        <v>191475</v>
      </c>
      <c r="AH9039" s="171">
        <v>0.01</v>
      </c>
    </row>
    <row r="9040" spans="1:34" s="173" customFormat="1" x14ac:dyDescent="0.55000000000000004">
      <c r="A9040" s="122"/>
      <c r="B9040" s="197">
        <v>4230</v>
      </c>
      <c r="C9040" s="197">
        <v>9912</v>
      </c>
      <c r="D9040" s="198"/>
      <c r="E9040" s="197" t="s">
        <v>37</v>
      </c>
      <c r="F9040" s="197"/>
      <c r="G9040" s="197">
        <v>7</v>
      </c>
      <c r="H9040" s="197">
        <v>1</v>
      </c>
      <c r="I9040" s="199">
        <v>7</v>
      </c>
      <c r="J9040" s="123" t="s">
        <v>38</v>
      </c>
      <c r="K9040" s="171">
        <f>((G9040*400)+(H9040*100))+I9040</f>
        <v>2907</v>
      </c>
      <c r="L9040" s="171">
        <v>225</v>
      </c>
      <c r="M9040" s="171">
        <f>K9040*L9040</f>
        <v>654075</v>
      </c>
      <c r="N9040" s="197"/>
      <c r="O9040" s="122"/>
      <c r="P9040" s="200"/>
      <c r="Q9040" s="122"/>
      <c r="R9040" s="122"/>
      <c r="S9040" s="170"/>
      <c r="T9040" s="197"/>
      <c r="U9040" s="197"/>
      <c r="V9040" s="197"/>
      <c r="W9040" s="171"/>
      <c r="X9040" s="199"/>
      <c r="Y9040" s="171"/>
      <c r="Z9040" s="171"/>
      <c r="AA9040" s="201"/>
      <c r="AB9040" s="201"/>
      <c r="AC9040" s="171"/>
      <c r="AD9040" s="171">
        <f>IF(AND(AC9040="",M9040=""),0,IF((AC9040=""),M9040,IF((M9040=""),AC9040,AC9040+M9040)))</f>
        <v>654075</v>
      </c>
      <c r="AE9040" s="171">
        <f>IF( (X9040=""),AD9040*1,AD9040*(X9040/100) )</f>
        <v>654075</v>
      </c>
      <c r="AF9040" s="171">
        <v>0</v>
      </c>
      <c r="AG9040" s="171">
        <f>IF((AF9040-AE9040) &gt; 1,0,IF((AF9040-AE9040)&lt;0,AE9040-AF9040,AF9040-AE9040))</f>
        <v>654075</v>
      </c>
      <c r="AH9040" s="171">
        <v>0.01</v>
      </c>
    </row>
    <row r="9041" spans="1:34" s="173" customFormat="1" x14ac:dyDescent="0.55000000000000004">
      <c r="A9041" s="122"/>
      <c r="B9041" s="197">
        <v>4231</v>
      </c>
      <c r="C9041" s="197">
        <v>6102</v>
      </c>
      <c r="D9041" s="198" t="s">
        <v>12316</v>
      </c>
      <c r="E9041" s="197" t="s">
        <v>34</v>
      </c>
      <c r="F9041" s="197">
        <v>16393</v>
      </c>
      <c r="G9041" s="197">
        <v>0</v>
      </c>
      <c r="H9041" s="197">
        <v>3</v>
      </c>
      <c r="I9041" s="199">
        <v>30</v>
      </c>
      <c r="J9041" s="123" t="s">
        <v>35</v>
      </c>
      <c r="K9041" s="171">
        <f>((G9041*400)+(H9041*100))+I9041</f>
        <v>330</v>
      </c>
      <c r="L9041" s="171">
        <v>7250</v>
      </c>
      <c r="M9041" s="171">
        <f>K9041*L9041</f>
        <v>2392500</v>
      </c>
      <c r="N9041" s="197">
        <v>1</v>
      </c>
      <c r="O9041" s="122" t="s">
        <v>12313</v>
      </c>
      <c r="P9041" s="200"/>
      <c r="Q9041" s="122" t="s">
        <v>12314</v>
      </c>
      <c r="R9041" s="122" t="s">
        <v>15306</v>
      </c>
      <c r="S9041" s="170"/>
      <c r="T9041" s="197" t="s">
        <v>5555</v>
      </c>
      <c r="U9041" s="197" t="s">
        <v>45</v>
      </c>
      <c r="V9041" s="197" t="s">
        <v>75</v>
      </c>
      <c r="W9041" s="171">
        <v>323</v>
      </c>
      <c r="X9041" s="199">
        <v>33.340000000000003</v>
      </c>
      <c r="Y9041" s="171">
        <v>9200</v>
      </c>
      <c r="Z9041" s="171">
        <f>W9041*Y9041</f>
        <v>2971600</v>
      </c>
      <c r="AA9041" s="201">
        <v>20</v>
      </c>
      <c r="AB9041" s="201">
        <v>30</v>
      </c>
      <c r="AC9041" s="171">
        <f>(Z9041*(100-AB9041))/100</f>
        <v>2080120</v>
      </c>
      <c r="AD9041" s="171">
        <f>IF(AND(AC9041="",M9041=""),0,IF((AC9041=""),M9041, IF( (M9041=""),AC9041,SUM(AC9041:AC9043)+M9041)))</f>
        <v>8474590</v>
      </c>
      <c r="AE9041" s="171">
        <f>IF( (X9041=""),AD9041*1,AD9041*(X9041/100) )</f>
        <v>2825428.3060000003</v>
      </c>
      <c r="AF9041" s="171">
        <v>0</v>
      </c>
      <c r="AG9041" s="171">
        <f>IF((AF9041-AE9041) &gt; 1,0,IF((AF9041-AE9041)&lt;0,AE9041-AF9041,AF9041-AE9041))</f>
        <v>2825428.3060000003</v>
      </c>
      <c r="AH9041" s="171">
        <v>0.3</v>
      </c>
    </row>
    <row r="9042" spans="1:34" s="173" customFormat="1" x14ac:dyDescent="0.55000000000000004">
      <c r="A9042" s="122"/>
      <c r="B9042" s="197"/>
      <c r="C9042" s="197"/>
      <c r="D9042" s="198"/>
      <c r="E9042" s="197"/>
      <c r="F9042" s="197"/>
      <c r="G9042" s="197"/>
      <c r="H9042" s="197"/>
      <c r="I9042" s="199"/>
      <c r="J9042" s="123"/>
      <c r="K9042" s="171"/>
      <c r="L9042" s="171"/>
      <c r="M9042" s="171"/>
      <c r="N9042" s="197"/>
      <c r="O9042" s="122"/>
      <c r="P9042" s="200"/>
      <c r="Q9042" s="122"/>
      <c r="R9042" s="122"/>
      <c r="S9042" s="170"/>
      <c r="T9042" s="197" t="s">
        <v>5555</v>
      </c>
      <c r="U9042" s="197"/>
      <c r="V9042" s="197" t="s">
        <v>75</v>
      </c>
      <c r="W9042" s="171">
        <v>323</v>
      </c>
      <c r="X9042" s="199">
        <v>33.33</v>
      </c>
      <c r="Y9042" s="171">
        <v>9200</v>
      </c>
      <c r="Z9042" s="171">
        <f>W9042*Y9042</f>
        <v>2971600</v>
      </c>
      <c r="AA9042" s="201">
        <v>20</v>
      </c>
      <c r="AB9042" s="201">
        <v>30</v>
      </c>
      <c r="AC9042" s="171">
        <f>(Z9042*(100-AB9042))/100</f>
        <v>2080120</v>
      </c>
      <c r="AD9042" s="171">
        <f>IF(AND(AC9042="",M9041=""),0,IF((AC9042=""),M9041, IF( (M9041=""),AC9042,SUM(AC9041:AC9043)+M9041)))</f>
        <v>8474590</v>
      </c>
      <c r="AE9042" s="171">
        <f>IF( (X9042=""),AD9042*1,AD9042*(X9042/100) )</f>
        <v>2824580.8470000001</v>
      </c>
      <c r="AF9042" s="171">
        <v>0</v>
      </c>
      <c r="AG9042" s="171">
        <f>IF((AF9042-AE9042) &gt; 1,0,IF((AF9042-AE9042)&lt;0,AE9042-AF9042,AF9042-AE9042))</f>
        <v>2824580.8470000001</v>
      </c>
      <c r="AH9042" s="171">
        <v>0.3</v>
      </c>
    </row>
    <row r="9043" spans="1:34" s="173" customFormat="1" x14ac:dyDescent="0.55000000000000004">
      <c r="A9043" s="122"/>
      <c r="B9043" s="197"/>
      <c r="C9043" s="197"/>
      <c r="D9043" s="198"/>
      <c r="E9043" s="197"/>
      <c r="F9043" s="197"/>
      <c r="G9043" s="197"/>
      <c r="H9043" s="197"/>
      <c r="I9043" s="199"/>
      <c r="J9043" s="123"/>
      <c r="K9043" s="171"/>
      <c r="L9043" s="171"/>
      <c r="M9043" s="171"/>
      <c r="N9043" s="197">
        <v>2</v>
      </c>
      <c r="O9043" s="122" t="s">
        <v>12313</v>
      </c>
      <c r="P9043" s="200"/>
      <c r="Q9043" s="122" t="s">
        <v>12314</v>
      </c>
      <c r="R9043" s="122" t="s">
        <v>15306</v>
      </c>
      <c r="S9043" s="170"/>
      <c r="T9043" s="197" t="s">
        <v>6668</v>
      </c>
      <c r="U9043" s="197" t="s">
        <v>45</v>
      </c>
      <c r="V9043" s="197" t="s">
        <v>75</v>
      </c>
      <c r="W9043" s="171">
        <v>323</v>
      </c>
      <c r="X9043" s="199">
        <v>33.33</v>
      </c>
      <c r="Y9043" s="171">
        <v>8500</v>
      </c>
      <c r="Z9043" s="171">
        <f>W9043*Y9043</f>
        <v>2745500</v>
      </c>
      <c r="AA9043" s="201">
        <v>20</v>
      </c>
      <c r="AB9043" s="201">
        <v>30</v>
      </c>
      <c r="AC9043" s="171">
        <f>(Z9043*(100-AB9043))/100</f>
        <v>1921850</v>
      </c>
      <c r="AD9043" s="171">
        <f>IF(AND(AC9043="",M9041=""),0,IF((AC9043=""),M9041, IF( (M9041=""),AC9043,SUM(AC9041:AC9043)+M9041)))</f>
        <v>8474590</v>
      </c>
      <c r="AE9043" s="171">
        <f>IF( (X9043=""),AD9043*1,AD9043*(X9043/100) )</f>
        <v>2824580.8470000001</v>
      </c>
      <c r="AF9043" s="171">
        <v>0</v>
      </c>
      <c r="AG9043" s="171">
        <f>IF((AF9043-AE9043) &gt; 1,0,IF((AF9043-AE9043)&lt;0,AE9043-AF9043,AF9043-AE9043))</f>
        <v>2824580.8470000001</v>
      </c>
      <c r="AH9043" s="171">
        <v>0.3</v>
      </c>
    </row>
    <row r="9044" spans="1:34" s="173" customFormat="1" x14ac:dyDescent="0.55000000000000004">
      <c r="A9044" s="122"/>
      <c r="B9044" s="197"/>
      <c r="C9044" s="197"/>
      <c r="D9044" s="198"/>
      <c r="E9044" s="197"/>
      <c r="F9044" s="197"/>
      <c r="G9044" s="197"/>
      <c r="H9044" s="197"/>
      <c r="I9044" s="199"/>
      <c r="J9044" s="123"/>
      <c r="K9044" s="171"/>
      <c r="L9044" s="171" t="s">
        <v>63</v>
      </c>
      <c r="M9044" s="171">
        <f>SUM(M9039:M9043)</f>
        <v>3238050</v>
      </c>
      <c r="N9044" s="197"/>
      <c r="O9044" s="122"/>
      <c r="P9044" s="200"/>
      <c r="Q9044" s="122"/>
      <c r="R9044" s="122"/>
      <c r="S9044" s="170"/>
      <c r="T9044" s="197"/>
      <c r="U9044" s="197"/>
      <c r="V9044" s="197"/>
      <c r="W9044" s="171"/>
      <c r="X9044" s="199"/>
      <c r="Y9044" s="171"/>
      <c r="Z9044" s="171"/>
      <c r="AA9044" s="201"/>
      <c r="AB9044" s="201"/>
      <c r="AC9044" s="171"/>
      <c r="AD9044" s="171"/>
      <c r="AE9044" s="171">
        <f>SUM(AE9039:AE9043)</f>
        <v>9320140</v>
      </c>
      <c r="AF9044" s="171"/>
      <c r="AG9044" s="171">
        <f>SUM(AG9039:AG9043)</f>
        <v>9320140</v>
      </c>
      <c r="AH9044" s="171"/>
    </row>
    <row r="9045" spans="1:34" s="173" customFormat="1" x14ac:dyDescent="0.55000000000000004">
      <c r="A9045" s="122" t="s">
        <v>12317</v>
      </c>
      <c r="B9045" s="123">
        <v>4198</v>
      </c>
      <c r="C9045" s="123">
        <v>9808</v>
      </c>
      <c r="D9045" s="135"/>
      <c r="E9045" s="123" t="s">
        <v>37</v>
      </c>
      <c r="F9045" s="123"/>
      <c r="G9045" s="123">
        <v>0</v>
      </c>
      <c r="H9045" s="123">
        <v>0</v>
      </c>
      <c r="I9045" s="136">
        <v>42</v>
      </c>
      <c r="J9045" s="123" t="s">
        <v>52</v>
      </c>
      <c r="K9045" s="137">
        <f>((G9045*400)+(H9045*100))+I9045</f>
        <v>42</v>
      </c>
      <c r="L9045" s="137">
        <v>225</v>
      </c>
      <c r="M9045" s="137">
        <f>K9045*L9045</f>
        <v>9450</v>
      </c>
      <c r="N9045" s="123"/>
      <c r="O9045" s="108"/>
      <c r="P9045" s="138"/>
      <c r="Q9045" s="108"/>
      <c r="R9045" s="108"/>
      <c r="S9045" s="139"/>
      <c r="T9045" s="123"/>
      <c r="U9045" s="123"/>
      <c r="V9045" s="123"/>
      <c r="W9045" s="137"/>
      <c r="X9045" s="136"/>
      <c r="Y9045" s="137"/>
      <c r="Z9045" s="137"/>
      <c r="AA9045" s="119"/>
      <c r="AB9045" s="119"/>
      <c r="AC9045" s="137"/>
      <c r="AD9045" s="137">
        <f>IF(AND(AC9045="",M9045=""),0,IF((AC9045=""),M9045,IF((M9045=""),AC9045,AC9045+M9045)))</f>
        <v>9450</v>
      </c>
      <c r="AE9045" s="137">
        <f>IF( (X9045=""),AD9045*1,AD9045*(X9045/100) )</f>
        <v>9450</v>
      </c>
      <c r="AF9045" s="137">
        <v>0</v>
      </c>
      <c r="AG9045" s="137">
        <f>IF((AF9045-AE9045) &gt; 1,0,IF((AF9045-AE9045)&lt;0,AE9045-AF9045,AF9045-AE9045))</f>
        <v>9450</v>
      </c>
      <c r="AH9045" s="137">
        <v>0.02</v>
      </c>
    </row>
    <row r="9046" spans="1:34" s="173" customFormat="1" x14ac:dyDescent="0.55000000000000004">
      <c r="A9046" s="122"/>
      <c r="B9046" s="123"/>
      <c r="C9046" s="123"/>
      <c r="D9046" s="135"/>
      <c r="E9046" s="123"/>
      <c r="F9046" s="123"/>
      <c r="G9046" s="123"/>
      <c r="H9046" s="123"/>
      <c r="I9046" s="136"/>
      <c r="J9046" s="123"/>
      <c r="K9046" s="137"/>
      <c r="L9046" s="137" t="s">
        <v>63</v>
      </c>
      <c r="M9046" s="137">
        <f>SUM(M9045:M9045)</f>
        <v>9450</v>
      </c>
      <c r="N9046" s="123"/>
      <c r="O9046" s="108"/>
      <c r="P9046" s="138"/>
      <c r="Q9046" s="108"/>
      <c r="R9046" s="108"/>
      <c r="S9046" s="139"/>
      <c r="T9046" s="123"/>
      <c r="U9046" s="123"/>
      <c r="V9046" s="123"/>
      <c r="W9046" s="137"/>
      <c r="X9046" s="136"/>
      <c r="Y9046" s="137"/>
      <c r="Z9046" s="137"/>
      <c r="AA9046" s="119"/>
      <c r="AB9046" s="119"/>
      <c r="AC9046" s="137"/>
      <c r="AD9046" s="137"/>
      <c r="AE9046" s="137">
        <f>SUM(AE9045:AE9045)</f>
        <v>9450</v>
      </c>
      <c r="AF9046" s="137"/>
      <c r="AG9046" s="137">
        <f>SUM(AG9045:AG9045)</f>
        <v>9450</v>
      </c>
      <c r="AH9046" s="137"/>
    </row>
    <row r="9047" spans="1:34" s="173" customFormat="1" x14ac:dyDescent="0.55000000000000004">
      <c r="A9047" s="122" t="s">
        <v>2551</v>
      </c>
      <c r="B9047" s="123">
        <v>4201</v>
      </c>
      <c r="C9047" s="123">
        <v>9064</v>
      </c>
      <c r="D9047" s="135" t="s">
        <v>12318</v>
      </c>
      <c r="E9047" s="123" t="s">
        <v>34</v>
      </c>
      <c r="F9047" s="123">
        <v>893</v>
      </c>
      <c r="G9047" s="123">
        <v>0</v>
      </c>
      <c r="H9047" s="123">
        <v>2</v>
      </c>
      <c r="I9047" s="136">
        <v>86</v>
      </c>
      <c r="J9047" s="123" t="s">
        <v>38</v>
      </c>
      <c r="K9047" s="137">
        <f>((G9047*400)+(H9047*100))+I9047</f>
        <v>286</v>
      </c>
      <c r="L9047" s="137">
        <v>800</v>
      </c>
      <c r="M9047" s="137">
        <f>K9047*L9047</f>
        <v>228800</v>
      </c>
      <c r="N9047" s="123"/>
      <c r="O9047" s="108"/>
      <c r="P9047" s="138"/>
      <c r="Q9047" s="108"/>
      <c r="R9047" s="108"/>
      <c r="S9047" s="139"/>
      <c r="T9047" s="123"/>
      <c r="U9047" s="123"/>
      <c r="V9047" s="123"/>
      <c r="W9047" s="137"/>
      <c r="X9047" s="136"/>
      <c r="Y9047" s="137"/>
      <c r="Z9047" s="137"/>
      <c r="AA9047" s="119"/>
      <c r="AB9047" s="119"/>
      <c r="AC9047" s="137"/>
      <c r="AD9047" s="137">
        <f>IF(AND(AC9047="",M9047=""),0,IF((AC9047=""),M9047,IF((M9047=""),AC9047,AC9047+M9047)))</f>
        <v>228800</v>
      </c>
      <c r="AE9047" s="137">
        <f>IF( (X9047=""),AD9047*1,AD9047*(X9047/100) )</f>
        <v>228800</v>
      </c>
      <c r="AF9047" s="137">
        <v>50000000</v>
      </c>
      <c r="AG9047" s="137">
        <f>IF((AF9047-AE9047) &gt; 1,0,IF((AF9047-AE9047)&lt;0,AE9047-AF9047,AF9047-AE9047))</f>
        <v>0</v>
      </c>
      <c r="AH9047" s="137">
        <v>0.01</v>
      </c>
    </row>
    <row r="9048" spans="1:34" s="173" customFormat="1" x14ac:dyDescent="0.55000000000000004">
      <c r="A9048" s="122"/>
      <c r="B9048" s="123"/>
      <c r="C9048" s="123"/>
      <c r="D9048" s="135"/>
      <c r="E9048" s="123"/>
      <c r="F9048" s="123"/>
      <c r="G9048" s="123"/>
      <c r="H9048" s="123"/>
      <c r="I9048" s="136"/>
      <c r="J9048" s="123"/>
      <c r="K9048" s="137"/>
      <c r="L9048" s="137" t="s">
        <v>63</v>
      </c>
      <c r="M9048" s="137">
        <f>SUM(M9047:M9047)</f>
        <v>228800</v>
      </c>
      <c r="N9048" s="123"/>
      <c r="O9048" s="108"/>
      <c r="P9048" s="138"/>
      <c r="Q9048" s="108"/>
      <c r="R9048" s="108"/>
      <c r="S9048" s="139"/>
      <c r="T9048" s="123"/>
      <c r="U9048" s="123"/>
      <c r="V9048" s="123"/>
      <c r="W9048" s="137"/>
      <c r="X9048" s="136"/>
      <c r="Y9048" s="137"/>
      <c r="Z9048" s="137"/>
      <c r="AA9048" s="119"/>
      <c r="AB9048" s="119"/>
      <c r="AC9048" s="137"/>
      <c r="AD9048" s="137"/>
      <c r="AE9048" s="137">
        <f>SUM(AE9047:AE9047)</f>
        <v>228800</v>
      </c>
      <c r="AF9048" s="137"/>
      <c r="AG9048" s="137">
        <f>SUM(AG9047:AG9047)</f>
        <v>0</v>
      </c>
      <c r="AH9048" s="137"/>
    </row>
    <row r="9049" spans="1:34" s="99" customFormat="1" x14ac:dyDescent="0.55000000000000004">
      <c r="A9049" s="107" t="s">
        <v>15536</v>
      </c>
      <c r="B9049" s="161">
        <v>4375</v>
      </c>
      <c r="C9049" s="161">
        <v>10764</v>
      </c>
      <c r="D9049" s="162" t="s">
        <v>15537</v>
      </c>
      <c r="E9049" s="161" t="s">
        <v>34</v>
      </c>
      <c r="F9049" s="161">
        <v>24785</v>
      </c>
      <c r="G9049" s="161">
        <v>0</v>
      </c>
      <c r="H9049" s="161">
        <v>0</v>
      </c>
      <c r="I9049" s="163">
        <v>19</v>
      </c>
      <c r="J9049" s="161" t="s">
        <v>35</v>
      </c>
      <c r="K9049" s="121">
        <f>((G9049*400)+(H9049*100))+I9049</f>
        <v>19</v>
      </c>
      <c r="L9049" s="121">
        <v>14500</v>
      </c>
      <c r="M9049" s="121">
        <f>K9049*L9049</f>
        <v>275500</v>
      </c>
      <c r="N9049" s="161">
        <v>1</v>
      </c>
      <c r="O9049" s="164" t="s">
        <v>15534</v>
      </c>
      <c r="P9049" s="165">
        <v>3102100207168</v>
      </c>
      <c r="Q9049" s="164" t="s">
        <v>15535</v>
      </c>
      <c r="R9049" s="164" t="s">
        <v>15538</v>
      </c>
      <c r="S9049" s="166"/>
      <c r="T9049" s="161" t="s">
        <v>44</v>
      </c>
      <c r="U9049" s="161" t="s">
        <v>45</v>
      </c>
      <c r="V9049" s="161" t="s">
        <v>52</v>
      </c>
      <c r="W9049" s="121">
        <v>108</v>
      </c>
      <c r="X9049" s="163">
        <v>100</v>
      </c>
      <c r="Y9049" s="121">
        <v>7150</v>
      </c>
      <c r="Z9049" s="121">
        <f>W9049*Y9049</f>
        <v>772200</v>
      </c>
      <c r="AA9049" s="167">
        <v>9</v>
      </c>
      <c r="AB9049" s="167">
        <v>9</v>
      </c>
      <c r="AC9049" s="121">
        <f>(Z9049*(100-AB9049))/100</f>
        <v>702702</v>
      </c>
      <c r="AD9049" s="121">
        <f>IF(AND(AC9049="",M9049=""),0,IF((AC9049=""),M9049, IF( (M9049=""),AC9049,SUM(AC9049:AC9049)+M9049)))</f>
        <v>978202</v>
      </c>
      <c r="AE9049" s="121">
        <f>IF( (X9049=""),AD9049*1,AD9049*(X9049/100) )</f>
        <v>978202</v>
      </c>
      <c r="AF9049" s="121">
        <v>0</v>
      </c>
      <c r="AG9049" s="121">
        <f>IF((AF9049-AE9049) &gt; 1,0,IF((AF9049-AE9049)&lt;0,AE9049-AF9049,AF9049-AE9049))</f>
        <v>978202</v>
      </c>
      <c r="AH9049" s="121">
        <v>0.02</v>
      </c>
    </row>
    <row r="9050" spans="1:34" s="99" customFormat="1" x14ac:dyDescent="0.55000000000000004">
      <c r="A9050" s="107"/>
      <c r="B9050" s="161"/>
      <c r="C9050" s="161"/>
      <c r="D9050" s="162"/>
      <c r="E9050" s="161"/>
      <c r="F9050" s="161"/>
      <c r="G9050" s="161"/>
      <c r="H9050" s="161"/>
      <c r="I9050" s="163"/>
      <c r="J9050" s="161"/>
      <c r="K9050" s="121"/>
      <c r="L9050" s="121" t="s">
        <v>63</v>
      </c>
      <c r="M9050" s="121">
        <f>SUM(M9049:M9049)</f>
        <v>275500</v>
      </c>
      <c r="N9050" s="161"/>
      <c r="O9050" s="164"/>
      <c r="P9050" s="165"/>
      <c r="Q9050" s="164"/>
      <c r="R9050" s="164"/>
      <c r="S9050" s="166"/>
      <c r="T9050" s="161"/>
      <c r="U9050" s="161"/>
      <c r="V9050" s="161"/>
      <c r="W9050" s="121"/>
      <c r="X9050" s="163"/>
      <c r="Y9050" s="121"/>
      <c r="Z9050" s="121"/>
      <c r="AA9050" s="167"/>
      <c r="AB9050" s="167"/>
      <c r="AC9050" s="121"/>
      <c r="AD9050" s="121"/>
      <c r="AE9050" s="121">
        <f>SUM(AE9049:AE9049)</f>
        <v>978202</v>
      </c>
      <c r="AF9050" s="121"/>
      <c r="AG9050" s="121">
        <f>SUM(AG9049:AG9049)</f>
        <v>978202</v>
      </c>
      <c r="AH9050" s="121"/>
    </row>
    <row r="9051" spans="1:34" s="99" customFormat="1" x14ac:dyDescent="0.55000000000000004">
      <c r="A9051" s="107" t="s">
        <v>12210</v>
      </c>
      <c r="B9051" s="102">
        <v>4231</v>
      </c>
      <c r="C9051" s="102">
        <v>5622</v>
      </c>
      <c r="D9051" s="90" t="s">
        <v>12321</v>
      </c>
      <c r="E9051" s="102" t="s">
        <v>34</v>
      </c>
      <c r="F9051" s="102">
        <v>2304</v>
      </c>
      <c r="G9051" s="102">
        <v>0</v>
      </c>
      <c r="H9051" s="102">
        <v>3</v>
      </c>
      <c r="I9051" s="98">
        <v>95</v>
      </c>
      <c r="J9051" s="102" t="s">
        <v>35</v>
      </c>
      <c r="K9051" s="94">
        <f>((G9051*400)+(H9051*100))+I9051</f>
        <v>395</v>
      </c>
      <c r="L9051" s="94">
        <v>2425</v>
      </c>
      <c r="M9051" s="94">
        <f>K9051*L9051</f>
        <v>957875</v>
      </c>
      <c r="N9051" s="102">
        <v>1</v>
      </c>
      <c r="O9051" s="111" t="s">
        <v>12319</v>
      </c>
      <c r="P9051" s="96"/>
      <c r="Q9051" s="111" t="s">
        <v>12320</v>
      </c>
      <c r="R9051" s="111" t="s">
        <v>6978</v>
      </c>
      <c r="S9051" s="97" t="s">
        <v>12322</v>
      </c>
      <c r="T9051" s="102" t="s">
        <v>73</v>
      </c>
      <c r="U9051" s="102" t="s">
        <v>45</v>
      </c>
      <c r="V9051" s="102" t="s">
        <v>75</v>
      </c>
      <c r="W9051" s="94">
        <v>69.2</v>
      </c>
      <c r="X9051" s="98">
        <v>17.350000000000001</v>
      </c>
      <c r="Y9051" s="94">
        <v>6600</v>
      </c>
      <c r="Z9051" s="94">
        <f>W9051*Y9051</f>
        <v>456720</v>
      </c>
      <c r="AA9051" s="89">
        <v>18</v>
      </c>
      <c r="AB9051" s="89">
        <v>26</v>
      </c>
      <c r="AC9051" s="94">
        <f>(Z9051*(100-AB9051))/100</f>
        <v>337972.8</v>
      </c>
      <c r="AD9051" s="94">
        <f>IF(AND(AC9051="",M9051=""),0,IF((AC9051=""),M9051, IF( (M9051=""),AC9051,SUM(AC9051:AC9055)+M9051)))</f>
        <v>2915485.4299999997</v>
      </c>
      <c r="AE9051" s="94">
        <f>IF( (X9051=""),AD9051*1,AD9051*(X9051/100) )</f>
        <v>505836.72210499999</v>
      </c>
      <c r="AF9051" s="94">
        <v>0</v>
      </c>
      <c r="AG9051" s="94">
        <f>IF((AF9051-AE9051) &gt; 1,0,IF((AF9051-AE9051)&lt;0,AE9051-AF9051,AF9051-AE9051))</f>
        <v>505836.72210499999</v>
      </c>
      <c r="AH9051" s="94">
        <v>0.3</v>
      </c>
    </row>
    <row r="9052" spans="1:34" s="99" customFormat="1" x14ac:dyDescent="0.55000000000000004">
      <c r="A9052" s="107"/>
      <c r="B9052" s="102"/>
      <c r="C9052" s="102"/>
      <c r="D9052" s="90"/>
      <c r="E9052" s="102"/>
      <c r="F9052" s="102"/>
      <c r="G9052" s="102"/>
      <c r="H9052" s="102"/>
      <c r="I9052" s="98"/>
      <c r="J9052" s="102"/>
      <c r="K9052" s="94"/>
      <c r="L9052" s="94"/>
      <c r="M9052" s="94"/>
      <c r="N9052" s="102">
        <v>2</v>
      </c>
      <c r="O9052" s="111" t="s">
        <v>12319</v>
      </c>
      <c r="P9052" s="96"/>
      <c r="Q9052" s="111" t="s">
        <v>12320</v>
      </c>
      <c r="R9052" s="111" t="s">
        <v>6978</v>
      </c>
      <c r="S9052" s="97" t="s">
        <v>12323</v>
      </c>
      <c r="T9052" s="102" t="s">
        <v>51</v>
      </c>
      <c r="U9052" s="102" t="s">
        <v>45</v>
      </c>
      <c r="V9052" s="102" t="s">
        <v>52</v>
      </c>
      <c r="W9052" s="94">
        <v>188.16</v>
      </c>
      <c r="X9052" s="98">
        <v>47.17</v>
      </c>
      <c r="Y9052" s="94">
        <v>6750</v>
      </c>
      <c r="Z9052" s="94">
        <f>W9052*Y9052</f>
        <v>1270080</v>
      </c>
      <c r="AA9052" s="89">
        <v>18</v>
      </c>
      <c r="AB9052" s="89">
        <v>26</v>
      </c>
      <c r="AC9052" s="94">
        <f>(Z9052*(100-AB9052))/100</f>
        <v>939859.2</v>
      </c>
      <c r="AD9052" s="94">
        <f>IF(AND(AC9052="",M9051=""),0,IF((AC9052=""),M9051, IF( (M9051=""),AC9052,SUM(AC9051:AC9055)+M9051)))</f>
        <v>2915485.4299999997</v>
      </c>
      <c r="AE9052" s="94">
        <f>IF( (X9052=""),AD9052*1,AD9052*(X9052/100) )</f>
        <v>1375234.4773309999</v>
      </c>
      <c r="AF9052" s="94">
        <v>50000000</v>
      </c>
      <c r="AG9052" s="94">
        <f>IF((AF9052-AE9052) &gt; 1,0,IF((AF9052-AE9052)&lt;0,AE9052-AF9052,AF9052-AE9052))</f>
        <v>0</v>
      </c>
      <c r="AH9052" s="94">
        <v>0.02</v>
      </c>
    </row>
    <row r="9053" spans="1:34" s="99" customFormat="1" x14ac:dyDescent="0.55000000000000004">
      <c r="A9053" s="107"/>
      <c r="B9053" s="102"/>
      <c r="C9053" s="102"/>
      <c r="D9053" s="90"/>
      <c r="E9053" s="102"/>
      <c r="F9053" s="102"/>
      <c r="G9053" s="102"/>
      <c r="H9053" s="102"/>
      <c r="I9053" s="98"/>
      <c r="J9053" s="102"/>
      <c r="K9053" s="94"/>
      <c r="L9053" s="94"/>
      <c r="M9053" s="94"/>
      <c r="N9053" s="102">
        <v>3</v>
      </c>
      <c r="O9053" s="111" t="s">
        <v>12319</v>
      </c>
      <c r="P9053" s="96"/>
      <c r="Q9053" s="111" t="s">
        <v>12320</v>
      </c>
      <c r="R9053" s="111" t="s">
        <v>6978</v>
      </c>
      <c r="S9053" s="97" t="s">
        <v>12324</v>
      </c>
      <c r="T9053" s="102" t="s">
        <v>343</v>
      </c>
      <c r="U9053" s="102" t="s">
        <v>45</v>
      </c>
      <c r="V9053" s="102" t="s">
        <v>52</v>
      </c>
      <c r="W9053" s="94">
        <v>31.92</v>
      </c>
      <c r="X9053" s="98">
        <v>8</v>
      </c>
      <c r="Y9053" s="94">
        <v>5600</v>
      </c>
      <c r="Z9053" s="94">
        <f>W9053*Y9053</f>
        <v>178752</v>
      </c>
      <c r="AA9053" s="89">
        <v>18</v>
      </c>
      <c r="AB9053" s="89">
        <v>26</v>
      </c>
      <c r="AC9053" s="94">
        <f>(Z9053*(100-AB9053))/100</f>
        <v>132276.48000000001</v>
      </c>
      <c r="AD9053" s="94">
        <f>IF(AND(AC9053="",M9051=""),0,IF((AC9053=""),M9051, IF( (M9051=""),AC9053,SUM(AC9051:AC9055)+M9051)))</f>
        <v>2915485.4299999997</v>
      </c>
      <c r="AE9053" s="94">
        <f>IF( (X9053=""),AD9053*1,AD9053*(X9053/100) )</f>
        <v>233238.83439999999</v>
      </c>
      <c r="AF9053" s="94">
        <v>50000000</v>
      </c>
      <c r="AG9053" s="94">
        <f>IF((AF9053-AE9053) &gt; 1,0,IF((AF9053-AE9053)&lt;0,AE9053-AF9053,AF9053-AE9053))</f>
        <v>0</v>
      </c>
      <c r="AH9053" s="94">
        <v>0.02</v>
      </c>
    </row>
    <row r="9054" spans="1:34" s="99" customFormat="1" x14ac:dyDescent="0.55000000000000004">
      <c r="A9054" s="107"/>
      <c r="B9054" s="102"/>
      <c r="C9054" s="102"/>
      <c r="D9054" s="90"/>
      <c r="E9054" s="102"/>
      <c r="F9054" s="102"/>
      <c r="G9054" s="102"/>
      <c r="H9054" s="102"/>
      <c r="I9054" s="98"/>
      <c r="J9054" s="102"/>
      <c r="K9054" s="94"/>
      <c r="L9054" s="94"/>
      <c r="M9054" s="94"/>
      <c r="N9054" s="102">
        <v>4</v>
      </c>
      <c r="O9054" s="111" t="s">
        <v>12319</v>
      </c>
      <c r="P9054" s="96"/>
      <c r="Q9054" s="111" t="s">
        <v>12320</v>
      </c>
      <c r="R9054" s="111" t="s">
        <v>6978</v>
      </c>
      <c r="S9054" s="97" t="s">
        <v>12325</v>
      </c>
      <c r="T9054" s="102" t="s">
        <v>51</v>
      </c>
      <c r="U9054" s="102" t="s">
        <v>45</v>
      </c>
      <c r="V9054" s="102" t="s">
        <v>52</v>
      </c>
      <c r="W9054" s="94">
        <v>109.61</v>
      </c>
      <c r="X9054" s="98">
        <v>27.48</v>
      </c>
      <c r="Y9054" s="94">
        <v>6750</v>
      </c>
      <c r="Z9054" s="94">
        <f>W9054*Y9054</f>
        <v>739867.5</v>
      </c>
      <c r="AA9054" s="89">
        <v>18</v>
      </c>
      <c r="AB9054" s="89">
        <v>26</v>
      </c>
      <c r="AC9054" s="94">
        <f>(Z9054*(100-AB9054))/100</f>
        <v>547501.94999999995</v>
      </c>
      <c r="AD9054" s="94">
        <f>IF(AND(AC9054="",M9051=""),0,IF((AC9054=""),M9051, IF( (M9051=""),AC9054,SUM(AC9051:AC9055)+M9051)))</f>
        <v>2915485.4299999997</v>
      </c>
      <c r="AE9054" s="94">
        <f>IF( (X9054=""),AD9054*1,AD9054*(X9054/100) )</f>
        <v>801175.39616399992</v>
      </c>
      <c r="AF9054" s="94">
        <v>50000000</v>
      </c>
      <c r="AG9054" s="94">
        <f>IF((AF9054-AE9054) &gt; 1,0,IF((AF9054-AE9054)&lt;0,AE9054-AF9054,AF9054-AE9054))</f>
        <v>0</v>
      </c>
      <c r="AH9054" s="94">
        <v>0.02</v>
      </c>
    </row>
    <row r="9055" spans="1:34" s="99" customFormat="1" x14ac:dyDescent="0.55000000000000004">
      <c r="A9055" s="107"/>
      <c r="B9055" s="102"/>
      <c r="C9055" s="102"/>
      <c r="D9055" s="90"/>
      <c r="E9055" s="102"/>
      <c r="F9055" s="102"/>
      <c r="G9055" s="102"/>
      <c r="H9055" s="102"/>
      <c r="I9055" s="98"/>
      <c r="J9055" s="102"/>
      <c r="K9055" s="94"/>
      <c r="L9055" s="94" t="s">
        <v>63</v>
      </c>
      <c r="M9055" s="94">
        <f>SUM(M9051:M9054)</f>
        <v>957875</v>
      </c>
      <c r="N9055" s="102"/>
      <c r="O9055" s="111"/>
      <c r="P9055" s="96"/>
      <c r="Q9055" s="111"/>
      <c r="R9055" s="111"/>
      <c r="S9055" s="97"/>
      <c r="T9055" s="102"/>
      <c r="U9055" s="102"/>
      <c r="V9055" s="102"/>
      <c r="W9055" s="94"/>
      <c r="X9055" s="98"/>
      <c r="Y9055" s="94"/>
      <c r="Z9055" s="94"/>
      <c r="AA9055" s="89"/>
      <c r="AB9055" s="89"/>
      <c r="AC9055" s="94"/>
      <c r="AD9055" s="94"/>
      <c r="AE9055" s="94">
        <f>SUM(AE9051:AE9054)</f>
        <v>2915485.4299999997</v>
      </c>
      <c r="AF9055" s="94"/>
      <c r="AG9055" s="94">
        <f>SUM(AG9051:AG9054)</f>
        <v>505836.72210499999</v>
      </c>
      <c r="AH9055" s="94"/>
    </row>
    <row r="9056" spans="1:34" s="173" customFormat="1" x14ac:dyDescent="0.55000000000000004">
      <c r="A9056" s="122" t="s">
        <v>11586</v>
      </c>
      <c r="B9056" s="123">
        <v>4220</v>
      </c>
      <c r="C9056" s="123">
        <v>9006</v>
      </c>
      <c r="D9056" s="135" t="s">
        <v>12330</v>
      </c>
      <c r="E9056" s="123" t="s">
        <v>34</v>
      </c>
      <c r="F9056" s="123">
        <v>17024</v>
      </c>
      <c r="G9056" s="123">
        <v>3</v>
      </c>
      <c r="H9056" s="123">
        <v>2</v>
      </c>
      <c r="I9056" s="136">
        <v>41</v>
      </c>
      <c r="J9056" s="123" t="s">
        <v>38</v>
      </c>
      <c r="K9056" s="137">
        <f>((G9056*400)+(H9056*100))+I9056</f>
        <v>1441</v>
      </c>
      <c r="L9056" s="137">
        <v>250</v>
      </c>
      <c r="M9056" s="137">
        <f>K9056*L9056</f>
        <v>360250</v>
      </c>
      <c r="N9056" s="123"/>
      <c r="O9056" s="108"/>
      <c r="P9056" s="138"/>
      <c r="Q9056" s="108"/>
      <c r="R9056" s="108"/>
      <c r="S9056" s="139"/>
      <c r="T9056" s="123"/>
      <c r="U9056" s="123"/>
      <c r="V9056" s="123"/>
      <c r="W9056" s="137"/>
      <c r="X9056" s="136"/>
      <c r="Y9056" s="137"/>
      <c r="Z9056" s="137"/>
      <c r="AA9056" s="119"/>
      <c r="AB9056" s="119"/>
      <c r="AC9056" s="137"/>
      <c r="AD9056" s="137">
        <f>IF(AND(AC9056="",M9056=""),0,IF((AC9056=""),M9056,IF((M9056=""),AC9056,AC9056+M9056)))</f>
        <v>360250</v>
      </c>
      <c r="AE9056" s="137">
        <f>IF( (X9056=""),AD9056*1,AD9056*(X9056/100) )</f>
        <v>360250</v>
      </c>
      <c r="AF9056" s="137">
        <v>50000000</v>
      </c>
      <c r="AG9056" s="137">
        <f>IF((AF9056-AE9056) &gt; 1,0,IF((AF9056-AE9056)&lt;0,AE9056-AF9056,AF9056-AE9056))</f>
        <v>0</v>
      </c>
      <c r="AH9056" s="137">
        <v>0.01</v>
      </c>
    </row>
    <row r="9057" spans="1:34" s="173" customFormat="1" x14ac:dyDescent="0.55000000000000004">
      <c r="A9057" s="122"/>
      <c r="B9057" s="123">
        <v>4221</v>
      </c>
      <c r="C9057" s="123">
        <v>8969</v>
      </c>
      <c r="D9057" s="135" t="s">
        <v>12331</v>
      </c>
      <c r="E9057" s="123" t="s">
        <v>34</v>
      </c>
      <c r="F9057" s="123">
        <v>17430</v>
      </c>
      <c r="G9057" s="123">
        <v>0</v>
      </c>
      <c r="H9057" s="123">
        <v>2</v>
      </c>
      <c r="I9057" s="136">
        <v>38</v>
      </c>
      <c r="J9057" s="123" t="s">
        <v>38</v>
      </c>
      <c r="K9057" s="137">
        <f>((G9057*400)+(H9057*100))+I9057</f>
        <v>238</v>
      </c>
      <c r="L9057" s="137">
        <v>800</v>
      </c>
      <c r="M9057" s="137">
        <f>K9057*L9057</f>
        <v>190400</v>
      </c>
      <c r="N9057" s="123"/>
      <c r="O9057" s="108"/>
      <c r="P9057" s="138"/>
      <c r="Q9057" s="108"/>
      <c r="R9057" s="108"/>
      <c r="S9057" s="139"/>
      <c r="T9057" s="123"/>
      <c r="U9057" s="123"/>
      <c r="V9057" s="123"/>
      <c r="W9057" s="137"/>
      <c r="X9057" s="136"/>
      <c r="Y9057" s="137"/>
      <c r="Z9057" s="137"/>
      <c r="AA9057" s="119"/>
      <c r="AB9057" s="119"/>
      <c r="AC9057" s="137"/>
      <c r="AD9057" s="137">
        <f>IF(AND(AC9057="",M9057=""),0,IF((AC9057=""),M9057,IF((M9057=""),AC9057,AC9057+M9057)))</f>
        <v>190400</v>
      </c>
      <c r="AE9057" s="137">
        <f>IF( (X9057=""),AD9057*1,AD9057*(X9057/100) )</f>
        <v>190400</v>
      </c>
      <c r="AF9057" s="137">
        <v>50000000</v>
      </c>
      <c r="AG9057" s="137">
        <f>IF((AF9057-AE9057) &gt; 1,0,IF((AF9057-AE9057)&lt;0,AE9057-AF9057,AF9057-AE9057))</f>
        <v>0</v>
      </c>
      <c r="AH9057" s="137">
        <v>0.01</v>
      </c>
    </row>
    <row r="9058" spans="1:34" s="173" customFormat="1" x14ac:dyDescent="0.55000000000000004">
      <c r="A9058" s="122" t="s">
        <v>11586</v>
      </c>
      <c r="B9058" s="123">
        <v>4203</v>
      </c>
      <c r="C9058" s="123">
        <v>8321</v>
      </c>
      <c r="D9058" s="135" t="s">
        <v>12328</v>
      </c>
      <c r="E9058" s="123" t="s">
        <v>34</v>
      </c>
      <c r="F9058" s="123">
        <v>6998</v>
      </c>
      <c r="G9058" s="123">
        <v>4</v>
      </c>
      <c r="H9058" s="123">
        <v>3</v>
      </c>
      <c r="I9058" s="136">
        <v>23</v>
      </c>
      <c r="J9058" s="123" t="s">
        <v>38</v>
      </c>
      <c r="K9058" s="137">
        <f>((G9058*400)+(H9058*100))+I9058</f>
        <v>1923</v>
      </c>
      <c r="L9058" s="137">
        <v>250</v>
      </c>
      <c r="M9058" s="137">
        <f>K9058*L9058</f>
        <v>480750</v>
      </c>
      <c r="N9058" s="123"/>
      <c r="O9058" s="108"/>
      <c r="P9058" s="138"/>
      <c r="Q9058" s="108"/>
      <c r="R9058" s="108"/>
      <c r="S9058" s="139"/>
      <c r="T9058" s="123"/>
      <c r="U9058" s="123"/>
      <c r="V9058" s="123"/>
      <c r="W9058" s="137"/>
      <c r="X9058" s="136"/>
      <c r="Y9058" s="137"/>
      <c r="Z9058" s="137"/>
      <c r="AA9058" s="119"/>
      <c r="AB9058" s="119"/>
      <c r="AC9058" s="137"/>
      <c r="AD9058" s="137">
        <f>IF(AND(AC9058="",M9058=""),0,IF((AC9058=""),M9058,IF((M9058=""),AC9058,AC9058+M9058)))</f>
        <v>480750</v>
      </c>
      <c r="AE9058" s="137">
        <f>IF( (X9058=""),AD9058*1,AD9058*(X9058/100) )</f>
        <v>480750</v>
      </c>
      <c r="AF9058" s="137">
        <v>50000000</v>
      </c>
      <c r="AG9058" s="137">
        <f>IF((AF9058-AE9058) &gt; 1,0,IF((AF9058-AE9058)&lt;0,AE9058-AF9058,AF9058-AE9058))</f>
        <v>0</v>
      </c>
      <c r="AH9058" s="137">
        <v>0.01</v>
      </c>
    </row>
    <row r="9059" spans="1:34" s="173" customFormat="1" x14ac:dyDescent="0.55000000000000004">
      <c r="A9059" s="122"/>
      <c r="B9059" s="123">
        <v>4204</v>
      </c>
      <c r="C9059" s="123">
        <v>8968</v>
      </c>
      <c r="D9059" s="135" t="s">
        <v>12329</v>
      </c>
      <c r="E9059" s="123" t="s">
        <v>34</v>
      </c>
      <c r="F9059" s="123">
        <v>8889</v>
      </c>
      <c r="G9059" s="123">
        <v>15</v>
      </c>
      <c r="H9059" s="123">
        <v>0</v>
      </c>
      <c r="I9059" s="136">
        <v>54</v>
      </c>
      <c r="J9059" s="123" t="s">
        <v>38</v>
      </c>
      <c r="K9059" s="137">
        <f>((G9059*400)+(H9059*100))+I9059</f>
        <v>6054</v>
      </c>
      <c r="L9059" s="137">
        <v>325</v>
      </c>
      <c r="M9059" s="137">
        <f>K9059*L9059</f>
        <v>1967550</v>
      </c>
      <c r="N9059" s="123"/>
      <c r="O9059" s="108"/>
      <c r="P9059" s="138"/>
      <c r="Q9059" s="108"/>
      <c r="R9059" s="108"/>
      <c r="S9059" s="139"/>
      <c r="T9059" s="123"/>
      <c r="U9059" s="123"/>
      <c r="V9059" s="123"/>
      <c r="W9059" s="137"/>
      <c r="X9059" s="136"/>
      <c r="Y9059" s="137"/>
      <c r="Z9059" s="137"/>
      <c r="AA9059" s="119"/>
      <c r="AB9059" s="119"/>
      <c r="AC9059" s="137"/>
      <c r="AD9059" s="137">
        <f>IF(AND(AC9059="",M9059=""),0,IF((AC9059=""),M9059,IF((M9059=""),AC9059,AC9059+M9059)))</f>
        <v>1967550</v>
      </c>
      <c r="AE9059" s="137">
        <f>IF( (X9059=""),AD9059*1,AD9059*(X9059/100) )</f>
        <v>1967550</v>
      </c>
      <c r="AF9059" s="137">
        <v>50000000</v>
      </c>
      <c r="AG9059" s="137">
        <f>IF((AF9059-AE9059) &gt; 1,0,IF((AF9059-AE9059)&lt;0,AE9059-AF9059,AF9059-AE9059))</f>
        <v>0</v>
      </c>
      <c r="AH9059" s="137">
        <v>0.01</v>
      </c>
    </row>
    <row r="9060" spans="1:34" s="173" customFormat="1" x14ac:dyDescent="0.55000000000000004">
      <c r="A9060" s="122"/>
      <c r="B9060" s="123"/>
      <c r="C9060" s="123"/>
      <c r="D9060" s="135"/>
      <c r="E9060" s="123"/>
      <c r="F9060" s="123"/>
      <c r="G9060" s="123"/>
      <c r="H9060" s="123"/>
      <c r="I9060" s="136"/>
      <c r="J9060" s="123"/>
      <c r="K9060" s="137"/>
      <c r="L9060" s="137" t="s">
        <v>63</v>
      </c>
      <c r="M9060" s="137">
        <f>SUM(M9056:M9059)</f>
        <v>2998950</v>
      </c>
      <c r="N9060" s="123"/>
      <c r="O9060" s="108"/>
      <c r="P9060" s="138"/>
      <c r="Q9060" s="108"/>
      <c r="R9060" s="108"/>
      <c r="S9060" s="139"/>
      <c r="T9060" s="123"/>
      <c r="U9060" s="123"/>
      <c r="V9060" s="123"/>
      <c r="W9060" s="137"/>
      <c r="X9060" s="136"/>
      <c r="Y9060" s="137"/>
      <c r="Z9060" s="137"/>
      <c r="AA9060" s="119"/>
      <c r="AB9060" s="119"/>
      <c r="AC9060" s="137"/>
      <c r="AD9060" s="137"/>
      <c r="AE9060" s="137">
        <f>SUM(AE9056:AE9059)</f>
        <v>2998950</v>
      </c>
      <c r="AF9060" s="137"/>
      <c r="AG9060" s="137">
        <f>SUM(AG9056:AG9059)</f>
        <v>0</v>
      </c>
      <c r="AH9060" s="137"/>
    </row>
    <row r="9061" spans="1:34" s="173" customFormat="1" x14ac:dyDescent="0.55000000000000004">
      <c r="A9061" s="122" t="s">
        <v>12334</v>
      </c>
      <c r="B9061" s="123">
        <v>4223</v>
      </c>
      <c r="C9061" s="123">
        <v>6929</v>
      </c>
      <c r="D9061" s="135" t="s">
        <v>12335</v>
      </c>
      <c r="E9061" s="123" t="s">
        <v>34</v>
      </c>
      <c r="F9061" s="123">
        <v>23655</v>
      </c>
      <c r="G9061" s="123">
        <v>0</v>
      </c>
      <c r="H9061" s="123">
        <v>0</v>
      </c>
      <c r="I9061" s="136">
        <v>44</v>
      </c>
      <c r="J9061" s="123" t="s">
        <v>35</v>
      </c>
      <c r="K9061" s="137">
        <f>((G9061*400)+(H9061*100))+I9061</f>
        <v>44</v>
      </c>
      <c r="L9061" s="137">
        <v>850</v>
      </c>
      <c r="M9061" s="137">
        <f>K9061*L9061</f>
        <v>37400</v>
      </c>
      <c r="N9061" s="123">
        <v>1</v>
      </c>
      <c r="O9061" s="108" t="s">
        <v>12332</v>
      </c>
      <c r="P9061" s="138"/>
      <c r="Q9061" s="108" t="s">
        <v>12333</v>
      </c>
      <c r="R9061" s="108" t="s">
        <v>12336</v>
      </c>
      <c r="S9061" s="139"/>
      <c r="T9061" s="123" t="s">
        <v>51</v>
      </c>
      <c r="U9061" s="123" t="s">
        <v>45</v>
      </c>
      <c r="V9061" s="123" t="s">
        <v>52</v>
      </c>
      <c r="W9061" s="137">
        <v>83.3</v>
      </c>
      <c r="X9061" s="136">
        <v>36.08</v>
      </c>
      <c r="Y9061" s="137">
        <v>6750</v>
      </c>
      <c r="Z9061" s="137">
        <f>W9061*Y9061</f>
        <v>562275</v>
      </c>
      <c r="AA9061" s="119">
        <v>1</v>
      </c>
      <c r="AB9061" s="119">
        <v>1</v>
      </c>
      <c r="AC9061" s="137">
        <f>(Z9061*(100-AB9061))/100</f>
        <v>556652.25</v>
      </c>
      <c r="AD9061" s="137">
        <f>IF(AND(AC9061="",M9061=""),0,IF((AC9061=""),M9061, IF( (M9061=""),AC9061,SUM(AC9061:AC9063)+M9061)))</f>
        <v>1530320.45</v>
      </c>
      <c r="AE9061" s="137">
        <f>IF( (X9061=""),AD9061*1,AD9061*(X9061/100) )</f>
        <v>552139.61835999996</v>
      </c>
      <c r="AF9061" s="137">
        <v>50000000</v>
      </c>
      <c r="AG9061" s="137">
        <f>IF((AF9061-AE9061) &gt; 1,0,IF((AF9061-AE9061)&lt;0,AE9061-AF9061,AF9061-AE9061))</f>
        <v>0</v>
      </c>
      <c r="AH9061" s="137">
        <v>0.02</v>
      </c>
    </row>
    <row r="9062" spans="1:34" s="173" customFormat="1" x14ac:dyDescent="0.55000000000000004">
      <c r="A9062" s="122"/>
      <c r="B9062" s="123"/>
      <c r="C9062" s="123"/>
      <c r="D9062" s="135"/>
      <c r="E9062" s="123"/>
      <c r="F9062" s="123"/>
      <c r="G9062" s="123"/>
      <c r="H9062" s="123"/>
      <c r="I9062" s="136"/>
      <c r="J9062" s="123"/>
      <c r="K9062" s="137"/>
      <c r="L9062" s="137"/>
      <c r="M9062" s="137"/>
      <c r="N9062" s="123">
        <v>2</v>
      </c>
      <c r="O9062" s="108" t="s">
        <v>12332</v>
      </c>
      <c r="P9062" s="138"/>
      <c r="Q9062" s="108" t="s">
        <v>12333</v>
      </c>
      <c r="R9062" s="108" t="s">
        <v>12336</v>
      </c>
      <c r="S9062" s="139" t="s">
        <v>12337</v>
      </c>
      <c r="T9062" s="123" t="s">
        <v>51</v>
      </c>
      <c r="U9062" s="123" t="s">
        <v>45</v>
      </c>
      <c r="V9062" s="123" t="s">
        <v>52</v>
      </c>
      <c r="W9062" s="137">
        <v>147.56</v>
      </c>
      <c r="X9062" s="136">
        <v>63.92</v>
      </c>
      <c r="Y9062" s="137">
        <v>6750</v>
      </c>
      <c r="Z9062" s="137">
        <f>W9062*Y9062</f>
        <v>996030</v>
      </c>
      <c r="AA9062" s="119">
        <v>6</v>
      </c>
      <c r="AB9062" s="119">
        <v>6</v>
      </c>
      <c r="AC9062" s="137">
        <f>(Z9062*(100-AB9062))/100</f>
        <v>936268.2</v>
      </c>
      <c r="AD9062" s="137">
        <f>IF(AND(AC9062="",M9061=""),0,IF((AC9062=""),M9061, IF( (M9061=""),AC9062,SUM(AC9061:AC9063)+M9061)))</f>
        <v>1530320.45</v>
      </c>
      <c r="AE9062" s="137">
        <f>IF( (X9062=""),AD9062*1,AD9062*(X9062/100) )</f>
        <v>978180.83163999999</v>
      </c>
      <c r="AF9062" s="137">
        <v>50000000</v>
      </c>
      <c r="AG9062" s="137">
        <f>IF((AF9062-AE9062) &gt; 1,0,IF((AF9062-AE9062)&lt;0,AE9062-AF9062,AF9062-AE9062))</f>
        <v>0</v>
      </c>
      <c r="AH9062" s="137">
        <v>0.02</v>
      </c>
    </row>
    <row r="9063" spans="1:34" s="173" customFormat="1" x14ac:dyDescent="0.55000000000000004">
      <c r="A9063" s="122"/>
      <c r="B9063" s="123"/>
      <c r="C9063" s="123"/>
      <c r="D9063" s="135"/>
      <c r="E9063" s="123"/>
      <c r="F9063" s="123"/>
      <c r="G9063" s="123"/>
      <c r="H9063" s="123"/>
      <c r="I9063" s="136"/>
      <c r="J9063" s="123"/>
      <c r="K9063" s="137"/>
      <c r="L9063" s="137" t="s">
        <v>63</v>
      </c>
      <c r="M9063" s="137">
        <f>SUM(M9061:M9062)</f>
        <v>37400</v>
      </c>
      <c r="N9063" s="123"/>
      <c r="O9063" s="108"/>
      <c r="P9063" s="138"/>
      <c r="Q9063" s="108"/>
      <c r="R9063" s="108"/>
      <c r="S9063" s="139"/>
      <c r="T9063" s="123"/>
      <c r="U9063" s="123"/>
      <c r="V9063" s="123"/>
      <c r="W9063" s="137"/>
      <c r="X9063" s="136"/>
      <c r="Y9063" s="137"/>
      <c r="Z9063" s="137"/>
      <c r="AA9063" s="119"/>
      <c r="AB9063" s="119"/>
      <c r="AC9063" s="137"/>
      <c r="AD9063" s="137"/>
      <c r="AE9063" s="137">
        <f>SUM(AE9061:AE9062)</f>
        <v>1530320.45</v>
      </c>
      <c r="AF9063" s="137"/>
      <c r="AG9063" s="137">
        <f>SUM(AG9061:AG9062)</f>
        <v>0</v>
      </c>
      <c r="AH9063" s="137"/>
    </row>
    <row r="9064" spans="1:34" s="173" customFormat="1" x14ac:dyDescent="0.55000000000000004">
      <c r="A9064" s="122" t="s">
        <v>604</v>
      </c>
      <c r="B9064" s="123">
        <v>4224</v>
      </c>
      <c r="C9064" s="123">
        <v>5866</v>
      </c>
      <c r="D9064" s="135" t="s">
        <v>12338</v>
      </c>
      <c r="E9064" s="123" t="s">
        <v>37</v>
      </c>
      <c r="F9064" s="123">
        <v>5564</v>
      </c>
      <c r="G9064" s="123">
        <v>6</v>
      </c>
      <c r="H9064" s="123">
        <v>0</v>
      </c>
      <c r="I9064" s="136">
        <v>78</v>
      </c>
      <c r="J9064" s="123" t="s">
        <v>38</v>
      </c>
      <c r="K9064" s="137">
        <f>((G9064*400)+(H9064*100))+I9064</f>
        <v>2478</v>
      </c>
      <c r="L9064" s="137">
        <v>800</v>
      </c>
      <c r="M9064" s="137">
        <f>K9064*L9064</f>
        <v>1982400</v>
      </c>
      <c r="N9064" s="123"/>
      <c r="O9064" s="108"/>
      <c r="P9064" s="138"/>
      <c r="Q9064" s="108"/>
      <c r="R9064" s="108"/>
      <c r="S9064" s="139"/>
      <c r="T9064" s="123"/>
      <c r="U9064" s="123"/>
      <c r="V9064" s="123"/>
      <c r="W9064" s="137"/>
      <c r="X9064" s="136"/>
      <c r="Y9064" s="137"/>
      <c r="Z9064" s="137"/>
      <c r="AA9064" s="119"/>
      <c r="AB9064" s="119"/>
      <c r="AC9064" s="137"/>
      <c r="AD9064" s="137">
        <f>IF(AND(AC9064="",M9064=""),0,IF((AC9064=""),M9064,IF((M9064=""),AC9064,AC9064+M9064)))</f>
        <v>1982400</v>
      </c>
      <c r="AE9064" s="137">
        <f>IF( (X9064=""),AD9064*1,AD9064*(X9064/100) )</f>
        <v>1982400</v>
      </c>
      <c r="AF9064" s="137">
        <v>0</v>
      </c>
      <c r="AG9064" s="137">
        <f>IF((AF9064-AE9064) &gt; 1,0,IF((AF9064-AE9064)&lt;0,AE9064-AF9064,AF9064-AE9064))</f>
        <v>1982400</v>
      </c>
      <c r="AH9064" s="137">
        <v>0.01</v>
      </c>
    </row>
    <row r="9065" spans="1:34" s="173" customFormat="1" x14ac:dyDescent="0.55000000000000004">
      <c r="A9065" s="122"/>
      <c r="B9065" s="123">
        <v>4225</v>
      </c>
      <c r="C9065" s="123">
        <v>5102</v>
      </c>
      <c r="D9065" s="135" t="s">
        <v>12339</v>
      </c>
      <c r="E9065" s="123" t="s">
        <v>34</v>
      </c>
      <c r="F9065" s="123">
        <v>19983</v>
      </c>
      <c r="G9065" s="123">
        <v>9</v>
      </c>
      <c r="H9065" s="123">
        <v>3</v>
      </c>
      <c r="I9065" s="136">
        <v>0</v>
      </c>
      <c r="J9065" s="123" t="s">
        <v>38</v>
      </c>
      <c r="K9065" s="137">
        <f>((G9065*400)+(H9065*100))+I9065</f>
        <v>3900</v>
      </c>
      <c r="L9065" s="137">
        <v>225</v>
      </c>
      <c r="M9065" s="137">
        <f>K9065*L9065</f>
        <v>877500</v>
      </c>
      <c r="N9065" s="123"/>
      <c r="O9065" s="108"/>
      <c r="P9065" s="138"/>
      <c r="Q9065" s="108"/>
      <c r="R9065" s="108"/>
      <c r="S9065" s="139"/>
      <c r="T9065" s="123"/>
      <c r="U9065" s="123"/>
      <c r="V9065" s="123"/>
      <c r="W9065" s="137"/>
      <c r="X9065" s="136"/>
      <c r="Y9065" s="137"/>
      <c r="Z9065" s="137"/>
      <c r="AA9065" s="119"/>
      <c r="AB9065" s="119"/>
      <c r="AC9065" s="137"/>
      <c r="AD9065" s="137">
        <f>IF(AND(AC9065="",M9065=""),0,IF((AC9065=""),M9065,IF((M9065=""),AC9065,AC9065+M9065)))</f>
        <v>877500</v>
      </c>
      <c r="AE9065" s="137">
        <f>IF( (X9065=""),AD9065*1,AD9065*(X9065/100) )</f>
        <v>877500</v>
      </c>
      <c r="AF9065" s="137">
        <v>50000000</v>
      </c>
      <c r="AG9065" s="137">
        <f>IF((AF9065-AE9065) &gt; 1,0,IF((AF9065-AE9065)&lt;0,AE9065-AF9065,AF9065-AE9065))</f>
        <v>0</v>
      </c>
      <c r="AH9065" s="137">
        <v>0.01</v>
      </c>
    </row>
    <row r="9066" spans="1:34" s="173" customFormat="1" x14ac:dyDescent="0.55000000000000004">
      <c r="A9066" s="122"/>
      <c r="B9066" s="123"/>
      <c r="C9066" s="123"/>
      <c r="D9066" s="135"/>
      <c r="E9066" s="123"/>
      <c r="F9066" s="123"/>
      <c r="G9066" s="123"/>
      <c r="H9066" s="123"/>
      <c r="I9066" s="136"/>
      <c r="J9066" s="123"/>
      <c r="K9066" s="137"/>
      <c r="L9066" s="137" t="s">
        <v>63</v>
      </c>
      <c r="M9066" s="137">
        <f>SUM(M9064:M9065)</f>
        <v>2859900</v>
      </c>
      <c r="N9066" s="123"/>
      <c r="O9066" s="108"/>
      <c r="P9066" s="138"/>
      <c r="Q9066" s="108"/>
      <c r="R9066" s="108"/>
      <c r="S9066" s="139"/>
      <c r="T9066" s="123"/>
      <c r="U9066" s="123"/>
      <c r="V9066" s="123"/>
      <c r="W9066" s="137"/>
      <c r="X9066" s="136"/>
      <c r="Y9066" s="137"/>
      <c r="Z9066" s="137"/>
      <c r="AA9066" s="119"/>
      <c r="AB9066" s="119"/>
      <c r="AC9066" s="137"/>
      <c r="AD9066" s="137"/>
      <c r="AE9066" s="137">
        <f>SUM(AE9064:AE9065)</f>
        <v>2859900</v>
      </c>
      <c r="AF9066" s="137"/>
      <c r="AG9066" s="137">
        <f>SUM(AG9064:AG9065)</f>
        <v>1982400</v>
      </c>
      <c r="AH9066" s="137"/>
    </row>
    <row r="9067" spans="1:34" s="173" customFormat="1" x14ac:dyDescent="0.55000000000000004">
      <c r="A9067" s="122" t="s">
        <v>12342</v>
      </c>
      <c r="B9067" s="123">
        <v>4226</v>
      </c>
      <c r="C9067" s="123">
        <v>6938</v>
      </c>
      <c r="D9067" s="135" t="s">
        <v>12343</v>
      </c>
      <c r="E9067" s="123" t="s">
        <v>34</v>
      </c>
      <c r="F9067" s="123">
        <v>23645</v>
      </c>
      <c r="G9067" s="123">
        <v>0</v>
      </c>
      <c r="H9067" s="123">
        <v>0</v>
      </c>
      <c r="I9067" s="136">
        <v>53</v>
      </c>
      <c r="J9067" s="123" t="s">
        <v>35</v>
      </c>
      <c r="K9067" s="137">
        <f>((G9067*400)+(H9067*100))+I9067</f>
        <v>53</v>
      </c>
      <c r="L9067" s="137">
        <v>1600</v>
      </c>
      <c r="M9067" s="137">
        <f>K9067*L9067</f>
        <v>84800</v>
      </c>
      <c r="N9067" s="123">
        <v>1</v>
      </c>
      <c r="O9067" s="108" t="s">
        <v>12340</v>
      </c>
      <c r="P9067" s="138"/>
      <c r="Q9067" s="108" t="s">
        <v>12341</v>
      </c>
      <c r="R9067" s="108" t="s">
        <v>12344</v>
      </c>
      <c r="S9067" s="139" t="s">
        <v>12345</v>
      </c>
      <c r="T9067" s="123" t="s">
        <v>51</v>
      </c>
      <c r="U9067" s="123" t="s">
        <v>45</v>
      </c>
      <c r="V9067" s="123" t="s">
        <v>52</v>
      </c>
      <c r="W9067" s="137">
        <v>174.64</v>
      </c>
      <c r="X9067" s="136">
        <v>100</v>
      </c>
      <c r="Y9067" s="137">
        <v>6750</v>
      </c>
      <c r="Z9067" s="137">
        <f>W9067*Y9067</f>
        <v>1178820</v>
      </c>
      <c r="AA9067" s="119">
        <v>6</v>
      </c>
      <c r="AB9067" s="119">
        <v>6</v>
      </c>
      <c r="AC9067" s="137">
        <f>(Z9067*(100-AB9067))/100</f>
        <v>1108090.8</v>
      </c>
      <c r="AD9067" s="137">
        <f>IF(AND(AC9067="",M9067=""),0,IF((AC9067=""),M9067, IF( (M9067=""),AC9067,SUM(AC9067:AC9069)+M9067)))</f>
        <v>2102682.7999999998</v>
      </c>
      <c r="AE9067" s="137">
        <f>IF( (X9067=""),AD9067*1,AD9067*(X9067/100) )</f>
        <v>2102682.7999999998</v>
      </c>
      <c r="AF9067" s="137">
        <v>50000000</v>
      </c>
      <c r="AG9067" s="137">
        <f>IF((AF9067-AE9067) &gt; 1,0,IF((AF9067-AE9067)&lt;0,AE9067-AF9067,AF9067-AE9067))</f>
        <v>0</v>
      </c>
      <c r="AH9067" s="137">
        <v>0.02</v>
      </c>
    </row>
    <row r="9068" spans="1:34" s="173" customFormat="1" x14ac:dyDescent="0.55000000000000004">
      <c r="A9068" s="122"/>
      <c r="B9068" s="123"/>
      <c r="C9068" s="123"/>
      <c r="D9068" s="135"/>
      <c r="E9068" s="123"/>
      <c r="F9068" s="123"/>
      <c r="G9068" s="123"/>
      <c r="H9068" s="123"/>
      <c r="I9068" s="136"/>
      <c r="J9068" s="123"/>
      <c r="K9068" s="137"/>
      <c r="L9068" s="137" t="s">
        <v>63</v>
      </c>
      <c r="M9068" s="137">
        <f>SUM(M9067:M9067)</f>
        <v>84800</v>
      </c>
      <c r="N9068" s="123"/>
      <c r="O9068" s="108"/>
      <c r="P9068" s="138"/>
      <c r="Q9068" s="108"/>
      <c r="R9068" s="108"/>
      <c r="S9068" s="139"/>
      <c r="T9068" s="123"/>
      <c r="U9068" s="123"/>
      <c r="V9068" s="123"/>
      <c r="W9068" s="137"/>
      <c r="X9068" s="136"/>
      <c r="Y9068" s="137"/>
      <c r="Z9068" s="137"/>
      <c r="AA9068" s="119"/>
      <c r="AB9068" s="119"/>
      <c r="AC9068" s="137"/>
      <c r="AD9068" s="137"/>
      <c r="AE9068" s="137">
        <f>SUM(AE9067:AE9067)</f>
        <v>2102682.7999999998</v>
      </c>
      <c r="AF9068" s="137"/>
      <c r="AG9068" s="137">
        <f>SUM(AG9067:AG9067)</f>
        <v>0</v>
      </c>
      <c r="AH9068" s="137"/>
    </row>
    <row r="9069" spans="1:34" s="173" customFormat="1" x14ac:dyDescent="0.55000000000000004">
      <c r="A9069" s="122" t="s">
        <v>12348</v>
      </c>
      <c r="B9069" s="123">
        <v>4227</v>
      </c>
      <c r="C9069" s="123">
        <v>9810</v>
      </c>
      <c r="D9069" s="135">
        <v>6027</v>
      </c>
      <c r="E9069" s="123" t="s">
        <v>37</v>
      </c>
      <c r="F9069" s="123"/>
      <c r="G9069" s="123">
        <v>0</v>
      </c>
      <c r="H9069" s="123">
        <v>1</v>
      </c>
      <c r="I9069" s="136">
        <v>36</v>
      </c>
      <c r="J9069" s="123" t="s">
        <v>35</v>
      </c>
      <c r="K9069" s="137">
        <f>((G9069*400)+(H9069*100))+I9069</f>
        <v>136</v>
      </c>
      <c r="L9069" s="137">
        <v>255</v>
      </c>
      <c r="M9069" s="137">
        <f>K9069*L9069</f>
        <v>34680</v>
      </c>
      <c r="N9069" s="123">
        <v>1</v>
      </c>
      <c r="O9069" s="108" t="s">
        <v>12346</v>
      </c>
      <c r="P9069" s="138">
        <v>3570800360923</v>
      </c>
      <c r="Q9069" s="108" t="s">
        <v>12347</v>
      </c>
      <c r="R9069" s="108" t="s">
        <v>12349</v>
      </c>
      <c r="S9069" s="139"/>
      <c r="T9069" s="123" t="s">
        <v>51</v>
      </c>
      <c r="U9069" s="123" t="s">
        <v>45</v>
      </c>
      <c r="V9069" s="123" t="s">
        <v>52</v>
      </c>
      <c r="W9069" s="137">
        <v>172.8</v>
      </c>
      <c r="X9069" s="136">
        <v>100</v>
      </c>
      <c r="Y9069" s="137">
        <v>6750</v>
      </c>
      <c r="Z9069" s="137">
        <f>W9069*Y9069</f>
        <v>1166400</v>
      </c>
      <c r="AA9069" s="119">
        <v>16</v>
      </c>
      <c r="AB9069" s="119">
        <v>22</v>
      </c>
      <c r="AC9069" s="137">
        <f>(Z9069*(100-AB9069))/100</f>
        <v>909792</v>
      </c>
      <c r="AD9069" s="137">
        <f>IF(AND(AC9069="",M9069=""),0,IF((AC9069=""),M9069, IF( (M9069=""),AC9069,AC9069+M9069)))</f>
        <v>944472</v>
      </c>
      <c r="AE9069" s="137">
        <f>IF( (X9069=""),AD9069*1,AD9069*(X9069/100) )</f>
        <v>944472</v>
      </c>
      <c r="AF9069" s="137">
        <v>10000000</v>
      </c>
      <c r="AG9069" s="137">
        <v>34680</v>
      </c>
      <c r="AH9069" s="137">
        <v>0.02</v>
      </c>
    </row>
    <row r="9070" spans="1:34" s="173" customFormat="1" x14ac:dyDescent="0.55000000000000004">
      <c r="A9070" s="122"/>
      <c r="B9070" s="123">
        <v>4228</v>
      </c>
      <c r="C9070" s="123">
        <v>4754</v>
      </c>
      <c r="D9070" s="135" t="s">
        <v>12350</v>
      </c>
      <c r="E9070" s="123" t="s">
        <v>37</v>
      </c>
      <c r="F9070" s="123">
        <v>4252</v>
      </c>
      <c r="G9070" s="123">
        <v>6</v>
      </c>
      <c r="H9070" s="123">
        <v>1</v>
      </c>
      <c r="I9070" s="136">
        <v>35</v>
      </c>
      <c r="J9070" s="123" t="s">
        <v>38</v>
      </c>
      <c r="K9070" s="137">
        <f>((G9070*400)+(H9070*100))+I9070</f>
        <v>2535</v>
      </c>
      <c r="L9070" s="137">
        <v>225</v>
      </c>
      <c r="M9070" s="137">
        <f>K9070*L9070</f>
        <v>570375</v>
      </c>
      <c r="N9070" s="123"/>
      <c r="O9070" s="108"/>
      <c r="P9070" s="138"/>
      <c r="Q9070" s="108"/>
      <c r="R9070" s="108"/>
      <c r="S9070" s="139"/>
      <c r="T9070" s="123"/>
      <c r="U9070" s="123"/>
      <c r="V9070" s="123"/>
      <c r="W9070" s="137"/>
      <c r="X9070" s="136"/>
      <c r="Y9070" s="137"/>
      <c r="Z9070" s="137"/>
      <c r="AA9070" s="119"/>
      <c r="AB9070" s="119"/>
      <c r="AC9070" s="137"/>
      <c r="AD9070" s="137">
        <f>IF(AND(AC9070="",M9070=""),0,IF((AC9070=""),M9070,IF((M9070=""),AC9070,AC9070+M9070)))</f>
        <v>570375</v>
      </c>
      <c r="AE9070" s="137">
        <f>IF( (X9070=""),AD9070*1,AD9070*(X9070/100) )</f>
        <v>570375</v>
      </c>
      <c r="AF9070" s="137">
        <v>0</v>
      </c>
      <c r="AG9070" s="137">
        <f>IF((AF9070-AE9070) &gt; 1,0,IF((AF9070-AE9070)&lt;0,AE9070-AF9070,AF9070-AE9070))</f>
        <v>570375</v>
      </c>
      <c r="AH9070" s="137">
        <v>0.01</v>
      </c>
    </row>
    <row r="9071" spans="1:34" s="173" customFormat="1" x14ac:dyDescent="0.55000000000000004">
      <c r="A9071" s="122"/>
      <c r="B9071" s="123">
        <v>4229</v>
      </c>
      <c r="C9071" s="123">
        <v>4800</v>
      </c>
      <c r="D9071" s="135" t="s">
        <v>12351</v>
      </c>
      <c r="E9071" s="123" t="s">
        <v>37</v>
      </c>
      <c r="F9071" s="123">
        <v>4303</v>
      </c>
      <c r="G9071" s="123">
        <v>1</v>
      </c>
      <c r="H9071" s="123">
        <v>0</v>
      </c>
      <c r="I9071" s="136">
        <v>66</v>
      </c>
      <c r="J9071" s="123" t="s">
        <v>38</v>
      </c>
      <c r="K9071" s="137">
        <f>((G9071*400)+(H9071*100))+I9071</f>
        <v>466</v>
      </c>
      <c r="L9071" s="137">
        <v>225</v>
      </c>
      <c r="M9071" s="137">
        <f>K9071*L9071</f>
        <v>104850</v>
      </c>
      <c r="N9071" s="123"/>
      <c r="O9071" s="108"/>
      <c r="P9071" s="138"/>
      <c r="Q9071" s="108"/>
      <c r="R9071" s="108"/>
      <c r="S9071" s="139"/>
      <c r="T9071" s="123"/>
      <c r="U9071" s="123"/>
      <c r="V9071" s="123"/>
      <c r="W9071" s="137"/>
      <c r="X9071" s="136"/>
      <c r="Y9071" s="137"/>
      <c r="Z9071" s="137"/>
      <c r="AA9071" s="119"/>
      <c r="AB9071" s="119"/>
      <c r="AC9071" s="137"/>
      <c r="AD9071" s="137">
        <f>IF(AND(AC9071="",M9071=""),0,IF((AC9071=""),M9071,IF((M9071=""),AC9071,AC9071+M9071)))</f>
        <v>104850</v>
      </c>
      <c r="AE9071" s="137">
        <f>IF( (X9071=""),AD9071*1,AD9071*(X9071/100) )</f>
        <v>104850</v>
      </c>
      <c r="AF9071" s="137">
        <v>0</v>
      </c>
      <c r="AG9071" s="137">
        <f>IF((AF9071-AE9071) &gt; 1,0,IF((AF9071-AE9071)&lt;0,AE9071-AF9071,AF9071-AE9071))</f>
        <v>104850</v>
      </c>
      <c r="AH9071" s="137">
        <v>0.01</v>
      </c>
    </row>
    <row r="9072" spans="1:34" s="173" customFormat="1" x14ac:dyDescent="0.55000000000000004">
      <c r="A9072" s="122"/>
      <c r="B9072" s="123"/>
      <c r="C9072" s="123"/>
      <c r="D9072" s="135"/>
      <c r="E9072" s="123"/>
      <c r="F9072" s="123"/>
      <c r="G9072" s="123"/>
      <c r="H9072" s="123"/>
      <c r="I9072" s="136"/>
      <c r="J9072" s="123"/>
      <c r="K9072" s="137"/>
      <c r="L9072" s="137" t="s">
        <v>63</v>
      </c>
      <c r="M9072" s="137">
        <f>SUM(M9069:M9071)</f>
        <v>709905</v>
      </c>
      <c r="N9072" s="123"/>
      <c r="O9072" s="108"/>
      <c r="P9072" s="138"/>
      <c r="Q9072" s="108"/>
      <c r="R9072" s="108"/>
      <c r="S9072" s="139"/>
      <c r="T9072" s="123"/>
      <c r="U9072" s="123"/>
      <c r="V9072" s="123"/>
      <c r="W9072" s="137"/>
      <c r="X9072" s="136"/>
      <c r="Y9072" s="137"/>
      <c r="Z9072" s="137"/>
      <c r="AA9072" s="119"/>
      <c r="AB9072" s="119"/>
      <c r="AC9072" s="137"/>
      <c r="AD9072" s="137"/>
      <c r="AE9072" s="137">
        <f>SUM(AE9069:AE9071)</f>
        <v>1619697</v>
      </c>
      <c r="AF9072" s="137"/>
      <c r="AG9072" s="137">
        <f>SUM(AG9069:AG9071)</f>
        <v>709905</v>
      </c>
      <c r="AH9072" s="137"/>
    </row>
    <row r="9073" spans="1:34" s="173" customFormat="1" x14ac:dyDescent="0.55000000000000004">
      <c r="A9073" s="122" t="s">
        <v>12352</v>
      </c>
      <c r="B9073" s="123">
        <v>4230</v>
      </c>
      <c r="C9073" s="123">
        <v>8024</v>
      </c>
      <c r="D9073" s="135" t="s">
        <v>12353</v>
      </c>
      <c r="E9073" s="123" t="s">
        <v>34</v>
      </c>
      <c r="F9073" s="123">
        <v>19633</v>
      </c>
      <c r="G9073" s="123">
        <v>6</v>
      </c>
      <c r="H9073" s="123">
        <v>3</v>
      </c>
      <c r="I9073" s="136">
        <v>77</v>
      </c>
      <c r="J9073" s="123" t="s">
        <v>38</v>
      </c>
      <c r="K9073" s="137">
        <f>((G9073*400)+(H9073*100))+I9073</f>
        <v>2777</v>
      </c>
      <c r="L9073" s="137">
        <v>550</v>
      </c>
      <c r="M9073" s="137">
        <f>K9073*L9073</f>
        <v>1527350</v>
      </c>
      <c r="N9073" s="123"/>
      <c r="O9073" s="108"/>
      <c r="P9073" s="138"/>
      <c r="Q9073" s="108"/>
      <c r="R9073" s="108"/>
      <c r="S9073" s="139"/>
      <c r="T9073" s="123"/>
      <c r="U9073" s="123"/>
      <c r="V9073" s="123"/>
      <c r="W9073" s="137"/>
      <c r="X9073" s="136"/>
      <c r="Y9073" s="137"/>
      <c r="Z9073" s="137"/>
      <c r="AA9073" s="119"/>
      <c r="AB9073" s="119"/>
      <c r="AC9073" s="137"/>
      <c r="AD9073" s="137">
        <f>IF(AND(AC9073="",M9073=""),0,IF((AC9073=""),M9073,IF((M9073=""),AC9073,AC9073+M9073)))</f>
        <v>1527350</v>
      </c>
      <c r="AE9073" s="137">
        <f>IF( (X9073=""),AD9073*1,AD9073*(X9073/100) )</f>
        <v>1527350</v>
      </c>
      <c r="AF9073" s="137">
        <v>50000000</v>
      </c>
      <c r="AG9073" s="137">
        <f>IF((AF9073-AE9073) &gt; 1,0,IF((AF9073-AE9073)&lt;0,AE9073-AF9073,AF9073-AE9073))</f>
        <v>0</v>
      </c>
      <c r="AH9073" s="137">
        <v>0.01</v>
      </c>
    </row>
    <row r="9074" spans="1:34" s="173" customFormat="1" x14ac:dyDescent="0.55000000000000004">
      <c r="A9074" s="122"/>
      <c r="B9074" s="123"/>
      <c r="C9074" s="123"/>
      <c r="D9074" s="135"/>
      <c r="E9074" s="123"/>
      <c r="F9074" s="123"/>
      <c r="G9074" s="123"/>
      <c r="H9074" s="123"/>
      <c r="I9074" s="136"/>
      <c r="J9074" s="123"/>
      <c r="K9074" s="137"/>
      <c r="L9074" s="137" t="s">
        <v>63</v>
      </c>
      <c r="M9074" s="137">
        <f>SUM(M9073:M9073)</f>
        <v>1527350</v>
      </c>
      <c r="N9074" s="123"/>
      <c r="O9074" s="108"/>
      <c r="P9074" s="138"/>
      <c r="Q9074" s="108"/>
      <c r="R9074" s="108"/>
      <c r="S9074" s="139"/>
      <c r="T9074" s="123"/>
      <c r="U9074" s="123"/>
      <c r="V9074" s="123"/>
      <c r="W9074" s="137"/>
      <c r="X9074" s="136"/>
      <c r="Y9074" s="137"/>
      <c r="Z9074" s="137"/>
      <c r="AA9074" s="119"/>
      <c r="AB9074" s="119"/>
      <c r="AC9074" s="137"/>
      <c r="AD9074" s="137"/>
      <c r="AE9074" s="137">
        <f>SUM(AE9073:AE9073)</f>
        <v>1527350</v>
      </c>
      <c r="AF9074" s="137"/>
      <c r="AG9074" s="137">
        <f>SUM(AG9073:AG9073)</f>
        <v>0</v>
      </c>
      <c r="AH9074" s="137"/>
    </row>
    <row r="9075" spans="1:34" s="173" customFormat="1" x14ac:dyDescent="0.55000000000000004">
      <c r="A9075" s="122" t="s">
        <v>1842</v>
      </c>
      <c r="B9075" s="123">
        <v>4231</v>
      </c>
      <c r="C9075" s="123">
        <v>6786</v>
      </c>
      <c r="D9075" s="135" t="s">
        <v>12356</v>
      </c>
      <c r="E9075" s="123" t="s">
        <v>34</v>
      </c>
      <c r="F9075" s="123">
        <v>23505</v>
      </c>
      <c r="G9075" s="123">
        <v>0</v>
      </c>
      <c r="H9075" s="123">
        <v>2</v>
      </c>
      <c r="I9075" s="136">
        <v>23</v>
      </c>
      <c r="J9075" s="123" t="s">
        <v>35</v>
      </c>
      <c r="K9075" s="137">
        <f>((G9075*400)+(H9075*100))+I9075</f>
        <v>223</v>
      </c>
      <c r="L9075" s="137">
        <v>850</v>
      </c>
      <c r="M9075" s="137">
        <f>K9075*L9075</f>
        <v>189550</v>
      </c>
      <c r="N9075" s="123">
        <v>1</v>
      </c>
      <c r="O9075" s="108" t="s">
        <v>12354</v>
      </c>
      <c r="P9075" s="138">
        <v>3570800405706</v>
      </c>
      <c r="Q9075" s="108" t="s">
        <v>12355</v>
      </c>
      <c r="R9075" s="108" t="s">
        <v>1844</v>
      </c>
      <c r="S9075" s="139" t="s">
        <v>12357</v>
      </c>
      <c r="T9075" s="123" t="s">
        <v>51</v>
      </c>
      <c r="U9075" s="123" t="s">
        <v>45</v>
      </c>
      <c r="V9075" s="123" t="s">
        <v>52</v>
      </c>
      <c r="W9075" s="137">
        <v>532</v>
      </c>
      <c r="X9075" s="136">
        <v>84.58</v>
      </c>
      <c r="Y9075" s="137">
        <v>6750</v>
      </c>
      <c r="Z9075" s="137">
        <f>W9075*Y9075</f>
        <v>3591000</v>
      </c>
      <c r="AA9075" s="119">
        <v>11</v>
      </c>
      <c r="AB9075" s="119">
        <v>12</v>
      </c>
      <c r="AC9075" s="137">
        <f>(Z9075*(100-AB9075))/100</f>
        <v>3160080</v>
      </c>
      <c r="AD9075" s="137">
        <f>IF(AND(AC9075="",M9075=""),0,IF((AC9075=""),M9075, IF( (M9075=""),AC9075,SUM(AC9075:AC9079)+M9075)))</f>
        <v>7502876.6499999994</v>
      </c>
      <c r="AE9075" s="137">
        <f>IF( (X9075=""),AD9075*1,AD9075*(X9075/100) )</f>
        <v>6345933.0705699995</v>
      </c>
      <c r="AF9075" s="137">
        <v>50000000</v>
      </c>
      <c r="AG9075" s="137">
        <f>IF((AF9075-AE9075) &gt; 1,0,IF((AF9075-AE9075)&lt;0,AE9075-AF9075,AF9075-AE9075))</f>
        <v>0</v>
      </c>
      <c r="AH9075" s="137">
        <v>0.02</v>
      </c>
    </row>
    <row r="9076" spans="1:34" s="173" customFormat="1" x14ac:dyDescent="0.55000000000000004">
      <c r="A9076" s="122"/>
      <c r="B9076" s="123"/>
      <c r="C9076" s="123"/>
      <c r="D9076" s="135"/>
      <c r="E9076" s="123"/>
      <c r="F9076" s="123"/>
      <c r="G9076" s="123"/>
      <c r="H9076" s="123"/>
      <c r="I9076" s="136"/>
      <c r="J9076" s="123"/>
      <c r="K9076" s="137"/>
      <c r="L9076" s="137"/>
      <c r="M9076" s="137"/>
      <c r="N9076" s="123">
        <v>2</v>
      </c>
      <c r="O9076" s="108" t="s">
        <v>12354</v>
      </c>
      <c r="P9076" s="138">
        <v>3570800405706</v>
      </c>
      <c r="Q9076" s="108" t="s">
        <v>12355</v>
      </c>
      <c r="R9076" s="108" t="s">
        <v>1844</v>
      </c>
      <c r="S9076" s="139" t="s">
        <v>12358</v>
      </c>
      <c r="T9076" s="123" t="s">
        <v>51</v>
      </c>
      <c r="U9076" s="123" t="s">
        <v>45</v>
      </c>
      <c r="V9076" s="123" t="s">
        <v>52</v>
      </c>
      <c r="W9076" s="137">
        <v>97.02</v>
      </c>
      <c r="X9076" s="136">
        <v>15.42</v>
      </c>
      <c r="Y9076" s="137">
        <v>6750</v>
      </c>
      <c r="Z9076" s="137">
        <f>W9076*Y9076</f>
        <v>654885</v>
      </c>
      <c r="AA9076" s="119">
        <v>6</v>
      </c>
      <c r="AB9076" s="119">
        <v>6</v>
      </c>
      <c r="AC9076" s="137">
        <f>(Z9076*(100-AB9076))/100</f>
        <v>615591.9</v>
      </c>
      <c r="AD9076" s="137">
        <f>IF(AND(AC9076="",M9075=""),0,IF((AC9076=""),M9075, IF( (M9075=""),AC9076,SUM(AC9075:AC9079)+M9075)))</f>
        <v>7502876.6499999994</v>
      </c>
      <c r="AE9076" s="137">
        <f>IF( (X9076=""),AD9076*1,AD9076*(X9076/100) )</f>
        <v>1156943.5794299999</v>
      </c>
      <c r="AF9076" s="137">
        <v>50000000</v>
      </c>
      <c r="AG9076" s="137">
        <f>IF((AF9076-AE9076) &gt; 1,0,IF((AF9076-AE9076)&lt;0,AE9076-AF9076,AF9076-AE9076))</f>
        <v>0</v>
      </c>
      <c r="AH9076" s="137">
        <v>0.02</v>
      </c>
    </row>
    <row r="9077" spans="1:34" s="173" customFormat="1" x14ac:dyDescent="0.55000000000000004">
      <c r="A9077" s="122"/>
      <c r="B9077" s="123"/>
      <c r="C9077" s="123"/>
      <c r="D9077" s="135"/>
      <c r="E9077" s="123"/>
      <c r="F9077" s="123"/>
      <c r="G9077" s="123"/>
      <c r="H9077" s="123"/>
      <c r="I9077" s="136"/>
      <c r="J9077" s="123"/>
      <c r="K9077" s="137"/>
      <c r="L9077" s="137" t="s">
        <v>63</v>
      </c>
      <c r="M9077" s="137">
        <f>SUM(M9075:M9076)</f>
        <v>189550</v>
      </c>
      <c r="N9077" s="123"/>
      <c r="O9077" s="108"/>
      <c r="P9077" s="138"/>
      <c r="Q9077" s="108"/>
      <c r="R9077" s="108"/>
      <c r="S9077" s="139"/>
      <c r="T9077" s="123"/>
      <c r="U9077" s="123"/>
      <c r="V9077" s="123"/>
      <c r="W9077" s="137"/>
      <c r="X9077" s="136"/>
      <c r="Y9077" s="137"/>
      <c r="Z9077" s="137"/>
      <c r="AA9077" s="119"/>
      <c r="AB9077" s="119"/>
      <c r="AC9077" s="137"/>
      <c r="AD9077" s="137"/>
      <c r="AE9077" s="137">
        <f>SUM(AE9075:AE9076)</f>
        <v>7502876.6499999994</v>
      </c>
      <c r="AF9077" s="137"/>
      <c r="AG9077" s="137">
        <f>SUM(AG9075:AG9076)</f>
        <v>0</v>
      </c>
      <c r="AH9077" s="137"/>
    </row>
    <row r="9078" spans="1:34" s="173" customFormat="1" x14ac:dyDescent="0.55000000000000004">
      <c r="A9078" s="122" t="s">
        <v>12361</v>
      </c>
      <c r="B9078" s="123">
        <v>4232</v>
      </c>
      <c r="C9078" s="123">
        <v>7465</v>
      </c>
      <c r="D9078" s="135" t="s">
        <v>12362</v>
      </c>
      <c r="E9078" s="123" t="s">
        <v>34</v>
      </c>
      <c r="F9078" s="123">
        <v>6338</v>
      </c>
      <c r="G9078" s="123">
        <v>7</v>
      </c>
      <c r="H9078" s="123">
        <v>0</v>
      </c>
      <c r="I9078" s="136">
        <v>66</v>
      </c>
      <c r="J9078" s="123" t="s">
        <v>38</v>
      </c>
      <c r="K9078" s="137">
        <f>((G9078*400)+(H9078*100))+I9078</f>
        <v>2866</v>
      </c>
      <c r="L9078" s="137">
        <v>375</v>
      </c>
      <c r="M9078" s="137">
        <f>K9078*L9078</f>
        <v>1074750</v>
      </c>
      <c r="N9078" s="123"/>
      <c r="O9078" s="108"/>
      <c r="P9078" s="138"/>
      <c r="Q9078" s="108"/>
      <c r="R9078" s="108"/>
      <c r="S9078" s="139"/>
      <c r="T9078" s="123"/>
      <c r="U9078" s="123"/>
      <c r="V9078" s="123"/>
      <c r="W9078" s="137"/>
      <c r="X9078" s="136"/>
      <c r="Y9078" s="137"/>
      <c r="Z9078" s="137"/>
      <c r="AA9078" s="119"/>
      <c r="AB9078" s="119"/>
      <c r="AC9078" s="137"/>
      <c r="AD9078" s="137">
        <f>IF(AND(AC9078="",M9078=""),0,IF((AC9078=""),M9078,IF((M9078=""),AC9078,AC9078+M9078)))</f>
        <v>1074750</v>
      </c>
      <c r="AE9078" s="137">
        <f>IF( (X9078=""),AD9078*1,AD9078*(X9078/100) )</f>
        <v>1074750</v>
      </c>
      <c r="AF9078" s="137">
        <v>50000000</v>
      </c>
      <c r="AG9078" s="137">
        <f>IF((AF9078-AE9078) &gt; 1,0,IF((AF9078-AE9078)&lt;0,AE9078-AF9078,AF9078-AE9078))</f>
        <v>0</v>
      </c>
      <c r="AH9078" s="137">
        <v>0.01</v>
      </c>
    </row>
    <row r="9079" spans="1:34" s="173" customFormat="1" x14ac:dyDescent="0.55000000000000004">
      <c r="A9079" s="122"/>
      <c r="B9079" s="123">
        <v>4233</v>
      </c>
      <c r="C9079" s="123">
        <v>7794</v>
      </c>
      <c r="D9079" s="135" t="s">
        <v>12363</v>
      </c>
      <c r="E9079" s="123" t="s">
        <v>34</v>
      </c>
      <c r="F9079" s="123">
        <v>19588</v>
      </c>
      <c r="G9079" s="123">
        <v>0</v>
      </c>
      <c r="H9079" s="123">
        <v>1</v>
      </c>
      <c r="I9079" s="136">
        <v>93.6</v>
      </c>
      <c r="J9079" s="123" t="s">
        <v>35</v>
      </c>
      <c r="K9079" s="137">
        <f>((G9079*400)+(H9079*100))+I9079</f>
        <v>193.6</v>
      </c>
      <c r="L9079" s="137">
        <v>375</v>
      </c>
      <c r="M9079" s="137">
        <f>K9079*L9079</f>
        <v>72600</v>
      </c>
      <c r="N9079" s="123">
        <v>1</v>
      </c>
      <c r="O9079" s="108" t="s">
        <v>12359</v>
      </c>
      <c r="P9079" s="138">
        <v>3570800209559</v>
      </c>
      <c r="Q9079" s="108" t="s">
        <v>12360</v>
      </c>
      <c r="R9079" s="108" t="s">
        <v>12364</v>
      </c>
      <c r="S9079" s="139" t="s">
        <v>12365</v>
      </c>
      <c r="T9079" s="123" t="s">
        <v>51</v>
      </c>
      <c r="U9079" s="123" t="s">
        <v>45</v>
      </c>
      <c r="V9079" s="123" t="s">
        <v>52</v>
      </c>
      <c r="W9079" s="137">
        <v>557.54999999999995</v>
      </c>
      <c r="X9079" s="136">
        <v>93.2</v>
      </c>
      <c r="Y9079" s="137">
        <v>6750</v>
      </c>
      <c r="Z9079" s="137">
        <f>W9079*Y9079</f>
        <v>3763462.4999999995</v>
      </c>
      <c r="AA9079" s="119">
        <v>6</v>
      </c>
      <c r="AB9079" s="119">
        <v>6</v>
      </c>
      <c r="AC9079" s="137">
        <f>(Z9079*(100-AB9079))/100</f>
        <v>3537654.7499999995</v>
      </c>
      <c r="AD9079" s="137">
        <f>IF(AND(AC9079="",M9079=""),0,IF((AC9079=""),M9079, IF( (M9079=""),AC9079,SUM(AC9079:AC9084)+M9079)))</f>
        <v>3797067.7499999995</v>
      </c>
      <c r="AE9079" s="137">
        <f>IF( (X9079=""),AD9079*1,AD9079*(X9079/100) )</f>
        <v>3538867.1429999997</v>
      </c>
      <c r="AF9079" s="137">
        <v>50000000</v>
      </c>
      <c r="AG9079" s="137">
        <f>IF((AF9079-AE9079) &gt; 1,0,IF((AF9079-AE9079)&lt;0,AE9079-AF9079,AF9079-AE9079))</f>
        <v>0</v>
      </c>
      <c r="AH9079" s="137">
        <v>0.02</v>
      </c>
    </row>
    <row r="9080" spans="1:34" s="173" customFormat="1" x14ac:dyDescent="0.55000000000000004">
      <c r="A9080" s="122"/>
      <c r="B9080" s="123"/>
      <c r="C9080" s="123"/>
      <c r="D9080" s="135"/>
      <c r="E9080" s="123"/>
      <c r="F9080" s="123"/>
      <c r="G9080" s="123"/>
      <c r="H9080" s="123"/>
      <c r="I9080" s="136"/>
      <c r="J9080" s="123"/>
      <c r="K9080" s="137"/>
      <c r="L9080" s="137"/>
      <c r="M9080" s="137"/>
      <c r="N9080" s="123">
        <v>2</v>
      </c>
      <c r="O9080" s="108" t="s">
        <v>12359</v>
      </c>
      <c r="P9080" s="138">
        <v>3570800209559</v>
      </c>
      <c r="Q9080" s="108" t="s">
        <v>12360</v>
      </c>
      <c r="R9080" s="108" t="s">
        <v>12364</v>
      </c>
      <c r="S9080" s="139" t="s">
        <v>12366</v>
      </c>
      <c r="T9080" s="123" t="s">
        <v>51</v>
      </c>
      <c r="U9080" s="123" t="s">
        <v>45</v>
      </c>
      <c r="V9080" s="123" t="s">
        <v>52</v>
      </c>
      <c r="W9080" s="137">
        <v>40.700000000000003</v>
      </c>
      <c r="X9080" s="136">
        <v>6.8</v>
      </c>
      <c r="Y9080" s="137">
        <v>6750</v>
      </c>
      <c r="Z9080" s="137">
        <f>W9080*Y9080</f>
        <v>274725</v>
      </c>
      <c r="AA9080" s="119">
        <v>21</v>
      </c>
      <c r="AB9080" s="119">
        <v>32</v>
      </c>
      <c r="AC9080" s="137">
        <f>(Z9080*(100-AB9080))/100</f>
        <v>186813</v>
      </c>
      <c r="AD9080" s="137">
        <f>IF(AND(AC9080="",M9079=""),0,IF((AC9080=""),M9079, IF( (M9079=""),AC9080,SUM(AC9079:AC9084)+M9079)))</f>
        <v>3797067.7499999995</v>
      </c>
      <c r="AE9080" s="137">
        <f>IF( (X9080=""),AD9080*1,AD9080*(X9080/100) )</f>
        <v>258200.60699999999</v>
      </c>
      <c r="AF9080" s="137">
        <v>50000000</v>
      </c>
      <c r="AG9080" s="137">
        <f>IF((AF9080-AE9080) &gt; 1,0,IF((AF9080-AE9080)&lt;0,AE9080-AF9080,AF9080-AE9080))</f>
        <v>0</v>
      </c>
      <c r="AH9080" s="137">
        <v>0.02</v>
      </c>
    </row>
    <row r="9081" spans="1:34" s="173" customFormat="1" x14ac:dyDescent="0.55000000000000004">
      <c r="A9081" s="122"/>
      <c r="B9081" s="123"/>
      <c r="C9081" s="123"/>
      <c r="D9081" s="135"/>
      <c r="E9081" s="123"/>
      <c r="F9081" s="123"/>
      <c r="G9081" s="123"/>
      <c r="H9081" s="123"/>
      <c r="I9081" s="136"/>
      <c r="J9081" s="123"/>
      <c r="K9081" s="137"/>
      <c r="L9081" s="137" t="s">
        <v>63</v>
      </c>
      <c r="M9081" s="137">
        <f>SUM(M9078:M9080)</f>
        <v>1147350</v>
      </c>
      <c r="N9081" s="123"/>
      <c r="O9081" s="108"/>
      <c r="P9081" s="138"/>
      <c r="Q9081" s="108"/>
      <c r="R9081" s="108"/>
      <c r="S9081" s="139"/>
      <c r="T9081" s="123"/>
      <c r="U9081" s="123"/>
      <c r="V9081" s="123"/>
      <c r="W9081" s="137"/>
      <c r="X9081" s="136"/>
      <c r="Y9081" s="137"/>
      <c r="Z9081" s="137"/>
      <c r="AA9081" s="119"/>
      <c r="AB9081" s="119"/>
      <c r="AC9081" s="137"/>
      <c r="AD9081" s="137"/>
      <c r="AE9081" s="137">
        <f>SUM(AE9078:AE9080)</f>
        <v>4871817.7499999991</v>
      </c>
      <c r="AF9081" s="137"/>
      <c r="AG9081" s="137">
        <f>SUM(AG9078:AG9080)</f>
        <v>0</v>
      </c>
      <c r="AH9081" s="137"/>
    </row>
    <row r="9082" spans="1:34" s="173" customFormat="1" x14ac:dyDescent="0.55000000000000004">
      <c r="A9082" s="122" t="s">
        <v>12367</v>
      </c>
      <c r="B9082" s="197">
        <v>4235</v>
      </c>
      <c r="C9082" s="197">
        <v>6206</v>
      </c>
      <c r="D9082" s="198" t="s">
        <v>12368</v>
      </c>
      <c r="E9082" s="197" t="s">
        <v>37</v>
      </c>
      <c r="F9082" s="197">
        <v>5351</v>
      </c>
      <c r="G9082" s="197">
        <v>2</v>
      </c>
      <c r="H9082" s="197">
        <v>2</v>
      </c>
      <c r="I9082" s="199">
        <v>25</v>
      </c>
      <c r="J9082" s="123" t="s">
        <v>38</v>
      </c>
      <c r="K9082" s="171">
        <f>((G9082*400)+(H9082*100))+I9082</f>
        <v>1025</v>
      </c>
      <c r="L9082" s="171">
        <v>400</v>
      </c>
      <c r="M9082" s="171">
        <f>K9082*L9082</f>
        <v>410000</v>
      </c>
      <c r="N9082" s="197"/>
      <c r="O9082" s="122"/>
      <c r="P9082" s="200"/>
      <c r="Q9082" s="122"/>
      <c r="R9082" s="122"/>
      <c r="S9082" s="170"/>
      <c r="T9082" s="197"/>
      <c r="U9082" s="197"/>
      <c r="V9082" s="197"/>
      <c r="W9082" s="171"/>
      <c r="X9082" s="199"/>
      <c r="Y9082" s="171"/>
      <c r="Z9082" s="171"/>
      <c r="AA9082" s="201"/>
      <c r="AB9082" s="201"/>
      <c r="AC9082" s="171"/>
      <c r="AD9082" s="171">
        <f>IF(AND(AC9082="",M9082=""),0,IF((AC9082=""),M9082,IF((M9082=""),AC9082,AC9082+M9082)))</f>
        <v>410000</v>
      </c>
      <c r="AE9082" s="171">
        <f>IF( (X9082=""),AD9082*1,AD9082*(X9082/100) )</f>
        <v>410000</v>
      </c>
      <c r="AF9082" s="171">
        <v>0</v>
      </c>
      <c r="AG9082" s="171">
        <f>IF((AF9082-AE9082) &gt; 1,0,IF((AF9082-AE9082)&lt;0,AE9082-AF9082,AF9082-AE9082))</f>
        <v>410000</v>
      </c>
      <c r="AH9082" s="137">
        <v>0.01</v>
      </c>
    </row>
    <row r="9083" spans="1:34" s="173" customFormat="1" x14ac:dyDescent="0.55000000000000004">
      <c r="A9083" s="122"/>
      <c r="B9083" s="197"/>
      <c r="C9083" s="197"/>
      <c r="D9083" s="198"/>
      <c r="E9083" s="197"/>
      <c r="F9083" s="197"/>
      <c r="G9083" s="197"/>
      <c r="H9083" s="197"/>
      <c r="I9083" s="199"/>
      <c r="J9083" s="123"/>
      <c r="K9083" s="171"/>
      <c r="L9083" s="171" t="s">
        <v>63</v>
      </c>
      <c r="M9083" s="171">
        <f>SUM(M9082:M9082)</f>
        <v>410000</v>
      </c>
      <c r="N9083" s="197"/>
      <c r="O9083" s="122"/>
      <c r="P9083" s="200"/>
      <c r="Q9083" s="122"/>
      <c r="R9083" s="122"/>
      <c r="S9083" s="170"/>
      <c r="T9083" s="197"/>
      <c r="U9083" s="197"/>
      <c r="V9083" s="197"/>
      <c r="W9083" s="171"/>
      <c r="X9083" s="199"/>
      <c r="Y9083" s="171"/>
      <c r="Z9083" s="171"/>
      <c r="AA9083" s="201"/>
      <c r="AB9083" s="201"/>
      <c r="AC9083" s="171"/>
      <c r="AD9083" s="171"/>
      <c r="AE9083" s="171">
        <f>SUM(AE9082:AE9082)</f>
        <v>410000</v>
      </c>
      <c r="AF9083" s="171"/>
      <c r="AG9083" s="171">
        <f>SUM(AG9082:AG9082)</f>
        <v>410000</v>
      </c>
      <c r="AH9083" s="137"/>
    </row>
    <row r="9084" spans="1:34" s="173" customFormat="1" x14ac:dyDescent="0.55000000000000004">
      <c r="A9084" s="122" t="s">
        <v>12367</v>
      </c>
      <c r="B9084" s="123">
        <v>4234</v>
      </c>
      <c r="C9084" s="123">
        <v>9815</v>
      </c>
      <c r="D9084" s="135"/>
      <c r="E9084" s="123" t="s">
        <v>37</v>
      </c>
      <c r="F9084" s="123"/>
      <c r="G9084" s="123">
        <v>2</v>
      </c>
      <c r="H9084" s="123">
        <v>2</v>
      </c>
      <c r="I9084" s="136">
        <v>25</v>
      </c>
      <c r="J9084" s="123" t="s">
        <v>38</v>
      </c>
      <c r="K9084" s="137">
        <f>((G9084*400)+(H9084*100))+I9084</f>
        <v>1025</v>
      </c>
      <c r="L9084" s="137">
        <v>255</v>
      </c>
      <c r="M9084" s="137">
        <f>K9084*L9084</f>
        <v>261375</v>
      </c>
      <c r="N9084" s="123"/>
      <c r="O9084" s="108"/>
      <c r="P9084" s="138"/>
      <c r="Q9084" s="108"/>
      <c r="R9084" s="108"/>
      <c r="S9084" s="139"/>
      <c r="T9084" s="123"/>
      <c r="U9084" s="123"/>
      <c r="V9084" s="123"/>
      <c r="W9084" s="137"/>
      <c r="X9084" s="136"/>
      <c r="Y9084" s="137"/>
      <c r="Z9084" s="137"/>
      <c r="AA9084" s="119"/>
      <c r="AB9084" s="119"/>
      <c r="AC9084" s="137"/>
      <c r="AD9084" s="137">
        <f>IF(AND(AC9084="",M9084=""),0,IF((AC9084=""),M9084,IF((M9084=""),AC9084,AC9084+M9084)))</f>
        <v>261375</v>
      </c>
      <c r="AE9084" s="137">
        <f>IF( (X9084=""),AD9084*1,AD9084*(X9084/100) )</f>
        <v>261375</v>
      </c>
      <c r="AF9084" s="137">
        <v>0</v>
      </c>
      <c r="AG9084" s="137">
        <f>IF((AF9084-AE9084) &gt; 1,0,IF((AF9084-AE9084)&lt;0,AE9084-AF9084,AF9084-AE9084))</f>
        <v>261375</v>
      </c>
      <c r="AH9084" s="137">
        <v>0.01</v>
      </c>
    </row>
    <row r="9085" spans="1:34" s="173" customFormat="1" x14ac:dyDescent="0.55000000000000004">
      <c r="A9085" s="122"/>
      <c r="B9085" s="123"/>
      <c r="C9085" s="123"/>
      <c r="D9085" s="135"/>
      <c r="E9085" s="123"/>
      <c r="F9085" s="123"/>
      <c r="G9085" s="123"/>
      <c r="H9085" s="123"/>
      <c r="I9085" s="136"/>
      <c r="J9085" s="123"/>
      <c r="K9085" s="137"/>
      <c r="L9085" s="137" t="s">
        <v>63</v>
      </c>
      <c r="M9085" s="137">
        <f>SUM(M9084:M9084)</f>
        <v>261375</v>
      </c>
      <c r="N9085" s="123"/>
      <c r="O9085" s="108"/>
      <c r="P9085" s="138"/>
      <c r="Q9085" s="108"/>
      <c r="R9085" s="108"/>
      <c r="S9085" s="139"/>
      <c r="T9085" s="123"/>
      <c r="U9085" s="123"/>
      <c r="V9085" s="123"/>
      <c r="W9085" s="137"/>
      <c r="X9085" s="136"/>
      <c r="Y9085" s="137"/>
      <c r="Z9085" s="137"/>
      <c r="AA9085" s="119"/>
      <c r="AB9085" s="119"/>
      <c r="AC9085" s="137"/>
      <c r="AD9085" s="137"/>
      <c r="AE9085" s="137">
        <f>SUM(AE9084:AE9084)</f>
        <v>261375</v>
      </c>
      <c r="AF9085" s="137"/>
      <c r="AG9085" s="137">
        <f>SUM(AG9084:AG9084)</f>
        <v>261375</v>
      </c>
      <c r="AH9085" s="137"/>
    </row>
    <row r="9086" spans="1:34" s="99" customFormat="1" x14ac:dyDescent="0.55000000000000004">
      <c r="A9086" s="107" t="s">
        <v>12371</v>
      </c>
      <c r="B9086" s="102">
        <v>4256</v>
      </c>
      <c r="C9086" s="102">
        <v>9709</v>
      </c>
      <c r="D9086" s="90" t="s">
        <v>12372</v>
      </c>
      <c r="E9086" s="102" t="s">
        <v>34</v>
      </c>
      <c r="F9086" s="102">
        <v>12421</v>
      </c>
      <c r="G9086" s="102">
        <v>5</v>
      </c>
      <c r="H9086" s="102">
        <v>0</v>
      </c>
      <c r="I9086" s="98">
        <v>13</v>
      </c>
      <c r="J9086" s="102" t="s">
        <v>62</v>
      </c>
      <c r="K9086" s="94">
        <f>((G9086*400)+(H9086*100))+I9086</f>
        <v>2013</v>
      </c>
      <c r="L9086" s="94">
        <v>1600</v>
      </c>
      <c r="M9086" s="94">
        <f>K9086*L9086</f>
        <v>3220800</v>
      </c>
      <c r="N9086" s="102">
        <v>1</v>
      </c>
      <c r="O9086" s="111" t="s">
        <v>12369</v>
      </c>
      <c r="P9086" s="96"/>
      <c r="Q9086" s="111" t="s">
        <v>12370</v>
      </c>
      <c r="R9086" s="111" t="s">
        <v>12373</v>
      </c>
      <c r="S9086" s="97"/>
      <c r="T9086" s="102" t="s">
        <v>12374</v>
      </c>
      <c r="U9086" s="102" t="s">
        <v>45</v>
      </c>
      <c r="V9086" s="102" t="s">
        <v>75</v>
      </c>
      <c r="W9086" s="94">
        <v>82.5</v>
      </c>
      <c r="X9086" s="98">
        <v>3.12</v>
      </c>
      <c r="Y9086" s="94">
        <v>6850</v>
      </c>
      <c r="Z9086" s="94">
        <f t="shared" ref="Z9086:Z9093" si="873">W9086*Y9086</f>
        <v>565125</v>
      </c>
      <c r="AA9086" s="89">
        <v>12</v>
      </c>
      <c r="AB9086" s="89">
        <v>14</v>
      </c>
      <c r="AC9086" s="94">
        <f t="shared" ref="AC9086:AC9093" si="874">(Z9086*(100-AB9086))/100</f>
        <v>486007.5</v>
      </c>
      <c r="AD9086" s="94">
        <f>IF(AND(AC9086="",M9086=""),0,IF((AC9086=""),M9086, IF( (M9086=""),AC9086,SUM(AC9086:AC9093)+M9086)))</f>
        <v>19235401.300000001</v>
      </c>
      <c r="AE9086" s="94">
        <f t="shared" ref="AE9086:AE9093" si="875">IF( (X9086=""),AD9086*1,AD9086*(X9086/100) )</f>
        <v>600144.52056000009</v>
      </c>
      <c r="AF9086" s="94">
        <v>0</v>
      </c>
      <c r="AG9086" s="94">
        <f t="shared" ref="AG9086:AG9093" si="876">IF((AF9086-AE9086) &gt; 1,0,IF((AF9086-AE9086)&lt;0,AE9086-AF9086,AF9086-AE9086))</f>
        <v>600144.52056000009</v>
      </c>
      <c r="AH9086" s="94">
        <v>0.3</v>
      </c>
    </row>
    <row r="9087" spans="1:34" s="99" customFormat="1" x14ac:dyDescent="0.55000000000000004">
      <c r="A9087" s="107"/>
      <c r="B9087" s="102"/>
      <c r="C9087" s="102"/>
      <c r="D9087" s="90"/>
      <c r="E9087" s="102"/>
      <c r="F9087" s="102"/>
      <c r="G9087" s="102"/>
      <c r="H9087" s="102"/>
      <c r="I9087" s="98"/>
      <c r="J9087" s="102"/>
      <c r="K9087" s="94"/>
      <c r="L9087" s="94"/>
      <c r="M9087" s="94"/>
      <c r="N9087" s="102">
        <v>2</v>
      </c>
      <c r="O9087" s="111" t="s">
        <v>12369</v>
      </c>
      <c r="P9087" s="96"/>
      <c r="Q9087" s="111" t="s">
        <v>12370</v>
      </c>
      <c r="R9087" s="111" t="s">
        <v>12373</v>
      </c>
      <c r="S9087" s="97"/>
      <c r="T9087" s="102" t="s">
        <v>12374</v>
      </c>
      <c r="U9087" s="102" t="s">
        <v>45</v>
      </c>
      <c r="V9087" s="102" t="s">
        <v>75</v>
      </c>
      <c r="W9087" s="94">
        <v>693.5</v>
      </c>
      <c r="X9087" s="98">
        <v>26.21</v>
      </c>
      <c r="Y9087" s="94">
        <v>6850</v>
      </c>
      <c r="Z9087" s="94">
        <f t="shared" si="873"/>
        <v>4750475</v>
      </c>
      <c r="AA9087" s="89">
        <v>12</v>
      </c>
      <c r="AB9087" s="89">
        <v>14</v>
      </c>
      <c r="AC9087" s="94">
        <f t="shared" si="874"/>
        <v>4085408.5</v>
      </c>
      <c r="AD9087" s="94">
        <f>IF(AND(AC9087="",M9086=""),0,IF((AC9087=""),M9086, IF( (M9086=""),AC9087,SUM(AC9086:AC9093)+M9086)))</f>
        <v>19235401.300000001</v>
      </c>
      <c r="AE9087" s="94">
        <f t="shared" si="875"/>
        <v>5041598.6807300001</v>
      </c>
      <c r="AF9087" s="94">
        <v>0</v>
      </c>
      <c r="AG9087" s="94">
        <f t="shared" si="876"/>
        <v>5041598.6807300001</v>
      </c>
      <c r="AH9087" s="94">
        <v>0.3</v>
      </c>
    </row>
    <row r="9088" spans="1:34" s="99" customFormat="1" x14ac:dyDescent="0.55000000000000004">
      <c r="A9088" s="107"/>
      <c r="B9088" s="102"/>
      <c r="C9088" s="102"/>
      <c r="D9088" s="90"/>
      <c r="E9088" s="102"/>
      <c r="F9088" s="102"/>
      <c r="G9088" s="102"/>
      <c r="H9088" s="102"/>
      <c r="I9088" s="98"/>
      <c r="J9088" s="102"/>
      <c r="K9088" s="94"/>
      <c r="L9088" s="94"/>
      <c r="M9088" s="94"/>
      <c r="N9088" s="102">
        <v>3</v>
      </c>
      <c r="O9088" s="111" t="s">
        <v>12369</v>
      </c>
      <c r="P9088" s="96"/>
      <c r="Q9088" s="111" t="s">
        <v>12370</v>
      </c>
      <c r="R9088" s="111" t="s">
        <v>12373</v>
      </c>
      <c r="S9088" s="97"/>
      <c r="T9088" s="102" t="s">
        <v>12374</v>
      </c>
      <c r="U9088" s="102" t="s">
        <v>45</v>
      </c>
      <c r="V9088" s="102" t="s">
        <v>75</v>
      </c>
      <c r="W9088" s="94">
        <v>113.4</v>
      </c>
      <c r="X9088" s="98">
        <v>4.29</v>
      </c>
      <c r="Y9088" s="94">
        <v>6850</v>
      </c>
      <c r="Z9088" s="94">
        <f t="shared" si="873"/>
        <v>776790</v>
      </c>
      <c r="AA9088" s="89">
        <v>12</v>
      </c>
      <c r="AB9088" s="89">
        <v>14</v>
      </c>
      <c r="AC9088" s="94">
        <f t="shared" si="874"/>
        <v>668039.4</v>
      </c>
      <c r="AD9088" s="94">
        <f>IF(AND(AC9088="",M9086=""),0,IF((AC9088=""),M9086, IF( (M9086=""),AC9088,SUM(AC9086:AC9093)+M9086)))</f>
        <v>19235401.300000001</v>
      </c>
      <c r="AE9088" s="94">
        <f t="shared" si="875"/>
        <v>825198.71577000001</v>
      </c>
      <c r="AF9088" s="94">
        <v>0</v>
      </c>
      <c r="AG9088" s="94">
        <f t="shared" si="876"/>
        <v>825198.71577000001</v>
      </c>
      <c r="AH9088" s="94">
        <v>0.3</v>
      </c>
    </row>
    <row r="9089" spans="1:34" s="99" customFormat="1" x14ac:dyDescent="0.55000000000000004">
      <c r="A9089" s="107"/>
      <c r="B9089" s="102"/>
      <c r="C9089" s="102"/>
      <c r="D9089" s="90"/>
      <c r="E9089" s="102"/>
      <c r="F9089" s="102"/>
      <c r="G9089" s="102"/>
      <c r="H9089" s="102"/>
      <c r="I9089" s="98"/>
      <c r="J9089" s="102"/>
      <c r="K9089" s="94"/>
      <c r="L9089" s="94"/>
      <c r="M9089" s="94"/>
      <c r="N9089" s="102">
        <v>4</v>
      </c>
      <c r="O9089" s="111" t="s">
        <v>12369</v>
      </c>
      <c r="P9089" s="96"/>
      <c r="Q9089" s="111" t="s">
        <v>12370</v>
      </c>
      <c r="R9089" s="111" t="s">
        <v>12373</v>
      </c>
      <c r="S9089" s="97"/>
      <c r="T9089" s="102" t="s">
        <v>12374</v>
      </c>
      <c r="U9089" s="102" t="s">
        <v>45</v>
      </c>
      <c r="V9089" s="102" t="s">
        <v>75</v>
      </c>
      <c r="W9089" s="94">
        <v>446.5</v>
      </c>
      <c r="X9089" s="98">
        <v>16.88</v>
      </c>
      <c r="Y9089" s="94">
        <v>6850</v>
      </c>
      <c r="Z9089" s="94">
        <f t="shared" si="873"/>
        <v>3058525</v>
      </c>
      <c r="AA9089" s="89">
        <v>7</v>
      </c>
      <c r="AB9089" s="89">
        <v>7</v>
      </c>
      <c r="AC9089" s="94">
        <f t="shared" si="874"/>
        <v>2844428.25</v>
      </c>
      <c r="AD9089" s="94">
        <f>IF(AND(AC9089="",M9086=""),0,IF((AC9089=""),M9086, IF( (M9086=""),AC9089,SUM(AC9086:AC9093)+M9086)))</f>
        <v>19235401.300000001</v>
      </c>
      <c r="AE9089" s="94">
        <f t="shared" si="875"/>
        <v>3246935.7394399997</v>
      </c>
      <c r="AF9089" s="94">
        <v>0</v>
      </c>
      <c r="AG9089" s="94">
        <f t="shared" si="876"/>
        <v>3246935.7394399997</v>
      </c>
      <c r="AH9089" s="94">
        <v>0.3</v>
      </c>
    </row>
    <row r="9090" spans="1:34" s="99" customFormat="1" x14ac:dyDescent="0.55000000000000004">
      <c r="A9090" s="107"/>
      <c r="B9090" s="102"/>
      <c r="C9090" s="102"/>
      <c r="D9090" s="90"/>
      <c r="E9090" s="102"/>
      <c r="F9090" s="102"/>
      <c r="G9090" s="102"/>
      <c r="H9090" s="102"/>
      <c r="I9090" s="98"/>
      <c r="J9090" s="102"/>
      <c r="K9090" s="94"/>
      <c r="L9090" s="94"/>
      <c r="M9090" s="94"/>
      <c r="N9090" s="102"/>
      <c r="O9090" s="111"/>
      <c r="P9090" s="96"/>
      <c r="Q9090" s="111"/>
      <c r="R9090" s="111"/>
      <c r="S9090" s="97"/>
      <c r="T9090" s="102" t="s">
        <v>12374</v>
      </c>
      <c r="U9090" s="102"/>
      <c r="V9090" s="102" t="s">
        <v>75</v>
      </c>
      <c r="W9090" s="94">
        <v>446.5</v>
      </c>
      <c r="X9090" s="98">
        <v>16.88</v>
      </c>
      <c r="Y9090" s="94">
        <v>6850</v>
      </c>
      <c r="Z9090" s="94">
        <f t="shared" si="873"/>
        <v>3058525</v>
      </c>
      <c r="AA9090" s="89">
        <v>7</v>
      </c>
      <c r="AB9090" s="89">
        <v>7</v>
      </c>
      <c r="AC9090" s="94">
        <f t="shared" si="874"/>
        <v>2844428.25</v>
      </c>
      <c r="AD9090" s="94">
        <f>IF(AND(AC9090="",M9086=""),0,IF((AC9090=""),M9086, IF( (M9086=""),AC9090,SUM(AC9086:AC9093)+M9086)))</f>
        <v>19235401.300000001</v>
      </c>
      <c r="AE9090" s="94">
        <f t="shared" si="875"/>
        <v>3246935.7394399997</v>
      </c>
      <c r="AF9090" s="94">
        <v>0</v>
      </c>
      <c r="AG9090" s="94">
        <f t="shared" si="876"/>
        <v>3246935.7394399997</v>
      </c>
      <c r="AH9090" s="94">
        <v>0.3</v>
      </c>
    </row>
    <row r="9091" spans="1:34" s="99" customFormat="1" x14ac:dyDescent="0.55000000000000004">
      <c r="A9091" s="107"/>
      <c r="B9091" s="102"/>
      <c r="C9091" s="102"/>
      <c r="D9091" s="90"/>
      <c r="E9091" s="102"/>
      <c r="F9091" s="102"/>
      <c r="G9091" s="102"/>
      <c r="H9091" s="102"/>
      <c r="I9091" s="98"/>
      <c r="J9091" s="102"/>
      <c r="K9091" s="94"/>
      <c r="L9091" s="94"/>
      <c r="M9091" s="94"/>
      <c r="N9091" s="102">
        <v>5</v>
      </c>
      <c r="O9091" s="111" t="s">
        <v>12369</v>
      </c>
      <c r="P9091" s="96"/>
      <c r="Q9091" s="111" t="s">
        <v>12370</v>
      </c>
      <c r="R9091" s="111" t="s">
        <v>12373</v>
      </c>
      <c r="S9091" s="97"/>
      <c r="T9091" s="102" t="s">
        <v>12374</v>
      </c>
      <c r="U9091" s="102" t="s">
        <v>45</v>
      </c>
      <c r="V9091" s="102" t="s">
        <v>75</v>
      </c>
      <c r="W9091" s="94">
        <v>113.4</v>
      </c>
      <c r="X9091" s="98">
        <v>4.29</v>
      </c>
      <c r="Y9091" s="94">
        <v>6850</v>
      </c>
      <c r="Z9091" s="94">
        <f t="shared" si="873"/>
        <v>776790</v>
      </c>
      <c r="AA9091" s="89">
        <v>12</v>
      </c>
      <c r="AB9091" s="89">
        <v>14</v>
      </c>
      <c r="AC9091" s="94">
        <f t="shared" si="874"/>
        <v>668039.4</v>
      </c>
      <c r="AD9091" s="94">
        <f>IF(AND(AC9091="",M9086=""),0,IF((AC9091=""),M9086, IF( (M9086=""),AC9091,SUM(AC9086:AC9093)+M9086)))</f>
        <v>19235401.300000001</v>
      </c>
      <c r="AE9091" s="94">
        <f t="shared" si="875"/>
        <v>825198.71577000001</v>
      </c>
      <c r="AF9091" s="94">
        <v>0</v>
      </c>
      <c r="AG9091" s="94">
        <f t="shared" si="876"/>
        <v>825198.71577000001</v>
      </c>
      <c r="AH9091" s="94">
        <v>0.3</v>
      </c>
    </row>
    <row r="9092" spans="1:34" s="99" customFormat="1" x14ac:dyDescent="0.55000000000000004">
      <c r="A9092" s="107"/>
      <c r="B9092" s="102"/>
      <c r="C9092" s="102"/>
      <c r="D9092" s="90"/>
      <c r="E9092" s="102"/>
      <c r="F9092" s="102"/>
      <c r="G9092" s="102"/>
      <c r="H9092" s="102"/>
      <c r="I9092" s="98"/>
      <c r="J9092" s="102"/>
      <c r="K9092" s="94"/>
      <c r="L9092" s="94"/>
      <c r="M9092" s="94"/>
      <c r="N9092" s="102">
        <v>6</v>
      </c>
      <c r="O9092" s="111" t="s">
        <v>12369</v>
      </c>
      <c r="P9092" s="96"/>
      <c r="Q9092" s="111" t="s">
        <v>12370</v>
      </c>
      <c r="R9092" s="111" t="s">
        <v>12373</v>
      </c>
      <c r="S9092" s="97"/>
      <c r="T9092" s="102" t="s">
        <v>12374</v>
      </c>
      <c r="U9092" s="102" t="s">
        <v>45</v>
      </c>
      <c r="V9092" s="102" t="s">
        <v>75</v>
      </c>
      <c r="W9092" s="94">
        <v>375</v>
      </c>
      <c r="X9092" s="98">
        <v>14.17</v>
      </c>
      <c r="Y9092" s="94">
        <v>6850</v>
      </c>
      <c r="Z9092" s="94">
        <f t="shared" si="873"/>
        <v>2568750</v>
      </c>
      <c r="AA9092" s="89">
        <v>12</v>
      </c>
      <c r="AB9092" s="89">
        <v>14</v>
      </c>
      <c r="AC9092" s="94">
        <f t="shared" si="874"/>
        <v>2209125</v>
      </c>
      <c r="AD9092" s="94">
        <f>IF(AND(AC9092="",M9086=""),0,IF((AC9092=""),M9086, IF( (M9086=""),AC9092,SUM(AC9086:AC9093)+M9086)))</f>
        <v>19235401.300000001</v>
      </c>
      <c r="AE9092" s="94">
        <f t="shared" si="875"/>
        <v>2725656.3642099998</v>
      </c>
      <c r="AF9092" s="94">
        <v>0</v>
      </c>
      <c r="AG9092" s="94">
        <f t="shared" si="876"/>
        <v>2725656.3642099998</v>
      </c>
      <c r="AH9092" s="94">
        <v>0.3</v>
      </c>
    </row>
    <row r="9093" spans="1:34" s="99" customFormat="1" x14ac:dyDescent="0.55000000000000004">
      <c r="A9093" s="107"/>
      <c r="B9093" s="102"/>
      <c r="C9093" s="102"/>
      <c r="D9093" s="90"/>
      <c r="E9093" s="102"/>
      <c r="F9093" s="102"/>
      <c r="G9093" s="102"/>
      <c r="H9093" s="102"/>
      <c r="I9093" s="98"/>
      <c r="J9093" s="102"/>
      <c r="K9093" s="94"/>
      <c r="L9093" s="94"/>
      <c r="M9093" s="94"/>
      <c r="N9093" s="102"/>
      <c r="O9093" s="111"/>
      <c r="P9093" s="96"/>
      <c r="Q9093" s="111"/>
      <c r="R9093" s="111"/>
      <c r="S9093" s="97"/>
      <c r="T9093" s="102" t="s">
        <v>12374</v>
      </c>
      <c r="U9093" s="102"/>
      <c r="V9093" s="102" t="s">
        <v>75</v>
      </c>
      <c r="W9093" s="94">
        <v>375</v>
      </c>
      <c r="X9093" s="98">
        <v>14.17</v>
      </c>
      <c r="Y9093" s="94">
        <v>6850</v>
      </c>
      <c r="Z9093" s="94">
        <f t="shared" si="873"/>
        <v>2568750</v>
      </c>
      <c r="AA9093" s="89">
        <v>12</v>
      </c>
      <c r="AB9093" s="89">
        <v>14</v>
      </c>
      <c r="AC9093" s="94">
        <f t="shared" si="874"/>
        <v>2209125</v>
      </c>
      <c r="AD9093" s="94">
        <f>IF(AND(AC9093="",M9086=""),0,IF((AC9093=""),M9086, IF( (M9086=""),AC9093,SUM(AC9086:AC9093)+M9086)))</f>
        <v>19235401.300000001</v>
      </c>
      <c r="AE9093" s="94">
        <f t="shared" si="875"/>
        <v>2725656.3642099998</v>
      </c>
      <c r="AF9093" s="94">
        <v>0</v>
      </c>
      <c r="AG9093" s="94">
        <f t="shared" si="876"/>
        <v>2725656.3642099998</v>
      </c>
      <c r="AH9093" s="94">
        <v>0.3</v>
      </c>
    </row>
    <row r="9094" spans="1:34" s="99" customFormat="1" x14ac:dyDescent="0.55000000000000004">
      <c r="A9094" s="107"/>
      <c r="B9094" s="102"/>
      <c r="C9094" s="102"/>
      <c r="D9094" s="90"/>
      <c r="E9094" s="102"/>
      <c r="F9094" s="102"/>
      <c r="G9094" s="102"/>
      <c r="H9094" s="102"/>
      <c r="I9094" s="98"/>
      <c r="J9094" s="102"/>
      <c r="K9094" s="94"/>
      <c r="L9094" s="94" t="s">
        <v>63</v>
      </c>
      <c r="M9094" s="94">
        <f>SUM(M9086:M9093)</f>
        <v>3220800</v>
      </c>
      <c r="N9094" s="102"/>
      <c r="O9094" s="111"/>
      <c r="P9094" s="96"/>
      <c r="Q9094" s="111"/>
      <c r="R9094" s="111"/>
      <c r="S9094" s="97"/>
      <c r="T9094" s="102"/>
      <c r="U9094" s="102"/>
      <c r="V9094" s="102"/>
      <c r="W9094" s="94"/>
      <c r="X9094" s="98"/>
      <c r="Y9094" s="94"/>
      <c r="Z9094" s="94"/>
      <c r="AA9094" s="89"/>
      <c r="AB9094" s="89"/>
      <c r="AC9094" s="94"/>
      <c r="AD9094" s="94"/>
      <c r="AE9094" s="94">
        <f>SUM(AE9086:AE9093)</f>
        <v>19237324.840130001</v>
      </c>
      <c r="AF9094" s="94"/>
      <c r="AG9094" s="94">
        <f>SUM(AG9086:AG9093)</f>
        <v>19237324.840130001</v>
      </c>
      <c r="AH9094" s="94"/>
    </row>
    <row r="9095" spans="1:34" s="173" customFormat="1" x14ac:dyDescent="0.55000000000000004">
      <c r="A9095" s="122" t="s">
        <v>12377</v>
      </c>
      <c r="B9095" s="123">
        <v>4237</v>
      </c>
      <c r="C9095" s="123">
        <v>6934</v>
      </c>
      <c r="D9095" s="135" t="s">
        <v>12378</v>
      </c>
      <c r="E9095" s="123" t="s">
        <v>34</v>
      </c>
      <c r="F9095" s="123">
        <v>23646</v>
      </c>
      <c r="G9095" s="123">
        <v>0</v>
      </c>
      <c r="H9095" s="123">
        <v>0</v>
      </c>
      <c r="I9095" s="136">
        <v>51</v>
      </c>
      <c r="J9095" s="123" t="s">
        <v>35</v>
      </c>
      <c r="K9095" s="137">
        <f>((G9095*400)+(H9095*100))+I9095</f>
        <v>51</v>
      </c>
      <c r="L9095" s="137">
        <v>850</v>
      </c>
      <c r="M9095" s="137">
        <f>K9095*L9095</f>
        <v>43350</v>
      </c>
      <c r="N9095" s="123">
        <v>1</v>
      </c>
      <c r="O9095" s="108" t="s">
        <v>12375</v>
      </c>
      <c r="P9095" s="138"/>
      <c r="Q9095" s="108" t="s">
        <v>12376</v>
      </c>
      <c r="R9095" s="108" t="s">
        <v>12379</v>
      </c>
      <c r="S9095" s="139" t="s">
        <v>12380</v>
      </c>
      <c r="T9095" s="123" t="s">
        <v>51</v>
      </c>
      <c r="U9095" s="123" t="s">
        <v>45</v>
      </c>
      <c r="V9095" s="123" t="s">
        <v>52</v>
      </c>
      <c r="W9095" s="137">
        <v>174.64</v>
      </c>
      <c r="X9095" s="136">
        <v>80.239999999999995</v>
      </c>
      <c r="Y9095" s="137">
        <v>6750</v>
      </c>
      <c r="Z9095" s="137">
        <f>W9095*Y9095</f>
        <v>1178820</v>
      </c>
      <c r="AA9095" s="119">
        <v>6</v>
      </c>
      <c r="AB9095" s="119">
        <v>6</v>
      </c>
      <c r="AC9095" s="137">
        <f>(Z9095*(100-AB9095))/100</f>
        <v>1108090.8</v>
      </c>
      <c r="AD9095" s="137">
        <f>IF(AND(AC9095="",M9095=""),0,IF((AC9095=""),M9095, IF( (M9095=""),AC9095,SUM(AC9095:AC9098)+M9095)))</f>
        <v>1692974.4</v>
      </c>
      <c r="AE9095" s="137">
        <f>IF( (X9095=""),AD9095*1,AD9095*(X9095/100) )</f>
        <v>1358442.6585599999</v>
      </c>
      <c r="AF9095" s="137">
        <v>50000000</v>
      </c>
      <c r="AG9095" s="137">
        <f>IF((AF9095-AE9095) &gt; 1,0,IF((AF9095-AE9095)&lt;0,AE9095-AF9095,AF9095-AE9095))</f>
        <v>0</v>
      </c>
      <c r="AH9095" s="137">
        <v>0.02</v>
      </c>
    </row>
    <row r="9096" spans="1:34" s="173" customFormat="1" x14ac:dyDescent="0.55000000000000004">
      <c r="A9096" s="122"/>
      <c r="B9096" s="123"/>
      <c r="C9096" s="123"/>
      <c r="D9096" s="135"/>
      <c r="E9096" s="123"/>
      <c r="F9096" s="123"/>
      <c r="G9096" s="123"/>
      <c r="H9096" s="123"/>
      <c r="I9096" s="136"/>
      <c r="J9096" s="123"/>
      <c r="K9096" s="137"/>
      <c r="L9096" s="137"/>
      <c r="M9096" s="137"/>
      <c r="N9096" s="123">
        <v>2</v>
      </c>
      <c r="O9096" s="108" t="s">
        <v>12375</v>
      </c>
      <c r="P9096" s="138"/>
      <c r="Q9096" s="108" t="s">
        <v>12376</v>
      </c>
      <c r="R9096" s="108" t="s">
        <v>12379</v>
      </c>
      <c r="S9096" s="139" t="s">
        <v>12381</v>
      </c>
      <c r="T9096" s="123" t="s">
        <v>55</v>
      </c>
      <c r="U9096" s="123" t="s">
        <v>45</v>
      </c>
      <c r="V9096" s="123" t="s">
        <v>52</v>
      </c>
      <c r="W9096" s="137">
        <v>43</v>
      </c>
      <c r="X9096" s="136">
        <v>19.760000000000002</v>
      </c>
      <c r="Y9096" s="137">
        <v>0</v>
      </c>
      <c r="Z9096" s="137">
        <f>W9096*Y9096</f>
        <v>0</v>
      </c>
      <c r="AA9096" s="119">
        <v>6</v>
      </c>
      <c r="AB9096" s="119">
        <v>6</v>
      </c>
      <c r="AC9096" s="137">
        <f>(Z9096*(100-AB9096))/100</f>
        <v>0</v>
      </c>
      <c r="AD9096" s="137">
        <f>IF(AND(AC9096="",M9095=""),0,IF((AC9096=""),M9095, IF( (M9095=""),AC9096,SUM(AC9095:AC9098)+M9095)))</f>
        <v>1692974.4</v>
      </c>
      <c r="AE9096" s="137">
        <f>IF( (X9096=""),AD9096*1,AD9096*(X9096/100) )</f>
        <v>334531.74144000001</v>
      </c>
      <c r="AF9096" s="137">
        <v>50000000</v>
      </c>
      <c r="AG9096" s="137">
        <f>IF((AF9096-AE9096) &gt; 1,0,IF((AF9096-AE9096)&lt;0,AE9096-AF9096,AF9096-AE9096))</f>
        <v>0</v>
      </c>
      <c r="AH9096" s="137">
        <v>0.02</v>
      </c>
    </row>
    <row r="9097" spans="1:34" s="173" customFormat="1" x14ac:dyDescent="0.55000000000000004">
      <c r="A9097" s="122"/>
      <c r="B9097" s="123"/>
      <c r="C9097" s="123"/>
      <c r="D9097" s="135"/>
      <c r="E9097" s="123"/>
      <c r="F9097" s="123"/>
      <c r="G9097" s="123"/>
      <c r="H9097" s="123"/>
      <c r="I9097" s="136"/>
      <c r="J9097" s="123"/>
      <c r="K9097" s="137"/>
      <c r="L9097" s="137" t="s">
        <v>63</v>
      </c>
      <c r="M9097" s="137">
        <f>SUM(M9095:M9096)</f>
        <v>43350</v>
      </c>
      <c r="N9097" s="123"/>
      <c r="O9097" s="108"/>
      <c r="P9097" s="138"/>
      <c r="Q9097" s="108"/>
      <c r="R9097" s="108"/>
      <c r="S9097" s="139"/>
      <c r="T9097" s="123"/>
      <c r="U9097" s="123"/>
      <c r="V9097" s="123"/>
      <c r="W9097" s="137"/>
      <c r="X9097" s="136"/>
      <c r="Y9097" s="137"/>
      <c r="Z9097" s="137"/>
      <c r="AA9097" s="119"/>
      <c r="AB9097" s="119"/>
      <c r="AC9097" s="137"/>
      <c r="AD9097" s="137"/>
      <c r="AE9097" s="137">
        <f>SUM(AE9095:AE9096)</f>
        <v>1692974.4</v>
      </c>
      <c r="AF9097" s="137"/>
      <c r="AG9097" s="137">
        <f>SUM(AG9095:AG9096)</f>
        <v>0</v>
      </c>
      <c r="AH9097" s="137"/>
    </row>
    <row r="9098" spans="1:34" s="173" customFormat="1" x14ac:dyDescent="0.55000000000000004">
      <c r="A9098" s="122" t="s">
        <v>12384</v>
      </c>
      <c r="B9098" s="123">
        <v>4238</v>
      </c>
      <c r="C9098" s="123">
        <v>5386</v>
      </c>
      <c r="D9098" s="135" t="s">
        <v>12385</v>
      </c>
      <c r="E9098" s="123" t="s">
        <v>34</v>
      </c>
      <c r="F9098" s="123">
        <v>24600</v>
      </c>
      <c r="G9098" s="123">
        <v>0</v>
      </c>
      <c r="H9098" s="123">
        <v>1</v>
      </c>
      <c r="I9098" s="136">
        <v>14</v>
      </c>
      <c r="J9098" s="123" t="s">
        <v>35</v>
      </c>
      <c r="K9098" s="137">
        <f>((G9098*400)+(H9098*100))+I9098</f>
        <v>114</v>
      </c>
      <c r="L9098" s="137">
        <v>2425</v>
      </c>
      <c r="M9098" s="137">
        <f>K9098*L9098</f>
        <v>276450</v>
      </c>
      <c r="N9098" s="123">
        <v>1</v>
      </c>
      <c r="O9098" s="108" t="s">
        <v>12382</v>
      </c>
      <c r="P9098" s="138">
        <v>1570700145447</v>
      </c>
      <c r="Q9098" s="108" t="s">
        <v>12383</v>
      </c>
      <c r="R9098" s="108" t="s">
        <v>12386</v>
      </c>
      <c r="S9098" s="139" t="s">
        <v>12387</v>
      </c>
      <c r="T9098" s="123" t="s">
        <v>51</v>
      </c>
      <c r="U9098" s="123" t="s">
        <v>45</v>
      </c>
      <c r="V9098" s="123" t="s">
        <v>52</v>
      </c>
      <c r="W9098" s="137">
        <v>167.14</v>
      </c>
      <c r="X9098" s="136">
        <v>35.340000000000003</v>
      </c>
      <c r="Y9098" s="137">
        <v>6750</v>
      </c>
      <c r="Z9098" s="137">
        <f>W9098*Y9098</f>
        <v>1128195</v>
      </c>
      <c r="AA9098" s="119">
        <v>31</v>
      </c>
      <c r="AB9098" s="119">
        <v>52</v>
      </c>
      <c r="AC9098" s="137">
        <f>(Z9098*(100-AB9098))/100</f>
        <v>541533.6</v>
      </c>
      <c r="AD9098" s="137">
        <f>IF(AND(AC9098="",M9098=""),0,IF((AC9098=""),M9098, IF( (M9098=""),AC9098,SUM(AC9098:AC9101)+M9098)))</f>
        <v>817983.6</v>
      </c>
      <c r="AE9098" s="137">
        <f>IF( (X9098=""),AD9098*1,AD9098*(X9098/100) )</f>
        <v>289075.40424</v>
      </c>
      <c r="AF9098" s="137">
        <v>50000000</v>
      </c>
      <c r="AG9098" s="137">
        <f>IF((AF9098-AE9098) &gt; 1,0,IF((AF9098-AE9098)&lt;0,AE9098-AF9098,AF9098-AE9098))</f>
        <v>0</v>
      </c>
      <c r="AH9098" s="137">
        <v>0.02</v>
      </c>
    </row>
    <row r="9099" spans="1:34" s="173" customFormat="1" x14ac:dyDescent="0.55000000000000004">
      <c r="A9099" s="122"/>
      <c r="B9099" s="123"/>
      <c r="C9099" s="123"/>
      <c r="D9099" s="135"/>
      <c r="E9099" s="123"/>
      <c r="F9099" s="123"/>
      <c r="G9099" s="123"/>
      <c r="H9099" s="123"/>
      <c r="I9099" s="136"/>
      <c r="J9099" s="123"/>
      <c r="K9099" s="137"/>
      <c r="L9099" s="137"/>
      <c r="M9099" s="137"/>
      <c r="N9099" s="123">
        <v>2</v>
      </c>
      <c r="O9099" s="108" t="s">
        <v>12382</v>
      </c>
      <c r="P9099" s="138">
        <v>1570700145447</v>
      </c>
      <c r="Q9099" s="108" t="s">
        <v>12383</v>
      </c>
      <c r="R9099" s="108" t="s">
        <v>12386</v>
      </c>
      <c r="S9099" s="139" t="s">
        <v>12388</v>
      </c>
      <c r="T9099" s="123" t="s">
        <v>55</v>
      </c>
      <c r="U9099" s="123" t="s">
        <v>45</v>
      </c>
      <c r="V9099" s="123" t="s">
        <v>52</v>
      </c>
      <c r="W9099" s="137">
        <v>305.76</v>
      </c>
      <c r="X9099" s="136">
        <v>64.66</v>
      </c>
      <c r="Y9099" s="137">
        <v>0</v>
      </c>
      <c r="Z9099" s="137">
        <f>W9099*Y9099</f>
        <v>0</v>
      </c>
      <c r="AA9099" s="119">
        <v>6</v>
      </c>
      <c r="AB9099" s="119">
        <v>6</v>
      </c>
      <c r="AC9099" s="137">
        <f>(Z9099*(100-AB9099))/100</f>
        <v>0</v>
      </c>
      <c r="AD9099" s="137">
        <f>IF(AND(AC9099="",M9098=""),0,IF((AC9099=""),M9098, IF( (M9098=""),AC9099,SUM(AC9098:AC9101)+M9098)))</f>
        <v>817983.6</v>
      </c>
      <c r="AE9099" s="137">
        <f>IF( (X9099=""),AD9099*1,AD9099*(X9099/100) )</f>
        <v>528908.19575999992</v>
      </c>
      <c r="AF9099" s="137">
        <v>50000000</v>
      </c>
      <c r="AG9099" s="137">
        <f>IF((AF9099-AE9099) &gt; 1,0,IF((AF9099-AE9099)&lt;0,AE9099-AF9099,AF9099-AE9099))</f>
        <v>0</v>
      </c>
      <c r="AH9099" s="137">
        <v>0.02</v>
      </c>
    </row>
    <row r="9100" spans="1:34" s="173" customFormat="1" x14ac:dyDescent="0.55000000000000004">
      <c r="A9100" s="122"/>
      <c r="B9100" s="123"/>
      <c r="C9100" s="123"/>
      <c r="D9100" s="135"/>
      <c r="E9100" s="123"/>
      <c r="F9100" s="123"/>
      <c r="G9100" s="123"/>
      <c r="H9100" s="123"/>
      <c r="I9100" s="136"/>
      <c r="J9100" s="123"/>
      <c r="K9100" s="137"/>
      <c r="L9100" s="137" t="s">
        <v>63</v>
      </c>
      <c r="M9100" s="137">
        <f>SUM(M9098:M9099)</f>
        <v>276450</v>
      </c>
      <c r="N9100" s="123"/>
      <c r="O9100" s="108"/>
      <c r="P9100" s="138"/>
      <c r="Q9100" s="108"/>
      <c r="R9100" s="108"/>
      <c r="S9100" s="139"/>
      <c r="T9100" s="123"/>
      <c r="U9100" s="123"/>
      <c r="V9100" s="123"/>
      <c r="W9100" s="137"/>
      <c r="X9100" s="136"/>
      <c r="Y9100" s="137"/>
      <c r="Z9100" s="137"/>
      <c r="AA9100" s="119"/>
      <c r="AB9100" s="119"/>
      <c r="AC9100" s="137"/>
      <c r="AD9100" s="137"/>
      <c r="AE9100" s="137">
        <f>SUM(AE9098:AE9099)</f>
        <v>817983.59999999986</v>
      </c>
      <c r="AF9100" s="137"/>
      <c r="AG9100" s="137">
        <f>SUM(AG9098:AG9099)</f>
        <v>0</v>
      </c>
      <c r="AH9100" s="137"/>
    </row>
    <row r="9101" spans="1:34" s="173" customFormat="1" x14ac:dyDescent="0.55000000000000004">
      <c r="A9101" s="122" t="s">
        <v>8103</v>
      </c>
      <c r="B9101" s="123">
        <v>4239</v>
      </c>
      <c r="C9101" s="123">
        <v>10164</v>
      </c>
      <c r="D9101" s="135" t="s">
        <v>12389</v>
      </c>
      <c r="E9101" s="123" t="s">
        <v>34</v>
      </c>
      <c r="F9101" s="123">
        <v>27446</v>
      </c>
      <c r="G9101" s="123">
        <v>3</v>
      </c>
      <c r="H9101" s="123">
        <v>1</v>
      </c>
      <c r="I9101" s="136">
        <v>92.6</v>
      </c>
      <c r="J9101" s="123" t="s">
        <v>38</v>
      </c>
      <c r="K9101" s="137">
        <f>((G9101*400)+(H9101*100))+I9101</f>
        <v>1392.6</v>
      </c>
      <c r="L9101" s="137">
        <v>225</v>
      </c>
      <c r="M9101" s="137">
        <f>K9101*L9101</f>
        <v>313335</v>
      </c>
      <c r="N9101" s="123"/>
      <c r="O9101" s="108"/>
      <c r="P9101" s="138"/>
      <c r="Q9101" s="108"/>
      <c r="R9101" s="108"/>
      <c r="S9101" s="139"/>
      <c r="T9101" s="123"/>
      <c r="U9101" s="123"/>
      <c r="V9101" s="123"/>
      <c r="W9101" s="137"/>
      <c r="X9101" s="136"/>
      <c r="Y9101" s="137"/>
      <c r="Z9101" s="137"/>
      <c r="AA9101" s="119"/>
      <c r="AB9101" s="119"/>
      <c r="AC9101" s="137"/>
      <c r="AD9101" s="137">
        <f>IF(AND(AC9101="",M9101=""),0,IF((AC9101=""),M9101,IF((M9101=""),AC9101,AC9101+M9101)))</f>
        <v>313335</v>
      </c>
      <c r="AE9101" s="137">
        <f>IF( (X9101=""),AD9101*1,AD9101*(X9101/100) )</f>
        <v>313335</v>
      </c>
      <c r="AF9101" s="137">
        <v>50000000</v>
      </c>
      <c r="AG9101" s="137">
        <f>IF((AF9101-AE9101) &gt; 1,0,IF((AF9101-AE9101)&lt;0,AE9101-AF9101,AF9101-AE9101))</f>
        <v>0</v>
      </c>
      <c r="AH9101" s="137">
        <v>0.01</v>
      </c>
    </row>
    <row r="9102" spans="1:34" s="173" customFormat="1" x14ac:dyDescent="0.55000000000000004">
      <c r="A9102" s="122"/>
      <c r="B9102" s="123">
        <v>4240</v>
      </c>
      <c r="C9102" s="123">
        <v>10154</v>
      </c>
      <c r="D9102" s="135" t="s">
        <v>12390</v>
      </c>
      <c r="E9102" s="123" t="s">
        <v>34</v>
      </c>
      <c r="F9102" s="123">
        <v>27450</v>
      </c>
      <c r="G9102" s="123">
        <v>1</v>
      </c>
      <c r="H9102" s="123">
        <v>3</v>
      </c>
      <c r="I9102" s="136">
        <v>46.4</v>
      </c>
      <c r="J9102" s="123"/>
      <c r="K9102" s="137"/>
      <c r="L9102" s="137"/>
      <c r="M9102" s="137"/>
      <c r="N9102" s="123"/>
      <c r="O9102" s="108"/>
      <c r="P9102" s="138"/>
      <c r="Q9102" s="108"/>
      <c r="R9102" s="108"/>
      <c r="S9102" s="139"/>
      <c r="T9102" s="123"/>
      <c r="U9102" s="123"/>
      <c r="V9102" s="123"/>
      <c r="W9102" s="137"/>
      <c r="X9102" s="136"/>
      <c r="Y9102" s="137"/>
      <c r="Z9102" s="137"/>
      <c r="AA9102" s="119"/>
      <c r="AB9102" s="119"/>
      <c r="AC9102" s="137"/>
      <c r="AD9102" s="137"/>
      <c r="AE9102" s="137"/>
      <c r="AF9102" s="137"/>
      <c r="AG9102" s="137"/>
      <c r="AH9102" s="137"/>
    </row>
    <row r="9103" spans="1:34" s="173" customFormat="1" x14ac:dyDescent="0.55000000000000004">
      <c r="A9103" s="122"/>
      <c r="B9103" s="123"/>
      <c r="C9103" s="123"/>
      <c r="D9103" s="135"/>
      <c r="E9103" s="123"/>
      <c r="F9103" s="123"/>
      <c r="G9103" s="123"/>
      <c r="H9103" s="123"/>
      <c r="I9103" s="136"/>
      <c r="J9103" s="123"/>
      <c r="K9103" s="137"/>
      <c r="L9103" s="137" t="s">
        <v>63</v>
      </c>
      <c r="M9103" s="137">
        <f>SUM(M9101:M9102)</f>
        <v>313335</v>
      </c>
      <c r="N9103" s="123"/>
      <c r="O9103" s="108"/>
      <c r="P9103" s="138"/>
      <c r="Q9103" s="108"/>
      <c r="R9103" s="108"/>
      <c r="S9103" s="139"/>
      <c r="T9103" s="123"/>
      <c r="U9103" s="123"/>
      <c r="V9103" s="123"/>
      <c r="W9103" s="137"/>
      <c r="X9103" s="136"/>
      <c r="Y9103" s="137"/>
      <c r="Z9103" s="137"/>
      <c r="AA9103" s="119"/>
      <c r="AB9103" s="119"/>
      <c r="AC9103" s="137"/>
      <c r="AD9103" s="137"/>
      <c r="AE9103" s="137">
        <f>SUM(AE9101:AE9102)</f>
        <v>313335</v>
      </c>
      <c r="AF9103" s="137"/>
      <c r="AG9103" s="137">
        <f>SUM(AG9101:AG9102)</f>
        <v>0</v>
      </c>
      <c r="AH9103" s="137"/>
    </row>
    <row r="9104" spans="1:34" s="173" customFormat="1" x14ac:dyDescent="0.55000000000000004">
      <c r="A9104" s="122" t="s">
        <v>5740</v>
      </c>
      <c r="B9104" s="123">
        <v>4241</v>
      </c>
      <c r="C9104" s="123">
        <v>5628</v>
      </c>
      <c r="D9104" s="135" t="s">
        <v>12393</v>
      </c>
      <c r="E9104" s="123" t="s">
        <v>34</v>
      </c>
      <c r="F9104" s="123">
        <v>873</v>
      </c>
      <c r="G9104" s="123">
        <v>0</v>
      </c>
      <c r="H9104" s="123">
        <v>2</v>
      </c>
      <c r="I9104" s="136">
        <v>36</v>
      </c>
      <c r="J9104" s="123" t="s">
        <v>35</v>
      </c>
      <c r="K9104" s="137">
        <f>((G9104*400)+(H9104*100))+I9104</f>
        <v>236</v>
      </c>
      <c r="L9104" s="137">
        <v>2425</v>
      </c>
      <c r="M9104" s="137">
        <f>K9104*L9104</f>
        <v>572300</v>
      </c>
      <c r="N9104" s="123">
        <v>1</v>
      </c>
      <c r="O9104" s="108" t="s">
        <v>12391</v>
      </c>
      <c r="P9104" s="138">
        <v>3570800002936</v>
      </c>
      <c r="Q9104" s="108" t="s">
        <v>12392</v>
      </c>
      <c r="R9104" s="108" t="s">
        <v>5742</v>
      </c>
      <c r="S9104" s="139" t="s">
        <v>12394</v>
      </c>
      <c r="T9104" s="123" t="s">
        <v>51</v>
      </c>
      <c r="U9104" s="123" t="s">
        <v>45</v>
      </c>
      <c r="V9104" s="123" t="s">
        <v>52</v>
      </c>
      <c r="W9104" s="137">
        <v>224</v>
      </c>
      <c r="X9104" s="136">
        <v>61.32</v>
      </c>
      <c r="Y9104" s="137">
        <v>6750</v>
      </c>
      <c r="Z9104" s="137">
        <f>W9104*Y9104</f>
        <v>1512000</v>
      </c>
      <c r="AA9104" s="119">
        <v>31</v>
      </c>
      <c r="AB9104" s="119">
        <v>52</v>
      </c>
      <c r="AC9104" s="137">
        <f>(Z9104*(100-AB9104))/100</f>
        <v>725760</v>
      </c>
      <c r="AD9104" s="137">
        <f>IF(AND(AC9104="",M9104=""),0,IF((AC9104=""),M9104, IF( (M9104=""),AC9104,SUM(AC9104:AC9109)+M9104)))</f>
        <v>2295156.3199999998</v>
      </c>
      <c r="AE9104" s="137">
        <f>IF( (X9104=""),AD9104*1,AD9104*(X9104/100) )</f>
        <v>1407389.8554239997</v>
      </c>
      <c r="AF9104" s="137">
        <v>50000000</v>
      </c>
      <c r="AG9104" s="137">
        <f>IF((AF9104-AE9104) &gt; 1,0,IF((AF9104-AE9104)&lt;0,AE9104-AF9104,AF9104-AE9104))</f>
        <v>0</v>
      </c>
      <c r="AH9104" s="137">
        <v>0.02</v>
      </c>
    </row>
    <row r="9105" spans="1:34" s="173" customFormat="1" x14ac:dyDescent="0.55000000000000004">
      <c r="A9105" s="122"/>
      <c r="B9105" s="123"/>
      <c r="C9105" s="123"/>
      <c r="D9105" s="135"/>
      <c r="E9105" s="123"/>
      <c r="F9105" s="123"/>
      <c r="G9105" s="123"/>
      <c r="H9105" s="123"/>
      <c r="I9105" s="136"/>
      <c r="J9105" s="123"/>
      <c r="K9105" s="137"/>
      <c r="L9105" s="137"/>
      <c r="M9105" s="137"/>
      <c r="N9105" s="123">
        <v>2</v>
      </c>
      <c r="O9105" s="108" t="s">
        <v>12391</v>
      </c>
      <c r="P9105" s="138">
        <v>3570800002936</v>
      </c>
      <c r="Q9105" s="108" t="s">
        <v>12392</v>
      </c>
      <c r="R9105" s="108" t="s">
        <v>5742</v>
      </c>
      <c r="S9105" s="139" t="s">
        <v>12395</v>
      </c>
      <c r="T9105" s="123" t="s">
        <v>51</v>
      </c>
      <c r="U9105" s="123" t="s">
        <v>45</v>
      </c>
      <c r="V9105" s="123" t="s">
        <v>52</v>
      </c>
      <c r="W9105" s="137">
        <v>26.66</v>
      </c>
      <c r="X9105" s="136">
        <v>7.3</v>
      </c>
      <c r="Y9105" s="137">
        <v>6750</v>
      </c>
      <c r="Z9105" s="137">
        <f>W9105*Y9105</f>
        <v>179955</v>
      </c>
      <c r="AA9105" s="119">
        <v>21</v>
      </c>
      <c r="AB9105" s="119">
        <v>32</v>
      </c>
      <c r="AC9105" s="137">
        <f>(Z9105*(100-AB9105))/100</f>
        <v>122369.4</v>
      </c>
      <c r="AD9105" s="137">
        <f>IF(AND(AC9105="",M9104=""),0,IF((AC9105=""),M9104, IF( (M9104=""),AC9105,SUM(AC9104:AC9109)+M9104)))</f>
        <v>2295156.3199999998</v>
      </c>
      <c r="AE9105" s="137">
        <f>IF( (X9105=""),AD9105*1,AD9105*(X9105/100) )</f>
        <v>167546.41135999997</v>
      </c>
      <c r="AF9105" s="137">
        <v>50000000</v>
      </c>
      <c r="AG9105" s="137">
        <f>IF((AF9105-AE9105) &gt; 1,0,IF((AF9105-AE9105)&lt;0,AE9105-AF9105,AF9105-AE9105))</f>
        <v>0</v>
      </c>
      <c r="AH9105" s="137">
        <v>0.02</v>
      </c>
    </row>
    <row r="9106" spans="1:34" s="173" customFormat="1" x14ac:dyDescent="0.55000000000000004">
      <c r="A9106" s="122"/>
      <c r="B9106" s="123"/>
      <c r="C9106" s="123"/>
      <c r="D9106" s="135"/>
      <c r="E9106" s="123"/>
      <c r="F9106" s="123"/>
      <c r="G9106" s="123"/>
      <c r="H9106" s="123"/>
      <c r="I9106" s="136"/>
      <c r="J9106" s="123"/>
      <c r="K9106" s="137"/>
      <c r="L9106" s="137"/>
      <c r="M9106" s="137"/>
      <c r="N9106" s="123">
        <v>3</v>
      </c>
      <c r="O9106" s="108" t="s">
        <v>12391</v>
      </c>
      <c r="P9106" s="138">
        <v>3570800002936</v>
      </c>
      <c r="Q9106" s="108" t="s">
        <v>12392</v>
      </c>
      <c r="R9106" s="108" t="s">
        <v>5742</v>
      </c>
      <c r="S9106" s="139" t="s">
        <v>12396</v>
      </c>
      <c r="T9106" s="123" t="s">
        <v>343</v>
      </c>
      <c r="U9106" s="123" t="s">
        <v>74</v>
      </c>
      <c r="V9106" s="123" t="s">
        <v>52</v>
      </c>
      <c r="W9106" s="137">
        <v>114.66</v>
      </c>
      <c r="X9106" s="136">
        <v>31.39</v>
      </c>
      <c r="Y9106" s="137">
        <v>5600</v>
      </c>
      <c r="Z9106" s="137">
        <f>W9106*Y9106</f>
        <v>642096</v>
      </c>
      <c r="AA9106" s="119">
        <v>21</v>
      </c>
      <c r="AB9106" s="119">
        <v>93</v>
      </c>
      <c r="AC9106" s="137">
        <f>(Z9106*(100-AB9106))/100</f>
        <v>44946.720000000001</v>
      </c>
      <c r="AD9106" s="137">
        <f>IF(AND(AC9106="",M9104=""),0,IF((AC9106=""),M9104, IF( (M9104=""),AC9106,SUM(AC9104:AC9109)+M9104)))</f>
        <v>2295156.3199999998</v>
      </c>
      <c r="AE9106" s="137">
        <f>IF( (X9106=""),AD9106*1,AD9106*(X9106/100) )</f>
        <v>720449.56884800002</v>
      </c>
      <c r="AF9106" s="137">
        <v>50000000</v>
      </c>
      <c r="AG9106" s="137">
        <f>IF((AF9106-AE9106) &gt; 1,0,IF((AF9106-AE9106)&lt;0,AE9106-AF9106,AF9106-AE9106))</f>
        <v>0</v>
      </c>
      <c r="AH9106" s="137">
        <v>0.02</v>
      </c>
    </row>
    <row r="9107" spans="1:34" s="173" customFormat="1" x14ac:dyDescent="0.55000000000000004">
      <c r="A9107" s="122"/>
      <c r="B9107" s="123"/>
      <c r="C9107" s="123"/>
      <c r="D9107" s="135"/>
      <c r="E9107" s="123"/>
      <c r="F9107" s="123"/>
      <c r="G9107" s="123"/>
      <c r="H9107" s="123"/>
      <c r="I9107" s="136"/>
      <c r="J9107" s="123"/>
      <c r="K9107" s="137"/>
      <c r="L9107" s="137" t="s">
        <v>63</v>
      </c>
      <c r="M9107" s="137">
        <f>SUM(M9104:M9106)</f>
        <v>572300</v>
      </c>
      <c r="N9107" s="123"/>
      <c r="O9107" s="108"/>
      <c r="P9107" s="138"/>
      <c r="Q9107" s="108"/>
      <c r="R9107" s="108"/>
      <c r="S9107" s="139"/>
      <c r="T9107" s="123"/>
      <c r="U9107" s="123"/>
      <c r="V9107" s="123"/>
      <c r="W9107" s="137"/>
      <c r="X9107" s="136"/>
      <c r="Y9107" s="137"/>
      <c r="Z9107" s="137"/>
      <c r="AA9107" s="119"/>
      <c r="AB9107" s="119"/>
      <c r="AC9107" s="137"/>
      <c r="AD9107" s="137"/>
      <c r="AE9107" s="137">
        <f>SUM(AE9104:AE9106)</f>
        <v>2295385.8356319997</v>
      </c>
      <c r="AF9107" s="137"/>
      <c r="AG9107" s="137">
        <f>SUM(AG9104:AG9106)</f>
        <v>0</v>
      </c>
      <c r="AH9107" s="137"/>
    </row>
    <row r="9108" spans="1:34" s="173" customFormat="1" x14ac:dyDescent="0.55000000000000004">
      <c r="A9108" s="122" t="s">
        <v>5855</v>
      </c>
      <c r="B9108" s="123">
        <v>4242</v>
      </c>
      <c r="C9108" s="123">
        <v>9813</v>
      </c>
      <c r="D9108" s="135">
        <v>1030</v>
      </c>
      <c r="E9108" s="123" t="s">
        <v>37</v>
      </c>
      <c r="F9108" s="123"/>
      <c r="G9108" s="123">
        <v>0</v>
      </c>
      <c r="H9108" s="123">
        <v>1</v>
      </c>
      <c r="I9108" s="136">
        <v>12</v>
      </c>
      <c r="J9108" s="123" t="s">
        <v>35</v>
      </c>
      <c r="K9108" s="137">
        <f>((G9108*400)+(H9108*100))+I9108</f>
        <v>112</v>
      </c>
      <c r="L9108" s="137">
        <v>255</v>
      </c>
      <c r="M9108" s="137">
        <f>K9108*L9108</f>
        <v>28560</v>
      </c>
      <c r="N9108" s="123">
        <v>1</v>
      </c>
      <c r="O9108" s="108" t="s">
        <v>12397</v>
      </c>
      <c r="P9108" s="138">
        <v>3570800360648</v>
      </c>
      <c r="Q9108" s="108" t="s">
        <v>12398</v>
      </c>
      <c r="R9108" s="108" t="s">
        <v>5858</v>
      </c>
      <c r="S9108" s="139"/>
      <c r="T9108" s="123" t="s">
        <v>51</v>
      </c>
      <c r="U9108" s="123" t="s">
        <v>45</v>
      </c>
      <c r="V9108" s="123" t="s">
        <v>52</v>
      </c>
      <c r="W9108" s="137">
        <v>180.78</v>
      </c>
      <c r="X9108" s="136">
        <v>100</v>
      </c>
      <c r="Y9108" s="137">
        <v>6750</v>
      </c>
      <c r="Z9108" s="137">
        <f>W9108*Y9108</f>
        <v>1220265</v>
      </c>
      <c r="AA9108" s="119">
        <v>21</v>
      </c>
      <c r="AB9108" s="119">
        <v>32</v>
      </c>
      <c r="AC9108" s="137">
        <f>(Z9108*(100-AB9108))/100</f>
        <v>829780.2</v>
      </c>
      <c r="AD9108" s="137">
        <f>IF(AND(AC9108="",M9108=""),0,IF((AC9108=""),M9108, IF( (M9108=""),AC9108,AC9108+M9108)))</f>
        <v>858340.2</v>
      </c>
      <c r="AE9108" s="137">
        <f>IF( (X9108=""),AD9108*1,AD9108*(X9108/100) )</f>
        <v>858340.2</v>
      </c>
      <c r="AF9108" s="137">
        <v>10000000</v>
      </c>
      <c r="AG9108" s="137">
        <v>28560</v>
      </c>
      <c r="AH9108" s="137">
        <v>0.02</v>
      </c>
    </row>
    <row r="9109" spans="1:34" s="173" customFormat="1" x14ac:dyDescent="0.55000000000000004">
      <c r="A9109" s="122"/>
      <c r="B9109" s="123">
        <v>4243</v>
      </c>
      <c r="C9109" s="123">
        <v>4682</v>
      </c>
      <c r="D9109" s="135" t="s">
        <v>12399</v>
      </c>
      <c r="E9109" s="123" t="s">
        <v>37</v>
      </c>
      <c r="F9109" s="123">
        <v>4178</v>
      </c>
      <c r="G9109" s="123">
        <v>2</v>
      </c>
      <c r="H9109" s="123">
        <v>2</v>
      </c>
      <c r="I9109" s="136">
        <v>97</v>
      </c>
      <c r="J9109" s="123" t="s">
        <v>38</v>
      </c>
      <c r="K9109" s="137">
        <f>((G9109*400)+(H9109*100))+I9109</f>
        <v>1097</v>
      </c>
      <c r="L9109" s="137">
        <v>225</v>
      </c>
      <c r="M9109" s="137">
        <f>K9109*L9109</f>
        <v>246825</v>
      </c>
      <c r="N9109" s="123"/>
      <c r="O9109" s="108"/>
      <c r="P9109" s="138"/>
      <c r="Q9109" s="108"/>
      <c r="R9109" s="108"/>
      <c r="S9109" s="139"/>
      <c r="T9109" s="123"/>
      <c r="U9109" s="123"/>
      <c r="V9109" s="123"/>
      <c r="W9109" s="137"/>
      <c r="X9109" s="136"/>
      <c r="Y9109" s="137"/>
      <c r="Z9109" s="137"/>
      <c r="AA9109" s="119"/>
      <c r="AB9109" s="119"/>
      <c r="AC9109" s="137"/>
      <c r="AD9109" s="137">
        <f>IF(AND(AC9109="",M9109=""),0,IF((AC9109=""),M9109,IF((M9109=""),AC9109,AC9109+M9109)))</f>
        <v>246825</v>
      </c>
      <c r="AE9109" s="137">
        <f>IF( (X9109=""),AD9109*1,AD9109*(X9109/100) )</f>
        <v>246825</v>
      </c>
      <c r="AF9109" s="137">
        <v>0</v>
      </c>
      <c r="AG9109" s="137">
        <f>IF((AF9109-AE9109) &gt; 1,0,IF((AF9109-AE9109)&lt;0,AE9109-AF9109,AF9109-AE9109))</f>
        <v>246825</v>
      </c>
      <c r="AH9109" s="137">
        <v>0.01</v>
      </c>
    </row>
    <row r="9110" spans="1:34" s="173" customFormat="1" x14ac:dyDescent="0.55000000000000004">
      <c r="A9110" s="122"/>
      <c r="B9110" s="123">
        <v>4244</v>
      </c>
      <c r="C9110" s="123">
        <v>4744</v>
      </c>
      <c r="D9110" s="135" t="s">
        <v>12400</v>
      </c>
      <c r="E9110" s="123" t="s">
        <v>37</v>
      </c>
      <c r="F9110" s="123">
        <v>4245</v>
      </c>
      <c r="G9110" s="123">
        <v>5</v>
      </c>
      <c r="H9110" s="123">
        <v>1</v>
      </c>
      <c r="I9110" s="136">
        <v>47</v>
      </c>
      <c r="J9110" s="123" t="s">
        <v>38</v>
      </c>
      <c r="K9110" s="137">
        <f>((G9110*400)+(H9110*100))+I9110</f>
        <v>2147</v>
      </c>
      <c r="L9110" s="137">
        <v>225</v>
      </c>
      <c r="M9110" s="137">
        <f>K9110*L9110</f>
        <v>483075</v>
      </c>
      <c r="N9110" s="123"/>
      <c r="O9110" s="108"/>
      <c r="P9110" s="138"/>
      <c r="Q9110" s="108"/>
      <c r="R9110" s="108"/>
      <c r="S9110" s="139"/>
      <c r="T9110" s="123"/>
      <c r="U9110" s="123"/>
      <c r="V9110" s="123"/>
      <c r="W9110" s="137"/>
      <c r="X9110" s="136"/>
      <c r="Y9110" s="137"/>
      <c r="Z9110" s="137"/>
      <c r="AA9110" s="119"/>
      <c r="AB9110" s="119"/>
      <c r="AC9110" s="137"/>
      <c r="AD9110" s="137">
        <f>IF(AND(AC9110="",M9110=""),0,IF((AC9110=""),M9110,IF((M9110=""),AC9110,AC9110+M9110)))</f>
        <v>483075</v>
      </c>
      <c r="AE9110" s="137">
        <f>IF( (X9110=""),AD9110*1,AD9110*(X9110/100) )</f>
        <v>483075</v>
      </c>
      <c r="AF9110" s="137">
        <v>0</v>
      </c>
      <c r="AG9110" s="137">
        <f>IF((AF9110-AE9110) &gt; 1,0,IF((AF9110-AE9110)&lt;0,AE9110-AF9110,AF9110-AE9110))</f>
        <v>483075</v>
      </c>
      <c r="AH9110" s="137">
        <v>0.01</v>
      </c>
    </row>
    <row r="9111" spans="1:34" s="173" customFormat="1" x14ac:dyDescent="0.55000000000000004">
      <c r="A9111" s="122"/>
      <c r="B9111" s="123">
        <v>4245</v>
      </c>
      <c r="C9111" s="123">
        <v>4764</v>
      </c>
      <c r="D9111" s="135" t="s">
        <v>12401</v>
      </c>
      <c r="E9111" s="123" t="s">
        <v>37</v>
      </c>
      <c r="F9111" s="123">
        <v>4264</v>
      </c>
      <c r="G9111" s="123">
        <v>5</v>
      </c>
      <c r="H9111" s="123">
        <v>1</v>
      </c>
      <c r="I9111" s="136">
        <v>88</v>
      </c>
      <c r="J9111" s="123" t="s">
        <v>38</v>
      </c>
      <c r="K9111" s="137">
        <f>((G9111*400)+(H9111*100))+I9111</f>
        <v>2188</v>
      </c>
      <c r="L9111" s="137">
        <v>225</v>
      </c>
      <c r="M9111" s="137">
        <f>K9111*L9111</f>
        <v>492300</v>
      </c>
      <c r="N9111" s="123"/>
      <c r="O9111" s="108"/>
      <c r="P9111" s="138"/>
      <c r="Q9111" s="108"/>
      <c r="R9111" s="108"/>
      <c r="S9111" s="139"/>
      <c r="T9111" s="123"/>
      <c r="U9111" s="123"/>
      <c r="V9111" s="123"/>
      <c r="W9111" s="137"/>
      <c r="X9111" s="136"/>
      <c r="Y9111" s="137"/>
      <c r="Z9111" s="137"/>
      <c r="AA9111" s="119"/>
      <c r="AB9111" s="119"/>
      <c r="AC9111" s="137"/>
      <c r="AD9111" s="137">
        <f>IF(AND(AC9111="",M9111=""),0,IF((AC9111=""),M9111,IF((M9111=""),AC9111,AC9111+M9111)))</f>
        <v>492300</v>
      </c>
      <c r="AE9111" s="137">
        <f>IF( (X9111=""),AD9111*1,AD9111*(X9111/100) )</f>
        <v>492300</v>
      </c>
      <c r="AF9111" s="137">
        <v>0</v>
      </c>
      <c r="AG9111" s="137">
        <f>IF((AF9111-AE9111) &gt; 1,0,IF((AF9111-AE9111)&lt;0,AE9111-AF9111,AF9111-AE9111))</f>
        <v>492300</v>
      </c>
      <c r="AH9111" s="137">
        <v>0.01</v>
      </c>
    </row>
    <row r="9112" spans="1:34" s="173" customFormat="1" x14ac:dyDescent="0.55000000000000004">
      <c r="A9112" s="122"/>
      <c r="B9112" s="123">
        <v>4246</v>
      </c>
      <c r="C9112" s="123">
        <v>4795</v>
      </c>
      <c r="D9112" s="135" t="s">
        <v>12402</v>
      </c>
      <c r="E9112" s="123" t="s">
        <v>37</v>
      </c>
      <c r="F9112" s="123">
        <v>4301</v>
      </c>
      <c r="G9112" s="123">
        <v>1</v>
      </c>
      <c r="H9112" s="123">
        <v>0</v>
      </c>
      <c r="I9112" s="136">
        <v>86</v>
      </c>
      <c r="J9112" s="123" t="s">
        <v>38</v>
      </c>
      <c r="K9112" s="137">
        <f>((G9112*400)+(H9112*100))+I9112</f>
        <v>486</v>
      </c>
      <c r="L9112" s="137">
        <v>225</v>
      </c>
      <c r="M9112" s="137">
        <f>K9112*L9112</f>
        <v>109350</v>
      </c>
      <c r="N9112" s="123"/>
      <c r="O9112" s="108"/>
      <c r="P9112" s="138"/>
      <c r="Q9112" s="108"/>
      <c r="R9112" s="108"/>
      <c r="S9112" s="139"/>
      <c r="T9112" s="123"/>
      <c r="U9112" s="123"/>
      <c r="V9112" s="123"/>
      <c r="W9112" s="137"/>
      <c r="X9112" s="136"/>
      <c r="Y9112" s="137"/>
      <c r="Z9112" s="137"/>
      <c r="AA9112" s="119"/>
      <c r="AB9112" s="119"/>
      <c r="AC9112" s="137"/>
      <c r="AD9112" s="137">
        <f>IF(AND(AC9112="",M9112=""),0,IF((AC9112=""),M9112,IF((M9112=""),AC9112,AC9112+M9112)))</f>
        <v>109350</v>
      </c>
      <c r="AE9112" s="137">
        <f>IF( (X9112=""),AD9112*1,AD9112*(X9112/100) )</f>
        <v>109350</v>
      </c>
      <c r="AF9112" s="137">
        <v>0</v>
      </c>
      <c r="AG9112" s="137">
        <f>IF((AF9112-AE9112) &gt; 1,0,IF((AF9112-AE9112)&lt;0,AE9112-AF9112,AF9112-AE9112))</f>
        <v>109350</v>
      </c>
      <c r="AH9112" s="137">
        <v>0.01</v>
      </c>
    </row>
    <row r="9113" spans="1:34" s="173" customFormat="1" x14ac:dyDescent="0.55000000000000004">
      <c r="A9113" s="122"/>
      <c r="B9113" s="123"/>
      <c r="C9113" s="123"/>
      <c r="D9113" s="135"/>
      <c r="E9113" s="123"/>
      <c r="F9113" s="123"/>
      <c r="G9113" s="123"/>
      <c r="H9113" s="123"/>
      <c r="I9113" s="136"/>
      <c r="J9113" s="123"/>
      <c r="K9113" s="137"/>
      <c r="L9113" s="137" t="s">
        <v>63</v>
      </c>
      <c r="M9113" s="137">
        <f>SUM(M9108:M9112)</f>
        <v>1360110</v>
      </c>
      <c r="N9113" s="123"/>
      <c r="O9113" s="108"/>
      <c r="P9113" s="138"/>
      <c r="Q9113" s="108"/>
      <c r="R9113" s="108"/>
      <c r="S9113" s="139"/>
      <c r="T9113" s="123"/>
      <c r="U9113" s="123"/>
      <c r="V9113" s="123"/>
      <c r="W9113" s="137"/>
      <c r="X9113" s="136"/>
      <c r="Y9113" s="137"/>
      <c r="Z9113" s="137"/>
      <c r="AA9113" s="119"/>
      <c r="AB9113" s="119"/>
      <c r="AC9113" s="137"/>
      <c r="AD9113" s="137"/>
      <c r="AE9113" s="137">
        <f>SUM(AE9108:AE9112)</f>
        <v>2189890.2000000002</v>
      </c>
      <c r="AF9113" s="137"/>
      <c r="AG9113" s="137">
        <f>SUM(AG9108:AG9112)</f>
        <v>1360110</v>
      </c>
      <c r="AH9113" s="137"/>
    </row>
    <row r="9114" spans="1:34" s="173" customFormat="1" x14ac:dyDescent="0.55000000000000004">
      <c r="A9114" s="122" t="s">
        <v>12403</v>
      </c>
      <c r="B9114" s="123">
        <v>4248</v>
      </c>
      <c r="C9114" s="123">
        <v>6051</v>
      </c>
      <c r="D9114" s="135" t="s">
        <v>12404</v>
      </c>
      <c r="E9114" s="123" t="s">
        <v>37</v>
      </c>
      <c r="F9114" s="123">
        <v>5260</v>
      </c>
      <c r="G9114" s="123">
        <v>4</v>
      </c>
      <c r="H9114" s="123">
        <v>3</v>
      </c>
      <c r="I9114" s="136">
        <v>72</v>
      </c>
      <c r="J9114" s="123" t="s">
        <v>38</v>
      </c>
      <c r="K9114" s="137">
        <f>((G9114*400)+(H9114*100))+I9114</f>
        <v>1972</v>
      </c>
      <c r="L9114" s="137">
        <v>400</v>
      </c>
      <c r="M9114" s="137">
        <f>K9114*L9114</f>
        <v>788800</v>
      </c>
      <c r="N9114" s="123"/>
      <c r="O9114" s="108"/>
      <c r="P9114" s="138"/>
      <c r="Q9114" s="108"/>
      <c r="R9114" s="108"/>
      <c r="S9114" s="139"/>
      <c r="T9114" s="123"/>
      <c r="U9114" s="123"/>
      <c r="V9114" s="123"/>
      <c r="W9114" s="137"/>
      <c r="X9114" s="136"/>
      <c r="Y9114" s="137"/>
      <c r="Z9114" s="137"/>
      <c r="AA9114" s="119"/>
      <c r="AB9114" s="119"/>
      <c r="AC9114" s="137"/>
      <c r="AD9114" s="137">
        <f>IF(AND(AC9114="",M9114=""),0,IF((AC9114=""),M9114,IF((M9114=""),AC9114,AC9114+M9114)))</f>
        <v>788800</v>
      </c>
      <c r="AE9114" s="137">
        <f>IF( (X9114=""),AD9114*1,AD9114*(X9114/100) )</f>
        <v>788800</v>
      </c>
      <c r="AF9114" s="137">
        <v>0</v>
      </c>
      <c r="AG9114" s="137">
        <f>IF((AF9114-AE9114) &gt; 1,0,IF((AF9114-AE9114)&lt;0,AE9114-AF9114,AF9114-AE9114))</f>
        <v>788800</v>
      </c>
      <c r="AH9114" s="137">
        <v>0.01</v>
      </c>
    </row>
    <row r="9115" spans="1:34" s="173" customFormat="1" x14ac:dyDescent="0.55000000000000004">
      <c r="A9115" s="122"/>
      <c r="B9115" s="123"/>
      <c r="C9115" s="123"/>
      <c r="D9115" s="135"/>
      <c r="E9115" s="123"/>
      <c r="F9115" s="123"/>
      <c r="G9115" s="123"/>
      <c r="H9115" s="123"/>
      <c r="I9115" s="136"/>
      <c r="J9115" s="123"/>
      <c r="K9115" s="137"/>
      <c r="L9115" s="137" t="s">
        <v>63</v>
      </c>
      <c r="M9115" s="137">
        <f>SUM(M9114:M9114)</f>
        <v>788800</v>
      </c>
      <c r="N9115" s="123"/>
      <c r="O9115" s="108"/>
      <c r="P9115" s="138"/>
      <c r="Q9115" s="108"/>
      <c r="R9115" s="108"/>
      <c r="S9115" s="139"/>
      <c r="T9115" s="123"/>
      <c r="U9115" s="123"/>
      <c r="V9115" s="123"/>
      <c r="W9115" s="137"/>
      <c r="X9115" s="136"/>
      <c r="Y9115" s="137"/>
      <c r="Z9115" s="137"/>
      <c r="AA9115" s="119"/>
      <c r="AB9115" s="119"/>
      <c r="AC9115" s="137"/>
      <c r="AD9115" s="137"/>
      <c r="AE9115" s="137">
        <f>SUM(AE9114:AE9114)</f>
        <v>788800</v>
      </c>
      <c r="AF9115" s="137"/>
      <c r="AG9115" s="137">
        <f>SUM(AG9114:AG9114)</f>
        <v>788800</v>
      </c>
      <c r="AH9115" s="137"/>
    </row>
    <row r="9116" spans="1:34" s="99" customFormat="1" x14ac:dyDescent="0.55000000000000004">
      <c r="A9116" s="107" t="s">
        <v>12407</v>
      </c>
      <c r="B9116" s="102">
        <v>4275</v>
      </c>
      <c r="C9116" s="102">
        <v>7940</v>
      </c>
      <c r="D9116" s="90" t="s">
        <v>12408</v>
      </c>
      <c r="E9116" s="102" t="s">
        <v>34</v>
      </c>
      <c r="F9116" s="102">
        <v>15710</v>
      </c>
      <c r="G9116" s="102">
        <v>0</v>
      </c>
      <c r="H9116" s="102">
        <v>0</v>
      </c>
      <c r="I9116" s="98">
        <v>50</v>
      </c>
      <c r="J9116" s="102" t="s">
        <v>35</v>
      </c>
      <c r="K9116" s="94">
        <f>((G9116*400)+(H9116*100))+I9116</f>
        <v>50</v>
      </c>
      <c r="L9116" s="94">
        <v>375</v>
      </c>
      <c r="M9116" s="94">
        <f>K9116*L9116</f>
        <v>18750</v>
      </c>
      <c r="N9116" s="102">
        <v>1</v>
      </c>
      <c r="O9116" s="111" t="s">
        <v>12405</v>
      </c>
      <c r="P9116" s="96">
        <v>3570800203470</v>
      </c>
      <c r="Q9116" s="111" t="s">
        <v>12406</v>
      </c>
      <c r="R9116" s="111" t="s">
        <v>12409</v>
      </c>
      <c r="S9116" s="97" t="s">
        <v>12410</v>
      </c>
      <c r="T9116" s="102" t="s">
        <v>51</v>
      </c>
      <c r="U9116" s="102" t="s">
        <v>227</v>
      </c>
      <c r="V9116" s="102" t="s">
        <v>52</v>
      </c>
      <c r="W9116" s="94">
        <v>57.75</v>
      </c>
      <c r="X9116" s="98">
        <v>43.52</v>
      </c>
      <c r="Y9116" s="94">
        <v>6750</v>
      </c>
      <c r="Z9116" s="94">
        <f t="shared" ref="Z9116:Z9122" si="877">W9116*Y9116</f>
        <v>389812.5</v>
      </c>
      <c r="AA9116" s="89">
        <v>12</v>
      </c>
      <c r="AB9116" s="89">
        <v>38</v>
      </c>
      <c r="AC9116" s="94">
        <f t="shared" ref="AC9116:AC9121" si="878">(Z9116*(100-AB9116))/100</f>
        <v>241683.75</v>
      </c>
      <c r="AD9116" s="94">
        <f>IF(AND(AC9116="",M9116=""),0,IF((AC9116=""),M9116, IF( (M9116=""),AC9116,SUM(AC9116:AC9118)+M9116)))</f>
        <v>544506.9</v>
      </c>
      <c r="AE9116" s="94">
        <f t="shared" ref="AE9116:AE9123" si="879">IF( (X9116=""),AD9116*1,AD9116*(X9116/100) )</f>
        <v>236969.40288000004</v>
      </c>
      <c r="AF9116" s="94">
        <v>50000000</v>
      </c>
      <c r="AG9116" s="94">
        <f t="shared" ref="AG9116:AG9123" si="880">IF((AF9116-AE9116) &gt; 1,0,IF((AF9116-AE9116)&lt;0,AE9116-AF9116,AF9116-AE9116))</f>
        <v>0</v>
      </c>
      <c r="AH9116" s="94">
        <v>0.02</v>
      </c>
    </row>
    <row r="9117" spans="1:34" s="99" customFormat="1" x14ac:dyDescent="0.55000000000000004">
      <c r="A9117" s="107"/>
      <c r="B9117" s="102"/>
      <c r="C9117" s="102"/>
      <c r="D9117" s="90"/>
      <c r="E9117" s="102"/>
      <c r="F9117" s="102"/>
      <c r="G9117" s="102"/>
      <c r="H9117" s="102"/>
      <c r="I9117" s="98"/>
      <c r="J9117" s="102"/>
      <c r="K9117" s="94"/>
      <c r="L9117" s="94"/>
      <c r="M9117" s="94"/>
      <c r="N9117" s="102"/>
      <c r="O9117" s="111"/>
      <c r="P9117" s="96"/>
      <c r="Q9117" s="111"/>
      <c r="R9117" s="111"/>
      <c r="S9117" s="97"/>
      <c r="T9117" s="102" t="s">
        <v>51</v>
      </c>
      <c r="U9117" s="102"/>
      <c r="V9117" s="102" t="s">
        <v>52</v>
      </c>
      <c r="W9117" s="94">
        <v>57.75</v>
      </c>
      <c r="X9117" s="98">
        <v>43.52</v>
      </c>
      <c r="Y9117" s="94">
        <v>6750</v>
      </c>
      <c r="Z9117" s="94">
        <f t="shared" si="877"/>
        <v>389812.5</v>
      </c>
      <c r="AA9117" s="89">
        <v>12</v>
      </c>
      <c r="AB9117" s="89">
        <v>38</v>
      </c>
      <c r="AC9117" s="94">
        <f t="shared" si="878"/>
        <v>241683.75</v>
      </c>
      <c r="AD9117" s="94">
        <f>IF(AND(AC9117="",M9116=""),0,IF((AC9117=""),M9116, IF( (M9116=""),AC9117,SUM(AC9116:AC9118)+M9116)))</f>
        <v>544506.9</v>
      </c>
      <c r="AE9117" s="94">
        <f t="shared" si="879"/>
        <v>236969.40288000004</v>
      </c>
      <c r="AF9117" s="94">
        <v>50000000</v>
      </c>
      <c r="AG9117" s="94">
        <f t="shared" si="880"/>
        <v>0</v>
      </c>
      <c r="AH9117" s="94">
        <v>0.02</v>
      </c>
    </row>
    <row r="9118" spans="1:34" s="99" customFormat="1" x14ac:dyDescent="0.55000000000000004">
      <c r="A9118" s="107"/>
      <c r="B9118" s="102"/>
      <c r="C9118" s="102"/>
      <c r="D9118" s="90"/>
      <c r="E9118" s="102"/>
      <c r="F9118" s="102"/>
      <c r="G9118" s="102"/>
      <c r="H9118" s="102"/>
      <c r="I9118" s="98"/>
      <c r="J9118" s="102"/>
      <c r="K9118" s="94"/>
      <c r="L9118" s="94"/>
      <c r="M9118" s="94"/>
      <c r="N9118" s="102">
        <v>2</v>
      </c>
      <c r="O9118" s="111" t="s">
        <v>12405</v>
      </c>
      <c r="P9118" s="96">
        <v>3570800203470</v>
      </c>
      <c r="Q9118" s="111" t="s">
        <v>12406</v>
      </c>
      <c r="R9118" s="111" t="s">
        <v>12409</v>
      </c>
      <c r="S9118" s="97" t="s">
        <v>12411</v>
      </c>
      <c r="T9118" s="102" t="s">
        <v>55</v>
      </c>
      <c r="U9118" s="102" t="s">
        <v>45</v>
      </c>
      <c r="V9118" s="102" t="s">
        <v>52</v>
      </c>
      <c r="W9118" s="94">
        <v>17.2</v>
      </c>
      <c r="X9118" s="98">
        <v>12.96</v>
      </c>
      <c r="Y9118" s="94">
        <v>2650</v>
      </c>
      <c r="Z9118" s="94">
        <f t="shared" si="877"/>
        <v>45580</v>
      </c>
      <c r="AA9118" s="89">
        <v>7</v>
      </c>
      <c r="AB9118" s="89">
        <v>7</v>
      </c>
      <c r="AC9118" s="94">
        <f t="shared" si="878"/>
        <v>42389.4</v>
      </c>
      <c r="AD9118" s="94">
        <f>IF(AND(AC9118="",M9116=""),0,IF((AC9118=""),M9116, IF( (M9116=""),AC9118,SUM(AC9116:AC9118)+M9116)))</f>
        <v>544506.9</v>
      </c>
      <c r="AE9118" s="94">
        <f t="shared" si="879"/>
        <v>70568.09424000002</v>
      </c>
      <c r="AF9118" s="94">
        <v>50000000</v>
      </c>
      <c r="AG9118" s="94">
        <f t="shared" si="880"/>
        <v>0</v>
      </c>
      <c r="AH9118" s="94">
        <v>0.02</v>
      </c>
    </row>
    <row r="9119" spans="1:34" s="99" customFormat="1" x14ac:dyDescent="0.55000000000000004">
      <c r="A9119" s="107"/>
      <c r="B9119" s="102">
        <v>4281</v>
      </c>
      <c r="C9119" s="102">
        <v>7945</v>
      </c>
      <c r="D9119" s="90" t="s">
        <v>12412</v>
      </c>
      <c r="E9119" s="102" t="s">
        <v>34</v>
      </c>
      <c r="F9119" s="102">
        <v>15953</v>
      </c>
      <c r="G9119" s="102">
        <v>0</v>
      </c>
      <c r="H9119" s="102">
        <v>1</v>
      </c>
      <c r="I9119" s="98">
        <v>36</v>
      </c>
      <c r="J9119" s="102" t="s">
        <v>62</v>
      </c>
      <c r="K9119" s="94">
        <f>((G9119*400)+(H9119*100))+I9119</f>
        <v>136</v>
      </c>
      <c r="L9119" s="94">
        <v>400</v>
      </c>
      <c r="M9119" s="94">
        <f>K9119*L9119</f>
        <v>54400</v>
      </c>
      <c r="N9119" s="102">
        <v>1</v>
      </c>
      <c r="O9119" s="111" t="s">
        <v>12405</v>
      </c>
      <c r="P9119" s="96">
        <v>3570800203470</v>
      </c>
      <c r="Q9119" s="111" t="s">
        <v>12406</v>
      </c>
      <c r="R9119" s="111" t="s">
        <v>12409</v>
      </c>
      <c r="S9119" s="97" t="s">
        <v>12413</v>
      </c>
      <c r="T9119" s="102" t="s">
        <v>51</v>
      </c>
      <c r="U9119" s="102" t="s">
        <v>45</v>
      </c>
      <c r="V9119" s="102" t="s">
        <v>46</v>
      </c>
      <c r="W9119" s="94">
        <v>240.73</v>
      </c>
      <c r="X9119" s="98">
        <v>100</v>
      </c>
      <c r="Y9119" s="94">
        <v>6750</v>
      </c>
      <c r="Z9119" s="94">
        <f>W9119*Y9119</f>
        <v>1624927.5</v>
      </c>
      <c r="AA9119" s="89">
        <v>12</v>
      </c>
      <c r="AB9119" s="89">
        <v>14</v>
      </c>
      <c r="AC9119" s="94">
        <f>(Z9119*(100-AB9119))/100</f>
        <v>1397437.65</v>
      </c>
      <c r="AD9119" s="94">
        <f>IF(AND(AC9119="",M9119=""),0,IF((AC9119=""),M9119, IF( (M9119=""),AC9119,SUM(AC9119:AC9119)+M9119)))</f>
        <v>1451837.65</v>
      </c>
      <c r="AE9119" s="94">
        <f>IF( (X9119=""),AD9119*1,AD9119*(X9119/100) )</f>
        <v>1451837.65</v>
      </c>
      <c r="AF9119" s="94">
        <v>0</v>
      </c>
      <c r="AG9119" s="94">
        <f>IF((AF9119-AE9119) &gt; 1,0,IF((AF9119-AE9119)&lt;0,AE9119-AF9119,AF9119-AE9119))</f>
        <v>1451837.65</v>
      </c>
      <c r="AH9119" s="94">
        <v>0.02</v>
      </c>
    </row>
    <row r="9120" spans="1:34" s="99" customFormat="1" x14ac:dyDescent="0.55000000000000004">
      <c r="A9120" s="107" t="s">
        <v>12407</v>
      </c>
      <c r="B9120" s="102">
        <v>4278</v>
      </c>
      <c r="C9120" s="102">
        <v>10032</v>
      </c>
      <c r="D9120" s="90" t="s">
        <v>12415</v>
      </c>
      <c r="E9120" s="102" t="s">
        <v>34</v>
      </c>
      <c r="F9120" s="102">
        <v>19587</v>
      </c>
      <c r="G9120" s="102">
        <v>0</v>
      </c>
      <c r="H9120" s="102">
        <v>1</v>
      </c>
      <c r="I9120" s="98">
        <v>99.8</v>
      </c>
      <c r="J9120" s="102" t="s">
        <v>62</v>
      </c>
      <c r="K9120" s="94">
        <f>((G9120*400)+(H9120*100))+I9120</f>
        <v>199.8</v>
      </c>
      <c r="L9120" s="94">
        <v>375</v>
      </c>
      <c r="M9120" s="94">
        <f>K9120*L9120</f>
        <v>74925</v>
      </c>
      <c r="N9120" s="102">
        <v>1</v>
      </c>
      <c r="O9120" s="111" t="s">
        <v>12405</v>
      </c>
      <c r="P9120" s="96">
        <v>3570800203470</v>
      </c>
      <c r="Q9120" s="111" t="s">
        <v>12406</v>
      </c>
      <c r="R9120" s="111" t="s">
        <v>12409</v>
      </c>
      <c r="S9120" s="97" t="s">
        <v>12416</v>
      </c>
      <c r="T9120" s="102" t="s">
        <v>51</v>
      </c>
      <c r="U9120" s="102" t="s">
        <v>45</v>
      </c>
      <c r="V9120" s="102" t="s">
        <v>46</v>
      </c>
      <c r="W9120" s="94">
        <v>89.67</v>
      </c>
      <c r="X9120" s="98">
        <v>67.489999999999995</v>
      </c>
      <c r="Y9120" s="94">
        <v>6750</v>
      </c>
      <c r="Z9120" s="94">
        <f t="shared" si="877"/>
        <v>605272.5</v>
      </c>
      <c r="AA9120" s="89">
        <v>7</v>
      </c>
      <c r="AB9120" s="89">
        <v>7</v>
      </c>
      <c r="AC9120" s="94">
        <f t="shared" si="878"/>
        <v>562903.42500000005</v>
      </c>
      <c r="AD9120" s="94">
        <f>IF(AND(AC9120="",M9120=""),0,IF((AC9120=""),M9120, IF( (M9120=""),AC9120,SUM(AC9120:AC9121)+M9120)))</f>
        <v>744294.82500000007</v>
      </c>
      <c r="AE9120" s="94">
        <f t="shared" si="879"/>
        <v>502324.57739250001</v>
      </c>
      <c r="AF9120" s="94">
        <v>0</v>
      </c>
      <c r="AG9120" s="94">
        <f t="shared" si="880"/>
        <v>502324.57739250001</v>
      </c>
      <c r="AH9120" s="94">
        <v>0.02</v>
      </c>
    </row>
    <row r="9121" spans="1:34" s="99" customFormat="1" x14ac:dyDescent="0.55000000000000004">
      <c r="A9121" s="107"/>
      <c r="B9121" s="102"/>
      <c r="C9121" s="102"/>
      <c r="D9121" s="90"/>
      <c r="E9121" s="102"/>
      <c r="F9121" s="102"/>
      <c r="G9121" s="102"/>
      <c r="H9121" s="102"/>
      <c r="I9121" s="98"/>
      <c r="J9121" s="102"/>
      <c r="K9121" s="94"/>
      <c r="L9121" s="94"/>
      <c r="M9121" s="94"/>
      <c r="N9121" s="102">
        <v>2</v>
      </c>
      <c r="O9121" s="111" t="s">
        <v>12405</v>
      </c>
      <c r="P9121" s="96">
        <v>3570800203470</v>
      </c>
      <c r="Q9121" s="111" t="s">
        <v>12406</v>
      </c>
      <c r="R9121" s="111" t="s">
        <v>12409</v>
      </c>
      <c r="S9121" s="97" t="s">
        <v>12417</v>
      </c>
      <c r="T9121" s="102" t="s">
        <v>55</v>
      </c>
      <c r="U9121" s="102" t="s">
        <v>45</v>
      </c>
      <c r="V9121" s="102" t="s">
        <v>46</v>
      </c>
      <c r="W9121" s="94">
        <v>43.2</v>
      </c>
      <c r="X9121" s="98">
        <v>32.51</v>
      </c>
      <c r="Y9121" s="94">
        <v>2650</v>
      </c>
      <c r="Z9121" s="94">
        <f t="shared" si="877"/>
        <v>114480.00000000001</v>
      </c>
      <c r="AA9121" s="89">
        <v>7</v>
      </c>
      <c r="AB9121" s="89">
        <v>7</v>
      </c>
      <c r="AC9121" s="94">
        <f t="shared" si="878"/>
        <v>106466.40000000002</v>
      </c>
      <c r="AD9121" s="94">
        <f>IF(AND(AC9121="",M9120=""),0,IF((AC9121=""),M9120, IF( (M9120=""),AC9121,SUM(AC9120:AC9121)+M9120)))</f>
        <v>744294.82500000007</v>
      </c>
      <c r="AE9121" s="94">
        <f t="shared" si="879"/>
        <v>241970.24760750003</v>
      </c>
      <c r="AF9121" s="94">
        <v>0</v>
      </c>
      <c r="AG9121" s="94">
        <f t="shared" si="880"/>
        <v>241970.24760750003</v>
      </c>
      <c r="AH9121" s="94">
        <v>0.02</v>
      </c>
    </row>
    <row r="9122" spans="1:34" s="99" customFormat="1" x14ac:dyDescent="0.55000000000000004">
      <c r="A9122" s="107"/>
      <c r="B9122" s="102">
        <v>4279</v>
      </c>
      <c r="C9122" s="102">
        <v>7939</v>
      </c>
      <c r="D9122" s="90" t="s">
        <v>12418</v>
      </c>
      <c r="E9122" s="102" t="s">
        <v>34</v>
      </c>
      <c r="F9122" s="102">
        <v>19592</v>
      </c>
      <c r="G9122" s="102">
        <v>0</v>
      </c>
      <c r="H9122" s="102">
        <v>0</v>
      </c>
      <c r="I9122" s="98">
        <v>60</v>
      </c>
      <c r="J9122" s="102" t="s">
        <v>35</v>
      </c>
      <c r="K9122" s="94">
        <f>((G9122*400)+(H9122*100))+I9122</f>
        <v>60</v>
      </c>
      <c r="L9122" s="94">
        <v>400</v>
      </c>
      <c r="M9122" s="94">
        <f>K9122*L9122</f>
        <v>24000</v>
      </c>
      <c r="N9122" s="102">
        <v>1</v>
      </c>
      <c r="O9122" s="111" t="s">
        <v>12405</v>
      </c>
      <c r="P9122" s="96">
        <v>3570800203470</v>
      </c>
      <c r="Q9122" s="111" t="s">
        <v>12406</v>
      </c>
      <c r="R9122" s="111" t="s">
        <v>12409</v>
      </c>
      <c r="S9122" s="97" t="s">
        <v>12419</v>
      </c>
      <c r="T9122" s="102" t="s">
        <v>51</v>
      </c>
      <c r="U9122" s="102" t="s">
        <v>45</v>
      </c>
      <c r="V9122" s="102" t="s">
        <v>52</v>
      </c>
      <c r="W9122" s="94">
        <v>94.4</v>
      </c>
      <c r="X9122" s="98">
        <v>100</v>
      </c>
      <c r="Y9122" s="94">
        <v>6750</v>
      </c>
      <c r="Z9122" s="94">
        <f t="shared" si="877"/>
        <v>637200</v>
      </c>
      <c r="AA9122" s="89">
        <v>7</v>
      </c>
      <c r="AB9122" s="89">
        <v>7</v>
      </c>
      <c r="AC9122" s="94">
        <f>(Z9122*(100-AB9122))/100</f>
        <v>592596</v>
      </c>
      <c r="AD9122" s="94">
        <f>IF(AND(AC9122="",M9122=""),0,IF((AC9122=""),M9122, IF( (M9122=""),AC9122,SUM(AC9122:AC9122)+M9122)))</f>
        <v>616596</v>
      </c>
      <c r="AE9122" s="94">
        <f t="shared" si="879"/>
        <v>616596</v>
      </c>
      <c r="AF9122" s="94">
        <v>10000000</v>
      </c>
      <c r="AG9122" s="94">
        <v>24000</v>
      </c>
      <c r="AH9122" s="94">
        <v>0.02</v>
      </c>
    </row>
    <row r="9123" spans="1:34" s="173" customFormat="1" x14ac:dyDescent="0.55000000000000004">
      <c r="A9123" s="122" t="s">
        <v>12407</v>
      </c>
      <c r="B9123" s="123">
        <v>4254</v>
      </c>
      <c r="C9123" s="123">
        <v>8021</v>
      </c>
      <c r="D9123" s="135" t="s">
        <v>12420</v>
      </c>
      <c r="E9123" s="123" t="s">
        <v>34</v>
      </c>
      <c r="F9123" s="123">
        <v>24177</v>
      </c>
      <c r="G9123" s="123">
        <v>0</v>
      </c>
      <c r="H9123" s="123">
        <v>1</v>
      </c>
      <c r="I9123" s="136">
        <v>48</v>
      </c>
      <c r="J9123" s="123" t="s">
        <v>38</v>
      </c>
      <c r="K9123" s="137">
        <f>((G9123*400)+(H9123*100))+I9123</f>
        <v>148</v>
      </c>
      <c r="L9123" s="137">
        <v>300</v>
      </c>
      <c r="M9123" s="137">
        <f>K9123*L9123</f>
        <v>44400</v>
      </c>
      <c r="N9123" s="123"/>
      <c r="O9123" s="108"/>
      <c r="P9123" s="138"/>
      <c r="Q9123" s="108"/>
      <c r="R9123" s="108"/>
      <c r="S9123" s="139"/>
      <c r="T9123" s="123"/>
      <c r="U9123" s="123"/>
      <c r="V9123" s="123"/>
      <c r="W9123" s="137"/>
      <c r="X9123" s="136"/>
      <c r="Y9123" s="137"/>
      <c r="Z9123" s="137"/>
      <c r="AA9123" s="119"/>
      <c r="AB9123" s="119"/>
      <c r="AC9123" s="137"/>
      <c r="AD9123" s="137">
        <f>IF(AND(AC9123="",M9123=""),0,IF((AC9123=""),M9123,IF((M9123=""),AC9123,AC9123+M9123)))</f>
        <v>44400</v>
      </c>
      <c r="AE9123" s="137">
        <f t="shared" si="879"/>
        <v>44400</v>
      </c>
      <c r="AF9123" s="137">
        <v>50000000</v>
      </c>
      <c r="AG9123" s="137">
        <f t="shared" si="880"/>
        <v>0</v>
      </c>
      <c r="AH9123" s="137">
        <v>0.01</v>
      </c>
    </row>
    <row r="9124" spans="1:34" s="173" customFormat="1" x14ac:dyDescent="0.55000000000000004">
      <c r="A9124" s="122"/>
      <c r="B9124" s="123"/>
      <c r="C9124" s="123"/>
      <c r="D9124" s="135"/>
      <c r="E9124" s="123"/>
      <c r="F9124" s="123"/>
      <c r="G9124" s="123"/>
      <c r="H9124" s="123"/>
      <c r="I9124" s="136"/>
      <c r="J9124" s="123"/>
      <c r="K9124" s="137"/>
      <c r="L9124" s="137" t="s">
        <v>63</v>
      </c>
      <c r="M9124" s="137">
        <f>SUM(M9123:M9123)</f>
        <v>44400</v>
      </c>
      <c r="N9124" s="123"/>
      <c r="O9124" s="108"/>
      <c r="P9124" s="138"/>
      <c r="Q9124" s="108"/>
      <c r="R9124" s="108"/>
      <c r="S9124" s="139"/>
      <c r="T9124" s="123"/>
      <c r="U9124" s="123"/>
      <c r="V9124" s="123"/>
      <c r="W9124" s="137"/>
      <c r="X9124" s="136"/>
      <c r="Y9124" s="137"/>
      <c r="Z9124" s="137"/>
      <c r="AA9124" s="119"/>
      <c r="AB9124" s="119"/>
      <c r="AC9124" s="137"/>
      <c r="AD9124" s="137"/>
      <c r="AE9124" s="137">
        <f>SUM(AE9116:AE9123)</f>
        <v>3401635.375</v>
      </c>
      <c r="AF9124" s="137"/>
      <c r="AG9124" s="137">
        <f>SUM(AG9116:AG9123)</f>
        <v>2220132.4749999996</v>
      </c>
      <c r="AH9124" s="137"/>
    </row>
    <row r="9125" spans="1:34" s="173" customFormat="1" x14ac:dyDescent="0.55000000000000004">
      <c r="A9125" s="122" t="s">
        <v>4266</v>
      </c>
      <c r="B9125" s="123">
        <v>4251</v>
      </c>
      <c r="C9125" s="123">
        <v>8253</v>
      </c>
      <c r="D9125" s="135" t="s">
        <v>12414</v>
      </c>
      <c r="E9125" s="123" t="s">
        <v>34</v>
      </c>
      <c r="F9125" s="123">
        <v>16435</v>
      </c>
      <c r="G9125" s="123">
        <v>5</v>
      </c>
      <c r="H9125" s="123">
        <v>1</v>
      </c>
      <c r="I9125" s="136">
        <v>23</v>
      </c>
      <c r="J9125" s="123" t="s">
        <v>38</v>
      </c>
      <c r="K9125" s="137">
        <f>((G9125*400)+(H9125*100))+I9125</f>
        <v>2123</v>
      </c>
      <c r="L9125" s="137">
        <v>325</v>
      </c>
      <c r="M9125" s="137">
        <f>K9125*L9125</f>
        <v>689975</v>
      </c>
      <c r="N9125" s="123"/>
      <c r="O9125" s="108"/>
      <c r="P9125" s="138"/>
      <c r="Q9125" s="108"/>
      <c r="R9125" s="108"/>
      <c r="S9125" s="139"/>
      <c r="T9125" s="123"/>
      <c r="U9125" s="123"/>
      <c r="V9125" s="123"/>
      <c r="W9125" s="137"/>
      <c r="X9125" s="136"/>
      <c r="Y9125" s="137"/>
      <c r="Z9125" s="137"/>
      <c r="AA9125" s="119"/>
      <c r="AB9125" s="119"/>
      <c r="AC9125" s="137"/>
      <c r="AD9125" s="137">
        <f>IF(AND(AC9125="",M9125=""),0,IF((AC9125=""),M9125,IF((M9125=""),AC9125,AC9125+M9125)))</f>
        <v>689975</v>
      </c>
      <c r="AE9125" s="137">
        <f>IF( (X9125=""),AD9125*1,AD9125*(X9125/100) )</f>
        <v>689975</v>
      </c>
      <c r="AF9125" s="137">
        <v>50000000</v>
      </c>
      <c r="AG9125" s="137">
        <f>IF((AF9125-AE9125) &gt; 1,0,IF((AF9125-AE9125)&lt;0,AE9125-AF9125,AF9125-AE9125))</f>
        <v>0</v>
      </c>
      <c r="AH9125" s="137">
        <v>0.01</v>
      </c>
    </row>
    <row r="9126" spans="1:34" s="173" customFormat="1" x14ac:dyDescent="0.55000000000000004">
      <c r="A9126" s="122"/>
      <c r="B9126" s="123"/>
      <c r="C9126" s="123"/>
      <c r="D9126" s="135"/>
      <c r="E9126" s="123"/>
      <c r="F9126" s="123"/>
      <c r="G9126" s="123"/>
      <c r="H9126" s="123"/>
      <c r="I9126" s="136"/>
      <c r="J9126" s="123"/>
      <c r="K9126" s="137"/>
      <c r="L9126" s="137" t="s">
        <v>63</v>
      </c>
      <c r="M9126" s="137">
        <f>SUM(M9125:M9125)</f>
        <v>689975</v>
      </c>
      <c r="N9126" s="123"/>
      <c r="O9126" s="108"/>
      <c r="P9126" s="138"/>
      <c r="Q9126" s="108"/>
      <c r="R9126" s="108"/>
      <c r="S9126" s="139"/>
      <c r="T9126" s="123"/>
      <c r="U9126" s="123"/>
      <c r="V9126" s="123"/>
      <c r="W9126" s="137"/>
      <c r="X9126" s="136"/>
      <c r="Y9126" s="137"/>
      <c r="Z9126" s="137"/>
      <c r="AA9126" s="119"/>
      <c r="AB9126" s="119"/>
      <c r="AC9126" s="137"/>
      <c r="AD9126" s="137"/>
      <c r="AE9126" s="137">
        <f>SUM(AE9125:AE9125)</f>
        <v>689975</v>
      </c>
      <c r="AF9126" s="137"/>
      <c r="AG9126" s="137">
        <f>SUM(AG9125:AG9125)</f>
        <v>0</v>
      </c>
      <c r="AH9126" s="137"/>
    </row>
    <row r="9127" spans="1:34" s="173" customFormat="1" x14ac:dyDescent="0.55000000000000004">
      <c r="A9127" s="122" t="s">
        <v>12421</v>
      </c>
      <c r="B9127" s="123">
        <v>4255</v>
      </c>
      <c r="C9127" s="123">
        <v>8103</v>
      </c>
      <c r="D9127" s="135" t="s">
        <v>42</v>
      </c>
      <c r="E9127" s="123" t="s">
        <v>34</v>
      </c>
      <c r="F9127" s="123">
        <v>10238</v>
      </c>
      <c r="G9127" s="123">
        <v>0</v>
      </c>
      <c r="H9127" s="123">
        <v>2</v>
      </c>
      <c r="I9127" s="136">
        <v>0</v>
      </c>
      <c r="J9127" s="123" t="s">
        <v>35</v>
      </c>
      <c r="K9127" s="137">
        <f>((G9127*400)+(H9127*100))+I9127</f>
        <v>200</v>
      </c>
      <c r="L9127" s="137">
        <v>800</v>
      </c>
      <c r="M9127" s="137">
        <f>K9127*L9127</f>
        <v>160000</v>
      </c>
      <c r="N9127" s="123"/>
      <c r="O9127" s="108"/>
      <c r="P9127" s="138"/>
      <c r="Q9127" s="108"/>
      <c r="R9127" s="108"/>
      <c r="S9127" s="139"/>
      <c r="T9127" s="123"/>
      <c r="U9127" s="123"/>
      <c r="V9127" s="123"/>
      <c r="W9127" s="137"/>
      <c r="X9127" s="136"/>
      <c r="Y9127" s="137"/>
      <c r="Z9127" s="137"/>
      <c r="AA9127" s="119"/>
      <c r="AB9127" s="119"/>
      <c r="AC9127" s="137"/>
      <c r="AD9127" s="137">
        <f>IF(AND(AC9127="",M9127=""),0,IF((AC9127=""),M9127,IF((M9127=""),AC9127,AC9127+M9127)))</f>
        <v>160000</v>
      </c>
      <c r="AE9127" s="137">
        <f>IF( (X9127=""),AD9127*1,AD9127*(X9127/100) )</f>
        <v>160000</v>
      </c>
      <c r="AF9127" s="137">
        <v>0</v>
      </c>
      <c r="AG9127" s="137">
        <f>IF((AF9127-AE9127) &gt; 1,0,IF((AF9127-AE9127)&lt;0,AE9127-AF9127,AF9127-AE9127))</f>
        <v>160000</v>
      </c>
      <c r="AH9127" s="137">
        <v>0.02</v>
      </c>
    </row>
    <row r="9128" spans="1:34" s="173" customFormat="1" x14ac:dyDescent="0.55000000000000004">
      <c r="A9128" s="122"/>
      <c r="B9128" s="123">
        <v>4256</v>
      </c>
      <c r="C9128" s="123">
        <v>7339</v>
      </c>
      <c r="D9128" s="135" t="s">
        <v>12422</v>
      </c>
      <c r="E9128" s="123" t="s">
        <v>34</v>
      </c>
      <c r="F9128" s="123">
        <v>16581</v>
      </c>
      <c r="G9128" s="123">
        <v>1</v>
      </c>
      <c r="H9128" s="123">
        <v>0</v>
      </c>
      <c r="I9128" s="136">
        <v>43</v>
      </c>
      <c r="J9128" s="123" t="s">
        <v>38</v>
      </c>
      <c r="K9128" s="137">
        <f>((G9128*400)+(H9128*100))+I9128</f>
        <v>443</v>
      </c>
      <c r="L9128" s="137">
        <v>650</v>
      </c>
      <c r="M9128" s="137">
        <f>K9128*L9128</f>
        <v>287950</v>
      </c>
      <c r="N9128" s="123"/>
      <c r="O9128" s="108"/>
      <c r="P9128" s="138"/>
      <c r="Q9128" s="108"/>
      <c r="R9128" s="108"/>
      <c r="S9128" s="139"/>
      <c r="T9128" s="123"/>
      <c r="U9128" s="123"/>
      <c r="V9128" s="123"/>
      <c r="W9128" s="137"/>
      <c r="X9128" s="136"/>
      <c r="Y9128" s="137"/>
      <c r="Z9128" s="137"/>
      <c r="AA9128" s="119"/>
      <c r="AB9128" s="119"/>
      <c r="AC9128" s="137"/>
      <c r="AD9128" s="137">
        <f>IF(AND(AC9128="",M9128=""),0,IF((AC9128=""),M9128,IF((M9128=""),AC9128,AC9128+M9128)))</f>
        <v>287950</v>
      </c>
      <c r="AE9128" s="137">
        <f>IF( (X9128=""),AD9128*1,AD9128*(X9128/100) )</f>
        <v>287950</v>
      </c>
      <c r="AF9128" s="137">
        <v>50000000</v>
      </c>
      <c r="AG9128" s="137">
        <f>IF((AF9128-AE9128) &gt; 1,0,IF((AF9128-AE9128)&lt;0,AE9128-AF9128,AF9128-AE9128))</f>
        <v>0</v>
      </c>
      <c r="AH9128" s="137">
        <v>0.01</v>
      </c>
    </row>
    <row r="9129" spans="1:34" s="173" customFormat="1" x14ac:dyDescent="0.55000000000000004">
      <c r="A9129" s="122"/>
      <c r="B9129" s="123"/>
      <c r="C9129" s="123"/>
      <c r="D9129" s="135"/>
      <c r="E9129" s="123"/>
      <c r="F9129" s="123"/>
      <c r="G9129" s="123"/>
      <c r="H9129" s="123"/>
      <c r="I9129" s="136"/>
      <c r="J9129" s="123"/>
      <c r="K9129" s="137"/>
      <c r="L9129" s="137" t="s">
        <v>63</v>
      </c>
      <c r="M9129" s="137">
        <f>SUM(M9127:M9128)</f>
        <v>447950</v>
      </c>
      <c r="N9129" s="123"/>
      <c r="O9129" s="108"/>
      <c r="P9129" s="138"/>
      <c r="Q9129" s="108"/>
      <c r="R9129" s="108"/>
      <c r="S9129" s="139"/>
      <c r="T9129" s="123"/>
      <c r="U9129" s="123"/>
      <c r="V9129" s="123"/>
      <c r="W9129" s="137"/>
      <c r="X9129" s="136"/>
      <c r="Y9129" s="137"/>
      <c r="Z9129" s="137"/>
      <c r="AA9129" s="119"/>
      <c r="AB9129" s="119"/>
      <c r="AC9129" s="137"/>
      <c r="AD9129" s="137"/>
      <c r="AE9129" s="137">
        <f>SUM(AE9127:AE9128)</f>
        <v>447950</v>
      </c>
      <c r="AF9129" s="137"/>
      <c r="AG9129" s="137">
        <f>SUM(AG9127:AG9128)</f>
        <v>160000</v>
      </c>
      <c r="AH9129" s="137"/>
    </row>
    <row r="9130" spans="1:34" s="220" customFormat="1" x14ac:dyDescent="0.55000000000000004">
      <c r="A9130" s="108" t="s">
        <v>12425</v>
      </c>
      <c r="B9130" s="123">
        <v>4257</v>
      </c>
      <c r="C9130" s="123">
        <v>4743</v>
      </c>
      <c r="D9130" s="135" t="s">
        <v>12426</v>
      </c>
      <c r="E9130" s="123" t="s">
        <v>37</v>
      </c>
      <c r="F9130" s="123">
        <v>4231</v>
      </c>
      <c r="G9130" s="123">
        <v>10</v>
      </c>
      <c r="H9130" s="123">
        <v>0</v>
      </c>
      <c r="I9130" s="136">
        <v>10</v>
      </c>
      <c r="J9130" s="123" t="s">
        <v>38</v>
      </c>
      <c r="K9130" s="137">
        <f>((G9130*400)+(H9130*100))+I9130</f>
        <v>4010</v>
      </c>
      <c r="L9130" s="137">
        <v>225</v>
      </c>
      <c r="M9130" s="137">
        <f>K9130*L9130</f>
        <v>902250</v>
      </c>
      <c r="N9130" s="123"/>
      <c r="O9130" s="108"/>
      <c r="P9130" s="138"/>
      <c r="Q9130" s="108"/>
      <c r="R9130" s="108"/>
      <c r="S9130" s="139"/>
      <c r="T9130" s="123"/>
      <c r="U9130" s="123"/>
      <c r="V9130" s="123"/>
      <c r="W9130" s="137"/>
      <c r="X9130" s="136"/>
      <c r="Y9130" s="137"/>
      <c r="Z9130" s="137"/>
      <c r="AA9130" s="119"/>
      <c r="AB9130" s="119"/>
      <c r="AC9130" s="137"/>
      <c r="AD9130" s="137">
        <f>IF(AND(AC9130="",M9130=""),0,IF((AC9130=""),M9130,IF((M9130=""),AC9130,AC9130+M9130)))</f>
        <v>902250</v>
      </c>
      <c r="AE9130" s="137">
        <f t="shared" ref="AE9130:AE9134" si="881">IF( (X9130=""),AD9130*1,AD9130*(X9130/100) )</f>
        <v>902250</v>
      </c>
      <c r="AF9130" s="137">
        <v>0</v>
      </c>
      <c r="AG9130" s="137">
        <f>IF((AF9130-AE9130) &gt; 1,0,IF((AF9130-AE9130)&lt;0,AE9130-AF9130,AF9130-AE9130))</f>
        <v>902250</v>
      </c>
      <c r="AH9130" s="137">
        <v>0.01</v>
      </c>
    </row>
    <row r="9131" spans="1:34" s="173" customFormat="1" x14ac:dyDescent="0.55000000000000004">
      <c r="A9131" s="122"/>
      <c r="B9131" s="123">
        <v>4258</v>
      </c>
      <c r="C9131" s="123">
        <v>4737</v>
      </c>
      <c r="D9131" s="135" t="s">
        <v>12427</v>
      </c>
      <c r="E9131" s="123" t="s">
        <v>37</v>
      </c>
      <c r="F9131" s="123">
        <v>4236</v>
      </c>
      <c r="G9131" s="123">
        <v>3</v>
      </c>
      <c r="H9131" s="123">
        <v>1</v>
      </c>
      <c r="I9131" s="136">
        <v>7</v>
      </c>
      <c r="J9131" s="123" t="s">
        <v>38</v>
      </c>
      <c r="K9131" s="137">
        <f>((G9131*400)+(H9131*100))+I9131</f>
        <v>1307</v>
      </c>
      <c r="L9131" s="137">
        <v>225</v>
      </c>
      <c r="M9131" s="137">
        <f>K9131*L9131</f>
        <v>294075</v>
      </c>
      <c r="N9131" s="123"/>
      <c r="O9131" s="108"/>
      <c r="P9131" s="138"/>
      <c r="Q9131" s="108"/>
      <c r="R9131" s="108"/>
      <c r="S9131" s="139"/>
      <c r="T9131" s="123"/>
      <c r="U9131" s="123"/>
      <c r="V9131" s="123"/>
      <c r="W9131" s="137"/>
      <c r="X9131" s="136"/>
      <c r="Y9131" s="137"/>
      <c r="Z9131" s="137"/>
      <c r="AA9131" s="119"/>
      <c r="AB9131" s="119"/>
      <c r="AC9131" s="137"/>
      <c r="AD9131" s="137">
        <f>IF(AND(AC9131="",M9131=""),0,IF((AC9131=""),M9131,IF((M9131=""),AC9131,AC9131+M9131)))</f>
        <v>294075</v>
      </c>
      <c r="AE9131" s="137">
        <f t="shared" si="881"/>
        <v>294075</v>
      </c>
      <c r="AF9131" s="137">
        <v>0</v>
      </c>
      <c r="AG9131" s="137">
        <f>IF((AF9131-AE9131) &gt; 1,0,IF((AF9131-AE9131)&lt;0,AE9131-AF9131,AF9131-AE9131))</f>
        <v>294075</v>
      </c>
      <c r="AH9131" s="137">
        <v>0.01</v>
      </c>
    </row>
    <row r="9132" spans="1:34" s="173" customFormat="1" x14ac:dyDescent="0.55000000000000004">
      <c r="A9132" s="122"/>
      <c r="B9132" s="123">
        <v>4259</v>
      </c>
      <c r="C9132" s="123">
        <v>4769</v>
      </c>
      <c r="D9132" s="135" t="s">
        <v>12428</v>
      </c>
      <c r="E9132" s="123" t="s">
        <v>37</v>
      </c>
      <c r="F9132" s="123">
        <v>4270</v>
      </c>
      <c r="G9132" s="123">
        <v>3</v>
      </c>
      <c r="H9132" s="123">
        <v>3</v>
      </c>
      <c r="I9132" s="136">
        <v>64</v>
      </c>
      <c r="J9132" s="123" t="s">
        <v>38</v>
      </c>
      <c r="K9132" s="137">
        <f>((G9132*400)+(H9132*100))+I9132</f>
        <v>1564</v>
      </c>
      <c r="L9132" s="137">
        <v>225</v>
      </c>
      <c r="M9132" s="137">
        <f>K9132*L9132</f>
        <v>351900</v>
      </c>
      <c r="N9132" s="123"/>
      <c r="O9132" s="108"/>
      <c r="P9132" s="138"/>
      <c r="Q9132" s="108"/>
      <c r="R9132" s="108"/>
      <c r="S9132" s="139"/>
      <c r="T9132" s="123"/>
      <c r="U9132" s="123"/>
      <c r="V9132" s="123"/>
      <c r="W9132" s="137"/>
      <c r="X9132" s="136"/>
      <c r="Y9132" s="137"/>
      <c r="Z9132" s="137"/>
      <c r="AA9132" s="119"/>
      <c r="AB9132" s="119"/>
      <c r="AC9132" s="137"/>
      <c r="AD9132" s="137">
        <f>IF(AND(AC9132="",M9132=""),0,IF((AC9132=""),M9132,IF((M9132=""),AC9132,AC9132+M9132)))</f>
        <v>351900</v>
      </c>
      <c r="AE9132" s="137">
        <f t="shared" si="881"/>
        <v>351900</v>
      </c>
      <c r="AF9132" s="137">
        <v>0</v>
      </c>
      <c r="AG9132" s="137">
        <f>IF((AF9132-AE9132) &gt; 1,0,IF((AF9132-AE9132)&lt;0,AE9132-AF9132,AF9132-AE9132))</f>
        <v>351900</v>
      </c>
      <c r="AH9132" s="137">
        <v>0.01</v>
      </c>
    </row>
    <row r="9133" spans="1:34" s="173" customFormat="1" x14ac:dyDescent="0.55000000000000004">
      <c r="A9133" s="122" t="s">
        <v>12425</v>
      </c>
      <c r="B9133" s="123">
        <v>4261</v>
      </c>
      <c r="C9133" s="123">
        <v>9750</v>
      </c>
      <c r="D9133" s="135" t="s">
        <v>12431</v>
      </c>
      <c r="E9133" s="123" t="s">
        <v>37</v>
      </c>
      <c r="F9133" s="123">
        <v>7061</v>
      </c>
      <c r="G9133" s="123">
        <v>0</v>
      </c>
      <c r="H9133" s="123">
        <v>1</v>
      </c>
      <c r="I9133" s="136">
        <v>47</v>
      </c>
      <c r="J9133" s="123" t="s">
        <v>35</v>
      </c>
      <c r="K9133" s="137">
        <f>((G9133*400)+(H9133*100))+I9133</f>
        <v>147</v>
      </c>
      <c r="L9133" s="137">
        <v>225</v>
      </c>
      <c r="M9133" s="137">
        <f>K9133*L9133</f>
        <v>33075</v>
      </c>
      <c r="N9133" s="123">
        <v>1</v>
      </c>
      <c r="O9133" s="108" t="s">
        <v>12423</v>
      </c>
      <c r="P9133" s="138"/>
      <c r="Q9133" s="108" t="s">
        <v>12424</v>
      </c>
      <c r="R9133" s="108" t="s">
        <v>12432</v>
      </c>
      <c r="S9133" s="139"/>
      <c r="T9133" s="123" t="s">
        <v>51</v>
      </c>
      <c r="U9133" s="123" t="s">
        <v>45</v>
      </c>
      <c r="V9133" s="123" t="s">
        <v>52</v>
      </c>
      <c r="W9133" s="137">
        <v>160.16</v>
      </c>
      <c r="X9133" s="136">
        <v>100</v>
      </c>
      <c r="Y9133" s="137">
        <v>6750</v>
      </c>
      <c r="Z9133" s="137">
        <f>W9133*Y9133</f>
        <v>1081080</v>
      </c>
      <c r="AA9133" s="119">
        <v>17</v>
      </c>
      <c r="AB9133" s="119">
        <v>24</v>
      </c>
      <c r="AC9133" s="137">
        <f>(Z9133*(100-AB9133))/100</f>
        <v>821620.8</v>
      </c>
      <c r="AD9133" s="137">
        <f>IF(AND(AC9133="",M9133=""),0,IF((AC9133=""),M9133, IF( (M9133=""),AC9133,SUM(AC9133:AC9133)+M9133)))</f>
        <v>854695.8</v>
      </c>
      <c r="AE9133" s="137">
        <f t="shared" si="881"/>
        <v>854695.8</v>
      </c>
      <c r="AF9133" s="137">
        <v>10000000</v>
      </c>
      <c r="AG9133" s="137">
        <v>33075</v>
      </c>
      <c r="AH9133" s="137">
        <v>0.02</v>
      </c>
    </row>
    <row r="9134" spans="1:34" s="173" customFormat="1" x14ac:dyDescent="0.55000000000000004">
      <c r="A9134" s="122"/>
      <c r="B9134" s="123">
        <v>4262</v>
      </c>
      <c r="C9134" s="123">
        <v>9749</v>
      </c>
      <c r="D9134" s="135"/>
      <c r="E9134" s="123" t="s">
        <v>37</v>
      </c>
      <c r="F9134" s="123">
        <v>8700</v>
      </c>
      <c r="G9134" s="123">
        <v>0</v>
      </c>
      <c r="H9134" s="123">
        <v>2</v>
      </c>
      <c r="I9134" s="136">
        <v>26</v>
      </c>
      <c r="J9134" s="123" t="s">
        <v>35</v>
      </c>
      <c r="K9134" s="137">
        <f>((G9134*400)+(H9134*100))+I9134</f>
        <v>226</v>
      </c>
      <c r="L9134" s="137">
        <v>225</v>
      </c>
      <c r="M9134" s="137">
        <f>K9134*L9134</f>
        <v>50850</v>
      </c>
      <c r="N9134" s="123"/>
      <c r="O9134" s="108"/>
      <c r="P9134" s="138"/>
      <c r="Q9134" s="108"/>
      <c r="R9134" s="108"/>
      <c r="S9134" s="139"/>
      <c r="T9134" s="123"/>
      <c r="U9134" s="123"/>
      <c r="V9134" s="123"/>
      <c r="W9134" s="137"/>
      <c r="X9134" s="136"/>
      <c r="Y9134" s="137"/>
      <c r="Z9134" s="137"/>
      <c r="AA9134" s="119"/>
      <c r="AB9134" s="119"/>
      <c r="AC9134" s="137"/>
      <c r="AD9134" s="137">
        <f>IF(AND(AC9134="",M9134=""),0,IF((AC9134=""),M9134,IF((M9134=""),AC9134,AC9134+M9134)))</f>
        <v>50850</v>
      </c>
      <c r="AE9134" s="137">
        <f t="shared" si="881"/>
        <v>50850</v>
      </c>
      <c r="AF9134" s="137">
        <v>0</v>
      </c>
      <c r="AG9134" s="137">
        <f>IF((AF9134-AE9134) &gt; 1,0,IF((AF9134-AE9134)&lt;0,AE9134-AF9134,AF9134-AE9134))</f>
        <v>50850</v>
      </c>
      <c r="AH9134" s="137">
        <v>0.02</v>
      </c>
    </row>
    <row r="9135" spans="1:34" s="220" customFormat="1" x14ac:dyDescent="0.55000000000000004">
      <c r="A9135" s="108"/>
      <c r="B9135" s="123"/>
      <c r="C9135" s="123"/>
      <c r="D9135" s="135"/>
      <c r="E9135" s="123"/>
      <c r="F9135" s="123"/>
      <c r="G9135" s="123"/>
      <c r="H9135" s="123"/>
      <c r="I9135" s="136"/>
      <c r="J9135" s="123"/>
      <c r="K9135" s="137"/>
      <c r="L9135" s="137" t="s">
        <v>63</v>
      </c>
      <c r="M9135" s="137">
        <f>SUM(M9130:M9134)</f>
        <v>1632150</v>
      </c>
      <c r="N9135" s="123"/>
      <c r="O9135" s="108"/>
      <c r="P9135" s="138"/>
      <c r="Q9135" s="108"/>
      <c r="R9135" s="108"/>
      <c r="S9135" s="139"/>
      <c r="T9135" s="123"/>
      <c r="U9135" s="123"/>
      <c r="V9135" s="123"/>
      <c r="W9135" s="137"/>
      <c r="X9135" s="136"/>
      <c r="Y9135" s="137"/>
      <c r="Z9135" s="137"/>
      <c r="AA9135" s="119"/>
      <c r="AB9135" s="119"/>
      <c r="AC9135" s="137"/>
      <c r="AD9135" s="137"/>
      <c r="AE9135" s="137">
        <f>SUM(AE9130:AE9134)</f>
        <v>2453770.7999999998</v>
      </c>
      <c r="AF9135" s="137"/>
      <c r="AG9135" s="137">
        <f>SUM(AG9130:AG9134)</f>
        <v>1632150</v>
      </c>
      <c r="AH9135" s="137"/>
    </row>
    <row r="9136" spans="1:34" s="173" customFormat="1" x14ac:dyDescent="0.55000000000000004">
      <c r="A9136" s="122" t="s">
        <v>12429</v>
      </c>
      <c r="B9136" s="123">
        <v>4260</v>
      </c>
      <c r="C9136" s="123">
        <v>6168</v>
      </c>
      <c r="D9136" s="135" t="s">
        <v>12430</v>
      </c>
      <c r="E9136" s="123" t="s">
        <v>37</v>
      </c>
      <c r="F9136" s="123">
        <v>5408</v>
      </c>
      <c r="G9136" s="123">
        <v>7</v>
      </c>
      <c r="H9136" s="123">
        <v>3</v>
      </c>
      <c r="I9136" s="136">
        <v>56</v>
      </c>
      <c r="J9136" s="123" t="s">
        <v>38</v>
      </c>
      <c r="K9136" s="137">
        <f>((G9136*400)+(H9136*100))+I9136</f>
        <v>3156</v>
      </c>
      <c r="L9136" s="137">
        <v>400</v>
      </c>
      <c r="M9136" s="137">
        <f>K9136*L9136</f>
        <v>1262400</v>
      </c>
      <c r="N9136" s="123"/>
      <c r="O9136" s="108"/>
      <c r="P9136" s="138"/>
      <c r="Q9136" s="108"/>
      <c r="R9136" s="108"/>
      <c r="S9136" s="139"/>
      <c r="T9136" s="123"/>
      <c r="U9136" s="123"/>
      <c r="V9136" s="123"/>
      <c r="W9136" s="137"/>
      <c r="X9136" s="136"/>
      <c r="Y9136" s="137"/>
      <c r="Z9136" s="137"/>
      <c r="AA9136" s="119"/>
      <c r="AB9136" s="119"/>
      <c r="AC9136" s="137"/>
      <c r="AD9136" s="137">
        <f>IF(AND(AC9136="",M9136=""),0,IF((AC9136=""),M9136,IF((M9136=""),AC9136,AC9136+M9136)))</f>
        <v>1262400</v>
      </c>
      <c r="AE9136" s="137">
        <f>IF( (X9136=""),AD9136*1,AD9136*(X9136/100) )</f>
        <v>1262400</v>
      </c>
      <c r="AF9136" s="137">
        <v>0</v>
      </c>
      <c r="AG9136" s="137">
        <f>IF((AF9136-AE9136) &gt; 1,0,IF((AF9136-AE9136)&lt;0,AE9136-AF9136,AF9136-AE9136))</f>
        <v>1262400</v>
      </c>
      <c r="AH9136" s="137">
        <v>0.01</v>
      </c>
    </row>
    <row r="9137" spans="1:34" s="173" customFormat="1" x14ac:dyDescent="0.55000000000000004">
      <c r="A9137" s="122"/>
      <c r="B9137" s="123"/>
      <c r="C9137" s="123"/>
      <c r="D9137" s="135"/>
      <c r="E9137" s="123"/>
      <c r="F9137" s="123"/>
      <c r="G9137" s="123"/>
      <c r="H9137" s="123"/>
      <c r="I9137" s="136"/>
      <c r="J9137" s="123"/>
      <c r="K9137" s="137"/>
      <c r="L9137" s="137" t="s">
        <v>63</v>
      </c>
      <c r="M9137" s="137">
        <f>SUM(M9136:M9136)</f>
        <v>1262400</v>
      </c>
      <c r="N9137" s="123"/>
      <c r="O9137" s="108"/>
      <c r="P9137" s="138"/>
      <c r="Q9137" s="108"/>
      <c r="R9137" s="108"/>
      <c r="S9137" s="139"/>
      <c r="T9137" s="123"/>
      <c r="U9137" s="123"/>
      <c r="V9137" s="123"/>
      <c r="W9137" s="137"/>
      <c r="X9137" s="136"/>
      <c r="Y9137" s="137"/>
      <c r="Z9137" s="137"/>
      <c r="AA9137" s="119"/>
      <c r="AB9137" s="119"/>
      <c r="AC9137" s="137"/>
      <c r="AD9137" s="137"/>
      <c r="AE9137" s="137">
        <f>SUM(AE9136:AE9136)</f>
        <v>1262400</v>
      </c>
      <c r="AF9137" s="137"/>
      <c r="AG9137" s="137">
        <f>SUM(AG9136:AG9136)</f>
        <v>1262400</v>
      </c>
      <c r="AH9137" s="137"/>
    </row>
    <row r="9138" spans="1:34" s="173" customFormat="1" x14ac:dyDescent="0.55000000000000004">
      <c r="A9138" s="122" t="s">
        <v>432</v>
      </c>
      <c r="B9138" s="123">
        <v>4263</v>
      </c>
      <c r="C9138" s="123">
        <v>5361</v>
      </c>
      <c r="D9138" s="135" t="s">
        <v>12435</v>
      </c>
      <c r="E9138" s="123" t="s">
        <v>34</v>
      </c>
      <c r="F9138" s="123">
        <v>14109</v>
      </c>
      <c r="G9138" s="123">
        <v>0</v>
      </c>
      <c r="H9138" s="123">
        <v>0</v>
      </c>
      <c r="I9138" s="136">
        <v>60</v>
      </c>
      <c r="J9138" s="123" t="s">
        <v>35</v>
      </c>
      <c r="K9138" s="137">
        <f>((G9138*400)+(H9138*100))+I9138</f>
        <v>60</v>
      </c>
      <c r="L9138" s="137">
        <v>2425</v>
      </c>
      <c r="M9138" s="137">
        <f>K9138*L9138</f>
        <v>145500</v>
      </c>
      <c r="N9138" s="123">
        <v>1</v>
      </c>
      <c r="O9138" s="108" t="s">
        <v>12433</v>
      </c>
      <c r="P9138" s="138"/>
      <c r="Q9138" s="108" t="s">
        <v>12434</v>
      </c>
      <c r="R9138" s="108" t="s">
        <v>434</v>
      </c>
      <c r="S9138" s="139" t="s">
        <v>12436</v>
      </c>
      <c r="T9138" s="123" t="s">
        <v>51</v>
      </c>
      <c r="U9138" s="123" t="s">
        <v>45</v>
      </c>
      <c r="V9138" s="123" t="s">
        <v>52</v>
      </c>
      <c r="W9138" s="137">
        <v>88.8</v>
      </c>
      <c r="X9138" s="136">
        <v>71.09</v>
      </c>
      <c r="Y9138" s="137">
        <v>6750</v>
      </c>
      <c r="Z9138" s="137">
        <f>W9138*Y9138</f>
        <v>599400</v>
      </c>
      <c r="AA9138" s="119">
        <v>6</v>
      </c>
      <c r="AB9138" s="119">
        <v>6</v>
      </c>
      <c r="AC9138" s="137">
        <f>(Z9138*(100-AB9138))/100</f>
        <v>563436</v>
      </c>
      <c r="AD9138" s="137">
        <f>IF(AND(AC9138="",M9138=""),0,IF((AC9138=""),M9138, IF( (M9138=""),AC9138,SUM(AC9138:AC9142)+M9138)))</f>
        <v>977694</v>
      </c>
      <c r="AE9138" s="137">
        <f>IF( (X9138=""),AD9138*1,AD9138*(X9138/100) )</f>
        <v>695042.66460000013</v>
      </c>
      <c r="AF9138" s="137">
        <v>50000000</v>
      </c>
      <c r="AG9138" s="137">
        <f>IF((AF9138-AE9138) &gt; 1,0,IF((AF9138-AE9138)&lt;0,AE9138-AF9138,AF9138-AE9138))</f>
        <v>0</v>
      </c>
      <c r="AH9138" s="137">
        <v>0.02</v>
      </c>
    </row>
    <row r="9139" spans="1:34" s="173" customFormat="1" x14ac:dyDescent="0.55000000000000004">
      <c r="A9139" s="122"/>
      <c r="B9139" s="123"/>
      <c r="C9139" s="123"/>
      <c r="D9139" s="135"/>
      <c r="E9139" s="123"/>
      <c r="F9139" s="123"/>
      <c r="G9139" s="123"/>
      <c r="H9139" s="123"/>
      <c r="I9139" s="136"/>
      <c r="J9139" s="123"/>
      <c r="K9139" s="137"/>
      <c r="L9139" s="137"/>
      <c r="M9139" s="137"/>
      <c r="N9139" s="123">
        <v>2</v>
      </c>
      <c r="O9139" s="108" t="s">
        <v>12433</v>
      </c>
      <c r="P9139" s="138"/>
      <c r="Q9139" s="108" t="s">
        <v>12434</v>
      </c>
      <c r="R9139" s="108" t="s">
        <v>434</v>
      </c>
      <c r="S9139" s="139" t="s">
        <v>12437</v>
      </c>
      <c r="T9139" s="123" t="s">
        <v>55</v>
      </c>
      <c r="U9139" s="123" t="s">
        <v>2349</v>
      </c>
      <c r="V9139" s="123" t="s">
        <v>52</v>
      </c>
      <c r="W9139" s="137">
        <v>36.119999999999997</v>
      </c>
      <c r="X9139" s="136">
        <v>28.91</v>
      </c>
      <c r="Y9139" s="137">
        <v>0</v>
      </c>
      <c r="Z9139" s="137">
        <f>W9139*Y9139</f>
        <v>0</v>
      </c>
      <c r="AA9139" s="119">
        <v>6</v>
      </c>
      <c r="AB9139" s="119">
        <v>6</v>
      </c>
      <c r="AC9139" s="137">
        <f>(Z9139*(100-AB9139))/100</f>
        <v>0</v>
      </c>
      <c r="AD9139" s="137">
        <f>IF(AND(AC9139="",M9138=""),0,IF((AC9139=""),M9138, IF( (M9138=""),AC9139,SUM(AC9138:AC9142)+M9138)))</f>
        <v>977694</v>
      </c>
      <c r="AE9139" s="137">
        <f>IF( (X9139=""),AD9139*1,AD9139*(X9139/100) )</f>
        <v>282651.33540000004</v>
      </c>
      <c r="AF9139" s="137">
        <v>50000000</v>
      </c>
      <c r="AG9139" s="137">
        <f>IF((AF9139-AE9139) &gt; 1,0,IF((AF9139-AE9139)&lt;0,AE9139-AF9139,AF9139-AE9139))</f>
        <v>0</v>
      </c>
      <c r="AH9139" s="137">
        <v>0.02</v>
      </c>
    </row>
    <row r="9140" spans="1:34" s="173" customFormat="1" x14ac:dyDescent="0.55000000000000004">
      <c r="A9140" s="122"/>
      <c r="B9140" s="123"/>
      <c r="C9140" s="123"/>
      <c r="D9140" s="135"/>
      <c r="E9140" s="123"/>
      <c r="F9140" s="123"/>
      <c r="G9140" s="123"/>
      <c r="H9140" s="123"/>
      <c r="I9140" s="136"/>
      <c r="J9140" s="123"/>
      <c r="K9140" s="137"/>
      <c r="L9140" s="137" t="s">
        <v>63</v>
      </c>
      <c r="M9140" s="137">
        <f>SUM(M9138:M9139)</f>
        <v>145500</v>
      </c>
      <c r="N9140" s="123"/>
      <c r="O9140" s="108"/>
      <c r="P9140" s="138"/>
      <c r="Q9140" s="108"/>
      <c r="R9140" s="108"/>
      <c r="S9140" s="139"/>
      <c r="T9140" s="123"/>
      <c r="U9140" s="123"/>
      <c r="V9140" s="123"/>
      <c r="W9140" s="137"/>
      <c r="X9140" s="136"/>
      <c r="Y9140" s="137"/>
      <c r="Z9140" s="137"/>
      <c r="AA9140" s="119"/>
      <c r="AB9140" s="119"/>
      <c r="AC9140" s="137"/>
      <c r="AD9140" s="137"/>
      <c r="AE9140" s="137">
        <f>SUM(AE9138:AE9139)</f>
        <v>977694.00000000023</v>
      </c>
      <c r="AF9140" s="137"/>
      <c r="AG9140" s="137">
        <f>SUM(AG9138:AG9139)</f>
        <v>0</v>
      </c>
      <c r="AH9140" s="137"/>
    </row>
    <row r="9141" spans="1:34" s="173" customFormat="1" x14ac:dyDescent="0.55000000000000004">
      <c r="A9141" s="122" t="s">
        <v>12440</v>
      </c>
      <c r="B9141" s="123">
        <v>4264</v>
      </c>
      <c r="C9141" s="123">
        <v>8028</v>
      </c>
      <c r="D9141" s="135" t="s">
        <v>12441</v>
      </c>
      <c r="E9141" s="123" t="s">
        <v>34</v>
      </c>
      <c r="F9141" s="123">
        <v>16574</v>
      </c>
      <c r="G9141" s="123">
        <v>2</v>
      </c>
      <c r="H9141" s="123">
        <v>0</v>
      </c>
      <c r="I9141" s="136">
        <v>40</v>
      </c>
      <c r="J9141" s="123" t="s">
        <v>35</v>
      </c>
      <c r="K9141" s="137">
        <f>((G9141*400)+(H9141*100))+I9141</f>
        <v>840</v>
      </c>
      <c r="L9141" s="137">
        <v>550</v>
      </c>
      <c r="M9141" s="137">
        <f>K9141*L9141</f>
        <v>462000</v>
      </c>
      <c r="N9141" s="123">
        <v>1</v>
      </c>
      <c r="O9141" s="108" t="s">
        <v>12438</v>
      </c>
      <c r="P9141" s="138">
        <v>3570800205324</v>
      </c>
      <c r="Q9141" s="108" t="s">
        <v>12439</v>
      </c>
      <c r="R9141" s="108" t="s">
        <v>12442</v>
      </c>
      <c r="S9141" s="139" t="s">
        <v>12443</v>
      </c>
      <c r="T9141" s="123" t="s">
        <v>51</v>
      </c>
      <c r="U9141" s="123" t="s">
        <v>74</v>
      </c>
      <c r="V9141" s="123" t="s">
        <v>52</v>
      </c>
      <c r="W9141" s="137">
        <v>117.6</v>
      </c>
      <c r="X9141" s="136">
        <v>63.09</v>
      </c>
      <c r="Y9141" s="137">
        <v>6750</v>
      </c>
      <c r="Z9141" s="137">
        <f>W9141*Y9141</f>
        <v>793800</v>
      </c>
      <c r="AA9141" s="119">
        <v>21</v>
      </c>
      <c r="AB9141" s="119">
        <v>93</v>
      </c>
      <c r="AC9141" s="137">
        <f>(Z9141*(100-AB9141))/100</f>
        <v>55566</v>
      </c>
      <c r="AD9141" s="137">
        <f>IF(AND(AC9141="",M9141=""),0,IF((AC9141=""),M9141, IF( (M9141=""),AC9141,SUM(AC9141:AC9146)+M9141)))</f>
        <v>730758</v>
      </c>
      <c r="AE9141" s="137">
        <f>IF( (X9141=""),AD9141*1,AD9141*(X9141/100) )</f>
        <v>461035.22220000002</v>
      </c>
      <c r="AF9141" s="137">
        <v>50000000</v>
      </c>
      <c r="AG9141" s="137">
        <f>IF((AF9141-AE9141) &gt; 1,0,IF((AF9141-AE9141)&lt;0,AE9141-AF9141,AF9141-AE9141))</f>
        <v>0</v>
      </c>
      <c r="AH9141" s="137">
        <v>0.02</v>
      </c>
    </row>
    <row r="9142" spans="1:34" s="173" customFormat="1" x14ac:dyDescent="0.55000000000000004">
      <c r="A9142" s="122"/>
      <c r="B9142" s="123"/>
      <c r="C9142" s="123"/>
      <c r="D9142" s="135"/>
      <c r="E9142" s="123"/>
      <c r="F9142" s="123"/>
      <c r="G9142" s="123"/>
      <c r="H9142" s="123"/>
      <c r="I9142" s="136"/>
      <c r="J9142" s="123"/>
      <c r="K9142" s="137"/>
      <c r="L9142" s="137"/>
      <c r="M9142" s="137"/>
      <c r="N9142" s="123">
        <v>2</v>
      </c>
      <c r="O9142" s="108" t="s">
        <v>12438</v>
      </c>
      <c r="P9142" s="138">
        <v>3570800205324</v>
      </c>
      <c r="Q9142" s="108" t="s">
        <v>12439</v>
      </c>
      <c r="R9142" s="108" t="s">
        <v>12442</v>
      </c>
      <c r="S9142" s="139" t="s">
        <v>12444</v>
      </c>
      <c r="T9142" s="123" t="s">
        <v>51</v>
      </c>
      <c r="U9142" s="123" t="s">
        <v>45</v>
      </c>
      <c r="V9142" s="123" t="s">
        <v>52</v>
      </c>
      <c r="W9142" s="137">
        <v>33.6</v>
      </c>
      <c r="X9142" s="136">
        <v>18.03</v>
      </c>
      <c r="Y9142" s="137">
        <v>6750</v>
      </c>
      <c r="Z9142" s="137">
        <f>W9142*Y9142</f>
        <v>226800</v>
      </c>
      <c r="AA9142" s="119">
        <v>6</v>
      </c>
      <c r="AB9142" s="119">
        <v>6</v>
      </c>
      <c r="AC9142" s="137">
        <f>(Z9142*(100-AB9142))/100</f>
        <v>213192</v>
      </c>
      <c r="AD9142" s="137">
        <f>IF(AND(AC9142="",M9141=""),0,IF((AC9142=""),M9141, IF( (M9141=""),AC9142,SUM(AC9141:AC9146)+M9141)))</f>
        <v>730758</v>
      </c>
      <c r="AE9142" s="137">
        <f>IF( (X9142=""),AD9142*1,AD9142*(X9142/100) )</f>
        <v>131755.66740000001</v>
      </c>
      <c r="AF9142" s="137">
        <v>50000000</v>
      </c>
      <c r="AG9142" s="137">
        <f>IF((AF9142-AE9142) &gt; 1,0,IF((AF9142-AE9142)&lt;0,AE9142-AF9142,AF9142-AE9142))</f>
        <v>0</v>
      </c>
      <c r="AH9142" s="137">
        <v>0.02</v>
      </c>
    </row>
    <row r="9143" spans="1:34" s="173" customFormat="1" x14ac:dyDescent="0.55000000000000004">
      <c r="A9143" s="122"/>
      <c r="B9143" s="123"/>
      <c r="C9143" s="123"/>
      <c r="D9143" s="135"/>
      <c r="E9143" s="123"/>
      <c r="F9143" s="123"/>
      <c r="G9143" s="123"/>
      <c r="H9143" s="123"/>
      <c r="I9143" s="136"/>
      <c r="J9143" s="123"/>
      <c r="K9143" s="137"/>
      <c r="L9143" s="137"/>
      <c r="M9143" s="137"/>
      <c r="N9143" s="123">
        <v>3</v>
      </c>
      <c r="O9143" s="108" t="s">
        <v>12438</v>
      </c>
      <c r="P9143" s="138">
        <v>3570800205324</v>
      </c>
      <c r="Q9143" s="108" t="s">
        <v>12439</v>
      </c>
      <c r="R9143" s="108" t="s">
        <v>12442</v>
      </c>
      <c r="S9143" s="139" t="s">
        <v>12445</v>
      </c>
      <c r="T9143" s="123" t="s">
        <v>55</v>
      </c>
      <c r="U9143" s="123" t="s">
        <v>45</v>
      </c>
      <c r="V9143" s="123" t="s">
        <v>52</v>
      </c>
      <c r="W9143" s="137">
        <v>35.200000000000003</v>
      </c>
      <c r="X9143" s="136">
        <v>18.88</v>
      </c>
      <c r="Y9143" s="137">
        <v>0</v>
      </c>
      <c r="Z9143" s="137">
        <f>W9143*Y9143</f>
        <v>0</v>
      </c>
      <c r="AA9143" s="119">
        <v>6</v>
      </c>
      <c r="AB9143" s="119">
        <v>6</v>
      </c>
      <c r="AC9143" s="137">
        <f>(Z9143*(100-AB9143))/100</f>
        <v>0</v>
      </c>
      <c r="AD9143" s="137">
        <f>IF(AND(AC9143="",M9141=""),0,IF((AC9143=""),M9141, IF( (M9141=""),AC9143,SUM(AC9141:AC9146)+M9141)))</f>
        <v>730758</v>
      </c>
      <c r="AE9143" s="137">
        <f>IF( (X9143=""),AD9143*1,AD9143*(X9143/100) )</f>
        <v>137967.11040000001</v>
      </c>
      <c r="AF9143" s="137">
        <v>50000000</v>
      </c>
      <c r="AG9143" s="137">
        <f>IF((AF9143-AE9143) &gt; 1,0,IF((AF9143-AE9143)&lt;0,AE9143-AF9143,AF9143-AE9143))</f>
        <v>0</v>
      </c>
      <c r="AH9143" s="137">
        <v>0.02</v>
      </c>
    </row>
    <row r="9144" spans="1:34" s="173" customFormat="1" x14ac:dyDescent="0.55000000000000004">
      <c r="A9144" s="122"/>
      <c r="B9144" s="123">
        <v>4265</v>
      </c>
      <c r="C9144" s="123">
        <v>8030</v>
      </c>
      <c r="D9144" s="135" t="s">
        <v>12446</v>
      </c>
      <c r="E9144" s="123" t="s">
        <v>34</v>
      </c>
      <c r="F9144" s="123">
        <v>16575</v>
      </c>
      <c r="G9144" s="123">
        <v>0</v>
      </c>
      <c r="H9144" s="123">
        <v>2</v>
      </c>
      <c r="I9144" s="136">
        <v>18</v>
      </c>
      <c r="J9144" s="123" t="s">
        <v>38</v>
      </c>
      <c r="K9144" s="137">
        <f>((G9144*400)+(H9144*100))+I9144</f>
        <v>218</v>
      </c>
      <c r="L9144" s="137">
        <v>375</v>
      </c>
      <c r="M9144" s="137">
        <f>K9144*L9144</f>
        <v>81750</v>
      </c>
      <c r="N9144" s="123"/>
      <c r="O9144" s="108"/>
      <c r="P9144" s="138"/>
      <c r="Q9144" s="108"/>
      <c r="R9144" s="108"/>
      <c r="S9144" s="139"/>
      <c r="T9144" s="123"/>
      <c r="U9144" s="123"/>
      <c r="V9144" s="123"/>
      <c r="W9144" s="137"/>
      <c r="X9144" s="136"/>
      <c r="Y9144" s="137"/>
      <c r="Z9144" s="137"/>
      <c r="AA9144" s="119"/>
      <c r="AB9144" s="119"/>
      <c r="AC9144" s="137"/>
      <c r="AD9144" s="137">
        <f>IF(AND(AC9144="",M9144=""),0,IF((AC9144=""),M9144,IF((M9144=""),AC9144,AC9144+M9144)))</f>
        <v>81750</v>
      </c>
      <c r="AE9144" s="137">
        <f>IF( (X9144=""),AD9144*1,AD9144*(X9144/100) )</f>
        <v>81750</v>
      </c>
      <c r="AF9144" s="137">
        <v>50000000</v>
      </c>
      <c r="AG9144" s="137">
        <f>IF((AF9144-AE9144) &gt; 1,0,IF((AF9144-AE9144)&lt;0,AE9144-AF9144,AF9144-AE9144))</f>
        <v>0</v>
      </c>
      <c r="AH9144" s="137">
        <v>0.01</v>
      </c>
    </row>
    <row r="9145" spans="1:34" s="173" customFormat="1" x14ac:dyDescent="0.55000000000000004">
      <c r="A9145" s="122"/>
      <c r="B9145" s="123"/>
      <c r="C9145" s="123"/>
      <c r="D9145" s="135"/>
      <c r="E9145" s="123"/>
      <c r="F9145" s="123"/>
      <c r="G9145" s="123"/>
      <c r="H9145" s="123"/>
      <c r="I9145" s="136"/>
      <c r="J9145" s="123"/>
      <c r="K9145" s="137"/>
      <c r="L9145" s="137" t="s">
        <v>63</v>
      </c>
      <c r="M9145" s="137">
        <f>SUM(M9141:M9144)</f>
        <v>543750</v>
      </c>
      <c r="N9145" s="123"/>
      <c r="O9145" s="108"/>
      <c r="P9145" s="138"/>
      <c r="Q9145" s="108"/>
      <c r="R9145" s="108"/>
      <c r="S9145" s="139"/>
      <c r="T9145" s="123"/>
      <c r="U9145" s="123"/>
      <c r="V9145" s="123"/>
      <c r="W9145" s="137"/>
      <c r="X9145" s="136"/>
      <c r="Y9145" s="137"/>
      <c r="Z9145" s="137"/>
      <c r="AA9145" s="119"/>
      <c r="AB9145" s="119"/>
      <c r="AC9145" s="137"/>
      <c r="AD9145" s="137"/>
      <c r="AE9145" s="137">
        <f>SUM(AE9141:AE9144)</f>
        <v>812508</v>
      </c>
      <c r="AF9145" s="137"/>
      <c r="AG9145" s="137">
        <f>SUM(AG9141:AG9144)</f>
        <v>0</v>
      </c>
      <c r="AH9145" s="137"/>
    </row>
    <row r="9146" spans="1:34" s="173" customFormat="1" x14ac:dyDescent="0.55000000000000004">
      <c r="A9146" s="122" t="s">
        <v>12447</v>
      </c>
      <c r="B9146" s="123">
        <v>4266</v>
      </c>
      <c r="C9146" s="123">
        <v>7813</v>
      </c>
      <c r="D9146" s="135" t="s">
        <v>12448</v>
      </c>
      <c r="E9146" s="123" t="s">
        <v>34</v>
      </c>
      <c r="F9146" s="123">
        <v>25322</v>
      </c>
      <c r="G9146" s="123">
        <v>4</v>
      </c>
      <c r="H9146" s="123">
        <v>2</v>
      </c>
      <c r="I9146" s="136">
        <v>66.900000000000006</v>
      </c>
      <c r="J9146" s="123" t="s">
        <v>38</v>
      </c>
      <c r="K9146" s="137">
        <f>((G9146*400)+(H9146*100))+I9146</f>
        <v>1866.9</v>
      </c>
      <c r="L9146" s="137">
        <v>425</v>
      </c>
      <c r="M9146" s="137">
        <f>K9146*L9146</f>
        <v>793432.5</v>
      </c>
      <c r="N9146" s="123"/>
      <c r="O9146" s="108"/>
      <c r="P9146" s="138"/>
      <c r="Q9146" s="108"/>
      <c r="R9146" s="108"/>
      <c r="S9146" s="139"/>
      <c r="T9146" s="123"/>
      <c r="U9146" s="123"/>
      <c r="V9146" s="123"/>
      <c r="W9146" s="137"/>
      <c r="X9146" s="136"/>
      <c r="Y9146" s="137"/>
      <c r="Z9146" s="137"/>
      <c r="AA9146" s="119"/>
      <c r="AB9146" s="119"/>
      <c r="AC9146" s="137"/>
      <c r="AD9146" s="137">
        <f>IF(AND(AC9146="",M9146=""),0,IF((AC9146=""),M9146,IF((M9146=""),AC9146,AC9146+M9146)))</f>
        <v>793432.5</v>
      </c>
      <c r="AE9146" s="137">
        <f>IF( (X9146=""),AD9146*1,AD9146*(X9146/100) )</f>
        <v>793432.5</v>
      </c>
      <c r="AF9146" s="137">
        <v>50000000</v>
      </c>
      <c r="AG9146" s="137">
        <f>IF((AF9146-AE9146) &gt; 1,0,IF((AF9146-AE9146)&lt;0,AE9146-AF9146,AF9146-AE9146))</f>
        <v>0</v>
      </c>
      <c r="AH9146" s="137">
        <v>0.01</v>
      </c>
    </row>
    <row r="9147" spans="1:34" s="173" customFormat="1" x14ac:dyDescent="0.55000000000000004">
      <c r="A9147" s="122"/>
      <c r="B9147" s="123"/>
      <c r="C9147" s="123"/>
      <c r="D9147" s="135"/>
      <c r="E9147" s="123"/>
      <c r="F9147" s="123"/>
      <c r="G9147" s="123"/>
      <c r="H9147" s="123"/>
      <c r="I9147" s="136"/>
      <c r="J9147" s="123"/>
      <c r="K9147" s="137"/>
      <c r="L9147" s="137" t="s">
        <v>63</v>
      </c>
      <c r="M9147" s="137">
        <f>SUM(M9146:M9146)</f>
        <v>793432.5</v>
      </c>
      <c r="N9147" s="123"/>
      <c r="O9147" s="108"/>
      <c r="P9147" s="138"/>
      <c r="Q9147" s="108"/>
      <c r="R9147" s="108"/>
      <c r="S9147" s="139"/>
      <c r="T9147" s="123"/>
      <c r="U9147" s="123"/>
      <c r="V9147" s="123"/>
      <c r="W9147" s="137"/>
      <c r="X9147" s="136"/>
      <c r="Y9147" s="137"/>
      <c r="Z9147" s="137"/>
      <c r="AA9147" s="119"/>
      <c r="AB9147" s="119"/>
      <c r="AC9147" s="137"/>
      <c r="AD9147" s="137"/>
      <c r="AE9147" s="137">
        <f>SUM(AE9146:AE9146)</f>
        <v>793432.5</v>
      </c>
      <c r="AF9147" s="137"/>
      <c r="AG9147" s="137">
        <f>SUM(AG9146:AG9146)</f>
        <v>0</v>
      </c>
      <c r="AH9147" s="137"/>
    </row>
    <row r="9148" spans="1:34" s="173" customFormat="1" x14ac:dyDescent="0.55000000000000004">
      <c r="A9148" s="122" t="s">
        <v>12451</v>
      </c>
      <c r="B9148" s="123">
        <v>4267</v>
      </c>
      <c r="C9148" s="123">
        <v>7649</v>
      </c>
      <c r="D9148" s="135" t="s">
        <v>12452</v>
      </c>
      <c r="E9148" s="123" t="s">
        <v>34</v>
      </c>
      <c r="F9148" s="123">
        <v>11944</v>
      </c>
      <c r="G9148" s="123">
        <v>0</v>
      </c>
      <c r="H9148" s="123">
        <v>1</v>
      </c>
      <c r="I9148" s="136">
        <v>5</v>
      </c>
      <c r="J9148" s="123" t="s">
        <v>35</v>
      </c>
      <c r="K9148" s="137">
        <f>((G9148*400)+(H9148*100))+I9148</f>
        <v>105</v>
      </c>
      <c r="L9148" s="137">
        <v>850</v>
      </c>
      <c r="M9148" s="137">
        <f>K9148*L9148</f>
        <v>89250</v>
      </c>
      <c r="N9148" s="123">
        <v>1</v>
      </c>
      <c r="O9148" s="108" t="s">
        <v>12449</v>
      </c>
      <c r="P9148" s="138"/>
      <c r="Q9148" s="108" t="s">
        <v>12450</v>
      </c>
      <c r="R9148" s="108" t="s">
        <v>12453</v>
      </c>
      <c r="S9148" s="139" t="s">
        <v>12454</v>
      </c>
      <c r="T9148" s="123" t="s">
        <v>51</v>
      </c>
      <c r="U9148" s="123" t="s">
        <v>227</v>
      </c>
      <c r="V9148" s="123" t="s">
        <v>52</v>
      </c>
      <c r="W9148" s="137">
        <v>186.3</v>
      </c>
      <c r="X9148" s="136">
        <v>100</v>
      </c>
      <c r="Y9148" s="137">
        <v>6750</v>
      </c>
      <c r="Z9148" s="137">
        <f>W9148*Y9148</f>
        <v>1257525</v>
      </c>
      <c r="AA9148" s="119">
        <v>6</v>
      </c>
      <c r="AB9148" s="119">
        <v>14</v>
      </c>
      <c r="AC9148" s="137">
        <f>(Z9148*(100-AB9148))/100</f>
        <v>1081471.5</v>
      </c>
      <c r="AD9148" s="137">
        <f>IF(AND(AC9148="",M9148=""),0,IF((AC9148=""),M9148, IF( (M9148=""),AC9148,SUM(AC9148:AC9152)+M9148)))</f>
        <v>2664766.5</v>
      </c>
      <c r="AE9148" s="137">
        <f>IF( (X9148=""),AD9148*1,AD9148*(X9148/100) )</f>
        <v>2664766.5</v>
      </c>
      <c r="AF9148" s="137">
        <v>50000000</v>
      </c>
      <c r="AG9148" s="137">
        <f>IF((AF9148-AE9148) &gt; 1,0,IF((AF9148-AE9148)&lt;0,AE9148-AF9148,AF9148-AE9148))</f>
        <v>0</v>
      </c>
      <c r="AH9148" s="137">
        <v>0.02</v>
      </c>
    </row>
    <row r="9149" spans="1:34" s="173" customFormat="1" x14ac:dyDescent="0.55000000000000004">
      <c r="A9149" s="122"/>
      <c r="B9149" s="123"/>
      <c r="C9149" s="123"/>
      <c r="D9149" s="135"/>
      <c r="E9149" s="123"/>
      <c r="F9149" s="123"/>
      <c r="G9149" s="123"/>
      <c r="H9149" s="123"/>
      <c r="I9149" s="136"/>
      <c r="J9149" s="123"/>
      <c r="K9149" s="137"/>
      <c r="L9149" s="137" t="s">
        <v>63</v>
      </c>
      <c r="M9149" s="137">
        <f>SUM(M9148:M9148)</f>
        <v>89250</v>
      </c>
      <c r="N9149" s="123"/>
      <c r="O9149" s="108"/>
      <c r="P9149" s="138"/>
      <c r="Q9149" s="108"/>
      <c r="R9149" s="108"/>
      <c r="S9149" s="139"/>
      <c r="T9149" s="123"/>
      <c r="U9149" s="123"/>
      <c r="V9149" s="123"/>
      <c r="W9149" s="137"/>
      <c r="X9149" s="136"/>
      <c r="Y9149" s="137"/>
      <c r="Z9149" s="137"/>
      <c r="AA9149" s="119"/>
      <c r="AB9149" s="119"/>
      <c r="AC9149" s="137"/>
      <c r="AD9149" s="137"/>
      <c r="AE9149" s="137">
        <f>SUM(AE9148:AE9148)</f>
        <v>2664766.5</v>
      </c>
      <c r="AF9149" s="137"/>
      <c r="AG9149" s="137">
        <f>SUM(AG9148:AG9148)</f>
        <v>0</v>
      </c>
      <c r="AH9149" s="137"/>
    </row>
    <row r="9150" spans="1:34" s="173" customFormat="1" x14ac:dyDescent="0.55000000000000004">
      <c r="A9150" s="122" t="s">
        <v>12455</v>
      </c>
      <c r="B9150" s="123">
        <v>4268</v>
      </c>
      <c r="C9150" s="123">
        <v>5805</v>
      </c>
      <c r="D9150" s="135" t="s">
        <v>12456</v>
      </c>
      <c r="E9150" s="123" t="s">
        <v>34</v>
      </c>
      <c r="F9150" s="123">
        <v>21780</v>
      </c>
      <c r="G9150" s="123">
        <v>0</v>
      </c>
      <c r="H9150" s="123">
        <v>1</v>
      </c>
      <c r="I9150" s="136">
        <v>24</v>
      </c>
      <c r="J9150" s="123" t="s">
        <v>68</v>
      </c>
      <c r="K9150" s="137">
        <f>((G9150*400)+(H9150*100))+I9150</f>
        <v>124</v>
      </c>
      <c r="L9150" s="137">
        <v>450</v>
      </c>
      <c r="M9150" s="137">
        <f>K9150*L9150</f>
        <v>55800</v>
      </c>
      <c r="N9150" s="123"/>
      <c r="O9150" s="108"/>
      <c r="P9150" s="138"/>
      <c r="Q9150" s="108"/>
      <c r="R9150" s="108"/>
      <c r="S9150" s="139"/>
      <c r="T9150" s="123"/>
      <c r="U9150" s="123"/>
      <c r="V9150" s="123"/>
      <c r="W9150" s="137"/>
      <c r="X9150" s="136"/>
      <c r="Y9150" s="137"/>
      <c r="Z9150" s="137"/>
      <c r="AA9150" s="119"/>
      <c r="AB9150" s="119"/>
      <c r="AC9150" s="137"/>
      <c r="AD9150" s="137">
        <f>IF(AND(AC9150="",M9150=""),0,IF((AC9150=""),M9150,IF((M9150=""),AC9150,AC9150+M9150)))</f>
        <v>55800</v>
      </c>
      <c r="AE9150" s="137">
        <f>IF( (X9150=""),AD9150*1,AD9150*(X9150/100) )</f>
        <v>55800</v>
      </c>
      <c r="AF9150" s="137">
        <v>0</v>
      </c>
      <c r="AG9150" s="137">
        <f>IF((AF9150-AE9150) &gt; 1,0,IF((AF9150-AE9150)&lt;0,AE9150-AF9150,AF9150-AE9150))</f>
        <v>55800</v>
      </c>
      <c r="AH9150" s="137">
        <v>0.3</v>
      </c>
    </row>
    <row r="9151" spans="1:34" s="173" customFormat="1" x14ac:dyDescent="0.55000000000000004">
      <c r="A9151" s="122"/>
      <c r="B9151" s="123"/>
      <c r="C9151" s="123"/>
      <c r="D9151" s="135"/>
      <c r="E9151" s="123"/>
      <c r="F9151" s="123"/>
      <c r="G9151" s="123"/>
      <c r="H9151" s="123"/>
      <c r="I9151" s="136"/>
      <c r="J9151" s="123"/>
      <c r="K9151" s="137"/>
      <c r="L9151" s="137" t="s">
        <v>63</v>
      </c>
      <c r="M9151" s="137">
        <f>SUM(M9150:M9150)</f>
        <v>55800</v>
      </c>
      <c r="N9151" s="123"/>
      <c r="O9151" s="108"/>
      <c r="P9151" s="138"/>
      <c r="Q9151" s="108"/>
      <c r="R9151" s="108"/>
      <c r="S9151" s="139"/>
      <c r="T9151" s="123"/>
      <c r="U9151" s="123"/>
      <c r="V9151" s="123"/>
      <c r="W9151" s="137"/>
      <c r="X9151" s="136"/>
      <c r="Y9151" s="137"/>
      <c r="Z9151" s="137"/>
      <c r="AA9151" s="119"/>
      <c r="AB9151" s="119"/>
      <c r="AC9151" s="137"/>
      <c r="AD9151" s="137"/>
      <c r="AE9151" s="137">
        <f>SUM(AE9150:AE9150)</f>
        <v>55800</v>
      </c>
      <c r="AF9151" s="137"/>
      <c r="AG9151" s="137">
        <f>SUM(AG9150:AG9150)</f>
        <v>55800</v>
      </c>
      <c r="AH9151" s="137"/>
    </row>
    <row r="9152" spans="1:34" s="173" customFormat="1" x14ac:dyDescent="0.55000000000000004">
      <c r="A9152" s="122" t="s">
        <v>12459</v>
      </c>
      <c r="B9152" s="123">
        <v>4269</v>
      </c>
      <c r="C9152" s="123">
        <v>8454</v>
      </c>
      <c r="D9152" s="135" t="s">
        <v>12460</v>
      </c>
      <c r="E9152" s="123" t="s">
        <v>34</v>
      </c>
      <c r="F9152" s="123">
        <v>24156</v>
      </c>
      <c r="G9152" s="123">
        <v>0</v>
      </c>
      <c r="H9152" s="123">
        <v>1</v>
      </c>
      <c r="I9152" s="136">
        <v>35</v>
      </c>
      <c r="J9152" s="123" t="s">
        <v>35</v>
      </c>
      <c r="K9152" s="137">
        <f>((G9152*400)+(H9152*100))+I9152</f>
        <v>135</v>
      </c>
      <c r="L9152" s="137">
        <v>800</v>
      </c>
      <c r="M9152" s="137">
        <f>K9152*L9152</f>
        <v>108000</v>
      </c>
      <c r="N9152" s="123">
        <v>1</v>
      </c>
      <c r="O9152" s="108" t="s">
        <v>12457</v>
      </c>
      <c r="P9152" s="138">
        <v>3570800350979</v>
      </c>
      <c r="Q9152" s="108" t="s">
        <v>12458</v>
      </c>
      <c r="R9152" s="108" t="s">
        <v>12461</v>
      </c>
      <c r="S9152" s="139" t="s">
        <v>12462</v>
      </c>
      <c r="T9152" s="123" t="s">
        <v>51</v>
      </c>
      <c r="U9152" s="123" t="s">
        <v>227</v>
      </c>
      <c r="V9152" s="123" t="s">
        <v>52</v>
      </c>
      <c r="W9152" s="137">
        <v>357</v>
      </c>
      <c r="X9152" s="136">
        <v>80.040000000000006</v>
      </c>
      <c r="Y9152" s="137">
        <v>6750</v>
      </c>
      <c r="Z9152" s="137">
        <f>W9152*Y9152</f>
        <v>2409750</v>
      </c>
      <c r="AA9152" s="119">
        <v>12</v>
      </c>
      <c r="AB9152" s="119">
        <v>38</v>
      </c>
      <c r="AC9152" s="137">
        <f>(Z9152*(100-AB9152))/100</f>
        <v>1494045</v>
      </c>
      <c r="AD9152" s="137">
        <f>IF(AND(AC9152="",M9152=""),0,IF((AC9152=""),M9152, IF( (M9152=""),AC9152,SUM(AC9152:AC9154)+M9152)))</f>
        <v>1609395</v>
      </c>
      <c r="AE9152" s="137">
        <f>IF( (X9152=""),AD9152*1,AD9152*(X9152/100) )</f>
        <v>1288159.7580000001</v>
      </c>
      <c r="AF9152" s="137">
        <v>50000000</v>
      </c>
      <c r="AG9152" s="137">
        <f>IF((AF9152-AE9152) &gt; 1,0,IF((AF9152-AE9152)&lt;0,AE9152-AF9152,AF9152-AE9152))</f>
        <v>0</v>
      </c>
      <c r="AH9152" s="137">
        <v>0.02</v>
      </c>
    </row>
    <row r="9153" spans="1:34" s="173" customFormat="1" x14ac:dyDescent="0.55000000000000004">
      <c r="A9153" s="122"/>
      <c r="B9153" s="123"/>
      <c r="C9153" s="123"/>
      <c r="D9153" s="135"/>
      <c r="E9153" s="123"/>
      <c r="F9153" s="123"/>
      <c r="G9153" s="123"/>
      <c r="H9153" s="123"/>
      <c r="I9153" s="136"/>
      <c r="J9153" s="123"/>
      <c r="K9153" s="137"/>
      <c r="L9153" s="137"/>
      <c r="M9153" s="137"/>
      <c r="N9153" s="123">
        <v>2</v>
      </c>
      <c r="O9153" s="108" t="s">
        <v>12457</v>
      </c>
      <c r="P9153" s="138">
        <v>3570800350979</v>
      </c>
      <c r="Q9153" s="108" t="s">
        <v>12458</v>
      </c>
      <c r="R9153" s="108" t="s">
        <v>12461</v>
      </c>
      <c r="S9153" s="139" t="s">
        <v>12463</v>
      </c>
      <c r="T9153" s="123" t="s">
        <v>343</v>
      </c>
      <c r="U9153" s="123" t="s">
        <v>74</v>
      </c>
      <c r="V9153" s="123" t="s">
        <v>75</v>
      </c>
      <c r="W9153" s="137">
        <v>50</v>
      </c>
      <c r="X9153" s="136">
        <v>11.21</v>
      </c>
      <c r="Y9153" s="137">
        <v>2100</v>
      </c>
      <c r="Z9153" s="137">
        <f>W9153*Y9153</f>
        <v>105000</v>
      </c>
      <c r="AA9153" s="119">
        <v>22</v>
      </c>
      <c r="AB9153" s="119">
        <v>93</v>
      </c>
      <c r="AC9153" s="137">
        <f>(Z9153*(100-AB9153))/100</f>
        <v>7350</v>
      </c>
      <c r="AD9153" s="137">
        <f>IF(AND(AC9153="",M9152=""),0,IF((AC9153=""),M9152, IF( (M9152=""),AC9153,SUM(AC9152:AC9154)+M9152)))</f>
        <v>1609395</v>
      </c>
      <c r="AE9153" s="137">
        <f>IF( (X9153=""),AD9153*1,AD9153*(X9153/100) )</f>
        <v>180413.1795</v>
      </c>
      <c r="AF9153" s="137">
        <v>0</v>
      </c>
      <c r="AG9153" s="137">
        <f>IF((AF9153-AE9153) &gt; 1,0,IF((AF9153-AE9153)&lt;0,AE9153-AF9153,AF9153-AE9153))</f>
        <v>180413.1795</v>
      </c>
      <c r="AH9153" s="137">
        <v>0.3</v>
      </c>
    </row>
    <row r="9154" spans="1:34" s="173" customFormat="1" x14ac:dyDescent="0.55000000000000004">
      <c r="A9154" s="122"/>
      <c r="B9154" s="123"/>
      <c r="C9154" s="123"/>
      <c r="D9154" s="135"/>
      <c r="E9154" s="123"/>
      <c r="F9154" s="123"/>
      <c r="G9154" s="123"/>
      <c r="H9154" s="123"/>
      <c r="I9154" s="136"/>
      <c r="J9154" s="123"/>
      <c r="K9154" s="137"/>
      <c r="L9154" s="137"/>
      <c r="M9154" s="137"/>
      <c r="N9154" s="123">
        <v>3</v>
      </c>
      <c r="O9154" s="108" t="s">
        <v>12457</v>
      </c>
      <c r="P9154" s="138">
        <v>3570800350979</v>
      </c>
      <c r="Q9154" s="108" t="s">
        <v>12458</v>
      </c>
      <c r="R9154" s="108" t="s">
        <v>12461</v>
      </c>
      <c r="S9154" s="139" t="s">
        <v>12463</v>
      </c>
      <c r="T9154" s="123" t="s">
        <v>55</v>
      </c>
      <c r="U9154" s="123" t="s">
        <v>74</v>
      </c>
      <c r="V9154" s="123" t="s">
        <v>52</v>
      </c>
      <c r="W9154" s="137">
        <v>39</v>
      </c>
      <c r="X9154" s="136">
        <v>8.74</v>
      </c>
      <c r="Y9154" s="137">
        <v>0</v>
      </c>
      <c r="Z9154" s="137">
        <f>W9154*Y9154</f>
        <v>0</v>
      </c>
      <c r="AA9154" s="119">
        <v>22</v>
      </c>
      <c r="AB9154" s="119">
        <v>93</v>
      </c>
      <c r="AC9154" s="137">
        <f>(Z9154*(100-AB9154))/100</f>
        <v>0</v>
      </c>
      <c r="AD9154" s="137">
        <f>IF(AND(AC9154="",M9152=""),0,IF((AC9154=""),M9152, IF( (M9152=""),AC9154,SUM(AC9152:AC9154)+M9152)))</f>
        <v>1609395</v>
      </c>
      <c r="AE9154" s="137">
        <f>IF( (X9154=""),AD9154*1,AD9154*(X9154/100) )</f>
        <v>140661.12300000002</v>
      </c>
      <c r="AF9154" s="137">
        <v>50000000</v>
      </c>
      <c r="AG9154" s="137">
        <f>IF((AF9154-AE9154) &gt; 1,0,IF((AF9154-AE9154)&lt;0,AE9154-AF9154,AF9154-AE9154))</f>
        <v>0</v>
      </c>
      <c r="AH9154" s="137">
        <v>0.02</v>
      </c>
    </row>
    <row r="9155" spans="1:34" s="173" customFormat="1" x14ac:dyDescent="0.55000000000000004">
      <c r="A9155" s="122"/>
      <c r="B9155" s="123">
        <v>4270</v>
      </c>
      <c r="C9155" s="123">
        <v>10414</v>
      </c>
      <c r="D9155" s="135" t="s">
        <v>11699</v>
      </c>
      <c r="E9155" s="123" t="s">
        <v>34</v>
      </c>
      <c r="F9155" s="123">
        <v>20456</v>
      </c>
      <c r="G9155" s="123">
        <v>0</v>
      </c>
      <c r="H9155" s="123">
        <v>1</v>
      </c>
      <c r="I9155" s="136">
        <v>35</v>
      </c>
      <c r="J9155" s="123" t="s">
        <v>35</v>
      </c>
      <c r="K9155" s="137">
        <f>((G9155*400)+(H9155*100))+I9155</f>
        <v>135</v>
      </c>
      <c r="L9155" s="137">
        <v>800</v>
      </c>
      <c r="M9155" s="137">
        <f>K9155*L9155</f>
        <v>108000</v>
      </c>
      <c r="N9155" s="123">
        <v>1</v>
      </c>
      <c r="O9155" s="108" t="s">
        <v>11693</v>
      </c>
      <c r="P9155" s="138">
        <v>3570800350995</v>
      </c>
      <c r="Q9155" s="108" t="s">
        <v>11694</v>
      </c>
      <c r="R9155" s="108" t="s">
        <v>1081</v>
      </c>
      <c r="S9155" s="139" t="s">
        <v>11700</v>
      </c>
      <c r="T9155" s="123" t="s">
        <v>51</v>
      </c>
      <c r="U9155" s="123" t="s">
        <v>45</v>
      </c>
      <c r="V9155" s="123" t="s">
        <v>52</v>
      </c>
      <c r="W9155" s="137">
        <v>632.96</v>
      </c>
      <c r="X9155" s="136">
        <v>100</v>
      </c>
      <c r="Y9155" s="137">
        <v>6750</v>
      </c>
      <c r="Z9155" s="137">
        <f>W9155*Y9155</f>
        <v>4272480</v>
      </c>
      <c r="AA9155" s="119">
        <v>7</v>
      </c>
      <c r="AB9155" s="119">
        <v>7</v>
      </c>
      <c r="AC9155" s="137">
        <f>(Z9155*(100-AB9155))/100</f>
        <v>3973406.4</v>
      </c>
      <c r="AD9155" s="137">
        <f>IF(AND(AC9155="",M9155=""),0,IF((AC9155=""),M9155, IF( (M9155=""),AC9155,SUM(AC9155:AC9159)+M9155)))</f>
        <v>5581688.4000000004</v>
      </c>
      <c r="AE9155" s="137">
        <f>IF( (X9155=""),AD9155*1,AD9155*(X9155/100) )</f>
        <v>5581688.4000000004</v>
      </c>
      <c r="AF9155" s="137">
        <v>10000000</v>
      </c>
      <c r="AG9155" s="137">
        <v>10800</v>
      </c>
      <c r="AH9155" s="137">
        <v>0.02</v>
      </c>
    </row>
    <row r="9156" spans="1:34" s="173" customFormat="1" x14ac:dyDescent="0.55000000000000004">
      <c r="A9156" s="122"/>
      <c r="B9156" s="123"/>
      <c r="C9156" s="123"/>
      <c r="D9156" s="135"/>
      <c r="E9156" s="123"/>
      <c r="F9156" s="123"/>
      <c r="G9156" s="123"/>
      <c r="H9156" s="123"/>
      <c r="I9156" s="136"/>
      <c r="J9156" s="123"/>
      <c r="K9156" s="137"/>
      <c r="L9156" s="137" t="s">
        <v>63</v>
      </c>
      <c r="M9156" s="137">
        <f>SUM(M9152:M9155)</f>
        <v>216000</v>
      </c>
      <c r="N9156" s="123"/>
      <c r="O9156" s="108"/>
      <c r="P9156" s="138"/>
      <c r="Q9156" s="108"/>
      <c r="R9156" s="108"/>
      <c r="S9156" s="139"/>
      <c r="T9156" s="123"/>
      <c r="U9156" s="123"/>
      <c r="V9156" s="123"/>
      <c r="W9156" s="137"/>
      <c r="X9156" s="136"/>
      <c r="Y9156" s="137"/>
      <c r="Z9156" s="137"/>
      <c r="AA9156" s="119"/>
      <c r="AB9156" s="119"/>
      <c r="AC9156" s="137"/>
      <c r="AD9156" s="137"/>
      <c r="AE9156" s="137">
        <f>SUM(AE9152:AE9155)</f>
        <v>7190922.4605</v>
      </c>
      <c r="AF9156" s="137"/>
      <c r="AG9156" s="137">
        <f>SUM(AG9152:AG9155)</f>
        <v>191213.1795</v>
      </c>
      <c r="AH9156" s="137"/>
    </row>
    <row r="9157" spans="1:34" s="99" customFormat="1" x14ac:dyDescent="0.55000000000000004">
      <c r="A9157" s="107" t="s">
        <v>12466</v>
      </c>
      <c r="B9157" s="102">
        <v>4300</v>
      </c>
      <c r="C9157" s="102">
        <v>10139</v>
      </c>
      <c r="D9157" s="90" t="s">
        <v>12467</v>
      </c>
      <c r="E9157" s="102" t="s">
        <v>34</v>
      </c>
      <c r="F9157" s="102">
        <v>26136</v>
      </c>
      <c r="G9157" s="102">
        <v>0</v>
      </c>
      <c r="H9157" s="102">
        <v>2</v>
      </c>
      <c r="I9157" s="98">
        <v>13.2</v>
      </c>
      <c r="J9157" s="102" t="s">
        <v>35</v>
      </c>
      <c r="K9157" s="94">
        <f>((G9157*400)+(H9157*100))+I9157</f>
        <v>213.2</v>
      </c>
      <c r="L9157" s="94">
        <v>1250</v>
      </c>
      <c r="M9157" s="94">
        <f>K9157*L9157</f>
        <v>266500</v>
      </c>
      <c r="N9157" s="102">
        <v>1</v>
      </c>
      <c r="O9157" s="111" t="s">
        <v>12464</v>
      </c>
      <c r="P9157" s="96"/>
      <c r="Q9157" s="111" t="s">
        <v>12465</v>
      </c>
      <c r="R9157" s="111" t="s">
        <v>12573</v>
      </c>
      <c r="S9157" s="97"/>
      <c r="T9157" s="102" t="s">
        <v>55</v>
      </c>
      <c r="U9157" s="102" t="s">
        <v>45</v>
      </c>
      <c r="V9157" s="102" t="s">
        <v>52</v>
      </c>
      <c r="W9157" s="94">
        <v>85</v>
      </c>
      <c r="X9157" s="98">
        <v>27.26</v>
      </c>
      <c r="Y9157" s="94">
        <v>0</v>
      </c>
      <c r="Z9157" s="94">
        <f>W9157*Y9157</f>
        <v>0</v>
      </c>
      <c r="AA9157" s="89">
        <v>2</v>
      </c>
      <c r="AB9157" s="89">
        <v>2</v>
      </c>
      <c r="AC9157" s="94">
        <f>(Z9157*(100-AB9157))/100</f>
        <v>0</v>
      </c>
      <c r="AD9157" s="94">
        <f>IF(AND(AC9157="",M9157=""),0,IF((AC9157=""),M9157, IF( (M9157=""),AC9157,SUM(AC9157:AC9158)+M9157)))</f>
        <v>1766782</v>
      </c>
      <c r="AE9157" s="94">
        <f>IF( (X9157=""),AD9157*1,AD9157*(X9157/100) )</f>
        <v>481624.7732</v>
      </c>
      <c r="AF9157" s="94">
        <v>50000000</v>
      </c>
      <c r="AG9157" s="94">
        <f>IF((AF9157-AE9157) &gt; 1,0,IF((AF9157-AE9157)&lt;0,AE9157-AF9157,AF9157-AE9157))</f>
        <v>0</v>
      </c>
      <c r="AH9157" s="94">
        <v>0.02</v>
      </c>
    </row>
    <row r="9158" spans="1:34" s="99" customFormat="1" x14ac:dyDescent="0.55000000000000004">
      <c r="A9158" s="107"/>
      <c r="B9158" s="102"/>
      <c r="C9158" s="102"/>
      <c r="D9158" s="90"/>
      <c r="E9158" s="102"/>
      <c r="F9158" s="102"/>
      <c r="G9158" s="102"/>
      <c r="H9158" s="102"/>
      <c r="I9158" s="98"/>
      <c r="J9158" s="102"/>
      <c r="K9158" s="94"/>
      <c r="L9158" s="94"/>
      <c r="M9158" s="94"/>
      <c r="N9158" s="102">
        <v>2</v>
      </c>
      <c r="O9158" s="111" t="s">
        <v>12464</v>
      </c>
      <c r="P9158" s="96"/>
      <c r="Q9158" s="111" t="s">
        <v>12465</v>
      </c>
      <c r="R9158" s="111" t="s">
        <v>12573</v>
      </c>
      <c r="S9158" s="97"/>
      <c r="T9158" s="102" t="s">
        <v>51</v>
      </c>
      <c r="U9158" s="102" t="s">
        <v>45</v>
      </c>
      <c r="V9158" s="102" t="s">
        <v>52</v>
      </c>
      <c r="W9158" s="94">
        <v>226.8</v>
      </c>
      <c r="X9158" s="98">
        <v>72.739999999999995</v>
      </c>
      <c r="Y9158" s="94">
        <v>6750</v>
      </c>
      <c r="Z9158" s="94">
        <f>W9158*Y9158</f>
        <v>1530900</v>
      </c>
      <c r="AA9158" s="89">
        <v>2</v>
      </c>
      <c r="AB9158" s="89">
        <v>2</v>
      </c>
      <c r="AC9158" s="94">
        <f>(Z9158*(100-AB9158))/100</f>
        <v>1500282</v>
      </c>
      <c r="AD9158" s="94">
        <f>IF(AND(AC9158="",M9157=""),0,IF((AC9158=""),M9157, IF( (M9157=""),AC9158,SUM(AC9157:AC9158)+M9157)))</f>
        <v>1766782</v>
      </c>
      <c r="AE9158" s="94">
        <f>IF( (X9158=""),AD9158*1,AD9158*(X9158/100) )</f>
        <v>1285157.2267999998</v>
      </c>
      <c r="AF9158" s="94">
        <v>50000000</v>
      </c>
      <c r="AG9158" s="94">
        <f>IF((AF9158-AE9158) &gt; 1,0,IF((AF9158-AE9158)&lt;0,AE9158-AF9158,AF9158-AE9158))</f>
        <v>0</v>
      </c>
      <c r="AH9158" s="94">
        <v>0.02</v>
      </c>
    </row>
    <row r="9159" spans="1:34" s="99" customFormat="1" x14ac:dyDescent="0.55000000000000004">
      <c r="A9159" s="107"/>
      <c r="B9159" s="102"/>
      <c r="C9159" s="102"/>
      <c r="D9159" s="90"/>
      <c r="E9159" s="102"/>
      <c r="F9159" s="102"/>
      <c r="G9159" s="102"/>
      <c r="H9159" s="102"/>
      <c r="I9159" s="98"/>
      <c r="J9159" s="102"/>
      <c r="K9159" s="94"/>
      <c r="L9159" s="94" t="s">
        <v>63</v>
      </c>
      <c r="M9159" s="94">
        <f>SUM(M9157:M9158)</f>
        <v>266500</v>
      </c>
      <c r="N9159" s="102"/>
      <c r="O9159" s="111"/>
      <c r="P9159" s="96"/>
      <c r="Q9159" s="111"/>
      <c r="R9159" s="111"/>
      <c r="S9159" s="97"/>
      <c r="T9159" s="102"/>
      <c r="U9159" s="102"/>
      <c r="V9159" s="102"/>
      <c r="W9159" s="94"/>
      <c r="X9159" s="98"/>
      <c r="Y9159" s="94"/>
      <c r="Z9159" s="94"/>
      <c r="AA9159" s="89"/>
      <c r="AB9159" s="89"/>
      <c r="AC9159" s="94"/>
      <c r="AD9159" s="94"/>
      <c r="AE9159" s="94">
        <f>SUM(AE9157:AE9158)</f>
        <v>1766781.9999999998</v>
      </c>
      <c r="AF9159" s="94"/>
      <c r="AG9159" s="94">
        <f>SUM(AG9157:AG9158)</f>
        <v>0</v>
      </c>
      <c r="AH9159" s="94"/>
    </row>
    <row r="9160" spans="1:34" s="173" customFormat="1" x14ac:dyDescent="0.55000000000000004">
      <c r="A9160" s="122" t="s">
        <v>15230</v>
      </c>
      <c r="B9160" s="123">
        <v>4272</v>
      </c>
      <c r="C9160" s="123">
        <v>10479</v>
      </c>
      <c r="D9160" s="135" t="s">
        <v>12730</v>
      </c>
      <c r="E9160" s="123" t="s">
        <v>34</v>
      </c>
      <c r="F9160" s="123">
        <v>19805</v>
      </c>
      <c r="G9160" s="123">
        <v>6</v>
      </c>
      <c r="H9160" s="123">
        <v>0</v>
      </c>
      <c r="I9160" s="136">
        <v>9</v>
      </c>
      <c r="J9160" s="123" t="s">
        <v>38</v>
      </c>
      <c r="K9160" s="137">
        <f>((G9160*400)+(H9160*100))+I9160</f>
        <v>2409</v>
      </c>
      <c r="L9160" s="137">
        <v>0</v>
      </c>
      <c r="M9160" s="137">
        <f>K9160*L9160</f>
        <v>0</v>
      </c>
      <c r="N9160" s="123"/>
      <c r="O9160" s="108"/>
      <c r="P9160" s="138"/>
      <c r="Q9160" s="108"/>
      <c r="R9160" s="108"/>
      <c r="S9160" s="139"/>
      <c r="T9160" s="123"/>
      <c r="U9160" s="123"/>
      <c r="V9160" s="123"/>
      <c r="W9160" s="137"/>
      <c r="X9160" s="136"/>
      <c r="Y9160" s="137"/>
      <c r="Z9160" s="137"/>
      <c r="AA9160" s="119"/>
      <c r="AB9160" s="119"/>
      <c r="AC9160" s="137"/>
      <c r="AD9160" s="137">
        <f>IF(AND(AC9160="",M9160=""),0,IF((AC9160=""),M9160,IF((M9160=""),AC9160,AC9160+M9160)))</f>
        <v>0</v>
      </c>
      <c r="AE9160" s="137">
        <f>IF( (X9160=""),AD9160*1,AD9160*(X9160/100) )</f>
        <v>0</v>
      </c>
      <c r="AF9160" s="137">
        <v>50000000</v>
      </c>
      <c r="AG9160" s="137">
        <f>IF((AF9160-AE9160) &gt; 1,0,IF((AF9160-AE9160)&lt;0,AE9160-AF9160,AF9160-AE9160))</f>
        <v>0</v>
      </c>
      <c r="AH9160" s="137">
        <v>0.01</v>
      </c>
    </row>
    <row r="9161" spans="1:34" s="173" customFormat="1" x14ac:dyDescent="0.55000000000000004">
      <c r="A9161" s="122"/>
      <c r="B9161" s="123"/>
      <c r="C9161" s="123"/>
      <c r="D9161" s="135"/>
      <c r="E9161" s="123"/>
      <c r="F9161" s="123"/>
      <c r="G9161" s="123"/>
      <c r="H9161" s="123"/>
      <c r="I9161" s="136"/>
      <c r="J9161" s="123"/>
      <c r="K9161" s="137"/>
      <c r="L9161" s="137" t="s">
        <v>63</v>
      </c>
      <c r="M9161" s="137">
        <f>SUM(M9160:M9160)</f>
        <v>0</v>
      </c>
      <c r="N9161" s="123"/>
      <c r="O9161" s="108"/>
      <c r="P9161" s="138"/>
      <c r="Q9161" s="108"/>
      <c r="R9161" s="108"/>
      <c r="S9161" s="139"/>
      <c r="T9161" s="123"/>
      <c r="U9161" s="123"/>
      <c r="V9161" s="123"/>
      <c r="W9161" s="137"/>
      <c r="X9161" s="136"/>
      <c r="Y9161" s="137"/>
      <c r="Z9161" s="137"/>
      <c r="AA9161" s="119"/>
      <c r="AB9161" s="119"/>
      <c r="AC9161" s="137"/>
      <c r="AD9161" s="137"/>
      <c r="AE9161" s="137">
        <f>SUM(AE9160:AE9160)</f>
        <v>0</v>
      </c>
      <c r="AF9161" s="137"/>
      <c r="AG9161" s="137">
        <f>SUM(AG9160:AG9160)</f>
        <v>0</v>
      </c>
      <c r="AH9161" s="137"/>
    </row>
    <row r="9162" spans="1:34" s="173" customFormat="1" x14ac:dyDescent="0.55000000000000004">
      <c r="A9162" s="122" t="s">
        <v>8103</v>
      </c>
      <c r="B9162" s="123">
        <v>4273</v>
      </c>
      <c r="C9162" s="123">
        <v>8900</v>
      </c>
      <c r="D9162" s="135" t="s">
        <v>12468</v>
      </c>
      <c r="E9162" s="123" t="s">
        <v>34</v>
      </c>
      <c r="F9162" s="123">
        <v>15145</v>
      </c>
      <c r="G9162" s="123">
        <v>2</v>
      </c>
      <c r="H9162" s="123">
        <v>2</v>
      </c>
      <c r="I9162" s="136">
        <v>61</v>
      </c>
      <c r="J9162" s="123" t="s">
        <v>38</v>
      </c>
      <c r="K9162" s="137">
        <f>((G9162*400)+(H9162*100))+I9162</f>
        <v>1061</v>
      </c>
      <c r="L9162" s="137">
        <v>250</v>
      </c>
      <c r="M9162" s="137">
        <f>K9162*L9162</f>
        <v>265250</v>
      </c>
      <c r="N9162" s="123"/>
      <c r="O9162" s="108"/>
      <c r="P9162" s="138"/>
      <c r="Q9162" s="108"/>
      <c r="R9162" s="108"/>
      <c r="S9162" s="139"/>
      <c r="T9162" s="123"/>
      <c r="U9162" s="123"/>
      <c r="V9162" s="123"/>
      <c r="W9162" s="137"/>
      <c r="X9162" s="136"/>
      <c r="Y9162" s="137"/>
      <c r="Z9162" s="137"/>
      <c r="AA9162" s="119"/>
      <c r="AB9162" s="119"/>
      <c r="AC9162" s="137"/>
      <c r="AD9162" s="137">
        <f>IF(AND(AC9162="",M9162=""),0,IF((AC9162=""),M9162,IF((M9162=""),AC9162,AC9162+M9162)))</f>
        <v>265250</v>
      </c>
      <c r="AE9162" s="137">
        <f>IF( (X9162=""),AD9162*1,AD9162*(X9162/100) )</f>
        <v>265250</v>
      </c>
      <c r="AF9162" s="137">
        <v>50000000</v>
      </c>
      <c r="AG9162" s="137">
        <f>IF((AF9162-AE9162) &gt; 1,0,IF((AF9162-AE9162)&lt;0,AE9162-AF9162,AF9162-AE9162))</f>
        <v>0</v>
      </c>
      <c r="AH9162" s="137">
        <v>0.01</v>
      </c>
    </row>
    <row r="9163" spans="1:34" s="173" customFormat="1" x14ac:dyDescent="0.55000000000000004">
      <c r="A9163" s="122"/>
      <c r="B9163" s="123">
        <v>4274</v>
      </c>
      <c r="C9163" s="123">
        <v>8238</v>
      </c>
      <c r="D9163" s="135" t="s">
        <v>12469</v>
      </c>
      <c r="E9163" s="123" t="s">
        <v>34</v>
      </c>
      <c r="F9163" s="123">
        <v>17397</v>
      </c>
      <c r="G9163" s="123">
        <v>3</v>
      </c>
      <c r="H9163" s="123">
        <v>0</v>
      </c>
      <c r="I9163" s="136">
        <v>44</v>
      </c>
      <c r="J9163" s="123" t="s">
        <v>38</v>
      </c>
      <c r="K9163" s="137">
        <f>((G9163*400)+(H9163*100))+I9163</f>
        <v>1244</v>
      </c>
      <c r="L9163" s="137">
        <v>275</v>
      </c>
      <c r="M9163" s="137">
        <f>K9163*L9163</f>
        <v>342100</v>
      </c>
      <c r="N9163" s="123"/>
      <c r="O9163" s="108"/>
      <c r="P9163" s="138"/>
      <c r="Q9163" s="108"/>
      <c r="R9163" s="108"/>
      <c r="S9163" s="139"/>
      <c r="T9163" s="123"/>
      <c r="U9163" s="123"/>
      <c r="V9163" s="123"/>
      <c r="W9163" s="137"/>
      <c r="X9163" s="136"/>
      <c r="Y9163" s="137"/>
      <c r="Z9163" s="137"/>
      <c r="AA9163" s="119"/>
      <c r="AB9163" s="119"/>
      <c r="AC9163" s="137"/>
      <c r="AD9163" s="137">
        <f>IF(AND(AC9163="",M9163=""),0,IF((AC9163=""),M9163,IF((M9163=""),AC9163,AC9163+M9163)))</f>
        <v>342100</v>
      </c>
      <c r="AE9163" s="137">
        <f>IF( (X9163=""),AD9163*1,AD9163*(X9163/100) )</f>
        <v>342100</v>
      </c>
      <c r="AF9163" s="137">
        <v>50000000</v>
      </c>
      <c r="AG9163" s="137">
        <f>IF((AF9163-AE9163) &gt; 1,0,IF((AF9163-AE9163)&lt;0,AE9163-AF9163,AF9163-AE9163))</f>
        <v>0</v>
      </c>
      <c r="AH9163" s="137">
        <v>0.01</v>
      </c>
    </row>
    <row r="9164" spans="1:34" s="173" customFormat="1" x14ac:dyDescent="0.55000000000000004">
      <c r="A9164" s="122"/>
      <c r="B9164" s="123"/>
      <c r="C9164" s="123"/>
      <c r="D9164" s="135"/>
      <c r="E9164" s="123"/>
      <c r="F9164" s="123"/>
      <c r="G9164" s="123"/>
      <c r="H9164" s="123"/>
      <c r="I9164" s="136"/>
      <c r="J9164" s="123"/>
      <c r="K9164" s="137"/>
      <c r="L9164" s="137" t="s">
        <v>63</v>
      </c>
      <c r="M9164" s="137">
        <f>SUM(M9162:M9163)</f>
        <v>607350</v>
      </c>
      <c r="N9164" s="123"/>
      <c r="O9164" s="108"/>
      <c r="P9164" s="138"/>
      <c r="Q9164" s="108"/>
      <c r="R9164" s="108"/>
      <c r="S9164" s="139"/>
      <c r="T9164" s="123"/>
      <c r="U9164" s="123"/>
      <c r="V9164" s="123"/>
      <c r="W9164" s="137"/>
      <c r="X9164" s="136"/>
      <c r="Y9164" s="137"/>
      <c r="Z9164" s="137"/>
      <c r="AA9164" s="119"/>
      <c r="AB9164" s="119"/>
      <c r="AC9164" s="137"/>
      <c r="AD9164" s="137"/>
      <c r="AE9164" s="137">
        <f>SUM(AE9162:AE9163)</f>
        <v>607350</v>
      </c>
      <c r="AF9164" s="137"/>
      <c r="AG9164" s="137">
        <f>SUM(AG9162:AG9163)</f>
        <v>0</v>
      </c>
      <c r="AH9164" s="137"/>
    </row>
    <row r="9165" spans="1:34" s="173" customFormat="1" x14ac:dyDescent="0.55000000000000004">
      <c r="A9165" s="122" t="s">
        <v>4125</v>
      </c>
      <c r="B9165" s="123">
        <v>4275</v>
      </c>
      <c r="C9165" s="123">
        <v>6790</v>
      </c>
      <c r="D9165" s="135" t="s">
        <v>12470</v>
      </c>
      <c r="E9165" s="123" t="s">
        <v>34</v>
      </c>
      <c r="F9165" s="123">
        <v>23504</v>
      </c>
      <c r="G9165" s="123">
        <v>0</v>
      </c>
      <c r="H9165" s="123">
        <v>0</v>
      </c>
      <c r="I9165" s="136">
        <v>77</v>
      </c>
      <c r="J9165" s="123" t="s">
        <v>68</v>
      </c>
      <c r="K9165" s="137">
        <f>((G9165*400)+(H9165*100))+I9165</f>
        <v>77</v>
      </c>
      <c r="L9165" s="137">
        <v>850</v>
      </c>
      <c r="M9165" s="137">
        <f>K9165*L9165</f>
        <v>65450</v>
      </c>
      <c r="N9165" s="123"/>
      <c r="O9165" s="108"/>
      <c r="P9165" s="138"/>
      <c r="Q9165" s="108"/>
      <c r="R9165" s="108"/>
      <c r="S9165" s="139"/>
      <c r="T9165" s="123"/>
      <c r="U9165" s="123"/>
      <c r="V9165" s="123"/>
      <c r="W9165" s="137"/>
      <c r="X9165" s="136"/>
      <c r="Y9165" s="137"/>
      <c r="Z9165" s="137"/>
      <c r="AA9165" s="119"/>
      <c r="AB9165" s="119"/>
      <c r="AC9165" s="137"/>
      <c r="AD9165" s="137">
        <f>IF(AND(AC9165="",M9165=""),0,IF((AC9165=""),M9165,IF((M9165=""),AC9165,AC9165+M9165)))</f>
        <v>65450</v>
      </c>
      <c r="AE9165" s="137">
        <f>IF( (X9165=""),AD9165*1,AD9165*(X9165/100) )</f>
        <v>65450</v>
      </c>
      <c r="AF9165" s="137">
        <v>0</v>
      </c>
      <c r="AG9165" s="137">
        <f>IF((AF9165-AE9165) &gt; 1,0,IF((AF9165-AE9165)&lt;0,AE9165-AF9165,AF9165-AE9165))</f>
        <v>65450</v>
      </c>
      <c r="AH9165" s="137">
        <v>0.3</v>
      </c>
    </row>
    <row r="9166" spans="1:34" s="173" customFormat="1" x14ac:dyDescent="0.55000000000000004">
      <c r="A9166" s="122"/>
      <c r="B9166" s="123"/>
      <c r="C9166" s="123"/>
      <c r="D9166" s="135"/>
      <c r="E9166" s="123"/>
      <c r="F9166" s="123"/>
      <c r="G9166" s="123"/>
      <c r="H9166" s="123"/>
      <c r="I9166" s="136"/>
      <c r="J9166" s="123"/>
      <c r="K9166" s="137"/>
      <c r="L9166" s="137" t="s">
        <v>63</v>
      </c>
      <c r="M9166" s="137">
        <f>SUM(M9165:M9165)</f>
        <v>65450</v>
      </c>
      <c r="N9166" s="123"/>
      <c r="O9166" s="108"/>
      <c r="P9166" s="138"/>
      <c r="Q9166" s="108"/>
      <c r="R9166" s="108"/>
      <c r="S9166" s="139"/>
      <c r="T9166" s="123"/>
      <c r="U9166" s="123"/>
      <c r="V9166" s="123"/>
      <c r="W9166" s="137"/>
      <c r="X9166" s="136"/>
      <c r="Y9166" s="137"/>
      <c r="Z9166" s="137"/>
      <c r="AA9166" s="119"/>
      <c r="AB9166" s="119"/>
      <c r="AC9166" s="137"/>
      <c r="AD9166" s="137"/>
      <c r="AE9166" s="137">
        <f>SUM(AE9165:AE9165)</f>
        <v>65450</v>
      </c>
      <c r="AF9166" s="137"/>
      <c r="AG9166" s="137">
        <f>SUM(AG9165:AG9165)</f>
        <v>65450</v>
      </c>
      <c r="AH9166" s="137"/>
    </row>
    <row r="9167" spans="1:34" s="173" customFormat="1" x14ac:dyDescent="0.55000000000000004">
      <c r="A9167" s="122" t="s">
        <v>12473</v>
      </c>
      <c r="B9167" s="123">
        <v>4276</v>
      </c>
      <c r="C9167" s="123">
        <v>5515</v>
      </c>
      <c r="D9167" s="135" t="s">
        <v>12474</v>
      </c>
      <c r="E9167" s="123" t="s">
        <v>34</v>
      </c>
      <c r="F9167" s="123">
        <v>667</v>
      </c>
      <c r="G9167" s="123">
        <v>0</v>
      </c>
      <c r="H9167" s="123">
        <v>1</v>
      </c>
      <c r="I9167" s="136">
        <v>75</v>
      </c>
      <c r="J9167" s="123" t="s">
        <v>35</v>
      </c>
      <c r="K9167" s="137">
        <f>((G9167*400)+(H9167*100))+I9167</f>
        <v>175</v>
      </c>
      <c r="L9167" s="137">
        <v>2425</v>
      </c>
      <c r="M9167" s="137">
        <f>K9167*L9167</f>
        <v>424375</v>
      </c>
      <c r="N9167" s="123">
        <v>1</v>
      </c>
      <c r="O9167" s="108" t="s">
        <v>11564</v>
      </c>
      <c r="P9167" s="138"/>
      <c r="Q9167" s="108" t="s">
        <v>11565</v>
      </c>
      <c r="R9167" s="108" t="s">
        <v>11566</v>
      </c>
      <c r="S9167" s="139" t="s">
        <v>12475</v>
      </c>
      <c r="T9167" s="123" t="s">
        <v>51</v>
      </c>
      <c r="U9167" s="123" t="s">
        <v>45</v>
      </c>
      <c r="V9167" s="123" t="s">
        <v>52</v>
      </c>
      <c r="W9167" s="137">
        <v>535.5</v>
      </c>
      <c r="X9167" s="136">
        <v>88.22</v>
      </c>
      <c r="Y9167" s="137">
        <v>6750</v>
      </c>
      <c r="Z9167" s="137">
        <f>W9167*Y9167</f>
        <v>3614625</v>
      </c>
      <c r="AA9167" s="119">
        <v>19</v>
      </c>
      <c r="AB9167" s="119">
        <v>28</v>
      </c>
      <c r="AC9167" s="137">
        <f>(Z9167*(100-AB9167))/100</f>
        <v>2602530</v>
      </c>
      <c r="AD9167" s="137">
        <f>IF(AND(AC9167="",M9167=""),0,IF((AC9167=""),M9167, IF( (M9167=""),AC9167,SUM(AC9167:AC9170)+M9167)))</f>
        <v>7405770.4500000002</v>
      </c>
      <c r="AE9167" s="137">
        <f>IF( (X9167=""),AD9167*1,AD9167*(X9167/100) )</f>
        <v>6533370.69099</v>
      </c>
      <c r="AF9167" s="137">
        <v>10000000</v>
      </c>
      <c r="AG9167" s="137">
        <f>IF((AF9167-AE9167) &gt; 1,0,IF((AF9167-AE9167)&lt;0,AE9167-AF9167,AF9167-AE9167))</f>
        <v>0</v>
      </c>
      <c r="AH9167" s="137">
        <v>0.02</v>
      </c>
    </row>
    <row r="9168" spans="1:34" s="173" customFormat="1" x14ac:dyDescent="0.55000000000000004">
      <c r="A9168" s="122"/>
      <c r="B9168" s="123"/>
      <c r="C9168" s="123"/>
      <c r="D9168" s="135"/>
      <c r="E9168" s="123"/>
      <c r="F9168" s="123"/>
      <c r="G9168" s="123"/>
      <c r="H9168" s="123"/>
      <c r="I9168" s="136"/>
      <c r="J9168" s="123"/>
      <c r="K9168" s="137"/>
      <c r="L9168" s="137"/>
      <c r="M9168" s="137"/>
      <c r="N9168" s="123">
        <v>2</v>
      </c>
      <c r="O9168" s="108" t="s">
        <v>11564</v>
      </c>
      <c r="P9168" s="138"/>
      <c r="Q9168" s="108" t="s">
        <v>11565</v>
      </c>
      <c r="R9168" s="108" t="s">
        <v>11566</v>
      </c>
      <c r="S9168" s="139" t="s">
        <v>12476</v>
      </c>
      <c r="T9168" s="123" t="s">
        <v>343</v>
      </c>
      <c r="U9168" s="123" t="s">
        <v>45</v>
      </c>
      <c r="V9168" s="123" t="s">
        <v>52</v>
      </c>
      <c r="W9168" s="137">
        <v>71.5</v>
      </c>
      <c r="X9168" s="136">
        <v>11.78</v>
      </c>
      <c r="Y9168" s="137">
        <v>5600</v>
      </c>
      <c r="Z9168" s="137">
        <f>W9168*Y9168</f>
        <v>400400</v>
      </c>
      <c r="AA9168" s="119">
        <v>6</v>
      </c>
      <c r="AB9168" s="119">
        <v>6</v>
      </c>
      <c r="AC9168" s="137">
        <f>(Z9168*(100-AB9168))/100</f>
        <v>376376</v>
      </c>
      <c r="AD9168" s="137">
        <f>IF(AND(AC9168="",M9167=""),0,IF((AC9168=""),M9167, IF( (M9167=""),AC9168,SUM(AC9167:AC9170)+M9167)))</f>
        <v>7405770.4500000002</v>
      </c>
      <c r="AE9168" s="137">
        <f>IF( (X9168=""),AD9168*1,AD9168*(X9168/100) )</f>
        <v>872399.75900999992</v>
      </c>
      <c r="AF9168" s="137">
        <v>10000000</v>
      </c>
      <c r="AG9168" s="137">
        <f>IF((AF9168-AE9168) &gt; 1,0,IF((AF9168-AE9168)&lt;0,AE9168-AF9168,AF9168-AE9168))</f>
        <v>0</v>
      </c>
      <c r="AH9168" s="137">
        <v>0.02</v>
      </c>
    </row>
    <row r="9169" spans="1:34" s="173" customFormat="1" x14ac:dyDescent="0.55000000000000004">
      <c r="A9169" s="122"/>
      <c r="B9169" s="123"/>
      <c r="C9169" s="123"/>
      <c r="D9169" s="135"/>
      <c r="E9169" s="123"/>
      <c r="F9169" s="123"/>
      <c r="G9169" s="123"/>
      <c r="H9169" s="123"/>
      <c r="I9169" s="136"/>
      <c r="J9169" s="123"/>
      <c r="K9169" s="137"/>
      <c r="L9169" s="137" t="s">
        <v>63</v>
      </c>
      <c r="M9169" s="137">
        <f>SUM(M9167:M9168)</f>
        <v>424375</v>
      </c>
      <c r="N9169" s="123"/>
      <c r="O9169" s="108"/>
      <c r="P9169" s="138"/>
      <c r="Q9169" s="108"/>
      <c r="R9169" s="108"/>
      <c r="S9169" s="139"/>
      <c r="T9169" s="123"/>
      <c r="U9169" s="123"/>
      <c r="V9169" s="123"/>
      <c r="W9169" s="137"/>
      <c r="X9169" s="136"/>
      <c r="Y9169" s="137"/>
      <c r="Z9169" s="137"/>
      <c r="AA9169" s="119"/>
      <c r="AB9169" s="119"/>
      <c r="AC9169" s="137"/>
      <c r="AD9169" s="137"/>
      <c r="AE9169" s="137">
        <f>SUM(AE9167:AE9168)</f>
        <v>7405770.4500000002</v>
      </c>
      <c r="AF9169" s="137"/>
      <c r="AG9169" s="137">
        <f>SUM(AG9167:AG9168)</f>
        <v>0</v>
      </c>
      <c r="AH9169" s="137"/>
    </row>
    <row r="9170" spans="1:34" s="173" customFormat="1" x14ac:dyDescent="0.55000000000000004">
      <c r="A9170" s="122" t="s">
        <v>12479</v>
      </c>
      <c r="B9170" s="123">
        <v>4277</v>
      </c>
      <c r="C9170" s="123">
        <v>5564</v>
      </c>
      <c r="D9170" s="135" t="s">
        <v>12480</v>
      </c>
      <c r="E9170" s="123" t="s">
        <v>34</v>
      </c>
      <c r="F9170" s="123">
        <v>2315</v>
      </c>
      <c r="G9170" s="123">
        <v>0</v>
      </c>
      <c r="H9170" s="123">
        <v>3</v>
      </c>
      <c r="I9170" s="136">
        <v>25</v>
      </c>
      <c r="J9170" s="123" t="s">
        <v>35</v>
      </c>
      <c r="K9170" s="137">
        <f>((G9170*400)+(H9170*100))+I9170</f>
        <v>325</v>
      </c>
      <c r="L9170" s="137">
        <v>2425</v>
      </c>
      <c r="M9170" s="137">
        <f>K9170*L9170</f>
        <v>788125</v>
      </c>
      <c r="N9170" s="123">
        <v>1</v>
      </c>
      <c r="O9170" s="108" t="s">
        <v>12477</v>
      </c>
      <c r="P9170" s="138">
        <v>3101601048517</v>
      </c>
      <c r="Q9170" s="108" t="s">
        <v>12478</v>
      </c>
      <c r="R9170" s="108" t="s">
        <v>12481</v>
      </c>
      <c r="S9170" s="139" t="s">
        <v>12482</v>
      </c>
      <c r="T9170" s="123" t="s">
        <v>51</v>
      </c>
      <c r="U9170" s="123" t="s">
        <v>45</v>
      </c>
      <c r="V9170" s="123" t="s">
        <v>52</v>
      </c>
      <c r="W9170" s="137">
        <v>630.80999999999995</v>
      </c>
      <c r="X9170" s="136">
        <v>90.65</v>
      </c>
      <c r="Y9170" s="137">
        <v>6750</v>
      </c>
      <c r="Z9170" s="137">
        <f>W9170*Y9170</f>
        <v>4257967.5</v>
      </c>
      <c r="AA9170" s="119">
        <v>6</v>
      </c>
      <c r="AB9170" s="119">
        <v>6</v>
      </c>
      <c r="AC9170" s="137">
        <f>(Z9170*(100-AB9170))/100</f>
        <v>4002489.45</v>
      </c>
      <c r="AD9170" s="137">
        <f>IF(AND(AC9170="",M9170=""),0,IF((AC9170=""),M9170, IF( (M9170=""),AC9170,SUM(AC9170:AC9171)+M9170)))</f>
        <v>4790614.45</v>
      </c>
      <c r="AE9170" s="137">
        <f>IF( (X9170=""),AD9170*1,AD9170*(X9170/100) )</f>
        <v>4342691.9989250004</v>
      </c>
      <c r="AF9170" s="137">
        <v>50000000</v>
      </c>
      <c r="AG9170" s="137">
        <f>IF((AF9170-AE9170) &gt; 1,0,IF((AF9170-AE9170)&lt;0,AE9170-AF9170,AF9170-AE9170))</f>
        <v>0</v>
      </c>
      <c r="AH9170" s="137">
        <v>0.02</v>
      </c>
    </row>
    <row r="9171" spans="1:34" s="173" customFormat="1" x14ac:dyDescent="0.55000000000000004">
      <c r="A9171" s="122"/>
      <c r="B9171" s="123"/>
      <c r="C9171" s="123"/>
      <c r="D9171" s="135"/>
      <c r="E9171" s="123"/>
      <c r="F9171" s="123"/>
      <c r="G9171" s="123"/>
      <c r="H9171" s="123"/>
      <c r="I9171" s="136"/>
      <c r="J9171" s="123"/>
      <c r="K9171" s="137"/>
      <c r="L9171" s="137"/>
      <c r="M9171" s="137"/>
      <c r="N9171" s="123"/>
      <c r="O9171" s="108"/>
      <c r="P9171" s="138"/>
      <c r="Q9171" s="108"/>
      <c r="R9171" s="108"/>
      <c r="S9171" s="139"/>
      <c r="T9171" s="123" t="s">
        <v>55</v>
      </c>
      <c r="U9171" s="123"/>
      <c r="V9171" s="123" t="s">
        <v>52</v>
      </c>
      <c r="W9171" s="137">
        <v>65.099999999999994</v>
      </c>
      <c r="X9171" s="136">
        <v>9.35</v>
      </c>
      <c r="Y9171" s="137">
        <v>0</v>
      </c>
      <c r="Z9171" s="137">
        <f>W9171*Y9171</f>
        <v>0</v>
      </c>
      <c r="AA9171" s="119">
        <v>6</v>
      </c>
      <c r="AB9171" s="119">
        <v>6</v>
      </c>
      <c r="AC9171" s="137">
        <f>(Z9171*(100-AB9171))/100</f>
        <v>0</v>
      </c>
      <c r="AD9171" s="137">
        <f>IF(AND(AC9171="",M9170=""),0,IF((AC9171=""),M9170, IF( (M9170=""),AC9171,SUM(AC9170:AC9171)+M9170)))</f>
        <v>4790614.45</v>
      </c>
      <c r="AE9171" s="137">
        <f>IF( (X9171=""),AD9171*1,AD9171*(X9171/100) )</f>
        <v>447922.45107499999</v>
      </c>
      <c r="AF9171" s="137">
        <v>50000000</v>
      </c>
      <c r="AG9171" s="137">
        <f>IF((AF9171-AE9171) &gt; 1,0,IF((AF9171-AE9171)&lt;0,AE9171-AF9171,AF9171-AE9171))</f>
        <v>0</v>
      </c>
      <c r="AH9171" s="137">
        <v>0.02</v>
      </c>
    </row>
    <row r="9172" spans="1:34" s="173" customFormat="1" x14ac:dyDescent="0.55000000000000004">
      <c r="A9172" s="122"/>
      <c r="B9172" s="123"/>
      <c r="C9172" s="123"/>
      <c r="D9172" s="135"/>
      <c r="E9172" s="123"/>
      <c r="F9172" s="123"/>
      <c r="G9172" s="123"/>
      <c r="H9172" s="123"/>
      <c r="I9172" s="136"/>
      <c r="J9172" s="123"/>
      <c r="K9172" s="137"/>
      <c r="L9172" s="137" t="s">
        <v>63</v>
      </c>
      <c r="M9172" s="137">
        <f>SUM(M9170:M9171)</f>
        <v>788125</v>
      </c>
      <c r="N9172" s="123"/>
      <c r="O9172" s="108"/>
      <c r="P9172" s="138"/>
      <c r="Q9172" s="108"/>
      <c r="R9172" s="108"/>
      <c r="S9172" s="139"/>
      <c r="T9172" s="123"/>
      <c r="U9172" s="123"/>
      <c r="V9172" s="123"/>
      <c r="W9172" s="137"/>
      <c r="X9172" s="136"/>
      <c r="Y9172" s="137"/>
      <c r="Z9172" s="137"/>
      <c r="AA9172" s="119"/>
      <c r="AB9172" s="119"/>
      <c r="AC9172" s="137"/>
      <c r="AD9172" s="137"/>
      <c r="AE9172" s="137">
        <f>SUM(AE9170:AE9171)</f>
        <v>4790614.45</v>
      </c>
      <c r="AF9172" s="137"/>
      <c r="AG9172" s="137">
        <f>SUM(AG9170:AG9171)</f>
        <v>0</v>
      </c>
      <c r="AH9172" s="137"/>
    </row>
    <row r="9173" spans="1:34" s="173" customFormat="1" x14ac:dyDescent="0.55000000000000004">
      <c r="A9173" s="122" t="s">
        <v>12473</v>
      </c>
      <c r="B9173" s="123">
        <v>4278</v>
      </c>
      <c r="C9173" s="123">
        <v>5778</v>
      </c>
      <c r="D9173" s="135" t="s">
        <v>12483</v>
      </c>
      <c r="E9173" s="123" t="s">
        <v>34</v>
      </c>
      <c r="F9173" s="123">
        <v>17160</v>
      </c>
      <c r="G9173" s="123">
        <v>0</v>
      </c>
      <c r="H9173" s="123">
        <v>1</v>
      </c>
      <c r="I9173" s="136">
        <v>0</v>
      </c>
      <c r="J9173" s="123" t="s">
        <v>35</v>
      </c>
      <c r="K9173" s="137">
        <f>((G9173*400)+(H9173*100))+I9173</f>
        <v>100</v>
      </c>
      <c r="L9173" s="137">
        <v>2425</v>
      </c>
      <c r="M9173" s="137">
        <f>K9173*L9173</f>
        <v>242500</v>
      </c>
      <c r="N9173" s="123">
        <v>1</v>
      </c>
      <c r="O9173" s="108" t="s">
        <v>12471</v>
      </c>
      <c r="P9173" s="138">
        <v>3650101168569</v>
      </c>
      <c r="Q9173" s="108" t="s">
        <v>12472</v>
      </c>
      <c r="R9173" s="108" t="s">
        <v>11566</v>
      </c>
      <c r="S9173" s="139" t="s">
        <v>12484</v>
      </c>
      <c r="T9173" s="123" t="s">
        <v>51</v>
      </c>
      <c r="U9173" s="123" t="s">
        <v>45</v>
      </c>
      <c r="V9173" s="123" t="s">
        <v>52</v>
      </c>
      <c r="W9173" s="137">
        <v>270</v>
      </c>
      <c r="X9173" s="136">
        <v>100</v>
      </c>
      <c r="Y9173" s="137">
        <v>6750</v>
      </c>
      <c r="Z9173" s="137">
        <f>W9173*Y9173</f>
        <v>1822500</v>
      </c>
      <c r="AA9173" s="119">
        <v>6</v>
      </c>
      <c r="AB9173" s="119">
        <v>6</v>
      </c>
      <c r="AC9173" s="137">
        <f>(Z9173*(100-AB9173))/100</f>
        <v>1713150</v>
      </c>
      <c r="AD9173" s="137">
        <f>IF(AND(AC9173="",M9173=""),0,IF((AC9173=""),M9173, IF( (M9173=""),AC9173,SUM(AC9173:AC9174)+M9173)))</f>
        <v>1955650</v>
      </c>
      <c r="AE9173" s="137">
        <f>IF( (X9173=""),AD9173*1,AD9173*(X9173/100) )</f>
        <v>1955650</v>
      </c>
      <c r="AF9173" s="137">
        <v>50000000</v>
      </c>
      <c r="AG9173" s="137">
        <f>IF((AF9173-AE9173) &gt; 1,0,IF((AF9173-AE9173)&lt;0,AE9173-AF9173,AF9173-AE9173))</f>
        <v>0</v>
      </c>
      <c r="AH9173" s="137">
        <v>0.02</v>
      </c>
    </row>
    <row r="9174" spans="1:34" s="173" customFormat="1" x14ac:dyDescent="0.55000000000000004">
      <c r="A9174" s="122"/>
      <c r="B9174" s="123"/>
      <c r="C9174" s="123"/>
      <c r="D9174" s="135"/>
      <c r="E9174" s="123"/>
      <c r="F9174" s="123"/>
      <c r="G9174" s="123"/>
      <c r="H9174" s="123"/>
      <c r="I9174" s="136"/>
      <c r="J9174" s="123"/>
      <c r="K9174" s="137"/>
      <c r="L9174" s="137" t="s">
        <v>63</v>
      </c>
      <c r="M9174" s="137">
        <f>SUM(M9173:M9173)</f>
        <v>242500</v>
      </c>
      <c r="N9174" s="123"/>
      <c r="O9174" s="108"/>
      <c r="P9174" s="138"/>
      <c r="Q9174" s="108"/>
      <c r="R9174" s="108"/>
      <c r="S9174" s="139"/>
      <c r="T9174" s="123"/>
      <c r="U9174" s="123"/>
      <c r="V9174" s="123"/>
      <c r="W9174" s="137"/>
      <c r="X9174" s="136"/>
      <c r="Y9174" s="137"/>
      <c r="Z9174" s="137"/>
      <c r="AA9174" s="119"/>
      <c r="AB9174" s="119"/>
      <c r="AC9174" s="137"/>
      <c r="AD9174" s="137"/>
      <c r="AE9174" s="137">
        <f>SUM(AE9173:AE9173)</f>
        <v>1955650</v>
      </c>
      <c r="AF9174" s="137"/>
      <c r="AG9174" s="137">
        <f>SUM(AG9173:AG9173)</f>
        <v>0</v>
      </c>
      <c r="AH9174" s="137"/>
    </row>
    <row r="9175" spans="1:34" s="173" customFormat="1" x14ac:dyDescent="0.55000000000000004">
      <c r="A9175" s="122" t="s">
        <v>12487</v>
      </c>
      <c r="B9175" s="123">
        <v>4279</v>
      </c>
      <c r="C9175" s="123">
        <v>9730</v>
      </c>
      <c r="D9175" s="135"/>
      <c r="E9175" s="123" t="s">
        <v>34</v>
      </c>
      <c r="F9175" s="123">
        <v>7523</v>
      </c>
      <c r="G9175" s="123"/>
      <c r="H9175" s="123"/>
      <c r="I9175" s="136"/>
      <c r="J9175" s="123"/>
      <c r="K9175" s="137"/>
      <c r="L9175" s="137"/>
      <c r="M9175" s="137"/>
      <c r="N9175" s="123"/>
      <c r="O9175" s="108"/>
      <c r="P9175" s="138"/>
      <c r="Q9175" s="108"/>
      <c r="R9175" s="108"/>
      <c r="S9175" s="139"/>
      <c r="T9175" s="123"/>
      <c r="U9175" s="123"/>
      <c r="V9175" s="123"/>
      <c r="W9175" s="137"/>
      <c r="X9175" s="136"/>
      <c r="Y9175" s="137"/>
      <c r="Z9175" s="137"/>
      <c r="AA9175" s="119"/>
      <c r="AB9175" s="119"/>
      <c r="AC9175" s="137"/>
      <c r="AD9175" s="137"/>
      <c r="AE9175" s="137"/>
      <c r="AF9175" s="137"/>
      <c r="AG9175" s="137"/>
      <c r="AH9175" s="137"/>
    </row>
    <row r="9176" spans="1:34" s="173" customFormat="1" x14ac:dyDescent="0.55000000000000004">
      <c r="A9176" s="122"/>
      <c r="B9176" s="123">
        <v>4280</v>
      </c>
      <c r="C9176" s="123">
        <v>5541</v>
      </c>
      <c r="D9176" s="135" t="s">
        <v>12488</v>
      </c>
      <c r="E9176" s="123" t="s">
        <v>34</v>
      </c>
      <c r="F9176" s="123">
        <v>21546</v>
      </c>
      <c r="G9176" s="123">
        <v>0</v>
      </c>
      <c r="H9176" s="123">
        <v>0</v>
      </c>
      <c r="I9176" s="136">
        <v>77</v>
      </c>
      <c r="J9176" s="123" t="s">
        <v>35</v>
      </c>
      <c r="K9176" s="137">
        <f>((G9176*400)+(H9176*100))+I9176</f>
        <v>77</v>
      </c>
      <c r="L9176" s="137">
        <v>2425</v>
      </c>
      <c r="M9176" s="137">
        <f>K9176*L9176</f>
        <v>186725</v>
      </c>
      <c r="N9176" s="123">
        <v>1</v>
      </c>
      <c r="O9176" s="108" t="s">
        <v>12485</v>
      </c>
      <c r="P9176" s="138">
        <v>3570800390661</v>
      </c>
      <c r="Q9176" s="108" t="s">
        <v>12486</v>
      </c>
      <c r="R9176" s="108" t="s">
        <v>12489</v>
      </c>
      <c r="S9176" s="139" t="s">
        <v>12490</v>
      </c>
      <c r="T9176" s="123" t="s">
        <v>51</v>
      </c>
      <c r="U9176" s="123" t="s">
        <v>45</v>
      </c>
      <c r="V9176" s="123" t="s">
        <v>52</v>
      </c>
      <c r="W9176" s="137">
        <v>198</v>
      </c>
      <c r="X9176" s="136">
        <v>100</v>
      </c>
      <c r="Y9176" s="137">
        <v>6750</v>
      </c>
      <c r="Z9176" s="137">
        <f>W9176*Y9176</f>
        <v>1336500</v>
      </c>
      <c r="AA9176" s="119">
        <v>6</v>
      </c>
      <c r="AB9176" s="119">
        <v>6</v>
      </c>
      <c r="AC9176" s="137">
        <f>(Z9176*(100-AB9176))/100</f>
        <v>1256310</v>
      </c>
      <c r="AD9176" s="137">
        <f>IF(AND(AC9176="",M9176=""),0,IF((AC9176=""),M9176, IF( (M9176=""),AC9176,SUM(AC9176:AC9177)+M9176)))</f>
        <v>1443035</v>
      </c>
      <c r="AE9176" s="137">
        <f>IF( (X9176=""),AD9176*1,AD9176*(X9176/100) )</f>
        <v>1443035</v>
      </c>
      <c r="AF9176" s="137">
        <v>50000000</v>
      </c>
      <c r="AG9176" s="137">
        <f>IF((AF9176-AE9176) &gt; 1,0,IF((AF9176-AE9176)&lt;0,AE9176-AF9176,AF9176-AE9176))</f>
        <v>0</v>
      </c>
      <c r="AH9176" s="137">
        <v>0.02</v>
      </c>
    </row>
    <row r="9177" spans="1:34" s="173" customFormat="1" x14ac:dyDescent="0.55000000000000004">
      <c r="A9177" s="122"/>
      <c r="B9177" s="123"/>
      <c r="C9177" s="123"/>
      <c r="D9177" s="135"/>
      <c r="E9177" s="123"/>
      <c r="F9177" s="123"/>
      <c r="G9177" s="123"/>
      <c r="H9177" s="123"/>
      <c r="I9177" s="136"/>
      <c r="J9177" s="123"/>
      <c r="K9177" s="137"/>
      <c r="L9177" s="137" t="s">
        <v>63</v>
      </c>
      <c r="M9177" s="137">
        <f>SUM(M9175:M9176)</f>
        <v>186725</v>
      </c>
      <c r="N9177" s="123"/>
      <c r="O9177" s="108"/>
      <c r="P9177" s="138"/>
      <c r="Q9177" s="108"/>
      <c r="R9177" s="108"/>
      <c r="S9177" s="139"/>
      <c r="T9177" s="123"/>
      <c r="U9177" s="123"/>
      <c r="V9177" s="123"/>
      <c r="W9177" s="137"/>
      <c r="X9177" s="136"/>
      <c r="Y9177" s="137"/>
      <c r="Z9177" s="137"/>
      <c r="AA9177" s="119"/>
      <c r="AB9177" s="119"/>
      <c r="AC9177" s="137"/>
      <c r="AD9177" s="137"/>
      <c r="AE9177" s="137">
        <f>SUM(AE9175:AE9176)</f>
        <v>1443035</v>
      </c>
      <c r="AF9177" s="137"/>
      <c r="AG9177" s="137">
        <f>SUM(AG9175:AG9176)</f>
        <v>0</v>
      </c>
      <c r="AH9177" s="137"/>
    </row>
    <row r="9178" spans="1:34" s="173" customFormat="1" x14ac:dyDescent="0.55000000000000004">
      <c r="A9178" s="122" t="s">
        <v>12491</v>
      </c>
      <c r="B9178" s="123">
        <v>4281</v>
      </c>
      <c r="C9178" s="123">
        <v>9950</v>
      </c>
      <c r="D9178" s="135"/>
      <c r="E9178" s="123" t="s">
        <v>37</v>
      </c>
      <c r="F9178" s="123"/>
      <c r="G9178" s="123">
        <v>1</v>
      </c>
      <c r="H9178" s="123">
        <v>3</v>
      </c>
      <c r="I9178" s="136">
        <v>15</v>
      </c>
      <c r="J9178" s="123" t="s">
        <v>38</v>
      </c>
      <c r="K9178" s="137">
        <f>((G9178*400)+(H9178*100))+I9178</f>
        <v>715</v>
      </c>
      <c r="L9178" s="137">
        <v>225</v>
      </c>
      <c r="M9178" s="137">
        <f>K9178*L9178</f>
        <v>160875</v>
      </c>
      <c r="N9178" s="123"/>
      <c r="O9178" s="108"/>
      <c r="P9178" s="138"/>
      <c r="Q9178" s="108"/>
      <c r="R9178" s="108"/>
      <c r="S9178" s="139"/>
      <c r="T9178" s="123"/>
      <c r="U9178" s="123"/>
      <c r="V9178" s="123"/>
      <c r="W9178" s="137"/>
      <c r="X9178" s="136"/>
      <c r="Y9178" s="137"/>
      <c r="Z9178" s="137"/>
      <c r="AA9178" s="119"/>
      <c r="AB9178" s="119"/>
      <c r="AC9178" s="137"/>
      <c r="AD9178" s="137">
        <f>IF(AND(AC9178="",M9178=""),0,IF((AC9178=""),M9178,IF((M9178=""),AC9178,AC9178+M9178)))</f>
        <v>160875</v>
      </c>
      <c r="AE9178" s="137">
        <f>IF( (X9178=""),AD9178*1,AD9178*(X9178/100) )</f>
        <v>160875</v>
      </c>
      <c r="AF9178" s="137">
        <v>0</v>
      </c>
      <c r="AG9178" s="137">
        <f>IF((AF9178-AE9178) &gt; 1,0,IF((AF9178-AE9178)&lt;0,AE9178-AF9178,AF9178-AE9178))</f>
        <v>160875</v>
      </c>
      <c r="AH9178" s="137">
        <v>0.01</v>
      </c>
    </row>
    <row r="9179" spans="1:34" s="173" customFormat="1" x14ac:dyDescent="0.55000000000000004">
      <c r="A9179" s="122"/>
      <c r="B9179" s="123"/>
      <c r="C9179" s="123"/>
      <c r="D9179" s="135"/>
      <c r="E9179" s="123"/>
      <c r="F9179" s="123"/>
      <c r="G9179" s="123"/>
      <c r="H9179" s="123"/>
      <c r="I9179" s="136"/>
      <c r="J9179" s="123"/>
      <c r="K9179" s="137"/>
      <c r="L9179" s="137" t="s">
        <v>63</v>
      </c>
      <c r="M9179" s="137">
        <f>SUM(M9178:M9178)</f>
        <v>160875</v>
      </c>
      <c r="N9179" s="123"/>
      <c r="O9179" s="108"/>
      <c r="P9179" s="138"/>
      <c r="Q9179" s="108"/>
      <c r="R9179" s="108"/>
      <c r="S9179" s="139"/>
      <c r="T9179" s="123"/>
      <c r="U9179" s="123"/>
      <c r="V9179" s="123"/>
      <c r="W9179" s="137"/>
      <c r="X9179" s="136"/>
      <c r="Y9179" s="137"/>
      <c r="Z9179" s="137"/>
      <c r="AA9179" s="119"/>
      <c r="AB9179" s="119"/>
      <c r="AC9179" s="137"/>
      <c r="AD9179" s="137"/>
      <c r="AE9179" s="137">
        <f>SUM(AE9178:AE9178)</f>
        <v>160875</v>
      </c>
      <c r="AF9179" s="137"/>
      <c r="AG9179" s="137">
        <f>SUM(AG9178:AG9178)</f>
        <v>160875</v>
      </c>
      <c r="AH9179" s="137"/>
    </row>
    <row r="9180" spans="1:34" s="173" customFormat="1" x14ac:dyDescent="0.55000000000000004">
      <c r="A9180" s="122" t="s">
        <v>12494</v>
      </c>
      <c r="B9180" s="123">
        <v>4282</v>
      </c>
      <c r="C9180" s="123">
        <v>6856</v>
      </c>
      <c r="D9180" s="135" t="s">
        <v>12495</v>
      </c>
      <c r="E9180" s="123" t="s">
        <v>34</v>
      </c>
      <c r="F9180" s="123">
        <v>23543</v>
      </c>
      <c r="G9180" s="123">
        <v>0</v>
      </c>
      <c r="H9180" s="123">
        <v>2</v>
      </c>
      <c r="I9180" s="136">
        <v>70</v>
      </c>
      <c r="J9180" s="123" t="s">
        <v>35</v>
      </c>
      <c r="K9180" s="137">
        <f>((G9180*400)+(H9180*100))+I9180</f>
        <v>270</v>
      </c>
      <c r="L9180" s="137">
        <v>850</v>
      </c>
      <c r="M9180" s="137">
        <f>K9180*L9180</f>
        <v>229500</v>
      </c>
      <c r="N9180" s="123">
        <v>1</v>
      </c>
      <c r="O9180" s="108" t="s">
        <v>12492</v>
      </c>
      <c r="P9180" s="138">
        <v>3570800405129</v>
      </c>
      <c r="Q9180" s="108" t="s">
        <v>12493</v>
      </c>
      <c r="R9180" s="108" t="s">
        <v>12496</v>
      </c>
      <c r="S9180" s="139" t="s">
        <v>12497</v>
      </c>
      <c r="T9180" s="123" t="s">
        <v>51</v>
      </c>
      <c r="U9180" s="123" t="s">
        <v>227</v>
      </c>
      <c r="V9180" s="123" t="s">
        <v>52</v>
      </c>
      <c r="W9180" s="137">
        <v>455.04</v>
      </c>
      <c r="X9180" s="136">
        <v>78.08</v>
      </c>
      <c r="Y9180" s="137">
        <v>6750</v>
      </c>
      <c r="Z9180" s="137">
        <f>W9180*Y9180</f>
        <v>3071520</v>
      </c>
      <c r="AA9180" s="119">
        <v>11</v>
      </c>
      <c r="AB9180" s="119">
        <v>34</v>
      </c>
      <c r="AC9180" s="137">
        <f>(Z9180*(100-AB9180))/100</f>
        <v>2027203.2</v>
      </c>
      <c r="AD9180" s="137">
        <f>IF(AND(AC9180="",M9180=""),0,IF((AC9180=""),M9180, IF( (M9180=""),AC9180,SUM(AC9180:AC9187)+M9180)))</f>
        <v>3059944.95</v>
      </c>
      <c r="AE9180" s="137">
        <f>IF( (X9180=""),AD9180*1,AD9180*(X9180/100) )</f>
        <v>2389205.0169600002</v>
      </c>
      <c r="AF9180" s="137">
        <v>50000000</v>
      </c>
      <c r="AG9180" s="137">
        <f>IF((AF9180-AE9180) &gt; 1,0,IF((AF9180-AE9180)&lt;0,AE9180-AF9180,AF9180-AE9180))</f>
        <v>0</v>
      </c>
      <c r="AH9180" s="137">
        <v>0.02</v>
      </c>
    </row>
    <row r="9181" spans="1:34" s="173" customFormat="1" x14ac:dyDescent="0.55000000000000004">
      <c r="A9181" s="122"/>
      <c r="B9181" s="123"/>
      <c r="C9181" s="123"/>
      <c r="D9181" s="135"/>
      <c r="E9181" s="123"/>
      <c r="F9181" s="123"/>
      <c r="G9181" s="123"/>
      <c r="H9181" s="123"/>
      <c r="I9181" s="136"/>
      <c r="J9181" s="123"/>
      <c r="K9181" s="137"/>
      <c r="L9181" s="137"/>
      <c r="M9181" s="137"/>
      <c r="N9181" s="123">
        <v>2</v>
      </c>
      <c r="O9181" s="108" t="s">
        <v>12492</v>
      </c>
      <c r="P9181" s="138">
        <v>3570800405129</v>
      </c>
      <c r="Q9181" s="108" t="s">
        <v>12493</v>
      </c>
      <c r="R9181" s="108" t="s">
        <v>12496</v>
      </c>
      <c r="S9181" s="139" t="s">
        <v>12498</v>
      </c>
      <c r="T9181" s="123" t="s">
        <v>73</v>
      </c>
      <c r="U9181" s="123" t="s">
        <v>45</v>
      </c>
      <c r="V9181" s="123" t="s">
        <v>52</v>
      </c>
      <c r="W9181" s="137">
        <v>40</v>
      </c>
      <c r="X9181" s="136">
        <v>6.86</v>
      </c>
      <c r="Y9181" s="137">
        <v>6600</v>
      </c>
      <c r="Z9181" s="137">
        <f>W9181*Y9181</f>
        <v>264000</v>
      </c>
      <c r="AA9181" s="119">
        <v>6</v>
      </c>
      <c r="AB9181" s="119">
        <v>6</v>
      </c>
      <c r="AC9181" s="137">
        <f>(Z9181*(100-AB9181))/100</f>
        <v>248160</v>
      </c>
      <c r="AD9181" s="137">
        <f>IF(AND(AC9181="",M9180=""),0,IF((AC9181=""),M9180, IF( (M9180=""),AC9181,SUM(AC9180:AC9187)+M9180)))</f>
        <v>3059944.95</v>
      </c>
      <c r="AE9181" s="137">
        <f>IF( (X9181=""),AD9181*1,AD9181*(X9181/100) )</f>
        <v>209912.22357000003</v>
      </c>
      <c r="AF9181" s="137">
        <v>50000000</v>
      </c>
      <c r="AG9181" s="137">
        <f>IF((AF9181-AE9181) &gt; 1,0,IF((AF9181-AE9181)&lt;0,AE9181-AF9181,AF9181-AE9181))</f>
        <v>0</v>
      </c>
      <c r="AH9181" s="137">
        <v>0.02</v>
      </c>
    </row>
    <row r="9182" spans="1:34" s="173" customFormat="1" x14ac:dyDescent="0.55000000000000004">
      <c r="A9182" s="122"/>
      <c r="B9182" s="123"/>
      <c r="C9182" s="123"/>
      <c r="D9182" s="135"/>
      <c r="E9182" s="123"/>
      <c r="F9182" s="123"/>
      <c r="G9182" s="123"/>
      <c r="H9182" s="123"/>
      <c r="I9182" s="136"/>
      <c r="J9182" s="123"/>
      <c r="K9182" s="137"/>
      <c r="L9182" s="137"/>
      <c r="M9182" s="137"/>
      <c r="N9182" s="123">
        <v>3</v>
      </c>
      <c r="O9182" s="108" t="s">
        <v>12492</v>
      </c>
      <c r="P9182" s="138">
        <v>3570800405129</v>
      </c>
      <c r="Q9182" s="108" t="s">
        <v>12493</v>
      </c>
      <c r="R9182" s="108" t="s">
        <v>12496</v>
      </c>
      <c r="S9182" s="139" t="s">
        <v>12499</v>
      </c>
      <c r="T9182" s="123" t="s">
        <v>51</v>
      </c>
      <c r="U9182" s="123" t="s">
        <v>45</v>
      </c>
      <c r="V9182" s="123" t="s">
        <v>52</v>
      </c>
      <c r="W9182" s="137">
        <v>75.75</v>
      </c>
      <c r="X9182" s="136">
        <v>13</v>
      </c>
      <c r="Y9182" s="137">
        <v>6750</v>
      </c>
      <c r="Z9182" s="137">
        <f>W9182*Y9182</f>
        <v>511312.5</v>
      </c>
      <c r="AA9182" s="119">
        <v>6</v>
      </c>
      <c r="AB9182" s="119">
        <v>6</v>
      </c>
      <c r="AC9182" s="137">
        <f>(Z9182*(100-AB9182))/100</f>
        <v>480633.75</v>
      </c>
      <c r="AD9182" s="137">
        <f>IF(AND(AC9182="",M9180=""),0,IF((AC9182=""),M9180, IF( (M9180=""),AC9182,SUM(AC9180:AC9187)+M9180)))</f>
        <v>3059944.95</v>
      </c>
      <c r="AE9182" s="137">
        <f>IF( (X9182=""),AD9182*1,AD9182*(X9182/100) )</f>
        <v>397792.84350000002</v>
      </c>
      <c r="AF9182" s="137">
        <v>50000000</v>
      </c>
      <c r="AG9182" s="137">
        <f>IF((AF9182-AE9182) &gt; 1,0,IF((AF9182-AE9182)&lt;0,AE9182-AF9182,AF9182-AE9182))</f>
        <v>0</v>
      </c>
      <c r="AH9182" s="137">
        <v>0.02</v>
      </c>
    </row>
    <row r="9183" spans="1:34" s="173" customFormat="1" x14ac:dyDescent="0.55000000000000004">
      <c r="A9183" s="122"/>
      <c r="B9183" s="123"/>
      <c r="C9183" s="123"/>
      <c r="D9183" s="135"/>
      <c r="E9183" s="123"/>
      <c r="F9183" s="123"/>
      <c r="G9183" s="123"/>
      <c r="H9183" s="123"/>
      <c r="I9183" s="136"/>
      <c r="J9183" s="123"/>
      <c r="K9183" s="137"/>
      <c r="L9183" s="137"/>
      <c r="M9183" s="137"/>
      <c r="N9183" s="123">
        <v>4</v>
      </c>
      <c r="O9183" s="108" t="s">
        <v>12492</v>
      </c>
      <c r="P9183" s="138">
        <v>3570800405129</v>
      </c>
      <c r="Q9183" s="108" t="s">
        <v>12493</v>
      </c>
      <c r="R9183" s="108" t="s">
        <v>12496</v>
      </c>
      <c r="S9183" s="139" t="s">
        <v>12500</v>
      </c>
      <c r="T9183" s="123" t="s">
        <v>73</v>
      </c>
      <c r="U9183" s="123" t="s">
        <v>45</v>
      </c>
      <c r="V9183" s="123" t="s">
        <v>52</v>
      </c>
      <c r="W9183" s="137">
        <v>12</v>
      </c>
      <c r="X9183" s="136">
        <v>2.06</v>
      </c>
      <c r="Y9183" s="137">
        <v>6600</v>
      </c>
      <c r="Z9183" s="137">
        <f>W9183*Y9183</f>
        <v>79200</v>
      </c>
      <c r="AA9183" s="119">
        <v>6</v>
      </c>
      <c r="AB9183" s="119">
        <v>6</v>
      </c>
      <c r="AC9183" s="137">
        <f>(Z9183*(100-AB9183))/100</f>
        <v>74448</v>
      </c>
      <c r="AD9183" s="137">
        <f>IF(AND(AC9183="",M9180=""),0,IF((AC9183=""),M9180, IF( (M9180=""),AC9183,SUM(AC9180:AC9187)+M9180)))</f>
        <v>3059944.95</v>
      </c>
      <c r="AE9183" s="137">
        <f>IF( (X9183=""),AD9183*1,AD9183*(X9183/100) )</f>
        <v>63034.865970000006</v>
      </c>
      <c r="AF9183" s="137">
        <v>50000000</v>
      </c>
      <c r="AG9183" s="137">
        <f>IF((AF9183-AE9183) &gt; 1,0,IF((AF9183-AE9183)&lt;0,AE9183-AF9183,AF9183-AE9183))</f>
        <v>0</v>
      </c>
      <c r="AH9183" s="137">
        <v>0.02</v>
      </c>
    </row>
    <row r="9184" spans="1:34" s="173" customFormat="1" x14ac:dyDescent="0.55000000000000004">
      <c r="A9184" s="122"/>
      <c r="B9184" s="123"/>
      <c r="C9184" s="123"/>
      <c r="D9184" s="135"/>
      <c r="E9184" s="123"/>
      <c r="F9184" s="123"/>
      <c r="G9184" s="123"/>
      <c r="H9184" s="123"/>
      <c r="I9184" s="136"/>
      <c r="J9184" s="123"/>
      <c r="K9184" s="137"/>
      <c r="L9184" s="137" t="s">
        <v>63</v>
      </c>
      <c r="M9184" s="137">
        <f>SUM(M9180:M9183)</f>
        <v>229500</v>
      </c>
      <c r="N9184" s="123"/>
      <c r="O9184" s="108"/>
      <c r="P9184" s="138"/>
      <c r="Q9184" s="108"/>
      <c r="R9184" s="108"/>
      <c r="S9184" s="139"/>
      <c r="T9184" s="123"/>
      <c r="U9184" s="123"/>
      <c r="V9184" s="123"/>
      <c r="W9184" s="137"/>
      <c r="X9184" s="136"/>
      <c r="Y9184" s="137"/>
      <c r="Z9184" s="137"/>
      <c r="AA9184" s="119"/>
      <c r="AB9184" s="119"/>
      <c r="AC9184" s="137"/>
      <c r="AD9184" s="137"/>
      <c r="AE9184" s="137">
        <f>SUM(AE9180:AE9183)</f>
        <v>3059944.95</v>
      </c>
      <c r="AF9184" s="137"/>
      <c r="AG9184" s="137">
        <f>SUM(AG9180:AG9183)</f>
        <v>0</v>
      </c>
      <c r="AH9184" s="137"/>
    </row>
    <row r="9185" spans="1:34" s="173" customFormat="1" x14ac:dyDescent="0.55000000000000004">
      <c r="A9185" s="122" t="s">
        <v>12501</v>
      </c>
      <c r="B9185" s="123">
        <v>4283</v>
      </c>
      <c r="C9185" s="123">
        <v>5867</v>
      </c>
      <c r="D9185" s="135" t="s">
        <v>12502</v>
      </c>
      <c r="E9185" s="123" t="s">
        <v>34</v>
      </c>
      <c r="F9185" s="123">
        <v>8621</v>
      </c>
      <c r="G9185" s="123">
        <v>3</v>
      </c>
      <c r="H9185" s="123">
        <v>0</v>
      </c>
      <c r="I9185" s="136">
        <v>53</v>
      </c>
      <c r="J9185" s="123" t="s">
        <v>68</v>
      </c>
      <c r="K9185" s="137">
        <f>((G9185*400)+(H9185*100))+I9185</f>
        <v>1253</v>
      </c>
      <c r="L9185" s="137">
        <v>5400</v>
      </c>
      <c r="M9185" s="137">
        <f>K9185*L9185</f>
        <v>6766200</v>
      </c>
      <c r="N9185" s="123"/>
      <c r="O9185" s="108"/>
      <c r="P9185" s="138"/>
      <c r="Q9185" s="108"/>
      <c r="R9185" s="108"/>
      <c r="S9185" s="139"/>
      <c r="T9185" s="123"/>
      <c r="U9185" s="123"/>
      <c r="V9185" s="123"/>
      <c r="W9185" s="137"/>
      <c r="X9185" s="136"/>
      <c r="Y9185" s="137"/>
      <c r="Z9185" s="137"/>
      <c r="AA9185" s="119"/>
      <c r="AB9185" s="119"/>
      <c r="AC9185" s="137"/>
      <c r="AD9185" s="137">
        <f>IF(AND(AC9185="",M9185=""),0,IF((AC9185=""),M9185,IF((M9185=""),AC9185,AC9185+M9185)))</f>
        <v>6766200</v>
      </c>
      <c r="AE9185" s="137">
        <f>IF( (X9185=""),AD9185*1,AD9185*(X9185/100) )</f>
        <v>6766200</v>
      </c>
      <c r="AF9185" s="137">
        <v>0</v>
      </c>
      <c r="AG9185" s="137">
        <f>IF((AF9185-AE9185) &gt; 1,0,IF((AF9185-AE9185)&lt;0,AE9185-AF9185,AF9185-AE9185))</f>
        <v>6766200</v>
      </c>
      <c r="AH9185" s="137">
        <v>0.3</v>
      </c>
    </row>
    <row r="9186" spans="1:34" s="173" customFormat="1" x14ac:dyDescent="0.55000000000000004">
      <c r="A9186" s="122"/>
      <c r="B9186" s="123">
        <v>4284</v>
      </c>
      <c r="C9186" s="123">
        <v>5864</v>
      </c>
      <c r="D9186" s="135" t="s">
        <v>12503</v>
      </c>
      <c r="E9186" s="123" t="s">
        <v>34</v>
      </c>
      <c r="F9186" s="123">
        <v>19720</v>
      </c>
      <c r="G9186" s="123">
        <v>0</v>
      </c>
      <c r="H9186" s="123">
        <v>3</v>
      </c>
      <c r="I9186" s="136">
        <v>90</v>
      </c>
      <c r="J9186" s="123" t="s">
        <v>38</v>
      </c>
      <c r="K9186" s="137">
        <f>((G9186*400)+(H9186*100))+I9186</f>
        <v>390</v>
      </c>
      <c r="L9186" s="137">
        <v>575</v>
      </c>
      <c r="M9186" s="137">
        <f>K9186*L9186</f>
        <v>224250</v>
      </c>
      <c r="N9186" s="123"/>
      <c r="O9186" s="108"/>
      <c r="P9186" s="138"/>
      <c r="Q9186" s="108"/>
      <c r="R9186" s="108"/>
      <c r="S9186" s="139"/>
      <c r="T9186" s="123"/>
      <c r="U9186" s="123"/>
      <c r="V9186" s="123"/>
      <c r="W9186" s="137"/>
      <c r="X9186" s="136"/>
      <c r="Y9186" s="137"/>
      <c r="Z9186" s="137"/>
      <c r="AA9186" s="119"/>
      <c r="AB9186" s="119"/>
      <c r="AC9186" s="137"/>
      <c r="AD9186" s="137">
        <f>IF(AND(AC9186="",M9186=""),0,IF((AC9186=""),M9186,IF((M9186=""),AC9186,AC9186+M9186)))</f>
        <v>224250</v>
      </c>
      <c r="AE9186" s="137">
        <f>IF( (X9186=""),AD9186*1,AD9186*(X9186/100) )</f>
        <v>224250</v>
      </c>
      <c r="AF9186" s="137">
        <v>50000000</v>
      </c>
      <c r="AG9186" s="137">
        <f>IF((AF9186-AE9186) &gt; 1,0,IF((AF9186-AE9186)&lt;0,AE9186-AF9186,AF9186-AE9186))</f>
        <v>0</v>
      </c>
      <c r="AH9186" s="137">
        <v>0.01</v>
      </c>
    </row>
    <row r="9187" spans="1:34" s="173" customFormat="1" x14ac:dyDescent="0.55000000000000004">
      <c r="A9187" s="122"/>
      <c r="B9187" s="123">
        <v>4285</v>
      </c>
      <c r="C9187" s="123">
        <v>5865</v>
      </c>
      <c r="D9187" s="135" t="s">
        <v>12504</v>
      </c>
      <c r="E9187" s="123" t="s">
        <v>34</v>
      </c>
      <c r="F9187" s="123">
        <v>19721</v>
      </c>
      <c r="G9187" s="123">
        <v>0</v>
      </c>
      <c r="H9187" s="123">
        <v>3</v>
      </c>
      <c r="I9187" s="136">
        <v>94</v>
      </c>
      <c r="J9187" s="123" t="s">
        <v>68</v>
      </c>
      <c r="K9187" s="137">
        <f>((G9187*400)+(H9187*100))+I9187</f>
        <v>394</v>
      </c>
      <c r="L9187" s="137">
        <v>5400</v>
      </c>
      <c r="M9187" s="137">
        <f>K9187*L9187</f>
        <v>2127600</v>
      </c>
      <c r="N9187" s="123"/>
      <c r="O9187" s="108"/>
      <c r="P9187" s="138"/>
      <c r="Q9187" s="108"/>
      <c r="R9187" s="108"/>
      <c r="S9187" s="139"/>
      <c r="T9187" s="123"/>
      <c r="U9187" s="123"/>
      <c r="V9187" s="123"/>
      <c r="W9187" s="137"/>
      <c r="X9187" s="136"/>
      <c r="Y9187" s="137"/>
      <c r="Z9187" s="137"/>
      <c r="AA9187" s="119"/>
      <c r="AB9187" s="119"/>
      <c r="AC9187" s="137"/>
      <c r="AD9187" s="137">
        <f>IF(AND(AC9187="",M9187=""),0,IF((AC9187=""),M9187,IF((M9187=""),AC9187,AC9187+M9187)))</f>
        <v>2127600</v>
      </c>
      <c r="AE9187" s="137">
        <f>IF( (X9187=""),AD9187*1,AD9187*(X9187/100) )</f>
        <v>2127600</v>
      </c>
      <c r="AF9187" s="137">
        <v>0</v>
      </c>
      <c r="AG9187" s="137">
        <f>IF((AF9187-AE9187) &gt; 1,0,IF((AF9187-AE9187)&lt;0,AE9187-AF9187,AF9187-AE9187))</f>
        <v>2127600</v>
      </c>
      <c r="AH9187" s="137">
        <v>0.3</v>
      </c>
    </row>
    <row r="9188" spans="1:34" s="173" customFormat="1" x14ac:dyDescent="0.55000000000000004">
      <c r="A9188" s="122"/>
      <c r="B9188" s="123"/>
      <c r="C9188" s="123"/>
      <c r="D9188" s="135"/>
      <c r="E9188" s="123"/>
      <c r="F9188" s="123"/>
      <c r="G9188" s="123"/>
      <c r="H9188" s="123"/>
      <c r="I9188" s="136"/>
      <c r="J9188" s="123"/>
      <c r="K9188" s="137"/>
      <c r="L9188" s="137" t="s">
        <v>63</v>
      </c>
      <c r="M9188" s="137">
        <f>SUM(M9185:M9187)</f>
        <v>9118050</v>
      </c>
      <c r="N9188" s="123"/>
      <c r="O9188" s="108"/>
      <c r="P9188" s="138"/>
      <c r="Q9188" s="108"/>
      <c r="R9188" s="108"/>
      <c r="S9188" s="139"/>
      <c r="T9188" s="123"/>
      <c r="U9188" s="123"/>
      <c r="V9188" s="123"/>
      <c r="W9188" s="137"/>
      <c r="X9188" s="136"/>
      <c r="Y9188" s="137"/>
      <c r="Z9188" s="137"/>
      <c r="AA9188" s="119"/>
      <c r="AB9188" s="119"/>
      <c r="AC9188" s="137"/>
      <c r="AD9188" s="137"/>
      <c r="AE9188" s="137">
        <f>SUM(AE9185:AE9187)</f>
        <v>9118050</v>
      </c>
      <c r="AF9188" s="137"/>
      <c r="AG9188" s="137">
        <f>SUM(AG9185:AG9187)</f>
        <v>8893800</v>
      </c>
      <c r="AH9188" s="137"/>
    </row>
    <row r="9189" spans="1:34" s="173" customFormat="1" x14ac:dyDescent="0.55000000000000004">
      <c r="A9189" s="122" t="s">
        <v>12505</v>
      </c>
      <c r="B9189" s="123">
        <v>4286</v>
      </c>
      <c r="C9189" s="123">
        <v>7217</v>
      </c>
      <c r="D9189" s="135" t="s">
        <v>12506</v>
      </c>
      <c r="E9189" s="123" t="s">
        <v>34</v>
      </c>
      <c r="F9189" s="123">
        <v>6324</v>
      </c>
      <c r="G9189" s="123">
        <v>3</v>
      </c>
      <c r="H9189" s="123">
        <v>2</v>
      </c>
      <c r="I9189" s="136">
        <v>12</v>
      </c>
      <c r="J9189" s="123" t="s">
        <v>38</v>
      </c>
      <c r="K9189" s="137">
        <f>((G9189*400)+(H9189*100))+I9189</f>
        <v>1412</v>
      </c>
      <c r="L9189" s="137">
        <v>650</v>
      </c>
      <c r="M9189" s="137">
        <f>K9189*L9189</f>
        <v>917800</v>
      </c>
      <c r="N9189" s="123"/>
      <c r="O9189" s="108"/>
      <c r="P9189" s="138"/>
      <c r="Q9189" s="108"/>
      <c r="R9189" s="108"/>
      <c r="S9189" s="139"/>
      <c r="T9189" s="123"/>
      <c r="U9189" s="123"/>
      <c r="V9189" s="123"/>
      <c r="W9189" s="137"/>
      <c r="X9189" s="136"/>
      <c r="Y9189" s="137"/>
      <c r="Z9189" s="137"/>
      <c r="AA9189" s="119"/>
      <c r="AB9189" s="119"/>
      <c r="AC9189" s="137"/>
      <c r="AD9189" s="137">
        <f>IF(AND(AC9189="",M9189=""),0,IF((AC9189=""),M9189,IF((M9189=""),AC9189,AC9189+M9189)))</f>
        <v>917800</v>
      </c>
      <c r="AE9189" s="137">
        <f>IF( (X9189=""),AD9189*1,AD9189*(X9189/100) )</f>
        <v>917800</v>
      </c>
      <c r="AF9189" s="137">
        <v>50000000</v>
      </c>
      <c r="AG9189" s="137">
        <f>IF((AF9189-AE9189) &gt; 1,0,IF((AF9189-AE9189)&lt;0,AE9189-AF9189,AF9189-AE9189))</f>
        <v>0</v>
      </c>
      <c r="AH9189" s="137">
        <v>0.01</v>
      </c>
    </row>
    <row r="9190" spans="1:34" s="173" customFormat="1" x14ac:dyDescent="0.55000000000000004">
      <c r="A9190" s="122"/>
      <c r="B9190" s="123">
        <v>4287</v>
      </c>
      <c r="C9190" s="123">
        <v>7213</v>
      </c>
      <c r="D9190" s="135" t="s">
        <v>12507</v>
      </c>
      <c r="E9190" s="123" t="s">
        <v>34</v>
      </c>
      <c r="F9190" s="123">
        <v>8254</v>
      </c>
      <c r="G9190" s="123">
        <v>7</v>
      </c>
      <c r="H9190" s="123">
        <v>2</v>
      </c>
      <c r="I9190" s="136">
        <v>80</v>
      </c>
      <c r="J9190" s="123" t="s">
        <v>38</v>
      </c>
      <c r="K9190" s="137">
        <f>((G9190*400)+(H9190*100))+I9190</f>
        <v>3080</v>
      </c>
      <c r="L9190" s="137">
        <v>500</v>
      </c>
      <c r="M9190" s="137">
        <f>K9190*L9190</f>
        <v>1540000</v>
      </c>
      <c r="N9190" s="123"/>
      <c r="O9190" s="108"/>
      <c r="P9190" s="138"/>
      <c r="Q9190" s="108"/>
      <c r="R9190" s="108"/>
      <c r="S9190" s="139"/>
      <c r="T9190" s="123"/>
      <c r="U9190" s="123"/>
      <c r="V9190" s="123"/>
      <c r="W9190" s="137"/>
      <c r="X9190" s="136"/>
      <c r="Y9190" s="137"/>
      <c r="Z9190" s="137"/>
      <c r="AA9190" s="119"/>
      <c r="AB9190" s="119"/>
      <c r="AC9190" s="137"/>
      <c r="AD9190" s="137">
        <f>IF(AND(AC9190="",M9190=""),0,IF((AC9190=""),M9190,IF((M9190=""),AC9190,AC9190+M9190)))</f>
        <v>1540000</v>
      </c>
      <c r="AE9190" s="137">
        <f>IF( (X9190=""),AD9190*1,AD9190*(X9190/100) )</f>
        <v>1540000</v>
      </c>
      <c r="AF9190" s="137">
        <v>50000000</v>
      </c>
      <c r="AG9190" s="137">
        <f>IF((AF9190-AE9190) &gt; 1,0,IF((AF9190-AE9190)&lt;0,AE9190-AF9190,AF9190-AE9190))</f>
        <v>0</v>
      </c>
      <c r="AH9190" s="137">
        <v>0.01</v>
      </c>
    </row>
    <row r="9191" spans="1:34" s="173" customFormat="1" x14ac:dyDescent="0.55000000000000004">
      <c r="A9191" s="122"/>
      <c r="B9191" s="123"/>
      <c r="C9191" s="123"/>
      <c r="D9191" s="135"/>
      <c r="E9191" s="123"/>
      <c r="F9191" s="123"/>
      <c r="G9191" s="123"/>
      <c r="H9191" s="123"/>
      <c r="I9191" s="136"/>
      <c r="J9191" s="123"/>
      <c r="K9191" s="137"/>
      <c r="L9191" s="137" t="s">
        <v>63</v>
      </c>
      <c r="M9191" s="137">
        <f>SUM(M9189:M9190)</f>
        <v>2457800</v>
      </c>
      <c r="N9191" s="123"/>
      <c r="O9191" s="108"/>
      <c r="P9191" s="138"/>
      <c r="Q9191" s="108"/>
      <c r="R9191" s="108"/>
      <c r="S9191" s="139"/>
      <c r="T9191" s="123"/>
      <c r="U9191" s="123"/>
      <c r="V9191" s="123"/>
      <c r="W9191" s="137"/>
      <c r="X9191" s="136"/>
      <c r="Y9191" s="137"/>
      <c r="Z9191" s="137"/>
      <c r="AA9191" s="119"/>
      <c r="AB9191" s="119"/>
      <c r="AC9191" s="137"/>
      <c r="AD9191" s="137"/>
      <c r="AE9191" s="137">
        <f>SUM(AE9189:AE9190)</f>
        <v>2457800</v>
      </c>
      <c r="AF9191" s="137"/>
      <c r="AG9191" s="137">
        <f>SUM(AG9189:AG9190)</f>
        <v>0</v>
      </c>
      <c r="AH9191" s="137"/>
    </row>
    <row r="9192" spans="1:34" s="173" customFormat="1" x14ac:dyDescent="0.55000000000000004">
      <c r="A9192" s="122" t="s">
        <v>12508</v>
      </c>
      <c r="B9192" s="123">
        <v>4288</v>
      </c>
      <c r="C9192" s="123">
        <v>4859</v>
      </c>
      <c r="D9192" s="135" t="s">
        <v>12509</v>
      </c>
      <c r="E9192" s="123" t="s">
        <v>34</v>
      </c>
      <c r="F9192" s="123">
        <v>15778</v>
      </c>
      <c r="G9192" s="123">
        <v>31</v>
      </c>
      <c r="H9192" s="123">
        <v>0</v>
      </c>
      <c r="I9192" s="136">
        <v>92</v>
      </c>
      <c r="J9192" s="123" t="s">
        <v>38</v>
      </c>
      <c r="K9192" s="137">
        <f>((G9192*400)+(H9192*100))+I9192</f>
        <v>12492</v>
      </c>
      <c r="L9192" s="137">
        <v>300</v>
      </c>
      <c r="M9192" s="137">
        <f>K9192*L9192</f>
        <v>3747600</v>
      </c>
      <c r="N9192" s="123"/>
      <c r="O9192" s="108"/>
      <c r="P9192" s="138"/>
      <c r="Q9192" s="108"/>
      <c r="R9192" s="108"/>
      <c r="S9192" s="139"/>
      <c r="T9192" s="123"/>
      <c r="U9192" s="123"/>
      <c r="V9192" s="123"/>
      <c r="W9192" s="137"/>
      <c r="X9192" s="136"/>
      <c r="Y9192" s="137"/>
      <c r="Z9192" s="137"/>
      <c r="AA9192" s="119"/>
      <c r="AB9192" s="119"/>
      <c r="AC9192" s="137"/>
      <c r="AD9192" s="137">
        <f>IF(AND(AC9192="",M9192=""),0,IF((AC9192=""),M9192,IF((M9192=""),AC9192,AC9192+M9192)))</f>
        <v>3747600</v>
      </c>
      <c r="AE9192" s="137">
        <f>IF( (X9192=""),AD9192*1,AD9192*(X9192/100) )</f>
        <v>3747600</v>
      </c>
      <c r="AF9192" s="137">
        <v>50000000</v>
      </c>
      <c r="AG9192" s="137">
        <f>IF((AF9192-AE9192) &gt; 1,0,IF((AF9192-AE9192)&lt;0,AE9192-AF9192,AF9192-AE9192))</f>
        <v>0</v>
      </c>
      <c r="AH9192" s="137">
        <v>0.01</v>
      </c>
    </row>
    <row r="9193" spans="1:34" s="173" customFormat="1" x14ac:dyDescent="0.55000000000000004">
      <c r="A9193" s="122"/>
      <c r="B9193" s="123"/>
      <c r="C9193" s="123"/>
      <c r="D9193" s="135"/>
      <c r="E9193" s="123"/>
      <c r="F9193" s="123"/>
      <c r="G9193" s="123"/>
      <c r="H9193" s="123"/>
      <c r="I9193" s="136"/>
      <c r="J9193" s="123"/>
      <c r="K9193" s="137"/>
      <c r="L9193" s="137" t="s">
        <v>63</v>
      </c>
      <c r="M9193" s="137">
        <f>SUM(M9192:M9192)</f>
        <v>3747600</v>
      </c>
      <c r="N9193" s="123"/>
      <c r="O9193" s="108"/>
      <c r="P9193" s="138"/>
      <c r="Q9193" s="108"/>
      <c r="R9193" s="108"/>
      <c r="S9193" s="139"/>
      <c r="T9193" s="123"/>
      <c r="U9193" s="123"/>
      <c r="V9193" s="123"/>
      <c r="W9193" s="137"/>
      <c r="X9193" s="136"/>
      <c r="Y9193" s="137"/>
      <c r="Z9193" s="137"/>
      <c r="AA9193" s="119"/>
      <c r="AB9193" s="119"/>
      <c r="AC9193" s="137"/>
      <c r="AD9193" s="137"/>
      <c r="AE9193" s="137">
        <f>SUM(AE9192:AE9192)</f>
        <v>3747600</v>
      </c>
      <c r="AF9193" s="137"/>
      <c r="AG9193" s="137">
        <f>SUM(AG9192:AG9192)</f>
        <v>0</v>
      </c>
      <c r="AH9193" s="137"/>
    </row>
    <row r="9194" spans="1:34" s="173" customFormat="1" x14ac:dyDescent="0.55000000000000004">
      <c r="A9194" s="122" t="s">
        <v>5843</v>
      </c>
      <c r="B9194" s="123">
        <v>4289</v>
      </c>
      <c r="C9194" s="123">
        <v>8672</v>
      </c>
      <c r="D9194" s="135" t="s">
        <v>12512</v>
      </c>
      <c r="E9194" s="123" t="s">
        <v>34</v>
      </c>
      <c r="F9194" s="123">
        <v>3791</v>
      </c>
      <c r="G9194" s="123">
        <v>0</v>
      </c>
      <c r="H9194" s="123">
        <v>1</v>
      </c>
      <c r="I9194" s="136">
        <v>28</v>
      </c>
      <c r="J9194" s="123" t="s">
        <v>35</v>
      </c>
      <c r="K9194" s="137">
        <f>((G9194*400)+(H9194*100))+I9194</f>
        <v>128</v>
      </c>
      <c r="L9194" s="137">
        <v>800</v>
      </c>
      <c r="M9194" s="137">
        <f>K9194*L9194</f>
        <v>102400</v>
      </c>
      <c r="N9194" s="123">
        <v>1</v>
      </c>
      <c r="O9194" s="108" t="s">
        <v>12510</v>
      </c>
      <c r="P9194" s="138">
        <v>3570700487867</v>
      </c>
      <c r="Q9194" s="108" t="s">
        <v>12511</v>
      </c>
      <c r="R9194" s="108" t="s">
        <v>5845</v>
      </c>
      <c r="S9194" s="139" t="s">
        <v>12513</v>
      </c>
      <c r="T9194" s="123" t="s">
        <v>51</v>
      </c>
      <c r="U9194" s="123" t="s">
        <v>45</v>
      </c>
      <c r="V9194" s="123" t="s">
        <v>52</v>
      </c>
      <c r="W9194" s="137">
        <v>118.58</v>
      </c>
      <c r="X9194" s="136">
        <v>81.17</v>
      </c>
      <c r="Y9194" s="137">
        <v>6750</v>
      </c>
      <c r="Z9194" s="137">
        <f>W9194*Y9194</f>
        <v>800415</v>
      </c>
      <c r="AA9194" s="119">
        <v>6</v>
      </c>
      <c r="AB9194" s="119">
        <v>6</v>
      </c>
      <c r="AC9194" s="137">
        <f>(Z9194*(100-AB9194))/100</f>
        <v>752390.1</v>
      </c>
      <c r="AD9194" s="137">
        <f>IF(AND(AC9194="",M9194=""),0,IF((AC9194=""),M9194, IF( (M9194=""),AC9194,SUM(AC9194:AC9203)+M9194)))</f>
        <v>5067598</v>
      </c>
      <c r="AE9194" s="137">
        <f>IF( (X9194=""),AD9194*1,AD9194*(X9194/100) )</f>
        <v>4113369.2966</v>
      </c>
      <c r="AF9194" s="137">
        <v>50000000</v>
      </c>
      <c r="AG9194" s="137">
        <f>IF((AF9194-AE9194) &gt; 1,0,IF((AF9194-AE9194)&lt;0,AE9194-AF9194,AF9194-AE9194))</f>
        <v>0</v>
      </c>
      <c r="AH9194" s="137">
        <v>0.02</v>
      </c>
    </row>
    <row r="9195" spans="1:34" s="173" customFormat="1" x14ac:dyDescent="0.55000000000000004">
      <c r="A9195" s="122"/>
      <c r="B9195" s="123"/>
      <c r="C9195" s="123"/>
      <c r="D9195" s="135"/>
      <c r="E9195" s="123"/>
      <c r="F9195" s="123"/>
      <c r="G9195" s="123"/>
      <c r="H9195" s="123"/>
      <c r="I9195" s="136"/>
      <c r="J9195" s="123"/>
      <c r="K9195" s="137"/>
      <c r="L9195" s="137"/>
      <c r="M9195" s="137"/>
      <c r="N9195" s="123">
        <v>2</v>
      </c>
      <c r="O9195" s="108" t="s">
        <v>12510</v>
      </c>
      <c r="P9195" s="138">
        <v>3570700487867</v>
      </c>
      <c r="Q9195" s="108" t="s">
        <v>12511</v>
      </c>
      <c r="R9195" s="108" t="s">
        <v>5845</v>
      </c>
      <c r="S9195" s="139" t="s">
        <v>12514</v>
      </c>
      <c r="T9195" s="123" t="s">
        <v>51</v>
      </c>
      <c r="U9195" s="123" t="s">
        <v>45</v>
      </c>
      <c r="V9195" s="123" t="s">
        <v>52</v>
      </c>
      <c r="W9195" s="137">
        <v>27.5</v>
      </c>
      <c r="X9195" s="136">
        <v>18.829999999999998</v>
      </c>
      <c r="Y9195" s="137">
        <v>6750</v>
      </c>
      <c r="Z9195" s="137">
        <f>W9195*Y9195</f>
        <v>185625</v>
      </c>
      <c r="AA9195" s="119">
        <v>6</v>
      </c>
      <c r="AB9195" s="119">
        <v>6</v>
      </c>
      <c r="AC9195" s="137">
        <f>(Z9195*(100-AB9195))/100</f>
        <v>174487.5</v>
      </c>
      <c r="AD9195" s="137">
        <f>IF(AND(AC9195="",M9194=""),0,IF((AC9195=""),M9194, IF( (M9194=""),AC9195,SUM(AC9194:AC9203)+M9194)))</f>
        <v>5067598</v>
      </c>
      <c r="AE9195" s="137">
        <f>IF( (X9195=""),AD9195*1,AD9195*(X9195/100) )</f>
        <v>954228.7034</v>
      </c>
      <c r="AF9195" s="137">
        <v>50000000</v>
      </c>
      <c r="AG9195" s="137">
        <f>IF((AF9195-AE9195) &gt; 1,0,IF((AF9195-AE9195)&lt;0,AE9195-AF9195,AF9195-AE9195))</f>
        <v>0</v>
      </c>
      <c r="AH9195" s="137">
        <v>0.02</v>
      </c>
    </row>
    <row r="9196" spans="1:34" s="173" customFormat="1" x14ac:dyDescent="0.55000000000000004">
      <c r="A9196" s="122"/>
      <c r="B9196" s="123"/>
      <c r="C9196" s="123"/>
      <c r="D9196" s="135"/>
      <c r="E9196" s="123"/>
      <c r="F9196" s="123"/>
      <c r="G9196" s="123"/>
      <c r="H9196" s="123"/>
      <c r="I9196" s="136"/>
      <c r="J9196" s="123"/>
      <c r="K9196" s="137"/>
      <c r="L9196" s="137" t="s">
        <v>63</v>
      </c>
      <c r="M9196" s="137">
        <f>SUM(M9194:M9195)</f>
        <v>102400</v>
      </c>
      <c r="N9196" s="123"/>
      <c r="O9196" s="108"/>
      <c r="P9196" s="138"/>
      <c r="Q9196" s="108"/>
      <c r="R9196" s="108"/>
      <c r="S9196" s="139"/>
      <c r="T9196" s="123"/>
      <c r="U9196" s="123"/>
      <c r="V9196" s="123"/>
      <c r="W9196" s="137"/>
      <c r="X9196" s="136"/>
      <c r="Y9196" s="137"/>
      <c r="Z9196" s="137"/>
      <c r="AA9196" s="119"/>
      <c r="AB9196" s="119"/>
      <c r="AC9196" s="137"/>
      <c r="AD9196" s="137"/>
      <c r="AE9196" s="137">
        <f>SUM(AE9194:AE9195)</f>
        <v>5067598</v>
      </c>
      <c r="AF9196" s="137"/>
      <c r="AG9196" s="137">
        <f>SUM(AG9194:AG9195)</f>
        <v>0</v>
      </c>
      <c r="AH9196" s="137"/>
    </row>
    <row r="9197" spans="1:34" s="173" customFormat="1" x14ac:dyDescent="0.55000000000000004">
      <c r="A9197" s="122" t="s">
        <v>12517</v>
      </c>
      <c r="B9197" s="123">
        <v>4319</v>
      </c>
      <c r="C9197" s="123">
        <v>7062</v>
      </c>
      <c r="D9197" s="135" t="s">
        <v>12518</v>
      </c>
      <c r="E9197" s="123" t="s">
        <v>34</v>
      </c>
      <c r="F9197" s="123">
        <v>14631</v>
      </c>
      <c r="G9197" s="123">
        <v>0</v>
      </c>
      <c r="H9197" s="123">
        <v>1</v>
      </c>
      <c r="I9197" s="136">
        <v>9</v>
      </c>
      <c r="J9197" s="123" t="s">
        <v>35</v>
      </c>
      <c r="K9197" s="137">
        <f>((G9197*400)+(H9197*100))+I9197</f>
        <v>109</v>
      </c>
      <c r="L9197" s="137">
        <v>1650</v>
      </c>
      <c r="M9197" s="137">
        <f>K9197*L9197</f>
        <v>179850</v>
      </c>
      <c r="N9197" s="123">
        <v>1</v>
      </c>
      <c r="O9197" s="108" t="s">
        <v>12515</v>
      </c>
      <c r="P9197" s="138">
        <v>3570800427963</v>
      </c>
      <c r="Q9197" s="108" t="s">
        <v>12516</v>
      </c>
      <c r="R9197" s="108" t="s">
        <v>12519</v>
      </c>
      <c r="S9197" s="139" t="s">
        <v>12520</v>
      </c>
      <c r="T9197" s="123" t="s">
        <v>51</v>
      </c>
      <c r="U9197" s="123" t="s">
        <v>45</v>
      </c>
      <c r="V9197" s="123" t="s">
        <v>52</v>
      </c>
      <c r="W9197" s="137">
        <v>386.4</v>
      </c>
      <c r="X9197" s="136">
        <v>90.94</v>
      </c>
      <c r="Y9197" s="137">
        <v>6750</v>
      </c>
      <c r="Z9197" s="137">
        <f>W9197*Y9197</f>
        <v>2608200</v>
      </c>
      <c r="AA9197" s="119">
        <v>7</v>
      </c>
      <c r="AB9197" s="119">
        <v>7</v>
      </c>
      <c r="AC9197" s="137">
        <f>(Z9197*(100-AB9197))/100</f>
        <v>2425626</v>
      </c>
      <c r="AD9197" s="137">
        <f>IF(AND(AC9197="",M9197=""),0,IF((AC9197=""),M9197, IF( (M9197=""),AC9197,SUM(AC9197:AC9201)+M9197)))</f>
        <v>4218170.4000000004</v>
      </c>
      <c r="AE9197" s="137">
        <f t="shared" ref="AE9197:AE9202" si="882">IF( (X9197=""),AD9197*1,AD9197*(X9197/100) )</f>
        <v>3836004.1617600005</v>
      </c>
      <c r="AF9197" s="137">
        <v>50000000</v>
      </c>
      <c r="AG9197" s="137">
        <f t="shared" ref="AG9197:AG9202" si="883">IF((AF9197-AE9197) &gt; 1,0,IF((AF9197-AE9197)&lt;0,AE9197-AF9197,AF9197-AE9197))</f>
        <v>0</v>
      </c>
      <c r="AH9197" s="137">
        <v>0.02</v>
      </c>
    </row>
    <row r="9198" spans="1:34" s="173" customFormat="1" x14ac:dyDescent="0.55000000000000004">
      <c r="A9198" s="122"/>
      <c r="B9198" s="123"/>
      <c r="C9198" s="123"/>
      <c r="D9198" s="135"/>
      <c r="E9198" s="123"/>
      <c r="F9198" s="123"/>
      <c r="G9198" s="123"/>
      <c r="H9198" s="123"/>
      <c r="I9198" s="136"/>
      <c r="J9198" s="123"/>
      <c r="K9198" s="137"/>
      <c r="L9198" s="137"/>
      <c r="M9198" s="137"/>
      <c r="N9198" s="123">
        <v>2</v>
      </c>
      <c r="O9198" s="108" t="s">
        <v>12515</v>
      </c>
      <c r="P9198" s="138">
        <v>3570800427963</v>
      </c>
      <c r="Q9198" s="108" t="s">
        <v>12516</v>
      </c>
      <c r="R9198" s="108" t="s">
        <v>12519</v>
      </c>
      <c r="S9198" s="139" t="s">
        <v>12521</v>
      </c>
      <c r="T9198" s="123" t="s">
        <v>343</v>
      </c>
      <c r="U9198" s="123" t="s">
        <v>45</v>
      </c>
      <c r="V9198" s="123" t="s">
        <v>52</v>
      </c>
      <c r="W9198" s="137">
        <v>38.5</v>
      </c>
      <c r="X9198" s="136">
        <v>9.06</v>
      </c>
      <c r="Y9198" s="137">
        <v>5600</v>
      </c>
      <c r="Z9198" s="137">
        <f>W9198*Y9198</f>
        <v>215600</v>
      </c>
      <c r="AA9198" s="119">
        <v>7</v>
      </c>
      <c r="AB9198" s="119">
        <v>7</v>
      </c>
      <c r="AC9198" s="137">
        <f>(Z9198*(100-AB9198))/100</f>
        <v>200508</v>
      </c>
      <c r="AD9198" s="137">
        <f>IF(AND(AC9198="",M9197=""),0,IF((AC9198=""),M9197, IF( (M9197=""),AC9198,SUM(AC9197:AC9201)+M9197)))</f>
        <v>4218170.4000000004</v>
      </c>
      <c r="AE9198" s="137">
        <f t="shared" si="882"/>
        <v>382166.23824000004</v>
      </c>
      <c r="AF9198" s="137">
        <v>50000000</v>
      </c>
      <c r="AG9198" s="137">
        <f t="shared" si="883"/>
        <v>0</v>
      </c>
      <c r="AH9198" s="137">
        <v>0.02</v>
      </c>
    </row>
    <row r="9199" spans="1:34" s="173" customFormat="1" x14ac:dyDescent="0.55000000000000004">
      <c r="A9199" s="122"/>
      <c r="B9199" s="123">
        <v>4320</v>
      </c>
      <c r="C9199" s="123">
        <v>7063</v>
      </c>
      <c r="D9199" s="135" t="s">
        <v>12522</v>
      </c>
      <c r="E9199" s="123" t="s">
        <v>34</v>
      </c>
      <c r="F9199" s="123">
        <v>14632</v>
      </c>
      <c r="G9199" s="123">
        <v>0</v>
      </c>
      <c r="H9199" s="123">
        <v>1</v>
      </c>
      <c r="I9199" s="136">
        <v>11</v>
      </c>
      <c r="J9199" s="123" t="s">
        <v>35</v>
      </c>
      <c r="K9199" s="137">
        <f>((G9199*400)+(H9199*100))+I9199</f>
        <v>111</v>
      </c>
      <c r="L9199" s="137">
        <v>1650</v>
      </c>
      <c r="M9199" s="137">
        <f>K9199*L9199</f>
        <v>183150</v>
      </c>
      <c r="N9199" s="123"/>
      <c r="O9199" s="108"/>
      <c r="P9199" s="138"/>
      <c r="Q9199" s="108"/>
      <c r="R9199" s="108"/>
      <c r="S9199" s="139"/>
      <c r="T9199" s="123"/>
      <c r="U9199" s="123"/>
      <c r="V9199" s="123"/>
      <c r="W9199" s="137"/>
      <c r="X9199" s="136"/>
      <c r="Y9199" s="137"/>
      <c r="Z9199" s="137"/>
      <c r="AA9199" s="119"/>
      <c r="AB9199" s="119"/>
      <c r="AC9199" s="137"/>
      <c r="AD9199" s="137">
        <f>IF(AND(AC9199="",M9199=""),0,IF((AC9199=""),M9199,IF((M9199=""),AC9199,AC9199+M9199)))</f>
        <v>183150</v>
      </c>
      <c r="AE9199" s="137">
        <f t="shared" si="882"/>
        <v>183150</v>
      </c>
      <c r="AF9199" s="137">
        <v>0</v>
      </c>
      <c r="AG9199" s="137">
        <f t="shared" si="883"/>
        <v>183150</v>
      </c>
      <c r="AH9199" s="137">
        <v>0.02</v>
      </c>
    </row>
    <row r="9200" spans="1:34" s="173" customFormat="1" x14ac:dyDescent="0.55000000000000004">
      <c r="A9200" s="122"/>
      <c r="B9200" s="123">
        <v>4321</v>
      </c>
      <c r="C9200" s="123">
        <v>7064</v>
      </c>
      <c r="D9200" s="135" t="s">
        <v>12523</v>
      </c>
      <c r="E9200" s="123" t="s">
        <v>34</v>
      </c>
      <c r="F9200" s="123">
        <v>14633</v>
      </c>
      <c r="G9200" s="123">
        <v>0</v>
      </c>
      <c r="H9200" s="123">
        <v>1</v>
      </c>
      <c r="I9200" s="136">
        <v>11</v>
      </c>
      <c r="J9200" s="123" t="s">
        <v>35</v>
      </c>
      <c r="K9200" s="137">
        <f>((G9200*400)+(H9200*100))+I9200</f>
        <v>111</v>
      </c>
      <c r="L9200" s="137">
        <v>1650</v>
      </c>
      <c r="M9200" s="137">
        <f>K9200*L9200</f>
        <v>183150</v>
      </c>
      <c r="N9200" s="123"/>
      <c r="O9200" s="108"/>
      <c r="P9200" s="138"/>
      <c r="Q9200" s="108"/>
      <c r="R9200" s="108"/>
      <c r="S9200" s="139"/>
      <c r="T9200" s="123"/>
      <c r="U9200" s="123"/>
      <c r="V9200" s="123"/>
      <c r="W9200" s="137"/>
      <c r="X9200" s="136"/>
      <c r="Y9200" s="137"/>
      <c r="Z9200" s="137"/>
      <c r="AA9200" s="119"/>
      <c r="AB9200" s="119"/>
      <c r="AC9200" s="137"/>
      <c r="AD9200" s="137">
        <f>IF(AND(AC9200="",M9200=""),0,IF((AC9200=""),M9200,IF((M9200=""),AC9200,AC9200+M9200)))</f>
        <v>183150</v>
      </c>
      <c r="AE9200" s="137">
        <f t="shared" si="882"/>
        <v>183150</v>
      </c>
      <c r="AF9200" s="137">
        <v>0</v>
      </c>
      <c r="AG9200" s="137">
        <f t="shared" si="883"/>
        <v>183150</v>
      </c>
      <c r="AH9200" s="137">
        <v>0.02</v>
      </c>
    </row>
    <row r="9201" spans="1:34" s="173" customFormat="1" x14ac:dyDescent="0.55000000000000004">
      <c r="A9201" s="122"/>
      <c r="B9201" s="123">
        <v>4322</v>
      </c>
      <c r="C9201" s="123">
        <v>7070</v>
      </c>
      <c r="D9201" s="135" t="s">
        <v>12524</v>
      </c>
      <c r="E9201" s="123" t="s">
        <v>34</v>
      </c>
      <c r="F9201" s="123">
        <v>14722</v>
      </c>
      <c r="G9201" s="123">
        <v>0</v>
      </c>
      <c r="H9201" s="123">
        <v>2</v>
      </c>
      <c r="I9201" s="136">
        <v>29</v>
      </c>
      <c r="J9201" s="123" t="s">
        <v>35</v>
      </c>
      <c r="K9201" s="137">
        <f>((G9201*400)+(H9201*100))+I9201</f>
        <v>229</v>
      </c>
      <c r="L9201" s="137">
        <v>300</v>
      </c>
      <c r="M9201" s="137">
        <f>K9201*L9201</f>
        <v>68700</v>
      </c>
      <c r="N9201" s="123">
        <v>1</v>
      </c>
      <c r="O9201" s="108" t="s">
        <v>12515</v>
      </c>
      <c r="P9201" s="138">
        <v>3570800427963</v>
      </c>
      <c r="Q9201" s="108" t="s">
        <v>12516</v>
      </c>
      <c r="R9201" s="108" t="s">
        <v>12519</v>
      </c>
      <c r="S9201" s="139" t="s">
        <v>12525</v>
      </c>
      <c r="T9201" s="123" t="s">
        <v>51</v>
      </c>
      <c r="U9201" s="123" t="s">
        <v>45</v>
      </c>
      <c r="V9201" s="123" t="s">
        <v>52</v>
      </c>
      <c r="W9201" s="137">
        <v>224.96</v>
      </c>
      <c r="X9201" s="136">
        <v>100</v>
      </c>
      <c r="Y9201" s="137">
        <v>6750</v>
      </c>
      <c r="Z9201" s="137">
        <f>W9201*Y9201</f>
        <v>1518480</v>
      </c>
      <c r="AA9201" s="119">
        <v>7</v>
      </c>
      <c r="AB9201" s="119">
        <v>7</v>
      </c>
      <c r="AC9201" s="137">
        <f>(Z9201*(100-AB9201))/100</f>
        <v>1412186.4</v>
      </c>
      <c r="AD9201" s="137">
        <f>IF(AND(AC9201="",M9201=""),0,IF((AC9201=""),M9201, IF( (M9201=""),AC9201,SUM(AC9201:AC9202)+M9201)))</f>
        <v>1480886.4</v>
      </c>
      <c r="AE9201" s="137">
        <f t="shared" si="882"/>
        <v>1480886.4</v>
      </c>
      <c r="AF9201" s="137">
        <v>10000000</v>
      </c>
      <c r="AG9201" s="137">
        <v>68700</v>
      </c>
      <c r="AH9201" s="137">
        <v>0.02</v>
      </c>
    </row>
    <row r="9202" spans="1:34" s="173" customFormat="1" x14ac:dyDescent="0.55000000000000004">
      <c r="A9202" s="122"/>
      <c r="B9202" s="123">
        <v>4323</v>
      </c>
      <c r="C9202" s="123">
        <v>7071</v>
      </c>
      <c r="D9202" s="135" t="s">
        <v>12526</v>
      </c>
      <c r="E9202" s="123" t="s">
        <v>34</v>
      </c>
      <c r="F9202" s="123">
        <v>18721</v>
      </c>
      <c r="G9202" s="123">
        <v>0</v>
      </c>
      <c r="H9202" s="123">
        <v>1</v>
      </c>
      <c r="I9202" s="136">
        <v>3</v>
      </c>
      <c r="J9202" s="123" t="s">
        <v>35</v>
      </c>
      <c r="K9202" s="137">
        <f>((G9202*400)+(H9202*100))+I9202</f>
        <v>103</v>
      </c>
      <c r="L9202" s="137">
        <v>300</v>
      </c>
      <c r="M9202" s="137">
        <f>K9202*L9202</f>
        <v>30900</v>
      </c>
      <c r="N9202" s="123"/>
      <c r="O9202" s="108"/>
      <c r="P9202" s="138"/>
      <c r="Q9202" s="108"/>
      <c r="R9202" s="108"/>
      <c r="S9202" s="139"/>
      <c r="T9202" s="123"/>
      <c r="U9202" s="123"/>
      <c r="V9202" s="123"/>
      <c r="W9202" s="137"/>
      <c r="X9202" s="136"/>
      <c r="Y9202" s="137"/>
      <c r="Z9202" s="137"/>
      <c r="AA9202" s="119"/>
      <c r="AB9202" s="119"/>
      <c r="AC9202" s="137"/>
      <c r="AD9202" s="137">
        <f>IF(AND(AC9202="",M9202=""),0,IF((AC9202=""),M9202,IF((M9202=""),AC9202,AC9202+M9202)))</f>
        <v>30900</v>
      </c>
      <c r="AE9202" s="137">
        <f t="shared" si="882"/>
        <v>30900</v>
      </c>
      <c r="AF9202" s="137">
        <v>0</v>
      </c>
      <c r="AG9202" s="137">
        <f t="shared" si="883"/>
        <v>30900</v>
      </c>
      <c r="AH9202" s="137">
        <v>0.02</v>
      </c>
    </row>
    <row r="9203" spans="1:34" s="173" customFormat="1" x14ac:dyDescent="0.55000000000000004">
      <c r="A9203" s="122"/>
      <c r="B9203" s="123"/>
      <c r="C9203" s="123"/>
      <c r="D9203" s="135"/>
      <c r="E9203" s="123"/>
      <c r="F9203" s="123"/>
      <c r="G9203" s="123"/>
      <c r="H9203" s="123"/>
      <c r="I9203" s="136"/>
      <c r="J9203" s="123"/>
      <c r="K9203" s="137"/>
      <c r="L9203" s="137" t="s">
        <v>63</v>
      </c>
      <c r="M9203" s="137">
        <f>SUM(M9197:M9202)</f>
        <v>645750</v>
      </c>
      <c r="N9203" s="123"/>
      <c r="O9203" s="108"/>
      <c r="P9203" s="138"/>
      <c r="Q9203" s="108"/>
      <c r="R9203" s="108"/>
      <c r="S9203" s="139"/>
      <c r="T9203" s="123"/>
      <c r="U9203" s="123"/>
      <c r="V9203" s="123"/>
      <c r="W9203" s="137"/>
      <c r="X9203" s="136"/>
      <c r="Y9203" s="137"/>
      <c r="Z9203" s="137"/>
      <c r="AA9203" s="119"/>
      <c r="AB9203" s="119"/>
      <c r="AC9203" s="137"/>
      <c r="AD9203" s="137"/>
      <c r="AE9203" s="137">
        <f>SUM(AE9197:AE9202)</f>
        <v>6096256.8000000007</v>
      </c>
      <c r="AF9203" s="137"/>
      <c r="AG9203" s="137">
        <f>SUM(AG9197:AG9202)</f>
        <v>465900</v>
      </c>
      <c r="AH9203" s="137"/>
    </row>
    <row r="9204" spans="1:34" s="173" customFormat="1" x14ac:dyDescent="0.55000000000000004">
      <c r="A9204" s="122" t="s">
        <v>3387</v>
      </c>
      <c r="B9204" s="123">
        <v>4295</v>
      </c>
      <c r="C9204" s="123">
        <v>9818</v>
      </c>
      <c r="D9204" s="135"/>
      <c r="E9204" s="123" t="s">
        <v>37</v>
      </c>
      <c r="F9204" s="123"/>
      <c r="G9204" s="123">
        <v>3</v>
      </c>
      <c r="H9204" s="123">
        <v>3</v>
      </c>
      <c r="I9204" s="136">
        <v>64</v>
      </c>
      <c r="J9204" s="123" t="s">
        <v>38</v>
      </c>
      <c r="K9204" s="137">
        <f>((G9204*400)+(H9204*100))+I9204</f>
        <v>1564</v>
      </c>
      <c r="L9204" s="137">
        <v>255</v>
      </c>
      <c r="M9204" s="137">
        <f>K9204*L9204</f>
        <v>398820</v>
      </c>
      <c r="N9204" s="123"/>
      <c r="O9204" s="108"/>
      <c r="P9204" s="138"/>
      <c r="Q9204" s="108"/>
      <c r="R9204" s="108"/>
      <c r="S9204" s="139"/>
      <c r="T9204" s="123"/>
      <c r="U9204" s="123"/>
      <c r="V9204" s="123"/>
      <c r="W9204" s="137"/>
      <c r="X9204" s="136"/>
      <c r="Y9204" s="137"/>
      <c r="Z9204" s="137"/>
      <c r="AA9204" s="119"/>
      <c r="AB9204" s="119"/>
      <c r="AC9204" s="137"/>
      <c r="AD9204" s="137">
        <f>IF(AND(AC9204="",M9204=""),0,IF((AC9204=""),M9204,IF((M9204=""),AC9204,AC9204+M9204)))</f>
        <v>398820</v>
      </c>
      <c r="AE9204" s="137">
        <f>IF( (X9204=""),AD9204*1,AD9204*(X9204/100) )</f>
        <v>398820</v>
      </c>
      <c r="AF9204" s="137">
        <v>0</v>
      </c>
      <c r="AG9204" s="137">
        <f>IF((AF9204-AE9204) &gt; 1,0,IF((AF9204-AE9204)&lt;0,AE9204-AF9204,AF9204-AE9204))</f>
        <v>398820</v>
      </c>
      <c r="AH9204" s="137">
        <v>0.01</v>
      </c>
    </row>
    <row r="9205" spans="1:34" s="173" customFormat="1" x14ac:dyDescent="0.55000000000000004">
      <c r="A9205" s="122"/>
      <c r="B9205" s="123">
        <v>4296</v>
      </c>
      <c r="C9205" s="123">
        <v>9820</v>
      </c>
      <c r="D9205" s="135" t="s">
        <v>12529</v>
      </c>
      <c r="E9205" s="123" t="s">
        <v>37</v>
      </c>
      <c r="F9205" s="123"/>
      <c r="G9205" s="123">
        <v>0</v>
      </c>
      <c r="H9205" s="123">
        <v>0</v>
      </c>
      <c r="I9205" s="136">
        <v>93</v>
      </c>
      <c r="J9205" s="123" t="s">
        <v>35</v>
      </c>
      <c r="K9205" s="137">
        <f>((G9205*400)+(H9205*100))+I9205</f>
        <v>93</v>
      </c>
      <c r="L9205" s="137">
        <v>255</v>
      </c>
      <c r="M9205" s="137">
        <f>K9205*L9205</f>
        <v>23715</v>
      </c>
      <c r="N9205" s="123">
        <v>1</v>
      </c>
      <c r="O9205" s="108" t="s">
        <v>12527</v>
      </c>
      <c r="P9205" s="138"/>
      <c r="Q9205" s="108" t="s">
        <v>12528</v>
      </c>
      <c r="R9205" s="108" t="s">
        <v>3388</v>
      </c>
      <c r="S9205" s="139"/>
      <c r="T9205" s="123" t="s">
        <v>51</v>
      </c>
      <c r="U9205" s="123" t="s">
        <v>45</v>
      </c>
      <c r="V9205" s="123" t="s">
        <v>52</v>
      </c>
      <c r="W9205" s="137">
        <v>117.86</v>
      </c>
      <c r="X9205" s="136">
        <v>100</v>
      </c>
      <c r="Y9205" s="137">
        <v>6750</v>
      </c>
      <c r="Z9205" s="137">
        <f>W9205*Y9205</f>
        <v>795555</v>
      </c>
      <c r="AA9205" s="119">
        <v>14</v>
      </c>
      <c r="AB9205" s="119">
        <v>18</v>
      </c>
      <c r="AC9205" s="137">
        <f>(Z9205*(100-AB9205))/100</f>
        <v>652355.1</v>
      </c>
      <c r="AD9205" s="137">
        <f>IF(AND(AC9205="",M9205=""),0,IF((AC9205=""),M9205, IF( (M9205=""),AC9205,SUM(AC9205:AC9205)+M9205)))</f>
        <v>676070.1</v>
      </c>
      <c r="AE9205" s="137">
        <f>IF( (X9205=""),AD9205*1,AD9205*(X9205/100) )</f>
        <v>676070.1</v>
      </c>
      <c r="AF9205" s="137">
        <v>10000000</v>
      </c>
      <c r="AG9205" s="137">
        <v>23715</v>
      </c>
      <c r="AH9205" s="137">
        <v>0.02</v>
      </c>
    </row>
    <row r="9206" spans="1:34" s="173" customFormat="1" x14ac:dyDescent="0.55000000000000004">
      <c r="A9206" s="122" t="s">
        <v>3387</v>
      </c>
      <c r="B9206" s="123">
        <v>4300</v>
      </c>
      <c r="C9206" s="123">
        <v>4768</v>
      </c>
      <c r="D9206" s="135" t="s">
        <v>12539</v>
      </c>
      <c r="E9206" s="123" t="s">
        <v>37</v>
      </c>
      <c r="F9206" s="123">
        <v>4268</v>
      </c>
      <c r="G9206" s="123">
        <v>4</v>
      </c>
      <c r="H9206" s="123">
        <v>0</v>
      </c>
      <c r="I9206" s="136">
        <v>13</v>
      </c>
      <c r="J9206" s="123" t="s">
        <v>38</v>
      </c>
      <c r="K9206" s="137">
        <f>((G9206*400)+(H9206*100))+I9206</f>
        <v>1613</v>
      </c>
      <c r="L9206" s="137">
        <v>225</v>
      </c>
      <c r="M9206" s="137">
        <f>K9206*L9206</f>
        <v>362925</v>
      </c>
      <c r="N9206" s="123"/>
      <c r="O9206" s="108"/>
      <c r="P9206" s="138"/>
      <c r="Q9206" s="108"/>
      <c r="R9206" s="108"/>
      <c r="S9206" s="139"/>
      <c r="T9206" s="123"/>
      <c r="U9206" s="123"/>
      <c r="V9206" s="123"/>
      <c r="W9206" s="137"/>
      <c r="X9206" s="136"/>
      <c r="Y9206" s="137"/>
      <c r="Z9206" s="137"/>
      <c r="AA9206" s="119"/>
      <c r="AB9206" s="119"/>
      <c r="AC9206" s="137"/>
      <c r="AD9206" s="137">
        <f>IF(AND(AC9206="",M9206=""),0,IF((AC9206=""),M9206,IF((M9206=""),AC9206,AC9206+M9206)))</f>
        <v>362925</v>
      </c>
      <c r="AE9206" s="137">
        <f>IF( (X9206=""),AD9206*1,AD9206*(X9206/100) )</f>
        <v>362925</v>
      </c>
      <c r="AF9206" s="137">
        <v>0</v>
      </c>
      <c r="AG9206" s="137">
        <f>IF((AF9206-AE9206) &gt; 1,0,IF((AF9206-AE9206)&lt;0,AE9206-AF9206,AF9206-AE9206))</f>
        <v>362925</v>
      </c>
      <c r="AH9206" s="137">
        <v>0.01</v>
      </c>
    </row>
    <row r="9207" spans="1:34" s="173" customFormat="1" x14ac:dyDescent="0.55000000000000004">
      <c r="A9207" s="122"/>
      <c r="B9207" s="123"/>
      <c r="C9207" s="123"/>
      <c r="D9207" s="135"/>
      <c r="E9207" s="123"/>
      <c r="F9207" s="123"/>
      <c r="G9207" s="123"/>
      <c r="H9207" s="123"/>
      <c r="I9207" s="136"/>
      <c r="J9207" s="123"/>
      <c r="K9207" s="137"/>
      <c r="L9207" s="137" t="s">
        <v>63</v>
      </c>
      <c r="M9207" s="137">
        <f>SUM(M9204:M9206)</f>
        <v>785460</v>
      </c>
      <c r="N9207" s="123"/>
      <c r="O9207" s="108"/>
      <c r="P9207" s="138"/>
      <c r="Q9207" s="108"/>
      <c r="R9207" s="108"/>
      <c r="S9207" s="139"/>
      <c r="T9207" s="123"/>
      <c r="U9207" s="123"/>
      <c r="V9207" s="123"/>
      <c r="W9207" s="137"/>
      <c r="X9207" s="136"/>
      <c r="Y9207" s="137"/>
      <c r="Z9207" s="137"/>
      <c r="AA9207" s="119"/>
      <c r="AB9207" s="119"/>
      <c r="AC9207" s="137"/>
      <c r="AD9207" s="137"/>
      <c r="AE9207" s="137">
        <f>SUM(AE9204:AE9206)</f>
        <v>1437815.1</v>
      </c>
      <c r="AF9207" s="137"/>
      <c r="AG9207" s="137">
        <f>SUM(AG9204:AG9206)</f>
        <v>785460</v>
      </c>
      <c r="AH9207" s="137"/>
    </row>
    <row r="9208" spans="1:34" s="173" customFormat="1" x14ac:dyDescent="0.55000000000000004">
      <c r="A9208" s="122" t="s">
        <v>12532</v>
      </c>
      <c r="B9208" s="123">
        <v>4297</v>
      </c>
      <c r="C9208" s="123">
        <v>5853</v>
      </c>
      <c r="D9208" s="135" t="s">
        <v>12533</v>
      </c>
      <c r="E9208" s="123" t="s">
        <v>34</v>
      </c>
      <c r="F9208" s="123">
        <v>3763</v>
      </c>
      <c r="G9208" s="123">
        <v>0</v>
      </c>
      <c r="H9208" s="123">
        <v>0</v>
      </c>
      <c r="I9208" s="136">
        <v>23</v>
      </c>
      <c r="J9208" s="123" t="s">
        <v>68</v>
      </c>
      <c r="K9208" s="137">
        <f>((G9208*400)+(H9208*100))+I9208</f>
        <v>23</v>
      </c>
      <c r="L9208" s="137">
        <v>450</v>
      </c>
      <c r="M9208" s="137">
        <f>K9208*L9208</f>
        <v>10350</v>
      </c>
      <c r="N9208" s="123"/>
      <c r="O9208" s="108"/>
      <c r="P9208" s="138"/>
      <c r="Q9208" s="108"/>
      <c r="R9208" s="108"/>
      <c r="S9208" s="139"/>
      <c r="T9208" s="123"/>
      <c r="U9208" s="123"/>
      <c r="V9208" s="123"/>
      <c r="W9208" s="137"/>
      <c r="X9208" s="136"/>
      <c r="Y9208" s="137"/>
      <c r="Z9208" s="137"/>
      <c r="AA9208" s="119"/>
      <c r="AB9208" s="119"/>
      <c r="AC9208" s="137"/>
      <c r="AD9208" s="137">
        <f>IF(AND(AC9208="",M9208=""),0,IF((AC9208=""),M9208,IF((M9208=""),AC9208,AC9208+M9208)))</f>
        <v>10350</v>
      </c>
      <c r="AE9208" s="137">
        <f>IF( (X9208=""),AD9208*1,AD9208*(X9208/100) )</f>
        <v>10350</v>
      </c>
      <c r="AF9208" s="137">
        <v>0</v>
      </c>
      <c r="AG9208" s="137">
        <f>IF((AF9208-AE9208) &gt; 1,0,IF((AF9208-AE9208)&lt;0,AE9208-AF9208,AF9208-AE9208))</f>
        <v>10350</v>
      </c>
      <c r="AH9208" s="137">
        <v>0.3</v>
      </c>
    </row>
    <row r="9209" spans="1:34" s="173" customFormat="1" x14ac:dyDescent="0.55000000000000004">
      <c r="A9209" s="122"/>
      <c r="B9209" s="123">
        <v>4298</v>
      </c>
      <c r="C9209" s="123">
        <v>5827</v>
      </c>
      <c r="D9209" s="135" t="s">
        <v>12534</v>
      </c>
      <c r="E9209" s="123" t="s">
        <v>34</v>
      </c>
      <c r="F9209" s="123">
        <v>3764</v>
      </c>
      <c r="G9209" s="123">
        <v>0</v>
      </c>
      <c r="H9209" s="123">
        <v>3</v>
      </c>
      <c r="I9209" s="136">
        <v>12</v>
      </c>
      <c r="J9209" s="123" t="s">
        <v>35</v>
      </c>
      <c r="K9209" s="137">
        <f>((G9209*400)+(H9209*100))+I9209</f>
        <v>312</v>
      </c>
      <c r="L9209" s="137">
        <v>450</v>
      </c>
      <c r="M9209" s="137">
        <f>K9209*L9209</f>
        <v>140400</v>
      </c>
      <c r="N9209" s="123">
        <v>1</v>
      </c>
      <c r="O9209" s="108" t="s">
        <v>12530</v>
      </c>
      <c r="P9209" s="138">
        <v>1570800006235</v>
      </c>
      <c r="Q9209" s="108" t="s">
        <v>12531</v>
      </c>
      <c r="R9209" s="108" t="s">
        <v>12535</v>
      </c>
      <c r="S9209" s="139" t="s">
        <v>12536</v>
      </c>
      <c r="T9209" s="123" t="s">
        <v>51</v>
      </c>
      <c r="U9209" s="123" t="s">
        <v>45</v>
      </c>
      <c r="V9209" s="123" t="s">
        <v>52</v>
      </c>
      <c r="W9209" s="137">
        <v>600</v>
      </c>
      <c r="X9209" s="136">
        <v>89.37</v>
      </c>
      <c r="Y9209" s="137">
        <v>6750</v>
      </c>
      <c r="Z9209" s="137">
        <f>W9209*Y9209</f>
        <v>4050000</v>
      </c>
      <c r="AA9209" s="119">
        <v>7</v>
      </c>
      <c r="AB9209" s="119">
        <v>7</v>
      </c>
      <c r="AC9209" s="137">
        <f>(Z9209*(100-AB9209))/100</f>
        <v>3766500</v>
      </c>
      <c r="AD9209" s="137">
        <f>IF(AND(AC9209="",M9209=""),0,IF((AC9209=""),M9209, IF( (M9209=""),AC9209,SUM(AC9209:AC9212)+M9209)))</f>
        <v>3906900</v>
      </c>
      <c r="AE9209" s="137">
        <f>IF( (X9209=""),AD9209*1,AD9209*(X9209/100) )</f>
        <v>3491596.5300000003</v>
      </c>
      <c r="AF9209" s="137">
        <v>50000000</v>
      </c>
      <c r="AG9209" s="137">
        <f>IF((AF9209-AE9209) &gt; 1,0,IF((AF9209-AE9209)&lt;0,AE9209-AF9209,AF9209-AE9209))</f>
        <v>0</v>
      </c>
      <c r="AH9209" s="137">
        <v>0.02</v>
      </c>
    </row>
    <row r="9210" spans="1:34" s="173" customFormat="1" x14ac:dyDescent="0.55000000000000004">
      <c r="A9210" s="122"/>
      <c r="B9210" s="123"/>
      <c r="C9210" s="123"/>
      <c r="D9210" s="135"/>
      <c r="E9210" s="123"/>
      <c r="F9210" s="123"/>
      <c r="G9210" s="123"/>
      <c r="H9210" s="123"/>
      <c r="I9210" s="136"/>
      <c r="J9210" s="123"/>
      <c r="K9210" s="137"/>
      <c r="L9210" s="137"/>
      <c r="M9210" s="137"/>
      <c r="N9210" s="123">
        <v>2</v>
      </c>
      <c r="O9210" s="108" t="s">
        <v>12530</v>
      </c>
      <c r="P9210" s="138">
        <v>1570800006235</v>
      </c>
      <c r="Q9210" s="108" t="s">
        <v>12531</v>
      </c>
      <c r="R9210" s="108" t="s">
        <v>12535</v>
      </c>
      <c r="S9210" s="139" t="s">
        <v>12537</v>
      </c>
      <c r="T9210" s="123" t="s">
        <v>55</v>
      </c>
      <c r="U9210" s="123" t="s">
        <v>45</v>
      </c>
      <c r="V9210" s="123" t="s">
        <v>52</v>
      </c>
      <c r="W9210" s="137">
        <v>71.400000000000006</v>
      </c>
      <c r="X9210" s="136">
        <v>10.63</v>
      </c>
      <c r="Y9210" s="137">
        <v>0</v>
      </c>
      <c r="Z9210" s="137">
        <f>W9210*Y9210</f>
        <v>0</v>
      </c>
      <c r="AA9210" s="119">
        <v>7</v>
      </c>
      <c r="AB9210" s="119">
        <v>7</v>
      </c>
      <c r="AC9210" s="137">
        <f>(Z9210*(100-AB9210))/100</f>
        <v>0</v>
      </c>
      <c r="AD9210" s="137">
        <f>IF(AND(AC9210="",M9209=""),0,IF((AC9210=""),M9209, IF( (M9209=""),AC9210,SUM(AC9209:AC9212)+M9209)))</f>
        <v>3906900</v>
      </c>
      <c r="AE9210" s="137">
        <f>IF( (X9210=""),AD9210*1,AD9210*(X9210/100) )</f>
        <v>415303.47000000003</v>
      </c>
      <c r="AF9210" s="137">
        <v>50000000</v>
      </c>
      <c r="AG9210" s="137">
        <f>IF((AF9210-AE9210) &gt; 1,0,IF((AF9210-AE9210)&lt;0,AE9210-AF9210,AF9210-AE9210))</f>
        <v>0</v>
      </c>
      <c r="AH9210" s="137">
        <v>0.02</v>
      </c>
    </row>
    <row r="9211" spans="1:34" s="173" customFormat="1" x14ac:dyDescent="0.55000000000000004">
      <c r="A9211" s="122"/>
      <c r="B9211" s="123">
        <v>4299</v>
      </c>
      <c r="C9211" s="123">
        <v>5825</v>
      </c>
      <c r="D9211" s="135" t="s">
        <v>12538</v>
      </c>
      <c r="E9211" s="123" t="s">
        <v>34</v>
      </c>
      <c r="F9211" s="123">
        <v>3765</v>
      </c>
      <c r="G9211" s="123">
        <v>0</v>
      </c>
      <c r="H9211" s="123">
        <v>0</v>
      </c>
      <c r="I9211" s="136">
        <v>57</v>
      </c>
      <c r="J9211" s="123" t="s">
        <v>68</v>
      </c>
      <c r="K9211" s="137">
        <f>((G9211*400)+(H9211*100))+I9211</f>
        <v>57</v>
      </c>
      <c r="L9211" s="137">
        <v>1250</v>
      </c>
      <c r="M9211" s="137">
        <f>K9211*L9211</f>
        <v>71250</v>
      </c>
      <c r="N9211" s="123"/>
      <c r="O9211" s="108"/>
      <c r="P9211" s="138"/>
      <c r="Q9211" s="108"/>
      <c r="R9211" s="108"/>
      <c r="S9211" s="139"/>
      <c r="T9211" s="123"/>
      <c r="U9211" s="123"/>
      <c r="V9211" s="123"/>
      <c r="W9211" s="137"/>
      <c r="X9211" s="136"/>
      <c r="Y9211" s="137"/>
      <c r="Z9211" s="137"/>
      <c r="AA9211" s="119"/>
      <c r="AB9211" s="119"/>
      <c r="AC9211" s="137"/>
      <c r="AD9211" s="137">
        <f>IF(AND(AC9211="",M9211=""),0,IF((AC9211=""),M9211,IF((M9211=""),AC9211,AC9211+M9211)))</f>
        <v>71250</v>
      </c>
      <c r="AE9211" s="137">
        <f>IF( (X9211=""),AD9211*1,AD9211*(X9211/100) )</f>
        <v>71250</v>
      </c>
      <c r="AF9211" s="137">
        <v>0</v>
      </c>
      <c r="AG9211" s="137">
        <f>IF((AF9211-AE9211) &gt; 1,0,IF((AF9211-AE9211)&lt;0,AE9211-AF9211,AF9211-AE9211))</f>
        <v>71250</v>
      </c>
      <c r="AH9211" s="137">
        <v>0.3</v>
      </c>
    </row>
    <row r="9212" spans="1:34" s="173" customFormat="1" x14ac:dyDescent="0.55000000000000004">
      <c r="A9212" s="122"/>
      <c r="B9212" s="123"/>
      <c r="C9212" s="123"/>
      <c r="D9212" s="135"/>
      <c r="E9212" s="123"/>
      <c r="F9212" s="123"/>
      <c r="G9212" s="123"/>
      <c r="H9212" s="123"/>
      <c r="I9212" s="136"/>
      <c r="J9212" s="123"/>
      <c r="K9212" s="137"/>
      <c r="L9212" s="137" t="s">
        <v>63</v>
      </c>
      <c r="M9212" s="137">
        <f>SUM(M9208:M9211)</f>
        <v>222000</v>
      </c>
      <c r="N9212" s="123"/>
      <c r="O9212" s="108"/>
      <c r="P9212" s="138"/>
      <c r="Q9212" s="108"/>
      <c r="R9212" s="108"/>
      <c r="S9212" s="139"/>
      <c r="T9212" s="123"/>
      <c r="U9212" s="123"/>
      <c r="V9212" s="123"/>
      <c r="W9212" s="137"/>
      <c r="X9212" s="136"/>
      <c r="Y9212" s="137"/>
      <c r="Z9212" s="137"/>
      <c r="AA9212" s="119"/>
      <c r="AB9212" s="119"/>
      <c r="AC9212" s="137"/>
      <c r="AD9212" s="137"/>
      <c r="AE9212" s="137">
        <f>SUM(AE9208:AE9211)</f>
        <v>3988500.0000000005</v>
      </c>
      <c r="AF9212" s="137"/>
      <c r="AG9212" s="137">
        <f>SUM(AG9208:AG9211)</f>
        <v>81600</v>
      </c>
      <c r="AH9212" s="137"/>
    </row>
    <row r="9213" spans="1:34" s="173" customFormat="1" x14ac:dyDescent="0.55000000000000004">
      <c r="A9213" s="122" t="s">
        <v>12542</v>
      </c>
      <c r="B9213" s="123">
        <v>4301</v>
      </c>
      <c r="C9213" s="123">
        <v>7379</v>
      </c>
      <c r="D9213" s="135" t="s">
        <v>12543</v>
      </c>
      <c r="E9213" s="123" t="s">
        <v>34</v>
      </c>
      <c r="F9213" s="123">
        <v>6316</v>
      </c>
      <c r="G9213" s="123">
        <v>0</v>
      </c>
      <c r="H9213" s="123">
        <v>1</v>
      </c>
      <c r="I9213" s="136">
        <v>43</v>
      </c>
      <c r="J9213" s="123" t="s">
        <v>35</v>
      </c>
      <c r="K9213" s="137">
        <f>((G9213*400)+(H9213*100))+I9213</f>
        <v>143</v>
      </c>
      <c r="L9213" s="137">
        <v>1000</v>
      </c>
      <c r="M9213" s="137">
        <f>K9213*L9213</f>
        <v>143000</v>
      </c>
      <c r="N9213" s="123">
        <v>1</v>
      </c>
      <c r="O9213" s="108" t="s">
        <v>12540</v>
      </c>
      <c r="P9213" s="138">
        <v>3570800016220</v>
      </c>
      <c r="Q9213" s="108" t="s">
        <v>12541</v>
      </c>
      <c r="R9213" s="108" t="s">
        <v>12544</v>
      </c>
      <c r="S9213" s="139" t="s">
        <v>12545</v>
      </c>
      <c r="T9213" s="123" t="s">
        <v>51</v>
      </c>
      <c r="U9213" s="123" t="s">
        <v>45</v>
      </c>
      <c r="V9213" s="123" t="s">
        <v>52</v>
      </c>
      <c r="W9213" s="137">
        <v>310.2</v>
      </c>
      <c r="X9213" s="136">
        <v>71.13</v>
      </c>
      <c r="Y9213" s="137">
        <v>6750</v>
      </c>
      <c r="Z9213" s="137">
        <f>W9213*Y9213</f>
        <v>2093850</v>
      </c>
      <c r="AA9213" s="119">
        <v>6</v>
      </c>
      <c r="AB9213" s="119">
        <v>6</v>
      </c>
      <c r="AC9213" s="137">
        <f>(Z9213*(100-AB9213))/100</f>
        <v>1968219</v>
      </c>
      <c r="AD9213" s="137">
        <f>IF(AND(AC9213="",M9213=""),0,IF((AC9213=""),M9213, IF( (M9213=""),AC9213,SUM(AC9213:AC9220)+M9213)))</f>
        <v>2505284</v>
      </c>
      <c r="AE9213" s="137">
        <f>IF( (X9213=""),AD9213*1,AD9213*(X9213/100) )</f>
        <v>1782008.5091999997</v>
      </c>
      <c r="AF9213" s="137">
        <v>50000000</v>
      </c>
      <c r="AG9213" s="137">
        <f>IF((AF9213-AE9213) &gt; 1,0,IF((AF9213-AE9213)&lt;0,AE9213-AF9213,AF9213-AE9213))</f>
        <v>0</v>
      </c>
      <c r="AH9213" s="137">
        <v>0.02</v>
      </c>
    </row>
    <row r="9214" spans="1:34" s="173" customFormat="1" x14ac:dyDescent="0.55000000000000004">
      <c r="A9214" s="122"/>
      <c r="B9214" s="123"/>
      <c r="C9214" s="123"/>
      <c r="D9214" s="135"/>
      <c r="E9214" s="123"/>
      <c r="F9214" s="123"/>
      <c r="G9214" s="123"/>
      <c r="H9214" s="123"/>
      <c r="I9214" s="136"/>
      <c r="J9214" s="123"/>
      <c r="K9214" s="137"/>
      <c r="L9214" s="137"/>
      <c r="M9214" s="137"/>
      <c r="N9214" s="123">
        <v>2</v>
      </c>
      <c r="O9214" s="108" t="s">
        <v>12540</v>
      </c>
      <c r="P9214" s="138">
        <v>3570800016220</v>
      </c>
      <c r="Q9214" s="108" t="s">
        <v>12541</v>
      </c>
      <c r="R9214" s="108" t="s">
        <v>12544</v>
      </c>
      <c r="S9214" s="139" t="s">
        <v>12546</v>
      </c>
      <c r="T9214" s="123" t="s">
        <v>51</v>
      </c>
      <c r="U9214" s="123" t="s">
        <v>45</v>
      </c>
      <c r="V9214" s="123" t="s">
        <v>52</v>
      </c>
      <c r="W9214" s="137">
        <v>83.4</v>
      </c>
      <c r="X9214" s="136">
        <v>19.12</v>
      </c>
      <c r="Y9214" s="137">
        <v>6750</v>
      </c>
      <c r="Z9214" s="137">
        <f>W9214*Y9214</f>
        <v>562950</v>
      </c>
      <c r="AA9214" s="119">
        <v>20</v>
      </c>
      <c r="AB9214" s="119">
        <v>30</v>
      </c>
      <c r="AC9214" s="137">
        <f>(Z9214*(100-AB9214))/100</f>
        <v>394065</v>
      </c>
      <c r="AD9214" s="137">
        <f>IF(AND(AC9214="",M9213=""),0,IF((AC9214=""),M9213, IF( (M9213=""),AC9214,SUM(AC9213:AC9220)+M9213)))</f>
        <v>2505284</v>
      </c>
      <c r="AE9214" s="137">
        <f>IF( (X9214=""),AD9214*1,AD9214*(X9214/100) )</f>
        <v>479010.30080000003</v>
      </c>
      <c r="AF9214" s="137">
        <v>50000000</v>
      </c>
      <c r="AG9214" s="137">
        <f>IF((AF9214-AE9214) &gt; 1,0,IF((AF9214-AE9214)&lt;0,AE9214-AF9214,AF9214-AE9214))</f>
        <v>0</v>
      </c>
      <c r="AH9214" s="137">
        <v>0.02</v>
      </c>
    </row>
    <row r="9215" spans="1:34" s="173" customFormat="1" x14ac:dyDescent="0.55000000000000004">
      <c r="A9215" s="122"/>
      <c r="B9215" s="123"/>
      <c r="C9215" s="123"/>
      <c r="D9215" s="135"/>
      <c r="E9215" s="123"/>
      <c r="F9215" s="123"/>
      <c r="G9215" s="123"/>
      <c r="H9215" s="123"/>
      <c r="I9215" s="136"/>
      <c r="J9215" s="123"/>
      <c r="K9215" s="137"/>
      <c r="L9215" s="137"/>
      <c r="M9215" s="137"/>
      <c r="N9215" s="123">
        <v>3</v>
      </c>
      <c r="O9215" s="108" t="s">
        <v>12540</v>
      </c>
      <c r="P9215" s="138">
        <v>3570800016220</v>
      </c>
      <c r="Q9215" s="108" t="s">
        <v>12541</v>
      </c>
      <c r="R9215" s="108" t="s">
        <v>12544</v>
      </c>
      <c r="S9215" s="139" t="s">
        <v>12547</v>
      </c>
      <c r="T9215" s="123" t="s">
        <v>55</v>
      </c>
      <c r="U9215" s="123" t="s">
        <v>45</v>
      </c>
      <c r="V9215" s="123" t="s">
        <v>52</v>
      </c>
      <c r="W9215" s="137">
        <v>42.5</v>
      </c>
      <c r="X9215" s="136">
        <v>9.75</v>
      </c>
      <c r="Y9215" s="137">
        <v>0</v>
      </c>
      <c r="Z9215" s="137">
        <f>W9215*Y9215</f>
        <v>0</v>
      </c>
      <c r="AA9215" s="119">
        <v>6</v>
      </c>
      <c r="AB9215" s="119">
        <v>6</v>
      </c>
      <c r="AC9215" s="137">
        <f>(Z9215*(100-AB9215))/100</f>
        <v>0</v>
      </c>
      <c r="AD9215" s="137">
        <f>IF(AND(AC9215="",M9213=""),0,IF((AC9215=""),M9213, IF( (M9213=""),AC9215,SUM(AC9213:AC9220)+M9213)))</f>
        <v>2505284</v>
      </c>
      <c r="AE9215" s="137">
        <f>IF( (X9215=""),AD9215*1,AD9215*(X9215/100) )</f>
        <v>244265.19</v>
      </c>
      <c r="AF9215" s="137">
        <v>50000000</v>
      </c>
      <c r="AG9215" s="137">
        <f>IF((AF9215-AE9215) &gt; 1,0,IF((AF9215-AE9215)&lt;0,AE9215-AF9215,AF9215-AE9215))</f>
        <v>0</v>
      </c>
      <c r="AH9215" s="137">
        <v>0.02</v>
      </c>
    </row>
    <row r="9216" spans="1:34" s="173" customFormat="1" x14ac:dyDescent="0.55000000000000004">
      <c r="A9216" s="122"/>
      <c r="B9216" s="123"/>
      <c r="C9216" s="123"/>
      <c r="D9216" s="135"/>
      <c r="E9216" s="123"/>
      <c r="F9216" s="123"/>
      <c r="G9216" s="123"/>
      <c r="H9216" s="123"/>
      <c r="I9216" s="136"/>
      <c r="J9216" s="123"/>
      <c r="K9216" s="137"/>
      <c r="L9216" s="137" t="s">
        <v>63</v>
      </c>
      <c r="M9216" s="137">
        <f>SUM(M9213:M9215)</f>
        <v>143000</v>
      </c>
      <c r="N9216" s="123"/>
      <c r="O9216" s="108"/>
      <c r="P9216" s="138"/>
      <c r="Q9216" s="108"/>
      <c r="R9216" s="108"/>
      <c r="S9216" s="139"/>
      <c r="T9216" s="123"/>
      <c r="U9216" s="123"/>
      <c r="V9216" s="123"/>
      <c r="W9216" s="137"/>
      <c r="X9216" s="136"/>
      <c r="Y9216" s="137"/>
      <c r="Z9216" s="137"/>
      <c r="AA9216" s="119"/>
      <c r="AB9216" s="119"/>
      <c r="AC9216" s="137"/>
      <c r="AD9216" s="137"/>
      <c r="AE9216" s="137">
        <f>SUM(AE9213:AE9215)</f>
        <v>2505283.9999999995</v>
      </c>
      <c r="AF9216" s="137"/>
      <c r="AG9216" s="137">
        <f>SUM(AG9213:AG9215)</f>
        <v>0</v>
      </c>
      <c r="AH9216" s="137"/>
    </row>
    <row r="9217" spans="1:34" s="173" customFormat="1" x14ac:dyDescent="0.55000000000000004">
      <c r="A9217" s="122" t="s">
        <v>12550</v>
      </c>
      <c r="B9217" s="123">
        <v>4302</v>
      </c>
      <c r="C9217" s="123">
        <v>5847</v>
      </c>
      <c r="D9217" s="135" t="s">
        <v>12551</v>
      </c>
      <c r="E9217" s="123" t="s">
        <v>34</v>
      </c>
      <c r="F9217" s="123">
        <v>12308</v>
      </c>
      <c r="G9217" s="123">
        <v>0</v>
      </c>
      <c r="H9217" s="123">
        <v>2</v>
      </c>
      <c r="I9217" s="136">
        <v>36</v>
      </c>
      <c r="J9217" s="123" t="s">
        <v>38</v>
      </c>
      <c r="K9217" s="137">
        <f>((G9217*400)+(H9217*100))+I9217</f>
        <v>236</v>
      </c>
      <c r="L9217" s="137">
        <v>1250</v>
      </c>
      <c r="M9217" s="137">
        <f>K9217*L9217</f>
        <v>295000</v>
      </c>
      <c r="N9217" s="123">
        <v>1</v>
      </c>
      <c r="O9217" s="108" t="s">
        <v>12548</v>
      </c>
      <c r="P9217" s="138">
        <v>3570300552939</v>
      </c>
      <c r="Q9217" s="108" t="s">
        <v>12549</v>
      </c>
      <c r="R9217" s="108" t="s">
        <v>12552</v>
      </c>
      <c r="S9217" s="139" t="s">
        <v>12551</v>
      </c>
      <c r="T9217" s="123" t="s">
        <v>51</v>
      </c>
      <c r="U9217" s="123" t="s">
        <v>62</v>
      </c>
      <c r="V9217" s="123"/>
      <c r="W9217" s="137"/>
      <c r="X9217" s="136"/>
      <c r="Y9217" s="137"/>
      <c r="Z9217" s="137"/>
      <c r="AA9217" s="119"/>
      <c r="AB9217" s="119"/>
      <c r="AC9217" s="137"/>
      <c r="AD9217" s="137">
        <f>IF(AND(AC9217="",M9217=""),0,IF((AC9217=""),M9217,IF((M9217=""),AC9217,AC9217+M9217)))</f>
        <v>295000</v>
      </c>
      <c r="AE9217" s="137">
        <f>IF( (X9217=""),AD9217*1,AD9217*(X9217/100) )</f>
        <v>295000</v>
      </c>
      <c r="AF9217" s="137">
        <v>50000000</v>
      </c>
      <c r="AG9217" s="137">
        <f>IF((AF9217-AE9217) &gt; 1,0,IF((AF9217-AE9217)&lt;0,AE9217-AF9217,AF9217-AE9217))</f>
        <v>0</v>
      </c>
      <c r="AH9217" s="137">
        <v>0.01</v>
      </c>
    </row>
    <row r="9218" spans="1:34" s="173" customFormat="1" x14ac:dyDescent="0.55000000000000004">
      <c r="A9218" s="122"/>
      <c r="B9218" s="123"/>
      <c r="C9218" s="123"/>
      <c r="D9218" s="135"/>
      <c r="E9218" s="123"/>
      <c r="F9218" s="123"/>
      <c r="G9218" s="123"/>
      <c r="H9218" s="123"/>
      <c r="I9218" s="136"/>
      <c r="J9218" s="123"/>
      <c r="K9218" s="137"/>
      <c r="L9218" s="137" t="s">
        <v>63</v>
      </c>
      <c r="M9218" s="137">
        <f>SUM(M9217:M9217)</f>
        <v>295000</v>
      </c>
      <c r="N9218" s="123"/>
      <c r="O9218" s="108"/>
      <c r="P9218" s="138"/>
      <c r="Q9218" s="108"/>
      <c r="R9218" s="108"/>
      <c r="S9218" s="139"/>
      <c r="T9218" s="123"/>
      <c r="U9218" s="123"/>
      <c r="V9218" s="123"/>
      <c r="W9218" s="137"/>
      <c r="X9218" s="136"/>
      <c r="Y9218" s="137"/>
      <c r="Z9218" s="137"/>
      <c r="AA9218" s="119"/>
      <c r="AB9218" s="119"/>
      <c r="AC9218" s="137"/>
      <c r="AD9218" s="137"/>
      <c r="AE9218" s="137">
        <f>SUM(AE9217:AE9217)</f>
        <v>295000</v>
      </c>
      <c r="AF9218" s="137"/>
      <c r="AG9218" s="137">
        <f>SUM(AG9217:AG9217)</f>
        <v>0</v>
      </c>
      <c r="AH9218" s="137"/>
    </row>
    <row r="9219" spans="1:34" s="99" customFormat="1" x14ac:dyDescent="0.55000000000000004">
      <c r="A9219" s="122" t="s">
        <v>12553</v>
      </c>
      <c r="B9219" s="109">
        <v>4338</v>
      </c>
      <c r="C9219" s="102">
        <v>6084</v>
      </c>
      <c r="D9219" s="90" t="s">
        <v>12554</v>
      </c>
      <c r="E9219" s="102" t="s">
        <v>37</v>
      </c>
      <c r="F9219" s="102">
        <v>5447</v>
      </c>
      <c r="G9219" s="102">
        <v>0</v>
      </c>
      <c r="H9219" s="102">
        <v>0</v>
      </c>
      <c r="I9219" s="98">
        <v>13.5</v>
      </c>
      <c r="J9219" s="102" t="s">
        <v>62</v>
      </c>
      <c r="K9219" s="94">
        <f>((G9219*400)+(H9219*100))+I9219</f>
        <v>13.5</v>
      </c>
      <c r="L9219" s="94">
        <v>800</v>
      </c>
      <c r="M9219" s="94">
        <f>K9219*L9219</f>
        <v>10800</v>
      </c>
      <c r="N9219" s="102"/>
      <c r="O9219" s="111"/>
      <c r="P9219" s="96"/>
      <c r="Q9219" s="111"/>
      <c r="R9219" s="111"/>
      <c r="S9219" s="97"/>
      <c r="T9219" s="102"/>
      <c r="U9219" s="102"/>
      <c r="V9219" s="102"/>
      <c r="W9219" s="94"/>
      <c r="X9219" s="98"/>
      <c r="Y9219" s="94"/>
      <c r="Z9219" s="94"/>
      <c r="AA9219" s="89"/>
      <c r="AB9219" s="89"/>
      <c r="AC9219" s="94"/>
      <c r="AD9219" s="94">
        <f>IF(AND(AC9219="",M9219=""),0,IF((AC9219=""),M9219,IF((M9219=""),AC9219,AC9219+M9219)))</f>
        <v>10800</v>
      </c>
      <c r="AE9219" s="94">
        <f>IF( (X9219=""),AD9219*1,AD9219*(X9219/100) )</f>
        <v>10800</v>
      </c>
      <c r="AF9219" s="94">
        <v>0</v>
      </c>
      <c r="AG9219" s="94">
        <f>IF((AF9219-AE9219) &gt; 1,0,IF((AF9219-AE9219)&lt;0,AE9219-AF9219,AF9219-AE9219))</f>
        <v>10800</v>
      </c>
      <c r="AH9219" s="94">
        <v>0.3</v>
      </c>
    </row>
    <row r="9220" spans="1:34" s="99" customFormat="1" x14ac:dyDescent="0.55000000000000004">
      <c r="A9220" s="122"/>
      <c r="B9220" s="109"/>
      <c r="C9220" s="102"/>
      <c r="D9220" s="90"/>
      <c r="E9220" s="102" t="s">
        <v>37</v>
      </c>
      <c r="F9220" s="102"/>
      <c r="G9220" s="102">
        <v>7</v>
      </c>
      <c r="H9220" s="102">
        <v>0</v>
      </c>
      <c r="I9220" s="98">
        <v>9.5</v>
      </c>
      <c r="J9220" s="102" t="s">
        <v>38</v>
      </c>
      <c r="K9220" s="94">
        <f>((G9220*400)+(H9220*100))+I9220</f>
        <v>2809.5</v>
      </c>
      <c r="L9220" s="94">
        <v>800</v>
      </c>
      <c r="M9220" s="94">
        <f>K9220*L9220</f>
        <v>2247600</v>
      </c>
      <c r="N9220" s="102"/>
      <c r="O9220" s="111"/>
      <c r="P9220" s="96"/>
      <c r="Q9220" s="111"/>
      <c r="R9220" s="111"/>
      <c r="S9220" s="97"/>
      <c r="T9220" s="102"/>
      <c r="U9220" s="102"/>
      <c r="V9220" s="102"/>
      <c r="W9220" s="94"/>
      <c r="X9220" s="98"/>
      <c r="Y9220" s="94"/>
      <c r="Z9220" s="94"/>
      <c r="AA9220" s="89"/>
      <c r="AB9220" s="89"/>
      <c r="AC9220" s="94"/>
      <c r="AD9220" s="94">
        <f>IF(AND(AC9220="",M9220=""),0,IF((AC9220=""),M9220,IF((M9220=""),AC9220,AC9220+M9220)))</f>
        <v>2247600</v>
      </c>
      <c r="AE9220" s="94">
        <f>IF( (X9220=""),AD9220*1,AD9220*(X9220/100) )</f>
        <v>2247600</v>
      </c>
      <c r="AF9220" s="94">
        <v>0</v>
      </c>
      <c r="AG9220" s="94">
        <f>IF((AF9220-AE9220) &gt; 1,0,IF((AF9220-AE9220)&lt;0,AE9220-AF9220,AF9220-AE9220))</f>
        <v>2247600</v>
      </c>
      <c r="AH9220" s="94">
        <v>0.01</v>
      </c>
    </row>
    <row r="9221" spans="1:34" s="99" customFormat="1" x14ac:dyDescent="0.55000000000000004">
      <c r="A9221" s="122"/>
      <c r="B9221" s="109"/>
      <c r="C9221" s="102"/>
      <c r="D9221" s="90"/>
      <c r="E9221" s="102"/>
      <c r="F9221" s="102"/>
      <c r="G9221" s="102"/>
      <c r="H9221" s="102"/>
      <c r="I9221" s="98"/>
      <c r="J9221" s="102"/>
      <c r="K9221" s="94"/>
      <c r="L9221" s="94" t="s">
        <v>63</v>
      </c>
      <c r="M9221" s="94">
        <f>SUM(M9219:M9220)</f>
        <v>2258400</v>
      </c>
      <c r="N9221" s="102"/>
      <c r="O9221" s="111"/>
      <c r="P9221" s="96"/>
      <c r="Q9221" s="111"/>
      <c r="R9221" s="111"/>
      <c r="S9221" s="97"/>
      <c r="T9221" s="102"/>
      <c r="U9221" s="102"/>
      <c r="V9221" s="102"/>
      <c r="W9221" s="94"/>
      <c r="X9221" s="98"/>
      <c r="Y9221" s="94"/>
      <c r="Z9221" s="94"/>
      <c r="AA9221" s="89"/>
      <c r="AB9221" s="89"/>
      <c r="AC9221" s="94"/>
      <c r="AD9221" s="94"/>
      <c r="AE9221" s="94">
        <f>SUM(AE9219:AE9220)</f>
        <v>2258400</v>
      </c>
      <c r="AF9221" s="94"/>
      <c r="AG9221" s="94">
        <f>SUM(AG9219:AG9220)</f>
        <v>2258400</v>
      </c>
      <c r="AH9221" s="94"/>
    </row>
    <row r="9222" spans="1:34" s="45" customFormat="1" ht="23.25" x14ac:dyDescent="0.55000000000000004">
      <c r="A9222" s="35" t="s">
        <v>12555</v>
      </c>
      <c r="B9222" s="71">
        <v>4456</v>
      </c>
      <c r="C9222" s="42">
        <v>9914</v>
      </c>
      <c r="D9222" s="41"/>
      <c r="E9222" s="42" t="s">
        <v>37</v>
      </c>
      <c r="F9222" s="42"/>
      <c r="G9222" s="42">
        <v>5</v>
      </c>
      <c r="H9222" s="42">
        <v>0</v>
      </c>
      <c r="I9222" s="64">
        <v>7</v>
      </c>
      <c r="J9222" s="42" t="s">
        <v>38</v>
      </c>
      <c r="K9222" s="44">
        <f>((G9222*400)+(H9222*100))+I9222</f>
        <v>2007</v>
      </c>
      <c r="L9222" s="44">
        <v>225</v>
      </c>
      <c r="M9222" s="44">
        <f>K9222*L9222</f>
        <v>451575</v>
      </c>
      <c r="N9222" s="42"/>
      <c r="O9222" s="65"/>
      <c r="P9222" s="66"/>
      <c r="Q9222" s="65"/>
      <c r="R9222" s="65"/>
      <c r="S9222" s="67"/>
      <c r="T9222" s="42"/>
      <c r="U9222" s="42"/>
      <c r="V9222" s="42"/>
      <c r="W9222" s="44"/>
      <c r="X9222" s="64"/>
      <c r="Y9222" s="44"/>
      <c r="Z9222" s="44"/>
      <c r="AA9222" s="40"/>
      <c r="AB9222" s="40"/>
      <c r="AC9222" s="44"/>
      <c r="AD9222" s="44">
        <f>IF(AND(AC9222="",M9222=""),0,IF((AC9222=""),M9222,IF((M9222=""),AC9222,AC9222+M9222)))</f>
        <v>451575</v>
      </c>
      <c r="AE9222" s="44">
        <f>IF( (X9222=""),AD9222*1,AD9222*(X9222/100) )</f>
        <v>451575</v>
      </c>
      <c r="AF9222" s="44">
        <v>0</v>
      </c>
      <c r="AG9222" s="44">
        <f>IF((AF9222-AE9222) &gt; 1,0,IF((AF9222-AE9222)&lt;0,AE9222-AF9222,AF9222-AE9222))</f>
        <v>451575</v>
      </c>
      <c r="AH9222" s="44">
        <v>0.01</v>
      </c>
    </row>
    <row r="9223" spans="1:34" s="45" customFormat="1" ht="23.25" x14ac:dyDescent="0.55000000000000004">
      <c r="A9223" s="35"/>
      <c r="B9223" s="71">
        <v>4457</v>
      </c>
      <c r="C9223" s="42">
        <v>9671</v>
      </c>
      <c r="D9223" s="41" t="s">
        <v>12556</v>
      </c>
      <c r="E9223" s="42" t="s">
        <v>34</v>
      </c>
      <c r="F9223" s="42">
        <v>5302</v>
      </c>
      <c r="G9223" s="42">
        <v>30</v>
      </c>
      <c r="H9223" s="42">
        <v>2</v>
      </c>
      <c r="I9223" s="64">
        <v>82</v>
      </c>
      <c r="J9223" s="42" t="s">
        <v>38</v>
      </c>
      <c r="K9223" s="44">
        <f>((G9223*400)+(H9223*100))+I9223</f>
        <v>12282</v>
      </c>
      <c r="L9223" s="44">
        <v>300</v>
      </c>
      <c r="M9223" s="44">
        <f>K9223*L9223</f>
        <v>3684600</v>
      </c>
      <c r="N9223" s="42"/>
      <c r="O9223" s="65"/>
      <c r="P9223" s="66"/>
      <c r="Q9223" s="65"/>
      <c r="R9223" s="65"/>
      <c r="S9223" s="67"/>
      <c r="T9223" s="42"/>
      <c r="U9223" s="42"/>
      <c r="V9223" s="42"/>
      <c r="W9223" s="44"/>
      <c r="X9223" s="64"/>
      <c r="Y9223" s="44"/>
      <c r="Z9223" s="44"/>
      <c r="AA9223" s="40"/>
      <c r="AB9223" s="40"/>
      <c r="AC9223" s="44"/>
      <c r="AD9223" s="44">
        <f>IF(AND(AC9223="",M9223=""),0,IF((AC9223=""),M9223,IF((M9223=""),AC9223,AC9223+M9223)))</f>
        <v>3684600</v>
      </c>
      <c r="AE9223" s="44">
        <f>IF( (X9223=""),AD9223*1,AD9223*(X9223/100) )</f>
        <v>3684600</v>
      </c>
      <c r="AF9223" s="44">
        <v>50000000</v>
      </c>
      <c r="AG9223" s="44">
        <f>IF((AF9223-AE9223) &gt; 1,0,IF((AF9223-AE9223)&lt;0,AE9223-AF9223,AF9223-AE9223))</f>
        <v>0</v>
      </c>
      <c r="AH9223" s="44">
        <v>0.01</v>
      </c>
    </row>
    <row r="9224" spans="1:34" s="45" customFormat="1" ht="23.25" x14ac:dyDescent="0.55000000000000004">
      <c r="A9224" s="35"/>
      <c r="B9224" s="71"/>
      <c r="C9224" s="42"/>
      <c r="D9224" s="41"/>
      <c r="E9224" s="42"/>
      <c r="F9224" s="42"/>
      <c r="G9224" s="42"/>
      <c r="H9224" s="42"/>
      <c r="I9224" s="64"/>
      <c r="J9224" s="42"/>
      <c r="K9224" s="44"/>
      <c r="L9224" s="44" t="s">
        <v>63</v>
      </c>
      <c r="M9224" s="44">
        <f>SUM(M9222:M9223)</f>
        <v>4136175</v>
      </c>
      <c r="N9224" s="42"/>
      <c r="O9224" s="65"/>
      <c r="P9224" s="66"/>
      <c r="Q9224" s="65"/>
      <c r="R9224" s="65"/>
      <c r="S9224" s="67"/>
      <c r="T9224" s="42"/>
      <c r="U9224" s="42"/>
      <c r="V9224" s="42"/>
      <c r="W9224" s="44"/>
      <c r="X9224" s="64"/>
      <c r="Y9224" s="44"/>
      <c r="Z9224" s="44"/>
      <c r="AA9224" s="40"/>
      <c r="AB9224" s="40"/>
      <c r="AC9224" s="44"/>
      <c r="AD9224" s="44"/>
      <c r="AE9224" s="44">
        <f>SUM(AE9222:AE9223)</f>
        <v>4136175</v>
      </c>
      <c r="AF9224" s="44"/>
      <c r="AG9224" s="44">
        <f>SUM(AG9222:AG9223)</f>
        <v>451575</v>
      </c>
      <c r="AH9224" s="44"/>
    </row>
    <row r="9225" spans="1:34" s="173" customFormat="1" x14ac:dyDescent="0.55000000000000004">
      <c r="A9225" s="122" t="s">
        <v>7478</v>
      </c>
      <c r="B9225" s="123">
        <v>4306</v>
      </c>
      <c r="C9225" s="123">
        <v>5472</v>
      </c>
      <c r="D9225" s="135" t="s">
        <v>12559</v>
      </c>
      <c r="E9225" s="123" t="s">
        <v>34</v>
      </c>
      <c r="F9225" s="123">
        <v>15920</v>
      </c>
      <c r="G9225" s="123">
        <v>0</v>
      </c>
      <c r="H9225" s="123">
        <v>1</v>
      </c>
      <c r="I9225" s="136">
        <v>42</v>
      </c>
      <c r="J9225" s="123" t="s">
        <v>35</v>
      </c>
      <c r="K9225" s="137">
        <f>((G9225*400)+(H9225*100))+I9225</f>
        <v>142</v>
      </c>
      <c r="L9225" s="137">
        <v>2425</v>
      </c>
      <c r="M9225" s="137">
        <f>K9225*L9225</f>
        <v>344350</v>
      </c>
      <c r="N9225" s="123">
        <v>1</v>
      </c>
      <c r="O9225" s="108" t="s">
        <v>12557</v>
      </c>
      <c r="P9225" s="138"/>
      <c r="Q9225" s="108" t="s">
        <v>12558</v>
      </c>
      <c r="R9225" s="108" t="s">
        <v>7489</v>
      </c>
      <c r="S9225" s="139" t="s">
        <v>12560</v>
      </c>
      <c r="T9225" s="123" t="s">
        <v>51</v>
      </c>
      <c r="U9225" s="123" t="s">
        <v>45</v>
      </c>
      <c r="V9225" s="123" t="s">
        <v>52</v>
      </c>
      <c r="W9225" s="137">
        <v>326.39999999999998</v>
      </c>
      <c r="X9225" s="136">
        <v>84.8</v>
      </c>
      <c r="Y9225" s="137">
        <v>6750</v>
      </c>
      <c r="Z9225" s="137">
        <f>W9225*Y9225</f>
        <v>2203200</v>
      </c>
      <c r="AA9225" s="119">
        <v>21</v>
      </c>
      <c r="AB9225" s="119">
        <v>32</v>
      </c>
      <c r="AC9225" s="137">
        <f>(Z9225*(100-AB9225))/100</f>
        <v>1498176</v>
      </c>
      <c r="AD9225" s="137">
        <f>IF(AND(AC9225="",M9225=""),0,IF((AC9225=""),M9225, IF( (M9225=""),AC9225,SUM(AC9225:AC9228)+M9225)))</f>
        <v>2145182.5</v>
      </c>
      <c r="AE9225" s="137">
        <f>IF( (X9225=""),AD9225*1,AD9225*(X9225/100) )</f>
        <v>1819114.76</v>
      </c>
      <c r="AF9225" s="137">
        <v>50000000</v>
      </c>
      <c r="AG9225" s="137">
        <f>IF((AF9225-AE9225) &gt; 1,0,IF((AF9225-AE9225)&lt;0,AE9225-AF9225,AF9225-AE9225))</f>
        <v>0</v>
      </c>
      <c r="AH9225" s="137">
        <v>0.02</v>
      </c>
    </row>
    <row r="9226" spans="1:34" s="173" customFormat="1" x14ac:dyDescent="0.55000000000000004">
      <c r="A9226" s="122"/>
      <c r="B9226" s="123"/>
      <c r="C9226" s="123"/>
      <c r="D9226" s="135"/>
      <c r="E9226" s="123"/>
      <c r="F9226" s="123"/>
      <c r="G9226" s="123"/>
      <c r="H9226" s="123"/>
      <c r="I9226" s="136"/>
      <c r="J9226" s="123"/>
      <c r="K9226" s="137"/>
      <c r="L9226" s="137"/>
      <c r="M9226" s="137"/>
      <c r="N9226" s="123">
        <v>2</v>
      </c>
      <c r="O9226" s="108" t="s">
        <v>12557</v>
      </c>
      <c r="P9226" s="138"/>
      <c r="Q9226" s="108" t="s">
        <v>12558</v>
      </c>
      <c r="R9226" s="108" t="s">
        <v>7489</v>
      </c>
      <c r="S9226" s="139" t="s">
        <v>12561</v>
      </c>
      <c r="T9226" s="123" t="s">
        <v>51</v>
      </c>
      <c r="U9226" s="123" t="s">
        <v>45</v>
      </c>
      <c r="V9226" s="123" t="s">
        <v>52</v>
      </c>
      <c r="W9226" s="137">
        <v>47.7</v>
      </c>
      <c r="X9226" s="136">
        <v>12.39</v>
      </c>
      <c r="Y9226" s="137">
        <v>6750</v>
      </c>
      <c r="Z9226" s="137">
        <f>W9226*Y9226</f>
        <v>321975</v>
      </c>
      <c r="AA9226" s="119">
        <v>6</v>
      </c>
      <c r="AB9226" s="119">
        <v>6</v>
      </c>
      <c r="AC9226" s="137">
        <f>(Z9226*(100-AB9226))/100</f>
        <v>302656.5</v>
      </c>
      <c r="AD9226" s="137">
        <f>IF(AND(AC9226="",M9225=""),0,IF((AC9226=""),M9225, IF( (M9225=""),AC9226,SUM(AC9225:AC9228)+M9225)))</f>
        <v>2145182.5</v>
      </c>
      <c r="AE9226" s="137">
        <f>IF( (X9226=""),AD9226*1,AD9226*(X9226/100) )</f>
        <v>265788.11175000004</v>
      </c>
      <c r="AF9226" s="137">
        <v>50000000</v>
      </c>
      <c r="AG9226" s="137">
        <f>IF((AF9226-AE9226) &gt; 1,0,IF((AF9226-AE9226)&lt;0,AE9226-AF9226,AF9226-AE9226))</f>
        <v>0</v>
      </c>
      <c r="AH9226" s="137">
        <v>0.02</v>
      </c>
    </row>
    <row r="9227" spans="1:34" s="173" customFormat="1" x14ac:dyDescent="0.55000000000000004">
      <c r="A9227" s="122"/>
      <c r="B9227" s="123"/>
      <c r="C9227" s="123"/>
      <c r="D9227" s="135"/>
      <c r="E9227" s="123"/>
      <c r="F9227" s="123"/>
      <c r="G9227" s="123"/>
      <c r="H9227" s="123"/>
      <c r="I9227" s="136"/>
      <c r="J9227" s="123"/>
      <c r="K9227" s="137"/>
      <c r="L9227" s="137"/>
      <c r="M9227" s="137"/>
      <c r="N9227" s="123">
        <v>3</v>
      </c>
      <c r="O9227" s="108" t="s">
        <v>12557</v>
      </c>
      <c r="P9227" s="138"/>
      <c r="Q9227" s="108" t="s">
        <v>12558</v>
      </c>
      <c r="R9227" s="108" t="s">
        <v>7489</v>
      </c>
      <c r="S9227" s="139" t="s">
        <v>12562</v>
      </c>
      <c r="T9227" s="123" t="s">
        <v>55</v>
      </c>
      <c r="U9227" s="123" t="s">
        <v>45</v>
      </c>
      <c r="V9227" s="123" t="s">
        <v>52</v>
      </c>
      <c r="W9227" s="137">
        <v>10.8</v>
      </c>
      <c r="X9227" s="136">
        <v>2.81</v>
      </c>
      <c r="Y9227" s="137">
        <v>0</v>
      </c>
      <c r="Z9227" s="137">
        <f>W9227*Y9227</f>
        <v>0</v>
      </c>
      <c r="AA9227" s="119">
        <v>6</v>
      </c>
      <c r="AB9227" s="119">
        <v>6</v>
      </c>
      <c r="AC9227" s="137">
        <f>(Z9227*(100-AB9227))/100</f>
        <v>0</v>
      </c>
      <c r="AD9227" s="137">
        <f>IF(AND(AC9227="",M9225=""),0,IF((AC9227=""),M9225, IF( (M9225=""),AC9227,SUM(AC9225:AC9228)+M9225)))</f>
        <v>2145182.5</v>
      </c>
      <c r="AE9227" s="137">
        <f>IF( (X9227=""),AD9227*1,AD9227*(X9227/100) )</f>
        <v>60279.628250000002</v>
      </c>
      <c r="AF9227" s="137">
        <v>50000000</v>
      </c>
      <c r="AG9227" s="137">
        <f>IF((AF9227-AE9227) &gt; 1,0,IF((AF9227-AE9227)&lt;0,AE9227-AF9227,AF9227-AE9227))</f>
        <v>0</v>
      </c>
      <c r="AH9227" s="137">
        <v>0.02</v>
      </c>
    </row>
    <row r="9228" spans="1:34" s="173" customFormat="1" x14ac:dyDescent="0.55000000000000004">
      <c r="A9228" s="122"/>
      <c r="B9228" s="123"/>
      <c r="C9228" s="123"/>
      <c r="D9228" s="135"/>
      <c r="E9228" s="123"/>
      <c r="F9228" s="123"/>
      <c r="G9228" s="123"/>
      <c r="H9228" s="123"/>
      <c r="I9228" s="136"/>
      <c r="J9228" s="123"/>
      <c r="K9228" s="137"/>
      <c r="L9228" s="137" t="s">
        <v>63</v>
      </c>
      <c r="M9228" s="137">
        <f>SUM(M9225:M9227)</f>
        <v>344350</v>
      </c>
      <c r="N9228" s="123"/>
      <c r="O9228" s="108"/>
      <c r="P9228" s="138"/>
      <c r="Q9228" s="108"/>
      <c r="R9228" s="108"/>
      <c r="S9228" s="139"/>
      <c r="T9228" s="123"/>
      <c r="U9228" s="123"/>
      <c r="V9228" s="123"/>
      <c r="W9228" s="137"/>
      <c r="X9228" s="136"/>
      <c r="Y9228" s="137"/>
      <c r="Z9228" s="137"/>
      <c r="AA9228" s="119"/>
      <c r="AB9228" s="119"/>
      <c r="AC9228" s="137"/>
      <c r="AD9228" s="137"/>
      <c r="AE9228" s="137">
        <f>SUM(AE9225:AE9227)</f>
        <v>2145182.5</v>
      </c>
      <c r="AF9228" s="137"/>
      <c r="AG9228" s="137">
        <f>SUM(AG9225:AG9227)</f>
        <v>0</v>
      </c>
      <c r="AH9228" s="137"/>
    </row>
    <row r="9229" spans="1:34" s="99" customFormat="1" x14ac:dyDescent="0.55000000000000004">
      <c r="A9229" s="107" t="s">
        <v>12563</v>
      </c>
      <c r="B9229" s="161">
        <v>4459</v>
      </c>
      <c r="C9229" s="161">
        <v>9186</v>
      </c>
      <c r="D9229" s="162" t="s">
        <v>12564</v>
      </c>
      <c r="E9229" s="341" t="s">
        <v>67</v>
      </c>
      <c r="F9229" s="161">
        <v>2474</v>
      </c>
      <c r="G9229" s="161">
        <v>5</v>
      </c>
      <c r="H9229" s="161">
        <v>1</v>
      </c>
      <c r="I9229" s="163">
        <v>80</v>
      </c>
      <c r="J9229" s="161" t="s">
        <v>38</v>
      </c>
      <c r="K9229" s="121">
        <f>((G9229*400)+(H9229*100))+I9229</f>
        <v>2180</v>
      </c>
      <c r="L9229" s="121">
        <v>325</v>
      </c>
      <c r="M9229" s="121">
        <f>K9229*L9229</f>
        <v>708500</v>
      </c>
      <c r="N9229" s="161"/>
      <c r="O9229" s="164"/>
      <c r="P9229" s="165"/>
      <c r="Q9229" s="164"/>
      <c r="R9229" s="164"/>
      <c r="S9229" s="166"/>
      <c r="T9229" s="161"/>
      <c r="U9229" s="161"/>
      <c r="V9229" s="161"/>
      <c r="W9229" s="121"/>
      <c r="X9229" s="163"/>
      <c r="Y9229" s="121"/>
      <c r="Z9229" s="121"/>
      <c r="AA9229" s="167"/>
      <c r="AB9229" s="167"/>
      <c r="AC9229" s="121"/>
      <c r="AD9229" s="121">
        <f>IF(AND(AC9229="",M9229=""),0,IF((AC9229=""),M9229,IF((M9229=""),AC9229,AC9229+M9229)))</f>
        <v>708500</v>
      </c>
      <c r="AE9229" s="121">
        <f>IF( (X9229=""),AD9229*1,AD9229*(X9229/100) )</f>
        <v>708500</v>
      </c>
      <c r="AF9229" s="121">
        <v>0</v>
      </c>
      <c r="AG9229" s="121">
        <f>IF((AF9229-AE9229) &gt; 1,0,IF((AF9229-AE9229)&lt;0,AE9229-AF9229,AF9229-AE9229))</f>
        <v>708500</v>
      </c>
      <c r="AH9229" s="121">
        <v>0.01</v>
      </c>
    </row>
    <row r="9230" spans="1:34" s="99" customFormat="1" x14ac:dyDescent="0.55000000000000004">
      <c r="A9230" s="107"/>
      <c r="B9230" s="161">
        <v>4460</v>
      </c>
      <c r="C9230" s="161">
        <v>9153</v>
      </c>
      <c r="D9230" s="162" t="s">
        <v>12565</v>
      </c>
      <c r="E9230" s="161" t="s">
        <v>34</v>
      </c>
      <c r="F9230" s="161">
        <v>21862</v>
      </c>
      <c r="G9230" s="161">
        <v>6</v>
      </c>
      <c r="H9230" s="161">
        <v>2</v>
      </c>
      <c r="I9230" s="163">
        <v>13</v>
      </c>
      <c r="J9230" s="161" t="s">
        <v>38</v>
      </c>
      <c r="K9230" s="121">
        <f>((G9230*400)+(H9230*100))+I9230</f>
        <v>2613</v>
      </c>
      <c r="L9230" s="121">
        <v>400</v>
      </c>
      <c r="M9230" s="121">
        <f>K9230*L9230</f>
        <v>1045200</v>
      </c>
      <c r="N9230" s="161"/>
      <c r="O9230" s="164"/>
      <c r="P9230" s="165"/>
      <c r="Q9230" s="164"/>
      <c r="R9230" s="164"/>
      <c r="S9230" s="166"/>
      <c r="T9230" s="161"/>
      <c r="U9230" s="161"/>
      <c r="V9230" s="161"/>
      <c r="W9230" s="121"/>
      <c r="X9230" s="163"/>
      <c r="Y9230" s="121"/>
      <c r="Z9230" s="121"/>
      <c r="AA9230" s="167"/>
      <c r="AB9230" s="167"/>
      <c r="AC9230" s="121"/>
      <c r="AD9230" s="121">
        <f>IF(AND(AC9230="",M9230=""),0,IF((AC9230=""),M9230,IF((M9230=""),AC9230,AC9230+M9230)))</f>
        <v>1045200</v>
      </c>
      <c r="AE9230" s="121">
        <f>IF( (X9230=""),AD9230*1,AD9230*(X9230/100) )</f>
        <v>1045200</v>
      </c>
      <c r="AF9230" s="121">
        <v>0</v>
      </c>
      <c r="AG9230" s="121">
        <f>IF((AF9230-AE9230) &gt; 1,0,IF((AF9230-AE9230)&lt;0,AE9230-AF9230,AF9230-AE9230))</f>
        <v>1045200</v>
      </c>
      <c r="AH9230" s="121">
        <v>0.01</v>
      </c>
    </row>
    <row r="9231" spans="1:34" s="99" customFormat="1" x14ac:dyDescent="0.55000000000000004">
      <c r="A9231" s="107"/>
      <c r="B9231" s="161">
        <v>4461</v>
      </c>
      <c r="C9231" s="161">
        <v>9160</v>
      </c>
      <c r="D9231" s="162" t="s">
        <v>12566</v>
      </c>
      <c r="E9231" s="161" t="s">
        <v>34</v>
      </c>
      <c r="F9231" s="161">
        <v>21863</v>
      </c>
      <c r="G9231" s="161">
        <v>5</v>
      </c>
      <c r="H9231" s="161">
        <v>1</v>
      </c>
      <c r="I9231" s="163">
        <v>9</v>
      </c>
      <c r="J9231" s="161" t="s">
        <v>38</v>
      </c>
      <c r="K9231" s="121">
        <f>((G9231*400)+(H9231*100))+I9231</f>
        <v>2109</v>
      </c>
      <c r="L9231" s="121">
        <v>325</v>
      </c>
      <c r="M9231" s="121">
        <f>K9231*L9231</f>
        <v>685425</v>
      </c>
      <c r="N9231" s="161"/>
      <c r="O9231" s="164"/>
      <c r="P9231" s="165"/>
      <c r="Q9231" s="164"/>
      <c r="R9231" s="164"/>
      <c r="S9231" s="166"/>
      <c r="T9231" s="161"/>
      <c r="U9231" s="161"/>
      <c r="V9231" s="161"/>
      <c r="W9231" s="121"/>
      <c r="X9231" s="163"/>
      <c r="Y9231" s="121"/>
      <c r="Z9231" s="121"/>
      <c r="AA9231" s="167"/>
      <c r="AB9231" s="167"/>
      <c r="AC9231" s="121"/>
      <c r="AD9231" s="121">
        <f>IF(AND(AC9231="",M9231=""),0,IF((AC9231=""),M9231,IF((M9231=""),AC9231,AC9231+M9231)))</f>
        <v>685425</v>
      </c>
      <c r="AE9231" s="121">
        <f>IF( (X9231=""),AD9231*1,AD9231*(X9231/100) )</f>
        <v>685425</v>
      </c>
      <c r="AF9231" s="121">
        <v>0</v>
      </c>
      <c r="AG9231" s="121">
        <f>IF((AF9231-AE9231) &gt; 1,0,IF((AF9231-AE9231)&lt;0,AE9231-AF9231,AF9231-AE9231))</f>
        <v>685425</v>
      </c>
      <c r="AH9231" s="121">
        <v>0.01</v>
      </c>
    </row>
    <row r="9232" spans="1:34" s="99" customFormat="1" x14ac:dyDescent="0.55000000000000004">
      <c r="A9232" s="107"/>
      <c r="B9232" s="161">
        <v>4462</v>
      </c>
      <c r="C9232" s="161">
        <v>9156</v>
      </c>
      <c r="D9232" s="162" t="s">
        <v>12567</v>
      </c>
      <c r="E9232" s="161" t="s">
        <v>34</v>
      </c>
      <c r="F9232" s="161">
        <v>24628</v>
      </c>
      <c r="G9232" s="161">
        <v>10</v>
      </c>
      <c r="H9232" s="161">
        <v>0</v>
      </c>
      <c r="I9232" s="163">
        <v>9</v>
      </c>
      <c r="J9232" s="161" t="s">
        <v>38</v>
      </c>
      <c r="K9232" s="121">
        <f>((G9232*400)+(H9232*100))+I9232</f>
        <v>4009</v>
      </c>
      <c r="L9232" s="121">
        <v>325</v>
      </c>
      <c r="M9232" s="121">
        <f>K9232*L9232</f>
        <v>1302925</v>
      </c>
      <c r="N9232" s="161"/>
      <c r="O9232" s="164"/>
      <c r="P9232" s="165"/>
      <c r="Q9232" s="164"/>
      <c r="R9232" s="164"/>
      <c r="S9232" s="166"/>
      <c r="T9232" s="161"/>
      <c r="U9232" s="161"/>
      <c r="V9232" s="161"/>
      <c r="W9232" s="121"/>
      <c r="X9232" s="163"/>
      <c r="Y9232" s="121"/>
      <c r="Z9232" s="121"/>
      <c r="AA9232" s="167"/>
      <c r="AB9232" s="167"/>
      <c r="AC9232" s="121"/>
      <c r="AD9232" s="121">
        <f>IF(AND(AC9232="",M9232=""),0,IF((AC9232=""),M9232,IF((M9232=""),AC9232,AC9232+M9232)))</f>
        <v>1302925</v>
      </c>
      <c r="AE9232" s="121">
        <f>IF( (X9232=""),AD9232*1,AD9232*(X9232/100) )</f>
        <v>1302925</v>
      </c>
      <c r="AF9232" s="121">
        <v>0</v>
      </c>
      <c r="AG9232" s="121">
        <f>IF((AF9232-AE9232) &gt; 1,0,IF((AF9232-AE9232)&lt;0,AE9232-AF9232,AF9232-AE9232))</f>
        <v>1302925</v>
      </c>
      <c r="AH9232" s="121">
        <v>0.01</v>
      </c>
    </row>
    <row r="9233" spans="1:34" s="99" customFormat="1" x14ac:dyDescent="0.55000000000000004">
      <c r="A9233" s="107"/>
      <c r="B9233" s="161"/>
      <c r="C9233" s="161"/>
      <c r="D9233" s="162"/>
      <c r="E9233" s="161"/>
      <c r="F9233" s="161"/>
      <c r="G9233" s="161"/>
      <c r="H9233" s="161"/>
      <c r="I9233" s="163"/>
      <c r="J9233" s="161"/>
      <c r="K9233" s="121"/>
      <c r="L9233" s="121" t="s">
        <v>63</v>
      </c>
      <c r="M9233" s="121">
        <f>SUM(M9229:M9232)</f>
        <v>3742050</v>
      </c>
      <c r="N9233" s="161"/>
      <c r="O9233" s="164"/>
      <c r="P9233" s="165"/>
      <c r="Q9233" s="164"/>
      <c r="R9233" s="164"/>
      <c r="S9233" s="166"/>
      <c r="T9233" s="161"/>
      <c r="U9233" s="161"/>
      <c r="V9233" s="161"/>
      <c r="W9233" s="121"/>
      <c r="X9233" s="163"/>
      <c r="Y9233" s="121"/>
      <c r="Z9233" s="121"/>
      <c r="AA9233" s="167"/>
      <c r="AB9233" s="167"/>
      <c r="AC9233" s="121"/>
      <c r="AD9233" s="121"/>
      <c r="AE9233" s="121">
        <f>SUM(AE9229:AE9232)</f>
        <v>3742050</v>
      </c>
      <c r="AF9233" s="121"/>
      <c r="AG9233" s="121">
        <f>SUM(AG9229:AG9232)</f>
        <v>3742050</v>
      </c>
      <c r="AH9233" s="121"/>
    </row>
    <row r="9234" spans="1:34" s="173" customFormat="1" x14ac:dyDescent="0.55000000000000004">
      <c r="A9234" s="122" t="s">
        <v>12568</v>
      </c>
      <c r="B9234" s="123">
        <v>4311</v>
      </c>
      <c r="C9234" s="123">
        <v>8303</v>
      </c>
      <c r="D9234" s="135" t="s">
        <v>12569</v>
      </c>
      <c r="E9234" s="123" t="s">
        <v>34</v>
      </c>
      <c r="F9234" s="123">
        <v>9996</v>
      </c>
      <c r="G9234" s="123">
        <v>1</v>
      </c>
      <c r="H9234" s="123">
        <v>0</v>
      </c>
      <c r="I9234" s="136">
        <v>0</v>
      </c>
      <c r="J9234" s="123" t="s">
        <v>38</v>
      </c>
      <c r="K9234" s="137">
        <f>((G9234*400)+(H9234*100))+I9234</f>
        <v>400</v>
      </c>
      <c r="L9234" s="137">
        <v>5750</v>
      </c>
      <c r="M9234" s="137">
        <f>K9234*L9234</f>
        <v>2300000</v>
      </c>
      <c r="N9234" s="123"/>
      <c r="O9234" s="108"/>
      <c r="P9234" s="138"/>
      <c r="Q9234" s="108"/>
      <c r="R9234" s="108"/>
      <c r="S9234" s="139"/>
      <c r="T9234" s="123"/>
      <c r="U9234" s="123"/>
      <c r="V9234" s="123"/>
      <c r="W9234" s="137"/>
      <c r="X9234" s="136"/>
      <c r="Y9234" s="137"/>
      <c r="Z9234" s="137"/>
      <c r="AA9234" s="119"/>
      <c r="AB9234" s="119"/>
      <c r="AC9234" s="137"/>
      <c r="AD9234" s="137">
        <f>IF(AND(AC9234="",M9234=""),0,IF((AC9234=""),M9234,IF((M9234=""),AC9234,AC9234+M9234)))</f>
        <v>2300000</v>
      </c>
      <c r="AE9234" s="137">
        <f>IF( (X9234=""),AD9234*1,AD9234*(X9234/100) )</f>
        <v>2300000</v>
      </c>
      <c r="AF9234" s="137">
        <v>50000000</v>
      </c>
      <c r="AG9234" s="137">
        <f>IF((AF9234-AE9234) &gt; 1,0,IF((AF9234-AE9234)&lt;0,AE9234-AF9234,AF9234-AE9234))</f>
        <v>0</v>
      </c>
      <c r="AH9234" s="137">
        <v>0.01</v>
      </c>
    </row>
    <row r="9235" spans="1:34" s="173" customFormat="1" x14ac:dyDescent="0.55000000000000004">
      <c r="A9235" s="122"/>
      <c r="B9235" s="123"/>
      <c r="C9235" s="123"/>
      <c r="D9235" s="135"/>
      <c r="E9235" s="123"/>
      <c r="F9235" s="123"/>
      <c r="G9235" s="123"/>
      <c r="H9235" s="123"/>
      <c r="I9235" s="136"/>
      <c r="J9235" s="123"/>
      <c r="K9235" s="137"/>
      <c r="L9235" s="137" t="s">
        <v>63</v>
      </c>
      <c r="M9235" s="137">
        <f>SUM(M9234:M9234)</f>
        <v>2300000</v>
      </c>
      <c r="N9235" s="123"/>
      <c r="O9235" s="108"/>
      <c r="P9235" s="138"/>
      <c r="Q9235" s="108"/>
      <c r="R9235" s="108"/>
      <c r="S9235" s="139"/>
      <c r="T9235" s="123"/>
      <c r="U9235" s="123"/>
      <c r="V9235" s="123"/>
      <c r="W9235" s="137"/>
      <c r="X9235" s="136"/>
      <c r="Y9235" s="137"/>
      <c r="Z9235" s="137"/>
      <c r="AA9235" s="119"/>
      <c r="AB9235" s="119"/>
      <c r="AC9235" s="137"/>
      <c r="AD9235" s="137"/>
      <c r="AE9235" s="137">
        <f>SUM(AE9234:AE9234)</f>
        <v>2300000</v>
      </c>
      <c r="AF9235" s="137"/>
      <c r="AG9235" s="137">
        <f>SUM(AG9234:AG9234)</f>
        <v>0</v>
      </c>
      <c r="AH9235" s="137"/>
    </row>
    <row r="9236" spans="1:34" s="173" customFormat="1" x14ac:dyDescent="0.55000000000000004">
      <c r="A9236" s="122" t="s">
        <v>12466</v>
      </c>
      <c r="B9236" s="123">
        <v>4312</v>
      </c>
      <c r="C9236" s="123">
        <v>9678</v>
      </c>
      <c r="D9236" s="135" t="s">
        <v>12572</v>
      </c>
      <c r="E9236" s="123" t="s">
        <v>34</v>
      </c>
      <c r="F9236" s="123">
        <v>25746</v>
      </c>
      <c r="G9236" s="123">
        <v>0</v>
      </c>
      <c r="H9236" s="123">
        <v>1</v>
      </c>
      <c r="I9236" s="136">
        <v>0</v>
      </c>
      <c r="J9236" s="123" t="s">
        <v>35</v>
      </c>
      <c r="K9236" s="137">
        <f>((G9236*400)+(H9236*100))+I9236</f>
        <v>100</v>
      </c>
      <c r="L9236" s="137">
        <v>575</v>
      </c>
      <c r="M9236" s="137">
        <f>K9236*L9236</f>
        <v>57500</v>
      </c>
      <c r="N9236" s="123">
        <v>1</v>
      </c>
      <c r="O9236" s="108" t="s">
        <v>12570</v>
      </c>
      <c r="P9236" s="138"/>
      <c r="Q9236" s="108" t="s">
        <v>12571</v>
      </c>
      <c r="R9236" s="108" t="s">
        <v>12573</v>
      </c>
      <c r="S9236" s="139"/>
      <c r="T9236" s="123" t="s">
        <v>343</v>
      </c>
      <c r="U9236" s="123" t="s">
        <v>45</v>
      </c>
      <c r="V9236" s="123" t="s">
        <v>52</v>
      </c>
      <c r="W9236" s="137">
        <v>51.84</v>
      </c>
      <c r="X9236" s="136">
        <v>22.07</v>
      </c>
      <c r="Y9236" s="137">
        <v>5600</v>
      </c>
      <c r="Z9236" s="137">
        <f>W9236*Y9236</f>
        <v>290304</v>
      </c>
      <c r="AA9236" s="119">
        <v>1</v>
      </c>
      <c r="AB9236" s="119">
        <v>1</v>
      </c>
      <c r="AC9236" s="137">
        <f>(Z9236*(100-AB9236))/100</f>
        <v>287400.96000000002</v>
      </c>
      <c r="AD9236" s="137">
        <f>IF(AND(AC9236="",M9236=""),0,IF((AC9236=""),M9236, IF( (M9236=""),AC9236,SUM(AC9236:AC9239)+M9236)))</f>
        <v>1197120.1850000001</v>
      </c>
      <c r="AE9236" s="137">
        <f>IF( (X9236=""),AD9236*1,AD9236*(X9236/100) )</f>
        <v>264204.42482950003</v>
      </c>
      <c r="AF9236" s="137">
        <v>50000000</v>
      </c>
      <c r="AG9236" s="137">
        <f>IF((AF9236-AE9236) &gt; 1,0,IF((AF9236-AE9236)&lt;0,AE9236-AF9236,AF9236-AE9236))</f>
        <v>0</v>
      </c>
      <c r="AH9236" s="137">
        <v>0.02</v>
      </c>
    </row>
    <row r="9237" spans="1:34" s="173" customFormat="1" x14ac:dyDescent="0.55000000000000004">
      <c r="A9237" s="122"/>
      <c r="B9237" s="123"/>
      <c r="C9237" s="123"/>
      <c r="D9237" s="135"/>
      <c r="E9237" s="123"/>
      <c r="F9237" s="123"/>
      <c r="G9237" s="123"/>
      <c r="H9237" s="123"/>
      <c r="I9237" s="136"/>
      <c r="J9237" s="123"/>
      <c r="K9237" s="137"/>
      <c r="L9237" s="137"/>
      <c r="M9237" s="137"/>
      <c r="N9237" s="123">
        <v>2</v>
      </c>
      <c r="O9237" s="108" t="s">
        <v>12570</v>
      </c>
      <c r="P9237" s="138"/>
      <c r="Q9237" s="108" t="s">
        <v>12571</v>
      </c>
      <c r="R9237" s="108" t="s">
        <v>12573</v>
      </c>
      <c r="S9237" s="139"/>
      <c r="T9237" s="123" t="s">
        <v>51</v>
      </c>
      <c r="U9237" s="123" t="s">
        <v>45</v>
      </c>
      <c r="V9237" s="123" t="s">
        <v>52</v>
      </c>
      <c r="W9237" s="137">
        <v>127.53</v>
      </c>
      <c r="X9237" s="136">
        <v>54.29</v>
      </c>
      <c r="Y9237" s="137">
        <v>6750</v>
      </c>
      <c r="Z9237" s="137">
        <f>W9237*Y9237</f>
        <v>860827.5</v>
      </c>
      <c r="AA9237" s="119">
        <v>1</v>
      </c>
      <c r="AB9237" s="119">
        <v>1</v>
      </c>
      <c r="AC9237" s="137">
        <f>(Z9237*(100-AB9237))/100</f>
        <v>852219.22499999998</v>
      </c>
      <c r="AD9237" s="137">
        <f>IF(AND(AC9237="",M9236=""),0,IF((AC9237=""),M9236, IF( (M9236=""),AC9237,SUM(AC9236:AC9239)+M9236)))</f>
        <v>1197120.1850000001</v>
      </c>
      <c r="AE9237" s="137">
        <f>IF( (X9237=""),AD9237*1,AD9237*(X9237/100) )</f>
        <v>649916.5484364999</v>
      </c>
      <c r="AF9237" s="137">
        <v>50000000</v>
      </c>
      <c r="AG9237" s="137">
        <f>IF((AF9237-AE9237) &gt; 1,0,IF((AF9237-AE9237)&lt;0,AE9237-AF9237,AF9237-AE9237))</f>
        <v>0</v>
      </c>
      <c r="AH9237" s="137">
        <v>0.02</v>
      </c>
    </row>
    <row r="9238" spans="1:34" s="173" customFormat="1" x14ac:dyDescent="0.55000000000000004">
      <c r="A9238" s="122"/>
      <c r="B9238" s="123"/>
      <c r="C9238" s="123"/>
      <c r="D9238" s="135"/>
      <c r="E9238" s="123"/>
      <c r="F9238" s="123"/>
      <c r="G9238" s="123"/>
      <c r="H9238" s="123"/>
      <c r="I9238" s="136"/>
      <c r="J9238" s="123"/>
      <c r="K9238" s="137"/>
      <c r="L9238" s="137"/>
      <c r="M9238" s="137"/>
      <c r="N9238" s="123">
        <v>3</v>
      </c>
      <c r="O9238" s="108" t="s">
        <v>12570</v>
      </c>
      <c r="P9238" s="138"/>
      <c r="Q9238" s="108" t="s">
        <v>12571</v>
      </c>
      <c r="R9238" s="108" t="s">
        <v>12573</v>
      </c>
      <c r="S9238" s="139"/>
      <c r="T9238" s="123" t="s">
        <v>55</v>
      </c>
      <c r="U9238" s="123" t="s">
        <v>45</v>
      </c>
      <c r="V9238" s="123" t="s">
        <v>52</v>
      </c>
      <c r="W9238" s="137">
        <v>30.24</v>
      </c>
      <c r="X9238" s="136">
        <v>12.87</v>
      </c>
      <c r="Y9238" s="137">
        <v>0</v>
      </c>
      <c r="Z9238" s="137">
        <f>W9238*Y9238</f>
        <v>0</v>
      </c>
      <c r="AA9238" s="119">
        <v>1</v>
      </c>
      <c r="AB9238" s="119">
        <v>1</v>
      </c>
      <c r="AC9238" s="137">
        <f>(Z9238*(100-AB9238))/100</f>
        <v>0</v>
      </c>
      <c r="AD9238" s="137">
        <f>IF(AND(AC9238="",M9236=""),0,IF((AC9238=""),M9236, IF( (M9236=""),AC9238,SUM(AC9236:AC9239)+M9236)))</f>
        <v>1197120.1850000001</v>
      </c>
      <c r="AE9238" s="137">
        <f>IF( (X9238=""),AD9238*1,AD9238*(X9238/100) )</f>
        <v>154069.36780949999</v>
      </c>
      <c r="AF9238" s="137">
        <v>50000000</v>
      </c>
      <c r="AG9238" s="137">
        <f>IF((AF9238-AE9238) &gt; 1,0,IF((AF9238-AE9238)&lt;0,AE9238-AF9238,AF9238-AE9238))</f>
        <v>0</v>
      </c>
      <c r="AH9238" s="137">
        <v>0.02</v>
      </c>
    </row>
    <row r="9239" spans="1:34" s="173" customFormat="1" x14ac:dyDescent="0.55000000000000004">
      <c r="A9239" s="122"/>
      <c r="B9239" s="123"/>
      <c r="C9239" s="123"/>
      <c r="D9239" s="135"/>
      <c r="E9239" s="123"/>
      <c r="F9239" s="123"/>
      <c r="G9239" s="123"/>
      <c r="H9239" s="123"/>
      <c r="I9239" s="136"/>
      <c r="J9239" s="123"/>
      <c r="K9239" s="137"/>
      <c r="L9239" s="137"/>
      <c r="M9239" s="137"/>
      <c r="N9239" s="123">
        <v>4</v>
      </c>
      <c r="O9239" s="108" t="s">
        <v>12570</v>
      </c>
      <c r="P9239" s="138"/>
      <c r="Q9239" s="108" t="s">
        <v>12571</v>
      </c>
      <c r="R9239" s="108" t="s">
        <v>12573</v>
      </c>
      <c r="S9239" s="139"/>
      <c r="T9239" s="123" t="s">
        <v>55</v>
      </c>
      <c r="U9239" s="123" t="s">
        <v>45</v>
      </c>
      <c r="V9239" s="123" t="s">
        <v>52</v>
      </c>
      <c r="W9239" s="137">
        <v>25.3</v>
      </c>
      <c r="X9239" s="136">
        <v>10.77</v>
      </c>
      <c r="Y9239" s="137">
        <v>0</v>
      </c>
      <c r="Z9239" s="137">
        <f>W9239*Y9239</f>
        <v>0</v>
      </c>
      <c r="AA9239" s="119">
        <v>1</v>
      </c>
      <c r="AB9239" s="119">
        <v>1</v>
      </c>
      <c r="AC9239" s="137">
        <f>(Z9239*(100-AB9239))/100</f>
        <v>0</v>
      </c>
      <c r="AD9239" s="137">
        <f>IF(AND(AC9239="",M9236=""),0,IF((AC9239=""),M9236, IF( (M9236=""),AC9239,SUM(AC9236:AC9239)+M9236)))</f>
        <v>1197120.1850000001</v>
      </c>
      <c r="AE9239" s="137">
        <f>IF( (X9239=""),AD9239*1,AD9239*(X9239/100) )</f>
        <v>128929.84392449999</v>
      </c>
      <c r="AF9239" s="137">
        <v>50000000</v>
      </c>
      <c r="AG9239" s="137">
        <f>IF((AF9239-AE9239) &gt; 1,0,IF((AF9239-AE9239)&lt;0,AE9239-AF9239,AF9239-AE9239))</f>
        <v>0</v>
      </c>
      <c r="AH9239" s="137">
        <v>0.02</v>
      </c>
    </row>
    <row r="9240" spans="1:34" s="173" customFormat="1" x14ac:dyDescent="0.55000000000000004">
      <c r="A9240" s="122"/>
      <c r="B9240" s="123"/>
      <c r="C9240" s="123"/>
      <c r="D9240" s="135"/>
      <c r="E9240" s="123"/>
      <c r="F9240" s="123"/>
      <c r="G9240" s="123"/>
      <c r="H9240" s="123"/>
      <c r="I9240" s="136"/>
      <c r="J9240" s="123"/>
      <c r="K9240" s="137"/>
      <c r="L9240" s="137" t="s">
        <v>63</v>
      </c>
      <c r="M9240" s="137">
        <f>SUM(M9236:M9239)</f>
        <v>57500</v>
      </c>
      <c r="N9240" s="123"/>
      <c r="O9240" s="108"/>
      <c r="P9240" s="138"/>
      <c r="Q9240" s="108"/>
      <c r="R9240" s="108"/>
      <c r="S9240" s="139"/>
      <c r="T9240" s="123"/>
      <c r="U9240" s="123"/>
      <c r="V9240" s="123"/>
      <c r="W9240" s="137"/>
      <c r="X9240" s="136"/>
      <c r="Y9240" s="137"/>
      <c r="Z9240" s="137"/>
      <c r="AA9240" s="119"/>
      <c r="AB9240" s="119"/>
      <c r="AC9240" s="137"/>
      <c r="AD9240" s="137"/>
      <c r="AE9240" s="137">
        <f>SUM(AE9236:AE9239)</f>
        <v>1197120.1850000001</v>
      </c>
      <c r="AF9240" s="137"/>
      <c r="AG9240" s="137">
        <f>SUM(AG9236:AG9239)</f>
        <v>0</v>
      </c>
      <c r="AH9240" s="137"/>
    </row>
    <row r="9241" spans="1:34" s="173" customFormat="1" x14ac:dyDescent="0.55000000000000004">
      <c r="A9241" s="122" t="s">
        <v>12576</v>
      </c>
      <c r="B9241" s="123">
        <v>4313</v>
      </c>
      <c r="C9241" s="123">
        <v>7782</v>
      </c>
      <c r="D9241" s="135" t="s">
        <v>12577</v>
      </c>
      <c r="E9241" s="123" t="s">
        <v>34</v>
      </c>
      <c r="F9241" s="123">
        <v>19590</v>
      </c>
      <c r="G9241" s="123">
        <v>0</v>
      </c>
      <c r="H9241" s="123">
        <v>1</v>
      </c>
      <c r="I9241" s="136">
        <v>71.7</v>
      </c>
      <c r="J9241" s="123" t="s">
        <v>35</v>
      </c>
      <c r="K9241" s="137">
        <f>((G9241*400)+(H9241*100))+I9241</f>
        <v>171.7</v>
      </c>
      <c r="L9241" s="137">
        <v>375</v>
      </c>
      <c r="M9241" s="137">
        <f>K9241*L9241</f>
        <v>64387.499999999993</v>
      </c>
      <c r="N9241" s="123">
        <v>1</v>
      </c>
      <c r="O9241" s="108" t="s">
        <v>12574</v>
      </c>
      <c r="P9241" s="138"/>
      <c r="Q9241" s="108" t="s">
        <v>12575</v>
      </c>
      <c r="R9241" s="108" t="s">
        <v>12578</v>
      </c>
      <c r="S9241" s="139" t="s">
        <v>12579</v>
      </c>
      <c r="T9241" s="123" t="s">
        <v>51</v>
      </c>
      <c r="U9241" s="123" t="s">
        <v>74</v>
      </c>
      <c r="V9241" s="123" t="s">
        <v>52</v>
      </c>
      <c r="W9241" s="137">
        <v>73.7</v>
      </c>
      <c r="X9241" s="136">
        <v>100</v>
      </c>
      <c r="Y9241" s="137">
        <v>6750</v>
      </c>
      <c r="Z9241" s="137">
        <f>W9241*Y9241</f>
        <v>497475</v>
      </c>
      <c r="AA9241" s="119">
        <v>6</v>
      </c>
      <c r="AB9241" s="119">
        <v>20</v>
      </c>
      <c r="AC9241" s="137">
        <f>(Z9241*(100-AB9241))/100</f>
        <v>397980</v>
      </c>
      <c r="AD9241" s="137">
        <f>IF(AND(AC9241="",M9241=""),0,IF((AC9241=""),M9241, IF( (M9241=""),AC9241,SUM(AC9241:AC9242)+M9241)))</f>
        <v>462367.5</v>
      </c>
      <c r="AE9241" s="137">
        <f>IF( (X9241=""),AD9241*1,AD9241*(X9241/100) )</f>
        <v>462367.5</v>
      </c>
      <c r="AF9241" s="137">
        <v>50000000</v>
      </c>
      <c r="AG9241" s="137">
        <f>IF((AF9241-AE9241) &gt; 1,0,IF((AF9241-AE9241)&lt;0,AE9241-AF9241,AF9241-AE9241))</f>
        <v>0</v>
      </c>
      <c r="AH9241" s="137">
        <v>0.02</v>
      </c>
    </row>
    <row r="9242" spans="1:34" s="173" customFormat="1" x14ac:dyDescent="0.55000000000000004">
      <c r="A9242" s="122"/>
      <c r="B9242" s="123"/>
      <c r="C9242" s="123"/>
      <c r="D9242" s="135"/>
      <c r="E9242" s="123"/>
      <c r="F9242" s="123"/>
      <c r="G9242" s="123"/>
      <c r="H9242" s="123"/>
      <c r="I9242" s="136"/>
      <c r="J9242" s="123"/>
      <c r="K9242" s="137"/>
      <c r="L9242" s="137" t="s">
        <v>63</v>
      </c>
      <c r="M9242" s="137">
        <f>SUM(M9241:M9241)</f>
        <v>64387.499999999993</v>
      </c>
      <c r="N9242" s="123"/>
      <c r="O9242" s="108"/>
      <c r="P9242" s="138"/>
      <c r="Q9242" s="108"/>
      <c r="R9242" s="108"/>
      <c r="S9242" s="139"/>
      <c r="T9242" s="123"/>
      <c r="U9242" s="123"/>
      <c r="V9242" s="123"/>
      <c r="W9242" s="137"/>
      <c r="X9242" s="136"/>
      <c r="Y9242" s="137"/>
      <c r="Z9242" s="137"/>
      <c r="AA9242" s="119"/>
      <c r="AB9242" s="119"/>
      <c r="AC9242" s="137"/>
      <c r="AD9242" s="137"/>
      <c r="AE9242" s="137">
        <f>SUM(AE9241:AE9241)</f>
        <v>462367.5</v>
      </c>
      <c r="AF9242" s="137"/>
      <c r="AG9242" s="137">
        <f>SUM(AG9241:AG9241)</f>
        <v>0</v>
      </c>
      <c r="AH9242" s="137"/>
    </row>
    <row r="9243" spans="1:34" s="173" customFormat="1" x14ac:dyDescent="0.55000000000000004">
      <c r="A9243" s="122" t="s">
        <v>12582</v>
      </c>
      <c r="B9243" s="123">
        <v>4314</v>
      </c>
      <c r="C9243" s="123">
        <v>9027</v>
      </c>
      <c r="D9243" s="135" t="s">
        <v>12583</v>
      </c>
      <c r="E9243" s="123" t="s">
        <v>34</v>
      </c>
      <c r="F9243" s="123">
        <v>3812</v>
      </c>
      <c r="G9243" s="123">
        <v>0</v>
      </c>
      <c r="H9243" s="123">
        <v>0</v>
      </c>
      <c r="I9243" s="136">
        <v>43</v>
      </c>
      <c r="J9243" s="123" t="s">
        <v>35</v>
      </c>
      <c r="K9243" s="137">
        <f>((G9243*400)+(H9243*100))+I9243</f>
        <v>43</v>
      </c>
      <c r="L9243" s="137">
        <v>1350</v>
      </c>
      <c r="M9243" s="137">
        <f>K9243*L9243</f>
        <v>58050</v>
      </c>
      <c r="N9243" s="123">
        <v>1</v>
      </c>
      <c r="O9243" s="108" t="s">
        <v>12580</v>
      </c>
      <c r="P9243" s="138">
        <v>3570800355083</v>
      </c>
      <c r="Q9243" s="108" t="s">
        <v>12581</v>
      </c>
      <c r="R9243" s="108" t="s">
        <v>12584</v>
      </c>
      <c r="S9243" s="139" t="s">
        <v>12585</v>
      </c>
      <c r="T9243" s="123" t="s">
        <v>51</v>
      </c>
      <c r="U9243" s="123" t="s">
        <v>74</v>
      </c>
      <c r="V9243" s="123" t="s">
        <v>52</v>
      </c>
      <c r="W9243" s="137">
        <v>191.18</v>
      </c>
      <c r="X9243" s="136">
        <v>100</v>
      </c>
      <c r="Y9243" s="137">
        <v>6750</v>
      </c>
      <c r="Z9243" s="137">
        <f>W9243*Y9243</f>
        <v>1290465</v>
      </c>
      <c r="AA9243" s="119">
        <v>22</v>
      </c>
      <c r="AB9243" s="119">
        <v>93</v>
      </c>
      <c r="AC9243" s="137">
        <f>(Z9243*(100-AB9243))/100</f>
        <v>90332.55</v>
      </c>
      <c r="AD9243" s="137">
        <f>IF(AND(AC9243="",M9243=""),0,IF((AC9243=""),M9243, IF( (M9243=""),AC9243,SUM(AC9243:AC9244)+M9243)))</f>
        <v>714864.15</v>
      </c>
      <c r="AE9243" s="137">
        <f>IF( (X9243=""),AD9243*1,AD9243*(X9243/100) )</f>
        <v>714864.15</v>
      </c>
      <c r="AF9243" s="137">
        <v>50000000</v>
      </c>
      <c r="AG9243" s="137">
        <f>IF((AF9243-AE9243) &gt; 1,0,IF((AF9243-AE9243)&lt;0,AE9243-AF9243,AF9243-AE9243))</f>
        <v>0</v>
      </c>
      <c r="AH9243" s="137">
        <v>0.02</v>
      </c>
    </row>
    <row r="9244" spans="1:34" s="173" customFormat="1" x14ac:dyDescent="0.55000000000000004">
      <c r="A9244" s="122"/>
      <c r="B9244" s="123">
        <v>4315</v>
      </c>
      <c r="C9244" s="123">
        <v>8721</v>
      </c>
      <c r="D9244" s="135" t="s">
        <v>12586</v>
      </c>
      <c r="E9244" s="123" t="s">
        <v>34</v>
      </c>
      <c r="F9244" s="123">
        <v>23904</v>
      </c>
      <c r="G9244" s="123">
        <v>0</v>
      </c>
      <c r="H9244" s="123">
        <v>0</v>
      </c>
      <c r="I9244" s="136">
        <v>35</v>
      </c>
      <c r="J9244" s="123" t="s">
        <v>35</v>
      </c>
      <c r="K9244" s="137">
        <f>((G9244*400)+(H9244*100))+I9244</f>
        <v>35</v>
      </c>
      <c r="L9244" s="137">
        <v>800</v>
      </c>
      <c r="M9244" s="137">
        <f>K9244*L9244</f>
        <v>28000</v>
      </c>
      <c r="N9244" s="123">
        <v>1</v>
      </c>
      <c r="O9244" s="108" t="s">
        <v>12580</v>
      </c>
      <c r="P9244" s="138">
        <v>3570800355083</v>
      </c>
      <c r="Q9244" s="108" t="s">
        <v>12581</v>
      </c>
      <c r="R9244" s="108" t="s">
        <v>12584</v>
      </c>
      <c r="S9244" s="139"/>
      <c r="T9244" s="123" t="s">
        <v>51</v>
      </c>
      <c r="U9244" s="123" t="s">
        <v>45</v>
      </c>
      <c r="V9244" s="123" t="s">
        <v>52</v>
      </c>
      <c r="W9244" s="137">
        <v>90.24</v>
      </c>
      <c r="X9244" s="136">
        <v>47.08</v>
      </c>
      <c r="Y9244" s="137">
        <v>6750</v>
      </c>
      <c r="Z9244" s="137">
        <f>W9244*Y9244</f>
        <v>609120</v>
      </c>
      <c r="AA9244" s="119">
        <v>7</v>
      </c>
      <c r="AB9244" s="119">
        <v>7</v>
      </c>
      <c r="AC9244" s="137">
        <f>(Z9244*(100-AB9244))/100</f>
        <v>566481.6</v>
      </c>
      <c r="AD9244" s="137">
        <f>IF(AND(AC9244="",M9244=""),0,IF((AC9244=""),M9244, IF( (M9244=""),AC9244,SUM(AC9244:AC9247)+M9244)))</f>
        <v>1231208.425</v>
      </c>
      <c r="AE9244" s="137">
        <f>IF( (X9244=""),AD9244*1,AD9244*(X9244/100) )</f>
        <v>579652.92648999998</v>
      </c>
      <c r="AF9244" s="137">
        <v>10000000</v>
      </c>
      <c r="AG9244" s="137">
        <v>28000</v>
      </c>
      <c r="AH9244" s="137">
        <v>0.02</v>
      </c>
    </row>
    <row r="9245" spans="1:34" s="173" customFormat="1" x14ac:dyDescent="0.55000000000000004">
      <c r="A9245" s="122"/>
      <c r="B9245" s="123"/>
      <c r="C9245" s="123"/>
      <c r="D9245" s="135"/>
      <c r="E9245" s="123"/>
      <c r="F9245" s="123"/>
      <c r="G9245" s="123"/>
      <c r="H9245" s="123"/>
      <c r="I9245" s="136"/>
      <c r="J9245" s="123"/>
      <c r="K9245" s="137"/>
      <c r="L9245" s="137"/>
      <c r="M9245" s="137"/>
      <c r="N9245" s="123">
        <v>2</v>
      </c>
      <c r="O9245" s="108" t="s">
        <v>12580</v>
      </c>
      <c r="P9245" s="138">
        <v>3570800355083</v>
      </c>
      <c r="Q9245" s="108" t="s">
        <v>12581</v>
      </c>
      <c r="R9245" s="108" t="s">
        <v>12584</v>
      </c>
      <c r="S9245" s="139"/>
      <c r="T9245" s="123" t="s">
        <v>51</v>
      </c>
      <c r="U9245" s="123" t="s">
        <v>45</v>
      </c>
      <c r="V9245" s="123" t="s">
        <v>52</v>
      </c>
      <c r="W9245" s="137">
        <v>49.68</v>
      </c>
      <c r="X9245" s="136">
        <v>25.92</v>
      </c>
      <c r="Y9245" s="137">
        <v>6750</v>
      </c>
      <c r="Z9245" s="137">
        <f>W9245*Y9245</f>
        <v>335340</v>
      </c>
      <c r="AA9245" s="119">
        <v>7</v>
      </c>
      <c r="AB9245" s="119">
        <v>7</v>
      </c>
      <c r="AC9245" s="137">
        <f>(Z9245*(100-AB9245))/100</f>
        <v>311866.2</v>
      </c>
      <c r="AD9245" s="137">
        <f>IF(AND(AC9245="",M9244=""),0,IF((AC9245=""),M9244, IF( (M9244=""),AC9245,SUM(AC9244:AC9247)+M9244)))</f>
        <v>1231208.425</v>
      </c>
      <c r="AE9245" s="137">
        <f>IF( (X9245=""),AD9245*1,AD9245*(X9245/100) )</f>
        <v>319129.22376000008</v>
      </c>
      <c r="AF9245" s="137">
        <v>10000000</v>
      </c>
      <c r="AG9245" s="137">
        <f>IF((AF9245-AE9245) &gt; 1,0,IF((AF9245-AE9245)&lt;0,AE9245-AF9245,AF9245-AE9245))</f>
        <v>0</v>
      </c>
      <c r="AH9245" s="137">
        <v>0.02</v>
      </c>
    </row>
    <row r="9246" spans="1:34" s="173" customFormat="1" x14ac:dyDescent="0.55000000000000004">
      <c r="A9246" s="122"/>
      <c r="B9246" s="123"/>
      <c r="C9246" s="123"/>
      <c r="D9246" s="135"/>
      <c r="E9246" s="123"/>
      <c r="F9246" s="123"/>
      <c r="G9246" s="123"/>
      <c r="H9246" s="123"/>
      <c r="I9246" s="136"/>
      <c r="J9246" s="123"/>
      <c r="K9246" s="137"/>
      <c r="L9246" s="137"/>
      <c r="M9246" s="137"/>
      <c r="N9246" s="123">
        <v>3</v>
      </c>
      <c r="O9246" s="108" t="s">
        <v>12580</v>
      </c>
      <c r="P9246" s="138">
        <v>3570800355083</v>
      </c>
      <c r="Q9246" s="108" t="s">
        <v>12581</v>
      </c>
      <c r="R9246" s="108" t="s">
        <v>12584</v>
      </c>
      <c r="S9246" s="139" t="s">
        <v>12587</v>
      </c>
      <c r="T9246" s="123" t="s">
        <v>51</v>
      </c>
      <c r="U9246" s="123" t="s">
        <v>45</v>
      </c>
      <c r="V9246" s="123" t="s">
        <v>52</v>
      </c>
      <c r="W9246" s="137">
        <v>51.75</v>
      </c>
      <c r="X9246" s="136">
        <v>27</v>
      </c>
      <c r="Y9246" s="137">
        <v>6750</v>
      </c>
      <c r="Z9246" s="137">
        <f>W9246*Y9246</f>
        <v>349312.5</v>
      </c>
      <c r="AA9246" s="119">
        <v>7</v>
      </c>
      <c r="AB9246" s="119">
        <v>7</v>
      </c>
      <c r="AC9246" s="137">
        <f>(Z9246*(100-AB9246))/100</f>
        <v>324860.625</v>
      </c>
      <c r="AD9246" s="137">
        <f>IF(AND(AC9246="",M9244=""),0,IF((AC9246=""),M9244, IF( (M9244=""),AC9246,SUM(AC9244:AC9247)+M9244)))</f>
        <v>1231208.425</v>
      </c>
      <c r="AE9246" s="137">
        <f>IF( (X9246=""),AD9246*1,AD9246*(X9246/100) )</f>
        <v>332426.27475000004</v>
      </c>
      <c r="AF9246" s="137">
        <v>10000000</v>
      </c>
      <c r="AG9246" s="137">
        <f>IF((AF9246-AE9246) &gt; 1,0,IF((AF9246-AE9246)&lt;0,AE9246-AF9246,AF9246-AE9246))</f>
        <v>0</v>
      </c>
      <c r="AH9246" s="137">
        <v>0.02</v>
      </c>
    </row>
    <row r="9247" spans="1:34" s="173" customFormat="1" x14ac:dyDescent="0.55000000000000004">
      <c r="A9247" s="122"/>
      <c r="B9247" s="123"/>
      <c r="C9247" s="123"/>
      <c r="D9247" s="135"/>
      <c r="E9247" s="123"/>
      <c r="F9247" s="123"/>
      <c r="G9247" s="123"/>
      <c r="H9247" s="123"/>
      <c r="I9247" s="136"/>
      <c r="J9247" s="123"/>
      <c r="K9247" s="137"/>
      <c r="L9247" s="137" t="s">
        <v>63</v>
      </c>
      <c r="M9247" s="137">
        <f>SUM(M9243:M9246)</f>
        <v>86050</v>
      </c>
      <c r="N9247" s="123"/>
      <c r="O9247" s="108"/>
      <c r="P9247" s="138"/>
      <c r="Q9247" s="108"/>
      <c r="R9247" s="108"/>
      <c r="S9247" s="139"/>
      <c r="T9247" s="123"/>
      <c r="U9247" s="123"/>
      <c r="V9247" s="123"/>
      <c r="W9247" s="137"/>
      <c r="X9247" s="136"/>
      <c r="Y9247" s="137"/>
      <c r="Z9247" s="137"/>
      <c r="AA9247" s="119"/>
      <c r="AB9247" s="119"/>
      <c r="AC9247" s="137"/>
      <c r="AD9247" s="137"/>
      <c r="AE9247" s="137">
        <f>SUM(AE9243:AE9246)</f>
        <v>1946072.575</v>
      </c>
      <c r="AF9247" s="137"/>
      <c r="AG9247" s="137">
        <f>SUM(AG9243:AG9246)</f>
        <v>28000</v>
      </c>
      <c r="AH9247" s="137"/>
    </row>
    <row r="9248" spans="1:34" s="173" customFormat="1" x14ac:dyDescent="0.55000000000000004">
      <c r="A9248" s="122" t="s">
        <v>8135</v>
      </c>
      <c r="B9248" s="123">
        <v>4316</v>
      </c>
      <c r="C9248" s="123">
        <v>8032</v>
      </c>
      <c r="D9248" s="135" t="s">
        <v>12590</v>
      </c>
      <c r="E9248" s="123" t="s">
        <v>34</v>
      </c>
      <c r="F9248" s="123">
        <v>3644</v>
      </c>
      <c r="G9248" s="123">
        <v>1</v>
      </c>
      <c r="H9248" s="123">
        <v>1</v>
      </c>
      <c r="I9248" s="136">
        <v>16</v>
      </c>
      <c r="J9248" s="123" t="s">
        <v>35</v>
      </c>
      <c r="K9248" s="137">
        <f>((G9248*400)+(H9248*100))+I9248</f>
        <v>516</v>
      </c>
      <c r="L9248" s="137">
        <v>375</v>
      </c>
      <c r="M9248" s="137">
        <f>K9248*L9248</f>
        <v>193500</v>
      </c>
      <c r="N9248" s="123">
        <v>1</v>
      </c>
      <c r="O9248" s="108" t="s">
        <v>12588</v>
      </c>
      <c r="P9248" s="138"/>
      <c r="Q9248" s="108" t="s">
        <v>12589</v>
      </c>
      <c r="R9248" s="108" t="s">
        <v>8137</v>
      </c>
      <c r="S9248" s="139" t="s">
        <v>12591</v>
      </c>
      <c r="T9248" s="123" t="s">
        <v>51</v>
      </c>
      <c r="U9248" s="123" t="s">
        <v>227</v>
      </c>
      <c r="V9248" s="123" t="s">
        <v>52</v>
      </c>
      <c r="W9248" s="137">
        <v>289.17</v>
      </c>
      <c r="X9248" s="136">
        <v>100</v>
      </c>
      <c r="Y9248" s="137">
        <v>6750</v>
      </c>
      <c r="Z9248" s="137">
        <f>W9248*Y9248</f>
        <v>1951897.5</v>
      </c>
      <c r="AA9248" s="119">
        <v>11</v>
      </c>
      <c r="AB9248" s="119">
        <v>34</v>
      </c>
      <c r="AC9248" s="137">
        <f>(Z9248*(100-AB9248))/100</f>
        <v>1288252.3500000001</v>
      </c>
      <c r="AD9248" s="137">
        <f>IF(AND(AC9248="",M9248=""),0,IF((AC9248=""),M9248, IF( (M9248=""),AC9248,SUM(AC9248:AC9255)+M9248)))</f>
        <v>8957715.4500000011</v>
      </c>
      <c r="AE9248" s="137">
        <f>IF( (X9248=""),AD9248*1,AD9248*(X9248/100) )</f>
        <v>8957715.4500000011</v>
      </c>
      <c r="AF9248" s="137">
        <v>50000000</v>
      </c>
      <c r="AG9248" s="137">
        <f>IF((AF9248-AE9248) &gt; 1,0,IF((AF9248-AE9248)&lt;0,AE9248-AF9248,AF9248-AE9248))</f>
        <v>0</v>
      </c>
      <c r="AH9248" s="137">
        <v>0.02</v>
      </c>
    </row>
    <row r="9249" spans="1:34" s="173" customFormat="1" x14ac:dyDescent="0.55000000000000004">
      <c r="A9249" s="122"/>
      <c r="B9249" s="123"/>
      <c r="C9249" s="123"/>
      <c r="D9249" s="135"/>
      <c r="E9249" s="123"/>
      <c r="F9249" s="123"/>
      <c r="G9249" s="123"/>
      <c r="H9249" s="123"/>
      <c r="I9249" s="136"/>
      <c r="J9249" s="123"/>
      <c r="K9249" s="137"/>
      <c r="L9249" s="137" t="s">
        <v>63</v>
      </c>
      <c r="M9249" s="137">
        <f>SUM(M9248:M9248)</f>
        <v>193500</v>
      </c>
      <c r="N9249" s="123"/>
      <c r="O9249" s="108"/>
      <c r="P9249" s="138"/>
      <c r="Q9249" s="108"/>
      <c r="R9249" s="108"/>
      <c r="S9249" s="139"/>
      <c r="T9249" s="123"/>
      <c r="U9249" s="123"/>
      <c r="V9249" s="123"/>
      <c r="W9249" s="137"/>
      <c r="X9249" s="136"/>
      <c r="Y9249" s="137"/>
      <c r="Z9249" s="137"/>
      <c r="AA9249" s="119"/>
      <c r="AB9249" s="119"/>
      <c r="AC9249" s="137"/>
      <c r="AD9249" s="137"/>
      <c r="AE9249" s="137">
        <f>SUM(AE9248:AE9248)</f>
        <v>8957715.4500000011</v>
      </c>
      <c r="AF9249" s="137"/>
      <c r="AG9249" s="137">
        <f>SUM(AG9248:AG9248)</f>
        <v>0</v>
      </c>
      <c r="AH9249" s="137"/>
    </row>
    <row r="9250" spans="1:34" s="173" customFormat="1" x14ac:dyDescent="0.55000000000000004">
      <c r="A9250" s="122" t="s">
        <v>12594</v>
      </c>
      <c r="B9250" s="123">
        <v>4346</v>
      </c>
      <c r="C9250" s="123">
        <v>8073</v>
      </c>
      <c r="D9250" s="135" t="s">
        <v>12595</v>
      </c>
      <c r="E9250" s="123" t="s">
        <v>34</v>
      </c>
      <c r="F9250" s="123">
        <v>11690</v>
      </c>
      <c r="G9250" s="123">
        <v>8</v>
      </c>
      <c r="H9250" s="123">
        <v>0</v>
      </c>
      <c r="I9250" s="136">
        <v>71</v>
      </c>
      <c r="J9250" s="123" t="s">
        <v>62</v>
      </c>
      <c r="K9250" s="137">
        <f>((G9250*400)+(H9250*100))+I9250</f>
        <v>3271</v>
      </c>
      <c r="L9250" s="137">
        <v>1600</v>
      </c>
      <c r="M9250" s="137">
        <f>K9250*L9250</f>
        <v>5233600</v>
      </c>
      <c r="N9250" s="123">
        <v>1</v>
      </c>
      <c r="O9250" s="108" t="s">
        <v>12592</v>
      </c>
      <c r="P9250" s="138"/>
      <c r="Q9250" s="108" t="s">
        <v>12593</v>
      </c>
      <c r="R9250" s="108" t="s">
        <v>12596</v>
      </c>
      <c r="S9250" s="139"/>
      <c r="T9250" s="123" t="s">
        <v>15158</v>
      </c>
      <c r="U9250" s="123" t="s">
        <v>45</v>
      </c>
      <c r="V9250" s="123" t="s">
        <v>52</v>
      </c>
      <c r="W9250" s="137">
        <v>60</v>
      </c>
      <c r="X9250" s="136">
        <v>3.06</v>
      </c>
      <c r="Y9250" s="137">
        <v>2650</v>
      </c>
      <c r="Z9250" s="137">
        <f>W9250*Y9250</f>
        <v>159000</v>
      </c>
      <c r="AA9250" s="119">
        <v>7</v>
      </c>
      <c r="AB9250" s="119">
        <v>7</v>
      </c>
      <c r="AC9250" s="137">
        <f>(Z9250*(100-AB9250))/100</f>
        <v>147870</v>
      </c>
      <c r="AD9250" s="137">
        <f>IF(AND(AC9250="",M9250=""),0,IF((AC9250=""),M9250, IF( (M9250=""),AC9250,SUM(AC9250:AC9255)+M9250)))</f>
        <v>12709563.1</v>
      </c>
      <c r="AE9250" s="137">
        <f>IF( (X9250=""),AD9250*1,AD9250*(X9250/100) )</f>
        <v>388912.63086000003</v>
      </c>
      <c r="AF9250" s="137">
        <v>0</v>
      </c>
      <c r="AG9250" s="137">
        <f>IF((AF9250-AE9250) &gt; 1,0,IF((AF9250-AE9250)&lt;0,AE9250-AF9250,AF9250-AE9250))</f>
        <v>388912.63086000003</v>
      </c>
      <c r="AH9250" s="137">
        <v>0.02</v>
      </c>
    </row>
    <row r="9251" spans="1:34" s="173" customFormat="1" x14ac:dyDescent="0.55000000000000004">
      <c r="A9251" s="122"/>
      <c r="B9251" s="123"/>
      <c r="C9251" s="123"/>
      <c r="D9251" s="135"/>
      <c r="E9251" s="123"/>
      <c r="F9251" s="123"/>
      <c r="G9251" s="123"/>
      <c r="H9251" s="123"/>
      <c r="I9251" s="136"/>
      <c r="J9251" s="123"/>
      <c r="K9251" s="137"/>
      <c r="L9251" s="137"/>
      <c r="M9251" s="137"/>
      <c r="N9251" s="123">
        <v>2</v>
      </c>
      <c r="O9251" s="108" t="s">
        <v>12592</v>
      </c>
      <c r="P9251" s="138"/>
      <c r="Q9251" s="108" t="s">
        <v>12593</v>
      </c>
      <c r="R9251" s="108" t="s">
        <v>12596</v>
      </c>
      <c r="S9251" s="139" t="s">
        <v>12597</v>
      </c>
      <c r="T9251" s="123" t="s">
        <v>51</v>
      </c>
      <c r="U9251" s="123" t="s">
        <v>45</v>
      </c>
      <c r="V9251" s="123" t="s">
        <v>779</v>
      </c>
      <c r="W9251" s="137">
        <v>80.52</v>
      </c>
      <c r="X9251" s="136">
        <v>4.1100000000000003</v>
      </c>
      <c r="Y9251" s="137">
        <v>6750</v>
      </c>
      <c r="Z9251" s="137">
        <f>W9251*Y9251</f>
        <v>543510</v>
      </c>
      <c r="AA9251" s="119">
        <v>7</v>
      </c>
      <c r="AB9251" s="119">
        <v>7</v>
      </c>
      <c r="AC9251" s="137">
        <f>(Z9251*(100-AB9251))/100</f>
        <v>505464.3</v>
      </c>
      <c r="AD9251" s="137">
        <f>IF(AND(AC9251="",M9250=""),0,IF((AC9251=""),M9250, IF( (M9250=""),AC9251,SUM(AC9250:AC9255)+M9250)))</f>
        <v>12709563.1</v>
      </c>
      <c r="AE9251" s="137">
        <f>IF( (X9251=""),AD9251*1,AD9251*(X9251/100) )</f>
        <v>522363.04341000004</v>
      </c>
      <c r="AF9251" s="137">
        <v>0</v>
      </c>
      <c r="AG9251" s="137">
        <f>IF((AF9251-AE9251) &gt; 1,0,IF((AF9251-AE9251)&lt;0,AE9251-AF9251,AF9251-AE9251))</f>
        <v>522363.04341000004</v>
      </c>
      <c r="AH9251" s="137">
        <v>0.3</v>
      </c>
    </row>
    <row r="9252" spans="1:34" s="173" customFormat="1" x14ac:dyDescent="0.55000000000000004">
      <c r="A9252" s="122"/>
      <c r="B9252" s="123"/>
      <c r="C9252" s="123"/>
      <c r="D9252" s="135"/>
      <c r="E9252" s="123"/>
      <c r="F9252" s="123"/>
      <c r="G9252" s="123"/>
      <c r="H9252" s="123"/>
      <c r="I9252" s="136"/>
      <c r="J9252" s="123"/>
      <c r="K9252" s="137"/>
      <c r="L9252" s="137"/>
      <c r="M9252" s="137"/>
      <c r="N9252" s="123">
        <v>3</v>
      </c>
      <c r="O9252" s="108" t="s">
        <v>12592</v>
      </c>
      <c r="P9252" s="138"/>
      <c r="Q9252" s="108" t="s">
        <v>12593</v>
      </c>
      <c r="R9252" s="108" t="s">
        <v>12596</v>
      </c>
      <c r="S9252" s="139" t="s">
        <v>12598</v>
      </c>
      <c r="T9252" s="123" t="s">
        <v>15158</v>
      </c>
      <c r="U9252" s="123" t="s">
        <v>45</v>
      </c>
      <c r="V9252" s="123" t="s">
        <v>75</v>
      </c>
      <c r="W9252" s="137">
        <v>560</v>
      </c>
      <c r="X9252" s="136">
        <v>28.56</v>
      </c>
      <c r="Y9252" s="137">
        <v>2650</v>
      </c>
      <c r="Z9252" s="137">
        <f>W9252*Y9252</f>
        <v>1484000</v>
      </c>
      <c r="AA9252" s="119">
        <v>7</v>
      </c>
      <c r="AB9252" s="119">
        <v>7</v>
      </c>
      <c r="AC9252" s="137">
        <f>(Z9252*(100-AB9252))/100</f>
        <v>1380120</v>
      </c>
      <c r="AD9252" s="137">
        <f>IF(AND(AC9252="",M9250=""),0,IF((AC9252=""),M9250, IF( (M9250=""),AC9252,SUM(AC9250:AC9255)+M9250)))</f>
        <v>12709563.1</v>
      </c>
      <c r="AE9252" s="137">
        <f>IF( (X9252=""),AD9252*1,AD9252*(X9252/100) )</f>
        <v>3629851.2213599994</v>
      </c>
      <c r="AF9252" s="137">
        <v>0</v>
      </c>
      <c r="AG9252" s="137">
        <f>IF((AF9252-AE9252) &gt; 1,0,IF((AF9252-AE9252)&lt;0,AE9252-AF9252,AF9252-AE9252))</f>
        <v>3629851.2213599994</v>
      </c>
      <c r="AH9252" s="137">
        <v>0.3</v>
      </c>
    </row>
    <row r="9253" spans="1:34" s="173" customFormat="1" x14ac:dyDescent="0.55000000000000004">
      <c r="A9253" s="122"/>
      <c r="B9253" s="123"/>
      <c r="C9253" s="123"/>
      <c r="D9253" s="135"/>
      <c r="E9253" s="123"/>
      <c r="F9253" s="123"/>
      <c r="G9253" s="123"/>
      <c r="H9253" s="123"/>
      <c r="I9253" s="136"/>
      <c r="J9253" s="123"/>
      <c r="K9253" s="137"/>
      <c r="L9253" s="137"/>
      <c r="M9253" s="137"/>
      <c r="N9253" s="123">
        <v>4</v>
      </c>
      <c r="O9253" s="108" t="s">
        <v>12592</v>
      </c>
      <c r="P9253" s="138"/>
      <c r="Q9253" s="108" t="s">
        <v>12593</v>
      </c>
      <c r="R9253" s="108" t="s">
        <v>12596</v>
      </c>
      <c r="S9253" s="139" t="s">
        <v>12599</v>
      </c>
      <c r="T9253" s="123" t="s">
        <v>492</v>
      </c>
      <c r="U9253" s="123" t="s">
        <v>45</v>
      </c>
      <c r="V9253" s="123" t="s">
        <v>52</v>
      </c>
      <c r="W9253" s="137">
        <v>1260</v>
      </c>
      <c r="X9253" s="136">
        <v>64.27</v>
      </c>
      <c r="Y9253" s="137">
        <v>3400</v>
      </c>
      <c r="Z9253" s="137">
        <f>W9253*Y9253</f>
        <v>4284000</v>
      </c>
      <c r="AA9253" s="119">
        <v>7</v>
      </c>
      <c r="AB9253" s="119">
        <v>7</v>
      </c>
      <c r="AC9253" s="137">
        <f>(Z9253*(100-AB9253))/100</f>
        <v>3984120</v>
      </c>
      <c r="AD9253" s="137">
        <f>IF(AND(AC9253="",M9250=""),0,IF((AC9253=""),M9250, IF( (M9250=""),AC9253,SUM(AC9250:AC9255)+M9250)))</f>
        <v>12709563.1</v>
      </c>
      <c r="AE9253" s="137">
        <f>IF( (X9253=""),AD9253*1,AD9253*(X9253/100) )</f>
        <v>8168436.2043699985</v>
      </c>
      <c r="AF9253" s="137">
        <v>0</v>
      </c>
      <c r="AG9253" s="137">
        <f>IF((AF9253-AE9253) &gt; 1,0,IF((AF9253-AE9253)&lt;0,AE9253-AF9253,AF9253-AE9253))</f>
        <v>8168436.2043699985</v>
      </c>
      <c r="AH9253" s="137">
        <v>0.02</v>
      </c>
    </row>
    <row r="9254" spans="1:34" s="173" customFormat="1" x14ac:dyDescent="0.55000000000000004">
      <c r="A9254" s="122"/>
      <c r="B9254" s="123">
        <v>4347</v>
      </c>
      <c r="C9254" s="123">
        <v>8074</v>
      </c>
      <c r="D9254" s="135" t="s">
        <v>12600</v>
      </c>
      <c r="E9254" s="123" t="s">
        <v>34</v>
      </c>
      <c r="F9254" s="123">
        <v>19651</v>
      </c>
      <c r="G9254" s="123">
        <v>1</v>
      </c>
      <c r="H9254" s="123">
        <v>3</v>
      </c>
      <c r="I9254" s="136">
        <v>84.3</v>
      </c>
      <c r="J9254" s="123" t="s">
        <v>35</v>
      </c>
      <c r="K9254" s="137">
        <f>((G9254*400)+(H9254*100))+I9254</f>
        <v>784.3</v>
      </c>
      <c r="L9254" s="137">
        <v>300</v>
      </c>
      <c r="M9254" s="137">
        <f>K9254*L9254</f>
        <v>235290</v>
      </c>
      <c r="N9254" s="123">
        <v>1</v>
      </c>
      <c r="O9254" s="108" t="s">
        <v>12592</v>
      </c>
      <c r="P9254" s="138"/>
      <c r="Q9254" s="108" t="s">
        <v>12593</v>
      </c>
      <c r="R9254" s="108" t="s">
        <v>12596</v>
      </c>
      <c r="S9254" s="139" t="s">
        <v>12601</v>
      </c>
      <c r="T9254" s="123" t="s">
        <v>73</v>
      </c>
      <c r="U9254" s="123" t="s">
        <v>45</v>
      </c>
      <c r="V9254" s="123" t="s">
        <v>52</v>
      </c>
      <c r="W9254" s="137">
        <v>237.6</v>
      </c>
      <c r="X9254" s="136">
        <v>100</v>
      </c>
      <c r="Y9254" s="137">
        <v>6600</v>
      </c>
      <c r="Z9254" s="137">
        <f>W9254*Y9254</f>
        <v>1568160</v>
      </c>
      <c r="AA9254" s="119">
        <v>7</v>
      </c>
      <c r="AB9254" s="119">
        <v>7</v>
      </c>
      <c r="AC9254" s="137">
        <f>(Z9254*(100-AB9254))/100</f>
        <v>1458388.8</v>
      </c>
      <c r="AD9254" s="137">
        <f>IF(AND(AC9254="",M9254=""),0,IF((AC9254=""),M9254, IF( (M9254=""),AC9254,SUM(AC9254:AC9255)+M9254)))</f>
        <v>1693678.8</v>
      </c>
      <c r="AE9254" s="137">
        <f>IF( (X9254=""),AD9254*1,AD9254*(X9254/100) )</f>
        <v>1693678.8</v>
      </c>
      <c r="AF9254" s="137">
        <v>0</v>
      </c>
      <c r="AG9254" s="137">
        <f>IF((AF9254-AE9254) &gt; 1,0,IF((AF9254-AE9254)&lt;0,AE9254-AF9254,AF9254-AE9254))</f>
        <v>1693678.8</v>
      </c>
      <c r="AH9254" s="137">
        <v>0.02</v>
      </c>
    </row>
    <row r="9255" spans="1:34" s="173" customFormat="1" x14ac:dyDescent="0.55000000000000004">
      <c r="A9255" s="122"/>
      <c r="B9255" s="123"/>
      <c r="C9255" s="123"/>
      <c r="D9255" s="135"/>
      <c r="E9255" s="123"/>
      <c r="F9255" s="123"/>
      <c r="G9255" s="123"/>
      <c r="H9255" s="123"/>
      <c r="I9255" s="136"/>
      <c r="J9255" s="123"/>
      <c r="K9255" s="137"/>
      <c r="L9255" s="137" t="s">
        <v>63</v>
      </c>
      <c r="M9255" s="137">
        <f>SUM(M9250:M9254)</f>
        <v>5468890</v>
      </c>
      <c r="N9255" s="123"/>
      <c r="O9255" s="108"/>
      <c r="P9255" s="138"/>
      <c r="Q9255" s="108"/>
      <c r="R9255" s="108"/>
      <c r="S9255" s="139"/>
      <c r="T9255" s="123"/>
      <c r="U9255" s="123"/>
      <c r="V9255" s="123"/>
      <c r="W9255" s="137"/>
      <c r="X9255" s="136"/>
      <c r="Y9255" s="137"/>
      <c r="Z9255" s="137"/>
      <c r="AA9255" s="119"/>
      <c r="AB9255" s="119"/>
      <c r="AC9255" s="137"/>
      <c r="AD9255" s="137"/>
      <c r="AE9255" s="137">
        <f>SUM(AE9250:AE9254)</f>
        <v>14403241.899999999</v>
      </c>
      <c r="AF9255" s="137"/>
      <c r="AG9255" s="137">
        <f>SUM(AG9250:AG9254)</f>
        <v>14403241.899999999</v>
      </c>
      <c r="AH9255" s="137"/>
    </row>
    <row r="9256" spans="1:34" s="173" customFormat="1" x14ac:dyDescent="0.55000000000000004">
      <c r="A9256" s="122" t="s">
        <v>12604</v>
      </c>
      <c r="B9256" s="123">
        <v>4319</v>
      </c>
      <c r="C9256" s="123">
        <v>6631</v>
      </c>
      <c r="D9256" s="135" t="s">
        <v>12605</v>
      </c>
      <c r="E9256" s="123" t="s">
        <v>34</v>
      </c>
      <c r="F9256" s="123">
        <v>23209</v>
      </c>
      <c r="G9256" s="123">
        <v>0</v>
      </c>
      <c r="H9256" s="123">
        <v>1</v>
      </c>
      <c r="I9256" s="136">
        <v>4</v>
      </c>
      <c r="J9256" s="123" t="s">
        <v>35</v>
      </c>
      <c r="K9256" s="137">
        <f>((G9256*400)+(H9256*100))+I9256</f>
        <v>104</v>
      </c>
      <c r="L9256" s="137">
        <v>850</v>
      </c>
      <c r="M9256" s="137">
        <f>K9256*L9256</f>
        <v>88400</v>
      </c>
      <c r="N9256" s="123">
        <v>1</v>
      </c>
      <c r="O9256" s="108" t="s">
        <v>12602</v>
      </c>
      <c r="P9256" s="138"/>
      <c r="Q9256" s="108" t="s">
        <v>12603</v>
      </c>
      <c r="R9256" s="108" t="s">
        <v>12606</v>
      </c>
      <c r="S9256" s="139" t="s">
        <v>12607</v>
      </c>
      <c r="T9256" s="123" t="s">
        <v>51</v>
      </c>
      <c r="U9256" s="123" t="s">
        <v>227</v>
      </c>
      <c r="V9256" s="123" t="s">
        <v>52</v>
      </c>
      <c r="W9256" s="137">
        <v>683.28</v>
      </c>
      <c r="X9256" s="136">
        <v>96.13</v>
      </c>
      <c r="Y9256" s="137">
        <v>6750</v>
      </c>
      <c r="Z9256" s="137">
        <f>W9256*Y9256</f>
        <v>4612140</v>
      </c>
      <c r="AA9256" s="119">
        <v>11</v>
      </c>
      <c r="AB9256" s="119">
        <v>34</v>
      </c>
      <c r="AC9256" s="137">
        <f>(Z9256*(100-AB9256))/100</f>
        <v>3044012.4</v>
      </c>
      <c r="AD9256" s="137">
        <f>IF(AND(AC9256="",M9256=""),0,IF((AC9256=""),M9256, IF( (M9256=""),AC9256,SUM(AC9256:AC9260)+M9256)))</f>
        <v>3143192.4</v>
      </c>
      <c r="AE9256" s="137">
        <f>IF( (X9256=""),AD9256*1,AD9256*(X9256/100) )</f>
        <v>3021550.8541199998</v>
      </c>
      <c r="AF9256" s="137">
        <v>50000000</v>
      </c>
      <c r="AG9256" s="137">
        <f>IF((AF9256-AE9256) &gt; 1,0,IF((AF9256-AE9256)&lt;0,AE9256-AF9256,AF9256-AE9256))</f>
        <v>0</v>
      </c>
      <c r="AH9256" s="137">
        <v>0.02</v>
      </c>
    </row>
    <row r="9257" spans="1:34" s="173" customFormat="1" x14ac:dyDescent="0.55000000000000004">
      <c r="A9257" s="122"/>
      <c r="B9257" s="123"/>
      <c r="C9257" s="123"/>
      <c r="D9257" s="135"/>
      <c r="E9257" s="123"/>
      <c r="F9257" s="123"/>
      <c r="G9257" s="123"/>
      <c r="H9257" s="123"/>
      <c r="I9257" s="136"/>
      <c r="J9257" s="123"/>
      <c r="K9257" s="137"/>
      <c r="L9257" s="137"/>
      <c r="M9257" s="137"/>
      <c r="N9257" s="123">
        <v>2</v>
      </c>
      <c r="O9257" s="108" t="s">
        <v>12602</v>
      </c>
      <c r="P9257" s="138"/>
      <c r="Q9257" s="108" t="s">
        <v>12603</v>
      </c>
      <c r="R9257" s="108" t="s">
        <v>12606</v>
      </c>
      <c r="S9257" s="139" t="s">
        <v>12608</v>
      </c>
      <c r="T9257" s="123" t="s">
        <v>343</v>
      </c>
      <c r="U9257" s="123" t="s">
        <v>74</v>
      </c>
      <c r="V9257" s="123" t="s">
        <v>52</v>
      </c>
      <c r="W9257" s="137">
        <v>27.5</v>
      </c>
      <c r="X9257" s="136">
        <v>3.87</v>
      </c>
      <c r="Y9257" s="137">
        <v>5600</v>
      </c>
      <c r="Z9257" s="137">
        <f>W9257*Y9257</f>
        <v>154000</v>
      </c>
      <c r="AA9257" s="119">
        <v>21</v>
      </c>
      <c r="AB9257" s="119">
        <v>93</v>
      </c>
      <c r="AC9257" s="137">
        <f>(Z9257*(100-AB9257))/100</f>
        <v>10780</v>
      </c>
      <c r="AD9257" s="137">
        <f>IF(AND(AC9257="",M9256=""),0,IF((AC9257=""),M9256, IF( (M9256=""),AC9257,SUM(AC9256:AC9260)+M9256)))</f>
        <v>3143192.4</v>
      </c>
      <c r="AE9257" s="137">
        <f>IF( (X9257=""),AD9257*1,AD9257*(X9257/100) )</f>
        <v>121641.54587999999</v>
      </c>
      <c r="AF9257" s="137">
        <v>50000000</v>
      </c>
      <c r="AG9257" s="137">
        <f>IF((AF9257-AE9257) &gt; 1,0,IF((AF9257-AE9257)&lt;0,AE9257-AF9257,AF9257-AE9257))</f>
        <v>0</v>
      </c>
      <c r="AH9257" s="137">
        <v>0.02</v>
      </c>
    </row>
    <row r="9258" spans="1:34" s="173" customFormat="1" x14ac:dyDescent="0.55000000000000004">
      <c r="A9258" s="122"/>
      <c r="B9258" s="123"/>
      <c r="C9258" s="123"/>
      <c r="D9258" s="135"/>
      <c r="E9258" s="123"/>
      <c r="F9258" s="123"/>
      <c r="G9258" s="123"/>
      <c r="H9258" s="123"/>
      <c r="I9258" s="136"/>
      <c r="J9258" s="123"/>
      <c r="K9258" s="137"/>
      <c r="L9258" s="137" t="s">
        <v>63</v>
      </c>
      <c r="M9258" s="137">
        <f>SUM(M9256:M9257)</f>
        <v>88400</v>
      </c>
      <c r="N9258" s="123"/>
      <c r="O9258" s="108"/>
      <c r="P9258" s="138"/>
      <c r="Q9258" s="108"/>
      <c r="R9258" s="108"/>
      <c r="S9258" s="139"/>
      <c r="T9258" s="123"/>
      <c r="U9258" s="123"/>
      <c r="V9258" s="123"/>
      <c r="W9258" s="137"/>
      <c r="X9258" s="136"/>
      <c r="Y9258" s="137"/>
      <c r="Z9258" s="137"/>
      <c r="AA9258" s="119"/>
      <c r="AB9258" s="119"/>
      <c r="AC9258" s="137"/>
      <c r="AD9258" s="137"/>
      <c r="AE9258" s="137">
        <f>SUM(AE9256:AE9257)</f>
        <v>3143192.4</v>
      </c>
      <c r="AF9258" s="137"/>
      <c r="AG9258" s="137">
        <f>SUM(AG9256:AG9257)</f>
        <v>0</v>
      </c>
      <c r="AH9258" s="137"/>
    </row>
    <row r="9259" spans="1:34" s="173" customFormat="1" x14ac:dyDescent="0.55000000000000004">
      <c r="A9259" s="122" t="s">
        <v>12609</v>
      </c>
      <c r="B9259" s="123">
        <v>4320</v>
      </c>
      <c r="C9259" s="123">
        <v>6137</v>
      </c>
      <c r="D9259" s="135" t="s">
        <v>12610</v>
      </c>
      <c r="E9259" s="123" t="s">
        <v>37</v>
      </c>
      <c r="F9259" s="123">
        <v>5298</v>
      </c>
      <c r="G9259" s="123">
        <v>5</v>
      </c>
      <c r="H9259" s="123">
        <v>2</v>
      </c>
      <c r="I9259" s="136">
        <v>93</v>
      </c>
      <c r="J9259" s="123" t="s">
        <v>38</v>
      </c>
      <c r="K9259" s="137">
        <f>((G9259*400)+(H9259*100))+I9259</f>
        <v>2293</v>
      </c>
      <c r="L9259" s="137">
        <v>400</v>
      </c>
      <c r="M9259" s="137">
        <f>K9259*L9259</f>
        <v>917200</v>
      </c>
      <c r="N9259" s="123"/>
      <c r="O9259" s="108"/>
      <c r="P9259" s="138"/>
      <c r="Q9259" s="108"/>
      <c r="R9259" s="108"/>
      <c r="S9259" s="139"/>
      <c r="T9259" s="123"/>
      <c r="U9259" s="123"/>
      <c r="V9259" s="123"/>
      <c r="W9259" s="137"/>
      <c r="X9259" s="136"/>
      <c r="Y9259" s="137"/>
      <c r="Z9259" s="137"/>
      <c r="AA9259" s="119"/>
      <c r="AB9259" s="119"/>
      <c r="AC9259" s="137"/>
      <c r="AD9259" s="137">
        <f>IF(AND(AC9259="",M9259=""),0,IF((AC9259=""),M9259,IF((M9259=""),AC9259,AC9259+M9259)))</f>
        <v>917200</v>
      </c>
      <c r="AE9259" s="137">
        <f>IF( (X9259=""),AD9259*1,AD9259*(X9259/100) )</f>
        <v>917200</v>
      </c>
      <c r="AF9259" s="137">
        <v>0</v>
      </c>
      <c r="AG9259" s="137">
        <f>IF((AF9259-AE9259) &gt; 1,0,IF((AF9259-AE9259)&lt;0,AE9259-AF9259,AF9259-AE9259))</f>
        <v>917200</v>
      </c>
      <c r="AH9259" s="137">
        <v>0.01</v>
      </c>
    </row>
    <row r="9260" spans="1:34" s="173" customFormat="1" x14ac:dyDescent="0.55000000000000004">
      <c r="A9260" s="122"/>
      <c r="B9260" s="123">
        <v>4321</v>
      </c>
      <c r="C9260" s="123">
        <v>6141</v>
      </c>
      <c r="D9260" s="135" t="s">
        <v>12611</v>
      </c>
      <c r="E9260" s="123" t="s">
        <v>37</v>
      </c>
      <c r="F9260" s="123">
        <v>5299</v>
      </c>
      <c r="G9260" s="123">
        <v>7</v>
      </c>
      <c r="H9260" s="123">
        <v>1</v>
      </c>
      <c r="I9260" s="136">
        <v>90</v>
      </c>
      <c r="J9260" s="123" t="s">
        <v>38</v>
      </c>
      <c r="K9260" s="137">
        <f>((G9260*400)+(H9260*100))+I9260</f>
        <v>2990</v>
      </c>
      <c r="L9260" s="137">
        <v>400</v>
      </c>
      <c r="M9260" s="137">
        <f>K9260*L9260</f>
        <v>1196000</v>
      </c>
      <c r="N9260" s="123"/>
      <c r="O9260" s="108"/>
      <c r="P9260" s="138"/>
      <c r="Q9260" s="108"/>
      <c r="R9260" s="108"/>
      <c r="S9260" s="139"/>
      <c r="T9260" s="123"/>
      <c r="U9260" s="123"/>
      <c r="V9260" s="123"/>
      <c r="W9260" s="137"/>
      <c r="X9260" s="136"/>
      <c r="Y9260" s="137"/>
      <c r="Z9260" s="137"/>
      <c r="AA9260" s="119"/>
      <c r="AB9260" s="119"/>
      <c r="AC9260" s="137"/>
      <c r="AD9260" s="137">
        <f>IF(AND(AC9260="",M9260=""),0,IF((AC9260=""),M9260,IF((M9260=""),AC9260,AC9260+M9260)))</f>
        <v>1196000</v>
      </c>
      <c r="AE9260" s="137">
        <f>IF( (X9260=""),AD9260*1,AD9260*(X9260/100) )</f>
        <v>1196000</v>
      </c>
      <c r="AF9260" s="137">
        <v>0</v>
      </c>
      <c r="AG9260" s="137">
        <f>IF((AF9260-AE9260) &gt; 1,0,IF((AF9260-AE9260)&lt;0,AE9260-AF9260,AF9260-AE9260))</f>
        <v>1196000</v>
      </c>
      <c r="AH9260" s="137">
        <v>0.01</v>
      </c>
    </row>
    <row r="9261" spans="1:34" s="173" customFormat="1" x14ac:dyDescent="0.55000000000000004">
      <c r="A9261" s="122"/>
      <c r="B9261" s="123">
        <v>4322</v>
      </c>
      <c r="C9261" s="123">
        <v>6167</v>
      </c>
      <c r="D9261" s="135" t="s">
        <v>12612</v>
      </c>
      <c r="E9261" s="123" t="s">
        <v>37</v>
      </c>
      <c r="F9261" s="123">
        <v>5300</v>
      </c>
      <c r="G9261" s="123">
        <v>0</v>
      </c>
      <c r="H9261" s="123">
        <v>1</v>
      </c>
      <c r="I9261" s="136">
        <v>51</v>
      </c>
      <c r="J9261" s="123" t="s">
        <v>38</v>
      </c>
      <c r="K9261" s="137">
        <f>((G9261*400)+(H9261*100))+I9261</f>
        <v>151</v>
      </c>
      <c r="L9261" s="137">
        <v>400</v>
      </c>
      <c r="M9261" s="137">
        <f>K9261*L9261</f>
        <v>60400</v>
      </c>
      <c r="N9261" s="123"/>
      <c r="O9261" s="108"/>
      <c r="P9261" s="138"/>
      <c r="Q9261" s="108"/>
      <c r="R9261" s="108"/>
      <c r="S9261" s="139"/>
      <c r="T9261" s="123"/>
      <c r="U9261" s="123"/>
      <c r="V9261" s="123"/>
      <c r="W9261" s="137"/>
      <c r="X9261" s="136"/>
      <c r="Y9261" s="137"/>
      <c r="Z9261" s="137"/>
      <c r="AA9261" s="119"/>
      <c r="AB9261" s="119"/>
      <c r="AC9261" s="137"/>
      <c r="AD9261" s="137">
        <f>IF(AND(AC9261="",M9261=""),0,IF((AC9261=""),M9261,IF((M9261=""),AC9261,AC9261+M9261)))</f>
        <v>60400</v>
      </c>
      <c r="AE9261" s="137">
        <f>IF( (X9261=""),AD9261*1,AD9261*(X9261/100) )</f>
        <v>60400</v>
      </c>
      <c r="AF9261" s="137">
        <v>0</v>
      </c>
      <c r="AG9261" s="137">
        <f>IF((AF9261-AE9261) &gt; 1,0,IF((AF9261-AE9261)&lt;0,AE9261-AF9261,AF9261-AE9261))</f>
        <v>60400</v>
      </c>
      <c r="AH9261" s="137">
        <v>0.01</v>
      </c>
    </row>
    <row r="9262" spans="1:34" s="173" customFormat="1" x14ac:dyDescent="0.55000000000000004">
      <c r="A9262" s="122"/>
      <c r="B9262" s="123"/>
      <c r="C9262" s="123"/>
      <c r="D9262" s="135"/>
      <c r="E9262" s="123"/>
      <c r="F9262" s="123"/>
      <c r="G9262" s="123"/>
      <c r="H9262" s="123"/>
      <c r="I9262" s="136"/>
      <c r="J9262" s="123"/>
      <c r="K9262" s="137"/>
      <c r="L9262" s="137" t="s">
        <v>63</v>
      </c>
      <c r="M9262" s="137">
        <f>SUM(M9259:M9261)</f>
        <v>2173600</v>
      </c>
      <c r="N9262" s="123"/>
      <c r="O9262" s="108"/>
      <c r="P9262" s="138"/>
      <c r="Q9262" s="108"/>
      <c r="R9262" s="108"/>
      <c r="S9262" s="139"/>
      <c r="T9262" s="123"/>
      <c r="U9262" s="123"/>
      <c r="V9262" s="123"/>
      <c r="W9262" s="137"/>
      <c r="X9262" s="136"/>
      <c r="Y9262" s="137"/>
      <c r="Z9262" s="137"/>
      <c r="AA9262" s="119"/>
      <c r="AB9262" s="119"/>
      <c r="AC9262" s="137"/>
      <c r="AD9262" s="137"/>
      <c r="AE9262" s="137">
        <f>SUM(AE9259:AE9261)</f>
        <v>2173600</v>
      </c>
      <c r="AF9262" s="137"/>
      <c r="AG9262" s="137">
        <f>SUM(AG9259:AG9261)</f>
        <v>2173600</v>
      </c>
      <c r="AH9262" s="137"/>
    </row>
    <row r="9263" spans="1:34" s="99" customFormat="1" x14ac:dyDescent="0.55000000000000004">
      <c r="A9263" s="107" t="s">
        <v>12615</v>
      </c>
      <c r="B9263" s="102">
        <v>4352</v>
      </c>
      <c r="C9263" s="102">
        <v>6583</v>
      </c>
      <c r="D9263" s="90" t="s">
        <v>12616</v>
      </c>
      <c r="E9263" s="102" t="s">
        <v>34</v>
      </c>
      <c r="F9263" s="102">
        <v>23143</v>
      </c>
      <c r="G9263" s="102">
        <v>2</v>
      </c>
      <c r="H9263" s="102">
        <v>0</v>
      </c>
      <c r="I9263" s="98">
        <v>2</v>
      </c>
      <c r="J9263" s="102" t="s">
        <v>35</v>
      </c>
      <c r="K9263" s="94">
        <f>((G9263*400)+(H9263*100))+I9263</f>
        <v>802</v>
      </c>
      <c r="L9263" s="94">
        <v>475</v>
      </c>
      <c r="M9263" s="94">
        <f>K9263*L9263</f>
        <v>380950</v>
      </c>
      <c r="N9263" s="102">
        <v>1</v>
      </c>
      <c r="O9263" s="111" t="s">
        <v>12613</v>
      </c>
      <c r="P9263" s="96">
        <v>3570100715737</v>
      </c>
      <c r="Q9263" s="111" t="s">
        <v>12614</v>
      </c>
      <c r="R9263" s="111" t="s">
        <v>12617</v>
      </c>
      <c r="S9263" s="97" t="s">
        <v>12616</v>
      </c>
      <c r="T9263" s="102" t="s">
        <v>51</v>
      </c>
      <c r="U9263" s="102" t="s">
        <v>45</v>
      </c>
      <c r="V9263" s="102" t="s">
        <v>52</v>
      </c>
      <c r="W9263" s="94">
        <v>276.8</v>
      </c>
      <c r="X9263" s="98">
        <v>100</v>
      </c>
      <c r="Y9263" s="94">
        <v>6750</v>
      </c>
      <c r="Z9263" s="94">
        <f>W9263*Y9263</f>
        <v>1868400</v>
      </c>
      <c r="AA9263" s="89">
        <v>6</v>
      </c>
      <c r="AB9263" s="89">
        <v>6</v>
      </c>
      <c r="AC9263" s="94">
        <f>(Z9263*(100-AB9263))/100</f>
        <v>1756296</v>
      </c>
      <c r="AD9263" s="94">
        <f>IF(AND(AC9263="",M9263=""),0,IF((AC9263=""),M9263, IF( (M9263=""),AC9263,SUM(AC9263:AC9264)+M9263)))</f>
        <v>2137246</v>
      </c>
      <c r="AE9263" s="94">
        <f>IF( (X9263=""),AD9263*1,AD9263*(X9263/100) )</f>
        <v>2137246</v>
      </c>
      <c r="AF9263" s="94">
        <v>50000000</v>
      </c>
      <c r="AG9263" s="94">
        <f>IF((AF9263-AE9263) &gt; 1,0,IF((AF9263-AE9263)&lt;0,AE9263-AF9263,AF9263-AE9263))</f>
        <v>0</v>
      </c>
      <c r="AH9263" s="94">
        <v>0.02</v>
      </c>
    </row>
    <row r="9264" spans="1:34" s="99" customFormat="1" x14ac:dyDescent="0.55000000000000004">
      <c r="A9264" s="107"/>
      <c r="B9264" s="102"/>
      <c r="C9264" s="102"/>
      <c r="D9264" s="90"/>
      <c r="E9264" s="102"/>
      <c r="F9264" s="102"/>
      <c r="G9264" s="102"/>
      <c r="H9264" s="102"/>
      <c r="I9264" s="98"/>
      <c r="J9264" s="102"/>
      <c r="K9264" s="94"/>
      <c r="L9264" s="94" t="s">
        <v>63</v>
      </c>
      <c r="M9264" s="94">
        <f>SUM(M9263:M9263)</f>
        <v>380950</v>
      </c>
      <c r="N9264" s="102"/>
      <c r="O9264" s="111"/>
      <c r="P9264" s="96"/>
      <c r="Q9264" s="111"/>
      <c r="R9264" s="111"/>
      <c r="S9264" s="97"/>
      <c r="T9264" s="102"/>
      <c r="U9264" s="102"/>
      <c r="V9264" s="102"/>
      <c r="W9264" s="94"/>
      <c r="X9264" s="98"/>
      <c r="Y9264" s="94"/>
      <c r="Z9264" s="94"/>
      <c r="AA9264" s="89"/>
      <c r="AB9264" s="89"/>
      <c r="AC9264" s="94"/>
      <c r="AD9264" s="94"/>
      <c r="AE9264" s="94">
        <f>SUM(AE9263:AE9263)</f>
        <v>2137246</v>
      </c>
      <c r="AF9264" s="94"/>
      <c r="AG9264" s="94">
        <f>SUM(AG9263:AG9263)</f>
        <v>0</v>
      </c>
      <c r="AH9264" s="94"/>
    </row>
    <row r="9265" spans="1:34" s="173" customFormat="1" x14ac:dyDescent="0.55000000000000004">
      <c r="A9265" s="122" t="s">
        <v>12620</v>
      </c>
      <c r="B9265" s="123">
        <v>4324</v>
      </c>
      <c r="C9265" s="123">
        <v>6930</v>
      </c>
      <c r="D9265" s="135" t="s">
        <v>12621</v>
      </c>
      <c r="E9265" s="123" t="s">
        <v>34</v>
      </c>
      <c r="F9265" s="123">
        <v>23656</v>
      </c>
      <c r="G9265" s="123">
        <v>0</v>
      </c>
      <c r="H9265" s="123">
        <v>0</v>
      </c>
      <c r="I9265" s="136">
        <v>56</v>
      </c>
      <c r="J9265" s="123" t="s">
        <v>35</v>
      </c>
      <c r="K9265" s="137">
        <f>((G9265*400)+(H9265*100))+I9265</f>
        <v>56</v>
      </c>
      <c r="L9265" s="137">
        <v>850</v>
      </c>
      <c r="M9265" s="137">
        <f>K9265*L9265</f>
        <v>47600</v>
      </c>
      <c r="N9265" s="123">
        <v>1</v>
      </c>
      <c r="O9265" s="108" t="s">
        <v>12618</v>
      </c>
      <c r="P9265" s="138"/>
      <c r="Q9265" s="108" t="s">
        <v>12619</v>
      </c>
      <c r="R9265" s="108" t="s">
        <v>12622</v>
      </c>
      <c r="S9265" s="139" t="s">
        <v>12623</v>
      </c>
      <c r="T9265" s="123" t="s">
        <v>51</v>
      </c>
      <c r="U9265" s="123" t="s">
        <v>45</v>
      </c>
      <c r="V9265" s="123" t="s">
        <v>52</v>
      </c>
      <c r="W9265" s="137">
        <v>76.260000000000005</v>
      </c>
      <c r="X9265" s="136">
        <v>64.81</v>
      </c>
      <c r="Y9265" s="137">
        <v>6750</v>
      </c>
      <c r="Z9265" s="137">
        <f>W9265*Y9265</f>
        <v>514755.00000000006</v>
      </c>
      <c r="AA9265" s="119">
        <v>6</v>
      </c>
      <c r="AB9265" s="119">
        <v>6</v>
      </c>
      <c r="AC9265" s="137">
        <f>(Z9265*(100-AB9265))/100</f>
        <v>483869.70000000007</v>
      </c>
      <c r="AD9265" s="137">
        <f>IF(AND(AC9265="",M9265=""),0,IF((AC9265=""),M9265, IF( (M9265=""),AC9265,SUM(AC9265:AC9269)+M9265)))</f>
        <v>531469.70000000007</v>
      </c>
      <c r="AE9265" s="137">
        <f>IF( (X9265=""),AD9265*1,AD9265*(X9265/100) )</f>
        <v>344445.51257000008</v>
      </c>
      <c r="AF9265" s="137">
        <v>50000000</v>
      </c>
      <c r="AG9265" s="137">
        <f>IF((AF9265-AE9265) &gt; 1,0,IF((AF9265-AE9265)&lt;0,AE9265-AF9265,AF9265-AE9265))</f>
        <v>0</v>
      </c>
      <c r="AH9265" s="137">
        <v>0.02</v>
      </c>
    </row>
    <row r="9266" spans="1:34" s="173" customFormat="1" x14ac:dyDescent="0.55000000000000004">
      <c r="A9266" s="122"/>
      <c r="B9266" s="123"/>
      <c r="C9266" s="123"/>
      <c r="D9266" s="135"/>
      <c r="E9266" s="123"/>
      <c r="F9266" s="123"/>
      <c r="G9266" s="123"/>
      <c r="H9266" s="123"/>
      <c r="I9266" s="136"/>
      <c r="J9266" s="123"/>
      <c r="K9266" s="137"/>
      <c r="L9266" s="137"/>
      <c r="M9266" s="137"/>
      <c r="N9266" s="123">
        <v>2</v>
      </c>
      <c r="O9266" s="108" t="s">
        <v>12618</v>
      </c>
      <c r="P9266" s="138"/>
      <c r="Q9266" s="108" t="s">
        <v>12619</v>
      </c>
      <c r="R9266" s="108" t="s">
        <v>12622</v>
      </c>
      <c r="S9266" s="139" t="s">
        <v>12624</v>
      </c>
      <c r="T9266" s="123" t="s">
        <v>55</v>
      </c>
      <c r="U9266" s="123" t="s">
        <v>45</v>
      </c>
      <c r="V9266" s="123" t="s">
        <v>52</v>
      </c>
      <c r="W9266" s="137">
        <v>41.4</v>
      </c>
      <c r="X9266" s="136">
        <v>35.19</v>
      </c>
      <c r="Y9266" s="137">
        <v>0</v>
      </c>
      <c r="Z9266" s="137">
        <f>W9266*Y9266</f>
        <v>0</v>
      </c>
      <c r="AA9266" s="119">
        <v>6</v>
      </c>
      <c r="AB9266" s="119">
        <v>6</v>
      </c>
      <c r="AC9266" s="137">
        <f>(Z9266*(100-AB9266))/100</f>
        <v>0</v>
      </c>
      <c r="AD9266" s="137">
        <f>IF(AND(AC9266="",M9265=""),0,IF((AC9266=""),M9265, IF( (M9265=""),AC9266,SUM(AC9265:AC9269)+M9265)))</f>
        <v>531469.70000000007</v>
      </c>
      <c r="AE9266" s="137">
        <f>IF( (X9266=""),AD9266*1,AD9266*(X9266/100) )</f>
        <v>187024.18743000002</v>
      </c>
      <c r="AF9266" s="137">
        <v>50000000</v>
      </c>
      <c r="AG9266" s="137">
        <f>IF((AF9266-AE9266) &gt; 1,0,IF((AF9266-AE9266)&lt;0,AE9266-AF9266,AF9266-AE9266))</f>
        <v>0</v>
      </c>
      <c r="AH9266" s="137">
        <v>0.02</v>
      </c>
    </row>
    <row r="9267" spans="1:34" s="173" customFormat="1" x14ac:dyDescent="0.55000000000000004">
      <c r="A9267" s="122"/>
      <c r="B9267" s="123"/>
      <c r="C9267" s="123"/>
      <c r="D9267" s="135"/>
      <c r="E9267" s="123"/>
      <c r="F9267" s="123"/>
      <c r="G9267" s="123"/>
      <c r="H9267" s="123"/>
      <c r="I9267" s="136"/>
      <c r="J9267" s="123"/>
      <c r="K9267" s="137"/>
      <c r="L9267" s="137" t="s">
        <v>63</v>
      </c>
      <c r="M9267" s="137">
        <f>SUM(M9265:M9266)</f>
        <v>47600</v>
      </c>
      <c r="N9267" s="123"/>
      <c r="O9267" s="108"/>
      <c r="P9267" s="138"/>
      <c r="Q9267" s="108"/>
      <c r="R9267" s="108"/>
      <c r="S9267" s="139"/>
      <c r="T9267" s="123"/>
      <c r="U9267" s="123"/>
      <c r="V9267" s="123"/>
      <c r="W9267" s="137"/>
      <c r="X9267" s="136"/>
      <c r="Y9267" s="137"/>
      <c r="Z9267" s="137"/>
      <c r="AA9267" s="119"/>
      <c r="AB9267" s="119"/>
      <c r="AC9267" s="137"/>
      <c r="AD9267" s="137"/>
      <c r="AE9267" s="137">
        <f>SUM(AE9265:AE9266)</f>
        <v>531469.70000000007</v>
      </c>
      <c r="AF9267" s="137"/>
      <c r="AG9267" s="137">
        <f>SUM(AG9265:AG9266)</f>
        <v>0</v>
      </c>
      <c r="AH9267" s="137"/>
    </row>
    <row r="9268" spans="1:34" s="173" customFormat="1" x14ac:dyDescent="0.55000000000000004">
      <c r="A9268" s="122" t="s">
        <v>12627</v>
      </c>
      <c r="B9268" s="123">
        <v>4325</v>
      </c>
      <c r="C9268" s="123">
        <v>8106</v>
      </c>
      <c r="D9268" s="135" t="s">
        <v>12628</v>
      </c>
      <c r="E9268" s="123" t="s">
        <v>34</v>
      </c>
      <c r="F9268" s="123">
        <v>20176</v>
      </c>
      <c r="G9268" s="123">
        <v>1</v>
      </c>
      <c r="H9268" s="123">
        <v>2</v>
      </c>
      <c r="I9268" s="136">
        <v>29</v>
      </c>
      <c r="J9268" s="123" t="s">
        <v>38</v>
      </c>
      <c r="K9268" s="137">
        <f>((G9268*400)+(H9268*100))+I9268</f>
        <v>629</v>
      </c>
      <c r="L9268" s="137">
        <v>800</v>
      </c>
      <c r="M9268" s="137">
        <f>K9268*L9268</f>
        <v>503200</v>
      </c>
      <c r="N9268" s="123">
        <v>1</v>
      </c>
      <c r="O9268" s="108" t="s">
        <v>12625</v>
      </c>
      <c r="P9268" s="138"/>
      <c r="Q9268" s="108" t="s">
        <v>12626</v>
      </c>
      <c r="R9268" s="108" t="s">
        <v>12629</v>
      </c>
      <c r="S9268" s="139" t="s">
        <v>12628</v>
      </c>
      <c r="T9268" s="123" t="s">
        <v>51</v>
      </c>
      <c r="U9268" s="123" t="s">
        <v>62</v>
      </c>
      <c r="V9268" s="123"/>
      <c r="W9268" s="137"/>
      <c r="X9268" s="136"/>
      <c r="Y9268" s="137"/>
      <c r="Z9268" s="137"/>
      <c r="AA9268" s="119"/>
      <c r="AB9268" s="119"/>
      <c r="AC9268" s="137"/>
      <c r="AD9268" s="137">
        <f>IF(AND(AC9268="",M9268=""),0,IF((AC9268=""),M9268,IF((M9268=""),AC9268,AC9268+M9268)))</f>
        <v>503200</v>
      </c>
      <c r="AE9268" s="137">
        <f>IF( (X9268=""),AD9268*1,AD9268*(X9268/100) )</f>
        <v>503200</v>
      </c>
      <c r="AF9268" s="137">
        <v>50000000</v>
      </c>
      <c r="AG9268" s="137">
        <f>IF((AF9268-AE9268) &gt; 1,0,IF((AF9268-AE9268)&lt;0,AE9268-AF9268,AF9268-AE9268))</f>
        <v>0</v>
      </c>
      <c r="AH9268" s="137">
        <v>0.01</v>
      </c>
    </row>
    <row r="9269" spans="1:34" s="173" customFormat="1" x14ac:dyDescent="0.55000000000000004">
      <c r="A9269" s="122"/>
      <c r="B9269" s="123"/>
      <c r="C9269" s="123"/>
      <c r="D9269" s="135"/>
      <c r="E9269" s="123"/>
      <c r="F9269" s="123"/>
      <c r="G9269" s="123"/>
      <c r="H9269" s="123"/>
      <c r="I9269" s="136"/>
      <c r="J9269" s="123"/>
      <c r="K9269" s="137"/>
      <c r="L9269" s="137" t="s">
        <v>63</v>
      </c>
      <c r="M9269" s="137">
        <f>SUM(M9268:M9268)</f>
        <v>503200</v>
      </c>
      <c r="N9269" s="123"/>
      <c r="O9269" s="108"/>
      <c r="P9269" s="138"/>
      <c r="Q9269" s="108"/>
      <c r="R9269" s="108"/>
      <c r="S9269" s="139"/>
      <c r="T9269" s="123"/>
      <c r="U9269" s="123"/>
      <c r="V9269" s="123"/>
      <c r="W9269" s="137"/>
      <c r="X9269" s="136"/>
      <c r="Y9269" s="137"/>
      <c r="Z9269" s="137"/>
      <c r="AA9269" s="119"/>
      <c r="AB9269" s="119"/>
      <c r="AC9269" s="137"/>
      <c r="AD9269" s="137"/>
      <c r="AE9269" s="137">
        <f>SUM(AE9268:AE9268)</f>
        <v>503200</v>
      </c>
      <c r="AF9269" s="137"/>
      <c r="AG9269" s="137">
        <f>SUM(AG9268:AG9268)</f>
        <v>0</v>
      </c>
      <c r="AH9269" s="137"/>
    </row>
    <row r="9270" spans="1:34" s="173" customFormat="1" x14ac:dyDescent="0.55000000000000004">
      <c r="A9270" s="122" t="s">
        <v>12630</v>
      </c>
      <c r="B9270" s="123">
        <v>4326</v>
      </c>
      <c r="C9270" s="123">
        <v>10157</v>
      </c>
      <c r="D9270" s="135" t="s">
        <v>12631</v>
      </c>
      <c r="E9270" s="123" t="s">
        <v>34</v>
      </c>
      <c r="F9270" s="123">
        <v>7178</v>
      </c>
      <c r="G9270" s="123">
        <v>0</v>
      </c>
      <c r="H9270" s="123">
        <v>2</v>
      </c>
      <c r="I9270" s="136">
        <v>51</v>
      </c>
      <c r="J9270" s="123" t="s">
        <v>35</v>
      </c>
      <c r="K9270" s="137">
        <f>((G9270*400)+(H9270*100))+I9270</f>
        <v>251</v>
      </c>
      <c r="L9270" s="137">
        <v>1650</v>
      </c>
      <c r="M9270" s="137">
        <f>K9270*L9270</f>
        <v>414150</v>
      </c>
      <c r="N9270" s="123">
        <v>1</v>
      </c>
      <c r="O9270" s="108" t="s">
        <v>15180</v>
      </c>
      <c r="P9270" s="138"/>
      <c r="Q9270" s="108" t="s">
        <v>15181</v>
      </c>
      <c r="R9270" s="108" t="s">
        <v>6259</v>
      </c>
      <c r="S9270" s="139" t="s">
        <v>12632</v>
      </c>
      <c r="T9270" s="123" t="s">
        <v>51</v>
      </c>
      <c r="U9270" s="123" t="s">
        <v>45</v>
      </c>
      <c r="V9270" s="123" t="s">
        <v>52</v>
      </c>
      <c r="W9270" s="137">
        <v>139.91999999999999</v>
      </c>
      <c r="X9270" s="136">
        <v>79.319999999999993</v>
      </c>
      <c r="Y9270" s="137">
        <v>6750</v>
      </c>
      <c r="Z9270" s="137">
        <f>W9270*Y9270</f>
        <v>944459.99999999988</v>
      </c>
      <c r="AA9270" s="119">
        <v>21</v>
      </c>
      <c r="AB9270" s="119">
        <v>32</v>
      </c>
      <c r="AC9270" s="137">
        <f>(Z9270*(100-AB9270))/100</f>
        <v>642232.79999999993</v>
      </c>
      <c r="AD9270" s="137">
        <f>IF(AND(AC9270="",M9270=""),0,IF((AC9270=""),M9270, IF( (M9270=""),AC9270,SUM(AC9270:AC9276)+M9270)))</f>
        <v>1261249.3500000001</v>
      </c>
      <c r="AE9270" s="137">
        <f>IF( (X9270=""),AD9270*1,AD9270*(X9270/100) )</f>
        <v>1000422.98442</v>
      </c>
      <c r="AF9270" s="137">
        <v>50000000</v>
      </c>
      <c r="AG9270" s="137">
        <f>IF((AF9270-AE9270) &gt; 1,0,IF((AF9270-AE9270)&lt;0,AE9270-AF9270,AF9270-AE9270))</f>
        <v>0</v>
      </c>
      <c r="AH9270" s="137">
        <v>0.02</v>
      </c>
    </row>
    <row r="9271" spans="1:34" s="173" customFormat="1" x14ac:dyDescent="0.55000000000000004">
      <c r="A9271" s="122"/>
      <c r="B9271" s="123"/>
      <c r="C9271" s="123"/>
      <c r="D9271" s="135"/>
      <c r="E9271" s="123"/>
      <c r="F9271" s="123"/>
      <c r="G9271" s="123"/>
      <c r="H9271" s="123"/>
      <c r="I9271" s="136"/>
      <c r="J9271" s="123"/>
      <c r="K9271" s="137"/>
      <c r="L9271" s="137"/>
      <c r="M9271" s="137"/>
      <c r="N9271" s="123">
        <v>2</v>
      </c>
      <c r="O9271" s="108" t="s">
        <v>15180</v>
      </c>
      <c r="P9271" s="138"/>
      <c r="Q9271" s="108" t="s">
        <v>15181</v>
      </c>
      <c r="R9271" s="108" t="s">
        <v>6259</v>
      </c>
      <c r="S9271" s="139" t="s">
        <v>12633</v>
      </c>
      <c r="T9271" s="123" t="s">
        <v>51</v>
      </c>
      <c r="U9271" s="123" t="s">
        <v>45</v>
      </c>
      <c r="V9271" s="123" t="s">
        <v>52</v>
      </c>
      <c r="W9271" s="137">
        <v>21.35</v>
      </c>
      <c r="X9271" s="136">
        <v>12.1</v>
      </c>
      <c r="Y9271" s="137">
        <v>6750</v>
      </c>
      <c r="Z9271" s="137">
        <f>W9271*Y9271</f>
        <v>144112.5</v>
      </c>
      <c r="AA9271" s="119">
        <v>6</v>
      </c>
      <c r="AB9271" s="119">
        <v>6</v>
      </c>
      <c r="AC9271" s="137">
        <f>(Z9271*(100-AB9271))/100</f>
        <v>135465.75</v>
      </c>
      <c r="AD9271" s="137">
        <f>IF(AND(AC9271="",M9270=""),0,IF((AC9271=""),M9270, IF( (M9270=""),AC9271,SUM(AC9270:AC9276)+M9270)))</f>
        <v>1261249.3500000001</v>
      </c>
      <c r="AE9271" s="137">
        <f>IF( (X9271=""),AD9271*1,AD9271*(X9271/100) )</f>
        <v>152611.17135000002</v>
      </c>
      <c r="AF9271" s="137">
        <v>50000000</v>
      </c>
      <c r="AG9271" s="137">
        <f>IF((AF9271-AE9271) &gt; 1,0,IF((AF9271-AE9271)&lt;0,AE9271-AF9271,AF9271-AE9271))</f>
        <v>0</v>
      </c>
      <c r="AH9271" s="137">
        <v>0.02</v>
      </c>
    </row>
    <row r="9272" spans="1:34" s="173" customFormat="1" x14ac:dyDescent="0.55000000000000004">
      <c r="A9272" s="122"/>
      <c r="B9272" s="123"/>
      <c r="C9272" s="123"/>
      <c r="D9272" s="135"/>
      <c r="E9272" s="123"/>
      <c r="F9272" s="123"/>
      <c r="G9272" s="123"/>
      <c r="H9272" s="123"/>
      <c r="I9272" s="136"/>
      <c r="J9272" s="123"/>
      <c r="K9272" s="137"/>
      <c r="L9272" s="137"/>
      <c r="M9272" s="137"/>
      <c r="N9272" s="123">
        <v>3</v>
      </c>
      <c r="O9272" s="108" t="s">
        <v>15180</v>
      </c>
      <c r="P9272" s="138"/>
      <c r="Q9272" s="108" t="s">
        <v>15181</v>
      </c>
      <c r="R9272" s="108" t="s">
        <v>6259</v>
      </c>
      <c r="S9272" s="139" t="s">
        <v>12634</v>
      </c>
      <c r="T9272" s="123" t="s">
        <v>51</v>
      </c>
      <c r="U9272" s="123" t="s">
        <v>45</v>
      </c>
      <c r="V9272" s="123" t="s">
        <v>52</v>
      </c>
      <c r="W9272" s="137">
        <v>15.12</v>
      </c>
      <c r="X9272" s="136">
        <v>8.57</v>
      </c>
      <c r="Y9272" s="137">
        <v>6750</v>
      </c>
      <c r="Z9272" s="137">
        <f>W9272*Y9272</f>
        <v>102060</v>
      </c>
      <c r="AA9272" s="119">
        <v>21</v>
      </c>
      <c r="AB9272" s="119">
        <v>32</v>
      </c>
      <c r="AC9272" s="137">
        <f>(Z9272*(100-AB9272))/100</f>
        <v>69400.800000000003</v>
      </c>
      <c r="AD9272" s="137">
        <f>IF(AND(AC9272="",M9270=""),0,IF((AC9272=""),M9270, IF( (M9270=""),AC9272,SUM(AC9270:AC9276)+M9270)))</f>
        <v>1261249.3500000001</v>
      </c>
      <c r="AE9272" s="137">
        <f>IF( (X9272=""),AD9272*1,AD9272*(X9272/100) )</f>
        <v>108089.06929500001</v>
      </c>
      <c r="AF9272" s="137">
        <v>50000000</v>
      </c>
      <c r="AG9272" s="137">
        <f>IF((AF9272-AE9272) &gt; 1,0,IF((AF9272-AE9272)&lt;0,AE9272-AF9272,AF9272-AE9272))</f>
        <v>0</v>
      </c>
      <c r="AH9272" s="137">
        <v>0.02</v>
      </c>
    </row>
    <row r="9273" spans="1:34" s="173" customFormat="1" x14ac:dyDescent="0.55000000000000004">
      <c r="A9273" s="122"/>
      <c r="B9273" s="123"/>
      <c r="C9273" s="123"/>
      <c r="D9273" s="135"/>
      <c r="E9273" s="123"/>
      <c r="F9273" s="123"/>
      <c r="G9273" s="123"/>
      <c r="H9273" s="123"/>
      <c r="I9273" s="136"/>
      <c r="J9273" s="123"/>
      <c r="K9273" s="137"/>
      <c r="L9273" s="137" t="s">
        <v>63</v>
      </c>
      <c r="M9273" s="137">
        <f>SUM(M9270:M9272)</f>
        <v>414150</v>
      </c>
      <c r="N9273" s="123"/>
      <c r="O9273" s="108"/>
      <c r="P9273" s="138"/>
      <c r="Q9273" s="108"/>
      <c r="R9273" s="108"/>
      <c r="S9273" s="139"/>
      <c r="T9273" s="123"/>
      <c r="U9273" s="123"/>
      <c r="V9273" s="123"/>
      <c r="W9273" s="137"/>
      <c r="X9273" s="136"/>
      <c r="Y9273" s="137"/>
      <c r="Z9273" s="137"/>
      <c r="AA9273" s="119"/>
      <c r="AB9273" s="119"/>
      <c r="AC9273" s="137"/>
      <c r="AD9273" s="137"/>
      <c r="AE9273" s="137">
        <f>SUM(AE9270:AE9272)</f>
        <v>1261123.2250650001</v>
      </c>
      <c r="AF9273" s="137"/>
      <c r="AG9273" s="137">
        <f>SUM(AG9270:AG9272)</f>
        <v>0</v>
      </c>
      <c r="AH9273" s="137"/>
    </row>
    <row r="9274" spans="1:34" s="173" customFormat="1" x14ac:dyDescent="0.55000000000000004">
      <c r="A9274" s="122" t="s">
        <v>12635</v>
      </c>
      <c r="B9274" s="123">
        <v>4327</v>
      </c>
      <c r="C9274" s="123">
        <v>7378</v>
      </c>
      <c r="D9274" s="135" t="s">
        <v>12636</v>
      </c>
      <c r="E9274" s="123" t="s">
        <v>34</v>
      </c>
      <c r="F9274" s="123">
        <v>17499</v>
      </c>
      <c r="G9274" s="123">
        <v>0</v>
      </c>
      <c r="H9274" s="123">
        <v>1</v>
      </c>
      <c r="I9274" s="136">
        <v>34.299999999999997</v>
      </c>
      <c r="J9274" s="123" t="s">
        <v>35</v>
      </c>
      <c r="K9274" s="137">
        <f>((G9274*400)+(H9274*100))+I9274</f>
        <v>134.30000000000001</v>
      </c>
      <c r="L9274" s="137">
        <v>1650</v>
      </c>
      <c r="M9274" s="137">
        <f>K9274*L9274</f>
        <v>221595.00000000003</v>
      </c>
      <c r="N9274" s="123">
        <v>1</v>
      </c>
      <c r="O9274" s="108" t="s">
        <v>12637</v>
      </c>
      <c r="P9274" s="138"/>
      <c r="Q9274" s="108" t="s">
        <v>12638</v>
      </c>
      <c r="R9274" s="108" t="s">
        <v>12639</v>
      </c>
      <c r="S9274" s="139" t="s">
        <v>12640</v>
      </c>
      <c r="T9274" s="123" t="s">
        <v>51</v>
      </c>
      <c r="U9274" s="123" t="s">
        <v>45</v>
      </c>
      <c r="V9274" s="123"/>
      <c r="W9274" s="137"/>
      <c r="X9274" s="136"/>
      <c r="Y9274" s="137"/>
      <c r="Z9274" s="137"/>
      <c r="AA9274" s="119"/>
      <c r="AB9274" s="119"/>
      <c r="AC9274" s="137"/>
      <c r="AD9274" s="137">
        <f>IF(AND(AC9274="",M9274=""),0,IF((AC9274=""),M9274,IF((M9274=""),AC9274,AC9274+M9274)))</f>
        <v>221595.00000000003</v>
      </c>
      <c r="AE9274" s="137">
        <f>IF( (X9274=""),AD9274*1,AD9274*(X9274/100) )</f>
        <v>221595.00000000003</v>
      </c>
      <c r="AF9274" s="137">
        <v>50000000</v>
      </c>
      <c r="AG9274" s="137">
        <f>IF((AF9274-AE9274) &gt; 1,0,IF((AF9274-AE9274)&lt;0,AE9274-AF9274,AF9274-AE9274))</f>
        <v>0</v>
      </c>
      <c r="AH9274" s="137">
        <v>0.02</v>
      </c>
    </row>
    <row r="9275" spans="1:34" s="173" customFormat="1" x14ac:dyDescent="0.55000000000000004">
      <c r="A9275" s="122"/>
      <c r="B9275" s="123"/>
      <c r="C9275" s="123"/>
      <c r="D9275" s="135"/>
      <c r="E9275" s="123"/>
      <c r="F9275" s="123"/>
      <c r="G9275" s="123"/>
      <c r="H9275" s="123"/>
      <c r="I9275" s="136"/>
      <c r="J9275" s="123"/>
      <c r="K9275" s="137"/>
      <c r="L9275" s="137"/>
      <c r="M9275" s="137"/>
      <c r="N9275" s="123">
        <v>2</v>
      </c>
      <c r="O9275" s="108" t="s">
        <v>12637</v>
      </c>
      <c r="P9275" s="138"/>
      <c r="Q9275" s="108" t="s">
        <v>12638</v>
      </c>
      <c r="R9275" s="108" t="s">
        <v>12639</v>
      </c>
      <c r="S9275" s="139" t="s">
        <v>12641</v>
      </c>
      <c r="T9275" s="123" t="s">
        <v>51</v>
      </c>
      <c r="U9275" s="123" t="s">
        <v>45</v>
      </c>
      <c r="V9275" s="123"/>
      <c r="W9275" s="137"/>
      <c r="X9275" s="136"/>
      <c r="Y9275" s="137"/>
      <c r="Z9275" s="137"/>
      <c r="AA9275" s="119"/>
      <c r="AB9275" s="119"/>
      <c r="AC9275" s="137"/>
      <c r="AD9275" s="137"/>
      <c r="AE9275" s="137"/>
      <c r="AF9275" s="137"/>
      <c r="AG9275" s="137"/>
      <c r="AH9275" s="137"/>
    </row>
    <row r="9276" spans="1:34" s="173" customFormat="1" x14ac:dyDescent="0.55000000000000004">
      <c r="A9276" s="122"/>
      <c r="B9276" s="123"/>
      <c r="C9276" s="123"/>
      <c r="D9276" s="135"/>
      <c r="E9276" s="123"/>
      <c r="F9276" s="123"/>
      <c r="G9276" s="123"/>
      <c r="H9276" s="123"/>
      <c r="I9276" s="136"/>
      <c r="J9276" s="123"/>
      <c r="K9276" s="137"/>
      <c r="L9276" s="137" t="s">
        <v>63</v>
      </c>
      <c r="M9276" s="137">
        <f>SUM(M9274:M9275)</f>
        <v>221595.00000000003</v>
      </c>
      <c r="N9276" s="123"/>
      <c r="O9276" s="108"/>
      <c r="P9276" s="138"/>
      <c r="Q9276" s="108"/>
      <c r="R9276" s="108"/>
      <c r="S9276" s="139"/>
      <c r="T9276" s="123"/>
      <c r="U9276" s="123"/>
      <c r="V9276" s="123"/>
      <c r="W9276" s="137"/>
      <c r="X9276" s="136"/>
      <c r="Y9276" s="137"/>
      <c r="Z9276" s="137"/>
      <c r="AA9276" s="119"/>
      <c r="AB9276" s="119"/>
      <c r="AC9276" s="137"/>
      <c r="AD9276" s="137"/>
      <c r="AE9276" s="137">
        <f>SUM(AE9274:AE9275)</f>
        <v>221595.00000000003</v>
      </c>
      <c r="AF9276" s="137"/>
      <c r="AG9276" s="137">
        <f>SUM(AG9274:AG9275)</f>
        <v>0</v>
      </c>
      <c r="AH9276" s="137"/>
    </row>
    <row r="9277" spans="1:34" s="173" customFormat="1" x14ac:dyDescent="0.55000000000000004">
      <c r="A9277" s="122" t="s">
        <v>7840</v>
      </c>
      <c r="B9277" s="123">
        <v>4328</v>
      </c>
      <c r="C9277" s="123">
        <v>5990</v>
      </c>
      <c r="D9277" s="135" t="s">
        <v>12644</v>
      </c>
      <c r="E9277" s="123" t="s">
        <v>34</v>
      </c>
      <c r="F9277" s="123">
        <v>23757</v>
      </c>
      <c r="G9277" s="123">
        <v>0</v>
      </c>
      <c r="H9277" s="123">
        <v>1</v>
      </c>
      <c r="I9277" s="136">
        <v>52</v>
      </c>
      <c r="J9277" s="123" t="s">
        <v>35</v>
      </c>
      <c r="K9277" s="137">
        <f>((G9277*400)+(H9277*100))+I9277</f>
        <v>152</v>
      </c>
      <c r="L9277" s="137">
        <v>225</v>
      </c>
      <c r="M9277" s="137">
        <f>K9277*L9277</f>
        <v>34200</v>
      </c>
      <c r="N9277" s="123">
        <v>1</v>
      </c>
      <c r="O9277" s="108" t="s">
        <v>12642</v>
      </c>
      <c r="P9277" s="138">
        <v>3570800004744</v>
      </c>
      <c r="Q9277" s="108" t="s">
        <v>12643</v>
      </c>
      <c r="R9277" s="108" t="s">
        <v>7842</v>
      </c>
      <c r="S9277" s="139" t="s">
        <v>12645</v>
      </c>
      <c r="T9277" s="123" t="s">
        <v>51</v>
      </c>
      <c r="U9277" s="123" t="s">
        <v>45</v>
      </c>
      <c r="V9277" s="123" t="s">
        <v>52</v>
      </c>
      <c r="W9277" s="137">
        <v>132</v>
      </c>
      <c r="X9277" s="136">
        <v>100</v>
      </c>
      <c r="Y9277" s="137">
        <v>6750</v>
      </c>
      <c r="Z9277" s="137">
        <f>W9277*Y9277</f>
        <v>891000</v>
      </c>
      <c r="AA9277" s="119">
        <v>6</v>
      </c>
      <c r="AB9277" s="119">
        <v>6</v>
      </c>
      <c r="AC9277" s="137">
        <f>(Z9277*(100-AB9277))/100</f>
        <v>837540</v>
      </c>
      <c r="AD9277" s="137">
        <f>IF(AND(AC9277="",M9277=""),0,IF((AC9277=""),M9277, IF( (M9277=""),AC9277,SUM(AC9277:AC9278)+M9277)))</f>
        <v>871740</v>
      </c>
      <c r="AE9277" s="137">
        <f>IF( (X9277=""),AD9277*1,AD9277*(X9277/100) )</f>
        <v>871740</v>
      </c>
      <c r="AF9277" s="137">
        <v>50000000</v>
      </c>
      <c r="AG9277" s="137">
        <f>IF((AF9277-AE9277) &gt; 1,0,IF((AF9277-AE9277)&lt;0,AE9277-AF9277,AF9277-AE9277))</f>
        <v>0</v>
      </c>
      <c r="AH9277" s="137">
        <v>0.02</v>
      </c>
    </row>
    <row r="9278" spans="1:34" s="173" customFormat="1" x14ac:dyDescent="0.55000000000000004">
      <c r="A9278" s="122"/>
      <c r="B9278" s="123"/>
      <c r="C9278" s="123"/>
      <c r="D9278" s="135"/>
      <c r="E9278" s="123"/>
      <c r="F9278" s="123"/>
      <c r="G9278" s="123"/>
      <c r="H9278" s="123"/>
      <c r="I9278" s="136"/>
      <c r="J9278" s="123"/>
      <c r="K9278" s="137"/>
      <c r="L9278" s="137" t="s">
        <v>63</v>
      </c>
      <c r="M9278" s="137">
        <f>SUM(M9277:M9277)</f>
        <v>34200</v>
      </c>
      <c r="N9278" s="123"/>
      <c r="O9278" s="108"/>
      <c r="P9278" s="138"/>
      <c r="Q9278" s="108"/>
      <c r="R9278" s="108"/>
      <c r="S9278" s="139"/>
      <c r="T9278" s="123"/>
      <c r="U9278" s="123"/>
      <c r="V9278" s="123"/>
      <c r="W9278" s="137"/>
      <c r="X9278" s="136"/>
      <c r="Y9278" s="137"/>
      <c r="Z9278" s="137"/>
      <c r="AA9278" s="119"/>
      <c r="AB9278" s="119"/>
      <c r="AC9278" s="137"/>
      <c r="AD9278" s="137"/>
      <c r="AE9278" s="137">
        <f>SUM(AE9277:AE9277)</f>
        <v>871740</v>
      </c>
      <c r="AF9278" s="137"/>
      <c r="AG9278" s="137">
        <f>SUM(AG9277:AG9277)</f>
        <v>0</v>
      </c>
      <c r="AH9278" s="137"/>
    </row>
    <row r="9279" spans="1:34" s="173" customFormat="1" x14ac:dyDescent="0.55000000000000004">
      <c r="A9279" s="122" t="s">
        <v>12646</v>
      </c>
      <c r="B9279" s="123">
        <v>4329</v>
      </c>
      <c r="C9279" s="123">
        <v>6967</v>
      </c>
      <c r="D9279" s="135" t="s">
        <v>12647</v>
      </c>
      <c r="E9279" s="123" t="s">
        <v>34</v>
      </c>
      <c r="F9279" s="123">
        <v>23896</v>
      </c>
      <c r="G9279" s="123">
        <v>0</v>
      </c>
      <c r="H9279" s="123">
        <v>2</v>
      </c>
      <c r="I9279" s="136">
        <v>65</v>
      </c>
      <c r="J9279" s="123" t="s">
        <v>38</v>
      </c>
      <c r="K9279" s="137">
        <f>((G9279*400)+(H9279*100))+I9279</f>
        <v>265</v>
      </c>
      <c r="L9279" s="137">
        <v>850</v>
      </c>
      <c r="M9279" s="137">
        <f>K9279*L9279</f>
        <v>225250</v>
      </c>
      <c r="N9279" s="123"/>
      <c r="O9279" s="108"/>
      <c r="P9279" s="138"/>
      <c r="Q9279" s="108"/>
      <c r="R9279" s="108"/>
      <c r="S9279" s="139"/>
      <c r="T9279" s="123"/>
      <c r="U9279" s="123"/>
      <c r="V9279" s="123"/>
      <c r="W9279" s="137"/>
      <c r="X9279" s="136"/>
      <c r="Y9279" s="137"/>
      <c r="Z9279" s="137"/>
      <c r="AA9279" s="119"/>
      <c r="AB9279" s="119"/>
      <c r="AC9279" s="137"/>
      <c r="AD9279" s="137">
        <f>IF(AND(AC9279="",M9279=""),0,IF((AC9279=""),M9279,IF((M9279=""),AC9279,AC9279+M9279)))</f>
        <v>225250</v>
      </c>
      <c r="AE9279" s="137">
        <f>IF( (X9279=""),AD9279*1,AD9279*(X9279/100) )</f>
        <v>225250</v>
      </c>
      <c r="AF9279" s="137">
        <v>50000000</v>
      </c>
      <c r="AG9279" s="137">
        <f>IF((AF9279-AE9279) &gt; 1,0,IF((AF9279-AE9279)&lt;0,AE9279-AF9279,AF9279-AE9279))</f>
        <v>0</v>
      </c>
      <c r="AH9279" s="137">
        <v>0.01</v>
      </c>
    </row>
    <row r="9280" spans="1:34" s="173" customFormat="1" x14ac:dyDescent="0.55000000000000004">
      <c r="A9280" s="122"/>
      <c r="B9280" s="123"/>
      <c r="C9280" s="123"/>
      <c r="D9280" s="135"/>
      <c r="E9280" s="123"/>
      <c r="F9280" s="123"/>
      <c r="G9280" s="123"/>
      <c r="H9280" s="123"/>
      <c r="I9280" s="136"/>
      <c r="J9280" s="123"/>
      <c r="K9280" s="137"/>
      <c r="L9280" s="137" t="s">
        <v>63</v>
      </c>
      <c r="M9280" s="137">
        <f>SUM(M9279:M9279)</f>
        <v>225250</v>
      </c>
      <c r="N9280" s="123"/>
      <c r="O9280" s="108"/>
      <c r="P9280" s="138"/>
      <c r="Q9280" s="108"/>
      <c r="R9280" s="108"/>
      <c r="S9280" s="139"/>
      <c r="T9280" s="123"/>
      <c r="U9280" s="123"/>
      <c r="V9280" s="123"/>
      <c r="W9280" s="137"/>
      <c r="X9280" s="136"/>
      <c r="Y9280" s="137"/>
      <c r="Z9280" s="137"/>
      <c r="AA9280" s="119"/>
      <c r="AB9280" s="119"/>
      <c r="AC9280" s="137"/>
      <c r="AD9280" s="137"/>
      <c r="AE9280" s="137">
        <f>SUM(AE9279:AE9279)</f>
        <v>225250</v>
      </c>
      <c r="AF9280" s="137"/>
      <c r="AG9280" s="137">
        <f>SUM(AG9279:AG9279)</f>
        <v>0</v>
      </c>
      <c r="AH9280" s="137"/>
    </row>
    <row r="9281" spans="1:34" s="173" customFormat="1" x14ac:dyDescent="0.55000000000000004">
      <c r="A9281" s="122" t="s">
        <v>12650</v>
      </c>
      <c r="B9281" s="123">
        <v>4330</v>
      </c>
      <c r="C9281" s="123">
        <v>9825</v>
      </c>
      <c r="D9281" s="135" t="s">
        <v>12651</v>
      </c>
      <c r="E9281" s="123" t="s">
        <v>37</v>
      </c>
      <c r="F9281" s="123"/>
      <c r="G9281" s="123">
        <v>0</v>
      </c>
      <c r="H9281" s="123">
        <v>0</v>
      </c>
      <c r="I9281" s="136">
        <v>45</v>
      </c>
      <c r="J9281" s="123" t="s">
        <v>35</v>
      </c>
      <c r="K9281" s="137">
        <f>((G9281*400)+(H9281*100))+I9281</f>
        <v>45</v>
      </c>
      <c r="L9281" s="137">
        <v>255</v>
      </c>
      <c r="M9281" s="137">
        <f>K9281*L9281</f>
        <v>11475</v>
      </c>
      <c r="N9281" s="123">
        <v>1</v>
      </c>
      <c r="O9281" s="108" t="s">
        <v>12648</v>
      </c>
      <c r="P9281" s="138">
        <v>3509901063469</v>
      </c>
      <c r="Q9281" s="108" t="s">
        <v>12649</v>
      </c>
      <c r="R9281" s="108" t="s">
        <v>12652</v>
      </c>
      <c r="S9281" s="139"/>
      <c r="T9281" s="123" t="s">
        <v>51</v>
      </c>
      <c r="U9281" s="123" t="s">
        <v>45</v>
      </c>
      <c r="V9281" s="123" t="s">
        <v>52</v>
      </c>
      <c r="W9281" s="137">
        <v>56.16</v>
      </c>
      <c r="X9281" s="136">
        <v>100</v>
      </c>
      <c r="Y9281" s="137">
        <v>6750</v>
      </c>
      <c r="Z9281" s="137">
        <f>W9281*Y9281</f>
        <v>379080</v>
      </c>
      <c r="AA9281" s="119">
        <v>19</v>
      </c>
      <c r="AB9281" s="119">
        <v>28</v>
      </c>
      <c r="AC9281" s="137">
        <f>(Z9281*(100-AB9281))/100</f>
        <v>272937.59999999998</v>
      </c>
      <c r="AD9281" s="137">
        <f>IF(AND(AC9281="",M9281=""),0,IF((AC9281=""),M9281, IF( (M9281=""),AC9281,AC9281+M9281)))</f>
        <v>284412.59999999998</v>
      </c>
      <c r="AE9281" s="137">
        <f>IF( (X9281=""),AD9281*1,AD9281*(X9281/100) )</f>
        <v>284412.59999999998</v>
      </c>
      <c r="AF9281" s="137">
        <v>10000000</v>
      </c>
      <c r="AG9281" s="137">
        <v>11475</v>
      </c>
      <c r="AH9281" s="137">
        <v>0.02</v>
      </c>
    </row>
    <row r="9282" spans="1:34" s="173" customFormat="1" x14ac:dyDescent="0.55000000000000004">
      <c r="A9282" s="122"/>
      <c r="B9282" s="123"/>
      <c r="C9282" s="123"/>
      <c r="D9282" s="135"/>
      <c r="E9282" s="123"/>
      <c r="F9282" s="123"/>
      <c r="G9282" s="123"/>
      <c r="H9282" s="123"/>
      <c r="I9282" s="136"/>
      <c r="J9282" s="123"/>
      <c r="K9282" s="137"/>
      <c r="L9282" s="137" t="s">
        <v>63</v>
      </c>
      <c r="M9282" s="137">
        <f>SUM(M9281:M9281)</f>
        <v>11475</v>
      </c>
      <c r="N9282" s="123"/>
      <c r="O9282" s="108"/>
      <c r="P9282" s="138"/>
      <c r="Q9282" s="108"/>
      <c r="R9282" s="108"/>
      <c r="S9282" s="139"/>
      <c r="T9282" s="123"/>
      <c r="U9282" s="123"/>
      <c r="V9282" s="123"/>
      <c r="W9282" s="137"/>
      <c r="X9282" s="136"/>
      <c r="Y9282" s="137"/>
      <c r="Z9282" s="137"/>
      <c r="AA9282" s="119"/>
      <c r="AB9282" s="119"/>
      <c r="AC9282" s="137"/>
      <c r="AD9282" s="137"/>
      <c r="AE9282" s="137">
        <f>SUM(AE9281:AE9281)</f>
        <v>284412.59999999998</v>
      </c>
      <c r="AF9282" s="137"/>
      <c r="AG9282" s="137">
        <f>SUM(AG9281:AG9281)</f>
        <v>11475</v>
      </c>
      <c r="AH9282" s="137"/>
    </row>
    <row r="9283" spans="1:34" s="173" customFormat="1" x14ac:dyDescent="0.55000000000000004">
      <c r="A9283" s="122" t="s">
        <v>4185</v>
      </c>
      <c r="B9283" s="123">
        <v>4331</v>
      </c>
      <c r="C9283" s="123">
        <v>8331</v>
      </c>
      <c r="D9283" s="135" t="s">
        <v>12653</v>
      </c>
      <c r="E9283" s="123" t="s">
        <v>34</v>
      </c>
      <c r="F9283" s="123">
        <v>23920</v>
      </c>
      <c r="G9283" s="123">
        <v>0</v>
      </c>
      <c r="H9283" s="123">
        <v>1</v>
      </c>
      <c r="I9283" s="136">
        <v>53</v>
      </c>
      <c r="J9283" s="123" t="s">
        <v>38</v>
      </c>
      <c r="K9283" s="137">
        <f>((G9283*400)+(H9283*100))+I9283</f>
        <v>153</v>
      </c>
      <c r="L9283" s="137">
        <v>250</v>
      </c>
      <c r="M9283" s="137">
        <f>K9283*L9283</f>
        <v>38250</v>
      </c>
      <c r="N9283" s="123"/>
      <c r="O9283" s="108"/>
      <c r="P9283" s="138"/>
      <c r="Q9283" s="108"/>
      <c r="R9283" s="108"/>
      <c r="S9283" s="139"/>
      <c r="T9283" s="123"/>
      <c r="U9283" s="123"/>
      <c r="V9283" s="123"/>
      <c r="W9283" s="137"/>
      <c r="X9283" s="136"/>
      <c r="Y9283" s="137"/>
      <c r="Z9283" s="137"/>
      <c r="AA9283" s="119"/>
      <c r="AB9283" s="119"/>
      <c r="AC9283" s="137"/>
      <c r="AD9283" s="137">
        <f>IF(AND(AC9283="",M9283=""),0,IF((AC9283=""),M9283,IF((M9283=""),AC9283,AC9283+M9283)))</f>
        <v>38250</v>
      </c>
      <c r="AE9283" s="137">
        <f>IF( (X9283=""),AD9283*1,AD9283*(X9283/100) )</f>
        <v>38250</v>
      </c>
      <c r="AF9283" s="137">
        <v>50000000</v>
      </c>
      <c r="AG9283" s="137">
        <f>IF((AF9283-AE9283) &gt; 1,0,IF((AF9283-AE9283)&lt;0,AE9283-AF9283,AF9283-AE9283))</f>
        <v>0</v>
      </c>
      <c r="AH9283" s="137">
        <v>0.01</v>
      </c>
    </row>
    <row r="9284" spans="1:34" s="173" customFormat="1" x14ac:dyDescent="0.55000000000000004">
      <c r="A9284" s="122"/>
      <c r="B9284" s="123">
        <v>4332</v>
      </c>
      <c r="C9284" s="123">
        <v>8330</v>
      </c>
      <c r="D9284" s="135" t="s">
        <v>12654</v>
      </c>
      <c r="E9284" s="123" t="s">
        <v>34</v>
      </c>
      <c r="F9284" s="123">
        <v>23921</v>
      </c>
      <c r="G9284" s="123">
        <v>0</v>
      </c>
      <c r="H9284" s="123">
        <v>0</v>
      </c>
      <c r="I9284" s="136">
        <v>86</v>
      </c>
      <c r="J9284" s="123" t="s">
        <v>38</v>
      </c>
      <c r="K9284" s="137">
        <f>((G9284*400)+(H9284*100))+I9284</f>
        <v>86</v>
      </c>
      <c r="L9284" s="137">
        <v>250</v>
      </c>
      <c r="M9284" s="137">
        <f>K9284*L9284</f>
        <v>21500</v>
      </c>
      <c r="N9284" s="123"/>
      <c r="O9284" s="108"/>
      <c r="P9284" s="138"/>
      <c r="Q9284" s="108"/>
      <c r="R9284" s="108"/>
      <c r="S9284" s="139"/>
      <c r="T9284" s="123"/>
      <c r="U9284" s="123"/>
      <c r="V9284" s="123"/>
      <c r="W9284" s="137"/>
      <c r="X9284" s="136"/>
      <c r="Y9284" s="137"/>
      <c r="Z9284" s="137"/>
      <c r="AA9284" s="119"/>
      <c r="AB9284" s="119"/>
      <c r="AC9284" s="137"/>
      <c r="AD9284" s="137">
        <f>IF(AND(AC9284="",M9284=""),0,IF((AC9284=""),M9284,IF((M9284=""),AC9284,AC9284+M9284)))</f>
        <v>21500</v>
      </c>
      <c r="AE9284" s="137">
        <f>IF( (X9284=""),AD9284*1,AD9284*(X9284/100) )</f>
        <v>21500</v>
      </c>
      <c r="AF9284" s="137">
        <v>50000000</v>
      </c>
      <c r="AG9284" s="137">
        <f>IF((AF9284-AE9284) &gt; 1,0,IF((AF9284-AE9284)&lt;0,AE9284-AF9284,AF9284-AE9284))</f>
        <v>0</v>
      </c>
      <c r="AH9284" s="137">
        <v>0.01</v>
      </c>
    </row>
    <row r="9285" spans="1:34" s="173" customFormat="1" x14ac:dyDescent="0.55000000000000004">
      <c r="A9285" s="122"/>
      <c r="B9285" s="123"/>
      <c r="C9285" s="123"/>
      <c r="D9285" s="135"/>
      <c r="E9285" s="123"/>
      <c r="F9285" s="123"/>
      <c r="G9285" s="123"/>
      <c r="H9285" s="123"/>
      <c r="I9285" s="136"/>
      <c r="J9285" s="123"/>
      <c r="K9285" s="137"/>
      <c r="L9285" s="137" t="s">
        <v>63</v>
      </c>
      <c r="M9285" s="137">
        <f>SUM(M9283:M9284)</f>
        <v>59750</v>
      </c>
      <c r="N9285" s="123"/>
      <c r="O9285" s="108"/>
      <c r="P9285" s="138"/>
      <c r="Q9285" s="108"/>
      <c r="R9285" s="108"/>
      <c r="S9285" s="139"/>
      <c r="T9285" s="123"/>
      <c r="U9285" s="123"/>
      <c r="V9285" s="123"/>
      <c r="W9285" s="137"/>
      <c r="X9285" s="136"/>
      <c r="Y9285" s="137"/>
      <c r="Z9285" s="137"/>
      <c r="AA9285" s="119"/>
      <c r="AB9285" s="119"/>
      <c r="AC9285" s="137"/>
      <c r="AD9285" s="137"/>
      <c r="AE9285" s="137">
        <f>SUM(AE9283:AE9284)</f>
        <v>59750</v>
      </c>
      <c r="AF9285" s="137"/>
      <c r="AG9285" s="137">
        <f>SUM(AG9283:AG9284)</f>
        <v>0</v>
      </c>
      <c r="AH9285" s="137"/>
    </row>
    <row r="9286" spans="1:34" s="173" customFormat="1" x14ac:dyDescent="0.55000000000000004">
      <c r="A9286" s="122" t="s">
        <v>9275</v>
      </c>
      <c r="B9286" s="123">
        <v>4362</v>
      </c>
      <c r="C9286" s="123">
        <v>6728</v>
      </c>
      <c r="D9286" s="135" t="s">
        <v>12655</v>
      </c>
      <c r="E9286" s="123" t="s">
        <v>34</v>
      </c>
      <c r="F9286" s="123">
        <v>14625</v>
      </c>
      <c r="G9286" s="123">
        <v>2</v>
      </c>
      <c r="H9286" s="123">
        <v>3</v>
      </c>
      <c r="I9286" s="136">
        <v>81</v>
      </c>
      <c r="J9286" s="123" t="s">
        <v>38</v>
      </c>
      <c r="K9286" s="137">
        <f>((G9286*400)+(H9286*100))+I9286</f>
        <v>1181</v>
      </c>
      <c r="L9286" s="137">
        <v>625</v>
      </c>
      <c r="M9286" s="137">
        <f>K9286*L9286</f>
        <v>738125</v>
      </c>
      <c r="N9286" s="123"/>
      <c r="O9286" s="108"/>
      <c r="P9286" s="138"/>
      <c r="Q9286" s="108"/>
      <c r="R9286" s="108"/>
      <c r="S9286" s="139"/>
      <c r="T9286" s="123"/>
      <c r="U9286" s="123"/>
      <c r="V9286" s="123"/>
      <c r="W9286" s="137"/>
      <c r="X9286" s="136"/>
      <c r="Y9286" s="137"/>
      <c r="Z9286" s="137"/>
      <c r="AA9286" s="119"/>
      <c r="AB9286" s="119"/>
      <c r="AC9286" s="137"/>
      <c r="AD9286" s="137">
        <f>IF(AND(AC9286="",M9286=""),0,IF((AC9286=""),M9286,IF((M9286=""),AC9286,AC9286+M9286)))</f>
        <v>738125</v>
      </c>
      <c r="AE9286" s="137">
        <f>IF( (X9286=""),AD9286*1,AD9286*(X9286/100) )</f>
        <v>738125</v>
      </c>
      <c r="AF9286" s="137">
        <v>50000000</v>
      </c>
      <c r="AG9286" s="137">
        <f>IF((AF9286-AE9286) &gt; 1,0,IF((AF9286-AE9286)&lt;0,AE9286-AF9286,AF9286-AE9286))</f>
        <v>0</v>
      </c>
      <c r="AH9286" s="137">
        <v>0.01</v>
      </c>
    </row>
    <row r="9287" spans="1:34" s="173" customFormat="1" x14ac:dyDescent="0.55000000000000004">
      <c r="A9287" s="122"/>
      <c r="B9287" s="123">
        <v>4363</v>
      </c>
      <c r="C9287" s="123">
        <v>6729</v>
      </c>
      <c r="D9287" s="135" t="s">
        <v>12656</v>
      </c>
      <c r="E9287" s="123" t="s">
        <v>34</v>
      </c>
      <c r="F9287" s="123">
        <v>15120</v>
      </c>
      <c r="G9287" s="123">
        <v>2</v>
      </c>
      <c r="H9287" s="123">
        <v>0</v>
      </c>
      <c r="I9287" s="136">
        <v>17</v>
      </c>
      <c r="J9287" s="123" t="s">
        <v>15661</v>
      </c>
      <c r="K9287" s="137">
        <f>((G9287*400)+(H9287*100))+I9287</f>
        <v>817</v>
      </c>
      <c r="L9287" s="137">
        <v>850</v>
      </c>
      <c r="M9287" s="137">
        <f>K9287*L9287</f>
        <v>694450</v>
      </c>
      <c r="N9287" s="123"/>
      <c r="O9287" s="108"/>
      <c r="P9287" s="138"/>
      <c r="Q9287" s="108"/>
      <c r="R9287" s="108"/>
      <c r="S9287" s="139"/>
      <c r="T9287" s="123"/>
      <c r="U9287" s="123"/>
      <c r="V9287" s="123"/>
      <c r="W9287" s="137"/>
      <c r="X9287" s="136"/>
      <c r="Y9287" s="137"/>
      <c r="Z9287" s="137"/>
      <c r="AA9287" s="119"/>
      <c r="AB9287" s="119"/>
      <c r="AC9287" s="137"/>
      <c r="AD9287" s="137">
        <f>IF(AND(AC9287="",M9287=""),0,IF((AC9287=""),M9287,IF((M9287=""),AC9287,AC9287+M9287)))</f>
        <v>694450</v>
      </c>
      <c r="AE9287" s="137">
        <f>IF( (X9287=""),AD9287*1,AD9287*(X9287/100) )</f>
        <v>694450</v>
      </c>
      <c r="AF9287" s="137">
        <v>0</v>
      </c>
      <c r="AG9287" s="137">
        <f>IF((AF9287-AE9287) &gt; 1,0,IF((AF9287-AE9287)&lt;0,AE9287-AF9287,AF9287-AE9287))</f>
        <v>694450</v>
      </c>
      <c r="AH9287" s="137">
        <v>0.02</v>
      </c>
    </row>
    <row r="9288" spans="1:34" s="173" customFormat="1" x14ac:dyDescent="0.55000000000000004">
      <c r="A9288" s="122"/>
      <c r="B9288" s="123">
        <v>4364</v>
      </c>
      <c r="C9288" s="123">
        <v>10540</v>
      </c>
      <c r="D9288" s="135" t="s">
        <v>7520</v>
      </c>
      <c r="E9288" s="123" t="s">
        <v>34</v>
      </c>
      <c r="F9288" s="123">
        <v>16239</v>
      </c>
      <c r="G9288" s="123">
        <v>7</v>
      </c>
      <c r="H9288" s="123">
        <v>0</v>
      </c>
      <c r="I9288" s="136">
        <v>32</v>
      </c>
      <c r="J9288" s="123" t="s">
        <v>38</v>
      </c>
      <c r="K9288" s="137">
        <f>((G9288*400)+(H9288*100))+I9288</f>
        <v>2832</v>
      </c>
      <c r="L9288" s="137">
        <v>1600</v>
      </c>
      <c r="M9288" s="137">
        <f>K9288*L9288</f>
        <v>4531200</v>
      </c>
      <c r="N9288" s="123"/>
      <c r="O9288" s="108"/>
      <c r="P9288" s="138"/>
      <c r="Q9288" s="108"/>
      <c r="R9288" s="108"/>
      <c r="S9288" s="139"/>
      <c r="T9288" s="123"/>
      <c r="U9288" s="123"/>
      <c r="V9288" s="123"/>
      <c r="W9288" s="137"/>
      <c r="X9288" s="136"/>
      <c r="Y9288" s="137"/>
      <c r="Z9288" s="137"/>
      <c r="AA9288" s="119"/>
      <c r="AB9288" s="119"/>
      <c r="AC9288" s="137"/>
      <c r="AD9288" s="137">
        <f>IF(AND(AC9288="",M9288=""),0,IF((AC9288=""),M9288,IF((M9288=""),AC9288,AC9288+M9288)))</f>
        <v>4531200</v>
      </c>
      <c r="AE9288" s="137">
        <f>IF( (X9288=""),AD9288*1,AD9288*(X9288/100) )</f>
        <v>4531200</v>
      </c>
      <c r="AF9288" s="137">
        <v>50000000</v>
      </c>
      <c r="AG9288" s="137">
        <f>IF((AF9288-AE9288) &gt; 1,0,IF((AF9288-AE9288)&lt;0,AE9288-AF9288,AF9288-AE9288))</f>
        <v>0</v>
      </c>
      <c r="AH9288" s="137">
        <v>0.01</v>
      </c>
    </row>
    <row r="9289" spans="1:34" s="173" customFormat="1" x14ac:dyDescent="0.55000000000000004">
      <c r="A9289" s="122"/>
      <c r="B9289" s="123"/>
      <c r="C9289" s="123"/>
      <c r="D9289" s="135"/>
      <c r="E9289" s="123"/>
      <c r="F9289" s="123"/>
      <c r="G9289" s="123"/>
      <c r="H9289" s="123"/>
      <c r="I9289" s="136"/>
      <c r="J9289" s="123"/>
      <c r="K9289" s="137"/>
      <c r="L9289" s="137" t="s">
        <v>63</v>
      </c>
      <c r="M9289" s="137">
        <f>SUM(M9286:M9288)</f>
        <v>5963775</v>
      </c>
      <c r="N9289" s="123"/>
      <c r="O9289" s="108"/>
      <c r="P9289" s="138"/>
      <c r="Q9289" s="108"/>
      <c r="R9289" s="108"/>
      <c r="S9289" s="139"/>
      <c r="T9289" s="123"/>
      <c r="U9289" s="123"/>
      <c r="V9289" s="123"/>
      <c r="W9289" s="137"/>
      <c r="X9289" s="136"/>
      <c r="Y9289" s="137"/>
      <c r="Z9289" s="137"/>
      <c r="AA9289" s="119"/>
      <c r="AB9289" s="119"/>
      <c r="AC9289" s="137"/>
      <c r="AD9289" s="137"/>
      <c r="AE9289" s="137">
        <f>SUM(AE9286:AE9288)</f>
        <v>5963775</v>
      </c>
      <c r="AF9289" s="137"/>
      <c r="AG9289" s="137">
        <f>SUM(AG9286:AG9288)</f>
        <v>694450</v>
      </c>
      <c r="AH9289" s="137"/>
    </row>
    <row r="9290" spans="1:34" s="99" customFormat="1" x14ac:dyDescent="0.55000000000000004">
      <c r="A9290" s="107" t="s">
        <v>12657</v>
      </c>
      <c r="B9290" s="102">
        <v>4365</v>
      </c>
      <c r="C9290" s="102">
        <v>6677</v>
      </c>
      <c r="D9290" s="90" t="s">
        <v>12658</v>
      </c>
      <c r="E9290" s="102" t="s">
        <v>34</v>
      </c>
      <c r="F9290" s="102">
        <v>23252</v>
      </c>
      <c r="G9290" s="102">
        <v>0</v>
      </c>
      <c r="H9290" s="102">
        <v>3</v>
      </c>
      <c r="I9290" s="98">
        <v>7</v>
      </c>
      <c r="J9290" s="102" t="s">
        <v>38</v>
      </c>
      <c r="K9290" s="94">
        <f>((G9290*400)+(H9290*100))+I9290</f>
        <v>307</v>
      </c>
      <c r="L9290" s="94">
        <v>625</v>
      </c>
      <c r="M9290" s="94">
        <f>K9290*L9290</f>
        <v>191875</v>
      </c>
      <c r="N9290" s="102"/>
      <c r="O9290" s="111"/>
      <c r="P9290" s="96"/>
      <c r="Q9290" s="111"/>
      <c r="R9290" s="111"/>
      <c r="S9290" s="97"/>
      <c r="T9290" s="102"/>
      <c r="U9290" s="102"/>
      <c r="V9290" s="102"/>
      <c r="W9290" s="94"/>
      <c r="X9290" s="98"/>
      <c r="Y9290" s="94"/>
      <c r="Z9290" s="94"/>
      <c r="AA9290" s="89"/>
      <c r="AB9290" s="89"/>
      <c r="AC9290" s="94"/>
      <c r="AD9290" s="94">
        <f>IF(AND(AC9290="",M9290=""),0,IF((AC9290=""),M9290,IF((M9290=""),AC9290,AC9290+M9290)))</f>
        <v>191875</v>
      </c>
      <c r="AE9290" s="94">
        <f>IF( (X9290=""),AD9290*1,AD9290*(X9290/100) )</f>
        <v>191875</v>
      </c>
      <c r="AF9290" s="94">
        <v>50000000</v>
      </c>
      <c r="AG9290" s="94">
        <f>IF((AF9290-AE9290) &gt; 1,0,IF((AF9290-AE9290)&lt;0,AE9290-AF9290,AF9290-AE9290))</f>
        <v>0</v>
      </c>
      <c r="AH9290" s="94">
        <v>0.01</v>
      </c>
    </row>
    <row r="9291" spans="1:34" s="99" customFormat="1" x14ac:dyDescent="0.55000000000000004">
      <c r="A9291" s="107"/>
      <c r="B9291" s="102"/>
      <c r="C9291" s="102"/>
      <c r="D9291" s="90"/>
      <c r="E9291" s="102"/>
      <c r="F9291" s="102"/>
      <c r="G9291" s="102"/>
      <c r="H9291" s="102"/>
      <c r="I9291" s="98"/>
      <c r="J9291" s="102"/>
      <c r="K9291" s="94"/>
      <c r="L9291" s="94" t="s">
        <v>63</v>
      </c>
      <c r="M9291" s="94">
        <f>SUM(M9290:M9290)</f>
        <v>191875</v>
      </c>
      <c r="N9291" s="102"/>
      <c r="O9291" s="111"/>
      <c r="P9291" s="96"/>
      <c r="Q9291" s="111"/>
      <c r="R9291" s="111"/>
      <c r="S9291" s="97"/>
      <c r="T9291" s="102"/>
      <c r="U9291" s="102"/>
      <c r="V9291" s="102"/>
      <c r="W9291" s="94"/>
      <c r="X9291" s="98"/>
      <c r="Y9291" s="94"/>
      <c r="Z9291" s="94"/>
      <c r="AA9291" s="89"/>
      <c r="AB9291" s="89"/>
      <c r="AC9291" s="94"/>
      <c r="AD9291" s="94"/>
      <c r="AE9291" s="94">
        <f>SUM(AE9290:AE9290)</f>
        <v>191875</v>
      </c>
      <c r="AF9291" s="94"/>
      <c r="AG9291" s="94">
        <f>SUM(AG9290:AG9290)</f>
        <v>0</v>
      </c>
      <c r="AH9291" s="94"/>
    </row>
    <row r="9292" spans="1:34" s="173" customFormat="1" x14ac:dyDescent="0.55000000000000004">
      <c r="A9292" s="122" t="s">
        <v>12659</v>
      </c>
      <c r="B9292" s="197">
        <v>4336</v>
      </c>
      <c r="C9292" s="197">
        <v>9921</v>
      </c>
      <c r="D9292" s="198" t="s">
        <v>12660</v>
      </c>
      <c r="E9292" s="197" t="s">
        <v>37</v>
      </c>
      <c r="F9292" s="197"/>
      <c r="G9292" s="197">
        <v>4</v>
      </c>
      <c r="H9292" s="197">
        <v>3</v>
      </c>
      <c r="I9292" s="199">
        <v>98</v>
      </c>
      <c r="J9292" s="123" t="s">
        <v>38</v>
      </c>
      <c r="K9292" s="171">
        <f>((G9292*400)+(H9292*100))+I9292</f>
        <v>1998</v>
      </c>
      <c r="L9292" s="171">
        <v>400</v>
      </c>
      <c r="M9292" s="171">
        <f>K9292*L9292</f>
        <v>799200</v>
      </c>
      <c r="N9292" s="197"/>
      <c r="O9292" s="122"/>
      <c r="P9292" s="200"/>
      <c r="Q9292" s="122"/>
      <c r="R9292" s="122"/>
      <c r="S9292" s="170"/>
      <c r="T9292" s="197"/>
      <c r="U9292" s="197"/>
      <c r="V9292" s="197"/>
      <c r="W9292" s="171"/>
      <c r="X9292" s="199"/>
      <c r="Y9292" s="171"/>
      <c r="Z9292" s="171"/>
      <c r="AA9292" s="201"/>
      <c r="AB9292" s="201"/>
      <c r="AC9292" s="171"/>
      <c r="AD9292" s="171">
        <f>IF(AND(AC9292="",M9292=""),0,IF((AC9292=""),M9292,IF((M9292=""),AC9292,AC9292+M9292)))</f>
        <v>799200</v>
      </c>
      <c r="AE9292" s="171">
        <f>IF( (X9292=""),AD9292*1,AD9292*(X9292/100) )</f>
        <v>799200</v>
      </c>
      <c r="AF9292" s="171">
        <v>0</v>
      </c>
      <c r="AG9292" s="171">
        <f>IF((AF9292-AE9292) &gt; 1,0,IF((AF9292-AE9292)&lt;0,AE9292-AF9292,AF9292-AE9292))</f>
        <v>799200</v>
      </c>
      <c r="AH9292" s="137">
        <v>0.01</v>
      </c>
    </row>
    <row r="9293" spans="1:34" s="173" customFormat="1" x14ac:dyDescent="0.55000000000000004">
      <c r="A9293" s="122"/>
      <c r="B9293" s="197"/>
      <c r="C9293" s="197"/>
      <c r="D9293" s="198"/>
      <c r="E9293" s="197"/>
      <c r="F9293" s="197"/>
      <c r="G9293" s="197"/>
      <c r="H9293" s="197"/>
      <c r="I9293" s="199"/>
      <c r="J9293" s="123"/>
      <c r="K9293" s="171"/>
      <c r="L9293" s="171" t="s">
        <v>63</v>
      </c>
      <c r="M9293" s="171">
        <f>SUM(M9292:M9292)</f>
        <v>799200</v>
      </c>
      <c r="N9293" s="197"/>
      <c r="O9293" s="122"/>
      <c r="P9293" s="200"/>
      <c r="Q9293" s="122"/>
      <c r="R9293" s="122"/>
      <c r="S9293" s="170"/>
      <c r="T9293" s="197"/>
      <c r="U9293" s="197"/>
      <c r="V9293" s="197"/>
      <c r="W9293" s="171"/>
      <c r="X9293" s="199"/>
      <c r="Y9293" s="171"/>
      <c r="Z9293" s="171"/>
      <c r="AA9293" s="201"/>
      <c r="AB9293" s="201"/>
      <c r="AC9293" s="171"/>
      <c r="AD9293" s="171"/>
      <c r="AE9293" s="171">
        <f>SUM(AE9292:AE9292)</f>
        <v>799200</v>
      </c>
      <c r="AF9293" s="171"/>
      <c r="AG9293" s="171">
        <f>SUM(AG9292:AG9292)</f>
        <v>799200</v>
      </c>
      <c r="AH9293" s="137"/>
    </row>
    <row r="9294" spans="1:34" s="173" customFormat="1" x14ac:dyDescent="0.55000000000000004">
      <c r="A9294" s="122" t="s">
        <v>12661</v>
      </c>
      <c r="B9294" s="123">
        <v>4337</v>
      </c>
      <c r="C9294" s="123">
        <v>7470</v>
      </c>
      <c r="D9294" s="135" t="s">
        <v>12662</v>
      </c>
      <c r="E9294" s="123" t="s">
        <v>34</v>
      </c>
      <c r="F9294" s="123">
        <v>15815</v>
      </c>
      <c r="G9294" s="123">
        <v>1</v>
      </c>
      <c r="H9294" s="123">
        <v>1</v>
      </c>
      <c r="I9294" s="136">
        <v>72</v>
      </c>
      <c r="J9294" s="123" t="s">
        <v>38</v>
      </c>
      <c r="K9294" s="137">
        <f>((G9294*400)+(H9294*100))+I9294</f>
        <v>572</v>
      </c>
      <c r="L9294" s="137">
        <v>850</v>
      </c>
      <c r="M9294" s="137">
        <f>K9294*L9294</f>
        <v>486200</v>
      </c>
      <c r="N9294" s="123"/>
      <c r="O9294" s="108"/>
      <c r="P9294" s="138"/>
      <c r="Q9294" s="108"/>
      <c r="R9294" s="108"/>
      <c r="S9294" s="139"/>
      <c r="T9294" s="123"/>
      <c r="U9294" s="123"/>
      <c r="V9294" s="123"/>
      <c r="W9294" s="137"/>
      <c r="X9294" s="136"/>
      <c r="Y9294" s="137"/>
      <c r="Z9294" s="137"/>
      <c r="AA9294" s="119"/>
      <c r="AB9294" s="119"/>
      <c r="AC9294" s="137"/>
      <c r="AD9294" s="137">
        <f>IF(AND(AC9294="",M9294=""),0,IF((AC9294=""),M9294,IF((M9294=""),AC9294,AC9294+M9294)))</f>
        <v>486200</v>
      </c>
      <c r="AE9294" s="137">
        <f>IF( (X9294=""),AD9294*1,AD9294*(X9294/100) )</f>
        <v>486200</v>
      </c>
      <c r="AF9294" s="137">
        <v>50000000</v>
      </c>
      <c r="AG9294" s="137">
        <f>IF((AF9294-AE9294) &gt; 1,0,IF((AF9294-AE9294)&lt;0,AE9294-AF9294,AF9294-AE9294))</f>
        <v>0</v>
      </c>
      <c r="AH9294" s="137">
        <v>0.01</v>
      </c>
    </row>
    <row r="9295" spans="1:34" s="173" customFormat="1" x14ac:dyDescent="0.55000000000000004">
      <c r="A9295" s="122"/>
      <c r="B9295" s="123"/>
      <c r="C9295" s="123"/>
      <c r="D9295" s="135"/>
      <c r="E9295" s="123"/>
      <c r="F9295" s="123"/>
      <c r="G9295" s="123"/>
      <c r="H9295" s="123"/>
      <c r="I9295" s="136"/>
      <c r="J9295" s="123"/>
      <c r="K9295" s="137"/>
      <c r="L9295" s="137" t="s">
        <v>63</v>
      </c>
      <c r="M9295" s="137">
        <f>SUM(M9294:M9294)</f>
        <v>486200</v>
      </c>
      <c r="N9295" s="123"/>
      <c r="O9295" s="108"/>
      <c r="P9295" s="138"/>
      <c r="Q9295" s="108"/>
      <c r="R9295" s="108"/>
      <c r="S9295" s="139"/>
      <c r="T9295" s="123"/>
      <c r="U9295" s="123"/>
      <c r="V9295" s="123"/>
      <c r="W9295" s="137"/>
      <c r="X9295" s="136"/>
      <c r="Y9295" s="137"/>
      <c r="Z9295" s="137"/>
      <c r="AA9295" s="119"/>
      <c r="AB9295" s="119"/>
      <c r="AC9295" s="137"/>
      <c r="AD9295" s="137"/>
      <c r="AE9295" s="137">
        <f>SUM(AE9294:AE9294)</f>
        <v>486200</v>
      </c>
      <c r="AF9295" s="137"/>
      <c r="AG9295" s="137">
        <f>SUM(AG9294:AG9294)</f>
        <v>0</v>
      </c>
      <c r="AH9295" s="137"/>
    </row>
    <row r="9296" spans="1:34" s="173" customFormat="1" x14ac:dyDescent="0.55000000000000004">
      <c r="A9296" s="122" t="s">
        <v>12663</v>
      </c>
      <c r="B9296" s="123">
        <v>4338</v>
      </c>
      <c r="C9296" s="123">
        <v>8121</v>
      </c>
      <c r="D9296" s="135" t="s">
        <v>12664</v>
      </c>
      <c r="E9296" s="123" t="s">
        <v>34</v>
      </c>
      <c r="F9296" s="123">
        <v>15891</v>
      </c>
      <c r="G9296" s="123">
        <v>0</v>
      </c>
      <c r="H9296" s="123">
        <v>2</v>
      </c>
      <c r="I9296" s="136">
        <v>46</v>
      </c>
      <c r="J9296" s="123" t="s">
        <v>38</v>
      </c>
      <c r="K9296" s="137">
        <f>((G9296*400)+(H9296*100))+I9296</f>
        <v>246</v>
      </c>
      <c r="L9296" s="137">
        <v>800</v>
      </c>
      <c r="M9296" s="137">
        <f>K9296*L9296</f>
        <v>196800</v>
      </c>
      <c r="N9296" s="123"/>
      <c r="O9296" s="108"/>
      <c r="P9296" s="138"/>
      <c r="Q9296" s="108"/>
      <c r="R9296" s="108"/>
      <c r="S9296" s="139"/>
      <c r="T9296" s="123"/>
      <c r="U9296" s="123"/>
      <c r="V9296" s="123"/>
      <c r="W9296" s="137"/>
      <c r="X9296" s="136"/>
      <c r="Y9296" s="137"/>
      <c r="Z9296" s="137"/>
      <c r="AA9296" s="119"/>
      <c r="AB9296" s="119"/>
      <c r="AC9296" s="137"/>
      <c r="AD9296" s="137">
        <f>IF(AND(AC9296="",M9296=""),0,IF((AC9296=""),M9296,IF((M9296=""),AC9296,AC9296+M9296)))</f>
        <v>196800</v>
      </c>
      <c r="AE9296" s="137">
        <f>IF( (X9296=""),AD9296*1,AD9296*(X9296/100) )</f>
        <v>196800</v>
      </c>
      <c r="AF9296" s="137">
        <v>50000000</v>
      </c>
      <c r="AG9296" s="137">
        <f>IF((AF9296-AE9296) &gt; 1,0,IF((AF9296-AE9296)&lt;0,AE9296-AF9296,AF9296-AE9296))</f>
        <v>0</v>
      </c>
      <c r="AH9296" s="137">
        <v>0.01</v>
      </c>
    </row>
    <row r="9297" spans="1:34" s="173" customFormat="1" x14ac:dyDescent="0.55000000000000004">
      <c r="A9297" s="122"/>
      <c r="B9297" s="123">
        <v>4339</v>
      </c>
      <c r="C9297" s="123">
        <v>8116</v>
      </c>
      <c r="D9297" s="135" t="s">
        <v>12665</v>
      </c>
      <c r="E9297" s="123" t="s">
        <v>34</v>
      </c>
      <c r="F9297" s="123">
        <v>16538</v>
      </c>
      <c r="G9297" s="123">
        <v>0</v>
      </c>
      <c r="H9297" s="123">
        <v>1</v>
      </c>
      <c r="I9297" s="136">
        <v>66</v>
      </c>
      <c r="J9297" s="123" t="s">
        <v>38</v>
      </c>
      <c r="K9297" s="137">
        <f>((G9297*400)+(H9297*100))+I9297</f>
        <v>166</v>
      </c>
      <c r="L9297" s="137">
        <v>800</v>
      </c>
      <c r="M9297" s="137">
        <f>K9297*L9297</f>
        <v>132800</v>
      </c>
      <c r="N9297" s="123"/>
      <c r="O9297" s="108"/>
      <c r="P9297" s="138"/>
      <c r="Q9297" s="108"/>
      <c r="R9297" s="108"/>
      <c r="S9297" s="139"/>
      <c r="T9297" s="123"/>
      <c r="U9297" s="123"/>
      <c r="V9297" s="123"/>
      <c r="W9297" s="137"/>
      <c r="X9297" s="136"/>
      <c r="Y9297" s="137"/>
      <c r="Z9297" s="137"/>
      <c r="AA9297" s="119"/>
      <c r="AB9297" s="119"/>
      <c r="AC9297" s="137"/>
      <c r="AD9297" s="137">
        <f>IF(AND(AC9297="",M9297=""),0,IF((AC9297=""),M9297,IF((M9297=""),AC9297,AC9297+M9297)))</f>
        <v>132800</v>
      </c>
      <c r="AE9297" s="137">
        <f>IF( (X9297=""),AD9297*1,AD9297*(X9297/100) )</f>
        <v>132800</v>
      </c>
      <c r="AF9297" s="137">
        <v>50000000</v>
      </c>
      <c r="AG9297" s="137">
        <f>IF((AF9297-AE9297) &gt; 1,0,IF((AF9297-AE9297)&lt;0,AE9297-AF9297,AF9297-AE9297))</f>
        <v>0</v>
      </c>
      <c r="AH9297" s="137">
        <v>0.01</v>
      </c>
    </row>
    <row r="9298" spans="1:34" s="173" customFormat="1" x14ac:dyDescent="0.55000000000000004">
      <c r="A9298" s="122"/>
      <c r="B9298" s="123">
        <v>4340</v>
      </c>
      <c r="C9298" s="123">
        <v>8117</v>
      </c>
      <c r="D9298" s="135" t="s">
        <v>12666</v>
      </c>
      <c r="E9298" s="123" t="s">
        <v>34</v>
      </c>
      <c r="F9298" s="123">
        <v>16539</v>
      </c>
      <c r="G9298" s="123">
        <v>0</v>
      </c>
      <c r="H9298" s="123">
        <v>1</v>
      </c>
      <c r="I9298" s="136">
        <v>93</v>
      </c>
      <c r="J9298" s="123" t="s">
        <v>38</v>
      </c>
      <c r="K9298" s="137">
        <f>((G9298*400)+(H9298*100))+I9298</f>
        <v>193</v>
      </c>
      <c r="L9298" s="137">
        <v>800</v>
      </c>
      <c r="M9298" s="137">
        <f>K9298*L9298</f>
        <v>154400</v>
      </c>
      <c r="N9298" s="123"/>
      <c r="O9298" s="108"/>
      <c r="P9298" s="138"/>
      <c r="Q9298" s="108"/>
      <c r="R9298" s="108"/>
      <c r="S9298" s="139"/>
      <c r="T9298" s="123"/>
      <c r="U9298" s="123"/>
      <c r="V9298" s="123"/>
      <c r="W9298" s="137"/>
      <c r="X9298" s="136"/>
      <c r="Y9298" s="137"/>
      <c r="Z9298" s="137"/>
      <c r="AA9298" s="119"/>
      <c r="AB9298" s="119"/>
      <c r="AC9298" s="137"/>
      <c r="AD9298" s="137">
        <f>IF(AND(AC9298="",M9298=""),0,IF((AC9298=""),M9298,IF((M9298=""),AC9298,AC9298+M9298)))</f>
        <v>154400</v>
      </c>
      <c r="AE9298" s="137">
        <f>IF( (X9298=""),AD9298*1,AD9298*(X9298/100) )</f>
        <v>154400</v>
      </c>
      <c r="AF9298" s="137">
        <v>50000000</v>
      </c>
      <c r="AG9298" s="137">
        <f>IF((AF9298-AE9298) &gt; 1,0,IF((AF9298-AE9298)&lt;0,AE9298-AF9298,AF9298-AE9298))</f>
        <v>0</v>
      </c>
      <c r="AH9298" s="137">
        <v>0.01</v>
      </c>
    </row>
    <row r="9299" spans="1:34" s="173" customFormat="1" x14ac:dyDescent="0.55000000000000004">
      <c r="A9299" s="122"/>
      <c r="B9299" s="123"/>
      <c r="C9299" s="123"/>
      <c r="D9299" s="135"/>
      <c r="E9299" s="123"/>
      <c r="F9299" s="123"/>
      <c r="G9299" s="123"/>
      <c r="H9299" s="123"/>
      <c r="I9299" s="136"/>
      <c r="J9299" s="123"/>
      <c r="K9299" s="137"/>
      <c r="L9299" s="137" t="s">
        <v>63</v>
      </c>
      <c r="M9299" s="137">
        <f>SUM(M9296:M9298)</f>
        <v>484000</v>
      </c>
      <c r="N9299" s="123"/>
      <c r="O9299" s="108"/>
      <c r="P9299" s="138"/>
      <c r="Q9299" s="108"/>
      <c r="R9299" s="108"/>
      <c r="S9299" s="139"/>
      <c r="T9299" s="123"/>
      <c r="U9299" s="123"/>
      <c r="V9299" s="123"/>
      <c r="W9299" s="137"/>
      <c r="X9299" s="136"/>
      <c r="Y9299" s="137"/>
      <c r="Z9299" s="137"/>
      <c r="AA9299" s="119"/>
      <c r="AB9299" s="119"/>
      <c r="AC9299" s="137"/>
      <c r="AD9299" s="137"/>
      <c r="AE9299" s="137">
        <f>SUM(AE9296:AE9298)</f>
        <v>484000</v>
      </c>
      <c r="AF9299" s="137"/>
      <c r="AG9299" s="137">
        <f>SUM(AG9296:AG9298)</f>
        <v>0</v>
      </c>
      <c r="AH9299" s="137"/>
    </row>
    <row r="9300" spans="1:34" s="173" customFormat="1" x14ac:dyDescent="0.55000000000000004">
      <c r="A9300" s="122" t="s">
        <v>12667</v>
      </c>
      <c r="B9300" s="123">
        <v>4341</v>
      </c>
      <c r="C9300" s="123">
        <v>7536</v>
      </c>
      <c r="D9300" s="135" t="s">
        <v>12668</v>
      </c>
      <c r="E9300" s="123" t="s">
        <v>34</v>
      </c>
      <c r="F9300" s="123">
        <v>13682</v>
      </c>
      <c r="G9300" s="123">
        <v>2</v>
      </c>
      <c r="H9300" s="123">
        <v>0</v>
      </c>
      <c r="I9300" s="136">
        <v>93</v>
      </c>
      <c r="J9300" s="123" t="s">
        <v>35</v>
      </c>
      <c r="K9300" s="137">
        <f>((G9300*400)+(H9300*100))+I9300</f>
        <v>893</v>
      </c>
      <c r="L9300" s="137">
        <v>1600</v>
      </c>
      <c r="M9300" s="137">
        <f>K9300*L9300</f>
        <v>1428800</v>
      </c>
      <c r="N9300" s="123"/>
      <c r="O9300" s="108"/>
      <c r="P9300" s="138"/>
      <c r="Q9300" s="108"/>
      <c r="R9300" s="108"/>
      <c r="S9300" s="139"/>
      <c r="T9300" s="123"/>
      <c r="U9300" s="123"/>
      <c r="V9300" s="123"/>
      <c r="W9300" s="137"/>
      <c r="X9300" s="136"/>
      <c r="Y9300" s="137"/>
      <c r="Z9300" s="137"/>
      <c r="AA9300" s="119"/>
      <c r="AB9300" s="119"/>
      <c r="AC9300" s="137"/>
      <c r="AD9300" s="137">
        <f>IF(AND(AC9300="",M9300=""),0,IF((AC9300=""),M9300,IF((M9300=""),AC9300,AC9300+M9300)))</f>
        <v>1428800</v>
      </c>
      <c r="AE9300" s="137">
        <f>IF( (X9300=""),AD9300*1,AD9300*(X9300/100) )</f>
        <v>1428800</v>
      </c>
      <c r="AF9300" s="137">
        <v>50000000</v>
      </c>
      <c r="AG9300" s="137">
        <f>IF((AF9300-AE9300) &gt; 1,0,IF((AF9300-AE9300)&lt;0,AE9300-AF9300,AF9300-AE9300))</f>
        <v>0</v>
      </c>
      <c r="AH9300" s="137">
        <v>0.02</v>
      </c>
    </row>
    <row r="9301" spans="1:34" s="173" customFormat="1" x14ac:dyDescent="0.55000000000000004">
      <c r="A9301" s="122"/>
      <c r="B9301" s="123"/>
      <c r="C9301" s="123"/>
      <c r="D9301" s="135"/>
      <c r="E9301" s="123"/>
      <c r="F9301" s="123"/>
      <c r="G9301" s="123"/>
      <c r="H9301" s="123"/>
      <c r="I9301" s="136"/>
      <c r="J9301" s="123"/>
      <c r="K9301" s="137"/>
      <c r="L9301" s="137" t="s">
        <v>63</v>
      </c>
      <c r="M9301" s="137">
        <f>SUM(M9300:M9300)</f>
        <v>1428800</v>
      </c>
      <c r="N9301" s="123"/>
      <c r="O9301" s="108"/>
      <c r="P9301" s="138"/>
      <c r="Q9301" s="108"/>
      <c r="R9301" s="108"/>
      <c r="S9301" s="139"/>
      <c r="T9301" s="123"/>
      <c r="U9301" s="123"/>
      <c r="V9301" s="123"/>
      <c r="W9301" s="137"/>
      <c r="X9301" s="136"/>
      <c r="Y9301" s="137"/>
      <c r="Z9301" s="137"/>
      <c r="AA9301" s="119"/>
      <c r="AB9301" s="119"/>
      <c r="AC9301" s="137"/>
      <c r="AD9301" s="137"/>
      <c r="AE9301" s="137">
        <f>SUM(AE9300:AE9300)</f>
        <v>1428800</v>
      </c>
      <c r="AF9301" s="137"/>
      <c r="AG9301" s="137">
        <f>SUM(AG9300:AG9300)</f>
        <v>0</v>
      </c>
      <c r="AH9301" s="137"/>
    </row>
    <row r="9302" spans="1:34" s="195" customFormat="1" x14ac:dyDescent="0.55000000000000004">
      <c r="A9302" s="3" t="s">
        <v>15702</v>
      </c>
      <c r="B9302" s="359">
        <v>4498</v>
      </c>
      <c r="C9302" s="360">
        <v>7475</v>
      </c>
      <c r="D9302" s="361" t="s">
        <v>12671</v>
      </c>
      <c r="E9302" s="360" t="s">
        <v>34</v>
      </c>
      <c r="F9302" s="360">
        <v>9578</v>
      </c>
      <c r="G9302" s="360">
        <v>0</v>
      </c>
      <c r="H9302" s="360">
        <v>1</v>
      </c>
      <c r="I9302" s="362">
        <v>82</v>
      </c>
      <c r="J9302" s="360" t="s">
        <v>35</v>
      </c>
      <c r="K9302" s="326">
        <f>((G9302*400)+(H9302*100))+I9302</f>
        <v>182</v>
      </c>
      <c r="L9302" s="326">
        <v>1650</v>
      </c>
      <c r="M9302" s="326">
        <f>K9302*L9302</f>
        <v>300300</v>
      </c>
      <c r="N9302" s="360">
        <v>1</v>
      </c>
      <c r="O9302" s="363" t="s">
        <v>12669</v>
      </c>
      <c r="P9302" s="364"/>
      <c r="Q9302" s="363" t="s">
        <v>12670</v>
      </c>
      <c r="R9302" s="363" t="s">
        <v>12672</v>
      </c>
      <c r="S9302" s="365" t="s">
        <v>12673</v>
      </c>
      <c r="T9302" s="360" t="s">
        <v>51</v>
      </c>
      <c r="U9302" s="360" t="s">
        <v>45</v>
      </c>
      <c r="V9302" s="360" t="s">
        <v>52</v>
      </c>
      <c r="W9302" s="326">
        <v>30</v>
      </c>
      <c r="X9302" s="362">
        <v>100</v>
      </c>
      <c r="Y9302" s="326">
        <v>6750</v>
      </c>
      <c r="Z9302" s="326">
        <f>W9302*Y9302</f>
        <v>202500</v>
      </c>
      <c r="AA9302" s="366">
        <v>21</v>
      </c>
      <c r="AB9302" s="366">
        <v>32</v>
      </c>
      <c r="AC9302" s="326">
        <f>(Z9302*(100-AB9302))/100</f>
        <v>137700</v>
      </c>
      <c r="AD9302" s="326">
        <f>IF(AND(AC9302="",M9302=""),0,IF((AC9302=""),M9302, IF( (M9302=""),AC9302,SUM(AC9302:AC9302)+M9302)))</f>
        <v>438000</v>
      </c>
      <c r="AE9302" s="326">
        <f>IF( (X9302=""),AD9302*1,AD9302*(X9302/100) )</f>
        <v>438000</v>
      </c>
      <c r="AF9302" s="326">
        <v>0</v>
      </c>
      <c r="AG9302" s="326">
        <v>300300</v>
      </c>
      <c r="AH9302" s="326">
        <v>0.02</v>
      </c>
    </row>
    <row r="9303" spans="1:34" s="195" customFormat="1" x14ac:dyDescent="0.55000000000000004">
      <c r="A9303" s="3"/>
      <c r="B9303" s="359">
        <v>4499</v>
      </c>
      <c r="C9303" s="360">
        <v>7474</v>
      </c>
      <c r="D9303" s="361" t="s">
        <v>12674</v>
      </c>
      <c r="E9303" s="360" t="s">
        <v>34</v>
      </c>
      <c r="F9303" s="360">
        <v>9579</v>
      </c>
      <c r="G9303" s="360">
        <v>0</v>
      </c>
      <c r="H9303" s="360">
        <v>0</v>
      </c>
      <c r="I9303" s="362">
        <v>25</v>
      </c>
      <c r="J9303" s="360" t="s">
        <v>35</v>
      </c>
      <c r="K9303" s="326">
        <f>((G9303*400)+(H9303*100))+I9303</f>
        <v>25</v>
      </c>
      <c r="L9303" s="326">
        <v>1650</v>
      </c>
      <c r="M9303" s="326">
        <f>K9303*L9303</f>
        <v>41250</v>
      </c>
      <c r="N9303" s="360">
        <v>1</v>
      </c>
      <c r="O9303" s="363" t="s">
        <v>12669</v>
      </c>
      <c r="P9303" s="364"/>
      <c r="Q9303" s="363" t="s">
        <v>12670</v>
      </c>
      <c r="R9303" s="363" t="s">
        <v>12672</v>
      </c>
      <c r="S9303" s="365" t="s">
        <v>12675</v>
      </c>
      <c r="T9303" s="360" t="s">
        <v>343</v>
      </c>
      <c r="U9303" s="360" t="s">
        <v>74</v>
      </c>
      <c r="V9303" s="360" t="s">
        <v>75</v>
      </c>
      <c r="W9303" s="326">
        <v>30</v>
      </c>
      <c r="X9303" s="362">
        <v>100</v>
      </c>
      <c r="Y9303" s="326">
        <v>2100</v>
      </c>
      <c r="Z9303" s="326">
        <f>W9303*Y9303</f>
        <v>63000</v>
      </c>
      <c r="AA9303" s="366">
        <v>11</v>
      </c>
      <c r="AB9303" s="366">
        <v>45</v>
      </c>
      <c r="AC9303" s="326">
        <f>(Z9303*(100-AB9303))/100</f>
        <v>34650</v>
      </c>
      <c r="AD9303" s="326">
        <f>IF(AND(AC9303="",M9303=""),0,IF((AC9303=""),M9303, IF( (M9303=""),AC9303,SUM(AC9303:AC9303)+M9303)))</f>
        <v>75900</v>
      </c>
      <c r="AE9303" s="326">
        <f>IF( (X9303=""),AD9303*1,AD9303*(X9303/100) )</f>
        <v>75900</v>
      </c>
      <c r="AF9303" s="326">
        <v>0</v>
      </c>
      <c r="AG9303" s="326">
        <f>IF((AF9303-AE9303) &gt; 1,0,IF((AF9303-AE9303)&lt;0,AE9303-AF9303,AF9303-AE9303))</f>
        <v>75900</v>
      </c>
      <c r="AH9303" s="326">
        <v>0.3</v>
      </c>
    </row>
    <row r="9304" spans="1:34" s="195" customFormat="1" x14ac:dyDescent="0.55000000000000004">
      <c r="A9304" s="3"/>
      <c r="B9304" s="359"/>
      <c r="C9304" s="360"/>
      <c r="D9304" s="361"/>
      <c r="E9304" s="360"/>
      <c r="F9304" s="360"/>
      <c r="G9304" s="360">
        <v>0</v>
      </c>
      <c r="H9304" s="360">
        <v>2</v>
      </c>
      <c r="I9304" s="362">
        <v>0</v>
      </c>
      <c r="J9304" s="360" t="s">
        <v>38</v>
      </c>
      <c r="K9304" s="326">
        <f>((G9304*400)+(H9304*100))+I9304</f>
        <v>200</v>
      </c>
      <c r="L9304" s="326">
        <v>1650</v>
      </c>
      <c r="M9304" s="326">
        <f>K9304*L9304</f>
        <v>330000</v>
      </c>
      <c r="N9304" s="360"/>
      <c r="O9304" s="363"/>
      <c r="P9304" s="364"/>
      <c r="Q9304" s="363"/>
      <c r="R9304" s="363"/>
      <c r="S9304" s="365"/>
      <c r="T9304" s="360"/>
      <c r="U9304" s="360"/>
      <c r="V9304" s="360"/>
      <c r="W9304" s="326"/>
      <c r="X9304" s="362"/>
      <c r="Y9304" s="326"/>
      <c r="Z9304" s="326"/>
      <c r="AA9304" s="366"/>
      <c r="AB9304" s="366"/>
      <c r="AC9304" s="326"/>
      <c r="AD9304" s="326">
        <f>IF(AND(AC9304="",M9304=""),0,IF((AC9304=""),M9304, IF( (M9304=""),AC9304,SUM(AC9304:AC9304)+M9304)))</f>
        <v>330000</v>
      </c>
      <c r="AE9304" s="326">
        <f>IF( (X9304=""),AD9304*1,AD9304*(X9304/100) )</f>
        <v>330000</v>
      </c>
      <c r="AF9304" s="326">
        <v>50000000</v>
      </c>
      <c r="AG9304" s="326">
        <f>IF((AF9304-AE9304) &gt; 1,0,IF((AF9304-AE9304)&lt;0,AE9304-AF9304,AF9304-AE9304))</f>
        <v>0</v>
      </c>
      <c r="AH9304" s="326">
        <v>0.01</v>
      </c>
    </row>
    <row r="9305" spans="1:34" s="195" customFormat="1" x14ac:dyDescent="0.55000000000000004">
      <c r="A9305" s="3"/>
      <c r="B9305" s="359"/>
      <c r="C9305" s="360"/>
      <c r="D9305" s="361"/>
      <c r="E9305" s="360"/>
      <c r="F9305" s="360"/>
      <c r="G9305" s="360"/>
      <c r="H9305" s="360"/>
      <c r="I9305" s="362"/>
      <c r="J9305" s="360"/>
      <c r="K9305" s="326"/>
      <c r="L9305" s="326" t="s">
        <v>63</v>
      </c>
      <c r="M9305" s="326">
        <f>SUM(M9302:M9304)</f>
        <v>671550</v>
      </c>
      <c r="N9305" s="360"/>
      <c r="O9305" s="363"/>
      <c r="P9305" s="364"/>
      <c r="Q9305" s="363"/>
      <c r="R9305" s="363"/>
      <c r="S9305" s="365"/>
      <c r="T9305" s="360"/>
      <c r="U9305" s="360"/>
      <c r="V9305" s="360"/>
      <c r="W9305" s="326"/>
      <c r="X9305" s="362"/>
      <c r="Y9305" s="326"/>
      <c r="Z9305" s="326"/>
      <c r="AA9305" s="366"/>
      <c r="AB9305" s="366"/>
      <c r="AC9305" s="326"/>
      <c r="AD9305" s="326"/>
      <c r="AE9305" s="326">
        <f>SUM(AE9302:AE9304)</f>
        <v>843900</v>
      </c>
      <c r="AF9305" s="326"/>
      <c r="AG9305" s="326">
        <f>SUM(AG9302:AG9304)</f>
        <v>376200</v>
      </c>
      <c r="AH9305" s="326"/>
    </row>
    <row r="9306" spans="1:34" s="173" customFormat="1" x14ac:dyDescent="0.55000000000000004">
      <c r="A9306" s="122" t="s">
        <v>12676</v>
      </c>
      <c r="B9306" s="123">
        <v>4344</v>
      </c>
      <c r="C9306" s="123">
        <v>9145</v>
      </c>
      <c r="D9306" s="135" t="s">
        <v>12677</v>
      </c>
      <c r="E9306" s="123" t="s">
        <v>34</v>
      </c>
      <c r="F9306" s="123">
        <v>19706</v>
      </c>
      <c r="G9306" s="123">
        <v>1</v>
      </c>
      <c r="H9306" s="123">
        <v>1</v>
      </c>
      <c r="I9306" s="136">
        <v>32</v>
      </c>
      <c r="J9306" s="123" t="s">
        <v>38</v>
      </c>
      <c r="K9306" s="137">
        <f>((G9306*400)+(H9306*100))+I9306</f>
        <v>532</v>
      </c>
      <c r="L9306" s="137">
        <v>400</v>
      </c>
      <c r="M9306" s="137">
        <f>K9306*L9306</f>
        <v>212800</v>
      </c>
      <c r="N9306" s="123"/>
      <c r="O9306" s="108"/>
      <c r="P9306" s="138"/>
      <c r="Q9306" s="108"/>
      <c r="R9306" s="108"/>
      <c r="S9306" s="139"/>
      <c r="T9306" s="123"/>
      <c r="U9306" s="123"/>
      <c r="V9306" s="123"/>
      <c r="W9306" s="137"/>
      <c r="X9306" s="136"/>
      <c r="Y9306" s="137"/>
      <c r="Z9306" s="137"/>
      <c r="AA9306" s="119"/>
      <c r="AB9306" s="119"/>
      <c r="AC9306" s="137"/>
      <c r="AD9306" s="137">
        <f>IF(AND(AC9306="",M9306=""),0,IF((AC9306=""),M9306,IF((M9306=""),AC9306,AC9306+M9306)))</f>
        <v>212800</v>
      </c>
      <c r="AE9306" s="137">
        <f>IF( (X9306=""),AD9306*1,AD9306*(X9306/100) )</f>
        <v>212800</v>
      </c>
      <c r="AF9306" s="137">
        <v>50000000</v>
      </c>
      <c r="AG9306" s="137">
        <f>IF((AF9306-AE9306) &gt; 1,0,IF((AF9306-AE9306)&lt;0,AE9306-AF9306,AF9306-AE9306))</f>
        <v>0</v>
      </c>
      <c r="AH9306" s="137">
        <v>0.01</v>
      </c>
    </row>
    <row r="9307" spans="1:34" s="173" customFormat="1" x14ac:dyDescent="0.55000000000000004">
      <c r="A9307" s="122"/>
      <c r="B9307" s="123"/>
      <c r="C9307" s="123"/>
      <c r="D9307" s="135"/>
      <c r="E9307" s="123"/>
      <c r="F9307" s="123"/>
      <c r="G9307" s="123"/>
      <c r="H9307" s="123"/>
      <c r="I9307" s="136"/>
      <c r="J9307" s="123"/>
      <c r="K9307" s="137"/>
      <c r="L9307" s="137" t="s">
        <v>63</v>
      </c>
      <c r="M9307" s="137">
        <f>SUM(M9306:M9306)</f>
        <v>212800</v>
      </c>
      <c r="N9307" s="123"/>
      <c r="O9307" s="108"/>
      <c r="P9307" s="138"/>
      <c r="Q9307" s="108"/>
      <c r="R9307" s="108"/>
      <c r="S9307" s="139"/>
      <c r="T9307" s="123"/>
      <c r="U9307" s="123"/>
      <c r="V9307" s="123"/>
      <c r="W9307" s="137"/>
      <c r="X9307" s="136"/>
      <c r="Y9307" s="137"/>
      <c r="Z9307" s="137"/>
      <c r="AA9307" s="119"/>
      <c r="AB9307" s="119"/>
      <c r="AC9307" s="137"/>
      <c r="AD9307" s="137"/>
      <c r="AE9307" s="137">
        <f>SUM(AE9306:AE9306)</f>
        <v>212800</v>
      </c>
      <c r="AF9307" s="137"/>
      <c r="AG9307" s="137">
        <f>SUM(AG9306:AG9306)</f>
        <v>0</v>
      </c>
      <c r="AH9307" s="137"/>
    </row>
    <row r="9308" spans="1:34" s="173" customFormat="1" x14ac:dyDescent="0.55000000000000004">
      <c r="A9308" s="122" t="s">
        <v>12678</v>
      </c>
      <c r="B9308" s="123">
        <v>4345</v>
      </c>
      <c r="C9308" s="123">
        <v>7687</v>
      </c>
      <c r="D9308" s="135" t="s">
        <v>12679</v>
      </c>
      <c r="E9308" s="123" t="s">
        <v>34</v>
      </c>
      <c r="F9308" s="123">
        <v>11168</v>
      </c>
      <c r="G9308" s="123">
        <v>0</v>
      </c>
      <c r="H9308" s="123">
        <v>2</v>
      </c>
      <c r="I9308" s="136">
        <v>0</v>
      </c>
      <c r="J9308" s="123" t="s">
        <v>38</v>
      </c>
      <c r="K9308" s="137">
        <f>((G9308*400)+(H9308*100))+I9308</f>
        <v>200</v>
      </c>
      <c r="L9308" s="137">
        <v>25000</v>
      </c>
      <c r="M9308" s="137">
        <f>K9308*L9308</f>
        <v>5000000</v>
      </c>
      <c r="N9308" s="123"/>
      <c r="O9308" s="108"/>
      <c r="P9308" s="138"/>
      <c r="Q9308" s="108"/>
      <c r="R9308" s="108"/>
      <c r="S9308" s="139"/>
      <c r="T9308" s="123"/>
      <c r="U9308" s="123"/>
      <c r="V9308" s="123"/>
      <c r="W9308" s="137"/>
      <c r="X9308" s="136"/>
      <c r="Y9308" s="137"/>
      <c r="Z9308" s="137"/>
      <c r="AA9308" s="119"/>
      <c r="AB9308" s="119"/>
      <c r="AC9308" s="137"/>
      <c r="AD9308" s="137">
        <f>IF(AND(AC9308="",M9308=""),0,IF((AC9308=""),M9308,IF((M9308=""),AC9308,AC9308+M9308)))</f>
        <v>5000000</v>
      </c>
      <c r="AE9308" s="137">
        <f>IF( (X9308=""),AD9308*1,AD9308*(X9308/100) )</f>
        <v>5000000</v>
      </c>
      <c r="AF9308" s="137">
        <v>50000000</v>
      </c>
      <c r="AG9308" s="137">
        <f>IF((AF9308-AE9308) &gt; 1,0,IF((AF9308-AE9308)&lt;0,AE9308-AF9308,AF9308-AE9308))</f>
        <v>0</v>
      </c>
      <c r="AH9308" s="137">
        <v>0.01</v>
      </c>
    </row>
    <row r="9309" spans="1:34" s="173" customFormat="1" x14ac:dyDescent="0.55000000000000004">
      <c r="A9309" s="122"/>
      <c r="B9309" s="123"/>
      <c r="C9309" s="123"/>
      <c r="D9309" s="135"/>
      <c r="E9309" s="123"/>
      <c r="F9309" s="123"/>
      <c r="G9309" s="123"/>
      <c r="H9309" s="123"/>
      <c r="I9309" s="136"/>
      <c r="J9309" s="123"/>
      <c r="K9309" s="137"/>
      <c r="L9309" s="137" t="s">
        <v>63</v>
      </c>
      <c r="M9309" s="137">
        <f>SUM(M9308:M9308)</f>
        <v>5000000</v>
      </c>
      <c r="N9309" s="123"/>
      <c r="O9309" s="108"/>
      <c r="P9309" s="138"/>
      <c r="Q9309" s="108"/>
      <c r="R9309" s="108"/>
      <c r="S9309" s="139"/>
      <c r="T9309" s="123"/>
      <c r="U9309" s="123"/>
      <c r="V9309" s="123"/>
      <c r="W9309" s="137"/>
      <c r="X9309" s="136"/>
      <c r="Y9309" s="137"/>
      <c r="Z9309" s="137"/>
      <c r="AA9309" s="119"/>
      <c r="AB9309" s="119"/>
      <c r="AC9309" s="137"/>
      <c r="AD9309" s="137"/>
      <c r="AE9309" s="137">
        <f>SUM(AE9308:AE9308)</f>
        <v>5000000</v>
      </c>
      <c r="AF9309" s="137"/>
      <c r="AG9309" s="137">
        <f>SUM(AG9308:AG9308)</f>
        <v>0</v>
      </c>
      <c r="AH9309" s="137"/>
    </row>
    <row r="9310" spans="1:34" s="99" customFormat="1" x14ac:dyDescent="0.55000000000000004">
      <c r="A9310" s="107" t="s">
        <v>12682</v>
      </c>
      <c r="B9310" s="102">
        <v>4376</v>
      </c>
      <c r="C9310" s="102">
        <v>4930</v>
      </c>
      <c r="D9310" s="90" t="s">
        <v>12683</v>
      </c>
      <c r="E9310" s="102" t="s">
        <v>34</v>
      </c>
      <c r="F9310" s="102">
        <v>22070</v>
      </c>
      <c r="G9310" s="102">
        <v>0</v>
      </c>
      <c r="H9310" s="102">
        <v>2</v>
      </c>
      <c r="I9310" s="98">
        <v>76</v>
      </c>
      <c r="J9310" s="102" t="s">
        <v>38</v>
      </c>
      <c r="K9310" s="94">
        <f>((G9310*400)+(H9310*100))+I9310</f>
        <v>276</v>
      </c>
      <c r="L9310" s="94">
        <v>225</v>
      </c>
      <c r="M9310" s="94">
        <f>K9310*L9310</f>
        <v>62100</v>
      </c>
      <c r="N9310" s="102"/>
      <c r="O9310" s="111"/>
      <c r="P9310" s="96"/>
      <c r="Q9310" s="111"/>
      <c r="R9310" s="111"/>
      <c r="S9310" s="97"/>
      <c r="T9310" s="102"/>
      <c r="U9310" s="102"/>
      <c r="V9310" s="102"/>
      <c r="W9310" s="94"/>
      <c r="X9310" s="98"/>
      <c r="Y9310" s="94"/>
      <c r="Z9310" s="94"/>
      <c r="AA9310" s="89"/>
      <c r="AB9310" s="89"/>
      <c r="AC9310" s="94"/>
      <c r="AD9310" s="94">
        <f>IF(AND(AC9310="",M9310=""),0,IF((AC9310=""),M9310,IF((M9310=""),AC9310,AC9310+M9310)))</f>
        <v>62100</v>
      </c>
      <c r="AE9310" s="94">
        <f>IF( (X9310=""),AD9310*1,AD9310*(X9310/100) )</f>
        <v>62100</v>
      </c>
      <c r="AF9310" s="94">
        <v>50000000</v>
      </c>
      <c r="AG9310" s="94">
        <f>IF((AF9310-AE9310) &gt; 1,0,IF((AF9310-AE9310)&lt;0,AE9310-AF9310,AF9310-AE9310))</f>
        <v>0</v>
      </c>
      <c r="AH9310" s="94">
        <v>0.01</v>
      </c>
    </row>
    <row r="9311" spans="1:34" s="99" customFormat="1" x14ac:dyDescent="0.55000000000000004">
      <c r="A9311" s="107"/>
      <c r="B9311" s="102">
        <v>4377</v>
      </c>
      <c r="C9311" s="102">
        <v>10474</v>
      </c>
      <c r="D9311" s="90" t="s">
        <v>15231</v>
      </c>
      <c r="E9311" s="102" t="s">
        <v>34</v>
      </c>
      <c r="F9311" s="102">
        <v>25684</v>
      </c>
      <c r="G9311" s="102">
        <v>0</v>
      </c>
      <c r="H9311" s="102">
        <v>1</v>
      </c>
      <c r="I9311" s="98">
        <v>17</v>
      </c>
      <c r="J9311" s="102" t="s">
        <v>38</v>
      </c>
      <c r="K9311" s="94">
        <f>((G9311*400)+(H9311*100))+I9311</f>
        <v>117</v>
      </c>
      <c r="L9311" s="94">
        <v>850</v>
      </c>
      <c r="M9311" s="94">
        <f>K9311*L9311</f>
        <v>99450</v>
      </c>
      <c r="N9311" s="102"/>
      <c r="O9311" s="111"/>
      <c r="P9311" s="96"/>
      <c r="Q9311" s="111"/>
      <c r="R9311" s="111"/>
      <c r="S9311" s="97"/>
      <c r="T9311" s="102"/>
      <c r="U9311" s="102"/>
      <c r="V9311" s="102"/>
      <c r="W9311" s="94"/>
      <c r="X9311" s="98"/>
      <c r="Y9311" s="94"/>
      <c r="Z9311" s="94"/>
      <c r="AA9311" s="89"/>
      <c r="AB9311" s="89"/>
      <c r="AC9311" s="94"/>
      <c r="AD9311" s="94">
        <f>IF(AND(AC9311="",M9311=""),0,IF((AC9311=""),M9311,IF((M9311=""),AC9311,AC9311+M9311)))</f>
        <v>99450</v>
      </c>
      <c r="AE9311" s="94">
        <f>IF( (X9311=""),AD9311*1,AD9311*(X9311/100) )</f>
        <v>99450</v>
      </c>
      <c r="AF9311" s="94">
        <v>50000000</v>
      </c>
      <c r="AG9311" s="94">
        <f>IF((AF9311-AE9311) &gt; 1,0,IF((AF9311-AE9311)&lt;0,AE9311-AF9311,AF9311-AE9311))</f>
        <v>0</v>
      </c>
      <c r="AH9311" s="94">
        <v>0.01</v>
      </c>
    </row>
    <row r="9312" spans="1:34" s="99" customFormat="1" x14ac:dyDescent="0.55000000000000004">
      <c r="A9312" s="107"/>
      <c r="B9312" s="102">
        <v>4378</v>
      </c>
      <c r="C9312" s="102">
        <v>10473</v>
      </c>
      <c r="D9312" s="90" t="s">
        <v>15232</v>
      </c>
      <c r="E9312" s="102" t="s">
        <v>34</v>
      </c>
      <c r="F9312" s="102">
        <v>25759</v>
      </c>
      <c r="G9312" s="102">
        <v>0</v>
      </c>
      <c r="H9312" s="102">
        <v>0</v>
      </c>
      <c r="I9312" s="98">
        <v>70</v>
      </c>
      <c r="J9312" s="102" t="s">
        <v>35</v>
      </c>
      <c r="K9312" s="94">
        <f>((G9312*400)+(H9312*100))+I9312</f>
        <v>70</v>
      </c>
      <c r="L9312" s="94">
        <v>2524</v>
      </c>
      <c r="M9312" s="94">
        <f>K9312*L9312</f>
        <v>176680</v>
      </c>
      <c r="N9312" s="102">
        <v>1</v>
      </c>
      <c r="O9312" s="111" t="s">
        <v>12680</v>
      </c>
      <c r="P9312" s="96">
        <v>3570800004418</v>
      </c>
      <c r="Q9312" s="111" t="s">
        <v>12681</v>
      </c>
      <c r="R9312" s="111" t="s">
        <v>12684</v>
      </c>
      <c r="S9312" s="97"/>
      <c r="T9312" s="102" t="s">
        <v>51</v>
      </c>
      <c r="U9312" s="102" t="s">
        <v>45</v>
      </c>
      <c r="V9312" s="102" t="s">
        <v>52</v>
      </c>
      <c r="W9312" s="94">
        <v>144</v>
      </c>
      <c r="X9312" s="98">
        <v>100</v>
      </c>
      <c r="Y9312" s="94">
        <v>6750</v>
      </c>
      <c r="Z9312" s="94">
        <f>W9312*Y9312</f>
        <v>972000</v>
      </c>
      <c r="AA9312" s="89">
        <v>20</v>
      </c>
      <c r="AB9312" s="89">
        <v>30</v>
      </c>
      <c r="AC9312" s="94">
        <f>(Z9312*(100-AB9312))/100</f>
        <v>680400</v>
      </c>
      <c r="AD9312" s="94">
        <f>IF(AND(AC9312="",M9312=""),0,IF((AC9312=""),M9312, IF( (M9312=""),AC9312,AC9312+M9312)))</f>
        <v>857080</v>
      </c>
      <c r="AE9312" s="94">
        <f>IF( (X9312=""),AD9312*1,AD9312*(X9312/100) )</f>
        <v>857080</v>
      </c>
      <c r="AF9312" s="94">
        <v>50000000</v>
      </c>
      <c r="AG9312" s="94">
        <f>IF((AF9312-AE9312) &gt; 1,0,IF((AF9312-AE9312)&lt;0,AE9312-AF9312,AF9312-AE9312))</f>
        <v>0</v>
      </c>
      <c r="AH9312" s="94">
        <v>0.02</v>
      </c>
    </row>
    <row r="9313" spans="1:34" s="99" customFormat="1" x14ac:dyDescent="0.55000000000000004">
      <c r="A9313" s="107"/>
      <c r="B9313" s="102">
        <v>4379</v>
      </c>
      <c r="C9313" s="102">
        <v>10475</v>
      </c>
      <c r="D9313" s="90" t="s">
        <v>15233</v>
      </c>
      <c r="E9313" s="102" t="s">
        <v>34</v>
      </c>
      <c r="F9313" s="102">
        <v>27276</v>
      </c>
      <c r="G9313" s="102">
        <v>2</v>
      </c>
      <c r="H9313" s="102">
        <v>2</v>
      </c>
      <c r="I9313" s="98">
        <v>0</v>
      </c>
      <c r="J9313" s="102" t="s">
        <v>38</v>
      </c>
      <c r="K9313" s="94">
        <f>((G9313*400)+(H9313*100))+I9313</f>
        <v>1000</v>
      </c>
      <c r="L9313" s="94">
        <v>225</v>
      </c>
      <c r="M9313" s="94">
        <f>K9313*L9313</f>
        <v>225000</v>
      </c>
      <c r="N9313" s="102"/>
      <c r="O9313" s="111"/>
      <c r="P9313" s="96"/>
      <c r="Q9313" s="111"/>
      <c r="R9313" s="111"/>
      <c r="S9313" s="97"/>
      <c r="T9313" s="102"/>
      <c r="U9313" s="102"/>
      <c r="V9313" s="102"/>
      <c r="W9313" s="94"/>
      <c r="X9313" s="98"/>
      <c r="Y9313" s="94"/>
      <c r="Z9313" s="94"/>
      <c r="AA9313" s="89"/>
      <c r="AB9313" s="89"/>
      <c r="AC9313" s="94"/>
      <c r="AD9313" s="94">
        <f>IF(AND(AC9313="",M9313=""),0,IF((AC9313=""),M9313,IF((M9313=""),AC9313,AC9313+M9313)))</f>
        <v>225000</v>
      </c>
      <c r="AE9313" s="94">
        <f>IF( (X9313=""),AD9313*1,AD9313*(X9313/100) )</f>
        <v>225000</v>
      </c>
      <c r="AF9313" s="94">
        <v>50000000</v>
      </c>
      <c r="AG9313" s="94">
        <f>IF((AF9313-AE9313) &gt; 1,0,IF((AF9313-AE9313)&lt;0,AE9313-AF9313,AF9313-AE9313))</f>
        <v>0</v>
      </c>
      <c r="AH9313" s="94">
        <v>0.01</v>
      </c>
    </row>
    <row r="9314" spans="1:34" s="99" customFormat="1" x14ac:dyDescent="0.55000000000000004">
      <c r="A9314" s="107"/>
      <c r="B9314" s="102"/>
      <c r="C9314" s="102"/>
      <c r="D9314" s="90"/>
      <c r="E9314" s="102"/>
      <c r="F9314" s="102"/>
      <c r="G9314" s="102"/>
      <c r="H9314" s="102"/>
      <c r="I9314" s="98"/>
      <c r="J9314" s="102"/>
      <c r="K9314" s="94"/>
      <c r="L9314" s="94" t="s">
        <v>63</v>
      </c>
      <c r="M9314" s="94">
        <f>SUM(M9310:M9313)</f>
        <v>563230</v>
      </c>
      <c r="N9314" s="102"/>
      <c r="O9314" s="111"/>
      <c r="P9314" s="96"/>
      <c r="Q9314" s="111"/>
      <c r="R9314" s="111"/>
      <c r="S9314" s="97"/>
      <c r="T9314" s="102"/>
      <c r="U9314" s="102"/>
      <c r="V9314" s="102"/>
      <c r="W9314" s="94"/>
      <c r="X9314" s="98"/>
      <c r="Y9314" s="94"/>
      <c r="Z9314" s="94"/>
      <c r="AA9314" s="89"/>
      <c r="AB9314" s="89"/>
      <c r="AC9314" s="94"/>
      <c r="AD9314" s="94"/>
      <c r="AE9314" s="94">
        <f>SUM(AE9310:AE9313)</f>
        <v>1243630</v>
      </c>
      <c r="AF9314" s="94"/>
      <c r="AG9314" s="94">
        <f>SUM(AG9310:AG9313)</f>
        <v>0</v>
      </c>
      <c r="AH9314" s="94"/>
    </row>
    <row r="9315" spans="1:34" s="173" customFormat="1" x14ac:dyDescent="0.55000000000000004">
      <c r="A9315" s="122" t="s">
        <v>12687</v>
      </c>
      <c r="B9315" s="123">
        <v>4350</v>
      </c>
      <c r="C9315" s="123">
        <v>7837</v>
      </c>
      <c r="D9315" s="135" t="s">
        <v>12688</v>
      </c>
      <c r="E9315" s="123" t="s">
        <v>34</v>
      </c>
      <c r="F9315" s="123">
        <v>2458</v>
      </c>
      <c r="G9315" s="123">
        <v>0</v>
      </c>
      <c r="H9315" s="123">
        <v>1</v>
      </c>
      <c r="I9315" s="136">
        <v>0</v>
      </c>
      <c r="J9315" s="123" t="s">
        <v>35</v>
      </c>
      <c r="K9315" s="137">
        <f>((G9315*400)+(H9315*100))+I9315</f>
        <v>100</v>
      </c>
      <c r="L9315" s="137">
        <v>400</v>
      </c>
      <c r="M9315" s="137">
        <f>K9315*L9315</f>
        <v>40000</v>
      </c>
      <c r="N9315" s="123">
        <v>1</v>
      </c>
      <c r="O9315" s="108" t="s">
        <v>12685</v>
      </c>
      <c r="P9315" s="138">
        <v>1570800008042</v>
      </c>
      <c r="Q9315" s="108" t="s">
        <v>12686</v>
      </c>
      <c r="R9315" s="108" t="s">
        <v>12689</v>
      </c>
      <c r="S9315" s="139" t="s">
        <v>12690</v>
      </c>
      <c r="T9315" s="123" t="s">
        <v>51</v>
      </c>
      <c r="U9315" s="123" t="s">
        <v>45</v>
      </c>
      <c r="V9315" s="123" t="s">
        <v>52</v>
      </c>
      <c r="W9315" s="137">
        <v>178.6</v>
      </c>
      <c r="X9315" s="136">
        <v>100</v>
      </c>
      <c r="Y9315" s="137">
        <v>6750</v>
      </c>
      <c r="Z9315" s="137">
        <f>W9315*Y9315</f>
        <v>1205550</v>
      </c>
      <c r="AA9315" s="119">
        <v>6</v>
      </c>
      <c r="AB9315" s="119">
        <v>6</v>
      </c>
      <c r="AC9315" s="137">
        <f>(Z9315*(100-AB9315))/100</f>
        <v>1133217</v>
      </c>
      <c r="AD9315" s="137">
        <f>IF(AND(AC9315="",M9315=""),0,IF((AC9315=""),M9315, IF( (M9315=""),AC9315,SUM(AC9315:AC9316)+M9315)))</f>
        <v>1173217</v>
      </c>
      <c r="AE9315" s="137">
        <f>IF( (X9315=""),AD9315*1,AD9315*(X9315/100) )</f>
        <v>1173217</v>
      </c>
      <c r="AF9315" s="137">
        <v>50000000</v>
      </c>
      <c r="AG9315" s="137">
        <f>IF((AF9315-AE9315) &gt; 1,0,IF((AF9315-AE9315)&lt;0,AE9315-AF9315,AF9315-AE9315))</f>
        <v>0</v>
      </c>
      <c r="AH9315" s="137">
        <v>0.02</v>
      </c>
    </row>
    <row r="9316" spans="1:34" s="173" customFormat="1" x14ac:dyDescent="0.55000000000000004">
      <c r="A9316" s="122"/>
      <c r="B9316" s="123"/>
      <c r="C9316" s="123"/>
      <c r="D9316" s="135"/>
      <c r="E9316" s="123"/>
      <c r="F9316" s="123"/>
      <c r="G9316" s="123"/>
      <c r="H9316" s="123"/>
      <c r="I9316" s="136"/>
      <c r="J9316" s="123"/>
      <c r="K9316" s="137"/>
      <c r="L9316" s="137" t="s">
        <v>63</v>
      </c>
      <c r="M9316" s="137">
        <f>SUM(M9315:M9315)</f>
        <v>40000</v>
      </c>
      <c r="N9316" s="123"/>
      <c r="O9316" s="108"/>
      <c r="P9316" s="138"/>
      <c r="Q9316" s="108"/>
      <c r="R9316" s="108"/>
      <c r="S9316" s="139"/>
      <c r="T9316" s="123"/>
      <c r="U9316" s="123"/>
      <c r="V9316" s="123"/>
      <c r="W9316" s="137"/>
      <c r="X9316" s="136"/>
      <c r="Y9316" s="137"/>
      <c r="Z9316" s="137"/>
      <c r="AA9316" s="119"/>
      <c r="AB9316" s="119"/>
      <c r="AC9316" s="137"/>
      <c r="AD9316" s="137"/>
      <c r="AE9316" s="137">
        <f>SUM(AE9315:AE9315)</f>
        <v>1173217</v>
      </c>
      <c r="AF9316" s="137"/>
      <c r="AG9316" s="137">
        <f>SUM(AG9315:AG9315)</f>
        <v>0</v>
      </c>
      <c r="AH9316" s="137"/>
    </row>
    <row r="9317" spans="1:34" s="173" customFormat="1" x14ac:dyDescent="0.55000000000000004">
      <c r="A9317" s="122" t="s">
        <v>12691</v>
      </c>
      <c r="B9317" s="123">
        <v>4351</v>
      </c>
      <c r="C9317" s="123">
        <v>9773</v>
      </c>
      <c r="D9317" s="135"/>
      <c r="E9317" s="123" t="s">
        <v>34</v>
      </c>
      <c r="F9317" s="123">
        <v>20715</v>
      </c>
      <c r="G9317" s="123">
        <v>8</v>
      </c>
      <c r="H9317" s="123">
        <v>0</v>
      </c>
      <c r="I9317" s="136">
        <v>0</v>
      </c>
      <c r="J9317" s="123" t="s">
        <v>38</v>
      </c>
      <c r="K9317" s="137">
        <f>((G9317*400)+(H9317*100))+I9317</f>
        <v>3200</v>
      </c>
      <c r="L9317" s="137">
        <v>300</v>
      </c>
      <c r="M9317" s="137">
        <f>K9317*L9317</f>
        <v>960000</v>
      </c>
      <c r="N9317" s="123"/>
      <c r="O9317" s="108"/>
      <c r="P9317" s="138"/>
      <c r="Q9317" s="108"/>
      <c r="R9317" s="108"/>
      <c r="S9317" s="139"/>
      <c r="T9317" s="123"/>
      <c r="U9317" s="123"/>
      <c r="V9317" s="123"/>
      <c r="W9317" s="137"/>
      <c r="X9317" s="136"/>
      <c r="Y9317" s="137"/>
      <c r="Z9317" s="137"/>
      <c r="AA9317" s="119"/>
      <c r="AB9317" s="119"/>
      <c r="AC9317" s="137"/>
      <c r="AD9317" s="137">
        <f>IF(AND(AC9317="",M9317=""),0,IF((AC9317=""),M9317,IF((M9317=""),AC9317,AC9317+M9317)))</f>
        <v>960000</v>
      </c>
      <c r="AE9317" s="137">
        <f>IF( (X9317=""),AD9317*1,AD9317*(X9317/100) )</f>
        <v>960000</v>
      </c>
      <c r="AF9317" s="137">
        <v>50000000</v>
      </c>
      <c r="AG9317" s="137">
        <f>IF((AF9317-AE9317) &gt; 1,0,IF((AF9317-AE9317)&lt;0,AE9317-AF9317,AF9317-AE9317))</f>
        <v>0</v>
      </c>
      <c r="AH9317" s="137">
        <v>0.01</v>
      </c>
    </row>
    <row r="9318" spans="1:34" s="173" customFormat="1" x14ac:dyDescent="0.55000000000000004">
      <c r="A9318" s="122"/>
      <c r="B9318" s="123"/>
      <c r="C9318" s="123"/>
      <c r="D9318" s="135"/>
      <c r="E9318" s="123"/>
      <c r="F9318" s="123"/>
      <c r="G9318" s="123"/>
      <c r="H9318" s="123"/>
      <c r="I9318" s="136"/>
      <c r="J9318" s="123"/>
      <c r="K9318" s="137"/>
      <c r="L9318" s="137" t="s">
        <v>63</v>
      </c>
      <c r="M9318" s="137">
        <f>SUM(M9317:M9317)</f>
        <v>960000</v>
      </c>
      <c r="N9318" s="123"/>
      <c r="O9318" s="108"/>
      <c r="P9318" s="138"/>
      <c r="Q9318" s="108"/>
      <c r="R9318" s="108"/>
      <c r="S9318" s="139"/>
      <c r="T9318" s="123"/>
      <c r="U9318" s="123"/>
      <c r="V9318" s="123"/>
      <c r="W9318" s="137"/>
      <c r="X9318" s="136"/>
      <c r="Y9318" s="137"/>
      <c r="Z9318" s="137"/>
      <c r="AA9318" s="119"/>
      <c r="AB9318" s="119"/>
      <c r="AC9318" s="137"/>
      <c r="AD9318" s="137"/>
      <c r="AE9318" s="137">
        <f>SUM(AE9317:AE9317)</f>
        <v>960000</v>
      </c>
      <c r="AF9318" s="137"/>
      <c r="AG9318" s="137">
        <f>SUM(AG9317:AG9317)</f>
        <v>0</v>
      </c>
      <c r="AH9318" s="137"/>
    </row>
    <row r="9319" spans="1:34" s="173" customFormat="1" x14ac:dyDescent="0.55000000000000004">
      <c r="A9319" s="122" t="s">
        <v>6706</v>
      </c>
      <c r="B9319" s="123">
        <v>4352</v>
      </c>
      <c r="C9319" s="123">
        <v>8550</v>
      </c>
      <c r="D9319" s="135" t="s">
        <v>12694</v>
      </c>
      <c r="E9319" s="123" t="s">
        <v>34</v>
      </c>
      <c r="F9319" s="123">
        <v>2489</v>
      </c>
      <c r="G9319" s="123">
        <v>0</v>
      </c>
      <c r="H9319" s="123">
        <v>1</v>
      </c>
      <c r="I9319" s="136">
        <v>50</v>
      </c>
      <c r="J9319" s="123" t="s">
        <v>35</v>
      </c>
      <c r="K9319" s="137">
        <f>((G9319*400)+(H9319*100))+I9319</f>
        <v>150</v>
      </c>
      <c r="L9319" s="137">
        <v>1350</v>
      </c>
      <c r="M9319" s="137">
        <f>K9319*L9319</f>
        <v>202500</v>
      </c>
      <c r="N9319" s="123">
        <v>1</v>
      </c>
      <c r="O9319" s="108" t="s">
        <v>12692</v>
      </c>
      <c r="P9319" s="138">
        <v>3570800351512</v>
      </c>
      <c r="Q9319" s="108" t="s">
        <v>12693</v>
      </c>
      <c r="R9319" s="108" t="s">
        <v>6708</v>
      </c>
      <c r="S9319" s="139" t="s">
        <v>12695</v>
      </c>
      <c r="T9319" s="123" t="s">
        <v>51</v>
      </c>
      <c r="U9319" s="123" t="s">
        <v>45</v>
      </c>
      <c r="V9319" s="123" t="s">
        <v>52</v>
      </c>
      <c r="W9319" s="137">
        <v>529.20000000000005</v>
      </c>
      <c r="X9319" s="136">
        <v>90.06</v>
      </c>
      <c r="Y9319" s="137">
        <v>6750</v>
      </c>
      <c r="Z9319" s="137">
        <f>W9319*Y9319</f>
        <v>3572100.0000000005</v>
      </c>
      <c r="AA9319" s="119">
        <v>6</v>
      </c>
      <c r="AB9319" s="119">
        <v>6</v>
      </c>
      <c r="AC9319" s="137">
        <f>(Z9319*(100-AB9319))/100</f>
        <v>3357774.0000000005</v>
      </c>
      <c r="AD9319" s="137">
        <f>IF(AND(AC9319="",M9319=""),0,IF((AC9319=""),M9319, IF( (M9319=""),AC9319,SUM(AC9319:AC9324)+M9319)))</f>
        <v>3585871.6000000006</v>
      </c>
      <c r="AE9319" s="137">
        <f>IF( (X9319=""),AD9319*1,AD9319*(X9319/100) )</f>
        <v>3229435.9629600006</v>
      </c>
      <c r="AF9319" s="137">
        <v>50000000</v>
      </c>
      <c r="AG9319" s="137">
        <f>IF((AF9319-AE9319) &gt; 1,0,IF((AF9319-AE9319)&lt;0,AE9319-AF9319,AF9319-AE9319))</f>
        <v>0</v>
      </c>
      <c r="AH9319" s="137">
        <v>0.02</v>
      </c>
    </row>
    <row r="9320" spans="1:34" s="173" customFormat="1" x14ac:dyDescent="0.55000000000000004">
      <c r="A9320" s="122"/>
      <c r="B9320" s="123"/>
      <c r="C9320" s="123"/>
      <c r="D9320" s="135"/>
      <c r="E9320" s="123"/>
      <c r="F9320" s="123"/>
      <c r="G9320" s="123"/>
      <c r="H9320" s="123"/>
      <c r="I9320" s="136"/>
      <c r="J9320" s="123"/>
      <c r="K9320" s="137"/>
      <c r="L9320" s="137"/>
      <c r="M9320" s="137"/>
      <c r="N9320" s="123">
        <v>2</v>
      </c>
      <c r="O9320" s="108" t="s">
        <v>12692</v>
      </c>
      <c r="P9320" s="138">
        <v>3570800351512</v>
      </c>
      <c r="Q9320" s="108" t="s">
        <v>12693</v>
      </c>
      <c r="R9320" s="108" t="s">
        <v>6708</v>
      </c>
      <c r="S9320" s="139" t="s">
        <v>12696</v>
      </c>
      <c r="T9320" s="123" t="s">
        <v>51</v>
      </c>
      <c r="U9320" s="123" t="s">
        <v>74</v>
      </c>
      <c r="V9320" s="123" t="s">
        <v>52</v>
      </c>
      <c r="W9320" s="137">
        <v>33.6</v>
      </c>
      <c r="X9320" s="136">
        <v>5.72</v>
      </c>
      <c r="Y9320" s="137">
        <v>6750</v>
      </c>
      <c r="Z9320" s="137">
        <f>W9320*Y9320</f>
        <v>226800</v>
      </c>
      <c r="AA9320" s="119">
        <v>21</v>
      </c>
      <c r="AB9320" s="119">
        <v>93</v>
      </c>
      <c r="AC9320" s="137">
        <f>(Z9320*(100-AB9320))/100</f>
        <v>15876</v>
      </c>
      <c r="AD9320" s="137">
        <f>IF(AND(AC9320="",M9319=""),0,IF((AC9320=""),M9319, IF( (M9319=""),AC9320,SUM(AC9319:AC9324)+M9319)))</f>
        <v>3585871.6000000006</v>
      </c>
      <c r="AE9320" s="137">
        <f>IF( (X9320=""),AD9320*1,AD9320*(X9320/100) )</f>
        <v>205111.85552000004</v>
      </c>
      <c r="AF9320" s="137">
        <v>50000000</v>
      </c>
      <c r="AG9320" s="137">
        <f>IF((AF9320-AE9320) &gt; 1,0,IF((AF9320-AE9320)&lt;0,AE9320-AF9320,AF9320-AE9320))</f>
        <v>0</v>
      </c>
      <c r="AH9320" s="137">
        <v>0.02</v>
      </c>
    </row>
    <row r="9321" spans="1:34" s="173" customFormat="1" x14ac:dyDescent="0.55000000000000004">
      <c r="A9321" s="122"/>
      <c r="B9321" s="123"/>
      <c r="C9321" s="123"/>
      <c r="D9321" s="135"/>
      <c r="E9321" s="123"/>
      <c r="F9321" s="123"/>
      <c r="G9321" s="123"/>
      <c r="H9321" s="123"/>
      <c r="I9321" s="136"/>
      <c r="J9321" s="123"/>
      <c r="K9321" s="137"/>
      <c r="L9321" s="137"/>
      <c r="M9321" s="137"/>
      <c r="N9321" s="123">
        <v>3</v>
      </c>
      <c r="O9321" s="108" t="s">
        <v>12692</v>
      </c>
      <c r="P9321" s="138">
        <v>3570800351512</v>
      </c>
      <c r="Q9321" s="108" t="s">
        <v>12693</v>
      </c>
      <c r="R9321" s="108" t="s">
        <v>6708</v>
      </c>
      <c r="S9321" s="139" t="s">
        <v>12697</v>
      </c>
      <c r="T9321" s="123" t="s">
        <v>343</v>
      </c>
      <c r="U9321" s="123" t="s">
        <v>74</v>
      </c>
      <c r="V9321" s="123" t="s">
        <v>52</v>
      </c>
      <c r="W9321" s="137">
        <v>24.8</v>
      </c>
      <c r="X9321" s="136">
        <v>4.22</v>
      </c>
      <c r="Y9321" s="137">
        <v>5600</v>
      </c>
      <c r="Z9321" s="137">
        <f>W9321*Y9321</f>
        <v>138880</v>
      </c>
      <c r="AA9321" s="119">
        <v>21</v>
      </c>
      <c r="AB9321" s="119">
        <v>93</v>
      </c>
      <c r="AC9321" s="137">
        <f>(Z9321*(100-AB9321))/100</f>
        <v>9721.6</v>
      </c>
      <c r="AD9321" s="137">
        <f>IF(AND(AC9321="",M9319=""),0,IF((AC9321=""),M9319, IF( (M9319=""),AC9321,SUM(AC9319:AC9324)+M9319)))</f>
        <v>3585871.6000000006</v>
      </c>
      <c r="AE9321" s="137">
        <f>IF( (X9321=""),AD9321*1,AD9321*(X9321/100) )</f>
        <v>151323.78151999999</v>
      </c>
      <c r="AF9321" s="137">
        <v>50000000</v>
      </c>
      <c r="AG9321" s="137">
        <f>IF((AF9321-AE9321) &gt; 1,0,IF((AF9321-AE9321)&lt;0,AE9321-AF9321,AF9321-AE9321))</f>
        <v>0</v>
      </c>
      <c r="AH9321" s="137">
        <v>0.02</v>
      </c>
    </row>
    <row r="9322" spans="1:34" s="173" customFormat="1" x14ac:dyDescent="0.55000000000000004">
      <c r="A9322" s="122"/>
      <c r="B9322" s="123">
        <v>4353</v>
      </c>
      <c r="C9322" s="123">
        <v>9254</v>
      </c>
      <c r="D9322" s="135" t="s">
        <v>12698</v>
      </c>
      <c r="E9322" s="123" t="s">
        <v>34</v>
      </c>
      <c r="F9322" s="123">
        <v>17442</v>
      </c>
      <c r="G9322" s="123">
        <v>3</v>
      </c>
      <c r="H9322" s="123">
        <v>1</v>
      </c>
      <c r="I9322" s="136">
        <v>7</v>
      </c>
      <c r="J9322" s="123" t="s">
        <v>38</v>
      </c>
      <c r="K9322" s="137">
        <f>((G9322*400)+(H9322*100))+I9322</f>
        <v>1307</v>
      </c>
      <c r="L9322" s="137">
        <v>250</v>
      </c>
      <c r="M9322" s="137">
        <f>K9322*L9322</f>
        <v>326750</v>
      </c>
      <c r="N9322" s="123"/>
      <c r="O9322" s="108"/>
      <c r="P9322" s="138"/>
      <c r="Q9322" s="108"/>
      <c r="R9322" s="108"/>
      <c r="S9322" s="139"/>
      <c r="T9322" s="123"/>
      <c r="U9322" s="123"/>
      <c r="V9322" s="123"/>
      <c r="W9322" s="137"/>
      <c r="X9322" s="136"/>
      <c r="Y9322" s="137"/>
      <c r="Z9322" s="137"/>
      <c r="AA9322" s="119"/>
      <c r="AB9322" s="119"/>
      <c r="AC9322" s="137"/>
      <c r="AD9322" s="137">
        <f>IF(AND(AC9322="",M9322=""),0,IF((AC9322=""),M9322,IF((M9322=""),AC9322,AC9322+M9322)))</f>
        <v>326750</v>
      </c>
      <c r="AE9322" s="137">
        <f>IF( (X9322=""),AD9322*1,AD9322*(X9322/100) )</f>
        <v>326750</v>
      </c>
      <c r="AF9322" s="137">
        <v>50000000</v>
      </c>
      <c r="AG9322" s="137">
        <f>IF((AF9322-AE9322) &gt; 1,0,IF((AF9322-AE9322)&lt;0,AE9322-AF9322,AF9322-AE9322))</f>
        <v>0</v>
      </c>
      <c r="AH9322" s="137">
        <v>0.01</v>
      </c>
    </row>
    <row r="9323" spans="1:34" s="173" customFormat="1" x14ac:dyDescent="0.55000000000000004">
      <c r="A9323" s="122"/>
      <c r="B9323" s="123"/>
      <c r="C9323" s="123"/>
      <c r="D9323" s="135"/>
      <c r="E9323" s="123"/>
      <c r="F9323" s="123"/>
      <c r="G9323" s="123"/>
      <c r="H9323" s="123"/>
      <c r="I9323" s="136"/>
      <c r="J9323" s="123"/>
      <c r="K9323" s="137"/>
      <c r="L9323" s="137" t="s">
        <v>63</v>
      </c>
      <c r="M9323" s="137">
        <f>SUM(M9319:M9322)</f>
        <v>529250</v>
      </c>
      <c r="N9323" s="123"/>
      <c r="O9323" s="108"/>
      <c r="P9323" s="138"/>
      <c r="Q9323" s="108"/>
      <c r="R9323" s="108"/>
      <c r="S9323" s="139"/>
      <c r="T9323" s="123"/>
      <c r="U9323" s="123"/>
      <c r="V9323" s="123"/>
      <c r="W9323" s="137"/>
      <c r="X9323" s="136"/>
      <c r="Y9323" s="137"/>
      <c r="Z9323" s="137"/>
      <c r="AA9323" s="119"/>
      <c r="AB9323" s="119"/>
      <c r="AC9323" s="137"/>
      <c r="AD9323" s="137"/>
      <c r="AE9323" s="137">
        <f>SUM(AE9319:AE9322)</f>
        <v>3912621.600000001</v>
      </c>
      <c r="AF9323" s="137"/>
      <c r="AG9323" s="137">
        <f>SUM(AG9319:AG9322)</f>
        <v>0</v>
      </c>
      <c r="AH9323" s="137"/>
    </row>
    <row r="9324" spans="1:34" s="173" customFormat="1" x14ac:dyDescent="0.55000000000000004">
      <c r="A9324" s="122" t="s">
        <v>11290</v>
      </c>
      <c r="B9324" s="123">
        <v>4354</v>
      </c>
      <c r="C9324" s="123">
        <v>6393</v>
      </c>
      <c r="D9324" s="135" t="s">
        <v>12699</v>
      </c>
      <c r="E9324" s="123" t="s">
        <v>37</v>
      </c>
      <c r="F9324" s="123">
        <v>5326</v>
      </c>
      <c r="G9324" s="123">
        <v>4</v>
      </c>
      <c r="H9324" s="123">
        <v>2</v>
      </c>
      <c r="I9324" s="136">
        <v>46</v>
      </c>
      <c r="J9324" s="123" t="s">
        <v>38</v>
      </c>
      <c r="K9324" s="137">
        <f>((G9324*400)+(H9324*100))+I9324</f>
        <v>1846</v>
      </c>
      <c r="L9324" s="137">
        <v>400</v>
      </c>
      <c r="M9324" s="137">
        <f>K9324*L9324</f>
        <v>738400</v>
      </c>
      <c r="N9324" s="123"/>
      <c r="O9324" s="108"/>
      <c r="P9324" s="138"/>
      <c r="Q9324" s="108"/>
      <c r="R9324" s="108"/>
      <c r="S9324" s="139"/>
      <c r="T9324" s="123"/>
      <c r="U9324" s="123"/>
      <c r="V9324" s="123"/>
      <c r="W9324" s="137"/>
      <c r="X9324" s="136"/>
      <c r="Y9324" s="137"/>
      <c r="Z9324" s="137"/>
      <c r="AA9324" s="119"/>
      <c r="AB9324" s="119"/>
      <c r="AC9324" s="137"/>
      <c r="AD9324" s="137">
        <f>IF(AND(AC9324="",M9324=""),0,IF((AC9324=""),M9324,IF((M9324=""),AC9324,AC9324+M9324)))</f>
        <v>738400</v>
      </c>
      <c r="AE9324" s="137">
        <f>IF( (X9324=""),AD9324*1,AD9324*(X9324/100) )</f>
        <v>738400</v>
      </c>
      <c r="AF9324" s="137">
        <v>0</v>
      </c>
      <c r="AG9324" s="137">
        <f>IF((AF9324-AE9324) &gt; 1,0,IF((AF9324-AE9324)&lt;0,AE9324-AF9324,AF9324-AE9324))</f>
        <v>738400</v>
      </c>
      <c r="AH9324" s="137">
        <v>0.01</v>
      </c>
    </row>
    <row r="9325" spans="1:34" s="173" customFormat="1" x14ac:dyDescent="0.55000000000000004">
      <c r="A9325" s="122"/>
      <c r="B9325" s="123"/>
      <c r="C9325" s="123"/>
      <c r="D9325" s="135"/>
      <c r="E9325" s="123"/>
      <c r="F9325" s="123"/>
      <c r="G9325" s="123"/>
      <c r="H9325" s="123"/>
      <c r="I9325" s="136"/>
      <c r="J9325" s="123"/>
      <c r="K9325" s="137"/>
      <c r="L9325" s="137" t="s">
        <v>63</v>
      </c>
      <c r="M9325" s="137">
        <f>SUM(M9324:M9324)</f>
        <v>738400</v>
      </c>
      <c r="N9325" s="123"/>
      <c r="O9325" s="108"/>
      <c r="P9325" s="138"/>
      <c r="Q9325" s="108"/>
      <c r="R9325" s="108"/>
      <c r="S9325" s="139"/>
      <c r="T9325" s="123"/>
      <c r="U9325" s="123"/>
      <c r="V9325" s="123"/>
      <c r="W9325" s="137"/>
      <c r="X9325" s="136"/>
      <c r="Y9325" s="137"/>
      <c r="Z9325" s="137"/>
      <c r="AA9325" s="119"/>
      <c r="AB9325" s="119"/>
      <c r="AC9325" s="137"/>
      <c r="AD9325" s="137"/>
      <c r="AE9325" s="137">
        <f>SUM(AE9324:AE9324)</f>
        <v>738400</v>
      </c>
      <c r="AF9325" s="137"/>
      <c r="AG9325" s="137">
        <f>SUM(AG9324:AG9324)</f>
        <v>738400</v>
      </c>
      <c r="AH9325" s="137"/>
    </row>
    <row r="9326" spans="1:34" s="173" customFormat="1" x14ac:dyDescent="0.55000000000000004">
      <c r="A9326" s="122" t="s">
        <v>1901</v>
      </c>
      <c r="B9326" s="123">
        <v>4355</v>
      </c>
      <c r="C9326" s="123">
        <v>8844</v>
      </c>
      <c r="D9326" s="135" t="s">
        <v>12702</v>
      </c>
      <c r="E9326" s="123" t="s">
        <v>34</v>
      </c>
      <c r="F9326" s="123">
        <v>5847</v>
      </c>
      <c r="G9326" s="123">
        <v>13</v>
      </c>
      <c r="H9326" s="123">
        <v>0</v>
      </c>
      <c r="I9326" s="136">
        <v>71</v>
      </c>
      <c r="J9326" s="123" t="s">
        <v>38</v>
      </c>
      <c r="K9326" s="137">
        <f>((G9326*400)+(H9326*100))+I9326</f>
        <v>5271</v>
      </c>
      <c r="L9326" s="137">
        <v>325</v>
      </c>
      <c r="M9326" s="137">
        <f>K9326*L9326</f>
        <v>1713075</v>
      </c>
      <c r="N9326" s="123"/>
      <c r="O9326" s="108"/>
      <c r="P9326" s="138"/>
      <c r="Q9326" s="108"/>
      <c r="R9326" s="108"/>
      <c r="S9326" s="139"/>
      <c r="T9326" s="123"/>
      <c r="U9326" s="123"/>
      <c r="V9326" s="123"/>
      <c r="W9326" s="137"/>
      <c r="X9326" s="136"/>
      <c r="Y9326" s="137"/>
      <c r="Z9326" s="137"/>
      <c r="AA9326" s="119"/>
      <c r="AB9326" s="119"/>
      <c r="AC9326" s="137"/>
      <c r="AD9326" s="137">
        <f>IF(AND(AC9326="",M9326=""),0,IF((AC9326=""),M9326,IF((M9326=""),AC9326,AC9326+M9326)))</f>
        <v>1713075</v>
      </c>
      <c r="AE9326" s="137">
        <f>IF( (X9326=""),AD9326*1,AD9326*(X9326/100) )</f>
        <v>1713075</v>
      </c>
      <c r="AF9326" s="137">
        <v>50000000</v>
      </c>
      <c r="AG9326" s="137">
        <f>IF((AF9326-AE9326) &gt; 1,0,IF((AF9326-AE9326)&lt;0,AE9326-AF9326,AF9326-AE9326))</f>
        <v>0</v>
      </c>
      <c r="AH9326" s="137">
        <v>0.01</v>
      </c>
    </row>
    <row r="9327" spans="1:34" s="173" customFormat="1" x14ac:dyDescent="0.55000000000000004">
      <c r="A9327" s="122"/>
      <c r="B9327" s="123">
        <v>4356</v>
      </c>
      <c r="C9327" s="123">
        <v>10102</v>
      </c>
      <c r="D9327" s="135" t="s">
        <v>12703</v>
      </c>
      <c r="E9327" s="123" t="s">
        <v>34</v>
      </c>
      <c r="F9327" s="123">
        <v>7966</v>
      </c>
      <c r="G9327" s="123">
        <v>3</v>
      </c>
      <c r="H9327" s="123">
        <v>0</v>
      </c>
      <c r="I9327" s="136">
        <v>43</v>
      </c>
      <c r="J9327" s="123" t="s">
        <v>38</v>
      </c>
      <c r="K9327" s="137">
        <f>((G9327*400)+(H9327*100))+I9327</f>
        <v>1243</v>
      </c>
      <c r="L9327" s="137">
        <v>400</v>
      </c>
      <c r="M9327" s="137">
        <f>K9327*L9327</f>
        <v>497200</v>
      </c>
      <c r="N9327" s="123"/>
      <c r="O9327" s="108"/>
      <c r="P9327" s="138"/>
      <c r="Q9327" s="108"/>
      <c r="R9327" s="108"/>
      <c r="S9327" s="139"/>
      <c r="T9327" s="123"/>
      <c r="U9327" s="123"/>
      <c r="V9327" s="123"/>
      <c r="W9327" s="137"/>
      <c r="X9327" s="136"/>
      <c r="Y9327" s="137"/>
      <c r="Z9327" s="137"/>
      <c r="AA9327" s="119"/>
      <c r="AB9327" s="119"/>
      <c r="AC9327" s="137"/>
      <c r="AD9327" s="137">
        <f>IF(AND(AC9327="",M9327=""),0,IF((AC9327=""),M9327,IF((M9327=""),AC9327,AC9327+M9327)))</f>
        <v>497200</v>
      </c>
      <c r="AE9327" s="137">
        <f>IF( (X9327=""),AD9327*1,AD9327*(X9327/100) )</f>
        <v>497200</v>
      </c>
      <c r="AF9327" s="137">
        <v>50000000</v>
      </c>
      <c r="AG9327" s="137">
        <f>IF((AF9327-AE9327) &gt; 1,0,IF((AF9327-AE9327)&lt;0,AE9327-AF9327,AF9327-AE9327))</f>
        <v>0</v>
      </c>
      <c r="AH9327" s="137">
        <v>0.01</v>
      </c>
    </row>
    <row r="9328" spans="1:34" s="173" customFormat="1" x14ac:dyDescent="0.55000000000000004">
      <c r="A9328" s="122"/>
      <c r="B9328" s="123">
        <v>4357</v>
      </c>
      <c r="C9328" s="123">
        <v>8539</v>
      </c>
      <c r="D9328" s="135" t="s">
        <v>12704</v>
      </c>
      <c r="E9328" s="123" t="s">
        <v>34</v>
      </c>
      <c r="F9328" s="123">
        <v>13988</v>
      </c>
      <c r="G9328" s="123">
        <v>0</v>
      </c>
      <c r="H9328" s="123">
        <v>1</v>
      </c>
      <c r="I9328" s="136">
        <v>17</v>
      </c>
      <c r="J9328" s="123" t="s">
        <v>35</v>
      </c>
      <c r="K9328" s="137">
        <f>((G9328*400)+(H9328*100))+I9328</f>
        <v>117</v>
      </c>
      <c r="L9328" s="137">
        <v>800</v>
      </c>
      <c r="M9328" s="137">
        <f>K9328*L9328</f>
        <v>93600</v>
      </c>
      <c r="N9328" s="123">
        <v>1</v>
      </c>
      <c r="O9328" s="108" t="s">
        <v>12700</v>
      </c>
      <c r="P9328" s="138">
        <v>3570800354273</v>
      </c>
      <c r="Q9328" s="108" t="s">
        <v>12701</v>
      </c>
      <c r="R9328" s="108" t="s">
        <v>1903</v>
      </c>
      <c r="S9328" s="139"/>
      <c r="T9328" s="123" t="s">
        <v>51</v>
      </c>
      <c r="U9328" s="123" t="s">
        <v>45</v>
      </c>
      <c r="V9328" s="123" t="s">
        <v>52</v>
      </c>
      <c r="W9328" s="137">
        <v>66.239999999999995</v>
      </c>
      <c r="X9328" s="136">
        <v>9.1199999999999992</v>
      </c>
      <c r="Y9328" s="137">
        <v>6750</v>
      </c>
      <c r="Z9328" s="137">
        <f>W9328*Y9328</f>
        <v>447119.99999999994</v>
      </c>
      <c r="AA9328" s="119">
        <v>1</v>
      </c>
      <c r="AB9328" s="119">
        <v>1</v>
      </c>
      <c r="AC9328" s="137">
        <f>(Z9328*(100-AB9328))/100</f>
        <v>442648.79999999993</v>
      </c>
      <c r="AD9328" s="137">
        <f>IF(AND(AC9328="",M9328=""),0,IF((AC9328=""),M9328, IF( (M9328=""),AC9328,SUM(AC9328:AC9331)+M9328)))</f>
        <v>4276785.5999999996</v>
      </c>
      <c r="AE9328" s="137">
        <f>IF( (X9328=""),AD9328*1,AD9328*(X9328/100) )</f>
        <v>390042.84671999991</v>
      </c>
      <c r="AF9328" s="137">
        <v>50000000</v>
      </c>
      <c r="AG9328" s="137">
        <f>IF((AF9328-AE9328) &gt; 1,0,IF((AF9328-AE9328)&lt;0,AE9328-AF9328,AF9328-AE9328))</f>
        <v>0</v>
      </c>
      <c r="AH9328" s="137">
        <v>0.02</v>
      </c>
    </row>
    <row r="9329" spans="1:34" s="173" customFormat="1" x14ac:dyDescent="0.55000000000000004">
      <c r="A9329" s="122"/>
      <c r="B9329" s="123"/>
      <c r="C9329" s="123"/>
      <c r="D9329" s="135"/>
      <c r="E9329" s="123"/>
      <c r="F9329" s="123"/>
      <c r="G9329" s="123"/>
      <c r="H9329" s="123"/>
      <c r="I9329" s="136"/>
      <c r="J9329" s="123"/>
      <c r="K9329" s="137"/>
      <c r="L9329" s="137"/>
      <c r="M9329" s="137"/>
      <c r="N9329" s="123">
        <v>2</v>
      </c>
      <c r="O9329" s="108" t="s">
        <v>12700</v>
      </c>
      <c r="P9329" s="138">
        <v>3570800354273</v>
      </c>
      <c r="Q9329" s="108" t="s">
        <v>12701</v>
      </c>
      <c r="R9329" s="108" t="s">
        <v>1903</v>
      </c>
      <c r="S9329" s="139"/>
      <c r="T9329" s="123" t="s">
        <v>55</v>
      </c>
      <c r="U9329" s="123" t="s">
        <v>45</v>
      </c>
      <c r="V9329" s="123" t="s">
        <v>52</v>
      </c>
      <c r="W9329" s="137">
        <v>30.16</v>
      </c>
      <c r="X9329" s="136">
        <v>4.1500000000000004</v>
      </c>
      <c r="Y9329" s="137">
        <v>0</v>
      </c>
      <c r="Z9329" s="137">
        <f>W9329*Y9329</f>
        <v>0</v>
      </c>
      <c r="AA9329" s="119">
        <v>1</v>
      </c>
      <c r="AB9329" s="119">
        <v>1</v>
      </c>
      <c r="AC9329" s="137">
        <f>(Z9329*(100-AB9329))/100</f>
        <v>0</v>
      </c>
      <c r="AD9329" s="137">
        <f>IF(AND(AC9329="",M9328=""),0,IF((AC9329=""),M9328, IF( (M9328=""),AC9329,SUM(AC9328:AC9331)+M9328)))</f>
        <v>4276785.5999999996</v>
      </c>
      <c r="AE9329" s="137">
        <f>IF( (X9329=""),AD9329*1,AD9329*(X9329/100) )</f>
        <v>177486.6024</v>
      </c>
      <c r="AF9329" s="137">
        <v>50000000</v>
      </c>
      <c r="AG9329" s="137">
        <f>IF((AF9329-AE9329) &gt; 1,0,IF((AF9329-AE9329)&lt;0,AE9329-AF9329,AF9329-AE9329))</f>
        <v>0</v>
      </c>
      <c r="AH9329" s="137">
        <v>0.02</v>
      </c>
    </row>
    <row r="9330" spans="1:34" s="173" customFormat="1" x14ac:dyDescent="0.55000000000000004">
      <c r="A9330" s="122"/>
      <c r="B9330" s="123"/>
      <c r="C9330" s="123"/>
      <c r="D9330" s="135"/>
      <c r="E9330" s="123"/>
      <c r="F9330" s="123"/>
      <c r="G9330" s="123"/>
      <c r="H9330" s="123"/>
      <c r="I9330" s="136"/>
      <c r="J9330" s="123"/>
      <c r="K9330" s="137"/>
      <c r="L9330" s="137"/>
      <c r="M9330" s="137"/>
      <c r="N9330" s="123">
        <v>3</v>
      </c>
      <c r="O9330" s="108" t="s">
        <v>12700</v>
      </c>
      <c r="P9330" s="138">
        <v>3570800354273</v>
      </c>
      <c r="Q9330" s="108" t="s">
        <v>12701</v>
      </c>
      <c r="R9330" s="108" t="s">
        <v>1903</v>
      </c>
      <c r="S9330" s="139" t="s">
        <v>12705</v>
      </c>
      <c r="T9330" s="123" t="s">
        <v>51</v>
      </c>
      <c r="U9330" s="123" t="s">
        <v>45</v>
      </c>
      <c r="V9330" s="123" t="s">
        <v>52</v>
      </c>
      <c r="W9330" s="137">
        <v>629.72</v>
      </c>
      <c r="X9330" s="136">
        <v>86.72</v>
      </c>
      <c r="Y9330" s="137">
        <v>6750</v>
      </c>
      <c r="Z9330" s="137">
        <f>W9330*Y9330</f>
        <v>4250610</v>
      </c>
      <c r="AA9330" s="119">
        <v>11</v>
      </c>
      <c r="AB9330" s="119">
        <v>12</v>
      </c>
      <c r="AC9330" s="137">
        <f>(Z9330*(100-AB9330))/100</f>
        <v>3740536.8</v>
      </c>
      <c r="AD9330" s="137">
        <f>IF(AND(AC9330="",M9328=""),0,IF((AC9330=""),M9328, IF( (M9328=""),AC9330,SUM(AC9328:AC9331)+M9328)))</f>
        <v>4276785.5999999996</v>
      </c>
      <c r="AE9330" s="137">
        <f>IF( (X9330=""),AD9330*1,AD9330*(X9330/100) )</f>
        <v>3708828.4723199997</v>
      </c>
      <c r="AF9330" s="137">
        <v>50000000</v>
      </c>
      <c r="AG9330" s="137">
        <f>IF((AF9330-AE9330) &gt; 1,0,IF((AF9330-AE9330)&lt;0,AE9330-AF9330,AF9330-AE9330))</f>
        <v>0</v>
      </c>
      <c r="AH9330" s="137">
        <v>0.02</v>
      </c>
    </row>
    <row r="9331" spans="1:34" s="173" customFormat="1" x14ac:dyDescent="0.55000000000000004">
      <c r="A9331" s="122"/>
      <c r="B9331" s="123"/>
      <c r="C9331" s="123"/>
      <c r="D9331" s="135"/>
      <c r="E9331" s="123"/>
      <c r="F9331" s="123"/>
      <c r="G9331" s="123"/>
      <c r="H9331" s="123"/>
      <c r="I9331" s="136"/>
      <c r="J9331" s="123"/>
      <c r="K9331" s="137"/>
      <c r="L9331" s="137" t="s">
        <v>63</v>
      </c>
      <c r="M9331" s="137">
        <f>SUM(M9326:M9330)</f>
        <v>2303875</v>
      </c>
      <c r="N9331" s="123"/>
      <c r="O9331" s="108"/>
      <c r="P9331" s="138"/>
      <c r="Q9331" s="108"/>
      <c r="R9331" s="108"/>
      <c r="S9331" s="139"/>
      <c r="T9331" s="123"/>
      <c r="U9331" s="123"/>
      <c r="V9331" s="123"/>
      <c r="W9331" s="137"/>
      <c r="X9331" s="136"/>
      <c r="Y9331" s="137"/>
      <c r="Z9331" s="137"/>
      <c r="AA9331" s="119"/>
      <c r="AB9331" s="119"/>
      <c r="AC9331" s="137"/>
      <c r="AD9331" s="137"/>
      <c r="AE9331" s="137">
        <f>SUM(AE9326:AE9330)</f>
        <v>6486632.9214399997</v>
      </c>
      <c r="AF9331" s="137"/>
      <c r="AG9331" s="137">
        <f>SUM(AG9326:AG9330)</f>
        <v>0</v>
      </c>
      <c r="AH9331" s="137"/>
    </row>
    <row r="9332" spans="1:34" s="50" customFormat="1" ht="23.25" x14ac:dyDescent="0.55000000000000004">
      <c r="A9332" s="35" t="s">
        <v>12708</v>
      </c>
      <c r="B9332" s="31">
        <v>4515</v>
      </c>
      <c r="C9332" s="31">
        <v>7494</v>
      </c>
      <c r="D9332" s="48" t="s">
        <v>12709</v>
      </c>
      <c r="E9332" s="31" t="s">
        <v>34</v>
      </c>
      <c r="F9332" s="31">
        <v>17563</v>
      </c>
      <c r="G9332" s="31">
        <v>0</v>
      </c>
      <c r="H9332" s="31">
        <v>0</v>
      </c>
      <c r="I9332" s="32">
        <v>60</v>
      </c>
      <c r="J9332" s="31" t="s">
        <v>35</v>
      </c>
      <c r="K9332" s="34">
        <f>((G9332*400)+(H9332*100))+I9332</f>
        <v>60</v>
      </c>
      <c r="L9332" s="34">
        <v>850</v>
      </c>
      <c r="M9332" s="34">
        <f>K9332*L9332</f>
        <v>51000</v>
      </c>
      <c r="N9332" s="31"/>
      <c r="O9332" s="35"/>
      <c r="P9332" s="36"/>
      <c r="Q9332" s="35"/>
      <c r="R9332" s="35"/>
      <c r="S9332" s="37"/>
      <c r="T9332" s="31"/>
      <c r="U9332" s="31"/>
      <c r="V9332" s="31"/>
      <c r="W9332" s="34"/>
      <c r="X9332" s="32"/>
      <c r="Y9332" s="34"/>
      <c r="Z9332" s="34"/>
      <c r="AA9332" s="38"/>
      <c r="AB9332" s="38"/>
      <c r="AC9332" s="34"/>
      <c r="AD9332" s="34">
        <f>IF(AND(AC9332="",M9332=""),0,IF((AC9332=""),M9332,IF((M9332=""),AC9332,AC9332+M9332)))</f>
        <v>51000</v>
      </c>
      <c r="AE9332" s="34">
        <f t="shared" ref="AE9332:AE9337" si="884">IF( (X9332=""),AD9332*1,AD9332*(X9332/100) )</f>
        <v>51000</v>
      </c>
      <c r="AF9332" s="34">
        <v>0</v>
      </c>
      <c r="AG9332" s="34">
        <f t="shared" ref="AG9332:AG9337" si="885">IF((AF9332-AE9332) &gt; 1,0,IF((AF9332-AE9332)&lt;0,AE9332-AF9332,AF9332-AE9332))</f>
        <v>51000</v>
      </c>
      <c r="AH9332" s="34">
        <v>0.02</v>
      </c>
    </row>
    <row r="9333" spans="1:34" s="50" customFormat="1" ht="23.25" x14ac:dyDescent="0.55000000000000004">
      <c r="A9333" s="35"/>
      <c r="B9333" s="31">
        <v>4516</v>
      </c>
      <c r="C9333" s="31">
        <v>7489</v>
      </c>
      <c r="D9333" s="48" t="s">
        <v>12710</v>
      </c>
      <c r="E9333" s="31" t="s">
        <v>34</v>
      </c>
      <c r="F9333" s="31">
        <v>17564</v>
      </c>
      <c r="G9333" s="31">
        <v>0</v>
      </c>
      <c r="H9333" s="31">
        <v>2</v>
      </c>
      <c r="I9333" s="32">
        <v>75</v>
      </c>
      <c r="J9333" s="31" t="s">
        <v>35</v>
      </c>
      <c r="K9333" s="34">
        <f>((G9333*400)+(H9333*100))+I9333</f>
        <v>275</v>
      </c>
      <c r="L9333" s="34">
        <v>850</v>
      </c>
      <c r="M9333" s="34">
        <f>K9333*L9333</f>
        <v>233750</v>
      </c>
      <c r="N9333" s="31">
        <v>1</v>
      </c>
      <c r="O9333" s="35" t="s">
        <v>12706</v>
      </c>
      <c r="P9333" s="36"/>
      <c r="Q9333" s="35" t="s">
        <v>12707</v>
      </c>
      <c r="R9333" s="35" t="s">
        <v>12711</v>
      </c>
      <c r="S9333" s="37" t="s">
        <v>12712</v>
      </c>
      <c r="T9333" s="31" t="s">
        <v>51</v>
      </c>
      <c r="U9333" s="31" t="s">
        <v>45</v>
      </c>
      <c r="V9333" s="31" t="s">
        <v>52</v>
      </c>
      <c r="W9333" s="34">
        <v>164.26</v>
      </c>
      <c r="X9333" s="32">
        <v>30.22</v>
      </c>
      <c r="Y9333" s="34">
        <v>6750</v>
      </c>
      <c r="Z9333" s="34">
        <f>W9333*Y9333</f>
        <v>1108755</v>
      </c>
      <c r="AA9333" s="38">
        <v>20</v>
      </c>
      <c r="AB9333" s="38">
        <v>30</v>
      </c>
      <c r="AC9333" s="34">
        <f>(Z9333*(100-AB9333))/100</f>
        <v>776128.5</v>
      </c>
      <c r="AD9333" s="34">
        <f>IF(AND(AC9333="",M9333=""),0,IF((AC9333=""),M9333, IF( (M9333=""),AC9333,SUM(AC9333:AC9339)+M9333)))</f>
        <v>5175200.9000000004</v>
      </c>
      <c r="AE9333" s="34">
        <f t="shared" si="884"/>
        <v>1563945.7119799999</v>
      </c>
      <c r="AF9333" s="34">
        <v>10000000</v>
      </c>
      <c r="AG9333" s="34">
        <v>233750</v>
      </c>
      <c r="AH9333" s="34">
        <v>0.02</v>
      </c>
    </row>
    <row r="9334" spans="1:34" s="50" customFormat="1" ht="23.25" x14ac:dyDescent="0.55000000000000004">
      <c r="A9334" s="35"/>
      <c r="B9334" s="31"/>
      <c r="C9334" s="31"/>
      <c r="D9334" s="48"/>
      <c r="E9334" s="31"/>
      <c r="F9334" s="31"/>
      <c r="G9334" s="31"/>
      <c r="H9334" s="31"/>
      <c r="I9334" s="32"/>
      <c r="J9334" s="31"/>
      <c r="K9334" s="34"/>
      <c r="L9334" s="34"/>
      <c r="M9334" s="34"/>
      <c r="N9334" s="31">
        <v>2</v>
      </c>
      <c r="O9334" s="35" t="s">
        <v>12706</v>
      </c>
      <c r="P9334" s="36"/>
      <c r="Q9334" s="35" t="s">
        <v>12707</v>
      </c>
      <c r="R9334" s="35" t="s">
        <v>12711</v>
      </c>
      <c r="S9334" s="37" t="s">
        <v>12713</v>
      </c>
      <c r="T9334" s="31" t="s">
        <v>51</v>
      </c>
      <c r="U9334" s="31" t="s">
        <v>45</v>
      </c>
      <c r="V9334" s="31" t="s">
        <v>52</v>
      </c>
      <c r="W9334" s="34">
        <v>88.04</v>
      </c>
      <c r="X9334" s="32">
        <v>16.2</v>
      </c>
      <c r="Y9334" s="34">
        <v>6750</v>
      </c>
      <c r="Z9334" s="34">
        <f>W9334*Y9334</f>
        <v>594270</v>
      </c>
      <c r="AA9334" s="38">
        <v>19</v>
      </c>
      <c r="AB9334" s="38">
        <v>28</v>
      </c>
      <c r="AC9334" s="34">
        <f>(Z9334*(100-AB9334))/100</f>
        <v>427874.4</v>
      </c>
      <c r="AD9334" s="34">
        <f>IF(AND(AC9334="",M9333=""),0,IF((AC9334=""),M9333, IF( (M9333=""),AC9334,SUM(AC9333:AC9339)+M9333)))</f>
        <v>5175200.9000000004</v>
      </c>
      <c r="AE9334" s="34">
        <f t="shared" si="884"/>
        <v>838382.54580000008</v>
      </c>
      <c r="AF9334" s="34">
        <v>10000000</v>
      </c>
      <c r="AG9334" s="34">
        <f t="shared" si="885"/>
        <v>0</v>
      </c>
      <c r="AH9334" s="34">
        <v>0.02</v>
      </c>
    </row>
    <row r="9335" spans="1:34" s="50" customFormat="1" ht="23.25" x14ac:dyDescent="0.55000000000000004">
      <c r="A9335" s="35"/>
      <c r="B9335" s="31"/>
      <c r="C9335" s="31"/>
      <c r="D9335" s="48"/>
      <c r="E9335" s="31"/>
      <c r="F9335" s="31"/>
      <c r="G9335" s="31"/>
      <c r="H9335" s="31"/>
      <c r="I9335" s="32"/>
      <c r="J9335" s="31"/>
      <c r="K9335" s="34"/>
      <c r="L9335" s="34"/>
      <c r="M9335" s="34"/>
      <c r="N9335" s="31">
        <v>3</v>
      </c>
      <c r="O9335" s="35" t="s">
        <v>12706</v>
      </c>
      <c r="P9335" s="36"/>
      <c r="Q9335" s="35" t="s">
        <v>12707</v>
      </c>
      <c r="R9335" s="35" t="s">
        <v>12711</v>
      </c>
      <c r="S9335" s="37" t="s">
        <v>12714</v>
      </c>
      <c r="T9335" s="31" t="s">
        <v>51</v>
      </c>
      <c r="U9335" s="31" t="s">
        <v>45</v>
      </c>
      <c r="V9335" s="31" t="s">
        <v>52</v>
      </c>
      <c r="W9335" s="34">
        <v>291.2</v>
      </c>
      <c r="X9335" s="32">
        <v>53.58</v>
      </c>
      <c r="Y9335" s="34">
        <v>6750</v>
      </c>
      <c r="Z9335" s="34">
        <f>W9335*Y9335</f>
        <v>1965600</v>
      </c>
      <c r="AA9335" s="38">
        <v>21</v>
      </c>
      <c r="AB9335" s="38">
        <v>32</v>
      </c>
      <c r="AC9335" s="34">
        <f>(Z9335*(100-AB9335))/100</f>
        <v>1336608</v>
      </c>
      <c r="AD9335" s="34">
        <f>IF(AND(AC9335="",M9333=""),0,IF((AC9335=""),M9333, IF( (M9333=""),AC9335,SUM(AC9333:AC9339)+M9333)))</f>
        <v>5175200.9000000004</v>
      </c>
      <c r="AE9335" s="34">
        <f t="shared" si="884"/>
        <v>2772872.6422199998</v>
      </c>
      <c r="AF9335" s="34">
        <v>10000000</v>
      </c>
      <c r="AG9335" s="34">
        <f t="shared" si="885"/>
        <v>0</v>
      </c>
      <c r="AH9335" s="34">
        <v>0.02</v>
      </c>
    </row>
    <row r="9336" spans="1:34" s="50" customFormat="1" ht="23.25" x14ac:dyDescent="0.55000000000000004">
      <c r="A9336" s="35"/>
      <c r="B9336" s="31">
        <v>4517</v>
      </c>
      <c r="C9336" s="31">
        <v>7499</v>
      </c>
      <c r="D9336" s="48" t="s">
        <v>12715</v>
      </c>
      <c r="E9336" s="31" t="s">
        <v>34</v>
      </c>
      <c r="F9336" s="31">
        <v>26837</v>
      </c>
      <c r="G9336" s="31">
        <v>0</v>
      </c>
      <c r="H9336" s="31">
        <v>0</v>
      </c>
      <c r="I9336" s="32">
        <v>60</v>
      </c>
      <c r="J9336" s="31" t="s">
        <v>35</v>
      </c>
      <c r="K9336" s="34">
        <f>((G9336*400)+(H9336*100))+I9336</f>
        <v>60</v>
      </c>
      <c r="L9336" s="34">
        <v>850</v>
      </c>
      <c r="M9336" s="34">
        <f>K9336*L9336</f>
        <v>51000</v>
      </c>
      <c r="N9336" s="31">
        <v>1</v>
      </c>
      <c r="O9336" s="35" t="s">
        <v>12706</v>
      </c>
      <c r="P9336" s="36"/>
      <c r="Q9336" s="35" t="s">
        <v>12707</v>
      </c>
      <c r="R9336" s="35" t="s">
        <v>12711</v>
      </c>
      <c r="S9336" s="37" t="s">
        <v>12716</v>
      </c>
      <c r="T9336" s="31" t="s">
        <v>51</v>
      </c>
      <c r="U9336" s="31" t="s">
        <v>45</v>
      </c>
      <c r="V9336" s="31" t="s">
        <v>52</v>
      </c>
      <c r="W9336" s="34">
        <v>342</v>
      </c>
      <c r="X9336" s="32">
        <v>75</v>
      </c>
      <c r="Y9336" s="34">
        <v>6750</v>
      </c>
      <c r="Z9336" s="34">
        <f>W9336*Y9336</f>
        <v>2308500</v>
      </c>
      <c r="AA9336" s="38">
        <v>16</v>
      </c>
      <c r="AB9336" s="38">
        <v>22</v>
      </c>
      <c r="AC9336" s="34">
        <f>(Z9336*(100-AB9336))/100</f>
        <v>1800630</v>
      </c>
      <c r="AD9336" s="34">
        <f>IF(AND(AC9336="",M9336=""),0,IF((AC9336=""),M9336, IF( (M9336=""),AC9336,SUM(AC9336:AC9337)+M9336)))</f>
        <v>2451840</v>
      </c>
      <c r="AE9336" s="34">
        <f t="shared" si="884"/>
        <v>1838880</v>
      </c>
      <c r="AF9336" s="34">
        <v>50000000</v>
      </c>
      <c r="AG9336" s="34">
        <f t="shared" si="885"/>
        <v>0</v>
      </c>
      <c r="AH9336" s="34">
        <v>0.02</v>
      </c>
    </row>
    <row r="9337" spans="1:34" s="50" customFormat="1" ht="23.25" x14ac:dyDescent="0.55000000000000004">
      <c r="A9337" s="35"/>
      <c r="B9337" s="31"/>
      <c r="C9337" s="31"/>
      <c r="D9337" s="48"/>
      <c r="E9337" s="31"/>
      <c r="F9337" s="31"/>
      <c r="G9337" s="31"/>
      <c r="H9337" s="31"/>
      <c r="I9337" s="32"/>
      <c r="J9337" s="31"/>
      <c r="K9337" s="34"/>
      <c r="L9337" s="34"/>
      <c r="M9337" s="34"/>
      <c r="N9337" s="31"/>
      <c r="O9337" s="35"/>
      <c r="P9337" s="36"/>
      <c r="Q9337" s="35"/>
      <c r="R9337" s="35"/>
      <c r="S9337" s="37"/>
      <c r="T9337" s="31" t="s">
        <v>51</v>
      </c>
      <c r="U9337" s="31"/>
      <c r="V9337" s="31" t="s">
        <v>52</v>
      </c>
      <c r="W9337" s="34">
        <v>114</v>
      </c>
      <c r="X9337" s="32">
        <v>25</v>
      </c>
      <c r="Y9337" s="34">
        <v>6750</v>
      </c>
      <c r="Z9337" s="34">
        <f>W9337*Y9337</f>
        <v>769500</v>
      </c>
      <c r="AA9337" s="38">
        <v>16</v>
      </c>
      <c r="AB9337" s="38">
        <v>22</v>
      </c>
      <c r="AC9337" s="34">
        <f>(Z9337*(100-AB9337))/100</f>
        <v>600210</v>
      </c>
      <c r="AD9337" s="34">
        <f>IF(AND(AC9337="",M9336=""),0,IF((AC9337=""),M9336, IF( (M9336=""),AC9337,SUM(AC9336:AC9337)+M9336)))</f>
        <v>2451840</v>
      </c>
      <c r="AE9337" s="34">
        <f t="shared" si="884"/>
        <v>612960</v>
      </c>
      <c r="AF9337" s="34">
        <v>50000000</v>
      </c>
      <c r="AG9337" s="34">
        <f t="shared" si="885"/>
        <v>0</v>
      </c>
      <c r="AH9337" s="34">
        <v>0.02</v>
      </c>
    </row>
    <row r="9338" spans="1:34" s="50" customFormat="1" ht="23.25" x14ac:dyDescent="0.55000000000000004">
      <c r="A9338" s="35"/>
      <c r="B9338" s="31"/>
      <c r="C9338" s="31"/>
      <c r="D9338" s="48"/>
      <c r="E9338" s="31"/>
      <c r="F9338" s="31"/>
      <c r="G9338" s="31"/>
      <c r="H9338" s="31"/>
      <c r="I9338" s="32"/>
      <c r="J9338" s="31"/>
      <c r="K9338" s="34"/>
      <c r="L9338" s="34" t="s">
        <v>63</v>
      </c>
      <c r="M9338" s="34">
        <f>SUM(M9332:M9337)</f>
        <v>335750</v>
      </c>
      <c r="N9338" s="31"/>
      <c r="O9338" s="35"/>
      <c r="P9338" s="36"/>
      <c r="Q9338" s="35"/>
      <c r="R9338" s="35"/>
      <c r="S9338" s="37"/>
      <c r="T9338" s="31"/>
      <c r="U9338" s="31"/>
      <c r="V9338" s="31"/>
      <c r="W9338" s="34"/>
      <c r="X9338" s="32"/>
      <c r="Y9338" s="34"/>
      <c r="Z9338" s="34"/>
      <c r="AA9338" s="38"/>
      <c r="AB9338" s="38"/>
      <c r="AC9338" s="34"/>
      <c r="AD9338" s="34"/>
      <c r="AE9338" s="34">
        <f>SUM(AE9332:AE9337)</f>
        <v>7678040.9000000004</v>
      </c>
      <c r="AF9338" s="34"/>
      <c r="AG9338" s="34">
        <f>SUM(AG9332:AG9337)</f>
        <v>284750</v>
      </c>
      <c r="AH9338" s="34"/>
    </row>
    <row r="9339" spans="1:34" s="173" customFormat="1" x14ac:dyDescent="0.55000000000000004">
      <c r="A9339" s="122" t="s">
        <v>4759</v>
      </c>
      <c r="B9339" s="123">
        <v>4361</v>
      </c>
      <c r="C9339" s="123">
        <v>9759</v>
      </c>
      <c r="D9339" s="135"/>
      <c r="E9339" s="123" t="s">
        <v>34</v>
      </c>
      <c r="F9339" s="123">
        <v>4411</v>
      </c>
      <c r="G9339" s="123">
        <v>11</v>
      </c>
      <c r="H9339" s="123">
        <v>3</v>
      </c>
      <c r="I9339" s="136">
        <v>70</v>
      </c>
      <c r="J9339" s="123" t="s">
        <v>38</v>
      </c>
      <c r="K9339" s="137">
        <f>((G9339*400)+(H9339*100))+I9339</f>
        <v>4770</v>
      </c>
      <c r="L9339" s="137">
        <v>225</v>
      </c>
      <c r="M9339" s="137">
        <f>K9339*L9339</f>
        <v>1073250</v>
      </c>
      <c r="N9339" s="123"/>
      <c r="O9339" s="108"/>
      <c r="P9339" s="138"/>
      <c r="Q9339" s="108"/>
      <c r="R9339" s="108"/>
      <c r="S9339" s="139"/>
      <c r="T9339" s="123"/>
      <c r="U9339" s="123"/>
      <c r="V9339" s="123"/>
      <c r="W9339" s="137"/>
      <c r="X9339" s="136"/>
      <c r="Y9339" s="137"/>
      <c r="Z9339" s="137"/>
      <c r="AA9339" s="119"/>
      <c r="AB9339" s="119"/>
      <c r="AC9339" s="137"/>
      <c r="AD9339" s="137">
        <f>IF(AND(AC9339="",M9339=""),0,IF((AC9339=""),M9339,IF((M9339=""),AC9339,AC9339+M9339)))</f>
        <v>1073250</v>
      </c>
      <c r="AE9339" s="137">
        <f>IF( (X9339=""),AD9339*1,AD9339*(X9339/100) )</f>
        <v>1073250</v>
      </c>
      <c r="AF9339" s="137">
        <v>50000000</v>
      </c>
      <c r="AG9339" s="137">
        <f>IF((AF9339-AE9339) &gt; 1,0,IF((AF9339-AE9339)&lt;0,AE9339-AF9339,AF9339-AE9339))</f>
        <v>0</v>
      </c>
      <c r="AH9339" s="137">
        <v>0.01</v>
      </c>
    </row>
    <row r="9340" spans="1:34" s="173" customFormat="1" x14ac:dyDescent="0.55000000000000004">
      <c r="A9340" s="122"/>
      <c r="B9340" s="123"/>
      <c r="C9340" s="123"/>
      <c r="D9340" s="135"/>
      <c r="E9340" s="123"/>
      <c r="F9340" s="123"/>
      <c r="G9340" s="123"/>
      <c r="H9340" s="123"/>
      <c r="I9340" s="136"/>
      <c r="J9340" s="123"/>
      <c r="K9340" s="137"/>
      <c r="L9340" s="137" t="s">
        <v>63</v>
      </c>
      <c r="M9340" s="137">
        <f>SUM(M9339:M9339)</f>
        <v>1073250</v>
      </c>
      <c r="N9340" s="123"/>
      <c r="O9340" s="108"/>
      <c r="P9340" s="138"/>
      <c r="Q9340" s="108"/>
      <c r="R9340" s="108"/>
      <c r="S9340" s="139"/>
      <c r="T9340" s="123"/>
      <c r="U9340" s="123"/>
      <c r="V9340" s="123"/>
      <c r="W9340" s="137"/>
      <c r="X9340" s="136"/>
      <c r="Y9340" s="137"/>
      <c r="Z9340" s="137"/>
      <c r="AA9340" s="119"/>
      <c r="AB9340" s="119"/>
      <c r="AC9340" s="137"/>
      <c r="AD9340" s="137"/>
      <c r="AE9340" s="137">
        <f>SUM(AE9339:AE9339)</f>
        <v>1073250</v>
      </c>
      <c r="AF9340" s="137"/>
      <c r="AG9340" s="137">
        <f>SUM(AG9339:AG9339)</f>
        <v>0</v>
      </c>
      <c r="AH9340" s="137"/>
    </row>
    <row r="9341" spans="1:34" s="173" customFormat="1" x14ac:dyDescent="0.55000000000000004">
      <c r="A9341" s="122" t="s">
        <v>12719</v>
      </c>
      <c r="B9341" s="123">
        <v>4362</v>
      </c>
      <c r="C9341" s="123">
        <v>7664</v>
      </c>
      <c r="D9341" s="135" t="s">
        <v>12720</v>
      </c>
      <c r="E9341" s="123" t="s">
        <v>34</v>
      </c>
      <c r="F9341" s="123">
        <v>21084</v>
      </c>
      <c r="G9341" s="123">
        <v>0</v>
      </c>
      <c r="H9341" s="123">
        <v>0</v>
      </c>
      <c r="I9341" s="136">
        <v>52</v>
      </c>
      <c r="J9341" s="123" t="s">
        <v>35</v>
      </c>
      <c r="K9341" s="137">
        <f>((G9341*400)+(H9341*100))+I9341</f>
        <v>52</v>
      </c>
      <c r="L9341" s="137">
        <v>850</v>
      </c>
      <c r="M9341" s="137">
        <f>K9341*L9341</f>
        <v>44200</v>
      </c>
      <c r="N9341" s="123">
        <v>1</v>
      </c>
      <c r="O9341" s="108" t="s">
        <v>12717</v>
      </c>
      <c r="P9341" s="138"/>
      <c r="Q9341" s="108" t="s">
        <v>12718</v>
      </c>
      <c r="R9341" s="108" t="s">
        <v>12721</v>
      </c>
      <c r="S9341" s="139" t="s">
        <v>12722</v>
      </c>
      <c r="T9341" s="123" t="s">
        <v>51</v>
      </c>
      <c r="U9341" s="123" t="s">
        <v>227</v>
      </c>
      <c r="V9341" s="123"/>
      <c r="W9341" s="137"/>
      <c r="X9341" s="136"/>
      <c r="Y9341" s="137"/>
      <c r="Z9341" s="137"/>
      <c r="AA9341" s="119"/>
      <c r="AB9341" s="119"/>
      <c r="AC9341" s="137"/>
      <c r="AD9341" s="137">
        <f>IF(AND(AC9341="",M9341=""),0,IF((AC9341=""),M9341,IF((M9341=""),AC9341,AC9341+M9341)))</f>
        <v>44200</v>
      </c>
      <c r="AE9341" s="137">
        <f>IF( (X9341=""),AD9341*1,AD9341*(X9341/100) )</f>
        <v>44200</v>
      </c>
      <c r="AF9341" s="137">
        <v>50000000</v>
      </c>
      <c r="AG9341" s="137">
        <f>IF((AF9341-AE9341) &gt; 1,0,IF((AF9341-AE9341)&lt;0,AE9341-AF9341,AF9341-AE9341))</f>
        <v>0</v>
      </c>
      <c r="AH9341" s="137">
        <v>0.02</v>
      </c>
    </row>
    <row r="9342" spans="1:34" s="173" customFormat="1" x14ac:dyDescent="0.55000000000000004">
      <c r="A9342" s="122"/>
      <c r="B9342" s="123"/>
      <c r="C9342" s="123"/>
      <c r="D9342" s="135"/>
      <c r="E9342" s="123"/>
      <c r="F9342" s="123"/>
      <c r="G9342" s="123"/>
      <c r="H9342" s="123"/>
      <c r="I9342" s="136"/>
      <c r="J9342" s="123"/>
      <c r="K9342" s="137"/>
      <c r="L9342" s="137"/>
      <c r="M9342" s="137"/>
      <c r="N9342" s="123">
        <v>2</v>
      </c>
      <c r="O9342" s="108" t="s">
        <v>12723</v>
      </c>
      <c r="P9342" s="138">
        <v>3570800198841</v>
      </c>
      <c r="Q9342" s="108" t="s">
        <v>12724</v>
      </c>
      <c r="R9342" s="108" t="s">
        <v>7894</v>
      </c>
      <c r="S9342" s="139" t="s">
        <v>12725</v>
      </c>
      <c r="T9342" s="123" t="s">
        <v>51</v>
      </c>
      <c r="U9342" s="123" t="s">
        <v>45</v>
      </c>
      <c r="V9342" s="123" t="s">
        <v>52</v>
      </c>
      <c r="W9342" s="137">
        <v>135.19999999999999</v>
      </c>
      <c r="X9342" s="136">
        <v>77.760000000000005</v>
      </c>
      <c r="Y9342" s="137">
        <v>6750</v>
      </c>
      <c r="Z9342" s="137">
        <f>W9342*Y9342</f>
        <v>912599.99999999988</v>
      </c>
      <c r="AA9342" s="119">
        <v>6</v>
      </c>
      <c r="AB9342" s="119">
        <v>6</v>
      </c>
      <c r="AC9342" s="137">
        <f>(Z9342*(100-AB9342))/100</f>
        <v>857843.99999999988</v>
      </c>
      <c r="AD9342" s="137">
        <f>IF(AND(AC9342="",M9341=""),0,IF((AC9342=""),M9341, IF( (M9341=""),AC9342,SUM(AC9341:AC9348)+M9341)))</f>
        <v>2777700.73</v>
      </c>
      <c r="AE9342" s="137">
        <f>IF( (X9342=""),AD9342*1,AD9342*(X9342/100) )</f>
        <v>2159940.0876480001</v>
      </c>
      <c r="AF9342" s="137">
        <v>50000000</v>
      </c>
      <c r="AG9342" s="137">
        <f>IF((AF9342-AE9342) &gt; 1,0,IF((AF9342-AE9342)&lt;0,AE9342-AF9342,AF9342-AE9342))</f>
        <v>0</v>
      </c>
      <c r="AH9342" s="137">
        <v>0.02</v>
      </c>
    </row>
    <row r="9343" spans="1:34" s="173" customFormat="1" x14ac:dyDescent="0.55000000000000004">
      <c r="A9343" s="122"/>
      <c r="B9343" s="123"/>
      <c r="C9343" s="123"/>
      <c r="D9343" s="135"/>
      <c r="E9343" s="123"/>
      <c r="F9343" s="123"/>
      <c r="G9343" s="123"/>
      <c r="H9343" s="123"/>
      <c r="I9343" s="136"/>
      <c r="J9343" s="123"/>
      <c r="K9343" s="137"/>
      <c r="L9343" s="137"/>
      <c r="M9343" s="137"/>
      <c r="N9343" s="123">
        <v>3</v>
      </c>
      <c r="O9343" s="108" t="s">
        <v>12723</v>
      </c>
      <c r="P9343" s="138">
        <v>3570800198841</v>
      </c>
      <c r="Q9343" s="108" t="s">
        <v>12724</v>
      </c>
      <c r="R9343" s="108" t="s">
        <v>7894</v>
      </c>
      <c r="S9343" s="139" t="s">
        <v>12726</v>
      </c>
      <c r="T9343" s="123" t="s">
        <v>343</v>
      </c>
      <c r="U9343" s="123" t="s">
        <v>45</v>
      </c>
      <c r="V9343" s="123" t="s">
        <v>52</v>
      </c>
      <c r="W9343" s="137">
        <v>26.25</v>
      </c>
      <c r="X9343" s="136">
        <v>15.1</v>
      </c>
      <c r="Y9343" s="137">
        <v>5600</v>
      </c>
      <c r="Z9343" s="137">
        <f>W9343*Y9343</f>
        <v>147000</v>
      </c>
      <c r="AA9343" s="119">
        <v>6</v>
      </c>
      <c r="AB9343" s="119">
        <v>6</v>
      </c>
      <c r="AC9343" s="137">
        <f>(Z9343*(100-AB9343))/100</f>
        <v>138180</v>
      </c>
      <c r="AD9343" s="137">
        <f>IF(AND(AC9343="",M9341=""),0,IF((AC9343=""),M9341, IF( (M9341=""),AC9343,SUM(AC9341:AC9348)+M9341)))</f>
        <v>2777700.73</v>
      </c>
      <c r="AE9343" s="137">
        <f>IF( (X9343=""),AD9343*1,AD9343*(X9343/100) )</f>
        <v>419432.81023</v>
      </c>
      <c r="AF9343" s="137">
        <v>50000000</v>
      </c>
      <c r="AG9343" s="137">
        <f>IF((AF9343-AE9343) &gt; 1,0,IF((AF9343-AE9343)&lt;0,AE9343-AF9343,AF9343-AE9343))</f>
        <v>0</v>
      </c>
      <c r="AH9343" s="137">
        <v>0.02</v>
      </c>
    </row>
    <row r="9344" spans="1:34" s="173" customFormat="1" x14ac:dyDescent="0.55000000000000004">
      <c r="A9344" s="122"/>
      <c r="B9344" s="123"/>
      <c r="C9344" s="123"/>
      <c r="D9344" s="135"/>
      <c r="E9344" s="123"/>
      <c r="F9344" s="123"/>
      <c r="G9344" s="123"/>
      <c r="H9344" s="123"/>
      <c r="I9344" s="136"/>
      <c r="J9344" s="123"/>
      <c r="K9344" s="137"/>
      <c r="L9344" s="137"/>
      <c r="M9344" s="137"/>
      <c r="N9344" s="123">
        <v>4</v>
      </c>
      <c r="O9344" s="108" t="s">
        <v>12723</v>
      </c>
      <c r="P9344" s="138">
        <v>3570800198841</v>
      </c>
      <c r="Q9344" s="108" t="s">
        <v>12724</v>
      </c>
      <c r="R9344" s="108" t="s">
        <v>7894</v>
      </c>
      <c r="S9344" s="139" t="s">
        <v>12727</v>
      </c>
      <c r="T9344" s="123" t="s">
        <v>73</v>
      </c>
      <c r="U9344" s="123" t="s">
        <v>45</v>
      </c>
      <c r="V9344" s="123" t="s">
        <v>52</v>
      </c>
      <c r="W9344" s="137">
        <v>12.42</v>
      </c>
      <c r="X9344" s="136">
        <v>7.14</v>
      </c>
      <c r="Y9344" s="137">
        <v>6600</v>
      </c>
      <c r="Z9344" s="137">
        <f>W9344*Y9344</f>
        <v>81972</v>
      </c>
      <c r="AA9344" s="119">
        <v>6</v>
      </c>
      <c r="AB9344" s="119">
        <v>6</v>
      </c>
      <c r="AC9344" s="137">
        <f>(Z9344*(100-AB9344))/100</f>
        <v>77053.679999999993</v>
      </c>
      <c r="AD9344" s="137">
        <f>IF(AND(AC9344="",M9341=""),0,IF((AC9344=""),M9341, IF( (M9341=""),AC9344,SUM(AC9341:AC9348)+M9341)))</f>
        <v>2777700.73</v>
      </c>
      <c r="AE9344" s="137">
        <f>IF( (X9344=""),AD9344*1,AD9344*(X9344/100) )</f>
        <v>198327.83212199996</v>
      </c>
      <c r="AF9344" s="137">
        <v>50000000</v>
      </c>
      <c r="AG9344" s="137">
        <f>IF((AF9344-AE9344) &gt; 1,0,IF((AF9344-AE9344)&lt;0,AE9344-AF9344,AF9344-AE9344))</f>
        <v>0</v>
      </c>
      <c r="AH9344" s="137">
        <v>0.02</v>
      </c>
    </row>
    <row r="9345" spans="1:34" s="173" customFormat="1" x14ac:dyDescent="0.55000000000000004">
      <c r="A9345" s="122"/>
      <c r="B9345" s="123"/>
      <c r="C9345" s="123"/>
      <c r="D9345" s="135"/>
      <c r="E9345" s="123"/>
      <c r="F9345" s="123"/>
      <c r="G9345" s="123"/>
      <c r="H9345" s="123"/>
      <c r="I9345" s="136"/>
      <c r="J9345" s="123"/>
      <c r="K9345" s="137"/>
      <c r="L9345" s="137" t="s">
        <v>63</v>
      </c>
      <c r="M9345" s="137">
        <f>SUM(M9341:M9344)</f>
        <v>44200</v>
      </c>
      <c r="N9345" s="123"/>
      <c r="O9345" s="108"/>
      <c r="P9345" s="138"/>
      <c r="Q9345" s="108"/>
      <c r="R9345" s="108"/>
      <c r="S9345" s="139"/>
      <c r="T9345" s="123"/>
      <c r="U9345" s="123"/>
      <c r="V9345" s="123"/>
      <c r="W9345" s="137"/>
      <c r="X9345" s="136"/>
      <c r="Y9345" s="137"/>
      <c r="Z9345" s="137"/>
      <c r="AA9345" s="119"/>
      <c r="AB9345" s="119"/>
      <c r="AC9345" s="137"/>
      <c r="AD9345" s="137"/>
      <c r="AE9345" s="137">
        <f>SUM(AE9341:AE9344)</f>
        <v>2821900.73</v>
      </c>
      <c r="AF9345" s="137"/>
      <c r="AG9345" s="137">
        <f>SUM(AG9341:AG9344)</f>
        <v>0</v>
      </c>
      <c r="AH9345" s="137"/>
    </row>
    <row r="9346" spans="1:34" s="173" customFormat="1" x14ac:dyDescent="0.55000000000000004">
      <c r="A9346" s="122" t="s">
        <v>12728</v>
      </c>
      <c r="B9346" s="123">
        <v>4363</v>
      </c>
      <c r="C9346" s="123">
        <v>5734</v>
      </c>
      <c r="D9346" s="135" t="s">
        <v>12729</v>
      </c>
      <c r="E9346" s="123" t="s">
        <v>34</v>
      </c>
      <c r="F9346" s="123">
        <v>971</v>
      </c>
      <c r="G9346" s="123">
        <v>0</v>
      </c>
      <c r="H9346" s="123">
        <v>1</v>
      </c>
      <c r="I9346" s="136">
        <v>99</v>
      </c>
      <c r="J9346" s="123" t="s">
        <v>38</v>
      </c>
      <c r="K9346" s="137">
        <f>((G9346*400)+(H9346*100))+I9346</f>
        <v>199</v>
      </c>
      <c r="L9346" s="137">
        <v>2425</v>
      </c>
      <c r="M9346" s="137">
        <f>K9346*L9346</f>
        <v>482575</v>
      </c>
      <c r="N9346" s="123"/>
      <c r="O9346" s="108"/>
      <c r="P9346" s="138"/>
      <c r="Q9346" s="108"/>
      <c r="R9346" s="108"/>
      <c r="S9346" s="139"/>
      <c r="T9346" s="123"/>
      <c r="U9346" s="123"/>
      <c r="V9346" s="123"/>
      <c r="W9346" s="137"/>
      <c r="X9346" s="136"/>
      <c r="Y9346" s="137"/>
      <c r="Z9346" s="137"/>
      <c r="AA9346" s="119"/>
      <c r="AB9346" s="119"/>
      <c r="AC9346" s="137"/>
      <c r="AD9346" s="137">
        <f>IF(AND(AC9346="",M9346=""),0,IF((AC9346=""),M9346,IF((M9346=""),AC9346,AC9346+M9346)))</f>
        <v>482575</v>
      </c>
      <c r="AE9346" s="137">
        <f>IF( (X9346=""),AD9346*1,AD9346*(X9346/100) )</f>
        <v>482575</v>
      </c>
      <c r="AF9346" s="137">
        <v>50000000</v>
      </c>
      <c r="AG9346" s="137">
        <f>IF((AF9346-AE9346) &gt; 1,0,IF((AF9346-AE9346)&lt;0,AE9346-AF9346,AF9346-AE9346))</f>
        <v>0</v>
      </c>
      <c r="AH9346" s="137">
        <v>0.01</v>
      </c>
    </row>
    <row r="9347" spans="1:34" s="173" customFormat="1" x14ac:dyDescent="0.55000000000000004">
      <c r="A9347" s="122"/>
      <c r="B9347" s="123"/>
      <c r="C9347" s="123"/>
      <c r="D9347" s="135"/>
      <c r="E9347" s="123"/>
      <c r="F9347" s="123"/>
      <c r="G9347" s="123"/>
      <c r="H9347" s="123"/>
      <c r="I9347" s="136"/>
      <c r="J9347" s="123"/>
      <c r="K9347" s="137"/>
      <c r="L9347" s="137" t="s">
        <v>63</v>
      </c>
      <c r="M9347" s="137">
        <f>SUM(M9346:M9346)</f>
        <v>482575</v>
      </c>
      <c r="N9347" s="123"/>
      <c r="O9347" s="108"/>
      <c r="P9347" s="138"/>
      <c r="Q9347" s="108"/>
      <c r="R9347" s="108"/>
      <c r="S9347" s="139"/>
      <c r="T9347" s="123"/>
      <c r="U9347" s="123"/>
      <c r="V9347" s="123"/>
      <c r="W9347" s="137"/>
      <c r="X9347" s="136"/>
      <c r="Y9347" s="137"/>
      <c r="Z9347" s="137"/>
      <c r="AA9347" s="119"/>
      <c r="AB9347" s="119"/>
      <c r="AC9347" s="137"/>
      <c r="AD9347" s="137"/>
      <c r="AE9347" s="137">
        <f>SUM(AE9346:AE9346)</f>
        <v>482575</v>
      </c>
      <c r="AF9347" s="137"/>
      <c r="AG9347" s="137">
        <f>SUM(AG9346:AG9346)</f>
        <v>0</v>
      </c>
      <c r="AH9347" s="137"/>
    </row>
    <row r="9348" spans="1:34" s="173" customFormat="1" x14ac:dyDescent="0.55000000000000004">
      <c r="A9348" s="122" t="s">
        <v>12733</v>
      </c>
      <c r="B9348" s="123">
        <v>4364</v>
      </c>
      <c r="C9348" s="123">
        <v>7422</v>
      </c>
      <c r="D9348" s="135" t="s">
        <v>12734</v>
      </c>
      <c r="E9348" s="123" t="s">
        <v>34</v>
      </c>
      <c r="F9348" s="123">
        <v>20314</v>
      </c>
      <c r="G9348" s="123">
        <v>0</v>
      </c>
      <c r="H9348" s="123">
        <v>0</v>
      </c>
      <c r="I9348" s="136">
        <v>54</v>
      </c>
      <c r="J9348" s="123" t="s">
        <v>35</v>
      </c>
      <c r="K9348" s="137">
        <f>((G9348*400)+(H9348*100))+I9348</f>
        <v>54</v>
      </c>
      <c r="L9348" s="137">
        <v>1650</v>
      </c>
      <c r="M9348" s="137">
        <f>K9348*L9348</f>
        <v>89100</v>
      </c>
      <c r="N9348" s="123">
        <v>1</v>
      </c>
      <c r="O9348" s="108" t="s">
        <v>12731</v>
      </c>
      <c r="P9348" s="138">
        <v>3570800356730</v>
      </c>
      <c r="Q9348" s="108" t="s">
        <v>12732</v>
      </c>
      <c r="R9348" s="108" t="s">
        <v>12735</v>
      </c>
      <c r="S9348" s="139" t="s">
        <v>12736</v>
      </c>
      <c r="T9348" s="123" t="s">
        <v>51</v>
      </c>
      <c r="U9348" s="123" t="s">
        <v>45</v>
      </c>
      <c r="V9348" s="123" t="s">
        <v>52</v>
      </c>
      <c r="W9348" s="137">
        <v>261.69</v>
      </c>
      <c r="X9348" s="136">
        <v>82.3</v>
      </c>
      <c r="Y9348" s="137">
        <v>6750</v>
      </c>
      <c r="Z9348" s="137">
        <f>W9348*Y9348</f>
        <v>1766407.5</v>
      </c>
      <c r="AA9348" s="119">
        <v>6</v>
      </c>
      <c r="AB9348" s="119">
        <v>6</v>
      </c>
      <c r="AC9348" s="137">
        <f>(Z9348*(100-AB9348))/100</f>
        <v>1660423.05</v>
      </c>
      <c r="AD9348" s="137">
        <f>IF(AND(AC9348="",M9348=""),0,IF((AC9348=""),M9348, IF( (M9348=""),AC9348,SUM(AC9348:AC9351)+M9348)))</f>
        <v>5757532.6500000004</v>
      </c>
      <c r="AE9348" s="137">
        <f>IF( (X9348=""),AD9348*1,AD9348*(X9348/100) )</f>
        <v>4738449.3709500004</v>
      </c>
      <c r="AF9348" s="137">
        <v>50000000</v>
      </c>
      <c r="AG9348" s="137">
        <f>IF((AF9348-AE9348) &gt; 1,0,IF((AF9348-AE9348)&lt;0,AE9348-AF9348,AF9348-AE9348))</f>
        <v>0</v>
      </c>
      <c r="AH9348" s="137">
        <v>0.02</v>
      </c>
    </row>
    <row r="9349" spans="1:34" s="173" customFormat="1" x14ac:dyDescent="0.55000000000000004">
      <c r="A9349" s="122"/>
      <c r="B9349" s="123"/>
      <c r="C9349" s="123"/>
      <c r="D9349" s="135"/>
      <c r="E9349" s="123"/>
      <c r="F9349" s="123"/>
      <c r="G9349" s="123"/>
      <c r="H9349" s="123"/>
      <c r="I9349" s="136"/>
      <c r="J9349" s="123"/>
      <c r="K9349" s="137"/>
      <c r="L9349" s="137"/>
      <c r="M9349" s="137"/>
      <c r="N9349" s="123">
        <v>2</v>
      </c>
      <c r="O9349" s="108" t="s">
        <v>12731</v>
      </c>
      <c r="P9349" s="138">
        <v>3570800356730</v>
      </c>
      <c r="Q9349" s="108" t="s">
        <v>12732</v>
      </c>
      <c r="R9349" s="108" t="s">
        <v>12735</v>
      </c>
      <c r="S9349" s="139" t="s">
        <v>12737</v>
      </c>
      <c r="T9349" s="123" t="s">
        <v>51</v>
      </c>
      <c r="U9349" s="123" t="s">
        <v>45</v>
      </c>
      <c r="V9349" s="123" t="s">
        <v>52</v>
      </c>
      <c r="W9349" s="137">
        <v>56.28</v>
      </c>
      <c r="X9349" s="136">
        <v>17.7</v>
      </c>
      <c r="Y9349" s="137">
        <v>6750</v>
      </c>
      <c r="Z9349" s="137">
        <f>W9349*Y9349</f>
        <v>379890</v>
      </c>
      <c r="AA9349" s="119">
        <v>6</v>
      </c>
      <c r="AB9349" s="119">
        <v>6</v>
      </c>
      <c r="AC9349" s="137">
        <f>(Z9349*(100-AB9349))/100</f>
        <v>357096.6</v>
      </c>
      <c r="AD9349" s="137">
        <f>IF(AND(AC9349="",M9348=""),0,IF((AC9349=""),M9348, IF( (M9348=""),AC9349,SUM(AC9348:AC9351)+M9348)))</f>
        <v>5757532.6500000004</v>
      </c>
      <c r="AE9349" s="137">
        <f>IF( (X9349=""),AD9349*1,AD9349*(X9349/100) )</f>
        <v>1019083.27905</v>
      </c>
      <c r="AF9349" s="137">
        <v>50000000</v>
      </c>
      <c r="AG9349" s="137">
        <f>IF((AF9349-AE9349) &gt; 1,0,IF((AF9349-AE9349)&lt;0,AE9349-AF9349,AF9349-AE9349))</f>
        <v>0</v>
      </c>
      <c r="AH9349" s="137">
        <v>0.02</v>
      </c>
    </row>
    <row r="9350" spans="1:34" s="173" customFormat="1" x14ac:dyDescent="0.55000000000000004">
      <c r="A9350" s="122"/>
      <c r="B9350" s="123"/>
      <c r="C9350" s="123"/>
      <c r="D9350" s="135"/>
      <c r="E9350" s="123"/>
      <c r="F9350" s="123"/>
      <c r="G9350" s="123"/>
      <c r="H9350" s="123"/>
      <c r="I9350" s="136"/>
      <c r="J9350" s="123"/>
      <c r="K9350" s="137"/>
      <c r="L9350" s="137" t="s">
        <v>63</v>
      </c>
      <c r="M9350" s="137">
        <f>SUM(M9348:M9349)</f>
        <v>89100</v>
      </c>
      <c r="N9350" s="123"/>
      <c r="O9350" s="108"/>
      <c r="P9350" s="138"/>
      <c r="Q9350" s="108"/>
      <c r="R9350" s="108"/>
      <c r="S9350" s="139"/>
      <c r="T9350" s="123"/>
      <c r="U9350" s="123"/>
      <c r="V9350" s="123"/>
      <c r="W9350" s="137"/>
      <c r="X9350" s="136"/>
      <c r="Y9350" s="137"/>
      <c r="Z9350" s="137"/>
      <c r="AA9350" s="119"/>
      <c r="AB9350" s="119"/>
      <c r="AC9350" s="137"/>
      <c r="AD9350" s="137"/>
      <c r="AE9350" s="137">
        <f>SUM(AE9348:AE9349)</f>
        <v>5757532.6500000004</v>
      </c>
      <c r="AF9350" s="137"/>
      <c r="AG9350" s="137">
        <f>SUM(AG9348:AG9349)</f>
        <v>0</v>
      </c>
      <c r="AH9350" s="137"/>
    </row>
    <row r="9351" spans="1:34" s="173" customFormat="1" x14ac:dyDescent="0.55000000000000004">
      <c r="A9351" s="122" t="s">
        <v>12740</v>
      </c>
      <c r="B9351" s="123">
        <v>4365</v>
      </c>
      <c r="C9351" s="123">
        <v>5733</v>
      </c>
      <c r="D9351" s="135" t="s">
        <v>12741</v>
      </c>
      <c r="E9351" s="123" t="s">
        <v>34</v>
      </c>
      <c r="F9351" s="123">
        <v>21717</v>
      </c>
      <c r="G9351" s="123">
        <v>0</v>
      </c>
      <c r="H9351" s="123">
        <v>0</v>
      </c>
      <c r="I9351" s="136">
        <v>92</v>
      </c>
      <c r="J9351" s="123" t="s">
        <v>35</v>
      </c>
      <c r="K9351" s="137">
        <f>((G9351*400)+(H9351*100))+I9351</f>
        <v>92</v>
      </c>
      <c r="L9351" s="137">
        <v>2425</v>
      </c>
      <c r="M9351" s="137">
        <f>K9351*L9351</f>
        <v>223100</v>
      </c>
      <c r="N9351" s="123">
        <v>1</v>
      </c>
      <c r="O9351" s="108" t="s">
        <v>12738</v>
      </c>
      <c r="P9351" s="138">
        <v>3570800005953</v>
      </c>
      <c r="Q9351" s="108" t="s">
        <v>12739</v>
      </c>
      <c r="R9351" s="108" t="s">
        <v>12742</v>
      </c>
      <c r="S9351" s="139" t="s">
        <v>12743</v>
      </c>
      <c r="T9351" s="123" t="s">
        <v>51</v>
      </c>
      <c r="U9351" s="123" t="s">
        <v>45</v>
      </c>
      <c r="V9351" s="123" t="s">
        <v>52</v>
      </c>
      <c r="W9351" s="137">
        <v>575.4</v>
      </c>
      <c r="X9351" s="136">
        <v>97.8</v>
      </c>
      <c r="Y9351" s="137">
        <v>6750</v>
      </c>
      <c r="Z9351" s="137">
        <f>W9351*Y9351</f>
        <v>3883950</v>
      </c>
      <c r="AA9351" s="119">
        <v>6</v>
      </c>
      <c r="AB9351" s="119">
        <v>6</v>
      </c>
      <c r="AC9351" s="137">
        <f>(Z9351*(100-AB9351))/100</f>
        <v>3650913</v>
      </c>
      <c r="AD9351" s="137">
        <f>IF(AND(AC9351="",M9351=""),0,IF((AC9351=""),M9351, IF( (M9351=""),AC9351,SUM(AC9351:AC9354)+M9351)))</f>
        <v>3954354.8</v>
      </c>
      <c r="AE9351" s="137">
        <f>IF( (X9351=""),AD9351*1,AD9351*(X9351/100) )</f>
        <v>3867358.9943999997</v>
      </c>
      <c r="AF9351" s="137">
        <v>50000000</v>
      </c>
      <c r="AG9351" s="137">
        <f>IF((AF9351-AE9351) &gt; 1,0,IF((AF9351-AE9351)&lt;0,AE9351-AF9351,AF9351-AE9351))</f>
        <v>0</v>
      </c>
      <c r="AH9351" s="137">
        <v>0.02</v>
      </c>
    </row>
    <row r="9352" spans="1:34" s="173" customFormat="1" x14ac:dyDescent="0.55000000000000004">
      <c r="A9352" s="122"/>
      <c r="B9352" s="123"/>
      <c r="C9352" s="123"/>
      <c r="D9352" s="135"/>
      <c r="E9352" s="123"/>
      <c r="F9352" s="123"/>
      <c r="G9352" s="123"/>
      <c r="H9352" s="123"/>
      <c r="I9352" s="136"/>
      <c r="J9352" s="123"/>
      <c r="K9352" s="137"/>
      <c r="L9352" s="137"/>
      <c r="M9352" s="137"/>
      <c r="N9352" s="123">
        <v>2</v>
      </c>
      <c r="O9352" s="108" t="s">
        <v>12738</v>
      </c>
      <c r="P9352" s="138">
        <v>3570800005953</v>
      </c>
      <c r="Q9352" s="108" t="s">
        <v>12739</v>
      </c>
      <c r="R9352" s="108" t="s">
        <v>12742</v>
      </c>
      <c r="S9352" s="139" t="s">
        <v>12744</v>
      </c>
      <c r="T9352" s="123" t="s">
        <v>73</v>
      </c>
      <c r="U9352" s="123" t="s">
        <v>45</v>
      </c>
      <c r="V9352" s="123" t="s">
        <v>52</v>
      </c>
      <c r="W9352" s="137">
        <v>12.95</v>
      </c>
      <c r="X9352" s="136">
        <v>2.2000000000000002</v>
      </c>
      <c r="Y9352" s="137">
        <v>6600</v>
      </c>
      <c r="Z9352" s="137">
        <f>W9352*Y9352</f>
        <v>85470</v>
      </c>
      <c r="AA9352" s="119">
        <v>6</v>
      </c>
      <c r="AB9352" s="119">
        <v>6</v>
      </c>
      <c r="AC9352" s="137">
        <f>(Z9352*(100-AB9352))/100</f>
        <v>80341.8</v>
      </c>
      <c r="AD9352" s="137">
        <f>IF(AND(AC9352="",M9351=""),0,IF((AC9352=""),M9351, IF( (M9351=""),AC9352,SUM(AC9351:AC9354)+M9351)))</f>
        <v>3954354.8</v>
      </c>
      <c r="AE9352" s="137">
        <f>IF( (X9352=""),AD9352*1,AD9352*(X9352/100) )</f>
        <v>86995.805600000007</v>
      </c>
      <c r="AF9352" s="137">
        <v>50000000</v>
      </c>
      <c r="AG9352" s="137">
        <f>IF((AF9352-AE9352) &gt; 1,0,IF((AF9352-AE9352)&lt;0,AE9352-AF9352,AF9352-AE9352))</f>
        <v>0</v>
      </c>
      <c r="AH9352" s="137">
        <v>0.02</v>
      </c>
    </row>
    <row r="9353" spans="1:34" s="173" customFormat="1" x14ac:dyDescent="0.55000000000000004">
      <c r="A9353" s="122"/>
      <c r="B9353" s="123"/>
      <c r="C9353" s="123"/>
      <c r="D9353" s="135"/>
      <c r="E9353" s="123"/>
      <c r="F9353" s="123"/>
      <c r="G9353" s="123"/>
      <c r="H9353" s="123"/>
      <c r="I9353" s="136"/>
      <c r="J9353" s="123"/>
      <c r="K9353" s="137"/>
      <c r="L9353" s="137" t="s">
        <v>63</v>
      </c>
      <c r="M9353" s="137">
        <f>SUM(M9351:M9352)</f>
        <v>223100</v>
      </c>
      <c r="N9353" s="123"/>
      <c r="O9353" s="108"/>
      <c r="P9353" s="138"/>
      <c r="Q9353" s="108"/>
      <c r="R9353" s="108"/>
      <c r="S9353" s="139"/>
      <c r="T9353" s="123"/>
      <c r="U9353" s="123"/>
      <c r="V9353" s="123"/>
      <c r="W9353" s="137"/>
      <c r="X9353" s="136"/>
      <c r="Y9353" s="137"/>
      <c r="Z9353" s="137"/>
      <c r="AA9353" s="119"/>
      <c r="AB9353" s="119"/>
      <c r="AC9353" s="137"/>
      <c r="AD9353" s="137"/>
      <c r="AE9353" s="137">
        <f>SUM(AE9351:AE9352)</f>
        <v>3954354.8</v>
      </c>
      <c r="AF9353" s="137"/>
      <c r="AG9353" s="137">
        <f>SUM(AG9351:AG9352)</f>
        <v>0</v>
      </c>
      <c r="AH9353" s="137"/>
    </row>
    <row r="9354" spans="1:34" s="173" customFormat="1" x14ac:dyDescent="0.55000000000000004">
      <c r="A9354" s="122" t="s">
        <v>12745</v>
      </c>
      <c r="B9354" s="123">
        <v>4366</v>
      </c>
      <c r="C9354" s="123">
        <v>8786</v>
      </c>
      <c r="D9354" s="135" t="s">
        <v>12746</v>
      </c>
      <c r="E9354" s="123" t="s">
        <v>34</v>
      </c>
      <c r="F9354" s="123">
        <v>18648</v>
      </c>
      <c r="G9354" s="123">
        <v>1</v>
      </c>
      <c r="H9354" s="123">
        <v>3</v>
      </c>
      <c r="I9354" s="136">
        <v>95</v>
      </c>
      <c r="J9354" s="123" t="s">
        <v>38</v>
      </c>
      <c r="K9354" s="137">
        <f>((G9354*400)+(H9354*100))+I9354</f>
        <v>795</v>
      </c>
      <c r="L9354" s="137">
        <v>400</v>
      </c>
      <c r="M9354" s="137">
        <f>K9354*L9354</f>
        <v>318000</v>
      </c>
      <c r="N9354" s="123">
        <v>1</v>
      </c>
      <c r="O9354" s="108" t="s">
        <v>12747</v>
      </c>
      <c r="P9354" s="138">
        <v>3100602129820</v>
      </c>
      <c r="Q9354" s="108" t="s">
        <v>12748</v>
      </c>
      <c r="R9354" s="108" t="s">
        <v>12749</v>
      </c>
      <c r="S9354" s="139" t="s">
        <v>12746</v>
      </c>
      <c r="T9354" s="123" t="s">
        <v>51</v>
      </c>
      <c r="U9354" s="123" t="s">
        <v>62</v>
      </c>
      <c r="V9354" s="123"/>
      <c r="W9354" s="137"/>
      <c r="X9354" s="136"/>
      <c r="Y9354" s="137"/>
      <c r="Z9354" s="137"/>
      <c r="AA9354" s="119"/>
      <c r="AB9354" s="119"/>
      <c r="AC9354" s="137"/>
      <c r="AD9354" s="137">
        <f>IF(AND(AC9354="",M9354=""),0,IF((AC9354=""),M9354,IF((M9354=""),AC9354,AC9354+M9354)))</f>
        <v>318000</v>
      </c>
      <c r="AE9354" s="137">
        <f>IF( (X9354=""),AD9354*1,AD9354*(X9354/100) )</f>
        <v>318000</v>
      </c>
      <c r="AF9354" s="137">
        <v>50000000</v>
      </c>
      <c r="AG9354" s="137">
        <f>IF((AF9354-AE9354) &gt; 1,0,IF((AF9354-AE9354)&lt;0,AE9354-AF9354,AF9354-AE9354))</f>
        <v>0</v>
      </c>
      <c r="AH9354" s="137">
        <v>0.01</v>
      </c>
    </row>
    <row r="9355" spans="1:34" s="173" customFormat="1" x14ac:dyDescent="0.55000000000000004">
      <c r="A9355" s="122"/>
      <c r="B9355" s="123"/>
      <c r="C9355" s="123"/>
      <c r="D9355" s="135"/>
      <c r="E9355" s="123"/>
      <c r="F9355" s="123"/>
      <c r="G9355" s="123"/>
      <c r="H9355" s="123"/>
      <c r="I9355" s="136"/>
      <c r="J9355" s="123"/>
      <c r="K9355" s="137"/>
      <c r="L9355" s="137" t="s">
        <v>63</v>
      </c>
      <c r="M9355" s="137">
        <f>SUM(M9354:M9354)</f>
        <v>318000</v>
      </c>
      <c r="N9355" s="123"/>
      <c r="O9355" s="108"/>
      <c r="P9355" s="138"/>
      <c r="Q9355" s="108"/>
      <c r="R9355" s="108"/>
      <c r="S9355" s="139"/>
      <c r="T9355" s="123"/>
      <c r="U9355" s="123"/>
      <c r="V9355" s="123"/>
      <c r="W9355" s="137"/>
      <c r="X9355" s="136"/>
      <c r="Y9355" s="137"/>
      <c r="Z9355" s="137"/>
      <c r="AA9355" s="119"/>
      <c r="AB9355" s="119"/>
      <c r="AC9355" s="137"/>
      <c r="AD9355" s="137"/>
      <c r="AE9355" s="137">
        <f>SUM(AE9354:AE9354)</f>
        <v>318000</v>
      </c>
      <c r="AF9355" s="137"/>
      <c r="AG9355" s="137">
        <f>SUM(AG9354:AG9354)</f>
        <v>0</v>
      </c>
      <c r="AH9355" s="137"/>
    </row>
    <row r="9356" spans="1:34" s="173" customFormat="1" x14ac:dyDescent="0.55000000000000004">
      <c r="A9356" s="122" t="s">
        <v>12752</v>
      </c>
      <c r="B9356" s="123">
        <v>4367</v>
      </c>
      <c r="C9356" s="123">
        <v>7761</v>
      </c>
      <c r="D9356" s="135" t="s">
        <v>12753</v>
      </c>
      <c r="E9356" s="123" t="s">
        <v>34</v>
      </c>
      <c r="F9356" s="123">
        <v>19567</v>
      </c>
      <c r="G9356" s="123">
        <v>0</v>
      </c>
      <c r="H9356" s="123">
        <v>0</v>
      </c>
      <c r="I9356" s="136">
        <v>60</v>
      </c>
      <c r="J9356" s="123" t="s">
        <v>35</v>
      </c>
      <c r="K9356" s="137">
        <f>((G9356*400)+(H9356*100))+I9356</f>
        <v>60</v>
      </c>
      <c r="L9356" s="137">
        <v>375</v>
      </c>
      <c r="M9356" s="137">
        <f>K9356*L9356</f>
        <v>22500</v>
      </c>
      <c r="N9356" s="123">
        <v>1</v>
      </c>
      <c r="O9356" s="108" t="s">
        <v>12750</v>
      </c>
      <c r="P9356" s="138"/>
      <c r="Q9356" s="108" t="s">
        <v>12751</v>
      </c>
      <c r="R9356" s="108" t="s">
        <v>12754</v>
      </c>
      <c r="S9356" s="139" t="s">
        <v>12755</v>
      </c>
      <c r="T9356" s="123" t="s">
        <v>51</v>
      </c>
      <c r="U9356" s="123" t="s">
        <v>227</v>
      </c>
      <c r="V9356" s="123" t="s">
        <v>52</v>
      </c>
      <c r="W9356" s="137">
        <v>729.3</v>
      </c>
      <c r="X9356" s="136">
        <v>100</v>
      </c>
      <c r="Y9356" s="137">
        <v>6750</v>
      </c>
      <c r="Z9356" s="137">
        <f>W9356*Y9356</f>
        <v>4922775</v>
      </c>
      <c r="AA9356" s="119">
        <v>11</v>
      </c>
      <c r="AB9356" s="119">
        <v>34</v>
      </c>
      <c r="AC9356" s="137">
        <f>(Z9356*(100-AB9356))/100</f>
        <v>3249031.5</v>
      </c>
      <c r="AD9356" s="137">
        <f>IF(AND(AC9356="",M9356=""),0,IF((AC9356=""),M9356, IF( (M9356=""),AC9356,SUM(AC9356:AC9357)+M9356)))</f>
        <v>3271531.5</v>
      </c>
      <c r="AE9356" s="137">
        <f>IF( (X9356=""),AD9356*1,AD9356*(X9356/100) )</f>
        <v>3271531.5</v>
      </c>
      <c r="AF9356" s="137">
        <v>50000000</v>
      </c>
      <c r="AG9356" s="137">
        <f>IF((AF9356-AE9356) &gt; 1,0,IF((AF9356-AE9356)&lt;0,AE9356-AF9356,AF9356-AE9356))</f>
        <v>0</v>
      </c>
      <c r="AH9356" s="137">
        <v>0.02</v>
      </c>
    </row>
    <row r="9357" spans="1:34" s="173" customFormat="1" x14ac:dyDescent="0.55000000000000004">
      <c r="A9357" s="122"/>
      <c r="B9357" s="123"/>
      <c r="C9357" s="123"/>
      <c r="D9357" s="135"/>
      <c r="E9357" s="123"/>
      <c r="F9357" s="123"/>
      <c r="G9357" s="123"/>
      <c r="H9357" s="123"/>
      <c r="I9357" s="136"/>
      <c r="J9357" s="123"/>
      <c r="K9357" s="137"/>
      <c r="L9357" s="137" t="s">
        <v>63</v>
      </c>
      <c r="M9357" s="137">
        <f>SUM(M9356:M9356)</f>
        <v>22500</v>
      </c>
      <c r="N9357" s="123"/>
      <c r="O9357" s="108"/>
      <c r="P9357" s="138"/>
      <c r="Q9357" s="108"/>
      <c r="R9357" s="108"/>
      <c r="S9357" s="139"/>
      <c r="T9357" s="123"/>
      <c r="U9357" s="123"/>
      <c r="V9357" s="123"/>
      <c r="W9357" s="137"/>
      <c r="X9357" s="136"/>
      <c r="Y9357" s="137"/>
      <c r="Z9357" s="137"/>
      <c r="AA9357" s="119"/>
      <c r="AB9357" s="119"/>
      <c r="AC9357" s="137"/>
      <c r="AD9357" s="137"/>
      <c r="AE9357" s="137">
        <f>SUM(AE9356:AE9356)</f>
        <v>3271531.5</v>
      </c>
      <c r="AF9357" s="137"/>
      <c r="AG9357" s="137">
        <f>SUM(AG9356:AG9356)</f>
        <v>0</v>
      </c>
      <c r="AH9357" s="137"/>
    </row>
    <row r="9358" spans="1:34" s="173" customFormat="1" x14ac:dyDescent="0.55000000000000004">
      <c r="A9358" s="122" t="s">
        <v>1913</v>
      </c>
      <c r="B9358" s="123">
        <v>4368</v>
      </c>
      <c r="C9358" s="123">
        <v>9086</v>
      </c>
      <c r="D9358" s="135" t="s">
        <v>12756</v>
      </c>
      <c r="E9358" s="123" t="s">
        <v>34</v>
      </c>
      <c r="F9358" s="123">
        <v>19820</v>
      </c>
      <c r="G9358" s="123">
        <v>0</v>
      </c>
      <c r="H9358" s="123">
        <v>1</v>
      </c>
      <c r="I9358" s="136">
        <v>69</v>
      </c>
      <c r="J9358" s="123" t="s">
        <v>35</v>
      </c>
      <c r="K9358" s="137">
        <f>((G9358*400)+(H9358*100))+I9358</f>
        <v>169</v>
      </c>
      <c r="L9358" s="137">
        <v>800</v>
      </c>
      <c r="M9358" s="137">
        <f>K9358*L9358</f>
        <v>135200</v>
      </c>
      <c r="N9358" s="123">
        <v>1</v>
      </c>
      <c r="O9358" s="108" t="s">
        <v>12757</v>
      </c>
      <c r="P9358" s="138"/>
      <c r="Q9358" s="108" t="s">
        <v>12758</v>
      </c>
      <c r="R9358" s="108" t="s">
        <v>12759</v>
      </c>
      <c r="S9358" s="139" t="s">
        <v>12760</v>
      </c>
      <c r="T9358" s="123" t="s">
        <v>51</v>
      </c>
      <c r="U9358" s="123" t="s">
        <v>227</v>
      </c>
      <c r="V9358" s="123" t="s">
        <v>52</v>
      </c>
      <c r="W9358" s="137">
        <v>370.5</v>
      </c>
      <c r="X9358" s="136">
        <v>100</v>
      </c>
      <c r="Y9358" s="137">
        <v>6750</v>
      </c>
      <c r="Z9358" s="137">
        <f>W9358*Y9358</f>
        <v>2500875</v>
      </c>
      <c r="AA9358" s="119">
        <v>11</v>
      </c>
      <c r="AB9358" s="119">
        <v>34</v>
      </c>
      <c r="AC9358" s="137">
        <f>(Z9358*(100-AB9358))/100</f>
        <v>1650577.5</v>
      </c>
      <c r="AD9358" s="137">
        <f>IF(AND(AC9358="",M9358=""),0,IF((AC9358=""),M9358, IF( (M9358=""),AC9358,SUM(AC9358:AC9360)+M9358)))</f>
        <v>1818880.85</v>
      </c>
      <c r="AE9358" s="137">
        <f>IF( (X9358=""),AD9358*1,AD9358*(X9358/100) )</f>
        <v>1818880.85</v>
      </c>
      <c r="AF9358" s="137">
        <v>10000000</v>
      </c>
      <c r="AG9358" s="137">
        <f>IF((AF9358-AE9358) &gt; 1,0,IF((AF9358-AE9358)&lt;0,AE9358-AF9358,AF9358-AE9358))</f>
        <v>0</v>
      </c>
      <c r="AH9358" s="137">
        <v>0.02</v>
      </c>
    </row>
    <row r="9359" spans="1:34" s="173" customFormat="1" x14ac:dyDescent="0.55000000000000004">
      <c r="A9359" s="122"/>
      <c r="B9359" s="123">
        <v>4369</v>
      </c>
      <c r="C9359" s="123">
        <v>9087</v>
      </c>
      <c r="D9359" s="135" t="s">
        <v>12761</v>
      </c>
      <c r="E9359" s="123" t="s">
        <v>34</v>
      </c>
      <c r="F9359" s="123">
        <v>21155</v>
      </c>
      <c r="G9359" s="123">
        <v>0</v>
      </c>
      <c r="H9359" s="123">
        <v>1</v>
      </c>
      <c r="I9359" s="136">
        <v>0</v>
      </c>
      <c r="J9359" s="123" t="s">
        <v>35</v>
      </c>
      <c r="K9359" s="137">
        <f>((G9359*400)+(H9359*100))+I9359</f>
        <v>100</v>
      </c>
      <c r="L9359" s="137">
        <v>800</v>
      </c>
      <c r="M9359" s="137">
        <f>K9359*L9359</f>
        <v>80000</v>
      </c>
      <c r="N9359" s="123">
        <v>1</v>
      </c>
      <c r="O9359" s="108" t="s">
        <v>12757</v>
      </c>
      <c r="P9359" s="138"/>
      <c r="Q9359" s="108" t="s">
        <v>12758</v>
      </c>
      <c r="R9359" s="108" t="s">
        <v>12759</v>
      </c>
      <c r="S9359" s="139" t="s">
        <v>12762</v>
      </c>
      <c r="T9359" s="123" t="s">
        <v>51</v>
      </c>
      <c r="U9359" s="123" t="s">
        <v>74</v>
      </c>
      <c r="V9359" s="123" t="s">
        <v>52</v>
      </c>
      <c r="W9359" s="137">
        <v>70.06</v>
      </c>
      <c r="X9359" s="136">
        <v>63.66</v>
      </c>
      <c r="Y9359" s="137">
        <v>6750</v>
      </c>
      <c r="Z9359" s="137">
        <f>W9359*Y9359</f>
        <v>472905</v>
      </c>
      <c r="AA9359" s="119">
        <v>21</v>
      </c>
      <c r="AB9359" s="119">
        <v>93</v>
      </c>
      <c r="AC9359" s="137">
        <f>(Z9359*(100-AB9359))/100</f>
        <v>33103.35</v>
      </c>
      <c r="AD9359" s="137">
        <f>IF(AND(AC9359="",M9359=""),0,IF((AC9359=""),M9359, IF( (M9359=""),AC9359,SUM(AC9359:AC9362)+M9359)))</f>
        <v>113103.35</v>
      </c>
      <c r="AE9359" s="137">
        <f>IF( (X9359=""),AD9359*1,AD9359*(X9359/100) )</f>
        <v>72001.592609999992</v>
      </c>
      <c r="AF9359" s="137">
        <v>10000000</v>
      </c>
      <c r="AG9359" s="137">
        <f>IF((AF9359-AE9359) &gt; 1,0,IF((AF9359-AE9359)&lt;0,AE9359-AF9359,AF9359-AE9359))</f>
        <v>0</v>
      </c>
      <c r="AH9359" s="137">
        <v>0.02</v>
      </c>
    </row>
    <row r="9360" spans="1:34" s="173" customFormat="1" x14ac:dyDescent="0.55000000000000004">
      <c r="A9360" s="122"/>
      <c r="B9360" s="123"/>
      <c r="C9360" s="123"/>
      <c r="D9360" s="135"/>
      <c r="E9360" s="123"/>
      <c r="F9360" s="123"/>
      <c r="G9360" s="123"/>
      <c r="H9360" s="123"/>
      <c r="I9360" s="136"/>
      <c r="J9360" s="123"/>
      <c r="K9360" s="137"/>
      <c r="L9360" s="137"/>
      <c r="M9360" s="137"/>
      <c r="N9360" s="123">
        <v>2</v>
      </c>
      <c r="O9360" s="108" t="s">
        <v>12757</v>
      </c>
      <c r="P9360" s="138"/>
      <c r="Q9360" s="108" t="s">
        <v>12758</v>
      </c>
      <c r="R9360" s="108" t="s">
        <v>12759</v>
      </c>
      <c r="S9360" s="139" t="s">
        <v>12763</v>
      </c>
      <c r="T9360" s="123" t="s">
        <v>55</v>
      </c>
      <c r="U9360" s="123" t="s">
        <v>45</v>
      </c>
      <c r="V9360" s="123" t="s">
        <v>52</v>
      </c>
      <c r="W9360" s="137">
        <v>40</v>
      </c>
      <c r="X9360" s="136">
        <v>36.340000000000003</v>
      </c>
      <c r="Y9360" s="137">
        <v>0</v>
      </c>
      <c r="Z9360" s="137">
        <f>W9360*Y9360</f>
        <v>0</v>
      </c>
      <c r="AA9360" s="119">
        <v>6</v>
      </c>
      <c r="AB9360" s="119">
        <v>6</v>
      </c>
      <c r="AC9360" s="137">
        <f>(Z9360*(100-AB9360))/100</f>
        <v>0</v>
      </c>
      <c r="AD9360" s="137">
        <f>IF(AND(AC9360="",M9359=""),0,IF((AC9360=""),M9359, IF( (M9359=""),AC9360,SUM(AC9359:AC9362)+M9359)))</f>
        <v>113103.35</v>
      </c>
      <c r="AE9360" s="137">
        <f>IF( (X9360=""),AD9360*1,AD9360*(X9360/100) )</f>
        <v>41101.757390000006</v>
      </c>
      <c r="AF9360" s="137">
        <v>10000000</v>
      </c>
      <c r="AG9360" s="137">
        <f>IF((AF9360-AE9360) &gt; 1,0,IF((AF9360-AE9360)&lt;0,AE9360-AF9360,AF9360-AE9360))</f>
        <v>0</v>
      </c>
      <c r="AH9360" s="137">
        <v>0.02</v>
      </c>
    </row>
    <row r="9361" spans="1:34" s="173" customFormat="1" x14ac:dyDescent="0.55000000000000004">
      <c r="A9361" s="122"/>
      <c r="B9361" s="123"/>
      <c r="C9361" s="123"/>
      <c r="D9361" s="135"/>
      <c r="E9361" s="123"/>
      <c r="F9361" s="123"/>
      <c r="G9361" s="123"/>
      <c r="H9361" s="123"/>
      <c r="I9361" s="136"/>
      <c r="J9361" s="123"/>
      <c r="K9361" s="137"/>
      <c r="L9361" s="137" t="s">
        <v>63</v>
      </c>
      <c r="M9361" s="137">
        <f>SUM(M9358:M9360)</f>
        <v>215200</v>
      </c>
      <c r="N9361" s="123"/>
      <c r="O9361" s="108"/>
      <c r="P9361" s="138"/>
      <c r="Q9361" s="108"/>
      <c r="R9361" s="108"/>
      <c r="S9361" s="139"/>
      <c r="T9361" s="123"/>
      <c r="U9361" s="123"/>
      <c r="V9361" s="123"/>
      <c r="W9361" s="137"/>
      <c r="X9361" s="136"/>
      <c r="Y9361" s="137"/>
      <c r="Z9361" s="137"/>
      <c r="AA9361" s="119"/>
      <c r="AB9361" s="119"/>
      <c r="AC9361" s="137"/>
      <c r="AD9361" s="137"/>
      <c r="AE9361" s="137">
        <f>SUM(AE9358:AE9360)</f>
        <v>1931984.2</v>
      </c>
      <c r="AF9361" s="137"/>
      <c r="AG9361" s="137">
        <f>SUM(AG9358:AG9360)</f>
        <v>0</v>
      </c>
      <c r="AH9361" s="137"/>
    </row>
    <row r="9362" spans="1:34" s="173" customFormat="1" x14ac:dyDescent="0.55000000000000004">
      <c r="A9362" s="122" t="s">
        <v>12764</v>
      </c>
      <c r="B9362" s="123">
        <v>4370</v>
      </c>
      <c r="C9362" s="123">
        <v>10104</v>
      </c>
      <c r="D9362" s="135" t="s">
        <v>894</v>
      </c>
      <c r="E9362" s="123" t="s">
        <v>34</v>
      </c>
      <c r="F9362" s="123">
        <v>26140</v>
      </c>
      <c r="G9362" s="123">
        <v>0</v>
      </c>
      <c r="H9362" s="123">
        <v>0</v>
      </c>
      <c r="I9362" s="136">
        <v>42</v>
      </c>
      <c r="J9362" s="123" t="s">
        <v>38</v>
      </c>
      <c r="K9362" s="137">
        <f>((G9362*400)+(H9362*100))+I9362</f>
        <v>42</v>
      </c>
      <c r="L9362" s="137">
        <v>800</v>
      </c>
      <c r="M9362" s="137">
        <f>K9362*L9362</f>
        <v>33600</v>
      </c>
      <c r="N9362" s="123"/>
      <c r="O9362" s="108"/>
      <c r="P9362" s="138"/>
      <c r="Q9362" s="108"/>
      <c r="R9362" s="108"/>
      <c r="S9362" s="139"/>
      <c r="T9362" s="123"/>
      <c r="U9362" s="123"/>
      <c r="V9362" s="123"/>
      <c r="W9362" s="137"/>
      <c r="X9362" s="136"/>
      <c r="Y9362" s="137"/>
      <c r="Z9362" s="137"/>
      <c r="AA9362" s="119"/>
      <c r="AB9362" s="119"/>
      <c r="AC9362" s="137"/>
      <c r="AD9362" s="137">
        <f>IF(AND(AC9362="",M9362=""),0,IF((AC9362=""),M9362,IF((M9362=""),AC9362,AC9362+M9362)))</f>
        <v>33600</v>
      </c>
      <c r="AE9362" s="137">
        <f>IF( (X9362=""),AD9362*1,AD9362*(X9362/100) )</f>
        <v>33600</v>
      </c>
      <c r="AF9362" s="137">
        <v>50000000</v>
      </c>
      <c r="AG9362" s="137">
        <f>IF((AF9362-AE9362) &gt; 1,0,IF((AF9362-AE9362)&lt;0,AE9362-AF9362,AF9362-AE9362))</f>
        <v>0</v>
      </c>
      <c r="AH9362" s="137">
        <v>0.01</v>
      </c>
    </row>
    <row r="9363" spans="1:34" s="173" customFormat="1" x14ac:dyDescent="0.55000000000000004">
      <c r="A9363" s="122"/>
      <c r="B9363" s="123"/>
      <c r="C9363" s="123"/>
      <c r="D9363" s="135"/>
      <c r="E9363" s="123"/>
      <c r="F9363" s="123"/>
      <c r="G9363" s="123"/>
      <c r="H9363" s="123"/>
      <c r="I9363" s="136"/>
      <c r="J9363" s="123"/>
      <c r="K9363" s="137"/>
      <c r="L9363" s="137" t="s">
        <v>63</v>
      </c>
      <c r="M9363" s="137">
        <f>SUM(M9362:M9362)</f>
        <v>33600</v>
      </c>
      <c r="N9363" s="123"/>
      <c r="O9363" s="108"/>
      <c r="P9363" s="138"/>
      <c r="Q9363" s="108"/>
      <c r="R9363" s="108"/>
      <c r="S9363" s="139"/>
      <c r="T9363" s="123"/>
      <c r="U9363" s="123"/>
      <c r="V9363" s="123"/>
      <c r="W9363" s="137"/>
      <c r="X9363" s="136"/>
      <c r="Y9363" s="137"/>
      <c r="Z9363" s="137"/>
      <c r="AA9363" s="119"/>
      <c r="AB9363" s="119"/>
      <c r="AC9363" s="137"/>
      <c r="AD9363" s="137"/>
      <c r="AE9363" s="137">
        <f>SUM(AE9362:AE9362)</f>
        <v>33600</v>
      </c>
      <c r="AF9363" s="137"/>
      <c r="AG9363" s="137">
        <f>SUM(AG9362:AG9362)</f>
        <v>0</v>
      </c>
      <c r="AH9363" s="137"/>
    </row>
    <row r="9364" spans="1:34" s="173" customFormat="1" x14ac:dyDescent="0.55000000000000004">
      <c r="A9364" s="122" t="s">
        <v>12769</v>
      </c>
      <c r="B9364" s="123">
        <v>4372</v>
      </c>
      <c r="C9364" s="123">
        <v>5480</v>
      </c>
      <c r="D9364" s="135" t="s">
        <v>12770</v>
      </c>
      <c r="E9364" s="123" t="s">
        <v>34</v>
      </c>
      <c r="F9364" s="123">
        <v>17576</v>
      </c>
      <c r="G9364" s="123">
        <v>0</v>
      </c>
      <c r="H9364" s="123">
        <v>0</v>
      </c>
      <c r="I9364" s="136">
        <v>83</v>
      </c>
      <c r="J9364" s="123" t="s">
        <v>35</v>
      </c>
      <c r="K9364" s="137">
        <f>((G9364*400)+(H9364*100))+I9364</f>
        <v>83</v>
      </c>
      <c r="L9364" s="137">
        <v>2425</v>
      </c>
      <c r="M9364" s="137">
        <f>K9364*L9364</f>
        <v>201275</v>
      </c>
      <c r="N9364" s="123">
        <v>1</v>
      </c>
      <c r="O9364" s="108" t="s">
        <v>12767</v>
      </c>
      <c r="P9364" s="138">
        <v>8570873003862</v>
      </c>
      <c r="Q9364" s="108" t="s">
        <v>12768</v>
      </c>
      <c r="R9364" s="108" t="s">
        <v>12771</v>
      </c>
      <c r="S9364" s="139" t="s">
        <v>12772</v>
      </c>
      <c r="T9364" s="123" t="s">
        <v>55</v>
      </c>
      <c r="U9364" s="123" t="s">
        <v>45</v>
      </c>
      <c r="V9364" s="123" t="s">
        <v>52</v>
      </c>
      <c r="W9364" s="137">
        <v>24.5</v>
      </c>
      <c r="X9364" s="136">
        <v>83.05</v>
      </c>
      <c r="Y9364" s="137">
        <v>0</v>
      </c>
      <c r="Z9364" s="137">
        <f t="shared" ref="Z9364:Z9369" si="886">W9364*Y9364</f>
        <v>0</v>
      </c>
      <c r="AA9364" s="119">
        <v>6</v>
      </c>
      <c r="AB9364" s="119">
        <v>6</v>
      </c>
      <c r="AC9364" s="137">
        <f t="shared" ref="AC9364:AC9369" si="887">(Z9364*(100-AB9364))/100</f>
        <v>0</v>
      </c>
      <c r="AD9364" s="137">
        <f>IF(AND(AC9364="",M9364=""),0,IF((AC9364=""),M9364, IF( (M9364=""),AC9364,SUM(AC9364:AC9367)+M9364)))</f>
        <v>462931.05</v>
      </c>
      <c r="AE9364" s="137">
        <f t="shared" ref="AE9364:AE9372" si="888">IF( (X9364=""),AD9364*1,AD9364*(X9364/100) )</f>
        <v>384464.23702499998</v>
      </c>
      <c r="AF9364" s="137">
        <v>50000000</v>
      </c>
      <c r="AG9364" s="137">
        <f t="shared" ref="AG9364:AG9372" si="889">IF((AF9364-AE9364) &gt; 1,0,IF((AF9364-AE9364)&lt;0,AE9364-AF9364,AF9364-AE9364))</f>
        <v>0</v>
      </c>
      <c r="AH9364" s="137">
        <v>0.02</v>
      </c>
    </row>
    <row r="9365" spans="1:34" s="173" customFormat="1" x14ac:dyDescent="0.55000000000000004">
      <c r="A9365" s="122"/>
      <c r="B9365" s="123"/>
      <c r="C9365" s="123"/>
      <c r="D9365" s="135"/>
      <c r="E9365" s="123"/>
      <c r="F9365" s="123"/>
      <c r="G9365" s="123"/>
      <c r="H9365" s="123"/>
      <c r="I9365" s="136"/>
      <c r="J9365" s="123"/>
      <c r="K9365" s="137"/>
      <c r="L9365" s="137"/>
      <c r="M9365" s="137"/>
      <c r="N9365" s="123">
        <v>2</v>
      </c>
      <c r="O9365" s="108" t="s">
        <v>12767</v>
      </c>
      <c r="P9365" s="138">
        <v>8570873003862</v>
      </c>
      <c r="Q9365" s="108" t="s">
        <v>12768</v>
      </c>
      <c r="R9365" s="108" t="s">
        <v>12771</v>
      </c>
      <c r="S9365" s="139" t="s">
        <v>12773</v>
      </c>
      <c r="T9365" s="123" t="s">
        <v>343</v>
      </c>
      <c r="U9365" s="123" t="s">
        <v>45</v>
      </c>
      <c r="V9365" s="123" t="s">
        <v>52</v>
      </c>
      <c r="W9365" s="137">
        <v>5</v>
      </c>
      <c r="X9365" s="136">
        <v>16.95</v>
      </c>
      <c r="Y9365" s="137">
        <v>5600</v>
      </c>
      <c r="Z9365" s="137">
        <f t="shared" si="886"/>
        <v>28000</v>
      </c>
      <c r="AA9365" s="119">
        <v>6</v>
      </c>
      <c r="AB9365" s="119">
        <v>6</v>
      </c>
      <c r="AC9365" s="137">
        <f t="shared" si="887"/>
        <v>26320</v>
      </c>
      <c r="AD9365" s="137">
        <f>IF(AND(AC9365="",M9364=""),0,IF((AC9365=""),M9364, IF( (M9364=""),AC9365,SUM(AC9364:AC9367)+M9364)))</f>
        <v>462931.05</v>
      </c>
      <c r="AE9365" s="137">
        <f t="shared" si="888"/>
        <v>78466.812974999993</v>
      </c>
      <c r="AF9365" s="137">
        <v>50000000</v>
      </c>
      <c r="AG9365" s="137">
        <f t="shared" si="889"/>
        <v>0</v>
      </c>
      <c r="AH9365" s="137">
        <v>0.02</v>
      </c>
    </row>
    <row r="9366" spans="1:34" s="173" customFormat="1" x14ac:dyDescent="0.55000000000000004">
      <c r="A9366" s="122"/>
      <c r="B9366" s="123">
        <v>4373</v>
      </c>
      <c r="C9366" s="123">
        <v>5928</v>
      </c>
      <c r="D9366" s="135" t="s">
        <v>12774</v>
      </c>
      <c r="E9366" s="123" t="s">
        <v>34</v>
      </c>
      <c r="F9366" s="123">
        <v>23772</v>
      </c>
      <c r="G9366" s="123">
        <v>0</v>
      </c>
      <c r="H9366" s="123">
        <v>0</v>
      </c>
      <c r="I9366" s="136">
        <v>41</v>
      </c>
      <c r="J9366" s="123" t="s">
        <v>35</v>
      </c>
      <c r="K9366" s="137">
        <f>((G9366*400)+(H9366*100))+I9366</f>
        <v>41</v>
      </c>
      <c r="L9366" s="137">
        <v>1250</v>
      </c>
      <c r="M9366" s="137">
        <f>K9366*L9366</f>
        <v>51250</v>
      </c>
      <c r="N9366" s="123">
        <v>1</v>
      </c>
      <c r="O9366" s="108" t="s">
        <v>12767</v>
      </c>
      <c r="P9366" s="138">
        <v>8570873003862</v>
      </c>
      <c r="Q9366" s="108" t="s">
        <v>12768</v>
      </c>
      <c r="R9366" s="108" t="s">
        <v>12771</v>
      </c>
      <c r="S9366" s="139" t="s">
        <v>12775</v>
      </c>
      <c r="T9366" s="123" t="s">
        <v>51</v>
      </c>
      <c r="U9366" s="123" t="s">
        <v>45</v>
      </c>
      <c r="V9366" s="123" t="s">
        <v>52</v>
      </c>
      <c r="W9366" s="137">
        <v>23.65</v>
      </c>
      <c r="X9366" s="136">
        <v>59.35</v>
      </c>
      <c r="Y9366" s="137">
        <v>6750</v>
      </c>
      <c r="Z9366" s="137">
        <f t="shared" si="886"/>
        <v>159637.5</v>
      </c>
      <c r="AA9366" s="119">
        <v>6</v>
      </c>
      <c r="AB9366" s="119">
        <v>6</v>
      </c>
      <c r="AC9366" s="137">
        <f t="shared" si="887"/>
        <v>150059.25</v>
      </c>
      <c r="AD9366" s="137">
        <f>IF(AND(AC9366="",M9366=""),0,IF((AC9366=""),M9366, IF( (M9366=""),AC9366,SUM(AC9366:AC9369)+M9366)))</f>
        <v>2130076.4500000002</v>
      </c>
      <c r="AE9366" s="137">
        <f t="shared" si="888"/>
        <v>1264200.3730750002</v>
      </c>
      <c r="AF9366" s="137">
        <v>50000000</v>
      </c>
      <c r="AG9366" s="137">
        <f t="shared" si="889"/>
        <v>0</v>
      </c>
      <c r="AH9366" s="137">
        <v>0.02</v>
      </c>
    </row>
    <row r="9367" spans="1:34" s="173" customFormat="1" x14ac:dyDescent="0.55000000000000004">
      <c r="A9367" s="122"/>
      <c r="B9367" s="123"/>
      <c r="C9367" s="123"/>
      <c r="D9367" s="135"/>
      <c r="E9367" s="123"/>
      <c r="F9367" s="123"/>
      <c r="G9367" s="123"/>
      <c r="H9367" s="123"/>
      <c r="I9367" s="136"/>
      <c r="J9367" s="123"/>
      <c r="K9367" s="137"/>
      <c r="L9367" s="137"/>
      <c r="M9367" s="137"/>
      <c r="N9367" s="123">
        <v>2</v>
      </c>
      <c r="O9367" s="108" t="s">
        <v>12767</v>
      </c>
      <c r="P9367" s="138">
        <v>8570873003862</v>
      </c>
      <c r="Q9367" s="108" t="s">
        <v>12768</v>
      </c>
      <c r="R9367" s="108" t="s">
        <v>12771</v>
      </c>
      <c r="S9367" s="139" t="s">
        <v>12776</v>
      </c>
      <c r="T9367" s="123" t="s">
        <v>343</v>
      </c>
      <c r="U9367" s="123" t="s">
        <v>45</v>
      </c>
      <c r="V9367" s="123" t="s">
        <v>52</v>
      </c>
      <c r="W9367" s="137">
        <v>16.2</v>
      </c>
      <c r="X9367" s="136">
        <v>40.65</v>
      </c>
      <c r="Y9367" s="137">
        <v>5600</v>
      </c>
      <c r="Z9367" s="137">
        <f t="shared" si="886"/>
        <v>90720</v>
      </c>
      <c r="AA9367" s="119">
        <v>6</v>
      </c>
      <c r="AB9367" s="119">
        <v>6</v>
      </c>
      <c r="AC9367" s="137">
        <f t="shared" si="887"/>
        <v>85276.800000000003</v>
      </c>
      <c r="AD9367" s="137">
        <f>IF(AND(AC9367="",M9366=""),0,IF((AC9367=""),M9366, IF( (M9366=""),AC9367,SUM(AC9366:AC9369)+M9366)))</f>
        <v>2130076.4500000002</v>
      </c>
      <c r="AE9367" s="137">
        <f t="shared" si="888"/>
        <v>865876.07692500006</v>
      </c>
      <c r="AF9367" s="137">
        <v>50000000</v>
      </c>
      <c r="AG9367" s="137">
        <f t="shared" si="889"/>
        <v>0</v>
      </c>
      <c r="AH9367" s="137">
        <v>0.02</v>
      </c>
    </row>
    <row r="9368" spans="1:34" s="173" customFormat="1" x14ac:dyDescent="0.55000000000000004">
      <c r="A9368" s="122"/>
      <c r="B9368" s="123">
        <v>4374</v>
      </c>
      <c r="C9368" s="123">
        <v>5938</v>
      </c>
      <c r="D9368" s="135" t="s">
        <v>12777</v>
      </c>
      <c r="E9368" s="123" t="s">
        <v>34</v>
      </c>
      <c r="F9368" s="123">
        <v>23783</v>
      </c>
      <c r="G9368" s="123">
        <v>0</v>
      </c>
      <c r="H9368" s="123">
        <v>0</v>
      </c>
      <c r="I9368" s="136">
        <v>96</v>
      </c>
      <c r="J9368" s="123" t="s">
        <v>35</v>
      </c>
      <c r="K9368" s="137">
        <f>((G9368*400)+(H9368*100))+I9368</f>
        <v>96</v>
      </c>
      <c r="L9368" s="137">
        <v>1250</v>
      </c>
      <c r="M9368" s="137">
        <f>K9368*L9368</f>
        <v>120000</v>
      </c>
      <c r="N9368" s="123">
        <v>1</v>
      </c>
      <c r="O9368" s="108" t="s">
        <v>12767</v>
      </c>
      <c r="P9368" s="138">
        <v>8570873003862</v>
      </c>
      <c r="Q9368" s="108" t="s">
        <v>12768</v>
      </c>
      <c r="R9368" s="108" t="s">
        <v>12771</v>
      </c>
      <c r="S9368" s="139" t="s">
        <v>12778</v>
      </c>
      <c r="T9368" s="123" t="s">
        <v>51</v>
      </c>
      <c r="U9368" s="123" t="s">
        <v>45</v>
      </c>
      <c r="V9368" s="123" t="s">
        <v>52</v>
      </c>
      <c r="W9368" s="137">
        <v>268.64</v>
      </c>
      <c r="X9368" s="136">
        <v>91.05</v>
      </c>
      <c r="Y9368" s="137">
        <v>6750</v>
      </c>
      <c r="Z9368" s="137">
        <f t="shared" si="886"/>
        <v>1813320</v>
      </c>
      <c r="AA9368" s="119">
        <v>6</v>
      </c>
      <c r="AB9368" s="119">
        <v>6</v>
      </c>
      <c r="AC9368" s="137">
        <f t="shared" si="887"/>
        <v>1704520.8</v>
      </c>
      <c r="AD9368" s="137">
        <f>IF(AND(AC9368="",M9368=""),0,IF((AC9368=""),M9368, IF( (M9368=""),AC9368,SUM(AC9368:AC9372)+M9368)))</f>
        <v>2681358.9750000001</v>
      </c>
      <c r="AE9368" s="137">
        <f t="shared" si="888"/>
        <v>2441377.3467374998</v>
      </c>
      <c r="AF9368" s="137">
        <v>50000000</v>
      </c>
      <c r="AG9368" s="137">
        <f t="shared" si="889"/>
        <v>0</v>
      </c>
      <c r="AH9368" s="137">
        <v>0.02</v>
      </c>
    </row>
    <row r="9369" spans="1:34" s="173" customFormat="1" x14ac:dyDescent="0.55000000000000004">
      <c r="A9369" s="122"/>
      <c r="B9369" s="123"/>
      <c r="C9369" s="123"/>
      <c r="D9369" s="135"/>
      <c r="E9369" s="123"/>
      <c r="F9369" s="123"/>
      <c r="G9369" s="123"/>
      <c r="H9369" s="123"/>
      <c r="I9369" s="136"/>
      <c r="J9369" s="123"/>
      <c r="K9369" s="137"/>
      <c r="L9369" s="137"/>
      <c r="M9369" s="137"/>
      <c r="N9369" s="123">
        <v>2</v>
      </c>
      <c r="O9369" s="108" t="s">
        <v>12767</v>
      </c>
      <c r="P9369" s="138">
        <v>8570873003862</v>
      </c>
      <c r="Q9369" s="108" t="s">
        <v>12768</v>
      </c>
      <c r="R9369" s="108" t="s">
        <v>12771</v>
      </c>
      <c r="S9369" s="139" t="s">
        <v>12779</v>
      </c>
      <c r="T9369" s="123" t="s">
        <v>343</v>
      </c>
      <c r="U9369" s="123" t="s">
        <v>45</v>
      </c>
      <c r="V9369" s="123" t="s">
        <v>52</v>
      </c>
      <c r="W9369" s="137">
        <v>26.4</v>
      </c>
      <c r="X9369" s="136">
        <v>8.9499999999999993</v>
      </c>
      <c r="Y9369" s="137">
        <v>5600</v>
      </c>
      <c r="Z9369" s="137">
        <f t="shared" si="886"/>
        <v>147840</v>
      </c>
      <c r="AA9369" s="119">
        <v>6</v>
      </c>
      <c r="AB9369" s="119">
        <v>6</v>
      </c>
      <c r="AC9369" s="137">
        <f t="shared" si="887"/>
        <v>138969.60000000001</v>
      </c>
      <c r="AD9369" s="137">
        <f>IF(AND(AC9369="",M9368=""),0,IF((AC9369=""),M9368, IF( (M9368=""),AC9369,SUM(AC9368:AC9372)+M9368)))</f>
        <v>2681358.9750000001</v>
      </c>
      <c r="AE9369" s="137">
        <f t="shared" si="888"/>
        <v>239981.62826249999</v>
      </c>
      <c r="AF9369" s="137">
        <v>50000000</v>
      </c>
      <c r="AG9369" s="137">
        <f t="shared" si="889"/>
        <v>0</v>
      </c>
      <c r="AH9369" s="137">
        <v>0.02</v>
      </c>
    </row>
    <row r="9370" spans="1:34" s="173" customFormat="1" x14ac:dyDescent="0.55000000000000004">
      <c r="A9370" s="122"/>
      <c r="B9370" s="123">
        <v>4375</v>
      </c>
      <c r="C9370" s="123">
        <v>5970</v>
      </c>
      <c r="D9370" s="135" t="s">
        <v>12780</v>
      </c>
      <c r="E9370" s="123" t="s">
        <v>34</v>
      </c>
      <c r="F9370" s="123">
        <v>23799</v>
      </c>
      <c r="G9370" s="123">
        <v>0</v>
      </c>
      <c r="H9370" s="123">
        <v>1</v>
      </c>
      <c r="I9370" s="136">
        <v>3</v>
      </c>
      <c r="J9370" s="123" t="s">
        <v>38</v>
      </c>
      <c r="K9370" s="137">
        <f>((G9370*400)+(H9370*100))+I9370</f>
        <v>103</v>
      </c>
      <c r="L9370" s="137">
        <v>450</v>
      </c>
      <c r="M9370" s="137">
        <f>K9370*L9370</f>
        <v>46350</v>
      </c>
      <c r="N9370" s="123"/>
      <c r="O9370" s="108"/>
      <c r="P9370" s="138"/>
      <c r="Q9370" s="108"/>
      <c r="R9370" s="108"/>
      <c r="S9370" s="139"/>
      <c r="T9370" s="123"/>
      <c r="U9370" s="123"/>
      <c r="V9370" s="123"/>
      <c r="W9370" s="137"/>
      <c r="X9370" s="136"/>
      <c r="Y9370" s="137"/>
      <c r="Z9370" s="137"/>
      <c r="AA9370" s="119"/>
      <c r="AB9370" s="119"/>
      <c r="AC9370" s="137"/>
      <c r="AD9370" s="137">
        <f>IF(AND(AC9370="",M9370=""),0,IF((AC9370=""),M9370,IF((M9370=""),AC9370,AC9370+M9370)))</f>
        <v>46350</v>
      </c>
      <c r="AE9370" s="137">
        <f t="shared" si="888"/>
        <v>46350</v>
      </c>
      <c r="AF9370" s="137">
        <v>50000000</v>
      </c>
      <c r="AG9370" s="137">
        <f t="shared" si="889"/>
        <v>0</v>
      </c>
      <c r="AH9370" s="137">
        <v>0.01</v>
      </c>
    </row>
    <row r="9371" spans="1:34" s="173" customFormat="1" x14ac:dyDescent="0.55000000000000004">
      <c r="A9371" s="122"/>
      <c r="B9371" s="123">
        <v>4376</v>
      </c>
      <c r="C9371" s="123">
        <v>6017</v>
      </c>
      <c r="D9371" s="135" t="s">
        <v>12781</v>
      </c>
      <c r="E9371" s="123" t="s">
        <v>34</v>
      </c>
      <c r="F9371" s="123">
        <v>23869</v>
      </c>
      <c r="G9371" s="123">
        <v>0</v>
      </c>
      <c r="H9371" s="123">
        <v>0</v>
      </c>
      <c r="I9371" s="136">
        <v>50</v>
      </c>
      <c r="J9371" s="123" t="s">
        <v>35</v>
      </c>
      <c r="K9371" s="137">
        <f>((G9371*400)+(H9371*100))+I9371</f>
        <v>50</v>
      </c>
      <c r="L9371" s="137">
        <v>625</v>
      </c>
      <c r="M9371" s="137">
        <f>K9371*L9371</f>
        <v>31250</v>
      </c>
      <c r="N9371" s="123">
        <v>1</v>
      </c>
      <c r="O9371" s="108" t="s">
        <v>12767</v>
      </c>
      <c r="P9371" s="138">
        <v>8570873003862</v>
      </c>
      <c r="Q9371" s="108" t="s">
        <v>12768</v>
      </c>
      <c r="R9371" s="108" t="s">
        <v>12771</v>
      </c>
      <c r="S9371" s="139" t="s">
        <v>12782</v>
      </c>
      <c r="T9371" s="123" t="s">
        <v>51</v>
      </c>
      <c r="U9371" s="123" t="s">
        <v>45</v>
      </c>
      <c r="V9371" s="123" t="s">
        <v>52</v>
      </c>
      <c r="W9371" s="137">
        <v>66.03</v>
      </c>
      <c r="X9371" s="136">
        <v>59.62</v>
      </c>
      <c r="Y9371" s="137">
        <v>6750</v>
      </c>
      <c r="Z9371" s="137">
        <f>W9371*Y9371</f>
        <v>445702.5</v>
      </c>
      <c r="AA9371" s="119">
        <v>6</v>
      </c>
      <c r="AB9371" s="119">
        <v>6</v>
      </c>
      <c r="AC9371" s="137">
        <f>(Z9371*(100-AB9371))/100</f>
        <v>418960.35</v>
      </c>
      <c r="AD9371" s="137">
        <f>IF(AND(AC9371="",M9371=""),0,IF((AC9371=""),M9371, IF( (M9371=""),AC9371,SUM(AC9371:AC9373)+M9371)))</f>
        <v>749118.57499999995</v>
      </c>
      <c r="AE9371" s="137">
        <f t="shared" si="888"/>
        <v>446624.49441499996</v>
      </c>
      <c r="AF9371" s="137">
        <v>50000000</v>
      </c>
      <c r="AG9371" s="137">
        <f t="shared" si="889"/>
        <v>0</v>
      </c>
      <c r="AH9371" s="137">
        <v>0.02</v>
      </c>
    </row>
    <row r="9372" spans="1:34" s="173" customFormat="1" x14ac:dyDescent="0.55000000000000004">
      <c r="A9372" s="122"/>
      <c r="B9372" s="123"/>
      <c r="C9372" s="123"/>
      <c r="D9372" s="135"/>
      <c r="E9372" s="123"/>
      <c r="F9372" s="123"/>
      <c r="G9372" s="123"/>
      <c r="H9372" s="123"/>
      <c r="I9372" s="136"/>
      <c r="J9372" s="123"/>
      <c r="K9372" s="137"/>
      <c r="L9372" s="137"/>
      <c r="M9372" s="137"/>
      <c r="N9372" s="123">
        <v>2</v>
      </c>
      <c r="O9372" s="108" t="s">
        <v>12767</v>
      </c>
      <c r="P9372" s="138">
        <v>8570873003862</v>
      </c>
      <c r="Q9372" s="108" t="s">
        <v>12768</v>
      </c>
      <c r="R9372" s="108" t="s">
        <v>12771</v>
      </c>
      <c r="S9372" s="139" t="s">
        <v>12782</v>
      </c>
      <c r="T9372" s="123" t="s">
        <v>51</v>
      </c>
      <c r="U9372" s="123" t="s">
        <v>45</v>
      </c>
      <c r="V9372" s="123" t="s">
        <v>52</v>
      </c>
      <c r="W9372" s="137">
        <v>44.73</v>
      </c>
      <c r="X9372" s="136">
        <v>40.380000000000003</v>
      </c>
      <c r="Y9372" s="137">
        <v>6750</v>
      </c>
      <c r="Z9372" s="137">
        <f>W9372*Y9372</f>
        <v>301927.5</v>
      </c>
      <c r="AA9372" s="119">
        <v>1</v>
      </c>
      <c r="AB9372" s="119">
        <v>1</v>
      </c>
      <c r="AC9372" s="137">
        <f>(Z9372*(100-AB9372))/100</f>
        <v>298908.22499999998</v>
      </c>
      <c r="AD9372" s="137">
        <f>IF(AND(AC9372="",M9371=""),0,IF((AC9372=""),M9371, IF( (M9371=""),AC9372,SUM(AC9371:AC9373)+M9371)))</f>
        <v>749118.57499999995</v>
      </c>
      <c r="AE9372" s="137">
        <f t="shared" si="888"/>
        <v>302494.08058499999</v>
      </c>
      <c r="AF9372" s="137">
        <v>50000000</v>
      </c>
      <c r="AG9372" s="137">
        <f t="shared" si="889"/>
        <v>0</v>
      </c>
      <c r="AH9372" s="137">
        <v>0.02</v>
      </c>
    </row>
    <row r="9373" spans="1:34" s="173" customFormat="1" x14ac:dyDescent="0.55000000000000004">
      <c r="A9373" s="122"/>
      <c r="B9373" s="123"/>
      <c r="C9373" s="123"/>
      <c r="D9373" s="135"/>
      <c r="E9373" s="123"/>
      <c r="F9373" s="123"/>
      <c r="G9373" s="123"/>
      <c r="H9373" s="123"/>
      <c r="I9373" s="136"/>
      <c r="J9373" s="123"/>
      <c r="K9373" s="137"/>
      <c r="L9373" s="137" t="s">
        <v>63</v>
      </c>
      <c r="M9373" s="137">
        <f>SUM(M9364:M9372)</f>
        <v>450125</v>
      </c>
      <c r="N9373" s="123"/>
      <c r="O9373" s="108"/>
      <c r="P9373" s="138"/>
      <c r="Q9373" s="108"/>
      <c r="R9373" s="108"/>
      <c r="S9373" s="139"/>
      <c r="T9373" s="123"/>
      <c r="U9373" s="123"/>
      <c r="V9373" s="123"/>
      <c r="W9373" s="137"/>
      <c r="X9373" s="136"/>
      <c r="Y9373" s="137"/>
      <c r="Z9373" s="137"/>
      <c r="AA9373" s="119"/>
      <c r="AB9373" s="119"/>
      <c r="AC9373" s="137"/>
      <c r="AD9373" s="137"/>
      <c r="AE9373" s="137">
        <f>SUM(AE9364:AE9372)</f>
        <v>6069835.0500000007</v>
      </c>
      <c r="AF9373" s="137"/>
      <c r="AG9373" s="137">
        <f>SUM(AG9364:AG9372)</f>
        <v>0</v>
      </c>
      <c r="AH9373" s="137"/>
    </row>
    <row r="9374" spans="1:34" s="173" customFormat="1" x14ac:dyDescent="0.55000000000000004">
      <c r="A9374" s="122" t="s">
        <v>5402</v>
      </c>
      <c r="B9374" s="123">
        <v>4377</v>
      </c>
      <c r="C9374" s="123">
        <v>5947</v>
      </c>
      <c r="D9374" s="135" t="s">
        <v>12785</v>
      </c>
      <c r="E9374" s="123" t="s">
        <v>37</v>
      </c>
      <c r="F9374" s="123">
        <v>5270</v>
      </c>
      <c r="G9374" s="123">
        <v>6</v>
      </c>
      <c r="H9374" s="123">
        <v>0</v>
      </c>
      <c r="I9374" s="136">
        <v>35</v>
      </c>
      <c r="J9374" s="123" t="s">
        <v>35</v>
      </c>
      <c r="K9374" s="137">
        <f>((G9374*400)+(H9374*100))+I9374</f>
        <v>2435</v>
      </c>
      <c r="L9374" s="137">
        <v>400</v>
      </c>
      <c r="M9374" s="137">
        <f>K9374*L9374</f>
        <v>974000</v>
      </c>
      <c r="N9374" s="123">
        <v>1</v>
      </c>
      <c r="O9374" s="108" t="s">
        <v>12783</v>
      </c>
      <c r="P9374" s="138">
        <v>3101402212104</v>
      </c>
      <c r="Q9374" s="108" t="s">
        <v>12784</v>
      </c>
      <c r="R9374" s="108" t="s">
        <v>5404</v>
      </c>
      <c r="S9374" s="139"/>
      <c r="T9374" s="123" t="s">
        <v>51</v>
      </c>
      <c r="U9374" s="123" t="s">
        <v>45</v>
      </c>
      <c r="V9374" s="123" t="s">
        <v>52</v>
      </c>
      <c r="W9374" s="137">
        <v>265.68</v>
      </c>
      <c r="X9374" s="136">
        <v>71.27</v>
      </c>
      <c r="Y9374" s="137">
        <v>6750</v>
      </c>
      <c r="Z9374" s="137">
        <f>W9374*Y9374</f>
        <v>1793340</v>
      </c>
      <c r="AA9374" s="119">
        <v>12</v>
      </c>
      <c r="AB9374" s="119">
        <v>14</v>
      </c>
      <c r="AC9374" s="137">
        <f>(Z9374*(100-AB9374))/100</f>
        <v>1542272.4</v>
      </c>
      <c r="AD9374" s="137">
        <f>IF(AND(AC9374="",M9374=""),0,IF((AC9374=""),M9374, IF( (M9374=""),AC9374,SUM(AC9374:AC9376)+M9374)))</f>
        <v>3137987.9</v>
      </c>
      <c r="AE9374" s="137">
        <f>IF( (X9374=""),AD9374*1,AD9374*(X9374/100) )</f>
        <v>2236443.97633</v>
      </c>
      <c r="AF9374" s="137">
        <v>10000000</v>
      </c>
      <c r="AG9374" s="137">
        <v>974000</v>
      </c>
      <c r="AH9374" s="137">
        <v>0.02</v>
      </c>
    </row>
    <row r="9375" spans="1:34" s="173" customFormat="1" x14ac:dyDescent="0.55000000000000004">
      <c r="A9375" s="122"/>
      <c r="B9375" s="123"/>
      <c r="C9375" s="123"/>
      <c r="D9375" s="135"/>
      <c r="E9375" s="123"/>
      <c r="F9375" s="123"/>
      <c r="G9375" s="123"/>
      <c r="H9375" s="123"/>
      <c r="I9375" s="136"/>
      <c r="J9375" s="123"/>
      <c r="K9375" s="137"/>
      <c r="L9375" s="137"/>
      <c r="M9375" s="137"/>
      <c r="N9375" s="123">
        <v>2</v>
      </c>
      <c r="O9375" s="108" t="s">
        <v>12783</v>
      </c>
      <c r="P9375" s="138">
        <v>3101402212104</v>
      </c>
      <c r="Q9375" s="108" t="s">
        <v>12784</v>
      </c>
      <c r="R9375" s="108" t="s">
        <v>5404</v>
      </c>
      <c r="S9375" s="139" t="s">
        <v>12786</v>
      </c>
      <c r="T9375" s="123" t="s">
        <v>51</v>
      </c>
      <c r="U9375" s="123" t="s">
        <v>45</v>
      </c>
      <c r="V9375" s="123" t="s">
        <v>52</v>
      </c>
      <c r="W9375" s="137">
        <v>107.1</v>
      </c>
      <c r="X9375" s="136">
        <v>28.73</v>
      </c>
      <c r="Y9375" s="137">
        <v>6750</v>
      </c>
      <c r="Z9375" s="137">
        <f>W9375*Y9375</f>
        <v>722925</v>
      </c>
      <c r="AA9375" s="119">
        <v>12</v>
      </c>
      <c r="AB9375" s="119">
        <v>14</v>
      </c>
      <c r="AC9375" s="137">
        <f>(Z9375*(100-AB9375))/100</f>
        <v>621715.5</v>
      </c>
      <c r="AD9375" s="137">
        <f>IF(AND(AC9375="",M9374=""),0,IF((AC9375=""),M9374, IF( (M9374=""),AC9375,SUM(AC9374:AC9376)+M9374)))</f>
        <v>3137987.9</v>
      </c>
      <c r="AE9375" s="137">
        <f>IF( (X9375=""),AD9375*1,AD9375*(X9375/100) )</f>
        <v>901543.92366999993</v>
      </c>
      <c r="AF9375" s="137">
        <v>10000000</v>
      </c>
      <c r="AG9375" s="137">
        <f>IF((AF9375-AE9375) &gt; 1,0,IF((AF9375-AE9375)&lt;0,AE9375-AF9375,AF9375-AE9375))</f>
        <v>0</v>
      </c>
      <c r="AH9375" s="137">
        <v>0.02</v>
      </c>
    </row>
    <row r="9376" spans="1:34" s="173" customFormat="1" x14ac:dyDescent="0.55000000000000004">
      <c r="A9376" s="122"/>
      <c r="B9376" s="123"/>
      <c r="C9376" s="123"/>
      <c r="D9376" s="135"/>
      <c r="E9376" s="123"/>
      <c r="F9376" s="123"/>
      <c r="G9376" s="123"/>
      <c r="H9376" s="123"/>
      <c r="I9376" s="136"/>
      <c r="J9376" s="123"/>
      <c r="K9376" s="137"/>
      <c r="L9376" s="137" t="s">
        <v>63</v>
      </c>
      <c r="M9376" s="137">
        <f>SUM(M9374:M9375)</f>
        <v>974000</v>
      </c>
      <c r="N9376" s="123"/>
      <c r="O9376" s="108"/>
      <c r="P9376" s="138"/>
      <c r="Q9376" s="108"/>
      <c r="R9376" s="108"/>
      <c r="S9376" s="139"/>
      <c r="T9376" s="123"/>
      <c r="U9376" s="123"/>
      <c r="V9376" s="123"/>
      <c r="W9376" s="137"/>
      <c r="X9376" s="136"/>
      <c r="Y9376" s="137"/>
      <c r="Z9376" s="137"/>
      <c r="AA9376" s="119"/>
      <c r="AB9376" s="119"/>
      <c r="AC9376" s="137"/>
      <c r="AD9376" s="137"/>
      <c r="AE9376" s="137">
        <f>SUM(AE9374:AE9375)</f>
        <v>3137987.9</v>
      </c>
      <c r="AF9376" s="137"/>
      <c r="AG9376" s="137">
        <f>SUM(AG9374:AG9375)</f>
        <v>974000</v>
      </c>
      <c r="AH9376" s="137"/>
    </row>
    <row r="9377" spans="1:34" s="173" customFormat="1" x14ac:dyDescent="0.55000000000000004">
      <c r="A9377" s="122" t="s">
        <v>12789</v>
      </c>
      <c r="B9377" s="123">
        <v>4378</v>
      </c>
      <c r="C9377" s="123">
        <v>8481</v>
      </c>
      <c r="D9377" s="135" t="s">
        <v>12790</v>
      </c>
      <c r="E9377" s="123" t="s">
        <v>34</v>
      </c>
      <c r="F9377" s="123">
        <v>21806</v>
      </c>
      <c r="G9377" s="123">
        <v>1</v>
      </c>
      <c r="H9377" s="123">
        <v>1</v>
      </c>
      <c r="I9377" s="136">
        <v>82</v>
      </c>
      <c r="J9377" s="123" t="s">
        <v>35</v>
      </c>
      <c r="K9377" s="137">
        <f>((G9377*400)+(H9377*100))+I9377</f>
        <v>582</v>
      </c>
      <c r="L9377" s="137">
        <v>600</v>
      </c>
      <c r="M9377" s="137">
        <f>K9377*L9377</f>
        <v>349200</v>
      </c>
      <c r="N9377" s="123">
        <v>1</v>
      </c>
      <c r="O9377" s="108" t="s">
        <v>12787</v>
      </c>
      <c r="P9377" s="138">
        <v>3570800350758</v>
      </c>
      <c r="Q9377" s="108" t="s">
        <v>12788</v>
      </c>
      <c r="R9377" s="108" t="s">
        <v>12791</v>
      </c>
      <c r="S9377" s="139" t="s">
        <v>12792</v>
      </c>
      <c r="T9377" s="123" t="s">
        <v>51</v>
      </c>
      <c r="U9377" s="123" t="s">
        <v>227</v>
      </c>
      <c r="V9377" s="123" t="s">
        <v>52</v>
      </c>
      <c r="W9377" s="137">
        <v>432</v>
      </c>
      <c r="X9377" s="136">
        <v>100</v>
      </c>
      <c r="Y9377" s="137">
        <v>6750</v>
      </c>
      <c r="Z9377" s="137">
        <f>W9377*Y9377</f>
        <v>2916000</v>
      </c>
      <c r="AA9377" s="119">
        <v>11</v>
      </c>
      <c r="AB9377" s="119">
        <v>34</v>
      </c>
      <c r="AC9377" s="137">
        <f>(Z9377*(100-AB9377))/100</f>
        <v>1924560</v>
      </c>
      <c r="AD9377" s="137">
        <f>IF(AND(AC9377="",M9377=""),0,IF((AC9377=""),M9377, IF( (M9377=""),AC9377,SUM(AC9377:AC9379)+M9377)))</f>
        <v>2273760</v>
      </c>
      <c r="AE9377" s="137">
        <f>IF( (X9377=""),AD9377*1,AD9377*(X9377/100) )</f>
        <v>2273760</v>
      </c>
      <c r="AF9377" s="137">
        <v>50000000</v>
      </c>
      <c r="AG9377" s="137">
        <f>IF((AF9377-AE9377) &gt; 1,0,IF((AF9377-AE9377)&lt;0,AE9377-AF9377,AF9377-AE9377))</f>
        <v>0</v>
      </c>
      <c r="AH9377" s="137">
        <v>0.02</v>
      </c>
    </row>
    <row r="9378" spans="1:34" s="173" customFormat="1" x14ac:dyDescent="0.55000000000000004">
      <c r="A9378" s="122"/>
      <c r="B9378" s="123"/>
      <c r="C9378" s="123"/>
      <c r="D9378" s="135"/>
      <c r="E9378" s="123"/>
      <c r="F9378" s="123"/>
      <c r="G9378" s="123"/>
      <c r="H9378" s="123"/>
      <c r="I9378" s="136"/>
      <c r="J9378" s="123"/>
      <c r="K9378" s="137"/>
      <c r="L9378" s="137" t="s">
        <v>63</v>
      </c>
      <c r="M9378" s="137">
        <f>SUM(M9377:M9377)</f>
        <v>349200</v>
      </c>
      <c r="N9378" s="123"/>
      <c r="O9378" s="108"/>
      <c r="P9378" s="138"/>
      <c r="Q9378" s="108"/>
      <c r="R9378" s="108"/>
      <c r="S9378" s="139"/>
      <c r="T9378" s="123"/>
      <c r="U9378" s="123"/>
      <c r="V9378" s="123"/>
      <c r="W9378" s="137"/>
      <c r="X9378" s="136"/>
      <c r="Y9378" s="137"/>
      <c r="Z9378" s="137"/>
      <c r="AA9378" s="119"/>
      <c r="AB9378" s="119"/>
      <c r="AC9378" s="137"/>
      <c r="AD9378" s="137"/>
      <c r="AE9378" s="137">
        <f>SUM(AE9377:AE9377)</f>
        <v>2273760</v>
      </c>
      <c r="AF9378" s="137"/>
      <c r="AG9378" s="137">
        <f>SUM(AG9377:AG9377)</f>
        <v>0</v>
      </c>
      <c r="AH9378" s="137"/>
    </row>
    <row r="9379" spans="1:34" s="173" customFormat="1" x14ac:dyDescent="0.55000000000000004">
      <c r="A9379" s="122" t="s">
        <v>5402</v>
      </c>
      <c r="B9379" s="123">
        <v>4379</v>
      </c>
      <c r="C9379" s="123">
        <v>5949</v>
      </c>
      <c r="D9379" s="135" t="s">
        <v>12793</v>
      </c>
      <c r="E9379" s="123" t="s">
        <v>34</v>
      </c>
      <c r="F9379" s="123">
        <v>23720</v>
      </c>
      <c r="G9379" s="123">
        <v>0</v>
      </c>
      <c r="H9379" s="123">
        <v>0</v>
      </c>
      <c r="I9379" s="136">
        <v>54</v>
      </c>
      <c r="J9379" s="123" t="s">
        <v>38</v>
      </c>
      <c r="K9379" s="137">
        <f>((G9379*400)+(H9379*100))+I9379</f>
        <v>54</v>
      </c>
      <c r="L9379" s="137">
        <v>225</v>
      </c>
      <c r="M9379" s="137">
        <f>K9379*L9379</f>
        <v>12150</v>
      </c>
      <c r="N9379" s="123"/>
      <c r="O9379" s="108"/>
      <c r="P9379" s="138"/>
      <c r="Q9379" s="108"/>
      <c r="R9379" s="108"/>
      <c r="S9379" s="139"/>
      <c r="T9379" s="123"/>
      <c r="U9379" s="123"/>
      <c r="V9379" s="123"/>
      <c r="W9379" s="137"/>
      <c r="X9379" s="136"/>
      <c r="Y9379" s="137"/>
      <c r="Z9379" s="137"/>
      <c r="AA9379" s="119"/>
      <c r="AB9379" s="119"/>
      <c r="AC9379" s="137"/>
      <c r="AD9379" s="137">
        <f>IF(AND(AC9379="",M9379=""),0,IF((AC9379=""),M9379,IF((M9379=""),AC9379,AC9379+M9379)))</f>
        <v>12150</v>
      </c>
      <c r="AE9379" s="137">
        <f>IF( (X9379=""),AD9379*1,AD9379*(X9379/100) )</f>
        <v>12150</v>
      </c>
      <c r="AF9379" s="137">
        <v>50000000</v>
      </c>
      <c r="AG9379" s="137">
        <f>IF((AF9379-AE9379) &gt; 1,0,IF((AF9379-AE9379)&lt;0,AE9379-AF9379,AF9379-AE9379))</f>
        <v>0</v>
      </c>
      <c r="AH9379" s="137">
        <v>0.01</v>
      </c>
    </row>
    <row r="9380" spans="1:34" s="173" customFormat="1" x14ac:dyDescent="0.55000000000000004">
      <c r="A9380" s="122"/>
      <c r="B9380" s="123">
        <v>4380</v>
      </c>
      <c r="C9380" s="123">
        <v>5984</v>
      </c>
      <c r="D9380" s="135" t="s">
        <v>12794</v>
      </c>
      <c r="E9380" s="123" t="s">
        <v>34</v>
      </c>
      <c r="F9380" s="123">
        <v>23735</v>
      </c>
      <c r="G9380" s="123">
        <v>3</v>
      </c>
      <c r="H9380" s="123">
        <v>0</v>
      </c>
      <c r="I9380" s="136">
        <v>91</v>
      </c>
      <c r="J9380" s="123" t="s">
        <v>38</v>
      </c>
      <c r="K9380" s="137">
        <f>((G9380*400)+(H9380*100))+I9380</f>
        <v>1291</v>
      </c>
      <c r="L9380" s="137">
        <v>450</v>
      </c>
      <c r="M9380" s="137">
        <f>K9380*L9380</f>
        <v>580950</v>
      </c>
      <c r="N9380" s="123"/>
      <c r="O9380" s="108"/>
      <c r="P9380" s="138"/>
      <c r="Q9380" s="108"/>
      <c r="R9380" s="108"/>
      <c r="S9380" s="139"/>
      <c r="T9380" s="123"/>
      <c r="U9380" s="123"/>
      <c r="V9380" s="123"/>
      <c r="W9380" s="137"/>
      <c r="X9380" s="136"/>
      <c r="Y9380" s="137"/>
      <c r="Z9380" s="137"/>
      <c r="AA9380" s="119"/>
      <c r="AB9380" s="119"/>
      <c r="AC9380" s="137"/>
      <c r="AD9380" s="137">
        <f>IF(AND(AC9380="",M9380=""),0,IF((AC9380=""),M9380,IF((M9380=""),AC9380,AC9380+M9380)))</f>
        <v>580950</v>
      </c>
      <c r="AE9380" s="137">
        <f>IF( (X9380=""),AD9380*1,AD9380*(X9380/100) )</f>
        <v>580950</v>
      </c>
      <c r="AF9380" s="137">
        <v>50000000</v>
      </c>
      <c r="AG9380" s="137">
        <f>IF((AF9380-AE9380) &gt; 1,0,IF((AF9380-AE9380)&lt;0,AE9380-AF9380,AF9380-AE9380))</f>
        <v>0</v>
      </c>
      <c r="AH9380" s="137">
        <v>0.01</v>
      </c>
    </row>
    <row r="9381" spans="1:34" s="173" customFormat="1" x14ac:dyDescent="0.55000000000000004">
      <c r="A9381" s="122"/>
      <c r="B9381" s="123"/>
      <c r="C9381" s="123"/>
      <c r="D9381" s="135"/>
      <c r="E9381" s="123"/>
      <c r="F9381" s="123"/>
      <c r="G9381" s="123"/>
      <c r="H9381" s="123"/>
      <c r="I9381" s="136"/>
      <c r="J9381" s="123"/>
      <c r="K9381" s="137"/>
      <c r="L9381" s="137" t="s">
        <v>63</v>
      </c>
      <c r="M9381" s="137">
        <f>SUM(M9379:M9380)</f>
        <v>593100</v>
      </c>
      <c r="N9381" s="123"/>
      <c r="O9381" s="108"/>
      <c r="P9381" s="138"/>
      <c r="Q9381" s="108"/>
      <c r="R9381" s="108"/>
      <c r="S9381" s="139"/>
      <c r="T9381" s="123"/>
      <c r="U9381" s="123"/>
      <c r="V9381" s="123"/>
      <c r="W9381" s="137"/>
      <c r="X9381" s="136"/>
      <c r="Y9381" s="137"/>
      <c r="Z9381" s="137"/>
      <c r="AA9381" s="119"/>
      <c r="AB9381" s="119"/>
      <c r="AC9381" s="137"/>
      <c r="AD9381" s="137"/>
      <c r="AE9381" s="137">
        <f>SUM(AE9379:AE9380)</f>
        <v>593100</v>
      </c>
      <c r="AF9381" s="137"/>
      <c r="AG9381" s="137">
        <f>SUM(AG9379:AG9380)</f>
        <v>0</v>
      </c>
      <c r="AH9381" s="137"/>
    </row>
    <row r="9382" spans="1:34" s="173" customFormat="1" x14ac:dyDescent="0.55000000000000004">
      <c r="A9382" s="122" t="s">
        <v>12795</v>
      </c>
      <c r="B9382" s="197">
        <v>4381</v>
      </c>
      <c r="C9382" s="197">
        <v>9873</v>
      </c>
      <c r="D9382" s="198"/>
      <c r="E9382" s="197" t="s">
        <v>37</v>
      </c>
      <c r="F9382" s="197"/>
      <c r="G9382" s="197">
        <v>0</v>
      </c>
      <c r="H9382" s="197">
        <v>0</v>
      </c>
      <c r="I9382" s="199">
        <v>15</v>
      </c>
      <c r="J9382" s="123" t="s">
        <v>38</v>
      </c>
      <c r="K9382" s="171">
        <f>((G9382*400)+(H9382*100))+I9382</f>
        <v>15</v>
      </c>
      <c r="L9382" s="171">
        <v>225</v>
      </c>
      <c r="M9382" s="171">
        <f>K9382*L9382</f>
        <v>3375</v>
      </c>
      <c r="N9382" s="197"/>
      <c r="O9382" s="122"/>
      <c r="P9382" s="200"/>
      <c r="Q9382" s="122"/>
      <c r="R9382" s="122"/>
      <c r="S9382" s="170"/>
      <c r="T9382" s="197"/>
      <c r="U9382" s="197"/>
      <c r="V9382" s="197"/>
      <c r="W9382" s="171"/>
      <c r="X9382" s="199"/>
      <c r="Y9382" s="171"/>
      <c r="Z9382" s="171"/>
      <c r="AA9382" s="201"/>
      <c r="AB9382" s="201"/>
      <c r="AC9382" s="171"/>
      <c r="AD9382" s="171">
        <f>IF(AND(AC9382="",M9382=""),0,IF((AC9382=""),M9382,IF((M9382=""),AC9382,AC9382+M9382)))</f>
        <v>3375</v>
      </c>
      <c r="AE9382" s="171">
        <f>IF( (X9382=""),AD9382*1,AD9382*(X9382/100) )</f>
        <v>3375</v>
      </c>
      <c r="AF9382" s="171">
        <v>0</v>
      </c>
      <c r="AG9382" s="171">
        <f>IF((AF9382-AE9382) &gt; 1,0,IF((AF9382-AE9382)&lt;0,AE9382-AF9382,AF9382-AE9382))</f>
        <v>3375</v>
      </c>
      <c r="AH9382" s="137">
        <v>0.01</v>
      </c>
    </row>
    <row r="9383" spans="1:34" s="173" customFormat="1" x14ac:dyDescent="0.55000000000000004">
      <c r="A9383" s="122"/>
      <c r="B9383" s="197">
        <v>4382</v>
      </c>
      <c r="C9383" s="197">
        <v>6229</v>
      </c>
      <c r="D9383" s="198" t="s">
        <v>12796</v>
      </c>
      <c r="E9383" s="197" t="s">
        <v>37</v>
      </c>
      <c r="F9383" s="197">
        <v>5360</v>
      </c>
      <c r="G9383" s="197">
        <v>2</v>
      </c>
      <c r="H9383" s="197">
        <v>1</v>
      </c>
      <c r="I9383" s="199">
        <v>21</v>
      </c>
      <c r="J9383" s="123" t="s">
        <v>38</v>
      </c>
      <c r="K9383" s="171">
        <f>((G9383*400)+(H9383*100))+I9383</f>
        <v>921</v>
      </c>
      <c r="L9383" s="171">
        <v>400</v>
      </c>
      <c r="M9383" s="171">
        <f>K9383*L9383</f>
        <v>368400</v>
      </c>
      <c r="N9383" s="197"/>
      <c r="O9383" s="122"/>
      <c r="P9383" s="200"/>
      <c r="Q9383" s="122"/>
      <c r="R9383" s="122"/>
      <c r="S9383" s="170"/>
      <c r="T9383" s="197"/>
      <c r="U9383" s="197"/>
      <c r="V9383" s="197"/>
      <c r="W9383" s="171"/>
      <c r="X9383" s="199"/>
      <c r="Y9383" s="171"/>
      <c r="Z9383" s="171"/>
      <c r="AA9383" s="201"/>
      <c r="AB9383" s="201"/>
      <c r="AC9383" s="171"/>
      <c r="AD9383" s="171">
        <f>IF(AND(AC9383="",M9383=""),0,IF((AC9383=""),M9383,IF((M9383=""),AC9383,AC9383+M9383)))</f>
        <v>368400</v>
      </c>
      <c r="AE9383" s="171">
        <f>IF( (X9383=""),AD9383*1,AD9383*(X9383/100) )</f>
        <v>368400</v>
      </c>
      <c r="AF9383" s="171">
        <v>0</v>
      </c>
      <c r="AG9383" s="171">
        <f>IF((AF9383-AE9383) &gt; 1,0,IF((AF9383-AE9383)&lt;0,AE9383-AF9383,AF9383-AE9383))</f>
        <v>368400</v>
      </c>
      <c r="AH9383" s="137">
        <v>0.01</v>
      </c>
    </row>
    <row r="9384" spans="1:34" s="173" customFormat="1" x14ac:dyDescent="0.55000000000000004">
      <c r="A9384" s="122"/>
      <c r="B9384" s="197"/>
      <c r="C9384" s="197"/>
      <c r="D9384" s="198"/>
      <c r="E9384" s="197"/>
      <c r="F9384" s="197"/>
      <c r="G9384" s="197"/>
      <c r="H9384" s="197"/>
      <c r="I9384" s="199"/>
      <c r="J9384" s="123"/>
      <c r="K9384" s="171"/>
      <c r="L9384" s="171" t="s">
        <v>63</v>
      </c>
      <c r="M9384" s="171">
        <f>SUM(M9382:M9383)</f>
        <v>371775</v>
      </c>
      <c r="N9384" s="197"/>
      <c r="O9384" s="122"/>
      <c r="P9384" s="200"/>
      <c r="Q9384" s="122"/>
      <c r="R9384" s="122"/>
      <c r="S9384" s="170"/>
      <c r="T9384" s="197"/>
      <c r="U9384" s="197"/>
      <c r="V9384" s="197"/>
      <c r="W9384" s="171"/>
      <c r="X9384" s="199"/>
      <c r="Y9384" s="171"/>
      <c r="Z9384" s="171"/>
      <c r="AA9384" s="201"/>
      <c r="AB9384" s="201"/>
      <c r="AC9384" s="171"/>
      <c r="AD9384" s="171"/>
      <c r="AE9384" s="171">
        <f>SUM(AE9382:AE9383)</f>
        <v>371775</v>
      </c>
      <c r="AF9384" s="171"/>
      <c r="AG9384" s="171">
        <f>SUM(AG9382:AG9383)</f>
        <v>371775</v>
      </c>
      <c r="AH9384" s="137"/>
    </row>
    <row r="9385" spans="1:34" s="173" customFormat="1" x14ac:dyDescent="0.55000000000000004">
      <c r="A9385" s="122" t="s">
        <v>11536</v>
      </c>
      <c r="B9385" s="123">
        <v>4383</v>
      </c>
      <c r="C9385" s="123">
        <v>10155</v>
      </c>
      <c r="D9385" s="135" t="s">
        <v>12797</v>
      </c>
      <c r="E9385" s="123" t="s">
        <v>34</v>
      </c>
      <c r="F9385" s="123">
        <v>8288</v>
      </c>
      <c r="G9385" s="123">
        <v>3</v>
      </c>
      <c r="H9385" s="123">
        <v>3</v>
      </c>
      <c r="I9385" s="136">
        <v>17</v>
      </c>
      <c r="J9385" s="123" t="s">
        <v>38</v>
      </c>
      <c r="K9385" s="137">
        <f>((G9385*400)+(H9385*100))+I9385</f>
        <v>1517</v>
      </c>
      <c r="L9385" s="137">
        <v>325</v>
      </c>
      <c r="M9385" s="137">
        <f>K9385*L9385</f>
        <v>493025</v>
      </c>
      <c r="N9385" s="123"/>
      <c r="O9385" s="108"/>
      <c r="P9385" s="138"/>
      <c r="Q9385" s="108"/>
      <c r="R9385" s="108"/>
      <c r="S9385" s="139"/>
      <c r="T9385" s="123"/>
      <c r="U9385" s="123"/>
      <c r="V9385" s="123"/>
      <c r="W9385" s="137"/>
      <c r="X9385" s="136"/>
      <c r="Y9385" s="137"/>
      <c r="Z9385" s="137"/>
      <c r="AA9385" s="119"/>
      <c r="AB9385" s="119"/>
      <c r="AC9385" s="137"/>
      <c r="AD9385" s="137">
        <f>IF(AND(AC9385="",M9385=""),0,IF((AC9385=""),M9385,IF((M9385=""),AC9385,AC9385+M9385)))</f>
        <v>493025</v>
      </c>
      <c r="AE9385" s="137">
        <f>IF( (X9385=""),AD9385*1,AD9385*(X9385/100) )</f>
        <v>493025</v>
      </c>
      <c r="AF9385" s="137">
        <v>50000000</v>
      </c>
      <c r="AG9385" s="137">
        <f>IF((AF9385-AE9385) &gt; 1,0,IF((AF9385-AE9385)&lt;0,AE9385-AF9385,AF9385-AE9385))</f>
        <v>0</v>
      </c>
      <c r="AH9385" s="137">
        <v>0.01</v>
      </c>
    </row>
    <row r="9386" spans="1:34" s="173" customFormat="1" x14ac:dyDescent="0.55000000000000004">
      <c r="A9386" s="122"/>
      <c r="B9386" s="123">
        <v>4384</v>
      </c>
      <c r="C9386" s="123">
        <v>8893</v>
      </c>
      <c r="D9386" s="135" t="s">
        <v>12798</v>
      </c>
      <c r="E9386" s="123" t="s">
        <v>34</v>
      </c>
      <c r="F9386" s="123">
        <v>15133</v>
      </c>
      <c r="G9386" s="123">
        <v>7</v>
      </c>
      <c r="H9386" s="123">
        <v>0</v>
      </c>
      <c r="I9386" s="136">
        <v>0</v>
      </c>
      <c r="J9386" s="123" t="s">
        <v>38</v>
      </c>
      <c r="K9386" s="137">
        <f>((G9386*400)+(H9386*100))+I9386</f>
        <v>2800</v>
      </c>
      <c r="L9386" s="137">
        <v>250</v>
      </c>
      <c r="M9386" s="137">
        <f>K9386*L9386</f>
        <v>700000</v>
      </c>
      <c r="N9386" s="123"/>
      <c r="O9386" s="108"/>
      <c r="P9386" s="138"/>
      <c r="Q9386" s="108"/>
      <c r="R9386" s="108"/>
      <c r="S9386" s="139"/>
      <c r="T9386" s="123"/>
      <c r="U9386" s="123"/>
      <c r="V9386" s="123"/>
      <c r="W9386" s="137"/>
      <c r="X9386" s="136"/>
      <c r="Y9386" s="137"/>
      <c r="Z9386" s="137"/>
      <c r="AA9386" s="119"/>
      <c r="AB9386" s="119"/>
      <c r="AC9386" s="137"/>
      <c r="AD9386" s="137">
        <f>IF(AND(AC9386="",M9386=""),0,IF((AC9386=""),M9386,IF((M9386=""),AC9386,AC9386+M9386)))</f>
        <v>700000</v>
      </c>
      <c r="AE9386" s="137">
        <f>IF( (X9386=""),AD9386*1,AD9386*(X9386/100) )</f>
        <v>700000</v>
      </c>
      <c r="AF9386" s="137">
        <v>50000000</v>
      </c>
      <c r="AG9386" s="137">
        <f>IF((AF9386-AE9386) &gt; 1,0,IF((AF9386-AE9386)&lt;0,AE9386-AF9386,AF9386-AE9386))</f>
        <v>0</v>
      </c>
      <c r="AH9386" s="137">
        <v>0.01</v>
      </c>
    </row>
    <row r="9387" spans="1:34" s="173" customFormat="1" x14ac:dyDescent="0.55000000000000004">
      <c r="A9387" s="122"/>
      <c r="B9387" s="123">
        <v>4385</v>
      </c>
      <c r="C9387" s="123">
        <v>8239</v>
      </c>
      <c r="D9387" s="135" t="s">
        <v>12799</v>
      </c>
      <c r="E9387" s="123" t="s">
        <v>34</v>
      </c>
      <c r="F9387" s="123">
        <v>15134</v>
      </c>
      <c r="G9387" s="123">
        <v>1</v>
      </c>
      <c r="H9387" s="123">
        <v>1</v>
      </c>
      <c r="I9387" s="136">
        <v>17</v>
      </c>
      <c r="J9387" s="123" t="s">
        <v>38</v>
      </c>
      <c r="K9387" s="137">
        <f>((G9387*400)+(H9387*100))+I9387</f>
        <v>517</v>
      </c>
      <c r="L9387" s="137">
        <v>225</v>
      </c>
      <c r="M9387" s="137">
        <f>K9387*L9387</f>
        <v>116325</v>
      </c>
      <c r="N9387" s="123"/>
      <c r="O9387" s="108"/>
      <c r="P9387" s="138"/>
      <c r="Q9387" s="108"/>
      <c r="R9387" s="108"/>
      <c r="S9387" s="139"/>
      <c r="T9387" s="123"/>
      <c r="U9387" s="123"/>
      <c r="V9387" s="123"/>
      <c r="W9387" s="137"/>
      <c r="X9387" s="136"/>
      <c r="Y9387" s="137"/>
      <c r="Z9387" s="137"/>
      <c r="AA9387" s="119"/>
      <c r="AB9387" s="119"/>
      <c r="AC9387" s="137"/>
      <c r="AD9387" s="137">
        <f>IF(AND(AC9387="",M9387=""),0,IF((AC9387=""),M9387,IF((M9387=""),AC9387,AC9387+M9387)))</f>
        <v>116325</v>
      </c>
      <c r="AE9387" s="137">
        <f>IF( (X9387=""),AD9387*1,AD9387*(X9387/100) )</f>
        <v>116325</v>
      </c>
      <c r="AF9387" s="137">
        <v>50000000</v>
      </c>
      <c r="AG9387" s="137">
        <f>IF((AF9387-AE9387) &gt; 1,0,IF((AF9387-AE9387)&lt;0,AE9387-AF9387,AF9387-AE9387))</f>
        <v>0</v>
      </c>
      <c r="AH9387" s="137">
        <v>0.01</v>
      </c>
    </row>
    <row r="9388" spans="1:34" s="173" customFormat="1" x14ac:dyDescent="0.55000000000000004">
      <c r="A9388" s="122"/>
      <c r="B9388" s="123">
        <v>4386</v>
      </c>
      <c r="C9388" s="123">
        <v>8901</v>
      </c>
      <c r="D9388" s="135" t="s">
        <v>12800</v>
      </c>
      <c r="E9388" s="123" t="s">
        <v>34</v>
      </c>
      <c r="F9388" s="123">
        <v>15135</v>
      </c>
      <c r="G9388" s="123">
        <v>2</v>
      </c>
      <c r="H9388" s="123">
        <v>2</v>
      </c>
      <c r="I9388" s="136">
        <v>72</v>
      </c>
      <c r="J9388" s="123" t="s">
        <v>38</v>
      </c>
      <c r="K9388" s="137">
        <f>((G9388*400)+(H9388*100))+I9388</f>
        <v>1072</v>
      </c>
      <c r="L9388" s="137">
        <v>325</v>
      </c>
      <c r="M9388" s="137">
        <f>K9388*L9388</f>
        <v>348400</v>
      </c>
      <c r="N9388" s="123"/>
      <c r="O9388" s="108"/>
      <c r="P9388" s="138"/>
      <c r="Q9388" s="108"/>
      <c r="R9388" s="108"/>
      <c r="S9388" s="139"/>
      <c r="T9388" s="123"/>
      <c r="U9388" s="123"/>
      <c r="V9388" s="123"/>
      <c r="W9388" s="137"/>
      <c r="X9388" s="136"/>
      <c r="Y9388" s="137"/>
      <c r="Z9388" s="137"/>
      <c r="AA9388" s="119"/>
      <c r="AB9388" s="119"/>
      <c r="AC9388" s="137"/>
      <c r="AD9388" s="137">
        <f>IF(AND(AC9388="",M9388=""),0,IF((AC9388=""),M9388,IF((M9388=""),AC9388,AC9388+M9388)))</f>
        <v>348400</v>
      </c>
      <c r="AE9388" s="137">
        <f>IF( (X9388=""),AD9388*1,AD9388*(X9388/100) )</f>
        <v>348400</v>
      </c>
      <c r="AF9388" s="137">
        <v>50000000</v>
      </c>
      <c r="AG9388" s="137">
        <f>IF((AF9388-AE9388) &gt; 1,0,IF((AF9388-AE9388)&lt;0,AE9388-AF9388,AF9388-AE9388))</f>
        <v>0</v>
      </c>
      <c r="AH9388" s="137">
        <v>0.01</v>
      </c>
    </row>
    <row r="9389" spans="1:34" s="173" customFormat="1" x14ac:dyDescent="0.55000000000000004">
      <c r="A9389" s="122"/>
      <c r="B9389" s="123"/>
      <c r="C9389" s="123"/>
      <c r="D9389" s="135"/>
      <c r="E9389" s="123"/>
      <c r="F9389" s="123"/>
      <c r="G9389" s="123"/>
      <c r="H9389" s="123"/>
      <c r="I9389" s="136"/>
      <c r="J9389" s="123"/>
      <c r="K9389" s="137"/>
      <c r="L9389" s="137" t="s">
        <v>63</v>
      </c>
      <c r="M9389" s="137">
        <f>SUM(M9385:M9388)</f>
        <v>1657750</v>
      </c>
      <c r="N9389" s="123"/>
      <c r="O9389" s="108"/>
      <c r="P9389" s="138"/>
      <c r="Q9389" s="108"/>
      <c r="R9389" s="108"/>
      <c r="S9389" s="139"/>
      <c r="T9389" s="123"/>
      <c r="U9389" s="123"/>
      <c r="V9389" s="123"/>
      <c r="W9389" s="137"/>
      <c r="X9389" s="136"/>
      <c r="Y9389" s="137"/>
      <c r="Z9389" s="137"/>
      <c r="AA9389" s="119"/>
      <c r="AB9389" s="119"/>
      <c r="AC9389" s="137"/>
      <c r="AD9389" s="137"/>
      <c r="AE9389" s="137">
        <f>SUM(AE9385:AE9388)</f>
        <v>1657750</v>
      </c>
      <c r="AF9389" s="137"/>
      <c r="AG9389" s="137">
        <f>SUM(AG9385:AG9388)</f>
        <v>0</v>
      </c>
      <c r="AH9389" s="137"/>
    </row>
    <row r="9390" spans="1:34" s="173" customFormat="1" x14ac:dyDescent="0.55000000000000004">
      <c r="A9390" s="122" t="s">
        <v>12801</v>
      </c>
      <c r="B9390" s="123">
        <v>4387</v>
      </c>
      <c r="C9390" s="123">
        <v>7301</v>
      </c>
      <c r="D9390" s="135" t="s">
        <v>12802</v>
      </c>
      <c r="E9390" s="123" t="s">
        <v>34</v>
      </c>
      <c r="F9390" s="123">
        <v>18643</v>
      </c>
      <c r="G9390" s="123">
        <v>1</v>
      </c>
      <c r="H9390" s="123">
        <v>3</v>
      </c>
      <c r="I9390" s="136">
        <v>22</v>
      </c>
      <c r="J9390" s="123" t="s">
        <v>38</v>
      </c>
      <c r="K9390" s="137">
        <f>((G9390*400)+(H9390*100))+I9390</f>
        <v>722</v>
      </c>
      <c r="L9390" s="137">
        <v>225</v>
      </c>
      <c r="M9390" s="137">
        <f>K9390*L9390</f>
        <v>162450</v>
      </c>
      <c r="N9390" s="123"/>
      <c r="O9390" s="108"/>
      <c r="P9390" s="138"/>
      <c r="Q9390" s="108"/>
      <c r="R9390" s="108"/>
      <c r="S9390" s="139"/>
      <c r="T9390" s="123"/>
      <c r="U9390" s="123"/>
      <c r="V9390" s="123"/>
      <c r="W9390" s="137"/>
      <c r="X9390" s="136"/>
      <c r="Y9390" s="137"/>
      <c r="Z9390" s="137"/>
      <c r="AA9390" s="119"/>
      <c r="AB9390" s="119"/>
      <c r="AC9390" s="137"/>
      <c r="AD9390" s="137">
        <f>IF(AND(AC9390="",M9390=""),0,IF((AC9390=""),M9390,IF((M9390=""),AC9390,AC9390+M9390)))</f>
        <v>162450</v>
      </c>
      <c r="AE9390" s="137">
        <f>IF( (X9390=""),AD9390*1,AD9390*(X9390/100) )</f>
        <v>162450</v>
      </c>
      <c r="AF9390" s="137">
        <v>50000000</v>
      </c>
      <c r="AG9390" s="137">
        <f>IF((AF9390-AE9390) &gt; 1,0,IF((AF9390-AE9390)&lt;0,AE9390-AF9390,AF9390-AE9390))</f>
        <v>0</v>
      </c>
      <c r="AH9390" s="137">
        <v>0.01</v>
      </c>
    </row>
    <row r="9391" spans="1:34" s="173" customFormat="1" x14ac:dyDescent="0.55000000000000004">
      <c r="A9391" s="122"/>
      <c r="B9391" s="123"/>
      <c r="C9391" s="123"/>
      <c r="D9391" s="135"/>
      <c r="E9391" s="123"/>
      <c r="F9391" s="123"/>
      <c r="G9391" s="123"/>
      <c r="H9391" s="123"/>
      <c r="I9391" s="136"/>
      <c r="J9391" s="123"/>
      <c r="K9391" s="137"/>
      <c r="L9391" s="137" t="s">
        <v>63</v>
      </c>
      <c r="M9391" s="137">
        <f>SUM(M9390:M9390)</f>
        <v>162450</v>
      </c>
      <c r="N9391" s="123"/>
      <c r="O9391" s="108"/>
      <c r="P9391" s="138"/>
      <c r="Q9391" s="108"/>
      <c r="R9391" s="108"/>
      <c r="S9391" s="139"/>
      <c r="T9391" s="123"/>
      <c r="U9391" s="123"/>
      <c r="V9391" s="123"/>
      <c r="W9391" s="137"/>
      <c r="X9391" s="136"/>
      <c r="Y9391" s="137"/>
      <c r="Z9391" s="137"/>
      <c r="AA9391" s="119"/>
      <c r="AB9391" s="119"/>
      <c r="AC9391" s="137"/>
      <c r="AD9391" s="137"/>
      <c r="AE9391" s="137">
        <f>SUM(AE9390:AE9390)</f>
        <v>162450</v>
      </c>
      <c r="AF9391" s="137"/>
      <c r="AG9391" s="137">
        <f>SUM(AG9390:AG9390)</f>
        <v>0</v>
      </c>
      <c r="AH9391" s="137"/>
    </row>
    <row r="9392" spans="1:34" s="173" customFormat="1" x14ac:dyDescent="0.55000000000000004">
      <c r="A9392" s="122" t="s">
        <v>11536</v>
      </c>
      <c r="B9392" s="123">
        <v>4388</v>
      </c>
      <c r="C9392" s="123">
        <v>10163</v>
      </c>
      <c r="D9392" s="135" t="s">
        <v>12803</v>
      </c>
      <c r="E9392" s="123" t="s">
        <v>34</v>
      </c>
      <c r="F9392" s="123">
        <v>27445</v>
      </c>
      <c r="G9392" s="123">
        <v>3</v>
      </c>
      <c r="H9392" s="123">
        <v>1</v>
      </c>
      <c r="I9392" s="136">
        <v>73</v>
      </c>
      <c r="J9392" s="123" t="s">
        <v>38</v>
      </c>
      <c r="K9392" s="137">
        <f>((G9392*400)+(H9392*100))+I9392</f>
        <v>1373</v>
      </c>
      <c r="L9392" s="137">
        <v>225</v>
      </c>
      <c r="M9392" s="137">
        <f>K9392*L9392</f>
        <v>308925</v>
      </c>
      <c r="N9392" s="123"/>
      <c r="O9392" s="108"/>
      <c r="P9392" s="138"/>
      <c r="Q9392" s="108"/>
      <c r="R9392" s="108"/>
      <c r="S9392" s="139"/>
      <c r="T9392" s="123"/>
      <c r="U9392" s="123"/>
      <c r="V9392" s="123"/>
      <c r="W9392" s="137"/>
      <c r="X9392" s="136"/>
      <c r="Y9392" s="137"/>
      <c r="Z9392" s="137"/>
      <c r="AA9392" s="119"/>
      <c r="AB9392" s="119"/>
      <c r="AC9392" s="137"/>
      <c r="AD9392" s="137">
        <f>IF(AND(AC9392="",M9392=""),0,IF((AC9392=""),M9392,IF((M9392=""),AC9392,AC9392+M9392)))</f>
        <v>308925</v>
      </c>
      <c r="AE9392" s="137">
        <f>IF( (X9392=""),AD9392*1,AD9392*(X9392/100) )</f>
        <v>308925</v>
      </c>
      <c r="AF9392" s="137">
        <v>50000000</v>
      </c>
      <c r="AG9392" s="137">
        <f>IF((AF9392-AE9392) &gt; 1,0,IF((AF9392-AE9392)&lt;0,AE9392-AF9392,AF9392-AE9392))</f>
        <v>0</v>
      </c>
      <c r="AH9392" s="137">
        <v>0.01</v>
      </c>
    </row>
    <row r="9393" spans="1:34" s="173" customFormat="1" x14ac:dyDescent="0.55000000000000004">
      <c r="A9393" s="122"/>
      <c r="B9393" s="123"/>
      <c r="C9393" s="123"/>
      <c r="D9393" s="135"/>
      <c r="E9393" s="123"/>
      <c r="F9393" s="123"/>
      <c r="G9393" s="123"/>
      <c r="H9393" s="123"/>
      <c r="I9393" s="136"/>
      <c r="J9393" s="123"/>
      <c r="K9393" s="137"/>
      <c r="L9393" s="137" t="s">
        <v>63</v>
      </c>
      <c r="M9393" s="137">
        <f>SUM(M9392:M9392)</f>
        <v>308925</v>
      </c>
      <c r="N9393" s="123"/>
      <c r="O9393" s="108"/>
      <c r="P9393" s="138"/>
      <c r="Q9393" s="108"/>
      <c r="R9393" s="108"/>
      <c r="S9393" s="139"/>
      <c r="T9393" s="123"/>
      <c r="U9393" s="123"/>
      <c r="V9393" s="123"/>
      <c r="W9393" s="137"/>
      <c r="X9393" s="136"/>
      <c r="Y9393" s="137"/>
      <c r="Z9393" s="137"/>
      <c r="AA9393" s="119"/>
      <c r="AB9393" s="119"/>
      <c r="AC9393" s="137"/>
      <c r="AD9393" s="137"/>
      <c r="AE9393" s="137">
        <f>SUM(AE9392:AE9392)</f>
        <v>308925</v>
      </c>
      <c r="AF9393" s="137"/>
      <c r="AG9393" s="137">
        <f>SUM(AG9392:AG9392)</f>
        <v>0</v>
      </c>
      <c r="AH9393" s="137"/>
    </row>
    <row r="9394" spans="1:34" s="173" customFormat="1" x14ac:dyDescent="0.55000000000000004">
      <c r="A9394" s="122" t="s">
        <v>12806</v>
      </c>
      <c r="B9394" s="123">
        <v>4389</v>
      </c>
      <c r="C9394" s="123">
        <v>9009</v>
      </c>
      <c r="D9394" s="135" t="s">
        <v>12807</v>
      </c>
      <c r="E9394" s="123" t="s">
        <v>34</v>
      </c>
      <c r="F9394" s="123">
        <v>16326</v>
      </c>
      <c r="G9394" s="123">
        <v>1</v>
      </c>
      <c r="H9394" s="123">
        <v>0</v>
      </c>
      <c r="I9394" s="136">
        <v>91</v>
      </c>
      <c r="J9394" s="123" t="s">
        <v>35</v>
      </c>
      <c r="K9394" s="137">
        <f>((G9394*400)+(H9394*100))+I9394</f>
        <v>491</v>
      </c>
      <c r="L9394" s="137">
        <v>450</v>
      </c>
      <c r="M9394" s="137">
        <f>K9394*L9394</f>
        <v>220950</v>
      </c>
      <c r="N9394" s="123">
        <v>1</v>
      </c>
      <c r="O9394" s="108" t="s">
        <v>12804</v>
      </c>
      <c r="P9394" s="138">
        <v>3102000330341</v>
      </c>
      <c r="Q9394" s="108" t="s">
        <v>12805</v>
      </c>
      <c r="R9394" s="108" t="s">
        <v>12808</v>
      </c>
      <c r="S9394" s="139" t="s">
        <v>12809</v>
      </c>
      <c r="T9394" s="123" t="s">
        <v>51</v>
      </c>
      <c r="U9394" s="123" t="s">
        <v>45</v>
      </c>
      <c r="V9394" s="123" t="s">
        <v>52</v>
      </c>
      <c r="W9394" s="137">
        <v>446.4</v>
      </c>
      <c r="X9394" s="136">
        <v>93</v>
      </c>
      <c r="Y9394" s="137">
        <v>6750</v>
      </c>
      <c r="Z9394" s="137">
        <f>W9394*Y9394</f>
        <v>3013200</v>
      </c>
      <c r="AA9394" s="119">
        <v>6</v>
      </c>
      <c r="AB9394" s="119">
        <v>6</v>
      </c>
      <c r="AC9394" s="137">
        <f>(Z9394*(100-AB9394))/100</f>
        <v>2832408</v>
      </c>
      <c r="AD9394" s="137">
        <f>IF(AND(AC9394="",M9394=""),0,IF((AC9394=""),M9394, IF( (M9394=""),AC9394,SUM(AC9394:AC9399)+M9394)))</f>
        <v>3266550</v>
      </c>
      <c r="AE9394" s="137">
        <f>IF( (X9394=""),AD9394*1,AD9394*(X9394/100) )</f>
        <v>3037891.5</v>
      </c>
      <c r="AF9394" s="137">
        <v>50000000</v>
      </c>
      <c r="AG9394" s="137">
        <f>IF((AF9394-AE9394) &gt; 1,0,IF((AF9394-AE9394)&lt;0,AE9394-AF9394,AF9394-AE9394))</f>
        <v>0</v>
      </c>
      <c r="AH9394" s="137">
        <v>0.02</v>
      </c>
    </row>
    <row r="9395" spans="1:34" s="173" customFormat="1" x14ac:dyDescent="0.55000000000000004">
      <c r="A9395" s="122"/>
      <c r="B9395" s="123"/>
      <c r="C9395" s="123"/>
      <c r="D9395" s="135"/>
      <c r="E9395" s="123"/>
      <c r="F9395" s="123"/>
      <c r="G9395" s="123"/>
      <c r="H9395" s="123"/>
      <c r="I9395" s="136"/>
      <c r="J9395" s="123"/>
      <c r="K9395" s="137"/>
      <c r="L9395" s="137"/>
      <c r="M9395" s="137"/>
      <c r="N9395" s="123">
        <v>2</v>
      </c>
      <c r="O9395" s="108" t="s">
        <v>12804</v>
      </c>
      <c r="P9395" s="138">
        <v>3102000330341</v>
      </c>
      <c r="Q9395" s="108" t="s">
        <v>12805</v>
      </c>
      <c r="R9395" s="108" t="s">
        <v>12808</v>
      </c>
      <c r="S9395" s="139" t="s">
        <v>12810</v>
      </c>
      <c r="T9395" s="123" t="s">
        <v>51</v>
      </c>
      <c r="U9395" s="123" t="s">
        <v>45</v>
      </c>
      <c r="V9395" s="123" t="s">
        <v>52</v>
      </c>
      <c r="W9395" s="137">
        <v>16.8</v>
      </c>
      <c r="X9395" s="136">
        <v>3.5</v>
      </c>
      <c r="Y9395" s="137">
        <v>6750</v>
      </c>
      <c r="Z9395" s="137">
        <f>W9395*Y9395</f>
        <v>113400</v>
      </c>
      <c r="AA9395" s="119">
        <v>6</v>
      </c>
      <c r="AB9395" s="119">
        <v>6</v>
      </c>
      <c r="AC9395" s="137">
        <f>(Z9395*(100-AB9395))/100</f>
        <v>106596</v>
      </c>
      <c r="AD9395" s="137">
        <f>IF(AND(AC9395="",M9394=""),0,IF((AC9395=""),M9394, IF( (M9394=""),AC9395,SUM(AC9394:AC9399)+M9394)))</f>
        <v>3266550</v>
      </c>
      <c r="AE9395" s="137">
        <f>IF( (X9395=""),AD9395*1,AD9395*(X9395/100) )</f>
        <v>114329.25000000001</v>
      </c>
      <c r="AF9395" s="137">
        <v>50000000</v>
      </c>
      <c r="AG9395" s="137">
        <f>IF((AF9395-AE9395) &gt; 1,0,IF((AF9395-AE9395)&lt;0,AE9395-AF9395,AF9395-AE9395))</f>
        <v>0</v>
      </c>
      <c r="AH9395" s="137">
        <v>0.02</v>
      </c>
    </row>
    <row r="9396" spans="1:34" s="173" customFormat="1" x14ac:dyDescent="0.55000000000000004">
      <c r="A9396" s="122"/>
      <c r="B9396" s="123"/>
      <c r="C9396" s="123"/>
      <c r="D9396" s="135"/>
      <c r="E9396" s="123"/>
      <c r="F9396" s="123"/>
      <c r="G9396" s="123"/>
      <c r="H9396" s="123"/>
      <c r="I9396" s="136"/>
      <c r="J9396" s="123"/>
      <c r="K9396" s="137"/>
      <c r="L9396" s="137"/>
      <c r="M9396" s="137"/>
      <c r="N9396" s="123">
        <v>3</v>
      </c>
      <c r="O9396" s="108" t="s">
        <v>12804</v>
      </c>
      <c r="P9396" s="138">
        <v>3102000330341</v>
      </c>
      <c r="Q9396" s="108" t="s">
        <v>12805</v>
      </c>
      <c r="R9396" s="108" t="s">
        <v>12808</v>
      </c>
      <c r="S9396" s="139" t="s">
        <v>12811</v>
      </c>
      <c r="T9396" s="123" t="s">
        <v>51</v>
      </c>
      <c r="U9396" s="123" t="s">
        <v>45</v>
      </c>
      <c r="V9396" s="123" t="s">
        <v>52</v>
      </c>
      <c r="W9396" s="137">
        <v>16.8</v>
      </c>
      <c r="X9396" s="136">
        <v>3.5</v>
      </c>
      <c r="Y9396" s="137">
        <v>6750</v>
      </c>
      <c r="Z9396" s="137">
        <f>W9396*Y9396</f>
        <v>113400</v>
      </c>
      <c r="AA9396" s="119">
        <v>6</v>
      </c>
      <c r="AB9396" s="119">
        <v>6</v>
      </c>
      <c r="AC9396" s="137">
        <f>(Z9396*(100-AB9396))/100</f>
        <v>106596</v>
      </c>
      <c r="AD9396" s="137">
        <f>IF(AND(AC9396="",M9394=""),0,IF((AC9396=""),M9394, IF( (M9394=""),AC9396,SUM(AC9394:AC9399)+M9394)))</f>
        <v>3266550</v>
      </c>
      <c r="AE9396" s="137">
        <f>IF( (X9396=""),AD9396*1,AD9396*(X9396/100) )</f>
        <v>114329.25000000001</v>
      </c>
      <c r="AF9396" s="137">
        <v>50000000</v>
      </c>
      <c r="AG9396" s="137">
        <f>IF((AF9396-AE9396) &gt; 1,0,IF((AF9396-AE9396)&lt;0,AE9396-AF9396,AF9396-AE9396))</f>
        <v>0</v>
      </c>
      <c r="AH9396" s="137">
        <v>0.02</v>
      </c>
    </row>
    <row r="9397" spans="1:34" s="173" customFormat="1" x14ac:dyDescent="0.55000000000000004">
      <c r="A9397" s="122"/>
      <c r="B9397" s="123"/>
      <c r="C9397" s="123"/>
      <c r="D9397" s="135"/>
      <c r="E9397" s="123"/>
      <c r="F9397" s="123"/>
      <c r="G9397" s="123"/>
      <c r="H9397" s="123"/>
      <c r="I9397" s="136"/>
      <c r="J9397" s="123"/>
      <c r="K9397" s="137"/>
      <c r="L9397" s="137" t="s">
        <v>63</v>
      </c>
      <c r="M9397" s="137">
        <f>SUM(M9394:M9396)</f>
        <v>220950</v>
      </c>
      <c r="N9397" s="123"/>
      <c r="O9397" s="108"/>
      <c r="P9397" s="138"/>
      <c r="Q9397" s="108"/>
      <c r="R9397" s="108"/>
      <c r="S9397" s="139"/>
      <c r="T9397" s="123"/>
      <c r="U9397" s="123"/>
      <c r="V9397" s="123"/>
      <c r="W9397" s="137"/>
      <c r="X9397" s="136"/>
      <c r="Y9397" s="137"/>
      <c r="Z9397" s="137"/>
      <c r="AA9397" s="119"/>
      <c r="AB9397" s="119"/>
      <c r="AC9397" s="137"/>
      <c r="AD9397" s="137"/>
      <c r="AE9397" s="137">
        <f>SUM(AE9394:AE9396)</f>
        <v>3266550</v>
      </c>
      <c r="AF9397" s="137"/>
      <c r="AG9397" s="137">
        <f>SUM(AG9394:AG9396)</f>
        <v>0</v>
      </c>
      <c r="AH9397" s="137"/>
    </row>
    <row r="9398" spans="1:34" s="173" customFormat="1" x14ac:dyDescent="0.55000000000000004">
      <c r="A9398" s="122" t="s">
        <v>15701</v>
      </c>
      <c r="B9398" s="123">
        <v>4390</v>
      </c>
      <c r="C9398" s="123">
        <v>6275</v>
      </c>
      <c r="D9398" s="135" t="s">
        <v>12812</v>
      </c>
      <c r="E9398" s="123" t="s">
        <v>34</v>
      </c>
      <c r="F9398" s="123">
        <v>16480</v>
      </c>
      <c r="G9398" s="123">
        <v>4</v>
      </c>
      <c r="H9398" s="123">
        <v>0</v>
      </c>
      <c r="I9398" s="136">
        <v>3</v>
      </c>
      <c r="J9398" s="123" t="s">
        <v>38</v>
      </c>
      <c r="K9398" s="137">
        <f>((G9398*400)+(H9398*100))+I9398</f>
        <v>1603</v>
      </c>
      <c r="L9398" s="137">
        <v>3600</v>
      </c>
      <c r="M9398" s="137">
        <f>K9398*L9398</f>
        <v>5770800</v>
      </c>
      <c r="N9398" s="123"/>
      <c r="O9398" s="108"/>
      <c r="P9398" s="138"/>
      <c r="Q9398" s="108"/>
      <c r="R9398" s="108"/>
      <c r="S9398" s="139"/>
      <c r="T9398" s="123"/>
      <c r="U9398" s="123"/>
      <c r="V9398" s="123"/>
      <c r="W9398" s="137"/>
      <c r="X9398" s="136"/>
      <c r="Y9398" s="137"/>
      <c r="Z9398" s="137"/>
      <c r="AA9398" s="119"/>
      <c r="AB9398" s="119"/>
      <c r="AC9398" s="137"/>
      <c r="AD9398" s="137">
        <f>IF(AND(AC9398="",M9398=""),0,IF((AC9398=""),M9398,IF((M9398=""),AC9398,AC9398+M9398)))</f>
        <v>5770800</v>
      </c>
      <c r="AE9398" s="137">
        <f>IF( (X9398=""),AD9398*1,AD9398*(X9398/100) )</f>
        <v>5770800</v>
      </c>
      <c r="AF9398" s="137">
        <v>50000000</v>
      </c>
      <c r="AG9398" s="137">
        <f>IF((AF9398-AE9398) &gt; 1,0,IF((AF9398-AE9398)&lt;0,AE9398-AF9398,AF9398-AE9398))</f>
        <v>0</v>
      </c>
      <c r="AH9398" s="137">
        <v>0.01</v>
      </c>
    </row>
    <row r="9399" spans="1:34" s="173" customFormat="1" x14ac:dyDescent="0.55000000000000004">
      <c r="A9399" s="122"/>
      <c r="B9399" s="123"/>
      <c r="C9399" s="123"/>
      <c r="D9399" s="135"/>
      <c r="E9399" s="123"/>
      <c r="F9399" s="123"/>
      <c r="G9399" s="123"/>
      <c r="H9399" s="123"/>
      <c r="I9399" s="136"/>
      <c r="J9399" s="123"/>
      <c r="K9399" s="137"/>
      <c r="L9399" s="137" t="s">
        <v>63</v>
      </c>
      <c r="M9399" s="137">
        <f>SUM(M9398:M9398)</f>
        <v>5770800</v>
      </c>
      <c r="N9399" s="123"/>
      <c r="O9399" s="108"/>
      <c r="P9399" s="138"/>
      <c r="Q9399" s="108"/>
      <c r="R9399" s="108"/>
      <c r="S9399" s="139"/>
      <c r="T9399" s="123"/>
      <c r="U9399" s="123"/>
      <c r="V9399" s="123"/>
      <c r="W9399" s="137"/>
      <c r="X9399" s="136"/>
      <c r="Y9399" s="137"/>
      <c r="Z9399" s="137"/>
      <c r="AA9399" s="119"/>
      <c r="AB9399" s="119"/>
      <c r="AC9399" s="137"/>
      <c r="AD9399" s="137"/>
      <c r="AE9399" s="137">
        <f>SUM(AE9398:AE9398)</f>
        <v>5770800</v>
      </c>
      <c r="AF9399" s="137"/>
      <c r="AG9399" s="137">
        <f>SUM(AG9398:AG9398)</f>
        <v>0</v>
      </c>
      <c r="AH9399" s="137"/>
    </row>
    <row r="9400" spans="1:34" s="173" customFormat="1" x14ac:dyDescent="0.55000000000000004">
      <c r="A9400" s="122" t="s">
        <v>15234</v>
      </c>
      <c r="B9400" s="123">
        <v>4391</v>
      </c>
      <c r="C9400" s="123">
        <v>8405</v>
      </c>
      <c r="D9400" s="135" t="s">
        <v>12813</v>
      </c>
      <c r="E9400" s="123" t="s">
        <v>34</v>
      </c>
      <c r="F9400" s="123">
        <v>19752</v>
      </c>
      <c r="G9400" s="123">
        <v>0</v>
      </c>
      <c r="H9400" s="123">
        <v>1</v>
      </c>
      <c r="I9400" s="136">
        <v>2</v>
      </c>
      <c r="J9400" s="123" t="s">
        <v>38</v>
      </c>
      <c r="K9400" s="137">
        <f>((G9400*400)+(H9400*100))+I9400</f>
        <v>102</v>
      </c>
      <c r="L9400" s="137">
        <v>600</v>
      </c>
      <c r="M9400" s="137">
        <f>K9400*L9400</f>
        <v>61200</v>
      </c>
      <c r="N9400" s="123"/>
      <c r="O9400" s="108"/>
      <c r="P9400" s="138"/>
      <c r="Q9400" s="108"/>
      <c r="R9400" s="108"/>
      <c r="S9400" s="139"/>
      <c r="T9400" s="123"/>
      <c r="U9400" s="123"/>
      <c r="V9400" s="123"/>
      <c r="W9400" s="137"/>
      <c r="X9400" s="136"/>
      <c r="Y9400" s="137"/>
      <c r="Z9400" s="137"/>
      <c r="AA9400" s="119"/>
      <c r="AB9400" s="119"/>
      <c r="AC9400" s="137"/>
      <c r="AD9400" s="137">
        <f>IF(AND(AC9400="",M9400=""),0,IF((AC9400=""),M9400,IF((M9400=""),AC9400,AC9400+M9400)))</f>
        <v>61200</v>
      </c>
      <c r="AE9400" s="137">
        <f>IF( (X9400=""),AD9400*1,AD9400*(X9400/100) )</f>
        <v>61200</v>
      </c>
      <c r="AF9400" s="137">
        <v>50000000</v>
      </c>
      <c r="AG9400" s="137">
        <f>IF((AF9400-AE9400) &gt; 1,0,IF((AF9400-AE9400)&lt;0,AE9400-AF9400,AF9400-AE9400))</f>
        <v>0</v>
      </c>
      <c r="AH9400" s="137">
        <v>0.01</v>
      </c>
    </row>
    <row r="9401" spans="1:34" s="173" customFormat="1" x14ac:dyDescent="0.55000000000000004">
      <c r="A9401" s="122"/>
      <c r="B9401" s="123"/>
      <c r="C9401" s="123"/>
      <c r="D9401" s="135"/>
      <c r="E9401" s="123"/>
      <c r="F9401" s="123"/>
      <c r="G9401" s="123"/>
      <c r="H9401" s="123"/>
      <c r="I9401" s="136"/>
      <c r="J9401" s="123"/>
      <c r="K9401" s="137"/>
      <c r="L9401" s="137" t="s">
        <v>63</v>
      </c>
      <c r="M9401" s="137">
        <f>SUM(M9400:M9400)</f>
        <v>61200</v>
      </c>
      <c r="N9401" s="123"/>
      <c r="O9401" s="108"/>
      <c r="P9401" s="138"/>
      <c r="Q9401" s="108"/>
      <c r="R9401" s="108"/>
      <c r="S9401" s="139"/>
      <c r="T9401" s="123"/>
      <c r="U9401" s="123"/>
      <c r="V9401" s="123"/>
      <c r="W9401" s="137"/>
      <c r="X9401" s="136"/>
      <c r="Y9401" s="137"/>
      <c r="Z9401" s="137"/>
      <c r="AA9401" s="119"/>
      <c r="AB9401" s="119"/>
      <c r="AC9401" s="137"/>
      <c r="AD9401" s="137"/>
      <c r="AE9401" s="137">
        <f>SUM(AE9400:AE9400)</f>
        <v>61200</v>
      </c>
      <c r="AF9401" s="137"/>
      <c r="AG9401" s="137">
        <f>SUM(AG9400:AG9400)</f>
        <v>0</v>
      </c>
      <c r="AH9401" s="137"/>
    </row>
    <row r="9402" spans="1:34" s="173" customFormat="1" x14ac:dyDescent="0.55000000000000004">
      <c r="A9402" s="122" t="s">
        <v>12816</v>
      </c>
      <c r="B9402" s="123">
        <v>4392</v>
      </c>
      <c r="C9402" s="123">
        <v>10328</v>
      </c>
      <c r="D9402" s="135" t="s">
        <v>12817</v>
      </c>
      <c r="E9402" s="123" t="s">
        <v>34</v>
      </c>
      <c r="F9402" s="123">
        <v>20956</v>
      </c>
      <c r="G9402" s="123">
        <v>1</v>
      </c>
      <c r="H9402" s="123">
        <v>0</v>
      </c>
      <c r="I9402" s="136">
        <v>41</v>
      </c>
      <c r="J9402" s="123" t="s">
        <v>35</v>
      </c>
      <c r="K9402" s="137">
        <f>((G9402*400)+(H9402*100))+I9402</f>
        <v>441</v>
      </c>
      <c r="L9402" s="137">
        <v>625</v>
      </c>
      <c r="M9402" s="137">
        <f>K9402*L9402</f>
        <v>275625</v>
      </c>
      <c r="N9402" s="123">
        <v>1</v>
      </c>
      <c r="O9402" s="108" t="s">
        <v>12814</v>
      </c>
      <c r="P9402" s="138">
        <v>3901101273603</v>
      </c>
      <c r="Q9402" s="108" t="s">
        <v>12815</v>
      </c>
      <c r="R9402" s="108" t="s">
        <v>12818</v>
      </c>
      <c r="S9402" s="139"/>
      <c r="T9402" s="123" t="s">
        <v>51</v>
      </c>
      <c r="U9402" s="123" t="s">
        <v>227</v>
      </c>
      <c r="V9402" s="123" t="s">
        <v>52</v>
      </c>
      <c r="W9402" s="137">
        <v>152</v>
      </c>
      <c r="X9402" s="136">
        <v>100</v>
      </c>
      <c r="Y9402" s="137">
        <v>6750</v>
      </c>
      <c r="Z9402" s="137">
        <f>W9402*Y9402</f>
        <v>1026000</v>
      </c>
      <c r="AA9402" s="119">
        <v>1</v>
      </c>
      <c r="AB9402" s="119">
        <v>42</v>
      </c>
      <c r="AC9402" s="137">
        <f>(Z9402*(100-AB9402))/100</f>
        <v>595080</v>
      </c>
      <c r="AD9402" s="137">
        <f>IF(AND(AC9402="",M9402=""),0,IF((AC9402=""),M9402, IF( (M9402=""),AC9402,AC9402+M9402)))</f>
        <v>870705</v>
      </c>
      <c r="AE9402" s="137">
        <f>IF( (X9402=""),AD9402*1,AD9402*(X9402/100) )</f>
        <v>870705</v>
      </c>
      <c r="AF9402" s="137">
        <v>50000000</v>
      </c>
      <c r="AG9402" s="137">
        <f>IF((AF9402-AE9402) &gt; 1,0,IF((AF9402-AE9402)&lt;0,AE9402-AF9402,AF9402-AE9402))</f>
        <v>0</v>
      </c>
      <c r="AH9402" s="137">
        <v>0.02</v>
      </c>
    </row>
    <row r="9403" spans="1:34" s="173" customFormat="1" x14ac:dyDescent="0.55000000000000004">
      <c r="A9403" s="122"/>
      <c r="B9403" s="123"/>
      <c r="C9403" s="123"/>
      <c r="D9403" s="135"/>
      <c r="E9403" s="123"/>
      <c r="F9403" s="123"/>
      <c r="G9403" s="123"/>
      <c r="H9403" s="123"/>
      <c r="I9403" s="136"/>
      <c r="J9403" s="123"/>
      <c r="K9403" s="137"/>
      <c r="L9403" s="137" t="s">
        <v>63</v>
      </c>
      <c r="M9403" s="137">
        <f>SUM(M9402:M9402)</f>
        <v>275625</v>
      </c>
      <c r="N9403" s="123"/>
      <c r="O9403" s="108"/>
      <c r="P9403" s="138"/>
      <c r="Q9403" s="108"/>
      <c r="R9403" s="108"/>
      <c r="S9403" s="139"/>
      <c r="T9403" s="123"/>
      <c r="U9403" s="123"/>
      <c r="V9403" s="123"/>
      <c r="W9403" s="137"/>
      <c r="X9403" s="136"/>
      <c r="Y9403" s="137"/>
      <c r="Z9403" s="137"/>
      <c r="AA9403" s="119"/>
      <c r="AB9403" s="119"/>
      <c r="AC9403" s="137"/>
      <c r="AD9403" s="137"/>
      <c r="AE9403" s="137">
        <f>SUM(AE9402:AE9402)</f>
        <v>870705</v>
      </c>
      <c r="AF9403" s="137"/>
      <c r="AG9403" s="137">
        <f>SUM(AG9402:AG9402)</f>
        <v>0</v>
      </c>
      <c r="AH9403" s="137"/>
    </row>
    <row r="9404" spans="1:34" s="173" customFormat="1" x14ac:dyDescent="0.55000000000000004">
      <c r="A9404" s="122" t="s">
        <v>12828</v>
      </c>
      <c r="B9404" s="123">
        <v>4393</v>
      </c>
      <c r="C9404" s="123">
        <v>10439</v>
      </c>
      <c r="D9404" s="135"/>
      <c r="E9404" s="123" t="s">
        <v>34</v>
      </c>
      <c r="F9404" s="123">
        <v>2423</v>
      </c>
      <c r="G9404" s="123">
        <v>0</v>
      </c>
      <c r="H9404" s="123">
        <v>0</v>
      </c>
      <c r="I9404" s="136">
        <v>30.25</v>
      </c>
      <c r="J9404" s="123" t="s">
        <v>35</v>
      </c>
      <c r="K9404" s="137">
        <f>((G9404*400)+(H9404*100))+I9404</f>
        <v>30.25</v>
      </c>
      <c r="L9404" s="137">
        <v>0</v>
      </c>
      <c r="M9404" s="137">
        <f>K9404*L9404</f>
        <v>0</v>
      </c>
      <c r="N9404" s="123"/>
      <c r="O9404" s="108"/>
      <c r="P9404" s="138"/>
      <c r="Q9404" s="108"/>
      <c r="R9404" s="108"/>
      <c r="S9404" s="139"/>
      <c r="T9404" s="123"/>
      <c r="U9404" s="123"/>
      <c r="V9404" s="123"/>
      <c r="W9404" s="137"/>
      <c r="X9404" s="136"/>
      <c r="Y9404" s="137"/>
      <c r="Z9404" s="137"/>
      <c r="AA9404" s="119"/>
      <c r="AB9404" s="119"/>
      <c r="AC9404" s="137"/>
      <c r="AD9404" s="137">
        <f>IF(AND(AC9404="",M9404=""),0,IF((AC9404=""),M9404,IF((M9404=""),AC9404,AC9404+M9404)))</f>
        <v>0</v>
      </c>
      <c r="AE9404" s="137">
        <f>IF( (X9404=""),AD9404*1,AD9404*(X9404/100) )</f>
        <v>0</v>
      </c>
      <c r="AF9404" s="137">
        <v>0</v>
      </c>
      <c r="AG9404" s="137">
        <f>IF((AF9404-AE9404) &gt; 1,0,IF((AF9404-AE9404)&lt;0,AE9404-AF9404,AF9404-AE9404))</f>
        <v>0</v>
      </c>
      <c r="AH9404" s="137">
        <v>0.02</v>
      </c>
    </row>
    <row r="9405" spans="1:34" s="173" customFormat="1" x14ac:dyDescent="0.55000000000000004">
      <c r="A9405" s="122"/>
      <c r="B9405" s="123"/>
      <c r="C9405" s="123"/>
      <c r="D9405" s="135"/>
      <c r="E9405" s="123"/>
      <c r="F9405" s="123"/>
      <c r="G9405" s="123"/>
      <c r="H9405" s="123"/>
      <c r="I9405" s="136"/>
      <c r="J9405" s="123"/>
      <c r="K9405" s="137"/>
      <c r="L9405" s="137" t="s">
        <v>63</v>
      </c>
      <c r="M9405" s="137">
        <f>SUM(M9404:M9404)</f>
        <v>0</v>
      </c>
      <c r="N9405" s="123"/>
      <c r="O9405" s="108"/>
      <c r="P9405" s="138"/>
      <c r="Q9405" s="108"/>
      <c r="R9405" s="108"/>
      <c r="S9405" s="139"/>
      <c r="T9405" s="123"/>
      <c r="U9405" s="123"/>
      <c r="V9405" s="123"/>
      <c r="W9405" s="137"/>
      <c r="X9405" s="136"/>
      <c r="Y9405" s="137"/>
      <c r="Z9405" s="137"/>
      <c r="AA9405" s="119"/>
      <c r="AB9405" s="119"/>
      <c r="AC9405" s="137"/>
      <c r="AD9405" s="137"/>
      <c r="AE9405" s="137">
        <f>SUM(AE9404:AE9404)</f>
        <v>0</v>
      </c>
      <c r="AF9405" s="137"/>
      <c r="AG9405" s="137">
        <f>SUM(AG9404:AG9404)</f>
        <v>0</v>
      </c>
      <c r="AH9405" s="137"/>
    </row>
    <row r="9406" spans="1:34" s="99" customFormat="1" x14ac:dyDescent="0.55000000000000004">
      <c r="A9406" s="107" t="s">
        <v>12821</v>
      </c>
      <c r="B9406" s="102">
        <v>4436</v>
      </c>
      <c r="C9406" s="102">
        <v>6382</v>
      </c>
      <c r="D9406" s="90" t="s">
        <v>12822</v>
      </c>
      <c r="E9406" s="102" t="s">
        <v>37</v>
      </c>
      <c r="F9406" s="102">
        <v>5423</v>
      </c>
      <c r="G9406" s="102">
        <v>3</v>
      </c>
      <c r="H9406" s="102">
        <v>0</v>
      </c>
      <c r="I9406" s="98">
        <v>0</v>
      </c>
      <c r="J9406" s="102" t="s">
        <v>62</v>
      </c>
      <c r="K9406" s="94">
        <f>((G9406*400)+(H9406*100))+I9406</f>
        <v>1200</v>
      </c>
      <c r="L9406" s="94">
        <v>1350</v>
      </c>
      <c r="M9406" s="94">
        <f>K9406*L9406</f>
        <v>1620000</v>
      </c>
      <c r="N9406" s="102">
        <v>1</v>
      </c>
      <c r="O9406" s="111" t="s">
        <v>12819</v>
      </c>
      <c r="P9406" s="96"/>
      <c r="Q9406" s="111" t="s">
        <v>12820</v>
      </c>
      <c r="R9406" s="111" t="s">
        <v>12823</v>
      </c>
      <c r="S9406" s="97"/>
      <c r="T9406" s="102" t="s">
        <v>15158</v>
      </c>
      <c r="U9406" s="102" t="s">
        <v>45</v>
      </c>
      <c r="V9406" s="102" t="s">
        <v>75</v>
      </c>
      <c r="W9406" s="94">
        <v>30.6</v>
      </c>
      <c r="X9406" s="98">
        <v>2.87</v>
      </c>
      <c r="Y9406" s="94">
        <v>2650</v>
      </c>
      <c r="Z9406" s="94">
        <f t="shared" ref="Z9406:Z9411" si="890">W9406*Y9406</f>
        <v>81090</v>
      </c>
      <c r="AA9406" s="89">
        <v>15</v>
      </c>
      <c r="AB9406" s="89">
        <v>20</v>
      </c>
      <c r="AC9406" s="94">
        <f t="shared" ref="AC9406:AC9411" si="891">(Z9406*(100-AB9406))/100</f>
        <v>64872</v>
      </c>
      <c r="AD9406" s="94">
        <f>IF(AND(AC9406="",M9406=""),0,IF((AC9406=""),M9406, IF( (M9406=""),AC9406,SUM(AC9406:AC9408)+M9406)))</f>
        <v>3828872</v>
      </c>
      <c r="AE9406" s="94">
        <f t="shared" ref="AE9406:AE9411" si="892">IF( (X9406=""),AD9406*1,AD9406*(X9406/100) )</f>
        <v>109888.62639999999</v>
      </c>
      <c r="AF9406" s="94">
        <v>0</v>
      </c>
      <c r="AG9406" s="94">
        <f>IF((AF9406-AE9406) &gt; 1,0,IF((AF9406-AE9406)&lt;0,AE9406-AF9406,AF9406-AE9406))</f>
        <v>109888.62639999999</v>
      </c>
      <c r="AH9406" s="94">
        <v>0.3</v>
      </c>
    </row>
    <row r="9407" spans="1:34" s="99" customFormat="1" x14ac:dyDescent="0.55000000000000004">
      <c r="A9407" s="107"/>
      <c r="B9407" s="102"/>
      <c r="C9407" s="102"/>
      <c r="D9407" s="90"/>
      <c r="E9407" s="102"/>
      <c r="F9407" s="102"/>
      <c r="G9407" s="102"/>
      <c r="H9407" s="102"/>
      <c r="I9407" s="98"/>
      <c r="J9407" s="102"/>
      <c r="K9407" s="94"/>
      <c r="L9407" s="94"/>
      <c r="M9407" s="94"/>
      <c r="N9407" s="102">
        <v>2</v>
      </c>
      <c r="O9407" s="111" t="s">
        <v>12819</v>
      </c>
      <c r="P9407" s="96"/>
      <c r="Q9407" s="111" t="s">
        <v>12820</v>
      </c>
      <c r="R9407" s="111" t="s">
        <v>12823</v>
      </c>
      <c r="S9407" s="97" t="s">
        <v>12824</v>
      </c>
      <c r="T9407" s="102" t="s">
        <v>492</v>
      </c>
      <c r="U9407" s="102" t="s">
        <v>45</v>
      </c>
      <c r="V9407" s="102" t="s">
        <v>75</v>
      </c>
      <c r="W9407" s="94">
        <v>400</v>
      </c>
      <c r="X9407" s="98">
        <v>37.5</v>
      </c>
      <c r="Y9407" s="94">
        <v>3400</v>
      </c>
      <c r="Z9407" s="94">
        <f t="shared" si="890"/>
        <v>1360000</v>
      </c>
      <c r="AA9407" s="89">
        <v>15</v>
      </c>
      <c r="AB9407" s="89">
        <v>20</v>
      </c>
      <c r="AC9407" s="94">
        <f t="shared" si="891"/>
        <v>1088000</v>
      </c>
      <c r="AD9407" s="94">
        <f>IF(AND(AC9407="",M9406=""),0,IF((AC9407=""),M9406, IF( (M9406=""),AC9407,SUM(AC9406:AC9408)+M9406)))</f>
        <v>3828872</v>
      </c>
      <c r="AE9407" s="94">
        <f t="shared" si="892"/>
        <v>1435827</v>
      </c>
      <c r="AF9407" s="94">
        <v>0</v>
      </c>
      <c r="AG9407" s="94">
        <f>IF((AF9407-AE9407) &gt; 1,0,IF((AF9407-AE9407)&lt;0,AE9407-AF9407,AF9407-AE9407))</f>
        <v>1435827</v>
      </c>
      <c r="AH9407" s="94">
        <v>0.3</v>
      </c>
    </row>
    <row r="9408" spans="1:34" s="99" customFormat="1" x14ac:dyDescent="0.55000000000000004">
      <c r="A9408" s="107"/>
      <c r="B9408" s="102"/>
      <c r="C9408" s="102"/>
      <c r="D9408" s="90"/>
      <c r="E9408" s="102"/>
      <c r="F9408" s="102"/>
      <c r="G9408" s="102"/>
      <c r="H9408" s="102"/>
      <c r="I9408" s="98"/>
      <c r="J9408" s="102"/>
      <c r="K9408" s="94"/>
      <c r="L9408" s="94"/>
      <c r="M9408" s="94"/>
      <c r="N9408" s="102">
        <v>3</v>
      </c>
      <c r="O9408" s="111" t="s">
        <v>12819</v>
      </c>
      <c r="P9408" s="96"/>
      <c r="Q9408" s="111" t="s">
        <v>12820</v>
      </c>
      <c r="R9408" s="111" t="s">
        <v>12823</v>
      </c>
      <c r="S9408" s="97"/>
      <c r="T9408" s="102" t="s">
        <v>73</v>
      </c>
      <c r="U9408" s="102" t="s">
        <v>45</v>
      </c>
      <c r="V9408" s="102" t="s">
        <v>15268</v>
      </c>
      <c r="W9408" s="94">
        <v>200</v>
      </c>
      <c r="X9408" s="98">
        <v>18.739999999999998</v>
      </c>
      <c r="Y9408" s="94">
        <v>6600</v>
      </c>
      <c r="Z9408" s="94">
        <f t="shared" si="890"/>
        <v>1320000</v>
      </c>
      <c r="AA9408" s="89">
        <v>15</v>
      </c>
      <c r="AB9408" s="89">
        <v>20</v>
      </c>
      <c r="AC9408" s="94">
        <f t="shared" si="891"/>
        <v>1056000</v>
      </c>
      <c r="AD9408" s="94">
        <f>IF(AND(AC9408="",M9406=""),0,IF((AC9408=""),M9406, IF( (M9406=""),AC9408,SUM(AC9406:AC9408)+M9406)))</f>
        <v>3828872</v>
      </c>
      <c r="AE9408" s="94">
        <f t="shared" si="892"/>
        <v>717530.61279999989</v>
      </c>
      <c r="AF9408" s="94">
        <v>0</v>
      </c>
      <c r="AG9408" s="94">
        <f>IF((AF9408-AE9408) &gt; 1,0,IF((AF9408-AE9408)&lt;0,AE9408-AF9408,AF9408-AE9408))</f>
        <v>717530.61279999989</v>
      </c>
      <c r="AH9408" s="94">
        <v>0.3</v>
      </c>
    </row>
    <row r="9409" spans="1:34" s="99" customFormat="1" x14ac:dyDescent="0.55000000000000004">
      <c r="A9409" s="107"/>
      <c r="B9409" s="102"/>
      <c r="C9409" s="102"/>
      <c r="D9409" s="90"/>
      <c r="E9409" s="102"/>
      <c r="F9409" s="102"/>
      <c r="G9409" s="102">
        <v>2</v>
      </c>
      <c r="H9409" s="102">
        <v>2</v>
      </c>
      <c r="I9409" s="98">
        <v>66</v>
      </c>
      <c r="J9409" s="102" t="s">
        <v>35</v>
      </c>
      <c r="K9409" s="94">
        <f>((G9409*400)+(H9409*100))+I9409</f>
        <v>1066</v>
      </c>
      <c r="L9409" s="94">
        <v>1350</v>
      </c>
      <c r="M9409" s="94">
        <f>K9409*L9409</f>
        <v>1439100</v>
      </c>
      <c r="N9409" s="102">
        <v>1</v>
      </c>
      <c r="O9409" s="111" t="s">
        <v>12819</v>
      </c>
      <c r="P9409" s="96"/>
      <c r="Q9409" s="111" t="s">
        <v>12820</v>
      </c>
      <c r="R9409" s="111" t="s">
        <v>12823</v>
      </c>
      <c r="S9409" s="97"/>
      <c r="T9409" s="102" t="s">
        <v>15158</v>
      </c>
      <c r="U9409" s="102" t="s">
        <v>45</v>
      </c>
      <c r="V9409" s="102" t="s">
        <v>52</v>
      </c>
      <c r="W9409" s="94">
        <v>156</v>
      </c>
      <c r="X9409" s="98">
        <v>14.63</v>
      </c>
      <c r="Y9409" s="94">
        <v>2650</v>
      </c>
      <c r="Z9409" s="94">
        <f t="shared" si="890"/>
        <v>413400</v>
      </c>
      <c r="AA9409" s="89">
        <v>15</v>
      </c>
      <c r="AB9409" s="89">
        <v>20</v>
      </c>
      <c r="AC9409" s="94">
        <f t="shared" si="891"/>
        <v>330720</v>
      </c>
      <c r="AD9409" s="94">
        <f>IF(AND(AC9409="",M9409=""),0,IF((AC9409=""),M9409, IF( (M9409=""),AC9409,SUM(AC9409:AC9411)+M9409)))</f>
        <v>3281820</v>
      </c>
      <c r="AE9409" s="94">
        <f t="shared" si="892"/>
        <v>480130.26600000006</v>
      </c>
      <c r="AF9409" s="94">
        <v>0</v>
      </c>
      <c r="AG9409" s="94">
        <f>AE9409</f>
        <v>480130.26600000006</v>
      </c>
      <c r="AH9409" s="94">
        <v>0.02</v>
      </c>
    </row>
    <row r="9410" spans="1:34" s="99" customFormat="1" x14ac:dyDescent="0.55000000000000004">
      <c r="A9410" s="107"/>
      <c r="B9410" s="102"/>
      <c r="C9410" s="102"/>
      <c r="D9410" s="90"/>
      <c r="E9410" s="102"/>
      <c r="F9410" s="102"/>
      <c r="G9410" s="102"/>
      <c r="H9410" s="102"/>
      <c r="I9410" s="98"/>
      <c r="J9410" s="102"/>
      <c r="K9410" s="94"/>
      <c r="L9410" s="94"/>
      <c r="M9410" s="94"/>
      <c r="N9410" s="102">
        <v>2</v>
      </c>
      <c r="O9410" s="111" t="s">
        <v>12819</v>
      </c>
      <c r="P9410" s="96"/>
      <c r="Q9410" s="111" t="s">
        <v>12820</v>
      </c>
      <c r="R9410" s="111" t="s">
        <v>12823</v>
      </c>
      <c r="S9410" s="97" t="s">
        <v>12825</v>
      </c>
      <c r="T9410" s="102" t="s">
        <v>51</v>
      </c>
      <c r="U9410" s="102" t="s">
        <v>45</v>
      </c>
      <c r="V9410" s="102" t="s">
        <v>52</v>
      </c>
      <c r="W9410" s="94">
        <v>140</v>
      </c>
      <c r="X9410" s="98">
        <v>13.13</v>
      </c>
      <c r="Y9410" s="94">
        <v>6750</v>
      </c>
      <c r="Z9410" s="94">
        <f t="shared" si="890"/>
        <v>945000</v>
      </c>
      <c r="AA9410" s="89">
        <v>15</v>
      </c>
      <c r="AB9410" s="89">
        <v>20</v>
      </c>
      <c r="AC9410" s="94">
        <f t="shared" si="891"/>
        <v>756000</v>
      </c>
      <c r="AD9410" s="94">
        <f>IF(AND(AC9410="",M9409=""),0,IF((AC9410=""),M9409, IF( (M9409=""),AC9410,SUM(AC9409:AC9411)+M9409)))</f>
        <v>3281820</v>
      </c>
      <c r="AE9410" s="94">
        <f t="shared" si="892"/>
        <v>430902.96600000001</v>
      </c>
      <c r="AF9410" s="94">
        <v>0</v>
      </c>
      <c r="AG9410" s="94">
        <f>IF((AF9410-AE9410) &gt; 1,0,IF((AF9410-AE9410)&lt;0,AE9410-AF9410,AF9410-AE9410))</f>
        <v>430902.96600000001</v>
      </c>
      <c r="AH9410" s="94">
        <v>0.02</v>
      </c>
    </row>
    <row r="9411" spans="1:34" s="99" customFormat="1" x14ac:dyDescent="0.55000000000000004">
      <c r="A9411" s="107"/>
      <c r="B9411" s="102"/>
      <c r="C9411" s="102"/>
      <c r="D9411" s="90"/>
      <c r="E9411" s="102"/>
      <c r="F9411" s="102"/>
      <c r="G9411" s="102"/>
      <c r="H9411" s="102"/>
      <c r="I9411" s="98"/>
      <c r="J9411" s="102"/>
      <c r="K9411" s="94"/>
      <c r="L9411" s="94"/>
      <c r="M9411" s="94"/>
      <c r="N9411" s="102"/>
      <c r="O9411" s="111"/>
      <c r="P9411" s="96"/>
      <c r="Q9411" s="111"/>
      <c r="R9411" s="111"/>
      <c r="S9411" s="97"/>
      <c r="T9411" s="102" t="s">
        <v>51</v>
      </c>
      <c r="U9411" s="102"/>
      <c r="V9411" s="102" t="s">
        <v>52</v>
      </c>
      <c r="W9411" s="94">
        <v>140</v>
      </c>
      <c r="X9411" s="98">
        <v>13.13</v>
      </c>
      <c r="Y9411" s="94">
        <v>6750</v>
      </c>
      <c r="Z9411" s="94">
        <f t="shared" si="890"/>
        <v>945000</v>
      </c>
      <c r="AA9411" s="89">
        <v>15</v>
      </c>
      <c r="AB9411" s="89">
        <v>20</v>
      </c>
      <c r="AC9411" s="94">
        <f t="shared" si="891"/>
        <v>756000</v>
      </c>
      <c r="AD9411" s="94">
        <f>IF(AND(AC9411="",M9409=""),0,IF((AC9411=""),M9409, IF( (M9409=""),AC9411,SUM(AC9409:AC9411)+M9409)))</f>
        <v>3281820</v>
      </c>
      <c r="AE9411" s="94">
        <f t="shared" si="892"/>
        <v>430902.96600000001</v>
      </c>
      <c r="AF9411" s="94">
        <v>0</v>
      </c>
      <c r="AG9411" s="94">
        <f>IF((AF9411-AE9411) &gt; 1,0,IF((AF9411-AE9411)&lt;0,AE9411-AF9411,AF9411-AE9411))</f>
        <v>430902.96600000001</v>
      </c>
      <c r="AH9411" s="94">
        <v>0.02</v>
      </c>
    </row>
    <row r="9412" spans="1:34" s="99" customFormat="1" x14ac:dyDescent="0.55000000000000004">
      <c r="A9412" s="107"/>
      <c r="B9412" s="102"/>
      <c r="C9412" s="102"/>
      <c r="D9412" s="90"/>
      <c r="E9412" s="102"/>
      <c r="F9412" s="102"/>
      <c r="G9412" s="102"/>
      <c r="H9412" s="102"/>
      <c r="I9412" s="98"/>
      <c r="J9412" s="102"/>
      <c r="K9412" s="94"/>
      <c r="L9412" s="94" t="s">
        <v>63</v>
      </c>
      <c r="M9412" s="94">
        <f>SUM(M9406:M9411)</f>
        <v>3059100</v>
      </c>
      <c r="N9412" s="102"/>
      <c r="O9412" s="111"/>
      <c r="P9412" s="96"/>
      <c r="Q9412" s="111"/>
      <c r="R9412" s="111"/>
      <c r="S9412" s="97"/>
      <c r="T9412" s="102"/>
      <c r="U9412" s="102"/>
      <c r="V9412" s="102"/>
      <c r="W9412" s="94"/>
      <c r="X9412" s="98"/>
      <c r="Y9412" s="94"/>
      <c r="Z9412" s="94"/>
      <c r="AA9412" s="89"/>
      <c r="AB9412" s="89"/>
      <c r="AC9412" s="94">
        <f>SUM(AC9406:AC9411)</f>
        <v>4051592</v>
      </c>
      <c r="AD9412" s="94"/>
      <c r="AE9412" s="94">
        <f>SUM(AE9406:AE9411)</f>
        <v>3605182.4371999996</v>
      </c>
      <c r="AF9412" s="94"/>
      <c r="AG9412" s="94">
        <f>SUM(AG9406:AG9411)</f>
        <v>3605182.4371999996</v>
      </c>
      <c r="AH9412" s="94"/>
    </row>
    <row r="9413" spans="1:34" s="173" customFormat="1" x14ac:dyDescent="0.55000000000000004">
      <c r="A9413" s="122" t="s">
        <v>12828</v>
      </c>
      <c r="B9413" s="123">
        <v>4395</v>
      </c>
      <c r="C9413" s="123">
        <v>5151</v>
      </c>
      <c r="D9413" s="135" t="s">
        <v>12829</v>
      </c>
      <c r="E9413" s="123" t="s">
        <v>34</v>
      </c>
      <c r="F9413" s="123">
        <v>22213</v>
      </c>
      <c r="G9413" s="123">
        <v>0</v>
      </c>
      <c r="H9413" s="123">
        <v>3</v>
      </c>
      <c r="I9413" s="136">
        <v>6</v>
      </c>
      <c r="J9413" s="123" t="s">
        <v>38</v>
      </c>
      <c r="K9413" s="137">
        <f>((G9413*400)+(H9413*100))+I9413</f>
        <v>306</v>
      </c>
      <c r="L9413" s="137">
        <v>625</v>
      </c>
      <c r="M9413" s="137">
        <f>K9413*L9413</f>
        <v>191250</v>
      </c>
      <c r="N9413" s="123"/>
      <c r="O9413" s="108"/>
      <c r="P9413" s="138"/>
      <c r="Q9413" s="108"/>
      <c r="R9413" s="108"/>
      <c r="S9413" s="139"/>
      <c r="T9413" s="123"/>
      <c r="U9413" s="123"/>
      <c r="V9413" s="123"/>
      <c r="W9413" s="137"/>
      <c r="X9413" s="136"/>
      <c r="Y9413" s="137"/>
      <c r="Z9413" s="137"/>
      <c r="AA9413" s="119"/>
      <c r="AB9413" s="119"/>
      <c r="AC9413" s="137"/>
      <c r="AD9413" s="137">
        <f>IF(AND(AC9413="",M9413=""),0,IF((AC9413=""),M9413,IF((M9413=""),AC9413,AC9413+M9413)))</f>
        <v>191250</v>
      </c>
      <c r="AE9413" s="137">
        <f>IF( (X9413=""),AD9413*1,AD9413*(X9413/100) )</f>
        <v>191250</v>
      </c>
      <c r="AF9413" s="137">
        <v>50000000</v>
      </c>
      <c r="AG9413" s="137">
        <f>IF((AF9413-AE9413) &gt; 1,0,IF((AF9413-AE9413)&lt;0,AE9413-AF9413,AF9413-AE9413))</f>
        <v>0</v>
      </c>
      <c r="AH9413" s="137">
        <v>0.01</v>
      </c>
    </row>
    <row r="9414" spans="1:34" s="173" customFormat="1" x14ac:dyDescent="0.55000000000000004">
      <c r="A9414" s="122"/>
      <c r="B9414" s="123">
        <v>4396</v>
      </c>
      <c r="C9414" s="123">
        <v>5978</v>
      </c>
      <c r="D9414" s="135" t="s">
        <v>12830</v>
      </c>
      <c r="E9414" s="123" t="s">
        <v>34</v>
      </c>
      <c r="F9414" s="123">
        <v>23857</v>
      </c>
      <c r="G9414" s="123">
        <v>0</v>
      </c>
      <c r="H9414" s="123">
        <v>0</v>
      </c>
      <c r="I9414" s="136">
        <v>56</v>
      </c>
      <c r="J9414" s="123" t="s">
        <v>35</v>
      </c>
      <c r="K9414" s="137">
        <f>((G9414*400)+(H9414*100))+I9414</f>
        <v>56</v>
      </c>
      <c r="L9414" s="137">
        <v>1250</v>
      </c>
      <c r="M9414" s="137">
        <f>K9414*L9414</f>
        <v>70000</v>
      </c>
      <c r="N9414" s="123">
        <v>1</v>
      </c>
      <c r="O9414" s="108" t="s">
        <v>12826</v>
      </c>
      <c r="P9414" s="138">
        <v>3570800006577</v>
      </c>
      <c r="Q9414" s="108" t="s">
        <v>12827</v>
      </c>
      <c r="R9414" s="108" t="s">
        <v>12831</v>
      </c>
      <c r="S9414" s="139" t="s">
        <v>12832</v>
      </c>
      <c r="T9414" s="123" t="s">
        <v>51</v>
      </c>
      <c r="U9414" s="123" t="s">
        <v>45</v>
      </c>
      <c r="V9414" s="123" t="s">
        <v>52</v>
      </c>
      <c r="W9414" s="137">
        <v>356.25</v>
      </c>
      <c r="X9414" s="136">
        <v>100</v>
      </c>
      <c r="Y9414" s="137">
        <v>6750</v>
      </c>
      <c r="Z9414" s="137">
        <f>W9414*Y9414</f>
        <v>2404687.5</v>
      </c>
      <c r="AA9414" s="119">
        <v>6</v>
      </c>
      <c r="AB9414" s="119">
        <v>6</v>
      </c>
      <c r="AC9414" s="137">
        <f>(Z9414*(100-AB9414))/100</f>
        <v>2260406.25</v>
      </c>
      <c r="AD9414" s="137">
        <f>IF(AND(AC9414="",M9414=""),0,IF((AC9414=""),M9414, IF( (M9414=""),AC9414,SUM(AC9414:AC9414)+M9414)))</f>
        <v>2330406.25</v>
      </c>
      <c r="AE9414" s="137">
        <f>IF( (X9414=""),AD9414*1,AD9414*(X9414/100) )</f>
        <v>2330406.25</v>
      </c>
      <c r="AF9414" s="137">
        <v>50000000</v>
      </c>
      <c r="AG9414" s="137">
        <f>IF((AF9414-AE9414) &gt; 1,0,IF((AF9414-AE9414)&lt;0,AE9414-AF9414,AF9414-AE9414))</f>
        <v>0</v>
      </c>
      <c r="AH9414" s="137">
        <v>0.02</v>
      </c>
    </row>
    <row r="9415" spans="1:34" s="173" customFormat="1" x14ac:dyDescent="0.55000000000000004">
      <c r="A9415" s="122"/>
      <c r="B9415" s="123"/>
      <c r="C9415" s="123"/>
      <c r="D9415" s="135"/>
      <c r="E9415" s="123"/>
      <c r="F9415" s="123"/>
      <c r="G9415" s="123"/>
      <c r="H9415" s="123"/>
      <c r="I9415" s="136"/>
      <c r="J9415" s="123"/>
      <c r="K9415" s="137"/>
      <c r="L9415" s="137" t="s">
        <v>63</v>
      </c>
      <c r="M9415" s="137">
        <f>SUM(M9413:M9414)</f>
        <v>261250</v>
      </c>
      <c r="N9415" s="123"/>
      <c r="O9415" s="108"/>
      <c r="P9415" s="138"/>
      <c r="Q9415" s="108"/>
      <c r="R9415" s="108"/>
      <c r="S9415" s="139"/>
      <c r="T9415" s="123"/>
      <c r="U9415" s="123"/>
      <c r="V9415" s="123"/>
      <c r="W9415" s="137"/>
      <c r="X9415" s="136"/>
      <c r="Y9415" s="137"/>
      <c r="Z9415" s="137"/>
      <c r="AA9415" s="119"/>
      <c r="AB9415" s="119"/>
      <c r="AC9415" s="137"/>
      <c r="AD9415" s="137"/>
      <c r="AE9415" s="137">
        <f>SUM(AE9413:AE9414)</f>
        <v>2521656.25</v>
      </c>
      <c r="AF9415" s="137"/>
      <c r="AG9415" s="137">
        <f>SUM(AG9413:AG9414)</f>
        <v>0</v>
      </c>
      <c r="AH9415" s="137"/>
    </row>
    <row r="9416" spans="1:34" s="173" customFormat="1" x14ac:dyDescent="0.55000000000000004">
      <c r="A9416" s="122" t="s">
        <v>12833</v>
      </c>
      <c r="B9416" s="123">
        <v>4397</v>
      </c>
      <c r="C9416" s="123">
        <v>10415</v>
      </c>
      <c r="D9416" s="135" t="s">
        <v>12834</v>
      </c>
      <c r="E9416" s="123" t="s">
        <v>34</v>
      </c>
      <c r="F9416" s="123">
        <v>593</v>
      </c>
      <c r="G9416" s="123">
        <v>3</v>
      </c>
      <c r="H9416" s="123">
        <v>0</v>
      </c>
      <c r="I9416" s="136">
        <v>31</v>
      </c>
      <c r="J9416" s="123" t="s">
        <v>38</v>
      </c>
      <c r="K9416" s="137">
        <f>((G9416*400)+(H9416*100))+I9416</f>
        <v>1231</v>
      </c>
      <c r="L9416" s="137">
        <v>7250</v>
      </c>
      <c r="M9416" s="137">
        <f>K9416*L9416</f>
        <v>8924750</v>
      </c>
      <c r="N9416" s="123"/>
      <c r="O9416" s="108"/>
      <c r="P9416" s="138"/>
      <c r="Q9416" s="108"/>
      <c r="R9416" s="108"/>
      <c r="S9416" s="139"/>
      <c r="T9416" s="123"/>
      <c r="U9416" s="123"/>
      <c r="V9416" s="123"/>
      <c r="W9416" s="137"/>
      <c r="X9416" s="136"/>
      <c r="Y9416" s="137"/>
      <c r="Z9416" s="137"/>
      <c r="AA9416" s="119"/>
      <c r="AB9416" s="119"/>
      <c r="AC9416" s="137"/>
      <c r="AD9416" s="137">
        <f>IF(AND(AC9416="",M9416=""),0,IF((AC9416=""),M9416,IF((M9416=""),AC9416,AC9416+M9416)))</f>
        <v>8924750</v>
      </c>
      <c r="AE9416" s="137">
        <f>IF( (X9416=""),AD9416*1,AD9416*(X9416/100) )</f>
        <v>8924750</v>
      </c>
      <c r="AF9416" s="137">
        <v>50000000</v>
      </c>
      <c r="AG9416" s="137">
        <f>IF((AF9416-AE9416) &gt; 1,0,IF((AF9416-AE9416)&lt;0,AE9416-AF9416,AF9416-AE9416))</f>
        <v>0</v>
      </c>
      <c r="AH9416" s="137">
        <v>0.01</v>
      </c>
    </row>
    <row r="9417" spans="1:34" s="173" customFormat="1" x14ac:dyDescent="0.55000000000000004">
      <c r="A9417" s="122"/>
      <c r="B9417" s="123"/>
      <c r="C9417" s="123"/>
      <c r="D9417" s="135"/>
      <c r="E9417" s="123"/>
      <c r="F9417" s="123"/>
      <c r="G9417" s="123"/>
      <c r="H9417" s="123"/>
      <c r="I9417" s="136"/>
      <c r="J9417" s="123"/>
      <c r="K9417" s="137"/>
      <c r="L9417" s="137" t="s">
        <v>63</v>
      </c>
      <c r="M9417" s="137">
        <f>SUM(M9416:M9416)</f>
        <v>8924750</v>
      </c>
      <c r="N9417" s="123"/>
      <c r="O9417" s="108"/>
      <c r="P9417" s="138"/>
      <c r="Q9417" s="108"/>
      <c r="R9417" s="108"/>
      <c r="S9417" s="139"/>
      <c r="T9417" s="123"/>
      <c r="U9417" s="123"/>
      <c r="V9417" s="123"/>
      <c r="W9417" s="137"/>
      <c r="X9417" s="136"/>
      <c r="Y9417" s="137"/>
      <c r="Z9417" s="137"/>
      <c r="AA9417" s="119"/>
      <c r="AB9417" s="119"/>
      <c r="AC9417" s="137"/>
      <c r="AD9417" s="137"/>
      <c r="AE9417" s="137">
        <f>SUM(AE9416:AE9416)</f>
        <v>8924750</v>
      </c>
      <c r="AF9417" s="137"/>
      <c r="AG9417" s="137">
        <f>SUM(AG9416:AG9416)</f>
        <v>0</v>
      </c>
      <c r="AH9417" s="137"/>
    </row>
    <row r="9418" spans="1:34" s="173" customFormat="1" x14ac:dyDescent="0.55000000000000004">
      <c r="A9418" s="122" t="s">
        <v>2900</v>
      </c>
      <c r="B9418" s="123">
        <v>4398</v>
      </c>
      <c r="C9418" s="123">
        <v>7832</v>
      </c>
      <c r="D9418" s="135" t="s">
        <v>12837</v>
      </c>
      <c r="E9418" s="123" t="s">
        <v>34</v>
      </c>
      <c r="F9418" s="123">
        <v>16580</v>
      </c>
      <c r="G9418" s="123">
        <v>0</v>
      </c>
      <c r="H9418" s="123">
        <v>0</v>
      </c>
      <c r="I9418" s="136">
        <v>68</v>
      </c>
      <c r="J9418" s="123" t="s">
        <v>35</v>
      </c>
      <c r="K9418" s="137">
        <f>((G9418*400)+(H9418*100))+I9418</f>
        <v>68</v>
      </c>
      <c r="L9418" s="137">
        <v>400</v>
      </c>
      <c r="M9418" s="137">
        <f>K9418*L9418</f>
        <v>27200</v>
      </c>
      <c r="N9418" s="123">
        <v>1</v>
      </c>
      <c r="O9418" s="108" t="s">
        <v>12835</v>
      </c>
      <c r="P9418" s="138">
        <v>3570800194845</v>
      </c>
      <c r="Q9418" s="108" t="s">
        <v>12836</v>
      </c>
      <c r="R9418" s="108" t="s">
        <v>12838</v>
      </c>
      <c r="S9418" s="139" t="s">
        <v>12839</v>
      </c>
      <c r="T9418" s="123" t="s">
        <v>51</v>
      </c>
      <c r="U9418" s="123" t="s">
        <v>74</v>
      </c>
      <c r="V9418" s="123" t="s">
        <v>52</v>
      </c>
      <c r="W9418" s="137">
        <v>169.2</v>
      </c>
      <c r="X9418" s="136">
        <v>100</v>
      </c>
      <c r="Y9418" s="137">
        <v>6750</v>
      </c>
      <c r="Z9418" s="137">
        <f>W9418*Y9418</f>
        <v>1142100</v>
      </c>
      <c r="AA9418" s="119">
        <v>21</v>
      </c>
      <c r="AB9418" s="119">
        <v>93</v>
      </c>
      <c r="AC9418" s="137">
        <f>(Z9418*(100-AB9418))/100</f>
        <v>79947</v>
      </c>
      <c r="AD9418" s="137">
        <f>IF(AND(AC9418="",M9418=""),0,IF((AC9418=""),M9418, IF( (M9418=""),AC9418,SUM(AC9418:AC9419)+M9418)))</f>
        <v>107147</v>
      </c>
      <c r="AE9418" s="137">
        <f>IF( (X9418=""),AD9418*1,AD9418*(X9418/100) )</f>
        <v>107147</v>
      </c>
      <c r="AF9418" s="137">
        <v>50000000</v>
      </c>
      <c r="AG9418" s="137">
        <f>IF((AF9418-AE9418) &gt; 1,0,IF((AF9418-AE9418)&lt;0,AE9418-AF9418,AF9418-AE9418))</f>
        <v>0</v>
      </c>
      <c r="AH9418" s="137">
        <v>0.02</v>
      </c>
    </row>
    <row r="9419" spans="1:34" s="173" customFormat="1" x14ac:dyDescent="0.55000000000000004">
      <c r="A9419" s="122"/>
      <c r="B9419" s="123"/>
      <c r="C9419" s="123"/>
      <c r="D9419" s="135"/>
      <c r="E9419" s="123"/>
      <c r="F9419" s="123"/>
      <c r="G9419" s="123"/>
      <c r="H9419" s="123"/>
      <c r="I9419" s="136"/>
      <c r="J9419" s="123"/>
      <c r="K9419" s="137"/>
      <c r="L9419" s="137" t="s">
        <v>63</v>
      </c>
      <c r="M9419" s="137">
        <f>SUM(M9418:M9418)</f>
        <v>27200</v>
      </c>
      <c r="N9419" s="123"/>
      <c r="O9419" s="108"/>
      <c r="P9419" s="138"/>
      <c r="Q9419" s="108"/>
      <c r="R9419" s="108"/>
      <c r="S9419" s="139"/>
      <c r="T9419" s="123"/>
      <c r="U9419" s="123"/>
      <c r="V9419" s="123"/>
      <c r="W9419" s="137"/>
      <c r="X9419" s="136"/>
      <c r="Y9419" s="137"/>
      <c r="Z9419" s="137"/>
      <c r="AA9419" s="119"/>
      <c r="AB9419" s="119"/>
      <c r="AC9419" s="137"/>
      <c r="AD9419" s="137"/>
      <c r="AE9419" s="137">
        <f>SUM(AE9418:AE9418)</f>
        <v>107147</v>
      </c>
      <c r="AF9419" s="137"/>
      <c r="AG9419" s="137">
        <f>SUM(AG9418:AG9418)</f>
        <v>0</v>
      </c>
      <c r="AH9419" s="137"/>
    </row>
    <row r="9420" spans="1:34" s="99" customFormat="1" x14ac:dyDescent="0.55000000000000004">
      <c r="A9420" s="107" t="s">
        <v>12842</v>
      </c>
      <c r="B9420" s="161">
        <v>4429</v>
      </c>
      <c r="C9420" s="161">
        <v>6161</v>
      </c>
      <c r="D9420" s="162" t="s">
        <v>12843</v>
      </c>
      <c r="E9420" s="161" t="s">
        <v>37</v>
      </c>
      <c r="F9420" s="161">
        <v>5252</v>
      </c>
      <c r="G9420" s="161">
        <v>7</v>
      </c>
      <c r="H9420" s="161">
        <v>1</v>
      </c>
      <c r="I9420" s="163">
        <v>0</v>
      </c>
      <c r="J9420" s="102" t="s">
        <v>38</v>
      </c>
      <c r="K9420" s="121">
        <f>((G9420*400)+(H9420*100))+I9420</f>
        <v>2900</v>
      </c>
      <c r="L9420" s="121">
        <v>800</v>
      </c>
      <c r="M9420" s="121">
        <f>K9420*L9420</f>
        <v>2320000</v>
      </c>
      <c r="N9420" s="161"/>
      <c r="O9420" s="164"/>
      <c r="P9420" s="165"/>
      <c r="Q9420" s="164"/>
      <c r="R9420" s="164"/>
      <c r="S9420" s="166"/>
      <c r="T9420" s="161"/>
      <c r="U9420" s="161"/>
      <c r="V9420" s="161"/>
      <c r="W9420" s="121"/>
      <c r="X9420" s="163"/>
      <c r="Y9420" s="121"/>
      <c r="Z9420" s="121"/>
      <c r="AA9420" s="167"/>
      <c r="AB9420" s="167"/>
      <c r="AC9420" s="121"/>
      <c r="AD9420" s="121">
        <f>IF(AND(AC9420="",M9420=""),0,IF((AC9420=""),M9420,IF((M9420=""),AC9420,AC9420+M9420)))</f>
        <v>2320000</v>
      </c>
      <c r="AE9420" s="121">
        <f>IF( (X9420=""),AD9420*1,AD9420*(X9420/100) )</f>
        <v>2320000</v>
      </c>
      <c r="AF9420" s="121">
        <v>0</v>
      </c>
      <c r="AG9420" s="121">
        <f>IF((AF9420-AE9420) &gt; 1,0,IF((AF9420-AE9420)&lt;0,AE9420-AF9420,AF9420-AE9420))</f>
        <v>2320000</v>
      </c>
      <c r="AH9420" s="121">
        <v>0.01</v>
      </c>
    </row>
    <row r="9421" spans="1:34" s="99" customFormat="1" x14ac:dyDescent="0.55000000000000004">
      <c r="A9421" s="107"/>
      <c r="B9421" s="161"/>
      <c r="C9421" s="161"/>
      <c r="D9421" s="162"/>
      <c r="E9421" s="161"/>
      <c r="F9421" s="161"/>
      <c r="G9421" s="161">
        <v>0</v>
      </c>
      <c r="H9421" s="161">
        <v>0</v>
      </c>
      <c r="I9421" s="163">
        <v>68</v>
      </c>
      <c r="J9421" s="102" t="s">
        <v>35</v>
      </c>
      <c r="K9421" s="121">
        <f>((G9421*400)+(H9421*100))+I9421</f>
        <v>68</v>
      </c>
      <c r="L9421" s="121">
        <v>800</v>
      </c>
      <c r="M9421" s="121">
        <f>K9421*L9421</f>
        <v>54400</v>
      </c>
      <c r="N9421" s="161">
        <v>1</v>
      </c>
      <c r="O9421" s="164" t="s">
        <v>12840</v>
      </c>
      <c r="P9421" s="165"/>
      <c r="Q9421" s="164" t="s">
        <v>12841</v>
      </c>
      <c r="R9421" s="164" t="s">
        <v>12844</v>
      </c>
      <c r="S9421" s="166"/>
      <c r="T9421" s="161" t="s">
        <v>51</v>
      </c>
      <c r="U9421" s="161" t="s">
        <v>45</v>
      </c>
      <c r="V9421" s="161" t="s">
        <v>52</v>
      </c>
      <c r="W9421" s="121">
        <v>51.3</v>
      </c>
      <c r="X9421" s="163">
        <v>15.61</v>
      </c>
      <c r="Y9421" s="121">
        <v>6750</v>
      </c>
      <c r="Z9421" s="121">
        <f>W9421*Y9421</f>
        <v>346275</v>
      </c>
      <c r="AA9421" s="167">
        <v>6</v>
      </c>
      <c r="AB9421" s="167">
        <v>6</v>
      </c>
      <c r="AC9421" s="121">
        <f>(Z9421*(100-AB9421))/100</f>
        <v>325498.5</v>
      </c>
      <c r="AD9421" s="121">
        <f>IF(AND(AC9421="",M9421=""),0,IF((AC9421=""),M9421, IF( (M9421=""),AC9421,SUM(AC9421:AC9423)+M9421)))</f>
        <v>2139367</v>
      </c>
      <c r="AE9421" s="121">
        <f>IF( (X9421=""),AD9421*1,AD9421*(X9421/100) )</f>
        <v>333955.1887</v>
      </c>
      <c r="AF9421" s="121">
        <v>10000000</v>
      </c>
      <c r="AG9421" s="121">
        <v>54400</v>
      </c>
      <c r="AH9421" s="121">
        <v>0.02</v>
      </c>
    </row>
    <row r="9422" spans="1:34" s="99" customFormat="1" x14ac:dyDescent="0.55000000000000004">
      <c r="A9422" s="107"/>
      <c r="B9422" s="161"/>
      <c r="C9422" s="161"/>
      <c r="D9422" s="162"/>
      <c r="E9422" s="161"/>
      <c r="F9422" s="161"/>
      <c r="G9422" s="161"/>
      <c r="H9422" s="161"/>
      <c r="I9422" s="163"/>
      <c r="J9422" s="102"/>
      <c r="K9422" s="121"/>
      <c r="L9422" s="121"/>
      <c r="M9422" s="121"/>
      <c r="N9422" s="161">
        <v>2</v>
      </c>
      <c r="O9422" s="164" t="s">
        <v>12840</v>
      </c>
      <c r="P9422" s="165"/>
      <c r="Q9422" s="164" t="s">
        <v>12841</v>
      </c>
      <c r="R9422" s="164" t="s">
        <v>12844</v>
      </c>
      <c r="S9422" s="166" t="s">
        <v>12845</v>
      </c>
      <c r="T9422" s="161" t="s">
        <v>51</v>
      </c>
      <c r="U9422" s="161" t="s">
        <v>45</v>
      </c>
      <c r="V9422" s="161" t="s">
        <v>52</v>
      </c>
      <c r="W9422" s="121">
        <v>277.3</v>
      </c>
      <c r="X9422" s="163">
        <v>84.39</v>
      </c>
      <c r="Y9422" s="121">
        <v>6750</v>
      </c>
      <c r="Z9422" s="121">
        <f>W9422*Y9422</f>
        <v>1871775</v>
      </c>
      <c r="AA9422" s="167">
        <v>6</v>
      </c>
      <c r="AB9422" s="167">
        <v>6</v>
      </c>
      <c r="AC9422" s="121">
        <f>(Z9422*(100-AB9422))/100</f>
        <v>1759468.5</v>
      </c>
      <c r="AD9422" s="121">
        <f>IF(AND(AC9422="",M9421=""),0,IF((AC9422=""),M9421, IF( (M9421=""),AC9422,SUM(AC9421:AC9423)+M9421)))</f>
        <v>2139367</v>
      </c>
      <c r="AE9422" s="121">
        <f>IF( (X9422=""),AD9422*1,AD9422*(X9422/100) )</f>
        <v>1805411.8112999999</v>
      </c>
      <c r="AF9422" s="121">
        <v>10000000</v>
      </c>
      <c r="AG9422" s="121">
        <f>IF((AF9422-AE9422) &gt; 1,0,IF((AF9422-AE9422)&lt;0,AE9422-AF9422,AF9422-AE9422))</f>
        <v>0</v>
      </c>
      <c r="AH9422" s="121">
        <v>0.02</v>
      </c>
    </row>
    <row r="9423" spans="1:34" s="99" customFormat="1" x14ac:dyDescent="0.55000000000000004">
      <c r="A9423" s="107"/>
      <c r="B9423" s="161"/>
      <c r="C9423" s="161"/>
      <c r="D9423" s="162"/>
      <c r="E9423" s="161"/>
      <c r="F9423" s="161"/>
      <c r="G9423" s="161"/>
      <c r="H9423" s="161"/>
      <c r="I9423" s="163"/>
      <c r="J9423" s="102"/>
      <c r="K9423" s="121"/>
      <c r="L9423" s="121" t="s">
        <v>63</v>
      </c>
      <c r="M9423" s="121">
        <f>SUM(M9420:M9422)</f>
        <v>2374400</v>
      </c>
      <c r="N9423" s="161"/>
      <c r="O9423" s="164"/>
      <c r="P9423" s="165"/>
      <c r="Q9423" s="164"/>
      <c r="R9423" s="164"/>
      <c r="S9423" s="166"/>
      <c r="T9423" s="161"/>
      <c r="U9423" s="161"/>
      <c r="V9423" s="161"/>
      <c r="W9423" s="121"/>
      <c r="X9423" s="163"/>
      <c r="Y9423" s="121"/>
      <c r="Z9423" s="121"/>
      <c r="AA9423" s="167"/>
      <c r="AB9423" s="167"/>
      <c r="AC9423" s="121"/>
      <c r="AD9423" s="121"/>
      <c r="AE9423" s="121">
        <f>SUM(AE9420:AE9422)</f>
        <v>4459367</v>
      </c>
      <c r="AF9423" s="121"/>
      <c r="AG9423" s="121">
        <f>SUM(AG9420:AG9422)</f>
        <v>2374400</v>
      </c>
      <c r="AH9423" s="121"/>
    </row>
    <row r="9424" spans="1:34" s="173" customFormat="1" x14ac:dyDescent="0.55000000000000004">
      <c r="A9424" s="122" t="s">
        <v>12846</v>
      </c>
      <c r="B9424" s="123">
        <v>4400</v>
      </c>
      <c r="C9424" s="123">
        <v>6152</v>
      </c>
      <c r="D9424" s="135" t="s">
        <v>12847</v>
      </c>
      <c r="E9424" s="123" t="s">
        <v>37</v>
      </c>
      <c r="F9424" s="123">
        <v>5430</v>
      </c>
      <c r="G9424" s="123">
        <v>4</v>
      </c>
      <c r="H9424" s="123">
        <v>1</v>
      </c>
      <c r="I9424" s="136">
        <v>69</v>
      </c>
      <c r="J9424" s="123" t="s">
        <v>38</v>
      </c>
      <c r="K9424" s="137">
        <f>((G9424*400)+(H9424*100))+I9424</f>
        <v>1769</v>
      </c>
      <c r="L9424" s="137">
        <v>400</v>
      </c>
      <c r="M9424" s="137">
        <f>K9424*L9424</f>
        <v>707600</v>
      </c>
      <c r="N9424" s="123"/>
      <c r="O9424" s="108"/>
      <c r="P9424" s="138"/>
      <c r="Q9424" s="108"/>
      <c r="R9424" s="108"/>
      <c r="S9424" s="139"/>
      <c r="T9424" s="123"/>
      <c r="U9424" s="123"/>
      <c r="V9424" s="123"/>
      <c r="W9424" s="137"/>
      <c r="X9424" s="136"/>
      <c r="Y9424" s="137"/>
      <c r="Z9424" s="137"/>
      <c r="AA9424" s="119"/>
      <c r="AB9424" s="119"/>
      <c r="AC9424" s="137"/>
      <c r="AD9424" s="137">
        <f>IF(AND(AC9424="",M9424=""),0,IF((AC9424=""),M9424,IF((M9424=""),AC9424,AC9424+M9424)))</f>
        <v>707600</v>
      </c>
      <c r="AE9424" s="137">
        <f>IF( (X9424=""),AD9424*1,AD9424*(X9424/100) )</f>
        <v>707600</v>
      </c>
      <c r="AF9424" s="137">
        <v>0</v>
      </c>
      <c r="AG9424" s="137">
        <f>IF((AF9424-AE9424) &gt; 1,0,IF((AF9424-AE9424)&lt;0,AE9424-AF9424,AF9424-AE9424))</f>
        <v>707600</v>
      </c>
      <c r="AH9424" s="137">
        <v>0.01</v>
      </c>
    </row>
    <row r="9425" spans="1:34" s="173" customFormat="1" x14ac:dyDescent="0.55000000000000004">
      <c r="A9425" s="122"/>
      <c r="B9425" s="123"/>
      <c r="C9425" s="123"/>
      <c r="D9425" s="135"/>
      <c r="E9425" s="123"/>
      <c r="F9425" s="123"/>
      <c r="G9425" s="123"/>
      <c r="H9425" s="123"/>
      <c r="I9425" s="136"/>
      <c r="J9425" s="123"/>
      <c r="K9425" s="137"/>
      <c r="L9425" s="137" t="s">
        <v>63</v>
      </c>
      <c r="M9425" s="137">
        <f>SUM(M9424:M9424)</f>
        <v>707600</v>
      </c>
      <c r="N9425" s="123"/>
      <c r="O9425" s="108"/>
      <c r="P9425" s="138"/>
      <c r="Q9425" s="108"/>
      <c r="R9425" s="108"/>
      <c r="S9425" s="139"/>
      <c r="T9425" s="123"/>
      <c r="U9425" s="123"/>
      <c r="V9425" s="123"/>
      <c r="W9425" s="137"/>
      <c r="X9425" s="136"/>
      <c r="Y9425" s="137"/>
      <c r="Z9425" s="137"/>
      <c r="AA9425" s="119"/>
      <c r="AB9425" s="119"/>
      <c r="AC9425" s="137"/>
      <c r="AD9425" s="137"/>
      <c r="AE9425" s="137">
        <f>SUM(AE9424:AE9424)</f>
        <v>707600</v>
      </c>
      <c r="AF9425" s="137"/>
      <c r="AG9425" s="137">
        <f>SUM(AG9424:AG9424)</f>
        <v>707600</v>
      </c>
      <c r="AH9425" s="137"/>
    </row>
    <row r="9426" spans="1:34" s="173" customFormat="1" x14ac:dyDescent="0.55000000000000004">
      <c r="A9426" s="122" t="s">
        <v>15235</v>
      </c>
      <c r="B9426" s="123">
        <v>4401</v>
      </c>
      <c r="C9426" s="123">
        <v>10487</v>
      </c>
      <c r="D9426" s="135" t="s">
        <v>13012</v>
      </c>
      <c r="E9426" s="123" t="s">
        <v>34</v>
      </c>
      <c r="F9426" s="123">
        <v>14630</v>
      </c>
      <c r="G9426" s="123">
        <v>0</v>
      </c>
      <c r="H9426" s="123">
        <v>1</v>
      </c>
      <c r="I9426" s="136">
        <v>10</v>
      </c>
      <c r="J9426" s="123" t="s">
        <v>35</v>
      </c>
      <c r="K9426" s="137">
        <f>((G9426*400)+(H9426*100))+I9426</f>
        <v>110</v>
      </c>
      <c r="L9426" s="137">
        <v>1650</v>
      </c>
      <c r="M9426" s="137">
        <f>K9426*L9426</f>
        <v>181500</v>
      </c>
      <c r="N9426" s="123"/>
      <c r="O9426" s="108"/>
      <c r="P9426" s="138"/>
      <c r="Q9426" s="108"/>
      <c r="R9426" s="108"/>
      <c r="S9426" s="139"/>
      <c r="T9426" s="123"/>
      <c r="U9426" s="123"/>
      <c r="V9426" s="123"/>
      <c r="W9426" s="137"/>
      <c r="X9426" s="136"/>
      <c r="Y9426" s="137"/>
      <c r="Z9426" s="137"/>
      <c r="AA9426" s="119"/>
      <c r="AB9426" s="119"/>
      <c r="AC9426" s="137"/>
      <c r="AD9426" s="137">
        <f>IF(AND(AC9426="",M9426=""),0,IF((AC9426=""),M9426,IF((M9426=""),AC9426,AC9426+M9426)))</f>
        <v>181500</v>
      </c>
      <c r="AE9426" s="137">
        <f>IF( (X9426=""),AD9426*1,AD9426*(X9426/100) )</f>
        <v>181500</v>
      </c>
      <c r="AF9426" s="137">
        <v>50000000</v>
      </c>
      <c r="AG9426" s="137">
        <f>IF((AF9426-AE9426) &gt; 1,0,IF((AF9426-AE9426)&lt;0,AE9426-AF9426,AF9426-AE9426))</f>
        <v>0</v>
      </c>
      <c r="AH9426" s="137">
        <v>0.02</v>
      </c>
    </row>
    <row r="9427" spans="1:34" s="173" customFormat="1" x14ac:dyDescent="0.55000000000000004">
      <c r="A9427" s="122"/>
      <c r="B9427" s="123"/>
      <c r="C9427" s="123"/>
      <c r="D9427" s="135"/>
      <c r="E9427" s="123"/>
      <c r="F9427" s="123"/>
      <c r="G9427" s="123"/>
      <c r="H9427" s="123"/>
      <c r="I9427" s="136"/>
      <c r="J9427" s="123"/>
      <c r="K9427" s="137"/>
      <c r="L9427" s="137" t="s">
        <v>63</v>
      </c>
      <c r="M9427" s="137">
        <f>SUM(M9426:M9426)</f>
        <v>181500</v>
      </c>
      <c r="N9427" s="123"/>
      <c r="O9427" s="108"/>
      <c r="P9427" s="138"/>
      <c r="Q9427" s="108"/>
      <c r="R9427" s="108"/>
      <c r="S9427" s="139"/>
      <c r="T9427" s="123"/>
      <c r="U9427" s="123"/>
      <c r="V9427" s="123"/>
      <c r="W9427" s="137"/>
      <c r="X9427" s="136"/>
      <c r="Y9427" s="137"/>
      <c r="Z9427" s="137"/>
      <c r="AA9427" s="119"/>
      <c r="AB9427" s="119"/>
      <c r="AC9427" s="137"/>
      <c r="AD9427" s="137"/>
      <c r="AE9427" s="137">
        <f>SUM(AE9426:AE9426)</f>
        <v>181500</v>
      </c>
      <c r="AF9427" s="137"/>
      <c r="AG9427" s="137">
        <f>SUM(AG9426:AG9426)</f>
        <v>0</v>
      </c>
      <c r="AH9427" s="137"/>
    </row>
    <row r="9428" spans="1:34" s="173" customFormat="1" x14ac:dyDescent="0.55000000000000004">
      <c r="A9428" s="122" t="s">
        <v>12848</v>
      </c>
      <c r="B9428" s="123">
        <v>4402</v>
      </c>
      <c r="C9428" s="123">
        <v>7368</v>
      </c>
      <c r="D9428" s="135" t="s">
        <v>12849</v>
      </c>
      <c r="E9428" s="123" t="s">
        <v>34</v>
      </c>
      <c r="F9428" s="123">
        <v>19824</v>
      </c>
      <c r="G9428" s="123">
        <v>1</v>
      </c>
      <c r="H9428" s="123">
        <v>2</v>
      </c>
      <c r="I9428" s="136">
        <v>79</v>
      </c>
      <c r="J9428" s="123" t="s">
        <v>38</v>
      </c>
      <c r="K9428" s="137">
        <f>((G9428*400)+(H9428*100))+I9428</f>
        <v>679</v>
      </c>
      <c r="L9428" s="137">
        <v>500</v>
      </c>
      <c r="M9428" s="137">
        <f>K9428*L9428</f>
        <v>339500</v>
      </c>
      <c r="N9428" s="123"/>
      <c r="O9428" s="108"/>
      <c r="P9428" s="138"/>
      <c r="Q9428" s="108"/>
      <c r="R9428" s="108"/>
      <c r="S9428" s="139"/>
      <c r="T9428" s="123"/>
      <c r="U9428" s="123"/>
      <c r="V9428" s="123"/>
      <c r="W9428" s="137"/>
      <c r="X9428" s="136"/>
      <c r="Y9428" s="137"/>
      <c r="Z9428" s="137"/>
      <c r="AA9428" s="119"/>
      <c r="AB9428" s="119"/>
      <c r="AC9428" s="137"/>
      <c r="AD9428" s="137">
        <f>IF(AND(AC9428="",M9428=""),0,IF((AC9428=""),M9428,IF((M9428=""),AC9428,AC9428+M9428)))</f>
        <v>339500</v>
      </c>
      <c r="AE9428" s="137">
        <f>IF( (X9428=""),AD9428*1,AD9428*(X9428/100) )</f>
        <v>339500</v>
      </c>
      <c r="AF9428" s="137">
        <v>50000000</v>
      </c>
      <c r="AG9428" s="137">
        <f>IF((AF9428-AE9428) &gt; 1,0,IF((AF9428-AE9428)&lt;0,AE9428-AF9428,AF9428-AE9428))</f>
        <v>0</v>
      </c>
      <c r="AH9428" s="137">
        <v>0.01</v>
      </c>
    </row>
    <row r="9429" spans="1:34" s="173" customFormat="1" x14ac:dyDescent="0.55000000000000004">
      <c r="A9429" s="122"/>
      <c r="B9429" s="123"/>
      <c r="C9429" s="123"/>
      <c r="D9429" s="135"/>
      <c r="E9429" s="123"/>
      <c r="F9429" s="123"/>
      <c r="G9429" s="123"/>
      <c r="H9429" s="123"/>
      <c r="I9429" s="136"/>
      <c r="J9429" s="123"/>
      <c r="K9429" s="137"/>
      <c r="L9429" s="137" t="s">
        <v>63</v>
      </c>
      <c r="M9429" s="137">
        <f>SUM(M9428:M9428)</f>
        <v>339500</v>
      </c>
      <c r="N9429" s="123"/>
      <c r="O9429" s="108"/>
      <c r="P9429" s="138"/>
      <c r="Q9429" s="108"/>
      <c r="R9429" s="108"/>
      <c r="S9429" s="139"/>
      <c r="T9429" s="123"/>
      <c r="U9429" s="123"/>
      <c r="V9429" s="123"/>
      <c r="W9429" s="137"/>
      <c r="X9429" s="136"/>
      <c r="Y9429" s="137"/>
      <c r="Z9429" s="137"/>
      <c r="AA9429" s="119"/>
      <c r="AB9429" s="119"/>
      <c r="AC9429" s="137"/>
      <c r="AD9429" s="137"/>
      <c r="AE9429" s="137">
        <f>SUM(AE9428:AE9428)</f>
        <v>339500</v>
      </c>
      <c r="AF9429" s="137"/>
      <c r="AG9429" s="137">
        <f>SUM(AG9428:AG9428)</f>
        <v>0</v>
      </c>
      <c r="AH9429" s="137"/>
    </row>
    <row r="9430" spans="1:34" s="173" customFormat="1" x14ac:dyDescent="0.55000000000000004">
      <c r="A9430" s="122" t="s">
        <v>12852</v>
      </c>
      <c r="B9430" s="123">
        <v>4403</v>
      </c>
      <c r="C9430" s="123">
        <v>8658</v>
      </c>
      <c r="D9430" s="135" t="s">
        <v>12853</v>
      </c>
      <c r="E9430" s="123" t="s">
        <v>34</v>
      </c>
      <c r="F9430" s="123">
        <v>22192</v>
      </c>
      <c r="G9430" s="123">
        <v>0</v>
      </c>
      <c r="H9430" s="123">
        <v>2</v>
      </c>
      <c r="I9430" s="136">
        <v>0</v>
      </c>
      <c r="J9430" s="123" t="s">
        <v>35</v>
      </c>
      <c r="K9430" s="137">
        <f>((G9430*400)+(H9430*100))+I9430</f>
        <v>200</v>
      </c>
      <c r="L9430" s="137">
        <v>800</v>
      </c>
      <c r="M9430" s="137">
        <f>K9430*L9430</f>
        <v>160000</v>
      </c>
      <c r="N9430" s="123">
        <v>1</v>
      </c>
      <c r="O9430" s="108" t="s">
        <v>12850</v>
      </c>
      <c r="P9430" s="138">
        <v>3570800347676</v>
      </c>
      <c r="Q9430" s="108" t="s">
        <v>12851</v>
      </c>
      <c r="R9430" s="108" t="s">
        <v>12854</v>
      </c>
      <c r="S9430" s="139" t="s">
        <v>12855</v>
      </c>
      <c r="T9430" s="123" t="s">
        <v>51</v>
      </c>
      <c r="U9430" s="123" t="s">
        <v>45</v>
      </c>
      <c r="V9430" s="123" t="s">
        <v>52</v>
      </c>
      <c r="W9430" s="137">
        <v>190.3</v>
      </c>
      <c r="X9430" s="136">
        <v>41.54</v>
      </c>
      <c r="Y9430" s="137">
        <v>6750</v>
      </c>
      <c r="Z9430" s="137">
        <f>W9430*Y9430</f>
        <v>1284525</v>
      </c>
      <c r="AA9430" s="119">
        <v>6</v>
      </c>
      <c r="AB9430" s="119">
        <v>6</v>
      </c>
      <c r="AC9430" s="137">
        <f>(Z9430*(100-AB9430))/100</f>
        <v>1207453.5</v>
      </c>
      <c r="AD9430" s="137">
        <f>IF(AND(AC9430="",M9430=""),0,IF((AC9430=""),M9430, IF( (M9430=""),AC9430,SUM(AC9430:AC9441)+M9430)))</f>
        <v>5917223.5</v>
      </c>
      <c r="AE9430" s="137">
        <f>IF( (X9430=""),AD9430*1,AD9430*(X9430/100) )</f>
        <v>2458014.6419000002</v>
      </c>
      <c r="AF9430" s="137">
        <v>50000000</v>
      </c>
      <c r="AG9430" s="137">
        <f>IF((AF9430-AE9430) &gt; 1,0,IF((AF9430-AE9430)&lt;0,AE9430-AF9430,AF9430-AE9430))</f>
        <v>0</v>
      </c>
      <c r="AH9430" s="137">
        <v>0.02</v>
      </c>
    </row>
    <row r="9431" spans="1:34" s="173" customFormat="1" x14ac:dyDescent="0.55000000000000004">
      <c r="A9431" s="122"/>
      <c r="B9431" s="123"/>
      <c r="C9431" s="123"/>
      <c r="D9431" s="135"/>
      <c r="E9431" s="123"/>
      <c r="F9431" s="123"/>
      <c r="G9431" s="123"/>
      <c r="H9431" s="123"/>
      <c r="I9431" s="136"/>
      <c r="J9431" s="123"/>
      <c r="K9431" s="137"/>
      <c r="L9431" s="137"/>
      <c r="M9431" s="137"/>
      <c r="N9431" s="123">
        <v>2</v>
      </c>
      <c r="O9431" s="108" t="s">
        <v>12850</v>
      </c>
      <c r="P9431" s="138">
        <v>3570800347676</v>
      </c>
      <c r="Q9431" s="108" t="s">
        <v>12851</v>
      </c>
      <c r="R9431" s="108" t="s">
        <v>12854</v>
      </c>
      <c r="S9431" s="139" t="s">
        <v>12856</v>
      </c>
      <c r="T9431" s="123" t="s">
        <v>51</v>
      </c>
      <c r="U9431" s="123" t="s">
        <v>45</v>
      </c>
      <c r="V9431" s="123" t="s">
        <v>52</v>
      </c>
      <c r="W9431" s="137">
        <v>165.9</v>
      </c>
      <c r="X9431" s="136">
        <v>36.22</v>
      </c>
      <c r="Y9431" s="137">
        <v>6750</v>
      </c>
      <c r="Z9431" s="137">
        <f>W9431*Y9431</f>
        <v>1119825</v>
      </c>
      <c r="AA9431" s="119">
        <v>6</v>
      </c>
      <c r="AB9431" s="119">
        <v>6</v>
      </c>
      <c r="AC9431" s="137">
        <f>(Z9431*(100-AB9431))/100</f>
        <v>1052635.5</v>
      </c>
      <c r="AD9431" s="137">
        <f>IF(AND(AC9431="",M9430=""),0,IF((AC9431=""),M9430, IF( (M9430=""),AC9431,SUM(AC9430:AC9441)+M9430)))</f>
        <v>5917223.5</v>
      </c>
      <c r="AE9431" s="137">
        <f>IF( (X9431=""),AD9431*1,AD9431*(X9431/100) )</f>
        <v>2143218.3517</v>
      </c>
      <c r="AF9431" s="137">
        <v>50000000</v>
      </c>
      <c r="AG9431" s="137">
        <f>IF((AF9431-AE9431) &gt; 1,0,IF((AF9431-AE9431)&lt;0,AE9431-AF9431,AF9431-AE9431))</f>
        <v>0</v>
      </c>
      <c r="AH9431" s="137">
        <v>0.02</v>
      </c>
    </row>
    <row r="9432" spans="1:34" s="173" customFormat="1" x14ac:dyDescent="0.55000000000000004">
      <c r="A9432" s="122"/>
      <c r="B9432" s="123"/>
      <c r="C9432" s="123"/>
      <c r="D9432" s="135"/>
      <c r="E9432" s="123"/>
      <c r="F9432" s="123"/>
      <c r="G9432" s="123"/>
      <c r="H9432" s="123"/>
      <c r="I9432" s="136"/>
      <c r="J9432" s="123"/>
      <c r="K9432" s="137"/>
      <c r="L9432" s="137"/>
      <c r="M9432" s="137"/>
      <c r="N9432" s="123">
        <v>3</v>
      </c>
      <c r="O9432" s="108" t="s">
        <v>12850</v>
      </c>
      <c r="P9432" s="138">
        <v>3570800347676</v>
      </c>
      <c r="Q9432" s="108" t="s">
        <v>12851</v>
      </c>
      <c r="R9432" s="108" t="s">
        <v>12854</v>
      </c>
      <c r="S9432" s="139" t="s">
        <v>12857</v>
      </c>
      <c r="T9432" s="123" t="s">
        <v>51</v>
      </c>
      <c r="U9432" s="123" t="s">
        <v>45</v>
      </c>
      <c r="V9432" s="123" t="s">
        <v>52</v>
      </c>
      <c r="W9432" s="137">
        <v>72.2</v>
      </c>
      <c r="X9432" s="136">
        <v>15.76</v>
      </c>
      <c r="Y9432" s="137">
        <v>6750</v>
      </c>
      <c r="Z9432" s="137">
        <f>W9432*Y9432</f>
        <v>487350</v>
      </c>
      <c r="AA9432" s="119">
        <v>6</v>
      </c>
      <c r="AB9432" s="119">
        <v>6</v>
      </c>
      <c r="AC9432" s="137">
        <f>(Z9432*(100-AB9432))/100</f>
        <v>458109</v>
      </c>
      <c r="AD9432" s="137">
        <f>IF(AND(AC9432="",M9430=""),0,IF((AC9432=""),M9430, IF( (M9430=""),AC9432,SUM(AC9430:AC9441)+M9430)))</f>
        <v>5917223.5</v>
      </c>
      <c r="AE9432" s="137">
        <f>IF( (X9432=""),AD9432*1,AD9432*(X9432/100) )</f>
        <v>932554.42359999998</v>
      </c>
      <c r="AF9432" s="137">
        <v>50000000</v>
      </c>
      <c r="AG9432" s="137">
        <f>IF((AF9432-AE9432) &gt; 1,0,IF((AF9432-AE9432)&lt;0,AE9432-AF9432,AF9432-AE9432))</f>
        <v>0</v>
      </c>
      <c r="AH9432" s="137">
        <v>0.02</v>
      </c>
    </row>
    <row r="9433" spans="1:34" s="173" customFormat="1" x14ac:dyDescent="0.55000000000000004">
      <c r="A9433" s="122"/>
      <c r="B9433" s="123"/>
      <c r="C9433" s="123"/>
      <c r="D9433" s="135"/>
      <c r="E9433" s="123"/>
      <c r="F9433" s="123"/>
      <c r="G9433" s="123"/>
      <c r="H9433" s="123"/>
      <c r="I9433" s="136"/>
      <c r="J9433" s="123"/>
      <c r="K9433" s="137"/>
      <c r="L9433" s="137"/>
      <c r="M9433" s="137"/>
      <c r="N9433" s="123">
        <v>4</v>
      </c>
      <c r="O9433" s="108" t="s">
        <v>12850</v>
      </c>
      <c r="P9433" s="138">
        <v>3570800347676</v>
      </c>
      <c r="Q9433" s="108" t="s">
        <v>12851</v>
      </c>
      <c r="R9433" s="108" t="s">
        <v>12854</v>
      </c>
      <c r="S9433" s="139" t="s">
        <v>12858</v>
      </c>
      <c r="T9433" s="123" t="s">
        <v>51</v>
      </c>
      <c r="U9433" s="123" t="s">
        <v>45</v>
      </c>
      <c r="V9433" s="123" t="s">
        <v>52</v>
      </c>
      <c r="W9433" s="137">
        <v>29.68</v>
      </c>
      <c r="X9433" s="136">
        <v>6.48</v>
      </c>
      <c r="Y9433" s="137">
        <v>6750</v>
      </c>
      <c r="Z9433" s="137">
        <f>W9433*Y9433</f>
        <v>200340</v>
      </c>
      <c r="AA9433" s="119">
        <v>6</v>
      </c>
      <c r="AB9433" s="119">
        <v>6</v>
      </c>
      <c r="AC9433" s="137">
        <f>(Z9433*(100-AB9433))/100</f>
        <v>188319.6</v>
      </c>
      <c r="AD9433" s="137">
        <f>IF(AND(AC9433="",M9430=""),0,IF((AC9433=""),M9430, IF( (M9430=""),AC9433,SUM(AC9430:AC9441)+M9430)))</f>
        <v>5917223.5</v>
      </c>
      <c r="AE9433" s="137">
        <f>IF( (X9433=""),AD9433*1,AD9433*(X9433/100) )</f>
        <v>383436.08280000003</v>
      </c>
      <c r="AF9433" s="137">
        <v>50000000</v>
      </c>
      <c r="AG9433" s="137">
        <f>IF((AF9433-AE9433) &gt; 1,0,IF((AF9433-AE9433)&lt;0,AE9433-AF9433,AF9433-AE9433))</f>
        <v>0</v>
      </c>
      <c r="AH9433" s="137">
        <v>0.02</v>
      </c>
    </row>
    <row r="9434" spans="1:34" s="173" customFormat="1" x14ac:dyDescent="0.55000000000000004">
      <c r="A9434" s="122"/>
      <c r="B9434" s="123"/>
      <c r="C9434" s="123"/>
      <c r="D9434" s="135"/>
      <c r="E9434" s="123"/>
      <c r="F9434" s="123"/>
      <c r="G9434" s="123"/>
      <c r="H9434" s="123"/>
      <c r="I9434" s="136"/>
      <c r="J9434" s="123"/>
      <c r="K9434" s="137"/>
      <c r="L9434" s="137" t="s">
        <v>63</v>
      </c>
      <c r="M9434" s="137">
        <f>SUM(M9430:M9433)</f>
        <v>160000</v>
      </c>
      <c r="N9434" s="123"/>
      <c r="O9434" s="108"/>
      <c r="P9434" s="138"/>
      <c r="Q9434" s="108"/>
      <c r="R9434" s="108"/>
      <c r="S9434" s="139"/>
      <c r="T9434" s="123"/>
      <c r="U9434" s="123"/>
      <c r="V9434" s="123"/>
      <c r="W9434" s="137"/>
      <c r="X9434" s="136"/>
      <c r="Y9434" s="137"/>
      <c r="Z9434" s="137"/>
      <c r="AA9434" s="119"/>
      <c r="AB9434" s="119"/>
      <c r="AC9434" s="137"/>
      <c r="AD9434" s="137"/>
      <c r="AE9434" s="137">
        <f>SUM(AE9430:AE9433)</f>
        <v>5917223.5</v>
      </c>
      <c r="AF9434" s="137"/>
      <c r="AG9434" s="137">
        <f>SUM(AG9430:AG9433)</f>
        <v>0</v>
      </c>
      <c r="AH9434" s="137"/>
    </row>
    <row r="9435" spans="1:34" s="173" customFormat="1" x14ac:dyDescent="0.55000000000000004">
      <c r="A9435" s="122" t="s">
        <v>12861</v>
      </c>
      <c r="B9435" s="123">
        <v>4404</v>
      </c>
      <c r="C9435" s="123">
        <v>6928</v>
      </c>
      <c r="D9435" s="135" t="s">
        <v>12862</v>
      </c>
      <c r="E9435" s="123" t="s">
        <v>34</v>
      </c>
      <c r="F9435" s="123">
        <v>23654</v>
      </c>
      <c r="G9435" s="123">
        <v>1</v>
      </c>
      <c r="H9435" s="123">
        <v>2</v>
      </c>
      <c r="I9435" s="136">
        <v>77</v>
      </c>
      <c r="J9435" s="123" t="s">
        <v>35</v>
      </c>
      <c r="K9435" s="137">
        <f>((G9435*400)+(H9435*100))+I9435</f>
        <v>677</v>
      </c>
      <c r="L9435" s="137">
        <v>625</v>
      </c>
      <c r="M9435" s="137">
        <f>K9435*L9435</f>
        <v>423125</v>
      </c>
      <c r="N9435" s="123">
        <v>1</v>
      </c>
      <c r="O9435" s="108" t="s">
        <v>12859</v>
      </c>
      <c r="P9435" s="138"/>
      <c r="Q9435" s="108" t="s">
        <v>12860</v>
      </c>
      <c r="R9435" s="108" t="s">
        <v>12863</v>
      </c>
      <c r="S9435" s="139" t="s">
        <v>12864</v>
      </c>
      <c r="T9435" s="123" t="s">
        <v>51</v>
      </c>
      <c r="U9435" s="123" t="s">
        <v>45</v>
      </c>
      <c r="V9435" s="123" t="s">
        <v>52</v>
      </c>
      <c r="W9435" s="137">
        <v>455.4</v>
      </c>
      <c r="X9435" s="136">
        <v>100</v>
      </c>
      <c r="Y9435" s="137">
        <v>6750</v>
      </c>
      <c r="Z9435" s="137">
        <f>W9435*Y9435</f>
        <v>3073950</v>
      </c>
      <c r="AA9435" s="119">
        <v>26</v>
      </c>
      <c r="AB9435" s="119">
        <v>42</v>
      </c>
      <c r="AC9435" s="137">
        <f>(Z9435*(100-AB9435))/100</f>
        <v>1782891</v>
      </c>
      <c r="AD9435" s="137">
        <f>IF(AND(AC9435="",M9435=""),0,IF((AC9435=""),M9435, IF( (M9435=""),AC9435,SUM(AC9435:AC9441)+M9435)))</f>
        <v>3273830.9</v>
      </c>
      <c r="AE9435" s="137">
        <f>IF( (X9435=""),AD9435*1,AD9435*(X9435/100) )</f>
        <v>3273830.9</v>
      </c>
      <c r="AF9435" s="137">
        <v>50000000</v>
      </c>
      <c r="AG9435" s="137">
        <f>IF((AF9435-AE9435) &gt; 1,0,IF((AF9435-AE9435)&lt;0,AE9435-AF9435,AF9435-AE9435))</f>
        <v>0</v>
      </c>
      <c r="AH9435" s="137">
        <v>0.02</v>
      </c>
    </row>
    <row r="9436" spans="1:34" s="173" customFormat="1" x14ac:dyDescent="0.55000000000000004">
      <c r="A9436" s="122"/>
      <c r="B9436" s="123"/>
      <c r="C9436" s="123"/>
      <c r="D9436" s="135"/>
      <c r="E9436" s="123"/>
      <c r="F9436" s="123"/>
      <c r="G9436" s="123"/>
      <c r="H9436" s="123"/>
      <c r="I9436" s="136"/>
      <c r="J9436" s="123"/>
      <c r="K9436" s="137"/>
      <c r="L9436" s="137" t="s">
        <v>63</v>
      </c>
      <c r="M9436" s="137">
        <f>SUM(M9435:M9435)</f>
        <v>423125</v>
      </c>
      <c r="N9436" s="123"/>
      <c r="O9436" s="108"/>
      <c r="P9436" s="138"/>
      <c r="Q9436" s="108"/>
      <c r="R9436" s="108"/>
      <c r="S9436" s="139"/>
      <c r="T9436" s="123"/>
      <c r="U9436" s="123"/>
      <c r="V9436" s="123"/>
      <c r="W9436" s="137"/>
      <c r="X9436" s="136"/>
      <c r="Y9436" s="137"/>
      <c r="Z9436" s="137"/>
      <c r="AA9436" s="119"/>
      <c r="AB9436" s="119"/>
      <c r="AC9436" s="137"/>
      <c r="AD9436" s="137"/>
      <c r="AE9436" s="137">
        <f>SUM(AE9435:AE9435)</f>
        <v>3273830.9</v>
      </c>
      <c r="AF9436" s="137"/>
      <c r="AG9436" s="137">
        <f>SUM(AG9435:AG9435)</f>
        <v>0</v>
      </c>
      <c r="AH9436" s="137"/>
    </row>
    <row r="9437" spans="1:34" s="173" customFormat="1" x14ac:dyDescent="0.55000000000000004">
      <c r="A9437" s="122" t="s">
        <v>12867</v>
      </c>
      <c r="B9437" s="123">
        <v>4435</v>
      </c>
      <c r="C9437" s="123">
        <v>4881</v>
      </c>
      <c r="D9437" s="135" t="s">
        <v>12868</v>
      </c>
      <c r="E9437" s="123" t="s">
        <v>34</v>
      </c>
      <c r="F9437" s="123">
        <v>14358</v>
      </c>
      <c r="G9437" s="123">
        <v>0</v>
      </c>
      <c r="H9437" s="123">
        <v>1</v>
      </c>
      <c r="I9437" s="136">
        <v>28</v>
      </c>
      <c r="J9437" s="123" t="s">
        <v>38</v>
      </c>
      <c r="K9437" s="137">
        <f>((G9437*400)+(H9437*100))+I9437</f>
        <v>128</v>
      </c>
      <c r="L9437" s="137">
        <v>625</v>
      </c>
      <c r="M9437" s="137">
        <f>K9437*L9437</f>
        <v>80000</v>
      </c>
      <c r="N9437" s="123"/>
      <c r="O9437" s="108"/>
      <c r="P9437" s="138"/>
      <c r="Q9437" s="108"/>
      <c r="R9437" s="108"/>
      <c r="S9437" s="139"/>
      <c r="T9437" s="123"/>
      <c r="U9437" s="123"/>
      <c r="V9437" s="123"/>
      <c r="W9437" s="137"/>
      <c r="X9437" s="136"/>
      <c r="Y9437" s="137"/>
      <c r="Z9437" s="137"/>
      <c r="AA9437" s="119"/>
      <c r="AB9437" s="119"/>
      <c r="AC9437" s="137"/>
      <c r="AD9437" s="137">
        <f>IF(AND(AC9437="",M9437=""),0,IF((AC9437=""),M9437,IF((M9437=""),AC9437,AC9437+M9437)))</f>
        <v>80000</v>
      </c>
      <c r="AE9437" s="137">
        <f>IF( (X9437=""),AD9437*1,AD9437*(X9437/100) )</f>
        <v>80000</v>
      </c>
      <c r="AF9437" s="137">
        <v>50000000</v>
      </c>
      <c r="AG9437" s="137">
        <f>IF((AF9437-AE9437) &gt; 1,0,IF((AF9437-AE9437)&lt;0,AE9437-AF9437,AF9437-AE9437))</f>
        <v>0</v>
      </c>
      <c r="AH9437" s="137">
        <v>0.01</v>
      </c>
    </row>
    <row r="9438" spans="1:34" s="173" customFormat="1" x14ac:dyDescent="0.55000000000000004">
      <c r="A9438" s="122"/>
      <c r="B9438" s="123">
        <v>4436</v>
      </c>
      <c r="C9438" s="123">
        <v>5640</v>
      </c>
      <c r="D9438" s="135" t="s">
        <v>12870</v>
      </c>
      <c r="E9438" s="123" t="s">
        <v>34</v>
      </c>
      <c r="F9438" s="123">
        <v>16005</v>
      </c>
      <c r="G9438" s="123">
        <v>0</v>
      </c>
      <c r="H9438" s="123">
        <v>1</v>
      </c>
      <c r="I9438" s="136">
        <v>0</v>
      </c>
      <c r="J9438" s="123" t="s">
        <v>35</v>
      </c>
      <c r="K9438" s="137">
        <f>((G9438*400)+(H9438*100))+I9438</f>
        <v>100</v>
      </c>
      <c r="L9438" s="137">
        <v>2425</v>
      </c>
      <c r="M9438" s="137">
        <f>K9438*L9438</f>
        <v>242500</v>
      </c>
      <c r="N9438" s="123">
        <v>1</v>
      </c>
      <c r="O9438" s="108" t="s">
        <v>12865</v>
      </c>
      <c r="P9438" s="138"/>
      <c r="Q9438" s="108" t="s">
        <v>12866</v>
      </c>
      <c r="R9438" s="108" t="s">
        <v>12869</v>
      </c>
      <c r="S9438" s="139" t="s">
        <v>12871</v>
      </c>
      <c r="T9438" s="123" t="s">
        <v>51</v>
      </c>
      <c r="U9438" s="123" t="s">
        <v>45</v>
      </c>
      <c r="V9438" s="123" t="s">
        <v>52</v>
      </c>
      <c r="W9438" s="137">
        <v>227.76</v>
      </c>
      <c r="X9438" s="136">
        <v>82.77</v>
      </c>
      <c r="Y9438" s="137">
        <v>6750</v>
      </c>
      <c r="Z9438" s="137">
        <f>W9438*Y9438</f>
        <v>1537380</v>
      </c>
      <c r="AA9438" s="119">
        <v>21</v>
      </c>
      <c r="AB9438" s="119">
        <v>32</v>
      </c>
      <c r="AC9438" s="137">
        <f>(Z9438*(100-AB9438))/100</f>
        <v>1045418.4</v>
      </c>
      <c r="AD9438" s="137">
        <f>IF(AND(AC9438="",M9438=""),0,IF((AC9438=""),M9438, IF( (M9438=""),AC9438,SUM(AC9438:AC9441)+M9438)))</f>
        <v>1310314.8999999999</v>
      </c>
      <c r="AE9438" s="137">
        <f>IF( (X9438=""),AD9438*1,AD9438*(X9438/100) )</f>
        <v>1084547.64273</v>
      </c>
      <c r="AF9438" s="137">
        <v>50000000</v>
      </c>
      <c r="AG9438" s="137">
        <f>IF((AF9438-AE9438) &gt; 1,0,IF((AF9438-AE9438)&lt;0,AE9438-AF9438,AF9438-AE9438))</f>
        <v>0</v>
      </c>
      <c r="AH9438" s="137">
        <v>0.02</v>
      </c>
    </row>
    <row r="9439" spans="1:34" s="173" customFormat="1" x14ac:dyDescent="0.55000000000000004">
      <c r="A9439" s="122"/>
      <c r="B9439" s="123"/>
      <c r="C9439" s="123"/>
      <c r="D9439" s="135"/>
      <c r="E9439" s="123"/>
      <c r="F9439" s="123"/>
      <c r="G9439" s="123"/>
      <c r="H9439" s="123"/>
      <c r="I9439" s="136"/>
      <c r="J9439" s="123"/>
      <c r="K9439" s="137"/>
      <c r="L9439" s="137"/>
      <c r="M9439" s="137"/>
      <c r="N9439" s="123">
        <v>2</v>
      </c>
      <c r="O9439" s="108" t="s">
        <v>12865</v>
      </c>
      <c r="P9439" s="138"/>
      <c r="Q9439" s="108" t="s">
        <v>12866</v>
      </c>
      <c r="R9439" s="108" t="s">
        <v>12869</v>
      </c>
      <c r="S9439" s="139" t="s">
        <v>12872</v>
      </c>
      <c r="T9439" s="123" t="s">
        <v>51</v>
      </c>
      <c r="U9439" s="123" t="s">
        <v>74</v>
      </c>
      <c r="V9439" s="123" t="s">
        <v>52</v>
      </c>
      <c r="W9439" s="137">
        <v>47.4</v>
      </c>
      <c r="X9439" s="136">
        <v>17.23</v>
      </c>
      <c r="Y9439" s="137">
        <v>6750</v>
      </c>
      <c r="Z9439" s="137">
        <f>W9439*Y9439</f>
        <v>319950</v>
      </c>
      <c r="AA9439" s="119">
        <v>21</v>
      </c>
      <c r="AB9439" s="119">
        <v>93</v>
      </c>
      <c r="AC9439" s="137">
        <f>(Z9439*(100-AB9439))/100</f>
        <v>22396.5</v>
      </c>
      <c r="AD9439" s="137">
        <f>IF(AND(AC9439="",M9438=""),0,IF((AC9439=""),M9438, IF( (M9438=""),AC9439,SUM(AC9438:AC9441)+M9438)))</f>
        <v>1310314.8999999999</v>
      </c>
      <c r="AE9439" s="137">
        <f>IF( (X9439=""),AD9439*1,AD9439*(X9439/100) )</f>
        <v>225767.25727</v>
      </c>
      <c r="AF9439" s="137">
        <v>50000000</v>
      </c>
      <c r="AG9439" s="137">
        <f>IF((AF9439-AE9439) &gt; 1,0,IF((AF9439-AE9439)&lt;0,AE9439-AF9439,AF9439-AE9439))</f>
        <v>0</v>
      </c>
      <c r="AH9439" s="137">
        <v>0.02</v>
      </c>
    </row>
    <row r="9440" spans="1:34" s="173" customFormat="1" x14ac:dyDescent="0.55000000000000004">
      <c r="A9440" s="122"/>
      <c r="B9440" s="123">
        <v>4437</v>
      </c>
      <c r="C9440" s="123">
        <v>5421</v>
      </c>
      <c r="D9440" s="135" t="s">
        <v>12873</v>
      </c>
      <c r="E9440" s="123" t="s">
        <v>34</v>
      </c>
      <c r="F9440" s="123">
        <v>16078</v>
      </c>
      <c r="G9440" s="123">
        <v>0</v>
      </c>
      <c r="H9440" s="123">
        <v>3</v>
      </c>
      <c r="I9440" s="136">
        <v>0</v>
      </c>
      <c r="J9440" s="123" t="s">
        <v>38</v>
      </c>
      <c r="K9440" s="137">
        <f>((G9440*400)+(H9440*100))+I9440</f>
        <v>300</v>
      </c>
      <c r="L9440" s="137">
        <v>925</v>
      </c>
      <c r="M9440" s="137">
        <f>K9440*L9440</f>
        <v>277500</v>
      </c>
      <c r="N9440" s="123"/>
      <c r="O9440" s="108"/>
      <c r="P9440" s="138"/>
      <c r="Q9440" s="108"/>
      <c r="R9440" s="108"/>
      <c r="S9440" s="139"/>
      <c r="T9440" s="123"/>
      <c r="U9440" s="123"/>
      <c r="V9440" s="123"/>
      <c r="W9440" s="137"/>
      <c r="X9440" s="136"/>
      <c r="Y9440" s="137"/>
      <c r="Z9440" s="137"/>
      <c r="AA9440" s="119"/>
      <c r="AB9440" s="119"/>
      <c r="AC9440" s="137"/>
      <c r="AD9440" s="137">
        <f>IF(AND(AC9440="",M9440=""),0,IF((AC9440=""),M9440,IF((M9440=""),AC9440,AC9440+M9440)))</f>
        <v>277500</v>
      </c>
      <c r="AE9440" s="137">
        <f>IF( (X9440=""),AD9440*1,AD9440*(X9440/100) )</f>
        <v>277500</v>
      </c>
      <c r="AF9440" s="137">
        <v>50000000</v>
      </c>
      <c r="AG9440" s="137">
        <f>IF((AF9440-AE9440) &gt; 1,0,IF((AF9440-AE9440)&lt;0,AE9440-AF9440,AF9440-AE9440))</f>
        <v>0</v>
      </c>
      <c r="AH9440" s="137">
        <v>0.01</v>
      </c>
    </row>
    <row r="9441" spans="1:34" s="173" customFormat="1" x14ac:dyDescent="0.55000000000000004">
      <c r="A9441" s="122"/>
      <c r="B9441" s="123"/>
      <c r="C9441" s="123"/>
      <c r="D9441" s="135"/>
      <c r="E9441" s="123"/>
      <c r="F9441" s="123"/>
      <c r="G9441" s="123"/>
      <c r="H9441" s="123"/>
      <c r="I9441" s="136"/>
      <c r="J9441" s="123"/>
      <c r="K9441" s="137"/>
      <c r="L9441" s="137" t="s">
        <v>63</v>
      </c>
      <c r="M9441" s="137">
        <f>SUM(M9437:M9440)</f>
        <v>600000</v>
      </c>
      <c r="N9441" s="123"/>
      <c r="O9441" s="108"/>
      <c r="P9441" s="138"/>
      <c r="Q9441" s="108"/>
      <c r="R9441" s="108"/>
      <c r="S9441" s="139"/>
      <c r="T9441" s="123"/>
      <c r="U9441" s="123"/>
      <c r="V9441" s="123"/>
      <c r="W9441" s="137"/>
      <c r="X9441" s="136"/>
      <c r="Y9441" s="137"/>
      <c r="Z9441" s="137"/>
      <c r="AA9441" s="119"/>
      <c r="AB9441" s="119"/>
      <c r="AC9441" s="137"/>
      <c r="AD9441" s="137"/>
      <c r="AE9441" s="137">
        <f>SUM(AE9437:AE9440)</f>
        <v>1667814.9</v>
      </c>
      <c r="AF9441" s="137"/>
      <c r="AG9441" s="137">
        <f>SUM(AG9437:AG9440)</f>
        <v>0</v>
      </c>
      <c r="AH9441" s="137"/>
    </row>
    <row r="9442" spans="1:34" s="173" customFormat="1" x14ac:dyDescent="0.55000000000000004">
      <c r="A9442" s="122" t="s">
        <v>12876</v>
      </c>
      <c r="B9442" s="123">
        <v>4410</v>
      </c>
      <c r="C9442" s="123">
        <v>7395</v>
      </c>
      <c r="D9442" s="135" t="s">
        <v>12881</v>
      </c>
      <c r="E9442" s="123" t="s">
        <v>34</v>
      </c>
      <c r="F9442" s="123">
        <v>24904</v>
      </c>
      <c r="G9442" s="123">
        <v>0</v>
      </c>
      <c r="H9442" s="123">
        <v>1</v>
      </c>
      <c r="I9442" s="136">
        <v>16</v>
      </c>
      <c r="J9442" s="123" t="s">
        <v>68</v>
      </c>
      <c r="K9442" s="137">
        <f>((G9442*400)+(H9442*100))+I9442</f>
        <v>116</v>
      </c>
      <c r="L9442" s="137">
        <v>425</v>
      </c>
      <c r="M9442" s="137">
        <f>K9442*L9442</f>
        <v>49300</v>
      </c>
      <c r="N9442" s="123"/>
      <c r="O9442" s="108"/>
      <c r="P9442" s="138"/>
      <c r="Q9442" s="108"/>
      <c r="R9442" s="108"/>
      <c r="S9442" s="139"/>
      <c r="T9442" s="123"/>
      <c r="U9442" s="123"/>
      <c r="V9442" s="123"/>
      <c r="W9442" s="137"/>
      <c r="X9442" s="136"/>
      <c r="Y9442" s="137"/>
      <c r="Z9442" s="137"/>
      <c r="AA9442" s="119"/>
      <c r="AB9442" s="119"/>
      <c r="AC9442" s="137"/>
      <c r="AD9442" s="137">
        <f>IF(AND(AC9442="",M9442=""),0,IF((AC9442=""),M9442,IF((M9442=""),AC9442,AC9442+M9442)))</f>
        <v>49300</v>
      </c>
      <c r="AE9442" s="137">
        <f>IF( (X9442=""),AD9442*1,AD9442*(X9442/100) )</f>
        <v>49300</v>
      </c>
      <c r="AF9442" s="137">
        <v>0</v>
      </c>
      <c r="AG9442" s="137">
        <f>IF((AF9442-AE9442) &gt; 1,0,IF((AF9442-AE9442)&lt;0,AE9442-AF9442,AF9442-AE9442))</f>
        <v>49300</v>
      </c>
      <c r="AH9442" s="137">
        <v>0.3</v>
      </c>
    </row>
    <row r="9443" spans="1:34" s="173" customFormat="1" x14ac:dyDescent="0.55000000000000004">
      <c r="A9443" s="122"/>
      <c r="B9443" s="123"/>
      <c r="C9443" s="123"/>
      <c r="D9443" s="135"/>
      <c r="E9443" s="123"/>
      <c r="F9443" s="123"/>
      <c r="G9443" s="123"/>
      <c r="H9443" s="123"/>
      <c r="I9443" s="136"/>
      <c r="J9443" s="123"/>
      <c r="K9443" s="137"/>
      <c r="L9443" s="137" t="s">
        <v>63</v>
      </c>
      <c r="M9443" s="137">
        <f>SUM(M9442)</f>
        <v>49300</v>
      </c>
      <c r="N9443" s="123"/>
      <c r="O9443" s="108"/>
      <c r="P9443" s="138"/>
      <c r="Q9443" s="108"/>
      <c r="R9443" s="108"/>
      <c r="S9443" s="139"/>
      <c r="T9443" s="123"/>
      <c r="U9443" s="123"/>
      <c r="V9443" s="123"/>
      <c r="W9443" s="137"/>
      <c r="X9443" s="136"/>
      <c r="Y9443" s="137"/>
      <c r="Z9443" s="137"/>
      <c r="AA9443" s="119"/>
      <c r="AB9443" s="119"/>
      <c r="AC9443" s="137"/>
      <c r="AD9443" s="137"/>
      <c r="AE9443" s="137">
        <f>SUM(AE9442)</f>
        <v>49300</v>
      </c>
      <c r="AF9443" s="137"/>
      <c r="AG9443" s="137">
        <f>SUM(AG9442)</f>
        <v>49300</v>
      </c>
      <c r="AH9443" s="137"/>
    </row>
    <row r="9444" spans="1:34" s="173" customFormat="1" x14ac:dyDescent="0.55000000000000004">
      <c r="A9444" s="122" t="s">
        <v>12882</v>
      </c>
      <c r="B9444" s="123">
        <v>4411</v>
      </c>
      <c r="C9444" s="123">
        <v>7321</v>
      </c>
      <c r="D9444" s="135" t="s">
        <v>12883</v>
      </c>
      <c r="E9444" s="123" t="s">
        <v>34</v>
      </c>
      <c r="F9444" s="123">
        <v>6992</v>
      </c>
      <c r="G9444" s="123">
        <v>2</v>
      </c>
      <c r="H9444" s="123">
        <v>3</v>
      </c>
      <c r="I9444" s="136">
        <v>31</v>
      </c>
      <c r="J9444" s="123" t="s">
        <v>38</v>
      </c>
      <c r="K9444" s="137">
        <f>((G9444*400)+(H9444*100))+I9444</f>
        <v>1131</v>
      </c>
      <c r="L9444" s="137">
        <v>275</v>
      </c>
      <c r="M9444" s="137">
        <f>K9444*L9444</f>
        <v>311025</v>
      </c>
      <c r="N9444" s="123"/>
      <c r="O9444" s="108"/>
      <c r="P9444" s="138"/>
      <c r="Q9444" s="108"/>
      <c r="R9444" s="108"/>
      <c r="S9444" s="139"/>
      <c r="T9444" s="123"/>
      <c r="U9444" s="123"/>
      <c r="V9444" s="123"/>
      <c r="W9444" s="137"/>
      <c r="X9444" s="136"/>
      <c r="Y9444" s="137"/>
      <c r="Z9444" s="137"/>
      <c r="AA9444" s="119"/>
      <c r="AB9444" s="119"/>
      <c r="AC9444" s="137"/>
      <c r="AD9444" s="137">
        <f>IF(AND(AC9444="",M9444=""),0,IF((AC9444=""),M9444,IF((M9444=""),AC9444,AC9444+M9444)))</f>
        <v>311025</v>
      </c>
      <c r="AE9444" s="137">
        <f>IF( (X9444=""),AD9444*1,AD9444*(X9444/100) )</f>
        <v>311025</v>
      </c>
      <c r="AF9444" s="137">
        <v>50000000</v>
      </c>
      <c r="AG9444" s="137">
        <f>IF((AF9444-AE9444) &gt; 1,0,IF((AF9444-AE9444)&lt;0,AE9444-AF9444,AF9444-AE9444))</f>
        <v>0</v>
      </c>
      <c r="AH9444" s="137">
        <v>0.01</v>
      </c>
    </row>
    <row r="9445" spans="1:34" s="173" customFormat="1" x14ac:dyDescent="0.55000000000000004">
      <c r="A9445" s="122"/>
      <c r="B9445" s="123"/>
      <c r="C9445" s="123"/>
      <c r="D9445" s="135"/>
      <c r="E9445" s="123"/>
      <c r="F9445" s="123"/>
      <c r="G9445" s="123"/>
      <c r="H9445" s="123"/>
      <c r="I9445" s="136"/>
      <c r="J9445" s="123"/>
      <c r="K9445" s="137"/>
      <c r="L9445" s="137"/>
      <c r="M9445" s="137"/>
      <c r="N9445" s="123"/>
      <c r="O9445" s="108"/>
      <c r="P9445" s="138"/>
      <c r="Q9445" s="108"/>
      <c r="R9445" s="108"/>
      <c r="S9445" s="139"/>
      <c r="T9445" s="123"/>
      <c r="U9445" s="123"/>
      <c r="V9445" s="123"/>
      <c r="W9445" s="137"/>
      <c r="X9445" s="136"/>
      <c r="Y9445" s="137"/>
      <c r="Z9445" s="137"/>
      <c r="AA9445" s="119"/>
      <c r="AB9445" s="119"/>
      <c r="AC9445" s="137"/>
      <c r="AD9445" s="137"/>
      <c r="AE9445" s="137"/>
      <c r="AF9445" s="137"/>
      <c r="AG9445" s="137"/>
      <c r="AH9445" s="137"/>
    </row>
    <row r="9446" spans="1:34" s="173" customFormat="1" x14ac:dyDescent="0.55000000000000004">
      <c r="A9446" s="122"/>
      <c r="B9446" s="123"/>
      <c r="C9446" s="123"/>
      <c r="D9446" s="135"/>
      <c r="E9446" s="123"/>
      <c r="F9446" s="123"/>
      <c r="G9446" s="123"/>
      <c r="H9446" s="123"/>
      <c r="I9446" s="136"/>
      <c r="J9446" s="123"/>
      <c r="K9446" s="137"/>
      <c r="L9446" s="137" t="s">
        <v>63</v>
      </c>
      <c r="M9446" s="137">
        <f>SUM(M9444:M9445)</f>
        <v>311025</v>
      </c>
      <c r="N9446" s="123"/>
      <c r="O9446" s="108"/>
      <c r="P9446" s="138"/>
      <c r="Q9446" s="108"/>
      <c r="R9446" s="108"/>
      <c r="S9446" s="139"/>
      <c r="T9446" s="123"/>
      <c r="U9446" s="123"/>
      <c r="V9446" s="123"/>
      <c r="W9446" s="137"/>
      <c r="X9446" s="136"/>
      <c r="Y9446" s="137"/>
      <c r="Z9446" s="137"/>
      <c r="AA9446" s="119"/>
      <c r="AB9446" s="119"/>
      <c r="AC9446" s="137"/>
      <c r="AD9446" s="137"/>
      <c r="AE9446" s="137">
        <f>SUM(AE9444:AE9445)</f>
        <v>311025</v>
      </c>
      <c r="AF9446" s="137"/>
      <c r="AG9446" s="137">
        <f>SUM(AG9444:AG9445)</f>
        <v>0</v>
      </c>
      <c r="AH9446" s="137"/>
    </row>
    <row r="9447" spans="1:34" s="173" customFormat="1" x14ac:dyDescent="0.55000000000000004">
      <c r="A9447" s="122" t="s">
        <v>2570</v>
      </c>
      <c r="B9447" s="123">
        <v>4412</v>
      </c>
      <c r="C9447" s="123">
        <v>6653</v>
      </c>
      <c r="D9447" s="135" t="s">
        <v>12886</v>
      </c>
      <c r="E9447" s="123" t="s">
        <v>34</v>
      </c>
      <c r="F9447" s="123">
        <v>23213</v>
      </c>
      <c r="G9447" s="123">
        <v>0</v>
      </c>
      <c r="H9447" s="123">
        <v>3</v>
      </c>
      <c r="I9447" s="136">
        <v>18</v>
      </c>
      <c r="J9447" s="123" t="s">
        <v>35</v>
      </c>
      <c r="K9447" s="137">
        <f>((G9447*400)+(H9447*100))+I9447</f>
        <v>318</v>
      </c>
      <c r="L9447" s="137">
        <v>850</v>
      </c>
      <c r="M9447" s="137">
        <f>K9447*L9447</f>
        <v>270300</v>
      </c>
      <c r="N9447" s="123">
        <v>1</v>
      </c>
      <c r="O9447" s="108" t="s">
        <v>12884</v>
      </c>
      <c r="P9447" s="138"/>
      <c r="Q9447" s="108" t="s">
        <v>12885</v>
      </c>
      <c r="R9447" s="108" t="s">
        <v>2571</v>
      </c>
      <c r="S9447" s="139" t="s">
        <v>12887</v>
      </c>
      <c r="T9447" s="123" t="s">
        <v>73</v>
      </c>
      <c r="U9447" s="123" t="s">
        <v>45</v>
      </c>
      <c r="V9447" s="123" t="s">
        <v>62</v>
      </c>
      <c r="W9447" s="137">
        <v>275.89999999999998</v>
      </c>
      <c r="X9447" s="136">
        <v>100</v>
      </c>
      <c r="Y9447" s="137">
        <v>6600</v>
      </c>
      <c r="Z9447" s="137">
        <f>W9447*Y9447</f>
        <v>1820939.9999999998</v>
      </c>
      <c r="AA9447" s="119">
        <v>15</v>
      </c>
      <c r="AB9447" s="119">
        <v>20</v>
      </c>
      <c r="AC9447" s="137">
        <f>(Z9447*(100-AB9447))/100</f>
        <v>1456751.9999999998</v>
      </c>
      <c r="AD9447" s="137">
        <f>IF(AND(AC9447="",M9447=""),0,IF((AC9447=""),M9447, IF( (M9447=""),AC9447,SUM(AC9447:AC9448)+M9447)))</f>
        <v>1727051.9999999998</v>
      </c>
      <c r="AE9447" s="137">
        <f>IF( (X9447=""),AD9447*1,AD9447*(X9447/100) )</f>
        <v>1727051.9999999998</v>
      </c>
      <c r="AF9447" s="137">
        <v>0</v>
      </c>
      <c r="AG9447" s="137">
        <f>IF((AF9447-AE9447) &gt; 1,0,IF((AF9447-AE9447)&lt;0,AE9447-AF9447,AF9447-AE9447))</f>
        <v>1727051.9999999998</v>
      </c>
      <c r="AH9447" s="137">
        <v>0.02</v>
      </c>
    </row>
    <row r="9448" spans="1:34" s="173" customFormat="1" x14ac:dyDescent="0.55000000000000004">
      <c r="A9448" s="122"/>
      <c r="B9448" s="123"/>
      <c r="C9448" s="123"/>
      <c r="D9448" s="135"/>
      <c r="E9448" s="123"/>
      <c r="F9448" s="123"/>
      <c r="G9448" s="123"/>
      <c r="H9448" s="123"/>
      <c r="I9448" s="136"/>
      <c r="J9448" s="123"/>
      <c r="K9448" s="137"/>
      <c r="L9448" s="137" t="s">
        <v>63</v>
      </c>
      <c r="M9448" s="137">
        <f>SUM(M9447:M9447)</f>
        <v>270300</v>
      </c>
      <c r="N9448" s="123"/>
      <c r="O9448" s="108"/>
      <c r="P9448" s="138"/>
      <c r="Q9448" s="108"/>
      <c r="R9448" s="108"/>
      <c r="S9448" s="139"/>
      <c r="T9448" s="123"/>
      <c r="U9448" s="123"/>
      <c r="V9448" s="123"/>
      <c r="W9448" s="137"/>
      <c r="X9448" s="136"/>
      <c r="Y9448" s="137"/>
      <c r="Z9448" s="137"/>
      <c r="AA9448" s="119"/>
      <c r="AB9448" s="119"/>
      <c r="AC9448" s="137"/>
      <c r="AD9448" s="137"/>
      <c r="AE9448" s="137">
        <f>SUM(AE9447:AE9447)</f>
        <v>1727051.9999999998</v>
      </c>
      <c r="AF9448" s="137"/>
      <c r="AG9448" s="137">
        <f>SUM(AG9447:AG9447)</f>
        <v>1727051.9999999998</v>
      </c>
      <c r="AH9448" s="137"/>
    </row>
    <row r="9449" spans="1:34" s="173" customFormat="1" x14ac:dyDescent="0.55000000000000004">
      <c r="A9449" s="122" t="s">
        <v>12890</v>
      </c>
      <c r="B9449" s="123">
        <v>4413</v>
      </c>
      <c r="C9449" s="123">
        <v>6656</v>
      </c>
      <c r="D9449" s="135" t="s">
        <v>12891</v>
      </c>
      <c r="E9449" s="123" t="s">
        <v>34</v>
      </c>
      <c r="F9449" s="123">
        <v>23221</v>
      </c>
      <c r="G9449" s="123">
        <v>0</v>
      </c>
      <c r="H9449" s="123">
        <v>0</v>
      </c>
      <c r="I9449" s="136">
        <v>89</v>
      </c>
      <c r="J9449" s="123" t="s">
        <v>35</v>
      </c>
      <c r="K9449" s="137">
        <f>((G9449*400)+(H9449*100))+I9449</f>
        <v>89</v>
      </c>
      <c r="L9449" s="137">
        <v>550</v>
      </c>
      <c r="M9449" s="137">
        <f>K9449*L9449</f>
        <v>48950</v>
      </c>
      <c r="N9449" s="123">
        <v>1</v>
      </c>
      <c r="O9449" s="108" t="s">
        <v>12888</v>
      </c>
      <c r="P9449" s="138"/>
      <c r="Q9449" s="108" t="s">
        <v>12889</v>
      </c>
      <c r="R9449" s="108" t="s">
        <v>12892</v>
      </c>
      <c r="S9449" s="139" t="s">
        <v>12893</v>
      </c>
      <c r="T9449" s="123" t="s">
        <v>51</v>
      </c>
      <c r="U9449" s="123" t="s">
        <v>45</v>
      </c>
      <c r="V9449" s="123" t="s">
        <v>52</v>
      </c>
      <c r="W9449" s="137">
        <v>306</v>
      </c>
      <c r="X9449" s="136">
        <v>84.13</v>
      </c>
      <c r="Y9449" s="137">
        <v>6750</v>
      </c>
      <c r="Z9449" s="137">
        <f>W9449*Y9449</f>
        <v>2065500</v>
      </c>
      <c r="AA9449" s="119">
        <v>6</v>
      </c>
      <c r="AB9449" s="119">
        <v>6</v>
      </c>
      <c r="AC9449" s="137">
        <f>(Z9449*(100-AB9449))/100</f>
        <v>1941570</v>
      </c>
      <c r="AD9449" s="137">
        <f>IF(AND(AC9449="",M9449=""),0,IF((AC9449=""),M9449, IF( (M9449=""),AC9449,SUM(AC9449:AC9451)+M9449)))</f>
        <v>2348738.96</v>
      </c>
      <c r="AE9449" s="137">
        <f>IF( (X9449=""),AD9449*1,AD9449*(X9449/100) )</f>
        <v>1975994.0870479997</v>
      </c>
      <c r="AF9449" s="137">
        <v>50000000</v>
      </c>
      <c r="AG9449" s="137">
        <f>IF((AF9449-AE9449) &gt; 1,0,IF((AF9449-AE9449)&lt;0,AE9449-AF9449,AF9449-AE9449))</f>
        <v>0</v>
      </c>
      <c r="AH9449" s="137">
        <v>0.02</v>
      </c>
    </row>
    <row r="9450" spans="1:34" s="173" customFormat="1" x14ac:dyDescent="0.55000000000000004">
      <c r="A9450" s="122"/>
      <c r="B9450" s="123"/>
      <c r="C9450" s="123"/>
      <c r="D9450" s="135"/>
      <c r="E9450" s="123"/>
      <c r="F9450" s="123"/>
      <c r="G9450" s="123"/>
      <c r="H9450" s="123"/>
      <c r="I9450" s="136"/>
      <c r="J9450" s="123"/>
      <c r="K9450" s="137"/>
      <c r="L9450" s="137"/>
      <c r="M9450" s="137"/>
      <c r="N9450" s="123">
        <v>2</v>
      </c>
      <c r="O9450" s="108" t="s">
        <v>12888</v>
      </c>
      <c r="P9450" s="138"/>
      <c r="Q9450" s="108" t="s">
        <v>12889</v>
      </c>
      <c r="R9450" s="108" t="s">
        <v>12892</v>
      </c>
      <c r="S9450" s="139" t="s">
        <v>12894</v>
      </c>
      <c r="T9450" s="123" t="s">
        <v>73</v>
      </c>
      <c r="U9450" s="123" t="s">
        <v>45</v>
      </c>
      <c r="V9450" s="123" t="s">
        <v>52</v>
      </c>
      <c r="W9450" s="137">
        <v>31.5</v>
      </c>
      <c r="X9450" s="136">
        <v>8.66</v>
      </c>
      <c r="Y9450" s="137">
        <v>6600</v>
      </c>
      <c r="Z9450" s="137">
        <f>W9450*Y9450</f>
        <v>207900</v>
      </c>
      <c r="AA9450" s="119">
        <v>6</v>
      </c>
      <c r="AB9450" s="119">
        <v>6</v>
      </c>
      <c r="AC9450" s="137">
        <f>(Z9450*(100-AB9450))/100</f>
        <v>195426</v>
      </c>
      <c r="AD9450" s="137">
        <f>IF(AND(AC9450="",M9449=""),0,IF((AC9450=""),M9449, IF( (M9449=""),AC9450,SUM(AC9449:AC9451)+M9449)))</f>
        <v>2348738.96</v>
      </c>
      <c r="AE9450" s="137">
        <f>IF( (X9450=""),AD9450*1,AD9450*(X9450/100) )</f>
        <v>203400.793936</v>
      </c>
      <c r="AF9450" s="137">
        <v>50000000</v>
      </c>
      <c r="AG9450" s="137">
        <f>IF((AF9450-AE9450) &gt; 1,0,IF((AF9450-AE9450)&lt;0,AE9450-AF9450,AF9450-AE9450))</f>
        <v>0</v>
      </c>
      <c r="AH9450" s="137">
        <v>0.02</v>
      </c>
    </row>
    <row r="9451" spans="1:34" s="173" customFormat="1" x14ac:dyDescent="0.55000000000000004">
      <c r="A9451" s="122"/>
      <c r="B9451" s="123"/>
      <c r="C9451" s="123"/>
      <c r="D9451" s="135"/>
      <c r="E9451" s="123"/>
      <c r="F9451" s="123"/>
      <c r="G9451" s="123"/>
      <c r="H9451" s="123"/>
      <c r="I9451" s="136"/>
      <c r="J9451" s="123"/>
      <c r="K9451" s="137"/>
      <c r="L9451" s="137"/>
      <c r="M9451" s="137"/>
      <c r="N9451" s="123">
        <v>3</v>
      </c>
      <c r="O9451" s="108" t="s">
        <v>12888</v>
      </c>
      <c r="P9451" s="138"/>
      <c r="Q9451" s="108" t="s">
        <v>12889</v>
      </c>
      <c r="R9451" s="108" t="s">
        <v>12892</v>
      </c>
      <c r="S9451" s="139" t="s">
        <v>12895</v>
      </c>
      <c r="T9451" s="123" t="s">
        <v>73</v>
      </c>
      <c r="U9451" s="123" t="s">
        <v>45</v>
      </c>
      <c r="V9451" s="123" t="s">
        <v>52</v>
      </c>
      <c r="W9451" s="137">
        <v>26.24</v>
      </c>
      <c r="X9451" s="136">
        <v>7.21</v>
      </c>
      <c r="Y9451" s="137">
        <v>6600</v>
      </c>
      <c r="Z9451" s="137">
        <f>W9451*Y9451</f>
        <v>173184</v>
      </c>
      <c r="AA9451" s="119">
        <v>6</v>
      </c>
      <c r="AB9451" s="119">
        <v>6</v>
      </c>
      <c r="AC9451" s="137">
        <f>(Z9451*(100-AB9451))/100</f>
        <v>162792.95999999999</v>
      </c>
      <c r="AD9451" s="137">
        <f>IF(AND(AC9451="",M9449=""),0,IF((AC9451=""),M9449, IF( (M9449=""),AC9451,SUM(AC9449:AC9451)+M9449)))</f>
        <v>2348738.96</v>
      </c>
      <c r="AE9451" s="137">
        <f>IF( (X9451=""),AD9451*1,AD9451*(X9451/100) )</f>
        <v>169344.079016</v>
      </c>
      <c r="AF9451" s="137">
        <v>50000000</v>
      </c>
      <c r="AG9451" s="137">
        <f>IF((AF9451-AE9451) &gt; 1,0,IF((AF9451-AE9451)&lt;0,AE9451-AF9451,AF9451-AE9451))</f>
        <v>0</v>
      </c>
      <c r="AH9451" s="137">
        <v>0.02</v>
      </c>
    </row>
    <row r="9452" spans="1:34" s="173" customFormat="1" x14ac:dyDescent="0.55000000000000004">
      <c r="A9452" s="122"/>
      <c r="B9452" s="123"/>
      <c r="C9452" s="123"/>
      <c r="D9452" s="135"/>
      <c r="E9452" s="123"/>
      <c r="F9452" s="123"/>
      <c r="G9452" s="123"/>
      <c r="H9452" s="123"/>
      <c r="I9452" s="136"/>
      <c r="J9452" s="123"/>
      <c r="K9452" s="137"/>
      <c r="L9452" s="137" t="s">
        <v>63</v>
      </c>
      <c r="M9452" s="137">
        <f>SUM(M9449:M9451)</f>
        <v>48950</v>
      </c>
      <c r="N9452" s="123"/>
      <c r="O9452" s="108"/>
      <c r="P9452" s="138"/>
      <c r="Q9452" s="108"/>
      <c r="R9452" s="108"/>
      <c r="S9452" s="139"/>
      <c r="T9452" s="123"/>
      <c r="U9452" s="123"/>
      <c r="V9452" s="123"/>
      <c r="W9452" s="137"/>
      <c r="X9452" s="136"/>
      <c r="Y9452" s="137"/>
      <c r="Z9452" s="137"/>
      <c r="AA9452" s="119"/>
      <c r="AB9452" s="119"/>
      <c r="AC9452" s="137"/>
      <c r="AD9452" s="137"/>
      <c r="AE9452" s="137">
        <f>SUM(AE9449:AE9451)</f>
        <v>2348738.96</v>
      </c>
      <c r="AF9452" s="137"/>
      <c r="AG9452" s="137">
        <f>SUM(AG9449:AG9451)</f>
        <v>0</v>
      </c>
      <c r="AH9452" s="137"/>
    </row>
    <row r="9453" spans="1:34" s="173" customFormat="1" x14ac:dyDescent="0.55000000000000004">
      <c r="A9453" s="122" t="s">
        <v>12898</v>
      </c>
      <c r="B9453" s="123">
        <v>4414</v>
      </c>
      <c r="C9453" s="123">
        <v>8724</v>
      </c>
      <c r="D9453" s="135" t="s">
        <v>12899</v>
      </c>
      <c r="E9453" s="123" t="s">
        <v>34</v>
      </c>
      <c r="F9453" s="123">
        <v>906</v>
      </c>
      <c r="G9453" s="123">
        <v>1</v>
      </c>
      <c r="H9453" s="123">
        <v>1</v>
      </c>
      <c r="I9453" s="136">
        <v>4</v>
      </c>
      <c r="J9453" s="123" t="s">
        <v>35</v>
      </c>
      <c r="K9453" s="137">
        <f>((G9453*400)+(H9453*100))+I9453</f>
        <v>504</v>
      </c>
      <c r="L9453" s="137">
        <v>600</v>
      </c>
      <c r="M9453" s="137">
        <f>K9453*L9453</f>
        <v>302400</v>
      </c>
      <c r="N9453" s="123">
        <v>1</v>
      </c>
      <c r="O9453" s="108" t="s">
        <v>12896</v>
      </c>
      <c r="P9453" s="138"/>
      <c r="Q9453" s="108" t="s">
        <v>12897</v>
      </c>
      <c r="R9453" s="108" t="s">
        <v>12900</v>
      </c>
      <c r="S9453" s="139" t="s">
        <v>12901</v>
      </c>
      <c r="T9453" s="123" t="s">
        <v>51</v>
      </c>
      <c r="U9453" s="123" t="s">
        <v>45</v>
      </c>
      <c r="V9453" s="123" t="s">
        <v>52</v>
      </c>
      <c r="W9453" s="137">
        <v>248.64</v>
      </c>
      <c r="X9453" s="136">
        <v>56.44</v>
      </c>
      <c r="Y9453" s="137">
        <v>6750</v>
      </c>
      <c r="Z9453" s="137">
        <f>W9453*Y9453</f>
        <v>1678320</v>
      </c>
      <c r="AA9453" s="119">
        <v>7</v>
      </c>
      <c r="AB9453" s="119">
        <v>7</v>
      </c>
      <c r="AC9453" s="137">
        <f>(Z9453*(100-AB9453))/100</f>
        <v>1560837.6</v>
      </c>
      <c r="AD9453" s="137">
        <f>IF(AND(AC9453="",M9453=""),0,IF((AC9453=""),M9453, IF( (M9453=""),AC9453,SUM(AC9453:AC9460)+M9453)))</f>
        <v>2690525.0250000004</v>
      </c>
      <c r="AE9453" s="137">
        <f t="shared" ref="AE9453:AE9458" si="893">IF( (X9453=""),AD9453*1,AD9453*(X9453/100) )</f>
        <v>1518532.3241100002</v>
      </c>
      <c r="AF9453" s="137">
        <v>50000000</v>
      </c>
      <c r="AG9453" s="137">
        <f t="shared" ref="AG9453:AG9458" si="894">IF((AF9453-AE9453) &gt; 1,0,IF((AF9453-AE9453)&lt;0,AE9453-AF9453,AF9453-AE9453))</f>
        <v>0</v>
      </c>
      <c r="AH9453" s="137">
        <v>0.02</v>
      </c>
    </row>
    <row r="9454" spans="1:34" s="173" customFormat="1" x14ac:dyDescent="0.55000000000000004">
      <c r="A9454" s="122"/>
      <c r="B9454" s="123"/>
      <c r="C9454" s="123"/>
      <c r="D9454" s="135"/>
      <c r="E9454" s="123"/>
      <c r="F9454" s="123"/>
      <c r="G9454" s="123"/>
      <c r="H9454" s="123"/>
      <c r="I9454" s="136"/>
      <c r="J9454" s="123"/>
      <c r="K9454" s="137"/>
      <c r="L9454" s="137"/>
      <c r="M9454" s="137"/>
      <c r="N9454" s="123">
        <v>2</v>
      </c>
      <c r="O9454" s="108" t="s">
        <v>12896</v>
      </c>
      <c r="P9454" s="138"/>
      <c r="Q9454" s="108" t="s">
        <v>12897</v>
      </c>
      <c r="R9454" s="108" t="s">
        <v>12900</v>
      </c>
      <c r="S9454" s="139" t="s">
        <v>12902</v>
      </c>
      <c r="T9454" s="123" t="s">
        <v>51</v>
      </c>
      <c r="U9454" s="123" t="s">
        <v>45</v>
      </c>
      <c r="V9454" s="123" t="s">
        <v>52</v>
      </c>
      <c r="W9454" s="137">
        <v>125.46</v>
      </c>
      <c r="X9454" s="136">
        <v>28.48</v>
      </c>
      <c r="Y9454" s="137">
        <v>6750</v>
      </c>
      <c r="Z9454" s="137">
        <f>W9454*Y9454</f>
        <v>846855</v>
      </c>
      <c r="AA9454" s="119">
        <v>22</v>
      </c>
      <c r="AB9454" s="119">
        <v>34</v>
      </c>
      <c r="AC9454" s="137">
        <f>(Z9454*(100-AB9454))/100</f>
        <v>558924.30000000005</v>
      </c>
      <c r="AD9454" s="137">
        <f>IF(AND(AC9454="",M9453=""),0,IF((AC9454=""),M9453, IF( (M9453=""),AC9454,SUM(AC9453:AC9460)+M9453)))</f>
        <v>2690525.0250000004</v>
      </c>
      <c r="AE9454" s="137">
        <f t="shared" si="893"/>
        <v>766261.5271200001</v>
      </c>
      <c r="AF9454" s="137">
        <v>50000000</v>
      </c>
      <c r="AG9454" s="137">
        <f t="shared" si="894"/>
        <v>0</v>
      </c>
      <c r="AH9454" s="137">
        <v>0.02</v>
      </c>
    </row>
    <row r="9455" spans="1:34" s="173" customFormat="1" x14ac:dyDescent="0.55000000000000004">
      <c r="A9455" s="122"/>
      <c r="B9455" s="123"/>
      <c r="C9455" s="123"/>
      <c r="D9455" s="135"/>
      <c r="E9455" s="123"/>
      <c r="F9455" s="123"/>
      <c r="G9455" s="123"/>
      <c r="H9455" s="123"/>
      <c r="I9455" s="136"/>
      <c r="J9455" s="123"/>
      <c r="K9455" s="137"/>
      <c r="L9455" s="137"/>
      <c r="M9455" s="137"/>
      <c r="N9455" s="123">
        <v>3</v>
      </c>
      <c r="O9455" s="108" t="s">
        <v>12896</v>
      </c>
      <c r="P9455" s="138"/>
      <c r="Q9455" s="108" t="s">
        <v>12897</v>
      </c>
      <c r="R9455" s="108" t="s">
        <v>12900</v>
      </c>
      <c r="S9455" s="139" t="s">
        <v>12903</v>
      </c>
      <c r="T9455" s="123" t="s">
        <v>51</v>
      </c>
      <c r="U9455" s="123" t="s">
        <v>45</v>
      </c>
      <c r="V9455" s="123" t="s">
        <v>52</v>
      </c>
      <c r="W9455" s="137">
        <v>42.75</v>
      </c>
      <c r="X9455" s="136">
        <v>9.6999999999999993</v>
      </c>
      <c r="Y9455" s="137">
        <v>6750</v>
      </c>
      <c r="Z9455" s="137">
        <f>W9455*Y9455</f>
        <v>288562.5</v>
      </c>
      <c r="AA9455" s="119">
        <v>7</v>
      </c>
      <c r="AB9455" s="119">
        <v>7</v>
      </c>
      <c r="AC9455" s="137">
        <f>(Z9455*(100-AB9455))/100</f>
        <v>268363.125</v>
      </c>
      <c r="AD9455" s="137">
        <f>IF(AND(AC9455="",M9453=""),0,IF((AC9455=""),M9453, IF( (M9453=""),AC9455,SUM(AC9453:AC9460)+M9453)))</f>
        <v>2690525.0250000004</v>
      </c>
      <c r="AE9455" s="137">
        <f t="shared" si="893"/>
        <v>260980.927425</v>
      </c>
      <c r="AF9455" s="137">
        <v>50000000</v>
      </c>
      <c r="AG9455" s="137">
        <f t="shared" si="894"/>
        <v>0</v>
      </c>
      <c r="AH9455" s="137">
        <v>0.02</v>
      </c>
    </row>
    <row r="9456" spans="1:34" s="173" customFormat="1" x14ac:dyDescent="0.55000000000000004">
      <c r="A9456" s="122"/>
      <c r="B9456" s="123"/>
      <c r="C9456" s="123"/>
      <c r="D9456" s="135"/>
      <c r="E9456" s="123"/>
      <c r="F9456" s="123"/>
      <c r="G9456" s="123"/>
      <c r="H9456" s="123"/>
      <c r="I9456" s="136"/>
      <c r="J9456" s="123"/>
      <c r="K9456" s="137"/>
      <c r="L9456" s="137"/>
      <c r="M9456" s="137"/>
      <c r="N9456" s="123">
        <v>4</v>
      </c>
      <c r="O9456" s="108" t="s">
        <v>12896</v>
      </c>
      <c r="P9456" s="138"/>
      <c r="Q9456" s="108" t="s">
        <v>12897</v>
      </c>
      <c r="R9456" s="108" t="s">
        <v>12900</v>
      </c>
      <c r="S9456" s="139" t="s">
        <v>12904</v>
      </c>
      <c r="T9456" s="123" t="s">
        <v>55</v>
      </c>
      <c r="U9456" s="123" t="s">
        <v>45</v>
      </c>
      <c r="V9456" s="123" t="s">
        <v>52</v>
      </c>
      <c r="W9456" s="137">
        <v>23.68</v>
      </c>
      <c r="X9456" s="136">
        <v>5.38</v>
      </c>
      <c r="Y9456" s="137">
        <v>0</v>
      </c>
      <c r="Z9456" s="137">
        <f>W9456*Y9456</f>
        <v>0</v>
      </c>
      <c r="AA9456" s="119">
        <v>7</v>
      </c>
      <c r="AB9456" s="119">
        <v>7</v>
      </c>
      <c r="AC9456" s="137">
        <f>(Z9456*(100-AB9456))/100</f>
        <v>0</v>
      </c>
      <c r="AD9456" s="137">
        <v>302400</v>
      </c>
      <c r="AE9456" s="137">
        <f t="shared" si="893"/>
        <v>16269.12</v>
      </c>
      <c r="AF9456" s="137">
        <v>50000000</v>
      </c>
      <c r="AG9456" s="137">
        <f t="shared" si="894"/>
        <v>0</v>
      </c>
      <c r="AH9456" s="137">
        <v>0.02</v>
      </c>
    </row>
    <row r="9457" spans="1:34" s="173" customFormat="1" x14ac:dyDescent="0.55000000000000004">
      <c r="A9457" s="122"/>
      <c r="B9457" s="197">
        <v>4416</v>
      </c>
      <c r="C9457" s="197">
        <v>8990</v>
      </c>
      <c r="D9457" s="198" t="s">
        <v>12906</v>
      </c>
      <c r="E9457" s="197" t="s">
        <v>37</v>
      </c>
      <c r="F9457" s="197">
        <v>8207</v>
      </c>
      <c r="G9457" s="197">
        <v>0</v>
      </c>
      <c r="H9457" s="197">
        <v>3</v>
      </c>
      <c r="I9457" s="199">
        <v>15</v>
      </c>
      <c r="J9457" s="123" t="s">
        <v>38</v>
      </c>
      <c r="K9457" s="171">
        <f>((G9457*400)+(H9457*100))+I9457</f>
        <v>315</v>
      </c>
      <c r="L9457" s="171">
        <v>225</v>
      </c>
      <c r="M9457" s="171">
        <f>K9457*L9457</f>
        <v>70875</v>
      </c>
      <c r="N9457" s="197"/>
      <c r="O9457" s="122"/>
      <c r="P9457" s="200"/>
      <c r="Q9457" s="122"/>
      <c r="R9457" s="122"/>
      <c r="S9457" s="170"/>
      <c r="T9457" s="197"/>
      <c r="U9457" s="197"/>
      <c r="V9457" s="197"/>
      <c r="W9457" s="171"/>
      <c r="X9457" s="199"/>
      <c r="Y9457" s="171"/>
      <c r="Z9457" s="171"/>
      <c r="AA9457" s="201"/>
      <c r="AB9457" s="201"/>
      <c r="AC9457" s="171"/>
      <c r="AD9457" s="171">
        <f>IF(AND(AC9457="",M9457=""),0,IF((AC9457=""),M9457,IF((M9457=""),AC9457,AC9457+M9457)))</f>
        <v>70875</v>
      </c>
      <c r="AE9457" s="171">
        <f t="shared" si="893"/>
        <v>70875</v>
      </c>
      <c r="AF9457" s="171">
        <v>0</v>
      </c>
      <c r="AG9457" s="171">
        <f t="shared" si="894"/>
        <v>70875</v>
      </c>
      <c r="AH9457" s="137">
        <v>0.01</v>
      </c>
    </row>
    <row r="9458" spans="1:34" s="173" customFormat="1" x14ac:dyDescent="0.55000000000000004">
      <c r="A9458" s="122"/>
      <c r="B9458" s="123">
        <v>4415</v>
      </c>
      <c r="C9458" s="123">
        <v>8870</v>
      </c>
      <c r="D9458" s="135" t="s">
        <v>12905</v>
      </c>
      <c r="E9458" s="123" t="s">
        <v>34</v>
      </c>
      <c r="F9458" s="123">
        <v>5344</v>
      </c>
      <c r="G9458" s="123">
        <v>11</v>
      </c>
      <c r="H9458" s="123">
        <v>2</v>
      </c>
      <c r="I9458" s="136">
        <v>61</v>
      </c>
      <c r="J9458" s="123" t="s">
        <v>38</v>
      </c>
      <c r="K9458" s="137">
        <f>((G9458*400)+(H9458*100))+I9458</f>
        <v>4661</v>
      </c>
      <c r="L9458" s="137">
        <v>250</v>
      </c>
      <c r="M9458" s="137">
        <f>K9458*L9458</f>
        <v>1165250</v>
      </c>
      <c r="N9458" s="123"/>
      <c r="O9458" s="108"/>
      <c r="P9458" s="138"/>
      <c r="Q9458" s="108"/>
      <c r="R9458" s="108"/>
      <c r="S9458" s="139"/>
      <c r="T9458" s="123"/>
      <c r="U9458" s="123"/>
      <c r="V9458" s="123"/>
      <c r="W9458" s="137"/>
      <c r="X9458" s="136"/>
      <c r="Y9458" s="137"/>
      <c r="Z9458" s="137"/>
      <c r="AA9458" s="119"/>
      <c r="AB9458" s="119"/>
      <c r="AC9458" s="137"/>
      <c r="AD9458" s="137">
        <f>IF(AND(AC9458="",M9458=""),0,IF((AC9458=""),M9458,IF((M9458=""),AC9458,AC9458+M9458)))</f>
        <v>1165250</v>
      </c>
      <c r="AE9458" s="137">
        <f t="shared" si="893"/>
        <v>1165250</v>
      </c>
      <c r="AF9458" s="137">
        <v>50000000</v>
      </c>
      <c r="AG9458" s="137">
        <f t="shared" si="894"/>
        <v>0</v>
      </c>
      <c r="AH9458" s="137">
        <v>0.01</v>
      </c>
    </row>
    <row r="9459" spans="1:34" s="173" customFormat="1" x14ac:dyDescent="0.55000000000000004">
      <c r="A9459" s="122"/>
      <c r="B9459" s="123"/>
      <c r="C9459" s="123"/>
      <c r="D9459" s="135"/>
      <c r="E9459" s="123"/>
      <c r="F9459" s="123"/>
      <c r="G9459" s="123"/>
      <c r="H9459" s="123"/>
      <c r="I9459" s="136"/>
      <c r="J9459" s="123"/>
      <c r="K9459" s="137"/>
      <c r="L9459" s="137" t="s">
        <v>63</v>
      </c>
      <c r="M9459" s="137">
        <f>SUM(M9453:M9458)</f>
        <v>1538525</v>
      </c>
      <c r="N9459" s="123"/>
      <c r="O9459" s="108"/>
      <c r="P9459" s="138"/>
      <c r="Q9459" s="108"/>
      <c r="R9459" s="108"/>
      <c r="S9459" s="139"/>
      <c r="T9459" s="123"/>
      <c r="U9459" s="123"/>
      <c r="V9459" s="123"/>
      <c r="W9459" s="137"/>
      <c r="X9459" s="136"/>
      <c r="Y9459" s="137"/>
      <c r="Z9459" s="137"/>
      <c r="AA9459" s="119"/>
      <c r="AB9459" s="119"/>
      <c r="AC9459" s="137"/>
      <c r="AD9459" s="137"/>
      <c r="AE9459" s="137">
        <f>SUM(AE9453:AE9458)</f>
        <v>3798168.8986550001</v>
      </c>
      <c r="AF9459" s="137"/>
      <c r="AG9459" s="137">
        <f>SUM(AG9453:AG9458)</f>
        <v>70875</v>
      </c>
      <c r="AH9459" s="137"/>
    </row>
    <row r="9460" spans="1:34" s="173" customFormat="1" x14ac:dyDescent="0.55000000000000004">
      <c r="A9460" s="122" t="s">
        <v>12907</v>
      </c>
      <c r="B9460" s="123">
        <v>4417</v>
      </c>
      <c r="C9460" s="123">
        <v>8942</v>
      </c>
      <c r="D9460" s="135" t="s">
        <v>12908</v>
      </c>
      <c r="E9460" s="123" t="s">
        <v>34</v>
      </c>
      <c r="F9460" s="123">
        <v>16951</v>
      </c>
      <c r="G9460" s="123">
        <v>10</v>
      </c>
      <c r="H9460" s="123">
        <v>3</v>
      </c>
      <c r="I9460" s="136">
        <v>85</v>
      </c>
      <c r="J9460" s="123" t="s">
        <v>38</v>
      </c>
      <c r="K9460" s="137">
        <f>((G9460*400)+(H9460*100))+I9460</f>
        <v>4385</v>
      </c>
      <c r="L9460" s="137">
        <v>325</v>
      </c>
      <c r="M9460" s="137">
        <f>K9460*L9460</f>
        <v>1425125</v>
      </c>
      <c r="N9460" s="123"/>
      <c r="O9460" s="108"/>
      <c r="P9460" s="138"/>
      <c r="Q9460" s="108"/>
      <c r="R9460" s="108"/>
      <c r="S9460" s="139"/>
      <c r="T9460" s="123"/>
      <c r="U9460" s="123"/>
      <c r="V9460" s="123"/>
      <c r="W9460" s="137"/>
      <c r="X9460" s="136"/>
      <c r="Y9460" s="137"/>
      <c r="Z9460" s="137"/>
      <c r="AA9460" s="119"/>
      <c r="AB9460" s="119"/>
      <c r="AC9460" s="137"/>
      <c r="AD9460" s="137">
        <f>IF(AND(AC9460="",M9460=""),0,IF((AC9460=""),M9460,IF((M9460=""),AC9460,AC9460+M9460)))</f>
        <v>1425125</v>
      </c>
      <c r="AE9460" s="137">
        <f>IF( (X9460=""),AD9460*1,AD9460*(X9460/100) )</f>
        <v>1425125</v>
      </c>
      <c r="AF9460" s="137">
        <v>50000000</v>
      </c>
      <c r="AG9460" s="137">
        <f>IF((AF9460-AE9460) &gt; 1,0,IF((AF9460-AE9460)&lt;0,AE9460-AF9460,AF9460-AE9460))</f>
        <v>0</v>
      </c>
      <c r="AH9460" s="137">
        <v>0.01</v>
      </c>
    </row>
    <row r="9461" spans="1:34" s="173" customFormat="1" x14ac:dyDescent="0.55000000000000004">
      <c r="A9461" s="122"/>
      <c r="B9461" s="123"/>
      <c r="C9461" s="123"/>
      <c r="D9461" s="135"/>
      <c r="E9461" s="123"/>
      <c r="F9461" s="123"/>
      <c r="G9461" s="123"/>
      <c r="H9461" s="123"/>
      <c r="I9461" s="136"/>
      <c r="J9461" s="123"/>
      <c r="K9461" s="137"/>
      <c r="L9461" s="137" t="s">
        <v>63</v>
      </c>
      <c r="M9461" s="137">
        <f>SUM(M9460:M9460)</f>
        <v>1425125</v>
      </c>
      <c r="N9461" s="123"/>
      <c r="O9461" s="108"/>
      <c r="P9461" s="138"/>
      <c r="Q9461" s="108"/>
      <c r="R9461" s="108"/>
      <c r="S9461" s="139"/>
      <c r="T9461" s="123"/>
      <c r="U9461" s="123"/>
      <c r="V9461" s="123"/>
      <c r="W9461" s="137"/>
      <c r="X9461" s="136"/>
      <c r="Y9461" s="137"/>
      <c r="Z9461" s="137"/>
      <c r="AA9461" s="119"/>
      <c r="AB9461" s="119"/>
      <c r="AC9461" s="137"/>
      <c r="AD9461" s="137"/>
      <c r="AE9461" s="137">
        <f>SUM(AE9460:AE9460)</f>
        <v>1425125</v>
      </c>
      <c r="AF9461" s="137"/>
      <c r="AG9461" s="137">
        <f>SUM(AG9460:AG9460)</f>
        <v>0</v>
      </c>
      <c r="AH9461" s="137"/>
    </row>
    <row r="9462" spans="1:34" s="173" customFormat="1" x14ac:dyDescent="0.55000000000000004">
      <c r="A9462" s="122" t="s">
        <v>12909</v>
      </c>
      <c r="B9462" s="123">
        <v>4418</v>
      </c>
      <c r="C9462" s="123">
        <v>8688</v>
      </c>
      <c r="D9462" s="135" t="s">
        <v>12910</v>
      </c>
      <c r="E9462" s="123" t="s">
        <v>34</v>
      </c>
      <c r="F9462" s="123">
        <v>18430</v>
      </c>
      <c r="G9462" s="123">
        <v>0</v>
      </c>
      <c r="H9462" s="123">
        <v>1</v>
      </c>
      <c r="I9462" s="136">
        <v>58</v>
      </c>
      <c r="J9462" s="123" t="s">
        <v>38</v>
      </c>
      <c r="K9462" s="137">
        <f>((G9462*400)+(H9462*100))+I9462</f>
        <v>158</v>
      </c>
      <c r="L9462" s="137">
        <v>800</v>
      </c>
      <c r="M9462" s="137">
        <f>K9462*L9462</f>
        <v>126400</v>
      </c>
      <c r="N9462" s="123"/>
      <c r="O9462" s="108"/>
      <c r="P9462" s="138"/>
      <c r="Q9462" s="108"/>
      <c r="R9462" s="108"/>
      <c r="S9462" s="139"/>
      <c r="T9462" s="123"/>
      <c r="U9462" s="123"/>
      <c r="V9462" s="123"/>
      <c r="W9462" s="137"/>
      <c r="X9462" s="136"/>
      <c r="Y9462" s="137"/>
      <c r="Z9462" s="137"/>
      <c r="AA9462" s="119"/>
      <c r="AB9462" s="119"/>
      <c r="AC9462" s="137"/>
      <c r="AD9462" s="137">
        <f>IF(AND(AC9462="",M9462=""),0,IF((AC9462=""),M9462,IF((M9462=""),AC9462,AC9462+M9462)))</f>
        <v>126400</v>
      </c>
      <c r="AE9462" s="137">
        <f>IF( (X9462=""),AD9462*1,AD9462*(X9462/100) )</f>
        <v>126400</v>
      </c>
      <c r="AF9462" s="137">
        <v>50000000</v>
      </c>
      <c r="AG9462" s="137">
        <f>IF((AF9462-AE9462) &gt; 1,0,IF((AF9462-AE9462)&lt;0,AE9462-AF9462,AF9462-AE9462))</f>
        <v>0</v>
      </c>
      <c r="AH9462" s="137">
        <v>0.01</v>
      </c>
    </row>
    <row r="9463" spans="1:34" s="173" customFormat="1" x14ac:dyDescent="0.55000000000000004">
      <c r="A9463" s="122"/>
      <c r="B9463" s="123"/>
      <c r="C9463" s="123"/>
      <c r="D9463" s="135"/>
      <c r="E9463" s="123"/>
      <c r="F9463" s="123"/>
      <c r="G9463" s="123"/>
      <c r="H9463" s="123"/>
      <c r="I9463" s="136"/>
      <c r="J9463" s="123"/>
      <c r="K9463" s="137"/>
      <c r="L9463" s="137" t="s">
        <v>63</v>
      </c>
      <c r="M9463" s="137">
        <f>SUM(M9462:M9462)</f>
        <v>126400</v>
      </c>
      <c r="N9463" s="123"/>
      <c r="O9463" s="108"/>
      <c r="P9463" s="138"/>
      <c r="Q9463" s="108"/>
      <c r="R9463" s="108"/>
      <c r="S9463" s="139"/>
      <c r="T9463" s="123"/>
      <c r="U9463" s="123"/>
      <c r="V9463" s="123"/>
      <c r="W9463" s="137"/>
      <c r="X9463" s="136"/>
      <c r="Y9463" s="137"/>
      <c r="Z9463" s="137"/>
      <c r="AA9463" s="119"/>
      <c r="AB9463" s="119"/>
      <c r="AC9463" s="137"/>
      <c r="AD9463" s="137"/>
      <c r="AE9463" s="137">
        <f>SUM(AE9462:AE9462)</f>
        <v>126400</v>
      </c>
      <c r="AF9463" s="137"/>
      <c r="AG9463" s="137">
        <f>SUM(AG9462:AG9462)</f>
        <v>0</v>
      </c>
      <c r="AH9463" s="137"/>
    </row>
    <row r="9464" spans="1:34" s="173" customFormat="1" x14ac:dyDescent="0.55000000000000004">
      <c r="A9464" s="122" t="s">
        <v>15238</v>
      </c>
      <c r="B9464" s="123">
        <v>4419</v>
      </c>
      <c r="C9464" s="123">
        <v>10509</v>
      </c>
      <c r="D9464" s="135" t="s">
        <v>11347</v>
      </c>
      <c r="E9464" s="123" t="s">
        <v>34</v>
      </c>
      <c r="F9464" s="123">
        <v>19582</v>
      </c>
      <c r="G9464" s="123">
        <v>1</v>
      </c>
      <c r="H9464" s="123">
        <v>1</v>
      </c>
      <c r="I9464" s="136">
        <v>9.6999999999999993</v>
      </c>
      <c r="J9464" s="123" t="s">
        <v>35</v>
      </c>
      <c r="K9464" s="137">
        <f>((G9464*400)+(H9464*100))+I9464</f>
        <v>509.7</v>
      </c>
      <c r="L9464" s="137">
        <v>0</v>
      </c>
      <c r="M9464" s="137">
        <f>K9464*L9464</f>
        <v>0</v>
      </c>
      <c r="N9464" s="123">
        <v>1</v>
      </c>
      <c r="O9464" s="108" t="s">
        <v>15236</v>
      </c>
      <c r="P9464" s="138">
        <v>3570701073</v>
      </c>
      <c r="Q9464" s="108" t="s">
        <v>15237</v>
      </c>
      <c r="R9464" s="108" t="s">
        <v>15239</v>
      </c>
      <c r="S9464" s="139"/>
      <c r="T9464" s="123" t="s">
        <v>55</v>
      </c>
      <c r="U9464" s="123" t="s">
        <v>74</v>
      </c>
      <c r="V9464" s="123" t="s">
        <v>52</v>
      </c>
      <c r="W9464" s="137">
        <v>122.4</v>
      </c>
      <c r="X9464" s="136">
        <v>17.34</v>
      </c>
      <c r="Y9464" s="137">
        <v>0</v>
      </c>
      <c r="Z9464" s="137">
        <f>W9464*Y9464</f>
        <v>0</v>
      </c>
      <c r="AA9464" s="119">
        <v>1</v>
      </c>
      <c r="AB9464" s="119">
        <v>3</v>
      </c>
      <c r="AC9464" s="137">
        <f>(Z9464*(100-AB9464))/100</f>
        <v>0</v>
      </c>
      <c r="AD9464" s="137">
        <f>IF(AND(AC9464="",M9464=""),0,IF((AC9464=""),M9464, IF( (M9464=""),AC9464,SUM(AC9464:AC9468)+M9464)))</f>
        <v>3899639.7</v>
      </c>
      <c r="AE9464" s="137">
        <f>IF( (X9464=""),AD9464*1,AD9464*(X9464/100) )</f>
        <v>676197.52398000006</v>
      </c>
      <c r="AF9464" s="137">
        <v>50000000</v>
      </c>
      <c r="AG9464" s="137">
        <f>IF((AF9464-AE9464) &gt; 1,0,IF((AF9464-AE9464)&lt;0,AE9464-AF9464,AF9464-AE9464))</f>
        <v>0</v>
      </c>
      <c r="AH9464" s="137">
        <v>0.02</v>
      </c>
    </row>
    <row r="9465" spans="1:34" s="173" customFormat="1" x14ac:dyDescent="0.55000000000000004">
      <c r="A9465" s="122"/>
      <c r="B9465" s="123"/>
      <c r="C9465" s="123"/>
      <c r="D9465" s="135"/>
      <c r="E9465" s="123"/>
      <c r="F9465" s="123"/>
      <c r="G9465" s="123"/>
      <c r="H9465" s="123"/>
      <c r="I9465" s="136"/>
      <c r="J9465" s="123"/>
      <c r="K9465" s="137"/>
      <c r="L9465" s="137"/>
      <c r="M9465" s="137"/>
      <c r="N9465" s="123">
        <v>2</v>
      </c>
      <c r="O9465" s="108" t="s">
        <v>15236</v>
      </c>
      <c r="P9465" s="138">
        <v>3570701073</v>
      </c>
      <c r="Q9465" s="108" t="s">
        <v>15237</v>
      </c>
      <c r="R9465" s="108" t="s">
        <v>15239</v>
      </c>
      <c r="S9465" s="139"/>
      <c r="T9465" s="123" t="s">
        <v>51</v>
      </c>
      <c r="U9465" s="123" t="s">
        <v>45</v>
      </c>
      <c r="V9465" s="123" t="s">
        <v>52</v>
      </c>
      <c r="W9465" s="137">
        <v>178.75</v>
      </c>
      <c r="X9465" s="136">
        <v>25.32</v>
      </c>
      <c r="Y9465" s="137">
        <v>6750</v>
      </c>
      <c r="Z9465" s="137">
        <f>W9465*Y9465</f>
        <v>1206562.5</v>
      </c>
      <c r="AA9465" s="119">
        <v>1</v>
      </c>
      <c r="AB9465" s="119">
        <v>1</v>
      </c>
      <c r="AC9465" s="137">
        <f>(Z9465*(100-AB9465))/100</f>
        <v>1194496.875</v>
      </c>
      <c r="AD9465" s="137">
        <f>IF(AND(AC9465="",M9464=""),0,IF((AC9465=""),M9464, IF( (M9464=""),AC9465,SUM(AC9464:AC9468)+M9464)))</f>
        <v>3899639.7</v>
      </c>
      <c r="AE9465" s="137">
        <f>IF( (X9465=""),AD9465*1,AD9465*(X9465/100) )</f>
        <v>987388.77203999995</v>
      </c>
      <c r="AF9465" s="137">
        <v>50000000</v>
      </c>
      <c r="AG9465" s="137">
        <f>IF((AF9465-AE9465) &gt; 1,0,IF((AF9465-AE9465)&lt;0,AE9465-AF9465,AF9465-AE9465))</f>
        <v>0</v>
      </c>
      <c r="AH9465" s="137">
        <v>0.02</v>
      </c>
    </row>
    <row r="9466" spans="1:34" s="173" customFormat="1" x14ac:dyDescent="0.55000000000000004">
      <c r="A9466" s="122"/>
      <c r="B9466" s="123"/>
      <c r="C9466" s="123"/>
      <c r="D9466" s="135"/>
      <c r="E9466" s="123"/>
      <c r="F9466" s="123"/>
      <c r="G9466" s="123"/>
      <c r="H9466" s="123"/>
      <c r="I9466" s="136"/>
      <c r="J9466" s="123"/>
      <c r="K9466" s="137"/>
      <c r="L9466" s="137"/>
      <c r="M9466" s="137"/>
      <c r="N9466" s="123">
        <v>3</v>
      </c>
      <c r="O9466" s="108" t="s">
        <v>15236</v>
      </c>
      <c r="P9466" s="138">
        <v>3570701073</v>
      </c>
      <c r="Q9466" s="108" t="s">
        <v>15237</v>
      </c>
      <c r="R9466" s="108" t="s">
        <v>15239</v>
      </c>
      <c r="S9466" s="139"/>
      <c r="T9466" s="123" t="s">
        <v>51</v>
      </c>
      <c r="U9466" s="123" t="s">
        <v>45</v>
      </c>
      <c r="V9466" s="123" t="s">
        <v>52</v>
      </c>
      <c r="W9466" s="137">
        <v>21.45</v>
      </c>
      <c r="X9466" s="136">
        <v>3.04</v>
      </c>
      <c r="Y9466" s="137">
        <v>6750</v>
      </c>
      <c r="Z9466" s="137">
        <f>W9466*Y9466</f>
        <v>144787.5</v>
      </c>
      <c r="AA9466" s="119">
        <v>1</v>
      </c>
      <c r="AB9466" s="119">
        <v>1</v>
      </c>
      <c r="AC9466" s="137">
        <f>(Z9466*(100-AB9466))/100</f>
        <v>143339.625</v>
      </c>
      <c r="AD9466" s="137">
        <f>IF(AND(AC9466="",M9464=""),0,IF((AC9466=""),M9464, IF( (M9464=""),AC9466,SUM(AC9464:AC9468)+M9464)))</f>
        <v>3899639.7</v>
      </c>
      <c r="AE9466" s="137">
        <f>IF( (X9466=""),AD9466*1,AD9466*(X9466/100) )</f>
        <v>118549.04688000001</v>
      </c>
      <c r="AF9466" s="137">
        <v>50000000</v>
      </c>
      <c r="AG9466" s="137">
        <f>IF((AF9466-AE9466) &gt; 1,0,IF((AF9466-AE9466)&lt;0,AE9466-AF9466,AF9466-AE9466))</f>
        <v>0</v>
      </c>
      <c r="AH9466" s="137">
        <v>0.02</v>
      </c>
    </row>
    <row r="9467" spans="1:34" s="173" customFormat="1" x14ac:dyDescent="0.55000000000000004">
      <c r="A9467" s="122"/>
      <c r="B9467" s="123"/>
      <c r="C9467" s="123"/>
      <c r="D9467" s="135"/>
      <c r="E9467" s="123"/>
      <c r="F9467" s="123"/>
      <c r="G9467" s="123"/>
      <c r="H9467" s="123"/>
      <c r="I9467" s="136"/>
      <c r="J9467" s="123"/>
      <c r="K9467" s="137"/>
      <c r="L9467" s="137"/>
      <c r="M9467" s="137"/>
      <c r="N9467" s="123">
        <v>4</v>
      </c>
      <c r="O9467" s="108" t="s">
        <v>15236</v>
      </c>
      <c r="P9467" s="138">
        <v>3570701073</v>
      </c>
      <c r="Q9467" s="108" t="s">
        <v>15237</v>
      </c>
      <c r="R9467" s="108" t="s">
        <v>15239</v>
      </c>
      <c r="S9467" s="139"/>
      <c r="T9467" s="123" t="s">
        <v>51</v>
      </c>
      <c r="U9467" s="123" t="s">
        <v>45</v>
      </c>
      <c r="V9467" s="123" t="s">
        <v>52</v>
      </c>
      <c r="W9467" s="137">
        <v>178.75</v>
      </c>
      <c r="X9467" s="136">
        <v>25.32</v>
      </c>
      <c r="Y9467" s="137">
        <v>6750</v>
      </c>
      <c r="Z9467" s="137">
        <f>W9467*Y9467</f>
        <v>1206562.5</v>
      </c>
      <c r="AA9467" s="119">
        <v>1</v>
      </c>
      <c r="AB9467" s="119">
        <v>1</v>
      </c>
      <c r="AC9467" s="137">
        <f>(Z9467*(100-AB9467))/100</f>
        <v>1194496.875</v>
      </c>
      <c r="AD9467" s="137">
        <f>IF(AND(AC9467="",M9464=""),0,IF((AC9467=""),M9464, IF( (M9464=""),AC9467,SUM(AC9464:AC9468)+M9464)))</f>
        <v>3899639.7</v>
      </c>
      <c r="AE9467" s="137">
        <f>IF( (X9467=""),AD9467*1,AD9467*(X9467/100) )</f>
        <v>987388.77203999995</v>
      </c>
      <c r="AF9467" s="137">
        <v>50000000</v>
      </c>
      <c r="AG9467" s="137">
        <f>IF((AF9467-AE9467) &gt; 1,0,IF((AF9467-AE9467)&lt;0,AE9467-AF9467,AF9467-AE9467))</f>
        <v>0</v>
      </c>
      <c r="AH9467" s="137">
        <v>0.02</v>
      </c>
    </row>
    <row r="9468" spans="1:34" s="173" customFormat="1" x14ac:dyDescent="0.55000000000000004">
      <c r="A9468" s="122"/>
      <c r="B9468" s="123"/>
      <c r="C9468" s="123"/>
      <c r="D9468" s="135"/>
      <c r="E9468" s="123"/>
      <c r="F9468" s="123"/>
      <c r="G9468" s="123"/>
      <c r="H9468" s="123"/>
      <c r="I9468" s="136"/>
      <c r="J9468" s="123"/>
      <c r="K9468" s="137"/>
      <c r="L9468" s="137"/>
      <c r="M9468" s="137"/>
      <c r="N9468" s="123">
        <v>5</v>
      </c>
      <c r="O9468" s="108" t="s">
        <v>15236</v>
      </c>
      <c r="P9468" s="138">
        <v>3570701073</v>
      </c>
      <c r="Q9468" s="108" t="s">
        <v>15237</v>
      </c>
      <c r="R9468" s="108" t="s">
        <v>15239</v>
      </c>
      <c r="S9468" s="139"/>
      <c r="T9468" s="123" t="s">
        <v>51</v>
      </c>
      <c r="U9468" s="123" t="s">
        <v>45</v>
      </c>
      <c r="V9468" s="123" t="s">
        <v>52</v>
      </c>
      <c r="W9468" s="137">
        <v>204.61</v>
      </c>
      <c r="X9468" s="136">
        <v>28.98</v>
      </c>
      <c r="Y9468" s="137">
        <v>6750</v>
      </c>
      <c r="Z9468" s="137">
        <f>W9468*Y9468</f>
        <v>1381117.5</v>
      </c>
      <c r="AA9468" s="119">
        <v>1</v>
      </c>
      <c r="AB9468" s="119">
        <v>1</v>
      </c>
      <c r="AC9468" s="137">
        <f>(Z9468*(100-AB9468))/100</f>
        <v>1367306.325</v>
      </c>
      <c r="AD9468" s="137">
        <f>IF(AND(AC9468="",M9464=""),0,IF((AC9468=""),M9464, IF( (M9464=""),AC9468,SUM(AC9464:AC9468)+M9464)))</f>
        <v>3899639.7</v>
      </c>
      <c r="AE9468" s="137">
        <f>IF( (X9468=""),AD9468*1,AD9468*(X9468/100) )</f>
        <v>1130115.58506</v>
      </c>
      <c r="AF9468" s="137">
        <v>50000000</v>
      </c>
      <c r="AG9468" s="137">
        <f>IF((AF9468-AE9468) &gt; 1,0,IF((AF9468-AE9468)&lt;0,AE9468-AF9468,AF9468-AE9468))</f>
        <v>0</v>
      </c>
      <c r="AH9468" s="137">
        <v>0.02</v>
      </c>
    </row>
    <row r="9469" spans="1:34" s="173" customFormat="1" x14ac:dyDescent="0.55000000000000004">
      <c r="A9469" s="122"/>
      <c r="B9469" s="123"/>
      <c r="C9469" s="123"/>
      <c r="D9469" s="135"/>
      <c r="E9469" s="123"/>
      <c r="F9469" s="123"/>
      <c r="G9469" s="123"/>
      <c r="H9469" s="123"/>
      <c r="I9469" s="136"/>
      <c r="J9469" s="123"/>
      <c r="K9469" s="137"/>
      <c r="L9469" s="137" t="s">
        <v>63</v>
      </c>
      <c r="M9469" s="137">
        <f>SUM(M9464:M9468)</f>
        <v>0</v>
      </c>
      <c r="N9469" s="123"/>
      <c r="O9469" s="108"/>
      <c r="P9469" s="138"/>
      <c r="Q9469" s="108"/>
      <c r="R9469" s="108"/>
      <c r="S9469" s="139"/>
      <c r="T9469" s="123"/>
      <c r="U9469" s="123"/>
      <c r="V9469" s="123"/>
      <c r="W9469" s="137"/>
      <c r="X9469" s="136"/>
      <c r="Y9469" s="137"/>
      <c r="Z9469" s="137"/>
      <c r="AA9469" s="119"/>
      <c r="AB9469" s="119"/>
      <c r="AC9469" s="137"/>
      <c r="AD9469" s="137"/>
      <c r="AE9469" s="137">
        <f>SUM(AE9464:AE9468)</f>
        <v>3899639.6999999997</v>
      </c>
      <c r="AF9469" s="137"/>
      <c r="AG9469" s="137">
        <f>SUM(AG9464:AG9468)</f>
        <v>0</v>
      </c>
      <c r="AH9469" s="137"/>
    </row>
    <row r="9470" spans="1:34" s="173" customFormat="1" x14ac:dyDescent="0.55000000000000004">
      <c r="A9470" s="122" t="s">
        <v>12911</v>
      </c>
      <c r="B9470" s="123">
        <v>4420</v>
      </c>
      <c r="C9470" s="123">
        <v>7352</v>
      </c>
      <c r="D9470" s="135" t="s">
        <v>12912</v>
      </c>
      <c r="E9470" s="123" t="s">
        <v>34</v>
      </c>
      <c r="F9470" s="123">
        <v>21025</v>
      </c>
      <c r="G9470" s="123">
        <v>0</v>
      </c>
      <c r="H9470" s="123">
        <v>2</v>
      </c>
      <c r="I9470" s="136">
        <v>12</v>
      </c>
      <c r="J9470" s="123" t="s">
        <v>38</v>
      </c>
      <c r="K9470" s="137">
        <f>((G9470*400)+(H9470*100))+I9470</f>
        <v>212</v>
      </c>
      <c r="L9470" s="137">
        <v>650</v>
      </c>
      <c r="M9470" s="137">
        <f>K9470*L9470</f>
        <v>137800</v>
      </c>
      <c r="N9470" s="123"/>
      <c r="O9470" s="108"/>
      <c r="P9470" s="138"/>
      <c r="Q9470" s="108"/>
      <c r="R9470" s="108"/>
      <c r="S9470" s="139"/>
      <c r="T9470" s="123"/>
      <c r="U9470" s="123"/>
      <c r="V9470" s="123"/>
      <c r="W9470" s="137"/>
      <c r="X9470" s="136"/>
      <c r="Y9470" s="137"/>
      <c r="Z9470" s="137"/>
      <c r="AA9470" s="119"/>
      <c r="AB9470" s="119"/>
      <c r="AC9470" s="137"/>
      <c r="AD9470" s="137">
        <f>IF(AND(AC9470="",M9470=""),0,IF((AC9470=""),M9470,IF((M9470=""),AC9470,AC9470+M9470)))</f>
        <v>137800</v>
      </c>
      <c r="AE9470" s="137">
        <f>IF( (X9470=""),AD9470*1,AD9470*(X9470/100) )</f>
        <v>137800</v>
      </c>
      <c r="AF9470" s="137">
        <v>50000000</v>
      </c>
      <c r="AG9470" s="137">
        <f>IF((AF9470-AE9470) &gt; 1,0,IF((AF9470-AE9470)&lt;0,AE9470-AF9470,AF9470-AE9470))</f>
        <v>0</v>
      </c>
      <c r="AH9470" s="137">
        <v>0.01</v>
      </c>
    </row>
    <row r="9471" spans="1:34" s="173" customFormat="1" x14ac:dyDescent="0.55000000000000004">
      <c r="A9471" s="122"/>
      <c r="B9471" s="123"/>
      <c r="C9471" s="123"/>
      <c r="D9471" s="135"/>
      <c r="E9471" s="123"/>
      <c r="F9471" s="123"/>
      <c r="G9471" s="123"/>
      <c r="H9471" s="123"/>
      <c r="I9471" s="136"/>
      <c r="J9471" s="123"/>
      <c r="K9471" s="137"/>
      <c r="L9471" s="137" t="s">
        <v>63</v>
      </c>
      <c r="M9471" s="137">
        <f>SUM(M9470:M9470)</f>
        <v>137800</v>
      </c>
      <c r="N9471" s="123"/>
      <c r="O9471" s="108"/>
      <c r="P9471" s="138"/>
      <c r="Q9471" s="108"/>
      <c r="R9471" s="108"/>
      <c r="S9471" s="139"/>
      <c r="T9471" s="123"/>
      <c r="U9471" s="123"/>
      <c r="V9471" s="123"/>
      <c r="W9471" s="137"/>
      <c r="X9471" s="136"/>
      <c r="Y9471" s="137"/>
      <c r="Z9471" s="137"/>
      <c r="AA9471" s="119"/>
      <c r="AB9471" s="119"/>
      <c r="AC9471" s="137"/>
      <c r="AD9471" s="137"/>
      <c r="AE9471" s="137">
        <f>SUM(AE9470:AE9470)</f>
        <v>137800</v>
      </c>
      <c r="AF9471" s="137"/>
      <c r="AG9471" s="137">
        <f>SUM(AG9470:AG9470)</f>
        <v>0</v>
      </c>
      <c r="AH9471" s="137"/>
    </row>
    <row r="9472" spans="1:34" s="173" customFormat="1" x14ac:dyDescent="0.55000000000000004">
      <c r="A9472" s="122" t="s">
        <v>8945</v>
      </c>
      <c r="B9472" s="123">
        <v>4422</v>
      </c>
      <c r="C9472" s="123">
        <v>8493</v>
      </c>
      <c r="D9472" s="135" t="s">
        <v>12916</v>
      </c>
      <c r="E9472" s="123" t="s">
        <v>34</v>
      </c>
      <c r="F9472" s="123">
        <v>963</v>
      </c>
      <c r="G9472" s="123">
        <v>2</v>
      </c>
      <c r="H9472" s="123">
        <v>3</v>
      </c>
      <c r="I9472" s="136">
        <v>77</v>
      </c>
      <c r="J9472" s="123" t="s">
        <v>35</v>
      </c>
      <c r="K9472" s="137">
        <f>((G9472*400)+(H9472*100))+I9472</f>
        <v>1177</v>
      </c>
      <c r="L9472" s="137">
        <v>675</v>
      </c>
      <c r="M9472" s="137">
        <f>K9472*L9472</f>
        <v>794475</v>
      </c>
      <c r="N9472" s="123">
        <v>1</v>
      </c>
      <c r="O9472" s="108" t="s">
        <v>12914</v>
      </c>
      <c r="P9472" s="138"/>
      <c r="Q9472" s="108" t="s">
        <v>12915</v>
      </c>
      <c r="R9472" s="108" t="s">
        <v>12917</v>
      </c>
      <c r="S9472" s="139" t="s">
        <v>12918</v>
      </c>
      <c r="T9472" s="123" t="s">
        <v>51</v>
      </c>
      <c r="U9472" s="123" t="s">
        <v>227</v>
      </c>
      <c r="V9472" s="123" t="s">
        <v>52</v>
      </c>
      <c r="W9472" s="137">
        <v>313.64999999999998</v>
      </c>
      <c r="X9472" s="136">
        <v>89.52</v>
      </c>
      <c r="Y9472" s="137">
        <v>6750</v>
      </c>
      <c r="Z9472" s="137">
        <f>W9472*Y9472</f>
        <v>2117137.5</v>
      </c>
      <c r="AA9472" s="119">
        <v>11</v>
      </c>
      <c r="AB9472" s="119">
        <v>34</v>
      </c>
      <c r="AC9472" s="137">
        <f>(Z9472*(100-AB9472))/100</f>
        <v>1397310.75</v>
      </c>
      <c r="AD9472" s="137">
        <f>IF(AND(AC9472="",M9472=""),0,IF((AC9472=""),M9472, IF( (M9472=""),AC9472,SUM(AC9472:AC9474)+M9472)))</f>
        <v>2419113.4699999997</v>
      </c>
      <c r="AE9472" s="137">
        <f>IF( (X9472=""),AD9472*1,AD9472*(X9472/100) )</f>
        <v>2165590.3783439999</v>
      </c>
      <c r="AF9472" s="137">
        <v>50000000</v>
      </c>
      <c r="AG9472" s="137">
        <f>IF((AF9472-AE9472) &gt; 1,0,IF((AF9472-AE9472)&lt;0,AE9472-AF9472,AF9472-AE9472))</f>
        <v>0</v>
      </c>
      <c r="AH9472" s="137">
        <v>0.02</v>
      </c>
    </row>
    <row r="9473" spans="1:34" s="173" customFormat="1" x14ac:dyDescent="0.55000000000000004">
      <c r="A9473" s="122"/>
      <c r="B9473" s="123"/>
      <c r="C9473" s="123"/>
      <c r="D9473" s="135"/>
      <c r="E9473" s="123"/>
      <c r="F9473" s="123"/>
      <c r="G9473" s="123"/>
      <c r="H9473" s="123"/>
      <c r="I9473" s="136"/>
      <c r="J9473" s="123"/>
      <c r="K9473" s="137"/>
      <c r="L9473" s="137"/>
      <c r="M9473" s="137"/>
      <c r="N9473" s="123">
        <v>2</v>
      </c>
      <c r="O9473" s="108" t="s">
        <v>12914</v>
      </c>
      <c r="P9473" s="138"/>
      <c r="Q9473" s="108" t="s">
        <v>12915</v>
      </c>
      <c r="R9473" s="108" t="s">
        <v>12917</v>
      </c>
      <c r="S9473" s="139" t="s">
        <v>12919</v>
      </c>
      <c r="T9473" s="123" t="s">
        <v>51</v>
      </c>
      <c r="U9473" s="123" t="s">
        <v>45</v>
      </c>
      <c r="V9473" s="123" t="s">
        <v>52</v>
      </c>
      <c r="W9473" s="137">
        <v>28.29</v>
      </c>
      <c r="X9473" s="136">
        <v>8.07</v>
      </c>
      <c r="Y9473" s="137">
        <v>6750</v>
      </c>
      <c r="Z9473" s="137">
        <f>W9473*Y9473</f>
        <v>190957.5</v>
      </c>
      <c r="AA9473" s="119">
        <v>6</v>
      </c>
      <c r="AB9473" s="119">
        <v>6</v>
      </c>
      <c r="AC9473" s="137">
        <f>(Z9473*(100-AB9473))/100</f>
        <v>179500.05</v>
      </c>
      <c r="AD9473" s="137">
        <f>IF(AND(AC9473="",M9472=""),0,IF((AC9473=""),M9472, IF( (M9472=""),AC9473,SUM(AC9472:AC9474)+M9472)))</f>
        <v>2419113.4699999997</v>
      </c>
      <c r="AE9473" s="137">
        <f>IF( (X9473=""),AD9473*1,AD9473*(X9473/100) )</f>
        <v>195222.45702900001</v>
      </c>
      <c r="AF9473" s="137">
        <v>50000000</v>
      </c>
      <c r="AG9473" s="137">
        <f>IF((AF9473-AE9473) &gt; 1,0,IF((AF9473-AE9473)&lt;0,AE9473-AF9473,AF9473-AE9473))</f>
        <v>0</v>
      </c>
      <c r="AH9473" s="137">
        <v>0.02</v>
      </c>
    </row>
    <row r="9474" spans="1:34" s="173" customFormat="1" x14ac:dyDescent="0.55000000000000004">
      <c r="A9474" s="122"/>
      <c r="B9474" s="123"/>
      <c r="C9474" s="123"/>
      <c r="D9474" s="135"/>
      <c r="E9474" s="123"/>
      <c r="F9474" s="123"/>
      <c r="G9474" s="123"/>
      <c r="H9474" s="123"/>
      <c r="I9474" s="136"/>
      <c r="J9474" s="123"/>
      <c r="K9474" s="137"/>
      <c r="L9474" s="137"/>
      <c r="M9474" s="137"/>
      <c r="N9474" s="123">
        <v>3</v>
      </c>
      <c r="O9474" s="108" t="s">
        <v>12914</v>
      </c>
      <c r="P9474" s="138"/>
      <c r="Q9474" s="108" t="s">
        <v>12915</v>
      </c>
      <c r="R9474" s="108" t="s">
        <v>12917</v>
      </c>
      <c r="S9474" s="139" t="s">
        <v>12920</v>
      </c>
      <c r="T9474" s="123" t="s">
        <v>439</v>
      </c>
      <c r="U9474" s="123" t="s">
        <v>45</v>
      </c>
      <c r="V9474" s="123" t="s">
        <v>52</v>
      </c>
      <c r="W9474" s="137">
        <v>8.41</v>
      </c>
      <c r="X9474" s="136">
        <v>2.4</v>
      </c>
      <c r="Y9474" s="137">
        <v>6050</v>
      </c>
      <c r="Z9474" s="137">
        <f>W9474*Y9474</f>
        <v>50880.5</v>
      </c>
      <c r="AA9474" s="119">
        <v>6</v>
      </c>
      <c r="AB9474" s="119">
        <v>6</v>
      </c>
      <c r="AC9474" s="137">
        <f>(Z9474*(100-AB9474))/100</f>
        <v>47827.67</v>
      </c>
      <c r="AD9474" s="137">
        <f>IF(AND(AC9474="",M9472=""),0,IF((AC9474=""),M9472, IF( (M9472=""),AC9474,SUM(AC9472:AC9474)+M9472)))</f>
        <v>2419113.4699999997</v>
      </c>
      <c r="AE9474" s="137">
        <f>IF( (X9474=""),AD9474*1,AD9474*(X9474/100) )</f>
        <v>58058.723279999998</v>
      </c>
      <c r="AF9474" s="137">
        <v>50000000</v>
      </c>
      <c r="AG9474" s="137">
        <f>IF((AF9474-AE9474) &gt; 1,0,IF((AF9474-AE9474)&lt;0,AE9474-AF9474,AF9474-AE9474))</f>
        <v>0</v>
      </c>
      <c r="AH9474" s="137">
        <v>0.02</v>
      </c>
    </row>
    <row r="9475" spans="1:34" s="173" customFormat="1" x14ac:dyDescent="0.55000000000000004">
      <c r="A9475" s="122"/>
      <c r="B9475" s="123"/>
      <c r="C9475" s="123"/>
      <c r="D9475" s="135"/>
      <c r="E9475" s="123"/>
      <c r="F9475" s="123"/>
      <c r="G9475" s="123"/>
      <c r="H9475" s="123"/>
      <c r="I9475" s="136"/>
      <c r="J9475" s="123"/>
      <c r="K9475" s="137"/>
      <c r="L9475" s="137" t="s">
        <v>63</v>
      </c>
      <c r="M9475" s="137">
        <f>SUM(M9472:M9474)</f>
        <v>794475</v>
      </c>
      <c r="N9475" s="123"/>
      <c r="O9475" s="108"/>
      <c r="P9475" s="138"/>
      <c r="Q9475" s="108"/>
      <c r="R9475" s="108"/>
      <c r="S9475" s="139"/>
      <c r="T9475" s="123"/>
      <c r="U9475" s="123"/>
      <c r="V9475" s="123"/>
      <c r="W9475" s="137"/>
      <c r="X9475" s="136"/>
      <c r="Y9475" s="137"/>
      <c r="Z9475" s="137"/>
      <c r="AA9475" s="119"/>
      <c r="AB9475" s="119"/>
      <c r="AC9475" s="137"/>
      <c r="AD9475" s="137"/>
      <c r="AE9475" s="137">
        <f>SUM(AE9472:AE9474)</f>
        <v>2418871.5586529998</v>
      </c>
      <c r="AF9475" s="137"/>
      <c r="AG9475" s="137">
        <f>SUM(AG9472:AG9474)</f>
        <v>0</v>
      </c>
      <c r="AH9475" s="137"/>
    </row>
    <row r="9476" spans="1:34" s="173" customFormat="1" x14ac:dyDescent="0.55000000000000004">
      <c r="A9476" s="122" t="s">
        <v>12928</v>
      </c>
      <c r="B9476" s="123">
        <v>4424</v>
      </c>
      <c r="C9476" s="123">
        <v>4724</v>
      </c>
      <c r="D9476" s="135" t="s">
        <v>12929</v>
      </c>
      <c r="E9476" s="123" t="s">
        <v>37</v>
      </c>
      <c r="F9476" s="123">
        <v>4195</v>
      </c>
      <c r="G9476" s="123">
        <v>3</v>
      </c>
      <c r="H9476" s="123">
        <v>0</v>
      </c>
      <c r="I9476" s="136">
        <v>23</v>
      </c>
      <c r="J9476" s="123" t="s">
        <v>38</v>
      </c>
      <c r="K9476" s="137">
        <f>((G9476*400)+(H9476*100))+I9476</f>
        <v>1223</v>
      </c>
      <c r="L9476" s="137">
        <v>225</v>
      </c>
      <c r="M9476" s="137">
        <f>K9476*L9476</f>
        <v>275175</v>
      </c>
      <c r="N9476" s="123"/>
      <c r="O9476" s="108"/>
      <c r="P9476" s="138"/>
      <c r="Q9476" s="108"/>
      <c r="R9476" s="108"/>
      <c r="S9476" s="139"/>
      <c r="T9476" s="123"/>
      <c r="U9476" s="123"/>
      <c r="V9476" s="123"/>
      <c r="W9476" s="137"/>
      <c r="X9476" s="136"/>
      <c r="Y9476" s="137"/>
      <c r="Z9476" s="137"/>
      <c r="AA9476" s="119"/>
      <c r="AB9476" s="119"/>
      <c r="AC9476" s="137"/>
      <c r="AD9476" s="137">
        <f>IF(AND(AC9476="",M9476=""),0,IF((AC9476=""),M9476,IF((M9476=""),AC9476,AC9476+M9476)))</f>
        <v>275175</v>
      </c>
      <c r="AE9476" s="137">
        <f>IF( (X9476=""),AD9476*1,AD9476*(X9476/100) )</f>
        <v>275175</v>
      </c>
      <c r="AF9476" s="137">
        <v>0</v>
      </c>
      <c r="AG9476" s="137">
        <f>IF((AF9476-AE9476) &gt; 1,0,IF((AF9476-AE9476)&lt;0,AE9476-AF9476,AF9476-AE9476))</f>
        <v>275175</v>
      </c>
      <c r="AH9476" s="137">
        <v>0.01</v>
      </c>
    </row>
    <row r="9477" spans="1:34" s="173" customFormat="1" x14ac:dyDescent="0.55000000000000004">
      <c r="A9477" s="122"/>
      <c r="B9477" s="123"/>
      <c r="C9477" s="123"/>
      <c r="D9477" s="135"/>
      <c r="E9477" s="123"/>
      <c r="F9477" s="123"/>
      <c r="G9477" s="123"/>
      <c r="H9477" s="123"/>
      <c r="I9477" s="136"/>
      <c r="J9477" s="123"/>
      <c r="K9477" s="137"/>
      <c r="L9477" s="137" t="s">
        <v>63</v>
      </c>
      <c r="M9477" s="137">
        <f>SUM(M9476:M9476)</f>
        <v>275175</v>
      </c>
      <c r="N9477" s="123"/>
      <c r="O9477" s="108"/>
      <c r="P9477" s="138"/>
      <c r="Q9477" s="108"/>
      <c r="R9477" s="108"/>
      <c r="S9477" s="139"/>
      <c r="T9477" s="123"/>
      <c r="U9477" s="123"/>
      <c r="V9477" s="123"/>
      <c r="W9477" s="137"/>
      <c r="X9477" s="136"/>
      <c r="Y9477" s="137"/>
      <c r="Z9477" s="137"/>
      <c r="AA9477" s="119"/>
      <c r="AB9477" s="119"/>
      <c r="AC9477" s="137"/>
      <c r="AD9477" s="137"/>
      <c r="AE9477" s="137">
        <f>SUM(AE9476:AE9476)</f>
        <v>275175</v>
      </c>
      <c r="AF9477" s="137"/>
      <c r="AG9477" s="137">
        <f>SUM(AG9476:AG9476)</f>
        <v>275175</v>
      </c>
      <c r="AH9477" s="137"/>
    </row>
    <row r="9478" spans="1:34" s="173" customFormat="1" x14ac:dyDescent="0.55000000000000004">
      <c r="A9478" s="122" t="s">
        <v>12934</v>
      </c>
      <c r="B9478" s="123">
        <v>4427</v>
      </c>
      <c r="C9478" s="123">
        <v>9650</v>
      </c>
      <c r="D9478" s="135" t="s">
        <v>12935</v>
      </c>
      <c r="E9478" s="123" t="s">
        <v>37</v>
      </c>
      <c r="F9478" s="123">
        <v>5253</v>
      </c>
      <c r="G9478" s="123">
        <v>2</v>
      </c>
      <c r="H9478" s="123">
        <v>1</v>
      </c>
      <c r="I9478" s="136">
        <v>45</v>
      </c>
      <c r="J9478" s="123" t="s">
        <v>38</v>
      </c>
      <c r="K9478" s="137">
        <f>((G9478*400)+(H9478*100))+I9478</f>
        <v>945</v>
      </c>
      <c r="L9478" s="137">
        <v>400</v>
      </c>
      <c r="M9478" s="137">
        <f>K9478*L9478</f>
        <v>378000</v>
      </c>
      <c r="N9478" s="123"/>
      <c r="O9478" s="108"/>
      <c r="P9478" s="138"/>
      <c r="Q9478" s="108"/>
      <c r="R9478" s="108"/>
      <c r="S9478" s="139"/>
      <c r="T9478" s="123"/>
      <c r="U9478" s="123"/>
      <c r="V9478" s="123"/>
      <c r="W9478" s="137"/>
      <c r="X9478" s="136"/>
      <c r="Y9478" s="137"/>
      <c r="Z9478" s="137"/>
      <c r="AA9478" s="119"/>
      <c r="AB9478" s="119"/>
      <c r="AC9478" s="137"/>
      <c r="AD9478" s="137">
        <f>IF(AND(AC9478="",M9478=""),0,IF((AC9478=""),M9478,IF((M9478=""),AC9478,AC9478+M9478)))</f>
        <v>378000</v>
      </c>
      <c r="AE9478" s="137">
        <f t="shared" ref="AE9478:AE9493" si="895">IF( (X9478=""),AD9478*1,AD9478*(X9478/100) )</f>
        <v>378000</v>
      </c>
      <c r="AF9478" s="137">
        <v>0</v>
      </c>
      <c r="AG9478" s="137">
        <f>IF((AF9478-AE9478) &gt; 1,0,IF((AF9478-AE9478)&lt;0,AE9478-AF9478,AF9478-AE9478))</f>
        <v>378000</v>
      </c>
      <c r="AH9478" s="137">
        <v>0.01</v>
      </c>
    </row>
    <row r="9479" spans="1:34" s="173" customFormat="1" x14ac:dyDescent="0.55000000000000004">
      <c r="A9479" s="122" t="s">
        <v>12934</v>
      </c>
      <c r="B9479" s="123">
        <v>4431</v>
      </c>
      <c r="C9479" s="123">
        <v>9649</v>
      </c>
      <c r="D9479" s="135" t="s">
        <v>12942</v>
      </c>
      <c r="E9479" s="123" t="s">
        <v>34</v>
      </c>
      <c r="F9479" s="123">
        <v>12281</v>
      </c>
      <c r="G9479" s="123">
        <v>0</v>
      </c>
      <c r="H9479" s="123">
        <v>1</v>
      </c>
      <c r="I9479" s="136">
        <v>0</v>
      </c>
      <c r="J9479" s="123" t="s">
        <v>35</v>
      </c>
      <c r="K9479" s="137">
        <f>((G9479*400)+(H9479*100))+I9479</f>
        <v>100</v>
      </c>
      <c r="L9479" s="137">
        <v>2425</v>
      </c>
      <c r="M9479" s="137">
        <f>K9479*L9479</f>
        <v>242500</v>
      </c>
      <c r="N9479" s="123">
        <v>1</v>
      </c>
      <c r="O9479" s="108" t="s">
        <v>383</v>
      </c>
      <c r="P9479" s="138">
        <v>3570900340095</v>
      </c>
      <c r="Q9479" s="108" t="s">
        <v>384</v>
      </c>
      <c r="R9479" s="108" t="s">
        <v>388</v>
      </c>
      <c r="S9479" s="139" t="s">
        <v>12943</v>
      </c>
      <c r="T9479" s="123" t="s">
        <v>51</v>
      </c>
      <c r="U9479" s="123" t="s">
        <v>74</v>
      </c>
      <c r="V9479" s="123" t="s">
        <v>52</v>
      </c>
      <c r="W9479" s="137">
        <v>250.92</v>
      </c>
      <c r="X9479" s="136">
        <v>91.07</v>
      </c>
      <c r="Y9479" s="137">
        <v>6750</v>
      </c>
      <c r="Z9479" s="137">
        <f>W9479*Y9479</f>
        <v>1693710</v>
      </c>
      <c r="AA9479" s="119">
        <v>7</v>
      </c>
      <c r="AB9479" s="119">
        <v>25</v>
      </c>
      <c r="AC9479" s="137">
        <f>(Z9479*(100-AB9479))/100</f>
        <v>1270282.5</v>
      </c>
      <c r="AD9479" s="137">
        <f>IF(AND(AC9479="",M9479=""),0,IF((AC9479=""),M9479, IF( (M9479=""),AC9479,SUM(AC9479:AC9480)+M9479)))</f>
        <v>1640899.3</v>
      </c>
      <c r="AE9479" s="137">
        <f t="shared" si="895"/>
        <v>1494366.99251</v>
      </c>
      <c r="AF9479" s="137">
        <v>10000000</v>
      </c>
      <c r="AG9479" s="137">
        <v>242500</v>
      </c>
      <c r="AH9479" s="137">
        <v>0.02</v>
      </c>
    </row>
    <row r="9480" spans="1:34" s="173" customFormat="1" x14ac:dyDescent="0.55000000000000004">
      <c r="A9480" s="122"/>
      <c r="B9480" s="123"/>
      <c r="C9480" s="123"/>
      <c r="D9480" s="135"/>
      <c r="E9480" s="123"/>
      <c r="F9480" s="123"/>
      <c r="G9480" s="123"/>
      <c r="H9480" s="123"/>
      <c r="I9480" s="136"/>
      <c r="J9480" s="123"/>
      <c r="K9480" s="137"/>
      <c r="L9480" s="137"/>
      <c r="M9480" s="137"/>
      <c r="N9480" s="123">
        <v>2</v>
      </c>
      <c r="O9480" s="108" t="s">
        <v>383</v>
      </c>
      <c r="P9480" s="138">
        <v>3570900340095</v>
      </c>
      <c r="Q9480" s="108" t="s">
        <v>384</v>
      </c>
      <c r="R9480" s="108" t="s">
        <v>388</v>
      </c>
      <c r="S9480" s="139" t="s">
        <v>12944</v>
      </c>
      <c r="T9480" s="123" t="s">
        <v>343</v>
      </c>
      <c r="U9480" s="123" t="s">
        <v>45</v>
      </c>
      <c r="V9480" s="123" t="s">
        <v>52</v>
      </c>
      <c r="W9480" s="137">
        <v>24.6</v>
      </c>
      <c r="X9480" s="136">
        <v>8.93</v>
      </c>
      <c r="Y9480" s="137">
        <v>5600</v>
      </c>
      <c r="Z9480" s="137">
        <f>W9480*Y9480</f>
        <v>137760</v>
      </c>
      <c r="AA9480" s="119">
        <v>7</v>
      </c>
      <c r="AB9480" s="119">
        <v>7</v>
      </c>
      <c r="AC9480" s="137">
        <f>(Z9480*(100-AB9480))/100</f>
        <v>128116.8</v>
      </c>
      <c r="AD9480" s="137">
        <f>IF(AND(AC9480="",M9479=""),0,IF((AC9480=""),M9479, IF( (M9479=""),AC9480,SUM(AC9479:AC9480)+M9479)))</f>
        <v>1640899.3</v>
      </c>
      <c r="AE9480" s="137">
        <f t="shared" si="895"/>
        <v>146532.30748999998</v>
      </c>
      <c r="AF9480" s="137">
        <v>10000000</v>
      </c>
      <c r="AG9480" s="137">
        <f>IF((AF9480-AE9480) &gt; 1,0,IF((AF9480-AE9480)&lt;0,AE9480-AF9480,AF9480-AE9480))</f>
        <v>0</v>
      </c>
      <c r="AH9480" s="137">
        <v>0.02</v>
      </c>
    </row>
    <row r="9481" spans="1:34" s="173" customFormat="1" x14ac:dyDescent="0.55000000000000004">
      <c r="A9481" s="122" t="s">
        <v>12934</v>
      </c>
      <c r="B9481" s="123">
        <v>4433</v>
      </c>
      <c r="C9481" s="123">
        <v>10480</v>
      </c>
      <c r="D9481" s="135" t="s">
        <v>12953</v>
      </c>
      <c r="E9481" s="123" t="s">
        <v>34</v>
      </c>
      <c r="F9481" s="123">
        <v>16703</v>
      </c>
      <c r="G9481" s="123">
        <v>25</v>
      </c>
      <c r="H9481" s="123">
        <v>1</v>
      </c>
      <c r="I9481" s="136">
        <v>59</v>
      </c>
      <c r="J9481" s="123" t="s">
        <v>38</v>
      </c>
      <c r="K9481" s="137">
        <f>((G9481*400)+(H9481*100))+I9481</f>
        <v>10159</v>
      </c>
      <c r="L9481" s="137">
        <v>300</v>
      </c>
      <c r="M9481" s="137">
        <f>K9481*L9481</f>
        <v>3047700</v>
      </c>
      <c r="N9481" s="123"/>
      <c r="O9481" s="108"/>
      <c r="P9481" s="138"/>
      <c r="Q9481" s="108"/>
      <c r="R9481" s="108"/>
      <c r="S9481" s="139"/>
      <c r="T9481" s="123"/>
      <c r="U9481" s="123"/>
      <c r="V9481" s="123"/>
      <c r="W9481" s="137"/>
      <c r="X9481" s="136"/>
      <c r="Y9481" s="137"/>
      <c r="Z9481" s="137"/>
      <c r="AA9481" s="119"/>
      <c r="AB9481" s="119"/>
      <c r="AC9481" s="137"/>
      <c r="AD9481" s="137">
        <f>IF(AND(AC9481="",M9481=""),0,IF((AC9481=""),M9481,IF((M9481=""),AC9481,AC9481+M9481)))</f>
        <v>3047700</v>
      </c>
      <c r="AE9481" s="137">
        <f t="shared" si="895"/>
        <v>3047700</v>
      </c>
      <c r="AF9481" s="137">
        <v>50000000</v>
      </c>
      <c r="AG9481" s="137">
        <f>IF((AF9481-AE9481) &gt; 1,0,IF((AF9481-AE9481)&lt;0,AE9481-AF9481,AF9481-AE9481))</f>
        <v>0</v>
      </c>
      <c r="AH9481" s="137">
        <v>0.01</v>
      </c>
    </row>
    <row r="9482" spans="1:34" s="173" customFormat="1" x14ac:dyDescent="0.55000000000000004">
      <c r="A9482" s="122"/>
      <c r="B9482" s="123">
        <v>4434</v>
      </c>
      <c r="C9482" s="123">
        <v>10478</v>
      </c>
      <c r="D9482" s="135" t="s">
        <v>12954</v>
      </c>
      <c r="E9482" s="123" t="s">
        <v>34</v>
      </c>
      <c r="F9482" s="123">
        <v>17699</v>
      </c>
      <c r="G9482" s="123">
        <v>0</v>
      </c>
      <c r="H9482" s="123">
        <v>1</v>
      </c>
      <c r="I9482" s="136">
        <v>11</v>
      </c>
      <c r="J9482" s="123" t="s">
        <v>35</v>
      </c>
      <c r="K9482" s="137">
        <f>((G9482*400)+(H9482*100))+I9482</f>
        <v>111</v>
      </c>
      <c r="L9482" s="137">
        <v>2425</v>
      </c>
      <c r="M9482" s="137">
        <f>K9482*L9482</f>
        <v>269175</v>
      </c>
      <c r="N9482" s="123">
        <v>1</v>
      </c>
      <c r="O9482" s="108" t="s">
        <v>12932</v>
      </c>
      <c r="P9482" s="138">
        <v>8570873002238</v>
      </c>
      <c r="Q9482" s="108" t="s">
        <v>12933</v>
      </c>
      <c r="R9482" s="108" t="s">
        <v>12976</v>
      </c>
      <c r="S9482" s="139" t="s">
        <v>12955</v>
      </c>
      <c r="T9482" s="123" t="s">
        <v>51</v>
      </c>
      <c r="U9482" s="123" t="s">
        <v>45</v>
      </c>
      <c r="V9482" s="123" t="s">
        <v>52</v>
      </c>
      <c r="W9482" s="137">
        <v>400</v>
      </c>
      <c r="X9482" s="136">
        <v>85.84</v>
      </c>
      <c r="Y9482" s="137">
        <v>6750</v>
      </c>
      <c r="Z9482" s="137">
        <f t="shared" ref="Z9482:Z9489" si="896">W9482*Y9482</f>
        <v>2700000</v>
      </c>
      <c r="AA9482" s="119">
        <v>27</v>
      </c>
      <c r="AB9482" s="119">
        <v>44</v>
      </c>
      <c r="AC9482" s="137">
        <f t="shared" ref="AC9482:AC9489" si="897">(Z9482*(100-AB9482))/100</f>
        <v>1512000</v>
      </c>
      <c r="AD9482" s="137">
        <f>IF(AND(AC9482="",M9482=""),0,IF((AC9482=""),M9482, IF( (M9482=""),AC9482,SUM(AC9482:AC9484)+M9482)))</f>
        <v>1844679</v>
      </c>
      <c r="AE9482" s="137">
        <f t="shared" si="895"/>
        <v>1583472.4536000001</v>
      </c>
      <c r="AF9482" s="137">
        <v>50000000</v>
      </c>
      <c r="AG9482" s="137">
        <f>IF((AF9482-AE9482) &gt; 1,0,IF((AF9482-AE9482)&lt;0,AE9482-AF9482,AF9482-AE9482))</f>
        <v>0</v>
      </c>
      <c r="AH9482" s="137">
        <v>0.02</v>
      </c>
    </row>
    <row r="9483" spans="1:34" s="173" customFormat="1" x14ac:dyDescent="0.55000000000000004">
      <c r="A9483" s="122"/>
      <c r="B9483" s="123"/>
      <c r="C9483" s="123"/>
      <c r="D9483" s="135"/>
      <c r="E9483" s="123"/>
      <c r="F9483" s="123"/>
      <c r="G9483" s="123"/>
      <c r="H9483" s="123"/>
      <c r="I9483" s="136"/>
      <c r="J9483" s="123"/>
      <c r="K9483" s="137"/>
      <c r="L9483" s="137"/>
      <c r="M9483" s="137"/>
      <c r="N9483" s="123">
        <v>2</v>
      </c>
      <c r="O9483" s="108" t="s">
        <v>12932</v>
      </c>
      <c r="P9483" s="138">
        <v>8570873002238</v>
      </c>
      <c r="Q9483" s="108" t="s">
        <v>12933</v>
      </c>
      <c r="R9483" s="108" t="s">
        <v>12976</v>
      </c>
      <c r="S9483" s="139" t="s">
        <v>12956</v>
      </c>
      <c r="T9483" s="123" t="s">
        <v>55</v>
      </c>
      <c r="U9483" s="123" t="s">
        <v>45</v>
      </c>
      <c r="V9483" s="123" t="s">
        <v>52</v>
      </c>
      <c r="W9483" s="137">
        <v>49.2</v>
      </c>
      <c r="X9483" s="136">
        <v>10.56</v>
      </c>
      <c r="Y9483" s="137">
        <v>0</v>
      </c>
      <c r="Z9483" s="137">
        <f t="shared" si="896"/>
        <v>0</v>
      </c>
      <c r="AA9483" s="119">
        <v>27</v>
      </c>
      <c r="AB9483" s="119">
        <v>44</v>
      </c>
      <c r="AC9483" s="137">
        <f t="shared" si="897"/>
        <v>0</v>
      </c>
      <c r="AD9483" s="137">
        <f>IF(AND(AC9483="",M9482=""),0,IF((AC9483=""),M9482, IF( (M9482=""),AC9483,SUM(AC9482:AC9484)+M9482)))</f>
        <v>1844679</v>
      </c>
      <c r="AE9483" s="137">
        <f t="shared" si="895"/>
        <v>194798.1024</v>
      </c>
      <c r="AF9483" s="137">
        <v>50000000</v>
      </c>
      <c r="AG9483" s="137">
        <f>IF((AF9483-AE9483) &gt; 1,0,IF((AF9483-AE9483)&lt;0,AE9483-AF9483,AF9483-AE9483))</f>
        <v>0</v>
      </c>
      <c r="AH9483" s="137">
        <v>0.02</v>
      </c>
    </row>
    <row r="9484" spans="1:34" s="173" customFormat="1" x14ac:dyDescent="0.55000000000000004">
      <c r="A9484" s="122"/>
      <c r="B9484" s="123"/>
      <c r="C9484" s="123"/>
      <c r="D9484" s="135"/>
      <c r="E9484" s="123"/>
      <c r="F9484" s="123"/>
      <c r="G9484" s="123"/>
      <c r="H9484" s="123"/>
      <c r="I9484" s="136"/>
      <c r="J9484" s="123"/>
      <c r="K9484" s="137"/>
      <c r="L9484" s="137"/>
      <c r="M9484" s="137"/>
      <c r="N9484" s="123">
        <v>3</v>
      </c>
      <c r="O9484" s="108" t="s">
        <v>12932</v>
      </c>
      <c r="P9484" s="138">
        <v>8570873002238</v>
      </c>
      <c r="Q9484" s="108" t="s">
        <v>12933</v>
      </c>
      <c r="R9484" s="108" t="s">
        <v>12976</v>
      </c>
      <c r="S9484" s="139" t="s">
        <v>12957</v>
      </c>
      <c r="T9484" s="123" t="s">
        <v>51</v>
      </c>
      <c r="U9484" s="123" t="s">
        <v>45</v>
      </c>
      <c r="V9484" s="123" t="s">
        <v>52</v>
      </c>
      <c r="W9484" s="137">
        <v>16.8</v>
      </c>
      <c r="X9484" s="136">
        <v>3.61</v>
      </c>
      <c r="Y9484" s="137">
        <v>6750</v>
      </c>
      <c r="Z9484" s="137">
        <f t="shared" si="896"/>
        <v>113400</v>
      </c>
      <c r="AA9484" s="119">
        <v>27</v>
      </c>
      <c r="AB9484" s="119">
        <v>44</v>
      </c>
      <c r="AC9484" s="137">
        <f t="shared" si="897"/>
        <v>63504</v>
      </c>
      <c r="AD9484" s="137">
        <f>IF(AND(AC9484="",M9482=""),0,IF((AC9484=""),M9482, IF( (M9482=""),AC9484,SUM(AC9482:AC9484)+M9482)))</f>
        <v>1844679</v>
      </c>
      <c r="AE9484" s="137">
        <f t="shared" si="895"/>
        <v>66592.911900000006</v>
      </c>
      <c r="AF9484" s="137">
        <v>50000000</v>
      </c>
      <c r="AG9484" s="137">
        <f>IF((AF9484-AE9484) &gt; 1,0,IF((AF9484-AE9484)&lt;0,AE9484-AF9484,AF9484-AE9484))</f>
        <v>0</v>
      </c>
      <c r="AH9484" s="137">
        <v>0.02</v>
      </c>
    </row>
    <row r="9485" spans="1:34" s="173" customFormat="1" x14ac:dyDescent="0.55000000000000004">
      <c r="A9485" s="122" t="s">
        <v>12934</v>
      </c>
      <c r="B9485" s="123">
        <v>4438</v>
      </c>
      <c r="C9485" s="123">
        <v>5953</v>
      </c>
      <c r="D9485" s="135" t="s">
        <v>12975</v>
      </c>
      <c r="E9485" s="123" t="s">
        <v>34</v>
      </c>
      <c r="F9485" s="123">
        <v>23724</v>
      </c>
      <c r="G9485" s="123">
        <v>0</v>
      </c>
      <c r="H9485" s="123">
        <v>2</v>
      </c>
      <c r="I9485" s="136">
        <v>87</v>
      </c>
      <c r="J9485" s="123" t="s">
        <v>35</v>
      </c>
      <c r="K9485" s="137">
        <f>((G9485*400)+(H9485*100))+I9485</f>
        <v>287</v>
      </c>
      <c r="L9485" s="137">
        <v>625</v>
      </c>
      <c r="M9485" s="137">
        <f>K9485*L9485</f>
        <v>179375</v>
      </c>
      <c r="N9485" s="123">
        <v>1</v>
      </c>
      <c r="O9485" s="108" t="s">
        <v>12932</v>
      </c>
      <c r="P9485" s="138">
        <v>8570873002238</v>
      </c>
      <c r="Q9485" s="108" t="s">
        <v>12933</v>
      </c>
      <c r="R9485" s="108" t="s">
        <v>12976</v>
      </c>
      <c r="S9485" s="139"/>
      <c r="T9485" s="123" t="s">
        <v>439</v>
      </c>
      <c r="U9485" s="123" t="s">
        <v>45</v>
      </c>
      <c r="V9485" s="123" t="s">
        <v>52</v>
      </c>
      <c r="W9485" s="137">
        <v>5.2</v>
      </c>
      <c r="X9485" s="136">
        <v>9.1999999999999993</v>
      </c>
      <c r="Y9485" s="137">
        <v>6050</v>
      </c>
      <c r="Z9485" s="137">
        <f t="shared" si="896"/>
        <v>31460</v>
      </c>
      <c r="AA9485" s="89">
        <v>13</v>
      </c>
      <c r="AB9485" s="89">
        <v>16</v>
      </c>
      <c r="AC9485" s="137">
        <f t="shared" si="897"/>
        <v>26426.400000000001</v>
      </c>
      <c r="AD9485" s="137">
        <f>IF(AND(AC9485="",M9485=""),0,IF((AC9485=""),M9485, IF( (M9485=""),AC9485,SUM(AC9485:AC9486)+M9485)))</f>
        <v>496955.9</v>
      </c>
      <c r="AE9485" s="137">
        <f t="shared" si="895"/>
        <v>45719.942800000004</v>
      </c>
      <c r="AF9485" s="137">
        <v>10000000</v>
      </c>
      <c r="AG9485" s="137">
        <v>179375</v>
      </c>
      <c r="AH9485" s="137">
        <v>0.02</v>
      </c>
    </row>
    <row r="9486" spans="1:34" s="173" customFormat="1" x14ac:dyDescent="0.55000000000000004">
      <c r="A9486" s="122"/>
      <c r="B9486" s="123"/>
      <c r="C9486" s="123"/>
      <c r="D9486" s="135"/>
      <c r="E9486" s="123"/>
      <c r="F9486" s="123"/>
      <c r="G9486" s="123"/>
      <c r="H9486" s="123"/>
      <c r="I9486" s="136"/>
      <c r="J9486" s="123"/>
      <c r="K9486" s="137"/>
      <c r="L9486" s="137"/>
      <c r="M9486" s="137"/>
      <c r="N9486" s="123">
        <v>2</v>
      </c>
      <c r="O9486" s="108" t="s">
        <v>12932</v>
      </c>
      <c r="P9486" s="138">
        <v>8570873002238</v>
      </c>
      <c r="Q9486" s="108" t="s">
        <v>12933</v>
      </c>
      <c r="R9486" s="108" t="s">
        <v>12976</v>
      </c>
      <c r="S9486" s="139" t="s">
        <v>12977</v>
      </c>
      <c r="T9486" s="123" t="s">
        <v>51</v>
      </c>
      <c r="U9486" s="123" t="s">
        <v>45</v>
      </c>
      <c r="V9486" s="123" t="s">
        <v>52</v>
      </c>
      <c r="W9486" s="137">
        <v>51.35</v>
      </c>
      <c r="X9486" s="136">
        <v>90.8</v>
      </c>
      <c r="Y9486" s="137">
        <v>6750</v>
      </c>
      <c r="Z9486" s="137">
        <f t="shared" si="896"/>
        <v>346612.5</v>
      </c>
      <c r="AA9486" s="89">
        <v>13</v>
      </c>
      <c r="AB9486" s="89">
        <v>16</v>
      </c>
      <c r="AC9486" s="137">
        <f t="shared" si="897"/>
        <v>291154.5</v>
      </c>
      <c r="AD9486" s="137">
        <f>IF(AND(AC9486="",M9485=""),0,IF((AC9486=""),M9485, IF( (M9485=""),AC9486,SUM(AC9485:AC9486)+M9485)))</f>
        <v>496955.9</v>
      </c>
      <c r="AE9486" s="137">
        <f t="shared" si="895"/>
        <v>451235.9572</v>
      </c>
      <c r="AF9486" s="137">
        <v>10000000</v>
      </c>
      <c r="AG9486" s="137">
        <f>IF((AF9486-AE9486) &gt; 1,0,IF((AF9486-AE9486)&lt;0,AE9486-AF9486,AF9486-AE9486))</f>
        <v>0</v>
      </c>
      <c r="AH9486" s="137">
        <v>0.02</v>
      </c>
    </row>
    <row r="9487" spans="1:34" s="99" customFormat="1" x14ac:dyDescent="0.55000000000000004">
      <c r="A9487" s="107"/>
      <c r="B9487" s="102">
        <v>4468</v>
      </c>
      <c r="C9487" s="102">
        <v>5954</v>
      </c>
      <c r="D9487" s="90" t="s">
        <v>12978</v>
      </c>
      <c r="E9487" s="102" t="s">
        <v>34</v>
      </c>
      <c r="F9487" s="102">
        <v>23731</v>
      </c>
      <c r="G9487" s="102">
        <v>0</v>
      </c>
      <c r="H9487" s="102">
        <v>1</v>
      </c>
      <c r="I9487" s="98">
        <v>10</v>
      </c>
      <c r="J9487" s="102" t="s">
        <v>35</v>
      </c>
      <c r="K9487" s="94">
        <f>((G9487*400)+(H9487*100))+I9487</f>
        <v>110</v>
      </c>
      <c r="L9487" s="94">
        <v>625</v>
      </c>
      <c r="M9487" s="94">
        <f>K9487*L9487</f>
        <v>68750</v>
      </c>
      <c r="N9487" s="102">
        <v>1</v>
      </c>
      <c r="O9487" s="111" t="s">
        <v>12932</v>
      </c>
      <c r="P9487" s="96">
        <v>8570873002238</v>
      </c>
      <c r="Q9487" s="111" t="s">
        <v>12933</v>
      </c>
      <c r="R9487" s="111" t="s">
        <v>12976</v>
      </c>
      <c r="S9487" s="97" t="s">
        <v>12979</v>
      </c>
      <c r="T9487" s="102" t="s">
        <v>51</v>
      </c>
      <c r="U9487" s="102" t="s">
        <v>45</v>
      </c>
      <c r="V9487" s="102" t="s">
        <v>52</v>
      </c>
      <c r="W9487" s="94">
        <v>103.2</v>
      </c>
      <c r="X9487" s="98">
        <v>78.37</v>
      </c>
      <c r="Y9487" s="94">
        <v>6750</v>
      </c>
      <c r="Z9487" s="94">
        <f t="shared" si="896"/>
        <v>696600</v>
      </c>
      <c r="AA9487" s="89">
        <v>14</v>
      </c>
      <c r="AB9487" s="89">
        <v>18</v>
      </c>
      <c r="AC9487" s="94">
        <f t="shared" si="897"/>
        <v>571212</v>
      </c>
      <c r="AD9487" s="94">
        <f>IF(AND(AC9487="",M9487=""),0,IF((AC9487=""),M9487, IF( (M9487=""),AC9487,SUM(AC9487:AC9489)+M9487)))</f>
        <v>728312.08</v>
      </c>
      <c r="AE9487" s="94">
        <f t="shared" si="895"/>
        <v>570778.17709600006</v>
      </c>
      <c r="AF9487" s="137">
        <v>10000000</v>
      </c>
      <c r="AG9487" s="94">
        <v>68750</v>
      </c>
      <c r="AH9487" s="94">
        <v>0.02</v>
      </c>
    </row>
    <row r="9488" spans="1:34" s="99" customFormat="1" x14ac:dyDescent="0.55000000000000004">
      <c r="A9488" s="107"/>
      <c r="B9488" s="102"/>
      <c r="C9488" s="102"/>
      <c r="D9488" s="90"/>
      <c r="E9488" s="102"/>
      <c r="F9488" s="102"/>
      <c r="G9488" s="102"/>
      <c r="H9488" s="102"/>
      <c r="I9488" s="98"/>
      <c r="J9488" s="102"/>
      <c r="K9488" s="94"/>
      <c r="L9488" s="94"/>
      <c r="M9488" s="94"/>
      <c r="N9488" s="102">
        <v>2</v>
      </c>
      <c r="O9488" s="111" t="s">
        <v>12932</v>
      </c>
      <c r="P9488" s="96">
        <v>8570873002238</v>
      </c>
      <c r="Q9488" s="111" t="s">
        <v>12933</v>
      </c>
      <c r="R9488" s="111" t="s">
        <v>12976</v>
      </c>
      <c r="S9488" s="97" t="s">
        <v>12980</v>
      </c>
      <c r="T9488" s="102" t="s">
        <v>343</v>
      </c>
      <c r="U9488" s="102" t="s">
        <v>45</v>
      </c>
      <c r="V9488" s="102" t="s">
        <v>52</v>
      </c>
      <c r="W9488" s="94">
        <v>19.239999999999998</v>
      </c>
      <c r="X9488" s="98">
        <v>14.61</v>
      </c>
      <c r="Y9488" s="94">
        <v>5600</v>
      </c>
      <c r="Z9488" s="94">
        <f t="shared" si="896"/>
        <v>107743.99999999999</v>
      </c>
      <c r="AA9488" s="89">
        <v>14</v>
      </c>
      <c r="AB9488" s="89">
        <v>18</v>
      </c>
      <c r="AC9488" s="94">
        <f t="shared" si="897"/>
        <v>88350.079999999987</v>
      </c>
      <c r="AD9488" s="94">
        <f>IF(AND(AC9488="",M9487=""),0,IF((AC9488=""),M9487, IF( (M9487=""),AC9488,SUM(AC9487:AC9489)+M9487)))</f>
        <v>728312.08</v>
      </c>
      <c r="AE9488" s="94">
        <f t="shared" si="895"/>
        <v>106406.394888</v>
      </c>
      <c r="AF9488" s="137">
        <v>10000000</v>
      </c>
      <c r="AG9488" s="94">
        <f t="shared" ref="AG9488:AG9493" si="898">IF((AF9488-AE9488) &gt; 1,0,IF((AF9488-AE9488)&lt;0,AE9488-AF9488,AF9488-AE9488))</f>
        <v>0</v>
      </c>
      <c r="AH9488" s="94">
        <v>0.02</v>
      </c>
    </row>
    <row r="9489" spans="1:34" s="99" customFormat="1" x14ac:dyDescent="0.55000000000000004">
      <c r="A9489" s="107"/>
      <c r="B9489" s="102"/>
      <c r="C9489" s="102"/>
      <c r="D9489" s="90"/>
      <c r="E9489" s="102"/>
      <c r="F9489" s="102"/>
      <c r="G9489" s="102"/>
      <c r="H9489" s="102"/>
      <c r="I9489" s="98"/>
      <c r="J9489" s="102"/>
      <c r="K9489" s="94"/>
      <c r="L9489" s="94"/>
      <c r="M9489" s="94"/>
      <c r="N9489" s="102">
        <v>3</v>
      </c>
      <c r="O9489" s="111" t="s">
        <v>12932</v>
      </c>
      <c r="P9489" s="96">
        <v>8570873002238</v>
      </c>
      <c r="Q9489" s="111" t="s">
        <v>12933</v>
      </c>
      <c r="R9489" s="111" t="s">
        <v>12976</v>
      </c>
      <c r="S9489" s="97" t="s">
        <v>12981</v>
      </c>
      <c r="T9489" s="102" t="s">
        <v>55</v>
      </c>
      <c r="U9489" s="102" t="s">
        <v>45</v>
      </c>
      <c r="V9489" s="102" t="s">
        <v>52</v>
      </c>
      <c r="W9489" s="94">
        <v>9.25</v>
      </c>
      <c r="X9489" s="98">
        <v>7.02</v>
      </c>
      <c r="Y9489" s="94">
        <v>0</v>
      </c>
      <c r="Z9489" s="94">
        <f t="shared" si="896"/>
        <v>0</v>
      </c>
      <c r="AA9489" s="89">
        <v>14</v>
      </c>
      <c r="AB9489" s="89">
        <v>18</v>
      </c>
      <c r="AC9489" s="94">
        <f t="shared" si="897"/>
        <v>0</v>
      </c>
      <c r="AD9489" s="94">
        <f>IF(AND(AC9489="",M9487=""),0,IF((AC9489=""),M9487, IF( (M9487=""),AC9489,SUM(AC9487:AC9489)+M9487)))</f>
        <v>728312.08</v>
      </c>
      <c r="AE9489" s="94">
        <f t="shared" si="895"/>
        <v>51127.508015999992</v>
      </c>
      <c r="AF9489" s="137">
        <v>10000000</v>
      </c>
      <c r="AG9489" s="94">
        <f t="shared" si="898"/>
        <v>0</v>
      </c>
      <c r="AH9489" s="94">
        <v>0.02</v>
      </c>
    </row>
    <row r="9490" spans="1:34" s="173" customFormat="1" x14ac:dyDescent="0.55000000000000004">
      <c r="A9490" s="122"/>
      <c r="B9490" s="123">
        <v>4440</v>
      </c>
      <c r="C9490" s="123">
        <v>10484</v>
      </c>
      <c r="D9490" s="135" t="s">
        <v>12982</v>
      </c>
      <c r="E9490" s="123" t="s">
        <v>34</v>
      </c>
      <c r="F9490" s="123">
        <v>24588</v>
      </c>
      <c r="G9490" s="123">
        <v>0</v>
      </c>
      <c r="H9490" s="123">
        <v>1</v>
      </c>
      <c r="I9490" s="136">
        <v>0</v>
      </c>
      <c r="J9490" s="123" t="s">
        <v>38</v>
      </c>
      <c r="K9490" s="137">
        <f>((G9490*400)+(H9490*100))+I9490</f>
        <v>100</v>
      </c>
      <c r="L9490" s="137">
        <v>1250</v>
      </c>
      <c r="M9490" s="137">
        <f>K9490*L9490</f>
        <v>125000</v>
      </c>
      <c r="N9490" s="123"/>
      <c r="O9490" s="108"/>
      <c r="P9490" s="138"/>
      <c r="Q9490" s="108"/>
      <c r="R9490" s="108"/>
      <c r="S9490" s="139"/>
      <c r="T9490" s="123"/>
      <c r="U9490" s="123"/>
      <c r="V9490" s="123"/>
      <c r="W9490" s="137"/>
      <c r="X9490" s="136"/>
      <c r="Y9490" s="137"/>
      <c r="Z9490" s="137"/>
      <c r="AA9490" s="119"/>
      <c r="AB9490" s="119"/>
      <c r="AC9490" s="137"/>
      <c r="AD9490" s="137">
        <f>IF(AND(AC9490="",M9490=""),0,IF((AC9490=""),M9490,IF((M9490=""),AC9490,AC9490+M9490)))</f>
        <v>125000</v>
      </c>
      <c r="AE9490" s="137">
        <f t="shared" si="895"/>
        <v>125000</v>
      </c>
      <c r="AF9490" s="137">
        <v>50000000</v>
      </c>
      <c r="AG9490" s="137">
        <f t="shared" si="898"/>
        <v>0</v>
      </c>
      <c r="AH9490" s="137">
        <v>0.01</v>
      </c>
    </row>
    <row r="9491" spans="1:34" s="173" customFormat="1" x14ac:dyDescent="0.55000000000000004">
      <c r="A9491" s="122"/>
      <c r="B9491" s="123">
        <v>4441</v>
      </c>
      <c r="C9491" s="123">
        <v>10483</v>
      </c>
      <c r="D9491" s="135" t="s">
        <v>12983</v>
      </c>
      <c r="E9491" s="123" t="s">
        <v>34</v>
      </c>
      <c r="F9491" s="123">
        <v>24589</v>
      </c>
      <c r="G9491" s="123">
        <v>0</v>
      </c>
      <c r="H9491" s="123">
        <v>1</v>
      </c>
      <c r="I9491" s="136">
        <v>0</v>
      </c>
      <c r="J9491" s="123" t="s">
        <v>38</v>
      </c>
      <c r="K9491" s="137">
        <f>((G9491*400)+(H9491*100))+I9491</f>
        <v>100</v>
      </c>
      <c r="L9491" s="137">
        <v>1250</v>
      </c>
      <c r="M9491" s="137">
        <f>K9491*L9491</f>
        <v>125000</v>
      </c>
      <c r="N9491" s="123"/>
      <c r="O9491" s="108"/>
      <c r="P9491" s="138"/>
      <c r="Q9491" s="108"/>
      <c r="R9491" s="108"/>
      <c r="S9491" s="139"/>
      <c r="T9491" s="123"/>
      <c r="U9491" s="123"/>
      <c r="V9491" s="123"/>
      <c r="W9491" s="137"/>
      <c r="X9491" s="136"/>
      <c r="Y9491" s="137"/>
      <c r="Z9491" s="137"/>
      <c r="AA9491" s="119"/>
      <c r="AB9491" s="119"/>
      <c r="AC9491" s="137"/>
      <c r="AD9491" s="137">
        <f>IF(AND(AC9491="",M9491=""),0,IF((AC9491=""),M9491,IF((M9491=""),AC9491,AC9491+M9491)))</f>
        <v>125000</v>
      </c>
      <c r="AE9491" s="137">
        <f t="shared" si="895"/>
        <v>125000</v>
      </c>
      <c r="AF9491" s="137">
        <v>50000000</v>
      </c>
      <c r="AG9491" s="137">
        <f t="shared" si="898"/>
        <v>0</v>
      </c>
      <c r="AH9491" s="137">
        <v>0.01</v>
      </c>
    </row>
    <row r="9492" spans="1:34" s="173" customFormat="1" x14ac:dyDescent="0.55000000000000004">
      <c r="A9492" s="122"/>
      <c r="B9492" s="123">
        <v>4442</v>
      </c>
      <c r="C9492" s="123">
        <v>10482</v>
      </c>
      <c r="D9492" s="135" t="s">
        <v>12984</v>
      </c>
      <c r="E9492" s="123" t="s">
        <v>34</v>
      </c>
      <c r="F9492" s="123">
        <v>24591</v>
      </c>
      <c r="G9492" s="123">
        <v>0</v>
      </c>
      <c r="H9492" s="123">
        <v>2</v>
      </c>
      <c r="I9492" s="136">
        <v>53.8</v>
      </c>
      <c r="J9492" s="123" t="s">
        <v>38</v>
      </c>
      <c r="K9492" s="137">
        <f>((G9492*400)+(H9492*100))+I9492</f>
        <v>253.8</v>
      </c>
      <c r="L9492" s="137">
        <v>1250</v>
      </c>
      <c r="M9492" s="137">
        <f>K9492*L9492</f>
        <v>317250</v>
      </c>
      <c r="N9492" s="123"/>
      <c r="O9492" s="108"/>
      <c r="P9492" s="138"/>
      <c r="Q9492" s="108"/>
      <c r="R9492" s="108"/>
      <c r="S9492" s="139"/>
      <c r="T9492" s="123"/>
      <c r="U9492" s="123"/>
      <c r="V9492" s="123"/>
      <c r="W9492" s="137"/>
      <c r="X9492" s="136"/>
      <c r="Y9492" s="137"/>
      <c r="Z9492" s="137"/>
      <c r="AA9492" s="119"/>
      <c r="AB9492" s="119"/>
      <c r="AC9492" s="137"/>
      <c r="AD9492" s="137">
        <f>IF(AND(AC9492="",M9492=""),0,IF((AC9492=""),M9492,IF((M9492=""),AC9492,AC9492+M9492)))</f>
        <v>317250</v>
      </c>
      <c r="AE9492" s="137">
        <f t="shared" si="895"/>
        <v>317250</v>
      </c>
      <c r="AF9492" s="137">
        <v>50000000</v>
      </c>
      <c r="AG9492" s="137">
        <f t="shared" si="898"/>
        <v>0</v>
      </c>
      <c r="AH9492" s="137">
        <v>0.01</v>
      </c>
    </row>
    <row r="9493" spans="1:34" s="173" customFormat="1" x14ac:dyDescent="0.55000000000000004">
      <c r="A9493" s="122"/>
      <c r="B9493" s="123">
        <v>4443</v>
      </c>
      <c r="C9493" s="123">
        <v>10481</v>
      </c>
      <c r="D9493" s="135" t="s">
        <v>12985</v>
      </c>
      <c r="E9493" s="123" t="s">
        <v>34</v>
      </c>
      <c r="F9493" s="123">
        <v>25517</v>
      </c>
      <c r="G9493" s="123">
        <v>0</v>
      </c>
      <c r="H9493" s="123">
        <v>0</v>
      </c>
      <c r="I9493" s="136">
        <v>57.4</v>
      </c>
      <c r="J9493" s="123" t="s">
        <v>35</v>
      </c>
      <c r="K9493" s="137">
        <f>((G9493*400)+(H9493*100))+I9493</f>
        <v>57.4</v>
      </c>
      <c r="L9493" s="137">
        <v>450</v>
      </c>
      <c r="M9493" s="137">
        <f>K9493*L9493</f>
        <v>25830</v>
      </c>
      <c r="N9493" s="123"/>
      <c r="O9493" s="108"/>
      <c r="P9493" s="138"/>
      <c r="Q9493" s="108"/>
      <c r="R9493" s="108"/>
      <c r="S9493" s="139"/>
      <c r="T9493" s="123"/>
      <c r="U9493" s="123"/>
      <c r="V9493" s="123"/>
      <c r="W9493" s="137"/>
      <c r="X9493" s="136"/>
      <c r="Y9493" s="137"/>
      <c r="Z9493" s="137"/>
      <c r="AA9493" s="119"/>
      <c r="AB9493" s="119"/>
      <c r="AC9493" s="137"/>
      <c r="AD9493" s="137">
        <f>IF(AND(AC9493="",M9493=""),0,IF((AC9493=""),M9493,IF((M9493=""),AC9493,AC9493+M9493)))</f>
        <v>25830</v>
      </c>
      <c r="AE9493" s="137">
        <f t="shared" si="895"/>
        <v>25830</v>
      </c>
      <c r="AF9493" s="137">
        <v>0</v>
      </c>
      <c r="AG9493" s="137">
        <f t="shared" si="898"/>
        <v>25830</v>
      </c>
      <c r="AH9493" s="137">
        <v>0.02</v>
      </c>
    </row>
    <row r="9494" spans="1:34" s="173" customFormat="1" x14ac:dyDescent="0.55000000000000004">
      <c r="A9494" s="122"/>
      <c r="B9494" s="123"/>
      <c r="C9494" s="123"/>
      <c r="D9494" s="135"/>
      <c r="E9494" s="123"/>
      <c r="F9494" s="123"/>
      <c r="G9494" s="123"/>
      <c r="H9494" s="123"/>
      <c r="I9494" s="136"/>
      <c r="J9494" s="123"/>
      <c r="K9494" s="137"/>
      <c r="L9494" s="137" t="s">
        <v>63</v>
      </c>
      <c r="M9494" s="137">
        <f>SUM(M9478:M9478)</f>
        <v>378000</v>
      </c>
      <c r="N9494" s="123"/>
      <c r="O9494" s="108"/>
      <c r="P9494" s="138"/>
      <c r="Q9494" s="108"/>
      <c r="R9494" s="108"/>
      <c r="S9494" s="139"/>
      <c r="T9494" s="123"/>
      <c r="U9494" s="123"/>
      <c r="V9494" s="123"/>
      <c r="W9494" s="137"/>
      <c r="X9494" s="136"/>
      <c r="Y9494" s="137"/>
      <c r="Z9494" s="137"/>
      <c r="AA9494" s="119"/>
      <c r="AB9494" s="119"/>
      <c r="AC9494" s="137"/>
      <c r="AD9494" s="137"/>
      <c r="AE9494" s="137">
        <f>SUM(AE9478:AE9493)</f>
        <v>8729810.747899998</v>
      </c>
      <c r="AF9494" s="137"/>
      <c r="AG9494" s="137">
        <f>SUM(AG9478:AG9493)</f>
        <v>894455</v>
      </c>
      <c r="AH9494" s="137"/>
    </row>
    <row r="9495" spans="1:34" s="173" customFormat="1" x14ac:dyDescent="0.55000000000000004">
      <c r="A9495" s="122" t="s">
        <v>15240</v>
      </c>
      <c r="B9495" s="123">
        <v>4432</v>
      </c>
      <c r="C9495" s="123">
        <v>5833</v>
      </c>
      <c r="D9495" s="135" t="s">
        <v>12947</v>
      </c>
      <c r="E9495" s="123" t="s">
        <v>34</v>
      </c>
      <c r="F9495" s="123">
        <v>14386</v>
      </c>
      <c r="G9495" s="123">
        <v>0</v>
      </c>
      <c r="H9495" s="123">
        <v>3</v>
      </c>
      <c r="I9495" s="136">
        <v>64</v>
      </c>
      <c r="J9495" s="123" t="s">
        <v>35</v>
      </c>
      <c r="K9495" s="137">
        <f>((G9495*400)+(H9495*100))+I9495</f>
        <v>364</v>
      </c>
      <c r="L9495" s="137">
        <v>925</v>
      </c>
      <c r="M9495" s="137">
        <f>K9495*L9495</f>
        <v>336700</v>
      </c>
      <c r="N9495" s="123">
        <v>1</v>
      </c>
      <c r="O9495" s="108" t="s">
        <v>12948</v>
      </c>
      <c r="P9495" s="138">
        <v>3570800004621</v>
      </c>
      <c r="Q9495" s="108" t="s">
        <v>12949</v>
      </c>
      <c r="R9495" s="108" t="s">
        <v>12950</v>
      </c>
      <c r="S9495" s="139" t="s">
        <v>12951</v>
      </c>
      <c r="T9495" s="123" t="s">
        <v>51</v>
      </c>
      <c r="U9495" s="123" t="s">
        <v>45</v>
      </c>
      <c r="V9495" s="123" t="s">
        <v>52</v>
      </c>
      <c r="W9495" s="137">
        <v>195.2</v>
      </c>
      <c r="X9495" s="136">
        <v>63.75</v>
      </c>
      <c r="Y9495" s="137">
        <v>6750</v>
      </c>
      <c r="Z9495" s="137">
        <f>W9495*Y9495</f>
        <v>1317600</v>
      </c>
      <c r="AA9495" s="119">
        <v>6</v>
      </c>
      <c r="AB9495" s="119">
        <v>6</v>
      </c>
      <c r="AC9495" s="137">
        <f>(Z9495*(100-AB9495))/100</f>
        <v>1238544</v>
      </c>
      <c r="AD9495" s="137">
        <f>IF(AND(AC9495="",M9495=""),0,IF((AC9495=""),M9495, IF( (M9495=""),AC9495,SUM(AC9495:AC9497)+M9495)))</f>
        <v>1575244</v>
      </c>
      <c r="AE9495" s="137">
        <f>IF( (X9495=""),AD9495*1,AD9495*(X9495/100) )</f>
        <v>1004218.0499999999</v>
      </c>
      <c r="AF9495" s="137">
        <v>10000000</v>
      </c>
      <c r="AG9495" s="137">
        <f>IF((AF9495-AE9495) &gt; 1,0,IF((AF9495-AE9495)&lt;0,AE9495-AF9495,AF9495-AE9495))</f>
        <v>0</v>
      </c>
      <c r="AH9495" s="137">
        <v>0.02</v>
      </c>
    </row>
    <row r="9496" spans="1:34" s="173" customFormat="1" x14ac:dyDescent="0.55000000000000004">
      <c r="A9496" s="122"/>
      <c r="B9496" s="123"/>
      <c r="C9496" s="123"/>
      <c r="D9496" s="135"/>
      <c r="E9496" s="123"/>
      <c r="F9496" s="123"/>
      <c r="G9496" s="123"/>
      <c r="H9496" s="123"/>
      <c r="I9496" s="136"/>
      <c r="J9496" s="123"/>
      <c r="K9496" s="137"/>
      <c r="L9496" s="137"/>
      <c r="M9496" s="137"/>
      <c r="N9496" s="123">
        <v>2</v>
      </c>
      <c r="O9496" s="108" t="s">
        <v>12948</v>
      </c>
      <c r="P9496" s="138">
        <v>3570800004621</v>
      </c>
      <c r="Q9496" s="108" t="s">
        <v>12949</v>
      </c>
      <c r="R9496" s="108" t="s">
        <v>12950</v>
      </c>
      <c r="S9496" s="139" t="s">
        <v>12952</v>
      </c>
      <c r="T9496" s="123" t="s">
        <v>55</v>
      </c>
      <c r="U9496" s="123" t="s">
        <v>45</v>
      </c>
      <c r="V9496" s="123" t="s">
        <v>52</v>
      </c>
      <c r="W9496" s="137">
        <v>111.02</v>
      </c>
      <c r="X9496" s="136">
        <v>36.25</v>
      </c>
      <c r="Y9496" s="137">
        <v>0</v>
      </c>
      <c r="Z9496" s="137">
        <f>W9496*Y9496</f>
        <v>0</v>
      </c>
      <c r="AA9496" s="119">
        <v>6</v>
      </c>
      <c r="AB9496" s="119">
        <v>6</v>
      </c>
      <c r="AC9496" s="137">
        <f>(Z9496*(100-AB9496))/100</f>
        <v>0</v>
      </c>
      <c r="AD9496" s="137">
        <f>IF(AND(AC9496="",M9495=""),0,IF((AC9496=""),M9495, IF( (M9495=""),AC9496,SUM(AC9495:AC9497)+M9495)))</f>
        <v>1575244</v>
      </c>
      <c r="AE9496" s="137">
        <f>IF( (X9496=""),AD9496*1,AD9496*(X9496/100) )</f>
        <v>571025.94999999995</v>
      </c>
      <c r="AF9496" s="137">
        <v>10000000</v>
      </c>
      <c r="AG9496" s="137">
        <f>IF((AF9496-AE9496) &gt; 1,0,IF((AF9496-AE9496)&lt;0,AE9496-AF9496,AF9496-AE9496))</f>
        <v>0</v>
      </c>
      <c r="AH9496" s="137">
        <v>0.02</v>
      </c>
    </row>
    <row r="9497" spans="1:34" s="173" customFormat="1" x14ac:dyDescent="0.55000000000000004">
      <c r="A9497" s="122"/>
      <c r="B9497" s="123"/>
      <c r="C9497" s="123"/>
      <c r="D9497" s="135"/>
      <c r="E9497" s="123"/>
      <c r="F9497" s="123"/>
      <c r="G9497" s="123"/>
      <c r="H9497" s="123"/>
      <c r="I9497" s="136"/>
      <c r="J9497" s="123"/>
      <c r="K9497" s="137"/>
      <c r="L9497" s="137" t="s">
        <v>63</v>
      </c>
      <c r="M9497" s="137">
        <f>SUM(M9495:M9496)</f>
        <v>336700</v>
      </c>
      <c r="N9497" s="123"/>
      <c r="O9497" s="108"/>
      <c r="P9497" s="138"/>
      <c r="Q9497" s="108"/>
      <c r="R9497" s="108"/>
      <c r="S9497" s="139"/>
      <c r="T9497" s="123"/>
      <c r="U9497" s="123"/>
      <c r="V9497" s="123"/>
      <c r="W9497" s="137"/>
      <c r="X9497" s="136"/>
      <c r="Y9497" s="137"/>
      <c r="Z9497" s="137"/>
      <c r="AA9497" s="119"/>
      <c r="AB9497" s="119"/>
      <c r="AC9497" s="137"/>
      <c r="AD9497" s="137"/>
      <c r="AE9497" s="137">
        <f>SUM(AE9495:AE9496)</f>
        <v>1575244</v>
      </c>
      <c r="AF9497" s="137"/>
      <c r="AG9497" s="137">
        <f>SUM(AG9495:AG9496)</f>
        <v>0</v>
      </c>
      <c r="AH9497" s="137"/>
    </row>
    <row r="9498" spans="1:34" s="173" customFormat="1" x14ac:dyDescent="0.55000000000000004">
      <c r="A9498" s="122" t="s">
        <v>12964</v>
      </c>
      <c r="B9498" s="123">
        <v>4436</v>
      </c>
      <c r="C9498" s="123">
        <v>6559</v>
      </c>
      <c r="D9498" s="135" t="s">
        <v>12965</v>
      </c>
      <c r="E9498" s="123" t="s">
        <v>34</v>
      </c>
      <c r="F9498" s="123">
        <v>23121</v>
      </c>
      <c r="G9498" s="123">
        <v>0</v>
      </c>
      <c r="H9498" s="123">
        <v>1</v>
      </c>
      <c r="I9498" s="136">
        <v>3</v>
      </c>
      <c r="J9498" s="123" t="s">
        <v>35</v>
      </c>
      <c r="K9498" s="137">
        <f>((G9498*400)+(H9498*100))+I9498</f>
        <v>103</v>
      </c>
      <c r="L9498" s="137">
        <v>650</v>
      </c>
      <c r="M9498" s="137">
        <f>K9498*L9498</f>
        <v>66950</v>
      </c>
      <c r="N9498" s="123">
        <v>1</v>
      </c>
      <c r="O9498" s="108" t="s">
        <v>12962</v>
      </c>
      <c r="P9498" s="138"/>
      <c r="Q9498" s="108" t="s">
        <v>12963</v>
      </c>
      <c r="R9498" s="108" t="s">
        <v>12966</v>
      </c>
      <c r="S9498" s="139" t="s">
        <v>12967</v>
      </c>
      <c r="T9498" s="123" t="s">
        <v>51</v>
      </c>
      <c r="U9498" s="123" t="s">
        <v>45</v>
      </c>
      <c r="V9498" s="123" t="s">
        <v>52</v>
      </c>
      <c r="W9498" s="137">
        <v>138.88</v>
      </c>
      <c r="X9498" s="136">
        <v>77</v>
      </c>
      <c r="Y9498" s="137">
        <v>6750</v>
      </c>
      <c r="Z9498" s="137">
        <f>W9498*Y9498</f>
        <v>937440</v>
      </c>
      <c r="AA9498" s="119">
        <v>6</v>
      </c>
      <c r="AB9498" s="119">
        <v>6</v>
      </c>
      <c r="AC9498" s="137">
        <f>(Z9498*(100-AB9498))/100</f>
        <v>881193.6</v>
      </c>
      <c r="AD9498" s="137">
        <f>IF(AND(AC9498="",M9498=""),0,IF((AC9498=""),M9498, IF( (M9498=""),AC9498,SUM(AC9498:AC9506)+M9498)))</f>
        <v>4651310.51</v>
      </c>
      <c r="AE9498" s="137">
        <f>IF( (X9498=""),AD9498*1,AD9498*(X9498/100) )</f>
        <v>3581509.0926999999</v>
      </c>
      <c r="AF9498" s="137">
        <v>50000000</v>
      </c>
      <c r="AG9498" s="137">
        <f>IF((AF9498-AE9498) &gt; 1,0,IF((AF9498-AE9498)&lt;0,AE9498-AF9498,AF9498-AE9498))</f>
        <v>0</v>
      </c>
      <c r="AH9498" s="137">
        <v>0.02</v>
      </c>
    </row>
    <row r="9499" spans="1:34" s="173" customFormat="1" x14ac:dyDescent="0.55000000000000004">
      <c r="A9499" s="122"/>
      <c r="B9499" s="123"/>
      <c r="C9499" s="123"/>
      <c r="D9499" s="135"/>
      <c r="E9499" s="123"/>
      <c r="F9499" s="123"/>
      <c r="G9499" s="123"/>
      <c r="H9499" s="123"/>
      <c r="I9499" s="136"/>
      <c r="J9499" s="123"/>
      <c r="K9499" s="137"/>
      <c r="L9499" s="137"/>
      <c r="M9499" s="137"/>
      <c r="N9499" s="123">
        <v>2</v>
      </c>
      <c r="O9499" s="108" t="s">
        <v>12962</v>
      </c>
      <c r="P9499" s="138"/>
      <c r="Q9499" s="108" t="s">
        <v>12963</v>
      </c>
      <c r="R9499" s="108" t="s">
        <v>12966</v>
      </c>
      <c r="S9499" s="139" t="s">
        <v>12968</v>
      </c>
      <c r="T9499" s="123" t="s">
        <v>55</v>
      </c>
      <c r="U9499" s="123" t="s">
        <v>45</v>
      </c>
      <c r="V9499" s="123" t="s">
        <v>52</v>
      </c>
      <c r="W9499" s="137">
        <v>23.4</v>
      </c>
      <c r="X9499" s="136">
        <v>12.97</v>
      </c>
      <c r="Y9499" s="137">
        <v>0</v>
      </c>
      <c r="Z9499" s="137">
        <f>W9499*Y9499</f>
        <v>0</v>
      </c>
      <c r="AA9499" s="119">
        <v>6</v>
      </c>
      <c r="AB9499" s="119">
        <v>6</v>
      </c>
      <c r="AC9499" s="137">
        <f>(Z9499*(100-AB9499))/100</f>
        <v>0</v>
      </c>
      <c r="AD9499" s="137">
        <f>IF(AND(AC9499="",M9498=""),0,IF((AC9499=""),M9498, IF( (M9498=""),AC9499,SUM(AC9498:AC9506)+M9498)))</f>
        <v>4651310.51</v>
      </c>
      <c r="AE9499" s="137">
        <f>IF( (X9499=""),AD9499*1,AD9499*(X9499/100) )</f>
        <v>603274.97314700007</v>
      </c>
      <c r="AF9499" s="137">
        <v>50000000</v>
      </c>
      <c r="AG9499" s="137">
        <f>IF((AF9499-AE9499) &gt; 1,0,IF((AF9499-AE9499)&lt;0,AE9499-AF9499,AF9499-AE9499))</f>
        <v>0</v>
      </c>
      <c r="AH9499" s="137">
        <v>0.02</v>
      </c>
    </row>
    <row r="9500" spans="1:34" s="173" customFormat="1" x14ac:dyDescent="0.55000000000000004">
      <c r="A9500" s="122"/>
      <c r="B9500" s="123"/>
      <c r="C9500" s="123"/>
      <c r="D9500" s="135"/>
      <c r="E9500" s="123"/>
      <c r="F9500" s="123"/>
      <c r="G9500" s="123"/>
      <c r="H9500" s="123"/>
      <c r="I9500" s="136"/>
      <c r="J9500" s="123"/>
      <c r="K9500" s="137"/>
      <c r="L9500" s="137"/>
      <c r="M9500" s="137"/>
      <c r="N9500" s="123">
        <v>3</v>
      </c>
      <c r="O9500" s="108" t="s">
        <v>12962</v>
      </c>
      <c r="P9500" s="138"/>
      <c r="Q9500" s="108" t="s">
        <v>12963</v>
      </c>
      <c r="R9500" s="108" t="s">
        <v>12966</v>
      </c>
      <c r="S9500" s="139" t="s">
        <v>12969</v>
      </c>
      <c r="T9500" s="123" t="s">
        <v>51</v>
      </c>
      <c r="U9500" s="123" t="s">
        <v>45</v>
      </c>
      <c r="V9500" s="123" t="s">
        <v>52</v>
      </c>
      <c r="W9500" s="137">
        <v>12.15</v>
      </c>
      <c r="X9500" s="136">
        <v>6.74</v>
      </c>
      <c r="Y9500" s="137">
        <v>6750</v>
      </c>
      <c r="Z9500" s="137">
        <f>W9500*Y9500</f>
        <v>82012.5</v>
      </c>
      <c r="AA9500" s="119">
        <v>6</v>
      </c>
      <c r="AB9500" s="119">
        <v>6</v>
      </c>
      <c r="AC9500" s="137">
        <f>(Z9500*(100-AB9500))/100</f>
        <v>77091.75</v>
      </c>
      <c r="AD9500" s="137">
        <f>IF(AND(AC9500="",M9498=""),0,IF((AC9500=""),M9498, IF( (M9498=""),AC9500,SUM(AC9498:AC9506)+M9498)))</f>
        <v>4651310.51</v>
      </c>
      <c r="AE9500" s="137">
        <f>IF( (X9500=""),AD9500*1,AD9500*(X9500/100) )</f>
        <v>313498.32837399998</v>
      </c>
      <c r="AF9500" s="137">
        <v>50000000</v>
      </c>
      <c r="AG9500" s="137">
        <f>IF((AF9500-AE9500) &gt; 1,0,IF((AF9500-AE9500)&lt;0,AE9500-AF9500,AF9500-AE9500))</f>
        <v>0</v>
      </c>
      <c r="AH9500" s="137">
        <v>0.02</v>
      </c>
    </row>
    <row r="9501" spans="1:34" s="173" customFormat="1" x14ac:dyDescent="0.55000000000000004">
      <c r="A9501" s="122"/>
      <c r="B9501" s="123"/>
      <c r="C9501" s="123"/>
      <c r="D9501" s="135"/>
      <c r="E9501" s="123"/>
      <c r="F9501" s="123"/>
      <c r="G9501" s="123"/>
      <c r="H9501" s="123"/>
      <c r="I9501" s="136"/>
      <c r="J9501" s="123"/>
      <c r="K9501" s="137"/>
      <c r="L9501" s="137"/>
      <c r="M9501" s="137"/>
      <c r="N9501" s="123">
        <v>4</v>
      </c>
      <c r="O9501" s="108" t="s">
        <v>12962</v>
      </c>
      <c r="P9501" s="138"/>
      <c r="Q9501" s="108" t="s">
        <v>12963</v>
      </c>
      <c r="R9501" s="108" t="s">
        <v>12966</v>
      </c>
      <c r="S9501" s="139" t="s">
        <v>12970</v>
      </c>
      <c r="T9501" s="123" t="s">
        <v>73</v>
      </c>
      <c r="U9501" s="123" t="s">
        <v>45</v>
      </c>
      <c r="V9501" s="123" t="s">
        <v>52</v>
      </c>
      <c r="W9501" s="137">
        <v>5.94</v>
      </c>
      <c r="X9501" s="136">
        <v>3.29</v>
      </c>
      <c r="Y9501" s="137">
        <v>6600</v>
      </c>
      <c r="Z9501" s="137">
        <f>W9501*Y9501</f>
        <v>39204</v>
      </c>
      <c r="AA9501" s="119">
        <v>6</v>
      </c>
      <c r="AB9501" s="119">
        <v>6</v>
      </c>
      <c r="AC9501" s="137">
        <f>(Z9501*(100-AB9501))/100</f>
        <v>36851.760000000002</v>
      </c>
      <c r="AD9501" s="137">
        <f>IF(AND(AC9501="",M9498=""),0,IF((AC9501=""),M9498, IF( (M9498=""),AC9501,SUM(AC9498:AC9506)+M9498)))</f>
        <v>4651310.51</v>
      </c>
      <c r="AE9501" s="137">
        <f>IF( (X9501=""),AD9501*1,AD9501*(X9501/100) )</f>
        <v>153028.11577899999</v>
      </c>
      <c r="AF9501" s="137">
        <v>50000000</v>
      </c>
      <c r="AG9501" s="137">
        <f>IF((AF9501-AE9501) &gt; 1,0,IF((AF9501-AE9501)&lt;0,AE9501-AF9501,AF9501-AE9501))</f>
        <v>0</v>
      </c>
      <c r="AH9501" s="137">
        <v>0.02</v>
      </c>
    </row>
    <row r="9502" spans="1:34" s="173" customFormat="1" x14ac:dyDescent="0.55000000000000004">
      <c r="A9502" s="122"/>
      <c r="B9502" s="123"/>
      <c r="C9502" s="123"/>
      <c r="D9502" s="135"/>
      <c r="E9502" s="123"/>
      <c r="F9502" s="123"/>
      <c r="G9502" s="123"/>
      <c r="H9502" s="123"/>
      <c r="I9502" s="136"/>
      <c r="J9502" s="123"/>
      <c r="K9502" s="137"/>
      <c r="L9502" s="137" t="s">
        <v>63</v>
      </c>
      <c r="M9502" s="137">
        <f>SUM(M9498:M9501)</f>
        <v>66950</v>
      </c>
      <c r="N9502" s="123"/>
      <c r="O9502" s="108"/>
      <c r="P9502" s="138"/>
      <c r="Q9502" s="108"/>
      <c r="R9502" s="108"/>
      <c r="S9502" s="139"/>
      <c r="T9502" s="123"/>
      <c r="U9502" s="123"/>
      <c r="V9502" s="123"/>
      <c r="W9502" s="137"/>
      <c r="X9502" s="136"/>
      <c r="Y9502" s="137"/>
      <c r="Z9502" s="137"/>
      <c r="AA9502" s="119"/>
      <c r="AB9502" s="119"/>
      <c r="AC9502" s="137"/>
      <c r="AD9502" s="137"/>
      <c r="AE9502" s="137">
        <f>SUM(AE9498:AE9501)</f>
        <v>4651310.5100000007</v>
      </c>
      <c r="AF9502" s="137"/>
      <c r="AG9502" s="137">
        <f>SUM(AG9498:AG9501)</f>
        <v>0</v>
      </c>
      <c r="AH9502" s="137"/>
    </row>
    <row r="9503" spans="1:34" s="173" customFormat="1" x14ac:dyDescent="0.55000000000000004">
      <c r="A9503" s="122" t="s">
        <v>12939</v>
      </c>
      <c r="B9503" s="123">
        <v>4437</v>
      </c>
      <c r="C9503" s="123">
        <v>6794</v>
      </c>
      <c r="D9503" s="135" t="s">
        <v>12971</v>
      </c>
      <c r="E9503" s="123" t="s">
        <v>34</v>
      </c>
      <c r="F9503" s="123">
        <v>23520</v>
      </c>
      <c r="G9503" s="123">
        <v>0</v>
      </c>
      <c r="H9503" s="123">
        <v>0</v>
      </c>
      <c r="I9503" s="136">
        <v>86</v>
      </c>
      <c r="J9503" s="123" t="s">
        <v>35</v>
      </c>
      <c r="K9503" s="137">
        <f>((G9503*400)+(H9503*100))+I9503</f>
        <v>86</v>
      </c>
      <c r="L9503" s="137">
        <v>1600</v>
      </c>
      <c r="M9503" s="137">
        <f>K9503*L9503</f>
        <v>137600</v>
      </c>
      <c r="N9503" s="123">
        <v>1</v>
      </c>
      <c r="O9503" s="108" t="s">
        <v>12937</v>
      </c>
      <c r="P9503" s="138">
        <v>3570800405951</v>
      </c>
      <c r="Q9503" s="108" t="s">
        <v>12938</v>
      </c>
      <c r="R9503" s="108" t="s">
        <v>12972</v>
      </c>
      <c r="S9503" s="139" t="s">
        <v>12973</v>
      </c>
      <c r="T9503" s="123" t="s">
        <v>51</v>
      </c>
      <c r="U9503" s="123" t="s">
        <v>45</v>
      </c>
      <c r="V9503" s="123" t="s">
        <v>52</v>
      </c>
      <c r="W9503" s="137">
        <v>463.76</v>
      </c>
      <c r="X9503" s="136">
        <v>81.11</v>
      </c>
      <c r="Y9503" s="137">
        <v>6750</v>
      </c>
      <c r="Z9503" s="137">
        <f>W9503*Y9503</f>
        <v>3130380</v>
      </c>
      <c r="AA9503" s="119">
        <v>7</v>
      </c>
      <c r="AB9503" s="119">
        <v>7</v>
      </c>
      <c r="AC9503" s="137">
        <f>(Z9503*(100-AB9503))/100</f>
        <v>2911253.4</v>
      </c>
      <c r="AD9503" s="137">
        <f>IF(AND(AC9503="",M9503=""),0,IF((AC9503=""),M9503, IF( (M9503=""),AC9503,SUM(AC9503:AC9506)+M9503)))</f>
        <v>3726823.4</v>
      </c>
      <c r="AE9503" s="137">
        <f>IF( (X9503=""),AD9503*1,AD9503*(X9503/100) )</f>
        <v>3022826.4597400003</v>
      </c>
      <c r="AF9503" s="137">
        <v>50000000</v>
      </c>
      <c r="AG9503" s="137">
        <f>IF((AF9503-AE9503) &gt; 1,0,IF((AF9503-AE9503)&lt;0,AE9503-AF9503,AF9503-AE9503))</f>
        <v>0</v>
      </c>
      <c r="AH9503" s="137">
        <v>0.02</v>
      </c>
    </row>
    <row r="9504" spans="1:34" s="173" customFormat="1" x14ac:dyDescent="0.55000000000000004">
      <c r="A9504" s="122"/>
      <c r="B9504" s="123"/>
      <c r="C9504" s="123"/>
      <c r="D9504" s="135"/>
      <c r="E9504" s="123"/>
      <c r="F9504" s="123"/>
      <c r="G9504" s="123"/>
      <c r="H9504" s="123"/>
      <c r="I9504" s="136"/>
      <c r="J9504" s="123"/>
      <c r="K9504" s="137"/>
      <c r="L9504" s="137"/>
      <c r="M9504" s="137"/>
      <c r="N9504" s="123">
        <v>2</v>
      </c>
      <c r="O9504" s="108" t="s">
        <v>12937</v>
      </c>
      <c r="P9504" s="138">
        <v>3570800405951</v>
      </c>
      <c r="Q9504" s="108" t="s">
        <v>12938</v>
      </c>
      <c r="R9504" s="108" t="s">
        <v>12972</v>
      </c>
      <c r="S9504" s="139" t="s">
        <v>12974</v>
      </c>
      <c r="T9504" s="123" t="s">
        <v>51</v>
      </c>
      <c r="U9504" s="123" t="s">
        <v>45</v>
      </c>
      <c r="V9504" s="123" t="s">
        <v>52</v>
      </c>
      <c r="W9504" s="137">
        <v>108</v>
      </c>
      <c r="X9504" s="136">
        <v>18.89</v>
      </c>
      <c r="Y9504" s="137">
        <v>6750</v>
      </c>
      <c r="Z9504" s="137">
        <f>W9504*Y9504</f>
        <v>729000</v>
      </c>
      <c r="AA9504" s="119">
        <v>7</v>
      </c>
      <c r="AB9504" s="119">
        <v>7</v>
      </c>
      <c r="AC9504" s="137">
        <f>(Z9504*(100-AB9504))/100</f>
        <v>677970</v>
      </c>
      <c r="AD9504" s="137">
        <f>IF(AND(AC9504="",M9503=""),0,IF((AC9504=""),M9503, IF( (M9503=""),AC9504,SUM(AC9503:AC9506)+M9503)))</f>
        <v>3726823.4</v>
      </c>
      <c r="AE9504" s="137">
        <f>IF( (X9504=""),AD9504*1,AD9504*(X9504/100) )</f>
        <v>703996.94026000006</v>
      </c>
      <c r="AF9504" s="137">
        <v>50000000</v>
      </c>
      <c r="AG9504" s="137">
        <f>IF((AF9504-AE9504) &gt; 1,0,IF((AF9504-AE9504)&lt;0,AE9504-AF9504,AF9504-AE9504))</f>
        <v>0</v>
      </c>
      <c r="AH9504" s="137">
        <v>0.02</v>
      </c>
    </row>
    <row r="9505" spans="1:34" s="173" customFormat="1" x14ac:dyDescent="0.55000000000000004">
      <c r="A9505" s="122" t="s">
        <v>12939</v>
      </c>
      <c r="B9505" s="123">
        <v>4429</v>
      </c>
      <c r="C9505" s="123">
        <v>6300</v>
      </c>
      <c r="D9505" s="135" t="s">
        <v>12940</v>
      </c>
      <c r="E9505" s="123" t="s">
        <v>37</v>
      </c>
      <c r="F9505" s="123">
        <v>5571</v>
      </c>
      <c r="G9505" s="123">
        <v>0</v>
      </c>
      <c r="H9505" s="123">
        <v>0</v>
      </c>
      <c r="I9505" s="136">
        <v>39</v>
      </c>
      <c r="J9505" s="123" t="s">
        <v>38</v>
      </c>
      <c r="K9505" s="137">
        <f>((G9505*400)+(H9505*100))+I9505</f>
        <v>39</v>
      </c>
      <c r="L9505" s="137">
        <v>400</v>
      </c>
      <c r="M9505" s="137">
        <f>K9505*L9505</f>
        <v>15600</v>
      </c>
      <c r="N9505" s="123"/>
      <c r="O9505" s="108"/>
      <c r="P9505" s="138"/>
      <c r="Q9505" s="108"/>
      <c r="R9505" s="108"/>
      <c r="S9505" s="139"/>
      <c r="T9505" s="123"/>
      <c r="U9505" s="123"/>
      <c r="V9505" s="123"/>
      <c r="W9505" s="137"/>
      <c r="X9505" s="136"/>
      <c r="Y9505" s="137"/>
      <c r="Z9505" s="137"/>
      <c r="AA9505" s="119"/>
      <c r="AB9505" s="119"/>
      <c r="AC9505" s="137"/>
      <c r="AD9505" s="137">
        <f>IF(AND(AC9505="",M9505=""),0,IF((AC9505=""),M9505,IF((M9505=""),AC9505,AC9505+M9505)))</f>
        <v>15600</v>
      </c>
      <c r="AE9505" s="137">
        <f>IF( (X9505=""),AD9505*1,AD9505*(X9505/100) )</f>
        <v>15600</v>
      </c>
      <c r="AF9505" s="137">
        <v>0</v>
      </c>
      <c r="AG9505" s="137">
        <f>IF((AF9505-AE9505) &gt; 1,0,IF((AF9505-AE9505)&lt;0,AE9505-AF9505,AF9505-AE9505))</f>
        <v>15600</v>
      </c>
      <c r="AH9505" s="137">
        <v>0.01</v>
      </c>
    </row>
    <row r="9506" spans="1:34" s="173" customFormat="1" x14ac:dyDescent="0.55000000000000004">
      <c r="A9506" s="122"/>
      <c r="B9506" s="123"/>
      <c r="C9506" s="123"/>
      <c r="D9506" s="135"/>
      <c r="E9506" s="123"/>
      <c r="F9506" s="123"/>
      <c r="G9506" s="123"/>
      <c r="H9506" s="123"/>
      <c r="I9506" s="136"/>
      <c r="J9506" s="123"/>
      <c r="K9506" s="137"/>
      <c r="L9506" s="137" t="s">
        <v>63</v>
      </c>
      <c r="M9506" s="137">
        <f>SUM(M9503:M9505)</f>
        <v>153200</v>
      </c>
      <c r="N9506" s="123"/>
      <c r="O9506" s="108"/>
      <c r="P9506" s="138"/>
      <c r="Q9506" s="108"/>
      <c r="R9506" s="108"/>
      <c r="S9506" s="139"/>
      <c r="T9506" s="123"/>
      <c r="U9506" s="123"/>
      <c r="V9506" s="123"/>
      <c r="W9506" s="137"/>
      <c r="X9506" s="136"/>
      <c r="Y9506" s="137"/>
      <c r="Z9506" s="137"/>
      <c r="AA9506" s="119"/>
      <c r="AB9506" s="119"/>
      <c r="AC9506" s="137"/>
      <c r="AD9506" s="137"/>
      <c r="AE9506" s="137">
        <f>SUM(AE9503:AE9505)</f>
        <v>3742423.4000000004</v>
      </c>
      <c r="AF9506" s="137"/>
      <c r="AG9506" s="137">
        <f>SUM(AG9503:AG9505)</f>
        <v>15600</v>
      </c>
      <c r="AH9506" s="137"/>
    </row>
    <row r="9507" spans="1:34" s="173" customFormat="1" x14ac:dyDescent="0.55000000000000004">
      <c r="A9507" s="122" t="s">
        <v>12913</v>
      </c>
      <c r="B9507" s="172">
        <v>4581</v>
      </c>
      <c r="C9507" s="172">
        <v>4732</v>
      </c>
      <c r="D9507" s="242" t="s">
        <v>12930</v>
      </c>
      <c r="E9507" s="172" t="s">
        <v>37</v>
      </c>
      <c r="F9507" s="172">
        <v>4235</v>
      </c>
      <c r="G9507" s="172">
        <v>2</v>
      </c>
      <c r="H9507" s="172">
        <v>0</v>
      </c>
      <c r="I9507" s="243">
        <v>10</v>
      </c>
      <c r="J9507" s="197" t="s">
        <v>38</v>
      </c>
      <c r="K9507" s="171">
        <f t="shared" ref="K9507:K9522" si="899">((G9507*400)+(H9507*100))+I9507</f>
        <v>810</v>
      </c>
      <c r="L9507" s="171">
        <v>225</v>
      </c>
      <c r="M9507" s="171">
        <f t="shared" ref="M9507:M9522" si="900">K9507*L9507</f>
        <v>182250</v>
      </c>
      <c r="N9507" s="172"/>
      <c r="O9507" s="122"/>
      <c r="P9507" s="200"/>
      <c r="Q9507" s="122"/>
      <c r="R9507" s="122"/>
      <c r="S9507" s="170"/>
      <c r="T9507" s="172"/>
      <c r="U9507" s="172"/>
      <c r="V9507" s="172"/>
      <c r="W9507" s="244"/>
      <c r="X9507" s="199"/>
      <c r="Y9507" s="244"/>
      <c r="Z9507" s="244"/>
      <c r="AA9507" s="245"/>
      <c r="AB9507" s="245"/>
      <c r="AC9507" s="244"/>
      <c r="AD9507" s="244">
        <f t="shared" ref="AD9507:AD9522" si="901">IF(AND(AC9507="",M9507=""),0,IF((AC9507=""),M9507,IF((M9507=""),AC9507,AC9507+M9507)))</f>
        <v>182250</v>
      </c>
      <c r="AE9507" s="244">
        <f t="shared" ref="AE9507:AE9522" si="902">IF( (X9507=""),AD9507*1,AD9507*(X9507/100) )</f>
        <v>182250</v>
      </c>
      <c r="AF9507" s="244">
        <v>0</v>
      </c>
      <c r="AG9507" s="244">
        <f t="shared" ref="AG9507:AG9522" si="903">IF((AF9507-AE9507) &gt; 1,0,IF((AF9507-AE9507)&lt;0,AE9507-AF9507,AF9507-AE9507))</f>
        <v>182250</v>
      </c>
      <c r="AH9507" s="244">
        <v>0.01</v>
      </c>
    </row>
    <row r="9508" spans="1:34" s="173" customFormat="1" x14ac:dyDescent="0.55000000000000004">
      <c r="A9508" s="122"/>
      <c r="B9508" s="172">
        <v>4582</v>
      </c>
      <c r="C9508" s="172">
        <v>4789</v>
      </c>
      <c r="D9508" s="242" t="s">
        <v>12931</v>
      </c>
      <c r="E9508" s="172" t="s">
        <v>37</v>
      </c>
      <c r="F9508" s="172">
        <v>4295</v>
      </c>
      <c r="G9508" s="172">
        <v>9</v>
      </c>
      <c r="H9508" s="172">
        <v>1</v>
      </c>
      <c r="I9508" s="243">
        <v>37</v>
      </c>
      <c r="J9508" s="197" t="s">
        <v>38</v>
      </c>
      <c r="K9508" s="171">
        <f t="shared" si="899"/>
        <v>3737</v>
      </c>
      <c r="L9508" s="171">
        <v>225</v>
      </c>
      <c r="M9508" s="171">
        <f t="shared" si="900"/>
        <v>840825</v>
      </c>
      <c r="N9508" s="172"/>
      <c r="O9508" s="122"/>
      <c r="P9508" s="200"/>
      <c r="Q9508" s="122"/>
      <c r="R9508" s="122"/>
      <c r="S9508" s="170"/>
      <c r="T9508" s="172"/>
      <c r="U9508" s="172"/>
      <c r="V9508" s="172"/>
      <c r="W9508" s="244"/>
      <c r="X9508" s="199"/>
      <c r="Y9508" s="244"/>
      <c r="Z9508" s="244"/>
      <c r="AA9508" s="245"/>
      <c r="AB9508" s="245"/>
      <c r="AC9508" s="244"/>
      <c r="AD9508" s="244">
        <f t="shared" si="901"/>
        <v>840825</v>
      </c>
      <c r="AE9508" s="244">
        <f t="shared" si="902"/>
        <v>840825</v>
      </c>
      <c r="AF9508" s="244">
        <v>0</v>
      </c>
      <c r="AG9508" s="244">
        <f t="shared" si="903"/>
        <v>840825</v>
      </c>
      <c r="AH9508" s="244">
        <v>0.01</v>
      </c>
    </row>
    <row r="9509" spans="1:34" s="173" customFormat="1" x14ac:dyDescent="0.55000000000000004">
      <c r="A9509" s="122" t="s">
        <v>12913</v>
      </c>
      <c r="B9509" s="172">
        <v>4586</v>
      </c>
      <c r="C9509" s="172">
        <v>10658</v>
      </c>
      <c r="D9509" s="242" t="s">
        <v>8931</v>
      </c>
      <c r="E9509" s="172" t="s">
        <v>34</v>
      </c>
      <c r="F9509" s="172">
        <v>6975</v>
      </c>
      <c r="G9509" s="172">
        <v>2</v>
      </c>
      <c r="H9509" s="172">
        <v>3</v>
      </c>
      <c r="I9509" s="243">
        <v>17</v>
      </c>
      <c r="J9509" s="197" t="s">
        <v>62</v>
      </c>
      <c r="K9509" s="171">
        <f t="shared" si="899"/>
        <v>1117</v>
      </c>
      <c r="L9509" s="171">
        <v>5750</v>
      </c>
      <c r="M9509" s="171">
        <f t="shared" si="900"/>
        <v>6422750</v>
      </c>
      <c r="N9509" s="172"/>
      <c r="O9509" s="122"/>
      <c r="P9509" s="200"/>
      <c r="Q9509" s="122"/>
      <c r="R9509" s="122"/>
      <c r="S9509" s="170"/>
      <c r="T9509" s="172"/>
      <c r="U9509" s="172"/>
      <c r="V9509" s="172"/>
      <c r="W9509" s="244"/>
      <c r="X9509" s="199"/>
      <c r="Y9509" s="244"/>
      <c r="Z9509" s="244"/>
      <c r="AA9509" s="245"/>
      <c r="AB9509" s="245"/>
      <c r="AC9509" s="244"/>
      <c r="AD9509" s="244">
        <f t="shared" si="901"/>
        <v>6422750</v>
      </c>
      <c r="AE9509" s="244">
        <f t="shared" si="902"/>
        <v>6422750</v>
      </c>
      <c r="AF9509" s="244">
        <v>0</v>
      </c>
      <c r="AG9509" s="244">
        <f t="shared" si="903"/>
        <v>6422750</v>
      </c>
      <c r="AH9509" s="244">
        <v>0.3</v>
      </c>
    </row>
    <row r="9510" spans="1:34" s="173" customFormat="1" x14ac:dyDescent="0.55000000000000004">
      <c r="A9510" s="122"/>
      <c r="B9510" s="172">
        <v>4587</v>
      </c>
      <c r="C9510" s="172">
        <v>4740</v>
      </c>
      <c r="D9510" s="242" t="s">
        <v>12941</v>
      </c>
      <c r="E9510" s="172" t="s">
        <v>37</v>
      </c>
      <c r="F9510" s="172">
        <v>7898</v>
      </c>
      <c r="G9510" s="172">
        <v>7</v>
      </c>
      <c r="H9510" s="172">
        <v>2</v>
      </c>
      <c r="I9510" s="243">
        <v>29</v>
      </c>
      <c r="J9510" s="197" t="s">
        <v>38</v>
      </c>
      <c r="K9510" s="171">
        <f t="shared" si="899"/>
        <v>3029</v>
      </c>
      <c r="L9510" s="171">
        <v>225</v>
      </c>
      <c r="M9510" s="171">
        <f t="shared" si="900"/>
        <v>681525</v>
      </c>
      <c r="N9510" s="172"/>
      <c r="O9510" s="122"/>
      <c r="P9510" s="200"/>
      <c r="Q9510" s="122"/>
      <c r="R9510" s="122"/>
      <c r="S9510" s="170"/>
      <c r="T9510" s="172"/>
      <c r="U9510" s="172"/>
      <c r="V9510" s="172"/>
      <c r="W9510" s="244"/>
      <c r="X9510" s="199"/>
      <c r="Y9510" s="244"/>
      <c r="Z9510" s="244"/>
      <c r="AA9510" s="245"/>
      <c r="AB9510" s="245"/>
      <c r="AC9510" s="244"/>
      <c r="AD9510" s="244">
        <f t="shared" si="901"/>
        <v>681525</v>
      </c>
      <c r="AE9510" s="244">
        <f t="shared" si="902"/>
        <v>681525</v>
      </c>
      <c r="AF9510" s="244">
        <v>0</v>
      </c>
      <c r="AG9510" s="244">
        <f t="shared" si="903"/>
        <v>681525</v>
      </c>
      <c r="AH9510" s="244">
        <v>0.01</v>
      </c>
    </row>
    <row r="9511" spans="1:34" s="173" customFormat="1" x14ac:dyDescent="0.55000000000000004">
      <c r="A9511" s="122" t="s">
        <v>12913</v>
      </c>
      <c r="B9511" s="172">
        <v>4577</v>
      </c>
      <c r="C9511" s="172">
        <v>9826</v>
      </c>
      <c r="D9511" s="242"/>
      <c r="E9511" s="172" t="s">
        <v>37</v>
      </c>
      <c r="F9511" s="172"/>
      <c r="G9511" s="172">
        <v>0</v>
      </c>
      <c r="H9511" s="172">
        <v>1</v>
      </c>
      <c r="I9511" s="243">
        <v>67</v>
      </c>
      <c r="J9511" s="197" t="s">
        <v>35</v>
      </c>
      <c r="K9511" s="171">
        <f t="shared" si="899"/>
        <v>167</v>
      </c>
      <c r="L9511" s="171">
        <v>255</v>
      </c>
      <c r="M9511" s="171">
        <f t="shared" si="900"/>
        <v>42585</v>
      </c>
      <c r="N9511" s="172"/>
      <c r="O9511" s="122"/>
      <c r="P9511" s="200"/>
      <c r="Q9511" s="122"/>
      <c r="R9511" s="122"/>
      <c r="S9511" s="170"/>
      <c r="T9511" s="172"/>
      <c r="U9511" s="172"/>
      <c r="V9511" s="172"/>
      <c r="W9511" s="244"/>
      <c r="X9511" s="199"/>
      <c r="Y9511" s="244"/>
      <c r="Z9511" s="244"/>
      <c r="AA9511" s="245"/>
      <c r="AB9511" s="245"/>
      <c r="AC9511" s="244"/>
      <c r="AD9511" s="244">
        <f t="shared" si="901"/>
        <v>42585</v>
      </c>
      <c r="AE9511" s="244">
        <f t="shared" si="902"/>
        <v>42585</v>
      </c>
      <c r="AF9511" s="244">
        <v>0</v>
      </c>
      <c r="AG9511" s="244">
        <f t="shared" si="903"/>
        <v>42585</v>
      </c>
      <c r="AH9511" s="244">
        <v>0.02</v>
      </c>
    </row>
    <row r="9512" spans="1:34" s="173" customFormat="1" x14ac:dyDescent="0.55000000000000004">
      <c r="A9512" s="122" t="s">
        <v>12913</v>
      </c>
      <c r="B9512" s="172">
        <v>4590</v>
      </c>
      <c r="C9512" s="172">
        <v>10622</v>
      </c>
      <c r="D9512" s="242" t="s">
        <v>11569</v>
      </c>
      <c r="E9512" s="172" t="s">
        <v>34</v>
      </c>
      <c r="F9512" s="172">
        <v>15615</v>
      </c>
      <c r="G9512" s="172">
        <v>6</v>
      </c>
      <c r="H9512" s="172">
        <v>3</v>
      </c>
      <c r="I9512" s="243">
        <v>0</v>
      </c>
      <c r="J9512" s="197" t="s">
        <v>38</v>
      </c>
      <c r="K9512" s="171">
        <f t="shared" si="899"/>
        <v>2700</v>
      </c>
      <c r="L9512" s="171">
        <v>225</v>
      </c>
      <c r="M9512" s="171">
        <f t="shared" si="900"/>
        <v>607500</v>
      </c>
      <c r="N9512" s="172"/>
      <c r="O9512" s="122"/>
      <c r="P9512" s="200"/>
      <c r="Q9512" s="122"/>
      <c r="R9512" s="122"/>
      <c r="S9512" s="170"/>
      <c r="T9512" s="172"/>
      <c r="U9512" s="172"/>
      <c r="V9512" s="172"/>
      <c r="W9512" s="244"/>
      <c r="X9512" s="199"/>
      <c r="Y9512" s="244"/>
      <c r="Z9512" s="244"/>
      <c r="AA9512" s="245"/>
      <c r="AB9512" s="245"/>
      <c r="AC9512" s="244"/>
      <c r="AD9512" s="244">
        <f t="shared" si="901"/>
        <v>607500</v>
      </c>
      <c r="AE9512" s="244">
        <f t="shared" si="902"/>
        <v>607500</v>
      </c>
      <c r="AF9512" s="244">
        <v>50000000</v>
      </c>
      <c r="AG9512" s="244">
        <f t="shared" si="903"/>
        <v>0</v>
      </c>
      <c r="AH9512" s="244">
        <v>0.01</v>
      </c>
    </row>
    <row r="9513" spans="1:34" s="173" customFormat="1" x14ac:dyDescent="0.55000000000000004">
      <c r="A9513" s="122" t="s">
        <v>12913</v>
      </c>
      <c r="B9513" s="172">
        <v>4592</v>
      </c>
      <c r="C9513" s="172">
        <v>10623</v>
      </c>
      <c r="D9513" s="242" t="s">
        <v>11570</v>
      </c>
      <c r="E9513" s="172" t="s">
        <v>34</v>
      </c>
      <c r="F9513" s="172">
        <v>16892</v>
      </c>
      <c r="G9513" s="172">
        <v>2</v>
      </c>
      <c r="H9513" s="172">
        <v>0</v>
      </c>
      <c r="I9513" s="243">
        <v>30</v>
      </c>
      <c r="J9513" s="197" t="s">
        <v>38</v>
      </c>
      <c r="K9513" s="171">
        <f t="shared" si="899"/>
        <v>830</v>
      </c>
      <c r="L9513" s="171">
        <v>650</v>
      </c>
      <c r="M9513" s="171">
        <f t="shared" si="900"/>
        <v>539500</v>
      </c>
      <c r="N9513" s="172"/>
      <c r="O9513" s="122"/>
      <c r="P9513" s="200"/>
      <c r="Q9513" s="122"/>
      <c r="R9513" s="122"/>
      <c r="S9513" s="170"/>
      <c r="T9513" s="172"/>
      <c r="U9513" s="172"/>
      <c r="V9513" s="172"/>
      <c r="W9513" s="244"/>
      <c r="X9513" s="199"/>
      <c r="Y9513" s="244"/>
      <c r="Z9513" s="244"/>
      <c r="AA9513" s="245"/>
      <c r="AB9513" s="245"/>
      <c r="AC9513" s="244"/>
      <c r="AD9513" s="244">
        <f t="shared" si="901"/>
        <v>539500</v>
      </c>
      <c r="AE9513" s="244">
        <f t="shared" si="902"/>
        <v>539500</v>
      </c>
      <c r="AF9513" s="244">
        <v>50000000</v>
      </c>
      <c r="AG9513" s="244">
        <f t="shared" si="903"/>
        <v>0</v>
      </c>
      <c r="AH9513" s="244">
        <v>0.01</v>
      </c>
    </row>
    <row r="9514" spans="1:34" s="173" customFormat="1" x14ac:dyDescent="0.55000000000000004">
      <c r="A9514" s="122"/>
      <c r="B9514" s="172">
        <v>4593</v>
      </c>
      <c r="C9514" s="172">
        <v>10649</v>
      </c>
      <c r="D9514" s="242" t="s">
        <v>13528</v>
      </c>
      <c r="E9514" s="172" t="s">
        <v>34</v>
      </c>
      <c r="F9514" s="172">
        <v>17030</v>
      </c>
      <c r="G9514" s="172">
        <v>0</v>
      </c>
      <c r="H9514" s="172">
        <v>2</v>
      </c>
      <c r="I9514" s="243">
        <v>8</v>
      </c>
      <c r="J9514" s="197" t="s">
        <v>38</v>
      </c>
      <c r="K9514" s="171">
        <f t="shared" si="899"/>
        <v>208</v>
      </c>
      <c r="L9514" s="171">
        <v>650</v>
      </c>
      <c r="M9514" s="171">
        <f t="shared" si="900"/>
        <v>135200</v>
      </c>
      <c r="N9514" s="172"/>
      <c r="O9514" s="122"/>
      <c r="P9514" s="200"/>
      <c r="Q9514" s="122"/>
      <c r="R9514" s="122"/>
      <c r="S9514" s="170"/>
      <c r="T9514" s="172"/>
      <c r="U9514" s="172"/>
      <c r="V9514" s="172"/>
      <c r="W9514" s="244"/>
      <c r="X9514" s="199"/>
      <c r="Y9514" s="244"/>
      <c r="Z9514" s="244"/>
      <c r="AA9514" s="245"/>
      <c r="AB9514" s="245"/>
      <c r="AC9514" s="244"/>
      <c r="AD9514" s="244">
        <f t="shared" si="901"/>
        <v>135200</v>
      </c>
      <c r="AE9514" s="244">
        <f t="shared" si="902"/>
        <v>135200</v>
      </c>
      <c r="AF9514" s="244">
        <v>50000000</v>
      </c>
      <c r="AG9514" s="244">
        <f t="shared" si="903"/>
        <v>0</v>
      </c>
      <c r="AH9514" s="244">
        <v>0.01</v>
      </c>
    </row>
    <row r="9515" spans="1:34" s="173" customFormat="1" x14ac:dyDescent="0.55000000000000004">
      <c r="A9515" s="122" t="s">
        <v>12913</v>
      </c>
      <c r="B9515" s="172">
        <v>4604</v>
      </c>
      <c r="C9515" s="172">
        <v>10657</v>
      </c>
      <c r="D9515" s="242" t="s">
        <v>15624</v>
      </c>
      <c r="E9515" s="172" t="s">
        <v>34</v>
      </c>
      <c r="F9515" s="172">
        <v>26795</v>
      </c>
      <c r="G9515" s="172">
        <v>0</v>
      </c>
      <c r="H9515" s="172">
        <v>2</v>
      </c>
      <c r="I9515" s="243">
        <v>0</v>
      </c>
      <c r="J9515" s="197" t="s">
        <v>38</v>
      </c>
      <c r="K9515" s="171">
        <f t="shared" si="899"/>
        <v>200</v>
      </c>
      <c r="L9515" s="171">
        <v>650</v>
      </c>
      <c r="M9515" s="171">
        <f t="shared" si="900"/>
        <v>130000</v>
      </c>
      <c r="N9515" s="172"/>
      <c r="O9515" s="122"/>
      <c r="P9515" s="200"/>
      <c r="Q9515" s="122"/>
      <c r="R9515" s="122"/>
      <c r="S9515" s="170"/>
      <c r="T9515" s="172"/>
      <c r="U9515" s="172"/>
      <c r="V9515" s="172"/>
      <c r="W9515" s="244"/>
      <c r="X9515" s="199"/>
      <c r="Y9515" s="244"/>
      <c r="Z9515" s="244"/>
      <c r="AA9515" s="245"/>
      <c r="AB9515" s="245"/>
      <c r="AC9515" s="244"/>
      <c r="AD9515" s="244">
        <f t="shared" si="901"/>
        <v>130000</v>
      </c>
      <c r="AE9515" s="244">
        <f t="shared" si="902"/>
        <v>130000</v>
      </c>
      <c r="AF9515" s="244">
        <v>50000000</v>
      </c>
      <c r="AG9515" s="244">
        <f t="shared" si="903"/>
        <v>0</v>
      </c>
      <c r="AH9515" s="244">
        <v>0.01</v>
      </c>
    </row>
    <row r="9516" spans="1:34" s="173" customFormat="1" x14ac:dyDescent="0.55000000000000004">
      <c r="A9516" s="122"/>
      <c r="B9516" s="172">
        <v>4605</v>
      </c>
      <c r="C9516" s="172">
        <v>10656</v>
      </c>
      <c r="D9516" s="242" t="s">
        <v>15625</v>
      </c>
      <c r="E9516" s="172" t="s">
        <v>34</v>
      </c>
      <c r="F9516" s="172">
        <v>26796</v>
      </c>
      <c r="G9516" s="172">
        <v>0</v>
      </c>
      <c r="H9516" s="172">
        <v>2</v>
      </c>
      <c r="I9516" s="243">
        <v>0</v>
      </c>
      <c r="J9516" s="197" t="s">
        <v>38</v>
      </c>
      <c r="K9516" s="171">
        <f t="shared" si="899"/>
        <v>200</v>
      </c>
      <c r="L9516" s="171">
        <v>650</v>
      </c>
      <c r="M9516" s="171">
        <f t="shared" si="900"/>
        <v>130000</v>
      </c>
      <c r="N9516" s="172"/>
      <c r="O9516" s="122"/>
      <c r="P9516" s="200"/>
      <c r="Q9516" s="122"/>
      <c r="R9516" s="122"/>
      <c r="S9516" s="170"/>
      <c r="T9516" s="172"/>
      <c r="U9516" s="172"/>
      <c r="V9516" s="172"/>
      <c r="W9516" s="244"/>
      <c r="X9516" s="199"/>
      <c r="Y9516" s="244"/>
      <c r="Z9516" s="244"/>
      <c r="AA9516" s="245"/>
      <c r="AB9516" s="245"/>
      <c r="AC9516" s="244"/>
      <c r="AD9516" s="244">
        <f t="shared" si="901"/>
        <v>130000</v>
      </c>
      <c r="AE9516" s="244">
        <f t="shared" si="902"/>
        <v>130000</v>
      </c>
      <c r="AF9516" s="244">
        <v>50000000</v>
      </c>
      <c r="AG9516" s="244">
        <f t="shared" si="903"/>
        <v>0</v>
      </c>
      <c r="AH9516" s="244">
        <v>0.01</v>
      </c>
    </row>
    <row r="9517" spans="1:34" s="173" customFormat="1" x14ac:dyDescent="0.55000000000000004">
      <c r="A9517" s="122"/>
      <c r="B9517" s="172">
        <v>4606</v>
      </c>
      <c r="C9517" s="172">
        <v>10655</v>
      </c>
      <c r="D9517" s="242" t="s">
        <v>15626</v>
      </c>
      <c r="E9517" s="172" t="s">
        <v>34</v>
      </c>
      <c r="F9517" s="172">
        <v>26797</v>
      </c>
      <c r="G9517" s="172">
        <v>0</v>
      </c>
      <c r="H9517" s="172">
        <v>1</v>
      </c>
      <c r="I9517" s="243">
        <v>0</v>
      </c>
      <c r="J9517" s="197" t="s">
        <v>38</v>
      </c>
      <c r="K9517" s="171">
        <f t="shared" si="899"/>
        <v>100</v>
      </c>
      <c r="L9517" s="171">
        <v>650</v>
      </c>
      <c r="M9517" s="171">
        <f t="shared" si="900"/>
        <v>65000</v>
      </c>
      <c r="N9517" s="172"/>
      <c r="O9517" s="122"/>
      <c r="P9517" s="200"/>
      <c r="Q9517" s="122"/>
      <c r="R9517" s="122"/>
      <c r="S9517" s="170"/>
      <c r="T9517" s="172"/>
      <c r="U9517" s="172"/>
      <c r="V9517" s="172"/>
      <c r="W9517" s="244"/>
      <c r="X9517" s="199"/>
      <c r="Y9517" s="244"/>
      <c r="Z9517" s="244"/>
      <c r="AA9517" s="245"/>
      <c r="AB9517" s="245"/>
      <c r="AC9517" s="244"/>
      <c r="AD9517" s="244">
        <f t="shared" si="901"/>
        <v>65000</v>
      </c>
      <c r="AE9517" s="244">
        <f t="shared" si="902"/>
        <v>65000</v>
      </c>
      <c r="AF9517" s="244">
        <v>50000000</v>
      </c>
      <c r="AG9517" s="244">
        <f t="shared" si="903"/>
        <v>0</v>
      </c>
      <c r="AH9517" s="244">
        <v>0.01</v>
      </c>
    </row>
    <row r="9518" spans="1:34" s="173" customFormat="1" x14ac:dyDescent="0.55000000000000004">
      <c r="A9518" s="122"/>
      <c r="B9518" s="172">
        <v>4607</v>
      </c>
      <c r="C9518" s="172">
        <v>10654</v>
      </c>
      <c r="D9518" s="242" t="s">
        <v>15627</v>
      </c>
      <c r="E9518" s="172" t="s">
        <v>34</v>
      </c>
      <c r="F9518" s="172">
        <v>26798</v>
      </c>
      <c r="G9518" s="172">
        <v>0</v>
      </c>
      <c r="H9518" s="172">
        <v>1</v>
      </c>
      <c r="I9518" s="243">
        <v>0</v>
      </c>
      <c r="J9518" s="197" t="s">
        <v>38</v>
      </c>
      <c r="K9518" s="171">
        <f t="shared" si="899"/>
        <v>100</v>
      </c>
      <c r="L9518" s="171">
        <v>650</v>
      </c>
      <c r="M9518" s="171">
        <f t="shared" si="900"/>
        <v>65000</v>
      </c>
      <c r="N9518" s="172"/>
      <c r="O9518" s="122"/>
      <c r="P9518" s="200"/>
      <c r="Q9518" s="122"/>
      <c r="R9518" s="122"/>
      <c r="S9518" s="170"/>
      <c r="T9518" s="172"/>
      <c r="U9518" s="172"/>
      <c r="V9518" s="172"/>
      <c r="W9518" s="244"/>
      <c r="X9518" s="199"/>
      <c r="Y9518" s="244"/>
      <c r="Z9518" s="244"/>
      <c r="AA9518" s="245"/>
      <c r="AB9518" s="245"/>
      <c r="AC9518" s="244"/>
      <c r="AD9518" s="244">
        <f t="shared" si="901"/>
        <v>65000</v>
      </c>
      <c r="AE9518" s="244">
        <f t="shared" si="902"/>
        <v>65000</v>
      </c>
      <c r="AF9518" s="244">
        <v>50000000</v>
      </c>
      <c r="AG9518" s="244">
        <f t="shared" si="903"/>
        <v>0</v>
      </c>
      <c r="AH9518" s="244">
        <v>0.01</v>
      </c>
    </row>
    <row r="9519" spans="1:34" s="173" customFormat="1" x14ac:dyDescent="0.55000000000000004">
      <c r="A9519" s="122"/>
      <c r="B9519" s="172">
        <v>4608</v>
      </c>
      <c r="C9519" s="172">
        <v>10653</v>
      </c>
      <c r="D9519" s="242" t="s">
        <v>15628</v>
      </c>
      <c r="E9519" s="172" t="s">
        <v>34</v>
      </c>
      <c r="F9519" s="172">
        <v>26799</v>
      </c>
      <c r="G9519" s="172">
        <v>0</v>
      </c>
      <c r="H9519" s="172">
        <v>1</v>
      </c>
      <c r="I9519" s="243">
        <v>0</v>
      </c>
      <c r="J9519" s="197" t="s">
        <v>38</v>
      </c>
      <c r="K9519" s="171">
        <f t="shared" si="899"/>
        <v>100</v>
      </c>
      <c r="L9519" s="171">
        <v>650</v>
      </c>
      <c r="M9519" s="171">
        <f t="shared" si="900"/>
        <v>65000</v>
      </c>
      <c r="N9519" s="172"/>
      <c r="O9519" s="122"/>
      <c r="P9519" s="200"/>
      <c r="Q9519" s="122"/>
      <c r="R9519" s="122"/>
      <c r="S9519" s="170"/>
      <c r="T9519" s="172"/>
      <c r="U9519" s="172"/>
      <c r="V9519" s="172"/>
      <c r="W9519" s="244"/>
      <c r="X9519" s="199"/>
      <c r="Y9519" s="244"/>
      <c r="Z9519" s="244"/>
      <c r="AA9519" s="245"/>
      <c r="AB9519" s="245"/>
      <c r="AC9519" s="244"/>
      <c r="AD9519" s="244">
        <f t="shared" si="901"/>
        <v>65000</v>
      </c>
      <c r="AE9519" s="244">
        <f t="shared" si="902"/>
        <v>65000</v>
      </c>
      <c r="AF9519" s="244">
        <v>50000000</v>
      </c>
      <c r="AG9519" s="244">
        <f t="shared" si="903"/>
        <v>0</v>
      </c>
      <c r="AH9519" s="244">
        <v>0.01</v>
      </c>
    </row>
    <row r="9520" spans="1:34" s="173" customFormat="1" x14ac:dyDescent="0.55000000000000004">
      <c r="A9520" s="122"/>
      <c r="B9520" s="172">
        <v>4609</v>
      </c>
      <c r="C9520" s="172">
        <v>10652</v>
      </c>
      <c r="D9520" s="242" t="s">
        <v>15629</v>
      </c>
      <c r="E9520" s="172" t="s">
        <v>34</v>
      </c>
      <c r="F9520" s="172">
        <v>26800</v>
      </c>
      <c r="G9520" s="172">
        <v>0</v>
      </c>
      <c r="H9520" s="172">
        <v>1</v>
      </c>
      <c r="I9520" s="243">
        <v>0</v>
      </c>
      <c r="J9520" s="197" t="s">
        <v>38</v>
      </c>
      <c r="K9520" s="171">
        <f t="shared" si="899"/>
        <v>100</v>
      </c>
      <c r="L9520" s="171">
        <v>650</v>
      </c>
      <c r="M9520" s="171">
        <f t="shared" si="900"/>
        <v>65000</v>
      </c>
      <c r="N9520" s="172"/>
      <c r="O9520" s="122"/>
      <c r="P9520" s="200"/>
      <c r="Q9520" s="122"/>
      <c r="R9520" s="122"/>
      <c r="S9520" s="170"/>
      <c r="T9520" s="172"/>
      <c r="U9520" s="172"/>
      <c r="V9520" s="172"/>
      <c r="W9520" s="244"/>
      <c r="X9520" s="199"/>
      <c r="Y9520" s="244"/>
      <c r="Z9520" s="244"/>
      <c r="AA9520" s="245"/>
      <c r="AB9520" s="245"/>
      <c r="AC9520" s="244"/>
      <c r="AD9520" s="244">
        <f t="shared" si="901"/>
        <v>65000</v>
      </c>
      <c r="AE9520" s="244">
        <f t="shared" si="902"/>
        <v>65000</v>
      </c>
      <c r="AF9520" s="244">
        <v>50000000</v>
      </c>
      <c r="AG9520" s="244">
        <f t="shared" si="903"/>
        <v>0</v>
      </c>
      <c r="AH9520" s="244">
        <v>0.01</v>
      </c>
    </row>
    <row r="9521" spans="1:34" s="173" customFormat="1" x14ac:dyDescent="0.55000000000000004">
      <c r="A9521" s="122"/>
      <c r="B9521" s="172">
        <v>4610</v>
      </c>
      <c r="C9521" s="172">
        <v>10651</v>
      </c>
      <c r="D9521" s="242" t="s">
        <v>15630</v>
      </c>
      <c r="E9521" s="172" t="s">
        <v>34</v>
      </c>
      <c r="F9521" s="172">
        <v>26801</v>
      </c>
      <c r="G9521" s="172">
        <v>0</v>
      </c>
      <c r="H9521" s="172">
        <v>1</v>
      </c>
      <c r="I9521" s="243">
        <v>0</v>
      </c>
      <c r="J9521" s="197" t="s">
        <v>38</v>
      </c>
      <c r="K9521" s="171">
        <f t="shared" si="899"/>
        <v>100</v>
      </c>
      <c r="L9521" s="171">
        <v>650</v>
      </c>
      <c r="M9521" s="171">
        <f t="shared" si="900"/>
        <v>65000</v>
      </c>
      <c r="N9521" s="172"/>
      <c r="O9521" s="122"/>
      <c r="P9521" s="200"/>
      <c r="Q9521" s="122"/>
      <c r="R9521" s="122"/>
      <c r="S9521" s="170"/>
      <c r="T9521" s="172"/>
      <c r="U9521" s="172"/>
      <c r="V9521" s="172"/>
      <c r="W9521" s="244"/>
      <c r="X9521" s="199"/>
      <c r="Y9521" s="244"/>
      <c r="Z9521" s="244"/>
      <c r="AA9521" s="245"/>
      <c r="AB9521" s="245"/>
      <c r="AC9521" s="244"/>
      <c r="AD9521" s="244">
        <f t="shared" si="901"/>
        <v>65000</v>
      </c>
      <c r="AE9521" s="244">
        <f t="shared" si="902"/>
        <v>65000</v>
      </c>
      <c r="AF9521" s="244">
        <v>50000000</v>
      </c>
      <c r="AG9521" s="244">
        <f t="shared" si="903"/>
        <v>0</v>
      </c>
      <c r="AH9521" s="244">
        <v>0.01</v>
      </c>
    </row>
    <row r="9522" spans="1:34" s="173" customFormat="1" x14ac:dyDescent="0.55000000000000004">
      <c r="A9522" s="122"/>
      <c r="B9522" s="172">
        <v>4611</v>
      </c>
      <c r="C9522" s="172">
        <v>10650</v>
      </c>
      <c r="D9522" s="242" t="s">
        <v>15631</v>
      </c>
      <c r="E9522" s="172" t="s">
        <v>34</v>
      </c>
      <c r="F9522" s="172">
        <v>26802</v>
      </c>
      <c r="G9522" s="172">
        <v>0</v>
      </c>
      <c r="H9522" s="172">
        <v>1</v>
      </c>
      <c r="I9522" s="243">
        <v>0</v>
      </c>
      <c r="J9522" s="197" t="s">
        <v>38</v>
      </c>
      <c r="K9522" s="171">
        <f t="shared" si="899"/>
        <v>100</v>
      </c>
      <c r="L9522" s="171">
        <v>650</v>
      </c>
      <c r="M9522" s="171">
        <f t="shared" si="900"/>
        <v>65000</v>
      </c>
      <c r="N9522" s="172"/>
      <c r="O9522" s="122"/>
      <c r="P9522" s="200"/>
      <c r="Q9522" s="122"/>
      <c r="R9522" s="122"/>
      <c r="S9522" s="170"/>
      <c r="T9522" s="172"/>
      <c r="U9522" s="172"/>
      <c r="V9522" s="172"/>
      <c r="W9522" s="244"/>
      <c r="X9522" s="199"/>
      <c r="Y9522" s="244"/>
      <c r="Z9522" s="244"/>
      <c r="AA9522" s="245"/>
      <c r="AB9522" s="245"/>
      <c r="AC9522" s="244"/>
      <c r="AD9522" s="244">
        <f t="shared" si="901"/>
        <v>65000</v>
      </c>
      <c r="AE9522" s="244">
        <f t="shared" si="902"/>
        <v>65000</v>
      </c>
      <c r="AF9522" s="244">
        <v>50000000</v>
      </c>
      <c r="AG9522" s="244">
        <f t="shared" si="903"/>
        <v>0</v>
      </c>
      <c r="AH9522" s="244">
        <v>0.01</v>
      </c>
    </row>
    <row r="9523" spans="1:34" s="173" customFormat="1" x14ac:dyDescent="0.55000000000000004">
      <c r="A9523" s="122"/>
      <c r="B9523" s="172"/>
      <c r="C9523" s="172"/>
      <c r="D9523" s="242"/>
      <c r="E9523" s="172"/>
      <c r="F9523" s="172"/>
      <c r="G9523" s="172"/>
      <c r="H9523" s="172"/>
      <c r="I9523" s="243"/>
      <c r="J9523" s="197"/>
      <c r="K9523" s="171"/>
      <c r="L9523" s="171" t="s">
        <v>63</v>
      </c>
      <c r="M9523" s="171">
        <f>SUM(M9507:M9522)</f>
        <v>10102135</v>
      </c>
      <c r="N9523" s="172"/>
      <c r="O9523" s="122"/>
      <c r="P9523" s="200"/>
      <c r="Q9523" s="122"/>
      <c r="R9523" s="122"/>
      <c r="S9523" s="170"/>
      <c r="T9523" s="172"/>
      <c r="U9523" s="172"/>
      <c r="V9523" s="172"/>
      <c r="W9523" s="244"/>
      <c r="X9523" s="199"/>
      <c r="Y9523" s="244"/>
      <c r="Z9523" s="244"/>
      <c r="AA9523" s="245"/>
      <c r="AB9523" s="245"/>
      <c r="AC9523" s="244"/>
      <c r="AD9523" s="171">
        <f>SUM(AD9507:AD9522)</f>
        <v>10102135</v>
      </c>
      <c r="AE9523" s="171">
        <f>SUM(AE9507:AE9522)</f>
        <v>10102135</v>
      </c>
      <c r="AF9523" s="244"/>
      <c r="AG9523" s="171">
        <f>SUM(AG9507:AG9522)</f>
        <v>8169935</v>
      </c>
      <c r="AH9523" s="244"/>
    </row>
    <row r="9524" spans="1:34" s="173" customFormat="1" x14ac:dyDescent="0.55000000000000004">
      <c r="A9524" s="122" t="s">
        <v>1540</v>
      </c>
      <c r="B9524" s="197">
        <v>4423</v>
      </c>
      <c r="C9524" s="197">
        <v>5352</v>
      </c>
      <c r="D9524" s="198" t="s">
        <v>12923</v>
      </c>
      <c r="E9524" s="197" t="s">
        <v>34</v>
      </c>
      <c r="F9524" s="197">
        <v>1836</v>
      </c>
      <c r="G9524" s="197">
        <v>0</v>
      </c>
      <c r="H9524" s="197">
        <v>2</v>
      </c>
      <c r="I9524" s="199">
        <v>12</v>
      </c>
      <c r="J9524" s="123" t="s">
        <v>35</v>
      </c>
      <c r="K9524" s="171">
        <f>((G9524*400)+(H9524*100))+I9524</f>
        <v>212</v>
      </c>
      <c r="L9524" s="171">
        <v>2425</v>
      </c>
      <c r="M9524" s="171">
        <f>K9524*L9524</f>
        <v>514100</v>
      </c>
      <c r="N9524" s="197">
        <v>1</v>
      </c>
      <c r="O9524" s="122" t="s">
        <v>12921</v>
      </c>
      <c r="P9524" s="200">
        <v>3570800003365</v>
      </c>
      <c r="Q9524" s="122" t="s">
        <v>12922</v>
      </c>
      <c r="R9524" s="122" t="s">
        <v>1542</v>
      </c>
      <c r="S9524" s="170" t="s">
        <v>12924</v>
      </c>
      <c r="T9524" s="197" t="s">
        <v>51</v>
      </c>
      <c r="U9524" s="197" t="s">
        <v>227</v>
      </c>
      <c r="V9524" s="197" t="s">
        <v>52</v>
      </c>
      <c r="W9524" s="171">
        <v>175.89</v>
      </c>
      <c r="X9524" s="199">
        <v>67.91</v>
      </c>
      <c r="Y9524" s="171">
        <v>6750</v>
      </c>
      <c r="Z9524" s="171">
        <f>W9524*Y9524</f>
        <v>1187257.5</v>
      </c>
      <c r="AA9524" s="201">
        <v>24</v>
      </c>
      <c r="AB9524" s="201">
        <v>85</v>
      </c>
      <c r="AC9524" s="171">
        <f>(Z9524*(100-AB9524))/100</f>
        <v>178088.625</v>
      </c>
      <c r="AD9524" s="171">
        <f>IF(AND(AC9524="",M9524=""),0,IF((AC9524=""),M9524, IF( (M9524=""),AC9524,SUM(AC9524:AC9532)+M9524)))</f>
        <v>1710102.125</v>
      </c>
      <c r="AE9524" s="171">
        <f t="shared" ref="AE9524:AE9529" si="904">IF( (X9524=""),AD9524*1,AD9524*(X9524/100) )</f>
        <v>1161330.3530875</v>
      </c>
      <c r="AF9524" s="171">
        <v>50000000</v>
      </c>
      <c r="AG9524" s="171">
        <f t="shared" ref="AG9524:AG9529" si="905">IF((AF9524-AE9524) &gt; 1,0,IF((AF9524-AE9524)&lt;0,AE9524-AF9524,AF9524-AE9524))</f>
        <v>0</v>
      </c>
      <c r="AH9524" s="137">
        <v>0.02</v>
      </c>
    </row>
    <row r="9525" spans="1:34" s="173" customFormat="1" x14ac:dyDescent="0.55000000000000004">
      <c r="A9525" s="122"/>
      <c r="B9525" s="197"/>
      <c r="C9525" s="197"/>
      <c r="D9525" s="198"/>
      <c r="E9525" s="197"/>
      <c r="F9525" s="197"/>
      <c r="G9525" s="197"/>
      <c r="H9525" s="197"/>
      <c r="I9525" s="199"/>
      <c r="J9525" s="123"/>
      <c r="K9525" s="171"/>
      <c r="L9525" s="171"/>
      <c r="M9525" s="171"/>
      <c r="N9525" s="197">
        <v>2</v>
      </c>
      <c r="O9525" s="122" t="s">
        <v>12921</v>
      </c>
      <c r="P9525" s="200">
        <v>3570800003365</v>
      </c>
      <c r="Q9525" s="122" t="s">
        <v>12922</v>
      </c>
      <c r="R9525" s="122" t="s">
        <v>1542</v>
      </c>
      <c r="S9525" s="170" t="s">
        <v>12925</v>
      </c>
      <c r="T9525" s="197" t="s">
        <v>51</v>
      </c>
      <c r="U9525" s="197" t="s">
        <v>45</v>
      </c>
      <c r="V9525" s="197" t="s">
        <v>75</v>
      </c>
      <c r="W9525" s="171">
        <v>38.64</v>
      </c>
      <c r="X9525" s="199">
        <v>14.92</v>
      </c>
      <c r="Y9525" s="171">
        <v>6750</v>
      </c>
      <c r="Z9525" s="171">
        <f>W9525*Y9525</f>
        <v>260820</v>
      </c>
      <c r="AA9525" s="201">
        <v>24</v>
      </c>
      <c r="AB9525" s="201">
        <v>38</v>
      </c>
      <c r="AC9525" s="171">
        <f>(Z9525*(100-AB9525))/100</f>
        <v>161708.4</v>
      </c>
      <c r="AD9525" s="171">
        <f>IF(AND(AC9525="",M9524=""),0,IF((AC9525=""),M9524, IF( (M9524=""),AC9525,SUM(AC9524:AC9532)+M9524)))</f>
        <v>1710102.125</v>
      </c>
      <c r="AE9525" s="171">
        <f t="shared" si="904"/>
        <v>255147.23705</v>
      </c>
      <c r="AF9525" s="171">
        <v>0</v>
      </c>
      <c r="AG9525" s="171">
        <f t="shared" si="905"/>
        <v>255147.23705</v>
      </c>
      <c r="AH9525" s="137">
        <v>0.3</v>
      </c>
    </row>
    <row r="9526" spans="1:34" s="173" customFormat="1" x14ac:dyDescent="0.55000000000000004">
      <c r="A9526" s="122"/>
      <c r="B9526" s="197"/>
      <c r="C9526" s="197"/>
      <c r="D9526" s="198"/>
      <c r="E9526" s="197"/>
      <c r="F9526" s="197"/>
      <c r="G9526" s="197"/>
      <c r="H9526" s="197"/>
      <c r="I9526" s="199"/>
      <c r="J9526" s="123"/>
      <c r="K9526" s="171"/>
      <c r="L9526" s="171"/>
      <c r="M9526" s="171"/>
      <c r="N9526" s="197">
        <v>3</v>
      </c>
      <c r="O9526" s="122" t="s">
        <v>12921</v>
      </c>
      <c r="P9526" s="200">
        <v>3570800003365</v>
      </c>
      <c r="Q9526" s="122" t="s">
        <v>12922</v>
      </c>
      <c r="R9526" s="122" t="s">
        <v>1542</v>
      </c>
      <c r="S9526" s="170" t="s">
        <v>12926</v>
      </c>
      <c r="T9526" s="197" t="s">
        <v>51</v>
      </c>
      <c r="U9526" s="197" t="s">
        <v>45</v>
      </c>
      <c r="V9526" s="197" t="s">
        <v>52</v>
      </c>
      <c r="W9526" s="171">
        <v>40.5</v>
      </c>
      <c r="X9526" s="199">
        <v>15.64</v>
      </c>
      <c r="Y9526" s="171">
        <v>6750</v>
      </c>
      <c r="Z9526" s="171">
        <f>W9526*Y9526</f>
        <v>273375</v>
      </c>
      <c r="AA9526" s="201">
        <v>24</v>
      </c>
      <c r="AB9526" s="201">
        <v>38</v>
      </c>
      <c r="AC9526" s="171">
        <f>(Z9526*(100-AB9526))/100</f>
        <v>169492.5</v>
      </c>
      <c r="AD9526" s="171">
        <f>IF(AND(AC9526="",M9524=""),0,IF((AC9526=""),M9524, IF( (M9524=""),AC9526,SUM(AC9524:AC9532)+M9524)))</f>
        <v>1710102.125</v>
      </c>
      <c r="AE9526" s="171">
        <f t="shared" si="904"/>
        <v>267459.97235</v>
      </c>
      <c r="AF9526" s="171">
        <v>50000000</v>
      </c>
      <c r="AG9526" s="171">
        <f t="shared" si="905"/>
        <v>0</v>
      </c>
      <c r="AH9526" s="137">
        <v>0.02</v>
      </c>
    </row>
    <row r="9527" spans="1:34" s="173" customFormat="1" x14ac:dyDescent="0.55000000000000004">
      <c r="A9527" s="122"/>
      <c r="B9527" s="197"/>
      <c r="C9527" s="197"/>
      <c r="D9527" s="198"/>
      <c r="E9527" s="197"/>
      <c r="F9527" s="197"/>
      <c r="G9527" s="197"/>
      <c r="H9527" s="197"/>
      <c r="I9527" s="199"/>
      <c r="J9527" s="123"/>
      <c r="K9527" s="171"/>
      <c r="L9527" s="171"/>
      <c r="M9527" s="171"/>
      <c r="N9527" s="197">
        <v>4</v>
      </c>
      <c r="O9527" s="122" t="s">
        <v>12921</v>
      </c>
      <c r="P9527" s="200">
        <v>3570800003365</v>
      </c>
      <c r="Q9527" s="122" t="s">
        <v>12922</v>
      </c>
      <c r="R9527" s="122" t="s">
        <v>1542</v>
      </c>
      <c r="S9527" s="170" t="s">
        <v>12927</v>
      </c>
      <c r="T9527" s="197" t="s">
        <v>51</v>
      </c>
      <c r="U9527" s="197" t="s">
        <v>45</v>
      </c>
      <c r="V9527" s="197" t="s">
        <v>52</v>
      </c>
      <c r="W9527" s="171">
        <v>3.96</v>
      </c>
      <c r="X9527" s="199">
        <v>1.53</v>
      </c>
      <c r="Y9527" s="171">
        <v>6750</v>
      </c>
      <c r="Z9527" s="171">
        <f>W9527*Y9527</f>
        <v>26730</v>
      </c>
      <c r="AA9527" s="201">
        <v>24</v>
      </c>
      <c r="AB9527" s="201">
        <v>38</v>
      </c>
      <c r="AC9527" s="171">
        <f>(Z9527*(100-AB9527))/100</f>
        <v>16572.599999999999</v>
      </c>
      <c r="AD9527" s="171">
        <f>IF(AND(AC9527="",M9524=""),0,IF((AC9527=""),M9524, IF( (M9524=""),AC9527,SUM(AC9524:AC9532)+M9524)))</f>
        <v>1710102.125</v>
      </c>
      <c r="AE9527" s="171">
        <f t="shared" si="904"/>
        <v>26164.562512500001</v>
      </c>
      <c r="AF9527" s="171">
        <v>50000000</v>
      </c>
      <c r="AG9527" s="171">
        <f t="shared" si="905"/>
        <v>0</v>
      </c>
      <c r="AH9527" s="137">
        <v>0.02</v>
      </c>
    </row>
    <row r="9528" spans="1:34" s="173" customFormat="1" x14ac:dyDescent="0.55000000000000004">
      <c r="A9528" s="122" t="s">
        <v>1540</v>
      </c>
      <c r="B9528" s="197">
        <v>4428</v>
      </c>
      <c r="C9528" s="197">
        <v>5996</v>
      </c>
      <c r="D9528" s="198" t="s">
        <v>12936</v>
      </c>
      <c r="E9528" s="197" t="s">
        <v>37</v>
      </c>
      <c r="F9528" s="197">
        <v>5268</v>
      </c>
      <c r="G9528" s="197">
        <v>5</v>
      </c>
      <c r="H9528" s="197">
        <v>2</v>
      </c>
      <c r="I9528" s="199">
        <v>9</v>
      </c>
      <c r="J9528" s="123" t="s">
        <v>38</v>
      </c>
      <c r="K9528" s="171">
        <f>((G9528*400)+(H9528*100))+I9528</f>
        <v>2209</v>
      </c>
      <c r="L9528" s="171">
        <v>400</v>
      </c>
      <c r="M9528" s="171">
        <f>K9528*L9528</f>
        <v>883600</v>
      </c>
      <c r="N9528" s="197"/>
      <c r="O9528" s="122"/>
      <c r="P9528" s="200"/>
      <c r="Q9528" s="122"/>
      <c r="R9528" s="122"/>
      <c r="S9528" s="170"/>
      <c r="T9528" s="197"/>
      <c r="U9528" s="197"/>
      <c r="V9528" s="197"/>
      <c r="W9528" s="171"/>
      <c r="X9528" s="199"/>
      <c r="Y9528" s="171"/>
      <c r="Z9528" s="171"/>
      <c r="AA9528" s="201"/>
      <c r="AB9528" s="201"/>
      <c r="AC9528" s="171"/>
      <c r="AD9528" s="171">
        <f>IF(AND(AC9528="",M9528=""),0,IF((AC9528=""),M9528,IF((M9528=""),AC9528,AC9528+M9528)))</f>
        <v>883600</v>
      </c>
      <c r="AE9528" s="171">
        <f t="shared" si="904"/>
        <v>883600</v>
      </c>
      <c r="AF9528" s="171">
        <v>0</v>
      </c>
      <c r="AG9528" s="171">
        <f t="shared" si="905"/>
        <v>883600</v>
      </c>
      <c r="AH9528" s="137">
        <v>0.01</v>
      </c>
    </row>
    <row r="9529" spans="1:34" s="173" customFormat="1" x14ac:dyDescent="0.55000000000000004">
      <c r="A9529" s="122" t="s">
        <v>1540</v>
      </c>
      <c r="B9529" s="197">
        <v>4435</v>
      </c>
      <c r="C9529" s="197">
        <v>9747</v>
      </c>
      <c r="D9529" s="198" t="s">
        <v>12961</v>
      </c>
      <c r="E9529" s="197" t="s">
        <v>34</v>
      </c>
      <c r="F9529" s="197">
        <v>22130</v>
      </c>
      <c r="G9529" s="197">
        <v>0</v>
      </c>
      <c r="H9529" s="197">
        <v>2</v>
      </c>
      <c r="I9529" s="199">
        <v>50</v>
      </c>
      <c r="J9529" s="123" t="s">
        <v>38</v>
      </c>
      <c r="K9529" s="171">
        <f>((G9529*400)+(H9529*100))+I9529</f>
        <v>250</v>
      </c>
      <c r="L9529" s="171">
        <v>450</v>
      </c>
      <c r="M9529" s="171">
        <f>K9529*L9529</f>
        <v>112500</v>
      </c>
      <c r="N9529" s="197"/>
      <c r="O9529" s="122"/>
      <c r="P9529" s="200"/>
      <c r="Q9529" s="122"/>
      <c r="R9529" s="122"/>
      <c r="S9529" s="170"/>
      <c r="T9529" s="197"/>
      <c r="U9529" s="197"/>
      <c r="V9529" s="197"/>
      <c r="W9529" s="171"/>
      <c r="X9529" s="199"/>
      <c r="Y9529" s="171"/>
      <c r="Z9529" s="171"/>
      <c r="AA9529" s="201"/>
      <c r="AB9529" s="201"/>
      <c r="AC9529" s="171"/>
      <c r="AD9529" s="171">
        <f>IF(AND(AC9529="",M9529=""),0,IF((AC9529=""),M9529,IF((M9529=""),AC9529,AC9529+M9529)))</f>
        <v>112500</v>
      </c>
      <c r="AE9529" s="171">
        <f t="shared" si="904"/>
        <v>112500</v>
      </c>
      <c r="AF9529" s="171">
        <v>50000000</v>
      </c>
      <c r="AG9529" s="171">
        <f t="shared" si="905"/>
        <v>0</v>
      </c>
      <c r="AH9529" s="137">
        <v>0.01</v>
      </c>
    </row>
    <row r="9530" spans="1:34" s="173" customFormat="1" x14ac:dyDescent="0.55000000000000004">
      <c r="A9530" s="122"/>
      <c r="B9530" s="197"/>
      <c r="C9530" s="197"/>
      <c r="D9530" s="198"/>
      <c r="E9530" s="197"/>
      <c r="F9530" s="197"/>
      <c r="G9530" s="197"/>
      <c r="H9530" s="197"/>
      <c r="I9530" s="199"/>
      <c r="J9530" s="123"/>
      <c r="K9530" s="171"/>
      <c r="L9530" s="171" t="s">
        <v>63</v>
      </c>
      <c r="M9530" s="171">
        <f>SUM(M9524:M9529)</f>
        <v>1510200</v>
      </c>
      <c r="N9530" s="197"/>
      <c r="O9530" s="122"/>
      <c r="P9530" s="200"/>
      <c r="Q9530" s="122"/>
      <c r="R9530" s="122"/>
      <c r="S9530" s="170"/>
      <c r="T9530" s="197"/>
      <c r="U9530" s="197"/>
      <c r="V9530" s="197"/>
      <c r="W9530" s="171"/>
      <c r="X9530" s="199"/>
      <c r="Y9530" s="171"/>
      <c r="Z9530" s="171"/>
      <c r="AA9530" s="201"/>
      <c r="AB9530" s="201"/>
      <c r="AC9530" s="171"/>
      <c r="AD9530" s="171"/>
      <c r="AE9530" s="171">
        <f>SUM(AE9524:AE9529)</f>
        <v>2706202.125</v>
      </c>
      <c r="AF9530" s="171"/>
      <c r="AG9530" s="171">
        <f>SUM(AG9524:AG9529)</f>
        <v>1138747.2370500001</v>
      </c>
      <c r="AH9530" s="137"/>
    </row>
    <row r="9531" spans="1:34" s="173" customFormat="1" x14ac:dyDescent="0.55000000000000004">
      <c r="A9531" s="122" t="s">
        <v>905</v>
      </c>
      <c r="B9531" s="123">
        <v>4444</v>
      </c>
      <c r="C9531" s="123">
        <v>6684</v>
      </c>
      <c r="D9531" s="135" t="s">
        <v>12988</v>
      </c>
      <c r="E9531" s="123" t="s">
        <v>34</v>
      </c>
      <c r="F9531" s="123">
        <v>23157</v>
      </c>
      <c r="G9531" s="123">
        <v>0</v>
      </c>
      <c r="H9531" s="123">
        <v>2</v>
      </c>
      <c r="I9531" s="136">
        <v>67</v>
      </c>
      <c r="J9531" s="123" t="s">
        <v>35</v>
      </c>
      <c r="K9531" s="137">
        <f>((G9531*400)+(H9531*100))+I9531</f>
        <v>267</v>
      </c>
      <c r="L9531" s="137">
        <v>650</v>
      </c>
      <c r="M9531" s="137">
        <f>K9531*L9531</f>
        <v>173550</v>
      </c>
      <c r="N9531" s="123">
        <v>1</v>
      </c>
      <c r="O9531" s="108" t="s">
        <v>12986</v>
      </c>
      <c r="P9531" s="138">
        <v>3570800407571</v>
      </c>
      <c r="Q9531" s="108" t="s">
        <v>12987</v>
      </c>
      <c r="R9531" s="108" t="s">
        <v>7878</v>
      </c>
      <c r="S9531" s="139" t="s">
        <v>12989</v>
      </c>
      <c r="T9531" s="123" t="s">
        <v>51</v>
      </c>
      <c r="U9531" s="123" t="s">
        <v>45</v>
      </c>
      <c r="V9531" s="123" t="s">
        <v>52</v>
      </c>
      <c r="W9531" s="137">
        <v>146</v>
      </c>
      <c r="X9531" s="136">
        <v>100</v>
      </c>
      <c r="Y9531" s="137">
        <v>6750</v>
      </c>
      <c r="Z9531" s="137">
        <f>W9531*Y9531</f>
        <v>985500</v>
      </c>
      <c r="AA9531" s="119">
        <v>21</v>
      </c>
      <c r="AB9531" s="119">
        <v>32</v>
      </c>
      <c r="AC9531" s="137">
        <f>(Z9531*(100-AB9531))/100</f>
        <v>670140</v>
      </c>
      <c r="AD9531" s="137">
        <f>IF(AND(AC9531="",M9531=""),0,IF((AC9531=""),M9531, IF( (M9531=""),AC9531,SUM(AC9531:AC9533)+M9531)))</f>
        <v>843690</v>
      </c>
      <c r="AE9531" s="137">
        <f>IF( (X9531=""),AD9531*1,AD9531*(X9531/100) )</f>
        <v>843690</v>
      </c>
      <c r="AF9531" s="137">
        <v>50000000</v>
      </c>
      <c r="AG9531" s="137">
        <f>IF((AF9531-AE9531) &gt; 1,0,IF((AF9531-AE9531)&lt;0,AE9531-AF9531,AF9531-AE9531))</f>
        <v>0</v>
      </c>
      <c r="AH9531" s="137">
        <v>0.02</v>
      </c>
    </row>
    <row r="9532" spans="1:34" s="173" customFormat="1" x14ac:dyDescent="0.55000000000000004">
      <c r="A9532" s="122"/>
      <c r="B9532" s="123"/>
      <c r="C9532" s="123"/>
      <c r="D9532" s="135"/>
      <c r="E9532" s="123"/>
      <c r="F9532" s="123"/>
      <c r="G9532" s="123"/>
      <c r="H9532" s="123"/>
      <c r="I9532" s="136"/>
      <c r="J9532" s="123"/>
      <c r="K9532" s="137"/>
      <c r="L9532" s="137" t="s">
        <v>63</v>
      </c>
      <c r="M9532" s="137">
        <f>SUM(M9531:M9531)</f>
        <v>173550</v>
      </c>
      <c r="N9532" s="123"/>
      <c r="O9532" s="108"/>
      <c r="P9532" s="138"/>
      <c r="Q9532" s="108"/>
      <c r="R9532" s="108"/>
      <c r="S9532" s="139"/>
      <c r="T9532" s="123"/>
      <c r="U9532" s="123"/>
      <c r="V9532" s="123"/>
      <c r="W9532" s="137"/>
      <c r="X9532" s="136"/>
      <c r="Y9532" s="137"/>
      <c r="Z9532" s="137"/>
      <c r="AA9532" s="119"/>
      <c r="AB9532" s="119"/>
      <c r="AC9532" s="137"/>
      <c r="AD9532" s="137"/>
      <c r="AE9532" s="137">
        <f>SUM(AE9531:AE9531)</f>
        <v>843690</v>
      </c>
      <c r="AF9532" s="137"/>
      <c r="AG9532" s="137">
        <f>SUM(AG9531:AG9531)</f>
        <v>0</v>
      </c>
      <c r="AH9532" s="137"/>
    </row>
    <row r="9533" spans="1:34" s="173" customFormat="1" x14ac:dyDescent="0.55000000000000004">
      <c r="A9533" s="122" t="s">
        <v>12990</v>
      </c>
      <c r="B9533" s="123">
        <v>4445</v>
      </c>
      <c r="C9533" s="123">
        <v>9823</v>
      </c>
      <c r="D9533" s="135"/>
      <c r="E9533" s="123" t="s">
        <v>37</v>
      </c>
      <c r="F9533" s="123"/>
      <c r="G9533" s="123">
        <v>11</v>
      </c>
      <c r="H9533" s="123">
        <v>0</v>
      </c>
      <c r="I9533" s="136">
        <v>48</v>
      </c>
      <c r="J9533" s="123" t="s">
        <v>38</v>
      </c>
      <c r="K9533" s="137">
        <f>((G9533*400)+(H9533*100))+I9533</f>
        <v>4448</v>
      </c>
      <c r="L9533" s="137">
        <v>255</v>
      </c>
      <c r="M9533" s="137">
        <f>K9533*L9533</f>
        <v>1134240</v>
      </c>
      <c r="N9533" s="123"/>
      <c r="O9533" s="108"/>
      <c r="P9533" s="138"/>
      <c r="Q9533" s="108"/>
      <c r="R9533" s="108"/>
      <c r="S9533" s="139"/>
      <c r="T9533" s="123"/>
      <c r="U9533" s="123"/>
      <c r="V9533" s="123"/>
      <c r="W9533" s="137"/>
      <c r="X9533" s="136"/>
      <c r="Y9533" s="137"/>
      <c r="Z9533" s="137"/>
      <c r="AA9533" s="119"/>
      <c r="AB9533" s="119"/>
      <c r="AC9533" s="137"/>
      <c r="AD9533" s="137">
        <f>IF(AND(AC9533="",M9533=""),0,IF((AC9533=""),M9533,IF((M9533=""),AC9533,AC9533+M9533)))</f>
        <v>1134240</v>
      </c>
      <c r="AE9533" s="137">
        <f>IF( (X9533=""),AD9533*1,AD9533*(X9533/100) )</f>
        <v>1134240</v>
      </c>
      <c r="AF9533" s="137">
        <v>0</v>
      </c>
      <c r="AG9533" s="137">
        <f>IF((AF9533-AE9533) &gt; 1,0,IF((AF9533-AE9533)&lt;0,AE9533-AF9533,AF9533-AE9533))</f>
        <v>1134240</v>
      </c>
      <c r="AH9533" s="137">
        <v>0.01</v>
      </c>
    </row>
    <row r="9534" spans="1:34" s="173" customFormat="1" x14ac:dyDescent="0.55000000000000004">
      <c r="A9534" s="122" t="s">
        <v>12990</v>
      </c>
      <c r="B9534" s="123">
        <v>4450</v>
      </c>
      <c r="C9534" s="123">
        <v>6247</v>
      </c>
      <c r="D9534" s="135" t="s">
        <v>13000</v>
      </c>
      <c r="E9534" s="123" t="s">
        <v>37</v>
      </c>
      <c r="F9534" s="123">
        <v>5434</v>
      </c>
      <c r="G9534" s="123">
        <v>7</v>
      </c>
      <c r="H9534" s="123">
        <v>1</v>
      </c>
      <c r="I9534" s="136">
        <v>90</v>
      </c>
      <c r="J9534" s="123" t="s">
        <v>38</v>
      </c>
      <c r="K9534" s="137">
        <f>((G9534*400)+(H9534*100))+I9534</f>
        <v>2990</v>
      </c>
      <c r="L9534" s="137">
        <v>400</v>
      </c>
      <c r="M9534" s="137">
        <f>K9534*L9534</f>
        <v>1196000</v>
      </c>
      <c r="N9534" s="123"/>
      <c r="O9534" s="108"/>
      <c r="P9534" s="138"/>
      <c r="Q9534" s="108"/>
      <c r="R9534" s="108"/>
      <c r="S9534" s="139"/>
      <c r="T9534" s="123"/>
      <c r="U9534" s="123"/>
      <c r="V9534" s="123"/>
      <c r="W9534" s="137"/>
      <c r="X9534" s="136"/>
      <c r="Y9534" s="137"/>
      <c r="Z9534" s="137"/>
      <c r="AA9534" s="119"/>
      <c r="AB9534" s="119"/>
      <c r="AC9534" s="137"/>
      <c r="AD9534" s="137">
        <f>IF(AND(AC9534="",M9534=""),0,IF((AC9534=""),M9534,IF((M9534=""),AC9534,AC9534+M9534)))</f>
        <v>1196000</v>
      </c>
      <c r="AE9534" s="137">
        <f>IF( (X9534=""),AD9534*1,AD9534*(X9534/100) )</f>
        <v>1196000</v>
      </c>
      <c r="AF9534" s="137">
        <v>0</v>
      </c>
      <c r="AG9534" s="137">
        <f>IF((AF9534-AE9534) &gt; 1,0,IF((AF9534-AE9534)&lt;0,AE9534-AF9534,AF9534-AE9534))</f>
        <v>1196000</v>
      </c>
      <c r="AH9534" s="137">
        <v>0.01</v>
      </c>
    </row>
    <row r="9535" spans="1:34" s="173" customFormat="1" x14ac:dyDescent="0.55000000000000004">
      <c r="A9535" s="122" t="s">
        <v>12990</v>
      </c>
      <c r="B9535" s="123">
        <v>4454</v>
      </c>
      <c r="C9535" s="123">
        <v>6497</v>
      </c>
      <c r="D9535" s="135" t="s">
        <v>13013</v>
      </c>
      <c r="E9535" s="123" t="s">
        <v>34</v>
      </c>
      <c r="F9535" s="123">
        <v>15595</v>
      </c>
      <c r="G9535" s="123">
        <v>7</v>
      </c>
      <c r="H9535" s="123">
        <v>0</v>
      </c>
      <c r="I9535" s="136">
        <v>91</v>
      </c>
      <c r="J9535" s="123" t="s">
        <v>38</v>
      </c>
      <c r="K9535" s="137">
        <f>((G9535*400)+(H9535*100))+I9535</f>
        <v>2891</v>
      </c>
      <c r="L9535" s="137">
        <v>225</v>
      </c>
      <c r="M9535" s="137">
        <f>K9535*L9535</f>
        <v>650475</v>
      </c>
      <c r="N9535" s="123"/>
      <c r="O9535" s="108"/>
      <c r="P9535" s="138"/>
      <c r="Q9535" s="108"/>
      <c r="R9535" s="108"/>
      <c r="S9535" s="139"/>
      <c r="T9535" s="123"/>
      <c r="U9535" s="123"/>
      <c r="V9535" s="123"/>
      <c r="W9535" s="137"/>
      <c r="X9535" s="136"/>
      <c r="Y9535" s="137"/>
      <c r="Z9535" s="137"/>
      <c r="AA9535" s="119"/>
      <c r="AB9535" s="119"/>
      <c r="AC9535" s="137"/>
      <c r="AD9535" s="137">
        <f>IF(AND(AC9535="",M9535=""),0,IF((AC9535=""),M9535,IF((M9535=""),AC9535,AC9535+M9535)))</f>
        <v>650475</v>
      </c>
      <c r="AE9535" s="137">
        <f>IF( (X9535=""),AD9535*1,AD9535*(X9535/100) )</f>
        <v>650475</v>
      </c>
      <c r="AF9535" s="137">
        <v>50000000</v>
      </c>
      <c r="AG9535" s="137">
        <f>IF((AF9535-AE9535) &gt; 1,0,IF((AF9535-AE9535)&lt;0,AE9535-AF9535,AF9535-AE9535))</f>
        <v>0</v>
      </c>
      <c r="AH9535" s="137">
        <v>0.01</v>
      </c>
    </row>
    <row r="9536" spans="1:34" s="173" customFormat="1" x14ac:dyDescent="0.55000000000000004">
      <c r="A9536" s="122" t="s">
        <v>12990</v>
      </c>
      <c r="B9536" s="123">
        <v>4459</v>
      </c>
      <c r="C9536" s="123">
        <v>6875</v>
      </c>
      <c r="D9536" s="135" t="s">
        <v>13030</v>
      </c>
      <c r="E9536" s="123" t="s">
        <v>34</v>
      </c>
      <c r="F9536" s="123">
        <v>23570</v>
      </c>
      <c r="G9536" s="123">
        <v>1</v>
      </c>
      <c r="H9536" s="123">
        <v>2</v>
      </c>
      <c r="I9536" s="136">
        <v>35</v>
      </c>
      <c r="J9536" s="123" t="s">
        <v>38</v>
      </c>
      <c r="K9536" s="137">
        <f>((G9536*400)+(H9536*100))+I9536</f>
        <v>635</v>
      </c>
      <c r="L9536" s="137">
        <v>1200</v>
      </c>
      <c r="M9536" s="137">
        <f>K9536*L9536</f>
        <v>762000</v>
      </c>
      <c r="N9536" s="123"/>
      <c r="O9536" s="108"/>
      <c r="P9536" s="138"/>
      <c r="Q9536" s="108"/>
      <c r="R9536" s="108"/>
      <c r="S9536" s="139"/>
      <c r="T9536" s="123"/>
      <c r="U9536" s="123"/>
      <c r="V9536" s="123"/>
      <c r="W9536" s="137"/>
      <c r="X9536" s="136"/>
      <c r="Y9536" s="137"/>
      <c r="Z9536" s="137"/>
      <c r="AA9536" s="119"/>
      <c r="AB9536" s="119"/>
      <c r="AC9536" s="137"/>
      <c r="AD9536" s="137">
        <f>IF(AND(AC9536="",M9536=""),0,IF((AC9536=""),M9536,IF((M9536=""),AC9536,AC9536+M9536)))</f>
        <v>762000</v>
      </c>
      <c r="AE9536" s="137">
        <f>IF( (X9536=""),AD9536*1,AD9536*(X9536/100) )</f>
        <v>762000</v>
      </c>
      <c r="AF9536" s="137">
        <v>50000000</v>
      </c>
      <c r="AG9536" s="137">
        <f>IF((AF9536-AE9536) &gt; 1,0,IF((AF9536-AE9536)&lt;0,AE9536-AF9536,AF9536-AE9536))</f>
        <v>0</v>
      </c>
      <c r="AH9536" s="137">
        <v>0.01</v>
      </c>
    </row>
    <row r="9537" spans="1:34" s="173" customFormat="1" x14ac:dyDescent="0.55000000000000004">
      <c r="A9537" s="122"/>
      <c r="B9537" s="123"/>
      <c r="C9537" s="123"/>
      <c r="D9537" s="135"/>
      <c r="E9537" s="123"/>
      <c r="F9537" s="123"/>
      <c r="G9537" s="123"/>
      <c r="H9537" s="123"/>
      <c r="I9537" s="136"/>
      <c r="J9537" s="123"/>
      <c r="K9537" s="137"/>
      <c r="L9537" s="137" t="s">
        <v>63</v>
      </c>
      <c r="M9537" s="137">
        <f>SUM(M9533:M9536)</f>
        <v>3742715</v>
      </c>
      <c r="N9537" s="123"/>
      <c r="O9537" s="108"/>
      <c r="P9537" s="138"/>
      <c r="Q9537" s="108"/>
      <c r="R9537" s="108"/>
      <c r="S9537" s="139"/>
      <c r="T9537" s="123"/>
      <c r="U9537" s="123"/>
      <c r="V9537" s="123"/>
      <c r="W9537" s="137"/>
      <c r="X9537" s="136"/>
      <c r="Y9537" s="137"/>
      <c r="Z9537" s="137"/>
      <c r="AA9537" s="119"/>
      <c r="AB9537" s="119"/>
      <c r="AC9537" s="137"/>
      <c r="AD9537" s="137"/>
      <c r="AE9537" s="137">
        <f>SUM(AE9533:AE9536)</f>
        <v>3742715</v>
      </c>
      <c r="AF9537" s="137"/>
      <c r="AG9537" s="137">
        <f>SUM(AG9533:AG9536)</f>
        <v>2330240</v>
      </c>
      <c r="AH9537" s="137"/>
    </row>
    <row r="9538" spans="1:34" s="173" customFormat="1" x14ac:dyDescent="0.55000000000000004">
      <c r="A9538" s="122" t="s">
        <v>12993</v>
      </c>
      <c r="B9538" s="197">
        <v>4446</v>
      </c>
      <c r="C9538" s="197">
        <v>9829</v>
      </c>
      <c r="D9538" s="198" t="s">
        <v>12994</v>
      </c>
      <c r="E9538" s="197" t="s">
        <v>37</v>
      </c>
      <c r="F9538" s="197"/>
      <c r="G9538" s="197">
        <v>3</v>
      </c>
      <c r="H9538" s="197">
        <v>3</v>
      </c>
      <c r="I9538" s="199">
        <v>86</v>
      </c>
      <c r="J9538" s="123" t="s">
        <v>35</v>
      </c>
      <c r="K9538" s="171">
        <f>((G9538*400)+(H9538*100))+I9538</f>
        <v>1586</v>
      </c>
      <c r="L9538" s="171">
        <v>255</v>
      </c>
      <c r="M9538" s="171">
        <f>K9538*L9538</f>
        <v>404430</v>
      </c>
      <c r="N9538" s="197">
        <v>1</v>
      </c>
      <c r="O9538" s="122" t="s">
        <v>12991</v>
      </c>
      <c r="P9538" s="200"/>
      <c r="Q9538" s="122" t="s">
        <v>12992</v>
      </c>
      <c r="R9538" s="122" t="s">
        <v>12995</v>
      </c>
      <c r="S9538" s="170"/>
      <c r="T9538" s="197" t="s">
        <v>51</v>
      </c>
      <c r="U9538" s="197" t="s">
        <v>45</v>
      </c>
      <c r="V9538" s="197" t="s">
        <v>52</v>
      </c>
      <c r="W9538" s="171">
        <v>327.36</v>
      </c>
      <c r="X9538" s="199">
        <v>100</v>
      </c>
      <c r="Y9538" s="171">
        <v>6750</v>
      </c>
      <c r="Z9538" s="171">
        <f>W9538*Y9538</f>
        <v>2209680</v>
      </c>
      <c r="AA9538" s="201">
        <v>20</v>
      </c>
      <c r="AB9538" s="201">
        <v>30</v>
      </c>
      <c r="AC9538" s="171">
        <f>(Z9538*(100-AB9538))/100</f>
        <v>1546776</v>
      </c>
      <c r="AD9538" s="171">
        <f>IF(AND(AC9538="",M9538=""),0,IF((AC9538=""),M9538, IF( (M9538=""),AC9538,SUM(AC9538:AC9538)+M9538)))</f>
        <v>1951206</v>
      </c>
      <c r="AE9538" s="171">
        <f>IF( (X9538=""),AD9538*1,AD9538*(X9538/100) )</f>
        <v>1951206</v>
      </c>
      <c r="AF9538" s="171">
        <v>10000000</v>
      </c>
      <c r="AG9538" s="171">
        <v>404430</v>
      </c>
      <c r="AH9538" s="137">
        <v>0.02</v>
      </c>
    </row>
    <row r="9539" spans="1:34" s="173" customFormat="1" x14ac:dyDescent="0.55000000000000004">
      <c r="A9539" s="122"/>
      <c r="B9539" s="197"/>
      <c r="C9539" s="197"/>
      <c r="D9539" s="198"/>
      <c r="E9539" s="197"/>
      <c r="F9539" s="197"/>
      <c r="G9539" s="197"/>
      <c r="H9539" s="197"/>
      <c r="I9539" s="199"/>
      <c r="J9539" s="123"/>
      <c r="K9539" s="171"/>
      <c r="L9539" s="171" t="s">
        <v>63</v>
      </c>
      <c r="M9539" s="171">
        <f>SUM(M9538:M9538)</f>
        <v>404430</v>
      </c>
      <c r="N9539" s="197"/>
      <c r="O9539" s="122"/>
      <c r="P9539" s="200"/>
      <c r="Q9539" s="122"/>
      <c r="R9539" s="122"/>
      <c r="S9539" s="170"/>
      <c r="T9539" s="197"/>
      <c r="U9539" s="197"/>
      <c r="V9539" s="197"/>
      <c r="W9539" s="171"/>
      <c r="X9539" s="199"/>
      <c r="Y9539" s="171"/>
      <c r="Z9539" s="171"/>
      <c r="AA9539" s="201"/>
      <c r="AB9539" s="201"/>
      <c r="AC9539" s="171"/>
      <c r="AD9539" s="171"/>
      <c r="AE9539" s="171">
        <f>SUM(AE9538:AE9538)</f>
        <v>1951206</v>
      </c>
      <c r="AF9539" s="171"/>
      <c r="AG9539" s="171">
        <f>SUM(AG9538:AG9538)</f>
        <v>404430</v>
      </c>
      <c r="AH9539" s="137"/>
    </row>
    <row r="9540" spans="1:34" s="173" customFormat="1" x14ac:dyDescent="0.55000000000000004">
      <c r="A9540" s="122" t="s">
        <v>12996</v>
      </c>
      <c r="B9540" s="197">
        <v>4447</v>
      </c>
      <c r="C9540" s="197">
        <v>9833</v>
      </c>
      <c r="D9540" s="198"/>
      <c r="E9540" s="197" t="s">
        <v>37</v>
      </c>
      <c r="F9540" s="197">
        <v>119</v>
      </c>
      <c r="G9540" s="197">
        <v>0</v>
      </c>
      <c r="H9540" s="197">
        <v>0</v>
      </c>
      <c r="I9540" s="199">
        <v>66</v>
      </c>
      <c r="J9540" s="123" t="s">
        <v>35</v>
      </c>
      <c r="K9540" s="171">
        <f>((G9540*400)+(H9540*100))+I9540</f>
        <v>66</v>
      </c>
      <c r="L9540" s="171">
        <v>255</v>
      </c>
      <c r="M9540" s="171">
        <f>K9540*L9540</f>
        <v>16830</v>
      </c>
      <c r="N9540" s="197"/>
      <c r="O9540" s="122"/>
      <c r="P9540" s="200"/>
      <c r="Q9540" s="122"/>
      <c r="R9540" s="122"/>
      <c r="S9540" s="170"/>
      <c r="T9540" s="197"/>
      <c r="U9540" s="197"/>
      <c r="V9540" s="197"/>
      <c r="W9540" s="171"/>
      <c r="X9540" s="199"/>
      <c r="Y9540" s="171"/>
      <c r="Z9540" s="171"/>
      <c r="AA9540" s="201"/>
      <c r="AB9540" s="201"/>
      <c r="AC9540" s="171"/>
      <c r="AD9540" s="171">
        <f>IF(AND(AC9540="",M9540=""),0,IF((AC9540=""),M9540,IF((M9540=""),AC9540,AC9540+M9540)))</f>
        <v>16830</v>
      </c>
      <c r="AE9540" s="171">
        <f>IF( (X9540=""),AD9540*1,AD9540*(X9540/100) )</f>
        <v>16830</v>
      </c>
      <c r="AF9540" s="171">
        <v>0</v>
      </c>
      <c r="AG9540" s="171">
        <f>IF((AF9540-AE9540) &gt; 1,0,IF((AF9540-AE9540)&lt;0,AE9540-AF9540,AF9540-AE9540))</f>
        <v>16830</v>
      </c>
      <c r="AH9540" s="137">
        <v>0.02</v>
      </c>
    </row>
    <row r="9541" spans="1:34" s="173" customFormat="1" x14ac:dyDescent="0.55000000000000004">
      <c r="A9541" s="122"/>
      <c r="B9541" s="197"/>
      <c r="C9541" s="197"/>
      <c r="D9541" s="198"/>
      <c r="E9541" s="197"/>
      <c r="F9541" s="197"/>
      <c r="G9541" s="197"/>
      <c r="H9541" s="197"/>
      <c r="I9541" s="199"/>
      <c r="J9541" s="123"/>
      <c r="K9541" s="171"/>
      <c r="L9541" s="171" t="s">
        <v>63</v>
      </c>
      <c r="M9541" s="171">
        <f>SUM(M9540:M9540)</f>
        <v>16830</v>
      </c>
      <c r="N9541" s="197"/>
      <c r="O9541" s="122"/>
      <c r="P9541" s="200"/>
      <c r="Q9541" s="122"/>
      <c r="R9541" s="122"/>
      <c r="S9541" s="170"/>
      <c r="T9541" s="197"/>
      <c r="U9541" s="197"/>
      <c r="V9541" s="197"/>
      <c r="W9541" s="171"/>
      <c r="X9541" s="199"/>
      <c r="Y9541" s="171"/>
      <c r="Z9541" s="171"/>
      <c r="AA9541" s="201"/>
      <c r="AB9541" s="201"/>
      <c r="AC9541" s="171"/>
      <c r="AD9541" s="171"/>
      <c r="AE9541" s="171">
        <f>SUM(AE9540:AE9540)</f>
        <v>16830</v>
      </c>
      <c r="AF9541" s="171"/>
      <c r="AG9541" s="171">
        <f>SUM(AG9540:AG9540)</f>
        <v>16830</v>
      </c>
      <c r="AH9541" s="137"/>
    </row>
    <row r="9542" spans="1:34" s="173" customFormat="1" x14ac:dyDescent="0.55000000000000004">
      <c r="A9542" s="122" t="s">
        <v>12997</v>
      </c>
      <c r="B9542" s="123">
        <v>4448</v>
      </c>
      <c r="C9542" s="123">
        <v>10378</v>
      </c>
      <c r="D9542" s="135" t="s">
        <v>12998</v>
      </c>
      <c r="E9542" s="123" t="s">
        <v>34</v>
      </c>
      <c r="F9542" s="123">
        <v>929</v>
      </c>
      <c r="G9542" s="123">
        <v>1</v>
      </c>
      <c r="H9542" s="123">
        <v>1</v>
      </c>
      <c r="I9542" s="136">
        <v>27</v>
      </c>
      <c r="J9542" s="123" t="s">
        <v>35</v>
      </c>
      <c r="K9542" s="137">
        <f>((G9542*400)+(H9542*100))+I9542</f>
        <v>527</v>
      </c>
      <c r="L9542" s="137">
        <v>12500</v>
      </c>
      <c r="M9542" s="137">
        <f>K9542*L9542</f>
        <v>6587500</v>
      </c>
      <c r="N9542" s="123"/>
      <c r="O9542" s="108"/>
      <c r="P9542" s="138"/>
      <c r="Q9542" s="108"/>
      <c r="R9542" s="108"/>
      <c r="S9542" s="139"/>
      <c r="T9542" s="123"/>
      <c r="U9542" s="123"/>
      <c r="V9542" s="123"/>
      <c r="W9542" s="137"/>
      <c r="X9542" s="136"/>
      <c r="Y9542" s="137"/>
      <c r="Z9542" s="137"/>
      <c r="AA9542" s="119"/>
      <c r="AB9542" s="119"/>
      <c r="AC9542" s="137"/>
      <c r="AD9542" s="137">
        <f>IF(AND(AC9542="",M9542=""),0,IF((AC9542=""),M9542,IF((M9542=""),AC9542,AC9542+M9542)))</f>
        <v>6587500</v>
      </c>
      <c r="AE9542" s="137">
        <f>IF( (X9542=""),AD9542*1,AD9542*(X9542/100) )</f>
        <v>6587500</v>
      </c>
      <c r="AF9542" s="137">
        <v>0</v>
      </c>
      <c r="AG9542" s="137">
        <f>IF((AF9542-AE9542) &gt; 1,0,IF((AF9542-AE9542)&lt;0,AE9542-AF9542,AF9542-AE9542))</f>
        <v>6587500</v>
      </c>
      <c r="AH9542" s="137">
        <v>0.02</v>
      </c>
    </row>
    <row r="9543" spans="1:34" s="173" customFormat="1" x14ac:dyDescent="0.55000000000000004">
      <c r="A9543" s="122" t="s">
        <v>12997</v>
      </c>
      <c r="B9543" s="123">
        <v>4457</v>
      </c>
      <c r="C9543" s="123">
        <v>5227</v>
      </c>
      <c r="D9543" s="135" t="s">
        <v>13022</v>
      </c>
      <c r="E9543" s="123" t="s">
        <v>34</v>
      </c>
      <c r="F9543" s="123">
        <v>21196</v>
      </c>
      <c r="G9543" s="123">
        <v>0</v>
      </c>
      <c r="H9543" s="123">
        <v>0</v>
      </c>
      <c r="I9543" s="136">
        <v>39</v>
      </c>
      <c r="J9543" s="123" t="s">
        <v>35</v>
      </c>
      <c r="K9543" s="137">
        <f>((G9543*400)+(H9543*100))+I9543</f>
        <v>39</v>
      </c>
      <c r="L9543" s="137">
        <v>25000</v>
      </c>
      <c r="M9543" s="137">
        <f>K9543*L9543</f>
        <v>975000</v>
      </c>
      <c r="N9543" s="123">
        <v>1</v>
      </c>
      <c r="O9543" s="108" t="s">
        <v>8449</v>
      </c>
      <c r="P9543" s="138">
        <v>3570800005392</v>
      </c>
      <c r="Q9543" s="108" t="s">
        <v>8450</v>
      </c>
      <c r="R9543" s="108" t="s">
        <v>8453</v>
      </c>
      <c r="S9543" s="139" t="s">
        <v>13023</v>
      </c>
      <c r="T9543" s="123" t="s">
        <v>44</v>
      </c>
      <c r="U9543" s="123" t="s">
        <v>45</v>
      </c>
      <c r="V9543" s="123" t="s">
        <v>75</v>
      </c>
      <c r="W9543" s="137">
        <v>128</v>
      </c>
      <c r="X9543" s="136">
        <v>50</v>
      </c>
      <c r="Y9543" s="137">
        <v>7150</v>
      </c>
      <c r="Z9543" s="137">
        <f>W9543*Y9543</f>
        <v>915200</v>
      </c>
      <c r="AA9543" s="119">
        <v>20</v>
      </c>
      <c r="AB9543" s="119">
        <v>30</v>
      </c>
      <c r="AC9543" s="137">
        <f>(Z9543*(100-AB9543))/100</f>
        <v>640640</v>
      </c>
      <c r="AD9543" s="137">
        <f>IF(AND(AC9543="",M9543=""),0,IF((AC9543=""),M9543, IF( (M9543=""),AC9543,SUM(AC9543:AC9544)+M9543)))</f>
        <v>2256280</v>
      </c>
      <c r="AE9543" s="137">
        <f>IF( (X9543=""),AD9543*1,AD9543*(X9543/100) )</f>
        <v>1128140</v>
      </c>
      <c r="AF9543" s="137">
        <v>0</v>
      </c>
      <c r="AG9543" s="137">
        <f>IF((AF9543-AE9543) &gt; 1,0,IF((AF9543-AE9543)&lt;0,AE9543-AF9543,AF9543-AE9543))</f>
        <v>1128140</v>
      </c>
      <c r="AH9543" s="137">
        <v>0.3</v>
      </c>
    </row>
    <row r="9544" spans="1:34" s="173" customFormat="1" x14ac:dyDescent="0.55000000000000004">
      <c r="A9544" s="122"/>
      <c r="B9544" s="123"/>
      <c r="C9544" s="123"/>
      <c r="D9544" s="135"/>
      <c r="E9544" s="123"/>
      <c r="F9544" s="123"/>
      <c r="G9544" s="123"/>
      <c r="H9544" s="123"/>
      <c r="I9544" s="136"/>
      <c r="J9544" s="123"/>
      <c r="K9544" s="137"/>
      <c r="L9544" s="137"/>
      <c r="M9544" s="137"/>
      <c r="N9544" s="123"/>
      <c r="O9544" s="108"/>
      <c r="P9544" s="138"/>
      <c r="Q9544" s="108"/>
      <c r="R9544" s="108"/>
      <c r="S9544" s="139"/>
      <c r="T9544" s="123" t="s">
        <v>44</v>
      </c>
      <c r="U9544" s="123"/>
      <c r="V9544" s="123" t="s">
        <v>75</v>
      </c>
      <c r="W9544" s="137">
        <v>128</v>
      </c>
      <c r="X9544" s="136">
        <v>50</v>
      </c>
      <c r="Y9544" s="137">
        <v>7150</v>
      </c>
      <c r="Z9544" s="137">
        <f>W9544*Y9544</f>
        <v>915200</v>
      </c>
      <c r="AA9544" s="119">
        <v>20</v>
      </c>
      <c r="AB9544" s="119">
        <v>30</v>
      </c>
      <c r="AC9544" s="137">
        <f>(Z9544*(100-AB9544))/100</f>
        <v>640640</v>
      </c>
      <c r="AD9544" s="137">
        <f>IF(AND(AC9544="",M9543=""),0,IF((AC9544=""),M9543, IF( (M9543=""),AC9544,SUM(AC9543:AC9544)+M9543)))</f>
        <v>2256280</v>
      </c>
      <c r="AE9544" s="137">
        <f>IF( (X9544=""),AD9544*1,AD9544*(X9544/100) )</f>
        <v>1128140</v>
      </c>
      <c r="AF9544" s="137">
        <v>0</v>
      </c>
      <c r="AG9544" s="137">
        <f>IF((AF9544-AE9544) &gt; 1,0,IF((AF9544-AE9544)&lt;0,AE9544-AF9544,AF9544-AE9544))</f>
        <v>1128140</v>
      </c>
      <c r="AH9544" s="137">
        <v>0.3</v>
      </c>
    </row>
    <row r="9545" spans="1:34" s="173" customFormat="1" x14ac:dyDescent="0.55000000000000004">
      <c r="A9545" s="122"/>
      <c r="B9545" s="123"/>
      <c r="C9545" s="123"/>
      <c r="D9545" s="135"/>
      <c r="E9545" s="123"/>
      <c r="F9545" s="123"/>
      <c r="G9545" s="123"/>
      <c r="H9545" s="123"/>
      <c r="I9545" s="136"/>
      <c r="J9545" s="123"/>
      <c r="K9545" s="137"/>
      <c r="L9545" s="137" t="s">
        <v>63</v>
      </c>
      <c r="M9545" s="137">
        <f>SUM(M9542:M9544)</f>
        <v>7562500</v>
      </c>
      <c r="N9545" s="123"/>
      <c r="O9545" s="108"/>
      <c r="P9545" s="138"/>
      <c r="Q9545" s="108"/>
      <c r="R9545" s="108"/>
      <c r="S9545" s="139"/>
      <c r="T9545" s="123"/>
      <c r="U9545" s="123"/>
      <c r="V9545" s="123"/>
      <c r="W9545" s="137"/>
      <c r="X9545" s="136"/>
      <c r="Y9545" s="137"/>
      <c r="Z9545" s="137"/>
      <c r="AA9545" s="119"/>
      <c r="AB9545" s="119"/>
      <c r="AC9545" s="137"/>
      <c r="AD9545" s="137"/>
      <c r="AE9545" s="137">
        <f>SUM(AE9542:AE9544)</f>
        <v>8843780</v>
      </c>
      <c r="AF9545" s="137"/>
      <c r="AG9545" s="137">
        <f>SUM(AG9542:AG9544)</f>
        <v>8843780</v>
      </c>
      <c r="AH9545" s="137"/>
    </row>
    <row r="9546" spans="1:34" s="173" customFormat="1" x14ac:dyDescent="0.55000000000000004">
      <c r="A9546" s="122" t="s">
        <v>9527</v>
      </c>
      <c r="B9546" s="123">
        <v>4449</v>
      </c>
      <c r="C9546" s="123">
        <v>5318</v>
      </c>
      <c r="D9546" s="135" t="s">
        <v>12999</v>
      </c>
      <c r="E9546" s="123" t="s">
        <v>34</v>
      </c>
      <c r="F9546" s="123">
        <v>3401</v>
      </c>
      <c r="G9546" s="123">
        <v>2</v>
      </c>
      <c r="H9546" s="123">
        <v>0</v>
      </c>
      <c r="I9546" s="136">
        <v>64</v>
      </c>
      <c r="J9546" s="123" t="s">
        <v>38</v>
      </c>
      <c r="K9546" s="137">
        <f>((G9546*400)+(H9546*100))+I9546</f>
        <v>864</v>
      </c>
      <c r="L9546" s="137">
        <v>925</v>
      </c>
      <c r="M9546" s="137">
        <f>K9546*L9546</f>
        <v>799200</v>
      </c>
      <c r="N9546" s="123"/>
      <c r="O9546" s="108"/>
      <c r="P9546" s="138"/>
      <c r="Q9546" s="108"/>
      <c r="R9546" s="108"/>
      <c r="S9546" s="139"/>
      <c r="T9546" s="123"/>
      <c r="U9546" s="123"/>
      <c r="V9546" s="123"/>
      <c r="W9546" s="137"/>
      <c r="X9546" s="136"/>
      <c r="Y9546" s="137"/>
      <c r="Z9546" s="137"/>
      <c r="AA9546" s="119"/>
      <c r="AB9546" s="119"/>
      <c r="AC9546" s="137"/>
      <c r="AD9546" s="137">
        <f>IF(AND(AC9546="",M9546=""),0,IF((AC9546=""),M9546,IF((M9546=""),AC9546,AC9546+M9546)))</f>
        <v>799200</v>
      </c>
      <c r="AE9546" s="137">
        <f>IF( (X9546=""),AD9546*1,AD9546*(X9546/100) )</f>
        <v>799200</v>
      </c>
      <c r="AF9546" s="137">
        <v>50000000</v>
      </c>
      <c r="AG9546" s="137">
        <f>IF((AF9546-AE9546) &gt; 1,0,IF((AF9546-AE9546)&lt;0,AE9546-AF9546,AF9546-AE9546))</f>
        <v>0</v>
      </c>
      <c r="AH9546" s="137">
        <v>0.01</v>
      </c>
    </row>
    <row r="9547" spans="1:34" s="173" customFormat="1" x14ac:dyDescent="0.55000000000000004">
      <c r="A9547" s="122"/>
      <c r="B9547" s="123"/>
      <c r="C9547" s="123"/>
      <c r="D9547" s="135"/>
      <c r="E9547" s="123"/>
      <c r="F9547" s="123"/>
      <c r="G9547" s="123"/>
      <c r="H9547" s="123"/>
      <c r="I9547" s="136"/>
      <c r="J9547" s="123"/>
      <c r="K9547" s="137"/>
      <c r="L9547" s="137" t="s">
        <v>63</v>
      </c>
      <c r="M9547" s="137">
        <f>SUM(M9546:M9546)</f>
        <v>799200</v>
      </c>
      <c r="N9547" s="123"/>
      <c r="O9547" s="108"/>
      <c r="P9547" s="138"/>
      <c r="Q9547" s="108"/>
      <c r="R9547" s="108"/>
      <c r="S9547" s="139"/>
      <c r="T9547" s="123"/>
      <c r="U9547" s="123"/>
      <c r="V9547" s="123"/>
      <c r="W9547" s="137"/>
      <c r="X9547" s="136"/>
      <c r="Y9547" s="137"/>
      <c r="Z9547" s="137"/>
      <c r="AA9547" s="119"/>
      <c r="AB9547" s="119"/>
      <c r="AC9547" s="137"/>
      <c r="AD9547" s="137"/>
      <c r="AE9547" s="137">
        <f>SUM(AE9546:AE9546)</f>
        <v>799200</v>
      </c>
      <c r="AF9547" s="137"/>
      <c r="AG9547" s="137">
        <f>SUM(AG9546:AG9546)</f>
        <v>0</v>
      </c>
      <c r="AH9547" s="137"/>
    </row>
    <row r="9548" spans="1:34" s="173" customFormat="1" x14ac:dyDescent="0.55000000000000004">
      <c r="A9548" s="122" t="s">
        <v>8684</v>
      </c>
      <c r="B9548" s="123">
        <v>4451</v>
      </c>
      <c r="C9548" s="123">
        <v>7437</v>
      </c>
      <c r="D9548" s="135" t="s">
        <v>13003</v>
      </c>
      <c r="E9548" s="123" t="s">
        <v>34</v>
      </c>
      <c r="F9548" s="123">
        <v>7184</v>
      </c>
      <c r="G9548" s="123">
        <v>0</v>
      </c>
      <c r="H9548" s="123">
        <v>2</v>
      </c>
      <c r="I9548" s="136">
        <v>37</v>
      </c>
      <c r="J9548" s="123" t="s">
        <v>35</v>
      </c>
      <c r="K9548" s="137">
        <f>((G9548*400)+(H9548*100))+I9548</f>
        <v>237</v>
      </c>
      <c r="L9548" s="137">
        <v>850</v>
      </c>
      <c r="M9548" s="137">
        <f>K9548*L9548</f>
        <v>201450</v>
      </c>
      <c r="N9548" s="123">
        <v>1</v>
      </c>
      <c r="O9548" s="108" t="s">
        <v>13001</v>
      </c>
      <c r="P9548" s="138">
        <v>3570800205481</v>
      </c>
      <c r="Q9548" s="108" t="s">
        <v>13002</v>
      </c>
      <c r="R9548" s="108" t="s">
        <v>8686</v>
      </c>
      <c r="S9548" s="139"/>
      <c r="T9548" s="123" t="s">
        <v>51</v>
      </c>
      <c r="U9548" s="123" t="s">
        <v>45</v>
      </c>
      <c r="V9548" s="123" t="s">
        <v>52</v>
      </c>
      <c r="W9548" s="137">
        <v>63</v>
      </c>
      <c r="X9548" s="136">
        <v>100</v>
      </c>
      <c r="Y9548" s="137">
        <v>6750</v>
      </c>
      <c r="Z9548" s="137">
        <f>W9548*Y9548</f>
        <v>425250</v>
      </c>
      <c r="AA9548" s="119">
        <v>18</v>
      </c>
      <c r="AB9548" s="119">
        <v>26</v>
      </c>
      <c r="AC9548" s="137">
        <f>(Z9548*(100-AB9548))/100</f>
        <v>314685</v>
      </c>
      <c r="AD9548" s="137">
        <f>IF(AND(AC9548="",M9548=""),0,IF((AC9548=""),M9548, IF( (M9548=""),AC9548,SUM(AC9548:AC9552)+M9548)))</f>
        <v>1777814.67</v>
      </c>
      <c r="AE9548" s="137">
        <f>IF( (X9548=""),AD9548*1,AD9548*(X9548/100) )</f>
        <v>1777814.67</v>
      </c>
      <c r="AF9548" s="137">
        <v>50000000</v>
      </c>
      <c r="AG9548" s="137">
        <f>IF((AF9548-AE9548) &gt; 1,0,IF((AF9548-AE9548)&lt;0,AE9548-AF9548,AF9548-AE9548))</f>
        <v>0</v>
      </c>
      <c r="AH9548" s="137">
        <v>0.02</v>
      </c>
    </row>
    <row r="9549" spans="1:34" s="173" customFormat="1" x14ac:dyDescent="0.55000000000000004">
      <c r="A9549" s="122"/>
      <c r="B9549" s="123"/>
      <c r="C9549" s="123"/>
      <c r="D9549" s="135"/>
      <c r="E9549" s="123"/>
      <c r="F9549" s="123"/>
      <c r="G9549" s="123"/>
      <c r="H9549" s="123"/>
      <c r="I9549" s="136"/>
      <c r="J9549" s="123"/>
      <c r="K9549" s="137"/>
      <c r="L9549" s="137" t="s">
        <v>63</v>
      </c>
      <c r="M9549" s="137">
        <f>SUM(M9548:M9548)</f>
        <v>201450</v>
      </c>
      <c r="N9549" s="123"/>
      <c r="O9549" s="108"/>
      <c r="P9549" s="138"/>
      <c r="Q9549" s="108"/>
      <c r="R9549" s="108"/>
      <c r="S9549" s="139"/>
      <c r="T9549" s="123"/>
      <c r="U9549" s="123"/>
      <c r="V9549" s="123"/>
      <c r="W9549" s="137"/>
      <c r="X9549" s="136"/>
      <c r="Y9549" s="137"/>
      <c r="Z9549" s="137"/>
      <c r="AA9549" s="119"/>
      <c r="AB9549" s="119"/>
      <c r="AC9549" s="137"/>
      <c r="AD9549" s="137"/>
      <c r="AE9549" s="137">
        <f>SUM(AE9548:AE9548)</f>
        <v>1777814.67</v>
      </c>
      <c r="AF9549" s="137"/>
      <c r="AG9549" s="137">
        <f>SUM(AG9548:AG9548)</f>
        <v>0</v>
      </c>
      <c r="AH9549" s="137"/>
    </row>
    <row r="9550" spans="1:34" s="173" customFormat="1" x14ac:dyDescent="0.55000000000000004">
      <c r="A9550" s="122" t="s">
        <v>9447</v>
      </c>
      <c r="B9550" s="123">
        <v>4452</v>
      </c>
      <c r="C9550" s="123">
        <v>5477</v>
      </c>
      <c r="D9550" s="135" t="s">
        <v>13006</v>
      </c>
      <c r="E9550" s="123" t="s">
        <v>34</v>
      </c>
      <c r="F9550" s="123">
        <v>14318</v>
      </c>
      <c r="G9550" s="123">
        <v>0</v>
      </c>
      <c r="H9550" s="123">
        <v>0</v>
      </c>
      <c r="I9550" s="136">
        <v>92</v>
      </c>
      <c r="J9550" s="123" t="s">
        <v>35</v>
      </c>
      <c r="K9550" s="137">
        <f>((G9550*400)+(H9550*100))+I9550</f>
        <v>92</v>
      </c>
      <c r="L9550" s="137">
        <v>2425</v>
      </c>
      <c r="M9550" s="137">
        <f>K9550*L9550</f>
        <v>223100</v>
      </c>
      <c r="N9550" s="123">
        <v>1</v>
      </c>
      <c r="O9550" s="108" t="s">
        <v>13004</v>
      </c>
      <c r="P9550" s="138"/>
      <c r="Q9550" s="108" t="s">
        <v>13005</v>
      </c>
      <c r="R9550" s="108" t="s">
        <v>9449</v>
      </c>
      <c r="S9550" s="139" t="s">
        <v>13007</v>
      </c>
      <c r="T9550" s="123" t="s">
        <v>51</v>
      </c>
      <c r="U9550" s="123" t="s">
        <v>45</v>
      </c>
      <c r="V9550" s="123" t="s">
        <v>52</v>
      </c>
      <c r="W9550" s="137">
        <v>240</v>
      </c>
      <c r="X9550" s="136">
        <v>80.86</v>
      </c>
      <c r="Y9550" s="137">
        <v>6750</v>
      </c>
      <c r="Z9550" s="137">
        <f>W9550*Y9550</f>
        <v>1620000</v>
      </c>
      <c r="AA9550" s="119">
        <v>19</v>
      </c>
      <c r="AB9550" s="119">
        <v>28</v>
      </c>
      <c r="AC9550" s="137">
        <f>(Z9550*(100-AB9550))/100</f>
        <v>1166400</v>
      </c>
      <c r="AD9550" s="137">
        <f>IF(AND(AC9550="",M9550=""),0,IF((AC9550=""),M9550, IF( (M9550=""),AC9550,SUM(AC9550:AC9555)+M9550)))</f>
        <v>1484779.67</v>
      </c>
      <c r="AE9550" s="137">
        <f>IF( (X9550=""),AD9550*1,AD9550*(X9550/100) )</f>
        <v>1200592.8411619999</v>
      </c>
      <c r="AF9550" s="137">
        <v>50000000</v>
      </c>
      <c r="AG9550" s="137">
        <f>IF((AF9550-AE9550) &gt; 1,0,IF((AF9550-AE9550)&lt;0,AE9550-AF9550,AF9550-AE9550))</f>
        <v>0</v>
      </c>
      <c r="AH9550" s="137">
        <v>0.02</v>
      </c>
    </row>
    <row r="9551" spans="1:34" s="173" customFormat="1" x14ac:dyDescent="0.55000000000000004">
      <c r="A9551" s="122"/>
      <c r="B9551" s="123"/>
      <c r="C9551" s="123"/>
      <c r="D9551" s="135"/>
      <c r="E9551" s="123"/>
      <c r="F9551" s="123"/>
      <c r="G9551" s="123"/>
      <c r="H9551" s="123"/>
      <c r="I9551" s="136"/>
      <c r="J9551" s="123"/>
      <c r="K9551" s="137"/>
      <c r="L9551" s="137"/>
      <c r="M9551" s="137"/>
      <c r="N9551" s="123">
        <v>2</v>
      </c>
      <c r="O9551" s="108" t="s">
        <v>13004</v>
      </c>
      <c r="P9551" s="138"/>
      <c r="Q9551" s="108" t="s">
        <v>13005</v>
      </c>
      <c r="R9551" s="108" t="s">
        <v>9449</v>
      </c>
      <c r="S9551" s="139" t="s">
        <v>13008</v>
      </c>
      <c r="T9551" s="123" t="s">
        <v>51</v>
      </c>
      <c r="U9551" s="123" t="s">
        <v>74</v>
      </c>
      <c r="V9551" s="123" t="s">
        <v>52</v>
      </c>
      <c r="W9551" s="137">
        <v>13</v>
      </c>
      <c r="X9551" s="136">
        <v>4.38</v>
      </c>
      <c r="Y9551" s="137">
        <v>6750</v>
      </c>
      <c r="Z9551" s="137">
        <f>W9551*Y9551</f>
        <v>87750</v>
      </c>
      <c r="AA9551" s="119">
        <v>6</v>
      </c>
      <c r="AB9551" s="119">
        <v>20</v>
      </c>
      <c r="AC9551" s="137">
        <f>(Z9551*(100-AB9551))/100</f>
        <v>70200</v>
      </c>
      <c r="AD9551" s="137">
        <f>IF(AND(AC9551="",M9550=""),0,IF((AC9551=""),M9550, IF( (M9550=""),AC9551,SUM(AC9550:AC9555)+M9550)))</f>
        <v>1484779.67</v>
      </c>
      <c r="AE9551" s="137">
        <f>IF( (X9551=""),AD9551*1,AD9551*(X9551/100) )</f>
        <v>65033.349545999998</v>
      </c>
      <c r="AF9551" s="137">
        <v>50000000</v>
      </c>
      <c r="AG9551" s="137">
        <f>IF((AF9551-AE9551) &gt; 1,0,IF((AF9551-AE9551)&lt;0,AE9551-AF9551,AF9551-AE9551))</f>
        <v>0</v>
      </c>
      <c r="AH9551" s="137">
        <v>0.02</v>
      </c>
    </row>
    <row r="9552" spans="1:34" s="173" customFormat="1" x14ac:dyDescent="0.55000000000000004">
      <c r="A9552" s="122"/>
      <c r="B9552" s="123"/>
      <c r="C9552" s="123"/>
      <c r="D9552" s="135"/>
      <c r="E9552" s="123"/>
      <c r="F9552" s="123"/>
      <c r="G9552" s="123"/>
      <c r="H9552" s="123"/>
      <c r="I9552" s="136"/>
      <c r="J9552" s="123"/>
      <c r="K9552" s="137"/>
      <c r="L9552" s="137"/>
      <c r="M9552" s="137"/>
      <c r="N9552" s="123">
        <v>3</v>
      </c>
      <c r="O9552" s="108" t="s">
        <v>13004</v>
      </c>
      <c r="P9552" s="138"/>
      <c r="Q9552" s="108" t="s">
        <v>13005</v>
      </c>
      <c r="R9552" s="108" t="s">
        <v>9449</v>
      </c>
      <c r="S9552" s="139" t="s">
        <v>13009</v>
      </c>
      <c r="T9552" s="123" t="s">
        <v>439</v>
      </c>
      <c r="U9552" s="123" t="s">
        <v>45</v>
      </c>
      <c r="V9552" s="123" t="s">
        <v>52</v>
      </c>
      <c r="W9552" s="137">
        <v>4.41</v>
      </c>
      <c r="X9552" s="136">
        <v>1.49</v>
      </c>
      <c r="Y9552" s="137">
        <v>6050</v>
      </c>
      <c r="Z9552" s="137">
        <f>W9552*Y9552</f>
        <v>26680.5</v>
      </c>
      <c r="AA9552" s="119">
        <v>6</v>
      </c>
      <c r="AB9552" s="119">
        <v>6</v>
      </c>
      <c r="AC9552" s="137">
        <f>(Z9552*(100-AB9552))/100</f>
        <v>25079.67</v>
      </c>
      <c r="AD9552" s="137">
        <f>IF(AND(AC9552="",M9550=""),0,IF((AC9552=""),M9550, IF( (M9550=""),AC9552,SUM(AC9550:AC9555)+M9550)))</f>
        <v>1484779.67</v>
      </c>
      <c r="AE9552" s="137">
        <f>IF( (X9552=""),AD9552*1,AD9552*(X9552/100) )</f>
        <v>22123.217083</v>
      </c>
      <c r="AF9552" s="137">
        <v>50000000</v>
      </c>
      <c r="AG9552" s="137">
        <f>IF((AF9552-AE9552) &gt; 1,0,IF((AF9552-AE9552)&lt;0,AE9552-AF9552,AF9552-AE9552))</f>
        <v>0</v>
      </c>
      <c r="AH9552" s="137">
        <v>0.02</v>
      </c>
    </row>
    <row r="9553" spans="1:34" s="173" customFormat="1" x14ac:dyDescent="0.55000000000000004">
      <c r="A9553" s="122"/>
      <c r="B9553" s="123"/>
      <c r="C9553" s="123"/>
      <c r="D9553" s="135"/>
      <c r="E9553" s="123"/>
      <c r="F9553" s="123"/>
      <c r="G9553" s="123"/>
      <c r="H9553" s="123"/>
      <c r="I9553" s="136"/>
      <c r="J9553" s="123"/>
      <c r="K9553" s="137"/>
      <c r="L9553" s="137"/>
      <c r="M9553" s="137"/>
      <c r="N9553" s="123"/>
      <c r="O9553" s="108"/>
      <c r="P9553" s="138"/>
      <c r="Q9553" s="108"/>
      <c r="R9553" s="108"/>
      <c r="S9553" s="139"/>
      <c r="T9553" s="123" t="s">
        <v>55</v>
      </c>
      <c r="U9553" s="123"/>
      <c r="V9553" s="123" t="s">
        <v>52</v>
      </c>
      <c r="W9553" s="137">
        <v>39.369999999999997</v>
      </c>
      <c r="X9553" s="136">
        <v>13.27</v>
      </c>
      <c r="Y9553" s="137">
        <v>0</v>
      </c>
      <c r="Z9553" s="137">
        <f>W9553*Y9553</f>
        <v>0</v>
      </c>
      <c r="AA9553" s="119">
        <v>6</v>
      </c>
      <c r="AB9553" s="119">
        <v>6</v>
      </c>
      <c r="AC9553" s="137">
        <f>(Z9553*(100-AB9553))/100</f>
        <v>0</v>
      </c>
      <c r="AD9553" s="137">
        <f>IF(AND(AC9553="",M9550=""),0,IF((AC9553=""),M9550, IF( (M9550=""),AC9553,SUM(AC9550:AC9555)+M9550)))</f>
        <v>1484779.67</v>
      </c>
      <c r="AE9553" s="137">
        <f>IF( (X9553=""),AD9553*1,AD9553*(X9553/100) )</f>
        <v>197030.26220899998</v>
      </c>
      <c r="AF9553" s="137">
        <v>50000000</v>
      </c>
      <c r="AG9553" s="137">
        <f>IF((AF9553-AE9553) &gt; 1,0,IF((AF9553-AE9553)&lt;0,AE9553-AF9553,AF9553-AE9553))</f>
        <v>0</v>
      </c>
      <c r="AH9553" s="137">
        <v>0.02</v>
      </c>
    </row>
    <row r="9554" spans="1:34" s="173" customFormat="1" x14ac:dyDescent="0.55000000000000004">
      <c r="A9554" s="122"/>
      <c r="B9554" s="123"/>
      <c r="C9554" s="123"/>
      <c r="D9554" s="135"/>
      <c r="E9554" s="123"/>
      <c r="F9554" s="123"/>
      <c r="G9554" s="123"/>
      <c r="H9554" s="123"/>
      <c r="I9554" s="136"/>
      <c r="J9554" s="123"/>
      <c r="K9554" s="137"/>
      <c r="L9554" s="137" t="s">
        <v>63</v>
      </c>
      <c r="M9554" s="137">
        <f>SUM(M9550:M9553)</f>
        <v>223100</v>
      </c>
      <c r="N9554" s="123"/>
      <c r="O9554" s="108"/>
      <c r="P9554" s="138"/>
      <c r="Q9554" s="108"/>
      <c r="R9554" s="108"/>
      <c r="S9554" s="139"/>
      <c r="T9554" s="123"/>
      <c r="U9554" s="123"/>
      <c r="V9554" s="123"/>
      <c r="W9554" s="137"/>
      <c r="X9554" s="136"/>
      <c r="Y9554" s="137"/>
      <c r="Z9554" s="137"/>
      <c r="AA9554" s="119"/>
      <c r="AB9554" s="119"/>
      <c r="AC9554" s="137"/>
      <c r="AD9554" s="137"/>
      <c r="AE9554" s="137">
        <f>SUM(AE9550:AE9553)</f>
        <v>1484779.67</v>
      </c>
      <c r="AF9554" s="137"/>
      <c r="AG9554" s="137">
        <f>SUM(AG9550:AG9553)</f>
        <v>0</v>
      </c>
      <c r="AH9554" s="137"/>
    </row>
    <row r="9555" spans="1:34" s="173" customFormat="1" x14ac:dyDescent="0.55000000000000004">
      <c r="A9555" s="122" t="s">
        <v>13010</v>
      </c>
      <c r="B9555" s="123">
        <v>4453</v>
      </c>
      <c r="C9555" s="123">
        <v>7492</v>
      </c>
      <c r="D9555" s="135" t="s">
        <v>13011</v>
      </c>
      <c r="E9555" s="123" t="s">
        <v>34</v>
      </c>
      <c r="F9555" s="123">
        <v>14622</v>
      </c>
      <c r="G9555" s="123">
        <v>1</v>
      </c>
      <c r="H9555" s="123">
        <v>1</v>
      </c>
      <c r="I9555" s="136">
        <v>76</v>
      </c>
      <c r="J9555" s="123" t="s">
        <v>38</v>
      </c>
      <c r="K9555" s="137">
        <f>((G9555*400)+(H9555*100))+I9555</f>
        <v>576</v>
      </c>
      <c r="L9555" s="137">
        <v>850</v>
      </c>
      <c r="M9555" s="137">
        <f>K9555*L9555</f>
        <v>489600</v>
      </c>
      <c r="N9555" s="123"/>
      <c r="O9555" s="108"/>
      <c r="P9555" s="138"/>
      <c r="Q9555" s="108"/>
      <c r="R9555" s="108"/>
      <c r="S9555" s="139"/>
      <c r="T9555" s="123"/>
      <c r="U9555" s="123"/>
      <c r="V9555" s="123"/>
      <c r="W9555" s="137"/>
      <c r="X9555" s="136"/>
      <c r="Y9555" s="137"/>
      <c r="Z9555" s="137"/>
      <c r="AA9555" s="119"/>
      <c r="AB9555" s="119"/>
      <c r="AC9555" s="137"/>
      <c r="AD9555" s="137">
        <f>IF(AND(AC9555="",M9555=""),0,IF((AC9555=""),M9555,IF((M9555=""),AC9555,AC9555+M9555)))</f>
        <v>489600</v>
      </c>
      <c r="AE9555" s="137">
        <f>IF( (X9555=""),AD9555*1,AD9555*(X9555/100) )</f>
        <v>489600</v>
      </c>
      <c r="AF9555" s="137">
        <v>50000000</v>
      </c>
      <c r="AG9555" s="137">
        <f>IF((AF9555-AE9555) &gt; 1,0,IF((AF9555-AE9555)&lt;0,AE9555-AF9555,AF9555-AE9555))</f>
        <v>0</v>
      </c>
      <c r="AH9555" s="137">
        <v>0.01</v>
      </c>
    </row>
    <row r="9556" spans="1:34" s="173" customFormat="1" x14ac:dyDescent="0.55000000000000004">
      <c r="A9556" s="122"/>
      <c r="B9556" s="123"/>
      <c r="C9556" s="123"/>
      <c r="D9556" s="135"/>
      <c r="E9556" s="123"/>
      <c r="F9556" s="123"/>
      <c r="G9556" s="123"/>
      <c r="H9556" s="123"/>
      <c r="I9556" s="136"/>
      <c r="J9556" s="123"/>
      <c r="K9556" s="137"/>
      <c r="L9556" s="137" t="s">
        <v>63</v>
      </c>
      <c r="M9556" s="137">
        <f>SUM(M9555:M9555)</f>
        <v>489600</v>
      </c>
      <c r="N9556" s="123"/>
      <c r="O9556" s="108"/>
      <c r="P9556" s="138"/>
      <c r="Q9556" s="108"/>
      <c r="R9556" s="108"/>
      <c r="S9556" s="139"/>
      <c r="T9556" s="123"/>
      <c r="U9556" s="123"/>
      <c r="V9556" s="123"/>
      <c r="W9556" s="137"/>
      <c r="X9556" s="136"/>
      <c r="Y9556" s="137"/>
      <c r="Z9556" s="137"/>
      <c r="AA9556" s="119"/>
      <c r="AB9556" s="119"/>
      <c r="AC9556" s="137"/>
      <c r="AD9556" s="137"/>
      <c r="AE9556" s="137">
        <f>SUM(AE9555:AE9555)</f>
        <v>489600</v>
      </c>
      <c r="AF9556" s="137"/>
      <c r="AG9556" s="137">
        <f>SUM(AG9555:AG9555)</f>
        <v>0</v>
      </c>
      <c r="AH9556" s="137"/>
    </row>
    <row r="9557" spans="1:34" s="99" customFormat="1" x14ac:dyDescent="0.55000000000000004">
      <c r="A9557" s="107" t="s">
        <v>2161</v>
      </c>
      <c r="B9557" s="102">
        <v>4484</v>
      </c>
      <c r="C9557" s="102">
        <v>8385</v>
      </c>
      <c r="D9557" s="90" t="s">
        <v>13016</v>
      </c>
      <c r="E9557" s="102" t="s">
        <v>34</v>
      </c>
      <c r="F9557" s="102">
        <v>17091</v>
      </c>
      <c r="G9557" s="102">
        <v>0</v>
      </c>
      <c r="H9557" s="102">
        <v>1</v>
      </c>
      <c r="I9557" s="98">
        <v>19</v>
      </c>
      <c r="J9557" s="102" t="s">
        <v>35</v>
      </c>
      <c r="K9557" s="94">
        <f>((G9557*400)+(H9557*100))+I9557</f>
        <v>119</v>
      </c>
      <c r="L9557" s="94">
        <v>800</v>
      </c>
      <c r="M9557" s="94">
        <f>K9557*L9557</f>
        <v>95200</v>
      </c>
      <c r="N9557" s="102">
        <v>1</v>
      </c>
      <c r="O9557" s="111" t="s">
        <v>6251</v>
      </c>
      <c r="P9557" s="96">
        <v>3570800350251</v>
      </c>
      <c r="Q9557" s="111" t="s">
        <v>6252</v>
      </c>
      <c r="R9557" s="111" t="s">
        <v>6254</v>
      </c>
      <c r="S9557" s="97" t="s">
        <v>13017</v>
      </c>
      <c r="T9557" s="102" t="s">
        <v>51</v>
      </c>
      <c r="U9557" s="102" t="s">
        <v>45</v>
      </c>
      <c r="V9557" s="102" t="s">
        <v>52</v>
      </c>
      <c r="W9557" s="94">
        <v>154</v>
      </c>
      <c r="X9557" s="98">
        <v>100</v>
      </c>
      <c r="Y9557" s="94">
        <v>6750</v>
      </c>
      <c r="Z9557" s="94">
        <f t="shared" ref="Z9557:Z9563" si="906">W9557*Y9557</f>
        <v>1039500</v>
      </c>
      <c r="AA9557" s="89">
        <v>8</v>
      </c>
      <c r="AB9557" s="89">
        <v>8</v>
      </c>
      <c r="AC9557" s="94">
        <f t="shared" ref="AC9557:AC9563" si="907">(Z9557*(100-AB9557))/100</f>
        <v>956340</v>
      </c>
      <c r="AD9557" s="94">
        <f>IF(AND(AC9557="",M9557=""),0,IF((AC9557=""),M9557, IF( (M9557=""),AC9557,SUM(AC9557:AC9557)+M9557)))</f>
        <v>1051540</v>
      </c>
      <c r="AE9557" s="94">
        <f t="shared" ref="AE9557:AE9563" si="908">IF( (X9557=""),AD9557*1,AD9557*(X9557/100) )</f>
        <v>1051540</v>
      </c>
      <c r="AF9557" s="94">
        <v>10000000</v>
      </c>
      <c r="AG9557" s="94">
        <v>95200</v>
      </c>
      <c r="AH9557" s="94">
        <v>0.02</v>
      </c>
    </row>
    <row r="9558" spans="1:34" s="99" customFormat="1" x14ac:dyDescent="0.55000000000000004">
      <c r="A9558" s="107"/>
      <c r="B9558" s="102">
        <v>4485</v>
      </c>
      <c r="C9558" s="102">
        <v>8387</v>
      </c>
      <c r="D9558" s="90" t="s">
        <v>13018</v>
      </c>
      <c r="E9558" s="102" t="s">
        <v>34</v>
      </c>
      <c r="F9558" s="102">
        <v>17093</v>
      </c>
      <c r="G9558" s="102">
        <v>0</v>
      </c>
      <c r="H9558" s="102">
        <v>1</v>
      </c>
      <c r="I9558" s="98">
        <v>61</v>
      </c>
      <c r="J9558" s="102" t="s">
        <v>62</v>
      </c>
      <c r="K9558" s="94">
        <f>((G9558*400)+(H9558*100))+I9558</f>
        <v>161</v>
      </c>
      <c r="L9558" s="94">
        <v>1350</v>
      </c>
      <c r="M9558" s="94">
        <f>K9558*L9558</f>
        <v>217350</v>
      </c>
      <c r="N9558" s="102">
        <v>1</v>
      </c>
      <c r="O9558" s="111" t="s">
        <v>13014</v>
      </c>
      <c r="P9558" s="96">
        <v>3659900745808</v>
      </c>
      <c r="Q9558" s="111" t="s">
        <v>13015</v>
      </c>
      <c r="R9558" s="111" t="s">
        <v>6254</v>
      </c>
      <c r="S9558" s="97" t="s">
        <v>13019</v>
      </c>
      <c r="T9558" s="102" t="s">
        <v>44</v>
      </c>
      <c r="U9558" s="102" t="s">
        <v>45</v>
      </c>
      <c r="V9558" s="102" t="s">
        <v>52</v>
      </c>
      <c r="W9558" s="94">
        <v>32</v>
      </c>
      <c r="X9558" s="98">
        <v>16.670000000000002</v>
      </c>
      <c r="Y9558" s="94">
        <v>7150</v>
      </c>
      <c r="Z9558" s="94">
        <f t="shared" si="906"/>
        <v>228800</v>
      </c>
      <c r="AA9558" s="89">
        <v>8</v>
      </c>
      <c r="AB9558" s="89">
        <v>8</v>
      </c>
      <c r="AC9558" s="94">
        <f t="shared" si="907"/>
        <v>210496</v>
      </c>
      <c r="AD9558" s="94">
        <f>IF(AND(AC9558="",M9558=""),0,IF((AC9558=""),M9558, IF( (M9558=""),AC9558,SUM(AC9558:AC9564)+M9558)))</f>
        <v>1480326</v>
      </c>
      <c r="AE9558" s="94">
        <f>IF( (X9558=""),AD9558*1,AD9558*(X9558/100) )</f>
        <v>246770.34420000002</v>
      </c>
      <c r="AF9558" s="94">
        <v>50000000</v>
      </c>
      <c r="AG9558" s="94">
        <f t="shared" ref="AG9558:AG9563" si="909">IF((AF9558-AE9558) &gt; 1,0,IF((AF9558-AE9558)&lt;0,AE9558-AF9558,AF9558-AE9558))</f>
        <v>0</v>
      </c>
      <c r="AH9558" s="94">
        <v>0.02</v>
      </c>
    </row>
    <row r="9559" spans="1:34" s="99" customFormat="1" x14ac:dyDescent="0.55000000000000004">
      <c r="A9559" s="107"/>
      <c r="B9559" s="102"/>
      <c r="C9559" s="102"/>
      <c r="D9559" s="90"/>
      <c r="E9559" s="102"/>
      <c r="F9559" s="102"/>
      <c r="G9559" s="102"/>
      <c r="H9559" s="102"/>
      <c r="I9559" s="98"/>
      <c r="J9559" s="102"/>
      <c r="K9559" s="94"/>
      <c r="L9559" s="94"/>
      <c r="M9559" s="94"/>
      <c r="N9559" s="102"/>
      <c r="O9559" s="111"/>
      <c r="P9559" s="96"/>
      <c r="Q9559" s="111"/>
      <c r="R9559" s="111"/>
      <c r="S9559" s="97"/>
      <c r="T9559" s="102" t="s">
        <v>44</v>
      </c>
      <c r="U9559" s="102"/>
      <c r="V9559" s="102" t="s">
        <v>52</v>
      </c>
      <c r="W9559" s="94">
        <v>32</v>
      </c>
      <c r="X9559" s="98">
        <v>16.670000000000002</v>
      </c>
      <c r="Y9559" s="94">
        <v>7150</v>
      </c>
      <c r="Z9559" s="94">
        <f t="shared" si="906"/>
        <v>228800</v>
      </c>
      <c r="AA9559" s="89">
        <v>8</v>
      </c>
      <c r="AB9559" s="89">
        <v>8</v>
      </c>
      <c r="AC9559" s="94">
        <f t="shared" si="907"/>
        <v>210496</v>
      </c>
      <c r="AD9559" s="94">
        <f>IF(AND(AC9559="",M9558=""),0,IF((AC9559=""),M9558, IF( (M9558=""),AC9559,SUM(AC9558:AC9564)+M9558)))</f>
        <v>1480326</v>
      </c>
      <c r="AE9559" s="94">
        <f t="shared" si="908"/>
        <v>246770.34420000002</v>
      </c>
      <c r="AF9559" s="94">
        <v>50000000</v>
      </c>
      <c r="AG9559" s="94">
        <f t="shared" si="909"/>
        <v>0</v>
      </c>
      <c r="AH9559" s="94">
        <v>0.02</v>
      </c>
    </row>
    <row r="9560" spans="1:34" s="99" customFormat="1" x14ac:dyDescent="0.55000000000000004">
      <c r="A9560" s="107"/>
      <c r="B9560" s="102"/>
      <c r="C9560" s="102"/>
      <c r="D9560" s="90"/>
      <c r="E9560" s="102"/>
      <c r="F9560" s="102"/>
      <c r="G9560" s="102"/>
      <c r="H9560" s="102"/>
      <c r="I9560" s="98"/>
      <c r="J9560" s="102"/>
      <c r="K9560" s="94"/>
      <c r="L9560" s="94"/>
      <c r="M9560" s="94"/>
      <c r="N9560" s="102">
        <v>2</v>
      </c>
      <c r="O9560" s="111" t="s">
        <v>13014</v>
      </c>
      <c r="P9560" s="96">
        <v>3659900745808</v>
      </c>
      <c r="Q9560" s="111" t="s">
        <v>13015</v>
      </c>
      <c r="R9560" s="111" t="s">
        <v>6254</v>
      </c>
      <c r="S9560" s="97" t="s">
        <v>13020</v>
      </c>
      <c r="T9560" s="102" t="s">
        <v>44</v>
      </c>
      <c r="U9560" s="102" t="s">
        <v>45</v>
      </c>
      <c r="V9560" s="102" t="s">
        <v>46</v>
      </c>
      <c r="W9560" s="94">
        <v>32</v>
      </c>
      <c r="X9560" s="98">
        <v>16.670000000000002</v>
      </c>
      <c r="Y9560" s="94">
        <v>7150</v>
      </c>
      <c r="Z9560" s="94">
        <f t="shared" si="906"/>
        <v>228800</v>
      </c>
      <c r="AA9560" s="89">
        <v>8</v>
      </c>
      <c r="AB9560" s="89">
        <v>8</v>
      </c>
      <c r="AC9560" s="94">
        <f t="shared" si="907"/>
        <v>210496</v>
      </c>
      <c r="AD9560" s="94">
        <f>IF(AND(AC9560="",M9558=""),0,IF((AC9560=""),M9558, IF( (M9558=""),AC9560,SUM(AC9558:AC9564)+M9558)))</f>
        <v>1480326</v>
      </c>
      <c r="AE9560" s="94">
        <f t="shared" si="908"/>
        <v>246770.34420000002</v>
      </c>
      <c r="AF9560" s="94">
        <v>0</v>
      </c>
      <c r="AG9560" s="94">
        <f t="shared" si="909"/>
        <v>246770.34420000002</v>
      </c>
      <c r="AH9560" s="94">
        <v>0.3</v>
      </c>
    </row>
    <row r="9561" spans="1:34" s="99" customFormat="1" x14ac:dyDescent="0.55000000000000004">
      <c r="A9561" s="107"/>
      <c r="B9561" s="102"/>
      <c r="C9561" s="102"/>
      <c r="D9561" s="90"/>
      <c r="E9561" s="102"/>
      <c r="F9561" s="102"/>
      <c r="G9561" s="102"/>
      <c r="H9561" s="102"/>
      <c r="I9561" s="98"/>
      <c r="J9561" s="102"/>
      <c r="K9561" s="94"/>
      <c r="L9561" s="94"/>
      <c r="M9561" s="94"/>
      <c r="N9561" s="102"/>
      <c r="O9561" s="111"/>
      <c r="P9561" s="96"/>
      <c r="Q9561" s="111"/>
      <c r="R9561" s="111"/>
      <c r="S9561" s="97"/>
      <c r="T9561" s="102" t="s">
        <v>44</v>
      </c>
      <c r="U9561" s="102"/>
      <c r="V9561" s="102" t="s">
        <v>46</v>
      </c>
      <c r="W9561" s="94">
        <v>32</v>
      </c>
      <c r="X9561" s="98">
        <v>16.66</v>
      </c>
      <c r="Y9561" s="94">
        <v>7150</v>
      </c>
      <c r="Z9561" s="94">
        <f t="shared" si="906"/>
        <v>228800</v>
      </c>
      <c r="AA9561" s="89">
        <v>8</v>
      </c>
      <c r="AB9561" s="89">
        <v>8</v>
      </c>
      <c r="AC9561" s="94">
        <f t="shared" si="907"/>
        <v>210496</v>
      </c>
      <c r="AD9561" s="94">
        <f>IF(AND(AC9561="",M9558=""),0,IF((AC9561=""),M9558, IF( (M9558=""),AC9561,SUM(AC9558:AC9564)+M9558)))</f>
        <v>1480326</v>
      </c>
      <c r="AE9561" s="94">
        <f t="shared" si="908"/>
        <v>246622.31159999999</v>
      </c>
      <c r="AF9561" s="94">
        <v>0</v>
      </c>
      <c r="AG9561" s="94">
        <f t="shared" si="909"/>
        <v>246622.31159999999</v>
      </c>
      <c r="AH9561" s="94">
        <v>0.3</v>
      </c>
    </row>
    <row r="9562" spans="1:34" s="99" customFormat="1" x14ac:dyDescent="0.55000000000000004">
      <c r="A9562" s="107"/>
      <c r="B9562" s="102"/>
      <c r="C9562" s="102"/>
      <c r="D9562" s="90"/>
      <c r="E9562" s="102"/>
      <c r="F9562" s="102"/>
      <c r="G9562" s="102"/>
      <c r="H9562" s="102"/>
      <c r="I9562" s="98"/>
      <c r="J9562" s="102"/>
      <c r="K9562" s="94"/>
      <c r="L9562" s="94"/>
      <c r="M9562" s="94"/>
      <c r="N9562" s="102">
        <v>3</v>
      </c>
      <c r="O9562" s="111" t="s">
        <v>13014</v>
      </c>
      <c r="P9562" s="96">
        <v>3659900745808</v>
      </c>
      <c r="Q9562" s="111" t="s">
        <v>13015</v>
      </c>
      <c r="R9562" s="111" t="s">
        <v>6254</v>
      </c>
      <c r="S9562" s="97" t="s">
        <v>13021</v>
      </c>
      <c r="T9562" s="102" t="s">
        <v>44</v>
      </c>
      <c r="U9562" s="102" t="s">
        <v>45</v>
      </c>
      <c r="V9562" s="102" t="s">
        <v>46</v>
      </c>
      <c r="W9562" s="94">
        <v>32</v>
      </c>
      <c r="X9562" s="98">
        <v>16.670000000000002</v>
      </c>
      <c r="Y9562" s="94">
        <v>7150</v>
      </c>
      <c r="Z9562" s="94">
        <f t="shared" si="906"/>
        <v>228800</v>
      </c>
      <c r="AA9562" s="89">
        <v>8</v>
      </c>
      <c r="AB9562" s="89">
        <v>8</v>
      </c>
      <c r="AC9562" s="94">
        <f t="shared" si="907"/>
        <v>210496</v>
      </c>
      <c r="AD9562" s="94">
        <f>IF(AND(AC9562="",M9558=""),0,IF((AC9562=""),M9558, IF( (M9558=""),AC9562,SUM(AC9558:AC9564)+M9558)))</f>
        <v>1480326</v>
      </c>
      <c r="AE9562" s="94">
        <f t="shared" si="908"/>
        <v>246770.34420000002</v>
      </c>
      <c r="AF9562" s="94">
        <v>0</v>
      </c>
      <c r="AG9562" s="94">
        <f t="shared" si="909"/>
        <v>246770.34420000002</v>
      </c>
      <c r="AH9562" s="94">
        <v>0.3</v>
      </c>
    </row>
    <row r="9563" spans="1:34" s="99" customFormat="1" x14ac:dyDescent="0.55000000000000004">
      <c r="A9563" s="107"/>
      <c r="B9563" s="102"/>
      <c r="C9563" s="102"/>
      <c r="D9563" s="90"/>
      <c r="E9563" s="102"/>
      <c r="F9563" s="102"/>
      <c r="G9563" s="102"/>
      <c r="H9563" s="102"/>
      <c r="I9563" s="98"/>
      <c r="J9563" s="102"/>
      <c r="K9563" s="94"/>
      <c r="L9563" s="94"/>
      <c r="M9563" s="94"/>
      <c r="N9563" s="102"/>
      <c r="O9563" s="111"/>
      <c r="P9563" s="96"/>
      <c r="Q9563" s="111"/>
      <c r="R9563" s="111"/>
      <c r="S9563" s="97"/>
      <c r="T9563" s="102" t="s">
        <v>44</v>
      </c>
      <c r="U9563" s="102"/>
      <c r="V9563" s="102" t="s">
        <v>46</v>
      </c>
      <c r="W9563" s="94">
        <v>32</v>
      </c>
      <c r="X9563" s="98">
        <v>16.66</v>
      </c>
      <c r="Y9563" s="94">
        <v>7150</v>
      </c>
      <c r="Z9563" s="94">
        <f t="shared" si="906"/>
        <v>228800</v>
      </c>
      <c r="AA9563" s="89">
        <v>8</v>
      </c>
      <c r="AB9563" s="89">
        <v>8</v>
      </c>
      <c r="AC9563" s="94">
        <f t="shared" si="907"/>
        <v>210496</v>
      </c>
      <c r="AD9563" s="94">
        <f>IF(AND(AC9563="",M9558=""),0,IF((AC9563=""),M9558, IF( (M9558=""),AC9563,SUM(AC9558:AC9564)+M9558)))</f>
        <v>1480326</v>
      </c>
      <c r="AE9563" s="94">
        <f t="shared" si="908"/>
        <v>246622.31159999999</v>
      </c>
      <c r="AF9563" s="94">
        <v>0</v>
      </c>
      <c r="AG9563" s="94">
        <f t="shared" si="909"/>
        <v>246622.31159999999</v>
      </c>
      <c r="AH9563" s="94">
        <v>0.3</v>
      </c>
    </row>
    <row r="9564" spans="1:34" s="99" customFormat="1" x14ac:dyDescent="0.55000000000000004">
      <c r="A9564" s="107"/>
      <c r="B9564" s="102"/>
      <c r="C9564" s="102"/>
      <c r="D9564" s="90"/>
      <c r="E9564" s="102"/>
      <c r="F9564" s="102"/>
      <c r="G9564" s="102"/>
      <c r="H9564" s="102"/>
      <c r="I9564" s="98"/>
      <c r="J9564" s="102"/>
      <c r="K9564" s="94"/>
      <c r="L9564" s="94"/>
      <c r="M9564" s="94"/>
      <c r="N9564" s="102"/>
      <c r="O9564" s="111"/>
      <c r="P9564" s="96"/>
      <c r="Q9564" s="111"/>
      <c r="R9564" s="111"/>
      <c r="S9564" s="97"/>
      <c r="T9564" s="102"/>
      <c r="U9564" s="102"/>
      <c r="V9564" s="102"/>
      <c r="W9564" s="94">
        <f>SUM(W9558:W9563)</f>
        <v>192</v>
      </c>
      <c r="X9564" s="98">
        <f>SUM(X9558:X9563)</f>
        <v>100</v>
      </c>
      <c r="Y9564" s="94"/>
      <c r="Z9564" s="94"/>
      <c r="AA9564" s="89"/>
      <c r="AB9564" s="89"/>
      <c r="AC9564" s="94"/>
      <c r="AD9564" s="94"/>
      <c r="AE9564" s="94"/>
      <c r="AF9564" s="94"/>
      <c r="AG9564" s="94"/>
      <c r="AH9564" s="94"/>
    </row>
    <row r="9565" spans="1:34" s="99" customFormat="1" x14ac:dyDescent="0.55000000000000004">
      <c r="A9565" s="107"/>
      <c r="B9565" s="102"/>
      <c r="C9565" s="102"/>
      <c r="D9565" s="90"/>
      <c r="E9565" s="102"/>
      <c r="F9565" s="102"/>
      <c r="G9565" s="102"/>
      <c r="H9565" s="102"/>
      <c r="I9565" s="98"/>
      <c r="J9565" s="102"/>
      <c r="K9565" s="94"/>
      <c r="L9565" s="94" t="s">
        <v>63</v>
      </c>
      <c r="M9565" s="94">
        <f>SUM(M9557:M9564)</f>
        <v>312550</v>
      </c>
      <c r="N9565" s="102"/>
      <c r="O9565" s="111"/>
      <c r="P9565" s="96"/>
      <c r="Q9565" s="111"/>
      <c r="R9565" s="111"/>
      <c r="S9565" s="97"/>
      <c r="T9565" s="102"/>
      <c r="U9565" s="102"/>
      <c r="V9565" s="102"/>
      <c r="W9565" s="94"/>
      <c r="X9565" s="98"/>
      <c r="Y9565" s="94"/>
      <c r="Z9565" s="94"/>
      <c r="AA9565" s="89"/>
      <c r="AB9565" s="89"/>
      <c r="AC9565" s="94"/>
      <c r="AD9565" s="94"/>
      <c r="AE9565" s="94">
        <f>SUM(AE9557:AE9564)</f>
        <v>2531866</v>
      </c>
      <c r="AF9565" s="94"/>
      <c r="AG9565" s="94">
        <f>SUM(AG9557:AG9564)</f>
        <v>1081985.3116000001</v>
      </c>
      <c r="AH9565" s="94"/>
    </row>
    <row r="9566" spans="1:34" s="173" customFormat="1" x14ac:dyDescent="0.55000000000000004">
      <c r="A9566" s="122" t="s">
        <v>13026</v>
      </c>
      <c r="B9566" s="123">
        <v>4487</v>
      </c>
      <c r="C9566" s="123">
        <v>6863</v>
      </c>
      <c r="D9566" s="135" t="s">
        <v>13027</v>
      </c>
      <c r="E9566" s="123" t="s">
        <v>34</v>
      </c>
      <c r="F9566" s="123">
        <v>23548</v>
      </c>
      <c r="G9566" s="123">
        <v>0</v>
      </c>
      <c r="H9566" s="123">
        <v>1</v>
      </c>
      <c r="I9566" s="136">
        <v>62</v>
      </c>
      <c r="J9566" s="123" t="s">
        <v>35</v>
      </c>
      <c r="K9566" s="137">
        <f>((G9566*400)+(H9566*100))+I9566</f>
        <v>162</v>
      </c>
      <c r="L9566" s="137">
        <v>8000</v>
      </c>
      <c r="M9566" s="137">
        <f>K9566*L9566</f>
        <v>1296000</v>
      </c>
      <c r="N9566" s="123">
        <v>1</v>
      </c>
      <c r="O9566" s="108" t="s">
        <v>13024</v>
      </c>
      <c r="P9566" s="138"/>
      <c r="Q9566" s="108" t="s">
        <v>13025</v>
      </c>
      <c r="R9566" s="108" t="s">
        <v>13028</v>
      </c>
      <c r="S9566" s="139" t="s">
        <v>13029</v>
      </c>
      <c r="T9566" s="123" t="s">
        <v>15158</v>
      </c>
      <c r="U9566" s="123" t="s">
        <v>45</v>
      </c>
      <c r="V9566" s="123" t="s">
        <v>75</v>
      </c>
      <c r="W9566" s="137">
        <v>279.66000000000003</v>
      </c>
      <c r="X9566" s="136">
        <v>100</v>
      </c>
      <c r="Y9566" s="137">
        <v>2650</v>
      </c>
      <c r="Z9566" s="137">
        <f>W9566*Y9566</f>
        <v>741099.00000000012</v>
      </c>
      <c r="AA9566" s="119">
        <v>17</v>
      </c>
      <c r="AB9566" s="119">
        <v>24</v>
      </c>
      <c r="AC9566" s="137">
        <f>(Z9566*(100-AB9566))/100</f>
        <v>563235.24000000011</v>
      </c>
      <c r="AD9566" s="137">
        <f>IF(AND(AC9566="",M9566=""),0,IF((AC9566=""),M9566, IF( (M9566=""),AC9566,SUM(AC9566:AC9568)+M9566)))</f>
        <v>1884050.94</v>
      </c>
      <c r="AE9566" s="137">
        <f>IF( (X9566=""),AD9566*1,AD9566*(X9566/100) )</f>
        <v>1884050.94</v>
      </c>
      <c r="AF9566" s="137">
        <v>0</v>
      </c>
      <c r="AG9566" s="137">
        <f>IF((AF9566-AE9566) &gt; 1,0,IF((AF9566-AE9566)&lt;0,AE9566-AF9566,AF9566-AE9566))</f>
        <v>1884050.94</v>
      </c>
      <c r="AH9566" s="137">
        <v>0.3</v>
      </c>
    </row>
    <row r="9567" spans="1:34" s="173" customFormat="1" x14ac:dyDescent="0.55000000000000004">
      <c r="A9567" s="122"/>
      <c r="B9567" s="123"/>
      <c r="C9567" s="123"/>
      <c r="D9567" s="135"/>
      <c r="E9567" s="123"/>
      <c r="F9567" s="123"/>
      <c r="G9567" s="123"/>
      <c r="H9567" s="123"/>
      <c r="I9567" s="136"/>
      <c r="J9567" s="123"/>
      <c r="K9567" s="137"/>
      <c r="L9567" s="137" t="s">
        <v>63</v>
      </c>
      <c r="M9567" s="137">
        <f>SUM(M9566:M9566)</f>
        <v>1296000</v>
      </c>
      <c r="N9567" s="123"/>
      <c r="O9567" s="108"/>
      <c r="P9567" s="138"/>
      <c r="Q9567" s="108"/>
      <c r="R9567" s="108"/>
      <c r="S9567" s="139"/>
      <c r="T9567" s="123"/>
      <c r="U9567" s="123"/>
      <c r="V9567" s="123"/>
      <c r="W9567" s="137"/>
      <c r="X9567" s="136"/>
      <c r="Y9567" s="137"/>
      <c r="Z9567" s="137"/>
      <c r="AA9567" s="119"/>
      <c r="AB9567" s="119"/>
      <c r="AC9567" s="137"/>
      <c r="AD9567" s="137"/>
      <c r="AE9567" s="137">
        <f>SUM(AE9566:AE9566)</f>
        <v>1884050.94</v>
      </c>
      <c r="AF9567" s="137"/>
      <c r="AG9567" s="137">
        <f>SUM(AG9566:AG9566)</f>
        <v>1884050.94</v>
      </c>
      <c r="AH9567" s="137"/>
    </row>
    <row r="9568" spans="1:34" s="173" customFormat="1" x14ac:dyDescent="0.55000000000000004">
      <c r="A9568" s="122" t="s">
        <v>9447</v>
      </c>
      <c r="B9568" s="123">
        <v>4460</v>
      </c>
      <c r="C9568" s="123">
        <v>6005</v>
      </c>
      <c r="D9568" s="135" t="s">
        <v>13031</v>
      </c>
      <c r="E9568" s="123" t="s">
        <v>34</v>
      </c>
      <c r="F9568" s="123">
        <v>23766</v>
      </c>
      <c r="G9568" s="123">
        <v>0</v>
      </c>
      <c r="H9568" s="123">
        <v>0</v>
      </c>
      <c r="I9568" s="136">
        <v>99</v>
      </c>
      <c r="J9568" s="123" t="s">
        <v>35</v>
      </c>
      <c r="K9568" s="137">
        <f>((G9568*400)+(H9568*100))+I9568</f>
        <v>99</v>
      </c>
      <c r="L9568" s="137">
        <v>625</v>
      </c>
      <c r="M9568" s="137">
        <f>K9568*L9568</f>
        <v>61875</v>
      </c>
      <c r="N9568" s="123">
        <v>1</v>
      </c>
      <c r="O9568" s="108" t="s">
        <v>13004</v>
      </c>
      <c r="P9568" s="138"/>
      <c r="Q9568" s="108" t="s">
        <v>13005</v>
      </c>
      <c r="R9568" s="108" t="s">
        <v>9449</v>
      </c>
      <c r="S9568" s="139" t="s">
        <v>13032</v>
      </c>
      <c r="T9568" s="123" t="s">
        <v>51</v>
      </c>
      <c r="U9568" s="123" t="s">
        <v>74</v>
      </c>
      <c r="V9568" s="123" t="s">
        <v>52</v>
      </c>
      <c r="W9568" s="137">
        <v>52.52</v>
      </c>
      <c r="X9568" s="136">
        <v>100</v>
      </c>
      <c r="Y9568" s="137">
        <v>6750</v>
      </c>
      <c r="Z9568" s="137">
        <f>W9568*Y9568</f>
        <v>354510</v>
      </c>
      <c r="AA9568" s="119">
        <v>21</v>
      </c>
      <c r="AB9568" s="119">
        <v>93</v>
      </c>
      <c r="AC9568" s="137">
        <f>(Z9568*(100-AB9568))/100</f>
        <v>24815.7</v>
      </c>
      <c r="AD9568" s="137">
        <f>IF(AND(AC9568="",M9568=""),0,IF((AC9568=""),M9568, IF( (M9568=""),AC9568,SUM(AC9568:AC9569)+M9568)))</f>
        <v>86690.7</v>
      </c>
      <c r="AE9568" s="137">
        <f>IF( (X9568=""),AD9568*1,AD9568*(X9568/100) )</f>
        <v>86690.7</v>
      </c>
      <c r="AF9568" s="137">
        <v>50000000</v>
      </c>
      <c r="AG9568" s="137">
        <f>IF((AF9568-AE9568) &gt; 1,0,IF((AF9568-AE9568)&lt;0,AE9568-AF9568,AF9568-AE9568))</f>
        <v>0</v>
      </c>
      <c r="AH9568" s="137">
        <v>0.02</v>
      </c>
    </row>
    <row r="9569" spans="1:34" s="173" customFormat="1" x14ac:dyDescent="0.55000000000000004">
      <c r="A9569" s="122"/>
      <c r="B9569" s="123"/>
      <c r="C9569" s="123"/>
      <c r="D9569" s="135"/>
      <c r="E9569" s="123"/>
      <c r="F9569" s="123"/>
      <c r="G9569" s="123"/>
      <c r="H9569" s="123"/>
      <c r="I9569" s="136"/>
      <c r="J9569" s="123"/>
      <c r="K9569" s="137"/>
      <c r="L9569" s="137" t="s">
        <v>63</v>
      </c>
      <c r="M9569" s="137">
        <f>SUM(M9568:M9568)</f>
        <v>61875</v>
      </c>
      <c r="N9569" s="123"/>
      <c r="O9569" s="108"/>
      <c r="P9569" s="138"/>
      <c r="Q9569" s="108"/>
      <c r="R9569" s="108"/>
      <c r="S9569" s="139"/>
      <c r="T9569" s="123"/>
      <c r="U9569" s="123"/>
      <c r="V9569" s="123"/>
      <c r="W9569" s="137"/>
      <c r="X9569" s="136"/>
      <c r="Y9569" s="137"/>
      <c r="Z9569" s="137"/>
      <c r="AA9569" s="119"/>
      <c r="AB9569" s="119"/>
      <c r="AC9569" s="137"/>
      <c r="AD9569" s="137"/>
      <c r="AE9569" s="137">
        <f>SUM(AE9568:AE9568)</f>
        <v>86690.7</v>
      </c>
      <c r="AF9569" s="137"/>
      <c r="AG9569" s="137">
        <f>SUM(AG9568:AG9568)</f>
        <v>0</v>
      </c>
      <c r="AH9569" s="137"/>
    </row>
    <row r="9570" spans="1:34" s="173" customFormat="1" x14ac:dyDescent="0.55000000000000004">
      <c r="A9570" s="122" t="s">
        <v>1058</v>
      </c>
      <c r="B9570" s="123">
        <v>4461</v>
      </c>
      <c r="C9570" s="123">
        <v>9607</v>
      </c>
      <c r="D9570" s="135" t="s">
        <v>13035</v>
      </c>
      <c r="E9570" s="123" t="s">
        <v>34</v>
      </c>
      <c r="F9570" s="123">
        <v>7436</v>
      </c>
      <c r="G9570" s="123">
        <v>3</v>
      </c>
      <c r="H9570" s="123">
        <v>3</v>
      </c>
      <c r="I9570" s="136">
        <v>44</v>
      </c>
      <c r="J9570" s="123" t="s">
        <v>38</v>
      </c>
      <c r="K9570" s="137">
        <f>((G9570*400)+(H9570*100))+I9570</f>
        <v>1544</v>
      </c>
      <c r="L9570" s="137">
        <v>450</v>
      </c>
      <c r="M9570" s="137">
        <f>K9570*L9570</f>
        <v>694800</v>
      </c>
      <c r="N9570" s="123"/>
      <c r="O9570" s="108"/>
      <c r="P9570" s="138"/>
      <c r="Q9570" s="108"/>
      <c r="R9570" s="108"/>
      <c r="S9570" s="139"/>
      <c r="T9570" s="123"/>
      <c r="U9570" s="123"/>
      <c r="V9570" s="123"/>
      <c r="W9570" s="137"/>
      <c r="X9570" s="136"/>
      <c r="Y9570" s="137"/>
      <c r="Z9570" s="137"/>
      <c r="AA9570" s="119"/>
      <c r="AB9570" s="119"/>
      <c r="AC9570" s="137"/>
      <c r="AD9570" s="137">
        <f>IF(AND(AC9570="",M9570=""),0,IF((AC9570=""),M9570,IF((M9570=""),AC9570,AC9570+M9570)))</f>
        <v>694800</v>
      </c>
      <c r="AE9570" s="137">
        <f>IF( (X9570=""),AD9570*1,AD9570*(X9570/100) )</f>
        <v>694800</v>
      </c>
      <c r="AF9570" s="137">
        <v>50000000</v>
      </c>
      <c r="AG9570" s="137">
        <f>IF((AF9570-AE9570) &gt; 1,0,IF((AF9570-AE9570)&lt;0,AE9570-AF9570,AF9570-AE9570))</f>
        <v>0</v>
      </c>
      <c r="AH9570" s="137">
        <v>0.01</v>
      </c>
    </row>
    <row r="9571" spans="1:34" s="173" customFormat="1" x14ac:dyDescent="0.55000000000000004">
      <c r="A9571" s="122"/>
      <c r="B9571" s="123">
        <v>4462</v>
      </c>
      <c r="C9571" s="123">
        <v>5803</v>
      </c>
      <c r="D9571" s="135" t="s">
        <v>13036</v>
      </c>
      <c r="E9571" s="123" t="s">
        <v>34</v>
      </c>
      <c r="F9571" s="123">
        <v>22155</v>
      </c>
      <c r="G9571" s="123">
        <v>0</v>
      </c>
      <c r="H9571" s="123">
        <v>1</v>
      </c>
      <c r="I9571" s="136">
        <v>0</v>
      </c>
      <c r="J9571" s="123" t="s">
        <v>35</v>
      </c>
      <c r="K9571" s="137">
        <f>((G9571*400)+(H9571*100))+I9571</f>
        <v>100</v>
      </c>
      <c r="L9571" s="137">
        <v>450</v>
      </c>
      <c r="M9571" s="137">
        <f>K9571*L9571</f>
        <v>45000</v>
      </c>
      <c r="N9571" s="123">
        <v>1</v>
      </c>
      <c r="O9571" s="108" t="s">
        <v>13033</v>
      </c>
      <c r="P9571" s="138">
        <v>8570873002343</v>
      </c>
      <c r="Q9571" s="108" t="s">
        <v>13034</v>
      </c>
      <c r="R9571" s="108" t="s">
        <v>1373</v>
      </c>
      <c r="S9571" s="139" t="s">
        <v>13037</v>
      </c>
      <c r="T9571" s="123" t="s">
        <v>51</v>
      </c>
      <c r="U9571" s="123" t="s">
        <v>45</v>
      </c>
      <c r="V9571" s="123" t="s">
        <v>52</v>
      </c>
      <c r="W9571" s="137">
        <v>96.39</v>
      </c>
      <c r="X9571" s="136">
        <v>100</v>
      </c>
      <c r="Y9571" s="137">
        <v>6750</v>
      </c>
      <c r="Z9571" s="137">
        <f>W9571*Y9571</f>
        <v>650632.5</v>
      </c>
      <c r="AA9571" s="119">
        <v>7</v>
      </c>
      <c r="AB9571" s="119">
        <v>7</v>
      </c>
      <c r="AC9571" s="137">
        <f>(Z9571*(100-AB9571))/100</f>
        <v>605088.22499999998</v>
      </c>
      <c r="AD9571" s="137">
        <f>IF(AND(AC9571="",M9571=""),0,IF((AC9571=""),M9571, IF( (M9571=""),AC9571,SUM(AC9571:AC9571)+M9571)))</f>
        <v>650088.22499999998</v>
      </c>
      <c r="AE9571" s="137">
        <f>IF( (X9571=""),AD9571*1,AD9571*(X9571/100) )</f>
        <v>650088.22499999998</v>
      </c>
      <c r="AF9571" s="137">
        <v>50000000</v>
      </c>
      <c r="AG9571" s="137">
        <f>IF((AF9571-AE9571) &gt; 1,0,IF((AF9571-AE9571)&lt;0,AE9571-AF9571,AF9571-AE9571))</f>
        <v>0</v>
      </c>
      <c r="AH9571" s="137">
        <v>0.02</v>
      </c>
    </row>
    <row r="9572" spans="1:34" s="173" customFormat="1" x14ac:dyDescent="0.55000000000000004">
      <c r="A9572" s="122"/>
      <c r="B9572" s="123">
        <v>4463</v>
      </c>
      <c r="C9572" s="123">
        <v>5718</v>
      </c>
      <c r="D9572" s="135" t="s">
        <v>13038</v>
      </c>
      <c r="E9572" s="123" t="s">
        <v>34</v>
      </c>
      <c r="F9572" s="123">
        <v>22749</v>
      </c>
      <c r="G9572" s="123">
        <v>0</v>
      </c>
      <c r="H9572" s="123">
        <v>0</v>
      </c>
      <c r="I9572" s="136">
        <v>81</v>
      </c>
      <c r="J9572" s="123" t="s">
        <v>35</v>
      </c>
      <c r="K9572" s="137">
        <f>((G9572*400)+(H9572*100))+I9572</f>
        <v>81</v>
      </c>
      <c r="L9572" s="137">
        <v>2425</v>
      </c>
      <c r="M9572" s="137">
        <f>K9572*L9572</f>
        <v>196425</v>
      </c>
      <c r="N9572" s="123">
        <v>1</v>
      </c>
      <c r="O9572" s="108" t="s">
        <v>13033</v>
      </c>
      <c r="P9572" s="138">
        <v>8570873002343</v>
      </c>
      <c r="Q9572" s="108" t="s">
        <v>13034</v>
      </c>
      <c r="R9572" s="108" t="s">
        <v>1373</v>
      </c>
      <c r="S9572" s="139" t="s">
        <v>13039</v>
      </c>
      <c r="T9572" s="123" t="s">
        <v>51</v>
      </c>
      <c r="U9572" s="123" t="s">
        <v>45</v>
      </c>
      <c r="V9572" s="123" t="s">
        <v>52</v>
      </c>
      <c r="W9572" s="137">
        <v>135</v>
      </c>
      <c r="X9572" s="136">
        <v>100</v>
      </c>
      <c r="Y9572" s="137">
        <v>6750</v>
      </c>
      <c r="Z9572" s="137">
        <f>W9572*Y9572</f>
        <v>911250</v>
      </c>
      <c r="AA9572" s="119">
        <v>32</v>
      </c>
      <c r="AB9572" s="119">
        <v>54</v>
      </c>
      <c r="AC9572" s="137">
        <f>(Z9572*(100-AB9572))/100</f>
        <v>419175</v>
      </c>
      <c r="AD9572" s="137">
        <f>IF(AND(AC9572="",M9572=""),0,IF((AC9572=""),M9572, IF( (M9572=""),AC9572,SUM(AC9572:AC9573)+M9572)))</f>
        <v>615600</v>
      </c>
      <c r="AE9572" s="137">
        <f>IF( (X9572=""),AD9572*1,AD9572*(X9572/100) )</f>
        <v>615600</v>
      </c>
      <c r="AF9572" s="137">
        <v>50000000</v>
      </c>
      <c r="AG9572" s="137">
        <f>IF((AF9572-AE9572) &gt; 1,0,IF((AF9572-AE9572)&lt;0,AE9572-AF9572,AF9572-AE9572))</f>
        <v>0</v>
      </c>
      <c r="AH9572" s="137">
        <v>0.02</v>
      </c>
    </row>
    <row r="9573" spans="1:34" s="173" customFormat="1" x14ac:dyDescent="0.55000000000000004">
      <c r="A9573" s="122"/>
      <c r="B9573" s="123">
        <v>4464</v>
      </c>
      <c r="C9573" s="123">
        <v>5812</v>
      </c>
      <c r="D9573" s="135" t="s">
        <v>13040</v>
      </c>
      <c r="E9573" s="123" t="s">
        <v>34</v>
      </c>
      <c r="F9573" s="123">
        <v>24375</v>
      </c>
      <c r="G9573" s="123">
        <v>0</v>
      </c>
      <c r="H9573" s="123">
        <v>0</v>
      </c>
      <c r="I9573" s="136">
        <v>11</v>
      </c>
      <c r="J9573" s="123" t="s">
        <v>68</v>
      </c>
      <c r="K9573" s="137">
        <f>((G9573*400)+(H9573*100))+I9573</f>
        <v>11</v>
      </c>
      <c r="L9573" s="137">
        <v>450</v>
      </c>
      <c r="M9573" s="137">
        <f>K9573*L9573</f>
        <v>4950</v>
      </c>
      <c r="N9573" s="123"/>
      <c r="O9573" s="108"/>
      <c r="P9573" s="138"/>
      <c r="Q9573" s="108"/>
      <c r="R9573" s="108"/>
      <c r="S9573" s="139"/>
      <c r="T9573" s="123"/>
      <c r="U9573" s="123"/>
      <c r="V9573" s="123"/>
      <c r="W9573" s="137"/>
      <c r="X9573" s="136"/>
      <c r="Y9573" s="137"/>
      <c r="Z9573" s="137"/>
      <c r="AA9573" s="119"/>
      <c r="AB9573" s="119"/>
      <c r="AC9573" s="137"/>
      <c r="AD9573" s="137">
        <f>IF(AND(AC9573="",M9573=""),0,IF((AC9573=""),M9573,IF((M9573=""),AC9573,AC9573+M9573)))</f>
        <v>4950</v>
      </c>
      <c r="AE9573" s="137">
        <f>IF( (X9573=""),AD9573*1,AD9573*(X9573/100) )</f>
        <v>4950</v>
      </c>
      <c r="AF9573" s="137">
        <v>0</v>
      </c>
      <c r="AG9573" s="137">
        <f>IF((AF9573-AE9573) &gt; 1,0,IF((AF9573-AE9573)&lt;0,AE9573-AF9573,AF9573-AE9573))</f>
        <v>4950</v>
      </c>
      <c r="AH9573" s="137">
        <v>0.3</v>
      </c>
    </row>
    <row r="9574" spans="1:34" s="173" customFormat="1" x14ac:dyDescent="0.55000000000000004">
      <c r="A9574" s="122"/>
      <c r="B9574" s="123"/>
      <c r="C9574" s="123"/>
      <c r="D9574" s="135"/>
      <c r="E9574" s="123"/>
      <c r="F9574" s="123"/>
      <c r="G9574" s="123"/>
      <c r="H9574" s="123"/>
      <c r="I9574" s="136"/>
      <c r="J9574" s="123"/>
      <c r="K9574" s="137"/>
      <c r="L9574" s="137" t="s">
        <v>63</v>
      </c>
      <c r="M9574" s="137">
        <f>SUM(M9570:M9573)</f>
        <v>941175</v>
      </c>
      <c r="N9574" s="123"/>
      <c r="O9574" s="108"/>
      <c r="P9574" s="138"/>
      <c r="Q9574" s="108"/>
      <c r="R9574" s="108"/>
      <c r="S9574" s="139"/>
      <c r="T9574" s="123"/>
      <c r="U9574" s="123"/>
      <c r="V9574" s="123"/>
      <c r="W9574" s="137"/>
      <c r="X9574" s="136"/>
      <c r="Y9574" s="137"/>
      <c r="Z9574" s="137"/>
      <c r="AA9574" s="119"/>
      <c r="AB9574" s="119"/>
      <c r="AC9574" s="137"/>
      <c r="AD9574" s="137"/>
      <c r="AE9574" s="137">
        <f>SUM(AE9570:AE9573)</f>
        <v>1965438.2250000001</v>
      </c>
      <c r="AF9574" s="137"/>
      <c r="AG9574" s="137">
        <f>SUM(AG9570:AG9573)</f>
        <v>4950</v>
      </c>
      <c r="AH9574" s="137"/>
    </row>
    <row r="9575" spans="1:34" s="173" customFormat="1" x14ac:dyDescent="0.55000000000000004">
      <c r="A9575" s="122" t="s">
        <v>13043</v>
      </c>
      <c r="B9575" s="123">
        <v>4465</v>
      </c>
      <c r="C9575" s="123">
        <v>8547</v>
      </c>
      <c r="D9575" s="135" t="s">
        <v>13044</v>
      </c>
      <c r="E9575" s="123" t="s">
        <v>34</v>
      </c>
      <c r="F9575" s="123">
        <v>1832</v>
      </c>
      <c r="G9575" s="123">
        <v>0</v>
      </c>
      <c r="H9575" s="123">
        <v>2</v>
      </c>
      <c r="I9575" s="136">
        <v>30</v>
      </c>
      <c r="J9575" s="123" t="s">
        <v>35</v>
      </c>
      <c r="K9575" s="137">
        <f>((G9575*400)+(H9575*100))+I9575</f>
        <v>230</v>
      </c>
      <c r="L9575" s="137">
        <v>600</v>
      </c>
      <c r="M9575" s="137">
        <f>K9575*L9575</f>
        <v>138000</v>
      </c>
      <c r="N9575" s="123">
        <v>1</v>
      </c>
      <c r="O9575" s="108" t="s">
        <v>13041</v>
      </c>
      <c r="P9575" s="138">
        <v>3570800348257</v>
      </c>
      <c r="Q9575" s="108" t="s">
        <v>13042</v>
      </c>
      <c r="R9575" s="108" t="s">
        <v>13045</v>
      </c>
      <c r="S9575" s="139" t="s">
        <v>13046</v>
      </c>
      <c r="T9575" s="123" t="s">
        <v>51</v>
      </c>
      <c r="U9575" s="123" t="s">
        <v>45</v>
      </c>
      <c r="V9575" s="123" t="s">
        <v>52</v>
      </c>
      <c r="W9575" s="137">
        <v>374.4</v>
      </c>
      <c r="X9575" s="136">
        <v>66.599999999999994</v>
      </c>
      <c r="Y9575" s="137">
        <v>6750</v>
      </c>
      <c r="Z9575" s="137">
        <f>W9575*Y9575</f>
        <v>2527200</v>
      </c>
      <c r="AA9575" s="119">
        <v>6</v>
      </c>
      <c r="AB9575" s="119">
        <v>6</v>
      </c>
      <c r="AC9575" s="137">
        <f>(Z9575*(100-AB9575))/100</f>
        <v>2375568</v>
      </c>
      <c r="AD9575" s="137">
        <f>IF(AND(AC9575="",M9575=""),0,IF((AC9575=""),M9575, IF( (M9575=""),AC9575,SUM(AC9575:AC9578)+M9575)))</f>
        <v>2574889.0499999998</v>
      </c>
      <c r="AE9575" s="137">
        <f>IF( (X9575=""),AD9575*1,AD9575*(X9575/100) )</f>
        <v>1714876.1072999998</v>
      </c>
      <c r="AF9575" s="137">
        <v>50000000</v>
      </c>
      <c r="AG9575" s="137">
        <f>IF((AF9575-AE9575) &gt; 1,0,IF((AF9575-AE9575)&lt;0,AE9575-AF9575,AF9575-AE9575))</f>
        <v>0</v>
      </c>
      <c r="AH9575" s="137">
        <v>0.02</v>
      </c>
    </row>
    <row r="9576" spans="1:34" s="173" customFormat="1" x14ac:dyDescent="0.55000000000000004">
      <c r="A9576" s="122"/>
      <c r="B9576" s="123"/>
      <c r="C9576" s="123"/>
      <c r="D9576" s="135"/>
      <c r="E9576" s="123"/>
      <c r="F9576" s="123"/>
      <c r="G9576" s="123"/>
      <c r="H9576" s="123"/>
      <c r="I9576" s="136"/>
      <c r="J9576" s="123"/>
      <c r="K9576" s="137"/>
      <c r="L9576" s="137"/>
      <c r="M9576" s="137"/>
      <c r="N9576" s="123">
        <v>2</v>
      </c>
      <c r="O9576" s="108" t="s">
        <v>13041</v>
      </c>
      <c r="P9576" s="138">
        <v>3570800348257</v>
      </c>
      <c r="Q9576" s="108" t="s">
        <v>13042</v>
      </c>
      <c r="R9576" s="108" t="s">
        <v>13045</v>
      </c>
      <c r="S9576" s="139" t="s">
        <v>13047</v>
      </c>
      <c r="T9576" s="123" t="s">
        <v>51</v>
      </c>
      <c r="U9576" s="123" t="s">
        <v>74</v>
      </c>
      <c r="V9576" s="123" t="s">
        <v>52</v>
      </c>
      <c r="W9576" s="137">
        <v>129.78</v>
      </c>
      <c r="X9576" s="136">
        <v>23.09</v>
      </c>
      <c r="Y9576" s="137">
        <v>6750</v>
      </c>
      <c r="Z9576" s="137">
        <f>W9576*Y9576</f>
        <v>876015</v>
      </c>
      <c r="AA9576" s="119">
        <v>21</v>
      </c>
      <c r="AB9576" s="119">
        <v>93</v>
      </c>
      <c r="AC9576" s="137">
        <f>(Z9576*(100-AB9576))/100</f>
        <v>61321.05</v>
      </c>
      <c r="AD9576" s="137">
        <f>IF(AND(AC9576="",M9575=""),0,IF((AC9576=""),M9575, IF( (M9575=""),AC9576,SUM(AC9575:AC9578)+M9575)))</f>
        <v>2574889.0499999998</v>
      </c>
      <c r="AE9576" s="137">
        <f>IF( (X9576=""),AD9576*1,AD9576*(X9576/100) )</f>
        <v>594541.88164499996</v>
      </c>
      <c r="AF9576" s="137">
        <v>50000000</v>
      </c>
      <c r="AG9576" s="137">
        <f>IF((AF9576-AE9576) &gt; 1,0,IF((AF9576-AE9576)&lt;0,AE9576-AF9576,AF9576-AE9576))</f>
        <v>0</v>
      </c>
      <c r="AH9576" s="137">
        <v>0.02</v>
      </c>
    </row>
    <row r="9577" spans="1:34" s="173" customFormat="1" x14ac:dyDescent="0.55000000000000004">
      <c r="A9577" s="122"/>
      <c r="B9577" s="123"/>
      <c r="C9577" s="123"/>
      <c r="D9577" s="135"/>
      <c r="E9577" s="123"/>
      <c r="F9577" s="123"/>
      <c r="G9577" s="123"/>
      <c r="H9577" s="123"/>
      <c r="I9577" s="136"/>
      <c r="J9577" s="123"/>
      <c r="K9577" s="137"/>
      <c r="L9577" s="137"/>
      <c r="M9577" s="137"/>
      <c r="N9577" s="123">
        <v>3</v>
      </c>
      <c r="O9577" s="108" t="s">
        <v>13041</v>
      </c>
      <c r="P9577" s="138">
        <v>3570800348257</v>
      </c>
      <c r="Q9577" s="108" t="s">
        <v>13042</v>
      </c>
      <c r="R9577" s="108" t="s">
        <v>13045</v>
      </c>
      <c r="S9577" s="139" t="s">
        <v>13048</v>
      </c>
      <c r="T9577" s="123" t="s">
        <v>55</v>
      </c>
      <c r="U9577" s="123" t="s">
        <v>74</v>
      </c>
      <c r="V9577" s="123" t="s">
        <v>52</v>
      </c>
      <c r="W9577" s="137">
        <v>34.770000000000003</v>
      </c>
      <c r="X9577" s="136">
        <v>6.19</v>
      </c>
      <c r="Y9577" s="137">
        <v>0</v>
      </c>
      <c r="Z9577" s="137">
        <f>W9577*Y9577</f>
        <v>0</v>
      </c>
      <c r="AA9577" s="119">
        <v>21</v>
      </c>
      <c r="AB9577" s="119">
        <v>93</v>
      </c>
      <c r="AC9577" s="137">
        <f>(Z9577*(100-AB9577))/100</f>
        <v>0</v>
      </c>
      <c r="AD9577" s="137">
        <v>138000</v>
      </c>
      <c r="AE9577" s="137">
        <f>IF( (X9577=""),AD9577*1,AD9577*(X9577/100) )</f>
        <v>8542.2000000000007</v>
      </c>
      <c r="AF9577" s="137">
        <v>50000000</v>
      </c>
      <c r="AG9577" s="137">
        <f>IF((AF9577-AE9577) &gt; 1,0,IF((AF9577-AE9577)&lt;0,AE9577-AF9577,AF9577-AE9577))</f>
        <v>0</v>
      </c>
      <c r="AH9577" s="137">
        <v>0.02</v>
      </c>
    </row>
    <row r="9578" spans="1:34" s="173" customFormat="1" x14ac:dyDescent="0.55000000000000004">
      <c r="A9578" s="122"/>
      <c r="B9578" s="123"/>
      <c r="C9578" s="123"/>
      <c r="D9578" s="135"/>
      <c r="E9578" s="123"/>
      <c r="F9578" s="123"/>
      <c r="G9578" s="123"/>
      <c r="H9578" s="123"/>
      <c r="I9578" s="136"/>
      <c r="J9578" s="123"/>
      <c r="K9578" s="137"/>
      <c r="L9578" s="137"/>
      <c r="M9578" s="137"/>
      <c r="N9578" s="123">
        <v>4</v>
      </c>
      <c r="O9578" s="108" t="s">
        <v>13041</v>
      </c>
      <c r="P9578" s="138">
        <v>3570800348257</v>
      </c>
      <c r="Q9578" s="108" t="s">
        <v>13042</v>
      </c>
      <c r="R9578" s="108" t="s">
        <v>13045</v>
      </c>
      <c r="S9578" s="139" t="s">
        <v>13049</v>
      </c>
      <c r="T9578" s="123" t="s">
        <v>55</v>
      </c>
      <c r="U9578" s="123" t="s">
        <v>74</v>
      </c>
      <c r="V9578" s="123" t="s">
        <v>52</v>
      </c>
      <c r="W9578" s="137">
        <v>23.2</v>
      </c>
      <c r="X9578" s="136">
        <v>4.13</v>
      </c>
      <c r="Y9578" s="137">
        <v>0</v>
      </c>
      <c r="Z9578" s="137">
        <f>W9578*Y9578</f>
        <v>0</v>
      </c>
      <c r="AA9578" s="119">
        <v>21</v>
      </c>
      <c r="AB9578" s="119">
        <v>93</v>
      </c>
      <c r="AC9578" s="137">
        <f>(Z9578*(100-AB9578))/100</f>
        <v>0</v>
      </c>
      <c r="AD9578" s="137">
        <v>138000</v>
      </c>
      <c r="AE9578" s="137">
        <f>IF( (X9578=""),AD9578*1,AD9578*(X9578/100) )</f>
        <v>5699.4</v>
      </c>
      <c r="AF9578" s="137">
        <v>50000000</v>
      </c>
      <c r="AG9578" s="137">
        <f>IF((AF9578-AE9578) &gt; 1,0,IF((AF9578-AE9578)&lt;0,AE9578-AF9578,AF9578-AE9578))</f>
        <v>0</v>
      </c>
      <c r="AH9578" s="137">
        <v>0.02</v>
      </c>
    </row>
    <row r="9579" spans="1:34" s="173" customFormat="1" x14ac:dyDescent="0.55000000000000004">
      <c r="A9579" s="122"/>
      <c r="B9579" s="123"/>
      <c r="C9579" s="123"/>
      <c r="D9579" s="135"/>
      <c r="E9579" s="123"/>
      <c r="F9579" s="123"/>
      <c r="G9579" s="123"/>
      <c r="H9579" s="123"/>
      <c r="I9579" s="136"/>
      <c r="J9579" s="123"/>
      <c r="K9579" s="137"/>
      <c r="L9579" s="137" t="s">
        <v>63</v>
      </c>
      <c r="M9579" s="137">
        <f>SUM(M9575:M9578)</f>
        <v>138000</v>
      </c>
      <c r="N9579" s="123"/>
      <c r="O9579" s="108"/>
      <c r="P9579" s="138"/>
      <c r="Q9579" s="108"/>
      <c r="R9579" s="108"/>
      <c r="S9579" s="139"/>
      <c r="T9579" s="123"/>
      <c r="U9579" s="123"/>
      <c r="V9579" s="123"/>
      <c r="W9579" s="137"/>
      <c r="X9579" s="136"/>
      <c r="Y9579" s="137"/>
      <c r="Z9579" s="137"/>
      <c r="AA9579" s="119"/>
      <c r="AB9579" s="119"/>
      <c r="AC9579" s="137"/>
      <c r="AD9579" s="137"/>
      <c r="AE9579" s="137">
        <f>SUM(AE9575:AE9578)</f>
        <v>2323659.588945</v>
      </c>
      <c r="AF9579" s="137"/>
      <c r="AG9579" s="137">
        <f>SUM(AG9575:AG9578)</f>
        <v>0</v>
      </c>
      <c r="AH9579" s="137"/>
    </row>
    <row r="9580" spans="1:34" s="173" customFormat="1" x14ac:dyDescent="0.55000000000000004">
      <c r="A9580" s="122" t="s">
        <v>13052</v>
      </c>
      <c r="B9580" s="123">
        <v>4466</v>
      </c>
      <c r="C9580" s="123">
        <v>9838</v>
      </c>
      <c r="D9580" s="135" t="s">
        <v>13053</v>
      </c>
      <c r="E9580" s="123" t="s">
        <v>37</v>
      </c>
      <c r="F9580" s="123">
        <v>8714</v>
      </c>
      <c r="G9580" s="123">
        <v>0</v>
      </c>
      <c r="H9580" s="123">
        <v>1</v>
      </c>
      <c r="I9580" s="136">
        <v>4</v>
      </c>
      <c r="J9580" s="123" t="s">
        <v>35</v>
      </c>
      <c r="K9580" s="137">
        <f>((G9580*400)+(H9580*100))+I9580</f>
        <v>104</v>
      </c>
      <c r="L9580" s="137">
        <v>225</v>
      </c>
      <c r="M9580" s="137">
        <f>K9580*L9580</f>
        <v>23400</v>
      </c>
      <c r="N9580" s="123">
        <v>1</v>
      </c>
      <c r="O9580" s="108" t="s">
        <v>13050</v>
      </c>
      <c r="P9580" s="138">
        <v>8571387002261</v>
      </c>
      <c r="Q9580" s="108" t="s">
        <v>13051</v>
      </c>
      <c r="R9580" s="108" t="s">
        <v>13054</v>
      </c>
      <c r="S9580" s="139"/>
      <c r="T9580" s="123" t="s">
        <v>51</v>
      </c>
      <c r="U9580" s="123" t="s">
        <v>45</v>
      </c>
      <c r="V9580" s="123" t="s">
        <v>52</v>
      </c>
      <c r="W9580" s="137">
        <v>198.72</v>
      </c>
      <c r="X9580" s="136">
        <v>73.56</v>
      </c>
      <c r="Y9580" s="137">
        <v>6750</v>
      </c>
      <c r="Z9580" s="137">
        <f>W9580*Y9580</f>
        <v>1341360</v>
      </c>
      <c r="AA9580" s="119">
        <v>25</v>
      </c>
      <c r="AB9580" s="119">
        <v>40</v>
      </c>
      <c r="AC9580" s="137">
        <f>(Z9580*(100-AB9580))/100</f>
        <v>804816</v>
      </c>
      <c r="AD9580" s="137">
        <f>IF(AND(AC9580="",M9580=""),0,IF((AC9580=""),M9580, IF( (M9580=""),AC9580,SUM(AC9580:AC9582)+M9580)))</f>
        <v>909528</v>
      </c>
      <c r="AE9580" s="137">
        <f>IF( (X9580=""),AD9580*1,AD9580*(X9580/100) )</f>
        <v>669048.79680000001</v>
      </c>
      <c r="AF9580" s="137">
        <v>10000000</v>
      </c>
      <c r="AG9580" s="137">
        <v>23400</v>
      </c>
      <c r="AH9580" s="137">
        <v>0.02</v>
      </c>
    </row>
    <row r="9581" spans="1:34" s="173" customFormat="1" x14ac:dyDescent="0.55000000000000004">
      <c r="A9581" s="122"/>
      <c r="B9581" s="123"/>
      <c r="C9581" s="123"/>
      <c r="D9581" s="135"/>
      <c r="E9581" s="123"/>
      <c r="F9581" s="123"/>
      <c r="G9581" s="123"/>
      <c r="H9581" s="123"/>
      <c r="I9581" s="136"/>
      <c r="J9581" s="123"/>
      <c r="K9581" s="137"/>
      <c r="L9581" s="137"/>
      <c r="M9581" s="137"/>
      <c r="N9581" s="123">
        <v>2</v>
      </c>
      <c r="O9581" s="108" t="s">
        <v>13050</v>
      </c>
      <c r="P9581" s="138">
        <v>8571387002261</v>
      </c>
      <c r="Q9581" s="108" t="s">
        <v>13051</v>
      </c>
      <c r="R9581" s="108" t="s">
        <v>13054</v>
      </c>
      <c r="S9581" s="139"/>
      <c r="T9581" s="123" t="s">
        <v>55</v>
      </c>
      <c r="U9581" s="123" t="s">
        <v>45</v>
      </c>
      <c r="V9581" s="123" t="s">
        <v>52</v>
      </c>
      <c r="W9581" s="137">
        <v>49.02</v>
      </c>
      <c r="X9581" s="136">
        <v>18.149999999999999</v>
      </c>
      <c r="Y9581" s="137">
        <v>0</v>
      </c>
      <c r="Z9581" s="137">
        <f>W9581*Y9581</f>
        <v>0</v>
      </c>
      <c r="AA9581" s="119">
        <v>25</v>
      </c>
      <c r="AB9581" s="119">
        <v>40</v>
      </c>
      <c r="AC9581" s="137">
        <f>(Z9581*(100-AB9581))/100</f>
        <v>0</v>
      </c>
      <c r="AD9581" s="137">
        <f>IF(AND(AC9581="",M9580=""),0,IF((AC9581=""),M9580, IF( (M9580=""),AC9581,SUM(AC9580:AC9582)+M9580)))</f>
        <v>909528</v>
      </c>
      <c r="AE9581" s="137">
        <f>IF( (X9581=""),AD9581*1,AD9581*(X9581/100) )</f>
        <v>165079.33199999999</v>
      </c>
      <c r="AF9581" s="137">
        <v>10000000</v>
      </c>
      <c r="AG9581" s="137">
        <f>IF((AF9581-AE9581) &gt; 1,0,IF((AF9581-AE9581)&lt;0,AE9581-AF9581,AF9581-AE9581))</f>
        <v>0</v>
      </c>
      <c r="AH9581" s="137">
        <v>0.02</v>
      </c>
    </row>
    <row r="9582" spans="1:34" s="173" customFormat="1" x14ac:dyDescent="0.55000000000000004">
      <c r="A9582" s="122"/>
      <c r="B9582" s="123"/>
      <c r="C9582" s="123"/>
      <c r="D9582" s="135"/>
      <c r="E9582" s="123"/>
      <c r="F9582" s="123"/>
      <c r="G9582" s="123"/>
      <c r="H9582" s="123"/>
      <c r="I9582" s="136"/>
      <c r="J9582" s="123"/>
      <c r="K9582" s="137"/>
      <c r="L9582" s="137"/>
      <c r="M9582" s="137"/>
      <c r="N9582" s="123">
        <v>3</v>
      </c>
      <c r="O9582" s="108" t="s">
        <v>13050</v>
      </c>
      <c r="P9582" s="138">
        <v>8571387002261</v>
      </c>
      <c r="Q9582" s="108" t="s">
        <v>13051</v>
      </c>
      <c r="R9582" s="108" t="s">
        <v>13054</v>
      </c>
      <c r="S9582" s="139"/>
      <c r="T9582" s="123" t="s">
        <v>439</v>
      </c>
      <c r="U9582" s="123" t="s">
        <v>45</v>
      </c>
      <c r="V9582" s="123" t="s">
        <v>52</v>
      </c>
      <c r="W9582" s="137">
        <v>22.4</v>
      </c>
      <c r="X9582" s="136">
        <v>8.2899999999999991</v>
      </c>
      <c r="Y9582" s="137">
        <v>6050</v>
      </c>
      <c r="Z9582" s="137">
        <f>W9582*Y9582</f>
        <v>135520</v>
      </c>
      <c r="AA9582" s="119">
        <v>25</v>
      </c>
      <c r="AB9582" s="119">
        <v>40</v>
      </c>
      <c r="AC9582" s="137">
        <f>(Z9582*(100-AB9582))/100</f>
        <v>81312</v>
      </c>
      <c r="AD9582" s="137">
        <f>IF(AND(AC9582="",M9580=""),0,IF((AC9582=""),M9580, IF( (M9580=""),AC9582,SUM(AC9580:AC9582)+M9580)))</f>
        <v>909528</v>
      </c>
      <c r="AE9582" s="137">
        <f>IF( (X9582=""),AD9582*1,AD9582*(X9582/100) )</f>
        <v>75399.871199999994</v>
      </c>
      <c r="AF9582" s="137">
        <v>10000000</v>
      </c>
      <c r="AG9582" s="137">
        <f>IF((AF9582-AE9582) &gt; 1,0,IF((AF9582-AE9582)&lt;0,AE9582-AF9582,AF9582-AE9582))</f>
        <v>0</v>
      </c>
      <c r="AH9582" s="137">
        <v>0.02</v>
      </c>
    </row>
    <row r="9583" spans="1:34" s="173" customFormat="1" x14ac:dyDescent="0.55000000000000004">
      <c r="A9583" s="122"/>
      <c r="B9583" s="123"/>
      <c r="C9583" s="123"/>
      <c r="D9583" s="135"/>
      <c r="E9583" s="123"/>
      <c r="F9583" s="123"/>
      <c r="G9583" s="123"/>
      <c r="H9583" s="123"/>
      <c r="I9583" s="136"/>
      <c r="J9583" s="123"/>
      <c r="K9583" s="137"/>
      <c r="L9583" s="137" t="s">
        <v>63</v>
      </c>
      <c r="M9583" s="137">
        <f>SUM(M9580:M9582)</f>
        <v>23400</v>
      </c>
      <c r="N9583" s="123"/>
      <c r="O9583" s="108"/>
      <c r="P9583" s="138"/>
      <c r="Q9583" s="108"/>
      <c r="R9583" s="108"/>
      <c r="S9583" s="139"/>
      <c r="T9583" s="123"/>
      <c r="U9583" s="123"/>
      <c r="V9583" s="123"/>
      <c r="W9583" s="137"/>
      <c r="X9583" s="136"/>
      <c r="Y9583" s="137"/>
      <c r="Z9583" s="137"/>
      <c r="AA9583" s="119"/>
      <c r="AB9583" s="119"/>
      <c r="AC9583" s="137"/>
      <c r="AD9583" s="137"/>
      <c r="AE9583" s="137">
        <f>SUM(AE9580:AE9582)</f>
        <v>909528</v>
      </c>
      <c r="AF9583" s="137"/>
      <c r="AG9583" s="137">
        <f>SUM(AG9580:AG9582)</f>
        <v>23400</v>
      </c>
      <c r="AH9583" s="137"/>
    </row>
    <row r="9584" spans="1:34" s="99" customFormat="1" x14ac:dyDescent="0.55000000000000004">
      <c r="A9584" s="107" t="s">
        <v>13057</v>
      </c>
      <c r="B9584" s="102">
        <v>4496</v>
      </c>
      <c r="C9584" s="102">
        <v>9448</v>
      </c>
      <c r="D9584" s="90" t="s">
        <v>13058</v>
      </c>
      <c r="E9584" s="102" t="s">
        <v>34</v>
      </c>
      <c r="F9584" s="102">
        <v>14104</v>
      </c>
      <c r="G9584" s="102">
        <v>0</v>
      </c>
      <c r="H9584" s="102">
        <v>2</v>
      </c>
      <c r="I9584" s="98">
        <v>11.9</v>
      </c>
      <c r="J9584" s="102" t="s">
        <v>35</v>
      </c>
      <c r="K9584" s="94">
        <f>((G9584*400)+(H9584*100))+I9584</f>
        <v>211.9</v>
      </c>
      <c r="L9584" s="94">
        <v>925</v>
      </c>
      <c r="M9584" s="94">
        <f>K9584*L9584</f>
        <v>196007.5</v>
      </c>
      <c r="N9584" s="102">
        <v>1</v>
      </c>
      <c r="O9584" s="111" t="s">
        <v>13055</v>
      </c>
      <c r="P9584" s="96">
        <v>3570800006631</v>
      </c>
      <c r="Q9584" s="111" t="s">
        <v>13056</v>
      </c>
      <c r="R9584" s="111" t="s">
        <v>13067</v>
      </c>
      <c r="S9584" s="97"/>
      <c r="T9584" s="102" t="s">
        <v>15158</v>
      </c>
      <c r="U9584" s="102" t="s">
        <v>45</v>
      </c>
      <c r="V9584" s="102" t="s">
        <v>52</v>
      </c>
      <c r="W9584" s="94">
        <v>56.4</v>
      </c>
      <c r="X9584" s="98">
        <v>100</v>
      </c>
      <c r="Y9584" s="94">
        <v>2650</v>
      </c>
      <c r="Z9584" s="94">
        <f>W9584*Y9584</f>
        <v>149460</v>
      </c>
      <c r="AA9584" s="89">
        <v>7</v>
      </c>
      <c r="AB9584" s="89">
        <v>7</v>
      </c>
      <c r="AC9584" s="94">
        <f>(Z9584*(100-AB9584))/100</f>
        <v>138997.79999999999</v>
      </c>
      <c r="AD9584" s="94">
        <f>IF(AND(AC9584="",M9584=""),0,IF((AC9584=""),M9584, IF( (M9584=""),AC9584,AC9584+M9584)))</f>
        <v>335005.3</v>
      </c>
      <c r="AE9584" s="94">
        <f>IF( (X9584=""),AD9584*1,AD9584*(X9584/100) )</f>
        <v>335005.3</v>
      </c>
      <c r="AF9584" s="94">
        <v>0</v>
      </c>
      <c r="AG9584" s="94">
        <f>IF((AF9584-AE9584) &gt; 1,0,IF((AF9584-AE9584)&lt;0,AE9584-AF9584,AF9584-AE9584))</f>
        <v>335005.3</v>
      </c>
      <c r="AH9584" s="94">
        <v>0.02</v>
      </c>
    </row>
    <row r="9585" spans="1:34" s="173" customFormat="1" x14ac:dyDescent="0.55000000000000004">
      <c r="A9585" s="122" t="s">
        <v>13057</v>
      </c>
      <c r="B9585" s="123">
        <v>4469</v>
      </c>
      <c r="C9585" s="123">
        <v>5484</v>
      </c>
      <c r="D9585" s="135" t="s">
        <v>13066</v>
      </c>
      <c r="E9585" s="123" t="s">
        <v>34</v>
      </c>
      <c r="F9585" s="123">
        <v>24577</v>
      </c>
      <c r="G9585" s="123">
        <v>0</v>
      </c>
      <c r="H9585" s="123">
        <v>2</v>
      </c>
      <c r="I9585" s="136">
        <v>11.1</v>
      </c>
      <c r="J9585" s="123" t="s">
        <v>35</v>
      </c>
      <c r="K9585" s="137">
        <f>((G9585*400)+(H9585*100))+I9585</f>
        <v>211.1</v>
      </c>
      <c r="L9585" s="137">
        <v>1250</v>
      </c>
      <c r="M9585" s="137">
        <f>K9585*L9585</f>
        <v>263875</v>
      </c>
      <c r="N9585" s="123">
        <v>1</v>
      </c>
      <c r="O9585" s="108" t="s">
        <v>13055</v>
      </c>
      <c r="P9585" s="138">
        <v>3570800006631</v>
      </c>
      <c r="Q9585" s="108" t="s">
        <v>13056</v>
      </c>
      <c r="R9585" s="108" t="s">
        <v>13067</v>
      </c>
      <c r="S9585" s="139" t="s">
        <v>13068</v>
      </c>
      <c r="T9585" s="123" t="s">
        <v>51</v>
      </c>
      <c r="U9585" s="123" t="s">
        <v>45</v>
      </c>
      <c r="V9585" s="123" t="s">
        <v>52</v>
      </c>
      <c r="W9585" s="137">
        <v>486</v>
      </c>
      <c r="X9585" s="136">
        <v>100</v>
      </c>
      <c r="Y9585" s="137">
        <v>6750</v>
      </c>
      <c r="Z9585" s="137">
        <f>W9585*Y9585</f>
        <v>3280500</v>
      </c>
      <c r="AA9585" s="89">
        <v>7</v>
      </c>
      <c r="AB9585" s="89">
        <v>7</v>
      </c>
      <c r="AC9585" s="137">
        <f>(Z9585*(100-AB9585))/100</f>
        <v>3050865</v>
      </c>
      <c r="AD9585" s="137">
        <f>IF(AND(AC9585="",M9585=""),0,IF((AC9585=""),M9585, IF( (M9585=""),AC9585,SUM(AC9585:AC9591)+M9585)))</f>
        <v>5283040</v>
      </c>
      <c r="AE9585" s="137">
        <f>IF( (X9585=""),AD9585*1,AD9585*(X9585/100) )</f>
        <v>5283040</v>
      </c>
      <c r="AF9585" s="137">
        <v>50000000</v>
      </c>
      <c r="AG9585" s="137">
        <f>IF((AF9585-AE9585) &gt; 1,0,IF((AF9585-AE9585)&lt;0,AE9585-AF9585,AF9585-AE9585))</f>
        <v>0</v>
      </c>
      <c r="AH9585" s="137">
        <v>0.02</v>
      </c>
    </row>
    <row r="9586" spans="1:34" s="173" customFormat="1" x14ac:dyDescent="0.55000000000000004">
      <c r="A9586" s="122"/>
      <c r="B9586" s="123">
        <v>4470</v>
      </c>
      <c r="C9586" s="123">
        <v>4962</v>
      </c>
      <c r="D9586" s="135" t="s">
        <v>13069</v>
      </c>
      <c r="E9586" s="123" t="s">
        <v>34</v>
      </c>
      <c r="F9586" s="123">
        <v>25472</v>
      </c>
      <c r="G9586" s="123">
        <v>2</v>
      </c>
      <c r="H9586" s="123">
        <v>0</v>
      </c>
      <c r="I9586" s="136">
        <v>0</v>
      </c>
      <c r="J9586" s="123" t="s">
        <v>38</v>
      </c>
      <c r="K9586" s="137">
        <f>((G9586*400)+(H9586*100))+I9586</f>
        <v>800</v>
      </c>
      <c r="L9586" s="137">
        <v>625</v>
      </c>
      <c r="M9586" s="137">
        <f>K9586*L9586</f>
        <v>500000</v>
      </c>
      <c r="N9586" s="123"/>
      <c r="O9586" s="108"/>
      <c r="P9586" s="138"/>
      <c r="Q9586" s="108"/>
      <c r="R9586" s="108"/>
      <c r="S9586" s="139"/>
      <c r="T9586" s="123"/>
      <c r="U9586" s="123"/>
      <c r="V9586" s="123"/>
      <c r="W9586" s="137"/>
      <c r="X9586" s="136"/>
      <c r="Y9586" s="137"/>
      <c r="Z9586" s="137"/>
      <c r="AA9586" s="119"/>
      <c r="AB9586" s="119"/>
      <c r="AC9586" s="137"/>
      <c r="AD9586" s="137">
        <f>IF(AND(AC9586="",M9586=""),0,IF((AC9586=""),M9586,IF((M9586=""),AC9586,AC9586+M9586)))</f>
        <v>500000</v>
      </c>
      <c r="AE9586" s="137">
        <f>IF( (X9586=""),AD9586*1,AD9586*(X9586/100) )</f>
        <v>500000</v>
      </c>
      <c r="AF9586" s="137">
        <v>50000000</v>
      </c>
      <c r="AG9586" s="137">
        <f>IF((AF9586-AE9586) &gt; 1,0,IF((AF9586-AE9586)&lt;0,AE9586-AF9586,AF9586-AE9586))</f>
        <v>0</v>
      </c>
      <c r="AH9586" s="137">
        <v>0.01</v>
      </c>
    </row>
    <row r="9587" spans="1:34" s="173" customFormat="1" x14ac:dyDescent="0.55000000000000004">
      <c r="A9587" s="122"/>
      <c r="B9587" s="123"/>
      <c r="C9587" s="123"/>
      <c r="D9587" s="135"/>
      <c r="E9587" s="123"/>
      <c r="F9587" s="123"/>
      <c r="G9587" s="123"/>
      <c r="H9587" s="123"/>
      <c r="I9587" s="136"/>
      <c r="J9587" s="123"/>
      <c r="K9587" s="137"/>
      <c r="L9587" s="137" t="s">
        <v>63</v>
      </c>
      <c r="M9587" s="137">
        <f>SUM(M9584:M9586)</f>
        <v>959882.5</v>
      </c>
      <c r="N9587" s="123"/>
      <c r="O9587" s="108"/>
      <c r="P9587" s="138"/>
      <c r="Q9587" s="108"/>
      <c r="R9587" s="108"/>
      <c r="S9587" s="139"/>
      <c r="T9587" s="123"/>
      <c r="U9587" s="123"/>
      <c r="V9587" s="123"/>
      <c r="W9587" s="137"/>
      <c r="X9587" s="136"/>
      <c r="Y9587" s="137"/>
      <c r="Z9587" s="137"/>
      <c r="AA9587" s="119"/>
      <c r="AB9587" s="119"/>
      <c r="AC9587" s="137"/>
      <c r="AD9587" s="137"/>
      <c r="AE9587" s="137">
        <f>SUM(AE9584:AE9586)</f>
        <v>6118045.2999999998</v>
      </c>
      <c r="AF9587" s="137"/>
      <c r="AG9587" s="137">
        <f>SUM(AG9584:AG9586)</f>
        <v>335005.3</v>
      </c>
      <c r="AH9587" s="137"/>
    </row>
    <row r="9588" spans="1:34" s="173" customFormat="1" x14ac:dyDescent="0.55000000000000004">
      <c r="A9588" s="122" t="s">
        <v>13061</v>
      </c>
      <c r="B9588" s="123">
        <v>4468</v>
      </c>
      <c r="C9588" s="123">
        <v>6864</v>
      </c>
      <c r="D9588" s="135" t="s">
        <v>13062</v>
      </c>
      <c r="E9588" s="123" t="s">
        <v>34</v>
      </c>
      <c r="F9588" s="123">
        <v>23549</v>
      </c>
      <c r="G9588" s="123">
        <v>0</v>
      </c>
      <c r="H9588" s="123">
        <v>2</v>
      </c>
      <c r="I9588" s="136">
        <v>0</v>
      </c>
      <c r="J9588" s="123" t="s">
        <v>35</v>
      </c>
      <c r="K9588" s="137">
        <f>((G9588*400)+(H9588*100))+I9588</f>
        <v>200</v>
      </c>
      <c r="L9588" s="137">
        <v>8000</v>
      </c>
      <c r="M9588" s="137">
        <f>K9588*L9588</f>
        <v>1600000</v>
      </c>
      <c r="N9588" s="123">
        <v>1</v>
      </c>
      <c r="O9588" s="108" t="s">
        <v>13059</v>
      </c>
      <c r="P9588" s="138"/>
      <c r="Q9588" s="108" t="s">
        <v>13060</v>
      </c>
      <c r="R9588" s="108" t="s">
        <v>13063</v>
      </c>
      <c r="S9588" s="139" t="s">
        <v>13064</v>
      </c>
      <c r="T9588" s="123" t="s">
        <v>51</v>
      </c>
      <c r="U9588" s="123" t="s">
        <v>45</v>
      </c>
      <c r="V9588" s="123" t="s">
        <v>52</v>
      </c>
      <c r="W9588" s="137">
        <v>405</v>
      </c>
      <c r="X9588" s="136">
        <v>89.11</v>
      </c>
      <c r="Y9588" s="137">
        <v>6750</v>
      </c>
      <c r="Z9588" s="137">
        <f>W9588*Y9588</f>
        <v>2733750</v>
      </c>
      <c r="AA9588" s="119">
        <v>19</v>
      </c>
      <c r="AB9588" s="119">
        <v>28</v>
      </c>
      <c r="AC9588" s="137">
        <f>(Z9588*(100-AB9588))/100</f>
        <v>1968300</v>
      </c>
      <c r="AD9588" s="137">
        <f>IF(AND(AC9588="",M9588=""),0,IF((AC9588=""),M9588, IF( (M9588=""),AC9588,SUM(AC9585:AC9586)+M9588)))</f>
        <v>4650865</v>
      </c>
      <c r="AE9588" s="137">
        <f>IF( (X9588=""),AD9588*1,AD9588*(X9588/100) )</f>
        <v>4144385.8015000001</v>
      </c>
      <c r="AF9588" s="137">
        <v>50000000</v>
      </c>
      <c r="AG9588" s="137">
        <f>IF((AF9588-AE9588) &gt; 1,0,IF((AF9588-AE9588)&lt;0,AE9588-AF9588,AF9588-AE9588))</f>
        <v>0</v>
      </c>
      <c r="AH9588" s="137">
        <v>0.02</v>
      </c>
    </row>
    <row r="9589" spans="1:34" s="173" customFormat="1" x14ac:dyDescent="0.55000000000000004">
      <c r="A9589" s="122"/>
      <c r="B9589" s="123"/>
      <c r="C9589" s="123"/>
      <c r="D9589" s="135"/>
      <c r="E9589" s="123"/>
      <c r="F9589" s="123"/>
      <c r="G9589" s="123"/>
      <c r="H9589" s="123"/>
      <c r="I9589" s="136"/>
      <c r="J9589" s="123"/>
      <c r="K9589" s="137"/>
      <c r="L9589" s="137"/>
      <c r="M9589" s="137"/>
      <c r="N9589" s="123">
        <v>2</v>
      </c>
      <c r="O9589" s="108" t="s">
        <v>13059</v>
      </c>
      <c r="P9589" s="138"/>
      <c r="Q9589" s="108" t="s">
        <v>13060</v>
      </c>
      <c r="R9589" s="108" t="s">
        <v>13063</v>
      </c>
      <c r="S9589" s="139" t="s">
        <v>13065</v>
      </c>
      <c r="T9589" s="123" t="s">
        <v>55</v>
      </c>
      <c r="U9589" s="123" t="s">
        <v>45</v>
      </c>
      <c r="V9589" s="123" t="s">
        <v>52</v>
      </c>
      <c r="W9589" s="137">
        <v>49.5</v>
      </c>
      <c r="X9589" s="136">
        <v>10.89</v>
      </c>
      <c r="Y9589" s="137">
        <v>0</v>
      </c>
      <c r="Z9589" s="137">
        <f>W9589*Y9589</f>
        <v>0</v>
      </c>
      <c r="AA9589" s="119">
        <v>6</v>
      </c>
      <c r="AB9589" s="119">
        <v>6</v>
      </c>
      <c r="AC9589" s="137">
        <f>(Z9589*(100-AB9589))/100</f>
        <v>0</v>
      </c>
      <c r="AD9589" s="137">
        <f>IF(AND(AC9589="",M9588=""),0,IF((AC9589=""),M9588, IF( (M9588=""),AC9589,SUM(AC9585:AC9586)+M9588)))</f>
        <v>4650865</v>
      </c>
      <c r="AE9589" s="137">
        <f>IF( (X9589=""),AD9589*1,AD9589*(X9589/100) )</f>
        <v>506479.19850000006</v>
      </c>
      <c r="AF9589" s="137">
        <v>50000000</v>
      </c>
      <c r="AG9589" s="137">
        <f>IF((AF9589-AE9589) &gt; 1,0,IF((AF9589-AE9589)&lt;0,AE9589-AF9589,AF9589-AE9589))</f>
        <v>0</v>
      </c>
      <c r="AH9589" s="137">
        <v>0.02</v>
      </c>
    </row>
    <row r="9590" spans="1:34" s="173" customFormat="1" x14ac:dyDescent="0.55000000000000004">
      <c r="A9590" s="122"/>
      <c r="B9590" s="123"/>
      <c r="C9590" s="123"/>
      <c r="D9590" s="135"/>
      <c r="E9590" s="123"/>
      <c r="F9590" s="123"/>
      <c r="G9590" s="123"/>
      <c r="H9590" s="123"/>
      <c r="I9590" s="136"/>
      <c r="J9590" s="123"/>
      <c r="K9590" s="137"/>
      <c r="L9590" s="137" t="s">
        <v>63</v>
      </c>
      <c r="M9590" s="137">
        <f>SUM(M9588:M9589)</f>
        <v>1600000</v>
      </c>
      <c r="N9590" s="123"/>
      <c r="O9590" s="108"/>
      <c r="P9590" s="138"/>
      <c r="Q9590" s="108"/>
      <c r="R9590" s="108"/>
      <c r="S9590" s="139"/>
      <c r="T9590" s="123"/>
      <c r="U9590" s="123"/>
      <c r="V9590" s="123"/>
      <c r="W9590" s="137"/>
      <c r="X9590" s="136"/>
      <c r="Y9590" s="137"/>
      <c r="Z9590" s="137"/>
      <c r="AA9590" s="119"/>
      <c r="AB9590" s="119"/>
      <c r="AC9590" s="137"/>
      <c r="AD9590" s="137"/>
      <c r="AE9590" s="137">
        <f>SUM(AE9588:AE9589)</f>
        <v>4650865</v>
      </c>
      <c r="AF9590" s="137"/>
      <c r="AG9590" s="137">
        <f>SUM(AG9588:AG9589)</f>
        <v>0</v>
      </c>
      <c r="AH9590" s="137"/>
    </row>
    <row r="9591" spans="1:34" s="173" customFormat="1" x14ac:dyDescent="0.55000000000000004">
      <c r="A9591" s="122" t="s">
        <v>13072</v>
      </c>
      <c r="B9591" s="123">
        <v>4471</v>
      </c>
      <c r="C9591" s="123">
        <v>5877</v>
      </c>
      <c r="D9591" s="135" t="s">
        <v>13073</v>
      </c>
      <c r="E9591" s="123" t="s">
        <v>37</v>
      </c>
      <c r="F9591" s="123">
        <v>5273</v>
      </c>
      <c r="G9591" s="123">
        <v>1</v>
      </c>
      <c r="H9591" s="123">
        <v>1</v>
      </c>
      <c r="I9591" s="136">
        <v>25</v>
      </c>
      <c r="J9591" s="123" t="s">
        <v>38</v>
      </c>
      <c r="K9591" s="137">
        <f>((G9591*400)+(H9591*100))+I9591</f>
        <v>525</v>
      </c>
      <c r="L9591" s="137">
        <v>400</v>
      </c>
      <c r="M9591" s="137">
        <f>K9591*L9591</f>
        <v>210000</v>
      </c>
      <c r="N9591" s="123"/>
      <c r="O9591" s="108"/>
      <c r="P9591" s="138"/>
      <c r="Q9591" s="108"/>
      <c r="R9591" s="108"/>
      <c r="S9591" s="139"/>
      <c r="T9591" s="123"/>
      <c r="U9591" s="123"/>
      <c r="V9591" s="123"/>
      <c r="W9591" s="137"/>
      <c r="X9591" s="136"/>
      <c r="Y9591" s="137"/>
      <c r="Z9591" s="137"/>
      <c r="AA9591" s="119"/>
      <c r="AB9591" s="119"/>
      <c r="AC9591" s="137"/>
      <c r="AD9591" s="137">
        <f>IF(AND(AC9591="",M9591=""),0,IF((AC9591=""),M9591,IF((M9591=""),AC9591,AC9591+M9591)))</f>
        <v>210000</v>
      </c>
      <c r="AE9591" s="137">
        <f>IF( (X9591=""),AD9591*1,AD9591*(X9591/100) )</f>
        <v>210000</v>
      </c>
      <c r="AF9591" s="137">
        <v>0</v>
      </c>
      <c r="AG9591" s="137">
        <f>IF((AF9591-AE9591) &gt; 1,0,IF((AF9591-AE9591)&lt;0,AE9591-AF9591,AF9591-AE9591))</f>
        <v>210000</v>
      </c>
      <c r="AH9591" s="137">
        <v>0.01</v>
      </c>
    </row>
    <row r="9592" spans="1:34" s="173" customFormat="1" x14ac:dyDescent="0.55000000000000004">
      <c r="A9592" s="122"/>
      <c r="B9592" s="123">
        <v>4472</v>
      </c>
      <c r="C9592" s="123">
        <v>5722</v>
      </c>
      <c r="D9592" s="135" t="s">
        <v>13074</v>
      </c>
      <c r="E9592" s="123" t="s">
        <v>34</v>
      </c>
      <c r="F9592" s="123">
        <v>16292</v>
      </c>
      <c r="G9592" s="123">
        <v>0</v>
      </c>
      <c r="H9592" s="123">
        <v>1</v>
      </c>
      <c r="I9592" s="136">
        <v>15</v>
      </c>
      <c r="J9592" s="123" t="s">
        <v>35</v>
      </c>
      <c r="K9592" s="137">
        <f>((G9592*400)+(H9592*100))+I9592</f>
        <v>115</v>
      </c>
      <c r="L9592" s="137">
        <v>2425</v>
      </c>
      <c r="M9592" s="137">
        <f>K9592*L9592</f>
        <v>278875</v>
      </c>
      <c r="N9592" s="123">
        <v>1</v>
      </c>
      <c r="O9592" s="108" t="s">
        <v>13070</v>
      </c>
      <c r="P9592" s="138">
        <v>3570800006267</v>
      </c>
      <c r="Q9592" s="108" t="s">
        <v>13071</v>
      </c>
      <c r="R9592" s="108" t="s">
        <v>13075</v>
      </c>
      <c r="S9592" s="139" t="s">
        <v>13076</v>
      </c>
      <c r="T9592" s="123" t="s">
        <v>51</v>
      </c>
      <c r="U9592" s="123" t="s">
        <v>45</v>
      </c>
      <c r="V9592" s="123" t="s">
        <v>52</v>
      </c>
      <c r="W9592" s="137">
        <v>105.91</v>
      </c>
      <c r="X9592" s="136">
        <v>68.37</v>
      </c>
      <c r="Y9592" s="137">
        <v>6750</v>
      </c>
      <c r="Z9592" s="137">
        <f>W9592*Y9592</f>
        <v>714892.5</v>
      </c>
      <c r="AA9592" s="119">
        <v>7</v>
      </c>
      <c r="AB9592" s="119">
        <v>7</v>
      </c>
      <c r="AC9592" s="137">
        <f>(Z9592*(100-AB9592))/100</f>
        <v>664850.02500000002</v>
      </c>
      <c r="AD9592" s="137">
        <f>IF(AND(AC9592="",M9592=""),0,IF((AC9592=""),M9592, IF( (M9592=""),AC9592,SUM(AC9592:AC9596)+M9592)))</f>
        <v>1251322.5249999999</v>
      </c>
      <c r="AE9592" s="137">
        <f>IF( (X9592=""),AD9592*1,AD9592*(X9592/100) )</f>
        <v>855529.21034250001</v>
      </c>
      <c r="AF9592" s="137">
        <v>50000000</v>
      </c>
      <c r="AG9592" s="137">
        <f>IF((AF9592-AE9592) &gt; 1,0,IF((AF9592-AE9592)&lt;0,AE9592-AF9592,AF9592-AE9592))</f>
        <v>0</v>
      </c>
      <c r="AH9592" s="137">
        <v>0.02</v>
      </c>
    </row>
    <row r="9593" spans="1:34" s="173" customFormat="1" x14ac:dyDescent="0.55000000000000004">
      <c r="A9593" s="122"/>
      <c r="B9593" s="123"/>
      <c r="C9593" s="123"/>
      <c r="D9593" s="135"/>
      <c r="E9593" s="123"/>
      <c r="F9593" s="123"/>
      <c r="G9593" s="123"/>
      <c r="H9593" s="123"/>
      <c r="I9593" s="136"/>
      <c r="J9593" s="123"/>
      <c r="K9593" s="137"/>
      <c r="L9593" s="137"/>
      <c r="M9593" s="137"/>
      <c r="N9593" s="123">
        <v>2</v>
      </c>
      <c r="O9593" s="108" t="s">
        <v>13070</v>
      </c>
      <c r="P9593" s="138">
        <v>3570800006267</v>
      </c>
      <c r="Q9593" s="108" t="s">
        <v>13071</v>
      </c>
      <c r="R9593" s="108" t="s">
        <v>13075</v>
      </c>
      <c r="S9593" s="139" t="s">
        <v>13077</v>
      </c>
      <c r="T9593" s="123" t="s">
        <v>51</v>
      </c>
      <c r="U9593" s="123" t="s">
        <v>45</v>
      </c>
      <c r="V9593" s="123" t="s">
        <v>52</v>
      </c>
      <c r="W9593" s="137">
        <v>49</v>
      </c>
      <c r="X9593" s="136">
        <v>31.63</v>
      </c>
      <c r="Y9593" s="137">
        <v>6750</v>
      </c>
      <c r="Z9593" s="137">
        <f>W9593*Y9593</f>
        <v>330750</v>
      </c>
      <c r="AA9593" s="119">
        <v>7</v>
      </c>
      <c r="AB9593" s="119">
        <v>7</v>
      </c>
      <c r="AC9593" s="137">
        <f>(Z9593*(100-AB9593))/100</f>
        <v>307597.5</v>
      </c>
      <c r="AD9593" s="137">
        <f>IF(AND(AC9593="",M9592=""),0,IF((AC9593=""),M9592, IF( (M9592=""),AC9593,SUM(AC9592:AC9596)+M9592)))</f>
        <v>1251322.5249999999</v>
      </c>
      <c r="AE9593" s="137">
        <f>IF( (X9593=""),AD9593*1,AD9593*(X9593/100) )</f>
        <v>395793.31465749996</v>
      </c>
      <c r="AF9593" s="137">
        <v>50000000</v>
      </c>
      <c r="AG9593" s="137">
        <f>IF((AF9593-AE9593) &gt; 1,0,IF((AF9593-AE9593)&lt;0,AE9593-AF9593,AF9593-AE9593))</f>
        <v>0</v>
      </c>
      <c r="AH9593" s="137">
        <v>0.02</v>
      </c>
    </row>
    <row r="9594" spans="1:34" s="173" customFormat="1" x14ac:dyDescent="0.55000000000000004">
      <c r="A9594" s="122"/>
      <c r="B9594" s="123"/>
      <c r="C9594" s="123"/>
      <c r="D9594" s="135"/>
      <c r="E9594" s="123"/>
      <c r="F9594" s="123"/>
      <c r="G9594" s="123"/>
      <c r="H9594" s="123"/>
      <c r="I9594" s="136"/>
      <c r="J9594" s="123"/>
      <c r="K9594" s="137"/>
      <c r="L9594" s="137" t="s">
        <v>63</v>
      </c>
      <c r="M9594" s="137">
        <f>SUM(M9591:M9593)</f>
        <v>488875</v>
      </c>
      <c r="N9594" s="123"/>
      <c r="O9594" s="108"/>
      <c r="P9594" s="138"/>
      <c r="Q9594" s="108"/>
      <c r="R9594" s="108"/>
      <c r="S9594" s="139"/>
      <c r="T9594" s="123"/>
      <c r="U9594" s="123"/>
      <c r="V9594" s="123"/>
      <c r="W9594" s="137"/>
      <c r="X9594" s="136"/>
      <c r="Y9594" s="137"/>
      <c r="Z9594" s="137"/>
      <c r="AA9594" s="119"/>
      <c r="AB9594" s="119"/>
      <c r="AC9594" s="137"/>
      <c r="AD9594" s="137"/>
      <c r="AE9594" s="137">
        <f>SUM(AE9591:AE9593)</f>
        <v>1461322.5249999999</v>
      </c>
      <c r="AF9594" s="137"/>
      <c r="AG9594" s="137">
        <f>SUM(AG9591:AG9593)</f>
        <v>210000</v>
      </c>
      <c r="AH9594" s="137"/>
    </row>
    <row r="9595" spans="1:34" s="173" customFormat="1" x14ac:dyDescent="0.55000000000000004">
      <c r="A9595" s="122" t="s">
        <v>13078</v>
      </c>
      <c r="B9595" s="123">
        <v>4473</v>
      </c>
      <c r="C9595" s="123">
        <v>9760</v>
      </c>
      <c r="D9595" s="135"/>
      <c r="E9595" s="123" t="s">
        <v>34</v>
      </c>
      <c r="F9595" s="123">
        <v>7524</v>
      </c>
      <c r="G9595" s="123">
        <v>5</v>
      </c>
      <c r="H9595" s="123">
        <v>3</v>
      </c>
      <c r="I9595" s="136">
        <v>19</v>
      </c>
      <c r="J9595" s="123" t="s">
        <v>38</v>
      </c>
      <c r="K9595" s="137">
        <f>((G9595*400)+(H9595*100))+I9595</f>
        <v>2319</v>
      </c>
      <c r="L9595" s="137">
        <v>250</v>
      </c>
      <c r="M9595" s="137">
        <f>K9595*L9595</f>
        <v>579750</v>
      </c>
      <c r="N9595" s="123"/>
      <c r="O9595" s="108"/>
      <c r="P9595" s="138"/>
      <c r="Q9595" s="108"/>
      <c r="R9595" s="108"/>
      <c r="S9595" s="139"/>
      <c r="T9595" s="123"/>
      <c r="U9595" s="123"/>
      <c r="V9595" s="123"/>
      <c r="W9595" s="137"/>
      <c r="X9595" s="136"/>
      <c r="Y9595" s="137"/>
      <c r="Z9595" s="137"/>
      <c r="AA9595" s="119"/>
      <c r="AB9595" s="119"/>
      <c r="AC9595" s="137"/>
      <c r="AD9595" s="137">
        <f>IF(AND(AC9595="",M9595=""),0,IF((AC9595=""),M9595,IF((M9595=""),AC9595,AC9595+M9595)))</f>
        <v>579750</v>
      </c>
      <c r="AE9595" s="137">
        <f>IF( (X9595=""),AD9595*1,AD9595*(X9595/100) )</f>
        <v>579750</v>
      </c>
      <c r="AF9595" s="137">
        <v>50000000</v>
      </c>
      <c r="AG9595" s="137">
        <f>IF((AF9595-AE9595) &gt; 1,0,IF((AF9595-AE9595)&lt;0,AE9595-AF9595,AF9595-AE9595))</f>
        <v>0</v>
      </c>
      <c r="AH9595" s="137">
        <v>0.01</v>
      </c>
    </row>
    <row r="9596" spans="1:34" s="173" customFormat="1" x14ac:dyDescent="0.55000000000000004">
      <c r="A9596" s="122"/>
      <c r="B9596" s="123"/>
      <c r="C9596" s="123"/>
      <c r="D9596" s="135"/>
      <c r="E9596" s="123"/>
      <c r="F9596" s="123"/>
      <c r="G9596" s="123"/>
      <c r="H9596" s="123"/>
      <c r="I9596" s="136"/>
      <c r="J9596" s="123"/>
      <c r="K9596" s="137"/>
      <c r="L9596" s="137" t="s">
        <v>63</v>
      </c>
      <c r="M9596" s="137">
        <f>SUM(M9595:M9595)</f>
        <v>579750</v>
      </c>
      <c r="N9596" s="123"/>
      <c r="O9596" s="108"/>
      <c r="P9596" s="138"/>
      <c r="Q9596" s="108"/>
      <c r="R9596" s="108"/>
      <c r="S9596" s="139"/>
      <c r="T9596" s="123"/>
      <c r="U9596" s="123"/>
      <c r="V9596" s="123"/>
      <c r="W9596" s="137"/>
      <c r="X9596" s="136"/>
      <c r="Y9596" s="137"/>
      <c r="Z9596" s="137"/>
      <c r="AA9596" s="119"/>
      <c r="AB9596" s="119"/>
      <c r="AC9596" s="137"/>
      <c r="AD9596" s="137"/>
      <c r="AE9596" s="137">
        <f>SUM(AE9595:AE9595)</f>
        <v>579750</v>
      </c>
      <c r="AF9596" s="137"/>
      <c r="AG9596" s="137">
        <f>SUM(AG9595:AG9595)</f>
        <v>0</v>
      </c>
      <c r="AH9596" s="137"/>
    </row>
    <row r="9597" spans="1:34" s="173" customFormat="1" x14ac:dyDescent="0.55000000000000004">
      <c r="A9597" s="122" t="s">
        <v>13079</v>
      </c>
      <c r="B9597" s="123">
        <v>4476</v>
      </c>
      <c r="C9597" s="123">
        <v>5549</v>
      </c>
      <c r="D9597" s="135" t="s">
        <v>13080</v>
      </c>
      <c r="E9597" s="123" t="s">
        <v>34</v>
      </c>
      <c r="F9597" s="123">
        <v>17611</v>
      </c>
      <c r="G9597" s="123">
        <v>0</v>
      </c>
      <c r="H9597" s="123">
        <v>1</v>
      </c>
      <c r="I9597" s="136">
        <v>57</v>
      </c>
      <c r="J9597" s="123" t="s">
        <v>68</v>
      </c>
      <c r="K9597" s="137">
        <f>((G9597*400)+(H9597*100))+I9597</f>
        <v>157</v>
      </c>
      <c r="L9597" s="137">
        <v>450</v>
      </c>
      <c r="M9597" s="137">
        <f>K9597*L9597</f>
        <v>70650</v>
      </c>
      <c r="N9597" s="123"/>
      <c r="O9597" s="108"/>
      <c r="P9597" s="138"/>
      <c r="Q9597" s="108"/>
      <c r="R9597" s="108"/>
      <c r="S9597" s="139"/>
      <c r="T9597" s="123"/>
      <c r="U9597" s="123"/>
      <c r="V9597" s="123"/>
      <c r="W9597" s="137"/>
      <c r="X9597" s="136"/>
      <c r="Y9597" s="137"/>
      <c r="Z9597" s="137"/>
      <c r="AA9597" s="119"/>
      <c r="AB9597" s="119"/>
      <c r="AC9597" s="137"/>
      <c r="AD9597" s="137">
        <f>IF(AND(AC9597="",M9597=""),0,IF((AC9597=""),M9597,IF((M9597=""),AC9597,AC9597+M9597)))</f>
        <v>70650</v>
      </c>
      <c r="AE9597" s="137">
        <f>IF( (X9597=""),AD9597*1,AD9597*(X9597/100) )</f>
        <v>70650</v>
      </c>
      <c r="AF9597" s="137">
        <v>0</v>
      </c>
      <c r="AG9597" s="137">
        <f>IF((AF9597-AE9597) &gt; 1,0,IF((AF9597-AE9597)&lt;0,AE9597-AF9597,AF9597-AE9597))</f>
        <v>70650</v>
      </c>
      <c r="AH9597" s="137">
        <v>0.3</v>
      </c>
    </row>
    <row r="9598" spans="1:34" s="173" customFormat="1" x14ac:dyDescent="0.55000000000000004">
      <c r="A9598" s="122" t="s">
        <v>13079</v>
      </c>
      <c r="B9598" s="123">
        <v>4478</v>
      </c>
      <c r="C9598" s="123">
        <v>5989</v>
      </c>
      <c r="D9598" s="135" t="s">
        <v>13086</v>
      </c>
      <c r="E9598" s="123" t="s">
        <v>34</v>
      </c>
      <c r="F9598" s="123">
        <v>23756</v>
      </c>
      <c r="G9598" s="123">
        <v>0</v>
      </c>
      <c r="H9598" s="123">
        <v>0</v>
      </c>
      <c r="I9598" s="136">
        <v>99</v>
      </c>
      <c r="J9598" s="123" t="s">
        <v>35</v>
      </c>
      <c r="K9598" s="137">
        <f>((G9598*400)+(H9598*100))+I9598</f>
        <v>99</v>
      </c>
      <c r="L9598" s="137">
        <v>625</v>
      </c>
      <c r="M9598" s="137">
        <f>K9598*L9598</f>
        <v>61875</v>
      </c>
      <c r="N9598" s="123"/>
      <c r="O9598" s="108"/>
      <c r="P9598" s="138"/>
      <c r="Q9598" s="108"/>
      <c r="R9598" s="108"/>
      <c r="S9598" s="139"/>
      <c r="T9598" s="123"/>
      <c r="U9598" s="123"/>
      <c r="V9598" s="123"/>
      <c r="W9598" s="137"/>
      <c r="X9598" s="136"/>
      <c r="Y9598" s="137"/>
      <c r="Z9598" s="137"/>
      <c r="AA9598" s="119"/>
      <c r="AB9598" s="119"/>
      <c r="AC9598" s="137"/>
      <c r="AD9598" s="137">
        <f>IF(AND(AC9598="",M9598=""),0,IF((AC9598=""),M9598,IF((M9598=""),AC9598,AC9598+M9598)))</f>
        <v>61875</v>
      </c>
      <c r="AE9598" s="137">
        <f>IF( (X9598=""),AD9598*1,AD9598*(X9598/100) )</f>
        <v>61875</v>
      </c>
      <c r="AF9598" s="137">
        <v>0</v>
      </c>
      <c r="AG9598" s="137">
        <f>IF((AF9598-AE9598) &gt; 1,0,IF((AF9598-AE9598)&lt;0,AE9598-AF9598,AF9598-AE9598))</f>
        <v>61875</v>
      </c>
      <c r="AH9598" s="137">
        <v>0.02</v>
      </c>
    </row>
    <row r="9599" spans="1:34" s="173" customFormat="1" x14ac:dyDescent="0.55000000000000004">
      <c r="A9599" s="122"/>
      <c r="B9599" s="123"/>
      <c r="C9599" s="123"/>
      <c r="D9599" s="135"/>
      <c r="E9599" s="123"/>
      <c r="F9599" s="123"/>
      <c r="G9599" s="123"/>
      <c r="H9599" s="123"/>
      <c r="I9599" s="136"/>
      <c r="J9599" s="123"/>
      <c r="K9599" s="137"/>
      <c r="L9599" s="137" t="s">
        <v>63</v>
      </c>
      <c r="M9599" s="137">
        <f>SUM(M9597:M9597)</f>
        <v>70650</v>
      </c>
      <c r="N9599" s="123"/>
      <c r="O9599" s="108"/>
      <c r="P9599" s="138"/>
      <c r="Q9599" s="108"/>
      <c r="R9599" s="108"/>
      <c r="S9599" s="139"/>
      <c r="T9599" s="123"/>
      <c r="U9599" s="123"/>
      <c r="V9599" s="123"/>
      <c r="W9599" s="137"/>
      <c r="X9599" s="136"/>
      <c r="Y9599" s="137"/>
      <c r="Z9599" s="137"/>
      <c r="AA9599" s="119"/>
      <c r="AB9599" s="119"/>
      <c r="AC9599" s="137"/>
      <c r="AD9599" s="137"/>
      <c r="AE9599" s="137">
        <f>SUM(AE9597:AE9597)</f>
        <v>70650</v>
      </c>
      <c r="AF9599" s="137"/>
      <c r="AG9599" s="137">
        <f>SUM(AG9597:AG9597)</f>
        <v>70650</v>
      </c>
      <c r="AH9599" s="137"/>
    </row>
    <row r="9600" spans="1:34" s="99" customFormat="1" x14ac:dyDescent="0.55000000000000004">
      <c r="A9600" s="107" t="s">
        <v>15241</v>
      </c>
      <c r="B9600" s="102">
        <v>4506</v>
      </c>
      <c r="C9600" s="102">
        <v>5327</v>
      </c>
      <c r="D9600" s="90" t="s">
        <v>13083</v>
      </c>
      <c r="E9600" s="102" t="s">
        <v>34</v>
      </c>
      <c r="F9600" s="102">
        <v>20755</v>
      </c>
      <c r="G9600" s="102">
        <v>0</v>
      </c>
      <c r="H9600" s="102">
        <v>1</v>
      </c>
      <c r="I9600" s="98">
        <v>91</v>
      </c>
      <c r="J9600" s="102" t="s">
        <v>62</v>
      </c>
      <c r="K9600" s="94">
        <f>((G9600*400)+(H9600*100))+I9600</f>
        <v>191</v>
      </c>
      <c r="L9600" s="94">
        <v>1250</v>
      </c>
      <c r="M9600" s="94">
        <f>K9600*L9600</f>
        <v>238750</v>
      </c>
      <c r="N9600" s="102">
        <v>1</v>
      </c>
      <c r="O9600" s="111" t="s">
        <v>13081</v>
      </c>
      <c r="P9600" s="96">
        <v>8570878000152</v>
      </c>
      <c r="Q9600" s="111" t="s">
        <v>13082</v>
      </c>
      <c r="R9600" s="111" t="s">
        <v>15242</v>
      </c>
      <c r="S9600" s="97" t="s">
        <v>13084</v>
      </c>
      <c r="T9600" s="102" t="s">
        <v>73</v>
      </c>
      <c r="U9600" s="102" t="s">
        <v>45</v>
      </c>
      <c r="V9600" s="102" t="s">
        <v>46</v>
      </c>
      <c r="W9600" s="94">
        <v>169</v>
      </c>
      <c r="X9600" s="98">
        <v>42.74</v>
      </c>
      <c r="Y9600" s="94">
        <v>6600</v>
      </c>
      <c r="Z9600" s="94">
        <f>W9600*Y9600</f>
        <v>1115400</v>
      </c>
      <c r="AA9600" s="89">
        <v>7</v>
      </c>
      <c r="AB9600" s="89">
        <v>7</v>
      </c>
      <c r="AC9600" s="94">
        <f>(Z9600*(100-AB9600))/100</f>
        <v>1037322</v>
      </c>
      <c r="AD9600" s="94">
        <f>IF(AND(AC9600="",M9600=""),0,IF((AC9600=""),M9600, IF( (M9600=""),AC9600,SUM(AC9600:AC9602)+M9600)))</f>
        <v>2454856.2999999998</v>
      </c>
      <c r="AE9600" s="94">
        <f>IF( (X9600=""),AD9600*1,AD9600*(X9600/100) )</f>
        <v>1049205.58262</v>
      </c>
      <c r="AF9600" s="94">
        <v>0</v>
      </c>
      <c r="AG9600" s="94">
        <f>IF((AF9600-AE9600) &gt; 1,0,IF((AF9600-AE9600)&lt;0,AE9600-AF9600,AF9600-AE9600))</f>
        <v>1049205.58262</v>
      </c>
      <c r="AH9600" s="94">
        <v>0.02</v>
      </c>
    </row>
    <row r="9601" spans="1:34" s="99" customFormat="1" x14ac:dyDescent="0.55000000000000004">
      <c r="A9601" s="107"/>
      <c r="B9601" s="102"/>
      <c r="C9601" s="102"/>
      <c r="D9601" s="90"/>
      <c r="E9601" s="102"/>
      <c r="F9601" s="102"/>
      <c r="G9601" s="102"/>
      <c r="H9601" s="102"/>
      <c r="I9601" s="98"/>
      <c r="J9601" s="102"/>
      <c r="K9601" s="94"/>
      <c r="L9601" s="94"/>
      <c r="M9601" s="94"/>
      <c r="N9601" s="102"/>
      <c r="O9601" s="111"/>
      <c r="P9601" s="96"/>
      <c r="Q9601" s="111"/>
      <c r="R9601" s="111"/>
      <c r="S9601" s="97"/>
      <c r="T9601" s="102" t="s">
        <v>73</v>
      </c>
      <c r="U9601" s="102"/>
      <c r="V9601" s="102" t="s">
        <v>46</v>
      </c>
      <c r="W9601" s="94">
        <v>169</v>
      </c>
      <c r="X9601" s="98">
        <v>42.74</v>
      </c>
      <c r="Y9601" s="94">
        <v>6600</v>
      </c>
      <c r="Z9601" s="94">
        <f>W9601*Y9601</f>
        <v>1115400</v>
      </c>
      <c r="AA9601" s="89">
        <v>7</v>
      </c>
      <c r="AB9601" s="89">
        <v>7</v>
      </c>
      <c r="AC9601" s="94">
        <f>(Z9601*(100-AB9601))/100</f>
        <v>1037322</v>
      </c>
      <c r="AD9601" s="94">
        <f>IF(AND(AC9601="",M9600=""),0,IF((AC9601=""),M9600, IF( (M9600=""),AC9601,SUM(AC9600:AC9602)+M9600)))</f>
        <v>2454856.2999999998</v>
      </c>
      <c r="AE9601" s="94">
        <f>IF( (X9601=""),AD9601*1,AD9601*(X9601/100) )</f>
        <v>1049205.58262</v>
      </c>
      <c r="AF9601" s="94">
        <v>0</v>
      </c>
      <c r="AG9601" s="94">
        <f>IF((AF9601-AE9601) &gt; 1,0,IF((AF9601-AE9601)&lt;0,AE9601-AF9601,AF9601-AE9601))</f>
        <v>1049205.58262</v>
      </c>
      <c r="AH9601" s="94">
        <v>0.02</v>
      </c>
    </row>
    <row r="9602" spans="1:34" s="99" customFormat="1" x14ac:dyDescent="0.55000000000000004">
      <c r="A9602" s="107"/>
      <c r="B9602" s="102"/>
      <c r="C9602" s="102"/>
      <c r="D9602" s="90"/>
      <c r="E9602" s="102"/>
      <c r="F9602" s="102"/>
      <c r="G9602" s="102"/>
      <c r="H9602" s="102"/>
      <c r="I9602" s="98"/>
      <c r="J9602" s="102"/>
      <c r="K9602" s="94"/>
      <c r="L9602" s="94"/>
      <c r="M9602" s="94"/>
      <c r="N9602" s="102">
        <v>2</v>
      </c>
      <c r="O9602" s="111" t="s">
        <v>13081</v>
      </c>
      <c r="P9602" s="96">
        <v>8570878000152</v>
      </c>
      <c r="Q9602" s="111" t="s">
        <v>13082</v>
      </c>
      <c r="R9602" s="111" t="s">
        <v>15242</v>
      </c>
      <c r="S9602" s="97" t="s">
        <v>13085</v>
      </c>
      <c r="T9602" s="102" t="s">
        <v>55</v>
      </c>
      <c r="U9602" s="102" t="s">
        <v>45</v>
      </c>
      <c r="V9602" s="102" t="s">
        <v>52</v>
      </c>
      <c r="W9602" s="94">
        <v>57.4</v>
      </c>
      <c r="X9602" s="98">
        <v>14.52</v>
      </c>
      <c r="Y9602" s="94">
        <v>2650</v>
      </c>
      <c r="Z9602" s="94">
        <f>W9602*Y9602</f>
        <v>152110</v>
      </c>
      <c r="AA9602" s="89">
        <v>7</v>
      </c>
      <c r="AB9602" s="89">
        <v>7</v>
      </c>
      <c r="AC9602" s="94">
        <f>(Z9602*(100-AB9602))/100</f>
        <v>141462.29999999999</v>
      </c>
      <c r="AD9602" s="94">
        <f>IF(AND(AC9602="",M9600=""),0,IF((AC9602=""),M9600, IF( (M9600=""),AC9602,SUM(AC9600:AC9602)+M9600)))</f>
        <v>2454856.2999999998</v>
      </c>
      <c r="AE9602" s="94">
        <f>IF( (X9602=""),AD9602*1,AD9602*(X9602/100) )</f>
        <v>356445.13475999999</v>
      </c>
      <c r="AF9602" s="94">
        <v>50000000</v>
      </c>
      <c r="AG9602" s="94">
        <f>IF((AF9602-AE9602) &gt; 1,0,IF((AF9602-AE9602)&lt;0,AE9602-AF9602,AF9602-AE9602))</f>
        <v>0</v>
      </c>
      <c r="AH9602" s="94">
        <v>0.02</v>
      </c>
    </row>
    <row r="9603" spans="1:34" s="99" customFormat="1" x14ac:dyDescent="0.55000000000000004">
      <c r="A9603" s="107" t="s">
        <v>15241</v>
      </c>
      <c r="B9603" s="102">
        <v>4503</v>
      </c>
      <c r="C9603" s="102">
        <v>10452</v>
      </c>
      <c r="D9603" s="90" t="s">
        <v>3659</v>
      </c>
      <c r="E9603" s="102" t="s">
        <v>34</v>
      </c>
      <c r="F9603" s="102">
        <v>14115</v>
      </c>
      <c r="G9603" s="102">
        <v>0</v>
      </c>
      <c r="H9603" s="102">
        <v>0</v>
      </c>
      <c r="I9603" s="98">
        <v>95</v>
      </c>
      <c r="J9603" s="102" t="s">
        <v>35</v>
      </c>
      <c r="K9603" s="94">
        <f>((G9603*400)+(H9603*100))+I9603</f>
        <v>95</v>
      </c>
      <c r="L9603" s="94">
        <v>2425</v>
      </c>
      <c r="M9603" s="94">
        <f>K9603*L9603</f>
        <v>230375</v>
      </c>
      <c r="N9603" s="102">
        <v>1</v>
      </c>
      <c r="O9603" s="111" t="s">
        <v>3642</v>
      </c>
      <c r="P9603" s="96">
        <v>3570800003764</v>
      </c>
      <c r="Q9603" s="111" t="s">
        <v>3643</v>
      </c>
      <c r="R9603" s="111" t="s">
        <v>3660</v>
      </c>
      <c r="S9603" s="97" t="s">
        <v>3661</v>
      </c>
      <c r="T9603" s="102" t="s">
        <v>51</v>
      </c>
      <c r="U9603" s="102" t="s">
        <v>45</v>
      </c>
      <c r="V9603" s="102" t="s">
        <v>52</v>
      </c>
      <c r="W9603" s="94">
        <v>142.5</v>
      </c>
      <c r="X9603" s="98">
        <v>100</v>
      </c>
      <c r="Y9603" s="94">
        <v>6750</v>
      </c>
      <c r="Z9603" s="94">
        <f>W9603*Y9603</f>
        <v>961875</v>
      </c>
      <c r="AA9603" s="89">
        <v>32</v>
      </c>
      <c r="AB9603" s="89">
        <v>54</v>
      </c>
      <c r="AC9603" s="94">
        <f>(Z9603*(100-AB9603))/100</f>
        <v>442462.5</v>
      </c>
      <c r="AD9603" s="94">
        <f>IF(AND(AC9603="",M9603=""),0,IF((AC9603=""),M9603, IF( (M9603=""),AC9603,SUM(AC9603:AC9604)+M9603)))</f>
        <v>787190.3</v>
      </c>
      <c r="AE9603" s="94">
        <f>IF( (X9603=""),AD9603*1,AD9603*(X9603/100) )</f>
        <v>787190.3</v>
      </c>
      <c r="AF9603" s="94">
        <v>10000000</v>
      </c>
      <c r="AG9603" s="94">
        <v>230375</v>
      </c>
      <c r="AH9603" s="94">
        <v>0.02</v>
      </c>
    </row>
    <row r="9604" spans="1:34" s="99" customFormat="1" x14ac:dyDescent="0.55000000000000004">
      <c r="A9604" s="107"/>
      <c r="B9604" s="102">
        <v>4504</v>
      </c>
      <c r="C9604" s="102">
        <v>10451</v>
      </c>
      <c r="D9604" s="90" t="s">
        <v>3662</v>
      </c>
      <c r="E9604" s="102" t="s">
        <v>34</v>
      </c>
      <c r="F9604" s="102">
        <v>14121</v>
      </c>
      <c r="G9604" s="102">
        <v>0</v>
      </c>
      <c r="H9604" s="102">
        <v>0</v>
      </c>
      <c r="I9604" s="98">
        <v>40</v>
      </c>
      <c r="J9604" s="102" t="s">
        <v>35</v>
      </c>
      <c r="K9604" s="94">
        <f>((G9604*400)+(H9604*100))+I9604</f>
        <v>40</v>
      </c>
      <c r="L9604" s="94">
        <v>2425</v>
      </c>
      <c r="M9604" s="94">
        <f>K9604*L9604</f>
        <v>97000</v>
      </c>
      <c r="N9604" s="102">
        <v>1</v>
      </c>
      <c r="O9604" s="111" t="s">
        <v>3642</v>
      </c>
      <c r="P9604" s="96">
        <v>3570800003764</v>
      </c>
      <c r="Q9604" s="111" t="s">
        <v>3643</v>
      </c>
      <c r="R9604" s="111" t="s">
        <v>3660</v>
      </c>
      <c r="S9604" s="97"/>
      <c r="T9604" s="102" t="s">
        <v>55</v>
      </c>
      <c r="U9604" s="102" t="s">
        <v>45</v>
      </c>
      <c r="V9604" s="102" t="s">
        <v>52</v>
      </c>
      <c r="W9604" s="94">
        <v>46.4</v>
      </c>
      <c r="X9604" s="98">
        <v>100</v>
      </c>
      <c r="Y9604" s="94">
        <v>2650</v>
      </c>
      <c r="Z9604" s="94">
        <f>W9604*Y9604</f>
        <v>122960</v>
      </c>
      <c r="AA9604" s="89">
        <v>7</v>
      </c>
      <c r="AB9604" s="89">
        <v>7</v>
      </c>
      <c r="AC9604" s="94">
        <f>(Z9604*(100-AB9604))/100</f>
        <v>114352.8</v>
      </c>
      <c r="AD9604" s="94">
        <f>IF(AND(AC9604="",M9604=""),0,IF((AC9604=""),M9604, IF( (M9604=""),AC9604,SUM(AC9604:AC9605)+M9604)))</f>
        <v>211352.8</v>
      </c>
      <c r="AE9604" s="94">
        <f>IF( (X9604=""),AD9604*1,AD9604*(X9604/100) )</f>
        <v>211352.8</v>
      </c>
      <c r="AF9604" s="94">
        <v>0</v>
      </c>
      <c r="AG9604" s="94">
        <f>IF((AF9604-AE9604) &gt; 1,0,IF((AF9604-AE9604)&lt;0,AE9604-AF9604,AF9604-AE9604))</f>
        <v>211352.8</v>
      </c>
      <c r="AH9604" s="94">
        <v>0.02</v>
      </c>
    </row>
    <row r="9605" spans="1:34" s="173" customFormat="1" x14ac:dyDescent="0.55000000000000004">
      <c r="A9605" s="241"/>
      <c r="B9605" s="123"/>
      <c r="C9605" s="123"/>
      <c r="D9605" s="135"/>
      <c r="E9605" s="123"/>
      <c r="F9605" s="123"/>
      <c r="G9605" s="123"/>
      <c r="H9605" s="123"/>
      <c r="I9605" s="136"/>
      <c r="J9605" s="123"/>
      <c r="K9605" s="137"/>
      <c r="L9605" s="137" t="s">
        <v>63</v>
      </c>
      <c r="M9605" s="137">
        <f>SUM(M9600:M9604)</f>
        <v>566125</v>
      </c>
      <c r="N9605" s="123"/>
      <c r="O9605" s="108"/>
      <c r="P9605" s="138"/>
      <c r="Q9605" s="108"/>
      <c r="R9605" s="108"/>
      <c r="S9605" s="139"/>
      <c r="T9605" s="123"/>
      <c r="U9605" s="123"/>
      <c r="V9605" s="123"/>
      <c r="W9605" s="137"/>
      <c r="X9605" s="136"/>
      <c r="Y9605" s="137"/>
      <c r="Z9605" s="137"/>
      <c r="AA9605" s="119"/>
      <c r="AB9605" s="119"/>
      <c r="AC9605" s="137"/>
      <c r="AD9605" s="137"/>
      <c r="AE9605" s="137">
        <f>SUM(AE9600:AE9604)</f>
        <v>3453399.3999999994</v>
      </c>
      <c r="AF9605" s="137"/>
      <c r="AG9605" s="137">
        <f>SUM(AG9600:AG9604)</f>
        <v>2540138.9652399998</v>
      </c>
      <c r="AH9605" s="137"/>
    </row>
    <row r="9606" spans="1:34" s="50" customFormat="1" ht="23.25" x14ac:dyDescent="0.55000000000000004">
      <c r="A9606" s="35" t="s">
        <v>2813</v>
      </c>
      <c r="B9606" s="49">
        <v>4652</v>
      </c>
      <c r="C9606" s="49">
        <v>9848</v>
      </c>
      <c r="D9606" s="68"/>
      <c r="E9606" s="49" t="s">
        <v>37</v>
      </c>
      <c r="F9606" s="49"/>
      <c r="G9606" s="49">
        <v>3</v>
      </c>
      <c r="H9606" s="49">
        <v>3</v>
      </c>
      <c r="I9606" s="69">
        <v>78</v>
      </c>
      <c r="J9606" s="31" t="s">
        <v>38</v>
      </c>
      <c r="K9606" s="34">
        <f>((G9606*400)+(H9606*100))+I9606</f>
        <v>1578</v>
      </c>
      <c r="L9606" s="34">
        <v>255</v>
      </c>
      <c r="M9606" s="34">
        <f>K9606*L9606</f>
        <v>402390</v>
      </c>
      <c r="N9606" s="49"/>
      <c r="O9606" s="35"/>
      <c r="P9606" s="36"/>
      <c r="Q9606" s="35"/>
      <c r="R9606" s="35"/>
      <c r="S9606" s="37"/>
      <c r="T9606" s="49"/>
      <c r="U9606" s="49"/>
      <c r="V9606" s="49"/>
      <c r="W9606" s="59"/>
      <c r="X9606" s="32"/>
      <c r="Y9606" s="59"/>
      <c r="Z9606" s="59"/>
      <c r="AA9606" s="70"/>
      <c r="AB9606" s="70"/>
      <c r="AC9606" s="59"/>
      <c r="AD9606" s="34">
        <f>IF(AND(AC9606="",M9606=""),0,IF((AC9606=""),M9606,IF((M9606=""),AC9606,AC9606+M9606)))</f>
        <v>402390</v>
      </c>
      <c r="AE9606" s="34">
        <f>IF( (X9606=""),AD9606*1,AD9606*(X9606/100) )</f>
        <v>402390</v>
      </c>
      <c r="AF9606" s="34">
        <v>0</v>
      </c>
      <c r="AG9606" s="34">
        <f>IF((AF9606-AE9606) &gt; 1,0,IF((AF9606-AE9606)&lt;0,AE9606-AF9606,AF9606-AE9606))</f>
        <v>402390</v>
      </c>
      <c r="AH9606" s="34">
        <v>0.01</v>
      </c>
    </row>
    <row r="9607" spans="1:34" s="50" customFormat="1" ht="23.25" x14ac:dyDescent="0.55000000000000004">
      <c r="A9607" s="35"/>
      <c r="B9607" s="49"/>
      <c r="C9607" s="49"/>
      <c r="D9607" s="68"/>
      <c r="E9607" s="49"/>
      <c r="F9607" s="49"/>
      <c r="G9607" s="49"/>
      <c r="H9607" s="49"/>
      <c r="I9607" s="69"/>
      <c r="J9607" s="31"/>
      <c r="K9607" s="34"/>
      <c r="L9607" s="34" t="s">
        <v>63</v>
      </c>
      <c r="M9607" s="34">
        <f>SUM(M9606:M9606)</f>
        <v>402390</v>
      </c>
      <c r="N9607" s="49"/>
      <c r="O9607" s="35"/>
      <c r="P9607" s="36"/>
      <c r="Q9607" s="35"/>
      <c r="R9607" s="35"/>
      <c r="S9607" s="37"/>
      <c r="T9607" s="49"/>
      <c r="U9607" s="49"/>
      <c r="V9607" s="49"/>
      <c r="W9607" s="59"/>
      <c r="X9607" s="32"/>
      <c r="Y9607" s="59"/>
      <c r="Z9607" s="59"/>
      <c r="AA9607" s="70"/>
      <c r="AB9607" s="70"/>
      <c r="AC9607" s="59"/>
      <c r="AD9607" s="34"/>
      <c r="AE9607" s="34">
        <f>SUM(AE9606:AE9606)</f>
        <v>402390</v>
      </c>
      <c r="AF9607" s="34"/>
      <c r="AG9607" s="34">
        <f>SUM(AG9606:AG9606)</f>
        <v>402390</v>
      </c>
      <c r="AH9607" s="34"/>
    </row>
    <row r="9608" spans="1:34" s="173" customFormat="1" x14ac:dyDescent="0.55000000000000004">
      <c r="A9608" s="122" t="s">
        <v>13089</v>
      </c>
      <c r="B9608" s="123">
        <v>4481</v>
      </c>
      <c r="C9608" s="123">
        <v>6634</v>
      </c>
      <c r="D9608" s="135" t="s">
        <v>13090</v>
      </c>
      <c r="E9608" s="123" t="s">
        <v>34</v>
      </c>
      <c r="F9608" s="123">
        <v>23229</v>
      </c>
      <c r="G9608" s="123">
        <v>0</v>
      </c>
      <c r="H9608" s="123">
        <v>1</v>
      </c>
      <c r="I9608" s="136">
        <v>35</v>
      </c>
      <c r="J9608" s="123" t="s">
        <v>35</v>
      </c>
      <c r="K9608" s="137">
        <f>((G9608*400)+(H9608*100))+I9608</f>
        <v>135</v>
      </c>
      <c r="L9608" s="137">
        <v>850</v>
      </c>
      <c r="M9608" s="137">
        <f>K9608*L9608</f>
        <v>114750</v>
      </c>
      <c r="N9608" s="123">
        <v>1</v>
      </c>
      <c r="O9608" s="108" t="s">
        <v>13087</v>
      </c>
      <c r="P9608" s="138">
        <v>3570800404599</v>
      </c>
      <c r="Q9608" s="108" t="s">
        <v>13088</v>
      </c>
      <c r="R9608" s="108" t="s">
        <v>13091</v>
      </c>
      <c r="S9608" s="139" t="s">
        <v>13092</v>
      </c>
      <c r="T9608" s="123" t="s">
        <v>51</v>
      </c>
      <c r="U9608" s="123" t="s">
        <v>45</v>
      </c>
      <c r="V9608" s="123" t="s">
        <v>52</v>
      </c>
      <c r="W9608" s="137">
        <v>298.2</v>
      </c>
      <c r="X9608" s="136">
        <v>100</v>
      </c>
      <c r="Y9608" s="137">
        <v>6750</v>
      </c>
      <c r="Z9608" s="137">
        <f>W9608*Y9608</f>
        <v>2012850</v>
      </c>
      <c r="AA9608" s="119">
        <v>6</v>
      </c>
      <c r="AB9608" s="119">
        <v>6</v>
      </c>
      <c r="AC9608" s="137">
        <f>(Z9608*(100-AB9608))/100</f>
        <v>1892079</v>
      </c>
      <c r="AD9608" s="137">
        <f>IF(AND(AC9608="",M9608=""),0,IF((AC9608=""),M9608, IF( (M9608=""),AC9608,SUM(AC9608:AC9611)+M9608)))</f>
        <v>2006829</v>
      </c>
      <c r="AE9608" s="137">
        <f>IF( (X9608=""),AD9608*1,AD9608*(X9608/100) )</f>
        <v>2006829</v>
      </c>
      <c r="AF9608" s="137">
        <v>50000000</v>
      </c>
      <c r="AG9608" s="137">
        <f>IF((AF9608-AE9608) &gt; 1,0,IF((AF9608-AE9608)&lt;0,AE9608-AF9608,AF9608-AE9608))</f>
        <v>0</v>
      </c>
      <c r="AH9608" s="137">
        <v>0.02</v>
      </c>
    </row>
    <row r="9609" spans="1:34" s="173" customFormat="1" x14ac:dyDescent="0.55000000000000004">
      <c r="A9609" s="122"/>
      <c r="B9609" s="123"/>
      <c r="C9609" s="123"/>
      <c r="D9609" s="135"/>
      <c r="E9609" s="123"/>
      <c r="F9609" s="123"/>
      <c r="G9609" s="123"/>
      <c r="H9609" s="123"/>
      <c r="I9609" s="136"/>
      <c r="J9609" s="123"/>
      <c r="K9609" s="137"/>
      <c r="L9609" s="137" t="s">
        <v>63</v>
      </c>
      <c r="M9609" s="137">
        <f>SUM(M9608:M9608)</f>
        <v>114750</v>
      </c>
      <c r="N9609" s="123"/>
      <c r="O9609" s="108"/>
      <c r="P9609" s="138"/>
      <c r="Q9609" s="108"/>
      <c r="R9609" s="108"/>
      <c r="S9609" s="139"/>
      <c r="T9609" s="123"/>
      <c r="U9609" s="123"/>
      <c r="V9609" s="123"/>
      <c r="W9609" s="137"/>
      <c r="X9609" s="136"/>
      <c r="Y9609" s="137"/>
      <c r="Z9609" s="137"/>
      <c r="AA9609" s="119"/>
      <c r="AB9609" s="119"/>
      <c r="AC9609" s="137"/>
      <c r="AD9609" s="137"/>
      <c r="AE9609" s="137">
        <f>SUM(AE9608:AE9608)</f>
        <v>2006829</v>
      </c>
      <c r="AF9609" s="137"/>
      <c r="AG9609" s="137">
        <f>SUM(AG9608:AG9608)</f>
        <v>0</v>
      </c>
      <c r="AH9609" s="137"/>
    </row>
    <row r="9610" spans="1:34" s="173" customFormat="1" x14ac:dyDescent="0.55000000000000004">
      <c r="A9610" s="122" t="s">
        <v>2843</v>
      </c>
      <c r="B9610" s="123">
        <v>4482</v>
      </c>
      <c r="C9610" s="123">
        <v>9850</v>
      </c>
      <c r="D9610" s="135"/>
      <c r="E9610" s="123" t="s">
        <v>37</v>
      </c>
      <c r="F9610" s="123"/>
      <c r="G9610" s="123">
        <v>0</v>
      </c>
      <c r="H9610" s="123">
        <v>1</v>
      </c>
      <c r="I9610" s="136">
        <v>32</v>
      </c>
      <c r="J9610" s="123" t="s">
        <v>35</v>
      </c>
      <c r="K9610" s="137">
        <f>((G9610*400)+(H9610*100))+I9610</f>
        <v>132</v>
      </c>
      <c r="L9610" s="137">
        <v>225</v>
      </c>
      <c r="M9610" s="137">
        <f>K9610*L9610</f>
        <v>29700</v>
      </c>
      <c r="N9610" s="123"/>
      <c r="O9610" s="108"/>
      <c r="P9610" s="138"/>
      <c r="Q9610" s="108"/>
      <c r="R9610" s="108"/>
      <c r="S9610" s="139"/>
      <c r="T9610" s="123"/>
      <c r="U9610" s="123"/>
      <c r="V9610" s="123"/>
      <c r="W9610" s="137"/>
      <c r="X9610" s="136"/>
      <c r="Y9610" s="137"/>
      <c r="Z9610" s="137"/>
      <c r="AA9610" s="119"/>
      <c r="AB9610" s="119"/>
      <c r="AC9610" s="137"/>
      <c r="AD9610" s="137">
        <f>IF(AND(AC9610="",M9610=""),0,IF((AC9610=""),M9610,IF((M9610=""),AC9610,AC9610+M9610)))</f>
        <v>29700</v>
      </c>
      <c r="AE9610" s="137">
        <f>IF( (X9610=""),AD9610*1,AD9610*(X9610/100) )</f>
        <v>29700</v>
      </c>
      <c r="AF9610" s="137">
        <v>0</v>
      </c>
      <c r="AG9610" s="137">
        <f>IF((AF9610-AE9610) &gt; 1,0,IF((AF9610-AE9610)&lt;0,AE9610-AF9610,AF9610-AE9610))</f>
        <v>29700</v>
      </c>
      <c r="AH9610" s="137">
        <v>0.02</v>
      </c>
    </row>
    <row r="9611" spans="1:34" s="173" customFormat="1" x14ac:dyDescent="0.55000000000000004">
      <c r="A9611" s="122"/>
      <c r="B9611" s="123">
        <v>4483</v>
      </c>
      <c r="C9611" s="123">
        <v>4694</v>
      </c>
      <c r="D9611" s="135" t="s">
        <v>13093</v>
      </c>
      <c r="E9611" s="123" t="s">
        <v>37</v>
      </c>
      <c r="F9611" s="123">
        <v>4197</v>
      </c>
      <c r="G9611" s="123">
        <v>4</v>
      </c>
      <c r="H9611" s="123">
        <v>1</v>
      </c>
      <c r="I9611" s="136">
        <v>87</v>
      </c>
      <c r="J9611" s="123" t="s">
        <v>38</v>
      </c>
      <c r="K9611" s="137">
        <f>((G9611*400)+(H9611*100))+I9611</f>
        <v>1787</v>
      </c>
      <c r="L9611" s="137">
        <v>225</v>
      </c>
      <c r="M9611" s="137">
        <f>K9611*L9611</f>
        <v>402075</v>
      </c>
      <c r="N9611" s="123"/>
      <c r="O9611" s="108"/>
      <c r="P9611" s="138"/>
      <c r="Q9611" s="108"/>
      <c r="R9611" s="108"/>
      <c r="S9611" s="139"/>
      <c r="T9611" s="123"/>
      <c r="U9611" s="123"/>
      <c r="V9611" s="123"/>
      <c r="W9611" s="137"/>
      <c r="X9611" s="136"/>
      <c r="Y9611" s="137"/>
      <c r="Z9611" s="137"/>
      <c r="AA9611" s="119"/>
      <c r="AB9611" s="119"/>
      <c r="AC9611" s="137"/>
      <c r="AD9611" s="137">
        <f>IF(AND(AC9611="",M9611=""),0,IF((AC9611=""),M9611,IF((M9611=""),AC9611,AC9611+M9611)))</f>
        <v>402075</v>
      </c>
      <c r="AE9611" s="137">
        <f>IF( (X9611=""),AD9611*1,AD9611*(X9611/100) )</f>
        <v>402075</v>
      </c>
      <c r="AF9611" s="137">
        <v>0</v>
      </c>
      <c r="AG9611" s="137">
        <f>IF((AF9611-AE9611) &gt; 1,0,IF((AF9611-AE9611)&lt;0,AE9611-AF9611,AF9611-AE9611))</f>
        <v>402075</v>
      </c>
      <c r="AH9611" s="137">
        <v>0.01</v>
      </c>
    </row>
    <row r="9612" spans="1:34" s="173" customFormat="1" x14ac:dyDescent="0.55000000000000004">
      <c r="A9612" s="122"/>
      <c r="B9612" s="123"/>
      <c r="C9612" s="123"/>
      <c r="D9612" s="135"/>
      <c r="E9612" s="123"/>
      <c r="F9612" s="123"/>
      <c r="G9612" s="123"/>
      <c r="H9612" s="123"/>
      <c r="I9612" s="136"/>
      <c r="J9612" s="123"/>
      <c r="K9612" s="137"/>
      <c r="L9612" s="137" t="s">
        <v>63</v>
      </c>
      <c r="M9612" s="137">
        <f>SUM(M9610:M9611)</f>
        <v>431775</v>
      </c>
      <c r="N9612" s="123"/>
      <c r="O9612" s="108"/>
      <c r="P9612" s="138"/>
      <c r="Q9612" s="108"/>
      <c r="R9612" s="108"/>
      <c r="S9612" s="139"/>
      <c r="T9612" s="123"/>
      <c r="U9612" s="123"/>
      <c r="V9612" s="123"/>
      <c r="W9612" s="137"/>
      <c r="X9612" s="136"/>
      <c r="Y9612" s="137"/>
      <c r="Z9612" s="137"/>
      <c r="AA9612" s="119"/>
      <c r="AB9612" s="119"/>
      <c r="AC9612" s="137"/>
      <c r="AD9612" s="137"/>
      <c r="AE9612" s="137">
        <f>SUM(AE9610:AE9611)</f>
        <v>431775</v>
      </c>
      <c r="AF9612" s="137"/>
      <c r="AG9612" s="137">
        <f>SUM(AG9610:AG9611)</f>
        <v>431775</v>
      </c>
      <c r="AH9612" s="137"/>
    </row>
    <row r="9613" spans="1:34" s="173" customFormat="1" x14ac:dyDescent="0.55000000000000004">
      <c r="A9613" s="122" t="s">
        <v>13096</v>
      </c>
      <c r="B9613" s="123">
        <v>4484</v>
      </c>
      <c r="C9613" s="123">
        <v>9059</v>
      </c>
      <c r="D9613" s="135" t="s">
        <v>13097</v>
      </c>
      <c r="E9613" s="123" t="s">
        <v>34</v>
      </c>
      <c r="F9613" s="123">
        <v>21102</v>
      </c>
      <c r="G9613" s="123">
        <v>0</v>
      </c>
      <c r="H9613" s="123">
        <v>1</v>
      </c>
      <c r="I9613" s="136">
        <v>15</v>
      </c>
      <c r="J9613" s="123" t="s">
        <v>35</v>
      </c>
      <c r="K9613" s="137">
        <f>((G9613*400)+(H9613*100))+I9613</f>
        <v>115</v>
      </c>
      <c r="L9613" s="137">
        <v>750</v>
      </c>
      <c r="M9613" s="137">
        <f>K9613*L9613</f>
        <v>86250</v>
      </c>
      <c r="N9613" s="123">
        <v>1</v>
      </c>
      <c r="O9613" s="108" t="s">
        <v>13094</v>
      </c>
      <c r="P9613" s="138">
        <v>5570800032086</v>
      </c>
      <c r="Q9613" s="108" t="s">
        <v>13095</v>
      </c>
      <c r="R9613" s="108" t="s">
        <v>13098</v>
      </c>
      <c r="S9613" s="139" t="s">
        <v>13099</v>
      </c>
      <c r="T9613" s="123" t="s">
        <v>51</v>
      </c>
      <c r="U9613" s="123" t="s">
        <v>45</v>
      </c>
      <c r="V9613" s="123" t="s">
        <v>52</v>
      </c>
      <c r="W9613" s="137">
        <v>486</v>
      </c>
      <c r="X9613" s="136">
        <v>88.73</v>
      </c>
      <c r="Y9613" s="137">
        <v>6750</v>
      </c>
      <c r="Z9613" s="137">
        <f>W9613*Y9613</f>
        <v>3280500</v>
      </c>
      <c r="AA9613" s="119">
        <v>6</v>
      </c>
      <c r="AB9613" s="119">
        <v>6</v>
      </c>
      <c r="AC9613" s="137">
        <f>(Z9613*(100-AB9613))/100</f>
        <v>3083670</v>
      </c>
      <c r="AD9613" s="137">
        <f>IF(AND(AC9613="",M9613=""),0,IF((AC9613=""),M9613, IF( (M9613=""),AC9613,SUM(AC9613:AC9616)+M9613)))</f>
        <v>3561723.75</v>
      </c>
      <c r="AE9613" s="137">
        <f>IF( (X9613=""),AD9613*1,AD9613*(X9613/100) )</f>
        <v>3160317.4833750003</v>
      </c>
      <c r="AF9613" s="137">
        <v>50000000</v>
      </c>
      <c r="AG9613" s="137">
        <f>IF((AF9613-AE9613) &gt; 1,0,IF((AF9613-AE9613)&lt;0,AE9613-AF9613,AF9613-AE9613))</f>
        <v>0</v>
      </c>
      <c r="AH9613" s="137">
        <v>0.02</v>
      </c>
    </row>
    <row r="9614" spans="1:34" s="173" customFormat="1" x14ac:dyDescent="0.55000000000000004">
      <c r="A9614" s="122"/>
      <c r="B9614" s="123"/>
      <c r="C9614" s="123"/>
      <c r="D9614" s="135"/>
      <c r="E9614" s="123"/>
      <c r="F9614" s="123"/>
      <c r="G9614" s="123"/>
      <c r="H9614" s="123"/>
      <c r="I9614" s="136"/>
      <c r="J9614" s="123"/>
      <c r="K9614" s="137"/>
      <c r="L9614" s="137"/>
      <c r="M9614" s="137"/>
      <c r="N9614" s="123">
        <v>2</v>
      </c>
      <c r="O9614" s="108" t="s">
        <v>13094</v>
      </c>
      <c r="P9614" s="138">
        <v>5570800032086</v>
      </c>
      <c r="Q9614" s="108" t="s">
        <v>13095</v>
      </c>
      <c r="R9614" s="108" t="s">
        <v>13098</v>
      </c>
      <c r="S9614" s="139" t="s">
        <v>13100</v>
      </c>
      <c r="T9614" s="123" t="s">
        <v>51</v>
      </c>
      <c r="U9614" s="123" t="s">
        <v>45</v>
      </c>
      <c r="V9614" s="123" t="s">
        <v>52</v>
      </c>
      <c r="W9614" s="137">
        <v>61.75</v>
      </c>
      <c r="X9614" s="136">
        <v>11.27</v>
      </c>
      <c r="Y9614" s="137">
        <v>6750</v>
      </c>
      <c r="Z9614" s="137">
        <f>W9614*Y9614</f>
        <v>416812.5</v>
      </c>
      <c r="AA9614" s="119">
        <v>6</v>
      </c>
      <c r="AB9614" s="119">
        <v>6</v>
      </c>
      <c r="AC9614" s="137">
        <f>(Z9614*(100-AB9614))/100</f>
        <v>391803.75</v>
      </c>
      <c r="AD9614" s="137">
        <f>IF(AND(AC9614="",M9613=""),0,IF((AC9614=""),M9613, IF( (M9613=""),AC9614,SUM(AC9613:AC9616)+M9613)))</f>
        <v>3561723.75</v>
      </c>
      <c r="AE9614" s="137">
        <f>IF( (X9614=""),AD9614*1,AD9614*(X9614/100) )</f>
        <v>401406.26662499999</v>
      </c>
      <c r="AF9614" s="137">
        <v>50000000</v>
      </c>
      <c r="AG9614" s="137">
        <f>IF((AF9614-AE9614) &gt; 1,0,IF((AF9614-AE9614)&lt;0,AE9614-AF9614,AF9614-AE9614))</f>
        <v>0</v>
      </c>
      <c r="AH9614" s="137">
        <v>0.02</v>
      </c>
    </row>
    <row r="9615" spans="1:34" s="173" customFormat="1" x14ac:dyDescent="0.55000000000000004">
      <c r="A9615" s="122"/>
      <c r="B9615" s="123"/>
      <c r="C9615" s="123"/>
      <c r="D9615" s="135"/>
      <c r="E9615" s="123"/>
      <c r="F9615" s="123"/>
      <c r="G9615" s="123"/>
      <c r="H9615" s="123"/>
      <c r="I9615" s="136"/>
      <c r="J9615" s="123"/>
      <c r="K9615" s="137"/>
      <c r="L9615" s="137" t="s">
        <v>63</v>
      </c>
      <c r="M9615" s="137">
        <f>SUM(M9613:M9614)</f>
        <v>86250</v>
      </c>
      <c r="N9615" s="123"/>
      <c r="O9615" s="108"/>
      <c r="P9615" s="138"/>
      <c r="Q9615" s="108"/>
      <c r="R9615" s="108"/>
      <c r="S9615" s="139"/>
      <c r="T9615" s="123"/>
      <c r="U9615" s="123"/>
      <c r="V9615" s="123"/>
      <c r="W9615" s="137"/>
      <c r="X9615" s="136"/>
      <c r="Y9615" s="137"/>
      <c r="Z9615" s="137"/>
      <c r="AA9615" s="119"/>
      <c r="AB9615" s="119"/>
      <c r="AC9615" s="137"/>
      <c r="AD9615" s="137"/>
      <c r="AE9615" s="137">
        <f>SUM(AE9613:AE9614)</f>
        <v>3561723.7500000005</v>
      </c>
      <c r="AF9615" s="137"/>
      <c r="AG9615" s="137">
        <f>SUM(AG9613:AG9614)</f>
        <v>0</v>
      </c>
      <c r="AH9615" s="137"/>
    </row>
    <row r="9616" spans="1:34" s="173" customFormat="1" x14ac:dyDescent="0.55000000000000004">
      <c r="A9616" s="122" t="s">
        <v>13101</v>
      </c>
      <c r="B9616" s="123">
        <v>4485</v>
      </c>
      <c r="C9616" s="123">
        <v>4992</v>
      </c>
      <c r="D9616" s="135" t="s">
        <v>13102</v>
      </c>
      <c r="E9616" s="123" t="s">
        <v>34</v>
      </c>
      <c r="F9616" s="123">
        <v>22058</v>
      </c>
      <c r="G9616" s="123">
        <v>0</v>
      </c>
      <c r="H9616" s="123">
        <v>1</v>
      </c>
      <c r="I9616" s="136">
        <v>3</v>
      </c>
      <c r="J9616" s="123" t="s">
        <v>38</v>
      </c>
      <c r="K9616" s="137">
        <f>((G9616*400)+(H9616*100))+I9616</f>
        <v>103</v>
      </c>
      <c r="L9616" s="137">
        <v>625</v>
      </c>
      <c r="M9616" s="137">
        <f>K9616*L9616</f>
        <v>64375</v>
      </c>
      <c r="N9616" s="123"/>
      <c r="O9616" s="108"/>
      <c r="P9616" s="138"/>
      <c r="Q9616" s="108"/>
      <c r="R9616" s="108"/>
      <c r="S9616" s="139"/>
      <c r="T9616" s="123"/>
      <c r="U9616" s="123"/>
      <c r="V9616" s="123"/>
      <c r="W9616" s="137"/>
      <c r="X9616" s="136"/>
      <c r="Y9616" s="137"/>
      <c r="Z9616" s="137"/>
      <c r="AA9616" s="119"/>
      <c r="AB9616" s="119"/>
      <c r="AC9616" s="137"/>
      <c r="AD9616" s="137">
        <f>IF(AND(AC9616="",M9616=""),0,IF((AC9616=""),M9616,IF((M9616=""),AC9616,AC9616+M9616)))</f>
        <v>64375</v>
      </c>
      <c r="AE9616" s="137">
        <f>IF( (X9616=""),AD9616*1,AD9616*(X9616/100) )</f>
        <v>64375</v>
      </c>
      <c r="AF9616" s="137">
        <v>50000000</v>
      </c>
      <c r="AG9616" s="137">
        <f>IF((AF9616-AE9616) &gt; 1,0,IF((AF9616-AE9616)&lt;0,AE9616-AF9616,AF9616-AE9616))</f>
        <v>0</v>
      </c>
      <c r="AH9616" s="137">
        <v>0.01</v>
      </c>
    </row>
    <row r="9617" spans="1:34" s="173" customFormat="1" x14ac:dyDescent="0.55000000000000004">
      <c r="A9617" s="122"/>
      <c r="B9617" s="123"/>
      <c r="C9617" s="123"/>
      <c r="D9617" s="135"/>
      <c r="E9617" s="123"/>
      <c r="F9617" s="123"/>
      <c r="G9617" s="123"/>
      <c r="H9617" s="123"/>
      <c r="I9617" s="136"/>
      <c r="J9617" s="123"/>
      <c r="K9617" s="137"/>
      <c r="L9617" s="137" t="s">
        <v>63</v>
      </c>
      <c r="M9617" s="137">
        <f>SUM(M9616:M9616)</f>
        <v>64375</v>
      </c>
      <c r="N9617" s="123"/>
      <c r="O9617" s="108"/>
      <c r="P9617" s="138"/>
      <c r="Q9617" s="108"/>
      <c r="R9617" s="108"/>
      <c r="S9617" s="139"/>
      <c r="T9617" s="123"/>
      <c r="U9617" s="123"/>
      <c r="V9617" s="123"/>
      <c r="W9617" s="137"/>
      <c r="X9617" s="136"/>
      <c r="Y9617" s="137"/>
      <c r="Z9617" s="137"/>
      <c r="AA9617" s="119"/>
      <c r="AB9617" s="119"/>
      <c r="AC9617" s="137"/>
      <c r="AD9617" s="137"/>
      <c r="AE9617" s="137">
        <f>SUM(AE9616:AE9616)</f>
        <v>64375</v>
      </c>
      <c r="AF9617" s="137"/>
      <c r="AG9617" s="137">
        <f>SUM(AG9616:AG9616)</f>
        <v>0</v>
      </c>
      <c r="AH9617" s="137"/>
    </row>
    <row r="9618" spans="1:34" s="173" customFormat="1" x14ac:dyDescent="0.55000000000000004">
      <c r="A9618" s="122" t="s">
        <v>13103</v>
      </c>
      <c r="B9618" s="123">
        <v>4486</v>
      </c>
      <c r="C9618" s="123">
        <v>6192</v>
      </c>
      <c r="D9618" s="135" t="s">
        <v>13104</v>
      </c>
      <c r="E9618" s="123" t="s">
        <v>37</v>
      </c>
      <c r="F9618" s="123">
        <v>5431</v>
      </c>
      <c r="G9618" s="123">
        <v>6</v>
      </c>
      <c r="H9618" s="123">
        <v>0</v>
      </c>
      <c r="I9618" s="136">
        <v>49</v>
      </c>
      <c r="J9618" s="123" t="s">
        <v>38</v>
      </c>
      <c r="K9618" s="137">
        <f>((G9618*400)+(H9618*100))+I9618</f>
        <v>2449</v>
      </c>
      <c r="L9618" s="137">
        <v>400</v>
      </c>
      <c r="M9618" s="137">
        <f>K9618*L9618</f>
        <v>979600</v>
      </c>
      <c r="N9618" s="123"/>
      <c r="O9618" s="108"/>
      <c r="P9618" s="138"/>
      <c r="Q9618" s="108"/>
      <c r="R9618" s="108"/>
      <c r="S9618" s="139"/>
      <c r="T9618" s="123"/>
      <c r="U9618" s="123"/>
      <c r="V9618" s="123"/>
      <c r="W9618" s="137"/>
      <c r="X9618" s="136"/>
      <c r="Y9618" s="137"/>
      <c r="Z9618" s="137"/>
      <c r="AA9618" s="119"/>
      <c r="AB9618" s="119"/>
      <c r="AC9618" s="137"/>
      <c r="AD9618" s="137">
        <f>IF(AND(AC9618="",M9618=""),0,IF((AC9618=""),M9618,IF((M9618=""),AC9618,AC9618+M9618)))</f>
        <v>979600</v>
      </c>
      <c r="AE9618" s="137">
        <f>IF( (X9618=""),AD9618*1,AD9618*(X9618/100) )</f>
        <v>979600</v>
      </c>
      <c r="AF9618" s="137">
        <v>0</v>
      </c>
      <c r="AG9618" s="137">
        <f>IF((AF9618-AE9618) &gt; 1,0,IF((AF9618-AE9618)&lt;0,AE9618-AF9618,AF9618-AE9618))</f>
        <v>979600</v>
      </c>
      <c r="AH9618" s="137">
        <v>0.01</v>
      </c>
    </row>
    <row r="9619" spans="1:34" s="173" customFormat="1" x14ac:dyDescent="0.55000000000000004">
      <c r="A9619" s="122"/>
      <c r="B9619" s="123"/>
      <c r="C9619" s="123"/>
      <c r="D9619" s="135"/>
      <c r="E9619" s="123"/>
      <c r="F9619" s="123"/>
      <c r="G9619" s="123"/>
      <c r="H9619" s="123"/>
      <c r="I9619" s="136"/>
      <c r="J9619" s="123"/>
      <c r="K9619" s="137"/>
      <c r="L9619" s="137" t="s">
        <v>63</v>
      </c>
      <c r="M9619" s="137">
        <f>SUM(M9618:M9618)</f>
        <v>979600</v>
      </c>
      <c r="N9619" s="123"/>
      <c r="O9619" s="108"/>
      <c r="P9619" s="138"/>
      <c r="Q9619" s="108"/>
      <c r="R9619" s="108"/>
      <c r="S9619" s="139"/>
      <c r="T9619" s="123"/>
      <c r="U9619" s="123"/>
      <c r="V9619" s="123"/>
      <c r="W9619" s="137"/>
      <c r="X9619" s="136"/>
      <c r="Y9619" s="137"/>
      <c r="Z9619" s="137"/>
      <c r="AA9619" s="119"/>
      <c r="AB9619" s="119"/>
      <c r="AC9619" s="137"/>
      <c r="AD9619" s="137"/>
      <c r="AE9619" s="137">
        <f>SUM(AE9618:AE9618)</f>
        <v>979600</v>
      </c>
      <c r="AF9619" s="137"/>
      <c r="AG9619" s="137">
        <f>SUM(AG9618:AG9618)</f>
        <v>979600</v>
      </c>
      <c r="AH9619" s="137"/>
    </row>
    <row r="9620" spans="1:34" s="50" customFormat="1" ht="23.25" x14ac:dyDescent="0.55000000000000004">
      <c r="A9620" s="35" t="s">
        <v>13107</v>
      </c>
      <c r="B9620" s="49">
        <v>4660</v>
      </c>
      <c r="C9620" s="49">
        <v>10335</v>
      </c>
      <c r="D9620" s="68" t="s">
        <v>13108</v>
      </c>
      <c r="E9620" s="49" t="s">
        <v>34</v>
      </c>
      <c r="F9620" s="49">
        <v>11189</v>
      </c>
      <c r="G9620" s="49">
        <v>0</v>
      </c>
      <c r="H9620" s="49">
        <v>0</v>
      </c>
      <c r="I9620" s="69">
        <v>10</v>
      </c>
      <c r="J9620" s="31" t="s">
        <v>52</v>
      </c>
      <c r="K9620" s="34">
        <f>((G9620*400)+(H9620*100))+I9620</f>
        <v>10</v>
      </c>
      <c r="L9620" s="34">
        <v>25000</v>
      </c>
      <c r="M9620" s="34">
        <f>K9620*L9620</f>
        <v>250000</v>
      </c>
      <c r="N9620" s="49">
        <v>1</v>
      </c>
      <c r="O9620" s="35" t="s">
        <v>13105</v>
      </c>
      <c r="P9620" s="36">
        <v>5578600011911</v>
      </c>
      <c r="Q9620" s="35" t="s">
        <v>13106</v>
      </c>
      <c r="R9620" s="35" t="s">
        <v>13109</v>
      </c>
      <c r="S9620" s="37" t="s">
        <v>13110</v>
      </c>
      <c r="T9620" s="49" t="s">
        <v>44</v>
      </c>
      <c r="U9620" s="49" t="s">
        <v>45</v>
      </c>
      <c r="V9620" s="31" t="s">
        <v>52</v>
      </c>
      <c r="W9620" s="59">
        <v>28</v>
      </c>
      <c r="X9620" s="32">
        <v>33.340000000000003</v>
      </c>
      <c r="Y9620" s="59">
        <v>7150</v>
      </c>
      <c r="Z9620" s="59">
        <f t="shared" ref="Z9620:Z9631" si="910">W9620*Y9620</f>
        <v>200200</v>
      </c>
      <c r="AA9620" s="338">
        <v>32</v>
      </c>
      <c r="AB9620" s="338">
        <v>54</v>
      </c>
      <c r="AC9620" s="59">
        <f t="shared" ref="AC9620:AC9631" si="911">(Z9620*(100-AB9620))/100</f>
        <v>92092</v>
      </c>
      <c r="AD9620" s="59">
        <f>IF(AND(AC9620="",M9620=""),0,IF((AC9620=""),M9620, IF( (M9620=""),AC9620,SUM(AC9620:AC9622)+M9620)))</f>
        <v>526276</v>
      </c>
      <c r="AE9620" s="59">
        <f t="shared" ref="AE9620:AE9631" si="912">IF( (X9620=""),AD9620*1,AD9620*(X9620/100) )</f>
        <v>175460.41840000002</v>
      </c>
      <c r="AF9620" s="59">
        <v>0</v>
      </c>
      <c r="AG9620" s="59">
        <f t="shared" ref="AG9620:AG9631" si="913">IF((AF9620-AE9620) &gt; 1,0,IF((AF9620-AE9620)&lt;0,AE9620-AF9620,AF9620-AE9620))</f>
        <v>175460.41840000002</v>
      </c>
      <c r="AH9620" s="59">
        <v>0.02</v>
      </c>
    </row>
    <row r="9621" spans="1:34" s="50" customFormat="1" ht="23.25" x14ac:dyDescent="0.55000000000000004">
      <c r="A9621" s="35"/>
      <c r="B9621" s="49"/>
      <c r="C9621" s="49"/>
      <c r="D9621" s="68"/>
      <c r="E9621" s="49"/>
      <c r="F9621" s="49"/>
      <c r="G9621" s="49"/>
      <c r="H9621" s="49"/>
      <c r="I9621" s="69"/>
      <c r="J9621" s="31"/>
      <c r="K9621" s="34"/>
      <c r="L9621" s="34"/>
      <c r="M9621" s="34"/>
      <c r="N9621" s="49"/>
      <c r="O9621" s="35"/>
      <c r="P9621" s="36"/>
      <c r="Q9621" s="35"/>
      <c r="R9621" s="35"/>
      <c r="S9621" s="37"/>
      <c r="T9621" s="49" t="s">
        <v>44</v>
      </c>
      <c r="U9621" s="49"/>
      <c r="V9621" s="31" t="s">
        <v>52</v>
      </c>
      <c r="W9621" s="59">
        <v>28</v>
      </c>
      <c r="X9621" s="32">
        <v>33.33</v>
      </c>
      <c r="Y9621" s="59">
        <v>7150</v>
      </c>
      <c r="Z9621" s="59">
        <f t="shared" si="910"/>
        <v>200200</v>
      </c>
      <c r="AA9621" s="338">
        <v>32</v>
      </c>
      <c r="AB9621" s="338">
        <v>54</v>
      </c>
      <c r="AC9621" s="59">
        <f t="shared" si="911"/>
        <v>92092</v>
      </c>
      <c r="AD9621" s="59">
        <f>IF(AND(AC9621="",M9620=""),0,IF((AC9621=""),M9620, IF( (M9620=""),AC9621,SUM(AC9620:AC9622)+M9620)))</f>
        <v>526276</v>
      </c>
      <c r="AE9621" s="59">
        <f t="shared" si="912"/>
        <v>175407.79079999999</v>
      </c>
      <c r="AF9621" s="59">
        <v>0</v>
      </c>
      <c r="AG9621" s="59">
        <f t="shared" si="913"/>
        <v>175407.79079999999</v>
      </c>
      <c r="AH9621" s="59">
        <v>0.02</v>
      </c>
    </row>
    <row r="9622" spans="1:34" s="50" customFormat="1" ht="23.25" x14ac:dyDescent="0.55000000000000004">
      <c r="A9622" s="35"/>
      <c r="B9622" s="49"/>
      <c r="C9622" s="49"/>
      <c r="D9622" s="68"/>
      <c r="E9622" s="49"/>
      <c r="F9622" s="49"/>
      <c r="G9622" s="49"/>
      <c r="H9622" s="49"/>
      <c r="I9622" s="69"/>
      <c r="J9622" s="31"/>
      <c r="K9622" s="34"/>
      <c r="L9622" s="34"/>
      <c r="M9622" s="34"/>
      <c r="N9622" s="49"/>
      <c r="O9622" s="35"/>
      <c r="P9622" s="36"/>
      <c r="Q9622" s="35"/>
      <c r="R9622" s="35"/>
      <c r="S9622" s="37"/>
      <c r="T9622" s="49" t="s">
        <v>44</v>
      </c>
      <c r="U9622" s="49"/>
      <c r="V9622" s="31" t="s">
        <v>52</v>
      </c>
      <c r="W9622" s="59">
        <v>28</v>
      </c>
      <c r="X9622" s="32">
        <v>33.33</v>
      </c>
      <c r="Y9622" s="59">
        <v>7150</v>
      </c>
      <c r="Z9622" s="59">
        <f t="shared" si="910"/>
        <v>200200</v>
      </c>
      <c r="AA9622" s="338">
        <v>32</v>
      </c>
      <c r="AB9622" s="338">
        <v>54</v>
      </c>
      <c r="AC9622" s="59">
        <f t="shared" si="911"/>
        <v>92092</v>
      </c>
      <c r="AD9622" s="59">
        <f>IF(AND(AC9622="",M9620=""),0,IF((AC9622=""),M9620, IF( (M9620=""),AC9622,SUM(AC9620:AC9622)+M9620)))</f>
        <v>526276</v>
      </c>
      <c r="AE9622" s="59">
        <f t="shared" si="912"/>
        <v>175407.79079999999</v>
      </c>
      <c r="AF9622" s="59">
        <v>0</v>
      </c>
      <c r="AG9622" s="59">
        <f t="shared" si="913"/>
        <v>175407.79079999999</v>
      </c>
      <c r="AH9622" s="59">
        <v>0.02</v>
      </c>
    </row>
    <row r="9623" spans="1:34" s="50" customFormat="1" ht="23.25" x14ac:dyDescent="0.55000000000000004">
      <c r="A9623" s="35"/>
      <c r="B9623" s="49">
        <v>4661</v>
      </c>
      <c r="C9623" s="49">
        <v>10336</v>
      </c>
      <c r="D9623" s="68" t="s">
        <v>13111</v>
      </c>
      <c r="E9623" s="49" t="s">
        <v>34</v>
      </c>
      <c r="F9623" s="49">
        <v>11190</v>
      </c>
      <c r="G9623" s="49">
        <v>0</v>
      </c>
      <c r="H9623" s="49">
        <v>0</v>
      </c>
      <c r="I9623" s="69">
        <v>8</v>
      </c>
      <c r="J9623" s="31" t="s">
        <v>52</v>
      </c>
      <c r="K9623" s="34">
        <f>((G9623*400)+(H9623*100))+I9623</f>
        <v>8</v>
      </c>
      <c r="L9623" s="34">
        <v>25000</v>
      </c>
      <c r="M9623" s="34">
        <f>K9623*L9623</f>
        <v>200000</v>
      </c>
      <c r="N9623" s="49">
        <v>1</v>
      </c>
      <c r="O9623" s="35" t="s">
        <v>13105</v>
      </c>
      <c r="P9623" s="36">
        <v>5578600011911</v>
      </c>
      <c r="Q9623" s="35" t="s">
        <v>13106</v>
      </c>
      <c r="R9623" s="35" t="s">
        <v>13109</v>
      </c>
      <c r="S9623" s="37" t="s">
        <v>13112</v>
      </c>
      <c r="T9623" s="49" t="s">
        <v>44</v>
      </c>
      <c r="U9623" s="49" t="s">
        <v>45</v>
      </c>
      <c r="V9623" s="31" t="s">
        <v>52</v>
      </c>
      <c r="W9623" s="59">
        <v>28</v>
      </c>
      <c r="X9623" s="32">
        <v>33.340000000000003</v>
      </c>
      <c r="Y9623" s="59">
        <v>7150</v>
      </c>
      <c r="Z9623" s="59">
        <f t="shared" si="910"/>
        <v>200200</v>
      </c>
      <c r="AA9623" s="338">
        <v>32</v>
      </c>
      <c r="AB9623" s="338">
        <v>54</v>
      </c>
      <c r="AC9623" s="59">
        <f t="shared" si="911"/>
        <v>92092</v>
      </c>
      <c r="AD9623" s="59">
        <f>IF(AND(AC9623="",M9623=""),0,IF((AC9623=""),M9623, IF( (M9623=""),AC9623,SUM(AC9623:AC9625)+M9623)))</f>
        <v>476276</v>
      </c>
      <c r="AE9623" s="59">
        <f t="shared" si="912"/>
        <v>158790.41840000002</v>
      </c>
      <c r="AF9623" s="59">
        <v>0</v>
      </c>
      <c r="AG9623" s="59">
        <f t="shared" si="913"/>
        <v>158790.41840000002</v>
      </c>
      <c r="AH9623" s="59">
        <v>0.02</v>
      </c>
    </row>
    <row r="9624" spans="1:34" s="50" customFormat="1" ht="23.25" x14ac:dyDescent="0.55000000000000004">
      <c r="A9624" s="35"/>
      <c r="B9624" s="49"/>
      <c r="C9624" s="49"/>
      <c r="D9624" s="68"/>
      <c r="E9624" s="49"/>
      <c r="F9624" s="49"/>
      <c r="G9624" s="49"/>
      <c r="H9624" s="49"/>
      <c r="I9624" s="69"/>
      <c r="J9624" s="31"/>
      <c r="K9624" s="34"/>
      <c r="L9624" s="34"/>
      <c r="M9624" s="34"/>
      <c r="N9624" s="49"/>
      <c r="O9624" s="35"/>
      <c r="P9624" s="36"/>
      <c r="Q9624" s="35"/>
      <c r="R9624" s="35"/>
      <c r="S9624" s="37"/>
      <c r="T9624" s="49" t="s">
        <v>44</v>
      </c>
      <c r="U9624" s="49"/>
      <c r="V9624" s="31" t="s">
        <v>52</v>
      </c>
      <c r="W9624" s="59">
        <v>28</v>
      </c>
      <c r="X9624" s="32">
        <v>33.33</v>
      </c>
      <c r="Y9624" s="59">
        <v>7150</v>
      </c>
      <c r="Z9624" s="59">
        <f t="shared" si="910"/>
        <v>200200</v>
      </c>
      <c r="AA9624" s="338">
        <v>32</v>
      </c>
      <c r="AB9624" s="338">
        <v>54</v>
      </c>
      <c r="AC9624" s="59">
        <f t="shared" si="911"/>
        <v>92092</v>
      </c>
      <c r="AD9624" s="59">
        <f>IF(AND(AC9624="",M9623=""),0,IF((AC9624=""),M9623, IF( (M9623=""),AC9624,SUM(AC9623:AC9625)+M9623)))</f>
        <v>476276</v>
      </c>
      <c r="AE9624" s="59">
        <f t="shared" si="912"/>
        <v>158742.79079999999</v>
      </c>
      <c r="AF9624" s="59">
        <v>0</v>
      </c>
      <c r="AG9624" s="59">
        <f t="shared" si="913"/>
        <v>158742.79079999999</v>
      </c>
      <c r="AH9624" s="59">
        <v>0.02</v>
      </c>
    </row>
    <row r="9625" spans="1:34" s="50" customFormat="1" ht="23.25" x14ac:dyDescent="0.55000000000000004">
      <c r="A9625" s="35"/>
      <c r="B9625" s="49"/>
      <c r="C9625" s="49"/>
      <c r="D9625" s="68"/>
      <c r="E9625" s="49"/>
      <c r="F9625" s="49"/>
      <c r="G9625" s="49"/>
      <c r="H9625" s="49"/>
      <c r="I9625" s="69"/>
      <c r="J9625" s="31"/>
      <c r="K9625" s="34"/>
      <c r="L9625" s="34"/>
      <c r="M9625" s="34"/>
      <c r="N9625" s="49"/>
      <c r="O9625" s="35"/>
      <c r="P9625" s="36"/>
      <c r="Q9625" s="35"/>
      <c r="R9625" s="35"/>
      <c r="S9625" s="37"/>
      <c r="T9625" s="49" t="s">
        <v>44</v>
      </c>
      <c r="U9625" s="49"/>
      <c r="V9625" s="31" t="s">
        <v>52</v>
      </c>
      <c r="W9625" s="59">
        <v>28</v>
      </c>
      <c r="X9625" s="32">
        <v>33.33</v>
      </c>
      <c r="Y9625" s="59">
        <v>7150</v>
      </c>
      <c r="Z9625" s="59">
        <f t="shared" si="910"/>
        <v>200200</v>
      </c>
      <c r="AA9625" s="338">
        <v>32</v>
      </c>
      <c r="AB9625" s="338">
        <v>54</v>
      </c>
      <c r="AC9625" s="59">
        <f t="shared" si="911"/>
        <v>92092</v>
      </c>
      <c r="AD9625" s="59">
        <f>IF(AND(AC9625="",M9623=""),0,IF((AC9625=""),M9623, IF( (M9623=""),AC9625,SUM(AC9623:AC9625)+M9623)))</f>
        <v>476276</v>
      </c>
      <c r="AE9625" s="59">
        <f t="shared" si="912"/>
        <v>158742.79079999999</v>
      </c>
      <c r="AF9625" s="59">
        <v>0</v>
      </c>
      <c r="AG9625" s="59">
        <f t="shared" si="913"/>
        <v>158742.79079999999</v>
      </c>
      <c r="AH9625" s="59">
        <v>0.02</v>
      </c>
    </row>
    <row r="9626" spans="1:34" s="50" customFormat="1" ht="23.25" x14ac:dyDescent="0.55000000000000004">
      <c r="A9626" s="35"/>
      <c r="B9626" s="49">
        <v>4662</v>
      </c>
      <c r="C9626" s="49">
        <v>10337</v>
      </c>
      <c r="D9626" s="68" t="s">
        <v>13113</v>
      </c>
      <c r="E9626" s="49" t="s">
        <v>34</v>
      </c>
      <c r="F9626" s="49">
        <v>11191</v>
      </c>
      <c r="G9626" s="49">
        <v>0</v>
      </c>
      <c r="H9626" s="49">
        <v>0</v>
      </c>
      <c r="I9626" s="69">
        <v>8</v>
      </c>
      <c r="J9626" s="31" t="s">
        <v>52</v>
      </c>
      <c r="K9626" s="34">
        <f>((G9626*400)+(H9626*100))+I9626</f>
        <v>8</v>
      </c>
      <c r="L9626" s="34">
        <v>25000</v>
      </c>
      <c r="M9626" s="34">
        <f>K9626*L9626</f>
        <v>200000</v>
      </c>
      <c r="N9626" s="49">
        <v>1</v>
      </c>
      <c r="O9626" s="35" t="s">
        <v>13105</v>
      </c>
      <c r="P9626" s="36">
        <v>5578600011911</v>
      </c>
      <c r="Q9626" s="35" t="s">
        <v>13106</v>
      </c>
      <c r="R9626" s="35" t="s">
        <v>13109</v>
      </c>
      <c r="S9626" s="37" t="s">
        <v>13114</v>
      </c>
      <c r="T9626" s="49" t="s">
        <v>44</v>
      </c>
      <c r="U9626" s="49" t="s">
        <v>45</v>
      </c>
      <c r="V9626" s="31" t="s">
        <v>52</v>
      </c>
      <c r="W9626" s="59">
        <v>28</v>
      </c>
      <c r="X9626" s="32">
        <v>33.340000000000003</v>
      </c>
      <c r="Y9626" s="59">
        <v>7150</v>
      </c>
      <c r="Z9626" s="59">
        <f t="shared" si="910"/>
        <v>200200</v>
      </c>
      <c r="AA9626" s="338">
        <v>32</v>
      </c>
      <c r="AB9626" s="338">
        <v>54</v>
      </c>
      <c r="AC9626" s="59">
        <f t="shared" si="911"/>
        <v>92092</v>
      </c>
      <c r="AD9626" s="59">
        <f>IF(AND(AC9626="",M9626=""),0,IF((AC9626=""),M9626, IF( (M9626=""),AC9626,SUM(AC9626:AC9628)+M9626)))</f>
        <v>476276</v>
      </c>
      <c r="AE9626" s="59">
        <f t="shared" si="912"/>
        <v>158790.41840000002</v>
      </c>
      <c r="AF9626" s="59">
        <v>0</v>
      </c>
      <c r="AG9626" s="59">
        <f t="shared" si="913"/>
        <v>158790.41840000002</v>
      </c>
      <c r="AH9626" s="59">
        <v>0.02</v>
      </c>
    </row>
    <row r="9627" spans="1:34" s="50" customFormat="1" ht="23.25" x14ac:dyDescent="0.55000000000000004">
      <c r="A9627" s="35"/>
      <c r="B9627" s="49"/>
      <c r="C9627" s="49"/>
      <c r="D9627" s="68"/>
      <c r="E9627" s="49"/>
      <c r="F9627" s="49"/>
      <c r="G9627" s="49"/>
      <c r="H9627" s="49"/>
      <c r="I9627" s="69"/>
      <c r="J9627" s="31"/>
      <c r="K9627" s="34"/>
      <c r="L9627" s="34"/>
      <c r="M9627" s="34"/>
      <c r="N9627" s="49"/>
      <c r="O9627" s="35"/>
      <c r="P9627" s="36"/>
      <c r="Q9627" s="35"/>
      <c r="R9627" s="35"/>
      <c r="S9627" s="37"/>
      <c r="T9627" s="49" t="s">
        <v>44</v>
      </c>
      <c r="U9627" s="49"/>
      <c r="V9627" s="31" t="s">
        <v>52</v>
      </c>
      <c r="W9627" s="59">
        <v>28</v>
      </c>
      <c r="X9627" s="32">
        <v>33.33</v>
      </c>
      <c r="Y9627" s="59">
        <v>7150</v>
      </c>
      <c r="Z9627" s="59">
        <f t="shared" si="910"/>
        <v>200200</v>
      </c>
      <c r="AA9627" s="338">
        <v>32</v>
      </c>
      <c r="AB9627" s="338">
        <v>54</v>
      </c>
      <c r="AC9627" s="59">
        <f t="shared" si="911"/>
        <v>92092</v>
      </c>
      <c r="AD9627" s="59">
        <f>IF(AND(AC9627="",M9626=""),0,IF((AC9627=""),M9626, IF( (M9626=""),AC9627,SUM(AC9626:AC9628)+M9626)))</f>
        <v>476276</v>
      </c>
      <c r="AE9627" s="59">
        <f t="shared" si="912"/>
        <v>158742.79079999999</v>
      </c>
      <c r="AF9627" s="59">
        <v>0</v>
      </c>
      <c r="AG9627" s="59">
        <f t="shared" si="913"/>
        <v>158742.79079999999</v>
      </c>
      <c r="AH9627" s="59">
        <v>0.02</v>
      </c>
    </row>
    <row r="9628" spans="1:34" s="50" customFormat="1" ht="23.25" x14ac:dyDescent="0.55000000000000004">
      <c r="A9628" s="35"/>
      <c r="B9628" s="49"/>
      <c r="C9628" s="49"/>
      <c r="D9628" s="68"/>
      <c r="E9628" s="49"/>
      <c r="F9628" s="49"/>
      <c r="G9628" s="49"/>
      <c r="H9628" s="49"/>
      <c r="I9628" s="69"/>
      <c r="J9628" s="31"/>
      <c r="K9628" s="34"/>
      <c r="L9628" s="34"/>
      <c r="M9628" s="34"/>
      <c r="N9628" s="49"/>
      <c r="O9628" s="35"/>
      <c r="P9628" s="36"/>
      <c r="Q9628" s="35"/>
      <c r="R9628" s="35"/>
      <c r="S9628" s="37"/>
      <c r="T9628" s="49" t="s">
        <v>44</v>
      </c>
      <c r="U9628" s="49"/>
      <c r="V9628" s="31" t="s">
        <v>52</v>
      </c>
      <c r="W9628" s="59">
        <v>28</v>
      </c>
      <c r="X9628" s="32">
        <v>33.33</v>
      </c>
      <c r="Y9628" s="59">
        <v>7150</v>
      </c>
      <c r="Z9628" s="59">
        <f t="shared" si="910"/>
        <v>200200</v>
      </c>
      <c r="AA9628" s="338">
        <v>32</v>
      </c>
      <c r="AB9628" s="338">
        <v>54</v>
      </c>
      <c r="AC9628" s="59">
        <f t="shared" si="911"/>
        <v>92092</v>
      </c>
      <c r="AD9628" s="59">
        <f>IF(AND(AC9628="",M9626=""),0,IF((AC9628=""),M9626, IF( (M9626=""),AC9628,SUM(AC9626:AC9628)+M9626)))</f>
        <v>476276</v>
      </c>
      <c r="AE9628" s="59">
        <f t="shared" si="912"/>
        <v>158742.79079999999</v>
      </c>
      <c r="AF9628" s="59">
        <v>0</v>
      </c>
      <c r="AG9628" s="59">
        <f t="shared" si="913"/>
        <v>158742.79079999999</v>
      </c>
      <c r="AH9628" s="59">
        <v>0.02</v>
      </c>
    </row>
    <row r="9629" spans="1:34" s="50" customFormat="1" ht="23.25" x14ac:dyDescent="0.55000000000000004">
      <c r="A9629" s="35"/>
      <c r="B9629" s="49">
        <v>4663</v>
      </c>
      <c r="C9629" s="49">
        <v>10338</v>
      </c>
      <c r="D9629" s="68" t="s">
        <v>13115</v>
      </c>
      <c r="E9629" s="49" t="s">
        <v>34</v>
      </c>
      <c r="F9629" s="49">
        <v>11192</v>
      </c>
      <c r="G9629" s="49">
        <v>0</v>
      </c>
      <c r="H9629" s="49">
        <v>0</v>
      </c>
      <c r="I9629" s="69">
        <v>8</v>
      </c>
      <c r="J9629" s="31" t="s">
        <v>52</v>
      </c>
      <c r="K9629" s="34">
        <f>((G9629*400)+(H9629*100))+I9629</f>
        <v>8</v>
      </c>
      <c r="L9629" s="34">
        <v>25000</v>
      </c>
      <c r="M9629" s="34">
        <f>K9629*L9629</f>
        <v>200000</v>
      </c>
      <c r="N9629" s="49">
        <v>1</v>
      </c>
      <c r="O9629" s="35" t="s">
        <v>13105</v>
      </c>
      <c r="P9629" s="36">
        <v>5578600011911</v>
      </c>
      <c r="Q9629" s="35" t="s">
        <v>13106</v>
      </c>
      <c r="R9629" s="35" t="s">
        <v>13109</v>
      </c>
      <c r="S9629" s="37" t="s">
        <v>13116</v>
      </c>
      <c r="T9629" s="49" t="s">
        <v>44</v>
      </c>
      <c r="U9629" s="49" t="s">
        <v>45</v>
      </c>
      <c r="V9629" s="31" t="s">
        <v>52</v>
      </c>
      <c r="W9629" s="59">
        <v>28</v>
      </c>
      <c r="X9629" s="32">
        <v>33.340000000000003</v>
      </c>
      <c r="Y9629" s="59">
        <v>7150</v>
      </c>
      <c r="Z9629" s="59">
        <f t="shared" si="910"/>
        <v>200200</v>
      </c>
      <c r="AA9629" s="338">
        <v>32</v>
      </c>
      <c r="AB9629" s="338">
        <v>54</v>
      </c>
      <c r="AC9629" s="59">
        <f t="shared" si="911"/>
        <v>92092</v>
      </c>
      <c r="AD9629" s="59">
        <f>IF(AND(AC9629="",M9629=""),0,IF((AC9629=""),M9629, IF( (M9629=""),AC9629,SUM(AC9629:AC9631)+M9629)))</f>
        <v>476276</v>
      </c>
      <c r="AE9629" s="59">
        <f t="shared" si="912"/>
        <v>158790.41840000002</v>
      </c>
      <c r="AF9629" s="59">
        <v>0</v>
      </c>
      <c r="AG9629" s="59">
        <f t="shared" si="913"/>
        <v>158790.41840000002</v>
      </c>
      <c r="AH9629" s="59">
        <v>0.02</v>
      </c>
    </row>
    <row r="9630" spans="1:34" s="50" customFormat="1" ht="23.25" x14ac:dyDescent="0.55000000000000004">
      <c r="A9630" s="35"/>
      <c r="B9630" s="49"/>
      <c r="C9630" s="49"/>
      <c r="D9630" s="68"/>
      <c r="E9630" s="49"/>
      <c r="F9630" s="49"/>
      <c r="G9630" s="49"/>
      <c r="H9630" s="49"/>
      <c r="I9630" s="69"/>
      <c r="J9630" s="31"/>
      <c r="K9630" s="34"/>
      <c r="L9630" s="34"/>
      <c r="M9630" s="34"/>
      <c r="N9630" s="49"/>
      <c r="O9630" s="35"/>
      <c r="P9630" s="36"/>
      <c r="Q9630" s="35"/>
      <c r="R9630" s="35"/>
      <c r="S9630" s="37"/>
      <c r="T9630" s="49" t="s">
        <v>44</v>
      </c>
      <c r="U9630" s="49"/>
      <c r="V9630" s="31" t="s">
        <v>52</v>
      </c>
      <c r="W9630" s="59">
        <v>28</v>
      </c>
      <c r="X9630" s="32">
        <v>33.33</v>
      </c>
      <c r="Y9630" s="59">
        <v>7150</v>
      </c>
      <c r="Z9630" s="59">
        <f t="shared" si="910"/>
        <v>200200</v>
      </c>
      <c r="AA9630" s="338">
        <v>32</v>
      </c>
      <c r="AB9630" s="338">
        <v>54</v>
      </c>
      <c r="AC9630" s="59">
        <f t="shared" si="911"/>
        <v>92092</v>
      </c>
      <c r="AD9630" s="59">
        <f>IF(AND(AC9630="",M9629=""),0,IF((AC9630=""),M9629, IF( (M9629=""),AC9630,SUM(AC9629:AC9631)+M9629)))</f>
        <v>476276</v>
      </c>
      <c r="AE9630" s="59">
        <f t="shared" si="912"/>
        <v>158742.79079999999</v>
      </c>
      <c r="AF9630" s="59">
        <v>0</v>
      </c>
      <c r="AG9630" s="59">
        <f t="shared" si="913"/>
        <v>158742.79079999999</v>
      </c>
      <c r="AH9630" s="59">
        <v>0.02</v>
      </c>
    </row>
    <row r="9631" spans="1:34" s="50" customFormat="1" ht="23.25" x14ac:dyDescent="0.55000000000000004">
      <c r="A9631" s="35"/>
      <c r="B9631" s="49"/>
      <c r="C9631" s="49"/>
      <c r="D9631" s="68"/>
      <c r="E9631" s="49"/>
      <c r="F9631" s="49"/>
      <c r="G9631" s="49"/>
      <c r="H9631" s="49"/>
      <c r="I9631" s="69"/>
      <c r="J9631" s="31"/>
      <c r="K9631" s="34"/>
      <c r="L9631" s="34"/>
      <c r="M9631" s="34"/>
      <c r="N9631" s="49"/>
      <c r="O9631" s="35"/>
      <c r="P9631" s="36"/>
      <c r="Q9631" s="35"/>
      <c r="R9631" s="35"/>
      <c r="S9631" s="37"/>
      <c r="T9631" s="49" t="s">
        <v>44</v>
      </c>
      <c r="U9631" s="49"/>
      <c r="V9631" s="31" t="s">
        <v>52</v>
      </c>
      <c r="W9631" s="59">
        <v>28</v>
      </c>
      <c r="X9631" s="32">
        <v>33.33</v>
      </c>
      <c r="Y9631" s="59">
        <v>7150</v>
      </c>
      <c r="Z9631" s="59">
        <f t="shared" si="910"/>
        <v>200200</v>
      </c>
      <c r="AA9631" s="338">
        <v>32</v>
      </c>
      <c r="AB9631" s="338">
        <v>54</v>
      </c>
      <c r="AC9631" s="59">
        <f t="shared" si="911"/>
        <v>92092</v>
      </c>
      <c r="AD9631" s="59">
        <f>IF(AND(AC9631="",M9629=""),0,IF((AC9631=""),M9629, IF( (M9629=""),AC9631,SUM(AC9629:AC9631)+M9629)))</f>
        <v>476276</v>
      </c>
      <c r="AE9631" s="59">
        <f t="shared" si="912"/>
        <v>158742.79079999999</v>
      </c>
      <c r="AF9631" s="59">
        <v>0</v>
      </c>
      <c r="AG9631" s="59">
        <f t="shared" si="913"/>
        <v>158742.79079999999</v>
      </c>
      <c r="AH9631" s="59">
        <v>0.02</v>
      </c>
    </row>
    <row r="9632" spans="1:34" s="50" customFormat="1" ht="23.25" x14ac:dyDescent="0.55000000000000004">
      <c r="A9632" s="35"/>
      <c r="B9632" s="49"/>
      <c r="C9632" s="49"/>
      <c r="D9632" s="68"/>
      <c r="E9632" s="49"/>
      <c r="F9632" s="49"/>
      <c r="G9632" s="49"/>
      <c r="H9632" s="49"/>
      <c r="I9632" s="69"/>
      <c r="J9632" s="31"/>
      <c r="K9632" s="34"/>
      <c r="L9632" s="34" t="s">
        <v>63</v>
      </c>
      <c r="M9632" s="34">
        <f>SUM(M9620:M9631)</f>
        <v>850000</v>
      </c>
      <c r="N9632" s="49"/>
      <c r="O9632" s="35"/>
      <c r="P9632" s="36"/>
      <c r="Q9632" s="35"/>
      <c r="R9632" s="35"/>
      <c r="S9632" s="37"/>
      <c r="T9632" s="49"/>
      <c r="U9632" s="49"/>
      <c r="V9632" s="49"/>
      <c r="W9632" s="59"/>
      <c r="X9632" s="32"/>
      <c r="Y9632" s="59"/>
      <c r="Z9632" s="59"/>
      <c r="AA9632" s="70"/>
      <c r="AB9632" s="70"/>
      <c r="AC9632" s="59"/>
      <c r="AD9632" s="59"/>
      <c r="AE9632" s="59">
        <f>SUM(AE9620:AE9631)</f>
        <v>1955104.0000000005</v>
      </c>
      <c r="AF9632" s="59"/>
      <c r="AG9632" s="59">
        <f>SUM(AG9620:AG9631)</f>
        <v>1955104.0000000005</v>
      </c>
      <c r="AH9632" s="59"/>
    </row>
    <row r="9633" spans="1:34" s="173" customFormat="1" x14ac:dyDescent="0.55000000000000004">
      <c r="A9633" s="122" t="s">
        <v>504</v>
      </c>
      <c r="B9633" s="123">
        <v>4491</v>
      </c>
      <c r="C9633" s="123">
        <v>10182</v>
      </c>
      <c r="D9633" s="135" t="s">
        <v>13117</v>
      </c>
      <c r="E9633" s="123" t="s">
        <v>34</v>
      </c>
      <c r="F9633" s="123">
        <v>3708</v>
      </c>
      <c r="G9633" s="123">
        <v>0</v>
      </c>
      <c r="H9633" s="123">
        <v>1</v>
      </c>
      <c r="I9633" s="136">
        <v>0</v>
      </c>
      <c r="J9633" s="123" t="s">
        <v>38</v>
      </c>
      <c r="K9633" s="137">
        <f>((G9633*400)+(H9633*100))+I9633</f>
        <v>100</v>
      </c>
      <c r="L9633" s="137">
        <v>2425</v>
      </c>
      <c r="M9633" s="137">
        <f>K9633*L9633</f>
        <v>242500</v>
      </c>
      <c r="N9633" s="123"/>
      <c r="O9633" s="108"/>
      <c r="P9633" s="138"/>
      <c r="Q9633" s="108"/>
      <c r="R9633" s="108"/>
      <c r="S9633" s="139"/>
      <c r="T9633" s="123"/>
      <c r="U9633" s="123"/>
      <c r="V9633" s="123"/>
      <c r="W9633" s="137"/>
      <c r="X9633" s="136"/>
      <c r="Y9633" s="137"/>
      <c r="Z9633" s="137"/>
      <c r="AA9633" s="119"/>
      <c r="AB9633" s="119"/>
      <c r="AC9633" s="137"/>
      <c r="AD9633" s="137">
        <f>IF(AND(AC9633="",M9633=""),0,IF((AC9633=""),M9633,IF((M9633=""),AC9633,AC9633+M9633)))</f>
        <v>242500</v>
      </c>
      <c r="AE9633" s="137">
        <f>IF( (X9633=""),AD9633*1,AD9633*(X9633/100) )</f>
        <v>242500</v>
      </c>
      <c r="AF9633" s="137">
        <v>50000000</v>
      </c>
      <c r="AG9633" s="137">
        <f>IF((AF9633-AE9633) &gt; 1,0,IF((AF9633-AE9633)&lt;0,AE9633-AF9633,AF9633-AE9633))</f>
        <v>0</v>
      </c>
      <c r="AH9633" s="137">
        <v>0.01</v>
      </c>
    </row>
    <row r="9634" spans="1:34" s="173" customFormat="1" x14ac:dyDescent="0.55000000000000004">
      <c r="A9634" s="122"/>
      <c r="B9634" s="123"/>
      <c r="C9634" s="123"/>
      <c r="D9634" s="135"/>
      <c r="E9634" s="123"/>
      <c r="F9634" s="123"/>
      <c r="G9634" s="123"/>
      <c r="H9634" s="123"/>
      <c r="I9634" s="136"/>
      <c r="J9634" s="123"/>
      <c r="K9634" s="137"/>
      <c r="L9634" s="137" t="s">
        <v>63</v>
      </c>
      <c r="M9634" s="137">
        <f>SUM(M9633:M9633)</f>
        <v>242500</v>
      </c>
      <c r="N9634" s="123"/>
      <c r="O9634" s="108"/>
      <c r="P9634" s="138"/>
      <c r="Q9634" s="108"/>
      <c r="R9634" s="108"/>
      <c r="S9634" s="139"/>
      <c r="T9634" s="123"/>
      <c r="U9634" s="123"/>
      <c r="V9634" s="123"/>
      <c r="W9634" s="137"/>
      <c r="X9634" s="136"/>
      <c r="Y9634" s="137"/>
      <c r="Z9634" s="137"/>
      <c r="AA9634" s="119"/>
      <c r="AB9634" s="119"/>
      <c r="AC9634" s="137"/>
      <c r="AD9634" s="137"/>
      <c r="AE9634" s="137">
        <f>SUM(AE9633:AE9633)</f>
        <v>242500</v>
      </c>
      <c r="AF9634" s="137"/>
      <c r="AG9634" s="137">
        <f>SUM(AG9633:AG9633)</f>
        <v>0</v>
      </c>
      <c r="AH9634" s="137"/>
    </row>
    <row r="9635" spans="1:34" s="173" customFormat="1" x14ac:dyDescent="0.55000000000000004">
      <c r="A9635" s="122" t="s">
        <v>11126</v>
      </c>
      <c r="B9635" s="123">
        <v>4492</v>
      </c>
      <c r="C9635" s="123">
        <v>7491</v>
      </c>
      <c r="D9635" s="135" t="s">
        <v>13118</v>
      </c>
      <c r="E9635" s="123" t="s">
        <v>34</v>
      </c>
      <c r="F9635" s="123">
        <v>17566</v>
      </c>
      <c r="G9635" s="123">
        <v>0</v>
      </c>
      <c r="H9635" s="123">
        <v>0</v>
      </c>
      <c r="I9635" s="136">
        <v>79</v>
      </c>
      <c r="J9635" s="123" t="s">
        <v>38</v>
      </c>
      <c r="K9635" s="137">
        <f>((G9635*400)+(H9635*100))+I9635</f>
        <v>79</v>
      </c>
      <c r="L9635" s="137">
        <v>850</v>
      </c>
      <c r="M9635" s="137">
        <f>K9635*L9635</f>
        <v>67150</v>
      </c>
      <c r="N9635" s="123"/>
      <c r="O9635" s="108"/>
      <c r="P9635" s="138"/>
      <c r="Q9635" s="108"/>
      <c r="R9635" s="108"/>
      <c r="S9635" s="139"/>
      <c r="T9635" s="123"/>
      <c r="U9635" s="123"/>
      <c r="V9635" s="123"/>
      <c r="W9635" s="137"/>
      <c r="X9635" s="136"/>
      <c r="Y9635" s="137"/>
      <c r="Z9635" s="137"/>
      <c r="AA9635" s="119"/>
      <c r="AB9635" s="119"/>
      <c r="AC9635" s="137"/>
      <c r="AD9635" s="137">
        <f>IF(AND(AC9635="",M9635=""),0,IF((AC9635=""),M9635,IF((M9635=""),AC9635,AC9635+M9635)))</f>
        <v>67150</v>
      </c>
      <c r="AE9635" s="137">
        <f>IF( (X9635=""),AD9635*1,AD9635*(X9635/100) )</f>
        <v>67150</v>
      </c>
      <c r="AF9635" s="137">
        <v>50000000</v>
      </c>
      <c r="AG9635" s="137">
        <f>IF((AF9635-AE9635) &gt; 1,0,IF((AF9635-AE9635)&lt;0,AE9635-AF9635,AF9635-AE9635))</f>
        <v>0</v>
      </c>
      <c r="AH9635" s="137">
        <v>0.01</v>
      </c>
    </row>
    <row r="9636" spans="1:34" s="173" customFormat="1" x14ac:dyDescent="0.55000000000000004">
      <c r="A9636" s="122"/>
      <c r="B9636" s="123"/>
      <c r="C9636" s="123"/>
      <c r="D9636" s="135"/>
      <c r="E9636" s="123"/>
      <c r="F9636" s="123"/>
      <c r="G9636" s="123"/>
      <c r="H9636" s="123"/>
      <c r="I9636" s="136"/>
      <c r="J9636" s="123"/>
      <c r="K9636" s="137"/>
      <c r="L9636" s="137" t="s">
        <v>63</v>
      </c>
      <c r="M9636" s="137">
        <f>SUM(M9635:M9635)</f>
        <v>67150</v>
      </c>
      <c r="N9636" s="123"/>
      <c r="O9636" s="108"/>
      <c r="P9636" s="138"/>
      <c r="Q9636" s="108"/>
      <c r="R9636" s="108"/>
      <c r="S9636" s="139"/>
      <c r="T9636" s="123"/>
      <c r="U9636" s="123"/>
      <c r="V9636" s="123"/>
      <c r="W9636" s="137"/>
      <c r="X9636" s="136"/>
      <c r="Y9636" s="137"/>
      <c r="Z9636" s="137"/>
      <c r="AA9636" s="119"/>
      <c r="AB9636" s="119"/>
      <c r="AC9636" s="137"/>
      <c r="AD9636" s="137"/>
      <c r="AE9636" s="137">
        <f>SUM(AE9635:AE9635)</f>
        <v>67150</v>
      </c>
      <c r="AF9636" s="137"/>
      <c r="AG9636" s="137">
        <f>SUM(AG9635:AG9635)</f>
        <v>0</v>
      </c>
      <c r="AH9636" s="137"/>
    </row>
    <row r="9637" spans="1:34" s="173" customFormat="1" x14ac:dyDescent="0.55000000000000004">
      <c r="A9637" s="122" t="s">
        <v>7618</v>
      </c>
      <c r="B9637" s="123">
        <v>4493</v>
      </c>
      <c r="C9637" s="123">
        <v>5253</v>
      </c>
      <c r="D9637" s="135" t="s">
        <v>13121</v>
      </c>
      <c r="E9637" s="123" t="s">
        <v>34</v>
      </c>
      <c r="F9637" s="123">
        <v>1638</v>
      </c>
      <c r="G9637" s="123">
        <v>0</v>
      </c>
      <c r="H9637" s="123">
        <v>2</v>
      </c>
      <c r="I9637" s="136">
        <v>48</v>
      </c>
      <c r="J9637" s="123" t="s">
        <v>35</v>
      </c>
      <c r="K9637" s="137">
        <f>((G9637*400)+(H9637*100))+I9637</f>
        <v>248</v>
      </c>
      <c r="L9637" s="137">
        <v>2425</v>
      </c>
      <c r="M9637" s="137">
        <f>K9637*L9637</f>
        <v>601400</v>
      </c>
      <c r="N9637" s="123">
        <v>1</v>
      </c>
      <c r="O9637" s="108" t="s">
        <v>13119</v>
      </c>
      <c r="P9637" s="138">
        <v>3570800004345</v>
      </c>
      <c r="Q9637" s="108" t="s">
        <v>13120</v>
      </c>
      <c r="R9637" s="108" t="s">
        <v>7620</v>
      </c>
      <c r="S9637" s="139" t="s">
        <v>13122</v>
      </c>
      <c r="T9637" s="123" t="s">
        <v>55</v>
      </c>
      <c r="U9637" s="123" t="s">
        <v>45</v>
      </c>
      <c r="V9637" s="123" t="s">
        <v>52</v>
      </c>
      <c r="W9637" s="137">
        <v>21.66</v>
      </c>
      <c r="X9637" s="136">
        <v>3.8</v>
      </c>
      <c r="Y9637" s="137">
        <v>2650</v>
      </c>
      <c r="Z9637" s="137">
        <f t="shared" ref="Z9637:Z9643" si="914">W9637*Y9637</f>
        <v>57399</v>
      </c>
      <c r="AA9637" s="119">
        <v>20</v>
      </c>
      <c r="AB9637" s="119">
        <v>30</v>
      </c>
      <c r="AC9637" s="137">
        <f t="shared" ref="AC9637:AC9643" si="915">(Z9637*(100-AB9637))/100</f>
        <v>40179.300000000003</v>
      </c>
      <c r="AD9637" s="137">
        <f>IF(AND(AC9637="",M9637=""),0,IF((AC9637=""),M9637, IF( (M9637=""),AC9637,SUM(AC9637:AC9643)+M9637)))</f>
        <v>3180269.3</v>
      </c>
      <c r="AE9637" s="137">
        <f t="shared" ref="AE9637:AE9655" si="916">IF( (X9637=""),AD9637*1,AD9637*(X9637/100) )</f>
        <v>120850.23339999998</v>
      </c>
      <c r="AF9637" s="137">
        <v>0</v>
      </c>
      <c r="AG9637" s="137">
        <f t="shared" ref="AG9637:AG9655" si="917">IF((AF9637-AE9637) &gt; 1,0,IF((AF9637-AE9637)&lt;0,AE9637-AF9637,AF9637-AE9637))</f>
        <v>120850.23339999998</v>
      </c>
      <c r="AH9637" s="137">
        <v>0.02</v>
      </c>
    </row>
    <row r="9638" spans="1:34" s="173" customFormat="1" x14ac:dyDescent="0.55000000000000004">
      <c r="A9638" s="122"/>
      <c r="B9638" s="123"/>
      <c r="C9638" s="123"/>
      <c r="D9638" s="135"/>
      <c r="E9638" s="123"/>
      <c r="F9638" s="123"/>
      <c r="G9638" s="123"/>
      <c r="H9638" s="123"/>
      <c r="I9638" s="136"/>
      <c r="J9638" s="123"/>
      <c r="K9638" s="137"/>
      <c r="L9638" s="137"/>
      <c r="M9638" s="137"/>
      <c r="N9638" s="123">
        <v>2</v>
      </c>
      <c r="O9638" s="108" t="s">
        <v>13119</v>
      </c>
      <c r="P9638" s="138">
        <v>3570800004345</v>
      </c>
      <c r="Q9638" s="108" t="s">
        <v>13120</v>
      </c>
      <c r="R9638" s="108" t="s">
        <v>7620</v>
      </c>
      <c r="S9638" s="139" t="s">
        <v>13122</v>
      </c>
      <c r="T9638" s="123" t="s">
        <v>73</v>
      </c>
      <c r="U9638" s="123" t="s">
        <v>45</v>
      </c>
      <c r="V9638" s="123" t="s">
        <v>46</v>
      </c>
      <c r="W9638" s="137">
        <v>32</v>
      </c>
      <c r="X9638" s="136">
        <v>5.61</v>
      </c>
      <c r="Y9638" s="137">
        <v>6600</v>
      </c>
      <c r="Z9638" s="137">
        <f t="shared" si="914"/>
        <v>211200</v>
      </c>
      <c r="AA9638" s="119">
        <v>20</v>
      </c>
      <c r="AB9638" s="119">
        <v>30</v>
      </c>
      <c r="AC9638" s="137">
        <f t="shared" si="915"/>
        <v>147840</v>
      </c>
      <c r="AD9638" s="137">
        <f>IF(AND(AC9638="",M9637=""),0,IF((AC9638=""),M9637, IF( (M9637=""),AC9638,SUM(AC9637:AC9643)+M9637)))</f>
        <v>3180269.3</v>
      </c>
      <c r="AE9638" s="137">
        <f t="shared" si="916"/>
        <v>178413.10772999999</v>
      </c>
      <c r="AF9638" s="137">
        <v>0</v>
      </c>
      <c r="AG9638" s="137">
        <f t="shared" si="917"/>
        <v>178413.10772999999</v>
      </c>
      <c r="AH9638" s="137">
        <v>0.02</v>
      </c>
    </row>
    <row r="9639" spans="1:34" s="173" customFormat="1" x14ac:dyDescent="0.55000000000000004">
      <c r="A9639" s="122"/>
      <c r="B9639" s="123"/>
      <c r="C9639" s="123"/>
      <c r="D9639" s="135"/>
      <c r="E9639" s="123"/>
      <c r="F9639" s="123"/>
      <c r="G9639" s="123"/>
      <c r="H9639" s="123"/>
      <c r="I9639" s="136"/>
      <c r="J9639" s="123"/>
      <c r="K9639" s="137"/>
      <c r="L9639" s="137"/>
      <c r="M9639" s="137"/>
      <c r="N9639" s="123">
        <v>3</v>
      </c>
      <c r="O9639" s="108" t="s">
        <v>13119</v>
      </c>
      <c r="P9639" s="138">
        <v>3570800004345</v>
      </c>
      <c r="Q9639" s="108" t="s">
        <v>13120</v>
      </c>
      <c r="R9639" s="108" t="s">
        <v>7620</v>
      </c>
      <c r="S9639" s="139" t="s">
        <v>13123</v>
      </c>
      <c r="T9639" s="123" t="s">
        <v>73</v>
      </c>
      <c r="U9639" s="123" t="s">
        <v>45</v>
      </c>
      <c r="V9639" s="123" t="s">
        <v>46</v>
      </c>
      <c r="W9639" s="137">
        <v>259.2</v>
      </c>
      <c r="X9639" s="136">
        <v>45.46</v>
      </c>
      <c r="Y9639" s="137">
        <v>6600</v>
      </c>
      <c r="Z9639" s="137">
        <f t="shared" si="914"/>
        <v>1710720</v>
      </c>
      <c r="AA9639" s="119">
        <v>20</v>
      </c>
      <c r="AB9639" s="119">
        <v>30</v>
      </c>
      <c r="AC9639" s="137">
        <f t="shared" si="915"/>
        <v>1197504</v>
      </c>
      <c r="AD9639" s="137">
        <f>IF(AND(AC9639="",M9637=""),0,IF((AC9639=""),M9637, IF( (M9637=""),AC9639,SUM(AC9637:AC9643)+M9637)))</f>
        <v>3180269.3</v>
      </c>
      <c r="AE9639" s="137">
        <f t="shared" si="916"/>
        <v>1445750.4237799998</v>
      </c>
      <c r="AF9639" s="137">
        <v>0</v>
      </c>
      <c r="AG9639" s="137">
        <f t="shared" si="917"/>
        <v>1445750.4237799998</v>
      </c>
      <c r="AH9639" s="137">
        <v>0.02</v>
      </c>
    </row>
    <row r="9640" spans="1:34" s="173" customFormat="1" x14ac:dyDescent="0.55000000000000004">
      <c r="A9640" s="122"/>
      <c r="B9640" s="123"/>
      <c r="C9640" s="123"/>
      <c r="D9640" s="135"/>
      <c r="E9640" s="123"/>
      <c r="F9640" s="123"/>
      <c r="G9640" s="123"/>
      <c r="H9640" s="123"/>
      <c r="I9640" s="136"/>
      <c r="J9640" s="123"/>
      <c r="K9640" s="137"/>
      <c r="L9640" s="137"/>
      <c r="M9640" s="137"/>
      <c r="N9640" s="123">
        <v>4</v>
      </c>
      <c r="O9640" s="108" t="s">
        <v>13119</v>
      </c>
      <c r="P9640" s="138">
        <v>3570800004345</v>
      </c>
      <c r="Q9640" s="108" t="s">
        <v>13120</v>
      </c>
      <c r="R9640" s="108" t="s">
        <v>7620</v>
      </c>
      <c r="S9640" s="139" t="s">
        <v>13124</v>
      </c>
      <c r="T9640" s="123" t="s">
        <v>73</v>
      </c>
      <c r="U9640" s="123" t="s">
        <v>45</v>
      </c>
      <c r="V9640" s="123" t="s">
        <v>46</v>
      </c>
      <c r="W9640" s="137">
        <v>211.5</v>
      </c>
      <c r="X9640" s="136">
        <v>37.1</v>
      </c>
      <c r="Y9640" s="137">
        <v>6600</v>
      </c>
      <c r="Z9640" s="137">
        <f t="shared" si="914"/>
        <v>1395900</v>
      </c>
      <c r="AA9640" s="119">
        <v>20</v>
      </c>
      <c r="AB9640" s="119">
        <v>30</v>
      </c>
      <c r="AC9640" s="137">
        <f t="shared" si="915"/>
        <v>977130</v>
      </c>
      <c r="AD9640" s="137">
        <f>IF(AND(AC9640="",M9637=""),0,IF((AC9640=""),M9637, IF( (M9637=""),AC9640,SUM(AC9637:AC9643)+M9637)))</f>
        <v>3180269.3</v>
      </c>
      <c r="AE9640" s="137">
        <f t="shared" si="916"/>
        <v>1179879.9102999999</v>
      </c>
      <c r="AF9640" s="137">
        <v>0</v>
      </c>
      <c r="AG9640" s="137">
        <f t="shared" si="917"/>
        <v>1179879.9102999999</v>
      </c>
      <c r="AH9640" s="137">
        <v>0.02</v>
      </c>
    </row>
    <row r="9641" spans="1:34" s="173" customFormat="1" x14ac:dyDescent="0.55000000000000004">
      <c r="A9641" s="122"/>
      <c r="B9641" s="123"/>
      <c r="C9641" s="123"/>
      <c r="D9641" s="135"/>
      <c r="E9641" s="123"/>
      <c r="F9641" s="123"/>
      <c r="G9641" s="123"/>
      <c r="H9641" s="123"/>
      <c r="I9641" s="136"/>
      <c r="J9641" s="123"/>
      <c r="K9641" s="137"/>
      <c r="L9641" s="137"/>
      <c r="M9641" s="137"/>
      <c r="N9641" s="123">
        <v>5</v>
      </c>
      <c r="O9641" s="108" t="s">
        <v>13119</v>
      </c>
      <c r="P9641" s="138">
        <v>3570800004345</v>
      </c>
      <c r="Q9641" s="108" t="s">
        <v>13120</v>
      </c>
      <c r="R9641" s="108" t="s">
        <v>7620</v>
      </c>
      <c r="S9641" s="139" t="s">
        <v>13125</v>
      </c>
      <c r="T9641" s="123" t="s">
        <v>51</v>
      </c>
      <c r="U9641" s="123" t="s">
        <v>45</v>
      </c>
      <c r="V9641" s="123" t="s">
        <v>46</v>
      </c>
      <c r="W9641" s="137">
        <v>16</v>
      </c>
      <c r="X9641" s="136">
        <v>2.81</v>
      </c>
      <c r="Y9641" s="137">
        <v>6750</v>
      </c>
      <c r="Z9641" s="137">
        <f t="shared" si="914"/>
        <v>108000</v>
      </c>
      <c r="AA9641" s="119">
        <v>20</v>
      </c>
      <c r="AB9641" s="119">
        <v>30</v>
      </c>
      <c r="AC9641" s="137">
        <f t="shared" si="915"/>
        <v>75600</v>
      </c>
      <c r="AD9641" s="137">
        <f>IF(AND(AC9641="",M9637=""),0,IF((AC9641=""),M9637, IF( (M9637=""),AC9641,SUM(AC9637:AC9643)+M9637)))</f>
        <v>3180269.3</v>
      </c>
      <c r="AE9641" s="137">
        <f t="shared" si="916"/>
        <v>89365.567329999991</v>
      </c>
      <c r="AF9641" s="137">
        <v>0</v>
      </c>
      <c r="AG9641" s="137">
        <f t="shared" si="917"/>
        <v>89365.567329999991</v>
      </c>
      <c r="AH9641" s="137">
        <v>0.02</v>
      </c>
    </row>
    <row r="9642" spans="1:34" s="173" customFormat="1" x14ac:dyDescent="0.55000000000000004">
      <c r="A9642" s="122"/>
      <c r="B9642" s="123"/>
      <c r="C9642" s="123"/>
      <c r="D9642" s="135"/>
      <c r="E9642" s="123"/>
      <c r="F9642" s="123"/>
      <c r="G9642" s="123"/>
      <c r="H9642" s="123"/>
      <c r="I9642" s="136"/>
      <c r="J9642" s="123"/>
      <c r="K9642" s="137"/>
      <c r="L9642" s="137"/>
      <c r="M9642" s="137"/>
      <c r="N9642" s="123">
        <v>6</v>
      </c>
      <c r="O9642" s="108" t="s">
        <v>13119</v>
      </c>
      <c r="P9642" s="138">
        <v>3570800004345</v>
      </c>
      <c r="Q9642" s="108" t="s">
        <v>13120</v>
      </c>
      <c r="R9642" s="108" t="s">
        <v>7620</v>
      </c>
      <c r="S9642" s="139" t="s">
        <v>13126</v>
      </c>
      <c r="T9642" s="123" t="s">
        <v>51</v>
      </c>
      <c r="U9642" s="123" t="s">
        <v>45</v>
      </c>
      <c r="V9642" s="123" t="s">
        <v>46</v>
      </c>
      <c r="W9642" s="137">
        <v>16</v>
      </c>
      <c r="X9642" s="136">
        <v>2.81</v>
      </c>
      <c r="Y9642" s="137">
        <v>6750</v>
      </c>
      <c r="Z9642" s="137">
        <f t="shared" si="914"/>
        <v>108000</v>
      </c>
      <c r="AA9642" s="119">
        <v>20</v>
      </c>
      <c r="AB9642" s="119">
        <v>30</v>
      </c>
      <c r="AC9642" s="137">
        <f t="shared" si="915"/>
        <v>75600</v>
      </c>
      <c r="AD9642" s="137">
        <f>IF(AND(AC9642="",M9637=""),0,IF((AC9642=""),M9637, IF( (M9637=""),AC9642,SUM(AC9637:AC9643)+M9637)))</f>
        <v>3180269.3</v>
      </c>
      <c r="AE9642" s="137">
        <f t="shared" si="916"/>
        <v>89365.567329999991</v>
      </c>
      <c r="AF9642" s="137">
        <v>0</v>
      </c>
      <c r="AG9642" s="137">
        <f t="shared" si="917"/>
        <v>89365.567329999991</v>
      </c>
      <c r="AH9642" s="137">
        <v>0.02</v>
      </c>
    </row>
    <row r="9643" spans="1:34" s="173" customFormat="1" x14ac:dyDescent="0.55000000000000004">
      <c r="A9643" s="122"/>
      <c r="B9643" s="123"/>
      <c r="C9643" s="123"/>
      <c r="D9643" s="135"/>
      <c r="E9643" s="123"/>
      <c r="F9643" s="123"/>
      <c r="G9643" s="123"/>
      <c r="H9643" s="123"/>
      <c r="I9643" s="136"/>
      <c r="J9643" s="123"/>
      <c r="K9643" s="137"/>
      <c r="L9643" s="137"/>
      <c r="M9643" s="137"/>
      <c r="N9643" s="123">
        <v>7</v>
      </c>
      <c r="O9643" s="108" t="s">
        <v>13119</v>
      </c>
      <c r="P9643" s="138">
        <v>3570800004345</v>
      </c>
      <c r="Q9643" s="108" t="s">
        <v>13120</v>
      </c>
      <c r="R9643" s="108" t="s">
        <v>7620</v>
      </c>
      <c r="S9643" s="139" t="s">
        <v>13127</v>
      </c>
      <c r="T9643" s="123" t="s">
        <v>51</v>
      </c>
      <c r="U9643" s="123" t="s">
        <v>45</v>
      </c>
      <c r="V9643" s="123" t="s">
        <v>46</v>
      </c>
      <c r="W9643" s="137">
        <v>13.76</v>
      </c>
      <c r="X9643" s="136">
        <v>2.41</v>
      </c>
      <c r="Y9643" s="137">
        <v>6750</v>
      </c>
      <c r="Z9643" s="137">
        <f t="shared" si="914"/>
        <v>92880</v>
      </c>
      <c r="AA9643" s="119">
        <v>20</v>
      </c>
      <c r="AB9643" s="119">
        <v>30</v>
      </c>
      <c r="AC9643" s="137">
        <f t="shared" si="915"/>
        <v>65016</v>
      </c>
      <c r="AD9643" s="137">
        <f>IF(AND(AC9643="",M9637=""),0,IF((AC9643=""),M9637, IF( (M9637=""),AC9643,SUM(AC9637:AC9643)+M9637)))</f>
        <v>3180269.3</v>
      </c>
      <c r="AE9643" s="137">
        <f t="shared" si="916"/>
        <v>76644.490129999991</v>
      </c>
      <c r="AF9643" s="137">
        <v>0</v>
      </c>
      <c r="AG9643" s="137">
        <f t="shared" si="917"/>
        <v>76644.490129999991</v>
      </c>
      <c r="AH9643" s="137">
        <v>0.02</v>
      </c>
    </row>
    <row r="9644" spans="1:34" s="173" customFormat="1" x14ac:dyDescent="0.55000000000000004">
      <c r="A9644" s="122"/>
      <c r="B9644" s="123">
        <v>4494</v>
      </c>
      <c r="C9644" s="123">
        <v>5060</v>
      </c>
      <c r="D9644" s="135" t="s">
        <v>13128</v>
      </c>
      <c r="E9644" s="123" t="s">
        <v>34</v>
      </c>
      <c r="F9644" s="123">
        <v>7484</v>
      </c>
      <c r="G9644" s="123">
        <v>17</v>
      </c>
      <c r="H9644" s="123">
        <v>2</v>
      </c>
      <c r="I9644" s="136">
        <v>95</v>
      </c>
      <c r="J9644" s="123" t="s">
        <v>38</v>
      </c>
      <c r="K9644" s="137">
        <f>((G9644*400)+(H9644*100))+I9644</f>
        <v>7095</v>
      </c>
      <c r="L9644" s="137">
        <v>300</v>
      </c>
      <c r="M9644" s="137">
        <f>K9644*L9644</f>
        <v>2128500</v>
      </c>
      <c r="N9644" s="123"/>
      <c r="O9644" s="108"/>
      <c r="P9644" s="138"/>
      <c r="Q9644" s="108"/>
      <c r="R9644" s="108"/>
      <c r="S9644" s="139"/>
      <c r="T9644" s="123"/>
      <c r="U9644" s="123"/>
      <c r="V9644" s="123"/>
      <c r="W9644" s="137"/>
      <c r="X9644" s="136"/>
      <c r="Y9644" s="137"/>
      <c r="Z9644" s="137"/>
      <c r="AA9644" s="119"/>
      <c r="AB9644" s="119"/>
      <c r="AC9644" s="137"/>
      <c r="AD9644" s="137">
        <f>IF(AND(AC9644="",M9644=""),0,IF((AC9644=""),M9644,IF((M9644=""),AC9644,AC9644+M9644)))</f>
        <v>2128500</v>
      </c>
      <c r="AE9644" s="137">
        <f t="shared" si="916"/>
        <v>2128500</v>
      </c>
      <c r="AF9644" s="137">
        <v>50000000</v>
      </c>
      <c r="AG9644" s="137">
        <f t="shared" si="917"/>
        <v>0</v>
      </c>
      <c r="AH9644" s="137">
        <v>0.01</v>
      </c>
    </row>
    <row r="9645" spans="1:34" s="173" customFormat="1" x14ac:dyDescent="0.55000000000000004">
      <c r="A9645" s="122"/>
      <c r="B9645" s="123">
        <v>4495</v>
      </c>
      <c r="C9645" s="123">
        <v>5066</v>
      </c>
      <c r="D9645" s="135" t="s">
        <v>13129</v>
      </c>
      <c r="E9645" s="123" t="s">
        <v>34</v>
      </c>
      <c r="F9645" s="123">
        <v>8292</v>
      </c>
      <c r="G9645" s="123">
        <v>11</v>
      </c>
      <c r="H9645" s="123">
        <v>1</v>
      </c>
      <c r="I9645" s="136">
        <v>5</v>
      </c>
      <c r="J9645" s="123" t="s">
        <v>35</v>
      </c>
      <c r="K9645" s="137">
        <f>((G9645*400)+(H9645*100))+I9645</f>
        <v>4505</v>
      </c>
      <c r="L9645" s="137">
        <v>300</v>
      </c>
      <c r="M9645" s="137">
        <f>K9645*L9645</f>
        <v>1351500</v>
      </c>
      <c r="N9645" s="123">
        <v>1</v>
      </c>
      <c r="O9645" s="108" t="s">
        <v>13119</v>
      </c>
      <c r="P9645" s="138">
        <v>3570800004345</v>
      </c>
      <c r="Q9645" s="108" t="s">
        <v>13120</v>
      </c>
      <c r="R9645" s="108" t="s">
        <v>7620</v>
      </c>
      <c r="S9645" s="139" t="s">
        <v>13130</v>
      </c>
      <c r="T9645" s="123" t="s">
        <v>51</v>
      </c>
      <c r="U9645" s="123" t="s">
        <v>74</v>
      </c>
      <c r="V9645" s="123" t="s">
        <v>52</v>
      </c>
      <c r="W9645" s="137">
        <v>198.9</v>
      </c>
      <c r="X9645" s="136">
        <v>50.94</v>
      </c>
      <c r="Y9645" s="137">
        <v>6750</v>
      </c>
      <c r="Z9645" s="137">
        <f t="shared" ref="Z9645:Z9650" si="918">W9645*Y9645</f>
        <v>1342575</v>
      </c>
      <c r="AA9645" s="119">
        <v>22</v>
      </c>
      <c r="AB9645" s="119">
        <v>93</v>
      </c>
      <c r="AC9645" s="137">
        <f t="shared" ref="AC9645:AC9650" si="919">(Z9645*(100-AB9645))/100</f>
        <v>93980.25</v>
      </c>
      <c r="AD9645" s="137">
        <f>IF(AND(AC9645="",M9645=""),0,IF((AC9645=""),M9645, IF( (M9645=""),AC9645,SUM(AC9645:AC9650)+M9645)))</f>
        <v>1903829.835</v>
      </c>
      <c r="AE9645" s="137">
        <f t="shared" si="916"/>
        <v>969810.91794899991</v>
      </c>
      <c r="AF9645" s="137">
        <v>0</v>
      </c>
      <c r="AG9645" s="137">
        <f t="shared" si="917"/>
        <v>969810.91794899991</v>
      </c>
      <c r="AH9645" s="137">
        <v>0.02</v>
      </c>
    </row>
    <row r="9646" spans="1:34" s="173" customFormat="1" x14ac:dyDescent="0.55000000000000004">
      <c r="A9646" s="122"/>
      <c r="B9646" s="123"/>
      <c r="C9646" s="123"/>
      <c r="D9646" s="135"/>
      <c r="E9646" s="123"/>
      <c r="F9646" s="123"/>
      <c r="G9646" s="123"/>
      <c r="H9646" s="123"/>
      <c r="I9646" s="136"/>
      <c r="J9646" s="123"/>
      <c r="K9646" s="137"/>
      <c r="L9646" s="137"/>
      <c r="M9646" s="137"/>
      <c r="N9646" s="123">
        <v>2</v>
      </c>
      <c r="O9646" s="108" t="s">
        <v>13119</v>
      </c>
      <c r="P9646" s="138">
        <v>3570800004345</v>
      </c>
      <c r="Q9646" s="108" t="s">
        <v>13120</v>
      </c>
      <c r="R9646" s="108" t="s">
        <v>7620</v>
      </c>
      <c r="S9646" s="139" t="s">
        <v>13131</v>
      </c>
      <c r="T9646" s="123" t="s">
        <v>73</v>
      </c>
      <c r="U9646" s="123" t="s">
        <v>74</v>
      </c>
      <c r="V9646" s="123" t="s">
        <v>52</v>
      </c>
      <c r="W9646" s="137">
        <v>94.08</v>
      </c>
      <c r="X9646" s="136">
        <v>24.1</v>
      </c>
      <c r="Y9646" s="137">
        <v>6600</v>
      </c>
      <c r="Z9646" s="137">
        <f t="shared" si="918"/>
        <v>620928</v>
      </c>
      <c r="AA9646" s="119">
        <v>22</v>
      </c>
      <c r="AB9646" s="119">
        <v>93</v>
      </c>
      <c r="AC9646" s="137">
        <f t="shared" si="919"/>
        <v>43464.959999999999</v>
      </c>
      <c r="AD9646" s="137">
        <f>IF(AND(AC9646="",M9645=""),0,IF((AC9646=""),M9645, IF( (M9645=""),AC9646,SUM(AC9645:AC9650)+M9645)))</f>
        <v>1903829.835</v>
      </c>
      <c r="AE9646" s="137">
        <f t="shared" si="916"/>
        <v>458822.99023500003</v>
      </c>
      <c r="AF9646" s="137">
        <v>0</v>
      </c>
      <c r="AG9646" s="137">
        <f t="shared" si="917"/>
        <v>458822.99023500003</v>
      </c>
      <c r="AH9646" s="137">
        <v>0.02</v>
      </c>
    </row>
    <row r="9647" spans="1:34" s="173" customFormat="1" x14ac:dyDescent="0.55000000000000004">
      <c r="A9647" s="122"/>
      <c r="B9647" s="123"/>
      <c r="C9647" s="123"/>
      <c r="D9647" s="135"/>
      <c r="E9647" s="123"/>
      <c r="F9647" s="123"/>
      <c r="G9647" s="123"/>
      <c r="H9647" s="123"/>
      <c r="I9647" s="136"/>
      <c r="J9647" s="123"/>
      <c r="K9647" s="137"/>
      <c r="L9647" s="137"/>
      <c r="M9647" s="137"/>
      <c r="N9647" s="123">
        <v>3</v>
      </c>
      <c r="O9647" s="108" t="s">
        <v>13119</v>
      </c>
      <c r="P9647" s="138">
        <v>3570800004345</v>
      </c>
      <c r="Q9647" s="108" t="s">
        <v>13120</v>
      </c>
      <c r="R9647" s="108" t="s">
        <v>7620</v>
      </c>
      <c r="S9647" s="139" t="s">
        <v>13132</v>
      </c>
      <c r="T9647" s="123" t="s">
        <v>73</v>
      </c>
      <c r="U9647" s="123" t="s">
        <v>45</v>
      </c>
      <c r="V9647" s="123" t="s">
        <v>52</v>
      </c>
      <c r="W9647" s="137">
        <v>22.23</v>
      </c>
      <c r="X9647" s="136">
        <v>5.69</v>
      </c>
      <c r="Y9647" s="137">
        <v>6600</v>
      </c>
      <c r="Z9647" s="137">
        <f t="shared" si="918"/>
        <v>146718</v>
      </c>
      <c r="AA9647" s="119">
        <v>7</v>
      </c>
      <c r="AB9647" s="119">
        <v>7</v>
      </c>
      <c r="AC9647" s="137">
        <f t="shared" si="919"/>
        <v>136447.74</v>
      </c>
      <c r="AD9647" s="137">
        <f>IF(AND(AC9647="",M9645=""),0,IF((AC9647=""),M9645, IF( (M9645=""),AC9647,SUM(AC9645:AC9650)+M9645)))</f>
        <v>1903829.835</v>
      </c>
      <c r="AE9647" s="137">
        <f t="shared" si="916"/>
        <v>108327.91761150002</v>
      </c>
      <c r="AF9647" s="137">
        <v>0</v>
      </c>
      <c r="AG9647" s="137">
        <f t="shared" si="917"/>
        <v>108327.91761150002</v>
      </c>
      <c r="AH9647" s="137">
        <v>0.02</v>
      </c>
    </row>
    <row r="9648" spans="1:34" s="173" customFormat="1" x14ac:dyDescent="0.55000000000000004">
      <c r="A9648" s="122"/>
      <c r="B9648" s="123"/>
      <c r="C9648" s="123"/>
      <c r="D9648" s="135"/>
      <c r="E9648" s="123"/>
      <c r="F9648" s="123"/>
      <c r="G9648" s="123"/>
      <c r="H9648" s="123"/>
      <c r="I9648" s="136"/>
      <c r="J9648" s="123"/>
      <c r="K9648" s="137"/>
      <c r="L9648" s="137"/>
      <c r="M9648" s="137"/>
      <c r="N9648" s="123">
        <v>4</v>
      </c>
      <c r="O9648" s="108" t="s">
        <v>13119</v>
      </c>
      <c r="P9648" s="138">
        <v>3570800004345</v>
      </c>
      <c r="Q9648" s="108" t="s">
        <v>13120</v>
      </c>
      <c r="R9648" s="108" t="s">
        <v>7620</v>
      </c>
      <c r="S9648" s="139" t="s">
        <v>13133</v>
      </c>
      <c r="T9648" s="123" t="s">
        <v>44</v>
      </c>
      <c r="U9648" s="123" t="s">
        <v>45</v>
      </c>
      <c r="V9648" s="123" t="s">
        <v>52</v>
      </c>
      <c r="W9648" s="137">
        <v>22.23</v>
      </c>
      <c r="X9648" s="136">
        <v>5.69</v>
      </c>
      <c r="Y9648" s="137">
        <v>7150</v>
      </c>
      <c r="Z9648" s="137">
        <f t="shared" si="918"/>
        <v>158944.5</v>
      </c>
      <c r="AA9648" s="119">
        <v>7</v>
      </c>
      <c r="AB9648" s="119">
        <v>7</v>
      </c>
      <c r="AC9648" s="137">
        <f t="shared" si="919"/>
        <v>147818.38500000001</v>
      </c>
      <c r="AD9648" s="137">
        <f>IF(AND(AC9648="",M9645=""),0,IF((AC9648=""),M9645, IF( (M9645=""),AC9648,SUM(AC9645:AC9650)+M9645)))</f>
        <v>1903829.835</v>
      </c>
      <c r="AE9648" s="137">
        <f t="shared" si="916"/>
        <v>108327.91761150002</v>
      </c>
      <c r="AF9648" s="137">
        <v>0</v>
      </c>
      <c r="AG9648" s="137">
        <f t="shared" si="917"/>
        <v>108327.91761150002</v>
      </c>
      <c r="AH9648" s="137">
        <v>0.02</v>
      </c>
    </row>
    <row r="9649" spans="1:34" s="173" customFormat="1" x14ac:dyDescent="0.55000000000000004">
      <c r="A9649" s="122"/>
      <c r="B9649" s="123"/>
      <c r="C9649" s="123"/>
      <c r="D9649" s="135"/>
      <c r="E9649" s="123"/>
      <c r="F9649" s="123"/>
      <c r="G9649" s="123"/>
      <c r="H9649" s="123"/>
      <c r="I9649" s="136"/>
      <c r="J9649" s="123"/>
      <c r="K9649" s="137"/>
      <c r="L9649" s="137"/>
      <c r="M9649" s="137"/>
      <c r="N9649" s="123">
        <v>5</v>
      </c>
      <c r="O9649" s="108" t="s">
        <v>13119</v>
      </c>
      <c r="P9649" s="138">
        <v>3570800004345</v>
      </c>
      <c r="Q9649" s="108" t="s">
        <v>13120</v>
      </c>
      <c r="R9649" s="108" t="s">
        <v>7620</v>
      </c>
      <c r="S9649" s="139" t="s">
        <v>13134</v>
      </c>
      <c r="T9649" s="123" t="s">
        <v>55</v>
      </c>
      <c r="U9649" s="123" t="s">
        <v>45</v>
      </c>
      <c r="V9649" s="123" t="s">
        <v>52</v>
      </c>
      <c r="W9649" s="137">
        <v>27</v>
      </c>
      <c r="X9649" s="136">
        <v>6.92</v>
      </c>
      <c r="Y9649" s="137">
        <v>2650</v>
      </c>
      <c r="Z9649" s="137">
        <f t="shared" si="918"/>
        <v>71550</v>
      </c>
      <c r="AA9649" s="119">
        <v>7</v>
      </c>
      <c r="AB9649" s="119">
        <v>7</v>
      </c>
      <c r="AC9649" s="137">
        <f t="shared" si="919"/>
        <v>66541.5</v>
      </c>
      <c r="AD9649" s="137">
        <f>IF(AND(AC9649="",M9645=""),0,IF((AC9649=""),M9645, IF( (M9645=""),AC9649,SUM(AC9645:AC9650)+M9645)))</f>
        <v>1903829.835</v>
      </c>
      <c r="AE9649" s="137">
        <f t="shared" si="916"/>
        <v>131745.02458199998</v>
      </c>
      <c r="AF9649" s="137">
        <v>0</v>
      </c>
      <c r="AG9649" s="137">
        <f t="shared" si="917"/>
        <v>131745.02458199998</v>
      </c>
      <c r="AH9649" s="137">
        <v>0.02</v>
      </c>
    </row>
    <row r="9650" spans="1:34" s="173" customFormat="1" x14ac:dyDescent="0.55000000000000004">
      <c r="A9650" s="122"/>
      <c r="B9650" s="123"/>
      <c r="C9650" s="123"/>
      <c r="D9650" s="135"/>
      <c r="E9650" s="123"/>
      <c r="F9650" s="123"/>
      <c r="G9650" s="123"/>
      <c r="H9650" s="123"/>
      <c r="I9650" s="136"/>
      <c r="J9650" s="123"/>
      <c r="K9650" s="137"/>
      <c r="L9650" s="137"/>
      <c r="M9650" s="137"/>
      <c r="N9650" s="123">
        <v>6</v>
      </c>
      <c r="O9650" s="108" t="s">
        <v>13119</v>
      </c>
      <c r="P9650" s="138">
        <v>3570800004345</v>
      </c>
      <c r="Q9650" s="108" t="s">
        <v>13120</v>
      </c>
      <c r="R9650" s="108" t="s">
        <v>7620</v>
      </c>
      <c r="S9650" s="139" t="s">
        <v>13135</v>
      </c>
      <c r="T9650" s="123" t="s">
        <v>55</v>
      </c>
      <c r="U9650" s="123" t="s">
        <v>45</v>
      </c>
      <c r="V9650" s="123" t="s">
        <v>52</v>
      </c>
      <c r="W9650" s="137">
        <v>26</v>
      </c>
      <c r="X9650" s="136">
        <v>6.66</v>
      </c>
      <c r="Y9650" s="137">
        <v>2650</v>
      </c>
      <c r="Z9650" s="137">
        <f t="shared" si="918"/>
        <v>68900</v>
      </c>
      <c r="AA9650" s="119">
        <v>7</v>
      </c>
      <c r="AB9650" s="119">
        <v>7</v>
      </c>
      <c r="AC9650" s="137">
        <f t="shared" si="919"/>
        <v>64077</v>
      </c>
      <c r="AD9650" s="137">
        <f>IF(AND(AC9650="",M9645=""),0,IF((AC9650=""),M9645, IF( (M9645=""),AC9650,SUM(AC9645:AC9650)+M9645)))</f>
        <v>1903829.835</v>
      </c>
      <c r="AE9650" s="137">
        <f t="shared" si="916"/>
        <v>126795.06701100001</v>
      </c>
      <c r="AF9650" s="137">
        <v>0</v>
      </c>
      <c r="AG9650" s="137">
        <f t="shared" si="917"/>
        <v>126795.06701100001</v>
      </c>
      <c r="AH9650" s="137">
        <v>0.02</v>
      </c>
    </row>
    <row r="9651" spans="1:34" s="173" customFormat="1" x14ac:dyDescent="0.55000000000000004">
      <c r="A9651" s="122"/>
      <c r="B9651" s="123">
        <v>4496</v>
      </c>
      <c r="C9651" s="123">
        <v>5057</v>
      </c>
      <c r="D9651" s="135" t="s">
        <v>13136</v>
      </c>
      <c r="E9651" s="123" t="s">
        <v>34</v>
      </c>
      <c r="F9651" s="123">
        <v>12316</v>
      </c>
      <c r="G9651" s="123">
        <v>0</v>
      </c>
      <c r="H9651" s="123">
        <v>2</v>
      </c>
      <c r="I9651" s="136">
        <v>66</v>
      </c>
      <c r="J9651" s="123" t="s">
        <v>38</v>
      </c>
      <c r="K9651" s="137">
        <f>((G9651*400)+(H9651*100))+I9651</f>
        <v>266</v>
      </c>
      <c r="L9651" s="137">
        <v>625</v>
      </c>
      <c r="M9651" s="137">
        <f>K9651*L9651</f>
        <v>166250</v>
      </c>
      <c r="N9651" s="123"/>
      <c r="O9651" s="108"/>
      <c r="P9651" s="138"/>
      <c r="Q9651" s="108"/>
      <c r="R9651" s="108"/>
      <c r="S9651" s="139"/>
      <c r="T9651" s="123"/>
      <c r="U9651" s="123"/>
      <c r="V9651" s="123"/>
      <c r="W9651" s="137"/>
      <c r="X9651" s="136"/>
      <c r="Y9651" s="137"/>
      <c r="Z9651" s="137"/>
      <c r="AA9651" s="119"/>
      <c r="AB9651" s="119"/>
      <c r="AC9651" s="137"/>
      <c r="AD9651" s="137">
        <f>IF(AND(AC9651="",M9651=""),0,IF((AC9651=""),M9651,IF((M9651=""),AC9651,AC9651+M9651)))</f>
        <v>166250</v>
      </c>
      <c r="AE9651" s="137">
        <f t="shared" si="916"/>
        <v>166250</v>
      </c>
      <c r="AF9651" s="137">
        <v>0</v>
      </c>
      <c r="AG9651" s="137">
        <f t="shared" si="917"/>
        <v>166250</v>
      </c>
      <c r="AH9651" s="137">
        <v>0.01</v>
      </c>
    </row>
    <row r="9652" spans="1:34" s="173" customFormat="1" x14ac:dyDescent="0.55000000000000004">
      <c r="A9652" s="122"/>
      <c r="B9652" s="123">
        <v>4497</v>
      </c>
      <c r="C9652" s="123">
        <v>5429</v>
      </c>
      <c r="D9652" s="135" t="s">
        <v>13137</v>
      </c>
      <c r="E9652" s="123" t="s">
        <v>34</v>
      </c>
      <c r="F9652" s="123">
        <v>15671</v>
      </c>
      <c r="G9652" s="123">
        <v>0</v>
      </c>
      <c r="H9652" s="123">
        <v>1</v>
      </c>
      <c r="I9652" s="136">
        <v>27</v>
      </c>
      <c r="J9652" s="123" t="s">
        <v>35</v>
      </c>
      <c r="K9652" s="137">
        <f>((G9652*400)+(H9652*100))+I9652</f>
        <v>127</v>
      </c>
      <c r="L9652" s="137">
        <v>2425</v>
      </c>
      <c r="M9652" s="137">
        <f>K9652*L9652</f>
        <v>307975</v>
      </c>
      <c r="N9652" s="123">
        <v>1</v>
      </c>
      <c r="O9652" s="108" t="s">
        <v>13119</v>
      </c>
      <c r="P9652" s="138">
        <v>3570800004345</v>
      </c>
      <c r="Q9652" s="108" t="s">
        <v>13120</v>
      </c>
      <c r="R9652" s="108" t="s">
        <v>7620</v>
      </c>
      <c r="S9652" s="139"/>
      <c r="T9652" s="123" t="s">
        <v>343</v>
      </c>
      <c r="U9652" s="123" t="s">
        <v>45</v>
      </c>
      <c r="V9652" s="123" t="s">
        <v>52</v>
      </c>
      <c r="W9652" s="137">
        <v>7.5</v>
      </c>
      <c r="X9652" s="136">
        <v>5.8</v>
      </c>
      <c r="Y9652" s="137">
        <v>5600</v>
      </c>
      <c r="Z9652" s="137">
        <f>W9652*Y9652</f>
        <v>42000</v>
      </c>
      <c r="AA9652" s="119">
        <v>3</v>
      </c>
      <c r="AB9652" s="119">
        <v>3</v>
      </c>
      <c r="AC9652" s="137">
        <f>(Z9652*(100-AB9652))/100</f>
        <v>40740</v>
      </c>
      <c r="AD9652" s="137">
        <f>IF(AND(AC9652="",M9652=""),0,IF((AC9652=""),M9652, IF( (M9652=""),AC9652,SUM(AC9652:AC9656)+M9652)))</f>
        <v>960902.2</v>
      </c>
      <c r="AE9652" s="137">
        <f t="shared" si="916"/>
        <v>55732.327599999997</v>
      </c>
      <c r="AF9652" s="137">
        <v>0</v>
      </c>
      <c r="AG9652" s="137">
        <f t="shared" si="917"/>
        <v>55732.327599999997</v>
      </c>
      <c r="AH9652" s="137">
        <v>0.02</v>
      </c>
    </row>
    <row r="9653" spans="1:34" s="173" customFormat="1" x14ac:dyDescent="0.55000000000000004">
      <c r="A9653" s="122"/>
      <c r="B9653" s="123"/>
      <c r="C9653" s="123"/>
      <c r="D9653" s="135"/>
      <c r="E9653" s="123"/>
      <c r="F9653" s="123"/>
      <c r="G9653" s="123"/>
      <c r="H9653" s="123"/>
      <c r="I9653" s="136"/>
      <c r="J9653" s="123"/>
      <c r="K9653" s="137"/>
      <c r="L9653" s="137"/>
      <c r="M9653" s="137"/>
      <c r="N9653" s="123">
        <v>2</v>
      </c>
      <c r="O9653" s="108" t="s">
        <v>13119</v>
      </c>
      <c r="P9653" s="138">
        <v>3570800004345</v>
      </c>
      <c r="Q9653" s="108" t="s">
        <v>13120</v>
      </c>
      <c r="R9653" s="108" t="s">
        <v>7620</v>
      </c>
      <c r="S9653" s="139" t="s">
        <v>13138</v>
      </c>
      <c r="T9653" s="123" t="s">
        <v>51</v>
      </c>
      <c r="U9653" s="123" t="s">
        <v>45</v>
      </c>
      <c r="V9653" s="123" t="s">
        <v>52</v>
      </c>
      <c r="W9653" s="137">
        <v>70.06</v>
      </c>
      <c r="X9653" s="136">
        <v>54.16</v>
      </c>
      <c r="Y9653" s="137">
        <v>6750</v>
      </c>
      <c r="Z9653" s="137">
        <f>W9653*Y9653</f>
        <v>472905</v>
      </c>
      <c r="AA9653" s="119">
        <v>18</v>
      </c>
      <c r="AB9653" s="119">
        <v>26</v>
      </c>
      <c r="AC9653" s="137">
        <f>(Z9653*(100-AB9653))/100</f>
        <v>349949.7</v>
      </c>
      <c r="AD9653" s="137">
        <f>IF(AND(AC9653="",M9652=""),0,IF((AC9653=""),M9652, IF( (M9652=""),AC9653,SUM(AC9652:AC9656)+M9652)))</f>
        <v>960902.2</v>
      </c>
      <c r="AE9653" s="137">
        <f t="shared" si="916"/>
        <v>520424.63151999994</v>
      </c>
      <c r="AF9653" s="137">
        <v>0</v>
      </c>
      <c r="AG9653" s="137">
        <f t="shared" si="917"/>
        <v>520424.63151999994</v>
      </c>
      <c r="AH9653" s="137">
        <v>0.02</v>
      </c>
    </row>
    <row r="9654" spans="1:34" s="173" customFormat="1" x14ac:dyDescent="0.55000000000000004">
      <c r="A9654" s="122"/>
      <c r="B9654" s="123"/>
      <c r="C9654" s="123"/>
      <c r="D9654" s="135"/>
      <c r="E9654" s="123"/>
      <c r="F9654" s="123"/>
      <c r="G9654" s="123"/>
      <c r="H9654" s="123"/>
      <c r="I9654" s="136"/>
      <c r="J9654" s="123"/>
      <c r="K9654" s="137"/>
      <c r="L9654" s="137"/>
      <c r="M9654" s="137"/>
      <c r="N9654" s="123">
        <v>3</v>
      </c>
      <c r="O9654" s="108" t="s">
        <v>13119</v>
      </c>
      <c r="P9654" s="138">
        <v>3570800004345</v>
      </c>
      <c r="Q9654" s="108" t="s">
        <v>13120</v>
      </c>
      <c r="R9654" s="108" t="s">
        <v>7620</v>
      </c>
      <c r="S9654" s="139" t="s">
        <v>13139</v>
      </c>
      <c r="T9654" s="123" t="s">
        <v>51</v>
      </c>
      <c r="U9654" s="123" t="s">
        <v>74</v>
      </c>
      <c r="V9654" s="123" t="s">
        <v>52</v>
      </c>
      <c r="W9654" s="137">
        <v>51.8</v>
      </c>
      <c r="X9654" s="136">
        <v>40.04</v>
      </c>
      <c r="Y9654" s="137">
        <v>6750</v>
      </c>
      <c r="Z9654" s="137">
        <f>W9654*Y9654</f>
        <v>349650</v>
      </c>
      <c r="AA9654" s="119">
        <v>7</v>
      </c>
      <c r="AB9654" s="119">
        <v>25</v>
      </c>
      <c r="AC9654" s="137">
        <f>(Z9654*(100-AB9654))/100</f>
        <v>262237.5</v>
      </c>
      <c r="AD9654" s="137">
        <f>IF(AND(AC9654="",M9652=""),0,IF((AC9654=""),M9652, IF( (M9652=""),AC9654,SUM(AC9652:AC9656)+M9652)))</f>
        <v>960902.2</v>
      </c>
      <c r="AE9654" s="137">
        <f t="shared" si="916"/>
        <v>384745.24087999994</v>
      </c>
      <c r="AF9654" s="137">
        <v>0</v>
      </c>
      <c r="AG9654" s="137">
        <f t="shared" si="917"/>
        <v>384745.24087999994</v>
      </c>
      <c r="AH9654" s="137">
        <v>0.02</v>
      </c>
    </row>
    <row r="9655" spans="1:34" s="173" customFormat="1" x14ac:dyDescent="0.55000000000000004">
      <c r="A9655" s="122"/>
      <c r="B9655" s="123">
        <v>4498</v>
      </c>
      <c r="C9655" s="123">
        <v>5054</v>
      </c>
      <c r="D9655" s="135" t="s">
        <v>13140</v>
      </c>
      <c r="E9655" s="123" t="s">
        <v>34</v>
      </c>
      <c r="F9655" s="123">
        <v>18359</v>
      </c>
      <c r="G9655" s="123">
        <v>0</v>
      </c>
      <c r="H9655" s="123">
        <v>1</v>
      </c>
      <c r="I9655" s="136">
        <v>22</v>
      </c>
      <c r="J9655" s="123" t="s">
        <v>38</v>
      </c>
      <c r="K9655" s="137">
        <f>((G9655*400)+(H9655*100))+I9655</f>
        <v>122</v>
      </c>
      <c r="L9655" s="137">
        <v>625</v>
      </c>
      <c r="M9655" s="137">
        <f>K9655*L9655</f>
        <v>76250</v>
      </c>
      <c r="N9655" s="123"/>
      <c r="O9655" s="108"/>
      <c r="P9655" s="138"/>
      <c r="Q9655" s="108"/>
      <c r="R9655" s="108"/>
      <c r="S9655" s="139"/>
      <c r="T9655" s="123"/>
      <c r="U9655" s="123"/>
      <c r="V9655" s="123"/>
      <c r="W9655" s="137"/>
      <c r="X9655" s="136"/>
      <c r="Y9655" s="137"/>
      <c r="Z9655" s="137"/>
      <c r="AA9655" s="119"/>
      <c r="AB9655" s="119"/>
      <c r="AC9655" s="137"/>
      <c r="AD9655" s="137">
        <f>IF(AND(AC9655="",M9655=""),0,IF((AC9655=""),M9655,IF((M9655=""),AC9655,AC9655+M9655)))</f>
        <v>76250</v>
      </c>
      <c r="AE9655" s="137">
        <f t="shared" si="916"/>
        <v>76250</v>
      </c>
      <c r="AF9655" s="137">
        <v>50000000</v>
      </c>
      <c r="AG9655" s="137">
        <f t="shared" si="917"/>
        <v>0</v>
      </c>
      <c r="AH9655" s="137">
        <v>0.01</v>
      </c>
    </row>
    <row r="9656" spans="1:34" s="173" customFormat="1" x14ac:dyDescent="0.55000000000000004">
      <c r="A9656" s="122"/>
      <c r="B9656" s="123"/>
      <c r="C9656" s="123"/>
      <c r="D9656" s="135"/>
      <c r="E9656" s="123"/>
      <c r="F9656" s="123"/>
      <c r="G9656" s="123"/>
      <c r="H9656" s="123"/>
      <c r="I9656" s="136"/>
      <c r="J9656" s="123"/>
      <c r="K9656" s="137"/>
      <c r="L9656" s="137" t="s">
        <v>63</v>
      </c>
      <c r="M9656" s="137">
        <f>SUM(M9637:M9655)</f>
        <v>4631875</v>
      </c>
      <c r="N9656" s="123"/>
      <c r="O9656" s="108"/>
      <c r="P9656" s="138"/>
      <c r="Q9656" s="108"/>
      <c r="R9656" s="108"/>
      <c r="S9656" s="139"/>
      <c r="T9656" s="123"/>
      <c r="U9656" s="123"/>
      <c r="V9656" s="123"/>
      <c r="W9656" s="137"/>
      <c r="X9656" s="136"/>
      <c r="Y9656" s="137"/>
      <c r="Z9656" s="137"/>
      <c r="AA9656" s="119"/>
      <c r="AB9656" s="119"/>
      <c r="AC9656" s="137"/>
      <c r="AD9656" s="137"/>
      <c r="AE9656" s="137">
        <f>SUM(AE9637:AE9655)</f>
        <v>8416001.334999999</v>
      </c>
      <c r="AF9656" s="137"/>
      <c r="AG9656" s="137">
        <f>SUM(AG9637:AG9655)</f>
        <v>6211251.3350000009</v>
      </c>
      <c r="AH9656" s="137"/>
    </row>
    <row r="9657" spans="1:34" s="173" customFormat="1" x14ac:dyDescent="0.55000000000000004">
      <c r="A9657" s="122" t="s">
        <v>13141</v>
      </c>
      <c r="B9657" s="123">
        <v>4499</v>
      </c>
      <c r="C9657" s="123">
        <v>4721</v>
      </c>
      <c r="D9657" s="135" t="s">
        <v>13142</v>
      </c>
      <c r="E9657" s="123" t="s">
        <v>37</v>
      </c>
      <c r="F9657" s="123">
        <v>4222</v>
      </c>
      <c r="G9657" s="123">
        <v>3</v>
      </c>
      <c r="H9657" s="123">
        <v>3</v>
      </c>
      <c r="I9657" s="136">
        <v>94</v>
      </c>
      <c r="J9657" s="123" t="s">
        <v>38</v>
      </c>
      <c r="K9657" s="137">
        <f>((G9657*400)+(H9657*100))+I9657</f>
        <v>1594</v>
      </c>
      <c r="L9657" s="137">
        <v>225</v>
      </c>
      <c r="M9657" s="137">
        <f>K9657*L9657</f>
        <v>358650</v>
      </c>
      <c r="N9657" s="123"/>
      <c r="O9657" s="108"/>
      <c r="P9657" s="138"/>
      <c r="Q9657" s="108"/>
      <c r="R9657" s="108"/>
      <c r="S9657" s="139"/>
      <c r="T9657" s="123"/>
      <c r="U9657" s="123"/>
      <c r="V9657" s="123"/>
      <c r="W9657" s="137"/>
      <c r="X9657" s="136"/>
      <c r="Y9657" s="137"/>
      <c r="Z9657" s="137"/>
      <c r="AA9657" s="119"/>
      <c r="AB9657" s="119"/>
      <c r="AC9657" s="137"/>
      <c r="AD9657" s="137">
        <f>IF(AND(AC9657="",M9657=""),0,IF((AC9657=""),M9657,IF((M9657=""),AC9657,AC9657+M9657)))</f>
        <v>358650</v>
      </c>
      <c r="AE9657" s="137">
        <f>IF( (X9657=""),AD9657*1,AD9657*(X9657/100) )</f>
        <v>358650</v>
      </c>
      <c r="AF9657" s="137">
        <v>0</v>
      </c>
      <c r="AG9657" s="137">
        <f>IF((AF9657-AE9657) &gt; 1,0,IF((AF9657-AE9657)&lt;0,AE9657-AF9657,AF9657-AE9657))</f>
        <v>358650</v>
      </c>
      <c r="AH9657" s="137">
        <v>0.01</v>
      </c>
    </row>
    <row r="9658" spans="1:34" s="173" customFormat="1" x14ac:dyDescent="0.55000000000000004">
      <c r="A9658" s="122"/>
      <c r="B9658" s="123">
        <v>4500</v>
      </c>
      <c r="C9658" s="123">
        <v>4738</v>
      </c>
      <c r="D9658" s="135" t="s">
        <v>13143</v>
      </c>
      <c r="E9658" s="123" t="s">
        <v>37</v>
      </c>
      <c r="F9658" s="123">
        <v>4233</v>
      </c>
      <c r="G9658" s="123">
        <v>3</v>
      </c>
      <c r="H9658" s="123">
        <v>3</v>
      </c>
      <c r="I9658" s="136">
        <v>94</v>
      </c>
      <c r="J9658" s="123" t="s">
        <v>38</v>
      </c>
      <c r="K9658" s="137">
        <f>((G9658*400)+(H9658*100))+I9658</f>
        <v>1594</v>
      </c>
      <c r="L9658" s="137">
        <v>225</v>
      </c>
      <c r="M9658" s="137">
        <f>K9658*L9658</f>
        <v>358650</v>
      </c>
      <c r="N9658" s="123"/>
      <c r="O9658" s="108"/>
      <c r="P9658" s="138"/>
      <c r="Q9658" s="108"/>
      <c r="R9658" s="108"/>
      <c r="S9658" s="139"/>
      <c r="T9658" s="123"/>
      <c r="U9658" s="123"/>
      <c r="V9658" s="123"/>
      <c r="W9658" s="137"/>
      <c r="X9658" s="136"/>
      <c r="Y9658" s="137"/>
      <c r="Z9658" s="137"/>
      <c r="AA9658" s="119"/>
      <c r="AB9658" s="119"/>
      <c r="AC9658" s="137"/>
      <c r="AD9658" s="137">
        <f>IF(AND(AC9658="",M9658=""),0,IF((AC9658=""),M9658,IF((M9658=""),AC9658,AC9658+M9658)))</f>
        <v>358650</v>
      </c>
      <c r="AE9658" s="137">
        <f>IF( (X9658=""),AD9658*1,AD9658*(X9658/100) )</f>
        <v>358650</v>
      </c>
      <c r="AF9658" s="137">
        <v>0</v>
      </c>
      <c r="AG9658" s="137">
        <f>IF((AF9658-AE9658) &gt; 1,0,IF((AF9658-AE9658)&lt;0,AE9658-AF9658,AF9658-AE9658))</f>
        <v>358650</v>
      </c>
      <c r="AH9658" s="137">
        <v>0.01</v>
      </c>
    </row>
    <row r="9659" spans="1:34" s="173" customFormat="1" x14ac:dyDescent="0.55000000000000004">
      <c r="A9659" s="122"/>
      <c r="B9659" s="123"/>
      <c r="C9659" s="123"/>
      <c r="D9659" s="135"/>
      <c r="E9659" s="123"/>
      <c r="F9659" s="123"/>
      <c r="G9659" s="123"/>
      <c r="H9659" s="123"/>
      <c r="I9659" s="136"/>
      <c r="J9659" s="123"/>
      <c r="K9659" s="137"/>
      <c r="L9659" s="137" t="s">
        <v>63</v>
      </c>
      <c r="M9659" s="137">
        <f>SUM(M9657:M9658)</f>
        <v>717300</v>
      </c>
      <c r="N9659" s="123"/>
      <c r="O9659" s="108"/>
      <c r="P9659" s="138"/>
      <c r="Q9659" s="108"/>
      <c r="R9659" s="108"/>
      <c r="S9659" s="139"/>
      <c r="T9659" s="123"/>
      <c r="U9659" s="123"/>
      <c r="V9659" s="123"/>
      <c r="W9659" s="137"/>
      <c r="X9659" s="136"/>
      <c r="Y9659" s="137"/>
      <c r="Z9659" s="137"/>
      <c r="AA9659" s="119"/>
      <c r="AB9659" s="119"/>
      <c r="AC9659" s="137"/>
      <c r="AD9659" s="137"/>
      <c r="AE9659" s="137">
        <f>SUM(AE9657:AE9658)</f>
        <v>717300</v>
      </c>
      <c r="AF9659" s="137"/>
      <c r="AG9659" s="137">
        <f>SUM(AG9657:AG9658)</f>
        <v>717300</v>
      </c>
      <c r="AH9659" s="137"/>
    </row>
    <row r="9660" spans="1:34" s="173" customFormat="1" x14ac:dyDescent="0.55000000000000004">
      <c r="A9660" s="122" t="s">
        <v>13144</v>
      </c>
      <c r="B9660" s="123">
        <v>4501</v>
      </c>
      <c r="C9660" s="123">
        <v>9762</v>
      </c>
      <c r="D9660" s="135"/>
      <c r="E9660" s="123" t="s">
        <v>37</v>
      </c>
      <c r="F9660" s="123">
        <v>5420</v>
      </c>
      <c r="G9660" s="123">
        <v>2</v>
      </c>
      <c r="H9660" s="123">
        <v>3</v>
      </c>
      <c r="I9660" s="136">
        <v>67</v>
      </c>
      <c r="J9660" s="123" t="s">
        <v>38</v>
      </c>
      <c r="K9660" s="137">
        <f>((G9660*400)+(H9660*100))+I9660</f>
        <v>1167</v>
      </c>
      <c r="L9660" s="137">
        <v>225</v>
      </c>
      <c r="M9660" s="137">
        <f>K9660*L9660</f>
        <v>262575</v>
      </c>
      <c r="N9660" s="123"/>
      <c r="O9660" s="108"/>
      <c r="P9660" s="138"/>
      <c r="Q9660" s="108"/>
      <c r="R9660" s="108"/>
      <c r="S9660" s="139"/>
      <c r="T9660" s="123"/>
      <c r="U9660" s="123"/>
      <c r="V9660" s="123"/>
      <c r="W9660" s="137"/>
      <c r="X9660" s="136"/>
      <c r="Y9660" s="137"/>
      <c r="Z9660" s="137"/>
      <c r="AA9660" s="119"/>
      <c r="AB9660" s="119"/>
      <c r="AC9660" s="137"/>
      <c r="AD9660" s="137">
        <f>IF(AND(AC9660="",M9660=""),0,IF((AC9660=""),M9660,IF((M9660=""),AC9660,AC9660+M9660)))</f>
        <v>262575</v>
      </c>
      <c r="AE9660" s="137">
        <f>IF( (X9660=""),AD9660*1,AD9660*(X9660/100) )</f>
        <v>262575</v>
      </c>
      <c r="AF9660" s="137">
        <v>0</v>
      </c>
      <c r="AG9660" s="137">
        <f>IF((AF9660-AE9660) &gt; 1,0,IF((AF9660-AE9660)&lt;0,AE9660-AF9660,AF9660-AE9660))</f>
        <v>262575</v>
      </c>
      <c r="AH9660" s="137">
        <v>0.01</v>
      </c>
    </row>
    <row r="9661" spans="1:34" s="173" customFormat="1" x14ac:dyDescent="0.55000000000000004">
      <c r="A9661" s="122"/>
      <c r="B9661" s="123"/>
      <c r="C9661" s="123"/>
      <c r="D9661" s="135"/>
      <c r="E9661" s="123"/>
      <c r="F9661" s="123"/>
      <c r="G9661" s="123"/>
      <c r="H9661" s="123"/>
      <c r="I9661" s="136"/>
      <c r="J9661" s="123"/>
      <c r="K9661" s="137"/>
      <c r="L9661" s="137" t="s">
        <v>63</v>
      </c>
      <c r="M9661" s="137">
        <f>SUM(M9660:M9660)</f>
        <v>262575</v>
      </c>
      <c r="N9661" s="123"/>
      <c r="O9661" s="108"/>
      <c r="P9661" s="138"/>
      <c r="Q9661" s="108"/>
      <c r="R9661" s="108"/>
      <c r="S9661" s="139"/>
      <c r="T9661" s="123"/>
      <c r="U9661" s="123"/>
      <c r="V9661" s="123"/>
      <c r="W9661" s="137"/>
      <c r="X9661" s="136"/>
      <c r="Y9661" s="137"/>
      <c r="Z9661" s="137"/>
      <c r="AA9661" s="119"/>
      <c r="AB9661" s="119"/>
      <c r="AC9661" s="137"/>
      <c r="AD9661" s="137"/>
      <c r="AE9661" s="137">
        <f>SUM(AE9660:AE9660)</f>
        <v>262575</v>
      </c>
      <c r="AF9661" s="137"/>
      <c r="AG9661" s="137">
        <f>SUM(AG9660:AG9660)</f>
        <v>262575</v>
      </c>
      <c r="AH9661" s="137"/>
    </row>
    <row r="9662" spans="1:34" s="173" customFormat="1" x14ac:dyDescent="0.55000000000000004">
      <c r="A9662" s="122" t="s">
        <v>13145</v>
      </c>
      <c r="B9662" s="123">
        <v>4502</v>
      </c>
      <c r="C9662" s="123">
        <v>9739</v>
      </c>
      <c r="D9662" s="135"/>
      <c r="E9662" s="123" t="s">
        <v>37</v>
      </c>
      <c r="F9662" s="123">
        <v>9075</v>
      </c>
      <c r="G9662" s="123">
        <v>0</v>
      </c>
      <c r="H9662" s="123">
        <v>1</v>
      </c>
      <c r="I9662" s="136">
        <v>93</v>
      </c>
      <c r="J9662" s="123" t="s">
        <v>38</v>
      </c>
      <c r="K9662" s="137">
        <f>((G9662*400)+(H9662*100))+I9662</f>
        <v>193</v>
      </c>
      <c r="L9662" s="137">
        <v>850</v>
      </c>
      <c r="M9662" s="137">
        <f>K9662*L9662</f>
        <v>164050</v>
      </c>
      <c r="N9662" s="123"/>
      <c r="O9662" s="108"/>
      <c r="P9662" s="138"/>
      <c r="Q9662" s="108"/>
      <c r="R9662" s="108"/>
      <c r="S9662" s="139"/>
      <c r="T9662" s="123"/>
      <c r="U9662" s="123"/>
      <c r="V9662" s="123"/>
      <c r="W9662" s="137"/>
      <c r="X9662" s="136"/>
      <c r="Y9662" s="137"/>
      <c r="Z9662" s="137"/>
      <c r="AA9662" s="119"/>
      <c r="AB9662" s="119"/>
      <c r="AC9662" s="137"/>
      <c r="AD9662" s="137">
        <f>IF(AND(AC9662="",M9662=""),0,IF((AC9662=""),M9662,IF((M9662=""),AC9662,AC9662+M9662)))</f>
        <v>164050</v>
      </c>
      <c r="AE9662" s="137">
        <f>IF( (X9662=""),AD9662*1,AD9662*(X9662/100) )</f>
        <v>164050</v>
      </c>
      <c r="AF9662" s="137">
        <v>0</v>
      </c>
      <c r="AG9662" s="137">
        <f>IF((AF9662-AE9662) &gt; 1,0,IF((AF9662-AE9662)&lt;0,AE9662-AF9662,AF9662-AE9662))</f>
        <v>164050</v>
      </c>
      <c r="AH9662" s="137">
        <v>0.01</v>
      </c>
    </row>
    <row r="9663" spans="1:34" s="173" customFormat="1" x14ac:dyDescent="0.55000000000000004">
      <c r="A9663" s="122"/>
      <c r="B9663" s="123"/>
      <c r="C9663" s="123"/>
      <c r="D9663" s="135"/>
      <c r="E9663" s="123"/>
      <c r="F9663" s="123"/>
      <c r="G9663" s="123"/>
      <c r="H9663" s="123"/>
      <c r="I9663" s="136"/>
      <c r="J9663" s="123"/>
      <c r="K9663" s="137"/>
      <c r="L9663" s="137" t="s">
        <v>63</v>
      </c>
      <c r="M9663" s="137">
        <f>SUM(M9662:M9662)</f>
        <v>164050</v>
      </c>
      <c r="N9663" s="123"/>
      <c r="O9663" s="108"/>
      <c r="P9663" s="138"/>
      <c r="Q9663" s="108"/>
      <c r="R9663" s="108"/>
      <c r="S9663" s="139"/>
      <c r="T9663" s="123"/>
      <c r="U9663" s="123"/>
      <c r="V9663" s="123"/>
      <c r="W9663" s="137"/>
      <c r="X9663" s="136"/>
      <c r="Y9663" s="137"/>
      <c r="Z9663" s="137"/>
      <c r="AA9663" s="119"/>
      <c r="AB9663" s="119"/>
      <c r="AC9663" s="137"/>
      <c r="AD9663" s="137"/>
      <c r="AE9663" s="137">
        <f>SUM(AE9662:AE9662)</f>
        <v>164050</v>
      </c>
      <c r="AF9663" s="137"/>
      <c r="AG9663" s="137">
        <f>SUM(AG9662:AG9662)</f>
        <v>164050</v>
      </c>
      <c r="AH9663" s="137"/>
    </row>
    <row r="9664" spans="1:34" s="173" customFormat="1" x14ac:dyDescent="0.55000000000000004">
      <c r="A9664" s="122" t="s">
        <v>13146</v>
      </c>
      <c r="B9664" s="123">
        <v>4503</v>
      </c>
      <c r="C9664" s="123">
        <v>7962</v>
      </c>
      <c r="D9664" s="135" t="s">
        <v>13147</v>
      </c>
      <c r="E9664" s="123" t="s">
        <v>34</v>
      </c>
      <c r="F9664" s="123">
        <v>21842</v>
      </c>
      <c r="G9664" s="123">
        <v>0</v>
      </c>
      <c r="H9664" s="123">
        <v>1</v>
      </c>
      <c r="I9664" s="136">
        <v>40</v>
      </c>
      <c r="J9664" s="123" t="s">
        <v>38</v>
      </c>
      <c r="K9664" s="137">
        <f>((G9664*400)+(H9664*100))+I9664</f>
        <v>140</v>
      </c>
      <c r="L9664" s="137">
        <v>2175</v>
      </c>
      <c r="M9664" s="137">
        <f>K9664*L9664</f>
        <v>304500</v>
      </c>
      <c r="N9664" s="123"/>
      <c r="O9664" s="108"/>
      <c r="P9664" s="138"/>
      <c r="Q9664" s="108"/>
      <c r="R9664" s="108"/>
      <c r="S9664" s="139"/>
      <c r="T9664" s="123"/>
      <c r="U9664" s="123"/>
      <c r="V9664" s="123"/>
      <c r="W9664" s="137"/>
      <c r="X9664" s="136"/>
      <c r="Y9664" s="137"/>
      <c r="Z9664" s="137"/>
      <c r="AA9664" s="119"/>
      <c r="AB9664" s="119"/>
      <c r="AC9664" s="137"/>
      <c r="AD9664" s="137">
        <f>IF(AND(AC9664="",M9664=""),0,IF((AC9664=""),M9664,IF((M9664=""),AC9664,AC9664+M9664)))</f>
        <v>304500</v>
      </c>
      <c r="AE9664" s="137">
        <f>IF( (X9664=""),AD9664*1,AD9664*(X9664/100) )</f>
        <v>304500</v>
      </c>
      <c r="AF9664" s="137">
        <v>50000000</v>
      </c>
      <c r="AG9664" s="137">
        <f>IF((AF9664-AE9664) &gt; 1,0,IF((AF9664-AE9664)&lt;0,AE9664-AF9664,AF9664-AE9664))</f>
        <v>0</v>
      </c>
      <c r="AH9664" s="137">
        <v>0.01</v>
      </c>
    </row>
    <row r="9665" spans="1:34" s="173" customFormat="1" x14ac:dyDescent="0.55000000000000004">
      <c r="A9665" s="122"/>
      <c r="B9665" s="123"/>
      <c r="C9665" s="123"/>
      <c r="D9665" s="135"/>
      <c r="E9665" s="123"/>
      <c r="F9665" s="123"/>
      <c r="G9665" s="123"/>
      <c r="H9665" s="123"/>
      <c r="I9665" s="136"/>
      <c r="J9665" s="123"/>
      <c r="K9665" s="137"/>
      <c r="L9665" s="137" t="s">
        <v>63</v>
      </c>
      <c r="M9665" s="137">
        <f>SUM(M9664:M9664)</f>
        <v>304500</v>
      </c>
      <c r="N9665" s="123"/>
      <c r="O9665" s="108"/>
      <c r="P9665" s="138"/>
      <c r="Q9665" s="108"/>
      <c r="R9665" s="108"/>
      <c r="S9665" s="139"/>
      <c r="T9665" s="123"/>
      <c r="U9665" s="123"/>
      <c r="V9665" s="123"/>
      <c r="W9665" s="137"/>
      <c r="X9665" s="136"/>
      <c r="Y9665" s="137"/>
      <c r="Z9665" s="137"/>
      <c r="AA9665" s="119"/>
      <c r="AB9665" s="119"/>
      <c r="AC9665" s="137"/>
      <c r="AD9665" s="137"/>
      <c r="AE9665" s="137">
        <f>SUM(AE9664:AE9664)</f>
        <v>304500</v>
      </c>
      <c r="AF9665" s="137"/>
      <c r="AG9665" s="137">
        <f>SUM(AG9664:AG9664)</f>
        <v>0</v>
      </c>
      <c r="AH9665" s="137"/>
    </row>
    <row r="9666" spans="1:34" s="247" customFormat="1" x14ac:dyDescent="0.55000000000000004">
      <c r="A9666" s="197" t="s">
        <v>13152</v>
      </c>
      <c r="B9666" s="123">
        <v>4534</v>
      </c>
      <c r="C9666" s="123">
        <v>6910</v>
      </c>
      <c r="D9666" s="135" t="s">
        <v>13153</v>
      </c>
      <c r="E9666" s="123" t="s">
        <v>34</v>
      </c>
      <c r="F9666" s="123">
        <v>23278</v>
      </c>
      <c r="G9666" s="123">
        <v>1</v>
      </c>
      <c r="H9666" s="123">
        <v>0</v>
      </c>
      <c r="I9666" s="136">
        <v>9</v>
      </c>
      <c r="J9666" s="123" t="s">
        <v>62</v>
      </c>
      <c r="K9666" s="137">
        <f>((G9666*400)+(H9666*100))+I9666</f>
        <v>409</v>
      </c>
      <c r="L9666" s="137">
        <v>2175</v>
      </c>
      <c r="M9666" s="137">
        <f>K9666*L9666</f>
        <v>889575</v>
      </c>
      <c r="N9666" s="123">
        <v>1</v>
      </c>
      <c r="O9666" s="123" t="s">
        <v>13150</v>
      </c>
      <c r="P9666" s="246">
        <v>3570700475095</v>
      </c>
      <c r="Q9666" s="123" t="s">
        <v>13151</v>
      </c>
      <c r="R9666" s="123" t="s">
        <v>13154</v>
      </c>
      <c r="S9666" s="135" t="s">
        <v>13155</v>
      </c>
      <c r="T9666" s="123" t="s">
        <v>73</v>
      </c>
      <c r="U9666" s="123" t="s">
        <v>45</v>
      </c>
      <c r="V9666" s="123" t="s">
        <v>46</v>
      </c>
      <c r="W9666" s="137">
        <v>140</v>
      </c>
      <c r="X9666" s="136">
        <v>77.78</v>
      </c>
      <c r="Y9666" s="137">
        <v>6600</v>
      </c>
      <c r="Z9666" s="137">
        <f>W9666*Y9666</f>
        <v>924000</v>
      </c>
      <c r="AA9666" s="119">
        <v>7</v>
      </c>
      <c r="AB9666" s="119">
        <v>7</v>
      </c>
      <c r="AC9666" s="137">
        <f>(Z9666*(100-AB9666))/100</f>
        <v>859320</v>
      </c>
      <c r="AD9666" s="137">
        <f>IF(AND(AC9666="",M9666=""),0,IF((AC9666=""),M9666, IF( (M9666=""),AC9666,SUM(AC9666:AC9708)+M9666)))</f>
        <v>1994415</v>
      </c>
      <c r="AE9666" s="137">
        <f>IF( (X9666=""),AD9666*1,AD9666*(X9666/100) )</f>
        <v>1551255.9870000002</v>
      </c>
      <c r="AF9666" s="137">
        <v>0</v>
      </c>
      <c r="AG9666" s="137">
        <f>IF((AF9666-AE9666) &gt; 1,0,IF((AF9666-AE9666)&lt;0,AE9666-AF9666,AF9666-AE9666))</f>
        <v>1551255.9870000002</v>
      </c>
      <c r="AH9666" s="137">
        <v>0.02</v>
      </c>
    </row>
    <row r="9667" spans="1:34" s="247" customFormat="1" x14ac:dyDescent="0.55000000000000004">
      <c r="A9667" s="197"/>
      <c r="B9667" s="123"/>
      <c r="C9667" s="123"/>
      <c r="D9667" s="135"/>
      <c r="E9667" s="123"/>
      <c r="F9667" s="123"/>
      <c r="G9667" s="123"/>
      <c r="H9667" s="123"/>
      <c r="I9667" s="136"/>
      <c r="J9667" s="123"/>
      <c r="K9667" s="137"/>
      <c r="L9667" s="137"/>
      <c r="M9667" s="137"/>
      <c r="N9667" s="123">
        <v>2</v>
      </c>
      <c r="O9667" s="123" t="s">
        <v>13150</v>
      </c>
      <c r="P9667" s="246">
        <v>3570700475095</v>
      </c>
      <c r="Q9667" s="123" t="s">
        <v>13151</v>
      </c>
      <c r="R9667" s="123" t="s">
        <v>13154</v>
      </c>
      <c r="S9667" s="135" t="s">
        <v>13156</v>
      </c>
      <c r="T9667" s="123" t="s">
        <v>73</v>
      </c>
      <c r="U9667" s="123" t="s">
        <v>45</v>
      </c>
      <c r="V9667" s="123" t="s">
        <v>46</v>
      </c>
      <c r="W9667" s="137">
        <v>40</v>
      </c>
      <c r="X9667" s="136">
        <v>22.22</v>
      </c>
      <c r="Y9667" s="137">
        <v>6600</v>
      </c>
      <c r="Z9667" s="137">
        <f>W9667*Y9667</f>
        <v>264000</v>
      </c>
      <c r="AA9667" s="119">
        <v>7</v>
      </c>
      <c r="AB9667" s="119">
        <v>7</v>
      </c>
      <c r="AC9667" s="137">
        <f>(Z9667*(100-AB9667))/100</f>
        <v>245520</v>
      </c>
      <c r="AD9667" s="137">
        <f>IF(AND(AC9667="",M9666=""),0,IF((AC9667=""),M9666, IF( (M9666=""),AC9667,SUM(AC9666:AC9708)+M9666)))</f>
        <v>1994415</v>
      </c>
      <c r="AE9667" s="137">
        <f>IF( (X9667=""),AD9667*1,AD9667*(X9667/100) )</f>
        <v>443159.01299999998</v>
      </c>
      <c r="AF9667" s="137">
        <v>0</v>
      </c>
      <c r="AG9667" s="137">
        <f>IF((AF9667-AE9667) &gt; 1,0,IF((AF9667-AE9667)&lt;0,AE9667-AF9667,AF9667-AE9667))</f>
        <v>443159.01299999998</v>
      </c>
      <c r="AH9667" s="137">
        <v>0.02</v>
      </c>
    </row>
    <row r="9668" spans="1:34" s="247" customFormat="1" x14ac:dyDescent="0.55000000000000004">
      <c r="A9668" s="197"/>
      <c r="B9668" s="123"/>
      <c r="C9668" s="123"/>
      <c r="D9668" s="135"/>
      <c r="E9668" s="123"/>
      <c r="F9668" s="123"/>
      <c r="G9668" s="123"/>
      <c r="H9668" s="123"/>
      <c r="I9668" s="136"/>
      <c r="J9668" s="123"/>
      <c r="K9668" s="137"/>
      <c r="L9668" s="137" t="s">
        <v>63</v>
      </c>
      <c r="M9668" s="137">
        <f>SUM(M9666:M9667)</f>
        <v>889575</v>
      </c>
      <c r="N9668" s="123"/>
      <c r="O9668" s="123"/>
      <c r="P9668" s="246"/>
      <c r="Q9668" s="123"/>
      <c r="R9668" s="123"/>
      <c r="S9668" s="135"/>
      <c r="T9668" s="123"/>
      <c r="U9668" s="123"/>
      <c r="V9668" s="123"/>
      <c r="W9668" s="137"/>
      <c r="X9668" s="136"/>
      <c r="Y9668" s="137"/>
      <c r="Z9668" s="137"/>
      <c r="AA9668" s="119"/>
      <c r="AB9668" s="119"/>
      <c r="AC9668" s="137"/>
      <c r="AD9668" s="137"/>
      <c r="AE9668" s="137">
        <f>SUM(AE9666:AE9667)</f>
        <v>1994415.0000000002</v>
      </c>
      <c r="AF9668" s="137"/>
      <c r="AG9668" s="137">
        <f>SUM(AG9666:AG9667)</f>
        <v>1994415.0000000002</v>
      </c>
      <c r="AH9668" s="137"/>
    </row>
    <row r="9669" spans="1:34" s="50" customFormat="1" ht="23.25" x14ac:dyDescent="0.55000000000000004">
      <c r="A9669" s="35" t="s">
        <v>10194</v>
      </c>
      <c r="B9669" s="31">
        <v>3615</v>
      </c>
      <c r="C9669" s="31">
        <v>9413</v>
      </c>
      <c r="D9669" s="48" t="s">
        <v>10195</v>
      </c>
      <c r="E9669" s="31" t="s">
        <v>34</v>
      </c>
      <c r="F9669" s="31">
        <v>5308</v>
      </c>
      <c r="G9669" s="31">
        <v>0</v>
      </c>
      <c r="H9669" s="31">
        <v>1</v>
      </c>
      <c r="I9669" s="32">
        <v>37</v>
      </c>
      <c r="J9669" s="31" t="s">
        <v>38</v>
      </c>
      <c r="K9669" s="34">
        <f t="shared" ref="K9669:K9678" si="920">((G9669*400)+(H9669*100))+I9669</f>
        <v>137</v>
      </c>
      <c r="L9669" s="34">
        <v>425</v>
      </c>
      <c r="M9669" s="34">
        <f t="shared" ref="M9669:M9678" si="921">K9669*L9669</f>
        <v>58225</v>
      </c>
      <c r="N9669" s="31"/>
      <c r="O9669" s="35"/>
      <c r="P9669" s="36"/>
      <c r="Q9669" s="35"/>
      <c r="R9669" s="35"/>
      <c r="S9669" s="37"/>
      <c r="T9669" s="31"/>
      <c r="U9669" s="31"/>
      <c r="V9669" s="31"/>
      <c r="W9669" s="34"/>
      <c r="X9669" s="32"/>
      <c r="Y9669" s="34"/>
      <c r="Z9669" s="34"/>
      <c r="AA9669" s="38"/>
      <c r="AB9669" s="38"/>
      <c r="AC9669" s="34"/>
      <c r="AD9669" s="34">
        <f t="shared" ref="AD9669:AD9677" si="922">IF(AND(AC9669="",M9669=""),0,IF((AC9669=""),M9669,IF((M9669=""),AC9669,AC9669+M9669)))</f>
        <v>58225</v>
      </c>
      <c r="AE9669" s="34">
        <f t="shared" ref="AE9669:AE9706" si="923">IF( (X9669=""),AD9669*1,AD9669*(X9669/100) )</f>
        <v>58225</v>
      </c>
      <c r="AF9669" s="34">
        <v>50000000</v>
      </c>
      <c r="AG9669" s="34">
        <f t="shared" ref="AG9669:AG9706" si="924">IF((AF9669-AE9669) &gt; 1,0,IF((AF9669-AE9669)&lt;0,AE9669-AF9669,AF9669-AE9669))</f>
        <v>0</v>
      </c>
      <c r="AH9669" s="34">
        <v>0.01</v>
      </c>
    </row>
    <row r="9670" spans="1:34" s="50" customFormat="1" ht="23.25" x14ac:dyDescent="0.55000000000000004">
      <c r="A9670" s="35"/>
      <c r="B9670" s="31">
        <v>3616</v>
      </c>
      <c r="C9670" s="31">
        <v>10612</v>
      </c>
      <c r="D9670" s="48" t="s">
        <v>13147</v>
      </c>
      <c r="E9670" s="31" t="s">
        <v>34</v>
      </c>
      <c r="F9670" s="31">
        <v>21842</v>
      </c>
      <c r="G9670" s="31">
        <v>0</v>
      </c>
      <c r="H9670" s="31">
        <v>1</v>
      </c>
      <c r="I9670" s="32">
        <v>40</v>
      </c>
      <c r="J9670" s="31" t="s">
        <v>68</v>
      </c>
      <c r="K9670" s="34">
        <f t="shared" si="920"/>
        <v>140</v>
      </c>
      <c r="L9670" s="34">
        <v>2175</v>
      </c>
      <c r="M9670" s="34">
        <f t="shared" si="921"/>
        <v>304500</v>
      </c>
      <c r="N9670" s="31"/>
      <c r="O9670" s="35"/>
      <c r="P9670" s="36"/>
      <c r="Q9670" s="35"/>
      <c r="R9670" s="35"/>
      <c r="S9670" s="37"/>
      <c r="T9670" s="31"/>
      <c r="U9670" s="31"/>
      <c r="V9670" s="31"/>
      <c r="W9670" s="34"/>
      <c r="X9670" s="32"/>
      <c r="Y9670" s="34"/>
      <c r="Z9670" s="34"/>
      <c r="AA9670" s="38"/>
      <c r="AB9670" s="38"/>
      <c r="AC9670" s="34"/>
      <c r="AD9670" s="34">
        <f t="shared" si="922"/>
        <v>304500</v>
      </c>
      <c r="AE9670" s="34">
        <f t="shared" si="923"/>
        <v>304500</v>
      </c>
      <c r="AF9670" s="34">
        <v>0</v>
      </c>
      <c r="AG9670" s="34">
        <f t="shared" si="924"/>
        <v>304500</v>
      </c>
      <c r="AH9670" s="34">
        <v>0.3</v>
      </c>
    </row>
    <row r="9671" spans="1:34" s="50" customFormat="1" ht="23.25" x14ac:dyDescent="0.55000000000000004">
      <c r="A9671" s="35"/>
      <c r="B9671" s="31">
        <v>3617</v>
      </c>
      <c r="C9671" s="31">
        <v>9414</v>
      </c>
      <c r="D9671" s="48" t="s">
        <v>10196</v>
      </c>
      <c r="E9671" s="31" t="s">
        <v>34</v>
      </c>
      <c r="F9671" s="31">
        <v>24287</v>
      </c>
      <c r="G9671" s="31">
        <v>0</v>
      </c>
      <c r="H9671" s="31">
        <v>1</v>
      </c>
      <c r="I9671" s="32">
        <v>81</v>
      </c>
      <c r="J9671" s="31" t="s">
        <v>38</v>
      </c>
      <c r="K9671" s="34">
        <f t="shared" si="920"/>
        <v>181</v>
      </c>
      <c r="L9671" s="34">
        <v>850</v>
      </c>
      <c r="M9671" s="34">
        <f t="shared" si="921"/>
        <v>153850</v>
      </c>
      <c r="N9671" s="31"/>
      <c r="O9671" s="35"/>
      <c r="P9671" s="36"/>
      <c r="Q9671" s="35"/>
      <c r="R9671" s="35"/>
      <c r="S9671" s="37"/>
      <c r="T9671" s="31"/>
      <c r="U9671" s="31"/>
      <c r="V9671" s="31"/>
      <c r="W9671" s="34"/>
      <c r="X9671" s="32"/>
      <c r="Y9671" s="34"/>
      <c r="Z9671" s="34"/>
      <c r="AA9671" s="38"/>
      <c r="AB9671" s="38"/>
      <c r="AC9671" s="34"/>
      <c r="AD9671" s="34">
        <f t="shared" si="922"/>
        <v>153850</v>
      </c>
      <c r="AE9671" s="34">
        <f t="shared" si="923"/>
        <v>153850</v>
      </c>
      <c r="AF9671" s="34">
        <v>50000000</v>
      </c>
      <c r="AG9671" s="34">
        <f t="shared" si="924"/>
        <v>0</v>
      </c>
      <c r="AH9671" s="34">
        <v>0.01</v>
      </c>
    </row>
    <row r="9672" spans="1:34" s="50" customFormat="1" ht="23.25" x14ac:dyDescent="0.55000000000000004">
      <c r="A9672" s="35"/>
      <c r="B9672" s="31">
        <v>3618</v>
      </c>
      <c r="C9672" s="31">
        <v>9415</v>
      </c>
      <c r="D9672" s="48" t="s">
        <v>10197</v>
      </c>
      <c r="E9672" s="31" t="s">
        <v>34</v>
      </c>
      <c r="F9672" s="31">
        <v>24288</v>
      </c>
      <c r="G9672" s="31">
        <v>0</v>
      </c>
      <c r="H9672" s="31">
        <v>1</v>
      </c>
      <c r="I9672" s="32">
        <v>82</v>
      </c>
      <c r="J9672" s="31" t="s">
        <v>38</v>
      </c>
      <c r="K9672" s="34">
        <f t="shared" si="920"/>
        <v>182</v>
      </c>
      <c r="L9672" s="34">
        <v>850</v>
      </c>
      <c r="M9672" s="34">
        <f t="shared" si="921"/>
        <v>154700</v>
      </c>
      <c r="N9672" s="31"/>
      <c r="O9672" s="35"/>
      <c r="P9672" s="36"/>
      <c r="Q9672" s="35"/>
      <c r="R9672" s="35"/>
      <c r="S9672" s="37"/>
      <c r="T9672" s="31"/>
      <c r="U9672" s="31"/>
      <c r="V9672" s="31"/>
      <c r="W9672" s="34"/>
      <c r="X9672" s="32"/>
      <c r="Y9672" s="34"/>
      <c r="Z9672" s="34"/>
      <c r="AA9672" s="38"/>
      <c r="AB9672" s="38"/>
      <c r="AC9672" s="34"/>
      <c r="AD9672" s="34">
        <f t="shared" si="922"/>
        <v>154700</v>
      </c>
      <c r="AE9672" s="34">
        <f t="shared" si="923"/>
        <v>154700</v>
      </c>
      <c r="AF9672" s="34">
        <v>50000000</v>
      </c>
      <c r="AG9672" s="34">
        <f t="shared" si="924"/>
        <v>0</v>
      </c>
      <c r="AH9672" s="34">
        <v>0.01</v>
      </c>
    </row>
    <row r="9673" spans="1:34" s="50" customFormat="1" ht="23.25" x14ac:dyDescent="0.55000000000000004">
      <c r="A9673" s="35"/>
      <c r="B9673" s="31">
        <v>3619</v>
      </c>
      <c r="C9673" s="31">
        <v>9416</v>
      </c>
      <c r="D9673" s="48" t="s">
        <v>10198</v>
      </c>
      <c r="E9673" s="31" t="s">
        <v>34</v>
      </c>
      <c r="F9673" s="31">
        <v>24289</v>
      </c>
      <c r="G9673" s="31">
        <v>0</v>
      </c>
      <c r="H9673" s="31">
        <v>1</v>
      </c>
      <c r="I9673" s="32">
        <v>83</v>
      </c>
      <c r="J9673" s="31" t="s">
        <v>38</v>
      </c>
      <c r="K9673" s="34">
        <f t="shared" si="920"/>
        <v>183</v>
      </c>
      <c r="L9673" s="34">
        <v>850</v>
      </c>
      <c r="M9673" s="34">
        <f t="shared" si="921"/>
        <v>155550</v>
      </c>
      <c r="N9673" s="31"/>
      <c r="O9673" s="35"/>
      <c r="P9673" s="36"/>
      <c r="Q9673" s="35"/>
      <c r="R9673" s="35"/>
      <c r="S9673" s="37"/>
      <c r="T9673" s="31"/>
      <c r="U9673" s="31"/>
      <c r="V9673" s="31"/>
      <c r="W9673" s="34"/>
      <c r="X9673" s="32"/>
      <c r="Y9673" s="34"/>
      <c r="Z9673" s="34"/>
      <c r="AA9673" s="38"/>
      <c r="AB9673" s="38"/>
      <c r="AC9673" s="34"/>
      <c r="AD9673" s="34">
        <f t="shared" si="922"/>
        <v>155550</v>
      </c>
      <c r="AE9673" s="34">
        <f t="shared" si="923"/>
        <v>155550</v>
      </c>
      <c r="AF9673" s="34">
        <v>50000000</v>
      </c>
      <c r="AG9673" s="34">
        <f t="shared" si="924"/>
        <v>0</v>
      </c>
      <c r="AH9673" s="34">
        <v>0.01</v>
      </c>
    </row>
    <row r="9674" spans="1:34" s="50" customFormat="1" ht="23.25" x14ac:dyDescent="0.55000000000000004">
      <c r="A9674" s="35"/>
      <c r="B9674" s="31">
        <v>3620</v>
      </c>
      <c r="C9674" s="31">
        <v>9417</v>
      </c>
      <c r="D9674" s="48" t="s">
        <v>10199</v>
      </c>
      <c r="E9674" s="31" t="s">
        <v>34</v>
      </c>
      <c r="F9674" s="31">
        <v>24290</v>
      </c>
      <c r="G9674" s="31">
        <v>0</v>
      </c>
      <c r="H9674" s="31">
        <v>1</v>
      </c>
      <c r="I9674" s="32">
        <v>45</v>
      </c>
      <c r="J9674" s="31" t="s">
        <v>38</v>
      </c>
      <c r="K9674" s="34">
        <f t="shared" si="920"/>
        <v>145</v>
      </c>
      <c r="L9674" s="34">
        <v>850</v>
      </c>
      <c r="M9674" s="34">
        <f t="shared" si="921"/>
        <v>123250</v>
      </c>
      <c r="N9674" s="31"/>
      <c r="O9674" s="35"/>
      <c r="P9674" s="36"/>
      <c r="Q9674" s="35"/>
      <c r="R9674" s="35"/>
      <c r="S9674" s="37"/>
      <c r="T9674" s="31"/>
      <c r="U9674" s="31"/>
      <c r="V9674" s="31"/>
      <c r="W9674" s="34"/>
      <c r="X9674" s="32"/>
      <c r="Y9674" s="34"/>
      <c r="Z9674" s="34"/>
      <c r="AA9674" s="38"/>
      <c r="AB9674" s="38"/>
      <c r="AC9674" s="34"/>
      <c r="AD9674" s="34">
        <f t="shared" si="922"/>
        <v>123250</v>
      </c>
      <c r="AE9674" s="34">
        <f t="shared" si="923"/>
        <v>123250</v>
      </c>
      <c r="AF9674" s="34">
        <v>50000000</v>
      </c>
      <c r="AG9674" s="34">
        <f t="shared" si="924"/>
        <v>0</v>
      </c>
      <c r="AH9674" s="34">
        <v>0.01</v>
      </c>
    </row>
    <row r="9675" spans="1:34" s="50" customFormat="1" ht="23.25" x14ac:dyDescent="0.55000000000000004">
      <c r="A9675" s="35"/>
      <c r="B9675" s="31">
        <v>3621</v>
      </c>
      <c r="C9675" s="31">
        <v>9418</v>
      </c>
      <c r="D9675" s="48" t="s">
        <v>10200</v>
      </c>
      <c r="E9675" s="31" t="s">
        <v>34</v>
      </c>
      <c r="F9675" s="31">
        <v>24291</v>
      </c>
      <c r="G9675" s="31">
        <v>0</v>
      </c>
      <c r="H9675" s="31">
        <v>1</v>
      </c>
      <c r="I9675" s="32">
        <v>53</v>
      </c>
      <c r="J9675" s="31" t="s">
        <v>38</v>
      </c>
      <c r="K9675" s="34">
        <f t="shared" si="920"/>
        <v>153</v>
      </c>
      <c r="L9675" s="34">
        <v>850</v>
      </c>
      <c r="M9675" s="34">
        <f t="shared" si="921"/>
        <v>130050</v>
      </c>
      <c r="N9675" s="31"/>
      <c r="O9675" s="35"/>
      <c r="P9675" s="36"/>
      <c r="Q9675" s="35"/>
      <c r="R9675" s="35"/>
      <c r="S9675" s="37"/>
      <c r="T9675" s="31"/>
      <c r="U9675" s="31"/>
      <c r="V9675" s="31"/>
      <c r="W9675" s="34"/>
      <c r="X9675" s="32"/>
      <c r="Y9675" s="34"/>
      <c r="Z9675" s="34"/>
      <c r="AA9675" s="38"/>
      <c r="AB9675" s="38"/>
      <c r="AC9675" s="34"/>
      <c r="AD9675" s="34">
        <f t="shared" si="922"/>
        <v>130050</v>
      </c>
      <c r="AE9675" s="34">
        <f t="shared" si="923"/>
        <v>130050</v>
      </c>
      <c r="AF9675" s="34">
        <v>50000000</v>
      </c>
      <c r="AG9675" s="34">
        <f t="shared" si="924"/>
        <v>0</v>
      </c>
      <c r="AH9675" s="34">
        <v>0.01</v>
      </c>
    </row>
    <row r="9676" spans="1:34" s="50" customFormat="1" ht="23.25" x14ac:dyDescent="0.55000000000000004">
      <c r="A9676" s="35"/>
      <c r="B9676" s="31">
        <v>3622</v>
      </c>
      <c r="C9676" s="31">
        <v>9419</v>
      </c>
      <c r="D9676" s="48" t="s">
        <v>10201</v>
      </c>
      <c r="E9676" s="31" t="s">
        <v>34</v>
      </c>
      <c r="F9676" s="31">
        <v>24292</v>
      </c>
      <c r="G9676" s="31">
        <v>0</v>
      </c>
      <c r="H9676" s="31">
        <v>1</v>
      </c>
      <c r="I9676" s="32">
        <v>71</v>
      </c>
      <c r="J9676" s="31" t="s">
        <v>38</v>
      </c>
      <c r="K9676" s="34">
        <f t="shared" si="920"/>
        <v>171</v>
      </c>
      <c r="L9676" s="34">
        <v>850</v>
      </c>
      <c r="M9676" s="34">
        <f t="shared" si="921"/>
        <v>145350</v>
      </c>
      <c r="N9676" s="31"/>
      <c r="O9676" s="35"/>
      <c r="P9676" s="36"/>
      <c r="Q9676" s="35"/>
      <c r="R9676" s="35"/>
      <c r="S9676" s="37"/>
      <c r="T9676" s="31"/>
      <c r="U9676" s="31"/>
      <c r="V9676" s="31"/>
      <c r="W9676" s="34"/>
      <c r="X9676" s="32"/>
      <c r="Y9676" s="34"/>
      <c r="Z9676" s="34"/>
      <c r="AA9676" s="38"/>
      <c r="AB9676" s="38"/>
      <c r="AC9676" s="34"/>
      <c r="AD9676" s="34">
        <f t="shared" si="922"/>
        <v>145350</v>
      </c>
      <c r="AE9676" s="34">
        <f t="shared" si="923"/>
        <v>145350</v>
      </c>
      <c r="AF9676" s="34">
        <v>50000000</v>
      </c>
      <c r="AG9676" s="34">
        <f t="shared" si="924"/>
        <v>0</v>
      </c>
      <c r="AH9676" s="34">
        <v>0.01</v>
      </c>
    </row>
    <row r="9677" spans="1:34" s="50" customFormat="1" ht="23.25" x14ac:dyDescent="0.55000000000000004">
      <c r="A9677" s="35"/>
      <c r="B9677" s="31">
        <v>3623</v>
      </c>
      <c r="C9677" s="31">
        <v>9420</v>
      </c>
      <c r="D9677" s="48" t="s">
        <v>10202</v>
      </c>
      <c r="E9677" s="31" t="s">
        <v>34</v>
      </c>
      <c r="F9677" s="31">
        <v>24293</v>
      </c>
      <c r="G9677" s="31">
        <v>0</v>
      </c>
      <c r="H9677" s="31">
        <v>1</v>
      </c>
      <c r="I9677" s="32">
        <v>33</v>
      </c>
      <c r="J9677" s="31" t="s">
        <v>38</v>
      </c>
      <c r="K9677" s="34">
        <f t="shared" si="920"/>
        <v>133</v>
      </c>
      <c r="L9677" s="34">
        <v>1350</v>
      </c>
      <c r="M9677" s="34">
        <f t="shared" si="921"/>
        <v>179550</v>
      </c>
      <c r="N9677" s="31"/>
      <c r="O9677" s="35"/>
      <c r="P9677" s="36"/>
      <c r="Q9677" s="35"/>
      <c r="R9677" s="35"/>
      <c r="S9677" s="37"/>
      <c r="T9677" s="31"/>
      <c r="U9677" s="31"/>
      <c r="V9677" s="31"/>
      <c r="W9677" s="34"/>
      <c r="X9677" s="32"/>
      <c r="Y9677" s="34"/>
      <c r="Z9677" s="34"/>
      <c r="AA9677" s="38"/>
      <c r="AB9677" s="38"/>
      <c r="AC9677" s="34"/>
      <c r="AD9677" s="34">
        <f t="shared" si="922"/>
        <v>179550</v>
      </c>
      <c r="AE9677" s="34">
        <f t="shared" si="923"/>
        <v>179550</v>
      </c>
      <c r="AF9677" s="34">
        <v>50000000</v>
      </c>
      <c r="AG9677" s="34">
        <f t="shared" si="924"/>
        <v>0</v>
      </c>
      <c r="AH9677" s="34">
        <v>0.01</v>
      </c>
    </row>
    <row r="9678" spans="1:34" s="50" customFormat="1" ht="23.25" x14ac:dyDescent="0.55000000000000004">
      <c r="A9678" s="35"/>
      <c r="B9678" s="31">
        <v>3624</v>
      </c>
      <c r="C9678" s="31">
        <v>7028</v>
      </c>
      <c r="D9678" s="48" t="s">
        <v>10203</v>
      </c>
      <c r="E9678" s="31" t="s">
        <v>34</v>
      </c>
      <c r="F9678" s="31">
        <v>25291</v>
      </c>
      <c r="G9678" s="31">
        <v>0</v>
      </c>
      <c r="H9678" s="31">
        <v>0</v>
      </c>
      <c r="I9678" s="32">
        <v>24.8</v>
      </c>
      <c r="J9678" s="31" t="s">
        <v>62</v>
      </c>
      <c r="K9678" s="34">
        <f t="shared" si="920"/>
        <v>24.8</v>
      </c>
      <c r="L9678" s="34">
        <v>2175</v>
      </c>
      <c r="M9678" s="34">
        <f t="shared" si="921"/>
        <v>53940</v>
      </c>
      <c r="N9678" s="31"/>
      <c r="O9678" s="35"/>
      <c r="P9678" s="36"/>
      <c r="Q9678" s="35"/>
      <c r="R9678" s="35"/>
      <c r="S9678" s="37"/>
      <c r="T9678" s="31"/>
      <c r="U9678" s="31"/>
      <c r="V9678" s="31"/>
      <c r="W9678" s="34"/>
      <c r="X9678" s="32"/>
      <c r="Y9678" s="34"/>
      <c r="Z9678" s="34"/>
      <c r="AA9678" s="38"/>
      <c r="AB9678" s="38"/>
      <c r="AC9678" s="34"/>
      <c r="AD9678" s="34">
        <f>IF(AND(AC9678="",M9678=""),0,IF((AC9678=""),M9678, IF( (M9678=""),AC9678,SUM(AC9678:AC9679)+M9678)))</f>
        <v>53940</v>
      </c>
      <c r="AE9678" s="34">
        <f t="shared" si="923"/>
        <v>53940</v>
      </c>
      <c r="AF9678" s="34">
        <v>0</v>
      </c>
      <c r="AG9678" s="34">
        <f t="shared" si="924"/>
        <v>53940</v>
      </c>
      <c r="AH9678" s="34">
        <v>0.3</v>
      </c>
    </row>
    <row r="9679" spans="1:34" s="50" customFormat="1" ht="23.25" x14ac:dyDescent="0.55000000000000004">
      <c r="A9679" s="35"/>
      <c r="B9679" s="31"/>
      <c r="C9679" s="31"/>
      <c r="D9679" s="48"/>
      <c r="E9679" s="31"/>
      <c r="F9679" s="31"/>
      <c r="G9679" s="31"/>
      <c r="H9679" s="31"/>
      <c r="I9679" s="32"/>
      <c r="J9679" s="31"/>
      <c r="K9679" s="34"/>
      <c r="L9679" s="34"/>
      <c r="M9679" s="34"/>
      <c r="N9679" s="31"/>
      <c r="O9679" s="35"/>
      <c r="P9679" s="36"/>
      <c r="Q9679" s="35"/>
      <c r="R9679" s="35"/>
      <c r="S9679" s="37"/>
      <c r="T9679" s="31"/>
      <c r="U9679" s="31"/>
      <c r="V9679" s="31"/>
      <c r="W9679" s="34"/>
      <c r="X9679" s="32"/>
      <c r="Y9679" s="34"/>
      <c r="Z9679" s="34"/>
      <c r="AA9679" s="38"/>
      <c r="AB9679" s="38"/>
      <c r="AC9679" s="34"/>
      <c r="AD9679" s="34">
        <f>IF(AND(AC9679="",M9678=""),0,IF((AC9679=""),M9678, IF( (M9678=""),AC9679,SUM(AC9678:AC9679)+M9678)))</f>
        <v>53940</v>
      </c>
      <c r="AE9679" s="34">
        <f t="shared" si="923"/>
        <v>53940</v>
      </c>
      <c r="AF9679" s="34">
        <v>0</v>
      </c>
      <c r="AG9679" s="34">
        <f t="shared" si="924"/>
        <v>53940</v>
      </c>
      <c r="AH9679" s="34">
        <v>0.3</v>
      </c>
    </row>
    <row r="9680" spans="1:34" s="50" customFormat="1" ht="23.25" x14ac:dyDescent="0.55000000000000004">
      <c r="A9680" s="35"/>
      <c r="B9680" s="31">
        <v>3625</v>
      </c>
      <c r="C9680" s="31">
        <v>7029</v>
      </c>
      <c r="D9680" s="48" t="s">
        <v>10205</v>
      </c>
      <c r="E9680" s="31" t="s">
        <v>34</v>
      </c>
      <c r="F9680" s="31">
        <v>25292</v>
      </c>
      <c r="G9680" s="31">
        <v>0</v>
      </c>
      <c r="H9680" s="31">
        <v>0</v>
      </c>
      <c r="I9680" s="32">
        <v>22</v>
      </c>
      <c r="J9680" s="31" t="s">
        <v>62</v>
      </c>
      <c r="K9680" s="34">
        <f>((G9680*400)+(H9680*100))+I9680</f>
        <v>22</v>
      </c>
      <c r="L9680" s="34">
        <v>2175</v>
      </c>
      <c r="M9680" s="34">
        <f>K9680*L9680</f>
        <v>47850</v>
      </c>
      <c r="N9680" s="31"/>
      <c r="O9680" s="35"/>
      <c r="P9680" s="36"/>
      <c r="Q9680" s="35"/>
      <c r="R9680" s="35"/>
      <c r="S9680" s="37"/>
      <c r="T9680" s="31"/>
      <c r="U9680" s="31"/>
      <c r="V9680" s="31"/>
      <c r="W9680" s="34"/>
      <c r="X9680" s="32"/>
      <c r="Y9680" s="34"/>
      <c r="Z9680" s="34"/>
      <c r="AA9680" s="38"/>
      <c r="AB9680" s="38"/>
      <c r="AC9680" s="34"/>
      <c r="AD9680" s="34">
        <f>IF(AND(AC9680="",M9680=""),0,IF((AC9680=""),M9680, IF( (M9680=""),AC9680,SUM(AC9680:AC9681)+M9680)))</f>
        <v>47850</v>
      </c>
      <c r="AE9680" s="34">
        <f t="shared" si="923"/>
        <v>47850</v>
      </c>
      <c r="AF9680" s="34">
        <v>0</v>
      </c>
      <c r="AG9680" s="34">
        <f t="shared" si="924"/>
        <v>47850</v>
      </c>
      <c r="AH9680" s="34">
        <v>0.3</v>
      </c>
    </row>
    <row r="9681" spans="1:34" s="50" customFormat="1" ht="23.25" x14ac:dyDescent="0.55000000000000004">
      <c r="A9681" s="35"/>
      <c r="B9681" s="31"/>
      <c r="C9681" s="31"/>
      <c r="D9681" s="48"/>
      <c r="E9681" s="31"/>
      <c r="F9681" s="31"/>
      <c r="G9681" s="31"/>
      <c r="H9681" s="31"/>
      <c r="I9681" s="32"/>
      <c r="J9681" s="31"/>
      <c r="K9681" s="34"/>
      <c r="L9681" s="34"/>
      <c r="M9681" s="34"/>
      <c r="N9681" s="31"/>
      <c r="O9681" s="35"/>
      <c r="P9681" s="36"/>
      <c r="Q9681" s="35"/>
      <c r="R9681" s="35"/>
      <c r="S9681" s="37"/>
      <c r="T9681" s="31"/>
      <c r="U9681" s="31"/>
      <c r="V9681" s="31"/>
      <c r="W9681" s="34"/>
      <c r="X9681" s="32"/>
      <c r="Y9681" s="34"/>
      <c r="Z9681" s="34"/>
      <c r="AA9681" s="38"/>
      <c r="AB9681" s="38"/>
      <c r="AC9681" s="34"/>
      <c r="AD9681" s="34">
        <f>IF(AND(AC9681="",M9680=""),0,IF((AC9681=""),M9680, IF( (M9680=""),AC9681,SUM(AC9680:AC9681)+M9680)))</f>
        <v>47850</v>
      </c>
      <c r="AE9681" s="34">
        <f t="shared" si="923"/>
        <v>47850</v>
      </c>
      <c r="AF9681" s="34">
        <v>0</v>
      </c>
      <c r="AG9681" s="34">
        <f t="shared" si="924"/>
        <v>47850</v>
      </c>
      <c r="AH9681" s="34">
        <v>0.3</v>
      </c>
    </row>
    <row r="9682" spans="1:34" s="50" customFormat="1" ht="23.25" x14ac:dyDescent="0.55000000000000004">
      <c r="A9682" s="35"/>
      <c r="B9682" s="31">
        <v>3626</v>
      </c>
      <c r="C9682" s="31">
        <v>7031</v>
      </c>
      <c r="D9682" s="48" t="s">
        <v>10206</v>
      </c>
      <c r="E9682" s="31" t="s">
        <v>34</v>
      </c>
      <c r="F9682" s="31">
        <v>25294</v>
      </c>
      <c r="G9682" s="31">
        <v>0</v>
      </c>
      <c r="H9682" s="31">
        <v>0</v>
      </c>
      <c r="I9682" s="32">
        <v>22</v>
      </c>
      <c r="J9682" s="31" t="s">
        <v>62</v>
      </c>
      <c r="K9682" s="34">
        <f>((G9682*400)+(H9682*100))+I9682</f>
        <v>22</v>
      </c>
      <c r="L9682" s="34">
        <v>2175</v>
      </c>
      <c r="M9682" s="34">
        <f>K9682*L9682</f>
        <v>47850</v>
      </c>
      <c r="N9682" s="31"/>
      <c r="O9682" s="35"/>
      <c r="P9682" s="36"/>
      <c r="Q9682" s="35"/>
      <c r="R9682" s="35"/>
      <c r="S9682" s="37"/>
      <c r="T9682" s="31"/>
      <c r="U9682" s="31"/>
      <c r="V9682" s="31"/>
      <c r="W9682" s="34"/>
      <c r="X9682" s="32"/>
      <c r="Y9682" s="34"/>
      <c r="Z9682" s="34"/>
      <c r="AA9682" s="38"/>
      <c r="AB9682" s="38"/>
      <c r="AC9682" s="34"/>
      <c r="AD9682" s="34">
        <f>IF(AND(AC9682="",M9682=""),0,IF((AC9682=""),M9682, IF( (M9682=""),AC9682,SUM(AC9682:AC9684)+M9682)))</f>
        <v>47850</v>
      </c>
      <c r="AE9682" s="34">
        <f t="shared" si="923"/>
        <v>47850</v>
      </c>
      <c r="AF9682" s="34">
        <v>0</v>
      </c>
      <c r="AG9682" s="34">
        <f t="shared" si="924"/>
        <v>47850</v>
      </c>
      <c r="AH9682" s="34">
        <v>0.3</v>
      </c>
    </row>
    <row r="9683" spans="1:34" s="50" customFormat="1" ht="23.25" x14ac:dyDescent="0.55000000000000004">
      <c r="A9683" s="35"/>
      <c r="B9683" s="31"/>
      <c r="C9683" s="31"/>
      <c r="D9683" s="48"/>
      <c r="E9683" s="31"/>
      <c r="F9683" s="31"/>
      <c r="G9683" s="31"/>
      <c r="H9683" s="31"/>
      <c r="I9683" s="32"/>
      <c r="J9683" s="31"/>
      <c r="K9683" s="34"/>
      <c r="L9683" s="34"/>
      <c r="M9683" s="34"/>
      <c r="N9683" s="31"/>
      <c r="O9683" s="35"/>
      <c r="P9683" s="36"/>
      <c r="Q9683" s="35"/>
      <c r="R9683" s="35"/>
      <c r="S9683" s="37"/>
      <c r="T9683" s="31"/>
      <c r="U9683" s="31"/>
      <c r="V9683" s="31"/>
      <c r="W9683" s="34"/>
      <c r="X9683" s="32"/>
      <c r="Y9683" s="34"/>
      <c r="Z9683" s="34"/>
      <c r="AA9683" s="38"/>
      <c r="AB9683" s="38"/>
      <c r="AC9683" s="34"/>
      <c r="AD9683" s="34">
        <f>IF(AND(AC9683="",M9682=""),0,IF((AC9683=""),M9682, IF( (M9682=""),AC9683,SUM(AC9682:AC9684)+M9682)))</f>
        <v>47850</v>
      </c>
      <c r="AE9683" s="34">
        <f t="shared" si="923"/>
        <v>47850</v>
      </c>
      <c r="AF9683" s="34">
        <v>0</v>
      </c>
      <c r="AG9683" s="34">
        <f t="shared" si="924"/>
        <v>47850</v>
      </c>
      <c r="AH9683" s="34">
        <v>0.3</v>
      </c>
    </row>
    <row r="9684" spans="1:34" s="50" customFormat="1" ht="23.25" x14ac:dyDescent="0.55000000000000004">
      <c r="A9684" s="35"/>
      <c r="B9684" s="31">
        <v>3627</v>
      </c>
      <c r="C9684" s="31">
        <v>7032</v>
      </c>
      <c r="D9684" s="48" t="s">
        <v>10207</v>
      </c>
      <c r="E9684" s="31" t="s">
        <v>34</v>
      </c>
      <c r="F9684" s="31">
        <v>25295</v>
      </c>
      <c r="G9684" s="31">
        <v>0</v>
      </c>
      <c r="H9684" s="31">
        <v>0</v>
      </c>
      <c r="I9684" s="32">
        <v>22</v>
      </c>
      <c r="J9684" s="31" t="s">
        <v>62</v>
      </c>
      <c r="K9684" s="34">
        <f>((G9684*400)+(H9684*100))+I9684</f>
        <v>22</v>
      </c>
      <c r="L9684" s="34">
        <v>2175</v>
      </c>
      <c r="M9684" s="34">
        <f>K9684*L9684</f>
        <v>47850</v>
      </c>
      <c r="N9684" s="31"/>
      <c r="O9684" s="35"/>
      <c r="P9684" s="36"/>
      <c r="Q9684" s="35"/>
      <c r="R9684" s="35"/>
      <c r="S9684" s="37"/>
      <c r="T9684" s="31"/>
      <c r="U9684" s="31"/>
      <c r="V9684" s="31"/>
      <c r="W9684" s="34"/>
      <c r="X9684" s="32"/>
      <c r="Y9684" s="34"/>
      <c r="Z9684" s="34"/>
      <c r="AA9684" s="38"/>
      <c r="AB9684" s="38"/>
      <c r="AC9684" s="34"/>
      <c r="AD9684" s="34">
        <f>IF(AND(AC9684="",M9684=""),0,IF((AC9684=""),M9684, IF( (M9684=""),AC9684,SUM(AC9684:AC9685)+M9684)))</f>
        <v>47850</v>
      </c>
      <c r="AE9684" s="34">
        <f t="shared" si="923"/>
        <v>47850</v>
      </c>
      <c r="AF9684" s="34">
        <v>0</v>
      </c>
      <c r="AG9684" s="34">
        <f t="shared" si="924"/>
        <v>47850</v>
      </c>
      <c r="AH9684" s="34">
        <v>0.3</v>
      </c>
    </row>
    <row r="9685" spans="1:34" s="50" customFormat="1" ht="23.25" x14ac:dyDescent="0.55000000000000004">
      <c r="A9685" s="35"/>
      <c r="B9685" s="31"/>
      <c r="C9685" s="31"/>
      <c r="D9685" s="48"/>
      <c r="E9685" s="31"/>
      <c r="F9685" s="31"/>
      <c r="G9685" s="31"/>
      <c r="H9685" s="31"/>
      <c r="I9685" s="32"/>
      <c r="J9685" s="31"/>
      <c r="K9685" s="34"/>
      <c r="L9685" s="34"/>
      <c r="M9685" s="34"/>
      <c r="N9685" s="31"/>
      <c r="O9685" s="35"/>
      <c r="P9685" s="36"/>
      <c r="Q9685" s="35"/>
      <c r="R9685" s="35"/>
      <c r="S9685" s="37"/>
      <c r="T9685" s="31"/>
      <c r="U9685" s="31"/>
      <c r="V9685" s="31"/>
      <c r="W9685" s="34"/>
      <c r="X9685" s="32"/>
      <c r="Y9685" s="34"/>
      <c r="Z9685" s="34"/>
      <c r="AA9685" s="38"/>
      <c r="AB9685" s="38"/>
      <c r="AC9685" s="34"/>
      <c r="AD9685" s="34">
        <f>IF(AND(AC9685="",M9684=""),0,IF((AC9685=""),M9684, IF( (M9684=""),AC9685,SUM(AC9684:AC9685)+M9684)))</f>
        <v>47850</v>
      </c>
      <c r="AE9685" s="34">
        <f t="shared" si="923"/>
        <v>47850</v>
      </c>
      <c r="AF9685" s="34">
        <v>0</v>
      </c>
      <c r="AG9685" s="34">
        <f t="shared" si="924"/>
        <v>47850</v>
      </c>
      <c r="AH9685" s="34">
        <v>0.3</v>
      </c>
    </row>
    <row r="9686" spans="1:34" s="50" customFormat="1" ht="23.25" x14ac:dyDescent="0.55000000000000004">
      <c r="A9686" s="35"/>
      <c r="B9686" s="31">
        <v>3628</v>
      </c>
      <c r="C9686" s="31">
        <v>7033</v>
      </c>
      <c r="D9686" s="48" t="s">
        <v>10208</v>
      </c>
      <c r="E9686" s="31" t="s">
        <v>34</v>
      </c>
      <c r="F9686" s="31">
        <v>25296</v>
      </c>
      <c r="G9686" s="31">
        <v>0</v>
      </c>
      <c r="H9686" s="31">
        <v>0</v>
      </c>
      <c r="I9686" s="32">
        <v>22</v>
      </c>
      <c r="J9686" s="31" t="s">
        <v>62</v>
      </c>
      <c r="K9686" s="34">
        <f>((G9686*400)+(H9686*100))+I9686</f>
        <v>22</v>
      </c>
      <c r="L9686" s="34">
        <v>2175</v>
      </c>
      <c r="M9686" s="34">
        <f>K9686*L9686</f>
        <v>47850</v>
      </c>
      <c r="N9686" s="31"/>
      <c r="O9686" s="35"/>
      <c r="P9686" s="36"/>
      <c r="Q9686" s="35"/>
      <c r="R9686" s="35"/>
      <c r="S9686" s="37"/>
      <c r="T9686" s="31"/>
      <c r="U9686" s="31"/>
      <c r="V9686" s="31"/>
      <c r="W9686" s="34"/>
      <c r="X9686" s="32"/>
      <c r="Y9686" s="34"/>
      <c r="Z9686" s="34"/>
      <c r="AA9686" s="38"/>
      <c r="AB9686" s="38"/>
      <c r="AC9686" s="34"/>
      <c r="AD9686" s="34">
        <f>IF(AND(AC9686="",M9686=""),0,IF((AC9686=""),M9686, IF( (M9686=""),AC9686,SUM(AC9686:AC9687)+M9686)))</f>
        <v>47850</v>
      </c>
      <c r="AE9686" s="34">
        <f t="shared" si="923"/>
        <v>47850</v>
      </c>
      <c r="AF9686" s="34">
        <v>0</v>
      </c>
      <c r="AG9686" s="34">
        <f t="shared" si="924"/>
        <v>47850</v>
      </c>
      <c r="AH9686" s="34">
        <v>0.3</v>
      </c>
    </row>
    <row r="9687" spans="1:34" s="50" customFormat="1" ht="23.25" x14ac:dyDescent="0.55000000000000004">
      <c r="A9687" s="35"/>
      <c r="B9687" s="31"/>
      <c r="C9687" s="31"/>
      <c r="D9687" s="48"/>
      <c r="E9687" s="31"/>
      <c r="F9687" s="31"/>
      <c r="G9687" s="31"/>
      <c r="H9687" s="31"/>
      <c r="I9687" s="32"/>
      <c r="J9687" s="31"/>
      <c r="K9687" s="34"/>
      <c r="L9687" s="34"/>
      <c r="M9687" s="34"/>
      <c r="N9687" s="31"/>
      <c r="O9687" s="35"/>
      <c r="P9687" s="36"/>
      <c r="Q9687" s="35"/>
      <c r="R9687" s="35"/>
      <c r="S9687" s="37"/>
      <c r="T9687" s="31"/>
      <c r="U9687" s="31"/>
      <c r="V9687" s="31"/>
      <c r="W9687" s="34"/>
      <c r="X9687" s="32"/>
      <c r="Y9687" s="34"/>
      <c r="Z9687" s="34"/>
      <c r="AA9687" s="38"/>
      <c r="AB9687" s="38"/>
      <c r="AC9687" s="34"/>
      <c r="AD9687" s="34">
        <f>IF(AND(AC9687="",M9686=""),0,IF((AC9687=""),M9686, IF( (M9686=""),AC9687,SUM(AC9686:AC9687)+M9686)))</f>
        <v>47850</v>
      </c>
      <c r="AE9687" s="34">
        <f t="shared" si="923"/>
        <v>47850</v>
      </c>
      <c r="AF9687" s="34">
        <v>0</v>
      </c>
      <c r="AG9687" s="34">
        <f t="shared" si="924"/>
        <v>47850</v>
      </c>
      <c r="AH9687" s="34">
        <v>0.3</v>
      </c>
    </row>
    <row r="9688" spans="1:34" s="50" customFormat="1" ht="23.25" x14ac:dyDescent="0.55000000000000004">
      <c r="A9688" s="35"/>
      <c r="B9688" s="31">
        <v>3629</v>
      </c>
      <c r="C9688" s="31">
        <v>7034</v>
      </c>
      <c r="D9688" s="48" t="s">
        <v>10209</v>
      </c>
      <c r="E9688" s="31" t="s">
        <v>34</v>
      </c>
      <c r="F9688" s="31">
        <v>25297</v>
      </c>
      <c r="G9688" s="31">
        <v>0</v>
      </c>
      <c r="H9688" s="31">
        <v>0</v>
      </c>
      <c r="I9688" s="32">
        <v>24.8</v>
      </c>
      <c r="J9688" s="31" t="s">
        <v>62</v>
      </c>
      <c r="K9688" s="34">
        <f>((G9688*400)+(H9688*100))+I9688</f>
        <v>24.8</v>
      </c>
      <c r="L9688" s="34">
        <v>2175</v>
      </c>
      <c r="M9688" s="34">
        <f>K9688*L9688</f>
        <v>53940</v>
      </c>
      <c r="N9688" s="31"/>
      <c r="O9688" s="35"/>
      <c r="P9688" s="36"/>
      <c r="Q9688" s="35"/>
      <c r="R9688" s="35"/>
      <c r="S9688" s="37"/>
      <c r="T9688" s="31"/>
      <c r="U9688" s="31"/>
      <c r="V9688" s="31"/>
      <c r="W9688" s="34"/>
      <c r="X9688" s="32"/>
      <c r="Y9688" s="34"/>
      <c r="Z9688" s="34"/>
      <c r="AA9688" s="38"/>
      <c r="AB9688" s="38"/>
      <c r="AC9688" s="34"/>
      <c r="AD9688" s="34">
        <f>IF(AND(AC9688="",M9688=""),0,IF((AC9688=""),M9688, IF( (M9688=""),AC9688,SUM(AC9688:AC9689)+M9688)))</f>
        <v>53940</v>
      </c>
      <c r="AE9688" s="34">
        <f t="shared" si="923"/>
        <v>53940</v>
      </c>
      <c r="AF9688" s="34">
        <v>0</v>
      </c>
      <c r="AG9688" s="34">
        <f t="shared" si="924"/>
        <v>53940</v>
      </c>
      <c r="AH9688" s="34">
        <v>0.3</v>
      </c>
    </row>
    <row r="9689" spans="1:34" s="50" customFormat="1" ht="23.25" x14ac:dyDescent="0.55000000000000004">
      <c r="A9689" s="35"/>
      <c r="B9689" s="31"/>
      <c r="C9689" s="31"/>
      <c r="D9689" s="48"/>
      <c r="E9689" s="31"/>
      <c r="F9689" s="31"/>
      <c r="G9689" s="31"/>
      <c r="H9689" s="31"/>
      <c r="I9689" s="32"/>
      <c r="J9689" s="31"/>
      <c r="K9689" s="34"/>
      <c r="L9689" s="34"/>
      <c r="M9689" s="34"/>
      <c r="N9689" s="31"/>
      <c r="O9689" s="35"/>
      <c r="P9689" s="36"/>
      <c r="Q9689" s="35"/>
      <c r="R9689" s="35"/>
      <c r="S9689" s="37"/>
      <c r="T9689" s="31"/>
      <c r="U9689" s="31"/>
      <c r="V9689" s="31"/>
      <c r="W9689" s="34"/>
      <c r="X9689" s="32"/>
      <c r="Y9689" s="34"/>
      <c r="Z9689" s="34"/>
      <c r="AA9689" s="38"/>
      <c r="AB9689" s="38"/>
      <c r="AC9689" s="34"/>
      <c r="AD9689" s="34">
        <f>IF(AND(AC9689="",M9688=""),0,IF((AC9689=""),M9688, IF( (M9688=""),AC9689,SUM(AC9688:AC9689)+M9688)))</f>
        <v>53940</v>
      </c>
      <c r="AE9689" s="34">
        <f t="shared" si="923"/>
        <v>53940</v>
      </c>
      <c r="AF9689" s="34">
        <v>0</v>
      </c>
      <c r="AG9689" s="34">
        <f t="shared" si="924"/>
        <v>53940</v>
      </c>
      <c r="AH9689" s="34">
        <v>0.3</v>
      </c>
    </row>
    <row r="9690" spans="1:34" s="50" customFormat="1" ht="23.25" x14ac:dyDescent="0.55000000000000004">
      <c r="A9690" s="35"/>
      <c r="B9690" s="31">
        <v>3630</v>
      </c>
      <c r="C9690" s="31">
        <v>9378</v>
      </c>
      <c r="D9690" s="48" t="s">
        <v>10210</v>
      </c>
      <c r="E9690" s="31" t="s">
        <v>34</v>
      </c>
      <c r="F9690" s="31">
        <v>25507</v>
      </c>
      <c r="G9690" s="31">
        <v>0</v>
      </c>
      <c r="H9690" s="31">
        <v>0</v>
      </c>
      <c r="I9690" s="32">
        <v>21</v>
      </c>
      <c r="J9690" s="31" t="s">
        <v>62</v>
      </c>
      <c r="K9690" s="34">
        <f>((G9690*400)+(H9690*100))+I9690</f>
        <v>21</v>
      </c>
      <c r="L9690" s="34">
        <v>2175</v>
      </c>
      <c r="M9690" s="34">
        <f>K9690*L9690</f>
        <v>45675</v>
      </c>
      <c r="N9690" s="31"/>
      <c r="O9690" s="35"/>
      <c r="P9690" s="36"/>
      <c r="Q9690" s="35"/>
      <c r="R9690" s="35"/>
      <c r="S9690" s="37"/>
      <c r="T9690" s="31"/>
      <c r="U9690" s="31"/>
      <c r="V9690" s="31"/>
      <c r="W9690" s="34"/>
      <c r="X9690" s="32"/>
      <c r="Y9690" s="34"/>
      <c r="Z9690" s="34"/>
      <c r="AA9690" s="38"/>
      <c r="AB9690" s="38"/>
      <c r="AC9690" s="34"/>
      <c r="AD9690" s="34">
        <f>IF(AND(AC9690="",M9690=""),0,IF((AC9690=""),M9690, IF( (M9690=""),AC9690,SUM(AC9690:AC9692)+M9690)))</f>
        <v>45675</v>
      </c>
      <c r="AE9690" s="34">
        <f t="shared" si="923"/>
        <v>45675</v>
      </c>
      <c r="AF9690" s="34">
        <v>0</v>
      </c>
      <c r="AG9690" s="34">
        <f t="shared" si="924"/>
        <v>45675</v>
      </c>
      <c r="AH9690" s="34">
        <v>0.3</v>
      </c>
    </row>
    <row r="9691" spans="1:34" s="50" customFormat="1" ht="23.25" x14ac:dyDescent="0.55000000000000004">
      <c r="A9691" s="35"/>
      <c r="B9691" s="31"/>
      <c r="C9691" s="31"/>
      <c r="D9691" s="48"/>
      <c r="E9691" s="31"/>
      <c r="F9691" s="31"/>
      <c r="G9691" s="31"/>
      <c r="H9691" s="31"/>
      <c r="I9691" s="32"/>
      <c r="J9691" s="31"/>
      <c r="K9691" s="34"/>
      <c r="L9691" s="34"/>
      <c r="M9691" s="34"/>
      <c r="N9691" s="31"/>
      <c r="O9691" s="35"/>
      <c r="P9691" s="36"/>
      <c r="Q9691" s="35"/>
      <c r="R9691" s="35"/>
      <c r="S9691" s="37"/>
      <c r="T9691" s="31"/>
      <c r="U9691" s="31"/>
      <c r="V9691" s="31"/>
      <c r="W9691" s="34"/>
      <c r="X9691" s="32"/>
      <c r="Y9691" s="34"/>
      <c r="Z9691" s="34"/>
      <c r="AA9691" s="38"/>
      <c r="AB9691" s="38"/>
      <c r="AC9691" s="34"/>
      <c r="AD9691" s="34">
        <f>IF(AND(AC9691="",M9690=""),0,IF((AC9691=""),M9690, IF( (M9690=""),AC9691,SUM(AC9690:AC9692)+M9690)))</f>
        <v>45675</v>
      </c>
      <c r="AE9691" s="34">
        <f t="shared" si="923"/>
        <v>45675</v>
      </c>
      <c r="AF9691" s="34">
        <v>0</v>
      </c>
      <c r="AG9691" s="34">
        <f t="shared" si="924"/>
        <v>45675</v>
      </c>
      <c r="AH9691" s="34">
        <v>0.3</v>
      </c>
    </row>
    <row r="9692" spans="1:34" s="50" customFormat="1" ht="23.25" x14ac:dyDescent="0.55000000000000004">
      <c r="A9692" s="35"/>
      <c r="B9692" s="31"/>
      <c r="C9692" s="31"/>
      <c r="D9692" s="48"/>
      <c r="E9692" s="31"/>
      <c r="F9692" s="31"/>
      <c r="G9692" s="31"/>
      <c r="H9692" s="31"/>
      <c r="I9692" s="32"/>
      <c r="J9692" s="31"/>
      <c r="K9692" s="34"/>
      <c r="L9692" s="34"/>
      <c r="M9692" s="34"/>
      <c r="N9692" s="31"/>
      <c r="O9692" s="35"/>
      <c r="P9692" s="36"/>
      <c r="Q9692" s="35"/>
      <c r="R9692" s="35"/>
      <c r="S9692" s="37"/>
      <c r="T9692" s="31"/>
      <c r="U9692" s="31"/>
      <c r="V9692" s="31"/>
      <c r="W9692" s="34"/>
      <c r="X9692" s="32"/>
      <c r="Y9692" s="34"/>
      <c r="Z9692" s="34"/>
      <c r="AA9692" s="38"/>
      <c r="AB9692" s="38"/>
      <c r="AC9692" s="34"/>
      <c r="AD9692" s="34">
        <f>IF(AND(AC9692="",M9690=""),0,IF((AC9692=""),M9690, IF( (M9690=""),AC9692,SUM(AC9690:AC9692)+M9690)))</f>
        <v>45675</v>
      </c>
      <c r="AE9692" s="34">
        <f t="shared" si="923"/>
        <v>45675</v>
      </c>
      <c r="AF9692" s="34">
        <v>0</v>
      </c>
      <c r="AG9692" s="34">
        <f t="shared" si="924"/>
        <v>45675</v>
      </c>
      <c r="AH9692" s="34">
        <v>0.3</v>
      </c>
    </row>
    <row r="9693" spans="1:34" s="50" customFormat="1" ht="23.25" x14ac:dyDescent="0.55000000000000004">
      <c r="A9693" s="35"/>
      <c r="B9693" s="31">
        <v>3631</v>
      </c>
      <c r="C9693" s="31">
        <v>9379</v>
      </c>
      <c r="D9693" s="48" t="s">
        <v>10211</v>
      </c>
      <c r="E9693" s="31" t="s">
        <v>34</v>
      </c>
      <c r="F9693" s="31">
        <v>25508</v>
      </c>
      <c r="G9693" s="31">
        <v>0</v>
      </c>
      <c r="H9693" s="31">
        <v>0</v>
      </c>
      <c r="I9693" s="32">
        <v>21</v>
      </c>
      <c r="J9693" s="31" t="s">
        <v>62</v>
      </c>
      <c r="K9693" s="34">
        <f>((G9693*400)+(H9693*100))+I9693</f>
        <v>21</v>
      </c>
      <c r="L9693" s="34">
        <v>2175</v>
      </c>
      <c r="M9693" s="34">
        <f>K9693*L9693</f>
        <v>45675</v>
      </c>
      <c r="N9693" s="31"/>
      <c r="O9693" s="35"/>
      <c r="P9693" s="36"/>
      <c r="Q9693" s="35"/>
      <c r="R9693" s="35"/>
      <c r="S9693" s="37"/>
      <c r="T9693" s="31"/>
      <c r="U9693" s="31"/>
      <c r="V9693" s="31"/>
      <c r="W9693" s="34"/>
      <c r="X9693" s="32"/>
      <c r="Y9693" s="34"/>
      <c r="Z9693" s="34"/>
      <c r="AA9693" s="38"/>
      <c r="AB9693" s="38"/>
      <c r="AC9693" s="34"/>
      <c r="AD9693" s="34">
        <f>IF(AND(AC9693="",M9693=""),0,IF((AC9693=""),M9693, IF( (M9693=""),AC9693,SUM(AC9693:AC9695)+M9693)))</f>
        <v>45675</v>
      </c>
      <c r="AE9693" s="34">
        <f t="shared" si="923"/>
        <v>45675</v>
      </c>
      <c r="AF9693" s="34">
        <v>0</v>
      </c>
      <c r="AG9693" s="34">
        <f t="shared" si="924"/>
        <v>45675</v>
      </c>
      <c r="AH9693" s="34">
        <v>0.3</v>
      </c>
    </row>
    <row r="9694" spans="1:34" s="50" customFormat="1" ht="23.25" x14ac:dyDescent="0.55000000000000004">
      <c r="A9694" s="35"/>
      <c r="B9694" s="31"/>
      <c r="C9694" s="31"/>
      <c r="D9694" s="48"/>
      <c r="E9694" s="31"/>
      <c r="F9694" s="31"/>
      <c r="G9694" s="31"/>
      <c r="H9694" s="31"/>
      <c r="I9694" s="32"/>
      <c r="J9694" s="31"/>
      <c r="K9694" s="34"/>
      <c r="L9694" s="34"/>
      <c r="M9694" s="34"/>
      <c r="N9694" s="31"/>
      <c r="O9694" s="35"/>
      <c r="P9694" s="36"/>
      <c r="Q9694" s="35"/>
      <c r="R9694" s="35"/>
      <c r="S9694" s="37"/>
      <c r="T9694" s="31"/>
      <c r="U9694" s="31"/>
      <c r="V9694" s="31"/>
      <c r="W9694" s="34"/>
      <c r="X9694" s="32"/>
      <c r="Y9694" s="34"/>
      <c r="Z9694" s="34"/>
      <c r="AA9694" s="38"/>
      <c r="AB9694" s="38"/>
      <c r="AC9694" s="34"/>
      <c r="AD9694" s="34">
        <f>IF(AND(AC9694="",M9693=""),0,IF((AC9694=""),M9693, IF( (M9693=""),AC9694,SUM(AC9693:AC9695)+M9693)))</f>
        <v>45675</v>
      </c>
      <c r="AE9694" s="34">
        <f t="shared" si="923"/>
        <v>45675</v>
      </c>
      <c r="AF9694" s="34">
        <v>0</v>
      </c>
      <c r="AG9694" s="34">
        <f t="shared" si="924"/>
        <v>45675</v>
      </c>
      <c r="AH9694" s="34">
        <v>0.3</v>
      </c>
    </row>
    <row r="9695" spans="1:34" s="50" customFormat="1" ht="23.25" x14ac:dyDescent="0.55000000000000004">
      <c r="A9695" s="35"/>
      <c r="B9695" s="31"/>
      <c r="C9695" s="31"/>
      <c r="D9695" s="48"/>
      <c r="E9695" s="31"/>
      <c r="F9695" s="31"/>
      <c r="G9695" s="31"/>
      <c r="H9695" s="31"/>
      <c r="I9695" s="32"/>
      <c r="J9695" s="31"/>
      <c r="K9695" s="34"/>
      <c r="L9695" s="34"/>
      <c r="M9695" s="34"/>
      <c r="N9695" s="31"/>
      <c r="O9695" s="35"/>
      <c r="P9695" s="36"/>
      <c r="Q9695" s="35"/>
      <c r="R9695" s="35"/>
      <c r="S9695" s="37"/>
      <c r="T9695" s="31"/>
      <c r="U9695" s="31"/>
      <c r="V9695" s="31"/>
      <c r="W9695" s="34"/>
      <c r="X9695" s="32"/>
      <c r="Y9695" s="34"/>
      <c r="Z9695" s="34"/>
      <c r="AA9695" s="38"/>
      <c r="AB9695" s="38"/>
      <c r="AC9695" s="34"/>
      <c r="AD9695" s="34">
        <f>IF(AND(AC9695="",M9693=""),0,IF((AC9695=""),M9693, IF( (M9693=""),AC9695,SUM(AC9693:AC9695)+M9693)))</f>
        <v>45675</v>
      </c>
      <c r="AE9695" s="34">
        <f t="shared" si="923"/>
        <v>45675</v>
      </c>
      <c r="AF9695" s="34">
        <v>0</v>
      </c>
      <c r="AG9695" s="34">
        <f t="shared" si="924"/>
        <v>45675</v>
      </c>
      <c r="AH9695" s="34">
        <v>0.3</v>
      </c>
    </row>
    <row r="9696" spans="1:34" s="50" customFormat="1" ht="23.25" x14ac:dyDescent="0.55000000000000004">
      <c r="A9696" s="35"/>
      <c r="B9696" s="31">
        <v>3632</v>
      </c>
      <c r="C9696" s="31">
        <v>9380</v>
      </c>
      <c r="D9696" s="48" t="s">
        <v>10212</v>
      </c>
      <c r="E9696" s="31" t="s">
        <v>34</v>
      </c>
      <c r="F9696" s="31">
        <v>25509</v>
      </c>
      <c r="G9696" s="31">
        <v>0</v>
      </c>
      <c r="H9696" s="31">
        <v>0</v>
      </c>
      <c r="I9696" s="32">
        <v>21</v>
      </c>
      <c r="J9696" s="31" t="s">
        <v>62</v>
      </c>
      <c r="K9696" s="34">
        <f>((G9696*400)+(H9696*100))+I9696</f>
        <v>21</v>
      </c>
      <c r="L9696" s="34">
        <v>2175</v>
      </c>
      <c r="M9696" s="34">
        <f>K9696*L9696</f>
        <v>45675</v>
      </c>
      <c r="N9696" s="31"/>
      <c r="O9696" s="35"/>
      <c r="P9696" s="36"/>
      <c r="Q9696" s="35"/>
      <c r="R9696" s="35"/>
      <c r="S9696" s="37"/>
      <c r="T9696" s="31"/>
      <c r="U9696" s="31"/>
      <c r="V9696" s="31"/>
      <c r="W9696" s="34"/>
      <c r="X9696" s="32"/>
      <c r="Y9696" s="34"/>
      <c r="Z9696" s="34"/>
      <c r="AA9696" s="38"/>
      <c r="AB9696" s="38"/>
      <c r="AC9696" s="34"/>
      <c r="AD9696" s="34">
        <f>IF(AND(AC9696="",M9696=""),0,IF((AC9696=""),M9696, IF( (M9696=""),AC9696,SUM(AC9696:AC9698)+M9696)))</f>
        <v>45675</v>
      </c>
      <c r="AE9696" s="34">
        <f t="shared" si="923"/>
        <v>45675</v>
      </c>
      <c r="AF9696" s="34">
        <v>0</v>
      </c>
      <c r="AG9696" s="34">
        <f t="shared" si="924"/>
        <v>45675</v>
      </c>
      <c r="AH9696" s="34">
        <v>0.3</v>
      </c>
    </row>
    <row r="9697" spans="1:34" s="50" customFormat="1" ht="23.25" x14ac:dyDescent="0.55000000000000004">
      <c r="A9697" s="35"/>
      <c r="B9697" s="31"/>
      <c r="C9697" s="31"/>
      <c r="D9697" s="48"/>
      <c r="E9697" s="31"/>
      <c r="F9697" s="31"/>
      <c r="G9697" s="31"/>
      <c r="H9697" s="31"/>
      <c r="I9697" s="32"/>
      <c r="J9697" s="31"/>
      <c r="K9697" s="34"/>
      <c r="L9697" s="34"/>
      <c r="M9697" s="34"/>
      <c r="N9697" s="31"/>
      <c r="O9697" s="35"/>
      <c r="P9697" s="36"/>
      <c r="Q9697" s="35"/>
      <c r="R9697" s="35"/>
      <c r="S9697" s="37"/>
      <c r="T9697" s="31"/>
      <c r="U9697" s="31"/>
      <c r="V9697" s="31"/>
      <c r="W9697" s="34"/>
      <c r="X9697" s="32"/>
      <c r="Y9697" s="34"/>
      <c r="Z9697" s="34"/>
      <c r="AA9697" s="38"/>
      <c r="AB9697" s="38"/>
      <c r="AC9697" s="34"/>
      <c r="AD9697" s="34">
        <f>IF(AND(AC9697="",M9696=""),0,IF((AC9697=""),M9696, IF( (M9696=""),AC9697,SUM(AC9696:AC9698)+M9696)))</f>
        <v>45675</v>
      </c>
      <c r="AE9697" s="34">
        <f t="shared" si="923"/>
        <v>45675</v>
      </c>
      <c r="AF9697" s="34">
        <v>0</v>
      </c>
      <c r="AG9697" s="34">
        <f t="shared" si="924"/>
        <v>45675</v>
      </c>
      <c r="AH9697" s="34">
        <v>0.3</v>
      </c>
    </row>
    <row r="9698" spans="1:34" s="50" customFormat="1" ht="23.25" x14ac:dyDescent="0.55000000000000004">
      <c r="A9698" s="35"/>
      <c r="B9698" s="31"/>
      <c r="C9698" s="31"/>
      <c r="D9698" s="48"/>
      <c r="E9698" s="31"/>
      <c r="F9698" s="31"/>
      <c r="G9698" s="31"/>
      <c r="H9698" s="31"/>
      <c r="I9698" s="32"/>
      <c r="J9698" s="31"/>
      <c r="K9698" s="34"/>
      <c r="L9698" s="34"/>
      <c r="M9698" s="34"/>
      <c r="N9698" s="31"/>
      <c r="O9698" s="35"/>
      <c r="P9698" s="36"/>
      <c r="Q9698" s="35"/>
      <c r="R9698" s="35"/>
      <c r="S9698" s="37"/>
      <c r="T9698" s="31"/>
      <c r="U9698" s="31"/>
      <c r="V9698" s="31"/>
      <c r="W9698" s="34"/>
      <c r="X9698" s="32"/>
      <c r="Y9698" s="34"/>
      <c r="Z9698" s="34"/>
      <c r="AA9698" s="38"/>
      <c r="AB9698" s="38"/>
      <c r="AC9698" s="34"/>
      <c r="AD9698" s="34">
        <f>IF(AND(AC9698="",M9696=""),0,IF((AC9698=""),M9696, IF( (M9696=""),AC9698,SUM(AC9696:AC9698)+M9696)))</f>
        <v>45675</v>
      </c>
      <c r="AE9698" s="34">
        <f t="shared" si="923"/>
        <v>45675</v>
      </c>
      <c r="AF9698" s="34">
        <v>0</v>
      </c>
      <c r="AG9698" s="34">
        <f t="shared" si="924"/>
        <v>45675</v>
      </c>
      <c r="AH9698" s="34">
        <v>0.3</v>
      </c>
    </row>
    <row r="9699" spans="1:34" s="50" customFormat="1" ht="23.25" x14ac:dyDescent="0.55000000000000004">
      <c r="A9699" s="35"/>
      <c r="B9699" s="31">
        <v>3633</v>
      </c>
      <c r="C9699" s="31">
        <v>9381</v>
      </c>
      <c r="D9699" s="48" t="s">
        <v>10213</v>
      </c>
      <c r="E9699" s="31" t="s">
        <v>34</v>
      </c>
      <c r="F9699" s="31">
        <v>25510</v>
      </c>
      <c r="G9699" s="31">
        <v>0</v>
      </c>
      <c r="H9699" s="31">
        <v>0</v>
      </c>
      <c r="I9699" s="32">
        <v>21</v>
      </c>
      <c r="J9699" s="31" t="s">
        <v>62</v>
      </c>
      <c r="K9699" s="34">
        <f>((G9699*400)+(H9699*100))+I9699</f>
        <v>21</v>
      </c>
      <c r="L9699" s="34">
        <v>2175</v>
      </c>
      <c r="M9699" s="34">
        <f>K9699*L9699</f>
        <v>45675</v>
      </c>
      <c r="N9699" s="31"/>
      <c r="O9699" s="35"/>
      <c r="P9699" s="36"/>
      <c r="Q9699" s="35"/>
      <c r="R9699" s="35"/>
      <c r="S9699" s="37"/>
      <c r="T9699" s="31"/>
      <c r="U9699" s="31"/>
      <c r="V9699" s="31"/>
      <c r="W9699" s="34"/>
      <c r="X9699" s="32"/>
      <c r="Y9699" s="34"/>
      <c r="Z9699" s="34"/>
      <c r="AA9699" s="38"/>
      <c r="AB9699" s="38"/>
      <c r="AC9699" s="34"/>
      <c r="AD9699" s="34">
        <f>IF(AND(AC9699="",M9699=""),0,IF((AC9699=""),M9699, IF( (M9699=""),AC9699,SUM(AC9699:AC9701)+M9699)))</f>
        <v>45675</v>
      </c>
      <c r="AE9699" s="34">
        <f t="shared" si="923"/>
        <v>45675</v>
      </c>
      <c r="AF9699" s="34">
        <v>0</v>
      </c>
      <c r="AG9699" s="34">
        <f t="shared" si="924"/>
        <v>45675</v>
      </c>
      <c r="AH9699" s="34">
        <v>0.3</v>
      </c>
    </row>
    <row r="9700" spans="1:34" s="50" customFormat="1" ht="23.25" x14ac:dyDescent="0.55000000000000004">
      <c r="A9700" s="35"/>
      <c r="B9700" s="31"/>
      <c r="C9700" s="31"/>
      <c r="D9700" s="48"/>
      <c r="E9700" s="31"/>
      <c r="F9700" s="31"/>
      <c r="G9700" s="31"/>
      <c r="H9700" s="31"/>
      <c r="I9700" s="32"/>
      <c r="J9700" s="31"/>
      <c r="K9700" s="34"/>
      <c r="L9700" s="34"/>
      <c r="M9700" s="34"/>
      <c r="N9700" s="31"/>
      <c r="O9700" s="35"/>
      <c r="P9700" s="36"/>
      <c r="Q9700" s="35"/>
      <c r="R9700" s="35"/>
      <c r="S9700" s="37"/>
      <c r="T9700" s="31"/>
      <c r="U9700" s="31"/>
      <c r="V9700" s="31"/>
      <c r="W9700" s="34"/>
      <c r="X9700" s="32"/>
      <c r="Y9700" s="34"/>
      <c r="Z9700" s="34"/>
      <c r="AA9700" s="38"/>
      <c r="AB9700" s="38"/>
      <c r="AC9700" s="34"/>
      <c r="AD9700" s="34">
        <f>IF(AND(AC9700="",M9699=""),0,IF((AC9700=""),M9699, IF( (M9699=""),AC9700,SUM(AC9699:AC9701)+M9699)))</f>
        <v>45675</v>
      </c>
      <c r="AE9700" s="34">
        <f t="shared" si="923"/>
        <v>45675</v>
      </c>
      <c r="AF9700" s="34">
        <v>0</v>
      </c>
      <c r="AG9700" s="34">
        <f t="shared" si="924"/>
        <v>45675</v>
      </c>
      <c r="AH9700" s="34">
        <v>0.3</v>
      </c>
    </row>
    <row r="9701" spans="1:34" s="50" customFormat="1" ht="23.25" x14ac:dyDescent="0.55000000000000004">
      <c r="A9701" s="35"/>
      <c r="B9701" s="31"/>
      <c r="C9701" s="31"/>
      <c r="D9701" s="48"/>
      <c r="E9701" s="31"/>
      <c r="F9701" s="31"/>
      <c r="G9701" s="31"/>
      <c r="H9701" s="31"/>
      <c r="I9701" s="32"/>
      <c r="J9701" s="31"/>
      <c r="K9701" s="34"/>
      <c r="L9701" s="34"/>
      <c r="M9701" s="34"/>
      <c r="N9701" s="31"/>
      <c r="O9701" s="35"/>
      <c r="P9701" s="36"/>
      <c r="Q9701" s="35"/>
      <c r="R9701" s="35"/>
      <c r="S9701" s="37"/>
      <c r="T9701" s="31"/>
      <c r="U9701" s="31"/>
      <c r="V9701" s="31"/>
      <c r="W9701" s="34"/>
      <c r="X9701" s="32"/>
      <c r="Y9701" s="34"/>
      <c r="Z9701" s="34"/>
      <c r="AA9701" s="38"/>
      <c r="AB9701" s="38"/>
      <c r="AC9701" s="34"/>
      <c r="AD9701" s="34">
        <f>IF(AND(AC9701="",M9699=""),0,IF((AC9701=""),M9699, IF( (M9699=""),AC9701,SUM(AC9699:AC9701)+M9699)))</f>
        <v>45675</v>
      </c>
      <c r="AE9701" s="34">
        <f t="shared" si="923"/>
        <v>45675</v>
      </c>
      <c r="AF9701" s="34">
        <v>0</v>
      </c>
      <c r="AG9701" s="34">
        <f t="shared" si="924"/>
        <v>45675</v>
      </c>
      <c r="AH9701" s="34">
        <v>0.3</v>
      </c>
    </row>
    <row r="9702" spans="1:34" s="50" customFormat="1" ht="23.25" x14ac:dyDescent="0.55000000000000004">
      <c r="A9702" s="35"/>
      <c r="B9702" s="31">
        <v>3634</v>
      </c>
      <c r="C9702" s="31">
        <v>9382</v>
      </c>
      <c r="D9702" s="48" t="s">
        <v>10214</v>
      </c>
      <c r="E9702" s="31" t="s">
        <v>34</v>
      </c>
      <c r="F9702" s="31">
        <v>25511</v>
      </c>
      <c r="G9702" s="31">
        <v>0</v>
      </c>
      <c r="H9702" s="31">
        <v>0</v>
      </c>
      <c r="I9702" s="32">
        <v>22</v>
      </c>
      <c r="J9702" s="31" t="s">
        <v>62</v>
      </c>
      <c r="K9702" s="34">
        <f>((G9702*400)+(H9702*100))+I9702</f>
        <v>22</v>
      </c>
      <c r="L9702" s="34">
        <v>2175</v>
      </c>
      <c r="M9702" s="34">
        <f>K9702*L9702</f>
        <v>47850</v>
      </c>
      <c r="N9702" s="31"/>
      <c r="O9702" s="35"/>
      <c r="P9702" s="36"/>
      <c r="Q9702" s="35"/>
      <c r="R9702" s="35"/>
      <c r="S9702" s="37"/>
      <c r="T9702" s="31"/>
      <c r="U9702" s="31"/>
      <c r="V9702" s="31"/>
      <c r="W9702" s="34"/>
      <c r="X9702" s="32"/>
      <c r="Y9702" s="34"/>
      <c r="Z9702" s="34"/>
      <c r="AA9702" s="38"/>
      <c r="AB9702" s="38"/>
      <c r="AC9702" s="34"/>
      <c r="AD9702" s="34">
        <f>IF(AND(AC9702="",M9702=""),0,IF((AC9702=""),M9702, IF( (M9702=""),AC9702,SUM(AC9702:AC9704)+M9702)))</f>
        <v>47850</v>
      </c>
      <c r="AE9702" s="34">
        <f t="shared" si="923"/>
        <v>47850</v>
      </c>
      <c r="AF9702" s="34">
        <v>0</v>
      </c>
      <c r="AG9702" s="34">
        <f t="shared" si="924"/>
        <v>47850</v>
      </c>
      <c r="AH9702" s="34">
        <v>0.3</v>
      </c>
    </row>
    <row r="9703" spans="1:34" s="50" customFormat="1" ht="23.25" x14ac:dyDescent="0.55000000000000004">
      <c r="A9703" s="35"/>
      <c r="B9703" s="31"/>
      <c r="C9703" s="31"/>
      <c r="D9703" s="48"/>
      <c r="E9703" s="31"/>
      <c r="F9703" s="31"/>
      <c r="G9703" s="31"/>
      <c r="H9703" s="31"/>
      <c r="I9703" s="32"/>
      <c r="J9703" s="31"/>
      <c r="K9703" s="34"/>
      <c r="L9703" s="34"/>
      <c r="M9703" s="34"/>
      <c r="N9703" s="31"/>
      <c r="O9703" s="35"/>
      <c r="P9703" s="36"/>
      <c r="Q9703" s="35"/>
      <c r="R9703" s="35"/>
      <c r="S9703" s="37"/>
      <c r="T9703" s="31"/>
      <c r="U9703" s="31"/>
      <c r="V9703" s="31"/>
      <c r="W9703" s="34"/>
      <c r="X9703" s="32"/>
      <c r="Y9703" s="34"/>
      <c r="Z9703" s="34"/>
      <c r="AA9703" s="38"/>
      <c r="AB9703" s="38"/>
      <c r="AC9703" s="34"/>
      <c r="AD9703" s="34">
        <f>IF(AND(AC9703="",M9702=""),0,IF((AC9703=""),M9702, IF( (M9702=""),AC9703,SUM(AC9702:AC9704)+M9702)))</f>
        <v>47850</v>
      </c>
      <c r="AE9703" s="34">
        <f t="shared" si="923"/>
        <v>47850</v>
      </c>
      <c r="AF9703" s="34">
        <v>0</v>
      </c>
      <c r="AG9703" s="34">
        <f t="shared" si="924"/>
        <v>47850</v>
      </c>
      <c r="AH9703" s="34">
        <v>0.3</v>
      </c>
    </row>
    <row r="9704" spans="1:34" s="50" customFormat="1" ht="23.25" x14ac:dyDescent="0.55000000000000004">
      <c r="A9704" s="35"/>
      <c r="B9704" s="31"/>
      <c r="C9704" s="31"/>
      <c r="D9704" s="48"/>
      <c r="E9704" s="31"/>
      <c r="F9704" s="31"/>
      <c r="G9704" s="31"/>
      <c r="H9704" s="31"/>
      <c r="I9704" s="32"/>
      <c r="J9704" s="31"/>
      <c r="K9704" s="34"/>
      <c r="L9704" s="34"/>
      <c r="M9704" s="34"/>
      <c r="N9704" s="31"/>
      <c r="O9704" s="35"/>
      <c r="P9704" s="36"/>
      <c r="Q9704" s="35"/>
      <c r="R9704" s="35"/>
      <c r="S9704" s="37"/>
      <c r="T9704" s="31"/>
      <c r="U9704" s="31"/>
      <c r="V9704" s="31"/>
      <c r="W9704" s="34"/>
      <c r="X9704" s="32"/>
      <c r="Y9704" s="34"/>
      <c r="Z9704" s="34"/>
      <c r="AA9704" s="38"/>
      <c r="AB9704" s="38"/>
      <c r="AC9704" s="34"/>
      <c r="AD9704" s="34">
        <f>IF(AND(AC9704="",M9702=""),0,IF((AC9704=""),M9702, IF( (M9702=""),AC9704,SUM(AC9702:AC9704)+M9702)))</f>
        <v>47850</v>
      </c>
      <c r="AE9704" s="34">
        <f t="shared" si="923"/>
        <v>47850</v>
      </c>
      <c r="AF9704" s="34">
        <v>0</v>
      </c>
      <c r="AG9704" s="34">
        <f t="shared" si="924"/>
        <v>47850</v>
      </c>
      <c r="AH9704" s="34">
        <v>0.3</v>
      </c>
    </row>
    <row r="9705" spans="1:34" s="50" customFormat="1" ht="23.25" x14ac:dyDescent="0.55000000000000004">
      <c r="A9705" s="35"/>
      <c r="B9705" s="31">
        <v>3635</v>
      </c>
      <c r="C9705" s="31">
        <v>9371</v>
      </c>
      <c r="D9705" s="48" t="s">
        <v>10215</v>
      </c>
      <c r="E9705" s="31" t="s">
        <v>34</v>
      </c>
      <c r="F9705" s="31">
        <v>25675</v>
      </c>
      <c r="G9705" s="31">
        <v>0</v>
      </c>
      <c r="H9705" s="31">
        <v>0</v>
      </c>
      <c r="I9705" s="32">
        <v>22</v>
      </c>
      <c r="J9705" s="31" t="s">
        <v>62</v>
      </c>
      <c r="K9705" s="34">
        <f>((G9705*400)+(H9705*100))+I9705</f>
        <v>22</v>
      </c>
      <c r="L9705" s="34">
        <v>2175</v>
      </c>
      <c r="M9705" s="34">
        <f>K9705*L9705</f>
        <v>47850</v>
      </c>
      <c r="N9705" s="31"/>
      <c r="O9705" s="35"/>
      <c r="P9705" s="36"/>
      <c r="Q9705" s="35"/>
      <c r="R9705" s="35"/>
      <c r="S9705" s="37"/>
      <c r="T9705" s="31"/>
      <c r="U9705" s="31"/>
      <c r="V9705" s="31"/>
      <c r="W9705" s="34"/>
      <c r="X9705" s="32"/>
      <c r="Y9705" s="34"/>
      <c r="Z9705" s="34"/>
      <c r="AA9705" s="38"/>
      <c r="AB9705" s="38"/>
      <c r="AC9705" s="34"/>
      <c r="AD9705" s="34">
        <f>IF(AND(AC9705="",M9705=""),0,IF((AC9705=""),M9705, IF( (M9705=""),AC9705,SUM(AC9705:AC9706)+M9705)))</f>
        <v>47850</v>
      </c>
      <c r="AE9705" s="34">
        <f t="shared" si="923"/>
        <v>47850</v>
      </c>
      <c r="AF9705" s="34">
        <v>0</v>
      </c>
      <c r="AG9705" s="34">
        <f t="shared" si="924"/>
        <v>47850</v>
      </c>
      <c r="AH9705" s="34">
        <v>0.3</v>
      </c>
    </row>
    <row r="9706" spans="1:34" s="50" customFormat="1" ht="23.25" x14ac:dyDescent="0.55000000000000004">
      <c r="A9706" s="35"/>
      <c r="B9706" s="31"/>
      <c r="C9706" s="31"/>
      <c r="D9706" s="48"/>
      <c r="E9706" s="31"/>
      <c r="F9706" s="31"/>
      <c r="G9706" s="31"/>
      <c r="H9706" s="31"/>
      <c r="I9706" s="32"/>
      <c r="J9706" s="31"/>
      <c r="K9706" s="34"/>
      <c r="L9706" s="34"/>
      <c r="M9706" s="34"/>
      <c r="N9706" s="31"/>
      <c r="O9706" s="35"/>
      <c r="P9706" s="36"/>
      <c r="Q9706" s="35"/>
      <c r="R9706" s="35"/>
      <c r="S9706" s="37"/>
      <c r="T9706" s="31"/>
      <c r="U9706" s="31"/>
      <c r="V9706" s="31"/>
      <c r="W9706" s="34"/>
      <c r="X9706" s="32"/>
      <c r="Y9706" s="34"/>
      <c r="Z9706" s="34"/>
      <c r="AA9706" s="38"/>
      <c r="AB9706" s="38"/>
      <c r="AC9706" s="34"/>
      <c r="AD9706" s="34">
        <f>IF(AND(AC9706="",M9705=""),0,IF((AC9706=""),M9705, IF( (M9705=""),AC9706,SUM(AC9705:AC9706)+M9705)))</f>
        <v>47850</v>
      </c>
      <c r="AE9706" s="34">
        <f t="shared" si="923"/>
        <v>47850</v>
      </c>
      <c r="AF9706" s="34">
        <v>0</v>
      </c>
      <c r="AG9706" s="34">
        <f t="shared" si="924"/>
        <v>47850</v>
      </c>
      <c r="AH9706" s="34">
        <v>0.3</v>
      </c>
    </row>
    <row r="9707" spans="1:34" s="50" customFormat="1" ht="23.25" x14ac:dyDescent="0.55000000000000004">
      <c r="A9707" s="35"/>
      <c r="B9707" s="31"/>
      <c r="C9707" s="31"/>
      <c r="D9707" s="48"/>
      <c r="E9707" s="31"/>
      <c r="F9707" s="31"/>
      <c r="G9707" s="31"/>
      <c r="H9707" s="31"/>
      <c r="I9707" s="32"/>
      <c r="J9707" s="31"/>
      <c r="K9707" s="34"/>
      <c r="L9707" s="34" t="s">
        <v>63</v>
      </c>
      <c r="M9707" s="34">
        <f>SUM(M9669:M9706)</f>
        <v>1982705</v>
      </c>
      <c r="N9707" s="31"/>
      <c r="O9707" s="35"/>
      <c r="P9707" s="36"/>
      <c r="Q9707" s="35"/>
      <c r="R9707" s="35"/>
      <c r="S9707" s="37"/>
      <c r="T9707" s="31"/>
      <c r="U9707" s="31"/>
      <c r="V9707" s="31"/>
      <c r="W9707" s="34"/>
      <c r="X9707" s="32"/>
      <c r="Y9707" s="34"/>
      <c r="Z9707" s="34"/>
      <c r="AA9707" s="38"/>
      <c r="AB9707" s="38"/>
      <c r="AC9707" s="34"/>
      <c r="AD9707" s="34"/>
      <c r="AE9707" s="34">
        <f>SUM(AE9669:AE9706)</f>
        <v>2790935</v>
      </c>
      <c r="AF9707" s="34"/>
      <c r="AG9707" s="34">
        <f>SUM(AG9669:AG9706)</f>
        <v>1690410</v>
      </c>
      <c r="AH9707" s="34"/>
    </row>
    <row r="9708" spans="1:34" s="173" customFormat="1" x14ac:dyDescent="0.55000000000000004">
      <c r="A9708" s="122" t="s">
        <v>13157</v>
      </c>
      <c r="B9708" s="123">
        <v>4506</v>
      </c>
      <c r="C9708" s="123">
        <v>8557</v>
      </c>
      <c r="D9708" s="135" t="s">
        <v>13158</v>
      </c>
      <c r="E9708" s="123" t="s">
        <v>34</v>
      </c>
      <c r="F9708" s="123">
        <v>23992</v>
      </c>
      <c r="G9708" s="123">
        <v>0</v>
      </c>
      <c r="H9708" s="123">
        <v>0</v>
      </c>
      <c r="I9708" s="136">
        <v>80</v>
      </c>
      <c r="J9708" s="123" t="s">
        <v>38</v>
      </c>
      <c r="K9708" s="137">
        <f>((G9708*400)+(H9708*100))+I9708</f>
        <v>80</v>
      </c>
      <c r="L9708" s="137">
        <v>800</v>
      </c>
      <c r="M9708" s="137">
        <f>K9708*L9708</f>
        <v>64000</v>
      </c>
      <c r="N9708" s="123"/>
      <c r="O9708" s="108"/>
      <c r="P9708" s="138"/>
      <c r="Q9708" s="108"/>
      <c r="R9708" s="108"/>
      <c r="S9708" s="139"/>
      <c r="T9708" s="123"/>
      <c r="U9708" s="123"/>
      <c r="V9708" s="123"/>
      <c r="W9708" s="137"/>
      <c r="X9708" s="136"/>
      <c r="Y9708" s="137"/>
      <c r="Z9708" s="137"/>
      <c r="AA9708" s="119"/>
      <c r="AB9708" s="119"/>
      <c r="AC9708" s="137"/>
      <c r="AD9708" s="137">
        <f>IF(AND(AC9708="",M9708=""),0,IF((AC9708=""),M9708,IF((M9708=""),AC9708,AC9708+M9708)))</f>
        <v>64000</v>
      </c>
      <c r="AE9708" s="137">
        <f>IF( (X9708=""),AD9708*1,AD9708*(X9708/100) )</f>
        <v>64000</v>
      </c>
      <c r="AF9708" s="137">
        <v>50000000</v>
      </c>
      <c r="AG9708" s="137">
        <f>IF((AF9708-AE9708) &gt; 1,0,IF((AF9708-AE9708)&lt;0,AE9708-AF9708,AF9708-AE9708))</f>
        <v>0</v>
      </c>
      <c r="AH9708" s="137">
        <v>0.01</v>
      </c>
    </row>
    <row r="9709" spans="1:34" s="173" customFormat="1" x14ac:dyDescent="0.55000000000000004">
      <c r="A9709" s="122"/>
      <c r="B9709" s="123"/>
      <c r="C9709" s="123"/>
      <c r="D9709" s="135"/>
      <c r="E9709" s="123"/>
      <c r="F9709" s="123"/>
      <c r="G9709" s="123"/>
      <c r="H9709" s="123"/>
      <c r="I9709" s="136"/>
      <c r="J9709" s="123"/>
      <c r="K9709" s="137"/>
      <c r="L9709" s="137" t="s">
        <v>63</v>
      </c>
      <c r="M9709" s="137">
        <f>SUM(M9708:M9708)</f>
        <v>64000</v>
      </c>
      <c r="N9709" s="123"/>
      <c r="O9709" s="108"/>
      <c r="P9709" s="138"/>
      <c r="Q9709" s="108"/>
      <c r="R9709" s="108"/>
      <c r="S9709" s="139"/>
      <c r="T9709" s="123"/>
      <c r="U9709" s="123"/>
      <c r="V9709" s="123"/>
      <c r="W9709" s="137"/>
      <c r="X9709" s="136"/>
      <c r="Y9709" s="137"/>
      <c r="Z9709" s="137"/>
      <c r="AA9709" s="119"/>
      <c r="AB9709" s="119"/>
      <c r="AC9709" s="137"/>
      <c r="AD9709" s="137"/>
      <c r="AE9709" s="137">
        <f>SUM(AE9708:AE9708)</f>
        <v>64000</v>
      </c>
      <c r="AF9709" s="137"/>
      <c r="AG9709" s="137">
        <f>SUM(AG9708:AG9708)</f>
        <v>0</v>
      </c>
      <c r="AH9709" s="137"/>
    </row>
    <row r="9710" spans="1:34" s="173" customFormat="1" x14ac:dyDescent="0.55000000000000004">
      <c r="A9710" s="122" t="s">
        <v>13161</v>
      </c>
      <c r="B9710" s="123">
        <v>4507</v>
      </c>
      <c r="C9710" s="123">
        <v>5540</v>
      </c>
      <c r="D9710" s="135" t="s">
        <v>13162</v>
      </c>
      <c r="E9710" s="123" t="s">
        <v>34</v>
      </c>
      <c r="F9710" s="123">
        <v>891</v>
      </c>
      <c r="G9710" s="123">
        <v>0</v>
      </c>
      <c r="H9710" s="123">
        <v>0</v>
      </c>
      <c r="I9710" s="136">
        <v>77</v>
      </c>
      <c r="J9710" s="123" t="s">
        <v>35</v>
      </c>
      <c r="K9710" s="137">
        <f>((G9710*400)+(H9710*100))+I9710</f>
        <v>77</v>
      </c>
      <c r="L9710" s="137">
        <v>450</v>
      </c>
      <c r="M9710" s="137">
        <f>K9710*L9710</f>
        <v>34650</v>
      </c>
      <c r="N9710" s="123">
        <v>1</v>
      </c>
      <c r="O9710" s="108" t="s">
        <v>13159</v>
      </c>
      <c r="P9710" s="138">
        <v>3570800007565</v>
      </c>
      <c r="Q9710" s="108" t="s">
        <v>13160</v>
      </c>
      <c r="R9710" s="108" t="s">
        <v>13163</v>
      </c>
      <c r="S9710" s="139" t="s">
        <v>13164</v>
      </c>
      <c r="T9710" s="123" t="s">
        <v>51</v>
      </c>
      <c r="U9710" s="123" t="s">
        <v>45</v>
      </c>
      <c r="V9710" s="123" t="s">
        <v>52</v>
      </c>
      <c r="W9710" s="137">
        <v>110</v>
      </c>
      <c r="X9710" s="136">
        <v>100</v>
      </c>
      <c r="Y9710" s="137">
        <v>6750</v>
      </c>
      <c r="Z9710" s="137">
        <f>W9710*Y9710</f>
        <v>742500</v>
      </c>
      <c r="AA9710" s="119">
        <v>6</v>
      </c>
      <c r="AB9710" s="119">
        <v>6</v>
      </c>
      <c r="AC9710" s="137">
        <f>(Z9710*(100-AB9710))/100</f>
        <v>697950</v>
      </c>
      <c r="AD9710" s="137">
        <f>IF(AND(AC9710="",M9710=""),0,IF((AC9710=""),M9710, IF( (M9710=""),AC9710,SUM(AC9710:AC9711)+M9710)))</f>
        <v>732600</v>
      </c>
      <c r="AE9710" s="137">
        <f>IF( (X9710=""),AD9710*1,AD9710*(X9710/100) )</f>
        <v>732600</v>
      </c>
      <c r="AF9710" s="137">
        <v>50000000</v>
      </c>
      <c r="AG9710" s="137">
        <f>IF((AF9710-AE9710) &gt; 1,0,IF((AF9710-AE9710)&lt;0,AE9710-AF9710,AF9710-AE9710))</f>
        <v>0</v>
      </c>
      <c r="AH9710" s="137">
        <v>0.02</v>
      </c>
    </row>
    <row r="9711" spans="1:34" s="173" customFormat="1" x14ac:dyDescent="0.55000000000000004">
      <c r="A9711" s="122"/>
      <c r="B9711" s="123"/>
      <c r="C9711" s="123"/>
      <c r="D9711" s="135"/>
      <c r="E9711" s="123"/>
      <c r="F9711" s="123"/>
      <c r="G9711" s="123"/>
      <c r="H9711" s="123"/>
      <c r="I9711" s="136"/>
      <c r="J9711" s="123"/>
      <c r="K9711" s="137"/>
      <c r="L9711" s="137" t="s">
        <v>63</v>
      </c>
      <c r="M9711" s="137">
        <f>SUM(M9710:M9710)</f>
        <v>34650</v>
      </c>
      <c r="N9711" s="123"/>
      <c r="O9711" s="108"/>
      <c r="P9711" s="138"/>
      <c r="Q9711" s="108"/>
      <c r="R9711" s="108"/>
      <c r="S9711" s="139"/>
      <c r="T9711" s="123"/>
      <c r="U9711" s="123"/>
      <c r="V9711" s="123"/>
      <c r="W9711" s="137"/>
      <c r="X9711" s="136"/>
      <c r="Y9711" s="137"/>
      <c r="Z9711" s="137"/>
      <c r="AA9711" s="119"/>
      <c r="AB9711" s="119"/>
      <c r="AC9711" s="137"/>
      <c r="AD9711" s="137"/>
      <c r="AE9711" s="137">
        <f>SUM(AE9710:AE9710)</f>
        <v>732600</v>
      </c>
      <c r="AF9711" s="137"/>
      <c r="AG9711" s="137">
        <f>SUM(AG9710:AG9710)</f>
        <v>0</v>
      </c>
      <c r="AH9711" s="137"/>
    </row>
    <row r="9712" spans="1:34" s="173" customFormat="1" x14ac:dyDescent="0.55000000000000004">
      <c r="A9712" s="122" t="s">
        <v>15245</v>
      </c>
      <c r="B9712" s="123">
        <v>4508</v>
      </c>
      <c r="C9712" s="123">
        <v>10445</v>
      </c>
      <c r="D9712" s="135" t="s">
        <v>15246</v>
      </c>
      <c r="E9712" s="123" t="s">
        <v>34</v>
      </c>
      <c r="F9712" s="123">
        <v>26497</v>
      </c>
      <c r="G9712" s="123">
        <v>0</v>
      </c>
      <c r="H9712" s="123">
        <v>1</v>
      </c>
      <c r="I9712" s="136">
        <v>81.05</v>
      </c>
      <c r="J9712" s="123" t="s">
        <v>35</v>
      </c>
      <c r="K9712" s="137">
        <f>((G9712*400)+(H9712*100))+I9712</f>
        <v>181.05</v>
      </c>
      <c r="L9712" s="137">
        <v>925</v>
      </c>
      <c r="M9712" s="137">
        <f>K9712*L9712</f>
        <v>167471.25</v>
      </c>
      <c r="N9712" s="123">
        <v>1</v>
      </c>
      <c r="O9712" s="108" t="s">
        <v>15243</v>
      </c>
      <c r="P9712" s="138">
        <v>5578600011368</v>
      </c>
      <c r="Q9712" s="108" t="s">
        <v>15244</v>
      </c>
      <c r="R9712" s="108" t="s">
        <v>15247</v>
      </c>
      <c r="S9712" s="139"/>
      <c r="T9712" s="123" t="s">
        <v>51</v>
      </c>
      <c r="U9712" s="123" t="s">
        <v>45</v>
      </c>
      <c r="V9712" s="123" t="s">
        <v>52</v>
      </c>
      <c r="W9712" s="137">
        <v>200.68</v>
      </c>
      <c r="X9712" s="136">
        <v>69.25</v>
      </c>
      <c r="Y9712" s="137">
        <v>6750</v>
      </c>
      <c r="Z9712" s="137">
        <f>W9712*Y9712</f>
        <v>1354590</v>
      </c>
      <c r="AA9712" s="119">
        <v>1</v>
      </c>
      <c r="AB9712" s="119">
        <v>1</v>
      </c>
      <c r="AC9712" s="137">
        <f>(Z9712*(100-AB9712))/100</f>
        <v>1341044.1000000001</v>
      </c>
      <c r="AD9712" s="137">
        <f>IF(AND(AC9712="",M9712=""),0,IF((AC9712=""),M9712, IF( (M9712=""),AC9712,SUM(AC9712:AC9713)+M9712)))</f>
        <v>1508515.35</v>
      </c>
      <c r="AE9712" s="137">
        <f>IF( (X9712=""),AD9712*1,AD9712*(X9712/100) )</f>
        <v>1044646.8798750001</v>
      </c>
      <c r="AF9712" s="137">
        <v>50000000</v>
      </c>
      <c r="AG9712" s="137">
        <f>IF((AF9712-AE9712) &gt; 1,0,IF((AF9712-AE9712)&lt;0,AE9712-AF9712,AF9712-AE9712))</f>
        <v>0</v>
      </c>
      <c r="AH9712" s="137">
        <v>0.02</v>
      </c>
    </row>
    <row r="9713" spans="1:34" s="173" customFormat="1" x14ac:dyDescent="0.55000000000000004">
      <c r="A9713" s="122"/>
      <c r="B9713" s="123"/>
      <c r="C9713" s="123"/>
      <c r="D9713" s="135"/>
      <c r="E9713" s="123"/>
      <c r="F9713" s="123"/>
      <c r="G9713" s="123"/>
      <c r="H9713" s="123"/>
      <c r="I9713" s="136"/>
      <c r="J9713" s="123"/>
      <c r="K9713" s="137"/>
      <c r="L9713" s="137"/>
      <c r="M9713" s="137"/>
      <c r="N9713" s="123">
        <v>2</v>
      </c>
      <c r="O9713" s="108" t="s">
        <v>15243</v>
      </c>
      <c r="P9713" s="138">
        <v>5578600011368</v>
      </c>
      <c r="Q9713" s="108" t="s">
        <v>15244</v>
      </c>
      <c r="R9713" s="108" t="s">
        <v>15247</v>
      </c>
      <c r="S9713" s="139"/>
      <c r="T9713" s="123" t="s">
        <v>55</v>
      </c>
      <c r="U9713" s="123" t="s">
        <v>45</v>
      </c>
      <c r="V9713" s="123" t="s">
        <v>52</v>
      </c>
      <c r="W9713" s="137">
        <v>89.1</v>
      </c>
      <c r="X9713" s="136">
        <v>30.75</v>
      </c>
      <c r="Y9713" s="137">
        <v>0</v>
      </c>
      <c r="Z9713" s="137">
        <f>W9713*Y9713</f>
        <v>0</v>
      </c>
      <c r="AA9713" s="119">
        <v>1</v>
      </c>
      <c r="AB9713" s="119">
        <v>1</v>
      </c>
      <c r="AC9713" s="137">
        <f>(Z9713*(100-AB9713))/100</f>
        <v>0</v>
      </c>
      <c r="AD9713" s="137">
        <f>IF(AND(AC9713="",M9712=""),0,IF((AC9713=""),M9712, IF( (M9712=""),AC9713,SUM(AC9712:AC9713)+M9712)))</f>
        <v>1508515.35</v>
      </c>
      <c r="AE9713" s="137">
        <f>IF( (X9713=""),AD9713*1,AD9713*(X9713/100) )</f>
        <v>463868.47012500005</v>
      </c>
      <c r="AF9713" s="137">
        <v>50000000</v>
      </c>
      <c r="AG9713" s="137">
        <f>IF((AF9713-AE9713) &gt; 1,0,IF((AF9713-AE9713)&lt;0,AE9713-AF9713,AF9713-AE9713))</f>
        <v>0</v>
      </c>
      <c r="AH9713" s="137">
        <v>0.02</v>
      </c>
    </row>
    <row r="9714" spans="1:34" s="173" customFormat="1" x14ac:dyDescent="0.55000000000000004">
      <c r="A9714" s="122"/>
      <c r="B9714" s="123"/>
      <c r="C9714" s="123"/>
      <c r="D9714" s="135"/>
      <c r="E9714" s="123"/>
      <c r="F9714" s="123"/>
      <c r="G9714" s="123"/>
      <c r="H9714" s="123"/>
      <c r="I9714" s="136"/>
      <c r="J9714" s="123"/>
      <c r="K9714" s="137"/>
      <c r="L9714" s="137" t="s">
        <v>63</v>
      </c>
      <c r="M9714" s="137">
        <f>SUM(M9712:M9713)</f>
        <v>167471.25</v>
      </c>
      <c r="N9714" s="123"/>
      <c r="O9714" s="108"/>
      <c r="P9714" s="138"/>
      <c r="Q9714" s="108"/>
      <c r="R9714" s="108"/>
      <c r="S9714" s="139"/>
      <c r="T9714" s="123"/>
      <c r="U9714" s="123"/>
      <c r="V9714" s="123"/>
      <c r="W9714" s="137"/>
      <c r="X9714" s="136"/>
      <c r="Y9714" s="137"/>
      <c r="Z9714" s="137"/>
      <c r="AA9714" s="119"/>
      <c r="AB9714" s="119"/>
      <c r="AC9714" s="137"/>
      <c r="AD9714" s="137"/>
      <c r="AE9714" s="137">
        <f>SUM(AE9712:AE9713)</f>
        <v>1508515.35</v>
      </c>
      <c r="AF9714" s="137"/>
      <c r="AG9714" s="137">
        <f>SUM(AG9712:AG9713)</f>
        <v>0</v>
      </c>
      <c r="AH9714" s="137"/>
    </row>
    <row r="9715" spans="1:34" s="173" customFormat="1" x14ac:dyDescent="0.55000000000000004">
      <c r="A9715" s="122" t="s">
        <v>13165</v>
      </c>
      <c r="B9715" s="123">
        <v>4509</v>
      </c>
      <c r="C9715" s="123">
        <v>9551</v>
      </c>
      <c r="D9715" s="135" t="s">
        <v>13166</v>
      </c>
      <c r="E9715" s="123" t="s">
        <v>34</v>
      </c>
      <c r="F9715" s="123">
        <v>14955</v>
      </c>
      <c r="G9715" s="123">
        <v>4</v>
      </c>
      <c r="H9715" s="123">
        <v>2</v>
      </c>
      <c r="I9715" s="136">
        <v>95</v>
      </c>
      <c r="J9715" s="123" t="s">
        <v>38</v>
      </c>
      <c r="K9715" s="137">
        <f>((G9715*400)+(H9715*100))+I9715</f>
        <v>1895</v>
      </c>
      <c r="L9715" s="137">
        <v>625</v>
      </c>
      <c r="M9715" s="137">
        <f>K9715*L9715</f>
        <v>1184375</v>
      </c>
      <c r="N9715" s="123">
        <v>1</v>
      </c>
      <c r="O9715" s="108" t="s">
        <v>7047</v>
      </c>
      <c r="P9715" s="138">
        <v>3570800008235</v>
      </c>
      <c r="Q9715" s="108" t="s">
        <v>7048</v>
      </c>
      <c r="R9715" s="108" t="s">
        <v>7052</v>
      </c>
      <c r="S9715" s="139" t="s">
        <v>13167</v>
      </c>
      <c r="T9715" s="123" t="s">
        <v>343</v>
      </c>
      <c r="U9715" s="123" t="s">
        <v>62</v>
      </c>
      <c r="V9715" s="123" t="s">
        <v>52</v>
      </c>
      <c r="W9715" s="137">
        <v>1457</v>
      </c>
      <c r="X9715" s="136">
        <v>100</v>
      </c>
      <c r="Y9715" s="137">
        <v>5600</v>
      </c>
      <c r="Z9715" s="137">
        <f>W9715*Y9715</f>
        <v>8159200</v>
      </c>
      <c r="AA9715" s="119">
        <v>6</v>
      </c>
      <c r="AB9715" s="119">
        <v>6</v>
      </c>
      <c r="AC9715" s="137">
        <f>(Z9715*(100-AB9715))/100</f>
        <v>7669648</v>
      </c>
      <c r="AD9715" s="137">
        <f>IF(AND(AC9715="",M9715=""),0,IF((AC9715=""),M9715, IF( (M9715=""),AC9715,SUM(AC9715:AC9716)+M9715)))</f>
        <v>8854023</v>
      </c>
      <c r="AE9715" s="137">
        <f>IF( (X9715=""),AD9715*1,AD9715*(X9715/100) )</f>
        <v>8854023</v>
      </c>
      <c r="AF9715" s="137">
        <v>10000000</v>
      </c>
      <c r="AG9715" s="137">
        <f>IF((AF9715-AE9715) &gt; 1,0,IF((AF9715-AE9715)&lt;0,AE9715-AF9715,AF9715-AE9715))</f>
        <v>0</v>
      </c>
      <c r="AH9715" s="137">
        <v>0.02</v>
      </c>
    </row>
    <row r="9716" spans="1:34" s="173" customFormat="1" x14ac:dyDescent="0.55000000000000004">
      <c r="A9716" s="122"/>
      <c r="B9716" s="123"/>
      <c r="C9716" s="123"/>
      <c r="D9716" s="135"/>
      <c r="E9716" s="123"/>
      <c r="F9716" s="123"/>
      <c r="G9716" s="123">
        <v>2</v>
      </c>
      <c r="H9716" s="123">
        <v>0</v>
      </c>
      <c r="I9716" s="136">
        <v>0</v>
      </c>
      <c r="J9716" s="123" t="s">
        <v>38</v>
      </c>
      <c r="K9716" s="137">
        <f>((G9716*400)+(H9716*100))+I9716</f>
        <v>800</v>
      </c>
      <c r="L9716" s="137" t="s">
        <v>63</v>
      </c>
      <c r="M9716" s="137">
        <f>SUM(M9715:M9715)</f>
        <v>1184375</v>
      </c>
      <c r="N9716" s="123"/>
      <c r="O9716" s="108"/>
      <c r="P9716" s="138"/>
      <c r="Q9716" s="108"/>
      <c r="R9716" s="108"/>
      <c r="S9716" s="139"/>
      <c r="T9716" s="123"/>
      <c r="U9716" s="123"/>
      <c r="V9716" s="123"/>
      <c r="W9716" s="137"/>
      <c r="X9716" s="136"/>
      <c r="Y9716" s="137"/>
      <c r="Z9716" s="137"/>
      <c r="AA9716" s="119"/>
      <c r="AB9716" s="119"/>
      <c r="AC9716" s="137"/>
      <c r="AD9716" s="137">
        <f>IF(AND(AC9716="",M9716=""),0,IF((AC9716=""),M9716,IF((M9716=""),AC9716,AC9716+M9716)))</f>
        <v>1184375</v>
      </c>
      <c r="AE9716" s="137">
        <f>SUM(AE9715:AE9715)</f>
        <v>8854023</v>
      </c>
      <c r="AF9716" s="137">
        <v>0</v>
      </c>
      <c r="AG9716" s="137">
        <f>SUM(AG9715:AG9715)</f>
        <v>0</v>
      </c>
      <c r="AH9716" s="137">
        <v>0.01</v>
      </c>
    </row>
    <row r="9717" spans="1:34" s="173" customFormat="1" x14ac:dyDescent="0.55000000000000004">
      <c r="A9717" s="122" t="s">
        <v>13170</v>
      </c>
      <c r="B9717" s="123">
        <v>4510</v>
      </c>
      <c r="C9717" s="123">
        <v>5987</v>
      </c>
      <c r="D9717" s="135" t="s">
        <v>13171</v>
      </c>
      <c r="E9717" s="123" t="s">
        <v>34</v>
      </c>
      <c r="F9717" s="123">
        <v>23754</v>
      </c>
      <c r="G9717" s="123">
        <v>0</v>
      </c>
      <c r="H9717" s="123">
        <v>1</v>
      </c>
      <c r="I9717" s="136">
        <v>3</v>
      </c>
      <c r="J9717" s="123" t="s">
        <v>35</v>
      </c>
      <c r="K9717" s="137">
        <f>((G9717*400)+(H9717*100))+I9717</f>
        <v>103</v>
      </c>
      <c r="L9717" s="137">
        <v>625</v>
      </c>
      <c r="M9717" s="137">
        <f>K9717*L9717</f>
        <v>64375</v>
      </c>
      <c r="N9717" s="123">
        <v>1</v>
      </c>
      <c r="O9717" s="108" t="s">
        <v>13168</v>
      </c>
      <c r="P9717" s="138">
        <v>1570800062811</v>
      </c>
      <c r="Q9717" s="108" t="s">
        <v>13169</v>
      </c>
      <c r="R9717" s="108" t="s">
        <v>13172</v>
      </c>
      <c r="S9717" s="139" t="s">
        <v>13173</v>
      </c>
      <c r="T9717" s="123" t="s">
        <v>51</v>
      </c>
      <c r="U9717" s="123" t="s">
        <v>45</v>
      </c>
      <c r="V9717" s="123" t="s">
        <v>52</v>
      </c>
      <c r="W9717" s="137">
        <v>77</v>
      </c>
      <c r="X9717" s="136">
        <v>100</v>
      </c>
      <c r="Y9717" s="137">
        <v>6750</v>
      </c>
      <c r="Z9717" s="137">
        <f>W9717*Y9717</f>
        <v>519750</v>
      </c>
      <c r="AA9717" s="119">
        <v>6</v>
      </c>
      <c r="AB9717" s="119">
        <v>6</v>
      </c>
      <c r="AC9717" s="137">
        <f>(Z9717*(100-AB9717))/100</f>
        <v>488565</v>
      </c>
      <c r="AD9717" s="137">
        <f>IF(AND(AC9717="",M9717=""),0,IF((AC9717=""),M9717, IF( (M9717=""),AC9717,SUM(AC9717:AC9718)+M9717)))</f>
        <v>552940</v>
      </c>
      <c r="AE9717" s="137">
        <f>IF( (X9717=""),AD9717*1,AD9717*(X9717/100) )</f>
        <v>552940</v>
      </c>
      <c r="AF9717" s="137">
        <v>50000000</v>
      </c>
      <c r="AG9717" s="137">
        <f>IF((AF9717-AE9717) &gt; 1,0,IF((AF9717-AE9717)&lt;0,AE9717-AF9717,AF9717-AE9717))</f>
        <v>0</v>
      </c>
      <c r="AH9717" s="137">
        <v>0.02</v>
      </c>
    </row>
    <row r="9718" spans="1:34" s="173" customFormat="1" x14ac:dyDescent="0.55000000000000004">
      <c r="A9718" s="122"/>
      <c r="B9718" s="123"/>
      <c r="C9718" s="123"/>
      <c r="D9718" s="135"/>
      <c r="E9718" s="123"/>
      <c r="F9718" s="123"/>
      <c r="G9718" s="123"/>
      <c r="H9718" s="123"/>
      <c r="I9718" s="136"/>
      <c r="J9718" s="123"/>
      <c r="K9718" s="137"/>
      <c r="L9718" s="137" t="s">
        <v>63</v>
      </c>
      <c r="M9718" s="137">
        <f>SUM(M9717:M9717)</f>
        <v>64375</v>
      </c>
      <c r="N9718" s="123"/>
      <c r="O9718" s="108"/>
      <c r="P9718" s="138"/>
      <c r="Q9718" s="108"/>
      <c r="R9718" s="108"/>
      <c r="S9718" s="139"/>
      <c r="T9718" s="123"/>
      <c r="U9718" s="123"/>
      <c r="V9718" s="123"/>
      <c r="W9718" s="137"/>
      <c r="X9718" s="136"/>
      <c r="Y9718" s="137"/>
      <c r="Z9718" s="137"/>
      <c r="AA9718" s="119"/>
      <c r="AB9718" s="119"/>
      <c r="AC9718" s="137"/>
      <c r="AD9718" s="137"/>
      <c r="AE9718" s="137">
        <f>SUM(AE9717:AE9717)</f>
        <v>552940</v>
      </c>
      <c r="AF9718" s="137"/>
      <c r="AG9718" s="137">
        <f>SUM(AG9717:AG9717)</f>
        <v>0</v>
      </c>
      <c r="AH9718" s="137"/>
    </row>
    <row r="9719" spans="1:34" s="173" customFormat="1" x14ac:dyDescent="0.55000000000000004">
      <c r="A9719" s="122" t="s">
        <v>5185</v>
      </c>
      <c r="B9719" s="197">
        <v>4511</v>
      </c>
      <c r="C9719" s="197">
        <v>6070</v>
      </c>
      <c r="D9719" s="198" t="s">
        <v>13174</v>
      </c>
      <c r="E9719" s="197" t="s">
        <v>37</v>
      </c>
      <c r="F9719" s="197">
        <v>5563</v>
      </c>
      <c r="G9719" s="197">
        <v>35</v>
      </c>
      <c r="H9719" s="197">
        <v>2</v>
      </c>
      <c r="I9719" s="199">
        <v>79</v>
      </c>
      <c r="J9719" s="123" t="s">
        <v>38</v>
      </c>
      <c r="K9719" s="171">
        <f>((G9719*400)+(H9719*100))+I9719</f>
        <v>14279</v>
      </c>
      <c r="L9719" s="171">
        <v>400</v>
      </c>
      <c r="M9719" s="171">
        <f>K9719*L9719</f>
        <v>5711600</v>
      </c>
      <c r="N9719" s="197"/>
      <c r="O9719" s="122"/>
      <c r="P9719" s="200"/>
      <c r="Q9719" s="122"/>
      <c r="R9719" s="122"/>
      <c r="S9719" s="170"/>
      <c r="T9719" s="197"/>
      <c r="U9719" s="197"/>
      <c r="V9719" s="197"/>
      <c r="W9719" s="171"/>
      <c r="X9719" s="199"/>
      <c r="Y9719" s="171"/>
      <c r="Z9719" s="171"/>
      <c r="AA9719" s="201"/>
      <c r="AB9719" s="201"/>
      <c r="AC9719" s="171"/>
      <c r="AD9719" s="171">
        <f>IF(AND(AC9719="",M9719=""),0,IF((AC9719=""),M9719,IF((M9719=""),AC9719,AC9719+M9719)))</f>
        <v>5711600</v>
      </c>
      <c r="AE9719" s="171">
        <f>IF( (X9719=""),AD9719*1,AD9719*(X9719/100) )</f>
        <v>5711600</v>
      </c>
      <c r="AF9719" s="171">
        <v>0</v>
      </c>
      <c r="AG9719" s="171">
        <f>IF((AF9719-AE9719) &gt; 1,0,IF((AF9719-AE9719)&lt;0,AE9719-AF9719,AF9719-AE9719))</f>
        <v>5711600</v>
      </c>
      <c r="AH9719" s="137">
        <v>0.01</v>
      </c>
    </row>
    <row r="9720" spans="1:34" s="173" customFormat="1" x14ac:dyDescent="0.55000000000000004">
      <c r="A9720" s="122"/>
      <c r="B9720" s="197"/>
      <c r="C9720" s="197"/>
      <c r="D9720" s="198"/>
      <c r="E9720" s="197"/>
      <c r="F9720" s="197"/>
      <c r="G9720" s="197"/>
      <c r="H9720" s="197"/>
      <c r="I9720" s="199"/>
      <c r="J9720" s="123"/>
      <c r="K9720" s="171"/>
      <c r="L9720" s="171" t="s">
        <v>63</v>
      </c>
      <c r="M9720" s="171">
        <f>SUM(M9719:M9719)</f>
        <v>5711600</v>
      </c>
      <c r="N9720" s="197"/>
      <c r="O9720" s="122"/>
      <c r="P9720" s="200"/>
      <c r="Q9720" s="122"/>
      <c r="R9720" s="122"/>
      <c r="S9720" s="170"/>
      <c r="T9720" s="197"/>
      <c r="U9720" s="197"/>
      <c r="V9720" s="197"/>
      <c r="W9720" s="171"/>
      <c r="X9720" s="199"/>
      <c r="Y9720" s="171"/>
      <c r="Z9720" s="171"/>
      <c r="AA9720" s="201"/>
      <c r="AB9720" s="201"/>
      <c r="AC9720" s="171"/>
      <c r="AD9720" s="171"/>
      <c r="AE9720" s="171">
        <f>SUM(AE9719:AE9719)</f>
        <v>5711600</v>
      </c>
      <c r="AF9720" s="171"/>
      <c r="AG9720" s="171">
        <f>SUM(AG9719:AG9719)</f>
        <v>5711600</v>
      </c>
      <c r="AH9720" s="137"/>
    </row>
    <row r="9721" spans="1:34" s="173" customFormat="1" x14ac:dyDescent="0.55000000000000004">
      <c r="A9721" s="122" t="s">
        <v>13175</v>
      </c>
      <c r="B9721" s="123">
        <v>4512</v>
      </c>
      <c r="C9721" s="123">
        <v>9343</v>
      </c>
      <c r="D9721" s="135" t="s">
        <v>13176</v>
      </c>
      <c r="E9721" s="123" t="s">
        <v>34</v>
      </c>
      <c r="F9721" s="123">
        <v>18633</v>
      </c>
      <c r="G9721" s="123">
        <v>1</v>
      </c>
      <c r="H9721" s="123">
        <v>0</v>
      </c>
      <c r="I9721" s="136">
        <v>80</v>
      </c>
      <c r="J9721" s="123" t="s">
        <v>38</v>
      </c>
      <c r="K9721" s="137">
        <f>((G9721*400)+(H9721*100))+I9721</f>
        <v>480</v>
      </c>
      <c r="L9721" s="137">
        <v>250</v>
      </c>
      <c r="M9721" s="137">
        <f>K9721*L9721</f>
        <v>120000</v>
      </c>
      <c r="N9721" s="123"/>
      <c r="O9721" s="108"/>
      <c r="P9721" s="138"/>
      <c r="Q9721" s="108"/>
      <c r="R9721" s="108"/>
      <c r="S9721" s="139"/>
      <c r="T9721" s="123"/>
      <c r="U9721" s="123"/>
      <c r="V9721" s="123"/>
      <c r="W9721" s="137"/>
      <c r="X9721" s="136"/>
      <c r="Y9721" s="137"/>
      <c r="Z9721" s="137"/>
      <c r="AA9721" s="119"/>
      <c r="AB9721" s="119"/>
      <c r="AC9721" s="137"/>
      <c r="AD9721" s="137">
        <f>IF(AND(AC9721="",M9721=""),0,IF((AC9721=""),M9721,IF((M9721=""),AC9721,AC9721+M9721)))</f>
        <v>120000</v>
      </c>
      <c r="AE9721" s="137">
        <f>IF( (X9721=""),AD9721*1,AD9721*(X9721/100) )</f>
        <v>120000</v>
      </c>
      <c r="AF9721" s="137">
        <v>50000000</v>
      </c>
      <c r="AG9721" s="137">
        <f>IF((AF9721-AE9721) &gt; 1,0,IF((AF9721-AE9721)&lt;0,AE9721-AF9721,AF9721-AE9721))</f>
        <v>0</v>
      </c>
      <c r="AH9721" s="137">
        <v>0.01</v>
      </c>
    </row>
    <row r="9722" spans="1:34" s="173" customFormat="1" x14ac:dyDescent="0.55000000000000004">
      <c r="A9722" s="122"/>
      <c r="B9722" s="123">
        <v>4513</v>
      </c>
      <c r="C9722" s="123">
        <v>9337</v>
      </c>
      <c r="D9722" s="135" t="s">
        <v>13177</v>
      </c>
      <c r="E9722" s="123" t="s">
        <v>34</v>
      </c>
      <c r="F9722" s="123">
        <v>18635</v>
      </c>
      <c r="G9722" s="123">
        <v>2</v>
      </c>
      <c r="H9722" s="123">
        <v>0</v>
      </c>
      <c r="I9722" s="136">
        <v>67</v>
      </c>
      <c r="J9722" s="123" t="s">
        <v>38</v>
      </c>
      <c r="K9722" s="137">
        <f>((G9722*400)+(H9722*100))+I9722</f>
        <v>867</v>
      </c>
      <c r="L9722" s="137">
        <v>400</v>
      </c>
      <c r="M9722" s="137">
        <f>K9722*L9722</f>
        <v>346800</v>
      </c>
      <c r="N9722" s="123"/>
      <c r="O9722" s="108"/>
      <c r="P9722" s="138"/>
      <c r="Q9722" s="108"/>
      <c r="R9722" s="108"/>
      <c r="S9722" s="139"/>
      <c r="T9722" s="123"/>
      <c r="U9722" s="123"/>
      <c r="V9722" s="123"/>
      <c r="W9722" s="137"/>
      <c r="X9722" s="136"/>
      <c r="Y9722" s="137"/>
      <c r="Z9722" s="137"/>
      <c r="AA9722" s="119"/>
      <c r="AB9722" s="119"/>
      <c r="AC9722" s="137"/>
      <c r="AD9722" s="137">
        <f>IF(AND(AC9722="",M9722=""),0,IF((AC9722=""),M9722,IF((M9722=""),AC9722,AC9722+M9722)))</f>
        <v>346800</v>
      </c>
      <c r="AE9722" s="137">
        <f>IF( (X9722=""),AD9722*1,AD9722*(X9722/100) )</f>
        <v>346800</v>
      </c>
      <c r="AF9722" s="137">
        <v>50000000</v>
      </c>
      <c r="AG9722" s="137">
        <f>IF((AF9722-AE9722) &gt; 1,0,IF((AF9722-AE9722)&lt;0,AE9722-AF9722,AF9722-AE9722))</f>
        <v>0</v>
      </c>
      <c r="AH9722" s="137">
        <v>0.01</v>
      </c>
    </row>
    <row r="9723" spans="1:34" s="173" customFormat="1" x14ac:dyDescent="0.55000000000000004">
      <c r="A9723" s="122"/>
      <c r="B9723" s="123"/>
      <c r="C9723" s="123"/>
      <c r="D9723" s="135"/>
      <c r="E9723" s="123"/>
      <c r="F9723" s="123"/>
      <c r="G9723" s="123"/>
      <c r="H9723" s="123"/>
      <c r="I9723" s="136"/>
      <c r="J9723" s="123"/>
      <c r="K9723" s="137"/>
      <c r="L9723" s="137" t="s">
        <v>63</v>
      </c>
      <c r="M9723" s="137">
        <f>SUM(M9721:M9722)</f>
        <v>466800</v>
      </c>
      <c r="N9723" s="123"/>
      <c r="O9723" s="108"/>
      <c r="P9723" s="138"/>
      <c r="Q9723" s="108"/>
      <c r="R9723" s="108"/>
      <c r="S9723" s="139"/>
      <c r="T9723" s="123"/>
      <c r="U9723" s="123"/>
      <c r="V9723" s="123"/>
      <c r="W9723" s="137"/>
      <c r="X9723" s="136"/>
      <c r="Y9723" s="137"/>
      <c r="Z9723" s="137"/>
      <c r="AA9723" s="119"/>
      <c r="AB9723" s="119"/>
      <c r="AC9723" s="137"/>
      <c r="AD9723" s="137"/>
      <c r="AE9723" s="137">
        <f>SUM(AE9721:AE9722)</f>
        <v>466800</v>
      </c>
      <c r="AF9723" s="137"/>
      <c r="AG9723" s="137">
        <f>SUM(AG9721:AG9722)</f>
        <v>0</v>
      </c>
      <c r="AH9723" s="137"/>
    </row>
    <row r="9724" spans="1:34" s="173" customFormat="1" x14ac:dyDescent="0.55000000000000004">
      <c r="A9724" s="122" t="s">
        <v>13180</v>
      </c>
      <c r="B9724" s="123">
        <v>4514</v>
      </c>
      <c r="C9724" s="123">
        <v>9881</v>
      </c>
      <c r="D9724" s="135"/>
      <c r="E9724" s="123" t="s">
        <v>37</v>
      </c>
      <c r="F9724" s="123"/>
      <c r="G9724" s="123">
        <v>4</v>
      </c>
      <c r="H9724" s="123">
        <v>3</v>
      </c>
      <c r="I9724" s="136">
        <v>82</v>
      </c>
      <c r="J9724" s="123" t="s">
        <v>38</v>
      </c>
      <c r="K9724" s="137">
        <f>((G9724*400)+(H9724*100))+I9724</f>
        <v>1982</v>
      </c>
      <c r="L9724" s="137">
        <v>225</v>
      </c>
      <c r="M9724" s="137">
        <f>K9724*L9724</f>
        <v>445950</v>
      </c>
      <c r="N9724" s="123"/>
      <c r="O9724" s="108"/>
      <c r="P9724" s="138"/>
      <c r="Q9724" s="108"/>
      <c r="R9724" s="108"/>
      <c r="S9724" s="139"/>
      <c r="T9724" s="123"/>
      <c r="U9724" s="123"/>
      <c r="V9724" s="123"/>
      <c r="W9724" s="137"/>
      <c r="X9724" s="136"/>
      <c r="Y9724" s="137"/>
      <c r="Z9724" s="137"/>
      <c r="AA9724" s="119"/>
      <c r="AB9724" s="119"/>
      <c r="AC9724" s="137"/>
      <c r="AD9724" s="137">
        <f>IF(AND(AC9724="",M9724=""),0,IF((AC9724=""),M9724,IF((M9724=""),AC9724,AC9724+M9724)))</f>
        <v>445950</v>
      </c>
      <c r="AE9724" s="137">
        <f t="shared" ref="AE9724:AE9734" si="925">IF( (X9724=""),AD9724*1,AD9724*(X9724/100) )</f>
        <v>445950</v>
      </c>
      <c r="AF9724" s="137">
        <v>0</v>
      </c>
      <c r="AG9724" s="137">
        <f t="shared" ref="AG9724:AG9733" si="926">IF((AF9724-AE9724) &gt; 1,0,IF((AF9724-AE9724)&lt;0,AE9724-AF9724,AF9724-AE9724))</f>
        <v>445950</v>
      </c>
      <c r="AH9724" s="137">
        <v>0.01</v>
      </c>
    </row>
    <row r="9725" spans="1:34" s="173" customFormat="1" x14ac:dyDescent="0.55000000000000004">
      <c r="A9725" s="122" t="s">
        <v>13180</v>
      </c>
      <c r="B9725" s="123">
        <v>4519</v>
      </c>
      <c r="C9725" s="123">
        <v>5272</v>
      </c>
      <c r="D9725" s="135" t="s">
        <v>13194</v>
      </c>
      <c r="E9725" s="123" t="s">
        <v>34</v>
      </c>
      <c r="F9725" s="123">
        <v>14127</v>
      </c>
      <c r="G9725" s="123">
        <v>0</v>
      </c>
      <c r="H9725" s="123">
        <v>3</v>
      </c>
      <c r="I9725" s="136">
        <v>50</v>
      </c>
      <c r="J9725" s="123" t="s">
        <v>35</v>
      </c>
      <c r="K9725" s="137">
        <f>((G9725*400)+(H9725*100))+I9725</f>
        <v>350</v>
      </c>
      <c r="L9725" s="137">
        <v>2425</v>
      </c>
      <c r="M9725" s="137">
        <f>K9725*L9725</f>
        <v>848750</v>
      </c>
      <c r="N9725" s="123">
        <v>1</v>
      </c>
      <c r="O9725" s="108" t="s">
        <v>13178</v>
      </c>
      <c r="P9725" s="138">
        <v>3570800436032</v>
      </c>
      <c r="Q9725" s="108" t="s">
        <v>13179</v>
      </c>
      <c r="R9725" s="108" t="s">
        <v>13195</v>
      </c>
      <c r="S9725" s="139" t="s">
        <v>13196</v>
      </c>
      <c r="T9725" s="123" t="s">
        <v>51</v>
      </c>
      <c r="U9725" s="123" t="s">
        <v>45</v>
      </c>
      <c r="V9725" s="123" t="s">
        <v>52</v>
      </c>
      <c r="W9725" s="137">
        <v>966</v>
      </c>
      <c r="X9725" s="136">
        <v>80.16</v>
      </c>
      <c r="Y9725" s="137">
        <v>6750</v>
      </c>
      <c r="Z9725" s="137">
        <f>W9725*Y9725</f>
        <v>6520500</v>
      </c>
      <c r="AA9725" s="119">
        <v>7</v>
      </c>
      <c r="AB9725" s="119">
        <v>7</v>
      </c>
      <c r="AC9725" s="137">
        <f>(Z9725*(100-AB9725))/100</f>
        <v>6064065</v>
      </c>
      <c r="AD9725" s="137">
        <f>IF(AND(AC9725="",M9725=""),0,IF((AC9725=""),M9725, IF( (M9725=""),AC9725,SUM(AC9725:AC9728)+M9725)))</f>
        <v>8050406</v>
      </c>
      <c r="AE9725" s="137">
        <f t="shared" si="925"/>
        <v>6453205.4495999999</v>
      </c>
      <c r="AF9725" s="137">
        <v>50000000</v>
      </c>
      <c r="AG9725" s="137">
        <f t="shared" si="926"/>
        <v>0</v>
      </c>
      <c r="AH9725" s="137">
        <v>0.02</v>
      </c>
    </row>
    <row r="9726" spans="1:34" s="173" customFormat="1" x14ac:dyDescent="0.55000000000000004">
      <c r="A9726" s="122"/>
      <c r="B9726" s="123"/>
      <c r="C9726" s="123"/>
      <c r="D9726" s="135"/>
      <c r="E9726" s="123"/>
      <c r="F9726" s="123"/>
      <c r="G9726" s="123"/>
      <c r="H9726" s="123"/>
      <c r="I9726" s="136"/>
      <c r="J9726" s="123"/>
      <c r="K9726" s="137"/>
      <c r="L9726" s="137"/>
      <c r="M9726" s="137"/>
      <c r="N9726" s="123">
        <v>2</v>
      </c>
      <c r="O9726" s="108" t="s">
        <v>13178</v>
      </c>
      <c r="P9726" s="138">
        <v>3570800436032</v>
      </c>
      <c r="Q9726" s="108" t="s">
        <v>13179</v>
      </c>
      <c r="R9726" s="108" t="s">
        <v>13195</v>
      </c>
      <c r="S9726" s="139" t="s">
        <v>13197</v>
      </c>
      <c r="T9726" s="123" t="s">
        <v>51</v>
      </c>
      <c r="U9726" s="123" t="s">
        <v>45</v>
      </c>
      <c r="V9726" s="123" t="s">
        <v>52</v>
      </c>
      <c r="W9726" s="137">
        <v>168.78</v>
      </c>
      <c r="X9726" s="136">
        <v>14</v>
      </c>
      <c r="Y9726" s="137">
        <v>6750</v>
      </c>
      <c r="Z9726" s="137">
        <f>W9726*Y9726</f>
        <v>1139265</v>
      </c>
      <c r="AA9726" s="119">
        <v>7</v>
      </c>
      <c r="AB9726" s="119">
        <v>7</v>
      </c>
      <c r="AC9726" s="137">
        <f>(Z9726*(100-AB9726))/100</f>
        <v>1059516.45</v>
      </c>
      <c r="AD9726" s="137">
        <f>IF(AND(AC9726="",M9725=""),0,IF((AC9726=""),M9725, IF( (M9725=""),AC9726,SUM(AC9725:AC9728)+M9725)))</f>
        <v>8050406</v>
      </c>
      <c r="AE9726" s="137">
        <f t="shared" si="925"/>
        <v>1127056.8400000001</v>
      </c>
      <c r="AF9726" s="137">
        <v>50000000</v>
      </c>
      <c r="AG9726" s="137">
        <f t="shared" si="926"/>
        <v>0</v>
      </c>
      <c r="AH9726" s="137">
        <v>0.02</v>
      </c>
    </row>
    <row r="9727" spans="1:34" s="173" customFormat="1" x14ac:dyDescent="0.55000000000000004">
      <c r="A9727" s="122"/>
      <c r="B9727" s="123"/>
      <c r="C9727" s="123"/>
      <c r="D9727" s="135"/>
      <c r="E9727" s="123"/>
      <c r="F9727" s="123"/>
      <c r="G9727" s="123"/>
      <c r="H9727" s="123"/>
      <c r="I9727" s="136"/>
      <c r="J9727" s="123"/>
      <c r="K9727" s="137"/>
      <c r="L9727" s="137"/>
      <c r="M9727" s="137"/>
      <c r="N9727" s="123">
        <v>3</v>
      </c>
      <c r="O9727" s="108" t="s">
        <v>13178</v>
      </c>
      <c r="P9727" s="138">
        <v>3570800436032</v>
      </c>
      <c r="Q9727" s="108" t="s">
        <v>13179</v>
      </c>
      <c r="R9727" s="108" t="s">
        <v>13195</v>
      </c>
      <c r="S9727" s="139" t="s">
        <v>13198</v>
      </c>
      <c r="T9727" s="123" t="s">
        <v>51</v>
      </c>
      <c r="U9727" s="123" t="s">
        <v>74</v>
      </c>
      <c r="V9727" s="123" t="s">
        <v>52</v>
      </c>
      <c r="W9727" s="137">
        <v>47.88</v>
      </c>
      <c r="X9727" s="136">
        <v>3.97</v>
      </c>
      <c r="Y9727" s="137">
        <v>6750</v>
      </c>
      <c r="Z9727" s="137">
        <f>W9727*Y9727</f>
        <v>323190</v>
      </c>
      <c r="AA9727" s="119">
        <v>22</v>
      </c>
      <c r="AB9727" s="119">
        <v>93</v>
      </c>
      <c r="AC9727" s="137">
        <f>(Z9727*(100-AB9727))/100</f>
        <v>22623.3</v>
      </c>
      <c r="AD9727" s="137">
        <f>IF(AND(AC9727="",M9725=""),0,IF((AC9727=""),M9725, IF( (M9725=""),AC9727,SUM(AC9725:AC9728)+M9725)))</f>
        <v>8050406</v>
      </c>
      <c r="AE9727" s="137">
        <f t="shared" si="925"/>
        <v>319601.11819999997</v>
      </c>
      <c r="AF9727" s="137">
        <v>50000000</v>
      </c>
      <c r="AG9727" s="137">
        <f t="shared" si="926"/>
        <v>0</v>
      </c>
      <c r="AH9727" s="137">
        <v>0.02</v>
      </c>
    </row>
    <row r="9728" spans="1:34" s="173" customFormat="1" x14ac:dyDescent="0.55000000000000004">
      <c r="A9728" s="122"/>
      <c r="B9728" s="123"/>
      <c r="C9728" s="123"/>
      <c r="D9728" s="135"/>
      <c r="E9728" s="123"/>
      <c r="F9728" s="123"/>
      <c r="G9728" s="123"/>
      <c r="H9728" s="123"/>
      <c r="I9728" s="136"/>
      <c r="J9728" s="123"/>
      <c r="K9728" s="137"/>
      <c r="L9728" s="137"/>
      <c r="M9728" s="137"/>
      <c r="N9728" s="123">
        <v>4</v>
      </c>
      <c r="O9728" s="108" t="s">
        <v>13178</v>
      </c>
      <c r="P9728" s="138">
        <v>3570800436032</v>
      </c>
      <c r="Q9728" s="108" t="s">
        <v>13179</v>
      </c>
      <c r="R9728" s="108" t="s">
        <v>13195</v>
      </c>
      <c r="S9728" s="139" t="s">
        <v>13199</v>
      </c>
      <c r="T9728" s="123" t="s">
        <v>15158</v>
      </c>
      <c r="U9728" s="123" t="s">
        <v>45</v>
      </c>
      <c r="V9728" s="123" t="s">
        <v>52</v>
      </c>
      <c r="W9728" s="137">
        <v>22.5</v>
      </c>
      <c r="X9728" s="136">
        <v>1.87</v>
      </c>
      <c r="Y9728" s="137">
        <v>2650</v>
      </c>
      <c r="Z9728" s="137">
        <f>W9728*Y9728</f>
        <v>59625</v>
      </c>
      <c r="AA9728" s="119">
        <v>7</v>
      </c>
      <c r="AB9728" s="119">
        <v>7</v>
      </c>
      <c r="AC9728" s="137">
        <f>(Z9728*(100-AB9728))/100</f>
        <v>55451.25</v>
      </c>
      <c r="AD9728" s="137">
        <f>IF(AND(AC9728="",M9725=""),0,IF((AC9728=""),M9725, IF( (M9725=""),AC9728,SUM(AC9725:AC9728)+M9725)))</f>
        <v>8050406</v>
      </c>
      <c r="AE9728" s="137">
        <f t="shared" si="925"/>
        <v>150542.59220000001</v>
      </c>
      <c r="AF9728" s="137">
        <v>50000000</v>
      </c>
      <c r="AG9728" s="137">
        <f t="shared" si="926"/>
        <v>0</v>
      </c>
      <c r="AH9728" s="137">
        <v>0.02</v>
      </c>
    </row>
    <row r="9729" spans="1:34" s="173" customFormat="1" x14ac:dyDescent="0.55000000000000004">
      <c r="A9729" s="122"/>
      <c r="B9729" s="123">
        <v>4520</v>
      </c>
      <c r="C9729" s="123">
        <v>5317</v>
      </c>
      <c r="D9729" s="135" t="s">
        <v>13200</v>
      </c>
      <c r="E9729" s="123" t="s">
        <v>34</v>
      </c>
      <c r="F9729" s="123">
        <v>15484</v>
      </c>
      <c r="G9729" s="123">
        <v>0</v>
      </c>
      <c r="H9729" s="123">
        <v>1</v>
      </c>
      <c r="I9729" s="136">
        <v>95</v>
      </c>
      <c r="J9729" s="123" t="s">
        <v>38</v>
      </c>
      <c r="K9729" s="137">
        <f>((G9729*400)+(H9729*100))+I9729</f>
        <v>195</v>
      </c>
      <c r="L9729" s="137">
        <v>1250</v>
      </c>
      <c r="M9729" s="137">
        <f>K9729*L9729</f>
        <v>243750</v>
      </c>
      <c r="N9729" s="123"/>
      <c r="O9729" s="108"/>
      <c r="P9729" s="138"/>
      <c r="Q9729" s="108"/>
      <c r="R9729" s="108"/>
      <c r="S9729" s="139"/>
      <c r="T9729" s="123"/>
      <c r="U9729" s="123"/>
      <c r="V9729" s="123"/>
      <c r="W9729" s="137"/>
      <c r="X9729" s="136"/>
      <c r="Y9729" s="137"/>
      <c r="Z9729" s="137"/>
      <c r="AA9729" s="119"/>
      <c r="AB9729" s="119"/>
      <c r="AC9729" s="137"/>
      <c r="AD9729" s="137">
        <f>IF(AND(AC9729="",M9729=""),0,IF((AC9729=""),M9729,IF((M9729=""),AC9729,AC9729+M9729)))</f>
        <v>243750</v>
      </c>
      <c r="AE9729" s="137">
        <f t="shared" si="925"/>
        <v>243750</v>
      </c>
      <c r="AF9729" s="137">
        <v>50000000</v>
      </c>
      <c r="AG9729" s="137">
        <f t="shared" si="926"/>
        <v>0</v>
      </c>
      <c r="AH9729" s="137">
        <v>0.01</v>
      </c>
    </row>
    <row r="9730" spans="1:34" s="247" customFormat="1" x14ac:dyDescent="0.55000000000000004">
      <c r="A9730" s="197" t="s">
        <v>13180</v>
      </c>
      <c r="B9730" s="123">
        <v>4555</v>
      </c>
      <c r="C9730" s="123">
        <v>5252</v>
      </c>
      <c r="D9730" s="135" t="s">
        <v>13208</v>
      </c>
      <c r="E9730" s="123" t="s">
        <v>34</v>
      </c>
      <c r="F9730" s="123">
        <v>20967</v>
      </c>
      <c r="G9730" s="123">
        <v>0</v>
      </c>
      <c r="H9730" s="123">
        <v>2</v>
      </c>
      <c r="I9730" s="136">
        <v>14</v>
      </c>
      <c r="J9730" s="123" t="s">
        <v>35</v>
      </c>
      <c r="K9730" s="137">
        <f>((G9730*400)+(H9730*100))+I9730</f>
        <v>214</v>
      </c>
      <c r="L9730" s="137">
        <v>2425</v>
      </c>
      <c r="M9730" s="137">
        <f>K9730*L9730</f>
        <v>518950</v>
      </c>
      <c r="N9730" s="123">
        <v>1</v>
      </c>
      <c r="O9730" s="123" t="s">
        <v>13178</v>
      </c>
      <c r="P9730" s="246">
        <v>3570800436032</v>
      </c>
      <c r="Q9730" s="123" t="s">
        <v>13179</v>
      </c>
      <c r="R9730" s="123" t="s">
        <v>13195</v>
      </c>
      <c r="S9730" s="135"/>
      <c r="T9730" s="123" t="s">
        <v>15158</v>
      </c>
      <c r="U9730" s="123" t="s">
        <v>45</v>
      </c>
      <c r="V9730" s="123" t="s">
        <v>52</v>
      </c>
      <c r="W9730" s="137">
        <v>28.5</v>
      </c>
      <c r="X9730" s="136">
        <v>4.59</v>
      </c>
      <c r="Y9730" s="137">
        <v>2650</v>
      </c>
      <c r="Z9730" s="137">
        <f>W9730*Y9730</f>
        <v>75525</v>
      </c>
      <c r="AA9730" s="119">
        <v>7</v>
      </c>
      <c r="AB9730" s="119">
        <v>7</v>
      </c>
      <c r="AC9730" s="137">
        <f>(Z9730*(100-AB9730))/100</f>
        <v>70238.25</v>
      </c>
      <c r="AD9730" s="137">
        <f>IF(AND(AC9730="",M9730=""),0,IF((AC9730=""),M9730, IF( (M9730=""),AC9730,SUM(AC9730:AC9732)+M9730)))</f>
        <v>4268779.75</v>
      </c>
      <c r="AE9730" s="137">
        <f>IF( (X9730=""),AD9730*1,AD9730*(X9730/100) )</f>
        <v>195936.99052499997</v>
      </c>
      <c r="AF9730" s="137">
        <v>0</v>
      </c>
      <c r="AG9730" s="137">
        <f t="shared" si="926"/>
        <v>195936.99052499997</v>
      </c>
      <c r="AH9730" s="137">
        <v>0.02</v>
      </c>
    </row>
    <row r="9731" spans="1:34" s="247" customFormat="1" x14ac:dyDescent="0.55000000000000004">
      <c r="A9731" s="197"/>
      <c r="B9731" s="123"/>
      <c r="C9731" s="123"/>
      <c r="D9731" s="135"/>
      <c r="E9731" s="123"/>
      <c r="F9731" s="123"/>
      <c r="G9731" s="123"/>
      <c r="H9731" s="123"/>
      <c r="I9731" s="136"/>
      <c r="J9731" s="123"/>
      <c r="K9731" s="137"/>
      <c r="L9731" s="137"/>
      <c r="M9731" s="137"/>
      <c r="N9731" s="123">
        <v>2</v>
      </c>
      <c r="O9731" s="123" t="s">
        <v>13178</v>
      </c>
      <c r="P9731" s="246">
        <v>3570800436032</v>
      </c>
      <c r="Q9731" s="123" t="s">
        <v>13179</v>
      </c>
      <c r="R9731" s="123" t="s">
        <v>13195</v>
      </c>
      <c r="S9731" s="135" t="s">
        <v>13209</v>
      </c>
      <c r="T9731" s="123" t="s">
        <v>51</v>
      </c>
      <c r="U9731" s="123" t="s">
        <v>45</v>
      </c>
      <c r="V9731" s="123" t="s">
        <v>52</v>
      </c>
      <c r="W9731" s="137">
        <v>340</v>
      </c>
      <c r="X9731" s="136">
        <v>54.82</v>
      </c>
      <c r="Y9731" s="137">
        <v>6750</v>
      </c>
      <c r="Z9731" s="137">
        <f>W9731*Y9731</f>
        <v>2295000</v>
      </c>
      <c r="AA9731" s="119">
        <v>7</v>
      </c>
      <c r="AB9731" s="119">
        <v>7</v>
      </c>
      <c r="AC9731" s="137">
        <f>(Z9731*(100-AB9731))/100</f>
        <v>2134350</v>
      </c>
      <c r="AD9731" s="137">
        <f>IF(AND(AC9731="",M9730=""),0,IF((AC9731=""),M9730, IF( (M9730=""),AC9731,SUM(AC9730:AC9732)+M9730)))</f>
        <v>4268779.75</v>
      </c>
      <c r="AE9731" s="137">
        <f>IF( (X9731=""),AD9731*1,AD9731*(X9731/100) )</f>
        <v>2340145.05895</v>
      </c>
      <c r="AF9731" s="137">
        <v>0</v>
      </c>
      <c r="AG9731" s="137">
        <f t="shared" si="926"/>
        <v>2340145.05895</v>
      </c>
      <c r="AH9731" s="137">
        <v>0.02</v>
      </c>
    </row>
    <row r="9732" spans="1:34" s="247" customFormat="1" x14ac:dyDescent="0.55000000000000004">
      <c r="A9732" s="197"/>
      <c r="B9732" s="123"/>
      <c r="C9732" s="123"/>
      <c r="D9732" s="135"/>
      <c r="E9732" s="123"/>
      <c r="F9732" s="123"/>
      <c r="G9732" s="123"/>
      <c r="H9732" s="123"/>
      <c r="I9732" s="136"/>
      <c r="J9732" s="123"/>
      <c r="K9732" s="137"/>
      <c r="L9732" s="137"/>
      <c r="M9732" s="137"/>
      <c r="N9732" s="123">
        <v>3</v>
      </c>
      <c r="O9732" s="123" t="s">
        <v>13178</v>
      </c>
      <c r="P9732" s="246">
        <v>3570800436032</v>
      </c>
      <c r="Q9732" s="123" t="s">
        <v>13179</v>
      </c>
      <c r="R9732" s="123" t="s">
        <v>13195</v>
      </c>
      <c r="S9732" s="135" t="s">
        <v>13210</v>
      </c>
      <c r="T9732" s="123" t="s">
        <v>73</v>
      </c>
      <c r="U9732" s="123" t="s">
        <v>45</v>
      </c>
      <c r="V9732" s="123" t="s">
        <v>46</v>
      </c>
      <c r="W9732" s="137">
        <v>251.75</v>
      </c>
      <c r="X9732" s="136">
        <v>40.590000000000003</v>
      </c>
      <c r="Y9732" s="137">
        <v>6600</v>
      </c>
      <c r="Z9732" s="137">
        <f>W9732*Y9732</f>
        <v>1661550</v>
      </c>
      <c r="AA9732" s="119">
        <v>7</v>
      </c>
      <c r="AB9732" s="119">
        <v>7</v>
      </c>
      <c r="AC9732" s="137">
        <f>(Z9732*(100-AB9732))/100</f>
        <v>1545241.5</v>
      </c>
      <c r="AD9732" s="137">
        <f>IF(AND(AC9732="",M9730=""),0,IF((AC9732=""),M9730, IF( (M9730=""),AC9732,SUM(AC9730:AC9732)+M9730)))</f>
        <v>4268779.75</v>
      </c>
      <c r="AE9732" s="137">
        <f>IF( (X9732=""),AD9732*1,AD9732*(X9732/100) )</f>
        <v>1732697.7005250002</v>
      </c>
      <c r="AF9732" s="137">
        <v>0</v>
      </c>
      <c r="AG9732" s="137">
        <f>IF((AF9732-AE9732) &gt; 1,0,IF((AF9732-AE9732)&lt;0,AE9732-AF9732,AF9732-AE9732))</f>
        <v>1732697.7005250002</v>
      </c>
      <c r="AH9732" s="137">
        <v>0.02</v>
      </c>
    </row>
    <row r="9733" spans="1:34" s="173" customFormat="1" x14ac:dyDescent="0.55000000000000004">
      <c r="A9733" s="122" t="s">
        <v>13180</v>
      </c>
      <c r="B9733" s="123">
        <v>4528</v>
      </c>
      <c r="C9733" s="123">
        <v>5992</v>
      </c>
      <c r="D9733" s="135" t="s">
        <v>13218</v>
      </c>
      <c r="E9733" s="123" t="s">
        <v>34</v>
      </c>
      <c r="F9733" s="123">
        <v>23762</v>
      </c>
      <c r="G9733" s="123">
        <v>1</v>
      </c>
      <c r="H9733" s="123">
        <v>1</v>
      </c>
      <c r="I9733" s="136">
        <v>5</v>
      </c>
      <c r="J9733" s="123" t="s">
        <v>38</v>
      </c>
      <c r="K9733" s="137">
        <f>((G9733*400)+(H9733*100))+I9733</f>
        <v>505</v>
      </c>
      <c r="L9733" s="137">
        <v>625</v>
      </c>
      <c r="M9733" s="137">
        <f>K9733*L9733</f>
        <v>315625</v>
      </c>
      <c r="N9733" s="123"/>
      <c r="O9733" s="108"/>
      <c r="P9733" s="138"/>
      <c r="Q9733" s="108"/>
      <c r="R9733" s="108"/>
      <c r="S9733" s="139"/>
      <c r="T9733" s="123"/>
      <c r="U9733" s="123"/>
      <c r="V9733" s="123"/>
      <c r="W9733" s="137"/>
      <c r="X9733" s="136"/>
      <c r="Y9733" s="137"/>
      <c r="Z9733" s="137"/>
      <c r="AA9733" s="119"/>
      <c r="AB9733" s="119"/>
      <c r="AC9733" s="137"/>
      <c r="AD9733" s="137">
        <f>IF(AND(AC9733="",M9733=""),0,IF((AC9733=""),M9733,IF((M9733=""),AC9733,AC9733+M9733)))</f>
        <v>315625</v>
      </c>
      <c r="AE9733" s="137">
        <f t="shared" si="925"/>
        <v>315625</v>
      </c>
      <c r="AF9733" s="137">
        <v>50000000</v>
      </c>
      <c r="AG9733" s="137">
        <f t="shared" si="926"/>
        <v>0</v>
      </c>
      <c r="AH9733" s="137">
        <v>0.01</v>
      </c>
    </row>
    <row r="9734" spans="1:34" s="173" customFormat="1" x14ac:dyDescent="0.55000000000000004">
      <c r="A9734" s="122"/>
      <c r="B9734" s="123">
        <v>4529</v>
      </c>
      <c r="C9734" s="123">
        <v>5971</v>
      </c>
      <c r="D9734" s="135" t="s">
        <v>13219</v>
      </c>
      <c r="E9734" s="123" t="s">
        <v>34</v>
      </c>
      <c r="F9734" s="123">
        <v>23792</v>
      </c>
      <c r="G9734" s="123">
        <v>0</v>
      </c>
      <c r="H9734" s="123">
        <v>3</v>
      </c>
      <c r="I9734" s="136">
        <v>88</v>
      </c>
      <c r="J9734" s="123" t="s">
        <v>35</v>
      </c>
      <c r="K9734" s="137">
        <f>((G9734*400)+(H9734*100))+I9734</f>
        <v>388</v>
      </c>
      <c r="L9734" s="137">
        <v>1250</v>
      </c>
      <c r="M9734" s="137">
        <f>K9734*L9734</f>
        <v>485000</v>
      </c>
      <c r="N9734" s="123">
        <v>1</v>
      </c>
      <c r="O9734" s="108" t="s">
        <v>13178</v>
      </c>
      <c r="P9734" s="138">
        <v>3570800436032</v>
      </c>
      <c r="Q9734" s="108" t="s">
        <v>13179</v>
      </c>
      <c r="R9734" s="108" t="s">
        <v>13195</v>
      </c>
      <c r="S9734" s="139" t="s">
        <v>13220</v>
      </c>
      <c r="T9734" s="123" t="s">
        <v>51</v>
      </c>
      <c r="U9734" s="123" t="s">
        <v>45</v>
      </c>
      <c r="V9734" s="123" t="s">
        <v>52</v>
      </c>
      <c r="W9734" s="137">
        <v>408</v>
      </c>
      <c r="X9734" s="136">
        <v>100</v>
      </c>
      <c r="Y9734" s="137">
        <v>6750</v>
      </c>
      <c r="Z9734" s="137">
        <f>W9734*Y9734</f>
        <v>2754000</v>
      </c>
      <c r="AA9734" s="119">
        <v>7</v>
      </c>
      <c r="AB9734" s="119">
        <v>7</v>
      </c>
      <c r="AC9734" s="137">
        <f>(Z9734*(100-AB9734))/100</f>
        <v>2561220</v>
      </c>
      <c r="AD9734" s="137">
        <f>IF(AND(AC9734="",M9734=""),0,IF((AC9734=""),M9734, IF( (M9734=""),AC9734,SUM(AC9734:AC9742)+M9734)))</f>
        <v>4050620</v>
      </c>
      <c r="AE9734" s="137">
        <f t="shared" si="925"/>
        <v>4050620</v>
      </c>
      <c r="AF9734" s="137">
        <v>10000000</v>
      </c>
      <c r="AG9734" s="137">
        <v>485000</v>
      </c>
      <c r="AH9734" s="137">
        <v>0.02</v>
      </c>
    </row>
    <row r="9735" spans="1:34" s="173" customFormat="1" x14ac:dyDescent="0.55000000000000004">
      <c r="A9735" s="122"/>
      <c r="B9735" s="123"/>
      <c r="C9735" s="123"/>
      <c r="D9735" s="135"/>
      <c r="E9735" s="123"/>
      <c r="F9735" s="123"/>
      <c r="G9735" s="123"/>
      <c r="H9735" s="123"/>
      <c r="I9735" s="136"/>
      <c r="J9735" s="123"/>
      <c r="K9735" s="137"/>
      <c r="L9735" s="137" t="s">
        <v>63</v>
      </c>
      <c r="M9735" s="137">
        <f>SUM(M9724:M9724)</f>
        <v>445950</v>
      </c>
      <c r="N9735" s="123"/>
      <c r="O9735" s="108"/>
      <c r="P9735" s="138"/>
      <c r="Q9735" s="108"/>
      <c r="R9735" s="108"/>
      <c r="S9735" s="139"/>
      <c r="T9735" s="123"/>
      <c r="U9735" s="123"/>
      <c r="V9735" s="123"/>
      <c r="W9735" s="137"/>
      <c r="X9735" s="136"/>
      <c r="Y9735" s="137"/>
      <c r="Z9735" s="137"/>
      <c r="AA9735" s="119"/>
      <c r="AB9735" s="119"/>
      <c r="AC9735" s="137"/>
      <c r="AD9735" s="137"/>
      <c r="AE9735" s="137">
        <f>SUM(AE9724:AE9734)</f>
        <v>17375130.75</v>
      </c>
      <c r="AF9735" s="137"/>
      <c r="AG9735" s="137">
        <f>SUM(AG9724:AG9734)</f>
        <v>5199729.75</v>
      </c>
      <c r="AH9735" s="137"/>
    </row>
    <row r="9736" spans="1:34" s="173" customFormat="1" x14ac:dyDescent="0.55000000000000004">
      <c r="A9736" s="122" t="s">
        <v>13181</v>
      </c>
      <c r="B9736" s="123">
        <v>4515</v>
      </c>
      <c r="C9736" s="123">
        <v>4931</v>
      </c>
      <c r="D9736" s="135" t="s">
        <v>13182</v>
      </c>
      <c r="E9736" s="123" t="s">
        <v>34</v>
      </c>
      <c r="F9736" s="123">
        <v>550</v>
      </c>
      <c r="G9736" s="123">
        <v>2</v>
      </c>
      <c r="H9736" s="123">
        <v>0</v>
      </c>
      <c r="I9736" s="136">
        <v>38</v>
      </c>
      <c r="J9736" s="123" t="s">
        <v>38</v>
      </c>
      <c r="K9736" s="137">
        <f>((G9736*400)+(H9736*100))+I9736</f>
        <v>838</v>
      </c>
      <c r="L9736" s="137">
        <v>225</v>
      </c>
      <c r="M9736" s="137">
        <f>K9736*L9736</f>
        <v>188550</v>
      </c>
      <c r="N9736" s="123"/>
      <c r="O9736" s="108"/>
      <c r="P9736" s="138"/>
      <c r="Q9736" s="108"/>
      <c r="R9736" s="108"/>
      <c r="S9736" s="139"/>
      <c r="T9736" s="123"/>
      <c r="U9736" s="123"/>
      <c r="V9736" s="123"/>
      <c r="W9736" s="137"/>
      <c r="X9736" s="136"/>
      <c r="Y9736" s="137"/>
      <c r="Z9736" s="137"/>
      <c r="AA9736" s="119"/>
      <c r="AB9736" s="119"/>
      <c r="AC9736" s="137"/>
      <c r="AD9736" s="137">
        <f>IF(AND(AC9736="",M9736=""),0,IF((AC9736=""),M9736,IF((M9736=""),AC9736,AC9736+M9736)))</f>
        <v>188550</v>
      </c>
      <c r="AE9736" s="137">
        <f>IF( (X9736=""),AD9736*1,AD9736*(X9736/100) )</f>
        <v>188550</v>
      </c>
      <c r="AF9736" s="137">
        <v>50000000</v>
      </c>
      <c r="AG9736" s="137">
        <f>IF((AF9736-AE9736) &gt; 1,0,IF((AF9736-AE9736)&lt;0,AE9736-AF9736,AF9736-AE9736))</f>
        <v>0</v>
      </c>
      <c r="AH9736" s="137">
        <v>0.01</v>
      </c>
    </row>
    <row r="9737" spans="1:34" s="173" customFormat="1" x14ac:dyDescent="0.55000000000000004">
      <c r="A9737" s="122"/>
      <c r="B9737" s="123"/>
      <c r="C9737" s="123"/>
      <c r="D9737" s="135"/>
      <c r="E9737" s="123"/>
      <c r="F9737" s="123"/>
      <c r="G9737" s="123"/>
      <c r="H9737" s="123"/>
      <c r="I9737" s="136"/>
      <c r="J9737" s="123"/>
      <c r="K9737" s="137"/>
      <c r="L9737" s="137" t="s">
        <v>63</v>
      </c>
      <c r="M9737" s="137">
        <f>SUM(M9736:M9736)</f>
        <v>188550</v>
      </c>
      <c r="N9737" s="123"/>
      <c r="O9737" s="108"/>
      <c r="P9737" s="138"/>
      <c r="Q9737" s="108"/>
      <c r="R9737" s="108"/>
      <c r="S9737" s="139"/>
      <c r="T9737" s="123"/>
      <c r="U9737" s="123"/>
      <c r="V9737" s="123"/>
      <c r="W9737" s="137"/>
      <c r="X9737" s="136"/>
      <c r="Y9737" s="137"/>
      <c r="Z9737" s="137"/>
      <c r="AA9737" s="119"/>
      <c r="AB9737" s="119"/>
      <c r="AC9737" s="137"/>
      <c r="AD9737" s="137"/>
      <c r="AE9737" s="137">
        <f>SUM(AE9736:AE9736)</f>
        <v>188550</v>
      </c>
      <c r="AF9737" s="137"/>
      <c r="AG9737" s="137">
        <f>SUM(AG9736:AG9736)</f>
        <v>0</v>
      </c>
      <c r="AH9737" s="137"/>
    </row>
    <row r="9738" spans="1:34" s="173" customFormat="1" x14ac:dyDescent="0.55000000000000004">
      <c r="A9738" s="122" t="s">
        <v>13189</v>
      </c>
      <c r="B9738" s="123">
        <v>4517</v>
      </c>
      <c r="C9738" s="123">
        <v>7590</v>
      </c>
      <c r="D9738" s="135" t="s">
        <v>13190</v>
      </c>
      <c r="E9738" s="123" t="s">
        <v>34</v>
      </c>
      <c r="F9738" s="123">
        <v>5659</v>
      </c>
      <c r="G9738" s="123">
        <v>3</v>
      </c>
      <c r="H9738" s="123">
        <v>3</v>
      </c>
      <c r="I9738" s="136">
        <v>51</v>
      </c>
      <c r="J9738" s="123" t="s">
        <v>38</v>
      </c>
      <c r="K9738" s="137">
        <f>((G9738*400)+(H9738*100))+I9738</f>
        <v>1551</v>
      </c>
      <c r="L9738" s="137">
        <v>850</v>
      </c>
      <c r="M9738" s="137">
        <f>K9738*L9738</f>
        <v>1318350</v>
      </c>
      <c r="N9738" s="123"/>
      <c r="O9738" s="108"/>
      <c r="P9738" s="138"/>
      <c r="Q9738" s="108"/>
      <c r="R9738" s="108"/>
      <c r="S9738" s="139"/>
      <c r="T9738" s="123"/>
      <c r="U9738" s="123"/>
      <c r="V9738" s="123"/>
      <c r="W9738" s="137"/>
      <c r="X9738" s="136"/>
      <c r="Y9738" s="137"/>
      <c r="Z9738" s="137"/>
      <c r="AA9738" s="119"/>
      <c r="AB9738" s="119"/>
      <c r="AC9738" s="137"/>
      <c r="AD9738" s="137">
        <f>IF(AND(AC9738="",M9738=""),0,IF((AC9738=""),M9738,IF((M9738=""),AC9738,AC9738+M9738)))</f>
        <v>1318350</v>
      </c>
      <c r="AE9738" s="137">
        <f>IF( (X9738=""),AD9738*1,AD9738*(X9738/100) )</f>
        <v>1318350</v>
      </c>
      <c r="AF9738" s="137">
        <v>50000000</v>
      </c>
      <c r="AG9738" s="137">
        <f>IF((AF9738-AE9738) &gt; 1,0,IF((AF9738-AE9738)&lt;0,AE9738-AF9738,AF9738-AE9738))</f>
        <v>0</v>
      </c>
      <c r="AH9738" s="137">
        <v>0.01</v>
      </c>
    </row>
    <row r="9739" spans="1:34" s="173" customFormat="1" x14ac:dyDescent="0.55000000000000004">
      <c r="A9739" s="122"/>
      <c r="B9739" s="123"/>
      <c r="C9739" s="123"/>
      <c r="D9739" s="135"/>
      <c r="E9739" s="123"/>
      <c r="F9739" s="123"/>
      <c r="G9739" s="123"/>
      <c r="H9739" s="123"/>
      <c r="I9739" s="136"/>
      <c r="J9739" s="123"/>
      <c r="K9739" s="137"/>
      <c r="L9739" s="137" t="s">
        <v>63</v>
      </c>
      <c r="M9739" s="137">
        <f>SUM(M9738:M9738)</f>
        <v>1318350</v>
      </c>
      <c r="N9739" s="123"/>
      <c r="O9739" s="108"/>
      <c r="P9739" s="138"/>
      <c r="Q9739" s="108"/>
      <c r="R9739" s="108"/>
      <c r="S9739" s="139"/>
      <c r="T9739" s="123"/>
      <c r="U9739" s="123"/>
      <c r="V9739" s="123"/>
      <c r="W9739" s="137"/>
      <c r="X9739" s="136"/>
      <c r="Y9739" s="137"/>
      <c r="Z9739" s="137"/>
      <c r="AA9739" s="119"/>
      <c r="AB9739" s="119"/>
      <c r="AC9739" s="137"/>
      <c r="AD9739" s="137"/>
      <c r="AE9739" s="137">
        <f>SUM(AE9738:AE9738)</f>
        <v>1318350</v>
      </c>
      <c r="AF9739" s="137"/>
      <c r="AG9739" s="137">
        <f>SUM(AG9738:AG9738)</f>
        <v>0</v>
      </c>
      <c r="AH9739" s="137"/>
    </row>
    <row r="9740" spans="1:34" s="173" customFormat="1" x14ac:dyDescent="0.55000000000000004">
      <c r="A9740" s="122" t="s">
        <v>13189</v>
      </c>
      <c r="B9740" s="123">
        <v>4521</v>
      </c>
      <c r="C9740" s="123">
        <v>6718</v>
      </c>
      <c r="D9740" s="135" t="s">
        <v>13201</v>
      </c>
      <c r="E9740" s="123" t="s">
        <v>34</v>
      </c>
      <c r="F9740" s="123">
        <v>16155</v>
      </c>
      <c r="G9740" s="123">
        <v>0</v>
      </c>
      <c r="H9740" s="123">
        <v>1</v>
      </c>
      <c r="I9740" s="136">
        <v>26</v>
      </c>
      <c r="J9740" s="123" t="s">
        <v>35</v>
      </c>
      <c r="K9740" s="137">
        <f t="shared" ref="K9740:K9746" si="927">((G9740*400)+(H9740*100))+I9740</f>
        <v>126</v>
      </c>
      <c r="L9740" s="137">
        <v>650</v>
      </c>
      <c r="M9740" s="137">
        <f t="shared" ref="M9740:M9746" si="928">K9740*L9740</f>
        <v>81900</v>
      </c>
      <c r="N9740" s="123">
        <v>1</v>
      </c>
      <c r="O9740" s="108" t="s">
        <v>13187</v>
      </c>
      <c r="P9740" s="138">
        <v>3570800187474</v>
      </c>
      <c r="Q9740" s="108" t="s">
        <v>13188</v>
      </c>
      <c r="R9740" s="108" t="s">
        <v>13202</v>
      </c>
      <c r="S9740" s="139" t="s">
        <v>13203</v>
      </c>
      <c r="T9740" s="123" t="s">
        <v>51</v>
      </c>
      <c r="U9740" s="123" t="s">
        <v>45</v>
      </c>
      <c r="V9740" s="123" t="s">
        <v>52</v>
      </c>
      <c r="W9740" s="137">
        <v>160</v>
      </c>
      <c r="X9740" s="136">
        <v>100</v>
      </c>
      <c r="Y9740" s="137">
        <v>6750</v>
      </c>
      <c r="Z9740" s="137">
        <f>W9740*Y9740</f>
        <v>1080000</v>
      </c>
      <c r="AA9740" s="119">
        <v>7</v>
      </c>
      <c r="AB9740" s="119">
        <v>7</v>
      </c>
      <c r="AC9740" s="137">
        <f>(Z9740*(100-AB9740))/100</f>
        <v>1004400</v>
      </c>
      <c r="AD9740" s="137">
        <f>IF(AND(AC9740="",M9740=""),0,IF((AC9740=""),M9740, IF( (M9740=""),AC9740,SUM(AC9740:AC9741)+M9740)))</f>
        <v>1086300</v>
      </c>
      <c r="AE9740" s="137">
        <f t="shared" ref="AE9740:AE9746" si="929">IF( (X9740=""),AD9740*1,AD9740*(X9740/100) )</f>
        <v>1086300</v>
      </c>
      <c r="AF9740" s="137">
        <v>50000000</v>
      </c>
      <c r="AG9740" s="137">
        <f t="shared" ref="AG9740:AG9746" si="930">IF((AF9740-AE9740) &gt; 1,0,IF((AF9740-AE9740)&lt;0,AE9740-AF9740,AF9740-AE9740))</f>
        <v>0</v>
      </c>
      <c r="AH9740" s="137">
        <v>0.02</v>
      </c>
    </row>
    <row r="9741" spans="1:34" s="173" customFormat="1" x14ac:dyDescent="0.55000000000000004">
      <c r="A9741" s="122"/>
      <c r="B9741" s="123">
        <v>4522</v>
      </c>
      <c r="C9741" s="123">
        <v>6719</v>
      </c>
      <c r="D9741" s="135" t="s">
        <v>13204</v>
      </c>
      <c r="E9741" s="123" t="s">
        <v>34</v>
      </c>
      <c r="F9741" s="123">
        <v>16283</v>
      </c>
      <c r="G9741" s="123">
        <v>5</v>
      </c>
      <c r="H9741" s="123">
        <v>0</v>
      </c>
      <c r="I9741" s="136">
        <v>45</v>
      </c>
      <c r="J9741" s="123" t="s">
        <v>38</v>
      </c>
      <c r="K9741" s="137">
        <f t="shared" si="927"/>
        <v>2045</v>
      </c>
      <c r="L9741" s="137">
        <v>225</v>
      </c>
      <c r="M9741" s="137">
        <f t="shared" si="928"/>
        <v>460125</v>
      </c>
      <c r="N9741" s="123"/>
      <c r="O9741" s="108"/>
      <c r="P9741" s="138"/>
      <c r="Q9741" s="108"/>
      <c r="R9741" s="108"/>
      <c r="S9741" s="139"/>
      <c r="T9741" s="123"/>
      <c r="U9741" s="123"/>
      <c r="V9741" s="123"/>
      <c r="W9741" s="137"/>
      <c r="X9741" s="136"/>
      <c r="Y9741" s="137"/>
      <c r="Z9741" s="137"/>
      <c r="AA9741" s="119"/>
      <c r="AB9741" s="119"/>
      <c r="AC9741" s="137"/>
      <c r="AD9741" s="137">
        <f t="shared" ref="AD9741:AD9746" si="931">IF(AND(AC9741="",M9741=""),0,IF((AC9741=""),M9741,IF((M9741=""),AC9741,AC9741+M9741)))</f>
        <v>460125</v>
      </c>
      <c r="AE9741" s="137">
        <f t="shared" si="929"/>
        <v>460125</v>
      </c>
      <c r="AF9741" s="137">
        <v>50000000</v>
      </c>
      <c r="AG9741" s="137">
        <f t="shared" si="930"/>
        <v>0</v>
      </c>
      <c r="AH9741" s="137">
        <v>0.01</v>
      </c>
    </row>
    <row r="9742" spans="1:34" s="173" customFormat="1" x14ac:dyDescent="0.55000000000000004">
      <c r="A9742" s="122" t="s">
        <v>13189</v>
      </c>
      <c r="B9742" s="123">
        <v>4530</v>
      </c>
      <c r="C9742" s="123">
        <v>9396</v>
      </c>
      <c r="D9742" s="135" t="s">
        <v>13221</v>
      </c>
      <c r="E9742" s="123" t="s">
        <v>34</v>
      </c>
      <c r="F9742" s="123">
        <v>27345</v>
      </c>
      <c r="G9742" s="123">
        <v>0</v>
      </c>
      <c r="H9742" s="123">
        <v>1</v>
      </c>
      <c r="I9742" s="136">
        <v>50</v>
      </c>
      <c r="J9742" s="123" t="s">
        <v>68</v>
      </c>
      <c r="K9742" s="137">
        <f t="shared" si="927"/>
        <v>150</v>
      </c>
      <c r="L9742" s="137">
        <v>850</v>
      </c>
      <c r="M9742" s="137">
        <f t="shared" si="928"/>
        <v>127500</v>
      </c>
      <c r="N9742" s="123"/>
      <c r="O9742" s="108"/>
      <c r="P9742" s="138"/>
      <c r="Q9742" s="108"/>
      <c r="R9742" s="108"/>
      <c r="S9742" s="139"/>
      <c r="T9742" s="123"/>
      <c r="U9742" s="123"/>
      <c r="V9742" s="123"/>
      <c r="W9742" s="137"/>
      <c r="X9742" s="136"/>
      <c r="Y9742" s="137"/>
      <c r="Z9742" s="137"/>
      <c r="AA9742" s="119"/>
      <c r="AB9742" s="119"/>
      <c r="AC9742" s="137"/>
      <c r="AD9742" s="137">
        <f t="shared" si="931"/>
        <v>127500</v>
      </c>
      <c r="AE9742" s="137">
        <f t="shared" si="929"/>
        <v>127500</v>
      </c>
      <c r="AF9742" s="137">
        <v>0</v>
      </c>
      <c r="AG9742" s="137">
        <f t="shared" si="930"/>
        <v>127500</v>
      </c>
      <c r="AH9742" s="137">
        <v>0.3</v>
      </c>
    </row>
    <row r="9743" spans="1:34" s="173" customFormat="1" x14ac:dyDescent="0.55000000000000004">
      <c r="A9743" s="122"/>
      <c r="B9743" s="123">
        <v>4531</v>
      </c>
      <c r="C9743" s="123">
        <v>9397</v>
      </c>
      <c r="D9743" s="135" t="s">
        <v>13222</v>
      </c>
      <c r="E9743" s="123" t="s">
        <v>34</v>
      </c>
      <c r="F9743" s="123">
        <v>27346</v>
      </c>
      <c r="G9743" s="123">
        <v>0</v>
      </c>
      <c r="H9743" s="123">
        <v>1</v>
      </c>
      <c r="I9743" s="136">
        <v>50</v>
      </c>
      <c r="J9743" s="123" t="s">
        <v>68</v>
      </c>
      <c r="K9743" s="137">
        <f t="shared" si="927"/>
        <v>150</v>
      </c>
      <c r="L9743" s="137">
        <v>850</v>
      </c>
      <c r="M9743" s="137">
        <f t="shared" si="928"/>
        <v>127500</v>
      </c>
      <c r="N9743" s="123"/>
      <c r="O9743" s="108"/>
      <c r="P9743" s="138"/>
      <c r="Q9743" s="108"/>
      <c r="R9743" s="108"/>
      <c r="S9743" s="139"/>
      <c r="T9743" s="123"/>
      <c r="U9743" s="123"/>
      <c r="V9743" s="123"/>
      <c r="W9743" s="137"/>
      <c r="X9743" s="136"/>
      <c r="Y9743" s="137"/>
      <c r="Z9743" s="137"/>
      <c r="AA9743" s="119"/>
      <c r="AB9743" s="119"/>
      <c r="AC9743" s="137"/>
      <c r="AD9743" s="137">
        <f t="shared" si="931"/>
        <v>127500</v>
      </c>
      <c r="AE9743" s="137">
        <f t="shared" si="929"/>
        <v>127500</v>
      </c>
      <c r="AF9743" s="137">
        <v>0</v>
      </c>
      <c r="AG9743" s="137">
        <f t="shared" si="930"/>
        <v>127500</v>
      </c>
      <c r="AH9743" s="137">
        <v>0.3</v>
      </c>
    </row>
    <row r="9744" spans="1:34" s="173" customFormat="1" x14ac:dyDescent="0.55000000000000004">
      <c r="A9744" s="122"/>
      <c r="B9744" s="123">
        <v>4532</v>
      </c>
      <c r="C9744" s="123">
        <v>9398</v>
      </c>
      <c r="D9744" s="135" t="s">
        <v>13223</v>
      </c>
      <c r="E9744" s="123" t="s">
        <v>34</v>
      </c>
      <c r="F9744" s="123">
        <v>27347</v>
      </c>
      <c r="G9744" s="123">
        <v>0</v>
      </c>
      <c r="H9744" s="123">
        <v>1</v>
      </c>
      <c r="I9744" s="136">
        <v>13</v>
      </c>
      <c r="J9744" s="123" t="s">
        <v>68</v>
      </c>
      <c r="K9744" s="137">
        <f t="shared" si="927"/>
        <v>113</v>
      </c>
      <c r="L9744" s="137">
        <v>850</v>
      </c>
      <c r="M9744" s="137">
        <f t="shared" si="928"/>
        <v>96050</v>
      </c>
      <c r="N9744" s="123"/>
      <c r="O9744" s="108"/>
      <c r="P9744" s="138"/>
      <c r="Q9744" s="108"/>
      <c r="R9744" s="108"/>
      <c r="S9744" s="139"/>
      <c r="T9744" s="123"/>
      <c r="U9744" s="123"/>
      <c r="V9744" s="123"/>
      <c r="W9744" s="137"/>
      <c r="X9744" s="136"/>
      <c r="Y9744" s="137"/>
      <c r="Z9744" s="137"/>
      <c r="AA9744" s="119"/>
      <c r="AB9744" s="119"/>
      <c r="AC9744" s="137"/>
      <c r="AD9744" s="137">
        <f t="shared" si="931"/>
        <v>96050</v>
      </c>
      <c r="AE9744" s="137">
        <f t="shared" si="929"/>
        <v>96050</v>
      </c>
      <c r="AF9744" s="137">
        <v>0</v>
      </c>
      <c r="AG9744" s="137">
        <f t="shared" si="930"/>
        <v>96050</v>
      </c>
      <c r="AH9744" s="137">
        <v>0.3</v>
      </c>
    </row>
    <row r="9745" spans="1:34" s="173" customFormat="1" x14ac:dyDescent="0.55000000000000004">
      <c r="A9745" s="122"/>
      <c r="B9745" s="123">
        <v>4533</v>
      </c>
      <c r="C9745" s="123">
        <v>9399</v>
      </c>
      <c r="D9745" s="135" t="s">
        <v>13224</v>
      </c>
      <c r="E9745" s="123" t="s">
        <v>34</v>
      </c>
      <c r="F9745" s="123">
        <v>27348</v>
      </c>
      <c r="G9745" s="123">
        <v>0</v>
      </c>
      <c r="H9745" s="123">
        <v>1</v>
      </c>
      <c r="I9745" s="136">
        <v>62</v>
      </c>
      <c r="J9745" s="123" t="s">
        <v>68</v>
      </c>
      <c r="K9745" s="137">
        <f t="shared" si="927"/>
        <v>162</v>
      </c>
      <c r="L9745" s="137">
        <v>850</v>
      </c>
      <c r="M9745" s="137">
        <f t="shared" si="928"/>
        <v>137700</v>
      </c>
      <c r="N9745" s="123"/>
      <c r="O9745" s="108"/>
      <c r="P9745" s="138"/>
      <c r="Q9745" s="108"/>
      <c r="R9745" s="108"/>
      <c r="S9745" s="139"/>
      <c r="T9745" s="123"/>
      <c r="U9745" s="123"/>
      <c r="V9745" s="123"/>
      <c r="W9745" s="137"/>
      <c r="X9745" s="136"/>
      <c r="Y9745" s="137"/>
      <c r="Z9745" s="137"/>
      <c r="AA9745" s="119"/>
      <c r="AB9745" s="119"/>
      <c r="AC9745" s="137"/>
      <c r="AD9745" s="137">
        <f t="shared" si="931"/>
        <v>137700</v>
      </c>
      <c r="AE9745" s="137">
        <f t="shared" si="929"/>
        <v>137700</v>
      </c>
      <c r="AF9745" s="137">
        <v>0</v>
      </c>
      <c r="AG9745" s="137">
        <f t="shared" si="930"/>
        <v>137700</v>
      </c>
      <c r="AH9745" s="137">
        <v>0.3</v>
      </c>
    </row>
    <row r="9746" spans="1:34" s="173" customFormat="1" x14ac:dyDescent="0.55000000000000004">
      <c r="A9746" s="122"/>
      <c r="B9746" s="123">
        <v>4534</v>
      </c>
      <c r="C9746" s="123">
        <v>9400</v>
      </c>
      <c r="D9746" s="135" t="s">
        <v>13225</v>
      </c>
      <c r="E9746" s="123" t="s">
        <v>34</v>
      </c>
      <c r="F9746" s="123">
        <v>27349</v>
      </c>
      <c r="G9746" s="123">
        <v>0</v>
      </c>
      <c r="H9746" s="123">
        <v>1</v>
      </c>
      <c r="I9746" s="136">
        <v>53.8</v>
      </c>
      <c r="J9746" s="123" t="s">
        <v>68</v>
      </c>
      <c r="K9746" s="137">
        <f t="shared" si="927"/>
        <v>153.80000000000001</v>
      </c>
      <c r="L9746" s="137">
        <v>850</v>
      </c>
      <c r="M9746" s="137">
        <f t="shared" si="928"/>
        <v>130730.00000000001</v>
      </c>
      <c r="N9746" s="123"/>
      <c r="O9746" s="108"/>
      <c r="P9746" s="138"/>
      <c r="Q9746" s="108"/>
      <c r="R9746" s="108"/>
      <c r="S9746" s="139"/>
      <c r="T9746" s="123"/>
      <c r="U9746" s="123"/>
      <c r="V9746" s="123"/>
      <c r="W9746" s="137"/>
      <c r="X9746" s="136"/>
      <c r="Y9746" s="137"/>
      <c r="Z9746" s="137"/>
      <c r="AA9746" s="119"/>
      <c r="AB9746" s="119"/>
      <c r="AC9746" s="137"/>
      <c r="AD9746" s="137">
        <f t="shared" si="931"/>
        <v>130730.00000000001</v>
      </c>
      <c r="AE9746" s="137">
        <f t="shared" si="929"/>
        <v>130730.00000000001</v>
      </c>
      <c r="AF9746" s="137">
        <v>0</v>
      </c>
      <c r="AG9746" s="137">
        <f t="shared" si="930"/>
        <v>130730.00000000001</v>
      </c>
      <c r="AH9746" s="137">
        <v>0.3</v>
      </c>
    </row>
    <row r="9747" spans="1:34" s="173" customFormat="1" x14ac:dyDescent="0.55000000000000004">
      <c r="A9747" s="122"/>
      <c r="B9747" s="123"/>
      <c r="C9747" s="123"/>
      <c r="D9747" s="135"/>
      <c r="E9747" s="123"/>
      <c r="F9747" s="123"/>
      <c r="G9747" s="123"/>
      <c r="H9747" s="123"/>
      <c r="I9747" s="136"/>
      <c r="J9747" s="123"/>
      <c r="K9747" s="137"/>
      <c r="L9747" s="137" t="s">
        <v>63</v>
      </c>
      <c r="M9747" s="137">
        <f>SUM(M9740:M9746)</f>
        <v>1161505</v>
      </c>
      <c r="N9747" s="123"/>
      <c r="O9747" s="108"/>
      <c r="P9747" s="138"/>
      <c r="Q9747" s="108"/>
      <c r="R9747" s="108"/>
      <c r="S9747" s="139"/>
      <c r="T9747" s="123"/>
      <c r="U9747" s="123"/>
      <c r="V9747" s="123"/>
      <c r="W9747" s="137"/>
      <c r="X9747" s="136"/>
      <c r="Y9747" s="137"/>
      <c r="Z9747" s="137"/>
      <c r="AA9747" s="119"/>
      <c r="AB9747" s="119"/>
      <c r="AC9747" s="137"/>
      <c r="AD9747" s="137"/>
      <c r="AE9747" s="137">
        <f>SUM(AE9740:AE9746)</f>
        <v>2165905</v>
      </c>
      <c r="AF9747" s="137"/>
      <c r="AG9747" s="137">
        <f>SUM(AG9740:AG9746)</f>
        <v>619480</v>
      </c>
      <c r="AH9747" s="137"/>
    </row>
    <row r="9748" spans="1:34" s="173" customFormat="1" x14ac:dyDescent="0.55000000000000004">
      <c r="A9748" s="122" t="s">
        <v>13185</v>
      </c>
      <c r="B9748" s="123">
        <v>4523</v>
      </c>
      <c r="C9748" s="123">
        <v>8927</v>
      </c>
      <c r="D9748" s="135" t="s">
        <v>13205</v>
      </c>
      <c r="E9748" s="123" t="s">
        <v>34</v>
      </c>
      <c r="F9748" s="123">
        <v>17457</v>
      </c>
      <c r="G9748" s="123">
        <v>4</v>
      </c>
      <c r="H9748" s="123">
        <v>0</v>
      </c>
      <c r="I9748" s="136">
        <v>40</v>
      </c>
      <c r="J9748" s="123" t="s">
        <v>38</v>
      </c>
      <c r="K9748" s="137">
        <f>((G9748*400)+(H9748*100))+I9748</f>
        <v>1640</v>
      </c>
      <c r="L9748" s="137">
        <v>250</v>
      </c>
      <c r="M9748" s="137">
        <f>K9748*L9748</f>
        <v>410000</v>
      </c>
      <c r="N9748" s="123"/>
      <c r="O9748" s="108"/>
      <c r="P9748" s="138"/>
      <c r="Q9748" s="108"/>
      <c r="R9748" s="108"/>
      <c r="S9748" s="139"/>
      <c r="T9748" s="123"/>
      <c r="U9748" s="123"/>
      <c r="V9748" s="123"/>
      <c r="W9748" s="137"/>
      <c r="X9748" s="136"/>
      <c r="Y9748" s="137"/>
      <c r="Z9748" s="137"/>
      <c r="AA9748" s="119"/>
      <c r="AB9748" s="119"/>
      <c r="AC9748" s="137"/>
      <c r="AD9748" s="137">
        <f>IF(AND(AC9748="",M9748=""),0,IF((AC9748=""),M9748,IF((M9748=""),AC9748,AC9748+M9748)))</f>
        <v>410000</v>
      </c>
      <c r="AE9748" s="137">
        <f>IF( (X9748=""),AD9748*1,AD9748*(X9748/100) )</f>
        <v>410000</v>
      </c>
      <c r="AF9748" s="137">
        <v>50000000</v>
      </c>
      <c r="AG9748" s="137">
        <f>IF((AF9748-AE9748) &gt; 1,0,IF((AF9748-AE9748)&lt;0,AE9748-AF9748,AF9748-AE9748))</f>
        <v>0</v>
      </c>
      <c r="AH9748" s="137">
        <v>0.01</v>
      </c>
    </row>
    <row r="9749" spans="1:34" s="173" customFormat="1" x14ac:dyDescent="0.55000000000000004">
      <c r="A9749" s="122" t="s">
        <v>13185</v>
      </c>
      <c r="B9749" s="123">
        <v>4518</v>
      </c>
      <c r="C9749" s="123">
        <v>8636</v>
      </c>
      <c r="D9749" s="135" t="s">
        <v>13191</v>
      </c>
      <c r="E9749" s="123" t="s">
        <v>34</v>
      </c>
      <c r="F9749" s="123">
        <v>13325</v>
      </c>
      <c r="G9749" s="123">
        <v>0</v>
      </c>
      <c r="H9749" s="123">
        <v>1</v>
      </c>
      <c r="I9749" s="136">
        <v>22</v>
      </c>
      <c r="J9749" s="123" t="s">
        <v>35</v>
      </c>
      <c r="K9749" s="137">
        <f>((G9749*400)+(H9749*100))+I9749</f>
        <v>122</v>
      </c>
      <c r="L9749" s="137">
        <v>800</v>
      </c>
      <c r="M9749" s="137">
        <f>K9749*L9749</f>
        <v>97600</v>
      </c>
      <c r="N9749" s="123">
        <v>1</v>
      </c>
      <c r="O9749" s="108" t="s">
        <v>13183</v>
      </c>
      <c r="P9749" s="138">
        <v>3570800333047</v>
      </c>
      <c r="Q9749" s="108" t="s">
        <v>13184</v>
      </c>
      <c r="R9749" s="108" t="s">
        <v>13192</v>
      </c>
      <c r="S9749" s="139" t="s">
        <v>13193</v>
      </c>
      <c r="T9749" s="123" t="s">
        <v>51</v>
      </c>
      <c r="U9749" s="123" t="s">
        <v>45</v>
      </c>
      <c r="V9749" s="123" t="s">
        <v>52</v>
      </c>
      <c r="W9749" s="137">
        <v>232</v>
      </c>
      <c r="X9749" s="136">
        <v>100</v>
      </c>
      <c r="Y9749" s="137">
        <v>6750</v>
      </c>
      <c r="Z9749" s="137">
        <f>W9749*Y9749</f>
        <v>1566000</v>
      </c>
      <c r="AA9749" s="119">
        <v>6</v>
      </c>
      <c r="AB9749" s="119">
        <v>6</v>
      </c>
      <c r="AC9749" s="137">
        <f>(Z9749*(100-AB9749))/100</f>
        <v>1472040</v>
      </c>
      <c r="AD9749" s="137">
        <f>IF(AND(AC9749="",M9749=""),0,IF((AC9749=""),M9749, IF( (M9749=""),AC9749,SUM(AC9749:AC9750)+M9749)))</f>
        <v>1569640</v>
      </c>
      <c r="AE9749" s="137">
        <f>IF( (X9749=""),AD9749*1,AD9749*(X9749/100) )</f>
        <v>1569640</v>
      </c>
      <c r="AF9749" s="137">
        <v>50000000</v>
      </c>
      <c r="AG9749" s="137">
        <f>IF((AF9749-AE9749) &gt; 1,0,IF((AF9749-AE9749)&lt;0,AE9749-AF9749,AF9749-AE9749))</f>
        <v>0</v>
      </c>
      <c r="AH9749" s="137">
        <v>0.02</v>
      </c>
    </row>
    <row r="9750" spans="1:34" s="173" customFormat="1" x14ac:dyDescent="0.55000000000000004">
      <c r="A9750" s="122" t="s">
        <v>13185</v>
      </c>
      <c r="B9750" s="123">
        <v>4516</v>
      </c>
      <c r="C9750" s="123">
        <v>8842</v>
      </c>
      <c r="D9750" s="135" t="s">
        <v>13186</v>
      </c>
      <c r="E9750" s="123" t="s">
        <v>34</v>
      </c>
      <c r="F9750" s="123">
        <v>5324</v>
      </c>
      <c r="G9750" s="123">
        <v>10</v>
      </c>
      <c r="H9750" s="123">
        <v>0</v>
      </c>
      <c r="I9750" s="136">
        <v>49</v>
      </c>
      <c r="J9750" s="123" t="s">
        <v>38</v>
      </c>
      <c r="K9750" s="137">
        <f>((G9750*400)+(H9750*100))+I9750</f>
        <v>4049</v>
      </c>
      <c r="L9750" s="137">
        <v>250</v>
      </c>
      <c r="M9750" s="137">
        <f>K9750*L9750</f>
        <v>1012250</v>
      </c>
      <c r="N9750" s="123"/>
      <c r="O9750" s="108"/>
      <c r="P9750" s="138"/>
      <c r="Q9750" s="108"/>
      <c r="R9750" s="108"/>
      <c r="S9750" s="139"/>
      <c r="T9750" s="123"/>
      <c r="U9750" s="123"/>
      <c r="V9750" s="123"/>
      <c r="W9750" s="137"/>
      <c r="X9750" s="136"/>
      <c r="Y9750" s="137"/>
      <c r="Z9750" s="137"/>
      <c r="AA9750" s="119"/>
      <c r="AB9750" s="119"/>
      <c r="AC9750" s="137"/>
      <c r="AD9750" s="137">
        <f>IF(AND(AC9750="",M9750=""),0,IF((AC9750=""),M9750,IF((M9750=""),AC9750,AC9750+M9750)))</f>
        <v>1012250</v>
      </c>
      <c r="AE9750" s="137">
        <f>IF( (X9750=""),AD9750*1,AD9750*(X9750/100) )</f>
        <v>1012250</v>
      </c>
      <c r="AF9750" s="137">
        <v>50000000</v>
      </c>
      <c r="AG9750" s="137">
        <f>IF((AF9750-AE9750) &gt; 1,0,IF((AF9750-AE9750)&lt;0,AE9750-AF9750,AF9750-AE9750))</f>
        <v>0</v>
      </c>
      <c r="AH9750" s="137">
        <v>0.01</v>
      </c>
    </row>
    <row r="9751" spans="1:34" s="173" customFormat="1" x14ac:dyDescent="0.55000000000000004">
      <c r="A9751" s="122"/>
      <c r="B9751" s="123"/>
      <c r="C9751" s="123"/>
      <c r="D9751" s="135"/>
      <c r="E9751" s="123"/>
      <c r="F9751" s="123"/>
      <c r="G9751" s="123"/>
      <c r="H9751" s="123"/>
      <c r="I9751" s="136"/>
      <c r="J9751" s="123"/>
      <c r="K9751" s="137"/>
      <c r="L9751" s="137" t="s">
        <v>63</v>
      </c>
      <c r="M9751" s="137">
        <f>SUM(M9748:M9750)</f>
        <v>1519850</v>
      </c>
      <c r="N9751" s="123"/>
      <c r="O9751" s="108"/>
      <c r="P9751" s="138"/>
      <c r="Q9751" s="108"/>
      <c r="R9751" s="108"/>
      <c r="S9751" s="139"/>
      <c r="T9751" s="123"/>
      <c r="U9751" s="123"/>
      <c r="V9751" s="123"/>
      <c r="W9751" s="137"/>
      <c r="X9751" s="136"/>
      <c r="Y9751" s="137"/>
      <c r="Z9751" s="137"/>
      <c r="AA9751" s="119"/>
      <c r="AB9751" s="119"/>
      <c r="AC9751" s="137"/>
      <c r="AD9751" s="137"/>
      <c r="AE9751" s="137">
        <f>SUM(AE9748:AE9750)</f>
        <v>2991890</v>
      </c>
      <c r="AF9751" s="137"/>
      <c r="AG9751" s="137">
        <f>SUM(AG9748:AG9748)</f>
        <v>0</v>
      </c>
      <c r="AH9751" s="137"/>
    </row>
    <row r="9752" spans="1:34" s="173" customFormat="1" x14ac:dyDescent="0.55000000000000004">
      <c r="A9752" s="122" t="s">
        <v>4933</v>
      </c>
      <c r="B9752" s="123">
        <v>4524</v>
      </c>
      <c r="C9752" s="123">
        <v>6536</v>
      </c>
      <c r="D9752" s="135" t="s">
        <v>13206</v>
      </c>
      <c r="E9752" s="123" t="s">
        <v>34</v>
      </c>
      <c r="F9752" s="123">
        <v>17485</v>
      </c>
      <c r="G9752" s="123">
        <v>7</v>
      </c>
      <c r="H9752" s="123">
        <v>0</v>
      </c>
      <c r="I9752" s="136">
        <v>64</v>
      </c>
      <c r="J9752" s="123" t="s">
        <v>38</v>
      </c>
      <c r="K9752" s="137">
        <f>((G9752*400)+(H9752*100))+I9752</f>
        <v>2864</v>
      </c>
      <c r="L9752" s="137">
        <v>475</v>
      </c>
      <c r="M9752" s="137">
        <f>K9752*L9752</f>
        <v>1360400</v>
      </c>
      <c r="N9752" s="123"/>
      <c r="O9752" s="108"/>
      <c r="P9752" s="138"/>
      <c r="Q9752" s="108"/>
      <c r="R9752" s="108"/>
      <c r="S9752" s="139"/>
      <c r="T9752" s="123"/>
      <c r="U9752" s="123"/>
      <c r="V9752" s="123"/>
      <c r="W9752" s="137"/>
      <c r="X9752" s="136"/>
      <c r="Y9752" s="137"/>
      <c r="Z9752" s="137"/>
      <c r="AA9752" s="119"/>
      <c r="AB9752" s="119"/>
      <c r="AC9752" s="137"/>
      <c r="AD9752" s="137">
        <f>IF(AND(AC9752="",M9752=""),0,IF((AC9752=""),M9752,IF((M9752=""),AC9752,AC9752+M9752)))</f>
        <v>1360400</v>
      </c>
      <c r="AE9752" s="137">
        <f>IF( (X9752=""),AD9752*1,AD9752*(X9752/100) )</f>
        <v>1360400</v>
      </c>
      <c r="AF9752" s="137">
        <v>50000000</v>
      </c>
      <c r="AG9752" s="137">
        <f>IF((AF9752-AE9752) &gt; 1,0,IF((AF9752-AE9752)&lt;0,AE9752-AF9752,AF9752-AE9752))</f>
        <v>0</v>
      </c>
      <c r="AH9752" s="137">
        <v>0.01</v>
      </c>
    </row>
    <row r="9753" spans="1:34" s="173" customFormat="1" x14ac:dyDescent="0.55000000000000004">
      <c r="A9753" s="122"/>
      <c r="B9753" s="123">
        <v>4525</v>
      </c>
      <c r="C9753" s="123">
        <v>6712</v>
      </c>
      <c r="D9753" s="135" t="s">
        <v>13207</v>
      </c>
      <c r="E9753" s="123" t="s">
        <v>34</v>
      </c>
      <c r="F9753" s="123">
        <v>17624</v>
      </c>
      <c r="G9753" s="123">
        <v>5</v>
      </c>
      <c r="H9753" s="123">
        <v>2</v>
      </c>
      <c r="I9753" s="136">
        <v>8</v>
      </c>
      <c r="J9753" s="123" t="s">
        <v>38</v>
      </c>
      <c r="K9753" s="137">
        <f>((G9753*400)+(H9753*100))+I9753</f>
        <v>2208</v>
      </c>
      <c r="L9753" s="137">
        <v>225</v>
      </c>
      <c r="M9753" s="137">
        <f>K9753*L9753</f>
        <v>496800</v>
      </c>
      <c r="N9753" s="123"/>
      <c r="O9753" s="108"/>
      <c r="P9753" s="138"/>
      <c r="Q9753" s="108"/>
      <c r="R9753" s="108"/>
      <c r="S9753" s="139"/>
      <c r="T9753" s="123"/>
      <c r="U9753" s="123"/>
      <c r="V9753" s="123"/>
      <c r="W9753" s="137"/>
      <c r="X9753" s="136"/>
      <c r="Y9753" s="137"/>
      <c r="Z9753" s="137"/>
      <c r="AA9753" s="119"/>
      <c r="AB9753" s="119"/>
      <c r="AC9753" s="137"/>
      <c r="AD9753" s="137">
        <f>IF(AND(AC9753="",M9753=""),0,IF((AC9753=""),M9753,IF((M9753=""),AC9753,AC9753+M9753)))</f>
        <v>496800</v>
      </c>
      <c r="AE9753" s="137">
        <f>IF( (X9753=""),AD9753*1,AD9753*(X9753/100) )</f>
        <v>496800</v>
      </c>
      <c r="AF9753" s="137">
        <v>50000000</v>
      </c>
      <c r="AG9753" s="137">
        <f>IF((AF9753-AE9753) &gt; 1,0,IF((AF9753-AE9753)&lt;0,AE9753-AF9753,AF9753-AE9753))</f>
        <v>0</v>
      </c>
      <c r="AH9753" s="137">
        <v>0.01</v>
      </c>
    </row>
    <row r="9754" spans="1:34" s="173" customFormat="1" x14ac:dyDescent="0.55000000000000004">
      <c r="A9754" s="122"/>
      <c r="B9754" s="123"/>
      <c r="C9754" s="123"/>
      <c r="D9754" s="135"/>
      <c r="E9754" s="123"/>
      <c r="F9754" s="123"/>
      <c r="G9754" s="123"/>
      <c r="H9754" s="123"/>
      <c r="I9754" s="136"/>
      <c r="J9754" s="123"/>
      <c r="K9754" s="137"/>
      <c r="L9754" s="137" t="s">
        <v>63</v>
      </c>
      <c r="M9754" s="137">
        <f>SUM(M9752:M9753)</f>
        <v>1857200</v>
      </c>
      <c r="N9754" s="123"/>
      <c r="O9754" s="108"/>
      <c r="P9754" s="138"/>
      <c r="Q9754" s="108"/>
      <c r="R9754" s="108"/>
      <c r="S9754" s="139"/>
      <c r="T9754" s="123"/>
      <c r="U9754" s="123"/>
      <c r="V9754" s="123"/>
      <c r="W9754" s="137"/>
      <c r="X9754" s="136"/>
      <c r="Y9754" s="137"/>
      <c r="Z9754" s="137"/>
      <c r="AA9754" s="119"/>
      <c r="AB9754" s="119"/>
      <c r="AC9754" s="137"/>
      <c r="AD9754" s="137"/>
      <c r="AE9754" s="137">
        <f>SUM(AE9752:AE9753)</f>
        <v>1857200</v>
      </c>
      <c r="AF9754" s="137"/>
      <c r="AG9754" s="137">
        <f>SUM(AG9752:AG9753)</f>
        <v>0</v>
      </c>
      <c r="AH9754" s="137"/>
    </row>
    <row r="9755" spans="1:34" s="173" customFormat="1" x14ac:dyDescent="0.55000000000000004">
      <c r="A9755" s="122" t="s">
        <v>13213</v>
      </c>
      <c r="B9755" s="123">
        <v>4527</v>
      </c>
      <c r="C9755" s="123">
        <v>8502</v>
      </c>
      <c r="D9755" s="135" t="s">
        <v>13214</v>
      </c>
      <c r="E9755" s="123" t="s">
        <v>34</v>
      </c>
      <c r="F9755" s="123">
        <v>21080</v>
      </c>
      <c r="G9755" s="123">
        <v>0</v>
      </c>
      <c r="H9755" s="123">
        <v>0</v>
      </c>
      <c r="I9755" s="136">
        <v>92</v>
      </c>
      <c r="J9755" s="123" t="s">
        <v>35</v>
      </c>
      <c r="K9755" s="137">
        <f>((G9755*400)+(H9755*100))+I9755</f>
        <v>92</v>
      </c>
      <c r="L9755" s="137">
        <v>800</v>
      </c>
      <c r="M9755" s="137">
        <f>K9755*L9755</f>
        <v>73600</v>
      </c>
      <c r="N9755" s="123">
        <v>1</v>
      </c>
      <c r="O9755" s="108" t="s">
        <v>13211</v>
      </c>
      <c r="P9755" s="138">
        <v>3570800352165</v>
      </c>
      <c r="Q9755" s="108" t="s">
        <v>13212</v>
      </c>
      <c r="R9755" s="108" t="s">
        <v>13215</v>
      </c>
      <c r="S9755" s="139" t="s">
        <v>13216</v>
      </c>
      <c r="T9755" s="123" t="s">
        <v>51</v>
      </c>
      <c r="U9755" s="123" t="s">
        <v>227</v>
      </c>
      <c r="V9755" s="123" t="s">
        <v>52</v>
      </c>
      <c r="W9755" s="137">
        <v>141.78</v>
      </c>
      <c r="X9755" s="136">
        <v>75.849999999999994</v>
      </c>
      <c r="Y9755" s="137">
        <v>6750</v>
      </c>
      <c r="Z9755" s="137">
        <f>W9755*Y9755</f>
        <v>957015</v>
      </c>
      <c r="AA9755" s="119">
        <v>11</v>
      </c>
      <c r="AB9755" s="119">
        <v>34</v>
      </c>
      <c r="AC9755" s="137">
        <f>(Z9755*(100-AB9755))/100</f>
        <v>631629.9</v>
      </c>
      <c r="AD9755" s="137">
        <f>IF(AND(AC9755="",M9755=""),0,IF((AC9755=""),M9755, IF( (M9755=""),AC9755,SUM(AC9755:AC9757)+M9755)))</f>
        <v>705229.9</v>
      </c>
      <c r="AE9755" s="137">
        <f>IF( (X9755=""),AD9755*1,AD9755*(X9755/100) )</f>
        <v>534916.87914999994</v>
      </c>
      <c r="AF9755" s="137">
        <v>50000000</v>
      </c>
      <c r="AG9755" s="137">
        <f>IF((AF9755-AE9755) &gt; 1,0,IF((AF9755-AE9755)&lt;0,AE9755-AF9755,AF9755-AE9755))</f>
        <v>0</v>
      </c>
      <c r="AH9755" s="137">
        <v>0.02</v>
      </c>
    </row>
    <row r="9756" spans="1:34" s="173" customFormat="1" x14ac:dyDescent="0.55000000000000004">
      <c r="A9756" s="122"/>
      <c r="B9756" s="123"/>
      <c r="C9756" s="123"/>
      <c r="D9756" s="135"/>
      <c r="E9756" s="123"/>
      <c r="F9756" s="123"/>
      <c r="G9756" s="123"/>
      <c r="H9756" s="123"/>
      <c r="I9756" s="136"/>
      <c r="J9756" s="123"/>
      <c r="K9756" s="137"/>
      <c r="L9756" s="137"/>
      <c r="M9756" s="137"/>
      <c r="N9756" s="123">
        <v>2</v>
      </c>
      <c r="O9756" s="108" t="s">
        <v>13211</v>
      </c>
      <c r="P9756" s="138">
        <v>3570800352165</v>
      </c>
      <c r="Q9756" s="108" t="s">
        <v>13212</v>
      </c>
      <c r="R9756" s="108" t="s">
        <v>13215</v>
      </c>
      <c r="S9756" s="139" t="s">
        <v>13217</v>
      </c>
      <c r="T9756" s="123" t="s">
        <v>55</v>
      </c>
      <c r="U9756" s="123" t="s">
        <v>45</v>
      </c>
      <c r="V9756" s="123" t="s">
        <v>52</v>
      </c>
      <c r="W9756" s="137">
        <v>45.15</v>
      </c>
      <c r="X9756" s="136">
        <v>24.15</v>
      </c>
      <c r="Y9756" s="137">
        <v>0</v>
      </c>
      <c r="Z9756" s="137">
        <f>W9756*Y9756</f>
        <v>0</v>
      </c>
      <c r="AA9756" s="119">
        <v>6</v>
      </c>
      <c r="AB9756" s="119">
        <v>6</v>
      </c>
      <c r="AC9756" s="137">
        <f>(Z9756*(100-AB9756))/100</f>
        <v>0</v>
      </c>
      <c r="AD9756" s="137">
        <f>IF(AND(AC9756="",M9755=""),0,IF((AC9756=""),M9755, IF( (M9755=""),AC9756,SUM(AC9755:AC9757)+M9755)))</f>
        <v>705229.9</v>
      </c>
      <c r="AE9756" s="137">
        <f>IF( (X9756=""),AD9756*1,AD9756*(X9756/100) )</f>
        <v>170313.02085</v>
      </c>
      <c r="AF9756" s="137">
        <v>50000000</v>
      </c>
      <c r="AG9756" s="137">
        <f>IF((AF9756-AE9756) &gt; 1,0,IF((AF9756-AE9756)&lt;0,AE9756-AF9756,AF9756-AE9756))</f>
        <v>0</v>
      </c>
      <c r="AH9756" s="137">
        <v>0.02</v>
      </c>
    </row>
    <row r="9757" spans="1:34" s="173" customFormat="1" x14ac:dyDescent="0.55000000000000004">
      <c r="A9757" s="122"/>
      <c r="B9757" s="123"/>
      <c r="C9757" s="123"/>
      <c r="D9757" s="135"/>
      <c r="E9757" s="123"/>
      <c r="F9757" s="123"/>
      <c r="G9757" s="123"/>
      <c r="H9757" s="123"/>
      <c r="I9757" s="136"/>
      <c r="J9757" s="123"/>
      <c r="K9757" s="137"/>
      <c r="L9757" s="137" t="s">
        <v>63</v>
      </c>
      <c r="M9757" s="137">
        <f>SUM(M9755:M9756)</f>
        <v>73600</v>
      </c>
      <c r="N9757" s="123"/>
      <c r="O9757" s="108"/>
      <c r="P9757" s="138"/>
      <c r="Q9757" s="108"/>
      <c r="R9757" s="108"/>
      <c r="S9757" s="139"/>
      <c r="T9757" s="123"/>
      <c r="U9757" s="123"/>
      <c r="V9757" s="123"/>
      <c r="W9757" s="137"/>
      <c r="X9757" s="136"/>
      <c r="Y9757" s="137"/>
      <c r="Z9757" s="137"/>
      <c r="AA9757" s="119"/>
      <c r="AB9757" s="119"/>
      <c r="AC9757" s="137"/>
      <c r="AD9757" s="137"/>
      <c r="AE9757" s="137">
        <f>SUM(AE9755:AE9756)</f>
        <v>705229.89999999991</v>
      </c>
      <c r="AF9757" s="137"/>
      <c r="AG9757" s="137">
        <f>SUM(AG9755:AG9756)</f>
        <v>0</v>
      </c>
      <c r="AH9757" s="137"/>
    </row>
    <row r="9758" spans="1:34" s="173" customFormat="1" x14ac:dyDescent="0.55000000000000004">
      <c r="A9758" s="122" t="s">
        <v>13228</v>
      </c>
      <c r="B9758" s="123">
        <v>4535</v>
      </c>
      <c r="C9758" s="123">
        <v>8371</v>
      </c>
      <c r="D9758" s="135" t="s">
        <v>13229</v>
      </c>
      <c r="E9758" s="123" t="s">
        <v>34</v>
      </c>
      <c r="F9758" s="123">
        <v>1833</v>
      </c>
      <c r="G9758" s="123">
        <v>2</v>
      </c>
      <c r="H9758" s="123">
        <v>2</v>
      </c>
      <c r="I9758" s="136">
        <v>2</v>
      </c>
      <c r="J9758" s="123" t="s">
        <v>35</v>
      </c>
      <c r="K9758" s="137">
        <f>((G9758*400)+(H9758*100))+I9758</f>
        <v>1002</v>
      </c>
      <c r="L9758" s="137">
        <v>600</v>
      </c>
      <c r="M9758" s="137">
        <f>K9758*L9758</f>
        <v>601200</v>
      </c>
      <c r="N9758" s="123">
        <v>1</v>
      </c>
      <c r="O9758" s="108" t="s">
        <v>13226</v>
      </c>
      <c r="P9758" s="138">
        <v>3570800349334</v>
      </c>
      <c r="Q9758" s="108" t="s">
        <v>13227</v>
      </c>
      <c r="R9758" s="108" t="s">
        <v>13230</v>
      </c>
      <c r="S9758" s="139"/>
      <c r="T9758" s="123" t="s">
        <v>55</v>
      </c>
      <c r="U9758" s="123" t="s">
        <v>45</v>
      </c>
      <c r="V9758" s="123" t="s">
        <v>52</v>
      </c>
      <c r="W9758" s="137">
        <v>95</v>
      </c>
      <c r="X9758" s="136">
        <v>8.1300000000000008</v>
      </c>
      <c r="Y9758" s="137">
        <v>2650</v>
      </c>
      <c r="Z9758" s="137">
        <f>W9758*Y9758</f>
        <v>251750</v>
      </c>
      <c r="AA9758" s="119">
        <v>7</v>
      </c>
      <c r="AB9758" s="119">
        <v>7</v>
      </c>
      <c r="AC9758" s="137">
        <f>(Z9758*(100-AB9758))/100</f>
        <v>234127.5</v>
      </c>
      <c r="AD9758" s="137">
        <f>IF(AND(AC9758="",M9758=""),0,IF((AC9758=""),M9758, IF( (M9758=""),AC9758,SUM(AC9758:AC9761)+M9758)))</f>
        <v>7572466.0499999998</v>
      </c>
      <c r="AE9758" s="137">
        <f t="shared" ref="AE9758:AE9768" si="932">IF( (X9758=""),AD9758*1,AD9758*(X9758/100) )</f>
        <v>615641.48986500013</v>
      </c>
      <c r="AF9758" s="137">
        <v>50000000</v>
      </c>
      <c r="AG9758" s="137">
        <v>0</v>
      </c>
      <c r="AH9758" s="137">
        <v>0.02</v>
      </c>
    </row>
    <row r="9759" spans="1:34" s="173" customFormat="1" x14ac:dyDescent="0.55000000000000004">
      <c r="A9759" s="122"/>
      <c r="B9759" s="123"/>
      <c r="C9759" s="123"/>
      <c r="D9759" s="135"/>
      <c r="E9759" s="123"/>
      <c r="F9759" s="123"/>
      <c r="G9759" s="123"/>
      <c r="H9759" s="123"/>
      <c r="I9759" s="136"/>
      <c r="J9759" s="123"/>
      <c r="K9759" s="137"/>
      <c r="L9759" s="137"/>
      <c r="M9759" s="137"/>
      <c r="N9759" s="123">
        <v>2</v>
      </c>
      <c r="O9759" s="108" t="s">
        <v>13226</v>
      </c>
      <c r="P9759" s="138">
        <v>3570800349334</v>
      </c>
      <c r="Q9759" s="108" t="s">
        <v>13227</v>
      </c>
      <c r="R9759" s="108" t="s">
        <v>13230</v>
      </c>
      <c r="S9759" s="139"/>
      <c r="T9759" s="123" t="s">
        <v>51</v>
      </c>
      <c r="U9759" s="123" t="s">
        <v>45</v>
      </c>
      <c r="V9759" s="123" t="s">
        <v>52</v>
      </c>
      <c r="W9759" s="137">
        <v>110.7</v>
      </c>
      <c r="X9759" s="136">
        <v>9.4700000000000006</v>
      </c>
      <c r="Y9759" s="137">
        <v>6750</v>
      </c>
      <c r="Z9759" s="137">
        <f>W9759*Y9759</f>
        <v>747225</v>
      </c>
      <c r="AA9759" s="119">
        <v>7</v>
      </c>
      <c r="AB9759" s="119">
        <v>7</v>
      </c>
      <c r="AC9759" s="137">
        <f>(Z9759*(100-AB9759))/100</f>
        <v>694919.25</v>
      </c>
      <c r="AD9759" s="137">
        <f>IF(AND(AC9759="",M9758=""),0,IF((AC9759=""),M9758, IF( (M9758=""),AC9759,SUM(AC9758:AC9761)+M9758)))</f>
        <v>7572466.0499999998</v>
      </c>
      <c r="AE9759" s="137">
        <f t="shared" si="932"/>
        <v>717112.534935</v>
      </c>
      <c r="AF9759" s="137">
        <v>50000000</v>
      </c>
      <c r="AG9759" s="137">
        <f>IF((AF9759-AE9759) &gt; 1,0,IF((AF9759-AE9759)&lt;0,AE9759-AF9759,AF9759-AE9759))</f>
        <v>0</v>
      </c>
      <c r="AH9759" s="137">
        <v>0.02</v>
      </c>
    </row>
    <row r="9760" spans="1:34" s="173" customFormat="1" x14ac:dyDescent="0.55000000000000004">
      <c r="A9760" s="122"/>
      <c r="B9760" s="123"/>
      <c r="C9760" s="123"/>
      <c r="D9760" s="135"/>
      <c r="E9760" s="123"/>
      <c r="F9760" s="123"/>
      <c r="G9760" s="123"/>
      <c r="H9760" s="123"/>
      <c r="I9760" s="136"/>
      <c r="J9760" s="123"/>
      <c r="K9760" s="137"/>
      <c r="L9760" s="137"/>
      <c r="M9760" s="137"/>
      <c r="N9760" s="123">
        <v>3</v>
      </c>
      <c r="O9760" s="108" t="s">
        <v>13226</v>
      </c>
      <c r="P9760" s="138">
        <v>3570800349334</v>
      </c>
      <c r="Q9760" s="108" t="s">
        <v>13227</v>
      </c>
      <c r="R9760" s="108" t="s">
        <v>13230</v>
      </c>
      <c r="S9760" s="139" t="s">
        <v>13231</v>
      </c>
      <c r="T9760" s="123" t="s">
        <v>51</v>
      </c>
      <c r="U9760" s="123" t="s">
        <v>45</v>
      </c>
      <c r="V9760" s="123" t="s">
        <v>52</v>
      </c>
      <c r="W9760" s="137">
        <v>832.32</v>
      </c>
      <c r="X9760" s="136">
        <v>71.25</v>
      </c>
      <c r="Y9760" s="137">
        <v>6750</v>
      </c>
      <c r="Z9760" s="137">
        <f>W9760*Y9760</f>
        <v>5618160</v>
      </c>
      <c r="AA9760" s="119">
        <v>7</v>
      </c>
      <c r="AB9760" s="119">
        <v>7</v>
      </c>
      <c r="AC9760" s="137">
        <f>(Z9760*(100-AB9760))/100</f>
        <v>5224888.8</v>
      </c>
      <c r="AD9760" s="137">
        <f>IF(AND(AC9760="",M9758=""),0,IF((AC9760=""),M9758, IF( (M9758=""),AC9760,SUM(AC9758:AC9761)+M9758)))</f>
        <v>7572466.0499999998</v>
      </c>
      <c r="AE9760" s="137">
        <f t="shared" si="932"/>
        <v>5395382.0606249999</v>
      </c>
      <c r="AF9760" s="137">
        <v>50000000</v>
      </c>
      <c r="AG9760" s="137">
        <f>IF((AF9760-AE9760) &gt; 1,0,IF((AF9760-AE9760)&lt;0,AE9760-AF9760,AF9760-AE9760))</f>
        <v>0</v>
      </c>
      <c r="AH9760" s="137">
        <v>0.02</v>
      </c>
    </row>
    <row r="9761" spans="1:34" s="173" customFormat="1" x14ac:dyDescent="0.55000000000000004">
      <c r="A9761" s="122"/>
      <c r="B9761" s="123"/>
      <c r="C9761" s="123"/>
      <c r="D9761" s="135"/>
      <c r="E9761" s="123"/>
      <c r="F9761" s="123"/>
      <c r="G9761" s="123"/>
      <c r="H9761" s="123"/>
      <c r="I9761" s="136"/>
      <c r="J9761" s="123"/>
      <c r="K9761" s="137"/>
      <c r="L9761" s="137"/>
      <c r="M9761" s="137"/>
      <c r="N9761" s="123">
        <v>4</v>
      </c>
      <c r="O9761" s="108" t="s">
        <v>13226</v>
      </c>
      <c r="P9761" s="138">
        <v>3570800349334</v>
      </c>
      <c r="Q9761" s="108" t="s">
        <v>13227</v>
      </c>
      <c r="R9761" s="108" t="s">
        <v>13230</v>
      </c>
      <c r="S9761" s="139" t="s">
        <v>13232</v>
      </c>
      <c r="T9761" s="123" t="s">
        <v>51</v>
      </c>
      <c r="U9761" s="123" t="s">
        <v>45</v>
      </c>
      <c r="V9761" s="123" t="s">
        <v>52</v>
      </c>
      <c r="W9761" s="137">
        <v>130.19999999999999</v>
      </c>
      <c r="X9761" s="136">
        <v>11.15</v>
      </c>
      <c r="Y9761" s="137">
        <v>6750</v>
      </c>
      <c r="Z9761" s="137">
        <f>W9761*Y9761</f>
        <v>878849.99999999988</v>
      </c>
      <c r="AA9761" s="119">
        <v>7</v>
      </c>
      <c r="AB9761" s="119">
        <v>7</v>
      </c>
      <c r="AC9761" s="137">
        <f>(Z9761*(100-AB9761))/100</f>
        <v>817330.49999999988</v>
      </c>
      <c r="AD9761" s="137">
        <f>IF(AND(AC9761="",M9758=""),0,IF((AC9761=""),M9758, IF( (M9758=""),AC9761,SUM(AC9758:AC9761)+M9758)))</f>
        <v>7572466.0499999998</v>
      </c>
      <c r="AE9761" s="137">
        <f t="shared" si="932"/>
        <v>844329.96457499999</v>
      </c>
      <c r="AF9761" s="137">
        <v>50000000</v>
      </c>
      <c r="AG9761" s="137">
        <f>IF((AF9761-AE9761) &gt; 1,0,IF((AF9761-AE9761)&lt;0,AE9761-AF9761,AF9761-AE9761))</f>
        <v>0</v>
      </c>
      <c r="AH9761" s="137">
        <v>0.02</v>
      </c>
    </row>
    <row r="9762" spans="1:34" s="173" customFormat="1" x14ac:dyDescent="0.55000000000000004">
      <c r="A9762" s="122" t="s">
        <v>13228</v>
      </c>
      <c r="B9762" s="123">
        <v>4540</v>
      </c>
      <c r="C9762" s="123">
        <v>9318</v>
      </c>
      <c r="D9762" s="135" t="s">
        <v>13234</v>
      </c>
      <c r="E9762" s="123" t="s">
        <v>37</v>
      </c>
      <c r="F9762" s="123">
        <v>8221</v>
      </c>
      <c r="G9762" s="123">
        <v>5</v>
      </c>
      <c r="H9762" s="123">
        <v>2</v>
      </c>
      <c r="I9762" s="136">
        <v>44</v>
      </c>
      <c r="J9762" s="123" t="s">
        <v>38</v>
      </c>
      <c r="K9762" s="137">
        <f t="shared" ref="K9762:K9768" si="933">((G9762*400)+(H9762*100))+I9762</f>
        <v>2244</v>
      </c>
      <c r="L9762" s="137">
        <v>225</v>
      </c>
      <c r="M9762" s="137">
        <f t="shared" ref="M9762:M9768" si="934">K9762*L9762</f>
        <v>504900</v>
      </c>
      <c r="N9762" s="123"/>
      <c r="O9762" s="108"/>
      <c r="P9762" s="138"/>
      <c r="Q9762" s="108"/>
      <c r="R9762" s="108"/>
      <c r="S9762" s="139"/>
      <c r="T9762" s="123"/>
      <c r="U9762" s="123"/>
      <c r="V9762" s="123"/>
      <c r="W9762" s="137"/>
      <c r="X9762" s="136"/>
      <c r="Y9762" s="137"/>
      <c r="Z9762" s="137"/>
      <c r="AA9762" s="119"/>
      <c r="AB9762" s="119"/>
      <c r="AC9762" s="137"/>
      <c r="AD9762" s="137">
        <f>IF(AND(AC9762="",M9762=""),0,IF((AC9762=""),M9762,IF((M9762=""),AC9762,AC9762+M9762)))</f>
        <v>504900</v>
      </c>
      <c r="AE9762" s="137">
        <f t="shared" si="932"/>
        <v>504900</v>
      </c>
      <c r="AF9762" s="137">
        <v>0</v>
      </c>
      <c r="AG9762" s="137">
        <f>IF((AF9762-AE9762) &gt; 1,0,IF((AF9762-AE9762)&lt;0,AE9762-AF9762,AF9762-AE9762))</f>
        <v>504900</v>
      </c>
      <c r="AH9762" s="137">
        <v>0.01</v>
      </c>
    </row>
    <row r="9763" spans="1:34" s="173" customFormat="1" x14ac:dyDescent="0.55000000000000004">
      <c r="A9763" s="122"/>
      <c r="B9763" s="123">
        <v>4541</v>
      </c>
      <c r="C9763" s="123">
        <v>9766</v>
      </c>
      <c r="D9763" s="135" t="s">
        <v>13235</v>
      </c>
      <c r="E9763" s="123" t="s">
        <v>34</v>
      </c>
      <c r="F9763" s="123">
        <v>16640</v>
      </c>
      <c r="G9763" s="123">
        <v>0</v>
      </c>
      <c r="H9763" s="123">
        <v>2</v>
      </c>
      <c r="I9763" s="136">
        <v>72</v>
      </c>
      <c r="J9763" s="123" t="s">
        <v>35</v>
      </c>
      <c r="K9763" s="137">
        <f t="shared" si="933"/>
        <v>272</v>
      </c>
      <c r="L9763" s="137">
        <v>800</v>
      </c>
      <c r="M9763" s="137">
        <f t="shared" si="934"/>
        <v>217600</v>
      </c>
      <c r="N9763" s="123">
        <v>1</v>
      </c>
      <c r="O9763" s="108" t="s">
        <v>13226</v>
      </c>
      <c r="P9763" s="138">
        <v>3570800349334</v>
      </c>
      <c r="Q9763" s="108" t="s">
        <v>13227</v>
      </c>
      <c r="R9763" s="108" t="s">
        <v>13230</v>
      </c>
      <c r="S9763" s="139" t="s">
        <v>13235</v>
      </c>
      <c r="T9763" s="123" t="s">
        <v>51</v>
      </c>
      <c r="U9763" s="123" t="s">
        <v>45</v>
      </c>
      <c r="V9763" s="123" t="s">
        <v>52</v>
      </c>
      <c r="W9763" s="137">
        <v>348.45</v>
      </c>
      <c r="X9763" s="136">
        <v>100</v>
      </c>
      <c r="Y9763" s="137">
        <v>6750</v>
      </c>
      <c r="Z9763" s="137">
        <f>W9763*Y9763</f>
        <v>2352037.5</v>
      </c>
      <c r="AA9763" s="119">
        <v>7</v>
      </c>
      <c r="AB9763" s="119">
        <v>7</v>
      </c>
      <c r="AC9763" s="137">
        <f>(Z9763*(100-AB9763))/100</f>
        <v>2187394.875</v>
      </c>
      <c r="AD9763" s="137">
        <f>IF(AND(AC9763="",M9763=""),0,IF((AC9763=""),M9763, IF( (M9763=""),AC9763,SUM(AC9763:AC9764)+M9763)))</f>
        <v>2404994.875</v>
      </c>
      <c r="AE9763" s="137">
        <f t="shared" si="932"/>
        <v>2404994.875</v>
      </c>
      <c r="AF9763" s="137">
        <v>10000000</v>
      </c>
      <c r="AG9763" s="137">
        <v>217600</v>
      </c>
      <c r="AH9763" s="137">
        <v>0.02</v>
      </c>
    </row>
    <row r="9764" spans="1:34" s="173" customFormat="1" x14ac:dyDescent="0.55000000000000004">
      <c r="A9764" s="122"/>
      <c r="B9764" s="123">
        <v>4542</v>
      </c>
      <c r="C9764" s="123">
        <v>9765</v>
      </c>
      <c r="D9764" s="135" t="s">
        <v>13236</v>
      </c>
      <c r="E9764" s="123" t="s">
        <v>34</v>
      </c>
      <c r="F9764" s="123">
        <v>16891</v>
      </c>
      <c r="G9764" s="123">
        <v>1</v>
      </c>
      <c r="H9764" s="123">
        <v>0</v>
      </c>
      <c r="I9764" s="136">
        <v>0</v>
      </c>
      <c r="J9764" s="123" t="s">
        <v>38</v>
      </c>
      <c r="K9764" s="137">
        <f t="shared" si="933"/>
        <v>400</v>
      </c>
      <c r="L9764" s="137">
        <v>400</v>
      </c>
      <c r="M9764" s="137">
        <f t="shared" si="934"/>
        <v>160000</v>
      </c>
      <c r="N9764" s="123"/>
      <c r="O9764" s="108"/>
      <c r="P9764" s="138"/>
      <c r="Q9764" s="108"/>
      <c r="R9764" s="108"/>
      <c r="S9764" s="139"/>
      <c r="T9764" s="123"/>
      <c r="U9764" s="123"/>
      <c r="V9764" s="123"/>
      <c r="W9764" s="137"/>
      <c r="X9764" s="136"/>
      <c r="Y9764" s="137"/>
      <c r="Z9764" s="137"/>
      <c r="AA9764" s="119"/>
      <c r="AB9764" s="119"/>
      <c r="AC9764" s="137"/>
      <c r="AD9764" s="137">
        <f>IF(AND(AC9764="",M9764=""),0,IF((AC9764=""),M9764,IF((M9764=""),AC9764,AC9764+M9764)))</f>
        <v>160000</v>
      </c>
      <c r="AE9764" s="137">
        <f t="shared" si="932"/>
        <v>160000</v>
      </c>
      <c r="AF9764" s="137">
        <v>50000000</v>
      </c>
      <c r="AG9764" s="137">
        <f>IF((AF9764-AE9764) &gt; 1,0,IF((AF9764-AE9764)&lt;0,AE9764-AF9764,AF9764-AE9764))</f>
        <v>0</v>
      </c>
      <c r="AH9764" s="137">
        <v>0.01</v>
      </c>
    </row>
    <row r="9765" spans="1:34" s="173" customFormat="1" x14ac:dyDescent="0.55000000000000004">
      <c r="A9765" s="122"/>
      <c r="B9765" s="123">
        <v>4543</v>
      </c>
      <c r="C9765" s="123">
        <v>8372</v>
      </c>
      <c r="D9765" s="135" t="s">
        <v>13237</v>
      </c>
      <c r="E9765" s="123" t="s">
        <v>34</v>
      </c>
      <c r="F9765" s="123">
        <v>17112</v>
      </c>
      <c r="G9765" s="123">
        <v>0</v>
      </c>
      <c r="H9765" s="123">
        <v>3</v>
      </c>
      <c r="I9765" s="136">
        <v>0</v>
      </c>
      <c r="J9765" s="123" t="s">
        <v>35</v>
      </c>
      <c r="K9765" s="137">
        <f t="shared" si="933"/>
        <v>300</v>
      </c>
      <c r="L9765" s="137">
        <v>400</v>
      </c>
      <c r="M9765" s="137">
        <f t="shared" si="934"/>
        <v>120000</v>
      </c>
      <c r="N9765" s="123">
        <v>1</v>
      </c>
      <c r="O9765" s="108" t="s">
        <v>13226</v>
      </c>
      <c r="P9765" s="138">
        <v>3570800349334</v>
      </c>
      <c r="Q9765" s="108" t="s">
        <v>13227</v>
      </c>
      <c r="R9765" s="108" t="s">
        <v>13230</v>
      </c>
      <c r="S9765" s="139" t="s">
        <v>13238</v>
      </c>
      <c r="T9765" s="123" t="s">
        <v>51</v>
      </c>
      <c r="U9765" s="123" t="s">
        <v>45</v>
      </c>
      <c r="V9765" s="123" t="s">
        <v>52</v>
      </c>
      <c r="W9765" s="137">
        <v>72</v>
      </c>
      <c r="X9765" s="136">
        <v>100</v>
      </c>
      <c r="Y9765" s="137">
        <v>6750</v>
      </c>
      <c r="Z9765" s="137">
        <f>W9765*Y9765</f>
        <v>486000</v>
      </c>
      <c r="AA9765" s="119">
        <v>22</v>
      </c>
      <c r="AB9765" s="119">
        <v>34</v>
      </c>
      <c r="AC9765" s="137">
        <f>(Z9765*(100-AB9765))/100</f>
        <v>320760</v>
      </c>
      <c r="AD9765" s="137">
        <f>IF(AND(AC9765="",M9765=""),0,IF((AC9765=""),M9765, IF( (M9765=""),AC9765,SUM(AC9765:AC9766)+M9765)))</f>
        <v>440760</v>
      </c>
      <c r="AE9765" s="137">
        <f t="shared" si="932"/>
        <v>440760</v>
      </c>
      <c r="AF9765" s="137">
        <v>10000000</v>
      </c>
      <c r="AG9765" s="137">
        <v>120000</v>
      </c>
      <c r="AH9765" s="137">
        <v>0.02</v>
      </c>
    </row>
    <row r="9766" spans="1:34" s="173" customFormat="1" x14ac:dyDescent="0.55000000000000004">
      <c r="A9766" s="122"/>
      <c r="B9766" s="123">
        <v>4544</v>
      </c>
      <c r="C9766" s="123">
        <v>8940</v>
      </c>
      <c r="D9766" s="135" t="s">
        <v>13239</v>
      </c>
      <c r="E9766" s="123" t="s">
        <v>34</v>
      </c>
      <c r="F9766" s="123">
        <v>17382</v>
      </c>
      <c r="G9766" s="123">
        <v>3</v>
      </c>
      <c r="H9766" s="123">
        <v>3</v>
      </c>
      <c r="I9766" s="136">
        <v>41</v>
      </c>
      <c r="J9766" s="123" t="s">
        <v>38</v>
      </c>
      <c r="K9766" s="137">
        <f t="shared" si="933"/>
        <v>1541</v>
      </c>
      <c r="L9766" s="137">
        <v>250</v>
      </c>
      <c r="M9766" s="137">
        <f t="shared" si="934"/>
        <v>385250</v>
      </c>
      <c r="N9766" s="123"/>
      <c r="O9766" s="108"/>
      <c r="P9766" s="138"/>
      <c r="Q9766" s="108"/>
      <c r="R9766" s="108"/>
      <c r="S9766" s="139"/>
      <c r="T9766" s="123"/>
      <c r="U9766" s="123"/>
      <c r="V9766" s="123"/>
      <c r="W9766" s="137"/>
      <c r="X9766" s="136"/>
      <c r="Y9766" s="137"/>
      <c r="Z9766" s="137"/>
      <c r="AA9766" s="119"/>
      <c r="AB9766" s="119"/>
      <c r="AC9766" s="137"/>
      <c r="AD9766" s="137">
        <f>IF(AND(AC9766="",M9766=""),0,IF((AC9766=""),M9766,IF((M9766=""),AC9766,AC9766+M9766)))</f>
        <v>385250</v>
      </c>
      <c r="AE9766" s="137">
        <f t="shared" si="932"/>
        <v>385250</v>
      </c>
      <c r="AF9766" s="137">
        <v>50000000</v>
      </c>
      <c r="AG9766" s="137">
        <f>IF((AF9766-AE9766) &gt; 1,0,IF((AF9766-AE9766)&lt;0,AE9766-AF9766,AF9766-AE9766))</f>
        <v>0</v>
      </c>
      <c r="AH9766" s="137">
        <v>0.01</v>
      </c>
    </row>
    <row r="9767" spans="1:34" s="173" customFormat="1" x14ac:dyDescent="0.55000000000000004">
      <c r="A9767" s="122" t="s">
        <v>13228</v>
      </c>
      <c r="B9767" s="123">
        <v>4548</v>
      </c>
      <c r="C9767" s="123">
        <v>8923</v>
      </c>
      <c r="D9767" s="135" t="s">
        <v>13242</v>
      </c>
      <c r="E9767" s="123" t="s">
        <v>34</v>
      </c>
      <c r="F9767" s="123">
        <v>25532</v>
      </c>
      <c r="G9767" s="123">
        <v>2</v>
      </c>
      <c r="H9767" s="123">
        <v>0</v>
      </c>
      <c r="I9767" s="136">
        <v>0</v>
      </c>
      <c r="J9767" s="123" t="s">
        <v>38</v>
      </c>
      <c r="K9767" s="137">
        <f t="shared" si="933"/>
        <v>800</v>
      </c>
      <c r="L9767" s="137">
        <v>225</v>
      </c>
      <c r="M9767" s="137">
        <f t="shared" si="934"/>
        <v>180000</v>
      </c>
      <c r="N9767" s="123"/>
      <c r="O9767" s="108"/>
      <c r="P9767" s="138"/>
      <c r="Q9767" s="108"/>
      <c r="R9767" s="108"/>
      <c r="S9767" s="139"/>
      <c r="T9767" s="123"/>
      <c r="U9767" s="123"/>
      <c r="V9767" s="123"/>
      <c r="W9767" s="137"/>
      <c r="X9767" s="136"/>
      <c r="Y9767" s="137"/>
      <c r="Z9767" s="137"/>
      <c r="AA9767" s="119"/>
      <c r="AB9767" s="119"/>
      <c r="AC9767" s="137"/>
      <c r="AD9767" s="137">
        <f>IF(AND(AC9767="",M9767=""),0,IF((AC9767=""),M9767,IF((M9767=""),AC9767,AC9767+M9767)))</f>
        <v>180000</v>
      </c>
      <c r="AE9767" s="137">
        <f t="shared" si="932"/>
        <v>180000</v>
      </c>
      <c r="AF9767" s="137">
        <v>50000000</v>
      </c>
      <c r="AG9767" s="137">
        <f>IF((AF9767-AE9767) &gt; 1,0,IF((AF9767-AE9767)&lt;0,AE9767-AF9767,AF9767-AE9767))</f>
        <v>0</v>
      </c>
      <c r="AH9767" s="137">
        <v>0.01</v>
      </c>
    </row>
    <row r="9768" spans="1:34" s="173" customFormat="1" x14ac:dyDescent="0.55000000000000004">
      <c r="A9768" s="122"/>
      <c r="B9768" s="123">
        <v>4549</v>
      </c>
      <c r="C9768" s="123">
        <v>9767</v>
      </c>
      <c r="D9768" s="135"/>
      <c r="E9768" s="123" t="s">
        <v>34</v>
      </c>
      <c r="F9768" s="123">
        <v>25662</v>
      </c>
      <c r="G9768" s="123">
        <v>2</v>
      </c>
      <c r="H9768" s="123">
        <v>0</v>
      </c>
      <c r="I9768" s="136">
        <v>0</v>
      </c>
      <c r="J9768" s="123" t="s">
        <v>38</v>
      </c>
      <c r="K9768" s="137">
        <f t="shared" si="933"/>
        <v>800</v>
      </c>
      <c r="L9768" s="137">
        <v>225</v>
      </c>
      <c r="M9768" s="137">
        <f t="shared" si="934"/>
        <v>180000</v>
      </c>
      <c r="N9768" s="123"/>
      <c r="O9768" s="108"/>
      <c r="P9768" s="138"/>
      <c r="Q9768" s="108"/>
      <c r="R9768" s="108"/>
      <c r="S9768" s="139"/>
      <c r="T9768" s="123"/>
      <c r="U9768" s="123"/>
      <c r="V9768" s="123"/>
      <c r="W9768" s="137"/>
      <c r="X9768" s="136"/>
      <c r="Y9768" s="137"/>
      <c r="Z9768" s="137"/>
      <c r="AA9768" s="119"/>
      <c r="AB9768" s="119"/>
      <c r="AC9768" s="137"/>
      <c r="AD9768" s="137">
        <f>IF(AND(AC9768="",M9768=""),0,IF((AC9768=""),M9768,IF((M9768=""),AC9768,AC9768+M9768)))</f>
        <v>180000</v>
      </c>
      <c r="AE9768" s="137">
        <f t="shared" si="932"/>
        <v>180000</v>
      </c>
      <c r="AF9768" s="137">
        <v>50000000</v>
      </c>
      <c r="AG9768" s="137">
        <f>IF((AF9768-AE9768) &gt; 1,0,IF((AF9768-AE9768)&lt;0,AE9768-AF9768,AF9768-AE9768))</f>
        <v>0</v>
      </c>
      <c r="AH9768" s="137">
        <v>0.01</v>
      </c>
    </row>
    <row r="9769" spans="1:34" s="173" customFormat="1" x14ac:dyDescent="0.55000000000000004">
      <c r="A9769" s="122"/>
      <c r="B9769" s="123"/>
      <c r="C9769" s="123"/>
      <c r="D9769" s="135"/>
      <c r="E9769" s="123"/>
      <c r="F9769" s="123"/>
      <c r="G9769" s="123"/>
      <c r="H9769" s="123"/>
      <c r="I9769" s="136"/>
      <c r="J9769" s="123"/>
      <c r="K9769" s="137"/>
      <c r="L9769" s="137" t="s">
        <v>63</v>
      </c>
      <c r="M9769" s="137">
        <f>SUM(M9758:M9768)</f>
        <v>2348950</v>
      </c>
      <c r="N9769" s="123"/>
      <c r="O9769" s="108"/>
      <c r="P9769" s="138"/>
      <c r="Q9769" s="108"/>
      <c r="R9769" s="108"/>
      <c r="S9769" s="139"/>
      <c r="T9769" s="123"/>
      <c r="U9769" s="123"/>
      <c r="V9769" s="123"/>
      <c r="W9769" s="137"/>
      <c r="X9769" s="136"/>
      <c r="Y9769" s="137"/>
      <c r="Z9769" s="137"/>
      <c r="AA9769" s="119"/>
      <c r="AB9769" s="119"/>
      <c r="AC9769" s="137"/>
      <c r="AD9769" s="137"/>
      <c r="AE9769" s="137">
        <f>SUM(AE9758:AE9768)</f>
        <v>11828370.925000001</v>
      </c>
      <c r="AF9769" s="137"/>
      <c r="AG9769" s="137">
        <f>SUM(AG9758:AG9768)</f>
        <v>842500</v>
      </c>
      <c r="AH9769" s="137"/>
    </row>
    <row r="9770" spans="1:34" s="173" customFormat="1" x14ac:dyDescent="0.55000000000000004">
      <c r="A9770" s="122" t="s">
        <v>6775</v>
      </c>
      <c r="B9770" s="123">
        <v>4536</v>
      </c>
      <c r="C9770" s="123">
        <v>10446</v>
      </c>
      <c r="D9770" s="135" t="s">
        <v>6776</v>
      </c>
      <c r="E9770" s="123" t="s">
        <v>34</v>
      </c>
      <c r="F9770" s="123">
        <v>2446</v>
      </c>
      <c r="G9770" s="123">
        <v>0</v>
      </c>
      <c r="H9770" s="123">
        <v>1</v>
      </c>
      <c r="I9770" s="136">
        <v>76</v>
      </c>
      <c r="J9770" s="123" t="s">
        <v>35</v>
      </c>
      <c r="K9770" s="137">
        <f>((G9770*400)+(H9770*100))+I9770</f>
        <v>176</v>
      </c>
      <c r="L9770" s="137">
        <v>2425</v>
      </c>
      <c r="M9770" s="137">
        <f>K9770*L9770</f>
        <v>426800</v>
      </c>
      <c r="N9770" s="123">
        <v>1</v>
      </c>
      <c r="O9770" s="108" t="s">
        <v>6773</v>
      </c>
      <c r="P9770" s="138">
        <v>3570800002768</v>
      </c>
      <c r="Q9770" s="108" t="s">
        <v>6774</v>
      </c>
      <c r="R9770" s="108" t="s">
        <v>6777</v>
      </c>
      <c r="S9770" s="139" t="s">
        <v>6778</v>
      </c>
      <c r="T9770" s="123" t="s">
        <v>51</v>
      </c>
      <c r="U9770" s="123" t="s">
        <v>45</v>
      </c>
      <c r="V9770" s="123" t="s">
        <v>52</v>
      </c>
      <c r="W9770" s="137">
        <v>588</v>
      </c>
      <c r="X9770" s="136">
        <v>67.73</v>
      </c>
      <c r="Y9770" s="137">
        <v>6750</v>
      </c>
      <c r="Z9770" s="137">
        <f>W9770*Y9770</f>
        <v>3969000</v>
      </c>
      <c r="AA9770" s="119">
        <v>16</v>
      </c>
      <c r="AB9770" s="119">
        <v>22</v>
      </c>
      <c r="AC9770" s="137">
        <f>(Z9770*(100-AB9770))/100</f>
        <v>3095820</v>
      </c>
      <c r="AD9770" s="137">
        <f>IF(AND(AC9770="",M9770=""),0,IF((AC9770=""),M9770, IF( (M9770=""),AC9770,SUM(AC9770:AC9781)+M9770)))</f>
        <v>5212641.3</v>
      </c>
      <c r="AE9770" s="137">
        <f t="shared" ref="AE9770:AE9777" si="935">IF( (X9770=""),AD9770*1,AD9770*(X9770/100) )</f>
        <v>3530521.9524900001</v>
      </c>
      <c r="AF9770" s="137">
        <v>50000000</v>
      </c>
      <c r="AG9770" s="137">
        <f t="shared" ref="AG9770:AG9777" si="936">IF((AF9770-AE9770) &gt; 1,0,IF((AF9770-AE9770)&lt;0,AE9770-AF9770,AF9770-AE9770))</f>
        <v>0</v>
      </c>
      <c r="AH9770" s="137">
        <v>0.02</v>
      </c>
    </row>
    <row r="9771" spans="1:34" s="173" customFormat="1" x14ac:dyDescent="0.55000000000000004">
      <c r="A9771" s="122"/>
      <c r="B9771" s="123"/>
      <c r="C9771" s="123"/>
      <c r="D9771" s="135"/>
      <c r="E9771" s="123"/>
      <c r="F9771" s="123"/>
      <c r="G9771" s="123"/>
      <c r="H9771" s="123"/>
      <c r="I9771" s="136"/>
      <c r="J9771" s="123"/>
      <c r="K9771" s="137"/>
      <c r="L9771" s="137"/>
      <c r="M9771" s="137"/>
      <c r="N9771" s="123">
        <v>2</v>
      </c>
      <c r="O9771" s="108" t="s">
        <v>6773</v>
      </c>
      <c r="P9771" s="138">
        <v>3570800002768</v>
      </c>
      <c r="Q9771" s="108" t="s">
        <v>6774</v>
      </c>
      <c r="R9771" s="108" t="s">
        <v>6777</v>
      </c>
      <c r="S9771" s="139" t="s">
        <v>6779</v>
      </c>
      <c r="T9771" s="123" t="s">
        <v>51</v>
      </c>
      <c r="U9771" s="123" t="s">
        <v>45</v>
      </c>
      <c r="V9771" s="123" t="s">
        <v>52</v>
      </c>
      <c r="W9771" s="137">
        <v>199.5</v>
      </c>
      <c r="X9771" s="136">
        <v>22.98</v>
      </c>
      <c r="Y9771" s="137">
        <v>6750</v>
      </c>
      <c r="Z9771" s="137">
        <f>W9771*Y9771</f>
        <v>1346625</v>
      </c>
      <c r="AA9771" s="119">
        <v>6</v>
      </c>
      <c r="AB9771" s="119">
        <v>6</v>
      </c>
      <c r="AC9771" s="137">
        <f>(Z9771*(100-AB9771))/100</f>
        <v>1265827.5</v>
      </c>
      <c r="AD9771" s="137">
        <f>IF(AND(AC9771="",M9770=""),0,IF((AC9771=""),M9770, IF( (M9770=""),AC9771,SUM(AC9770:AC9781)+M9770)))</f>
        <v>5212641.3</v>
      </c>
      <c r="AE9771" s="137">
        <f t="shared" si="935"/>
        <v>1197864.97074</v>
      </c>
      <c r="AF9771" s="137">
        <v>50000000</v>
      </c>
      <c r="AG9771" s="137">
        <f t="shared" si="936"/>
        <v>0</v>
      </c>
      <c r="AH9771" s="137">
        <v>0.02</v>
      </c>
    </row>
    <row r="9772" spans="1:34" s="173" customFormat="1" x14ac:dyDescent="0.55000000000000004">
      <c r="A9772" s="122"/>
      <c r="B9772" s="123"/>
      <c r="C9772" s="123"/>
      <c r="D9772" s="135"/>
      <c r="E9772" s="123"/>
      <c r="F9772" s="123"/>
      <c r="G9772" s="123"/>
      <c r="H9772" s="123"/>
      <c r="I9772" s="136"/>
      <c r="J9772" s="123"/>
      <c r="K9772" s="137"/>
      <c r="L9772" s="137"/>
      <c r="M9772" s="137"/>
      <c r="N9772" s="123">
        <v>3</v>
      </c>
      <c r="O9772" s="108" t="s">
        <v>6773</v>
      </c>
      <c r="P9772" s="138">
        <v>3570800002768</v>
      </c>
      <c r="Q9772" s="108" t="s">
        <v>6774</v>
      </c>
      <c r="R9772" s="108" t="s">
        <v>6777</v>
      </c>
      <c r="S9772" s="139" t="s">
        <v>6780</v>
      </c>
      <c r="T9772" s="123" t="s">
        <v>343</v>
      </c>
      <c r="U9772" s="123" t="s">
        <v>45</v>
      </c>
      <c r="V9772" s="123" t="s">
        <v>52</v>
      </c>
      <c r="W9772" s="137">
        <v>36.799999999999997</v>
      </c>
      <c r="X9772" s="136">
        <v>4.24</v>
      </c>
      <c r="Y9772" s="137">
        <v>5600</v>
      </c>
      <c r="Z9772" s="137">
        <f>W9772*Y9772</f>
        <v>206079.99999999997</v>
      </c>
      <c r="AA9772" s="119">
        <v>6</v>
      </c>
      <c r="AB9772" s="119">
        <v>6</v>
      </c>
      <c r="AC9772" s="137">
        <f>(Z9772*(100-AB9772))/100</f>
        <v>193715.19999999995</v>
      </c>
      <c r="AD9772" s="137">
        <f>IF(AND(AC9772="",M9770=""),0,IF((AC9772=""),M9770, IF( (M9770=""),AC9772,SUM(AC9770:AC9781)+M9770)))</f>
        <v>5212641.3</v>
      </c>
      <c r="AE9772" s="137">
        <f t="shared" si="935"/>
        <v>221015.99111999999</v>
      </c>
      <c r="AF9772" s="137">
        <v>50000000</v>
      </c>
      <c r="AG9772" s="137">
        <f t="shared" si="936"/>
        <v>0</v>
      </c>
      <c r="AH9772" s="137">
        <v>0.02</v>
      </c>
    </row>
    <row r="9773" spans="1:34" s="173" customFormat="1" x14ac:dyDescent="0.55000000000000004">
      <c r="A9773" s="122"/>
      <c r="B9773" s="123"/>
      <c r="C9773" s="123"/>
      <c r="D9773" s="135"/>
      <c r="E9773" s="123"/>
      <c r="F9773" s="123"/>
      <c r="G9773" s="123"/>
      <c r="H9773" s="123"/>
      <c r="I9773" s="136"/>
      <c r="J9773" s="123"/>
      <c r="K9773" s="137"/>
      <c r="L9773" s="137"/>
      <c r="M9773" s="137"/>
      <c r="N9773" s="123">
        <v>4</v>
      </c>
      <c r="O9773" s="108" t="s">
        <v>6773</v>
      </c>
      <c r="P9773" s="138">
        <v>3570800002768</v>
      </c>
      <c r="Q9773" s="108" t="s">
        <v>6774</v>
      </c>
      <c r="R9773" s="108" t="s">
        <v>6777</v>
      </c>
      <c r="S9773" s="139" t="s">
        <v>6781</v>
      </c>
      <c r="T9773" s="123" t="s">
        <v>95</v>
      </c>
      <c r="U9773" s="123" t="s">
        <v>45</v>
      </c>
      <c r="V9773" s="123" t="s">
        <v>52</v>
      </c>
      <c r="W9773" s="137">
        <v>36</v>
      </c>
      <c r="X9773" s="136">
        <v>4.1500000000000004</v>
      </c>
      <c r="Y9773" s="137">
        <v>5500</v>
      </c>
      <c r="Z9773" s="137">
        <f>W9773*Y9773</f>
        <v>198000</v>
      </c>
      <c r="AA9773" s="119">
        <v>6</v>
      </c>
      <c r="AB9773" s="119">
        <v>6</v>
      </c>
      <c r="AC9773" s="137">
        <f>(Z9773*(100-AB9773))/100</f>
        <v>186120</v>
      </c>
      <c r="AD9773" s="137">
        <f>IF(AND(AC9773="",M9770=""),0,IF((AC9773=""),M9770, IF( (M9770=""),AC9773,SUM(AC9770:AC9781)+M9770)))</f>
        <v>5212641.3</v>
      </c>
      <c r="AE9773" s="137">
        <f t="shared" si="935"/>
        <v>216324.61395</v>
      </c>
      <c r="AF9773" s="137">
        <v>50000000</v>
      </c>
      <c r="AG9773" s="137">
        <f t="shared" si="936"/>
        <v>0</v>
      </c>
      <c r="AH9773" s="137">
        <v>0.02</v>
      </c>
    </row>
    <row r="9774" spans="1:34" s="173" customFormat="1" x14ac:dyDescent="0.55000000000000004">
      <c r="A9774" s="122"/>
      <c r="B9774" s="123"/>
      <c r="C9774" s="123"/>
      <c r="D9774" s="135"/>
      <c r="E9774" s="123"/>
      <c r="F9774" s="123"/>
      <c r="G9774" s="123"/>
      <c r="H9774" s="123"/>
      <c r="I9774" s="136"/>
      <c r="J9774" s="123"/>
      <c r="K9774" s="137"/>
      <c r="L9774" s="137"/>
      <c r="M9774" s="137"/>
      <c r="N9774" s="123">
        <v>5</v>
      </c>
      <c r="O9774" s="108" t="s">
        <v>6773</v>
      </c>
      <c r="P9774" s="138">
        <v>3570800002768</v>
      </c>
      <c r="Q9774" s="108" t="s">
        <v>6774</v>
      </c>
      <c r="R9774" s="108" t="s">
        <v>6777</v>
      </c>
      <c r="S9774" s="139" t="s">
        <v>6782</v>
      </c>
      <c r="T9774" s="123" t="s">
        <v>439</v>
      </c>
      <c r="U9774" s="123" t="s">
        <v>45</v>
      </c>
      <c r="V9774" s="123" t="s">
        <v>52</v>
      </c>
      <c r="W9774" s="137">
        <v>7.8</v>
      </c>
      <c r="X9774" s="136">
        <v>0.9</v>
      </c>
      <c r="Y9774" s="137">
        <v>6050</v>
      </c>
      <c r="Z9774" s="137">
        <f>W9774*Y9774</f>
        <v>47190</v>
      </c>
      <c r="AA9774" s="119">
        <v>6</v>
      </c>
      <c r="AB9774" s="119">
        <v>6</v>
      </c>
      <c r="AC9774" s="137">
        <f>(Z9774*(100-AB9774))/100</f>
        <v>44358.6</v>
      </c>
      <c r="AD9774" s="137">
        <f>IF(AND(AC9774="",M9770=""),0,IF((AC9774=""),M9770, IF( (M9770=""),AC9774,SUM(AC9770:AC9781)+M9770)))</f>
        <v>5212641.3</v>
      </c>
      <c r="AE9774" s="137">
        <f t="shared" si="935"/>
        <v>46913.771700000005</v>
      </c>
      <c r="AF9774" s="137">
        <v>50000000</v>
      </c>
      <c r="AG9774" s="137">
        <f t="shared" si="936"/>
        <v>0</v>
      </c>
      <c r="AH9774" s="137">
        <v>0.02</v>
      </c>
    </row>
    <row r="9775" spans="1:34" s="173" customFormat="1" x14ac:dyDescent="0.55000000000000004">
      <c r="A9775" s="122"/>
      <c r="B9775" s="123">
        <v>4537</v>
      </c>
      <c r="C9775" s="123">
        <v>10447</v>
      </c>
      <c r="D9775" s="135" t="s">
        <v>6783</v>
      </c>
      <c r="E9775" s="123" t="s">
        <v>34</v>
      </c>
      <c r="F9775" s="123">
        <v>5855</v>
      </c>
      <c r="G9775" s="123">
        <v>2</v>
      </c>
      <c r="H9775" s="123">
        <v>0</v>
      </c>
      <c r="I9775" s="136">
        <v>37</v>
      </c>
      <c r="J9775" s="123" t="s">
        <v>38</v>
      </c>
      <c r="K9775" s="137">
        <f t="shared" ref="K9775:K9780" si="937">((G9775*400)+(H9775*100))+I9775</f>
        <v>837</v>
      </c>
      <c r="L9775" s="137">
        <v>225</v>
      </c>
      <c r="M9775" s="137">
        <f t="shared" ref="M9775:M9780" si="938">K9775*L9775</f>
        <v>188325</v>
      </c>
      <c r="N9775" s="123"/>
      <c r="O9775" s="108"/>
      <c r="P9775" s="138"/>
      <c r="Q9775" s="108"/>
      <c r="R9775" s="108"/>
      <c r="S9775" s="139"/>
      <c r="T9775" s="123"/>
      <c r="U9775" s="123"/>
      <c r="V9775" s="123"/>
      <c r="W9775" s="137"/>
      <c r="X9775" s="136"/>
      <c r="Y9775" s="137"/>
      <c r="Z9775" s="137"/>
      <c r="AA9775" s="119"/>
      <c r="AB9775" s="119"/>
      <c r="AC9775" s="137"/>
      <c r="AD9775" s="137">
        <f t="shared" ref="AD9775:AD9780" si="939">IF(AND(AC9775="",M9775=""),0,IF((AC9775=""),M9775,IF((M9775=""),AC9775,AC9775+M9775)))</f>
        <v>188325</v>
      </c>
      <c r="AE9775" s="137">
        <f t="shared" si="935"/>
        <v>188325</v>
      </c>
      <c r="AF9775" s="137">
        <v>50000000</v>
      </c>
      <c r="AG9775" s="137">
        <f t="shared" si="936"/>
        <v>0</v>
      </c>
      <c r="AH9775" s="137">
        <v>0.01</v>
      </c>
    </row>
    <row r="9776" spans="1:34" s="173" customFormat="1" x14ac:dyDescent="0.55000000000000004">
      <c r="A9776" s="122"/>
      <c r="B9776" s="123">
        <v>4538</v>
      </c>
      <c r="C9776" s="123">
        <v>4926</v>
      </c>
      <c r="D9776" s="135" t="s">
        <v>13233</v>
      </c>
      <c r="E9776" s="123" t="s">
        <v>34</v>
      </c>
      <c r="F9776" s="123">
        <v>7450</v>
      </c>
      <c r="G9776" s="123">
        <v>2</v>
      </c>
      <c r="H9776" s="123">
        <v>2</v>
      </c>
      <c r="I9776" s="136">
        <v>65.2</v>
      </c>
      <c r="J9776" s="123" t="s">
        <v>38</v>
      </c>
      <c r="K9776" s="137">
        <f t="shared" si="937"/>
        <v>1065.2</v>
      </c>
      <c r="L9776" s="137">
        <v>450</v>
      </c>
      <c r="M9776" s="137">
        <f t="shared" si="938"/>
        <v>479340</v>
      </c>
      <c r="N9776" s="123"/>
      <c r="O9776" s="108"/>
      <c r="P9776" s="138"/>
      <c r="Q9776" s="108"/>
      <c r="R9776" s="108"/>
      <c r="S9776" s="139"/>
      <c r="T9776" s="123"/>
      <c r="U9776" s="123"/>
      <c r="V9776" s="123"/>
      <c r="W9776" s="137"/>
      <c r="X9776" s="136"/>
      <c r="Y9776" s="137"/>
      <c r="Z9776" s="137"/>
      <c r="AA9776" s="119"/>
      <c r="AB9776" s="119"/>
      <c r="AC9776" s="137"/>
      <c r="AD9776" s="137">
        <f t="shared" si="939"/>
        <v>479340</v>
      </c>
      <c r="AE9776" s="137">
        <f t="shared" si="935"/>
        <v>479340</v>
      </c>
      <c r="AF9776" s="137">
        <v>50000000</v>
      </c>
      <c r="AG9776" s="137">
        <f t="shared" si="936"/>
        <v>0</v>
      </c>
      <c r="AH9776" s="137">
        <v>0.01</v>
      </c>
    </row>
    <row r="9777" spans="1:34" s="173" customFormat="1" x14ac:dyDescent="0.55000000000000004">
      <c r="A9777" s="122"/>
      <c r="B9777" s="123">
        <v>4539</v>
      </c>
      <c r="C9777" s="123">
        <v>9674</v>
      </c>
      <c r="D9777" s="135" t="s">
        <v>894</v>
      </c>
      <c r="E9777" s="123" t="s">
        <v>34</v>
      </c>
      <c r="F9777" s="123">
        <v>7962</v>
      </c>
      <c r="G9777" s="123">
        <v>3</v>
      </c>
      <c r="H9777" s="123">
        <v>3</v>
      </c>
      <c r="I9777" s="136">
        <v>33</v>
      </c>
      <c r="J9777" s="123" t="s">
        <v>38</v>
      </c>
      <c r="K9777" s="137">
        <f t="shared" si="937"/>
        <v>1533</v>
      </c>
      <c r="L9777" s="137">
        <v>225</v>
      </c>
      <c r="M9777" s="137">
        <f t="shared" si="938"/>
        <v>344925</v>
      </c>
      <c r="N9777" s="123"/>
      <c r="O9777" s="108"/>
      <c r="P9777" s="138"/>
      <c r="Q9777" s="108"/>
      <c r="R9777" s="108"/>
      <c r="S9777" s="139"/>
      <c r="T9777" s="123"/>
      <c r="U9777" s="123"/>
      <c r="V9777" s="123"/>
      <c r="W9777" s="137"/>
      <c r="X9777" s="136"/>
      <c r="Y9777" s="137"/>
      <c r="Z9777" s="137"/>
      <c r="AA9777" s="119"/>
      <c r="AB9777" s="119"/>
      <c r="AC9777" s="137"/>
      <c r="AD9777" s="137">
        <f t="shared" si="939"/>
        <v>344925</v>
      </c>
      <c r="AE9777" s="137">
        <f t="shared" si="935"/>
        <v>344925</v>
      </c>
      <c r="AF9777" s="137">
        <v>50000000</v>
      </c>
      <c r="AG9777" s="137">
        <f t="shared" si="936"/>
        <v>0</v>
      </c>
      <c r="AH9777" s="137">
        <v>0.01</v>
      </c>
    </row>
    <row r="9778" spans="1:34" s="173" customFormat="1" x14ac:dyDescent="0.55000000000000004">
      <c r="A9778" s="122" t="s">
        <v>6775</v>
      </c>
      <c r="B9778" s="123">
        <v>4545</v>
      </c>
      <c r="C9778" s="123">
        <v>10449</v>
      </c>
      <c r="D9778" s="135" t="s">
        <v>6793</v>
      </c>
      <c r="E9778" s="123" t="s">
        <v>34</v>
      </c>
      <c r="F9778" s="123">
        <v>22212</v>
      </c>
      <c r="G9778" s="123">
        <v>4</v>
      </c>
      <c r="H9778" s="123">
        <v>1</v>
      </c>
      <c r="I9778" s="136">
        <v>87</v>
      </c>
      <c r="J9778" s="123" t="s">
        <v>38</v>
      </c>
      <c r="K9778" s="137">
        <f t="shared" si="937"/>
        <v>1787</v>
      </c>
      <c r="L9778" s="137">
        <v>625</v>
      </c>
      <c r="M9778" s="137">
        <f t="shared" si="938"/>
        <v>1116875</v>
      </c>
      <c r="N9778" s="123"/>
      <c r="O9778" s="108"/>
      <c r="P9778" s="138"/>
      <c r="Q9778" s="108"/>
      <c r="R9778" s="108"/>
      <c r="S9778" s="139"/>
      <c r="T9778" s="123"/>
      <c r="U9778" s="123"/>
      <c r="V9778" s="123"/>
      <c r="W9778" s="137"/>
      <c r="X9778" s="136"/>
      <c r="Y9778" s="137"/>
      <c r="Z9778" s="137"/>
      <c r="AA9778" s="119"/>
      <c r="AB9778" s="119"/>
      <c r="AC9778" s="137"/>
      <c r="AD9778" s="137">
        <f t="shared" si="939"/>
        <v>1116875</v>
      </c>
      <c r="AE9778" s="137">
        <f>IF( (X9778=""),AD9778*1,AD9778*(X9778/100) )</f>
        <v>1116875</v>
      </c>
      <c r="AF9778" s="137">
        <v>50000000</v>
      </c>
      <c r="AG9778" s="137">
        <f>IF((AF9778-AE9778) &gt; 1,0,IF((AF9778-AE9778)&lt;0,AE9778-AF9778,AF9778-AE9778))</f>
        <v>0</v>
      </c>
      <c r="AH9778" s="137">
        <v>0.01</v>
      </c>
    </row>
    <row r="9779" spans="1:34" s="173" customFormat="1" x14ac:dyDescent="0.55000000000000004">
      <c r="A9779" s="122"/>
      <c r="B9779" s="123">
        <v>4546</v>
      </c>
      <c r="C9779" s="123">
        <v>5988</v>
      </c>
      <c r="D9779" s="135" t="s">
        <v>13240</v>
      </c>
      <c r="E9779" s="123" t="s">
        <v>34</v>
      </c>
      <c r="F9779" s="123">
        <v>23755</v>
      </c>
      <c r="G9779" s="123">
        <v>0</v>
      </c>
      <c r="H9779" s="123">
        <v>0</v>
      </c>
      <c r="I9779" s="136">
        <v>98</v>
      </c>
      <c r="J9779" s="123" t="s">
        <v>68</v>
      </c>
      <c r="K9779" s="137">
        <f t="shared" si="937"/>
        <v>98</v>
      </c>
      <c r="L9779" s="137">
        <v>625</v>
      </c>
      <c r="M9779" s="137">
        <f t="shared" si="938"/>
        <v>61250</v>
      </c>
      <c r="N9779" s="123"/>
      <c r="O9779" s="108"/>
      <c r="P9779" s="138"/>
      <c r="Q9779" s="108"/>
      <c r="R9779" s="108"/>
      <c r="S9779" s="139"/>
      <c r="T9779" s="123"/>
      <c r="U9779" s="123"/>
      <c r="V9779" s="123"/>
      <c r="W9779" s="137"/>
      <c r="X9779" s="136"/>
      <c r="Y9779" s="137"/>
      <c r="Z9779" s="137"/>
      <c r="AA9779" s="119"/>
      <c r="AB9779" s="119"/>
      <c r="AC9779" s="137"/>
      <c r="AD9779" s="137">
        <f t="shared" si="939"/>
        <v>61250</v>
      </c>
      <c r="AE9779" s="137">
        <f>IF( (X9779=""),AD9779*1,AD9779*(X9779/100) )</f>
        <v>61250</v>
      </c>
      <c r="AF9779" s="137">
        <v>0</v>
      </c>
      <c r="AG9779" s="137">
        <f>IF((AF9779-AE9779) &gt; 1,0,IF((AF9779-AE9779)&lt;0,AE9779-AF9779,AF9779-AE9779))</f>
        <v>61250</v>
      </c>
      <c r="AH9779" s="137">
        <v>0.3</v>
      </c>
    </row>
    <row r="9780" spans="1:34" s="173" customFormat="1" x14ac:dyDescent="0.55000000000000004">
      <c r="A9780" s="122"/>
      <c r="B9780" s="123">
        <v>4547</v>
      </c>
      <c r="C9780" s="123">
        <v>4921</v>
      </c>
      <c r="D9780" s="135" t="s">
        <v>13241</v>
      </c>
      <c r="E9780" s="123" t="s">
        <v>34</v>
      </c>
      <c r="F9780" s="123">
        <v>23928</v>
      </c>
      <c r="G9780" s="123">
        <v>0</v>
      </c>
      <c r="H9780" s="123">
        <v>2</v>
      </c>
      <c r="I9780" s="136">
        <v>12</v>
      </c>
      <c r="J9780" s="123" t="s">
        <v>38</v>
      </c>
      <c r="K9780" s="137">
        <f t="shared" si="937"/>
        <v>212</v>
      </c>
      <c r="L9780" s="137">
        <v>850</v>
      </c>
      <c r="M9780" s="137">
        <f t="shared" si="938"/>
        <v>180200</v>
      </c>
      <c r="N9780" s="123"/>
      <c r="O9780" s="108"/>
      <c r="P9780" s="138"/>
      <c r="Q9780" s="108"/>
      <c r="R9780" s="108"/>
      <c r="S9780" s="139"/>
      <c r="T9780" s="123"/>
      <c r="U9780" s="123"/>
      <c r="V9780" s="123"/>
      <c r="W9780" s="137"/>
      <c r="X9780" s="136"/>
      <c r="Y9780" s="137"/>
      <c r="Z9780" s="137"/>
      <c r="AA9780" s="119"/>
      <c r="AB9780" s="119"/>
      <c r="AC9780" s="137"/>
      <c r="AD9780" s="137">
        <f t="shared" si="939"/>
        <v>180200</v>
      </c>
      <c r="AE9780" s="137">
        <f>IF( (X9780=""),AD9780*1,AD9780*(X9780/100) )</f>
        <v>180200</v>
      </c>
      <c r="AF9780" s="137">
        <v>50000000</v>
      </c>
      <c r="AG9780" s="137">
        <f>IF((AF9780-AE9780) &gt; 1,0,IF((AF9780-AE9780)&lt;0,AE9780-AF9780,AF9780-AE9780))</f>
        <v>0</v>
      </c>
      <c r="AH9780" s="137">
        <v>0.01</v>
      </c>
    </row>
    <row r="9781" spans="1:34" s="173" customFormat="1" x14ac:dyDescent="0.55000000000000004">
      <c r="A9781" s="122"/>
      <c r="B9781" s="123"/>
      <c r="C9781" s="123"/>
      <c r="D9781" s="135"/>
      <c r="E9781" s="123"/>
      <c r="F9781" s="123"/>
      <c r="G9781" s="123"/>
      <c r="H9781" s="123"/>
      <c r="I9781" s="136"/>
      <c r="J9781" s="123"/>
      <c r="K9781" s="137"/>
      <c r="L9781" s="137" t="s">
        <v>63</v>
      </c>
      <c r="M9781" s="137">
        <f>SUM(M9770:M9780)</f>
        <v>2797715</v>
      </c>
      <c r="N9781" s="123"/>
      <c r="O9781" s="108"/>
      <c r="P9781" s="138"/>
      <c r="Q9781" s="108"/>
      <c r="R9781" s="108"/>
      <c r="S9781" s="139"/>
      <c r="T9781" s="123"/>
      <c r="U9781" s="123"/>
      <c r="V9781" s="123"/>
      <c r="W9781" s="137"/>
      <c r="X9781" s="136"/>
      <c r="Y9781" s="137"/>
      <c r="Z9781" s="137"/>
      <c r="AA9781" s="119"/>
      <c r="AB9781" s="119"/>
      <c r="AC9781" s="137"/>
      <c r="AD9781" s="137"/>
      <c r="AE9781" s="137">
        <f>SUM(AE9770:AE9780)</f>
        <v>7583556.3000000007</v>
      </c>
      <c r="AF9781" s="137"/>
      <c r="AG9781" s="137">
        <f>SUM(AG9770:AG9780)</f>
        <v>61250</v>
      </c>
      <c r="AH9781" s="137"/>
    </row>
    <row r="9782" spans="1:34" s="173" customFormat="1" x14ac:dyDescent="0.55000000000000004">
      <c r="A9782" s="122" t="s">
        <v>13243</v>
      </c>
      <c r="B9782" s="218">
        <v>4550</v>
      </c>
      <c r="C9782" s="218">
        <v>4925</v>
      </c>
      <c r="D9782" s="221" t="s">
        <v>13244</v>
      </c>
      <c r="E9782" s="218" t="s">
        <v>34</v>
      </c>
      <c r="F9782" s="218">
        <v>7449</v>
      </c>
      <c r="G9782" s="218">
        <v>6</v>
      </c>
      <c r="H9782" s="218">
        <v>0</v>
      </c>
      <c r="I9782" s="222">
        <v>4</v>
      </c>
      <c r="J9782" s="123" t="s">
        <v>38</v>
      </c>
      <c r="K9782" s="137">
        <f>((G9782*400)+(H9782*100))+I9782</f>
        <v>2404</v>
      </c>
      <c r="L9782" s="137">
        <v>275</v>
      </c>
      <c r="M9782" s="137">
        <f>K9782*L9782</f>
        <v>661100</v>
      </c>
      <c r="N9782" s="218"/>
      <c r="O9782" s="108"/>
      <c r="P9782" s="138"/>
      <c r="Q9782" s="108"/>
      <c r="R9782" s="108"/>
      <c r="S9782" s="139"/>
      <c r="T9782" s="218"/>
      <c r="U9782" s="218"/>
      <c r="V9782" s="218"/>
      <c r="W9782" s="223"/>
      <c r="X9782" s="136"/>
      <c r="Y9782" s="223"/>
      <c r="Z9782" s="223"/>
      <c r="AA9782" s="224"/>
      <c r="AB9782" s="224"/>
      <c r="AC9782" s="223"/>
      <c r="AD9782" s="223">
        <f>IF(AND(AC9782="",M9782=""),0,IF((AC9782=""),M9782,IF((M9782=""),AC9782,AC9782+M9782)))</f>
        <v>661100</v>
      </c>
      <c r="AE9782" s="223">
        <f>IF( (X9782=""),AD9782*1,AD9782*(X9782/100) )</f>
        <v>661100</v>
      </c>
      <c r="AF9782" s="223">
        <v>50000000</v>
      </c>
      <c r="AG9782" s="223">
        <f>IF((AF9782-AE9782) &gt; 1,0,IF((AF9782-AE9782)&lt;0,AE9782-AF9782,AF9782-AE9782))</f>
        <v>0</v>
      </c>
      <c r="AH9782" s="223">
        <v>0.01</v>
      </c>
    </row>
    <row r="9783" spans="1:34" s="173" customFormat="1" x14ac:dyDescent="0.55000000000000004">
      <c r="A9783" s="122"/>
      <c r="B9783" s="218"/>
      <c r="C9783" s="218"/>
      <c r="D9783" s="221"/>
      <c r="E9783" s="218"/>
      <c r="F9783" s="218"/>
      <c r="G9783" s="218"/>
      <c r="H9783" s="218"/>
      <c r="I9783" s="222"/>
      <c r="J9783" s="123"/>
      <c r="K9783" s="137"/>
      <c r="L9783" s="137" t="s">
        <v>63</v>
      </c>
      <c r="M9783" s="137">
        <f>SUM(M9782:M9782)</f>
        <v>661100</v>
      </c>
      <c r="N9783" s="218"/>
      <c r="O9783" s="108"/>
      <c r="P9783" s="138"/>
      <c r="Q9783" s="108"/>
      <c r="R9783" s="108"/>
      <c r="S9783" s="139"/>
      <c r="T9783" s="218"/>
      <c r="U9783" s="218"/>
      <c r="V9783" s="218"/>
      <c r="W9783" s="223"/>
      <c r="X9783" s="136"/>
      <c r="Y9783" s="223"/>
      <c r="Z9783" s="223"/>
      <c r="AA9783" s="224"/>
      <c r="AB9783" s="224"/>
      <c r="AC9783" s="223"/>
      <c r="AD9783" s="223"/>
      <c r="AE9783" s="223">
        <f>SUM(AE9782:AE9782)</f>
        <v>661100</v>
      </c>
      <c r="AF9783" s="223"/>
      <c r="AG9783" s="223">
        <f>SUM(AG9782:AG9782)</f>
        <v>0</v>
      </c>
      <c r="AH9783" s="223"/>
    </row>
    <row r="9784" spans="1:34" s="173" customFormat="1" x14ac:dyDescent="0.55000000000000004">
      <c r="A9784" s="122" t="s">
        <v>5428</v>
      </c>
      <c r="B9784" s="218">
        <v>4552</v>
      </c>
      <c r="C9784" s="218">
        <v>8352</v>
      </c>
      <c r="D9784" s="221" t="s">
        <v>13247</v>
      </c>
      <c r="E9784" s="218" t="s">
        <v>34</v>
      </c>
      <c r="F9784" s="218">
        <v>17505</v>
      </c>
      <c r="G9784" s="218">
        <v>1</v>
      </c>
      <c r="H9784" s="218">
        <v>0</v>
      </c>
      <c r="I9784" s="222">
        <v>3</v>
      </c>
      <c r="J9784" s="123" t="s">
        <v>35</v>
      </c>
      <c r="K9784" s="137">
        <f>((G9784*400)+(H9784*100))+I9784</f>
        <v>403</v>
      </c>
      <c r="L9784" s="137">
        <v>500</v>
      </c>
      <c r="M9784" s="137">
        <f>K9784*L9784</f>
        <v>201500</v>
      </c>
      <c r="N9784" s="218">
        <v>1</v>
      </c>
      <c r="O9784" s="108" t="s">
        <v>13245</v>
      </c>
      <c r="P9784" s="138"/>
      <c r="Q9784" s="108" t="s">
        <v>13246</v>
      </c>
      <c r="R9784" s="108" t="s">
        <v>13248</v>
      </c>
      <c r="S9784" s="139" t="s">
        <v>13249</v>
      </c>
      <c r="T9784" s="218" t="s">
        <v>51</v>
      </c>
      <c r="U9784" s="218" t="s">
        <v>227</v>
      </c>
      <c r="V9784" s="218" t="s">
        <v>52</v>
      </c>
      <c r="W9784" s="223">
        <v>72</v>
      </c>
      <c r="X9784" s="136">
        <v>70.8</v>
      </c>
      <c r="Y9784" s="223">
        <v>6750</v>
      </c>
      <c r="Z9784" s="223">
        <f>W9784*Y9784</f>
        <v>486000</v>
      </c>
      <c r="AA9784" s="224">
        <v>11</v>
      </c>
      <c r="AB9784" s="224">
        <v>34</v>
      </c>
      <c r="AC9784" s="223">
        <f>(Z9784*(100-AB9784))/100</f>
        <v>320760</v>
      </c>
      <c r="AD9784" s="223">
        <f>IF(AND(AC9784="",M9784=""),0,IF((AC9784=""),M9784, IF( (M9784=""),AC9784,SUM(AC9784:AC9787)+M9784)))</f>
        <v>522260</v>
      </c>
      <c r="AE9784" s="223">
        <f>IF( (X9784=""),AD9784*1,AD9784*(X9784/100) )</f>
        <v>369760.07999999996</v>
      </c>
      <c r="AF9784" s="223">
        <v>50000000</v>
      </c>
      <c r="AG9784" s="223">
        <f>IF((AF9784-AE9784) &gt; 1,0,IF((AF9784-AE9784)&lt;0,AE9784-AF9784,AF9784-AE9784))</f>
        <v>0</v>
      </c>
      <c r="AH9784" s="223">
        <v>0.02</v>
      </c>
    </row>
    <row r="9785" spans="1:34" s="173" customFormat="1" x14ac:dyDescent="0.55000000000000004">
      <c r="A9785" s="122"/>
      <c r="B9785" s="218"/>
      <c r="C9785" s="218"/>
      <c r="D9785" s="221"/>
      <c r="E9785" s="218"/>
      <c r="F9785" s="218"/>
      <c r="G9785" s="218"/>
      <c r="H9785" s="218"/>
      <c r="I9785" s="222"/>
      <c r="J9785" s="123"/>
      <c r="K9785" s="137"/>
      <c r="L9785" s="137"/>
      <c r="M9785" s="137"/>
      <c r="N9785" s="218">
        <v>2</v>
      </c>
      <c r="O9785" s="108" t="s">
        <v>13245</v>
      </c>
      <c r="P9785" s="138"/>
      <c r="Q9785" s="108" t="s">
        <v>13246</v>
      </c>
      <c r="R9785" s="108" t="s">
        <v>13248</v>
      </c>
      <c r="S9785" s="139" t="s">
        <v>13250</v>
      </c>
      <c r="T9785" s="218" t="s">
        <v>55</v>
      </c>
      <c r="U9785" s="218" t="s">
        <v>45</v>
      </c>
      <c r="V9785" s="218" t="s">
        <v>52</v>
      </c>
      <c r="W9785" s="223">
        <v>29.7</v>
      </c>
      <c r="X9785" s="136">
        <v>29.2</v>
      </c>
      <c r="Y9785" s="223">
        <v>0</v>
      </c>
      <c r="Z9785" s="223">
        <f>W9785*Y9785</f>
        <v>0</v>
      </c>
      <c r="AA9785" s="224">
        <v>6</v>
      </c>
      <c r="AB9785" s="224">
        <v>6</v>
      </c>
      <c r="AC9785" s="223">
        <f>(Z9785*(100-AB9785))/100</f>
        <v>0</v>
      </c>
      <c r="AD9785" s="223">
        <f>IF(AND(AC9785="",M9784=""),0,IF((AC9785=""),M9784, IF( (M9784=""),AC9785,SUM(AC9784:AC9787)+M9784)))</f>
        <v>522260</v>
      </c>
      <c r="AE9785" s="223">
        <f>IF( (X9785=""),AD9785*1,AD9785*(X9785/100) )</f>
        <v>152499.91999999998</v>
      </c>
      <c r="AF9785" s="223">
        <v>50000000</v>
      </c>
      <c r="AG9785" s="223">
        <f>IF((AF9785-AE9785) &gt; 1,0,IF((AF9785-AE9785)&lt;0,AE9785-AF9785,AF9785-AE9785))</f>
        <v>0</v>
      </c>
      <c r="AH9785" s="223">
        <v>0.02</v>
      </c>
    </row>
    <row r="9786" spans="1:34" s="173" customFormat="1" x14ac:dyDescent="0.55000000000000004">
      <c r="A9786" s="122"/>
      <c r="B9786" s="218"/>
      <c r="C9786" s="218"/>
      <c r="D9786" s="221"/>
      <c r="E9786" s="218"/>
      <c r="F9786" s="218"/>
      <c r="G9786" s="218"/>
      <c r="H9786" s="218"/>
      <c r="I9786" s="222"/>
      <c r="J9786" s="123"/>
      <c r="K9786" s="137"/>
      <c r="L9786" s="137" t="s">
        <v>63</v>
      </c>
      <c r="M9786" s="137">
        <f>SUM(M9784:M9785)</f>
        <v>201500</v>
      </c>
      <c r="N9786" s="218"/>
      <c r="O9786" s="108"/>
      <c r="P9786" s="138"/>
      <c r="Q9786" s="108"/>
      <c r="R9786" s="108"/>
      <c r="S9786" s="139"/>
      <c r="T9786" s="218"/>
      <c r="U9786" s="218"/>
      <c r="V9786" s="218"/>
      <c r="W9786" s="223"/>
      <c r="X9786" s="136"/>
      <c r="Y9786" s="223"/>
      <c r="Z9786" s="223"/>
      <c r="AA9786" s="224"/>
      <c r="AB9786" s="224"/>
      <c r="AC9786" s="223"/>
      <c r="AD9786" s="223"/>
      <c r="AE9786" s="223">
        <f>SUM(AE9784:AE9785)</f>
        <v>522259.99999999994</v>
      </c>
      <c r="AF9786" s="223"/>
      <c r="AG9786" s="223">
        <f>SUM(AG9784:AG9785)</f>
        <v>0</v>
      </c>
      <c r="AH9786" s="223"/>
    </row>
    <row r="9787" spans="1:34" s="173" customFormat="1" x14ac:dyDescent="0.55000000000000004">
      <c r="A9787" s="122" t="s">
        <v>1913</v>
      </c>
      <c r="B9787" s="218">
        <v>4553</v>
      </c>
      <c r="C9787" s="218">
        <v>7252</v>
      </c>
      <c r="D9787" s="221" t="s">
        <v>13251</v>
      </c>
      <c r="E9787" s="218" t="s">
        <v>34</v>
      </c>
      <c r="F9787" s="218">
        <v>25696</v>
      </c>
      <c r="G9787" s="218">
        <v>1</v>
      </c>
      <c r="H9787" s="218">
        <v>0</v>
      </c>
      <c r="I9787" s="222">
        <v>0</v>
      </c>
      <c r="J9787" s="123" t="s">
        <v>38</v>
      </c>
      <c r="K9787" s="137">
        <f>((G9787*400)+(H9787*100))+I9787</f>
        <v>400</v>
      </c>
      <c r="L9787" s="137">
        <v>2500</v>
      </c>
      <c r="M9787" s="137">
        <f>K9787*L9787</f>
        <v>1000000</v>
      </c>
      <c r="N9787" s="218"/>
      <c r="O9787" s="108"/>
      <c r="P9787" s="138"/>
      <c r="Q9787" s="108"/>
      <c r="R9787" s="108"/>
      <c r="S9787" s="139"/>
      <c r="T9787" s="218"/>
      <c r="U9787" s="218"/>
      <c r="V9787" s="218"/>
      <c r="W9787" s="223"/>
      <c r="X9787" s="136"/>
      <c r="Y9787" s="223"/>
      <c r="Z9787" s="223"/>
      <c r="AA9787" s="224"/>
      <c r="AB9787" s="224"/>
      <c r="AC9787" s="223"/>
      <c r="AD9787" s="223">
        <f>IF(AND(AC9787="",M9787=""),0,IF((AC9787=""),M9787,IF((M9787=""),AC9787,AC9787+M9787)))</f>
        <v>1000000</v>
      </c>
      <c r="AE9787" s="223">
        <f>IF( (X9787=""),AD9787*1,AD9787*(X9787/100) )</f>
        <v>1000000</v>
      </c>
      <c r="AF9787" s="223">
        <v>50000000</v>
      </c>
      <c r="AG9787" s="223">
        <f>IF((AF9787-AE9787) &gt; 1,0,IF((AF9787-AE9787)&lt;0,AE9787-AF9787,AF9787-AE9787))</f>
        <v>0</v>
      </c>
      <c r="AH9787" s="223">
        <v>0.01</v>
      </c>
    </row>
    <row r="9788" spans="1:34" s="173" customFormat="1" x14ac:dyDescent="0.55000000000000004">
      <c r="A9788" s="122"/>
      <c r="B9788" s="218"/>
      <c r="C9788" s="218"/>
      <c r="D9788" s="221"/>
      <c r="E9788" s="218"/>
      <c r="F9788" s="218"/>
      <c r="G9788" s="218"/>
      <c r="H9788" s="218"/>
      <c r="I9788" s="222"/>
      <c r="J9788" s="123"/>
      <c r="K9788" s="137"/>
      <c r="L9788" s="137" t="s">
        <v>63</v>
      </c>
      <c r="M9788" s="137">
        <f>SUM(M9787:M9787)</f>
        <v>1000000</v>
      </c>
      <c r="N9788" s="218"/>
      <c r="O9788" s="108"/>
      <c r="P9788" s="138"/>
      <c r="Q9788" s="108"/>
      <c r="R9788" s="108"/>
      <c r="S9788" s="139"/>
      <c r="T9788" s="218"/>
      <c r="U9788" s="218"/>
      <c r="V9788" s="218"/>
      <c r="W9788" s="223"/>
      <c r="X9788" s="136"/>
      <c r="Y9788" s="223"/>
      <c r="Z9788" s="223"/>
      <c r="AA9788" s="224"/>
      <c r="AB9788" s="224"/>
      <c r="AC9788" s="223"/>
      <c r="AD9788" s="223"/>
      <c r="AE9788" s="223">
        <f>SUM(AE9787:AE9787)</f>
        <v>1000000</v>
      </c>
      <c r="AF9788" s="223"/>
      <c r="AG9788" s="223">
        <f>SUM(AG9787:AG9787)</f>
        <v>0</v>
      </c>
      <c r="AH9788" s="223"/>
    </row>
    <row r="9789" spans="1:34" s="173" customFormat="1" x14ac:dyDescent="0.55000000000000004">
      <c r="A9789" s="122" t="s">
        <v>1913</v>
      </c>
      <c r="B9789" s="218">
        <v>4553</v>
      </c>
      <c r="C9789" s="218">
        <v>7252</v>
      </c>
      <c r="D9789" s="221" t="s">
        <v>13251</v>
      </c>
      <c r="E9789" s="218" t="s">
        <v>15693</v>
      </c>
      <c r="F9789" s="218">
        <v>0</v>
      </c>
      <c r="G9789" s="218">
        <v>0</v>
      </c>
      <c r="H9789" s="218">
        <v>1</v>
      </c>
      <c r="I9789" s="222">
        <v>47</v>
      </c>
      <c r="J9789" s="123" t="s">
        <v>35</v>
      </c>
      <c r="K9789" s="137">
        <f>((G9789*400)+(H9789*100))+I9789</f>
        <v>147</v>
      </c>
      <c r="L9789" s="137">
        <v>400</v>
      </c>
      <c r="M9789" s="137">
        <f>K9789*L9789</f>
        <v>58800</v>
      </c>
      <c r="N9789" s="218"/>
      <c r="O9789" s="108"/>
      <c r="P9789" s="138"/>
      <c r="Q9789" s="108"/>
      <c r="R9789" s="108"/>
      <c r="S9789" s="139"/>
      <c r="T9789" s="218"/>
      <c r="U9789" s="218"/>
      <c r="V9789" s="218"/>
      <c r="W9789" s="223"/>
      <c r="X9789" s="136"/>
      <c r="Y9789" s="223"/>
      <c r="Z9789" s="223"/>
      <c r="AA9789" s="224"/>
      <c r="AB9789" s="224"/>
      <c r="AC9789" s="223"/>
      <c r="AD9789" s="223">
        <f>IF(AND(AC9789="",M9789=""),0,IF((AC9789=""),M9789,IF((M9789=""),AC9789,AC9789+M9789)))</f>
        <v>58800</v>
      </c>
      <c r="AE9789" s="223">
        <f>IF( (X9789=""),AD9789*1,AD9789*(X9789/100) )</f>
        <v>58800</v>
      </c>
      <c r="AF9789" s="223">
        <v>0</v>
      </c>
      <c r="AG9789" s="223">
        <f>IF((AF9789-AE9789) &gt; 1,0,IF((AF9789-AE9789)&lt;0,AE9789-AF9789,AF9789-AE9789))</f>
        <v>58800</v>
      </c>
      <c r="AH9789" s="223">
        <v>0.02</v>
      </c>
    </row>
    <row r="9790" spans="1:34" s="173" customFormat="1" x14ac:dyDescent="0.55000000000000004">
      <c r="A9790" s="122"/>
      <c r="B9790" s="218"/>
      <c r="C9790" s="218"/>
      <c r="D9790" s="221"/>
      <c r="E9790" s="218"/>
      <c r="F9790" s="218"/>
      <c r="G9790" s="218"/>
      <c r="H9790" s="218"/>
      <c r="I9790" s="222"/>
      <c r="J9790" s="123"/>
      <c r="K9790" s="137"/>
      <c r="L9790" s="137" t="s">
        <v>63</v>
      </c>
      <c r="M9790" s="137">
        <f>SUM(M9789:M9789)</f>
        <v>58800</v>
      </c>
      <c r="N9790" s="218"/>
      <c r="O9790" s="108"/>
      <c r="P9790" s="138"/>
      <c r="Q9790" s="108"/>
      <c r="R9790" s="108"/>
      <c r="S9790" s="139"/>
      <c r="T9790" s="218"/>
      <c r="U9790" s="218"/>
      <c r="V9790" s="218"/>
      <c r="W9790" s="223"/>
      <c r="X9790" s="136"/>
      <c r="Y9790" s="223"/>
      <c r="Z9790" s="223"/>
      <c r="AA9790" s="224"/>
      <c r="AB9790" s="224"/>
      <c r="AC9790" s="223"/>
      <c r="AD9790" s="223"/>
      <c r="AE9790" s="223">
        <f>SUM(AE9789:AE9789)</f>
        <v>58800</v>
      </c>
      <c r="AF9790" s="223" t="s">
        <v>15694</v>
      </c>
      <c r="AG9790" s="223">
        <f>SUM(AG9789:AG9789)</f>
        <v>58800</v>
      </c>
      <c r="AH9790" s="223"/>
    </row>
    <row r="9791" spans="1:34" s="173" customFormat="1" x14ac:dyDescent="0.55000000000000004">
      <c r="A9791" s="122" t="s">
        <v>15695</v>
      </c>
      <c r="B9791" s="218">
        <v>4554</v>
      </c>
      <c r="C9791" s="218">
        <v>5442</v>
      </c>
      <c r="D9791" s="221" t="s">
        <v>13254</v>
      </c>
      <c r="E9791" s="218" t="s">
        <v>34</v>
      </c>
      <c r="F9791" s="218">
        <v>15922</v>
      </c>
      <c r="G9791" s="218">
        <v>0</v>
      </c>
      <c r="H9791" s="218">
        <v>1</v>
      </c>
      <c r="I9791" s="222">
        <v>80</v>
      </c>
      <c r="J9791" s="123" t="s">
        <v>35</v>
      </c>
      <c r="K9791" s="137">
        <f>((G9791*400)+(H9791*100))+I9791</f>
        <v>180</v>
      </c>
      <c r="L9791" s="137">
        <v>2425</v>
      </c>
      <c r="M9791" s="137">
        <f>K9791*L9791</f>
        <v>436500</v>
      </c>
      <c r="N9791" s="218">
        <v>1</v>
      </c>
      <c r="O9791" s="108" t="s">
        <v>13252</v>
      </c>
      <c r="P9791" s="138">
        <v>3570800003456</v>
      </c>
      <c r="Q9791" s="108" t="s">
        <v>13253</v>
      </c>
      <c r="R9791" s="108" t="s">
        <v>13255</v>
      </c>
      <c r="S9791" s="139"/>
      <c r="T9791" s="218" t="s">
        <v>55</v>
      </c>
      <c r="U9791" s="218" t="s">
        <v>45</v>
      </c>
      <c r="V9791" s="218" t="s">
        <v>52</v>
      </c>
      <c r="W9791" s="223">
        <v>82.35</v>
      </c>
      <c r="X9791" s="136">
        <v>24.14</v>
      </c>
      <c r="Y9791" s="223">
        <v>0</v>
      </c>
      <c r="Z9791" s="223">
        <f t="shared" ref="Z9791:Z9797" si="940">W9791*Y9791</f>
        <v>0</v>
      </c>
      <c r="AA9791" s="224">
        <v>6</v>
      </c>
      <c r="AB9791" s="224">
        <v>6</v>
      </c>
      <c r="AC9791" s="223">
        <f t="shared" ref="AC9791:AC9797" si="941">(Z9791*(100-AB9791))/100</f>
        <v>0</v>
      </c>
      <c r="AD9791" s="223">
        <f>IF(AND(AC9791="",M9791=""),0,IF((AC9791=""),M9791, IF( (M9791=""),AC9791,SUM(AC9791:AC9797)+M9791)))</f>
        <v>4333675.1400000006</v>
      </c>
      <c r="AE9791" s="223">
        <f t="shared" ref="AE9791:AE9798" si="942">IF( (X9791=""),AD9791*1,AD9791*(X9791/100) )</f>
        <v>1046149.1787960002</v>
      </c>
      <c r="AF9791" s="223">
        <v>50000000</v>
      </c>
      <c r="AG9791" s="223">
        <f t="shared" ref="AG9791:AG9798" si="943">IF((AF9791-AE9791) &gt; 1,0,IF((AF9791-AE9791)&lt;0,AE9791-AF9791,AF9791-AE9791))</f>
        <v>0</v>
      </c>
      <c r="AH9791" s="223">
        <v>0.02</v>
      </c>
    </row>
    <row r="9792" spans="1:34" s="173" customFormat="1" x14ac:dyDescent="0.55000000000000004">
      <c r="A9792" s="122"/>
      <c r="B9792" s="218"/>
      <c r="C9792" s="218"/>
      <c r="D9792" s="221"/>
      <c r="E9792" s="218"/>
      <c r="F9792" s="218"/>
      <c r="G9792" s="218"/>
      <c r="H9792" s="218"/>
      <c r="I9792" s="222"/>
      <c r="J9792" s="123"/>
      <c r="K9792" s="137"/>
      <c r="L9792" s="137"/>
      <c r="M9792" s="137"/>
      <c r="N9792" s="218">
        <v>2</v>
      </c>
      <c r="O9792" s="108" t="s">
        <v>13252</v>
      </c>
      <c r="P9792" s="138">
        <v>3570800003456</v>
      </c>
      <c r="Q9792" s="108" t="s">
        <v>13253</v>
      </c>
      <c r="R9792" s="108" t="s">
        <v>13255</v>
      </c>
      <c r="S9792" s="139" t="s">
        <v>13256</v>
      </c>
      <c r="T9792" s="218" t="s">
        <v>51</v>
      </c>
      <c r="U9792" s="218" t="s">
        <v>45</v>
      </c>
      <c r="V9792" s="218" t="s">
        <v>52</v>
      </c>
      <c r="W9792" s="223">
        <v>165.76</v>
      </c>
      <c r="X9792" s="136">
        <v>48.59</v>
      </c>
      <c r="Y9792" s="223">
        <v>6750</v>
      </c>
      <c r="Z9792" s="223">
        <f t="shared" si="940"/>
        <v>1118880</v>
      </c>
      <c r="AA9792" s="224">
        <v>6</v>
      </c>
      <c r="AB9792" s="224">
        <v>6</v>
      </c>
      <c r="AC9792" s="223">
        <f t="shared" si="941"/>
        <v>1051747.2</v>
      </c>
      <c r="AD9792" s="223">
        <f>IF(AND(AC9792="",M9791=""),0,IF((AC9792=""),M9791, IF( (M9791=""),AC9792,SUM(AC9791:AC9797)+M9791)))</f>
        <v>4333675.1400000006</v>
      </c>
      <c r="AE9792" s="223">
        <f t="shared" si="942"/>
        <v>2105732.7505260007</v>
      </c>
      <c r="AF9792" s="223">
        <v>50000000</v>
      </c>
      <c r="AG9792" s="223">
        <f t="shared" si="943"/>
        <v>0</v>
      </c>
      <c r="AH9792" s="223">
        <v>0.02</v>
      </c>
    </row>
    <row r="9793" spans="1:34" s="173" customFormat="1" x14ac:dyDescent="0.55000000000000004">
      <c r="A9793" s="122"/>
      <c r="B9793" s="218"/>
      <c r="C9793" s="218"/>
      <c r="D9793" s="221"/>
      <c r="E9793" s="218"/>
      <c r="F9793" s="218"/>
      <c r="G9793" s="218"/>
      <c r="H9793" s="218"/>
      <c r="I9793" s="222"/>
      <c r="J9793" s="123"/>
      <c r="K9793" s="137"/>
      <c r="L9793" s="137"/>
      <c r="M9793" s="137"/>
      <c r="N9793" s="218">
        <v>3</v>
      </c>
      <c r="O9793" s="108" t="s">
        <v>13252</v>
      </c>
      <c r="P9793" s="138">
        <v>3570800003456</v>
      </c>
      <c r="Q9793" s="108" t="s">
        <v>13253</v>
      </c>
      <c r="R9793" s="108" t="s">
        <v>13255</v>
      </c>
      <c r="S9793" s="139" t="s">
        <v>13257</v>
      </c>
      <c r="T9793" s="218" t="s">
        <v>51</v>
      </c>
      <c r="U9793" s="218" t="s">
        <v>45</v>
      </c>
      <c r="V9793" s="218" t="s">
        <v>52</v>
      </c>
      <c r="W9793" s="223">
        <v>73.040000000000006</v>
      </c>
      <c r="X9793" s="136">
        <v>21.41</v>
      </c>
      <c r="Y9793" s="223">
        <v>6750</v>
      </c>
      <c r="Z9793" s="223">
        <f t="shared" si="940"/>
        <v>493020.00000000006</v>
      </c>
      <c r="AA9793" s="224">
        <v>6</v>
      </c>
      <c r="AB9793" s="224">
        <v>6</v>
      </c>
      <c r="AC9793" s="223">
        <f t="shared" si="941"/>
        <v>463438.80000000005</v>
      </c>
      <c r="AD9793" s="223">
        <f>IF(AND(AC9793="",M9791=""),0,IF((AC9793=""),M9791, IF( (M9791=""),AC9793,SUM(AC9791:AC9797)+M9791)))</f>
        <v>4333675.1400000006</v>
      </c>
      <c r="AE9793" s="223">
        <f t="shared" si="942"/>
        <v>927839.84747400018</v>
      </c>
      <c r="AF9793" s="223">
        <v>50000000</v>
      </c>
      <c r="AG9793" s="223">
        <f t="shared" si="943"/>
        <v>0</v>
      </c>
      <c r="AH9793" s="223">
        <v>0.02</v>
      </c>
    </row>
    <row r="9794" spans="1:34" s="173" customFormat="1" x14ac:dyDescent="0.55000000000000004">
      <c r="A9794" s="122"/>
      <c r="B9794" s="218"/>
      <c r="C9794" s="218"/>
      <c r="D9794" s="221"/>
      <c r="E9794" s="218"/>
      <c r="F9794" s="218"/>
      <c r="G9794" s="218"/>
      <c r="H9794" s="218"/>
      <c r="I9794" s="222"/>
      <c r="J9794" s="123"/>
      <c r="K9794" s="137"/>
      <c r="L9794" s="137"/>
      <c r="M9794" s="137"/>
      <c r="N9794" s="218">
        <v>4</v>
      </c>
      <c r="O9794" s="108" t="s">
        <v>13252</v>
      </c>
      <c r="P9794" s="138">
        <v>3570800003456</v>
      </c>
      <c r="Q9794" s="108" t="s">
        <v>13253</v>
      </c>
      <c r="R9794" s="108" t="s">
        <v>13255</v>
      </c>
      <c r="S9794" s="139" t="s">
        <v>13258</v>
      </c>
      <c r="T9794" s="218" t="s">
        <v>343</v>
      </c>
      <c r="U9794" s="218" t="s">
        <v>45</v>
      </c>
      <c r="V9794" s="218" t="s">
        <v>52</v>
      </c>
      <c r="W9794" s="223">
        <v>20</v>
      </c>
      <c r="X9794" s="136">
        <v>5.86</v>
      </c>
      <c r="Y9794" s="223">
        <v>5600</v>
      </c>
      <c r="Z9794" s="223">
        <f t="shared" si="940"/>
        <v>112000</v>
      </c>
      <c r="AA9794" s="224">
        <v>6</v>
      </c>
      <c r="AB9794" s="224">
        <v>6</v>
      </c>
      <c r="AC9794" s="223">
        <f t="shared" si="941"/>
        <v>105280</v>
      </c>
      <c r="AD9794" s="223">
        <f>IF(AND(AC9794="",M9791=""),0,IF((AC9794=""),M9791, IF( (M9791=""),AC9794,SUM(AC9791:AC9797)+M9791)))</f>
        <v>4333675.1400000006</v>
      </c>
      <c r="AE9794" s="223">
        <f t="shared" si="942"/>
        <v>253953.36320400005</v>
      </c>
      <c r="AF9794" s="223">
        <v>50000000</v>
      </c>
      <c r="AG9794" s="223">
        <f t="shared" si="943"/>
        <v>0</v>
      </c>
      <c r="AH9794" s="223">
        <v>0.02</v>
      </c>
    </row>
    <row r="9795" spans="1:34" s="173" customFormat="1" x14ac:dyDescent="0.55000000000000004">
      <c r="A9795" s="122"/>
      <c r="B9795" s="218">
        <v>4555</v>
      </c>
      <c r="C9795" s="218">
        <v>5463</v>
      </c>
      <c r="D9795" s="221" t="s">
        <v>13259</v>
      </c>
      <c r="E9795" s="218" t="s">
        <v>34</v>
      </c>
      <c r="F9795" s="218">
        <v>20941</v>
      </c>
      <c r="G9795" s="218">
        <v>0</v>
      </c>
      <c r="H9795" s="218">
        <v>1</v>
      </c>
      <c r="I9795" s="222">
        <v>10</v>
      </c>
      <c r="J9795" s="123" t="s">
        <v>35</v>
      </c>
      <c r="K9795" s="137">
        <f>((G9795*400)+(H9795*100))+I9795</f>
        <v>110</v>
      </c>
      <c r="L9795" s="137">
        <v>2425</v>
      </c>
      <c r="M9795" s="137">
        <f>K9795*L9795</f>
        <v>266750</v>
      </c>
      <c r="N9795" s="218">
        <v>1</v>
      </c>
      <c r="O9795" s="108" t="s">
        <v>13252</v>
      </c>
      <c r="P9795" s="138">
        <v>3570800003456</v>
      </c>
      <c r="Q9795" s="108" t="s">
        <v>13253</v>
      </c>
      <c r="R9795" s="108" t="s">
        <v>13255</v>
      </c>
      <c r="S9795" s="139" t="s">
        <v>13260</v>
      </c>
      <c r="T9795" s="218" t="s">
        <v>51</v>
      </c>
      <c r="U9795" s="218" t="s">
        <v>45</v>
      </c>
      <c r="V9795" s="218" t="s">
        <v>52</v>
      </c>
      <c r="W9795" s="223">
        <v>342.24</v>
      </c>
      <c r="X9795" s="136">
        <v>94.63</v>
      </c>
      <c r="Y9795" s="223">
        <v>6750</v>
      </c>
      <c r="Z9795" s="223">
        <f t="shared" si="940"/>
        <v>2310120</v>
      </c>
      <c r="AA9795" s="224">
        <v>6</v>
      </c>
      <c r="AB9795" s="224">
        <v>6</v>
      </c>
      <c r="AC9795" s="223">
        <f t="shared" si="941"/>
        <v>2171512.7999999998</v>
      </c>
      <c r="AD9795" s="223">
        <f>IF(AND(AC9795="",M9795=""),0,IF((AC9795=""),M9795, IF( (M9795=""),AC9795,SUM(AC9795:AC9798)+M9795)))</f>
        <v>2543459.14</v>
      </c>
      <c r="AE9795" s="223">
        <f t="shared" si="942"/>
        <v>2406875.3841820001</v>
      </c>
      <c r="AF9795" s="223">
        <v>50000000</v>
      </c>
      <c r="AG9795" s="223">
        <f t="shared" si="943"/>
        <v>0</v>
      </c>
      <c r="AH9795" s="223">
        <v>0.02</v>
      </c>
    </row>
    <row r="9796" spans="1:34" s="173" customFormat="1" x14ac:dyDescent="0.55000000000000004">
      <c r="A9796" s="122"/>
      <c r="B9796" s="218"/>
      <c r="C9796" s="218"/>
      <c r="D9796" s="221"/>
      <c r="E9796" s="218"/>
      <c r="F9796" s="218"/>
      <c r="G9796" s="218"/>
      <c r="H9796" s="218"/>
      <c r="I9796" s="222"/>
      <c r="J9796" s="123"/>
      <c r="K9796" s="137"/>
      <c r="L9796" s="137"/>
      <c r="M9796" s="137"/>
      <c r="N9796" s="218">
        <v>2</v>
      </c>
      <c r="O9796" s="108" t="s">
        <v>13252</v>
      </c>
      <c r="P9796" s="138">
        <v>3570800003456</v>
      </c>
      <c r="Q9796" s="108" t="s">
        <v>13253</v>
      </c>
      <c r="R9796" s="108" t="s">
        <v>13255</v>
      </c>
      <c r="S9796" s="139" t="s">
        <v>13261</v>
      </c>
      <c r="T9796" s="218" t="s">
        <v>343</v>
      </c>
      <c r="U9796" s="218" t="s">
        <v>45</v>
      </c>
      <c r="V9796" s="218" t="s">
        <v>52</v>
      </c>
      <c r="W9796" s="223">
        <v>12.4</v>
      </c>
      <c r="X9796" s="136">
        <v>3.43</v>
      </c>
      <c r="Y9796" s="223">
        <v>5600</v>
      </c>
      <c r="Z9796" s="223">
        <f t="shared" si="940"/>
        <v>69440</v>
      </c>
      <c r="AA9796" s="224">
        <v>6</v>
      </c>
      <c r="AB9796" s="224">
        <v>6</v>
      </c>
      <c r="AC9796" s="223">
        <f t="shared" si="941"/>
        <v>65273.599999999999</v>
      </c>
      <c r="AD9796" s="223">
        <f>IF(AND(AC9796="",M9795=""),0,IF((AC9796=""),M9795, IF( (M9795=""),AC9796,SUM(AC9795:AC9798)+M9795)))</f>
        <v>2543459.14</v>
      </c>
      <c r="AE9796" s="223">
        <f t="shared" si="942"/>
        <v>87240.648502000011</v>
      </c>
      <c r="AF9796" s="223">
        <v>50000000</v>
      </c>
      <c r="AG9796" s="223">
        <f t="shared" si="943"/>
        <v>0</v>
      </c>
      <c r="AH9796" s="223">
        <v>0.02</v>
      </c>
    </row>
    <row r="9797" spans="1:34" s="173" customFormat="1" x14ac:dyDescent="0.55000000000000004">
      <c r="A9797" s="122"/>
      <c r="B9797" s="218"/>
      <c r="C9797" s="218"/>
      <c r="D9797" s="221"/>
      <c r="E9797" s="218"/>
      <c r="F9797" s="218"/>
      <c r="G9797" s="218"/>
      <c r="H9797" s="218"/>
      <c r="I9797" s="222"/>
      <c r="J9797" s="123"/>
      <c r="K9797" s="137"/>
      <c r="L9797" s="137"/>
      <c r="M9797" s="137"/>
      <c r="N9797" s="218"/>
      <c r="O9797" s="108"/>
      <c r="P9797" s="138"/>
      <c r="Q9797" s="108"/>
      <c r="R9797" s="108"/>
      <c r="S9797" s="139"/>
      <c r="T9797" s="218" t="s">
        <v>439</v>
      </c>
      <c r="U9797" s="218"/>
      <c r="V9797" s="218" t="s">
        <v>52</v>
      </c>
      <c r="W9797" s="223">
        <v>7.02</v>
      </c>
      <c r="X9797" s="136">
        <v>1.94</v>
      </c>
      <c r="Y9797" s="223">
        <v>6050</v>
      </c>
      <c r="Z9797" s="223">
        <f t="shared" si="940"/>
        <v>42471</v>
      </c>
      <c r="AA9797" s="224">
        <v>6</v>
      </c>
      <c r="AB9797" s="224">
        <v>6</v>
      </c>
      <c r="AC9797" s="223">
        <f t="shared" si="941"/>
        <v>39922.74</v>
      </c>
      <c r="AD9797" s="223">
        <f>IF(AND(AC9797="",M9795=""),0,IF((AC9797=""),M9795, IF( (M9795=""),AC9797,SUM(AC9795:AC9798)+M9795)))</f>
        <v>2543459.14</v>
      </c>
      <c r="AE9797" s="223">
        <f t="shared" si="942"/>
        <v>49343.107316000001</v>
      </c>
      <c r="AF9797" s="223">
        <v>50000000</v>
      </c>
      <c r="AG9797" s="223">
        <f t="shared" si="943"/>
        <v>0</v>
      </c>
      <c r="AH9797" s="223">
        <v>0.02</v>
      </c>
    </row>
    <row r="9798" spans="1:34" s="173" customFormat="1" x14ac:dyDescent="0.55000000000000004">
      <c r="A9798" s="122"/>
      <c r="B9798" s="218">
        <v>4556</v>
      </c>
      <c r="C9798" s="218">
        <v>5047</v>
      </c>
      <c r="D9798" s="221" t="s">
        <v>13262</v>
      </c>
      <c r="E9798" s="218" t="s">
        <v>34</v>
      </c>
      <c r="F9798" s="218">
        <v>26405</v>
      </c>
      <c r="G9798" s="218">
        <v>2</v>
      </c>
      <c r="H9798" s="218">
        <v>0</v>
      </c>
      <c r="I9798" s="222">
        <v>0</v>
      </c>
      <c r="J9798" s="123" t="s">
        <v>38</v>
      </c>
      <c r="K9798" s="137">
        <f>((G9798*400)+(H9798*100))+I9798</f>
        <v>800</v>
      </c>
      <c r="L9798" s="137">
        <v>300</v>
      </c>
      <c r="M9798" s="137">
        <f>K9798*L9798</f>
        <v>240000</v>
      </c>
      <c r="N9798" s="218"/>
      <c r="O9798" s="108"/>
      <c r="P9798" s="138"/>
      <c r="Q9798" s="108"/>
      <c r="R9798" s="108"/>
      <c r="S9798" s="139"/>
      <c r="T9798" s="218"/>
      <c r="U9798" s="218"/>
      <c r="V9798" s="218"/>
      <c r="W9798" s="223"/>
      <c r="X9798" s="136"/>
      <c r="Y9798" s="223"/>
      <c r="Z9798" s="223"/>
      <c r="AA9798" s="224"/>
      <c r="AB9798" s="224"/>
      <c r="AC9798" s="223"/>
      <c r="AD9798" s="223">
        <f>IF(AND(AC9798="",M9798=""),0,IF((AC9798=""),M9798,IF((M9798=""),AC9798,AC9798+M9798)))</f>
        <v>240000</v>
      </c>
      <c r="AE9798" s="223">
        <f t="shared" si="942"/>
        <v>240000</v>
      </c>
      <c r="AF9798" s="223">
        <v>50000000</v>
      </c>
      <c r="AG9798" s="223">
        <f t="shared" si="943"/>
        <v>0</v>
      </c>
      <c r="AH9798" s="223">
        <v>0.01</v>
      </c>
    </row>
    <row r="9799" spans="1:34" s="173" customFormat="1" x14ac:dyDescent="0.55000000000000004">
      <c r="A9799" s="122"/>
      <c r="B9799" s="218">
        <v>4557</v>
      </c>
      <c r="C9799" s="218">
        <v>10359</v>
      </c>
      <c r="D9799" s="221" t="s">
        <v>13263</v>
      </c>
      <c r="E9799" s="218" t="s">
        <v>34</v>
      </c>
      <c r="F9799" s="218">
        <v>27682</v>
      </c>
      <c r="G9799" s="218">
        <v>1</v>
      </c>
      <c r="H9799" s="218">
        <v>0</v>
      </c>
      <c r="I9799" s="222">
        <v>0</v>
      </c>
      <c r="J9799" s="123" t="s">
        <v>38</v>
      </c>
      <c r="K9799" s="137">
        <f>((G9799*400)+(H9799*100))+I9799</f>
        <v>400</v>
      </c>
      <c r="L9799" s="137">
        <v>301</v>
      </c>
      <c r="M9799" s="137">
        <f>K9799*L9799</f>
        <v>120400</v>
      </c>
      <c r="N9799" s="218"/>
      <c r="O9799" s="108"/>
      <c r="P9799" s="138"/>
      <c r="Q9799" s="108"/>
      <c r="R9799" s="108"/>
      <c r="S9799" s="139"/>
      <c r="T9799" s="218"/>
      <c r="U9799" s="218"/>
      <c r="V9799" s="218"/>
      <c r="W9799" s="223"/>
      <c r="X9799" s="136"/>
      <c r="Y9799" s="223"/>
      <c r="Z9799" s="223"/>
      <c r="AA9799" s="224"/>
      <c r="AB9799" s="224"/>
      <c r="AC9799" s="223"/>
      <c r="AD9799" s="223">
        <f>IF(AND(AC9799="",M9799=""),0,IF((AC9799=""),M9799,IF((M9799=""),AC9799,AC9799+M9799)))</f>
        <v>120400</v>
      </c>
      <c r="AE9799" s="223">
        <f>IF( (X9799=""),AD9799*1,AD9799*(X9799/100) )</f>
        <v>120400</v>
      </c>
      <c r="AF9799" s="223">
        <v>50000001</v>
      </c>
      <c r="AG9799" s="223">
        <f>IF((AF9799-AE9799) &gt; 1,0,IF((AF9799-AE9799)&lt;0,AE9799-AF9799,AF9799-AE9799))</f>
        <v>0</v>
      </c>
      <c r="AH9799" s="223">
        <v>0.01</v>
      </c>
    </row>
    <row r="9800" spans="1:34" s="173" customFormat="1" x14ac:dyDescent="0.55000000000000004">
      <c r="A9800" s="122"/>
      <c r="B9800" s="218"/>
      <c r="C9800" s="218"/>
      <c r="D9800" s="221"/>
      <c r="E9800" s="218"/>
      <c r="F9800" s="218"/>
      <c r="G9800" s="218"/>
      <c r="H9800" s="218"/>
      <c r="I9800" s="222"/>
      <c r="J9800" s="123"/>
      <c r="K9800" s="137"/>
      <c r="L9800" s="137" t="s">
        <v>63</v>
      </c>
      <c r="M9800" s="137">
        <f>SUM(M9791:M9799)</f>
        <v>1063650</v>
      </c>
      <c r="N9800" s="218"/>
      <c r="O9800" s="108"/>
      <c r="P9800" s="138"/>
      <c r="Q9800" s="108"/>
      <c r="R9800" s="108"/>
      <c r="S9800" s="139"/>
      <c r="T9800" s="218"/>
      <c r="U9800" s="218"/>
      <c r="V9800" s="218"/>
      <c r="W9800" s="223"/>
      <c r="X9800" s="136"/>
      <c r="Y9800" s="223"/>
      <c r="Z9800" s="223"/>
      <c r="AA9800" s="224"/>
      <c r="AB9800" s="224"/>
      <c r="AC9800" s="223"/>
      <c r="AD9800" s="223"/>
      <c r="AE9800" s="223">
        <f>SUM(AE9791:AE9799)</f>
        <v>7237534.2800000012</v>
      </c>
      <c r="AF9800" s="223"/>
      <c r="AG9800" s="223">
        <f>SUM(AG9791:AG9799)</f>
        <v>0</v>
      </c>
      <c r="AH9800" s="223"/>
    </row>
    <row r="9801" spans="1:34" s="173" customFormat="1" x14ac:dyDescent="0.55000000000000004">
      <c r="A9801" s="122" t="s">
        <v>2714</v>
      </c>
      <c r="B9801" s="218">
        <v>4558</v>
      </c>
      <c r="C9801" s="218">
        <v>6202</v>
      </c>
      <c r="D9801" s="221" t="s">
        <v>13264</v>
      </c>
      <c r="E9801" s="218" t="s">
        <v>37</v>
      </c>
      <c r="F9801" s="218">
        <v>5493</v>
      </c>
      <c r="G9801" s="218">
        <v>13</v>
      </c>
      <c r="H9801" s="218">
        <v>1</v>
      </c>
      <c r="I9801" s="222">
        <v>28</v>
      </c>
      <c r="J9801" s="123" t="s">
        <v>38</v>
      </c>
      <c r="K9801" s="137">
        <f>((G9801*400)+(H9801*100))+I9801</f>
        <v>5328</v>
      </c>
      <c r="L9801" s="137">
        <v>400</v>
      </c>
      <c r="M9801" s="137">
        <f>K9801*L9801</f>
        <v>2131200</v>
      </c>
      <c r="N9801" s="218"/>
      <c r="O9801" s="108"/>
      <c r="P9801" s="138"/>
      <c r="Q9801" s="108"/>
      <c r="R9801" s="108"/>
      <c r="S9801" s="139"/>
      <c r="T9801" s="218"/>
      <c r="U9801" s="218"/>
      <c r="V9801" s="218"/>
      <c r="W9801" s="223"/>
      <c r="X9801" s="136"/>
      <c r="Y9801" s="223"/>
      <c r="Z9801" s="223"/>
      <c r="AA9801" s="224"/>
      <c r="AB9801" s="224"/>
      <c r="AC9801" s="223"/>
      <c r="AD9801" s="223">
        <f>IF(AND(AC9801="",M9801=""),0,IF((AC9801=""),M9801,IF((M9801=""),AC9801,AC9801+M9801)))</f>
        <v>2131200</v>
      </c>
      <c r="AE9801" s="223">
        <f>IF( (X9801=""),AD9801*1,AD9801*(X9801/100) )</f>
        <v>2131200</v>
      </c>
      <c r="AF9801" s="223">
        <v>0</v>
      </c>
      <c r="AG9801" s="223">
        <f>IF((AF9801-AE9801) &gt; 1,0,IF((AF9801-AE9801)&lt;0,AE9801-AF9801,AF9801-AE9801))</f>
        <v>2131200</v>
      </c>
      <c r="AH9801" s="223">
        <v>0.01</v>
      </c>
    </row>
    <row r="9802" spans="1:34" s="173" customFormat="1" x14ac:dyDescent="0.55000000000000004">
      <c r="A9802" s="122"/>
      <c r="B9802" s="218">
        <v>4559</v>
      </c>
      <c r="C9802" s="218">
        <v>6179</v>
      </c>
      <c r="D9802" s="221" t="s">
        <v>13265</v>
      </c>
      <c r="E9802" s="218" t="s">
        <v>37</v>
      </c>
      <c r="F9802" s="218">
        <v>5494</v>
      </c>
      <c r="G9802" s="218">
        <v>2</v>
      </c>
      <c r="H9802" s="218">
        <v>0</v>
      </c>
      <c r="I9802" s="222">
        <v>62</v>
      </c>
      <c r="J9802" s="123" t="s">
        <v>38</v>
      </c>
      <c r="K9802" s="137">
        <f>((G9802*400)+(H9802*100))+I9802</f>
        <v>862</v>
      </c>
      <c r="L9802" s="137">
        <v>225</v>
      </c>
      <c r="M9802" s="137">
        <f>K9802*L9802</f>
        <v>193950</v>
      </c>
      <c r="N9802" s="218"/>
      <c r="O9802" s="108"/>
      <c r="P9802" s="138"/>
      <c r="Q9802" s="108"/>
      <c r="R9802" s="108"/>
      <c r="S9802" s="139"/>
      <c r="T9802" s="218"/>
      <c r="U9802" s="218"/>
      <c r="V9802" s="218"/>
      <c r="W9802" s="223"/>
      <c r="X9802" s="136"/>
      <c r="Y9802" s="223"/>
      <c r="Z9802" s="223"/>
      <c r="AA9802" s="224"/>
      <c r="AB9802" s="224"/>
      <c r="AC9802" s="223"/>
      <c r="AD9802" s="223">
        <f>IF(AND(AC9802="",M9802=""),0,IF((AC9802=""),M9802,IF((M9802=""),AC9802,AC9802+M9802)))</f>
        <v>193950</v>
      </c>
      <c r="AE9802" s="223">
        <f>IF( (X9802=""),AD9802*1,AD9802*(X9802/100) )</f>
        <v>193950</v>
      </c>
      <c r="AF9802" s="223">
        <v>0</v>
      </c>
      <c r="AG9802" s="223">
        <f>IF((AF9802-AE9802) &gt; 1,0,IF((AF9802-AE9802)&lt;0,AE9802-AF9802,AF9802-AE9802))</f>
        <v>193950</v>
      </c>
      <c r="AH9802" s="223">
        <v>0.01</v>
      </c>
    </row>
    <row r="9803" spans="1:34" s="173" customFormat="1" x14ac:dyDescent="0.55000000000000004">
      <c r="A9803" s="122"/>
      <c r="B9803" s="218"/>
      <c r="C9803" s="218"/>
      <c r="D9803" s="221"/>
      <c r="E9803" s="218"/>
      <c r="F9803" s="218"/>
      <c r="G9803" s="218"/>
      <c r="H9803" s="218"/>
      <c r="I9803" s="222"/>
      <c r="J9803" s="123"/>
      <c r="K9803" s="137"/>
      <c r="L9803" s="137" t="s">
        <v>63</v>
      </c>
      <c r="M9803" s="137">
        <f>SUM(M9801:M9802)</f>
        <v>2325150</v>
      </c>
      <c r="N9803" s="218"/>
      <c r="O9803" s="108"/>
      <c r="P9803" s="138"/>
      <c r="Q9803" s="108"/>
      <c r="R9803" s="108"/>
      <c r="S9803" s="139"/>
      <c r="T9803" s="218"/>
      <c r="U9803" s="218"/>
      <c r="V9803" s="218"/>
      <c r="W9803" s="223"/>
      <c r="X9803" s="136"/>
      <c r="Y9803" s="223"/>
      <c r="Z9803" s="223"/>
      <c r="AA9803" s="224"/>
      <c r="AB9803" s="224"/>
      <c r="AC9803" s="223"/>
      <c r="AD9803" s="223"/>
      <c r="AE9803" s="223">
        <f>SUM(AE9801:AE9802)</f>
        <v>2325150</v>
      </c>
      <c r="AF9803" s="223"/>
      <c r="AG9803" s="223">
        <f>SUM(AG9801:AG9802)</f>
        <v>2325150</v>
      </c>
      <c r="AH9803" s="223"/>
    </row>
    <row r="9804" spans="1:34" s="173" customFormat="1" x14ac:dyDescent="0.55000000000000004">
      <c r="A9804" s="122" t="s">
        <v>13268</v>
      </c>
      <c r="B9804" s="218">
        <v>4560</v>
      </c>
      <c r="C9804" s="218">
        <v>6641</v>
      </c>
      <c r="D9804" s="221" t="s">
        <v>13269</v>
      </c>
      <c r="E9804" s="218" t="s">
        <v>34</v>
      </c>
      <c r="F9804" s="218">
        <v>23234</v>
      </c>
      <c r="G9804" s="218">
        <v>0</v>
      </c>
      <c r="H9804" s="218">
        <v>1</v>
      </c>
      <c r="I9804" s="222">
        <v>13</v>
      </c>
      <c r="J9804" s="123" t="s">
        <v>35</v>
      </c>
      <c r="K9804" s="137">
        <f>((G9804*400)+(H9804*100))+I9804</f>
        <v>113</v>
      </c>
      <c r="L9804" s="137">
        <v>850</v>
      </c>
      <c r="M9804" s="137">
        <f>K9804*L9804</f>
        <v>96050</v>
      </c>
      <c r="N9804" s="218">
        <v>1</v>
      </c>
      <c r="O9804" s="108" t="s">
        <v>13266</v>
      </c>
      <c r="P9804" s="138">
        <v>3570800407181</v>
      </c>
      <c r="Q9804" s="108" t="s">
        <v>13267</v>
      </c>
      <c r="R9804" s="108" t="s">
        <v>13270</v>
      </c>
      <c r="S9804" s="139" t="s">
        <v>13271</v>
      </c>
      <c r="T9804" s="218" t="s">
        <v>51</v>
      </c>
      <c r="U9804" s="218" t="s">
        <v>45</v>
      </c>
      <c r="V9804" s="218" t="s">
        <v>52</v>
      </c>
      <c r="W9804" s="223">
        <v>108</v>
      </c>
      <c r="X9804" s="136">
        <v>100</v>
      </c>
      <c r="Y9804" s="223">
        <v>6750</v>
      </c>
      <c r="Z9804" s="223">
        <f>W9804*Y9804</f>
        <v>729000</v>
      </c>
      <c r="AA9804" s="224">
        <v>11</v>
      </c>
      <c r="AB9804" s="224">
        <v>12</v>
      </c>
      <c r="AC9804" s="223">
        <f>(Z9804*(100-AB9804))/100</f>
        <v>641520</v>
      </c>
      <c r="AD9804" s="223">
        <f>IF(AND(AC9804="",M9804=""),0,IF((AC9804=""),M9804, IF( (M9804=""),AC9804,SUM(AC9804:AC9804)+M9804)))</f>
        <v>737570</v>
      </c>
      <c r="AE9804" s="223">
        <f>IF( (X9804=""),AD9804*1,AD9804*(X9804/100) )</f>
        <v>737570</v>
      </c>
      <c r="AF9804" s="223">
        <v>50000000</v>
      </c>
      <c r="AG9804" s="223">
        <f>IF((AF9804-AE9804) &gt; 1,0,IF((AF9804-AE9804)&lt;0,AE9804-AF9804,AF9804-AE9804))</f>
        <v>0</v>
      </c>
      <c r="AH9804" s="223">
        <v>0.02</v>
      </c>
    </row>
    <row r="9805" spans="1:34" s="173" customFormat="1" x14ac:dyDescent="0.55000000000000004">
      <c r="A9805" s="122"/>
      <c r="B9805" s="218"/>
      <c r="C9805" s="218"/>
      <c r="D9805" s="221"/>
      <c r="E9805" s="218"/>
      <c r="F9805" s="218"/>
      <c r="G9805" s="218"/>
      <c r="H9805" s="218"/>
      <c r="I9805" s="222"/>
      <c r="J9805" s="123"/>
      <c r="K9805" s="137"/>
      <c r="L9805" s="137" t="s">
        <v>63</v>
      </c>
      <c r="M9805" s="137">
        <f>SUM(M9804:M9804)</f>
        <v>96050</v>
      </c>
      <c r="N9805" s="218"/>
      <c r="O9805" s="108"/>
      <c r="P9805" s="138"/>
      <c r="Q9805" s="108"/>
      <c r="R9805" s="108"/>
      <c r="S9805" s="139"/>
      <c r="T9805" s="218"/>
      <c r="U9805" s="218"/>
      <c r="V9805" s="218"/>
      <c r="W9805" s="223"/>
      <c r="X9805" s="136"/>
      <c r="Y9805" s="223"/>
      <c r="Z9805" s="223"/>
      <c r="AA9805" s="224"/>
      <c r="AB9805" s="224"/>
      <c r="AC9805" s="223"/>
      <c r="AD9805" s="223"/>
      <c r="AE9805" s="223">
        <f>SUM(AE9804:AE9804)</f>
        <v>737570</v>
      </c>
      <c r="AF9805" s="223"/>
      <c r="AG9805" s="223">
        <f>SUM(AG9804:AG9804)</f>
        <v>0</v>
      </c>
      <c r="AH9805" s="223"/>
    </row>
    <row r="9806" spans="1:34" s="173" customFormat="1" x14ac:dyDescent="0.55000000000000004">
      <c r="A9806" s="122"/>
      <c r="B9806" s="218">
        <v>4561</v>
      </c>
      <c r="C9806" s="218">
        <v>7068</v>
      </c>
      <c r="D9806" s="221" t="s">
        <v>13274</v>
      </c>
      <c r="E9806" s="218" t="s">
        <v>34</v>
      </c>
      <c r="F9806" s="218">
        <v>21601</v>
      </c>
      <c r="G9806" s="218">
        <v>0</v>
      </c>
      <c r="H9806" s="218">
        <v>3</v>
      </c>
      <c r="I9806" s="222">
        <v>17</v>
      </c>
      <c r="J9806" s="123" t="s">
        <v>35</v>
      </c>
      <c r="K9806" s="137">
        <f>((G9806*400)+(H9806*100))+I9806</f>
        <v>317</v>
      </c>
      <c r="L9806" s="137">
        <v>850</v>
      </c>
      <c r="M9806" s="137">
        <f>K9806*L9806</f>
        <v>269450</v>
      </c>
      <c r="N9806" s="218">
        <v>1</v>
      </c>
      <c r="O9806" s="108" t="s">
        <v>13272</v>
      </c>
      <c r="P9806" s="138">
        <v>3570800202431</v>
      </c>
      <c r="Q9806" s="108" t="s">
        <v>13273</v>
      </c>
      <c r="R9806" s="108" t="s">
        <v>13275</v>
      </c>
      <c r="S9806" s="139" t="s">
        <v>13276</v>
      </c>
      <c r="T9806" s="218" t="s">
        <v>51</v>
      </c>
      <c r="U9806" s="218" t="s">
        <v>45</v>
      </c>
      <c r="V9806" s="218" t="s">
        <v>52</v>
      </c>
      <c r="W9806" s="223">
        <v>473.04</v>
      </c>
      <c r="X9806" s="136">
        <v>86.74</v>
      </c>
      <c r="Y9806" s="223">
        <v>6750</v>
      </c>
      <c r="Z9806" s="223">
        <f>W9806*Y9806</f>
        <v>3193020</v>
      </c>
      <c r="AA9806" s="224">
        <v>12</v>
      </c>
      <c r="AB9806" s="224">
        <v>14</v>
      </c>
      <c r="AC9806" s="223">
        <f>(Z9806*(100-AB9806))/100</f>
        <v>2745997.2</v>
      </c>
      <c r="AD9806" s="223">
        <f>IF(AND(AC9806="",M9806=""),0,IF((AC9806=""),M9806, IF( (M9806=""),AC9806,SUM(AC9806:AC9811)+M9806)))</f>
        <v>6293462.2000000002</v>
      </c>
      <c r="AE9806" s="223">
        <f>IF( (X9806=""),AD9806*1,AD9806*(X9806/100) )</f>
        <v>5458949.11228</v>
      </c>
      <c r="AF9806" s="223">
        <v>50000000</v>
      </c>
      <c r="AG9806" s="223">
        <f>IF((AF9806-AE9806) &gt; 1,0,IF((AF9806-AE9806)&lt;0,AE9806-AF9806,AF9806-AE9806))</f>
        <v>0</v>
      </c>
      <c r="AH9806" s="223">
        <v>0.02</v>
      </c>
    </row>
    <row r="9807" spans="1:34" s="173" customFormat="1" x14ac:dyDescent="0.55000000000000004">
      <c r="A9807" s="122"/>
      <c r="B9807" s="218"/>
      <c r="C9807" s="218"/>
      <c r="D9807" s="221"/>
      <c r="E9807" s="218"/>
      <c r="F9807" s="218"/>
      <c r="G9807" s="218"/>
      <c r="H9807" s="218"/>
      <c r="I9807" s="222"/>
      <c r="J9807" s="123"/>
      <c r="K9807" s="137"/>
      <c r="L9807" s="137"/>
      <c r="M9807" s="137"/>
      <c r="N9807" s="218">
        <v>2</v>
      </c>
      <c r="O9807" s="108" t="s">
        <v>13272</v>
      </c>
      <c r="P9807" s="138">
        <v>3570800202431</v>
      </c>
      <c r="Q9807" s="108" t="s">
        <v>13273</v>
      </c>
      <c r="R9807" s="108" t="s">
        <v>13275</v>
      </c>
      <c r="S9807" s="139" t="s">
        <v>13277</v>
      </c>
      <c r="T9807" s="218" t="s">
        <v>343</v>
      </c>
      <c r="U9807" s="218" t="s">
        <v>45</v>
      </c>
      <c r="V9807" s="218" t="s">
        <v>52</v>
      </c>
      <c r="W9807" s="223">
        <v>44.2</v>
      </c>
      <c r="X9807" s="136">
        <v>8.11</v>
      </c>
      <c r="Y9807" s="223">
        <v>5600</v>
      </c>
      <c r="Z9807" s="223">
        <f>W9807*Y9807</f>
        <v>247520.00000000003</v>
      </c>
      <c r="AA9807" s="224">
        <v>6</v>
      </c>
      <c r="AB9807" s="224">
        <v>6</v>
      </c>
      <c r="AC9807" s="223">
        <f>(Z9807*(100-AB9807))/100</f>
        <v>232668.80000000005</v>
      </c>
      <c r="AD9807" s="223">
        <f>IF(AND(AC9807="",M9806=""),0,IF((AC9807=""),M9806, IF( (M9806=""),AC9807,SUM(AC9806:AC9811)+M9806)))</f>
        <v>6293462.2000000002</v>
      </c>
      <c r="AE9807" s="223">
        <f>IF( (X9807=""),AD9807*1,AD9807*(X9807/100) )</f>
        <v>510399.78441999998</v>
      </c>
      <c r="AF9807" s="223">
        <v>50000000</v>
      </c>
      <c r="AG9807" s="223">
        <f>IF((AF9807-AE9807) &gt; 1,0,IF((AF9807-AE9807)&lt;0,AE9807-AF9807,AF9807-AE9807))</f>
        <v>0</v>
      </c>
      <c r="AH9807" s="223">
        <v>0.02</v>
      </c>
    </row>
    <row r="9808" spans="1:34" s="173" customFormat="1" x14ac:dyDescent="0.55000000000000004">
      <c r="A9808" s="122"/>
      <c r="B9808" s="218"/>
      <c r="C9808" s="218"/>
      <c r="D9808" s="221"/>
      <c r="E9808" s="218"/>
      <c r="F9808" s="218"/>
      <c r="G9808" s="218"/>
      <c r="H9808" s="218"/>
      <c r="I9808" s="222"/>
      <c r="J9808" s="123"/>
      <c r="K9808" s="137"/>
      <c r="L9808" s="137"/>
      <c r="M9808" s="137"/>
      <c r="N9808" s="218">
        <v>3</v>
      </c>
      <c r="O9808" s="108" t="s">
        <v>13272</v>
      </c>
      <c r="P9808" s="138">
        <v>3570800202431</v>
      </c>
      <c r="Q9808" s="108" t="s">
        <v>13273</v>
      </c>
      <c r="R9808" s="108" t="s">
        <v>13275</v>
      </c>
      <c r="S9808" s="139" t="s">
        <v>13278</v>
      </c>
      <c r="T9808" s="218" t="s">
        <v>55</v>
      </c>
      <c r="U9808" s="218" t="s">
        <v>45</v>
      </c>
      <c r="V9808" s="218" t="s">
        <v>52</v>
      </c>
      <c r="W9808" s="223">
        <v>28.09</v>
      </c>
      <c r="X9808" s="136">
        <v>5.15</v>
      </c>
      <c r="Y9808" s="223">
        <v>0</v>
      </c>
      <c r="Z9808" s="223">
        <f>W9808*Y9808</f>
        <v>0</v>
      </c>
      <c r="AA9808" s="224">
        <v>6</v>
      </c>
      <c r="AB9808" s="224">
        <v>6</v>
      </c>
      <c r="AC9808" s="223">
        <f>(Z9808*(100-AB9808))/100</f>
        <v>0</v>
      </c>
      <c r="AD9808" s="223">
        <f>IF(AND(AC9808="",M9806=""),0,IF((AC9808=""),M9806, IF( (M9806=""),AC9808,SUM(AC9806:AC9811)+M9806)))</f>
        <v>6293462.2000000002</v>
      </c>
      <c r="AE9808" s="223">
        <f>IF( (X9808=""),AD9808*1,AD9808*(X9808/100) )</f>
        <v>324113.30330000003</v>
      </c>
      <c r="AF9808" s="223">
        <v>50000000</v>
      </c>
      <c r="AG9808" s="223">
        <f>IF((AF9808-AE9808) &gt; 1,0,IF((AF9808-AE9808)&lt;0,AE9808-AF9808,AF9808-AE9808))</f>
        <v>0</v>
      </c>
      <c r="AH9808" s="223">
        <v>0.02</v>
      </c>
    </row>
    <row r="9809" spans="1:34" s="173" customFormat="1" x14ac:dyDescent="0.55000000000000004">
      <c r="A9809" s="122"/>
      <c r="B9809" s="218">
        <v>4562</v>
      </c>
      <c r="C9809" s="218">
        <v>7080</v>
      </c>
      <c r="D9809" s="221" t="s">
        <v>13279</v>
      </c>
      <c r="E9809" s="218" t="s">
        <v>34</v>
      </c>
      <c r="F9809" s="218">
        <v>21602</v>
      </c>
      <c r="G9809" s="218">
        <v>3</v>
      </c>
      <c r="H9809" s="218">
        <v>1</v>
      </c>
      <c r="I9809" s="222">
        <v>88</v>
      </c>
      <c r="J9809" s="123" t="s">
        <v>35</v>
      </c>
      <c r="K9809" s="137">
        <f>((G9809*400)+(H9809*100))+I9809</f>
        <v>1388</v>
      </c>
      <c r="L9809" s="137">
        <v>425</v>
      </c>
      <c r="M9809" s="137">
        <f>K9809*L9809</f>
        <v>589900</v>
      </c>
      <c r="N9809" s="218">
        <v>1</v>
      </c>
      <c r="O9809" s="108" t="s">
        <v>13272</v>
      </c>
      <c r="P9809" s="138">
        <v>3570800202431</v>
      </c>
      <c r="Q9809" s="108" t="s">
        <v>13273</v>
      </c>
      <c r="R9809" s="108" t="s">
        <v>13275</v>
      </c>
      <c r="S9809" s="139" t="s">
        <v>13280</v>
      </c>
      <c r="T9809" s="218" t="s">
        <v>51</v>
      </c>
      <c r="U9809" s="218" t="s">
        <v>45</v>
      </c>
      <c r="V9809" s="218" t="s">
        <v>52</v>
      </c>
      <c r="W9809" s="223">
        <v>452.76</v>
      </c>
      <c r="X9809" s="136">
        <v>94.33</v>
      </c>
      <c r="Y9809" s="223">
        <v>6750</v>
      </c>
      <c r="Z9809" s="223">
        <f>W9809*Y9809</f>
        <v>3056130</v>
      </c>
      <c r="AA9809" s="224">
        <v>6</v>
      </c>
      <c r="AB9809" s="224">
        <v>6</v>
      </c>
      <c r="AC9809" s="223">
        <f>(Z9809*(100-AB9809))/100</f>
        <v>2872762.2</v>
      </c>
      <c r="AD9809" s="223">
        <f>IF(AND(AC9809="",M9809=""),0,IF((AC9809=""),M9809, IF( (M9809=""),AC9809,SUM(AC9809:AC9812)+M9809)))</f>
        <v>3635246.2</v>
      </c>
      <c r="AE9809" s="223">
        <f>IF( (X9809=""),AD9809*1,AD9809*(X9809/100) )</f>
        <v>3429127.7404600005</v>
      </c>
      <c r="AF9809" s="223">
        <v>50000000</v>
      </c>
      <c r="AG9809" s="223">
        <f>IF((AF9809-AE9809) &gt; 1,0,IF((AF9809-AE9809)&lt;0,AE9809-AF9809,AF9809-AE9809))</f>
        <v>0</v>
      </c>
      <c r="AH9809" s="223">
        <v>0.02</v>
      </c>
    </row>
    <row r="9810" spans="1:34" s="173" customFormat="1" x14ac:dyDescent="0.55000000000000004">
      <c r="A9810" s="122"/>
      <c r="B9810" s="218"/>
      <c r="C9810" s="218"/>
      <c r="D9810" s="221"/>
      <c r="E9810" s="218"/>
      <c r="F9810" s="218"/>
      <c r="G9810" s="218"/>
      <c r="H9810" s="218"/>
      <c r="I9810" s="222"/>
      <c r="J9810" s="123"/>
      <c r="K9810" s="137"/>
      <c r="L9810" s="137"/>
      <c r="M9810" s="137"/>
      <c r="N9810" s="218">
        <v>2</v>
      </c>
      <c r="O9810" s="108" t="s">
        <v>13272</v>
      </c>
      <c r="P9810" s="138">
        <v>3570800202431</v>
      </c>
      <c r="Q9810" s="108" t="s">
        <v>13273</v>
      </c>
      <c r="R9810" s="108" t="s">
        <v>13275</v>
      </c>
      <c r="S9810" s="139" t="s">
        <v>13281</v>
      </c>
      <c r="T9810" s="218" t="s">
        <v>51</v>
      </c>
      <c r="U9810" s="218" t="s">
        <v>45</v>
      </c>
      <c r="V9810" s="218" t="s">
        <v>52</v>
      </c>
      <c r="W9810" s="223">
        <v>27.2</v>
      </c>
      <c r="X9810" s="136">
        <v>5.67</v>
      </c>
      <c r="Y9810" s="223">
        <v>6750</v>
      </c>
      <c r="Z9810" s="223">
        <f>W9810*Y9810</f>
        <v>183600</v>
      </c>
      <c r="AA9810" s="224">
        <v>6</v>
      </c>
      <c r="AB9810" s="224">
        <v>6</v>
      </c>
      <c r="AC9810" s="223">
        <f>(Z9810*(100-AB9810))/100</f>
        <v>172584</v>
      </c>
      <c r="AD9810" s="223">
        <f>IF(AND(AC9810="",M9809=""),0,IF((AC9810=""),M9809, IF( (M9809=""),AC9810,SUM(AC9809:AC9812)+M9809)))</f>
        <v>3635246.2</v>
      </c>
      <c r="AE9810" s="223">
        <f>IF( (X9810=""),AD9810*1,AD9810*(X9810/100) )</f>
        <v>206118.45954000001</v>
      </c>
      <c r="AF9810" s="223">
        <v>50000000</v>
      </c>
      <c r="AG9810" s="223">
        <f>IF((AF9810-AE9810) &gt; 1,0,IF((AF9810-AE9810)&lt;0,AE9810-AF9810,AF9810-AE9810))</f>
        <v>0</v>
      </c>
      <c r="AH9810" s="223">
        <v>0.02</v>
      </c>
    </row>
    <row r="9811" spans="1:34" s="173" customFormat="1" x14ac:dyDescent="0.55000000000000004">
      <c r="A9811" s="122"/>
      <c r="B9811" s="218"/>
      <c r="C9811" s="218"/>
      <c r="D9811" s="221"/>
      <c r="E9811" s="218"/>
      <c r="F9811" s="218"/>
      <c r="G9811" s="218"/>
      <c r="H9811" s="218"/>
      <c r="I9811" s="222"/>
      <c r="J9811" s="123"/>
      <c r="K9811" s="137"/>
      <c r="L9811" s="137" t="s">
        <v>63</v>
      </c>
      <c r="M9811" s="137">
        <f>SUM(M9806:M9810)</f>
        <v>859350</v>
      </c>
      <c r="N9811" s="218"/>
      <c r="O9811" s="108"/>
      <c r="P9811" s="138"/>
      <c r="Q9811" s="108"/>
      <c r="R9811" s="108"/>
      <c r="S9811" s="139"/>
      <c r="T9811" s="218"/>
      <c r="U9811" s="218"/>
      <c r="V9811" s="218"/>
      <c r="W9811" s="223"/>
      <c r="X9811" s="136"/>
      <c r="Y9811" s="223"/>
      <c r="Z9811" s="223"/>
      <c r="AA9811" s="224"/>
      <c r="AB9811" s="224"/>
      <c r="AC9811" s="223"/>
      <c r="AD9811" s="223"/>
      <c r="AE9811" s="223">
        <f>SUM(AE9806:AE9810)</f>
        <v>9928708.4000000004</v>
      </c>
      <c r="AF9811" s="223"/>
      <c r="AG9811" s="223">
        <f>SUM(AG9806:AG9810)</f>
        <v>0</v>
      </c>
      <c r="AH9811" s="223"/>
    </row>
    <row r="9812" spans="1:34" s="173" customFormat="1" x14ac:dyDescent="0.55000000000000004">
      <c r="A9812" s="122" t="s">
        <v>2885</v>
      </c>
      <c r="B9812" s="218">
        <v>4563</v>
      </c>
      <c r="C9812" s="218">
        <v>6301</v>
      </c>
      <c r="D9812" s="221" t="s">
        <v>13284</v>
      </c>
      <c r="E9812" s="218" t="s">
        <v>37</v>
      </c>
      <c r="F9812" s="218">
        <v>5250</v>
      </c>
      <c r="G9812" s="218">
        <v>0</v>
      </c>
      <c r="H9812" s="218">
        <v>3</v>
      </c>
      <c r="I9812" s="222">
        <v>32</v>
      </c>
      <c r="J9812" s="123" t="s">
        <v>38</v>
      </c>
      <c r="K9812" s="137">
        <f>((G9812*400)+(H9812*100))+I9812</f>
        <v>332</v>
      </c>
      <c r="L9812" s="137">
        <v>600</v>
      </c>
      <c r="M9812" s="137">
        <f>K9812*L9812</f>
        <v>199200</v>
      </c>
      <c r="N9812" s="218"/>
      <c r="O9812" s="108"/>
      <c r="P9812" s="138"/>
      <c r="Q9812" s="108"/>
      <c r="R9812" s="108"/>
      <c r="S9812" s="139"/>
      <c r="T9812" s="218"/>
      <c r="U9812" s="218"/>
      <c r="V9812" s="218"/>
      <c r="W9812" s="223"/>
      <c r="X9812" s="136"/>
      <c r="Y9812" s="223"/>
      <c r="Z9812" s="223"/>
      <c r="AA9812" s="224"/>
      <c r="AB9812" s="224"/>
      <c r="AC9812" s="223"/>
      <c r="AD9812" s="223">
        <f>IF(AND(AC9812="",M9812=""),0,IF((AC9812=""),M9812,IF((M9812=""),AC9812,AC9812+M9812)))</f>
        <v>199200</v>
      </c>
      <c r="AE9812" s="223">
        <f>IF( (X9812=""),AD9812*1,AD9812*(X9812/100) )</f>
        <v>199200</v>
      </c>
      <c r="AF9812" s="223">
        <v>0</v>
      </c>
      <c r="AG9812" s="223">
        <f>IF((AF9812-AE9812) &gt; 1,0,IF((AF9812-AE9812)&lt;0,AE9812-AF9812,AF9812-AE9812))</f>
        <v>199200</v>
      </c>
      <c r="AH9812" s="223">
        <v>0.01</v>
      </c>
    </row>
    <row r="9813" spans="1:34" s="173" customFormat="1" x14ac:dyDescent="0.55000000000000004">
      <c r="A9813" s="122"/>
      <c r="B9813" s="218">
        <v>4564</v>
      </c>
      <c r="C9813" s="218">
        <v>6988</v>
      </c>
      <c r="D9813" s="221" t="s">
        <v>13285</v>
      </c>
      <c r="E9813" s="218" t="s">
        <v>34</v>
      </c>
      <c r="F9813" s="218">
        <v>23687</v>
      </c>
      <c r="G9813" s="218">
        <v>0</v>
      </c>
      <c r="H9813" s="218">
        <v>0</v>
      </c>
      <c r="I9813" s="222">
        <v>36</v>
      </c>
      <c r="J9813" s="123" t="s">
        <v>35</v>
      </c>
      <c r="K9813" s="137">
        <f>((G9813*400)+(H9813*100))+I9813</f>
        <v>36</v>
      </c>
      <c r="L9813" s="137">
        <v>850</v>
      </c>
      <c r="M9813" s="137">
        <f>K9813*L9813</f>
        <v>30600</v>
      </c>
      <c r="N9813" s="218">
        <v>1</v>
      </c>
      <c r="O9813" s="108" t="s">
        <v>13282</v>
      </c>
      <c r="P9813" s="138"/>
      <c r="Q9813" s="108" t="s">
        <v>13283</v>
      </c>
      <c r="R9813" s="108" t="s">
        <v>2887</v>
      </c>
      <c r="S9813" s="139" t="s">
        <v>13286</v>
      </c>
      <c r="T9813" s="218" t="s">
        <v>51</v>
      </c>
      <c r="U9813" s="218" t="s">
        <v>45</v>
      </c>
      <c r="V9813" s="218" t="s">
        <v>52</v>
      </c>
      <c r="W9813" s="223">
        <v>200</v>
      </c>
      <c r="X9813" s="136">
        <v>100</v>
      </c>
      <c r="Y9813" s="223">
        <v>6750</v>
      </c>
      <c r="Z9813" s="223">
        <f>W9813*Y9813</f>
        <v>1350000</v>
      </c>
      <c r="AA9813" s="224">
        <v>7</v>
      </c>
      <c r="AB9813" s="224">
        <v>7</v>
      </c>
      <c r="AC9813" s="223">
        <f>(Z9813*(100-AB9813))/100</f>
        <v>1255500</v>
      </c>
      <c r="AD9813" s="223">
        <f>IF(AND(AC9813="",M9813=""),0,IF((AC9813=""),M9813, IF( (M9813=""),AC9813,SUM(AC9813:AC9814)+M9813)))</f>
        <v>1286100</v>
      </c>
      <c r="AE9813" s="223">
        <f>IF( (X9813=""),AD9813*1,AD9813*(X9813/100) )</f>
        <v>1286100</v>
      </c>
      <c r="AF9813" s="223">
        <v>50000000</v>
      </c>
      <c r="AG9813" s="223">
        <f>IF((AF9813-AE9813) &gt; 1,0,IF((AF9813-AE9813)&lt;0,AE9813-AF9813,AF9813-AE9813))</f>
        <v>0</v>
      </c>
      <c r="AH9813" s="223">
        <v>0.02</v>
      </c>
    </row>
    <row r="9814" spans="1:34" s="173" customFormat="1" x14ac:dyDescent="0.55000000000000004">
      <c r="A9814" s="122"/>
      <c r="B9814" s="218"/>
      <c r="C9814" s="218"/>
      <c r="D9814" s="221"/>
      <c r="E9814" s="218"/>
      <c r="F9814" s="218"/>
      <c r="G9814" s="218"/>
      <c r="H9814" s="218"/>
      <c r="I9814" s="222"/>
      <c r="J9814" s="123"/>
      <c r="K9814" s="137"/>
      <c r="L9814" s="137" t="s">
        <v>63</v>
      </c>
      <c r="M9814" s="137">
        <f>SUM(M9812:M9813)</f>
        <v>229800</v>
      </c>
      <c r="N9814" s="218"/>
      <c r="O9814" s="108"/>
      <c r="P9814" s="138"/>
      <c r="Q9814" s="108"/>
      <c r="R9814" s="108"/>
      <c r="S9814" s="139"/>
      <c r="T9814" s="218"/>
      <c r="U9814" s="218"/>
      <c r="V9814" s="218"/>
      <c r="W9814" s="223"/>
      <c r="X9814" s="136"/>
      <c r="Y9814" s="223"/>
      <c r="Z9814" s="223"/>
      <c r="AA9814" s="224"/>
      <c r="AB9814" s="224"/>
      <c r="AC9814" s="223"/>
      <c r="AD9814" s="223"/>
      <c r="AE9814" s="223">
        <f>SUM(AE9812:AE9813)</f>
        <v>1485300</v>
      </c>
      <c r="AF9814" s="223"/>
      <c r="AG9814" s="223">
        <f>SUM(AG9812:AG9813)</f>
        <v>199200</v>
      </c>
      <c r="AH9814" s="223"/>
    </row>
    <row r="9815" spans="1:34" s="173" customFormat="1" x14ac:dyDescent="0.55000000000000004">
      <c r="A9815" s="122" t="s">
        <v>13289</v>
      </c>
      <c r="B9815" s="218">
        <v>4565</v>
      </c>
      <c r="C9815" s="218">
        <v>5560</v>
      </c>
      <c r="D9815" s="221" t="s">
        <v>13290</v>
      </c>
      <c r="E9815" s="218" t="s">
        <v>34</v>
      </c>
      <c r="F9815" s="218">
        <v>603</v>
      </c>
      <c r="G9815" s="218">
        <v>1</v>
      </c>
      <c r="H9815" s="218">
        <v>0</v>
      </c>
      <c r="I9815" s="222">
        <v>26</v>
      </c>
      <c r="J9815" s="123" t="s">
        <v>35</v>
      </c>
      <c r="K9815" s="137">
        <f>((G9815*400)+(H9815*100))+I9815</f>
        <v>426</v>
      </c>
      <c r="L9815" s="137">
        <v>1800</v>
      </c>
      <c r="M9815" s="137">
        <f>K9815*L9815</f>
        <v>766800</v>
      </c>
      <c r="N9815" s="218">
        <v>1</v>
      </c>
      <c r="O9815" s="108" t="s">
        <v>13287</v>
      </c>
      <c r="P9815" s="138">
        <v>8570884006736</v>
      </c>
      <c r="Q9815" s="108" t="s">
        <v>13288</v>
      </c>
      <c r="R9815" s="108" t="s">
        <v>13291</v>
      </c>
      <c r="S9815" s="139"/>
      <c r="T9815" s="218" t="s">
        <v>343</v>
      </c>
      <c r="U9815" s="218" t="s">
        <v>45</v>
      </c>
      <c r="V9815" s="218" t="s">
        <v>52</v>
      </c>
      <c r="W9815" s="223">
        <v>367.95</v>
      </c>
      <c r="X9815" s="136">
        <v>100</v>
      </c>
      <c r="Y9815" s="223">
        <v>5600</v>
      </c>
      <c r="Z9815" s="223">
        <f>W9815*Y9815</f>
        <v>2060520</v>
      </c>
      <c r="AA9815" s="224">
        <v>1</v>
      </c>
      <c r="AB9815" s="224">
        <v>1</v>
      </c>
      <c r="AC9815" s="223">
        <f>(Z9815*(100-AB9815))/100</f>
        <v>2039914.8</v>
      </c>
      <c r="AD9815" s="223">
        <f>IF(AND(AC9815="",M9815=""),0,IF((AC9815=""),M9815, IF( (M9815=""),AC9815,SUM(AC9815:AC9816)+M9815)))</f>
        <v>2806714.8</v>
      </c>
      <c r="AE9815" s="223">
        <f>IF( (X9815=""),AD9815*1,AD9815*(X9815/100) )</f>
        <v>2806714.8</v>
      </c>
      <c r="AF9815" s="223">
        <v>50000000</v>
      </c>
      <c r="AG9815" s="223">
        <f>IF((AF9815-AE9815) &gt; 1,0,IF((AF9815-AE9815)&lt;0,AE9815-AF9815,AF9815-AE9815))</f>
        <v>0</v>
      </c>
      <c r="AH9815" s="223">
        <v>0.02</v>
      </c>
    </row>
    <row r="9816" spans="1:34" s="173" customFormat="1" x14ac:dyDescent="0.55000000000000004">
      <c r="A9816" s="122"/>
      <c r="B9816" s="218"/>
      <c r="C9816" s="218"/>
      <c r="D9816" s="221"/>
      <c r="E9816" s="218"/>
      <c r="F9816" s="218"/>
      <c r="G9816" s="218"/>
      <c r="H9816" s="218"/>
      <c r="I9816" s="222"/>
      <c r="J9816" s="123"/>
      <c r="K9816" s="137"/>
      <c r="L9816" s="137" t="s">
        <v>63</v>
      </c>
      <c r="M9816" s="137">
        <f>SUM(M9815:M9815)</f>
        <v>766800</v>
      </c>
      <c r="N9816" s="218"/>
      <c r="O9816" s="108"/>
      <c r="P9816" s="138"/>
      <c r="Q9816" s="108"/>
      <c r="R9816" s="108"/>
      <c r="S9816" s="139"/>
      <c r="T9816" s="218"/>
      <c r="U9816" s="218"/>
      <c r="V9816" s="218"/>
      <c r="W9816" s="223"/>
      <c r="X9816" s="136"/>
      <c r="Y9816" s="223"/>
      <c r="Z9816" s="223"/>
      <c r="AA9816" s="224"/>
      <c r="AB9816" s="224"/>
      <c r="AC9816" s="223"/>
      <c r="AD9816" s="223"/>
      <c r="AE9816" s="223">
        <f>SUM(AE9815:AE9815)</f>
        <v>2806714.8</v>
      </c>
      <c r="AF9816" s="223"/>
      <c r="AG9816" s="223">
        <f>SUM(AG9815:AG9815)</f>
        <v>0</v>
      </c>
      <c r="AH9816" s="223"/>
    </row>
    <row r="9817" spans="1:34" s="173" customFormat="1" x14ac:dyDescent="0.55000000000000004">
      <c r="A9817" s="122" t="s">
        <v>13294</v>
      </c>
      <c r="B9817" s="218">
        <v>4566</v>
      </c>
      <c r="C9817" s="218">
        <v>8447</v>
      </c>
      <c r="D9817" s="221" t="s">
        <v>13295</v>
      </c>
      <c r="E9817" s="218" t="s">
        <v>34</v>
      </c>
      <c r="F9817" s="218">
        <v>1788</v>
      </c>
      <c r="G9817" s="218">
        <v>0</v>
      </c>
      <c r="H9817" s="218">
        <v>0</v>
      </c>
      <c r="I9817" s="222">
        <v>87</v>
      </c>
      <c r="J9817" s="123" t="s">
        <v>35</v>
      </c>
      <c r="K9817" s="137">
        <f>((G9817*400)+(H9817*100))+I9817</f>
        <v>87</v>
      </c>
      <c r="L9817" s="137">
        <v>800</v>
      </c>
      <c r="M9817" s="137">
        <f>K9817*L9817</f>
        <v>69600</v>
      </c>
      <c r="N9817" s="218">
        <v>1</v>
      </c>
      <c r="O9817" s="108" t="s">
        <v>13292</v>
      </c>
      <c r="P9817" s="138">
        <v>3570800350201</v>
      </c>
      <c r="Q9817" s="108" t="s">
        <v>13293</v>
      </c>
      <c r="R9817" s="108" t="s">
        <v>13296</v>
      </c>
      <c r="S9817" s="139" t="s">
        <v>13297</v>
      </c>
      <c r="T9817" s="218" t="s">
        <v>51</v>
      </c>
      <c r="U9817" s="218" t="s">
        <v>227</v>
      </c>
      <c r="V9817" s="218" t="s">
        <v>52</v>
      </c>
      <c r="W9817" s="223">
        <v>200.88</v>
      </c>
      <c r="X9817" s="136">
        <v>74.78</v>
      </c>
      <c r="Y9817" s="223">
        <v>6750</v>
      </c>
      <c r="Z9817" s="223">
        <f>W9817*Y9817</f>
        <v>1355940</v>
      </c>
      <c r="AA9817" s="224">
        <v>21</v>
      </c>
      <c r="AB9817" s="224">
        <v>80</v>
      </c>
      <c r="AC9817" s="223">
        <f>(Z9817*(100-AB9817))/100</f>
        <v>271188</v>
      </c>
      <c r="AD9817" s="223">
        <f>IF(AND(AC9817="",M9817=""),0,IF((AC9817=""),M9817, IF( (M9817=""),AC9817,SUM(AC9817:AC9824)+M9817)))</f>
        <v>344830.5</v>
      </c>
      <c r="AE9817" s="223">
        <f>IF( (X9817=""),AD9817*1,AD9817*(X9817/100) )</f>
        <v>257864.24790000002</v>
      </c>
      <c r="AF9817" s="223">
        <v>50000000</v>
      </c>
      <c r="AG9817" s="223">
        <f>IF((AF9817-AE9817) &gt; 1,0,IF((AF9817-AE9817)&lt;0,AE9817-AF9817,AF9817-AE9817))</f>
        <v>0</v>
      </c>
      <c r="AH9817" s="223">
        <v>0.02</v>
      </c>
    </row>
    <row r="9818" spans="1:34" s="173" customFormat="1" x14ac:dyDescent="0.55000000000000004">
      <c r="A9818" s="122"/>
      <c r="B9818" s="218"/>
      <c r="C9818" s="218"/>
      <c r="D9818" s="221"/>
      <c r="E9818" s="218"/>
      <c r="F9818" s="218"/>
      <c r="G9818" s="218"/>
      <c r="H9818" s="218"/>
      <c r="I9818" s="222"/>
      <c r="J9818" s="123"/>
      <c r="K9818" s="137"/>
      <c r="L9818" s="137"/>
      <c r="M9818" s="137"/>
      <c r="N9818" s="218">
        <v>2</v>
      </c>
      <c r="O9818" s="108" t="s">
        <v>13292</v>
      </c>
      <c r="P9818" s="138">
        <v>3570800350201</v>
      </c>
      <c r="Q9818" s="108" t="s">
        <v>13293</v>
      </c>
      <c r="R9818" s="108" t="s">
        <v>13296</v>
      </c>
      <c r="S9818" s="139" t="s">
        <v>13298</v>
      </c>
      <c r="T9818" s="218" t="s">
        <v>55</v>
      </c>
      <c r="U9818" s="218" t="s">
        <v>45</v>
      </c>
      <c r="V9818" s="218" t="s">
        <v>52</v>
      </c>
      <c r="W9818" s="223">
        <v>30.4</v>
      </c>
      <c r="X9818" s="136">
        <v>11.32</v>
      </c>
      <c r="Y9818" s="223">
        <v>0</v>
      </c>
      <c r="Z9818" s="223">
        <f>W9818*Y9818</f>
        <v>0</v>
      </c>
      <c r="AA9818" s="224">
        <v>21</v>
      </c>
      <c r="AB9818" s="224">
        <v>32</v>
      </c>
      <c r="AC9818" s="223">
        <f>(Z9818*(100-AB9818))/100</f>
        <v>0</v>
      </c>
      <c r="AD9818" s="223">
        <f>IF(AND(AC9818="",M9817=""),0,IF((AC9818=""),M9817, IF( (M9817=""),AC9818,SUM(AC9817:AC9824)+M9817)))</f>
        <v>344830.5</v>
      </c>
      <c r="AE9818" s="223">
        <f>IF( (X9818=""),AD9818*1,AD9818*(X9818/100) )</f>
        <v>39034.812600000005</v>
      </c>
      <c r="AF9818" s="223">
        <v>50000000</v>
      </c>
      <c r="AG9818" s="223">
        <f>IF((AF9818-AE9818) &gt; 1,0,IF((AF9818-AE9818)&lt;0,AE9818-AF9818,AF9818-AE9818))</f>
        <v>0</v>
      </c>
      <c r="AH9818" s="223">
        <v>0.02</v>
      </c>
    </row>
    <row r="9819" spans="1:34" s="173" customFormat="1" x14ac:dyDescent="0.55000000000000004">
      <c r="A9819" s="122"/>
      <c r="B9819" s="218"/>
      <c r="C9819" s="218"/>
      <c r="D9819" s="221"/>
      <c r="E9819" s="218"/>
      <c r="F9819" s="218"/>
      <c r="G9819" s="218"/>
      <c r="H9819" s="218"/>
      <c r="I9819" s="222"/>
      <c r="J9819" s="123"/>
      <c r="K9819" s="137"/>
      <c r="L9819" s="137"/>
      <c r="M9819" s="137"/>
      <c r="N9819" s="218">
        <v>3</v>
      </c>
      <c r="O9819" s="108" t="s">
        <v>13292</v>
      </c>
      <c r="P9819" s="138">
        <v>3570800350201</v>
      </c>
      <c r="Q9819" s="108" t="s">
        <v>13293</v>
      </c>
      <c r="R9819" s="108" t="s">
        <v>13296</v>
      </c>
      <c r="S9819" s="139" t="s">
        <v>13299</v>
      </c>
      <c r="T9819" s="218" t="s">
        <v>55</v>
      </c>
      <c r="U9819" s="218" t="s">
        <v>45</v>
      </c>
      <c r="V9819" s="218" t="s">
        <v>52</v>
      </c>
      <c r="W9819" s="223">
        <v>28.6</v>
      </c>
      <c r="X9819" s="136">
        <v>10.65</v>
      </c>
      <c r="Y9819" s="223">
        <v>0</v>
      </c>
      <c r="Z9819" s="223">
        <f>W9819*Y9819</f>
        <v>0</v>
      </c>
      <c r="AA9819" s="224">
        <v>6</v>
      </c>
      <c r="AB9819" s="224">
        <v>6</v>
      </c>
      <c r="AC9819" s="223">
        <f>(Z9819*(100-AB9819))/100</f>
        <v>0</v>
      </c>
      <c r="AD9819" s="223">
        <f>IF(AND(AC9819="",M9817=""),0,IF((AC9819=""),M9817, IF( (M9817=""),AC9819,SUM(AC9817:AC9824)+M9817)))</f>
        <v>344830.5</v>
      </c>
      <c r="AE9819" s="223">
        <f>IF( (X9819=""),AD9819*1,AD9819*(X9819/100) )</f>
        <v>36724.448250000001</v>
      </c>
      <c r="AF9819" s="223">
        <v>50000000</v>
      </c>
      <c r="AG9819" s="223">
        <f>IF((AF9819-AE9819) &gt; 1,0,IF((AF9819-AE9819)&lt;0,AE9819-AF9819,AF9819-AE9819))</f>
        <v>0</v>
      </c>
      <c r="AH9819" s="223">
        <v>0.02</v>
      </c>
    </row>
    <row r="9820" spans="1:34" s="173" customFormat="1" x14ac:dyDescent="0.55000000000000004">
      <c r="A9820" s="122"/>
      <c r="B9820" s="218"/>
      <c r="C9820" s="218"/>
      <c r="D9820" s="221"/>
      <c r="E9820" s="218"/>
      <c r="F9820" s="218"/>
      <c r="G9820" s="218"/>
      <c r="H9820" s="218"/>
      <c r="I9820" s="222"/>
      <c r="J9820" s="123"/>
      <c r="K9820" s="137"/>
      <c r="L9820" s="137"/>
      <c r="M9820" s="137"/>
      <c r="N9820" s="218">
        <v>4</v>
      </c>
      <c r="O9820" s="108" t="s">
        <v>13292</v>
      </c>
      <c r="P9820" s="138">
        <v>3570800350201</v>
      </c>
      <c r="Q9820" s="108" t="s">
        <v>13293</v>
      </c>
      <c r="R9820" s="108" t="s">
        <v>13296</v>
      </c>
      <c r="S9820" s="139" t="s">
        <v>13300</v>
      </c>
      <c r="T9820" s="218" t="s">
        <v>73</v>
      </c>
      <c r="U9820" s="218" t="s">
        <v>74</v>
      </c>
      <c r="V9820" s="218" t="s">
        <v>52</v>
      </c>
      <c r="W9820" s="223">
        <v>8.75</v>
      </c>
      <c r="X9820" s="136">
        <v>3.26</v>
      </c>
      <c r="Y9820" s="223">
        <v>6600</v>
      </c>
      <c r="Z9820" s="223">
        <f>W9820*Y9820</f>
        <v>57750</v>
      </c>
      <c r="AA9820" s="224">
        <v>21</v>
      </c>
      <c r="AB9820" s="224">
        <v>93</v>
      </c>
      <c r="AC9820" s="223">
        <f>(Z9820*(100-AB9820))/100</f>
        <v>4042.5</v>
      </c>
      <c r="AD9820" s="223">
        <f>IF(AND(AC9820="",M9817=""),0,IF((AC9820=""),M9817, IF( (M9817=""),AC9820,SUM(AC9817:AC9824)+M9817)))</f>
        <v>344830.5</v>
      </c>
      <c r="AE9820" s="223">
        <f>IF( (X9820=""),AD9820*1,AD9820*(X9820/100) )</f>
        <v>11241.4743</v>
      </c>
      <c r="AF9820" s="223">
        <v>50000000</v>
      </c>
      <c r="AG9820" s="223">
        <f>IF((AF9820-AE9820) &gt; 1,0,IF((AF9820-AE9820)&lt;0,AE9820-AF9820,AF9820-AE9820))</f>
        <v>0</v>
      </c>
      <c r="AH9820" s="223">
        <v>0.02</v>
      </c>
    </row>
    <row r="9821" spans="1:34" s="173" customFormat="1" x14ac:dyDescent="0.55000000000000004">
      <c r="A9821" s="122"/>
      <c r="B9821" s="218"/>
      <c r="C9821" s="218"/>
      <c r="D9821" s="221"/>
      <c r="E9821" s="218"/>
      <c r="F9821" s="218"/>
      <c r="G9821" s="218"/>
      <c r="H9821" s="218"/>
      <c r="I9821" s="222"/>
      <c r="J9821" s="123"/>
      <c r="K9821" s="137"/>
      <c r="L9821" s="137" t="s">
        <v>63</v>
      </c>
      <c r="M9821" s="137">
        <f>SUM(M9817:M9820)</f>
        <v>69600</v>
      </c>
      <c r="N9821" s="218"/>
      <c r="O9821" s="108"/>
      <c r="P9821" s="138"/>
      <c r="Q9821" s="108"/>
      <c r="R9821" s="108"/>
      <c r="S9821" s="139"/>
      <c r="T9821" s="218"/>
      <c r="U9821" s="218"/>
      <c r="V9821" s="218"/>
      <c r="W9821" s="223"/>
      <c r="X9821" s="136"/>
      <c r="Y9821" s="223"/>
      <c r="Z9821" s="223"/>
      <c r="AA9821" s="224"/>
      <c r="AB9821" s="224"/>
      <c r="AC9821" s="223"/>
      <c r="AD9821" s="223"/>
      <c r="AE9821" s="223">
        <f>SUM(AE9817:AE9820)</f>
        <v>344864.98305000004</v>
      </c>
      <c r="AF9821" s="223"/>
      <c r="AG9821" s="223">
        <f>SUM(AG9817:AG9820)</f>
        <v>0</v>
      </c>
      <c r="AH9821" s="223"/>
    </row>
    <row r="9822" spans="1:34" s="173" customFormat="1" x14ac:dyDescent="0.55000000000000004">
      <c r="A9822" s="122" t="s">
        <v>13289</v>
      </c>
      <c r="B9822" s="218">
        <v>4567</v>
      </c>
      <c r="C9822" s="218">
        <v>6021</v>
      </c>
      <c r="D9822" s="221" t="s">
        <v>13301</v>
      </c>
      <c r="E9822" s="218" t="s">
        <v>34</v>
      </c>
      <c r="F9822" s="218">
        <v>23770</v>
      </c>
      <c r="G9822" s="218">
        <v>2</v>
      </c>
      <c r="H9822" s="218">
        <v>2</v>
      </c>
      <c r="I9822" s="222">
        <v>92</v>
      </c>
      <c r="J9822" s="123" t="s">
        <v>38</v>
      </c>
      <c r="K9822" s="137">
        <f>((G9822*400)+(H9822*100))+I9822</f>
        <v>1092</v>
      </c>
      <c r="L9822" s="137">
        <v>450</v>
      </c>
      <c r="M9822" s="137">
        <f>K9822*L9822</f>
        <v>491400</v>
      </c>
      <c r="N9822" s="218"/>
      <c r="O9822" s="108"/>
      <c r="P9822" s="138"/>
      <c r="Q9822" s="108"/>
      <c r="R9822" s="108"/>
      <c r="S9822" s="139"/>
      <c r="T9822" s="218"/>
      <c r="U9822" s="218"/>
      <c r="V9822" s="218"/>
      <c r="W9822" s="223"/>
      <c r="X9822" s="136"/>
      <c r="Y9822" s="223"/>
      <c r="Z9822" s="223"/>
      <c r="AA9822" s="224"/>
      <c r="AB9822" s="224"/>
      <c r="AC9822" s="223"/>
      <c r="AD9822" s="223">
        <f>IF(AND(AC9822="",M9822=""),0,IF((AC9822=""),M9822,IF((M9822=""),AC9822,AC9822+M9822)))</f>
        <v>491400</v>
      </c>
      <c r="AE9822" s="223">
        <f>IF( (X9822=""),AD9822*1,AD9822*(X9822/100) )</f>
        <v>491400</v>
      </c>
      <c r="AF9822" s="223">
        <v>50000000</v>
      </c>
      <c r="AG9822" s="223">
        <f>IF((AF9822-AE9822) &gt; 1,0,IF((AF9822-AE9822)&lt;0,AE9822-AF9822,AF9822-AE9822))</f>
        <v>0</v>
      </c>
      <c r="AH9822" s="223">
        <v>0.01</v>
      </c>
    </row>
    <row r="9823" spans="1:34" s="173" customFormat="1" x14ac:dyDescent="0.55000000000000004">
      <c r="A9823" s="122"/>
      <c r="B9823" s="218"/>
      <c r="C9823" s="218"/>
      <c r="D9823" s="221"/>
      <c r="E9823" s="218"/>
      <c r="F9823" s="218"/>
      <c r="G9823" s="218"/>
      <c r="H9823" s="218"/>
      <c r="I9823" s="222"/>
      <c r="J9823" s="123"/>
      <c r="K9823" s="137"/>
      <c r="L9823" s="137" t="s">
        <v>63</v>
      </c>
      <c r="M9823" s="137">
        <f>SUM(M9822:M9822)</f>
        <v>491400</v>
      </c>
      <c r="N9823" s="218"/>
      <c r="O9823" s="108"/>
      <c r="P9823" s="138"/>
      <c r="Q9823" s="108"/>
      <c r="R9823" s="108"/>
      <c r="S9823" s="139"/>
      <c r="T9823" s="218"/>
      <c r="U9823" s="218"/>
      <c r="V9823" s="218"/>
      <c r="W9823" s="223"/>
      <c r="X9823" s="136"/>
      <c r="Y9823" s="223"/>
      <c r="Z9823" s="223"/>
      <c r="AA9823" s="224"/>
      <c r="AB9823" s="224"/>
      <c r="AC9823" s="223"/>
      <c r="AD9823" s="223"/>
      <c r="AE9823" s="223">
        <f>SUM(AE9822:AE9822)</f>
        <v>491400</v>
      </c>
      <c r="AF9823" s="223"/>
      <c r="AG9823" s="223">
        <f>SUM(AG9822:AG9822)</f>
        <v>0</v>
      </c>
      <c r="AH9823" s="223"/>
    </row>
    <row r="9824" spans="1:34" s="173" customFormat="1" x14ac:dyDescent="0.55000000000000004">
      <c r="A9824" s="122" t="s">
        <v>13294</v>
      </c>
      <c r="B9824" s="218">
        <v>4568</v>
      </c>
      <c r="C9824" s="218">
        <v>8722</v>
      </c>
      <c r="D9824" s="221" t="s">
        <v>13302</v>
      </c>
      <c r="E9824" s="218" t="s">
        <v>34</v>
      </c>
      <c r="F9824" s="218">
        <v>23906</v>
      </c>
      <c r="G9824" s="218">
        <v>0</v>
      </c>
      <c r="H9824" s="218">
        <v>1</v>
      </c>
      <c r="I9824" s="222">
        <v>42</v>
      </c>
      <c r="J9824" s="123" t="s">
        <v>38</v>
      </c>
      <c r="K9824" s="137">
        <f>((G9824*400)+(H9824*100))+I9824</f>
        <v>142</v>
      </c>
      <c r="L9824" s="137">
        <v>400</v>
      </c>
      <c r="M9824" s="137">
        <f>K9824*L9824</f>
        <v>56800</v>
      </c>
      <c r="N9824" s="218"/>
      <c r="O9824" s="108"/>
      <c r="P9824" s="138"/>
      <c r="Q9824" s="108"/>
      <c r="R9824" s="108"/>
      <c r="S9824" s="139"/>
      <c r="T9824" s="218"/>
      <c r="U9824" s="218"/>
      <c r="V9824" s="218"/>
      <c r="W9824" s="223"/>
      <c r="X9824" s="136"/>
      <c r="Y9824" s="223"/>
      <c r="Z9824" s="223"/>
      <c r="AA9824" s="224"/>
      <c r="AB9824" s="224"/>
      <c r="AC9824" s="223"/>
      <c r="AD9824" s="223">
        <f>IF(AND(AC9824="",M9824=""),0,IF((AC9824=""),M9824,IF((M9824=""),AC9824,AC9824+M9824)))</f>
        <v>56800</v>
      </c>
      <c r="AE9824" s="223">
        <f>IF( (X9824=""),AD9824*1,AD9824*(X9824/100) )</f>
        <v>56800</v>
      </c>
      <c r="AF9824" s="223">
        <v>50000000</v>
      </c>
      <c r="AG9824" s="223">
        <f>IF((AF9824-AE9824) &gt; 1,0,IF((AF9824-AE9824)&lt;0,AE9824-AF9824,AF9824-AE9824))</f>
        <v>0</v>
      </c>
      <c r="AH9824" s="223">
        <v>0.01</v>
      </c>
    </row>
    <row r="9825" spans="1:34" s="173" customFormat="1" x14ac:dyDescent="0.55000000000000004">
      <c r="A9825" s="122"/>
      <c r="B9825" s="218"/>
      <c r="C9825" s="218"/>
      <c r="D9825" s="221"/>
      <c r="E9825" s="218"/>
      <c r="F9825" s="218"/>
      <c r="G9825" s="218"/>
      <c r="H9825" s="218"/>
      <c r="I9825" s="222"/>
      <c r="J9825" s="123"/>
      <c r="K9825" s="137"/>
      <c r="L9825" s="137" t="s">
        <v>63</v>
      </c>
      <c r="M9825" s="137">
        <f>SUM(M9824:M9824)</f>
        <v>56800</v>
      </c>
      <c r="N9825" s="218"/>
      <c r="O9825" s="108"/>
      <c r="P9825" s="138"/>
      <c r="Q9825" s="108"/>
      <c r="R9825" s="108"/>
      <c r="S9825" s="139"/>
      <c r="T9825" s="218"/>
      <c r="U9825" s="218"/>
      <c r="V9825" s="218"/>
      <c r="W9825" s="223"/>
      <c r="X9825" s="136"/>
      <c r="Y9825" s="223"/>
      <c r="Z9825" s="223"/>
      <c r="AA9825" s="224"/>
      <c r="AB9825" s="224"/>
      <c r="AC9825" s="223"/>
      <c r="AD9825" s="223"/>
      <c r="AE9825" s="223">
        <f>SUM(AE9824:AE9824)</f>
        <v>56800</v>
      </c>
      <c r="AF9825" s="223"/>
      <c r="AG9825" s="223">
        <f>SUM(AG9824:AG9824)</f>
        <v>0</v>
      </c>
      <c r="AH9825" s="223"/>
    </row>
    <row r="9826" spans="1:34" s="173" customFormat="1" x14ac:dyDescent="0.55000000000000004">
      <c r="A9826" s="122" t="s">
        <v>13305</v>
      </c>
      <c r="B9826" s="218">
        <v>4569</v>
      </c>
      <c r="C9826" s="218">
        <v>10144</v>
      </c>
      <c r="D9826" s="221" t="s">
        <v>13306</v>
      </c>
      <c r="E9826" s="218" t="s">
        <v>34</v>
      </c>
      <c r="F9826" s="218">
        <v>19819</v>
      </c>
      <c r="G9826" s="218">
        <v>0</v>
      </c>
      <c r="H9826" s="218">
        <v>1</v>
      </c>
      <c r="I9826" s="222">
        <v>79</v>
      </c>
      <c r="J9826" s="123" t="s">
        <v>35</v>
      </c>
      <c r="K9826" s="137">
        <f>((G9826*400)+(H9826*100))+I9826</f>
        <v>179</v>
      </c>
      <c r="L9826" s="137">
        <v>8000</v>
      </c>
      <c r="M9826" s="137">
        <f>K9826*L9826</f>
        <v>1432000</v>
      </c>
      <c r="N9826" s="218">
        <v>1</v>
      </c>
      <c r="O9826" s="108" t="s">
        <v>13303</v>
      </c>
      <c r="P9826" s="138">
        <v>1579900549434</v>
      </c>
      <c r="Q9826" s="108" t="s">
        <v>13304</v>
      </c>
      <c r="R9826" s="108" t="s">
        <v>13307</v>
      </c>
      <c r="S9826" s="139" t="s">
        <v>13308</v>
      </c>
      <c r="T9826" s="218" t="s">
        <v>51</v>
      </c>
      <c r="U9826" s="218" t="s">
        <v>45</v>
      </c>
      <c r="V9826" s="218" t="s">
        <v>52</v>
      </c>
      <c r="W9826" s="223">
        <v>241.4</v>
      </c>
      <c r="X9826" s="136">
        <v>64.36</v>
      </c>
      <c r="Y9826" s="223">
        <v>6750</v>
      </c>
      <c r="Z9826" s="223">
        <f>W9826*Y9826</f>
        <v>1629450</v>
      </c>
      <c r="AA9826" s="224">
        <v>6</v>
      </c>
      <c r="AB9826" s="224">
        <v>6</v>
      </c>
      <c r="AC9826" s="223">
        <f>(Z9826*(100-AB9826))/100</f>
        <v>1531683</v>
      </c>
      <c r="AD9826" s="223">
        <f>IF(AND(AC9826="",M9826=""),0,IF((AC9826=""),M9826, IF( (M9826=""),AC9826,SUM(AC9826:AC9833)+M9826)))</f>
        <v>4923089.875</v>
      </c>
      <c r="AE9826" s="223">
        <f>IF( (X9826=""),AD9826*1,AD9826*(X9826/100) )</f>
        <v>3168500.6435499997</v>
      </c>
      <c r="AF9826" s="223">
        <v>50000000</v>
      </c>
      <c r="AG9826" s="223">
        <f>IF((AF9826-AE9826) &gt; 1,0,IF((AF9826-AE9826)&lt;0,AE9826-AF9826,AF9826-AE9826))</f>
        <v>0</v>
      </c>
      <c r="AH9826" s="223">
        <v>0.02</v>
      </c>
    </row>
    <row r="9827" spans="1:34" s="173" customFormat="1" x14ac:dyDescent="0.55000000000000004">
      <c r="A9827" s="122"/>
      <c r="B9827" s="218"/>
      <c r="C9827" s="218"/>
      <c r="D9827" s="221"/>
      <c r="E9827" s="218"/>
      <c r="F9827" s="218"/>
      <c r="G9827" s="218"/>
      <c r="H9827" s="218"/>
      <c r="I9827" s="222"/>
      <c r="J9827" s="123"/>
      <c r="K9827" s="137"/>
      <c r="L9827" s="137"/>
      <c r="M9827" s="137"/>
      <c r="N9827" s="218">
        <v>2</v>
      </c>
      <c r="O9827" s="108" t="s">
        <v>13303</v>
      </c>
      <c r="P9827" s="138">
        <v>1579900549434</v>
      </c>
      <c r="Q9827" s="108" t="s">
        <v>13304</v>
      </c>
      <c r="R9827" s="108" t="s">
        <v>13307</v>
      </c>
      <c r="S9827" s="139" t="s">
        <v>13309</v>
      </c>
      <c r="T9827" s="218" t="s">
        <v>51</v>
      </c>
      <c r="U9827" s="218" t="s">
        <v>74</v>
      </c>
      <c r="V9827" s="218" t="s">
        <v>52</v>
      </c>
      <c r="W9827" s="223">
        <v>52.5</v>
      </c>
      <c r="X9827" s="136">
        <v>14</v>
      </c>
      <c r="Y9827" s="223">
        <v>6750</v>
      </c>
      <c r="Z9827" s="223">
        <f>W9827*Y9827</f>
        <v>354375</v>
      </c>
      <c r="AA9827" s="224">
        <v>21</v>
      </c>
      <c r="AB9827" s="224">
        <v>93</v>
      </c>
      <c r="AC9827" s="223">
        <f>(Z9827*(100-AB9827))/100</f>
        <v>24806.25</v>
      </c>
      <c r="AD9827" s="223">
        <f>IF(AND(AC9827="",M9826=""),0,IF((AC9827=""),M9826, IF( (M9826=""),AC9827,SUM(AC9826:AC9833)+M9826)))</f>
        <v>4923089.875</v>
      </c>
      <c r="AE9827" s="223">
        <f>IF( (X9827=""),AD9827*1,AD9827*(X9827/100) )</f>
        <v>689232.58250000002</v>
      </c>
      <c r="AF9827" s="223">
        <v>50000000</v>
      </c>
      <c r="AG9827" s="223">
        <f>IF((AF9827-AE9827) &gt; 1,0,IF((AF9827-AE9827)&lt;0,AE9827-AF9827,AF9827-AE9827))</f>
        <v>0</v>
      </c>
      <c r="AH9827" s="223">
        <v>0.02</v>
      </c>
    </row>
    <row r="9828" spans="1:34" s="173" customFormat="1" x14ac:dyDescent="0.55000000000000004">
      <c r="A9828" s="122"/>
      <c r="B9828" s="218"/>
      <c r="C9828" s="218"/>
      <c r="D9828" s="221"/>
      <c r="E9828" s="218"/>
      <c r="F9828" s="218"/>
      <c r="G9828" s="218"/>
      <c r="H9828" s="218"/>
      <c r="I9828" s="222"/>
      <c r="J9828" s="123"/>
      <c r="K9828" s="137"/>
      <c r="L9828" s="137"/>
      <c r="M9828" s="137"/>
      <c r="N9828" s="218">
        <v>3</v>
      </c>
      <c r="O9828" s="108" t="s">
        <v>13303</v>
      </c>
      <c r="P9828" s="138">
        <v>1579900549434</v>
      </c>
      <c r="Q9828" s="108" t="s">
        <v>13304</v>
      </c>
      <c r="R9828" s="108" t="s">
        <v>13307</v>
      </c>
      <c r="S9828" s="139" t="s">
        <v>13310</v>
      </c>
      <c r="T9828" s="218" t="s">
        <v>51</v>
      </c>
      <c r="U9828" s="218" t="s">
        <v>45</v>
      </c>
      <c r="V9828" s="218" t="s">
        <v>52</v>
      </c>
      <c r="W9828" s="223">
        <v>40</v>
      </c>
      <c r="X9828" s="136">
        <v>10.66</v>
      </c>
      <c r="Y9828" s="223">
        <v>6750</v>
      </c>
      <c r="Z9828" s="223">
        <f>W9828*Y9828</f>
        <v>270000</v>
      </c>
      <c r="AA9828" s="224">
        <v>6</v>
      </c>
      <c r="AB9828" s="224">
        <v>6</v>
      </c>
      <c r="AC9828" s="223">
        <f>(Z9828*(100-AB9828))/100</f>
        <v>253800</v>
      </c>
      <c r="AD9828" s="223">
        <f>IF(AND(AC9828="",M9826=""),0,IF((AC9828=""),M9826, IF( (M9826=""),AC9828,SUM(AC9826:AC9833)+M9826)))</f>
        <v>4923089.875</v>
      </c>
      <c r="AE9828" s="223">
        <f>IF( (X9828=""),AD9828*1,AD9828*(X9828/100) )</f>
        <v>524801.38067500002</v>
      </c>
      <c r="AF9828" s="223">
        <v>50000000</v>
      </c>
      <c r="AG9828" s="223">
        <f>IF((AF9828-AE9828) &gt; 1,0,IF((AF9828-AE9828)&lt;0,AE9828-AF9828,AF9828-AE9828))</f>
        <v>0</v>
      </c>
      <c r="AH9828" s="223">
        <v>0.02</v>
      </c>
    </row>
    <row r="9829" spans="1:34" s="173" customFormat="1" x14ac:dyDescent="0.55000000000000004">
      <c r="A9829" s="122"/>
      <c r="B9829" s="218"/>
      <c r="C9829" s="218"/>
      <c r="D9829" s="221"/>
      <c r="E9829" s="218"/>
      <c r="F9829" s="218"/>
      <c r="G9829" s="218"/>
      <c r="H9829" s="218"/>
      <c r="I9829" s="222"/>
      <c r="J9829" s="123"/>
      <c r="K9829" s="137"/>
      <c r="L9829" s="137"/>
      <c r="M9829" s="137"/>
      <c r="N9829" s="218">
        <v>4</v>
      </c>
      <c r="O9829" s="108" t="s">
        <v>13303</v>
      </c>
      <c r="P9829" s="138">
        <v>1579900549434</v>
      </c>
      <c r="Q9829" s="108" t="s">
        <v>13304</v>
      </c>
      <c r="R9829" s="108" t="s">
        <v>13307</v>
      </c>
      <c r="S9829" s="139" t="s">
        <v>13311</v>
      </c>
      <c r="T9829" s="218" t="s">
        <v>55</v>
      </c>
      <c r="U9829" s="218" t="s">
        <v>45</v>
      </c>
      <c r="V9829" s="218" t="s">
        <v>52</v>
      </c>
      <c r="W9829" s="223">
        <v>41.2</v>
      </c>
      <c r="X9829" s="136">
        <v>10.98</v>
      </c>
      <c r="Y9829" s="223">
        <v>0</v>
      </c>
      <c r="Z9829" s="223">
        <f>W9829*Y9829</f>
        <v>0</v>
      </c>
      <c r="AA9829" s="224">
        <v>21</v>
      </c>
      <c r="AB9829" s="224">
        <v>32</v>
      </c>
      <c r="AC9829" s="223">
        <f>(Z9829*(100-AB9829))/100</f>
        <v>0</v>
      </c>
      <c r="AD9829" s="223">
        <f>IF(AND(AC9829="",M9826=""),0,IF((AC9829=""),M9826, IF( (M9826=""),AC9829,SUM(AC9826:AC9833)+M9826)))</f>
        <v>4923089.875</v>
      </c>
      <c r="AE9829" s="223">
        <f>IF( (X9829=""),AD9829*1,AD9829*(X9829/100) )</f>
        <v>540555.26827500004</v>
      </c>
      <c r="AF9829" s="223">
        <v>50000000</v>
      </c>
      <c r="AG9829" s="223">
        <f>IF((AF9829-AE9829) &gt; 1,0,IF((AF9829-AE9829)&lt;0,AE9829-AF9829,AF9829-AE9829))</f>
        <v>0</v>
      </c>
      <c r="AH9829" s="223">
        <v>0.02</v>
      </c>
    </row>
    <row r="9830" spans="1:34" s="173" customFormat="1" x14ac:dyDescent="0.55000000000000004">
      <c r="A9830" s="122"/>
      <c r="B9830" s="218"/>
      <c r="C9830" s="218"/>
      <c r="D9830" s="221"/>
      <c r="E9830" s="218"/>
      <c r="F9830" s="218"/>
      <c r="G9830" s="218"/>
      <c r="H9830" s="218"/>
      <c r="I9830" s="222"/>
      <c r="J9830" s="123"/>
      <c r="K9830" s="137"/>
      <c r="L9830" s="137" t="s">
        <v>63</v>
      </c>
      <c r="M9830" s="137">
        <f>SUM(M9826:M9829)</f>
        <v>1432000</v>
      </c>
      <c r="N9830" s="218"/>
      <c r="O9830" s="108"/>
      <c r="P9830" s="138"/>
      <c r="Q9830" s="108"/>
      <c r="R9830" s="108"/>
      <c r="S9830" s="139"/>
      <c r="T9830" s="218"/>
      <c r="U9830" s="218"/>
      <c r="V9830" s="218"/>
      <c r="W9830" s="223"/>
      <c r="X9830" s="136"/>
      <c r="Y9830" s="223"/>
      <c r="Z9830" s="223"/>
      <c r="AA9830" s="224"/>
      <c r="AB9830" s="224"/>
      <c r="AC9830" s="223"/>
      <c r="AD9830" s="223"/>
      <c r="AE9830" s="223">
        <f>SUM(AE9826:AE9829)</f>
        <v>4923089.875</v>
      </c>
      <c r="AF9830" s="223"/>
      <c r="AG9830" s="223">
        <f>SUM(AG9826:AG9829)</f>
        <v>0</v>
      </c>
      <c r="AH9830" s="223"/>
    </row>
    <row r="9831" spans="1:34" s="173" customFormat="1" x14ac:dyDescent="0.55000000000000004">
      <c r="A9831" s="122" t="s">
        <v>13312</v>
      </c>
      <c r="B9831" s="218">
        <v>4570</v>
      </c>
      <c r="C9831" s="218">
        <v>8185</v>
      </c>
      <c r="D9831" s="221" t="s">
        <v>13313</v>
      </c>
      <c r="E9831" s="218" t="s">
        <v>34</v>
      </c>
      <c r="F9831" s="218">
        <v>6982</v>
      </c>
      <c r="G9831" s="218">
        <v>1</v>
      </c>
      <c r="H9831" s="218">
        <v>1</v>
      </c>
      <c r="I9831" s="222">
        <v>31</v>
      </c>
      <c r="J9831" s="123" t="s">
        <v>38</v>
      </c>
      <c r="K9831" s="137">
        <f>((G9831*400)+(H9831*100))+I9831</f>
        <v>531</v>
      </c>
      <c r="L9831" s="137">
        <v>800</v>
      </c>
      <c r="M9831" s="137">
        <f>K9831*L9831</f>
        <v>424800</v>
      </c>
      <c r="N9831" s="218"/>
      <c r="O9831" s="108"/>
      <c r="P9831" s="138"/>
      <c r="Q9831" s="108"/>
      <c r="R9831" s="108"/>
      <c r="S9831" s="139"/>
      <c r="T9831" s="218"/>
      <c r="U9831" s="218"/>
      <c r="V9831" s="218"/>
      <c r="W9831" s="223"/>
      <c r="X9831" s="136"/>
      <c r="Y9831" s="223"/>
      <c r="Z9831" s="223"/>
      <c r="AA9831" s="224"/>
      <c r="AB9831" s="224"/>
      <c r="AC9831" s="223"/>
      <c r="AD9831" s="223">
        <f>IF(AND(AC9831="",M9831=""),0,IF((AC9831=""),M9831,IF((M9831=""),AC9831,AC9831+M9831)))</f>
        <v>424800</v>
      </c>
      <c r="AE9831" s="223">
        <f>IF( (X9831=""),AD9831*1,AD9831*(X9831/100) )</f>
        <v>424800</v>
      </c>
      <c r="AF9831" s="223">
        <v>50000000</v>
      </c>
      <c r="AG9831" s="223">
        <f>IF((AF9831-AE9831) &gt; 1,0,IF((AF9831-AE9831)&lt;0,AE9831-AF9831,AF9831-AE9831))</f>
        <v>0</v>
      </c>
      <c r="AH9831" s="223">
        <v>0.01</v>
      </c>
    </row>
    <row r="9832" spans="1:34" s="173" customFormat="1" x14ac:dyDescent="0.55000000000000004">
      <c r="A9832" s="122"/>
      <c r="B9832" s="218"/>
      <c r="C9832" s="218"/>
      <c r="D9832" s="221"/>
      <c r="E9832" s="218"/>
      <c r="F9832" s="218"/>
      <c r="G9832" s="218"/>
      <c r="H9832" s="218"/>
      <c r="I9832" s="222"/>
      <c r="J9832" s="123"/>
      <c r="K9832" s="137"/>
      <c r="L9832" s="137" t="s">
        <v>63</v>
      </c>
      <c r="M9832" s="137">
        <f>SUM(M9831:M9831)</f>
        <v>424800</v>
      </c>
      <c r="N9832" s="218"/>
      <c r="O9832" s="108"/>
      <c r="P9832" s="138"/>
      <c r="Q9832" s="108"/>
      <c r="R9832" s="108"/>
      <c r="S9832" s="139"/>
      <c r="T9832" s="218"/>
      <c r="U9832" s="218"/>
      <c r="V9832" s="218"/>
      <c r="W9832" s="223"/>
      <c r="X9832" s="136"/>
      <c r="Y9832" s="223"/>
      <c r="Z9832" s="223"/>
      <c r="AA9832" s="224"/>
      <c r="AB9832" s="224"/>
      <c r="AC9832" s="223"/>
      <c r="AD9832" s="223"/>
      <c r="AE9832" s="223">
        <f>SUM(AE9831:AE9831)</f>
        <v>424800</v>
      </c>
      <c r="AF9832" s="223"/>
      <c r="AG9832" s="223">
        <f>SUM(AG9831:AG9831)</f>
        <v>0</v>
      </c>
      <c r="AH9832" s="223"/>
    </row>
    <row r="9833" spans="1:34" s="173" customFormat="1" x14ac:dyDescent="0.55000000000000004">
      <c r="A9833" s="122" t="s">
        <v>13316</v>
      </c>
      <c r="B9833" s="218">
        <v>4601</v>
      </c>
      <c r="C9833" s="218">
        <v>6135</v>
      </c>
      <c r="D9833" s="221" t="s">
        <v>13317</v>
      </c>
      <c r="E9833" s="218" t="s">
        <v>37</v>
      </c>
      <c r="F9833" s="218">
        <v>5943</v>
      </c>
      <c r="G9833" s="218">
        <v>0</v>
      </c>
      <c r="H9833" s="218">
        <v>2</v>
      </c>
      <c r="I9833" s="222">
        <v>12</v>
      </c>
      <c r="J9833" s="123" t="s">
        <v>35</v>
      </c>
      <c r="K9833" s="137">
        <f>((G9833*400)+(H9833*100))+I9833</f>
        <v>212</v>
      </c>
      <c r="L9833" s="137">
        <v>400</v>
      </c>
      <c r="M9833" s="137">
        <f>K9833*L9833</f>
        <v>84800</v>
      </c>
      <c r="N9833" s="218">
        <v>1</v>
      </c>
      <c r="O9833" s="108" t="s">
        <v>13314</v>
      </c>
      <c r="P9833" s="138"/>
      <c r="Q9833" s="108" t="s">
        <v>13315</v>
      </c>
      <c r="R9833" s="108" t="s">
        <v>13318</v>
      </c>
      <c r="S9833" s="139" t="s">
        <v>13319</v>
      </c>
      <c r="T9833" s="218" t="s">
        <v>51</v>
      </c>
      <c r="U9833" s="218" t="s">
        <v>45</v>
      </c>
      <c r="V9833" s="218" t="s">
        <v>52</v>
      </c>
      <c r="W9833" s="223">
        <v>267.75</v>
      </c>
      <c r="X9833" s="136">
        <v>51.03</v>
      </c>
      <c r="Y9833" s="223">
        <v>6750</v>
      </c>
      <c r="Z9833" s="223">
        <f>W9833*Y9833</f>
        <v>1807312.5</v>
      </c>
      <c r="AA9833" s="224">
        <v>7</v>
      </c>
      <c r="AB9833" s="224">
        <v>7</v>
      </c>
      <c r="AC9833" s="223">
        <f>(Z9833*(100-AB9833))/100</f>
        <v>1680800.625</v>
      </c>
      <c r="AD9833" s="223">
        <f>IF(AND(AC9833="",M9833=""),0,IF((AC9833=""),M9833, IF( (M9833=""),AC9833,SUM(AC9833:AC9837)+M9833)))</f>
        <v>3378667.0249999994</v>
      </c>
      <c r="AE9833" s="223">
        <f>IF( (X9833=""),AD9833*1,AD9833*(X9833/100) )</f>
        <v>1724133.7828574996</v>
      </c>
      <c r="AF9833" s="223">
        <v>10000000</v>
      </c>
      <c r="AG9833" s="223">
        <v>84800</v>
      </c>
      <c r="AH9833" s="223">
        <v>0.02</v>
      </c>
    </row>
    <row r="9834" spans="1:34" s="173" customFormat="1" x14ac:dyDescent="0.55000000000000004">
      <c r="A9834" s="122"/>
      <c r="B9834" s="218"/>
      <c r="C9834" s="218"/>
      <c r="D9834" s="221"/>
      <c r="E9834" s="218"/>
      <c r="F9834" s="218"/>
      <c r="G9834" s="218"/>
      <c r="H9834" s="218"/>
      <c r="I9834" s="222"/>
      <c r="J9834" s="123"/>
      <c r="K9834" s="137"/>
      <c r="L9834" s="137"/>
      <c r="M9834" s="137"/>
      <c r="N9834" s="218">
        <v>2</v>
      </c>
      <c r="O9834" s="108" t="s">
        <v>13314</v>
      </c>
      <c r="P9834" s="138"/>
      <c r="Q9834" s="108" t="s">
        <v>13315</v>
      </c>
      <c r="R9834" s="108" t="s">
        <v>13318</v>
      </c>
      <c r="S9834" s="139" t="s">
        <v>13320</v>
      </c>
      <c r="T9834" s="218" t="s">
        <v>51</v>
      </c>
      <c r="U9834" s="218" t="s">
        <v>45</v>
      </c>
      <c r="V9834" s="218" t="s">
        <v>52</v>
      </c>
      <c r="W9834" s="223">
        <v>256.95999999999998</v>
      </c>
      <c r="X9834" s="136">
        <v>48.97</v>
      </c>
      <c r="Y9834" s="223">
        <v>6750</v>
      </c>
      <c r="Z9834" s="223">
        <f>W9834*Y9834</f>
        <v>1734479.9999999998</v>
      </c>
      <c r="AA9834" s="224">
        <v>7</v>
      </c>
      <c r="AB9834" s="224">
        <v>7</v>
      </c>
      <c r="AC9834" s="223">
        <f>(Z9834*(100-AB9834))/100</f>
        <v>1613066.3999999997</v>
      </c>
      <c r="AD9834" s="223">
        <f>IF(AND(AC9834="",M9833=""),0,IF((AC9834=""),M9833, IF( (M9833=""),AC9834,SUM(AC9833:AC9837)+M9833)))</f>
        <v>3378667.0249999994</v>
      </c>
      <c r="AE9834" s="223">
        <f>IF( (X9834=""),AD9834*1,AD9834*(X9834/100) )</f>
        <v>1654533.2421424997</v>
      </c>
      <c r="AF9834" s="223">
        <v>10000000</v>
      </c>
      <c r="AG9834" s="223">
        <f>IF((AF9834-AE9834) &gt; 1,0,IF((AF9834-AE9834)&lt;0,AE9834-AF9834,AF9834-AE9834))</f>
        <v>0</v>
      </c>
      <c r="AH9834" s="223">
        <v>0.02</v>
      </c>
    </row>
    <row r="9835" spans="1:34" s="173" customFormat="1" x14ac:dyDescent="0.55000000000000004">
      <c r="A9835" s="122"/>
      <c r="B9835" s="218"/>
      <c r="C9835" s="218"/>
      <c r="D9835" s="221"/>
      <c r="E9835" s="218"/>
      <c r="F9835" s="218"/>
      <c r="G9835" s="218">
        <v>12</v>
      </c>
      <c r="H9835" s="218">
        <v>0</v>
      </c>
      <c r="I9835" s="222">
        <v>0</v>
      </c>
      <c r="J9835" s="123" t="s">
        <v>38</v>
      </c>
      <c r="K9835" s="137">
        <f>((G9835*400)+(H9835*100))+I9835</f>
        <v>4800</v>
      </c>
      <c r="L9835" s="137">
        <v>400</v>
      </c>
      <c r="M9835" s="137">
        <f>K9835*L9835</f>
        <v>1920000</v>
      </c>
      <c r="N9835" s="218"/>
      <c r="O9835" s="108"/>
      <c r="P9835" s="138"/>
      <c r="Q9835" s="108"/>
      <c r="R9835" s="108"/>
      <c r="S9835" s="139"/>
      <c r="T9835" s="218"/>
      <c r="U9835" s="218"/>
      <c r="V9835" s="218"/>
      <c r="W9835" s="223"/>
      <c r="X9835" s="136"/>
      <c r="Y9835" s="223"/>
      <c r="Z9835" s="223"/>
      <c r="AA9835" s="224"/>
      <c r="AB9835" s="224"/>
      <c r="AC9835" s="223"/>
      <c r="AD9835" s="223">
        <f>IF(AND(AC9835="",M9835=""),0,IF((AC9835=""),M9835,IF((M9835=""),AC9835,AC9835+M9835)))</f>
        <v>1920000</v>
      </c>
      <c r="AE9835" s="223">
        <f>IF( (X9835=""),AD9835*1,AD9835*(X9835/100) )</f>
        <v>1920000</v>
      </c>
      <c r="AF9835" s="223">
        <v>0</v>
      </c>
      <c r="AG9835" s="223">
        <f>IF((AF9835-AE9835) &gt; 1,0,IF((AF9835-AE9835)&lt;0,AE9835-AF9835,AF9835-AE9835))</f>
        <v>1920000</v>
      </c>
      <c r="AH9835" s="223">
        <v>0.01</v>
      </c>
    </row>
    <row r="9836" spans="1:34" s="173" customFormat="1" x14ac:dyDescent="0.55000000000000004">
      <c r="A9836" s="122"/>
      <c r="B9836" s="218">
        <v>4602</v>
      </c>
      <c r="C9836" s="218">
        <v>7854</v>
      </c>
      <c r="D9836" s="221" t="s">
        <v>13321</v>
      </c>
      <c r="E9836" s="218" t="s">
        <v>34</v>
      </c>
      <c r="F9836" s="218">
        <v>19585</v>
      </c>
      <c r="G9836" s="218">
        <v>0</v>
      </c>
      <c r="H9836" s="218">
        <v>2</v>
      </c>
      <c r="I9836" s="222">
        <v>1.6</v>
      </c>
      <c r="J9836" s="123" t="s">
        <v>15710</v>
      </c>
      <c r="K9836" s="137">
        <f>((G9836*400)+(H9836*100))+I9836</f>
        <v>201.6</v>
      </c>
      <c r="L9836" s="137">
        <v>400</v>
      </c>
      <c r="M9836" s="137">
        <f>K9836*L9836</f>
        <v>80640</v>
      </c>
      <c r="N9836" s="218"/>
      <c r="O9836" s="108"/>
      <c r="P9836" s="138"/>
      <c r="Q9836" s="108"/>
      <c r="R9836" s="108"/>
      <c r="S9836" s="139"/>
      <c r="T9836" s="218"/>
      <c r="U9836" s="218"/>
      <c r="V9836" s="218"/>
      <c r="W9836" s="223"/>
      <c r="X9836" s="136"/>
      <c r="Y9836" s="223"/>
      <c r="Z9836" s="223"/>
      <c r="AA9836" s="224"/>
      <c r="AB9836" s="224"/>
      <c r="AC9836" s="223"/>
      <c r="AD9836" s="223">
        <f>IF(AND(AC9836="",M9836=""),0,IF((AC9836=""),M9836,IF((M9836=""),AC9836,AC9836+M9836)))</f>
        <v>80640</v>
      </c>
      <c r="AE9836" s="223">
        <f>IF( (X9836=""),AD9836*1,AD9836*(X9836/100) )</f>
        <v>80640</v>
      </c>
      <c r="AF9836" s="223">
        <v>0</v>
      </c>
      <c r="AG9836" s="223">
        <f>IF((AF9836-AE9836) &gt; 1,0,IF((AF9836-AE9836)&lt;0,AE9836-AF9836,AF9836-AE9836))</f>
        <v>80640</v>
      </c>
      <c r="AH9836" s="223">
        <v>0.3</v>
      </c>
    </row>
    <row r="9837" spans="1:34" s="173" customFormat="1" x14ac:dyDescent="0.55000000000000004">
      <c r="A9837" s="122"/>
      <c r="B9837" s="218"/>
      <c r="C9837" s="218"/>
      <c r="D9837" s="221"/>
      <c r="E9837" s="218"/>
      <c r="F9837" s="218"/>
      <c r="G9837" s="218"/>
      <c r="H9837" s="218"/>
      <c r="I9837" s="222"/>
      <c r="J9837" s="123"/>
      <c r="K9837" s="137"/>
      <c r="L9837" s="137" t="s">
        <v>63</v>
      </c>
      <c r="M9837" s="137">
        <f>SUM(M9833:M9836)</f>
        <v>2085440</v>
      </c>
      <c r="N9837" s="218"/>
      <c r="O9837" s="108"/>
      <c r="P9837" s="138"/>
      <c r="Q9837" s="108"/>
      <c r="R9837" s="108"/>
      <c r="S9837" s="139"/>
      <c r="T9837" s="218"/>
      <c r="U9837" s="218"/>
      <c r="V9837" s="218"/>
      <c r="W9837" s="223"/>
      <c r="X9837" s="136"/>
      <c r="Y9837" s="223"/>
      <c r="Z9837" s="223"/>
      <c r="AA9837" s="224"/>
      <c r="AB9837" s="224"/>
      <c r="AC9837" s="223"/>
      <c r="AD9837" s="223"/>
      <c r="AE9837" s="223">
        <f>SUM(AE9833:AE9836)</f>
        <v>5379307.0249999994</v>
      </c>
      <c r="AF9837" s="223"/>
      <c r="AG9837" s="223">
        <f>SUM(AG9833:AG9836)</f>
        <v>2085440</v>
      </c>
      <c r="AH9837" s="223"/>
    </row>
    <row r="9838" spans="1:34" s="173" customFormat="1" x14ac:dyDescent="0.55000000000000004">
      <c r="A9838" s="122" t="s">
        <v>13324</v>
      </c>
      <c r="B9838" s="218">
        <v>4573</v>
      </c>
      <c r="C9838" s="218">
        <v>6623</v>
      </c>
      <c r="D9838" s="221" t="s">
        <v>13325</v>
      </c>
      <c r="E9838" s="218" t="s">
        <v>34</v>
      </c>
      <c r="F9838" s="218">
        <v>23177</v>
      </c>
      <c r="G9838" s="218">
        <v>0</v>
      </c>
      <c r="H9838" s="218">
        <v>0</v>
      </c>
      <c r="I9838" s="222">
        <v>46</v>
      </c>
      <c r="J9838" s="123" t="s">
        <v>35</v>
      </c>
      <c r="K9838" s="137">
        <f>((G9838*400)+(H9838*100))+I9838</f>
        <v>46</v>
      </c>
      <c r="L9838" s="137">
        <v>650</v>
      </c>
      <c r="M9838" s="137">
        <f>K9838*L9838</f>
        <v>29900</v>
      </c>
      <c r="N9838" s="218">
        <v>1</v>
      </c>
      <c r="O9838" s="108" t="s">
        <v>13322</v>
      </c>
      <c r="P9838" s="138">
        <v>1570700199288</v>
      </c>
      <c r="Q9838" s="108" t="s">
        <v>13323</v>
      </c>
      <c r="R9838" s="108" t="s">
        <v>13326</v>
      </c>
      <c r="S9838" s="139" t="s">
        <v>13327</v>
      </c>
      <c r="T9838" s="218" t="s">
        <v>51</v>
      </c>
      <c r="U9838" s="218" t="s">
        <v>45</v>
      </c>
      <c r="V9838" s="218" t="s">
        <v>52</v>
      </c>
      <c r="W9838" s="223">
        <v>35.4</v>
      </c>
      <c r="X9838" s="136">
        <v>59.6</v>
      </c>
      <c r="Y9838" s="223">
        <v>6750</v>
      </c>
      <c r="Z9838" s="223">
        <f>W9838*Y9838</f>
        <v>238950</v>
      </c>
      <c r="AA9838" s="224">
        <v>10</v>
      </c>
      <c r="AB9838" s="224">
        <v>10</v>
      </c>
      <c r="AC9838" s="223">
        <f>(Z9838*(100-AB9838))/100</f>
        <v>215055</v>
      </c>
      <c r="AD9838" s="223">
        <f>IF(AND(AC9838="",M9838=""),0,IF((AC9838=""),M9838, IF( (M9838=""),AC9838,SUM(AC9838:AC9839)+M9838)))</f>
        <v>390755</v>
      </c>
      <c r="AE9838" s="223">
        <f>IF( (X9838=""),AD9838*1,AD9838*(X9838/100) )</f>
        <v>232889.97999999998</v>
      </c>
      <c r="AF9838" s="223">
        <v>10000000</v>
      </c>
      <c r="AG9838" s="223">
        <v>29900</v>
      </c>
      <c r="AH9838" s="223">
        <v>0.02</v>
      </c>
    </row>
    <row r="9839" spans="1:34" s="173" customFormat="1" x14ac:dyDescent="0.55000000000000004">
      <c r="A9839" s="122"/>
      <c r="B9839" s="218"/>
      <c r="C9839" s="218"/>
      <c r="D9839" s="221"/>
      <c r="E9839" s="218"/>
      <c r="F9839" s="218"/>
      <c r="G9839" s="218"/>
      <c r="H9839" s="218"/>
      <c r="I9839" s="222"/>
      <c r="J9839" s="123"/>
      <c r="K9839" s="137"/>
      <c r="L9839" s="137"/>
      <c r="M9839" s="137"/>
      <c r="N9839" s="218"/>
      <c r="O9839" s="108"/>
      <c r="P9839" s="138"/>
      <c r="Q9839" s="108"/>
      <c r="R9839" s="108"/>
      <c r="S9839" s="139"/>
      <c r="T9839" s="218" t="s">
        <v>51</v>
      </c>
      <c r="U9839" s="218"/>
      <c r="V9839" s="218" t="s">
        <v>75</v>
      </c>
      <c r="W9839" s="223">
        <v>24</v>
      </c>
      <c r="X9839" s="136">
        <v>40.4</v>
      </c>
      <c r="Y9839" s="223">
        <v>6750</v>
      </c>
      <c r="Z9839" s="223">
        <f>W9839*Y9839</f>
        <v>162000</v>
      </c>
      <c r="AA9839" s="224">
        <v>10</v>
      </c>
      <c r="AB9839" s="224">
        <v>10</v>
      </c>
      <c r="AC9839" s="223">
        <f>(Z9839*(100-AB9839))/100</f>
        <v>145800</v>
      </c>
      <c r="AD9839" s="223">
        <f>IF(AND(AC9839="",M9838=""),0,IF((AC9839=""),M9838, IF( (M9838=""),AC9839,SUM(AC9838:AC9839)+M9838)))</f>
        <v>390755</v>
      </c>
      <c r="AE9839" s="223">
        <f>IF( (X9839=""),AD9839*1,AD9839*(X9839/100) )</f>
        <v>157865.01999999999</v>
      </c>
      <c r="AF9839" s="223">
        <v>0</v>
      </c>
      <c r="AG9839" s="223">
        <f>IF((AF9839-AE9839) &gt; 1,0,IF((AF9839-AE9839)&lt;0,AE9839-AF9839,AF9839-AE9839))</f>
        <v>157865.01999999999</v>
      </c>
      <c r="AH9839" s="223">
        <v>0.3</v>
      </c>
    </row>
    <row r="9840" spans="1:34" s="173" customFormat="1" x14ac:dyDescent="0.55000000000000004">
      <c r="A9840" s="122"/>
      <c r="B9840" s="218"/>
      <c r="C9840" s="218"/>
      <c r="D9840" s="221"/>
      <c r="E9840" s="218"/>
      <c r="F9840" s="218"/>
      <c r="G9840" s="218"/>
      <c r="H9840" s="218"/>
      <c r="I9840" s="222"/>
      <c r="J9840" s="123"/>
      <c r="K9840" s="137"/>
      <c r="L9840" s="137" t="s">
        <v>63</v>
      </c>
      <c r="M9840" s="137">
        <f>SUM(M9838:M9839)</f>
        <v>29900</v>
      </c>
      <c r="N9840" s="218"/>
      <c r="O9840" s="108"/>
      <c r="P9840" s="138"/>
      <c r="Q9840" s="108"/>
      <c r="R9840" s="108"/>
      <c r="S9840" s="139"/>
      <c r="T9840" s="218"/>
      <c r="U9840" s="218"/>
      <c r="V9840" s="218"/>
      <c r="W9840" s="223"/>
      <c r="X9840" s="136"/>
      <c r="Y9840" s="223"/>
      <c r="Z9840" s="223"/>
      <c r="AA9840" s="224"/>
      <c r="AB9840" s="224"/>
      <c r="AC9840" s="223"/>
      <c r="AD9840" s="223"/>
      <c r="AE9840" s="223">
        <f>SUM(AE9838:AE9839)</f>
        <v>390755</v>
      </c>
      <c r="AF9840" s="223"/>
      <c r="AG9840" s="223">
        <f>SUM(AG9838:AG9839)</f>
        <v>187765.02</v>
      </c>
      <c r="AH9840" s="223"/>
    </row>
    <row r="9841" spans="1:34" s="173" customFormat="1" x14ac:dyDescent="0.55000000000000004">
      <c r="A9841" s="122" t="s">
        <v>13330</v>
      </c>
      <c r="B9841" s="218">
        <v>4574</v>
      </c>
      <c r="C9841" s="218">
        <v>6881</v>
      </c>
      <c r="D9841" s="221" t="s">
        <v>13331</v>
      </c>
      <c r="E9841" s="218" t="s">
        <v>34</v>
      </c>
      <c r="F9841" s="218">
        <v>23576</v>
      </c>
      <c r="G9841" s="218">
        <v>0</v>
      </c>
      <c r="H9841" s="218">
        <v>2</v>
      </c>
      <c r="I9841" s="222">
        <v>55</v>
      </c>
      <c r="J9841" s="123" t="s">
        <v>35</v>
      </c>
      <c r="K9841" s="137">
        <f>((G9841*400)+(H9841*100))+I9841</f>
        <v>255</v>
      </c>
      <c r="L9841" s="137">
        <v>850</v>
      </c>
      <c r="M9841" s="137">
        <f>K9841*L9841</f>
        <v>216750</v>
      </c>
      <c r="N9841" s="218">
        <v>1</v>
      </c>
      <c r="O9841" s="108" t="s">
        <v>13328</v>
      </c>
      <c r="P9841" s="138"/>
      <c r="Q9841" s="108" t="s">
        <v>13329</v>
      </c>
      <c r="R9841" s="108" t="s">
        <v>13332</v>
      </c>
      <c r="S9841" s="139" t="s">
        <v>13333</v>
      </c>
      <c r="T9841" s="218" t="s">
        <v>51</v>
      </c>
      <c r="U9841" s="218" t="s">
        <v>227</v>
      </c>
      <c r="V9841" s="218" t="s">
        <v>52</v>
      </c>
      <c r="W9841" s="223">
        <v>405</v>
      </c>
      <c r="X9841" s="136">
        <v>100</v>
      </c>
      <c r="Y9841" s="223">
        <v>6750</v>
      </c>
      <c r="Z9841" s="223">
        <f>W9841*Y9841</f>
        <v>2733750</v>
      </c>
      <c r="AA9841" s="224">
        <v>11</v>
      </c>
      <c r="AB9841" s="224">
        <v>34</v>
      </c>
      <c r="AC9841" s="223">
        <f>(Z9841*(100-AB9841))/100</f>
        <v>1804275</v>
      </c>
      <c r="AD9841" s="223">
        <f>IF(AND(AC9841="",M9841=""),0,IF((AC9841=""),M9841, IF( (M9841=""),AC9841,SUM(AC9841:AC9842)+M9841)))</f>
        <v>2021025</v>
      </c>
      <c r="AE9841" s="223">
        <f>IF( (X9841=""),AD9841*1,AD9841*(X9841/100) )</f>
        <v>2021025</v>
      </c>
      <c r="AF9841" s="223">
        <v>50000000</v>
      </c>
      <c r="AG9841" s="223">
        <f>IF((AF9841-AE9841) &gt; 1,0,IF((AF9841-AE9841)&lt;0,AE9841-AF9841,AF9841-AE9841))</f>
        <v>0</v>
      </c>
      <c r="AH9841" s="223">
        <v>0.02</v>
      </c>
    </row>
    <row r="9842" spans="1:34" s="173" customFormat="1" x14ac:dyDescent="0.55000000000000004">
      <c r="A9842" s="122"/>
      <c r="B9842" s="218"/>
      <c r="C9842" s="218"/>
      <c r="D9842" s="221"/>
      <c r="E9842" s="218"/>
      <c r="F9842" s="218"/>
      <c r="G9842" s="218"/>
      <c r="H9842" s="218"/>
      <c r="I9842" s="222"/>
      <c r="J9842" s="123"/>
      <c r="K9842" s="137"/>
      <c r="L9842" s="137" t="s">
        <v>63</v>
      </c>
      <c r="M9842" s="137">
        <f>SUM(M9841:M9841)</f>
        <v>216750</v>
      </c>
      <c r="N9842" s="218"/>
      <c r="O9842" s="108"/>
      <c r="P9842" s="138"/>
      <c r="Q9842" s="108"/>
      <c r="R9842" s="108"/>
      <c r="S9842" s="139"/>
      <c r="T9842" s="218"/>
      <c r="U9842" s="218"/>
      <c r="V9842" s="218"/>
      <c r="W9842" s="223"/>
      <c r="X9842" s="136"/>
      <c r="Y9842" s="223"/>
      <c r="Z9842" s="223"/>
      <c r="AA9842" s="224"/>
      <c r="AB9842" s="224"/>
      <c r="AC9842" s="223"/>
      <c r="AD9842" s="223"/>
      <c r="AE9842" s="223">
        <f>SUM(AE9841:AE9841)</f>
        <v>2021025</v>
      </c>
      <c r="AF9842" s="223"/>
      <c r="AG9842" s="223">
        <f>SUM(AG9841:AG9841)</f>
        <v>0</v>
      </c>
      <c r="AH9842" s="223"/>
    </row>
    <row r="9843" spans="1:34" s="173" customFormat="1" x14ac:dyDescent="0.55000000000000004">
      <c r="A9843" s="122" t="s">
        <v>10022</v>
      </c>
      <c r="B9843" s="218">
        <v>4575</v>
      </c>
      <c r="C9843" s="218">
        <v>8919</v>
      </c>
      <c r="D9843" s="221" t="s">
        <v>13334</v>
      </c>
      <c r="E9843" s="218" t="s">
        <v>34</v>
      </c>
      <c r="F9843" s="218">
        <v>2198</v>
      </c>
      <c r="G9843" s="218">
        <v>4</v>
      </c>
      <c r="H9843" s="218">
        <v>1</v>
      </c>
      <c r="I9843" s="222">
        <v>85</v>
      </c>
      <c r="J9843" s="123" t="s">
        <v>38</v>
      </c>
      <c r="K9843" s="137">
        <f>((G9843*400)+(H9843*100))+I9843</f>
        <v>1785</v>
      </c>
      <c r="L9843" s="137">
        <v>225</v>
      </c>
      <c r="M9843" s="137">
        <f>K9843*L9843</f>
        <v>401625</v>
      </c>
      <c r="N9843" s="218"/>
      <c r="O9843" s="108"/>
      <c r="P9843" s="138"/>
      <c r="Q9843" s="108"/>
      <c r="R9843" s="108"/>
      <c r="S9843" s="139"/>
      <c r="T9843" s="218"/>
      <c r="U9843" s="218"/>
      <c r="V9843" s="218"/>
      <c r="W9843" s="223"/>
      <c r="X9843" s="136"/>
      <c r="Y9843" s="223"/>
      <c r="Z9843" s="223"/>
      <c r="AA9843" s="224"/>
      <c r="AB9843" s="224"/>
      <c r="AC9843" s="223"/>
      <c r="AD9843" s="223">
        <f>IF(AND(AC9843="",M9843=""),0,IF((AC9843=""),M9843,IF((M9843=""),AC9843,AC9843+M9843)))</f>
        <v>401625</v>
      </c>
      <c r="AE9843" s="223">
        <f>IF( (X9843=""),AD9843*1,AD9843*(X9843/100) )</f>
        <v>401625</v>
      </c>
      <c r="AF9843" s="223">
        <v>50000000</v>
      </c>
      <c r="AG9843" s="223">
        <f>IF((AF9843-AE9843) &gt; 1,0,IF((AF9843-AE9843)&lt;0,AE9843-AF9843,AF9843-AE9843))</f>
        <v>0</v>
      </c>
      <c r="AH9843" s="223">
        <v>0.01</v>
      </c>
    </row>
    <row r="9844" spans="1:34" s="173" customFormat="1" x14ac:dyDescent="0.55000000000000004">
      <c r="A9844" s="122"/>
      <c r="B9844" s="218">
        <v>4576</v>
      </c>
      <c r="C9844" s="218">
        <v>8489</v>
      </c>
      <c r="D9844" s="221" t="s">
        <v>13335</v>
      </c>
      <c r="E9844" s="218" t="s">
        <v>34</v>
      </c>
      <c r="F9844" s="218">
        <v>2508</v>
      </c>
      <c r="G9844" s="218">
        <v>0</v>
      </c>
      <c r="H9844" s="218">
        <v>2</v>
      </c>
      <c r="I9844" s="222">
        <v>58</v>
      </c>
      <c r="J9844" s="123" t="s">
        <v>35</v>
      </c>
      <c r="K9844" s="137">
        <f>((G9844*400)+(H9844*100))+I9844</f>
        <v>258</v>
      </c>
      <c r="L9844" s="137">
        <v>800</v>
      </c>
      <c r="M9844" s="137">
        <f>K9844*L9844</f>
        <v>206400</v>
      </c>
      <c r="N9844" s="218">
        <v>1</v>
      </c>
      <c r="O9844" s="108" t="s">
        <v>10020</v>
      </c>
      <c r="P9844" s="138">
        <v>3570800350642</v>
      </c>
      <c r="Q9844" s="108" t="s">
        <v>10021</v>
      </c>
      <c r="R9844" s="108" t="s">
        <v>10024</v>
      </c>
      <c r="S9844" s="139" t="s">
        <v>13336</v>
      </c>
      <c r="T9844" s="218" t="s">
        <v>51</v>
      </c>
      <c r="U9844" s="218" t="s">
        <v>227</v>
      </c>
      <c r="V9844" s="218" t="s">
        <v>52</v>
      </c>
      <c r="W9844" s="223">
        <v>245.92</v>
      </c>
      <c r="X9844" s="136">
        <v>61.38</v>
      </c>
      <c r="Y9844" s="223">
        <v>6750</v>
      </c>
      <c r="Z9844" s="223">
        <f>W9844*Y9844</f>
        <v>1659960</v>
      </c>
      <c r="AA9844" s="224">
        <v>11</v>
      </c>
      <c r="AB9844" s="224">
        <v>34</v>
      </c>
      <c r="AC9844" s="223">
        <f>(Z9844*(100-AB9844))/100</f>
        <v>1095573.6000000001</v>
      </c>
      <c r="AD9844" s="223">
        <f>IF(AND(AC9844="",M9844=""),0,IF((AC9844=""),M9844, IF( (M9844=""),AC9844,SUM(AC9844:AC9851)+M9844)))</f>
        <v>2096135.4000000001</v>
      </c>
      <c r="AE9844" s="223">
        <f>IF( (X9844=""),AD9844*1,AD9844*(X9844/100) )</f>
        <v>1286607.9085200001</v>
      </c>
      <c r="AF9844" s="223">
        <v>50000000</v>
      </c>
      <c r="AG9844" s="223">
        <f>IF((AF9844-AE9844) &gt; 1,0,IF((AF9844-AE9844)&lt;0,AE9844-AF9844,AF9844-AE9844))</f>
        <v>0</v>
      </c>
      <c r="AH9844" s="223">
        <v>0.02</v>
      </c>
    </row>
    <row r="9845" spans="1:34" s="173" customFormat="1" x14ac:dyDescent="0.55000000000000004">
      <c r="A9845" s="122"/>
      <c r="B9845" s="218"/>
      <c r="C9845" s="218"/>
      <c r="D9845" s="221"/>
      <c r="E9845" s="218"/>
      <c r="F9845" s="218"/>
      <c r="G9845" s="218"/>
      <c r="H9845" s="218"/>
      <c r="I9845" s="222"/>
      <c r="J9845" s="123"/>
      <c r="K9845" s="137"/>
      <c r="L9845" s="137"/>
      <c r="M9845" s="137"/>
      <c r="N9845" s="218">
        <v>2</v>
      </c>
      <c r="O9845" s="108" t="s">
        <v>10020</v>
      </c>
      <c r="P9845" s="138">
        <v>3570800350642</v>
      </c>
      <c r="Q9845" s="108" t="s">
        <v>10021</v>
      </c>
      <c r="R9845" s="108" t="s">
        <v>10024</v>
      </c>
      <c r="S9845" s="139" t="s">
        <v>13337</v>
      </c>
      <c r="T9845" s="218" t="s">
        <v>55</v>
      </c>
      <c r="U9845" s="218" t="s">
        <v>45</v>
      </c>
      <c r="V9845" s="218" t="s">
        <v>52</v>
      </c>
      <c r="W9845" s="223">
        <v>154.76</v>
      </c>
      <c r="X9845" s="136">
        <v>38.619999999999997</v>
      </c>
      <c r="Y9845" s="223">
        <v>0</v>
      </c>
      <c r="Z9845" s="223">
        <f>W9845*Y9845</f>
        <v>0</v>
      </c>
      <c r="AA9845" s="224">
        <v>21</v>
      </c>
      <c r="AB9845" s="224">
        <v>32</v>
      </c>
      <c r="AC9845" s="223">
        <f>(Z9845*(100-AB9845))/100</f>
        <v>0</v>
      </c>
      <c r="AD9845" s="223">
        <f>IF(AND(AC9845="",M9844=""),0,IF((AC9845=""),M9844, IF( (M9844=""),AC9845,SUM(AC9844:AC9851)+M9844)))</f>
        <v>2096135.4000000001</v>
      </c>
      <c r="AE9845" s="223">
        <f>IF( (X9845=""),AD9845*1,AD9845*(X9845/100) )</f>
        <v>809527.49148000008</v>
      </c>
      <c r="AF9845" s="223">
        <v>50000000</v>
      </c>
      <c r="AG9845" s="223">
        <f>IF((AF9845-AE9845) &gt; 1,0,IF((AF9845-AE9845)&lt;0,AE9845-AF9845,AF9845-AE9845))</f>
        <v>0</v>
      </c>
      <c r="AH9845" s="223">
        <v>0.02</v>
      </c>
    </row>
    <row r="9846" spans="1:34" s="173" customFormat="1" x14ac:dyDescent="0.55000000000000004">
      <c r="A9846" s="122"/>
      <c r="B9846" s="218">
        <v>4577</v>
      </c>
      <c r="C9846" s="218">
        <v>9299</v>
      </c>
      <c r="D9846" s="221" t="s">
        <v>13338</v>
      </c>
      <c r="E9846" s="218" t="s">
        <v>34</v>
      </c>
      <c r="F9846" s="218">
        <v>8203</v>
      </c>
      <c r="G9846" s="218">
        <v>5</v>
      </c>
      <c r="H9846" s="218">
        <v>2</v>
      </c>
      <c r="I9846" s="222">
        <v>39</v>
      </c>
      <c r="J9846" s="123" t="s">
        <v>38</v>
      </c>
      <c r="K9846" s="137">
        <f>((G9846*400)+(H9846*100))+I9846</f>
        <v>2239</v>
      </c>
      <c r="L9846" s="137">
        <v>325</v>
      </c>
      <c r="M9846" s="137">
        <f>K9846*L9846</f>
        <v>727675</v>
      </c>
      <c r="N9846" s="218"/>
      <c r="O9846" s="108"/>
      <c r="P9846" s="138"/>
      <c r="Q9846" s="108"/>
      <c r="R9846" s="108"/>
      <c r="S9846" s="139"/>
      <c r="T9846" s="218"/>
      <c r="U9846" s="218"/>
      <c r="V9846" s="218"/>
      <c r="W9846" s="223"/>
      <c r="X9846" s="136"/>
      <c r="Y9846" s="223"/>
      <c r="Z9846" s="223"/>
      <c r="AA9846" s="224"/>
      <c r="AB9846" s="224"/>
      <c r="AC9846" s="223"/>
      <c r="AD9846" s="223">
        <f>IF(AND(AC9846="",M9846=""),0,IF((AC9846=""),M9846,IF((M9846=""),AC9846,AC9846+M9846)))</f>
        <v>727675</v>
      </c>
      <c r="AE9846" s="223">
        <f>IF( (X9846=""),AD9846*1,AD9846*(X9846/100) )</f>
        <v>727675</v>
      </c>
      <c r="AF9846" s="223">
        <v>50000000</v>
      </c>
      <c r="AG9846" s="223">
        <f>IF((AF9846-AE9846) &gt; 1,0,IF((AF9846-AE9846)&lt;0,AE9846-AF9846,AF9846-AE9846))</f>
        <v>0</v>
      </c>
      <c r="AH9846" s="223">
        <v>0.01</v>
      </c>
    </row>
    <row r="9847" spans="1:34" s="173" customFormat="1" x14ac:dyDescent="0.55000000000000004">
      <c r="A9847" s="122"/>
      <c r="B9847" s="218">
        <v>4578</v>
      </c>
      <c r="C9847" s="218">
        <v>8918</v>
      </c>
      <c r="D9847" s="221" t="s">
        <v>13339</v>
      </c>
      <c r="E9847" s="218" t="s">
        <v>34</v>
      </c>
      <c r="F9847" s="218">
        <v>11499</v>
      </c>
      <c r="G9847" s="218">
        <v>4</v>
      </c>
      <c r="H9847" s="218">
        <v>0</v>
      </c>
      <c r="I9847" s="222">
        <v>40</v>
      </c>
      <c r="J9847" s="123" t="s">
        <v>38</v>
      </c>
      <c r="K9847" s="137">
        <f>((G9847*400)+(H9847*100))+I9847</f>
        <v>1640</v>
      </c>
      <c r="L9847" s="137">
        <v>225</v>
      </c>
      <c r="M9847" s="137">
        <f>K9847*L9847</f>
        <v>369000</v>
      </c>
      <c r="N9847" s="218"/>
      <c r="O9847" s="108"/>
      <c r="P9847" s="138"/>
      <c r="Q9847" s="108"/>
      <c r="R9847" s="108"/>
      <c r="S9847" s="139"/>
      <c r="T9847" s="218"/>
      <c r="U9847" s="218"/>
      <c r="V9847" s="218"/>
      <c r="W9847" s="223"/>
      <c r="X9847" s="136"/>
      <c r="Y9847" s="223"/>
      <c r="Z9847" s="223"/>
      <c r="AA9847" s="224"/>
      <c r="AB9847" s="224"/>
      <c r="AC9847" s="223"/>
      <c r="AD9847" s="223">
        <f>IF(AND(AC9847="",M9847=""),0,IF((AC9847=""),M9847,IF((M9847=""),AC9847,AC9847+M9847)))</f>
        <v>369000</v>
      </c>
      <c r="AE9847" s="223">
        <f>IF( (X9847=""),AD9847*1,AD9847*(X9847/100) )</f>
        <v>369000</v>
      </c>
      <c r="AF9847" s="223">
        <v>50000000</v>
      </c>
      <c r="AG9847" s="223">
        <f>IF((AF9847-AE9847) &gt; 1,0,IF((AF9847-AE9847)&lt;0,AE9847-AF9847,AF9847-AE9847))</f>
        <v>0</v>
      </c>
      <c r="AH9847" s="223">
        <v>0.01</v>
      </c>
    </row>
    <row r="9848" spans="1:34" s="173" customFormat="1" x14ac:dyDescent="0.55000000000000004">
      <c r="A9848" s="122"/>
      <c r="B9848" s="218"/>
      <c r="C9848" s="218"/>
      <c r="D9848" s="221"/>
      <c r="E9848" s="218"/>
      <c r="F9848" s="218"/>
      <c r="G9848" s="218"/>
      <c r="H9848" s="218"/>
      <c r="I9848" s="222"/>
      <c r="J9848" s="123"/>
      <c r="K9848" s="137"/>
      <c r="L9848" s="137" t="s">
        <v>63</v>
      </c>
      <c r="M9848" s="137">
        <f>SUM(M9843:M9847)</f>
        <v>1704700</v>
      </c>
      <c r="N9848" s="218"/>
      <c r="O9848" s="108"/>
      <c r="P9848" s="138"/>
      <c r="Q9848" s="108"/>
      <c r="R9848" s="108"/>
      <c r="S9848" s="139"/>
      <c r="T9848" s="218"/>
      <c r="U9848" s="218"/>
      <c r="V9848" s="218"/>
      <c r="W9848" s="223"/>
      <c r="X9848" s="136"/>
      <c r="Y9848" s="223"/>
      <c r="Z9848" s="223"/>
      <c r="AA9848" s="224"/>
      <c r="AB9848" s="224"/>
      <c r="AC9848" s="223"/>
      <c r="AD9848" s="223"/>
      <c r="AE9848" s="223">
        <f>SUM(AE9843:AE9847)</f>
        <v>3594435.4000000004</v>
      </c>
      <c r="AF9848" s="223"/>
      <c r="AG9848" s="223">
        <f>SUM(AG9843:AG9847)</f>
        <v>0</v>
      </c>
      <c r="AH9848" s="223"/>
    </row>
    <row r="9849" spans="1:34" s="173" customFormat="1" x14ac:dyDescent="0.55000000000000004">
      <c r="A9849" s="122" t="s">
        <v>4889</v>
      </c>
      <c r="B9849" s="218">
        <v>4579</v>
      </c>
      <c r="C9849" s="218">
        <v>9455</v>
      </c>
      <c r="D9849" s="221" t="s">
        <v>13342</v>
      </c>
      <c r="E9849" s="218" t="s">
        <v>34</v>
      </c>
      <c r="F9849" s="218">
        <v>23551</v>
      </c>
      <c r="G9849" s="218">
        <v>0</v>
      </c>
      <c r="H9849" s="218">
        <v>1</v>
      </c>
      <c r="I9849" s="222">
        <v>60</v>
      </c>
      <c r="J9849" s="123" t="s">
        <v>35</v>
      </c>
      <c r="K9849" s="137">
        <f>((G9849*400)+(H9849*100))+I9849</f>
        <v>160</v>
      </c>
      <c r="L9849" s="137">
        <v>850</v>
      </c>
      <c r="M9849" s="137">
        <f>K9849*L9849</f>
        <v>136000</v>
      </c>
      <c r="N9849" s="218">
        <v>1</v>
      </c>
      <c r="O9849" s="108" t="s">
        <v>13340</v>
      </c>
      <c r="P9849" s="138"/>
      <c r="Q9849" s="108" t="s">
        <v>13341</v>
      </c>
      <c r="R9849" s="108" t="s">
        <v>4891</v>
      </c>
      <c r="S9849" s="139" t="s">
        <v>13343</v>
      </c>
      <c r="T9849" s="218" t="s">
        <v>51</v>
      </c>
      <c r="U9849" s="218" t="s">
        <v>45</v>
      </c>
      <c r="V9849" s="218" t="s">
        <v>52</v>
      </c>
      <c r="W9849" s="223">
        <v>173.02</v>
      </c>
      <c r="X9849" s="136">
        <v>71.290000000000006</v>
      </c>
      <c r="Y9849" s="223">
        <v>6750</v>
      </c>
      <c r="Z9849" s="223">
        <f>W9849*Y9849</f>
        <v>1167885</v>
      </c>
      <c r="AA9849" s="224">
        <v>21</v>
      </c>
      <c r="AB9849" s="224">
        <v>32</v>
      </c>
      <c r="AC9849" s="223">
        <f>(Z9849*(100-AB9849))/100</f>
        <v>794161.8</v>
      </c>
      <c r="AD9849" s="223">
        <f>IF(AND(AC9849="",M9849=""),0,IF((AC9849=""),M9849, IF( (M9849=""),AC9849,SUM(AC9849:AC9853)+M9849)))</f>
        <v>930161.8</v>
      </c>
      <c r="AE9849" s="223">
        <f>IF( (X9849=""),AD9849*1,AD9849*(X9849/100) )</f>
        <v>663112.34722000011</v>
      </c>
      <c r="AF9849" s="223">
        <v>50000000</v>
      </c>
      <c r="AG9849" s="223">
        <f>IF((AF9849-AE9849) &gt; 1,0,IF((AF9849-AE9849)&lt;0,AE9849-AF9849,AF9849-AE9849))</f>
        <v>0</v>
      </c>
      <c r="AH9849" s="223">
        <v>0.02</v>
      </c>
    </row>
    <row r="9850" spans="1:34" s="173" customFormat="1" x14ac:dyDescent="0.55000000000000004">
      <c r="A9850" s="122"/>
      <c r="B9850" s="218"/>
      <c r="C9850" s="218"/>
      <c r="D9850" s="221"/>
      <c r="E9850" s="218"/>
      <c r="F9850" s="218"/>
      <c r="G9850" s="218"/>
      <c r="H9850" s="218"/>
      <c r="I9850" s="222"/>
      <c r="J9850" s="123"/>
      <c r="K9850" s="137"/>
      <c r="L9850" s="137"/>
      <c r="M9850" s="137"/>
      <c r="N9850" s="218">
        <v>2</v>
      </c>
      <c r="O9850" s="108" t="s">
        <v>13340</v>
      </c>
      <c r="P9850" s="138"/>
      <c r="Q9850" s="108" t="s">
        <v>13341</v>
      </c>
      <c r="R9850" s="108" t="s">
        <v>4891</v>
      </c>
      <c r="S9850" s="139" t="s">
        <v>13344</v>
      </c>
      <c r="T9850" s="218" t="s">
        <v>55</v>
      </c>
      <c r="U9850" s="218" t="s">
        <v>45</v>
      </c>
      <c r="V9850" s="218" t="s">
        <v>52</v>
      </c>
      <c r="W9850" s="223">
        <v>69.69</v>
      </c>
      <c r="X9850" s="136">
        <v>28.71</v>
      </c>
      <c r="Y9850" s="223">
        <v>0</v>
      </c>
      <c r="Z9850" s="223">
        <f>W9850*Y9850</f>
        <v>0</v>
      </c>
      <c r="AA9850" s="224">
        <v>6</v>
      </c>
      <c r="AB9850" s="224">
        <v>6</v>
      </c>
      <c r="AC9850" s="223">
        <f>(Z9850*(100-AB9850))/100</f>
        <v>0</v>
      </c>
      <c r="AD9850" s="223">
        <f>IF(AND(AC9850="",M9849=""),0,IF((AC9850=""),M9849, IF( (M9849=""),AC9850,SUM(AC9849:AC9853)+M9849)))</f>
        <v>930161.8</v>
      </c>
      <c r="AE9850" s="223">
        <f>IF( (X9850=""),AD9850*1,AD9850*(X9850/100) )</f>
        <v>267049.45278000005</v>
      </c>
      <c r="AF9850" s="223">
        <v>50000000</v>
      </c>
      <c r="AG9850" s="223">
        <f>IF((AF9850-AE9850) &gt; 1,0,IF((AF9850-AE9850)&lt;0,AE9850-AF9850,AF9850-AE9850))</f>
        <v>0</v>
      </c>
      <c r="AH9850" s="223">
        <v>0.02</v>
      </c>
    </row>
    <row r="9851" spans="1:34" s="173" customFormat="1" x14ac:dyDescent="0.55000000000000004">
      <c r="A9851" s="122"/>
      <c r="B9851" s="218"/>
      <c r="C9851" s="218"/>
      <c r="D9851" s="221"/>
      <c r="E9851" s="218"/>
      <c r="F9851" s="218"/>
      <c r="G9851" s="218"/>
      <c r="H9851" s="218"/>
      <c r="I9851" s="222"/>
      <c r="J9851" s="123"/>
      <c r="K9851" s="137"/>
      <c r="L9851" s="137" t="s">
        <v>63</v>
      </c>
      <c r="M9851" s="137">
        <f>SUM(M9849:M9850)</f>
        <v>136000</v>
      </c>
      <c r="N9851" s="218"/>
      <c r="O9851" s="108"/>
      <c r="P9851" s="138"/>
      <c r="Q9851" s="108"/>
      <c r="R9851" s="108"/>
      <c r="S9851" s="139"/>
      <c r="T9851" s="218"/>
      <c r="U9851" s="218"/>
      <c r="V9851" s="218"/>
      <c r="W9851" s="223"/>
      <c r="X9851" s="136"/>
      <c r="Y9851" s="223"/>
      <c r="Z9851" s="223"/>
      <c r="AA9851" s="224"/>
      <c r="AB9851" s="224"/>
      <c r="AC9851" s="223"/>
      <c r="AD9851" s="223"/>
      <c r="AE9851" s="223">
        <f>SUM(AE9849:AE9850)</f>
        <v>930161.80000000016</v>
      </c>
      <c r="AF9851" s="223"/>
      <c r="AG9851" s="223">
        <f>SUM(AG9849:AG9850)</f>
        <v>0</v>
      </c>
      <c r="AH9851" s="223"/>
    </row>
    <row r="9852" spans="1:34" s="173" customFormat="1" x14ac:dyDescent="0.55000000000000004">
      <c r="A9852" s="122" t="s">
        <v>7178</v>
      </c>
      <c r="B9852" s="218">
        <v>4580</v>
      </c>
      <c r="C9852" s="218">
        <v>7259</v>
      </c>
      <c r="D9852" s="221" t="s">
        <v>13345</v>
      </c>
      <c r="E9852" s="218" t="s">
        <v>8022</v>
      </c>
      <c r="F9852" s="218" t="s">
        <v>13346</v>
      </c>
      <c r="G9852" s="218">
        <v>4</v>
      </c>
      <c r="H9852" s="218">
        <v>2</v>
      </c>
      <c r="I9852" s="222">
        <v>24.09</v>
      </c>
      <c r="J9852" s="123" t="s">
        <v>62</v>
      </c>
      <c r="K9852" s="137">
        <f>((G9852*400)+(H9852*100))+I9852</f>
        <v>1824.09</v>
      </c>
      <c r="L9852" s="137">
        <v>1350</v>
      </c>
      <c r="M9852" s="137">
        <f>K9852*L9852</f>
        <v>2462521.5</v>
      </c>
      <c r="N9852" s="218"/>
      <c r="O9852" s="108"/>
      <c r="P9852" s="138"/>
      <c r="Q9852" s="108"/>
      <c r="R9852" s="108"/>
      <c r="S9852" s="139"/>
      <c r="T9852" s="218"/>
      <c r="U9852" s="218"/>
      <c r="V9852" s="218"/>
      <c r="W9852" s="223"/>
      <c r="X9852" s="136"/>
      <c r="Y9852" s="223"/>
      <c r="Z9852" s="223"/>
      <c r="AA9852" s="224"/>
      <c r="AB9852" s="224"/>
      <c r="AC9852" s="223"/>
      <c r="AD9852" s="223">
        <f>IF(AND(AC9852="",M9852=""),0,IF((AC9852=""),M9852,IF((M9852=""),AC9852,AC9852+M9852)))</f>
        <v>2462521.5</v>
      </c>
      <c r="AE9852" s="223">
        <f>IF( (X9852=""),AD9852*1,AD9852*(X9852/100) )</f>
        <v>2462521.5</v>
      </c>
      <c r="AF9852" s="223">
        <v>0</v>
      </c>
      <c r="AG9852" s="223">
        <f>IF((AF9852-AE9852) &gt; 1,0,IF((AF9852-AE9852)&lt;0,AE9852-AF9852,AF9852-AE9852))</f>
        <v>2462521.5</v>
      </c>
      <c r="AH9852" s="223">
        <v>0.3</v>
      </c>
    </row>
    <row r="9853" spans="1:34" s="173" customFormat="1" x14ac:dyDescent="0.55000000000000004">
      <c r="A9853" s="122"/>
      <c r="B9853" s="218"/>
      <c r="C9853" s="218"/>
      <c r="D9853" s="221"/>
      <c r="E9853" s="218"/>
      <c r="F9853" s="218"/>
      <c r="G9853" s="218"/>
      <c r="H9853" s="218"/>
      <c r="I9853" s="222"/>
      <c r="J9853" s="123"/>
      <c r="K9853" s="137"/>
      <c r="L9853" s="137" t="s">
        <v>63</v>
      </c>
      <c r="M9853" s="137">
        <f>SUM(M9852:M9852)</f>
        <v>2462521.5</v>
      </c>
      <c r="N9853" s="218"/>
      <c r="O9853" s="108"/>
      <c r="P9853" s="138"/>
      <c r="Q9853" s="108"/>
      <c r="R9853" s="108"/>
      <c r="S9853" s="139"/>
      <c r="T9853" s="218"/>
      <c r="U9853" s="218"/>
      <c r="V9853" s="218"/>
      <c r="W9853" s="223"/>
      <c r="X9853" s="136"/>
      <c r="Y9853" s="223"/>
      <c r="Z9853" s="223"/>
      <c r="AA9853" s="224"/>
      <c r="AB9853" s="224"/>
      <c r="AC9853" s="223"/>
      <c r="AD9853" s="223"/>
      <c r="AE9853" s="223">
        <f>SUM(AE9852:AE9852)</f>
        <v>2462521.5</v>
      </c>
      <c r="AF9853" s="223"/>
      <c r="AG9853" s="223">
        <f>SUM(AG9852:AG9852)</f>
        <v>2462521.5</v>
      </c>
      <c r="AH9853" s="223"/>
    </row>
    <row r="9854" spans="1:34" s="173" customFormat="1" x14ac:dyDescent="0.55000000000000004">
      <c r="A9854" s="122" t="s">
        <v>9311</v>
      </c>
      <c r="B9854" s="218">
        <v>4581</v>
      </c>
      <c r="C9854" s="218">
        <v>9083</v>
      </c>
      <c r="D9854" s="221" t="s">
        <v>13347</v>
      </c>
      <c r="E9854" s="218" t="s">
        <v>34</v>
      </c>
      <c r="F9854" s="218">
        <v>20147</v>
      </c>
      <c r="G9854" s="218">
        <v>0</v>
      </c>
      <c r="H9854" s="218">
        <v>0</v>
      </c>
      <c r="I9854" s="222">
        <v>46</v>
      </c>
      <c r="J9854" s="123" t="s">
        <v>62</v>
      </c>
      <c r="K9854" s="137">
        <f>((G9854*400)+(H9854*100))+I9854</f>
        <v>46</v>
      </c>
      <c r="L9854" s="137">
        <v>875</v>
      </c>
      <c r="M9854" s="137">
        <f>K9854*L9854</f>
        <v>40250</v>
      </c>
      <c r="N9854" s="218"/>
      <c r="O9854" s="108"/>
      <c r="P9854" s="138"/>
      <c r="Q9854" s="108"/>
      <c r="R9854" s="108"/>
      <c r="S9854" s="139"/>
      <c r="T9854" s="218"/>
      <c r="U9854" s="218"/>
      <c r="V9854" s="218"/>
      <c r="W9854" s="223"/>
      <c r="X9854" s="136"/>
      <c r="Y9854" s="223"/>
      <c r="Z9854" s="223"/>
      <c r="AA9854" s="224"/>
      <c r="AB9854" s="224"/>
      <c r="AC9854" s="223"/>
      <c r="AD9854" s="223">
        <f>IF(AND(AC9854="",M9854=""),0,IF((AC9854=""),M9854,IF((M9854=""),AC9854,AC9854+M9854)))</f>
        <v>40250</v>
      </c>
      <c r="AE9854" s="223">
        <f>IF( (X9854=""),AD9854*1,AD9854*(X9854/100) )</f>
        <v>40250</v>
      </c>
      <c r="AF9854" s="223">
        <v>0</v>
      </c>
      <c r="AG9854" s="223">
        <f>IF((AF9854-AE9854) &gt; 1,0,IF((AF9854-AE9854)&lt;0,AE9854-AF9854,AF9854-AE9854))</f>
        <v>40250</v>
      </c>
      <c r="AH9854" s="223">
        <v>0.3</v>
      </c>
    </row>
    <row r="9855" spans="1:34" s="173" customFormat="1" x14ac:dyDescent="0.55000000000000004">
      <c r="A9855" s="122"/>
      <c r="B9855" s="218"/>
      <c r="C9855" s="218"/>
      <c r="D9855" s="221"/>
      <c r="E9855" s="218"/>
      <c r="F9855" s="218"/>
      <c r="G9855" s="218"/>
      <c r="H9855" s="218"/>
      <c r="I9855" s="222"/>
      <c r="J9855" s="123"/>
      <c r="K9855" s="137"/>
      <c r="L9855" s="137" t="s">
        <v>63</v>
      </c>
      <c r="M9855" s="137">
        <f>SUM(M9854:M9854)</f>
        <v>40250</v>
      </c>
      <c r="N9855" s="218"/>
      <c r="O9855" s="108"/>
      <c r="P9855" s="138"/>
      <c r="Q9855" s="108"/>
      <c r="R9855" s="108"/>
      <c r="S9855" s="139"/>
      <c r="T9855" s="218"/>
      <c r="U9855" s="218"/>
      <c r="V9855" s="218"/>
      <c r="W9855" s="223"/>
      <c r="X9855" s="136"/>
      <c r="Y9855" s="223"/>
      <c r="Z9855" s="223"/>
      <c r="AA9855" s="224"/>
      <c r="AB9855" s="224"/>
      <c r="AC9855" s="223"/>
      <c r="AD9855" s="223"/>
      <c r="AE9855" s="223">
        <f>SUM(AE9854:AE9854)</f>
        <v>40250</v>
      </c>
      <c r="AF9855" s="223"/>
      <c r="AG9855" s="223">
        <f>SUM(AG9854:AG9854)</f>
        <v>40250</v>
      </c>
      <c r="AH9855" s="223"/>
    </row>
    <row r="9856" spans="1:34" s="173" customFormat="1" x14ac:dyDescent="0.55000000000000004">
      <c r="A9856" s="122" t="s">
        <v>13349</v>
      </c>
      <c r="B9856" s="218">
        <v>4582</v>
      </c>
      <c r="C9856" s="218">
        <v>10314</v>
      </c>
      <c r="D9856" s="221" t="s">
        <v>13350</v>
      </c>
      <c r="E9856" s="218" t="s">
        <v>34</v>
      </c>
      <c r="F9856" s="218">
        <v>14621</v>
      </c>
      <c r="G9856" s="218">
        <v>2</v>
      </c>
      <c r="H9856" s="218">
        <v>3</v>
      </c>
      <c r="I9856" s="222">
        <v>18</v>
      </c>
      <c r="J9856" s="123" t="s">
        <v>35</v>
      </c>
      <c r="K9856" s="137">
        <f>((G9856*400)+(H9856*100))+I9856</f>
        <v>1118</v>
      </c>
      <c r="L9856" s="137">
        <v>625</v>
      </c>
      <c r="M9856" s="137">
        <f>K9856*L9856</f>
        <v>698750</v>
      </c>
      <c r="N9856" s="218">
        <v>1</v>
      </c>
      <c r="O9856" s="108" t="s">
        <v>13348</v>
      </c>
      <c r="P9856" s="138">
        <v>3570800359526</v>
      </c>
      <c r="Q9856" s="108" t="s">
        <v>15248</v>
      </c>
      <c r="R9856" s="108" t="s">
        <v>13351</v>
      </c>
      <c r="S9856" s="139" t="s">
        <v>13352</v>
      </c>
      <c r="T9856" s="218" t="s">
        <v>51</v>
      </c>
      <c r="U9856" s="218" t="s">
        <v>45</v>
      </c>
      <c r="V9856" s="218" t="s">
        <v>52</v>
      </c>
      <c r="W9856" s="223">
        <v>540</v>
      </c>
      <c r="X9856" s="136">
        <v>90.76</v>
      </c>
      <c r="Y9856" s="223">
        <v>6750</v>
      </c>
      <c r="Z9856" s="223">
        <f>W9856*Y9856</f>
        <v>3645000</v>
      </c>
      <c r="AA9856" s="224">
        <v>6</v>
      </c>
      <c r="AB9856" s="224">
        <v>6</v>
      </c>
      <c r="AC9856" s="223">
        <f>(Z9856*(100-AB9856))/100</f>
        <v>3426300</v>
      </c>
      <c r="AD9856" s="223">
        <f>IF(AND(AC9856="",M9856=""),0,IF((AC9856=""),M9856, IF( (M9856=""),AC9856,SUM(AC9856:AC9861)+M9856)))</f>
        <v>4384730</v>
      </c>
      <c r="AE9856" s="223">
        <f>IF( (X9856=""),AD9856*1,AD9856*(X9856/100) )</f>
        <v>3979580.9480000003</v>
      </c>
      <c r="AF9856" s="223">
        <v>50000000</v>
      </c>
      <c r="AG9856" s="223">
        <f>IF((AF9856-AE9856) &gt; 1,0,IF((AF9856-AE9856)&lt;0,AE9856-AF9856,AF9856-AE9856))</f>
        <v>0</v>
      </c>
      <c r="AH9856" s="223">
        <v>0.02</v>
      </c>
    </row>
    <row r="9857" spans="1:34" s="173" customFormat="1" x14ac:dyDescent="0.55000000000000004">
      <c r="A9857" s="122"/>
      <c r="B9857" s="218"/>
      <c r="C9857" s="218"/>
      <c r="D9857" s="221"/>
      <c r="E9857" s="218"/>
      <c r="F9857" s="218"/>
      <c r="G9857" s="218"/>
      <c r="H9857" s="218"/>
      <c r="I9857" s="222"/>
      <c r="J9857" s="123"/>
      <c r="K9857" s="137"/>
      <c r="L9857" s="137"/>
      <c r="M9857" s="137"/>
      <c r="N9857" s="218">
        <v>2</v>
      </c>
      <c r="O9857" s="108" t="s">
        <v>13348</v>
      </c>
      <c r="P9857" s="138">
        <v>3570800359526</v>
      </c>
      <c r="Q9857" s="108" t="s">
        <v>15248</v>
      </c>
      <c r="R9857" s="108" t="s">
        <v>13351</v>
      </c>
      <c r="S9857" s="139" t="s">
        <v>13353</v>
      </c>
      <c r="T9857" s="218" t="s">
        <v>51</v>
      </c>
      <c r="U9857" s="218" t="s">
        <v>45</v>
      </c>
      <c r="V9857" s="218" t="s">
        <v>52</v>
      </c>
      <c r="W9857" s="223">
        <v>40</v>
      </c>
      <c r="X9857" s="136">
        <v>6.72</v>
      </c>
      <c r="Y9857" s="223">
        <v>6750</v>
      </c>
      <c r="Z9857" s="223">
        <f>W9857*Y9857</f>
        <v>270000</v>
      </c>
      <c r="AA9857" s="224">
        <v>6</v>
      </c>
      <c r="AB9857" s="224">
        <v>6</v>
      </c>
      <c r="AC9857" s="223">
        <f>(Z9857*(100-AB9857))/100</f>
        <v>253800</v>
      </c>
      <c r="AD9857" s="223">
        <f>IF(AND(AC9857="",M9856=""),0,IF((AC9857=""),M9856, IF( (M9856=""),AC9857,SUM(AC9856:AC9861)+M9856)))</f>
        <v>4384730</v>
      </c>
      <c r="AE9857" s="223">
        <f>IF( (X9857=""),AD9857*1,AD9857*(X9857/100) )</f>
        <v>294653.85599999997</v>
      </c>
      <c r="AF9857" s="223">
        <v>50000000</v>
      </c>
      <c r="AG9857" s="223">
        <f>IF((AF9857-AE9857) &gt; 1,0,IF((AF9857-AE9857)&lt;0,AE9857-AF9857,AF9857-AE9857))</f>
        <v>0</v>
      </c>
      <c r="AH9857" s="223">
        <v>0.02</v>
      </c>
    </row>
    <row r="9858" spans="1:34" s="173" customFormat="1" x14ac:dyDescent="0.55000000000000004">
      <c r="A9858" s="122"/>
      <c r="B9858" s="218"/>
      <c r="C9858" s="218"/>
      <c r="D9858" s="221"/>
      <c r="E9858" s="218"/>
      <c r="F9858" s="218"/>
      <c r="G9858" s="218"/>
      <c r="H9858" s="218"/>
      <c r="I9858" s="222"/>
      <c r="J9858" s="123"/>
      <c r="K9858" s="137"/>
      <c r="L9858" s="137"/>
      <c r="M9858" s="137"/>
      <c r="N9858" s="218">
        <v>3</v>
      </c>
      <c r="O9858" s="108" t="s">
        <v>13348</v>
      </c>
      <c r="P9858" s="138">
        <v>3570800359526</v>
      </c>
      <c r="Q9858" s="108" t="s">
        <v>15248</v>
      </c>
      <c r="R9858" s="108" t="s">
        <v>13351</v>
      </c>
      <c r="S9858" s="139" t="s">
        <v>13354</v>
      </c>
      <c r="T9858" s="218" t="s">
        <v>343</v>
      </c>
      <c r="U9858" s="218" t="s">
        <v>74</v>
      </c>
      <c r="V9858" s="218" t="s">
        <v>52</v>
      </c>
      <c r="W9858" s="223">
        <v>15</v>
      </c>
      <c r="X9858" s="136">
        <v>2.52</v>
      </c>
      <c r="Y9858" s="223">
        <v>5600</v>
      </c>
      <c r="Z9858" s="223">
        <f>W9858*Y9858</f>
        <v>84000</v>
      </c>
      <c r="AA9858" s="224">
        <v>21</v>
      </c>
      <c r="AB9858" s="224">
        <v>93</v>
      </c>
      <c r="AC9858" s="223">
        <f>(Z9858*(100-AB9858))/100</f>
        <v>5880</v>
      </c>
      <c r="AD9858" s="223">
        <f>IF(AND(AC9858="",M9856=""),0,IF((AC9858=""),M9856, IF( (M9856=""),AC9858,SUM(AC9856:AC9861)+M9856)))</f>
        <v>4384730</v>
      </c>
      <c r="AE9858" s="223">
        <f>IF( (X9858=""),AD9858*1,AD9858*(X9858/100) )</f>
        <v>110495.196</v>
      </c>
      <c r="AF9858" s="223">
        <v>50000000</v>
      </c>
      <c r="AG9858" s="223">
        <f>IF((AF9858-AE9858) &gt; 1,0,IF((AF9858-AE9858)&lt;0,AE9858-AF9858,AF9858-AE9858))</f>
        <v>0</v>
      </c>
      <c r="AH9858" s="223">
        <v>0.02</v>
      </c>
    </row>
    <row r="9859" spans="1:34" s="173" customFormat="1" x14ac:dyDescent="0.55000000000000004">
      <c r="A9859" s="122"/>
      <c r="B9859" s="218"/>
      <c r="C9859" s="218"/>
      <c r="D9859" s="221"/>
      <c r="E9859" s="218"/>
      <c r="F9859" s="218"/>
      <c r="G9859" s="218"/>
      <c r="H9859" s="218"/>
      <c r="I9859" s="222"/>
      <c r="J9859" s="123"/>
      <c r="K9859" s="137"/>
      <c r="L9859" s="137" t="s">
        <v>63</v>
      </c>
      <c r="M9859" s="137">
        <f>SUM(M9856:M9858)</f>
        <v>698750</v>
      </c>
      <c r="N9859" s="218"/>
      <c r="O9859" s="108"/>
      <c r="P9859" s="138"/>
      <c r="Q9859" s="108"/>
      <c r="R9859" s="108"/>
      <c r="S9859" s="139"/>
      <c r="T9859" s="218"/>
      <c r="U9859" s="218"/>
      <c r="V9859" s="218"/>
      <c r="W9859" s="223"/>
      <c r="X9859" s="136"/>
      <c r="Y9859" s="223"/>
      <c r="Z9859" s="223"/>
      <c r="AA9859" s="224"/>
      <c r="AB9859" s="224"/>
      <c r="AC9859" s="223"/>
      <c r="AD9859" s="223"/>
      <c r="AE9859" s="223">
        <f>SUM(AE9856:AE9858)</f>
        <v>4384730</v>
      </c>
      <c r="AF9859" s="223"/>
      <c r="AG9859" s="223">
        <f>SUM(AG9856:AG9858)</f>
        <v>0</v>
      </c>
      <c r="AH9859" s="223"/>
    </row>
    <row r="9860" spans="1:34" s="173" customFormat="1" x14ac:dyDescent="0.55000000000000004">
      <c r="A9860" s="122" t="s">
        <v>13355</v>
      </c>
      <c r="B9860" s="218">
        <v>4583</v>
      </c>
      <c r="C9860" s="218">
        <v>7347</v>
      </c>
      <c r="D9860" s="221" t="s">
        <v>13356</v>
      </c>
      <c r="E9860" s="218" t="s">
        <v>34</v>
      </c>
      <c r="F9860" s="218">
        <v>3612</v>
      </c>
      <c r="G9860" s="218">
        <v>3</v>
      </c>
      <c r="H9860" s="218">
        <v>0</v>
      </c>
      <c r="I9860" s="222">
        <v>15</v>
      </c>
      <c r="J9860" s="123" t="s">
        <v>38</v>
      </c>
      <c r="K9860" s="137">
        <f>((G9860*400)+(H9860*100))+I9860</f>
        <v>1215</v>
      </c>
      <c r="L9860" s="137">
        <v>225</v>
      </c>
      <c r="M9860" s="137">
        <f>K9860*L9860</f>
        <v>273375</v>
      </c>
      <c r="N9860" s="218"/>
      <c r="O9860" s="108"/>
      <c r="P9860" s="138"/>
      <c r="Q9860" s="108"/>
      <c r="R9860" s="108"/>
      <c r="S9860" s="139"/>
      <c r="T9860" s="218"/>
      <c r="U9860" s="218"/>
      <c r="V9860" s="218"/>
      <c r="W9860" s="223"/>
      <c r="X9860" s="136"/>
      <c r="Y9860" s="223"/>
      <c r="Z9860" s="223"/>
      <c r="AA9860" s="224"/>
      <c r="AB9860" s="224"/>
      <c r="AC9860" s="223"/>
      <c r="AD9860" s="223">
        <f>IF(AND(AC9860="",M9860=""),0,IF((AC9860=""),M9860,IF((M9860=""),AC9860,AC9860+M9860)))</f>
        <v>273375</v>
      </c>
      <c r="AE9860" s="223">
        <f>IF( (X9860=""),AD9860*1,AD9860*(X9860/100) )</f>
        <v>273375</v>
      </c>
      <c r="AF9860" s="223">
        <v>50000000</v>
      </c>
      <c r="AG9860" s="223">
        <f>IF((AF9860-AE9860) &gt; 1,0,IF((AF9860-AE9860)&lt;0,AE9860-AF9860,AF9860-AE9860))</f>
        <v>0</v>
      </c>
      <c r="AH9860" s="223">
        <v>0.01</v>
      </c>
    </row>
    <row r="9861" spans="1:34" s="173" customFormat="1" x14ac:dyDescent="0.55000000000000004">
      <c r="A9861" s="122"/>
      <c r="B9861" s="218"/>
      <c r="C9861" s="218"/>
      <c r="D9861" s="221"/>
      <c r="E9861" s="218"/>
      <c r="F9861" s="218"/>
      <c r="G9861" s="218"/>
      <c r="H9861" s="218"/>
      <c r="I9861" s="222"/>
      <c r="J9861" s="123"/>
      <c r="K9861" s="137"/>
      <c r="L9861" s="137" t="s">
        <v>63</v>
      </c>
      <c r="M9861" s="137">
        <f>SUM(M9860:M9860)</f>
        <v>273375</v>
      </c>
      <c r="N9861" s="218"/>
      <c r="O9861" s="108"/>
      <c r="P9861" s="138"/>
      <c r="Q9861" s="108"/>
      <c r="R9861" s="108"/>
      <c r="S9861" s="139"/>
      <c r="T9861" s="218"/>
      <c r="U9861" s="218"/>
      <c r="V9861" s="218"/>
      <c r="W9861" s="223"/>
      <c r="X9861" s="136"/>
      <c r="Y9861" s="223"/>
      <c r="Z9861" s="223"/>
      <c r="AA9861" s="224"/>
      <c r="AB9861" s="224"/>
      <c r="AC9861" s="223"/>
      <c r="AD9861" s="223"/>
      <c r="AE9861" s="223">
        <f>SUM(AE9860:AE9860)</f>
        <v>273375</v>
      </c>
      <c r="AF9861" s="223"/>
      <c r="AG9861" s="223">
        <f>SUM(AG9860:AG9860)</f>
        <v>0</v>
      </c>
      <c r="AH9861" s="223"/>
    </row>
    <row r="9862" spans="1:34" s="173" customFormat="1" x14ac:dyDescent="0.55000000000000004">
      <c r="A9862" s="122" t="s">
        <v>13357</v>
      </c>
      <c r="B9862" s="218">
        <v>4584</v>
      </c>
      <c r="C9862" s="218">
        <v>7968</v>
      </c>
      <c r="D9862" s="221" t="s">
        <v>13358</v>
      </c>
      <c r="E9862" s="218" t="s">
        <v>34</v>
      </c>
      <c r="F9862" s="218">
        <v>5342</v>
      </c>
      <c r="G9862" s="218">
        <v>9</v>
      </c>
      <c r="H9862" s="218">
        <v>2</v>
      </c>
      <c r="I9862" s="222">
        <v>27</v>
      </c>
      <c r="J9862" s="123" t="s">
        <v>38</v>
      </c>
      <c r="K9862" s="137">
        <f>((G9862*400)+(H9862*100))+I9862</f>
        <v>3827</v>
      </c>
      <c r="L9862" s="137">
        <v>300</v>
      </c>
      <c r="M9862" s="137">
        <f>K9862*L9862</f>
        <v>1148100</v>
      </c>
      <c r="N9862" s="218"/>
      <c r="O9862" s="108"/>
      <c r="P9862" s="138"/>
      <c r="Q9862" s="108"/>
      <c r="R9862" s="108"/>
      <c r="S9862" s="139"/>
      <c r="T9862" s="218"/>
      <c r="U9862" s="218"/>
      <c r="V9862" s="218"/>
      <c r="W9862" s="223"/>
      <c r="X9862" s="136"/>
      <c r="Y9862" s="223"/>
      <c r="Z9862" s="223"/>
      <c r="AA9862" s="224"/>
      <c r="AB9862" s="224"/>
      <c r="AC9862" s="223"/>
      <c r="AD9862" s="223">
        <f>IF(AND(AC9862="",M9862=""),0,IF((AC9862=""),M9862,IF((M9862=""),AC9862,AC9862+M9862)))</f>
        <v>1148100</v>
      </c>
      <c r="AE9862" s="223">
        <f>IF( (X9862=""),AD9862*1,AD9862*(X9862/100) )</f>
        <v>1148100</v>
      </c>
      <c r="AF9862" s="223">
        <v>50000000</v>
      </c>
      <c r="AG9862" s="223">
        <f>IF((AF9862-AE9862) &gt; 1,0,IF((AF9862-AE9862)&lt;0,AE9862-AF9862,AF9862-AE9862))</f>
        <v>0</v>
      </c>
      <c r="AH9862" s="223">
        <v>0.01</v>
      </c>
    </row>
    <row r="9863" spans="1:34" s="173" customFormat="1" x14ac:dyDescent="0.55000000000000004">
      <c r="A9863" s="122"/>
      <c r="B9863" s="218">
        <v>4585</v>
      </c>
      <c r="C9863" s="218">
        <v>7973</v>
      </c>
      <c r="D9863" s="221" t="s">
        <v>13359</v>
      </c>
      <c r="E9863" s="218" t="s">
        <v>34</v>
      </c>
      <c r="F9863" s="218">
        <v>7391</v>
      </c>
      <c r="G9863" s="218">
        <v>2</v>
      </c>
      <c r="H9863" s="218">
        <v>2</v>
      </c>
      <c r="I9863" s="222">
        <v>88</v>
      </c>
      <c r="J9863" s="123" t="s">
        <v>38</v>
      </c>
      <c r="K9863" s="137">
        <f>((G9863*400)+(H9863*100))+I9863</f>
        <v>1088</v>
      </c>
      <c r="L9863" s="137">
        <v>300</v>
      </c>
      <c r="M9863" s="137">
        <f>K9863*L9863</f>
        <v>326400</v>
      </c>
      <c r="N9863" s="218"/>
      <c r="O9863" s="108"/>
      <c r="P9863" s="138"/>
      <c r="Q9863" s="108"/>
      <c r="R9863" s="108"/>
      <c r="S9863" s="139"/>
      <c r="T9863" s="218"/>
      <c r="U9863" s="218"/>
      <c r="V9863" s="218"/>
      <c r="W9863" s="223"/>
      <c r="X9863" s="136"/>
      <c r="Y9863" s="223"/>
      <c r="Z9863" s="223"/>
      <c r="AA9863" s="224"/>
      <c r="AB9863" s="224"/>
      <c r="AC9863" s="223"/>
      <c r="AD9863" s="223">
        <f>IF(AND(AC9863="",M9863=""),0,IF((AC9863=""),M9863,IF((M9863=""),AC9863,AC9863+M9863)))</f>
        <v>326400</v>
      </c>
      <c r="AE9863" s="223">
        <f>IF( (X9863=""),AD9863*1,AD9863*(X9863/100) )</f>
        <v>326400</v>
      </c>
      <c r="AF9863" s="223">
        <v>50000000</v>
      </c>
      <c r="AG9863" s="223">
        <f>IF((AF9863-AE9863) &gt; 1,0,IF((AF9863-AE9863)&lt;0,AE9863-AF9863,AF9863-AE9863))</f>
        <v>0</v>
      </c>
      <c r="AH9863" s="223">
        <v>0.01</v>
      </c>
    </row>
    <row r="9864" spans="1:34" s="173" customFormat="1" x14ac:dyDescent="0.55000000000000004">
      <c r="A9864" s="122"/>
      <c r="B9864" s="218"/>
      <c r="C9864" s="218"/>
      <c r="D9864" s="221"/>
      <c r="E9864" s="218"/>
      <c r="F9864" s="218"/>
      <c r="G9864" s="218"/>
      <c r="H9864" s="218"/>
      <c r="I9864" s="222"/>
      <c r="J9864" s="123"/>
      <c r="K9864" s="137"/>
      <c r="L9864" s="137" t="s">
        <v>63</v>
      </c>
      <c r="M9864" s="137">
        <f>SUM(M9862:M9863)</f>
        <v>1474500</v>
      </c>
      <c r="N9864" s="218"/>
      <c r="O9864" s="108"/>
      <c r="P9864" s="138"/>
      <c r="Q9864" s="108"/>
      <c r="R9864" s="108"/>
      <c r="S9864" s="139"/>
      <c r="T9864" s="218"/>
      <c r="U9864" s="218"/>
      <c r="V9864" s="218"/>
      <c r="W9864" s="223"/>
      <c r="X9864" s="136"/>
      <c r="Y9864" s="223"/>
      <c r="Z9864" s="223"/>
      <c r="AA9864" s="224"/>
      <c r="AB9864" s="224"/>
      <c r="AC9864" s="223"/>
      <c r="AD9864" s="223"/>
      <c r="AE9864" s="223">
        <f>SUM(AE9862:AE9863)</f>
        <v>1474500</v>
      </c>
      <c r="AF9864" s="223"/>
      <c r="AG9864" s="223">
        <f>SUM(AG9862:AG9863)</f>
        <v>0</v>
      </c>
      <c r="AH9864" s="223"/>
    </row>
    <row r="9865" spans="1:34" s="173" customFormat="1" x14ac:dyDescent="0.55000000000000004">
      <c r="A9865" s="122" t="s">
        <v>6592</v>
      </c>
      <c r="B9865" s="218">
        <v>4586</v>
      </c>
      <c r="C9865" s="218">
        <v>10005</v>
      </c>
      <c r="D9865" s="221" t="s">
        <v>13362</v>
      </c>
      <c r="E9865" s="218" t="s">
        <v>34</v>
      </c>
      <c r="F9865" s="218">
        <v>6321</v>
      </c>
      <c r="G9865" s="218">
        <v>8</v>
      </c>
      <c r="H9865" s="218">
        <v>0</v>
      </c>
      <c r="I9865" s="222">
        <v>9</v>
      </c>
      <c r="J9865" s="123" t="s">
        <v>38</v>
      </c>
      <c r="K9865" s="137">
        <f>((G9865*400)+(H9865*100))+I9865</f>
        <v>3209</v>
      </c>
      <c r="L9865" s="137">
        <v>475</v>
      </c>
      <c r="M9865" s="137">
        <f>K9865*L9865</f>
        <v>1524275</v>
      </c>
      <c r="N9865" s="218"/>
      <c r="O9865" s="108"/>
      <c r="P9865" s="138"/>
      <c r="Q9865" s="108"/>
      <c r="R9865" s="108"/>
      <c r="S9865" s="139"/>
      <c r="T9865" s="218"/>
      <c r="U9865" s="218"/>
      <c r="V9865" s="218"/>
      <c r="W9865" s="223"/>
      <c r="X9865" s="136"/>
      <c r="Y9865" s="223"/>
      <c r="Z9865" s="223"/>
      <c r="AA9865" s="224"/>
      <c r="AB9865" s="224"/>
      <c r="AC9865" s="223"/>
      <c r="AD9865" s="223">
        <f>IF(AND(AC9865="",M9865=""),0,IF((AC9865=""),M9865, IF( (M9865=""),AC9865,SUM(AC9865:AC9866)+M9865)))</f>
        <v>1524275</v>
      </c>
      <c r="AE9865" s="223">
        <f t="shared" ref="AE9865:AE9870" si="944">IF( (X9865=""),AD9865*1,AD9865*(X9865/100) )</f>
        <v>1524275</v>
      </c>
      <c r="AF9865" s="223">
        <v>50000000</v>
      </c>
      <c r="AG9865" s="223">
        <v>0</v>
      </c>
      <c r="AH9865" s="223">
        <v>0.01</v>
      </c>
    </row>
    <row r="9866" spans="1:34" s="173" customFormat="1" x14ac:dyDescent="0.55000000000000004">
      <c r="A9866" s="122"/>
      <c r="B9866" s="218">
        <v>4587</v>
      </c>
      <c r="C9866" s="218">
        <v>7320</v>
      </c>
      <c r="D9866" s="221" t="s">
        <v>13363</v>
      </c>
      <c r="E9866" s="218" t="s">
        <v>34</v>
      </c>
      <c r="F9866" s="218">
        <v>6987</v>
      </c>
      <c r="G9866" s="218">
        <v>8</v>
      </c>
      <c r="H9866" s="218">
        <v>1</v>
      </c>
      <c r="I9866" s="222">
        <v>47</v>
      </c>
      <c r="J9866" s="123" t="s">
        <v>38</v>
      </c>
      <c r="K9866" s="137">
        <f>((G9866*400)+(H9866*100))+I9866</f>
        <v>3347</v>
      </c>
      <c r="L9866" s="137">
        <v>275</v>
      </c>
      <c r="M9866" s="137">
        <f>K9866*L9866</f>
        <v>920425</v>
      </c>
      <c r="N9866" s="218"/>
      <c r="O9866" s="108"/>
      <c r="P9866" s="138"/>
      <c r="Q9866" s="108"/>
      <c r="R9866" s="108"/>
      <c r="S9866" s="139"/>
      <c r="T9866" s="218"/>
      <c r="U9866" s="218"/>
      <c r="V9866" s="218"/>
      <c r="W9866" s="223"/>
      <c r="X9866" s="136"/>
      <c r="Y9866" s="223"/>
      <c r="Z9866" s="223"/>
      <c r="AA9866" s="224"/>
      <c r="AB9866" s="224"/>
      <c r="AC9866" s="223"/>
      <c r="AD9866" s="223">
        <f>IF(AND(AC9866="",M9866=""),0,IF((AC9866=""),M9866,IF((M9866=""),AC9866,AC9866+M9866)))</f>
        <v>920425</v>
      </c>
      <c r="AE9866" s="223">
        <f t="shared" si="944"/>
        <v>920425</v>
      </c>
      <c r="AF9866" s="223">
        <v>50000000</v>
      </c>
      <c r="AG9866" s="223">
        <f t="shared" ref="AG9866:AG9870" si="945">IF((AF9866-AE9866) &gt; 1,0,IF((AF9866-AE9866)&lt;0,AE9866-AF9866,AF9866-AE9866))</f>
        <v>0</v>
      </c>
      <c r="AH9866" s="223">
        <v>0.01</v>
      </c>
    </row>
    <row r="9867" spans="1:34" s="173" customFormat="1" x14ac:dyDescent="0.55000000000000004">
      <c r="A9867" s="122"/>
      <c r="B9867" s="218">
        <v>4588</v>
      </c>
      <c r="C9867" s="218">
        <v>10002</v>
      </c>
      <c r="D9867" s="221" t="s">
        <v>13364</v>
      </c>
      <c r="E9867" s="218" t="s">
        <v>34</v>
      </c>
      <c r="F9867" s="218">
        <v>18355</v>
      </c>
      <c r="G9867" s="218">
        <v>4</v>
      </c>
      <c r="H9867" s="218">
        <v>0</v>
      </c>
      <c r="I9867" s="222">
        <v>95</v>
      </c>
      <c r="J9867" s="123" t="s">
        <v>38</v>
      </c>
      <c r="K9867" s="137">
        <f>((G9867*400)+(H9867*100))+I9867</f>
        <v>1695</v>
      </c>
      <c r="L9867" s="137">
        <v>225</v>
      </c>
      <c r="M9867" s="137">
        <f>K9867*L9867</f>
        <v>381375</v>
      </c>
      <c r="N9867" s="218"/>
      <c r="O9867" s="108"/>
      <c r="P9867" s="138"/>
      <c r="Q9867" s="108"/>
      <c r="R9867" s="108"/>
      <c r="S9867" s="139"/>
      <c r="T9867" s="218"/>
      <c r="U9867" s="218"/>
      <c r="V9867" s="218"/>
      <c r="W9867" s="223"/>
      <c r="X9867" s="136"/>
      <c r="Y9867" s="223"/>
      <c r="Z9867" s="223"/>
      <c r="AA9867" s="224"/>
      <c r="AB9867" s="224"/>
      <c r="AC9867" s="223"/>
      <c r="AD9867" s="223">
        <f>IF(AND(AC9867="",M9867=""),0,IF((AC9867=""),M9867,IF((M9867=""),AC9867,AC9867+M9867)))</f>
        <v>381375</v>
      </c>
      <c r="AE9867" s="223">
        <f t="shared" si="944"/>
        <v>381375</v>
      </c>
      <c r="AF9867" s="223">
        <v>50000000</v>
      </c>
      <c r="AG9867" s="223">
        <f t="shared" si="945"/>
        <v>0</v>
      </c>
      <c r="AH9867" s="223">
        <v>0.01</v>
      </c>
    </row>
    <row r="9868" spans="1:34" s="173" customFormat="1" x14ac:dyDescent="0.55000000000000004">
      <c r="A9868" s="122"/>
      <c r="B9868" s="218">
        <v>4589</v>
      </c>
      <c r="C9868" s="218">
        <v>6907</v>
      </c>
      <c r="D9868" s="221" t="s">
        <v>13365</v>
      </c>
      <c r="E9868" s="218" t="s">
        <v>34</v>
      </c>
      <c r="F9868" s="218">
        <v>23274</v>
      </c>
      <c r="G9868" s="218">
        <v>0</v>
      </c>
      <c r="H9868" s="218">
        <v>1</v>
      </c>
      <c r="I9868" s="222">
        <v>13</v>
      </c>
      <c r="J9868" s="123" t="s">
        <v>35</v>
      </c>
      <c r="K9868" s="137">
        <f>((G9868*400)+(H9868*100))+I9868</f>
        <v>113</v>
      </c>
      <c r="L9868" s="137">
        <v>1600</v>
      </c>
      <c r="M9868" s="137">
        <f>K9868*L9868</f>
        <v>180800</v>
      </c>
      <c r="N9868" s="218">
        <v>1</v>
      </c>
      <c r="O9868" s="108" t="s">
        <v>13360</v>
      </c>
      <c r="P9868" s="138">
        <v>1100500939630</v>
      </c>
      <c r="Q9868" s="108" t="s">
        <v>13361</v>
      </c>
      <c r="R9868" s="108" t="s">
        <v>13366</v>
      </c>
      <c r="S9868" s="139" t="s">
        <v>13367</v>
      </c>
      <c r="T9868" s="218" t="s">
        <v>51</v>
      </c>
      <c r="U9868" s="218" t="s">
        <v>45</v>
      </c>
      <c r="V9868" s="218" t="s">
        <v>52</v>
      </c>
      <c r="W9868" s="223">
        <v>496.8</v>
      </c>
      <c r="X9868" s="136">
        <v>81.47</v>
      </c>
      <c r="Y9868" s="223">
        <v>6750</v>
      </c>
      <c r="Z9868" s="223">
        <f>W9868*Y9868</f>
        <v>3353400</v>
      </c>
      <c r="AA9868" s="224">
        <v>7</v>
      </c>
      <c r="AB9868" s="224">
        <v>7</v>
      </c>
      <c r="AC9868" s="223">
        <f>(Z9868*(100-AB9868))/100</f>
        <v>3118662</v>
      </c>
      <c r="AD9868" s="223">
        <f>IF(AND(AC9868="",M9868=""),0,IF((AC9868=""),M9868, IF( (M9868=""),AC9868,SUM(AC9868:AC9870)+M9868)))</f>
        <v>3888278.48</v>
      </c>
      <c r="AE9868" s="223">
        <f t="shared" si="944"/>
        <v>3167780.4776559998</v>
      </c>
      <c r="AF9868" s="223">
        <v>10000000</v>
      </c>
      <c r="AG9868" s="223">
        <v>180800</v>
      </c>
      <c r="AH9868" s="223">
        <v>0.02</v>
      </c>
    </row>
    <row r="9869" spans="1:34" s="173" customFormat="1" x14ac:dyDescent="0.55000000000000004">
      <c r="A9869" s="122"/>
      <c r="B9869" s="218"/>
      <c r="C9869" s="218"/>
      <c r="D9869" s="221"/>
      <c r="E9869" s="218"/>
      <c r="F9869" s="218"/>
      <c r="G9869" s="218">
        <v>2</v>
      </c>
      <c r="H9869" s="218">
        <v>0</v>
      </c>
      <c r="I9869" s="222">
        <v>0</v>
      </c>
      <c r="J9869" s="123" t="s">
        <v>38</v>
      </c>
      <c r="K9869" s="137">
        <f>((G9869*400)+(H9869*100))+I9869</f>
        <v>800</v>
      </c>
      <c r="L9869" s="137">
        <v>1600</v>
      </c>
      <c r="M9869" s="137">
        <f>K9869*L9869</f>
        <v>1280000</v>
      </c>
      <c r="N9869" s="218">
        <v>2</v>
      </c>
      <c r="O9869" s="108" t="s">
        <v>13360</v>
      </c>
      <c r="P9869" s="138">
        <v>1100500939630</v>
      </c>
      <c r="Q9869" s="108" t="s">
        <v>13361</v>
      </c>
      <c r="R9869" s="108" t="s">
        <v>13366</v>
      </c>
      <c r="S9869" s="139" t="s">
        <v>13368</v>
      </c>
      <c r="T9869" s="218" t="s">
        <v>343</v>
      </c>
      <c r="U9869" s="218" t="s">
        <v>45</v>
      </c>
      <c r="V9869" s="218" t="s">
        <v>52</v>
      </c>
      <c r="W9869" s="223">
        <v>89.06</v>
      </c>
      <c r="X9869" s="136">
        <v>14.6</v>
      </c>
      <c r="Y9869" s="223">
        <v>5600</v>
      </c>
      <c r="Z9869" s="223">
        <f>W9869*Y9869</f>
        <v>498736</v>
      </c>
      <c r="AA9869" s="224">
        <v>7</v>
      </c>
      <c r="AB9869" s="224">
        <v>7</v>
      </c>
      <c r="AC9869" s="223">
        <f>(Z9869*(100-AB9869))/100</f>
        <v>463824.48</v>
      </c>
      <c r="AD9869" s="223">
        <f>IF(AND(AC9869="",M9868=""),0,IF((AC9869=""),M9868, IF( (M9868=""),AC9869,SUM(AC9868:AC9870)+M9868)))</f>
        <v>3888278.48</v>
      </c>
      <c r="AE9869" s="223">
        <f t="shared" si="944"/>
        <v>567688.65807999996</v>
      </c>
      <c r="AF9869" s="223">
        <v>10000000</v>
      </c>
      <c r="AG9869" s="223">
        <f t="shared" si="945"/>
        <v>0</v>
      </c>
      <c r="AH9869" s="223">
        <v>0.02</v>
      </c>
    </row>
    <row r="9870" spans="1:34" s="173" customFormat="1" x14ac:dyDescent="0.55000000000000004">
      <c r="A9870" s="122"/>
      <c r="B9870" s="218"/>
      <c r="C9870" s="218"/>
      <c r="D9870" s="221"/>
      <c r="E9870" s="218"/>
      <c r="F9870" s="218"/>
      <c r="G9870" s="218"/>
      <c r="H9870" s="218"/>
      <c r="I9870" s="222"/>
      <c r="J9870" s="123"/>
      <c r="K9870" s="137"/>
      <c r="L9870" s="137"/>
      <c r="M9870" s="137"/>
      <c r="N9870" s="218">
        <v>4</v>
      </c>
      <c r="O9870" s="108" t="s">
        <v>13360</v>
      </c>
      <c r="P9870" s="138">
        <v>1100500939630</v>
      </c>
      <c r="Q9870" s="108" t="s">
        <v>13361</v>
      </c>
      <c r="R9870" s="108" t="s">
        <v>13366</v>
      </c>
      <c r="S9870" s="139" t="s">
        <v>13369</v>
      </c>
      <c r="T9870" s="218" t="s">
        <v>343</v>
      </c>
      <c r="U9870" s="218" t="s">
        <v>45</v>
      </c>
      <c r="V9870" s="218" t="s">
        <v>52</v>
      </c>
      <c r="W9870" s="223">
        <v>24</v>
      </c>
      <c r="X9870" s="136">
        <v>3.93</v>
      </c>
      <c r="Y9870" s="223">
        <v>5600</v>
      </c>
      <c r="Z9870" s="223">
        <f>W9870*Y9870</f>
        <v>134400</v>
      </c>
      <c r="AA9870" s="224">
        <v>7</v>
      </c>
      <c r="AB9870" s="224">
        <v>7</v>
      </c>
      <c r="AC9870" s="223">
        <f>(Z9870*(100-AB9870))/100</f>
        <v>124992</v>
      </c>
      <c r="AD9870" s="223">
        <f>IF(AND(AC9870="",M9868=""),0,IF((AC9870=""),M9868, IF( (M9868=""),AC9870,SUM(AC9868:AC9870)+M9868)))</f>
        <v>3888278.48</v>
      </c>
      <c r="AE9870" s="223">
        <f t="shared" si="944"/>
        <v>152809.34426400001</v>
      </c>
      <c r="AF9870" s="223">
        <v>10000000</v>
      </c>
      <c r="AG9870" s="223">
        <f t="shared" si="945"/>
        <v>0</v>
      </c>
      <c r="AH9870" s="223">
        <v>0.02</v>
      </c>
    </row>
    <row r="9871" spans="1:34" s="173" customFormat="1" x14ac:dyDescent="0.55000000000000004">
      <c r="A9871" s="122"/>
      <c r="B9871" s="218"/>
      <c r="C9871" s="218"/>
      <c r="D9871" s="221"/>
      <c r="E9871" s="218"/>
      <c r="F9871" s="218"/>
      <c r="G9871" s="218"/>
      <c r="H9871" s="218"/>
      <c r="I9871" s="222"/>
      <c r="J9871" s="123"/>
      <c r="K9871" s="137"/>
      <c r="L9871" s="137" t="s">
        <v>63</v>
      </c>
      <c r="M9871" s="137">
        <f>SUM(M9865:M9870)</f>
        <v>4286875</v>
      </c>
      <c r="N9871" s="218"/>
      <c r="O9871" s="108"/>
      <c r="P9871" s="138"/>
      <c r="Q9871" s="108"/>
      <c r="R9871" s="108"/>
      <c r="S9871" s="139"/>
      <c r="T9871" s="218"/>
      <c r="U9871" s="218"/>
      <c r="V9871" s="218"/>
      <c r="W9871" s="223">
        <f>SUM(W9868:W9870)</f>
        <v>609.86</v>
      </c>
      <c r="X9871" s="136">
        <f>SUM(X9868:X9870)</f>
        <v>100</v>
      </c>
      <c r="Y9871" s="223"/>
      <c r="Z9871" s="223"/>
      <c r="AA9871" s="224"/>
      <c r="AB9871" s="224"/>
      <c r="AC9871" s="223"/>
      <c r="AD9871" s="223"/>
      <c r="AE9871" s="223">
        <f>SUM(AE9865:AE9870)</f>
        <v>6714353.4799999995</v>
      </c>
      <c r="AF9871" s="223"/>
      <c r="AG9871" s="223">
        <f>SUM(AG9865:AG9870)</f>
        <v>180800</v>
      </c>
      <c r="AH9871" s="223"/>
    </row>
    <row r="9872" spans="1:34" s="173" customFormat="1" x14ac:dyDescent="0.55000000000000004">
      <c r="A9872" s="122" t="s">
        <v>13372</v>
      </c>
      <c r="B9872" s="218">
        <v>4590</v>
      </c>
      <c r="C9872" s="218">
        <v>5261</v>
      </c>
      <c r="D9872" s="221" t="s">
        <v>13373</v>
      </c>
      <c r="E9872" s="218" t="s">
        <v>34</v>
      </c>
      <c r="F9872" s="218">
        <v>3784</v>
      </c>
      <c r="G9872" s="218">
        <v>0</v>
      </c>
      <c r="H9872" s="218">
        <v>1</v>
      </c>
      <c r="I9872" s="222">
        <v>67</v>
      </c>
      <c r="J9872" s="123" t="s">
        <v>35</v>
      </c>
      <c r="K9872" s="137">
        <f>((G9872*400)+(H9872*100))+I9872</f>
        <v>167</v>
      </c>
      <c r="L9872" s="137">
        <v>2425</v>
      </c>
      <c r="M9872" s="137">
        <f>K9872*L9872</f>
        <v>404975</v>
      </c>
      <c r="N9872" s="218">
        <v>1</v>
      </c>
      <c r="O9872" s="108" t="s">
        <v>13370</v>
      </c>
      <c r="P9872" s="138"/>
      <c r="Q9872" s="108" t="s">
        <v>13371</v>
      </c>
      <c r="R9872" s="108" t="s">
        <v>13374</v>
      </c>
      <c r="S9872" s="139" t="s">
        <v>13375</v>
      </c>
      <c r="T9872" s="218" t="s">
        <v>51</v>
      </c>
      <c r="U9872" s="218" t="s">
        <v>45</v>
      </c>
      <c r="V9872" s="218" t="s">
        <v>52</v>
      </c>
      <c r="W9872" s="223">
        <v>38.76</v>
      </c>
      <c r="X9872" s="136">
        <v>6.15</v>
      </c>
      <c r="Y9872" s="223">
        <v>6750</v>
      </c>
      <c r="Z9872" s="223">
        <f t="shared" ref="Z9872:Z9879" si="946">W9872*Y9872</f>
        <v>261630</v>
      </c>
      <c r="AA9872" s="224">
        <v>12</v>
      </c>
      <c r="AB9872" s="224">
        <v>14</v>
      </c>
      <c r="AC9872" s="223">
        <f t="shared" ref="AC9872:AC9879" si="947">(Z9872*(100-AB9872))/100</f>
        <v>225001.8</v>
      </c>
      <c r="AD9872" s="223">
        <f>IF(AND(AC9872="",M9872=""),0,IF((AC9872=""),M9872, IF( (M9872=""),AC9872,SUM(AC9872:AC9879)+M9872)))</f>
        <v>4061370.35</v>
      </c>
      <c r="AE9872" s="223">
        <f t="shared" ref="AE9872:AE9879" si="948">IF( (X9872=""),AD9872*1,AD9872*(X9872/100) )</f>
        <v>249774.27652500002</v>
      </c>
      <c r="AF9872" s="223">
        <v>10000000</v>
      </c>
      <c r="AG9872" s="223">
        <v>404975</v>
      </c>
      <c r="AH9872" s="223">
        <v>0.02</v>
      </c>
    </row>
    <row r="9873" spans="1:34" s="173" customFormat="1" x14ac:dyDescent="0.55000000000000004">
      <c r="A9873" s="122"/>
      <c r="B9873" s="218"/>
      <c r="C9873" s="218"/>
      <c r="D9873" s="221"/>
      <c r="E9873" s="218"/>
      <c r="F9873" s="218"/>
      <c r="G9873" s="218"/>
      <c r="H9873" s="218"/>
      <c r="I9873" s="222"/>
      <c r="J9873" s="123"/>
      <c r="K9873" s="137"/>
      <c r="L9873" s="137"/>
      <c r="M9873" s="137"/>
      <c r="N9873" s="218">
        <v>2</v>
      </c>
      <c r="O9873" s="108" t="s">
        <v>13370</v>
      </c>
      <c r="P9873" s="138"/>
      <c r="Q9873" s="108" t="s">
        <v>13371</v>
      </c>
      <c r="R9873" s="108" t="s">
        <v>13374</v>
      </c>
      <c r="S9873" s="139" t="s">
        <v>13375</v>
      </c>
      <c r="T9873" s="218" t="s">
        <v>51</v>
      </c>
      <c r="U9873" s="218" t="s">
        <v>45</v>
      </c>
      <c r="V9873" s="218" t="s">
        <v>52</v>
      </c>
      <c r="W9873" s="223">
        <v>3.04</v>
      </c>
      <c r="X9873" s="136">
        <v>0.48</v>
      </c>
      <c r="Y9873" s="223">
        <v>6750</v>
      </c>
      <c r="Z9873" s="223">
        <f t="shared" si="946"/>
        <v>20520</v>
      </c>
      <c r="AA9873" s="224">
        <v>12</v>
      </c>
      <c r="AB9873" s="224">
        <v>14</v>
      </c>
      <c r="AC9873" s="223">
        <f t="shared" si="947"/>
        <v>17647.2</v>
      </c>
      <c r="AD9873" s="223">
        <f>IF(AND(AC9873="",M9872=""),0,IF((AC9873=""),M9872, IF( (M9872=""),AC9873,SUM(AC9872:AC9879)+M9872)))</f>
        <v>4061370.35</v>
      </c>
      <c r="AE9873" s="223">
        <f t="shared" si="948"/>
        <v>19494.577679999999</v>
      </c>
      <c r="AF9873" s="223">
        <v>10000000</v>
      </c>
      <c r="AG9873" s="223">
        <f t="shared" ref="AG9873:AG9879" si="949">IF((AF9873-AE9873) &gt; 1,0,IF((AF9873-AE9873)&lt;0,AE9873-AF9873,AF9873-AE9873))</f>
        <v>0</v>
      </c>
      <c r="AH9873" s="223">
        <v>0.02</v>
      </c>
    </row>
    <row r="9874" spans="1:34" s="173" customFormat="1" x14ac:dyDescent="0.55000000000000004">
      <c r="A9874" s="122"/>
      <c r="B9874" s="218"/>
      <c r="C9874" s="218"/>
      <c r="D9874" s="221"/>
      <c r="E9874" s="218"/>
      <c r="F9874" s="218"/>
      <c r="G9874" s="218"/>
      <c r="H9874" s="218"/>
      <c r="I9874" s="222"/>
      <c r="J9874" s="123"/>
      <c r="K9874" s="137"/>
      <c r="L9874" s="137"/>
      <c r="M9874" s="137"/>
      <c r="N9874" s="218">
        <v>3</v>
      </c>
      <c r="O9874" s="108" t="s">
        <v>13370</v>
      </c>
      <c r="P9874" s="138"/>
      <c r="Q9874" s="108" t="s">
        <v>13371</v>
      </c>
      <c r="R9874" s="108" t="s">
        <v>13374</v>
      </c>
      <c r="S9874" s="139" t="s">
        <v>13375</v>
      </c>
      <c r="T9874" s="218" t="s">
        <v>51</v>
      </c>
      <c r="U9874" s="218" t="s">
        <v>45</v>
      </c>
      <c r="V9874" s="218" t="s">
        <v>52</v>
      </c>
      <c r="W9874" s="223">
        <v>208.25</v>
      </c>
      <c r="X9874" s="136">
        <v>33.06</v>
      </c>
      <c r="Y9874" s="223">
        <v>6750</v>
      </c>
      <c r="Z9874" s="223">
        <f t="shared" si="946"/>
        <v>1405687.5</v>
      </c>
      <c r="AA9874" s="224">
        <v>12</v>
      </c>
      <c r="AB9874" s="224">
        <v>14</v>
      </c>
      <c r="AC9874" s="223">
        <f t="shared" si="947"/>
        <v>1208891.25</v>
      </c>
      <c r="AD9874" s="223">
        <f>IF(AND(AC9874="",M9872=""),0,IF((AC9874=""),M9872, IF( (M9872=""),AC9874,SUM(AC9872:AC9879)+M9872)))</f>
        <v>4061370.35</v>
      </c>
      <c r="AE9874" s="223">
        <f t="shared" si="948"/>
        <v>1342689.0377100001</v>
      </c>
      <c r="AF9874" s="223">
        <v>10000000</v>
      </c>
      <c r="AG9874" s="223">
        <f t="shared" si="949"/>
        <v>0</v>
      </c>
      <c r="AH9874" s="223">
        <v>0.02</v>
      </c>
    </row>
    <row r="9875" spans="1:34" s="173" customFormat="1" x14ac:dyDescent="0.55000000000000004">
      <c r="A9875" s="122"/>
      <c r="B9875" s="218"/>
      <c r="C9875" s="218"/>
      <c r="D9875" s="221"/>
      <c r="E9875" s="218"/>
      <c r="F9875" s="218"/>
      <c r="G9875" s="218"/>
      <c r="H9875" s="218"/>
      <c r="I9875" s="222"/>
      <c r="J9875" s="123"/>
      <c r="K9875" s="137"/>
      <c r="L9875" s="137"/>
      <c r="M9875" s="137"/>
      <c r="N9875" s="218">
        <v>4</v>
      </c>
      <c r="O9875" s="108" t="s">
        <v>13370</v>
      </c>
      <c r="P9875" s="138"/>
      <c r="Q9875" s="108" t="s">
        <v>13371</v>
      </c>
      <c r="R9875" s="108" t="s">
        <v>13374</v>
      </c>
      <c r="S9875" s="139" t="s">
        <v>13375</v>
      </c>
      <c r="T9875" s="218" t="s">
        <v>51</v>
      </c>
      <c r="U9875" s="218" t="s">
        <v>45</v>
      </c>
      <c r="V9875" s="218" t="s">
        <v>52</v>
      </c>
      <c r="W9875" s="223">
        <v>37.1</v>
      </c>
      <c r="X9875" s="136">
        <v>5.89</v>
      </c>
      <c r="Y9875" s="223">
        <v>6750</v>
      </c>
      <c r="Z9875" s="223">
        <f t="shared" si="946"/>
        <v>250425</v>
      </c>
      <c r="AA9875" s="224">
        <v>12</v>
      </c>
      <c r="AB9875" s="224">
        <v>14</v>
      </c>
      <c r="AC9875" s="223">
        <f t="shared" si="947"/>
        <v>215365.5</v>
      </c>
      <c r="AD9875" s="223">
        <f>IF(AND(AC9875="",M9872=""),0,IF((AC9875=""),M9872, IF( (M9872=""),AC9875,SUM(AC9872:AC9879)+M9872)))</f>
        <v>4061370.35</v>
      </c>
      <c r="AE9875" s="223">
        <f t="shared" si="948"/>
        <v>239214.71361499999</v>
      </c>
      <c r="AF9875" s="223">
        <v>10000000</v>
      </c>
      <c r="AG9875" s="223">
        <f t="shared" si="949"/>
        <v>0</v>
      </c>
      <c r="AH9875" s="223">
        <v>0.02</v>
      </c>
    </row>
    <row r="9876" spans="1:34" s="173" customFormat="1" x14ac:dyDescent="0.55000000000000004">
      <c r="A9876" s="122"/>
      <c r="B9876" s="218"/>
      <c r="C9876" s="218"/>
      <c r="D9876" s="221"/>
      <c r="E9876" s="218"/>
      <c r="F9876" s="218"/>
      <c r="G9876" s="218"/>
      <c r="H9876" s="218"/>
      <c r="I9876" s="222"/>
      <c r="J9876" s="123"/>
      <c r="K9876" s="137"/>
      <c r="L9876" s="137"/>
      <c r="M9876" s="137"/>
      <c r="N9876" s="218">
        <v>5</v>
      </c>
      <c r="O9876" s="108" t="s">
        <v>13370</v>
      </c>
      <c r="P9876" s="138"/>
      <c r="Q9876" s="108" t="s">
        <v>13371</v>
      </c>
      <c r="R9876" s="108" t="s">
        <v>13374</v>
      </c>
      <c r="S9876" s="139" t="s">
        <v>13376</v>
      </c>
      <c r="T9876" s="218" t="s">
        <v>51</v>
      </c>
      <c r="U9876" s="218" t="s">
        <v>45</v>
      </c>
      <c r="V9876" s="218" t="s">
        <v>52</v>
      </c>
      <c r="W9876" s="223">
        <v>10.88</v>
      </c>
      <c r="X9876" s="136">
        <v>1.73</v>
      </c>
      <c r="Y9876" s="223">
        <v>6750</v>
      </c>
      <c r="Z9876" s="223">
        <f t="shared" si="946"/>
        <v>73440</v>
      </c>
      <c r="AA9876" s="224">
        <v>12</v>
      </c>
      <c r="AB9876" s="224">
        <v>14</v>
      </c>
      <c r="AC9876" s="223">
        <f t="shared" si="947"/>
        <v>63158.400000000001</v>
      </c>
      <c r="AD9876" s="223">
        <f>IF(AND(AC9876="",M9872=""),0,IF((AC9876=""),M9872, IF( (M9872=""),AC9876,SUM(AC9872:AC9879)+M9872)))</f>
        <v>4061370.35</v>
      </c>
      <c r="AE9876" s="223">
        <f t="shared" si="948"/>
        <v>70261.707055000006</v>
      </c>
      <c r="AF9876" s="223">
        <v>10000000</v>
      </c>
      <c r="AG9876" s="223">
        <f t="shared" si="949"/>
        <v>0</v>
      </c>
      <c r="AH9876" s="223">
        <v>0.02</v>
      </c>
    </row>
    <row r="9877" spans="1:34" s="173" customFormat="1" x14ac:dyDescent="0.55000000000000004">
      <c r="A9877" s="122"/>
      <c r="B9877" s="218"/>
      <c r="C9877" s="218"/>
      <c r="D9877" s="221"/>
      <c r="E9877" s="218"/>
      <c r="F9877" s="218"/>
      <c r="G9877" s="218"/>
      <c r="H9877" s="218"/>
      <c r="I9877" s="222"/>
      <c r="J9877" s="123"/>
      <c r="K9877" s="137"/>
      <c r="L9877" s="137"/>
      <c r="M9877" s="137"/>
      <c r="N9877" s="218">
        <v>6</v>
      </c>
      <c r="O9877" s="108" t="s">
        <v>13370</v>
      </c>
      <c r="P9877" s="138"/>
      <c r="Q9877" s="108" t="s">
        <v>13371</v>
      </c>
      <c r="R9877" s="108" t="s">
        <v>13374</v>
      </c>
      <c r="S9877" s="139" t="s">
        <v>13376</v>
      </c>
      <c r="T9877" s="218" t="s">
        <v>51</v>
      </c>
      <c r="U9877" s="218" t="s">
        <v>45</v>
      </c>
      <c r="V9877" s="218" t="s">
        <v>52</v>
      </c>
      <c r="W9877" s="223">
        <v>208.25</v>
      </c>
      <c r="X9877" s="136">
        <v>33.06</v>
      </c>
      <c r="Y9877" s="223">
        <v>6750</v>
      </c>
      <c r="Z9877" s="223">
        <f t="shared" si="946"/>
        <v>1405687.5</v>
      </c>
      <c r="AA9877" s="224">
        <v>12</v>
      </c>
      <c r="AB9877" s="224">
        <v>14</v>
      </c>
      <c r="AC9877" s="223">
        <f t="shared" si="947"/>
        <v>1208891.25</v>
      </c>
      <c r="AD9877" s="223">
        <f>IF(AND(AC9877="",M9872=""),0,IF((AC9877=""),M9872, IF( (M9872=""),AC9877,SUM(AC9872:AC9879)+M9872)))</f>
        <v>4061370.35</v>
      </c>
      <c r="AE9877" s="223">
        <f t="shared" si="948"/>
        <v>1342689.0377100001</v>
      </c>
      <c r="AF9877" s="223">
        <v>10000000</v>
      </c>
      <c r="AG9877" s="223">
        <f t="shared" si="949"/>
        <v>0</v>
      </c>
      <c r="AH9877" s="223">
        <v>0.02</v>
      </c>
    </row>
    <row r="9878" spans="1:34" s="173" customFormat="1" x14ac:dyDescent="0.55000000000000004">
      <c r="A9878" s="122"/>
      <c r="B9878" s="218"/>
      <c r="C9878" s="218"/>
      <c r="D9878" s="221"/>
      <c r="E9878" s="218"/>
      <c r="F9878" s="218"/>
      <c r="G9878" s="218"/>
      <c r="H9878" s="218"/>
      <c r="I9878" s="222"/>
      <c r="J9878" s="123"/>
      <c r="K9878" s="137"/>
      <c r="L9878" s="137"/>
      <c r="M9878" s="137"/>
      <c r="N9878" s="218">
        <v>7</v>
      </c>
      <c r="O9878" s="108" t="s">
        <v>13370</v>
      </c>
      <c r="P9878" s="138"/>
      <c r="Q9878" s="108" t="s">
        <v>13371</v>
      </c>
      <c r="R9878" s="108" t="s">
        <v>13374</v>
      </c>
      <c r="S9878" s="139" t="s">
        <v>13377</v>
      </c>
      <c r="T9878" s="218" t="s">
        <v>51</v>
      </c>
      <c r="U9878" s="218" t="s">
        <v>45</v>
      </c>
      <c r="V9878" s="218" t="s">
        <v>52</v>
      </c>
      <c r="W9878" s="223">
        <v>97.37</v>
      </c>
      <c r="X9878" s="136">
        <v>15.46</v>
      </c>
      <c r="Y9878" s="223">
        <v>6750</v>
      </c>
      <c r="Z9878" s="223">
        <f t="shared" si="946"/>
        <v>657247.5</v>
      </c>
      <c r="AA9878" s="224">
        <v>12</v>
      </c>
      <c r="AB9878" s="224">
        <v>14</v>
      </c>
      <c r="AC9878" s="223">
        <f t="shared" si="947"/>
        <v>565232.85</v>
      </c>
      <c r="AD9878" s="223">
        <f>IF(AND(AC9878="",M9872=""),0,IF((AC9878=""),M9872, IF( (M9872=""),AC9878,SUM(AC9872:AC9879)+M9872)))</f>
        <v>4061370.35</v>
      </c>
      <c r="AE9878" s="223">
        <f t="shared" si="948"/>
        <v>627887.85611000005</v>
      </c>
      <c r="AF9878" s="223">
        <v>10000000</v>
      </c>
      <c r="AG9878" s="223">
        <f t="shared" si="949"/>
        <v>0</v>
      </c>
      <c r="AH9878" s="223">
        <v>0.02</v>
      </c>
    </row>
    <row r="9879" spans="1:34" s="173" customFormat="1" x14ac:dyDescent="0.55000000000000004">
      <c r="A9879" s="122"/>
      <c r="B9879" s="218"/>
      <c r="C9879" s="218"/>
      <c r="D9879" s="221"/>
      <c r="E9879" s="218"/>
      <c r="F9879" s="218"/>
      <c r="G9879" s="218"/>
      <c r="H9879" s="218"/>
      <c r="I9879" s="222"/>
      <c r="J9879" s="123"/>
      <c r="K9879" s="137"/>
      <c r="L9879" s="137"/>
      <c r="M9879" s="137"/>
      <c r="N9879" s="218">
        <v>8</v>
      </c>
      <c r="O9879" s="108" t="s">
        <v>13370</v>
      </c>
      <c r="P9879" s="138"/>
      <c r="Q9879" s="108" t="s">
        <v>13371</v>
      </c>
      <c r="R9879" s="108" t="s">
        <v>13374</v>
      </c>
      <c r="S9879" s="139" t="s">
        <v>13377</v>
      </c>
      <c r="T9879" s="218" t="s">
        <v>51</v>
      </c>
      <c r="U9879" s="218" t="s">
        <v>45</v>
      </c>
      <c r="V9879" s="218" t="s">
        <v>52</v>
      </c>
      <c r="W9879" s="223">
        <v>26.22</v>
      </c>
      <c r="X9879" s="136">
        <v>4.16</v>
      </c>
      <c r="Y9879" s="223">
        <v>6750</v>
      </c>
      <c r="Z9879" s="223">
        <f t="shared" si="946"/>
        <v>176985</v>
      </c>
      <c r="AA9879" s="224">
        <v>12</v>
      </c>
      <c r="AB9879" s="224">
        <v>14</v>
      </c>
      <c r="AC9879" s="223">
        <f t="shared" si="947"/>
        <v>152207.1</v>
      </c>
      <c r="AD9879" s="223">
        <f>IF(AND(AC9879="",M9872=""),0,IF((AC9879=""),M9872, IF( (M9872=""),AC9879,SUM(AC9872:AC9879)+M9872)))</f>
        <v>4061370.35</v>
      </c>
      <c r="AE9879" s="223">
        <f t="shared" si="948"/>
        <v>168953.00656000001</v>
      </c>
      <c r="AF9879" s="223">
        <v>10000000</v>
      </c>
      <c r="AG9879" s="223">
        <f t="shared" si="949"/>
        <v>0</v>
      </c>
      <c r="AH9879" s="223">
        <v>0.02</v>
      </c>
    </row>
    <row r="9880" spans="1:34" s="173" customFormat="1" x14ac:dyDescent="0.55000000000000004">
      <c r="A9880" s="122" t="s">
        <v>13372</v>
      </c>
      <c r="B9880" s="218">
        <v>4594</v>
      </c>
      <c r="C9880" s="218">
        <v>9758</v>
      </c>
      <c r="D9880" s="221" t="s">
        <v>13393</v>
      </c>
      <c r="E9880" s="218" t="s">
        <v>34</v>
      </c>
      <c r="F9880" s="218">
        <v>25760</v>
      </c>
      <c r="G9880" s="218">
        <v>0</v>
      </c>
      <c r="H9880" s="218">
        <v>0</v>
      </c>
      <c r="I9880" s="222">
        <v>35</v>
      </c>
      <c r="J9880" s="123" t="s">
        <v>38</v>
      </c>
      <c r="K9880" s="137">
        <f>((G9880*400)+(H9880*100))+I9880</f>
        <v>35</v>
      </c>
      <c r="L9880" s="137">
        <v>2425</v>
      </c>
      <c r="M9880" s="137">
        <f>K9880*L9880</f>
        <v>84875</v>
      </c>
      <c r="N9880" s="218"/>
      <c r="O9880" s="108"/>
      <c r="P9880" s="138"/>
      <c r="Q9880" s="108"/>
      <c r="R9880" s="108"/>
      <c r="S9880" s="139"/>
      <c r="T9880" s="218"/>
      <c r="U9880" s="218"/>
      <c r="V9880" s="218"/>
      <c r="W9880" s="223"/>
      <c r="X9880" s="136"/>
      <c r="Y9880" s="223"/>
      <c r="Z9880" s="223"/>
      <c r="AA9880" s="224"/>
      <c r="AB9880" s="224"/>
      <c r="AC9880" s="223"/>
      <c r="AD9880" s="223">
        <f>IF(AND(AC9880="",M9880=""),0,IF((AC9880=""),M9880,IF((M9880=""),AC9880,AC9880+M9880)))</f>
        <v>84875</v>
      </c>
      <c r="AE9880" s="223">
        <f>IF( (X9880=""),AD9880*1,AD9880*(X9880/100) )</f>
        <v>84875</v>
      </c>
      <c r="AF9880" s="223">
        <v>50000000</v>
      </c>
      <c r="AG9880" s="223">
        <f>IF((AF9880-AE9880) &gt; 1,0,IF((AF9880-AE9880)&lt;0,AE9880-AF9880,AF9880-AE9880))</f>
        <v>0</v>
      </c>
      <c r="AH9880" s="223">
        <v>0.01</v>
      </c>
    </row>
    <row r="9881" spans="1:34" s="173" customFormat="1" x14ac:dyDescent="0.55000000000000004">
      <c r="A9881" s="122"/>
      <c r="B9881" s="218"/>
      <c r="C9881" s="218"/>
      <c r="D9881" s="221"/>
      <c r="E9881" s="218"/>
      <c r="F9881" s="218"/>
      <c r="G9881" s="218"/>
      <c r="H9881" s="218"/>
      <c r="I9881" s="222"/>
      <c r="J9881" s="123"/>
      <c r="K9881" s="137"/>
      <c r="L9881" s="137" t="s">
        <v>63</v>
      </c>
      <c r="M9881" s="137">
        <f>SUM(M9872:M9880)</f>
        <v>489850</v>
      </c>
      <c r="N9881" s="218"/>
      <c r="O9881" s="108"/>
      <c r="P9881" s="138"/>
      <c r="Q9881" s="108"/>
      <c r="R9881" s="108"/>
      <c r="S9881" s="139"/>
      <c r="T9881" s="218"/>
      <c r="U9881" s="218"/>
      <c r="V9881" s="218"/>
      <c r="W9881" s="223"/>
      <c r="X9881" s="136"/>
      <c r="Y9881" s="223"/>
      <c r="Z9881" s="223"/>
      <c r="AA9881" s="224"/>
      <c r="AB9881" s="224"/>
      <c r="AC9881" s="223"/>
      <c r="AD9881" s="223"/>
      <c r="AE9881" s="223">
        <f>SUM(AE9872:AE9879)</f>
        <v>4060964.212965</v>
      </c>
      <c r="AF9881" s="223"/>
      <c r="AG9881" s="223">
        <f>SUM(AG9872:AG9879)</f>
        <v>404975</v>
      </c>
      <c r="AH9881" s="223"/>
    </row>
    <row r="9882" spans="1:34" s="173" customFormat="1" x14ac:dyDescent="0.55000000000000004">
      <c r="A9882" s="122" t="s">
        <v>13380</v>
      </c>
      <c r="B9882" s="218">
        <v>4591</v>
      </c>
      <c r="C9882" s="218">
        <v>7947</v>
      </c>
      <c r="D9882" s="221" t="s">
        <v>13381</v>
      </c>
      <c r="E9882" s="218" t="s">
        <v>34</v>
      </c>
      <c r="F9882" s="218">
        <v>17696</v>
      </c>
      <c r="G9882" s="218">
        <v>0</v>
      </c>
      <c r="H9882" s="218">
        <v>1</v>
      </c>
      <c r="I9882" s="222">
        <v>28</v>
      </c>
      <c r="J9882" s="123" t="s">
        <v>35</v>
      </c>
      <c r="K9882" s="137">
        <f>((G9882*400)+(H9882*100))+I9882</f>
        <v>128</v>
      </c>
      <c r="L9882" s="137">
        <v>400</v>
      </c>
      <c r="M9882" s="137">
        <f>K9882*L9882</f>
        <v>51200</v>
      </c>
      <c r="N9882" s="218">
        <v>1</v>
      </c>
      <c r="O9882" s="108" t="s">
        <v>13378</v>
      </c>
      <c r="P9882" s="138">
        <v>3570800205626</v>
      </c>
      <c r="Q9882" s="108" t="s">
        <v>13379</v>
      </c>
      <c r="R9882" s="108" t="s">
        <v>13382</v>
      </c>
      <c r="S9882" s="139" t="s">
        <v>13383</v>
      </c>
      <c r="T9882" s="218" t="s">
        <v>51</v>
      </c>
      <c r="U9882" s="218" t="s">
        <v>45</v>
      </c>
      <c r="V9882" s="218" t="s">
        <v>52</v>
      </c>
      <c r="W9882" s="223">
        <v>216</v>
      </c>
      <c r="X9882" s="136">
        <v>51.6</v>
      </c>
      <c r="Y9882" s="223">
        <v>6750</v>
      </c>
      <c r="Z9882" s="223">
        <f>W9882*Y9882</f>
        <v>1458000</v>
      </c>
      <c r="AA9882" s="224">
        <v>6</v>
      </c>
      <c r="AB9882" s="224">
        <v>6</v>
      </c>
      <c r="AC9882" s="223">
        <f>(Z9882*(100-AB9882))/100</f>
        <v>1370520</v>
      </c>
      <c r="AD9882" s="223">
        <f>IF(AND(AC9882="",M9882=""),0,IF((AC9882=""),M9882, IF( (M9882=""),AC9882,SUM(AC9882:AC9890)+M9882)))</f>
        <v>4712107.9000000004</v>
      </c>
      <c r="AE9882" s="223">
        <f>IF( (X9882=""),AD9882*1,AD9882*(X9882/100) )</f>
        <v>2431447.6764000002</v>
      </c>
      <c r="AF9882" s="223">
        <v>50000000</v>
      </c>
      <c r="AG9882" s="223">
        <f>IF((AF9882-AE9882) &gt; 1,0,IF((AF9882-AE9882)&lt;0,AE9882-AF9882,AF9882-AE9882))</f>
        <v>0</v>
      </c>
      <c r="AH9882" s="223">
        <v>0.02</v>
      </c>
    </row>
    <row r="9883" spans="1:34" s="173" customFormat="1" x14ac:dyDescent="0.55000000000000004">
      <c r="A9883" s="122"/>
      <c r="B9883" s="218"/>
      <c r="C9883" s="218"/>
      <c r="D9883" s="221"/>
      <c r="E9883" s="218"/>
      <c r="F9883" s="218"/>
      <c r="G9883" s="218"/>
      <c r="H9883" s="218"/>
      <c r="I9883" s="222"/>
      <c r="J9883" s="123"/>
      <c r="K9883" s="137"/>
      <c r="L9883" s="137"/>
      <c r="M9883" s="137"/>
      <c r="N9883" s="218">
        <v>2</v>
      </c>
      <c r="O9883" s="108" t="s">
        <v>13378</v>
      </c>
      <c r="P9883" s="138">
        <v>3570800205626</v>
      </c>
      <c r="Q9883" s="108" t="s">
        <v>13379</v>
      </c>
      <c r="R9883" s="108" t="s">
        <v>13382</v>
      </c>
      <c r="S9883" s="139" t="s">
        <v>13384</v>
      </c>
      <c r="T9883" s="218" t="s">
        <v>51</v>
      </c>
      <c r="U9883" s="218" t="s">
        <v>45</v>
      </c>
      <c r="V9883" s="218" t="s">
        <v>52</v>
      </c>
      <c r="W9883" s="223">
        <v>99.6</v>
      </c>
      <c r="X9883" s="136">
        <v>23.79</v>
      </c>
      <c r="Y9883" s="223">
        <v>6750</v>
      </c>
      <c r="Z9883" s="223">
        <f>W9883*Y9883</f>
        <v>672300</v>
      </c>
      <c r="AA9883" s="224">
        <v>6</v>
      </c>
      <c r="AB9883" s="224">
        <v>6</v>
      </c>
      <c r="AC9883" s="223">
        <f>(Z9883*(100-AB9883))/100</f>
        <v>631962</v>
      </c>
      <c r="AD9883" s="223">
        <f>IF(AND(AC9883="",M9882=""),0,IF((AC9883=""),M9882, IF( (M9882=""),AC9883,SUM(AC9882:AC9890)+M9882)))</f>
        <v>4712107.9000000004</v>
      </c>
      <c r="AE9883" s="223">
        <f>IF( (X9883=""),AD9883*1,AD9883*(X9883/100) )</f>
        <v>1121010.4694100001</v>
      </c>
      <c r="AF9883" s="223">
        <v>50000000</v>
      </c>
      <c r="AG9883" s="223">
        <f>IF((AF9883-AE9883) &gt; 1,0,IF((AF9883-AE9883)&lt;0,AE9883-AF9883,AF9883-AE9883))</f>
        <v>0</v>
      </c>
      <c r="AH9883" s="223">
        <v>0.02</v>
      </c>
    </row>
    <row r="9884" spans="1:34" s="173" customFormat="1" x14ac:dyDescent="0.55000000000000004">
      <c r="A9884" s="122"/>
      <c r="B9884" s="218"/>
      <c r="C9884" s="218"/>
      <c r="D9884" s="221"/>
      <c r="E9884" s="218"/>
      <c r="F9884" s="218"/>
      <c r="G9884" s="218"/>
      <c r="H9884" s="218"/>
      <c r="I9884" s="222"/>
      <c r="J9884" s="123"/>
      <c r="K9884" s="137"/>
      <c r="L9884" s="137"/>
      <c r="M9884" s="137"/>
      <c r="N9884" s="218">
        <v>3</v>
      </c>
      <c r="O9884" s="108" t="s">
        <v>13378</v>
      </c>
      <c r="P9884" s="138">
        <v>3570800205626</v>
      </c>
      <c r="Q9884" s="108" t="s">
        <v>13379</v>
      </c>
      <c r="R9884" s="108" t="s">
        <v>13382</v>
      </c>
      <c r="S9884" s="139" t="s">
        <v>13385</v>
      </c>
      <c r="T9884" s="218" t="s">
        <v>51</v>
      </c>
      <c r="U9884" s="218" t="s">
        <v>74</v>
      </c>
      <c r="V9884" s="218" t="s">
        <v>52</v>
      </c>
      <c r="W9884" s="223">
        <v>25.44</v>
      </c>
      <c r="X9884" s="136">
        <v>6.08</v>
      </c>
      <c r="Y9884" s="223">
        <v>6750</v>
      </c>
      <c r="Z9884" s="223">
        <f>W9884*Y9884</f>
        <v>171720</v>
      </c>
      <c r="AA9884" s="224">
        <v>21</v>
      </c>
      <c r="AB9884" s="224">
        <v>93</v>
      </c>
      <c r="AC9884" s="223">
        <f>(Z9884*(100-AB9884))/100</f>
        <v>12020.4</v>
      </c>
      <c r="AD9884" s="223">
        <f>IF(AND(AC9884="",M9882=""),0,IF((AC9884=""),M9882, IF( (M9882=""),AC9884,SUM(AC9882:AC9890)+M9882)))</f>
        <v>4712107.9000000004</v>
      </c>
      <c r="AE9884" s="223">
        <f>IF( (X9884=""),AD9884*1,AD9884*(X9884/100) )</f>
        <v>286496.16032000002</v>
      </c>
      <c r="AF9884" s="223">
        <v>50000000</v>
      </c>
      <c r="AG9884" s="223">
        <f>IF((AF9884-AE9884) &gt; 1,0,IF((AF9884-AE9884)&lt;0,AE9884-AF9884,AF9884-AE9884))</f>
        <v>0</v>
      </c>
      <c r="AH9884" s="223">
        <v>0.02</v>
      </c>
    </row>
    <row r="9885" spans="1:34" s="173" customFormat="1" x14ac:dyDescent="0.55000000000000004">
      <c r="A9885" s="122"/>
      <c r="B9885" s="218"/>
      <c r="C9885" s="218"/>
      <c r="D9885" s="221"/>
      <c r="E9885" s="218"/>
      <c r="F9885" s="218"/>
      <c r="G9885" s="218"/>
      <c r="H9885" s="218"/>
      <c r="I9885" s="222"/>
      <c r="J9885" s="123"/>
      <c r="K9885" s="137"/>
      <c r="L9885" s="137"/>
      <c r="M9885" s="137"/>
      <c r="N9885" s="218">
        <v>4</v>
      </c>
      <c r="O9885" s="108" t="s">
        <v>13378</v>
      </c>
      <c r="P9885" s="138">
        <v>3570800205626</v>
      </c>
      <c r="Q9885" s="108" t="s">
        <v>13379</v>
      </c>
      <c r="R9885" s="108" t="s">
        <v>13382</v>
      </c>
      <c r="S9885" s="139" t="s">
        <v>13386</v>
      </c>
      <c r="T9885" s="218" t="s">
        <v>51</v>
      </c>
      <c r="U9885" s="218" t="s">
        <v>45</v>
      </c>
      <c r="V9885" s="218" t="s">
        <v>52</v>
      </c>
      <c r="W9885" s="223">
        <v>71.34</v>
      </c>
      <c r="X9885" s="136">
        <v>17.04</v>
      </c>
      <c r="Y9885" s="223">
        <v>6750</v>
      </c>
      <c r="Z9885" s="223">
        <f>W9885*Y9885</f>
        <v>481545</v>
      </c>
      <c r="AA9885" s="224">
        <v>6</v>
      </c>
      <c r="AB9885" s="224">
        <v>6</v>
      </c>
      <c r="AC9885" s="223">
        <f>(Z9885*(100-AB9885))/100</f>
        <v>452652.3</v>
      </c>
      <c r="AD9885" s="223">
        <f>IF(AND(AC9885="",M9882=""),0,IF((AC9885=""),M9882, IF( (M9882=""),AC9885,SUM(AC9882:AC9890)+M9882)))</f>
        <v>4712107.9000000004</v>
      </c>
      <c r="AE9885" s="223">
        <f>IF( (X9885=""),AD9885*1,AD9885*(X9885/100) )</f>
        <v>802943.18616000004</v>
      </c>
      <c r="AF9885" s="223">
        <v>50000000</v>
      </c>
      <c r="AG9885" s="223">
        <f>IF((AF9885-AE9885) &gt; 1,0,IF((AF9885-AE9885)&lt;0,AE9885-AF9885,AF9885-AE9885))</f>
        <v>0</v>
      </c>
      <c r="AH9885" s="223">
        <v>0.02</v>
      </c>
    </row>
    <row r="9886" spans="1:34" s="173" customFormat="1" x14ac:dyDescent="0.55000000000000004">
      <c r="A9886" s="122"/>
      <c r="B9886" s="218"/>
      <c r="C9886" s="218"/>
      <c r="D9886" s="221"/>
      <c r="E9886" s="218"/>
      <c r="F9886" s="218"/>
      <c r="G9886" s="218"/>
      <c r="H9886" s="218"/>
      <c r="I9886" s="222"/>
      <c r="J9886" s="123"/>
      <c r="K9886" s="137"/>
      <c r="L9886" s="137"/>
      <c r="M9886" s="137"/>
      <c r="N9886" s="218">
        <v>5</v>
      </c>
      <c r="O9886" s="108" t="s">
        <v>13378</v>
      </c>
      <c r="P9886" s="138">
        <v>3570800205626</v>
      </c>
      <c r="Q9886" s="108" t="s">
        <v>13379</v>
      </c>
      <c r="R9886" s="108" t="s">
        <v>13382</v>
      </c>
      <c r="S9886" s="139" t="s">
        <v>13387</v>
      </c>
      <c r="T9886" s="218" t="s">
        <v>343</v>
      </c>
      <c r="U9886" s="218" t="s">
        <v>45</v>
      </c>
      <c r="V9886" s="218" t="s">
        <v>52</v>
      </c>
      <c r="W9886" s="223">
        <v>6.25</v>
      </c>
      <c r="X9886" s="136">
        <v>1.49</v>
      </c>
      <c r="Y9886" s="223">
        <v>5600</v>
      </c>
      <c r="Z9886" s="223">
        <f>W9886*Y9886</f>
        <v>35000</v>
      </c>
      <c r="AA9886" s="224">
        <v>6</v>
      </c>
      <c r="AB9886" s="224">
        <v>6</v>
      </c>
      <c r="AC9886" s="223">
        <f>(Z9886*(100-AB9886))/100</f>
        <v>32900</v>
      </c>
      <c r="AD9886" s="223">
        <f>IF(AND(AC9886="",M9882=""),0,IF((AC9886=""),M9882, IF( (M9882=""),AC9886,SUM(AC9882:AC9890)+M9882)))</f>
        <v>4712107.9000000004</v>
      </c>
      <c r="AE9886" s="223">
        <f>IF( (X9886=""),AD9886*1,AD9886*(X9886/100) )</f>
        <v>70210.407709999999</v>
      </c>
      <c r="AF9886" s="223">
        <v>50000000</v>
      </c>
      <c r="AG9886" s="223">
        <f>IF((AF9886-AE9886) &gt; 1,0,IF((AF9886-AE9886)&lt;0,AE9886-AF9886,AF9886-AE9886))</f>
        <v>0</v>
      </c>
      <c r="AH9886" s="223">
        <v>0.02</v>
      </c>
    </row>
    <row r="9887" spans="1:34" s="173" customFormat="1" x14ac:dyDescent="0.55000000000000004">
      <c r="A9887" s="122"/>
      <c r="B9887" s="218"/>
      <c r="C9887" s="218"/>
      <c r="D9887" s="221"/>
      <c r="E9887" s="218"/>
      <c r="F9887" s="218"/>
      <c r="G9887" s="218"/>
      <c r="H9887" s="218"/>
      <c r="I9887" s="222"/>
      <c r="J9887" s="123"/>
      <c r="K9887" s="137"/>
      <c r="L9887" s="137" t="s">
        <v>63</v>
      </c>
      <c r="M9887" s="137">
        <f>SUM(M9882:M9886)</f>
        <v>51200</v>
      </c>
      <c r="N9887" s="218"/>
      <c r="O9887" s="108"/>
      <c r="P9887" s="138"/>
      <c r="Q9887" s="108"/>
      <c r="R9887" s="108"/>
      <c r="S9887" s="139"/>
      <c r="T9887" s="218"/>
      <c r="U9887" s="218"/>
      <c r="V9887" s="218"/>
      <c r="W9887" s="223"/>
      <c r="X9887" s="136"/>
      <c r="Y9887" s="223"/>
      <c r="Z9887" s="223"/>
      <c r="AA9887" s="224"/>
      <c r="AB9887" s="224"/>
      <c r="AC9887" s="223"/>
      <c r="AD9887" s="223"/>
      <c r="AE9887" s="223">
        <f>SUM(AE9882:AE9886)</f>
        <v>4712107.9000000004</v>
      </c>
      <c r="AF9887" s="223"/>
      <c r="AG9887" s="223">
        <f>SUM(AG9882:AG9886)</f>
        <v>0</v>
      </c>
      <c r="AH9887" s="223"/>
    </row>
    <row r="9888" spans="1:34" s="173" customFormat="1" x14ac:dyDescent="0.55000000000000004">
      <c r="A9888" s="122" t="s">
        <v>12964</v>
      </c>
      <c r="B9888" s="218">
        <v>4592</v>
      </c>
      <c r="C9888" s="218">
        <v>5927</v>
      </c>
      <c r="D9888" s="221" t="s">
        <v>13390</v>
      </c>
      <c r="E9888" s="218" t="s">
        <v>34</v>
      </c>
      <c r="F9888" s="218">
        <v>23773</v>
      </c>
      <c r="G9888" s="218">
        <v>0</v>
      </c>
      <c r="H9888" s="218">
        <v>0</v>
      </c>
      <c r="I9888" s="222">
        <v>49</v>
      </c>
      <c r="J9888" s="123" t="s">
        <v>35</v>
      </c>
      <c r="K9888" s="137">
        <f>((G9888*400)+(H9888*100))+I9888</f>
        <v>49</v>
      </c>
      <c r="L9888" s="137">
        <v>1250</v>
      </c>
      <c r="M9888" s="137">
        <f>K9888*L9888</f>
        <v>61250</v>
      </c>
      <c r="N9888" s="218">
        <v>1</v>
      </c>
      <c r="O9888" s="108" t="s">
        <v>13388</v>
      </c>
      <c r="P9888" s="138">
        <v>8570873022482</v>
      </c>
      <c r="Q9888" s="108" t="s">
        <v>13389</v>
      </c>
      <c r="R9888" s="108" t="s">
        <v>12966</v>
      </c>
      <c r="S9888" s="139" t="s">
        <v>13391</v>
      </c>
      <c r="T9888" s="218" t="s">
        <v>51</v>
      </c>
      <c r="U9888" s="218" t="s">
        <v>45</v>
      </c>
      <c r="V9888" s="218" t="s">
        <v>52</v>
      </c>
      <c r="W9888" s="223">
        <v>340.56</v>
      </c>
      <c r="X9888" s="136">
        <v>100</v>
      </c>
      <c r="Y9888" s="223">
        <v>6750</v>
      </c>
      <c r="Z9888" s="223">
        <f>W9888*Y9888</f>
        <v>2298780</v>
      </c>
      <c r="AA9888" s="224">
        <v>6</v>
      </c>
      <c r="AB9888" s="224">
        <v>6</v>
      </c>
      <c r="AC9888" s="223">
        <f>(Z9888*(100-AB9888))/100</f>
        <v>2160853.2000000002</v>
      </c>
      <c r="AD9888" s="223">
        <f>IF(AND(AC9888="",M9888=""),0,IF((AC9888=""),M9888, IF( (M9888=""),AC9888,SUM(AC9888:AC9890)+M9888)))</f>
        <v>2222103.2000000002</v>
      </c>
      <c r="AE9888" s="223">
        <f>IF( (X9888=""),AD9888*1,AD9888*(X9888/100) )</f>
        <v>2222103.2000000002</v>
      </c>
      <c r="AF9888" s="223">
        <v>50000000</v>
      </c>
      <c r="AG9888" s="223">
        <f>IF((AF9888-AE9888) &gt; 1,0,IF((AF9888-AE9888)&lt;0,AE9888-AF9888,AF9888-AE9888))</f>
        <v>0</v>
      </c>
      <c r="AH9888" s="223">
        <v>0.02</v>
      </c>
    </row>
    <row r="9889" spans="1:34" s="173" customFormat="1" x14ac:dyDescent="0.55000000000000004">
      <c r="A9889" s="122"/>
      <c r="B9889" s="218">
        <v>4593</v>
      </c>
      <c r="C9889" s="218">
        <v>6024</v>
      </c>
      <c r="D9889" s="221" t="s">
        <v>13392</v>
      </c>
      <c r="E9889" s="218" t="s">
        <v>34</v>
      </c>
      <c r="F9889" s="218">
        <v>23875</v>
      </c>
      <c r="G9889" s="218">
        <v>0</v>
      </c>
      <c r="H9889" s="218">
        <v>0</v>
      </c>
      <c r="I9889" s="222">
        <v>99</v>
      </c>
      <c r="J9889" s="123" t="s">
        <v>38</v>
      </c>
      <c r="K9889" s="137">
        <f>((G9889*400)+(H9889*100))+I9889</f>
        <v>99</v>
      </c>
      <c r="L9889" s="137">
        <v>625</v>
      </c>
      <c r="M9889" s="137">
        <f>K9889*L9889</f>
        <v>61875</v>
      </c>
      <c r="N9889" s="218"/>
      <c r="O9889" s="108"/>
      <c r="P9889" s="138"/>
      <c r="Q9889" s="108"/>
      <c r="R9889" s="108"/>
      <c r="S9889" s="139"/>
      <c r="T9889" s="218"/>
      <c r="U9889" s="218"/>
      <c r="V9889" s="218"/>
      <c r="W9889" s="223"/>
      <c r="X9889" s="136"/>
      <c r="Y9889" s="223"/>
      <c r="Z9889" s="223"/>
      <c r="AA9889" s="224"/>
      <c r="AB9889" s="224"/>
      <c r="AC9889" s="223"/>
      <c r="AD9889" s="223">
        <f>IF(AND(AC9889="",M9889=""),0,IF((AC9889=""),M9889,IF((M9889=""),AC9889,AC9889+M9889)))</f>
        <v>61875</v>
      </c>
      <c r="AE9889" s="223">
        <f>IF( (X9889=""),AD9889*1,AD9889*(X9889/100) )</f>
        <v>61875</v>
      </c>
      <c r="AF9889" s="223">
        <v>50000000</v>
      </c>
      <c r="AG9889" s="223">
        <f>IF((AF9889-AE9889) &gt; 1,0,IF((AF9889-AE9889)&lt;0,AE9889-AF9889,AF9889-AE9889))</f>
        <v>0</v>
      </c>
      <c r="AH9889" s="223">
        <v>0.01</v>
      </c>
    </row>
    <row r="9890" spans="1:34" s="173" customFormat="1" x14ac:dyDescent="0.55000000000000004">
      <c r="A9890" s="122"/>
      <c r="B9890" s="218"/>
      <c r="C9890" s="218"/>
      <c r="D9890" s="221"/>
      <c r="E9890" s="218"/>
      <c r="F9890" s="218"/>
      <c r="G9890" s="218"/>
      <c r="H9890" s="218"/>
      <c r="I9890" s="222"/>
      <c r="J9890" s="123"/>
      <c r="K9890" s="137"/>
      <c r="L9890" s="137" t="s">
        <v>63</v>
      </c>
      <c r="M9890" s="137">
        <f>SUM(M9888:M9889)</f>
        <v>123125</v>
      </c>
      <c r="N9890" s="218"/>
      <c r="O9890" s="108"/>
      <c r="P9890" s="138"/>
      <c r="Q9890" s="108"/>
      <c r="R9890" s="108"/>
      <c r="S9890" s="139"/>
      <c r="T9890" s="218"/>
      <c r="U9890" s="218"/>
      <c r="V9890" s="218"/>
      <c r="W9890" s="223"/>
      <c r="X9890" s="136"/>
      <c r="Y9890" s="223"/>
      <c r="Z9890" s="223"/>
      <c r="AA9890" s="224"/>
      <c r="AB9890" s="224"/>
      <c r="AC9890" s="223"/>
      <c r="AD9890" s="223"/>
      <c r="AE9890" s="223">
        <f>SUM(AE9888:AE9889)</f>
        <v>2283978.2000000002</v>
      </c>
      <c r="AF9890" s="223"/>
      <c r="AG9890" s="223">
        <f>SUM(AG9888:AG9889)</f>
        <v>0</v>
      </c>
      <c r="AH9890" s="223"/>
    </row>
    <row r="9891" spans="1:34" s="173" customFormat="1" x14ac:dyDescent="0.55000000000000004">
      <c r="A9891" s="122" t="s">
        <v>6034</v>
      </c>
      <c r="B9891" s="218">
        <v>4595</v>
      </c>
      <c r="C9891" s="218">
        <v>9302</v>
      </c>
      <c r="D9891" s="221" t="s">
        <v>13394</v>
      </c>
      <c r="E9891" s="218" t="s">
        <v>34</v>
      </c>
      <c r="F9891" s="218">
        <v>8202</v>
      </c>
      <c r="G9891" s="218">
        <v>6</v>
      </c>
      <c r="H9891" s="218">
        <v>1</v>
      </c>
      <c r="I9891" s="222">
        <v>3</v>
      </c>
      <c r="J9891" s="123" t="s">
        <v>38</v>
      </c>
      <c r="K9891" s="137">
        <f>((G9891*400)+(H9891*100))+I9891</f>
        <v>2503</v>
      </c>
      <c r="L9891" s="137">
        <v>325</v>
      </c>
      <c r="M9891" s="137">
        <f>K9891*L9891</f>
        <v>813475</v>
      </c>
      <c r="N9891" s="218"/>
      <c r="O9891" s="108"/>
      <c r="P9891" s="138"/>
      <c r="Q9891" s="108"/>
      <c r="R9891" s="108"/>
      <c r="S9891" s="139"/>
      <c r="T9891" s="218"/>
      <c r="U9891" s="218"/>
      <c r="V9891" s="218"/>
      <c r="W9891" s="223"/>
      <c r="X9891" s="136"/>
      <c r="Y9891" s="223"/>
      <c r="Z9891" s="223"/>
      <c r="AA9891" s="224"/>
      <c r="AB9891" s="224"/>
      <c r="AC9891" s="223"/>
      <c r="AD9891" s="223">
        <f>IF(AND(AC9891="",M9891=""),0,IF((AC9891=""),M9891,IF((M9891=""),AC9891,AC9891+M9891)))</f>
        <v>813475</v>
      </c>
      <c r="AE9891" s="223">
        <f>IF( (X9891=""),AD9891*1,AD9891*(X9891/100) )</f>
        <v>813475</v>
      </c>
      <c r="AF9891" s="223">
        <v>50000000</v>
      </c>
      <c r="AG9891" s="223">
        <f>IF((AF9891-AE9891) &gt; 1,0,IF((AF9891-AE9891)&lt;0,AE9891-AF9891,AF9891-AE9891))</f>
        <v>0</v>
      </c>
      <c r="AH9891" s="223">
        <v>0.01</v>
      </c>
    </row>
    <row r="9892" spans="1:34" s="173" customFormat="1" x14ac:dyDescent="0.55000000000000004">
      <c r="A9892" s="122"/>
      <c r="B9892" s="218"/>
      <c r="C9892" s="218"/>
      <c r="D9892" s="221"/>
      <c r="E9892" s="218"/>
      <c r="F9892" s="218"/>
      <c r="G9892" s="218"/>
      <c r="H9892" s="218"/>
      <c r="I9892" s="222"/>
      <c r="J9892" s="123"/>
      <c r="K9892" s="137"/>
      <c r="L9892" s="137" t="s">
        <v>63</v>
      </c>
      <c r="M9892" s="137">
        <f>SUM(M9891:M9891)</f>
        <v>813475</v>
      </c>
      <c r="N9892" s="218"/>
      <c r="O9892" s="108"/>
      <c r="P9892" s="138"/>
      <c r="Q9892" s="108"/>
      <c r="R9892" s="108"/>
      <c r="S9892" s="139"/>
      <c r="T9892" s="218"/>
      <c r="U9892" s="218"/>
      <c r="V9892" s="218"/>
      <c r="W9892" s="223"/>
      <c r="X9892" s="136"/>
      <c r="Y9892" s="223"/>
      <c r="Z9892" s="223"/>
      <c r="AA9892" s="224"/>
      <c r="AB9892" s="224"/>
      <c r="AC9892" s="223"/>
      <c r="AD9892" s="223"/>
      <c r="AE9892" s="223">
        <f>SUM(AE9891:AE9891)</f>
        <v>813475</v>
      </c>
      <c r="AF9892" s="223"/>
      <c r="AG9892" s="223">
        <f>SUM(AG9891:AG9891)</f>
        <v>0</v>
      </c>
      <c r="AH9892" s="223"/>
    </row>
    <row r="9893" spans="1:34" s="173" customFormat="1" x14ac:dyDescent="0.55000000000000004">
      <c r="A9893" s="122" t="s">
        <v>13397</v>
      </c>
      <c r="B9893" s="218">
        <v>4596</v>
      </c>
      <c r="C9893" s="218">
        <v>7717</v>
      </c>
      <c r="D9893" s="221" t="s">
        <v>13398</v>
      </c>
      <c r="E9893" s="218" t="s">
        <v>34</v>
      </c>
      <c r="F9893" s="218">
        <v>2450</v>
      </c>
      <c r="G9893" s="218">
        <v>0</v>
      </c>
      <c r="H9893" s="218">
        <v>1</v>
      </c>
      <c r="I9893" s="222">
        <v>39</v>
      </c>
      <c r="J9893" s="123" t="s">
        <v>35</v>
      </c>
      <c r="K9893" s="137">
        <f>((G9893*400)+(H9893*100))+I9893</f>
        <v>139</v>
      </c>
      <c r="L9893" s="137">
        <v>375</v>
      </c>
      <c r="M9893" s="137">
        <f>K9893*L9893</f>
        <v>52125</v>
      </c>
      <c r="N9893" s="218">
        <v>1</v>
      </c>
      <c r="O9893" s="108" t="s">
        <v>13395</v>
      </c>
      <c r="P9893" s="138">
        <v>3570800204654</v>
      </c>
      <c r="Q9893" s="108" t="s">
        <v>13396</v>
      </c>
      <c r="R9893" s="108" t="s">
        <v>13399</v>
      </c>
      <c r="S9893" s="139"/>
      <c r="T9893" s="218" t="s">
        <v>51</v>
      </c>
      <c r="U9893" s="218" t="s">
        <v>45</v>
      </c>
      <c r="V9893" s="218" t="s">
        <v>52</v>
      </c>
      <c r="W9893" s="223">
        <v>15</v>
      </c>
      <c r="X9893" s="136">
        <v>2.6</v>
      </c>
      <c r="Y9893" s="223">
        <v>6750</v>
      </c>
      <c r="Z9893" s="223">
        <f>W9893*Y9893</f>
        <v>101250</v>
      </c>
      <c r="AA9893" s="224">
        <v>1</v>
      </c>
      <c r="AB9893" s="224">
        <v>1</v>
      </c>
      <c r="AC9893" s="223">
        <f>(Z9893*(100-AB9893))/100</f>
        <v>100237.5</v>
      </c>
      <c r="AD9893" s="223">
        <f>IF(AND(AC9893="",M9893=""),0,IF((AC9893=""),M9893, IF( (M9893=""),AC9893,SUM(AC9893:AC9897)+M9893)))</f>
        <v>2913393.3</v>
      </c>
      <c r="AE9893" s="223">
        <f>IF( (X9893=""),AD9893*1,AD9893*(X9893/100) )</f>
        <v>75748.2258</v>
      </c>
      <c r="AF9893" s="223">
        <v>50000000</v>
      </c>
      <c r="AG9893" s="223">
        <f>IF((AF9893-AE9893) &gt; 1,0,IF((AF9893-AE9893)&lt;0,AE9893-AF9893,AF9893-AE9893))</f>
        <v>0</v>
      </c>
      <c r="AH9893" s="223">
        <v>0.02</v>
      </c>
    </row>
    <row r="9894" spans="1:34" s="173" customFormat="1" x14ac:dyDescent="0.55000000000000004">
      <c r="A9894" s="122"/>
      <c r="B9894" s="218"/>
      <c r="C9894" s="218"/>
      <c r="D9894" s="221"/>
      <c r="E9894" s="218"/>
      <c r="F9894" s="218"/>
      <c r="G9894" s="218"/>
      <c r="H9894" s="218"/>
      <c r="I9894" s="222"/>
      <c r="J9894" s="123"/>
      <c r="K9894" s="137"/>
      <c r="L9894" s="137"/>
      <c r="M9894" s="137"/>
      <c r="N9894" s="218">
        <v>2</v>
      </c>
      <c r="O9894" s="108" t="s">
        <v>13395</v>
      </c>
      <c r="P9894" s="138">
        <v>3570800204654</v>
      </c>
      <c r="Q9894" s="108" t="s">
        <v>13396</v>
      </c>
      <c r="R9894" s="108" t="s">
        <v>13399</v>
      </c>
      <c r="S9894" s="139" t="s">
        <v>13400</v>
      </c>
      <c r="T9894" s="218" t="s">
        <v>51</v>
      </c>
      <c r="U9894" s="218" t="s">
        <v>227</v>
      </c>
      <c r="V9894" s="218" t="s">
        <v>52</v>
      </c>
      <c r="W9894" s="223">
        <v>460.2</v>
      </c>
      <c r="X9894" s="136">
        <v>79.7</v>
      </c>
      <c r="Y9894" s="223">
        <v>6750</v>
      </c>
      <c r="Z9894" s="223">
        <f>W9894*Y9894</f>
        <v>3106350</v>
      </c>
      <c r="AA9894" s="224">
        <v>11</v>
      </c>
      <c r="AB9894" s="224">
        <v>32</v>
      </c>
      <c r="AC9894" s="223">
        <f>(Z9894*(100-AB9894))/100</f>
        <v>2112318</v>
      </c>
      <c r="AD9894" s="223">
        <f>IF(AND(AC9894="",M9893=""),0,IF((AC9894=""),M9893, IF( (M9893=""),AC9894,SUM(AC9893:AC9897)+M9893)))</f>
        <v>2913393.3</v>
      </c>
      <c r="AE9894" s="223">
        <f>IF( (X9894=""),AD9894*1,AD9894*(X9894/100) )</f>
        <v>2321974.4600999998</v>
      </c>
      <c r="AF9894" s="223">
        <v>50000000</v>
      </c>
      <c r="AG9894" s="223">
        <f>IF((AF9894-AE9894) &gt; 1,0,IF((AF9894-AE9894)&lt;0,AE9894-AF9894,AF9894-AE9894))</f>
        <v>0</v>
      </c>
      <c r="AH9894" s="223">
        <v>0.02</v>
      </c>
    </row>
    <row r="9895" spans="1:34" s="173" customFormat="1" x14ac:dyDescent="0.55000000000000004">
      <c r="A9895" s="122"/>
      <c r="B9895" s="218"/>
      <c r="C9895" s="218"/>
      <c r="D9895" s="221"/>
      <c r="E9895" s="218"/>
      <c r="F9895" s="218"/>
      <c r="G9895" s="218"/>
      <c r="H9895" s="218"/>
      <c r="I9895" s="222"/>
      <c r="J9895" s="123"/>
      <c r="K9895" s="137"/>
      <c r="L9895" s="137"/>
      <c r="M9895" s="137"/>
      <c r="N9895" s="218">
        <v>3</v>
      </c>
      <c r="O9895" s="108" t="s">
        <v>13395</v>
      </c>
      <c r="P9895" s="138">
        <v>3570800204654</v>
      </c>
      <c r="Q9895" s="108" t="s">
        <v>13396</v>
      </c>
      <c r="R9895" s="108" t="s">
        <v>13399</v>
      </c>
      <c r="S9895" s="139" t="s">
        <v>13401</v>
      </c>
      <c r="T9895" s="218" t="s">
        <v>51</v>
      </c>
      <c r="U9895" s="218" t="s">
        <v>45</v>
      </c>
      <c r="V9895" s="218" t="s">
        <v>52</v>
      </c>
      <c r="W9895" s="223">
        <v>102.24</v>
      </c>
      <c r="X9895" s="136">
        <v>17.71</v>
      </c>
      <c r="Y9895" s="223">
        <v>6750</v>
      </c>
      <c r="Z9895" s="223">
        <f>W9895*Y9895</f>
        <v>690120</v>
      </c>
      <c r="AA9895" s="224">
        <v>6</v>
      </c>
      <c r="AB9895" s="224">
        <v>6</v>
      </c>
      <c r="AC9895" s="223">
        <f>(Z9895*(100-AB9895))/100</f>
        <v>648712.80000000005</v>
      </c>
      <c r="AD9895" s="223">
        <f>IF(AND(AC9895="",M9893=""),0,IF((AC9895=""),M9893, IF( (M9893=""),AC9895,SUM(AC9893:AC9897)+M9893)))</f>
        <v>2913393.3</v>
      </c>
      <c r="AE9895" s="223">
        <f>IF( (X9895=""),AD9895*1,AD9895*(X9895/100) )</f>
        <v>515961.95342999999</v>
      </c>
      <c r="AF9895" s="223">
        <v>50000000</v>
      </c>
      <c r="AG9895" s="223">
        <f>IF((AF9895-AE9895) &gt; 1,0,IF((AF9895-AE9895)&lt;0,AE9895-AF9895,AF9895-AE9895))</f>
        <v>0</v>
      </c>
      <c r="AH9895" s="223">
        <v>0.02</v>
      </c>
    </row>
    <row r="9896" spans="1:34" s="173" customFormat="1" x14ac:dyDescent="0.55000000000000004">
      <c r="A9896" s="122"/>
      <c r="B9896" s="218"/>
      <c r="C9896" s="218"/>
      <c r="D9896" s="221"/>
      <c r="E9896" s="218"/>
      <c r="F9896" s="218"/>
      <c r="G9896" s="218"/>
      <c r="H9896" s="218"/>
      <c r="I9896" s="222"/>
      <c r="J9896" s="123"/>
      <c r="K9896" s="137"/>
      <c r="L9896" s="137" t="s">
        <v>63</v>
      </c>
      <c r="M9896" s="137">
        <f>SUM(M9893:M9895)</f>
        <v>52125</v>
      </c>
      <c r="N9896" s="218"/>
      <c r="O9896" s="108"/>
      <c r="P9896" s="138"/>
      <c r="Q9896" s="108"/>
      <c r="R9896" s="108"/>
      <c r="S9896" s="139"/>
      <c r="T9896" s="218"/>
      <c r="U9896" s="218"/>
      <c r="V9896" s="218"/>
      <c r="W9896" s="223"/>
      <c r="X9896" s="136"/>
      <c r="Y9896" s="223"/>
      <c r="Z9896" s="223"/>
      <c r="AA9896" s="224"/>
      <c r="AB9896" s="224"/>
      <c r="AC9896" s="223"/>
      <c r="AD9896" s="223"/>
      <c r="AE9896" s="223">
        <f>SUM(AE9893:AE9895)</f>
        <v>2913684.6393299997</v>
      </c>
      <c r="AF9896" s="223"/>
      <c r="AG9896" s="223">
        <f>SUM(AG9893:AG9895)</f>
        <v>0</v>
      </c>
      <c r="AH9896" s="223"/>
    </row>
    <row r="9897" spans="1:34" s="173" customFormat="1" x14ac:dyDescent="0.55000000000000004">
      <c r="A9897" s="122" t="s">
        <v>13402</v>
      </c>
      <c r="B9897" s="218">
        <v>4597</v>
      </c>
      <c r="C9897" s="218">
        <v>6421</v>
      </c>
      <c r="D9897" s="221" t="s">
        <v>13403</v>
      </c>
      <c r="E9897" s="218" t="s">
        <v>37</v>
      </c>
      <c r="F9897" s="218">
        <v>5340</v>
      </c>
      <c r="G9897" s="218">
        <v>5</v>
      </c>
      <c r="H9897" s="218">
        <v>3</v>
      </c>
      <c r="I9897" s="222">
        <v>18</v>
      </c>
      <c r="J9897" s="123" t="s">
        <v>38</v>
      </c>
      <c r="K9897" s="137">
        <f>((G9897*400)+(H9897*100))+I9897</f>
        <v>2318</v>
      </c>
      <c r="L9897" s="137">
        <v>400</v>
      </c>
      <c r="M9897" s="137">
        <f>K9897*L9897</f>
        <v>927200</v>
      </c>
      <c r="N9897" s="218"/>
      <c r="O9897" s="108"/>
      <c r="P9897" s="138"/>
      <c r="Q9897" s="108"/>
      <c r="R9897" s="108"/>
      <c r="S9897" s="139"/>
      <c r="T9897" s="218"/>
      <c r="U9897" s="218"/>
      <c r="V9897" s="218"/>
      <c r="W9897" s="223"/>
      <c r="X9897" s="136"/>
      <c r="Y9897" s="223"/>
      <c r="Z9897" s="223"/>
      <c r="AA9897" s="224"/>
      <c r="AB9897" s="224"/>
      <c r="AC9897" s="223"/>
      <c r="AD9897" s="223">
        <f>IF(AND(AC9897="",M9897=""),0,IF((AC9897=""),M9897,IF((M9897=""),AC9897,AC9897+M9897)))</f>
        <v>927200</v>
      </c>
      <c r="AE9897" s="223">
        <f>IF( (X9897=""),AD9897*1,AD9897*(X9897/100) )</f>
        <v>927200</v>
      </c>
      <c r="AF9897" s="223">
        <v>0</v>
      </c>
      <c r="AG9897" s="223">
        <f>IF((AF9897-AE9897) &gt; 1,0,IF((AF9897-AE9897)&lt;0,AE9897-AF9897,AF9897-AE9897))</f>
        <v>927200</v>
      </c>
      <c r="AH9897" s="223">
        <v>0.01</v>
      </c>
    </row>
    <row r="9898" spans="1:34" s="173" customFormat="1" x14ac:dyDescent="0.55000000000000004">
      <c r="A9898" s="122"/>
      <c r="B9898" s="218"/>
      <c r="C9898" s="218"/>
      <c r="D9898" s="221"/>
      <c r="E9898" s="218"/>
      <c r="F9898" s="218"/>
      <c r="G9898" s="218"/>
      <c r="H9898" s="218"/>
      <c r="I9898" s="222"/>
      <c r="J9898" s="123"/>
      <c r="K9898" s="137"/>
      <c r="L9898" s="137" t="s">
        <v>63</v>
      </c>
      <c r="M9898" s="137">
        <f>SUM(M9897:M9897)</f>
        <v>927200</v>
      </c>
      <c r="N9898" s="218"/>
      <c r="O9898" s="108"/>
      <c r="P9898" s="138"/>
      <c r="Q9898" s="108"/>
      <c r="R9898" s="108"/>
      <c r="S9898" s="139"/>
      <c r="T9898" s="218"/>
      <c r="U9898" s="218"/>
      <c r="V9898" s="218"/>
      <c r="W9898" s="223"/>
      <c r="X9898" s="136"/>
      <c r="Y9898" s="223"/>
      <c r="Z9898" s="223"/>
      <c r="AA9898" s="224"/>
      <c r="AB9898" s="224"/>
      <c r="AC9898" s="223"/>
      <c r="AD9898" s="223"/>
      <c r="AE9898" s="223">
        <f>SUM(AE9897:AE9897)</f>
        <v>927200</v>
      </c>
      <c r="AF9898" s="223"/>
      <c r="AG9898" s="223">
        <f>SUM(AG9897:AG9897)</f>
        <v>927200</v>
      </c>
      <c r="AH9898" s="223"/>
    </row>
    <row r="9899" spans="1:34" s="173" customFormat="1" x14ac:dyDescent="0.55000000000000004">
      <c r="A9899" s="122" t="s">
        <v>13404</v>
      </c>
      <c r="B9899" s="172">
        <v>4598</v>
      </c>
      <c r="C9899" s="172">
        <v>6042</v>
      </c>
      <c r="D9899" s="242" t="s">
        <v>13405</v>
      </c>
      <c r="E9899" s="172" t="s">
        <v>37</v>
      </c>
      <c r="F9899" s="172">
        <v>5565</v>
      </c>
      <c r="G9899" s="172">
        <v>0</v>
      </c>
      <c r="H9899" s="172">
        <v>1</v>
      </c>
      <c r="I9899" s="243">
        <v>91</v>
      </c>
      <c r="J9899" s="123" t="s">
        <v>38</v>
      </c>
      <c r="K9899" s="171">
        <f>((G9899*400)+(H9899*100))+I9899</f>
        <v>191</v>
      </c>
      <c r="L9899" s="171">
        <v>400</v>
      </c>
      <c r="M9899" s="171">
        <f>K9899*L9899</f>
        <v>76400</v>
      </c>
      <c r="N9899" s="172"/>
      <c r="O9899" s="122"/>
      <c r="P9899" s="200"/>
      <c r="Q9899" s="122"/>
      <c r="R9899" s="122"/>
      <c r="S9899" s="170"/>
      <c r="T9899" s="172"/>
      <c r="U9899" s="172"/>
      <c r="V9899" s="172"/>
      <c r="W9899" s="244"/>
      <c r="X9899" s="199"/>
      <c r="Y9899" s="244"/>
      <c r="Z9899" s="244"/>
      <c r="AA9899" s="245"/>
      <c r="AB9899" s="245"/>
      <c r="AC9899" s="244"/>
      <c r="AD9899" s="244">
        <f>IF(AND(AC9899="",M9899=""),0,IF((AC9899=""),M9899,IF((M9899=""),AC9899,AC9899+M9899)))</f>
        <v>76400</v>
      </c>
      <c r="AE9899" s="244">
        <f>IF( (X9899=""),AD9899*1,AD9899*(X9899/100) )</f>
        <v>76400</v>
      </c>
      <c r="AF9899" s="244">
        <v>0</v>
      </c>
      <c r="AG9899" s="244">
        <f>IF((AF9899-AE9899) &gt; 1,0,IF((AF9899-AE9899)&lt;0,AE9899-AF9899,AF9899-AE9899))</f>
        <v>76400</v>
      </c>
      <c r="AH9899" s="223">
        <v>0.01</v>
      </c>
    </row>
    <row r="9900" spans="1:34" s="173" customFormat="1" x14ac:dyDescent="0.55000000000000004">
      <c r="A9900" s="122"/>
      <c r="B9900" s="172"/>
      <c r="C9900" s="172"/>
      <c r="D9900" s="242"/>
      <c r="E9900" s="172"/>
      <c r="F9900" s="172"/>
      <c r="G9900" s="172"/>
      <c r="H9900" s="172"/>
      <c r="I9900" s="243"/>
      <c r="J9900" s="123"/>
      <c r="K9900" s="171"/>
      <c r="L9900" s="171" t="s">
        <v>63</v>
      </c>
      <c r="M9900" s="171">
        <f>SUM(M9899:M9899)</f>
        <v>76400</v>
      </c>
      <c r="N9900" s="172"/>
      <c r="O9900" s="122"/>
      <c r="P9900" s="200"/>
      <c r="Q9900" s="122"/>
      <c r="R9900" s="122"/>
      <c r="S9900" s="170"/>
      <c r="T9900" s="172"/>
      <c r="U9900" s="172"/>
      <c r="V9900" s="172"/>
      <c r="W9900" s="244"/>
      <c r="X9900" s="199"/>
      <c r="Y9900" s="244"/>
      <c r="Z9900" s="244"/>
      <c r="AA9900" s="245"/>
      <c r="AB9900" s="245"/>
      <c r="AC9900" s="244"/>
      <c r="AD9900" s="244"/>
      <c r="AE9900" s="244">
        <f>SUM(AE9899:AE9899)</f>
        <v>76400</v>
      </c>
      <c r="AF9900" s="244"/>
      <c r="AG9900" s="244">
        <f>SUM(AG9899:AG9899)</f>
        <v>76400</v>
      </c>
      <c r="AH9900" s="223"/>
    </row>
    <row r="9901" spans="1:34" s="173" customFormat="1" x14ac:dyDescent="0.55000000000000004">
      <c r="A9901" s="122" t="s">
        <v>13397</v>
      </c>
      <c r="B9901" s="218">
        <v>4599</v>
      </c>
      <c r="C9901" s="218">
        <v>8082</v>
      </c>
      <c r="D9901" s="221" t="s">
        <v>13406</v>
      </c>
      <c r="E9901" s="218" t="s">
        <v>34</v>
      </c>
      <c r="F9901" s="218">
        <v>7380</v>
      </c>
      <c r="G9901" s="218">
        <v>2</v>
      </c>
      <c r="H9901" s="218">
        <v>1</v>
      </c>
      <c r="I9901" s="222">
        <v>10</v>
      </c>
      <c r="J9901" s="123" t="s">
        <v>38</v>
      </c>
      <c r="K9901" s="137">
        <f>((G9901*400)+(H9901*100))+I9901</f>
        <v>910</v>
      </c>
      <c r="L9901" s="137">
        <v>300</v>
      </c>
      <c r="M9901" s="137">
        <f>K9901*L9901</f>
        <v>273000</v>
      </c>
      <c r="N9901" s="218"/>
      <c r="O9901" s="108"/>
      <c r="P9901" s="138"/>
      <c r="Q9901" s="108"/>
      <c r="R9901" s="108"/>
      <c r="S9901" s="139"/>
      <c r="T9901" s="218"/>
      <c r="U9901" s="218"/>
      <c r="V9901" s="218"/>
      <c r="W9901" s="223"/>
      <c r="X9901" s="136"/>
      <c r="Y9901" s="223"/>
      <c r="Z9901" s="223"/>
      <c r="AA9901" s="224"/>
      <c r="AB9901" s="224"/>
      <c r="AC9901" s="223"/>
      <c r="AD9901" s="223">
        <f>IF(AND(AC9901="",M9901=""),0,IF((AC9901=""),M9901,IF((M9901=""),AC9901,AC9901+M9901)))</f>
        <v>273000</v>
      </c>
      <c r="AE9901" s="223">
        <f>IF( (X9901=""),AD9901*1,AD9901*(X9901/100) )</f>
        <v>273000</v>
      </c>
      <c r="AF9901" s="223">
        <v>50000000</v>
      </c>
      <c r="AG9901" s="223">
        <f>IF((AF9901-AE9901) &gt; 1,0,IF((AF9901-AE9901)&lt;0,AE9901-AF9901,AF9901-AE9901))</f>
        <v>0</v>
      </c>
      <c r="AH9901" s="223">
        <v>0.01</v>
      </c>
    </row>
    <row r="9902" spans="1:34" s="173" customFormat="1" x14ac:dyDescent="0.55000000000000004">
      <c r="A9902" s="122"/>
      <c r="B9902" s="218"/>
      <c r="C9902" s="218"/>
      <c r="D9902" s="221"/>
      <c r="E9902" s="218"/>
      <c r="F9902" s="218"/>
      <c r="G9902" s="218"/>
      <c r="H9902" s="218"/>
      <c r="I9902" s="222"/>
      <c r="J9902" s="123"/>
      <c r="K9902" s="137"/>
      <c r="L9902" s="137" t="s">
        <v>63</v>
      </c>
      <c r="M9902" s="137">
        <f>SUM(M9901:M9901)</f>
        <v>273000</v>
      </c>
      <c r="N9902" s="218"/>
      <c r="O9902" s="108"/>
      <c r="P9902" s="138"/>
      <c r="Q9902" s="108"/>
      <c r="R9902" s="108"/>
      <c r="S9902" s="139"/>
      <c r="T9902" s="218"/>
      <c r="U9902" s="218"/>
      <c r="V9902" s="218"/>
      <c r="W9902" s="223"/>
      <c r="X9902" s="136"/>
      <c r="Y9902" s="223"/>
      <c r="Z9902" s="223"/>
      <c r="AA9902" s="224"/>
      <c r="AB9902" s="224"/>
      <c r="AC9902" s="223"/>
      <c r="AD9902" s="223"/>
      <c r="AE9902" s="223">
        <f>SUM(AE9901:AE9901)</f>
        <v>273000</v>
      </c>
      <c r="AF9902" s="223"/>
      <c r="AG9902" s="223">
        <f>SUM(AG9901:AG9901)</f>
        <v>0</v>
      </c>
      <c r="AH9902" s="223"/>
    </row>
    <row r="9903" spans="1:34" s="173" customFormat="1" x14ac:dyDescent="0.55000000000000004">
      <c r="A9903" s="122" t="s">
        <v>13409</v>
      </c>
      <c r="B9903" s="218">
        <v>4600</v>
      </c>
      <c r="C9903" s="218">
        <v>8148</v>
      </c>
      <c r="D9903" s="221" t="s">
        <v>13410</v>
      </c>
      <c r="E9903" s="218" t="s">
        <v>34</v>
      </c>
      <c r="F9903" s="218">
        <v>7589</v>
      </c>
      <c r="G9903" s="218">
        <v>1</v>
      </c>
      <c r="H9903" s="218">
        <v>0</v>
      </c>
      <c r="I9903" s="222">
        <v>57</v>
      </c>
      <c r="J9903" s="123" t="s">
        <v>38</v>
      </c>
      <c r="K9903" s="137">
        <f>((G9903*400)+(H9903*100))+I9903</f>
        <v>457</v>
      </c>
      <c r="L9903" s="137">
        <v>800</v>
      </c>
      <c r="M9903" s="137">
        <f>K9903*L9903</f>
        <v>365600</v>
      </c>
      <c r="N9903" s="218">
        <v>1</v>
      </c>
      <c r="O9903" s="108" t="s">
        <v>13407</v>
      </c>
      <c r="P9903" s="138">
        <v>3570800190092</v>
      </c>
      <c r="Q9903" s="108" t="s">
        <v>13408</v>
      </c>
      <c r="R9903" s="108" t="s">
        <v>13411</v>
      </c>
      <c r="S9903" s="139" t="s">
        <v>13410</v>
      </c>
      <c r="T9903" s="218" t="s">
        <v>51</v>
      </c>
      <c r="U9903" s="218" t="s">
        <v>62</v>
      </c>
      <c r="V9903" s="218"/>
      <c r="W9903" s="223"/>
      <c r="X9903" s="136"/>
      <c r="Y9903" s="223"/>
      <c r="Z9903" s="223"/>
      <c r="AA9903" s="224"/>
      <c r="AB9903" s="224"/>
      <c r="AC9903" s="223"/>
      <c r="AD9903" s="223">
        <f>IF(AND(AC9903="",M9903=""),0,IF((AC9903=""),M9903,IF((M9903=""),AC9903,AC9903+M9903)))</f>
        <v>365600</v>
      </c>
      <c r="AE9903" s="223">
        <f>IF( (X9903=""),AD9903*1,AD9903*(X9903/100) )</f>
        <v>365600</v>
      </c>
      <c r="AF9903" s="223">
        <v>50000000</v>
      </c>
      <c r="AG9903" s="223">
        <f>IF((AF9903-AE9903) &gt; 1,0,IF((AF9903-AE9903)&lt;0,AE9903-AF9903,AF9903-AE9903))</f>
        <v>0</v>
      </c>
      <c r="AH9903" s="223">
        <v>0.01</v>
      </c>
    </row>
    <row r="9904" spans="1:34" s="173" customFormat="1" x14ac:dyDescent="0.55000000000000004">
      <c r="A9904" s="122"/>
      <c r="B9904" s="218"/>
      <c r="C9904" s="218"/>
      <c r="D9904" s="221"/>
      <c r="E9904" s="218"/>
      <c r="F9904" s="218"/>
      <c r="G9904" s="218"/>
      <c r="H9904" s="218"/>
      <c r="I9904" s="222"/>
      <c r="J9904" s="123"/>
      <c r="K9904" s="137"/>
      <c r="L9904" s="137" t="s">
        <v>63</v>
      </c>
      <c r="M9904" s="137">
        <f>SUM(M9903:M9903)</f>
        <v>365600</v>
      </c>
      <c r="N9904" s="218"/>
      <c r="O9904" s="108"/>
      <c r="P9904" s="138"/>
      <c r="Q9904" s="108"/>
      <c r="R9904" s="108"/>
      <c r="S9904" s="139"/>
      <c r="T9904" s="218"/>
      <c r="U9904" s="218"/>
      <c r="V9904" s="218"/>
      <c r="W9904" s="223"/>
      <c r="X9904" s="136"/>
      <c r="Y9904" s="223"/>
      <c r="Z9904" s="223"/>
      <c r="AA9904" s="224"/>
      <c r="AB9904" s="224"/>
      <c r="AC9904" s="223"/>
      <c r="AD9904" s="223"/>
      <c r="AE9904" s="223">
        <f>SUM(AE9903:AE9903)</f>
        <v>365600</v>
      </c>
      <c r="AF9904" s="223"/>
      <c r="AG9904" s="223">
        <f>SUM(AG9903:AG9903)</f>
        <v>0</v>
      </c>
      <c r="AH9904" s="223"/>
    </row>
    <row r="9905" spans="1:34" s="173" customFormat="1" x14ac:dyDescent="0.55000000000000004">
      <c r="A9905" s="122" t="s">
        <v>13414</v>
      </c>
      <c r="B9905" s="218">
        <v>4601</v>
      </c>
      <c r="C9905" s="218">
        <v>9039</v>
      </c>
      <c r="D9905" s="221" t="s">
        <v>13415</v>
      </c>
      <c r="E9905" s="218" t="s">
        <v>34</v>
      </c>
      <c r="F9905" s="218">
        <v>14061</v>
      </c>
      <c r="G9905" s="218">
        <v>0</v>
      </c>
      <c r="H9905" s="218">
        <v>1</v>
      </c>
      <c r="I9905" s="222">
        <v>48</v>
      </c>
      <c r="J9905" s="123" t="s">
        <v>35</v>
      </c>
      <c r="K9905" s="137">
        <f>((G9905*400)+(H9905*100))+I9905</f>
        <v>148</v>
      </c>
      <c r="L9905" s="137">
        <v>1350</v>
      </c>
      <c r="M9905" s="137">
        <f>K9905*L9905</f>
        <v>199800</v>
      </c>
      <c r="N9905" s="218">
        <v>1</v>
      </c>
      <c r="O9905" s="108" t="s">
        <v>13412</v>
      </c>
      <c r="P9905" s="138">
        <v>3570800351991</v>
      </c>
      <c r="Q9905" s="108" t="s">
        <v>13413</v>
      </c>
      <c r="R9905" s="108" t="s">
        <v>13416</v>
      </c>
      <c r="S9905" s="139" t="s">
        <v>13417</v>
      </c>
      <c r="T9905" s="218" t="s">
        <v>51</v>
      </c>
      <c r="U9905" s="218" t="s">
        <v>45</v>
      </c>
      <c r="V9905" s="218" t="s">
        <v>52</v>
      </c>
      <c r="W9905" s="223">
        <v>113.46</v>
      </c>
      <c r="X9905" s="136">
        <v>16.75</v>
      </c>
      <c r="Y9905" s="223">
        <v>6750</v>
      </c>
      <c r="Z9905" s="223">
        <f>W9905*Y9905</f>
        <v>765855</v>
      </c>
      <c r="AA9905" s="224">
        <v>6</v>
      </c>
      <c r="AB9905" s="224">
        <v>6</v>
      </c>
      <c r="AC9905" s="223">
        <f>(Z9905*(100-AB9905))/100</f>
        <v>719903.7</v>
      </c>
      <c r="AD9905" s="223">
        <f>IF(AND(AC9905="",M9905=""),0,IF((AC9905=""),M9905, IF( (M9905=""),AC9905,SUM(AC9905:AC9915)+M9905)))</f>
        <v>4375551.5999999996</v>
      </c>
      <c r="AE9905" s="223">
        <f>IF( (X9905=""),AD9905*1,AD9905*(X9905/100) )</f>
        <v>732904.89299999992</v>
      </c>
      <c r="AF9905" s="223">
        <v>50000000</v>
      </c>
      <c r="AG9905" s="223">
        <f>IF((AF9905-AE9905) &gt; 1,0,IF((AF9905-AE9905)&lt;0,AE9905-AF9905,AF9905-AE9905))</f>
        <v>0</v>
      </c>
      <c r="AH9905" s="223">
        <v>0.02</v>
      </c>
    </row>
    <row r="9906" spans="1:34" s="173" customFormat="1" x14ac:dyDescent="0.55000000000000004">
      <c r="A9906" s="122"/>
      <c r="B9906" s="218"/>
      <c r="C9906" s="218"/>
      <c r="D9906" s="221"/>
      <c r="E9906" s="218"/>
      <c r="F9906" s="218"/>
      <c r="G9906" s="218"/>
      <c r="H9906" s="218"/>
      <c r="I9906" s="222"/>
      <c r="J9906" s="123"/>
      <c r="K9906" s="137"/>
      <c r="L9906" s="137"/>
      <c r="M9906" s="137"/>
      <c r="N9906" s="218">
        <v>2</v>
      </c>
      <c r="O9906" s="108" t="s">
        <v>13412</v>
      </c>
      <c r="P9906" s="138">
        <v>3570800351991</v>
      </c>
      <c r="Q9906" s="108" t="s">
        <v>13413</v>
      </c>
      <c r="R9906" s="108" t="s">
        <v>13416</v>
      </c>
      <c r="S9906" s="139" t="s">
        <v>13418</v>
      </c>
      <c r="T9906" s="218" t="s">
        <v>51</v>
      </c>
      <c r="U9906" s="218" t="s">
        <v>45</v>
      </c>
      <c r="V9906" s="218" t="s">
        <v>52</v>
      </c>
      <c r="W9906" s="223">
        <v>383.6</v>
      </c>
      <c r="X9906" s="136">
        <v>56.63</v>
      </c>
      <c r="Y9906" s="223">
        <v>6750</v>
      </c>
      <c r="Z9906" s="223">
        <f>W9906*Y9906</f>
        <v>2589300</v>
      </c>
      <c r="AA9906" s="224">
        <v>6</v>
      </c>
      <c r="AB9906" s="224">
        <v>6</v>
      </c>
      <c r="AC9906" s="223">
        <f>(Z9906*(100-AB9906))/100</f>
        <v>2433942</v>
      </c>
      <c r="AD9906" s="223">
        <f>IF(AND(AC9906="",M9905=""),0,IF((AC9906=""),M9905, IF( (M9905=""),AC9906,SUM(AC9905:AC9915)+M9905)))</f>
        <v>4375551.5999999996</v>
      </c>
      <c r="AE9906" s="223">
        <f>IF( (X9906=""),AD9906*1,AD9906*(X9906/100) )</f>
        <v>2477874.87108</v>
      </c>
      <c r="AF9906" s="223">
        <v>50000000</v>
      </c>
      <c r="AG9906" s="223">
        <f>IF((AF9906-AE9906) &gt; 1,0,IF((AF9906-AE9906)&lt;0,AE9906-AF9906,AF9906-AE9906))</f>
        <v>0</v>
      </c>
      <c r="AH9906" s="223">
        <v>0.02</v>
      </c>
    </row>
    <row r="9907" spans="1:34" s="173" customFormat="1" x14ac:dyDescent="0.55000000000000004">
      <c r="A9907" s="122"/>
      <c r="B9907" s="218"/>
      <c r="C9907" s="218"/>
      <c r="D9907" s="221"/>
      <c r="E9907" s="218"/>
      <c r="F9907" s="218"/>
      <c r="G9907" s="218"/>
      <c r="H9907" s="218"/>
      <c r="I9907" s="222"/>
      <c r="J9907" s="123"/>
      <c r="K9907" s="137"/>
      <c r="L9907" s="137"/>
      <c r="M9907" s="137"/>
      <c r="N9907" s="218">
        <v>3</v>
      </c>
      <c r="O9907" s="108" t="s">
        <v>13412</v>
      </c>
      <c r="P9907" s="138">
        <v>3570800351991</v>
      </c>
      <c r="Q9907" s="108" t="s">
        <v>13413</v>
      </c>
      <c r="R9907" s="108" t="s">
        <v>13416</v>
      </c>
      <c r="S9907" s="139" t="s">
        <v>13419</v>
      </c>
      <c r="T9907" s="218" t="s">
        <v>55</v>
      </c>
      <c r="U9907" s="218" t="s">
        <v>45</v>
      </c>
      <c r="V9907" s="218" t="s">
        <v>52</v>
      </c>
      <c r="W9907" s="223">
        <v>44.1</v>
      </c>
      <c r="X9907" s="136">
        <v>6.51</v>
      </c>
      <c r="Y9907" s="223">
        <v>0</v>
      </c>
      <c r="Z9907" s="223">
        <f>W9907*Y9907</f>
        <v>0</v>
      </c>
      <c r="AA9907" s="224">
        <v>6</v>
      </c>
      <c r="AB9907" s="224">
        <v>6</v>
      </c>
      <c r="AC9907" s="223">
        <f>(Z9907*(100-AB9907))/100</f>
        <v>0</v>
      </c>
      <c r="AD9907" s="223">
        <f>IF(AND(AC9907="",M9905=""),0,IF((AC9907=""),M9905, IF( (M9905=""),AC9907,SUM(AC9905:AC9915)+M9905)))</f>
        <v>4375551.5999999996</v>
      </c>
      <c r="AE9907" s="223">
        <f>IF( (X9907=""),AD9907*1,AD9907*(X9907/100) )</f>
        <v>284848.40915999992</v>
      </c>
      <c r="AF9907" s="223">
        <v>50000000</v>
      </c>
      <c r="AG9907" s="223">
        <f>IF((AF9907-AE9907) &gt; 1,0,IF((AF9907-AE9907)&lt;0,AE9907-AF9907,AF9907-AE9907))</f>
        <v>0</v>
      </c>
      <c r="AH9907" s="223">
        <v>0.02</v>
      </c>
    </row>
    <row r="9908" spans="1:34" s="173" customFormat="1" x14ac:dyDescent="0.55000000000000004">
      <c r="A9908" s="122"/>
      <c r="B9908" s="218"/>
      <c r="C9908" s="218"/>
      <c r="D9908" s="221"/>
      <c r="E9908" s="218"/>
      <c r="F9908" s="218"/>
      <c r="G9908" s="218"/>
      <c r="H9908" s="218"/>
      <c r="I9908" s="222"/>
      <c r="J9908" s="123"/>
      <c r="K9908" s="137"/>
      <c r="L9908" s="137"/>
      <c r="M9908" s="137"/>
      <c r="N9908" s="218">
        <v>4</v>
      </c>
      <c r="O9908" s="108" t="s">
        <v>13412</v>
      </c>
      <c r="P9908" s="138">
        <v>3570800351991</v>
      </c>
      <c r="Q9908" s="108" t="s">
        <v>13413</v>
      </c>
      <c r="R9908" s="108" t="s">
        <v>13416</v>
      </c>
      <c r="S9908" s="139" t="s">
        <v>13420</v>
      </c>
      <c r="T9908" s="218" t="s">
        <v>55</v>
      </c>
      <c r="U9908" s="218" t="s">
        <v>45</v>
      </c>
      <c r="V9908" s="218" t="s">
        <v>52</v>
      </c>
      <c r="W9908" s="223">
        <v>110.97</v>
      </c>
      <c r="X9908" s="136">
        <v>16.38</v>
      </c>
      <c r="Y9908" s="223">
        <v>0</v>
      </c>
      <c r="Z9908" s="223">
        <f>W9908*Y9908</f>
        <v>0</v>
      </c>
      <c r="AA9908" s="224">
        <v>6</v>
      </c>
      <c r="AB9908" s="224">
        <v>6</v>
      </c>
      <c r="AC9908" s="223">
        <f>(Z9908*(100-AB9908))/100</f>
        <v>0</v>
      </c>
      <c r="AD9908" s="223">
        <f>IF(AND(AC9908="",M9905=""),0,IF((AC9908=""),M9905, IF( (M9905=""),AC9908,SUM(AC9905:AC9915)+M9905)))</f>
        <v>4375551.5999999996</v>
      </c>
      <c r="AE9908" s="223">
        <f>IF( (X9908=""),AD9908*1,AD9908*(X9908/100) )</f>
        <v>716715.35207999998</v>
      </c>
      <c r="AF9908" s="223">
        <v>50000000</v>
      </c>
      <c r="AG9908" s="223">
        <f>IF((AF9908-AE9908) &gt; 1,0,IF((AF9908-AE9908)&lt;0,AE9908-AF9908,AF9908-AE9908))</f>
        <v>0</v>
      </c>
      <c r="AH9908" s="223">
        <v>0.02</v>
      </c>
    </row>
    <row r="9909" spans="1:34" s="173" customFormat="1" x14ac:dyDescent="0.55000000000000004">
      <c r="A9909" s="122"/>
      <c r="B9909" s="218"/>
      <c r="C9909" s="218"/>
      <c r="D9909" s="221"/>
      <c r="E9909" s="218"/>
      <c r="F9909" s="218"/>
      <c r="G9909" s="218"/>
      <c r="H9909" s="218"/>
      <c r="I9909" s="222"/>
      <c r="J9909" s="123"/>
      <c r="K9909" s="137"/>
      <c r="L9909" s="137"/>
      <c r="M9909" s="137"/>
      <c r="N9909" s="218">
        <v>5</v>
      </c>
      <c r="O9909" s="108" t="s">
        <v>13412</v>
      </c>
      <c r="P9909" s="138">
        <v>3570800351991</v>
      </c>
      <c r="Q9909" s="108" t="s">
        <v>13413</v>
      </c>
      <c r="R9909" s="108" t="s">
        <v>13416</v>
      </c>
      <c r="S9909" s="139" t="s">
        <v>13421</v>
      </c>
      <c r="T9909" s="218" t="s">
        <v>343</v>
      </c>
      <c r="U9909" s="218" t="s">
        <v>74</v>
      </c>
      <c r="V9909" s="218" t="s">
        <v>52</v>
      </c>
      <c r="W9909" s="223">
        <v>25.2</v>
      </c>
      <c r="X9909" s="136">
        <v>3.72</v>
      </c>
      <c r="Y9909" s="223">
        <v>5600</v>
      </c>
      <c r="Z9909" s="223">
        <f>W9909*Y9909</f>
        <v>141120</v>
      </c>
      <c r="AA9909" s="224">
        <v>21</v>
      </c>
      <c r="AB9909" s="224">
        <v>93</v>
      </c>
      <c r="AC9909" s="223">
        <f>(Z9909*(100-AB9909))/100</f>
        <v>9878.4</v>
      </c>
      <c r="AD9909" s="223">
        <f>IF(AND(AC9909="",M9905=""),0,IF((AC9909=""),M9905, IF( (M9905=""),AC9909,SUM(AC9905:AC9915)+M9905)))</f>
        <v>4375551.5999999996</v>
      </c>
      <c r="AE9909" s="223">
        <f>IF( (X9909=""),AD9909*1,AD9909*(X9909/100) )</f>
        <v>162770.51952</v>
      </c>
      <c r="AF9909" s="223">
        <v>50000000</v>
      </c>
      <c r="AG9909" s="223">
        <f>IF((AF9909-AE9909) &gt; 1,0,IF((AF9909-AE9909)&lt;0,AE9909-AF9909,AF9909-AE9909))</f>
        <v>0</v>
      </c>
      <c r="AH9909" s="223">
        <v>0.02</v>
      </c>
    </row>
    <row r="9910" spans="1:34" s="173" customFormat="1" x14ac:dyDescent="0.55000000000000004">
      <c r="A9910" s="122"/>
      <c r="B9910" s="218"/>
      <c r="C9910" s="218"/>
      <c r="D9910" s="221"/>
      <c r="E9910" s="218"/>
      <c r="F9910" s="218"/>
      <c r="G9910" s="218"/>
      <c r="H9910" s="218"/>
      <c r="I9910" s="222"/>
      <c r="J9910" s="123"/>
      <c r="K9910" s="137"/>
      <c r="L9910" s="137" t="s">
        <v>63</v>
      </c>
      <c r="M9910" s="137">
        <f>SUM(M9905:M9909)</f>
        <v>199800</v>
      </c>
      <c r="N9910" s="218"/>
      <c r="O9910" s="108"/>
      <c r="P9910" s="138"/>
      <c r="Q9910" s="108"/>
      <c r="R9910" s="108"/>
      <c r="S9910" s="139"/>
      <c r="T9910" s="218"/>
      <c r="U9910" s="218"/>
      <c r="V9910" s="218"/>
      <c r="W9910" s="223"/>
      <c r="X9910" s="136"/>
      <c r="Y9910" s="223"/>
      <c r="Z9910" s="223"/>
      <c r="AA9910" s="224"/>
      <c r="AB9910" s="224"/>
      <c r="AC9910" s="223"/>
      <c r="AD9910" s="223"/>
      <c r="AE9910" s="223">
        <f>SUM(AE9905:AE9909)</f>
        <v>4375114.0448399996</v>
      </c>
      <c r="AF9910" s="223"/>
      <c r="AG9910" s="223">
        <f>SUM(AG9905:AG9909)</f>
        <v>0</v>
      </c>
      <c r="AH9910" s="223"/>
    </row>
    <row r="9911" spans="1:34" s="173" customFormat="1" x14ac:dyDescent="0.55000000000000004">
      <c r="A9911" s="122" t="s">
        <v>13424</v>
      </c>
      <c r="B9911" s="218">
        <v>4602</v>
      </c>
      <c r="C9911" s="218">
        <v>7950</v>
      </c>
      <c r="D9911" s="221" t="s">
        <v>13425</v>
      </c>
      <c r="E9911" s="218" t="s">
        <v>34</v>
      </c>
      <c r="F9911" s="218">
        <v>17145</v>
      </c>
      <c r="G9911" s="218">
        <v>0</v>
      </c>
      <c r="H9911" s="218">
        <v>0</v>
      </c>
      <c r="I9911" s="222">
        <v>50</v>
      </c>
      <c r="J9911" s="123" t="s">
        <v>35</v>
      </c>
      <c r="K9911" s="137">
        <f>((G9911*400)+(H9911*100))+I9911</f>
        <v>50</v>
      </c>
      <c r="L9911" s="137">
        <v>400</v>
      </c>
      <c r="M9911" s="137">
        <f>K9911*L9911</f>
        <v>20000</v>
      </c>
      <c r="N9911" s="218">
        <v>1</v>
      </c>
      <c r="O9911" s="108" t="s">
        <v>13422</v>
      </c>
      <c r="P9911" s="138">
        <v>3570800205669</v>
      </c>
      <c r="Q9911" s="108" t="s">
        <v>13423</v>
      </c>
      <c r="R9911" s="108" t="s">
        <v>13426</v>
      </c>
      <c r="S9911" s="139" t="s">
        <v>13427</v>
      </c>
      <c r="T9911" s="218" t="s">
        <v>51</v>
      </c>
      <c r="U9911" s="218" t="s">
        <v>45</v>
      </c>
      <c r="V9911" s="218" t="s">
        <v>52</v>
      </c>
      <c r="W9911" s="223">
        <v>159.5</v>
      </c>
      <c r="X9911" s="136">
        <v>93.66</v>
      </c>
      <c r="Y9911" s="223">
        <v>6750</v>
      </c>
      <c r="Z9911" s="223">
        <f>W9911*Y9911</f>
        <v>1076625</v>
      </c>
      <c r="AA9911" s="224">
        <v>6</v>
      </c>
      <c r="AB9911" s="224">
        <v>6</v>
      </c>
      <c r="AC9911" s="223">
        <f>(Z9911*(100-AB9911))/100</f>
        <v>1012027.5</v>
      </c>
      <c r="AD9911" s="223">
        <f>IF(AND(AC9911="",M9911=""),0,IF((AC9911=""),M9911, IF( (M9911=""),AC9911,SUM(AC9911:AC9914)+M9911)))</f>
        <v>1032027.5</v>
      </c>
      <c r="AE9911" s="223">
        <f>IF( (X9911=""),AD9911*1,AD9911*(X9911/100) )</f>
        <v>966596.95649999997</v>
      </c>
      <c r="AF9911" s="223">
        <v>50000000</v>
      </c>
      <c r="AG9911" s="223">
        <f>IF((AF9911-AE9911) &gt; 1,0,IF((AF9911-AE9911)&lt;0,AE9911-AF9911,AF9911-AE9911))</f>
        <v>0</v>
      </c>
      <c r="AH9911" s="223">
        <v>0.02</v>
      </c>
    </row>
    <row r="9912" spans="1:34" s="173" customFormat="1" x14ac:dyDescent="0.55000000000000004">
      <c r="A9912" s="122"/>
      <c r="B9912" s="218"/>
      <c r="C9912" s="218"/>
      <c r="D9912" s="221"/>
      <c r="E9912" s="218"/>
      <c r="F9912" s="218"/>
      <c r="G9912" s="218"/>
      <c r="H9912" s="218"/>
      <c r="I9912" s="222"/>
      <c r="J9912" s="123"/>
      <c r="K9912" s="137"/>
      <c r="L9912" s="137"/>
      <c r="M9912" s="137"/>
      <c r="N9912" s="218">
        <v>2</v>
      </c>
      <c r="O9912" s="108" t="s">
        <v>13422</v>
      </c>
      <c r="P9912" s="138">
        <v>3570800205669</v>
      </c>
      <c r="Q9912" s="108" t="s">
        <v>13423</v>
      </c>
      <c r="R9912" s="108" t="s">
        <v>13426</v>
      </c>
      <c r="S9912" s="139" t="s">
        <v>13428</v>
      </c>
      <c r="T9912" s="218" t="s">
        <v>55</v>
      </c>
      <c r="U9912" s="218" t="s">
        <v>45</v>
      </c>
      <c r="V9912" s="218" t="s">
        <v>52</v>
      </c>
      <c r="W9912" s="223">
        <v>10.8</v>
      </c>
      <c r="X9912" s="136">
        <v>6.34</v>
      </c>
      <c r="Y9912" s="223">
        <v>0</v>
      </c>
      <c r="Z9912" s="223">
        <f>W9912*Y9912</f>
        <v>0</v>
      </c>
      <c r="AA9912" s="224">
        <v>6</v>
      </c>
      <c r="AB9912" s="224">
        <v>6</v>
      </c>
      <c r="AC9912" s="223">
        <f>(Z9912*(100-AB9912))/100</f>
        <v>0</v>
      </c>
      <c r="AD9912" s="223">
        <f>IF(AND(AC9912="",M9911=""),0,IF((AC9912=""),M9911, IF( (M9911=""),AC9912,SUM(AC9911:AC9914)+M9911)))</f>
        <v>1032027.5</v>
      </c>
      <c r="AE9912" s="223">
        <f>IF( (X9912=""),AD9912*1,AD9912*(X9912/100) )</f>
        <v>65430.5435</v>
      </c>
      <c r="AF9912" s="223">
        <v>50000000</v>
      </c>
      <c r="AG9912" s="223">
        <f>IF((AF9912-AE9912) &gt; 1,0,IF((AF9912-AE9912)&lt;0,AE9912-AF9912,AF9912-AE9912))</f>
        <v>0</v>
      </c>
      <c r="AH9912" s="223">
        <v>0.02</v>
      </c>
    </row>
    <row r="9913" spans="1:34" s="173" customFormat="1" x14ac:dyDescent="0.55000000000000004">
      <c r="A9913" s="122"/>
      <c r="B9913" s="218"/>
      <c r="C9913" s="218"/>
      <c r="D9913" s="221"/>
      <c r="E9913" s="218"/>
      <c r="F9913" s="218"/>
      <c r="G9913" s="218"/>
      <c r="H9913" s="218"/>
      <c r="I9913" s="222"/>
      <c r="J9913" s="123"/>
      <c r="K9913" s="137"/>
      <c r="L9913" s="137" t="s">
        <v>63</v>
      </c>
      <c r="M9913" s="137">
        <f>SUM(M9911:M9912)</f>
        <v>20000</v>
      </c>
      <c r="N9913" s="218"/>
      <c r="O9913" s="108"/>
      <c r="P9913" s="138"/>
      <c r="Q9913" s="108"/>
      <c r="R9913" s="108"/>
      <c r="S9913" s="139"/>
      <c r="T9913" s="218"/>
      <c r="U9913" s="218"/>
      <c r="V9913" s="218"/>
      <c r="W9913" s="223"/>
      <c r="X9913" s="136"/>
      <c r="Y9913" s="223"/>
      <c r="Z9913" s="223"/>
      <c r="AA9913" s="224"/>
      <c r="AB9913" s="224"/>
      <c r="AC9913" s="223"/>
      <c r="AD9913" s="223"/>
      <c r="AE9913" s="223">
        <f>SUM(AE9911:AE9912)</f>
        <v>1032027.5</v>
      </c>
      <c r="AF9913" s="223"/>
      <c r="AG9913" s="223">
        <f>SUM(AG9911:AG9912)</f>
        <v>0</v>
      </c>
      <c r="AH9913" s="223"/>
    </row>
    <row r="9914" spans="1:34" s="173" customFormat="1" x14ac:dyDescent="0.55000000000000004">
      <c r="A9914" s="122" t="s">
        <v>13414</v>
      </c>
      <c r="B9914" s="218">
        <v>4603</v>
      </c>
      <c r="C9914" s="218">
        <v>8579</v>
      </c>
      <c r="D9914" s="221" t="s">
        <v>13429</v>
      </c>
      <c r="E9914" s="218" t="s">
        <v>34</v>
      </c>
      <c r="F9914" s="218">
        <v>17415</v>
      </c>
      <c r="G9914" s="218">
        <v>2</v>
      </c>
      <c r="H9914" s="218">
        <v>3</v>
      </c>
      <c r="I9914" s="222">
        <v>70</v>
      </c>
      <c r="J9914" s="123" t="s">
        <v>38</v>
      </c>
      <c r="K9914" s="137">
        <f>((G9914*400)+(H9914*100))+I9914</f>
        <v>1170</v>
      </c>
      <c r="L9914" s="137">
        <v>325</v>
      </c>
      <c r="M9914" s="137">
        <f>K9914*L9914</f>
        <v>380250</v>
      </c>
      <c r="N9914" s="218"/>
      <c r="O9914" s="108"/>
      <c r="P9914" s="138"/>
      <c r="Q9914" s="108"/>
      <c r="R9914" s="108"/>
      <c r="S9914" s="139"/>
      <c r="T9914" s="218"/>
      <c r="U9914" s="218"/>
      <c r="V9914" s="218"/>
      <c r="W9914" s="223"/>
      <c r="X9914" s="136"/>
      <c r="Y9914" s="223"/>
      <c r="Z9914" s="223"/>
      <c r="AA9914" s="224"/>
      <c r="AB9914" s="224"/>
      <c r="AC9914" s="223"/>
      <c r="AD9914" s="223">
        <f>IF(AND(AC9914="",M9914=""),0,IF((AC9914=""),M9914,IF((M9914=""),AC9914,AC9914+M9914)))</f>
        <v>380250</v>
      </c>
      <c r="AE9914" s="223">
        <f>IF( (X9914=""),AD9914*1,AD9914*(X9914/100) )</f>
        <v>380250</v>
      </c>
      <c r="AF9914" s="223">
        <v>50000000</v>
      </c>
      <c r="AG9914" s="223">
        <f>IF((AF9914-AE9914) &gt; 1,0,IF((AF9914-AE9914)&lt;0,AE9914-AF9914,AF9914-AE9914))</f>
        <v>0</v>
      </c>
      <c r="AH9914" s="223">
        <v>0.01</v>
      </c>
    </row>
    <row r="9915" spans="1:34" s="173" customFormat="1" x14ac:dyDescent="0.55000000000000004">
      <c r="A9915" s="122"/>
      <c r="B9915" s="218">
        <v>4604</v>
      </c>
      <c r="C9915" s="218">
        <v>8757</v>
      </c>
      <c r="D9915" s="221" t="s">
        <v>13430</v>
      </c>
      <c r="E9915" s="218" t="s">
        <v>34</v>
      </c>
      <c r="F9915" s="218">
        <v>17526</v>
      </c>
      <c r="G9915" s="218">
        <v>2</v>
      </c>
      <c r="H9915" s="218">
        <v>2</v>
      </c>
      <c r="I9915" s="222">
        <v>43</v>
      </c>
      <c r="J9915" s="123" t="s">
        <v>38</v>
      </c>
      <c r="K9915" s="137">
        <f>((G9915*400)+(H9915*100))+I9915</f>
        <v>1043</v>
      </c>
      <c r="L9915" s="137">
        <v>250</v>
      </c>
      <c r="M9915" s="137">
        <f>K9915*L9915</f>
        <v>260750</v>
      </c>
      <c r="N9915" s="218"/>
      <c r="O9915" s="108"/>
      <c r="P9915" s="138"/>
      <c r="Q9915" s="108"/>
      <c r="R9915" s="108"/>
      <c r="S9915" s="139"/>
      <c r="T9915" s="218"/>
      <c r="U9915" s="218"/>
      <c r="V9915" s="218"/>
      <c r="W9915" s="223"/>
      <c r="X9915" s="136"/>
      <c r="Y9915" s="223"/>
      <c r="Z9915" s="223"/>
      <c r="AA9915" s="224"/>
      <c r="AB9915" s="224"/>
      <c r="AC9915" s="223"/>
      <c r="AD9915" s="223">
        <f>IF(AND(AC9915="",M9915=""),0,IF((AC9915=""),M9915,IF((M9915=""),AC9915,AC9915+M9915)))</f>
        <v>260750</v>
      </c>
      <c r="AE9915" s="223">
        <f>IF( (X9915=""),AD9915*1,AD9915*(X9915/100) )</f>
        <v>260750</v>
      </c>
      <c r="AF9915" s="223">
        <v>50000000</v>
      </c>
      <c r="AG9915" s="223">
        <f>IF((AF9915-AE9915) &gt; 1,0,IF((AF9915-AE9915)&lt;0,AE9915-AF9915,AF9915-AE9915))</f>
        <v>0</v>
      </c>
      <c r="AH9915" s="223">
        <v>0.01</v>
      </c>
    </row>
    <row r="9916" spans="1:34" s="173" customFormat="1" x14ac:dyDescent="0.55000000000000004">
      <c r="A9916" s="122"/>
      <c r="B9916" s="218">
        <v>4605</v>
      </c>
      <c r="C9916" s="218">
        <v>8714</v>
      </c>
      <c r="D9916" s="221" t="s">
        <v>13431</v>
      </c>
      <c r="E9916" s="218" t="s">
        <v>34</v>
      </c>
      <c r="F9916" s="218">
        <v>17630</v>
      </c>
      <c r="G9916" s="218">
        <v>1</v>
      </c>
      <c r="H9916" s="218">
        <v>0</v>
      </c>
      <c r="I9916" s="222">
        <v>26</v>
      </c>
      <c r="J9916" s="123" t="s">
        <v>38</v>
      </c>
      <c r="K9916" s="137">
        <f>((G9916*400)+(H9916*100))+I9916</f>
        <v>426</v>
      </c>
      <c r="L9916" s="137">
        <v>600</v>
      </c>
      <c r="M9916" s="137">
        <f>K9916*L9916</f>
        <v>255600</v>
      </c>
      <c r="N9916" s="218"/>
      <c r="O9916" s="108"/>
      <c r="P9916" s="138"/>
      <c r="Q9916" s="108"/>
      <c r="R9916" s="108"/>
      <c r="S9916" s="139"/>
      <c r="T9916" s="218"/>
      <c r="U9916" s="218"/>
      <c r="V9916" s="218"/>
      <c r="W9916" s="223"/>
      <c r="X9916" s="136"/>
      <c r="Y9916" s="223"/>
      <c r="Z9916" s="223"/>
      <c r="AA9916" s="224"/>
      <c r="AB9916" s="224"/>
      <c r="AC9916" s="223"/>
      <c r="AD9916" s="223">
        <f>IF(AND(AC9916="",M9916=""),0,IF((AC9916=""),M9916,IF((M9916=""),AC9916,AC9916+M9916)))</f>
        <v>255600</v>
      </c>
      <c r="AE9916" s="223">
        <f>IF( (X9916=""),AD9916*1,AD9916*(X9916/100) )</f>
        <v>255600</v>
      </c>
      <c r="AF9916" s="223">
        <v>50000000</v>
      </c>
      <c r="AG9916" s="223">
        <f>IF((AF9916-AE9916) &gt; 1,0,IF((AF9916-AE9916)&lt;0,AE9916-AF9916,AF9916-AE9916))</f>
        <v>0</v>
      </c>
      <c r="AH9916" s="223">
        <v>0.01</v>
      </c>
    </row>
    <row r="9917" spans="1:34" s="173" customFormat="1" x14ac:dyDescent="0.55000000000000004">
      <c r="A9917" s="122"/>
      <c r="B9917" s="218"/>
      <c r="C9917" s="218"/>
      <c r="D9917" s="221"/>
      <c r="E9917" s="218"/>
      <c r="F9917" s="218"/>
      <c r="G9917" s="218"/>
      <c r="H9917" s="218"/>
      <c r="I9917" s="222"/>
      <c r="J9917" s="123"/>
      <c r="K9917" s="137"/>
      <c r="L9917" s="137" t="s">
        <v>63</v>
      </c>
      <c r="M9917" s="137">
        <f>SUM(M9914:M9916)</f>
        <v>896600</v>
      </c>
      <c r="N9917" s="218"/>
      <c r="O9917" s="108"/>
      <c r="P9917" s="138"/>
      <c r="Q9917" s="108"/>
      <c r="R9917" s="108"/>
      <c r="S9917" s="139"/>
      <c r="T9917" s="218"/>
      <c r="U9917" s="218"/>
      <c r="V9917" s="218"/>
      <c r="W9917" s="223"/>
      <c r="X9917" s="136"/>
      <c r="Y9917" s="223"/>
      <c r="Z9917" s="223"/>
      <c r="AA9917" s="224"/>
      <c r="AB9917" s="224"/>
      <c r="AC9917" s="223"/>
      <c r="AD9917" s="223"/>
      <c r="AE9917" s="223">
        <f>SUM(AE9914:AE9916)</f>
        <v>896600</v>
      </c>
      <c r="AF9917" s="223"/>
      <c r="AG9917" s="223">
        <f>SUM(AG9914:AG9916)</f>
        <v>0</v>
      </c>
      <c r="AH9917" s="223"/>
    </row>
    <row r="9918" spans="1:34" s="173" customFormat="1" x14ac:dyDescent="0.55000000000000004">
      <c r="A9918" s="122" t="s">
        <v>13434</v>
      </c>
      <c r="B9918" s="218">
        <v>4606</v>
      </c>
      <c r="C9918" s="218">
        <v>5471</v>
      </c>
      <c r="D9918" s="221" t="s">
        <v>13435</v>
      </c>
      <c r="E9918" s="218" t="s">
        <v>34</v>
      </c>
      <c r="F9918" s="218">
        <v>23041</v>
      </c>
      <c r="G9918" s="218">
        <v>0</v>
      </c>
      <c r="H9918" s="218">
        <v>0</v>
      </c>
      <c r="I9918" s="222">
        <v>50</v>
      </c>
      <c r="J9918" s="123" t="s">
        <v>35</v>
      </c>
      <c r="K9918" s="137">
        <f>((G9918*400)+(H9918*100))+I9918</f>
        <v>50</v>
      </c>
      <c r="L9918" s="137">
        <v>2425</v>
      </c>
      <c r="M9918" s="137">
        <f>K9918*L9918</f>
        <v>121250</v>
      </c>
      <c r="N9918" s="218">
        <v>1</v>
      </c>
      <c r="O9918" s="108" t="s">
        <v>13432</v>
      </c>
      <c r="P9918" s="138">
        <v>5870773014854</v>
      </c>
      <c r="Q9918" s="108" t="s">
        <v>13433</v>
      </c>
      <c r="R9918" s="108" t="s">
        <v>13436</v>
      </c>
      <c r="S9918" s="139" t="s">
        <v>13437</v>
      </c>
      <c r="T9918" s="218" t="s">
        <v>51</v>
      </c>
      <c r="U9918" s="218" t="s">
        <v>45</v>
      </c>
      <c r="V9918" s="218" t="s">
        <v>52</v>
      </c>
      <c r="W9918" s="223">
        <v>201.4</v>
      </c>
      <c r="X9918" s="136">
        <v>100</v>
      </c>
      <c r="Y9918" s="223">
        <v>6750</v>
      </c>
      <c r="Z9918" s="223">
        <f>W9918*Y9918</f>
        <v>1359450</v>
      </c>
      <c r="AA9918" s="224">
        <v>7</v>
      </c>
      <c r="AB9918" s="224">
        <v>7</v>
      </c>
      <c r="AC9918" s="223">
        <f>(Z9918*(100-AB9918))/100</f>
        <v>1264288.5</v>
      </c>
      <c r="AD9918" s="223">
        <f>IF(AND(AC9918="",M9918=""),0,IF((AC9918=""),M9918, IF( (M9918=""),AC9918,SUM(AC9918:AC9920)+M9918)))</f>
        <v>2286359.75</v>
      </c>
      <c r="AE9918" s="223">
        <f>IF( (X9918=""),AD9918*1,AD9918*(X9918/100) )</f>
        <v>2286359.75</v>
      </c>
      <c r="AF9918" s="223">
        <v>10000000</v>
      </c>
      <c r="AG9918" s="223">
        <v>121250</v>
      </c>
      <c r="AH9918" s="223">
        <v>0.02</v>
      </c>
    </row>
    <row r="9919" spans="1:34" s="173" customFormat="1" x14ac:dyDescent="0.55000000000000004">
      <c r="A9919" s="122" t="s">
        <v>13434</v>
      </c>
      <c r="B9919" s="218">
        <v>4609</v>
      </c>
      <c r="C9919" s="218">
        <v>6010</v>
      </c>
      <c r="D9919" s="221" t="s">
        <v>13449</v>
      </c>
      <c r="E9919" s="218" t="s">
        <v>34</v>
      </c>
      <c r="F9919" s="218">
        <v>23862</v>
      </c>
      <c r="G9919" s="218">
        <v>0</v>
      </c>
      <c r="H9919" s="218">
        <v>0</v>
      </c>
      <c r="I9919" s="222">
        <v>45</v>
      </c>
      <c r="J9919" s="123" t="s">
        <v>35</v>
      </c>
      <c r="K9919" s="137">
        <f>((G9919*400)+(H9919*100))+I9919</f>
        <v>45</v>
      </c>
      <c r="L9919" s="137">
        <v>625</v>
      </c>
      <c r="M9919" s="137">
        <f>K9919*L9919</f>
        <v>28125</v>
      </c>
      <c r="N9919" s="218">
        <v>1</v>
      </c>
      <c r="O9919" s="108" t="s">
        <v>13432</v>
      </c>
      <c r="P9919" s="138">
        <v>5870773014854</v>
      </c>
      <c r="Q9919" s="108" t="s">
        <v>13433</v>
      </c>
      <c r="R9919" s="108" t="s">
        <v>13436</v>
      </c>
      <c r="S9919" s="139" t="s">
        <v>13450</v>
      </c>
      <c r="T9919" s="218" t="s">
        <v>51</v>
      </c>
      <c r="U9919" s="218" t="s">
        <v>45</v>
      </c>
      <c r="V9919" s="218" t="s">
        <v>52</v>
      </c>
      <c r="W9919" s="223">
        <v>143.5</v>
      </c>
      <c r="X9919" s="136">
        <v>100</v>
      </c>
      <c r="Y9919" s="223">
        <v>6750</v>
      </c>
      <c r="Z9919" s="223">
        <f>W9919*Y9919</f>
        <v>968625</v>
      </c>
      <c r="AA9919" s="224">
        <v>7</v>
      </c>
      <c r="AB9919" s="224">
        <v>7</v>
      </c>
      <c r="AC9919" s="223">
        <f>(Z9919*(100-AB9919))/100</f>
        <v>900821.25</v>
      </c>
      <c r="AD9919" s="223">
        <f>IF(AND(AC9919="",M9919=""),0,IF((AC9919=""),M9919, IF( (M9919=""),AC9919,SUM(AC9919:AC9920)+M9919)))</f>
        <v>928946.25</v>
      </c>
      <c r="AE9919" s="223">
        <f>IF( (X9919=""),AD9919*1,AD9919*(X9919/100) )</f>
        <v>928946.25</v>
      </c>
      <c r="AF9919" s="223">
        <v>50000000</v>
      </c>
      <c r="AG9919" s="223">
        <f>IF((AF9919-AE9919) &gt; 1,0,IF((AF9919-AE9919)&lt;0,AE9919-AF9919,AF9919-AE9919))</f>
        <v>0</v>
      </c>
      <c r="AH9919" s="223">
        <v>0.02</v>
      </c>
    </row>
    <row r="9920" spans="1:34" s="173" customFormat="1" x14ac:dyDescent="0.55000000000000004">
      <c r="A9920" s="122"/>
      <c r="B9920" s="218"/>
      <c r="C9920" s="218"/>
      <c r="D9920" s="221"/>
      <c r="E9920" s="218"/>
      <c r="F9920" s="218"/>
      <c r="G9920" s="218"/>
      <c r="H9920" s="218"/>
      <c r="I9920" s="222"/>
      <c r="J9920" s="123"/>
      <c r="K9920" s="137"/>
      <c r="L9920" s="137" t="s">
        <v>63</v>
      </c>
      <c r="M9920" s="137">
        <f>SUM(M9918:M9919)</f>
        <v>149375</v>
      </c>
      <c r="N9920" s="218"/>
      <c r="O9920" s="108"/>
      <c r="P9920" s="138"/>
      <c r="Q9920" s="108"/>
      <c r="R9920" s="108"/>
      <c r="S9920" s="139"/>
      <c r="T9920" s="218"/>
      <c r="U9920" s="218"/>
      <c r="V9920" s="218"/>
      <c r="W9920" s="223"/>
      <c r="X9920" s="136"/>
      <c r="Y9920" s="223"/>
      <c r="Z9920" s="223"/>
      <c r="AA9920" s="224"/>
      <c r="AB9920" s="224"/>
      <c r="AC9920" s="223"/>
      <c r="AD9920" s="223"/>
      <c r="AE9920" s="137">
        <f>SUM(AE9918:AE9919)</f>
        <v>3215306</v>
      </c>
      <c r="AF9920" s="223"/>
      <c r="AG9920" s="223">
        <f>SUM(AG9919:AG9919)</f>
        <v>0</v>
      </c>
      <c r="AH9920" s="223"/>
    </row>
    <row r="9921" spans="1:34" s="99" customFormat="1" x14ac:dyDescent="0.55000000000000004">
      <c r="A9921" s="122" t="s">
        <v>13440</v>
      </c>
      <c r="B9921" s="218">
        <v>4637</v>
      </c>
      <c r="C9921" s="218">
        <v>6595</v>
      </c>
      <c r="D9921" s="221" t="s">
        <v>13441</v>
      </c>
      <c r="E9921" s="218" t="s">
        <v>34</v>
      </c>
      <c r="F9921" s="218">
        <v>23155</v>
      </c>
      <c r="G9921" s="218">
        <v>0</v>
      </c>
      <c r="H9921" s="218">
        <v>0</v>
      </c>
      <c r="I9921" s="222">
        <v>50</v>
      </c>
      <c r="J9921" s="123" t="s">
        <v>35</v>
      </c>
      <c r="K9921" s="137">
        <f>((G9921*400)+(H9921*100))+I9921</f>
        <v>50</v>
      </c>
      <c r="L9921" s="137">
        <v>650</v>
      </c>
      <c r="M9921" s="137">
        <f>K9921*L9921</f>
        <v>32500</v>
      </c>
      <c r="N9921" s="218">
        <v>1</v>
      </c>
      <c r="O9921" s="108" t="s">
        <v>13438</v>
      </c>
      <c r="P9921" s="138"/>
      <c r="Q9921" s="108" t="s">
        <v>13439</v>
      </c>
      <c r="R9921" s="108" t="s">
        <v>13442</v>
      </c>
      <c r="S9921" s="139" t="s">
        <v>13443</v>
      </c>
      <c r="T9921" s="218" t="s">
        <v>51</v>
      </c>
      <c r="U9921" s="218" t="s">
        <v>45</v>
      </c>
      <c r="V9921" s="218" t="s">
        <v>52</v>
      </c>
      <c r="W9921" s="223">
        <v>98.4</v>
      </c>
      <c r="X9921" s="136">
        <v>84.54</v>
      </c>
      <c r="Y9921" s="223">
        <v>6750</v>
      </c>
      <c r="Z9921" s="223">
        <f>W9921*Y9921</f>
        <v>664200</v>
      </c>
      <c r="AA9921" s="224">
        <v>7</v>
      </c>
      <c r="AB9921" s="224">
        <v>7</v>
      </c>
      <c r="AC9921" s="223">
        <f>(Z9921*(100-AB9921))/100</f>
        <v>617706</v>
      </c>
      <c r="AD9921" s="223">
        <f>IF(AND(AC9921="",M9921=""),0,IF((AC9921=""),M9921, IF( (M9921=""),AC9921,SUM(AC9921:AC9922)+M9921)))</f>
        <v>743950</v>
      </c>
      <c r="AE9921" s="223">
        <f>IF( (X9921=""),AD9921*1,AD9921*(X9921/100) )</f>
        <v>628935.33000000007</v>
      </c>
      <c r="AF9921" s="223">
        <v>50000000</v>
      </c>
      <c r="AG9921" s="223">
        <f>IF((AF9921-AE9921) &gt; 1,0,IF((AF9921-AE9921)&lt;0,AE9921-AF9921,AF9921-AE9921))</f>
        <v>0</v>
      </c>
      <c r="AH9921" s="223">
        <v>0.02</v>
      </c>
    </row>
    <row r="9922" spans="1:34" s="99" customFormat="1" x14ac:dyDescent="0.55000000000000004">
      <c r="A9922" s="122"/>
      <c r="B9922" s="218"/>
      <c r="C9922" s="218"/>
      <c r="D9922" s="221"/>
      <c r="E9922" s="218"/>
      <c r="F9922" s="218"/>
      <c r="G9922" s="218"/>
      <c r="H9922" s="218"/>
      <c r="I9922" s="222"/>
      <c r="J9922" s="123"/>
      <c r="K9922" s="137"/>
      <c r="L9922" s="137"/>
      <c r="M9922" s="137"/>
      <c r="N9922" s="218">
        <v>2</v>
      </c>
      <c r="O9922" s="108" t="s">
        <v>13438</v>
      </c>
      <c r="P9922" s="138"/>
      <c r="Q9922" s="108" t="s">
        <v>13439</v>
      </c>
      <c r="R9922" s="108" t="s">
        <v>13442</v>
      </c>
      <c r="S9922" s="139" t="s">
        <v>13444</v>
      </c>
      <c r="T9922" s="218" t="s">
        <v>3188</v>
      </c>
      <c r="U9922" s="218" t="s">
        <v>45</v>
      </c>
      <c r="V9922" s="218" t="s">
        <v>75</v>
      </c>
      <c r="W9922" s="223">
        <v>18</v>
      </c>
      <c r="X9922" s="136">
        <v>15.46</v>
      </c>
      <c r="Y9922" s="223">
        <v>5600</v>
      </c>
      <c r="Z9922" s="223">
        <f>W9922*Y9922</f>
        <v>100800</v>
      </c>
      <c r="AA9922" s="224">
        <v>7</v>
      </c>
      <c r="AB9922" s="224">
        <v>7</v>
      </c>
      <c r="AC9922" s="223">
        <f>(Z9922*(100-AB9922))/100</f>
        <v>93744</v>
      </c>
      <c r="AD9922" s="223">
        <f>IF(AND(AC9922="",M9921=""),0,IF((AC9922=""),M9921, IF( (M9921=""),AC9922,SUM(AC9921:AC9922)+M9921)))</f>
        <v>743950</v>
      </c>
      <c r="AE9922" s="223">
        <f>IF( (X9922=""),AD9922*1,AD9922*(X9922/100) )</f>
        <v>115014.67000000001</v>
      </c>
      <c r="AF9922" s="223">
        <v>0</v>
      </c>
      <c r="AG9922" s="223">
        <f>IF((AF9922-AE9922) &gt; 1,0,IF((AF9922-AE9922)&lt;0,AE9922-AF9922,AF9922-AE9922))</f>
        <v>115014.67000000001</v>
      </c>
      <c r="AH9922" s="223">
        <v>0.3</v>
      </c>
    </row>
    <row r="9923" spans="1:34" s="99" customFormat="1" x14ac:dyDescent="0.55000000000000004">
      <c r="A9923" s="122"/>
      <c r="B9923" s="218"/>
      <c r="C9923" s="218"/>
      <c r="D9923" s="221"/>
      <c r="E9923" s="218"/>
      <c r="F9923" s="218"/>
      <c r="G9923" s="218"/>
      <c r="H9923" s="218"/>
      <c r="I9923" s="222"/>
      <c r="J9923" s="123"/>
      <c r="K9923" s="137"/>
      <c r="L9923" s="137" t="s">
        <v>63</v>
      </c>
      <c r="M9923" s="137">
        <f>SUM(M9921:M9922)</f>
        <v>32500</v>
      </c>
      <c r="N9923" s="218"/>
      <c r="O9923" s="108"/>
      <c r="P9923" s="138"/>
      <c r="Q9923" s="108"/>
      <c r="R9923" s="108"/>
      <c r="S9923" s="139"/>
      <c r="T9923" s="218"/>
      <c r="U9923" s="218"/>
      <c r="V9923" s="218"/>
      <c r="W9923" s="223"/>
      <c r="X9923" s="136"/>
      <c r="Y9923" s="223"/>
      <c r="Z9923" s="223"/>
      <c r="AA9923" s="224"/>
      <c r="AB9923" s="224"/>
      <c r="AC9923" s="223"/>
      <c r="AD9923" s="223"/>
      <c r="AE9923" s="223">
        <f>SUM(AE9921:AE9922)</f>
        <v>743950.00000000012</v>
      </c>
      <c r="AF9923" s="223"/>
      <c r="AG9923" s="223">
        <f>SUM(AG9921:AG9922)</f>
        <v>115014.67000000001</v>
      </c>
      <c r="AH9923" s="223"/>
    </row>
    <row r="9924" spans="1:34" s="173" customFormat="1" x14ac:dyDescent="0.55000000000000004">
      <c r="A9924" s="122" t="s">
        <v>4816</v>
      </c>
      <c r="B9924" s="218">
        <v>4608</v>
      </c>
      <c r="C9924" s="218">
        <v>6982</v>
      </c>
      <c r="D9924" s="221" t="s">
        <v>13447</v>
      </c>
      <c r="E9924" s="218" t="s">
        <v>34</v>
      </c>
      <c r="F9924" s="218">
        <v>23680</v>
      </c>
      <c r="G9924" s="218">
        <v>0</v>
      </c>
      <c r="H9924" s="218">
        <v>0</v>
      </c>
      <c r="I9924" s="222">
        <v>57</v>
      </c>
      <c r="J9924" s="123" t="s">
        <v>35</v>
      </c>
      <c r="K9924" s="137">
        <f>((G9924*400)+(H9924*100))+I9924</f>
        <v>57</v>
      </c>
      <c r="L9924" s="137">
        <v>850</v>
      </c>
      <c r="M9924" s="137">
        <f>K9924*L9924</f>
        <v>48450</v>
      </c>
      <c r="N9924" s="218">
        <v>1</v>
      </c>
      <c r="O9924" s="108" t="s">
        <v>13445</v>
      </c>
      <c r="P9924" s="138"/>
      <c r="Q9924" s="108" t="s">
        <v>13446</v>
      </c>
      <c r="R9924" s="108" t="s">
        <v>4818</v>
      </c>
      <c r="S9924" s="139"/>
      <c r="T9924" s="218" t="s">
        <v>55</v>
      </c>
      <c r="U9924" s="218" t="s">
        <v>45</v>
      </c>
      <c r="V9924" s="218" t="s">
        <v>52</v>
      </c>
      <c r="W9924" s="223">
        <v>51.24</v>
      </c>
      <c r="X9924" s="136">
        <v>44.96</v>
      </c>
      <c r="Y9924" s="223">
        <v>0</v>
      </c>
      <c r="Z9924" s="223">
        <f>W9924*Y9924</f>
        <v>0</v>
      </c>
      <c r="AA9924" s="224">
        <v>1</v>
      </c>
      <c r="AB9924" s="224">
        <v>1</v>
      </c>
      <c r="AC9924" s="223">
        <f>(Z9924*(100-AB9924))/100</f>
        <v>0</v>
      </c>
      <c r="AD9924" s="223">
        <f>IF(AND(AC9924="",M9924=""),0,IF((AC9924=""),M9924, IF( (M9924=""),AC9924,SUM(AC9924:AC9926)+M9924)))</f>
        <v>378670.8</v>
      </c>
      <c r="AE9924" s="223">
        <f>IF( (X9924=""),AD9924*1,AD9924*(X9924/100) )</f>
        <v>170250.39168</v>
      </c>
      <c r="AF9924" s="223">
        <v>50000000</v>
      </c>
      <c r="AG9924" s="223">
        <f>IF((AF9924-AE9924) &gt; 1,0,IF((AF9924-AE9924)&lt;0,AE9924-AF9924,AF9924-AE9924))</f>
        <v>0</v>
      </c>
      <c r="AH9924" s="223">
        <v>0.02</v>
      </c>
    </row>
    <row r="9925" spans="1:34" s="173" customFormat="1" x14ac:dyDescent="0.55000000000000004">
      <c r="A9925" s="122"/>
      <c r="B9925" s="218"/>
      <c r="C9925" s="218"/>
      <c r="D9925" s="221"/>
      <c r="E9925" s="218"/>
      <c r="F9925" s="218"/>
      <c r="G9925" s="218"/>
      <c r="H9925" s="218"/>
      <c r="I9925" s="222"/>
      <c r="J9925" s="123"/>
      <c r="K9925" s="137"/>
      <c r="L9925" s="137"/>
      <c r="M9925" s="137"/>
      <c r="N9925" s="218">
        <v>2</v>
      </c>
      <c r="O9925" s="108" t="s">
        <v>13445</v>
      </c>
      <c r="P9925" s="138"/>
      <c r="Q9925" s="108" t="s">
        <v>13446</v>
      </c>
      <c r="R9925" s="108" t="s">
        <v>4818</v>
      </c>
      <c r="S9925" s="139" t="s">
        <v>13448</v>
      </c>
      <c r="T9925" s="218" t="s">
        <v>51</v>
      </c>
      <c r="U9925" s="218" t="s">
        <v>45</v>
      </c>
      <c r="V9925" s="218" t="s">
        <v>52</v>
      </c>
      <c r="W9925" s="223">
        <v>62.72</v>
      </c>
      <c r="X9925" s="136">
        <v>55.04</v>
      </c>
      <c r="Y9925" s="223">
        <v>6750</v>
      </c>
      <c r="Z9925" s="223">
        <f>W9925*Y9925</f>
        <v>423360</v>
      </c>
      <c r="AA9925" s="224">
        <v>16</v>
      </c>
      <c r="AB9925" s="224">
        <v>22</v>
      </c>
      <c r="AC9925" s="223">
        <f>(Z9925*(100-AB9925))/100</f>
        <v>330220.79999999999</v>
      </c>
      <c r="AD9925" s="223">
        <f>IF(AND(AC9925="",M9924=""),0,IF((AC9925=""),M9924, IF( (M9924=""),AC9925,SUM(AC9924:AC9926)+M9924)))</f>
        <v>378670.8</v>
      </c>
      <c r="AE9925" s="223">
        <f>IF( (X9925=""),AD9925*1,AD9925*(X9925/100) )</f>
        <v>208420.40831999999</v>
      </c>
      <c r="AF9925" s="223">
        <v>50000000</v>
      </c>
      <c r="AG9925" s="223">
        <f>IF((AF9925-AE9925) &gt; 1,0,IF((AF9925-AE9925)&lt;0,AE9925-AF9925,AF9925-AE9925))</f>
        <v>0</v>
      </c>
      <c r="AH9925" s="223">
        <v>0.02</v>
      </c>
    </row>
    <row r="9926" spans="1:34" s="173" customFormat="1" x14ac:dyDescent="0.55000000000000004">
      <c r="A9926" s="122"/>
      <c r="B9926" s="218"/>
      <c r="C9926" s="218"/>
      <c r="D9926" s="221"/>
      <c r="E9926" s="218"/>
      <c r="F9926" s="218"/>
      <c r="G9926" s="218"/>
      <c r="H9926" s="218"/>
      <c r="I9926" s="222"/>
      <c r="J9926" s="123"/>
      <c r="K9926" s="137"/>
      <c r="L9926" s="137" t="s">
        <v>63</v>
      </c>
      <c r="M9926" s="137">
        <f>SUM(M9924:M9925)</f>
        <v>48450</v>
      </c>
      <c r="N9926" s="218"/>
      <c r="O9926" s="108"/>
      <c r="P9926" s="138"/>
      <c r="Q9926" s="108"/>
      <c r="R9926" s="108"/>
      <c r="S9926" s="139"/>
      <c r="T9926" s="218"/>
      <c r="U9926" s="218"/>
      <c r="V9926" s="218"/>
      <c r="W9926" s="223"/>
      <c r="X9926" s="136"/>
      <c r="Y9926" s="223"/>
      <c r="Z9926" s="223"/>
      <c r="AA9926" s="224"/>
      <c r="AB9926" s="224"/>
      <c r="AC9926" s="223"/>
      <c r="AD9926" s="223"/>
      <c r="AE9926" s="223">
        <f>SUM(AE9924:AE9925)</f>
        <v>378670.8</v>
      </c>
      <c r="AF9926" s="223"/>
      <c r="AG9926" s="223">
        <f>SUM(AG9924:AG9925)</f>
        <v>0</v>
      </c>
      <c r="AH9926" s="223"/>
    </row>
    <row r="9927" spans="1:34" s="173" customFormat="1" x14ac:dyDescent="0.55000000000000004">
      <c r="A9927" s="122" t="s">
        <v>13451</v>
      </c>
      <c r="B9927" s="218">
        <v>4610</v>
      </c>
      <c r="C9927" s="218">
        <v>6638</v>
      </c>
      <c r="D9927" s="221" t="s">
        <v>13452</v>
      </c>
      <c r="E9927" s="218" t="s">
        <v>34</v>
      </c>
      <c r="F9927" s="218">
        <v>23189</v>
      </c>
      <c r="G9927" s="218">
        <v>8</v>
      </c>
      <c r="H9927" s="218">
        <v>2</v>
      </c>
      <c r="I9927" s="222">
        <v>66</v>
      </c>
      <c r="J9927" s="123" t="s">
        <v>35</v>
      </c>
      <c r="K9927" s="137">
        <f>((G9927*400)+(H9927*100))+I9927</f>
        <v>3466</v>
      </c>
      <c r="L9927" s="137">
        <v>425</v>
      </c>
      <c r="M9927" s="137">
        <f>K9927*L9927</f>
        <v>1473050</v>
      </c>
      <c r="N9927" s="218"/>
      <c r="O9927" s="108"/>
      <c r="P9927" s="138"/>
      <c r="Q9927" s="108"/>
      <c r="R9927" s="108"/>
      <c r="S9927" s="139"/>
      <c r="T9927" s="218"/>
      <c r="U9927" s="218"/>
      <c r="V9927" s="218"/>
      <c r="W9927" s="223"/>
      <c r="X9927" s="136"/>
      <c r="Y9927" s="223"/>
      <c r="Z9927" s="223"/>
      <c r="AA9927" s="224"/>
      <c r="AB9927" s="224"/>
      <c r="AC9927" s="223"/>
      <c r="AD9927" s="223">
        <f>IF(AND(AC9927="",M9927=""),0,IF((AC9927=""),M9927,IF((M9927=""),AC9927,AC9927+M9927)))</f>
        <v>1473050</v>
      </c>
      <c r="AE9927" s="223">
        <f>IF( (X9927=""),AD9927*1,AD9927*(X9927/100) )</f>
        <v>1473050</v>
      </c>
      <c r="AF9927" s="223">
        <v>0</v>
      </c>
      <c r="AG9927" s="223">
        <f>IF((AF9927-AE9927) &gt; 1,0,IF((AF9927-AE9927)&lt;0,AE9927-AF9927,AF9927-AE9927))</f>
        <v>1473050</v>
      </c>
      <c r="AH9927" s="223">
        <v>0.02</v>
      </c>
    </row>
    <row r="9928" spans="1:34" s="173" customFormat="1" x14ac:dyDescent="0.55000000000000004">
      <c r="A9928" s="122"/>
      <c r="B9928" s="218"/>
      <c r="C9928" s="218"/>
      <c r="D9928" s="221"/>
      <c r="E9928" s="218"/>
      <c r="F9928" s="218"/>
      <c r="G9928" s="218"/>
      <c r="H9928" s="218"/>
      <c r="I9928" s="222"/>
      <c r="J9928" s="123"/>
      <c r="K9928" s="137"/>
      <c r="L9928" s="137" t="s">
        <v>63</v>
      </c>
      <c r="M9928" s="137">
        <f>SUM(M9927:M9927)</f>
        <v>1473050</v>
      </c>
      <c r="N9928" s="218"/>
      <c r="O9928" s="108"/>
      <c r="P9928" s="138"/>
      <c r="Q9928" s="108"/>
      <c r="R9928" s="108"/>
      <c r="S9928" s="139"/>
      <c r="T9928" s="218"/>
      <c r="U9928" s="218"/>
      <c r="V9928" s="218"/>
      <c r="W9928" s="223"/>
      <c r="X9928" s="136"/>
      <c r="Y9928" s="223"/>
      <c r="Z9928" s="223"/>
      <c r="AA9928" s="224"/>
      <c r="AB9928" s="224"/>
      <c r="AC9928" s="223"/>
      <c r="AD9928" s="223"/>
      <c r="AE9928" s="223">
        <f>SUM(AE9927:AE9927)</f>
        <v>1473050</v>
      </c>
      <c r="AF9928" s="223"/>
      <c r="AG9928" s="223">
        <f>SUM(AG9927:AG9927)</f>
        <v>1473050</v>
      </c>
      <c r="AH9928" s="223"/>
    </row>
    <row r="9929" spans="1:34" s="173" customFormat="1" x14ac:dyDescent="0.55000000000000004">
      <c r="A9929" s="122" t="s">
        <v>13453</v>
      </c>
      <c r="B9929" s="218">
        <v>4611</v>
      </c>
      <c r="C9929" s="218">
        <v>8710</v>
      </c>
      <c r="D9929" s="221" t="s">
        <v>13454</v>
      </c>
      <c r="E9929" s="218" t="s">
        <v>34</v>
      </c>
      <c r="F9929" s="218">
        <v>24120</v>
      </c>
      <c r="G9929" s="218">
        <v>0</v>
      </c>
      <c r="H9929" s="218">
        <v>3</v>
      </c>
      <c r="I9929" s="222">
        <v>23</v>
      </c>
      <c r="J9929" s="123" t="s">
        <v>38</v>
      </c>
      <c r="K9929" s="137">
        <f>((G9929*400)+(H9929*100))+I9929</f>
        <v>323</v>
      </c>
      <c r="L9929" s="137">
        <v>500</v>
      </c>
      <c r="M9929" s="137">
        <f>K9929*L9929</f>
        <v>161500</v>
      </c>
      <c r="N9929" s="218"/>
      <c r="O9929" s="108"/>
      <c r="P9929" s="138"/>
      <c r="Q9929" s="108"/>
      <c r="R9929" s="108"/>
      <c r="S9929" s="139"/>
      <c r="T9929" s="218"/>
      <c r="U9929" s="218"/>
      <c r="V9929" s="218"/>
      <c r="W9929" s="223"/>
      <c r="X9929" s="136"/>
      <c r="Y9929" s="223"/>
      <c r="Z9929" s="223"/>
      <c r="AA9929" s="224"/>
      <c r="AB9929" s="224"/>
      <c r="AC9929" s="223"/>
      <c r="AD9929" s="223">
        <f>IF(AND(AC9929="",M9929=""),0,IF((AC9929=""),M9929,IF((M9929=""),AC9929,AC9929+M9929)))</f>
        <v>161500</v>
      </c>
      <c r="AE9929" s="223">
        <f>IF( (X9929=""),AD9929*1,AD9929*(X9929/100) )</f>
        <v>161500</v>
      </c>
      <c r="AF9929" s="223">
        <v>50000000</v>
      </c>
      <c r="AG9929" s="223">
        <f>IF((AF9929-AE9929) &gt; 1,0,IF((AF9929-AE9929)&lt;0,AE9929-AF9929,AF9929-AE9929))</f>
        <v>0</v>
      </c>
      <c r="AH9929" s="223">
        <v>0.01</v>
      </c>
    </row>
    <row r="9930" spans="1:34" s="173" customFormat="1" x14ac:dyDescent="0.55000000000000004">
      <c r="A9930" s="122"/>
      <c r="B9930" s="218"/>
      <c r="C9930" s="218"/>
      <c r="D9930" s="221"/>
      <c r="E9930" s="218"/>
      <c r="F9930" s="218"/>
      <c r="G9930" s="218"/>
      <c r="H9930" s="218"/>
      <c r="I9930" s="222"/>
      <c r="J9930" s="123"/>
      <c r="K9930" s="137"/>
      <c r="L9930" s="137" t="s">
        <v>63</v>
      </c>
      <c r="M9930" s="137">
        <f>SUM(M9929:M9929)</f>
        <v>161500</v>
      </c>
      <c r="N9930" s="218"/>
      <c r="O9930" s="108"/>
      <c r="P9930" s="138"/>
      <c r="Q9930" s="108"/>
      <c r="R9930" s="108"/>
      <c r="S9930" s="139"/>
      <c r="T9930" s="218"/>
      <c r="U9930" s="218"/>
      <c r="V9930" s="218"/>
      <c r="W9930" s="223"/>
      <c r="X9930" s="136"/>
      <c r="Y9930" s="223"/>
      <c r="Z9930" s="223"/>
      <c r="AA9930" s="224"/>
      <c r="AB9930" s="224"/>
      <c r="AC9930" s="223"/>
      <c r="AD9930" s="223"/>
      <c r="AE9930" s="223">
        <f>SUM(AE9929:AE9929)</f>
        <v>161500</v>
      </c>
      <c r="AF9930" s="223"/>
      <c r="AG9930" s="223">
        <f>SUM(AG9929:AG9929)</f>
        <v>0</v>
      </c>
      <c r="AH9930" s="223"/>
    </row>
    <row r="9931" spans="1:34" s="173" customFormat="1" x14ac:dyDescent="0.55000000000000004">
      <c r="A9931" s="122" t="s">
        <v>13457</v>
      </c>
      <c r="B9931" s="218">
        <v>4612</v>
      </c>
      <c r="C9931" s="218">
        <v>9861</v>
      </c>
      <c r="D9931" s="221">
        <v>6014</v>
      </c>
      <c r="E9931" s="218" t="s">
        <v>37</v>
      </c>
      <c r="F9931" s="218"/>
      <c r="G9931" s="218">
        <v>0</v>
      </c>
      <c r="H9931" s="218">
        <v>2</v>
      </c>
      <c r="I9931" s="222">
        <v>2</v>
      </c>
      <c r="J9931" s="123" t="s">
        <v>35</v>
      </c>
      <c r="K9931" s="137">
        <f>((G9931*400)+(H9931*100))+I9931</f>
        <v>202</v>
      </c>
      <c r="L9931" s="137">
        <v>225</v>
      </c>
      <c r="M9931" s="137">
        <f>K9931*L9931</f>
        <v>45450</v>
      </c>
      <c r="N9931" s="218">
        <v>1</v>
      </c>
      <c r="O9931" s="108" t="s">
        <v>13455</v>
      </c>
      <c r="P9931" s="138">
        <v>3570800435605</v>
      </c>
      <c r="Q9931" s="108" t="s">
        <v>13456</v>
      </c>
      <c r="R9931" s="108" t="s">
        <v>13458</v>
      </c>
      <c r="S9931" s="139"/>
      <c r="T9931" s="218" t="s">
        <v>51</v>
      </c>
      <c r="U9931" s="218" t="s">
        <v>45</v>
      </c>
      <c r="V9931" s="218" t="s">
        <v>52</v>
      </c>
      <c r="W9931" s="223">
        <v>28.8</v>
      </c>
      <c r="X9931" s="136">
        <v>9.5399999999999991</v>
      </c>
      <c r="Y9931" s="223">
        <v>6750</v>
      </c>
      <c r="Z9931" s="223">
        <f>W9931*Y9931</f>
        <v>194400</v>
      </c>
      <c r="AA9931" s="224">
        <v>26</v>
      </c>
      <c r="AB9931" s="224">
        <v>42</v>
      </c>
      <c r="AC9931" s="223">
        <f>(Z9931*(100-AB9931))/100</f>
        <v>112752</v>
      </c>
      <c r="AD9931" s="223">
        <f>IF(AND(AC9931="",M9931=""),0,IF((AC9931=""),M9931, IF( (M9931=""),AC9931,SUM(AC9931:AC9934)+M9931)))</f>
        <v>1227780</v>
      </c>
      <c r="AE9931" s="223">
        <f>IF( (X9931=""),AD9931*1,AD9931*(X9931/100) )</f>
        <v>117130.21199999998</v>
      </c>
      <c r="AF9931" s="223">
        <v>10000000</v>
      </c>
      <c r="AG9931" s="223">
        <v>45450</v>
      </c>
      <c r="AH9931" s="223">
        <v>0.02</v>
      </c>
    </row>
    <row r="9932" spans="1:34" s="173" customFormat="1" x14ac:dyDescent="0.55000000000000004">
      <c r="A9932" s="122"/>
      <c r="B9932" s="218"/>
      <c r="C9932" s="218"/>
      <c r="D9932" s="221"/>
      <c r="E9932" s="218"/>
      <c r="F9932" s="218"/>
      <c r="G9932" s="218"/>
      <c r="H9932" s="218"/>
      <c r="I9932" s="222"/>
      <c r="J9932" s="123"/>
      <c r="K9932" s="137"/>
      <c r="L9932" s="137"/>
      <c r="M9932" s="137"/>
      <c r="N9932" s="218">
        <v>2</v>
      </c>
      <c r="O9932" s="108" t="s">
        <v>13455</v>
      </c>
      <c r="P9932" s="138">
        <v>3570800435605</v>
      </c>
      <c r="Q9932" s="108" t="s">
        <v>13456</v>
      </c>
      <c r="R9932" s="108" t="s">
        <v>13458</v>
      </c>
      <c r="S9932" s="139"/>
      <c r="T9932" s="218" t="s">
        <v>51</v>
      </c>
      <c r="U9932" s="218" t="s">
        <v>45</v>
      </c>
      <c r="V9932" s="218" t="s">
        <v>52</v>
      </c>
      <c r="W9932" s="223">
        <v>213.4</v>
      </c>
      <c r="X9932" s="136">
        <v>70.66</v>
      </c>
      <c r="Y9932" s="223">
        <v>6750</v>
      </c>
      <c r="Z9932" s="223">
        <f>W9932*Y9932</f>
        <v>1440450</v>
      </c>
      <c r="AA9932" s="224">
        <v>26</v>
      </c>
      <c r="AB9932" s="224">
        <v>42</v>
      </c>
      <c r="AC9932" s="223">
        <f>(Z9932*(100-AB9932))/100</f>
        <v>835461</v>
      </c>
      <c r="AD9932" s="223">
        <f>IF(AND(AC9932="",M9931=""),0,IF((AC9932=""),M9931, IF( (M9931=""),AC9932,SUM(AC9931:AC9934)+M9931)))</f>
        <v>1227780</v>
      </c>
      <c r="AE9932" s="223">
        <f>IF( (X9932=""),AD9932*1,AD9932*(X9932/100) )</f>
        <v>867549.348</v>
      </c>
      <c r="AF9932" s="223">
        <v>10000000</v>
      </c>
      <c r="AG9932" s="223">
        <f>IF((AF9932-AE9932) &gt; 1,0,IF((AF9932-AE9932)&lt;0,AE9932-AF9932,AF9932-AE9932))</f>
        <v>0</v>
      </c>
      <c r="AH9932" s="223">
        <v>0.02</v>
      </c>
    </row>
    <row r="9933" spans="1:34" s="173" customFormat="1" x14ac:dyDescent="0.55000000000000004">
      <c r="A9933" s="122"/>
      <c r="B9933" s="218"/>
      <c r="C9933" s="218"/>
      <c r="D9933" s="221"/>
      <c r="E9933" s="218"/>
      <c r="F9933" s="218"/>
      <c r="G9933" s="218"/>
      <c r="H9933" s="218"/>
      <c r="I9933" s="222"/>
      <c r="J9933" s="123"/>
      <c r="K9933" s="137"/>
      <c r="L9933" s="137"/>
      <c r="M9933" s="137"/>
      <c r="N9933" s="218">
        <v>3</v>
      </c>
      <c r="O9933" s="108" t="s">
        <v>13455</v>
      </c>
      <c r="P9933" s="138">
        <v>3570800435605</v>
      </c>
      <c r="Q9933" s="108" t="s">
        <v>13456</v>
      </c>
      <c r="R9933" s="108" t="s">
        <v>13458</v>
      </c>
      <c r="S9933" s="139"/>
      <c r="T9933" s="218" t="s">
        <v>51</v>
      </c>
      <c r="U9933" s="218" t="s">
        <v>45</v>
      </c>
      <c r="V9933" s="218" t="s">
        <v>52</v>
      </c>
      <c r="W9933" s="223">
        <v>59.8</v>
      </c>
      <c r="X9933" s="136">
        <v>19.8</v>
      </c>
      <c r="Y9933" s="223">
        <v>6750</v>
      </c>
      <c r="Z9933" s="223">
        <f>W9933*Y9933</f>
        <v>403650</v>
      </c>
      <c r="AA9933" s="224">
        <v>26</v>
      </c>
      <c r="AB9933" s="224">
        <v>42</v>
      </c>
      <c r="AC9933" s="223">
        <f>(Z9933*(100-AB9933))/100</f>
        <v>234117</v>
      </c>
      <c r="AD9933" s="223">
        <f>IF(AND(AC9933="",M9931=""),0,IF((AC9933=""),M9931, IF( (M9931=""),AC9933,SUM(AC9931:AC9934)+M9931)))</f>
        <v>1227780</v>
      </c>
      <c r="AE9933" s="223">
        <f>IF( (X9933=""),AD9933*1,AD9933*(X9933/100) )</f>
        <v>243100.44</v>
      </c>
      <c r="AF9933" s="223">
        <v>10000000</v>
      </c>
      <c r="AG9933" s="223">
        <f>IF((AF9933-AE9933) &gt; 1,0,IF((AF9933-AE9933)&lt;0,AE9933-AF9933,AF9933-AE9933))</f>
        <v>0</v>
      </c>
      <c r="AH9933" s="223">
        <v>0.02</v>
      </c>
    </row>
    <row r="9934" spans="1:34" s="173" customFormat="1" x14ac:dyDescent="0.55000000000000004">
      <c r="A9934" s="122"/>
      <c r="B9934" s="218"/>
      <c r="C9934" s="218"/>
      <c r="D9934" s="221"/>
      <c r="E9934" s="218"/>
      <c r="F9934" s="218"/>
      <c r="G9934" s="218"/>
      <c r="H9934" s="218"/>
      <c r="I9934" s="222"/>
      <c r="J9934" s="123"/>
      <c r="K9934" s="137"/>
      <c r="L9934" s="137"/>
      <c r="M9934" s="137"/>
      <c r="N9934" s="218"/>
      <c r="O9934" s="108"/>
      <c r="P9934" s="138"/>
      <c r="Q9934" s="108"/>
      <c r="R9934" s="108"/>
      <c r="S9934" s="139"/>
      <c r="T9934" s="218"/>
      <c r="U9934" s="218"/>
      <c r="V9934" s="218"/>
      <c r="W9934" s="223"/>
      <c r="X9934" s="136"/>
      <c r="Y9934" s="223"/>
      <c r="Z9934" s="223"/>
      <c r="AA9934" s="224"/>
      <c r="AB9934" s="224"/>
      <c r="AC9934" s="223"/>
      <c r="AD9934" s="223"/>
      <c r="AE9934" s="223"/>
      <c r="AF9934" s="223"/>
      <c r="AG9934" s="223"/>
      <c r="AH9934" s="223"/>
    </row>
    <row r="9935" spans="1:34" s="173" customFormat="1" x14ac:dyDescent="0.55000000000000004">
      <c r="A9935" s="122"/>
      <c r="B9935" s="218">
        <v>4613</v>
      </c>
      <c r="C9935" s="218">
        <v>9863</v>
      </c>
      <c r="D9935" s="221"/>
      <c r="E9935" s="218" t="s">
        <v>37</v>
      </c>
      <c r="F9935" s="218"/>
      <c r="G9935" s="218">
        <v>4</v>
      </c>
      <c r="H9935" s="218">
        <v>0</v>
      </c>
      <c r="I9935" s="222">
        <v>20</v>
      </c>
      <c r="J9935" s="123" t="s">
        <v>38</v>
      </c>
      <c r="K9935" s="137">
        <f>((G9935*400)+(H9935*100))+I9935</f>
        <v>1620</v>
      </c>
      <c r="L9935" s="137">
        <v>225</v>
      </c>
      <c r="M9935" s="137">
        <f>K9935*L9935</f>
        <v>364500</v>
      </c>
      <c r="N9935" s="218"/>
      <c r="O9935" s="108"/>
      <c r="P9935" s="138"/>
      <c r="Q9935" s="108"/>
      <c r="R9935" s="108"/>
      <c r="S9935" s="139"/>
      <c r="T9935" s="218"/>
      <c r="U9935" s="218"/>
      <c r="V9935" s="218"/>
      <c r="W9935" s="223"/>
      <c r="X9935" s="136"/>
      <c r="Y9935" s="223"/>
      <c r="Z9935" s="223"/>
      <c r="AA9935" s="224"/>
      <c r="AB9935" s="224"/>
      <c r="AC9935" s="223"/>
      <c r="AD9935" s="223">
        <f>IF(AND(AC9935="",M9935=""),0,IF((AC9935=""),M9935,IF((M9935=""),AC9935,AC9935+M9935)))</f>
        <v>364500</v>
      </c>
      <c r="AE9935" s="223">
        <f>IF( (X9935=""),AD9935*1,AD9935*(X9935/100) )</f>
        <v>364500</v>
      </c>
      <c r="AF9935" s="223">
        <v>0</v>
      </c>
      <c r="AG9935" s="223">
        <f>IF((AF9935-AE9935) &gt; 1,0,IF((AF9935-AE9935)&lt;0,AE9935-AF9935,AF9935-AE9935))</f>
        <v>364500</v>
      </c>
      <c r="AH9935" s="223">
        <v>0.01</v>
      </c>
    </row>
    <row r="9936" spans="1:34" s="173" customFormat="1" x14ac:dyDescent="0.55000000000000004">
      <c r="A9936" s="122"/>
      <c r="B9936" s="218"/>
      <c r="C9936" s="218"/>
      <c r="D9936" s="221"/>
      <c r="E9936" s="218"/>
      <c r="F9936" s="218"/>
      <c r="G9936" s="218"/>
      <c r="H9936" s="218"/>
      <c r="I9936" s="222"/>
      <c r="J9936" s="123"/>
      <c r="K9936" s="137"/>
      <c r="L9936" s="137" t="s">
        <v>63</v>
      </c>
      <c r="M9936" s="137">
        <f>SUM(M9931:M9935)</f>
        <v>409950</v>
      </c>
      <c r="N9936" s="218"/>
      <c r="O9936" s="108"/>
      <c r="P9936" s="138"/>
      <c r="Q9936" s="108"/>
      <c r="R9936" s="108"/>
      <c r="S9936" s="139"/>
      <c r="T9936" s="218"/>
      <c r="U9936" s="218"/>
      <c r="V9936" s="218"/>
      <c r="W9936" s="223"/>
      <c r="X9936" s="136"/>
      <c r="Y9936" s="223"/>
      <c r="Z9936" s="223"/>
      <c r="AA9936" s="224"/>
      <c r="AB9936" s="224"/>
      <c r="AC9936" s="223"/>
      <c r="AD9936" s="223"/>
      <c r="AE9936" s="223">
        <f>SUM(AE9931:AE9935)</f>
        <v>1592280</v>
      </c>
      <c r="AF9936" s="223"/>
      <c r="AG9936" s="223">
        <f>SUM(AG9931:AG9935)</f>
        <v>409950</v>
      </c>
      <c r="AH9936" s="223"/>
    </row>
    <row r="9937" spans="1:34" s="173" customFormat="1" x14ac:dyDescent="0.55000000000000004">
      <c r="A9937" s="122" t="s">
        <v>13459</v>
      </c>
      <c r="B9937" s="218">
        <v>4614</v>
      </c>
      <c r="C9937" s="218">
        <v>8264</v>
      </c>
      <c r="D9937" s="221" t="s">
        <v>13460</v>
      </c>
      <c r="E9937" s="218" t="s">
        <v>34</v>
      </c>
      <c r="F9937" s="218">
        <v>16805</v>
      </c>
      <c r="G9937" s="218">
        <v>15</v>
      </c>
      <c r="H9937" s="218">
        <v>1</v>
      </c>
      <c r="I9937" s="222">
        <v>90</v>
      </c>
      <c r="J9937" s="123" t="s">
        <v>38</v>
      </c>
      <c r="K9937" s="137">
        <f>((G9937*400)+(H9937*100))+I9937</f>
        <v>6190</v>
      </c>
      <c r="L9937" s="137">
        <v>325</v>
      </c>
      <c r="M9937" s="137">
        <f>K9937*L9937</f>
        <v>2011750</v>
      </c>
      <c r="N9937" s="218"/>
      <c r="O9937" s="108"/>
      <c r="P9937" s="138"/>
      <c r="Q9937" s="108"/>
      <c r="R9937" s="108"/>
      <c r="S9937" s="139"/>
      <c r="T9937" s="218"/>
      <c r="U9937" s="218"/>
      <c r="V9937" s="218"/>
      <c r="W9937" s="223"/>
      <c r="X9937" s="136"/>
      <c r="Y9937" s="223"/>
      <c r="Z9937" s="223"/>
      <c r="AA9937" s="224"/>
      <c r="AB9937" s="224"/>
      <c r="AC9937" s="223"/>
      <c r="AD9937" s="223">
        <f>IF(AND(AC9937="",M9937=""),0,IF((AC9937=""),M9937,IF((M9937=""),AC9937,AC9937+M9937)))</f>
        <v>2011750</v>
      </c>
      <c r="AE9937" s="223">
        <f>IF( (X9937=""),AD9937*1,AD9937*(X9937/100) )</f>
        <v>2011750</v>
      </c>
      <c r="AF9937" s="223">
        <v>50000000</v>
      </c>
      <c r="AG9937" s="223">
        <f>IF((AF9937-AE9937) &gt; 1,0,IF((AF9937-AE9937)&lt;0,AE9937-AF9937,AF9937-AE9937))</f>
        <v>0</v>
      </c>
      <c r="AH9937" s="223">
        <v>0.01</v>
      </c>
    </row>
    <row r="9938" spans="1:34" s="173" customFormat="1" x14ac:dyDescent="0.55000000000000004">
      <c r="A9938" s="122"/>
      <c r="B9938" s="218">
        <v>4615</v>
      </c>
      <c r="C9938" s="218">
        <v>8406</v>
      </c>
      <c r="D9938" s="221" t="s">
        <v>13461</v>
      </c>
      <c r="E9938" s="218" t="s">
        <v>34</v>
      </c>
      <c r="F9938" s="218">
        <v>18773</v>
      </c>
      <c r="G9938" s="218">
        <v>0</v>
      </c>
      <c r="H9938" s="218">
        <v>2</v>
      </c>
      <c r="I9938" s="222">
        <v>63</v>
      </c>
      <c r="J9938" s="123" t="s">
        <v>38</v>
      </c>
      <c r="K9938" s="137">
        <f>((G9938*400)+(H9938*100))+I9938</f>
        <v>263</v>
      </c>
      <c r="L9938" s="137">
        <v>800</v>
      </c>
      <c r="M9938" s="137">
        <f>K9938*L9938</f>
        <v>210400</v>
      </c>
      <c r="N9938" s="218"/>
      <c r="O9938" s="108"/>
      <c r="P9938" s="138"/>
      <c r="Q9938" s="108"/>
      <c r="R9938" s="108"/>
      <c r="S9938" s="139"/>
      <c r="T9938" s="218"/>
      <c r="U9938" s="218"/>
      <c r="V9938" s="218"/>
      <c r="W9938" s="223"/>
      <c r="X9938" s="136"/>
      <c r="Y9938" s="223"/>
      <c r="Z9938" s="223"/>
      <c r="AA9938" s="224"/>
      <c r="AB9938" s="224"/>
      <c r="AC9938" s="223"/>
      <c r="AD9938" s="223">
        <f>IF(AND(AC9938="",M9938=""),0,IF((AC9938=""),M9938,IF((M9938=""),AC9938,AC9938+M9938)))</f>
        <v>210400</v>
      </c>
      <c r="AE9938" s="223">
        <f>IF( (X9938=""),AD9938*1,AD9938*(X9938/100) )</f>
        <v>210400</v>
      </c>
      <c r="AF9938" s="223">
        <v>50000000</v>
      </c>
      <c r="AG9938" s="223">
        <f>IF((AF9938-AE9938) &gt; 1,0,IF((AF9938-AE9938)&lt;0,AE9938-AF9938,AF9938-AE9938))</f>
        <v>0</v>
      </c>
      <c r="AH9938" s="223">
        <v>0.01</v>
      </c>
    </row>
    <row r="9939" spans="1:34" s="173" customFormat="1" x14ac:dyDescent="0.55000000000000004">
      <c r="A9939" s="122"/>
      <c r="B9939" s="218">
        <v>4616</v>
      </c>
      <c r="C9939" s="218">
        <v>8456</v>
      </c>
      <c r="D9939" s="221" t="s">
        <v>13462</v>
      </c>
      <c r="E9939" s="218" t="s">
        <v>34</v>
      </c>
      <c r="F9939" s="218">
        <v>18774</v>
      </c>
      <c r="G9939" s="218">
        <v>0</v>
      </c>
      <c r="H9939" s="218">
        <v>1</v>
      </c>
      <c r="I9939" s="222">
        <v>62</v>
      </c>
      <c r="J9939" s="123" t="s">
        <v>38</v>
      </c>
      <c r="K9939" s="137">
        <f>((G9939*400)+(H9939*100))+I9939</f>
        <v>162</v>
      </c>
      <c r="L9939" s="137">
        <v>800</v>
      </c>
      <c r="M9939" s="137">
        <f>K9939*L9939</f>
        <v>129600</v>
      </c>
      <c r="N9939" s="218"/>
      <c r="O9939" s="108"/>
      <c r="P9939" s="138"/>
      <c r="Q9939" s="108"/>
      <c r="R9939" s="108"/>
      <c r="S9939" s="139"/>
      <c r="T9939" s="218"/>
      <c r="U9939" s="218"/>
      <c r="V9939" s="218"/>
      <c r="W9939" s="223"/>
      <c r="X9939" s="136"/>
      <c r="Y9939" s="223"/>
      <c r="Z9939" s="223"/>
      <c r="AA9939" s="224"/>
      <c r="AB9939" s="224"/>
      <c r="AC9939" s="223"/>
      <c r="AD9939" s="223">
        <f>IF(AND(AC9939="",M9939=""),0,IF((AC9939=""),M9939,IF((M9939=""),AC9939,AC9939+M9939)))</f>
        <v>129600</v>
      </c>
      <c r="AE9939" s="223">
        <f>IF( (X9939=""),AD9939*1,AD9939*(X9939/100) )</f>
        <v>129600</v>
      </c>
      <c r="AF9939" s="223">
        <v>50000000</v>
      </c>
      <c r="AG9939" s="223">
        <f>IF((AF9939-AE9939) &gt; 1,0,IF((AF9939-AE9939)&lt;0,AE9939-AF9939,AF9939-AE9939))</f>
        <v>0</v>
      </c>
      <c r="AH9939" s="223">
        <v>0.01</v>
      </c>
    </row>
    <row r="9940" spans="1:34" s="173" customFormat="1" x14ac:dyDescent="0.55000000000000004">
      <c r="A9940" s="122"/>
      <c r="B9940" s="218">
        <v>4617</v>
      </c>
      <c r="C9940" s="218">
        <v>6355</v>
      </c>
      <c r="D9940" s="221" t="s">
        <v>13463</v>
      </c>
      <c r="E9940" s="218" t="s">
        <v>34</v>
      </c>
      <c r="F9940" s="218">
        <v>21903</v>
      </c>
      <c r="G9940" s="218">
        <v>3</v>
      </c>
      <c r="H9940" s="218">
        <v>1</v>
      </c>
      <c r="I9940" s="222">
        <v>92</v>
      </c>
      <c r="J9940" s="123" t="s">
        <v>38</v>
      </c>
      <c r="K9940" s="137">
        <f>((G9940*400)+(H9940*100))+I9940</f>
        <v>1392</v>
      </c>
      <c r="L9940" s="137">
        <v>1800</v>
      </c>
      <c r="M9940" s="137">
        <f>K9940*L9940</f>
        <v>2505600</v>
      </c>
      <c r="N9940" s="218"/>
      <c r="O9940" s="108"/>
      <c r="P9940" s="138"/>
      <c r="Q9940" s="108"/>
      <c r="R9940" s="108"/>
      <c r="S9940" s="139"/>
      <c r="T9940" s="218"/>
      <c r="U9940" s="218"/>
      <c r="V9940" s="218"/>
      <c r="W9940" s="223"/>
      <c r="X9940" s="136"/>
      <c r="Y9940" s="223"/>
      <c r="Z9940" s="223"/>
      <c r="AA9940" s="224"/>
      <c r="AB9940" s="224"/>
      <c r="AC9940" s="223"/>
      <c r="AD9940" s="223">
        <f>IF(AND(AC9940="",M9940=""),0,IF((AC9940=""),M9940,IF((M9940=""),AC9940,AC9940+M9940)))</f>
        <v>2505600</v>
      </c>
      <c r="AE9940" s="223">
        <f>IF( (X9940=""),AD9940*1,AD9940*(X9940/100) )</f>
        <v>2505600</v>
      </c>
      <c r="AF9940" s="223">
        <v>50000000</v>
      </c>
      <c r="AG9940" s="223">
        <f>IF((AF9940-AE9940) &gt; 1,0,IF((AF9940-AE9940)&lt;0,AE9940-AF9940,AF9940-AE9940))</f>
        <v>0</v>
      </c>
      <c r="AH9940" s="223">
        <v>0.01</v>
      </c>
    </row>
    <row r="9941" spans="1:34" s="173" customFormat="1" x14ac:dyDescent="0.55000000000000004">
      <c r="A9941" s="122"/>
      <c r="B9941" s="218"/>
      <c r="C9941" s="218"/>
      <c r="D9941" s="221"/>
      <c r="E9941" s="218"/>
      <c r="F9941" s="218"/>
      <c r="G9941" s="218"/>
      <c r="H9941" s="218"/>
      <c r="I9941" s="222"/>
      <c r="J9941" s="123"/>
      <c r="K9941" s="137"/>
      <c r="L9941" s="137" t="s">
        <v>63</v>
      </c>
      <c r="M9941" s="137">
        <f>SUM(M9937:M9940)</f>
        <v>4857350</v>
      </c>
      <c r="N9941" s="218"/>
      <c r="O9941" s="108"/>
      <c r="P9941" s="138"/>
      <c r="Q9941" s="108"/>
      <c r="R9941" s="108"/>
      <c r="S9941" s="139"/>
      <c r="T9941" s="218"/>
      <c r="U9941" s="218"/>
      <c r="V9941" s="218"/>
      <c r="W9941" s="223"/>
      <c r="X9941" s="136"/>
      <c r="Y9941" s="223"/>
      <c r="Z9941" s="223"/>
      <c r="AA9941" s="224"/>
      <c r="AB9941" s="224"/>
      <c r="AC9941" s="223"/>
      <c r="AD9941" s="223"/>
      <c r="AE9941" s="223">
        <f>SUM(AE9937:AE9940)</f>
        <v>4857350</v>
      </c>
      <c r="AF9941" s="223"/>
      <c r="AG9941" s="223">
        <f>SUM(AG9937:AG9940)</f>
        <v>0</v>
      </c>
      <c r="AH9941" s="223"/>
    </row>
    <row r="9942" spans="1:34" s="173" customFormat="1" x14ac:dyDescent="0.55000000000000004">
      <c r="A9942" s="122" t="s">
        <v>11784</v>
      </c>
      <c r="B9942" s="218">
        <v>4618</v>
      </c>
      <c r="C9942" s="218">
        <v>9344</v>
      </c>
      <c r="D9942" s="221" t="s">
        <v>13464</v>
      </c>
      <c r="E9942" s="218" t="s">
        <v>34</v>
      </c>
      <c r="F9942" s="218">
        <v>18632</v>
      </c>
      <c r="G9942" s="218">
        <v>0</v>
      </c>
      <c r="H9942" s="218">
        <v>3</v>
      </c>
      <c r="I9942" s="222">
        <v>65</v>
      </c>
      <c r="J9942" s="123" t="s">
        <v>38</v>
      </c>
      <c r="K9942" s="137">
        <f>((G9942*400)+(H9942*100))+I9942</f>
        <v>365</v>
      </c>
      <c r="L9942" s="137">
        <v>250</v>
      </c>
      <c r="M9942" s="137">
        <f>K9942*L9942</f>
        <v>91250</v>
      </c>
      <c r="N9942" s="218"/>
      <c r="O9942" s="108"/>
      <c r="P9942" s="138"/>
      <c r="Q9942" s="108"/>
      <c r="R9942" s="108"/>
      <c r="S9942" s="139"/>
      <c r="T9942" s="218"/>
      <c r="U9942" s="218"/>
      <c r="V9942" s="218"/>
      <c r="W9942" s="223"/>
      <c r="X9942" s="136"/>
      <c r="Y9942" s="223"/>
      <c r="Z9942" s="223"/>
      <c r="AA9942" s="224"/>
      <c r="AB9942" s="224"/>
      <c r="AC9942" s="223"/>
      <c r="AD9942" s="223">
        <f>IF(AND(AC9942="",M9942=""),0,IF((AC9942=""),M9942,IF((M9942=""),AC9942,AC9942+M9942)))</f>
        <v>91250</v>
      </c>
      <c r="AE9942" s="223">
        <f>IF( (X9942=""),AD9942*1,AD9942*(X9942/100) )</f>
        <v>91250</v>
      </c>
      <c r="AF9942" s="223">
        <v>50000000</v>
      </c>
      <c r="AG9942" s="223">
        <f>IF((AF9942-AE9942) &gt; 1,0,IF((AF9942-AE9942)&lt;0,AE9942-AF9942,AF9942-AE9942))</f>
        <v>0</v>
      </c>
      <c r="AH9942" s="223">
        <v>0.01</v>
      </c>
    </row>
    <row r="9943" spans="1:34" s="173" customFormat="1" x14ac:dyDescent="0.55000000000000004">
      <c r="A9943" s="122"/>
      <c r="B9943" s="218"/>
      <c r="C9943" s="218"/>
      <c r="D9943" s="221"/>
      <c r="E9943" s="218"/>
      <c r="F9943" s="218"/>
      <c r="G9943" s="218"/>
      <c r="H9943" s="218"/>
      <c r="I9943" s="222"/>
      <c r="J9943" s="123"/>
      <c r="K9943" s="137"/>
      <c r="L9943" s="137" t="s">
        <v>63</v>
      </c>
      <c r="M9943" s="137">
        <f>SUM(M9942:M9942)</f>
        <v>91250</v>
      </c>
      <c r="N9943" s="218"/>
      <c r="O9943" s="108"/>
      <c r="P9943" s="138"/>
      <c r="Q9943" s="108"/>
      <c r="R9943" s="108"/>
      <c r="S9943" s="139"/>
      <c r="T9943" s="218"/>
      <c r="U9943" s="218"/>
      <c r="V9943" s="218"/>
      <c r="W9943" s="223"/>
      <c r="X9943" s="136"/>
      <c r="Y9943" s="223"/>
      <c r="Z9943" s="223"/>
      <c r="AA9943" s="224"/>
      <c r="AB9943" s="224"/>
      <c r="AC9943" s="223"/>
      <c r="AD9943" s="223"/>
      <c r="AE9943" s="223">
        <f>SUM(AE9942:AE9942)</f>
        <v>91250</v>
      </c>
      <c r="AF9943" s="223"/>
      <c r="AG9943" s="223">
        <f>SUM(AG9942:AG9942)</f>
        <v>0</v>
      </c>
      <c r="AH9943" s="223"/>
    </row>
    <row r="9944" spans="1:34" s="173" customFormat="1" x14ac:dyDescent="0.55000000000000004">
      <c r="A9944" s="122" t="s">
        <v>6450</v>
      </c>
      <c r="B9944" s="218">
        <v>4650</v>
      </c>
      <c r="C9944" s="218">
        <v>5254</v>
      </c>
      <c r="D9944" s="221" t="s">
        <v>13467</v>
      </c>
      <c r="E9944" s="218" t="s">
        <v>34</v>
      </c>
      <c r="F9944" s="218">
        <v>607</v>
      </c>
      <c r="G9944" s="218">
        <v>1</v>
      </c>
      <c r="H9944" s="218">
        <v>2</v>
      </c>
      <c r="I9944" s="222">
        <v>29</v>
      </c>
      <c r="J9944" s="123" t="s">
        <v>62</v>
      </c>
      <c r="K9944" s="137">
        <f>((G9944*400)+(H9944*100))+I9944</f>
        <v>629</v>
      </c>
      <c r="L9944" s="137">
        <v>6250</v>
      </c>
      <c r="M9944" s="137">
        <f>K9944*L9944</f>
        <v>3931250</v>
      </c>
      <c r="N9944" s="218">
        <v>1</v>
      </c>
      <c r="O9944" s="108" t="s">
        <v>13465</v>
      </c>
      <c r="P9944" s="138"/>
      <c r="Q9944" s="108" t="s">
        <v>13466</v>
      </c>
      <c r="R9944" s="108" t="s">
        <v>6452</v>
      </c>
      <c r="S9944" s="139" t="s">
        <v>13468</v>
      </c>
      <c r="T9944" s="218" t="s">
        <v>44</v>
      </c>
      <c r="U9944" s="218" t="s">
        <v>45</v>
      </c>
      <c r="V9944" s="218" t="s">
        <v>96</v>
      </c>
      <c r="W9944" s="223">
        <v>609</v>
      </c>
      <c r="X9944" s="136">
        <v>100</v>
      </c>
      <c r="Y9944" s="223">
        <v>7150</v>
      </c>
      <c r="Z9944" s="223">
        <f t="shared" ref="Z9944:Z9954" si="950">W9944*Y9944</f>
        <v>4354350</v>
      </c>
      <c r="AA9944" s="224">
        <v>18</v>
      </c>
      <c r="AB9944" s="224">
        <v>26</v>
      </c>
      <c r="AC9944" s="223">
        <f t="shared" ref="AC9944:AC9954" si="951">(Z9944*(100-AB9944))/100</f>
        <v>3222219</v>
      </c>
      <c r="AD9944" s="223">
        <f>IF(AND(AC9944="",M9944=""),0,IF((AC9944=""),M9944, IF( (M9944=""),AC9944,SUM(AC9944:AC9944)+M9944)))</f>
        <v>7153469</v>
      </c>
      <c r="AE9944" s="223">
        <f t="shared" ref="AE9944:AE9954" si="952">IF( (X9944=""),AD9944*1,AD9944*(X9944/100) )</f>
        <v>7153469</v>
      </c>
      <c r="AF9944" s="223">
        <v>0</v>
      </c>
      <c r="AG9944" s="223">
        <f t="shared" ref="AG9944:AG9954" si="953">IF((AF9944-AE9944) &gt; 1,0,IF((AF9944-AE9944)&lt;0,AE9944-AF9944,AF9944-AE9944))</f>
        <v>7153469</v>
      </c>
      <c r="AH9944" s="223">
        <v>0.3</v>
      </c>
    </row>
    <row r="9945" spans="1:34" s="173" customFormat="1" x14ac:dyDescent="0.55000000000000004">
      <c r="A9945" s="122"/>
      <c r="B9945" s="218"/>
      <c r="C9945" s="218"/>
      <c r="D9945" s="221"/>
      <c r="E9945" s="218"/>
      <c r="F9945" s="218"/>
      <c r="G9945" s="218"/>
      <c r="H9945" s="218"/>
      <c r="I9945" s="222"/>
      <c r="J9945" s="123"/>
      <c r="K9945" s="137"/>
      <c r="L9945" s="137"/>
      <c r="M9945" s="137"/>
      <c r="N9945" s="218"/>
      <c r="O9945" s="108"/>
      <c r="P9945" s="138"/>
      <c r="Q9945" s="108"/>
      <c r="R9945" s="108"/>
      <c r="S9945" s="139"/>
      <c r="T9945" s="218" t="s">
        <v>44</v>
      </c>
      <c r="U9945" s="218"/>
      <c r="V9945" s="218" t="s">
        <v>96</v>
      </c>
      <c r="W9945" s="223">
        <v>609</v>
      </c>
      <c r="X9945" s="136">
        <v>100</v>
      </c>
      <c r="Y9945" s="223">
        <v>7150</v>
      </c>
      <c r="Z9945" s="223">
        <f t="shared" si="950"/>
        <v>4354350</v>
      </c>
      <c r="AA9945" s="224">
        <v>18</v>
      </c>
      <c r="AB9945" s="224">
        <v>26</v>
      </c>
      <c r="AC9945" s="223">
        <f t="shared" si="951"/>
        <v>3222219</v>
      </c>
      <c r="AD9945" s="223">
        <f>AC9945</f>
        <v>3222219</v>
      </c>
      <c r="AE9945" s="223">
        <f t="shared" si="952"/>
        <v>3222219</v>
      </c>
      <c r="AF9945" s="223">
        <v>0</v>
      </c>
      <c r="AG9945" s="223">
        <f t="shared" si="953"/>
        <v>3222219</v>
      </c>
      <c r="AH9945" s="223">
        <v>0.3</v>
      </c>
    </row>
    <row r="9946" spans="1:34" s="173" customFormat="1" x14ac:dyDescent="0.55000000000000004">
      <c r="A9946" s="122"/>
      <c r="B9946" s="218"/>
      <c r="C9946" s="218"/>
      <c r="D9946" s="221"/>
      <c r="E9946" s="218"/>
      <c r="F9946" s="218"/>
      <c r="G9946" s="218"/>
      <c r="H9946" s="218"/>
      <c r="I9946" s="222"/>
      <c r="J9946" s="123"/>
      <c r="K9946" s="137"/>
      <c r="L9946" s="137"/>
      <c r="M9946" s="137"/>
      <c r="N9946" s="218">
        <v>2</v>
      </c>
      <c r="O9946" s="108" t="s">
        <v>13465</v>
      </c>
      <c r="P9946" s="138"/>
      <c r="Q9946" s="108" t="s">
        <v>13466</v>
      </c>
      <c r="R9946" s="108" t="s">
        <v>6452</v>
      </c>
      <c r="S9946" s="139" t="s">
        <v>13469</v>
      </c>
      <c r="T9946" s="218" t="s">
        <v>44</v>
      </c>
      <c r="U9946" s="218" t="s">
        <v>45</v>
      </c>
      <c r="V9946" s="218" t="s">
        <v>96</v>
      </c>
      <c r="W9946" s="223">
        <v>160</v>
      </c>
      <c r="X9946" s="136">
        <v>100</v>
      </c>
      <c r="Y9946" s="223">
        <v>7150</v>
      </c>
      <c r="Z9946" s="223">
        <f t="shared" si="950"/>
        <v>1144000</v>
      </c>
      <c r="AA9946" s="224">
        <v>18</v>
      </c>
      <c r="AB9946" s="224">
        <v>26</v>
      </c>
      <c r="AC9946" s="223">
        <f t="shared" si="951"/>
        <v>846560</v>
      </c>
      <c r="AD9946" s="223">
        <f t="shared" ref="AD9946:AD9954" si="954">AC9946</f>
        <v>846560</v>
      </c>
      <c r="AE9946" s="223">
        <f t="shared" si="952"/>
        <v>846560</v>
      </c>
      <c r="AF9946" s="223">
        <v>0</v>
      </c>
      <c r="AG9946" s="223">
        <f t="shared" si="953"/>
        <v>846560</v>
      </c>
      <c r="AH9946" s="223">
        <v>0.3</v>
      </c>
    </row>
    <row r="9947" spans="1:34" s="173" customFormat="1" x14ac:dyDescent="0.55000000000000004">
      <c r="A9947" s="122"/>
      <c r="B9947" s="218"/>
      <c r="C9947" s="218"/>
      <c r="D9947" s="221"/>
      <c r="E9947" s="218"/>
      <c r="F9947" s="218"/>
      <c r="G9947" s="218"/>
      <c r="H9947" s="218"/>
      <c r="I9947" s="222"/>
      <c r="J9947" s="123"/>
      <c r="K9947" s="137"/>
      <c r="L9947" s="137"/>
      <c r="M9947" s="137"/>
      <c r="N9947" s="218"/>
      <c r="O9947" s="108"/>
      <c r="P9947" s="138"/>
      <c r="Q9947" s="108"/>
      <c r="R9947" s="108"/>
      <c r="S9947" s="139"/>
      <c r="T9947" s="218" t="s">
        <v>44</v>
      </c>
      <c r="U9947" s="218"/>
      <c r="V9947" s="218" t="s">
        <v>96</v>
      </c>
      <c r="W9947" s="223">
        <v>160</v>
      </c>
      <c r="X9947" s="136">
        <v>100</v>
      </c>
      <c r="Y9947" s="223">
        <v>7150</v>
      </c>
      <c r="Z9947" s="223">
        <f t="shared" si="950"/>
        <v>1144000</v>
      </c>
      <c r="AA9947" s="224">
        <v>18</v>
      </c>
      <c r="AB9947" s="224">
        <v>26</v>
      </c>
      <c r="AC9947" s="223">
        <f t="shared" si="951"/>
        <v>846560</v>
      </c>
      <c r="AD9947" s="223">
        <f t="shared" si="954"/>
        <v>846560</v>
      </c>
      <c r="AE9947" s="223">
        <f t="shared" si="952"/>
        <v>846560</v>
      </c>
      <c r="AF9947" s="223">
        <v>0</v>
      </c>
      <c r="AG9947" s="223">
        <f t="shared" si="953"/>
        <v>846560</v>
      </c>
      <c r="AH9947" s="223">
        <v>0.3</v>
      </c>
    </row>
    <row r="9948" spans="1:34" s="173" customFormat="1" x14ac:dyDescent="0.55000000000000004">
      <c r="A9948" s="122"/>
      <c r="B9948" s="218"/>
      <c r="C9948" s="218"/>
      <c r="D9948" s="221"/>
      <c r="E9948" s="218"/>
      <c r="F9948" s="218"/>
      <c r="G9948" s="218"/>
      <c r="H9948" s="218"/>
      <c r="I9948" s="222"/>
      <c r="J9948" s="123"/>
      <c r="K9948" s="137"/>
      <c r="L9948" s="137"/>
      <c r="M9948" s="137"/>
      <c r="N9948" s="218">
        <v>3</v>
      </c>
      <c r="O9948" s="108" t="s">
        <v>13465</v>
      </c>
      <c r="P9948" s="138"/>
      <c r="Q9948" s="108" t="s">
        <v>13466</v>
      </c>
      <c r="R9948" s="108" t="s">
        <v>6452</v>
      </c>
      <c r="S9948" s="139" t="s">
        <v>13470</v>
      </c>
      <c r="T9948" s="218" t="s">
        <v>73</v>
      </c>
      <c r="U9948" s="218" t="s">
        <v>45</v>
      </c>
      <c r="V9948" s="218" t="s">
        <v>96</v>
      </c>
      <c r="W9948" s="223">
        <v>204</v>
      </c>
      <c r="X9948" s="136">
        <v>100</v>
      </c>
      <c r="Y9948" s="223">
        <v>6600</v>
      </c>
      <c r="Z9948" s="223">
        <f t="shared" si="950"/>
        <v>1346400</v>
      </c>
      <c r="AA9948" s="224">
        <v>32</v>
      </c>
      <c r="AB9948" s="224">
        <v>54</v>
      </c>
      <c r="AC9948" s="223">
        <f t="shared" si="951"/>
        <v>619344</v>
      </c>
      <c r="AD9948" s="223">
        <f t="shared" si="954"/>
        <v>619344</v>
      </c>
      <c r="AE9948" s="223">
        <f t="shared" si="952"/>
        <v>619344</v>
      </c>
      <c r="AF9948" s="223">
        <v>0</v>
      </c>
      <c r="AG9948" s="223">
        <f t="shared" si="953"/>
        <v>619344</v>
      </c>
      <c r="AH9948" s="223">
        <v>0.3</v>
      </c>
    </row>
    <row r="9949" spans="1:34" s="173" customFormat="1" x14ac:dyDescent="0.55000000000000004">
      <c r="A9949" s="122"/>
      <c r="B9949" s="218"/>
      <c r="C9949" s="218"/>
      <c r="D9949" s="221"/>
      <c r="E9949" s="218"/>
      <c r="F9949" s="218"/>
      <c r="G9949" s="218"/>
      <c r="H9949" s="218"/>
      <c r="I9949" s="222"/>
      <c r="J9949" s="123"/>
      <c r="K9949" s="137"/>
      <c r="L9949" s="137"/>
      <c r="M9949" s="137"/>
      <c r="N9949" s="218"/>
      <c r="O9949" s="108"/>
      <c r="P9949" s="138"/>
      <c r="Q9949" s="108"/>
      <c r="R9949" s="108"/>
      <c r="S9949" s="139"/>
      <c r="T9949" s="218" t="s">
        <v>73</v>
      </c>
      <c r="U9949" s="218"/>
      <c r="V9949" s="218" t="s">
        <v>96</v>
      </c>
      <c r="W9949" s="223">
        <v>204</v>
      </c>
      <c r="X9949" s="136">
        <v>100</v>
      </c>
      <c r="Y9949" s="223">
        <v>6600</v>
      </c>
      <c r="Z9949" s="223">
        <f t="shared" si="950"/>
        <v>1346400</v>
      </c>
      <c r="AA9949" s="224">
        <v>32</v>
      </c>
      <c r="AB9949" s="224">
        <v>54</v>
      </c>
      <c r="AC9949" s="223">
        <f t="shared" si="951"/>
        <v>619344</v>
      </c>
      <c r="AD9949" s="223">
        <f t="shared" si="954"/>
        <v>619344</v>
      </c>
      <c r="AE9949" s="223">
        <f t="shared" si="952"/>
        <v>619344</v>
      </c>
      <c r="AF9949" s="223">
        <v>0</v>
      </c>
      <c r="AG9949" s="223">
        <f t="shared" si="953"/>
        <v>619344</v>
      </c>
      <c r="AH9949" s="223">
        <v>0.3</v>
      </c>
    </row>
    <row r="9950" spans="1:34" s="173" customFormat="1" x14ac:dyDescent="0.55000000000000004">
      <c r="A9950" s="122"/>
      <c r="B9950" s="218"/>
      <c r="C9950" s="218"/>
      <c r="D9950" s="221"/>
      <c r="E9950" s="218"/>
      <c r="F9950" s="218"/>
      <c r="G9950" s="218"/>
      <c r="H9950" s="218"/>
      <c r="I9950" s="222"/>
      <c r="J9950" s="123"/>
      <c r="K9950" s="137"/>
      <c r="L9950" s="137"/>
      <c r="M9950" s="137"/>
      <c r="N9950" s="218">
        <v>4</v>
      </c>
      <c r="O9950" s="108" t="s">
        <v>13465</v>
      </c>
      <c r="P9950" s="138"/>
      <c r="Q9950" s="108" t="s">
        <v>13466</v>
      </c>
      <c r="R9950" s="108" t="s">
        <v>6452</v>
      </c>
      <c r="S9950" s="139" t="s">
        <v>13471</v>
      </c>
      <c r="T9950" s="218" t="s">
        <v>44</v>
      </c>
      <c r="U9950" s="218" t="s">
        <v>45</v>
      </c>
      <c r="V9950" s="218" t="s">
        <v>96</v>
      </c>
      <c r="W9950" s="223">
        <v>232</v>
      </c>
      <c r="X9950" s="136">
        <v>100</v>
      </c>
      <c r="Y9950" s="223">
        <v>7150</v>
      </c>
      <c r="Z9950" s="223">
        <f t="shared" si="950"/>
        <v>1658800</v>
      </c>
      <c r="AA9950" s="224">
        <v>18</v>
      </c>
      <c r="AB9950" s="224">
        <v>26</v>
      </c>
      <c r="AC9950" s="223">
        <f t="shared" si="951"/>
        <v>1227512</v>
      </c>
      <c r="AD9950" s="223">
        <f t="shared" si="954"/>
        <v>1227512</v>
      </c>
      <c r="AE9950" s="223">
        <f t="shared" si="952"/>
        <v>1227512</v>
      </c>
      <c r="AF9950" s="223">
        <v>0</v>
      </c>
      <c r="AG9950" s="223">
        <f t="shared" si="953"/>
        <v>1227512</v>
      </c>
      <c r="AH9950" s="223">
        <v>0.3</v>
      </c>
    </row>
    <row r="9951" spans="1:34" s="173" customFormat="1" x14ac:dyDescent="0.55000000000000004">
      <c r="A9951" s="122"/>
      <c r="B9951" s="218"/>
      <c r="C9951" s="218"/>
      <c r="D9951" s="221"/>
      <c r="E9951" s="218"/>
      <c r="F9951" s="218"/>
      <c r="G9951" s="218"/>
      <c r="H9951" s="218"/>
      <c r="I9951" s="222"/>
      <c r="J9951" s="123"/>
      <c r="K9951" s="137"/>
      <c r="L9951" s="137"/>
      <c r="M9951" s="137"/>
      <c r="N9951" s="218"/>
      <c r="O9951" s="108"/>
      <c r="P9951" s="138"/>
      <c r="Q9951" s="108"/>
      <c r="R9951" s="108"/>
      <c r="S9951" s="139"/>
      <c r="T9951" s="218" t="s">
        <v>44</v>
      </c>
      <c r="U9951" s="218"/>
      <c r="V9951" s="218" t="s">
        <v>96</v>
      </c>
      <c r="W9951" s="223">
        <v>232</v>
      </c>
      <c r="X9951" s="136">
        <v>100</v>
      </c>
      <c r="Y9951" s="223">
        <v>7150</v>
      </c>
      <c r="Z9951" s="223">
        <f t="shared" si="950"/>
        <v>1658800</v>
      </c>
      <c r="AA9951" s="224">
        <v>18</v>
      </c>
      <c r="AB9951" s="224">
        <v>26</v>
      </c>
      <c r="AC9951" s="223">
        <f t="shared" si="951"/>
        <v>1227512</v>
      </c>
      <c r="AD9951" s="223">
        <f t="shared" si="954"/>
        <v>1227512</v>
      </c>
      <c r="AE9951" s="223">
        <f t="shared" si="952"/>
        <v>1227512</v>
      </c>
      <c r="AF9951" s="223">
        <v>0</v>
      </c>
      <c r="AG9951" s="223">
        <f t="shared" si="953"/>
        <v>1227512</v>
      </c>
      <c r="AH9951" s="223">
        <v>0.3</v>
      </c>
    </row>
    <row r="9952" spans="1:34" s="173" customFormat="1" x14ac:dyDescent="0.55000000000000004">
      <c r="A9952" s="122"/>
      <c r="B9952" s="218"/>
      <c r="C9952" s="218"/>
      <c r="D9952" s="221"/>
      <c r="E9952" s="218"/>
      <c r="F9952" s="218"/>
      <c r="G9952" s="218"/>
      <c r="H9952" s="218"/>
      <c r="I9952" s="222"/>
      <c r="J9952" s="123"/>
      <c r="K9952" s="137"/>
      <c r="L9952" s="137"/>
      <c r="M9952" s="137"/>
      <c r="N9952" s="218">
        <v>5</v>
      </c>
      <c r="O9952" s="108" t="s">
        <v>13465</v>
      </c>
      <c r="P9952" s="138"/>
      <c r="Q9952" s="108" t="s">
        <v>13466</v>
      </c>
      <c r="R9952" s="108" t="s">
        <v>6452</v>
      </c>
      <c r="S9952" s="139" t="s">
        <v>13472</v>
      </c>
      <c r="T9952" s="218" t="s">
        <v>73</v>
      </c>
      <c r="U9952" s="218" t="s">
        <v>45</v>
      </c>
      <c r="V9952" s="218" t="s">
        <v>96</v>
      </c>
      <c r="W9952" s="223">
        <v>96</v>
      </c>
      <c r="X9952" s="136">
        <v>100</v>
      </c>
      <c r="Y9952" s="223">
        <v>6600</v>
      </c>
      <c r="Z9952" s="223">
        <f t="shared" si="950"/>
        <v>633600</v>
      </c>
      <c r="AA9952" s="224">
        <v>18</v>
      </c>
      <c r="AB9952" s="224">
        <v>26</v>
      </c>
      <c r="AC9952" s="223">
        <f t="shared" si="951"/>
        <v>468864</v>
      </c>
      <c r="AD9952" s="223">
        <f t="shared" si="954"/>
        <v>468864</v>
      </c>
      <c r="AE9952" s="223">
        <f t="shared" si="952"/>
        <v>468864</v>
      </c>
      <c r="AF9952" s="223">
        <v>0</v>
      </c>
      <c r="AG9952" s="223">
        <f t="shared" si="953"/>
        <v>468864</v>
      </c>
      <c r="AH9952" s="223">
        <v>0.3</v>
      </c>
    </row>
    <row r="9953" spans="1:34" s="173" customFormat="1" x14ac:dyDescent="0.55000000000000004">
      <c r="A9953" s="122"/>
      <c r="B9953" s="218"/>
      <c r="C9953" s="218"/>
      <c r="D9953" s="221"/>
      <c r="E9953" s="218"/>
      <c r="F9953" s="218"/>
      <c r="G9953" s="218"/>
      <c r="H9953" s="218"/>
      <c r="I9953" s="222"/>
      <c r="J9953" s="123"/>
      <c r="K9953" s="137"/>
      <c r="L9953" s="137"/>
      <c r="M9953" s="137"/>
      <c r="N9953" s="218">
        <v>6</v>
      </c>
      <c r="O9953" s="108" t="s">
        <v>13465</v>
      </c>
      <c r="P9953" s="138"/>
      <c r="Q9953" s="108" t="s">
        <v>13466</v>
      </c>
      <c r="R9953" s="108" t="s">
        <v>6452</v>
      </c>
      <c r="S9953" s="139" t="s">
        <v>13473</v>
      </c>
      <c r="T9953" s="218" t="s">
        <v>73</v>
      </c>
      <c r="U9953" s="218" t="s">
        <v>45</v>
      </c>
      <c r="V9953" s="218" t="s">
        <v>96</v>
      </c>
      <c r="W9953" s="223">
        <v>56</v>
      </c>
      <c r="X9953" s="136">
        <v>100</v>
      </c>
      <c r="Y9953" s="223">
        <v>6600</v>
      </c>
      <c r="Z9953" s="223">
        <f t="shared" si="950"/>
        <v>369600</v>
      </c>
      <c r="AA9953" s="224">
        <v>18</v>
      </c>
      <c r="AB9953" s="224">
        <v>26</v>
      </c>
      <c r="AC9953" s="223">
        <f t="shared" si="951"/>
        <v>273504</v>
      </c>
      <c r="AD9953" s="223">
        <f t="shared" si="954"/>
        <v>273504</v>
      </c>
      <c r="AE9953" s="223">
        <f t="shared" si="952"/>
        <v>273504</v>
      </c>
      <c r="AF9953" s="223">
        <v>0</v>
      </c>
      <c r="AG9953" s="223">
        <f t="shared" si="953"/>
        <v>273504</v>
      </c>
      <c r="AH9953" s="223">
        <v>0.3</v>
      </c>
    </row>
    <row r="9954" spans="1:34" s="173" customFormat="1" x14ac:dyDescent="0.55000000000000004">
      <c r="A9954" s="122"/>
      <c r="B9954" s="218"/>
      <c r="C9954" s="218"/>
      <c r="D9954" s="221"/>
      <c r="E9954" s="218"/>
      <c r="F9954" s="218"/>
      <c r="G9954" s="218"/>
      <c r="H9954" s="218"/>
      <c r="I9954" s="222"/>
      <c r="J9954" s="123"/>
      <c r="K9954" s="137"/>
      <c r="L9954" s="137"/>
      <c r="M9954" s="137"/>
      <c r="N9954" s="218"/>
      <c r="O9954" s="108"/>
      <c r="P9954" s="138"/>
      <c r="Q9954" s="108"/>
      <c r="R9954" s="108"/>
      <c r="S9954" s="139"/>
      <c r="T9954" s="218" t="s">
        <v>73</v>
      </c>
      <c r="U9954" s="218"/>
      <c r="V9954" s="218" t="s">
        <v>96</v>
      </c>
      <c r="W9954" s="223">
        <v>56</v>
      </c>
      <c r="X9954" s="136">
        <v>100</v>
      </c>
      <c r="Y9954" s="223">
        <v>6600</v>
      </c>
      <c r="Z9954" s="223">
        <f t="shared" si="950"/>
        <v>369600</v>
      </c>
      <c r="AA9954" s="224">
        <v>18</v>
      </c>
      <c r="AB9954" s="224">
        <v>26</v>
      </c>
      <c r="AC9954" s="223">
        <f t="shared" si="951"/>
        <v>273504</v>
      </c>
      <c r="AD9954" s="223">
        <f t="shared" si="954"/>
        <v>273504</v>
      </c>
      <c r="AE9954" s="223">
        <f t="shared" si="952"/>
        <v>273504</v>
      </c>
      <c r="AF9954" s="223">
        <v>0</v>
      </c>
      <c r="AG9954" s="223">
        <f t="shared" si="953"/>
        <v>273504</v>
      </c>
      <c r="AH9954" s="223">
        <v>0.3</v>
      </c>
    </row>
    <row r="9955" spans="1:34" s="173" customFormat="1" x14ac:dyDescent="0.55000000000000004">
      <c r="A9955" s="122"/>
      <c r="B9955" s="218"/>
      <c r="C9955" s="218"/>
      <c r="D9955" s="221"/>
      <c r="E9955" s="218"/>
      <c r="F9955" s="218"/>
      <c r="G9955" s="218"/>
      <c r="H9955" s="218"/>
      <c r="I9955" s="222"/>
      <c r="J9955" s="123"/>
      <c r="K9955" s="137"/>
      <c r="L9955" s="137" t="s">
        <v>63</v>
      </c>
      <c r="M9955" s="137">
        <f>SUM(M9944:M9954)</f>
        <v>3931250</v>
      </c>
      <c r="N9955" s="218"/>
      <c r="O9955" s="108"/>
      <c r="P9955" s="138"/>
      <c r="Q9955" s="108"/>
      <c r="R9955" s="108"/>
      <c r="S9955" s="139"/>
      <c r="T9955" s="218"/>
      <c r="U9955" s="218"/>
      <c r="V9955" s="218"/>
      <c r="W9955" s="223"/>
      <c r="X9955" s="136"/>
      <c r="Y9955" s="223"/>
      <c r="Z9955" s="223"/>
      <c r="AA9955" s="224"/>
      <c r="AB9955" s="224"/>
      <c r="AC9955" s="223"/>
      <c r="AD9955" s="223"/>
      <c r="AE9955" s="223">
        <f>SUM(AE9944:AE9954)</f>
        <v>16778392</v>
      </c>
      <c r="AF9955" s="223"/>
      <c r="AG9955" s="223">
        <f>SUM(AG9944:AG9954)</f>
        <v>16778392</v>
      </c>
      <c r="AH9955" s="223"/>
    </row>
    <row r="9956" spans="1:34" s="173" customFormat="1" x14ac:dyDescent="0.55000000000000004">
      <c r="A9956" s="122" t="s">
        <v>13476</v>
      </c>
      <c r="B9956" s="218">
        <v>4620</v>
      </c>
      <c r="C9956" s="218">
        <v>7894</v>
      </c>
      <c r="D9956" s="221" t="s">
        <v>13477</v>
      </c>
      <c r="E9956" s="218" t="s">
        <v>34</v>
      </c>
      <c r="F9956" s="218">
        <v>19583</v>
      </c>
      <c r="G9956" s="218">
        <v>0</v>
      </c>
      <c r="H9956" s="218">
        <v>1</v>
      </c>
      <c r="I9956" s="222">
        <v>6.8</v>
      </c>
      <c r="J9956" s="123" t="s">
        <v>35</v>
      </c>
      <c r="K9956" s="137">
        <f>((G9956*400)+(H9956*100))+I9956</f>
        <v>106.8</v>
      </c>
      <c r="L9956" s="137">
        <v>400</v>
      </c>
      <c r="M9956" s="137">
        <f>K9956*L9956</f>
        <v>42720</v>
      </c>
      <c r="N9956" s="218">
        <v>1</v>
      </c>
      <c r="O9956" s="108" t="s">
        <v>13474</v>
      </c>
      <c r="P9956" s="138">
        <v>3570800194195</v>
      </c>
      <c r="Q9956" s="108" t="s">
        <v>13475</v>
      </c>
      <c r="R9956" s="108" t="s">
        <v>13478</v>
      </c>
      <c r="S9956" s="139" t="s">
        <v>13479</v>
      </c>
      <c r="T9956" s="218" t="s">
        <v>51</v>
      </c>
      <c r="U9956" s="218" t="s">
        <v>45</v>
      </c>
      <c r="V9956" s="218" t="s">
        <v>52</v>
      </c>
      <c r="W9956" s="223">
        <v>203.68</v>
      </c>
      <c r="X9956" s="136">
        <v>100</v>
      </c>
      <c r="Y9956" s="223">
        <v>6750</v>
      </c>
      <c r="Z9956" s="223">
        <f>W9956*Y9956</f>
        <v>1374840</v>
      </c>
      <c r="AA9956" s="224">
        <v>6</v>
      </c>
      <c r="AB9956" s="224">
        <v>6</v>
      </c>
      <c r="AC9956" s="223">
        <f>(Z9956*(100-AB9956))/100</f>
        <v>1292349.6000000001</v>
      </c>
      <c r="AD9956" s="223">
        <f>IF(AND(AC9956="",M9956=""),0,IF((AC9956=""),M9956, IF( (M9956=""),AC9956,SUM(AC9956:AC9957)+M9956)))</f>
        <v>1335069.6000000001</v>
      </c>
      <c r="AE9956" s="223">
        <f>IF( (X9956=""),AD9956*1,AD9956*(X9956/100) )</f>
        <v>1335069.6000000001</v>
      </c>
      <c r="AF9956" s="223">
        <v>50000000</v>
      </c>
      <c r="AG9956" s="223">
        <f>IF((AF9956-AE9956) &gt; 1,0,IF((AF9956-AE9956)&lt;0,AE9956-AF9956,AF9956-AE9956))</f>
        <v>0</v>
      </c>
      <c r="AH9956" s="223">
        <v>0.02</v>
      </c>
    </row>
    <row r="9957" spans="1:34" s="173" customFormat="1" x14ac:dyDescent="0.55000000000000004">
      <c r="A9957" s="122"/>
      <c r="B9957" s="218"/>
      <c r="C9957" s="218"/>
      <c r="D9957" s="221"/>
      <c r="E9957" s="218"/>
      <c r="F9957" s="218"/>
      <c r="G9957" s="218"/>
      <c r="H9957" s="218"/>
      <c r="I9957" s="222"/>
      <c r="J9957" s="123"/>
      <c r="K9957" s="137"/>
      <c r="L9957" s="137" t="s">
        <v>63</v>
      </c>
      <c r="M9957" s="137">
        <f>SUM(M9956:M9956)</f>
        <v>42720</v>
      </c>
      <c r="N9957" s="218"/>
      <c r="O9957" s="108"/>
      <c r="P9957" s="138"/>
      <c r="Q9957" s="108"/>
      <c r="R9957" s="108"/>
      <c r="S9957" s="139"/>
      <c r="T9957" s="218"/>
      <c r="U9957" s="218"/>
      <c r="V9957" s="218"/>
      <c r="W9957" s="223"/>
      <c r="X9957" s="136"/>
      <c r="Y9957" s="223"/>
      <c r="Z9957" s="223"/>
      <c r="AA9957" s="224"/>
      <c r="AB9957" s="224"/>
      <c r="AC9957" s="223"/>
      <c r="AD9957" s="223"/>
      <c r="AE9957" s="223">
        <f>SUM(AE9956:AE9956)</f>
        <v>1335069.6000000001</v>
      </c>
      <c r="AF9957" s="223"/>
      <c r="AG9957" s="223">
        <f>SUM(AG9956:AG9956)</f>
        <v>0</v>
      </c>
      <c r="AH9957" s="223"/>
    </row>
    <row r="9958" spans="1:34" s="173" customFormat="1" x14ac:dyDescent="0.55000000000000004">
      <c r="A9958" s="122" t="s">
        <v>13487</v>
      </c>
      <c r="B9958" s="218">
        <v>4622</v>
      </c>
      <c r="C9958" s="218">
        <v>7721</v>
      </c>
      <c r="D9958" s="221" t="s">
        <v>13488</v>
      </c>
      <c r="E9958" s="218" t="s">
        <v>34</v>
      </c>
      <c r="F9958" s="218">
        <v>2457</v>
      </c>
      <c r="G9958" s="218">
        <v>0</v>
      </c>
      <c r="H9958" s="218">
        <v>1</v>
      </c>
      <c r="I9958" s="222">
        <v>40</v>
      </c>
      <c r="J9958" s="123" t="s">
        <v>35</v>
      </c>
      <c r="K9958" s="137">
        <f>((G9958*400)+(H9958*100))+I9958</f>
        <v>140</v>
      </c>
      <c r="L9958" s="137">
        <v>375</v>
      </c>
      <c r="M9958" s="137">
        <f>K9958*L9958</f>
        <v>52500</v>
      </c>
      <c r="N9958" s="218">
        <v>1</v>
      </c>
      <c r="O9958" s="108" t="s">
        <v>13485</v>
      </c>
      <c r="P9958" s="138">
        <v>3570800196791</v>
      </c>
      <c r="Q9958" s="108" t="s">
        <v>13486</v>
      </c>
      <c r="R9958" s="108" t="s">
        <v>13489</v>
      </c>
      <c r="S9958" s="139" t="s">
        <v>13490</v>
      </c>
      <c r="T9958" s="218" t="s">
        <v>51</v>
      </c>
      <c r="U9958" s="218" t="s">
        <v>45</v>
      </c>
      <c r="V9958" s="218" t="s">
        <v>52</v>
      </c>
      <c r="W9958" s="223">
        <v>284.13</v>
      </c>
      <c r="X9958" s="136">
        <v>100</v>
      </c>
      <c r="Y9958" s="223">
        <v>6750</v>
      </c>
      <c r="Z9958" s="223">
        <f>W9958*Y9958</f>
        <v>1917877.5</v>
      </c>
      <c r="AA9958" s="224">
        <v>6</v>
      </c>
      <c r="AB9958" s="224">
        <v>6</v>
      </c>
      <c r="AC9958" s="223">
        <f>(Z9958*(100-AB9958))/100</f>
        <v>1802804.85</v>
      </c>
      <c r="AD9958" s="223">
        <f>IF(AND(AC9958="",M9958=""),0,IF((AC9958=""),M9958, IF( (M9958=""),AC9958,SUM(AC9958:AC9958)+M9958)))</f>
        <v>1855304.85</v>
      </c>
      <c r="AE9958" s="223">
        <f>IF( (X9958=""),AD9958*1,AD9958*(X9958/100) )</f>
        <v>1855304.85</v>
      </c>
      <c r="AF9958" s="223">
        <v>50000000</v>
      </c>
      <c r="AG9958" s="223">
        <f>IF((AF9958-AE9958) &gt; 1,0,IF((AF9958-AE9958)&lt;0,AE9958-AF9958,AF9958-AE9958))</f>
        <v>0</v>
      </c>
      <c r="AH9958" s="223">
        <v>0.02</v>
      </c>
    </row>
    <row r="9959" spans="1:34" s="173" customFormat="1" x14ac:dyDescent="0.55000000000000004">
      <c r="A9959" s="122"/>
      <c r="B9959" s="218"/>
      <c r="C9959" s="218"/>
      <c r="D9959" s="221"/>
      <c r="E9959" s="218"/>
      <c r="F9959" s="218"/>
      <c r="G9959" s="218"/>
      <c r="H9959" s="218"/>
      <c r="I9959" s="222"/>
      <c r="J9959" s="123"/>
      <c r="K9959" s="137"/>
      <c r="L9959" s="137" t="s">
        <v>63</v>
      </c>
      <c r="M9959" s="137">
        <f>SUM(M9958:M9958)</f>
        <v>52500</v>
      </c>
      <c r="N9959" s="218"/>
      <c r="O9959" s="108"/>
      <c r="P9959" s="138"/>
      <c r="Q9959" s="108"/>
      <c r="R9959" s="108"/>
      <c r="S9959" s="139"/>
      <c r="T9959" s="218"/>
      <c r="U9959" s="218"/>
      <c r="V9959" s="218"/>
      <c r="W9959" s="223"/>
      <c r="X9959" s="136"/>
      <c r="Y9959" s="223"/>
      <c r="Z9959" s="223"/>
      <c r="AA9959" s="224"/>
      <c r="AB9959" s="224"/>
      <c r="AC9959" s="223"/>
      <c r="AD9959" s="223"/>
      <c r="AE9959" s="223">
        <f>SUM(AE9958:AE9958)</f>
        <v>1855304.85</v>
      </c>
      <c r="AF9959" s="223"/>
      <c r="AG9959" s="223">
        <f>SUM(AG9958:AG9958)</f>
        <v>0</v>
      </c>
      <c r="AH9959" s="223"/>
    </row>
    <row r="9960" spans="1:34" s="173" customFormat="1" x14ac:dyDescent="0.55000000000000004">
      <c r="A9960" s="122" t="s">
        <v>4879</v>
      </c>
      <c r="B9960" s="218">
        <v>4621</v>
      </c>
      <c r="C9960" s="218">
        <v>8382</v>
      </c>
      <c r="D9960" s="221" t="s">
        <v>13482</v>
      </c>
      <c r="E9960" s="218" t="s">
        <v>34</v>
      </c>
      <c r="F9960" s="218">
        <v>931</v>
      </c>
      <c r="G9960" s="218">
        <v>0</v>
      </c>
      <c r="H9960" s="218">
        <v>1</v>
      </c>
      <c r="I9960" s="222">
        <v>21</v>
      </c>
      <c r="J9960" s="123" t="s">
        <v>35</v>
      </c>
      <c r="K9960" s="137">
        <f>((G9960*400)+(H9960*100))+I9960</f>
        <v>121</v>
      </c>
      <c r="L9960" s="137">
        <v>400</v>
      </c>
      <c r="M9960" s="137">
        <f>K9960*L9960</f>
        <v>48400</v>
      </c>
      <c r="N9960" s="218">
        <v>1</v>
      </c>
      <c r="O9960" s="108" t="s">
        <v>13480</v>
      </c>
      <c r="P9960" s="138"/>
      <c r="Q9960" s="108" t="s">
        <v>13481</v>
      </c>
      <c r="R9960" s="108" t="s">
        <v>13483</v>
      </c>
      <c r="S9960" s="139" t="s">
        <v>13484</v>
      </c>
      <c r="T9960" s="218" t="s">
        <v>51</v>
      </c>
      <c r="U9960" s="218" t="s">
        <v>45</v>
      </c>
      <c r="V9960" s="218" t="s">
        <v>52</v>
      </c>
      <c r="W9960" s="223">
        <v>704</v>
      </c>
      <c r="X9960" s="136">
        <v>100</v>
      </c>
      <c r="Y9960" s="223">
        <v>6750</v>
      </c>
      <c r="Z9960" s="223">
        <f>W9960*Y9960</f>
        <v>4752000</v>
      </c>
      <c r="AA9960" s="224">
        <v>7</v>
      </c>
      <c r="AB9960" s="224">
        <v>7</v>
      </c>
      <c r="AC9960" s="223">
        <f>(Z9960*(100-AB9960))/100</f>
        <v>4419360</v>
      </c>
      <c r="AD9960" s="223">
        <f>IF(AND(AC9960="",M9960=""),0,IF((AC9960=""),M9960, IF( (M9960=""),AC9960,SUM(AC9958:AC9960)+M9960)))</f>
        <v>6270564.8499999996</v>
      </c>
      <c r="AE9960" s="223">
        <f>IF( (X9960=""),AD9960*1,AD9960*(X9960/100) )</f>
        <v>6270564.8499999996</v>
      </c>
      <c r="AF9960" s="223">
        <v>50000000</v>
      </c>
      <c r="AG9960" s="223">
        <f>IF((AF9960-AE9960) &gt; 1,0,IF((AF9960-AE9960)&lt;0,AE9960-AF9960,AF9960-AE9960))</f>
        <v>0</v>
      </c>
      <c r="AH9960" s="223">
        <v>0.02</v>
      </c>
    </row>
    <row r="9961" spans="1:34" s="173" customFormat="1" x14ac:dyDescent="0.55000000000000004">
      <c r="A9961" s="122" t="s">
        <v>4879</v>
      </c>
      <c r="B9961" s="218">
        <v>4623</v>
      </c>
      <c r="C9961" s="218">
        <v>8365</v>
      </c>
      <c r="D9961" s="221" t="s">
        <v>13491</v>
      </c>
      <c r="E9961" s="218" t="s">
        <v>34</v>
      </c>
      <c r="F9961" s="218">
        <v>2492</v>
      </c>
      <c r="G9961" s="218">
        <v>0</v>
      </c>
      <c r="H9961" s="218">
        <v>2</v>
      </c>
      <c r="I9961" s="222">
        <v>5</v>
      </c>
      <c r="J9961" s="123" t="s">
        <v>35</v>
      </c>
      <c r="K9961" s="137">
        <f>((G9961*400)+(H9961*100))+I9961</f>
        <v>205</v>
      </c>
      <c r="L9961" s="137">
        <v>800</v>
      </c>
      <c r="M9961" s="137">
        <f>K9961*L9961</f>
        <v>164000</v>
      </c>
      <c r="N9961" s="218">
        <v>1</v>
      </c>
      <c r="O9961" s="108" t="s">
        <v>13480</v>
      </c>
      <c r="P9961" s="138"/>
      <c r="Q9961" s="108" t="s">
        <v>13481</v>
      </c>
      <c r="R9961" s="108" t="s">
        <v>13483</v>
      </c>
      <c r="S9961" s="139" t="s">
        <v>13491</v>
      </c>
      <c r="T9961" s="218" t="s">
        <v>51</v>
      </c>
      <c r="U9961" s="218" t="s">
        <v>45</v>
      </c>
      <c r="V9961" s="218" t="s">
        <v>52</v>
      </c>
      <c r="W9961" s="223">
        <v>168.2</v>
      </c>
      <c r="X9961" s="136">
        <v>100</v>
      </c>
      <c r="Y9961" s="223">
        <v>6750</v>
      </c>
      <c r="Z9961" s="223">
        <f>W9961*Y9961</f>
        <v>1135350</v>
      </c>
      <c r="AA9961" s="224">
        <v>7</v>
      </c>
      <c r="AB9961" s="224">
        <v>7</v>
      </c>
      <c r="AC9961" s="223">
        <f>(Z9961*(100-AB9961))/100</f>
        <v>1055875.5</v>
      </c>
      <c r="AD9961" s="223">
        <f>IF(AND(AC9961="",M9961=""),0,IF((AC9961=""),M9961, IF( (M9961=""),AC9961,SUM(AC9961:AC9962)+M9961)))</f>
        <v>1219875.5</v>
      </c>
      <c r="AE9961" s="223">
        <f t="shared" ref="AE9961:AE9967" si="955">IF( (X9961=""),AD9961*1,AD9961*(X9961/100) )</f>
        <v>1219875.5</v>
      </c>
      <c r="AF9961" s="223">
        <v>10000000</v>
      </c>
      <c r="AG9961" s="223">
        <v>164000</v>
      </c>
      <c r="AH9961" s="223">
        <v>0.02</v>
      </c>
    </row>
    <row r="9962" spans="1:34" s="173" customFormat="1" x14ac:dyDescent="0.55000000000000004">
      <c r="A9962" s="122"/>
      <c r="B9962" s="218">
        <v>4624</v>
      </c>
      <c r="C9962" s="218">
        <v>8248</v>
      </c>
      <c r="D9962" s="221" t="s">
        <v>13492</v>
      </c>
      <c r="E9962" s="218" t="s">
        <v>34</v>
      </c>
      <c r="F9962" s="218">
        <v>6981</v>
      </c>
      <c r="G9962" s="218">
        <v>7</v>
      </c>
      <c r="H9962" s="218">
        <v>2</v>
      </c>
      <c r="I9962" s="222">
        <v>54</v>
      </c>
      <c r="J9962" s="123" t="s">
        <v>38</v>
      </c>
      <c r="K9962" s="137">
        <f>((G9962*400)+(H9962*100))+I9962</f>
        <v>3054</v>
      </c>
      <c r="L9962" s="137">
        <v>325</v>
      </c>
      <c r="M9962" s="137">
        <f>K9962*L9962</f>
        <v>992550</v>
      </c>
      <c r="N9962" s="218"/>
      <c r="O9962" s="108"/>
      <c r="P9962" s="138"/>
      <c r="Q9962" s="108"/>
      <c r="R9962" s="108"/>
      <c r="S9962" s="139"/>
      <c r="T9962" s="218"/>
      <c r="U9962" s="218"/>
      <c r="V9962" s="218"/>
      <c r="W9962" s="223"/>
      <c r="X9962" s="136"/>
      <c r="Y9962" s="223"/>
      <c r="Z9962" s="223"/>
      <c r="AA9962" s="224"/>
      <c r="AB9962" s="224"/>
      <c r="AC9962" s="223"/>
      <c r="AD9962" s="223">
        <f>IF(AND(AC9962="",M9962=""),0,IF((AC9962=""),M9962,IF((M9962=""),AC9962,AC9962+M9962)))</f>
        <v>992550</v>
      </c>
      <c r="AE9962" s="223">
        <f t="shared" si="955"/>
        <v>992550</v>
      </c>
      <c r="AF9962" s="223">
        <v>50000000</v>
      </c>
      <c r="AG9962" s="223">
        <f t="shared" ref="AG9962:AG9967" si="956">IF((AF9962-AE9962) &gt; 1,0,IF((AF9962-AE9962)&lt;0,AE9962-AF9962,AF9962-AE9962))</f>
        <v>0</v>
      </c>
      <c r="AH9962" s="223">
        <v>0.01</v>
      </c>
    </row>
    <row r="9963" spans="1:34" s="173" customFormat="1" x14ac:dyDescent="0.55000000000000004">
      <c r="A9963" s="122"/>
      <c r="B9963" s="218">
        <v>4625</v>
      </c>
      <c r="C9963" s="218">
        <v>8379</v>
      </c>
      <c r="D9963" s="221" t="s">
        <v>13493</v>
      </c>
      <c r="E9963" s="218" t="s">
        <v>34</v>
      </c>
      <c r="F9963" s="218">
        <v>11490</v>
      </c>
      <c r="G9963" s="218">
        <v>0</v>
      </c>
      <c r="H9963" s="218">
        <v>1</v>
      </c>
      <c r="I9963" s="222">
        <v>9</v>
      </c>
      <c r="J9963" s="123" t="s">
        <v>35</v>
      </c>
      <c r="K9963" s="137">
        <f>((G9963*400)+(H9963*100))+I9963</f>
        <v>109</v>
      </c>
      <c r="L9963" s="137">
        <v>800</v>
      </c>
      <c r="M9963" s="137">
        <f>K9963*L9963</f>
        <v>87200</v>
      </c>
      <c r="N9963" s="218">
        <v>1</v>
      </c>
      <c r="O9963" s="108" t="s">
        <v>13480</v>
      </c>
      <c r="P9963" s="138"/>
      <c r="Q9963" s="108" t="s">
        <v>13481</v>
      </c>
      <c r="R9963" s="108" t="s">
        <v>13483</v>
      </c>
      <c r="S9963" s="139" t="s">
        <v>13494</v>
      </c>
      <c r="T9963" s="218" t="s">
        <v>51</v>
      </c>
      <c r="U9963" s="218" t="s">
        <v>45</v>
      </c>
      <c r="V9963" s="218" t="s">
        <v>52</v>
      </c>
      <c r="W9963" s="223">
        <v>142.80000000000001</v>
      </c>
      <c r="X9963" s="136">
        <v>60</v>
      </c>
      <c r="Y9963" s="223">
        <v>6750</v>
      </c>
      <c r="Z9963" s="223">
        <f>W9963*Y9963</f>
        <v>963900.00000000012</v>
      </c>
      <c r="AA9963" s="224">
        <v>7</v>
      </c>
      <c r="AB9963" s="224">
        <v>7</v>
      </c>
      <c r="AC9963" s="223">
        <f>(Z9963*(100-AB9963))/100</f>
        <v>896427.00000000012</v>
      </c>
      <c r="AD9963" s="223">
        <f>IF(AND(AC9963="",M9963=""),0,IF((AC9963=""),M9963, IF( (M9963=""),AC9963,SUM(AC9963:AC9966)+M9963)))</f>
        <v>1479428.6</v>
      </c>
      <c r="AE9963" s="223">
        <f t="shared" si="955"/>
        <v>887657.16</v>
      </c>
      <c r="AF9963" s="223">
        <v>10000000</v>
      </c>
      <c r="AG9963" s="223">
        <v>87200</v>
      </c>
      <c r="AH9963" s="223">
        <v>0.02</v>
      </c>
    </row>
    <row r="9964" spans="1:34" s="173" customFormat="1" x14ac:dyDescent="0.55000000000000004">
      <c r="A9964" s="122"/>
      <c r="B9964" s="218"/>
      <c r="C9964" s="218"/>
      <c r="D9964" s="221"/>
      <c r="E9964" s="218"/>
      <c r="F9964" s="218"/>
      <c r="G9964" s="218"/>
      <c r="H9964" s="218"/>
      <c r="I9964" s="222"/>
      <c r="J9964" s="123"/>
      <c r="K9964" s="137"/>
      <c r="L9964" s="137"/>
      <c r="M9964" s="137"/>
      <c r="N9964" s="218">
        <v>2</v>
      </c>
      <c r="O9964" s="108" t="s">
        <v>13480</v>
      </c>
      <c r="P9964" s="138"/>
      <c r="Q9964" s="108" t="s">
        <v>13481</v>
      </c>
      <c r="R9964" s="108" t="s">
        <v>13483</v>
      </c>
      <c r="S9964" s="139" t="s">
        <v>13495</v>
      </c>
      <c r="T9964" s="218" t="s">
        <v>343</v>
      </c>
      <c r="U9964" s="218" t="s">
        <v>45</v>
      </c>
      <c r="V9964" s="218" t="s">
        <v>52</v>
      </c>
      <c r="W9964" s="223">
        <v>95.2</v>
      </c>
      <c r="X9964" s="136">
        <v>40</v>
      </c>
      <c r="Y9964" s="223">
        <v>5600</v>
      </c>
      <c r="Z9964" s="223">
        <f>W9964*Y9964</f>
        <v>533120</v>
      </c>
      <c r="AA9964" s="224">
        <v>7</v>
      </c>
      <c r="AB9964" s="224">
        <v>7</v>
      </c>
      <c r="AC9964" s="223">
        <f>(Z9964*(100-AB9964))/100</f>
        <v>495801.59999999998</v>
      </c>
      <c r="AD9964" s="223">
        <f>IF(AND(AC9964="",M9963=""),0,IF((AC9964=""),M9963, IF( (M9963=""),AC9964,SUM(AC9963:AC9966)+M9963)))</f>
        <v>1479428.6</v>
      </c>
      <c r="AE9964" s="223">
        <f t="shared" si="955"/>
        <v>591771.44000000006</v>
      </c>
      <c r="AF9964" s="223">
        <v>10000000</v>
      </c>
      <c r="AG9964" s="223">
        <f t="shared" si="956"/>
        <v>0</v>
      </c>
      <c r="AH9964" s="223">
        <v>0.02</v>
      </c>
    </row>
    <row r="9965" spans="1:34" s="173" customFormat="1" x14ac:dyDescent="0.55000000000000004">
      <c r="A9965" s="122"/>
      <c r="B9965" s="218">
        <v>4626</v>
      </c>
      <c r="C9965" s="218">
        <v>8249</v>
      </c>
      <c r="D9965" s="221" t="s">
        <v>13496</v>
      </c>
      <c r="E9965" s="218" t="s">
        <v>34</v>
      </c>
      <c r="F9965" s="218">
        <v>17393</v>
      </c>
      <c r="G9965" s="218">
        <v>4</v>
      </c>
      <c r="H9965" s="218">
        <v>1</v>
      </c>
      <c r="I9965" s="222">
        <v>8</v>
      </c>
      <c r="J9965" s="123" t="s">
        <v>38</v>
      </c>
      <c r="K9965" s="137">
        <f>((G9965*400)+(H9965*100))+I9965</f>
        <v>1708</v>
      </c>
      <c r="L9965" s="137">
        <v>400</v>
      </c>
      <c r="M9965" s="137">
        <f>K9965*L9965</f>
        <v>683200</v>
      </c>
      <c r="N9965" s="218"/>
      <c r="O9965" s="108"/>
      <c r="P9965" s="138"/>
      <c r="Q9965" s="108"/>
      <c r="R9965" s="108"/>
      <c r="S9965" s="139"/>
      <c r="T9965" s="218"/>
      <c r="U9965" s="218"/>
      <c r="V9965" s="218"/>
      <c r="W9965" s="223"/>
      <c r="X9965" s="136"/>
      <c r="Y9965" s="223"/>
      <c r="Z9965" s="223"/>
      <c r="AA9965" s="224"/>
      <c r="AB9965" s="224"/>
      <c r="AC9965" s="223"/>
      <c r="AD9965" s="223">
        <f>IF(AND(AC9965="",M9965=""),0,IF((AC9965=""),M9965,IF((M9965=""),AC9965,AC9965+M9965)))</f>
        <v>683200</v>
      </c>
      <c r="AE9965" s="223">
        <f t="shared" si="955"/>
        <v>683200</v>
      </c>
      <c r="AF9965" s="223">
        <v>50000000</v>
      </c>
      <c r="AG9965" s="223">
        <f t="shared" si="956"/>
        <v>0</v>
      </c>
      <c r="AH9965" s="223">
        <v>0.01</v>
      </c>
    </row>
    <row r="9966" spans="1:34" s="173" customFormat="1" x14ac:dyDescent="0.55000000000000004">
      <c r="A9966" s="122"/>
      <c r="B9966" s="218">
        <v>4627</v>
      </c>
      <c r="C9966" s="218">
        <v>8245</v>
      </c>
      <c r="D9966" s="221" t="s">
        <v>13497</v>
      </c>
      <c r="E9966" s="218" t="s">
        <v>34</v>
      </c>
      <c r="F9966" s="218">
        <v>17398</v>
      </c>
      <c r="G9966" s="218">
        <v>0</v>
      </c>
      <c r="H9966" s="218">
        <v>3</v>
      </c>
      <c r="I9966" s="222">
        <v>53</v>
      </c>
      <c r="J9966" s="123" t="s">
        <v>38</v>
      </c>
      <c r="K9966" s="137">
        <f>((G9966*400)+(H9966*100))+I9966</f>
        <v>353</v>
      </c>
      <c r="L9966" s="137">
        <v>225</v>
      </c>
      <c r="M9966" s="137">
        <f>K9966*L9966</f>
        <v>79425</v>
      </c>
      <c r="N9966" s="218"/>
      <c r="O9966" s="108"/>
      <c r="P9966" s="138"/>
      <c r="Q9966" s="108"/>
      <c r="R9966" s="108"/>
      <c r="S9966" s="139"/>
      <c r="T9966" s="218"/>
      <c r="U9966" s="218"/>
      <c r="V9966" s="218"/>
      <c r="W9966" s="223"/>
      <c r="X9966" s="136"/>
      <c r="Y9966" s="223"/>
      <c r="Z9966" s="223"/>
      <c r="AA9966" s="224"/>
      <c r="AB9966" s="224"/>
      <c r="AC9966" s="223"/>
      <c r="AD9966" s="223">
        <f>IF(AND(AC9966="",M9966=""),0,IF((AC9966=""),M9966,IF((M9966=""),AC9966,AC9966+M9966)))</f>
        <v>79425</v>
      </c>
      <c r="AE9966" s="223">
        <f t="shared" si="955"/>
        <v>79425</v>
      </c>
      <c r="AF9966" s="223">
        <v>50000000</v>
      </c>
      <c r="AG9966" s="223">
        <f t="shared" si="956"/>
        <v>0</v>
      </c>
      <c r="AH9966" s="223">
        <v>0.01</v>
      </c>
    </row>
    <row r="9967" spans="1:34" s="173" customFormat="1" x14ac:dyDescent="0.55000000000000004">
      <c r="A9967" s="122"/>
      <c r="B9967" s="218">
        <v>4628</v>
      </c>
      <c r="C9967" s="218">
        <v>8403</v>
      </c>
      <c r="D9967" s="221" t="s">
        <v>13498</v>
      </c>
      <c r="E9967" s="218" t="s">
        <v>34</v>
      </c>
      <c r="F9967" s="218">
        <v>26687</v>
      </c>
      <c r="G9967" s="218">
        <v>0</v>
      </c>
      <c r="H9967" s="218">
        <v>0</v>
      </c>
      <c r="I9967" s="222">
        <v>19</v>
      </c>
      <c r="J9967" s="123" t="s">
        <v>68</v>
      </c>
      <c r="K9967" s="137">
        <f>((G9967*400)+(H9967*100))+I9967</f>
        <v>19</v>
      </c>
      <c r="L9967" s="137">
        <v>400</v>
      </c>
      <c r="M9967" s="137">
        <f>K9967*L9967</f>
        <v>7600</v>
      </c>
      <c r="N9967" s="218"/>
      <c r="O9967" s="108"/>
      <c r="P9967" s="138"/>
      <c r="Q9967" s="108"/>
      <c r="R9967" s="108"/>
      <c r="S9967" s="139"/>
      <c r="T9967" s="218"/>
      <c r="U9967" s="218"/>
      <c r="V9967" s="218"/>
      <c r="W9967" s="223"/>
      <c r="X9967" s="136"/>
      <c r="Y9967" s="223"/>
      <c r="Z9967" s="223"/>
      <c r="AA9967" s="224"/>
      <c r="AB9967" s="224"/>
      <c r="AC9967" s="223"/>
      <c r="AD9967" s="223">
        <f>IF(AND(AC9967="",M9967=""),0,IF((AC9967=""),M9967,IF((M9967=""),AC9967,AC9967+M9967)))</f>
        <v>7600</v>
      </c>
      <c r="AE9967" s="223">
        <f t="shared" si="955"/>
        <v>7600</v>
      </c>
      <c r="AF9967" s="223">
        <v>0</v>
      </c>
      <c r="AG9967" s="223">
        <f t="shared" si="956"/>
        <v>7600</v>
      </c>
      <c r="AH9967" s="223">
        <v>0.3</v>
      </c>
    </row>
    <row r="9968" spans="1:34" s="173" customFormat="1" x14ac:dyDescent="0.55000000000000004">
      <c r="A9968" s="122"/>
      <c r="B9968" s="218"/>
      <c r="C9968" s="218"/>
      <c r="D9968" s="221"/>
      <c r="E9968" s="218"/>
      <c r="F9968" s="218"/>
      <c r="G9968" s="218"/>
      <c r="H9968" s="218"/>
      <c r="I9968" s="222"/>
      <c r="J9968" s="123"/>
      <c r="K9968" s="137"/>
      <c r="L9968" s="137" t="s">
        <v>63</v>
      </c>
      <c r="M9968" s="137">
        <f>SUM(M9960:M9967)</f>
        <v>2062375</v>
      </c>
      <c r="N9968" s="218"/>
      <c r="O9968" s="108"/>
      <c r="P9968" s="138"/>
      <c r="Q9968" s="108"/>
      <c r="R9968" s="108"/>
      <c r="S9968" s="139"/>
      <c r="T9968" s="218"/>
      <c r="U9968" s="218"/>
      <c r="V9968" s="218"/>
      <c r="W9968" s="223"/>
      <c r="X9968" s="136"/>
      <c r="Y9968" s="223"/>
      <c r="Z9968" s="223"/>
      <c r="AA9968" s="224"/>
      <c r="AB9968" s="224"/>
      <c r="AC9968" s="223"/>
      <c r="AD9968" s="223"/>
      <c r="AE9968" s="223">
        <f>SUM(AE9960:AE9967)</f>
        <v>10732643.949999999</v>
      </c>
      <c r="AF9968" s="223"/>
      <c r="AG9968" s="223">
        <f>SUM(AG9960:AG9967)</f>
        <v>258800</v>
      </c>
      <c r="AH9968" s="223"/>
    </row>
    <row r="9969" spans="1:34" s="173" customFormat="1" x14ac:dyDescent="0.55000000000000004">
      <c r="A9969" s="122" t="s">
        <v>13499</v>
      </c>
      <c r="B9969" s="218">
        <v>4633</v>
      </c>
      <c r="C9969" s="218">
        <v>7681</v>
      </c>
      <c r="D9969" s="221" t="s">
        <v>13500</v>
      </c>
      <c r="E9969" s="218" t="s">
        <v>34</v>
      </c>
      <c r="F9969" s="218">
        <v>10359</v>
      </c>
      <c r="G9969" s="218">
        <v>0</v>
      </c>
      <c r="H9969" s="218">
        <v>1</v>
      </c>
      <c r="I9969" s="222">
        <v>40</v>
      </c>
      <c r="J9969" s="123" t="s">
        <v>38</v>
      </c>
      <c r="K9969" s="137">
        <f>((G9969*400)+(H9969*100))+I9969</f>
        <v>140</v>
      </c>
      <c r="L9969" s="137">
        <v>850</v>
      </c>
      <c r="M9969" s="137">
        <f>K9969*L9969</f>
        <v>119000</v>
      </c>
      <c r="N9969" s="218"/>
      <c r="O9969" s="108"/>
      <c r="P9969" s="138"/>
      <c r="Q9969" s="108"/>
      <c r="R9969" s="108"/>
      <c r="S9969" s="139"/>
      <c r="T9969" s="218"/>
      <c r="U9969" s="218"/>
      <c r="V9969" s="218"/>
      <c r="W9969" s="223"/>
      <c r="X9969" s="136"/>
      <c r="Y9969" s="223"/>
      <c r="Z9969" s="223"/>
      <c r="AA9969" s="224"/>
      <c r="AB9969" s="224"/>
      <c r="AC9969" s="223"/>
      <c r="AD9969" s="223">
        <f>IF(AND(AC9969="",M9969=""),0,IF((AC9969=""),M9969,IF((M9969=""),AC9969,AC9969+M9969)))</f>
        <v>119000</v>
      </c>
      <c r="AE9969" s="223">
        <f>IF( (X9969=""),AD9969*1,AD9969*(X9969/100) )</f>
        <v>119000</v>
      </c>
      <c r="AF9969" s="223">
        <v>50000000</v>
      </c>
      <c r="AG9969" s="223">
        <f>IF((AF9969-AE9969) &gt; 1,0,IF((AF9969-AE9969)&lt;0,AE9969-AF9969,AF9969-AE9969))</f>
        <v>0</v>
      </c>
      <c r="AH9969" s="223">
        <v>0.01</v>
      </c>
    </row>
    <row r="9970" spans="1:34" s="173" customFormat="1" x14ac:dyDescent="0.55000000000000004">
      <c r="A9970" s="122"/>
      <c r="B9970" s="218"/>
      <c r="C9970" s="218"/>
      <c r="D9970" s="221"/>
      <c r="E9970" s="218"/>
      <c r="F9970" s="218"/>
      <c r="G9970" s="218"/>
      <c r="H9970" s="218"/>
      <c r="I9970" s="222"/>
      <c r="J9970" s="123"/>
      <c r="K9970" s="137"/>
      <c r="L9970" s="137" t="s">
        <v>63</v>
      </c>
      <c r="M9970" s="137">
        <f>SUM(M9969:M9969)</f>
        <v>119000</v>
      </c>
      <c r="N9970" s="218"/>
      <c r="O9970" s="108"/>
      <c r="P9970" s="138"/>
      <c r="Q9970" s="108"/>
      <c r="R9970" s="108"/>
      <c r="S9970" s="139"/>
      <c r="T9970" s="218"/>
      <c r="U9970" s="218"/>
      <c r="V9970" s="218"/>
      <c r="W9970" s="223"/>
      <c r="X9970" s="136"/>
      <c r="Y9970" s="223"/>
      <c r="Z9970" s="223"/>
      <c r="AA9970" s="224"/>
      <c r="AB9970" s="224"/>
      <c r="AC9970" s="223"/>
      <c r="AD9970" s="223"/>
      <c r="AE9970" s="223">
        <f>SUM(AE9969:AE9969)</f>
        <v>119000</v>
      </c>
      <c r="AF9970" s="223"/>
      <c r="AG9970" s="223">
        <f>SUM(AG9969:AG9969)</f>
        <v>0</v>
      </c>
      <c r="AH9970" s="223"/>
    </row>
    <row r="9971" spans="1:34" s="173" customFormat="1" x14ac:dyDescent="0.55000000000000004">
      <c r="A9971" s="122" t="s">
        <v>13501</v>
      </c>
      <c r="B9971" s="218">
        <v>4634</v>
      </c>
      <c r="C9971" s="218">
        <v>6366</v>
      </c>
      <c r="D9971" s="221" t="s">
        <v>13502</v>
      </c>
      <c r="E9971" s="218" t="s">
        <v>37</v>
      </c>
      <c r="F9971" s="218">
        <v>5352</v>
      </c>
      <c r="G9971" s="218">
        <v>4</v>
      </c>
      <c r="H9971" s="218">
        <v>0</v>
      </c>
      <c r="I9971" s="222">
        <v>59</v>
      </c>
      <c r="J9971" s="123" t="s">
        <v>38</v>
      </c>
      <c r="K9971" s="137">
        <f>((G9971*400)+(H9971*100))+I9971</f>
        <v>1659</v>
      </c>
      <c r="L9971" s="137">
        <v>400</v>
      </c>
      <c r="M9971" s="137">
        <f>K9971*L9971</f>
        <v>663600</v>
      </c>
      <c r="N9971" s="218"/>
      <c r="O9971" s="108"/>
      <c r="P9971" s="138"/>
      <c r="Q9971" s="108"/>
      <c r="R9971" s="108"/>
      <c r="S9971" s="139"/>
      <c r="T9971" s="218"/>
      <c r="U9971" s="218"/>
      <c r="V9971" s="218"/>
      <c r="W9971" s="223"/>
      <c r="X9971" s="136"/>
      <c r="Y9971" s="223"/>
      <c r="Z9971" s="223"/>
      <c r="AA9971" s="224"/>
      <c r="AB9971" s="224"/>
      <c r="AC9971" s="223"/>
      <c r="AD9971" s="223">
        <f>IF(AND(AC9971="",M9971=""),0,IF((AC9971=""),M9971,IF((M9971=""),AC9971,AC9971+M9971)))</f>
        <v>663600</v>
      </c>
      <c r="AE9971" s="223">
        <f>IF( (X9971=""),AD9971*1,AD9971*(X9971/100) )</f>
        <v>663600</v>
      </c>
      <c r="AF9971" s="223">
        <v>0</v>
      </c>
      <c r="AG9971" s="223">
        <f>IF((AF9971-AE9971) &gt; 1,0,IF((AF9971-AE9971)&lt;0,AE9971-AF9971,AF9971-AE9971))</f>
        <v>663600</v>
      </c>
      <c r="AH9971" s="223">
        <v>0.01</v>
      </c>
    </row>
    <row r="9972" spans="1:34" s="173" customFormat="1" x14ac:dyDescent="0.55000000000000004">
      <c r="A9972" s="122"/>
      <c r="B9972" s="218"/>
      <c r="C9972" s="218"/>
      <c r="D9972" s="221"/>
      <c r="E9972" s="218"/>
      <c r="F9972" s="218"/>
      <c r="G9972" s="218"/>
      <c r="H9972" s="218"/>
      <c r="I9972" s="222"/>
      <c r="J9972" s="123"/>
      <c r="K9972" s="137"/>
      <c r="L9972" s="137" t="s">
        <v>63</v>
      </c>
      <c r="M9972" s="137">
        <f>SUM(M9971:M9971)</f>
        <v>663600</v>
      </c>
      <c r="N9972" s="218"/>
      <c r="O9972" s="108"/>
      <c r="P9972" s="138"/>
      <c r="Q9972" s="108"/>
      <c r="R9972" s="108"/>
      <c r="S9972" s="139"/>
      <c r="T9972" s="218"/>
      <c r="U9972" s="218"/>
      <c r="V9972" s="218"/>
      <c r="W9972" s="223"/>
      <c r="X9972" s="136"/>
      <c r="Y9972" s="223"/>
      <c r="Z9972" s="223"/>
      <c r="AA9972" s="224"/>
      <c r="AB9972" s="224"/>
      <c r="AC9972" s="223"/>
      <c r="AD9972" s="223"/>
      <c r="AE9972" s="223">
        <f>SUM(AE9971:AE9971)</f>
        <v>663600</v>
      </c>
      <c r="AF9972" s="223"/>
      <c r="AG9972" s="223">
        <f>SUM(AG9971:AG9971)</f>
        <v>663600</v>
      </c>
      <c r="AH9972" s="223"/>
    </row>
    <row r="9973" spans="1:34" s="173" customFormat="1" x14ac:dyDescent="0.55000000000000004">
      <c r="A9973" s="122" t="s">
        <v>4780</v>
      </c>
      <c r="B9973" s="218">
        <v>4635</v>
      </c>
      <c r="C9973" s="218">
        <v>7404</v>
      </c>
      <c r="D9973" s="221" t="s">
        <v>13503</v>
      </c>
      <c r="E9973" s="218" t="s">
        <v>34</v>
      </c>
      <c r="F9973" s="218">
        <v>17486</v>
      </c>
      <c r="G9973" s="218">
        <v>0</v>
      </c>
      <c r="H9973" s="218">
        <v>0</v>
      </c>
      <c r="I9973" s="222">
        <v>86</v>
      </c>
      <c r="J9973" s="123" t="s">
        <v>68</v>
      </c>
      <c r="K9973" s="137">
        <f>((G9973*400)+(H9973*100))+I9973</f>
        <v>86</v>
      </c>
      <c r="L9973" s="137">
        <v>850</v>
      </c>
      <c r="M9973" s="137">
        <f>K9973*L9973</f>
        <v>73100</v>
      </c>
      <c r="N9973" s="218"/>
      <c r="O9973" s="108"/>
      <c r="P9973" s="138"/>
      <c r="Q9973" s="108"/>
      <c r="R9973" s="108"/>
      <c r="S9973" s="139"/>
      <c r="T9973" s="218"/>
      <c r="U9973" s="218"/>
      <c r="V9973" s="218"/>
      <c r="W9973" s="223"/>
      <c r="X9973" s="136"/>
      <c r="Y9973" s="223"/>
      <c r="Z9973" s="223"/>
      <c r="AA9973" s="224"/>
      <c r="AB9973" s="224"/>
      <c r="AC9973" s="223"/>
      <c r="AD9973" s="223">
        <f>IF(AND(AC9973="",M9973=""),0,IF((AC9973=""),M9973,IF((M9973=""),AC9973,AC9973+M9973)))</f>
        <v>73100</v>
      </c>
      <c r="AE9973" s="223">
        <f>IF( (X9973=""),AD9973*1,AD9973*(X9973/100) )</f>
        <v>73100</v>
      </c>
      <c r="AF9973" s="223">
        <v>0</v>
      </c>
      <c r="AG9973" s="223">
        <f>IF((AF9973-AE9973) &gt; 1,0,IF((AF9973-AE9973)&lt;0,AE9973-AF9973,AF9973-AE9973))</f>
        <v>73100</v>
      </c>
      <c r="AH9973" s="223">
        <v>0.3</v>
      </c>
    </row>
    <row r="9974" spans="1:34" s="173" customFormat="1" x14ac:dyDescent="0.55000000000000004">
      <c r="A9974" s="122"/>
      <c r="B9974" s="218"/>
      <c r="C9974" s="218"/>
      <c r="D9974" s="221"/>
      <c r="E9974" s="218"/>
      <c r="F9974" s="218"/>
      <c r="G9974" s="218"/>
      <c r="H9974" s="218"/>
      <c r="I9974" s="222"/>
      <c r="J9974" s="123"/>
      <c r="K9974" s="137"/>
      <c r="L9974" s="137" t="s">
        <v>63</v>
      </c>
      <c r="M9974" s="137">
        <f>SUM(M9973:M9973)</f>
        <v>73100</v>
      </c>
      <c r="N9974" s="218"/>
      <c r="O9974" s="108"/>
      <c r="P9974" s="138"/>
      <c r="Q9974" s="108"/>
      <c r="R9974" s="108"/>
      <c r="S9974" s="139"/>
      <c r="T9974" s="218"/>
      <c r="U9974" s="218"/>
      <c r="V9974" s="218"/>
      <c r="W9974" s="223"/>
      <c r="X9974" s="136"/>
      <c r="Y9974" s="223"/>
      <c r="Z9974" s="223"/>
      <c r="AA9974" s="224"/>
      <c r="AB9974" s="224"/>
      <c r="AC9974" s="223"/>
      <c r="AD9974" s="223"/>
      <c r="AE9974" s="223">
        <f>SUM(AE9973:AE9973)</f>
        <v>73100</v>
      </c>
      <c r="AF9974" s="223"/>
      <c r="AG9974" s="223">
        <f>SUM(AG9973:AG9973)</f>
        <v>73100</v>
      </c>
      <c r="AH9974" s="223"/>
    </row>
    <row r="9975" spans="1:34" s="173" customFormat="1" x14ac:dyDescent="0.55000000000000004">
      <c r="A9975" s="122" t="s">
        <v>10773</v>
      </c>
      <c r="B9975" s="218">
        <v>4636</v>
      </c>
      <c r="C9975" s="218">
        <v>8819</v>
      </c>
      <c r="D9975" s="221" t="s">
        <v>13504</v>
      </c>
      <c r="E9975" s="218" t="s">
        <v>34</v>
      </c>
      <c r="F9975" s="218">
        <v>24913</v>
      </c>
      <c r="G9975" s="218">
        <v>10</v>
      </c>
      <c r="H9975" s="218">
        <v>3</v>
      </c>
      <c r="I9975" s="222">
        <v>21.2</v>
      </c>
      <c r="J9975" s="123" t="s">
        <v>38</v>
      </c>
      <c r="K9975" s="137">
        <f>((G9975*400)+(H9975*100))+I9975</f>
        <v>4321.2</v>
      </c>
      <c r="L9975" s="137">
        <v>325</v>
      </c>
      <c r="M9975" s="137">
        <f>K9975*L9975</f>
        <v>1404390</v>
      </c>
      <c r="N9975" s="218"/>
      <c r="O9975" s="108"/>
      <c r="P9975" s="138"/>
      <c r="Q9975" s="108"/>
      <c r="R9975" s="108"/>
      <c r="S9975" s="139"/>
      <c r="T9975" s="218"/>
      <c r="U9975" s="218"/>
      <c r="V9975" s="218"/>
      <c r="W9975" s="223"/>
      <c r="X9975" s="136"/>
      <c r="Y9975" s="223"/>
      <c r="Z9975" s="223"/>
      <c r="AA9975" s="224"/>
      <c r="AB9975" s="224"/>
      <c r="AC9975" s="223"/>
      <c r="AD9975" s="223">
        <f>IF(AND(AC9975="",M9975=""),0,IF((AC9975=""),M9975,IF((M9975=""),AC9975,AC9975+M9975)))</f>
        <v>1404390</v>
      </c>
      <c r="AE9975" s="223">
        <f>IF( (X9975=""),AD9975*1,AD9975*(X9975/100) )</f>
        <v>1404390</v>
      </c>
      <c r="AF9975" s="223">
        <v>50000000</v>
      </c>
      <c r="AG9975" s="223">
        <f>IF((AF9975-AE9975) &gt; 1,0,IF((AF9975-AE9975)&lt;0,AE9975-AF9975,AF9975-AE9975))</f>
        <v>0</v>
      </c>
      <c r="AH9975" s="223">
        <v>0.01</v>
      </c>
    </row>
    <row r="9976" spans="1:34" s="173" customFormat="1" x14ac:dyDescent="0.55000000000000004">
      <c r="A9976" s="122"/>
      <c r="B9976" s="218"/>
      <c r="C9976" s="218"/>
      <c r="D9976" s="221"/>
      <c r="E9976" s="218"/>
      <c r="F9976" s="218"/>
      <c r="G9976" s="218"/>
      <c r="H9976" s="218"/>
      <c r="I9976" s="222"/>
      <c r="J9976" s="123"/>
      <c r="K9976" s="137"/>
      <c r="L9976" s="137" t="s">
        <v>63</v>
      </c>
      <c r="M9976" s="137">
        <f>SUM(M9975:M9975)</f>
        <v>1404390</v>
      </c>
      <c r="N9976" s="218"/>
      <c r="O9976" s="108"/>
      <c r="P9976" s="138"/>
      <c r="Q9976" s="108"/>
      <c r="R9976" s="108"/>
      <c r="S9976" s="139"/>
      <c r="T9976" s="218"/>
      <c r="U9976" s="218"/>
      <c r="V9976" s="218"/>
      <c r="W9976" s="223"/>
      <c r="X9976" s="136"/>
      <c r="Y9976" s="223"/>
      <c r="Z9976" s="223"/>
      <c r="AA9976" s="224"/>
      <c r="AB9976" s="224"/>
      <c r="AC9976" s="223"/>
      <c r="AD9976" s="223"/>
      <c r="AE9976" s="223">
        <f>SUM(AE9975:AE9975)</f>
        <v>1404390</v>
      </c>
      <c r="AF9976" s="223"/>
      <c r="AG9976" s="223">
        <f>SUM(AG9975:AG9975)</f>
        <v>0</v>
      </c>
      <c r="AH9976" s="223"/>
    </row>
    <row r="9977" spans="1:34" s="173" customFormat="1" x14ac:dyDescent="0.55000000000000004">
      <c r="A9977" s="122" t="s">
        <v>13505</v>
      </c>
      <c r="B9977" s="218">
        <v>4637</v>
      </c>
      <c r="C9977" s="218">
        <v>7261</v>
      </c>
      <c r="D9977" s="221" t="s">
        <v>13506</v>
      </c>
      <c r="E9977" s="218" t="s">
        <v>34</v>
      </c>
      <c r="F9977" s="218">
        <v>5677</v>
      </c>
      <c r="G9977" s="218">
        <v>8</v>
      </c>
      <c r="H9977" s="218">
        <v>1</v>
      </c>
      <c r="I9977" s="222">
        <v>82</v>
      </c>
      <c r="J9977" s="123" t="s">
        <v>38</v>
      </c>
      <c r="K9977" s="137">
        <f t="shared" ref="K9977:K9992" si="957">((G9977*400)+(H9977*100))+I9977</f>
        <v>3382</v>
      </c>
      <c r="L9977" s="137">
        <v>275</v>
      </c>
      <c r="M9977" s="137">
        <f t="shared" ref="M9977:M9992" si="958">K9977*L9977</f>
        <v>930050</v>
      </c>
      <c r="N9977" s="218"/>
      <c r="O9977" s="108"/>
      <c r="P9977" s="138"/>
      <c r="Q9977" s="108"/>
      <c r="R9977" s="108"/>
      <c r="S9977" s="139"/>
      <c r="T9977" s="218"/>
      <c r="U9977" s="218"/>
      <c r="V9977" s="218"/>
      <c r="W9977" s="223"/>
      <c r="X9977" s="136"/>
      <c r="Y9977" s="223"/>
      <c r="Z9977" s="223"/>
      <c r="AA9977" s="224"/>
      <c r="AB9977" s="224"/>
      <c r="AC9977" s="223"/>
      <c r="AD9977" s="223">
        <f t="shared" ref="AD9977:AD9992" si="959">IF(AND(AC9977="",M9977=""),0,IF((AC9977=""),M9977,IF((M9977=""),AC9977,AC9977+M9977)))</f>
        <v>930050</v>
      </c>
      <c r="AE9977" s="223">
        <f t="shared" ref="AE9977:AE9992" si="960">IF( (X9977=""),AD9977*1,AD9977*(X9977/100) )</f>
        <v>930050</v>
      </c>
      <c r="AF9977" s="223">
        <v>50000000</v>
      </c>
      <c r="AG9977" s="223">
        <f t="shared" ref="AG9977:AG9992" si="961">IF((AF9977-AE9977) &gt; 1,0,IF((AF9977-AE9977)&lt;0,AE9977-AF9977,AF9977-AE9977))</f>
        <v>0</v>
      </c>
      <c r="AH9977" s="223">
        <v>0.01</v>
      </c>
    </row>
    <row r="9978" spans="1:34" s="173" customFormat="1" x14ac:dyDescent="0.55000000000000004">
      <c r="A9978" s="122"/>
      <c r="B9978" s="218">
        <v>4638</v>
      </c>
      <c r="C9978" s="218">
        <v>7293</v>
      </c>
      <c r="D9978" s="221" t="s">
        <v>13507</v>
      </c>
      <c r="E9978" s="218" t="s">
        <v>34</v>
      </c>
      <c r="F9978" s="218">
        <v>6341</v>
      </c>
      <c r="G9978" s="218">
        <v>17</v>
      </c>
      <c r="H9978" s="218">
        <v>2</v>
      </c>
      <c r="I9978" s="222">
        <v>68</v>
      </c>
      <c r="J9978" s="123" t="s">
        <v>38</v>
      </c>
      <c r="K9978" s="137">
        <f t="shared" si="957"/>
        <v>7068</v>
      </c>
      <c r="L9978" s="137">
        <v>275</v>
      </c>
      <c r="M9978" s="137">
        <f t="shared" si="958"/>
        <v>1943700</v>
      </c>
      <c r="N9978" s="218"/>
      <c r="O9978" s="108"/>
      <c r="P9978" s="138"/>
      <c r="Q9978" s="108"/>
      <c r="R9978" s="108"/>
      <c r="S9978" s="139"/>
      <c r="T9978" s="218"/>
      <c r="U9978" s="218"/>
      <c r="V9978" s="218"/>
      <c r="W9978" s="223"/>
      <c r="X9978" s="136"/>
      <c r="Y9978" s="223"/>
      <c r="Z9978" s="223"/>
      <c r="AA9978" s="224"/>
      <c r="AB9978" s="224"/>
      <c r="AC9978" s="223"/>
      <c r="AD9978" s="223">
        <f t="shared" si="959"/>
        <v>1943700</v>
      </c>
      <c r="AE9978" s="223">
        <f t="shared" si="960"/>
        <v>1943700</v>
      </c>
      <c r="AF9978" s="223">
        <v>50000000</v>
      </c>
      <c r="AG9978" s="223">
        <f t="shared" si="961"/>
        <v>0</v>
      </c>
      <c r="AH9978" s="223">
        <v>0.01</v>
      </c>
    </row>
    <row r="9979" spans="1:34" s="173" customFormat="1" x14ac:dyDescent="0.55000000000000004">
      <c r="A9979" s="122"/>
      <c r="B9979" s="218">
        <v>4639</v>
      </c>
      <c r="C9979" s="218">
        <v>7292</v>
      </c>
      <c r="D9979" s="221" t="s">
        <v>13508</v>
      </c>
      <c r="E9979" s="218" t="s">
        <v>34</v>
      </c>
      <c r="F9979" s="218">
        <v>6342</v>
      </c>
      <c r="G9979" s="218">
        <v>1</v>
      </c>
      <c r="H9979" s="218">
        <v>2</v>
      </c>
      <c r="I9979" s="222">
        <v>70</v>
      </c>
      <c r="J9979" s="123" t="s">
        <v>38</v>
      </c>
      <c r="K9979" s="137">
        <f t="shared" si="957"/>
        <v>670</v>
      </c>
      <c r="L9979" s="137">
        <v>225</v>
      </c>
      <c r="M9979" s="137">
        <f t="shared" si="958"/>
        <v>150750</v>
      </c>
      <c r="N9979" s="218"/>
      <c r="O9979" s="108"/>
      <c r="P9979" s="138"/>
      <c r="Q9979" s="108"/>
      <c r="R9979" s="108"/>
      <c r="S9979" s="139"/>
      <c r="T9979" s="218"/>
      <c r="U9979" s="218"/>
      <c r="V9979" s="218"/>
      <c r="W9979" s="223"/>
      <c r="X9979" s="136"/>
      <c r="Y9979" s="223"/>
      <c r="Z9979" s="223"/>
      <c r="AA9979" s="224"/>
      <c r="AB9979" s="224"/>
      <c r="AC9979" s="223"/>
      <c r="AD9979" s="223">
        <f t="shared" si="959"/>
        <v>150750</v>
      </c>
      <c r="AE9979" s="223">
        <f t="shared" si="960"/>
        <v>150750</v>
      </c>
      <c r="AF9979" s="223">
        <v>50000000</v>
      </c>
      <c r="AG9979" s="223">
        <f t="shared" si="961"/>
        <v>0</v>
      </c>
      <c r="AH9979" s="223">
        <v>0.01</v>
      </c>
    </row>
    <row r="9980" spans="1:34" s="173" customFormat="1" x14ac:dyDescent="0.55000000000000004">
      <c r="A9980" s="122"/>
      <c r="B9980" s="218">
        <v>4640</v>
      </c>
      <c r="C9980" s="218">
        <v>7298</v>
      </c>
      <c r="D9980" s="221" t="s">
        <v>13509</v>
      </c>
      <c r="E9980" s="218" t="s">
        <v>34</v>
      </c>
      <c r="F9980" s="218">
        <v>7796</v>
      </c>
      <c r="G9980" s="218">
        <v>2</v>
      </c>
      <c r="H9980" s="218">
        <v>0</v>
      </c>
      <c r="I9980" s="222">
        <v>94</v>
      </c>
      <c r="J9980" s="123" t="s">
        <v>38</v>
      </c>
      <c r="K9980" s="137">
        <f t="shared" si="957"/>
        <v>894</v>
      </c>
      <c r="L9980" s="137">
        <v>225</v>
      </c>
      <c r="M9980" s="137">
        <f t="shared" si="958"/>
        <v>201150</v>
      </c>
      <c r="N9980" s="218"/>
      <c r="O9980" s="108"/>
      <c r="P9980" s="138"/>
      <c r="Q9980" s="108"/>
      <c r="R9980" s="108"/>
      <c r="S9980" s="139"/>
      <c r="T9980" s="218"/>
      <c r="U9980" s="218"/>
      <c r="V9980" s="218"/>
      <c r="W9980" s="223"/>
      <c r="X9980" s="136"/>
      <c r="Y9980" s="223"/>
      <c r="Z9980" s="223"/>
      <c r="AA9980" s="224"/>
      <c r="AB9980" s="224"/>
      <c r="AC9980" s="223"/>
      <c r="AD9980" s="223">
        <f t="shared" si="959"/>
        <v>201150</v>
      </c>
      <c r="AE9980" s="223">
        <f t="shared" si="960"/>
        <v>201150</v>
      </c>
      <c r="AF9980" s="223">
        <v>50000000</v>
      </c>
      <c r="AG9980" s="223">
        <f t="shared" si="961"/>
        <v>0</v>
      </c>
      <c r="AH9980" s="223">
        <v>0.01</v>
      </c>
    </row>
    <row r="9981" spans="1:34" s="173" customFormat="1" x14ac:dyDescent="0.55000000000000004">
      <c r="A9981" s="122"/>
      <c r="B9981" s="218">
        <v>4641</v>
      </c>
      <c r="C9981" s="218">
        <v>9446</v>
      </c>
      <c r="D9981" s="221" t="s">
        <v>13510</v>
      </c>
      <c r="E9981" s="218" t="s">
        <v>34</v>
      </c>
      <c r="F9981" s="218">
        <v>7796</v>
      </c>
      <c r="G9981" s="218">
        <v>2</v>
      </c>
      <c r="H9981" s="218">
        <v>0</v>
      </c>
      <c r="I9981" s="222">
        <v>94</v>
      </c>
      <c r="J9981" s="123" t="s">
        <v>38</v>
      </c>
      <c r="K9981" s="137">
        <f t="shared" si="957"/>
        <v>894</v>
      </c>
      <c r="L9981" s="137">
        <v>225</v>
      </c>
      <c r="M9981" s="137">
        <f t="shared" si="958"/>
        <v>201150</v>
      </c>
      <c r="N9981" s="218"/>
      <c r="O9981" s="108"/>
      <c r="P9981" s="138"/>
      <c r="Q9981" s="108"/>
      <c r="R9981" s="108"/>
      <c r="S9981" s="139"/>
      <c r="T9981" s="218"/>
      <c r="U9981" s="218"/>
      <c r="V9981" s="218"/>
      <c r="W9981" s="223"/>
      <c r="X9981" s="136"/>
      <c r="Y9981" s="223"/>
      <c r="Z9981" s="223"/>
      <c r="AA9981" s="224"/>
      <c r="AB9981" s="224"/>
      <c r="AC9981" s="223"/>
      <c r="AD9981" s="223">
        <f t="shared" si="959"/>
        <v>201150</v>
      </c>
      <c r="AE9981" s="223">
        <f t="shared" si="960"/>
        <v>201150</v>
      </c>
      <c r="AF9981" s="223">
        <v>50000000</v>
      </c>
      <c r="AG9981" s="223">
        <f t="shared" si="961"/>
        <v>0</v>
      </c>
      <c r="AH9981" s="223">
        <v>0.01</v>
      </c>
    </row>
    <row r="9982" spans="1:34" s="173" customFormat="1" x14ac:dyDescent="0.55000000000000004">
      <c r="A9982" s="122"/>
      <c r="B9982" s="218">
        <v>4642</v>
      </c>
      <c r="C9982" s="218">
        <v>7077</v>
      </c>
      <c r="D9982" s="221" t="s">
        <v>13511</v>
      </c>
      <c r="E9982" s="218" t="s">
        <v>34</v>
      </c>
      <c r="F9982" s="218">
        <v>8258</v>
      </c>
      <c r="G9982" s="218">
        <v>0</v>
      </c>
      <c r="H9982" s="218">
        <v>3</v>
      </c>
      <c r="I9982" s="222">
        <v>50</v>
      </c>
      <c r="J9982" s="123" t="s">
        <v>38</v>
      </c>
      <c r="K9982" s="137">
        <f t="shared" si="957"/>
        <v>350</v>
      </c>
      <c r="L9982" s="137">
        <v>850</v>
      </c>
      <c r="M9982" s="137">
        <f t="shared" si="958"/>
        <v>297500</v>
      </c>
      <c r="N9982" s="218"/>
      <c r="O9982" s="108"/>
      <c r="P9982" s="138"/>
      <c r="Q9982" s="108"/>
      <c r="R9982" s="108"/>
      <c r="S9982" s="139"/>
      <c r="T9982" s="218"/>
      <c r="U9982" s="218"/>
      <c r="V9982" s="218"/>
      <c r="W9982" s="223"/>
      <c r="X9982" s="136"/>
      <c r="Y9982" s="223"/>
      <c r="Z9982" s="223"/>
      <c r="AA9982" s="224"/>
      <c r="AB9982" s="224"/>
      <c r="AC9982" s="223"/>
      <c r="AD9982" s="223">
        <f t="shared" si="959"/>
        <v>297500</v>
      </c>
      <c r="AE9982" s="223">
        <f t="shared" si="960"/>
        <v>297500</v>
      </c>
      <c r="AF9982" s="223">
        <v>50000000</v>
      </c>
      <c r="AG9982" s="223">
        <f t="shared" si="961"/>
        <v>0</v>
      </c>
      <c r="AH9982" s="223">
        <v>0.01</v>
      </c>
    </row>
    <row r="9983" spans="1:34" s="173" customFormat="1" x14ac:dyDescent="0.55000000000000004">
      <c r="A9983" s="122"/>
      <c r="B9983" s="218">
        <v>4643</v>
      </c>
      <c r="C9983" s="218">
        <v>7271</v>
      </c>
      <c r="D9983" s="221" t="s">
        <v>13512</v>
      </c>
      <c r="E9983" s="218" t="s">
        <v>34</v>
      </c>
      <c r="F9983" s="218">
        <v>8276</v>
      </c>
      <c r="G9983" s="218">
        <v>0</v>
      </c>
      <c r="H9983" s="218">
        <v>3</v>
      </c>
      <c r="I9983" s="222">
        <v>96</v>
      </c>
      <c r="J9983" s="123" t="s">
        <v>38</v>
      </c>
      <c r="K9983" s="137">
        <f t="shared" si="957"/>
        <v>396</v>
      </c>
      <c r="L9983" s="137">
        <v>225</v>
      </c>
      <c r="M9983" s="137">
        <f t="shared" si="958"/>
        <v>89100</v>
      </c>
      <c r="N9983" s="218"/>
      <c r="O9983" s="108"/>
      <c r="P9983" s="138"/>
      <c r="Q9983" s="108"/>
      <c r="R9983" s="108"/>
      <c r="S9983" s="139"/>
      <c r="T9983" s="218"/>
      <c r="U9983" s="218"/>
      <c r="V9983" s="218"/>
      <c r="W9983" s="223"/>
      <c r="X9983" s="136"/>
      <c r="Y9983" s="223"/>
      <c r="Z9983" s="223"/>
      <c r="AA9983" s="224"/>
      <c r="AB9983" s="224"/>
      <c r="AC9983" s="223"/>
      <c r="AD9983" s="223">
        <f t="shared" si="959"/>
        <v>89100</v>
      </c>
      <c r="AE9983" s="223">
        <f t="shared" si="960"/>
        <v>89100</v>
      </c>
      <c r="AF9983" s="223">
        <v>50000000</v>
      </c>
      <c r="AG9983" s="223">
        <f t="shared" si="961"/>
        <v>0</v>
      </c>
      <c r="AH9983" s="223">
        <v>0.01</v>
      </c>
    </row>
    <row r="9984" spans="1:34" s="173" customFormat="1" x14ac:dyDescent="0.55000000000000004">
      <c r="A9984" s="122"/>
      <c r="B9984" s="218">
        <v>4644</v>
      </c>
      <c r="C9984" s="218">
        <v>7273</v>
      </c>
      <c r="D9984" s="221" t="s">
        <v>13513</v>
      </c>
      <c r="E9984" s="218" t="s">
        <v>34</v>
      </c>
      <c r="F9984" s="218">
        <v>8277</v>
      </c>
      <c r="G9984" s="218">
        <v>2</v>
      </c>
      <c r="H9984" s="218">
        <v>1</v>
      </c>
      <c r="I9984" s="222">
        <v>66</v>
      </c>
      <c r="J9984" s="123" t="s">
        <v>38</v>
      </c>
      <c r="K9984" s="137">
        <f t="shared" si="957"/>
        <v>966</v>
      </c>
      <c r="L9984" s="137">
        <v>225</v>
      </c>
      <c r="M9984" s="137">
        <f t="shared" si="958"/>
        <v>217350</v>
      </c>
      <c r="N9984" s="218"/>
      <c r="O9984" s="108"/>
      <c r="P9984" s="138"/>
      <c r="Q9984" s="108"/>
      <c r="R9984" s="108"/>
      <c r="S9984" s="139"/>
      <c r="T9984" s="218"/>
      <c r="U9984" s="218"/>
      <c r="V9984" s="218"/>
      <c r="W9984" s="223"/>
      <c r="X9984" s="136"/>
      <c r="Y9984" s="223"/>
      <c r="Z9984" s="223"/>
      <c r="AA9984" s="224"/>
      <c r="AB9984" s="224"/>
      <c r="AC9984" s="223"/>
      <c r="AD9984" s="223">
        <f t="shared" si="959"/>
        <v>217350</v>
      </c>
      <c r="AE9984" s="223">
        <f t="shared" si="960"/>
        <v>217350</v>
      </c>
      <c r="AF9984" s="223">
        <v>50000000</v>
      </c>
      <c r="AG9984" s="223">
        <f t="shared" si="961"/>
        <v>0</v>
      </c>
      <c r="AH9984" s="223">
        <v>0.01</v>
      </c>
    </row>
    <row r="9985" spans="1:34" s="173" customFormat="1" x14ac:dyDescent="0.55000000000000004">
      <c r="A9985" s="122"/>
      <c r="B9985" s="218">
        <v>4645</v>
      </c>
      <c r="C9985" s="218">
        <v>7272</v>
      </c>
      <c r="D9985" s="221" t="s">
        <v>13514</v>
      </c>
      <c r="E9985" s="218" t="s">
        <v>34</v>
      </c>
      <c r="F9985" s="218">
        <v>8310</v>
      </c>
      <c r="G9985" s="218">
        <v>3</v>
      </c>
      <c r="H9985" s="218">
        <v>1</v>
      </c>
      <c r="I9985" s="222">
        <v>5</v>
      </c>
      <c r="J9985" s="123" t="s">
        <v>38</v>
      </c>
      <c r="K9985" s="137">
        <f t="shared" si="957"/>
        <v>1305</v>
      </c>
      <c r="L9985" s="137">
        <v>225</v>
      </c>
      <c r="M9985" s="137">
        <f t="shared" si="958"/>
        <v>293625</v>
      </c>
      <c r="N9985" s="218"/>
      <c r="O9985" s="108"/>
      <c r="P9985" s="138"/>
      <c r="Q9985" s="108"/>
      <c r="R9985" s="108"/>
      <c r="S9985" s="139"/>
      <c r="T9985" s="218"/>
      <c r="U9985" s="218"/>
      <c r="V9985" s="218"/>
      <c r="W9985" s="223"/>
      <c r="X9985" s="136"/>
      <c r="Y9985" s="223"/>
      <c r="Z9985" s="223"/>
      <c r="AA9985" s="224"/>
      <c r="AB9985" s="224"/>
      <c r="AC9985" s="223"/>
      <c r="AD9985" s="223">
        <f t="shared" si="959"/>
        <v>293625</v>
      </c>
      <c r="AE9985" s="223">
        <f t="shared" si="960"/>
        <v>293625</v>
      </c>
      <c r="AF9985" s="223">
        <v>50000000</v>
      </c>
      <c r="AG9985" s="223">
        <f t="shared" si="961"/>
        <v>0</v>
      </c>
      <c r="AH9985" s="223">
        <v>0.01</v>
      </c>
    </row>
    <row r="9986" spans="1:34" s="173" customFormat="1" x14ac:dyDescent="0.55000000000000004">
      <c r="A9986" s="122"/>
      <c r="B9986" s="218">
        <v>4646</v>
      </c>
      <c r="C9986" s="218">
        <v>7260</v>
      </c>
      <c r="D9986" s="221" t="s">
        <v>13515</v>
      </c>
      <c r="E9986" s="218" t="s">
        <v>34</v>
      </c>
      <c r="F9986" s="218">
        <v>9073</v>
      </c>
      <c r="G9986" s="218">
        <v>18</v>
      </c>
      <c r="H9986" s="218">
        <v>0</v>
      </c>
      <c r="I9986" s="222">
        <v>40</v>
      </c>
      <c r="J9986" s="123" t="s">
        <v>38</v>
      </c>
      <c r="K9986" s="137">
        <f t="shared" si="957"/>
        <v>7240</v>
      </c>
      <c r="L9986" s="137">
        <v>275</v>
      </c>
      <c r="M9986" s="137">
        <f t="shared" si="958"/>
        <v>1991000</v>
      </c>
      <c r="N9986" s="218"/>
      <c r="O9986" s="108"/>
      <c r="P9986" s="138"/>
      <c r="Q9986" s="108"/>
      <c r="R9986" s="108"/>
      <c r="S9986" s="139"/>
      <c r="T9986" s="218"/>
      <c r="U9986" s="218"/>
      <c r="V9986" s="218"/>
      <c r="W9986" s="223"/>
      <c r="X9986" s="136"/>
      <c r="Y9986" s="223"/>
      <c r="Z9986" s="223"/>
      <c r="AA9986" s="224"/>
      <c r="AB9986" s="224"/>
      <c r="AC9986" s="223"/>
      <c r="AD9986" s="223">
        <f t="shared" si="959"/>
        <v>1991000</v>
      </c>
      <c r="AE9986" s="223">
        <f t="shared" si="960"/>
        <v>1991000</v>
      </c>
      <c r="AF9986" s="223">
        <v>50000000</v>
      </c>
      <c r="AG9986" s="223">
        <f t="shared" si="961"/>
        <v>0</v>
      </c>
      <c r="AH9986" s="223">
        <v>0.01</v>
      </c>
    </row>
    <row r="9987" spans="1:34" s="173" customFormat="1" x14ac:dyDescent="0.55000000000000004">
      <c r="A9987" s="122"/>
      <c r="B9987" s="218">
        <v>4647</v>
      </c>
      <c r="C9987" s="218">
        <v>7262</v>
      </c>
      <c r="D9987" s="221" t="s">
        <v>13516</v>
      </c>
      <c r="E9987" s="218" t="s">
        <v>34</v>
      </c>
      <c r="F9987" s="218">
        <v>9074</v>
      </c>
      <c r="G9987" s="218">
        <v>0</v>
      </c>
      <c r="H9987" s="218">
        <v>3</v>
      </c>
      <c r="I9987" s="222">
        <v>5</v>
      </c>
      <c r="J9987" s="123" t="s">
        <v>38</v>
      </c>
      <c r="K9987" s="137">
        <f t="shared" si="957"/>
        <v>305</v>
      </c>
      <c r="L9987" s="137">
        <v>225</v>
      </c>
      <c r="M9987" s="137">
        <f t="shared" si="958"/>
        <v>68625</v>
      </c>
      <c r="N9987" s="218"/>
      <c r="O9987" s="108"/>
      <c r="P9987" s="138"/>
      <c r="Q9987" s="108"/>
      <c r="R9987" s="108"/>
      <c r="S9987" s="139"/>
      <c r="T9987" s="218"/>
      <c r="U9987" s="218"/>
      <c r="V9987" s="218"/>
      <c r="W9987" s="223"/>
      <c r="X9987" s="136"/>
      <c r="Y9987" s="223"/>
      <c r="Z9987" s="223"/>
      <c r="AA9987" s="224"/>
      <c r="AB9987" s="224"/>
      <c r="AC9987" s="223"/>
      <c r="AD9987" s="223">
        <f t="shared" si="959"/>
        <v>68625</v>
      </c>
      <c r="AE9987" s="223">
        <f t="shared" si="960"/>
        <v>68625</v>
      </c>
      <c r="AF9987" s="223">
        <v>50000000</v>
      </c>
      <c r="AG9987" s="223">
        <f t="shared" si="961"/>
        <v>0</v>
      </c>
      <c r="AH9987" s="223">
        <v>0.01</v>
      </c>
    </row>
    <row r="9988" spans="1:34" s="173" customFormat="1" x14ac:dyDescent="0.55000000000000004">
      <c r="A9988" s="122"/>
      <c r="B9988" s="218">
        <v>4648</v>
      </c>
      <c r="C9988" s="218">
        <v>7621</v>
      </c>
      <c r="D9988" s="221" t="s">
        <v>13517</v>
      </c>
      <c r="E9988" s="218" t="s">
        <v>34</v>
      </c>
      <c r="F9988" s="218">
        <v>10337</v>
      </c>
      <c r="G9988" s="218">
        <v>0</v>
      </c>
      <c r="H9988" s="218">
        <v>2</v>
      </c>
      <c r="I9988" s="222">
        <v>6</v>
      </c>
      <c r="J9988" s="123" t="s">
        <v>38</v>
      </c>
      <c r="K9988" s="137">
        <f t="shared" si="957"/>
        <v>206</v>
      </c>
      <c r="L9988" s="137">
        <v>850</v>
      </c>
      <c r="M9988" s="137">
        <f t="shared" si="958"/>
        <v>175100</v>
      </c>
      <c r="N9988" s="218"/>
      <c r="O9988" s="108"/>
      <c r="P9988" s="138"/>
      <c r="Q9988" s="108"/>
      <c r="R9988" s="108"/>
      <c r="S9988" s="139"/>
      <c r="T9988" s="218"/>
      <c r="U9988" s="218"/>
      <c r="V9988" s="218"/>
      <c r="W9988" s="223"/>
      <c r="X9988" s="136"/>
      <c r="Y9988" s="223"/>
      <c r="Z9988" s="223"/>
      <c r="AA9988" s="224"/>
      <c r="AB9988" s="224"/>
      <c r="AC9988" s="223"/>
      <c r="AD9988" s="223">
        <f t="shared" si="959"/>
        <v>175100</v>
      </c>
      <c r="AE9988" s="223">
        <f t="shared" si="960"/>
        <v>175100</v>
      </c>
      <c r="AF9988" s="223">
        <v>50000000</v>
      </c>
      <c r="AG9988" s="223">
        <f t="shared" si="961"/>
        <v>0</v>
      </c>
      <c r="AH9988" s="223">
        <v>0.01</v>
      </c>
    </row>
    <row r="9989" spans="1:34" s="173" customFormat="1" x14ac:dyDescent="0.55000000000000004">
      <c r="A9989" s="122"/>
      <c r="B9989" s="218">
        <v>4649</v>
      </c>
      <c r="C9989" s="218">
        <v>7622</v>
      </c>
      <c r="D9989" s="221" t="s">
        <v>13518</v>
      </c>
      <c r="E9989" s="218" t="s">
        <v>34</v>
      </c>
      <c r="F9989" s="218">
        <v>10338</v>
      </c>
      <c r="G9989" s="218">
        <v>0</v>
      </c>
      <c r="H9989" s="218">
        <v>2</v>
      </c>
      <c r="I9989" s="222">
        <v>26</v>
      </c>
      <c r="J9989" s="123" t="s">
        <v>38</v>
      </c>
      <c r="K9989" s="137">
        <f t="shared" si="957"/>
        <v>226</v>
      </c>
      <c r="L9989" s="137">
        <v>850</v>
      </c>
      <c r="M9989" s="137">
        <f t="shared" si="958"/>
        <v>192100</v>
      </c>
      <c r="N9989" s="218"/>
      <c r="O9989" s="108"/>
      <c r="P9989" s="138"/>
      <c r="Q9989" s="108"/>
      <c r="R9989" s="108"/>
      <c r="S9989" s="139"/>
      <c r="T9989" s="218"/>
      <c r="U9989" s="218"/>
      <c r="V9989" s="218"/>
      <c r="W9989" s="223"/>
      <c r="X9989" s="136"/>
      <c r="Y9989" s="223"/>
      <c r="Z9989" s="223"/>
      <c r="AA9989" s="224"/>
      <c r="AB9989" s="224"/>
      <c r="AC9989" s="223"/>
      <c r="AD9989" s="223">
        <f t="shared" si="959"/>
        <v>192100</v>
      </c>
      <c r="AE9989" s="223">
        <f t="shared" si="960"/>
        <v>192100</v>
      </c>
      <c r="AF9989" s="223">
        <v>50000000</v>
      </c>
      <c r="AG9989" s="223">
        <f t="shared" si="961"/>
        <v>0</v>
      </c>
      <c r="AH9989" s="223">
        <v>0.01</v>
      </c>
    </row>
    <row r="9990" spans="1:34" s="173" customFormat="1" x14ac:dyDescent="0.55000000000000004">
      <c r="A9990" s="122"/>
      <c r="B9990" s="218">
        <v>4650</v>
      </c>
      <c r="C9990" s="218">
        <v>7629</v>
      </c>
      <c r="D9990" s="221" t="s">
        <v>41</v>
      </c>
      <c r="E9990" s="218" t="s">
        <v>34</v>
      </c>
      <c r="F9990" s="218">
        <v>10347</v>
      </c>
      <c r="G9990" s="218">
        <v>0</v>
      </c>
      <c r="H9990" s="218">
        <v>2</v>
      </c>
      <c r="I9990" s="222">
        <v>27</v>
      </c>
      <c r="J9990" s="123" t="s">
        <v>38</v>
      </c>
      <c r="K9990" s="137">
        <f t="shared" si="957"/>
        <v>227</v>
      </c>
      <c r="L9990" s="137">
        <v>850</v>
      </c>
      <c r="M9990" s="137">
        <f t="shared" si="958"/>
        <v>192950</v>
      </c>
      <c r="N9990" s="218"/>
      <c r="O9990" s="108"/>
      <c r="P9990" s="138"/>
      <c r="Q9990" s="108"/>
      <c r="R9990" s="108"/>
      <c r="S9990" s="139"/>
      <c r="T9990" s="218"/>
      <c r="U9990" s="218"/>
      <c r="V9990" s="218"/>
      <c r="W9990" s="223"/>
      <c r="X9990" s="136"/>
      <c r="Y9990" s="223"/>
      <c r="Z9990" s="223"/>
      <c r="AA9990" s="224"/>
      <c r="AB9990" s="224"/>
      <c r="AC9990" s="223"/>
      <c r="AD9990" s="223">
        <f t="shared" si="959"/>
        <v>192950</v>
      </c>
      <c r="AE9990" s="223">
        <f t="shared" si="960"/>
        <v>192950</v>
      </c>
      <c r="AF9990" s="223">
        <v>50000000</v>
      </c>
      <c r="AG9990" s="223">
        <f t="shared" si="961"/>
        <v>0</v>
      </c>
      <c r="AH9990" s="223">
        <v>0.01</v>
      </c>
    </row>
    <row r="9991" spans="1:34" s="173" customFormat="1" x14ac:dyDescent="0.55000000000000004">
      <c r="A9991" s="122"/>
      <c r="B9991" s="218">
        <v>4651</v>
      </c>
      <c r="C9991" s="218">
        <v>7614</v>
      </c>
      <c r="D9991" s="221" t="s">
        <v>43</v>
      </c>
      <c r="E9991" s="218" t="s">
        <v>34</v>
      </c>
      <c r="F9991" s="218">
        <v>10365</v>
      </c>
      <c r="G9991" s="218">
        <v>0</v>
      </c>
      <c r="H9991" s="218">
        <v>3</v>
      </c>
      <c r="I9991" s="222">
        <v>41</v>
      </c>
      <c r="J9991" s="123" t="s">
        <v>38</v>
      </c>
      <c r="K9991" s="137">
        <f t="shared" si="957"/>
        <v>341</v>
      </c>
      <c r="L9991" s="137">
        <v>850</v>
      </c>
      <c r="M9991" s="137">
        <f t="shared" si="958"/>
        <v>289850</v>
      </c>
      <c r="N9991" s="218"/>
      <c r="O9991" s="108"/>
      <c r="P9991" s="138"/>
      <c r="Q9991" s="108"/>
      <c r="R9991" s="108"/>
      <c r="S9991" s="139"/>
      <c r="T9991" s="218"/>
      <c r="U9991" s="218"/>
      <c r="V9991" s="218"/>
      <c r="W9991" s="223"/>
      <c r="X9991" s="136"/>
      <c r="Y9991" s="223"/>
      <c r="Z9991" s="223"/>
      <c r="AA9991" s="224"/>
      <c r="AB9991" s="224"/>
      <c r="AC9991" s="223"/>
      <c r="AD9991" s="223">
        <f t="shared" si="959"/>
        <v>289850</v>
      </c>
      <c r="AE9991" s="223">
        <f t="shared" si="960"/>
        <v>289850</v>
      </c>
      <c r="AF9991" s="223">
        <v>50000000</v>
      </c>
      <c r="AG9991" s="223">
        <f t="shared" si="961"/>
        <v>0</v>
      </c>
      <c r="AH9991" s="223">
        <v>0.01</v>
      </c>
    </row>
    <row r="9992" spans="1:34" s="173" customFormat="1" x14ac:dyDescent="0.55000000000000004">
      <c r="A9992" s="122"/>
      <c r="B9992" s="218">
        <v>4652</v>
      </c>
      <c r="C9992" s="218">
        <v>5071</v>
      </c>
      <c r="D9992" s="221" t="s">
        <v>13519</v>
      </c>
      <c r="E9992" s="218" t="s">
        <v>34</v>
      </c>
      <c r="F9992" s="218">
        <v>20317</v>
      </c>
      <c r="G9992" s="218">
        <v>1</v>
      </c>
      <c r="H9992" s="218">
        <v>3</v>
      </c>
      <c r="I9992" s="222">
        <v>74</v>
      </c>
      <c r="J9992" s="123" t="s">
        <v>68</v>
      </c>
      <c r="K9992" s="137">
        <f t="shared" si="957"/>
        <v>774</v>
      </c>
      <c r="L9992" s="137">
        <v>450</v>
      </c>
      <c r="M9992" s="137">
        <f t="shared" si="958"/>
        <v>348300</v>
      </c>
      <c r="N9992" s="218"/>
      <c r="O9992" s="108"/>
      <c r="P9992" s="138"/>
      <c r="Q9992" s="108"/>
      <c r="R9992" s="108"/>
      <c r="S9992" s="139"/>
      <c r="T9992" s="218"/>
      <c r="U9992" s="218"/>
      <c r="V9992" s="218"/>
      <c r="W9992" s="223"/>
      <c r="X9992" s="136"/>
      <c r="Y9992" s="223"/>
      <c r="Z9992" s="223"/>
      <c r="AA9992" s="224"/>
      <c r="AB9992" s="224"/>
      <c r="AC9992" s="223"/>
      <c r="AD9992" s="223">
        <f t="shared" si="959"/>
        <v>348300</v>
      </c>
      <c r="AE9992" s="223">
        <f t="shared" si="960"/>
        <v>348300</v>
      </c>
      <c r="AF9992" s="223">
        <v>0</v>
      </c>
      <c r="AG9992" s="223">
        <f t="shared" si="961"/>
        <v>348300</v>
      </c>
      <c r="AH9992" s="223">
        <v>0.3</v>
      </c>
    </row>
    <row r="9993" spans="1:34" s="173" customFormat="1" x14ac:dyDescent="0.55000000000000004">
      <c r="A9993" s="122"/>
      <c r="B9993" s="218"/>
      <c r="C9993" s="218"/>
      <c r="D9993" s="221"/>
      <c r="E9993" s="218"/>
      <c r="F9993" s="218"/>
      <c r="G9993" s="218"/>
      <c r="H9993" s="218"/>
      <c r="I9993" s="222"/>
      <c r="J9993" s="123"/>
      <c r="K9993" s="137"/>
      <c r="L9993" s="137" t="s">
        <v>63</v>
      </c>
      <c r="M9993" s="137">
        <f>SUM(M9977:M9992)</f>
        <v>7582300</v>
      </c>
      <c r="N9993" s="218"/>
      <c r="O9993" s="108"/>
      <c r="P9993" s="138"/>
      <c r="Q9993" s="108"/>
      <c r="R9993" s="108"/>
      <c r="S9993" s="139"/>
      <c r="T9993" s="218"/>
      <c r="U9993" s="218"/>
      <c r="V9993" s="218"/>
      <c r="W9993" s="223"/>
      <c r="X9993" s="136"/>
      <c r="Y9993" s="223"/>
      <c r="Z9993" s="223"/>
      <c r="AA9993" s="224"/>
      <c r="AB9993" s="224"/>
      <c r="AC9993" s="223"/>
      <c r="AD9993" s="223"/>
      <c r="AE9993" s="223">
        <f>SUM(AE9977:AE9992)</f>
        <v>7582300</v>
      </c>
      <c r="AF9993" s="223"/>
      <c r="AG9993" s="223">
        <f>SUM(AG9977:AG9992)</f>
        <v>348300</v>
      </c>
      <c r="AH9993" s="223"/>
    </row>
    <row r="9994" spans="1:34" s="173" customFormat="1" x14ac:dyDescent="0.55000000000000004">
      <c r="A9994" s="122" t="s">
        <v>9052</v>
      </c>
      <c r="B9994" s="218">
        <v>4653</v>
      </c>
      <c r="C9994" s="218">
        <v>5278</v>
      </c>
      <c r="D9994" s="221" t="s">
        <v>13520</v>
      </c>
      <c r="E9994" s="218" t="s">
        <v>34</v>
      </c>
      <c r="F9994" s="218">
        <v>26585</v>
      </c>
      <c r="G9994" s="218">
        <v>0</v>
      </c>
      <c r="H9994" s="218">
        <v>2</v>
      </c>
      <c r="I9994" s="222">
        <v>17</v>
      </c>
      <c r="J9994" s="123" t="s">
        <v>35</v>
      </c>
      <c r="K9994" s="137">
        <f>((G9994*400)+(H9994*100))+I9994</f>
        <v>217</v>
      </c>
      <c r="L9994" s="137">
        <v>2425</v>
      </c>
      <c r="M9994" s="137">
        <f>K9994*L9994</f>
        <v>526225</v>
      </c>
      <c r="N9994" s="218">
        <v>1</v>
      </c>
      <c r="O9994" s="108" t="s">
        <v>506</v>
      </c>
      <c r="P9994" s="138"/>
      <c r="Q9994" s="108" t="s">
        <v>507</v>
      </c>
      <c r="R9994" s="108" t="s">
        <v>508</v>
      </c>
      <c r="S9994" s="139" t="s">
        <v>13521</v>
      </c>
      <c r="T9994" s="218" t="s">
        <v>51</v>
      </c>
      <c r="U9994" s="218" t="s">
        <v>227</v>
      </c>
      <c r="V9994" s="218" t="s">
        <v>52</v>
      </c>
      <c r="W9994" s="223">
        <v>297</v>
      </c>
      <c r="X9994" s="136">
        <v>93.1</v>
      </c>
      <c r="Y9994" s="223">
        <v>6750</v>
      </c>
      <c r="Z9994" s="223">
        <f>W9994*Y9994</f>
        <v>2004750</v>
      </c>
      <c r="AA9994" s="224">
        <v>11</v>
      </c>
      <c r="AB9994" s="224">
        <v>34</v>
      </c>
      <c r="AC9994" s="223">
        <f>(Z9994*(100-AB9994))/100</f>
        <v>1323135</v>
      </c>
      <c r="AD9994" s="223">
        <f>IF(AND(AC9994="",M9994=""),0,IF((AC9994=""),M9994, IF( (M9994=""),AC9994,SUM(AC9994:AC9996)+M9994)))</f>
        <v>1859755</v>
      </c>
      <c r="AE9994" s="223">
        <f>IF( (X9994=""),AD9994*1,AD9994*(X9994/100) )</f>
        <v>1731431.9049999998</v>
      </c>
      <c r="AF9994" s="223">
        <v>10000000</v>
      </c>
      <c r="AG9994" s="223">
        <f>IF((AF9994-AE9994) &gt; 1,0,IF((AF9994-AE9994)&lt;0,AE9994-AF9994,AF9994-AE9994))</f>
        <v>0</v>
      </c>
      <c r="AH9994" s="223">
        <v>0.02</v>
      </c>
    </row>
    <row r="9995" spans="1:34" s="173" customFormat="1" x14ac:dyDescent="0.55000000000000004">
      <c r="A9995" s="122"/>
      <c r="B9995" s="218"/>
      <c r="C9995" s="218"/>
      <c r="D9995" s="221"/>
      <c r="E9995" s="218"/>
      <c r="F9995" s="218"/>
      <c r="G9995" s="218"/>
      <c r="H9995" s="218"/>
      <c r="I9995" s="222"/>
      <c r="J9995" s="123"/>
      <c r="K9995" s="137"/>
      <c r="L9995" s="137"/>
      <c r="M9995" s="137"/>
      <c r="N9995" s="218">
        <v>2</v>
      </c>
      <c r="O9995" s="108" t="s">
        <v>506</v>
      </c>
      <c r="P9995" s="138"/>
      <c r="Q9995" s="108" t="s">
        <v>507</v>
      </c>
      <c r="R9995" s="108" t="s">
        <v>508</v>
      </c>
      <c r="S9995" s="139" t="s">
        <v>13522</v>
      </c>
      <c r="T9995" s="218" t="s">
        <v>51</v>
      </c>
      <c r="U9995" s="218" t="s">
        <v>74</v>
      </c>
      <c r="V9995" s="218" t="s">
        <v>52</v>
      </c>
      <c r="W9995" s="223">
        <v>22</v>
      </c>
      <c r="X9995" s="136">
        <v>6.9</v>
      </c>
      <c r="Y9995" s="223">
        <v>6750</v>
      </c>
      <c r="Z9995" s="223">
        <f>W9995*Y9995</f>
        <v>148500</v>
      </c>
      <c r="AA9995" s="224">
        <v>21</v>
      </c>
      <c r="AB9995" s="224">
        <v>93</v>
      </c>
      <c r="AC9995" s="223">
        <f>(Z9995*(100-AB9995))/100</f>
        <v>10395</v>
      </c>
      <c r="AD9995" s="223">
        <f>IF(AND(AC9995="",M9994=""),0,IF((AC9995=""),M9994, IF( (M9994=""),AC9995,SUM(AC9994:AC9996)+M9994)))</f>
        <v>1859755</v>
      </c>
      <c r="AE9995" s="223">
        <f>IF( (X9995=""),AD9995*1,AD9995*(X9995/100) )</f>
        <v>128323.09500000002</v>
      </c>
      <c r="AF9995" s="223">
        <v>10000000</v>
      </c>
      <c r="AG9995" s="223">
        <f>IF((AF9995-AE9995) &gt; 1,0,IF((AF9995-AE9995)&lt;0,AE9995-AF9995,AF9995-AE9995))</f>
        <v>0</v>
      </c>
      <c r="AH9995" s="223">
        <v>0.02</v>
      </c>
    </row>
    <row r="9996" spans="1:34" s="173" customFormat="1" x14ac:dyDescent="0.55000000000000004">
      <c r="A9996" s="122"/>
      <c r="B9996" s="218"/>
      <c r="C9996" s="218"/>
      <c r="D9996" s="221"/>
      <c r="E9996" s="218"/>
      <c r="F9996" s="218"/>
      <c r="G9996" s="218"/>
      <c r="H9996" s="218"/>
      <c r="I9996" s="222"/>
      <c r="J9996" s="123"/>
      <c r="K9996" s="137"/>
      <c r="L9996" s="137" t="s">
        <v>63</v>
      </c>
      <c r="M9996" s="137">
        <f>SUM(M9994:M9995)</f>
        <v>526225</v>
      </c>
      <c r="N9996" s="218"/>
      <c r="O9996" s="108"/>
      <c r="P9996" s="138"/>
      <c r="Q9996" s="108"/>
      <c r="R9996" s="108"/>
      <c r="S9996" s="139"/>
      <c r="T9996" s="218"/>
      <c r="U9996" s="218"/>
      <c r="V9996" s="218"/>
      <c r="W9996" s="223"/>
      <c r="X9996" s="136"/>
      <c r="Y9996" s="223"/>
      <c r="Z9996" s="223"/>
      <c r="AA9996" s="224"/>
      <c r="AB9996" s="224"/>
      <c r="AC9996" s="223"/>
      <c r="AD9996" s="223"/>
      <c r="AE9996" s="223">
        <f>SUM(AE9994:AE9995)</f>
        <v>1859754.9999999998</v>
      </c>
      <c r="AF9996" s="223"/>
      <c r="AG9996" s="223">
        <f>SUM(AG9994:AG9995)</f>
        <v>0</v>
      </c>
      <c r="AH9996" s="223"/>
    </row>
    <row r="9997" spans="1:34" s="99" customFormat="1" x14ac:dyDescent="0.55000000000000004">
      <c r="A9997" s="107" t="s">
        <v>15286</v>
      </c>
      <c r="B9997" s="102">
        <v>4008</v>
      </c>
      <c r="C9997" s="102">
        <v>10595</v>
      </c>
      <c r="D9997" s="90" t="s">
        <v>12765</v>
      </c>
      <c r="E9997" s="102" t="s">
        <v>34</v>
      </c>
      <c r="F9997" s="102">
        <v>11156</v>
      </c>
      <c r="G9997" s="102">
        <v>0</v>
      </c>
      <c r="H9997" s="102">
        <v>0</v>
      </c>
      <c r="I9997" s="98">
        <v>24</v>
      </c>
      <c r="J9997" s="102" t="s">
        <v>62</v>
      </c>
      <c r="K9997" s="94">
        <f>((G9997*400)+(H9997*100))+I9997</f>
        <v>24</v>
      </c>
      <c r="L9997" s="94">
        <v>25000</v>
      </c>
      <c r="M9997" s="94">
        <f>K9997*L9997</f>
        <v>600000</v>
      </c>
      <c r="N9997" s="102">
        <v>1</v>
      </c>
      <c r="O9997" s="111" t="s">
        <v>15284</v>
      </c>
      <c r="P9997" s="96"/>
      <c r="Q9997" s="111" t="s">
        <v>15285</v>
      </c>
      <c r="R9997" s="111" t="s">
        <v>15287</v>
      </c>
      <c r="S9997" s="97" t="s">
        <v>12766</v>
      </c>
      <c r="T9997" s="102" t="s">
        <v>44</v>
      </c>
      <c r="U9997" s="102" t="s">
        <v>45</v>
      </c>
      <c r="V9997" s="102" t="s">
        <v>75</v>
      </c>
      <c r="W9997" s="94">
        <v>36</v>
      </c>
      <c r="X9997" s="98">
        <v>25</v>
      </c>
      <c r="Y9997" s="94">
        <v>7150</v>
      </c>
      <c r="Z9997" s="94">
        <f t="shared" ref="Z9997:Z10004" si="962">W9997*Y9997</f>
        <v>257400</v>
      </c>
      <c r="AA9997" s="89">
        <v>10</v>
      </c>
      <c r="AB9997" s="89">
        <v>10</v>
      </c>
      <c r="AC9997" s="94">
        <f t="shared" ref="AC9997:AC10004" si="963">(Z9997*(100-AB9997))/100</f>
        <v>231660</v>
      </c>
      <c r="AD9997" s="94">
        <f>IF(AND(AC9997="",M9997=""),0,IF((AC9997=""),M9997, IF( (M9997=""),AC9997,SUM(AC9997:AC10000)+M9997)))</f>
        <v>1526640</v>
      </c>
      <c r="AE9997" s="94">
        <f t="shared" ref="AE9997:AE10004" si="964">IF( (X9997=""),AD9997*1,AD9997*(X9997/100) )</f>
        <v>381660</v>
      </c>
      <c r="AF9997" s="94">
        <v>0</v>
      </c>
      <c r="AG9997" s="94">
        <f t="shared" ref="AG9997:AG10004" si="965">IF((AF9997-AE9997) &gt; 1,0,IF((AF9997-AE9997)&lt;0,AE9997-AF9997,AF9997-AE9997))</f>
        <v>381660</v>
      </c>
      <c r="AH9997" s="94">
        <v>0.3</v>
      </c>
    </row>
    <row r="9998" spans="1:34" s="99" customFormat="1" x14ac:dyDescent="0.55000000000000004">
      <c r="A9998" s="107"/>
      <c r="B9998" s="102"/>
      <c r="C9998" s="102"/>
      <c r="D9998" s="90"/>
      <c r="E9998" s="102"/>
      <c r="F9998" s="102"/>
      <c r="G9998" s="102"/>
      <c r="H9998" s="102"/>
      <c r="I9998" s="98"/>
      <c r="J9998" s="102"/>
      <c r="K9998" s="94"/>
      <c r="L9998" s="94"/>
      <c r="M9998" s="94"/>
      <c r="N9998" s="102"/>
      <c r="O9998" s="111"/>
      <c r="P9998" s="96"/>
      <c r="Q9998" s="111"/>
      <c r="R9998" s="111"/>
      <c r="S9998" s="97"/>
      <c r="T9998" s="102" t="s">
        <v>44</v>
      </c>
      <c r="U9998" s="102"/>
      <c r="V9998" s="102" t="s">
        <v>75</v>
      </c>
      <c r="W9998" s="94">
        <v>36</v>
      </c>
      <c r="X9998" s="98">
        <v>25</v>
      </c>
      <c r="Y9998" s="94">
        <v>7150</v>
      </c>
      <c r="Z9998" s="94">
        <f t="shared" si="962"/>
        <v>257400</v>
      </c>
      <c r="AA9998" s="89">
        <v>10</v>
      </c>
      <c r="AB9998" s="89">
        <v>10</v>
      </c>
      <c r="AC9998" s="94">
        <f t="shared" si="963"/>
        <v>231660</v>
      </c>
      <c r="AD9998" s="94">
        <f>IF(AND(AC9998="",M9997=""),0,IF((AC9998=""),M9997, IF( (M9997=""),AC9998,SUM(AC9997:AC10000)+M9997)))</f>
        <v>1526640</v>
      </c>
      <c r="AE9998" s="94">
        <f t="shared" si="964"/>
        <v>381660</v>
      </c>
      <c r="AF9998" s="94">
        <v>0</v>
      </c>
      <c r="AG9998" s="94">
        <f t="shared" si="965"/>
        <v>381660</v>
      </c>
      <c r="AH9998" s="94">
        <v>0.3</v>
      </c>
    </row>
    <row r="9999" spans="1:34" s="99" customFormat="1" x14ac:dyDescent="0.55000000000000004">
      <c r="A9999" s="107"/>
      <c r="B9999" s="102"/>
      <c r="C9999" s="102"/>
      <c r="D9999" s="90"/>
      <c r="E9999" s="102"/>
      <c r="F9999" s="102"/>
      <c r="G9999" s="102"/>
      <c r="H9999" s="102"/>
      <c r="I9999" s="98"/>
      <c r="J9999" s="102"/>
      <c r="K9999" s="94"/>
      <c r="L9999" s="94"/>
      <c r="M9999" s="94"/>
      <c r="N9999" s="102"/>
      <c r="O9999" s="111"/>
      <c r="P9999" s="96"/>
      <c r="Q9999" s="111"/>
      <c r="R9999" s="111"/>
      <c r="S9999" s="97"/>
      <c r="T9999" s="102" t="s">
        <v>44</v>
      </c>
      <c r="U9999" s="102"/>
      <c r="V9999" s="102" t="s">
        <v>75</v>
      </c>
      <c r="W9999" s="94">
        <v>36</v>
      </c>
      <c r="X9999" s="98">
        <v>25</v>
      </c>
      <c r="Y9999" s="94">
        <v>7150</v>
      </c>
      <c r="Z9999" s="94">
        <f t="shared" si="962"/>
        <v>257400</v>
      </c>
      <c r="AA9999" s="89">
        <v>10</v>
      </c>
      <c r="AB9999" s="89">
        <v>10</v>
      </c>
      <c r="AC9999" s="94">
        <f t="shared" si="963"/>
        <v>231660</v>
      </c>
      <c r="AD9999" s="94">
        <f>IF(AND(AC9999="",M9997=""),0,IF((AC9999=""),M9997, IF( (M9997=""),AC9999,SUM(AC9997:AC10000)+M9997)))</f>
        <v>1526640</v>
      </c>
      <c r="AE9999" s="94">
        <f t="shared" si="964"/>
        <v>381660</v>
      </c>
      <c r="AF9999" s="94">
        <v>0</v>
      </c>
      <c r="AG9999" s="94">
        <f t="shared" si="965"/>
        <v>381660</v>
      </c>
      <c r="AH9999" s="94">
        <v>0.3</v>
      </c>
    </row>
    <row r="10000" spans="1:34" s="99" customFormat="1" x14ac:dyDescent="0.55000000000000004">
      <c r="A10000" s="107"/>
      <c r="B10000" s="102"/>
      <c r="C10000" s="102"/>
      <c r="D10000" s="90"/>
      <c r="E10000" s="102"/>
      <c r="F10000" s="102"/>
      <c r="G10000" s="102"/>
      <c r="H10000" s="102"/>
      <c r="I10000" s="98"/>
      <c r="J10000" s="102"/>
      <c r="K10000" s="94"/>
      <c r="L10000" s="94"/>
      <c r="M10000" s="94"/>
      <c r="N10000" s="102"/>
      <c r="O10000" s="111"/>
      <c r="P10000" s="96"/>
      <c r="Q10000" s="111"/>
      <c r="R10000" s="111"/>
      <c r="S10000" s="97"/>
      <c r="T10000" s="102" t="s">
        <v>44</v>
      </c>
      <c r="U10000" s="102"/>
      <c r="V10000" s="102" t="s">
        <v>75</v>
      </c>
      <c r="W10000" s="94">
        <v>36</v>
      </c>
      <c r="X10000" s="98">
        <v>25</v>
      </c>
      <c r="Y10000" s="94">
        <v>7150</v>
      </c>
      <c r="Z10000" s="94">
        <f t="shared" si="962"/>
        <v>257400</v>
      </c>
      <c r="AA10000" s="89">
        <v>10</v>
      </c>
      <c r="AB10000" s="89">
        <v>10</v>
      </c>
      <c r="AC10000" s="94">
        <f t="shared" si="963"/>
        <v>231660</v>
      </c>
      <c r="AD10000" s="94">
        <f>IF(AND(AC10000="",M9997=""),0,IF((AC10000=""),M9997, IF( (M9997=""),AC10000,SUM(AC9997:AC10000)+M9997)))</f>
        <v>1526640</v>
      </c>
      <c r="AE10000" s="94">
        <f t="shared" si="964"/>
        <v>381660</v>
      </c>
      <c r="AF10000" s="94">
        <v>0</v>
      </c>
      <c r="AG10000" s="94">
        <f t="shared" si="965"/>
        <v>381660</v>
      </c>
      <c r="AH10000" s="94">
        <v>0.3</v>
      </c>
    </row>
    <row r="10001" spans="1:34" s="99" customFormat="1" x14ac:dyDescent="0.55000000000000004">
      <c r="A10001" s="107"/>
      <c r="B10001" s="102">
        <v>4009</v>
      </c>
      <c r="C10001" s="102">
        <v>10596</v>
      </c>
      <c r="D10001" s="90" t="s">
        <v>14965</v>
      </c>
      <c r="E10001" s="102" t="s">
        <v>34</v>
      </c>
      <c r="F10001" s="102">
        <v>11157</v>
      </c>
      <c r="G10001" s="102">
        <v>0</v>
      </c>
      <c r="H10001" s="102">
        <v>0</v>
      </c>
      <c r="I10001" s="98">
        <v>17</v>
      </c>
      <c r="J10001" s="102" t="s">
        <v>62</v>
      </c>
      <c r="K10001" s="94">
        <f>((G10001*400)+(H10001*100))+I10001</f>
        <v>17</v>
      </c>
      <c r="L10001" s="94">
        <v>25000</v>
      </c>
      <c r="M10001" s="94">
        <f>K10001*L10001</f>
        <v>425000</v>
      </c>
      <c r="N10001" s="102">
        <v>1</v>
      </c>
      <c r="O10001" s="111" t="s">
        <v>15284</v>
      </c>
      <c r="P10001" s="96"/>
      <c r="Q10001" s="111" t="s">
        <v>15285</v>
      </c>
      <c r="R10001" s="111" t="s">
        <v>15287</v>
      </c>
      <c r="S10001" s="97" t="s">
        <v>14966</v>
      </c>
      <c r="T10001" s="102" t="s">
        <v>44</v>
      </c>
      <c r="U10001" s="102" t="s">
        <v>45</v>
      </c>
      <c r="V10001" s="102" t="s">
        <v>75</v>
      </c>
      <c r="W10001" s="94">
        <v>48</v>
      </c>
      <c r="X10001" s="98">
        <v>25</v>
      </c>
      <c r="Y10001" s="94">
        <v>7150</v>
      </c>
      <c r="Z10001" s="94">
        <f t="shared" si="962"/>
        <v>343200</v>
      </c>
      <c r="AA10001" s="89">
        <v>10</v>
      </c>
      <c r="AB10001" s="89">
        <v>10</v>
      </c>
      <c r="AC10001" s="94">
        <f t="shared" si="963"/>
        <v>308880</v>
      </c>
      <c r="AD10001" s="94">
        <f>IF(AND(AC10001="",M10001=""),0,IF((AC10001=""),M10001, IF( (M10001=""),AC10001,SUM(AC10001:AC10005)+M10001)))</f>
        <v>1660520</v>
      </c>
      <c r="AE10001" s="94">
        <f t="shared" si="964"/>
        <v>415130</v>
      </c>
      <c r="AF10001" s="94">
        <v>0</v>
      </c>
      <c r="AG10001" s="94">
        <f t="shared" si="965"/>
        <v>415130</v>
      </c>
      <c r="AH10001" s="94">
        <v>0.3</v>
      </c>
    </row>
    <row r="10002" spans="1:34" s="99" customFormat="1" x14ac:dyDescent="0.55000000000000004">
      <c r="A10002" s="107"/>
      <c r="B10002" s="102"/>
      <c r="C10002" s="102"/>
      <c r="D10002" s="90"/>
      <c r="E10002" s="102"/>
      <c r="F10002" s="102"/>
      <c r="G10002" s="102"/>
      <c r="H10002" s="102"/>
      <c r="I10002" s="98"/>
      <c r="J10002" s="102"/>
      <c r="K10002" s="94"/>
      <c r="L10002" s="94"/>
      <c r="M10002" s="94"/>
      <c r="N10002" s="102"/>
      <c r="O10002" s="111"/>
      <c r="P10002" s="96"/>
      <c r="Q10002" s="111"/>
      <c r="R10002" s="111"/>
      <c r="S10002" s="97"/>
      <c r="T10002" s="102" t="s">
        <v>44</v>
      </c>
      <c r="U10002" s="102"/>
      <c r="V10002" s="102" t="s">
        <v>75</v>
      </c>
      <c r="W10002" s="94">
        <v>48</v>
      </c>
      <c r="X10002" s="98">
        <v>25</v>
      </c>
      <c r="Y10002" s="94">
        <v>7150</v>
      </c>
      <c r="Z10002" s="94">
        <f t="shared" si="962"/>
        <v>343200</v>
      </c>
      <c r="AA10002" s="89">
        <v>10</v>
      </c>
      <c r="AB10002" s="89">
        <v>10</v>
      </c>
      <c r="AC10002" s="94">
        <f t="shared" si="963"/>
        <v>308880</v>
      </c>
      <c r="AD10002" s="94">
        <f>IF(AND(AC10002="",M10001=""),0,IF((AC10002=""),M10001, IF( (M10001=""),AC10002,SUM(AC10001:AC10005)+M10001)))</f>
        <v>1660520</v>
      </c>
      <c r="AE10002" s="94">
        <f t="shared" si="964"/>
        <v>415130</v>
      </c>
      <c r="AF10002" s="94">
        <v>0</v>
      </c>
      <c r="AG10002" s="94">
        <f t="shared" si="965"/>
        <v>415130</v>
      </c>
      <c r="AH10002" s="94">
        <v>0.3</v>
      </c>
    </row>
    <row r="10003" spans="1:34" s="99" customFormat="1" x14ac:dyDescent="0.55000000000000004">
      <c r="A10003" s="107"/>
      <c r="B10003" s="102"/>
      <c r="C10003" s="102"/>
      <c r="D10003" s="90"/>
      <c r="E10003" s="102"/>
      <c r="F10003" s="102"/>
      <c r="G10003" s="102"/>
      <c r="H10003" s="102"/>
      <c r="I10003" s="98"/>
      <c r="J10003" s="102"/>
      <c r="K10003" s="94"/>
      <c r="L10003" s="94"/>
      <c r="M10003" s="94"/>
      <c r="N10003" s="102"/>
      <c r="O10003" s="111"/>
      <c r="P10003" s="96"/>
      <c r="Q10003" s="111"/>
      <c r="R10003" s="111"/>
      <c r="S10003" s="97"/>
      <c r="T10003" s="102" t="s">
        <v>44</v>
      </c>
      <c r="U10003" s="102"/>
      <c r="V10003" s="102" t="s">
        <v>75</v>
      </c>
      <c r="W10003" s="94">
        <v>48</v>
      </c>
      <c r="X10003" s="98">
        <v>25</v>
      </c>
      <c r="Y10003" s="94">
        <v>7150</v>
      </c>
      <c r="Z10003" s="94">
        <f t="shared" si="962"/>
        <v>343200</v>
      </c>
      <c r="AA10003" s="89">
        <v>10</v>
      </c>
      <c r="AB10003" s="89">
        <v>10</v>
      </c>
      <c r="AC10003" s="94">
        <f t="shared" si="963"/>
        <v>308880</v>
      </c>
      <c r="AD10003" s="94">
        <f>IF(AND(AC10003="",M10001=""),0,IF((AC10003=""),M10001, IF( (M10001=""),AC10003,SUM(AC10001:AC10005)+M10001)))</f>
        <v>1660520</v>
      </c>
      <c r="AE10003" s="94">
        <f t="shared" si="964"/>
        <v>415130</v>
      </c>
      <c r="AF10003" s="94">
        <v>0</v>
      </c>
      <c r="AG10003" s="94">
        <f t="shared" si="965"/>
        <v>415130</v>
      </c>
      <c r="AH10003" s="94">
        <v>0.3</v>
      </c>
    </row>
    <row r="10004" spans="1:34" s="99" customFormat="1" x14ac:dyDescent="0.55000000000000004">
      <c r="A10004" s="107"/>
      <c r="B10004" s="102"/>
      <c r="C10004" s="102"/>
      <c r="D10004" s="90"/>
      <c r="E10004" s="102"/>
      <c r="F10004" s="102"/>
      <c r="G10004" s="102"/>
      <c r="H10004" s="102"/>
      <c r="I10004" s="98"/>
      <c r="J10004" s="102"/>
      <c r="K10004" s="94"/>
      <c r="L10004" s="94"/>
      <c r="M10004" s="94"/>
      <c r="N10004" s="102"/>
      <c r="O10004" s="111"/>
      <c r="P10004" s="96"/>
      <c r="Q10004" s="111"/>
      <c r="R10004" s="111"/>
      <c r="S10004" s="97"/>
      <c r="T10004" s="102" t="s">
        <v>44</v>
      </c>
      <c r="U10004" s="102"/>
      <c r="V10004" s="102" t="s">
        <v>75</v>
      </c>
      <c r="W10004" s="94">
        <v>48</v>
      </c>
      <c r="X10004" s="98">
        <v>25</v>
      </c>
      <c r="Y10004" s="94">
        <v>7150</v>
      </c>
      <c r="Z10004" s="94">
        <f t="shared" si="962"/>
        <v>343200</v>
      </c>
      <c r="AA10004" s="89">
        <v>10</v>
      </c>
      <c r="AB10004" s="89">
        <v>10</v>
      </c>
      <c r="AC10004" s="94">
        <f t="shared" si="963"/>
        <v>308880</v>
      </c>
      <c r="AD10004" s="94">
        <f>IF(AND(AC10004="",M10001=""),0,IF((AC10004=""),M10001, IF( (M10001=""),AC10004,SUM(AC10001:AC10005)+M10001)))</f>
        <v>1660520</v>
      </c>
      <c r="AE10004" s="94">
        <f t="shared" si="964"/>
        <v>415130</v>
      </c>
      <c r="AF10004" s="94">
        <v>0</v>
      </c>
      <c r="AG10004" s="94">
        <f t="shared" si="965"/>
        <v>415130</v>
      </c>
      <c r="AH10004" s="94">
        <v>0.3</v>
      </c>
    </row>
    <row r="10005" spans="1:34" s="99" customFormat="1" x14ac:dyDescent="0.55000000000000004">
      <c r="A10005" s="107"/>
      <c r="B10005" s="127"/>
      <c r="C10005" s="127"/>
      <c r="D10005" s="128"/>
      <c r="E10005" s="127"/>
      <c r="F10005" s="127"/>
      <c r="G10005" s="127"/>
      <c r="H10005" s="127"/>
      <c r="I10005" s="129"/>
      <c r="J10005" s="127"/>
      <c r="K10005" s="130"/>
      <c r="L10005" s="130" t="s">
        <v>63</v>
      </c>
      <c r="M10005" s="130">
        <f>SUM(M9997:M10004)</f>
        <v>1025000</v>
      </c>
      <c r="N10005" s="127"/>
      <c r="O10005" s="131"/>
      <c r="P10005" s="132"/>
      <c r="Q10005" s="131"/>
      <c r="R10005" s="131"/>
      <c r="S10005" s="133"/>
      <c r="T10005" s="127"/>
      <c r="U10005" s="127"/>
      <c r="V10005" s="127"/>
      <c r="W10005" s="130"/>
      <c r="X10005" s="129"/>
      <c r="Y10005" s="130"/>
      <c r="Z10005" s="130"/>
      <c r="AA10005" s="134"/>
      <c r="AB10005" s="134"/>
      <c r="AC10005" s="130"/>
      <c r="AD10005" s="130"/>
      <c r="AE10005" s="130">
        <f>SUM(AE9997:AE10004)</f>
        <v>3187160</v>
      </c>
      <c r="AF10005" s="130"/>
      <c r="AG10005" s="130">
        <f>SUM(AG9997:AG10004)</f>
        <v>3187160</v>
      </c>
      <c r="AH10005" s="130"/>
    </row>
    <row r="10006" spans="1:34" s="173" customFormat="1" x14ac:dyDescent="0.55000000000000004">
      <c r="A10006" s="122" t="s">
        <v>11939</v>
      </c>
      <c r="B10006" s="172">
        <v>4823</v>
      </c>
      <c r="C10006" s="172">
        <v>6091</v>
      </c>
      <c r="D10006" s="242" t="s">
        <v>13523</v>
      </c>
      <c r="E10006" s="172" t="s">
        <v>34</v>
      </c>
      <c r="F10006" s="172">
        <v>16437</v>
      </c>
      <c r="G10006" s="172">
        <v>1</v>
      </c>
      <c r="H10006" s="172">
        <v>2</v>
      </c>
      <c r="I10006" s="243">
        <v>47</v>
      </c>
      <c r="J10006" s="197" t="s">
        <v>68</v>
      </c>
      <c r="K10006" s="171">
        <f>((G10006*400)+(H10006*100))+I10006</f>
        <v>647</v>
      </c>
      <c r="L10006" s="171">
        <v>7250</v>
      </c>
      <c r="M10006" s="171">
        <f>K10006*L10006</f>
        <v>4690750</v>
      </c>
      <c r="N10006" s="172"/>
      <c r="O10006" s="122"/>
      <c r="P10006" s="200"/>
      <c r="Q10006" s="122"/>
      <c r="R10006" s="122"/>
      <c r="S10006" s="170"/>
      <c r="T10006" s="172"/>
      <c r="U10006" s="172"/>
      <c r="V10006" s="172"/>
      <c r="W10006" s="244"/>
      <c r="X10006" s="199"/>
      <c r="Y10006" s="244"/>
      <c r="Z10006" s="244"/>
      <c r="AA10006" s="245"/>
      <c r="AB10006" s="245"/>
      <c r="AC10006" s="244"/>
      <c r="AD10006" s="244">
        <f>IF(AND(AC10006="",M10006=""),0,IF((AC10006=""),M10006,IF((M10006=""),AC10006,AC10006+M10006)))</f>
        <v>4690750</v>
      </c>
      <c r="AE10006" s="244">
        <f>IF( (X10006=""),AD10006*1,AD10006*(X10006/100) )</f>
        <v>4690750</v>
      </c>
      <c r="AF10006" s="244">
        <v>0</v>
      </c>
      <c r="AG10006" s="244">
        <f>IF((AF10006-AE10006) &gt; 1,0,IF((AF10006-AE10006)&lt;0,AE10006-AF10006,AF10006-AE10006))</f>
        <v>4690750</v>
      </c>
      <c r="AH10006" s="244">
        <v>0.3</v>
      </c>
    </row>
    <row r="10007" spans="1:34" s="173" customFormat="1" x14ac:dyDescent="0.55000000000000004">
      <c r="A10007" s="122"/>
      <c r="B10007" s="172">
        <v>4824</v>
      </c>
      <c r="C10007" s="172">
        <v>6242</v>
      </c>
      <c r="D10007" s="242" t="s">
        <v>13524</v>
      </c>
      <c r="E10007" s="172" t="s">
        <v>34</v>
      </c>
      <c r="F10007" s="172">
        <v>16560</v>
      </c>
      <c r="G10007" s="172">
        <v>6</v>
      </c>
      <c r="H10007" s="172">
        <v>3</v>
      </c>
      <c r="I10007" s="243">
        <v>93</v>
      </c>
      <c r="J10007" s="197" t="s">
        <v>62</v>
      </c>
      <c r="K10007" s="171">
        <f>((G10007*400)+(H10007*100))+I10007</f>
        <v>2793</v>
      </c>
      <c r="L10007" s="171">
        <v>5400</v>
      </c>
      <c r="M10007" s="171">
        <f>K10007*L10007</f>
        <v>15082200</v>
      </c>
      <c r="N10007" s="172"/>
      <c r="O10007" s="122"/>
      <c r="P10007" s="200"/>
      <c r="Q10007" s="122"/>
      <c r="R10007" s="122"/>
      <c r="S10007" s="170"/>
      <c r="T10007" s="172"/>
      <c r="U10007" s="172"/>
      <c r="V10007" s="172"/>
      <c r="W10007" s="244"/>
      <c r="X10007" s="199"/>
      <c r="Y10007" s="244"/>
      <c r="Z10007" s="244"/>
      <c r="AA10007" s="245"/>
      <c r="AB10007" s="245"/>
      <c r="AC10007" s="244"/>
      <c r="AD10007" s="244">
        <f>IF(AND(AC10007="",M10007=""),0,IF((AC10007=""),M10007, IF( (M10007=""),AC10007,SUM(AC10007:AC10008)+M10007)))</f>
        <v>15082200</v>
      </c>
      <c r="AE10007" s="244">
        <f>IF( (X10007=""),AD10007*1,AD10007*(X10007/100) )</f>
        <v>15082200</v>
      </c>
      <c r="AF10007" s="244">
        <v>0</v>
      </c>
      <c r="AG10007" s="244">
        <f>IF((AF10007-AE10007) &gt; 1,0,IF((AF10007-AE10007)&lt;0,AE10007-AF10007,AF10007-AE10007))</f>
        <v>15082200</v>
      </c>
      <c r="AH10007" s="244">
        <v>0.3</v>
      </c>
    </row>
    <row r="10008" spans="1:34" s="173" customFormat="1" x14ac:dyDescent="0.55000000000000004">
      <c r="A10008" s="122"/>
      <c r="B10008" s="172">
        <v>4825</v>
      </c>
      <c r="C10008" s="172">
        <v>8093</v>
      </c>
      <c r="D10008" s="242" t="s">
        <v>13525</v>
      </c>
      <c r="E10008" s="172" t="s">
        <v>34</v>
      </c>
      <c r="F10008" s="172">
        <v>16569</v>
      </c>
      <c r="G10008" s="172">
        <v>2</v>
      </c>
      <c r="H10008" s="172">
        <v>1</v>
      </c>
      <c r="I10008" s="243">
        <v>87</v>
      </c>
      <c r="J10008" s="197" t="s">
        <v>68</v>
      </c>
      <c r="K10008" s="171">
        <f>((G10008*400)+(H10008*100))+I10008</f>
        <v>987</v>
      </c>
      <c r="L10008" s="171">
        <v>1900</v>
      </c>
      <c r="M10008" s="171">
        <f>K10008*L10008</f>
        <v>1875300</v>
      </c>
      <c r="N10008" s="172"/>
      <c r="O10008" s="122"/>
      <c r="P10008" s="200"/>
      <c r="Q10008" s="122"/>
      <c r="R10008" s="122"/>
      <c r="S10008" s="170"/>
      <c r="T10008" s="172"/>
      <c r="U10008" s="172"/>
      <c r="V10008" s="172"/>
      <c r="W10008" s="244"/>
      <c r="X10008" s="199"/>
      <c r="Y10008" s="244"/>
      <c r="Z10008" s="244"/>
      <c r="AA10008" s="245"/>
      <c r="AB10008" s="245"/>
      <c r="AC10008" s="244"/>
      <c r="AD10008" s="244">
        <f>IF(AND(AC10008="",M10008=""),0,IF((AC10008=""),M10008,IF((M10008=""),AC10008,AC10008+M10008)))</f>
        <v>1875300</v>
      </c>
      <c r="AE10008" s="244">
        <f>IF( (X10008=""),AD10008*1,AD10008*(X10008/100) )</f>
        <v>1875300</v>
      </c>
      <c r="AF10008" s="244">
        <v>0</v>
      </c>
      <c r="AG10008" s="244">
        <f>IF((AF10008-AE10008) &gt; 1,0,IF((AF10008-AE10008)&lt;0,AE10008-AF10008,AF10008-AE10008))</f>
        <v>1875300</v>
      </c>
      <c r="AH10008" s="244">
        <v>0.3</v>
      </c>
    </row>
    <row r="10009" spans="1:34" s="173" customFormat="1" x14ac:dyDescent="0.55000000000000004">
      <c r="A10009" s="122"/>
      <c r="B10009" s="172">
        <v>4826</v>
      </c>
      <c r="C10009" s="172">
        <v>8095</v>
      </c>
      <c r="D10009" s="242" t="s">
        <v>13526</v>
      </c>
      <c r="E10009" s="172" t="s">
        <v>34</v>
      </c>
      <c r="F10009" s="172">
        <v>16571</v>
      </c>
      <c r="G10009" s="172">
        <v>2</v>
      </c>
      <c r="H10009" s="172">
        <v>1</v>
      </c>
      <c r="I10009" s="243">
        <v>87</v>
      </c>
      <c r="J10009" s="197" t="s">
        <v>68</v>
      </c>
      <c r="K10009" s="171">
        <f>((G10009*400)+(H10009*100))+I10009</f>
        <v>987</v>
      </c>
      <c r="L10009" s="171">
        <v>1900</v>
      </c>
      <c r="M10009" s="171">
        <f>K10009*L10009</f>
        <v>1875300</v>
      </c>
      <c r="N10009" s="172"/>
      <c r="O10009" s="122"/>
      <c r="P10009" s="200"/>
      <c r="Q10009" s="122"/>
      <c r="R10009" s="122"/>
      <c r="S10009" s="170"/>
      <c r="T10009" s="172"/>
      <c r="U10009" s="172"/>
      <c r="V10009" s="172"/>
      <c r="W10009" s="244"/>
      <c r="X10009" s="199"/>
      <c r="Y10009" s="244"/>
      <c r="Z10009" s="244"/>
      <c r="AA10009" s="245"/>
      <c r="AB10009" s="245"/>
      <c r="AC10009" s="244"/>
      <c r="AD10009" s="244">
        <f>IF(AND(AC10009="",M10009=""),0,IF((AC10009=""),M10009,IF((M10009=""),AC10009,AC10009+M10009)))</f>
        <v>1875300</v>
      </c>
      <c r="AE10009" s="244">
        <f>IF( (X10009=""),AD10009*1,AD10009*(X10009/100) )</f>
        <v>1875300</v>
      </c>
      <c r="AF10009" s="244">
        <v>0</v>
      </c>
      <c r="AG10009" s="244">
        <f>IF((AF10009-AE10009) &gt; 1,0,IF((AF10009-AE10009)&lt;0,AE10009-AF10009,AF10009-AE10009))</f>
        <v>1875300</v>
      </c>
      <c r="AH10009" s="244">
        <v>0.3</v>
      </c>
    </row>
    <row r="10010" spans="1:34" s="173" customFormat="1" x14ac:dyDescent="0.55000000000000004">
      <c r="A10010" s="122"/>
      <c r="B10010" s="172"/>
      <c r="C10010" s="172"/>
      <c r="D10010" s="242"/>
      <c r="E10010" s="172"/>
      <c r="F10010" s="172"/>
      <c r="G10010" s="172"/>
      <c r="H10010" s="172"/>
      <c r="I10010" s="243"/>
      <c r="J10010" s="197"/>
      <c r="K10010" s="171"/>
      <c r="L10010" s="171" t="s">
        <v>63</v>
      </c>
      <c r="M10010" s="171">
        <f>SUM(M10006:M10009)</f>
        <v>23523550</v>
      </c>
      <c r="N10010" s="172"/>
      <c r="O10010" s="122"/>
      <c r="P10010" s="200"/>
      <c r="Q10010" s="122"/>
      <c r="R10010" s="122"/>
      <c r="S10010" s="170"/>
      <c r="T10010" s="172"/>
      <c r="U10010" s="172"/>
      <c r="V10010" s="172"/>
      <c r="W10010" s="244"/>
      <c r="X10010" s="199"/>
      <c r="Y10010" s="244"/>
      <c r="Z10010" s="244"/>
      <c r="AA10010" s="245"/>
      <c r="AB10010" s="245"/>
      <c r="AC10010" s="244"/>
      <c r="AD10010" s="244"/>
      <c r="AE10010" s="244">
        <f>SUM(AE10006:AE10009)</f>
        <v>23523550</v>
      </c>
      <c r="AF10010" s="244"/>
      <c r="AG10010" s="244">
        <f>SUM(AG10006:AG10009)</f>
        <v>23523550</v>
      </c>
      <c r="AH10010" s="244"/>
    </row>
    <row r="10011" spans="1:34" s="173" customFormat="1" x14ac:dyDescent="0.55000000000000004">
      <c r="A10011" s="122" t="s">
        <v>13527</v>
      </c>
      <c r="B10011" s="218">
        <v>4658</v>
      </c>
      <c r="C10011" s="218">
        <v>6512</v>
      </c>
      <c r="D10011" s="221" t="s">
        <v>13528</v>
      </c>
      <c r="E10011" s="218" t="s">
        <v>34</v>
      </c>
      <c r="F10011" s="218">
        <v>17030</v>
      </c>
      <c r="G10011" s="218">
        <v>3</v>
      </c>
      <c r="H10011" s="218">
        <v>0</v>
      </c>
      <c r="I10011" s="222">
        <v>8</v>
      </c>
      <c r="J10011" s="123" t="s">
        <v>38</v>
      </c>
      <c r="K10011" s="137">
        <f>((G10011*400)+(H10011*100))+I10011</f>
        <v>1208</v>
      </c>
      <c r="L10011" s="137">
        <v>650</v>
      </c>
      <c r="M10011" s="137">
        <f>K10011*L10011</f>
        <v>785200</v>
      </c>
      <c r="N10011" s="218"/>
      <c r="O10011" s="108"/>
      <c r="P10011" s="138"/>
      <c r="Q10011" s="108"/>
      <c r="R10011" s="108"/>
      <c r="S10011" s="139"/>
      <c r="T10011" s="218"/>
      <c r="U10011" s="218"/>
      <c r="V10011" s="218"/>
      <c r="W10011" s="223"/>
      <c r="X10011" s="136"/>
      <c r="Y10011" s="223"/>
      <c r="Z10011" s="223"/>
      <c r="AA10011" s="224"/>
      <c r="AB10011" s="224"/>
      <c r="AC10011" s="223"/>
      <c r="AD10011" s="223">
        <f>IF(AND(AC10011="",M10011=""),0,IF((AC10011=""),M10011,IF((M10011=""),AC10011,AC10011+M10011)))</f>
        <v>785200</v>
      </c>
      <c r="AE10011" s="223">
        <f>IF( (X10011=""),AD10011*1,AD10011*(X10011/100) )</f>
        <v>785200</v>
      </c>
      <c r="AF10011" s="223">
        <v>50000000</v>
      </c>
      <c r="AG10011" s="223">
        <f>IF((AF10011-AE10011) &gt; 1,0,IF((AF10011-AE10011)&lt;0,AE10011-AF10011,AF10011-AE10011))</f>
        <v>0</v>
      </c>
      <c r="AH10011" s="223">
        <v>0.01</v>
      </c>
    </row>
    <row r="10012" spans="1:34" s="173" customFormat="1" x14ac:dyDescent="0.55000000000000004">
      <c r="A10012" s="122"/>
      <c r="B10012" s="218"/>
      <c r="C10012" s="218"/>
      <c r="D10012" s="221"/>
      <c r="E10012" s="218"/>
      <c r="F10012" s="218"/>
      <c r="G10012" s="218"/>
      <c r="H10012" s="218"/>
      <c r="I10012" s="222"/>
      <c r="J10012" s="123"/>
      <c r="K10012" s="137"/>
      <c r="L10012" s="137" t="s">
        <v>63</v>
      </c>
      <c r="M10012" s="137">
        <f>SUM(M10011:M10011)</f>
        <v>785200</v>
      </c>
      <c r="N10012" s="218"/>
      <c r="O10012" s="108"/>
      <c r="P10012" s="138"/>
      <c r="Q10012" s="108"/>
      <c r="R10012" s="108"/>
      <c r="S10012" s="139"/>
      <c r="T10012" s="218"/>
      <c r="U10012" s="218"/>
      <c r="V10012" s="218"/>
      <c r="W10012" s="223"/>
      <c r="X10012" s="136"/>
      <c r="Y10012" s="223"/>
      <c r="Z10012" s="223"/>
      <c r="AA10012" s="224"/>
      <c r="AB10012" s="224"/>
      <c r="AC10012" s="223"/>
      <c r="AD10012" s="223"/>
      <c r="AE10012" s="223">
        <f>SUM(AE10011:AE10011)</f>
        <v>785200</v>
      </c>
      <c r="AF10012" s="223"/>
      <c r="AG10012" s="223">
        <f>SUM(AG10011:AG10011)</f>
        <v>0</v>
      </c>
      <c r="AH10012" s="223"/>
    </row>
    <row r="10013" spans="1:34" s="173" customFormat="1" x14ac:dyDescent="0.55000000000000004">
      <c r="A10013" s="122" t="s">
        <v>13529</v>
      </c>
      <c r="B10013" s="218">
        <v>4659</v>
      </c>
      <c r="C10013" s="218">
        <v>5140</v>
      </c>
      <c r="D10013" s="221" t="s">
        <v>13530</v>
      </c>
      <c r="E10013" s="218" t="s">
        <v>34</v>
      </c>
      <c r="F10013" s="218">
        <v>23308</v>
      </c>
      <c r="G10013" s="218">
        <v>1</v>
      </c>
      <c r="H10013" s="218">
        <v>1</v>
      </c>
      <c r="I10013" s="222">
        <v>13</v>
      </c>
      <c r="J10013" s="123" t="s">
        <v>38</v>
      </c>
      <c r="K10013" s="137">
        <f>((G10013*400)+(H10013*100))+I10013</f>
        <v>513</v>
      </c>
      <c r="L10013" s="137">
        <v>300</v>
      </c>
      <c r="M10013" s="137">
        <f>K10013*L10013</f>
        <v>153900</v>
      </c>
      <c r="N10013" s="218"/>
      <c r="O10013" s="108"/>
      <c r="P10013" s="138"/>
      <c r="Q10013" s="108"/>
      <c r="R10013" s="108"/>
      <c r="S10013" s="139"/>
      <c r="T10013" s="218"/>
      <c r="U10013" s="218"/>
      <c r="V10013" s="218"/>
      <c r="W10013" s="223"/>
      <c r="X10013" s="136"/>
      <c r="Y10013" s="223"/>
      <c r="Z10013" s="223"/>
      <c r="AA10013" s="224"/>
      <c r="AB10013" s="224"/>
      <c r="AC10013" s="223"/>
      <c r="AD10013" s="223">
        <f>IF(AND(AC10013="",M10013=""),0,IF((AC10013=""),M10013,IF((M10013=""),AC10013,AC10013+M10013)))</f>
        <v>153900</v>
      </c>
      <c r="AE10013" s="223">
        <f>IF( (X10013=""),AD10013*1,AD10013*(X10013/100) )</f>
        <v>153900</v>
      </c>
      <c r="AF10013" s="223">
        <v>50000000</v>
      </c>
      <c r="AG10013" s="223">
        <f>IF((AF10013-AE10013) &gt; 1,0,IF((AF10013-AE10013)&lt;0,AE10013-AF10013,AF10013-AE10013))</f>
        <v>0</v>
      </c>
      <c r="AH10013" s="223">
        <v>0.01</v>
      </c>
    </row>
    <row r="10014" spans="1:34" s="173" customFormat="1" x14ac:dyDescent="0.55000000000000004">
      <c r="A10014" s="122"/>
      <c r="B10014" s="218">
        <v>4660</v>
      </c>
      <c r="C10014" s="218">
        <v>5139</v>
      </c>
      <c r="D10014" s="221" t="s">
        <v>13531</v>
      </c>
      <c r="E10014" s="218" t="s">
        <v>34</v>
      </c>
      <c r="F10014" s="218">
        <v>23936</v>
      </c>
      <c r="G10014" s="218">
        <v>2</v>
      </c>
      <c r="H10014" s="218">
        <v>3</v>
      </c>
      <c r="I10014" s="222">
        <v>94</v>
      </c>
      <c r="J10014" s="123" t="s">
        <v>38</v>
      </c>
      <c r="K10014" s="137">
        <f>((G10014*400)+(H10014*100))+I10014</f>
        <v>1194</v>
      </c>
      <c r="L10014" s="137">
        <v>300</v>
      </c>
      <c r="M10014" s="137">
        <f>K10014*L10014</f>
        <v>358200</v>
      </c>
      <c r="N10014" s="218"/>
      <c r="O10014" s="108"/>
      <c r="P10014" s="138"/>
      <c r="Q10014" s="108"/>
      <c r="R10014" s="108"/>
      <c r="S10014" s="139"/>
      <c r="T10014" s="218"/>
      <c r="U10014" s="218"/>
      <c r="V10014" s="218"/>
      <c r="W10014" s="223"/>
      <c r="X10014" s="136"/>
      <c r="Y10014" s="223"/>
      <c r="Z10014" s="223"/>
      <c r="AA10014" s="224"/>
      <c r="AB10014" s="224"/>
      <c r="AC10014" s="223"/>
      <c r="AD10014" s="223">
        <f>IF(AND(AC10014="",M10014=""),0,IF((AC10014=""),M10014,IF((M10014=""),AC10014,AC10014+M10014)))</f>
        <v>358200</v>
      </c>
      <c r="AE10014" s="223">
        <f>IF( (X10014=""),AD10014*1,AD10014*(X10014/100) )</f>
        <v>358200</v>
      </c>
      <c r="AF10014" s="223">
        <v>50000000</v>
      </c>
      <c r="AG10014" s="223">
        <f>IF((AF10014-AE10014) &gt; 1,0,IF((AF10014-AE10014)&lt;0,AE10014-AF10014,AF10014-AE10014))</f>
        <v>0</v>
      </c>
      <c r="AH10014" s="223">
        <v>0.01</v>
      </c>
    </row>
    <row r="10015" spans="1:34" s="173" customFormat="1" x14ac:dyDescent="0.55000000000000004">
      <c r="A10015" s="122"/>
      <c r="B10015" s="218"/>
      <c r="C10015" s="218"/>
      <c r="D10015" s="221"/>
      <c r="E10015" s="218"/>
      <c r="F10015" s="218"/>
      <c r="G10015" s="218"/>
      <c r="H10015" s="218"/>
      <c r="I10015" s="222"/>
      <c r="J10015" s="123"/>
      <c r="K10015" s="137"/>
      <c r="L10015" s="137" t="s">
        <v>63</v>
      </c>
      <c r="M10015" s="137">
        <f>SUM(M10013:M10014)</f>
        <v>512100</v>
      </c>
      <c r="N10015" s="218"/>
      <c r="O10015" s="108"/>
      <c r="P10015" s="138"/>
      <c r="Q10015" s="108"/>
      <c r="R10015" s="108"/>
      <c r="S10015" s="139"/>
      <c r="T10015" s="218"/>
      <c r="U10015" s="218"/>
      <c r="V10015" s="218"/>
      <c r="W10015" s="223"/>
      <c r="X10015" s="136"/>
      <c r="Y10015" s="223"/>
      <c r="Z10015" s="223"/>
      <c r="AA10015" s="224"/>
      <c r="AB10015" s="224"/>
      <c r="AC10015" s="223"/>
      <c r="AD10015" s="223"/>
      <c r="AE10015" s="223">
        <f>SUM(AE10013:AE10014)</f>
        <v>512100</v>
      </c>
      <c r="AF10015" s="223"/>
      <c r="AG10015" s="223">
        <f>SUM(AG10013:AG10014)</f>
        <v>0</v>
      </c>
      <c r="AH10015" s="223"/>
    </row>
    <row r="10016" spans="1:34" s="173" customFormat="1" x14ac:dyDescent="0.55000000000000004">
      <c r="A10016" s="122" t="s">
        <v>13532</v>
      </c>
      <c r="B10016" s="218">
        <v>4661</v>
      </c>
      <c r="C10016" s="218">
        <v>7777</v>
      </c>
      <c r="D10016" s="221" t="s">
        <v>13533</v>
      </c>
      <c r="E10016" s="218" t="s">
        <v>34</v>
      </c>
      <c r="F10016" s="218">
        <v>20232</v>
      </c>
      <c r="G10016" s="218">
        <v>1</v>
      </c>
      <c r="H10016" s="218">
        <v>0</v>
      </c>
      <c r="I10016" s="222">
        <v>0</v>
      </c>
      <c r="J10016" s="123" t="s">
        <v>38</v>
      </c>
      <c r="K10016" s="137">
        <f>((G10016*400)+(H10016*100))+I10016</f>
        <v>400</v>
      </c>
      <c r="L10016" s="137">
        <v>375</v>
      </c>
      <c r="M10016" s="137">
        <f>K10016*L10016</f>
        <v>150000</v>
      </c>
      <c r="N10016" s="218"/>
      <c r="O10016" s="108"/>
      <c r="P10016" s="138"/>
      <c r="Q10016" s="108"/>
      <c r="R10016" s="108"/>
      <c r="S10016" s="139"/>
      <c r="T10016" s="218"/>
      <c r="U10016" s="218"/>
      <c r="V10016" s="218"/>
      <c r="W10016" s="223"/>
      <c r="X10016" s="136"/>
      <c r="Y10016" s="223"/>
      <c r="Z10016" s="223"/>
      <c r="AA10016" s="224"/>
      <c r="AB10016" s="224"/>
      <c r="AC10016" s="223"/>
      <c r="AD10016" s="223">
        <f>IF(AND(AC10016="",M10016=""),0,IF((AC10016=""),M10016,IF((M10016=""),AC10016,AC10016+M10016)))</f>
        <v>150000</v>
      </c>
      <c r="AE10016" s="223">
        <f>IF( (X10016=""),AD10016*1,AD10016*(X10016/100) )</f>
        <v>150000</v>
      </c>
      <c r="AF10016" s="223">
        <v>50000000</v>
      </c>
      <c r="AG10016" s="223">
        <f>IF((AF10016-AE10016) &gt; 1,0,IF((AF10016-AE10016)&lt;0,AE10016-AF10016,AF10016-AE10016))</f>
        <v>0</v>
      </c>
      <c r="AH10016" s="223">
        <v>0.01</v>
      </c>
    </row>
    <row r="10017" spans="1:34" s="173" customFormat="1" x14ac:dyDescent="0.55000000000000004">
      <c r="A10017" s="122"/>
      <c r="B10017" s="218"/>
      <c r="C10017" s="218"/>
      <c r="D10017" s="221"/>
      <c r="E10017" s="218"/>
      <c r="F10017" s="218"/>
      <c r="G10017" s="218"/>
      <c r="H10017" s="218"/>
      <c r="I10017" s="222"/>
      <c r="J10017" s="123"/>
      <c r="K10017" s="137"/>
      <c r="L10017" s="137" t="s">
        <v>63</v>
      </c>
      <c r="M10017" s="137">
        <f>SUM(M10016:M10016)</f>
        <v>150000</v>
      </c>
      <c r="N10017" s="218"/>
      <c r="O10017" s="108"/>
      <c r="P10017" s="138"/>
      <c r="Q10017" s="108"/>
      <c r="R10017" s="108"/>
      <c r="S10017" s="139"/>
      <c r="T10017" s="218"/>
      <c r="U10017" s="218"/>
      <c r="V10017" s="218"/>
      <c r="W10017" s="223"/>
      <c r="X10017" s="136"/>
      <c r="Y10017" s="223"/>
      <c r="Z10017" s="223"/>
      <c r="AA10017" s="224"/>
      <c r="AB10017" s="224"/>
      <c r="AC10017" s="223"/>
      <c r="AD10017" s="223"/>
      <c r="AE10017" s="223">
        <f>SUM(AE10016:AE10016)</f>
        <v>150000</v>
      </c>
      <c r="AF10017" s="223"/>
      <c r="AG10017" s="223">
        <f>SUM(AG10016:AG10016)</f>
        <v>0</v>
      </c>
      <c r="AH10017" s="223"/>
    </row>
    <row r="10018" spans="1:34" s="173" customFormat="1" x14ac:dyDescent="0.55000000000000004">
      <c r="A10018" s="122" t="s">
        <v>5270</v>
      </c>
      <c r="B10018" s="172">
        <v>4695</v>
      </c>
      <c r="C10018" s="172">
        <v>6866</v>
      </c>
      <c r="D10018" s="242" t="s">
        <v>13538</v>
      </c>
      <c r="E10018" s="172" t="s">
        <v>34</v>
      </c>
      <c r="F10018" s="172">
        <v>23563</v>
      </c>
      <c r="G10018" s="172">
        <v>0</v>
      </c>
      <c r="H10018" s="172">
        <v>1</v>
      </c>
      <c r="I10018" s="243">
        <v>6</v>
      </c>
      <c r="J10018" s="123" t="s">
        <v>35</v>
      </c>
      <c r="K10018" s="171">
        <f>((G10018*400)+(H10018*100))+I10018</f>
        <v>106</v>
      </c>
      <c r="L10018" s="171">
        <v>850</v>
      </c>
      <c r="M10018" s="171">
        <f>K10018*L10018</f>
        <v>90100</v>
      </c>
      <c r="N10018" s="172">
        <v>1</v>
      </c>
      <c r="O10018" s="122" t="s">
        <v>13539</v>
      </c>
      <c r="P10018" s="200">
        <v>3570800217217</v>
      </c>
      <c r="Q10018" s="122" t="s">
        <v>13540</v>
      </c>
      <c r="R10018" s="122" t="s">
        <v>13541</v>
      </c>
      <c r="S10018" s="170" t="s">
        <v>13542</v>
      </c>
      <c r="T10018" s="172" t="s">
        <v>73</v>
      </c>
      <c r="U10018" s="172" t="s">
        <v>45</v>
      </c>
      <c r="V10018" s="172" t="s">
        <v>46</v>
      </c>
      <c r="W10018" s="244">
        <v>160.19999999999999</v>
      </c>
      <c r="X10018" s="199">
        <v>44.57</v>
      </c>
      <c r="Y10018" s="244">
        <v>6600</v>
      </c>
      <c r="Z10018" s="244">
        <f>W10018*Y10018</f>
        <v>1057320</v>
      </c>
      <c r="AA10018" s="245">
        <v>6</v>
      </c>
      <c r="AB10018" s="245">
        <v>6</v>
      </c>
      <c r="AC10018" s="244">
        <f>(Z10018*(100-AB10018))/100</f>
        <v>993880.8</v>
      </c>
      <c r="AD10018" s="244">
        <f>IF(AND(AC10018="",M10018=""),0,IF((AC10018=""),M10018, IF( (M10018=""),AC10018,SUM(AC10018:AC10021)+M10018)))</f>
        <v>2175010.6</v>
      </c>
      <c r="AE10018" s="244">
        <f>IF( (X10018=""),AD10018*1,AD10018*(X10018/100) )</f>
        <v>969402.22441999998</v>
      </c>
      <c r="AF10018" s="244">
        <v>0</v>
      </c>
      <c r="AG10018" s="244">
        <f>IF((AF10018-AE10018) &gt; 1,0,IF((AF10018-AE10018)&lt;0,AE10018-AF10018,AF10018-AE10018))</f>
        <v>969402.22441999998</v>
      </c>
      <c r="AH10018" s="244">
        <v>0.02</v>
      </c>
    </row>
    <row r="10019" spans="1:34" s="173" customFormat="1" x14ac:dyDescent="0.55000000000000004">
      <c r="A10019" s="122"/>
      <c r="B10019" s="172"/>
      <c r="C10019" s="172"/>
      <c r="D10019" s="242"/>
      <c r="E10019" s="172"/>
      <c r="F10019" s="172"/>
      <c r="G10019" s="172"/>
      <c r="H10019" s="172"/>
      <c r="I10019" s="243"/>
      <c r="J10019" s="123"/>
      <c r="K10019" s="171"/>
      <c r="L10019" s="171"/>
      <c r="M10019" s="171"/>
      <c r="N10019" s="172"/>
      <c r="O10019" s="122"/>
      <c r="P10019" s="200"/>
      <c r="Q10019" s="122"/>
      <c r="R10019" s="122"/>
      <c r="S10019" s="170"/>
      <c r="T10019" s="172" t="s">
        <v>73</v>
      </c>
      <c r="U10019" s="172"/>
      <c r="V10019" s="172" t="s">
        <v>46</v>
      </c>
      <c r="W10019" s="244">
        <v>160.19999999999999</v>
      </c>
      <c r="X10019" s="199">
        <v>44.57</v>
      </c>
      <c r="Y10019" s="244">
        <v>6600</v>
      </c>
      <c r="Z10019" s="244">
        <f>W10019*Y10019</f>
        <v>1057320</v>
      </c>
      <c r="AA10019" s="245">
        <v>6</v>
      </c>
      <c r="AB10019" s="245">
        <v>6</v>
      </c>
      <c r="AC10019" s="244">
        <f>(Z10019*(100-AB10019))/100</f>
        <v>993880.8</v>
      </c>
      <c r="AD10019" s="244">
        <f>IF(AND(AC10019="",M10018=""),0,IF((AC10019=""),M10018, IF( (M10018=""),AC10019,SUM(AC10018:AC10021)+M10018)))</f>
        <v>2175010.6</v>
      </c>
      <c r="AE10019" s="244">
        <f>IF( (X10019=""),AD10019*1,AD10019*(X10019/100) )</f>
        <v>969402.22441999998</v>
      </c>
      <c r="AF10019" s="244">
        <v>0</v>
      </c>
      <c r="AG10019" s="244">
        <f>IF((AF10019-AE10019) &gt; 1,0,IF((AF10019-AE10019)&lt;0,AE10019-AF10019,AF10019-AE10019))</f>
        <v>969402.22441999998</v>
      </c>
      <c r="AH10019" s="244">
        <v>0.02</v>
      </c>
    </row>
    <row r="10020" spans="1:34" s="173" customFormat="1" x14ac:dyDescent="0.55000000000000004">
      <c r="A10020" s="122"/>
      <c r="B10020" s="172"/>
      <c r="C10020" s="172"/>
      <c r="D10020" s="242"/>
      <c r="E10020" s="172"/>
      <c r="F10020" s="172"/>
      <c r="G10020" s="172"/>
      <c r="H10020" s="172"/>
      <c r="I10020" s="243"/>
      <c r="J10020" s="123"/>
      <c r="K10020" s="171"/>
      <c r="L10020" s="171"/>
      <c r="M10020" s="171"/>
      <c r="N10020" s="172">
        <v>2</v>
      </c>
      <c r="O10020" s="122" t="s">
        <v>13536</v>
      </c>
      <c r="P10020" s="200"/>
      <c r="Q10020" s="122" t="s">
        <v>13537</v>
      </c>
      <c r="R10020" s="122" t="s">
        <v>5272</v>
      </c>
      <c r="S10020" s="170" t="s">
        <v>13543</v>
      </c>
      <c r="T10020" s="172" t="s">
        <v>15158</v>
      </c>
      <c r="U10020" s="172" t="s">
        <v>45</v>
      </c>
      <c r="V10020" s="172" t="s">
        <v>46</v>
      </c>
      <c r="W10020" s="244">
        <v>27</v>
      </c>
      <c r="X10020" s="199">
        <v>7.51</v>
      </c>
      <c r="Y10020" s="244">
        <v>2650</v>
      </c>
      <c r="Z10020" s="244">
        <f>W10020*Y10020</f>
        <v>71550</v>
      </c>
      <c r="AA10020" s="245">
        <v>6</v>
      </c>
      <c r="AB10020" s="245">
        <v>6</v>
      </c>
      <c r="AC10020" s="244">
        <f>(Z10020*(100-AB10020))/100</f>
        <v>67257</v>
      </c>
      <c r="AD10020" s="244">
        <f>IF(AND(AC10020="",M10018=""),0,IF((AC10020=""),M10018, IF( (M10018=""),AC10020,SUM(AC10018:AC10021)+M10018)))</f>
        <v>2175010.6</v>
      </c>
      <c r="AE10020" s="244">
        <f>IF( (X10020=""),AD10020*1,AD10020*(X10020/100) )</f>
        <v>163343.29605999999</v>
      </c>
      <c r="AF10020" s="244">
        <v>0</v>
      </c>
      <c r="AG10020" s="244">
        <f>IF((AF10020-AE10020) &gt; 1,0,IF((AF10020-AE10020)&lt;0,AE10020-AF10020,AF10020-AE10020))</f>
        <v>163343.29605999999</v>
      </c>
      <c r="AH10020" s="244">
        <v>0.02</v>
      </c>
    </row>
    <row r="10021" spans="1:34" s="173" customFormat="1" x14ac:dyDescent="0.55000000000000004">
      <c r="A10021" s="122"/>
      <c r="B10021" s="172"/>
      <c r="C10021" s="172"/>
      <c r="D10021" s="242"/>
      <c r="E10021" s="172"/>
      <c r="F10021" s="172"/>
      <c r="G10021" s="172"/>
      <c r="H10021" s="172"/>
      <c r="I10021" s="243"/>
      <c r="J10021" s="123"/>
      <c r="K10021" s="171"/>
      <c r="L10021" s="171"/>
      <c r="M10021" s="171"/>
      <c r="N10021" s="172">
        <v>3</v>
      </c>
      <c r="O10021" s="122" t="s">
        <v>13536</v>
      </c>
      <c r="P10021" s="200"/>
      <c r="Q10021" s="122" t="s">
        <v>13537</v>
      </c>
      <c r="R10021" s="122" t="s">
        <v>5272</v>
      </c>
      <c r="S10021" s="170" t="s">
        <v>13544</v>
      </c>
      <c r="T10021" s="172" t="s">
        <v>15158</v>
      </c>
      <c r="U10021" s="172" t="s">
        <v>45</v>
      </c>
      <c r="V10021" s="172" t="s">
        <v>46</v>
      </c>
      <c r="W10021" s="244">
        <v>12</v>
      </c>
      <c r="X10021" s="199">
        <v>3.34</v>
      </c>
      <c r="Y10021" s="244">
        <v>2650</v>
      </c>
      <c r="Z10021" s="244">
        <f>W10021*Y10021</f>
        <v>31800</v>
      </c>
      <c r="AA10021" s="245">
        <v>6</v>
      </c>
      <c r="AB10021" s="245">
        <v>6</v>
      </c>
      <c r="AC10021" s="244">
        <f>(Z10021*(100-AB10021))/100</f>
        <v>29892</v>
      </c>
      <c r="AD10021" s="244">
        <f>IF(AND(AC10021="",M10018=""),0,IF((AC10021=""),M10018, IF( (M10018=""),AC10021,SUM(AC10018:AC10021)+M10018)))</f>
        <v>2175010.6</v>
      </c>
      <c r="AE10021" s="244">
        <f>IF( (X10021=""),AD10021*1,AD10021*(X10021/100) )</f>
        <v>72645.354040000006</v>
      </c>
      <c r="AF10021" s="244">
        <v>0</v>
      </c>
      <c r="AG10021" s="244">
        <f>IF((AF10021-AE10021) &gt; 1,0,IF((AF10021-AE10021)&lt;0,AE10021-AF10021,AF10021-AE10021))</f>
        <v>72645.354040000006</v>
      </c>
      <c r="AH10021" s="244">
        <v>0.02</v>
      </c>
    </row>
    <row r="10022" spans="1:34" s="173" customFormat="1" x14ac:dyDescent="0.55000000000000004">
      <c r="A10022" s="122"/>
      <c r="B10022" s="172"/>
      <c r="C10022" s="172"/>
      <c r="D10022" s="242"/>
      <c r="E10022" s="172"/>
      <c r="F10022" s="172"/>
      <c r="G10022" s="172"/>
      <c r="H10022" s="172"/>
      <c r="I10022" s="243"/>
      <c r="J10022" s="123"/>
      <c r="K10022" s="171"/>
      <c r="L10022" s="171" t="s">
        <v>63</v>
      </c>
      <c r="M10022" s="171">
        <f>SUM(M10018:M10021)</f>
        <v>90100</v>
      </c>
      <c r="N10022" s="172"/>
      <c r="O10022" s="122"/>
      <c r="P10022" s="200"/>
      <c r="Q10022" s="122"/>
      <c r="R10022" s="122"/>
      <c r="S10022" s="170"/>
      <c r="T10022" s="172"/>
      <c r="U10022" s="172"/>
      <c r="V10022" s="172"/>
      <c r="W10022" s="244"/>
      <c r="X10022" s="199"/>
      <c r="Y10022" s="244"/>
      <c r="Z10022" s="244"/>
      <c r="AA10022" s="245"/>
      <c r="AB10022" s="245"/>
      <c r="AC10022" s="244"/>
      <c r="AD10022" s="244"/>
      <c r="AE10022" s="244">
        <f>SUM(AE10018:AE10021)</f>
        <v>2174793.0989399999</v>
      </c>
      <c r="AF10022" s="244"/>
      <c r="AG10022" s="244">
        <f>SUM(AG10018:AG10021)</f>
        <v>2174793.0989399999</v>
      </c>
      <c r="AH10022" s="244"/>
    </row>
    <row r="10023" spans="1:34" s="173" customFormat="1" x14ac:dyDescent="0.55000000000000004">
      <c r="A10023" s="122" t="s">
        <v>13534</v>
      </c>
      <c r="B10023" s="218">
        <v>4662</v>
      </c>
      <c r="C10023" s="218">
        <v>5120</v>
      </c>
      <c r="D10023" s="221" t="s">
        <v>13535</v>
      </c>
      <c r="E10023" s="218" t="s">
        <v>34</v>
      </c>
      <c r="F10023" s="218">
        <v>19959</v>
      </c>
      <c r="G10023" s="218">
        <v>3</v>
      </c>
      <c r="H10023" s="218">
        <v>1</v>
      </c>
      <c r="I10023" s="222">
        <v>54.1</v>
      </c>
      <c r="J10023" s="123" t="s">
        <v>38</v>
      </c>
      <c r="K10023" s="137">
        <f>((G10023*400)+(H10023*100))+I10023</f>
        <v>1354.1</v>
      </c>
      <c r="L10023" s="137">
        <v>225</v>
      </c>
      <c r="M10023" s="137">
        <f>K10023*L10023</f>
        <v>304672.5</v>
      </c>
      <c r="N10023" s="218"/>
      <c r="O10023" s="108"/>
      <c r="P10023" s="138"/>
      <c r="Q10023" s="108"/>
      <c r="R10023" s="108"/>
      <c r="S10023" s="139"/>
      <c r="T10023" s="218"/>
      <c r="U10023" s="218"/>
      <c r="V10023" s="218"/>
      <c r="W10023" s="223"/>
      <c r="X10023" s="136"/>
      <c r="Y10023" s="223"/>
      <c r="Z10023" s="223"/>
      <c r="AA10023" s="224"/>
      <c r="AB10023" s="224"/>
      <c r="AC10023" s="223"/>
      <c r="AD10023" s="223">
        <f>IF(AND(AC10023="",M10023=""),0,IF((AC10023=""),M10023,IF((M10023=""),AC10023,AC10023+M10023)))</f>
        <v>304672.5</v>
      </c>
      <c r="AE10023" s="223">
        <f>IF( (X10023=""),AD10023*1,AD10023*(X10023/100) )</f>
        <v>304672.5</v>
      </c>
      <c r="AF10023" s="223">
        <v>50000000</v>
      </c>
      <c r="AG10023" s="223">
        <f>IF((AF10023-AE10023) &gt; 1,0,IF((AF10023-AE10023)&lt;0,AE10023-AF10023,AF10023-AE10023))</f>
        <v>0</v>
      </c>
      <c r="AH10023" s="223">
        <v>0.01</v>
      </c>
    </row>
    <row r="10024" spans="1:34" s="173" customFormat="1" x14ac:dyDescent="0.55000000000000004">
      <c r="A10024" s="122"/>
      <c r="B10024" s="218"/>
      <c r="C10024" s="218"/>
      <c r="D10024" s="221"/>
      <c r="E10024" s="218"/>
      <c r="F10024" s="218"/>
      <c r="G10024" s="218"/>
      <c r="H10024" s="218"/>
      <c r="I10024" s="222"/>
      <c r="J10024" s="123"/>
      <c r="K10024" s="137"/>
      <c r="L10024" s="137" t="s">
        <v>63</v>
      </c>
      <c r="M10024" s="137">
        <f>SUM(M10023:M10023)</f>
        <v>304672.5</v>
      </c>
      <c r="N10024" s="218"/>
      <c r="O10024" s="108"/>
      <c r="P10024" s="138"/>
      <c r="Q10024" s="108"/>
      <c r="R10024" s="108"/>
      <c r="S10024" s="139"/>
      <c r="T10024" s="218"/>
      <c r="U10024" s="218"/>
      <c r="V10024" s="218"/>
      <c r="W10024" s="223"/>
      <c r="X10024" s="136"/>
      <c r="Y10024" s="223"/>
      <c r="Z10024" s="223"/>
      <c r="AA10024" s="224"/>
      <c r="AB10024" s="224"/>
      <c r="AC10024" s="223"/>
      <c r="AD10024" s="223"/>
      <c r="AE10024" s="223">
        <f>SUM(AE10023:AE10023)</f>
        <v>304672.5</v>
      </c>
      <c r="AF10024" s="223"/>
      <c r="AG10024" s="223">
        <f>SUM(AG10023:AG10023)</f>
        <v>0</v>
      </c>
      <c r="AH10024" s="223"/>
    </row>
    <row r="10025" spans="1:34" s="99" customFormat="1" x14ac:dyDescent="0.55000000000000004">
      <c r="A10025" s="168" t="s">
        <v>13547</v>
      </c>
      <c r="B10025" s="248">
        <v>4691</v>
      </c>
      <c r="C10025" s="248">
        <v>5489</v>
      </c>
      <c r="D10025" s="249" t="s">
        <v>13548</v>
      </c>
      <c r="E10025" s="248" t="s">
        <v>34</v>
      </c>
      <c r="F10025" s="248">
        <v>2428</v>
      </c>
      <c r="G10025" s="248">
        <v>0</v>
      </c>
      <c r="H10025" s="248">
        <v>2</v>
      </c>
      <c r="I10025" s="250">
        <v>43</v>
      </c>
      <c r="J10025" s="251" t="s">
        <v>35</v>
      </c>
      <c r="K10025" s="252">
        <f>((G10025*400)+(H10025*100))+I10025</f>
        <v>243</v>
      </c>
      <c r="L10025" s="252">
        <v>2425</v>
      </c>
      <c r="M10025" s="252">
        <f>K10025*L10025</f>
        <v>589275</v>
      </c>
      <c r="N10025" s="248">
        <v>1</v>
      </c>
      <c r="O10025" s="174" t="s">
        <v>13549</v>
      </c>
      <c r="P10025" s="253">
        <v>3570800002709</v>
      </c>
      <c r="Q10025" s="174" t="s">
        <v>13550</v>
      </c>
      <c r="R10025" s="174" t="s">
        <v>13551</v>
      </c>
      <c r="S10025" s="254" t="s">
        <v>13552</v>
      </c>
      <c r="T10025" s="248" t="s">
        <v>73</v>
      </c>
      <c r="U10025" s="248" t="s">
        <v>227</v>
      </c>
      <c r="V10025" s="248" t="s">
        <v>52</v>
      </c>
      <c r="W10025" s="255">
        <v>256.8</v>
      </c>
      <c r="X10025" s="256">
        <v>54.04</v>
      </c>
      <c r="Y10025" s="255">
        <v>6600</v>
      </c>
      <c r="Z10025" s="255">
        <f>W10025*Y10025</f>
        <v>1694880</v>
      </c>
      <c r="AA10025" s="257">
        <v>17</v>
      </c>
      <c r="AB10025" s="257">
        <v>60</v>
      </c>
      <c r="AC10025" s="255">
        <f>(Z10025*(100-AB10025))/100</f>
        <v>677952</v>
      </c>
      <c r="AD10025" s="255">
        <f>IF(AND(AC10025="",M10025=""),0,IF((AC10025=""),M10025, IF( (M10025=""),AC10025,SUM(AC10025:AC10028)+M10025)))</f>
        <v>2464995.6</v>
      </c>
      <c r="AE10025" s="255">
        <f t="shared" ref="AE10025:AE10031" si="966">IF( (X10025=""),AD10025*1,AD10025*(X10025/100) )</f>
        <v>1332083.6222399999</v>
      </c>
      <c r="AF10025" s="255">
        <v>10000000</v>
      </c>
      <c r="AG10025" s="255">
        <v>589275</v>
      </c>
      <c r="AH10025" s="255">
        <v>0.02</v>
      </c>
    </row>
    <row r="10026" spans="1:34" s="99" customFormat="1" x14ac:dyDescent="0.55000000000000004">
      <c r="A10026" s="122"/>
      <c r="B10026" s="218"/>
      <c r="C10026" s="218"/>
      <c r="D10026" s="221"/>
      <c r="E10026" s="218"/>
      <c r="F10026" s="218"/>
      <c r="G10026" s="218"/>
      <c r="H10026" s="218"/>
      <c r="I10026" s="222"/>
      <c r="J10026" s="123"/>
      <c r="K10026" s="137"/>
      <c r="L10026" s="137"/>
      <c r="M10026" s="137"/>
      <c r="N10026" s="218">
        <v>2</v>
      </c>
      <c r="O10026" s="108" t="s">
        <v>13549</v>
      </c>
      <c r="P10026" s="138">
        <v>3570800002709</v>
      </c>
      <c r="Q10026" s="108" t="s">
        <v>13550</v>
      </c>
      <c r="R10026" s="108" t="s">
        <v>13551</v>
      </c>
      <c r="S10026" s="139" t="s">
        <v>13553</v>
      </c>
      <c r="T10026" s="218" t="s">
        <v>343</v>
      </c>
      <c r="U10026" s="218" t="s">
        <v>45</v>
      </c>
      <c r="V10026" s="218" t="s">
        <v>52</v>
      </c>
      <c r="W10026" s="223">
        <v>25.2</v>
      </c>
      <c r="X10026" s="136">
        <v>5.3</v>
      </c>
      <c r="Y10026" s="223">
        <v>5600</v>
      </c>
      <c r="Z10026" s="223">
        <f>W10026*Y10026</f>
        <v>141120</v>
      </c>
      <c r="AA10026" s="224">
        <v>7</v>
      </c>
      <c r="AB10026" s="224">
        <v>7</v>
      </c>
      <c r="AC10026" s="223">
        <f>(Z10026*(100-AB10026))/100</f>
        <v>131241.60000000001</v>
      </c>
      <c r="AD10026" s="223">
        <f>IF(AND(AC10026="",M10025=""),0,IF((AC10026=""),M10025, IF( (M10025=""),AC10026,SUM(AC10025:AC10028)+M10025)))</f>
        <v>2464995.6</v>
      </c>
      <c r="AE10026" s="223">
        <f t="shared" si="966"/>
        <v>130644.7668</v>
      </c>
      <c r="AF10026" s="223">
        <v>10000000</v>
      </c>
      <c r="AG10026" s="223">
        <f>IF((AF10026-AE10026) &gt; 1,0,IF((AF10026-AE10026)&lt;0,AE10026-AF10026,AF10026-AE10026))</f>
        <v>0</v>
      </c>
      <c r="AH10026" s="223">
        <v>0.02</v>
      </c>
    </row>
    <row r="10027" spans="1:34" s="99" customFormat="1" x14ac:dyDescent="0.55000000000000004">
      <c r="A10027" s="122"/>
      <c r="B10027" s="218"/>
      <c r="C10027" s="218"/>
      <c r="D10027" s="221"/>
      <c r="E10027" s="218"/>
      <c r="F10027" s="218"/>
      <c r="G10027" s="218"/>
      <c r="H10027" s="218"/>
      <c r="I10027" s="222"/>
      <c r="J10027" s="123"/>
      <c r="K10027" s="137"/>
      <c r="L10027" s="137"/>
      <c r="M10027" s="137"/>
      <c r="N10027" s="218">
        <v>3</v>
      </c>
      <c r="O10027" s="108" t="s">
        <v>13549</v>
      </c>
      <c r="P10027" s="138">
        <v>3570800002709</v>
      </c>
      <c r="Q10027" s="108" t="s">
        <v>13550</v>
      </c>
      <c r="R10027" s="108" t="s">
        <v>13551</v>
      </c>
      <c r="S10027" s="139" t="s">
        <v>13554</v>
      </c>
      <c r="T10027" s="218" t="s">
        <v>51</v>
      </c>
      <c r="U10027" s="218" t="s">
        <v>74</v>
      </c>
      <c r="V10027" s="218" t="s">
        <v>52</v>
      </c>
      <c r="W10027" s="223">
        <v>25.2</v>
      </c>
      <c r="X10027" s="136">
        <v>5.3</v>
      </c>
      <c r="Y10027" s="223">
        <v>6750</v>
      </c>
      <c r="Z10027" s="223">
        <f>W10027*Y10027</f>
        <v>170100</v>
      </c>
      <c r="AA10027" s="224">
        <v>22</v>
      </c>
      <c r="AB10027" s="224">
        <v>93</v>
      </c>
      <c r="AC10027" s="223">
        <f>(Z10027*(100-AB10027))/100</f>
        <v>11907</v>
      </c>
      <c r="AD10027" s="223">
        <f>IF(AND(AC10027="",M10025=""),0,IF((AC10027=""),M10025, IF( (M10025=""),AC10027,SUM(AC10025:AC10028)+M10025)))</f>
        <v>2464995.6</v>
      </c>
      <c r="AE10027" s="223">
        <f t="shared" si="966"/>
        <v>130644.7668</v>
      </c>
      <c r="AF10027" s="223">
        <v>10000000</v>
      </c>
      <c r="AG10027" s="223">
        <f>IF((AF10027-AE10027) &gt; 1,0,IF((AF10027-AE10027)&lt;0,AE10027-AF10027,AF10027-AE10027))</f>
        <v>0</v>
      </c>
      <c r="AH10027" s="223">
        <v>0.02</v>
      </c>
    </row>
    <row r="10028" spans="1:34" s="99" customFormat="1" x14ac:dyDescent="0.55000000000000004">
      <c r="A10028" s="122"/>
      <c r="B10028" s="218"/>
      <c r="C10028" s="218"/>
      <c r="D10028" s="221"/>
      <c r="E10028" s="218"/>
      <c r="F10028" s="218"/>
      <c r="G10028" s="218"/>
      <c r="H10028" s="218"/>
      <c r="I10028" s="222"/>
      <c r="J10028" s="123"/>
      <c r="K10028" s="137"/>
      <c r="L10028" s="137"/>
      <c r="M10028" s="137"/>
      <c r="N10028" s="218">
        <v>4</v>
      </c>
      <c r="O10028" s="108" t="s">
        <v>13549</v>
      </c>
      <c r="P10028" s="138">
        <v>3570800002709</v>
      </c>
      <c r="Q10028" s="108" t="s">
        <v>13550</v>
      </c>
      <c r="R10028" s="108" t="s">
        <v>13551</v>
      </c>
      <c r="S10028" s="139" t="s">
        <v>13555</v>
      </c>
      <c r="T10028" s="218" t="s">
        <v>51</v>
      </c>
      <c r="U10028" s="218" t="s">
        <v>45</v>
      </c>
      <c r="V10028" s="218" t="s">
        <v>52</v>
      </c>
      <c r="W10028" s="223">
        <v>168</v>
      </c>
      <c r="X10028" s="136">
        <v>35.35</v>
      </c>
      <c r="Y10028" s="223">
        <v>6750</v>
      </c>
      <c r="Z10028" s="223">
        <f>W10028*Y10028</f>
        <v>1134000</v>
      </c>
      <c r="AA10028" s="224">
        <v>7</v>
      </c>
      <c r="AB10028" s="224">
        <v>7</v>
      </c>
      <c r="AC10028" s="223">
        <f>(Z10028*(100-AB10028))/100</f>
        <v>1054620</v>
      </c>
      <c r="AD10028" s="223">
        <f>IF(AND(AC10028="",M10025=""),0,IF((AC10028=""),M10025, IF( (M10025=""),AC10028,SUM(AC10025:AC10028)+M10025)))</f>
        <v>2464995.6</v>
      </c>
      <c r="AE10028" s="223">
        <f t="shared" si="966"/>
        <v>871375.94460000016</v>
      </c>
      <c r="AF10028" s="223">
        <v>10000000</v>
      </c>
      <c r="AG10028" s="223">
        <f>IF((AF10028-AE10028) &gt; 1,0,IF((AF10028-AE10028)&lt;0,AE10028-AF10028,AF10028-AE10028))</f>
        <v>0</v>
      </c>
      <c r="AH10028" s="223">
        <v>0.02</v>
      </c>
    </row>
    <row r="10029" spans="1:34" s="99" customFormat="1" x14ac:dyDescent="0.55000000000000004">
      <c r="A10029" s="122"/>
      <c r="B10029" s="218">
        <v>4692</v>
      </c>
      <c r="C10029" s="218">
        <v>5800</v>
      </c>
      <c r="D10029" s="221" t="s">
        <v>13556</v>
      </c>
      <c r="E10029" s="218" t="s">
        <v>34</v>
      </c>
      <c r="F10029" s="218">
        <v>22152</v>
      </c>
      <c r="G10029" s="218">
        <v>0</v>
      </c>
      <c r="H10029" s="218">
        <v>0</v>
      </c>
      <c r="I10029" s="222">
        <v>43</v>
      </c>
      <c r="J10029" s="123" t="s">
        <v>35</v>
      </c>
      <c r="K10029" s="137">
        <f>((G10029*400)+(H10029*100))+I10029</f>
        <v>43</v>
      </c>
      <c r="L10029" s="137">
        <v>2425</v>
      </c>
      <c r="M10029" s="137">
        <f>K10029*L10029</f>
        <v>104275</v>
      </c>
      <c r="N10029" s="218">
        <v>1</v>
      </c>
      <c r="O10029" s="108" t="s">
        <v>13545</v>
      </c>
      <c r="P10029" s="138">
        <v>3101501474425</v>
      </c>
      <c r="Q10029" s="108" t="s">
        <v>13546</v>
      </c>
      <c r="R10029" s="108" t="s">
        <v>13557</v>
      </c>
      <c r="S10029" s="139" t="s">
        <v>13558</v>
      </c>
      <c r="T10029" s="218" t="s">
        <v>51</v>
      </c>
      <c r="U10029" s="218" t="s">
        <v>45</v>
      </c>
      <c r="V10029" s="218" t="s">
        <v>52</v>
      </c>
      <c r="W10029" s="223">
        <v>111.54</v>
      </c>
      <c r="X10029" s="136">
        <v>100</v>
      </c>
      <c r="Y10029" s="223">
        <v>6750</v>
      </c>
      <c r="Z10029" s="223">
        <f>W10029*Y10029</f>
        <v>752895</v>
      </c>
      <c r="AA10029" s="224">
        <v>7</v>
      </c>
      <c r="AB10029" s="224">
        <v>7</v>
      </c>
      <c r="AC10029" s="223">
        <f>(Z10029*(100-AB10029))/100</f>
        <v>700192.35</v>
      </c>
      <c r="AD10029" s="223">
        <f>IF(AND(AC10029="",M10029=""),0,IF((AC10029=""),M10029, IF( (M10029=""),AC10029,SUM(AC10029:AC10030)+M10029)))</f>
        <v>804467.35</v>
      </c>
      <c r="AE10029" s="223">
        <f t="shared" si="966"/>
        <v>804467.35</v>
      </c>
      <c r="AF10029" s="223">
        <v>50000000</v>
      </c>
      <c r="AG10029" s="223">
        <v>0</v>
      </c>
      <c r="AH10029" s="223">
        <v>0.02</v>
      </c>
    </row>
    <row r="10030" spans="1:34" s="99" customFormat="1" x14ac:dyDescent="0.55000000000000004">
      <c r="A10030" s="122"/>
      <c r="B10030" s="218">
        <v>4693</v>
      </c>
      <c r="C10030" s="218">
        <v>5802</v>
      </c>
      <c r="D10030" s="221" t="s">
        <v>13559</v>
      </c>
      <c r="E10030" s="218" t="s">
        <v>34</v>
      </c>
      <c r="F10030" s="218">
        <v>22849</v>
      </c>
      <c r="G10030" s="218">
        <v>0</v>
      </c>
      <c r="H10030" s="218">
        <v>0</v>
      </c>
      <c r="I10030" s="222">
        <v>50</v>
      </c>
      <c r="J10030" s="123" t="s">
        <v>68</v>
      </c>
      <c r="K10030" s="137">
        <f>((G10030*400)+(H10030*100))+I10030</f>
        <v>50</v>
      </c>
      <c r="L10030" s="137">
        <v>450</v>
      </c>
      <c r="M10030" s="137">
        <f>K10030*L10030</f>
        <v>22500</v>
      </c>
      <c r="N10030" s="218"/>
      <c r="O10030" s="108"/>
      <c r="P10030" s="138"/>
      <c r="Q10030" s="108"/>
      <c r="R10030" s="108"/>
      <c r="S10030" s="139"/>
      <c r="T10030" s="218"/>
      <c r="U10030" s="218"/>
      <c r="V10030" s="218"/>
      <c r="W10030" s="223"/>
      <c r="X10030" s="136"/>
      <c r="Y10030" s="223"/>
      <c r="Z10030" s="223"/>
      <c r="AA10030" s="224"/>
      <c r="AB10030" s="224"/>
      <c r="AC10030" s="223"/>
      <c r="AD10030" s="223">
        <f>IF(AND(AC10030="",M10030=""),0,IF((AC10030=""),M10030,IF((M10030=""),AC10030,AC10030+M10030)))</f>
        <v>22500</v>
      </c>
      <c r="AE10030" s="223">
        <f t="shared" si="966"/>
        <v>22500</v>
      </c>
      <c r="AF10030" s="223">
        <v>0</v>
      </c>
      <c r="AG10030" s="223">
        <f>IF((AF10030-AE10030) &gt; 1,0,IF((AF10030-AE10030)&lt;0,AE10030-AF10030,AF10030-AE10030))</f>
        <v>22500</v>
      </c>
      <c r="AH10030" s="223">
        <v>0.3</v>
      </c>
    </row>
    <row r="10031" spans="1:34" s="99" customFormat="1" x14ac:dyDescent="0.55000000000000004">
      <c r="A10031" s="122"/>
      <c r="B10031" s="218">
        <v>4694</v>
      </c>
      <c r="C10031" s="218">
        <v>6902</v>
      </c>
      <c r="D10031" s="221" t="s">
        <v>13560</v>
      </c>
      <c r="E10031" s="218" t="s">
        <v>34</v>
      </c>
      <c r="F10031" s="218">
        <v>23260</v>
      </c>
      <c r="G10031" s="218">
        <v>1</v>
      </c>
      <c r="H10031" s="218">
        <v>0</v>
      </c>
      <c r="I10031" s="222">
        <v>36</v>
      </c>
      <c r="J10031" s="123" t="s">
        <v>35</v>
      </c>
      <c r="K10031" s="137">
        <f>((G10031*400)+(H10031*100))+I10031</f>
        <v>436</v>
      </c>
      <c r="L10031" s="137">
        <v>1600</v>
      </c>
      <c r="M10031" s="137">
        <f>K10031*L10031</f>
        <v>697600</v>
      </c>
      <c r="N10031" s="218">
        <v>1</v>
      </c>
      <c r="O10031" s="108" t="s">
        <v>13561</v>
      </c>
      <c r="P10031" s="138">
        <v>3570800027361</v>
      </c>
      <c r="Q10031" s="108" t="s">
        <v>13562</v>
      </c>
      <c r="R10031" s="108" t="s">
        <v>13563</v>
      </c>
      <c r="S10031" s="139" t="s">
        <v>13564</v>
      </c>
      <c r="T10031" s="218" t="s">
        <v>51</v>
      </c>
      <c r="U10031" s="218" t="s">
        <v>45</v>
      </c>
      <c r="V10031" s="218" t="s">
        <v>52</v>
      </c>
      <c r="W10031" s="223">
        <v>265.60000000000002</v>
      </c>
      <c r="X10031" s="136">
        <v>100</v>
      </c>
      <c r="Y10031" s="223">
        <v>6750</v>
      </c>
      <c r="Z10031" s="223">
        <f>W10031*Y10031</f>
        <v>1792800.0000000002</v>
      </c>
      <c r="AA10031" s="224">
        <v>7</v>
      </c>
      <c r="AB10031" s="224">
        <v>7</v>
      </c>
      <c r="AC10031" s="223">
        <f>(Z10031*(100-AB10031))/100</f>
        <v>1667304.0000000002</v>
      </c>
      <c r="AD10031" s="223">
        <f>IF(AND(AC10031="",M10031=""),0,IF((AC10031=""),M10031, IF( (M10031=""),AC10031,SUM(AC10031:AC10032)+M10031)))</f>
        <v>2364904</v>
      </c>
      <c r="AE10031" s="223">
        <f t="shared" si="966"/>
        <v>2364904</v>
      </c>
      <c r="AF10031" s="223">
        <v>10000000</v>
      </c>
      <c r="AG10031" s="223">
        <v>697600</v>
      </c>
      <c r="AH10031" s="223">
        <v>0.02</v>
      </c>
    </row>
    <row r="10032" spans="1:34" s="99" customFormat="1" x14ac:dyDescent="0.55000000000000004">
      <c r="A10032" s="258"/>
      <c r="B10032" s="259"/>
      <c r="C10032" s="259"/>
      <c r="D10032" s="260"/>
      <c r="E10032" s="259"/>
      <c r="F10032" s="259"/>
      <c r="G10032" s="259"/>
      <c r="H10032" s="259"/>
      <c r="I10032" s="261"/>
      <c r="J10032" s="262"/>
      <c r="K10032" s="263"/>
      <c r="L10032" s="263" t="s">
        <v>63</v>
      </c>
      <c r="M10032" s="263">
        <f>SUM(M10025:M10031)</f>
        <v>1413650</v>
      </c>
      <c r="N10032" s="259"/>
      <c r="O10032" s="113"/>
      <c r="P10032" s="264"/>
      <c r="Q10032" s="113"/>
      <c r="R10032" s="113"/>
      <c r="S10032" s="265"/>
      <c r="T10032" s="259"/>
      <c r="U10032" s="259"/>
      <c r="V10032" s="259"/>
      <c r="W10032" s="266"/>
      <c r="X10032" s="267"/>
      <c r="Y10032" s="266"/>
      <c r="Z10032" s="266"/>
      <c r="AA10032" s="268"/>
      <c r="AB10032" s="268"/>
      <c r="AC10032" s="266"/>
      <c r="AD10032" s="266"/>
      <c r="AE10032" s="266">
        <f>SUM(AE10025:AE10031)</f>
        <v>5656620.4504400007</v>
      </c>
      <c r="AF10032" s="266"/>
      <c r="AG10032" s="266">
        <f>SUM(AG10025:AG10031)</f>
        <v>1309375</v>
      </c>
      <c r="AH10032" s="266"/>
    </row>
    <row r="10033" spans="1:34" s="50" customFormat="1" x14ac:dyDescent="0.55000000000000004">
      <c r="A10033" s="35" t="s">
        <v>15720</v>
      </c>
      <c r="B10033" s="49">
        <v>4834</v>
      </c>
      <c r="C10033" s="49">
        <v>7026</v>
      </c>
      <c r="D10033" s="68" t="s">
        <v>13567</v>
      </c>
      <c r="E10033" s="49" t="s">
        <v>34</v>
      </c>
      <c r="F10033" s="49">
        <v>9936</v>
      </c>
      <c r="G10033" s="49">
        <v>2</v>
      </c>
      <c r="H10033" s="49">
        <v>0</v>
      </c>
      <c r="I10033" s="69">
        <v>4.5999999999999996</v>
      </c>
      <c r="J10033" s="31" t="s">
        <v>35</v>
      </c>
      <c r="K10033" s="34">
        <f>((G10033*400)+(H10033*100))+I10033</f>
        <v>804.6</v>
      </c>
      <c r="L10033" s="34">
        <v>1600</v>
      </c>
      <c r="M10033" s="34">
        <f>K10033*L10033</f>
        <v>1287360</v>
      </c>
      <c r="N10033" s="49">
        <v>1</v>
      </c>
      <c r="O10033" s="35" t="s">
        <v>13565</v>
      </c>
      <c r="P10033" s="36"/>
      <c r="Q10033" s="35" t="s">
        <v>13566</v>
      </c>
      <c r="R10033" s="35" t="s">
        <v>8030</v>
      </c>
      <c r="S10033" s="37"/>
      <c r="T10033" s="49" t="s">
        <v>51</v>
      </c>
      <c r="U10033" s="49" t="s">
        <v>45</v>
      </c>
      <c r="V10033" s="218" t="s">
        <v>52</v>
      </c>
      <c r="W10033" s="59">
        <v>64</v>
      </c>
      <c r="X10033" s="32">
        <v>100</v>
      </c>
      <c r="Y10033" s="59">
        <v>6750</v>
      </c>
      <c r="Z10033" s="59">
        <f>W10033*Y10033</f>
        <v>432000</v>
      </c>
      <c r="AA10033" s="70">
        <v>21</v>
      </c>
      <c r="AB10033" s="70">
        <v>32</v>
      </c>
      <c r="AC10033" s="59">
        <f>(Z10033*(100-AB10033))/100</f>
        <v>293760</v>
      </c>
      <c r="AD10033" s="59">
        <f>IF(AND(AC10033="",M10033=""),0,IF((AC10033=""),M10033, IF( (M10033=""),AC10033,SUM(AC10033:AC10033)+M10033)))</f>
        <v>1581120</v>
      </c>
      <c r="AE10033" s="59">
        <f>IF( (X10033=""),AD10033*1,AD10033*(X10033/100) )</f>
        <v>1581120</v>
      </c>
      <c r="AF10033" s="59">
        <v>0</v>
      </c>
      <c r="AG10033" s="59">
        <f>IF((AF10033-AE10033) &gt; 1,0,IF((AF10033-AE10033)&lt;0,AE10033-AF10033,AF10033-AE10033))</f>
        <v>1581120</v>
      </c>
      <c r="AH10033" s="59">
        <v>0.3</v>
      </c>
    </row>
    <row r="10034" spans="1:34" s="50" customFormat="1" ht="23.25" x14ac:dyDescent="0.55000000000000004">
      <c r="A10034" s="35"/>
      <c r="B10034" s="49"/>
      <c r="C10034" s="49"/>
      <c r="D10034" s="68"/>
      <c r="E10034" s="49" t="s">
        <v>34</v>
      </c>
      <c r="F10034" s="49">
        <v>25076</v>
      </c>
      <c r="G10034" s="49">
        <v>1</v>
      </c>
      <c r="H10034" s="49">
        <v>2</v>
      </c>
      <c r="I10034" s="69">
        <v>4</v>
      </c>
      <c r="J10034" s="31" t="s">
        <v>15712</v>
      </c>
      <c r="K10034" s="34">
        <f>((G10034*400)+(H10034*100))+I10034</f>
        <v>604</v>
      </c>
      <c r="L10034" s="34">
        <v>625</v>
      </c>
      <c r="M10034" s="34">
        <f>K10034*L10034</f>
        <v>377500</v>
      </c>
      <c r="N10034" s="49"/>
      <c r="O10034" s="35"/>
      <c r="P10034" s="36"/>
      <c r="Q10034" s="35"/>
      <c r="R10034" s="35"/>
      <c r="S10034" s="37"/>
      <c r="T10034" s="49"/>
      <c r="U10034" s="49"/>
      <c r="V10034" s="49"/>
      <c r="W10034" s="59"/>
      <c r="X10034" s="32"/>
      <c r="Y10034" s="59"/>
      <c r="Z10034" s="59"/>
      <c r="AA10034" s="70"/>
      <c r="AB10034" s="70"/>
      <c r="AC10034" s="59"/>
      <c r="AD10034" s="59">
        <f>IF(AND(AC10034="",M10034=""),0,IF((AC10034=""),M10034, IF( (M10034=""),AC10034,SUM(AC10034:AC10034)+M10034)))</f>
        <v>377500</v>
      </c>
      <c r="AE10034" s="59">
        <f>IF( (X10034=""),AD10034*1,AD10034*(X10034/100) )</f>
        <v>377500</v>
      </c>
      <c r="AF10034" s="59">
        <v>0</v>
      </c>
      <c r="AG10034" s="59">
        <f>IF((AF10034-AE10034) &gt; 1,0,IF((AF10034-AE10034)&lt;0,AE10034-AF10034,AF10034-AE10034))</f>
        <v>377500</v>
      </c>
      <c r="AH10034" s="59">
        <v>0.3</v>
      </c>
    </row>
    <row r="10035" spans="1:34" s="50" customFormat="1" ht="23.25" x14ac:dyDescent="0.55000000000000004">
      <c r="A10035" s="35"/>
      <c r="B10035" s="49"/>
      <c r="C10035" s="49"/>
      <c r="D10035" s="68"/>
      <c r="E10035" s="49"/>
      <c r="F10035" s="49"/>
      <c r="G10035" s="49"/>
      <c r="H10035" s="49"/>
      <c r="I10035" s="69"/>
      <c r="J10035" s="31"/>
      <c r="K10035" s="34"/>
      <c r="L10035" s="34" t="s">
        <v>15267</v>
      </c>
      <c r="M10035" s="34"/>
      <c r="N10035" s="49"/>
      <c r="O10035" s="35"/>
      <c r="P10035" s="36"/>
      <c r="Q10035" s="35"/>
      <c r="R10035" s="35"/>
      <c r="S10035" s="37"/>
      <c r="T10035" s="49"/>
      <c r="U10035" s="49"/>
      <c r="V10035" s="49"/>
      <c r="W10035" s="59"/>
      <c r="X10035" s="32"/>
      <c r="Y10035" s="59"/>
      <c r="Z10035" s="59"/>
      <c r="AA10035" s="70"/>
      <c r="AB10035" s="70"/>
      <c r="AC10035" s="59"/>
      <c r="AD10035" s="59"/>
      <c r="AE10035" s="59">
        <f>SUM(AE10033:AE10034)</f>
        <v>1958620</v>
      </c>
      <c r="AF10035" s="59"/>
      <c r="AG10035" s="59">
        <f>SUM(AG10033:AG10034)</f>
        <v>1958620</v>
      </c>
      <c r="AH10035" s="59"/>
    </row>
    <row r="10036" spans="1:34" s="173" customFormat="1" x14ac:dyDescent="0.55000000000000004">
      <c r="A10036" s="122" t="s">
        <v>13568</v>
      </c>
      <c r="B10036" s="218">
        <v>4669</v>
      </c>
      <c r="C10036" s="218">
        <v>6020</v>
      </c>
      <c r="D10036" s="221" t="s">
        <v>13569</v>
      </c>
      <c r="E10036" s="218" t="s">
        <v>34</v>
      </c>
      <c r="F10036" s="218">
        <v>23872</v>
      </c>
      <c r="G10036" s="218">
        <v>0</v>
      </c>
      <c r="H10036" s="218">
        <v>0</v>
      </c>
      <c r="I10036" s="222">
        <v>66</v>
      </c>
      <c r="J10036" s="123" t="s">
        <v>38</v>
      </c>
      <c r="K10036" s="137">
        <f>((G10036*400)+(H10036*100))+I10036</f>
        <v>66</v>
      </c>
      <c r="L10036" s="137">
        <v>625</v>
      </c>
      <c r="M10036" s="137">
        <f>K10036*L10036</f>
        <v>41250</v>
      </c>
      <c r="N10036" s="218"/>
      <c r="O10036" s="108"/>
      <c r="P10036" s="138"/>
      <c r="Q10036" s="108"/>
      <c r="R10036" s="108"/>
      <c r="S10036" s="139"/>
      <c r="T10036" s="218"/>
      <c r="U10036" s="218"/>
      <c r="V10036" s="218"/>
      <c r="W10036" s="223"/>
      <c r="X10036" s="136"/>
      <c r="Y10036" s="223"/>
      <c r="Z10036" s="223"/>
      <c r="AA10036" s="224"/>
      <c r="AB10036" s="224"/>
      <c r="AC10036" s="223"/>
      <c r="AD10036" s="223">
        <f>IF(AND(AC10036="",M10036=""),0,IF((AC10036=""),M10036,IF((M10036=""),AC10036,AC10036+M10036)))</f>
        <v>41250</v>
      </c>
      <c r="AE10036" s="223">
        <f>IF( (X10036=""),AD10036*1,AD10036*(X10036/100) )</f>
        <v>41250</v>
      </c>
      <c r="AF10036" s="223">
        <v>50000000</v>
      </c>
      <c r="AG10036" s="223">
        <f>IF((AF10036-AE10036) &gt; 1,0,IF((AF10036-AE10036)&lt;0,AE10036-AF10036,AF10036-AE10036))</f>
        <v>0</v>
      </c>
      <c r="AH10036" s="223">
        <v>0.01</v>
      </c>
    </row>
    <row r="10037" spans="1:34" s="173" customFormat="1" x14ac:dyDescent="0.55000000000000004">
      <c r="A10037" s="122"/>
      <c r="B10037" s="218"/>
      <c r="C10037" s="218"/>
      <c r="D10037" s="221"/>
      <c r="E10037" s="218"/>
      <c r="F10037" s="218"/>
      <c r="G10037" s="218"/>
      <c r="H10037" s="218"/>
      <c r="I10037" s="222"/>
      <c r="J10037" s="123"/>
      <c r="K10037" s="137"/>
      <c r="L10037" s="137" t="s">
        <v>63</v>
      </c>
      <c r="M10037" s="137">
        <f>SUM(M10036:M10036)</f>
        <v>41250</v>
      </c>
      <c r="N10037" s="218"/>
      <c r="O10037" s="108"/>
      <c r="P10037" s="138"/>
      <c r="Q10037" s="108"/>
      <c r="R10037" s="108"/>
      <c r="S10037" s="139"/>
      <c r="T10037" s="218"/>
      <c r="U10037" s="218"/>
      <c r="V10037" s="218"/>
      <c r="W10037" s="223"/>
      <c r="X10037" s="136"/>
      <c r="Y10037" s="223"/>
      <c r="Z10037" s="223"/>
      <c r="AA10037" s="224"/>
      <c r="AB10037" s="224"/>
      <c r="AC10037" s="223"/>
      <c r="AD10037" s="223"/>
      <c r="AE10037" s="223">
        <f>SUM(AE10036:AE10036)</f>
        <v>41250</v>
      </c>
      <c r="AF10037" s="223"/>
      <c r="AG10037" s="223">
        <f>SUM(AG10036:AG10036)</f>
        <v>0</v>
      </c>
      <c r="AH10037" s="223"/>
    </row>
    <row r="10038" spans="1:34" s="173" customFormat="1" x14ac:dyDescent="0.55000000000000004">
      <c r="A10038" s="122" t="s">
        <v>13570</v>
      </c>
      <c r="B10038" s="218">
        <v>4670</v>
      </c>
      <c r="C10038" s="218">
        <v>6528</v>
      </c>
      <c r="D10038" s="221" t="s">
        <v>13571</v>
      </c>
      <c r="E10038" s="218" t="s">
        <v>34</v>
      </c>
      <c r="F10038" s="218">
        <v>15660</v>
      </c>
      <c r="G10038" s="218">
        <v>5</v>
      </c>
      <c r="H10038" s="218">
        <v>0</v>
      </c>
      <c r="I10038" s="222">
        <v>0</v>
      </c>
      <c r="J10038" s="123" t="s">
        <v>38</v>
      </c>
      <c r="K10038" s="137">
        <f>((G10038*400)+(H10038*100))+I10038</f>
        <v>2000</v>
      </c>
      <c r="L10038" s="137">
        <v>475</v>
      </c>
      <c r="M10038" s="137">
        <f>K10038*L10038</f>
        <v>950000</v>
      </c>
      <c r="N10038" s="218"/>
      <c r="O10038" s="108"/>
      <c r="P10038" s="138"/>
      <c r="Q10038" s="108"/>
      <c r="R10038" s="108"/>
      <c r="S10038" s="139"/>
      <c r="T10038" s="218"/>
      <c r="U10038" s="218"/>
      <c r="V10038" s="218"/>
      <c r="W10038" s="223"/>
      <c r="X10038" s="136"/>
      <c r="Y10038" s="223"/>
      <c r="Z10038" s="223"/>
      <c r="AA10038" s="224"/>
      <c r="AB10038" s="224"/>
      <c r="AC10038" s="223"/>
      <c r="AD10038" s="223">
        <f>IF(AND(AC10038="",M10038=""),0,IF((AC10038=""),M10038,IF((M10038=""),AC10038,AC10038+M10038)))</f>
        <v>950000</v>
      </c>
      <c r="AE10038" s="223">
        <f>IF( (X10038=""),AD10038*1,AD10038*(X10038/100) )</f>
        <v>950000</v>
      </c>
      <c r="AF10038" s="223">
        <v>50000000</v>
      </c>
      <c r="AG10038" s="223">
        <f>IF((AF10038-AE10038) &gt; 1,0,IF((AF10038-AE10038)&lt;0,AE10038-AF10038,AF10038-AE10038))</f>
        <v>0</v>
      </c>
      <c r="AH10038" s="223">
        <v>0.01</v>
      </c>
    </row>
    <row r="10039" spans="1:34" s="173" customFormat="1" x14ac:dyDescent="0.55000000000000004">
      <c r="A10039" s="122"/>
      <c r="B10039" s="218"/>
      <c r="C10039" s="218"/>
      <c r="D10039" s="221"/>
      <c r="E10039" s="218"/>
      <c r="F10039" s="218"/>
      <c r="G10039" s="218"/>
      <c r="H10039" s="218"/>
      <c r="I10039" s="222"/>
      <c r="J10039" s="123"/>
      <c r="K10039" s="137"/>
      <c r="L10039" s="137" t="s">
        <v>63</v>
      </c>
      <c r="M10039" s="137">
        <f>SUM(M10038:M10038)</f>
        <v>950000</v>
      </c>
      <c r="N10039" s="218"/>
      <c r="O10039" s="108"/>
      <c r="P10039" s="138"/>
      <c r="Q10039" s="108"/>
      <c r="R10039" s="108"/>
      <c r="S10039" s="139"/>
      <c r="T10039" s="218"/>
      <c r="U10039" s="218"/>
      <c r="V10039" s="218"/>
      <c r="W10039" s="223"/>
      <c r="X10039" s="136"/>
      <c r="Y10039" s="223"/>
      <c r="Z10039" s="223"/>
      <c r="AA10039" s="224"/>
      <c r="AB10039" s="224"/>
      <c r="AC10039" s="223"/>
      <c r="AD10039" s="223"/>
      <c r="AE10039" s="223">
        <f>SUM(AE10038:AE10038)</f>
        <v>950000</v>
      </c>
      <c r="AF10039" s="223"/>
      <c r="AG10039" s="223">
        <f>SUM(AG10038:AG10038)</f>
        <v>0</v>
      </c>
      <c r="AH10039" s="223"/>
    </row>
    <row r="10040" spans="1:34" s="173" customFormat="1" x14ac:dyDescent="0.55000000000000004">
      <c r="A10040" s="122" t="s">
        <v>13574</v>
      </c>
      <c r="B10040" s="218">
        <v>4671</v>
      </c>
      <c r="C10040" s="218">
        <v>8512</v>
      </c>
      <c r="D10040" s="221" t="s">
        <v>13575</v>
      </c>
      <c r="E10040" s="218" t="s">
        <v>34</v>
      </c>
      <c r="F10040" s="218">
        <v>14021</v>
      </c>
      <c r="G10040" s="218">
        <v>0</v>
      </c>
      <c r="H10040" s="218">
        <v>2</v>
      </c>
      <c r="I10040" s="222">
        <v>66</v>
      </c>
      <c r="J10040" s="123" t="s">
        <v>35</v>
      </c>
      <c r="K10040" s="137">
        <f>((G10040*400)+(H10040*100))+I10040</f>
        <v>266</v>
      </c>
      <c r="L10040" s="137">
        <v>600</v>
      </c>
      <c r="M10040" s="137">
        <f>K10040*L10040</f>
        <v>159600</v>
      </c>
      <c r="N10040" s="218">
        <v>1</v>
      </c>
      <c r="O10040" s="108" t="s">
        <v>13572</v>
      </c>
      <c r="P10040" s="138">
        <v>3570800354460</v>
      </c>
      <c r="Q10040" s="108" t="s">
        <v>13573</v>
      </c>
      <c r="R10040" s="108" t="s">
        <v>13576</v>
      </c>
      <c r="S10040" s="139" t="s">
        <v>13577</v>
      </c>
      <c r="T10040" s="218" t="s">
        <v>51</v>
      </c>
      <c r="U10040" s="218" t="s">
        <v>227</v>
      </c>
      <c r="V10040" s="218" t="s">
        <v>52</v>
      </c>
      <c r="W10040" s="223">
        <v>449.00400000000002</v>
      </c>
      <c r="X10040" s="136">
        <v>64.349999999999994</v>
      </c>
      <c r="Y10040" s="223">
        <v>6750</v>
      </c>
      <c r="Z10040" s="223">
        <f>W10040*Y10040</f>
        <v>3030777</v>
      </c>
      <c r="AA10040" s="224">
        <v>11</v>
      </c>
      <c r="AB10040" s="224">
        <v>34</v>
      </c>
      <c r="AC10040" s="223">
        <f>(Z10040*(100-AB10040))/100</f>
        <v>2000312.82</v>
      </c>
      <c r="AD10040" s="223">
        <f>IF(AND(AC10040="",M10040=""),0,IF((AC10040=""),M10040, IF( (M10040=""),AC10040,SUM(AC10040:AC10056)+M10040)))</f>
        <v>7057338.4199999999</v>
      </c>
      <c r="AE10040" s="223">
        <f>IF( (X10040=""),AD10040*1,AD10040*(X10040/100) )</f>
        <v>4541397.2732699998</v>
      </c>
      <c r="AF10040" s="223">
        <v>50000000</v>
      </c>
      <c r="AG10040" s="223">
        <f>IF((AF10040-AE10040) &gt; 1,0,IF((AF10040-AE10040)&lt;0,AE10040-AF10040,AF10040-AE10040))</f>
        <v>0</v>
      </c>
      <c r="AH10040" s="223">
        <v>0.02</v>
      </c>
    </row>
    <row r="10041" spans="1:34" s="173" customFormat="1" x14ac:dyDescent="0.55000000000000004">
      <c r="A10041" s="122"/>
      <c r="B10041" s="218"/>
      <c r="C10041" s="218"/>
      <c r="D10041" s="221"/>
      <c r="E10041" s="218"/>
      <c r="F10041" s="218"/>
      <c r="G10041" s="218"/>
      <c r="H10041" s="218"/>
      <c r="I10041" s="222"/>
      <c r="J10041" s="123"/>
      <c r="K10041" s="137"/>
      <c r="L10041" s="137"/>
      <c r="M10041" s="137"/>
      <c r="N10041" s="218">
        <v>2</v>
      </c>
      <c r="O10041" s="108" t="s">
        <v>13572</v>
      </c>
      <c r="P10041" s="138">
        <v>3570800354460</v>
      </c>
      <c r="Q10041" s="108" t="s">
        <v>13573</v>
      </c>
      <c r="R10041" s="108" t="s">
        <v>13576</v>
      </c>
      <c r="S10041" s="139" t="s">
        <v>13578</v>
      </c>
      <c r="T10041" s="218" t="s">
        <v>51</v>
      </c>
      <c r="U10041" s="218" t="s">
        <v>45</v>
      </c>
      <c r="V10041" s="218" t="s">
        <v>52</v>
      </c>
      <c r="W10041" s="223">
        <v>143.63999999999999</v>
      </c>
      <c r="X10041" s="136">
        <v>20.59</v>
      </c>
      <c r="Y10041" s="223">
        <v>6750</v>
      </c>
      <c r="Z10041" s="223">
        <f>W10041*Y10041</f>
        <v>969569.99999999988</v>
      </c>
      <c r="AA10041" s="224">
        <v>6</v>
      </c>
      <c r="AB10041" s="224">
        <v>6</v>
      </c>
      <c r="AC10041" s="223">
        <f>(Z10041*(100-AB10041))/100</f>
        <v>911395.79999999981</v>
      </c>
      <c r="AD10041" s="223">
        <f>IF(AND(AC10041="",M10040=""),0,IF((AC10041=""),M10040, IF( (M10040=""),AC10041,SUM(AC10040:AC10056)+M10040)))</f>
        <v>7057338.4199999999</v>
      </c>
      <c r="AE10041" s="223">
        <f>IF( (X10041=""),AD10041*1,AD10041*(X10041/100) )</f>
        <v>1453105.980678</v>
      </c>
      <c r="AF10041" s="223">
        <v>50000000</v>
      </c>
      <c r="AG10041" s="223">
        <f>IF((AF10041-AE10041) &gt; 1,0,IF((AF10041-AE10041)&lt;0,AE10041-AF10041,AF10041-AE10041))</f>
        <v>0</v>
      </c>
      <c r="AH10041" s="223">
        <v>0.02</v>
      </c>
    </row>
    <row r="10042" spans="1:34" s="173" customFormat="1" x14ac:dyDescent="0.55000000000000004">
      <c r="A10042" s="122"/>
      <c r="B10042" s="218"/>
      <c r="C10042" s="218"/>
      <c r="D10042" s="221"/>
      <c r="E10042" s="218"/>
      <c r="F10042" s="218"/>
      <c r="G10042" s="218"/>
      <c r="H10042" s="218"/>
      <c r="I10042" s="222"/>
      <c r="J10042" s="123"/>
      <c r="K10042" s="137"/>
      <c r="L10042" s="137"/>
      <c r="M10042" s="137"/>
      <c r="N10042" s="218">
        <v>3</v>
      </c>
      <c r="O10042" s="108" t="s">
        <v>13572</v>
      </c>
      <c r="P10042" s="138">
        <v>3570800354460</v>
      </c>
      <c r="Q10042" s="108" t="s">
        <v>13573</v>
      </c>
      <c r="R10042" s="108" t="s">
        <v>13576</v>
      </c>
      <c r="S10042" s="139" t="s">
        <v>13579</v>
      </c>
      <c r="T10042" s="218" t="s">
        <v>55</v>
      </c>
      <c r="U10042" s="218" t="s">
        <v>45</v>
      </c>
      <c r="V10042" s="218" t="s">
        <v>52</v>
      </c>
      <c r="W10042" s="223">
        <v>105.06</v>
      </c>
      <c r="X10042" s="136">
        <v>15.06</v>
      </c>
      <c r="Y10042" s="223">
        <v>0</v>
      </c>
      <c r="Z10042" s="223">
        <f>W10042*Y10042</f>
        <v>0</v>
      </c>
      <c r="AA10042" s="224">
        <v>21</v>
      </c>
      <c r="AB10042" s="224">
        <v>32</v>
      </c>
      <c r="AC10042" s="223">
        <f>(Z10042*(100-AB10042))/100</f>
        <v>0</v>
      </c>
      <c r="AD10042" s="223">
        <f>IF(AND(AC10042="",M10040=""),0,IF((AC10042=""),M10040, IF( (M10040=""),AC10042,SUM(AC10040:AC10056)+M10040)))</f>
        <v>7057338.4199999999</v>
      </c>
      <c r="AE10042" s="223">
        <f>IF( (X10042=""),AD10042*1,AD10042*(X10042/100) )</f>
        <v>1062835.1660520001</v>
      </c>
      <c r="AF10042" s="223">
        <v>50000000</v>
      </c>
      <c r="AG10042" s="223">
        <f>IF((AF10042-AE10042) &gt; 1,0,IF((AF10042-AE10042)&lt;0,AE10042-AF10042,AF10042-AE10042))</f>
        <v>0</v>
      </c>
      <c r="AH10042" s="223">
        <v>0.02</v>
      </c>
    </row>
    <row r="10043" spans="1:34" s="173" customFormat="1" x14ac:dyDescent="0.55000000000000004">
      <c r="A10043" s="122"/>
      <c r="B10043" s="218">
        <v>4672</v>
      </c>
      <c r="C10043" s="218">
        <v>8745</v>
      </c>
      <c r="D10043" s="221" t="s">
        <v>13580</v>
      </c>
      <c r="E10043" s="218" t="s">
        <v>34</v>
      </c>
      <c r="F10043" s="218">
        <v>18349</v>
      </c>
      <c r="G10043" s="218">
        <v>2</v>
      </c>
      <c r="H10043" s="218">
        <v>1</v>
      </c>
      <c r="I10043" s="222">
        <v>89</v>
      </c>
      <c r="J10043" s="123" t="s">
        <v>38</v>
      </c>
      <c r="K10043" s="137">
        <f>((G10043*400)+(H10043*100))+I10043</f>
        <v>989</v>
      </c>
      <c r="L10043" s="137">
        <v>250</v>
      </c>
      <c r="M10043" s="137">
        <f>K10043*L10043</f>
        <v>247250</v>
      </c>
      <c r="N10043" s="218"/>
      <c r="O10043" s="108"/>
      <c r="P10043" s="138"/>
      <c r="Q10043" s="108"/>
      <c r="R10043" s="108"/>
      <c r="S10043" s="139"/>
      <c r="T10043" s="218"/>
      <c r="U10043" s="218"/>
      <c r="V10043" s="218"/>
      <c r="W10043" s="223"/>
      <c r="X10043" s="136"/>
      <c r="Y10043" s="223"/>
      <c r="Z10043" s="223"/>
      <c r="AA10043" s="224"/>
      <c r="AB10043" s="224"/>
      <c r="AC10043" s="223"/>
      <c r="AD10043" s="223">
        <f>IF(AND(AC10043="",M10043=""),0,IF((AC10043=""),M10043,IF((M10043=""),AC10043,AC10043+M10043)))</f>
        <v>247250</v>
      </c>
      <c r="AE10043" s="223">
        <f>IF( (X10043=""),AD10043*1,AD10043*(X10043/100) )</f>
        <v>247250</v>
      </c>
      <c r="AF10043" s="223">
        <v>50000000</v>
      </c>
      <c r="AG10043" s="223">
        <f>IF((AF10043-AE10043) &gt; 1,0,IF((AF10043-AE10043)&lt;0,AE10043-AF10043,AF10043-AE10043))</f>
        <v>0</v>
      </c>
      <c r="AH10043" s="223">
        <v>0.01</v>
      </c>
    </row>
    <row r="10044" spans="1:34" s="173" customFormat="1" x14ac:dyDescent="0.55000000000000004">
      <c r="A10044" s="122"/>
      <c r="B10044" s="218"/>
      <c r="C10044" s="218"/>
      <c r="D10044" s="221"/>
      <c r="E10044" s="218"/>
      <c r="F10044" s="218"/>
      <c r="G10044" s="218"/>
      <c r="H10044" s="218"/>
      <c r="I10044" s="222"/>
      <c r="J10044" s="123"/>
      <c r="K10044" s="137"/>
      <c r="L10044" s="137" t="s">
        <v>63</v>
      </c>
      <c r="M10044" s="137">
        <f>SUM(M10040:M10043)</f>
        <v>406850</v>
      </c>
      <c r="N10044" s="218"/>
      <c r="O10044" s="108"/>
      <c r="P10044" s="138"/>
      <c r="Q10044" s="108"/>
      <c r="R10044" s="108"/>
      <c r="S10044" s="139"/>
      <c r="T10044" s="218"/>
      <c r="U10044" s="218"/>
      <c r="V10044" s="218"/>
      <c r="W10044" s="223"/>
      <c r="X10044" s="136"/>
      <c r="Y10044" s="223"/>
      <c r="Z10044" s="223"/>
      <c r="AA10044" s="224"/>
      <c r="AB10044" s="224"/>
      <c r="AC10044" s="223"/>
      <c r="AD10044" s="223"/>
      <c r="AE10044" s="223">
        <f>SUM(AE10040:AE10043)</f>
        <v>7304588.4199999999</v>
      </c>
      <c r="AF10044" s="223"/>
      <c r="AG10044" s="223">
        <f>SUM(AG10040:AG10043)</f>
        <v>0</v>
      </c>
      <c r="AH10044" s="223"/>
    </row>
    <row r="10045" spans="1:34" s="173" customFormat="1" x14ac:dyDescent="0.55000000000000004">
      <c r="A10045" s="122" t="s">
        <v>13583</v>
      </c>
      <c r="B10045" s="218">
        <v>4705</v>
      </c>
      <c r="C10045" s="218">
        <v>5526</v>
      </c>
      <c r="D10045" s="221" t="s">
        <v>13584</v>
      </c>
      <c r="E10045" s="218" t="s">
        <v>34</v>
      </c>
      <c r="F10045" s="218">
        <v>885</v>
      </c>
      <c r="G10045" s="218">
        <v>1</v>
      </c>
      <c r="H10045" s="218">
        <v>0</v>
      </c>
      <c r="I10045" s="222">
        <v>9</v>
      </c>
      <c r="J10045" s="123" t="s">
        <v>35</v>
      </c>
      <c r="K10045" s="137">
        <f>((G10045*400)+(H10045*100))+I10045</f>
        <v>409</v>
      </c>
      <c r="L10045" s="137">
        <v>2425</v>
      </c>
      <c r="M10045" s="137">
        <f>K10045*L10045</f>
        <v>991825</v>
      </c>
      <c r="N10045" s="218">
        <v>1</v>
      </c>
      <c r="O10045" s="108" t="s">
        <v>13581</v>
      </c>
      <c r="P10045" s="138">
        <v>3570800008065</v>
      </c>
      <c r="Q10045" s="108" t="s">
        <v>13582</v>
      </c>
      <c r="R10045" s="108" t="s">
        <v>13585</v>
      </c>
      <c r="S10045" s="139" t="s">
        <v>13586</v>
      </c>
      <c r="T10045" s="218" t="s">
        <v>51</v>
      </c>
      <c r="U10045" s="218" t="s">
        <v>45</v>
      </c>
      <c r="V10045" s="218" t="s">
        <v>52</v>
      </c>
      <c r="W10045" s="223">
        <v>285.48</v>
      </c>
      <c r="X10045" s="136">
        <v>36.49</v>
      </c>
      <c r="Y10045" s="223">
        <v>6750</v>
      </c>
      <c r="Z10045" s="223">
        <f>W10045*Y10045</f>
        <v>1926990.0000000002</v>
      </c>
      <c r="AA10045" s="224">
        <v>24</v>
      </c>
      <c r="AB10045" s="224">
        <v>38</v>
      </c>
      <c r="AC10045" s="223">
        <f>(Z10045*(100-AB10045))/100</f>
        <v>1194733.8</v>
      </c>
      <c r="AD10045" s="223">
        <f>IF(AND(AC10045="",M10045=""),0,IF((AC10045=""),M10045, IF( (M10045=""),AC10045,SUM(AC10045:AC10049)+M10045)))</f>
        <v>4977854.8</v>
      </c>
      <c r="AE10045" s="223">
        <f t="shared" ref="AE10045:AE10055" si="967">IF( (X10045=""),AD10045*1,AD10045*(X10045/100) )</f>
        <v>1816419.21652</v>
      </c>
      <c r="AF10045" s="223">
        <v>50000000</v>
      </c>
      <c r="AG10045" s="223">
        <f t="shared" ref="AG10045:AG10055" si="968">IF((AF10045-AE10045) &gt; 1,0,IF((AF10045-AE10045)&lt;0,AE10045-AF10045,AF10045-AE10045))</f>
        <v>0</v>
      </c>
      <c r="AH10045" s="223">
        <v>0.02</v>
      </c>
    </row>
    <row r="10046" spans="1:34" s="173" customFormat="1" x14ac:dyDescent="0.55000000000000004">
      <c r="A10046" s="122"/>
      <c r="B10046" s="218"/>
      <c r="C10046" s="218"/>
      <c r="D10046" s="221"/>
      <c r="E10046" s="218"/>
      <c r="F10046" s="218"/>
      <c r="G10046" s="218"/>
      <c r="H10046" s="218"/>
      <c r="I10046" s="222"/>
      <c r="J10046" s="123"/>
      <c r="K10046" s="137"/>
      <c r="L10046" s="137"/>
      <c r="M10046" s="137"/>
      <c r="N10046" s="218">
        <v>2</v>
      </c>
      <c r="O10046" s="108" t="s">
        <v>13581</v>
      </c>
      <c r="P10046" s="138">
        <v>3570800008065</v>
      </c>
      <c r="Q10046" s="108" t="s">
        <v>13582</v>
      </c>
      <c r="R10046" s="108" t="s">
        <v>13585</v>
      </c>
      <c r="S10046" s="139" t="s">
        <v>13587</v>
      </c>
      <c r="T10046" s="218" t="s">
        <v>73</v>
      </c>
      <c r="U10046" s="218" t="s">
        <v>45</v>
      </c>
      <c r="V10046" s="218" t="s">
        <v>46</v>
      </c>
      <c r="W10046" s="223">
        <v>184.8</v>
      </c>
      <c r="X10046" s="136">
        <v>23.62</v>
      </c>
      <c r="Y10046" s="223">
        <v>6600</v>
      </c>
      <c r="Z10046" s="223">
        <f>W10046*Y10046</f>
        <v>1219680</v>
      </c>
      <c r="AA10046" s="224">
        <v>15</v>
      </c>
      <c r="AB10046" s="224">
        <v>20</v>
      </c>
      <c r="AC10046" s="223">
        <f>(Z10046*(100-AB10046))/100</f>
        <v>975744</v>
      </c>
      <c r="AD10046" s="223">
        <f>IF(AND(AC10046="",M10045=""),0,IF((AC10046=""),M10045, IF( (M10045=""),AC10046,SUM(AC10045:AC10049)+M10045)))</f>
        <v>4977854.8</v>
      </c>
      <c r="AE10046" s="223">
        <f t="shared" si="967"/>
        <v>1175769.30376</v>
      </c>
      <c r="AF10046" s="223">
        <v>0</v>
      </c>
      <c r="AG10046" s="223">
        <f t="shared" si="968"/>
        <v>1175769.30376</v>
      </c>
      <c r="AH10046" s="223">
        <v>0.02</v>
      </c>
    </row>
    <row r="10047" spans="1:34" s="173" customFormat="1" x14ac:dyDescent="0.55000000000000004">
      <c r="A10047" s="122"/>
      <c r="B10047" s="218"/>
      <c r="C10047" s="218"/>
      <c r="D10047" s="221"/>
      <c r="E10047" s="218"/>
      <c r="F10047" s="218"/>
      <c r="G10047" s="218"/>
      <c r="H10047" s="218"/>
      <c r="I10047" s="222"/>
      <c r="J10047" s="123"/>
      <c r="K10047" s="137"/>
      <c r="L10047" s="137"/>
      <c r="M10047" s="137"/>
      <c r="N10047" s="218">
        <v>3</v>
      </c>
      <c r="O10047" s="108" t="s">
        <v>13581</v>
      </c>
      <c r="P10047" s="138">
        <v>3570800008065</v>
      </c>
      <c r="Q10047" s="108" t="s">
        <v>13582</v>
      </c>
      <c r="R10047" s="108" t="s">
        <v>13585</v>
      </c>
      <c r="S10047" s="139" t="s">
        <v>13588</v>
      </c>
      <c r="T10047" s="218" t="s">
        <v>73</v>
      </c>
      <c r="U10047" s="218" t="s">
        <v>45</v>
      </c>
      <c r="V10047" s="218" t="s">
        <v>46</v>
      </c>
      <c r="W10047" s="223">
        <v>168</v>
      </c>
      <c r="X10047" s="136">
        <v>21.48</v>
      </c>
      <c r="Y10047" s="223">
        <v>6600</v>
      </c>
      <c r="Z10047" s="223">
        <f>W10047*Y10047</f>
        <v>1108800</v>
      </c>
      <c r="AA10047" s="224">
        <v>15</v>
      </c>
      <c r="AB10047" s="224">
        <v>20</v>
      </c>
      <c r="AC10047" s="223">
        <f>(Z10047*(100-AB10047))/100</f>
        <v>887040</v>
      </c>
      <c r="AD10047" s="223">
        <f>IF(AND(AC10047="",M10045=""),0,IF((AC10047=""),M10045, IF( (M10045=""),AC10047,SUM(AC10045:AC10055)+M10045)))</f>
        <v>4977854.8</v>
      </c>
      <c r="AE10047" s="223">
        <f t="shared" si="967"/>
        <v>1069243.21104</v>
      </c>
      <c r="AF10047" s="223">
        <v>0</v>
      </c>
      <c r="AG10047" s="223">
        <f t="shared" si="968"/>
        <v>1069243.21104</v>
      </c>
      <c r="AH10047" s="223">
        <v>0.02</v>
      </c>
    </row>
    <row r="10048" spans="1:34" s="173" customFormat="1" x14ac:dyDescent="0.55000000000000004">
      <c r="A10048" s="122"/>
      <c r="B10048" s="218"/>
      <c r="C10048" s="218"/>
      <c r="D10048" s="221"/>
      <c r="E10048" s="218"/>
      <c r="F10048" s="218"/>
      <c r="G10048" s="218"/>
      <c r="H10048" s="218"/>
      <c r="I10048" s="222"/>
      <c r="J10048" s="123"/>
      <c r="K10048" s="137"/>
      <c r="L10048" s="137"/>
      <c r="M10048" s="137"/>
      <c r="N10048" s="218">
        <v>4</v>
      </c>
      <c r="O10048" s="108" t="s">
        <v>13581</v>
      </c>
      <c r="P10048" s="138">
        <v>3570800008065</v>
      </c>
      <c r="Q10048" s="108" t="s">
        <v>13582</v>
      </c>
      <c r="R10048" s="108" t="s">
        <v>13585</v>
      </c>
      <c r="S10048" s="139" t="s">
        <v>13589</v>
      </c>
      <c r="T10048" s="218" t="s">
        <v>51</v>
      </c>
      <c r="U10048" s="218" t="s">
        <v>45</v>
      </c>
      <c r="V10048" s="218" t="s">
        <v>52</v>
      </c>
      <c r="W10048" s="223">
        <v>112</v>
      </c>
      <c r="X10048" s="136">
        <v>14.32</v>
      </c>
      <c r="Y10048" s="223">
        <v>6750</v>
      </c>
      <c r="Z10048" s="223">
        <f>W10048*Y10048</f>
        <v>756000</v>
      </c>
      <c r="AA10048" s="224">
        <v>4</v>
      </c>
      <c r="AB10048" s="224">
        <v>4</v>
      </c>
      <c r="AC10048" s="223">
        <f>(Z10048*(100-AB10048))/100</f>
        <v>725760</v>
      </c>
      <c r="AD10048" s="223">
        <f>IF(AND(AC10048="",M10045=""),0,IF((AC10048=""),M10045, IF( (M10045=""),AC10048,SUM(AC10045:AC10055)+M10045)))</f>
        <v>4977854.8</v>
      </c>
      <c r="AE10048" s="223">
        <f t="shared" si="967"/>
        <v>712828.80735999998</v>
      </c>
      <c r="AF10048" s="223">
        <v>50000000</v>
      </c>
      <c r="AG10048" s="223">
        <f t="shared" si="968"/>
        <v>0</v>
      </c>
      <c r="AH10048" s="223">
        <v>0.02</v>
      </c>
    </row>
    <row r="10049" spans="1:34" s="173" customFormat="1" x14ac:dyDescent="0.55000000000000004">
      <c r="A10049" s="122"/>
      <c r="B10049" s="218"/>
      <c r="C10049" s="218"/>
      <c r="D10049" s="221"/>
      <c r="E10049" s="218"/>
      <c r="F10049" s="218"/>
      <c r="G10049" s="218"/>
      <c r="H10049" s="218"/>
      <c r="I10049" s="222"/>
      <c r="J10049" s="123"/>
      <c r="K10049" s="137"/>
      <c r="L10049" s="137"/>
      <c r="M10049" s="137"/>
      <c r="N10049" s="218">
        <v>5</v>
      </c>
      <c r="O10049" s="108" t="s">
        <v>13581</v>
      </c>
      <c r="P10049" s="138">
        <v>3570800008065</v>
      </c>
      <c r="Q10049" s="108" t="s">
        <v>13582</v>
      </c>
      <c r="R10049" s="108" t="s">
        <v>13585</v>
      </c>
      <c r="S10049" s="139" t="s">
        <v>13590</v>
      </c>
      <c r="T10049" s="218" t="s">
        <v>73</v>
      </c>
      <c r="U10049" s="218" t="s">
        <v>45</v>
      </c>
      <c r="V10049" s="218" t="s">
        <v>779</v>
      </c>
      <c r="W10049" s="223">
        <v>32</v>
      </c>
      <c r="X10049" s="136">
        <v>4.09</v>
      </c>
      <c r="Y10049" s="223">
        <v>6600</v>
      </c>
      <c r="Z10049" s="223">
        <f>W10049*Y10049</f>
        <v>211200</v>
      </c>
      <c r="AA10049" s="224">
        <v>4</v>
      </c>
      <c r="AB10049" s="224">
        <v>4</v>
      </c>
      <c r="AC10049" s="223">
        <f>(Z10049*(100-AB10049))/100</f>
        <v>202752</v>
      </c>
      <c r="AD10049" s="223">
        <f>IF(AND(AC10049="",M10045=""),0,IF((AC10049=""),M10045, IF( (M10045=""),AC10049,SUM(AC10045:AC10055)+M10045)))</f>
        <v>4977854.8</v>
      </c>
      <c r="AE10049" s="223">
        <f t="shared" si="967"/>
        <v>203594.26131999999</v>
      </c>
      <c r="AF10049" s="223">
        <v>0</v>
      </c>
      <c r="AG10049" s="223">
        <f t="shared" si="968"/>
        <v>203594.26131999999</v>
      </c>
      <c r="AH10049" s="223">
        <v>0.3</v>
      </c>
    </row>
    <row r="10050" spans="1:34" s="173" customFormat="1" x14ac:dyDescent="0.55000000000000004">
      <c r="A10050" s="122"/>
      <c r="B10050" s="218">
        <v>4706</v>
      </c>
      <c r="C10050" s="218">
        <v>9777</v>
      </c>
      <c r="D10050" s="221"/>
      <c r="E10050" s="218" t="s">
        <v>34</v>
      </c>
      <c r="F10050" s="218">
        <v>14113</v>
      </c>
      <c r="G10050" s="218">
        <v>0</v>
      </c>
      <c r="H10050" s="218">
        <v>0</v>
      </c>
      <c r="I10050" s="222">
        <v>70</v>
      </c>
      <c r="J10050" s="123" t="s">
        <v>38</v>
      </c>
      <c r="K10050" s="137">
        <f t="shared" ref="K10050:K10055" si="969">((G10050*400)+(H10050*100))+I10050</f>
        <v>70</v>
      </c>
      <c r="L10050" s="137">
        <v>1250</v>
      </c>
      <c r="M10050" s="137">
        <f t="shared" ref="M10050:M10055" si="970">K10050*L10050</f>
        <v>87500</v>
      </c>
      <c r="N10050" s="218"/>
      <c r="O10050" s="108"/>
      <c r="P10050" s="138"/>
      <c r="Q10050" s="108"/>
      <c r="R10050" s="108"/>
      <c r="S10050" s="139"/>
      <c r="T10050" s="218"/>
      <c r="U10050" s="218"/>
      <c r="V10050" s="218"/>
      <c r="W10050" s="223"/>
      <c r="X10050" s="136"/>
      <c r="Y10050" s="223"/>
      <c r="Z10050" s="223"/>
      <c r="AA10050" s="224"/>
      <c r="AB10050" s="224"/>
      <c r="AC10050" s="223"/>
      <c r="AD10050" s="223">
        <f t="shared" ref="AD10050:AD10055" si="971">IF(AND(AC10050="",M10050=""),0,IF((AC10050=""),M10050,IF((M10050=""),AC10050,AC10050+M10050)))</f>
        <v>87500</v>
      </c>
      <c r="AE10050" s="223">
        <f t="shared" si="967"/>
        <v>87500</v>
      </c>
      <c r="AF10050" s="223">
        <v>50000000</v>
      </c>
      <c r="AG10050" s="223">
        <f t="shared" si="968"/>
        <v>0</v>
      </c>
      <c r="AH10050" s="223">
        <v>0.01</v>
      </c>
    </row>
    <row r="10051" spans="1:34" s="173" customFormat="1" x14ac:dyDescent="0.55000000000000004">
      <c r="A10051" s="122"/>
      <c r="B10051" s="218">
        <v>4707</v>
      </c>
      <c r="C10051" s="218">
        <v>5117</v>
      </c>
      <c r="D10051" s="221" t="s">
        <v>13591</v>
      </c>
      <c r="E10051" s="218" t="s">
        <v>34</v>
      </c>
      <c r="F10051" s="218">
        <v>15478</v>
      </c>
      <c r="G10051" s="218">
        <v>1</v>
      </c>
      <c r="H10051" s="218">
        <v>1</v>
      </c>
      <c r="I10051" s="222">
        <v>30</v>
      </c>
      <c r="J10051" s="123" t="s">
        <v>38</v>
      </c>
      <c r="K10051" s="137">
        <f t="shared" si="969"/>
        <v>530</v>
      </c>
      <c r="L10051" s="137">
        <v>450</v>
      </c>
      <c r="M10051" s="137">
        <f t="shared" si="970"/>
        <v>238500</v>
      </c>
      <c r="N10051" s="218"/>
      <c r="O10051" s="108"/>
      <c r="P10051" s="138"/>
      <c r="Q10051" s="108"/>
      <c r="R10051" s="108"/>
      <c r="S10051" s="139"/>
      <c r="T10051" s="218"/>
      <c r="U10051" s="218"/>
      <c r="V10051" s="218"/>
      <c r="W10051" s="223"/>
      <c r="X10051" s="136"/>
      <c r="Y10051" s="223"/>
      <c r="Z10051" s="223"/>
      <c r="AA10051" s="224"/>
      <c r="AB10051" s="224"/>
      <c r="AC10051" s="223"/>
      <c r="AD10051" s="223">
        <f t="shared" si="971"/>
        <v>238500</v>
      </c>
      <c r="AE10051" s="223">
        <f t="shared" si="967"/>
        <v>238500</v>
      </c>
      <c r="AF10051" s="223">
        <v>50000000</v>
      </c>
      <c r="AG10051" s="223">
        <f t="shared" si="968"/>
        <v>0</v>
      </c>
      <c r="AH10051" s="223">
        <v>0.01</v>
      </c>
    </row>
    <row r="10052" spans="1:34" s="173" customFormat="1" x14ac:dyDescent="0.55000000000000004">
      <c r="A10052" s="122"/>
      <c r="B10052" s="218"/>
      <c r="C10052" s="218"/>
      <c r="D10052" s="221"/>
      <c r="E10052" s="218"/>
      <c r="F10052" s="218"/>
      <c r="G10052" s="218">
        <v>2</v>
      </c>
      <c r="H10052" s="218">
        <v>0</v>
      </c>
      <c r="I10052" s="222">
        <v>0</v>
      </c>
      <c r="J10052" s="123" t="s">
        <v>38</v>
      </c>
      <c r="K10052" s="137">
        <f t="shared" si="969"/>
        <v>800</v>
      </c>
      <c r="L10052" s="137">
        <v>450</v>
      </c>
      <c r="M10052" s="137">
        <f t="shared" si="970"/>
        <v>360000</v>
      </c>
      <c r="N10052" s="218"/>
      <c r="O10052" s="108"/>
      <c r="P10052" s="138"/>
      <c r="Q10052" s="108"/>
      <c r="R10052" s="108"/>
      <c r="S10052" s="139"/>
      <c r="T10052" s="218"/>
      <c r="U10052" s="218"/>
      <c r="V10052" s="218"/>
      <c r="W10052" s="223"/>
      <c r="X10052" s="136"/>
      <c r="Y10052" s="223"/>
      <c r="Z10052" s="223"/>
      <c r="AA10052" s="224"/>
      <c r="AB10052" s="224"/>
      <c r="AC10052" s="223"/>
      <c r="AD10052" s="223">
        <f t="shared" si="971"/>
        <v>360000</v>
      </c>
      <c r="AE10052" s="223">
        <f t="shared" si="967"/>
        <v>360000</v>
      </c>
      <c r="AF10052" s="223">
        <v>50000000</v>
      </c>
      <c r="AG10052" s="223">
        <f t="shared" si="968"/>
        <v>0</v>
      </c>
      <c r="AH10052" s="223">
        <v>0.01</v>
      </c>
    </row>
    <row r="10053" spans="1:34" s="173" customFormat="1" x14ac:dyDescent="0.55000000000000004">
      <c r="A10053" s="122"/>
      <c r="B10053" s="218">
        <v>4708</v>
      </c>
      <c r="C10053" s="218">
        <v>5115</v>
      </c>
      <c r="D10053" s="221" t="s">
        <v>13592</v>
      </c>
      <c r="E10053" s="218" t="s">
        <v>34</v>
      </c>
      <c r="F10053" s="218">
        <v>15572</v>
      </c>
      <c r="G10053" s="218">
        <v>13</v>
      </c>
      <c r="H10053" s="218">
        <v>2</v>
      </c>
      <c r="I10053" s="222">
        <v>10</v>
      </c>
      <c r="J10053" s="123" t="s">
        <v>38</v>
      </c>
      <c r="K10053" s="137">
        <f t="shared" si="969"/>
        <v>5410</v>
      </c>
      <c r="L10053" s="137">
        <v>625</v>
      </c>
      <c r="M10053" s="137">
        <f t="shared" si="970"/>
        <v>3381250</v>
      </c>
      <c r="N10053" s="218"/>
      <c r="O10053" s="108"/>
      <c r="P10053" s="138"/>
      <c r="Q10053" s="108"/>
      <c r="R10053" s="108"/>
      <c r="S10053" s="139"/>
      <c r="T10053" s="218"/>
      <c r="U10053" s="218"/>
      <c r="V10053" s="218"/>
      <c r="W10053" s="223"/>
      <c r="X10053" s="136"/>
      <c r="Y10053" s="223"/>
      <c r="Z10053" s="223"/>
      <c r="AA10053" s="224"/>
      <c r="AB10053" s="224"/>
      <c r="AC10053" s="223"/>
      <c r="AD10053" s="223">
        <f t="shared" si="971"/>
        <v>3381250</v>
      </c>
      <c r="AE10053" s="223">
        <f t="shared" si="967"/>
        <v>3381250</v>
      </c>
      <c r="AF10053" s="223">
        <v>50000000</v>
      </c>
      <c r="AG10053" s="223">
        <f t="shared" si="968"/>
        <v>0</v>
      </c>
      <c r="AH10053" s="223">
        <v>0.01</v>
      </c>
    </row>
    <row r="10054" spans="1:34" s="173" customFormat="1" x14ac:dyDescent="0.55000000000000004">
      <c r="A10054" s="122"/>
      <c r="B10054" s="218">
        <v>4709</v>
      </c>
      <c r="C10054" s="218">
        <v>5116</v>
      </c>
      <c r="D10054" s="221" t="s">
        <v>13593</v>
      </c>
      <c r="E10054" s="218" t="s">
        <v>34</v>
      </c>
      <c r="F10054" s="218">
        <v>16227</v>
      </c>
      <c r="G10054" s="218">
        <v>0</v>
      </c>
      <c r="H10054" s="218">
        <v>2</v>
      </c>
      <c r="I10054" s="222">
        <v>65</v>
      </c>
      <c r="J10054" s="123" t="s">
        <v>38</v>
      </c>
      <c r="K10054" s="137">
        <f t="shared" si="969"/>
        <v>265</v>
      </c>
      <c r="L10054" s="137">
        <v>625</v>
      </c>
      <c r="M10054" s="137">
        <f t="shared" si="970"/>
        <v>165625</v>
      </c>
      <c r="N10054" s="218"/>
      <c r="O10054" s="108"/>
      <c r="P10054" s="138"/>
      <c r="Q10054" s="108"/>
      <c r="R10054" s="108"/>
      <c r="S10054" s="139"/>
      <c r="T10054" s="218"/>
      <c r="U10054" s="218"/>
      <c r="V10054" s="218"/>
      <c r="W10054" s="223"/>
      <c r="X10054" s="136"/>
      <c r="Y10054" s="223"/>
      <c r="Z10054" s="223"/>
      <c r="AA10054" s="224"/>
      <c r="AB10054" s="224"/>
      <c r="AC10054" s="223"/>
      <c r="AD10054" s="223">
        <f t="shared" si="971"/>
        <v>165625</v>
      </c>
      <c r="AE10054" s="223">
        <f t="shared" si="967"/>
        <v>165625</v>
      </c>
      <c r="AF10054" s="223">
        <v>50000000</v>
      </c>
      <c r="AG10054" s="223">
        <f t="shared" si="968"/>
        <v>0</v>
      </c>
      <c r="AH10054" s="223">
        <v>0.01</v>
      </c>
    </row>
    <row r="10055" spans="1:34" s="173" customFormat="1" x14ac:dyDescent="0.55000000000000004">
      <c r="A10055" s="122"/>
      <c r="B10055" s="218">
        <v>4710</v>
      </c>
      <c r="C10055" s="218">
        <v>6047</v>
      </c>
      <c r="D10055" s="221" t="s">
        <v>13594</v>
      </c>
      <c r="E10055" s="218" t="s">
        <v>34</v>
      </c>
      <c r="F10055" s="218">
        <v>23895</v>
      </c>
      <c r="G10055" s="218">
        <v>3</v>
      </c>
      <c r="H10055" s="218">
        <v>1</v>
      </c>
      <c r="I10055" s="222">
        <v>11</v>
      </c>
      <c r="J10055" s="123" t="s">
        <v>38</v>
      </c>
      <c r="K10055" s="137">
        <f t="shared" si="969"/>
        <v>1311</v>
      </c>
      <c r="L10055" s="137">
        <v>450</v>
      </c>
      <c r="M10055" s="137">
        <f t="shared" si="970"/>
        <v>589950</v>
      </c>
      <c r="N10055" s="218"/>
      <c r="O10055" s="108"/>
      <c r="P10055" s="138"/>
      <c r="Q10055" s="108"/>
      <c r="R10055" s="108"/>
      <c r="S10055" s="139"/>
      <c r="T10055" s="218"/>
      <c r="U10055" s="218"/>
      <c r="V10055" s="218"/>
      <c r="W10055" s="223"/>
      <c r="X10055" s="136"/>
      <c r="Y10055" s="223"/>
      <c r="Z10055" s="223"/>
      <c r="AA10055" s="224"/>
      <c r="AB10055" s="224"/>
      <c r="AC10055" s="223"/>
      <c r="AD10055" s="223">
        <f t="shared" si="971"/>
        <v>589950</v>
      </c>
      <c r="AE10055" s="223">
        <f t="shared" si="967"/>
        <v>589950</v>
      </c>
      <c r="AF10055" s="223">
        <v>50000000</v>
      </c>
      <c r="AG10055" s="223">
        <f t="shared" si="968"/>
        <v>0</v>
      </c>
      <c r="AH10055" s="223">
        <v>0.01</v>
      </c>
    </row>
    <row r="10056" spans="1:34" s="173" customFormat="1" x14ac:dyDescent="0.55000000000000004">
      <c r="A10056" s="122"/>
      <c r="B10056" s="218"/>
      <c r="C10056" s="218"/>
      <c r="D10056" s="221"/>
      <c r="E10056" s="218"/>
      <c r="F10056" s="218"/>
      <c r="G10056" s="218"/>
      <c r="H10056" s="218"/>
      <c r="I10056" s="222"/>
      <c r="J10056" s="123"/>
      <c r="K10056" s="137"/>
      <c r="L10056" s="137" t="s">
        <v>63</v>
      </c>
      <c r="M10056" s="137">
        <f>SUM(M10045:M10055)</f>
        <v>5814650</v>
      </c>
      <c r="N10056" s="218"/>
      <c r="O10056" s="108"/>
      <c r="P10056" s="138"/>
      <c r="Q10056" s="108"/>
      <c r="R10056" s="108"/>
      <c r="S10056" s="139"/>
      <c r="T10056" s="218"/>
      <c r="U10056" s="218"/>
      <c r="V10056" s="218"/>
      <c r="W10056" s="223"/>
      <c r="X10056" s="136"/>
      <c r="Y10056" s="223"/>
      <c r="Z10056" s="223"/>
      <c r="AA10056" s="224"/>
      <c r="AB10056" s="224"/>
      <c r="AC10056" s="223"/>
      <c r="AD10056" s="223"/>
      <c r="AE10056" s="223">
        <f>SUM(AE10045:AE10055)</f>
        <v>9800679.8000000007</v>
      </c>
      <c r="AF10056" s="223"/>
      <c r="AG10056" s="223">
        <f>SUM(AG10045:AG10055)</f>
        <v>2448606.7761200001</v>
      </c>
      <c r="AH10056" s="223"/>
    </row>
    <row r="10057" spans="1:34" s="173" customFormat="1" x14ac:dyDescent="0.55000000000000004">
      <c r="A10057" s="122" t="s">
        <v>13597</v>
      </c>
      <c r="B10057" s="218">
        <v>4679</v>
      </c>
      <c r="C10057" s="218">
        <v>7823</v>
      </c>
      <c r="D10057" s="221" t="s">
        <v>13598</v>
      </c>
      <c r="E10057" s="218" t="s">
        <v>34</v>
      </c>
      <c r="F10057" s="218">
        <v>16356</v>
      </c>
      <c r="G10057" s="218">
        <v>0</v>
      </c>
      <c r="H10057" s="218">
        <v>0</v>
      </c>
      <c r="I10057" s="222">
        <v>72</v>
      </c>
      <c r="J10057" s="123" t="s">
        <v>35</v>
      </c>
      <c r="K10057" s="137">
        <f>((G10057*400)+(H10057*100))+I10057</f>
        <v>72</v>
      </c>
      <c r="L10057" s="137">
        <v>375</v>
      </c>
      <c r="M10057" s="137">
        <f>K10057*L10057</f>
        <v>27000</v>
      </c>
      <c r="N10057" s="218">
        <v>1</v>
      </c>
      <c r="O10057" s="108" t="s">
        <v>13595</v>
      </c>
      <c r="P10057" s="138">
        <v>2570100022237</v>
      </c>
      <c r="Q10057" s="108" t="s">
        <v>13596</v>
      </c>
      <c r="R10057" s="108" t="s">
        <v>13599</v>
      </c>
      <c r="S10057" s="139" t="s">
        <v>13600</v>
      </c>
      <c r="T10057" s="218" t="s">
        <v>51</v>
      </c>
      <c r="U10057" s="218" t="s">
        <v>45</v>
      </c>
      <c r="V10057" s="218" t="s">
        <v>52</v>
      </c>
      <c r="W10057" s="223">
        <v>209.28</v>
      </c>
      <c r="X10057" s="136">
        <v>100</v>
      </c>
      <c r="Y10057" s="223">
        <v>6750</v>
      </c>
      <c r="Z10057" s="223">
        <f>W10057*Y10057</f>
        <v>1412640</v>
      </c>
      <c r="AA10057" s="224">
        <v>19</v>
      </c>
      <c r="AB10057" s="224">
        <v>28</v>
      </c>
      <c r="AC10057" s="223">
        <f>(Z10057*(100-AB10057))/100</f>
        <v>1017100.8</v>
      </c>
      <c r="AD10057" s="223">
        <f>IF(AND(AC10057="",M10057=""),0,IF((AC10057=""),M10057, IF( (M10057=""),AC10057,SUM(AC10057:AC10059)+M10057)))</f>
        <v>1806774.5249999999</v>
      </c>
      <c r="AE10057" s="223">
        <f>IF( (X10057=""),AD10057*1,AD10057*(X10057/100) )</f>
        <v>1806774.5249999999</v>
      </c>
      <c r="AF10057" s="223">
        <v>50000000</v>
      </c>
      <c r="AG10057" s="223">
        <f>IF((AF10057-AE10057) &gt; 1,0,IF((AF10057-AE10057)&lt;0,AE10057-AF10057,AF10057-AE10057))</f>
        <v>0</v>
      </c>
      <c r="AH10057" s="223">
        <v>0.02</v>
      </c>
    </row>
    <row r="10058" spans="1:34" s="173" customFormat="1" x14ac:dyDescent="0.55000000000000004">
      <c r="A10058" s="122"/>
      <c r="B10058" s="218"/>
      <c r="C10058" s="218"/>
      <c r="D10058" s="221"/>
      <c r="E10058" s="218"/>
      <c r="F10058" s="218"/>
      <c r="G10058" s="218"/>
      <c r="H10058" s="218"/>
      <c r="I10058" s="222"/>
      <c r="J10058" s="123"/>
      <c r="K10058" s="137"/>
      <c r="L10058" s="137" t="s">
        <v>63</v>
      </c>
      <c r="M10058" s="137">
        <f>SUM(M10057:M10057)</f>
        <v>27000</v>
      </c>
      <c r="N10058" s="218"/>
      <c r="O10058" s="108"/>
      <c r="P10058" s="138"/>
      <c r="Q10058" s="108"/>
      <c r="R10058" s="108"/>
      <c r="S10058" s="139"/>
      <c r="T10058" s="218"/>
      <c r="U10058" s="218"/>
      <c r="V10058" s="218"/>
      <c r="W10058" s="223"/>
      <c r="X10058" s="136"/>
      <c r="Y10058" s="223"/>
      <c r="Z10058" s="223"/>
      <c r="AA10058" s="224"/>
      <c r="AB10058" s="224"/>
      <c r="AC10058" s="223"/>
      <c r="AD10058" s="223"/>
      <c r="AE10058" s="223">
        <f>SUM(AE10057:AE10057)</f>
        <v>1806774.5249999999</v>
      </c>
      <c r="AF10058" s="223"/>
      <c r="AG10058" s="223">
        <f>SUM(AG10057:AG10057)</f>
        <v>0</v>
      </c>
      <c r="AH10058" s="223"/>
    </row>
    <row r="10059" spans="1:34" s="173" customFormat="1" x14ac:dyDescent="0.55000000000000004">
      <c r="A10059" s="122" t="s">
        <v>7178</v>
      </c>
      <c r="B10059" s="218">
        <v>4680</v>
      </c>
      <c r="C10059" s="218">
        <v>9627</v>
      </c>
      <c r="D10059" s="221">
        <v>8019</v>
      </c>
      <c r="E10059" s="218" t="s">
        <v>34</v>
      </c>
      <c r="F10059" s="218">
        <v>12820</v>
      </c>
      <c r="G10059" s="218">
        <v>0</v>
      </c>
      <c r="H10059" s="218">
        <v>0</v>
      </c>
      <c r="I10059" s="222">
        <v>36</v>
      </c>
      <c r="J10059" s="123" t="s">
        <v>35</v>
      </c>
      <c r="K10059" s="137">
        <f>((G10059*400)+(H10059*100))+I10059</f>
        <v>36</v>
      </c>
      <c r="L10059" s="137">
        <v>850</v>
      </c>
      <c r="M10059" s="137">
        <f>K10059*L10059</f>
        <v>30600</v>
      </c>
      <c r="N10059" s="218">
        <v>1</v>
      </c>
      <c r="O10059" s="108" t="s">
        <v>13601</v>
      </c>
      <c r="P10059" s="138"/>
      <c r="Q10059" s="108" t="s">
        <v>13602</v>
      </c>
      <c r="R10059" s="108" t="s">
        <v>8030</v>
      </c>
      <c r="S10059" s="139"/>
      <c r="T10059" s="218" t="s">
        <v>51</v>
      </c>
      <c r="U10059" s="218" t="s">
        <v>45</v>
      </c>
      <c r="V10059" s="218" t="s">
        <v>52</v>
      </c>
      <c r="W10059" s="223">
        <v>114.13</v>
      </c>
      <c r="X10059" s="136">
        <v>100</v>
      </c>
      <c r="Y10059" s="223">
        <v>6750</v>
      </c>
      <c r="Z10059" s="223">
        <f>W10059*Y10059</f>
        <v>770377.5</v>
      </c>
      <c r="AA10059" s="224">
        <v>1</v>
      </c>
      <c r="AB10059" s="224">
        <v>1</v>
      </c>
      <c r="AC10059" s="223">
        <f>(Z10059*(100-AB10059))/100</f>
        <v>762673.72499999998</v>
      </c>
      <c r="AD10059" s="223">
        <f>IF(AND(AC10059="",M10059=""),0,IF((AC10059=""),M10059, IF( (M10059=""),AC10059,AC10059+M10059)))</f>
        <v>793273.72499999998</v>
      </c>
      <c r="AE10059" s="223">
        <f>IF( (X10059=""),AD10059*1,AD10059*(X10059/100) )</f>
        <v>793273.72499999998</v>
      </c>
      <c r="AF10059" s="223">
        <v>50000000</v>
      </c>
      <c r="AG10059" s="223">
        <f>IF((AF10059-AE10059) &gt; 1,0,IF((AF10059-AE10059)&lt;0,AE10059-AF10059,AF10059-AE10059))</f>
        <v>0</v>
      </c>
      <c r="AH10059" s="223">
        <v>0.02</v>
      </c>
    </row>
    <row r="10060" spans="1:34" s="173" customFormat="1" x14ac:dyDescent="0.55000000000000004">
      <c r="A10060" s="122"/>
      <c r="B10060" s="218"/>
      <c r="C10060" s="218"/>
      <c r="D10060" s="221"/>
      <c r="E10060" s="218"/>
      <c r="F10060" s="218"/>
      <c r="G10060" s="218"/>
      <c r="H10060" s="218"/>
      <c r="I10060" s="222"/>
      <c r="J10060" s="123"/>
      <c r="K10060" s="137"/>
      <c r="L10060" s="137" t="s">
        <v>63</v>
      </c>
      <c r="M10060" s="137">
        <f>SUM(M10059:M10059)</f>
        <v>30600</v>
      </c>
      <c r="N10060" s="218"/>
      <c r="O10060" s="108"/>
      <c r="P10060" s="138"/>
      <c r="Q10060" s="108"/>
      <c r="R10060" s="108"/>
      <c r="S10060" s="139"/>
      <c r="T10060" s="218"/>
      <c r="U10060" s="218"/>
      <c r="V10060" s="218"/>
      <c r="W10060" s="223"/>
      <c r="X10060" s="136"/>
      <c r="Y10060" s="223"/>
      <c r="Z10060" s="223"/>
      <c r="AA10060" s="224"/>
      <c r="AB10060" s="224"/>
      <c r="AC10060" s="223"/>
      <c r="AD10060" s="223"/>
      <c r="AE10060" s="223">
        <f>SUM(AE10059:AE10059)</f>
        <v>793273.72499999998</v>
      </c>
      <c r="AF10060" s="223"/>
      <c r="AG10060" s="223">
        <f>SUM(AG10059:AG10059)</f>
        <v>0</v>
      </c>
      <c r="AH10060" s="223"/>
    </row>
    <row r="10061" spans="1:34" s="173" customFormat="1" x14ac:dyDescent="0.55000000000000004">
      <c r="A10061" s="122" t="s">
        <v>13605</v>
      </c>
      <c r="B10061" s="218">
        <v>4681</v>
      </c>
      <c r="C10061" s="218">
        <v>5535</v>
      </c>
      <c r="D10061" s="221" t="s">
        <v>13606</v>
      </c>
      <c r="E10061" s="218" t="s">
        <v>34</v>
      </c>
      <c r="F10061" s="218">
        <v>648</v>
      </c>
      <c r="G10061" s="218">
        <v>1</v>
      </c>
      <c r="H10061" s="218">
        <v>0</v>
      </c>
      <c r="I10061" s="222">
        <v>48</v>
      </c>
      <c r="J10061" s="123" t="s">
        <v>35</v>
      </c>
      <c r="K10061" s="137">
        <f>((G10061*400)+(H10061*100))+I10061</f>
        <v>448</v>
      </c>
      <c r="L10061" s="137">
        <v>2425</v>
      </c>
      <c r="M10061" s="137">
        <f>K10061*L10061</f>
        <v>1086400</v>
      </c>
      <c r="N10061" s="218">
        <v>1</v>
      </c>
      <c r="O10061" s="108" t="s">
        <v>13603</v>
      </c>
      <c r="P10061" s="138">
        <v>3570800234731</v>
      </c>
      <c r="Q10061" s="108" t="s">
        <v>13604</v>
      </c>
      <c r="R10061" s="108" t="s">
        <v>13607</v>
      </c>
      <c r="S10061" s="139"/>
      <c r="T10061" s="218" t="s">
        <v>55</v>
      </c>
      <c r="U10061" s="218" t="s">
        <v>45</v>
      </c>
      <c r="V10061" s="218" t="s">
        <v>52</v>
      </c>
      <c r="W10061" s="223">
        <v>77.5</v>
      </c>
      <c r="X10061" s="136">
        <v>18.100000000000001</v>
      </c>
      <c r="Y10061" s="223">
        <v>0</v>
      </c>
      <c r="Z10061" s="223">
        <f>W10061*Y10061</f>
        <v>0</v>
      </c>
      <c r="AA10061" s="224">
        <v>7</v>
      </c>
      <c r="AB10061" s="224">
        <v>7</v>
      </c>
      <c r="AC10061" s="223">
        <f>(Z10061*(100-AB10061))/100</f>
        <v>0</v>
      </c>
      <c r="AD10061" s="223">
        <f>IF(AND(AC10061="",M10061=""),0,IF((AC10061=""),M10061, IF( (M10061=""),AC10061,SUM(AC10061:AC10065)+M10061)))</f>
        <v>3039004.2250000001</v>
      </c>
      <c r="AE10061" s="223">
        <f>IF( (X10061=""),AD10061*1,AD10061*(X10061/100) )</f>
        <v>550059.76472500013</v>
      </c>
      <c r="AF10061" s="223">
        <v>50000000</v>
      </c>
      <c r="AG10061" s="223">
        <f>IF((AF10061-AE10061) &gt; 1,0,IF((AF10061-AE10061)&lt;0,AE10061-AF10061,AF10061-AE10061))</f>
        <v>0</v>
      </c>
      <c r="AH10061" s="223">
        <v>0.02</v>
      </c>
    </row>
    <row r="10062" spans="1:34" s="173" customFormat="1" x14ac:dyDescent="0.55000000000000004">
      <c r="A10062" s="122"/>
      <c r="B10062" s="218"/>
      <c r="C10062" s="218"/>
      <c r="D10062" s="221"/>
      <c r="E10062" s="218"/>
      <c r="F10062" s="218"/>
      <c r="G10062" s="218"/>
      <c r="H10062" s="218"/>
      <c r="I10062" s="222"/>
      <c r="J10062" s="123"/>
      <c r="K10062" s="137"/>
      <c r="L10062" s="137"/>
      <c r="M10062" s="137"/>
      <c r="N10062" s="218">
        <v>2</v>
      </c>
      <c r="O10062" s="108" t="s">
        <v>13603</v>
      </c>
      <c r="P10062" s="138">
        <v>3570800234731</v>
      </c>
      <c r="Q10062" s="108" t="s">
        <v>13604</v>
      </c>
      <c r="R10062" s="108" t="s">
        <v>13607</v>
      </c>
      <c r="S10062" s="139"/>
      <c r="T10062" s="218" t="s">
        <v>51</v>
      </c>
      <c r="U10062" s="218" t="s">
        <v>45</v>
      </c>
      <c r="V10062" s="218" t="s">
        <v>52</v>
      </c>
      <c r="W10062" s="223">
        <v>14.79</v>
      </c>
      <c r="X10062" s="136">
        <v>3.45</v>
      </c>
      <c r="Y10062" s="223">
        <v>6750</v>
      </c>
      <c r="Z10062" s="223">
        <f>W10062*Y10062</f>
        <v>99832.5</v>
      </c>
      <c r="AA10062" s="224">
        <v>7</v>
      </c>
      <c r="AB10062" s="224">
        <v>7</v>
      </c>
      <c r="AC10062" s="223">
        <f>(Z10062*(100-AB10062))/100</f>
        <v>92844.225000000006</v>
      </c>
      <c r="AD10062" s="223">
        <f>IF(AND(AC10062="",M10061=""),0,IF((AC10062=""),M10061, IF( (M10061=""),AC10062,SUM(AC10061:AC10065)+M10061)))</f>
        <v>3039004.2250000001</v>
      </c>
      <c r="AE10062" s="223">
        <f>IF( (X10062=""),AD10062*1,AD10062*(X10062/100) )</f>
        <v>104845.64576250002</v>
      </c>
      <c r="AF10062" s="223">
        <v>50000000</v>
      </c>
      <c r="AG10062" s="223">
        <f>IF((AF10062-AE10062) &gt; 1,0,IF((AF10062-AE10062)&lt;0,AE10062-AF10062,AF10062-AE10062))</f>
        <v>0</v>
      </c>
      <c r="AH10062" s="223">
        <v>0.02</v>
      </c>
    </row>
    <row r="10063" spans="1:34" s="173" customFormat="1" x14ac:dyDescent="0.55000000000000004">
      <c r="A10063" s="122"/>
      <c r="B10063" s="218"/>
      <c r="C10063" s="218"/>
      <c r="D10063" s="221"/>
      <c r="E10063" s="218"/>
      <c r="F10063" s="218"/>
      <c r="G10063" s="218"/>
      <c r="H10063" s="218"/>
      <c r="I10063" s="222"/>
      <c r="J10063" s="123"/>
      <c r="K10063" s="137"/>
      <c r="L10063" s="137"/>
      <c r="M10063" s="137"/>
      <c r="N10063" s="218">
        <v>3</v>
      </c>
      <c r="O10063" s="108" t="s">
        <v>13603</v>
      </c>
      <c r="P10063" s="138">
        <v>3570800234731</v>
      </c>
      <c r="Q10063" s="108" t="s">
        <v>13604</v>
      </c>
      <c r="R10063" s="108" t="s">
        <v>13607</v>
      </c>
      <c r="S10063" s="139" t="s">
        <v>13608</v>
      </c>
      <c r="T10063" s="218" t="s">
        <v>51</v>
      </c>
      <c r="U10063" s="218" t="s">
        <v>227</v>
      </c>
      <c r="V10063" s="218" t="s">
        <v>52</v>
      </c>
      <c r="W10063" s="223">
        <v>336</v>
      </c>
      <c r="X10063" s="136">
        <v>78.45</v>
      </c>
      <c r="Y10063" s="223">
        <v>6750</v>
      </c>
      <c r="Z10063" s="223">
        <f>W10063*Y10063</f>
        <v>2268000</v>
      </c>
      <c r="AA10063" s="224">
        <v>7</v>
      </c>
      <c r="AB10063" s="224">
        <v>18</v>
      </c>
      <c r="AC10063" s="223">
        <f>(Z10063*(100-AB10063))/100</f>
        <v>1859760</v>
      </c>
      <c r="AD10063" s="223">
        <f>IF(AND(AC10063="",M10061=""),0,IF((AC10063=""),M10061, IF( (M10061=""),AC10063,SUM(AC10061:AC10065)+M10061)))</f>
        <v>3039004.2250000001</v>
      </c>
      <c r="AE10063" s="223">
        <f>IF( (X10063=""),AD10063*1,AD10063*(X10063/100) )</f>
        <v>2384098.8145125001</v>
      </c>
      <c r="AF10063" s="223">
        <v>50000000</v>
      </c>
      <c r="AG10063" s="223">
        <f>IF((AF10063-AE10063) &gt; 1,0,IF((AF10063-AE10063)&lt;0,AE10063-AF10063,AF10063-AE10063))</f>
        <v>0</v>
      </c>
      <c r="AH10063" s="223">
        <v>0.02</v>
      </c>
    </row>
    <row r="10064" spans="1:34" s="173" customFormat="1" x14ac:dyDescent="0.55000000000000004">
      <c r="A10064" s="122" t="s">
        <v>13605</v>
      </c>
      <c r="B10064" s="218">
        <v>4683</v>
      </c>
      <c r="C10064" s="218">
        <v>5901</v>
      </c>
      <c r="D10064" s="221" t="s">
        <v>13610</v>
      </c>
      <c r="E10064" s="218" t="s">
        <v>37</v>
      </c>
      <c r="F10064" s="218">
        <v>8200</v>
      </c>
      <c r="G10064" s="218">
        <v>5</v>
      </c>
      <c r="H10064" s="218">
        <v>3</v>
      </c>
      <c r="I10064" s="222">
        <v>70</v>
      </c>
      <c r="J10064" s="123" t="s">
        <v>38</v>
      </c>
      <c r="K10064" s="137">
        <f>((G10064*400)+(H10064*100))+I10064</f>
        <v>2370</v>
      </c>
      <c r="L10064" s="137">
        <v>400</v>
      </c>
      <c r="M10064" s="137">
        <f>K10064*L10064</f>
        <v>948000</v>
      </c>
      <c r="N10064" s="218"/>
      <c r="O10064" s="108"/>
      <c r="P10064" s="138"/>
      <c r="Q10064" s="108"/>
      <c r="R10064" s="108"/>
      <c r="S10064" s="139"/>
      <c r="T10064" s="218"/>
      <c r="U10064" s="218"/>
      <c r="V10064" s="218"/>
      <c r="W10064" s="223"/>
      <c r="X10064" s="136"/>
      <c r="Y10064" s="223"/>
      <c r="Z10064" s="223"/>
      <c r="AA10064" s="224"/>
      <c r="AB10064" s="224"/>
      <c r="AC10064" s="223"/>
      <c r="AD10064" s="223">
        <f>IF(AND(AC10064="",M10064=""),0,IF((AC10064=""),M10064,IF((M10064=""),AC10064,AC10064+M10064)))</f>
        <v>948000</v>
      </c>
      <c r="AE10064" s="223">
        <f>IF( (X10064=""),AD10064*1,AD10064*(X10064/100) )</f>
        <v>948000</v>
      </c>
      <c r="AF10064" s="223">
        <v>0</v>
      </c>
      <c r="AG10064" s="223">
        <f>IF((AF10064-AE10064) &gt; 1,0,IF((AF10064-AE10064)&lt;0,AE10064-AF10064,AF10064-AE10064))</f>
        <v>948000</v>
      </c>
      <c r="AH10064" s="223">
        <v>0.01</v>
      </c>
    </row>
    <row r="10065" spans="1:34" s="173" customFormat="1" x14ac:dyDescent="0.55000000000000004">
      <c r="A10065" s="122"/>
      <c r="B10065" s="218"/>
      <c r="C10065" s="218"/>
      <c r="D10065" s="221"/>
      <c r="E10065" s="218"/>
      <c r="F10065" s="218"/>
      <c r="G10065" s="218"/>
      <c r="H10065" s="218"/>
      <c r="I10065" s="222"/>
      <c r="J10065" s="123"/>
      <c r="K10065" s="137"/>
      <c r="L10065" s="137" t="s">
        <v>63</v>
      </c>
      <c r="M10065" s="137">
        <f>SUM(M10061:M10064)</f>
        <v>2034400</v>
      </c>
      <c r="N10065" s="218"/>
      <c r="O10065" s="108"/>
      <c r="P10065" s="138"/>
      <c r="Q10065" s="108"/>
      <c r="R10065" s="108"/>
      <c r="S10065" s="139"/>
      <c r="T10065" s="218"/>
      <c r="U10065" s="218"/>
      <c r="V10065" s="218"/>
      <c r="W10065" s="223"/>
      <c r="X10065" s="136"/>
      <c r="Y10065" s="223"/>
      <c r="Z10065" s="223"/>
      <c r="AA10065" s="224"/>
      <c r="AB10065" s="224"/>
      <c r="AC10065" s="223"/>
      <c r="AD10065" s="223"/>
      <c r="AE10065" s="223">
        <f>SUM(AE10061:AE10064)</f>
        <v>3987004.2250000001</v>
      </c>
      <c r="AF10065" s="223"/>
      <c r="AG10065" s="223">
        <f>SUM(AG10061:AG10064)</f>
        <v>948000</v>
      </c>
      <c r="AH10065" s="223"/>
    </row>
    <row r="10066" spans="1:34" s="173" customFormat="1" x14ac:dyDescent="0.55000000000000004">
      <c r="A10066" s="122" t="s">
        <v>11009</v>
      </c>
      <c r="B10066" s="218">
        <v>4682</v>
      </c>
      <c r="C10066" s="218">
        <v>6155</v>
      </c>
      <c r="D10066" s="221" t="s">
        <v>13609</v>
      </c>
      <c r="E10066" s="218" t="s">
        <v>37</v>
      </c>
      <c r="F10066" s="218">
        <v>5362</v>
      </c>
      <c r="G10066" s="218">
        <v>6</v>
      </c>
      <c r="H10066" s="218">
        <v>1</v>
      </c>
      <c r="I10066" s="222">
        <v>24</v>
      </c>
      <c r="J10066" s="123" t="s">
        <v>38</v>
      </c>
      <c r="K10066" s="137">
        <f>((G10066*400)+(H10066*100))+I10066</f>
        <v>2524</v>
      </c>
      <c r="L10066" s="137">
        <v>400</v>
      </c>
      <c r="M10066" s="137">
        <f>K10066*L10066</f>
        <v>1009600</v>
      </c>
      <c r="N10066" s="218"/>
      <c r="O10066" s="108"/>
      <c r="P10066" s="138"/>
      <c r="Q10066" s="108"/>
      <c r="R10066" s="108"/>
      <c r="S10066" s="139"/>
      <c r="T10066" s="218"/>
      <c r="U10066" s="218"/>
      <c r="V10066" s="218"/>
      <c r="W10066" s="223"/>
      <c r="X10066" s="136"/>
      <c r="Y10066" s="223"/>
      <c r="Z10066" s="223"/>
      <c r="AA10066" s="224"/>
      <c r="AB10066" s="224"/>
      <c r="AC10066" s="223"/>
      <c r="AD10066" s="223">
        <f>IF(AND(AC10066="",M10066=""),0,IF((AC10066=""),M10066,IF((M10066=""),AC10066,AC10066+M10066)))</f>
        <v>1009600</v>
      </c>
      <c r="AE10066" s="223">
        <f>IF( (X10066=""),AD10066*1,AD10066*(X10066/100) )</f>
        <v>1009600</v>
      </c>
      <c r="AF10066" s="223">
        <v>0</v>
      </c>
      <c r="AG10066" s="223">
        <f>IF((AF10066-AE10066) &gt; 1,0,IF((AF10066-AE10066)&lt;0,AE10066-AF10066,AF10066-AE10066))</f>
        <v>1009600</v>
      </c>
      <c r="AH10066" s="223">
        <v>0.01</v>
      </c>
    </row>
    <row r="10067" spans="1:34" s="173" customFormat="1" x14ac:dyDescent="0.55000000000000004">
      <c r="A10067" s="122"/>
      <c r="B10067" s="218"/>
      <c r="C10067" s="218"/>
      <c r="D10067" s="221"/>
      <c r="E10067" s="218"/>
      <c r="F10067" s="218"/>
      <c r="G10067" s="218"/>
      <c r="H10067" s="218"/>
      <c r="I10067" s="222"/>
      <c r="J10067" s="123"/>
      <c r="K10067" s="137"/>
      <c r="L10067" s="137" t="s">
        <v>63</v>
      </c>
      <c r="M10067" s="137">
        <f>SUM(M10066:M10066)</f>
        <v>1009600</v>
      </c>
      <c r="N10067" s="218"/>
      <c r="O10067" s="108"/>
      <c r="P10067" s="138"/>
      <c r="Q10067" s="108"/>
      <c r="R10067" s="108"/>
      <c r="S10067" s="139"/>
      <c r="T10067" s="218"/>
      <c r="U10067" s="218"/>
      <c r="V10067" s="218"/>
      <c r="W10067" s="223"/>
      <c r="X10067" s="136"/>
      <c r="Y10067" s="223"/>
      <c r="Z10067" s="223"/>
      <c r="AA10067" s="224"/>
      <c r="AB10067" s="224"/>
      <c r="AC10067" s="223"/>
      <c r="AD10067" s="223"/>
      <c r="AE10067" s="223">
        <f>SUM(AE10066:AE10066)</f>
        <v>1009600</v>
      </c>
      <c r="AF10067" s="223"/>
      <c r="AG10067" s="223">
        <f>SUM(AG10066:AG10066)</f>
        <v>1009600</v>
      </c>
      <c r="AH10067" s="223"/>
    </row>
    <row r="10068" spans="1:34" s="173" customFormat="1" x14ac:dyDescent="0.55000000000000004">
      <c r="A10068" s="122" t="s">
        <v>13613</v>
      </c>
      <c r="B10068" s="218">
        <v>4684</v>
      </c>
      <c r="C10068" s="218">
        <v>5270</v>
      </c>
      <c r="D10068" s="221" t="s">
        <v>13614</v>
      </c>
      <c r="E10068" s="218" t="s">
        <v>34</v>
      </c>
      <c r="F10068" s="218">
        <v>14129</v>
      </c>
      <c r="G10068" s="218">
        <v>0</v>
      </c>
      <c r="H10068" s="218">
        <v>0</v>
      </c>
      <c r="I10068" s="222">
        <v>97</v>
      </c>
      <c r="J10068" s="123" t="s">
        <v>35</v>
      </c>
      <c r="K10068" s="137">
        <f>((G10068*400)+(H10068*100))+I10068</f>
        <v>97</v>
      </c>
      <c r="L10068" s="137">
        <v>2425</v>
      </c>
      <c r="M10068" s="137">
        <f>K10068*L10068</f>
        <v>235225</v>
      </c>
      <c r="N10068" s="218">
        <v>1</v>
      </c>
      <c r="O10068" s="108" t="s">
        <v>13611</v>
      </c>
      <c r="P10068" s="138">
        <v>3570800003721</v>
      </c>
      <c r="Q10068" s="108" t="s">
        <v>13612</v>
      </c>
      <c r="R10068" s="108" t="s">
        <v>13615</v>
      </c>
      <c r="S10068" s="139"/>
      <c r="T10068" s="218" t="s">
        <v>343</v>
      </c>
      <c r="U10068" s="218" t="s">
        <v>45</v>
      </c>
      <c r="V10068" s="218" t="s">
        <v>52</v>
      </c>
      <c r="W10068" s="223">
        <v>39.36</v>
      </c>
      <c r="X10068" s="136">
        <v>7.88</v>
      </c>
      <c r="Y10068" s="223">
        <v>6750</v>
      </c>
      <c r="Z10068" s="223">
        <f>W10068*Y10068</f>
        <v>265680</v>
      </c>
      <c r="AA10068" s="224">
        <v>19</v>
      </c>
      <c r="AB10068" s="224">
        <v>28</v>
      </c>
      <c r="AC10068" s="223">
        <f>(Z10068*(100-AB10068))/100</f>
        <v>191289.60000000001</v>
      </c>
      <c r="AD10068" s="223">
        <f>IF(AND(AC10068="",M10068=""),0,IF((AC10068=""),M10068,IF((M10068=""),AC10068,AC10068+M10068)))</f>
        <v>426514.6</v>
      </c>
      <c r="AE10068" s="223">
        <f>IF( (X10068=""),AD10068*1,AD10068*(X10068/100) )</f>
        <v>33609.350479999994</v>
      </c>
      <c r="AF10068" s="223">
        <v>50000000</v>
      </c>
      <c r="AG10068" s="223">
        <f>IF((AF10068-AE10068) &gt; 1,0,IF((AF10068-AE10068)&lt;0,AE10068-AF10068,AF10068-AE10068))</f>
        <v>0</v>
      </c>
      <c r="AH10068" s="223">
        <v>0.02</v>
      </c>
    </row>
    <row r="10069" spans="1:34" s="173" customFormat="1" x14ac:dyDescent="0.55000000000000004">
      <c r="A10069" s="122"/>
      <c r="B10069" s="218"/>
      <c r="C10069" s="218"/>
      <c r="D10069" s="221"/>
      <c r="E10069" s="218"/>
      <c r="F10069" s="218"/>
      <c r="G10069" s="218"/>
      <c r="H10069" s="218"/>
      <c r="I10069" s="222"/>
      <c r="J10069" s="123"/>
      <c r="K10069" s="137"/>
      <c r="L10069" s="137"/>
      <c r="M10069" s="137"/>
      <c r="N10069" s="218">
        <v>2</v>
      </c>
      <c r="O10069" s="108" t="s">
        <v>13611</v>
      </c>
      <c r="P10069" s="138">
        <v>3570800003721</v>
      </c>
      <c r="Q10069" s="108" t="s">
        <v>13612</v>
      </c>
      <c r="R10069" s="108" t="s">
        <v>13615</v>
      </c>
      <c r="S10069" s="139" t="s">
        <v>13616</v>
      </c>
      <c r="T10069" s="218" t="s">
        <v>51</v>
      </c>
      <c r="U10069" s="218" t="s">
        <v>45</v>
      </c>
      <c r="V10069" s="218" t="s">
        <v>52</v>
      </c>
      <c r="W10069" s="223">
        <v>498.96</v>
      </c>
      <c r="X10069" s="136">
        <v>92.12</v>
      </c>
      <c r="Y10069" s="223">
        <v>6750</v>
      </c>
      <c r="Z10069" s="223">
        <f>W10069*Y10069</f>
        <v>3367980</v>
      </c>
      <c r="AA10069" s="224">
        <v>19</v>
      </c>
      <c r="AB10069" s="224">
        <v>28</v>
      </c>
      <c r="AC10069" s="223">
        <f>(Z10069*(100-AB10069))/100</f>
        <v>2424945.6</v>
      </c>
      <c r="AD10069" s="223">
        <f>IF(AND(AC10069="",M10068=""),0,IF((AC10069=""),M10068, IF( (M10068=""),AC10069,SUM(AC10068:AC10070)+M10068)))</f>
        <v>2851460.2</v>
      </c>
      <c r="AE10069" s="223">
        <f>IF( (X10069=""),AD10069*1,AD10069*(X10069/100) )</f>
        <v>2626765.1362400004</v>
      </c>
      <c r="AF10069" s="223">
        <v>50000000</v>
      </c>
      <c r="AG10069" s="223">
        <f>IF((AF10069-AE10069) &gt; 1,0,IF((AF10069-AE10069)&lt;0,AE10069-AF10069,AF10069-AE10069))</f>
        <v>0</v>
      </c>
      <c r="AH10069" s="223">
        <v>0.02</v>
      </c>
    </row>
    <row r="10070" spans="1:34" s="173" customFormat="1" x14ac:dyDescent="0.55000000000000004">
      <c r="A10070" s="122"/>
      <c r="B10070" s="218">
        <v>4685</v>
      </c>
      <c r="C10070" s="218">
        <v>5692</v>
      </c>
      <c r="D10070" s="221" t="s">
        <v>13617</v>
      </c>
      <c r="E10070" s="218" t="s">
        <v>34</v>
      </c>
      <c r="F10070" s="218">
        <v>24587</v>
      </c>
      <c r="G10070" s="218">
        <v>0</v>
      </c>
      <c r="H10070" s="218">
        <v>1</v>
      </c>
      <c r="I10070" s="222">
        <v>0</v>
      </c>
      <c r="J10070" s="123" t="s">
        <v>38</v>
      </c>
      <c r="K10070" s="137">
        <f>((G10070*400)+(H10070*100))+I10070</f>
        <v>100</v>
      </c>
      <c r="L10070" s="137">
        <v>1250</v>
      </c>
      <c r="M10070" s="137">
        <f>K10070*L10070</f>
        <v>125000</v>
      </c>
      <c r="N10070" s="218"/>
      <c r="O10070" s="108"/>
      <c r="P10070" s="138"/>
      <c r="Q10070" s="108"/>
      <c r="R10070" s="108"/>
      <c r="S10070" s="139"/>
      <c r="T10070" s="218"/>
      <c r="U10070" s="218"/>
      <c r="V10070" s="218"/>
      <c r="W10070" s="223"/>
      <c r="X10070" s="136"/>
      <c r="Y10070" s="223"/>
      <c r="Z10070" s="223"/>
      <c r="AA10070" s="224"/>
      <c r="AB10070" s="224"/>
      <c r="AC10070" s="223"/>
      <c r="AD10070" s="223">
        <f>IF(AND(AC10070="",M10070=""),0,IF((AC10070=""),M10070,IF((M10070=""),AC10070,AC10070+M10070)))</f>
        <v>125000</v>
      </c>
      <c r="AE10070" s="223">
        <f>IF( (X10070=""),AD10070*1,AD10070*(X10070/100) )</f>
        <v>125000</v>
      </c>
      <c r="AF10070" s="223">
        <v>50000000</v>
      </c>
      <c r="AG10070" s="223">
        <f>IF((AF10070-AE10070) &gt; 1,0,IF((AF10070-AE10070)&lt;0,AE10070-AF10070,AF10070-AE10070))</f>
        <v>0</v>
      </c>
      <c r="AH10070" s="223">
        <v>0.01</v>
      </c>
    </row>
    <row r="10071" spans="1:34" s="173" customFormat="1" x14ac:dyDescent="0.55000000000000004">
      <c r="A10071" s="122"/>
      <c r="B10071" s="218">
        <v>4686</v>
      </c>
      <c r="C10071" s="218">
        <v>5689</v>
      </c>
      <c r="D10071" s="221" t="s">
        <v>13618</v>
      </c>
      <c r="E10071" s="218" t="s">
        <v>34</v>
      </c>
      <c r="F10071" s="218">
        <v>24590</v>
      </c>
      <c r="G10071" s="218">
        <v>0</v>
      </c>
      <c r="H10071" s="218">
        <v>1</v>
      </c>
      <c r="I10071" s="222">
        <v>0</v>
      </c>
      <c r="J10071" s="123" t="s">
        <v>38</v>
      </c>
      <c r="K10071" s="137">
        <f>((G10071*400)+(H10071*100))+I10071</f>
        <v>100</v>
      </c>
      <c r="L10071" s="137">
        <v>1250</v>
      </c>
      <c r="M10071" s="137">
        <f>K10071*L10071</f>
        <v>125000</v>
      </c>
      <c r="N10071" s="218"/>
      <c r="O10071" s="108"/>
      <c r="P10071" s="138"/>
      <c r="Q10071" s="108"/>
      <c r="R10071" s="108"/>
      <c r="S10071" s="139"/>
      <c r="T10071" s="218"/>
      <c r="U10071" s="218"/>
      <c r="V10071" s="218"/>
      <c r="W10071" s="223"/>
      <c r="X10071" s="136"/>
      <c r="Y10071" s="223"/>
      <c r="Z10071" s="223"/>
      <c r="AA10071" s="224"/>
      <c r="AB10071" s="224"/>
      <c r="AC10071" s="223"/>
      <c r="AD10071" s="223">
        <f>IF(AND(AC10071="",M10071=""),0,IF((AC10071=""),M10071,IF((M10071=""),AC10071,AC10071+M10071)))</f>
        <v>125000</v>
      </c>
      <c r="AE10071" s="223">
        <f>IF( (X10071=""),AD10071*1,AD10071*(X10071/100) )</f>
        <v>125000</v>
      </c>
      <c r="AF10071" s="223">
        <v>50000000</v>
      </c>
      <c r="AG10071" s="223">
        <f>IF((AF10071-AE10071) &gt; 1,0,IF((AF10071-AE10071)&lt;0,AE10071-AF10071,AF10071-AE10071))</f>
        <v>0</v>
      </c>
      <c r="AH10071" s="223">
        <v>0.01</v>
      </c>
    </row>
    <row r="10072" spans="1:34" s="173" customFormat="1" x14ac:dyDescent="0.55000000000000004">
      <c r="A10072" s="122"/>
      <c r="B10072" s="218"/>
      <c r="C10072" s="218"/>
      <c r="D10072" s="221"/>
      <c r="E10072" s="218"/>
      <c r="F10072" s="218"/>
      <c r="G10072" s="218"/>
      <c r="H10072" s="218"/>
      <c r="I10072" s="222"/>
      <c r="J10072" s="123"/>
      <c r="K10072" s="137"/>
      <c r="L10072" s="137" t="s">
        <v>63</v>
      </c>
      <c r="M10072" s="137">
        <f>SUM(M10068:M10071)</f>
        <v>485225</v>
      </c>
      <c r="N10072" s="218"/>
      <c r="O10072" s="108"/>
      <c r="P10072" s="138"/>
      <c r="Q10072" s="108"/>
      <c r="R10072" s="108"/>
      <c r="S10072" s="139"/>
      <c r="T10072" s="218"/>
      <c r="U10072" s="218"/>
      <c r="V10072" s="218"/>
      <c r="W10072" s="223"/>
      <c r="X10072" s="136"/>
      <c r="Y10072" s="223"/>
      <c r="Z10072" s="223"/>
      <c r="AA10072" s="224"/>
      <c r="AB10072" s="224"/>
      <c r="AC10072" s="223"/>
      <c r="AD10072" s="223"/>
      <c r="AE10072" s="223">
        <f>SUM(AE10068:AE10071)</f>
        <v>2910374.4867200004</v>
      </c>
      <c r="AF10072" s="223"/>
      <c r="AG10072" s="223">
        <f>SUM(AG10068:AG10071)</f>
        <v>0</v>
      </c>
      <c r="AH10072" s="223"/>
    </row>
    <row r="10073" spans="1:34" s="173" customFormat="1" x14ac:dyDescent="0.55000000000000004">
      <c r="A10073" s="122" t="s">
        <v>3855</v>
      </c>
      <c r="B10073" s="218">
        <v>4719</v>
      </c>
      <c r="C10073" s="218">
        <v>5378</v>
      </c>
      <c r="D10073" s="221" t="s">
        <v>13621</v>
      </c>
      <c r="E10073" s="218" t="s">
        <v>34</v>
      </c>
      <c r="F10073" s="218">
        <v>2432</v>
      </c>
      <c r="G10073" s="218">
        <v>0</v>
      </c>
      <c r="H10073" s="218">
        <v>1</v>
      </c>
      <c r="I10073" s="222">
        <v>98</v>
      </c>
      <c r="J10073" s="123" t="s">
        <v>35</v>
      </c>
      <c r="K10073" s="137">
        <f>((G10073*400)+(H10073*100))+I10073</f>
        <v>198</v>
      </c>
      <c r="L10073" s="137">
        <v>2425</v>
      </c>
      <c r="M10073" s="137">
        <f>K10073*L10073</f>
        <v>480150</v>
      </c>
      <c r="N10073" s="218">
        <v>1</v>
      </c>
      <c r="O10073" s="108" t="s">
        <v>13619</v>
      </c>
      <c r="P10073" s="138">
        <v>3570800002288</v>
      </c>
      <c r="Q10073" s="108" t="s">
        <v>13620</v>
      </c>
      <c r="R10073" s="108" t="s">
        <v>3857</v>
      </c>
      <c r="S10073" s="139"/>
      <c r="T10073" s="218" t="s">
        <v>439</v>
      </c>
      <c r="U10073" s="218" t="s">
        <v>45</v>
      </c>
      <c r="V10073" s="218" t="s">
        <v>52</v>
      </c>
      <c r="W10073" s="223">
        <v>4</v>
      </c>
      <c r="X10073" s="136">
        <v>1.02</v>
      </c>
      <c r="Y10073" s="223">
        <v>6050</v>
      </c>
      <c r="Z10073" s="223">
        <f>W10073*Y10073</f>
        <v>24200</v>
      </c>
      <c r="AA10073" s="224">
        <v>21</v>
      </c>
      <c r="AB10073" s="224">
        <v>93</v>
      </c>
      <c r="AC10073" s="223">
        <f>(Z10073*(100-AB10073))/100</f>
        <v>1694</v>
      </c>
      <c r="AD10073" s="223">
        <f>IF(AND(AC10073="",M10073=""),0,IF((AC10073=""),M10073, IF( (M10073=""),AC10073,SUM(AC10073:AC10077)+M10073)))</f>
        <v>1789608.47</v>
      </c>
      <c r="AE10073" s="223">
        <f>IF( (X10073=""),AD10073*1,AD10073*(X10073/100) )</f>
        <v>18254.006394</v>
      </c>
      <c r="AF10073" s="223">
        <v>50000000</v>
      </c>
      <c r="AG10073" s="223">
        <f>IF((AF10073-AE10073) &gt; 1,0,IF((AF10073-AE10073)&lt;0,AE10073-AF10073,AF10073-AE10073))</f>
        <v>0</v>
      </c>
      <c r="AH10073" s="223">
        <v>0.02</v>
      </c>
    </row>
    <row r="10074" spans="1:34" s="173" customFormat="1" x14ac:dyDescent="0.55000000000000004">
      <c r="A10074" s="122"/>
      <c r="B10074" s="218"/>
      <c r="C10074" s="218"/>
      <c r="D10074" s="221"/>
      <c r="E10074" s="218"/>
      <c r="F10074" s="218"/>
      <c r="G10074" s="218"/>
      <c r="H10074" s="218"/>
      <c r="I10074" s="222"/>
      <c r="J10074" s="123"/>
      <c r="K10074" s="137"/>
      <c r="L10074" s="137"/>
      <c r="M10074" s="137"/>
      <c r="N10074" s="218">
        <v>2</v>
      </c>
      <c r="O10074" s="108" t="s">
        <v>13619</v>
      </c>
      <c r="P10074" s="138">
        <v>3570800002288</v>
      </c>
      <c r="Q10074" s="108" t="s">
        <v>13620</v>
      </c>
      <c r="R10074" s="108" t="s">
        <v>3857</v>
      </c>
      <c r="S10074" s="139" t="s">
        <v>13622</v>
      </c>
      <c r="T10074" s="218" t="s">
        <v>51</v>
      </c>
      <c r="U10074" s="218" t="s">
        <v>227</v>
      </c>
      <c r="V10074" s="218" t="s">
        <v>52</v>
      </c>
      <c r="W10074" s="223">
        <v>156.80000000000001</v>
      </c>
      <c r="X10074" s="136">
        <v>40.020000000000003</v>
      </c>
      <c r="Y10074" s="223">
        <v>6750</v>
      </c>
      <c r="Z10074" s="223">
        <f>W10074*Y10074</f>
        <v>1058400</v>
      </c>
      <c r="AA10074" s="224">
        <v>21</v>
      </c>
      <c r="AB10074" s="224">
        <v>93</v>
      </c>
      <c r="AC10074" s="223">
        <f>(Z10074*(100-AB10074))/100</f>
        <v>74088</v>
      </c>
      <c r="AD10074" s="223">
        <f>IF(AND(AC10074="",M10073=""),0,IF((AC10074=""),M10073, IF( (M10073=""),AC10074,SUM(AC10073:AC10077)+M10073)))</f>
        <v>1789608.47</v>
      </c>
      <c r="AE10074" s="223">
        <f>IF( (X10074=""),AD10074*1,AD10074*(X10074/100) )</f>
        <v>716201.30969400005</v>
      </c>
      <c r="AF10074" s="223">
        <v>50000000</v>
      </c>
      <c r="AG10074" s="223">
        <f>IF((AF10074-AE10074) &gt; 1,0,IF((AF10074-AE10074)&lt;0,AE10074-AF10074,AF10074-AE10074))</f>
        <v>0</v>
      </c>
      <c r="AH10074" s="223">
        <v>0.02</v>
      </c>
    </row>
    <row r="10075" spans="1:34" s="173" customFormat="1" x14ac:dyDescent="0.55000000000000004">
      <c r="A10075" s="122"/>
      <c r="B10075" s="218"/>
      <c r="C10075" s="218"/>
      <c r="D10075" s="221"/>
      <c r="E10075" s="218"/>
      <c r="F10075" s="218"/>
      <c r="G10075" s="218"/>
      <c r="H10075" s="218"/>
      <c r="I10075" s="222"/>
      <c r="J10075" s="123"/>
      <c r="K10075" s="137"/>
      <c r="L10075" s="137"/>
      <c r="M10075" s="137"/>
      <c r="N10075" s="218">
        <v>3</v>
      </c>
      <c r="O10075" s="108" t="s">
        <v>13619</v>
      </c>
      <c r="P10075" s="138">
        <v>3570800002288</v>
      </c>
      <c r="Q10075" s="108" t="s">
        <v>13620</v>
      </c>
      <c r="R10075" s="108" t="s">
        <v>3857</v>
      </c>
      <c r="S10075" s="139" t="s">
        <v>13623</v>
      </c>
      <c r="T10075" s="218" t="s">
        <v>51</v>
      </c>
      <c r="U10075" s="218" t="s">
        <v>45</v>
      </c>
      <c r="V10075" s="218" t="s">
        <v>52</v>
      </c>
      <c r="W10075" s="223">
        <v>134.19999999999999</v>
      </c>
      <c r="X10075" s="136">
        <v>34.25</v>
      </c>
      <c r="Y10075" s="223">
        <v>6750</v>
      </c>
      <c r="Z10075" s="223">
        <f>W10075*Y10075</f>
        <v>905849.99999999988</v>
      </c>
      <c r="AA10075" s="224">
        <v>6</v>
      </c>
      <c r="AB10075" s="224">
        <v>6</v>
      </c>
      <c r="AC10075" s="223">
        <f>(Z10075*(100-AB10075))/100</f>
        <v>851498.99999999988</v>
      </c>
      <c r="AD10075" s="223">
        <f>IF(AND(AC10075="",M10073=""),0,IF((AC10075=""),M10073, IF( (M10073=""),AC10075,SUM(AC10073:AC10077)+M10073)))</f>
        <v>1789608.47</v>
      </c>
      <c r="AE10075" s="223">
        <f>IF( (X10075=""),AD10075*1,AD10075*(X10075/100) )</f>
        <v>612940.900975</v>
      </c>
      <c r="AF10075" s="223">
        <v>50000000</v>
      </c>
      <c r="AG10075" s="223">
        <f>IF((AF10075-AE10075) &gt; 1,0,IF((AF10075-AE10075)&lt;0,AE10075-AF10075,AF10075-AE10075))</f>
        <v>0</v>
      </c>
      <c r="AH10075" s="223">
        <v>0.02</v>
      </c>
    </row>
    <row r="10076" spans="1:34" s="173" customFormat="1" x14ac:dyDescent="0.55000000000000004">
      <c r="A10076" s="122"/>
      <c r="B10076" s="218"/>
      <c r="C10076" s="218"/>
      <c r="D10076" s="221"/>
      <c r="E10076" s="218"/>
      <c r="F10076" s="218"/>
      <c r="G10076" s="218"/>
      <c r="H10076" s="218"/>
      <c r="I10076" s="222"/>
      <c r="J10076" s="123"/>
      <c r="K10076" s="137"/>
      <c r="L10076" s="137"/>
      <c r="M10076" s="137"/>
      <c r="N10076" s="218">
        <v>4</v>
      </c>
      <c r="O10076" s="108" t="s">
        <v>13619</v>
      </c>
      <c r="P10076" s="138">
        <v>3570800002288</v>
      </c>
      <c r="Q10076" s="108" t="s">
        <v>13620</v>
      </c>
      <c r="R10076" s="108" t="s">
        <v>3857</v>
      </c>
      <c r="S10076" s="139" t="s">
        <v>13624</v>
      </c>
      <c r="T10076" s="218" t="s">
        <v>73</v>
      </c>
      <c r="U10076" s="218" t="s">
        <v>45</v>
      </c>
      <c r="V10076" s="218" t="s">
        <v>52</v>
      </c>
      <c r="W10076" s="223">
        <v>50.6</v>
      </c>
      <c r="X10076" s="136">
        <v>12.92</v>
      </c>
      <c r="Y10076" s="223">
        <v>6600</v>
      </c>
      <c r="Z10076" s="223">
        <f>W10076*Y10076</f>
        <v>333960</v>
      </c>
      <c r="AA10076" s="224">
        <v>6</v>
      </c>
      <c r="AB10076" s="224">
        <v>20</v>
      </c>
      <c r="AC10076" s="223">
        <f>(Z10076*(100-AB10076))/100</f>
        <v>267168</v>
      </c>
      <c r="AD10076" s="223">
        <f>IF(AND(AC10076="",M10073=""),0,IF((AC10076=""),M10073, IF( (M10073=""),AC10076,SUM(AC10073:AC10077)+M10073)))</f>
        <v>1789608.47</v>
      </c>
      <c r="AE10076" s="223">
        <f>IF( (X10076=""),AD10076*1,AD10076*(X10076/100) )</f>
        <v>231217.41432400001</v>
      </c>
      <c r="AF10076" s="223">
        <v>50000000</v>
      </c>
      <c r="AG10076" s="223">
        <f>IF((AF10076-AE10076) &gt; 1,0,IF((AF10076-AE10076)&lt;0,AE10076-AF10076,AF10076-AE10076))</f>
        <v>0</v>
      </c>
      <c r="AH10076" s="223">
        <v>0.02</v>
      </c>
    </row>
    <row r="10077" spans="1:34" s="173" customFormat="1" x14ac:dyDescent="0.55000000000000004">
      <c r="A10077" s="122"/>
      <c r="B10077" s="218"/>
      <c r="C10077" s="218"/>
      <c r="D10077" s="221"/>
      <c r="E10077" s="218"/>
      <c r="F10077" s="218"/>
      <c r="G10077" s="218"/>
      <c r="H10077" s="218"/>
      <c r="I10077" s="222"/>
      <c r="J10077" s="123"/>
      <c r="K10077" s="137"/>
      <c r="L10077" s="137"/>
      <c r="M10077" s="137"/>
      <c r="N10077" s="218">
        <v>5</v>
      </c>
      <c r="O10077" s="108" t="s">
        <v>13619</v>
      </c>
      <c r="P10077" s="138">
        <v>3570800002288</v>
      </c>
      <c r="Q10077" s="108" t="s">
        <v>13620</v>
      </c>
      <c r="R10077" s="108" t="s">
        <v>3857</v>
      </c>
      <c r="S10077" s="139" t="s">
        <v>13625</v>
      </c>
      <c r="T10077" s="218" t="s">
        <v>15158</v>
      </c>
      <c r="U10077" s="218" t="s">
        <v>45</v>
      </c>
      <c r="V10077" s="218" t="s">
        <v>52</v>
      </c>
      <c r="W10077" s="223">
        <v>46.17</v>
      </c>
      <c r="X10077" s="136">
        <v>11.78</v>
      </c>
      <c r="Y10077" s="223">
        <v>2650</v>
      </c>
      <c r="Z10077" s="223">
        <f>W10077*Y10077</f>
        <v>122350.5</v>
      </c>
      <c r="AA10077" s="224">
        <v>6</v>
      </c>
      <c r="AB10077" s="224">
        <v>6</v>
      </c>
      <c r="AC10077" s="223">
        <f>(Z10077*(100-AB10077))/100</f>
        <v>115009.47</v>
      </c>
      <c r="AD10077" s="223">
        <f>IF(AND(AC10077="",M10073=""),0,IF((AC10077=""),M10073, IF( (M10073=""),AC10077,SUM(AC10073:AC10077)+M10073)))</f>
        <v>1789608.47</v>
      </c>
      <c r="AE10077" s="223">
        <f>IF( (X10077=""),AD10077*1,AD10077*(X10077/100) )</f>
        <v>210815.87776599996</v>
      </c>
      <c r="AF10077" s="223">
        <v>50000000</v>
      </c>
      <c r="AG10077" s="223">
        <f>IF((AF10077-AE10077) &gt; 1,0,IF((AF10077-AE10077)&lt;0,AE10077-AF10077,AF10077-AE10077))</f>
        <v>0</v>
      </c>
      <c r="AH10077" s="223">
        <v>0.02</v>
      </c>
    </row>
    <row r="10078" spans="1:34" s="173" customFormat="1" x14ac:dyDescent="0.55000000000000004">
      <c r="A10078" s="122"/>
      <c r="B10078" s="218"/>
      <c r="C10078" s="218"/>
      <c r="D10078" s="221"/>
      <c r="E10078" s="218"/>
      <c r="F10078" s="218"/>
      <c r="G10078" s="218"/>
      <c r="H10078" s="218"/>
      <c r="I10078" s="222"/>
      <c r="J10078" s="123"/>
      <c r="K10078" s="137"/>
      <c r="L10078" s="137" t="s">
        <v>63</v>
      </c>
      <c r="M10078" s="137">
        <f>SUM(M10073:M10077)</f>
        <v>480150</v>
      </c>
      <c r="N10078" s="218"/>
      <c r="O10078" s="108"/>
      <c r="P10078" s="138"/>
      <c r="Q10078" s="108"/>
      <c r="R10078" s="108"/>
      <c r="S10078" s="139"/>
      <c r="T10078" s="218"/>
      <c r="U10078" s="218"/>
      <c r="V10078" s="218"/>
      <c r="W10078" s="223"/>
      <c r="X10078" s="136"/>
      <c r="Y10078" s="223"/>
      <c r="Z10078" s="223"/>
      <c r="AA10078" s="224"/>
      <c r="AB10078" s="224"/>
      <c r="AC10078" s="223"/>
      <c r="AD10078" s="223"/>
      <c r="AE10078" s="223">
        <f>SUM(AE10073:AE10077)</f>
        <v>1789429.5091529998</v>
      </c>
      <c r="AF10078" s="223"/>
      <c r="AG10078" s="223">
        <f>SUM(AG10073:AG10077)</f>
        <v>0</v>
      </c>
      <c r="AH10078" s="223"/>
    </row>
    <row r="10079" spans="1:34" s="173" customFormat="1" x14ac:dyDescent="0.55000000000000004">
      <c r="A10079" s="122" t="s">
        <v>6654</v>
      </c>
      <c r="B10079" s="218">
        <v>4688</v>
      </c>
      <c r="C10079" s="218">
        <v>4683</v>
      </c>
      <c r="D10079" s="221" t="s">
        <v>13626</v>
      </c>
      <c r="E10079" s="218" t="s">
        <v>37</v>
      </c>
      <c r="F10079" s="218">
        <v>4179</v>
      </c>
      <c r="G10079" s="218">
        <v>0</v>
      </c>
      <c r="H10079" s="218">
        <v>3</v>
      </c>
      <c r="I10079" s="222">
        <v>95</v>
      </c>
      <c r="J10079" s="123" t="s">
        <v>38</v>
      </c>
      <c r="K10079" s="137">
        <f>((G10079*400)+(H10079*100))+I10079</f>
        <v>395</v>
      </c>
      <c r="L10079" s="137">
        <v>225</v>
      </c>
      <c r="M10079" s="137">
        <f>K10079*L10079</f>
        <v>88875</v>
      </c>
      <c r="N10079" s="218"/>
      <c r="O10079" s="108"/>
      <c r="P10079" s="138"/>
      <c r="Q10079" s="108"/>
      <c r="R10079" s="108"/>
      <c r="S10079" s="139"/>
      <c r="T10079" s="218"/>
      <c r="U10079" s="218"/>
      <c r="V10079" s="218"/>
      <c r="W10079" s="223"/>
      <c r="X10079" s="136"/>
      <c r="Y10079" s="223"/>
      <c r="Z10079" s="223"/>
      <c r="AA10079" s="224"/>
      <c r="AB10079" s="224"/>
      <c r="AC10079" s="223"/>
      <c r="AD10079" s="223">
        <f>IF(AND(AC10079="",M10079=""),0,IF((AC10079=""),M10079,IF((M10079=""),AC10079,AC10079+M10079)))</f>
        <v>88875</v>
      </c>
      <c r="AE10079" s="223">
        <f>IF( (X10079=""),AD10079*1,AD10079*(X10079/100) )</f>
        <v>88875</v>
      </c>
      <c r="AF10079" s="223">
        <v>0</v>
      </c>
      <c r="AG10079" s="223">
        <f>IF((AF10079-AE10079) &gt; 1,0,IF((AF10079-AE10079)&lt;0,AE10079-AF10079,AF10079-AE10079))</f>
        <v>88875</v>
      </c>
      <c r="AH10079" s="223">
        <v>0.01</v>
      </c>
    </row>
    <row r="10080" spans="1:34" s="173" customFormat="1" x14ac:dyDescent="0.55000000000000004">
      <c r="A10080" s="122"/>
      <c r="B10080" s="218">
        <v>4689</v>
      </c>
      <c r="C10080" s="218">
        <v>4687</v>
      </c>
      <c r="D10080" s="221" t="s">
        <v>13627</v>
      </c>
      <c r="E10080" s="218" t="s">
        <v>37</v>
      </c>
      <c r="F10080" s="218">
        <v>4185</v>
      </c>
      <c r="G10080" s="218">
        <v>4</v>
      </c>
      <c r="H10080" s="218">
        <v>2</v>
      </c>
      <c r="I10080" s="222">
        <v>46</v>
      </c>
      <c r="J10080" s="123" t="s">
        <v>38</v>
      </c>
      <c r="K10080" s="137">
        <f>((G10080*400)+(H10080*100))+I10080</f>
        <v>1846</v>
      </c>
      <c r="L10080" s="137">
        <v>225</v>
      </c>
      <c r="M10080" s="137">
        <f>K10080*L10080</f>
        <v>415350</v>
      </c>
      <c r="N10080" s="218"/>
      <c r="O10080" s="108"/>
      <c r="P10080" s="138"/>
      <c r="Q10080" s="108"/>
      <c r="R10080" s="108"/>
      <c r="S10080" s="139"/>
      <c r="T10080" s="218"/>
      <c r="U10080" s="218"/>
      <c r="V10080" s="218"/>
      <c r="W10080" s="223"/>
      <c r="X10080" s="136"/>
      <c r="Y10080" s="223"/>
      <c r="Z10080" s="223"/>
      <c r="AA10080" s="224"/>
      <c r="AB10080" s="224"/>
      <c r="AC10080" s="223"/>
      <c r="AD10080" s="223">
        <f>IF(AND(AC10080="",M10080=""),0,IF((AC10080=""),M10080,IF((M10080=""),AC10080,AC10080+M10080)))</f>
        <v>415350</v>
      </c>
      <c r="AE10080" s="223">
        <f>IF( (X10080=""),AD10080*1,AD10080*(X10080/100) )</f>
        <v>415350</v>
      </c>
      <c r="AF10080" s="223">
        <v>0</v>
      </c>
      <c r="AG10080" s="223">
        <f>IF((AF10080-AE10080) &gt; 1,0,IF((AF10080-AE10080)&lt;0,AE10080-AF10080,AF10080-AE10080))</f>
        <v>415350</v>
      </c>
      <c r="AH10080" s="223">
        <v>0.01</v>
      </c>
    </row>
    <row r="10081" spans="1:34" s="173" customFormat="1" x14ac:dyDescent="0.55000000000000004">
      <c r="A10081" s="122"/>
      <c r="B10081" s="218">
        <v>4690</v>
      </c>
      <c r="C10081" s="218">
        <v>4713</v>
      </c>
      <c r="D10081" s="221" t="s">
        <v>13628</v>
      </c>
      <c r="E10081" s="218" t="s">
        <v>37</v>
      </c>
      <c r="F10081" s="218">
        <v>4215</v>
      </c>
      <c r="G10081" s="218">
        <v>6</v>
      </c>
      <c r="H10081" s="218">
        <v>1</v>
      </c>
      <c r="I10081" s="222">
        <v>46</v>
      </c>
      <c r="J10081" s="123" t="s">
        <v>38</v>
      </c>
      <c r="K10081" s="137">
        <f>((G10081*400)+(H10081*100))+I10081</f>
        <v>2546</v>
      </c>
      <c r="L10081" s="137">
        <v>225</v>
      </c>
      <c r="M10081" s="137">
        <f>K10081*L10081</f>
        <v>572850</v>
      </c>
      <c r="N10081" s="218"/>
      <c r="O10081" s="108"/>
      <c r="P10081" s="138"/>
      <c r="Q10081" s="108"/>
      <c r="R10081" s="108"/>
      <c r="S10081" s="139"/>
      <c r="T10081" s="218"/>
      <c r="U10081" s="218"/>
      <c r="V10081" s="218"/>
      <c r="W10081" s="223"/>
      <c r="X10081" s="136"/>
      <c r="Y10081" s="223"/>
      <c r="Z10081" s="223"/>
      <c r="AA10081" s="224"/>
      <c r="AB10081" s="224"/>
      <c r="AC10081" s="223"/>
      <c r="AD10081" s="223">
        <f>IF(AND(AC10081="",M10081=""),0,IF((AC10081=""),M10081,IF((M10081=""),AC10081,AC10081+M10081)))</f>
        <v>572850</v>
      </c>
      <c r="AE10081" s="223">
        <f>IF( (X10081=""),AD10081*1,AD10081*(X10081/100) )</f>
        <v>572850</v>
      </c>
      <c r="AF10081" s="223">
        <v>0</v>
      </c>
      <c r="AG10081" s="223">
        <f>IF((AF10081-AE10081) &gt; 1,0,IF((AF10081-AE10081)&lt;0,AE10081-AF10081,AF10081-AE10081))</f>
        <v>572850</v>
      </c>
      <c r="AH10081" s="223">
        <v>0.01</v>
      </c>
    </row>
    <row r="10082" spans="1:34" s="173" customFormat="1" x14ac:dyDescent="0.55000000000000004">
      <c r="A10082" s="122"/>
      <c r="B10082" s="218">
        <v>4691</v>
      </c>
      <c r="C10082" s="218">
        <v>4770</v>
      </c>
      <c r="D10082" s="221" t="s">
        <v>13629</v>
      </c>
      <c r="E10082" s="218" t="s">
        <v>37</v>
      </c>
      <c r="F10082" s="218">
        <v>4269</v>
      </c>
      <c r="G10082" s="218">
        <v>8</v>
      </c>
      <c r="H10082" s="218">
        <v>1</v>
      </c>
      <c r="I10082" s="222">
        <v>33</v>
      </c>
      <c r="J10082" s="123" t="s">
        <v>38</v>
      </c>
      <c r="K10082" s="137">
        <f>((G10082*400)+(H10082*100))+I10082</f>
        <v>3333</v>
      </c>
      <c r="L10082" s="137">
        <v>225</v>
      </c>
      <c r="M10082" s="137">
        <f>K10082*L10082</f>
        <v>749925</v>
      </c>
      <c r="N10082" s="218"/>
      <c r="O10082" s="108"/>
      <c r="P10082" s="138"/>
      <c r="Q10082" s="108"/>
      <c r="R10082" s="108"/>
      <c r="S10082" s="139"/>
      <c r="T10082" s="218"/>
      <c r="U10082" s="218"/>
      <c r="V10082" s="218"/>
      <c r="W10082" s="223"/>
      <c r="X10082" s="136"/>
      <c r="Y10082" s="223"/>
      <c r="Z10082" s="223"/>
      <c r="AA10082" s="224"/>
      <c r="AB10082" s="224"/>
      <c r="AC10082" s="223"/>
      <c r="AD10082" s="223">
        <f>IF(AND(AC10082="",M10082=""),0,IF((AC10082=""),M10082,IF((M10082=""),AC10082,AC10082+M10082)))</f>
        <v>749925</v>
      </c>
      <c r="AE10082" s="223">
        <f>IF( (X10082=""),AD10082*1,AD10082*(X10082/100) )</f>
        <v>749925</v>
      </c>
      <c r="AF10082" s="223">
        <v>0</v>
      </c>
      <c r="AG10082" s="223">
        <f>IF((AF10082-AE10082) &gt; 1,0,IF((AF10082-AE10082)&lt;0,AE10082-AF10082,AF10082-AE10082))</f>
        <v>749925</v>
      </c>
      <c r="AH10082" s="223">
        <v>0.01</v>
      </c>
    </row>
    <row r="10083" spans="1:34" s="173" customFormat="1" x14ac:dyDescent="0.55000000000000004">
      <c r="A10083" s="122"/>
      <c r="B10083" s="218">
        <v>4692</v>
      </c>
      <c r="C10083" s="218">
        <v>4772</v>
      </c>
      <c r="D10083" s="221" t="s">
        <v>13630</v>
      </c>
      <c r="E10083" s="218" t="s">
        <v>37</v>
      </c>
      <c r="F10083" s="218">
        <v>4274</v>
      </c>
      <c r="G10083" s="218">
        <v>3</v>
      </c>
      <c r="H10083" s="218">
        <v>1</v>
      </c>
      <c r="I10083" s="222">
        <v>52</v>
      </c>
      <c r="J10083" s="123" t="s">
        <v>38</v>
      </c>
      <c r="K10083" s="137">
        <f>((G10083*400)+(H10083*100))+I10083</f>
        <v>1352</v>
      </c>
      <c r="L10083" s="137">
        <v>225</v>
      </c>
      <c r="M10083" s="137">
        <f>K10083*L10083</f>
        <v>304200</v>
      </c>
      <c r="N10083" s="218"/>
      <c r="O10083" s="108"/>
      <c r="P10083" s="138"/>
      <c r="Q10083" s="108"/>
      <c r="R10083" s="108"/>
      <c r="S10083" s="139"/>
      <c r="T10083" s="218"/>
      <c r="U10083" s="218"/>
      <c r="V10083" s="218"/>
      <c r="W10083" s="223"/>
      <c r="X10083" s="136"/>
      <c r="Y10083" s="223"/>
      <c r="Z10083" s="223"/>
      <c r="AA10083" s="224"/>
      <c r="AB10083" s="224"/>
      <c r="AC10083" s="223"/>
      <c r="AD10083" s="223">
        <f>IF(AND(AC10083="",M10083=""),0,IF((AC10083=""),M10083,IF((M10083=""),AC10083,AC10083+M10083)))</f>
        <v>304200</v>
      </c>
      <c r="AE10083" s="223">
        <f>IF( (X10083=""),AD10083*1,AD10083*(X10083/100) )</f>
        <v>304200</v>
      </c>
      <c r="AF10083" s="223">
        <v>0</v>
      </c>
      <c r="AG10083" s="223">
        <f>IF((AF10083-AE10083) &gt; 1,0,IF((AF10083-AE10083)&lt;0,AE10083-AF10083,AF10083-AE10083))</f>
        <v>304200</v>
      </c>
      <c r="AH10083" s="223">
        <v>0.01</v>
      </c>
    </row>
    <row r="10084" spans="1:34" s="173" customFormat="1" x14ac:dyDescent="0.55000000000000004">
      <c r="A10084" s="122"/>
      <c r="B10084" s="218"/>
      <c r="C10084" s="218"/>
      <c r="D10084" s="221"/>
      <c r="E10084" s="218"/>
      <c r="F10084" s="218"/>
      <c r="G10084" s="218"/>
      <c r="H10084" s="218"/>
      <c r="I10084" s="222"/>
      <c r="J10084" s="123"/>
      <c r="K10084" s="137"/>
      <c r="L10084" s="137" t="s">
        <v>63</v>
      </c>
      <c r="M10084" s="137">
        <f>SUM(M10079:M10083)</f>
        <v>2131200</v>
      </c>
      <c r="N10084" s="218"/>
      <c r="O10084" s="108"/>
      <c r="P10084" s="138"/>
      <c r="Q10084" s="108"/>
      <c r="R10084" s="108"/>
      <c r="S10084" s="139"/>
      <c r="T10084" s="218"/>
      <c r="U10084" s="218"/>
      <c r="V10084" s="218"/>
      <c r="W10084" s="223"/>
      <c r="X10084" s="136"/>
      <c r="Y10084" s="223"/>
      <c r="Z10084" s="223"/>
      <c r="AA10084" s="224"/>
      <c r="AB10084" s="224"/>
      <c r="AC10084" s="223"/>
      <c r="AD10084" s="223"/>
      <c r="AE10084" s="223">
        <f>SUM(AE10079:AE10083)</f>
        <v>2131200</v>
      </c>
      <c r="AF10084" s="223"/>
      <c r="AG10084" s="223">
        <f>SUM(AG10079:AG10083)</f>
        <v>2131200</v>
      </c>
      <c r="AH10084" s="223"/>
    </row>
    <row r="10085" spans="1:34" s="173" customFormat="1" x14ac:dyDescent="0.55000000000000004">
      <c r="A10085" s="122" t="s">
        <v>13631</v>
      </c>
      <c r="B10085" s="172">
        <v>4693</v>
      </c>
      <c r="C10085" s="172">
        <v>6073</v>
      </c>
      <c r="D10085" s="242" t="s">
        <v>13632</v>
      </c>
      <c r="E10085" s="172" t="s">
        <v>37</v>
      </c>
      <c r="F10085" s="172">
        <v>5495</v>
      </c>
      <c r="G10085" s="172">
        <v>2</v>
      </c>
      <c r="H10085" s="172">
        <v>3</v>
      </c>
      <c r="I10085" s="243">
        <v>73</v>
      </c>
      <c r="J10085" s="123" t="s">
        <v>38</v>
      </c>
      <c r="K10085" s="171">
        <f>((G10085*400)+(H10085*100))+I10085</f>
        <v>1173</v>
      </c>
      <c r="L10085" s="171">
        <v>225</v>
      </c>
      <c r="M10085" s="171">
        <f>K10085*L10085</f>
        <v>263925</v>
      </c>
      <c r="N10085" s="172"/>
      <c r="O10085" s="122"/>
      <c r="P10085" s="200"/>
      <c r="Q10085" s="122"/>
      <c r="R10085" s="122"/>
      <c r="S10085" s="170"/>
      <c r="T10085" s="172"/>
      <c r="U10085" s="172"/>
      <c r="V10085" s="172"/>
      <c r="W10085" s="244"/>
      <c r="X10085" s="199"/>
      <c r="Y10085" s="244"/>
      <c r="Z10085" s="244"/>
      <c r="AA10085" s="245"/>
      <c r="AB10085" s="245"/>
      <c r="AC10085" s="244"/>
      <c r="AD10085" s="244">
        <f>IF(AND(AC10085="",M10085=""),0,IF((AC10085=""),M10085,IF((M10085=""),AC10085,AC10085+M10085)))</f>
        <v>263925</v>
      </c>
      <c r="AE10085" s="244">
        <f>IF( (X10085=""),AD10085*1,AD10085*(X10085/100) )</f>
        <v>263925</v>
      </c>
      <c r="AF10085" s="244">
        <v>0</v>
      </c>
      <c r="AG10085" s="244">
        <f>IF((AF10085-AE10085) &gt; 1,0,IF((AF10085-AE10085)&lt;0,AE10085-AF10085,AF10085-AE10085))</f>
        <v>263925</v>
      </c>
      <c r="AH10085" s="223">
        <v>0.01</v>
      </c>
    </row>
    <row r="10086" spans="1:34" s="173" customFormat="1" x14ac:dyDescent="0.55000000000000004">
      <c r="A10086" s="122"/>
      <c r="B10086" s="172"/>
      <c r="C10086" s="172"/>
      <c r="D10086" s="242"/>
      <c r="E10086" s="172"/>
      <c r="F10086" s="172"/>
      <c r="G10086" s="172"/>
      <c r="H10086" s="172"/>
      <c r="I10086" s="243"/>
      <c r="J10086" s="123"/>
      <c r="K10086" s="171"/>
      <c r="L10086" s="171" t="s">
        <v>63</v>
      </c>
      <c r="M10086" s="171">
        <f>SUM(M10085:M10085)</f>
        <v>263925</v>
      </c>
      <c r="N10086" s="172"/>
      <c r="O10086" s="122"/>
      <c r="P10086" s="200"/>
      <c r="Q10086" s="122"/>
      <c r="R10086" s="122"/>
      <c r="S10086" s="170"/>
      <c r="T10086" s="172"/>
      <c r="U10086" s="172"/>
      <c r="V10086" s="172"/>
      <c r="W10086" s="244"/>
      <c r="X10086" s="199"/>
      <c r="Y10086" s="244"/>
      <c r="Z10086" s="244"/>
      <c r="AA10086" s="245"/>
      <c r="AB10086" s="245"/>
      <c r="AC10086" s="244"/>
      <c r="AD10086" s="244"/>
      <c r="AE10086" s="244">
        <f>SUM(AE10085:AE10085)</f>
        <v>263925</v>
      </c>
      <c r="AF10086" s="244"/>
      <c r="AG10086" s="244">
        <f>SUM(AG10085:AG10085)</f>
        <v>263925</v>
      </c>
      <c r="AH10086" s="223"/>
    </row>
    <row r="10087" spans="1:34" s="173" customFormat="1" x14ac:dyDescent="0.55000000000000004">
      <c r="A10087" s="122" t="s">
        <v>13635</v>
      </c>
      <c r="B10087" s="218">
        <v>4694</v>
      </c>
      <c r="C10087" s="218">
        <v>6427</v>
      </c>
      <c r="D10087" s="221" t="s">
        <v>13636</v>
      </c>
      <c r="E10087" s="218" t="s">
        <v>37</v>
      </c>
      <c r="F10087" s="218">
        <v>8225</v>
      </c>
      <c r="G10087" s="218">
        <v>11</v>
      </c>
      <c r="H10087" s="218">
        <v>3</v>
      </c>
      <c r="I10087" s="222">
        <v>64</v>
      </c>
      <c r="J10087" s="123" t="s">
        <v>38</v>
      </c>
      <c r="K10087" s="137">
        <f>((G10087*400)+(H10087*100))+I10087</f>
        <v>4764</v>
      </c>
      <c r="L10087" s="137">
        <v>800</v>
      </c>
      <c r="M10087" s="137">
        <f>K10087*L10087</f>
        <v>3811200</v>
      </c>
      <c r="N10087" s="218"/>
      <c r="O10087" s="108"/>
      <c r="P10087" s="138"/>
      <c r="Q10087" s="108"/>
      <c r="R10087" s="108"/>
      <c r="S10087" s="139"/>
      <c r="T10087" s="218"/>
      <c r="U10087" s="218"/>
      <c r="V10087" s="218"/>
      <c r="W10087" s="223"/>
      <c r="X10087" s="136"/>
      <c r="Y10087" s="223"/>
      <c r="Z10087" s="223"/>
      <c r="AA10087" s="224"/>
      <c r="AB10087" s="224"/>
      <c r="AC10087" s="223"/>
      <c r="AD10087" s="223">
        <f>IF(AND(AC10087="",M10087=""),0,IF((AC10087=""),M10087,IF((M10087=""),AC10087,AC10087+M10087)))</f>
        <v>3811200</v>
      </c>
      <c r="AE10087" s="223">
        <f>IF( (X10087=""),AD10087*1,AD10087*(X10087/100) )</f>
        <v>3811200</v>
      </c>
      <c r="AF10087" s="223">
        <v>0</v>
      </c>
      <c r="AG10087" s="223">
        <f>IF((AF10087-AE10087) &gt; 1,0,IF((AF10087-AE10087)&lt;0,AE10087-AF10087,AF10087-AE10087))</f>
        <v>3811200</v>
      </c>
      <c r="AH10087" s="223">
        <v>0.01</v>
      </c>
    </row>
    <row r="10088" spans="1:34" s="173" customFormat="1" x14ac:dyDescent="0.55000000000000004">
      <c r="A10088" s="122" t="s">
        <v>13635</v>
      </c>
      <c r="B10088" s="218">
        <v>4696</v>
      </c>
      <c r="C10088" s="218">
        <v>6924</v>
      </c>
      <c r="D10088" s="221" t="s">
        <v>13639</v>
      </c>
      <c r="E10088" s="218" t="s">
        <v>34</v>
      </c>
      <c r="F10088" s="218">
        <v>23642</v>
      </c>
      <c r="G10088" s="218">
        <v>0</v>
      </c>
      <c r="H10088" s="218">
        <v>2</v>
      </c>
      <c r="I10088" s="222">
        <v>6</v>
      </c>
      <c r="J10088" s="123" t="s">
        <v>35</v>
      </c>
      <c r="K10088" s="137">
        <f>((G10088*400)+(H10088*100))+I10088</f>
        <v>206</v>
      </c>
      <c r="L10088" s="137">
        <v>8000</v>
      </c>
      <c r="M10088" s="137">
        <f>K10088*L10088</f>
        <v>1648000</v>
      </c>
      <c r="N10088" s="218">
        <v>1</v>
      </c>
      <c r="O10088" s="108" t="s">
        <v>13633</v>
      </c>
      <c r="P10088" s="138">
        <v>5571300038001</v>
      </c>
      <c r="Q10088" s="108" t="s">
        <v>13634</v>
      </c>
      <c r="R10088" s="108" t="s">
        <v>13640</v>
      </c>
      <c r="S10088" s="139" t="s">
        <v>13641</v>
      </c>
      <c r="T10088" s="218" t="s">
        <v>51</v>
      </c>
      <c r="U10088" s="218" t="s">
        <v>45</v>
      </c>
      <c r="V10088" s="218" t="s">
        <v>52</v>
      </c>
      <c r="W10088" s="223">
        <v>62.73</v>
      </c>
      <c r="X10088" s="136">
        <v>34.69</v>
      </c>
      <c r="Y10088" s="223">
        <v>6750</v>
      </c>
      <c r="Z10088" s="223">
        <f>W10088*Y10088</f>
        <v>423427.5</v>
      </c>
      <c r="AA10088" s="224">
        <v>7</v>
      </c>
      <c r="AB10088" s="224">
        <v>7</v>
      </c>
      <c r="AC10088" s="223">
        <f>(Z10088*(100-AB10088))/100</f>
        <v>393787.57500000001</v>
      </c>
      <c r="AD10088" s="223">
        <f>IF(AND(AC10088="",M10088=""),0,IF((AC10088=""),M10088, IF( (M10088=""),AC10088,SUM(AC10088:AC10089)+M10088)))</f>
        <v>2783034.7749999999</v>
      </c>
      <c r="AE10088" s="223">
        <f>IF( (X10088=""),AD10088*1,AD10088*(X10088/100) )</f>
        <v>965434.76344749995</v>
      </c>
      <c r="AF10088" s="223">
        <v>50000000</v>
      </c>
      <c r="AG10088" s="223">
        <f>IF((AF10088-AE10088) &gt; 1,0,IF((AF10088-AE10088)&lt;0,AE10088-AF10088,AF10088-AE10088))</f>
        <v>0</v>
      </c>
      <c r="AH10088" s="223">
        <v>0.02</v>
      </c>
    </row>
    <row r="10089" spans="1:34" s="173" customFormat="1" x14ac:dyDescent="0.55000000000000004">
      <c r="A10089" s="122"/>
      <c r="B10089" s="218"/>
      <c r="C10089" s="218"/>
      <c r="D10089" s="221"/>
      <c r="E10089" s="218"/>
      <c r="F10089" s="218"/>
      <c r="G10089" s="218"/>
      <c r="H10089" s="218"/>
      <c r="I10089" s="222"/>
      <c r="J10089" s="123"/>
      <c r="K10089" s="137"/>
      <c r="L10089" s="137"/>
      <c r="M10089" s="137"/>
      <c r="N10089" s="218">
        <v>2</v>
      </c>
      <c r="O10089" s="108" t="s">
        <v>13633</v>
      </c>
      <c r="P10089" s="138">
        <v>5571300038001</v>
      </c>
      <c r="Q10089" s="108" t="s">
        <v>13634</v>
      </c>
      <c r="R10089" s="108" t="s">
        <v>13640</v>
      </c>
      <c r="S10089" s="139" t="s">
        <v>13642</v>
      </c>
      <c r="T10089" s="218" t="s">
        <v>51</v>
      </c>
      <c r="U10089" s="218" t="s">
        <v>45</v>
      </c>
      <c r="V10089" s="218" t="s">
        <v>52</v>
      </c>
      <c r="W10089" s="223">
        <v>118.08</v>
      </c>
      <c r="X10089" s="136">
        <v>65.31</v>
      </c>
      <c r="Y10089" s="223">
        <v>6750</v>
      </c>
      <c r="Z10089" s="223">
        <f>W10089*Y10089</f>
        <v>797040</v>
      </c>
      <c r="AA10089" s="224">
        <v>7</v>
      </c>
      <c r="AB10089" s="224">
        <v>7</v>
      </c>
      <c r="AC10089" s="223">
        <f>(Z10089*(100-AB10089))/100</f>
        <v>741247.2</v>
      </c>
      <c r="AD10089" s="223">
        <f>IF(AND(AC10089="",M10088=""),0,IF((AC10089=""),M10088, IF( (M10088=""),AC10089,SUM(AC10088:AC10093)+M10088)))</f>
        <v>2853720.7749999999</v>
      </c>
      <c r="AE10089" s="223">
        <f>IF( (X10089=""),AD10089*1,AD10089*(X10089/100) )</f>
        <v>1863765.0381525001</v>
      </c>
      <c r="AF10089" s="223">
        <v>50000000</v>
      </c>
      <c r="AG10089" s="223">
        <f>IF((AF10089-AE10089) &gt; 1,0,IF((AF10089-AE10089)&lt;0,AE10089-AF10089,AF10089-AE10089))</f>
        <v>0</v>
      </c>
      <c r="AH10089" s="223">
        <v>0.02</v>
      </c>
    </row>
    <row r="10090" spans="1:34" s="173" customFormat="1" x14ac:dyDescent="0.55000000000000004">
      <c r="A10090" s="122"/>
      <c r="B10090" s="218"/>
      <c r="C10090" s="218"/>
      <c r="D10090" s="221"/>
      <c r="E10090" s="218"/>
      <c r="F10090" s="218"/>
      <c r="G10090" s="218"/>
      <c r="H10090" s="218"/>
      <c r="I10090" s="222"/>
      <c r="J10090" s="123"/>
      <c r="K10090" s="137"/>
      <c r="L10090" s="137" t="s">
        <v>63</v>
      </c>
      <c r="M10090" s="137">
        <f>SUM(M10087:M10089)</f>
        <v>5459200</v>
      </c>
      <c r="N10090" s="218"/>
      <c r="O10090" s="108"/>
      <c r="P10090" s="138"/>
      <c r="Q10090" s="108"/>
      <c r="R10090" s="108"/>
      <c r="S10090" s="139"/>
      <c r="T10090" s="218"/>
      <c r="U10090" s="218"/>
      <c r="V10090" s="218"/>
      <c r="W10090" s="223"/>
      <c r="X10090" s="136"/>
      <c r="Y10090" s="223"/>
      <c r="Z10090" s="223"/>
      <c r="AA10090" s="224"/>
      <c r="AB10090" s="224"/>
      <c r="AC10090" s="223"/>
      <c r="AD10090" s="223"/>
      <c r="AE10090" s="223">
        <f>SUM(AE10087:AE10089)</f>
        <v>6640399.8015999999</v>
      </c>
      <c r="AF10090" s="223"/>
      <c r="AG10090" s="223">
        <f>SUM(AG10087:AG10087)</f>
        <v>3811200</v>
      </c>
      <c r="AH10090" s="223"/>
    </row>
    <row r="10091" spans="1:34" s="173" customFormat="1" x14ac:dyDescent="0.55000000000000004">
      <c r="A10091" s="122" t="s">
        <v>13637</v>
      </c>
      <c r="B10091" s="218">
        <v>4727</v>
      </c>
      <c r="C10091" s="218">
        <v>6419</v>
      </c>
      <c r="D10091" s="221" t="s">
        <v>13638</v>
      </c>
      <c r="E10091" s="218" t="s">
        <v>34</v>
      </c>
      <c r="F10091" s="218">
        <v>19653</v>
      </c>
      <c r="G10091" s="218">
        <v>1</v>
      </c>
      <c r="H10091" s="218">
        <v>0</v>
      </c>
      <c r="I10091" s="222">
        <v>77.900000000000006</v>
      </c>
      <c r="J10091" s="123" t="s">
        <v>38</v>
      </c>
      <c r="K10091" s="137">
        <f>((G10091*400)+(H10091*100))+I10091</f>
        <v>477.9</v>
      </c>
      <c r="L10091" s="137">
        <v>7250</v>
      </c>
      <c r="M10091" s="137">
        <f>K10091*L10091</f>
        <v>3464775</v>
      </c>
      <c r="N10091" s="218"/>
      <c r="O10091" s="108"/>
      <c r="P10091" s="138"/>
      <c r="Q10091" s="108"/>
      <c r="R10091" s="108"/>
      <c r="S10091" s="139"/>
      <c r="T10091" s="218"/>
      <c r="U10091" s="218"/>
      <c r="V10091" s="218"/>
      <c r="W10091" s="223"/>
      <c r="X10091" s="136"/>
      <c r="Y10091" s="223"/>
      <c r="Z10091" s="223"/>
      <c r="AA10091" s="224"/>
      <c r="AB10091" s="224"/>
      <c r="AC10091" s="223"/>
      <c r="AD10091" s="223">
        <f>IF(AND(AC10091="",M10091=""),0,IF((AC10091=""),M10091,IF((M10091=""),AC10091,AC10091+M10091)))</f>
        <v>3464775</v>
      </c>
      <c r="AE10091" s="223">
        <f>IF( (X10091=""),AD10091*1,AD10091*(X10091/100) )</f>
        <v>3464775</v>
      </c>
      <c r="AF10091" s="223">
        <v>50000000</v>
      </c>
      <c r="AG10091" s="223">
        <f>IF((AF10091-AE10091) &gt; 1,0,IF((AF10091-AE10091)&lt;0,AE10091-AF10091,AF10091-AE10091))</f>
        <v>0</v>
      </c>
      <c r="AH10091" s="223">
        <v>0.01</v>
      </c>
    </row>
    <row r="10092" spans="1:34" s="173" customFormat="1" x14ac:dyDescent="0.55000000000000004">
      <c r="A10092" s="122"/>
      <c r="B10092" s="218"/>
      <c r="C10092" s="218"/>
      <c r="D10092" s="221"/>
      <c r="E10092" s="218"/>
      <c r="F10092" s="218"/>
      <c r="G10092" s="218"/>
      <c r="H10092" s="218"/>
      <c r="I10092" s="222"/>
      <c r="J10092" s="123"/>
      <c r="K10092" s="137"/>
      <c r="L10092" s="137" t="s">
        <v>63</v>
      </c>
      <c r="M10092" s="137">
        <f>SUM(M10091:M10091)</f>
        <v>3464775</v>
      </c>
      <c r="N10092" s="218"/>
      <c r="O10092" s="108"/>
      <c r="P10092" s="138"/>
      <c r="Q10092" s="108"/>
      <c r="R10092" s="108"/>
      <c r="S10092" s="139"/>
      <c r="T10092" s="218"/>
      <c r="U10092" s="218"/>
      <c r="V10092" s="218"/>
      <c r="W10092" s="223"/>
      <c r="X10092" s="136"/>
      <c r="Y10092" s="223"/>
      <c r="Z10092" s="223"/>
      <c r="AA10092" s="224"/>
      <c r="AB10092" s="224"/>
      <c r="AC10092" s="223"/>
      <c r="AD10092" s="223"/>
      <c r="AE10092" s="223">
        <f>SUM(AE10091:AE10091)</f>
        <v>3464775</v>
      </c>
      <c r="AF10092" s="223"/>
      <c r="AG10092" s="223">
        <f>SUM(AG10091:AG10091)</f>
        <v>0</v>
      </c>
      <c r="AH10092" s="223"/>
    </row>
    <row r="10093" spans="1:34" s="173" customFormat="1" x14ac:dyDescent="0.55000000000000004">
      <c r="A10093" s="122" t="s">
        <v>11621</v>
      </c>
      <c r="B10093" s="218">
        <v>4697</v>
      </c>
      <c r="C10093" s="218">
        <v>7860</v>
      </c>
      <c r="D10093" s="221" t="s">
        <v>13645</v>
      </c>
      <c r="E10093" s="218" t="s">
        <v>34</v>
      </c>
      <c r="F10093" s="218">
        <v>2469</v>
      </c>
      <c r="G10093" s="218">
        <v>0</v>
      </c>
      <c r="H10093" s="218">
        <v>1</v>
      </c>
      <c r="I10093" s="222">
        <v>19</v>
      </c>
      <c r="J10093" s="123" t="s">
        <v>35</v>
      </c>
      <c r="K10093" s="137">
        <f>((G10093*400)+(H10093*100))+I10093</f>
        <v>119</v>
      </c>
      <c r="L10093" s="137">
        <v>400</v>
      </c>
      <c r="M10093" s="137">
        <f>K10093*L10093</f>
        <v>47600</v>
      </c>
      <c r="N10093" s="218">
        <v>1</v>
      </c>
      <c r="O10093" s="108" t="s">
        <v>13643</v>
      </c>
      <c r="P10093" s="138">
        <v>3570800205235</v>
      </c>
      <c r="Q10093" s="108" t="s">
        <v>13644</v>
      </c>
      <c r="R10093" s="108" t="s">
        <v>11623</v>
      </c>
      <c r="S10093" s="139" t="s">
        <v>13646</v>
      </c>
      <c r="T10093" s="218" t="s">
        <v>51</v>
      </c>
      <c r="U10093" s="218" t="s">
        <v>74</v>
      </c>
      <c r="V10093" s="218" t="s">
        <v>52</v>
      </c>
      <c r="W10093" s="223">
        <v>149.6</v>
      </c>
      <c r="X10093" s="136">
        <v>100</v>
      </c>
      <c r="Y10093" s="223">
        <v>6750</v>
      </c>
      <c r="Z10093" s="223">
        <f>W10093*Y10093</f>
        <v>1009800</v>
      </c>
      <c r="AA10093" s="224">
        <v>21</v>
      </c>
      <c r="AB10093" s="224">
        <v>93</v>
      </c>
      <c r="AC10093" s="223">
        <f>(Z10093*(100-AB10093))/100</f>
        <v>70686</v>
      </c>
      <c r="AD10093" s="223">
        <f>IF(AND(AC10093="",M10093=""),0,IF((AC10093=""),M10093, IF( (M10093=""),AC10093,SUM(AC10093:AC10094)+M10093)))</f>
        <v>118286</v>
      </c>
      <c r="AE10093" s="223">
        <f>IF( (X10093=""),AD10093*1,AD10093*(X10093/100) )</f>
        <v>118286</v>
      </c>
      <c r="AF10093" s="223">
        <v>50000000</v>
      </c>
      <c r="AG10093" s="223">
        <f>IF((AF10093-AE10093) &gt; 1,0,IF((AF10093-AE10093)&lt;0,AE10093-AF10093,AF10093-AE10093))</f>
        <v>0</v>
      </c>
      <c r="AH10093" s="223">
        <v>0.02</v>
      </c>
    </row>
    <row r="10094" spans="1:34" s="173" customFormat="1" x14ac:dyDescent="0.55000000000000004">
      <c r="A10094" s="122"/>
      <c r="B10094" s="218"/>
      <c r="C10094" s="218"/>
      <c r="D10094" s="221"/>
      <c r="E10094" s="218"/>
      <c r="F10094" s="218"/>
      <c r="G10094" s="218"/>
      <c r="H10094" s="218"/>
      <c r="I10094" s="222"/>
      <c r="J10094" s="123"/>
      <c r="K10094" s="137"/>
      <c r="L10094" s="137" t="s">
        <v>63</v>
      </c>
      <c r="M10094" s="137">
        <f>SUM(M10093:M10093)</f>
        <v>47600</v>
      </c>
      <c r="N10094" s="218"/>
      <c r="O10094" s="108"/>
      <c r="P10094" s="138"/>
      <c r="Q10094" s="108"/>
      <c r="R10094" s="108"/>
      <c r="S10094" s="139"/>
      <c r="T10094" s="218"/>
      <c r="U10094" s="218"/>
      <c r="V10094" s="218"/>
      <c r="W10094" s="223"/>
      <c r="X10094" s="136"/>
      <c r="Y10094" s="223"/>
      <c r="Z10094" s="223"/>
      <c r="AA10094" s="224"/>
      <c r="AB10094" s="224"/>
      <c r="AC10094" s="223"/>
      <c r="AD10094" s="223"/>
      <c r="AE10094" s="223">
        <f>SUM(AE10093:AE10093)</f>
        <v>118286</v>
      </c>
      <c r="AF10094" s="223"/>
      <c r="AG10094" s="223">
        <f>SUM(AG10093:AG10093)</f>
        <v>0</v>
      </c>
      <c r="AH10094" s="223"/>
    </row>
    <row r="10095" spans="1:34" s="173" customFormat="1" x14ac:dyDescent="0.55000000000000004">
      <c r="A10095" s="122" t="s">
        <v>13649</v>
      </c>
      <c r="B10095" s="218">
        <v>4698</v>
      </c>
      <c r="C10095" s="218">
        <v>5434</v>
      </c>
      <c r="D10095" s="221" t="s">
        <v>13650</v>
      </c>
      <c r="E10095" s="218" t="s">
        <v>34</v>
      </c>
      <c r="F10095" s="218">
        <v>14327</v>
      </c>
      <c r="G10095" s="218">
        <v>0</v>
      </c>
      <c r="H10095" s="218">
        <v>0</v>
      </c>
      <c r="I10095" s="222">
        <v>66</v>
      </c>
      <c r="J10095" s="123" t="s">
        <v>35</v>
      </c>
      <c r="K10095" s="137">
        <f>((G10095*400)+(H10095*100))+I10095</f>
        <v>66</v>
      </c>
      <c r="L10095" s="137">
        <v>2425</v>
      </c>
      <c r="M10095" s="137">
        <f>K10095*L10095</f>
        <v>160050</v>
      </c>
      <c r="N10095" s="218">
        <v>1</v>
      </c>
      <c r="O10095" s="108" t="s">
        <v>13647</v>
      </c>
      <c r="P10095" s="138"/>
      <c r="Q10095" s="108" t="s">
        <v>13648</v>
      </c>
      <c r="R10095" s="108" t="s">
        <v>13651</v>
      </c>
      <c r="S10095" s="139"/>
      <c r="T10095" s="218" t="s">
        <v>439</v>
      </c>
      <c r="U10095" s="218" t="s">
        <v>45</v>
      </c>
      <c r="V10095" s="218" t="s">
        <v>52</v>
      </c>
      <c r="W10095" s="223">
        <v>9.6</v>
      </c>
      <c r="X10095" s="136">
        <v>4.34</v>
      </c>
      <c r="Y10095" s="223">
        <v>6050</v>
      </c>
      <c r="Z10095" s="223">
        <f>W10095*Y10095</f>
        <v>58080</v>
      </c>
      <c r="AA10095" s="224">
        <v>1</v>
      </c>
      <c r="AB10095" s="224">
        <v>1</v>
      </c>
      <c r="AC10095" s="223">
        <f>(Z10095*(100-AB10095))/100</f>
        <v>57499.199999999997</v>
      </c>
      <c r="AD10095" s="223">
        <f>IF(AND(AC10095="",M10095=""),0,IF((AC10095=""),M10095, IF( (M10095=""),AC10095,SUM(AC10095:AC10099)+M10095)))</f>
        <v>1022349</v>
      </c>
      <c r="AE10095" s="223">
        <f>IF( (X10095=""),AD10095*1,AD10095*(X10095/100) )</f>
        <v>44369.946600000003</v>
      </c>
      <c r="AF10095" s="223">
        <v>50000000</v>
      </c>
      <c r="AG10095" s="223">
        <f>IF((AF10095-AE10095) &gt; 1,0,IF((AF10095-AE10095)&lt;0,AE10095-AF10095,AF10095-AE10095))</f>
        <v>0</v>
      </c>
      <c r="AH10095" s="223">
        <v>0.02</v>
      </c>
    </row>
    <row r="10096" spans="1:34" s="173" customFormat="1" x14ac:dyDescent="0.55000000000000004">
      <c r="A10096" s="122"/>
      <c r="B10096" s="218"/>
      <c r="C10096" s="218"/>
      <c r="D10096" s="221"/>
      <c r="E10096" s="218"/>
      <c r="F10096" s="218"/>
      <c r="G10096" s="218"/>
      <c r="H10096" s="218"/>
      <c r="I10096" s="222"/>
      <c r="J10096" s="123"/>
      <c r="K10096" s="137"/>
      <c r="L10096" s="137"/>
      <c r="M10096" s="137"/>
      <c r="N10096" s="218">
        <v>2</v>
      </c>
      <c r="O10096" s="108" t="s">
        <v>13647</v>
      </c>
      <c r="P10096" s="138"/>
      <c r="Q10096" s="108" t="s">
        <v>13648</v>
      </c>
      <c r="R10096" s="108" t="s">
        <v>13651</v>
      </c>
      <c r="S10096" s="139" t="s">
        <v>13652</v>
      </c>
      <c r="T10096" s="218" t="s">
        <v>51</v>
      </c>
      <c r="U10096" s="218" t="s">
        <v>45</v>
      </c>
      <c r="V10096" s="218" t="s">
        <v>52</v>
      </c>
      <c r="W10096" s="223">
        <v>126.84</v>
      </c>
      <c r="X10096" s="136">
        <v>57.4</v>
      </c>
      <c r="Y10096" s="223">
        <v>6750</v>
      </c>
      <c r="Z10096" s="223">
        <f>W10096*Y10096</f>
        <v>856170</v>
      </c>
      <c r="AA10096" s="224">
        <v>6</v>
      </c>
      <c r="AB10096" s="224">
        <v>6</v>
      </c>
      <c r="AC10096" s="223">
        <f>(Z10096*(100-AB10096))/100</f>
        <v>804799.8</v>
      </c>
      <c r="AD10096" s="223">
        <f>IF(AND(AC10096="",M10095=""),0,IF((AC10096=""),M10095, IF( (M10095=""),AC10096,SUM(AC10095:AC10099)+M10095)))</f>
        <v>1022349</v>
      </c>
      <c r="AE10096" s="223">
        <f>IF( (X10096=""),AD10096*1,AD10096*(X10096/100) )</f>
        <v>586828.326</v>
      </c>
      <c r="AF10096" s="223">
        <v>50000000</v>
      </c>
      <c r="AG10096" s="223">
        <f>IF((AF10096-AE10096) &gt; 1,0,IF((AF10096-AE10096)&lt;0,AE10096-AF10096,AF10096-AE10096))</f>
        <v>0</v>
      </c>
      <c r="AH10096" s="223">
        <v>0.02</v>
      </c>
    </row>
    <row r="10097" spans="1:34" s="173" customFormat="1" x14ac:dyDescent="0.55000000000000004">
      <c r="A10097" s="122"/>
      <c r="B10097" s="218"/>
      <c r="C10097" s="218"/>
      <c r="D10097" s="221"/>
      <c r="E10097" s="218"/>
      <c r="F10097" s="218"/>
      <c r="G10097" s="218"/>
      <c r="H10097" s="218"/>
      <c r="I10097" s="222"/>
      <c r="J10097" s="123"/>
      <c r="K10097" s="137"/>
      <c r="L10097" s="137"/>
      <c r="M10097" s="137"/>
      <c r="N10097" s="218">
        <v>3</v>
      </c>
      <c r="O10097" s="108" t="s">
        <v>13647</v>
      </c>
      <c r="P10097" s="138"/>
      <c r="Q10097" s="108" t="s">
        <v>13648</v>
      </c>
      <c r="R10097" s="108" t="s">
        <v>13651</v>
      </c>
      <c r="S10097" s="139" t="s">
        <v>13653</v>
      </c>
      <c r="T10097" s="218" t="s">
        <v>55</v>
      </c>
      <c r="U10097" s="218" t="s">
        <v>45</v>
      </c>
      <c r="V10097" s="218" t="s">
        <v>52</v>
      </c>
      <c r="W10097" s="223">
        <v>84.53</v>
      </c>
      <c r="X10097" s="136">
        <v>38.25</v>
      </c>
      <c r="Y10097" s="223">
        <v>0</v>
      </c>
      <c r="Z10097" s="223">
        <f>W10097*Y10097</f>
        <v>0</v>
      </c>
      <c r="AA10097" s="224">
        <v>6</v>
      </c>
      <c r="AB10097" s="224">
        <v>6</v>
      </c>
      <c r="AC10097" s="223">
        <f>(Z10097*(100-AB10097))/100</f>
        <v>0</v>
      </c>
      <c r="AD10097" s="223">
        <f>IF(AND(AC10097="",M10095=""),0,IF((AC10097=""),M10095, IF( (M10095=""),AC10097,SUM(AC10095:AC10099)+M10095)))</f>
        <v>1022349</v>
      </c>
      <c r="AE10097" s="223">
        <f>IF( (X10097=""),AD10097*1,AD10097*(X10097/100) )</f>
        <v>391048.49249999999</v>
      </c>
      <c r="AF10097" s="223">
        <v>50000000</v>
      </c>
      <c r="AG10097" s="223">
        <f>IF((AF10097-AE10097) &gt; 1,0,IF((AF10097-AE10097)&lt;0,AE10097-AF10097,AF10097-AE10097))</f>
        <v>0</v>
      </c>
      <c r="AH10097" s="223">
        <v>0.02</v>
      </c>
    </row>
    <row r="10098" spans="1:34" s="173" customFormat="1" x14ac:dyDescent="0.55000000000000004">
      <c r="A10098" s="122"/>
      <c r="B10098" s="218"/>
      <c r="C10098" s="218"/>
      <c r="D10098" s="221"/>
      <c r="E10098" s="218"/>
      <c r="F10098" s="218"/>
      <c r="G10098" s="218"/>
      <c r="H10098" s="218"/>
      <c r="I10098" s="222"/>
      <c r="J10098" s="123"/>
      <c r="K10098" s="137"/>
      <c r="L10098" s="137" t="s">
        <v>63</v>
      </c>
      <c r="M10098" s="137">
        <f>SUM(M10095:M10097)</f>
        <v>160050</v>
      </c>
      <c r="N10098" s="218"/>
      <c r="O10098" s="108"/>
      <c r="P10098" s="138"/>
      <c r="Q10098" s="108"/>
      <c r="R10098" s="108"/>
      <c r="S10098" s="139"/>
      <c r="T10098" s="218"/>
      <c r="U10098" s="218"/>
      <c r="V10098" s="218"/>
      <c r="W10098" s="223"/>
      <c r="X10098" s="136"/>
      <c r="Y10098" s="223"/>
      <c r="Z10098" s="223"/>
      <c r="AA10098" s="224"/>
      <c r="AB10098" s="224"/>
      <c r="AC10098" s="223"/>
      <c r="AD10098" s="223"/>
      <c r="AE10098" s="223">
        <f>SUM(AE10095:AE10097)</f>
        <v>1022246.7651</v>
      </c>
      <c r="AF10098" s="223"/>
      <c r="AG10098" s="223">
        <f>SUM(AG10095:AG10097)</f>
        <v>0</v>
      </c>
      <c r="AH10098" s="223"/>
    </row>
    <row r="10099" spans="1:34" s="173" customFormat="1" x14ac:dyDescent="0.55000000000000004">
      <c r="A10099" s="122" t="s">
        <v>298</v>
      </c>
      <c r="B10099" s="218">
        <v>4699</v>
      </c>
      <c r="C10099" s="218">
        <v>6170</v>
      </c>
      <c r="D10099" s="221" t="s">
        <v>13654</v>
      </c>
      <c r="E10099" s="218" t="s">
        <v>37</v>
      </c>
      <c r="F10099" s="218">
        <v>5530</v>
      </c>
      <c r="G10099" s="218">
        <v>2</v>
      </c>
      <c r="H10099" s="218">
        <v>2</v>
      </c>
      <c r="I10099" s="222">
        <v>47</v>
      </c>
      <c r="J10099" s="123" t="s">
        <v>38</v>
      </c>
      <c r="K10099" s="137">
        <f>((G10099*400)+(H10099*100))+I10099</f>
        <v>1047</v>
      </c>
      <c r="L10099" s="137">
        <v>225</v>
      </c>
      <c r="M10099" s="137">
        <f>K10099*L10099</f>
        <v>235575</v>
      </c>
      <c r="N10099" s="218"/>
      <c r="O10099" s="108"/>
      <c r="P10099" s="138"/>
      <c r="Q10099" s="108"/>
      <c r="R10099" s="108"/>
      <c r="S10099" s="139"/>
      <c r="T10099" s="218"/>
      <c r="U10099" s="218"/>
      <c r="V10099" s="218"/>
      <c r="W10099" s="223"/>
      <c r="X10099" s="136"/>
      <c r="Y10099" s="223"/>
      <c r="Z10099" s="223"/>
      <c r="AA10099" s="224"/>
      <c r="AB10099" s="224"/>
      <c r="AC10099" s="223"/>
      <c r="AD10099" s="223">
        <f>IF(AND(AC10099="",M10099=""),0,IF((AC10099=""),M10099,IF((M10099=""),AC10099,AC10099+M10099)))</f>
        <v>235575</v>
      </c>
      <c r="AE10099" s="223">
        <f>IF( (X10099=""),AD10099*1,AD10099*(X10099/100) )</f>
        <v>235575</v>
      </c>
      <c r="AF10099" s="223">
        <v>0</v>
      </c>
      <c r="AG10099" s="223">
        <f>IF((AF10099-AE10099) &gt; 1,0,IF((AF10099-AE10099)&lt;0,AE10099-AF10099,AF10099-AE10099))</f>
        <v>235575</v>
      </c>
      <c r="AH10099" s="223">
        <v>0.01</v>
      </c>
    </row>
    <row r="10100" spans="1:34" s="173" customFormat="1" x14ac:dyDescent="0.55000000000000004">
      <c r="A10100" s="122"/>
      <c r="B10100" s="218"/>
      <c r="C10100" s="218"/>
      <c r="D10100" s="221"/>
      <c r="E10100" s="218"/>
      <c r="F10100" s="218"/>
      <c r="G10100" s="218"/>
      <c r="H10100" s="218"/>
      <c r="I10100" s="222"/>
      <c r="J10100" s="123"/>
      <c r="K10100" s="137"/>
      <c r="L10100" s="137" t="s">
        <v>63</v>
      </c>
      <c r="M10100" s="137">
        <f>SUM(M10099:M10099)</f>
        <v>235575</v>
      </c>
      <c r="N10100" s="218"/>
      <c r="O10100" s="108"/>
      <c r="P10100" s="138"/>
      <c r="Q10100" s="108"/>
      <c r="R10100" s="108"/>
      <c r="S10100" s="139"/>
      <c r="T10100" s="218"/>
      <c r="U10100" s="218"/>
      <c r="V10100" s="218"/>
      <c r="W10100" s="223"/>
      <c r="X10100" s="136"/>
      <c r="Y10100" s="223"/>
      <c r="Z10100" s="223"/>
      <c r="AA10100" s="224"/>
      <c r="AB10100" s="224"/>
      <c r="AC10100" s="223"/>
      <c r="AD10100" s="223"/>
      <c r="AE10100" s="223">
        <f>SUM(AE10099:AE10099)</f>
        <v>235575</v>
      </c>
      <c r="AF10100" s="223"/>
      <c r="AG10100" s="223">
        <f>SUM(AG10099:AG10099)</f>
        <v>235575</v>
      </c>
      <c r="AH10100" s="223"/>
    </row>
    <row r="10101" spans="1:34" s="173" customFormat="1" x14ac:dyDescent="0.55000000000000004">
      <c r="A10101" s="122" t="s">
        <v>1034</v>
      </c>
      <c r="B10101" s="218">
        <v>4700</v>
      </c>
      <c r="C10101" s="218">
        <v>5091</v>
      </c>
      <c r="D10101" s="221" t="s">
        <v>13655</v>
      </c>
      <c r="E10101" s="218" t="s">
        <v>34</v>
      </c>
      <c r="F10101" s="218">
        <v>19993</v>
      </c>
      <c r="G10101" s="218">
        <v>2</v>
      </c>
      <c r="H10101" s="218">
        <v>0</v>
      </c>
      <c r="I10101" s="222">
        <v>53.9</v>
      </c>
      <c r="J10101" s="123" t="s">
        <v>38</v>
      </c>
      <c r="K10101" s="137">
        <f>((G10101*400)+(H10101*100))+I10101</f>
        <v>853.9</v>
      </c>
      <c r="L10101" s="137">
        <v>450</v>
      </c>
      <c r="M10101" s="137">
        <f>K10101*L10101</f>
        <v>384255</v>
      </c>
      <c r="N10101" s="218"/>
      <c r="O10101" s="108"/>
      <c r="P10101" s="138"/>
      <c r="Q10101" s="108"/>
      <c r="R10101" s="108"/>
      <c r="S10101" s="139"/>
      <c r="T10101" s="218"/>
      <c r="U10101" s="218"/>
      <c r="V10101" s="218"/>
      <c r="W10101" s="223"/>
      <c r="X10101" s="136"/>
      <c r="Y10101" s="223"/>
      <c r="Z10101" s="223"/>
      <c r="AA10101" s="224"/>
      <c r="AB10101" s="224"/>
      <c r="AC10101" s="223"/>
      <c r="AD10101" s="223">
        <f>IF(AND(AC10101="",M10101=""),0,IF((AC10101=""),M10101,IF((M10101=""),AC10101,AC10101+M10101)))</f>
        <v>384255</v>
      </c>
      <c r="AE10101" s="223">
        <f>IF( (X10101=""),AD10101*1,AD10101*(X10101/100) )</f>
        <v>384255</v>
      </c>
      <c r="AF10101" s="223">
        <v>50000000</v>
      </c>
      <c r="AG10101" s="223">
        <f>IF((AF10101-AE10101) &gt; 1,0,IF((AF10101-AE10101)&lt;0,AE10101-AF10101,AF10101-AE10101))</f>
        <v>0</v>
      </c>
      <c r="AH10101" s="223">
        <v>0.01</v>
      </c>
    </row>
    <row r="10102" spans="1:34" s="173" customFormat="1" x14ac:dyDescent="0.55000000000000004">
      <c r="A10102" s="122"/>
      <c r="B10102" s="218"/>
      <c r="C10102" s="218"/>
      <c r="D10102" s="221"/>
      <c r="E10102" s="218"/>
      <c r="F10102" s="218"/>
      <c r="G10102" s="218"/>
      <c r="H10102" s="218"/>
      <c r="I10102" s="222"/>
      <c r="J10102" s="123"/>
      <c r="K10102" s="137"/>
      <c r="L10102" s="137" t="s">
        <v>63</v>
      </c>
      <c r="M10102" s="137">
        <f>SUM(M10101:M10101)</f>
        <v>384255</v>
      </c>
      <c r="N10102" s="218"/>
      <c r="O10102" s="108"/>
      <c r="P10102" s="138"/>
      <c r="Q10102" s="108"/>
      <c r="R10102" s="108"/>
      <c r="S10102" s="139"/>
      <c r="T10102" s="218"/>
      <c r="U10102" s="218"/>
      <c r="V10102" s="218"/>
      <c r="W10102" s="223"/>
      <c r="X10102" s="136"/>
      <c r="Y10102" s="223"/>
      <c r="Z10102" s="223"/>
      <c r="AA10102" s="224"/>
      <c r="AB10102" s="224"/>
      <c r="AC10102" s="223"/>
      <c r="AD10102" s="223"/>
      <c r="AE10102" s="223">
        <f>SUM(AE10101:AE10101)</f>
        <v>384255</v>
      </c>
      <c r="AF10102" s="223"/>
      <c r="AG10102" s="223">
        <f>SUM(AG10101:AG10101)</f>
        <v>0</v>
      </c>
      <c r="AH10102" s="223"/>
    </row>
    <row r="10103" spans="1:34" s="173" customFormat="1" x14ac:dyDescent="0.55000000000000004">
      <c r="A10103" s="122" t="s">
        <v>13658</v>
      </c>
      <c r="B10103" s="218">
        <v>4701</v>
      </c>
      <c r="C10103" s="218">
        <v>6602</v>
      </c>
      <c r="D10103" s="221" t="s">
        <v>13659</v>
      </c>
      <c r="E10103" s="218" t="s">
        <v>34</v>
      </c>
      <c r="F10103" s="218">
        <v>23163</v>
      </c>
      <c r="G10103" s="218">
        <v>0</v>
      </c>
      <c r="H10103" s="218">
        <v>1</v>
      </c>
      <c r="I10103" s="222">
        <v>14</v>
      </c>
      <c r="J10103" s="123" t="s">
        <v>35</v>
      </c>
      <c r="K10103" s="137">
        <f>((G10103*400)+(H10103*100))+I10103</f>
        <v>114</v>
      </c>
      <c r="L10103" s="137">
        <v>650</v>
      </c>
      <c r="M10103" s="137">
        <f>K10103*L10103</f>
        <v>74100</v>
      </c>
      <c r="N10103" s="218">
        <v>1</v>
      </c>
      <c r="O10103" s="108" t="s">
        <v>13656</v>
      </c>
      <c r="P10103" s="138"/>
      <c r="Q10103" s="108" t="s">
        <v>13657</v>
      </c>
      <c r="R10103" s="108" t="s">
        <v>13660</v>
      </c>
      <c r="S10103" s="139" t="s">
        <v>13661</v>
      </c>
      <c r="T10103" s="218" t="s">
        <v>51</v>
      </c>
      <c r="U10103" s="218" t="s">
        <v>45</v>
      </c>
      <c r="V10103" s="218" t="s">
        <v>52</v>
      </c>
      <c r="W10103" s="223">
        <v>421.2</v>
      </c>
      <c r="X10103" s="136">
        <v>88.7</v>
      </c>
      <c r="Y10103" s="223">
        <v>6750</v>
      </c>
      <c r="Z10103" s="223">
        <f>W10103*Y10103</f>
        <v>2843100</v>
      </c>
      <c r="AA10103" s="224">
        <v>6</v>
      </c>
      <c r="AB10103" s="224">
        <v>6</v>
      </c>
      <c r="AC10103" s="223">
        <f>(Z10103*(100-AB10103))/100</f>
        <v>2672514</v>
      </c>
      <c r="AD10103" s="223">
        <f>IF(AND(AC10103="",M10103=""),0,IF((AC10103=""),M10103, IF( (M10103=""),AC10103,SUM(AC10103:AC10106)+M10103)))</f>
        <v>3964854</v>
      </c>
      <c r="AE10103" s="223">
        <f>IF( (X10103=""),AD10103*1,AD10103*(X10103/100) )</f>
        <v>3516825.4980000001</v>
      </c>
      <c r="AF10103" s="223">
        <v>50000000</v>
      </c>
      <c r="AG10103" s="223">
        <f>IF((AF10103-AE10103) &gt; 1,0,IF((AF10103-AE10103)&lt;0,AE10103-AF10103,AF10103-AE10103))</f>
        <v>0</v>
      </c>
      <c r="AH10103" s="223">
        <v>0.02</v>
      </c>
    </row>
    <row r="10104" spans="1:34" s="173" customFormat="1" x14ac:dyDescent="0.55000000000000004">
      <c r="A10104" s="122"/>
      <c r="B10104" s="218"/>
      <c r="C10104" s="218"/>
      <c r="D10104" s="221"/>
      <c r="E10104" s="218"/>
      <c r="F10104" s="218"/>
      <c r="G10104" s="218"/>
      <c r="H10104" s="218"/>
      <c r="I10104" s="222"/>
      <c r="J10104" s="123"/>
      <c r="K10104" s="137"/>
      <c r="L10104" s="137"/>
      <c r="M10104" s="137"/>
      <c r="N10104" s="218">
        <v>2</v>
      </c>
      <c r="O10104" s="108" t="s">
        <v>13656</v>
      </c>
      <c r="P10104" s="138"/>
      <c r="Q10104" s="108" t="s">
        <v>13657</v>
      </c>
      <c r="R10104" s="108" t="s">
        <v>13660</v>
      </c>
      <c r="S10104" s="139" t="s">
        <v>13662</v>
      </c>
      <c r="T10104" s="218" t="s">
        <v>55</v>
      </c>
      <c r="U10104" s="218" t="s">
        <v>45</v>
      </c>
      <c r="V10104" s="218" t="s">
        <v>52</v>
      </c>
      <c r="W10104" s="223">
        <v>53.65</v>
      </c>
      <c r="X10104" s="136">
        <v>11.3</v>
      </c>
      <c r="Y10104" s="223">
        <v>0</v>
      </c>
      <c r="Z10104" s="223">
        <f>W10104*Y10104</f>
        <v>0</v>
      </c>
      <c r="AA10104" s="224">
        <v>6</v>
      </c>
      <c r="AB10104" s="224">
        <v>6</v>
      </c>
      <c r="AC10104" s="223">
        <f>(Z10104*(100-AB10104))/100</f>
        <v>0</v>
      </c>
      <c r="AD10104" s="223">
        <f>IF(AND(AC10104="",M10103=""),0,IF((AC10104=""),M10103, IF( (M10103=""),AC10104,SUM(AC10103:AC10106)+M10103)))</f>
        <v>3964854</v>
      </c>
      <c r="AE10104" s="223">
        <f>IF( (X10104=""),AD10104*1,AD10104*(X10104/100) )</f>
        <v>448028.50200000004</v>
      </c>
      <c r="AF10104" s="223">
        <v>50000000</v>
      </c>
      <c r="AG10104" s="223">
        <f>IF((AF10104-AE10104) &gt; 1,0,IF((AF10104-AE10104)&lt;0,AE10104-AF10104,AF10104-AE10104))</f>
        <v>0</v>
      </c>
      <c r="AH10104" s="223">
        <v>0.02</v>
      </c>
    </row>
    <row r="10105" spans="1:34" s="173" customFormat="1" x14ac:dyDescent="0.55000000000000004">
      <c r="A10105" s="122"/>
      <c r="B10105" s="218">
        <v>4702</v>
      </c>
      <c r="C10105" s="218">
        <v>6860</v>
      </c>
      <c r="D10105" s="221" t="s">
        <v>13663</v>
      </c>
      <c r="E10105" s="218" t="s">
        <v>34</v>
      </c>
      <c r="F10105" s="218">
        <v>23555</v>
      </c>
      <c r="G10105" s="218">
        <v>0</v>
      </c>
      <c r="H10105" s="218">
        <v>0</v>
      </c>
      <c r="I10105" s="222">
        <v>99</v>
      </c>
      <c r="J10105" s="123" t="s">
        <v>35</v>
      </c>
      <c r="K10105" s="137">
        <f>((G10105*400)+(H10105*100))+I10105</f>
        <v>99</v>
      </c>
      <c r="L10105" s="137">
        <v>850</v>
      </c>
      <c r="M10105" s="137">
        <f>K10105*L10105</f>
        <v>84150</v>
      </c>
      <c r="N10105" s="218">
        <v>1</v>
      </c>
      <c r="O10105" s="108" t="s">
        <v>13656</v>
      </c>
      <c r="P10105" s="138"/>
      <c r="Q10105" s="108" t="s">
        <v>13657</v>
      </c>
      <c r="R10105" s="108" t="s">
        <v>13660</v>
      </c>
      <c r="S10105" s="139" t="s">
        <v>13664</v>
      </c>
      <c r="T10105" s="218" t="s">
        <v>51</v>
      </c>
      <c r="U10105" s="218" t="s">
        <v>45</v>
      </c>
      <c r="V10105" s="218" t="s">
        <v>52</v>
      </c>
      <c r="W10105" s="223">
        <v>192</v>
      </c>
      <c r="X10105" s="136">
        <v>100</v>
      </c>
      <c r="Y10105" s="223">
        <v>6750</v>
      </c>
      <c r="Z10105" s="223">
        <f>W10105*Y10105</f>
        <v>1296000</v>
      </c>
      <c r="AA10105" s="224">
        <v>6</v>
      </c>
      <c r="AB10105" s="224">
        <v>6</v>
      </c>
      <c r="AC10105" s="223">
        <f>(Z10105*(100-AB10105))/100</f>
        <v>1218240</v>
      </c>
      <c r="AD10105" s="223">
        <f>IF(AND(AC10105="",M10105=""),0,IF((AC10105=""),M10105, IF( (M10105=""),AC10105,SUM(AC10105:AC10106)+M10105)))</f>
        <v>1302390</v>
      </c>
      <c r="AE10105" s="223">
        <f>IF( (X10105=""),AD10105*1,AD10105*(X10105/100) )</f>
        <v>1302390</v>
      </c>
      <c r="AF10105" s="223">
        <v>50000000</v>
      </c>
      <c r="AG10105" s="223">
        <f>IF((AF10105-AE10105) &gt; 1,0,IF((AF10105-AE10105)&lt;0,AE10105-AF10105,AF10105-AE10105))</f>
        <v>0</v>
      </c>
      <c r="AH10105" s="223">
        <v>0.02</v>
      </c>
    </row>
    <row r="10106" spans="1:34" s="173" customFormat="1" x14ac:dyDescent="0.55000000000000004">
      <c r="A10106" s="122"/>
      <c r="B10106" s="218"/>
      <c r="C10106" s="218"/>
      <c r="D10106" s="221"/>
      <c r="E10106" s="218"/>
      <c r="F10106" s="218"/>
      <c r="G10106" s="218"/>
      <c r="H10106" s="218"/>
      <c r="I10106" s="222"/>
      <c r="J10106" s="123"/>
      <c r="K10106" s="137"/>
      <c r="L10106" s="137" t="s">
        <v>63</v>
      </c>
      <c r="M10106" s="137">
        <f>SUM(M10103:M10105)</f>
        <v>158250</v>
      </c>
      <c r="N10106" s="218"/>
      <c r="O10106" s="108"/>
      <c r="P10106" s="138"/>
      <c r="Q10106" s="108"/>
      <c r="R10106" s="108"/>
      <c r="S10106" s="139"/>
      <c r="T10106" s="218"/>
      <c r="U10106" s="218"/>
      <c r="V10106" s="218"/>
      <c r="W10106" s="223"/>
      <c r="X10106" s="136"/>
      <c r="Y10106" s="223"/>
      <c r="Z10106" s="223"/>
      <c r="AA10106" s="224"/>
      <c r="AB10106" s="224"/>
      <c r="AC10106" s="223"/>
      <c r="AD10106" s="223"/>
      <c r="AE10106" s="223">
        <f>SUM(AE10103:AE10105)</f>
        <v>5267244</v>
      </c>
      <c r="AF10106" s="223"/>
      <c r="AG10106" s="223">
        <f>SUM(AG10103:AG10105)</f>
        <v>0</v>
      </c>
      <c r="AH10106" s="223"/>
    </row>
    <row r="10107" spans="1:34" s="173" customFormat="1" x14ac:dyDescent="0.55000000000000004">
      <c r="A10107" s="122" t="s">
        <v>13667</v>
      </c>
      <c r="B10107" s="218">
        <v>4703</v>
      </c>
      <c r="C10107" s="218">
        <v>7004</v>
      </c>
      <c r="D10107" s="221" t="s">
        <v>13668</v>
      </c>
      <c r="E10107" s="218" t="s">
        <v>34</v>
      </c>
      <c r="F10107" s="218">
        <v>23693</v>
      </c>
      <c r="G10107" s="218">
        <v>0</v>
      </c>
      <c r="H10107" s="218">
        <v>0</v>
      </c>
      <c r="I10107" s="222">
        <v>43</v>
      </c>
      <c r="J10107" s="123" t="s">
        <v>35</v>
      </c>
      <c r="K10107" s="137">
        <f>((G10107*400)+(H10107*100))+I10107</f>
        <v>43</v>
      </c>
      <c r="L10107" s="137">
        <v>300</v>
      </c>
      <c r="M10107" s="137">
        <f>K10107*L10107</f>
        <v>12900</v>
      </c>
      <c r="N10107" s="218">
        <v>1</v>
      </c>
      <c r="O10107" s="108" t="s">
        <v>13665</v>
      </c>
      <c r="P10107" s="138"/>
      <c r="Q10107" s="108" t="s">
        <v>13666</v>
      </c>
      <c r="R10107" s="108" t="s">
        <v>13669</v>
      </c>
      <c r="S10107" s="139" t="s">
        <v>13670</v>
      </c>
      <c r="T10107" s="218" t="s">
        <v>51</v>
      </c>
      <c r="U10107" s="218" t="s">
        <v>45</v>
      </c>
      <c r="V10107" s="218" t="s">
        <v>52</v>
      </c>
      <c r="W10107" s="223">
        <v>291.06</v>
      </c>
      <c r="X10107" s="136">
        <v>100</v>
      </c>
      <c r="Y10107" s="223">
        <v>6750</v>
      </c>
      <c r="Z10107" s="223">
        <f>W10107*Y10107</f>
        <v>1964655</v>
      </c>
      <c r="AA10107" s="224">
        <v>21</v>
      </c>
      <c r="AB10107" s="224">
        <v>32</v>
      </c>
      <c r="AC10107" s="223">
        <f>(Z10107*(100-AB10107))/100</f>
        <v>1335965.3999999999</v>
      </c>
      <c r="AD10107" s="223">
        <f>IF(AND(AC10107="",M10107=""),0,IF((AC10107=""),M10107, IF( (M10107=""),AC10107,SUM(AC10107:AC10108)+M10107)))</f>
        <v>1348865.4</v>
      </c>
      <c r="AE10107" s="223">
        <f>IF( (X10107=""),AD10107*1,AD10107*(X10107/100) )</f>
        <v>1348865.4</v>
      </c>
      <c r="AF10107" s="223">
        <v>50000000</v>
      </c>
      <c r="AG10107" s="223">
        <f>IF((AF10107-AE10107) &gt; 1,0,IF((AF10107-AE10107)&lt;0,AE10107-AF10107,AF10107-AE10107))</f>
        <v>0</v>
      </c>
      <c r="AH10107" s="223">
        <v>0.02</v>
      </c>
    </row>
    <row r="10108" spans="1:34" s="173" customFormat="1" x14ac:dyDescent="0.55000000000000004">
      <c r="A10108" s="122"/>
      <c r="B10108" s="218"/>
      <c r="C10108" s="218"/>
      <c r="D10108" s="221"/>
      <c r="E10108" s="218"/>
      <c r="F10108" s="218"/>
      <c r="G10108" s="218"/>
      <c r="H10108" s="218"/>
      <c r="I10108" s="222"/>
      <c r="J10108" s="123"/>
      <c r="K10108" s="137"/>
      <c r="L10108" s="137" t="s">
        <v>63</v>
      </c>
      <c r="M10108" s="137">
        <f>SUM(M10107:M10107)</f>
        <v>12900</v>
      </c>
      <c r="N10108" s="218"/>
      <c r="O10108" s="108"/>
      <c r="P10108" s="138"/>
      <c r="Q10108" s="108"/>
      <c r="R10108" s="108"/>
      <c r="S10108" s="139"/>
      <c r="T10108" s="218"/>
      <c r="U10108" s="218"/>
      <c r="V10108" s="218"/>
      <c r="W10108" s="223"/>
      <c r="X10108" s="136"/>
      <c r="Y10108" s="223"/>
      <c r="Z10108" s="223"/>
      <c r="AA10108" s="224"/>
      <c r="AB10108" s="224"/>
      <c r="AC10108" s="223"/>
      <c r="AD10108" s="223"/>
      <c r="AE10108" s="223">
        <f>SUM(AE10107:AE10107)</f>
        <v>1348865.4</v>
      </c>
      <c r="AF10108" s="223"/>
      <c r="AG10108" s="223">
        <f>SUM(AG10107:AG10107)</f>
        <v>0</v>
      </c>
      <c r="AH10108" s="223"/>
    </row>
    <row r="10109" spans="1:34" s="173" customFormat="1" x14ac:dyDescent="0.55000000000000004">
      <c r="A10109" s="122" t="s">
        <v>13671</v>
      </c>
      <c r="B10109" s="218">
        <v>4704</v>
      </c>
      <c r="C10109" s="218">
        <v>10261</v>
      </c>
      <c r="D10109" s="221" t="s">
        <v>13672</v>
      </c>
      <c r="E10109" s="218" t="s">
        <v>34</v>
      </c>
      <c r="F10109" s="218">
        <v>15892</v>
      </c>
      <c r="G10109" s="218">
        <v>0</v>
      </c>
      <c r="H10109" s="218">
        <v>2</v>
      </c>
      <c r="I10109" s="222">
        <v>33</v>
      </c>
      <c r="J10109" s="123" t="s">
        <v>15377</v>
      </c>
      <c r="K10109" s="137">
        <f>((G10109*400)+(H10109*100))+I10109</f>
        <v>233</v>
      </c>
      <c r="L10109" s="137">
        <v>800</v>
      </c>
      <c r="M10109" s="137">
        <f>K10109*L10109</f>
        <v>186400</v>
      </c>
      <c r="N10109" s="218"/>
      <c r="O10109" s="108"/>
      <c r="P10109" s="138"/>
      <c r="Q10109" s="108"/>
      <c r="R10109" s="108"/>
      <c r="S10109" s="139"/>
      <c r="T10109" s="218"/>
      <c r="U10109" s="218"/>
      <c r="V10109" s="218"/>
      <c r="W10109" s="223"/>
      <c r="X10109" s="136"/>
      <c r="Y10109" s="223"/>
      <c r="Z10109" s="223"/>
      <c r="AA10109" s="224"/>
      <c r="AB10109" s="224"/>
      <c r="AC10109" s="223"/>
      <c r="AD10109" s="223">
        <f>IF(AND(AC10109="",M10109=""),0,IF((AC10109=""),M10109,IF((M10109=""),AC10109,AC10109+M10109)))</f>
        <v>186400</v>
      </c>
      <c r="AE10109" s="223">
        <f>IF( (X10109=""),AD10109*1,AD10109*(X10109/100) )</f>
        <v>186400</v>
      </c>
      <c r="AF10109" s="223">
        <v>0</v>
      </c>
      <c r="AG10109" s="223">
        <f>IF((AF10109-AE10109) &gt; 1,0,IF((AF10109-AE10109)&lt;0,AE10109-AF10109,AF10109-AE10109))</f>
        <v>186400</v>
      </c>
      <c r="AH10109" s="223">
        <v>0.3</v>
      </c>
    </row>
    <row r="10110" spans="1:34" s="173" customFormat="1" x14ac:dyDescent="0.55000000000000004">
      <c r="A10110" s="122"/>
      <c r="B10110" s="218"/>
      <c r="C10110" s="218"/>
      <c r="D10110" s="221"/>
      <c r="E10110" s="218"/>
      <c r="F10110" s="218"/>
      <c r="G10110" s="218"/>
      <c r="H10110" s="218"/>
      <c r="I10110" s="222"/>
      <c r="J10110" s="123"/>
      <c r="K10110" s="137"/>
      <c r="L10110" s="137" t="s">
        <v>63</v>
      </c>
      <c r="M10110" s="137">
        <f>SUM(M10109:M10109)</f>
        <v>186400</v>
      </c>
      <c r="N10110" s="218"/>
      <c r="O10110" s="108"/>
      <c r="P10110" s="138"/>
      <c r="Q10110" s="108"/>
      <c r="R10110" s="108"/>
      <c r="S10110" s="139"/>
      <c r="T10110" s="218"/>
      <c r="U10110" s="218"/>
      <c r="V10110" s="218"/>
      <c r="W10110" s="223"/>
      <c r="X10110" s="136"/>
      <c r="Y10110" s="223"/>
      <c r="Z10110" s="223"/>
      <c r="AA10110" s="224"/>
      <c r="AB10110" s="224"/>
      <c r="AC10110" s="223"/>
      <c r="AD10110" s="223"/>
      <c r="AE10110" s="223">
        <f>SUM(AE10109:AE10109)</f>
        <v>186400</v>
      </c>
      <c r="AF10110" s="223"/>
      <c r="AG10110" s="223">
        <f>SUM(AG10109:AG10109)</f>
        <v>186400</v>
      </c>
      <c r="AH10110" s="223"/>
    </row>
    <row r="10111" spans="1:34" s="173" customFormat="1" x14ac:dyDescent="0.55000000000000004">
      <c r="A10111" s="122" t="s">
        <v>13673</v>
      </c>
      <c r="B10111" s="218">
        <v>4705</v>
      </c>
      <c r="C10111" s="218">
        <v>6436</v>
      </c>
      <c r="D10111" s="221" t="s">
        <v>13674</v>
      </c>
      <c r="E10111" s="218" t="s">
        <v>34</v>
      </c>
      <c r="F10111" s="218">
        <v>16374</v>
      </c>
      <c r="G10111" s="218">
        <v>1</v>
      </c>
      <c r="H10111" s="218">
        <v>3</v>
      </c>
      <c r="I10111" s="222">
        <v>39</v>
      </c>
      <c r="J10111" s="123" t="s">
        <v>38</v>
      </c>
      <c r="K10111" s="137">
        <f>((G10111*400)+(H10111*100))+I10111</f>
        <v>739</v>
      </c>
      <c r="L10111" s="137">
        <v>7250</v>
      </c>
      <c r="M10111" s="137">
        <f>K10111*L10111</f>
        <v>5357750</v>
      </c>
      <c r="N10111" s="218"/>
      <c r="O10111" s="108"/>
      <c r="P10111" s="138"/>
      <c r="Q10111" s="108"/>
      <c r="R10111" s="108"/>
      <c r="S10111" s="139"/>
      <c r="T10111" s="218"/>
      <c r="U10111" s="218"/>
      <c r="V10111" s="218"/>
      <c r="W10111" s="223"/>
      <c r="X10111" s="136"/>
      <c r="Y10111" s="223"/>
      <c r="Z10111" s="223"/>
      <c r="AA10111" s="224"/>
      <c r="AB10111" s="224"/>
      <c r="AC10111" s="223"/>
      <c r="AD10111" s="223">
        <f>IF(AND(AC10111="",M10111=""),0,IF((AC10111=""),M10111,IF((M10111=""),AC10111,AC10111+M10111)))</f>
        <v>5357750</v>
      </c>
      <c r="AE10111" s="223">
        <f>IF( (X10111=""),AD10111*1,AD10111*(X10111/100) )</f>
        <v>5357750</v>
      </c>
      <c r="AF10111" s="223">
        <v>50000000</v>
      </c>
      <c r="AG10111" s="223">
        <f>IF((AF10111-AE10111) &gt; 1,0,IF((AF10111-AE10111)&lt;0,AE10111-AF10111,AF10111-AE10111))</f>
        <v>0</v>
      </c>
      <c r="AH10111" s="223">
        <v>0.01</v>
      </c>
    </row>
    <row r="10112" spans="1:34" s="173" customFormat="1" x14ac:dyDescent="0.55000000000000004">
      <c r="A10112" s="122"/>
      <c r="B10112" s="218">
        <v>4706</v>
      </c>
      <c r="C10112" s="218">
        <v>6437</v>
      </c>
      <c r="D10112" s="221" t="s">
        <v>13675</v>
      </c>
      <c r="E10112" s="218" t="s">
        <v>34</v>
      </c>
      <c r="F10112" s="218">
        <v>16845</v>
      </c>
      <c r="G10112" s="218">
        <v>5</v>
      </c>
      <c r="H10112" s="218">
        <v>1</v>
      </c>
      <c r="I10112" s="222">
        <v>89</v>
      </c>
      <c r="J10112" s="123" t="s">
        <v>38</v>
      </c>
      <c r="K10112" s="137">
        <f>((G10112*400)+(H10112*100))+I10112</f>
        <v>2189</v>
      </c>
      <c r="L10112" s="137">
        <v>3600</v>
      </c>
      <c r="M10112" s="137">
        <f>K10112*L10112</f>
        <v>7880400</v>
      </c>
      <c r="N10112" s="218"/>
      <c r="O10112" s="108"/>
      <c r="P10112" s="138"/>
      <c r="Q10112" s="108"/>
      <c r="R10112" s="108"/>
      <c r="S10112" s="139"/>
      <c r="T10112" s="218"/>
      <c r="U10112" s="218"/>
      <c r="V10112" s="218"/>
      <c r="W10112" s="223"/>
      <c r="X10112" s="136"/>
      <c r="Y10112" s="223"/>
      <c r="Z10112" s="223"/>
      <c r="AA10112" s="224"/>
      <c r="AB10112" s="224"/>
      <c r="AC10112" s="223"/>
      <c r="AD10112" s="223">
        <f>IF(AND(AC10112="",M10112=""),0,IF((AC10112=""),M10112,IF((M10112=""),AC10112,AC10112+M10112)))</f>
        <v>7880400</v>
      </c>
      <c r="AE10112" s="223">
        <f>IF( (X10112=""),AD10112*1,AD10112*(X10112/100) )</f>
        <v>7880400</v>
      </c>
      <c r="AF10112" s="223">
        <v>50000000</v>
      </c>
      <c r="AG10112" s="223">
        <f>IF((AF10112-AE10112) &gt; 1,0,IF((AF10112-AE10112)&lt;0,AE10112-AF10112,AF10112-AE10112))</f>
        <v>0</v>
      </c>
      <c r="AH10112" s="223">
        <v>0.01</v>
      </c>
    </row>
    <row r="10113" spans="1:34" s="173" customFormat="1" x14ac:dyDescent="0.55000000000000004">
      <c r="A10113" s="122"/>
      <c r="B10113" s="218"/>
      <c r="C10113" s="218"/>
      <c r="D10113" s="221"/>
      <c r="E10113" s="218"/>
      <c r="F10113" s="218"/>
      <c r="G10113" s="218"/>
      <c r="H10113" s="218"/>
      <c r="I10113" s="222"/>
      <c r="J10113" s="123"/>
      <c r="K10113" s="137"/>
      <c r="L10113" s="137" t="s">
        <v>63</v>
      </c>
      <c r="M10113" s="137">
        <f>SUM(M10111:M10112)</f>
        <v>13238150</v>
      </c>
      <c r="N10113" s="218"/>
      <c r="O10113" s="108"/>
      <c r="P10113" s="138"/>
      <c r="Q10113" s="108"/>
      <c r="R10113" s="108"/>
      <c r="S10113" s="139"/>
      <c r="T10113" s="218"/>
      <c r="U10113" s="218"/>
      <c r="V10113" s="218"/>
      <c r="W10113" s="223"/>
      <c r="X10113" s="136"/>
      <c r="Y10113" s="223"/>
      <c r="Z10113" s="223"/>
      <c r="AA10113" s="224"/>
      <c r="AB10113" s="224"/>
      <c r="AC10113" s="223"/>
      <c r="AD10113" s="223"/>
      <c r="AE10113" s="223">
        <f>SUM(AE10111:AE10112)</f>
        <v>13238150</v>
      </c>
      <c r="AF10113" s="223"/>
      <c r="AG10113" s="223">
        <f>SUM(AG10111:AG10112)</f>
        <v>0</v>
      </c>
      <c r="AH10113" s="223"/>
    </row>
    <row r="10114" spans="1:34" s="173" customFormat="1" x14ac:dyDescent="0.55000000000000004">
      <c r="A10114" s="122" t="s">
        <v>13678</v>
      </c>
      <c r="B10114" s="218">
        <v>4707</v>
      </c>
      <c r="C10114" s="218">
        <v>4876</v>
      </c>
      <c r="D10114" s="221" t="s">
        <v>13679</v>
      </c>
      <c r="E10114" s="218" t="s">
        <v>34</v>
      </c>
      <c r="F10114" s="218">
        <v>23018</v>
      </c>
      <c r="G10114" s="218">
        <v>0</v>
      </c>
      <c r="H10114" s="218">
        <v>1</v>
      </c>
      <c r="I10114" s="222">
        <v>0</v>
      </c>
      <c r="J10114" s="123" t="s">
        <v>35</v>
      </c>
      <c r="K10114" s="137">
        <f>((G10114*400)+(H10114*100))+I10114</f>
        <v>100</v>
      </c>
      <c r="L10114" s="137">
        <v>850</v>
      </c>
      <c r="M10114" s="137">
        <f>K10114*L10114</f>
        <v>85000</v>
      </c>
      <c r="N10114" s="218">
        <v>1</v>
      </c>
      <c r="O10114" s="108" t="s">
        <v>13676</v>
      </c>
      <c r="P10114" s="138">
        <v>3570800215737</v>
      </c>
      <c r="Q10114" s="108" t="s">
        <v>13677</v>
      </c>
      <c r="R10114" s="108" t="s">
        <v>13680</v>
      </c>
      <c r="S10114" s="139" t="s">
        <v>13681</v>
      </c>
      <c r="T10114" s="218" t="s">
        <v>51</v>
      </c>
      <c r="U10114" s="218" t="s">
        <v>45</v>
      </c>
      <c r="V10114" s="218" t="s">
        <v>52</v>
      </c>
      <c r="W10114" s="223">
        <v>173.16</v>
      </c>
      <c r="X10114" s="136">
        <v>100</v>
      </c>
      <c r="Y10114" s="223">
        <v>6750</v>
      </c>
      <c r="Z10114" s="223">
        <f>W10114*Y10114</f>
        <v>1168830</v>
      </c>
      <c r="AA10114" s="224">
        <v>6</v>
      </c>
      <c r="AB10114" s="224">
        <v>6</v>
      </c>
      <c r="AC10114" s="223">
        <f>(Z10114*(100-AB10114))/100</f>
        <v>1098700.2</v>
      </c>
      <c r="AD10114" s="223">
        <f>IF(AND(AC10114="",M10114=""),0,IF((AC10114=""),M10114, IF( (M10114=""),AC10114,SUM(AC10114:AC10115)+M10114)))</f>
        <v>1183700.2</v>
      </c>
      <c r="AE10114" s="223">
        <f>IF( (X10114=""),AD10114*1,AD10114*(X10114/100) )</f>
        <v>1183700.2</v>
      </c>
      <c r="AF10114" s="223">
        <v>50000000</v>
      </c>
      <c r="AG10114" s="223">
        <f>IF((AF10114-AE10114) &gt; 1,0,IF((AF10114-AE10114)&lt;0,AE10114-AF10114,AF10114-AE10114))</f>
        <v>0</v>
      </c>
      <c r="AH10114" s="223">
        <v>0.02</v>
      </c>
    </row>
    <row r="10115" spans="1:34" s="173" customFormat="1" x14ac:dyDescent="0.55000000000000004">
      <c r="A10115" s="122"/>
      <c r="B10115" s="218"/>
      <c r="C10115" s="218"/>
      <c r="D10115" s="221"/>
      <c r="E10115" s="218"/>
      <c r="F10115" s="218"/>
      <c r="G10115" s="218"/>
      <c r="H10115" s="218"/>
      <c r="I10115" s="222"/>
      <c r="J10115" s="123"/>
      <c r="K10115" s="137"/>
      <c r="L10115" s="137" t="s">
        <v>63</v>
      </c>
      <c r="M10115" s="137">
        <f>SUM(M10114:M10114)</f>
        <v>85000</v>
      </c>
      <c r="N10115" s="218"/>
      <c r="O10115" s="108"/>
      <c r="P10115" s="138"/>
      <c r="Q10115" s="108"/>
      <c r="R10115" s="108"/>
      <c r="S10115" s="139"/>
      <c r="T10115" s="218"/>
      <c r="U10115" s="218"/>
      <c r="V10115" s="218"/>
      <c r="W10115" s="223"/>
      <c r="X10115" s="136"/>
      <c r="Y10115" s="223"/>
      <c r="Z10115" s="223"/>
      <c r="AA10115" s="224"/>
      <c r="AB10115" s="224"/>
      <c r="AC10115" s="223"/>
      <c r="AD10115" s="223"/>
      <c r="AE10115" s="223">
        <f>SUM(AE10114:AE10114)</f>
        <v>1183700.2</v>
      </c>
      <c r="AF10115" s="223"/>
      <c r="AG10115" s="223">
        <f>SUM(AG10114:AG10114)</f>
        <v>0</v>
      </c>
      <c r="AH10115" s="223"/>
    </row>
    <row r="10116" spans="1:34" s="173" customFormat="1" x14ac:dyDescent="0.55000000000000004">
      <c r="A10116" s="122" t="s">
        <v>13684</v>
      </c>
      <c r="B10116" s="218">
        <v>4736</v>
      </c>
      <c r="C10116" s="218">
        <v>5613</v>
      </c>
      <c r="D10116" s="221" t="s">
        <v>13685</v>
      </c>
      <c r="E10116" s="218" t="s">
        <v>34</v>
      </c>
      <c r="F10116" s="218">
        <v>11158</v>
      </c>
      <c r="G10116" s="218">
        <v>0</v>
      </c>
      <c r="H10116" s="218">
        <v>0</v>
      </c>
      <c r="I10116" s="222">
        <v>18</v>
      </c>
      <c r="J10116" s="123" t="s">
        <v>35</v>
      </c>
      <c r="K10116" s="137">
        <f>((G10116*400)+(H10116*100))+I10116</f>
        <v>18</v>
      </c>
      <c r="L10116" s="137">
        <v>25000</v>
      </c>
      <c r="M10116" s="137">
        <f>K10116*L10116</f>
        <v>450000</v>
      </c>
      <c r="N10116" s="218">
        <v>1</v>
      </c>
      <c r="O10116" s="108" t="s">
        <v>13682</v>
      </c>
      <c r="P10116" s="138">
        <v>4110100019422</v>
      </c>
      <c r="Q10116" s="108" t="s">
        <v>13683</v>
      </c>
      <c r="R10116" s="108" t="s">
        <v>13686</v>
      </c>
      <c r="S10116" s="139" t="s">
        <v>13687</v>
      </c>
      <c r="T10116" s="218" t="s">
        <v>44</v>
      </c>
      <c r="U10116" s="218" t="s">
        <v>45</v>
      </c>
      <c r="V10116" s="218" t="s">
        <v>46</v>
      </c>
      <c r="W10116" s="223">
        <v>77</v>
      </c>
      <c r="X10116" s="136">
        <v>25</v>
      </c>
      <c r="Y10116" s="223">
        <v>7150</v>
      </c>
      <c r="Z10116" s="223">
        <f>W10116*Y10116</f>
        <v>550550</v>
      </c>
      <c r="AA10116" s="224">
        <v>7</v>
      </c>
      <c r="AB10116" s="224">
        <v>7</v>
      </c>
      <c r="AC10116" s="223">
        <f>(Z10116*(100-AB10116))/100</f>
        <v>512011.5</v>
      </c>
      <c r="AD10116" s="223">
        <f>IF(AND(AC10116="",M10116=""),0,IF((AC10116=""),M10116, IF( (M10116=""),AC10116,SUM(AC10116:AC10119)+M10116)))</f>
        <v>2498046</v>
      </c>
      <c r="AE10116" s="223">
        <f>IF( (X10116=""),AD10116*1,AD10116*(X10116/100) )</f>
        <v>624511.5</v>
      </c>
      <c r="AF10116" s="223">
        <v>0</v>
      </c>
      <c r="AG10116" s="223">
        <f>IF((AF10116-AE10116) &gt; 1,0,IF((AF10116-AE10116)&lt;0,AE10116-AF10116,AF10116-AE10116))</f>
        <v>624511.5</v>
      </c>
      <c r="AH10116" s="223">
        <v>0.3</v>
      </c>
    </row>
    <row r="10117" spans="1:34" s="173" customFormat="1" x14ac:dyDescent="0.55000000000000004">
      <c r="A10117" s="122"/>
      <c r="B10117" s="218"/>
      <c r="C10117" s="218"/>
      <c r="D10117" s="221"/>
      <c r="E10117" s="218"/>
      <c r="F10117" s="218"/>
      <c r="G10117" s="218"/>
      <c r="H10117" s="218"/>
      <c r="I10117" s="222"/>
      <c r="J10117" s="123"/>
      <c r="K10117" s="137"/>
      <c r="L10117" s="137"/>
      <c r="M10117" s="137"/>
      <c r="N10117" s="218"/>
      <c r="O10117" s="108"/>
      <c r="P10117" s="138"/>
      <c r="Q10117" s="108"/>
      <c r="R10117" s="108"/>
      <c r="S10117" s="139"/>
      <c r="T10117" s="218" t="s">
        <v>44</v>
      </c>
      <c r="U10117" s="218"/>
      <c r="V10117" s="218" t="s">
        <v>46</v>
      </c>
      <c r="W10117" s="223">
        <v>77</v>
      </c>
      <c r="X10117" s="136">
        <v>25</v>
      </c>
      <c r="Y10117" s="223">
        <v>7150</v>
      </c>
      <c r="Z10117" s="223">
        <f>W10117*Y10117</f>
        <v>550550</v>
      </c>
      <c r="AA10117" s="224">
        <v>7</v>
      </c>
      <c r="AB10117" s="224">
        <v>7</v>
      </c>
      <c r="AC10117" s="223">
        <f>(Z10117*(100-AB10117))/100</f>
        <v>512011.5</v>
      </c>
      <c r="AD10117" s="223">
        <f>IF(AND(AC10117="",M10116=""),0,IF((AC10117=""),M10116, IF( (M10116=""),AC10117,SUM(AC10116:AC10119)+M10116)))</f>
        <v>2498046</v>
      </c>
      <c r="AE10117" s="223">
        <f>IF( (X10117=""),AD10117*1,AD10117*(X10117/100) )</f>
        <v>624511.5</v>
      </c>
      <c r="AF10117" s="223">
        <v>0</v>
      </c>
      <c r="AG10117" s="223">
        <f>IF((AF10117-AE10117) &gt; 1,0,IF((AF10117-AE10117)&lt;0,AE10117-AF10117,AF10117-AE10117))</f>
        <v>624511.5</v>
      </c>
      <c r="AH10117" s="223">
        <v>0.3</v>
      </c>
    </row>
    <row r="10118" spans="1:34" s="173" customFormat="1" x14ac:dyDescent="0.55000000000000004">
      <c r="A10118" s="122"/>
      <c r="B10118" s="218"/>
      <c r="C10118" s="218"/>
      <c r="D10118" s="221"/>
      <c r="E10118" s="218"/>
      <c r="F10118" s="218"/>
      <c r="G10118" s="218"/>
      <c r="H10118" s="218"/>
      <c r="I10118" s="222"/>
      <c r="J10118" s="123"/>
      <c r="K10118" s="137"/>
      <c r="L10118" s="137"/>
      <c r="M10118" s="137"/>
      <c r="N10118" s="218"/>
      <c r="O10118" s="108"/>
      <c r="P10118" s="138"/>
      <c r="Q10118" s="108"/>
      <c r="R10118" s="108"/>
      <c r="S10118" s="139"/>
      <c r="T10118" s="218" t="s">
        <v>44</v>
      </c>
      <c r="U10118" s="218"/>
      <c r="V10118" s="218" t="s">
        <v>46</v>
      </c>
      <c r="W10118" s="223">
        <v>77</v>
      </c>
      <c r="X10118" s="136">
        <v>25</v>
      </c>
      <c r="Y10118" s="223">
        <v>7150</v>
      </c>
      <c r="Z10118" s="223">
        <f>W10118*Y10118</f>
        <v>550550</v>
      </c>
      <c r="AA10118" s="224">
        <v>7</v>
      </c>
      <c r="AB10118" s="224">
        <v>7</v>
      </c>
      <c r="AC10118" s="223">
        <f>(Z10118*(100-AB10118))/100</f>
        <v>512011.5</v>
      </c>
      <c r="AD10118" s="223">
        <f>IF(AND(AC10118="",M10116=""),0,IF((AC10118=""),M10116, IF( (M10116=""),AC10118,SUM(AC10116:AC10119)+M10116)))</f>
        <v>2498046</v>
      </c>
      <c r="AE10118" s="223">
        <f>IF( (X10118=""),AD10118*1,AD10118*(X10118/100) )</f>
        <v>624511.5</v>
      </c>
      <c r="AF10118" s="223">
        <v>0</v>
      </c>
      <c r="AG10118" s="223">
        <f>IF((AF10118-AE10118) &gt; 1,0,IF((AF10118-AE10118)&lt;0,AE10118-AF10118,AF10118-AE10118))</f>
        <v>624511.5</v>
      </c>
      <c r="AH10118" s="223">
        <v>0.3</v>
      </c>
    </row>
    <row r="10119" spans="1:34" s="173" customFormat="1" x14ac:dyDescent="0.55000000000000004">
      <c r="A10119" s="122"/>
      <c r="B10119" s="218"/>
      <c r="C10119" s="218"/>
      <c r="D10119" s="221"/>
      <c r="E10119" s="218"/>
      <c r="F10119" s="218"/>
      <c r="G10119" s="218"/>
      <c r="H10119" s="218"/>
      <c r="I10119" s="222"/>
      <c r="J10119" s="123"/>
      <c r="K10119" s="137"/>
      <c r="L10119" s="137"/>
      <c r="M10119" s="137"/>
      <c r="N10119" s="218"/>
      <c r="O10119" s="108"/>
      <c r="P10119" s="138"/>
      <c r="Q10119" s="108"/>
      <c r="R10119" s="108"/>
      <c r="S10119" s="139"/>
      <c r="T10119" s="218" t="s">
        <v>44</v>
      </c>
      <c r="U10119" s="218"/>
      <c r="V10119" s="218" t="s">
        <v>46</v>
      </c>
      <c r="W10119" s="223">
        <v>77</v>
      </c>
      <c r="X10119" s="136">
        <v>25</v>
      </c>
      <c r="Y10119" s="223">
        <v>7150</v>
      </c>
      <c r="Z10119" s="223">
        <f>W10119*Y10119</f>
        <v>550550</v>
      </c>
      <c r="AA10119" s="224">
        <v>7</v>
      </c>
      <c r="AB10119" s="224">
        <v>7</v>
      </c>
      <c r="AC10119" s="223">
        <f>(Z10119*(100-AB10119))/100</f>
        <v>512011.5</v>
      </c>
      <c r="AD10119" s="223">
        <f>IF(AND(AC10119="",M10116=""),0,IF((AC10119=""),M10116, IF( (M10116=""),AC10119,SUM(AC10116:AC10119)+M10116)))</f>
        <v>2498046</v>
      </c>
      <c r="AE10119" s="223">
        <f>IF( (X10119=""),AD10119*1,AD10119*(X10119/100) )</f>
        <v>624511.5</v>
      </c>
      <c r="AF10119" s="223">
        <v>0</v>
      </c>
      <c r="AG10119" s="223">
        <f>IF((AF10119-AE10119) &gt; 1,0,IF((AF10119-AE10119)&lt;0,AE10119-AF10119,AF10119-AE10119))</f>
        <v>624511.5</v>
      </c>
      <c r="AH10119" s="223">
        <v>0.3</v>
      </c>
    </row>
    <row r="10120" spans="1:34" s="173" customFormat="1" x14ac:dyDescent="0.55000000000000004">
      <c r="A10120" s="122"/>
      <c r="B10120" s="218"/>
      <c r="C10120" s="218"/>
      <c r="D10120" s="221"/>
      <c r="E10120" s="218"/>
      <c r="F10120" s="218"/>
      <c r="G10120" s="218"/>
      <c r="H10120" s="218"/>
      <c r="I10120" s="222"/>
      <c r="J10120" s="123"/>
      <c r="K10120" s="137"/>
      <c r="L10120" s="137" t="s">
        <v>63</v>
      </c>
      <c r="M10120" s="137">
        <f>SUM(M10116:M10119)</f>
        <v>450000</v>
      </c>
      <c r="N10120" s="218"/>
      <c r="O10120" s="108"/>
      <c r="P10120" s="138"/>
      <c r="Q10120" s="108"/>
      <c r="R10120" s="108"/>
      <c r="S10120" s="139"/>
      <c r="T10120" s="218"/>
      <c r="U10120" s="218"/>
      <c r="V10120" s="218"/>
      <c r="W10120" s="223"/>
      <c r="X10120" s="136"/>
      <c r="Y10120" s="223"/>
      <c r="Z10120" s="223"/>
      <c r="AA10120" s="224"/>
      <c r="AB10120" s="224"/>
      <c r="AC10120" s="223"/>
      <c r="AD10120" s="223"/>
      <c r="AE10120" s="223">
        <f>SUM(AE10116:AE10119)</f>
        <v>2498046</v>
      </c>
      <c r="AF10120" s="223"/>
      <c r="AG10120" s="223">
        <f>SUM(AG10116:AG10119)</f>
        <v>2498046</v>
      </c>
      <c r="AH10120" s="223"/>
    </row>
    <row r="10121" spans="1:34" s="173" customFormat="1" x14ac:dyDescent="0.55000000000000004">
      <c r="A10121" s="122" t="s">
        <v>13688</v>
      </c>
      <c r="B10121" s="218">
        <v>4709</v>
      </c>
      <c r="C10121" s="218">
        <v>9112</v>
      </c>
      <c r="D10121" s="221" t="s">
        <v>13689</v>
      </c>
      <c r="E10121" s="218" t="s">
        <v>34</v>
      </c>
      <c r="F10121" s="218">
        <v>18437</v>
      </c>
      <c r="G10121" s="218">
        <v>0</v>
      </c>
      <c r="H10121" s="218">
        <v>2</v>
      </c>
      <c r="I10121" s="222">
        <v>22</v>
      </c>
      <c r="J10121" s="123" t="s">
        <v>35</v>
      </c>
      <c r="K10121" s="137">
        <f>((G10121*400)+(H10121*100))+I10121</f>
        <v>222</v>
      </c>
      <c r="L10121" s="137">
        <v>800</v>
      </c>
      <c r="M10121" s="137">
        <f>K10121*L10121</f>
        <v>177600</v>
      </c>
      <c r="N10121" s="218">
        <v>1</v>
      </c>
      <c r="O10121" s="108" t="s">
        <v>13690</v>
      </c>
      <c r="P10121" s="138">
        <v>3570800389492</v>
      </c>
      <c r="Q10121" s="108" t="s">
        <v>13691</v>
      </c>
      <c r="R10121" s="108" t="s">
        <v>13692</v>
      </c>
      <c r="S10121" s="139"/>
      <c r="T10121" s="218" t="s">
        <v>343</v>
      </c>
      <c r="U10121" s="218" t="s">
        <v>45</v>
      </c>
      <c r="V10121" s="218" t="s">
        <v>52</v>
      </c>
      <c r="W10121" s="223">
        <v>33.64</v>
      </c>
      <c r="X10121" s="136">
        <v>13.6</v>
      </c>
      <c r="Y10121" s="223">
        <v>5600</v>
      </c>
      <c r="Z10121" s="223">
        <f>W10121*Y10121</f>
        <v>188384</v>
      </c>
      <c r="AA10121" s="224">
        <v>1</v>
      </c>
      <c r="AB10121" s="224">
        <v>1</v>
      </c>
      <c r="AC10121" s="223">
        <f>(Z10121*(100-AB10121))/100</f>
        <v>186500.16</v>
      </c>
      <c r="AD10121" s="223">
        <f>IF(AND(AC10121="",M10121=""),0,IF((AC10121=""),M10121, IF( (M10121=""),AC10121,SUM(AC10121:AC10125)+M10121)))</f>
        <v>1061782.8599999999</v>
      </c>
      <c r="AE10121" s="223">
        <f>IF( (X10121=""),AD10121*1,AD10121*(X10121/100) )</f>
        <v>144402.46896</v>
      </c>
      <c r="AF10121" s="223">
        <v>50000000</v>
      </c>
      <c r="AG10121" s="223">
        <f>IF((AF10121-AE10121) &gt; 1,0,IF((AF10121-AE10121)&lt;0,AE10121-AF10121,AF10121-AE10121))</f>
        <v>0</v>
      </c>
      <c r="AH10121" s="223">
        <v>0.02</v>
      </c>
    </row>
    <row r="10122" spans="1:34" s="173" customFormat="1" x14ac:dyDescent="0.55000000000000004">
      <c r="A10122" s="122"/>
      <c r="B10122" s="218"/>
      <c r="C10122" s="218"/>
      <c r="D10122" s="221"/>
      <c r="E10122" s="218"/>
      <c r="F10122" s="218"/>
      <c r="G10122" s="218"/>
      <c r="H10122" s="218"/>
      <c r="I10122" s="222"/>
      <c r="J10122" s="123"/>
      <c r="K10122" s="137"/>
      <c r="L10122" s="137"/>
      <c r="M10122" s="137"/>
      <c r="N10122" s="218">
        <v>2</v>
      </c>
      <c r="O10122" s="108" t="s">
        <v>13690</v>
      </c>
      <c r="P10122" s="138">
        <v>3570800389492</v>
      </c>
      <c r="Q10122" s="108" t="s">
        <v>13691</v>
      </c>
      <c r="R10122" s="108" t="s">
        <v>13692</v>
      </c>
      <c r="S10122" s="139" t="s">
        <v>13693</v>
      </c>
      <c r="T10122" s="218" t="s">
        <v>51</v>
      </c>
      <c r="U10122" s="218" t="s">
        <v>74</v>
      </c>
      <c r="V10122" s="218" t="s">
        <v>52</v>
      </c>
      <c r="W10122" s="223">
        <v>189.72</v>
      </c>
      <c r="X10122" s="136">
        <v>76.7</v>
      </c>
      <c r="Y10122" s="223">
        <v>6750</v>
      </c>
      <c r="Z10122" s="223">
        <f>W10122*Y10122</f>
        <v>1280610</v>
      </c>
      <c r="AA10122" s="224">
        <v>21</v>
      </c>
      <c r="AB10122" s="224">
        <v>93</v>
      </c>
      <c r="AC10122" s="223">
        <f>(Z10122*(100-AB10122))/100</f>
        <v>89642.7</v>
      </c>
      <c r="AD10122" s="223">
        <f>IF(AND(AC10122="",M10121=""),0,IF((AC10122=""),M10121, IF( (M10121=""),AC10122,SUM(AC10121:AC10125)+M10121)))</f>
        <v>1061782.8599999999</v>
      </c>
      <c r="AE10122" s="223">
        <f>IF( (X10122=""),AD10122*1,AD10122*(X10122/100) )</f>
        <v>814387.45361999993</v>
      </c>
      <c r="AF10122" s="223">
        <v>50000000</v>
      </c>
      <c r="AG10122" s="223">
        <f>IF((AF10122-AE10122) &gt; 1,0,IF((AF10122-AE10122)&lt;0,AE10122-AF10122,AF10122-AE10122))</f>
        <v>0</v>
      </c>
      <c r="AH10122" s="223">
        <v>0.02</v>
      </c>
    </row>
    <row r="10123" spans="1:34" s="173" customFormat="1" x14ac:dyDescent="0.55000000000000004">
      <c r="A10123" s="122"/>
      <c r="B10123" s="218"/>
      <c r="C10123" s="218"/>
      <c r="D10123" s="221"/>
      <c r="E10123" s="218"/>
      <c r="F10123" s="218"/>
      <c r="G10123" s="218"/>
      <c r="H10123" s="218"/>
      <c r="I10123" s="222"/>
      <c r="J10123" s="123"/>
      <c r="K10123" s="137"/>
      <c r="L10123" s="137"/>
      <c r="M10123" s="137"/>
      <c r="N10123" s="218">
        <v>3</v>
      </c>
      <c r="O10123" s="108" t="s">
        <v>13690</v>
      </c>
      <c r="P10123" s="138">
        <v>3570800389492</v>
      </c>
      <c r="Q10123" s="108" t="s">
        <v>13691</v>
      </c>
      <c r="R10123" s="108" t="s">
        <v>13692</v>
      </c>
      <c r="S10123" s="139" t="s">
        <v>13694</v>
      </c>
      <c r="T10123" s="218" t="s">
        <v>51</v>
      </c>
      <c r="U10123" s="218" t="s">
        <v>74</v>
      </c>
      <c r="V10123" s="218" t="s">
        <v>52</v>
      </c>
      <c r="W10123" s="223">
        <v>24</v>
      </c>
      <c r="X10123" s="136">
        <v>9.6999999999999993</v>
      </c>
      <c r="Y10123" s="223">
        <v>6750</v>
      </c>
      <c r="Z10123" s="223">
        <f>W10123*Y10123</f>
        <v>162000</v>
      </c>
      <c r="AA10123" s="224">
        <v>21</v>
      </c>
      <c r="AB10123" s="224">
        <v>93</v>
      </c>
      <c r="AC10123" s="223">
        <f>(Z10123*(100-AB10123))/100</f>
        <v>11340</v>
      </c>
      <c r="AD10123" s="223">
        <f>IF(AND(AC10123="",M10121=""),0,IF((AC10123=""),M10121, IF( (M10121=""),AC10123,SUM(AC10121:AC10125)+M10121)))</f>
        <v>1061782.8599999999</v>
      </c>
      <c r="AE10123" s="223">
        <f>IF( (X10123=""),AD10123*1,AD10123*(X10123/100) )</f>
        <v>102992.93741999997</v>
      </c>
      <c r="AF10123" s="223">
        <v>50000000</v>
      </c>
      <c r="AG10123" s="223">
        <f>IF((AF10123-AE10123) &gt; 1,0,IF((AF10123-AE10123)&lt;0,AE10123-AF10123,AF10123-AE10123))</f>
        <v>0</v>
      </c>
      <c r="AH10123" s="223">
        <v>0.02</v>
      </c>
    </row>
    <row r="10124" spans="1:34" s="173" customFormat="1" x14ac:dyDescent="0.55000000000000004">
      <c r="A10124" s="122"/>
      <c r="B10124" s="218"/>
      <c r="C10124" s="218"/>
      <c r="D10124" s="221"/>
      <c r="E10124" s="218"/>
      <c r="F10124" s="218"/>
      <c r="G10124" s="218"/>
      <c r="H10124" s="218"/>
      <c r="I10124" s="222"/>
      <c r="J10124" s="123"/>
      <c r="K10124" s="137"/>
      <c r="L10124" s="137" t="s">
        <v>63</v>
      </c>
      <c r="M10124" s="137">
        <f>SUM(M10121:M10123)</f>
        <v>177600</v>
      </c>
      <c r="N10124" s="218"/>
      <c r="O10124" s="108"/>
      <c r="P10124" s="138"/>
      <c r="Q10124" s="108"/>
      <c r="R10124" s="108"/>
      <c r="S10124" s="139"/>
      <c r="T10124" s="218"/>
      <c r="U10124" s="218"/>
      <c r="V10124" s="218"/>
      <c r="W10124" s="223"/>
      <c r="X10124" s="136"/>
      <c r="Y10124" s="223"/>
      <c r="Z10124" s="223"/>
      <c r="AA10124" s="224"/>
      <c r="AB10124" s="224"/>
      <c r="AC10124" s="223"/>
      <c r="AD10124" s="223"/>
      <c r="AE10124" s="223">
        <f>SUM(AE10121:AE10123)</f>
        <v>1061782.8599999999</v>
      </c>
      <c r="AF10124" s="223"/>
      <c r="AG10124" s="223">
        <f>SUM(AG10121:AG10123)</f>
        <v>0</v>
      </c>
      <c r="AH10124" s="223"/>
    </row>
    <row r="10125" spans="1:34" s="173" customFormat="1" x14ac:dyDescent="0.55000000000000004">
      <c r="A10125" s="122" t="s">
        <v>13695</v>
      </c>
      <c r="B10125" s="218">
        <v>4710</v>
      </c>
      <c r="C10125" s="218">
        <v>7108</v>
      </c>
      <c r="D10125" s="221" t="s">
        <v>13696</v>
      </c>
      <c r="E10125" s="218" t="s">
        <v>34</v>
      </c>
      <c r="F10125" s="218">
        <v>20422</v>
      </c>
      <c r="G10125" s="218">
        <v>0</v>
      </c>
      <c r="H10125" s="218">
        <v>0</v>
      </c>
      <c r="I10125" s="222">
        <v>52</v>
      </c>
      <c r="J10125" s="123" t="s">
        <v>35</v>
      </c>
      <c r="K10125" s="137">
        <f>((G10125*400)+(H10125*100))+I10125</f>
        <v>52</v>
      </c>
      <c r="L10125" s="137">
        <v>850</v>
      </c>
      <c r="M10125" s="137">
        <f>K10125*L10125</f>
        <v>44200</v>
      </c>
      <c r="N10125" s="218">
        <v>1</v>
      </c>
      <c r="O10125" s="108" t="s">
        <v>13697</v>
      </c>
      <c r="P10125" s="138"/>
      <c r="Q10125" s="108" t="s">
        <v>13698</v>
      </c>
      <c r="R10125" s="108" t="s">
        <v>13699</v>
      </c>
      <c r="S10125" s="139" t="s">
        <v>13700</v>
      </c>
      <c r="T10125" s="218" t="s">
        <v>51</v>
      </c>
      <c r="U10125" s="218" t="s">
        <v>45</v>
      </c>
      <c r="V10125" s="218" t="s">
        <v>52</v>
      </c>
      <c r="W10125" s="223">
        <v>130</v>
      </c>
      <c r="X10125" s="136">
        <v>100</v>
      </c>
      <c r="Y10125" s="223">
        <v>6750</v>
      </c>
      <c r="Z10125" s="223">
        <f>W10125*Y10125</f>
        <v>877500</v>
      </c>
      <c r="AA10125" s="224">
        <v>21</v>
      </c>
      <c r="AB10125" s="224">
        <v>32</v>
      </c>
      <c r="AC10125" s="223">
        <f>(Z10125*(100-AB10125))/100</f>
        <v>596700</v>
      </c>
      <c r="AD10125" s="223">
        <f>IF(AND(AC10125="",M10125=""),0,IF((AC10125=""),M10125, IF( (M10125=""),AC10125,SUM(AC10125:AC10126)+M10125)))</f>
        <v>640900</v>
      </c>
      <c r="AE10125" s="223">
        <f>IF( (X10125=""),AD10125*1,AD10125*(X10125/100) )</f>
        <v>640900</v>
      </c>
      <c r="AF10125" s="223">
        <v>50000000</v>
      </c>
      <c r="AG10125" s="223">
        <f>IF((AF10125-AE10125) &gt; 1,0,IF((AF10125-AE10125)&lt;0,AE10125-AF10125,AF10125-AE10125))</f>
        <v>0</v>
      </c>
      <c r="AH10125" s="223">
        <v>0.02</v>
      </c>
    </row>
    <row r="10126" spans="1:34" s="173" customFormat="1" x14ac:dyDescent="0.55000000000000004">
      <c r="A10126" s="122"/>
      <c r="B10126" s="218"/>
      <c r="C10126" s="218"/>
      <c r="D10126" s="221"/>
      <c r="E10126" s="218"/>
      <c r="F10126" s="218"/>
      <c r="G10126" s="218"/>
      <c r="H10126" s="218"/>
      <c r="I10126" s="222"/>
      <c r="J10126" s="123"/>
      <c r="K10126" s="137"/>
      <c r="L10126" s="137" t="s">
        <v>63</v>
      </c>
      <c r="M10126" s="137">
        <f>SUM(M10125:M10125)</f>
        <v>44200</v>
      </c>
      <c r="N10126" s="218"/>
      <c r="O10126" s="108"/>
      <c r="P10126" s="138"/>
      <c r="Q10126" s="108"/>
      <c r="R10126" s="108"/>
      <c r="S10126" s="139"/>
      <c r="T10126" s="218"/>
      <c r="U10126" s="218"/>
      <c r="V10126" s="218"/>
      <c r="W10126" s="223"/>
      <c r="X10126" s="136"/>
      <c r="Y10126" s="223"/>
      <c r="Z10126" s="223"/>
      <c r="AA10126" s="224"/>
      <c r="AB10126" s="224"/>
      <c r="AC10126" s="223"/>
      <c r="AD10126" s="223"/>
      <c r="AE10126" s="223">
        <f>SUM(AE10125:AE10125)</f>
        <v>640900</v>
      </c>
      <c r="AF10126" s="223"/>
      <c r="AG10126" s="223">
        <f>SUM(AG10125:AG10125)</f>
        <v>0</v>
      </c>
      <c r="AH10126" s="223"/>
    </row>
    <row r="10127" spans="1:34" s="173" customFormat="1" x14ac:dyDescent="0.55000000000000004">
      <c r="A10127" s="122" t="s">
        <v>13701</v>
      </c>
      <c r="B10127" s="218">
        <v>4711</v>
      </c>
      <c r="C10127" s="218">
        <v>7675</v>
      </c>
      <c r="D10127" s="221" t="s">
        <v>13702</v>
      </c>
      <c r="E10127" s="218" t="s">
        <v>67</v>
      </c>
      <c r="F10127" s="269">
        <v>1363</v>
      </c>
      <c r="G10127" s="218">
        <v>0</v>
      </c>
      <c r="H10127" s="218">
        <v>2</v>
      </c>
      <c r="I10127" s="222">
        <v>61</v>
      </c>
      <c r="J10127" s="123" t="s">
        <v>38</v>
      </c>
      <c r="K10127" s="137">
        <f>((G10127*400)+(H10127*100))+I10127</f>
        <v>261</v>
      </c>
      <c r="L10127" s="137">
        <v>300</v>
      </c>
      <c r="M10127" s="137">
        <f>K10127*L10127</f>
        <v>78300</v>
      </c>
      <c r="N10127" s="218"/>
      <c r="O10127" s="108"/>
      <c r="P10127" s="138"/>
      <c r="Q10127" s="108"/>
      <c r="R10127" s="108"/>
      <c r="S10127" s="139"/>
      <c r="T10127" s="218"/>
      <c r="U10127" s="218"/>
      <c r="V10127" s="218"/>
      <c r="W10127" s="223"/>
      <c r="X10127" s="136"/>
      <c r="Y10127" s="223"/>
      <c r="Z10127" s="223"/>
      <c r="AA10127" s="224"/>
      <c r="AB10127" s="224"/>
      <c r="AC10127" s="223"/>
      <c r="AD10127" s="223">
        <f>IF(AND(AC10127="",M10127=""),0,IF((AC10127=""),M10127,IF((M10127=""),AC10127,AC10127+M10127)))</f>
        <v>78300</v>
      </c>
      <c r="AE10127" s="223">
        <f>IF( (X10127=""),AD10127*1,AD10127*(X10127/100) )</f>
        <v>78300</v>
      </c>
      <c r="AF10127" s="223">
        <v>0</v>
      </c>
      <c r="AG10127" s="223">
        <f>IF((AF10127-AE10127) &gt; 1,0,IF((AF10127-AE10127)&lt;0,AE10127-AF10127,AF10127-AE10127))</f>
        <v>78300</v>
      </c>
      <c r="AH10127" s="223">
        <v>0.01</v>
      </c>
    </row>
    <row r="10128" spans="1:34" s="173" customFormat="1" x14ac:dyDescent="0.55000000000000004">
      <c r="A10128" s="122"/>
      <c r="B10128" s="218"/>
      <c r="C10128" s="218"/>
      <c r="D10128" s="221"/>
      <c r="E10128" s="218"/>
      <c r="F10128" s="218"/>
      <c r="G10128" s="218"/>
      <c r="H10128" s="218"/>
      <c r="I10128" s="222"/>
      <c r="J10128" s="123"/>
      <c r="K10128" s="137"/>
      <c r="L10128" s="137" t="s">
        <v>63</v>
      </c>
      <c r="M10128" s="137">
        <f>SUM(M10127:M10127)</f>
        <v>78300</v>
      </c>
      <c r="N10128" s="218"/>
      <c r="O10128" s="108"/>
      <c r="P10128" s="138"/>
      <c r="Q10128" s="108"/>
      <c r="R10128" s="108"/>
      <c r="S10128" s="139"/>
      <c r="T10128" s="218"/>
      <c r="U10128" s="218"/>
      <c r="V10128" s="218"/>
      <c r="W10128" s="223"/>
      <c r="X10128" s="136"/>
      <c r="Y10128" s="223"/>
      <c r="Z10128" s="223"/>
      <c r="AA10128" s="224"/>
      <c r="AB10128" s="224"/>
      <c r="AC10128" s="223"/>
      <c r="AD10128" s="223"/>
      <c r="AE10128" s="223">
        <f>SUM(AE10127:AE10127)</f>
        <v>78300</v>
      </c>
      <c r="AF10128" s="223"/>
      <c r="AG10128" s="223">
        <f>SUM(AG10127:AG10127)</f>
        <v>78300</v>
      </c>
      <c r="AH10128" s="223"/>
    </row>
    <row r="10129" spans="1:34" s="173" customFormat="1" x14ac:dyDescent="0.55000000000000004">
      <c r="A10129" s="122" t="s">
        <v>6156</v>
      </c>
      <c r="B10129" s="218">
        <v>4739</v>
      </c>
      <c r="C10129" s="218">
        <v>8864</v>
      </c>
      <c r="D10129" s="221" t="s">
        <v>13705</v>
      </c>
      <c r="E10129" s="218" t="s">
        <v>34</v>
      </c>
      <c r="F10129" s="218">
        <v>5269</v>
      </c>
      <c r="G10129" s="218">
        <v>21</v>
      </c>
      <c r="H10129" s="218">
        <v>2</v>
      </c>
      <c r="I10129" s="222">
        <v>9</v>
      </c>
      <c r="J10129" s="123" t="s">
        <v>38</v>
      </c>
      <c r="K10129" s="137">
        <f>((G10129*400)+(H10129*100))+I10129</f>
        <v>8609</v>
      </c>
      <c r="L10129" s="137">
        <v>250</v>
      </c>
      <c r="M10129" s="137">
        <f>K10129*L10129</f>
        <v>2152250</v>
      </c>
      <c r="N10129" s="218"/>
      <c r="O10129" s="108"/>
      <c r="P10129" s="138"/>
      <c r="Q10129" s="108"/>
      <c r="R10129" s="108"/>
      <c r="S10129" s="139"/>
      <c r="T10129" s="218"/>
      <c r="U10129" s="218"/>
      <c r="V10129" s="218"/>
      <c r="W10129" s="223"/>
      <c r="X10129" s="136"/>
      <c r="Y10129" s="223"/>
      <c r="Z10129" s="223"/>
      <c r="AA10129" s="224"/>
      <c r="AB10129" s="224"/>
      <c r="AC10129" s="223"/>
      <c r="AD10129" s="223">
        <f>IF(AND(AC10129="",M10129=""),0,IF((AC10129=""),M10129,IF((M10129=""),AC10129,AC10129+M10129)))</f>
        <v>2152250</v>
      </c>
      <c r="AE10129" s="223">
        <f t="shared" ref="AE10129:AE10139" si="972">IF( (X10129=""),AD10129*1,AD10129*(X10129/100) )</f>
        <v>2152250</v>
      </c>
      <c r="AF10129" s="223">
        <v>50000000</v>
      </c>
      <c r="AG10129" s="223">
        <f t="shared" ref="AG10129:AG10139" si="973">IF((AF10129-AE10129) &gt; 1,0,IF((AF10129-AE10129)&lt;0,AE10129-AF10129,AF10129-AE10129))</f>
        <v>0</v>
      </c>
      <c r="AH10129" s="223">
        <v>0.01</v>
      </c>
    </row>
    <row r="10130" spans="1:34" s="173" customFormat="1" x14ac:dyDescent="0.55000000000000004">
      <c r="A10130" s="122"/>
      <c r="B10130" s="218"/>
      <c r="C10130" s="218"/>
      <c r="D10130" s="221"/>
      <c r="E10130" s="218" t="s">
        <v>34</v>
      </c>
      <c r="F10130" s="218">
        <v>20188</v>
      </c>
      <c r="G10130" s="218">
        <v>4</v>
      </c>
      <c r="H10130" s="218">
        <v>0</v>
      </c>
      <c r="I10130" s="222">
        <v>0</v>
      </c>
      <c r="J10130" s="123" t="s">
        <v>62</v>
      </c>
      <c r="K10130" s="137">
        <f>((G10130*400)+(H10130*100))+I10130</f>
        <v>1600</v>
      </c>
      <c r="L10130" s="137">
        <v>325</v>
      </c>
      <c r="M10130" s="137">
        <f>K10130*L10130</f>
        <v>520000</v>
      </c>
      <c r="N10130" s="218">
        <v>1</v>
      </c>
      <c r="O10130" s="108" t="s">
        <v>13703</v>
      </c>
      <c r="P10130" s="138">
        <v>3549900188322</v>
      </c>
      <c r="Q10130" s="108" t="s">
        <v>13704</v>
      </c>
      <c r="R10130" s="108" t="s">
        <v>6158</v>
      </c>
      <c r="S10130" s="139" t="s">
        <v>13710</v>
      </c>
      <c r="T10130" s="218" t="s">
        <v>492</v>
      </c>
      <c r="U10130" s="218" t="s">
        <v>45</v>
      </c>
      <c r="V10130" s="218" t="s">
        <v>75</v>
      </c>
      <c r="W10130" s="223">
        <v>2016</v>
      </c>
      <c r="X10130" s="136">
        <v>68.349999999999994</v>
      </c>
      <c r="Y10130" s="223">
        <v>3400</v>
      </c>
      <c r="Z10130" s="223">
        <f>W10130*Y10130</f>
        <v>6854400</v>
      </c>
      <c r="AA10130" s="224">
        <v>21</v>
      </c>
      <c r="AB10130" s="224">
        <v>32</v>
      </c>
      <c r="AC10130" s="223">
        <f>(Z10130*(100-AB10130))/100</f>
        <v>4660992</v>
      </c>
      <c r="AD10130" s="223">
        <f>IF(AND(AC10130="",M10130=""),0,IF((AC10130=""),M10130, IF( (M10130=""),AC10130,SUM(AC10130:AC10137)+M10130)))</f>
        <v>8516246.4800000004</v>
      </c>
      <c r="AE10130" s="223">
        <f>IF( (X10130=""),AD10130*1,AD10130*(X10130/100) )</f>
        <v>5820854.4690800002</v>
      </c>
      <c r="AF10130" s="223">
        <v>0</v>
      </c>
      <c r="AG10130" s="223">
        <f t="shared" si="973"/>
        <v>5820854.4690800002</v>
      </c>
      <c r="AH10130" s="223">
        <v>0.3</v>
      </c>
    </row>
    <row r="10131" spans="1:34" s="173" customFormat="1" x14ac:dyDescent="0.55000000000000004">
      <c r="A10131" s="122"/>
      <c r="B10131" s="218"/>
      <c r="C10131" s="218"/>
      <c r="D10131" s="221"/>
      <c r="E10131" s="218"/>
      <c r="F10131" s="218"/>
      <c r="G10131" s="218"/>
      <c r="H10131" s="218"/>
      <c r="I10131" s="222"/>
      <c r="J10131" s="123"/>
      <c r="K10131" s="137"/>
      <c r="L10131" s="137"/>
      <c r="M10131" s="137"/>
      <c r="N10131" s="218">
        <v>2</v>
      </c>
      <c r="O10131" s="108" t="s">
        <v>13703</v>
      </c>
      <c r="P10131" s="138">
        <v>3549900188322</v>
      </c>
      <c r="Q10131" s="108" t="s">
        <v>13704</v>
      </c>
      <c r="R10131" s="108" t="s">
        <v>6158</v>
      </c>
      <c r="S10131" s="139" t="s">
        <v>13711</v>
      </c>
      <c r="T10131" s="218" t="s">
        <v>15728</v>
      </c>
      <c r="U10131" s="218" t="s">
        <v>45</v>
      </c>
      <c r="V10131" s="218" t="s">
        <v>75</v>
      </c>
      <c r="W10131" s="223">
        <v>140</v>
      </c>
      <c r="X10131" s="136">
        <v>4.75</v>
      </c>
      <c r="Y10131" s="223">
        <v>5500</v>
      </c>
      <c r="Z10131" s="223">
        <f t="shared" ref="Z10131:Z10137" si="974">W10131*Y10131</f>
        <v>770000</v>
      </c>
      <c r="AA10131" s="224">
        <v>21</v>
      </c>
      <c r="AB10131" s="224">
        <v>32</v>
      </c>
      <c r="AC10131" s="223">
        <f t="shared" ref="AC10131:AC10137" si="975">(Z10131*(100-AB10131))/100</f>
        <v>523600</v>
      </c>
      <c r="AD10131" s="223">
        <f>IF(AND(AC10131="",M10130=""),0,IF((AC10131=""),M10130, IF( (M10130=""),AC10131,SUM(AC10130:AC10137)+M10130)))</f>
        <v>8516246.4800000004</v>
      </c>
      <c r="AE10131" s="223">
        <f t="shared" si="972"/>
        <v>404521.70780000003</v>
      </c>
      <c r="AF10131" s="223">
        <v>0</v>
      </c>
      <c r="AG10131" s="223">
        <f t="shared" si="973"/>
        <v>404521.70780000003</v>
      </c>
      <c r="AH10131" s="223">
        <v>0.3</v>
      </c>
    </row>
    <row r="10132" spans="1:34" s="173" customFormat="1" x14ac:dyDescent="0.55000000000000004">
      <c r="A10132" s="122"/>
      <c r="B10132" s="218"/>
      <c r="C10132" s="218"/>
      <c r="D10132" s="221"/>
      <c r="E10132" s="218"/>
      <c r="F10132" s="218"/>
      <c r="G10132" s="218"/>
      <c r="H10132" s="218"/>
      <c r="I10132" s="222"/>
      <c r="J10132" s="123"/>
      <c r="K10132" s="137"/>
      <c r="L10132" s="137"/>
      <c r="M10132" s="137"/>
      <c r="N10132" s="218">
        <v>3</v>
      </c>
      <c r="O10132" s="108" t="s">
        <v>13703</v>
      </c>
      <c r="P10132" s="138">
        <v>3549900188322</v>
      </c>
      <c r="Q10132" s="108" t="s">
        <v>13704</v>
      </c>
      <c r="R10132" s="108" t="s">
        <v>6158</v>
      </c>
      <c r="S10132" s="139" t="s">
        <v>13712</v>
      </c>
      <c r="T10132" s="218" t="s">
        <v>492</v>
      </c>
      <c r="U10132" s="218" t="s">
        <v>45</v>
      </c>
      <c r="V10132" s="218" t="s">
        <v>75</v>
      </c>
      <c r="W10132" s="223">
        <v>342</v>
      </c>
      <c r="X10132" s="136">
        <v>11.6</v>
      </c>
      <c r="Y10132" s="223">
        <v>3400</v>
      </c>
      <c r="Z10132" s="223">
        <f t="shared" si="974"/>
        <v>1162800</v>
      </c>
      <c r="AA10132" s="224">
        <v>21</v>
      </c>
      <c r="AB10132" s="224">
        <v>32</v>
      </c>
      <c r="AC10132" s="223">
        <f t="shared" si="975"/>
        <v>790704</v>
      </c>
      <c r="AD10132" s="223">
        <f>IF(AND(AC10132="",M10130=""),0,IF((AC10132=""),M10130, IF( (M10130=""),AC10132,SUM(AC10130:AC10137)+M10130)))</f>
        <v>8516246.4800000004</v>
      </c>
      <c r="AE10132" s="223">
        <f t="shared" si="972"/>
        <v>987884.59167999995</v>
      </c>
      <c r="AF10132" s="223">
        <v>0</v>
      </c>
      <c r="AG10132" s="223">
        <f t="shared" si="973"/>
        <v>987884.59167999995</v>
      </c>
      <c r="AH10132" s="223">
        <v>0.3</v>
      </c>
    </row>
    <row r="10133" spans="1:34" s="173" customFormat="1" x14ac:dyDescent="0.55000000000000004">
      <c r="A10133" s="122"/>
      <c r="B10133" s="218"/>
      <c r="C10133" s="218"/>
      <c r="D10133" s="221"/>
      <c r="E10133" s="218"/>
      <c r="F10133" s="218"/>
      <c r="G10133" s="218"/>
      <c r="H10133" s="218"/>
      <c r="I10133" s="222"/>
      <c r="J10133" s="123"/>
      <c r="K10133" s="137"/>
      <c r="L10133" s="137"/>
      <c r="M10133" s="137"/>
      <c r="N10133" s="218">
        <v>4</v>
      </c>
      <c r="O10133" s="108" t="s">
        <v>13703</v>
      </c>
      <c r="P10133" s="138">
        <v>3549900188322</v>
      </c>
      <c r="Q10133" s="108" t="s">
        <v>13704</v>
      </c>
      <c r="R10133" s="108" t="s">
        <v>6158</v>
      </c>
      <c r="S10133" s="139" t="s">
        <v>13713</v>
      </c>
      <c r="T10133" s="218" t="s">
        <v>73</v>
      </c>
      <c r="U10133" s="218" t="s">
        <v>74</v>
      </c>
      <c r="V10133" s="218" t="s">
        <v>15268</v>
      </c>
      <c r="W10133" s="223">
        <v>180</v>
      </c>
      <c r="X10133" s="136">
        <v>6.1</v>
      </c>
      <c r="Y10133" s="223">
        <v>6600</v>
      </c>
      <c r="Z10133" s="223">
        <f t="shared" si="974"/>
        <v>1188000</v>
      </c>
      <c r="AA10133" s="224">
        <v>21</v>
      </c>
      <c r="AB10133" s="224">
        <v>32</v>
      </c>
      <c r="AC10133" s="223">
        <f t="shared" si="975"/>
        <v>807840</v>
      </c>
      <c r="AD10133" s="223">
        <f>IF(AND(AC10133="",M10130=""),0,IF((AC10133=""),M10130, IF( (M10130=""),AC10133,SUM(AC10130:AC10137)+M10130)))</f>
        <v>8516246.4800000004</v>
      </c>
      <c r="AE10133" s="223">
        <f t="shared" si="972"/>
        <v>519491.03528000001</v>
      </c>
      <c r="AF10133" s="223">
        <v>0</v>
      </c>
      <c r="AG10133" s="223">
        <f t="shared" si="973"/>
        <v>519491.03528000001</v>
      </c>
      <c r="AH10133" s="223">
        <v>0.02</v>
      </c>
    </row>
    <row r="10134" spans="1:34" s="173" customFormat="1" x14ac:dyDescent="0.55000000000000004">
      <c r="A10134" s="122"/>
      <c r="B10134" s="218"/>
      <c r="C10134" s="218"/>
      <c r="D10134" s="221"/>
      <c r="E10134" s="218"/>
      <c r="F10134" s="218"/>
      <c r="G10134" s="218"/>
      <c r="H10134" s="218"/>
      <c r="I10134" s="222"/>
      <c r="J10134" s="123"/>
      <c r="K10134" s="137"/>
      <c r="L10134" s="137"/>
      <c r="M10134" s="137"/>
      <c r="N10134" s="218">
        <v>5</v>
      </c>
      <c r="O10134" s="108" t="s">
        <v>13703</v>
      </c>
      <c r="P10134" s="138">
        <v>3549900188322</v>
      </c>
      <c r="Q10134" s="108" t="s">
        <v>13704</v>
      </c>
      <c r="R10134" s="108" t="s">
        <v>6158</v>
      </c>
      <c r="S10134" s="139" t="s">
        <v>13714</v>
      </c>
      <c r="T10134" s="218" t="s">
        <v>51</v>
      </c>
      <c r="U10134" s="218" t="s">
        <v>74</v>
      </c>
      <c r="V10134" s="218" t="s">
        <v>15268</v>
      </c>
      <c r="W10134" s="223">
        <v>15</v>
      </c>
      <c r="X10134" s="136">
        <v>0.51</v>
      </c>
      <c r="Y10134" s="223">
        <v>6750</v>
      </c>
      <c r="Z10134" s="223">
        <f t="shared" si="974"/>
        <v>101250</v>
      </c>
      <c r="AA10134" s="224">
        <v>21</v>
      </c>
      <c r="AB10134" s="224">
        <v>32</v>
      </c>
      <c r="AC10134" s="223">
        <f t="shared" si="975"/>
        <v>68850</v>
      </c>
      <c r="AD10134" s="223">
        <f>IF(AND(AC10134="",M10130=""),0,IF((AC10134=""),M10130, IF( (M10130=""),AC10134,SUM(AC10130:AC10137)+M10130)))</f>
        <v>8516246.4800000004</v>
      </c>
      <c r="AE10134" s="223">
        <f t="shared" si="972"/>
        <v>43432.857048000005</v>
      </c>
      <c r="AF10134" s="223">
        <v>0</v>
      </c>
      <c r="AG10134" s="223">
        <f t="shared" si="973"/>
        <v>43432.857048000005</v>
      </c>
      <c r="AH10134" s="223">
        <v>0.02</v>
      </c>
    </row>
    <row r="10135" spans="1:34" s="173" customFormat="1" x14ac:dyDescent="0.55000000000000004">
      <c r="A10135" s="122"/>
      <c r="B10135" s="218"/>
      <c r="C10135" s="218"/>
      <c r="D10135" s="221"/>
      <c r="E10135" s="218"/>
      <c r="F10135" s="218"/>
      <c r="G10135" s="218"/>
      <c r="H10135" s="218"/>
      <c r="I10135" s="222"/>
      <c r="J10135" s="123"/>
      <c r="K10135" s="137"/>
      <c r="L10135" s="137"/>
      <c r="M10135" s="137"/>
      <c r="N10135" s="218">
        <v>6</v>
      </c>
      <c r="O10135" s="108" t="s">
        <v>13703</v>
      </c>
      <c r="P10135" s="138">
        <v>3549900188322</v>
      </c>
      <c r="Q10135" s="108" t="s">
        <v>13704</v>
      </c>
      <c r="R10135" s="108" t="s">
        <v>6158</v>
      </c>
      <c r="S10135" s="139" t="s">
        <v>13715</v>
      </c>
      <c r="T10135" s="218" t="s">
        <v>73</v>
      </c>
      <c r="U10135" s="218" t="s">
        <v>74</v>
      </c>
      <c r="V10135" s="218" t="s">
        <v>15268</v>
      </c>
      <c r="W10135" s="223">
        <v>166.46</v>
      </c>
      <c r="X10135" s="136">
        <v>5.64</v>
      </c>
      <c r="Y10135" s="223">
        <v>6600</v>
      </c>
      <c r="Z10135" s="223">
        <f t="shared" si="974"/>
        <v>1098636</v>
      </c>
      <c r="AA10135" s="224">
        <v>21</v>
      </c>
      <c r="AB10135" s="224">
        <v>32</v>
      </c>
      <c r="AC10135" s="223">
        <f t="shared" si="975"/>
        <v>747072.48</v>
      </c>
      <c r="AD10135" s="223">
        <f>IF(AND(AC10135="",M10130=""),0,IF((AC10135=""),M10130, IF( (M10130=""),AC10135,SUM(AC10130:AC10137)+M10130)))</f>
        <v>8516246.4800000004</v>
      </c>
      <c r="AE10135" s="223">
        <f t="shared" si="972"/>
        <v>480316.30147200002</v>
      </c>
      <c r="AF10135" s="223">
        <v>0</v>
      </c>
      <c r="AG10135" s="223">
        <f t="shared" si="973"/>
        <v>480316.30147200002</v>
      </c>
      <c r="AH10135" s="223">
        <v>0.02</v>
      </c>
    </row>
    <row r="10136" spans="1:34" s="173" customFormat="1" x14ac:dyDescent="0.55000000000000004">
      <c r="A10136" s="122"/>
      <c r="B10136" s="218"/>
      <c r="C10136" s="218"/>
      <c r="D10136" s="221"/>
      <c r="E10136" s="218"/>
      <c r="F10136" s="218"/>
      <c r="G10136" s="218"/>
      <c r="H10136" s="218"/>
      <c r="I10136" s="222"/>
      <c r="J10136" s="123"/>
      <c r="K10136" s="137"/>
      <c r="L10136" s="137"/>
      <c r="M10136" s="137"/>
      <c r="N10136" s="218">
        <v>7</v>
      </c>
      <c r="O10136" s="108" t="s">
        <v>13703</v>
      </c>
      <c r="P10136" s="138">
        <v>3549900188322</v>
      </c>
      <c r="Q10136" s="108" t="s">
        <v>13704</v>
      </c>
      <c r="R10136" s="108" t="s">
        <v>6158</v>
      </c>
      <c r="S10136" s="139" t="s">
        <v>13716</v>
      </c>
      <c r="T10136" s="218" t="s">
        <v>439</v>
      </c>
      <c r="U10136" s="218" t="s">
        <v>45</v>
      </c>
      <c r="V10136" s="218" t="s">
        <v>52</v>
      </c>
      <c r="W10136" s="223">
        <v>18</v>
      </c>
      <c r="X10136" s="136">
        <v>0.61</v>
      </c>
      <c r="Y10136" s="223">
        <v>6050</v>
      </c>
      <c r="Z10136" s="223">
        <f t="shared" si="974"/>
        <v>108900</v>
      </c>
      <c r="AA10136" s="224">
        <v>21</v>
      </c>
      <c r="AB10136" s="224">
        <v>32</v>
      </c>
      <c r="AC10136" s="223">
        <f t="shared" si="975"/>
        <v>74052</v>
      </c>
      <c r="AD10136" s="223">
        <f>IF(AND(AC10136="",M10130=""),0,IF((AC10136=""),M10130, IF( (M10130=""),AC10136,SUM(AC10130:AC10137)+M10130)))</f>
        <v>8516246.4800000004</v>
      </c>
      <c r="AE10136" s="223">
        <f t="shared" si="972"/>
        <v>51949.103528</v>
      </c>
      <c r="AF10136" s="223">
        <v>0</v>
      </c>
      <c r="AG10136" s="223">
        <f t="shared" si="973"/>
        <v>51949.103528</v>
      </c>
      <c r="AH10136" s="223">
        <v>0.02</v>
      </c>
    </row>
    <row r="10137" spans="1:34" s="173" customFormat="1" x14ac:dyDescent="0.55000000000000004">
      <c r="A10137" s="122"/>
      <c r="B10137" s="218"/>
      <c r="C10137" s="218"/>
      <c r="D10137" s="221"/>
      <c r="E10137" s="218"/>
      <c r="F10137" s="218"/>
      <c r="G10137" s="218"/>
      <c r="H10137" s="218"/>
      <c r="I10137" s="222"/>
      <c r="J10137" s="123"/>
      <c r="K10137" s="137"/>
      <c r="L10137" s="137"/>
      <c r="M10137" s="137"/>
      <c r="N10137" s="218">
        <v>8</v>
      </c>
      <c r="O10137" s="108" t="s">
        <v>13703</v>
      </c>
      <c r="P10137" s="138">
        <v>3549900188322</v>
      </c>
      <c r="Q10137" s="108" t="s">
        <v>13704</v>
      </c>
      <c r="R10137" s="108" t="s">
        <v>6158</v>
      </c>
      <c r="S10137" s="139" t="s">
        <v>13717</v>
      </c>
      <c r="T10137" s="218" t="s">
        <v>73</v>
      </c>
      <c r="U10137" s="218" t="s">
        <v>45</v>
      </c>
      <c r="V10137" s="218" t="s">
        <v>75</v>
      </c>
      <c r="W10137" s="223">
        <v>72</v>
      </c>
      <c r="X10137" s="136">
        <v>2.44</v>
      </c>
      <c r="Y10137" s="223">
        <v>6600</v>
      </c>
      <c r="Z10137" s="223">
        <f t="shared" si="974"/>
        <v>475200</v>
      </c>
      <c r="AA10137" s="224">
        <v>21</v>
      </c>
      <c r="AB10137" s="224">
        <v>32</v>
      </c>
      <c r="AC10137" s="223">
        <f t="shared" si="975"/>
        <v>323136</v>
      </c>
      <c r="AD10137" s="223">
        <f>IF(AND(AC10137="",M10130=""),0,IF((AC10137=""),M10130, IF( (M10130=""),AC10137,SUM(AC10130:AC10137)+M10130)))</f>
        <v>8516246.4800000004</v>
      </c>
      <c r="AE10137" s="223">
        <f t="shared" si="972"/>
        <v>207796.414112</v>
      </c>
      <c r="AF10137" s="223">
        <v>0</v>
      </c>
      <c r="AG10137" s="223">
        <f t="shared" si="973"/>
        <v>207796.414112</v>
      </c>
      <c r="AH10137" s="223">
        <v>0.3</v>
      </c>
    </row>
    <row r="10138" spans="1:34" s="173" customFormat="1" x14ac:dyDescent="0.55000000000000004">
      <c r="A10138" s="122"/>
      <c r="B10138" s="218"/>
      <c r="C10138" s="218"/>
      <c r="D10138" s="221"/>
      <c r="E10138" s="218" t="s">
        <v>34</v>
      </c>
      <c r="F10138" s="218">
        <v>20188</v>
      </c>
      <c r="G10138" s="218">
        <v>17</v>
      </c>
      <c r="H10138" s="218">
        <v>0</v>
      </c>
      <c r="I10138" s="222">
        <v>67</v>
      </c>
      <c r="J10138" s="123" t="s">
        <v>38</v>
      </c>
      <c r="K10138" s="137">
        <f>((G10138*400)+(H10138*100))+I10138</f>
        <v>6867</v>
      </c>
      <c r="L10138" s="137">
        <v>325</v>
      </c>
      <c r="M10138" s="137">
        <f>K10138*L10138</f>
        <v>2231775</v>
      </c>
      <c r="N10138" s="218"/>
      <c r="O10138" s="108"/>
      <c r="P10138" s="138"/>
      <c r="Q10138" s="108"/>
      <c r="R10138" s="108"/>
      <c r="S10138" s="139"/>
      <c r="T10138" s="218"/>
      <c r="U10138" s="218"/>
      <c r="V10138" s="218"/>
      <c r="W10138" s="223"/>
      <c r="X10138" s="136"/>
      <c r="Y10138" s="223"/>
      <c r="Z10138" s="223"/>
      <c r="AA10138" s="224"/>
      <c r="AB10138" s="224"/>
      <c r="AC10138" s="223"/>
      <c r="AD10138" s="223">
        <f t="shared" ref="AD10138:AD10144" si="976">IF(AND(AC10138="",M10138=""),0,IF((AC10138=""),M10138,IF((M10138=""),AC10138,AC10138+M10138)))</f>
        <v>2231775</v>
      </c>
      <c r="AE10138" s="223">
        <f>IF( (X10138=""),AD10138*1,AD10138*(X10138/100) )</f>
        <v>2231775</v>
      </c>
      <c r="AF10138" s="223">
        <v>50000000</v>
      </c>
      <c r="AG10138" s="223">
        <f>IF((AF10138-AE10138) &gt; 1,0,IF((AF10138-AE10138)&lt;0,AE10138-AF10138,AF10138-AE10138))</f>
        <v>0</v>
      </c>
      <c r="AH10138" s="223">
        <v>0.01</v>
      </c>
    </row>
    <row r="10139" spans="1:34" s="173" customFormat="1" x14ac:dyDescent="0.55000000000000004">
      <c r="A10139" s="122"/>
      <c r="B10139" s="218">
        <v>4741</v>
      </c>
      <c r="C10139" s="218">
        <v>8934</v>
      </c>
      <c r="D10139" s="221" t="s">
        <v>13718</v>
      </c>
      <c r="E10139" s="218" t="s">
        <v>34</v>
      </c>
      <c r="F10139" s="218">
        <v>20452</v>
      </c>
      <c r="G10139" s="218">
        <v>7</v>
      </c>
      <c r="H10139" s="218">
        <v>0</v>
      </c>
      <c r="I10139" s="222">
        <v>56</v>
      </c>
      <c r="J10139" s="123" t="s">
        <v>38</v>
      </c>
      <c r="K10139" s="137">
        <f t="shared" ref="K10139:K10144" si="977">((G10139*400)+(H10139*100))+I10139</f>
        <v>2856</v>
      </c>
      <c r="L10139" s="137">
        <v>375</v>
      </c>
      <c r="M10139" s="137">
        <f t="shared" ref="M10139:M10144" si="978">K10139*L10139</f>
        <v>1071000</v>
      </c>
      <c r="N10139" s="218"/>
      <c r="O10139" s="108"/>
      <c r="P10139" s="138"/>
      <c r="Q10139" s="108"/>
      <c r="R10139" s="108"/>
      <c r="S10139" s="139"/>
      <c r="T10139" s="218"/>
      <c r="U10139" s="218"/>
      <c r="V10139" s="218"/>
      <c r="W10139" s="223"/>
      <c r="X10139" s="136"/>
      <c r="Y10139" s="223"/>
      <c r="Z10139" s="223"/>
      <c r="AA10139" s="224"/>
      <c r="AB10139" s="224"/>
      <c r="AC10139" s="223"/>
      <c r="AD10139" s="223">
        <f t="shared" si="976"/>
        <v>1071000</v>
      </c>
      <c r="AE10139" s="223">
        <f t="shared" si="972"/>
        <v>1071000</v>
      </c>
      <c r="AF10139" s="223">
        <v>50000000</v>
      </c>
      <c r="AG10139" s="223">
        <f t="shared" si="973"/>
        <v>0</v>
      </c>
      <c r="AH10139" s="223">
        <v>0.01</v>
      </c>
    </row>
    <row r="10140" spans="1:34" s="173" customFormat="1" x14ac:dyDescent="0.55000000000000004">
      <c r="A10140" s="122" t="s">
        <v>15314</v>
      </c>
      <c r="B10140" s="218">
        <v>4743</v>
      </c>
      <c r="C10140" s="218">
        <v>10631</v>
      </c>
      <c r="D10140" s="221" t="s">
        <v>13706</v>
      </c>
      <c r="E10140" s="218" t="s">
        <v>34</v>
      </c>
      <c r="F10140" s="218">
        <v>5326</v>
      </c>
      <c r="G10140" s="218">
        <v>13</v>
      </c>
      <c r="H10140" s="218">
        <v>0</v>
      </c>
      <c r="I10140" s="222">
        <v>0</v>
      </c>
      <c r="J10140" s="123" t="s">
        <v>38</v>
      </c>
      <c r="K10140" s="137">
        <f t="shared" si="977"/>
        <v>5200</v>
      </c>
      <c r="L10140" s="137">
        <v>325</v>
      </c>
      <c r="M10140" s="137">
        <f t="shared" si="978"/>
        <v>1690000</v>
      </c>
      <c r="N10140" s="218"/>
      <c r="O10140" s="108"/>
      <c r="P10140" s="138"/>
      <c r="Q10140" s="108"/>
      <c r="R10140" s="108"/>
      <c r="S10140" s="139"/>
      <c r="T10140" s="218"/>
      <c r="U10140" s="218"/>
      <c r="V10140" s="218"/>
      <c r="W10140" s="223"/>
      <c r="X10140" s="136"/>
      <c r="Y10140" s="223"/>
      <c r="Z10140" s="223"/>
      <c r="AA10140" s="224"/>
      <c r="AB10140" s="224"/>
      <c r="AC10140" s="223"/>
      <c r="AD10140" s="223">
        <f t="shared" si="976"/>
        <v>1690000</v>
      </c>
      <c r="AE10140" s="223">
        <f>IF( (X10140=""),AD10140*1,AD10140*(X10140/100) )</f>
        <v>1690000</v>
      </c>
      <c r="AF10140" s="223">
        <v>50000000</v>
      </c>
      <c r="AG10140" s="223">
        <f>IF((AF10140-AE10140) &gt; 1,0,IF((AF10140-AE10140)&lt;0,AE10140-AF10140,AF10140-AE10140))</f>
        <v>0</v>
      </c>
      <c r="AH10140" s="223">
        <v>0.01</v>
      </c>
    </row>
    <row r="10141" spans="1:34" s="173" customFormat="1" x14ac:dyDescent="0.55000000000000004">
      <c r="A10141" s="122"/>
      <c r="B10141" s="218">
        <v>4744</v>
      </c>
      <c r="C10141" s="218">
        <v>8586</v>
      </c>
      <c r="D10141" s="221" t="s">
        <v>13707</v>
      </c>
      <c r="E10141" s="218" t="s">
        <v>34</v>
      </c>
      <c r="F10141" s="218">
        <v>8442</v>
      </c>
      <c r="G10141" s="218">
        <v>9</v>
      </c>
      <c r="H10141" s="218">
        <v>2</v>
      </c>
      <c r="I10141" s="222">
        <v>92</v>
      </c>
      <c r="J10141" s="123" t="s">
        <v>38</v>
      </c>
      <c r="K10141" s="137">
        <f t="shared" si="977"/>
        <v>3892</v>
      </c>
      <c r="L10141" s="137">
        <v>325</v>
      </c>
      <c r="M10141" s="137">
        <f t="shared" si="978"/>
        <v>1264900</v>
      </c>
      <c r="N10141" s="218"/>
      <c r="O10141" s="108"/>
      <c r="P10141" s="138"/>
      <c r="Q10141" s="108"/>
      <c r="R10141" s="108"/>
      <c r="S10141" s="139"/>
      <c r="T10141" s="218"/>
      <c r="U10141" s="218"/>
      <c r="V10141" s="218"/>
      <c r="W10141" s="223"/>
      <c r="X10141" s="136"/>
      <c r="Y10141" s="223"/>
      <c r="Z10141" s="223"/>
      <c r="AA10141" s="224"/>
      <c r="AB10141" s="224"/>
      <c r="AC10141" s="223"/>
      <c r="AD10141" s="223">
        <f t="shared" si="976"/>
        <v>1264900</v>
      </c>
      <c r="AE10141" s="223">
        <f>IF( (X10141=""),AD10141*1,AD10141*(X10141/100) )</f>
        <v>1264900</v>
      </c>
      <c r="AF10141" s="223">
        <v>50000000</v>
      </c>
      <c r="AG10141" s="223">
        <f>IF((AF10141-AE10141) &gt; 1,0,IF((AF10141-AE10141)&lt;0,AE10141-AF10141,AF10141-AE10141))</f>
        <v>0</v>
      </c>
      <c r="AH10141" s="223">
        <v>0.01</v>
      </c>
    </row>
    <row r="10142" spans="1:34" s="173" customFormat="1" x14ac:dyDescent="0.55000000000000004">
      <c r="A10142" s="122"/>
      <c r="B10142" s="218">
        <v>4745</v>
      </c>
      <c r="C10142" s="218">
        <v>10630</v>
      </c>
      <c r="D10142" s="221" t="s">
        <v>13708</v>
      </c>
      <c r="E10142" s="218" t="s">
        <v>34</v>
      </c>
      <c r="F10142" s="218">
        <v>15691</v>
      </c>
      <c r="G10142" s="218">
        <v>41</v>
      </c>
      <c r="H10142" s="218">
        <v>2</v>
      </c>
      <c r="I10142" s="222">
        <v>48</v>
      </c>
      <c r="J10142" s="123" t="s">
        <v>38</v>
      </c>
      <c r="K10142" s="137">
        <f t="shared" si="977"/>
        <v>16648</v>
      </c>
      <c r="L10142" s="137">
        <v>325</v>
      </c>
      <c r="M10142" s="137">
        <f t="shared" si="978"/>
        <v>5410600</v>
      </c>
      <c r="N10142" s="218"/>
      <c r="O10142" s="108"/>
      <c r="P10142" s="138"/>
      <c r="Q10142" s="108"/>
      <c r="R10142" s="108"/>
      <c r="S10142" s="139"/>
      <c r="T10142" s="218"/>
      <c r="U10142" s="218"/>
      <c r="V10142" s="218"/>
      <c r="W10142" s="223"/>
      <c r="X10142" s="136"/>
      <c r="Y10142" s="223"/>
      <c r="Z10142" s="223"/>
      <c r="AA10142" s="224"/>
      <c r="AB10142" s="224"/>
      <c r="AC10142" s="223"/>
      <c r="AD10142" s="223">
        <f t="shared" si="976"/>
        <v>5410600</v>
      </c>
      <c r="AE10142" s="223">
        <f>IF( (X10142=""),AD10142*1,AD10142*(X10142/100) )</f>
        <v>5410600</v>
      </c>
      <c r="AF10142" s="223">
        <v>50000000</v>
      </c>
      <c r="AG10142" s="223">
        <f>IF((AF10142-AE10142) &gt; 1,0,IF((AF10142-AE10142)&lt;0,AE10142-AF10142,AF10142-AE10142))</f>
        <v>0</v>
      </c>
      <c r="AH10142" s="223">
        <v>0.01</v>
      </c>
    </row>
    <row r="10143" spans="1:34" s="173" customFormat="1" x14ac:dyDescent="0.55000000000000004">
      <c r="A10143" s="122"/>
      <c r="B10143" s="218">
        <v>4746</v>
      </c>
      <c r="C10143" s="218">
        <v>10633</v>
      </c>
      <c r="D10143" s="221" t="s">
        <v>13709</v>
      </c>
      <c r="E10143" s="218" t="s">
        <v>34</v>
      </c>
      <c r="F10143" s="218">
        <v>16288</v>
      </c>
      <c r="G10143" s="218">
        <v>9</v>
      </c>
      <c r="H10143" s="218">
        <v>1</v>
      </c>
      <c r="I10143" s="222">
        <v>38</v>
      </c>
      <c r="J10143" s="123" t="s">
        <v>68</v>
      </c>
      <c r="K10143" s="137">
        <f t="shared" si="977"/>
        <v>3738</v>
      </c>
      <c r="L10143" s="137">
        <v>300</v>
      </c>
      <c r="M10143" s="137">
        <f t="shared" si="978"/>
        <v>1121400</v>
      </c>
      <c r="N10143" s="218"/>
      <c r="O10143" s="108"/>
      <c r="P10143" s="138"/>
      <c r="Q10143" s="108"/>
      <c r="R10143" s="108"/>
      <c r="S10143" s="139"/>
      <c r="T10143" s="218"/>
      <c r="U10143" s="218"/>
      <c r="V10143" s="218"/>
      <c r="W10143" s="223"/>
      <c r="X10143" s="136"/>
      <c r="Y10143" s="223"/>
      <c r="Z10143" s="223"/>
      <c r="AA10143" s="224"/>
      <c r="AB10143" s="224"/>
      <c r="AC10143" s="223"/>
      <c r="AD10143" s="223">
        <f t="shared" si="976"/>
        <v>1121400</v>
      </c>
      <c r="AE10143" s="223">
        <f>IF( (X10143=""),AD10143*1,AD10143*(X10143/100) )</f>
        <v>1121400</v>
      </c>
      <c r="AF10143" s="223">
        <v>0</v>
      </c>
      <c r="AG10143" s="223">
        <f>IF((AF10143-AE10143) &gt; 1,0,IF((AF10143-AE10143)&lt;0,AE10143-AF10143,AF10143-AE10143))</f>
        <v>1121400</v>
      </c>
      <c r="AH10143" s="223">
        <v>0.3</v>
      </c>
    </row>
    <row r="10144" spans="1:34" s="173" customFormat="1" x14ac:dyDescent="0.55000000000000004">
      <c r="A10144" s="122"/>
      <c r="B10144" s="218">
        <v>4747</v>
      </c>
      <c r="C10144" s="218">
        <v>10632</v>
      </c>
      <c r="D10144" s="221" t="s">
        <v>13719</v>
      </c>
      <c r="E10144" s="218" t="s">
        <v>34</v>
      </c>
      <c r="F10144" s="218">
        <v>23913</v>
      </c>
      <c r="G10144" s="218">
        <v>0</v>
      </c>
      <c r="H10144" s="218">
        <v>2</v>
      </c>
      <c r="I10144" s="222">
        <v>31</v>
      </c>
      <c r="J10144" s="123" t="s">
        <v>38</v>
      </c>
      <c r="K10144" s="137">
        <f t="shared" si="977"/>
        <v>231</v>
      </c>
      <c r="L10144" s="137">
        <v>325</v>
      </c>
      <c r="M10144" s="137">
        <f t="shared" si="978"/>
        <v>75075</v>
      </c>
      <c r="N10144" s="218"/>
      <c r="O10144" s="108"/>
      <c r="P10144" s="138"/>
      <c r="Q10144" s="108"/>
      <c r="R10144" s="108"/>
      <c r="S10144" s="139"/>
      <c r="T10144" s="218"/>
      <c r="U10144" s="218"/>
      <c r="V10144" s="218"/>
      <c r="W10144" s="223"/>
      <c r="X10144" s="136"/>
      <c r="Y10144" s="223"/>
      <c r="Z10144" s="223"/>
      <c r="AA10144" s="224"/>
      <c r="AB10144" s="224"/>
      <c r="AC10144" s="223"/>
      <c r="AD10144" s="223">
        <f t="shared" si="976"/>
        <v>75075</v>
      </c>
      <c r="AE10144" s="223">
        <f>IF( (X10144=""),AD10144*1,AD10144*(X10144/100) )</f>
        <v>75075</v>
      </c>
      <c r="AF10144" s="223">
        <v>50000000</v>
      </c>
      <c r="AG10144" s="223">
        <f>IF((AF10144-AE10144) &gt; 1,0,IF((AF10144-AE10144)&lt;0,AE10144-AF10144,AF10144-AE10144))</f>
        <v>0</v>
      </c>
      <c r="AH10144" s="223">
        <v>0.01</v>
      </c>
    </row>
    <row r="10145" spans="1:34" s="173" customFormat="1" x14ac:dyDescent="0.55000000000000004">
      <c r="A10145" s="122"/>
      <c r="B10145" s="218"/>
      <c r="C10145" s="218"/>
      <c r="D10145" s="221"/>
      <c r="E10145" s="218"/>
      <c r="F10145" s="218"/>
      <c r="G10145" s="218"/>
      <c r="H10145" s="218"/>
      <c r="I10145" s="222"/>
      <c r="J10145" s="123"/>
      <c r="K10145" s="137"/>
      <c r="L10145" s="137" t="s">
        <v>63</v>
      </c>
      <c r="M10145" s="137">
        <f>SUM(M10129:M10144)</f>
        <v>15537000</v>
      </c>
      <c r="N10145" s="218"/>
      <c r="O10145" s="108"/>
      <c r="P10145" s="138"/>
      <c r="Q10145" s="108"/>
      <c r="R10145" s="108"/>
      <c r="S10145" s="139"/>
      <c r="T10145" s="218"/>
      <c r="U10145" s="218"/>
      <c r="V10145" s="218"/>
      <c r="W10145" s="223"/>
      <c r="X10145" s="136"/>
      <c r="Y10145" s="223"/>
      <c r="Z10145" s="223"/>
      <c r="AA10145" s="224"/>
      <c r="AB10145" s="224"/>
      <c r="AC10145" s="223"/>
      <c r="AD10145" s="137">
        <f>SUM(AD10129:AD10144)</f>
        <v>83146971.840000018</v>
      </c>
      <c r="AE10145" s="137">
        <f>SUM(AE10129:AE10144)</f>
        <v>23533246.48</v>
      </c>
      <c r="AF10145" s="223"/>
      <c r="AG10145" s="137">
        <f>SUM(AG10129:AG10144)</f>
        <v>9637646.4800000004</v>
      </c>
      <c r="AH10145" s="223"/>
    </row>
    <row r="10146" spans="1:34" s="173" customFormat="1" x14ac:dyDescent="0.55000000000000004">
      <c r="A10146" s="122" t="s">
        <v>13722</v>
      </c>
      <c r="B10146" s="218">
        <v>4721</v>
      </c>
      <c r="C10146" s="218">
        <v>7488</v>
      </c>
      <c r="D10146" s="221" t="s">
        <v>13723</v>
      </c>
      <c r="E10146" s="218" t="s">
        <v>34</v>
      </c>
      <c r="F10146" s="218">
        <v>23954</v>
      </c>
      <c r="G10146" s="218">
        <v>0</v>
      </c>
      <c r="H10146" s="218">
        <v>1</v>
      </c>
      <c r="I10146" s="222">
        <v>0</v>
      </c>
      <c r="J10146" s="123" t="s">
        <v>35</v>
      </c>
      <c r="K10146" s="137">
        <f>((G10146*400)+(H10146*100))+I10146</f>
        <v>100</v>
      </c>
      <c r="L10146" s="137">
        <v>850</v>
      </c>
      <c r="M10146" s="137">
        <f>K10146*L10146</f>
        <v>85000</v>
      </c>
      <c r="N10146" s="218">
        <v>1</v>
      </c>
      <c r="O10146" s="108" t="s">
        <v>13720</v>
      </c>
      <c r="P10146" s="138"/>
      <c r="Q10146" s="108" t="s">
        <v>13721</v>
      </c>
      <c r="R10146" s="108" t="s">
        <v>13724</v>
      </c>
      <c r="S10146" s="139"/>
      <c r="T10146" s="218" t="s">
        <v>55</v>
      </c>
      <c r="U10146" s="218" t="s">
        <v>45</v>
      </c>
      <c r="V10146" s="218" t="s">
        <v>52</v>
      </c>
      <c r="W10146" s="223">
        <v>234</v>
      </c>
      <c r="X10146" s="136">
        <v>37.79</v>
      </c>
      <c r="Y10146" s="223">
        <v>0</v>
      </c>
      <c r="Z10146" s="223">
        <f>W10146*Y10146</f>
        <v>0</v>
      </c>
      <c r="AA10146" s="224">
        <v>6</v>
      </c>
      <c r="AB10146" s="224">
        <v>6</v>
      </c>
      <c r="AC10146" s="223">
        <f>(Z10146*(100-AB10146))/100</f>
        <v>0</v>
      </c>
      <c r="AD10146" s="223">
        <f>IF(AND(AC10146="",M10146=""),0,IF((AC10146=""),M10146, IF( (M10146=""),AC10146,SUM(AC10146:AC10150)+M10146)))</f>
        <v>2507774.7999999998</v>
      </c>
      <c r="AE10146" s="223">
        <f>IF( (X10146=""),AD10146*1,AD10146*(X10146/100) )</f>
        <v>947688.09691999992</v>
      </c>
      <c r="AF10146" s="223">
        <v>50000000</v>
      </c>
      <c r="AG10146" s="223">
        <f>IF((AF10146-AE10146) &gt; 1,0,IF((AF10146-AE10146)&lt;0,AE10146-AF10146,AF10146-AE10146))</f>
        <v>0</v>
      </c>
      <c r="AH10146" s="223">
        <v>0.02</v>
      </c>
    </row>
    <row r="10147" spans="1:34" s="173" customFormat="1" x14ac:dyDescent="0.55000000000000004">
      <c r="A10147" s="122"/>
      <c r="B10147" s="218"/>
      <c r="C10147" s="218"/>
      <c r="D10147" s="221"/>
      <c r="E10147" s="218"/>
      <c r="F10147" s="218"/>
      <c r="G10147" s="218"/>
      <c r="H10147" s="218"/>
      <c r="I10147" s="222"/>
      <c r="J10147" s="123"/>
      <c r="K10147" s="137"/>
      <c r="L10147" s="137"/>
      <c r="M10147" s="137"/>
      <c r="N10147" s="218">
        <v>2</v>
      </c>
      <c r="O10147" s="108" t="s">
        <v>13720</v>
      </c>
      <c r="P10147" s="138"/>
      <c r="Q10147" s="108" t="s">
        <v>13721</v>
      </c>
      <c r="R10147" s="108" t="s">
        <v>13724</v>
      </c>
      <c r="S10147" s="139"/>
      <c r="T10147" s="218" t="s">
        <v>51</v>
      </c>
      <c r="U10147" s="218" t="s">
        <v>45</v>
      </c>
      <c r="V10147" s="218" t="s">
        <v>52</v>
      </c>
      <c r="W10147" s="223">
        <v>234</v>
      </c>
      <c r="X10147" s="136">
        <v>37.79</v>
      </c>
      <c r="Y10147" s="223">
        <v>6750</v>
      </c>
      <c r="Z10147" s="223">
        <f>W10147*Y10147</f>
        <v>1579500</v>
      </c>
      <c r="AA10147" s="224">
        <v>6</v>
      </c>
      <c r="AB10147" s="224">
        <v>6</v>
      </c>
      <c r="AC10147" s="223">
        <f>(Z10147*(100-AB10147))/100</f>
        <v>1484730</v>
      </c>
      <c r="AD10147" s="223">
        <f>IF(AND(AC10147="",M10146=""),0,IF((AC10147=""),M10146, IF( (M10146=""),AC10147,SUM(AC10146:AC10150)+M10146)))</f>
        <v>2507774.7999999998</v>
      </c>
      <c r="AE10147" s="223">
        <f>IF( (X10147=""),AD10147*1,AD10147*(X10147/100) )</f>
        <v>947688.09691999992</v>
      </c>
      <c r="AF10147" s="223">
        <v>50000000</v>
      </c>
      <c r="AG10147" s="223">
        <f>IF((AF10147-AE10147) &gt; 1,0,IF((AF10147-AE10147)&lt;0,AE10147-AF10147,AF10147-AE10147))</f>
        <v>0</v>
      </c>
      <c r="AH10147" s="223">
        <v>0.02</v>
      </c>
    </row>
    <row r="10148" spans="1:34" s="173" customFormat="1" x14ac:dyDescent="0.55000000000000004">
      <c r="A10148" s="122"/>
      <c r="B10148" s="218"/>
      <c r="C10148" s="218"/>
      <c r="D10148" s="221"/>
      <c r="E10148" s="218"/>
      <c r="F10148" s="218"/>
      <c r="G10148" s="218"/>
      <c r="H10148" s="218"/>
      <c r="I10148" s="222"/>
      <c r="J10148" s="123"/>
      <c r="K10148" s="137"/>
      <c r="L10148" s="137"/>
      <c r="M10148" s="137"/>
      <c r="N10148" s="218">
        <v>3</v>
      </c>
      <c r="O10148" s="108" t="s">
        <v>13720</v>
      </c>
      <c r="P10148" s="138"/>
      <c r="Q10148" s="108" t="s">
        <v>13721</v>
      </c>
      <c r="R10148" s="108" t="s">
        <v>13724</v>
      </c>
      <c r="S10148" s="139" t="s">
        <v>13725</v>
      </c>
      <c r="T10148" s="218" t="s">
        <v>73</v>
      </c>
      <c r="U10148" s="218" t="s">
        <v>45</v>
      </c>
      <c r="V10148" s="218" t="s">
        <v>52</v>
      </c>
      <c r="W10148" s="223">
        <v>151.19999999999999</v>
      </c>
      <c r="X10148" s="136">
        <v>24.42</v>
      </c>
      <c r="Y10148" s="223">
        <v>6600</v>
      </c>
      <c r="Z10148" s="223">
        <f>W10148*Y10148</f>
        <v>997919.99999999988</v>
      </c>
      <c r="AA10148" s="224">
        <v>6</v>
      </c>
      <c r="AB10148" s="224">
        <v>6</v>
      </c>
      <c r="AC10148" s="223">
        <f>(Z10148*(100-AB10148))/100</f>
        <v>938044.79999999981</v>
      </c>
      <c r="AD10148" s="223">
        <f>IF(AND(AC10148="",M10146=""),0,IF((AC10148=""),M10146, IF( (M10146=""),AC10148,SUM(AC10146:AC10150)+M10146)))</f>
        <v>2507774.7999999998</v>
      </c>
      <c r="AE10148" s="223">
        <f>IF( (X10148=""),AD10148*1,AD10148*(X10148/100) )</f>
        <v>612398.60616000008</v>
      </c>
      <c r="AF10148" s="223">
        <v>50000000</v>
      </c>
      <c r="AG10148" s="223">
        <f>IF((AF10148-AE10148) &gt; 1,0,IF((AF10148-AE10148)&lt;0,AE10148-AF10148,AF10148-AE10148))</f>
        <v>0</v>
      </c>
      <c r="AH10148" s="223">
        <v>0.02</v>
      </c>
    </row>
    <row r="10149" spans="1:34" s="173" customFormat="1" x14ac:dyDescent="0.55000000000000004">
      <c r="A10149" s="122"/>
      <c r="B10149" s="218"/>
      <c r="C10149" s="218"/>
      <c r="D10149" s="221"/>
      <c r="E10149" s="218"/>
      <c r="F10149" s="218"/>
      <c r="G10149" s="218"/>
      <c r="H10149" s="218"/>
      <c r="I10149" s="222"/>
      <c r="J10149" s="123"/>
      <c r="K10149" s="137"/>
      <c r="L10149" s="137" t="s">
        <v>63</v>
      </c>
      <c r="M10149" s="137">
        <f>SUM(M10146:M10148)</f>
        <v>85000</v>
      </c>
      <c r="N10149" s="218"/>
      <c r="O10149" s="108"/>
      <c r="P10149" s="138"/>
      <c r="Q10149" s="108"/>
      <c r="R10149" s="108"/>
      <c r="S10149" s="139"/>
      <c r="T10149" s="218"/>
      <c r="U10149" s="218"/>
      <c r="V10149" s="218"/>
      <c r="W10149" s="223"/>
      <c r="X10149" s="136"/>
      <c r="Y10149" s="223"/>
      <c r="Z10149" s="223"/>
      <c r="AA10149" s="224"/>
      <c r="AB10149" s="224"/>
      <c r="AC10149" s="223"/>
      <c r="AD10149" s="223"/>
      <c r="AE10149" s="223">
        <f>SUM(AE10146:AE10148)</f>
        <v>2507774.7999999998</v>
      </c>
      <c r="AF10149" s="223"/>
      <c r="AG10149" s="223">
        <f>SUM(AG10146:AG10148)</f>
        <v>0</v>
      </c>
      <c r="AH10149" s="223"/>
    </row>
    <row r="10150" spans="1:34" s="173" customFormat="1" x14ac:dyDescent="0.55000000000000004">
      <c r="A10150" s="122" t="s">
        <v>13726</v>
      </c>
      <c r="B10150" s="218">
        <v>4722</v>
      </c>
      <c r="C10150" s="218">
        <v>10262</v>
      </c>
      <c r="D10150" s="221" t="s">
        <v>13727</v>
      </c>
      <c r="E10150" s="218" t="s">
        <v>34</v>
      </c>
      <c r="F10150" s="218">
        <v>10340</v>
      </c>
      <c r="G10150" s="218">
        <v>0</v>
      </c>
      <c r="H10150" s="218">
        <v>3</v>
      </c>
      <c r="I10150" s="222">
        <v>32</v>
      </c>
      <c r="J10150" s="123" t="s">
        <v>38</v>
      </c>
      <c r="K10150" s="137">
        <f>((G10150*400)+(H10150*100))+I10150</f>
        <v>332</v>
      </c>
      <c r="L10150" s="137">
        <v>850</v>
      </c>
      <c r="M10150" s="137">
        <f>K10150*L10150</f>
        <v>282200</v>
      </c>
      <c r="N10150" s="218"/>
      <c r="O10150" s="108"/>
      <c r="P10150" s="138"/>
      <c r="Q10150" s="108"/>
      <c r="R10150" s="108"/>
      <c r="S10150" s="139"/>
      <c r="T10150" s="218"/>
      <c r="U10150" s="218"/>
      <c r="V10150" s="218"/>
      <c r="W10150" s="223"/>
      <c r="X10150" s="136"/>
      <c r="Y10150" s="223"/>
      <c r="Z10150" s="223"/>
      <c r="AA10150" s="224"/>
      <c r="AB10150" s="224"/>
      <c r="AC10150" s="223"/>
      <c r="AD10150" s="223">
        <f>IF(AND(AC10150="",M10150=""),0,IF((AC10150=""),M10150,IF((M10150=""),AC10150,AC10150+M10150)))</f>
        <v>282200</v>
      </c>
      <c r="AE10150" s="223">
        <f>IF( (X10150=""),AD10150*1,AD10150*(X10150/100) )</f>
        <v>282200</v>
      </c>
      <c r="AF10150" s="223">
        <v>50000000</v>
      </c>
      <c r="AG10150" s="223">
        <f>IF((AF10150-AE10150) &gt; 1,0,IF((AF10150-AE10150)&lt;0,AE10150-AF10150,AF10150-AE10150))</f>
        <v>0</v>
      </c>
      <c r="AH10150" s="223">
        <v>0.01</v>
      </c>
    </row>
    <row r="10151" spans="1:34" s="173" customFormat="1" x14ac:dyDescent="0.55000000000000004">
      <c r="A10151" s="122"/>
      <c r="B10151" s="218"/>
      <c r="C10151" s="218"/>
      <c r="D10151" s="221"/>
      <c r="E10151" s="218"/>
      <c r="F10151" s="218"/>
      <c r="G10151" s="218"/>
      <c r="H10151" s="218"/>
      <c r="I10151" s="222"/>
      <c r="J10151" s="123"/>
      <c r="K10151" s="137"/>
      <c r="L10151" s="137" t="s">
        <v>63</v>
      </c>
      <c r="M10151" s="137">
        <f>SUM(M10150:M10150)</f>
        <v>282200</v>
      </c>
      <c r="N10151" s="218"/>
      <c r="O10151" s="108"/>
      <c r="P10151" s="138"/>
      <c r="Q10151" s="108"/>
      <c r="R10151" s="108"/>
      <c r="S10151" s="139"/>
      <c r="T10151" s="218"/>
      <c r="U10151" s="218"/>
      <c r="V10151" s="218"/>
      <c r="W10151" s="223"/>
      <c r="X10151" s="136"/>
      <c r="Y10151" s="223"/>
      <c r="Z10151" s="223"/>
      <c r="AA10151" s="224"/>
      <c r="AB10151" s="224"/>
      <c r="AC10151" s="223"/>
      <c r="AD10151" s="223"/>
      <c r="AE10151" s="223">
        <f>SUM(AE10150:AE10150)</f>
        <v>282200</v>
      </c>
      <c r="AF10151" s="223"/>
      <c r="AG10151" s="223">
        <f>SUM(AG10150:AG10150)</f>
        <v>0</v>
      </c>
      <c r="AH10151" s="223"/>
    </row>
    <row r="10152" spans="1:34" s="173" customFormat="1" x14ac:dyDescent="0.55000000000000004">
      <c r="A10152" s="122" t="s">
        <v>13730</v>
      </c>
      <c r="B10152" s="218">
        <v>4755</v>
      </c>
      <c r="C10152" s="218">
        <v>7895</v>
      </c>
      <c r="D10152" s="221" t="s">
        <v>13731</v>
      </c>
      <c r="E10152" s="218" t="s">
        <v>34</v>
      </c>
      <c r="F10152" s="218">
        <v>19584</v>
      </c>
      <c r="G10152" s="218">
        <v>0</v>
      </c>
      <c r="H10152" s="218">
        <v>1</v>
      </c>
      <c r="I10152" s="222">
        <v>8</v>
      </c>
      <c r="J10152" s="123" t="s">
        <v>35</v>
      </c>
      <c r="K10152" s="137">
        <f>((G10152*400)+(H10152*100))+I10152</f>
        <v>108</v>
      </c>
      <c r="L10152" s="137">
        <v>400</v>
      </c>
      <c r="M10152" s="137">
        <f>K10152*L10152</f>
        <v>43200</v>
      </c>
      <c r="N10152" s="218">
        <v>1</v>
      </c>
      <c r="O10152" s="108" t="s">
        <v>13728</v>
      </c>
      <c r="P10152" s="138">
        <v>1321300040845</v>
      </c>
      <c r="Q10152" s="108" t="s">
        <v>13729</v>
      </c>
      <c r="R10152" s="108" t="s">
        <v>13732</v>
      </c>
      <c r="S10152" s="139" t="s">
        <v>13733</v>
      </c>
      <c r="T10152" s="218" t="s">
        <v>51</v>
      </c>
      <c r="U10152" s="218" t="s">
        <v>45</v>
      </c>
      <c r="V10152" s="218" t="s">
        <v>52</v>
      </c>
      <c r="W10152" s="223">
        <v>132.6</v>
      </c>
      <c r="X10152" s="136">
        <v>33.56</v>
      </c>
      <c r="Y10152" s="223">
        <v>6750</v>
      </c>
      <c r="Z10152" s="223">
        <f>W10152*Y10152</f>
        <v>895050</v>
      </c>
      <c r="AA10152" s="224">
        <v>7</v>
      </c>
      <c r="AB10152" s="224">
        <v>7</v>
      </c>
      <c r="AC10152" s="223">
        <f>(Z10152*(100-AB10152))/100</f>
        <v>832396.5</v>
      </c>
      <c r="AD10152" s="223">
        <f>IF(AND(AC10152="",M10152=""),0,IF((AC10152=""),M10152, IF( (M10152=""),AC10152,SUM(AC10152:AC10157)+M10152)))</f>
        <v>2050287.78</v>
      </c>
      <c r="AE10152" s="223">
        <f>IF( (X10152=""),AD10152*1,AD10152*(X10152/100) )</f>
        <v>688076.57896800002</v>
      </c>
      <c r="AF10152" s="223">
        <v>50000000</v>
      </c>
      <c r="AG10152" s="223">
        <f>IF((AF10152-AE10152) &gt; 1,0,IF((AF10152-AE10152)&lt;0,AE10152-AF10152,AF10152-AE10152))</f>
        <v>0</v>
      </c>
      <c r="AH10152" s="223">
        <v>0.02</v>
      </c>
    </row>
    <row r="10153" spans="1:34" s="173" customFormat="1" x14ac:dyDescent="0.55000000000000004">
      <c r="A10153" s="122"/>
      <c r="B10153" s="218"/>
      <c r="C10153" s="218"/>
      <c r="D10153" s="221"/>
      <c r="E10153" s="218"/>
      <c r="F10153" s="218"/>
      <c r="G10153" s="218"/>
      <c r="H10153" s="218"/>
      <c r="I10153" s="222"/>
      <c r="J10153" s="123"/>
      <c r="K10153" s="137"/>
      <c r="L10153" s="137"/>
      <c r="M10153" s="137"/>
      <c r="N10153" s="218">
        <v>2</v>
      </c>
      <c r="O10153" s="108" t="s">
        <v>13728</v>
      </c>
      <c r="P10153" s="138">
        <v>1321300040845</v>
      </c>
      <c r="Q10153" s="108" t="s">
        <v>13729</v>
      </c>
      <c r="R10153" s="108" t="s">
        <v>13732</v>
      </c>
      <c r="S10153" s="139" t="s">
        <v>13734</v>
      </c>
      <c r="T10153" s="218" t="s">
        <v>51</v>
      </c>
      <c r="U10153" s="218" t="s">
        <v>74</v>
      </c>
      <c r="V10153" s="218" t="s">
        <v>52</v>
      </c>
      <c r="W10153" s="223">
        <v>48</v>
      </c>
      <c r="X10153" s="136">
        <v>12.15</v>
      </c>
      <c r="Y10153" s="223">
        <v>6750</v>
      </c>
      <c r="Z10153" s="223">
        <f>W10153*Y10153</f>
        <v>324000</v>
      </c>
      <c r="AA10153" s="224">
        <v>22</v>
      </c>
      <c r="AB10153" s="224">
        <v>93</v>
      </c>
      <c r="AC10153" s="223">
        <f>(Z10153*(100-AB10153))/100</f>
        <v>22680</v>
      </c>
      <c r="AD10153" s="223">
        <f>IF(AND(AC10153="",M10152=""),0,IF((AC10153=""),M10152, IF( (M10152=""),AC10153,SUM(AC10152:AC10157)+M10152)))</f>
        <v>2050287.78</v>
      </c>
      <c r="AE10153" s="223">
        <f>IF( (X10153=""),AD10153*1,AD10153*(X10153/100) )</f>
        <v>249109.96526999999</v>
      </c>
      <c r="AF10153" s="223">
        <v>50000000</v>
      </c>
      <c r="AG10153" s="223">
        <f>IF((AF10153-AE10153) &gt; 1,0,IF((AF10153-AE10153)&lt;0,AE10153-AF10153,AF10153-AE10153))</f>
        <v>0</v>
      </c>
      <c r="AH10153" s="223">
        <v>0.02</v>
      </c>
    </row>
    <row r="10154" spans="1:34" s="173" customFormat="1" x14ac:dyDescent="0.55000000000000004">
      <c r="A10154" s="122"/>
      <c r="B10154" s="218"/>
      <c r="C10154" s="218"/>
      <c r="D10154" s="221"/>
      <c r="E10154" s="218"/>
      <c r="F10154" s="218"/>
      <c r="G10154" s="218"/>
      <c r="H10154" s="218"/>
      <c r="I10154" s="222"/>
      <c r="J10154" s="123"/>
      <c r="K10154" s="137"/>
      <c r="L10154" s="137"/>
      <c r="M10154" s="137"/>
      <c r="N10154" s="218">
        <v>3</v>
      </c>
      <c r="O10154" s="108" t="s">
        <v>13728</v>
      </c>
      <c r="P10154" s="138">
        <v>1321300040845</v>
      </c>
      <c r="Q10154" s="108" t="s">
        <v>13729</v>
      </c>
      <c r="R10154" s="108" t="s">
        <v>13732</v>
      </c>
      <c r="S10154" s="139" t="s">
        <v>13735</v>
      </c>
      <c r="T10154" s="218" t="s">
        <v>51</v>
      </c>
      <c r="U10154" s="218" t="s">
        <v>45</v>
      </c>
      <c r="V10154" s="218" t="s">
        <v>52</v>
      </c>
      <c r="W10154" s="223">
        <v>60.2</v>
      </c>
      <c r="X10154" s="136">
        <v>15.24</v>
      </c>
      <c r="Y10154" s="223">
        <v>6750</v>
      </c>
      <c r="Z10154" s="223">
        <f>W10154*Y10154</f>
        <v>406350</v>
      </c>
      <c r="AA10154" s="224">
        <v>12</v>
      </c>
      <c r="AB10154" s="224">
        <v>14</v>
      </c>
      <c r="AC10154" s="223">
        <f>(Z10154*(100-AB10154))/100</f>
        <v>349461</v>
      </c>
      <c r="AD10154" s="223">
        <f>IF(AND(AC10154="",M10152=""),0,IF((AC10154=""),M10152, IF( (M10152=""),AC10154,SUM(AC10152:AC10157)+M10152)))</f>
        <v>2050287.78</v>
      </c>
      <c r="AE10154" s="223">
        <f>IF( (X10154=""),AD10154*1,AD10154*(X10154/100) )</f>
        <v>312463.85767200001</v>
      </c>
      <c r="AF10154" s="223">
        <v>50000000</v>
      </c>
      <c r="AG10154" s="223">
        <f>IF((AF10154-AE10154) &gt; 1,0,IF((AF10154-AE10154)&lt;0,AE10154-AF10154,AF10154-AE10154))</f>
        <v>0</v>
      </c>
      <c r="AH10154" s="223">
        <v>0.02</v>
      </c>
    </row>
    <row r="10155" spans="1:34" s="173" customFormat="1" x14ac:dyDescent="0.55000000000000004">
      <c r="A10155" s="122"/>
      <c r="B10155" s="218"/>
      <c r="C10155" s="218"/>
      <c r="D10155" s="221"/>
      <c r="E10155" s="218"/>
      <c r="F10155" s="218"/>
      <c r="G10155" s="218"/>
      <c r="H10155" s="218"/>
      <c r="I10155" s="222"/>
      <c r="J10155" s="123"/>
      <c r="K10155" s="137"/>
      <c r="L10155" s="137"/>
      <c r="M10155" s="137"/>
      <c r="N10155" s="218"/>
      <c r="O10155" s="108"/>
      <c r="P10155" s="138"/>
      <c r="Q10155" s="108"/>
      <c r="R10155" s="108"/>
      <c r="S10155" s="139"/>
      <c r="T10155" s="218" t="s">
        <v>51</v>
      </c>
      <c r="U10155" s="218"/>
      <c r="V10155" s="218" t="s">
        <v>52</v>
      </c>
      <c r="W10155" s="223">
        <v>60.2</v>
      </c>
      <c r="X10155" s="136">
        <v>15.24</v>
      </c>
      <c r="Y10155" s="223">
        <v>6750</v>
      </c>
      <c r="Z10155" s="223">
        <f>W10155*Y10155</f>
        <v>406350</v>
      </c>
      <c r="AA10155" s="224">
        <v>12</v>
      </c>
      <c r="AB10155" s="224">
        <v>14</v>
      </c>
      <c r="AC10155" s="223">
        <f>(Z10155*(100-AB10155))/100</f>
        <v>349461</v>
      </c>
      <c r="AD10155" s="223">
        <f>IF(AND(AC10155="",M10152=""),0,IF((AC10155=""),M10152, IF( (M10152=""),AC10155,SUM(AC10152:AC10157)+M10152)))</f>
        <v>2050287.78</v>
      </c>
      <c r="AE10155" s="223">
        <f>IF( (X10155=""),AD10155*1,AD10155*(X10155/100) )</f>
        <v>312463.85767200001</v>
      </c>
      <c r="AF10155" s="223">
        <v>50000000</v>
      </c>
      <c r="AG10155" s="223">
        <f>IF((AF10155-AE10155) &gt; 1,0,IF((AF10155-AE10155)&lt;0,AE10155-AF10155,AF10155-AE10155))</f>
        <v>0</v>
      </c>
      <c r="AH10155" s="223">
        <v>0.02</v>
      </c>
    </row>
    <row r="10156" spans="1:34" s="173" customFormat="1" x14ac:dyDescent="0.55000000000000004">
      <c r="A10156" s="122"/>
      <c r="B10156" s="218"/>
      <c r="C10156" s="218"/>
      <c r="D10156" s="221"/>
      <c r="E10156" s="218"/>
      <c r="F10156" s="218"/>
      <c r="G10156" s="218"/>
      <c r="H10156" s="218"/>
      <c r="I10156" s="222"/>
      <c r="J10156" s="123"/>
      <c r="K10156" s="137"/>
      <c r="L10156" s="137"/>
      <c r="M10156" s="137"/>
      <c r="N10156" s="218">
        <v>4</v>
      </c>
      <c r="O10156" s="108" t="s">
        <v>13728</v>
      </c>
      <c r="P10156" s="138">
        <v>1321300040845</v>
      </c>
      <c r="Q10156" s="108" t="s">
        <v>13729</v>
      </c>
      <c r="R10156" s="108" t="s">
        <v>13732</v>
      </c>
      <c r="S10156" s="139" t="s">
        <v>13736</v>
      </c>
      <c r="T10156" s="218" t="s">
        <v>3188</v>
      </c>
      <c r="U10156" s="218" t="s">
        <v>45</v>
      </c>
      <c r="V10156" s="218" t="s">
        <v>75</v>
      </c>
      <c r="W10156" s="223">
        <v>94.08</v>
      </c>
      <c r="X10156" s="136">
        <v>23.81</v>
      </c>
      <c r="Y10156" s="223">
        <v>5600</v>
      </c>
      <c r="Z10156" s="223">
        <f>W10156*Y10156</f>
        <v>526848</v>
      </c>
      <c r="AA10156" s="224">
        <v>12</v>
      </c>
      <c r="AB10156" s="224">
        <v>14</v>
      </c>
      <c r="AC10156" s="223">
        <f>(Z10156*(100-AB10156))/100</f>
        <v>453089.28000000003</v>
      </c>
      <c r="AD10156" s="223">
        <f>IF(AND(AC10156="",M10152=""),0,IF((AC10156=""),M10152, IF( (M10152=""),AC10156,SUM(AC10152:AC10157)+M10152)))</f>
        <v>2050287.78</v>
      </c>
      <c r="AE10156" s="223">
        <f>IF( (X10156=""),AD10156*1,AD10156*(X10156/100) )</f>
        <v>488173.52041799994</v>
      </c>
      <c r="AF10156" s="223">
        <v>0</v>
      </c>
      <c r="AG10156" s="223">
        <f>IF((AF10156-AE10156) &gt; 1,0,IF((AF10156-AE10156)&lt;0,AE10156-AF10156,AF10156-AE10156))</f>
        <v>488173.52041799994</v>
      </c>
      <c r="AH10156" s="223">
        <v>0.3</v>
      </c>
    </row>
    <row r="10157" spans="1:34" s="173" customFormat="1" x14ac:dyDescent="0.55000000000000004">
      <c r="A10157" s="122"/>
      <c r="B10157" s="218"/>
      <c r="C10157" s="218"/>
      <c r="D10157" s="221"/>
      <c r="E10157" s="218"/>
      <c r="F10157" s="218"/>
      <c r="G10157" s="218"/>
      <c r="H10157" s="218"/>
      <c r="I10157" s="222"/>
      <c r="J10157" s="123"/>
      <c r="K10157" s="137"/>
      <c r="L10157" s="137" t="s">
        <v>63</v>
      </c>
      <c r="M10157" s="137">
        <f>SUM(M10152:M10156)</f>
        <v>43200</v>
      </c>
      <c r="N10157" s="218"/>
      <c r="O10157" s="108"/>
      <c r="P10157" s="138"/>
      <c r="Q10157" s="108"/>
      <c r="R10157" s="108"/>
      <c r="S10157" s="139"/>
      <c r="T10157" s="218"/>
      <c r="U10157" s="218"/>
      <c r="V10157" s="218"/>
      <c r="W10157" s="223"/>
      <c r="X10157" s="136"/>
      <c r="Y10157" s="223"/>
      <c r="Z10157" s="223"/>
      <c r="AA10157" s="224"/>
      <c r="AB10157" s="224"/>
      <c r="AC10157" s="223"/>
      <c r="AD10157" s="223"/>
      <c r="AE10157" s="223">
        <f>SUM(AE10152:AE10156)</f>
        <v>2050287.78</v>
      </c>
      <c r="AF10157" s="223"/>
      <c r="AG10157" s="223">
        <f>SUM(AG10152:AG10156)</f>
        <v>488173.52041799994</v>
      </c>
      <c r="AH10157" s="223"/>
    </row>
    <row r="10158" spans="1:34" s="173" customFormat="1" x14ac:dyDescent="0.55000000000000004">
      <c r="A10158" s="122" t="s">
        <v>13739</v>
      </c>
      <c r="B10158" s="218">
        <v>4724</v>
      </c>
      <c r="C10158" s="218">
        <v>6074</v>
      </c>
      <c r="D10158" s="221" t="s">
        <v>13740</v>
      </c>
      <c r="E10158" s="218" t="s">
        <v>37</v>
      </c>
      <c r="F10158" s="218">
        <v>5314</v>
      </c>
      <c r="G10158" s="218">
        <v>2</v>
      </c>
      <c r="H10158" s="218">
        <v>2</v>
      </c>
      <c r="I10158" s="222">
        <v>71</v>
      </c>
      <c r="J10158" s="123" t="s">
        <v>38</v>
      </c>
      <c r="K10158" s="137">
        <f>((G10158*400)+(H10158*100))+I10158</f>
        <v>1071</v>
      </c>
      <c r="L10158" s="137">
        <v>225</v>
      </c>
      <c r="M10158" s="137">
        <f>K10158*L10158</f>
        <v>240975</v>
      </c>
      <c r="N10158" s="218"/>
      <c r="O10158" s="108"/>
      <c r="P10158" s="138"/>
      <c r="Q10158" s="108"/>
      <c r="R10158" s="108"/>
      <c r="S10158" s="139"/>
      <c r="T10158" s="218"/>
      <c r="U10158" s="218"/>
      <c r="V10158" s="218"/>
      <c r="W10158" s="223"/>
      <c r="X10158" s="136"/>
      <c r="Y10158" s="223"/>
      <c r="Z10158" s="223"/>
      <c r="AA10158" s="224"/>
      <c r="AB10158" s="224"/>
      <c r="AC10158" s="223"/>
      <c r="AD10158" s="223">
        <f>IF(AND(AC10158="",M10158=""),0,IF((AC10158=""),M10158,IF((M10158=""),AC10158,AC10158+M10158)))</f>
        <v>240975</v>
      </c>
      <c r="AE10158" s="223">
        <f>IF( (X10158=""),AD10158*1,AD10158*(X10158/100) )</f>
        <v>240975</v>
      </c>
      <c r="AF10158" s="223">
        <v>0</v>
      </c>
      <c r="AG10158" s="223">
        <f>IF((AF10158-AE10158) &gt; 1,0,IF((AF10158-AE10158)&lt;0,AE10158-AF10158,AF10158-AE10158))</f>
        <v>240975</v>
      </c>
      <c r="AH10158" s="223">
        <v>0.01</v>
      </c>
    </row>
    <row r="10159" spans="1:34" s="173" customFormat="1" x14ac:dyDescent="0.55000000000000004">
      <c r="A10159" s="122"/>
      <c r="B10159" s="218">
        <v>4725</v>
      </c>
      <c r="C10159" s="218">
        <v>6380</v>
      </c>
      <c r="D10159" s="221" t="s">
        <v>13741</v>
      </c>
      <c r="E10159" s="218" t="s">
        <v>37</v>
      </c>
      <c r="F10159" s="218">
        <v>5527</v>
      </c>
      <c r="G10159" s="218">
        <v>2</v>
      </c>
      <c r="H10159" s="218">
        <v>1</v>
      </c>
      <c r="I10159" s="222">
        <v>36</v>
      </c>
      <c r="J10159" s="123" t="s">
        <v>38</v>
      </c>
      <c r="K10159" s="137">
        <f>((G10159*400)+(H10159*100))+I10159</f>
        <v>936</v>
      </c>
      <c r="L10159" s="137">
        <v>400</v>
      </c>
      <c r="M10159" s="137">
        <f>K10159*L10159</f>
        <v>374400</v>
      </c>
      <c r="N10159" s="218"/>
      <c r="O10159" s="108"/>
      <c r="P10159" s="138"/>
      <c r="Q10159" s="108"/>
      <c r="R10159" s="108"/>
      <c r="S10159" s="139"/>
      <c r="T10159" s="218"/>
      <c r="U10159" s="218"/>
      <c r="V10159" s="218"/>
      <c r="W10159" s="223"/>
      <c r="X10159" s="136"/>
      <c r="Y10159" s="223"/>
      <c r="Z10159" s="223"/>
      <c r="AA10159" s="224"/>
      <c r="AB10159" s="224"/>
      <c r="AC10159" s="223"/>
      <c r="AD10159" s="223">
        <f>IF(AND(AC10159="",M10159=""),0,IF((AC10159=""),M10159,IF((M10159=""),AC10159,AC10159+M10159)))</f>
        <v>374400</v>
      </c>
      <c r="AE10159" s="223">
        <f>IF( (X10159=""),AD10159*1,AD10159*(X10159/100) )</f>
        <v>374400</v>
      </c>
      <c r="AF10159" s="223">
        <v>0</v>
      </c>
      <c r="AG10159" s="223">
        <f>IF((AF10159-AE10159) &gt; 1,0,IF((AF10159-AE10159)&lt;0,AE10159-AF10159,AF10159-AE10159))</f>
        <v>374400</v>
      </c>
      <c r="AH10159" s="223">
        <v>0.01</v>
      </c>
    </row>
    <row r="10160" spans="1:34" s="173" customFormat="1" x14ac:dyDescent="0.55000000000000004">
      <c r="A10160" s="122"/>
      <c r="B10160" s="218">
        <v>4726</v>
      </c>
      <c r="C10160" s="218">
        <v>6803</v>
      </c>
      <c r="D10160" s="221" t="s">
        <v>13742</v>
      </c>
      <c r="E10160" s="218" t="s">
        <v>34</v>
      </c>
      <c r="F10160" s="218">
        <v>23526</v>
      </c>
      <c r="G10160" s="218">
        <v>0</v>
      </c>
      <c r="H10160" s="218">
        <v>1</v>
      </c>
      <c r="I10160" s="222">
        <v>16</v>
      </c>
      <c r="J10160" s="123" t="s">
        <v>35</v>
      </c>
      <c r="K10160" s="137">
        <f>((G10160*400)+(H10160*100))+I10160</f>
        <v>116</v>
      </c>
      <c r="L10160" s="137">
        <v>1600</v>
      </c>
      <c r="M10160" s="137">
        <f>K10160*L10160</f>
        <v>185600</v>
      </c>
      <c r="N10160" s="218">
        <v>1</v>
      </c>
      <c r="O10160" s="108" t="s">
        <v>13737</v>
      </c>
      <c r="P10160" s="138">
        <v>3570800020375</v>
      </c>
      <c r="Q10160" s="108" t="s">
        <v>13738</v>
      </c>
      <c r="R10160" s="108" t="s">
        <v>13743</v>
      </c>
      <c r="S10160" s="139" t="s">
        <v>13744</v>
      </c>
      <c r="T10160" s="218" t="s">
        <v>51</v>
      </c>
      <c r="U10160" s="218" t="s">
        <v>45</v>
      </c>
      <c r="V10160" s="218" t="s">
        <v>52</v>
      </c>
      <c r="W10160" s="223">
        <v>213.12</v>
      </c>
      <c r="X10160" s="136">
        <v>100</v>
      </c>
      <c r="Y10160" s="223">
        <v>6750</v>
      </c>
      <c r="Z10160" s="223">
        <f>W10160*Y10160</f>
        <v>1438560</v>
      </c>
      <c r="AA10160" s="224">
        <v>7</v>
      </c>
      <c r="AB10160" s="224">
        <v>7</v>
      </c>
      <c r="AC10160" s="223">
        <f>(Z10160*(100-AB10160))/100</f>
        <v>1337860.8</v>
      </c>
      <c r="AD10160" s="223">
        <f>IF(AND(AC10160="",M10160=""),0,IF((AC10160=""),M10160, IF( (M10160=""),AC10160,SUM(AC10160:AC10165)+M10160)))</f>
        <v>4785425.3</v>
      </c>
      <c r="AE10160" s="223">
        <f>IF( (X10160=""),AD10160*1,AD10160*(X10160/100) )</f>
        <v>4785425.3</v>
      </c>
      <c r="AF10160" s="223">
        <v>50000000</v>
      </c>
      <c r="AG10160" s="223">
        <f>IF((AF10160-AE10160) &gt; 1,0,IF((AF10160-AE10160)&lt;0,AE10160-AF10160,AF10160-AE10160))</f>
        <v>0</v>
      </c>
      <c r="AH10160" s="223">
        <v>0.02</v>
      </c>
    </row>
    <row r="10161" spans="1:34" s="173" customFormat="1" x14ac:dyDescent="0.55000000000000004">
      <c r="A10161" s="122"/>
      <c r="B10161" s="218"/>
      <c r="C10161" s="218"/>
      <c r="D10161" s="221"/>
      <c r="E10161" s="218"/>
      <c r="F10161" s="218"/>
      <c r="G10161" s="218"/>
      <c r="H10161" s="218"/>
      <c r="I10161" s="222"/>
      <c r="J10161" s="123"/>
      <c r="K10161" s="137"/>
      <c r="L10161" s="137"/>
      <c r="M10161" s="137"/>
      <c r="N10161" s="218">
        <v>2</v>
      </c>
      <c r="O10161" s="108" t="s">
        <v>13737</v>
      </c>
      <c r="P10161" s="138">
        <v>3570800020375</v>
      </c>
      <c r="Q10161" s="108" t="s">
        <v>13738</v>
      </c>
      <c r="R10161" s="108" t="s">
        <v>13743</v>
      </c>
      <c r="S10161" s="139" t="s">
        <v>13745</v>
      </c>
      <c r="T10161" s="218" t="s">
        <v>55</v>
      </c>
      <c r="U10161" s="218" t="s">
        <v>45</v>
      </c>
      <c r="V10161" s="218" t="s">
        <v>52</v>
      </c>
      <c r="W10161" s="223">
        <v>56.1</v>
      </c>
      <c r="X10161" s="136">
        <v>0</v>
      </c>
      <c r="Y10161" s="223">
        <v>0</v>
      </c>
      <c r="Z10161" s="223">
        <f>W10161*Y10161</f>
        <v>0</v>
      </c>
      <c r="AA10161" s="224">
        <v>7</v>
      </c>
      <c r="AB10161" s="224">
        <v>7</v>
      </c>
      <c r="AC10161" s="223">
        <f>(Z10161*(100-AB10161))/100</f>
        <v>0</v>
      </c>
      <c r="AD10161" s="223">
        <f>IF(AND(AC10161="",M10160=""),0,IF((AC10161=""),M10160, IF( (M10160=""),AC10161,SUM(AC10160:AC10165)+M10160)))</f>
        <v>4785425.3</v>
      </c>
      <c r="AE10161" s="223">
        <f>IF( (X10161=""),AD10161*1,AD10161*(X10161/100) )</f>
        <v>0</v>
      </c>
      <c r="AF10161" s="223">
        <v>50000000</v>
      </c>
      <c r="AG10161" s="223">
        <f>IF((AF10161-AE10161) &gt; 1,0,IF((AF10161-AE10161)&lt;0,AE10161-AF10161,AF10161-AE10161))</f>
        <v>0</v>
      </c>
      <c r="AH10161" s="223">
        <v>0.02</v>
      </c>
    </row>
    <row r="10162" spans="1:34" s="173" customFormat="1" x14ac:dyDescent="0.55000000000000004">
      <c r="A10162" s="122"/>
      <c r="B10162" s="218"/>
      <c r="C10162" s="218"/>
      <c r="D10162" s="221"/>
      <c r="E10162" s="218"/>
      <c r="F10162" s="218"/>
      <c r="G10162" s="218"/>
      <c r="H10162" s="218"/>
      <c r="I10162" s="222"/>
      <c r="J10162" s="123"/>
      <c r="K10162" s="137"/>
      <c r="L10162" s="137" t="s">
        <v>63</v>
      </c>
      <c r="M10162" s="137">
        <f>SUM(M10158:M10161)</f>
        <v>800975</v>
      </c>
      <c r="N10162" s="218"/>
      <c r="O10162" s="108"/>
      <c r="P10162" s="138"/>
      <c r="Q10162" s="108"/>
      <c r="R10162" s="108"/>
      <c r="S10162" s="139"/>
      <c r="T10162" s="218"/>
      <c r="U10162" s="218"/>
      <c r="V10162" s="218"/>
      <c r="W10162" s="223"/>
      <c r="X10162" s="136"/>
      <c r="Y10162" s="223"/>
      <c r="Z10162" s="223"/>
      <c r="AA10162" s="224"/>
      <c r="AB10162" s="224"/>
      <c r="AC10162" s="223"/>
      <c r="AD10162" s="223"/>
      <c r="AE10162" s="223">
        <f>SUM(AE10158:AE10161)</f>
        <v>5400800.2999999998</v>
      </c>
      <c r="AF10162" s="223"/>
      <c r="AG10162" s="223">
        <f>SUM(AG10158:AG10161)</f>
        <v>615375</v>
      </c>
      <c r="AH10162" s="223"/>
    </row>
    <row r="10163" spans="1:34" s="173" customFormat="1" x14ac:dyDescent="0.55000000000000004">
      <c r="A10163" s="122" t="s">
        <v>13748</v>
      </c>
      <c r="B10163" s="218">
        <v>4727</v>
      </c>
      <c r="C10163" s="218">
        <v>8495</v>
      </c>
      <c r="D10163" s="221" t="s">
        <v>13749</v>
      </c>
      <c r="E10163" s="218" t="s">
        <v>34</v>
      </c>
      <c r="F10163" s="218">
        <v>24165</v>
      </c>
      <c r="G10163" s="218">
        <v>0</v>
      </c>
      <c r="H10163" s="218">
        <v>0</v>
      </c>
      <c r="I10163" s="222">
        <v>76</v>
      </c>
      <c r="J10163" s="123" t="s">
        <v>35</v>
      </c>
      <c r="K10163" s="137">
        <f>((G10163*400)+(H10163*100))+I10163</f>
        <v>76</v>
      </c>
      <c r="L10163" s="137">
        <v>800</v>
      </c>
      <c r="M10163" s="137">
        <f>K10163*L10163</f>
        <v>60800</v>
      </c>
      <c r="N10163" s="218">
        <v>1</v>
      </c>
      <c r="O10163" s="108" t="s">
        <v>13746</v>
      </c>
      <c r="P10163" s="138">
        <v>3570800354559</v>
      </c>
      <c r="Q10163" s="108" t="s">
        <v>13747</v>
      </c>
      <c r="R10163" s="108" t="s">
        <v>13750</v>
      </c>
      <c r="S10163" s="139" t="s">
        <v>13751</v>
      </c>
      <c r="T10163" s="218" t="s">
        <v>51</v>
      </c>
      <c r="U10163" s="218" t="s">
        <v>45</v>
      </c>
      <c r="V10163" s="218" t="s">
        <v>52</v>
      </c>
      <c r="W10163" s="223">
        <v>80.599999999999994</v>
      </c>
      <c r="X10163" s="136">
        <v>100</v>
      </c>
      <c r="Y10163" s="223">
        <v>6750</v>
      </c>
      <c r="Z10163" s="223">
        <f>W10163*Y10163</f>
        <v>544050</v>
      </c>
      <c r="AA10163" s="224">
        <v>6</v>
      </c>
      <c r="AB10163" s="224">
        <v>6</v>
      </c>
      <c r="AC10163" s="223">
        <f>(Z10163*(100-AB10163))/100</f>
        <v>511407</v>
      </c>
      <c r="AD10163" s="223">
        <f>IF(AND(AC10163="",M10163=""),0,IF((AC10163=""),M10163, IF( (M10163=""),AC10163,SUM(AC10163:AC10164)+M10163)))</f>
        <v>572207</v>
      </c>
      <c r="AE10163" s="223">
        <f>IF( (X10163=""),AD10163*1,AD10163*(X10163/100) )</f>
        <v>572207</v>
      </c>
      <c r="AF10163" s="223">
        <v>50000000</v>
      </c>
      <c r="AG10163" s="223">
        <f>IF((AF10163-AE10163) &gt; 1,0,IF((AF10163-AE10163)&lt;0,AE10163-AF10163,AF10163-AE10163))</f>
        <v>0</v>
      </c>
      <c r="AH10163" s="223">
        <v>0.02</v>
      </c>
    </row>
    <row r="10164" spans="1:34" s="173" customFormat="1" x14ac:dyDescent="0.55000000000000004">
      <c r="A10164" s="122"/>
      <c r="B10164" s="218"/>
      <c r="C10164" s="218"/>
      <c r="D10164" s="221"/>
      <c r="E10164" s="218"/>
      <c r="F10164" s="218"/>
      <c r="G10164" s="218"/>
      <c r="H10164" s="218"/>
      <c r="I10164" s="222"/>
      <c r="J10164" s="123"/>
      <c r="K10164" s="137"/>
      <c r="L10164" s="137" t="s">
        <v>63</v>
      </c>
      <c r="M10164" s="137">
        <f>SUM(M10163:M10163)</f>
        <v>60800</v>
      </c>
      <c r="N10164" s="218"/>
      <c r="O10164" s="108"/>
      <c r="P10164" s="138"/>
      <c r="Q10164" s="108"/>
      <c r="R10164" s="108"/>
      <c r="S10164" s="139"/>
      <c r="T10164" s="218"/>
      <c r="U10164" s="218"/>
      <c r="V10164" s="218"/>
      <c r="W10164" s="223"/>
      <c r="X10164" s="136"/>
      <c r="Y10164" s="223"/>
      <c r="Z10164" s="223"/>
      <c r="AA10164" s="224"/>
      <c r="AB10164" s="224"/>
      <c r="AC10164" s="223"/>
      <c r="AD10164" s="223"/>
      <c r="AE10164" s="223">
        <f>SUM(AE10163:AE10163)</f>
        <v>572207</v>
      </c>
      <c r="AF10164" s="223"/>
      <c r="AG10164" s="223">
        <f>SUM(AG10163:AG10163)</f>
        <v>0</v>
      </c>
      <c r="AH10164" s="223"/>
    </row>
    <row r="10165" spans="1:34" s="173" customFormat="1" x14ac:dyDescent="0.55000000000000004">
      <c r="A10165" s="122" t="s">
        <v>13752</v>
      </c>
      <c r="B10165" s="218">
        <v>4728</v>
      </c>
      <c r="C10165" s="218">
        <v>5788</v>
      </c>
      <c r="D10165" s="221" t="s">
        <v>13753</v>
      </c>
      <c r="E10165" s="218" t="s">
        <v>34</v>
      </c>
      <c r="F10165" s="218">
        <v>18333</v>
      </c>
      <c r="G10165" s="218">
        <v>0</v>
      </c>
      <c r="H10165" s="218">
        <v>1</v>
      </c>
      <c r="I10165" s="222">
        <v>0</v>
      </c>
      <c r="J10165" s="123" t="s">
        <v>35</v>
      </c>
      <c r="K10165" s="137">
        <f>((G10165*400)+(H10165*100))+I10165</f>
        <v>100</v>
      </c>
      <c r="L10165" s="137">
        <v>2425</v>
      </c>
      <c r="M10165" s="137">
        <f>K10165*L10165</f>
        <v>242500</v>
      </c>
      <c r="N10165" s="218">
        <v>1</v>
      </c>
      <c r="O10165" s="108" t="s">
        <v>2504</v>
      </c>
      <c r="P10165" s="138">
        <v>8570848006752</v>
      </c>
      <c r="Q10165" s="108" t="s">
        <v>2505</v>
      </c>
      <c r="R10165" s="108" t="s">
        <v>2506</v>
      </c>
      <c r="S10165" s="139" t="s">
        <v>13754</v>
      </c>
      <c r="T10165" s="218" t="s">
        <v>51</v>
      </c>
      <c r="U10165" s="218" t="s">
        <v>45</v>
      </c>
      <c r="V10165" s="218" t="s">
        <v>52</v>
      </c>
      <c r="W10165" s="223">
        <v>433.5</v>
      </c>
      <c r="X10165" s="136">
        <v>100</v>
      </c>
      <c r="Y10165" s="223">
        <v>6750</v>
      </c>
      <c r="Z10165" s="223">
        <f>W10165*Y10165</f>
        <v>2926125</v>
      </c>
      <c r="AA10165" s="224">
        <v>6</v>
      </c>
      <c r="AB10165" s="224">
        <v>6</v>
      </c>
      <c r="AC10165" s="223">
        <f>(Z10165*(100-AB10165))/100</f>
        <v>2750557.5</v>
      </c>
      <c r="AD10165" s="223">
        <f>IF(AND(AC10165="",M10165=""),0,IF((AC10165=""),M10165, IF( (M10165=""),AC10165,SUM(AC10165:AC10166)+M10165)))</f>
        <v>2993057.5</v>
      </c>
      <c r="AE10165" s="223">
        <f>IF( (X10165=""),AD10165*1,AD10165*(X10165/100) )</f>
        <v>2993057.5</v>
      </c>
      <c r="AF10165" s="223">
        <v>50000000</v>
      </c>
      <c r="AG10165" s="223">
        <f>IF((AF10165-AE10165) &gt; 1,0,IF((AF10165-AE10165)&lt;0,AE10165-AF10165,AF10165-AE10165))</f>
        <v>0</v>
      </c>
      <c r="AH10165" s="223">
        <v>0.02</v>
      </c>
    </row>
    <row r="10166" spans="1:34" s="173" customFormat="1" x14ac:dyDescent="0.55000000000000004">
      <c r="A10166" s="122"/>
      <c r="B10166" s="218"/>
      <c r="C10166" s="218"/>
      <c r="D10166" s="221"/>
      <c r="E10166" s="218"/>
      <c r="F10166" s="218"/>
      <c r="G10166" s="218"/>
      <c r="H10166" s="218"/>
      <c r="I10166" s="222"/>
      <c r="J10166" s="123"/>
      <c r="K10166" s="137"/>
      <c r="L10166" s="137" t="s">
        <v>63</v>
      </c>
      <c r="M10166" s="137">
        <f>SUM(M10165:M10165)</f>
        <v>242500</v>
      </c>
      <c r="N10166" s="218"/>
      <c r="O10166" s="108"/>
      <c r="P10166" s="138"/>
      <c r="Q10166" s="108"/>
      <c r="R10166" s="108"/>
      <c r="S10166" s="139"/>
      <c r="T10166" s="218"/>
      <c r="U10166" s="218"/>
      <c r="V10166" s="218"/>
      <c r="W10166" s="223"/>
      <c r="X10166" s="136"/>
      <c r="Y10166" s="223"/>
      <c r="Z10166" s="223"/>
      <c r="AA10166" s="224"/>
      <c r="AB10166" s="224"/>
      <c r="AC10166" s="223"/>
      <c r="AD10166" s="223"/>
      <c r="AE10166" s="223">
        <f>SUM(AE10165:AE10165)</f>
        <v>2993057.5</v>
      </c>
      <c r="AF10166" s="223"/>
      <c r="AG10166" s="223">
        <f>SUM(AG10165:AG10165)</f>
        <v>0</v>
      </c>
      <c r="AH10166" s="223"/>
    </row>
    <row r="10167" spans="1:34" s="173" customFormat="1" x14ac:dyDescent="0.55000000000000004">
      <c r="A10167" s="122" t="s">
        <v>4502</v>
      </c>
      <c r="B10167" s="172">
        <v>4757</v>
      </c>
      <c r="C10167" s="172">
        <v>5580</v>
      </c>
      <c r="D10167" s="242" t="s">
        <v>13757</v>
      </c>
      <c r="E10167" s="172" t="s">
        <v>34</v>
      </c>
      <c r="F10167" s="172">
        <v>11044</v>
      </c>
      <c r="G10167" s="172">
        <v>0</v>
      </c>
      <c r="H10167" s="172">
        <v>0</v>
      </c>
      <c r="I10167" s="243">
        <v>9</v>
      </c>
      <c r="J10167" s="123" t="s">
        <v>35</v>
      </c>
      <c r="K10167" s="171">
        <f>((G10167*400)+(H10167*100))+I10167</f>
        <v>9</v>
      </c>
      <c r="L10167" s="171">
        <v>25000</v>
      </c>
      <c r="M10167" s="171">
        <f>K10167*L10167</f>
        <v>225000</v>
      </c>
      <c r="N10167" s="172">
        <v>1</v>
      </c>
      <c r="O10167" s="122" t="s">
        <v>13755</v>
      </c>
      <c r="P10167" s="200">
        <v>3759900014225</v>
      </c>
      <c r="Q10167" s="122" t="s">
        <v>13756</v>
      </c>
      <c r="R10167" s="122" t="s">
        <v>4505</v>
      </c>
      <c r="S10167" s="170" t="s">
        <v>13758</v>
      </c>
      <c r="T10167" s="172" t="s">
        <v>44</v>
      </c>
      <c r="U10167" s="172" t="s">
        <v>45</v>
      </c>
      <c r="V10167" s="172" t="s">
        <v>46</v>
      </c>
      <c r="W10167" s="244">
        <v>56</v>
      </c>
      <c r="X10167" s="199">
        <v>33.33</v>
      </c>
      <c r="Y10167" s="244">
        <v>7150</v>
      </c>
      <c r="Z10167" s="244">
        <f>W10167*Y10167</f>
        <v>400400</v>
      </c>
      <c r="AA10167" s="245">
        <v>20</v>
      </c>
      <c r="AB10167" s="245">
        <v>30</v>
      </c>
      <c r="AC10167" s="244">
        <f>(Z10167*(100-AB10167))/100</f>
        <v>280280</v>
      </c>
      <c r="AD10167" s="244">
        <f>IF(AND(AC10167="",M10167=""),0,IF((AC10167=""),M10167, IF( (M10167=""),AC10167,SUM(AC10167:AC10168)+M10167)))</f>
        <v>785560</v>
      </c>
      <c r="AE10167" s="244">
        <f>IF( (X10167=""),AD10167*1,AD10167*(X10167/100) )</f>
        <v>261827.14799999999</v>
      </c>
      <c r="AF10167" s="244">
        <v>0</v>
      </c>
      <c r="AG10167" s="244">
        <f>IF((AF10167-AE10167) &gt; 1,0,IF((AF10167-AE10167)&lt;0,AE10167-AF10167,AF10167-AE10167))</f>
        <v>261827.14799999999</v>
      </c>
      <c r="AH10167" s="223">
        <v>0.02</v>
      </c>
    </row>
    <row r="10168" spans="1:34" s="173" customFormat="1" x14ac:dyDescent="0.55000000000000004">
      <c r="A10168" s="122"/>
      <c r="B10168" s="172"/>
      <c r="C10168" s="172"/>
      <c r="D10168" s="242"/>
      <c r="E10168" s="172"/>
      <c r="F10168" s="172"/>
      <c r="G10168" s="172"/>
      <c r="H10168" s="172"/>
      <c r="I10168" s="243"/>
      <c r="J10168" s="123"/>
      <c r="K10168" s="171"/>
      <c r="L10168" s="171"/>
      <c r="M10168" s="171"/>
      <c r="N10168" s="172"/>
      <c r="O10168" s="122"/>
      <c r="P10168" s="200"/>
      <c r="Q10168" s="122"/>
      <c r="R10168" s="122"/>
      <c r="S10168" s="170"/>
      <c r="T10168" s="172" t="s">
        <v>44</v>
      </c>
      <c r="U10168" s="172"/>
      <c r="V10168" s="172" t="s">
        <v>46</v>
      </c>
      <c r="W10168" s="244">
        <v>56</v>
      </c>
      <c r="X10168" s="199">
        <v>33.33</v>
      </c>
      <c r="Y10168" s="244">
        <v>7150</v>
      </c>
      <c r="Z10168" s="244">
        <f>W10168*Y10168</f>
        <v>400400</v>
      </c>
      <c r="AA10168" s="245">
        <v>20</v>
      </c>
      <c r="AB10168" s="245">
        <v>30</v>
      </c>
      <c r="AC10168" s="244">
        <f>(Z10168*(100-AB10168))/100</f>
        <v>280280</v>
      </c>
      <c r="AD10168" s="244">
        <f>IF(AND(AC10168="",M10167=""),0,IF((AC10168=""),M10167, IF( (M10167=""),AC10168,SUM(AC10167:AC10168)+M10167)))</f>
        <v>785560</v>
      </c>
      <c r="AE10168" s="244">
        <f>IF( (X10168=""),AD10168*1,AD10168*(X10168/100) )</f>
        <v>261827.14799999999</v>
      </c>
      <c r="AF10168" s="244">
        <v>0</v>
      </c>
      <c r="AG10168" s="244">
        <f>IF((AF10168-AE10168) &gt; 1,0,IF((AF10168-AE10168)&lt;0,AE10168-AF10168,AF10168-AE10168))</f>
        <v>261827.14799999999</v>
      </c>
      <c r="AH10168" s="223">
        <v>0.02</v>
      </c>
    </row>
    <row r="10169" spans="1:34" s="173" customFormat="1" x14ac:dyDescent="0.55000000000000004">
      <c r="A10169" s="122"/>
      <c r="B10169" s="172"/>
      <c r="C10169" s="172"/>
      <c r="D10169" s="242"/>
      <c r="E10169" s="172"/>
      <c r="F10169" s="172"/>
      <c r="G10169" s="172"/>
      <c r="H10169" s="172"/>
      <c r="I10169" s="243"/>
      <c r="J10169" s="123"/>
      <c r="K10169" s="171"/>
      <c r="L10169" s="171"/>
      <c r="M10169" s="171"/>
      <c r="N10169" s="172"/>
      <c r="O10169" s="122"/>
      <c r="P10169" s="200"/>
      <c r="Q10169" s="122"/>
      <c r="R10169" s="122"/>
      <c r="S10169" s="170"/>
      <c r="T10169" s="172" t="s">
        <v>44</v>
      </c>
      <c r="U10169" s="172"/>
      <c r="V10169" s="172" t="s">
        <v>46</v>
      </c>
      <c r="W10169" s="244">
        <v>56</v>
      </c>
      <c r="X10169" s="199">
        <v>33.33</v>
      </c>
      <c r="Y10169" s="244">
        <v>7150</v>
      </c>
      <c r="Z10169" s="244">
        <f>W10169*Y10169</f>
        <v>400400</v>
      </c>
      <c r="AA10169" s="245">
        <v>20</v>
      </c>
      <c r="AB10169" s="245">
        <v>30</v>
      </c>
      <c r="AC10169" s="244">
        <f>(Z10169*(100-AB10169))/100</f>
        <v>280280</v>
      </c>
      <c r="AD10169" s="244">
        <f>IF(AND(AC10169="",M10167=""),0,IF((AC10169=""),M10167, IF( (M10167=""),AC10169,SUM(AC10167:AC10168)+M10167)))</f>
        <v>785560</v>
      </c>
      <c r="AE10169" s="244">
        <f>IF( (X10169=""),AD10169*1,AD10169*(X10169/100) )</f>
        <v>261827.14799999999</v>
      </c>
      <c r="AF10169" s="244">
        <v>0</v>
      </c>
      <c r="AG10169" s="244">
        <f>IF((AF10169-AE10169) &gt; 1,0,IF((AF10169-AE10169)&lt;0,AE10169-AF10169,AF10169-AE10169))</f>
        <v>261827.14799999999</v>
      </c>
      <c r="AH10169" s="223">
        <v>0.02</v>
      </c>
    </row>
    <row r="10170" spans="1:34" s="173" customFormat="1" x14ac:dyDescent="0.55000000000000004">
      <c r="A10170" s="122"/>
      <c r="B10170" s="172"/>
      <c r="C10170" s="172"/>
      <c r="D10170" s="242"/>
      <c r="E10170" s="172"/>
      <c r="F10170" s="172"/>
      <c r="G10170" s="172"/>
      <c r="H10170" s="172"/>
      <c r="I10170" s="243"/>
      <c r="J10170" s="123"/>
      <c r="K10170" s="171"/>
      <c r="L10170" s="171" t="s">
        <v>63</v>
      </c>
      <c r="M10170" s="171">
        <f>SUM(M10167:M10169)</f>
        <v>225000</v>
      </c>
      <c r="N10170" s="172"/>
      <c r="O10170" s="122"/>
      <c r="P10170" s="200"/>
      <c r="Q10170" s="122"/>
      <c r="R10170" s="122"/>
      <c r="S10170" s="170"/>
      <c r="T10170" s="172"/>
      <c r="U10170" s="172"/>
      <c r="V10170" s="172"/>
      <c r="W10170" s="244"/>
      <c r="X10170" s="199"/>
      <c r="Y10170" s="244"/>
      <c r="Z10170" s="244"/>
      <c r="AA10170" s="245"/>
      <c r="AB10170" s="245"/>
      <c r="AC10170" s="244"/>
      <c r="AD10170" s="244"/>
      <c r="AE10170" s="244">
        <f>SUM(AE10167:AE10169)</f>
        <v>785481.4439999999</v>
      </c>
      <c r="AF10170" s="244"/>
      <c r="AG10170" s="244">
        <f>SUM(AG10167:AG10169)</f>
        <v>785481.4439999999</v>
      </c>
      <c r="AH10170" s="223"/>
    </row>
    <row r="10171" spans="1:34" s="173" customFormat="1" x14ac:dyDescent="0.55000000000000004">
      <c r="A10171" s="122" t="s">
        <v>13759</v>
      </c>
      <c r="B10171" s="218">
        <v>4730</v>
      </c>
      <c r="C10171" s="218">
        <v>7278</v>
      </c>
      <c r="D10171" s="221" t="s">
        <v>13760</v>
      </c>
      <c r="E10171" s="218" t="s">
        <v>34</v>
      </c>
      <c r="F10171" s="218">
        <v>16675</v>
      </c>
      <c r="G10171" s="218">
        <v>3</v>
      </c>
      <c r="H10171" s="218">
        <v>1</v>
      </c>
      <c r="I10171" s="222">
        <v>82</v>
      </c>
      <c r="J10171" s="123" t="s">
        <v>35</v>
      </c>
      <c r="K10171" s="137">
        <f>((G10171*400)+(H10171*100))+I10171</f>
        <v>1382</v>
      </c>
      <c r="L10171" s="137">
        <v>375</v>
      </c>
      <c r="M10171" s="137">
        <f>K10171*L10171</f>
        <v>518250</v>
      </c>
      <c r="N10171" s="218"/>
      <c r="O10171" s="108"/>
      <c r="P10171" s="138"/>
      <c r="Q10171" s="108"/>
      <c r="R10171" s="108"/>
      <c r="S10171" s="139"/>
      <c r="T10171" s="218"/>
      <c r="U10171" s="218"/>
      <c r="V10171" s="218"/>
      <c r="W10171" s="223"/>
      <c r="X10171" s="136"/>
      <c r="Y10171" s="223"/>
      <c r="Z10171" s="223"/>
      <c r="AA10171" s="224"/>
      <c r="AB10171" s="224"/>
      <c r="AC10171" s="223"/>
      <c r="AD10171" s="223">
        <f>IF(AND(AC10171="",M10171=""),0,IF((AC10171=""),M10171,IF((M10171=""),AC10171,AC10171+M10171)))</f>
        <v>518250</v>
      </c>
      <c r="AE10171" s="223">
        <f>IF( (X10171=""),AD10171*1,AD10171*(X10171/100) )</f>
        <v>518250</v>
      </c>
      <c r="AF10171" s="223">
        <v>0</v>
      </c>
      <c r="AG10171" s="223">
        <f>IF((AF10171-AE10171) &gt; 1,0,IF((AF10171-AE10171)&lt;0,AE10171-AF10171,AF10171-AE10171))</f>
        <v>518250</v>
      </c>
      <c r="AH10171" s="223">
        <v>0.02</v>
      </c>
    </row>
    <row r="10172" spans="1:34" s="173" customFormat="1" x14ac:dyDescent="0.55000000000000004">
      <c r="A10172" s="122"/>
      <c r="B10172" s="218"/>
      <c r="C10172" s="218"/>
      <c r="D10172" s="221"/>
      <c r="E10172" s="218"/>
      <c r="F10172" s="218"/>
      <c r="G10172" s="218"/>
      <c r="H10172" s="218"/>
      <c r="I10172" s="222"/>
      <c r="J10172" s="123"/>
      <c r="K10172" s="137"/>
      <c r="L10172" s="137" t="s">
        <v>63</v>
      </c>
      <c r="M10172" s="137">
        <f>SUM(M10171:M10171)</f>
        <v>518250</v>
      </c>
      <c r="N10172" s="218"/>
      <c r="O10172" s="108"/>
      <c r="P10172" s="138"/>
      <c r="Q10172" s="108"/>
      <c r="R10172" s="108"/>
      <c r="S10172" s="139"/>
      <c r="T10172" s="218"/>
      <c r="U10172" s="218"/>
      <c r="V10172" s="218"/>
      <c r="W10172" s="223"/>
      <c r="X10172" s="136"/>
      <c r="Y10172" s="223"/>
      <c r="Z10172" s="223"/>
      <c r="AA10172" s="224"/>
      <c r="AB10172" s="224"/>
      <c r="AC10172" s="223"/>
      <c r="AD10172" s="223"/>
      <c r="AE10172" s="223">
        <f>SUM(AE10171:AE10171)</f>
        <v>518250</v>
      </c>
      <c r="AF10172" s="223"/>
      <c r="AG10172" s="223">
        <f>SUM(AG10171:AG10171)</f>
        <v>518250</v>
      </c>
      <c r="AH10172" s="223"/>
    </row>
    <row r="10173" spans="1:34" s="173" customFormat="1" x14ac:dyDescent="0.55000000000000004">
      <c r="A10173" s="122" t="s">
        <v>13763</v>
      </c>
      <c r="B10173" s="218">
        <v>4731</v>
      </c>
      <c r="C10173" s="218">
        <v>9481</v>
      </c>
      <c r="D10173" s="221" t="s">
        <v>13764</v>
      </c>
      <c r="E10173" s="218" t="s">
        <v>34</v>
      </c>
      <c r="F10173" s="218">
        <v>17729</v>
      </c>
      <c r="G10173" s="218">
        <v>0</v>
      </c>
      <c r="H10173" s="218">
        <v>1</v>
      </c>
      <c r="I10173" s="222">
        <v>59</v>
      </c>
      <c r="J10173" s="123" t="s">
        <v>35</v>
      </c>
      <c r="K10173" s="137">
        <f>((G10173*400)+(H10173*100))+I10173</f>
        <v>159</v>
      </c>
      <c r="L10173" s="137">
        <v>850</v>
      </c>
      <c r="M10173" s="137">
        <f>K10173*L10173</f>
        <v>135150</v>
      </c>
      <c r="N10173" s="218">
        <v>1</v>
      </c>
      <c r="O10173" s="108" t="s">
        <v>13761</v>
      </c>
      <c r="P10173" s="138"/>
      <c r="Q10173" s="108" t="s">
        <v>13762</v>
      </c>
      <c r="R10173" s="108" t="s">
        <v>13765</v>
      </c>
      <c r="S10173" s="139"/>
      <c r="T10173" s="218" t="s">
        <v>51</v>
      </c>
      <c r="U10173" s="218" t="s">
        <v>45</v>
      </c>
      <c r="V10173" s="218" t="s">
        <v>52</v>
      </c>
      <c r="W10173" s="223">
        <v>60.8</v>
      </c>
      <c r="X10173" s="136">
        <v>22.59</v>
      </c>
      <c r="Y10173" s="223">
        <v>6750</v>
      </c>
      <c r="Z10173" s="223">
        <f t="shared" ref="Z10173:Z10178" si="979">W10173*Y10173</f>
        <v>410400</v>
      </c>
      <c r="AA10173" s="224">
        <v>1</v>
      </c>
      <c r="AB10173" s="224">
        <v>1</v>
      </c>
      <c r="AC10173" s="223">
        <f t="shared" ref="AC10173:AC10178" si="980">(Z10173*(100-AB10173))/100</f>
        <v>406296</v>
      </c>
      <c r="AD10173" s="223">
        <f>IF(AND(AC10173="",M10173=""),0,IF((AC10173=""),M10173, IF( (M10173=""),AC10173,SUM(AC10173:AC10178)+M10173)))</f>
        <v>1928495.4</v>
      </c>
      <c r="AE10173" s="223">
        <f t="shared" ref="AE10173:AE10178" si="981">IF( (X10173=""),AD10173*1,AD10173*(X10173/100) )</f>
        <v>435647.11085999996</v>
      </c>
      <c r="AF10173" s="223">
        <v>50000000</v>
      </c>
      <c r="AG10173" s="223">
        <f t="shared" ref="AG10173:AG10178" si="982">IF((AF10173-AE10173) &gt; 1,0,IF((AF10173-AE10173)&lt;0,AE10173-AF10173,AF10173-AE10173))</f>
        <v>0</v>
      </c>
      <c r="AH10173" s="223">
        <v>0.02</v>
      </c>
    </row>
    <row r="10174" spans="1:34" s="173" customFormat="1" x14ac:dyDescent="0.55000000000000004">
      <c r="A10174" s="122"/>
      <c r="B10174" s="218"/>
      <c r="C10174" s="218"/>
      <c r="D10174" s="221"/>
      <c r="E10174" s="218"/>
      <c r="F10174" s="218"/>
      <c r="G10174" s="218"/>
      <c r="H10174" s="218"/>
      <c r="I10174" s="222"/>
      <c r="J10174" s="123"/>
      <c r="K10174" s="137"/>
      <c r="L10174" s="137"/>
      <c r="M10174" s="137"/>
      <c r="N10174" s="218">
        <v>2</v>
      </c>
      <c r="O10174" s="108" t="s">
        <v>13761</v>
      </c>
      <c r="P10174" s="138"/>
      <c r="Q10174" s="108" t="s">
        <v>13762</v>
      </c>
      <c r="R10174" s="108" t="s">
        <v>13765</v>
      </c>
      <c r="S10174" s="139"/>
      <c r="T10174" s="218" t="s">
        <v>51</v>
      </c>
      <c r="U10174" s="218" t="s">
        <v>227</v>
      </c>
      <c r="V10174" s="218" t="s">
        <v>52</v>
      </c>
      <c r="W10174" s="223">
        <v>73.81</v>
      </c>
      <c r="X10174" s="136">
        <v>27.43</v>
      </c>
      <c r="Y10174" s="223">
        <v>6750</v>
      </c>
      <c r="Z10174" s="223">
        <f t="shared" si="979"/>
        <v>498217.5</v>
      </c>
      <c r="AA10174" s="224">
        <v>1</v>
      </c>
      <c r="AB10174" s="224">
        <v>2</v>
      </c>
      <c r="AC10174" s="223">
        <f t="shared" si="980"/>
        <v>488253.15</v>
      </c>
      <c r="AD10174" s="223">
        <f>IF(AND(AC10174="",M10173=""),0,IF((AC10174=""),M10173, IF( (M10173=""),AC10174,SUM(AC10173:AC10178)+M10173)))</f>
        <v>1928495.4</v>
      </c>
      <c r="AE10174" s="223">
        <f t="shared" si="981"/>
        <v>528986.28821999999</v>
      </c>
      <c r="AF10174" s="223">
        <v>50000000</v>
      </c>
      <c r="AG10174" s="223">
        <f t="shared" si="982"/>
        <v>0</v>
      </c>
      <c r="AH10174" s="223">
        <v>0.02</v>
      </c>
    </row>
    <row r="10175" spans="1:34" s="173" customFormat="1" x14ac:dyDescent="0.55000000000000004">
      <c r="A10175" s="122"/>
      <c r="B10175" s="218"/>
      <c r="C10175" s="218"/>
      <c r="D10175" s="221"/>
      <c r="E10175" s="218"/>
      <c r="F10175" s="218"/>
      <c r="G10175" s="218"/>
      <c r="H10175" s="218"/>
      <c r="I10175" s="222"/>
      <c r="J10175" s="123"/>
      <c r="K10175" s="137"/>
      <c r="L10175" s="137"/>
      <c r="M10175" s="137"/>
      <c r="N10175" s="218">
        <v>3</v>
      </c>
      <c r="O10175" s="108" t="s">
        <v>13761</v>
      </c>
      <c r="P10175" s="138"/>
      <c r="Q10175" s="108" t="s">
        <v>13762</v>
      </c>
      <c r="R10175" s="108" t="s">
        <v>13765</v>
      </c>
      <c r="S10175" s="139"/>
      <c r="T10175" s="218" t="s">
        <v>51</v>
      </c>
      <c r="U10175" s="218" t="s">
        <v>45</v>
      </c>
      <c r="V10175" s="218" t="s">
        <v>52</v>
      </c>
      <c r="W10175" s="223">
        <v>42</v>
      </c>
      <c r="X10175" s="136">
        <v>15.61</v>
      </c>
      <c r="Y10175" s="223">
        <v>6750</v>
      </c>
      <c r="Z10175" s="223">
        <f t="shared" si="979"/>
        <v>283500</v>
      </c>
      <c r="AA10175" s="224">
        <v>1</v>
      </c>
      <c r="AB10175" s="224">
        <v>1</v>
      </c>
      <c r="AC10175" s="223">
        <f t="shared" si="980"/>
        <v>280665</v>
      </c>
      <c r="AD10175" s="223">
        <f>IF(AND(AC10175="",M10173=""),0,IF((AC10175=""),M10173, IF( (M10173=""),AC10175,SUM(AC10173:AC10178)+M10173)))</f>
        <v>1928495.4</v>
      </c>
      <c r="AE10175" s="223">
        <f t="shared" si="981"/>
        <v>301038.13193999999</v>
      </c>
      <c r="AF10175" s="223">
        <v>50000000</v>
      </c>
      <c r="AG10175" s="223">
        <f t="shared" si="982"/>
        <v>0</v>
      </c>
      <c r="AH10175" s="223">
        <v>0.02</v>
      </c>
    </row>
    <row r="10176" spans="1:34" s="173" customFormat="1" x14ac:dyDescent="0.55000000000000004">
      <c r="A10176" s="122"/>
      <c r="B10176" s="218"/>
      <c r="C10176" s="218"/>
      <c r="D10176" s="221"/>
      <c r="E10176" s="218"/>
      <c r="F10176" s="218"/>
      <c r="G10176" s="218"/>
      <c r="H10176" s="218"/>
      <c r="I10176" s="222"/>
      <c r="J10176" s="123"/>
      <c r="K10176" s="137"/>
      <c r="L10176" s="137"/>
      <c r="M10176" s="137"/>
      <c r="N10176" s="218">
        <v>4</v>
      </c>
      <c r="O10176" s="108" t="s">
        <v>13761</v>
      </c>
      <c r="P10176" s="138"/>
      <c r="Q10176" s="108" t="s">
        <v>13762</v>
      </c>
      <c r="R10176" s="108" t="s">
        <v>13765</v>
      </c>
      <c r="S10176" s="139"/>
      <c r="T10176" s="218" t="s">
        <v>51</v>
      </c>
      <c r="U10176" s="218" t="s">
        <v>45</v>
      </c>
      <c r="V10176" s="218" t="s">
        <v>52</v>
      </c>
      <c r="W10176" s="223">
        <v>25</v>
      </c>
      <c r="X10176" s="136">
        <v>9.2899999999999991</v>
      </c>
      <c r="Y10176" s="223">
        <v>6750</v>
      </c>
      <c r="Z10176" s="223">
        <f t="shared" si="979"/>
        <v>168750</v>
      </c>
      <c r="AA10176" s="224">
        <v>1</v>
      </c>
      <c r="AB10176" s="224">
        <v>1</v>
      </c>
      <c r="AC10176" s="223">
        <f t="shared" si="980"/>
        <v>167062.5</v>
      </c>
      <c r="AD10176" s="223">
        <f>IF(AND(AC10176="",M10173=""),0,IF((AC10176=""),M10173, IF( (M10173=""),AC10176,SUM(AC10173:AC10178)+M10173)))</f>
        <v>1928495.4</v>
      </c>
      <c r="AE10176" s="223">
        <f t="shared" si="981"/>
        <v>179157.22265999997</v>
      </c>
      <c r="AF10176" s="223">
        <v>50000000</v>
      </c>
      <c r="AG10176" s="223">
        <f t="shared" si="982"/>
        <v>0</v>
      </c>
      <c r="AH10176" s="223">
        <v>0.02</v>
      </c>
    </row>
    <row r="10177" spans="1:34" s="173" customFormat="1" x14ac:dyDescent="0.55000000000000004">
      <c r="A10177" s="122"/>
      <c r="B10177" s="218"/>
      <c r="C10177" s="218"/>
      <c r="D10177" s="221"/>
      <c r="E10177" s="218"/>
      <c r="F10177" s="218"/>
      <c r="G10177" s="218"/>
      <c r="H10177" s="218"/>
      <c r="I10177" s="222"/>
      <c r="J10177" s="123"/>
      <c r="K10177" s="137"/>
      <c r="L10177" s="137"/>
      <c r="M10177" s="137"/>
      <c r="N10177" s="218">
        <v>5</v>
      </c>
      <c r="O10177" s="108" t="s">
        <v>13761</v>
      </c>
      <c r="P10177" s="138"/>
      <c r="Q10177" s="108" t="s">
        <v>13762</v>
      </c>
      <c r="R10177" s="108" t="s">
        <v>13765</v>
      </c>
      <c r="S10177" s="139"/>
      <c r="T10177" s="218" t="s">
        <v>51</v>
      </c>
      <c r="U10177" s="218" t="s">
        <v>45</v>
      </c>
      <c r="V10177" s="218" t="s">
        <v>52</v>
      </c>
      <c r="W10177" s="223">
        <v>41.5</v>
      </c>
      <c r="X10177" s="136">
        <v>15.42</v>
      </c>
      <c r="Y10177" s="223">
        <v>6750</v>
      </c>
      <c r="Z10177" s="223">
        <f t="shared" si="979"/>
        <v>280125</v>
      </c>
      <c r="AA10177" s="224">
        <v>1</v>
      </c>
      <c r="AB10177" s="224">
        <v>1</v>
      </c>
      <c r="AC10177" s="223">
        <f t="shared" si="980"/>
        <v>277323.75</v>
      </c>
      <c r="AD10177" s="223">
        <f>IF(AND(AC10177="",M10173=""),0,IF((AC10177=""),M10173, IF( (M10173=""),AC10177,SUM(AC10173:AC10178)+M10173)))</f>
        <v>1928495.4</v>
      </c>
      <c r="AE10177" s="223">
        <f t="shared" si="981"/>
        <v>297373.99067999999</v>
      </c>
      <c r="AF10177" s="223">
        <v>50000000</v>
      </c>
      <c r="AG10177" s="223">
        <f t="shared" si="982"/>
        <v>0</v>
      </c>
      <c r="AH10177" s="223">
        <v>0.02</v>
      </c>
    </row>
    <row r="10178" spans="1:34" s="173" customFormat="1" x14ac:dyDescent="0.55000000000000004">
      <c r="A10178" s="122"/>
      <c r="B10178" s="218"/>
      <c r="C10178" s="218"/>
      <c r="D10178" s="221"/>
      <c r="E10178" s="218"/>
      <c r="F10178" s="218"/>
      <c r="G10178" s="218"/>
      <c r="H10178" s="218"/>
      <c r="I10178" s="222"/>
      <c r="J10178" s="123"/>
      <c r="K10178" s="137"/>
      <c r="L10178" s="137"/>
      <c r="M10178" s="137"/>
      <c r="N10178" s="218">
        <v>6</v>
      </c>
      <c r="O10178" s="108" t="s">
        <v>13761</v>
      </c>
      <c r="P10178" s="138"/>
      <c r="Q10178" s="108" t="s">
        <v>13762</v>
      </c>
      <c r="R10178" s="108" t="s">
        <v>13765</v>
      </c>
      <c r="S10178" s="139"/>
      <c r="T10178" s="218" t="s">
        <v>51</v>
      </c>
      <c r="U10178" s="218" t="s">
        <v>45</v>
      </c>
      <c r="V10178" s="218" t="s">
        <v>52</v>
      </c>
      <c r="W10178" s="223">
        <v>26</v>
      </c>
      <c r="X10178" s="136">
        <v>9.66</v>
      </c>
      <c r="Y10178" s="223">
        <v>6750</v>
      </c>
      <c r="Z10178" s="223">
        <f t="shared" si="979"/>
        <v>175500</v>
      </c>
      <c r="AA10178" s="224">
        <v>1</v>
      </c>
      <c r="AB10178" s="224">
        <v>1</v>
      </c>
      <c r="AC10178" s="223">
        <f t="shared" si="980"/>
        <v>173745</v>
      </c>
      <c r="AD10178" s="223">
        <f>IF(AND(AC10178="",M10173=""),0,IF((AC10178=""),M10173, IF( (M10173=""),AC10178,SUM(AC10173:AC10178)+M10173)))</f>
        <v>1928495.4</v>
      </c>
      <c r="AE10178" s="223">
        <f t="shared" si="981"/>
        <v>186292.65564000001</v>
      </c>
      <c r="AF10178" s="223">
        <v>50000000</v>
      </c>
      <c r="AG10178" s="223">
        <f t="shared" si="982"/>
        <v>0</v>
      </c>
      <c r="AH10178" s="223">
        <v>0.02</v>
      </c>
    </row>
    <row r="10179" spans="1:34" s="173" customFormat="1" x14ac:dyDescent="0.55000000000000004">
      <c r="A10179" s="122"/>
      <c r="B10179" s="218"/>
      <c r="C10179" s="218"/>
      <c r="D10179" s="221"/>
      <c r="E10179" s="218"/>
      <c r="F10179" s="218"/>
      <c r="G10179" s="218"/>
      <c r="H10179" s="218"/>
      <c r="I10179" s="222"/>
      <c r="J10179" s="123"/>
      <c r="K10179" s="137"/>
      <c r="L10179" s="137" t="s">
        <v>63</v>
      </c>
      <c r="M10179" s="137">
        <f>SUM(M10173:M10178)</f>
        <v>135150</v>
      </c>
      <c r="N10179" s="218"/>
      <c r="O10179" s="108"/>
      <c r="P10179" s="138"/>
      <c r="Q10179" s="108"/>
      <c r="R10179" s="108"/>
      <c r="S10179" s="139"/>
      <c r="T10179" s="218"/>
      <c r="U10179" s="218"/>
      <c r="V10179" s="218"/>
      <c r="W10179" s="223"/>
      <c r="X10179" s="136"/>
      <c r="Y10179" s="223"/>
      <c r="Z10179" s="223"/>
      <c r="AA10179" s="224"/>
      <c r="AB10179" s="224"/>
      <c r="AC10179" s="223"/>
      <c r="AD10179" s="223"/>
      <c r="AE10179" s="223">
        <f>SUM(AE10173:AE10178)</f>
        <v>1928495.4</v>
      </c>
      <c r="AF10179" s="223"/>
      <c r="AG10179" s="223">
        <f>SUM(AG10173:AG10178)</f>
        <v>0</v>
      </c>
      <c r="AH10179" s="223"/>
    </row>
    <row r="10180" spans="1:34" s="173" customFormat="1" x14ac:dyDescent="0.55000000000000004">
      <c r="A10180" s="122" t="s">
        <v>13766</v>
      </c>
      <c r="B10180" s="218">
        <v>4732</v>
      </c>
      <c r="C10180" s="218">
        <v>6649</v>
      </c>
      <c r="D10180" s="221" t="s">
        <v>13767</v>
      </c>
      <c r="E10180" s="218" t="s">
        <v>34</v>
      </c>
      <c r="F10180" s="218">
        <v>23236</v>
      </c>
      <c r="G10180" s="218">
        <v>1</v>
      </c>
      <c r="H10180" s="218">
        <v>3</v>
      </c>
      <c r="I10180" s="222">
        <v>70</v>
      </c>
      <c r="J10180" s="123" t="s">
        <v>38</v>
      </c>
      <c r="K10180" s="137">
        <f>((G10180*400)+(H10180*100))+I10180</f>
        <v>770</v>
      </c>
      <c r="L10180" s="137">
        <v>425</v>
      </c>
      <c r="M10180" s="137">
        <f>K10180*L10180</f>
        <v>327250</v>
      </c>
      <c r="N10180" s="218"/>
      <c r="O10180" s="108"/>
      <c r="P10180" s="138"/>
      <c r="Q10180" s="108"/>
      <c r="R10180" s="108"/>
      <c r="S10180" s="139"/>
      <c r="T10180" s="218"/>
      <c r="U10180" s="218"/>
      <c r="V10180" s="218"/>
      <c r="W10180" s="223"/>
      <c r="X10180" s="136"/>
      <c r="Y10180" s="223"/>
      <c r="Z10180" s="223"/>
      <c r="AA10180" s="224"/>
      <c r="AB10180" s="224"/>
      <c r="AC10180" s="223"/>
      <c r="AD10180" s="223">
        <f>IF(AND(AC10180="",M10180=""),0,IF((AC10180=""),M10180,IF((M10180=""),AC10180,AC10180+M10180)))</f>
        <v>327250</v>
      </c>
      <c r="AE10180" s="223">
        <f>IF( (X10180=""),AD10180*1,AD10180*(X10180/100) )</f>
        <v>327250</v>
      </c>
      <c r="AF10180" s="223">
        <v>50000000</v>
      </c>
      <c r="AG10180" s="223">
        <f>IF((AF10180-AE10180) &gt; 1,0,IF((AF10180-AE10180)&lt;0,AE10180-AF10180,AF10180-AE10180))</f>
        <v>0</v>
      </c>
      <c r="AH10180" s="223">
        <v>0.01</v>
      </c>
    </row>
    <row r="10181" spans="1:34" s="173" customFormat="1" x14ac:dyDescent="0.55000000000000004">
      <c r="A10181" s="122"/>
      <c r="B10181" s="218"/>
      <c r="C10181" s="218"/>
      <c r="D10181" s="221"/>
      <c r="E10181" s="218"/>
      <c r="F10181" s="218"/>
      <c r="G10181" s="218"/>
      <c r="H10181" s="218"/>
      <c r="I10181" s="222"/>
      <c r="J10181" s="123"/>
      <c r="K10181" s="137"/>
      <c r="L10181" s="137" t="s">
        <v>63</v>
      </c>
      <c r="M10181" s="137">
        <f>SUM(M10180:M10180)</f>
        <v>327250</v>
      </c>
      <c r="N10181" s="218"/>
      <c r="O10181" s="108"/>
      <c r="P10181" s="138"/>
      <c r="Q10181" s="108"/>
      <c r="R10181" s="108"/>
      <c r="S10181" s="139"/>
      <c r="T10181" s="218"/>
      <c r="U10181" s="218"/>
      <c r="V10181" s="218"/>
      <c r="W10181" s="223"/>
      <c r="X10181" s="136"/>
      <c r="Y10181" s="223"/>
      <c r="Z10181" s="223"/>
      <c r="AA10181" s="224"/>
      <c r="AB10181" s="224"/>
      <c r="AC10181" s="223"/>
      <c r="AD10181" s="223"/>
      <c r="AE10181" s="223">
        <f>SUM(AE10180:AE10180)</f>
        <v>327250</v>
      </c>
      <c r="AF10181" s="223"/>
      <c r="AG10181" s="223">
        <f>SUM(AG10180:AG10180)</f>
        <v>0</v>
      </c>
      <c r="AH10181" s="223"/>
    </row>
    <row r="10182" spans="1:34" s="99" customFormat="1" x14ac:dyDescent="0.55000000000000004">
      <c r="A10182" s="122" t="s">
        <v>15440</v>
      </c>
      <c r="B10182" s="172">
        <v>4900</v>
      </c>
      <c r="C10182" s="172">
        <v>10740</v>
      </c>
      <c r="D10182" s="242" t="s">
        <v>15441</v>
      </c>
      <c r="E10182" s="172" t="s">
        <v>34</v>
      </c>
      <c r="F10182" s="172">
        <v>25109</v>
      </c>
      <c r="G10182" s="172">
        <v>0</v>
      </c>
      <c r="H10182" s="172">
        <v>0</v>
      </c>
      <c r="I10182" s="243">
        <v>19</v>
      </c>
      <c r="J10182" s="197" t="s">
        <v>35</v>
      </c>
      <c r="K10182" s="171">
        <f>((G10182*400)+(H10182*100))+I10182</f>
        <v>19</v>
      </c>
      <c r="L10182" s="171">
        <v>14500</v>
      </c>
      <c r="M10182" s="171">
        <f>K10182*L10182</f>
        <v>275500</v>
      </c>
      <c r="N10182" s="172">
        <v>1</v>
      </c>
      <c r="O10182" s="122" t="s">
        <v>15438</v>
      </c>
      <c r="P10182" s="200">
        <v>3110101548498</v>
      </c>
      <c r="Q10182" s="122" t="s">
        <v>15439</v>
      </c>
      <c r="R10182" s="122" t="s">
        <v>15442</v>
      </c>
      <c r="S10182" s="170"/>
      <c r="T10182" s="172" t="s">
        <v>44</v>
      </c>
      <c r="U10182" s="218" t="s">
        <v>45</v>
      </c>
      <c r="V10182" s="218" t="s">
        <v>52</v>
      </c>
      <c r="W10182" s="223">
        <v>108</v>
      </c>
      <c r="X10182" s="136">
        <v>100</v>
      </c>
      <c r="Y10182" s="223">
        <v>7150</v>
      </c>
      <c r="Z10182" s="223">
        <f>W10182*Y10182</f>
        <v>772200</v>
      </c>
      <c r="AA10182" s="224">
        <v>8</v>
      </c>
      <c r="AB10182" s="224">
        <v>8</v>
      </c>
      <c r="AC10182" s="223">
        <f>(Z10182*(100-AB10182))/100</f>
        <v>710424</v>
      </c>
      <c r="AD10182" s="223">
        <f>IF(AND(AC10182="",M10182=""),0,IF((AC10182=""),M10182, IF( (M10182=""),AC10182,SUM(AC10182:AC10187)+M10182)))</f>
        <v>985924</v>
      </c>
      <c r="AE10182" s="223">
        <f>IF( (X10182=""),AD10182*1,AD10182*(X10182/100) )</f>
        <v>985924</v>
      </c>
      <c r="AF10182" s="223">
        <v>0</v>
      </c>
      <c r="AG10182" s="223">
        <f>IF((AF10182-AE10182) &gt; 1,0,IF((AF10182-AE10182)&lt;0,AE10182-AF10182,AF10182-AE10182))</f>
        <v>985924</v>
      </c>
      <c r="AH10182" s="223">
        <v>0.02</v>
      </c>
    </row>
    <row r="10183" spans="1:34" s="99" customFormat="1" x14ac:dyDescent="0.55000000000000004">
      <c r="A10183" s="122"/>
      <c r="B10183" s="172"/>
      <c r="C10183" s="172"/>
      <c r="D10183" s="242"/>
      <c r="E10183" s="172"/>
      <c r="F10183" s="172"/>
      <c r="G10183" s="172"/>
      <c r="H10183" s="172"/>
      <c r="I10183" s="243"/>
      <c r="J10183" s="197"/>
      <c r="K10183" s="171"/>
      <c r="L10183" s="171" t="s">
        <v>63</v>
      </c>
      <c r="M10183" s="171">
        <f>SUM(M10182:M10182)</f>
        <v>275500</v>
      </c>
      <c r="N10183" s="172"/>
      <c r="O10183" s="122"/>
      <c r="P10183" s="200"/>
      <c r="Q10183" s="122"/>
      <c r="R10183" s="122"/>
      <c r="S10183" s="170"/>
      <c r="T10183" s="172"/>
      <c r="U10183" s="172"/>
      <c r="V10183" s="172"/>
      <c r="W10183" s="244"/>
      <c r="X10183" s="199"/>
      <c r="Y10183" s="244"/>
      <c r="Z10183" s="244"/>
      <c r="AA10183" s="245"/>
      <c r="AB10183" s="245"/>
      <c r="AC10183" s="244"/>
      <c r="AD10183" s="244"/>
      <c r="AE10183" s="244">
        <f>SUM(AE10182:AE10182)</f>
        <v>985924</v>
      </c>
      <c r="AF10183" s="244"/>
      <c r="AG10183" s="244">
        <f>SUM(AG10182:AG10182)</f>
        <v>985924</v>
      </c>
      <c r="AH10183" s="244"/>
    </row>
    <row r="10184" spans="1:34" s="173" customFormat="1" x14ac:dyDescent="0.55000000000000004">
      <c r="A10184" s="122" t="s">
        <v>13768</v>
      </c>
      <c r="B10184" s="218">
        <v>4733</v>
      </c>
      <c r="C10184" s="218">
        <v>10230</v>
      </c>
      <c r="D10184" s="221" t="s">
        <v>13769</v>
      </c>
      <c r="E10184" s="218" t="s">
        <v>34</v>
      </c>
      <c r="F10184" s="218">
        <v>24978</v>
      </c>
      <c r="G10184" s="218">
        <v>1</v>
      </c>
      <c r="H10184" s="218">
        <v>2</v>
      </c>
      <c r="I10184" s="222">
        <v>11.4</v>
      </c>
      <c r="J10184" s="123" t="s">
        <v>62</v>
      </c>
      <c r="K10184" s="137">
        <f>((G10184*400)+(H10184*100))+I10184</f>
        <v>611.4</v>
      </c>
      <c r="L10184" s="137">
        <v>1050</v>
      </c>
      <c r="M10184" s="137">
        <f>K10184*L10184</f>
        <v>641970</v>
      </c>
      <c r="N10184" s="218"/>
      <c r="O10184" s="108"/>
      <c r="P10184" s="138"/>
      <c r="Q10184" s="108"/>
      <c r="R10184" s="108"/>
      <c r="S10184" s="139"/>
      <c r="T10184" s="218"/>
      <c r="U10184" s="218"/>
      <c r="V10184" s="218"/>
      <c r="W10184" s="223"/>
      <c r="X10184" s="136"/>
      <c r="Y10184" s="223"/>
      <c r="Z10184" s="223"/>
      <c r="AA10184" s="224"/>
      <c r="AB10184" s="224"/>
      <c r="AC10184" s="223"/>
      <c r="AD10184" s="223">
        <f>IF(AND(AC10184="",M10184=""),0,IF((AC10184=""),M10184,IF((M10184=""),AC10184,AC10184+M10184)))</f>
        <v>641970</v>
      </c>
      <c r="AE10184" s="223">
        <f>IF( (X10184=""),AD10184*1,AD10184*(X10184/100) )</f>
        <v>641970</v>
      </c>
      <c r="AF10184" s="223">
        <v>0</v>
      </c>
      <c r="AG10184" s="223">
        <f>IF((AF10184-AE10184) &gt; 1,0,IF((AF10184-AE10184)&lt;0,AE10184-AF10184,AF10184-AE10184))</f>
        <v>641970</v>
      </c>
      <c r="AH10184" s="223">
        <v>0.3</v>
      </c>
    </row>
    <row r="10185" spans="1:34" s="173" customFormat="1" x14ac:dyDescent="0.55000000000000004">
      <c r="A10185" s="122"/>
      <c r="B10185" s="218">
        <v>4734</v>
      </c>
      <c r="C10185" s="218">
        <v>10308</v>
      </c>
      <c r="D10185" s="221" t="s">
        <v>13770</v>
      </c>
      <c r="E10185" s="218" t="s">
        <v>34</v>
      </c>
      <c r="F10185" s="218">
        <v>27608</v>
      </c>
      <c r="G10185" s="218">
        <v>1</v>
      </c>
      <c r="H10185" s="218">
        <v>0</v>
      </c>
      <c r="I10185" s="222">
        <v>7.8</v>
      </c>
      <c r="J10185" s="123" t="s">
        <v>62</v>
      </c>
      <c r="K10185" s="137">
        <f>((G10185*400)+(H10185*100))+I10185</f>
        <v>407.8</v>
      </c>
      <c r="L10185" s="137">
        <v>1600</v>
      </c>
      <c r="M10185" s="137">
        <f>K10185*L10185</f>
        <v>652480</v>
      </c>
      <c r="N10185" s="218"/>
      <c r="O10185" s="108"/>
      <c r="P10185" s="138"/>
      <c r="Q10185" s="108"/>
      <c r="R10185" s="108"/>
      <c r="S10185" s="139"/>
      <c r="T10185" s="218"/>
      <c r="U10185" s="218"/>
      <c r="V10185" s="218"/>
      <c r="W10185" s="223"/>
      <c r="X10185" s="136"/>
      <c r="Y10185" s="223"/>
      <c r="Z10185" s="223"/>
      <c r="AA10185" s="224"/>
      <c r="AB10185" s="224"/>
      <c r="AC10185" s="223"/>
      <c r="AD10185" s="223">
        <f>IF(AND(AC10185="",M10185=""),0,IF((AC10185=""),M10185,IF((M10185=""),AC10185,AC10185+M10185)))</f>
        <v>652480</v>
      </c>
      <c r="AE10185" s="223">
        <f>IF( (X10185=""),AD10185*1,AD10185*(X10185/100) )</f>
        <v>652480</v>
      </c>
      <c r="AF10185" s="223">
        <v>0</v>
      </c>
      <c r="AG10185" s="223">
        <f>IF((AF10185-AE10185) &gt; 1,0,IF((AF10185-AE10185)&lt;0,AE10185-AF10185,AF10185-AE10185))</f>
        <v>652480</v>
      </c>
      <c r="AH10185" s="223">
        <v>0.3</v>
      </c>
    </row>
    <row r="10186" spans="1:34" s="173" customFormat="1" x14ac:dyDescent="0.55000000000000004">
      <c r="A10186" s="122"/>
      <c r="B10186" s="218"/>
      <c r="C10186" s="218"/>
      <c r="D10186" s="221"/>
      <c r="E10186" s="218"/>
      <c r="F10186" s="218"/>
      <c r="G10186" s="218"/>
      <c r="H10186" s="218"/>
      <c r="I10186" s="222"/>
      <c r="J10186" s="123"/>
      <c r="K10186" s="137"/>
      <c r="L10186" s="137" t="s">
        <v>63</v>
      </c>
      <c r="M10186" s="137">
        <f>SUM(M10184:M10185)</f>
        <v>1294450</v>
      </c>
      <c r="N10186" s="218"/>
      <c r="O10186" s="108"/>
      <c r="P10186" s="138"/>
      <c r="Q10186" s="108"/>
      <c r="R10186" s="108"/>
      <c r="S10186" s="139"/>
      <c r="T10186" s="218"/>
      <c r="U10186" s="218"/>
      <c r="V10186" s="218"/>
      <c r="W10186" s="223"/>
      <c r="X10186" s="136"/>
      <c r="Y10186" s="223"/>
      <c r="Z10186" s="223"/>
      <c r="AA10186" s="224"/>
      <c r="AB10186" s="224"/>
      <c r="AC10186" s="223"/>
      <c r="AD10186" s="223"/>
      <c r="AE10186" s="223">
        <f>SUM(AE10184:AE10185)</f>
        <v>1294450</v>
      </c>
      <c r="AF10186" s="223"/>
      <c r="AG10186" s="223">
        <f>SUM(AG10184:AG10185)</f>
        <v>1294450</v>
      </c>
      <c r="AH10186" s="223"/>
    </row>
    <row r="10187" spans="1:34" s="173" customFormat="1" x14ac:dyDescent="0.55000000000000004">
      <c r="A10187" s="122" t="s">
        <v>1778</v>
      </c>
      <c r="B10187" s="218">
        <v>4735</v>
      </c>
      <c r="C10187" s="218">
        <v>10429</v>
      </c>
      <c r="D10187" s="221" t="s">
        <v>13771</v>
      </c>
      <c r="E10187" s="218" t="s">
        <v>37</v>
      </c>
      <c r="F10187" s="218">
        <v>5436</v>
      </c>
      <c r="G10187" s="218">
        <v>2</v>
      </c>
      <c r="H10187" s="218">
        <v>2</v>
      </c>
      <c r="I10187" s="222">
        <v>26</v>
      </c>
      <c r="J10187" s="123" t="s">
        <v>38</v>
      </c>
      <c r="K10187" s="137">
        <f>((G10187*400)+(H10187*100))+I10187</f>
        <v>1026</v>
      </c>
      <c r="L10187" s="137">
        <v>225</v>
      </c>
      <c r="M10187" s="137">
        <f>K10187*L10187</f>
        <v>230850</v>
      </c>
      <c r="N10187" s="218"/>
      <c r="O10187" s="108"/>
      <c r="P10187" s="138"/>
      <c r="Q10187" s="108"/>
      <c r="R10187" s="108"/>
      <c r="S10187" s="139"/>
      <c r="T10187" s="218"/>
      <c r="U10187" s="218"/>
      <c r="V10187" s="218"/>
      <c r="W10187" s="223"/>
      <c r="X10187" s="136"/>
      <c r="Y10187" s="223"/>
      <c r="Z10187" s="223"/>
      <c r="AA10187" s="224"/>
      <c r="AB10187" s="224"/>
      <c r="AC10187" s="223"/>
      <c r="AD10187" s="223">
        <f>IF(AND(AC10187="",M10187=""),0,IF((AC10187=""),M10187,IF((M10187=""),AC10187,AC10187+M10187)))</f>
        <v>230850</v>
      </c>
      <c r="AE10187" s="223">
        <f>IF( (X10187=""),AD10187*1,AD10187*(X10187/100) )</f>
        <v>230850</v>
      </c>
      <c r="AF10187" s="223">
        <v>0</v>
      </c>
      <c r="AG10187" s="223">
        <f>IF((AF10187-AE10187) &gt; 1,0,IF((AF10187-AE10187)&lt;0,AE10187-AF10187,AF10187-AE10187))</f>
        <v>230850</v>
      </c>
      <c r="AH10187" s="223">
        <v>0.01</v>
      </c>
    </row>
    <row r="10188" spans="1:34" s="173" customFormat="1" x14ac:dyDescent="0.55000000000000004">
      <c r="A10188" s="122"/>
      <c r="B10188" s="218">
        <v>4736</v>
      </c>
      <c r="C10188" s="218">
        <v>10428</v>
      </c>
      <c r="D10188" s="221" t="s">
        <v>13772</v>
      </c>
      <c r="E10188" s="218" t="s">
        <v>34</v>
      </c>
      <c r="F10188" s="218">
        <v>17520</v>
      </c>
      <c r="G10188" s="218">
        <v>1</v>
      </c>
      <c r="H10188" s="218">
        <v>1</v>
      </c>
      <c r="I10188" s="222">
        <v>56</v>
      </c>
      <c r="J10188" s="123" t="s">
        <v>35</v>
      </c>
      <c r="K10188" s="137">
        <f>((G10188*400)+(H10188*100))+I10188</f>
        <v>556</v>
      </c>
      <c r="L10188" s="137">
        <v>1350</v>
      </c>
      <c r="M10188" s="137">
        <f>K10188*L10188</f>
        <v>750600</v>
      </c>
      <c r="N10188" s="218"/>
      <c r="O10188" s="108"/>
      <c r="P10188" s="138"/>
      <c r="Q10188" s="108"/>
      <c r="R10188" s="108"/>
      <c r="S10188" s="139"/>
      <c r="T10188" s="218"/>
      <c r="U10188" s="218"/>
      <c r="V10188" s="218"/>
      <c r="W10188" s="223"/>
      <c r="X10188" s="136"/>
      <c r="Y10188" s="223"/>
      <c r="Z10188" s="223"/>
      <c r="AA10188" s="224"/>
      <c r="AB10188" s="224"/>
      <c r="AC10188" s="223"/>
      <c r="AD10188" s="223">
        <f>IF(AND(AC10188="",M10188=""),0,IF((AC10188=""),M10188,IF((M10188=""),AC10188,AC10188+M10188)))</f>
        <v>750600</v>
      </c>
      <c r="AE10188" s="223">
        <f>IF( (X10188=""),AD10188*1,AD10188*(X10188/100) )</f>
        <v>750600</v>
      </c>
      <c r="AF10188" s="223">
        <v>0</v>
      </c>
      <c r="AG10188" s="223">
        <f>IF((AF10188-AE10188) &gt; 1,0,IF((AF10188-AE10188)&lt;0,AE10188-AF10188,AF10188-AE10188))</f>
        <v>750600</v>
      </c>
      <c r="AH10188" s="223">
        <v>0.02</v>
      </c>
    </row>
    <row r="10189" spans="1:34" s="173" customFormat="1" x14ac:dyDescent="0.55000000000000004">
      <c r="A10189" s="122"/>
      <c r="B10189" s="218">
        <v>4737</v>
      </c>
      <c r="C10189" s="218">
        <v>8857</v>
      </c>
      <c r="D10189" s="221" t="s">
        <v>13773</v>
      </c>
      <c r="E10189" s="218" t="s">
        <v>34</v>
      </c>
      <c r="F10189" s="218">
        <v>20291</v>
      </c>
      <c r="G10189" s="218">
        <v>0</v>
      </c>
      <c r="H10189" s="218">
        <v>2</v>
      </c>
      <c r="I10189" s="222">
        <v>0</v>
      </c>
      <c r="J10189" s="123" t="s">
        <v>38</v>
      </c>
      <c r="K10189" s="137">
        <f>((G10189*400)+(H10189*100))+I10189</f>
        <v>200</v>
      </c>
      <c r="L10189" s="137">
        <v>400</v>
      </c>
      <c r="M10189" s="137">
        <f>K10189*L10189</f>
        <v>80000</v>
      </c>
      <c r="N10189" s="218"/>
      <c r="O10189" s="108"/>
      <c r="P10189" s="138"/>
      <c r="Q10189" s="108"/>
      <c r="R10189" s="108"/>
      <c r="S10189" s="139"/>
      <c r="T10189" s="218"/>
      <c r="U10189" s="218"/>
      <c r="V10189" s="218"/>
      <c r="W10189" s="223"/>
      <c r="X10189" s="136"/>
      <c r="Y10189" s="223"/>
      <c r="Z10189" s="223"/>
      <c r="AA10189" s="224"/>
      <c r="AB10189" s="224"/>
      <c r="AC10189" s="223"/>
      <c r="AD10189" s="223">
        <f>IF(AND(AC10189="",M10189=""),0,IF((AC10189=""),M10189,IF((M10189=""),AC10189,AC10189+M10189)))</f>
        <v>80000</v>
      </c>
      <c r="AE10189" s="223">
        <f>IF( (X10189=""),AD10189*1,AD10189*(X10189/100) )</f>
        <v>80000</v>
      </c>
      <c r="AF10189" s="223">
        <v>50000000</v>
      </c>
      <c r="AG10189" s="223">
        <f>IF((AF10189-AE10189) &gt; 1,0,IF((AF10189-AE10189)&lt;0,AE10189-AF10189,AF10189-AE10189))</f>
        <v>0</v>
      </c>
      <c r="AH10189" s="223">
        <v>0.01</v>
      </c>
    </row>
    <row r="10190" spans="1:34" s="173" customFormat="1" x14ac:dyDescent="0.55000000000000004">
      <c r="A10190" s="122"/>
      <c r="B10190" s="218">
        <v>4738</v>
      </c>
      <c r="C10190" s="218">
        <v>8607</v>
      </c>
      <c r="D10190" s="221" t="s">
        <v>13774</v>
      </c>
      <c r="E10190" s="218" t="s">
        <v>34</v>
      </c>
      <c r="F10190" s="218">
        <v>22528</v>
      </c>
      <c r="G10190" s="218">
        <v>0</v>
      </c>
      <c r="H10190" s="218">
        <v>2</v>
      </c>
      <c r="I10190" s="222">
        <v>0</v>
      </c>
      <c r="J10190" s="123" t="s">
        <v>38</v>
      </c>
      <c r="K10190" s="137">
        <f>((G10190*400)+(H10190*100))+I10190</f>
        <v>200</v>
      </c>
      <c r="L10190" s="137">
        <v>800</v>
      </c>
      <c r="M10190" s="137">
        <f>K10190*L10190</f>
        <v>160000</v>
      </c>
      <c r="N10190" s="218"/>
      <c r="O10190" s="108"/>
      <c r="P10190" s="138"/>
      <c r="Q10190" s="108"/>
      <c r="R10190" s="108"/>
      <c r="S10190" s="139"/>
      <c r="T10190" s="218"/>
      <c r="U10190" s="218"/>
      <c r="V10190" s="218"/>
      <c r="W10190" s="223"/>
      <c r="X10190" s="136"/>
      <c r="Y10190" s="223"/>
      <c r="Z10190" s="223"/>
      <c r="AA10190" s="224"/>
      <c r="AB10190" s="224"/>
      <c r="AC10190" s="223"/>
      <c r="AD10190" s="223">
        <f>IF(AND(AC10190="",M10190=""),0,IF((AC10190=""),M10190,IF((M10190=""),AC10190,AC10190+M10190)))</f>
        <v>160000</v>
      </c>
      <c r="AE10190" s="223">
        <f>IF( (X10190=""),AD10190*1,AD10190*(X10190/100) )</f>
        <v>160000</v>
      </c>
      <c r="AF10190" s="223">
        <v>50000000</v>
      </c>
      <c r="AG10190" s="223">
        <f>IF((AF10190-AE10190) &gt; 1,0,IF((AF10190-AE10190)&lt;0,AE10190-AF10190,AF10190-AE10190))</f>
        <v>0</v>
      </c>
      <c r="AH10190" s="223">
        <v>0.01</v>
      </c>
    </row>
    <row r="10191" spans="1:34" s="173" customFormat="1" x14ac:dyDescent="0.55000000000000004">
      <c r="A10191" s="122"/>
      <c r="B10191" s="218"/>
      <c r="C10191" s="218"/>
      <c r="D10191" s="221"/>
      <c r="E10191" s="218"/>
      <c r="F10191" s="218"/>
      <c r="G10191" s="218"/>
      <c r="H10191" s="218"/>
      <c r="I10191" s="222"/>
      <c r="J10191" s="123"/>
      <c r="K10191" s="137"/>
      <c r="L10191" s="137" t="s">
        <v>63</v>
      </c>
      <c r="M10191" s="137">
        <f>SUM(M10187:M10190)</f>
        <v>1221450</v>
      </c>
      <c r="N10191" s="218"/>
      <c r="O10191" s="108"/>
      <c r="P10191" s="138"/>
      <c r="Q10191" s="108"/>
      <c r="R10191" s="108"/>
      <c r="S10191" s="139"/>
      <c r="T10191" s="218"/>
      <c r="U10191" s="218"/>
      <c r="V10191" s="218"/>
      <c r="W10191" s="223"/>
      <c r="X10191" s="136"/>
      <c r="Y10191" s="223"/>
      <c r="Z10191" s="223"/>
      <c r="AA10191" s="224"/>
      <c r="AB10191" s="224"/>
      <c r="AC10191" s="223"/>
      <c r="AD10191" s="223"/>
      <c r="AE10191" s="223">
        <f>SUM(AE10187:AE10190)</f>
        <v>1221450</v>
      </c>
      <c r="AF10191" s="223"/>
      <c r="AG10191" s="223">
        <f>SUM(AG10187:AG10190)</f>
        <v>981450</v>
      </c>
      <c r="AH10191" s="223"/>
    </row>
    <row r="10192" spans="1:34" s="173" customFormat="1" x14ac:dyDescent="0.55000000000000004">
      <c r="A10192" s="122" t="s">
        <v>13777</v>
      </c>
      <c r="B10192" s="218">
        <v>4739</v>
      </c>
      <c r="C10192" s="218">
        <v>7374</v>
      </c>
      <c r="D10192" s="221" t="s">
        <v>13778</v>
      </c>
      <c r="E10192" s="218" t="s">
        <v>34</v>
      </c>
      <c r="F10192" s="218">
        <v>21775</v>
      </c>
      <c r="G10192" s="218">
        <v>0</v>
      </c>
      <c r="H10192" s="218">
        <v>2</v>
      </c>
      <c r="I10192" s="222">
        <v>95</v>
      </c>
      <c r="J10192" s="123" t="s">
        <v>35</v>
      </c>
      <c r="K10192" s="137">
        <f>((G10192*400)+(H10192*100))+I10192</f>
        <v>295</v>
      </c>
      <c r="L10192" s="137">
        <v>1200</v>
      </c>
      <c r="M10192" s="137">
        <f>K10192*L10192</f>
        <v>354000</v>
      </c>
      <c r="N10192" s="218">
        <v>1</v>
      </c>
      <c r="O10192" s="108" t="s">
        <v>13775</v>
      </c>
      <c r="P10192" s="138">
        <v>5570890003978</v>
      </c>
      <c r="Q10192" s="108" t="s">
        <v>13776</v>
      </c>
      <c r="R10192" s="108" t="s">
        <v>13779</v>
      </c>
      <c r="S10192" s="139" t="s">
        <v>13780</v>
      </c>
      <c r="T10192" s="218" t="s">
        <v>51</v>
      </c>
      <c r="U10192" s="218" t="s">
        <v>74</v>
      </c>
      <c r="V10192" s="218" t="s">
        <v>52</v>
      </c>
      <c r="W10192" s="223">
        <v>46.5</v>
      </c>
      <c r="X10192" s="136">
        <v>100</v>
      </c>
      <c r="Y10192" s="223">
        <v>6750</v>
      </c>
      <c r="Z10192" s="223">
        <f>W10192*Y10192</f>
        <v>313875</v>
      </c>
      <c r="AA10192" s="224">
        <v>21</v>
      </c>
      <c r="AB10192" s="224">
        <v>93</v>
      </c>
      <c r="AC10192" s="223">
        <f>(Z10192*(100-AB10192))/100</f>
        <v>21971.25</v>
      </c>
      <c r="AD10192" s="223">
        <f>IF(AND(AC10192="",M10192=""),0,IF((AC10192=""),M10192, IF( (M10192=""),AC10192,SUM(AC10192:AC10193)+M10192)))</f>
        <v>375971.25</v>
      </c>
      <c r="AE10192" s="223">
        <f>IF( (X10192=""),AD10192*1,AD10192*(X10192/100) )</f>
        <v>375971.25</v>
      </c>
      <c r="AF10192" s="223">
        <v>50000000</v>
      </c>
      <c r="AG10192" s="223">
        <f>IF((AF10192-AE10192) &gt; 1,0,IF((AF10192-AE10192)&lt;0,AE10192-AF10192,AF10192-AE10192))</f>
        <v>0</v>
      </c>
      <c r="AH10192" s="223">
        <v>0.02</v>
      </c>
    </row>
    <row r="10193" spans="1:34" s="173" customFormat="1" x14ac:dyDescent="0.55000000000000004">
      <c r="A10193" s="122"/>
      <c r="B10193" s="218"/>
      <c r="C10193" s="218"/>
      <c r="D10193" s="221"/>
      <c r="E10193" s="218"/>
      <c r="F10193" s="218"/>
      <c r="G10193" s="218"/>
      <c r="H10193" s="218"/>
      <c r="I10193" s="222"/>
      <c r="J10193" s="123"/>
      <c r="K10193" s="137"/>
      <c r="L10193" s="137" t="s">
        <v>63</v>
      </c>
      <c r="M10193" s="137">
        <f>SUM(M10192:M10192)</f>
        <v>354000</v>
      </c>
      <c r="N10193" s="218"/>
      <c r="O10193" s="108"/>
      <c r="P10193" s="138"/>
      <c r="Q10193" s="108"/>
      <c r="R10193" s="108"/>
      <c r="S10193" s="139"/>
      <c r="T10193" s="218"/>
      <c r="U10193" s="218"/>
      <c r="V10193" s="218"/>
      <c r="W10193" s="223"/>
      <c r="X10193" s="136"/>
      <c r="Y10193" s="223"/>
      <c r="Z10193" s="223"/>
      <c r="AA10193" s="224"/>
      <c r="AB10193" s="224"/>
      <c r="AC10193" s="223"/>
      <c r="AD10193" s="223"/>
      <c r="AE10193" s="223">
        <f>SUM(AE10192:AE10192)</f>
        <v>375971.25</v>
      </c>
      <c r="AF10193" s="223"/>
      <c r="AG10193" s="223">
        <f>SUM(AG10192:AG10192)</f>
        <v>0</v>
      </c>
      <c r="AH10193" s="223"/>
    </row>
    <row r="10194" spans="1:34" s="173" customFormat="1" x14ac:dyDescent="0.55000000000000004">
      <c r="A10194" s="122" t="s">
        <v>13783</v>
      </c>
      <c r="B10194" s="218">
        <v>4740</v>
      </c>
      <c r="C10194" s="218">
        <v>7481</v>
      </c>
      <c r="D10194" s="221" t="s">
        <v>13784</v>
      </c>
      <c r="E10194" s="218" t="s">
        <v>34</v>
      </c>
      <c r="F10194" s="218">
        <v>13429</v>
      </c>
      <c r="G10194" s="218">
        <v>0</v>
      </c>
      <c r="H10194" s="218">
        <v>0</v>
      </c>
      <c r="I10194" s="222">
        <v>99</v>
      </c>
      <c r="J10194" s="123" t="s">
        <v>35</v>
      </c>
      <c r="K10194" s="137">
        <f>((G10194*400)+(H10194*100))+I10194</f>
        <v>99</v>
      </c>
      <c r="L10194" s="137">
        <v>850</v>
      </c>
      <c r="M10194" s="137">
        <f>K10194*L10194</f>
        <v>84150</v>
      </c>
      <c r="N10194" s="218">
        <v>1</v>
      </c>
      <c r="O10194" s="108" t="s">
        <v>13781</v>
      </c>
      <c r="P10194" s="138">
        <v>1570700204032</v>
      </c>
      <c r="Q10194" s="108" t="s">
        <v>13782</v>
      </c>
      <c r="R10194" s="108" t="s">
        <v>13785</v>
      </c>
      <c r="S10194" s="139" t="s">
        <v>13786</v>
      </c>
      <c r="T10194" s="218" t="s">
        <v>51</v>
      </c>
      <c r="U10194" s="218" t="s">
        <v>45</v>
      </c>
      <c r="V10194" s="218" t="s">
        <v>52</v>
      </c>
      <c r="W10194" s="223">
        <v>72</v>
      </c>
      <c r="X10194" s="136">
        <v>100</v>
      </c>
      <c r="Y10194" s="223">
        <v>6750</v>
      </c>
      <c r="Z10194" s="223">
        <f>W10194*Y10194</f>
        <v>486000</v>
      </c>
      <c r="AA10194" s="224">
        <v>6</v>
      </c>
      <c r="AB10194" s="224">
        <v>6</v>
      </c>
      <c r="AC10194" s="223">
        <f>(Z10194*(100-AB10194))/100</f>
        <v>456840</v>
      </c>
      <c r="AD10194" s="223">
        <f>IF(AND(AC10194="",M10194=""),0,IF((AC10194=""),M10194, IF( (M10194=""),AC10194,SUM(AC10194:AC10195)+M10194)))</f>
        <v>540990</v>
      </c>
      <c r="AE10194" s="223">
        <f>IF( (X10194=""),AD10194*1,AD10194*(X10194/100) )</f>
        <v>540990</v>
      </c>
      <c r="AF10194" s="223">
        <v>50000000</v>
      </c>
      <c r="AG10194" s="223">
        <f>IF((AF10194-AE10194) &gt; 1,0,IF((AF10194-AE10194)&lt;0,AE10194-AF10194,AF10194-AE10194))</f>
        <v>0</v>
      </c>
      <c r="AH10194" s="223">
        <v>0.02</v>
      </c>
    </row>
    <row r="10195" spans="1:34" s="173" customFormat="1" x14ac:dyDescent="0.55000000000000004">
      <c r="A10195" s="122"/>
      <c r="B10195" s="218"/>
      <c r="C10195" s="218"/>
      <c r="D10195" s="221"/>
      <c r="E10195" s="218"/>
      <c r="F10195" s="218"/>
      <c r="G10195" s="218"/>
      <c r="H10195" s="218"/>
      <c r="I10195" s="222"/>
      <c r="J10195" s="123"/>
      <c r="K10195" s="137"/>
      <c r="L10195" s="137" t="s">
        <v>63</v>
      </c>
      <c r="M10195" s="137">
        <f>SUM(M10194:M10194)</f>
        <v>84150</v>
      </c>
      <c r="N10195" s="218"/>
      <c r="O10195" s="108"/>
      <c r="P10195" s="138"/>
      <c r="Q10195" s="108"/>
      <c r="R10195" s="108"/>
      <c r="S10195" s="139"/>
      <c r="T10195" s="218"/>
      <c r="U10195" s="218"/>
      <c r="V10195" s="218"/>
      <c r="W10195" s="223"/>
      <c r="X10195" s="136"/>
      <c r="Y10195" s="223"/>
      <c r="Z10195" s="223"/>
      <c r="AA10195" s="224"/>
      <c r="AB10195" s="224"/>
      <c r="AC10195" s="223"/>
      <c r="AD10195" s="223"/>
      <c r="AE10195" s="223">
        <f>SUM(AE10194:AE10194)</f>
        <v>540990</v>
      </c>
      <c r="AF10195" s="223"/>
      <c r="AG10195" s="223">
        <f>SUM(AG10194:AG10194)</f>
        <v>0</v>
      </c>
      <c r="AH10195" s="223"/>
    </row>
    <row r="10196" spans="1:34" s="173" customFormat="1" x14ac:dyDescent="0.55000000000000004">
      <c r="A10196" s="122" t="s">
        <v>13789</v>
      </c>
      <c r="B10196" s="218">
        <v>4741</v>
      </c>
      <c r="C10196" s="218">
        <v>5727</v>
      </c>
      <c r="D10196" s="221" t="s">
        <v>13790</v>
      </c>
      <c r="E10196" s="218" t="s">
        <v>34</v>
      </c>
      <c r="F10196" s="218">
        <v>16556</v>
      </c>
      <c r="G10196" s="218">
        <v>0</v>
      </c>
      <c r="H10196" s="218">
        <v>1</v>
      </c>
      <c r="I10196" s="222">
        <v>20</v>
      </c>
      <c r="J10196" s="123" t="s">
        <v>35</v>
      </c>
      <c r="K10196" s="137">
        <f>((G10196*400)+(H10196*100))+I10196</f>
        <v>120</v>
      </c>
      <c r="L10196" s="137">
        <v>2425</v>
      </c>
      <c r="M10196" s="137">
        <f>K10196*L10196</f>
        <v>291000</v>
      </c>
      <c r="N10196" s="218">
        <v>1</v>
      </c>
      <c r="O10196" s="108" t="s">
        <v>13787</v>
      </c>
      <c r="P10196" s="138">
        <v>1570700228024</v>
      </c>
      <c r="Q10196" s="108" t="s">
        <v>13788</v>
      </c>
      <c r="R10196" s="108" t="s">
        <v>13791</v>
      </c>
      <c r="S10196" s="139"/>
      <c r="T10196" s="218" t="s">
        <v>51</v>
      </c>
      <c r="U10196" s="218" t="s">
        <v>45</v>
      </c>
      <c r="V10196" s="218" t="s">
        <v>52</v>
      </c>
      <c r="W10196" s="223">
        <v>23.04</v>
      </c>
      <c r="X10196" s="136">
        <v>2.44</v>
      </c>
      <c r="Y10196" s="223">
        <v>6750</v>
      </c>
      <c r="Z10196" s="223">
        <f>W10196*Y10196</f>
        <v>155520</v>
      </c>
      <c r="AA10196" s="224">
        <v>1</v>
      </c>
      <c r="AB10196" s="224">
        <v>1</v>
      </c>
      <c r="AC10196" s="223">
        <f>(Z10196*(100-AB10196))/100</f>
        <v>153964.79999999999</v>
      </c>
      <c r="AD10196" s="223">
        <f>IF(AND(AC10196="",M10196=""),0,IF((AC10196=""),M10196, IF( (M10196=""),AC10196,SUM(AC10196:AC10198)+M10196)))</f>
        <v>6292516.7999999998</v>
      </c>
      <c r="AE10196" s="223">
        <f t="shared" ref="AE10196:AE10201" si="983">IF( (X10196=""),AD10196*1,AD10196*(X10196/100) )</f>
        <v>153537.40991999998</v>
      </c>
      <c r="AF10196" s="223">
        <v>50000000</v>
      </c>
      <c r="AG10196" s="223">
        <f t="shared" ref="AG10196:AG10201" si="984">IF((AF10196-AE10196) &gt; 1,0,IF((AF10196-AE10196)&lt;0,AE10196-AF10196,AF10196-AE10196))</f>
        <v>0</v>
      </c>
      <c r="AH10196" s="223">
        <v>0.02</v>
      </c>
    </row>
    <row r="10197" spans="1:34" s="173" customFormat="1" x14ac:dyDescent="0.55000000000000004">
      <c r="A10197" s="122"/>
      <c r="B10197" s="218"/>
      <c r="C10197" s="218"/>
      <c r="D10197" s="221"/>
      <c r="E10197" s="218"/>
      <c r="F10197" s="218"/>
      <c r="G10197" s="218"/>
      <c r="H10197" s="218"/>
      <c r="I10197" s="222"/>
      <c r="J10197" s="123"/>
      <c r="K10197" s="137"/>
      <c r="L10197" s="137"/>
      <c r="M10197" s="137"/>
      <c r="N10197" s="218">
        <v>2</v>
      </c>
      <c r="O10197" s="108" t="s">
        <v>13787</v>
      </c>
      <c r="P10197" s="138">
        <v>1570700228024</v>
      </c>
      <c r="Q10197" s="108" t="s">
        <v>13788</v>
      </c>
      <c r="R10197" s="108" t="s">
        <v>13791</v>
      </c>
      <c r="S10197" s="139" t="s">
        <v>13792</v>
      </c>
      <c r="T10197" s="218" t="s">
        <v>51</v>
      </c>
      <c r="U10197" s="218" t="s">
        <v>45</v>
      </c>
      <c r="V10197" s="218" t="s">
        <v>52</v>
      </c>
      <c r="W10197" s="223">
        <v>921.6</v>
      </c>
      <c r="X10197" s="136">
        <v>97.56</v>
      </c>
      <c r="Y10197" s="223">
        <v>6750</v>
      </c>
      <c r="Z10197" s="223">
        <f>W10197*Y10197</f>
        <v>6220800</v>
      </c>
      <c r="AA10197" s="224">
        <v>6</v>
      </c>
      <c r="AB10197" s="224">
        <v>6</v>
      </c>
      <c r="AC10197" s="223">
        <f>(Z10197*(100-AB10197))/100</f>
        <v>5847552</v>
      </c>
      <c r="AD10197" s="223">
        <f>IF(AND(AC10197="",M10196=""),0,IF((AC10197=""),M10196, IF( (M10196=""),AC10197,SUM(AC10196:AC10198)+M10196)))</f>
        <v>6292516.7999999998</v>
      </c>
      <c r="AE10197" s="223">
        <f t="shared" si="983"/>
        <v>6138979.3900800003</v>
      </c>
      <c r="AF10197" s="223">
        <v>50000000</v>
      </c>
      <c r="AG10197" s="223">
        <f t="shared" si="984"/>
        <v>0</v>
      </c>
      <c r="AH10197" s="223">
        <v>0.02</v>
      </c>
    </row>
    <row r="10198" spans="1:34" s="173" customFormat="1" x14ac:dyDescent="0.55000000000000004">
      <c r="A10198" s="122"/>
      <c r="B10198" s="218">
        <v>4742</v>
      </c>
      <c r="C10198" s="218">
        <v>5094</v>
      </c>
      <c r="D10198" s="221" t="s">
        <v>13793</v>
      </c>
      <c r="E10198" s="218" t="s">
        <v>34</v>
      </c>
      <c r="F10198" s="218">
        <v>19990</v>
      </c>
      <c r="G10198" s="218">
        <v>0</v>
      </c>
      <c r="H10198" s="218">
        <v>2</v>
      </c>
      <c r="I10198" s="222">
        <v>36</v>
      </c>
      <c r="J10198" s="123" t="s">
        <v>38</v>
      </c>
      <c r="K10198" s="137">
        <f>((G10198*400)+(H10198*100))+I10198</f>
        <v>236</v>
      </c>
      <c r="L10198" s="137">
        <v>625</v>
      </c>
      <c r="M10198" s="137">
        <f>K10198*L10198</f>
        <v>147500</v>
      </c>
      <c r="N10198" s="218"/>
      <c r="O10198" s="108"/>
      <c r="P10198" s="138"/>
      <c r="Q10198" s="108"/>
      <c r="R10198" s="108"/>
      <c r="S10198" s="139"/>
      <c r="T10198" s="218"/>
      <c r="U10198" s="218"/>
      <c r="V10198" s="218"/>
      <c r="W10198" s="223"/>
      <c r="X10198" s="136"/>
      <c r="Y10198" s="223"/>
      <c r="Z10198" s="223"/>
      <c r="AA10198" s="224"/>
      <c r="AB10198" s="224"/>
      <c r="AC10198" s="223"/>
      <c r="AD10198" s="223">
        <f>IF(AND(AC10198="",M10198=""),0,IF((AC10198=""),M10198,IF((M10198=""),AC10198,AC10198+M10198)))</f>
        <v>147500</v>
      </c>
      <c r="AE10198" s="223">
        <f t="shared" si="983"/>
        <v>147500</v>
      </c>
      <c r="AF10198" s="223">
        <v>50000000</v>
      </c>
      <c r="AG10198" s="223">
        <f t="shared" si="984"/>
        <v>0</v>
      </c>
      <c r="AH10198" s="223">
        <v>0.01</v>
      </c>
    </row>
    <row r="10199" spans="1:34" s="173" customFormat="1" x14ac:dyDescent="0.55000000000000004">
      <c r="A10199" s="122"/>
      <c r="B10199" s="218">
        <v>4743</v>
      </c>
      <c r="C10199" s="218">
        <v>5969</v>
      </c>
      <c r="D10199" s="221" t="s">
        <v>13794</v>
      </c>
      <c r="E10199" s="218" t="s">
        <v>34</v>
      </c>
      <c r="F10199" s="218">
        <v>23798</v>
      </c>
      <c r="G10199" s="218">
        <v>3</v>
      </c>
      <c r="H10199" s="218">
        <v>0</v>
      </c>
      <c r="I10199" s="222">
        <v>61</v>
      </c>
      <c r="J10199" s="123" t="s">
        <v>35</v>
      </c>
      <c r="K10199" s="137">
        <f>((G10199*400)+(H10199*100))+I10199</f>
        <v>1261</v>
      </c>
      <c r="L10199" s="137">
        <v>625</v>
      </c>
      <c r="M10199" s="137">
        <f>K10199*L10199</f>
        <v>788125</v>
      </c>
      <c r="N10199" s="218">
        <v>1</v>
      </c>
      <c r="O10199" s="108" t="s">
        <v>13787</v>
      </c>
      <c r="P10199" s="138">
        <v>1570700228024</v>
      </c>
      <c r="Q10199" s="108" t="s">
        <v>13788</v>
      </c>
      <c r="R10199" s="108" t="s">
        <v>13791</v>
      </c>
      <c r="S10199" s="139"/>
      <c r="T10199" s="218" t="s">
        <v>51</v>
      </c>
      <c r="U10199" s="218" t="s">
        <v>45</v>
      </c>
      <c r="V10199" s="218" t="s">
        <v>52</v>
      </c>
      <c r="W10199" s="223">
        <v>140.22</v>
      </c>
      <c r="X10199" s="136">
        <v>47.65</v>
      </c>
      <c r="Y10199" s="223">
        <v>6750</v>
      </c>
      <c r="Z10199" s="223">
        <f>W10199*Y10199</f>
        <v>946485</v>
      </c>
      <c r="AA10199" s="224">
        <v>1</v>
      </c>
      <c r="AB10199" s="224">
        <v>1</v>
      </c>
      <c r="AC10199" s="223">
        <f>(Z10199*(100-AB10199))/100</f>
        <v>937020.15</v>
      </c>
      <c r="AD10199" s="223">
        <f>IF(AND(AC10199="",M10199=""),0,IF((AC10199=""),M10199, IF( (M10199=""),AC10199,SUM(AC10199:AC10202)+M10199)))</f>
        <v>2699172.49</v>
      </c>
      <c r="AE10199" s="223">
        <f t="shared" si="983"/>
        <v>1286155.6914850001</v>
      </c>
      <c r="AF10199" s="223">
        <v>50000000</v>
      </c>
      <c r="AG10199" s="223">
        <f t="shared" si="984"/>
        <v>0</v>
      </c>
      <c r="AH10199" s="223">
        <v>0.02</v>
      </c>
    </row>
    <row r="10200" spans="1:34" s="173" customFormat="1" x14ac:dyDescent="0.55000000000000004">
      <c r="A10200" s="122"/>
      <c r="B10200" s="218"/>
      <c r="C10200" s="218"/>
      <c r="D10200" s="221"/>
      <c r="E10200" s="218"/>
      <c r="F10200" s="218"/>
      <c r="G10200" s="218"/>
      <c r="H10200" s="218"/>
      <c r="I10200" s="222"/>
      <c r="J10200" s="123"/>
      <c r="K10200" s="137"/>
      <c r="L10200" s="137"/>
      <c r="M10200" s="137"/>
      <c r="N10200" s="218">
        <v>2</v>
      </c>
      <c r="O10200" s="108" t="s">
        <v>13787</v>
      </c>
      <c r="P10200" s="138">
        <v>1570700228024</v>
      </c>
      <c r="Q10200" s="108" t="s">
        <v>13788</v>
      </c>
      <c r="R10200" s="108" t="s">
        <v>13791</v>
      </c>
      <c r="S10200" s="139"/>
      <c r="T10200" s="218" t="s">
        <v>439</v>
      </c>
      <c r="U10200" s="218" t="s">
        <v>45</v>
      </c>
      <c r="V10200" s="218" t="s">
        <v>52</v>
      </c>
      <c r="W10200" s="223">
        <v>9.6199999999999992</v>
      </c>
      <c r="X10200" s="136">
        <v>3.27</v>
      </c>
      <c r="Y10200" s="223">
        <v>6050</v>
      </c>
      <c r="Z10200" s="223">
        <f>W10200*Y10200</f>
        <v>58200.999999999993</v>
      </c>
      <c r="AA10200" s="224">
        <v>1</v>
      </c>
      <c r="AB10200" s="224">
        <v>1</v>
      </c>
      <c r="AC10200" s="223">
        <f>(Z10200*(100-AB10200))/100</f>
        <v>57618.989999999991</v>
      </c>
      <c r="AD10200" s="223">
        <f>IF(AND(AC10200="",M10199=""),0,IF((AC10200=""),M10199, IF( (M10199=""),AC10200,SUM(AC10199:AC10202)+M10199)))</f>
        <v>2699172.49</v>
      </c>
      <c r="AE10200" s="223">
        <f t="shared" si="983"/>
        <v>88262.940423000007</v>
      </c>
      <c r="AF10200" s="223">
        <v>50000000</v>
      </c>
      <c r="AG10200" s="223">
        <f t="shared" si="984"/>
        <v>0</v>
      </c>
      <c r="AH10200" s="223">
        <v>0.02</v>
      </c>
    </row>
    <row r="10201" spans="1:34" s="173" customFormat="1" x14ac:dyDescent="0.55000000000000004">
      <c r="A10201" s="122"/>
      <c r="B10201" s="218"/>
      <c r="C10201" s="218"/>
      <c r="D10201" s="221"/>
      <c r="E10201" s="218"/>
      <c r="F10201" s="218"/>
      <c r="G10201" s="218"/>
      <c r="H10201" s="218"/>
      <c r="I10201" s="222"/>
      <c r="J10201" s="123"/>
      <c r="K10201" s="137"/>
      <c r="L10201" s="137"/>
      <c r="M10201" s="137"/>
      <c r="N10201" s="218">
        <v>3</v>
      </c>
      <c r="O10201" s="108" t="s">
        <v>13787</v>
      </c>
      <c r="P10201" s="138">
        <v>1570700228024</v>
      </c>
      <c r="Q10201" s="108" t="s">
        <v>13788</v>
      </c>
      <c r="R10201" s="108" t="s">
        <v>13791</v>
      </c>
      <c r="S10201" s="139" t="s">
        <v>13795</v>
      </c>
      <c r="T10201" s="218" t="s">
        <v>51</v>
      </c>
      <c r="U10201" s="218" t="s">
        <v>45</v>
      </c>
      <c r="V10201" s="218" t="s">
        <v>52</v>
      </c>
      <c r="W10201" s="223">
        <v>144.43</v>
      </c>
      <c r="X10201" s="136">
        <v>49.08</v>
      </c>
      <c r="Y10201" s="223">
        <v>6750</v>
      </c>
      <c r="Z10201" s="223">
        <f>W10201*Y10201</f>
        <v>974902.5</v>
      </c>
      <c r="AA10201" s="224">
        <v>6</v>
      </c>
      <c r="AB10201" s="224">
        <v>6</v>
      </c>
      <c r="AC10201" s="223">
        <f>(Z10201*(100-AB10201))/100</f>
        <v>916408.35</v>
      </c>
      <c r="AD10201" s="223">
        <f>IF(AND(AC10201="",M10199=""),0,IF((AC10201=""),M10199, IF( (M10199=""),AC10201,SUM(AC10199:AC10202)+M10199)))</f>
        <v>2699172.49</v>
      </c>
      <c r="AE10201" s="223">
        <f t="shared" si="983"/>
        <v>1324753.858092</v>
      </c>
      <c r="AF10201" s="223">
        <v>50000000</v>
      </c>
      <c r="AG10201" s="223">
        <f t="shared" si="984"/>
        <v>0</v>
      </c>
      <c r="AH10201" s="223">
        <v>0.02</v>
      </c>
    </row>
    <row r="10202" spans="1:34" s="173" customFormat="1" x14ac:dyDescent="0.55000000000000004">
      <c r="A10202" s="122"/>
      <c r="B10202" s="218"/>
      <c r="C10202" s="218"/>
      <c r="D10202" s="221"/>
      <c r="E10202" s="218"/>
      <c r="F10202" s="218"/>
      <c r="G10202" s="218"/>
      <c r="H10202" s="218"/>
      <c r="I10202" s="222"/>
      <c r="J10202" s="123"/>
      <c r="K10202" s="137"/>
      <c r="L10202" s="137" t="s">
        <v>63</v>
      </c>
      <c r="M10202" s="137">
        <f>SUM(M10196:M10201)</f>
        <v>1226625</v>
      </c>
      <c r="N10202" s="218"/>
      <c r="O10202" s="108"/>
      <c r="P10202" s="138"/>
      <c r="Q10202" s="108"/>
      <c r="R10202" s="108"/>
      <c r="S10202" s="139"/>
      <c r="T10202" s="218"/>
      <c r="U10202" s="218"/>
      <c r="V10202" s="218"/>
      <c r="W10202" s="223"/>
      <c r="X10202" s="136"/>
      <c r="Y10202" s="223"/>
      <c r="Z10202" s="223"/>
      <c r="AA10202" s="224"/>
      <c r="AB10202" s="224"/>
      <c r="AC10202" s="223"/>
      <c r="AD10202" s="223"/>
      <c r="AE10202" s="223">
        <f>SUM(AE10196:AE10201)</f>
        <v>9139189.2899999991</v>
      </c>
      <c r="AF10202" s="223"/>
      <c r="AG10202" s="223">
        <f>SUM(AG10196:AG10201)</f>
        <v>0</v>
      </c>
      <c r="AH10202" s="223"/>
    </row>
    <row r="10203" spans="1:34" s="173" customFormat="1" x14ac:dyDescent="0.55000000000000004">
      <c r="A10203" s="122" t="s">
        <v>13796</v>
      </c>
      <c r="B10203" s="218">
        <v>4744</v>
      </c>
      <c r="C10203" s="218">
        <v>6294</v>
      </c>
      <c r="D10203" s="221" t="s">
        <v>13797</v>
      </c>
      <c r="E10203" s="218" t="s">
        <v>37</v>
      </c>
      <c r="F10203" s="218">
        <v>5550</v>
      </c>
      <c r="G10203" s="218">
        <v>3</v>
      </c>
      <c r="H10203" s="218">
        <v>2</v>
      </c>
      <c r="I10203" s="222">
        <v>13</v>
      </c>
      <c r="J10203" s="123" t="s">
        <v>38</v>
      </c>
      <c r="K10203" s="137">
        <f>((G10203*400)+(H10203*100))+I10203</f>
        <v>1413</v>
      </c>
      <c r="L10203" s="137">
        <v>225</v>
      </c>
      <c r="M10203" s="137">
        <f>K10203*L10203</f>
        <v>317925</v>
      </c>
      <c r="N10203" s="218"/>
      <c r="O10203" s="108"/>
      <c r="P10203" s="138"/>
      <c r="Q10203" s="108"/>
      <c r="R10203" s="108"/>
      <c r="S10203" s="139"/>
      <c r="T10203" s="218"/>
      <c r="U10203" s="218"/>
      <c r="V10203" s="218"/>
      <c r="W10203" s="223"/>
      <c r="X10203" s="136"/>
      <c r="Y10203" s="223"/>
      <c r="Z10203" s="223"/>
      <c r="AA10203" s="224"/>
      <c r="AB10203" s="224"/>
      <c r="AC10203" s="223"/>
      <c r="AD10203" s="223">
        <f>IF(AND(AC10203="",M10203=""),0,IF((AC10203=""),M10203,IF((M10203=""),AC10203,AC10203+M10203)))</f>
        <v>317925</v>
      </c>
      <c r="AE10203" s="223">
        <f>IF( (X10203=""),AD10203*1,AD10203*(X10203/100) )</f>
        <v>317925</v>
      </c>
      <c r="AF10203" s="223">
        <v>0</v>
      </c>
      <c r="AG10203" s="223">
        <f>IF((AF10203-AE10203) &gt; 1,0,IF((AF10203-AE10203)&lt;0,AE10203-AF10203,AF10203-AE10203))</f>
        <v>317925</v>
      </c>
      <c r="AH10203" s="223">
        <v>0.01</v>
      </c>
    </row>
    <row r="10204" spans="1:34" s="173" customFormat="1" x14ac:dyDescent="0.55000000000000004">
      <c r="A10204" s="122"/>
      <c r="B10204" s="218">
        <v>4745</v>
      </c>
      <c r="C10204" s="218">
        <v>9783</v>
      </c>
      <c r="D10204" s="221"/>
      <c r="E10204" s="218" t="s">
        <v>34</v>
      </c>
      <c r="F10204" s="218">
        <v>7007</v>
      </c>
      <c r="G10204" s="218">
        <v>0</v>
      </c>
      <c r="H10204" s="218">
        <v>1</v>
      </c>
      <c r="I10204" s="222">
        <v>71</v>
      </c>
      <c r="J10204" s="123" t="s">
        <v>38</v>
      </c>
      <c r="K10204" s="137">
        <f>((G10204*400)+(H10204*100))+I10204</f>
        <v>171</v>
      </c>
      <c r="L10204" s="137">
        <v>225</v>
      </c>
      <c r="M10204" s="137">
        <f>K10204*L10204</f>
        <v>38475</v>
      </c>
      <c r="N10204" s="218"/>
      <c r="O10204" s="108"/>
      <c r="P10204" s="138"/>
      <c r="Q10204" s="108"/>
      <c r="R10204" s="108"/>
      <c r="S10204" s="139"/>
      <c r="T10204" s="218"/>
      <c r="U10204" s="218"/>
      <c r="V10204" s="218"/>
      <c r="W10204" s="223"/>
      <c r="X10204" s="136"/>
      <c r="Y10204" s="223"/>
      <c r="Z10204" s="223"/>
      <c r="AA10204" s="224"/>
      <c r="AB10204" s="224"/>
      <c r="AC10204" s="223"/>
      <c r="AD10204" s="223">
        <f>IF(AND(AC10204="",M10204=""),0,IF((AC10204=""),M10204,IF((M10204=""),AC10204,AC10204+M10204)))</f>
        <v>38475</v>
      </c>
      <c r="AE10204" s="223">
        <f>IF( (X10204=""),AD10204*1,AD10204*(X10204/100) )</f>
        <v>38475</v>
      </c>
      <c r="AF10204" s="223">
        <v>0</v>
      </c>
      <c r="AG10204" s="223">
        <f>IF((AF10204-AE10204) &gt; 1,0,IF((AF10204-AE10204)&lt;0,AE10204-AF10204,AF10204-AE10204))</f>
        <v>38475</v>
      </c>
      <c r="AH10204" s="223">
        <v>0.01</v>
      </c>
    </row>
    <row r="10205" spans="1:34" s="173" customFormat="1" x14ac:dyDescent="0.55000000000000004">
      <c r="A10205" s="122"/>
      <c r="B10205" s="218"/>
      <c r="C10205" s="218"/>
      <c r="D10205" s="221"/>
      <c r="E10205" s="218"/>
      <c r="F10205" s="218"/>
      <c r="G10205" s="218"/>
      <c r="H10205" s="218"/>
      <c r="I10205" s="222"/>
      <c r="J10205" s="123"/>
      <c r="K10205" s="137"/>
      <c r="L10205" s="137" t="s">
        <v>63</v>
      </c>
      <c r="M10205" s="137">
        <f>SUM(M10203:M10204)</f>
        <v>356400</v>
      </c>
      <c r="N10205" s="218"/>
      <c r="O10205" s="108"/>
      <c r="P10205" s="138"/>
      <c r="Q10205" s="108"/>
      <c r="R10205" s="108"/>
      <c r="S10205" s="139"/>
      <c r="T10205" s="218"/>
      <c r="U10205" s="218"/>
      <c r="V10205" s="218"/>
      <c r="W10205" s="223"/>
      <c r="X10205" s="136"/>
      <c r="Y10205" s="223"/>
      <c r="Z10205" s="223"/>
      <c r="AA10205" s="224"/>
      <c r="AB10205" s="224"/>
      <c r="AC10205" s="223"/>
      <c r="AD10205" s="223"/>
      <c r="AE10205" s="223">
        <f>SUM(AE10203:AE10204)</f>
        <v>356400</v>
      </c>
      <c r="AF10205" s="223"/>
      <c r="AG10205" s="223">
        <f>SUM(AG10203:AG10204)</f>
        <v>356400</v>
      </c>
      <c r="AH10205" s="223"/>
    </row>
    <row r="10206" spans="1:34" s="173" customFormat="1" x14ac:dyDescent="0.55000000000000004">
      <c r="A10206" s="122" t="s">
        <v>13800</v>
      </c>
      <c r="B10206" s="218">
        <v>4746</v>
      </c>
      <c r="C10206" s="218">
        <v>7753</v>
      </c>
      <c r="D10206" s="221" t="s">
        <v>13801</v>
      </c>
      <c r="E10206" s="218" t="s">
        <v>34</v>
      </c>
      <c r="F10206" s="218">
        <v>16302</v>
      </c>
      <c r="G10206" s="218">
        <v>0</v>
      </c>
      <c r="H10206" s="218">
        <v>2</v>
      </c>
      <c r="I10206" s="222">
        <v>1</v>
      </c>
      <c r="J10206" s="123" t="s">
        <v>35</v>
      </c>
      <c r="K10206" s="137">
        <f>((G10206*400)+(H10206*100))+I10206</f>
        <v>201</v>
      </c>
      <c r="L10206" s="137">
        <v>375</v>
      </c>
      <c r="M10206" s="137">
        <f>K10206*L10206</f>
        <v>75375</v>
      </c>
      <c r="N10206" s="218">
        <v>1</v>
      </c>
      <c r="O10206" s="108" t="s">
        <v>13798</v>
      </c>
      <c r="P10206" s="138"/>
      <c r="Q10206" s="108" t="s">
        <v>13799</v>
      </c>
      <c r="R10206" s="108" t="s">
        <v>13802</v>
      </c>
      <c r="S10206" s="139" t="s">
        <v>13803</v>
      </c>
      <c r="T10206" s="218" t="s">
        <v>51</v>
      </c>
      <c r="U10206" s="218" t="s">
        <v>45</v>
      </c>
      <c r="V10206" s="218" t="s">
        <v>52</v>
      </c>
      <c r="W10206" s="223">
        <v>38</v>
      </c>
      <c r="X10206" s="136">
        <v>67.86</v>
      </c>
      <c r="Y10206" s="223">
        <v>6750</v>
      </c>
      <c r="Z10206" s="223">
        <f>W10206*Y10206</f>
        <v>256500</v>
      </c>
      <c r="AA10206" s="224">
        <v>21</v>
      </c>
      <c r="AB10206" s="224">
        <v>32</v>
      </c>
      <c r="AC10206" s="223">
        <f>(Z10206*(100-AB10206))/100</f>
        <v>174420</v>
      </c>
      <c r="AD10206" s="223">
        <f>IF(AND(AC10206="",M10206=""),0,IF((AC10206=""),M10206, IF( (M10206=""),AC10206,SUM(AC10206:AC10210)+M10206)))</f>
        <v>1388655</v>
      </c>
      <c r="AE10206" s="223">
        <f>IF( (X10206=""),AD10206*1,AD10206*(X10206/100) )</f>
        <v>942341.28299999994</v>
      </c>
      <c r="AF10206" s="223">
        <v>50000000</v>
      </c>
      <c r="AG10206" s="223">
        <f>IF((AF10206-AE10206) &gt; 1,0,IF((AF10206-AE10206)&lt;0,AE10206-AF10206,AF10206-AE10206))</f>
        <v>0</v>
      </c>
      <c r="AH10206" s="223">
        <v>0.02</v>
      </c>
    </row>
    <row r="10207" spans="1:34" s="173" customFormat="1" x14ac:dyDescent="0.55000000000000004">
      <c r="A10207" s="122"/>
      <c r="B10207" s="218"/>
      <c r="C10207" s="218"/>
      <c r="D10207" s="221"/>
      <c r="E10207" s="218"/>
      <c r="F10207" s="218"/>
      <c r="G10207" s="218"/>
      <c r="H10207" s="218"/>
      <c r="I10207" s="222"/>
      <c r="J10207" s="123"/>
      <c r="K10207" s="137"/>
      <c r="L10207" s="137"/>
      <c r="M10207" s="137"/>
      <c r="N10207" s="218">
        <v>2</v>
      </c>
      <c r="O10207" s="108" t="s">
        <v>13798</v>
      </c>
      <c r="P10207" s="138"/>
      <c r="Q10207" s="108" t="s">
        <v>13799</v>
      </c>
      <c r="R10207" s="108" t="s">
        <v>13802</v>
      </c>
      <c r="S10207" s="139" t="s">
        <v>13804</v>
      </c>
      <c r="T10207" s="218" t="s">
        <v>55</v>
      </c>
      <c r="U10207" s="218" t="s">
        <v>45</v>
      </c>
      <c r="V10207" s="218" t="s">
        <v>52</v>
      </c>
      <c r="W10207" s="223">
        <v>18</v>
      </c>
      <c r="X10207" s="136">
        <v>32.14</v>
      </c>
      <c r="Y10207" s="223">
        <v>0</v>
      </c>
      <c r="Z10207" s="223">
        <f>W10207*Y10207</f>
        <v>0</v>
      </c>
      <c r="AA10207" s="224">
        <v>6</v>
      </c>
      <c r="AB10207" s="224">
        <v>6</v>
      </c>
      <c r="AC10207" s="223">
        <f>(Z10207*(100-AB10207))/100</f>
        <v>0</v>
      </c>
      <c r="AD10207" s="223">
        <f>IF(AND(AC10207="",M10206=""),0,IF((AC10207=""),M10206, IF( (M10206=""),AC10207,SUM(AC10206:AC10210)+M10206)))</f>
        <v>1388655</v>
      </c>
      <c r="AE10207" s="223">
        <f>IF( (X10207=""),AD10207*1,AD10207*(X10207/100) )</f>
        <v>446313.717</v>
      </c>
      <c r="AF10207" s="223">
        <v>50000000</v>
      </c>
      <c r="AG10207" s="223">
        <f>IF((AF10207-AE10207) &gt; 1,0,IF((AF10207-AE10207)&lt;0,AE10207-AF10207,AF10207-AE10207))</f>
        <v>0</v>
      </c>
      <c r="AH10207" s="223">
        <v>0.02</v>
      </c>
    </row>
    <row r="10208" spans="1:34" s="173" customFormat="1" x14ac:dyDescent="0.55000000000000004">
      <c r="A10208" s="122"/>
      <c r="B10208" s="218"/>
      <c r="C10208" s="218"/>
      <c r="D10208" s="221"/>
      <c r="E10208" s="218"/>
      <c r="F10208" s="218"/>
      <c r="G10208" s="218"/>
      <c r="H10208" s="218"/>
      <c r="I10208" s="222"/>
      <c r="J10208" s="123"/>
      <c r="K10208" s="137"/>
      <c r="L10208" s="137" t="s">
        <v>63</v>
      </c>
      <c r="M10208" s="137">
        <f>SUM(M10206:M10207)</f>
        <v>75375</v>
      </c>
      <c r="N10208" s="218"/>
      <c r="O10208" s="108"/>
      <c r="P10208" s="138"/>
      <c r="Q10208" s="108"/>
      <c r="R10208" s="108"/>
      <c r="S10208" s="139"/>
      <c r="T10208" s="218"/>
      <c r="U10208" s="218"/>
      <c r="V10208" s="218"/>
      <c r="W10208" s="223"/>
      <c r="X10208" s="136"/>
      <c r="Y10208" s="223"/>
      <c r="Z10208" s="223"/>
      <c r="AA10208" s="224"/>
      <c r="AB10208" s="224"/>
      <c r="AC10208" s="223"/>
      <c r="AD10208" s="223"/>
      <c r="AE10208" s="223">
        <f>SUM(AE10206:AE10207)</f>
        <v>1388655</v>
      </c>
      <c r="AF10208" s="223"/>
      <c r="AG10208" s="223">
        <f>SUM(AG10206:AG10207)</f>
        <v>0</v>
      </c>
      <c r="AH10208" s="223"/>
    </row>
    <row r="10209" spans="1:34" s="173" customFormat="1" x14ac:dyDescent="0.55000000000000004">
      <c r="A10209" s="122" t="s">
        <v>13807</v>
      </c>
      <c r="B10209" s="218">
        <v>4747</v>
      </c>
      <c r="C10209" s="218">
        <v>9868</v>
      </c>
      <c r="D10209" s="221" t="s">
        <v>13808</v>
      </c>
      <c r="E10209" s="218" t="s">
        <v>37</v>
      </c>
      <c r="F10209" s="218">
        <v>7060</v>
      </c>
      <c r="G10209" s="218">
        <v>0</v>
      </c>
      <c r="H10209" s="218">
        <v>1</v>
      </c>
      <c r="I10209" s="222">
        <v>20</v>
      </c>
      <c r="J10209" s="123" t="s">
        <v>35</v>
      </c>
      <c r="K10209" s="137">
        <f>((G10209*400)+(H10209*100))+I10209</f>
        <v>120</v>
      </c>
      <c r="L10209" s="137">
        <v>225</v>
      </c>
      <c r="M10209" s="137">
        <f>K10209*L10209</f>
        <v>27000</v>
      </c>
      <c r="N10209" s="218">
        <v>1</v>
      </c>
      <c r="O10209" s="108" t="s">
        <v>13805</v>
      </c>
      <c r="P10209" s="138">
        <v>8570885000812</v>
      </c>
      <c r="Q10209" s="108" t="s">
        <v>13806</v>
      </c>
      <c r="R10209" s="108" t="s">
        <v>13809</v>
      </c>
      <c r="S10209" s="139"/>
      <c r="T10209" s="218" t="s">
        <v>51</v>
      </c>
      <c r="U10209" s="218" t="s">
        <v>45</v>
      </c>
      <c r="V10209" s="218" t="s">
        <v>52</v>
      </c>
      <c r="W10209" s="223">
        <v>111</v>
      </c>
      <c r="X10209" s="136">
        <v>41.09</v>
      </c>
      <c r="Y10209" s="223">
        <v>6750</v>
      </c>
      <c r="Z10209" s="223">
        <f>W10209*Y10209</f>
        <v>749250</v>
      </c>
      <c r="AA10209" s="224">
        <v>17</v>
      </c>
      <c r="AB10209" s="224">
        <v>24</v>
      </c>
      <c r="AC10209" s="223">
        <f>(Z10209*(100-AB10209))/100</f>
        <v>569430</v>
      </c>
      <c r="AD10209" s="223">
        <f>IF(AND(AC10209="",M10209=""),0,IF((AC10209=""),M10209, IF( (M10209=""),AC10209,SUM(AC10209:AC10211)+M10209)))</f>
        <v>1412920.8</v>
      </c>
      <c r="AE10209" s="223">
        <f>IF( (X10209=""),AD10209*1,AD10209*(X10209/100) )</f>
        <v>580569.15672000009</v>
      </c>
      <c r="AF10209" s="223">
        <v>10000000</v>
      </c>
      <c r="AG10209" s="223">
        <v>27000</v>
      </c>
      <c r="AH10209" s="223">
        <v>0.02</v>
      </c>
    </row>
    <row r="10210" spans="1:34" s="173" customFormat="1" x14ac:dyDescent="0.55000000000000004">
      <c r="A10210" s="122"/>
      <c r="B10210" s="218"/>
      <c r="C10210" s="218"/>
      <c r="D10210" s="221"/>
      <c r="E10210" s="218"/>
      <c r="F10210" s="218"/>
      <c r="G10210" s="218"/>
      <c r="H10210" s="218"/>
      <c r="I10210" s="222"/>
      <c r="J10210" s="123"/>
      <c r="K10210" s="137"/>
      <c r="L10210" s="137"/>
      <c r="M10210" s="137"/>
      <c r="N10210" s="218">
        <v>2</v>
      </c>
      <c r="O10210" s="108" t="s">
        <v>13805</v>
      </c>
      <c r="P10210" s="138">
        <v>8570885000812</v>
      </c>
      <c r="Q10210" s="108" t="s">
        <v>13806</v>
      </c>
      <c r="R10210" s="108" t="s">
        <v>13809</v>
      </c>
      <c r="S10210" s="139"/>
      <c r="T10210" s="218" t="s">
        <v>51</v>
      </c>
      <c r="U10210" s="218" t="s">
        <v>45</v>
      </c>
      <c r="V10210" s="218" t="s">
        <v>52</v>
      </c>
      <c r="W10210" s="223">
        <v>111</v>
      </c>
      <c r="X10210" s="136">
        <v>41.09</v>
      </c>
      <c r="Y10210" s="223">
        <v>6750</v>
      </c>
      <c r="Z10210" s="223">
        <f>W10210*Y10210</f>
        <v>749250</v>
      </c>
      <c r="AA10210" s="224">
        <v>17</v>
      </c>
      <c r="AB10210" s="224">
        <v>24</v>
      </c>
      <c r="AC10210" s="223">
        <f>(Z10210*(100-AB10210))/100</f>
        <v>569430</v>
      </c>
      <c r="AD10210" s="223">
        <f>IF(AND(AC10210="",M10209=""),0,IF((AC10210=""),M10209, IF( (M10209=""),AC10210,SUM(AC10209:AC10211)+M10209)))</f>
        <v>1412920.8</v>
      </c>
      <c r="AE10210" s="223">
        <f>IF( (X10210=""),AD10210*1,AD10210*(X10210/100) )</f>
        <v>580569.15672000009</v>
      </c>
      <c r="AF10210" s="223">
        <v>10000000</v>
      </c>
      <c r="AG10210" s="223">
        <f>IF((AF10210-AE10210) &gt; 1,0,IF((AF10210-AE10210)&lt;0,AE10210-AF10210,AF10210-AE10210))</f>
        <v>0</v>
      </c>
      <c r="AH10210" s="223">
        <v>0.02</v>
      </c>
    </row>
    <row r="10211" spans="1:34" s="173" customFormat="1" x14ac:dyDescent="0.55000000000000004">
      <c r="A10211" s="122"/>
      <c r="B10211" s="218"/>
      <c r="C10211" s="218"/>
      <c r="D10211" s="221"/>
      <c r="E10211" s="218"/>
      <c r="F10211" s="218"/>
      <c r="G10211" s="218"/>
      <c r="H10211" s="218"/>
      <c r="I10211" s="222"/>
      <c r="J10211" s="123"/>
      <c r="K10211" s="137"/>
      <c r="L10211" s="137"/>
      <c r="M10211" s="137"/>
      <c r="N10211" s="218">
        <v>3</v>
      </c>
      <c r="O10211" s="108" t="s">
        <v>13805</v>
      </c>
      <c r="P10211" s="138">
        <v>8570885000812</v>
      </c>
      <c r="Q10211" s="108" t="s">
        <v>13806</v>
      </c>
      <c r="R10211" s="108" t="s">
        <v>13809</v>
      </c>
      <c r="S10211" s="139"/>
      <c r="T10211" s="218" t="s">
        <v>51</v>
      </c>
      <c r="U10211" s="218" t="s">
        <v>45</v>
      </c>
      <c r="V10211" s="218" t="s">
        <v>52</v>
      </c>
      <c r="W10211" s="223">
        <v>48.16</v>
      </c>
      <c r="X10211" s="136">
        <v>17.829999999999998</v>
      </c>
      <c r="Y10211" s="223">
        <v>6750</v>
      </c>
      <c r="Z10211" s="223">
        <f>W10211*Y10211</f>
        <v>325080</v>
      </c>
      <c r="AA10211" s="224">
        <v>17</v>
      </c>
      <c r="AB10211" s="224">
        <v>24</v>
      </c>
      <c r="AC10211" s="223">
        <f>(Z10211*(100-AB10211))/100</f>
        <v>247060.8</v>
      </c>
      <c r="AD10211" s="223">
        <f>IF(AND(AC10211="",M10209=""),0,IF((AC10211=""),M10209, IF( (M10209=""),AC10211,SUM(AC10209:AC10211)+M10209)))</f>
        <v>1412920.8</v>
      </c>
      <c r="AE10211" s="223">
        <f>IF( (X10211=""),AD10211*1,AD10211*(X10211/100) )</f>
        <v>251923.77863999997</v>
      </c>
      <c r="AF10211" s="223">
        <v>10000000</v>
      </c>
      <c r="AG10211" s="223">
        <f>IF((AF10211-AE10211) &gt; 1,0,IF((AF10211-AE10211)&lt;0,AE10211-AF10211,AF10211-AE10211))</f>
        <v>0</v>
      </c>
      <c r="AH10211" s="223">
        <v>0.02</v>
      </c>
    </row>
    <row r="10212" spans="1:34" s="173" customFormat="1" x14ac:dyDescent="0.55000000000000004">
      <c r="A10212" s="122"/>
      <c r="B10212" s="218"/>
      <c r="C10212" s="218"/>
      <c r="D10212" s="221"/>
      <c r="E10212" s="218"/>
      <c r="F10212" s="218"/>
      <c r="G10212" s="218"/>
      <c r="H10212" s="218"/>
      <c r="I10212" s="222"/>
      <c r="J10212" s="123"/>
      <c r="K10212" s="137"/>
      <c r="L10212" s="137" t="s">
        <v>63</v>
      </c>
      <c r="M10212" s="137">
        <f>SUM(M10209:M10211)</f>
        <v>27000</v>
      </c>
      <c r="N10212" s="218"/>
      <c r="O10212" s="108"/>
      <c r="P10212" s="138"/>
      <c r="Q10212" s="108"/>
      <c r="R10212" s="108"/>
      <c r="S10212" s="139"/>
      <c r="T10212" s="218"/>
      <c r="U10212" s="218"/>
      <c r="V10212" s="218"/>
      <c r="W10212" s="223"/>
      <c r="X10212" s="136"/>
      <c r="Y10212" s="223"/>
      <c r="Z10212" s="223"/>
      <c r="AA10212" s="224"/>
      <c r="AB10212" s="224"/>
      <c r="AC10212" s="223"/>
      <c r="AD10212" s="223"/>
      <c r="AE10212" s="223">
        <f>SUM(AE10209:AE10211)</f>
        <v>1413062.0920800001</v>
      </c>
      <c r="AF10212" s="223"/>
      <c r="AG10212" s="223">
        <f>SUM(AG10209:AG10211)</f>
        <v>27000</v>
      </c>
      <c r="AH10212" s="223"/>
    </row>
    <row r="10213" spans="1:34" s="173" customFormat="1" x14ac:dyDescent="0.55000000000000004">
      <c r="A10213" s="122" t="s">
        <v>13810</v>
      </c>
      <c r="B10213" s="172">
        <v>4748</v>
      </c>
      <c r="C10213" s="172">
        <v>10093</v>
      </c>
      <c r="D10213" s="242"/>
      <c r="E10213" s="172" t="s">
        <v>37</v>
      </c>
      <c r="F10213" s="172"/>
      <c r="G10213" s="172">
        <v>10</v>
      </c>
      <c r="H10213" s="172">
        <v>2</v>
      </c>
      <c r="I10213" s="243">
        <v>72</v>
      </c>
      <c r="J10213" s="123" t="s">
        <v>38</v>
      </c>
      <c r="K10213" s="171">
        <f>((G10213*400)+(H10213*100))+I10213</f>
        <v>4272</v>
      </c>
      <c r="L10213" s="171">
        <v>255</v>
      </c>
      <c r="M10213" s="171">
        <f>K10213*L10213</f>
        <v>1089360</v>
      </c>
      <c r="N10213" s="172"/>
      <c r="O10213" s="122"/>
      <c r="P10213" s="200"/>
      <c r="Q10213" s="122"/>
      <c r="R10213" s="122"/>
      <c r="S10213" s="170"/>
      <c r="T10213" s="172"/>
      <c r="U10213" s="172"/>
      <c r="V10213" s="172"/>
      <c r="W10213" s="244"/>
      <c r="X10213" s="199"/>
      <c r="Y10213" s="244"/>
      <c r="Z10213" s="244"/>
      <c r="AA10213" s="245"/>
      <c r="AB10213" s="245"/>
      <c r="AC10213" s="244"/>
      <c r="AD10213" s="244">
        <f>IF(AND(AC10213="",M10213=""),0,IF((AC10213=""),M10213,IF((M10213=""),AC10213,AC10213+M10213)))</f>
        <v>1089360</v>
      </c>
      <c r="AE10213" s="244">
        <f>IF( (X10213=""),AD10213*1,AD10213*(X10213/100) )</f>
        <v>1089360</v>
      </c>
      <c r="AF10213" s="244">
        <v>0</v>
      </c>
      <c r="AG10213" s="244">
        <f>IF((AF10213-AE10213) &gt; 1,0,IF((AF10213-AE10213)&lt;0,AE10213-AF10213,AF10213-AE10213))</f>
        <v>1089360</v>
      </c>
      <c r="AH10213" s="223">
        <v>0.01</v>
      </c>
    </row>
    <row r="10214" spans="1:34" s="173" customFormat="1" x14ac:dyDescent="0.55000000000000004">
      <c r="A10214" s="122"/>
      <c r="B10214" s="172"/>
      <c r="C10214" s="172"/>
      <c r="D10214" s="242"/>
      <c r="E10214" s="172"/>
      <c r="F10214" s="172"/>
      <c r="G10214" s="172"/>
      <c r="H10214" s="172"/>
      <c r="I10214" s="243"/>
      <c r="J10214" s="123"/>
      <c r="K10214" s="171"/>
      <c r="L10214" s="171" t="s">
        <v>63</v>
      </c>
      <c r="M10214" s="171">
        <f>SUM(M10213:M10213)</f>
        <v>1089360</v>
      </c>
      <c r="N10214" s="172"/>
      <c r="O10214" s="122"/>
      <c r="P10214" s="200"/>
      <c r="Q10214" s="122"/>
      <c r="R10214" s="122"/>
      <c r="S10214" s="170"/>
      <c r="T10214" s="172"/>
      <c r="U10214" s="172"/>
      <c r="V10214" s="172"/>
      <c r="W10214" s="244"/>
      <c r="X10214" s="199"/>
      <c r="Y10214" s="244"/>
      <c r="Z10214" s="244"/>
      <c r="AA10214" s="245"/>
      <c r="AB10214" s="245"/>
      <c r="AC10214" s="244"/>
      <c r="AD10214" s="244"/>
      <c r="AE10214" s="244">
        <f>SUM(AE10213:AE10213)</f>
        <v>1089360</v>
      </c>
      <c r="AF10214" s="244"/>
      <c r="AG10214" s="244">
        <f>SUM(AG10213:AG10213)</f>
        <v>1089360</v>
      </c>
      <c r="AH10214" s="223"/>
    </row>
    <row r="10215" spans="1:34" s="173" customFormat="1" x14ac:dyDescent="0.55000000000000004">
      <c r="A10215" s="122" t="s">
        <v>13813</v>
      </c>
      <c r="B10215" s="218">
        <v>4749</v>
      </c>
      <c r="C10215" s="218">
        <v>7645</v>
      </c>
      <c r="D10215" s="221" t="s">
        <v>13814</v>
      </c>
      <c r="E10215" s="218" t="s">
        <v>34</v>
      </c>
      <c r="F10215" s="218">
        <v>7394</v>
      </c>
      <c r="G10215" s="218">
        <v>0</v>
      </c>
      <c r="H10215" s="218">
        <v>1</v>
      </c>
      <c r="I10215" s="222">
        <v>40</v>
      </c>
      <c r="J10215" s="123" t="s">
        <v>35</v>
      </c>
      <c r="K10215" s="137">
        <f>((G10215*400)+(H10215*100))+I10215</f>
        <v>140</v>
      </c>
      <c r="L10215" s="137">
        <v>850</v>
      </c>
      <c r="M10215" s="137">
        <f>K10215*L10215</f>
        <v>119000</v>
      </c>
      <c r="N10215" s="218">
        <v>1</v>
      </c>
      <c r="O10215" s="108" t="s">
        <v>13811</v>
      </c>
      <c r="P10215" s="138">
        <v>3570800196562</v>
      </c>
      <c r="Q10215" s="108" t="s">
        <v>13812</v>
      </c>
      <c r="R10215" s="108" t="s">
        <v>13815</v>
      </c>
      <c r="S10215" s="139" t="s">
        <v>13816</v>
      </c>
      <c r="T10215" s="218" t="s">
        <v>51</v>
      </c>
      <c r="U10215" s="218" t="s">
        <v>45</v>
      </c>
      <c r="V10215" s="218" t="s">
        <v>52</v>
      </c>
      <c r="W10215" s="223">
        <v>223.44</v>
      </c>
      <c r="X10215" s="136">
        <v>100</v>
      </c>
      <c r="Y10215" s="223">
        <v>6750</v>
      </c>
      <c r="Z10215" s="223">
        <f>W10215*Y10215</f>
        <v>1508220</v>
      </c>
      <c r="AA10215" s="224">
        <v>6</v>
      </c>
      <c r="AB10215" s="224">
        <v>6</v>
      </c>
      <c r="AC10215" s="223">
        <f>(Z10215*(100-AB10215))/100</f>
        <v>1417726.8</v>
      </c>
      <c r="AD10215" s="223">
        <f>IF(AND(AC10215="",M10215=""),0,IF((AC10215=""),M10215, IF( (M10215=""),AC10215,SUM(AC10215:AC10217)+M10215)))</f>
        <v>2281602.7999999998</v>
      </c>
      <c r="AE10215" s="223">
        <f>IF( (X10215=""),AD10215*1,AD10215*(X10215/100) )</f>
        <v>2281602.7999999998</v>
      </c>
      <c r="AF10215" s="223">
        <v>50000000</v>
      </c>
      <c r="AG10215" s="223">
        <f>IF((AF10215-AE10215) &gt; 1,0,IF((AF10215-AE10215)&lt;0,AE10215-AF10215,AF10215-AE10215))</f>
        <v>0</v>
      </c>
      <c r="AH10215" s="223">
        <v>0.02</v>
      </c>
    </row>
    <row r="10216" spans="1:34" s="173" customFormat="1" x14ac:dyDescent="0.55000000000000004">
      <c r="A10216" s="122"/>
      <c r="B10216" s="218"/>
      <c r="C10216" s="218"/>
      <c r="D10216" s="221"/>
      <c r="E10216" s="218"/>
      <c r="F10216" s="218"/>
      <c r="G10216" s="218"/>
      <c r="H10216" s="218"/>
      <c r="I10216" s="222"/>
      <c r="J10216" s="123"/>
      <c r="K10216" s="137"/>
      <c r="L10216" s="137" t="s">
        <v>63</v>
      </c>
      <c r="M10216" s="137">
        <f>SUM(M10215:M10215)</f>
        <v>119000</v>
      </c>
      <c r="N10216" s="218"/>
      <c r="O10216" s="108"/>
      <c r="P10216" s="138"/>
      <c r="Q10216" s="108"/>
      <c r="R10216" s="108"/>
      <c r="S10216" s="139"/>
      <c r="T10216" s="218"/>
      <c r="U10216" s="218"/>
      <c r="V10216" s="218"/>
      <c r="W10216" s="223"/>
      <c r="X10216" s="136"/>
      <c r="Y10216" s="223"/>
      <c r="Z10216" s="223"/>
      <c r="AA10216" s="224"/>
      <c r="AB10216" s="224"/>
      <c r="AC10216" s="223"/>
      <c r="AD10216" s="223"/>
      <c r="AE10216" s="223">
        <f>SUM(AE10215:AE10215)</f>
        <v>2281602.7999999998</v>
      </c>
      <c r="AF10216" s="223"/>
      <c r="AG10216" s="223">
        <f>SUM(AG10215:AG10215)</f>
        <v>0</v>
      </c>
      <c r="AH10216" s="223"/>
    </row>
    <row r="10217" spans="1:34" s="173" customFormat="1" x14ac:dyDescent="0.55000000000000004">
      <c r="A10217" s="122" t="s">
        <v>13819</v>
      </c>
      <c r="B10217" s="218">
        <v>4750</v>
      </c>
      <c r="C10217" s="218">
        <v>7679</v>
      </c>
      <c r="D10217" s="221" t="s">
        <v>13820</v>
      </c>
      <c r="E10217" s="218" t="s">
        <v>34</v>
      </c>
      <c r="F10217" s="218">
        <v>10361</v>
      </c>
      <c r="G10217" s="218">
        <v>0</v>
      </c>
      <c r="H10217" s="218">
        <v>1</v>
      </c>
      <c r="I10217" s="222">
        <v>84</v>
      </c>
      <c r="J10217" s="123" t="s">
        <v>35</v>
      </c>
      <c r="K10217" s="137">
        <f>((G10217*400)+(H10217*100))+I10217</f>
        <v>184</v>
      </c>
      <c r="L10217" s="137">
        <v>850</v>
      </c>
      <c r="M10217" s="137">
        <f>K10217*L10217</f>
        <v>156400</v>
      </c>
      <c r="N10217" s="218">
        <v>1</v>
      </c>
      <c r="O10217" s="108" t="s">
        <v>13817</v>
      </c>
      <c r="P10217" s="138">
        <v>8570885001169</v>
      </c>
      <c r="Q10217" s="108" t="s">
        <v>13818</v>
      </c>
      <c r="R10217" s="108" t="s">
        <v>13821</v>
      </c>
      <c r="S10217" s="139" t="s">
        <v>13822</v>
      </c>
      <c r="T10217" s="218" t="s">
        <v>73</v>
      </c>
      <c r="U10217" s="218" t="s">
        <v>227</v>
      </c>
      <c r="V10217" s="218" t="s">
        <v>52</v>
      </c>
      <c r="W10217" s="223">
        <v>171</v>
      </c>
      <c r="X10217" s="136">
        <v>35.92</v>
      </c>
      <c r="Y10217" s="223">
        <v>6600</v>
      </c>
      <c r="Z10217" s="223">
        <f>W10217*Y10217</f>
        <v>1128600</v>
      </c>
      <c r="AA10217" s="224">
        <v>11</v>
      </c>
      <c r="AB10217" s="224">
        <v>34</v>
      </c>
      <c r="AC10217" s="223">
        <f>(Z10217*(100-AB10217))/100</f>
        <v>744876</v>
      </c>
      <c r="AD10217" s="223">
        <f>IF(AND(AC10217="",M10217=""),0,IF((AC10217=""),M10217, IF( (M10217=""),AC10217,SUM(AC10217:AC10226)+M10217)))</f>
        <v>1683036.4000000001</v>
      </c>
      <c r="AE10217" s="223">
        <f>IF( (X10217=""),AD10217*1,AD10217*(X10217/100) )</f>
        <v>604546.67488000006</v>
      </c>
      <c r="AF10217" s="223">
        <v>50000000</v>
      </c>
      <c r="AG10217" s="223">
        <f>IF((AF10217-AE10217) &gt; 1,0,IF((AF10217-AE10217)&lt;0,AE10217-AF10217,AF10217-AE10217))</f>
        <v>0</v>
      </c>
      <c r="AH10217" s="223">
        <v>0.02</v>
      </c>
    </row>
    <row r="10218" spans="1:34" s="173" customFormat="1" x14ac:dyDescent="0.55000000000000004">
      <c r="A10218" s="122"/>
      <c r="B10218" s="218"/>
      <c r="C10218" s="218"/>
      <c r="D10218" s="221"/>
      <c r="E10218" s="218"/>
      <c r="F10218" s="218"/>
      <c r="G10218" s="218"/>
      <c r="H10218" s="218"/>
      <c r="I10218" s="222"/>
      <c r="J10218" s="123"/>
      <c r="K10218" s="137"/>
      <c r="L10218" s="137"/>
      <c r="M10218" s="137"/>
      <c r="N10218" s="218">
        <v>2</v>
      </c>
      <c r="O10218" s="108" t="s">
        <v>13817</v>
      </c>
      <c r="P10218" s="138">
        <v>8570885001169</v>
      </c>
      <c r="Q10218" s="108" t="s">
        <v>13818</v>
      </c>
      <c r="R10218" s="108" t="s">
        <v>13821</v>
      </c>
      <c r="S10218" s="139" t="s">
        <v>13823</v>
      </c>
      <c r="T10218" s="218" t="s">
        <v>73</v>
      </c>
      <c r="U10218" s="218" t="s">
        <v>45</v>
      </c>
      <c r="V10218" s="218" t="s">
        <v>52</v>
      </c>
      <c r="W10218" s="223">
        <v>91.2</v>
      </c>
      <c r="X10218" s="136">
        <v>19.16</v>
      </c>
      <c r="Y10218" s="223">
        <v>6600</v>
      </c>
      <c r="Z10218" s="223">
        <f>W10218*Y10218</f>
        <v>601920</v>
      </c>
      <c r="AA10218" s="224">
        <v>6</v>
      </c>
      <c r="AB10218" s="224">
        <v>6</v>
      </c>
      <c r="AC10218" s="223">
        <f>(Z10218*(100-AB10218))/100</f>
        <v>565804.80000000005</v>
      </c>
      <c r="AD10218" s="223">
        <f>IF(AND(AC10218="",M10217=""),0,IF((AC10218=""),M10217, IF( (M10217=""),AC10218,SUM(AC10217:AC10226)+M10217)))</f>
        <v>1683036.4000000001</v>
      </c>
      <c r="AE10218" s="223">
        <f>IF( (X10218=""),AD10218*1,AD10218*(X10218/100) )</f>
        <v>322469.77424</v>
      </c>
      <c r="AF10218" s="223">
        <v>50000000</v>
      </c>
      <c r="AG10218" s="223">
        <f>IF((AF10218-AE10218) &gt; 1,0,IF((AF10218-AE10218)&lt;0,AE10218-AF10218,AF10218-AE10218))</f>
        <v>0</v>
      </c>
      <c r="AH10218" s="223">
        <v>0.02</v>
      </c>
    </row>
    <row r="10219" spans="1:34" s="173" customFormat="1" x14ac:dyDescent="0.55000000000000004">
      <c r="A10219" s="122"/>
      <c r="B10219" s="218"/>
      <c r="C10219" s="218"/>
      <c r="D10219" s="221"/>
      <c r="E10219" s="218"/>
      <c r="F10219" s="218"/>
      <c r="G10219" s="218"/>
      <c r="H10219" s="218"/>
      <c r="I10219" s="222"/>
      <c r="J10219" s="123"/>
      <c r="K10219" s="137"/>
      <c r="L10219" s="137"/>
      <c r="M10219" s="137"/>
      <c r="N10219" s="218">
        <v>3</v>
      </c>
      <c r="O10219" s="108" t="s">
        <v>13817</v>
      </c>
      <c r="P10219" s="138">
        <v>8570885001169</v>
      </c>
      <c r="Q10219" s="108" t="s">
        <v>13818</v>
      </c>
      <c r="R10219" s="108" t="s">
        <v>13821</v>
      </c>
      <c r="S10219" s="139" t="s">
        <v>13824</v>
      </c>
      <c r="T10219" s="218" t="s">
        <v>73</v>
      </c>
      <c r="U10219" s="218" t="s">
        <v>74</v>
      </c>
      <c r="V10219" s="218" t="s">
        <v>52</v>
      </c>
      <c r="W10219" s="223">
        <v>159.80000000000001</v>
      </c>
      <c r="X10219" s="136">
        <v>33.57</v>
      </c>
      <c r="Y10219" s="223">
        <v>6600</v>
      </c>
      <c r="Z10219" s="223">
        <f>W10219*Y10219</f>
        <v>1054680</v>
      </c>
      <c r="AA10219" s="224">
        <v>21</v>
      </c>
      <c r="AB10219" s="224">
        <v>93</v>
      </c>
      <c r="AC10219" s="223">
        <f>(Z10219*(100-AB10219))/100</f>
        <v>73827.600000000006</v>
      </c>
      <c r="AD10219" s="223">
        <f>IF(AND(AC10219="",M10217=""),0,IF((AC10219=""),M10217, IF( (M10217=""),AC10219,SUM(AC10217:AC10226)+M10217)))</f>
        <v>1683036.4000000001</v>
      </c>
      <c r="AE10219" s="223">
        <f>IF( (X10219=""),AD10219*1,AD10219*(X10219/100) )</f>
        <v>564995.31948000006</v>
      </c>
      <c r="AF10219" s="223">
        <v>50000000</v>
      </c>
      <c r="AG10219" s="223">
        <f>IF((AF10219-AE10219) &gt; 1,0,IF((AF10219-AE10219)&lt;0,AE10219-AF10219,AF10219-AE10219))</f>
        <v>0</v>
      </c>
      <c r="AH10219" s="223">
        <v>0.02</v>
      </c>
    </row>
    <row r="10220" spans="1:34" s="173" customFormat="1" x14ac:dyDescent="0.55000000000000004">
      <c r="A10220" s="122"/>
      <c r="B10220" s="218"/>
      <c r="C10220" s="218"/>
      <c r="D10220" s="221"/>
      <c r="E10220" s="218"/>
      <c r="F10220" s="218"/>
      <c r="G10220" s="218"/>
      <c r="H10220" s="218"/>
      <c r="I10220" s="222"/>
      <c r="J10220" s="123"/>
      <c r="K10220" s="137"/>
      <c r="L10220" s="137"/>
      <c r="M10220" s="137"/>
      <c r="N10220" s="218">
        <v>4</v>
      </c>
      <c r="O10220" s="108" t="s">
        <v>13817</v>
      </c>
      <c r="P10220" s="138">
        <v>8570885001169</v>
      </c>
      <c r="Q10220" s="108" t="s">
        <v>13818</v>
      </c>
      <c r="R10220" s="108" t="s">
        <v>13821</v>
      </c>
      <c r="S10220" s="139" t="s">
        <v>13825</v>
      </c>
      <c r="T10220" s="218" t="s">
        <v>55</v>
      </c>
      <c r="U10220" s="218" t="s">
        <v>45</v>
      </c>
      <c r="V10220" s="218" t="s">
        <v>52</v>
      </c>
      <c r="W10220" s="223">
        <v>27</v>
      </c>
      <c r="X10220" s="136">
        <v>5.67</v>
      </c>
      <c r="Y10220" s="223">
        <v>0</v>
      </c>
      <c r="Z10220" s="223">
        <f>W10220*Y10220</f>
        <v>0</v>
      </c>
      <c r="AA10220" s="224">
        <v>6</v>
      </c>
      <c r="AB10220" s="224">
        <v>6</v>
      </c>
      <c r="AC10220" s="223">
        <f>(Z10220*(100-AB10220))/100</f>
        <v>0</v>
      </c>
      <c r="AD10220" s="223">
        <f>IF(AND(AC10220="",M10217=""),0,IF((AC10220=""),M10217, IF( (M10217=""),AC10220,SUM(AC10217:AC10226)+M10217)))</f>
        <v>1683036.4000000001</v>
      </c>
      <c r="AE10220" s="223">
        <f>IF( (X10220=""),AD10220*1,AD10220*(X10220/100) )</f>
        <v>95428.163880000007</v>
      </c>
      <c r="AF10220" s="223">
        <v>50000000</v>
      </c>
      <c r="AG10220" s="223">
        <f>IF((AF10220-AE10220) &gt; 1,0,IF((AF10220-AE10220)&lt;0,AE10220-AF10220,AF10220-AE10220))</f>
        <v>0</v>
      </c>
      <c r="AH10220" s="223">
        <v>0.02</v>
      </c>
    </row>
    <row r="10221" spans="1:34" s="173" customFormat="1" x14ac:dyDescent="0.55000000000000004">
      <c r="A10221" s="122"/>
      <c r="B10221" s="218"/>
      <c r="C10221" s="218"/>
      <c r="D10221" s="221"/>
      <c r="E10221" s="218"/>
      <c r="F10221" s="218"/>
      <c r="G10221" s="218"/>
      <c r="H10221" s="218"/>
      <c r="I10221" s="222"/>
      <c r="J10221" s="123"/>
      <c r="K10221" s="137"/>
      <c r="L10221" s="137"/>
      <c r="M10221" s="137"/>
      <c r="N10221" s="218">
        <v>5</v>
      </c>
      <c r="O10221" s="108" t="s">
        <v>13817</v>
      </c>
      <c r="P10221" s="138">
        <v>8570885001169</v>
      </c>
      <c r="Q10221" s="108" t="s">
        <v>13818</v>
      </c>
      <c r="R10221" s="108" t="s">
        <v>13821</v>
      </c>
      <c r="S10221" s="139" t="s">
        <v>13826</v>
      </c>
      <c r="T10221" s="218" t="s">
        <v>343</v>
      </c>
      <c r="U10221" s="218" t="s">
        <v>45</v>
      </c>
      <c r="V10221" s="218" t="s">
        <v>52</v>
      </c>
      <c r="W10221" s="223">
        <v>27</v>
      </c>
      <c r="X10221" s="136">
        <v>5.67</v>
      </c>
      <c r="Y10221" s="223">
        <v>5600</v>
      </c>
      <c r="Z10221" s="223">
        <f>W10221*Y10221</f>
        <v>151200</v>
      </c>
      <c r="AA10221" s="224">
        <v>6</v>
      </c>
      <c r="AB10221" s="224">
        <v>6</v>
      </c>
      <c r="AC10221" s="223">
        <f>(Z10221*(100-AB10221))/100</f>
        <v>142128</v>
      </c>
      <c r="AD10221" s="223">
        <f>IF(AND(AC10221="",M10217=""),0,IF((AC10221=""),M10217, IF( (M10217=""),AC10221,SUM(AC10217:AC10226)+M10217)))</f>
        <v>1683036.4000000001</v>
      </c>
      <c r="AE10221" s="223">
        <f>IF( (X10221=""),AD10221*1,AD10221*(X10221/100) )</f>
        <v>95428.163880000007</v>
      </c>
      <c r="AF10221" s="223">
        <v>50000000</v>
      </c>
      <c r="AG10221" s="223">
        <f>IF((AF10221-AE10221) &gt; 1,0,IF((AF10221-AE10221)&lt;0,AE10221-AF10221,AF10221-AE10221))</f>
        <v>0</v>
      </c>
      <c r="AH10221" s="223">
        <v>0.02</v>
      </c>
    </row>
    <row r="10222" spans="1:34" s="173" customFormat="1" x14ac:dyDescent="0.55000000000000004">
      <c r="A10222" s="122"/>
      <c r="B10222" s="218"/>
      <c r="C10222" s="218"/>
      <c r="D10222" s="221"/>
      <c r="E10222" s="218"/>
      <c r="F10222" s="218"/>
      <c r="G10222" s="218"/>
      <c r="H10222" s="218"/>
      <c r="I10222" s="222"/>
      <c r="J10222" s="123"/>
      <c r="K10222" s="137"/>
      <c r="L10222" s="137" t="s">
        <v>63</v>
      </c>
      <c r="M10222" s="137">
        <f>SUM(M10217:M10221)</f>
        <v>156400</v>
      </c>
      <c r="N10222" s="218"/>
      <c r="O10222" s="108"/>
      <c r="P10222" s="138"/>
      <c r="Q10222" s="108"/>
      <c r="R10222" s="108"/>
      <c r="S10222" s="139"/>
      <c r="T10222" s="218"/>
      <c r="U10222" s="218"/>
      <c r="V10222" s="218"/>
      <c r="W10222" s="223"/>
      <c r="X10222" s="136"/>
      <c r="Y10222" s="223"/>
      <c r="Z10222" s="223"/>
      <c r="AA10222" s="224"/>
      <c r="AB10222" s="224"/>
      <c r="AC10222" s="223"/>
      <c r="AD10222" s="223"/>
      <c r="AE10222" s="223">
        <f>SUM(AE10217:AE10221)</f>
        <v>1682868.0963599999</v>
      </c>
      <c r="AF10222" s="223"/>
      <c r="AG10222" s="223">
        <f>SUM(AG10217:AG10221)</f>
        <v>0</v>
      </c>
      <c r="AH10222" s="223"/>
    </row>
    <row r="10223" spans="1:34" s="173" customFormat="1" x14ac:dyDescent="0.55000000000000004">
      <c r="A10223" s="122" t="s">
        <v>13827</v>
      </c>
      <c r="B10223" s="218">
        <v>4751</v>
      </c>
      <c r="C10223" s="218">
        <v>5820</v>
      </c>
      <c r="D10223" s="221" t="s">
        <v>13828</v>
      </c>
      <c r="E10223" s="218" t="s">
        <v>34</v>
      </c>
      <c r="F10223" s="218">
        <v>20978</v>
      </c>
      <c r="G10223" s="218">
        <v>0</v>
      </c>
      <c r="H10223" s="218">
        <v>0</v>
      </c>
      <c r="I10223" s="222">
        <v>84</v>
      </c>
      <c r="J10223" s="123" t="s">
        <v>68</v>
      </c>
      <c r="K10223" s="137">
        <f>((G10223*400)+(H10223*100))+I10223</f>
        <v>84</v>
      </c>
      <c r="L10223" s="137">
        <v>1250</v>
      </c>
      <c r="M10223" s="137">
        <f>K10223*L10223</f>
        <v>105000</v>
      </c>
      <c r="N10223" s="218"/>
      <c r="O10223" s="108"/>
      <c r="P10223" s="138"/>
      <c r="Q10223" s="108"/>
      <c r="R10223" s="108"/>
      <c r="S10223" s="139"/>
      <c r="T10223" s="218"/>
      <c r="U10223" s="218"/>
      <c r="V10223" s="218"/>
      <c r="W10223" s="223"/>
      <c r="X10223" s="136"/>
      <c r="Y10223" s="223"/>
      <c r="Z10223" s="223"/>
      <c r="AA10223" s="224"/>
      <c r="AB10223" s="224"/>
      <c r="AC10223" s="223"/>
      <c r="AD10223" s="223">
        <f>IF(AND(AC10223="",M10223=""),0,IF((AC10223=""),M10223,IF((M10223=""),AC10223,AC10223+M10223)))</f>
        <v>105000</v>
      </c>
      <c r="AE10223" s="223">
        <f>IF( (X10223=""),AD10223*1,AD10223*(X10223/100) )</f>
        <v>105000</v>
      </c>
      <c r="AF10223" s="223">
        <v>0</v>
      </c>
      <c r="AG10223" s="223">
        <f>IF((AF10223-AE10223) &gt; 1,0,IF((AF10223-AE10223)&lt;0,AE10223-AF10223,AF10223-AE10223))</f>
        <v>105000</v>
      </c>
      <c r="AH10223" s="223">
        <v>0.3</v>
      </c>
    </row>
    <row r="10224" spans="1:34" s="173" customFormat="1" x14ac:dyDescent="0.55000000000000004">
      <c r="A10224" s="122"/>
      <c r="B10224" s="218"/>
      <c r="C10224" s="218"/>
      <c r="D10224" s="221"/>
      <c r="E10224" s="218"/>
      <c r="F10224" s="218"/>
      <c r="G10224" s="218"/>
      <c r="H10224" s="218"/>
      <c r="I10224" s="222"/>
      <c r="J10224" s="123"/>
      <c r="K10224" s="137"/>
      <c r="L10224" s="137" t="s">
        <v>63</v>
      </c>
      <c r="M10224" s="137">
        <f>SUM(M10223:M10223)</f>
        <v>105000</v>
      </c>
      <c r="N10224" s="218"/>
      <c r="O10224" s="108"/>
      <c r="P10224" s="138"/>
      <c r="Q10224" s="108"/>
      <c r="R10224" s="108"/>
      <c r="S10224" s="139"/>
      <c r="T10224" s="218"/>
      <c r="U10224" s="218"/>
      <c r="V10224" s="218"/>
      <c r="W10224" s="223"/>
      <c r="X10224" s="136"/>
      <c r="Y10224" s="223"/>
      <c r="Z10224" s="223"/>
      <c r="AA10224" s="224"/>
      <c r="AB10224" s="224"/>
      <c r="AC10224" s="223"/>
      <c r="AD10224" s="223"/>
      <c r="AE10224" s="223">
        <f>SUM(AE10223:AE10223)</f>
        <v>105000</v>
      </c>
      <c r="AF10224" s="223"/>
      <c r="AG10224" s="223">
        <f>SUM(AG10223:AG10223)</f>
        <v>105000</v>
      </c>
      <c r="AH10224" s="223"/>
    </row>
    <row r="10225" spans="1:34" s="173" customFormat="1" x14ac:dyDescent="0.55000000000000004">
      <c r="A10225" s="122" t="s">
        <v>13829</v>
      </c>
      <c r="B10225" s="218">
        <v>4752</v>
      </c>
      <c r="C10225" s="218">
        <v>7277</v>
      </c>
      <c r="D10225" s="221" t="s">
        <v>13830</v>
      </c>
      <c r="E10225" s="218" t="s">
        <v>34</v>
      </c>
      <c r="F10225" s="218">
        <v>17815</v>
      </c>
      <c r="G10225" s="218">
        <v>21</v>
      </c>
      <c r="H10225" s="218">
        <v>1</v>
      </c>
      <c r="I10225" s="222">
        <v>13</v>
      </c>
      <c r="J10225" s="123" t="s">
        <v>38</v>
      </c>
      <c r="K10225" s="137">
        <f>((G10225*400)+(H10225*100))+I10225</f>
        <v>8513</v>
      </c>
      <c r="L10225" s="137">
        <v>375</v>
      </c>
      <c r="M10225" s="137">
        <f>K10225*L10225</f>
        <v>3192375</v>
      </c>
      <c r="N10225" s="218"/>
      <c r="O10225" s="108"/>
      <c r="P10225" s="138"/>
      <c r="Q10225" s="108"/>
      <c r="R10225" s="108"/>
      <c r="S10225" s="139"/>
      <c r="T10225" s="218"/>
      <c r="U10225" s="218"/>
      <c r="V10225" s="218"/>
      <c r="W10225" s="223"/>
      <c r="X10225" s="136"/>
      <c r="Y10225" s="223"/>
      <c r="Z10225" s="223"/>
      <c r="AA10225" s="224"/>
      <c r="AB10225" s="224"/>
      <c r="AC10225" s="223"/>
      <c r="AD10225" s="223">
        <f>IF(AND(AC10225="",M10225=""),0,IF((AC10225=""),M10225,IF((M10225=""),AC10225,AC10225+M10225)))</f>
        <v>3192375</v>
      </c>
      <c r="AE10225" s="223">
        <f>IF( (X10225=""),AD10225*1,AD10225*(X10225/100) )</f>
        <v>3192375</v>
      </c>
      <c r="AF10225" s="223">
        <v>50000000</v>
      </c>
      <c r="AG10225" s="223">
        <f>IF((AF10225-AE10225) &gt; 1,0,IF((AF10225-AE10225)&lt;0,AE10225-AF10225,AF10225-AE10225))</f>
        <v>0</v>
      </c>
      <c r="AH10225" s="223">
        <v>0.01</v>
      </c>
    </row>
    <row r="10226" spans="1:34" s="173" customFormat="1" x14ac:dyDescent="0.55000000000000004">
      <c r="A10226" s="122"/>
      <c r="B10226" s="218"/>
      <c r="C10226" s="218"/>
      <c r="D10226" s="221"/>
      <c r="E10226" s="218"/>
      <c r="F10226" s="218"/>
      <c r="G10226" s="218"/>
      <c r="H10226" s="218"/>
      <c r="I10226" s="222"/>
      <c r="J10226" s="123"/>
      <c r="K10226" s="137"/>
      <c r="L10226" s="137" t="s">
        <v>63</v>
      </c>
      <c r="M10226" s="137">
        <f>SUM(M10225:M10225)</f>
        <v>3192375</v>
      </c>
      <c r="N10226" s="218"/>
      <c r="O10226" s="108"/>
      <c r="P10226" s="138"/>
      <c r="Q10226" s="108"/>
      <c r="R10226" s="108"/>
      <c r="S10226" s="139"/>
      <c r="T10226" s="218"/>
      <c r="U10226" s="218"/>
      <c r="V10226" s="218"/>
      <c r="W10226" s="223"/>
      <c r="X10226" s="136"/>
      <c r="Y10226" s="223"/>
      <c r="Z10226" s="223"/>
      <c r="AA10226" s="224"/>
      <c r="AB10226" s="224"/>
      <c r="AC10226" s="223"/>
      <c r="AD10226" s="223"/>
      <c r="AE10226" s="223">
        <f>SUM(AE10225:AE10225)</f>
        <v>3192375</v>
      </c>
      <c r="AF10226" s="223"/>
      <c r="AG10226" s="223">
        <f>SUM(AG10225:AG10225)</f>
        <v>0</v>
      </c>
      <c r="AH10226" s="223"/>
    </row>
    <row r="10227" spans="1:34" s="173" customFormat="1" x14ac:dyDescent="0.55000000000000004">
      <c r="A10227" s="122" t="s">
        <v>13833</v>
      </c>
      <c r="B10227" s="218">
        <v>4753</v>
      </c>
      <c r="C10227" s="218">
        <v>6876</v>
      </c>
      <c r="D10227" s="221" t="s">
        <v>13834</v>
      </c>
      <c r="E10227" s="218" t="s">
        <v>34</v>
      </c>
      <c r="F10227" s="218">
        <v>23571</v>
      </c>
      <c r="G10227" s="218">
        <v>0</v>
      </c>
      <c r="H10227" s="218">
        <v>0</v>
      </c>
      <c r="I10227" s="222">
        <v>92</v>
      </c>
      <c r="J10227" s="123" t="s">
        <v>35</v>
      </c>
      <c r="K10227" s="137">
        <f>((G10227*400)+(H10227*100))+I10227</f>
        <v>92</v>
      </c>
      <c r="L10227" s="137">
        <v>850</v>
      </c>
      <c r="M10227" s="137">
        <f>K10227*L10227</f>
        <v>78200</v>
      </c>
      <c r="N10227" s="218">
        <v>1</v>
      </c>
      <c r="O10227" s="108" t="s">
        <v>13831</v>
      </c>
      <c r="P10227" s="138">
        <v>3570800181441</v>
      </c>
      <c r="Q10227" s="108" t="s">
        <v>13832</v>
      </c>
      <c r="R10227" s="108" t="s">
        <v>13835</v>
      </c>
      <c r="S10227" s="139" t="s">
        <v>13836</v>
      </c>
      <c r="T10227" s="218" t="s">
        <v>51</v>
      </c>
      <c r="U10227" s="218" t="s">
        <v>45</v>
      </c>
      <c r="V10227" s="218" t="s">
        <v>52</v>
      </c>
      <c r="W10227" s="223">
        <v>660</v>
      </c>
      <c r="X10227" s="136">
        <v>100</v>
      </c>
      <c r="Y10227" s="223">
        <v>6750</v>
      </c>
      <c r="Z10227" s="223">
        <f>W10227*Y10227</f>
        <v>4455000</v>
      </c>
      <c r="AA10227" s="224">
        <v>6</v>
      </c>
      <c r="AB10227" s="224">
        <v>6</v>
      </c>
      <c r="AC10227" s="223">
        <f>(Z10227*(100-AB10227))/100</f>
        <v>4187700</v>
      </c>
      <c r="AD10227" s="223">
        <f>IF(AND(AC10227="",M10227=""),0,IF((AC10227=""),M10227, IF( (M10227=""),AC10227,SUM(AC10227:AC10228)+M10227)))</f>
        <v>4265900</v>
      </c>
      <c r="AE10227" s="223">
        <f>IF( (X10227=""),AD10227*1,AD10227*(X10227/100) )</f>
        <v>4265900</v>
      </c>
      <c r="AF10227" s="223">
        <v>50000000</v>
      </c>
      <c r="AG10227" s="223">
        <f>IF((AF10227-AE10227) &gt; 1,0,IF((AF10227-AE10227)&lt;0,AE10227-AF10227,AF10227-AE10227))</f>
        <v>0</v>
      </c>
      <c r="AH10227" s="223">
        <v>0.02</v>
      </c>
    </row>
    <row r="10228" spans="1:34" s="173" customFormat="1" x14ac:dyDescent="0.55000000000000004">
      <c r="A10228" s="122"/>
      <c r="B10228" s="218"/>
      <c r="C10228" s="218"/>
      <c r="D10228" s="221"/>
      <c r="E10228" s="218"/>
      <c r="F10228" s="218"/>
      <c r="G10228" s="218"/>
      <c r="H10228" s="218"/>
      <c r="I10228" s="222"/>
      <c r="J10228" s="123"/>
      <c r="K10228" s="137"/>
      <c r="L10228" s="137" t="s">
        <v>63</v>
      </c>
      <c r="M10228" s="137">
        <f>SUM(M10227:M10227)</f>
        <v>78200</v>
      </c>
      <c r="N10228" s="218"/>
      <c r="O10228" s="108"/>
      <c r="P10228" s="138"/>
      <c r="Q10228" s="108"/>
      <c r="R10228" s="108"/>
      <c r="S10228" s="139"/>
      <c r="T10228" s="218"/>
      <c r="U10228" s="218"/>
      <c r="V10228" s="218"/>
      <c r="W10228" s="223"/>
      <c r="X10228" s="136"/>
      <c r="Y10228" s="223"/>
      <c r="Z10228" s="223"/>
      <c r="AA10228" s="224"/>
      <c r="AB10228" s="224"/>
      <c r="AC10228" s="223"/>
      <c r="AD10228" s="223"/>
      <c r="AE10228" s="223">
        <f>SUM(AE10227:AE10227)</f>
        <v>4265900</v>
      </c>
      <c r="AF10228" s="223"/>
      <c r="AG10228" s="223">
        <f>SUM(AG10227:AG10227)</f>
        <v>0</v>
      </c>
      <c r="AH10228" s="223"/>
    </row>
    <row r="10229" spans="1:34" s="173" customFormat="1" x14ac:dyDescent="0.55000000000000004">
      <c r="A10229" s="122" t="s">
        <v>13837</v>
      </c>
      <c r="B10229" s="218">
        <v>4754</v>
      </c>
      <c r="C10229" s="218">
        <v>6663</v>
      </c>
      <c r="D10229" s="221" t="s">
        <v>13838</v>
      </c>
      <c r="E10229" s="218" t="s">
        <v>34</v>
      </c>
      <c r="F10229" s="218">
        <v>23239</v>
      </c>
      <c r="G10229" s="218">
        <v>1</v>
      </c>
      <c r="H10229" s="218">
        <v>3</v>
      </c>
      <c r="I10229" s="222">
        <v>52</v>
      </c>
      <c r="J10229" s="123" t="s">
        <v>38</v>
      </c>
      <c r="K10229" s="137">
        <f>((G10229*400)+(H10229*100))+I10229</f>
        <v>752</v>
      </c>
      <c r="L10229" s="137">
        <v>625</v>
      </c>
      <c r="M10229" s="137">
        <f>K10229*L10229</f>
        <v>470000</v>
      </c>
      <c r="N10229" s="218"/>
      <c r="O10229" s="108"/>
      <c r="P10229" s="138"/>
      <c r="Q10229" s="108"/>
      <c r="R10229" s="108"/>
      <c r="S10229" s="139"/>
      <c r="T10229" s="218"/>
      <c r="U10229" s="218"/>
      <c r="V10229" s="218"/>
      <c r="W10229" s="223"/>
      <c r="X10229" s="136"/>
      <c r="Y10229" s="223"/>
      <c r="Z10229" s="223"/>
      <c r="AA10229" s="224"/>
      <c r="AB10229" s="224"/>
      <c r="AC10229" s="223"/>
      <c r="AD10229" s="223">
        <f>IF(AND(AC10229="",M10229=""),0,IF((AC10229=""),M10229,IF((M10229=""),AC10229,AC10229+M10229)))</f>
        <v>470000</v>
      </c>
      <c r="AE10229" s="223">
        <f>IF( (X10229=""),AD10229*1,AD10229*(X10229/100) )</f>
        <v>470000</v>
      </c>
      <c r="AF10229" s="223">
        <v>50000000</v>
      </c>
      <c r="AG10229" s="223">
        <f>IF((AF10229-AE10229) &gt; 1,0,IF((AF10229-AE10229)&lt;0,AE10229-AF10229,AF10229-AE10229))</f>
        <v>0</v>
      </c>
      <c r="AH10229" s="223">
        <v>0.01</v>
      </c>
    </row>
    <row r="10230" spans="1:34" s="173" customFormat="1" x14ac:dyDescent="0.55000000000000004">
      <c r="A10230" s="122"/>
      <c r="B10230" s="218"/>
      <c r="C10230" s="218"/>
      <c r="D10230" s="221"/>
      <c r="E10230" s="218"/>
      <c r="F10230" s="218"/>
      <c r="G10230" s="218"/>
      <c r="H10230" s="218"/>
      <c r="I10230" s="222"/>
      <c r="J10230" s="123"/>
      <c r="K10230" s="137"/>
      <c r="L10230" s="137" t="s">
        <v>63</v>
      </c>
      <c r="M10230" s="137">
        <f>SUM(M10229:M10229)</f>
        <v>470000</v>
      </c>
      <c r="N10230" s="218"/>
      <c r="O10230" s="108"/>
      <c r="P10230" s="138"/>
      <c r="Q10230" s="108"/>
      <c r="R10230" s="108"/>
      <c r="S10230" s="139"/>
      <c r="T10230" s="218"/>
      <c r="U10230" s="218"/>
      <c r="V10230" s="218"/>
      <c r="W10230" s="223"/>
      <c r="X10230" s="136"/>
      <c r="Y10230" s="223"/>
      <c r="Z10230" s="223"/>
      <c r="AA10230" s="224"/>
      <c r="AB10230" s="224"/>
      <c r="AC10230" s="223"/>
      <c r="AD10230" s="223"/>
      <c r="AE10230" s="223">
        <f>SUM(AE10229:AE10229)</f>
        <v>470000</v>
      </c>
      <c r="AF10230" s="223"/>
      <c r="AG10230" s="223">
        <f>SUM(AG10229:AG10229)</f>
        <v>0</v>
      </c>
      <c r="AH10230" s="223"/>
    </row>
    <row r="10231" spans="1:34" s="173" customFormat="1" x14ac:dyDescent="0.55000000000000004">
      <c r="A10231" s="122" t="s">
        <v>13839</v>
      </c>
      <c r="B10231" s="218">
        <v>4755</v>
      </c>
      <c r="C10231" s="218">
        <v>5311</v>
      </c>
      <c r="D10231" s="221" t="s">
        <v>13840</v>
      </c>
      <c r="E10231" s="218" t="s">
        <v>34</v>
      </c>
      <c r="F10231" s="218">
        <v>19961</v>
      </c>
      <c r="G10231" s="218">
        <v>8</v>
      </c>
      <c r="H10231" s="218">
        <v>0</v>
      </c>
      <c r="I10231" s="222">
        <v>78.900000000000006</v>
      </c>
      <c r="J10231" s="123" t="s">
        <v>38</v>
      </c>
      <c r="K10231" s="137">
        <f>((G10231*400)+(H10231*100))+I10231</f>
        <v>3278.9</v>
      </c>
      <c r="L10231" s="137">
        <v>575</v>
      </c>
      <c r="M10231" s="137">
        <f>K10231*L10231</f>
        <v>1885367.5</v>
      </c>
      <c r="N10231" s="218"/>
      <c r="O10231" s="108"/>
      <c r="P10231" s="138"/>
      <c r="Q10231" s="108"/>
      <c r="R10231" s="108"/>
      <c r="S10231" s="139"/>
      <c r="T10231" s="218"/>
      <c r="U10231" s="218"/>
      <c r="V10231" s="218"/>
      <c r="W10231" s="223"/>
      <c r="X10231" s="136"/>
      <c r="Y10231" s="223"/>
      <c r="Z10231" s="223"/>
      <c r="AA10231" s="224"/>
      <c r="AB10231" s="224"/>
      <c r="AC10231" s="223"/>
      <c r="AD10231" s="223">
        <f>IF(AND(AC10231="",M10231=""),0,IF((AC10231=""),M10231,IF((M10231=""),AC10231,AC10231+M10231)))</f>
        <v>1885367.5</v>
      </c>
      <c r="AE10231" s="223">
        <f>IF( (X10231=""),AD10231*1,AD10231*(X10231/100) )</f>
        <v>1885367.5</v>
      </c>
      <c r="AF10231" s="223">
        <v>50000000</v>
      </c>
      <c r="AG10231" s="223">
        <f>IF((AF10231-AE10231) &gt; 1,0,IF((AF10231-AE10231)&lt;0,AE10231-AF10231,AF10231-AE10231))</f>
        <v>0</v>
      </c>
      <c r="AH10231" s="223">
        <v>0.01</v>
      </c>
    </row>
    <row r="10232" spans="1:34" s="173" customFormat="1" x14ac:dyDescent="0.55000000000000004">
      <c r="A10232" s="122"/>
      <c r="B10232" s="218"/>
      <c r="C10232" s="218"/>
      <c r="D10232" s="221"/>
      <c r="E10232" s="218"/>
      <c r="F10232" s="218"/>
      <c r="G10232" s="218"/>
      <c r="H10232" s="218"/>
      <c r="I10232" s="222"/>
      <c r="J10232" s="123"/>
      <c r="K10232" s="137"/>
      <c r="L10232" s="137" t="s">
        <v>63</v>
      </c>
      <c r="M10232" s="137">
        <f>SUM(M10231:M10231)</f>
        <v>1885367.5</v>
      </c>
      <c r="N10232" s="218"/>
      <c r="O10232" s="108"/>
      <c r="P10232" s="138"/>
      <c r="Q10232" s="108"/>
      <c r="R10232" s="108"/>
      <c r="S10232" s="139"/>
      <c r="T10232" s="218"/>
      <c r="U10232" s="218"/>
      <c r="V10232" s="218"/>
      <c r="W10232" s="223"/>
      <c r="X10232" s="136"/>
      <c r="Y10232" s="223"/>
      <c r="Z10232" s="223"/>
      <c r="AA10232" s="224"/>
      <c r="AB10232" s="224"/>
      <c r="AC10232" s="223"/>
      <c r="AD10232" s="223"/>
      <c r="AE10232" s="223">
        <f>SUM(AE10231:AE10231)</f>
        <v>1885367.5</v>
      </c>
      <c r="AF10232" s="223"/>
      <c r="AG10232" s="223">
        <f>SUM(AG10231:AG10231)</f>
        <v>0</v>
      </c>
      <c r="AH10232" s="223"/>
    </row>
    <row r="10233" spans="1:34" s="173" customFormat="1" x14ac:dyDescent="0.55000000000000004">
      <c r="A10233" s="122" t="s">
        <v>13841</v>
      </c>
      <c r="B10233" s="218">
        <v>4756</v>
      </c>
      <c r="C10233" s="218">
        <v>6344</v>
      </c>
      <c r="D10233" s="221" t="s">
        <v>13842</v>
      </c>
      <c r="E10233" s="218" t="s">
        <v>34</v>
      </c>
      <c r="F10233" s="218">
        <v>20336</v>
      </c>
      <c r="G10233" s="218">
        <v>2</v>
      </c>
      <c r="H10233" s="218">
        <v>3</v>
      </c>
      <c r="I10233" s="222">
        <v>26</v>
      </c>
      <c r="J10233" s="123" t="s">
        <v>38</v>
      </c>
      <c r="K10233" s="137">
        <f>((G10233*400)+(H10233*100))+I10233</f>
        <v>1126</v>
      </c>
      <c r="L10233" s="137">
        <v>3600</v>
      </c>
      <c r="M10233" s="137">
        <f>K10233*L10233</f>
        <v>4053600</v>
      </c>
      <c r="N10233" s="218"/>
      <c r="O10233" s="108"/>
      <c r="P10233" s="138"/>
      <c r="Q10233" s="108"/>
      <c r="R10233" s="108"/>
      <c r="S10233" s="139"/>
      <c r="T10233" s="218"/>
      <c r="U10233" s="218"/>
      <c r="V10233" s="218"/>
      <c r="W10233" s="223"/>
      <c r="X10233" s="136"/>
      <c r="Y10233" s="223"/>
      <c r="Z10233" s="223"/>
      <c r="AA10233" s="224"/>
      <c r="AB10233" s="224"/>
      <c r="AC10233" s="223"/>
      <c r="AD10233" s="223">
        <f>IF(AND(AC10233="",M10233=""),0,IF((AC10233=""),M10233,IF((M10233=""),AC10233,AC10233+M10233)))</f>
        <v>4053600</v>
      </c>
      <c r="AE10233" s="223">
        <f>IF( (X10233=""),AD10233*1,AD10233*(X10233/100) )</f>
        <v>4053600</v>
      </c>
      <c r="AF10233" s="223">
        <v>50000000</v>
      </c>
      <c r="AG10233" s="223">
        <f>IF((AF10233-AE10233) &gt; 1,0,IF((AF10233-AE10233)&lt;0,AE10233-AF10233,AF10233-AE10233))</f>
        <v>0</v>
      </c>
      <c r="AH10233" s="223">
        <v>0.01</v>
      </c>
    </row>
    <row r="10234" spans="1:34" s="173" customFormat="1" x14ac:dyDescent="0.55000000000000004">
      <c r="A10234" s="122"/>
      <c r="B10234" s="218"/>
      <c r="C10234" s="218"/>
      <c r="D10234" s="221"/>
      <c r="E10234" s="218"/>
      <c r="F10234" s="218"/>
      <c r="G10234" s="218"/>
      <c r="H10234" s="218"/>
      <c r="I10234" s="222"/>
      <c r="J10234" s="123"/>
      <c r="K10234" s="137"/>
      <c r="L10234" s="137" t="s">
        <v>63</v>
      </c>
      <c r="M10234" s="137">
        <f>SUM(M10233:M10233)</f>
        <v>4053600</v>
      </c>
      <c r="N10234" s="218"/>
      <c r="O10234" s="108"/>
      <c r="P10234" s="138"/>
      <c r="Q10234" s="108"/>
      <c r="R10234" s="108"/>
      <c r="S10234" s="139"/>
      <c r="T10234" s="218"/>
      <c r="U10234" s="218"/>
      <c r="V10234" s="218"/>
      <c r="W10234" s="223"/>
      <c r="X10234" s="136"/>
      <c r="Y10234" s="223"/>
      <c r="Z10234" s="223"/>
      <c r="AA10234" s="224"/>
      <c r="AB10234" s="224"/>
      <c r="AC10234" s="223"/>
      <c r="AD10234" s="223"/>
      <c r="AE10234" s="223">
        <f>SUM(AE10233:AE10233)</f>
        <v>4053600</v>
      </c>
      <c r="AF10234" s="223"/>
      <c r="AG10234" s="223">
        <f>SUM(AG10233:AG10233)</f>
        <v>0</v>
      </c>
      <c r="AH10234" s="223"/>
    </row>
    <row r="10235" spans="1:34" s="173" customFormat="1" x14ac:dyDescent="0.55000000000000004">
      <c r="A10235" s="122" t="s">
        <v>13845</v>
      </c>
      <c r="B10235" s="218">
        <v>4757</v>
      </c>
      <c r="C10235" s="218">
        <v>6872</v>
      </c>
      <c r="D10235" s="221" t="s">
        <v>13846</v>
      </c>
      <c r="E10235" s="218" t="s">
        <v>34</v>
      </c>
      <c r="F10235" s="218">
        <v>23556</v>
      </c>
      <c r="G10235" s="218">
        <v>0</v>
      </c>
      <c r="H10235" s="218">
        <v>2</v>
      </c>
      <c r="I10235" s="222">
        <v>14</v>
      </c>
      <c r="J10235" s="123" t="s">
        <v>35</v>
      </c>
      <c r="K10235" s="137">
        <f>((G10235*400)+(H10235*100))+I10235</f>
        <v>214</v>
      </c>
      <c r="L10235" s="137">
        <v>850</v>
      </c>
      <c r="M10235" s="137">
        <f>K10235*L10235</f>
        <v>181900</v>
      </c>
      <c r="N10235" s="218">
        <v>1</v>
      </c>
      <c r="O10235" s="108" t="s">
        <v>13843</v>
      </c>
      <c r="P10235" s="138"/>
      <c r="Q10235" s="108" t="s">
        <v>13844</v>
      </c>
      <c r="R10235" s="108" t="s">
        <v>13847</v>
      </c>
      <c r="S10235" s="139" t="s">
        <v>13848</v>
      </c>
      <c r="T10235" s="218" t="s">
        <v>51</v>
      </c>
      <c r="U10235" s="218" t="s">
        <v>45</v>
      </c>
      <c r="V10235" s="218" t="s">
        <v>52</v>
      </c>
      <c r="W10235" s="223">
        <v>210</v>
      </c>
      <c r="X10235" s="136">
        <v>100</v>
      </c>
      <c r="Y10235" s="223">
        <v>6750</v>
      </c>
      <c r="Z10235" s="223">
        <f>W10235*Y10235</f>
        <v>1417500</v>
      </c>
      <c r="AA10235" s="224">
        <v>24</v>
      </c>
      <c r="AB10235" s="224">
        <v>38</v>
      </c>
      <c r="AC10235" s="223">
        <f>(Z10235*(100-AB10235))/100</f>
        <v>878850</v>
      </c>
      <c r="AD10235" s="223">
        <f>IF(AND(AC10235="",M10235=""),0,IF((AC10235=""),M10235, IF( (M10235=""),AC10235,SUM(AC10235:AC10237)+M10235)))</f>
        <v>1060750</v>
      </c>
      <c r="AE10235" s="223">
        <f>IF( (X10235=""),AD10235*1,AD10235*(X10235/100) )</f>
        <v>1060750</v>
      </c>
      <c r="AF10235" s="223">
        <v>50000000</v>
      </c>
      <c r="AG10235" s="223">
        <f>IF((AF10235-AE10235) &gt; 1,0,IF((AF10235-AE10235)&lt;0,AE10235-AF10235,AF10235-AE10235))</f>
        <v>0</v>
      </c>
      <c r="AH10235" s="223">
        <v>0.02</v>
      </c>
    </row>
    <row r="10236" spans="1:34" s="173" customFormat="1" x14ac:dyDescent="0.55000000000000004">
      <c r="A10236" s="122"/>
      <c r="B10236" s="218"/>
      <c r="C10236" s="218"/>
      <c r="D10236" s="221"/>
      <c r="E10236" s="218"/>
      <c r="F10236" s="218"/>
      <c r="G10236" s="218"/>
      <c r="H10236" s="218"/>
      <c r="I10236" s="222"/>
      <c r="J10236" s="123"/>
      <c r="K10236" s="137"/>
      <c r="L10236" s="137" t="s">
        <v>63</v>
      </c>
      <c r="M10236" s="137">
        <f>SUM(M10235:M10235)</f>
        <v>181900</v>
      </c>
      <c r="N10236" s="218"/>
      <c r="O10236" s="108"/>
      <c r="P10236" s="138"/>
      <c r="Q10236" s="108"/>
      <c r="R10236" s="108"/>
      <c r="S10236" s="139"/>
      <c r="T10236" s="218"/>
      <c r="U10236" s="218"/>
      <c r="V10236" s="218"/>
      <c r="W10236" s="223"/>
      <c r="X10236" s="136"/>
      <c r="Y10236" s="223"/>
      <c r="Z10236" s="223"/>
      <c r="AA10236" s="224"/>
      <c r="AB10236" s="224"/>
      <c r="AC10236" s="223"/>
      <c r="AD10236" s="223"/>
      <c r="AE10236" s="223">
        <f>SUM(AE10235:AE10235)</f>
        <v>1060750</v>
      </c>
      <c r="AF10236" s="223"/>
      <c r="AG10236" s="223">
        <f>SUM(AG10235:AG10235)</f>
        <v>0</v>
      </c>
      <c r="AH10236" s="223"/>
    </row>
    <row r="10237" spans="1:34" s="173" customFormat="1" x14ac:dyDescent="0.55000000000000004">
      <c r="A10237" s="122" t="s">
        <v>13849</v>
      </c>
      <c r="B10237" s="218">
        <v>4758</v>
      </c>
      <c r="C10237" s="218">
        <v>6330</v>
      </c>
      <c r="D10237" s="221" t="s">
        <v>13850</v>
      </c>
      <c r="E10237" s="218" t="s">
        <v>37</v>
      </c>
      <c r="F10237" s="218">
        <v>5341</v>
      </c>
      <c r="G10237" s="218">
        <v>4</v>
      </c>
      <c r="H10237" s="218">
        <v>0</v>
      </c>
      <c r="I10237" s="222">
        <v>80</v>
      </c>
      <c r="J10237" s="123" t="s">
        <v>38</v>
      </c>
      <c r="K10237" s="137">
        <f>((G10237*400)+(H10237*100))+I10237</f>
        <v>1680</v>
      </c>
      <c r="L10237" s="137">
        <v>400</v>
      </c>
      <c r="M10237" s="137">
        <f>K10237*L10237</f>
        <v>672000</v>
      </c>
      <c r="N10237" s="218"/>
      <c r="O10237" s="108"/>
      <c r="P10237" s="138"/>
      <c r="Q10237" s="108"/>
      <c r="R10237" s="108"/>
      <c r="S10237" s="139"/>
      <c r="T10237" s="218"/>
      <c r="U10237" s="218"/>
      <c r="V10237" s="218"/>
      <c r="W10237" s="223"/>
      <c r="X10237" s="136"/>
      <c r="Y10237" s="223"/>
      <c r="Z10237" s="223"/>
      <c r="AA10237" s="224"/>
      <c r="AB10237" s="224"/>
      <c r="AC10237" s="223"/>
      <c r="AD10237" s="223">
        <f>IF(AND(AC10237="",M10237=""),0,IF((AC10237=""),M10237,IF((M10237=""),AC10237,AC10237+M10237)))</f>
        <v>672000</v>
      </c>
      <c r="AE10237" s="223">
        <f>IF( (X10237=""),AD10237*1,AD10237*(X10237/100) )</f>
        <v>672000</v>
      </c>
      <c r="AF10237" s="223">
        <v>0</v>
      </c>
      <c r="AG10237" s="223">
        <f>IF((AF10237-AE10237) &gt; 1,0,IF((AF10237-AE10237)&lt;0,AE10237-AF10237,AF10237-AE10237))</f>
        <v>672000</v>
      </c>
      <c r="AH10237" s="223">
        <v>0.01</v>
      </c>
    </row>
    <row r="10238" spans="1:34" s="173" customFormat="1" x14ac:dyDescent="0.55000000000000004">
      <c r="A10238" s="122"/>
      <c r="B10238" s="218">
        <v>4759</v>
      </c>
      <c r="C10238" s="218">
        <v>7545</v>
      </c>
      <c r="D10238" s="221" t="s">
        <v>13851</v>
      </c>
      <c r="E10238" s="218" t="s">
        <v>34</v>
      </c>
      <c r="F10238" s="218">
        <v>14043</v>
      </c>
      <c r="G10238" s="218">
        <v>2</v>
      </c>
      <c r="H10238" s="218">
        <v>2</v>
      </c>
      <c r="I10238" s="222">
        <v>63</v>
      </c>
      <c r="J10238" s="123" t="s">
        <v>38</v>
      </c>
      <c r="K10238" s="137">
        <f>((G10238*400)+(H10238*100))+I10238</f>
        <v>1063</v>
      </c>
      <c r="L10238" s="137">
        <v>1600</v>
      </c>
      <c r="M10238" s="137">
        <f>K10238*L10238</f>
        <v>1700800</v>
      </c>
      <c r="N10238" s="218"/>
      <c r="O10238" s="108"/>
      <c r="P10238" s="138"/>
      <c r="Q10238" s="108"/>
      <c r="R10238" s="108"/>
      <c r="S10238" s="139"/>
      <c r="T10238" s="218"/>
      <c r="U10238" s="218"/>
      <c r="V10238" s="218"/>
      <c r="W10238" s="223"/>
      <c r="X10238" s="136"/>
      <c r="Y10238" s="223"/>
      <c r="Z10238" s="223"/>
      <c r="AA10238" s="224"/>
      <c r="AB10238" s="224"/>
      <c r="AC10238" s="223"/>
      <c r="AD10238" s="223">
        <f>IF(AND(AC10238="",M10238=""),0,IF((AC10238=""),M10238,IF((M10238=""),AC10238,AC10238+M10238)))</f>
        <v>1700800</v>
      </c>
      <c r="AE10238" s="223">
        <f>IF( (X10238=""),AD10238*1,AD10238*(X10238/100) )</f>
        <v>1700800</v>
      </c>
      <c r="AF10238" s="223">
        <v>50000000</v>
      </c>
      <c r="AG10238" s="223">
        <f>IF((AF10238-AE10238) &gt; 1,0,IF((AF10238-AE10238)&lt;0,AE10238-AF10238,AF10238-AE10238))</f>
        <v>0</v>
      </c>
      <c r="AH10238" s="223">
        <v>0.01</v>
      </c>
    </row>
    <row r="10239" spans="1:34" s="173" customFormat="1" x14ac:dyDescent="0.55000000000000004">
      <c r="A10239" s="122"/>
      <c r="B10239" s="218"/>
      <c r="C10239" s="218"/>
      <c r="D10239" s="221"/>
      <c r="E10239" s="218"/>
      <c r="F10239" s="218"/>
      <c r="G10239" s="218"/>
      <c r="H10239" s="218"/>
      <c r="I10239" s="222"/>
      <c r="J10239" s="123"/>
      <c r="K10239" s="137"/>
      <c r="L10239" s="137" t="s">
        <v>63</v>
      </c>
      <c r="M10239" s="137">
        <f>SUM(M10237:M10238)</f>
        <v>2372800</v>
      </c>
      <c r="N10239" s="218"/>
      <c r="O10239" s="108"/>
      <c r="P10239" s="138"/>
      <c r="Q10239" s="108"/>
      <c r="R10239" s="108"/>
      <c r="S10239" s="139"/>
      <c r="T10239" s="218"/>
      <c r="U10239" s="218"/>
      <c r="V10239" s="218"/>
      <c r="W10239" s="223"/>
      <c r="X10239" s="136"/>
      <c r="Y10239" s="223"/>
      <c r="Z10239" s="223"/>
      <c r="AA10239" s="224"/>
      <c r="AB10239" s="224"/>
      <c r="AC10239" s="223"/>
      <c r="AD10239" s="223"/>
      <c r="AE10239" s="223">
        <f>SUM(AE10237:AE10238)</f>
        <v>2372800</v>
      </c>
      <c r="AF10239" s="223"/>
      <c r="AG10239" s="223">
        <f>SUM(AG10237:AG10238)</f>
        <v>672000</v>
      </c>
      <c r="AH10239" s="223"/>
    </row>
    <row r="10240" spans="1:34" s="173" customFormat="1" x14ac:dyDescent="0.55000000000000004">
      <c r="A10240" s="122" t="s">
        <v>13852</v>
      </c>
      <c r="B10240" s="218">
        <v>4760</v>
      </c>
      <c r="C10240" s="218">
        <v>5078</v>
      </c>
      <c r="D10240" s="221" t="s">
        <v>13853</v>
      </c>
      <c r="E10240" s="218" t="s">
        <v>34</v>
      </c>
      <c r="F10240" s="218">
        <v>16683</v>
      </c>
      <c r="G10240" s="218">
        <v>46</v>
      </c>
      <c r="H10240" s="218">
        <v>3</v>
      </c>
      <c r="I10240" s="222">
        <v>13</v>
      </c>
      <c r="J10240" s="123" t="s">
        <v>38</v>
      </c>
      <c r="K10240" s="137">
        <f>((G10240*400)+(H10240*100))+I10240</f>
        <v>18713</v>
      </c>
      <c r="L10240" s="137">
        <v>275</v>
      </c>
      <c r="M10240" s="137">
        <f>K10240*L10240</f>
        <v>5146075</v>
      </c>
      <c r="N10240" s="218"/>
      <c r="O10240" s="108"/>
      <c r="P10240" s="138"/>
      <c r="Q10240" s="108"/>
      <c r="R10240" s="108"/>
      <c r="S10240" s="139"/>
      <c r="T10240" s="218"/>
      <c r="U10240" s="218"/>
      <c r="V10240" s="218"/>
      <c r="W10240" s="223"/>
      <c r="X10240" s="136"/>
      <c r="Y10240" s="223"/>
      <c r="Z10240" s="223"/>
      <c r="AA10240" s="224"/>
      <c r="AB10240" s="224"/>
      <c r="AC10240" s="223"/>
      <c r="AD10240" s="223">
        <f>IF(AND(AC10240="",M10240=""),0,IF((AC10240=""),M10240,IF((M10240=""),AC10240,AC10240+M10240)))</f>
        <v>5146075</v>
      </c>
      <c r="AE10240" s="223">
        <f>IF( (X10240=""),AD10240*1,AD10240*(X10240/100) )</f>
        <v>5146075</v>
      </c>
      <c r="AF10240" s="223">
        <v>50000000</v>
      </c>
      <c r="AG10240" s="223">
        <f>IF((AF10240-AE10240) &gt; 1,0,IF((AF10240-AE10240)&lt;0,AE10240-AF10240,AF10240-AE10240))</f>
        <v>0</v>
      </c>
      <c r="AH10240" s="223">
        <v>0.01</v>
      </c>
    </row>
    <row r="10241" spans="1:34" s="173" customFormat="1" x14ac:dyDescent="0.55000000000000004">
      <c r="A10241" s="122"/>
      <c r="B10241" s="218"/>
      <c r="C10241" s="218"/>
      <c r="D10241" s="221"/>
      <c r="E10241" s="218"/>
      <c r="F10241" s="218"/>
      <c r="G10241" s="218"/>
      <c r="H10241" s="218"/>
      <c r="I10241" s="222"/>
      <c r="J10241" s="123"/>
      <c r="K10241" s="137"/>
      <c r="L10241" s="137" t="s">
        <v>63</v>
      </c>
      <c r="M10241" s="137">
        <f>SUM(M10240:M10240)</f>
        <v>5146075</v>
      </c>
      <c r="N10241" s="218"/>
      <c r="O10241" s="108"/>
      <c r="P10241" s="138"/>
      <c r="Q10241" s="108"/>
      <c r="R10241" s="108"/>
      <c r="S10241" s="139"/>
      <c r="T10241" s="218"/>
      <c r="U10241" s="218"/>
      <c r="V10241" s="218"/>
      <c r="W10241" s="223"/>
      <c r="X10241" s="136"/>
      <c r="Y10241" s="223"/>
      <c r="Z10241" s="223"/>
      <c r="AA10241" s="224"/>
      <c r="AB10241" s="224"/>
      <c r="AC10241" s="223"/>
      <c r="AD10241" s="223"/>
      <c r="AE10241" s="223">
        <f>SUM(AE10240:AE10240)</f>
        <v>5146075</v>
      </c>
      <c r="AF10241" s="223"/>
      <c r="AG10241" s="223">
        <f>SUM(AG10240:AG10240)</f>
        <v>0</v>
      </c>
      <c r="AH10241" s="223"/>
    </row>
    <row r="10242" spans="1:34" s="173" customFormat="1" x14ac:dyDescent="0.55000000000000004">
      <c r="A10242" s="122" t="s">
        <v>6203</v>
      </c>
      <c r="B10242" s="218">
        <v>4761</v>
      </c>
      <c r="C10242" s="218">
        <v>9115</v>
      </c>
      <c r="D10242" s="221" t="s">
        <v>13854</v>
      </c>
      <c r="E10242" s="218" t="s">
        <v>34</v>
      </c>
      <c r="F10242" s="218">
        <v>16083</v>
      </c>
      <c r="G10242" s="218">
        <v>14</v>
      </c>
      <c r="H10242" s="218">
        <v>0</v>
      </c>
      <c r="I10242" s="222">
        <v>61</v>
      </c>
      <c r="J10242" s="123" t="s">
        <v>38</v>
      </c>
      <c r="K10242" s="137">
        <f>((G10242*400)+(H10242*100))+I10242</f>
        <v>5661</v>
      </c>
      <c r="L10242" s="137">
        <v>325</v>
      </c>
      <c r="M10242" s="137">
        <f>K10242*L10242</f>
        <v>1839825</v>
      </c>
      <c r="N10242" s="218"/>
      <c r="O10242" s="108"/>
      <c r="P10242" s="138"/>
      <c r="Q10242" s="108"/>
      <c r="R10242" s="108"/>
      <c r="S10242" s="139"/>
      <c r="T10242" s="218"/>
      <c r="U10242" s="218"/>
      <c r="V10242" s="218"/>
      <c r="W10242" s="223"/>
      <c r="X10242" s="136"/>
      <c r="Y10242" s="223"/>
      <c r="Z10242" s="223"/>
      <c r="AA10242" s="224"/>
      <c r="AB10242" s="224"/>
      <c r="AC10242" s="223"/>
      <c r="AD10242" s="223">
        <f>IF(AND(AC10242="",M10242=""),0,IF((AC10242=""),M10242,IF((M10242=""),AC10242,AC10242+M10242)))</f>
        <v>1839825</v>
      </c>
      <c r="AE10242" s="223">
        <f>IF( (X10242=""),AD10242*1,AD10242*(X10242/100) )</f>
        <v>1839825</v>
      </c>
      <c r="AF10242" s="223">
        <v>50000000</v>
      </c>
      <c r="AG10242" s="223">
        <f>IF((AF10242-AE10242) &gt; 1,0,IF((AF10242-AE10242)&lt;0,AE10242-AF10242,AF10242-AE10242))</f>
        <v>0</v>
      </c>
      <c r="AH10242" s="223">
        <v>0.01</v>
      </c>
    </row>
    <row r="10243" spans="1:34" s="173" customFormat="1" x14ac:dyDescent="0.55000000000000004">
      <c r="A10243" s="122"/>
      <c r="B10243" s="218">
        <v>4762</v>
      </c>
      <c r="C10243" s="218">
        <v>9105</v>
      </c>
      <c r="D10243" s="221" t="s">
        <v>13855</v>
      </c>
      <c r="E10243" s="218" t="s">
        <v>34</v>
      </c>
      <c r="F10243" s="218">
        <v>16084</v>
      </c>
      <c r="G10243" s="218">
        <v>4</v>
      </c>
      <c r="H10243" s="218">
        <v>3</v>
      </c>
      <c r="I10243" s="222">
        <v>59</v>
      </c>
      <c r="J10243" s="123" t="s">
        <v>38</v>
      </c>
      <c r="K10243" s="137">
        <f>((G10243*400)+(H10243*100))+I10243</f>
        <v>1959</v>
      </c>
      <c r="L10243" s="137">
        <v>325</v>
      </c>
      <c r="M10243" s="137">
        <f>K10243*L10243</f>
        <v>636675</v>
      </c>
      <c r="N10243" s="218"/>
      <c r="O10243" s="108"/>
      <c r="P10243" s="138"/>
      <c r="Q10243" s="108"/>
      <c r="R10243" s="108"/>
      <c r="S10243" s="139"/>
      <c r="T10243" s="218"/>
      <c r="U10243" s="218"/>
      <c r="V10243" s="218"/>
      <c r="W10243" s="223"/>
      <c r="X10243" s="136"/>
      <c r="Y10243" s="223"/>
      <c r="Z10243" s="223"/>
      <c r="AA10243" s="224"/>
      <c r="AB10243" s="224"/>
      <c r="AC10243" s="223"/>
      <c r="AD10243" s="223">
        <f>IF(AND(AC10243="",M10243=""),0,IF((AC10243=""),M10243,IF((M10243=""),AC10243,AC10243+M10243)))</f>
        <v>636675</v>
      </c>
      <c r="AE10243" s="223">
        <f>IF( (X10243=""),AD10243*1,AD10243*(X10243/100) )</f>
        <v>636675</v>
      </c>
      <c r="AF10243" s="223">
        <v>50000000</v>
      </c>
      <c r="AG10243" s="223">
        <f>IF((AF10243-AE10243) &gt; 1,0,IF((AF10243-AE10243)&lt;0,AE10243-AF10243,AF10243-AE10243))</f>
        <v>0</v>
      </c>
      <c r="AH10243" s="223">
        <v>0.01</v>
      </c>
    </row>
    <row r="10244" spans="1:34" s="173" customFormat="1" x14ac:dyDescent="0.55000000000000004">
      <c r="A10244" s="122"/>
      <c r="B10244" s="218"/>
      <c r="C10244" s="218"/>
      <c r="D10244" s="221"/>
      <c r="E10244" s="218"/>
      <c r="F10244" s="218"/>
      <c r="G10244" s="218"/>
      <c r="H10244" s="218"/>
      <c r="I10244" s="222"/>
      <c r="J10244" s="123"/>
      <c r="K10244" s="137"/>
      <c r="L10244" s="137" t="s">
        <v>63</v>
      </c>
      <c r="M10244" s="137">
        <f>SUM(M10242:M10243)</f>
        <v>2476500</v>
      </c>
      <c r="N10244" s="218"/>
      <c r="O10244" s="108"/>
      <c r="P10244" s="138"/>
      <c r="Q10244" s="108"/>
      <c r="R10244" s="108"/>
      <c r="S10244" s="139"/>
      <c r="T10244" s="218"/>
      <c r="U10244" s="218"/>
      <c r="V10244" s="218"/>
      <c r="W10244" s="223"/>
      <c r="X10244" s="136"/>
      <c r="Y10244" s="223"/>
      <c r="Z10244" s="223"/>
      <c r="AA10244" s="224"/>
      <c r="AB10244" s="224"/>
      <c r="AC10244" s="223"/>
      <c r="AD10244" s="223"/>
      <c r="AE10244" s="223">
        <f>SUM(AE10242:AE10243)</f>
        <v>2476500</v>
      </c>
      <c r="AF10244" s="223"/>
      <c r="AG10244" s="223">
        <f>SUM(AG10242:AG10243)</f>
        <v>0</v>
      </c>
      <c r="AH10244" s="223"/>
    </row>
    <row r="10245" spans="1:34" s="173" customFormat="1" x14ac:dyDescent="0.55000000000000004">
      <c r="A10245" s="122" t="s">
        <v>13858</v>
      </c>
      <c r="B10245" s="218">
        <v>4763</v>
      </c>
      <c r="C10245" s="218">
        <v>5370</v>
      </c>
      <c r="D10245" s="221" t="s">
        <v>13859</v>
      </c>
      <c r="E10245" s="218" t="s">
        <v>34</v>
      </c>
      <c r="F10245" s="218">
        <v>2414</v>
      </c>
      <c r="G10245" s="218">
        <v>0</v>
      </c>
      <c r="H10245" s="218">
        <v>1</v>
      </c>
      <c r="I10245" s="222">
        <v>57</v>
      </c>
      <c r="J10245" s="123" t="s">
        <v>35</v>
      </c>
      <c r="K10245" s="137">
        <f>((G10245*400)+(H10245*100))+I10245</f>
        <v>157</v>
      </c>
      <c r="L10245" s="137">
        <v>2425</v>
      </c>
      <c r="M10245" s="137">
        <f>K10245*L10245</f>
        <v>380725</v>
      </c>
      <c r="N10245" s="218">
        <v>1</v>
      </c>
      <c r="O10245" s="108" t="s">
        <v>13856</v>
      </c>
      <c r="P10245" s="138"/>
      <c r="Q10245" s="108" t="s">
        <v>13857</v>
      </c>
      <c r="R10245" s="108" t="s">
        <v>13860</v>
      </c>
      <c r="S10245" s="139"/>
      <c r="T10245" s="218" t="s">
        <v>51</v>
      </c>
      <c r="U10245" s="218" t="s">
        <v>45</v>
      </c>
      <c r="V10245" s="218" t="s">
        <v>52</v>
      </c>
      <c r="W10245" s="223">
        <v>79.8</v>
      </c>
      <c r="X10245" s="136">
        <v>54.5</v>
      </c>
      <c r="Y10245" s="223">
        <v>6750</v>
      </c>
      <c r="Z10245" s="223">
        <f>W10245*Y10245</f>
        <v>538650</v>
      </c>
      <c r="AA10245" s="224">
        <v>1</v>
      </c>
      <c r="AB10245" s="224">
        <v>1</v>
      </c>
      <c r="AC10245" s="223">
        <f>(Z10245*(100-AB10245))/100</f>
        <v>533263.5</v>
      </c>
      <c r="AD10245" s="223">
        <f>IF(AND(AC10245="",M10245=""),0,IF((AC10245=""),M10245, IF( (M10245=""),AC10245,SUM(AC10245:AC10251)+M10245)))</f>
        <v>2559365.7999999998</v>
      </c>
      <c r="AE10245" s="223">
        <f>IF( (X10245=""),AD10245*1,AD10245*(X10245/100) )</f>
        <v>1394854.361</v>
      </c>
      <c r="AF10245" s="223">
        <v>50000000</v>
      </c>
      <c r="AG10245" s="223">
        <f>IF((AF10245-AE10245) &gt; 1,0,IF((AF10245-AE10245)&lt;0,AE10245-AF10245,AF10245-AE10245))</f>
        <v>0</v>
      </c>
      <c r="AH10245" s="223">
        <v>0.02</v>
      </c>
    </row>
    <row r="10246" spans="1:34" s="173" customFormat="1" x14ac:dyDescent="0.55000000000000004">
      <c r="A10246" s="122"/>
      <c r="B10246" s="218"/>
      <c r="C10246" s="218"/>
      <c r="D10246" s="221"/>
      <c r="E10246" s="218"/>
      <c r="F10246" s="218"/>
      <c r="G10246" s="218"/>
      <c r="H10246" s="218"/>
      <c r="I10246" s="222"/>
      <c r="J10246" s="123"/>
      <c r="K10246" s="137"/>
      <c r="L10246" s="137"/>
      <c r="M10246" s="137"/>
      <c r="N10246" s="218">
        <v>2</v>
      </c>
      <c r="O10246" s="108" t="s">
        <v>13856</v>
      </c>
      <c r="P10246" s="138"/>
      <c r="Q10246" s="108" t="s">
        <v>13857</v>
      </c>
      <c r="R10246" s="108" t="s">
        <v>13860</v>
      </c>
      <c r="S10246" s="139" t="s">
        <v>13861</v>
      </c>
      <c r="T10246" s="218" t="s">
        <v>51</v>
      </c>
      <c r="U10246" s="218" t="s">
        <v>227</v>
      </c>
      <c r="V10246" s="218" t="s">
        <v>52</v>
      </c>
      <c r="W10246" s="223">
        <v>16.32</v>
      </c>
      <c r="X10246" s="136">
        <v>11.15</v>
      </c>
      <c r="Y10246" s="223">
        <v>6750</v>
      </c>
      <c r="Z10246" s="223">
        <f>W10246*Y10246</f>
        <v>110160</v>
      </c>
      <c r="AA10246" s="224">
        <v>11</v>
      </c>
      <c r="AB10246" s="224">
        <v>34</v>
      </c>
      <c r="AC10246" s="223">
        <f>(Z10246*(100-AB10246))/100</f>
        <v>72705.600000000006</v>
      </c>
      <c r="AD10246" s="223">
        <f>IF(AND(AC10246="",M10245=""),0,IF((AC10246=""),M10245, IF( (M10245=""),AC10246,SUM(AC10245:AC10251)+M10245)))</f>
        <v>2559365.7999999998</v>
      </c>
      <c r="AE10246" s="223">
        <f>IF( (X10246=""),AD10246*1,AD10246*(X10246/100) )</f>
        <v>285369.2867</v>
      </c>
      <c r="AF10246" s="223">
        <v>50000000</v>
      </c>
      <c r="AG10246" s="223">
        <f>IF((AF10246-AE10246) &gt; 1,0,IF((AF10246-AE10246)&lt;0,AE10246-AF10246,AF10246-AE10246))</f>
        <v>0</v>
      </c>
      <c r="AH10246" s="223">
        <v>0.02</v>
      </c>
    </row>
    <row r="10247" spans="1:34" s="173" customFormat="1" x14ac:dyDescent="0.55000000000000004">
      <c r="A10247" s="122"/>
      <c r="B10247" s="218"/>
      <c r="C10247" s="218"/>
      <c r="D10247" s="221"/>
      <c r="E10247" s="218"/>
      <c r="F10247" s="218"/>
      <c r="G10247" s="218"/>
      <c r="H10247" s="218"/>
      <c r="I10247" s="222"/>
      <c r="J10247" s="123"/>
      <c r="K10247" s="137"/>
      <c r="L10247" s="137"/>
      <c r="M10247" s="137"/>
      <c r="N10247" s="218">
        <v>3</v>
      </c>
      <c r="O10247" s="108" t="s">
        <v>13856</v>
      </c>
      <c r="P10247" s="138"/>
      <c r="Q10247" s="108" t="s">
        <v>13857</v>
      </c>
      <c r="R10247" s="108" t="s">
        <v>13860</v>
      </c>
      <c r="S10247" s="139" t="s">
        <v>13862</v>
      </c>
      <c r="T10247" s="218" t="s">
        <v>95</v>
      </c>
      <c r="U10247" s="218" t="s">
        <v>45</v>
      </c>
      <c r="V10247" s="218" t="s">
        <v>52</v>
      </c>
      <c r="W10247" s="223">
        <v>41.31</v>
      </c>
      <c r="X10247" s="136">
        <v>28.21</v>
      </c>
      <c r="Y10247" s="223">
        <v>5500</v>
      </c>
      <c r="Z10247" s="223">
        <f>W10247*Y10247</f>
        <v>227205</v>
      </c>
      <c r="AA10247" s="224">
        <v>6</v>
      </c>
      <c r="AB10247" s="224">
        <v>6</v>
      </c>
      <c r="AC10247" s="223">
        <f>(Z10247*(100-AB10247))/100</f>
        <v>213572.7</v>
      </c>
      <c r="AD10247" s="223">
        <f>IF(AND(AC10247="",M10245=""),0,IF((AC10247=""),M10245, IF( (M10245=""),AC10247,SUM(AC10245:AC10251)+M10245)))</f>
        <v>2559365.7999999998</v>
      </c>
      <c r="AE10247" s="223">
        <f>IF( (X10247=""),AD10247*1,AD10247*(X10247/100) )</f>
        <v>721997.09218000004</v>
      </c>
      <c r="AF10247" s="223">
        <v>50000000</v>
      </c>
      <c r="AG10247" s="223">
        <f>IF((AF10247-AE10247) &gt; 1,0,IF((AF10247-AE10247)&lt;0,AE10247-AF10247,AF10247-AE10247))</f>
        <v>0</v>
      </c>
      <c r="AH10247" s="223">
        <v>0.02</v>
      </c>
    </row>
    <row r="10248" spans="1:34" s="173" customFormat="1" x14ac:dyDescent="0.55000000000000004">
      <c r="A10248" s="122"/>
      <c r="B10248" s="218"/>
      <c r="C10248" s="218"/>
      <c r="D10248" s="221"/>
      <c r="E10248" s="218"/>
      <c r="F10248" s="218"/>
      <c r="G10248" s="218"/>
      <c r="H10248" s="218"/>
      <c r="I10248" s="222"/>
      <c r="J10248" s="123"/>
      <c r="K10248" s="137"/>
      <c r="L10248" s="137"/>
      <c r="M10248" s="137"/>
      <c r="N10248" s="218">
        <v>4</v>
      </c>
      <c r="O10248" s="108" t="s">
        <v>13856</v>
      </c>
      <c r="P10248" s="138"/>
      <c r="Q10248" s="108" t="s">
        <v>13857</v>
      </c>
      <c r="R10248" s="108" t="s">
        <v>13860</v>
      </c>
      <c r="S10248" s="139" t="s">
        <v>13863</v>
      </c>
      <c r="T10248" s="218" t="s">
        <v>55</v>
      </c>
      <c r="U10248" s="218" t="s">
        <v>2349</v>
      </c>
      <c r="V10248" s="218" t="s">
        <v>52</v>
      </c>
      <c r="W10248" s="223">
        <v>9</v>
      </c>
      <c r="X10248" s="136">
        <v>6.15</v>
      </c>
      <c r="Y10248" s="223">
        <v>0</v>
      </c>
      <c r="Z10248" s="223">
        <f>W10248*Y10248</f>
        <v>0</v>
      </c>
      <c r="AA10248" s="224">
        <v>6</v>
      </c>
      <c r="AB10248" s="224">
        <v>6</v>
      </c>
      <c r="AC10248" s="223">
        <f>(Z10248*(100-AB10248))/100</f>
        <v>0</v>
      </c>
      <c r="AD10248" s="223">
        <f>IF(AND(AC10248="",M10245=""),0,IF((AC10248=""),M10245, IF( (M10245=""),AC10248,SUM(AC10245:AC10251)+M10245)))</f>
        <v>2559365.7999999998</v>
      </c>
      <c r="AE10248" s="223">
        <f>IF( (X10248=""),AD10248*1,AD10248*(X10248/100) )</f>
        <v>157400.99670000002</v>
      </c>
      <c r="AF10248" s="223">
        <v>50000000</v>
      </c>
      <c r="AG10248" s="223">
        <f>IF((AF10248-AE10248) &gt; 1,0,IF((AF10248-AE10248)&lt;0,AE10248-AF10248,AF10248-AE10248))</f>
        <v>0</v>
      </c>
      <c r="AH10248" s="223">
        <v>0.02</v>
      </c>
    </row>
    <row r="10249" spans="1:34" s="173" customFormat="1" x14ac:dyDescent="0.55000000000000004">
      <c r="A10249" s="122"/>
      <c r="B10249" s="218"/>
      <c r="C10249" s="218"/>
      <c r="D10249" s="221"/>
      <c r="E10249" s="218"/>
      <c r="F10249" s="218"/>
      <c r="G10249" s="218"/>
      <c r="H10249" s="218"/>
      <c r="I10249" s="222"/>
      <c r="J10249" s="123"/>
      <c r="K10249" s="137"/>
      <c r="L10249" s="137" t="s">
        <v>63</v>
      </c>
      <c r="M10249" s="137">
        <f>SUM(M10245:M10248)</f>
        <v>380725</v>
      </c>
      <c r="N10249" s="218"/>
      <c r="O10249" s="108"/>
      <c r="P10249" s="138"/>
      <c r="Q10249" s="108"/>
      <c r="R10249" s="108"/>
      <c r="S10249" s="139"/>
      <c r="T10249" s="218"/>
      <c r="U10249" s="218"/>
      <c r="V10249" s="218"/>
      <c r="W10249" s="223"/>
      <c r="X10249" s="136"/>
      <c r="Y10249" s="223"/>
      <c r="Z10249" s="223"/>
      <c r="AA10249" s="224"/>
      <c r="AB10249" s="224"/>
      <c r="AC10249" s="223"/>
      <c r="AD10249" s="223"/>
      <c r="AE10249" s="223">
        <f>SUM(AE10245:AE10248)</f>
        <v>2559621.7365800003</v>
      </c>
      <c r="AF10249" s="223"/>
      <c r="AG10249" s="223">
        <f>SUM(AG10245:AG10248)</f>
        <v>0</v>
      </c>
      <c r="AH10249" s="223"/>
    </row>
    <row r="10250" spans="1:34" s="173" customFormat="1" x14ac:dyDescent="0.55000000000000004">
      <c r="A10250" s="122" t="s">
        <v>13866</v>
      </c>
      <c r="B10250" s="218">
        <v>4764</v>
      </c>
      <c r="C10250" s="218">
        <v>5777</v>
      </c>
      <c r="D10250" s="221" t="s">
        <v>13867</v>
      </c>
      <c r="E10250" s="218" t="s">
        <v>34</v>
      </c>
      <c r="F10250" s="218">
        <v>10552</v>
      </c>
      <c r="G10250" s="218">
        <v>0</v>
      </c>
      <c r="H10250" s="218">
        <v>1</v>
      </c>
      <c r="I10250" s="222">
        <v>47</v>
      </c>
      <c r="J10250" s="123" t="s">
        <v>35</v>
      </c>
      <c r="K10250" s="137">
        <f>((G10250*400)+(H10250*100))+I10250</f>
        <v>147</v>
      </c>
      <c r="L10250" s="137">
        <v>2425</v>
      </c>
      <c r="M10250" s="137">
        <f>K10250*L10250</f>
        <v>356475</v>
      </c>
      <c r="N10250" s="218">
        <v>1</v>
      </c>
      <c r="O10250" s="108" t="s">
        <v>13864</v>
      </c>
      <c r="P10250" s="138"/>
      <c r="Q10250" s="108" t="s">
        <v>13865</v>
      </c>
      <c r="R10250" s="108" t="s">
        <v>13868</v>
      </c>
      <c r="S10250" s="139" t="s">
        <v>13869</v>
      </c>
      <c r="T10250" s="218" t="s">
        <v>51</v>
      </c>
      <c r="U10250" s="218" t="s">
        <v>45</v>
      </c>
      <c r="V10250" s="218" t="s">
        <v>52</v>
      </c>
      <c r="W10250" s="223">
        <v>214.2</v>
      </c>
      <c r="X10250" s="136">
        <v>90.88</v>
      </c>
      <c r="Y10250" s="223">
        <v>6750</v>
      </c>
      <c r="Z10250" s="223">
        <f>W10250*Y10250</f>
        <v>1445850</v>
      </c>
      <c r="AA10250" s="224">
        <v>6</v>
      </c>
      <c r="AB10250" s="224">
        <v>6</v>
      </c>
      <c r="AC10250" s="223">
        <f>(Z10250*(100-AB10250))/100</f>
        <v>1359099</v>
      </c>
      <c r="AD10250" s="223">
        <f>IF(AND(AC10250="",M10250=""),0,IF((AC10250=""),M10250, IF( (M10250=""),AC10250,SUM(AC10250:AC10253)+M10250)))</f>
        <v>1715574</v>
      </c>
      <c r="AE10250" s="223">
        <f>IF( (X10250=""),AD10250*1,AD10250*(X10250/100) )</f>
        <v>1559113.6512</v>
      </c>
      <c r="AF10250" s="223">
        <v>50000000</v>
      </c>
      <c r="AG10250" s="223">
        <f>IF((AF10250-AE10250) &gt; 1,0,IF((AF10250-AE10250)&lt;0,AE10250-AF10250,AF10250-AE10250))</f>
        <v>0</v>
      </c>
      <c r="AH10250" s="223">
        <v>0.02</v>
      </c>
    </row>
    <row r="10251" spans="1:34" s="173" customFormat="1" x14ac:dyDescent="0.55000000000000004">
      <c r="A10251" s="122"/>
      <c r="B10251" s="218"/>
      <c r="C10251" s="218"/>
      <c r="D10251" s="221"/>
      <c r="E10251" s="218"/>
      <c r="F10251" s="218"/>
      <c r="G10251" s="218"/>
      <c r="H10251" s="218"/>
      <c r="I10251" s="222"/>
      <c r="J10251" s="123"/>
      <c r="K10251" s="137"/>
      <c r="L10251" s="137"/>
      <c r="M10251" s="137"/>
      <c r="N10251" s="218">
        <v>2</v>
      </c>
      <c r="O10251" s="108" t="s">
        <v>13864</v>
      </c>
      <c r="P10251" s="138"/>
      <c r="Q10251" s="108" t="s">
        <v>13865</v>
      </c>
      <c r="R10251" s="108" t="s">
        <v>13868</v>
      </c>
      <c r="S10251" s="139" t="s">
        <v>13870</v>
      </c>
      <c r="T10251" s="218" t="s">
        <v>55</v>
      </c>
      <c r="U10251" s="218" t="s">
        <v>45</v>
      </c>
      <c r="V10251" s="218" t="s">
        <v>52</v>
      </c>
      <c r="W10251" s="223">
        <v>21.5</v>
      </c>
      <c r="X10251" s="136">
        <v>9.1199999999999992</v>
      </c>
      <c r="Y10251" s="223">
        <v>0</v>
      </c>
      <c r="Z10251" s="223">
        <f>W10251*Y10251</f>
        <v>0</v>
      </c>
      <c r="AA10251" s="224">
        <v>6</v>
      </c>
      <c r="AB10251" s="224">
        <v>6</v>
      </c>
      <c r="AC10251" s="223">
        <f>(Z10251*(100-AB10251))/100</f>
        <v>0</v>
      </c>
      <c r="AD10251" s="223">
        <f>IF(AND(AC10251="",M10250=""),0,IF((AC10251=""),M10250, IF( (M10250=""),AC10251,SUM(AC10250:AC10253)+M10250)))</f>
        <v>1715574</v>
      </c>
      <c r="AE10251" s="223">
        <f>IF( (X10251=""),AD10251*1,AD10251*(X10251/100) )</f>
        <v>156460.34879999998</v>
      </c>
      <c r="AF10251" s="223">
        <v>50000000</v>
      </c>
      <c r="AG10251" s="223">
        <f>IF((AF10251-AE10251) &gt; 1,0,IF((AF10251-AE10251)&lt;0,AE10251-AF10251,AF10251-AE10251))</f>
        <v>0</v>
      </c>
      <c r="AH10251" s="223">
        <v>0.02</v>
      </c>
    </row>
    <row r="10252" spans="1:34" s="173" customFormat="1" x14ac:dyDescent="0.55000000000000004">
      <c r="A10252" s="122"/>
      <c r="B10252" s="218"/>
      <c r="C10252" s="218"/>
      <c r="D10252" s="221"/>
      <c r="E10252" s="218"/>
      <c r="F10252" s="218"/>
      <c r="G10252" s="218"/>
      <c r="H10252" s="218"/>
      <c r="I10252" s="222"/>
      <c r="J10252" s="123"/>
      <c r="K10252" s="137"/>
      <c r="L10252" s="137" t="s">
        <v>63</v>
      </c>
      <c r="M10252" s="137">
        <f>SUM(M10250:M10251)</f>
        <v>356475</v>
      </c>
      <c r="N10252" s="218"/>
      <c r="O10252" s="108"/>
      <c r="P10252" s="138"/>
      <c r="Q10252" s="108"/>
      <c r="R10252" s="108"/>
      <c r="S10252" s="139"/>
      <c r="T10252" s="218"/>
      <c r="U10252" s="218"/>
      <c r="V10252" s="218"/>
      <c r="W10252" s="223"/>
      <c r="X10252" s="136"/>
      <c r="Y10252" s="223"/>
      <c r="Z10252" s="223"/>
      <c r="AA10252" s="224"/>
      <c r="AB10252" s="224"/>
      <c r="AC10252" s="223"/>
      <c r="AD10252" s="223"/>
      <c r="AE10252" s="223">
        <f>SUM(AE10250:AE10251)</f>
        <v>1715574</v>
      </c>
      <c r="AF10252" s="223"/>
      <c r="AG10252" s="223">
        <f>SUM(AG10250:AG10251)</f>
        <v>0</v>
      </c>
      <c r="AH10252" s="223"/>
    </row>
    <row r="10253" spans="1:34" s="173" customFormat="1" x14ac:dyDescent="0.55000000000000004">
      <c r="A10253" s="122" t="s">
        <v>13871</v>
      </c>
      <c r="B10253" s="218">
        <v>4765</v>
      </c>
      <c r="C10253" s="218">
        <v>5072</v>
      </c>
      <c r="D10253" s="221" t="s">
        <v>13872</v>
      </c>
      <c r="E10253" s="218" t="s">
        <v>34</v>
      </c>
      <c r="F10253" s="218">
        <v>15846</v>
      </c>
      <c r="G10253" s="218">
        <v>0</v>
      </c>
      <c r="H10253" s="218">
        <v>2</v>
      </c>
      <c r="I10253" s="222">
        <v>7</v>
      </c>
      <c r="J10253" s="123" t="s">
        <v>38</v>
      </c>
      <c r="K10253" s="137">
        <f>((G10253*400)+(H10253*100))+I10253</f>
        <v>207</v>
      </c>
      <c r="L10253" s="137">
        <v>625</v>
      </c>
      <c r="M10253" s="137">
        <f>K10253*L10253</f>
        <v>129375</v>
      </c>
      <c r="N10253" s="218"/>
      <c r="O10253" s="108"/>
      <c r="P10253" s="138"/>
      <c r="Q10253" s="108"/>
      <c r="R10253" s="108"/>
      <c r="S10253" s="139"/>
      <c r="T10253" s="218"/>
      <c r="U10253" s="218"/>
      <c r="V10253" s="218"/>
      <c r="W10253" s="223"/>
      <c r="X10253" s="136"/>
      <c r="Y10253" s="223"/>
      <c r="Z10253" s="223"/>
      <c r="AA10253" s="224"/>
      <c r="AB10253" s="224"/>
      <c r="AC10253" s="223"/>
      <c r="AD10253" s="223">
        <f>IF(AND(AC10253="",M10253=""),0,IF((AC10253=""),M10253,IF((M10253=""),AC10253,AC10253+M10253)))</f>
        <v>129375</v>
      </c>
      <c r="AE10253" s="223">
        <f>IF( (X10253=""),AD10253*1,AD10253*(X10253/100) )</f>
        <v>129375</v>
      </c>
      <c r="AF10253" s="223">
        <v>50000000</v>
      </c>
      <c r="AG10253" s="223">
        <f>IF((AF10253-AE10253) &gt; 1,0,IF((AF10253-AE10253)&lt;0,AE10253-AF10253,AF10253-AE10253))</f>
        <v>0</v>
      </c>
      <c r="AH10253" s="223">
        <v>0.01</v>
      </c>
    </row>
    <row r="10254" spans="1:34" s="173" customFormat="1" x14ac:dyDescent="0.55000000000000004">
      <c r="A10254" s="122"/>
      <c r="B10254" s="218">
        <v>4766</v>
      </c>
      <c r="C10254" s="218">
        <v>8123</v>
      </c>
      <c r="D10254" s="221" t="s">
        <v>13873</v>
      </c>
      <c r="E10254" s="218" t="s">
        <v>34</v>
      </c>
      <c r="F10254" s="218">
        <v>15848</v>
      </c>
      <c r="G10254" s="218">
        <v>0</v>
      </c>
      <c r="H10254" s="218">
        <v>2</v>
      </c>
      <c r="I10254" s="222">
        <v>4</v>
      </c>
      <c r="J10254" s="123" t="s">
        <v>38</v>
      </c>
      <c r="K10254" s="137">
        <f>((G10254*400)+(H10254*100))+I10254</f>
        <v>204</v>
      </c>
      <c r="L10254" s="137">
        <v>800</v>
      </c>
      <c r="M10254" s="137">
        <f>K10254*L10254</f>
        <v>163200</v>
      </c>
      <c r="N10254" s="218"/>
      <c r="O10254" s="108"/>
      <c r="P10254" s="138"/>
      <c r="Q10254" s="108"/>
      <c r="R10254" s="108"/>
      <c r="S10254" s="139"/>
      <c r="T10254" s="218"/>
      <c r="U10254" s="218"/>
      <c r="V10254" s="218"/>
      <c r="W10254" s="223"/>
      <c r="X10254" s="136"/>
      <c r="Y10254" s="223"/>
      <c r="Z10254" s="223"/>
      <c r="AA10254" s="224"/>
      <c r="AB10254" s="224"/>
      <c r="AC10254" s="223"/>
      <c r="AD10254" s="223">
        <f>IF(AND(AC10254="",M10254=""),0,IF((AC10254=""),M10254,IF((M10254=""),AC10254,AC10254+M10254)))</f>
        <v>163200</v>
      </c>
      <c r="AE10254" s="223">
        <f>IF( (X10254=""),AD10254*1,AD10254*(X10254/100) )</f>
        <v>163200</v>
      </c>
      <c r="AF10254" s="223">
        <v>50000000</v>
      </c>
      <c r="AG10254" s="223">
        <f>IF((AF10254-AE10254) &gt; 1,0,IF((AF10254-AE10254)&lt;0,AE10254-AF10254,AF10254-AE10254))</f>
        <v>0</v>
      </c>
      <c r="AH10254" s="223">
        <v>0.01</v>
      </c>
    </row>
    <row r="10255" spans="1:34" s="173" customFormat="1" x14ac:dyDescent="0.55000000000000004">
      <c r="A10255" s="122"/>
      <c r="B10255" s="218"/>
      <c r="C10255" s="218"/>
      <c r="D10255" s="221"/>
      <c r="E10255" s="218"/>
      <c r="F10255" s="218"/>
      <c r="G10255" s="218"/>
      <c r="H10255" s="218"/>
      <c r="I10255" s="222"/>
      <c r="J10255" s="123"/>
      <c r="K10255" s="137"/>
      <c r="L10255" s="137" t="s">
        <v>63</v>
      </c>
      <c r="M10255" s="137">
        <f>SUM(M10253:M10254)</f>
        <v>292575</v>
      </c>
      <c r="N10255" s="218"/>
      <c r="O10255" s="108"/>
      <c r="P10255" s="138"/>
      <c r="Q10255" s="108"/>
      <c r="R10255" s="108"/>
      <c r="S10255" s="139"/>
      <c r="T10255" s="218"/>
      <c r="U10255" s="218"/>
      <c r="V10255" s="218"/>
      <c r="W10255" s="223"/>
      <c r="X10255" s="136"/>
      <c r="Y10255" s="223"/>
      <c r="Z10255" s="223"/>
      <c r="AA10255" s="224"/>
      <c r="AB10255" s="224"/>
      <c r="AC10255" s="223"/>
      <c r="AD10255" s="223"/>
      <c r="AE10255" s="223">
        <f>SUM(AE10253:AE10254)</f>
        <v>292575</v>
      </c>
      <c r="AF10255" s="223"/>
      <c r="AG10255" s="223">
        <f>SUM(AG10253:AG10254)</f>
        <v>0</v>
      </c>
      <c r="AH10255" s="223"/>
    </row>
    <row r="10256" spans="1:34" s="173" customFormat="1" x14ac:dyDescent="0.55000000000000004">
      <c r="A10256" s="122" t="s">
        <v>13876</v>
      </c>
      <c r="B10256" s="218">
        <v>4767</v>
      </c>
      <c r="C10256" s="218">
        <v>6554</v>
      </c>
      <c r="D10256" s="221" t="s">
        <v>13877</v>
      </c>
      <c r="E10256" s="218" t="s">
        <v>34</v>
      </c>
      <c r="F10256" s="218">
        <v>23116</v>
      </c>
      <c r="G10256" s="218">
        <v>0</v>
      </c>
      <c r="H10256" s="218">
        <v>0</v>
      </c>
      <c r="I10256" s="222">
        <v>55</v>
      </c>
      <c r="J10256" s="123" t="s">
        <v>35</v>
      </c>
      <c r="K10256" s="137">
        <f>((G10256*400)+(H10256*100))+I10256</f>
        <v>55</v>
      </c>
      <c r="L10256" s="137">
        <v>650</v>
      </c>
      <c r="M10256" s="137">
        <f>K10256*L10256</f>
        <v>35750</v>
      </c>
      <c r="N10256" s="218">
        <v>1</v>
      </c>
      <c r="O10256" s="108" t="s">
        <v>13874</v>
      </c>
      <c r="P10256" s="138">
        <v>8570784011754</v>
      </c>
      <c r="Q10256" s="108" t="s">
        <v>13875</v>
      </c>
      <c r="R10256" s="108" t="s">
        <v>13878</v>
      </c>
      <c r="S10256" s="139" t="s">
        <v>13879</v>
      </c>
      <c r="T10256" s="218" t="s">
        <v>51</v>
      </c>
      <c r="U10256" s="218" t="s">
        <v>45</v>
      </c>
      <c r="V10256" s="218" t="s">
        <v>52</v>
      </c>
      <c r="W10256" s="223">
        <v>226.5</v>
      </c>
      <c r="X10256" s="136">
        <v>100</v>
      </c>
      <c r="Y10256" s="223">
        <v>6750</v>
      </c>
      <c r="Z10256" s="223">
        <f>W10256*Y10256</f>
        <v>1528875</v>
      </c>
      <c r="AA10256" s="224">
        <v>6</v>
      </c>
      <c r="AB10256" s="224">
        <v>6</v>
      </c>
      <c r="AC10256" s="223">
        <f>(Z10256*(100-AB10256))/100</f>
        <v>1437142.5</v>
      </c>
      <c r="AD10256" s="223">
        <f>IF(AND(AC10256="",M10256=""),0,IF((AC10256=""),M10256, IF( (M10256=""),AC10256,SUM(AC10256:AC10257)+M10256)))</f>
        <v>1472892.5</v>
      </c>
      <c r="AE10256" s="223">
        <f>IF( (X10256=""),AD10256*1,AD10256*(X10256/100) )</f>
        <v>1472892.5</v>
      </c>
      <c r="AF10256" s="223">
        <v>50000000</v>
      </c>
      <c r="AG10256" s="223">
        <f>IF((AF10256-AE10256) &gt; 1,0,IF((AF10256-AE10256)&lt;0,AE10256-AF10256,AF10256-AE10256))</f>
        <v>0</v>
      </c>
      <c r="AH10256" s="223">
        <v>0.02</v>
      </c>
    </row>
    <row r="10257" spans="1:34" s="173" customFormat="1" x14ac:dyDescent="0.55000000000000004">
      <c r="A10257" s="122"/>
      <c r="B10257" s="218"/>
      <c r="C10257" s="218"/>
      <c r="D10257" s="221"/>
      <c r="E10257" s="218"/>
      <c r="F10257" s="218"/>
      <c r="G10257" s="218"/>
      <c r="H10257" s="218"/>
      <c r="I10257" s="222"/>
      <c r="J10257" s="123"/>
      <c r="K10257" s="137"/>
      <c r="L10257" s="137" t="s">
        <v>63</v>
      </c>
      <c r="M10257" s="137">
        <f>SUM(M10256:M10256)</f>
        <v>35750</v>
      </c>
      <c r="N10257" s="218"/>
      <c r="O10257" s="108"/>
      <c r="P10257" s="138"/>
      <c r="Q10257" s="108"/>
      <c r="R10257" s="108"/>
      <c r="S10257" s="139"/>
      <c r="T10257" s="218"/>
      <c r="U10257" s="218"/>
      <c r="V10257" s="218"/>
      <c r="W10257" s="223"/>
      <c r="X10257" s="136"/>
      <c r="Y10257" s="223"/>
      <c r="Z10257" s="223"/>
      <c r="AA10257" s="224"/>
      <c r="AB10257" s="224"/>
      <c r="AC10257" s="223"/>
      <c r="AD10257" s="223"/>
      <c r="AE10257" s="223">
        <f>SUM(AE10256:AE10256)</f>
        <v>1472892.5</v>
      </c>
      <c r="AF10257" s="223"/>
      <c r="AG10257" s="223">
        <f>SUM(AG10256:AG10256)</f>
        <v>0</v>
      </c>
      <c r="AH10257" s="223"/>
    </row>
    <row r="10258" spans="1:34" s="173" customFormat="1" x14ac:dyDescent="0.55000000000000004">
      <c r="A10258" s="122" t="s">
        <v>13882</v>
      </c>
      <c r="B10258" s="218">
        <v>4768</v>
      </c>
      <c r="C10258" s="218">
        <v>6989</v>
      </c>
      <c r="D10258" s="221" t="s">
        <v>13883</v>
      </c>
      <c r="E10258" s="218" t="s">
        <v>34</v>
      </c>
      <c r="F10258" s="218">
        <v>23688</v>
      </c>
      <c r="G10258" s="218">
        <v>0</v>
      </c>
      <c r="H10258" s="218">
        <v>1</v>
      </c>
      <c r="I10258" s="222">
        <v>38</v>
      </c>
      <c r="J10258" s="123" t="s">
        <v>35</v>
      </c>
      <c r="K10258" s="137">
        <f>((G10258*400)+(H10258*100))+I10258</f>
        <v>138</v>
      </c>
      <c r="L10258" s="137">
        <v>850</v>
      </c>
      <c r="M10258" s="137">
        <f>K10258*L10258</f>
        <v>117300</v>
      </c>
      <c r="N10258" s="218">
        <v>1</v>
      </c>
      <c r="O10258" s="108" t="s">
        <v>13880</v>
      </c>
      <c r="P10258" s="138"/>
      <c r="Q10258" s="108" t="s">
        <v>13881</v>
      </c>
      <c r="R10258" s="108" t="s">
        <v>13884</v>
      </c>
      <c r="S10258" s="139" t="s">
        <v>13885</v>
      </c>
      <c r="T10258" s="218" t="s">
        <v>51</v>
      </c>
      <c r="U10258" s="218" t="s">
        <v>45</v>
      </c>
      <c r="V10258" s="218" t="s">
        <v>52</v>
      </c>
      <c r="W10258" s="223">
        <v>192</v>
      </c>
      <c r="X10258" s="136">
        <v>100</v>
      </c>
      <c r="Y10258" s="223">
        <v>6750</v>
      </c>
      <c r="Z10258" s="223">
        <f>W10258*Y10258</f>
        <v>1296000</v>
      </c>
      <c r="AA10258" s="224">
        <v>6</v>
      </c>
      <c r="AB10258" s="224">
        <v>6</v>
      </c>
      <c r="AC10258" s="223">
        <f>(Z10258*(100-AB10258))/100</f>
        <v>1218240</v>
      </c>
      <c r="AD10258" s="223">
        <f>IF(AND(AC10258="",M10258=""),0,IF((AC10258=""),M10258, IF( (M10258=""),AC10258,SUM(AC10258:AC10259)+M10258)))</f>
        <v>1335540</v>
      </c>
      <c r="AE10258" s="223">
        <f>IF( (X10258=""),AD10258*1,AD10258*(X10258/100) )</f>
        <v>1335540</v>
      </c>
      <c r="AF10258" s="223">
        <v>50000000</v>
      </c>
      <c r="AG10258" s="223">
        <f>IF((AF10258-AE10258) &gt; 1,0,IF((AF10258-AE10258)&lt;0,AE10258-AF10258,AF10258-AE10258))</f>
        <v>0</v>
      </c>
      <c r="AH10258" s="223">
        <v>0.02</v>
      </c>
    </row>
    <row r="10259" spans="1:34" s="173" customFormat="1" x14ac:dyDescent="0.55000000000000004">
      <c r="A10259" s="122"/>
      <c r="B10259" s="218"/>
      <c r="C10259" s="218"/>
      <c r="D10259" s="221"/>
      <c r="E10259" s="218"/>
      <c r="F10259" s="218"/>
      <c r="G10259" s="218"/>
      <c r="H10259" s="218"/>
      <c r="I10259" s="222"/>
      <c r="J10259" s="123"/>
      <c r="K10259" s="137"/>
      <c r="L10259" s="137" t="s">
        <v>63</v>
      </c>
      <c r="M10259" s="137">
        <f>SUM(M10258:M10258)</f>
        <v>117300</v>
      </c>
      <c r="N10259" s="218"/>
      <c r="O10259" s="108"/>
      <c r="P10259" s="138"/>
      <c r="Q10259" s="108"/>
      <c r="R10259" s="108"/>
      <c r="S10259" s="139"/>
      <c r="T10259" s="218"/>
      <c r="U10259" s="218"/>
      <c r="V10259" s="218"/>
      <c r="W10259" s="223"/>
      <c r="X10259" s="136"/>
      <c r="Y10259" s="223"/>
      <c r="Z10259" s="223"/>
      <c r="AA10259" s="224"/>
      <c r="AB10259" s="224"/>
      <c r="AC10259" s="223"/>
      <c r="AD10259" s="223"/>
      <c r="AE10259" s="223">
        <f>SUM(AE10258:AE10258)</f>
        <v>1335540</v>
      </c>
      <c r="AF10259" s="223"/>
      <c r="AG10259" s="223">
        <f>SUM(AG10258:AG10258)</f>
        <v>0</v>
      </c>
      <c r="AH10259" s="223"/>
    </row>
    <row r="10260" spans="1:34" s="173" customFormat="1" x14ac:dyDescent="0.55000000000000004">
      <c r="A10260" s="122" t="s">
        <v>13888</v>
      </c>
      <c r="B10260" s="218">
        <v>4769</v>
      </c>
      <c r="C10260" s="218">
        <v>7444</v>
      </c>
      <c r="D10260" s="221" t="s">
        <v>13889</v>
      </c>
      <c r="E10260" s="218" t="s">
        <v>34</v>
      </c>
      <c r="F10260" s="218">
        <v>15096</v>
      </c>
      <c r="G10260" s="218">
        <v>0</v>
      </c>
      <c r="H10260" s="218">
        <v>1</v>
      </c>
      <c r="I10260" s="222">
        <v>74</v>
      </c>
      <c r="J10260" s="123" t="s">
        <v>35</v>
      </c>
      <c r="K10260" s="137">
        <f>((G10260*400)+(H10260*100))+I10260</f>
        <v>174</v>
      </c>
      <c r="L10260" s="137">
        <v>375</v>
      </c>
      <c r="M10260" s="137">
        <f>K10260*L10260</f>
        <v>65250</v>
      </c>
      <c r="N10260" s="218"/>
      <c r="O10260" s="108"/>
      <c r="P10260" s="138"/>
      <c r="Q10260" s="108"/>
      <c r="R10260" s="108"/>
      <c r="S10260" s="139"/>
      <c r="T10260" s="218"/>
      <c r="U10260" s="218"/>
      <c r="V10260" s="218"/>
      <c r="W10260" s="223"/>
      <c r="X10260" s="136"/>
      <c r="Y10260" s="223"/>
      <c r="Z10260" s="223"/>
      <c r="AA10260" s="224"/>
      <c r="AB10260" s="224"/>
      <c r="AC10260" s="223"/>
      <c r="AD10260" s="223">
        <f>IF(AND(AC10260="",M10260=""),0,IF((AC10260=""),M10260,IF((M10260=""),AC10260,AC10260+M10260)))</f>
        <v>65250</v>
      </c>
      <c r="AE10260" s="223">
        <f>IF( (X10260=""),AD10260*1,AD10260*(X10260/100) )</f>
        <v>65250</v>
      </c>
      <c r="AF10260" s="223">
        <v>0</v>
      </c>
      <c r="AG10260" s="223">
        <f>IF((AF10260-AE10260) &gt; 1,0,IF((AF10260-AE10260)&lt;0,AE10260-AF10260,AF10260-AE10260))</f>
        <v>65250</v>
      </c>
      <c r="AH10260" s="223">
        <v>0.02</v>
      </c>
    </row>
    <row r="10261" spans="1:34" s="173" customFormat="1" x14ac:dyDescent="0.55000000000000004">
      <c r="A10261" s="122"/>
      <c r="B10261" s="218">
        <v>4770</v>
      </c>
      <c r="C10261" s="218">
        <v>7446</v>
      </c>
      <c r="D10261" s="221" t="s">
        <v>13891</v>
      </c>
      <c r="E10261" s="218" t="s">
        <v>34</v>
      </c>
      <c r="F10261" s="218">
        <v>19740</v>
      </c>
      <c r="G10261" s="218">
        <v>0</v>
      </c>
      <c r="H10261" s="218">
        <v>0</v>
      </c>
      <c r="I10261" s="222">
        <v>12</v>
      </c>
      <c r="J10261" s="123" t="s">
        <v>68</v>
      </c>
      <c r="K10261" s="137">
        <f>((G10261*400)+(H10261*100))+I10261</f>
        <v>12</v>
      </c>
      <c r="L10261" s="137">
        <v>850</v>
      </c>
      <c r="M10261" s="137">
        <f>K10261*L10261</f>
        <v>10200</v>
      </c>
      <c r="N10261" s="218"/>
      <c r="O10261" s="108"/>
      <c r="P10261" s="138"/>
      <c r="Q10261" s="108"/>
      <c r="R10261" s="108"/>
      <c r="S10261" s="139"/>
      <c r="T10261" s="218"/>
      <c r="U10261" s="218"/>
      <c r="V10261" s="218"/>
      <c r="W10261" s="223"/>
      <c r="X10261" s="136"/>
      <c r="Y10261" s="223"/>
      <c r="Z10261" s="223"/>
      <c r="AA10261" s="224"/>
      <c r="AB10261" s="224"/>
      <c r="AC10261" s="223"/>
      <c r="AD10261" s="223">
        <f>IF(AND(AC10261="",M10261=""),0,IF((AC10261=""),M10261,IF((M10261=""),AC10261,AC10261+M10261)))</f>
        <v>10200</v>
      </c>
      <c r="AE10261" s="223">
        <f>IF( (X10261=""),AD10261*1,AD10261*(X10261/100) )</f>
        <v>10200</v>
      </c>
      <c r="AF10261" s="223">
        <v>0</v>
      </c>
      <c r="AG10261" s="223">
        <f>IF((AF10261-AE10261) &gt; 1,0,IF((AF10261-AE10261)&lt;0,AE10261-AF10261,AF10261-AE10261))</f>
        <v>10200</v>
      </c>
      <c r="AH10261" s="223">
        <v>0.3</v>
      </c>
    </row>
    <row r="10262" spans="1:34" s="173" customFormat="1" x14ac:dyDescent="0.55000000000000004">
      <c r="A10262" s="122"/>
      <c r="B10262" s="218">
        <v>4771</v>
      </c>
      <c r="C10262" s="218">
        <v>7445</v>
      </c>
      <c r="D10262" s="221" t="s">
        <v>13892</v>
      </c>
      <c r="E10262" s="218" t="s">
        <v>34</v>
      </c>
      <c r="F10262" s="218">
        <v>19741</v>
      </c>
      <c r="G10262" s="218">
        <v>0</v>
      </c>
      <c r="H10262" s="218">
        <v>0</v>
      </c>
      <c r="I10262" s="222">
        <v>41</v>
      </c>
      <c r="J10262" s="123" t="s">
        <v>35</v>
      </c>
      <c r="K10262" s="137">
        <f>((G10262*400)+(H10262*100))+I10262</f>
        <v>41</v>
      </c>
      <c r="L10262" s="137">
        <v>850</v>
      </c>
      <c r="M10262" s="137">
        <f>K10262*L10262</f>
        <v>34850</v>
      </c>
      <c r="N10262" s="218">
        <v>1</v>
      </c>
      <c r="O10262" s="108" t="s">
        <v>13886</v>
      </c>
      <c r="P10262" s="138"/>
      <c r="Q10262" s="108" t="s">
        <v>13887</v>
      </c>
      <c r="R10262" s="108" t="s">
        <v>13890</v>
      </c>
      <c r="S10262" s="139" t="s">
        <v>13893</v>
      </c>
      <c r="T10262" s="218" t="s">
        <v>51</v>
      </c>
      <c r="U10262" s="218" t="s">
        <v>45</v>
      </c>
      <c r="V10262" s="218" t="s">
        <v>52</v>
      </c>
      <c r="W10262" s="223">
        <v>342</v>
      </c>
      <c r="X10262" s="136">
        <v>100</v>
      </c>
      <c r="Y10262" s="223">
        <v>6750</v>
      </c>
      <c r="Z10262" s="223">
        <f>W10262*Y10262</f>
        <v>2308500</v>
      </c>
      <c r="AA10262" s="224">
        <v>7</v>
      </c>
      <c r="AB10262" s="224">
        <v>7</v>
      </c>
      <c r="AC10262" s="223">
        <f>(Z10262*(100-AB10262))/100</f>
        <v>2146905</v>
      </c>
      <c r="AD10262" s="223">
        <f>IF(AND(AC10262="",M10262=""),0,IF((AC10262=""),M10262, IF( (M10262=""),AC10262,SUM(AC10262:AC10263)+M10262)))</f>
        <v>2181755</v>
      </c>
      <c r="AE10262" s="223">
        <f>IF( (X10262=""),AD10262*1,AD10262*(X10262/100) )</f>
        <v>2181755</v>
      </c>
      <c r="AF10262" s="223">
        <v>50000000</v>
      </c>
      <c r="AG10262" s="223">
        <f>IF((AF10262-AE10262) &gt; 1,0,IF((AF10262-AE10262)&lt;0,AE10262-AF10262,AF10262-AE10262))</f>
        <v>0</v>
      </c>
      <c r="AH10262" s="223">
        <v>0.02</v>
      </c>
    </row>
    <row r="10263" spans="1:34" s="173" customFormat="1" x14ac:dyDescent="0.55000000000000004">
      <c r="A10263" s="122"/>
      <c r="B10263" s="218"/>
      <c r="C10263" s="218"/>
      <c r="D10263" s="221"/>
      <c r="E10263" s="218"/>
      <c r="F10263" s="218"/>
      <c r="G10263" s="218"/>
      <c r="H10263" s="218"/>
      <c r="I10263" s="222"/>
      <c r="J10263" s="123"/>
      <c r="K10263" s="137"/>
      <c r="L10263" s="137" t="s">
        <v>63</v>
      </c>
      <c r="M10263" s="137">
        <f>SUM(M10260:M10262)</f>
        <v>110300</v>
      </c>
      <c r="N10263" s="218"/>
      <c r="O10263" s="108"/>
      <c r="P10263" s="138"/>
      <c r="Q10263" s="108"/>
      <c r="R10263" s="108"/>
      <c r="S10263" s="139"/>
      <c r="T10263" s="218"/>
      <c r="U10263" s="218"/>
      <c r="V10263" s="218"/>
      <c r="W10263" s="223"/>
      <c r="X10263" s="136"/>
      <c r="Y10263" s="223"/>
      <c r="Z10263" s="223"/>
      <c r="AA10263" s="224"/>
      <c r="AB10263" s="224"/>
      <c r="AC10263" s="223"/>
      <c r="AD10263" s="223"/>
      <c r="AE10263" s="223">
        <f>SUM(AE10260:AE10262)</f>
        <v>2257205</v>
      </c>
      <c r="AF10263" s="223"/>
      <c r="AG10263" s="223">
        <f>SUM(AG10260:AG10262)</f>
        <v>75450</v>
      </c>
      <c r="AH10263" s="223"/>
    </row>
    <row r="10264" spans="1:34" s="173" customFormat="1" x14ac:dyDescent="0.55000000000000004">
      <c r="A10264" s="122" t="s">
        <v>13896</v>
      </c>
      <c r="B10264" s="218">
        <v>4772</v>
      </c>
      <c r="C10264" s="218">
        <v>6596</v>
      </c>
      <c r="D10264" s="221" t="s">
        <v>13897</v>
      </c>
      <c r="E10264" s="218" t="s">
        <v>34</v>
      </c>
      <c r="F10264" s="218">
        <v>23156</v>
      </c>
      <c r="G10264" s="218">
        <v>0</v>
      </c>
      <c r="H10264" s="218">
        <v>0</v>
      </c>
      <c r="I10264" s="222">
        <v>50</v>
      </c>
      <c r="J10264" s="123" t="s">
        <v>35</v>
      </c>
      <c r="K10264" s="137">
        <f>((G10264*400)+(H10264*100))+I10264</f>
        <v>50</v>
      </c>
      <c r="L10264" s="137">
        <v>650</v>
      </c>
      <c r="M10264" s="137">
        <f>K10264*L10264</f>
        <v>32500</v>
      </c>
      <c r="N10264" s="218">
        <v>1</v>
      </c>
      <c r="O10264" s="108" t="s">
        <v>13894</v>
      </c>
      <c r="P10264" s="138"/>
      <c r="Q10264" s="108" t="s">
        <v>13895</v>
      </c>
      <c r="R10264" s="108" t="s">
        <v>13898</v>
      </c>
      <c r="S10264" s="139" t="s">
        <v>13899</v>
      </c>
      <c r="T10264" s="218" t="s">
        <v>73</v>
      </c>
      <c r="U10264" s="218" t="s">
        <v>45</v>
      </c>
      <c r="V10264" s="218" t="s">
        <v>52</v>
      </c>
      <c r="W10264" s="223">
        <v>40.700000000000003</v>
      </c>
      <c r="X10264" s="136">
        <v>100</v>
      </c>
      <c r="Y10264" s="223">
        <v>6600</v>
      </c>
      <c r="Z10264" s="223">
        <f>W10264*Y10264</f>
        <v>268620</v>
      </c>
      <c r="AA10264" s="224">
        <v>6</v>
      </c>
      <c r="AB10264" s="224">
        <v>6</v>
      </c>
      <c r="AC10264" s="223">
        <f>(Z10264*(100-AB10264))/100</f>
        <v>252502.8</v>
      </c>
      <c r="AD10264" s="223">
        <f>IF(AND(AC10264="",M10264=""),0,IF((AC10264=""),M10264, IF( (M10264=""),AC10264,SUM(AC10264:AC10265)+M10264)))</f>
        <v>285002.8</v>
      </c>
      <c r="AE10264" s="223">
        <f>IF( (X10264=""),AD10264*1,AD10264*(X10264/100) )</f>
        <v>285002.8</v>
      </c>
      <c r="AF10264" s="223">
        <v>50000000</v>
      </c>
      <c r="AG10264" s="223">
        <f>IF((AF10264-AE10264) &gt; 1,0,IF((AF10264-AE10264)&lt;0,AE10264-AF10264,AF10264-AE10264))</f>
        <v>0</v>
      </c>
      <c r="AH10264" s="223">
        <v>0.02</v>
      </c>
    </row>
    <row r="10265" spans="1:34" s="173" customFormat="1" x14ac:dyDescent="0.55000000000000004">
      <c r="A10265" s="122"/>
      <c r="B10265" s="218"/>
      <c r="C10265" s="218"/>
      <c r="D10265" s="221"/>
      <c r="E10265" s="218"/>
      <c r="F10265" s="218"/>
      <c r="G10265" s="218"/>
      <c r="H10265" s="218"/>
      <c r="I10265" s="222"/>
      <c r="J10265" s="123"/>
      <c r="K10265" s="137"/>
      <c r="L10265" s="137" t="s">
        <v>63</v>
      </c>
      <c r="M10265" s="137">
        <f>SUM(M10264:M10264)</f>
        <v>32500</v>
      </c>
      <c r="N10265" s="218"/>
      <c r="O10265" s="108"/>
      <c r="P10265" s="138"/>
      <c r="Q10265" s="108"/>
      <c r="R10265" s="108"/>
      <c r="S10265" s="139"/>
      <c r="T10265" s="218"/>
      <c r="U10265" s="218"/>
      <c r="V10265" s="218"/>
      <c r="W10265" s="223"/>
      <c r="X10265" s="136"/>
      <c r="Y10265" s="223"/>
      <c r="Z10265" s="223"/>
      <c r="AA10265" s="224"/>
      <c r="AB10265" s="224"/>
      <c r="AC10265" s="223"/>
      <c r="AD10265" s="223"/>
      <c r="AE10265" s="223">
        <f>SUM(AE10264:AE10264)</f>
        <v>285002.8</v>
      </c>
      <c r="AF10265" s="223"/>
      <c r="AG10265" s="223">
        <f>SUM(AG10264:AG10264)</f>
        <v>0</v>
      </c>
      <c r="AH10265" s="223"/>
    </row>
    <row r="10266" spans="1:34" s="173" customFormat="1" x14ac:dyDescent="0.55000000000000004">
      <c r="A10266" s="122" t="s">
        <v>13902</v>
      </c>
      <c r="B10266" s="218">
        <v>4773</v>
      </c>
      <c r="C10266" s="218">
        <v>5101</v>
      </c>
      <c r="D10266" s="221" t="s">
        <v>13903</v>
      </c>
      <c r="E10266" s="218" t="s">
        <v>34</v>
      </c>
      <c r="F10266" s="218">
        <v>19985</v>
      </c>
      <c r="G10266" s="218">
        <v>0</v>
      </c>
      <c r="H10266" s="218">
        <v>3</v>
      </c>
      <c r="I10266" s="222">
        <v>94</v>
      </c>
      <c r="J10266" s="123" t="s">
        <v>35</v>
      </c>
      <c r="K10266" s="137">
        <f>((G10266*400)+(H10266*100))+I10266</f>
        <v>394</v>
      </c>
      <c r="L10266" s="137">
        <v>625</v>
      </c>
      <c r="M10266" s="137">
        <f>K10266*L10266</f>
        <v>246250</v>
      </c>
      <c r="N10266" s="218">
        <v>1</v>
      </c>
      <c r="O10266" s="108" t="s">
        <v>13900</v>
      </c>
      <c r="P10266" s="138"/>
      <c r="Q10266" s="108" t="s">
        <v>13901</v>
      </c>
      <c r="R10266" s="108" t="s">
        <v>13904</v>
      </c>
      <c r="S10266" s="139" t="s">
        <v>13905</v>
      </c>
      <c r="T10266" s="218" t="s">
        <v>51</v>
      </c>
      <c r="U10266" s="218" t="s">
        <v>74</v>
      </c>
      <c r="V10266" s="218" t="s">
        <v>52</v>
      </c>
      <c r="W10266" s="223">
        <v>58.52</v>
      </c>
      <c r="X10266" s="136">
        <v>61.06</v>
      </c>
      <c r="Y10266" s="223">
        <v>6750</v>
      </c>
      <c r="Z10266" s="223">
        <f>W10266*Y10266</f>
        <v>395010</v>
      </c>
      <c r="AA10266" s="224">
        <v>21</v>
      </c>
      <c r="AB10266" s="224">
        <v>93</v>
      </c>
      <c r="AC10266" s="223">
        <f>(Z10266*(100-AB10266))/100</f>
        <v>27650.7</v>
      </c>
      <c r="AD10266" s="223">
        <f>IF(AND(AC10266="",M10266=""),0,IF((AC10266=""),M10266, IF( (M10266=""),AC10266,SUM(AC10266:AC10285)+M10266)))</f>
        <v>2545646.4</v>
      </c>
      <c r="AE10266" s="223">
        <f>IF( (X10266=""),AD10266*1,AD10266*(X10266/100) )</f>
        <v>1554371.69184</v>
      </c>
      <c r="AF10266" s="223">
        <v>50000000</v>
      </c>
      <c r="AG10266" s="223">
        <f>IF((AF10266-AE10266) &gt; 1,0,IF((AF10266-AE10266)&lt;0,AE10266-AF10266,AF10266-AE10266))</f>
        <v>0</v>
      </c>
      <c r="AH10266" s="223">
        <v>0.02</v>
      </c>
    </row>
    <row r="10267" spans="1:34" s="173" customFormat="1" x14ac:dyDescent="0.55000000000000004">
      <c r="A10267" s="122"/>
      <c r="B10267" s="218"/>
      <c r="C10267" s="218"/>
      <c r="D10267" s="221"/>
      <c r="E10267" s="218"/>
      <c r="F10267" s="218"/>
      <c r="G10267" s="218"/>
      <c r="H10267" s="218"/>
      <c r="I10267" s="222"/>
      <c r="J10267" s="123"/>
      <c r="K10267" s="137"/>
      <c r="L10267" s="137"/>
      <c r="M10267" s="137"/>
      <c r="N10267" s="218">
        <v>2</v>
      </c>
      <c r="O10267" s="108" t="s">
        <v>13900</v>
      </c>
      <c r="P10267" s="138"/>
      <c r="Q10267" s="108" t="s">
        <v>13901</v>
      </c>
      <c r="R10267" s="108" t="s">
        <v>13904</v>
      </c>
      <c r="S10267" s="139" t="s">
        <v>13906</v>
      </c>
      <c r="T10267" s="218" t="s">
        <v>51</v>
      </c>
      <c r="U10267" s="218" t="s">
        <v>74</v>
      </c>
      <c r="V10267" s="218" t="s">
        <v>52</v>
      </c>
      <c r="W10267" s="223">
        <v>23.4</v>
      </c>
      <c r="X10267" s="136">
        <v>24.42</v>
      </c>
      <c r="Y10267" s="223">
        <v>6750</v>
      </c>
      <c r="Z10267" s="223">
        <f>W10267*Y10267</f>
        <v>157950</v>
      </c>
      <c r="AA10267" s="224">
        <v>21</v>
      </c>
      <c r="AB10267" s="224">
        <v>93</v>
      </c>
      <c r="AC10267" s="223">
        <f>(Z10267*(100-AB10267))/100</f>
        <v>11056.5</v>
      </c>
      <c r="AD10267" s="223">
        <f>IF(AND(AC10267="",M10266=""),0,IF((AC10267=""),M10266, IF( (M10266=""),AC10267,SUM(AC10266:AC10285)+M10266)))</f>
        <v>2545646.4</v>
      </c>
      <c r="AE10267" s="223">
        <f>IF( (X10267=""),AD10267*1,AD10267*(X10267/100) )</f>
        <v>621646.85088000004</v>
      </c>
      <c r="AF10267" s="223">
        <v>50000000</v>
      </c>
      <c r="AG10267" s="223">
        <f>IF((AF10267-AE10267) &gt; 1,0,IF((AF10267-AE10267)&lt;0,AE10267-AF10267,AF10267-AE10267))</f>
        <v>0</v>
      </c>
      <c r="AH10267" s="223">
        <v>0.02</v>
      </c>
    </row>
    <row r="10268" spans="1:34" s="173" customFormat="1" x14ac:dyDescent="0.55000000000000004">
      <c r="A10268" s="122"/>
      <c r="B10268" s="218"/>
      <c r="C10268" s="218"/>
      <c r="D10268" s="221"/>
      <c r="E10268" s="218"/>
      <c r="F10268" s="218"/>
      <c r="G10268" s="218"/>
      <c r="H10268" s="218"/>
      <c r="I10268" s="222"/>
      <c r="J10268" s="123"/>
      <c r="K10268" s="137"/>
      <c r="L10268" s="137"/>
      <c r="M10268" s="137"/>
      <c r="N10268" s="218">
        <v>3</v>
      </c>
      <c r="O10268" s="108" t="s">
        <v>13900</v>
      </c>
      <c r="P10268" s="138"/>
      <c r="Q10268" s="108" t="s">
        <v>13901</v>
      </c>
      <c r="R10268" s="108" t="s">
        <v>13904</v>
      </c>
      <c r="S10268" s="139" t="s">
        <v>13907</v>
      </c>
      <c r="T10268" s="218" t="s">
        <v>51</v>
      </c>
      <c r="U10268" s="218" t="s">
        <v>74</v>
      </c>
      <c r="V10268" s="218" t="s">
        <v>52</v>
      </c>
      <c r="W10268" s="223">
        <v>9.1199999999999992</v>
      </c>
      <c r="X10268" s="136">
        <v>9.52</v>
      </c>
      <c r="Y10268" s="223">
        <v>6750</v>
      </c>
      <c r="Z10268" s="223">
        <f>W10268*Y10268</f>
        <v>61559.999999999993</v>
      </c>
      <c r="AA10268" s="224">
        <v>21</v>
      </c>
      <c r="AB10268" s="224">
        <v>93</v>
      </c>
      <c r="AC10268" s="223">
        <f>(Z10268*(100-AB10268))/100</f>
        <v>4309.2</v>
      </c>
      <c r="AD10268" s="223">
        <f>IF(AND(AC10268="",M10266=""),0,IF((AC10268=""),M10266, IF( (M10266=""),AC10268,SUM(AC10266:AC10285)+M10266)))</f>
        <v>2545646.4</v>
      </c>
      <c r="AE10268" s="223">
        <f>IF( (X10268=""),AD10268*1,AD10268*(X10268/100) )</f>
        <v>242345.53727999996</v>
      </c>
      <c r="AF10268" s="223">
        <v>50000000</v>
      </c>
      <c r="AG10268" s="223">
        <f>IF((AF10268-AE10268) &gt; 1,0,IF((AF10268-AE10268)&lt;0,AE10268-AF10268,AF10268-AE10268))</f>
        <v>0</v>
      </c>
      <c r="AH10268" s="223">
        <v>0.02</v>
      </c>
    </row>
    <row r="10269" spans="1:34" s="173" customFormat="1" x14ac:dyDescent="0.55000000000000004">
      <c r="A10269" s="122"/>
      <c r="B10269" s="218"/>
      <c r="C10269" s="218"/>
      <c r="D10269" s="221"/>
      <c r="E10269" s="218"/>
      <c r="F10269" s="218"/>
      <c r="G10269" s="218"/>
      <c r="H10269" s="218"/>
      <c r="I10269" s="222"/>
      <c r="J10269" s="123"/>
      <c r="K10269" s="137"/>
      <c r="L10269" s="137"/>
      <c r="M10269" s="137"/>
      <c r="N10269" s="218">
        <v>4</v>
      </c>
      <c r="O10269" s="108" t="s">
        <v>13900</v>
      </c>
      <c r="P10269" s="138"/>
      <c r="Q10269" s="108" t="s">
        <v>13901</v>
      </c>
      <c r="R10269" s="108" t="s">
        <v>13904</v>
      </c>
      <c r="S10269" s="139" t="s">
        <v>13908</v>
      </c>
      <c r="T10269" s="218" t="s">
        <v>51</v>
      </c>
      <c r="U10269" s="218" t="s">
        <v>74</v>
      </c>
      <c r="V10269" s="218" t="s">
        <v>52</v>
      </c>
      <c r="W10269" s="223">
        <v>4.8</v>
      </c>
      <c r="X10269" s="136">
        <v>5.01</v>
      </c>
      <c r="Y10269" s="223">
        <v>6750</v>
      </c>
      <c r="Z10269" s="223">
        <f>W10269*Y10269</f>
        <v>32400</v>
      </c>
      <c r="AA10269" s="224">
        <v>21</v>
      </c>
      <c r="AB10269" s="224">
        <v>93</v>
      </c>
      <c r="AC10269" s="223">
        <f>(Z10269*(100-AB10269))/100</f>
        <v>2268</v>
      </c>
      <c r="AD10269" s="223">
        <f>IF(AND(AC10269="",M10266=""),0,IF((AC10269=""),M10266, IF( (M10266=""),AC10269,SUM(AC10266:AC10285)+M10266)))</f>
        <v>2545646.4</v>
      </c>
      <c r="AE10269" s="223">
        <f>IF( (X10269=""),AD10269*1,AD10269*(X10269/100) )</f>
        <v>127536.88463999999</v>
      </c>
      <c r="AF10269" s="223">
        <v>50000000</v>
      </c>
      <c r="AG10269" s="223">
        <f>IF((AF10269-AE10269) &gt; 1,0,IF((AF10269-AE10269)&lt;0,AE10269-AF10269,AF10269-AE10269))</f>
        <v>0</v>
      </c>
      <c r="AH10269" s="223">
        <v>0.02</v>
      </c>
    </row>
    <row r="10270" spans="1:34" s="173" customFormat="1" x14ac:dyDescent="0.55000000000000004">
      <c r="A10270" s="122"/>
      <c r="B10270" s="218"/>
      <c r="C10270" s="218"/>
      <c r="D10270" s="221"/>
      <c r="E10270" s="218"/>
      <c r="F10270" s="218"/>
      <c r="G10270" s="218"/>
      <c r="H10270" s="218"/>
      <c r="I10270" s="222"/>
      <c r="J10270" s="123"/>
      <c r="K10270" s="137"/>
      <c r="L10270" s="137"/>
      <c r="M10270" s="137"/>
      <c r="N10270" s="218">
        <v>5</v>
      </c>
      <c r="O10270" s="108" t="s">
        <v>13900</v>
      </c>
      <c r="P10270" s="138"/>
      <c r="Q10270" s="108" t="s">
        <v>13901</v>
      </c>
      <c r="R10270" s="108" t="s">
        <v>13904</v>
      </c>
      <c r="S10270" s="139" t="s">
        <v>13909</v>
      </c>
      <c r="T10270" s="218" t="s">
        <v>51</v>
      </c>
      <c r="U10270" s="218" t="s">
        <v>74</v>
      </c>
      <c r="V10270" s="218"/>
      <c r="W10270" s="223"/>
      <c r="X10270" s="136"/>
      <c r="Y10270" s="223"/>
      <c r="Z10270" s="223"/>
      <c r="AA10270" s="224"/>
      <c r="AB10270" s="224"/>
      <c r="AC10270" s="223"/>
      <c r="AD10270" s="223"/>
      <c r="AE10270" s="223"/>
      <c r="AF10270" s="223"/>
      <c r="AG10270" s="223"/>
      <c r="AH10270" s="223"/>
    </row>
    <row r="10271" spans="1:34" s="173" customFormat="1" x14ac:dyDescent="0.55000000000000004">
      <c r="A10271" s="122"/>
      <c r="B10271" s="218"/>
      <c r="C10271" s="218"/>
      <c r="D10271" s="221"/>
      <c r="E10271" s="218"/>
      <c r="F10271" s="218"/>
      <c r="G10271" s="218"/>
      <c r="H10271" s="218"/>
      <c r="I10271" s="222"/>
      <c r="J10271" s="123"/>
      <c r="K10271" s="137"/>
      <c r="L10271" s="137" t="s">
        <v>63</v>
      </c>
      <c r="M10271" s="137">
        <f>SUM(M10266:M10270)</f>
        <v>246250</v>
      </c>
      <c r="N10271" s="218"/>
      <c r="O10271" s="108"/>
      <c r="P10271" s="138"/>
      <c r="Q10271" s="108"/>
      <c r="R10271" s="108"/>
      <c r="S10271" s="139"/>
      <c r="T10271" s="218"/>
      <c r="U10271" s="218"/>
      <c r="V10271" s="218"/>
      <c r="W10271" s="223"/>
      <c r="X10271" s="136"/>
      <c r="Y10271" s="223"/>
      <c r="Z10271" s="223"/>
      <c r="AA10271" s="224"/>
      <c r="AB10271" s="224"/>
      <c r="AC10271" s="223"/>
      <c r="AD10271" s="223"/>
      <c r="AE10271" s="223">
        <f>SUM(AE10266:AE10270)</f>
        <v>2545900.9646399999</v>
      </c>
      <c r="AF10271" s="223"/>
      <c r="AG10271" s="223">
        <f>SUM(AG10266:AG10270)</f>
        <v>0</v>
      </c>
      <c r="AH10271" s="223"/>
    </row>
    <row r="10272" spans="1:34" s="173" customFormat="1" x14ac:dyDescent="0.55000000000000004">
      <c r="A10272" s="122" t="s">
        <v>13912</v>
      </c>
      <c r="B10272" s="218">
        <v>4774</v>
      </c>
      <c r="C10272" s="218">
        <v>6547</v>
      </c>
      <c r="D10272" s="221" t="s">
        <v>13913</v>
      </c>
      <c r="E10272" s="218" t="s">
        <v>34</v>
      </c>
      <c r="F10272" s="218">
        <v>23110</v>
      </c>
      <c r="G10272" s="218">
        <v>0</v>
      </c>
      <c r="H10272" s="218">
        <v>1</v>
      </c>
      <c r="I10272" s="222">
        <v>50</v>
      </c>
      <c r="J10272" s="123" t="s">
        <v>35</v>
      </c>
      <c r="K10272" s="137">
        <f>((G10272*400)+(H10272*100))+I10272</f>
        <v>150</v>
      </c>
      <c r="L10272" s="137">
        <v>650</v>
      </c>
      <c r="M10272" s="137">
        <f>K10272*L10272</f>
        <v>97500</v>
      </c>
      <c r="N10272" s="218">
        <v>1</v>
      </c>
      <c r="O10272" s="108" t="s">
        <v>13910</v>
      </c>
      <c r="P10272" s="138">
        <v>8570184067589</v>
      </c>
      <c r="Q10272" s="108" t="s">
        <v>13911</v>
      </c>
      <c r="R10272" s="108" t="s">
        <v>13914</v>
      </c>
      <c r="S10272" s="139" t="s">
        <v>13915</v>
      </c>
      <c r="T10272" s="218" t="s">
        <v>51</v>
      </c>
      <c r="U10272" s="218" t="s">
        <v>45</v>
      </c>
      <c r="V10272" s="218" t="s">
        <v>52</v>
      </c>
      <c r="W10272" s="223">
        <v>224</v>
      </c>
      <c r="X10272" s="136">
        <v>86.15</v>
      </c>
      <c r="Y10272" s="223">
        <v>6750</v>
      </c>
      <c r="Z10272" s="223">
        <f>W10272*Y10272</f>
        <v>1512000</v>
      </c>
      <c r="AA10272" s="224">
        <v>6</v>
      </c>
      <c r="AB10272" s="224">
        <v>6</v>
      </c>
      <c r="AC10272" s="223">
        <f>(Z10272*(100-AB10272))/100</f>
        <v>1421280</v>
      </c>
      <c r="AD10272" s="223">
        <f>IF(AND(AC10272="",M10272=""),0,IF((AC10272=""),M10272, IF( (M10272=""),AC10272,SUM(AC10272:AC10285)+M10272)))</f>
        <v>2351612</v>
      </c>
      <c r="AE10272" s="223">
        <f>IF( (X10272=""),AD10272*1,AD10272*(X10272/100) )</f>
        <v>2025913.7380000001</v>
      </c>
      <c r="AF10272" s="223">
        <v>50000000</v>
      </c>
      <c r="AG10272" s="223">
        <f>IF((AF10272-AE10272) &gt; 1,0,IF((AF10272-AE10272)&lt;0,AE10272-AF10272,AF10272-AE10272))</f>
        <v>0</v>
      </c>
      <c r="AH10272" s="223">
        <v>0.02</v>
      </c>
    </row>
    <row r="10273" spans="1:34" s="173" customFormat="1" x14ac:dyDescent="0.55000000000000004">
      <c r="A10273" s="122"/>
      <c r="B10273" s="218"/>
      <c r="C10273" s="218"/>
      <c r="D10273" s="221"/>
      <c r="E10273" s="218"/>
      <c r="F10273" s="218"/>
      <c r="G10273" s="218"/>
      <c r="H10273" s="218"/>
      <c r="I10273" s="222"/>
      <c r="J10273" s="123"/>
      <c r="K10273" s="137"/>
      <c r="L10273" s="137"/>
      <c r="M10273" s="137"/>
      <c r="N10273" s="218">
        <v>2</v>
      </c>
      <c r="O10273" s="108" t="s">
        <v>13910</v>
      </c>
      <c r="P10273" s="138">
        <v>8570184067589</v>
      </c>
      <c r="Q10273" s="108" t="s">
        <v>13911</v>
      </c>
      <c r="R10273" s="108" t="s">
        <v>13914</v>
      </c>
      <c r="S10273" s="139" t="s">
        <v>13916</v>
      </c>
      <c r="T10273" s="218" t="s">
        <v>55</v>
      </c>
      <c r="U10273" s="218" t="s">
        <v>45</v>
      </c>
      <c r="V10273" s="218" t="s">
        <v>52</v>
      </c>
      <c r="W10273" s="223">
        <v>36</v>
      </c>
      <c r="X10273" s="136">
        <v>13.85</v>
      </c>
      <c r="Y10273" s="223">
        <v>0</v>
      </c>
      <c r="Z10273" s="223">
        <f>W10273*Y10273</f>
        <v>0</v>
      </c>
      <c r="AA10273" s="224">
        <v>6</v>
      </c>
      <c r="AB10273" s="224">
        <v>6</v>
      </c>
      <c r="AC10273" s="223">
        <f>(Z10273*(100-AB10273))/100</f>
        <v>0</v>
      </c>
      <c r="AD10273" s="223">
        <f>IF(AND(AC10273="",M10272=""),0,IF((AC10273=""),M10272, IF( (M10272=""),AC10273,SUM(AC10272:AC10285)+M10272)))</f>
        <v>2351612</v>
      </c>
      <c r="AE10273" s="223">
        <f>IF( (X10273=""),AD10273*1,AD10273*(X10273/100) )</f>
        <v>325698.26199999999</v>
      </c>
      <c r="AF10273" s="223">
        <v>50000000</v>
      </c>
      <c r="AG10273" s="223">
        <f>IF((AF10273-AE10273) &gt; 1,0,IF((AF10273-AE10273)&lt;0,AE10273-AF10273,AF10273-AE10273))</f>
        <v>0</v>
      </c>
      <c r="AH10273" s="223">
        <v>0.02</v>
      </c>
    </row>
    <row r="10274" spans="1:34" s="173" customFormat="1" x14ac:dyDescent="0.55000000000000004">
      <c r="A10274" s="122"/>
      <c r="B10274" s="218"/>
      <c r="C10274" s="218"/>
      <c r="D10274" s="221"/>
      <c r="E10274" s="218"/>
      <c r="F10274" s="218"/>
      <c r="G10274" s="218"/>
      <c r="H10274" s="218"/>
      <c r="I10274" s="222"/>
      <c r="J10274" s="123"/>
      <c r="K10274" s="137"/>
      <c r="L10274" s="137" t="s">
        <v>63</v>
      </c>
      <c r="M10274" s="137">
        <f>SUM(M10272:M10273)</f>
        <v>97500</v>
      </c>
      <c r="N10274" s="218"/>
      <c r="O10274" s="108"/>
      <c r="P10274" s="138"/>
      <c r="Q10274" s="108"/>
      <c r="R10274" s="108"/>
      <c r="S10274" s="139"/>
      <c r="T10274" s="218"/>
      <c r="U10274" s="218"/>
      <c r="V10274" s="218"/>
      <c r="W10274" s="223"/>
      <c r="X10274" s="136"/>
      <c r="Y10274" s="223"/>
      <c r="Z10274" s="223"/>
      <c r="AA10274" s="224"/>
      <c r="AB10274" s="224"/>
      <c r="AC10274" s="223"/>
      <c r="AD10274" s="223"/>
      <c r="AE10274" s="223">
        <f>SUM(AE10272:AE10273)</f>
        <v>2351612</v>
      </c>
      <c r="AF10274" s="223"/>
      <c r="AG10274" s="223">
        <f>SUM(AG10272:AG10273)</f>
        <v>0</v>
      </c>
      <c r="AH10274" s="223"/>
    </row>
    <row r="10275" spans="1:34" s="173" customFormat="1" x14ac:dyDescent="0.55000000000000004">
      <c r="A10275" s="122" t="s">
        <v>13919</v>
      </c>
      <c r="B10275" s="218">
        <v>4821</v>
      </c>
      <c r="C10275" s="218">
        <v>5384</v>
      </c>
      <c r="D10275" s="221" t="s">
        <v>13920</v>
      </c>
      <c r="E10275" s="218" t="s">
        <v>34</v>
      </c>
      <c r="F10275" s="218">
        <v>2430</v>
      </c>
      <c r="G10275" s="218">
        <v>0</v>
      </c>
      <c r="H10275" s="218">
        <v>2</v>
      </c>
      <c r="I10275" s="222">
        <v>74</v>
      </c>
      <c r="J10275" s="123" t="s">
        <v>38</v>
      </c>
      <c r="K10275" s="137">
        <f>((G10275*400)+(H10275*100))+I10275</f>
        <v>274</v>
      </c>
      <c r="L10275" s="137">
        <v>2425</v>
      </c>
      <c r="M10275" s="137">
        <f>K10275*L10275</f>
        <v>664450</v>
      </c>
      <c r="N10275" s="218"/>
      <c r="O10275" s="108"/>
      <c r="P10275" s="138"/>
      <c r="Q10275" s="108"/>
      <c r="R10275" s="108"/>
      <c r="S10275" s="139"/>
      <c r="T10275" s="218"/>
      <c r="U10275" s="218"/>
      <c r="V10275" s="218"/>
      <c r="W10275" s="223"/>
      <c r="X10275" s="136"/>
      <c r="Y10275" s="223"/>
      <c r="Z10275" s="223"/>
      <c r="AA10275" s="224"/>
      <c r="AB10275" s="224"/>
      <c r="AC10275" s="223"/>
      <c r="AD10275" s="223">
        <f>IF(AND(AC10275="",M10275=""),0,IF((AC10275=""),M10275,IF((M10275=""),AC10275,AC10275+M10275)))</f>
        <v>664450</v>
      </c>
      <c r="AE10275" s="223">
        <f>IF( (X10275=""),AD10275*1,AD10275*(X10275/100) )</f>
        <v>664450</v>
      </c>
      <c r="AF10275" s="223">
        <v>50000000</v>
      </c>
      <c r="AG10275" s="223">
        <f>IF((AF10275-AE10275) &gt; 1,0,IF((AF10275-AE10275)&lt;0,AE10275-AF10275,AF10275-AE10275))</f>
        <v>0</v>
      </c>
      <c r="AH10275" s="223">
        <v>0.01</v>
      </c>
    </row>
    <row r="10276" spans="1:34" s="173" customFormat="1" x14ac:dyDescent="0.55000000000000004">
      <c r="A10276" s="122" t="s">
        <v>13922</v>
      </c>
      <c r="B10276" s="218">
        <v>4822</v>
      </c>
      <c r="C10276" s="218">
        <v>7289</v>
      </c>
      <c r="D10276" s="221" t="s">
        <v>13923</v>
      </c>
      <c r="E10276" s="218" t="s">
        <v>34</v>
      </c>
      <c r="F10276" s="218">
        <v>7411</v>
      </c>
      <c r="G10276" s="218">
        <v>1</v>
      </c>
      <c r="H10276" s="218">
        <v>3</v>
      </c>
      <c r="I10276" s="222">
        <v>31</v>
      </c>
      <c r="J10276" s="123" t="s">
        <v>38</v>
      </c>
      <c r="K10276" s="137">
        <f>((G10276*400)+(H10276*100))+I10276</f>
        <v>731</v>
      </c>
      <c r="L10276" s="137">
        <v>825</v>
      </c>
      <c r="M10276" s="137">
        <f>K10276*L10276</f>
        <v>603075</v>
      </c>
      <c r="N10276" s="218"/>
      <c r="O10276" s="108"/>
      <c r="P10276" s="138"/>
      <c r="Q10276" s="108"/>
      <c r="R10276" s="108"/>
      <c r="S10276" s="139"/>
      <c r="T10276" s="218"/>
      <c r="U10276" s="218"/>
      <c r="V10276" s="218"/>
      <c r="W10276" s="223"/>
      <c r="X10276" s="136"/>
      <c r="Y10276" s="223"/>
      <c r="Z10276" s="223"/>
      <c r="AA10276" s="224"/>
      <c r="AB10276" s="224"/>
      <c r="AC10276" s="223"/>
      <c r="AD10276" s="223">
        <f>IF(AND(AC10276="",M10276=""),0,IF((AC10276=""),M10276,IF((M10276=""),AC10276,AC10276+M10276)))</f>
        <v>603075</v>
      </c>
      <c r="AE10276" s="223">
        <f>IF( (X10276=""),AD10276*1,AD10276*(X10276/100) )</f>
        <v>603075</v>
      </c>
      <c r="AF10276" s="223">
        <v>50000000</v>
      </c>
      <c r="AG10276" s="223">
        <f>IF((AF10276-AE10276) &gt; 1,0,IF((AF10276-AE10276)&lt;0,AE10276-AF10276,AF10276-AE10276))</f>
        <v>0</v>
      </c>
      <c r="AH10276" s="223">
        <v>0.01</v>
      </c>
    </row>
    <row r="10277" spans="1:34" s="173" customFormat="1" x14ac:dyDescent="0.55000000000000004">
      <c r="A10277" s="122" t="s">
        <v>13919</v>
      </c>
      <c r="B10277" s="218">
        <v>4823</v>
      </c>
      <c r="C10277" s="218">
        <v>4917</v>
      </c>
      <c r="D10277" s="221" t="s">
        <v>13924</v>
      </c>
      <c r="E10277" s="218" t="s">
        <v>34</v>
      </c>
      <c r="F10277" s="218">
        <v>7447</v>
      </c>
      <c r="G10277" s="218">
        <v>8</v>
      </c>
      <c r="H10277" s="218">
        <v>1</v>
      </c>
      <c r="I10277" s="222">
        <v>84</v>
      </c>
      <c r="J10277" s="123" t="s">
        <v>38</v>
      </c>
      <c r="K10277" s="137">
        <f>((G10277*400)+(H10277*100))+I10277</f>
        <v>3384</v>
      </c>
      <c r="L10277" s="137">
        <v>275</v>
      </c>
      <c r="M10277" s="137">
        <f>K10277*L10277</f>
        <v>930600</v>
      </c>
      <c r="N10277" s="218"/>
      <c r="O10277" s="108"/>
      <c r="P10277" s="138"/>
      <c r="Q10277" s="108"/>
      <c r="R10277" s="108"/>
      <c r="S10277" s="139"/>
      <c r="T10277" s="218"/>
      <c r="U10277" s="218"/>
      <c r="V10277" s="218"/>
      <c r="W10277" s="223"/>
      <c r="X10277" s="136"/>
      <c r="Y10277" s="223"/>
      <c r="Z10277" s="223"/>
      <c r="AA10277" s="224"/>
      <c r="AB10277" s="224"/>
      <c r="AC10277" s="223"/>
      <c r="AD10277" s="223">
        <f>IF(AND(AC10277="",M10277=""),0,IF((AC10277=""),M10277,IF((M10277=""),AC10277,AC10277+M10277)))</f>
        <v>930600</v>
      </c>
      <c r="AE10277" s="223">
        <f t="shared" ref="AE10277:AE10284" si="985">IF( (X10277=""),AD10277*1,AD10277*(X10277/100) )</f>
        <v>930600</v>
      </c>
      <c r="AF10277" s="223">
        <v>50000000</v>
      </c>
      <c r="AG10277" s="223">
        <f t="shared" ref="AG10277:AG10284" si="986">IF((AF10277-AE10277) &gt; 1,0,IF((AF10277-AE10277)&lt;0,AE10277-AF10277,AF10277-AE10277))</f>
        <v>0</v>
      </c>
      <c r="AH10277" s="223">
        <v>0.01</v>
      </c>
    </row>
    <row r="10278" spans="1:34" s="173" customFormat="1" x14ac:dyDescent="0.55000000000000004">
      <c r="A10278" s="122"/>
      <c r="B10278" s="218">
        <v>4824</v>
      </c>
      <c r="C10278" s="218">
        <v>7619</v>
      </c>
      <c r="D10278" s="221" t="s">
        <v>13925</v>
      </c>
      <c r="E10278" s="218" t="s">
        <v>34</v>
      </c>
      <c r="F10278" s="218">
        <v>10369</v>
      </c>
      <c r="G10278" s="218">
        <v>0</v>
      </c>
      <c r="H10278" s="218">
        <v>1</v>
      </c>
      <c r="I10278" s="222">
        <v>95</v>
      </c>
      <c r="J10278" s="123" t="s">
        <v>38</v>
      </c>
      <c r="K10278" s="137">
        <f>((G10278*400)+(H10278*100))+I10278</f>
        <v>195</v>
      </c>
      <c r="L10278" s="137">
        <v>850</v>
      </c>
      <c r="M10278" s="137">
        <f>K10278*L10278</f>
        <v>165750</v>
      </c>
      <c r="N10278" s="218"/>
      <c r="O10278" s="108"/>
      <c r="P10278" s="138"/>
      <c r="Q10278" s="108"/>
      <c r="R10278" s="108"/>
      <c r="S10278" s="139"/>
      <c r="T10278" s="218"/>
      <c r="U10278" s="218"/>
      <c r="V10278" s="218"/>
      <c r="W10278" s="223"/>
      <c r="X10278" s="136"/>
      <c r="Y10278" s="223"/>
      <c r="Z10278" s="223"/>
      <c r="AA10278" s="224"/>
      <c r="AB10278" s="224"/>
      <c r="AC10278" s="223"/>
      <c r="AD10278" s="223">
        <f>IF(AND(AC10278="",M10278=""),0,IF((AC10278=""),M10278,IF((M10278=""),AC10278,AC10278+M10278)))</f>
        <v>165750</v>
      </c>
      <c r="AE10278" s="223">
        <f t="shared" si="985"/>
        <v>165750</v>
      </c>
      <c r="AF10278" s="223">
        <v>50000000</v>
      </c>
      <c r="AG10278" s="223">
        <f t="shared" si="986"/>
        <v>0</v>
      </c>
      <c r="AH10278" s="223">
        <v>0.01</v>
      </c>
    </row>
    <row r="10279" spans="1:34" s="173" customFormat="1" x14ac:dyDescent="0.55000000000000004">
      <c r="A10279" s="122"/>
      <c r="B10279" s="218">
        <v>4825</v>
      </c>
      <c r="C10279" s="218">
        <v>10676</v>
      </c>
      <c r="D10279" s="221" t="s">
        <v>15356</v>
      </c>
      <c r="E10279" s="218" t="s">
        <v>34</v>
      </c>
      <c r="F10279" s="218">
        <v>11425</v>
      </c>
      <c r="G10279" s="218">
        <v>0</v>
      </c>
      <c r="H10279" s="218">
        <v>0</v>
      </c>
      <c r="I10279" s="222">
        <v>17</v>
      </c>
      <c r="J10279" s="123" t="s">
        <v>62</v>
      </c>
      <c r="K10279" s="137">
        <f>((G10279*400)+(H10279*100))+I10279</f>
        <v>17</v>
      </c>
      <c r="L10279" s="137">
        <v>25000</v>
      </c>
      <c r="M10279" s="137">
        <f>K10279*L10279</f>
        <v>425000</v>
      </c>
      <c r="N10279" s="218">
        <v>1</v>
      </c>
      <c r="O10279" s="108" t="s">
        <v>13917</v>
      </c>
      <c r="P10279" s="138">
        <v>3100201060233</v>
      </c>
      <c r="Q10279" s="108" t="s">
        <v>13918</v>
      </c>
      <c r="R10279" s="108" t="s">
        <v>13921</v>
      </c>
      <c r="S10279" s="139"/>
      <c r="T10279" s="218" t="s">
        <v>44</v>
      </c>
      <c r="U10279" s="218" t="s">
        <v>45</v>
      </c>
      <c r="V10279" s="218" t="s">
        <v>46</v>
      </c>
      <c r="W10279" s="223">
        <v>56</v>
      </c>
      <c r="X10279" s="136">
        <v>25</v>
      </c>
      <c r="Y10279" s="223">
        <v>7150</v>
      </c>
      <c r="Z10279" s="223">
        <f>W10279*Y10279</f>
        <v>400400</v>
      </c>
      <c r="AA10279" s="224">
        <v>29</v>
      </c>
      <c r="AB10279" s="224">
        <v>48</v>
      </c>
      <c r="AC10279" s="223">
        <f>(Z10279*(100-AB10279))/100</f>
        <v>208208</v>
      </c>
      <c r="AD10279" s="223">
        <f>IF(AND(AC10279="",M10279=""),0,IF((AC10279=""),M10279, IF( (M10279=""),AC10279,SUM(AC10279:AC10282)+M10279)))</f>
        <v>1257832</v>
      </c>
      <c r="AE10279" s="223">
        <f t="shared" si="985"/>
        <v>314458</v>
      </c>
      <c r="AF10279" s="223">
        <v>0</v>
      </c>
      <c r="AG10279" s="223">
        <f t="shared" si="986"/>
        <v>314458</v>
      </c>
      <c r="AH10279" s="223">
        <v>0.3</v>
      </c>
    </row>
    <row r="10280" spans="1:34" s="173" customFormat="1" x14ac:dyDescent="0.55000000000000004">
      <c r="A10280" s="122"/>
      <c r="B10280" s="218"/>
      <c r="C10280" s="218"/>
      <c r="D10280" s="221"/>
      <c r="E10280" s="218"/>
      <c r="F10280" s="218"/>
      <c r="G10280" s="218"/>
      <c r="H10280" s="218"/>
      <c r="I10280" s="222"/>
      <c r="J10280" s="123"/>
      <c r="K10280" s="137"/>
      <c r="L10280" s="137"/>
      <c r="M10280" s="137"/>
      <c r="N10280" s="218"/>
      <c r="O10280" s="108"/>
      <c r="P10280" s="138"/>
      <c r="Q10280" s="108"/>
      <c r="R10280" s="108"/>
      <c r="S10280" s="139"/>
      <c r="T10280" s="218" t="s">
        <v>44</v>
      </c>
      <c r="U10280" s="218"/>
      <c r="V10280" s="218" t="s">
        <v>52</v>
      </c>
      <c r="W10280" s="223">
        <v>56</v>
      </c>
      <c r="X10280" s="136">
        <v>25</v>
      </c>
      <c r="Y10280" s="223">
        <v>7150</v>
      </c>
      <c r="Z10280" s="223">
        <f>W10280*Y10280</f>
        <v>400400</v>
      </c>
      <c r="AA10280" s="224">
        <v>29</v>
      </c>
      <c r="AB10280" s="224">
        <v>48</v>
      </c>
      <c r="AC10280" s="223">
        <f>(Z10280*(100-AB10280))/100</f>
        <v>208208</v>
      </c>
      <c r="AD10280" s="223">
        <f>IF(AND(AC10280="",M10279=""),0,IF((AC10280=""),M10279, IF( (M10279=""),AC10280,SUM(AC10279:AC10282)+M10279)))</f>
        <v>1257832</v>
      </c>
      <c r="AE10280" s="223">
        <f t="shared" si="985"/>
        <v>314458</v>
      </c>
      <c r="AF10280" s="223">
        <v>0</v>
      </c>
      <c r="AG10280" s="223">
        <f t="shared" si="986"/>
        <v>314458</v>
      </c>
      <c r="AH10280" s="223">
        <v>0.02</v>
      </c>
    </row>
    <row r="10281" spans="1:34" s="173" customFormat="1" x14ac:dyDescent="0.55000000000000004">
      <c r="A10281" s="122"/>
      <c r="B10281" s="218"/>
      <c r="C10281" s="218"/>
      <c r="D10281" s="221"/>
      <c r="E10281" s="218"/>
      <c r="F10281" s="218"/>
      <c r="G10281" s="218"/>
      <c r="H10281" s="218"/>
      <c r="I10281" s="222"/>
      <c r="J10281" s="123"/>
      <c r="K10281" s="137"/>
      <c r="L10281" s="137"/>
      <c r="M10281" s="137"/>
      <c r="N10281" s="218"/>
      <c r="O10281" s="108"/>
      <c r="P10281" s="138"/>
      <c r="Q10281" s="108"/>
      <c r="R10281" s="108"/>
      <c r="S10281" s="139"/>
      <c r="T10281" s="218" t="s">
        <v>44</v>
      </c>
      <c r="U10281" s="218"/>
      <c r="V10281" s="218" t="s">
        <v>52</v>
      </c>
      <c r="W10281" s="223">
        <v>56</v>
      </c>
      <c r="X10281" s="136">
        <v>25</v>
      </c>
      <c r="Y10281" s="223">
        <v>7150</v>
      </c>
      <c r="Z10281" s="223">
        <f>W10281*Y10281</f>
        <v>400400</v>
      </c>
      <c r="AA10281" s="224">
        <v>29</v>
      </c>
      <c r="AB10281" s="224">
        <v>48</v>
      </c>
      <c r="AC10281" s="223">
        <f>(Z10281*(100-AB10281))/100</f>
        <v>208208</v>
      </c>
      <c r="AD10281" s="223">
        <f>IF(AND(AC10281="",M10279=""),0,IF((AC10281=""),M10279, IF( (M10279=""),AC10281,SUM(AC10279:AC10282)+M10279)))</f>
        <v>1257832</v>
      </c>
      <c r="AE10281" s="223">
        <f t="shared" si="985"/>
        <v>314458</v>
      </c>
      <c r="AF10281" s="223">
        <v>0</v>
      </c>
      <c r="AG10281" s="223">
        <f t="shared" si="986"/>
        <v>314458</v>
      </c>
      <c r="AH10281" s="223">
        <v>0.02</v>
      </c>
    </row>
    <row r="10282" spans="1:34" s="173" customFormat="1" x14ac:dyDescent="0.55000000000000004">
      <c r="A10282" s="122"/>
      <c r="B10282" s="218"/>
      <c r="C10282" s="218"/>
      <c r="D10282" s="221"/>
      <c r="E10282" s="218"/>
      <c r="F10282" s="218"/>
      <c r="G10282" s="218"/>
      <c r="H10282" s="218"/>
      <c r="I10282" s="222"/>
      <c r="J10282" s="123"/>
      <c r="K10282" s="137"/>
      <c r="L10282" s="137"/>
      <c r="M10282" s="137"/>
      <c r="N10282" s="218"/>
      <c r="O10282" s="108"/>
      <c r="P10282" s="138"/>
      <c r="Q10282" s="108"/>
      <c r="R10282" s="108"/>
      <c r="S10282" s="139"/>
      <c r="T10282" s="218" t="s">
        <v>44</v>
      </c>
      <c r="U10282" s="218"/>
      <c r="V10282" s="218" t="s">
        <v>52</v>
      </c>
      <c r="W10282" s="223">
        <v>56</v>
      </c>
      <c r="X10282" s="136">
        <v>25</v>
      </c>
      <c r="Y10282" s="223">
        <v>7150</v>
      </c>
      <c r="Z10282" s="223">
        <f>W10282*Y10282</f>
        <v>400400</v>
      </c>
      <c r="AA10282" s="224">
        <v>29</v>
      </c>
      <c r="AB10282" s="224">
        <v>48</v>
      </c>
      <c r="AC10282" s="223">
        <f>(Z10282*(100-AB10282))/100</f>
        <v>208208</v>
      </c>
      <c r="AD10282" s="223">
        <f>IF(AND(AC10282="",M10279=""),0,IF((AC10282=""),M10279, IF( (M10279=""),AC10282,SUM(AC10279:AC10282)+M10279)))</f>
        <v>1257832</v>
      </c>
      <c r="AE10282" s="223">
        <f t="shared" si="985"/>
        <v>314458</v>
      </c>
      <c r="AF10282" s="223">
        <v>0</v>
      </c>
      <c r="AG10282" s="223">
        <f t="shared" si="986"/>
        <v>314458</v>
      </c>
      <c r="AH10282" s="223">
        <v>0.02</v>
      </c>
    </row>
    <row r="10283" spans="1:34" s="173" customFormat="1" x14ac:dyDescent="0.55000000000000004">
      <c r="A10283" s="122" t="s">
        <v>13919</v>
      </c>
      <c r="B10283" s="218">
        <v>4831</v>
      </c>
      <c r="C10283" s="218">
        <v>10678</v>
      </c>
      <c r="D10283" s="221" t="s">
        <v>13932</v>
      </c>
      <c r="E10283" s="218" t="s">
        <v>34</v>
      </c>
      <c r="F10283" s="218">
        <v>16322</v>
      </c>
      <c r="G10283" s="218">
        <v>0</v>
      </c>
      <c r="H10283" s="218">
        <v>2</v>
      </c>
      <c r="I10283" s="222">
        <v>2</v>
      </c>
      <c r="J10283" s="123" t="s">
        <v>38</v>
      </c>
      <c r="K10283" s="137">
        <f>((G10283*400)+(H10283*100))+I10283</f>
        <v>202</v>
      </c>
      <c r="L10283" s="137">
        <v>800</v>
      </c>
      <c r="M10283" s="137">
        <f>K10283*L10283</f>
        <v>161600</v>
      </c>
      <c r="N10283" s="218"/>
      <c r="O10283" s="108"/>
      <c r="P10283" s="138"/>
      <c r="Q10283" s="108"/>
      <c r="R10283" s="108"/>
      <c r="S10283" s="139"/>
      <c r="T10283" s="218"/>
      <c r="U10283" s="218"/>
      <c r="V10283" s="218"/>
      <c r="W10283" s="223"/>
      <c r="X10283" s="136"/>
      <c r="Y10283" s="223"/>
      <c r="Z10283" s="223"/>
      <c r="AA10283" s="224"/>
      <c r="AB10283" s="224"/>
      <c r="AC10283" s="223"/>
      <c r="AD10283" s="223">
        <f>IF(AND(AC10283="",M10283=""),0,IF((AC10283=""),M10283,IF((M10283=""),AC10283,AC10283+M10283)))</f>
        <v>161600</v>
      </c>
      <c r="AE10283" s="223">
        <f>IF( (X10283=""),AD10283*1,AD10283*(X10283/100) )</f>
        <v>161600</v>
      </c>
      <c r="AF10283" s="223">
        <v>50000000</v>
      </c>
      <c r="AG10283" s="223">
        <f>IF((AF10283-AE10283) &gt; 1,0,IF((AF10283-AE10283)&lt;0,AE10283-AF10283,AF10283-AE10283))</f>
        <v>0</v>
      </c>
      <c r="AH10283" s="223">
        <v>0.01</v>
      </c>
    </row>
    <row r="10284" spans="1:34" s="173" customFormat="1" x14ac:dyDescent="0.55000000000000004">
      <c r="A10284" s="122"/>
      <c r="B10284" s="218">
        <v>4826</v>
      </c>
      <c r="C10284" s="218">
        <v>5840</v>
      </c>
      <c r="D10284" s="221" t="s">
        <v>13926</v>
      </c>
      <c r="E10284" s="218" t="s">
        <v>34</v>
      </c>
      <c r="F10284" s="218">
        <v>12307</v>
      </c>
      <c r="G10284" s="218">
        <v>4</v>
      </c>
      <c r="H10284" s="218">
        <v>1</v>
      </c>
      <c r="I10284" s="222">
        <v>22</v>
      </c>
      <c r="J10284" s="123" t="s">
        <v>38</v>
      </c>
      <c r="K10284" s="137">
        <f>((G10284*400)+(H10284*100))+I10284</f>
        <v>1722</v>
      </c>
      <c r="L10284" s="137">
        <v>1250</v>
      </c>
      <c r="M10284" s="137">
        <f>K10284*L10284</f>
        <v>2152500</v>
      </c>
      <c r="N10284" s="218"/>
      <c r="O10284" s="108"/>
      <c r="P10284" s="138"/>
      <c r="Q10284" s="108"/>
      <c r="R10284" s="108"/>
      <c r="S10284" s="139"/>
      <c r="T10284" s="218"/>
      <c r="U10284" s="218"/>
      <c r="V10284" s="218"/>
      <c r="W10284" s="223"/>
      <c r="X10284" s="136"/>
      <c r="Y10284" s="223"/>
      <c r="Z10284" s="223"/>
      <c r="AA10284" s="224"/>
      <c r="AB10284" s="224"/>
      <c r="AC10284" s="223"/>
      <c r="AD10284" s="223">
        <f>IF(AND(AC10284="",M10284=""),0,IF((AC10284=""),M10284,IF((M10284=""),AC10284,AC10284+M10284)))</f>
        <v>2152500</v>
      </c>
      <c r="AE10284" s="223">
        <f t="shared" si="985"/>
        <v>2152500</v>
      </c>
      <c r="AF10284" s="223">
        <v>50000000</v>
      </c>
      <c r="AG10284" s="223">
        <f t="shared" si="986"/>
        <v>0</v>
      </c>
      <c r="AH10284" s="223">
        <v>0.01</v>
      </c>
    </row>
    <row r="10285" spans="1:34" s="173" customFormat="1" x14ac:dyDescent="0.55000000000000004">
      <c r="A10285" s="122"/>
      <c r="B10285" s="218"/>
      <c r="C10285" s="218"/>
      <c r="D10285" s="221"/>
      <c r="E10285" s="218"/>
      <c r="F10285" s="218"/>
      <c r="G10285" s="218"/>
      <c r="H10285" s="218"/>
      <c r="I10285" s="222"/>
      <c r="J10285" s="123"/>
      <c r="K10285" s="137"/>
      <c r="L10285" s="137" t="s">
        <v>63</v>
      </c>
      <c r="M10285" s="137">
        <f>SUM(M10275:M10284)</f>
        <v>5102975</v>
      </c>
      <c r="N10285" s="218"/>
      <c r="O10285" s="108"/>
      <c r="P10285" s="138"/>
      <c r="Q10285" s="108"/>
      <c r="R10285" s="108"/>
      <c r="S10285" s="139"/>
      <c r="T10285" s="218"/>
      <c r="U10285" s="218"/>
      <c r="V10285" s="218"/>
      <c r="W10285" s="223"/>
      <c r="X10285" s="136"/>
      <c r="Y10285" s="223"/>
      <c r="Z10285" s="223"/>
      <c r="AA10285" s="224"/>
      <c r="AB10285" s="224"/>
      <c r="AC10285" s="223"/>
      <c r="AD10285" s="223"/>
      <c r="AE10285" s="137">
        <f>SUM(AE10275:AE10284)</f>
        <v>5935807</v>
      </c>
      <c r="AF10285" s="223"/>
      <c r="AG10285" s="137">
        <f>SUM(AG10275:AG10284)</f>
        <v>1257832</v>
      </c>
      <c r="AH10285" s="223"/>
    </row>
    <row r="10286" spans="1:34" s="173" customFormat="1" x14ac:dyDescent="0.55000000000000004">
      <c r="A10286" s="122" t="s">
        <v>10130</v>
      </c>
      <c r="B10286" s="218">
        <v>4780</v>
      </c>
      <c r="C10286" s="218">
        <v>8498</v>
      </c>
      <c r="D10286" s="221" t="s">
        <v>13929</v>
      </c>
      <c r="E10286" s="218" t="s">
        <v>34</v>
      </c>
      <c r="F10286" s="218">
        <v>15142</v>
      </c>
      <c r="G10286" s="218">
        <v>0</v>
      </c>
      <c r="H10286" s="218">
        <v>0</v>
      </c>
      <c r="I10286" s="222">
        <v>76</v>
      </c>
      <c r="J10286" s="123" t="s">
        <v>68</v>
      </c>
      <c r="K10286" s="137">
        <f>((G10286*400)+(H10286*100))+I10286</f>
        <v>76</v>
      </c>
      <c r="L10286" s="137">
        <v>600</v>
      </c>
      <c r="M10286" s="137">
        <f>K10286*L10286</f>
        <v>45600</v>
      </c>
      <c r="N10286" s="218"/>
      <c r="O10286" s="108" t="s">
        <v>13927</v>
      </c>
      <c r="P10286" s="138">
        <v>3570800352033</v>
      </c>
      <c r="Q10286" s="108" t="s">
        <v>13928</v>
      </c>
      <c r="R10286" s="108" t="s">
        <v>10132</v>
      </c>
      <c r="S10286" s="139" t="s">
        <v>13929</v>
      </c>
      <c r="T10286" s="218"/>
      <c r="U10286" s="218"/>
      <c r="V10286" s="218"/>
      <c r="W10286" s="223"/>
      <c r="X10286" s="136"/>
      <c r="Y10286" s="223"/>
      <c r="Z10286" s="223"/>
      <c r="AA10286" s="224"/>
      <c r="AB10286" s="224"/>
      <c r="AC10286" s="223"/>
      <c r="AD10286" s="223">
        <f>IF(AND(AC10286="",M10286=""),0,IF((AC10286=""),M10286,IF((M10286=""),AC10286,AC10286+M10286)))</f>
        <v>45600</v>
      </c>
      <c r="AE10286" s="223">
        <f>IF( (X10286=""),AD10286*1,AD10286*(X10286/100) )</f>
        <v>45600</v>
      </c>
      <c r="AF10286" s="223">
        <v>0</v>
      </c>
      <c r="AG10286" s="223">
        <f>IF((AF10286-AE10286) &gt; 1,0,IF((AF10286-AE10286)&lt;0,AE10286-AF10286,AF10286-AE10286))</f>
        <v>45600</v>
      </c>
      <c r="AH10286" s="223">
        <v>0.3</v>
      </c>
    </row>
    <row r="10287" spans="1:34" s="173" customFormat="1" x14ac:dyDescent="0.55000000000000004">
      <c r="A10287" s="122"/>
      <c r="B10287" s="218"/>
      <c r="C10287" s="218"/>
      <c r="D10287" s="221"/>
      <c r="E10287" s="218"/>
      <c r="F10287" s="218"/>
      <c r="G10287" s="218"/>
      <c r="H10287" s="218"/>
      <c r="I10287" s="222"/>
      <c r="J10287" s="123"/>
      <c r="K10287" s="137"/>
      <c r="L10287" s="137" t="s">
        <v>63</v>
      </c>
      <c r="M10287" s="137">
        <f>SUM(M10286:M10286)</f>
        <v>45600</v>
      </c>
      <c r="N10287" s="218"/>
      <c r="O10287" s="108"/>
      <c r="P10287" s="138"/>
      <c r="Q10287" s="108"/>
      <c r="R10287" s="108"/>
      <c r="S10287" s="139"/>
      <c r="T10287" s="218"/>
      <c r="U10287" s="218"/>
      <c r="V10287" s="218"/>
      <c r="W10287" s="223"/>
      <c r="X10287" s="136"/>
      <c r="Y10287" s="223"/>
      <c r="Z10287" s="223"/>
      <c r="AA10287" s="224"/>
      <c r="AB10287" s="224"/>
      <c r="AC10287" s="223"/>
      <c r="AD10287" s="223"/>
      <c r="AE10287" s="223">
        <f>SUM(AE10286:AE10286)</f>
        <v>45600</v>
      </c>
      <c r="AF10287" s="223"/>
      <c r="AG10287" s="223">
        <f>SUM(AG10286:AG10286)</f>
        <v>45600</v>
      </c>
      <c r="AH10287" s="223"/>
    </row>
    <row r="10288" spans="1:34" s="173" customFormat="1" x14ac:dyDescent="0.55000000000000004">
      <c r="A10288" s="122" t="s">
        <v>13930</v>
      </c>
      <c r="B10288" s="218">
        <v>4781</v>
      </c>
      <c r="C10288" s="218">
        <v>6469</v>
      </c>
      <c r="D10288" s="221" t="s">
        <v>13931</v>
      </c>
      <c r="E10288" s="218" t="s">
        <v>34</v>
      </c>
      <c r="F10288" s="218">
        <v>15656</v>
      </c>
      <c r="G10288" s="218">
        <v>11</v>
      </c>
      <c r="H10288" s="218">
        <v>3</v>
      </c>
      <c r="I10288" s="222">
        <v>44</v>
      </c>
      <c r="J10288" s="123" t="s">
        <v>38</v>
      </c>
      <c r="K10288" s="137">
        <f>((G10288*400)+(H10288*100))+I10288</f>
        <v>4744</v>
      </c>
      <c r="L10288" s="137">
        <v>225</v>
      </c>
      <c r="M10288" s="137">
        <f>K10288*L10288</f>
        <v>1067400</v>
      </c>
      <c r="N10288" s="218"/>
      <c r="O10288" s="108"/>
      <c r="P10288" s="138"/>
      <c r="Q10288" s="108"/>
      <c r="R10288" s="108"/>
      <c r="S10288" s="139"/>
      <c r="T10288" s="218"/>
      <c r="U10288" s="218"/>
      <c r="V10288" s="218"/>
      <c r="W10288" s="223"/>
      <c r="X10288" s="136"/>
      <c r="Y10288" s="223"/>
      <c r="Z10288" s="223"/>
      <c r="AA10288" s="224"/>
      <c r="AB10288" s="224"/>
      <c r="AC10288" s="223"/>
      <c r="AD10288" s="223">
        <f>IF(AND(AC10288="",M10288=""),0,IF((AC10288=""),M10288,IF((M10288=""),AC10288,AC10288+M10288)))</f>
        <v>1067400</v>
      </c>
      <c r="AE10288" s="223">
        <f>IF( (X10288=""),AD10288*1,AD10288*(X10288/100) )</f>
        <v>1067400</v>
      </c>
      <c r="AF10288" s="223">
        <v>50000000</v>
      </c>
      <c r="AG10288" s="223">
        <f>IF((AF10288-AE10288) &gt; 1,0,IF((AF10288-AE10288)&lt;0,AE10288-AF10288,AF10288-AE10288))</f>
        <v>0</v>
      </c>
      <c r="AH10288" s="223">
        <v>0.01</v>
      </c>
    </row>
    <row r="10289" spans="1:34" s="173" customFormat="1" x14ac:dyDescent="0.55000000000000004">
      <c r="A10289" s="122"/>
      <c r="B10289" s="218"/>
      <c r="C10289" s="218"/>
      <c r="D10289" s="221"/>
      <c r="E10289" s="218"/>
      <c r="F10289" s="218"/>
      <c r="G10289" s="218"/>
      <c r="H10289" s="218"/>
      <c r="I10289" s="222"/>
      <c r="J10289" s="123"/>
      <c r="K10289" s="137"/>
      <c r="L10289" s="137" t="s">
        <v>63</v>
      </c>
      <c r="M10289" s="137">
        <f>SUM(M10288:M10288)</f>
        <v>1067400</v>
      </c>
      <c r="N10289" s="218"/>
      <c r="O10289" s="108"/>
      <c r="P10289" s="138"/>
      <c r="Q10289" s="108"/>
      <c r="R10289" s="108"/>
      <c r="S10289" s="139"/>
      <c r="T10289" s="218"/>
      <c r="U10289" s="218"/>
      <c r="V10289" s="218"/>
      <c r="W10289" s="223"/>
      <c r="X10289" s="136"/>
      <c r="Y10289" s="223"/>
      <c r="Z10289" s="223"/>
      <c r="AA10289" s="224"/>
      <c r="AB10289" s="224"/>
      <c r="AC10289" s="223"/>
      <c r="AD10289" s="223"/>
      <c r="AE10289" s="223">
        <f>SUM(AE10288:AE10288)</f>
        <v>1067400</v>
      </c>
      <c r="AF10289" s="223"/>
      <c r="AG10289" s="223">
        <f>SUM(AG10288:AG10288)</f>
        <v>0</v>
      </c>
      <c r="AH10289" s="223"/>
    </row>
    <row r="10290" spans="1:34" s="173" customFormat="1" x14ac:dyDescent="0.55000000000000004">
      <c r="A10290" s="122" t="s">
        <v>13922</v>
      </c>
      <c r="B10290" s="218">
        <v>4782</v>
      </c>
      <c r="C10290" s="218">
        <v>8125</v>
      </c>
      <c r="D10290" s="221" t="s">
        <v>13932</v>
      </c>
      <c r="E10290" s="218" t="s">
        <v>34</v>
      </c>
      <c r="F10290" s="218">
        <v>16322</v>
      </c>
      <c r="G10290" s="218">
        <v>0</v>
      </c>
      <c r="H10290" s="218">
        <v>2</v>
      </c>
      <c r="I10290" s="222">
        <v>2</v>
      </c>
      <c r="J10290" s="123" t="s">
        <v>38</v>
      </c>
      <c r="K10290" s="137">
        <f>((G10290*400)+(H10290*100))+I10290</f>
        <v>202</v>
      </c>
      <c r="L10290" s="137">
        <v>800</v>
      </c>
      <c r="M10290" s="137">
        <f>K10290*L10290</f>
        <v>161600</v>
      </c>
      <c r="N10290" s="218"/>
      <c r="O10290" s="108"/>
      <c r="P10290" s="138"/>
      <c r="Q10290" s="108"/>
      <c r="R10290" s="108"/>
      <c r="S10290" s="139"/>
      <c r="T10290" s="218"/>
      <c r="U10290" s="218"/>
      <c r="V10290" s="218"/>
      <c r="W10290" s="223"/>
      <c r="X10290" s="136"/>
      <c r="Y10290" s="223"/>
      <c r="Z10290" s="223"/>
      <c r="AA10290" s="224"/>
      <c r="AB10290" s="224"/>
      <c r="AC10290" s="223"/>
      <c r="AD10290" s="223">
        <f>IF(AND(AC10290="",M10290=""),0,IF((AC10290=""),M10290,IF((M10290=""),AC10290,AC10290+M10290)))</f>
        <v>161600</v>
      </c>
      <c r="AE10290" s="223">
        <f>IF( (X10290=""),AD10290*1,AD10290*(X10290/100) )</f>
        <v>161600</v>
      </c>
      <c r="AF10290" s="223">
        <v>50000000</v>
      </c>
      <c r="AG10290" s="223">
        <f>IF((AF10290-AE10290) &gt; 1,0,IF((AF10290-AE10290)&lt;0,AE10290-AF10290,AF10290-AE10290))</f>
        <v>0</v>
      </c>
      <c r="AH10290" s="223">
        <v>0.01</v>
      </c>
    </row>
    <row r="10291" spans="1:34" s="173" customFormat="1" x14ac:dyDescent="0.55000000000000004">
      <c r="A10291" s="122"/>
      <c r="B10291" s="218"/>
      <c r="C10291" s="218"/>
      <c r="D10291" s="221"/>
      <c r="E10291" s="218"/>
      <c r="F10291" s="218"/>
      <c r="G10291" s="218"/>
      <c r="H10291" s="218"/>
      <c r="I10291" s="222"/>
      <c r="J10291" s="123"/>
      <c r="K10291" s="137"/>
      <c r="L10291" s="137" t="s">
        <v>63</v>
      </c>
      <c r="M10291" s="137">
        <f>SUM(M10290:M10290)</f>
        <v>161600</v>
      </c>
      <c r="N10291" s="218"/>
      <c r="O10291" s="108"/>
      <c r="P10291" s="138"/>
      <c r="Q10291" s="108"/>
      <c r="R10291" s="108"/>
      <c r="S10291" s="139"/>
      <c r="T10291" s="218"/>
      <c r="U10291" s="218"/>
      <c r="V10291" s="218"/>
      <c r="W10291" s="223"/>
      <c r="X10291" s="136"/>
      <c r="Y10291" s="223"/>
      <c r="Z10291" s="223"/>
      <c r="AA10291" s="224"/>
      <c r="AB10291" s="224"/>
      <c r="AC10291" s="223"/>
      <c r="AD10291" s="223"/>
      <c r="AE10291" s="223">
        <f>SUM(AE10290:AE10290)</f>
        <v>161600</v>
      </c>
      <c r="AF10291" s="223"/>
      <c r="AG10291" s="223">
        <f>SUM(AG10290:AG10290)</f>
        <v>0</v>
      </c>
      <c r="AH10291" s="223"/>
    </row>
    <row r="10292" spans="1:34" s="173" customFormat="1" x14ac:dyDescent="0.55000000000000004">
      <c r="A10292" s="122" t="s">
        <v>13933</v>
      </c>
      <c r="B10292" s="218">
        <v>4783</v>
      </c>
      <c r="C10292" s="218">
        <v>7381</v>
      </c>
      <c r="D10292" s="221" t="s">
        <v>13934</v>
      </c>
      <c r="E10292" s="218" t="s">
        <v>34</v>
      </c>
      <c r="F10292" s="218">
        <v>24246</v>
      </c>
      <c r="G10292" s="218">
        <v>0</v>
      </c>
      <c r="H10292" s="218">
        <v>2</v>
      </c>
      <c r="I10292" s="222">
        <v>0</v>
      </c>
      <c r="J10292" s="123" t="s">
        <v>35</v>
      </c>
      <c r="K10292" s="137">
        <f>((G10292*400)+(H10292*100))+I10292</f>
        <v>200</v>
      </c>
      <c r="L10292" s="137">
        <v>1000</v>
      </c>
      <c r="M10292" s="137">
        <f>K10292*L10292</f>
        <v>200000</v>
      </c>
      <c r="N10292" s="218"/>
      <c r="O10292" s="108"/>
      <c r="P10292" s="138"/>
      <c r="Q10292" s="108"/>
      <c r="R10292" s="108"/>
      <c r="S10292" s="139"/>
      <c r="T10292" s="218"/>
      <c r="U10292" s="218"/>
      <c r="V10292" s="218"/>
      <c r="W10292" s="223"/>
      <c r="X10292" s="136"/>
      <c r="Y10292" s="223"/>
      <c r="Z10292" s="223"/>
      <c r="AA10292" s="224"/>
      <c r="AB10292" s="224"/>
      <c r="AC10292" s="223"/>
      <c r="AD10292" s="223">
        <f>IF(AND(AC10292="",M10292=""),0,IF((AC10292=""),M10292,IF((M10292=""),AC10292,AC10292+M10292)))</f>
        <v>200000</v>
      </c>
      <c r="AE10292" s="223">
        <f>IF( (X10292=""),AD10292*1,AD10292*(X10292/100) )</f>
        <v>200000</v>
      </c>
      <c r="AF10292" s="223">
        <v>0</v>
      </c>
      <c r="AG10292" s="223">
        <f>IF((AF10292-AE10292) &gt; 1,0,IF((AF10292-AE10292)&lt;0,AE10292-AF10292,AF10292-AE10292))</f>
        <v>200000</v>
      </c>
      <c r="AH10292" s="223">
        <v>0.02</v>
      </c>
    </row>
    <row r="10293" spans="1:34" s="173" customFormat="1" x14ac:dyDescent="0.55000000000000004">
      <c r="A10293" s="122"/>
      <c r="B10293" s="218"/>
      <c r="C10293" s="218"/>
      <c r="D10293" s="221"/>
      <c r="E10293" s="218"/>
      <c r="F10293" s="218"/>
      <c r="G10293" s="218"/>
      <c r="H10293" s="218"/>
      <c r="I10293" s="222"/>
      <c r="J10293" s="123"/>
      <c r="K10293" s="137"/>
      <c r="L10293" s="137" t="s">
        <v>63</v>
      </c>
      <c r="M10293" s="137">
        <f>SUM(M10292:M10292)</f>
        <v>200000</v>
      </c>
      <c r="N10293" s="218"/>
      <c r="O10293" s="108"/>
      <c r="P10293" s="138"/>
      <c r="Q10293" s="108"/>
      <c r="R10293" s="108"/>
      <c r="S10293" s="139"/>
      <c r="T10293" s="218"/>
      <c r="U10293" s="218"/>
      <c r="V10293" s="218"/>
      <c r="W10293" s="223"/>
      <c r="X10293" s="136"/>
      <c r="Y10293" s="223"/>
      <c r="Z10293" s="223"/>
      <c r="AA10293" s="224"/>
      <c r="AB10293" s="224"/>
      <c r="AC10293" s="223"/>
      <c r="AD10293" s="223"/>
      <c r="AE10293" s="223">
        <f>SUM(AE10292:AE10292)</f>
        <v>200000</v>
      </c>
      <c r="AF10293" s="223"/>
      <c r="AG10293" s="223">
        <f>SUM(AG10292:AG10292)</f>
        <v>200000</v>
      </c>
      <c r="AH10293" s="223"/>
    </row>
    <row r="10294" spans="1:34" s="173" customFormat="1" x14ac:dyDescent="0.55000000000000004">
      <c r="A10294" s="122" t="s">
        <v>2885</v>
      </c>
      <c r="B10294" s="218">
        <v>4784</v>
      </c>
      <c r="C10294" s="218">
        <v>6993</v>
      </c>
      <c r="D10294" s="221" t="s">
        <v>13937</v>
      </c>
      <c r="E10294" s="218" t="s">
        <v>34</v>
      </c>
      <c r="F10294" s="218">
        <v>23690</v>
      </c>
      <c r="G10294" s="218">
        <v>0</v>
      </c>
      <c r="H10294" s="218">
        <v>0</v>
      </c>
      <c r="I10294" s="222">
        <v>60</v>
      </c>
      <c r="J10294" s="123" t="s">
        <v>35</v>
      </c>
      <c r="K10294" s="137">
        <f>((G10294*400)+(H10294*100))+I10294</f>
        <v>60</v>
      </c>
      <c r="L10294" s="137">
        <v>850</v>
      </c>
      <c r="M10294" s="137">
        <f>K10294*L10294</f>
        <v>51000</v>
      </c>
      <c r="N10294" s="218">
        <v>1</v>
      </c>
      <c r="O10294" s="108" t="s">
        <v>13935</v>
      </c>
      <c r="P10294" s="138"/>
      <c r="Q10294" s="108" t="s">
        <v>13936</v>
      </c>
      <c r="R10294" s="108" t="s">
        <v>2887</v>
      </c>
      <c r="S10294" s="139" t="s">
        <v>13938</v>
      </c>
      <c r="T10294" s="218" t="s">
        <v>51</v>
      </c>
      <c r="U10294" s="218" t="s">
        <v>45</v>
      </c>
      <c r="V10294" s="218" t="s">
        <v>52</v>
      </c>
      <c r="W10294" s="223">
        <v>30.25</v>
      </c>
      <c r="X10294" s="136">
        <v>100</v>
      </c>
      <c r="Y10294" s="223">
        <v>6750</v>
      </c>
      <c r="Z10294" s="223">
        <f>W10294*Y10294</f>
        <v>204187.5</v>
      </c>
      <c r="AA10294" s="224">
        <v>21</v>
      </c>
      <c r="AB10294" s="224">
        <v>32</v>
      </c>
      <c r="AC10294" s="223">
        <f>(Z10294*(100-AB10294))/100</f>
        <v>138847.5</v>
      </c>
      <c r="AD10294" s="223">
        <f>IF(AND(AC10294="",M10294=""),0,IF((AC10294=""),M10294, IF( (M10294=""),AC10294,SUM(AC10294:AC10295)+M10294)))</f>
        <v>189847.5</v>
      </c>
      <c r="AE10294" s="223">
        <f>IF( (X10294=""),AD10294*1,AD10294*(X10294/100) )</f>
        <v>189847.5</v>
      </c>
      <c r="AF10294" s="223">
        <v>50000000</v>
      </c>
      <c r="AG10294" s="223">
        <f>IF((AF10294-AE10294) &gt; 1,0,IF((AF10294-AE10294)&lt;0,AE10294-AF10294,AF10294-AE10294))</f>
        <v>0</v>
      </c>
      <c r="AH10294" s="223">
        <v>0.02</v>
      </c>
    </row>
    <row r="10295" spans="1:34" s="173" customFormat="1" x14ac:dyDescent="0.55000000000000004">
      <c r="A10295" s="122"/>
      <c r="B10295" s="218"/>
      <c r="C10295" s="218"/>
      <c r="D10295" s="221"/>
      <c r="E10295" s="218"/>
      <c r="F10295" s="218"/>
      <c r="G10295" s="218"/>
      <c r="H10295" s="218"/>
      <c r="I10295" s="222"/>
      <c r="J10295" s="123"/>
      <c r="K10295" s="137"/>
      <c r="L10295" s="137" t="s">
        <v>63</v>
      </c>
      <c r="M10295" s="137">
        <f>SUM(M10294:M10294)</f>
        <v>51000</v>
      </c>
      <c r="N10295" s="218"/>
      <c r="O10295" s="108"/>
      <c r="P10295" s="138"/>
      <c r="Q10295" s="108"/>
      <c r="R10295" s="108"/>
      <c r="S10295" s="139"/>
      <c r="T10295" s="218"/>
      <c r="U10295" s="218"/>
      <c r="V10295" s="218"/>
      <c r="W10295" s="223"/>
      <c r="X10295" s="136"/>
      <c r="Y10295" s="223"/>
      <c r="Z10295" s="223"/>
      <c r="AA10295" s="224"/>
      <c r="AB10295" s="224"/>
      <c r="AC10295" s="223"/>
      <c r="AD10295" s="223"/>
      <c r="AE10295" s="223">
        <f>SUM(AE10294:AE10294)</f>
        <v>189847.5</v>
      </c>
      <c r="AF10295" s="223"/>
      <c r="AG10295" s="223">
        <f>SUM(AG10294:AG10294)</f>
        <v>0</v>
      </c>
      <c r="AH10295" s="223"/>
    </row>
    <row r="10296" spans="1:34" s="173" customFormat="1" x14ac:dyDescent="0.55000000000000004">
      <c r="A10296" s="122" t="s">
        <v>6623</v>
      </c>
      <c r="B10296" s="218">
        <v>4785</v>
      </c>
      <c r="C10296" s="218">
        <v>6620</v>
      </c>
      <c r="D10296" s="221" t="s">
        <v>13941</v>
      </c>
      <c r="E10296" s="218" t="s">
        <v>34</v>
      </c>
      <c r="F10296" s="218">
        <v>23174</v>
      </c>
      <c r="G10296" s="218">
        <v>0</v>
      </c>
      <c r="H10296" s="218">
        <v>2</v>
      </c>
      <c r="I10296" s="222">
        <v>58</v>
      </c>
      <c r="J10296" s="123" t="s">
        <v>35</v>
      </c>
      <c r="K10296" s="137">
        <f>((G10296*400)+(H10296*100))+I10296</f>
        <v>258</v>
      </c>
      <c r="L10296" s="137">
        <v>650</v>
      </c>
      <c r="M10296" s="137">
        <f>K10296*L10296</f>
        <v>167700</v>
      </c>
      <c r="N10296" s="218">
        <v>1</v>
      </c>
      <c r="O10296" s="108" t="s">
        <v>13939</v>
      </c>
      <c r="P10296" s="138"/>
      <c r="Q10296" s="108" t="s">
        <v>13940</v>
      </c>
      <c r="R10296" s="108" t="s">
        <v>6625</v>
      </c>
      <c r="S10296" s="139" t="s">
        <v>13942</v>
      </c>
      <c r="T10296" s="218" t="s">
        <v>51</v>
      </c>
      <c r="U10296" s="218" t="s">
        <v>45</v>
      </c>
      <c r="V10296" s="218" t="s">
        <v>52</v>
      </c>
      <c r="W10296" s="223">
        <v>495.72</v>
      </c>
      <c r="X10296" s="136">
        <v>59.49</v>
      </c>
      <c r="Y10296" s="223">
        <v>6750</v>
      </c>
      <c r="Z10296" s="223">
        <f>W10296*Y10296</f>
        <v>3346110</v>
      </c>
      <c r="AA10296" s="224">
        <v>6</v>
      </c>
      <c r="AB10296" s="224">
        <v>6</v>
      </c>
      <c r="AC10296" s="223">
        <f>(Z10296*(100-AB10296))/100</f>
        <v>3145343.4</v>
      </c>
      <c r="AD10296" s="223">
        <f>IF(AND(AC10296="",M10296=""),0,IF((AC10296=""),M10296, IF( (M10296=""),AC10296,SUM(AC10296:AC10301)+M10296)))</f>
        <v>5223176.9799999995</v>
      </c>
      <c r="AE10296" s="223">
        <f>IF( (X10296=""),AD10296*1,AD10296*(X10296/100) )</f>
        <v>3107267.9854019997</v>
      </c>
      <c r="AF10296" s="223">
        <v>50000000</v>
      </c>
      <c r="AG10296" s="223">
        <f>IF((AF10296-AE10296) &gt; 1,0,IF((AF10296-AE10296)&lt;0,AE10296-AF10296,AF10296-AE10296))</f>
        <v>0</v>
      </c>
      <c r="AH10296" s="223">
        <v>0.02</v>
      </c>
    </row>
    <row r="10297" spans="1:34" s="173" customFormat="1" x14ac:dyDescent="0.55000000000000004">
      <c r="A10297" s="122"/>
      <c r="B10297" s="218"/>
      <c r="C10297" s="218"/>
      <c r="D10297" s="221"/>
      <c r="E10297" s="218"/>
      <c r="F10297" s="218"/>
      <c r="G10297" s="218"/>
      <c r="H10297" s="218"/>
      <c r="I10297" s="222"/>
      <c r="J10297" s="123"/>
      <c r="K10297" s="137"/>
      <c r="L10297" s="137"/>
      <c r="M10297" s="137"/>
      <c r="N10297" s="218">
        <v>2</v>
      </c>
      <c r="O10297" s="108" t="s">
        <v>13939</v>
      </c>
      <c r="P10297" s="138"/>
      <c r="Q10297" s="108" t="s">
        <v>13940</v>
      </c>
      <c r="R10297" s="108" t="s">
        <v>6625</v>
      </c>
      <c r="S10297" s="139" t="s">
        <v>13943</v>
      </c>
      <c r="T10297" s="218" t="s">
        <v>73</v>
      </c>
      <c r="U10297" s="218" t="s">
        <v>45</v>
      </c>
      <c r="V10297" s="218" t="s">
        <v>52</v>
      </c>
      <c r="W10297" s="223">
        <v>91.74</v>
      </c>
      <c r="X10297" s="136">
        <v>11.01</v>
      </c>
      <c r="Y10297" s="223">
        <v>6600</v>
      </c>
      <c r="Z10297" s="223">
        <f>W10297*Y10297</f>
        <v>605484</v>
      </c>
      <c r="AA10297" s="224">
        <v>6</v>
      </c>
      <c r="AB10297" s="224">
        <v>6</v>
      </c>
      <c r="AC10297" s="223">
        <f>(Z10297*(100-AB10297))/100</f>
        <v>569154.96</v>
      </c>
      <c r="AD10297" s="223">
        <f>IF(AND(AC10297="",M10296=""),0,IF((AC10297=""),M10296, IF( (M10296=""),AC10297,SUM(AC10296:AC10301)+M10296)))</f>
        <v>5223176.9799999995</v>
      </c>
      <c r="AE10297" s="223">
        <f>IF( (X10297=""),AD10297*1,AD10297*(X10297/100) )</f>
        <v>575071.78549799998</v>
      </c>
      <c r="AF10297" s="223">
        <v>50000000</v>
      </c>
      <c r="AG10297" s="223">
        <f>IF((AF10297-AE10297) &gt; 1,0,IF((AF10297-AE10297)&lt;0,AE10297-AF10297,AF10297-AE10297))</f>
        <v>0</v>
      </c>
      <c r="AH10297" s="223">
        <v>0.02</v>
      </c>
    </row>
    <row r="10298" spans="1:34" s="173" customFormat="1" x14ac:dyDescent="0.55000000000000004">
      <c r="A10298" s="122"/>
      <c r="B10298" s="218"/>
      <c r="C10298" s="218"/>
      <c r="D10298" s="221"/>
      <c r="E10298" s="218"/>
      <c r="F10298" s="218"/>
      <c r="G10298" s="218"/>
      <c r="H10298" s="218"/>
      <c r="I10298" s="222"/>
      <c r="J10298" s="123"/>
      <c r="K10298" s="137"/>
      <c r="L10298" s="137"/>
      <c r="M10298" s="137"/>
      <c r="N10298" s="218">
        <v>3</v>
      </c>
      <c r="O10298" s="108" t="s">
        <v>13939</v>
      </c>
      <c r="P10298" s="138"/>
      <c r="Q10298" s="108" t="s">
        <v>13940</v>
      </c>
      <c r="R10298" s="108" t="s">
        <v>6625</v>
      </c>
      <c r="S10298" s="139" t="s">
        <v>13944</v>
      </c>
      <c r="T10298" s="218" t="s">
        <v>55</v>
      </c>
      <c r="U10298" s="218" t="s">
        <v>45</v>
      </c>
      <c r="V10298" s="218" t="s">
        <v>52</v>
      </c>
      <c r="W10298" s="223">
        <v>83.16</v>
      </c>
      <c r="X10298" s="136">
        <v>9.98</v>
      </c>
      <c r="Y10298" s="223">
        <v>0</v>
      </c>
      <c r="Z10298" s="223">
        <f>W10298*Y10298</f>
        <v>0</v>
      </c>
      <c r="AA10298" s="224">
        <v>6</v>
      </c>
      <c r="AB10298" s="224">
        <v>6</v>
      </c>
      <c r="AC10298" s="223">
        <f>(Z10298*(100-AB10298))/100</f>
        <v>0</v>
      </c>
      <c r="AD10298" s="223">
        <f>IF(AND(AC10298="",M10296=""),0,IF((AC10298=""),M10296, IF( (M10296=""),AC10298,SUM(AC10296:AC10301)+M10296)))</f>
        <v>5223176.9799999995</v>
      </c>
      <c r="AE10298" s="223">
        <f>IF( (X10298=""),AD10298*1,AD10298*(X10298/100) )</f>
        <v>521273.06260399998</v>
      </c>
      <c r="AF10298" s="223">
        <v>50000000</v>
      </c>
      <c r="AG10298" s="223">
        <f>IF((AF10298-AE10298) &gt; 1,0,IF((AF10298-AE10298)&lt;0,AE10298-AF10298,AF10298-AE10298))</f>
        <v>0</v>
      </c>
      <c r="AH10298" s="223">
        <v>0.02</v>
      </c>
    </row>
    <row r="10299" spans="1:34" s="173" customFormat="1" x14ac:dyDescent="0.55000000000000004">
      <c r="A10299" s="122"/>
      <c r="B10299" s="218"/>
      <c r="C10299" s="218"/>
      <c r="D10299" s="221"/>
      <c r="E10299" s="218"/>
      <c r="F10299" s="218"/>
      <c r="G10299" s="218"/>
      <c r="H10299" s="218"/>
      <c r="I10299" s="222"/>
      <c r="J10299" s="123"/>
      <c r="K10299" s="137"/>
      <c r="L10299" s="137"/>
      <c r="M10299" s="137"/>
      <c r="N10299" s="218">
        <v>4</v>
      </c>
      <c r="O10299" s="108" t="s">
        <v>13939</v>
      </c>
      <c r="P10299" s="138"/>
      <c r="Q10299" s="108" t="s">
        <v>13940</v>
      </c>
      <c r="R10299" s="108" t="s">
        <v>6625</v>
      </c>
      <c r="S10299" s="139" t="s">
        <v>13945</v>
      </c>
      <c r="T10299" s="218" t="s">
        <v>343</v>
      </c>
      <c r="U10299" s="218" t="s">
        <v>45</v>
      </c>
      <c r="V10299" s="218" t="s">
        <v>52</v>
      </c>
      <c r="W10299" s="223">
        <v>162.68</v>
      </c>
      <c r="X10299" s="136">
        <v>19.52</v>
      </c>
      <c r="Y10299" s="223">
        <v>5600</v>
      </c>
      <c r="Z10299" s="223">
        <f>W10299*Y10299</f>
        <v>911008</v>
      </c>
      <c r="AA10299" s="224">
        <v>6</v>
      </c>
      <c r="AB10299" s="224">
        <v>6</v>
      </c>
      <c r="AC10299" s="223">
        <f>(Z10299*(100-AB10299))/100</f>
        <v>856347.52</v>
      </c>
      <c r="AD10299" s="223">
        <f>IF(AND(AC10299="",M10296=""),0,IF((AC10299=""),M10296, IF( (M10296=""),AC10299,SUM(AC10296:AC10301)+M10296)))</f>
        <v>5223176.9799999995</v>
      </c>
      <c r="AE10299" s="223">
        <f>IF( (X10299=""),AD10299*1,AD10299*(X10299/100) )</f>
        <v>1019564.1464959998</v>
      </c>
      <c r="AF10299" s="223">
        <v>50000000</v>
      </c>
      <c r="AG10299" s="223">
        <f>IF((AF10299-AE10299) &gt; 1,0,IF((AF10299-AE10299)&lt;0,AE10299-AF10299,AF10299-AE10299))</f>
        <v>0</v>
      </c>
      <c r="AH10299" s="223">
        <v>0.02</v>
      </c>
    </row>
    <row r="10300" spans="1:34" s="173" customFormat="1" x14ac:dyDescent="0.55000000000000004">
      <c r="A10300" s="122"/>
      <c r="B10300" s="218"/>
      <c r="C10300" s="218"/>
      <c r="D10300" s="221"/>
      <c r="E10300" s="218"/>
      <c r="F10300" s="218"/>
      <c r="G10300" s="218"/>
      <c r="H10300" s="218"/>
      <c r="I10300" s="222"/>
      <c r="J10300" s="123"/>
      <c r="K10300" s="137"/>
      <c r="L10300" s="137" t="s">
        <v>63</v>
      </c>
      <c r="M10300" s="137">
        <f>SUM(M10296:M10299)</f>
        <v>167700</v>
      </c>
      <c r="N10300" s="218"/>
      <c r="O10300" s="108"/>
      <c r="P10300" s="138"/>
      <c r="Q10300" s="108"/>
      <c r="R10300" s="108"/>
      <c r="S10300" s="139"/>
      <c r="T10300" s="218"/>
      <c r="U10300" s="218"/>
      <c r="V10300" s="218"/>
      <c r="W10300" s="223"/>
      <c r="X10300" s="136"/>
      <c r="Y10300" s="223"/>
      <c r="Z10300" s="223"/>
      <c r="AA10300" s="224"/>
      <c r="AB10300" s="224"/>
      <c r="AC10300" s="223"/>
      <c r="AD10300" s="223"/>
      <c r="AE10300" s="223">
        <f>SUM(AE10296:AE10299)</f>
        <v>5223176.9799999995</v>
      </c>
      <c r="AF10300" s="223"/>
      <c r="AG10300" s="223">
        <f>SUM(AG10296:AG10299)</f>
        <v>0</v>
      </c>
      <c r="AH10300" s="223"/>
    </row>
    <row r="10301" spans="1:34" s="173" customFormat="1" x14ac:dyDescent="0.55000000000000004">
      <c r="A10301" s="122" t="s">
        <v>13952</v>
      </c>
      <c r="B10301" s="218">
        <v>4787</v>
      </c>
      <c r="C10301" s="218">
        <v>5362</v>
      </c>
      <c r="D10301" s="221" t="s">
        <v>13953</v>
      </c>
      <c r="E10301" s="218" t="s">
        <v>34</v>
      </c>
      <c r="F10301" s="218">
        <v>14108</v>
      </c>
      <c r="G10301" s="218">
        <v>0</v>
      </c>
      <c r="H10301" s="218">
        <v>1</v>
      </c>
      <c r="I10301" s="222">
        <v>84</v>
      </c>
      <c r="J10301" s="123" t="s">
        <v>35</v>
      </c>
      <c r="K10301" s="137">
        <f>((G10301*400)+(H10301*100))+I10301</f>
        <v>184</v>
      </c>
      <c r="L10301" s="137">
        <v>2425</v>
      </c>
      <c r="M10301" s="137">
        <f>K10301*L10301</f>
        <v>446200</v>
      </c>
      <c r="N10301" s="218">
        <v>1</v>
      </c>
      <c r="O10301" s="108" t="s">
        <v>13954</v>
      </c>
      <c r="P10301" s="138"/>
      <c r="Q10301" s="108" t="s">
        <v>13955</v>
      </c>
      <c r="R10301" s="108" t="s">
        <v>13956</v>
      </c>
      <c r="S10301" s="139" t="s">
        <v>13957</v>
      </c>
      <c r="T10301" s="218" t="s">
        <v>51</v>
      </c>
      <c r="U10301" s="218" t="s">
        <v>45</v>
      </c>
      <c r="V10301" s="218" t="s">
        <v>52</v>
      </c>
      <c r="W10301" s="223">
        <v>76.38</v>
      </c>
      <c r="X10301" s="136">
        <v>34.75</v>
      </c>
      <c r="Y10301" s="223">
        <v>6750</v>
      </c>
      <c r="Z10301" s="223">
        <f>W10301*Y10301</f>
        <v>515564.99999999994</v>
      </c>
      <c r="AA10301" s="224">
        <v>6</v>
      </c>
      <c r="AB10301" s="224">
        <v>6</v>
      </c>
      <c r="AC10301" s="223">
        <f>(Z10301*(100-AB10301))/100</f>
        <v>484631.09999999992</v>
      </c>
      <c r="AD10301" s="223">
        <f>IF(AND(AC10301="",M10301=""),0,IF((AC10301=""),M10301, IF( (M10301=""),AC10301,SUM(AC10301:AC10308)+M10301)))</f>
        <v>3328947.4750000001</v>
      </c>
      <c r="AE10301" s="223">
        <f>IF( (X10301=""),AD10301*1,AD10301*(X10301/100) )</f>
        <v>1156809.2475624999</v>
      </c>
      <c r="AF10301" s="223">
        <v>10000000</v>
      </c>
      <c r="AG10301" s="223">
        <f>IF((AF10301-AE10301) &gt; 1,0,IF((AF10301-AE10301)&lt;0,AE10301-AF10301,AF10301-AE10301))</f>
        <v>0</v>
      </c>
      <c r="AH10301" s="223">
        <v>0.02</v>
      </c>
    </row>
    <row r="10302" spans="1:34" s="173" customFormat="1" x14ac:dyDescent="0.55000000000000004">
      <c r="A10302" s="122"/>
      <c r="B10302" s="218"/>
      <c r="C10302" s="218"/>
      <c r="D10302" s="221"/>
      <c r="E10302" s="218"/>
      <c r="F10302" s="218"/>
      <c r="G10302" s="218"/>
      <c r="H10302" s="218"/>
      <c r="I10302" s="222"/>
      <c r="J10302" s="123"/>
      <c r="K10302" s="137"/>
      <c r="L10302" s="137"/>
      <c r="M10302" s="137"/>
      <c r="N10302" s="218">
        <v>2</v>
      </c>
      <c r="O10302" s="108" t="s">
        <v>13954</v>
      </c>
      <c r="P10302" s="138"/>
      <c r="Q10302" s="108" t="s">
        <v>13955</v>
      </c>
      <c r="R10302" s="108" t="s">
        <v>13956</v>
      </c>
      <c r="S10302" s="139" t="s">
        <v>13958</v>
      </c>
      <c r="T10302" s="218" t="s">
        <v>51</v>
      </c>
      <c r="U10302" s="218" t="s">
        <v>45</v>
      </c>
      <c r="V10302" s="218" t="s">
        <v>52</v>
      </c>
      <c r="W10302" s="223">
        <v>68.400000000000006</v>
      </c>
      <c r="X10302" s="136">
        <v>31.12</v>
      </c>
      <c r="Y10302" s="223">
        <v>6750</v>
      </c>
      <c r="Z10302" s="223">
        <f>W10302*Y10302</f>
        <v>461700.00000000006</v>
      </c>
      <c r="AA10302" s="224">
        <v>6</v>
      </c>
      <c r="AB10302" s="224">
        <v>6</v>
      </c>
      <c r="AC10302" s="223">
        <f>(Z10302*(100-AB10302))/100</f>
        <v>433998.00000000006</v>
      </c>
      <c r="AD10302" s="223">
        <f>IF(AND(AC10302="",M10301=""),0,IF((AC10302=""),M10301, IF( (M10301=""),AC10302,SUM(AC10301:AC10308)+M10301)))</f>
        <v>3328947.4750000001</v>
      </c>
      <c r="AE10302" s="223">
        <f>IF( (X10302=""),AD10302*1,AD10302*(X10302/100) )</f>
        <v>1035968.4542200002</v>
      </c>
      <c r="AF10302" s="223">
        <v>10000000</v>
      </c>
      <c r="AG10302" s="223">
        <f>IF((AF10302-AE10302) &gt; 1,0,IF((AF10302-AE10302)&lt;0,AE10302-AF10302,AF10302-AE10302))</f>
        <v>0</v>
      </c>
      <c r="AH10302" s="223">
        <v>0.02</v>
      </c>
    </row>
    <row r="10303" spans="1:34" s="173" customFormat="1" x14ac:dyDescent="0.55000000000000004">
      <c r="A10303" s="122"/>
      <c r="B10303" s="218"/>
      <c r="C10303" s="218"/>
      <c r="D10303" s="221"/>
      <c r="E10303" s="218"/>
      <c r="F10303" s="218"/>
      <c r="G10303" s="218"/>
      <c r="H10303" s="218"/>
      <c r="I10303" s="222"/>
      <c r="J10303" s="123"/>
      <c r="K10303" s="137"/>
      <c r="L10303" s="137"/>
      <c r="M10303" s="137"/>
      <c r="N10303" s="218">
        <v>3</v>
      </c>
      <c r="O10303" s="108" t="s">
        <v>13954</v>
      </c>
      <c r="P10303" s="138"/>
      <c r="Q10303" s="108" t="s">
        <v>13955</v>
      </c>
      <c r="R10303" s="108" t="s">
        <v>13956</v>
      </c>
      <c r="S10303" s="139" t="s">
        <v>13959</v>
      </c>
      <c r="T10303" s="218" t="s">
        <v>55</v>
      </c>
      <c r="U10303" s="218" t="s">
        <v>45</v>
      </c>
      <c r="V10303" s="218" t="s">
        <v>52</v>
      </c>
      <c r="W10303" s="223">
        <v>27</v>
      </c>
      <c r="X10303" s="136">
        <v>12.29</v>
      </c>
      <c r="Y10303" s="223">
        <v>0</v>
      </c>
      <c r="Z10303" s="223">
        <f>W10303*Y10303</f>
        <v>0</v>
      </c>
      <c r="AA10303" s="224">
        <v>6</v>
      </c>
      <c r="AB10303" s="224">
        <v>6</v>
      </c>
      <c r="AC10303" s="223">
        <f>(Z10303*(100-AB10303))/100</f>
        <v>0</v>
      </c>
      <c r="AD10303" s="223">
        <f>IF(AND(AC10303="",M10301=""),0,IF((AC10303=""),M10301, IF( (M10301=""),AC10303,SUM(AC10301:AC10308)+M10301)))</f>
        <v>3328947.4750000001</v>
      </c>
      <c r="AE10303" s="223">
        <f>IF( (X10303=""),AD10303*1,AD10303*(X10303/100) )</f>
        <v>409127.64467750001</v>
      </c>
      <c r="AF10303" s="223">
        <v>10000000</v>
      </c>
      <c r="AG10303" s="223">
        <f>IF((AF10303-AE10303) &gt; 1,0,IF((AF10303-AE10303)&lt;0,AE10303-AF10303,AF10303-AE10303))</f>
        <v>0</v>
      </c>
      <c r="AH10303" s="223">
        <v>0.02</v>
      </c>
    </row>
    <row r="10304" spans="1:34" s="173" customFormat="1" x14ac:dyDescent="0.55000000000000004">
      <c r="A10304" s="122"/>
      <c r="B10304" s="218"/>
      <c r="C10304" s="218"/>
      <c r="D10304" s="221"/>
      <c r="E10304" s="218"/>
      <c r="F10304" s="218"/>
      <c r="G10304" s="218"/>
      <c r="H10304" s="218"/>
      <c r="I10304" s="222"/>
      <c r="J10304" s="123"/>
      <c r="K10304" s="137"/>
      <c r="L10304" s="137"/>
      <c r="M10304" s="137"/>
      <c r="N10304" s="218">
        <v>4</v>
      </c>
      <c r="O10304" s="108" t="s">
        <v>13954</v>
      </c>
      <c r="P10304" s="138"/>
      <c r="Q10304" s="108" t="s">
        <v>13955</v>
      </c>
      <c r="R10304" s="108" t="s">
        <v>13956</v>
      </c>
      <c r="S10304" s="139" t="s">
        <v>13960</v>
      </c>
      <c r="T10304" s="218" t="s">
        <v>51</v>
      </c>
      <c r="U10304" s="218" t="s">
        <v>45</v>
      </c>
      <c r="V10304" s="218" t="s">
        <v>52</v>
      </c>
      <c r="W10304" s="223">
        <v>48</v>
      </c>
      <c r="X10304" s="136">
        <v>21.84</v>
      </c>
      <c r="Y10304" s="223">
        <v>6750</v>
      </c>
      <c r="Z10304" s="223">
        <f>W10304*Y10304</f>
        <v>324000</v>
      </c>
      <c r="AA10304" s="224">
        <v>6</v>
      </c>
      <c r="AB10304" s="224">
        <v>6</v>
      </c>
      <c r="AC10304" s="223">
        <f>(Z10304*(100-AB10304))/100</f>
        <v>304560</v>
      </c>
      <c r="AD10304" s="223">
        <f>IF(AND(AC10304="",M10301=""),0,IF((AC10304=""),M10301, IF( (M10301=""),AC10304,SUM(AC10301:AC10308)+M10301)))</f>
        <v>3328947.4750000001</v>
      </c>
      <c r="AE10304" s="223">
        <f>IF( (X10304=""),AD10304*1,AD10304*(X10304/100) )</f>
        <v>727042.12854000006</v>
      </c>
      <c r="AF10304" s="223">
        <v>10000000</v>
      </c>
      <c r="AG10304" s="223">
        <f>IF((AF10304-AE10304) &gt; 1,0,IF((AF10304-AE10304)&lt;0,AE10304-AF10304,AF10304-AE10304))</f>
        <v>0</v>
      </c>
      <c r="AH10304" s="223">
        <v>0.02</v>
      </c>
    </row>
    <row r="10305" spans="1:34" s="173" customFormat="1" x14ac:dyDescent="0.55000000000000004">
      <c r="A10305" s="122"/>
      <c r="B10305" s="218"/>
      <c r="C10305" s="218"/>
      <c r="D10305" s="221"/>
      <c r="E10305" s="218"/>
      <c r="F10305" s="218"/>
      <c r="G10305" s="218"/>
      <c r="H10305" s="218"/>
      <c r="I10305" s="222"/>
      <c r="J10305" s="123"/>
      <c r="K10305" s="137"/>
      <c r="L10305" s="137" t="s">
        <v>63</v>
      </c>
      <c r="M10305" s="137">
        <f>SUM(M10301:M10304)</f>
        <v>446200</v>
      </c>
      <c r="N10305" s="218"/>
      <c r="O10305" s="108"/>
      <c r="P10305" s="138"/>
      <c r="Q10305" s="108"/>
      <c r="R10305" s="108"/>
      <c r="S10305" s="139"/>
      <c r="T10305" s="218"/>
      <c r="U10305" s="218"/>
      <c r="V10305" s="218"/>
      <c r="W10305" s="223"/>
      <c r="X10305" s="136"/>
      <c r="Y10305" s="223"/>
      <c r="Z10305" s="223"/>
      <c r="AA10305" s="224"/>
      <c r="AB10305" s="224"/>
      <c r="AC10305" s="223"/>
      <c r="AD10305" s="223"/>
      <c r="AE10305" s="223">
        <f>SUM(AE10301:AE10304)</f>
        <v>3328947.4750000006</v>
      </c>
      <c r="AF10305" s="223"/>
      <c r="AG10305" s="223">
        <f>SUM(AG10301:AG10304)</f>
        <v>0</v>
      </c>
      <c r="AH10305" s="223"/>
    </row>
    <row r="10306" spans="1:34" s="173" customFormat="1" x14ac:dyDescent="0.55000000000000004">
      <c r="A10306" s="122" t="s">
        <v>13963</v>
      </c>
      <c r="B10306" s="218">
        <v>4788</v>
      </c>
      <c r="C10306" s="218">
        <v>6978</v>
      </c>
      <c r="D10306" s="221" t="s">
        <v>13964</v>
      </c>
      <c r="E10306" s="218" t="s">
        <v>34</v>
      </c>
      <c r="F10306" s="218">
        <v>23674</v>
      </c>
      <c r="G10306" s="218">
        <v>0</v>
      </c>
      <c r="H10306" s="218">
        <v>1</v>
      </c>
      <c r="I10306" s="222">
        <v>73</v>
      </c>
      <c r="J10306" s="123" t="s">
        <v>35</v>
      </c>
      <c r="K10306" s="137">
        <f>((G10306*400)+(H10306*100))+I10306</f>
        <v>173</v>
      </c>
      <c r="L10306" s="137">
        <v>625</v>
      </c>
      <c r="M10306" s="137">
        <f>K10306*L10306</f>
        <v>108125</v>
      </c>
      <c r="N10306" s="218">
        <v>1</v>
      </c>
      <c r="O10306" s="108" t="s">
        <v>13961</v>
      </c>
      <c r="P10306" s="138"/>
      <c r="Q10306" s="108" t="s">
        <v>13962</v>
      </c>
      <c r="R10306" s="108" t="s">
        <v>13965</v>
      </c>
      <c r="S10306" s="139"/>
      <c r="T10306" s="218" t="s">
        <v>51</v>
      </c>
      <c r="U10306" s="218" t="s">
        <v>45</v>
      </c>
      <c r="V10306" s="218" t="s">
        <v>899</v>
      </c>
      <c r="W10306" s="223">
        <v>48.95</v>
      </c>
      <c r="X10306" s="136">
        <v>18.899999999999999</v>
      </c>
      <c r="Y10306" s="223">
        <v>6750</v>
      </c>
      <c r="Z10306" s="223">
        <f>W10306*Y10306</f>
        <v>330412.5</v>
      </c>
      <c r="AA10306" s="224">
        <v>1</v>
      </c>
      <c r="AB10306" s="224">
        <v>1</v>
      </c>
      <c r="AC10306" s="223">
        <f>(Z10306*(100-AB10306))/100</f>
        <v>327108.375</v>
      </c>
      <c r="AD10306" s="223">
        <f>IF(AND(AC10306="",M10306=""),0,IF((AC10306=""),M10306, IF( (M10306=""),AC10306,SUM(AC10306:AC10308)+M10306)))</f>
        <v>1767683.375</v>
      </c>
      <c r="AE10306" s="223">
        <f>IF( (X10306=""),AD10306*1,AD10306*(X10306/100) )</f>
        <v>334092.15787499998</v>
      </c>
      <c r="AF10306" s="223">
        <v>50000000</v>
      </c>
      <c r="AG10306" s="223">
        <f>IF((AF10306-AE10306) &gt; 1,0,IF((AF10306-AE10306)&lt;0,AE10306-AF10306,AF10306-AE10306))</f>
        <v>0</v>
      </c>
      <c r="AH10306" s="223">
        <v>0.02</v>
      </c>
    </row>
    <row r="10307" spans="1:34" s="173" customFormat="1" x14ac:dyDescent="0.55000000000000004">
      <c r="A10307" s="122"/>
      <c r="B10307" s="218"/>
      <c r="C10307" s="218"/>
      <c r="D10307" s="221"/>
      <c r="E10307" s="218"/>
      <c r="F10307" s="218"/>
      <c r="G10307" s="218"/>
      <c r="H10307" s="218"/>
      <c r="I10307" s="222"/>
      <c r="J10307" s="123"/>
      <c r="K10307" s="137"/>
      <c r="L10307" s="137"/>
      <c r="M10307" s="137"/>
      <c r="N10307" s="218">
        <v>2</v>
      </c>
      <c r="O10307" s="108" t="s">
        <v>13961</v>
      </c>
      <c r="P10307" s="138"/>
      <c r="Q10307" s="108" t="s">
        <v>13962</v>
      </c>
      <c r="R10307" s="108" t="s">
        <v>13965</v>
      </c>
      <c r="S10307" s="139" t="s">
        <v>13966</v>
      </c>
      <c r="T10307" s="218" t="s">
        <v>51</v>
      </c>
      <c r="U10307" s="218" t="s">
        <v>45</v>
      </c>
      <c r="V10307" s="218" t="s">
        <v>52</v>
      </c>
      <c r="W10307" s="223">
        <v>210</v>
      </c>
      <c r="X10307" s="136">
        <v>81.099999999999994</v>
      </c>
      <c r="Y10307" s="223">
        <v>6750</v>
      </c>
      <c r="Z10307" s="223">
        <f>W10307*Y10307</f>
        <v>1417500</v>
      </c>
      <c r="AA10307" s="224">
        <v>6</v>
      </c>
      <c r="AB10307" s="224">
        <v>6</v>
      </c>
      <c r="AC10307" s="223">
        <f>(Z10307*(100-AB10307))/100</f>
        <v>1332450</v>
      </c>
      <c r="AD10307" s="223">
        <f>IF(AND(AC10307="",M10306=""),0,IF((AC10307=""),M10306, IF( (M10306=""),AC10307,SUM(AC10306:AC10308)+M10306)))</f>
        <v>1767683.375</v>
      </c>
      <c r="AE10307" s="223">
        <f>IF( (X10307=""),AD10307*1,AD10307*(X10307/100) )</f>
        <v>1433591.217125</v>
      </c>
      <c r="AF10307" s="223">
        <v>50000000</v>
      </c>
      <c r="AG10307" s="223">
        <f>IF((AF10307-AE10307) &gt; 1,0,IF((AF10307-AE10307)&lt;0,AE10307-AF10307,AF10307-AE10307))</f>
        <v>0</v>
      </c>
      <c r="AH10307" s="223">
        <v>0.02</v>
      </c>
    </row>
    <row r="10308" spans="1:34" s="173" customFormat="1" x14ac:dyDescent="0.55000000000000004">
      <c r="A10308" s="122"/>
      <c r="B10308" s="218"/>
      <c r="C10308" s="218"/>
      <c r="D10308" s="221"/>
      <c r="E10308" s="218"/>
      <c r="F10308" s="218"/>
      <c r="G10308" s="218"/>
      <c r="H10308" s="218"/>
      <c r="I10308" s="222"/>
      <c r="J10308" s="123"/>
      <c r="K10308" s="137"/>
      <c r="L10308" s="137" t="s">
        <v>63</v>
      </c>
      <c r="M10308" s="137">
        <f>SUM(M10306:M10307)</f>
        <v>108125</v>
      </c>
      <c r="N10308" s="218"/>
      <c r="O10308" s="108"/>
      <c r="P10308" s="138"/>
      <c r="Q10308" s="108"/>
      <c r="R10308" s="108"/>
      <c r="S10308" s="139"/>
      <c r="T10308" s="218"/>
      <c r="U10308" s="218"/>
      <c r="V10308" s="218"/>
      <c r="W10308" s="223"/>
      <c r="X10308" s="136"/>
      <c r="Y10308" s="223"/>
      <c r="Z10308" s="223"/>
      <c r="AA10308" s="224"/>
      <c r="AB10308" s="224"/>
      <c r="AC10308" s="223"/>
      <c r="AD10308" s="223"/>
      <c r="AE10308" s="223">
        <f>SUM(AE10306:AE10307)</f>
        <v>1767683.375</v>
      </c>
      <c r="AF10308" s="223"/>
      <c r="AG10308" s="223">
        <f>SUM(AG10306:AG10307)</f>
        <v>0</v>
      </c>
      <c r="AH10308" s="223"/>
    </row>
    <row r="10309" spans="1:34" s="173" customFormat="1" x14ac:dyDescent="0.55000000000000004">
      <c r="A10309" s="122" t="s">
        <v>13969</v>
      </c>
      <c r="B10309" s="218">
        <v>4789</v>
      </c>
      <c r="C10309" s="218">
        <v>10096</v>
      </c>
      <c r="D10309" s="221" t="s">
        <v>13970</v>
      </c>
      <c r="E10309" s="218" t="s">
        <v>34</v>
      </c>
      <c r="F10309" s="218">
        <v>3796</v>
      </c>
      <c r="G10309" s="218">
        <v>0</v>
      </c>
      <c r="H10309" s="218">
        <v>3</v>
      </c>
      <c r="I10309" s="222">
        <v>31</v>
      </c>
      <c r="J10309" s="123" t="s">
        <v>35</v>
      </c>
      <c r="K10309" s="137">
        <f>((G10309*400)+(H10309*100))+I10309</f>
        <v>331</v>
      </c>
      <c r="L10309" s="137">
        <v>800</v>
      </c>
      <c r="M10309" s="137">
        <f>K10309*L10309</f>
        <v>264800</v>
      </c>
      <c r="N10309" s="218">
        <v>1</v>
      </c>
      <c r="O10309" s="108" t="s">
        <v>12326</v>
      </c>
      <c r="P10309" s="138">
        <v>3570800351789</v>
      </c>
      <c r="Q10309" s="108" t="s">
        <v>12327</v>
      </c>
      <c r="R10309" s="108" t="s">
        <v>11588</v>
      </c>
      <c r="S10309" s="139" t="s">
        <v>13971</v>
      </c>
      <c r="T10309" s="218" t="s">
        <v>51</v>
      </c>
      <c r="U10309" s="218" t="s">
        <v>227</v>
      </c>
      <c r="V10309" s="218" t="s">
        <v>52</v>
      </c>
      <c r="W10309" s="223">
        <v>117</v>
      </c>
      <c r="X10309" s="136">
        <v>79.27</v>
      </c>
      <c r="Y10309" s="223">
        <v>6750</v>
      </c>
      <c r="Z10309" s="223">
        <f>W10309*Y10309</f>
        <v>789750</v>
      </c>
      <c r="AA10309" s="224">
        <v>11</v>
      </c>
      <c r="AB10309" s="224">
        <v>34</v>
      </c>
      <c r="AC10309" s="223">
        <f>(Z10309*(100-AB10309))/100</f>
        <v>521235</v>
      </c>
      <c r="AD10309" s="223">
        <f>IF(AND(AC10309="",M10309=""),0,IF((AC10309=""),M10309, IF( (M10309=""),AC10309,SUM(AC10309:AC10314)+M10309)))</f>
        <v>790445</v>
      </c>
      <c r="AE10309" s="223">
        <f>IF( (X10309=""),AD10309*1,AD10309*(X10309/100) )</f>
        <v>626585.75150000001</v>
      </c>
      <c r="AF10309" s="223">
        <v>10000000</v>
      </c>
      <c r="AG10309" s="223">
        <f>IF((AF10309-AE10309) &gt; 1,0,IF((AF10309-AE10309)&lt;0,AE10309-AF10309,AF10309-AE10309))</f>
        <v>0</v>
      </c>
      <c r="AH10309" s="223">
        <v>0.02</v>
      </c>
    </row>
    <row r="10310" spans="1:34" s="173" customFormat="1" x14ac:dyDescent="0.55000000000000004">
      <c r="A10310" s="122"/>
      <c r="B10310" s="218"/>
      <c r="C10310" s="218"/>
      <c r="D10310" s="221"/>
      <c r="E10310" s="218"/>
      <c r="F10310" s="218"/>
      <c r="G10310" s="218"/>
      <c r="H10310" s="218"/>
      <c r="I10310" s="222"/>
      <c r="J10310" s="123"/>
      <c r="K10310" s="137"/>
      <c r="L10310" s="137"/>
      <c r="M10310" s="137"/>
      <c r="N10310" s="218">
        <v>2</v>
      </c>
      <c r="O10310" s="108" t="s">
        <v>12326</v>
      </c>
      <c r="P10310" s="138">
        <v>3570800351789</v>
      </c>
      <c r="Q10310" s="108" t="s">
        <v>12327</v>
      </c>
      <c r="R10310" s="108" t="s">
        <v>11588</v>
      </c>
      <c r="S10310" s="139" t="s">
        <v>13972</v>
      </c>
      <c r="T10310" s="218" t="s">
        <v>55</v>
      </c>
      <c r="U10310" s="218" t="s">
        <v>74</v>
      </c>
      <c r="V10310" s="218" t="s">
        <v>52</v>
      </c>
      <c r="W10310" s="223">
        <v>19.350000000000001</v>
      </c>
      <c r="X10310" s="136">
        <v>13.11</v>
      </c>
      <c r="Y10310" s="223">
        <v>0</v>
      </c>
      <c r="Z10310" s="223">
        <f>W10310*Y10310</f>
        <v>0</v>
      </c>
      <c r="AA10310" s="224">
        <v>21</v>
      </c>
      <c r="AB10310" s="224">
        <v>93</v>
      </c>
      <c r="AC10310" s="223">
        <f>(Z10310*(100-AB10310))/100</f>
        <v>0</v>
      </c>
      <c r="AD10310" s="223">
        <f>IF(AND(AC10310="",M10309=""),0,IF((AC10310=""),M10309, IF( (M10309=""),AC10310,SUM(AC10309:AC10314)+M10309)))</f>
        <v>790445</v>
      </c>
      <c r="AE10310" s="223">
        <f>IF( (X10310=""),AD10310*1,AD10310*(X10310/100) )</f>
        <v>103627.3395</v>
      </c>
      <c r="AF10310" s="223">
        <v>10000000</v>
      </c>
      <c r="AG10310" s="223">
        <f>IF((AF10310-AE10310) &gt; 1,0,IF((AF10310-AE10310)&lt;0,AE10310-AF10310,AF10310-AE10310))</f>
        <v>0</v>
      </c>
      <c r="AH10310" s="223">
        <v>0.02</v>
      </c>
    </row>
    <row r="10311" spans="1:34" s="173" customFormat="1" x14ac:dyDescent="0.55000000000000004">
      <c r="A10311" s="122"/>
      <c r="B10311" s="218"/>
      <c r="C10311" s="218"/>
      <c r="D10311" s="221"/>
      <c r="E10311" s="218"/>
      <c r="F10311" s="218"/>
      <c r="G10311" s="218"/>
      <c r="H10311" s="218"/>
      <c r="I10311" s="222"/>
      <c r="J10311" s="123"/>
      <c r="K10311" s="137"/>
      <c r="L10311" s="137"/>
      <c r="M10311" s="137"/>
      <c r="N10311" s="218">
        <v>3</v>
      </c>
      <c r="O10311" s="108" t="s">
        <v>12326</v>
      </c>
      <c r="P10311" s="138">
        <v>3570800351789</v>
      </c>
      <c r="Q10311" s="108" t="s">
        <v>12327</v>
      </c>
      <c r="R10311" s="108" t="s">
        <v>11588</v>
      </c>
      <c r="S10311" s="139" t="s">
        <v>13973</v>
      </c>
      <c r="T10311" s="218" t="s">
        <v>343</v>
      </c>
      <c r="U10311" s="218" t="s">
        <v>74</v>
      </c>
      <c r="V10311" s="218" t="s">
        <v>52</v>
      </c>
      <c r="W10311" s="223">
        <v>11.25</v>
      </c>
      <c r="X10311" s="136">
        <v>7.62</v>
      </c>
      <c r="Y10311" s="223">
        <v>5600</v>
      </c>
      <c r="Z10311" s="223">
        <f>W10311*Y10311</f>
        <v>63000</v>
      </c>
      <c r="AA10311" s="224">
        <v>21</v>
      </c>
      <c r="AB10311" s="224">
        <v>93</v>
      </c>
      <c r="AC10311" s="223">
        <f>(Z10311*(100-AB10311))/100</f>
        <v>4410</v>
      </c>
      <c r="AD10311" s="223">
        <f>IF(AND(AC10311="",M10309=""),0,IF((AC10311=""),M10309, IF( (M10309=""),AC10311,SUM(AC10309:AC10314)+M10309)))</f>
        <v>790445</v>
      </c>
      <c r="AE10311" s="223">
        <f>IF( (X10311=""),AD10311*1,AD10311*(X10311/100) )</f>
        <v>60231.909</v>
      </c>
      <c r="AF10311" s="223">
        <v>10000000</v>
      </c>
      <c r="AG10311" s="223">
        <f>IF((AF10311-AE10311) &gt; 1,0,IF((AF10311-AE10311)&lt;0,AE10311-AF10311,AF10311-AE10311))</f>
        <v>0</v>
      </c>
      <c r="AH10311" s="223">
        <v>0.02</v>
      </c>
    </row>
    <row r="10312" spans="1:34" s="173" customFormat="1" x14ac:dyDescent="0.55000000000000004">
      <c r="A10312" s="122"/>
      <c r="B10312" s="218">
        <v>4790</v>
      </c>
      <c r="C10312" s="218">
        <v>8794</v>
      </c>
      <c r="D10312" s="221" t="s">
        <v>13974</v>
      </c>
      <c r="E10312" s="218" t="s">
        <v>34</v>
      </c>
      <c r="F10312" s="218">
        <v>16329</v>
      </c>
      <c r="G10312" s="218">
        <v>9</v>
      </c>
      <c r="H10312" s="218">
        <v>3</v>
      </c>
      <c r="I10312" s="222">
        <v>70</v>
      </c>
      <c r="J10312" s="123" t="s">
        <v>38</v>
      </c>
      <c r="K10312" s="137">
        <f>((G10312*400)+(H10312*100))+I10312</f>
        <v>3970</v>
      </c>
      <c r="L10312" s="137">
        <v>400</v>
      </c>
      <c r="M10312" s="137">
        <f>K10312*L10312</f>
        <v>1588000</v>
      </c>
      <c r="N10312" s="218"/>
      <c r="O10312" s="108"/>
      <c r="P10312" s="138"/>
      <c r="Q10312" s="108"/>
      <c r="R10312" s="108"/>
      <c r="S10312" s="139"/>
      <c r="T10312" s="218"/>
      <c r="U10312" s="218"/>
      <c r="V10312" s="218"/>
      <c r="W10312" s="223"/>
      <c r="X10312" s="136"/>
      <c r="Y10312" s="223"/>
      <c r="Z10312" s="223"/>
      <c r="AA10312" s="224"/>
      <c r="AB10312" s="224"/>
      <c r="AC10312" s="223"/>
      <c r="AD10312" s="223">
        <f>IF(AND(AC10312="",M10312=""),0,IF((AC10312=""),M10312,IF((M10312=""),AC10312,AC10312+M10312)))</f>
        <v>1588000</v>
      </c>
      <c r="AE10312" s="223">
        <f>IF( (X10312=""),AD10312*1,AD10312*(X10312/100) )</f>
        <v>1588000</v>
      </c>
      <c r="AF10312" s="223">
        <v>50000000</v>
      </c>
      <c r="AG10312" s="223">
        <f>IF((AF10312-AE10312) &gt; 1,0,IF((AF10312-AE10312)&lt;0,AE10312-AF10312,AF10312-AE10312))</f>
        <v>0</v>
      </c>
      <c r="AH10312" s="223">
        <v>0.01</v>
      </c>
    </row>
    <row r="10313" spans="1:34" s="173" customFormat="1" x14ac:dyDescent="0.55000000000000004">
      <c r="A10313" s="122"/>
      <c r="B10313" s="218">
        <v>4791</v>
      </c>
      <c r="C10313" s="218">
        <v>8935</v>
      </c>
      <c r="D10313" s="221" t="s">
        <v>13975</v>
      </c>
      <c r="E10313" s="218" t="s">
        <v>34</v>
      </c>
      <c r="F10313" s="218">
        <v>17434</v>
      </c>
      <c r="G10313" s="218">
        <v>5</v>
      </c>
      <c r="H10313" s="218">
        <v>3</v>
      </c>
      <c r="I10313" s="222">
        <v>59</v>
      </c>
      <c r="J10313" s="123" t="s">
        <v>38</v>
      </c>
      <c r="K10313" s="137">
        <f>((G10313*400)+(H10313*100))+I10313</f>
        <v>2359</v>
      </c>
      <c r="L10313" s="137">
        <v>400</v>
      </c>
      <c r="M10313" s="137">
        <f>K10313*L10313</f>
        <v>943600</v>
      </c>
      <c r="N10313" s="218"/>
      <c r="O10313" s="108"/>
      <c r="P10313" s="138"/>
      <c r="Q10313" s="108"/>
      <c r="R10313" s="108"/>
      <c r="S10313" s="139"/>
      <c r="T10313" s="218"/>
      <c r="U10313" s="218"/>
      <c r="V10313" s="218"/>
      <c r="W10313" s="223"/>
      <c r="X10313" s="136"/>
      <c r="Y10313" s="223"/>
      <c r="Z10313" s="223"/>
      <c r="AA10313" s="224"/>
      <c r="AB10313" s="224"/>
      <c r="AC10313" s="223"/>
      <c r="AD10313" s="223">
        <f>IF(AND(AC10313="",M10313=""),0,IF((AC10313=""),M10313,IF((M10313=""),AC10313,AC10313+M10313)))</f>
        <v>943600</v>
      </c>
      <c r="AE10313" s="223">
        <f>IF( (X10313=""),AD10313*1,AD10313*(X10313/100) )</f>
        <v>943600</v>
      </c>
      <c r="AF10313" s="223">
        <v>50000000</v>
      </c>
      <c r="AG10313" s="223">
        <f>IF((AF10313-AE10313) &gt; 1,0,IF((AF10313-AE10313)&lt;0,AE10313-AF10313,AF10313-AE10313))</f>
        <v>0</v>
      </c>
      <c r="AH10313" s="223">
        <v>0.01</v>
      </c>
    </row>
    <row r="10314" spans="1:34" s="173" customFormat="1" x14ac:dyDescent="0.55000000000000004">
      <c r="A10314" s="122"/>
      <c r="B10314" s="218"/>
      <c r="C10314" s="218"/>
      <c r="D10314" s="221"/>
      <c r="E10314" s="218"/>
      <c r="F10314" s="218"/>
      <c r="G10314" s="218"/>
      <c r="H10314" s="218"/>
      <c r="I10314" s="222"/>
      <c r="J10314" s="123"/>
      <c r="K10314" s="137"/>
      <c r="L10314" s="137" t="s">
        <v>63</v>
      </c>
      <c r="M10314" s="137">
        <f>SUM(M10309:M10313)</f>
        <v>2796400</v>
      </c>
      <c r="N10314" s="218"/>
      <c r="O10314" s="108"/>
      <c r="P10314" s="138"/>
      <c r="Q10314" s="108"/>
      <c r="R10314" s="108"/>
      <c r="S10314" s="139"/>
      <c r="T10314" s="218"/>
      <c r="U10314" s="218"/>
      <c r="V10314" s="218"/>
      <c r="W10314" s="223"/>
      <c r="X10314" s="136"/>
      <c r="Y10314" s="223"/>
      <c r="Z10314" s="223"/>
      <c r="AA10314" s="224"/>
      <c r="AB10314" s="224"/>
      <c r="AC10314" s="223"/>
      <c r="AD10314" s="223"/>
      <c r="AE10314" s="223">
        <f>SUM(AE10309:AE10313)</f>
        <v>3322045</v>
      </c>
      <c r="AF10314" s="223"/>
      <c r="AG10314" s="223">
        <f>SUM(AG10309:AG10313)</f>
        <v>0</v>
      </c>
      <c r="AH10314" s="223"/>
    </row>
    <row r="10315" spans="1:34" s="173" customFormat="1" x14ac:dyDescent="0.55000000000000004">
      <c r="A10315" s="122" t="s">
        <v>13978</v>
      </c>
      <c r="B10315" s="218">
        <v>4792</v>
      </c>
      <c r="C10315" s="218">
        <v>7897</v>
      </c>
      <c r="D10315" s="221" t="s">
        <v>13979</v>
      </c>
      <c r="E10315" s="218" t="s">
        <v>34</v>
      </c>
      <c r="F10315" s="218">
        <v>19572</v>
      </c>
      <c r="G10315" s="218">
        <v>0</v>
      </c>
      <c r="H10315" s="218">
        <v>0</v>
      </c>
      <c r="I10315" s="222">
        <v>49</v>
      </c>
      <c r="J10315" s="123" t="s">
        <v>35</v>
      </c>
      <c r="K10315" s="137">
        <f>((G10315*400)+(H10315*100))+I10315</f>
        <v>49</v>
      </c>
      <c r="L10315" s="137">
        <v>400</v>
      </c>
      <c r="M10315" s="137">
        <f>K10315*L10315</f>
        <v>19600</v>
      </c>
      <c r="N10315" s="218">
        <v>1</v>
      </c>
      <c r="O10315" s="108" t="s">
        <v>13976</v>
      </c>
      <c r="P10315" s="138">
        <v>3570800335473</v>
      </c>
      <c r="Q10315" s="108" t="s">
        <v>13977</v>
      </c>
      <c r="R10315" s="108" t="s">
        <v>13980</v>
      </c>
      <c r="S10315" s="139" t="s">
        <v>13981</v>
      </c>
      <c r="T10315" s="218" t="s">
        <v>51</v>
      </c>
      <c r="U10315" s="218" t="s">
        <v>45</v>
      </c>
      <c r="V10315" s="218" t="s">
        <v>52</v>
      </c>
      <c r="W10315" s="223">
        <v>262.8</v>
      </c>
      <c r="X10315" s="136">
        <v>100</v>
      </c>
      <c r="Y10315" s="223">
        <v>6750</v>
      </c>
      <c r="Z10315" s="223">
        <f>W10315*Y10315</f>
        <v>1773900</v>
      </c>
      <c r="AA10315" s="224">
        <v>6</v>
      </c>
      <c r="AB10315" s="224">
        <v>6</v>
      </c>
      <c r="AC10315" s="223">
        <f>(Z10315*(100-AB10315))/100</f>
        <v>1667466</v>
      </c>
      <c r="AD10315" s="223">
        <f>IF(AND(AC10315="",M10315=""),0,IF((AC10315=""),M10315, IF( (M10315=""),AC10315,SUM(AC10315:AC10316)+M10315)))</f>
        <v>1687066</v>
      </c>
      <c r="AE10315" s="223">
        <f>IF( (X10315=""),AD10315*1,AD10315*(X10315/100) )</f>
        <v>1687066</v>
      </c>
      <c r="AF10315" s="223">
        <v>50000000</v>
      </c>
      <c r="AG10315" s="223">
        <f>IF((AF10315-AE10315) &gt; 1,0,IF((AF10315-AE10315)&lt;0,AE10315-AF10315,AF10315-AE10315))</f>
        <v>0</v>
      </c>
      <c r="AH10315" s="223">
        <v>0.02</v>
      </c>
    </row>
    <row r="10316" spans="1:34" s="173" customFormat="1" x14ac:dyDescent="0.55000000000000004">
      <c r="A10316" s="122"/>
      <c r="B10316" s="218"/>
      <c r="C10316" s="218"/>
      <c r="D10316" s="221"/>
      <c r="E10316" s="218"/>
      <c r="F10316" s="218"/>
      <c r="G10316" s="218"/>
      <c r="H10316" s="218"/>
      <c r="I10316" s="222"/>
      <c r="J10316" s="123"/>
      <c r="K10316" s="137"/>
      <c r="L10316" s="137" t="s">
        <v>63</v>
      </c>
      <c r="M10316" s="137">
        <f>SUM(M10315:M10315)</f>
        <v>19600</v>
      </c>
      <c r="N10316" s="218"/>
      <c r="O10316" s="108"/>
      <c r="P10316" s="138"/>
      <c r="Q10316" s="108"/>
      <c r="R10316" s="108"/>
      <c r="S10316" s="139"/>
      <c r="T10316" s="218"/>
      <c r="U10316" s="218"/>
      <c r="V10316" s="218"/>
      <c r="W10316" s="223"/>
      <c r="X10316" s="136"/>
      <c r="Y10316" s="223"/>
      <c r="Z10316" s="223"/>
      <c r="AA10316" s="224"/>
      <c r="AB10316" s="224"/>
      <c r="AC10316" s="223"/>
      <c r="AD10316" s="223"/>
      <c r="AE10316" s="223">
        <f>SUM(AE10315:AE10315)</f>
        <v>1687066</v>
      </c>
      <c r="AF10316" s="223"/>
      <c r="AG10316" s="223">
        <f>SUM(AG10315:AG10315)</f>
        <v>0</v>
      </c>
      <c r="AH10316" s="223"/>
    </row>
    <row r="10317" spans="1:34" s="173" customFormat="1" x14ac:dyDescent="0.55000000000000004">
      <c r="A10317" s="122" t="s">
        <v>13969</v>
      </c>
      <c r="B10317" s="218">
        <v>4793</v>
      </c>
      <c r="C10317" s="218">
        <v>8463</v>
      </c>
      <c r="D10317" s="221" t="s">
        <v>13982</v>
      </c>
      <c r="E10317" s="218" t="s">
        <v>34</v>
      </c>
      <c r="F10317" s="218">
        <v>20966</v>
      </c>
      <c r="G10317" s="218">
        <v>0</v>
      </c>
      <c r="H10317" s="218">
        <v>1</v>
      </c>
      <c r="I10317" s="222">
        <v>66</v>
      </c>
      <c r="J10317" s="123" t="s">
        <v>68</v>
      </c>
      <c r="K10317" s="137">
        <f>((G10317*400)+(H10317*100))+I10317</f>
        <v>166</v>
      </c>
      <c r="L10317" s="137">
        <v>800</v>
      </c>
      <c r="M10317" s="137">
        <f>K10317*L10317</f>
        <v>132800</v>
      </c>
      <c r="N10317" s="218">
        <v>1</v>
      </c>
      <c r="O10317" s="108" t="s">
        <v>13967</v>
      </c>
      <c r="P10317" s="138">
        <v>3100800502845</v>
      </c>
      <c r="Q10317" s="108" t="s">
        <v>13968</v>
      </c>
      <c r="R10317" s="108" t="s">
        <v>13983</v>
      </c>
      <c r="S10317" s="139"/>
      <c r="T10317" s="218" t="s">
        <v>343</v>
      </c>
      <c r="U10317" s="218" t="s">
        <v>45</v>
      </c>
      <c r="V10317" s="218" t="s">
        <v>52</v>
      </c>
      <c r="W10317" s="223">
        <v>39.1</v>
      </c>
      <c r="X10317" s="136">
        <v>55.13</v>
      </c>
      <c r="Y10317" s="223">
        <v>5600</v>
      </c>
      <c r="Z10317" s="223">
        <f>W10317*Y10317</f>
        <v>218960</v>
      </c>
      <c r="AA10317" s="224">
        <v>1</v>
      </c>
      <c r="AB10317" s="224">
        <v>1</v>
      </c>
      <c r="AC10317" s="223">
        <f>(Z10317*(100-AB10317))/100</f>
        <v>216770.4</v>
      </c>
      <c r="AD10317" s="223">
        <f>IF(AND(AC10317="",M10317=""),0,IF((AC10317=""),M10317, IF( (M10317=""),AC10317,SUM(AC10317:AC10319)+M10317)))</f>
        <v>1007214.8</v>
      </c>
      <c r="AE10317" s="223">
        <f>IF( (X10317=""),AD10317*1,AD10317*(X10317/100) )</f>
        <v>555277.51924000005</v>
      </c>
      <c r="AF10317" s="223">
        <v>50000000</v>
      </c>
      <c r="AG10317" s="223">
        <f>IF((AF10317-AE10317) &gt; 1,0,IF((AF10317-AE10317)&lt;0,AE10317-AF10317,AF10317-AE10317))</f>
        <v>0</v>
      </c>
      <c r="AH10317" s="223">
        <v>0.02</v>
      </c>
    </row>
    <row r="10318" spans="1:34" s="173" customFormat="1" x14ac:dyDescent="0.55000000000000004">
      <c r="A10318" s="122"/>
      <c r="B10318" s="218"/>
      <c r="C10318" s="218"/>
      <c r="D10318" s="221"/>
      <c r="E10318" s="218"/>
      <c r="F10318" s="218"/>
      <c r="G10318" s="218"/>
      <c r="H10318" s="218"/>
      <c r="I10318" s="222"/>
      <c r="J10318" s="123"/>
      <c r="K10318" s="137"/>
      <c r="L10318" s="137"/>
      <c r="M10318" s="137"/>
      <c r="N10318" s="218">
        <v>2</v>
      </c>
      <c r="O10318" s="108" t="s">
        <v>13967</v>
      </c>
      <c r="P10318" s="138">
        <v>3100800502845</v>
      </c>
      <c r="Q10318" s="108" t="s">
        <v>13968</v>
      </c>
      <c r="R10318" s="108" t="s">
        <v>13983</v>
      </c>
      <c r="S10318" s="139" t="s">
        <v>13982</v>
      </c>
      <c r="T10318" s="218" t="s">
        <v>51</v>
      </c>
      <c r="U10318" s="218" t="s">
        <v>62</v>
      </c>
      <c r="V10318" s="218" t="s">
        <v>52</v>
      </c>
      <c r="W10318" s="223">
        <v>31.82</v>
      </c>
      <c r="X10318" s="136">
        <v>44.87</v>
      </c>
      <c r="Y10318" s="223">
        <v>6750</v>
      </c>
      <c r="Z10318" s="223">
        <f>W10318*Y10318</f>
        <v>214785</v>
      </c>
      <c r="AA10318" s="224">
        <v>6</v>
      </c>
      <c r="AB10318" s="224">
        <v>6</v>
      </c>
      <c r="AC10318" s="223">
        <f>(Z10318*(100-AB10318))/100</f>
        <v>201897.9</v>
      </c>
      <c r="AD10318" s="223">
        <f>IF(AND(AC10318="",M10317=""),0,IF((AC10318=""),M10317, IF( (M10317=""),AC10318,SUM(AC10317:AC10319)+M10317)))</f>
        <v>1007214.8</v>
      </c>
      <c r="AE10318" s="223">
        <f>IF( (X10318=""),AD10318*1,AD10318*(X10318/100) )</f>
        <v>451937.28075999999</v>
      </c>
      <c r="AF10318" s="223">
        <v>50000000</v>
      </c>
      <c r="AG10318" s="223">
        <f>IF((AF10318-AE10318) &gt; 1,0,IF((AF10318-AE10318)&lt;0,AE10318-AF10318,AF10318-AE10318))</f>
        <v>0</v>
      </c>
      <c r="AH10318" s="223">
        <v>0.02</v>
      </c>
    </row>
    <row r="10319" spans="1:34" s="173" customFormat="1" x14ac:dyDescent="0.55000000000000004">
      <c r="A10319" s="122"/>
      <c r="B10319" s="218">
        <v>4794</v>
      </c>
      <c r="C10319" s="218">
        <v>9581</v>
      </c>
      <c r="D10319" s="221" t="s">
        <v>13984</v>
      </c>
      <c r="E10319" s="218" t="s">
        <v>34</v>
      </c>
      <c r="F10319" s="218">
        <v>21566</v>
      </c>
      <c r="G10319" s="218">
        <v>0</v>
      </c>
      <c r="H10319" s="218">
        <v>0</v>
      </c>
      <c r="I10319" s="222">
        <v>59</v>
      </c>
      <c r="J10319" s="123" t="s">
        <v>35</v>
      </c>
      <c r="K10319" s="137">
        <f>((G10319*400)+(H10319*100))+I10319</f>
        <v>59</v>
      </c>
      <c r="L10319" s="137">
        <v>800</v>
      </c>
      <c r="M10319" s="137">
        <f>K10319*L10319</f>
        <v>47200</v>
      </c>
      <c r="N10319" s="218">
        <v>1</v>
      </c>
      <c r="O10319" s="108" t="s">
        <v>13967</v>
      </c>
      <c r="P10319" s="138">
        <v>3100800502845</v>
      </c>
      <c r="Q10319" s="108" t="s">
        <v>13968</v>
      </c>
      <c r="R10319" s="108" t="s">
        <v>13983</v>
      </c>
      <c r="S10319" s="139" t="s">
        <v>13985</v>
      </c>
      <c r="T10319" s="218" t="s">
        <v>51</v>
      </c>
      <c r="U10319" s="218" t="s">
        <v>227</v>
      </c>
      <c r="V10319" s="218" t="s">
        <v>52</v>
      </c>
      <c r="W10319" s="223">
        <v>102.3</v>
      </c>
      <c r="X10319" s="136">
        <v>100</v>
      </c>
      <c r="Y10319" s="223">
        <v>6750</v>
      </c>
      <c r="Z10319" s="223">
        <f>W10319*Y10319</f>
        <v>690525</v>
      </c>
      <c r="AA10319" s="224">
        <v>11</v>
      </c>
      <c r="AB10319" s="224">
        <v>34</v>
      </c>
      <c r="AC10319" s="223">
        <f>(Z10319*(100-AB10319))/100</f>
        <v>455746.5</v>
      </c>
      <c r="AD10319" s="223">
        <f>IF(AND(AC10319="",M10319=""),0,IF((AC10319=""),M10319, IF( (M10319=""),AC10319,SUM(AC10319:AC10320)+M10319)))</f>
        <v>502946.5</v>
      </c>
      <c r="AE10319" s="223">
        <f>IF( (X10319=""),AD10319*1,AD10319*(X10319/100) )</f>
        <v>502946.5</v>
      </c>
      <c r="AF10319" s="223">
        <v>50000000</v>
      </c>
      <c r="AG10319" s="223">
        <f>IF((AF10319-AE10319) &gt; 1,0,IF((AF10319-AE10319)&lt;0,AE10319-AF10319,AF10319-AE10319))</f>
        <v>0</v>
      </c>
      <c r="AH10319" s="223">
        <v>0.02</v>
      </c>
    </row>
    <row r="10320" spans="1:34" s="173" customFormat="1" x14ac:dyDescent="0.55000000000000004">
      <c r="A10320" s="122"/>
      <c r="B10320" s="218"/>
      <c r="C10320" s="218"/>
      <c r="D10320" s="221"/>
      <c r="E10320" s="218"/>
      <c r="F10320" s="218"/>
      <c r="G10320" s="218"/>
      <c r="H10320" s="218"/>
      <c r="I10320" s="222"/>
      <c r="J10320" s="123"/>
      <c r="K10320" s="137"/>
      <c r="L10320" s="137" t="s">
        <v>63</v>
      </c>
      <c r="M10320" s="137">
        <f>SUM(M10317:M10319)</f>
        <v>180000</v>
      </c>
      <c r="N10320" s="218"/>
      <c r="O10320" s="108"/>
      <c r="P10320" s="138"/>
      <c r="Q10320" s="108"/>
      <c r="R10320" s="108"/>
      <c r="S10320" s="139"/>
      <c r="T10320" s="218"/>
      <c r="U10320" s="218"/>
      <c r="V10320" s="218"/>
      <c r="W10320" s="223"/>
      <c r="X10320" s="136"/>
      <c r="Y10320" s="223"/>
      <c r="Z10320" s="223"/>
      <c r="AA10320" s="224"/>
      <c r="AB10320" s="224"/>
      <c r="AC10320" s="223"/>
      <c r="AD10320" s="223"/>
      <c r="AE10320" s="223">
        <f>SUM(AE10317:AE10319)</f>
        <v>1510161.3</v>
      </c>
      <c r="AF10320" s="223"/>
      <c r="AG10320" s="223">
        <f>SUM(AG10317:AG10319)</f>
        <v>0</v>
      </c>
      <c r="AH10320" s="223"/>
    </row>
    <row r="10321" spans="1:34" s="173" customFormat="1" x14ac:dyDescent="0.55000000000000004">
      <c r="A10321" s="122" t="s">
        <v>7178</v>
      </c>
      <c r="B10321" s="218">
        <v>4795</v>
      </c>
      <c r="C10321" s="218">
        <v>7331</v>
      </c>
      <c r="D10321" s="221" t="s">
        <v>13988</v>
      </c>
      <c r="E10321" s="218" t="s">
        <v>34</v>
      </c>
      <c r="F10321" s="218">
        <v>24889</v>
      </c>
      <c r="G10321" s="218">
        <v>0</v>
      </c>
      <c r="H10321" s="218">
        <v>3</v>
      </c>
      <c r="I10321" s="222">
        <v>48</v>
      </c>
      <c r="J10321" s="123" t="s">
        <v>35</v>
      </c>
      <c r="K10321" s="137">
        <f>((G10321*400)+(H10321*100))+I10321</f>
        <v>348</v>
      </c>
      <c r="L10321" s="137">
        <v>650</v>
      </c>
      <c r="M10321" s="137">
        <f>K10321*L10321</f>
        <v>226200</v>
      </c>
      <c r="N10321" s="218">
        <v>1</v>
      </c>
      <c r="O10321" s="108" t="s">
        <v>13986</v>
      </c>
      <c r="P10321" s="138"/>
      <c r="Q10321" s="108" t="s">
        <v>13987</v>
      </c>
      <c r="R10321" s="108" t="s">
        <v>8030</v>
      </c>
      <c r="S10321" s="139" t="s">
        <v>13989</v>
      </c>
      <c r="T10321" s="218" t="s">
        <v>51</v>
      </c>
      <c r="U10321" s="218" t="s">
        <v>45</v>
      </c>
      <c r="V10321" s="218"/>
      <c r="W10321" s="223"/>
      <c r="X10321" s="136"/>
      <c r="Y10321" s="223"/>
      <c r="Z10321" s="223"/>
      <c r="AA10321" s="224"/>
      <c r="AB10321" s="224"/>
      <c r="AC10321" s="223"/>
      <c r="AD10321" s="223">
        <f>IF(AND(AC10321="",M10321=""),0,IF((AC10321=""),M10321,IF((M10321=""),AC10321,AC10321+M10321)))</f>
        <v>226200</v>
      </c>
      <c r="AE10321" s="223">
        <f>IF( (X10321=""),AD10321*1,AD10321*(X10321/100) )</f>
        <v>226200</v>
      </c>
      <c r="AF10321" s="223">
        <v>50000000</v>
      </c>
      <c r="AG10321" s="223">
        <f>IF((AF10321-AE10321) &gt; 1,0,IF((AF10321-AE10321)&lt;0,AE10321-AF10321,AF10321-AE10321))</f>
        <v>0</v>
      </c>
      <c r="AH10321" s="223">
        <v>0.02</v>
      </c>
    </row>
    <row r="10322" spans="1:34" s="173" customFormat="1" x14ac:dyDescent="0.55000000000000004">
      <c r="A10322" s="122"/>
      <c r="B10322" s="218"/>
      <c r="C10322" s="218"/>
      <c r="D10322" s="221"/>
      <c r="E10322" s="218"/>
      <c r="F10322" s="218"/>
      <c r="G10322" s="218"/>
      <c r="H10322" s="218"/>
      <c r="I10322" s="222"/>
      <c r="J10322" s="123"/>
      <c r="K10322" s="137"/>
      <c r="L10322" s="137"/>
      <c r="M10322" s="137"/>
      <c r="N10322" s="218">
        <v>2</v>
      </c>
      <c r="O10322" s="108" t="s">
        <v>13986</v>
      </c>
      <c r="P10322" s="138"/>
      <c r="Q10322" s="108" t="s">
        <v>13987</v>
      </c>
      <c r="R10322" s="108" t="s">
        <v>8030</v>
      </c>
      <c r="S10322" s="139" t="s">
        <v>13990</v>
      </c>
      <c r="T10322" s="218" t="s">
        <v>55</v>
      </c>
      <c r="U10322" s="218" t="s">
        <v>45</v>
      </c>
      <c r="V10322" s="218"/>
      <c r="W10322" s="223"/>
      <c r="X10322" s="136"/>
      <c r="Y10322" s="223"/>
      <c r="Z10322" s="223"/>
      <c r="AA10322" s="224"/>
      <c r="AB10322" s="224"/>
      <c r="AC10322" s="223"/>
      <c r="AD10322" s="223"/>
      <c r="AE10322" s="223"/>
      <c r="AF10322" s="223"/>
      <c r="AG10322" s="223"/>
      <c r="AH10322" s="223"/>
    </row>
    <row r="10323" spans="1:34" s="173" customFormat="1" x14ac:dyDescent="0.55000000000000004">
      <c r="A10323" s="122"/>
      <c r="B10323" s="218"/>
      <c r="C10323" s="218"/>
      <c r="D10323" s="221"/>
      <c r="E10323" s="218"/>
      <c r="F10323" s="218"/>
      <c r="G10323" s="218"/>
      <c r="H10323" s="218"/>
      <c r="I10323" s="222"/>
      <c r="J10323" s="123"/>
      <c r="K10323" s="137"/>
      <c r="L10323" s="137" t="s">
        <v>63</v>
      </c>
      <c r="M10323" s="137">
        <f>SUM(M10321:M10322)</f>
        <v>226200</v>
      </c>
      <c r="N10323" s="218"/>
      <c r="O10323" s="108"/>
      <c r="P10323" s="138"/>
      <c r="Q10323" s="108"/>
      <c r="R10323" s="108"/>
      <c r="S10323" s="139"/>
      <c r="T10323" s="218"/>
      <c r="U10323" s="218"/>
      <c r="V10323" s="218"/>
      <c r="W10323" s="223"/>
      <c r="X10323" s="136"/>
      <c r="Y10323" s="223"/>
      <c r="Z10323" s="223"/>
      <c r="AA10323" s="224"/>
      <c r="AB10323" s="224"/>
      <c r="AC10323" s="223"/>
      <c r="AD10323" s="223"/>
      <c r="AE10323" s="223">
        <f>SUM(AE10321:AE10322)</f>
        <v>226200</v>
      </c>
      <c r="AF10323" s="223"/>
      <c r="AG10323" s="223">
        <f>SUM(AG10321:AG10322)</f>
        <v>0</v>
      </c>
      <c r="AH10323" s="223"/>
    </row>
    <row r="10324" spans="1:34" s="173" customFormat="1" x14ac:dyDescent="0.55000000000000004">
      <c r="A10324" s="122" t="s">
        <v>13991</v>
      </c>
      <c r="B10324" s="218">
        <v>4824</v>
      </c>
      <c r="C10324" s="218">
        <v>7477</v>
      </c>
      <c r="D10324" s="221" t="s">
        <v>13992</v>
      </c>
      <c r="E10324" s="218" t="s">
        <v>34</v>
      </c>
      <c r="F10324" s="218">
        <v>595</v>
      </c>
      <c r="G10324" s="218">
        <v>1</v>
      </c>
      <c r="H10324" s="218">
        <v>0</v>
      </c>
      <c r="I10324" s="222">
        <v>5</v>
      </c>
      <c r="J10324" s="123" t="s">
        <v>38</v>
      </c>
      <c r="K10324" s="137">
        <f>((G10324*400)+(H10324*100))+I10324</f>
        <v>405</v>
      </c>
      <c r="L10324" s="137">
        <v>625</v>
      </c>
      <c r="M10324" s="137">
        <f>K10324*L10324</f>
        <v>253125</v>
      </c>
      <c r="N10324" s="218"/>
      <c r="O10324" s="108"/>
      <c r="P10324" s="138"/>
      <c r="Q10324" s="108"/>
      <c r="R10324" s="108"/>
      <c r="S10324" s="139"/>
      <c r="T10324" s="218"/>
      <c r="U10324" s="218"/>
      <c r="V10324" s="218"/>
      <c r="W10324" s="223"/>
      <c r="X10324" s="136"/>
      <c r="Y10324" s="223"/>
      <c r="Z10324" s="223"/>
      <c r="AA10324" s="224"/>
      <c r="AB10324" s="224"/>
      <c r="AC10324" s="223"/>
      <c r="AD10324" s="223">
        <f>IF(AND(AC10324="",M10324=""),0,IF((AC10324=""),M10324,IF((M10324=""),AC10324,AC10324+M10324)))</f>
        <v>253125</v>
      </c>
      <c r="AE10324" s="223">
        <f t="shared" ref="AE10324:AE10331" si="987">IF( (X10324=""),AD10324*1,AD10324*(X10324/100) )</f>
        <v>253125</v>
      </c>
      <c r="AF10324" s="223">
        <v>50000000</v>
      </c>
      <c r="AG10324" s="223">
        <f t="shared" ref="AG10324:AG10331" si="988">IF((AF10324-AE10324) &gt; 1,0,IF((AF10324-AE10324)&lt;0,AE10324-AF10324,AF10324-AE10324))</f>
        <v>0</v>
      </c>
      <c r="AH10324" s="223">
        <v>0.01</v>
      </c>
    </row>
    <row r="10325" spans="1:34" s="173" customFormat="1" x14ac:dyDescent="0.55000000000000004">
      <c r="A10325" s="122"/>
      <c r="B10325" s="218">
        <v>4825</v>
      </c>
      <c r="C10325" s="218">
        <v>7483</v>
      </c>
      <c r="D10325" s="221" t="s">
        <v>13993</v>
      </c>
      <c r="E10325" s="218" t="s">
        <v>34</v>
      </c>
      <c r="F10325" s="218">
        <v>12768</v>
      </c>
      <c r="G10325" s="218">
        <v>7</v>
      </c>
      <c r="H10325" s="218">
        <v>0</v>
      </c>
      <c r="I10325" s="222">
        <v>16</v>
      </c>
      <c r="J10325" s="123" t="s">
        <v>35</v>
      </c>
      <c r="K10325" s="137">
        <f>((G10325*400)+(H10325*100))+I10325</f>
        <v>2816</v>
      </c>
      <c r="L10325" s="137">
        <v>625</v>
      </c>
      <c r="M10325" s="137">
        <f>K10325*L10325</f>
        <v>1760000</v>
      </c>
      <c r="N10325" s="218">
        <v>1</v>
      </c>
      <c r="O10325" s="108" t="s">
        <v>13994</v>
      </c>
      <c r="P10325" s="138">
        <v>5102100029673</v>
      </c>
      <c r="Q10325" s="108" t="s">
        <v>13995</v>
      </c>
      <c r="R10325" s="108" t="s">
        <v>13996</v>
      </c>
      <c r="S10325" s="139" t="s">
        <v>13997</v>
      </c>
      <c r="T10325" s="218" t="s">
        <v>51</v>
      </c>
      <c r="U10325" s="218" t="s">
        <v>45</v>
      </c>
      <c r="V10325" s="218" t="s">
        <v>52</v>
      </c>
      <c r="W10325" s="223">
        <v>68.06</v>
      </c>
      <c r="X10325" s="136">
        <v>27.26</v>
      </c>
      <c r="Y10325" s="223">
        <v>6750</v>
      </c>
      <c r="Z10325" s="223">
        <f t="shared" ref="Z10325:Z10330" si="989">W10325*Y10325</f>
        <v>459405</v>
      </c>
      <c r="AA10325" s="224">
        <v>7</v>
      </c>
      <c r="AB10325" s="224">
        <v>7</v>
      </c>
      <c r="AC10325" s="223">
        <f t="shared" ref="AC10325:AC10330" si="990">(Z10325*(100-AB10325))/100</f>
        <v>427246.65</v>
      </c>
      <c r="AD10325" s="223">
        <f>IF(AND(AC10325="",M10325=""),0,IF((AC10325=""),M10325, IF( (M10325=""),AC10325,SUM(AC10325:AC10332)+M10325)))</f>
        <v>3202772</v>
      </c>
      <c r="AE10325" s="223">
        <f t="shared" si="987"/>
        <v>873075.64720000001</v>
      </c>
      <c r="AF10325" s="223">
        <v>10000000</v>
      </c>
      <c r="AG10325" s="223">
        <v>176000</v>
      </c>
      <c r="AH10325" s="223">
        <v>0.02</v>
      </c>
    </row>
    <row r="10326" spans="1:34" s="173" customFormat="1" x14ac:dyDescent="0.55000000000000004">
      <c r="A10326" s="122"/>
      <c r="B10326" s="218"/>
      <c r="C10326" s="218"/>
      <c r="D10326" s="221"/>
      <c r="E10326" s="218"/>
      <c r="F10326" s="218"/>
      <c r="G10326" s="218"/>
      <c r="H10326" s="218"/>
      <c r="I10326" s="222"/>
      <c r="J10326" s="123"/>
      <c r="K10326" s="137"/>
      <c r="L10326" s="137"/>
      <c r="M10326" s="137"/>
      <c r="N10326" s="218">
        <v>2</v>
      </c>
      <c r="O10326" s="108" t="s">
        <v>13994</v>
      </c>
      <c r="P10326" s="138">
        <v>5102100029673</v>
      </c>
      <c r="Q10326" s="108" t="s">
        <v>13995</v>
      </c>
      <c r="R10326" s="108" t="s">
        <v>13996</v>
      </c>
      <c r="S10326" s="139" t="s">
        <v>13998</v>
      </c>
      <c r="T10326" s="218" t="s">
        <v>51</v>
      </c>
      <c r="U10326" s="218" t="s">
        <v>45</v>
      </c>
      <c r="V10326" s="218" t="s">
        <v>52</v>
      </c>
      <c r="W10326" s="223">
        <v>40.04</v>
      </c>
      <c r="X10326" s="136">
        <v>16.04</v>
      </c>
      <c r="Y10326" s="223">
        <v>6750</v>
      </c>
      <c r="Z10326" s="223">
        <f t="shared" si="989"/>
        <v>270270</v>
      </c>
      <c r="AA10326" s="224">
        <v>7</v>
      </c>
      <c r="AB10326" s="224">
        <v>7</v>
      </c>
      <c r="AC10326" s="223">
        <f t="shared" si="990"/>
        <v>251351.1</v>
      </c>
      <c r="AD10326" s="223">
        <f>IF(AND(AC10326="",M10325=""),0,IF((AC10326=""),M10325, IF( (M10325=""),AC10326,SUM(AC10325:AC10332)+M10325)))</f>
        <v>3202772</v>
      </c>
      <c r="AE10326" s="223">
        <f t="shared" si="987"/>
        <v>513724.62879999995</v>
      </c>
      <c r="AF10326" s="223">
        <v>10000000</v>
      </c>
      <c r="AG10326" s="223">
        <f t="shared" si="988"/>
        <v>0</v>
      </c>
      <c r="AH10326" s="223">
        <v>0.02</v>
      </c>
    </row>
    <row r="10327" spans="1:34" s="173" customFormat="1" x14ac:dyDescent="0.55000000000000004">
      <c r="A10327" s="122"/>
      <c r="B10327" s="218"/>
      <c r="C10327" s="218"/>
      <c r="D10327" s="221"/>
      <c r="E10327" s="218"/>
      <c r="F10327" s="218"/>
      <c r="G10327" s="218"/>
      <c r="H10327" s="218"/>
      <c r="I10327" s="222"/>
      <c r="J10327" s="123"/>
      <c r="K10327" s="137"/>
      <c r="L10327" s="137"/>
      <c r="M10327" s="137"/>
      <c r="N10327" s="218">
        <v>3</v>
      </c>
      <c r="O10327" s="108" t="s">
        <v>13994</v>
      </c>
      <c r="P10327" s="138">
        <v>5102100029673</v>
      </c>
      <c r="Q10327" s="108" t="s">
        <v>13995</v>
      </c>
      <c r="R10327" s="108" t="s">
        <v>13996</v>
      </c>
      <c r="S10327" s="139" t="s">
        <v>13999</v>
      </c>
      <c r="T10327" s="218" t="s">
        <v>51</v>
      </c>
      <c r="U10327" s="218" t="s">
        <v>45</v>
      </c>
      <c r="V10327" s="218" t="s">
        <v>52</v>
      </c>
      <c r="W10327" s="223">
        <v>40.04</v>
      </c>
      <c r="X10327" s="136">
        <v>16.04</v>
      </c>
      <c r="Y10327" s="223">
        <v>6750</v>
      </c>
      <c r="Z10327" s="223">
        <f t="shared" si="989"/>
        <v>270270</v>
      </c>
      <c r="AA10327" s="224">
        <v>7</v>
      </c>
      <c r="AB10327" s="224">
        <v>7</v>
      </c>
      <c r="AC10327" s="223">
        <f t="shared" si="990"/>
        <v>251351.1</v>
      </c>
      <c r="AD10327" s="223">
        <f>IF(AND(AC10327="",M10325=""),0,IF((AC10327=""),M10325, IF( (M10325=""),AC10327,SUM(AC10325:AC10332)+M10325)))</f>
        <v>3202772</v>
      </c>
      <c r="AE10327" s="223">
        <f t="shared" si="987"/>
        <v>513724.62879999995</v>
      </c>
      <c r="AF10327" s="223">
        <v>10000000</v>
      </c>
      <c r="AG10327" s="223">
        <f t="shared" si="988"/>
        <v>0</v>
      </c>
      <c r="AH10327" s="223">
        <v>0.02</v>
      </c>
    </row>
    <row r="10328" spans="1:34" s="173" customFormat="1" x14ac:dyDescent="0.55000000000000004">
      <c r="A10328" s="122"/>
      <c r="B10328" s="218"/>
      <c r="C10328" s="218"/>
      <c r="D10328" s="221"/>
      <c r="E10328" s="218"/>
      <c r="F10328" s="218"/>
      <c r="G10328" s="218"/>
      <c r="H10328" s="218"/>
      <c r="I10328" s="222"/>
      <c r="J10328" s="123"/>
      <c r="K10328" s="137"/>
      <c r="L10328" s="137"/>
      <c r="M10328" s="137"/>
      <c r="N10328" s="218">
        <v>4</v>
      </c>
      <c r="O10328" s="108" t="s">
        <v>13994</v>
      </c>
      <c r="P10328" s="138">
        <v>5102100029673</v>
      </c>
      <c r="Q10328" s="108" t="s">
        <v>13995</v>
      </c>
      <c r="R10328" s="108" t="s">
        <v>13996</v>
      </c>
      <c r="S10328" s="139" t="s">
        <v>14000</v>
      </c>
      <c r="T10328" s="218" t="s">
        <v>51</v>
      </c>
      <c r="U10328" s="218" t="s">
        <v>45</v>
      </c>
      <c r="V10328" s="218" t="s">
        <v>52</v>
      </c>
      <c r="W10328" s="223">
        <v>40.04</v>
      </c>
      <c r="X10328" s="136">
        <v>16.04</v>
      </c>
      <c r="Y10328" s="223">
        <v>6750</v>
      </c>
      <c r="Z10328" s="223">
        <f t="shared" si="989"/>
        <v>270270</v>
      </c>
      <c r="AA10328" s="224">
        <v>7</v>
      </c>
      <c r="AB10328" s="224">
        <v>7</v>
      </c>
      <c r="AC10328" s="223">
        <f t="shared" si="990"/>
        <v>251351.1</v>
      </c>
      <c r="AD10328" s="223">
        <f>IF(AND(AC10328="",M10325=""),0,IF((AC10328=""),M10325, IF( (M10325=""),AC10328,SUM(AC10325:AC10332)+M10325)))</f>
        <v>3202772</v>
      </c>
      <c r="AE10328" s="223">
        <f t="shared" si="987"/>
        <v>513724.62879999995</v>
      </c>
      <c r="AF10328" s="223">
        <v>10000000</v>
      </c>
      <c r="AG10328" s="223">
        <f t="shared" si="988"/>
        <v>0</v>
      </c>
      <c r="AH10328" s="223">
        <v>0.02</v>
      </c>
    </row>
    <row r="10329" spans="1:34" s="173" customFormat="1" x14ac:dyDescent="0.55000000000000004">
      <c r="A10329" s="122"/>
      <c r="B10329" s="218"/>
      <c r="C10329" s="218"/>
      <c r="D10329" s="221"/>
      <c r="E10329" s="218"/>
      <c r="F10329" s="218"/>
      <c r="G10329" s="218"/>
      <c r="H10329" s="218"/>
      <c r="I10329" s="222"/>
      <c r="J10329" s="123"/>
      <c r="K10329" s="137"/>
      <c r="L10329" s="137"/>
      <c r="M10329" s="137"/>
      <c r="N10329" s="218">
        <v>5</v>
      </c>
      <c r="O10329" s="108" t="s">
        <v>13994</v>
      </c>
      <c r="P10329" s="138">
        <v>5102100029673</v>
      </c>
      <c r="Q10329" s="108" t="s">
        <v>13995</v>
      </c>
      <c r="R10329" s="108" t="s">
        <v>13996</v>
      </c>
      <c r="S10329" s="139" t="s">
        <v>14001</v>
      </c>
      <c r="T10329" s="218" t="s">
        <v>51</v>
      </c>
      <c r="U10329" s="218" t="s">
        <v>45</v>
      </c>
      <c r="V10329" s="218" t="s">
        <v>52</v>
      </c>
      <c r="W10329" s="223">
        <v>40.04</v>
      </c>
      <c r="X10329" s="136">
        <v>16.04</v>
      </c>
      <c r="Y10329" s="223">
        <v>6750</v>
      </c>
      <c r="Z10329" s="223">
        <f t="shared" si="989"/>
        <v>270270</v>
      </c>
      <c r="AA10329" s="224">
        <v>7</v>
      </c>
      <c r="AB10329" s="224">
        <v>7</v>
      </c>
      <c r="AC10329" s="223">
        <f t="shared" si="990"/>
        <v>251351.1</v>
      </c>
      <c r="AD10329" s="223">
        <f>IF(AND(AC10329="",M10325=""),0,IF((AC10329=""),M10325, IF( (M10325=""),AC10329,SUM(AC10325:AC10332)+M10325)))</f>
        <v>3202772</v>
      </c>
      <c r="AE10329" s="223">
        <f t="shared" si="987"/>
        <v>513724.62879999995</v>
      </c>
      <c r="AF10329" s="223">
        <v>10000000</v>
      </c>
      <c r="AG10329" s="223">
        <f t="shared" si="988"/>
        <v>0</v>
      </c>
      <c r="AH10329" s="223">
        <v>0.02</v>
      </c>
    </row>
    <row r="10330" spans="1:34" s="173" customFormat="1" x14ac:dyDescent="0.55000000000000004">
      <c r="A10330" s="122"/>
      <c r="B10330" s="218"/>
      <c r="C10330" s="218"/>
      <c r="D10330" s="221"/>
      <c r="E10330" s="218"/>
      <c r="F10330" s="218"/>
      <c r="G10330" s="218"/>
      <c r="H10330" s="218"/>
      <c r="I10330" s="222"/>
      <c r="J10330" s="123"/>
      <c r="K10330" s="137"/>
      <c r="L10330" s="137"/>
      <c r="M10330" s="137"/>
      <c r="N10330" s="218">
        <v>6</v>
      </c>
      <c r="O10330" s="108" t="s">
        <v>13994</v>
      </c>
      <c r="P10330" s="138">
        <v>5102100029673</v>
      </c>
      <c r="Q10330" s="108" t="s">
        <v>13995</v>
      </c>
      <c r="R10330" s="108" t="s">
        <v>13996</v>
      </c>
      <c r="S10330" s="139" t="s">
        <v>14002</v>
      </c>
      <c r="T10330" s="218" t="s">
        <v>51</v>
      </c>
      <c r="U10330" s="218" t="s">
        <v>74</v>
      </c>
      <c r="V10330" s="218" t="s">
        <v>52</v>
      </c>
      <c r="W10330" s="223">
        <v>21.42</v>
      </c>
      <c r="X10330" s="136">
        <v>8.58</v>
      </c>
      <c r="Y10330" s="223">
        <v>6750</v>
      </c>
      <c r="Z10330" s="223">
        <f t="shared" si="989"/>
        <v>144585</v>
      </c>
      <c r="AA10330" s="224">
        <v>22</v>
      </c>
      <c r="AB10330" s="224">
        <v>93</v>
      </c>
      <c r="AC10330" s="223">
        <f t="shared" si="990"/>
        <v>10120.950000000001</v>
      </c>
      <c r="AD10330" s="223">
        <f>IF(AND(AC10330="",M10325=""),0,IF((AC10330=""),M10325, IF( (M10325=""),AC10330,SUM(AC10325:AC10332)+M10325)))</f>
        <v>3202772</v>
      </c>
      <c r="AE10330" s="223">
        <f t="shared" si="987"/>
        <v>274797.83760000003</v>
      </c>
      <c r="AF10330" s="223">
        <v>10000000</v>
      </c>
      <c r="AG10330" s="223">
        <f t="shared" si="988"/>
        <v>0</v>
      </c>
      <c r="AH10330" s="223">
        <v>0.02</v>
      </c>
    </row>
    <row r="10331" spans="1:34" s="173" customFormat="1" x14ac:dyDescent="0.55000000000000004">
      <c r="A10331" s="122"/>
      <c r="B10331" s="218">
        <v>4826</v>
      </c>
      <c r="C10331" s="218">
        <v>7478</v>
      </c>
      <c r="D10331" s="221" t="s">
        <v>14003</v>
      </c>
      <c r="E10331" s="218" t="s">
        <v>34</v>
      </c>
      <c r="F10331" s="218">
        <v>21719</v>
      </c>
      <c r="G10331" s="218">
        <v>0</v>
      </c>
      <c r="H10331" s="218">
        <v>1</v>
      </c>
      <c r="I10331" s="222">
        <v>33</v>
      </c>
      <c r="J10331" s="123" t="s">
        <v>38</v>
      </c>
      <c r="K10331" s="137">
        <f>((G10331*400)+(H10331*100))+I10331</f>
        <v>133</v>
      </c>
      <c r="L10331" s="137">
        <v>300</v>
      </c>
      <c r="M10331" s="137">
        <f>K10331*L10331</f>
        <v>39900</v>
      </c>
      <c r="N10331" s="218"/>
      <c r="O10331" s="108"/>
      <c r="P10331" s="138"/>
      <c r="Q10331" s="108"/>
      <c r="R10331" s="108"/>
      <c r="S10331" s="139"/>
      <c r="T10331" s="218"/>
      <c r="U10331" s="218"/>
      <c r="V10331" s="218"/>
      <c r="W10331" s="223"/>
      <c r="X10331" s="136"/>
      <c r="Y10331" s="223"/>
      <c r="Z10331" s="223"/>
      <c r="AA10331" s="224"/>
      <c r="AB10331" s="224"/>
      <c r="AC10331" s="223"/>
      <c r="AD10331" s="223">
        <f>IF(AND(AC10331="",M10331=""),0,IF((AC10331=""),M10331, IF( (M10331=""),AC10331,AC10331+M10331)))</f>
        <v>39900</v>
      </c>
      <c r="AE10331" s="223">
        <f t="shared" si="987"/>
        <v>39900</v>
      </c>
      <c r="AF10331" s="223">
        <v>50000000</v>
      </c>
      <c r="AG10331" s="223">
        <f t="shared" si="988"/>
        <v>0</v>
      </c>
      <c r="AH10331" s="223">
        <v>0.01</v>
      </c>
    </row>
    <row r="10332" spans="1:34" s="173" customFormat="1" x14ac:dyDescent="0.55000000000000004">
      <c r="A10332" s="122"/>
      <c r="B10332" s="218"/>
      <c r="C10332" s="218"/>
      <c r="D10332" s="221"/>
      <c r="E10332" s="218"/>
      <c r="F10332" s="218"/>
      <c r="G10332" s="218"/>
      <c r="H10332" s="218"/>
      <c r="I10332" s="222"/>
      <c r="J10332" s="123"/>
      <c r="K10332" s="137"/>
      <c r="L10332" s="137" t="s">
        <v>63</v>
      </c>
      <c r="M10332" s="137">
        <f>SUM(M10324:M10331)</f>
        <v>2053025</v>
      </c>
      <c r="N10332" s="218"/>
      <c r="O10332" s="108"/>
      <c r="P10332" s="138"/>
      <c r="Q10332" s="108"/>
      <c r="R10332" s="108"/>
      <c r="S10332" s="139"/>
      <c r="T10332" s="218"/>
      <c r="U10332" s="218"/>
      <c r="V10332" s="218"/>
      <c r="W10332" s="223"/>
      <c r="X10332" s="136"/>
      <c r="Y10332" s="223"/>
      <c r="Z10332" s="223"/>
      <c r="AA10332" s="224"/>
      <c r="AB10332" s="224"/>
      <c r="AC10332" s="223"/>
      <c r="AD10332" s="223"/>
      <c r="AE10332" s="223">
        <f>SUM(AE10324:AE10331)</f>
        <v>3495797.0000000005</v>
      </c>
      <c r="AF10332" s="223"/>
      <c r="AG10332" s="223">
        <f>SUM(AG10324:AG10331)</f>
        <v>176000</v>
      </c>
      <c r="AH10332" s="223"/>
    </row>
    <row r="10333" spans="1:34" s="173" customFormat="1" x14ac:dyDescent="0.55000000000000004">
      <c r="A10333" s="122" t="s">
        <v>14006</v>
      </c>
      <c r="B10333" s="218">
        <v>4799</v>
      </c>
      <c r="C10333" s="218">
        <v>8464</v>
      </c>
      <c r="D10333" s="221" t="s">
        <v>14007</v>
      </c>
      <c r="E10333" s="218" t="s">
        <v>34</v>
      </c>
      <c r="F10333" s="218">
        <v>14029</v>
      </c>
      <c r="G10333" s="218">
        <v>0</v>
      </c>
      <c r="H10333" s="218">
        <v>1</v>
      </c>
      <c r="I10333" s="222">
        <v>53</v>
      </c>
      <c r="J10333" s="123" t="s">
        <v>35</v>
      </c>
      <c r="K10333" s="137">
        <f>((G10333*400)+(H10333*100))+I10333</f>
        <v>153</v>
      </c>
      <c r="L10333" s="137">
        <v>800</v>
      </c>
      <c r="M10333" s="137">
        <f>K10333*L10333</f>
        <v>122400</v>
      </c>
      <c r="N10333" s="218">
        <v>1</v>
      </c>
      <c r="O10333" s="108" t="s">
        <v>14004</v>
      </c>
      <c r="P10333" s="138"/>
      <c r="Q10333" s="108" t="s">
        <v>14005</v>
      </c>
      <c r="R10333" s="108" t="s">
        <v>14008</v>
      </c>
      <c r="S10333" s="139"/>
      <c r="T10333" s="218" t="s">
        <v>55</v>
      </c>
      <c r="U10333" s="218" t="s">
        <v>45</v>
      </c>
      <c r="V10333" s="218" t="s">
        <v>52</v>
      </c>
      <c r="W10333" s="223">
        <v>42.56</v>
      </c>
      <c r="X10333" s="136">
        <v>6.57</v>
      </c>
      <c r="Y10333" s="223">
        <v>0</v>
      </c>
      <c r="Z10333" s="223">
        <f>W10333*Y10333</f>
        <v>0</v>
      </c>
      <c r="AA10333" s="224">
        <v>1</v>
      </c>
      <c r="AB10333" s="224">
        <v>1</v>
      </c>
      <c r="AC10333" s="223">
        <f>(Z10333*(100-AB10333))/100</f>
        <v>0</v>
      </c>
      <c r="AD10333" s="223">
        <f>IF(AND(AC10333="",M10333=""),0,IF((AC10333=""),M10333, IF( (M10333=""),AC10333,SUM(AC10333:AC10339)+M10333)))</f>
        <v>3471971.4000000004</v>
      </c>
      <c r="AE10333" s="223">
        <f>IF( (X10333=""),AD10333*1,AD10333*(X10333/100) )</f>
        <v>228108.52098000006</v>
      </c>
      <c r="AF10333" s="223">
        <v>50000000</v>
      </c>
      <c r="AG10333" s="223">
        <f>IF((AF10333-AE10333) &gt; 1,0,IF((AF10333-AE10333)&lt;0,AE10333-AF10333,AF10333-AE10333))</f>
        <v>0</v>
      </c>
      <c r="AH10333" s="223">
        <v>0.02</v>
      </c>
    </row>
    <row r="10334" spans="1:34" s="173" customFormat="1" x14ac:dyDescent="0.55000000000000004">
      <c r="A10334" s="122"/>
      <c r="B10334" s="218"/>
      <c r="C10334" s="218"/>
      <c r="D10334" s="221"/>
      <c r="E10334" s="218"/>
      <c r="F10334" s="218"/>
      <c r="G10334" s="218"/>
      <c r="H10334" s="218"/>
      <c r="I10334" s="222"/>
      <c r="J10334" s="123"/>
      <c r="K10334" s="137"/>
      <c r="L10334" s="137"/>
      <c r="M10334" s="137"/>
      <c r="N10334" s="218">
        <v>2</v>
      </c>
      <c r="O10334" s="108" t="s">
        <v>14004</v>
      </c>
      <c r="P10334" s="138"/>
      <c r="Q10334" s="108" t="s">
        <v>14005</v>
      </c>
      <c r="R10334" s="108" t="s">
        <v>14008</v>
      </c>
      <c r="S10334" s="139" t="s">
        <v>14009</v>
      </c>
      <c r="T10334" s="218" t="s">
        <v>51</v>
      </c>
      <c r="U10334" s="218" t="s">
        <v>45</v>
      </c>
      <c r="V10334" s="218" t="s">
        <v>52</v>
      </c>
      <c r="W10334" s="223">
        <v>523.32000000000005</v>
      </c>
      <c r="X10334" s="136">
        <v>80.73</v>
      </c>
      <c r="Y10334" s="223">
        <v>6750</v>
      </c>
      <c r="Z10334" s="223">
        <f>W10334*Y10334</f>
        <v>3532410.0000000005</v>
      </c>
      <c r="AA10334" s="224">
        <v>6</v>
      </c>
      <c r="AB10334" s="224">
        <v>6</v>
      </c>
      <c r="AC10334" s="223">
        <f>(Z10334*(100-AB10334))/100</f>
        <v>3320465.4000000004</v>
      </c>
      <c r="AD10334" s="223">
        <f>IF(AND(AC10334="",M10333=""),0,IF((AC10334=""),M10333, IF( (M10333=""),AC10334,SUM(AC10333:AC10339)+M10333)))</f>
        <v>3471971.4000000004</v>
      </c>
      <c r="AE10334" s="223">
        <f>IF( (X10334=""),AD10334*1,AD10334*(X10334/100) )</f>
        <v>2802922.5112200002</v>
      </c>
      <c r="AF10334" s="223">
        <v>50000000</v>
      </c>
      <c r="AG10334" s="223">
        <f>IF((AF10334-AE10334) &gt; 1,0,IF((AF10334-AE10334)&lt;0,AE10334-AF10334,AF10334-AE10334))</f>
        <v>0</v>
      </c>
      <c r="AH10334" s="223">
        <v>0.02</v>
      </c>
    </row>
    <row r="10335" spans="1:34" s="173" customFormat="1" x14ac:dyDescent="0.55000000000000004">
      <c r="A10335" s="122"/>
      <c r="B10335" s="218"/>
      <c r="C10335" s="218"/>
      <c r="D10335" s="221"/>
      <c r="E10335" s="218"/>
      <c r="F10335" s="218"/>
      <c r="G10335" s="218"/>
      <c r="H10335" s="218"/>
      <c r="I10335" s="222"/>
      <c r="J10335" s="123"/>
      <c r="K10335" s="137"/>
      <c r="L10335" s="137"/>
      <c r="M10335" s="137"/>
      <c r="N10335" s="218">
        <v>3</v>
      </c>
      <c r="O10335" s="108" t="s">
        <v>14004</v>
      </c>
      <c r="P10335" s="138"/>
      <c r="Q10335" s="108" t="s">
        <v>14005</v>
      </c>
      <c r="R10335" s="108" t="s">
        <v>14008</v>
      </c>
      <c r="S10335" s="139" t="s">
        <v>14010</v>
      </c>
      <c r="T10335" s="218" t="s">
        <v>51</v>
      </c>
      <c r="U10335" s="218" t="s">
        <v>74</v>
      </c>
      <c r="V10335" s="218" t="s">
        <v>52</v>
      </c>
      <c r="W10335" s="223">
        <v>61.6</v>
      </c>
      <c r="X10335" s="136">
        <v>9.5</v>
      </c>
      <c r="Y10335" s="223">
        <v>6750</v>
      </c>
      <c r="Z10335" s="223">
        <f>W10335*Y10335</f>
        <v>415800</v>
      </c>
      <c r="AA10335" s="224">
        <v>21</v>
      </c>
      <c r="AB10335" s="224">
        <v>93</v>
      </c>
      <c r="AC10335" s="223">
        <f>(Z10335*(100-AB10335))/100</f>
        <v>29106</v>
      </c>
      <c r="AD10335" s="223">
        <f>IF(AND(AC10335="",M10333=""),0,IF((AC10335=""),M10333, IF( (M10333=""),AC10335,SUM(AC10333:AC10339)+M10333)))</f>
        <v>3471971.4000000004</v>
      </c>
      <c r="AE10335" s="223">
        <f>IF( (X10335=""),AD10335*1,AD10335*(X10335/100) )</f>
        <v>329837.28300000005</v>
      </c>
      <c r="AF10335" s="223">
        <v>50000000</v>
      </c>
      <c r="AG10335" s="223">
        <f>IF((AF10335-AE10335) &gt; 1,0,IF((AF10335-AE10335)&lt;0,AE10335-AF10335,AF10335-AE10335))</f>
        <v>0</v>
      </c>
      <c r="AH10335" s="223">
        <v>0.02</v>
      </c>
    </row>
    <row r="10336" spans="1:34" s="173" customFormat="1" x14ac:dyDescent="0.55000000000000004">
      <c r="A10336" s="122"/>
      <c r="B10336" s="218"/>
      <c r="C10336" s="218"/>
      <c r="D10336" s="221"/>
      <c r="E10336" s="218"/>
      <c r="F10336" s="218"/>
      <c r="G10336" s="218"/>
      <c r="H10336" s="218"/>
      <c r="I10336" s="222"/>
      <c r="J10336" s="123"/>
      <c r="K10336" s="137"/>
      <c r="L10336" s="137"/>
      <c r="M10336" s="137"/>
      <c r="N10336" s="218">
        <v>4</v>
      </c>
      <c r="O10336" s="108" t="s">
        <v>14004</v>
      </c>
      <c r="P10336" s="138"/>
      <c r="Q10336" s="108" t="s">
        <v>14005</v>
      </c>
      <c r="R10336" s="108" t="s">
        <v>14008</v>
      </c>
      <c r="S10336" s="139" t="s">
        <v>14011</v>
      </c>
      <c r="T10336" s="218" t="s">
        <v>55</v>
      </c>
      <c r="U10336" s="218" t="s">
        <v>45</v>
      </c>
      <c r="V10336" s="218" t="s">
        <v>52</v>
      </c>
      <c r="W10336" s="223">
        <v>20.72</v>
      </c>
      <c r="X10336" s="136">
        <v>3.2</v>
      </c>
      <c r="Y10336" s="223">
        <v>0</v>
      </c>
      <c r="Z10336" s="223">
        <f>W10336*Y10336</f>
        <v>0</v>
      </c>
      <c r="AA10336" s="224">
        <v>6</v>
      </c>
      <c r="AB10336" s="224">
        <v>6</v>
      </c>
      <c r="AC10336" s="223">
        <f>(Z10336*(100-AB10336))/100</f>
        <v>0</v>
      </c>
      <c r="AD10336" s="223">
        <f>IF(AND(AC10336="",M10333=""),0,IF((AC10336=""),M10333, IF( (M10333=""),AC10336,SUM(AC10333:AC10339)+M10333)))</f>
        <v>3471971.4000000004</v>
      </c>
      <c r="AE10336" s="223">
        <f>IF( (X10336=""),AD10336*1,AD10336*(X10336/100) )</f>
        <v>111103.08480000001</v>
      </c>
      <c r="AF10336" s="223">
        <v>50000000</v>
      </c>
      <c r="AG10336" s="223">
        <f>IF((AF10336-AE10336) &gt; 1,0,IF((AF10336-AE10336)&lt;0,AE10336-AF10336,AF10336-AE10336))</f>
        <v>0</v>
      </c>
      <c r="AH10336" s="223">
        <v>0.02</v>
      </c>
    </row>
    <row r="10337" spans="1:34" s="173" customFormat="1" x14ac:dyDescent="0.55000000000000004">
      <c r="A10337" s="122"/>
      <c r="B10337" s="218"/>
      <c r="C10337" s="218"/>
      <c r="D10337" s="221"/>
      <c r="E10337" s="218"/>
      <c r="F10337" s="218"/>
      <c r="G10337" s="218"/>
      <c r="H10337" s="218"/>
      <c r="I10337" s="222"/>
      <c r="J10337" s="123"/>
      <c r="K10337" s="137"/>
      <c r="L10337" s="137" t="s">
        <v>63</v>
      </c>
      <c r="M10337" s="137">
        <f>SUM(M10333:M10336)</f>
        <v>122400</v>
      </c>
      <c r="N10337" s="218"/>
      <c r="O10337" s="108"/>
      <c r="P10337" s="138"/>
      <c r="Q10337" s="108"/>
      <c r="R10337" s="108"/>
      <c r="S10337" s="139"/>
      <c r="T10337" s="218"/>
      <c r="U10337" s="218"/>
      <c r="V10337" s="218"/>
      <c r="W10337" s="223"/>
      <c r="X10337" s="136"/>
      <c r="Y10337" s="223"/>
      <c r="Z10337" s="223"/>
      <c r="AA10337" s="224"/>
      <c r="AB10337" s="224"/>
      <c r="AC10337" s="223"/>
      <c r="AD10337" s="223"/>
      <c r="AE10337" s="223">
        <f>SUM(AE10333:AE10336)</f>
        <v>3471971.4</v>
      </c>
      <c r="AF10337" s="223"/>
      <c r="AG10337" s="223">
        <f>SUM(AG10333:AG10336)</f>
        <v>0</v>
      </c>
      <c r="AH10337" s="223"/>
    </row>
    <row r="10338" spans="1:34" s="173" customFormat="1" x14ac:dyDescent="0.55000000000000004">
      <c r="A10338" s="122" t="s">
        <v>14012</v>
      </c>
      <c r="B10338" s="218">
        <v>4800</v>
      </c>
      <c r="C10338" s="218">
        <v>8046</v>
      </c>
      <c r="D10338" s="221" t="s">
        <v>14013</v>
      </c>
      <c r="E10338" s="218" t="s">
        <v>34</v>
      </c>
      <c r="F10338" s="218">
        <v>19601</v>
      </c>
      <c r="G10338" s="218">
        <v>1</v>
      </c>
      <c r="H10338" s="218">
        <v>2</v>
      </c>
      <c r="I10338" s="222">
        <v>33.6</v>
      </c>
      <c r="J10338" s="123" t="s">
        <v>38</v>
      </c>
      <c r="K10338" s="137">
        <f>((G10338*400)+(H10338*100))+I10338</f>
        <v>633.6</v>
      </c>
      <c r="L10338" s="137">
        <v>375</v>
      </c>
      <c r="M10338" s="137">
        <f>K10338*L10338</f>
        <v>237600</v>
      </c>
      <c r="N10338" s="218"/>
      <c r="O10338" s="108"/>
      <c r="P10338" s="138"/>
      <c r="Q10338" s="108"/>
      <c r="R10338" s="108"/>
      <c r="S10338" s="139"/>
      <c r="T10338" s="218"/>
      <c r="U10338" s="218"/>
      <c r="V10338" s="218"/>
      <c r="W10338" s="223"/>
      <c r="X10338" s="136"/>
      <c r="Y10338" s="223"/>
      <c r="Z10338" s="223"/>
      <c r="AA10338" s="224"/>
      <c r="AB10338" s="224"/>
      <c r="AC10338" s="223"/>
      <c r="AD10338" s="223">
        <f>IF(AND(AC10338="",M10338=""),0,IF((AC10338=""),M10338,IF((M10338=""),AC10338,AC10338+M10338)))</f>
        <v>237600</v>
      </c>
      <c r="AE10338" s="223">
        <f>IF( (X10338=""),AD10338*1,AD10338*(X10338/100) )</f>
        <v>237600</v>
      </c>
      <c r="AF10338" s="223">
        <v>50000000</v>
      </c>
      <c r="AG10338" s="223">
        <f>IF((AF10338-AE10338) &gt; 1,0,IF((AF10338-AE10338)&lt;0,AE10338-AF10338,AF10338-AE10338))</f>
        <v>0</v>
      </c>
      <c r="AH10338" s="223">
        <v>0.01</v>
      </c>
    </row>
    <row r="10339" spans="1:34" s="173" customFormat="1" x14ac:dyDescent="0.55000000000000004">
      <c r="A10339" s="122"/>
      <c r="B10339" s="218">
        <v>4801</v>
      </c>
      <c r="C10339" s="218">
        <v>8054</v>
      </c>
      <c r="D10339" s="221" t="s">
        <v>14014</v>
      </c>
      <c r="E10339" s="218" t="s">
        <v>34</v>
      </c>
      <c r="F10339" s="218">
        <v>24134</v>
      </c>
      <c r="G10339" s="218">
        <v>1</v>
      </c>
      <c r="H10339" s="218">
        <v>2</v>
      </c>
      <c r="I10339" s="222">
        <v>33.6</v>
      </c>
      <c r="J10339" s="123" t="s">
        <v>38</v>
      </c>
      <c r="K10339" s="137">
        <f>((G10339*400)+(H10339*100))+I10339</f>
        <v>633.6</v>
      </c>
      <c r="L10339" s="137">
        <v>375</v>
      </c>
      <c r="M10339" s="137">
        <f>K10339*L10339</f>
        <v>237600</v>
      </c>
      <c r="N10339" s="218"/>
      <c r="O10339" s="108"/>
      <c r="P10339" s="138"/>
      <c r="Q10339" s="108"/>
      <c r="R10339" s="108"/>
      <c r="S10339" s="139"/>
      <c r="T10339" s="218"/>
      <c r="U10339" s="218"/>
      <c r="V10339" s="218"/>
      <c r="W10339" s="223"/>
      <c r="X10339" s="136"/>
      <c r="Y10339" s="223"/>
      <c r="Z10339" s="223"/>
      <c r="AA10339" s="224"/>
      <c r="AB10339" s="224"/>
      <c r="AC10339" s="223"/>
      <c r="AD10339" s="223">
        <f>IF(AND(AC10339="",M10339=""),0,IF((AC10339=""),M10339,IF((M10339=""),AC10339,AC10339+M10339)))</f>
        <v>237600</v>
      </c>
      <c r="AE10339" s="223">
        <f>IF( (X10339=""),AD10339*1,AD10339*(X10339/100) )</f>
        <v>237600</v>
      </c>
      <c r="AF10339" s="223">
        <v>50000000</v>
      </c>
      <c r="AG10339" s="223">
        <f>IF((AF10339-AE10339) &gt; 1,0,IF((AF10339-AE10339)&lt;0,AE10339-AF10339,AF10339-AE10339))</f>
        <v>0</v>
      </c>
      <c r="AH10339" s="223">
        <v>0.01</v>
      </c>
    </row>
    <row r="10340" spans="1:34" s="173" customFormat="1" x14ac:dyDescent="0.55000000000000004">
      <c r="A10340" s="122"/>
      <c r="B10340" s="218"/>
      <c r="C10340" s="218"/>
      <c r="D10340" s="221"/>
      <c r="E10340" s="218"/>
      <c r="F10340" s="218"/>
      <c r="G10340" s="218"/>
      <c r="H10340" s="218"/>
      <c r="I10340" s="222"/>
      <c r="J10340" s="123"/>
      <c r="K10340" s="137"/>
      <c r="L10340" s="137" t="s">
        <v>63</v>
      </c>
      <c r="M10340" s="137">
        <f>SUM(M10338:M10339)</f>
        <v>475200</v>
      </c>
      <c r="N10340" s="218"/>
      <c r="O10340" s="108"/>
      <c r="P10340" s="138"/>
      <c r="Q10340" s="108"/>
      <c r="R10340" s="108"/>
      <c r="S10340" s="139"/>
      <c r="T10340" s="218"/>
      <c r="U10340" s="218"/>
      <c r="V10340" s="218"/>
      <c r="W10340" s="223"/>
      <c r="X10340" s="136"/>
      <c r="Y10340" s="223"/>
      <c r="Z10340" s="223"/>
      <c r="AA10340" s="224"/>
      <c r="AB10340" s="224"/>
      <c r="AC10340" s="223"/>
      <c r="AD10340" s="223"/>
      <c r="AE10340" s="223">
        <f>SUM(AE10338:AE10339)</f>
        <v>475200</v>
      </c>
      <c r="AF10340" s="223"/>
      <c r="AG10340" s="223">
        <f>SUM(AG10338:AG10339)</f>
        <v>0</v>
      </c>
      <c r="AH10340" s="223"/>
    </row>
    <row r="10341" spans="1:34" s="173" customFormat="1" x14ac:dyDescent="0.55000000000000004">
      <c r="A10341" s="122" t="s">
        <v>13948</v>
      </c>
      <c r="B10341" s="218">
        <v>4814</v>
      </c>
      <c r="C10341" s="218">
        <v>7583</v>
      </c>
      <c r="D10341" s="221" t="s">
        <v>13949</v>
      </c>
      <c r="E10341" s="218" t="s">
        <v>34</v>
      </c>
      <c r="F10341" s="218">
        <v>23449</v>
      </c>
      <c r="G10341" s="218">
        <v>0</v>
      </c>
      <c r="H10341" s="218">
        <v>0</v>
      </c>
      <c r="I10341" s="222">
        <v>21</v>
      </c>
      <c r="J10341" s="123" t="s">
        <v>35</v>
      </c>
      <c r="K10341" s="137">
        <f>((G10341*400)+(H10341*100))+I10341</f>
        <v>21</v>
      </c>
      <c r="L10341" s="137">
        <v>3700</v>
      </c>
      <c r="M10341" s="137">
        <f>K10341*L10341</f>
        <v>77700</v>
      </c>
      <c r="N10341" s="218">
        <v>1</v>
      </c>
      <c r="O10341" s="108" t="s">
        <v>13946</v>
      </c>
      <c r="P10341" s="138">
        <v>3560500512329</v>
      </c>
      <c r="Q10341" s="108" t="s">
        <v>13947</v>
      </c>
      <c r="R10341" s="108" t="s">
        <v>13950</v>
      </c>
      <c r="S10341" s="139" t="s">
        <v>13951</v>
      </c>
      <c r="T10341" s="218" t="s">
        <v>44</v>
      </c>
      <c r="U10341" s="218" t="s">
        <v>45</v>
      </c>
      <c r="V10341" s="218" t="s">
        <v>52</v>
      </c>
      <c r="W10341" s="223">
        <v>58</v>
      </c>
      <c r="X10341" s="136">
        <v>50</v>
      </c>
      <c r="Y10341" s="223">
        <v>7150</v>
      </c>
      <c r="Z10341" s="223">
        <f>W10341*Y10341</f>
        <v>414700</v>
      </c>
      <c r="AA10341" s="224">
        <v>12</v>
      </c>
      <c r="AB10341" s="224">
        <v>14</v>
      </c>
      <c r="AC10341" s="223">
        <f>(Z10341*(100-AB10341))/100</f>
        <v>356642</v>
      </c>
      <c r="AD10341" s="223">
        <f>IF(AND(AC10341="",M10341=""),0,IF((AC10341=""),M10341, IF( (M10341=""),AC10341,SUM(AC10341:AC10342)+M10341)))</f>
        <v>790984</v>
      </c>
      <c r="AE10341" s="223">
        <f>IF( (X10341=""),AD10341*1,AD10341*(X10341/100) )</f>
        <v>395492</v>
      </c>
      <c r="AF10341" s="223">
        <v>0</v>
      </c>
      <c r="AG10341" s="223">
        <f>IF((AF10341-AE10341) &gt; 1,0,IF((AF10341-AE10341)&lt;0,AE10341-AF10341,AF10341-AE10341))</f>
        <v>395492</v>
      </c>
      <c r="AH10341" s="223">
        <v>0.02</v>
      </c>
    </row>
    <row r="10342" spans="1:34" s="173" customFormat="1" x14ac:dyDescent="0.55000000000000004">
      <c r="A10342" s="122"/>
      <c r="B10342" s="218"/>
      <c r="C10342" s="218"/>
      <c r="D10342" s="221"/>
      <c r="E10342" s="218"/>
      <c r="F10342" s="218"/>
      <c r="G10342" s="218"/>
      <c r="H10342" s="218"/>
      <c r="I10342" s="222"/>
      <c r="J10342" s="123"/>
      <c r="K10342" s="137"/>
      <c r="L10342" s="137"/>
      <c r="M10342" s="137"/>
      <c r="N10342" s="218"/>
      <c r="O10342" s="108"/>
      <c r="P10342" s="138"/>
      <c r="Q10342" s="108"/>
      <c r="R10342" s="108"/>
      <c r="S10342" s="139"/>
      <c r="T10342" s="218" t="s">
        <v>44</v>
      </c>
      <c r="U10342" s="218"/>
      <c r="V10342" s="218" t="s">
        <v>75</v>
      </c>
      <c r="W10342" s="223">
        <v>58</v>
      </c>
      <c r="X10342" s="136">
        <v>50</v>
      </c>
      <c r="Y10342" s="223">
        <v>7150</v>
      </c>
      <c r="Z10342" s="223">
        <f>W10342*Y10342</f>
        <v>414700</v>
      </c>
      <c r="AA10342" s="224">
        <v>12</v>
      </c>
      <c r="AB10342" s="224">
        <v>14</v>
      </c>
      <c r="AC10342" s="223">
        <f>(Z10342*(100-AB10342))/100</f>
        <v>356642</v>
      </c>
      <c r="AD10342" s="223">
        <f>IF(AND(AC10342="",M10341=""),0,IF((AC10342=""),M10341, IF( (M10341=""),AC10342,SUM(AC10341:AC10342)+M10341)))</f>
        <v>790984</v>
      </c>
      <c r="AE10342" s="223">
        <f>IF( (X10342=""),AD10342*1,AD10342*(X10342/100) )</f>
        <v>395492</v>
      </c>
      <c r="AF10342" s="223">
        <v>0</v>
      </c>
      <c r="AG10342" s="223">
        <f>IF((AF10342-AE10342) &gt; 1,0,IF((AF10342-AE10342)&lt;0,AE10342-AF10342,AF10342-AE10342))</f>
        <v>395492</v>
      </c>
      <c r="AH10342" s="223">
        <v>0.3</v>
      </c>
    </row>
    <row r="10343" spans="1:34" s="173" customFormat="1" x14ac:dyDescent="0.55000000000000004">
      <c r="A10343" s="122"/>
      <c r="B10343" s="218"/>
      <c r="C10343" s="218"/>
      <c r="D10343" s="221"/>
      <c r="E10343" s="218"/>
      <c r="F10343" s="218"/>
      <c r="G10343" s="218"/>
      <c r="H10343" s="218"/>
      <c r="I10343" s="222"/>
      <c r="J10343" s="123"/>
      <c r="K10343" s="137"/>
      <c r="L10343" s="137" t="s">
        <v>63</v>
      </c>
      <c r="M10343" s="137">
        <f>SUM(M10341:M10342)</f>
        <v>77700</v>
      </c>
      <c r="N10343" s="218"/>
      <c r="O10343" s="108"/>
      <c r="P10343" s="138"/>
      <c r="Q10343" s="108"/>
      <c r="R10343" s="108"/>
      <c r="S10343" s="139"/>
      <c r="T10343" s="218"/>
      <c r="U10343" s="218"/>
      <c r="V10343" s="218"/>
      <c r="W10343" s="223"/>
      <c r="X10343" s="136"/>
      <c r="Y10343" s="223"/>
      <c r="Z10343" s="223"/>
      <c r="AA10343" s="224"/>
      <c r="AB10343" s="224"/>
      <c r="AC10343" s="223"/>
      <c r="AD10343" s="223"/>
      <c r="AE10343" s="223">
        <f>SUM(AE10341:AE10342)</f>
        <v>790984</v>
      </c>
      <c r="AF10343" s="223"/>
      <c r="AG10343" s="223">
        <f>SUM(AG10341:AG10342)</f>
        <v>790984</v>
      </c>
      <c r="AH10343" s="223"/>
    </row>
    <row r="10344" spans="1:34" s="173" customFormat="1" x14ac:dyDescent="0.55000000000000004">
      <c r="A10344" s="122" t="s">
        <v>14015</v>
      </c>
      <c r="B10344" s="218">
        <v>4802</v>
      </c>
      <c r="C10344" s="218">
        <v>9104</v>
      </c>
      <c r="D10344" s="221" t="s">
        <v>14016</v>
      </c>
      <c r="E10344" s="218" t="s">
        <v>34</v>
      </c>
      <c r="F10344" s="218">
        <v>15987</v>
      </c>
      <c r="G10344" s="218">
        <v>4</v>
      </c>
      <c r="H10344" s="218">
        <v>1</v>
      </c>
      <c r="I10344" s="222">
        <v>54</v>
      </c>
      <c r="J10344" s="123" t="s">
        <v>38</v>
      </c>
      <c r="K10344" s="137">
        <f>((G10344*400)+(H10344*100))+I10344</f>
        <v>1754</v>
      </c>
      <c r="L10344" s="137">
        <v>325</v>
      </c>
      <c r="M10344" s="137">
        <f>K10344*L10344</f>
        <v>570050</v>
      </c>
      <c r="N10344" s="218"/>
      <c r="O10344" s="108"/>
      <c r="P10344" s="138"/>
      <c r="Q10344" s="108"/>
      <c r="R10344" s="108"/>
      <c r="S10344" s="139"/>
      <c r="T10344" s="218"/>
      <c r="U10344" s="218"/>
      <c r="V10344" s="218"/>
      <c r="W10344" s="223"/>
      <c r="X10344" s="136"/>
      <c r="Y10344" s="223"/>
      <c r="Z10344" s="223"/>
      <c r="AA10344" s="224"/>
      <c r="AB10344" s="224"/>
      <c r="AC10344" s="223"/>
      <c r="AD10344" s="223">
        <f>IF(AND(AC10344="",M10344=""),0,IF((AC10344=""),M10344,IF((M10344=""),AC10344,AC10344+M10344)))</f>
        <v>570050</v>
      </c>
      <c r="AE10344" s="223">
        <f>IF( (X10344=""),AD10344*1,AD10344*(X10344/100) )</f>
        <v>570050</v>
      </c>
      <c r="AF10344" s="223">
        <v>50000000</v>
      </c>
      <c r="AG10344" s="223">
        <f>IF((AF10344-AE10344) &gt; 1,0,IF((AF10344-AE10344)&lt;0,AE10344-AF10344,AF10344-AE10344))</f>
        <v>0</v>
      </c>
      <c r="AH10344" s="223">
        <v>0.01</v>
      </c>
    </row>
    <row r="10345" spans="1:34" s="173" customFormat="1" x14ac:dyDescent="0.55000000000000004">
      <c r="A10345" s="122"/>
      <c r="B10345" s="218"/>
      <c r="C10345" s="218"/>
      <c r="D10345" s="221"/>
      <c r="E10345" s="218"/>
      <c r="F10345" s="218"/>
      <c r="G10345" s="218"/>
      <c r="H10345" s="218"/>
      <c r="I10345" s="222"/>
      <c r="J10345" s="123"/>
      <c r="K10345" s="137"/>
      <c r="L10345" s="137" t="s">
        <v>63</v>
      </c>
      <c r="M10345" s="137">
        <f>SUM(M10344:M10344)</f>
        <v>570050</v>
      </c>
      <c r="N10345" s="218"/>
      <c r="O10345" s="108"/>
      <c r="P10345" s="138"/>
      <c r="Q10345" s="108"/>
      <c r="R10345" s="108"/>
      <c r="S10345" s="139"/>
      <c r="T10345" s="218"/>
      <c r="U10345" s="218"/>
      <c r="V10345" s="218"/>
      <c r="W10345" s="223"/>
      <c r="X10345" s="136"/>
      <c r="Y10345" s="223"/>
      <c r="Z10345" s="223"/>
      <c r="AA10345" s="224"/>
      <c r="AB10345" s="224"/>
      <c r="AC10345" s="223"/>
      <c r="AD10345" s="223"/>
      <c r="AE10345" s="223">
        <f>SUM(AE10344:AE10344)</f>
        <v>570050</v>
      </c>
      <c r="AF10345" s="223"/>
      <c r="AG10345" s="223">
        <f>SUM(AG10344:AG10344)</f>
        <v>0</v>
      </c>
      <c r="AH10345" s="223"/>
    </row>
    <row r="10346" spans="1:34" s="173" customFormat="1" x14ac:dyDescent="0.55000000000000004">
      <c r="A10346" s="122" t="s">
        <v>14027</v>
      </c>
      <c r="B10346" s="218">
        <v>4804</v>
      </c>
      <c r="C10346" s="218">
        <v>9038</v>
      </c>
      <c r="D10346" s="221" t="s">
        <v>14028</v>
      </c>
      <c r="E10346" s="218" t="s">
        <v>34</v>
      </c>
      <c r="F10346" s="218">
        <v>17251</v>
      </c>
      <c r="G10346" s="218">
        <v>0</v>
      </c>
      <c r="H10346" s="218">
        <v>2</v>
      </c>
      <c r="I10346" s="222">
        <v>15</v>
      </c>
      <c r="J10346" s="123" t="s">
        <v>35</v>
      </c>
      <c r="K10346" s="137">
        <f>((G10346*400)+(H10346*100))+I10346</f>
        <v>215</v>
      </c>
      <c r="L10346" s="137">
        <v>800</v>
      </c>
      <c r="M10346" s="137">
        <f>K10346*L10346</f>
        <v>172000</v>
      </c>
      <c r="N10346" s="218">
        <v>1</v>
      </c>
      <c r="O10346" s="108" t="s">
        <v>14025</v>
      </c>
      <c r="P10346" s="138">
        <v>3570800352611</v>
      </c>
      <c r="Q10346" s="108" t="s">
        <v>14026</v>
      </c>
      <c r="R10346" s="108" t="s">
        <v>14029</v>
      </c>
      <c r="S10346" s="139" t="s">
        <v>14030</v>
      </c>
      <c r="T10346" s="218" t="s">
        <v>51</v>
      </c>
      <c r="U10346" s="218" t="s">
        <v>227</v>
      </c>
      <c r="V10346" s="218" t="s">
        <v>52</v>
      </c>
      <c r="W10346" s="223">
        <v>378.4</v>
      </c>
      <c r="X10346" s="136">
        <v>51.75</v>
      </c>
      <c r="Y10346" s="223">
        <v>6750</v>
      </c>
      <c r="Z10346" s="223">
        <f>W10346*Y10346</f>
        <v>2554200</v>
      </c>
      <c r="AA10346" s="224">
        <v>11</v>
      </c>
      <c r="AB10346" s="224">
        <v>34</v>
      </c>
      <c r="AC10346" s="223">
        <f>(Z10346*(100-AB10346))/100</f>
        <v>1685772</v>
      </c>
      <c r="AD10346" s="223">
        <f>IF(AND(AC10346="",M10346=""),0,IF((AC10346=""),M10346, IF( (M10346=""),AC10346,SUM(AC10346:AC10348)+M10346)))</f>
        <v>3953404</v>
      </c>
      <c r="AE10346" s="223">
        <f>IF( (X10346=""),AD10346*1,AD10346*(X10346/100) )</f>
        <v>2045886.5699999998</v>
      </c>
      <c r="AF10346" s="223">
        <v>50000000</v>
      </c>
      <c r="AG10346" s="223">
        <f>IF((AF10346-AE10346) &gt; 1,0,IF((AF10346-AE10346)&lt;0,AE10346-AF10346,AF10346-AE10346))</f>
        <v>0</v>
      </c>
      <c r="AH10346" s="223">
        <v>0.02</v>
      </c>
    </row>
    <row r="10347" spans="1:34" s="173" customFormat="1" x14ac:dyDescent="0.55000000000000004">
      <c r="A10347" s="122"/>
      <c r="B10347" s="218"/>
      <c r="C10347" s="218"/>
      <c r="D10347" s="221"/>
      <c r="E10347" s="218"/>
      <c r="F10347" s="218"/>
      <c r="G10347" s="218"/>
      <c r="H10347" s="218"/>
      <c r="I10347" s="222"/>
      <c r="J10347" s="123"/>
      <c r="K10347" s="137"/>
      <c r="L10347" s="137"/>
      <c r="M10347" s="137"/>
      <c r="N10347" s="218">
        <v>2</v>
      </c>
      <c r="O10347" s="108" t="s">
        <v>14025</v>
      </c>
      <c r="P10347" s="138">
        <v>3570800352611</v>
      </c>
      <c r="Q10347" s="108" t="s">
        <v>14026</v>
      </c>
      <c r="R10347" s="108" t="s">
        <v>14029</v>
      </c>
      <c r="S10347" s="139" t="s">
        <v>14030</v>
      </c>
      <c r="T10347" s="218" t="s">
        <v>51</v>
      </c>
      <c r="U10347" s="218" t="s">
        <v>45</v>
      </c>
      <c r="V10347" s="218" t="s">
        <v>52</v>
      </c>
      <c r="W10347" s="223">
        <v>352.8</v>
      </c>
      <c r="X10347" s="136">
        <v>48.25</v>
      </c>
      <c r="Y10347" s="223">
        <v>6750</v>
      </c>
      <c r="Z10347" s="223">
        <f>W10347*Y10347</f>
        <v>2381400</v>
      </c>
      <c r="AA10347" s="224">
        <v>11</v>
      </c>
      <c r="AB10347" s="224">
        <v>12</v>
      </c>
      <c r="AC10347" s="223">
        <f>(Z10347*(100-AB10347))/100</f>
        <v>2095632</v>
      </c>
      <c r="AD10347" s="223">
        <f>IF(AND(AC10347="",M10346=""),0,IF((AC10347=""),M10346, IF( (M10346=""),AC10347,SUM(AC10346:AC10348)+M10346)))</f>
        <v>3953404</v>
      </c>
      <c r="AE10347" s="223">
        <f>IF( (X10347=""),AD10347*1,AD10347*(X10347/100) )</f>
        <v>1907517.43</v>
      </c>
      <c r="AF10347" s="223">
        <v>50000000</v>
      </c>
      <c r="AG10347" s="223">
        <f>IF((AF10347-AE10347) &gt; 1,0,IF((AF10347-AE10347)&lt;0,AE10347-AF10347,AF10347-AE10347))</f>
        <v>0</v>
      </c>
      <c r="AH10347" s="223">
        <v>0.02</v>
      </c>
    </row>
    <row r="10348" spans="1:34" s="173" customFormat="1" x14ac:dyDescent="0.55000000000000004">
      <c r="A10348" s="122"/>
      <c r="B10348" s="218"/>
      <c r="C10348" s="218"/>
      <c r="D10348" s="221"/>
      <c r="E10348" s="218"/>
      <c r="F10348" s="218"/>
      <c r="G10348" s="218"/>
      <c r="H10348" s="218"/>
      <c r="I10348" s="222"/>
      <c r="J10348" s="123"/>
      <c r="K10348" s="137"/>
      <c r="L10348" s="137" t="s">
        <v>63</v>
      </c>
      <c r="M10348" s="137">
        <f>SUM(M10346:M10347)</f>
        <v>172000</v>
      </c>
      <c r="N10348" s="218"/>
      <c r="O10348" s="108"/>
      <c r="P10348" s="138"/>
      <c r="Q10348" s="108"/>
      <c r="R10348" s="108"/>
      <c r="S10348" s="139"/>
      <c r="T10348" s="218"/>
      <c r="U10348" s="218"/>
      <c r="V10348" s="218"/>
      <c r="W10348" s="223"/>
      <c r="X10348" s="136"/>
      <c r="Y10348" s="223"/>
      <c r="Z10348" s="223"/>
      <c r="AA10348" s="224"/>
      <c r="AB10348" s="224"/>
      <c r="AC10348" s="223"/>
      <c r="AD10348" s="223"/>
      <c r="AE10348" s="223">
        <f>SUM(AE10346:AE10347)</f>
        <v>3953404</v>
      </c>
      <c r="AF10348" s="223"/>
      <c r="AG10348" s="223">
        <f>SUM(AG10346:AG10347)</f>
        <v>0</v>
      </c>
      <c r="AH10348" s="223"/>
    </row>
    <row r="10349" spans="1:34" s="173" customFormat="1" x14ac:dyDescent="0.55000000000000004">
      <c r="A10349" s="122" t="s">
        <v>14033</v>
      </c>
      <c r="B10349" s="218">
        <v>4837</v>
      </c>
      <c r="C10349" s="218">
        <v>5601</v>
      </c>
      <c r="D10349" s="221" t="s">
        <v>14034</v>
      </c>
      <c r="E10349" s="218" t="s">
        <v>34</v>
      </c>
      <c r="F10349" s="218">
        <v>1691</v>
      </c>
      <c r="G10349" s="218">
        <v>0</v>
      </c>
      <c r="H10349" s="218">
        <v>2</v>
      </c>
      <c r="I10349" s="222">
        <v>41</v>
      </c>
      <c r="J10349" s="123" t="s">
        <v>35</v>
      </c>
      <c r="K10349" s="137">
        <f>((G10349*400)+(H10349*100))+I10349</f>
        <v>241</v>
      </c>
      <c r="L10349" s="137">
        <v>12500</v>
      </c>
      <c r="M10349" s="137">
        <f>K10349*L10349</f>
        <v>3012500</v>
      </c>
      <c r="N10349" s="218">
        <v>1</v>
      </c>
      <c r="O10349" s="108" t="s">
        <v>14031</v>
      </c>
      <c r="P10349" s="138">
        <v>3570800269232</v>
      </c>
      <c r="Q10349" s="108" t="s">
        <v>14032</v>
      </c>
      <c r="R10349" s="108" t="s">
        <v>14035</v>
      </c>
      <c r="S10349" s="139" t="s">
        <v>14036</v>
      </c>
      <c r="T10349" s="218" t="s">
        <v>95</v>
      </c>
      <c r="U10349" s="218" t="s">
        <v>45</v>
      </c>
      <c r="V10349" s="218" t="s">
        <v>52</v>
      </c>
      <c r="W10349" s="223">
        <v>272.95</v>
      </c>
      <c r="X10349" s="136">
        <v>52.79</v>
      </c>
      <c r="Y10349" s="223">
        <v>5500</v>
      </c>
      <c r="Z10349" s="223">
        <f t="shared" ref="Z10349:Z10361" si="991">W10349*Y10349</f>
        <v>1501225</v>
      </c>
      <c r="AA10349" s="224">
        <v>22</v>
      </c>
      <c r="AB10349" s="224">
        <v>34</v>
      </c>
      <c r="AC10349" s="223">
        <f t="shared" ref="AC10349:AC10361" si="992">(Z10349*(100-AB10349))/100</f>
        <v>990808.5</v>
      </c>
      <c r="AD10349" s="223">
        <f>IF(AND(AC10349="",M10349=""),0,IF((AC10349=""),M10349, IF( (M10349=""),AC10349,SUM(AC10349:AC10353)+M10349)))</f>
        <v>5016115.45</v>
      </c>
      <c r="AE10349" s="223">
        <f t="shared" ref="AE10349:AE10361" si="993">IF( (X10349=""),AD10349*1,AD10349*(X10349/100) )</f>
        <v>2648007.3460550001</v>
      </c>
      <c r="AF10349" s="223">
        <v>50000000</v>
      </c>
      <c r="AG10349" s="223">
        <f t="shared" ref="AG10349:AG10361" si="994">IF((AF10349-AE10349) &gt; 1,0,IF((AF10349-AE10349)&lt;0,AE10349-AF10349,AF10349-AE10349))</f>
        <v>0</v>
      </c>
      <c r="AH10349" s="223">
        <v>0.02</v>
      </c>
    </row>
    <row r="10350" spans="1:34" s="173" customFormat="1" x14ac:dyDescent="0.55000000000000004">
      <c r="A10350" s="122"/>
      <c r="B10350" s="218"/>
      <c r="C10350" s="218"/>
      <c r="D10350" s="221"/>
      <c r="E10350" s="218"/>
      <c r="F10350" s="218"/>
      <c r="G10350" s="218"/>
      <c r="H10350" s="218"/>
      <c r="I10350" s="222"/>
      <c r="J10350" s="123"/>
      <c r="K10350" s="137"/>
      <c r="L10350" s="137"/>
      <c r="M10350" s="137"/>
      <c r="N10350" s="218">
        <v>2</v>
      </c>
      <c r="O10350" s="108" t="s">
        <v>14031</v>
      </c>
      <c r="P10350" s="138">
        <v>3570800269232</v>
      </c>
      <c r="Q10350" s="108" t="s">
        <v>14032</v>
      </c>
      <c r="R10350" s="108" t="s">
        <v>14035</v>
      </c>
      <c r="S10350" s="139" t="s">
        <v>14037</v>
      </c>
      <c r="T10350" s="218" t="s">
        <v>51</v>
      </c>
      <c r="U10350" s="218" t="s">
        <v>45</v>
      </c>
      <c r="V10350" s="218" t="s">
        <v>52</v>
      </c>
      <c r="W10350" s="223">
        <v>129.5</v>
      </c>
      <c r="X10350" s="136">
        <v>25.05</v>
      </c>
      <c r="Y10350" s="223">
        <v>6750</v>
      </c>
      <c r="Z10350" s="223">
        <f t="shared" si="991"/>
        <v>874125</v>
      </c>
      <c r="AA10350" s="224">
        <v>12</v>
      </c>
      <c r="AB10350" s="224">
        <v>14</v>
      </c>
      <c r="AC10350" s="223">
        <f t="shared" si="992"/>
        <v>751747.5</v>
      </c>
      <c r="AD10350" s="223">
        <f>IF(AND(AC10350="",M10349=""),0,IF((AC10350=""),M10349, IF( (M10349=""),AC10350,SUM(AC10349:AC10353)+M10349)))</f>
        <v>5016115.45</v>
      </c>
      <c r="AE10350" s="223">
        <f t="shared" si="993"/>
        <v>1256536.920225</v>
      </c>
      <c r="AF10350" s="223">
        <v>50000000</v>
      </c>
      <c r="AG10350" s="223">
        <f t="shared" si="994"/>
        <v>0</v>
      </c>
      <c r="AH10350" s="223">
        <v>0.02</v>
      </c>
    </row>
    <row r="10351" spans="1:34" s="173" customFormat="1" x14ac:dyDescent="0.55000000000000004">
      <c r="A10351" s="122"/>
      <c r="B10351" s="218"/>
      <c r="C10351" s="218"/>
      <c r="D10351" s="221"/>
      <c r="E10351" s="218"/>
      <c r="F10351" s="218"/>
      <c r="G10351" s="218"/>
      <c r="H10351" s="218"/>
      <c r="I10351" s="222"/>
      <c r="J10351" s="123"/>
      <c r="K10351" s="137"/>
      <c r="L10351" s="137"/>
      <c r="M10351" s="137"/>
      <c r="N10351" s="218">
        <v>3</v>
      </c>
      <c r="O10351" s="108" t="s">
        <v>14031</v>
      </c>
      <c r="P10351" s="138">
        <v>3570800269232</v>
      </c>
      <c r="Q10351" s="108" t="s">
        <v>14032</v>
      </c>
      <c r="R10351" s="108" t="s">
        <v>14035</v>
      </c>
      <c r="S10351" s="139" t="s">
        <v>14038</v>
      </c>
      <c r="T10351" s="218" t="s">
        <v>15158</v>
      </c>
      <c r="U10351" s="218" t="s">
        <v>45</v>
      </c>
      <c r="V10351" s="218" t="s">
        <v>52</v>
      </c>
      <c r="W10351" s="223">
        <v>65.55</v>
      </c>
      <c r="X10351" s="136">
        <v>12.68</v>
      </c>
      <c r="Y10351" s="223">
        <v>2650</v>
      </c>
      <c r="Z10351" s="223">
        <f t="shared" si="991"/>
        <v>173707.5</v>
      </c>
      <c r="AA10351" s="224">
        <v>12</v>
      </c>
      <c r="AB10351" s="224">
        <v>14</v>
      </c>
      <c r="AC10351" s="223">
        <f t="shared" si="992"/>
        <v>149388.45000000001</v>
      </c>
      <c r="AD10351" s="223">
        <f>IF(AND(AC10351="",M10349=""),0,IF((AC10351=""),M10349, IF( (M10349=""),AC10351,SUM(AC10349:AC10353)+M10349)))</f>
        <v>5016115.45</v>
      </c>
      <c r="AE10351" s="223">
        <f t="shared" si="993"/>
        <v>636043.43906</v>
      </c>
      <c r="AF10351" s="223">
        <v>50000000</v>
      </c>
      <c r="AG10351" s="223">
        <f t="shared" si="994"/>
        <v>0</v>
      </c>
      <c r="AH10351" s="223">
        <v>0.02</v>
      </c>
    </row>
    <row r="10352" spans="1:34" s="173" customFormat="1" x14ac:dyDescent="0.55000000000000004">
      <c r="A10352" s="122"/>
      <c r="B10352" s="218"/>
      <c r="C10352" s="218"/>
      <c r="D10352" s="221"/>
      <c r="E10352" s="218"/>
      <c r="F10352" s="218"/>
      <c r="G10352" s="218"/>
      <c r="H10352" s="218"/>
      <c r="I10352" s="222"/>
      <c r="J10352" s="123"/>
      <c r="K10352" s="137"/>
      <c r="L10352" s="137"/>
      <c r="M10352" s="137"/>
      <c r="N10352" s="218">
        <v>4</v>
      </c>
      <c r="O10352" s="108" t="s">
        <v>14031</v>
      </c>
      <c r="P10352" s="138">
        <v>3570800269232</v>
      </c>
      <c r="Q10352" s="108" t="s">
        <v>14032</v>
      </c>
      <c r="R10352" s="108" t="s">
        <v>14035</v>
      </c>
      <c r="S10352" s="139" t="s">
        <v>14039</v>
      </c>
      <c r="T10352" s="218" t="s">
        <v>15158</v>
      </c>
      <c r="U10352" s="218" t="s">
        <v>45</v>
      </c>
      <c r="V10352" s="218" t="s">
        <v>52</v>
      </c>
      <c r="W10352" s="223">
        <v>24.5</v>
      </c>
      <c r="X10352" s="136">
        <v>4.74</v>
      </c>
      <c r="Y10352" s="223">
        <v>2650</v>
      </c>
      <c r="Z10352" s="223">
        <f t="shared" si="991"/>
        <v>64925</v>
      </c>
      <c r="AA10352" s="224">
        <v>12</v>
      </c>
      <c r="AB10352" s="224">
        <v>14</v>
      </c>
      <c r="AC10352" s="223">
        <f t="shared" si="992"/>
        <v>55835.5</v>
      </c>
      <c r="AD10352" s="223">
        <f>IF(AND(AC10352="",M10349=""),0,IF((AC10352=""),M10349, IF( (M10349=""),AC10352,SUM(AC10349:AC10353)+M10349)))</f>
        <v>5016115.45</v>
      </c>
      <c r="AE10352" s="223">
        <f t="shared" si="993"/>
        <v>237763.87233000004</v>
      </c>
      <c r="AF10352" s="223">
        <v>50000000</v>
      </c>
      <c r="AG10352" s="223">
        <f t="shared" si="994"/>
        <v>0</v>
      </c>
      <c r="AH10352" s="223">
        <v>0.02</v>
      </c>
    </row>
    <row r="10353" spans="1:34" s="173" customFormat="1" x14ac:dyDescent="0.55000000000000004">
      <c r="A10353" s="122"/>
      <c r="B10353" s="218"/>
      <c r="C10353" s="218"/>
      <c r="D10353" s="221"/>
      <c r="E10353" s="218"/>
      <c r="F10353" s="218"/>
      <c r="G10353" s="218"/>
      <c r="H10353" s="218"/>
      <c r="I10353" s="222"/>
      <c r="J10353" s="123"/>
      <c r="K10353" s="137"/>
      <c r="L10353" s="137"/>
      <c r="M10353" s="137"/>
      <c r="N10353" s="218">
        <v>5</v>
      </c>
      <c r="O10353" s="108" t="s">
        <v>14031</v>
      </c>
      <c r="P10353" s="138">
        <v>3570800269232</v>
      </c>
      <c r="Q10353" s="108" t="s">
        <v>14032</v>
      </c>
      <c r="R10353" s="108" t="s">
        <v>14035</v>
      </c>
      <c r="S10353" s="139" t="s">
        <v>14040</v>
      </c>
      <c r="T10353" s="218" t="s">
        <v>15158</v>
      </c>
      <c r="U10353" s="218" t="s">
        <v>45</v>
      </c>
      <c r="V10353" s="218" t="s">
        <v>52</v>
      </c>
      <c r="W10353" s="223">
        <v>24.5</v>
      </c>
      <c r="X10353" s="136">
        <v>4.74</v>
      </c>
      <c r="Y10353" s="223">
        <v>2650</v>
      </c>
      <c r="Z10353" s="223">
        <f t="shared" si="991"/>
        <v>64925</v>
      </c>
      <c r="AA10353" s="224">
        <v>12</v>
      </c>
      <c r="AB10353" s="224">
        <v>14</v>
      </c>
      <c r="AC10353" s="223">
        <f t="shared" si="992"/>
        <v>55835.5</v>
      </c>
      <c r="AD10353" s="223">
        <f>IF(AND(AC10353="",M10349=""),0,IF((AC10353=""),M10349, IF( (M10349=""),AC10353,SUM(AC10349:AC10353)+M10349)))</f>
        <v>5016115.45</v>
      </c>
      <c r="AE10353" s="223">
        <f t="shared" si="993"/>
        <v>237763.87233000004</v>
      </c>
      <c r="AF10353" s="223">
        <v>50000000</v>
      </c>
      <c r="AG10353" s="223">
        <f t="shared" si="994"/>
        <v>0</v>
      </c>
      <c r="AH10353" s="223">
        <v>0.02</v>
      </c>
    </row>
    <row r="10354" spans="1:34" s="173" customFormat="1" x14ac:dyDescent="0.55000000000000004">
      <c r="A10354" s="122"/>
      <c r="B10354" s="218">
        <v>4838</v>
      </c>
      <c r="C10354" s="218">
        <v>5860</v>
      </c>
      <c r="D10354" s="221" t="s">
        <v>14041</v>
      </c>
      <c r="E10354" s="218" t="s">
        <v>37</v>
      </c>
      <c r="F10354" s="218">
        <v>5794</v>
      </c>
      <c r="G10354" s="218">
        <v>1</v>
      </c>
      <c r="H10354" s="218">
        <v>2</v>
      </c>
      <c r="I10354" s="222">
        <v>16</v>
      </c>
      <c r="J10354" s="123" t="s">
        <v>62</v>
      </c>
      <c r="K10354" s="137">
        <f>((G10354*400)+(H10354*100))+I10354</f>
        <v>616</v>
      </c>
      <c r="L10354" s="137">
        <v>800</v>
      </c>
      <c r="M10354" s="137">
        <f>K10354*L10354</f>
        <v>492800</v>
      </c>
      <c r="N10354" s="218">
        <v>1</v>
      </c>
      <c r="O10354" s="108" t="s">
        <v>14031</v>
      </c>
      <c r="P10354" s="138">
        <v>3570800269232</v>
      </c>
      <c r="Q10354" s="108" t="s">
        <v>14032</v>
      </c>
      <c r="R10354" s="108" t="s">
        <v>14035</v>
      </c>
      <c r="S10354" s="139" t="s">
        <v>14042</v>
      </c>
      <c r="T10354" s="218" t="s">
        <v>95</v>
      </c>
      <c r="U10354" s="218" t="s">
        <v>45</v>
      </c>
      <c r="V10354" s="218" t="s">
        <v>75</v>
      </c>
      <c r="W10354" s="223">
        <v>1200</v>
      </c>
      <c r="X10354" s="136">
        <v>79.89</v>
      </c>
      <c r="Y10354" s="223">
        <v>3400</v>
      </c>
      <c r="Z10354" s="223">
        <f t="shared" si="991"/>
        <v>4080000</v>
      </c>
      <c r="AA10354" s="224">
        <v>13</v>
      </c>
      <c r="AB10354" s="224">
        <v>16</v>
      </c>
      <c r="AC10354" s="223">
        <f t="shared" si="992"/>
        <v>3427200</v>
      </c>
      <c r="AD10354" s="223">
        <f>IF(AND(AC10354="",M10354=""),0,IF((AC10354=""),M10354, IF( (M10354=""),AC10354,SUM(AC10354:AC10357)+M10354)))</f>
        <v>4932672.5</v>
      </c>
      <c r="AE10354" s="223">
        <f t="shared" si="993"/>
        <v>3940712.0602500001</v>
      </c>
      <c r="AF10354" s="223">
        <v>0</v>
      </c>
      <c r="AG10354" s="223">
        <f t="shared" si="994"/>
        <v>3940712.0602500001</v>
      </c>
      <c r="AH10354" s="223">
        <v>0.3</v>
      </c>
    </row>
    <row r="10355" spans="1:34" s="173" customFormat="1" x14ac:dyDescent="0.55000000000000004">
      <c r="A10355" s="122"/>
      <c r="B10355" s="218"/>
      <c r="C10355" s="218"/>
      <c r="D10355" s="221"/>
      <c r="E10355" s="218"/>
      <c r="F10355" s="218"/>
      <c r="G10355" s="218"/>
      <c r="H10355" s="218"/>
      <c r="I10355" s="222"/>
      <c r="J10355" s="123"/>
      <c r="K10355" s="137"/>
      <c r="L10355" s="137"/>
      <c r="M10355" s="137"/>
      <c r="N10355" s="218">
        <v>2</v>
      </c>
      <c r="O10355" s="108" t="s">
        <v>14031</v>
      </c>
      <c r="P10355" s="138">
        <v>3570800269232</v>
      </c>
      <c r="Q10355" s="108" t="s">
        <v>14032</v>
      </c>
      <c r="R10355" s="108" t="s">
        <v>14035</v>
      </c>
      <c r="S10355" s="139" t="s">
        <v>14043</v>
      </c>
      <c r="T10355" s="218" t="s">
        <v>51</v>
      </c>
      <c r="U10355" s="218" t="s">
        <v>74</v>
      </c>
      <c r="V10355" s="218" t="s">
        <v>15268</v>
      </c>
      <c r="W10355" s="223">
        <v>63</v>
      </c>
      <c r="X10355" s="136">
        <v>4.1900000000000004</v>
      </c>
      <c r="Y10355" s="223">
        <v>6750</v>
      </c>
      <c r="Z10355" s="223">
        <f t="shared" si="991"/>
        <v>425250</v>
      </c>
      <c r="AA10355" s="224">
        <v>13</v>
      </c>
      <c r="AB10355" s="224">
        <v>55</v>
      </c>
      <c r="AC10355" s="223">
        <f t="shared" si="992"/>
        <v>191362.5</v>
      </c>
      <c r="AD10355" s="223">
        <f>IF(AND(AC10355="",M10354=""),0,IF((AC10355=""),M10354, IF( (M10354=""),AC10355,SUM(AC10354:AC10357)+M10354)))</f>
        <v>4932672.5</v>
      </c>
      <c r="AE10355" s="223">
        <f t="shared" si="993"/>
        <v>206678.97775000002</v>
      </c>
      <c r="AF10355" s="223">
        <v>0</v>
      </c>
      <c r="AG10355" s="223">
        <f t="shared" si="994"/>
        <v>206678.97775000002</v>
      </c>
      <c r="AH10355" s="223">
        <v>0.02</v>
      </c>
    </row>
    <row r="10356" spans="1:34" s="173" customFormat="1" x14ac:dyDescent="0.55000000000000004">
      <c r="A10356" s="122"/>
      <c r="B10356" s="218"/>
      <c r="C10356" s="218"/>
      <c r="D10356" s="221"/>
      <c r="E10356" s="218"/>
      <c r="F10356" s="218"/>
      <c r="G10356" s="218"/>
      <c r="H10356" s="218"/>
      <c r="I10356" s="222"/>
      <c r="J10356" s="123"/>
      <c r="K10356" s="137"/>
      <c r="L10356" s="137"/>
      <c r="M10356" s="137"/>
      <c r="N10356" s="218">
        <v>3</v>
      </c>
      <c r="O10356" s="108" t="s">
        <v>14031</v>
      </c>
      <c r="P10356" s="138">
        <v>3570800269232</v>
      </c>
      <c r="Q10356" s="108" t="s">
        <v>14032</v>
      </c>
      <c r="R10356" s="108" t="s">
        <v>14035</v>
      </c>
      <c r="S10356" s="139" t="s">
        <v>14044</v>
      </c>
      <c r="T10356" s="218" t="s">
        <v>51</v>
      </c>
      <c r="U10356" s="218" t="s">
        <v>45</v>
      </c>
      <c r="V10356" s="218" t="s">
        <v>15268</v>
      </c>
      <c r="W10356" s="223">
        <v>84</v>
      </c>
      <c r="X10356" s="136">
        <v>5.59</v>
      </c>
      <c r="Y10356" s="223">
        <v>6750</v>
      </c>
      <c r="Z10356" s="223">
        <f t="shared" si="991"/>
        <v>567000</v>
      </c>
      <c r="AA10356" s="224">
        <v>13</v>
      </c>
      <c r="AB10356" s="224">
        <v>16</v>
      </c>
      <c r="AC10356" s="223">
        <f t="shared" si="992"/>
        <v>476280</v>
      </c>
      <c r="AD10356" s="223">
        <f>IF(AND(AC10356="",M10354=""),0,IF((AC10356=""),M10354, IF( (M10354=""),AC10356,SUM(AC10354:AC10357)+M10354)))</f>
        <v>4932672.5</v>
      </c>
      <c r="AE10356" s="223">
        <f t="shared" si="993"/>
        <v>275736.39275</v>
      </c>
      <c r="AF10356" s="223">
        <v>0</v>
      </c>
      <c r="AG10356" s="223">
        <f t="shared" si="994"/>
        <v>275736.39275</v>
      </c>
      <c r="AH10356" s="223">
        <v>0.02</v>
      </c>
    </row>
    <row r="10357" spans="1:34" s="173" customFormat="1" x14ac:dyDescent="0.55000000000000004">
      <c r="A10357" s="122"/>
      <c r="B10357" s="218"/>
      <c r="C10357" s="218"/>
      <c r="D10357" s="221"/>
      <c r="E10357" s="218"/>
      <c r="F10357" s="218"/>
      <c r="G10357" s="218"/>
      <c r="H10357" s="218"/>
      <c r="I10357" s="222"/>
      <c r="J10357" s="123"/>
      <c r="K10357" s="137"/>
      <c r="L10357" s="137"/>
      <c r="M10357" s="137"/>
      <c r="N10357" s="218">
        <v>4</v>
      </c>
      <c r="O10357" s="108" t="s">
        <v>14031</v>
      </c>
      <c r="P10357" s="138">
        <v>3570800269232</v>
      </c>
      <c r="Q10357" s="108" t="s">
        <v>14032</v>
      </c>
      <c r="R10357" s="108" t="s">
        <v>14035</v>
      </c>
      <c r="S10357" s="139" t="s">
        <v>14045</v>
      </c>
      <c r="T10357" s="218" t="s">
        <v>15158</v>
      </c>
      <c r="U10357" s="218" t="s">
        <v>45</v>
      </c>
      <c r="V10357" s="218" t="s">
        <v>52</v>
      </c>
      <c r="W10357" s="223">
        <v>155</v>
      </c>
      <c r="X10357" s="136">
        <v>10.32</v>
      </c>
      <c r="Y10357" s="223">
        <v>2650</v>
      </c>
      <c r="Z10357" s="223">
        <f t="shared" si="991"/>
        <v>410750</v>
      </c>
      <c r="AA10357" s="224">
        <v>13</v>
      </c>
      <c r="AB10357" s="224">
        <v>16</v>
      </c>
      <c r="AC10357" s="223">
        <f t="shared" si="992"/>
        <v>345030</v>
      </c>
      <c r="AD10357" s="223">
        <f>IF(AND(AC10357="",M10354=""),0,IF((AC10357=""),M10354, IF( (M10354=""),AC10357,SUM(AC10354:AC10357)+M10354)))</f>
        <v>4932672.5</v>
      </c>
      <c r="AE10357" s="223">
        <f t="shared" si="993"/>
        <v>509051.80200000003</v>
      </c>
      <c r="AF10357" s="223">
        <v>0</v>
      </c>
      <c r="AG10357" s="223">
        <f t="shared" si="994"/>
        <v>509051.80200000003</v>
      </c>
      <c r="AH10357" s="223">
        <v>0.02</v>
      </c>
    </row>
    <row r="10358" spans="1:34" s="173" customFormat="1" x14ac:dyDescent="0.55000000000000004">
      <c r="A10358" s="122"/>
      <c r="B10358" s="218">
        <v>4839</v>
      </c>
      <c r="C10358" s="218">
        <v>5606</v>
      </c>
      <c r="D10358" s="221" t="s">
        <v>14046</v>
      </c>
      <c r="E10358" s="218" t="s">
        <v>34</v>
      </c>
      <c r="F10358" s="218">
        <v>11216</v>
      </c>
      <c r="G10358" s="218">
        <v>0</v>
      </c>
      <c r="H10358" s="218">
        <v>0</v>
      </c>
      <c r="I10358" s="222">
        <v>28</v>
      </c>
      <c r="J10358" s="123" t="s">
        <v>62</v>
      </c>
      <c r="K10358" s="137">
        <f>((G10358*400)+(H10358*100))+I10358</f>
        <v>28</v>
      </c>
      <c r="L10358" s="137">
        <v>18500</v>
      </c>
      <c r="M10358" s="137">
        <f>K10358*L10358</f>
        <v>518000</v>
      </c>
      <c r="N10358" s="218">
        <v>1</v>
      </c>
      <c r="O10358" s="108" t="s">
        <v>14031</v>
      </c>
      <c r="P10358" s="138">
        <v>3570800269232</v>
      </c>
      <c r="Q10358" s="108" t="s">
        <v>14032</v>
      </c>
      <c r="R10358" s="108" t="s">
        <v>14035</v>
      </c>
      <c r="S10358" s="139" t="s">
        <v>14047</v>
      </c>
      <c r="T10358" s="218" t="s">
        <v>44</v>
      </c>
      <c r="U10358" s="218" t="s">
        <v>45</v>
      </c>
      <c r="V10358" s="218" t="s">
        <v>75</v>
      </c>
      <c r="W10358" s="223">
        <v>120</v>
      </c>
      <c r="X10358" s="136">
        <v>38.46</v>
      </c>
      <c r="Y10358" s="223">
        <v>7150</v>
      </c>
      <c r="Z10358" s="223">
        <f t="shared" si="991"/>
        <v>858000</v>
      </c>
      <c r="AA10358" s="224">
        <v>27</v>
      </c>
      <c r="AB10358" s="224">
        <v>44</v>
      </c>
      <c r="AC10358" s="223">
        <f t="shared" si="992"/>
        <v>480480</v>
      </c>
      <c r="AD10358" s="223">
        <f>IF(AND(AC10358="",M10358=""),0,IF((AC10358=""),M10358, IF( (M10358=""),AC10358,SUM(AC10358:AC10361)+M10358)))</f>
        <v>1767248</v>
      </c>
      <c r="AE10358" s="223">
        <f t="shared" si="993"/>
        <v>679683.5808</v>
      </c>
      <c r="AF10358" s="223">
        <v>0</v>
      </c>
      <c r="AG10358" s="223">
        <f t="shared" si="994"/>
        <v>679683.5808</v>
      </c>
      <c r="AH10358" s="223">
        <v>0.3</v>
      </c>
    </row>
    <row r="10359" spans="1:34" s="173" customFormat="1" x14ac:dyDescent="0.55000000000000004">
      <c r="A10359" s="122"/>
      <c r="B10359" s="218"/>
      <c r="C10359" s="218"/>
      <c r="D10359" s="221"/>
      <c r="E10359" s="218"/>
      <c r="F10359" s="218"/>
      <c r="G10359" s="218"/>
      <c r="H10359" s="218"/>
      <c r="I10359" s="222"/>
      <c r="J10359" s="123"/>
      <c r="K10359" s="137"/>
      <c r="L10359" s="137"/>
      <c r="M10359" s="137"/>
      <c r="N10359" s="218"/>
      <c r="O10359" s="108"/>
      <c r="P10359" s="138"/>
      <c r="Q10359" s="108"/>
      <c r="R10359" s="108"/>
      <c r="S10359" s="139"/>
      <c r="T10359" s="218" t="s">
        <v>44</v>
      </c>
      <c r="U10359" s="218"/>
      <c r="V10359" s="218" t="s">
        <v>52</v>
      </c>
      <c r="W10359" s="223">
        <v>64</v>
      </c>
      <c r="X10359" s="136">
        <v>20.51</v>
      </c>
      <c r="Y10359" s="223">
        <v>7150</v>
      </c>
      <c r="Z10359" s="223">
        <f t="shared" si="991"/>
        <v>457600</v>
      </c>
      <c r="AA10359" s="224">
        <v>27</v>
      </c>
      <c r="AB10359" s="224">
        <v>44</v>
      </c>
      <c r="AC10359" s="223">
        <f t="shared" si="992"/>
        <v>256256</v>
      </c>
      <c r="AD10359" s="223">
        <f>IF(AND(AC10359="",M10358=""),0,IF((AC10359=""),M10358, IF( (M10358=""),AC10359,SUM(AC10358:AC10361)+M10358)))</f>
        <v>1767248</v>
      </c>
      <c r="AE10359" s="223">
        <f t="shared" si="993"/>
        <v>362462.56479999999</v>
      </c>
      <c r="AF10359" s="223">
        <v>0</v>
      </c>
      <c r="AG10359" s="223">
        <f t="shared" si="994"/>
        <v>362462.56479999999</v>
      </c>
      <c r="AH10359" s="223">
        <v>0.02</v>
      </c>
    </row>
    <row r="10360" spans="1:34" s="173" customFormat="1" x14ac:dyDescent="0.55000000000000004">
      <c r="A10360" s="122"/>
      <c r="B10360" s="218"/>
      <c r="C10360" s="218"/>
      <c r="D10360" s="221"/>
      <c r="E10360" s="218"/>
      <c r="F10360" s="218"/>
      <c r="G10360" s="218"/>
      <c r="H10360" s="218"/>
      <c r="I10360" s="222"/>
      <c r="J10360" s="123"/>
      <c r="K10360" s="137"/>
      <c r="L10360" s="137"/>
      <c r="M10360" s="137"/>
      <c r="N10360" s="218"/>
      <c r="O10360" s="108"/>
      <c r="P10360" s="138"/>
      <c r="Q10360" s="108"/>
      <c r="R10360" s="108"/>
      <c r="S10360" s="139"/>
      <c r="T10360" s="218" t="s">
        <v>44</v>
      </c>
      <c r="U10360" s="218"/>
      <c r="V10360" s="218" t="s">
        <v>52</v>
      </c>
      <c r="W10360" s="223">
        <v>64</v>
      </c>
      <c r="X10360" s="136">
        <v>20.51</v>
      </c>
      <c r="Y10360" s="223">
        <v>7150</v>
      </c>
      <c r="Z10360" s="223">
        <f t="shared" si="991"/>
        <v>457600</v>
      </c>
      <c r="AA10360" s="224">
        <v>27</v>
      </c>
      <c r="AB10360" s="224">
        <v>44</v>
      </c>
      <c r="AC10360" s="223">
        <f t="shared" si="992"/>
        <v>256256</v>
      </c>
      <c r="AD10360" s="223">
        <f>IF(AND(AC10360="",M10358=""),0,IF((AC10360=""),M10358, IF( (M10358=""),AC10360,SUM(AC10358:AC10361)+M10358)))</f>
        <v>1767248</v>
      </c>
      <c r="AE10360" s="223">
        <f t="shared" si="993"/>
        <v>362462.56479999999</v>
      </c>
      <c r="AF10360" s="223">
        <v>0</v>
      </c>
      <c r="AG10360" s="223">
        <f t="shared" si="994"/>
        <v>362462.56479999999</v>
      </c>
      <c r="AH10360" s="223">
        <v>0.02</v>
      </c>
    </row>
    <row r="10361" spans="1:34" s="173" customFormat="1" x14ac:dyDescent="0.55000000000000004">
      <c r="A10361" s="122"/>
      <c r="B10361" s="218"/>
      <c r="C10361" s="218"/>
      <c r="D10361" s="221"/>
      <c r="E10361" s="218"/>
      <c r="F10361" s="218"/>
      <c r="G10361" s="218"/>
      <c r="H10361" s="218"/>
      <c r="I10361" s="222"/>
      <c r="J10361" s="123"/>
      <c r="K10361" s="137"/>
      <c r="L10361" s="137"/>
      <c r="M10361" s="137"/>
      <c r="N10361" s="218"/>
      <c r="O10361" s="108"/>
      <c r="P10361" s="138"/>
      <c r="Q10361" s="108"/>
      <c r="R10361" s="108"/>
      <c r="S10361" s="139"/>
      <c r="T10361" s="218" t="s">
        <v>44</v>
      </c>
      <c r="U10361" s="218"/>
      <c r="V10361" s="218" t="s">
        <v>52</v>
      </c>
      <c r="W10361" s="223">
        <v>64</v>
      </c>
      <c r="X10361" s="136">
        <v>20.51</v>
      </c>
      <c r="Y10361" s="223">
        <v>7150</v>
      </c>
      <c r="Z10361" s="223">
        <f t="shared" si="991"/>
        <v>457600</v>
      </c>
      <c r="AA10361" s="224">
        <v>27</v>
      </c>
      <c r="AB10361" s="224">
        <v>44</v>
      </c>
      <c r="AC10361" s="223">
        <f t="shared" si="992"/>
        <v>256256</v>
      </c>
      <c r="AD10361" s="223">
        <f>IF(AND(AC10361="",M10358=""),0,IF((AC10361=""),M10358, IF( (M10358=""),AC10361,SUM(AC10358:AC10361)+M10358)))</f>
        <v>1767248</v>
      </c>
      <c r="AE10361" s="223">
        <f t="shared" si="993"/>
        <v>362462.56479999999</v>
      </c>
      <c r="AF10361" s="223">
        <v>0</v>
      </c>
      <c r="AG10361" s="223">
        <f t="shared" si="994"/>
        <v>362462.56479999999</v>
      </c>
      <c r="AH10361" s="223">
        <v>0.02</v>
      </c>
    </row>
    <row r="10362" spans="1:34" s="173" customFormat="1" x14ac:dyDescent="0.55000000000000004">
      <c r="A10362" s="122" t="s">
        <v>14033</v>
      </c>
      <c r="B10362" s="218">
        <v>4841</v>
      </c>
      <c r="C10362" s="218">
        <v>6002</v>
      </c>
      <c r="D10362" s="221" t="s">
        <v>14053</v>
      </c>
      <c r="E10362" s="218" t="s">
        <v>34</v>
      </c>
      <c r="F10362" s="218">
        <v>23767</v>
      </c>
      <c r="G10362" s="218">
        <v>0</v>
      </c>
      <c r="H10362" s="218">
        <v>0</v>
      </c>
      <c r="I10362" s="222">
        <v>49</v>
      </c>
      <c r="J10362" s="123" t="s">
        <v>35</v>
      </c>
      <c r="K10362" s="137">
        <f>((G10362*400)+(H10362*100))+I10362</f>
        <v>49</v>
      </c>
      <c r="L10362" s="137">
        <v>225</v>
      </c>
      <c r="M10362" s="137">
        <f>K10362*L10362</f>
        <v>11025</v>
      </c>
      <c r="N10362" s="218">
        <v>1</v>
      </c>
      <c r="O10362" s="108" t="s">
        <v>14031</v>
      </c>
      <c r="P10362" s="138">
        <v>3570800269232</v>
      </c>
      <c r="Q10362" s="108" t="s">
        <v>14032</v>
      </c>
      <c r="R10362" s="108" t="s">
        <v>14035</v>
      </c>
      <c r="S10362" s="139"/>
      <c r="T10362" s="218" t="s">
        <v>51</v>
      </c>
      <c r="U10362" s="218" t="s">
        <v>45</v>
      </c>
      <c r="V10362" s="218" t="s">
        <v>52</v>
      </c>
      <c r="W10362" s="223">
        <v>120.36</v>
      </c>
      <c r="X10362" s="136">
        <v>100</v>
      </c>
      <c r="Y10362" s="223">
        <v>6750</v>
      </c>
      <c r="Z10362" s="223">
        <f>W10362*Y10362</f>
        <v>812430</v>
      </c>
      <c r="AA10362" s="224">
        <v>12</v>
      </c>
      <c r="AB10362" s="224">
        <v>14</v>
      </c>
      <c r="AC10362" s="223">
        <f>(Z10362*(100-AB10362))/100</f>
        <v>698689.8</v>
      </c>
      <c r="AD10362" s="223">
        <f>IF(AND(AC10362="",M10362=""),0,IF((AC10362=""),M10362, IF( (M10362=""),AC10362,SUM(AC10362:AC10363)+M10362)))</f>
        <v>709714.8</v>
      </c>
      <c r="AE10362" s="223">
        <f>IF( (X10362=""),AD10362*1,AD10362*(X10362/100) )</f>
        <v>709714.8</v>
      </c>
      <c r="AF10362" s="223">
        <v>0</v>
      </c>
      <c r="AG10362" s="223">
        <f>IF((AF10362-AE10362) &gt; 1,0,IF((AF10362-AE10362)&lt;0,AE10362-AF10362,AF10362-AE10362))</f>
        <v>709714.8</v>
      </c>
      <c r="AH10362" s="223">
        <v>0.02</v>
      </c>
    </row>
    <row r="10363" spans="1:34" s="173" customFormat="1" x14ac:dyDescent="0.55000000000000004">
      <c r="A10363" s="122"/>
      <c r="B10363" s="218"/>
      <c r="C10363" s="218"/>
      <c r="D10363" s="221"/>
      <c r="E10363" s="218"/>
      <c r="F10363" s="218"/>
      <c r="G10363" s="218"/>
      <c r="H10363" s="218"/>
      <c r="I10363" s="222"/>
      <c r="J10363" s="123"/>
      <c r="K10363" s="137"/>
      <c r="L10363" s="137" t="s">
        <v>63</v>
      </c>
      <c r="M10363" s="137">
        <f>SUM(M10349:M10362)</f>
        <v>4034325</v>
      </c>
      <c r="N10363" s="218"/>
      <c r="O10363" s="108"/>
      <c r="P10363" s="138"/>
      <c r="Q10363" s="108"/>
      <c r="R10363" s="108"/>
      <c r="S10363" s="139"/>
      <c r="T10363" s="218"/>
      <c r="U10363" s="218"/>
      <c r="V10363" s="218"/>
      <c r="W10363" s="223"/>
      <c r="X10363" s="136"/>
      <c r="Y10363" s="223"/>
      <c r="Z10363" s="223"/>
      <c r="AA10363" s="224"/>
      <c r="AB10363" s="224"/>
      <c r="AC10363" s="223"/>
      <c r="AD10363" s="223"/>
      <c r="AE10363" s="137">
        <f>SUM(AE10349:AE10362)</f>
        <v>12425080.757949999</v>
      </c>
      <c r="AF10363" s="223"/>
      <c r="AG10363" s="137">
        <f>SUM(AG10349:AG10362)</f>
        <v>7408965.3079499993</v>
      </c>
      <c r="AH10363" s="223"/>
    </row>
    <row r="10364" spans="1:34" s="173" customFormat="1" x14ac:dyDescent="0.55000000000000004">
      <c r="A10364" s="122" t="s">
        <v>14050</v>
      </c>
      <c r="B10364" s="172">
        <v>4808</v>
      </c>
      <c r="C10364" s="172">
        <v>6750</v>
      </c>
      <c r="D10364" s="242" t="s">
        <v>14051</v>
      </c>
      <c r="E10364" s="172" t="s">
        <v>34</v>
      </c>
      <c r="F10364" s="172">
        <v>19655</v>
      </c>
      <c r="G10364" s="172">
        <v>0</v>
      </c>
      <c r="H10364" s="172">
        <v>2</v>
      </c>
      <c r="I10364" s="243">
        <v>96.6</v>
      </c>
      <c r="J10364" s="123" t="s">
        <v>68</v>
      </c>
      <c r="K10364" s="171">
        <f>((G10364*400)+(H10364*100))+I10364</f>
        <v>296.60000000000002</v>
      </c>
      <c r="L10364" s="171">
        <v>8000</v>
      </c>
      <c r="M10364" s="171">
        <f>K10364*L10364</f>
        <v>2372800</v>
      </c>
      <c r="N10364" s="172"/>
      <c r="O10364" s="122"/>
      <c r="P10364" s="200"/>
      <c r="Q10364" s="122"/>
      <c r="R10364" s="122"/>
      <c r="S10364" s="170"/>
      <c r="T10364" s="172"/>
      <c r="U10364" s="172"/>
      <c r="V10364" s="172"/>
      <c r="W10364" s="244"/>
      <c r="X10364" s="199"/>
      <c r="Y10364" s="244"/>
      <c r="Z10364" s="244"/>
      <c r="AA10364" s="245"/>
      <c r="AB10364" s="245"/>
      <c r="AC10364" s="244"/>
      <c r="AD10364" s="244">
        <f>IF(AND(AC10364="",M10364=""),0,IF((AC10364=""),M10364,IF((M10364=""),AC10364,AC10364+M10364)))</f>
        <v>2372800</v>
      </c>
      <c r="AE10364" s="244">
        <f>IF( (X10364=""),AD10364*1,AD10364*(X10364/100) )</f>
        <v>2372800</v>
      </c>
      <c r="AF10364" s="244">
        <v>0</v>
      </c>
      <c r="AG10364" s="244">
        <f>IF((AF10364-AE10364) &gt; 1,0,IF((AF10364-AE10364)&lt;0,AE10364-AF10364,AF10364-AE10364))</f>
        <v>2372800</v>
      </c>
      <c r="AH10364" s="223">
        <v>0.3</v>
      </c>
    </row>
    <row r="10365" spans="1:34" s="173" customFormat="1" x14ac:dyDescent="0.55000000000000004">
      <c r="A10365" s="122"/>
      <c r="B10365" s="218"/>
      <c r="C10365" s="218"/>
      <c r="D10365" s="221"/>
      <c r="E10365" s="218"/>
      <c r="F10365" s="218"/>
      <c r="G10365" s="218"/>
      <c r="H10365" s="218"/>
      <c r="I10365" s="222"/>
      <c r="J10365" s="123"/>
      <c r="K10365" s="137"/>
      <c r="L10365" s="137" t="s">
        <v>63</v>
      </c>
      <c r="M10365" s="137">
        <f>SUM(M10364:M10364)</f>
        <v>2372800</v>
      </c>
      <c r="N10365" s="218"/>
      <c r="O10365" s="108"/>
      <c r="P10365" s="138"/>
      <c r="Q10365" s="108"/>
      <c r="R10365" s="108"/>
      <c r="S10365" s="139"/>
      <c r="T10365" s="218"/>
      <c r="U10365" s="218"/>
      <c r="V10365" s="218"/>
      <c r="W10365" s="223"/>
      <c r="X10365" s="136"/>
      <c r="Y10365" s="223"/>
      <c r="Z10365" s="223"/>
      <c r="AA10365" s="224"/>
      <c r="AB10365" s="224"/>
      <c r="AC10365" s="223"/>
      <c r="AD10365" s="223"/>
      <c r="AE10365" s="223">
        <f>SUM(AE10364:AE10364)</f>
        <v>2372800</v>
      </c>
      <c r="AF10365" s="223"/>
      <c r="AG10365" s="223">
        <f>SUM(AG10364:AG10364)</f>
        <v>2372800</v>
      </c>
      <c r="AH10365" s="223"/>
    </row>
    <row r="10366" spans="1:34" s="173" customFormat="1" x14ac:dyDescent="0.55000000000000004">
      <c r="A10366" s="122" t="s">
        <v>3985</v>
      </c>
      <c r="B10366" s="218">
        <v>4810</v>
      </c>
      <c r="C10366" s="218">
        <v>6566</v>
      </c>
      <c r="D10366" s="221" t="s">
        <v>14056</v>
      </c>
      <c r="E10366" s="218" t="s">
        <v>34</v>
      </c>
      <c r="F10366" s="218">
        <v>23126</v>
      </c>
      <c r="G10366" s="218">
        <v>1</v>
      </c>
      <c r="H10366" s="218">
        <v>0</v>
      </c>
      <c r="I10366" s="222">
        <v>45</v>
      </c>
      <c r="J10366" s="123" t="s">
        <v>35</v>
      </c>
      <c r="K10366" s="137">
        <f>((G10366*400)+(H10366*100))+I10366</f>
        <v>445</v>
      </c>
      <c r="L10366" s="137">
        <v>325</v>
      </c>
      <c r="M10366" s="137">
        <f>K10366*L10366</f>
        <v>144625</v>
      </c>
      <c r="N10366" s="218">
        <v>1</v>
      </c>
      <c r="O10366" s="108" t="s">
        <v>14054</v>
      </c>
      <c r="P10366" s="138">
        <v>3570800432690</v>
      </c>
      <c r="Q10366" s="108" t="s">
        <v>14055</v>
      </c>
      <c r="R10366" s="108" t="s">
        <v>3987</v>
      </c>
      <c r="S10366" s="139" t="s">
        <v>14057</v>
      </c>
      <c r="T10366" s="218" t="s">
        <v>51</v>
      </c>
      <c r="U10366" s="218" t="s">
        <v>45</v>
      </c>
      <c r="V10366" s="218" t="s">
        <v>52</v>
      </c>
      <c r="W10366" s="223">
        <v>242.2</v>
      </c>
      <c r="X10366" s="136">
        <v>100</v>
      </c>
      <c r="Y10366" s="223">
        <v>6750</v>
      </c>
      <c r="Z10366" s="223">
        <f>W10366*Y10366</f>
        <v>1634850</v>
      </c>
      <c r="AA10366" s="224">
        <v>6</v>
      </c>
      <c r="AB10366" s="224">
        <v>6</v>
      </c>
      <c r="AC10366" s="223">
        <f>(Z10366*(100-AB10366))/100</f>
        <v>1536759</v>
      </c>
      <c r="AD10366" s="223">
        <f>IF(AND(AC10366="",M10366=""),0,IF((AC10366=""),M10366, IF( (M10366=""),AC10366,SUM(AC10366:AC10367)+M10366)))</f>
        <v>1681384</v>
      </c>
      <c r="AE10366" s="223">
        <f>IF( (X10366=""),AD10366*1,AD10366*(X10366/100) )</f>
        <v>1681384</v>
      </c>
      <c r="AF10366" s="223">
        <v>50000000</v>
      </c>
      <c r="AG10366" s="223">
        <f>IF((AF10366-AE10366) &gt; 1,0,IF((AF10366-AE10366)&lt;0,AE10366-AF10366,AF10366-AE10366))</f>
        <v>0</v>
      </c>
      <c r="AH10366" s="223">
        <v>0.02</v>
      </c>
    </row>
    <row r="10367" spans="1:34" s="173" customFormat="1" x14ac:dyDescent="0.55000000000000004">
      <c r="A10367" s="122"/>
      <c r="B10367" s="218"/>
      <c r="C10367" s="218"/>
      <c r="D10367" s="221"/>
      <c r="E10367" s="218"/>
      <c r="F10367" s="218"/>
      <c r="G10367" s="218">
        <v>3</v>
      </c>
      <c r="H10367" s="218">
        <v>0</v>
      </c>
      <c r="I10367" s="222">
        <v>0</v>
      </c>
      <c r="J10367" s="123" t="s">
        <v>38</v>
      </c>
      <c r="K10367" s="137">
        <f>((G10367*400)+(H10367*100))+I10367</f>
        <v>1200</v>
      </c>
      <c r="L10367" s="137" t="s">
        <v>63</v>
      </c>
      <c r="M10367" s="137">
        <f>SUM(M10366:M10366)</f>
        <v>144625</v>
      </c>
      <c r="N10367" s="218"/>
      <c r="O10367" s="108"/>
      <c r="P10367" s="138"/>
      <c r="Q10367" s="108"/>
      <c r="R10367" s="108"/>
      <c r="S10367" s="139"/>
      <c r="T10367" s="218"/>
      <c r="U10367" s="218"/>
      <c r="V10367" s="218"/>
      <c r="W10367" s="223"/>
      <c r="X10367" s="136"/>
      <c r="Y10367" s="223"/>
      <c r="Z10367" s="223"/>
      <c r="AA10367" s="224"/>
      <c r="AB10367" s="224"/>
      <c r="AC10367" s="223"/>
      <c r="AD10367" s="223">
        <f>IF(AND(AC10367="",M10367=""),0,IF((AC10367=""),M10367,IF((M10367=""),AC10367,AC10367+M10367)))</f>
        <v>144625</v>
      </c>
      <c r="AE10367" s="223">
        <f>SUM(AE10366:AE10366)</f>
        <v>1681384</v>
      </c>
      <c r="AF10367" s="223">
        <v>0</v>
      </c>
      <c r="AG10367" s="223">
        <f>SUM(AG10366:AG10366)</f>
        <v>0</v>
      </c>
      <c r="AH10367" s="223">
        <v>0.01</v>
      </c>
    </row>
    <row r="10368" spans="1:34" s="173" customFormat="1" x14ac:dyDescent="0.55000000000000004">
      <c r="A10368" s="122" t="s">
        <v>14058</v>
      </c>
      <c r="B10368" s="218">
        <v>4811</v>
      </c>
      <c r="C10368" s="218">
        <v>9871</v>
      </c>
      <c r="D10368" s="221"/>
      <c r="E10368" s="218" t="s">
        <v>37</v>
      </c>
      <c r="F10368" s="218"/>
      <c r="G10368" s="218">
        <v>0</v>
      </c>
      <c r="H10368" s="218">
        <v>0</v>
      </c>
      <c r="I10368" s="222">
        <v>69</v>
      </c>
      <c r="J10368" s="123" t="s">
        <v>35</v>
      </c>
      <c r="K10368" s="137">
        <f>((G10368*400)+(H10368*100))+I10368</f>
        <v>69</v>
      </c>
      <c r="L10368" s="137">
        <v>225</v>
      </c>
      <c r="M10368" s="137">
        <f>K10368*L10368</f>
        <v>15525</v>
      </c>
      <c r="N10368" s="218"/>
      <c r="O10368" s="108"/>
      <c r="P10368" s="138"/>
      <c r="Q10368" s="108"/>
      <c r="R10368" s="108"/>
      <c r="S10368" s="139"/>
      <c r="T10368" s="218"/>
      <c r="U10368" s="218"/>
      <c r="V10368" s="218"/>
      <c r="W10368" s="223"/>
      <c r="X10368" s="136"/>
      <c r="Y10368" s="223"/>
      <c r="Z10368" s="223"/>
      <c r="AA10368" s="224"/>
      <c r="AB10368" s="224"/>
      <c r="AC10368" s="223"/>
      <c r="AD10368" s="223">
        <f>IF(AND(AC10368="",M10368=""),0,IF((AC10368=""),M10368,IF((M10368=""),AC10368,AC10368+M10368)))</f>
        <v>15525</v>
      </c>
      <c r="AE10368" s="223">
        <f>IF( (X10368=""),AD10368*1,AD10368*(X10368/100) )</f>
        <v>15525</v>
      </c>
      <c r="AF10368" s="223">
        <v>0</v>
      </c>
      <c r="AG10368" s="223">
        <f>IF((AF10368-AE10368) &gt; 1,0,IF((AF10368-AE10368)&lt;0,AE10368-AF10368,AF10368-AE10368))</f>
        <v>15525</v>
      </c>
      <c r="AH10368" s="223">
        <v>0.02</v>
      </c>
    </row>
    <row r="10369" spans="1:34" s="173" customFormat="1" x14ac:dyDescent="0.55000000000000004">
      <c r="A10369" s="122"/>
      <c r="B10369" s="218"/>
      <c r="C10369" s="218"/>
      <c r="D10369" s="221"/>
      <c r="E10369" s="218"/>
      <c r="F10369" s="218"/>
      <c r="G10369" s="218"/>
      <c r="H10369" s="218"/>
      <c r="I10369" s="222"/>
      <c r="J10369" s="123"/>
      <c r="K10369" s="137"/>
      <c r="L10369" s="137" t="s">
        <v>63</v>
      </c>
      <c r="M10369" s="137">
        <f>SUM(M10368:M10368)</f>
        <v>15525</v>
      </c>
      <c r="N10369" s="218"/>
      <c r="O10369" s="108"/>
      <c r="P10369" s="138"/>
      <c r="Q10369" s="108"/>
      <c r="R10369" s="108"/>
      <c r="S10369" s="139"/>
      <c r="T10369" s="218"/>
      <c r="U10369" s="218"/>
      <c r="V10369" s="218"/>
      <c r="W10369" s="223"/>
      <c r="X10369" s="136"/>
      <c r="Y10369" s="223"/>
      <c r="Z10369" s="223"/>
      <c r="AA10369" s="224"/>
      <c r="AB10369" s="224"/>
      <c r="AC10369" s="223"/>
      <c r="AD10369" s="223"/>
      <c r="AE10369" s="223">
        <f>SUM(AE10368:AE10368)</f>
        <v>15525</v>
      </c>
      <c r="AF10369" s="223"/>
      <c r="AG10369" s="223">
        <f>SUM(AG10368:AG10368)</f>
        <v>15525</v>
      </c>
      <c r="AH10369" s="223"/>
    </row>
    <row r="10370" spans="1:34" s="173" customFormat="1" x14ac:dyDescent="0.55000000000000004">
      <c r="A10370" s="122" t="s">
        <v>14061</v>
      </c>
      <c r="B10370" s="218">
        <v>4812</v>
      </c>
      <c r="C10370" s="218">
        <v>5536</v>
      </c>
      <c r="D10370" s="221" t="s">
        <v>14062</v>
      </c>
      <c r="E10370" s="218" t="s">
        <v>34</v>
      </c>
      <c r="F10370" s="218">
        <v>2314</v>
      </c>
      <c r="G10370" s="218">
        <v>0</v>
      </c>
      <c r="H10370" s="218">
        <v>3</v>
      </c>
      <c r="I10370" s="222">
        <v>50</v>
      </c>
      <c r="J10370" s="123" t="s">
        <v>35</v>
      </c>
      <c r="K10370" s="137">
        <f>((G10370*400)+(H10370*100))+I10370</f>
        <v>350</v>
      </c>
      <c r="L10370" s="137">
        <v>2425</v>
      </c>
      <c r="M10370" s="137">
        <f>K10370*L10370</f>
        <v>848750</v>
      </c>
      <c r="N10370" s="218">
        <v>1</v>
      </c>
      <c r="O10370" s="108" t="s">
        <v>14059</v>
      </c>
      <c r="P10370" s="138">
        <v>3570800007514</v>
      </c>
      <c r="Q10370" s="108" t="s">
        <v>14060</v>
      </c>
      <c r="R10370" s="108" t="s">
        <v>14063</v>
      </c>
      <c r="S10370" s="139" t="s">
        <v>14064</v>
      </c>
      <c r="T10370" s="218" t="s">
        <v>51</v>
      </c>
      <c r="U10370" s="218" t="s">
        <v>45</v>
      </c>
      <c r="V10370" s="218" t="s">
        <v>52</v>
      </c>
      <c r="W10370" s="223">
        <v>252</v>
      </c>
      <c r="X10370" s="136">
        <v>85.23</v>
      </c>
      <c r="Y10370" s="223">
        <v>6750</v>
      </c>
      <c r="Z10370" s="223">
        <f>W10370*Y10370</f>
        <v>1701000</v>
      </c>
      <c r="AA10370" s="224">
        <v>6</v>
      </c>
      <c r="AB10370" s="224">
        <v>6</v>
      </c>
      <c r="AC10370" s="223">
        <f>(Z10370*(100-AB10370))/100</f>
        <v>1598940</v>
      </c>
      <c r="AD10370" s="223">
        <f>IF(AND(AC10370="",M10370=""),0,IF((AC10370=""),M10370, IF( (M10370=""),AC10370,SUM(AC10370:AC10375)+M10370)))</f>
        <v>2493957.2000000002</v>
      </c>
      <c r="AE10370" s="223">
        <f>IF( (X10370=""),AD10370*1,AD10370*(X10370/100) )</f>
        <v>2125599.7215600004</v>
      </c>
      <c r="AF10370" s="223">
        <v>50000000</v>
      </c>
      <c r="AG10370" s="223">
        <f>IF((AF10370-AE10370) &gt; 1,0,IF((AF10370-AE10370)&lt;0,AE10370-AF10370,AF10370-AE10370))</f>
        <v>0</v>
      </c>
      <c r="AH10370" s="223">
        <v>0.02</v>
      </c>
    </row>
    <row r="10371" spans="1:34" s="173" customFormat="1" x14ac:dyDescent="0.55000000000000004">
      <c r="A10371" s="122"/>
      <c r="B10371" s="218"/>
      <c r="C10371" s="218"/>
      <c r="D10371" s="221"/>
      <c r="E10371" s="218"/>
      <c r="F10371" s="218"/>
      <c r="G10371" s="218"/>
      <c r="H10371" s="218"/>
      <c r="I10371" s="222"/>
      <c r="J10371" s="123"/>
      <c r="K10371" s="137"/>
      <c r="L10371" s="137"/>
      <c r="M10371" s="137"/>
      <c r="N10371" s="218">
        <v>2</v>
      </c>
      <c r="O10371" s="108" t="s">
        <v>14059</v>
      </c>
      <c r="P10371" s="138">
        <v>3570800007514</v>
      </c>
      <c r="Q10371" s="108" t="s">
        <v>14060</v>
      </c>
      <c r="R10371" s="108" t="s">
        <v>14063</v>
      </c>
      <c r="S10371" s="139" t="s">
        <v>14065</v>
      </c>
      <c r="T10371" s="218" t="s">
        <v>55</v>
      </c>
      <c r="U10371" s="218" t="s">
        <v>45</v>
      </c>
      <c r="V10371" s="218" t="s">
        <v>52</v>
      </c>
      <c r="W10371" s="223">
        <v>33.6</v>
      </c>
      <c r="X10371" s="136">
        <v>11.36</v>
      </c>
      <c r="Y10371" s="223">
        <v>0</v>
      </c>
      <c r="Z10371" s="223">
        <f>W10371*Y10371</f>
        <v>0</v>
      </c>
      <c r="AA10371" s="224">
        <v>6</v>
      </c>
      <c r="AB10371" s="224">
        <v>6</v>
      </c>
      <c r="AC10371" s="223">
        <f>(Z10371*(100-AB10371))/100</f>
        <v>0</v>
      </c>
      <c r="AD10371" s="223">
        <f>IF(AND(AC10371="",M10370=""),0,IF((AC10371=""),M10370, IF( (M10370=""),AC10371,SUM(AC10370:AC10375)+M10370)))</f>
        <v>2493957.2000000002</v>
      </c>
      <c r="AE10371" s="223">
        <f>IF( (X10371=""),AD10371*1,AD10371*(X10371/100) )</f>
        <v>283313.53792000003</v>
      </c>
      <c r="AF10371" s="223">
        <v>50000000</v>
      </c>
      <c r="AG10371" s="223">
        <f>IF((AF10371-AE10371) &gt; 1,0,IF((AF10371-AE10371)&lt;0,AE10371-AF10371,AF10371-AE10371))</f>
        <v>0</v>
      </c>
      <c r="AH10371" s="223">
        <v>0.02</v>
      </c>
    </row>
    <row r="10372" spans="1:34" s="173" customFormat="1" x14ac:dyDescent="0.55000000000000004">
      <c r="A10372" s="122"/>
      <c r="B10372" s="218"/>
      <c r="C10372" s="218"/>
      <c r="D10372" s="221"/>
      <c r="E10372" s="218"/>
      <c r="F10372" s="218"/>
      <c r="G10372" s="218"/>
      <c r="H10372" s="218"/>
      <c r="I10372" s="222"/>
      <c r="J10372" s="123"/>
      <c r="K10372" s="137"/>
      <c r="L10372" s="137"/>
      <c r="M10372" s="137"/>
      <c r="N10372" s="218">
        <v>3</v>
      </c>
      <c r="O10372" s="108" t="s">
        <v>14059</v>
      </c>
      <c r="P10372" s="138">
        <v>3570800007514</v>
      </c>
      <c r="Q10372" s="108" t="s">
        <v>14060</v>
      </c>
      <c r="R10372" s="108" t="s">
        <v>14063</v>
      </c>
      <c r="S10372" s="139" t="s">
        <v>14066</v>
      </c>
      <c r="T10372" s="218" t="s">
        <v>51</v>
      </c>
      <c r="U10372" s="218" t="s">
        <v>45</v>
      </c>
      <c r="V10372" s="218" t="s">
        <v>52</v>
      </c>
      <c r="W10372" s="223">
        <v>10.08</v>
      </c>
      <c r="X10372" s="136">
        <v>3.41</v>
      </c>
      <c r="Y10372" s="223">
        <v>6750</v>
      </c>
      <c r="Z10372" s="223">
        <f>W10372*Y10372</f>
        <v>68040</v>
      </c>
      <c r="AA10372" s="224">
        <v>21</v>
      </c>
      <c r="AB10372" s="224">
        <v>32</v>
      </c>
      <c r="AC10372" s="223">
        <f>(Z10372*(100-AB10372))/100</f>
        <v>46267.199999999997</v>
      </c>
      <c r="AD10372" s="223">
        <f>IF(AND(AC10372="",M10370=""),0,IF((AC10372=""),M10370, IF( (M10370=""),AC10372,SUM(AC10370:AC10375)+M10370)))</f>
        <v>2493957.2000000002</v>
      </c>
      <c r="AE10372" s="223">
        <f>IF( (X10372=""),AD10372*1,AD10372*(X10372/100) )</f>
        <v>85043.940520000004</v>
      </c>
      <c r="AF10372" s="223">
        <v>50000000</v>
      </c>
      <c r="AG10372" s="223">
        <f>IF((AF10372-AE10372) &gt; 1,0,IF((AF10372-AE10372)&lt;0,AE10372-AF10372,AF10372-AE10372))</f>
        <v>0</v>
      </c>
      <c r="AH10372" s="223">
        <v>0.02</v>
      </c>
    </row>
    <row r="10373" spans="1:34" s="173" customFormat="1" x14ac:dyDescent="0.55000000000000004">
      <c r="A10373" s="122"/>
      <c r="B10373" s="218">
        <v>4813</v>
      </c>
      <c r="C10373" s="218">
        <v>5677</v>
      </c>
      <c r="D10373" s="221" t="s">
        <v>14067</v>
      </c>
      <c r="E10373" s="218" t="s">
        <v>34</v>
      </c>
      <c r="F10373" s="218">
        <v>14059</v>
      </c>
      <c r="G10373" s="218">
        <v>1</v>
      </c>
      <c r="H10373" s="218">
        <v>2</v>
      </c>
      <c r="I10373" s="222">
        <v>93</v>
      </c>
      <c r="J10373" s="123" t="s">
        <v>38</v>
      </c>
      <c r="K10373" s="137">
        <f>((G10373*400)+(H10373*100))+I10373</f>
        <v>693</v>
      </c>
      <c r="L10373" s="137">
        <v>1250</v>
      </c>
      <c r="M10373" s="137">
        <f>K10373*L10373</f>
        <v>866250</v>
      </c>
      <c r="N10373" s="218"/>
      <c r="O10373" s="108"/>
      <c r="P10373" s="138"/>
      <c r="Q10373" s="108"/>
      <c r="R10373" s="108"/>
      <c r="S10373" s="139"/>
      <c r="T10373" s="218"/>
      <c r="U10373" s="218"/>
      <c r="V10373" s="218"/>
      <c r="W10373" s="223"/>
      <c r="X10373" s="136"/>
      <c r="Y10373" s="223"/>
      <c r="Z10373" s="223"/>
      <c r="AA10373" s="224"/>
      <c r="AB10373" s="224"/>
      <c r="AC10373" s="223"/>
      <c r="AD10373" s="223">
        <f>IF(AND(AC10373="",M10373=""),0,IF((AC10373=""),M10373,IF((M10373=""),AC10373,AC10373+M10373)))</f>
        <v>866250</v>
      </c>
      <c r="AE10373" s="223">
        <f>IF( (X10373=""),AD10373*1,AD10373*(X10373/100) )</f>
        <v>866250</v>
      </c>
      <c r="AF10373" s="223">
        <v>50000000</v>
      </c>
      <c r="AG10373" s="223">
        <f>IF((AF10373-AE10373) &gt; 1,0,IF((AF10373-AE10373)&lt;0,AE10373-AF10373,AF10373-AE10373))</f>
        <v>0</v>
      </c>
      <c r="AH10373" s="223">
        <v>0.01</v>
      </c>
    </row>
    <row r="10374" spans="1:34" s="173" customFormat="1" x14ac:dyDescent="0.55000000000000004">
      <c r="A10374" s="122"/>
      <c r="B10374" s="218">
        <v>4814</v>
      </c>
      <c r="C10374" s="218">
        <v>5088</v>
      </c>
      <c r="D10374" s="221" t="s">
        <v>14068</v>
      </c>
      <c r="E10374" s="218" t="s">
        <v>34</v>
      </c>
      <c r="F10374" s="218">
        <v>15811</v>
      </c>
      <c r="G10374" s="218">
        <v>2</v>
      </c>
      <c r="H10374" s="218">
        <v>0</v>
      </c>
      <c r="I10374" s="222">
        <v>32</v>
      </c>
      <c r="J10374" s="123" t="s">
        <v>38</v>
      </c>
      <c r="K10374" s="137">
        <f>((G10374*400)+(H10374*100))+I10374</f>
        <v>832</v>
      </c>
      <c r="L10374" s="137">
        <v>225</v>
      </c>
      <c r="M10374" s="137">
        <f>K10374*L10374</f>
        <v>187200</v>
      </c>
      <c r="N10374" s="218"/>
      <c r="O10374" s="108"/>
      <c r="P10374" s="138"/>
      <c r="Q10374" s="108"/>
      <c r="R10374" s="108"/>
      <c r="S10374" s="139"/>
      <c r="T10374" s="218"/>
      <c r="U10374" s="218"/>
      <c r="V10374" s="218"/>
      <c r="W10374" s="223"/>
      <c r="X10374" s="136"/>
      <c r="Y10374" s="223"/>
      <c r="Z10374" s="223"/>
      <c r="AA10374" s="224"/>
      <c r="AB10374" s="224"/>
      <c r="AC10374" s="223"/>
      <c r="AD10374" s="223">
        <f>IF(AND(AC10374="",M10374=""),0,IF((AC10374=""),M10374,IF((M10374=""),AC10374,AC10374+M10374)))</f>
        <v>187200</v>
      </c>
      <c r="AE10374" s="223">
        <f>IF( (X10374=""),AD10374*1,AD10374*(X10374/100) )</f>
        <v>187200</v>
      </c>
      <c r="AF10374" s="223">
        <v>50000000</v>
      </c>
      <c r="AG10374" s="223">
        <f>IF((AF10374-AE10374) &gt; 1,0,IF((AF10374-AE10374)&lt;0,AE10374-AF10374,AF10374-AE10374))</f>
        <v>0</v>
      </c>
      <c r="AH10374" s="223">
        <v>0.01</v>
      </c>
    </row>
    <row r="10375" spans="1:34" s="173" customFormat="1" x14ac:dyDescent="0.55000000000000004">
      <c r="A10375" s="122"/>
      <c r="B10375" s="218"/>
      <c r="C10375" s="218"/>
      <c r="D10375" s="221"/>
      <c r="E10375" s="218"/>
      <c r="F10375" s="218"/>
      <c r="G10375" s="218"/>
      <c r="H10375" s="218"/>
      <c r="I10375" s="222"/>
      <c r="J10375" s="123"/>
      <c r="K10375" s="137"/>
      <c r="L10375" s="137" t="s">
        <v>63</v>
      </c>
      <c r="M10375" s="137">
        <f>SUM(M10370:M10374)</f>
        <v>1902200</v>
      </c>
      <c r="N10375" s="218"/>
      <c r="O10375" s="108"/>
      <c r="P10375" s="138"/>
      <c r="Q10375" s="108"/>
      <c r="R10375" s="108"/>
      <c r="S10375" s="139"/>
      <c r="T10375" s="218"/>
      <c r="U10375" s="218"/>
      <c r="V10375" s="218"/>
      <c r="W10375" s="223"/>
      <c r="X10375" s="136"/>
      <c r="Y10375" s="223"/>
      <c r="Z10375" s="223"/>
      <c r="AA10375" s="224"/>
      <c r="AB10375" s="224"/>
      <c r="AC10375" s="223"/>
      <c r="AD10375" s="223"/>
      <c r="AE10375" s="223">
        <f>SUM(AE10370:AE10374)</f>
        <v>3547407.2000000007</v>
      </c>
      <c r="AF10375" s="223"/>
      <c r="AG10375" s="223">
        <f>SUM(AG10370:AG10374)</f>
        <v>0</v>
      </c>
      <c r="AH10375" s="223"/>
    </row>
    <row r="10376" spans="1:34" s="173" customFormat="1" x14ac:dyDescent="0.55000000000000004">
      <c r="A10376" s="122" t="s">
        <v>14071</v>
      </c>
      <c r="B10376" s="218">
        <v>4815</v>
      </c>
      <c r="C10376" s="218">
        <v>6562</v>
      </c>
      <c r="D10376" s="221" t="s">
        <v>14072</v>
      </c>
      <c r="E10376" s="218" t="s">
        <v>34</v>
      </c>
      <c r="F10376" s="218">
        <v>23124</v>
      </c>
      <c r="G10376" s="218">
        <v>0</v>
      </c>
      <c r="H10376" s="218">
        <v>1</v>
      </c>
      <c r="I10376" s="222">
        <v>15</v>
      </c>
      <c r="J10376" s="123" t="s">
        <v>35</v>
      </c>
      <c r="K10376" s="137">
        <f>((G10376*400)+(H10376*100))+I10376</f>
        <v>115</v>
      </c>
      <c r="L10376" s="137">
        <v>650</v>
      </c>
      <c r="M10376" s="137">
        <f>K10376*L10376</f>
        <v>74750</v>
      </c>
      <c r="N10376" s="218">
        <v>1</v>
      </c>
      <c r="O10376" s="108" t="s">
        <v>14069</v>
      </c>
      <c r="P10376" s="138">
        <v>3570100805035</v>
      </c>
      <c r="Q10376" s="108" t="s">
        <v>14070</v>
      </c>
      <c r="R10376" s="108" t="s">
        <v>14073</v>
      </c>
      <c r="S10376" s="139" t="s">
        <v>14074</v>
      </c>
      <c r="T10376" s="218" t="s">
        <v>51</v>
      </c>
      <c r="U10376" s="218" t="s">
        <v>45</v>
      </c>
      <c r="V10376" s="218" t="s">
        <v>52</v>
      </c>
      <c r="W10376" s="223">
        <v>216</v>
      </c>
      <c r="X10376" s="136">
        <v>90</v>
      </c>
      <c r="Y10376" s="223">
        <v>6750</v>
      </c>
      <c r="Z10376" s="223">
        <f>W10376*Y10376</f>
        <v>1458000</v>
      </c>
      <c r="AA10376" s="224">
        <v>6</v>
      </c>
      <c r="AB10376" s="224">
        <v>6</v>
      </c>
      <c r="AC10376" s="223">
        <f>(Z10376*(100-AB10376))/100</f>
        <v>1370520</v>
      </c>
      <c r="AD10376" s="223">
        <f>IF(AND(AC10376="",M10376=""),0,IF((AC10376=""),M10376, IF( (M10376=""),AC10376,SUM(AC10376:AC10381)+M10376)))</f>
        <v>1496664.5</v>
      </c>
      <c r="AE10376" s="223">
        <f>IF( (X10376=""),AD10376*1,AD10376*(X10376/100) )</f>
        <v>1346998.05</v>
      </c>
      <c r="AF10376" s="223">
        <v>50000000</v>
      </c>
      <c r="AG10376" s="223">
        <f>IF((AF10376-AE10376) &gt; 1,0,IF((AF10376-AE10376)&lt;0,AE10376-AF10376,AF10376-AE10376))</f>
        <v>0</v>
      </c>
      <c r="AH10376" s="223">
        <v>0.02</v>
      </c>
    </row>
    <row r="10377" spans="1:34" s="173" customFormat="1" x14ac:dyDescent="0.55000000000000004">
      <c r="A10377" s="122"/>
      <c r="B10377" s="218"/>
      <c r="C10377" s="218"/>
      <c r="D10377" s="221"/>
      <c r="E10377" s="218"/>
      <c r="F10377" s="218"/>
      <c r="G10377" s="218"/>
      <c r="H10377" s="218"/>
      <c r="I10377" s="222"/>
      <c r="J10377" s="123"/>
      <c r="K10377" s="137"/>
      <c r="L10377" s="137"/>
      <c r="M10377" s="137"/>
      <c r="N10377" s="218">
        <v>2</v>
      </c>
      <c r="O10377" s="108" t="s">
        <v>14069</v>
      </c>
      <c r="P10377" s="138">
        <v>3570100805035</v>
      </c>
      <c r="Q10377" s="108" t="s">
        <v>14070</v>
      </c>
      <c r="R10377" s="108" t="s">
        <v>14073</v>
      </c>
      <c r="S10377" s="139" t="s">
        <v>14075</v>
      </c>
      <c r="T10377" s="218" t="s">
        <v>55</v>
      </c>
      <c r="U10377" s="218" t="s">
        <v>45</v>
      </c>
      <c r="V10377" s="218" t="s">
        <v>52</v>
      </c>
      <c r="W10377" s="223">
        <v>15.9</v>
      </c>
      <c r="X10377" s="136">
        <v>6.63</v>
      </c>
      <c r="Y10377" s="223">
        <v>0</v>
      </c>
      <c r="Z10377" s="223">
        <f>W10377*Y10377</f>
        <v>0</v>
      </c>
      <c r="AA10377" s="224">
        <v>6</v>
      </c>
      <c r="AB10377" s="224">
        <v>6</v>
      </c>
      <c r="AC10377" s="223">
        <f>(Z10377*(100-AB10377))/100</f>
        <v>0</v>
      </c>
      <c r="AD10377" s="223">
        <f>IF(AND(AC10377="",M10376=""),0,IF((AC10377=""),M10376, IF( (M10376=""),AC10377,SUM(AC10376:AC10381)+M10376)))</f>
        <v>1496664.5</v>
      </c>
      <c r="AE10377" s="223">
        <f>IF( (X10377=""),AD10377*1,AD10377*(X10377/100) )</f>
        <v>99228.856350000002</v>
      </c>
      <c r="AF10377" s="223">
        <v>50000000</v>
      </c>
      <c r="AG10377" s="223">
        <f>IF((AF10377-AE10377) &gt; 1,0,IF((AF10377-AE10377)&lt;0,AE10377-AF10377,AF10377-AE10377))</f>
        <v>0</v>
      </c>
      <c r="AH10377" s="223">
        <v>0.02</v>
      </c>
    </row>
    <row r="10378" spans="1:34" s="173" customFormat="1" x14ac:dyDescent="0.55000000000000004">
      <c r="A10378" s="122"/>
      <c r="B10378" s="218"/>
      <c r="C10378" s="218"/>
      <c r="D10378" s="221"/>
      <c r="E10378" s="218"/>
      <c r="F10378" s="218"/>
      <c r="G10378" s="218"/>
      <c r="H10378" s="218"/>
      <c r="I10378" s="222"/>
      <c r="J10378" s="123"/>
      <c r="K10378" s="137"/>
      <c r="L10378" s="137"/>
      <c r="M10378" s="137"/>
      <c r="N10378" s="218">
        <v>3</v>
      </c>
      <c r="O10378" s="108" t="s">
        <v>14069</v>
      </c>
      <c r="P10378" s="138">
        <v>3570100805035</v>
      </c>
      <c r="Q10378" s="108" t="s">
        <v>14070</v>
      </c>
      <c r="R10378" s="108" t="s">
        <v>14073</v>
      </c>
      <c r="S10378" s="139" t="s">
        <v>14076</v>
      </c>
      <c r="T10378" s="218" t="s">
        <v>51</v>
      </c>
      <c r="U10378" s="218" t="s">
        <v>45</v>
      </c>
      <c r="V10378" s="218" t="s">
        <v>52</v>
      </c>
      <c r="W10378" s="223">
        <v>8.1</v>
      </c>
      <c r="X10378" s="136">
        <v>3.38</v>
      </c>
      <c r="Y10378" s="223">
        <v>6750</v>
      </c>
      <c r="Z10378" s="223">
        <f>W10378*Y10378</f>
        <v>54675</v>
      </c>
      <c r="AA10378" s="224">
        <v>6</v>
      </c>
      <c r="AB10378" s="224">
        <v>6</v>
      </c>
      <c r="AC10378" s="223">
        <f>(Z10378*(100-AB10378))/100</f>
        <v>51394.5</v>
      </c>
      <c r="AD10378" s="223">
        <f>IF(AND(AC10378="",M10376=""),0,IF((AC10378=""),M10376, IF( (M10376=""),AC10378,SUM(AC10376:AC10381)+M10376)))</f>
        <v>1496664.5</v>
      </c>
      <c r="AE10378" s="223">
        <f>IF( (X10378=""),AD10378*1,AD10378*(X10378/100) )</f>
        <v>50587.260099999992</v>
      </c>
      <c r="AF10378" s="223">
        <v>50000000</v>
      </c>
      <c r="AG10378" s="223">
        <f>IF((AF10378-AE10378) &gt; 1,0,IF((AF10378-AE10378)&lt;0,AE10378-AF10378,AF10378-AE10378))</f>
        <v>0</v>
      </c>
      <c r="AH10378" s="223">
        <v>0.02</v>
      </c>
    </row>
    <row r="10379" spans="1:34" s="173" customFormat="1" x14ac:dyDescent="0.55000000000000004">
      <c r="A10379" s="122"/>
      <c r="B10379" s="218"/>
      <c r="C10379" s="218"/>
      <c r="D10379" s="221"/>
      <c r="E10379" s="218"/>
      <c r="F10379" s="218"/>
      <c r="G10379" s="218"/>
      <c r="H10379" s="218"/>
      <c r="I10379" s="222"/>
      <c r="J10379" s="123"/>
      <c r="K10379" s="137"/>
      <c r="L10379" s="137" t="s">
        <v>63</v>
      </c>
      <c r="M10379" s="137">
        <f>SUM(M10376:M10378)</f>
        <v>74750</v>
      </c>
      <c r="N10379" s="218"/>
      <c r="O10379" s="108"/>
      <c r="P10379" s="138"/>
      <c r="Q10379" s="108"/>
      <c r="R10379" s="108"/>
      <c r="S10379" s="139"/>
      <c r="T10379" s="218"/>
      <c r="U10379" s="218"/>
      <c r="V10379" s="218"/>
      <c r="W10379" s="223"/>
      <c r="X10379" s="136"/>
      <c r="Y10379" s="223"/>
      <c r="Z10379" s="223"/>
      <c r="AA10379" s="224"/>
      <c r="AB10379" s="224"/>
      <c r="AC10379" s="223"/>
      <c r="AD10379" s="223"/>
      <c r="AE10379" s="223">
        <f>SUM(AE10376:AE10378)</f>
        <v>1496814.1664500001</v>
      </c>
      <c r="AF10379" s="223"/>
      <c r="AG10379" s="223">
        <f>SUM(AG10376:AG10378)</f>
        <v>0</v>
      </c>
      <c r="AH10379" s="223"/>
    </row>
    <row r="10380" spans="1:34" s="173" customFormat="1" x14ac:dyDescent="0.55000000000000004">
      <c r="A10380" s="122" t="s">
        <v>14061</v>
      </c>
      <c r="B10380" s="218">
        <v>4816</v>
      </c>
      <c r="C10380" s="218">
        <v>9776</v>
      </c>
      <c r="D10380" s="221"/>
      <c r="E10380" s="218" t="s">
        <v>34</v>
      </c>
      <c r="F10380" s="218">
        <v>25794</v>
      </c>
      <c r="G10380" s="218">
        <v>0</v>
      </c>
      <c r="H10380" s="218">
        <v>1</v>
      </c>
      <c r="I10380" s="222">
        <v>74.5</v>
      </c>
      <c r="J10380" s="123" t="s">
        <v>38</v>
      </c>
      <c r="K10380" s="137">
        <f>((G10380*400)+(H10380*100))+I10380</f>
        <v>174.5</v>
      </c>
      <c r="L10380" s="137">
        <v>225</v>
      </c>
      <c r="M10380" s="137">
        <f>K10380*L10380</f>
        <v>39262.5</v>
      </c>
      <c r="N10380" s="218"/>
      <c r="O10380" s="108"/>
      <c r="P10380" s="138"/>
      <c r="Q10380" s="108"/>
      <c r="R10380" s="108"/>
      <c r="S10380" s="139"/>
      <c r="T10380" s="218"/>
      <c r="U10380" s="218"/>
      <c r="V10380" s="218"/>
      <c r="W10380" s="223"/>
      <c r="X10380" s="136"/>
      <c r="Y10380" s="223"/>
      <c r="Z10380" s="223"/>
      <c r="AA10380" s="224"/>
      <c r="AB10380" s="224"/>
      <c r="AC10380" s="223"/>
      <c r="AD10380" s="223">
        <f>IF(AND(AC10380="",M10380=""),0,IF((AC10380=""),M10380,IF((M10380=""),AC10380,AC10380+M10380)))</f>
        <v>39262.5</v>
      </c>
      <c r="AE10380" s="223">
        <f>IF( (X10380=""),AD10380*1,AD10380*(X10380/100) )</f>
        <v>39262.5</v>
      </c>
      <c r="AF10380" s="223">
        <v>50000000</v>
      </c>
      <c r="AG10380" s="223">
        <f>IF((AF10380-AE10380) &gt; 1,0,IF((AF10380-AE10380)&lt;0,AE10380-AF10380,AF10380-AE10380))</f>
        <v>0</v>
      </c>
      <c r="AH10380" s="223">
        <v>0.01</v>
      </c>
    </row>
    <row r="10381" spans="1:34" s="173" customFormat="1" x14ac:dyDescent="0.55000000000000004">
      <c r="A10381" s="122"/>
      <c r="B10381" s="218"/>
      <c r="C10381" s="218"/>
      <c r="D10381" s="221"/>
      <c r="E10381" s="218"/>
      <c r="F10381" s="218"/>
      <c r="G10381" s="218"/>
      <c r="H10381" s="218"/>
      <c r="I10381" s="222"/>
      <c r="J10381" s="123"/>
      <c r="K10381" s="137"/>
      <c r="L10381" s="137" t="s">
        <v>63</v>
      </c>
      <c r="M10381" s="137">
        <f>SUM(M10380:M10380)</f>
        <v>39262.5</v>
      </c>
      <c r="N10381" s="218"/>
      <c r="O10381" s="108"/>
      <c r="P10381" s="138"/>
      <c r="Q10381" s="108"/>
      <c r="R10381" s="108"/>
      <c r="S10381" s="139"/>
      <c r="T10381" s="218"/>
      <c r="U10381" s="218"/>
      <c r="V10381" s="218"/>
      <c r="W10381" s="223"/>
      <c r="X10381" s="136"/>
      <c r="Y10381" s="223"/>
      <c r="Z10381" s="223"/>
      <c r="AA10381" s="224"/>
      <c r="AB10381" s="224"/>
      <c r="AC10381" s="223"/>
      <c r="AD10381" s="223"/>
      <c r="AE10381" s="223">
        <f>SUM(AE10380:AE10380)</f>
        <v>39262.5</v>
      </c>
      <c r="AF10381" s="223"/>
      <c r="AG10381" s="223">
        <f>SUM(AG10380:AG10380)</f>
        <v>0</v>
      </c>
      <c r="AH10381" s="223"/>
    </row>
    <row r="10382" spans="1:34" s="173" customFormat="1" x14ac:dyDescent="0.55000000000000004">
      <c r="A10382" s="122" t="s">
        <v>14079</v>
      </c>
      <c r="B10382" s="218">
        <v>4817</v>
      </c>
      <c r="C10382" s="218">
        <v>7784</v>
      </c>
      <c r="D10382" s="221" t="s">
        <v>14080</v>
      </c>
      <c r="E10382" s="218" t="s">
        <v>34</v>
      </c>
      <c r="F10382" s="218">
        <v>19627</v>
      </c>
      <c r="G10382" s="218">
        <v>0</v>
      </c>
      <c r="H10382" s="218">
        <v>1</v>
      </c>
      <c r="I10382" s="222">
        <v>10</v>
      </c>
      <c r="J10382" s="123" t="s">
        <v>35</v>
      </c>
      <c r="K10382" s="137">
        <f>((G10382*400)+(H10382*100))+I10382</f>
        <v>110</v>
      </c>
      <c r="L10382" s="137">
        <v>850</v>
      </c>
      <c r="M10382" s="137">
        <f>K10382*L10382</f>
        <v>93500</v>
      </c>
      <c r="N10382" s="218">
        <v>1</v>
      </c>
      <c r="O10382" s="108" t="s">
        <v>14077</v>
      </c>
      <c r="P10382" s="138">
        <v>3570800206649</v>
      </c>
      <c r="Q10382" s="108" t="s">
        <v>14078</v>
      </c>
      <c r="R10382" s="108" t="s">
        <v>14081</v>
      </c>
      <c r="S10382" s="139" t="s">
        <v>14082</v>
      </c>
      <c r="T10382" s="218" t="s">
        <v>51</v>
      </c>
      <c r="U10382" s="218" t="s">
        <v>45</v>
      </c>
      <c r="V10382" s="218" t="s">
        <v>52</v>
      </c>
      <c r="W10382" s="223">
        <v>191.7</v>
      </c>
      <c r="X10382" s="136">
        <v>100</v>
      </c>
      <c r="Y10382" s="223">
        <v>6750</v>
      </c>
      <c r="Z10382" s="223">
        <f>W10382*Y10382</f>
        <v>1293975</v>
      </c>
      <c r="AA10382" s="224">
        <v>6</v>
      </c>
      <c r="AB10382" s="224">
        <v>6</v>
      </c>
      <c r="AC10382" s="223">
        <f>(Z10382*(100-AB10382))/100</f>
        <v>1216336.5</v>
      </c>
      <c r="AD10382" s="223">
        <f>IF(AND(AC10382="",M10382=""),0,IF((AC10382=""),M10382, IF( (M10382=""),AC10382,SUM(AC10382:AC10384)+M10382)))</f>
        <v>1309836.5</v>
      </c>
      <c r="AE10382" s="223">
        <f>IF( (X10382=""),AD10382*1,AD10382*(X10382/100) )</f>
        <v>1309836.5</v>
      </c>
      <c r="AF10382" s="223">
        <v>50000000</v>
      </c>
      <c r="AG10382" s="223">
        <f>IF((AF10382-AE10382) &gt; 1,0,IF((AF10382-AE10382)&lt;0,AE10382-AF10382,AF10382-AE10382))</f>
        <v>0</v>
      </c>
      <c r="AH10382" s="223">
        <v>0.02</v>
      </c>
    </row>
    <row r="10383" spans="1:34" s="173" customFormat="1" x14ac:dyDescent="0.55000000000000004">
      <c r="A10383" s="122"/>
      <c r="B10383" s="218"/>
      <c r="C10383" s="218"/>
      <c r="D10383" s="221"/>
      <c r="E10383" s="218"/>
      <c r="F10383" s="218"/>
      <c r="G10383" s="218"/>
      <c r="H10383" s="218"/>
      <c r="I10383" s="222"/>
      <c r="J10383" s="123"/>
      <c r="K10383" s="137"/>
      <c r="L10383" s="137" t="s">
        <v>63</v>
      </c>
      <c r="M10383" s="137">
        <f>SUM(M10382:M10382)</f>
        <v>93500</v>
      </c>
      <c r="N10383" s="218"/>
      <c r="O10383" s="108"/>
      <c r="P10383" s="138"/>
      <c r="Q10383" s="108"/>
      <c r="R10383" s="108"/>
      <c r="S10383" s="139"/>
      <c r="T10383" s="218"/>
      <c r="U10383" s="218"/>
      <c r="V10383" s="218"/>
      <c r="W10383" s="223"/>
      <c r="X10383" s="136"/>
      <c r="Y10383" s="223"/>
      <c r="Z10383" s="223"/>
      <c r="AA10383" s="224"/>
      <c r="AB10383" s="224"/>
      <c r="AC10383" s="223"/>
      <c r="AD10383" s="223"/>
      <c r="AE10383" s="223">
        <f>SUM(AE10382:AE10382)</f>
        <v>1309836.5</v>
      </c>
      <c r="AF10383" s="223"/>
      <c r="AG10383" s="223">
        <f>SUM(AG10382:AG10382)</f>
        <v>0</v>
      </c>
      <c r="AH10383" s="223"/>
    </row>
    <row r="10384" spans="1:34" s="173" customFormat="1" x14ac:dyDescent="0.55000000000000004">
      <c r="A10384" s="122" t="s">
        <v>14083</v>
      </c>
      <c r="B10384" s="218">
        <v>4818</v>
      </c>
      <c r="C10384" s="218">
        <v>9874</v>
      </c>
      <c r="D10384" s="221"/>
      <c r="E10384" s="218" t="s">
        <v>37</v>
      </c>
      <c r="F10384" s="218"/>
      <c r="G10384" s="218">
        <v>0</v>
      </c>
      <c r="H10384" s="218">
        <v>0</v>
      </c>
      <c r="I10384" s="222">
        <v>40</v>
      </c>
      <c r="J10384" s="123" t="s">
        <v>35</v>
      </c>
      <c r="K10384" s="137">
        <f>((G10384*400)+(H10384*100))+I10384</f>
        <v>40</v>
      </c>
      <c r="L10384" s="137">
        <v>225</v>
      </c>
      <c r="M10384" s="137">
        <f>K10384*L10384</f>
        <v>9000</v>
      </c>
      <c r="N10384" s="218"/>
      <c r="O10384" s="108"/>
      <c r="P10384" s="138"/>
      <c r="Q10384" s="108"/>
      <c r="R10384" s="108"/>
      <c r="S10384" s="139"/>
      <c r="T10384" s="218"/>
      <c r="U10384" s="218"/>
      <c r="V10384" s="218"/>
      <c r="W10384" s="223"/>
      <c r="X10384" s="136"/>
      <c r="Y10384" s="223"/>
      <c r="Z10384" s="223"/>
      <c r="AA10384" s="224"/>
      <c r="AB10384" s="224"/>
      <c r="AC10384" s="223"/>
      <c r="AD10384" s="223">
        <f>IF(AND(AC10384="",M10384=""),0,IF((AC10384=""),M10384,IF((M10384=""),AC10384,AC10384+M10384)))</f>
        <v>9000</v>
      </c>
      <c r="AE10384" s="223">
        <f>IF( (X10384=""),AD10384*1,AD10384*(X10384/100) )</f>
        <v>9000</v>
      </c>
      <c r="AF10384" s="223">
        <v>0</v>
      </c>
      <c r="AG10384" s="223">
        <f>IF((AF10384-AE10384) &gt; 1,0,IF((AF10384-AE10384)&lt;0,AE10384-AF10384,AF10384-AE10384))</f>
        <v>9000</v>
      </c>
      <c r="AH10384" s="223">
        <v>0.02</v>
      </c>
    </row>
    <row r="10385" spans="1:34" s="173" customFormat="1" x14ac:dyDescent="0.55000000000000004">
      <c r="A10385" s="122"/>
      <c r="B10385" s="218">
        <v>4819</v>
      </c>
      <c r="C10385" s="218">
        <v>9875</v>
      </c>
      <c r="D10385" s="221"/>
      <c r="E10385" s="218" t="s">
        <v>37</v>
      </c>
      <c r="F10385" s="218"/>
      <c r="G10385" s="218">
        <v>2</v>
      </c>
      <c r="H10385" s="218">
        <v>0</v>
      </c>
      <c r="I10385" s="222">
        <v>52</v>
      </c>
      <c r="J10385" s="123" t="s">
        <v>38</v>
      </c>
      <c r="K10385" s="137">
        <f>((G10385*400)+(H10385*100))+I10385</f>
        <v>852</v>
      </c>
      <c r="L10385" s="137">
        <v>225</v>
      </c>
      <c r="M10385" s="137">
        <f>K10385*L10385</f>
        <v>191700</v>
      </c>
      <c r="N10385" s="218"/>
      <c r="O10385" s="108"/>
      <c r="P10385" s="138"/>
      <c r="Q10385" s="108"/>
      <c r="R10385" s="108"/>
      <c r="S10385" s="139"/>
      <c r="T10385" s="218"/>
      <c r="U10385" s="218"/>
      <c r="V10385" s="218"/>
      <c r="W10385" s="223"/>
      <c r="X10385" s="136"/>
      <c r="Y10385" s="223"/>
      <c r="Z10385" s="223"/>
      <c r="AA10385" s="224"/>
      <c r="AB10385" s="224"/>
      <c r="AC10385" s="223"/>
      <c r="AD10385" s="223">
        <f>IF(AND(AC10385="",M10385=""),0,IF((AC10385=""),M10385,IF((M10385=""),AC10385,AC10385+M10385)))</f>
        <v>191700</v>
      </c>
      <c r="AE10385" s="223">
        <f>IF( (X10385=""),AD10385*1,AD10385*(X10385/100) )</f>
        <v>191700</v>
      </c>
      <c r="AF10385" s="223">
        <v>0</v>
      </c>
      <c r="AG10385" s="223">
        <f>IF((AF10385-AE10385) &gt; 1,0,IF((AF10385-AE10385)&lt;0,AE10385-AF10385,AF10385-AE10385))</f>
        <v>191700</v>
      </c>
      <c r="AH10385" s="223">
        <v>0.01</v>
      </c>
    </row>
    <row r="10386" spans="1:34" s="173" customFormat="1" x14ac:dyDescent="0.55000000000000004">
      <c r="A10386" s="122"/>
      <c r="B10386" s="218"/>
      <c r="C10386" s="218"/>
      <c r="D10386" s="221"/>
      <c r="E10386" s="218"/>
      <c r="F10386" s="218"/>
      <c r="G10386" s="218"/>
      <c r="H10386" s="218"/>
      <c r="I10386" s="222"/>
      <c r="J10386" s="123"/>
      <c r="K10386" s="137"/>
      <c r="L10386" s="137" t="s">
        <v>63</v>
      </c>
      <c r="M10386" s="137">
        <f>SUM(M10384:M10385)</f>
        <v>200700</v>
      </c>
      <c r="N10386" s="218"/>
      <c r="O10386" s="108"/>
      <c r="P10386" s="138"/>
      <c r="Q10386" s="108"/>
      <c r="R10386" s="108"/>
      <c r="S10386" s="139"/>
      <c r="T10386" s="218"/>
      <c r="U10386" s="218"/>
      <c r="V10386" s="218"/>
      <c r="W10386" s="223"/>
      <c r="X10386" s="136"/>
      <c r="Y10386" s="223"/>
      <c r="Z10386" s="223"/>
      <c r="AA10386" s="224"/>
      <c r="AB10386" s="224"/>
      <c r="AC10386" s="223"/>
      <c r="AD10386" s="223"/>
      <c r="AE10386" s="223">
        <f>SUM(AE10384:AE10385)</f>
        <v>200700</v>
      </c>
      <c r="AF10386" s="223"/>
      <c r="AG10386" s="223">
        <f>SUM(AG10384:AG10385)</f>
        <v>200700</v>
      </c>
      <c r="AH10386" s="223"/>
    </row>
    <row r="10387" spans="1:34" s="173" customFormat="1" x14ac:dyDescent="0.55000000000000004">
      <c r="A10387" s="122" t="s">
        <v>14086</v>
      </c>
      <c r="B10387" s="218">
        <v>4820</v>
      </c>
      <c r="C10387" s="218">
        <v>4872</v>
      </c>
      <c r="D10387" s="221" t="s">
        <v>14087</v>
      </c>
      <c r="E10387" s="218" t="s">
        <v>34</v>
      </c>
      <c r="F10387" s="218">
        <v>447</v>
      </c>
      <c r="G10387" s="218">
        <v>1</v>
      </c>
      <c r="H10387" s="218">
        <v>3</v>
      </c>
      <c r="I10387" s="222">
        <v>27</v>
      </c>
      <c r="J10387" s="123" t="s">
        <v>38</v>
      </c>
      <c r="K10387" s="137">
        <f>((G10387*400)+(H10387*100))+I10387</f>
        <v>727</v>
      </c>
      <c r="L10387" s="137">
        <v>625</v>
      </c>
      <c r="M10387" s="137">
        <f>K10387*L10387</f>
        <v>454375</v>
      </c>
      <c r="N10387" s="218"/>
      <c r="O10387" s="108"/>
      <c r="P10387" s="138"/>
      <c r="Q10387" s="108"/>
      <c r="R10387" s="108"/>
      <c r="S10387" s="139"/>
      <c r="T10387" s="218"/>
      <c r="U10387" s="218"/>
      <c r="V10387" s="218"/>
      <c r="W10387" s="223"/>
      <c r="X10387" s="136"/>
      <c r="Y10387" s="223"/>
      <c r="Z10387" s="223"/>
      <c r="AA10387" s="224"/>
      <c r="AB10387" s="224"/>
      <c r="AC10387" s="223"/>
      <c r="AD10387" s="223">
        <f>IF(AND(AC10387="",M10387=""),0,IF((AC10387=""),M10387,IF((M10387=""),AC10387,AC10387+M10387)))</f>
        <v>454375</v>
      </c>
      <c r="AE10387" s="223">
        <f t="shared" ref="AE10387:AE10393" si="995">IF( (X10387=""),AD10387*1,AD10387*(X10387/100) )</f>
        <v>454375</v>
      </c>
      <c r="AF10387" s="223">
        <v>50000000</v>
      </c>
      <c r="AG10387" s="223">
        <f t="shared" ref="AG10387:AG10393" si="996">IF((AF10387-AE10387) &gt; 1,0,IF((AF10387-AE10387)&lt;0,AE10387-AF10387,AF10387-AE10387))</f>
        <v>0</v>
      </c>
      <c r="AH10387" s="223">
        <v>0.01</v>
      </c>
    </row>
    <row r="10388" spans="1:34" s="173" customFormat="1" x14ac:dyDescent="0.55000000000000004">
      <c r="A10388" s="122"/>
      <c r="B10388" s="218">
        <v>4821</v>
      </c>
      <c r="C10388" s="218">
        <v>4870</v>
      </c>
      <c r="D10388" s="221" t="s">
        <v>14088</v>
      </c>
      <c r="E10388" s="218" t="s">
        <v>34</v>
      </c>
      <c r="F10388" s="218">
        <v>449</v>
      </c>
      <c r="G10388" s="218">
        <v>1</v>
      </c>
      <c r="H10388" s="218">
        <v>3</v>
      </c>
      <c r="I10388" s="222">
        <v>58</v>
      </c>
      <c r="J10388" s="123" t="s">
        <v>38</v>
      </c>
      <c r="K10388" s="137">
        <f>((G10388*400)+(H10388*100))+I10388</f>
        <v>758</v>
      </c>
      <c r="L10388" s="137">
        <v>625</v>
      </c>
      <c r="M10388" s="137">
        <f>K10388*L10388</f>
        <v>473750</v>
      </c>
      <c r="N10388" s="218"/>
      <c r="O10388" s="108"/>
      <c r="P10388" s="138"/>
      <c r="Q10388" s="108"/>
      <c r="R10388" s="108"/>
      <c r="S10388" s="139"/>
      <c r="T10388" s="218"/>
      <c r="U10388" s="218"/>
      <c r="V10388" s="218"/>
      <c r="W10388" s="223"/>
      <c r="X10388" s="136"/>
      <c r="Y10388" s="223"/>
      <c r="Z10388" s="223"/>
      <c r="AA10388" s="224"/>
      <c r="AB10388" s="224"/>
      <c r="AC10388" s="223"/>
      <c r="AD10388" s="223">
        <f>IF(AND(AC10388="",M10388=""),0,IF((AC10388=""),M10388,IF((M10388=""),AC10388,AC10388+M10388)))</f>
        <v>473750</v>
      </c>
      <c r="AE10388" s="223">
        <f t="shared" si="995"/>
        <v>473750</v>
      </c>
      <c r="AF10388" s="223">
        <v>50000000</v>
      </c>
      <c r="AG10388" s="223">
        <f t="shared" si="996"/>
        <v>0</v>
      </c>
      <c r="AH10388" s="223">
        <v>0.01</v>
      </c>
    </row>
    <row r="10389" spans="1:34" s="173" customFormat="1" x14ac:dyDescent="0.55000000000000004">
      <c r="A10389" s="122"/>
      <c r="B10389" s="218">
        <v>4850</v>
      </c>
      <c r="C10389" s="218">
        <v>5385</v>
      </c>
      <c r="D10389" s="221" t="s">
        <v>14089</v>
      </c>
      <c r="E10389" s="218" t="s">
        <v>34</v>
      </c>
      <c r="F10389" s="218">
        <v>2425</v>
      </c>
      <c r="G10389" s="218">
        <v>0</v>
      </c>
      <c r="H10389" s="218">
        <v>2</v>
      </c>
      <c r="I10389" s="222">
        <v>65</v>
      </c>
      <c r="J10389" s="123" t="s">
        <v>35</v>
      </c>
      <c r="K10389" s="137">
        <f>((G10389*400)+(H10389*100))+I10389</f>
        <v>265</v>
      </c>
      <c r="L10389" s="137">
        <v>1800</v>
      </c>
      <c r="M10389" s="137">
        <f>K10389*L10389</f>
        <v>477000</v>
      </c>
      <c r="N10389" s="218">
        <v>1</v>
      </c>
      <c r="O10389" s="108" t="s">
        <v>14084</v>
      </c>
      <c r="P10389" s="138"/>
      <c r="Q10389" s="108" t="s">
        <v>14085</v>
      </c>
      <c r="R10389" s="108" t="s">
        <v>14090</v>
      </c>
      <c r="S10389" s="139"/>
      <c r="T10389" s="218" t="s">
        <v>439</v>
      </c>
      <c r="U10389" s="218" t="s">
        <v>45</v>
      </c>
      <c r="V10389" s="218" t="s">
        <v>52</v>
      </c>
      <c r="W10389" s="223">
        <v>13.2</v>
      </c>
      <c r="X10389" s="136">
        <v>4.18</v>
      </c>
      <c r="Y10389" s="223">
        <v>6050</v>
      </c>
      <c r="Z10389" s="223">
        <f>W10389*Y10389</f>
        <v>79860</v>
      </c>
      <c r="AA10389" s="224">
        <v>2</v>
      </c>
      <c r="AB10389" s="224">
        <v>2</v>
      </c>
      <c r="AC10389" s="223">
        <f>(Z10389*(100-AB10389))/100</f>
        <v>78262.8</v>
      </c>
      <c r="AD10389" s="223">
        <f>IF(AND(AC10389="",M10389=""),0,IF((AC10389=""),M10389, IF( (M10389=""),AC10389,SUM(AC10389:AC10394)+M10389)))</f>
        <v>2359915.7999999998</v>
      </c>
      <c r="AE10389" s="223">
        <f t="shared" si="995"/>
        <v>98644.480439999985</v>
      </c>
      <c r="AF10389" s="223">
        <v>50000000</v>
      </c>
      <c r="AG10389" s="223">
        <f t="shared" si="996"/>
        <v>0</v>
      </c>
      <c r="AH10389" s="223">
        <v>0.02</v>
      </c>
    </row>
    <row r="10390" spans="1:34" s="173" customFormat="1" x14ac:dyDescent="0.55000000000000004">
      <c r="A10390" s="122"/>
      <c r="B10390" s="218"/>
      <c r="C10390" s="218"/>
      <c r="D10390" s="221"/>
      <c r="E10390" s="218"/>
      <c r="F10390" s="218"/>
      <c r="G10390" s="218"/>
      <c r="H10390" s="218"/>
      <c r="I10390" s="222"/>
      <c r="J10390" s="123"/>
      <c r="K10390" s="137"/>
      <c r="L10390" s="137"/>
      <c r="M10390" s="137"/>
      <c r="N10390" s="218">
        <v>2</v>
      </c>
      <c r="O10390" s="108" t="s">
        <v>14084</v>
      </c>
      <c r="P10390" s="138"/>
      <c r="Q10390" s="108" t="s">
        <v>14085</v>
      </c>
      <c r="R10390" s="108" t="s">
        <v>14090</v>
      </c>
      <c r="S10390" s="139"/>
      <c r="T10390" s="218" t="s">
        <v>55</v>
      </c>
      <c r="U10390" s="218" t="s">
        <v>45</v>
      </c>
      <c r="V10390" s="218" t="s">
        <v>52</v>
      </c>
      <c r="W10390" s="223">
        <v>24.48</v>
      </c>
      <c r="X10390" s="136">
        <v>7.75</v>
      </c>
      <c r="Y10390" s="223">
        <v>0</v>
      </c>
      <c r="Z10390" s="223">
        <f>W10390*Y10390</f>
        <v>0</v>
      </c>
      <c r="AA10390" s="224">
        <v>2</v>
      </c>
      <c r="AB10390" s="224">
        <v>2</v>
      </c>
      <c r="AC10390" s="223">
        <f>(Z10390*(100-AB10390))/100</f>
        <v>0</v>
      </c>
      <c r="AD10390" s="223">
        <f>IF(AND(AC10390="",M10389=""),0,IF((AC10390=""),M10389, IF( (M10389=""),AC10390,SUM(AC10389:AC10394)+M10389)))</f>
        <v>2359915.7999999998</v>
      </c>
      <c r="AE10390" s="223">
        <f t="shared" si="995"/>
        <v>182893.47449999998</v>
      </c>
      <c r="AF10390" s="223">
        <v>50000000</v>
      </c>
      <c r="AG10390" s="223">
        <f t="shared" si="996"/>
        <v>0</v>
      </c>
      <c r="AH10390" s="223">
        <v>0.02</v>
      </c>
    </row>
    <row r="10391" spans="1:34" s="173" customFormat="1" x14ac:dyDescent="0.55000000000000004">
      <c r="A10391" s="122"/>
      <c r="B10391" s="218"/>
      <c r="C10391" s="218"/>
      <c r="D10391" s="221"/>
      <c r="E10391" s="218"/>
      <c r="F10391" s="218"/>
      <c r="G10391" s="218"/>
      <c r="H10391" s="218"/>
      <c r="I10391" s="222"/>
      <c r="J10391" s="123"/>
      <c r="K10391" s="137"/>
      <c r="L10391" s="137"/>
      <c r="M10391" s="137"/>
      <c r="N10391" s="218">
        <v>3</v>
      </c>
      <c r="O10391" s="108" t="s">
        <v>14084</v>
      </c>
      <c r="P10391" s="138"/>
      <c r="Q10391" s="108" t="s">
        <v>14085</v>
      </c>
      <c r="R10391" s="108" t="s">
        <v>14090</v>
      </c>
      <c r="S10391" s="139"/>
      <c r="T10391" s="218" t="s">
        <v>51</v>
      </c>
      <c r="U10391" s="218" t="s">
        <v>227</v>
      </c>
      <c r="V10391" s="218" t="s">
        <v>52</v>
      </c>
      <c r="W10391" s="223">
        <v>146.19999999999999</v>
      </c>
      <c r="X10391" s="136">
        <v>46.28</v>
      </c>
      <c r="Y10391" s="223">
        <v>6750</v>
      </c>
      <c r="Z10391" s="223">
        <f>W10391*Y10391</f>
        <v>986849.99999999988</v>
      </c>
      <c r="AA10391" s="224">
        <v>1</v>
      </c>
      <c r="AB10391" s="224">
        <v>2</v>
      </c>
      <c r="AC10391" s="223">
        <f>(Z10391*(100-AB10391))/100</f>
        <v>967112.99999999988</v>
      </c>
      <c r="AD10391" s="223">
        <f>IF(AND(AC10391="",M10389=""),0,IF((AC10391=""),M10389, IF( (M10389=""),AC10391,SUM(AC10389:AC10394)+M10389)))</f>
        <v>2359915.7999999998</v>
      </c>
      <c r="AE10391" s="223">
        <f t="shared" si="995"/>
        <v>1092169.0322399999</v>
      </c>
      <c r="AF10391" s="223">
        <v>50000000</v>
      </c>
      <c r="AG10391" s="223">
        <f t="shared" si="996"/>
        <v>0</v>
      </c>
      <c r="AH10391" s="223">
        <v>0.02</v>
      </c>
    </row>
    <row r="10392" spans="1:34" s="173" customFormat="1" x14ac:dyDescent="0.55000000000000004">
      <c r="A10392" s="122"/>
      <c r="B10392" s="218"/>
      <c r="C10392" s="218"/>
      <c r="D10392" s="221"/>
      <c r="E10392" s="218"/>
      <c r="F10392" s="218"/>
      <c r="G10392" s="218"/>
      <c r="H10392" s="218"/>
      <c r="I10392" s="222"/>
      <c r="J10392" s="123"/>
      <c r="K10392" s="137"/>
      <c r="L10392" s="137"/>
      <c r="M10392" s="137"/>
      <c r="N10392" s="218">
        <v>4</v>
      </c>
      <c r="O10392" s="108" t="s">
        <v>14084</v>
      </c>
      <c r="P10392" s="138"/>
      <c r="Q10392" s="108" t="s">
        <v>14085</v>
      </c>
      <c r="R10392" s="108" t="s">
        <v>14090</v>
      </c>
      <c r="S10392" s="139" t="s">
        <v>15249</v>
      </c>
      <c r="T10392" s="218" t="s">
        <v>51</v>
      </c>
      <c r="U10392" s="218" t="s">
        <v>45</v>
      </c>
      <c r="V10392" s="218" t="s">
        <v>52</v>
      </c>
      <c r="W10392" s="223">
        <v>132</v>
      </c>
      <c r="X10392" s="136">
        <v>41.79</v>
      </c>
      <c r="Y10392" s="223">
        <v>6750</v>
      </c>
      <c r="Z10392" s="223">
        <f>W10392*Y10392</f>
        <v>891000</v>
      </c>
      <c r="AA10392" s="224">
        <v>6</v>
      </c>
      <c r="AB10392" s="224">
        <v>6</v>
      </c>
      <c r="AC10392" s="223">
        <f>(Z10392*(100-AB10392))/100</f>
        <v>837540</v>
      </c>
      <c r="AD10392" s="223">
        <f>IF(AND(AC10392="",M10389=""),0,IF((AC10392=""),M10389, IF( (M10389=""),AC10392,SUM(AC10389:AC10394)+M10389)))</f>
        <v>2359915.7999999998</v>
      </c>
      <c r="AE10392" s="223">
        <f t="shared" si="995"/>
        <v>986208.81281999988</v>
      </c>
      <c r="AF10392" s="223">
        <v>50000000</v>
      </c>
      <c r="AG10392" s="223">
        <f t="shared" si="996"/>
        <v>0</v>
      </c>
      <c r="AH10392" s="223">
        <v>0.02</v>
      </c>
    </row>
    <row r="10393" spans="1:34" s="173" customFormat="1" x14ac:dyDescent="0.55000000000000004">
      <c r="A10393" s="122"/>
      <c r="B10393" s="218">
        <v>4823</v>
      </c>
      <c r="C10393" s="218">
        <v>5059</v>
      </c>
      <c r="D10393" s="221" t="s">
        <v>14091</v>
      </c>
      <c r="E10393" s="218" t="s">
        <v>34</v>
      </c>
      <c r="F10393" s="218">
        <v>9806</v>
      </c>
      <c r="G10393" s="218">
        <v>5</v>
      </c>
      <c r="H10393" s="218">
        <v>2</v>
      </c>
      <c r="I10393" s="222">
        <v>82</v>
      </c>
      <c r="J10393" s="123" t="s">
        <v>38</v>
      </c>
      <c r="K10393" s="137">
        <f>((G10393*400)+(H10393*100))+I10393</f>
        <v>2282</v>
      </c>
      <c r="L10393" s="137">
        <v>300</v>
      </c>
      <c r="M10393" s="137">
        <f>K10393*L10393</f>
        <v>684600</v>
      </c>
      <c r="N10393" s="218"/>
      <c r="O10393" s="108"/>
      <c r="P10393" s="138"/>
      <c r="Q10393" s="108"/>
      <c r="R10393" s="108"/>
      <c r="S10393" s="139"/>
      <c r="T10393" s="218"/>
      <c r="U10393" s="218"/>
      <c r="V10393" s="218"/>
      <c r="W10393" s="223"/>
      <c r="X10393" s="136"/>
      <c r="Y10393" s="223"/>
      <c r="Z10393" s="223"/>
      <c r="AA10393" s="224"/>
      <c r="AB10393" s="224"/>
      <c r="AC10393" s="223"/>
      <c r="AD10393" s="223">
        <f>IF(AND(AC10393="",M10393=""),0,IF((AC10393=""),M10393,IF((M10393=""),AC10393,AC10393+M10393)))</f>
        <v>684600</v>
      </c>
      <c r="AE10393" s="223">
        <f t="shared" si="995"/>
        <v>684600</v>
      </c>
      <c r="AF10393" s="223">
        <v>50000000</v>
      </c>
      <c r="AG10393" s="223">
        <f t="shared" si="996"/>
        <v>0</v>
      </c>
      <c r="AH10393" s="223">
        <v>0.01</v>
      </c>
    </row>
    <row r="10394" spans="1:34" s="173" customFormat="1" x14ac:dyDescent="0.55000000000000004">
      <c r="A10394" s="122"/>
      <c r="B10394" s="218"/>
      <c r="C10394" s="218"/>
      <c r="D10394" s="221"/>
      <c r="E10394" s="218"/>
      <c r="F10394" s="218"/>
      <c r="G10394" s="218"/>
      <c r="H10394" s="218"/>
      <c r="I10394" s="222"/>
      <c r="J10394" s="123"/>
      <c r="K10394" s="137"/>
      <c r="L10394" s="137" t="s">
        <v>63</v>
      </c>
      <c r="M10394" s="137">
        <f>SUM(M10387:M10393)</f>
        <v>2089725</v>
      </c>
      <c r="N10394" s="218"/>
      <c r="O10394" s="108"/>
      <c r="P10394" s="138"/>
      <c r="Q10394" s="108"/>
      <c r="R10394" s="108"/>
      <c r="S10394" s="139"/>
      <c r="T10394" s="218"/>
      <c r="U10394" s="218"/>
      <c r="V10394" s="218"/>
      <c r="W10394" s="223"/>
      <c r="X10394" s="136"/>
      <c r="Y10394" s="223"/>
      <c r="Z10394" s="223"/>
      <c r="AA10394" s="224"/>
      <c r="AB10394" s="224"/>
      <c r="AC10394" s="223"/>
      <c r="AD10394" s="223"/>
      <c r="AE10394" s="223">
        <f>SUM(AE10387:AE10393)</f>
        <v>3972640.8</v>
      </c>
      <c r="AF10394" s="223"/>
      <c r="AG10394" s="223">
        <f>SUM(AG10387:AG10393)</f>
        <v>0</v>
      </c>
      <c r="AH10394" s="223"/>
    </row>
    <row r="10395" spans="1:34" s="173" customFormat="1" x14ac:dyDescent="0.55000000000000004">
      <c r="A10395" s="122" t="s">
        <v>14092</v>
      </c>
      <c r="B10395" s="218">
        <v>4824</v>
      </c>
      <c r="C10395" s="218">
        <v>6530</v>
      </c>
      <c r="D10395" s="221" t="s">
        <v>14093</v>
      </c>
      <c r="E10395" s="218" t="s">
        <v>34</v>
      </c>
      <c r="F10395" s="218">
        <v>13004</v>
      </c>
      <c r="G10395" s="218">
        <v>2</v>
      </c>
      <c r="H10395" s="218">
        <v>3</v>
      </c>
      <c r="I10395" s="222">
        <v>98</v>
      </c>
      <c r="J10395" s="123" t="s">
        <v>38</v>
      </c>
      <c r="K10395" s="137">
        <f>((G10395*400)+(H10395*100))+I10395</f>
        <v>1198</v>
      </c>
      <c r="L10395" s="137">
        <v>475</v>
      </c>
      <c r="M10395" s="137">
        <f>K10395*L10395</f>
        <v>569050</v>
      </c>
      <c r="N10395" s="218"/>
      <c r="O10395" s="108"/>
      <c r="P10395" s="138"/>
      <c r="Q10395" s="108"/>
      <c r="R10395" s="108"/>
      <c r="S10395" s="139"/>
      <c r="T10395" s="218"/>
      <c r="U10395" s="218"/>
      <c r="V10395" s="218"/>
      <c r="W10395" s="223"/>
      <c r="X10395" s="136"/>
      <c r="Y10395" s="223"/>
      <c r="Z10395" s="223"/>
      <c r="AA10395" s="224"/>
      <c r="AB10395" s="224"/>
      <c r="AC10395" s="223"/>
      <c r="AD10395" s="223">
        <f>IF(AND(AC10395="",M10395=""),0,IF((AC10395=""),M10395,IF((M10395=""),AC10395,AC10395+M10395)))</f>
        <v>569050</v>
      </c>
      <c r="AE10395" s="223">
        <f>IF( (X10395=""),AD10395*1,AD10395*(X10395/100) )</f>
        <v>569050</v>
      </c>
      <c r="AF10395" s="223">
        <v>50000000</v>
      </c>
      <c r="AG10395" s="223">
        <f>IF((AF10395-AE10395) &gt; 1,0,IF((AF10395-AE10395)&lt;0,AE10395-AF10395,AF10395-AE10395))</f>
        <v>0</v>
      </c>
      <c r="AH10395" s="223">
        <v>0.01</v>
      </c>
    </row>
    <row r="10396" spans="1:34" s="173" customFormat="1" x14ac:dyDescent="0.55000000000000004">
      <c r="A10396" s="122"/>
      <c r="B10396" s="218"/>
      <c r="C10396" s="218"/>
      <c r="D10396" s="221"/>
      <c r="E10396" s="218"/>
      <c r="F10396" s="218"/>
      <c r="G10396" s="218"/>
      <c r="H10396" s="218"/>
      <c r="I10396" s="222"/>
      <c r="J10396" s="123"/>
      <c r="K10396" s="137"/>
      <c r="L10396" s="137" t="s">
        <v>63</v>
      </c>
      <c r="M10396" s="137">
        <f>SUM(M10395:M10395)</f>
        <v>569050</v>
      </c>
      <c r="N10396" s="218"/>
      <c r="O10396" s="108"/>
      <c r="P10396" s="138"/>
      <c r="Q10396" s="108"/>
      <c r="R10396" s="108"/>
      <c r="S10396" s="139"/>
      <c r="T10396" s="218"/>
      <c r="U10396" s="218"/>
      <c r="V10396" s="218"/>
      <c r="W10396" s="223"/>
      <c r="X10396" s="136"/>
      <c r="Y10396" s="223"/>
      <c r="Z10396" s="223"/>
      <c r="AA10396" s="224"/>
      <c r="AB10396" s="224"/>
      <c r="AC10396" s="223"/>
      <c r="AD10396" s="223"/>
      <c r="AE10396" s="223">
        <f>SUM(AE10395:AE10395)</f>
        <v>569050</v>
      </c>
      <c r="AF10396" s="223"/>
      <c r="AG10396" s="223">
        <f>SUM(AG10395:AG10395)</f>
        <v>0</v>
      </c>
      <c r="AH10396" s="223"/>
    </row>
    <row r="10397" spans="1:34" s="173" customFormat="1" x14ac:dyDescent="0.55000000000000004">
      <c r="A10397" s="122" t="s">
        <v>14086</v>
      </c>
      <c r="B10397" s="218">
        <v>4825</v>
      </c>
      <c r="C10397" s="218">
        <v>4864</v>
      </c>
      <c r="D10397" s="221" t="s">
        <v>14094</v>
      </c>
      <c r="E10397" s="218" t="s">
        <v>34</v>
      </c>
      <c r="F10397" s="218">
        <v>14899</v>
      </c>
      <c r="G10397" s="218">
        <v>9</v>
      </c>
      <c r="H10397" s="218">
        <v>1</v>
      </c>
      <c r="I10397" s="222">
        <v>11</v>
      </c>
      <c r="J10397" s="123" t="s">
        <v>38</v>
      </c>
      <c r="K10397" s="137">
        <f>((G10397*400)+(H10397*100))+I10397</f>
        <v>3711</v>
      </c>
      <c r="L10397" s="137">
        <v>275</v>
      </c>
      <c r="M10397" s="137">
        <f>K10397*L10397</f>
        <v>1020525</v>
      </c>
      <c r="N10397" s="218"/>
      <c r="O10397" s="108"/>
      <c r="P10397" s="138"/>
      <c r="Q10397" s="108"/>
      <c r="R10397" s="108"/>
      <c r="S10397" s="139"/>
      <c r="T10397" s="218"/>
      <c r="U10397" s="218"/>
      <c r="V10397" s="218"/>
      <c r="W10397" s="223"/>
      <c r="X10397" s="136"/>
      <c r="Y10397" s="223"/>
      <c r="Z10397" s="223"/>
      <c r="AA10397" s="224"/>
      <c r="AB10397" s="224"/>
      <c r="AC10397" s="223"/>
      <c r="AD10397" s="223">
        <f>IF(AND(AC10397="",M10397=""),0,IF((AC10397=""),M10397,IF((M10397=""),AC10397,AC10397+M10397)))</f>
        <v>1020525</v>
      </c>
      <c r="AE10397" s="223">
        <f>IF( (X10397=""),AD10397*1,AD10397*(X10397/100) )</f>
        <v>1020525</v>
      </c>
      <c r="AF10397" s="223">
        <v>50000000</v>
      </c>
      <c r="AG10397" s="223">
        <f>IF((AF10397-AE10397) &gt; 1,0,IF((AF10397-AE10397)&lt;0,AE10397-AF10397,AF10397-AE10397))</f>
        <v>0</v>
      </c>
      <c r="AH10397" s="223">
        <v>0.01</v>
      </c>
    </row>
    <row r="10398" spans="1:34" s="173" customFormat="1" x14ac:dyDescent="0.55000000000000004">
      <c r="A10398" s="122"/>
      <c r="B10398" s="218">
        <v>4826</v>
      </c>
      <c r="C10398" s="218">
        <v>4861</v>
      </c>
      <c r="D10398" s="221" t="s">
        <v>14095</v>
      </c>
      <c r="E10398" s="218" t="s">
        <v>34</v>
      </c>
      <c r="F10398" s="218">
        <v>15812</v>
      </c>
      <c r="G10398" s="218">
        <v>3</v>
      </c>
      <c r="H10398" s="218">
        <v>0</v>
      </c>
      <c r="I10398" s="222">
        <v>15</v>
      </c>
      <c r="J10398" s="123" t="s">
        <v>38</v>
      </c>
      <c r="K10398" s="137">
        <f>((G10398*400)+(H10398*100))+I10398</f>
        <v>1215</v>
      </c>
      <c r="L10398" s="137">
        <v>275</v>
      </c>
      <c r="M10398" s="137">
        <f>K10398*L10398</f>
        <v>334125</v>
      </c>
      <c r="N10398" s="218"/>
      <c r="O10398" s="108"/>
      <c r="P10398" s="138"/>
      <c r="Q10398" s="108"/>
      <c r="R10398" s="108"/>
      <c r="S10398" s="139"/>
      <c r="T10398" s="218"/>
      <c r="U10398" s="218"/>
      <c r="V10398" s="218"/>
      <c r="W10398" s="223"/>
      <c r="X10398" s="136"/>
      <c r="Y10398" s="223"/>
      <c r="Z10398" s="223"/>
      <c r="AA10398" s="224"/>
      <c r="AB10398" s="224"/>
      <c r="AC10398" s="223"/>
      <c r="AD10398" s="223">
        <f>IF(AND(AC10398="",M10398=""),0,IF((AC10398=""),M10398,IF((M10398=""),AC10398,AC10398+M10398)))</f>
        <v>334125</v>
      </c>
      <c r="AE10398" s="223">
        <f>IF( (X10398=""),AD10398*1,AD10398*(X10398/100) )</f>
        <v>334125</v>
      </c>
      <c r="AF10398" s="223">
        <v>50000000</v>
      </c>
      <c r="AG10398" s="223">
        <f>IF((AF10398-AE10398) &gt; 1,0,IF((AF10398-AE10398)&lt;0,AE10398-AF10398,AF10398-AE10398))</f>
        <v>0</v>
      </c>
      <c r="AH10398" s="223">
        <v>0.01</v>
      </c>
    </row>
    <row r="10399" spans="1:34" s="173" customFormat="1" x14ac:dyDescent="0.55000000000000004">
      <c r="A10399" s="122"/>
      <c r="B10399" s="218">
        <v>4827</v>
      </c>
      <c r="C10399" s="218">
        <v>4846</v>
      </c>
      <c r="D10399" s="221" t="s">
        <v>14096</v>
      </c>
      <c r="E10399" s="218" t="s">
        <v>34</v>
      </c>
      <c r="F10399" s="218">
        <v>15934</v>
      </c>
      <c r="G10399" s="218">
        <v>32</v>
      </c>
      <c r="H10399" s="218">
        <v>1</v>
      </c>
      <c r="I10399" s="222">
        <v>36</v>
      </c>
      <c r="J10399" s="123" t="s">
        <v>38</v>
      </c>
      <c r="K10399" s="137">
        <f>((G10399*400)+(H10399*100))+I10399</f>
        <v>12936</v>
      </c>
      <c r="L10399" s="137">
        <v>275</v>
      </c>
      <c r="M10399" s="137">
        <f>K10399*L10399</f>
        <v>3557400</v>
      </c>
      <c r="N10399" s="218"/>
      <c r="O10399" s="108"/>
      <c r="P10399" s="138"/>
      <c r="Q10399" s="108"/>
      <c r="R10399" s="108"/>
      <c r="S10399" s="139"/>
      <c r="T10399" s="218"/>
      <c r="U10399" s="218"/>
      <c r="V10399" s="218"/>
      <c r="W10399" s="223"/>
      <c r="X10399" s="136"/>
      <c r="Y10399" s="223"/>
      <c r="Z10399" s="223"/>
      <c r="AA10399" s="224"/>
      <c r="AB10399" s="224"/>
      <c r="AC10399" s="223"/>
      <c r="AD10399" s="223">
        <f>IF(AND(AC10399="",M10399=""),0,IF((AC10399=""),M10399,IF((M10399=""),AC10399,AC10399+M10399)))</f>
        <v>3557400</v>
      </c>
      <c r="AE10399" s="223">
        <f>IF( (X10399=""),AD10399*1,AD10399*(X10399/100) )</f>
        <v>3557400</v>
      </c>
      <c r="AF10399" s="223">
        <v>50000000</v>
      </c>
      <c r="AG10399" s="223">
        <f>IF((AF10399-AE10399) &gt; 1,0,IF((AF10399-AE10399)&lt;0,AE10399-AF10399,AF10399-AE10399))</f>
        <v>0</v>
      </c>
      <c r="AH10399" s="223">
        <v>0.01</v>
      </c>
    </row>
    <row r="10400" spans="1:34" s="173" customFormat="1" x14ac:dyDescent="0.55000000000000004">
      <c r="A10400" s="122"/>
      <c r="B10400" s="218"/>
      <c r="C10400" s="218"/>
      <c r="D10400" s="221"/>
      <c r="E10400" s="218"/>
      <c r="F10400" s="218"/>
      <c r="G10400" s="218"/>
      <c r="H10400" s="218"/>
      <c r="I10400" s="222"/>
      <c r="J10400" s="123"/>
      <c r="K10400" s="137"/>
      <c r="L10400" s="137" t="s">
        <v>63</v>
      </c>
      <c r="M10400" s="137">
        <f>SUM(M10397:M10399)</f>
        <v>4912050</v>
      </c>
      <c r="N10400" s="218"/>
      <c r="O10400" s="108"/>
      <c r="P10400" s="138"/>
      <c r="Q10400" s="108"/>
      <c r="R10400" s="108"/>
      <c r="S10400" s="139"/>
      <c r="T10400" s="218"/>
      <c r="U10400" s="218"/>
      <c r="V10400" s="218"/>
      <c r="W10400" s="223"/>
      <c r="X10400" s="136"/>
      <c r="Y10400" s="223"/>
      <c r="Z10400" s="223"/>
      <c r="AA10400" s="224"/>
      <c r="AB10400" s="224"/>
      <c r="AC10400" s="223"/>
      <c r="AD10400" s="223"/>
      <c r="AE10400" s="223">
        <f>SUM(AE10397:AE10399)</f>
        <v>4912050</v>
      </c>
      <c r="AF10400" s="223"/>
      <c r="AG10400" s="223">
        <f>SUM(AG10397:AG10399)</f>
        <v>0</v>
      </c>
      <c r="AH10400" s="223"/>
    </row>
    <row r="10401" spans="1:34" s="173" customFormat="1" x14ac:dyDescent="0.55000000000000004">
      <c r="A10401" s="122" t="s">
        <v>14099</v>
      </c>
      <c r="B10401" s="218">
        <v>4860</v>
      </c>
      <c r="C10401" s="218">
        <v>5231</v>
      </c>
      <c r="D10401" s="221" t="s">
        <v>14100</v>
      </c>
      <c r="E10401" s="218" t="s">
        <v>34</v>
      </c>
      <c r="F10401" s="218">
        <v>3393</v>
      </c>
      <c r="G10401" s="218">
        <v>0</v>
      </c>
      <c r="H10401" s="218">
        <v>0</v>
      </c>
      <c r="I10401" s="222">
        <v>33</v>
      </c>
      <c r="J10401" s="123" t="s">
        <v>35</v>
      </c>
      <c r="K10401" s="137">
        <f>((G10401*400)+(H10401*100))+I10401</f>
        <v>33</v>
      </c>
      <c r="L10401" s="137">
        <v>25000</v>
      </c>
      <c r="M10401" s="137">
        <f>K10401*L10401</f>
        <v>825000</v>
      </c>
      <c r="N10401" s="218">
        <v>1</v>
      </c>
      <c r="O10401" s="108" t="s">
        <v>14097</v>
      </c>
      <c r="P10401" s="138">
        <v>3560700110038</v>
      </c>
      <c r="Q10401" s="108" t="s">
        <v>14098</v>
      </c>
      <c r="R10401" s="108" t="s">
        <v>14101</v>
      </c>
      <c r="S10401" s="139" t="s">
        <v>14102</v>
      </c>
      <c r="T10401" s="218" t="s">
        <v>51</v>
      </c>
      <c r="U10401" s="218" t="s">
        <v>45</v>
      </c>
      <c r="V10401" s="218" t="s">
        <v>46</v>
      </c>
      <c r="W10401" s="223">
        <v>74.36</v>
      </c>
      <c r="X10401" s="136">
        <v>100</v>
      </c>
      <c r="Y10401" s="223">
        <v>6750</v>
      </c>
      <c r="Z10401" s="223">
        <f>W10401*Y10401</f>
        <v>501930</v>
      </c>
      <c r="AA10401" s="224">
        <v>7</v>
      </c>
      <c r="AB10401" s="224">
        <v>7</v>
      </c>
      <c r="AC10401" s="223">
        <f>(Z10401*(100-AB10401))/100</f>
        <v>466794.9</v>
      </c>
      <c r="AD10401" s="223">
        <f>IF(AND(AC10401="",M10401=""),0,IF((AC10401=""),M10401, IF( (M10401=""),AC10401,SUM(AC10401:AC10402)+M10401)))</f>
        <v>1291794.8999999999</v>
      </c>
      <c r="AE10401" s="223">
        <f>IF( (X10401=""),AD10401*1,AD10401*(X10401/100) )</f>
        <v>1291794.8999999999</v>
      </c>
      <c r="AF10401" s="223">
        <v>0</v>
      </c>
      <c r="AG10401" s="223">
        <f>IF((AF10401-AE10401) &gt; 1,0,IF((AF10401-AE10401)&lt;0,AE10401-AF10401,AF10401-AE10401))</f>
        <v>1291794.8999999999</v>
      </c>
      <c r="AH10401" s="223">
        <v>0.02</v>
      </c>
    </row>
    <row r="10402" spans="1:34" s="173" customFormat="1" x14ac:dyDescent="0.55000000000000004">
      <c r="A10402" s="122"/>
      <c r="B10402" s="218"/>
      <c r="C10402" s="218"/>
      <c r="D10402" s="221"/>
      <c r="E10402" s="218"/>
      <c r="F10402" s="218"/>
      <c r="G10402" s="218"/>
      <c r="H10402" s="218"/>
      <c r="I10402" s="222"/>
      <c r="J10402" s="123"/>
      <c r="K10402" s="137"/>
      <c r="L10402" s="137" t="s">
        <v>63</v>
      </c>
      <c r="M10402" s="137">
        <f>SUM(M10401:M10401)</f>
        <v>825000</v>
      </c>
      <c r="N10402" s="218"/>
      <c r="O10402" s="108"/>
      <c r="P10402" s="138"/>
      <c r="Q10402" s="108"/>
      <c r="R10402" s="108"/>
      <c r="S10402" s="139"/>
      <c r="T10402" s="218"/>
      <c r="U10402" s="218"/>
      <c r="V10402" s="218"/>
      <c r="W10402" s="223"/>
      <c r="X10402" s="136"/>
      <c r="Y10402" s="223"/>
      <c r="Z10402" s="223"/>
      <c r="AA10402" s="224"/>
      <c r="AB10402" s="224"/>
      <c r="AC10402" s="223"/>
      <c r="AD10402" s="223"/>
      <c r="AE10402" s="223">
        <f>SUM(AE10401:AE10401)</f>
        <v>1291794.8999999999</v>
      </c>
      <c r="AF10402" s="223"/>
      <c r="AG10402" s="223">
        <f>SUM(AG10401:AG10401)</f>
        <v>1291794.8999999999</v>
      </c>
      <c r="AH10402" s="223"/>
    </row>
    <row r="10403" spans="1:34" s="173" customFormat="1" x14ac:dyDescent="0.55000000000000004">
      <c r="A10403" s="122" t="s">
        <v>660</v>
      </c>
      <c r="B10403" s="218">
        <v>4829</v>
      </c>
      <c r="C10403" s="218">
        <v>6633</v>
      </c>
      <c r="D10403" s="221" t="s">
        <v>14105</v>
      </c>
      <c r="E10403" s="218" t="s">
        <v>34</v>
      </c>
      <c r="F10403" s="218">
        <v>23211</v>
      </c>
      <c r="G10403" s="218">
        <v>0</v>
      </c>
      <c r="H10403" s="218">
        <v>1</v>
      </c>
      <c r="I10403" s="222">
        <v>41</v>
      </c>
      <c r="J10403" s="123" t="s">
        <v>35</v>
      </c>
      <c r="K10403" s="137">
        <f>((G10403*400)+(H10403*100))+I10403</f>
        <v>141</v>
      </c>
      <c r="L10403" s="137">
        <v>8000</v>
      </c>
      <c r="M10403" s="137">
        <f>K10403*L10403</f>
        <v>1128000</v>
      </c>
      <c r="N10403" s="218">
        <v>1</v>
      </c>
      <c r="O10403" s="108" t="s">
        <v>14103</v>
      </c>
      <c r="P10403" s="138">
        <v>3570800407385</v>
      </c>
      <c r="Q10403" s="108" t="s">
        <v>14104</v>
      </c>
      <c r="R10403" s="108" t="s">
        <v>14106</v>
      </c>
      <c r="S10403" s="139"/>
      <c r="T10403" s="218" t="s">
        <v>55</v>
      </c>
      <c r="U10403" s="218" t="s">
        <v>45</v>
      </c>
      <c r="V10403" s="218" t="s">
        <v>52</v>
      </c>
      <c r="W10403" s="223">
        <v>32.33</v>
      </c>
      <c r="X10403" s="136">
        <v>5.42</v>
      </c>
      <c r="Y10403" s="223">
        <v>0</v>
      </c>
      <c r="Z10403" s="223">
        <f>W10403*Y10403</f>
        <v>0</v>
      </c>
      <c r="AA10403" s="224">
        <v>21</v>
      </c>
      <c r="AB10403" s="224">
        <v>93</v>
      </c>
      <c r="AC10403" s="223">
        <f>(Z10403*(100-AB10403))/100</f>
        <v>0</v>
      </c>
      <c r="AD10403" s="223">
        <f>IF(AND(AC10403="",M10403=""),0,IF((AC10403=""),M10403, IF( (M10403=""),AC10403,SUM(AC10403:AC10406)+M10403)))</f>
        <v>1387743.96</v>
      </c>
      <c r="AE10403" s="223">
        <f>IF( (X10403=""),AD10403*1,AD10403*(X10403/100) )</f>
        <v>75215.72263199999</v>
      </c>
      <c r="AF10403" s="223">
        <v>50000000</v>
      </c>
      <c r="AG10403" s="223">
        <f>IF((AF10403-AE10403) &gt; 1,0,IF((AF10403-AE10403)&lt;0,AE10403-AF10403,AF10403-AE10403))</f>
        <v>0</v>
      </c>
      <c r="AH10403" s="223">
        <v>0.02</v>
      </c>
    </row>
    <row r="10404" spans="1:34" s="173" customFormat="1" x14ac:dyDescent="0.55000000000000004">
      <c r="A10404" s="122"/>
      <c r="B10404" s="218"/>
      <c r="C10404" s="218"/>
      <c r="D10404" s="221"/>
      <c r="E10404" s="218"/>
      <c r="F10404" s="218"/>
      <c r="G10404" s="218"/>
      <c r="H10404" s="218"/>
      <c r="I10404" s="222"/>
      <c r="J10404" s="123"/>
      <c r="K10404" s="137"/>
      <c r="L10404" s="137"/>
      <c r="M10404" s="137"/>
      <c r="N10404" s="218">
        <v>2</v>
      </c>
      <c r="O10404" s="108" t="s">
        <v>14103</v>
      </c>
      <c r="P10404" s="138">
        <v>3570800407385</v>
      </c>
      <c r="Q10404" s="108" t="s">
        <v>14104</v>
      </c>
      <c r="R10404" s="108" t="s">
        <v>14106</v>
      </c>
      <c r="S10404" s="139"/>
      <c r="T10404" s="218" t="s">
        <v>343</v>
      </c>
      <c r="U10404" s="218" t="s">
        <v>45</v>
      </c>
      <c r="V10404" s="218" t="s">
        <v>52</v>
      </c>
      <c r="W10404" s="223">
        <v>85.68</v>
      </c>
      <c r="X10404" s="136">
        <v>14.36</v>
      </c>
      <c r="Y10404" s="223">
        <v>5600</v>
      </c>
      <c r="Z10404" s="223">
        <f>W10404*Y10404</f>
        <v>479808.00000000006</v>
      </c>
      <c r="AA10404" s="224">
        <v>21</v>
      </c>
      <c r="AB10404" s="224">
        <v>93</v>
      </c>
      <c r="AC10404" s="223">
        <f>(Z10404*(100-AB10404))/100</f>
        <v>33586.560000000005</v>
      </c>
      <c r="AD10404" s="223">
        <f>IF(AND(AC10404="",M10403=""),0,IF((AC10404=""),M10403, IF( (M10403=""),AC10404,SUM(AC10403:AC10406)+M10403)))</f>
        <v>1387743.96</v>
      </c>
      <c r="AE10404" s="223">
        <f>IF( (X10404=""),AD10404*1,AD10404*(X10404/100) )</f>
        <v>199280.032656</v>
      </c>
      <c r="AF10404" s="223">
        <v>50000000</v>
      </c>
      <c r="AG10404" s="223">
        <f>IF((AF10404-AE10404) &gt; 1,0,IF((AF10404-AE10404)&lt;0,AE10404-AF10404,AF10404-AE10404))</f>
        <v>0</v>
      </c>
      <c r="AH10404" s="223">
        <v>0.02</v>
      </c>
    </row>
    <row r="10405" spans="1:34" s="173" customFormat="1" x14ac:dyDescent="0.55000000000000004">
      <c r="A10405" s="122"/>
      <c r="B10405" s="218"/>
      <c r="C10405" s="218"/>
      <c r="D10405" s="221"/>
      <c r="E10405" s="218"/>
      <c r="F10405" s="218"/>
      <c r="G10405" s="218"/>
      <c r="H10405" s="218"/>
      <c r="I10405" s="222"/>
      <c r="J10405" s="123"/>
      <c r="K10405" s="137"/>
      <c r="L10405" s="137"/>
      <c r="M10405" s="137"/>
      <c r="N10405" s="218">
        <v>3</v>
      </c>
      <c r="O10405" s="108" t="s">
        <v>14103</v>
      </c>
      <c r="P10405" s="138">
        <v>3570800407385</v>
      </c>
      <c r="Q10405" s="108" t="s">
        <v>14104</v>
      </c>
      <c r="R10405" s="108" t="s">
        <v>14106</v>
      </c>
      <c r="S10405" s="139" t="s">
        <v>14107</v>
      </c>
      <c r="T10405" s="218" t="s">
        <v>51</v>
      </c>
      <c r="U10405" s="218" t="s">
        <v>74</v>
      </c>
      <c r="V10405" s="218" t="s">
        <v>52</v>
      </c>
      <c r="W10405" s="223">
        <v>478.64</v>
      </c>
      <c r="X10405" s="136">
        <v>80.22</v>
      </c>
      <c r="Y10405" s="223">
        <v>6750</v>
      </c>
      <c r="Z10405" s="223">
        <f>W10405*Y10405</f>
        <v>3230820</v>
      </c>
      <c r="AA10405" s="224">
        <v>21</v>
      </c>
      <c r="AB10405" s="224">
        <v>93</v>
      </c>
      <c r="AC10405" s="223">
        <f>(Z10405*(100-AB10405))/100</f>
        <v>226157.4</v>
      </c>
      <c r="AD10405" s="223">
        <f>IF(AND(AC10405="",M10403=""),0,IF((AC10405=""),M10403, IF( (M10403=""),AC10405,SUM(AC10403:AC10406)+M10403)))</f>
        <v>1387743.96</v>
      </c>
      <c r="AE10405" s="223">
        <f>IF( (X10405=""),AD10405*1,AD10405*(X10405/100) )</f>
        <v>1113248.204712</v>
      </c>
      <c r="AF10405" s="223">
        <v>50000000</v>
      </c>
      <c r="AG10405" s="223">
        <f>IF((AF10405-AE10405) &gt; 1,0,IF((AF10405-AE10405)&lt;0,AE10405-AF10405,AF10405-AE10405))</f>
        <v>0</v>
      </c>
      <c r="AH10405" s="223">
        <v>0.02</v>
      </c>
    </row>
    <row r="10406" spans="1:34" s="173" customFormat="1" x14ac:dyDescent="0.55000000000000004">
      <c r="A10406" s="122"/>
      <c r="B10406" s="218"/>
      <c r="C10406" s="218"/>
      <c r="D10406" s="221"/>
      <c r="E10406" s="218"/>
      <c r="F10406" s="218"/>
      <c r="G10406" s="218"/>
      <c r="H10406" s="218"/>
      <c r="I10406" s="222"/>
      <c r="J10406" s="123"/>
      <c r="K10406" s="137"/>
      <c r="L10406" s="137" t="s">
        <v>63</v>
      </c>
      <c r="M10406" s="137">
        <f>SUM(M10403:M10405)</f>
        <v>1128000</v>
      </c>
      <c r="N10406" s="218"/>
      <c r="O10406" s="108"/>
      <c r="P10406" s="138"/>
      <c r="Q10406" s="108"/>
      <c r="R10406" s="108"/>
      <c r="S10406" s="139"/>
      <c r="T10406" s="218"/>
      <c r="U10406" s="218"/>
      <c r="V10406" s="218"/>
      <c r="W10406" s="223"/>
      <c r="X10406" s="136"/>
      <c r="Y10406" s="223"/>
      <c r="Z10406" s="223"/>
      <c r="AA10406" s="224"/>
      <c r="AB10406" s="224"/>
      <c r="AC10406" s="223"/>
      <c r="AD10406" s="223"/>
      <c r="AE10406" s="223">
        <f>SUM(AE10403:AE10405)</f>
        <v>1387743.96</v>
      </c>
      <c r="AF10406" s="223"/>
      <c r="AG10406" s="223">
        <f>SUM(AG10403:AG10405)</f>
        <v>0</v>
      </c>
      <c r="AH10406" s="223"/>
    </row>
    <row r="10407" spans="1:34" s="173" customFormat="1" x14ac:dyDescent="0.55000000000000004">
      <c r="A10407" s="122" t="s">
        <v>14110</v>
      </c>
      <c r="B10407" s="218">
        <v>4830</v>
      </c>
      <c r="C10407" s="218">
        <v>9647</v>
      </c>
      <c r="D10407" s="221" t="s">
        <v>14111</v>
      </c>
      <c r="E10407" s="218" t="s">
        <v>34</v>
      </c>
      <c r="F10407" s="218">
        <v>1829</v>
      </c>
      <c r="G10407" s="218">
        <v>0</v>
      </c>
      <c r="H10407" s="218">
        <v>1</v>
      </c>
      <c r="I10407" s="222">
        <v>56</v>
      </c>
      <c r="J10407" s="123" t="s">
        <v>35</v>
      </c>
      <c r="K10407" s="137">
        <f>((G10407*400)+(H10407*100))+I10407</f>
        <v>156</v>
      </c>
      <c r="L10407" s="137">
        <v>800</v>
      </c>
      <c r="M10407" s="137">
        <f>K10407*L10407</f>
        <v>124800</v>
      </c>
      <c r="N10407" s="218">
        <v>1</v>
      </c>
      <c r="O10407" s="108" t="s">
        <v>14108</v>
      </c>
      <c r="P10407" s="138">
        <v>3570800346459</v>
      </c>
      <c r="Q10407" s="108" t="s">
        <v>14109</v>
      </c>
      <c r="R10407" s="108" t="s">
        <v>14112</v>
      </c>
      <c r="S10407" s="139"/>
      <c r="T10407" s="218" t="s">
        <v>55</v>
      </c>
      <c r="U10407" s="218" t="s">
        <v>45</v>
      </c>
      <c r="V10407" s="218"/>
      <c r="W10407" s="223"/>
      <c r="X10407" s="136"/>
      <c r="Y10407" s="223"/>
      <c r="Z10407" s="223"/>
      <c r="AA10407" s="224"/>
      <c r="AB10407" s="224"/>
      <c r="AC10407" s="223"/>
      <c r="AD10407" s="223">
        <f>IF(AND(AC10407="",M10407=""),0,IF((AC10407=""),M10407,IF((M10407=""),AC10407,AC10407+M10407)))</f>
        <v>124800</v>
      </c>
      <c r="AE10407" s="223">
        <f t="shared" ref="AE10407:AE10412" si="997">IF( (X10407=""),AD10407*1,AD10407*(X10407/100) )</f>
        <v>124800</v>
      </c>
      <c r="AF10407" s="223">
        <v>50000000</v>
      </c>
      <c r="AG10407" s="223">
        <f t="shared" ref="AG10407:AG10412" si="998">IF((AF10407-AE10407) &gt; 1,0,IF((AF10407-AE10407)&lt;0,AE10407-AF10407,AF10407-AE10407))</f>
        <v>0</v>
      </c>
      <c r="AH10407" s="223">
        <v>0.02</v>
      </c>
    </row>
    <row r="10408" spans="1:34" s="173" customFormat="1" x14ac:dyDescent="0.55000000000000004">
      <c r="A10408" s="122"/>
      <c r="B10408" s="218"/>
      <c r="C10408" s="218"/>
      <c r="D10408" s="221"/>
      <c r="E10408" s="218"/>
      <c r="F10408" s="218"/>
      <c r="G10408" s="218"/>
      <c r="H10408" s="218"/>
      <c r="I10408" s="222"/>
      <c r="J10408" s="123"/>
      <c r="K10408" s="137"/>
      <c r="L10408" s="137"/>
      <c r="M10408" s="137"/>
      <c r="N10408" s="218">
        <v>2</v>
      </c>
      <c r="O10408" s="108" t="s">
        <v>14108</v>
      </c>
      <c r="P10408" s="138">
        <v>3570800346459</v>
      </c>
      <c r="Q10408" s="108" t="s">
        <v>14109</v>
      </c>
      <c r="R10408" s="108" t="s">
        <v>14112</v>
      </c>
      <c r="S10408" s="139"/>
      <c r="T10408" s="218" t="s">
        <v>51</v>
      </c>
      <c r="U10408" s="218" t="s">
        <v>45</v>
      </c>
      <c r="V10408" s="218" t="s">
        <v>52</v>
      </c>
      <c r="W10408" s="223">
        <v>78</v>
      </c>
      <c r="X10408" s="136">
        <v>30.82</v>
      </c>
      <c r="Y10408" s="223">
        <v>6750</v>
      </c>
      <c r="Z10408" s="223">
        <f>W10408*Y10408</f>
        <v>526500</v>
      </c>
      <c r="AA10408" s="224">
        <v>19</v>
      </c>
      <c r="AB10408" s="224">
        <v>28</v>
      </c>
      <c r="AC10408" s="223">
        <f>(Z10408*(100-AB10408))/100</f>
        <v>379080</v>
      </c>
      <c r="AD10408" s="223">
        <f>IF(AND(AC10408="",M10407=""),0,IF((AC10408=""),M10407, IF( (M10407=""),AC10408,SUM(AC10407:AC10411)+M10407)))</f>
        <v>1354623</v>
      </c>
      <c r="AE10408" s="223">
        <f t="shared" si="997"/>
        <v>417494.80860000005</v>
      </c>
      <c r="AF10408" s="223">
        <v>50000000</v>
      </c>
      <c r="AG10408" s="223">
        <f t="shared" si="998"/>
        <v>0</v>
      </c>
      <c r="AH10408" s="223">
        <v>0.02</v>
      </c>
    </row>
    <row r="10409" spans="1:34" s="173" customFormat="1" x14ac:dyDescent="0.55000000000000004">
      <c r="A10409" s="122"/>
      <c r="B10409" s="218"/>
      <c r="C10409" s="218"/>
      <c r="D10409" s="221"/>
      <c r="E10409" s="218"/>
      <c r="F10409" s="218"/>
      <c r="G10409" s="218"/>
      <c r="H10409" s="218"/>
      <c r="I10409" s="222"/>
      <c r="J10409" s="123"/>
      <c r="K10409" s="137"/>
      <c r="L10409" s="137"/>
      <c r="M10409" s="137"/>
      <c r="N10409" s="218">
        <v>3</v>
      </c>
      <c r="O10409" s="108" t="s">
        <v>14108</v>
      </c>
      <c r="P10409" s="138">
        <v>3570800346459</v>
      </c>
      <c r="Q10409" s="108" t="s">
        <v>14109</v>
      </c>
      <c r="R10409" s="108" t="s">
        <v>14112</v>
      </c>
      <c r="S10409" s="139"/>
      <c r="T10409" s="218" t="s">
        <v>51</v>
      </c>
      <c r="U10409" s="218" t="s">
        <v>45</v>
      </c>
      <c r="V10409" s="218" t="s">
        <v>52</v>
      </c>
      <c r="W10409" s="223">
        <v>22.4</v>
      </c>
      <c r="X10409" s="136">
        <v>8.85</v>
      </c>
      <c r="Y10409" s="223">
        <v>6750</v>
      </c>
      <c r="Z10409" s="223">
        <f>W10409*Y10409</f>
        <v>151200</v>
      </c>
      <c r="AA10409" s="224">
        <v>19</v>
      </c>
      <c r="AB10409" s="224">
        <v>28</v>
      </c>
      <c r="AC10409" s="223">
        <f>(Z10409*(100-AB10409))/100</f>
        <v>108864</v>
      </c>
      <c r="AD10409" s="223">
        <f>IF(AND(AC10409="",M10407=""),0,IF((AC10409=""),M10407, IF( (M10407=""),AC10409,SUM(AC10407:AC10411)+M10407)))</f>
        <v>1354623</v>
      </c>
      <c r="AE10409" s="223">
        <f t="shared" si="997"/>
        <v>119884.13549999999</v>
      </c>
      <c r="AF10409" s="223">
        <v>50000000</v>
      </c>
      <c r="AG10409" s="223">
        <f t="shared" si="998"/>
        <v>0</v>
      </c>
      <c r="AH10409" s="223">
        <v>0.02</v>
      </c>
    </row>
    <row r="10410" spans="1:34" s="173" customFormat="1" x14ac:dyDescent="0.55000000000000004">
      <c r="A10410" s="122"/>
      <c r="B10410" s="218"/>
      <c r="C10410" s="218"/>
      <c r="D10410" s="221"/>
      <c r="E10410" s="218"/>
      <c r="F10410" s="218"/>
      <c r="G10410" s="218"/>
      <c r="H10410" s="218"/>
      <c r="I10410" s="222"/>
      <c r="J10410" s="123"/>
      <c r="K10410" s="137"/>
      <c r="L10410" s="137"/>
      <c r="M10410" s="137"/>
      <c r="N10410" s="218">
        <v>4</v>
      </c>
      <c r="O10410" s="108" t="s">
        <v>14108</v>
      </c>
      <c r="P10410" s="138">
        <v>3570800346459</v>
      </c>
      <c r="Q10410" s="108" t="s">
        <v>14109</v>
      </c>
      <c r="R10410" s="108" t="s">
        <v>14112</v>
      </c>
      <c r="S10410" s="139"/>
      <c r="T10410" s="218" t="s">
        <v>51</v>
      </c>
      <c r="U10410" s="218" t="s">
        <v>45</v>
      </c>
      <c r="V10410" s="218" t="s">
        <v>52</v>
      </c>
      <c r="W10410" s="223">
        <v>73.349999999999994</v>
      </c>
      <c r="X10410" s="136">
        <v>28.99</v>
      </c>
      <c r="Y10410" s="223">
        <v>6750</v>
      </c>
      <c r="Z10410" s="223">
        <f>W10410*Y10410</f>
        <v>495112.49999999994</v>
      </c>
      <c r="AA10410" s="224">
        <v>19</v>
      </c>
      <c r="AB10410" s="224">
        <v>28</v>
      </c>
      <c r="AC10410" s="223">
        <f>(Z10410*(100-AB10410))/100</f>
        <v>356480.99999999994</v>
      </c>
      <c r="AD10410" s="223">
        <f>IF(AND(AC10410="",M10407=""),0,IF((AC10410=""),M10407, IF( (M10407=""),AC10410,SUM(AC10407:AC10411)+M10407)))</f>
        <v>1354623</v>
      </c>
      <c r="AE10410" s="223">
        <f t="shared" si="997"/>
        <v>392705.20769999997</v>
      </c>
      <c r="AF10410" s="223">
        <v>50000000</v>
      </c>
      <c r="AG10410" s="223">
        <f t="shared" si="998"/>
        <v>0</v>
      </c>
      <c r="AH10410" s="223">
        <v>0.02</v>
      </c>
    </row>
    <row r="10411" spans="1:34" s="173" customFormat="1" x14ac:dyDescent="0.55000000000000004">
      <c r="A10411" s="122"/>
      <c r="B10411" s="218"/>
      <c r="C10411" s="218"/>
      <c r="D10411" s="221"/>
      <c r="E10411" s="218"/>
      <c r="F10411" s="218"/>
      <c r="G10411" s="218"/>
      <c r="H10411" s="218"/>
      <c r="I10411" s="222"/>
      <c r="J10411" s="123"/>
      <c r="K10411" s="137"/>
      <c r="L10411" s="137"/>
      <c r="M10411" s="137"/>
      <c r="N10411" s="218">
        <v>5</v>
      </c>
      <c r="O10411" s="108" t="s">
        <v>14108</v>
      </c>
      <c r="P10411" s="138">
        <v>3570800346459</v>
      </c>
      <c r="Q10411" s="108" t="s">
        <v>14109</v>
      </c>
      <c r="R10411" s="108" t="s">
        <v>14112</v>
      </c>
      <c r="S10411" s="139"/>
      <c r="T10411" s="218" t="s">
        <v>51</v>
      </c>
      <c r="U10411" s="218" t="s">
        <v>45</v>
      </c>
      <c r="V10411" s="218" t="s">
        <v>52</v>
      </c>
      <c r="W10411" s="223">
        <v>79.3</v>
      </c>
      <c r="X10411" s="136">
        <v>31.34</v>
      </c>
      <c r="Y10411" s="223">
        <v>6750</v>
      </c>
      <c r="Z10411" s="223">
        <f>W10411*Y10411</f>
        <v>535275</v>
      </c>
      <c r="AA10411" s="224">
        <v>19</v>
      </c>
      <c r="AB10411" s="224">
        <v>28</v>
      </c>
      <c r="AC10411" s="223">
        <f>(Z10411*(100-AB10411))/100</f>
        <v>385398</v>
      </c>
      <c r="AD10411" s="223">
        <f>IF(AND(AC10411="",M10407=""),0,IF((AC10411=""),M10407, IF( (M10407=""),AC10411,SUM(AC10407:AC10411)+M10407)))</f>
        <v>1354623</v>
      </c>
      <c r="AE10411" s="223">
        <f t="shared" si="997"/>
        <v>424538.84820000001</v>
      </c>
      <c r="AF10411" s="223">
        <v>50000000</v>
      </c>
      <c r="AG10411" s="223">
        <f t="shared" si="998"/>
        <v>0</v>
      </c>
      <c r="AH10411" s="223">
        <v>0.02</v>
      </c>
    </row>
    <row r="10412" spans="1:34" s="173" customFormat="1" x14ac:dyDescent="0.55000000000000004">
      <c r="A10412" s="122"/>
      <c r="B10412" s="218">
        <v>4831</v>
      </c>
      <c r="C10412" s="218">
        <v>8951</v>
      </c>
      <c r="D10412" s="221" t="s">
        <v>14113</v>
      </c>
      <c r="E10412" s="218" t="s">
        <v>34</v>
      </c>
      <c r="F10412" s="218">
        <v>2189</v>
      </c>
      <c r="G10412" s="218">
        <v>15</v>
      </c>
      <c r="H10412" s="218">
        <v>1</v>
      </c>
      <c r="I10412" s="222">
        <v>83</v>
      </c>
      <c r="J10412" s="123" t="s">
        <v>38</v>
      </c>
      <c r="K10412" s="137">
        <f>((G10412*400)+(H10412*100))+I10412</f>
        <v>6183</v>
      </c>
      <c r="L10412" s="137">
        <v>225</v>
      </c>
      <c r="M10412" s="137">
        <f>K10412*L10412</f>
        <v>1391175</v>
      </c>
      <c r="N10412" s="218"/>
      <c r="O10412" s="108"/>
      <c r="P10412" s="138"/>
      <c r="Q10412" s="108"/>
      <c r="R10412" s="108"/>
      <c r="S10412" s="139"/>
      <c r="T10412" s="218"/>
      <c r="U10412" s="218"/>
      <c r="V10412" s="218"/>
      <c r="W10412" s="223"/>
      <c r="X10412" s="136"/>
      <c r="Y10412" s="223"/>
      <c r="Z10412" s="223"/>
      <c r="AA10412" s="224"/>
      <c r="AB10412" s="224"/>
      <c r="AC10412" s="223"/>
      <c r="AD10412" s="223">
        <f>IF(AND(AC10412="",M10412=""),0,IF((AC10412=""),M10412,IF((M10412=""),AC10412,AC10412+M10412)))</f>
        <v>1391175</v>
      </c>
      <c r="AE10412" s="223">
        <f t="shared" si="997"/>
        <v>1391175</v>
      </c>
      <c r="AF10412" s="223">
        <v>50000000</v>
      </c>
      <c r="AG10412" s="223">
        <f t="shared" si="998"/>
        <v>0</v>
      </c>
      <c r="AH10412" s="223">
        <v>0.01</v>
      </c>
    </row>
    <row r="10413" spans="1:34" s="173" customFormat="1" x14ac:dyDescent="0.55000000000000004">
      <c r="A10413" s="122"/>
      <c r="B10413" s="218"/>
      <c r="C10413" s="218"/>
      <c r="D10413" s="221"/>
      <c r="E10413" s="218"/>
      <c r="F10413" s="218"/>
      <c r="G10413" s="218"/>
      <c r="H10413" s="218"/>
      <c r="I10413" s="222"/>
      <c r="J10413" s="123"/>
      <c r="K10413" s="137"/>
      <c r="L10413" s="137" t="s">
        <v>63</v>
      </c>
      <c r="M10413" s="137">
        <f>SUM(M10407:M10412)</f>
        <v>1515975</v>
      </c>
      <c r="N10413" s="218"/>
      <c r="O10413" s="108"/>
      <c r="P10413" s="138"/>
      <c r="Q10413" s="108"/>
      <c r="R10413" s="108"/>
      <c r="S10413" s="139"/>
      <c r="T10413" s="218"/>
      <c r="U10413" s="218"/>
      <c r="V10413" s="218"/>
      <c r="W10413" s="223"/>
      <c r="X10413" s="136"/>
      <c r="Y10413" s="223"/>
      <c r="Z10413" s="223"/>
      <c r="AA10413" s="224"/>
      <c r="AB10413" s="224"/>
      <c r="AC10413" s="223"/>
      <c r="AD10413" s="223"/>
      <c r="AE10413" s="223">
        <f>SUM(AE10407:AE10412)</f>
        <v>2870598</v>
      </c>
      <c r="AF10413" s="223"/>
      <c r="AG10413" s="223">
        <f>SUM(AG10407:AG10412)</f>
        <v>0</v>
      </c>
      <c r="AH10413" s="223"/>
    </row>
    <row r="10414" spans="1:34" s="173" customFormat="1" x14ac:dyDescent="0.55000000000000004">
      <c r="A10414" s="122" t="s">
        <v>14114</v>
      </c>
      <c r="B10414" s="218">
        <v>4832</v>
      </c>
      <c r="C10414" s="218">
        <v>8067</v>
      </c>
      <c r="D10414" s="221" t="s">
        <v>14115</v>
      </c>
      <c r="E10414" s="218" t="s">
        <v>34</v>
      </c>
      <c r="F10414" s="218">
        <v>7509</v>
      </c>
      <c r="G10414" s="218">
        <v>2</v>
      </c>
      <c r="H10414" s="218">
        <v>0</v>
      </c>
      <c r="I10414" s="222">
        <v>35</v>
      </c>
      <c r="J10414" s="123" t="s">
        <v>38</v>
      </c>
      <c r="K10414" s="137">
        <f>((G10414*400)+(H10414*100))+I10414</f>
        <v>835</v>
      </c>
      <c r="L10414" s="137">
        <v>300</v>
      </c>
      <c r="M10414" s="137">
        <f>K10414*L10414</f>
        <v>250500</v>
      </c>
      <c r="N10414" s="218"/>
      <c r="O10414" s="108"/>
      <c r="P10414" s="138"/>
      <c r="Q10414" s="108"/>
      <c r="R10414" s="108"/>
      <c r="S10414" s="139"/>
      <c r="T10414" s="218"/>
      <c r="U10414" s="218"/>
      <c r="V10414" s="218"/>
      <c r="W10414" s="223"/>
      <c r="X10414" s="136"/>
      <c r="Y10414" s="223"/>
      <c r="Z10414" s="223"/>
      <c r="AA10414" s="224"/>
      <c r="AB10414" s="224"/>
      <c r="AC10414" s="223"/>
      <c r="AD10414" s="223">
        <f>IF(AND(AC10414="",M10414=""),0,IF((AC10414=""),M10414,IF((M10414=""),AC10414,AC10414+M10414)))</f>
        <v>250500</v>
      </c>
      <c r="AE10414" s="223">
        <f>IF( (X10414=""),AD10414*1,AD10414*(X10414/100) )</f>
        <v>250500</v>
      </c>
      <c r="AF10414" s="223">
        <v>50000000</v>
      </c>
      <c r="AG10414" s="223">
        <f>IF((AF10414-AE10414) &gt; 1,0,IF((AF10414-AE10414)&lt;0,AE10414-AF10414,AF10414-AE10414))</f>
        <v>0</v>
      </c>
      <c r="AH10414" s="223">
        <v>0.01</v>
      </c>
    </row>
    <row r="10415" spans="1:34" s="173" customFormat="1" x14ac:dyDescent="0.55000000000000004">
      <c r="A10415" s="122"/>
      <c r="B10415" s="218"/>
      <c r="C10415" s="218"/>
      <c r="D10415" s="221"/>
      <c r="E10415" s="218"/>
      <c r="F10415" s="218"/>
      <c r="G10415" s="218"/>
      <c r="H10415" s="218"/>
      <c r="I10415" s="222"/>
      <c r="J10415" s="123"/>
      <c r="K10415" s="137"/>
      <c r="L10415" s="137" t="s">
        <v>63</v>
      </c>
      <c r="M10415" s="137">
        <f>SUM(M10414:M10414)</f>
        <v>250500</v>
      </c>
      <c r="N10415" s="218"/>
      <c r="O10415" s="108"/>
      <c r="P10415" s="138"/>
      <c r="Q10415" s="108"/>
      <c r="R10415" s="108"/>
      <c r="S10415" s="139"/>
      <c r="T10415" s="218"/>
      <c r="U10415" s="218"/>
      <c r="V10415" s="218"/>
      <c r="W10415" s="223"/>
      <c r="X10415" s="136"/>
      <c r="Y10415" s="223"/>
      <c r="Z10415" s="223"/>
      <c r="AA10415" s="224"/>
      <c r="AB10415" s="224"/>
      <c r="AC10415" s="223"/>
      <c r="AD10415" s="223"/>
      <c r="AE10415" s="223">
        <f>SUM(AE10414:AE10414)</f>
        <v>250500</v>
      </c>
      <c r="AF10415" s="223"/>
      <c r="AG10415" s="223">
        <f>SUM(AG10414:AG10414)</f>
        <v>0</v>
      </c>
      <c r="AH10415" s="223"/>
    </row>
    <row r="10416" spans="1:34" s="173" customFormat="1" x14ac:dyDescent="0.55000000000000004">
      <c r="A10416" s="122" t="s">
        <v>7364</v>
      </c>
      <c r="B10416" s="218">
        <v>4833</v>
      </c>
      <c r="C10416" s="218">
        <v>8808</v>
      </c>
      <c r="D10416" s="221" t="s">
        <v>14118</v>
      </c>
      <c r="E10416" s="218" t="s">
        <v>34</v>
      </c>
      <c r="F10416" s="218">
        <v>17388</v>
      </c>
      <c r="G10416" s="218">
        <v>1</v>
      </c>
      <c r="H10416" s="218">
        <v>3</v>
      </c>
      <c r="I10416" s="222">
        <v>20</v>
      </c>
      <c r="J10416" s="123" t="s">
        <v>35</v>
      </c>
      <c r="K10416" s="137">
        <f>((G10416*400)+(H10416*100))+I10416</f>
        <v>720</v>
      </c>
      <c r="L10416" s="137">
        <v>250</v>
      </c>
      <c r="M10416" s="137">
        <f>K10416*L10416</f>
        <v>180000</v>
      </c>
      <c r="N10416" s="218">
        <v>1</v>
      </c>
      <c r="O10416" s="108" t="s">
        <v>14116</v>
      </c>
      <c r="P10416" s="138"/>
      <c r="Q10416" s="108" t="s">
        <v>14117</v>
      </c>
      <c r="R10416" s="108" t="s">
        <v>7366</v>
      </c>
      <c r="S10416" s="139"/>
      <c r="T10416" s="218" t="s">
        <v>343</v>
      </c>
      <c r="U10416" s="218" t="s">
        <v>45</v>
      </c>
      <c r="V10416" s="218" t="s">
        <v>75</v>
      </c>
      <c r="W10416" s="223">
        <v>50</v>
      </c>
      <c r="X10416" s="136">
        <v>9.69</v>
      </c>
      <c r="Y10416" s="223">
        <v>2100</v>
      </c>
      <c r="Z10416" s="223">
        <f t="shared" ref="Z10416:Z10422" si="999">W10416*Y10416</f>
        <v>105000</v>
      </c>
      <c r="AA10416" s="224">
        <v>8</v>
      </c>
      <c r="AB10416" s="224">
        <v>8</v>
      </c>
      <c r="AC10416" s="223">
        <f t="shared" ref="AC10416:AC10422" si="1000">(Z10416*(100-AB10416))/100</f>
        <v>96600</v>
      </c>
      <c r="AD10416" s="223">
        <f>IF(AND(AC10416="",M10416=""),0,IF((AC10416=""),M10416, IF( (M10416=""),AC10416,SUM(AC10416:AC10423)+M10416)))</f>
        <v>1529355</v>
      </c>
      <c r="AE10416" s="223">
        <f t="shared" ref="AE10416:AE10423" si="1001">IF( (X10416=""),AD10416*1,AD10416*(X10416/100) )</f>
        <v>148194.49950000001</v>
      </c>
      <c r="AF10416" s="223">
        <v>0</v>
      </c>
      <c r="AG10416" s="223">
        <f t="shared" ref="AG10416:AG10423" si="1002">IF((AF10416-AE10416) &gt; 1,0,IF((AF10416-AE10416)&lt;0,AE10416-AF10416,AF10416-AE10416))</f>
        <v>148194.49950000001</v>
      </c>
      <c r="AH10416" s="223">
        <v>0.3</v>
      </c>
    </row>
    <row r="10417" spans="1:34" s="173" customFormat="1" x14ac:dyDescent="0.55000000000000004">
      <c r="A10417" s="122"/>
      <c r="B10417" s="218"/>
      <c r="C10417" s="218"/>
      <c r="D10417" s="221"/>
      <c r="E10417" s="218"/>
      <c r="F10417" s="218"/>
      <c r="G10417" s="218"/>
      <c r="H10417" s="218"/>
      <c r="I10417" s="222"/>
      <c r="J10417" s="123"/>
      <c r="K10417" s="137"/>
      <c r="L10417" s="137"/>
      <c r="M10417" s="137"/>
      <c r="N10417" s="218">
        <v>2</v>
      </c>
      <c r="O10417" s="108" t="s">
        <v>14116</v>
      </c>
      <c r="P10417" s="138"/>
      <c r="Q10417" s="108" t="s">
        <v>14117</v>
      </c>
      <c r="R10417" s="108" t="s">
        <v>7366</v>
      </c>
      <c r="S10417" s="139"/>
      <c r="T10417" s="218" t="s">
        <v>343</v>
      </c>
      <c r="U10417" s="218" t="s">
        <v>45</v>
      </c>
      <c r="V10417" s="218" t="s">
        <v>75</v>
      </c>
      <c r="W10417" s="223">
        <v>32</v>
      </c>
      <c r="X10417" s="136">
        <v>6.2</v>
      </c>
      <c r="Y10417" s="223">
        <v>2100</v>
      </c>
      <c r="Z10417" s="223">
        <f t="shared" si="999"/>
        <v>67200</v>
      </c>
      <c r="AA10417" s="224">
        <v>8</v>
      </c>
      <c r="AB10417" s="224">
        <v>8</v>
      </c>
      <c r="AC10417" s="223">
        <f t="shared" si="1000"/>
        <v>61824</v>
      </c>
      <c r="AD10417" s="223">
        <f>IF(AND(AC10417="",M10416=""),0,IF((AC10417=""),M10416, IF( (M10416=""),AC10417,SUM(AC10416:AC10423)+M10416)))</f>
        <v>1529355</v>
      </c>
      <c r="AE10417" s="223">
        <f t="shared" si="1001"/>
        <v>94820.01</v>
      </c>
      <c r="AF10417" s="223">
        <v>0</v>
      </c>
      <c r="AG10417" s="223">
        <f t="shared" si="1002"/>
        <v>94820.01</v>
      </c>
      <c r="AH10417" s="223">
        <v>0.3</v>
      </c>
    </row>
    <row r="10418" spans="1:34" s="173" customFormat="1" x14ac:dyDescent="0.55000000000000004">
      <c r="A10418" s="122"/>
      <c r="B10418" s="218"/>
      <c r="C10418" s="218"/>
      <c r="D10418" s="221"/>
      <c r="E10418" s="218"/>
      <c r="F10418" s="218"/>
      <c r="G10418" s="218"/>
      <c r="H10418" s="218"/>
      <c r="I10418" s="222"/>
      <c r="J10418" s="123"/>
      <c r="K10418" s="137"/>
      <c r="L10418" s="137"/>
      <c r="M10418" s="137"/>
      <c r="N10418" s="218">
        <v>3</v>
      </c>
      <c r="O10418" s="108" t="s">
        <v>14116</v>
      </c>
      <c r="P10418" s="138"/>
      <c r="Q10418" s="108" t="s">
        <v>14117</v>
      </c>
      <c r="R10418" s="108" t="s">
        <v>7366</v>
      </c>
      <c r="S10418" s="139"/>
      <c r="T10418" s="218" t="s">
        <v>343</v>
      </c>
      <c r="U10418" s="218" t="s">
        <v>45</v>
      </c>
      <c r="V10418" s="218" t="s">
        <v>75</v>
      </c>
      <c r="W10418" s="223">
        <v>32</v>
      </c>
      <c r="X10418" s="136">
        <v>6.2</v>
      </c>
      <c r="Y10418" s="223">
        <v>2100</v>
      </c>
      <c r="Z10418" s="223">
        <f t="shared" si="999"/>
        <v>67200</v>
      </c>
      <c r="AA10418" s="224">
        <v>8</v>
      </c>
      <c r="AB10418" s="224">
        <v>8</v>
      </c>
      <c r="AC10418" s="223">
        <f t="shared" si="1000"/>
        <v>61824</v>
      </c>
      <c r="AD10418" s="223">
        <f>IF(AND(AC10418="",M10416=""),0,IF((AC10418=""),M10416, IF( (M10416=""),AC10418,SUM(AC10416:AC10423)+M10416)))</f>
        <v>1529355</v>
      </c>
      <c r="AE10418" s="223">
        <f t="shared" si="1001"/>
        <v>94820.01</v>
      </c>
      <c r="AF10418" s="223">
        <v>0</v>
      </c>
      <c r="AG10418" s="223">
        <f t="shared" si="1002"/>
        <v>94820.01</v>
      </c>
      <c r="AH10418" s="223">
        <v>0.3</v>
      </c>
    </row>
    <row r="10419" spans="1:34" s="173" customFormat="1" x14ac:dyDescent="0.55000000000000004">
      <c r="A10419" s="122"/>
      <c r="B10419" s="218"/>
      <c r="C10419" s="218"/>
      <c r="D10419" s="221"/>
      <c r="E10419" s="218"/>
      <c r="F10419" s="218"/>
      <c r="G10419" s="218"/>
      <c r="H10419" s="218"/>
      <c r="I10419" s="222"/>
      <c r="J10419" s="123"/>
      <c r="K10419" s="137"/>
      <c r="L10419" s="137"/>
      <c r="M10419" s="137"/>
      <c r="N10419" s="218">
        <v>4</v>
      </c>
      <c r="O10419" s="108" t="s">
        <v>14116</v>
      </c>
      <c r="P10419" s="138"/>
      <c r="Q10419" s="108" t="s">
        <v>14117</v>
      </c>
      <c r="R10419" s="108" t="s">
        <v>7366</v>
      </c>
      <c r="S10419" s="139"/>
      <c r="T10419" s="218" t="s">
        <v>343</v>
      </c>
      <c r="U10419" s="218" t="s">
        <v>45</v>
      </c>
      <c r="V10419" s="218" t="s">
        <v>75</v>
      </c>
      <c r="W10419" s="223">
        <v>72</v>
      </c>
      <c r="X10419" s="136">
        <v>13.95</v>
      </c>
      <c r="Y10419" s="223">
        <v>2100</v>
      </c>
      <c r="Z10419" s="223">
        <f t="shared" si="999"/>
        <v>151200</v>
      </c>
      <c r="AA10419" s="224">
        <v>8</v>
      </c>
      <c r="AB10419" s="224">
        <v>8</v>
      </c>
      <c r="AC10419" s="223">
        <f t="shared" si="1000"/>
        <v>139104</v>
      </c>
      <c r="AD10419" s="223">
        <f>IF(AND(AC10419="",M10416=""),0,IF((AC10419=""),M10416, IF( (M10416=""),AC10419,SUM(AC10416:AC10423)+M10416)))</f>
        <v>1529355</v>
      </c>
      <c r="AE10419" s="223">
        <f t="shared" si="1001"/>
        <v>213345.02249999996</v>
      </c>
      <c r="AF10419" s="223">
        <v>0</v>
      </c>
      <c r="AG10419" s="223">
        <f t="shared" si="1002"/>
        <v>213345.02249999996</v>
      </c>
      <c r="AH10419" s="223">
        <v>0.3</v>
      </c>
    </row>
    <row r="10420" spans="1:34" s="173" customFormat="1" x14ac:dyDescent="0.55000000000000004">
      <c r="A10420" s="122"/>
      <c r="B10420" s="218"/>
      <c r="C10420" s="218"/>
      <c r="D10420" s="221"/>
      <c r="E10420" s="218"/>
      <c r="F10420" s="218"/>
      <c r="G10420" s="218"/>
      <c r="H10420" s="218"/>
      <c r="I10420" s="222"/>
      <c r="J10420" s="123"/>
      <c r="K10420" s="137"/>
      <c r="L10420" s="137"/>
      <c r="M10420" s="137"/>
      <c r="N10420" s="218">
        <v>5</v>
      </c>
      <c r="O10420" s="108" t="s">
        <v>14116</v>
      </c>
      <c r="P10420" s="138"/>
      <c r="Q10420" s="108" t="s">
        <v>14117</v>
      </c>
      <c r="R10420" s="108" t="s">
        <v>7366</v>
      </c>
      <c r="S10420" s="139"/>
      <c r="T10420" s="218" t="s">
        <v>343</v>
      </c>
      <c r="U10420" s="218" t="s">
        <v>45</v>
      </c>
      <c r="V10420" s="218" t="s">
        <v>75</v>
      </c>
      <c r="W10420" s="223">
        <v>189</v>
      </c>
      <c r="X10420" s="136">
        <v>36.630000000000003</v>
      </c>
      <c r="Y10420" s="223">
        <v>2100</v>
      </c>
      <c r="Z10420" s="223">
        <f t="shared" si="999"/>
        <v>396900</v>
      </c>
      <c r="AA10420" s="224">
        <v>8</v>
      </c>
      <c r="AB10420" s="224">
        <v>8</v>
      </c>
      <c r="AC10420" s="223">
        <f t="shared" si="1000"/>
        <v>365148</v>
      </c>
      <c r="AD10420" s="223">
        <f>IF(AND(AC10420="",M10416=""),0,IF((AC10420=""),M10416, IF( (M10416=""),AC10420,SUM(AC10416:AC10423)+M10416)))</f>
        <v>1529355</v>
      </c>
      <c r="AE10420" s="223">
        <f t="shared" si="1001"/>
        <v>560202.7365</v>
      </c>
      <c r="AF10420" s="223">
        <v>0</v>
      </c>
      <c r="AG10420" s="223">
        <f t="shared" si="1002"/>
        <v>560202.7365</v>
      </c>
      <c r="AH10420" s="223">
        <v>0.3</v>
      </c>
    </row>
    <row r="10421" spans="1:34" s="173" customFormat="1" x14ac:dyDescent="0.55000000000000004">
      <c r="A10421" s="122"/>
      <c r="B10421" s="218"/>
      <c r="C10421" s="218"/>
      <c r="D10421" s="221"/>
      <c r="E10421" s="218"/>
      <c r="F10421" s="218"/>
      <c r="G10421" s="218"/>
      <c r="H10421" s="218"/>
      <c r="I10421" s="222"/>
      <c r="J10421" s="123"/>
      <c r="K10421" s="137"/>
      <c r="L10421" s="137"/>
      <c r="M10421" s="137"/>
      <c r="N10421" s="218">
        <v>6</v>
      </c>
      <c r="O10421" s="108" t="s">
        <v>14116</v>
      </c>
      <c r="P10421" s="138"/>
      <c r="Q10421" s="108" t="s">
        <v>14117</v>
      </c>
      <c r="R10421" s="108" t="s">
        <v>7366</v>
      </c>
      <c r="S10421" s="139"/>
      <c r="T10421" s="218" t="s">
        <v>343</v>
      </c>
      <c r="U10421" s="218" t="s">
        <v>45</v>
      </c>
      <c r="V10421" s="218" t="s">
        <v>75</v>
      </c>
      <c r="W10421" s="223">
        <v>50</v>
      </c>
      <c r="X10421" s="136">
        <v>9.69</v>
      </c>
      <c r="Y10421" s="223">
        <v>2100</v>
      </c>
      <c r="Z10421" s="223">
        <f t="shared" si="999"/>
        <v>105000</v>
      </c>
      <c r="AA10421" s="224">
        <v>8</v>
      </c>
      <c r="AB10421" s="224">
        <v>8</v>
      </c>
      <c r="AC10421" s="223">
        <f t="shared" si="1000"/>
        <v>96600</v>
      </c>
      <c r="AD10421" s="223">
        <f>IF(AND(AC10421="",M10416=""),0,IF((AC10421=""),M10416, IF( (M10416=""),AC10421,SUM(AC10416:AC10423)+M10416)))</f>
        <v>1529355</v>
      </c>
      <c r="AE10421" s="223">
        <f t="shared" si="1001"/>
        <v>148194.49950000001</v>
      </c>
      <c r="AF10421" s="223">
        <v>0</v>
      </c>
      <c r="AG10421" s="223">
        <f t="shared" si="1002"/>
        <v>148194.49950000001</v>
      </c>
      <c r="AH10421" s="223">
        <v>0.3</v>
      </c>
    </row>
    <row r="10422" spans="1:34" s="173" customFormat="1" x14ac:dyDescent="0.55000000000000004">
      <c r="A10422" s="122"/>
      <c r="B10422" s="218"/>
      <c r="C10422" s="218"/>
      <c r="D10422" s="221"/>
      <c r="E10422" s="218"/>
      <c r="F10422" s="218"/>
      <c r="G10422" s="218"/>
      <c r="H10422" s="218"/>
      <c r="I10422" s="222"/>
      <c r="J10422" s="123"/>
      <c r="K10422" s="137"/>
      <c r="L10422" s="137"/>
      <c r="M10422" s="137"/>
      <c r="N10422" s="218">
        <v>7</v>
      </c>
      <c r="O10422" s="108" t="s">
        <v>14116</v>
      </c>
      <c r="P10422" s="138"/>
      <c r="Q10422" s="108" t="s">
        <v>14117</v>
      </c>
      <c r="R10422" s="108" t="s">
        <v>7366</v>
      </c>
      <c r="S10422" s="139" t="s">
        <v>14118</v>
      </c>
      <c r="T10422" s="218" t="s">
        <v>51</v>
      </c>
      <c r="U10422" s="218" t="s">
        <v>45</v>
      </c>
      <c r="V10422" s="218" t="s">
        <v>75</v>
      </c>
      <c r="W10422" s="223">
        <v>91</v>
      </c>
      <c r="X10422" s="136">
        <v>17.64</v>
      </c>
      <c r="Y10422" s="223">
        <v>6750</v>
      </c>
      <c r="Z10422" s="223">
        <f t="shared" si="999"/>
        <v>614250</v>
      </c>
      <c r="AA10422" s="224">
        <v>12</v>
      </c>
      <c r="AB10422" s="224">
        <v>14</v>
      </c>
      <c r="AC10422" s="223">
        <f t="shared" si="1000"/>
        <v>528255</v>
      </c>
      <c r="AD10422" s="223">
        <f>IF(AND(AC10422="",M10416=""),0,IF((AC10422=""),M10416, IF( (M10416=""),AC10422,SUM(AC10416:AC10423)+M10416)))</f>
        <v>1529355</v>
      </c>
      <c r="AE10422" s="223">
        <f t="shared" si="1001"/>
        <v>269778.22200000001</v>
      </c>
      <c r="AF10422" s="223">
        <v>0</v>
      </c>
      <c r="AG10422" s="223">
        <f t="shared" si="1002"/>
        <v>269778.22200000001</v>
      </c>
      <c r="AH10422" s="223">
        <v>0.3</v>
      </c>
    </row>
    <row r="10423" spans="1:34" s="173" customFormat="1" x14ac:dyDescent="0.55000000000000004">
      <c r="A10423" s="122"/>
      <c r="B10423" s="218">
        <v>4834</v>
      </c>
      <c r="C10423" s="218">
        <v>8810</v>
      </c>
      <c r="D10423" s="221" t="s">
        <v>14119</v>
      </c>
      <c r="E10423" s="218" t="s">
        <v>34</v>
      </c>
      <c r="F10423" s="218">
        <v>17391</v>
      </c>
      <c r="G10423" s="218">
        <v>0</v>
      </c>
      <c r="H10423" s="218">
        <v>2</v>
      </c>
      <c r="I10423" s="222">
        <v>43</v>
      </c>
      <c r="J10423" s="123" t="s">
        <v>38</v>
      </c>
      <c r="K10423" s="137">
        <f>((G10423*400)+(H10423*100))+I10423</f>
        <v>243</v>
      </c>
      <c r="L10423" s="137">
        <v>400</v>
      </c>
      <c r="M10423" s="137">
        <f>K10423*L10423</f>
        <v>97200</v>
      </c>
      <c r="N10423" s="218"/>
      <c r="O10423" s="108"/>
      <c r="P10423" s="138"/>
      <c r="Q10423" s="108"/>
      <c r="R10423" s="108"/>
      <c r="S10423" s="139"/>
      <c r="T10423" s="218"/>
      <c r="U10423" s="218"/>
      <c r="V10423" s="218"/>
      <c r="W10423" s="223"/>
      <c r="X10423" s="136"/>
      <c r="Y10423" s="223"/>
      <c r="Z10423" s="223"/>
      <c r="AA10423" s="224"/>
      <c r="AB10423" s="224"/>
      <c r="AC10423" s="223"/>
      <c r="AD10423" s="223">
        <f>IF(AND(AC10423="",M10423=""),0,IF((AC10423=""),M10423,IF((M10423=""),AC10423,AC10423+M10423)))</f>
        <v>97200</v>
      </c>
      <c r="AE10423" s="223">
        <f t="shared" si="1001"/>
        <v>97200</v>
      </c>
      <c r="AF10423" s="223">
        <v>50000000</v>
      </c>
      <c r="AG10423" s="223">
        <f t="shared" si="1002"/>
        <v>0</v>
      </c>
      <c r="AH10423" s="223">
        <v>0.01</v>
      </c>
    </row>
    <row r="10424" spans="1:34" s="173" customFormat="1" x14ac:dyDescent="0.55000000000000004">
      <c r="A10424" s="122"/>
      <c r="B10424" s="218"/>
      <c r="C10424" s="218"/>
      <c r="D10424" s="221"/>
      <c r="E10424" s="218"/>
      <c r="F10424" s="218"/>
      <c r="G10424" s="218"/>
      <c r="H10424" s="218"/>
      <c r="I10424" s="222"/>
      <c r="J10424" s="123"/>
      <c r="K10424" s="137"/>
      <c r="L10424" s="137" t="s">
        <v>63</v>
      </c>
      <c r="M10424" s="137">
        <f>SUM(M10416:M10423)</f>
        <v>277200</v>
      </c>
      <c r="N10424" s="218"/>
      <c r="O10424" s="108"/>
      <c r="P10424" s="138"/>
      <c r="Q10424" s="108"/>
      <c r="R10424" s="108"/>
      <c r="S10424" s="139"/>
      <c r="T10424" s="218"/>
      <c r="U10424" s="218"/>
      <c r="V10424" s="218"/>
      <c r="W10424" s="223"/>
      <c r="X10424" s="136"/>
      <c r="Y10424" s="223"/>
      <c r="Z10424" s="223"/>
      <c r="AA10424" s="224"/>
      <c r="AB10424" s="224"/>
      <c r="AC10424" s="223"/>
      <c r="AD10424" s="223"/>
      <c r="AE10424" s="223">
        <f>SUM(AE10416:AE10423)</f>
        <v>1626555</v>
      </c>
      <c r="AF10424" s="223"/>
      <c r="AG10424" s="223">
        <f>SUM(AG10416:AG10423)</f>
        <v>1529355</v>
      </c>
      <c r="AH10424" s="223"/>
    </row>
    <row r="10425" spans="1:34" s="173" customFormat="1" x14ac:dyDescent="0.55000000000000004">
      <c r="A10425" s="122" t="s">
        <v>14110</v>
      </c>
      <c r="B10425" s="218">
        <v>4835</v>
      </c>
      <c r="C10425" s="218">
        <v>9250</v>
      </c>
      <c r="D10425" s="221" t="s">
        <v>14120</v>
      </c>
      <c r="E10425" s="218" t="s">
        <v>34</v>
      </c>
      <c r="F10425" s="218">
        <v>17542</v>
      </c>
      <c r="G10425" s="218">
        <v>4</v>
      </c>
      <c r="H10425" s="218">
        <v>1</v>
      </c>
      <c r="I10425" s="222">
        <v>16</v>
      </c>
      <c r="J10425" s="123" t="s">
        <v>38</v>
      </c>
      <c r="K10425" s="137">
        <f>((G10425*400)+(H10425*100))+I10425</f>
        <v>1716</v>
      </c>
      <c r="L10425" s="137">
        <v>250</v>
      </c>
      <c r="M10425" s="137">
        <f>K10425*L10425</f>
        <v>429000</v>
      </c>
      <c r="N10425" s="218"/>
      <c r="O10425" s="108"/>
      <c r="P10425" s="138"/>
      <c r="Q10425" s="108"/>
      <c r="R10425" s="108"/>
      <c r="S10425" s="139"/>
      <c r="T10425" s="218"/>
      <c r="U10425" s="218"/>
      <c r="V10425" s="218"/>
      <c r="W10425" s="223"/>
      <c r="X10425" s="136"/>
      <c r="Y10425" s="223"/>
      <c r="Z10425" s="223"/>
      <c r="AA10425" s="224"/>
      <c r="AB10425" s="224"/>
      <c r="AC10425" s="223"/>
      <c r="AD10425" s="223">
        <f>IF(AND(AC10425="",M10425=""),0,IF((AC10425=""),M10425,IF((M10425=""),AC10425,AC10425+M10425)))</f>
        <v>429000</v>
      </c>
      <c r="AE10425" s="223">
        <f>IF( (X10425=""),AD10425*1,AD10425*(X10425/100) )</f>
        <v>429000</v>
      </c>
      <c r="AF10425" s="223">
        <v>50000000</v>
      </c>
      <c r="AG10425" s="223">
        <f>IF((AF10425-AE10425) &gt; 1,0,IF((AF10425-AE10425)&lt;0,AE10425-AF10425,AF10425-AE10425))</f>
        <v>0</v>
      </c>
      <c r="AH10425" s="223">
        <v>0.01</v>
      </c>
    </row>
    <row r="10426" spans="1:34" s="173" customFormat="1" x14ac:dyDescent="0.55000000000000004">
      <c r="A10426" s="122"/>
      <c r="B10426" s="218"/>
      <c r="C10426" s="218"/>
      <c r="D10426" s="221"/>
      <c r="E10426" s="218"/>
      <c r="F10426" s="218"/>
      <c r="G10426" s="218"/>
      <c r="H10426" s="218"/>
      <c r="I10426" s="222"/>
      <c r="J10426" s="123"/>
      <c r="K10426" s="137"/>
      <c r="L10426" s="137" t="s">
        <v>63</v>
      </c>
      <c r="M10426" s="137">
        <f>SUM(M10425:M10425)</f>
        <v>429000</v>
      </c>
      <c r="N10426" s="218"/>
      <c r="O10426" s="108"/>
      <c r="P10426" s="138"/>
      <c r="Q10426" s="108"/>
      <c r="R10426" s="108"/>
      <c r="S10426" s="139"/>
      <c r="T10426" s="218"/>
      <c r="U10426" s="218"/>
      <c r="V10426" s="218"/>
      <c r="W10426" s="223"/>
      <c r="X10426" s="136"/>
      <c r="Y10426" s="223"/>
      <c r="Z10426" s="223"/>
      <c r="AA10426" s="224"/>
      <c r="AB10426" s="224"/>
      <c r="AC10426" s="223"/>
      <c r="AD10426" s="223"/>
      <c r="AE10426" s="223">
        <f>SUM(AE10425:AE10425)</f>
        <v>429000</v>
      </c>
      <c r="AF10426" s="223"/>
      <c r="AG10426" s="223">
        <f>SUM(AG10425:AG10425)</f>
        <v>0</v>
      </c>
      <c r="AH10426" s="223"/>
    </row>
    <row r="10427" spans="1:34" s="173" customFormat="1" x14ac:dyDescent="0.55000000000000004">
      <c r="A10427" s="122" t="s">
        <v>14027</v>
      </c>
      <c r="B10427" s="218">
        <v>4836</v>
      </c>
      <c r="C10427" s="218">
        <v>9032</v>
      </c>
      <c r="D10427" s="221" t="s">
        <v>14121</v>
      </c>
      <c r="E10427" s="218" t="s">
        <v>34</v>
      </c>
      <c r="F10427" s="218">
        <v>18417</v>
      </c>
      <c r="G10427" s="218">
        <v>0</v>
      </c>
      <c r="H10427" s="218">
        <v>1</v>
      </c>
      <c r="I10427" s="222">
        <v>95</v>
      </c>
      <c r="J10427" s="123" t="s">
        <v>38</v>
      </c>
      <c r="K10427" s="137">
        <f>((G10427*400)+(H10427*100))+I10427</f>
        <v>195</v>
      </c>
      <c r="L10427" s="137">
        <v>1350</v>
      </c>
      <c r="M10427" s="137">
        <f>K10427*L10427</f>
        <v>263250</v>
      </c>
      <c r="N10427" s="218"/>
      <c r="O10427" s="108"/>
      <c r="P10427" s="138"/>
      <c r="Q10427" s="108"/>
      <c r="R10427" s="108"/>
      <c r="S10427" s="139"/>
      <c r="T10427" s="218"/>
      <c r="U10427" s="218"/>
      <c r="V10427" s="218"/>
      <c r="W10427" s="223"/>
      <c r="X10427" s="136"/>
      <c r="Y10427" s="223"/>
      <c r="Z10427" s="223"/>
      <c r="AA10427" s="224"/>
      <c r="AB10427" s="224"/>
      <c r="AC10427" s="223"/>
      <c r="AD10427" s="223">
        <f>IF(AND(AC10427="",M10427=""),0,IF((AC10427=""),M10427,IF((M10427=""),AC10427,AC10427+M10427)))</f>
        <v>263250</v>
      </c>
      <c r="AE10427" s="223">
        <f>IF( (X10427=""),AD10427*1,AD10427*(X10427/100) )</f>
        <v>263250</v>
      </c>
      <c r="AF10427" s="223">
        <v>0</v>
      </c>
      <c r="AG10427" s="223">
        <f>IF((AF10427-AE10427) &gt; 1,0,IF((AF10427-AE10427)&lt;0,AE10427-AF10427,AF10427-AE10427))</f>
        <v>263250</v>
      </c>
      <c r="AH10427" s="223">
        <v>0.3</v>
      </c>
    </row>
    <row r="10428" spans="1:34" s="173" customFormat="1" x14ac:dyDescent="0.55000000000000004">
      <c r="A10428" s="122"/>
      <c r="B10428" s="218"/>
      <c r="C10428" s="218"/>
      <c r="D10428" s="221"/>
      <c r="E10428" s="218"/>
      <c r="F10428" s="218"/>
      <c r="G10428" s="218"/>
      <c r="H10428" s="218"/>
      <c r="I10428" s="222"/>
      <c r="J10428" s="123"/>
      <c r="K10428" s="137"/>
      <c r="L10428" s="137" t="s">
        <v>63</v>
      </c>
      <c r="M10428" s="137">
        <f>SUM(M10427:M10427)</f>
        <v>263250</v>
      </c>
      <c r="N10428" s="218"/>
      <c r="O10428" s="108"/>
      <c r="P10428" s="138"/>
      <c r="Q10428" s="108"/>
      <c r="R10428" s="108"/>
      <c r="S10428" s="139"/>
      <c r="T10428" s="218"/>
      <c r="U10428" s="218"/>
      <c r="V10428" s="218"/>
      <c r="W10428" s="223"/>
      <c r="X10428" s="136"/>
      <c r="Y10428" s="223"/>
      <c r="Z10428" s="223"/>
      <c r="AA10428" s="224"/>
      <c r="AB10428" s="224"/>
      <c r="AC10428" s="223"/>
      <c r="AD10428" s="223"/>
      <c r="AE10428" s="223">
        <f>SUM(AE10427:AE10427)</f>
        <v>263250</v>
      </c>
      <c r="AF10428" s="223"/>
      <c r="AG10428" s="223">
        <f>SUM(AG10427:AG10427)</f>
        <v>263250</v>
      </c>
      <c r="AH10428" s="223"/>
    </row>
    <row r="10429" spans="1:34" s="173" customFormat="1" x14ac:dyDescent="0.55000000000000004">
      <c r="A10429" s="122" t="s">
        <v>14124</v>
      </c>
      <c r="B10429" s="218">
        <v>4869</v>
      </c>
      <c r="C10429" s="218">
        <v>5295</v>
      </c>
      <c r="D10429" s="221" t="s">
        <v>14125</v>
      </c>
      <c r="E10429" s="218" t="s">
        <v>34</v>
      </c>
      <c r="F10429" s="218">
        <v>926</v>
      </c>
      <c r="G10429" s="218">
        <v>0</v>
      </c>
      <c r="H10429" s="218">
        <v>2</v>
      </c>
      <c r="I10429" s="222">
        <v>48</v>
      </c>
      <c r="J10429" s="123" t="s">
        <v>35</v>
      </c>
      <c r="K10429" s="137">
        <f>((G10429*400)+(H10429*100))+I10429</f>
        <v>248</v>
      </c>
      <c r="L10429" s="137">
        <v>18500</v>
      </c>
      <c r="M10429" s="137">
        <f>K10429*L10429</f>
        <v>4588000</v>
      </c>
      <c r="N10429" s="218">
        <v>1</v>
      </c>
      <c r="O10429" s="108" t="s">
        <v>14122</v>
      </c>
      <c r="P10429" s="138">
        <v>3570800001834</v>
      </c>
      <c r="Q10429" s="108" t="s">
        <v>14123</v>
      </c>
      <c r="R10429" s="108" t="s">
        <v>14126</v>
      </c>
      <c r="S10429" s="139"/>
      <c r="T10429" s="218" t="s">
        <v>55</v>
      </c>
      <c r="U10429" s="218" t="s">
        <v>45</v>
      </c>
      <c r="V10429" s="218" t="s">
        <v>52</v>
      </c>
      <c r="W10429" s="223">
        <v>147.6</v>
      </c>
      <c r="X10429" s="136">
        <v>19.23</v>
      </c>
      <c r="Y10429" s="223">
        <v>2650</v>
      </c>
      <c r="Z10429" s="223">
        <f>W10429*Y10429</f>
        <v>391140</v>
      </c>
      <c r="AA10429" s="224">
        <v>12</v>
      </c>
      <c r="AB10429" s="224">
        <v>14</v>
      </c>
      <c r="AC10429" s="223">
        <f>(Z10429*(100-AB10429))/100</f>
        <v>336380.4</v>
      </c>
      <c r="AD10429" s="223">
        <f>IF(AND(AC10429="",M10429=""),0,IF((AC10429=""),M10429, IF( (M10429=""),AC10429,SUM(AC10429:AC10432)+M10429)))</f>
        <v>7030177.9000000004</v>
      </c>
      <c r="AE10429" s="223">
        <f>IF( (X10429=""),AD10429*1,AD10429*(X10429/100) )</f>
        <v>1351903.2101700001</v>
      </c>
      <c r="AF10429" s="223">
        <v>50000000</v>
      </c>
      <c r="AG10429" s="223">
        <f>IF((AF10429-AE10429) &gt; 1,0,IF((AF10429-AE10429)&lt;0,AE10429-AF10429,AF10429-AE10429))</f>
        <v>0</v>
      </c>
      <c r="AH10429" s="223">
        <v>0.02</v>
      </c>
    </row>
    <row r="10430" spans="1:34" s="173" customFormat="1" x14ac:dyDescent="0.55000000000000004">
      <c r="A10430" s="122"/>
      <c r="B10430" s="218"/>
      <c r="C10430" s="218"/>
      <c r="D10430" s="221"/>
      <c r="E10430" s="218"/>
      <c r="F10430" s="218"/>
      <c r="G10430" s="218"/>
      <c r="H10430" s="218"/>
      <c r="I10430" s="222"/>
      <c r="J10430" s="123"/>
      <c r="K10430" s="137"/>
      <c r="L10430" s="137"/>
      <c r="M10430" s="137"/>
      <c r="N10430" s="218">
        <v>2</v>
      </c>
      <c r="O10430" s="108" t="s">
        <v>14122</v>
      </c>
      <c r="P10430" s="138">
        <v>3570800001834</v>
      </c>
      <c r="Q10430" s="108" t="s">
        <v>14123</v>
      </c>
      <c r="R10430" s="108" t="s">
        <v>14126</v>
      </c>
      <c r="S10430" s="139" t="s">
        <v>14127</v>
      </c>
      <c r="T10430" s="218" t="s">
        <v>51</v>
      </c>
      <c r="U10430" s="218" t="s">
        <v>227</v>
      </c>
      <c r="V10430" s="218" t="s">
        <v>52</v>
      </c>
      <c r="W10430" s="223">
        <v>319.8</v>
      </c>
      <c r="X10430" s="136">
        <v>41.67</v>
      </c>
      <c r="Y10430" s="223">
        <v>6750</v>
      </c>
      <c r="Z10430" s="223">
        <f>W10430*Y10430</f>
        <v>2158650</v>
      </c>
      <c r="AA10430" s="224">
        <v>32</v>
      </c>
      <c r="AB10430" s="224">
        <v>85</v>
      </c>
      <c r="AC10430" s="223">
        <f>(Z10430*(100-AB10430))/100</f>
        <v>323797.5</v>
      </c>
      <c r="AD10430" s="223">
        <f>IF(AND(AC10430="",M10429=""),0,IF((AC10430=""),M10429, IF( (M10429=""),AC10430,SUM(AC10429:AC10432)+M10429)))</f>
        <v>7030177.9000000004</v>
      </c>
      <c r="AE10430" s="223">
        <f>IF( (X10430=""),AD10430*1,AD10430*(X10430/100) )</f>
        <v>2929475.1309300005</v>
      </c>
      <c r="AF10430" s="223">
        <v>50000000</v>
      </c>
      <c r="AG10430" s="223">
        <f>IF((AF10430-AE10430) &gt; 1,0,IF((AF10430-AE10430)&lt;0,AE10430-AF10430,AF10430-AE10430))</f>
        <v>0</v>
      </c>
      <c r="AH10430" s="223">
        <v>0.02</v>
      </c>
    </row>
    <row r="10431" spans="1:34" s="173" customFormat="1" x14ac:dyDescent="0.55000000000000004">
      <c r="A10431" s="122"/>
      <c r="B10431" s="218"/>
      <c r="C10431" s="218"/>
      <c r="D10431" s="221"/>
      <c r="E10431" s="218"/>
      <c r="F10431" s="218"/>
      <c r="G10431" s="218"/>
      <c r="H10431" s="218"/>
      <c r="I10431" s="222"/>
      <c r="J10431" s="123"/>
      <c r="K10431" s="137"/>
      <c r="L10431" s="137"/>
      <c r="M10431" s="137"/>
      <c r="N10431" s="218">
        <v>3</v>
      </c>
      <c r="O10431" s="108" t="s">
        <v>14122</v>
      </c>
      <c r="P10431" s="138">
        <v>3570800001834</v>
      </c>
      <c r="Q10431" s="108" t="s">
        <v>14123</v>
      </c>
      <c r="R10431" s="108" t="s">
        <v>14126</v>
      </c>
      <c r="S10431" s="139" t="s">
        <v>14128</v>
      </c>
      <c r="T10431" s="218" t="s">
        <v>73</v>
      </c>
      <c r="U10431" s="218" t="s">
        <v>45</v>
      </c>
      <c r="V10431" s="218" t="s">
        <v>96</v>
      </c>
      <c r="W10431" s="223">
        <v>300</v>
      </c>
      <c r="X10431" s="136">
        <v>39.090000000000003</v>
      </c>
      <c r="Y10431" s="223">
        <v>6600</v>
      </c>
      <c r="Z10431" s="223">
        <f>W10431*Y10431</f>
        <v>1980000</v>
      </c>
      <c r="AA10431" s="224">
        <v>10</v>
      </c>
      <c r="AB10431" s="224">
        <v>10</v>
      </c>
      <c r="AC10431" s="223">
        <f>(Z10431*(100-AB10431))/100</f>
        <v>1782000</v>
      </c>
      <c r="AD10431" s="223">
        <f>IF(AND(AC10431="",M10429=""),0,IF((AC10431=""),M10429, IF( (M10429=""),AC10431,SUM(AC10429:AC10432)+M10429)))</f>
        <v>7030177.9000000004</v>
      </c>
      <c r="AE10431" s="223">
        <f>IF( (X10431=""),AD10431*1,AD10431*(X10431/100) )</f>
        <v>2748096.5411100001</v>
      </c>
      <c r="AF10431" s="223">
        <v>0</v>
      </c>
      <c r="AG10431" s="223">
        <f>IF((AF10431-AE10431) &gt; 1,0,IF((AF10431-AE10431)&lt;0,AE10431-AF10431,AF10431-AE10431))</f>
        <v>2748096.5411100001</v>
      </c>
      <c r="AH10431" s="223">
        <v>0.3</v>
      </c>
    </row>
    <row r="10432" spans="1:34" s="173" customFormat="1" x14ac:dyDescent="0.55000000000000004">
      <c r="A10432" s="122"/>
      <c r="B10432" s="218"/>
      <c r="C10432" s="218"/>
      <c r="D10432" s="221"/>
      <c r="E10432" s="218"/>
      <c r="F10432" s="218"/>
      <c r="G10432" s="218"/>
      <c r="H10432" s="218"/>
      <c r="I10432" s="222"/>
      <c r="J10432" s="123"/>
      <c r="K10432" s="137"/>
      <c r="L10432" s="137" t="s">
        <v>63</v>
      </c>
      <c r="M10432" s="137">
        <f>SUM(M10429:M10431)</f>
        <v>4588000</v>
      </c>
      <c r="N10432" s="218"/>
      <c r="O10432" s="108"/>
      <c r="P10432" s="138"/>
      <c r="Q10432" s="108"/>
      <c r="R10432" s="108"/>
      <c r="S10432" s="139"/>
      <c r="T10432" s="218"/>
      <c r="U10432" s="218"/>
      <c r="V10432" s="218"/>
      <c r="W10432" s="223"/>
      <c r="X10432" s="136"/>
      <c r="Y10432" s="223"/>
      <c r="Z10432" s="223"/>
      <c r="AA10432" s="224"/>
      <c r="AB10432" s="224"/>
      <c r="AC10432" s="223"/>
      <c r="AD10432" s="223"/>
      <c r="AE10432" s="223">
        <f>SUM(AE10429:AE10431)</f>
        <v>7029474.8822100013</v>
      </c>
      <c r="AF10432" s="223"/>
      <c r="AG10432" s="223">
        <f>SUM(AG10429:AG10431)</f>
        <v>2748096.5411100001</v>
      </c>
      <c r="AH10432" s="223"/>
    </row>
    <row r="10433" spans="1:34" s="173" customFormat="1" x14ac:dyDescent="0.55000000000000004">
      <c r="A10433" s="122" t="s">
        <v>14131</v>
      </c>
      <c r="B10433" s="218">
        <v>4838</v>
      </c>
      <c r="C10433" s="218">
        <v>5934</v>
      </c>
      <c r="D10433" s="221" t="s">
        <v>14132</v>
      </c>
      <c r="E10433" s="218" t="s">
        <v>34</v>
      </c>
      <c r="F10433" s="218">
        <v>23782</v>
      </c>
      <c r="G10433" s="218">
        <v>0</v>
      </c>
      <c r="H10433" s="218">
        <v>0</v>
      </c>
      <c r="I10433" s="222">
        <v>95</v>
      </c>
      <c r="J10433" s="123" t="s">
        <v>35</v>
      </c>
      <c r="K10433" s="137">
        <f>((G10433*400)+(H10433*100))+I10433</f>
        <v>95</v>
      </c>
      <c r="L10433" s="137">
        <v>1250</v>
      </c>
      <c r="M10433" s="137">
        <f>K10433*L10433</f>
        <v>118750</v>
      </c>
      <c r="N10433" s="218">
        <v>1</v>
      </c>
      <c r="O10433" s="108" t="s">
        <v>14129</v>
      </c>
      <c r="P10433" s="138">
        <v>8570885003994</v>
      </c>
      <c r="Q10433" s="108" t="s">
        <v>14130</v>
      </c>
      <c r="R10433" s="108" t="s">
        <v>14133</v>
      </c>
      <c r="S10433" s="139" t="s">
        <v>14134</v>
      </c>
      <c r="T10433" s="218" t="s">
        <v>51</v>
      </c>
      <c r="U10433" s="218" t="s">
        <v>45</v>
      </c>
      <c r="V10433" s="218" t="s">
        <v>52</v>
      </c>
      <c r="W10433" s="223">
        <v>153</v>
      </c>
      <c r="X10433" s="136">
        <v>61.73</v>
      </c>
      <c r="Y10433" s="223">
        <v>6750</v>
      </c>
      <c r="Z10433" s="223">
        <f>W10433*Y10433</f>
        <v>1032750</v>
      </c>
      <c r="AA10433" s="224">
        <v>6</v>
      </c>
      <c r="AB10433" s="224">
        <v>6</v>
      </c>
      <c r="AC10433" s="223">
        <f>(Z10433*(100-AB10433))/100</f>
        <v>970785</v>
      </c>
      <c r="AD10433" s="223">
        <f>IF(AND(AC10433="",M10433=""),0,IF((AC10433=""),M10433, IF( (M10433=""),AC10433,SUM(AC10433:AC10436)+M10433)))</f>
        <v>1691421.7</v>
      </c>
      <c r="AE10433" s="223">
        <f>IF( (X10433=""),AD10433*1,AD10433*(X10433/100) )</f>
        <v>1044114.6154099999</v>
      </c>
      <c r="AF10433" s="223">
        <v>50000000</v>
      </c>
      <c r="AG10433" s="223">
        <f>IF((AF10433-AE10433) &gt; 1,0,IF((AF10433-AE10433)&lt;0,AE10433-AF10433,AF10433-AE10433))</f>
        <v>0</v>
      </c>
      <c r="AH10433" s="223">
        <v>0.02</v>
      </c>
    </row>
    <row r="10434" spans="1:34" s="173" customFormat="1" x14ac:dyDescent="0.55000000000000004">
      <c r="A10434" s="122"/>
      <c r="B10434" s="218"/>
      <c r="C10434" s="218"/>
      <c r="D10434" s="221"/>
      <c r="E10434" s="218"/>
      <c r="F10434" s="218"/>
      <c r="G10434" s="218"/>
      <c r="H10434" s="218"/>
      <c r="I10434" s="222"/>
      <c r="J10434" s="123"/>
      <c r="K10434" s="137"/>
      <c r="L10434" s="137"/>
      <c r="M10434" s="137"/>
      <c r="N10434" s="218">
        <v>2</v>
      </c>
      <c r="O10434" s="108" t="s">
        <v>14129</v>
      </c>
      <c r="P10434" s="138">
        <v>8570885003994</v>
      </c>
      <c r="Q10434" s="108" t="s">
        <v>14130</v>
      </c>
      <c r="R10434" s="108" t="s">
        <v>14133</v>
      </c>
      <c r="S10434" s="139" t="s">
        <v>14135</v>
      </c>
      <c r="T10434" s="218" t="s">
        <v>51</v>
      </c>
      <c r="U10434" s="218" t="s">
        <v>45</v>
      </c>
      <c r="V10434" s="218" t="s">
        <v>52</v>
      </c>
      <c r="W10434" s="223">
        <v>94.86</v>
      </c>
      <c r="X10434" s="136">
        <v>38.270000000000003</v>
      </c>
      <c r="Y10434" s="223">
        <v>6750</v>
      </c>
      <c r="Z10434" s="223">
        <f>W10434*Y10434</f>
        <v>640305</v>
      </c>
      <c r="AA10434" s="224">
        <v>6</v>
      </c>
      <c r="AB10434" s="224">
        <v>6</v>
      </c>
      <c r="AC10434" s="223">
        <f>(Z10434*(100-AB10434))/100</f>
        <v>601886.69999999995</v>
      </c>
      <c r="AD10434" s="223">
        <f>IF(AND(AC10434="",M10433=""),0,IF((AC10434=""),M10433, IF( (M10433=""),AC10434,SUM(AC10433:AC10436)+M10433)))</f>
        <v>1691421.7</v>
      </c>
      <c r="AE10434" s="223">
        <f>IF( (X10434=""),AD10434*1,AD10434*(X10434/100) )</f>
        <v>647307.0845900001</v>
      </c>
      <c r="AF10434" s="223">
        <v>50000000</v>
      </c>
      <c r="AG10434" s="223">
        <f>IF((AF10434-AE10434) &gt; 1,0,IF((AF10434-AE10434)&lt;0,AE10434-AF10434,AF10434-AE10434))</f>
        <v>0</v>
      </c>
      <c r="AH10434" s="223">
        <v>0.02</v>
      </c>
    </row>
    <row r="10435" spans="1:34" s="173" customFormat="1" x14ac:dyDescent="0.55000000000000004">
      <c r="A10435" s="122"/>
      <c r="B10435" s="218"/>
      <c r="C10435" s="218"/>
      <c r="D10435" s="221"/>
      <c r="E10435" s="218"/>
      <c r="F10435" s="218"/>
      <c r="G10435" s="218"/>
      <c r="H10435" s="218"/>
      <c r="I10435" s="222"/>
      <c r="J10435" s="123"/>
      <c r="K10435" s="137"/>
      <c r="L10435" s="137" t="s">
        <v>63</v>
      </c>
      <c r="M10435" s="137">
        <f>SUM(M10433:M10434)</f>
        <v>118750</v>
      </c>
      <c r="N10435" s="218"/>
      <c r="O10435" s="108"/>
      <c r="P10435" s="138"/>
      <c r="Q10435" s="108"/>
      <c r="R10435" s="108"/>
      <c r="S10435" s="139"/>
      <c r="T10435" s="218"/>
      <c r="U10435" s="218"/>
      <c r="V10435" s="218"/>
      <c r="W10435" s="223"/>
      <c r="X10435" s="136"/>
      <c r="Y10435" s="223"/>
      <c r="Z10435" s="223"/>
      <c r="AA10435" s="224"/>
      <c r="AB10435" s="224"/>
      <c r="AC10435" s="223"/>
      <c r="AD10435" s="223"/>
      <c r="AE10435" s="223">
        <f>SUM(AE10433:AE10434)</f>
        <v>1691421.7</v>
      </c>
      <c r="AF10435" s="223"/>
      <c r="AG10435" s="223">
        <f>SUM(AG10433:AG10434)</f>
        <v>0</v>
      </c>
      <c r="AH10435" s="223"/>
    </row>
    <row r="10436" spans="1:34" s="173" customFormat="1" x14ac:dyDescent="0.55000000000000004">
      <c r="A10436" s="122" t="s">
        <v>14136</v>
      </c>
      <c r="B10436" s="218">
        <v>4839</v>
      </c>
      <c r="C10436" s="218">
        <v>7921</v>
      </c>
      <c r="D10436" s="221" t="s">
        <v>14137</v>
      </c>
      <c r="E10436" s="218" t="s">
        <v>34</v>
      </c>
      <c r="F10436" s="218">
        <v>5309</v>
      </c>
      <c r="G10436" s="218">
        <v>0</v>
      </c>
      <c r="H10436" s="218">
        <v>1</v>
      </c>
      <c r="I10436" s="222">
        <v>44</v>
      </c>
      <c r="J10436" s="123" t="s">
        <v>38</v>
      </c>
      <c r="K10436" s="137">
        <f>((G10436*400)+(H10436*100))+I10436</f>
        <v>144</v>
      </c>
      <c r="L10436" s="137">
        <v>850</v>
      </c>
      <c r="M10436" s="137">
        <f>K10436*L10436</f>
        <v>122400</v>
      </c>
      <c r="N10436" s="218"/>
      <c r="O10436" s="108"/>
      <c r="P10436" s="138"/>
      <c r="Q10436" s="108"/>
      <c r="R10436" s="108"/>
      <c r="S10436" s="139"/>
      <c r="T10436" s="218"/>
      <c r="U10436" s="218"/>
      <c r="V10436" s="218"/>
      <c r="W10436" s="223"/>
      <c r="X10436" s="136"/>
      <c r="Y10436" s="223"/>
      <c r="Z10436" s="223"/>
      <c r="AA10436" s="224"/>
      <c r="AB10436" s="224"/>
      <c r="AC10436" s="223"/>
      <c r="AD10436" s="223">
        <f>IF(AND(AC10436="",M10436=""),0,IF((AC10436=""),M10436,IF((M10436=""),AC10436,AC10436+M10436)))</f>
        <v>122400</v>
      </c>
      <c r="AE10436" s="223">
        <f>IF( (X10436=""),AD10436*1,AD10436*(X10436/100) )</f>
        <v>122400</v>
      </c>
      <c r="AF10436" s="223">
        <v>50000000</v>
      </c>
      <c r="AG10436" s="223">
        <f>IF((AF10436-AE10436) &gt; 1,0,IF((AF10436-AE10436)&lt;0,AE10436-AF10436,AF10436-AE10436))</f>
        <v>0</v>
      </c>
      <c r="AH10436" s="223">
        <v>0.01</v>
      </c>
    </row>
    <row r="10437" spans="1:34" s="173" customFormat="1" x14ac:dyDescent="0.55000000000000004">
      <c r="A10437" s="122"/>
      <c r="B10437" s="218">
        <v>4840</v>
      </c>
      <c r="C10437" s="218">
        <v>7926</v>
      </c>
      <c r="D10437" s="221" t="s">
        <v>14138</v>
      </c>
      <c r="E10437" s="218" t="s">
        <v>34</v>
      </c>
      <c r="F10437" s="218">
        <v>11906</v>
      </c>
      <c r="G10437" s="218">
        <v>0</v>
      </c>
      <c r="H10437" s="218">
        <v>1</v>
      </c>
      <c r="I10437" s="222">
        <v>52</v>
      </c>
      <c r="J10437" s="123" t="s">
        <v>38</v>
      </c>
      <c r="K10437" s="137">
        <f>((G10437*400)+(H10437*100))+I10437</f>
        <v>152</v>
      </c>
      <c r="L10437" s="137">
        <v>850</v>
      </c>
      <c r="M10437" s="137">
        <f>K10437*L10437</f>
        <v>129200</v>
      </c>
      <c r="N10437" s="218"/>
      <c r="O10437" s="108"/>
      <c r="P10437" s="138"/>
      <c r="Q10437" s="108"/>
      <c r="R10437" s="108"/>
      <c r="S10437" s="139"/>
      <c r="T10437" s="218"/>
      <c r="U10437" s="218"/>
      <c r="V10437" s="218"/>
      <c r="W10437" s="223"/>
      <c r="X10437" s="136"/>
      <c r="Y10437" s="223"/>
      <c r="Z10437" s="223"/>
      <c r="AA10437" s="224"/>
      <c r="AB10437" s="224"/>
      <c r="AC10437" s="223"/>
      <c r="AD10437" s="223">
        <f>IF(AND(AC10437="",M10437=""),0,IF((AC10437=""),M10437,IF((M10437=""),AC10437,AC10437+M10437)))</f>
        <v>129200</v>
      </c>
      <c r="AE10437" s="223">
        <f>IF( (X10437=""),AD10437*1,AD10437*(X10437/100) )</f>
        <v>129200</v>
      </c>
      <c r="AF10437" s="223">
        <v>50000000</v>
      </c>
      <c r="AG10437" s="223">
        <f>IF((AF10437-AE10437) &gt; 1,0,IF((AF10437-AE10437)&lt;0,AE10437-AF10437,AF10437-AE10437))</f>
        <v>0</v>
      </c>
      <c r="AH10437" s="223">
        <v>0.01</v>
      </c>
    </row>
    <row r="10438" spans="1:34" s="173" customFormat="1" x14ac:dyDescent="0.55000000000000004">
      <c r="A10438" s="122"/>
      <c r="B10438" s="218"/>
      <c r="C10438" s="218"/>
      <c r="D10438" s="221"/>
      <c r="E10438" s="218"/>
      <c r="F10438" s="218"/>
      <c r="G10438" s="218"/>
      <c r="H10438" s="218"/>
      <c r="I10438" s="222"/>
      <c r="J10438" s="123"/>
      <c r="K10438" s="137"/>
      <c r="L10438" s="137" t="s">
        <v>63</v>
      </c>
      <c r="M10438" s="137">
        <f>SUM(M10436:M10437)</f>
        <v>251600</v>
      </c>
      <c r="N10438" s="218"/>
      <c r="O10438" s="108"/>
      <c r="P10438" s="138"/>
      <c r="Q10438" s="108"/>
      <c r="R10438" s="108"/>
      <c r="S10438" s="139"/>
      <c r="T10438" s="218"/>
      <c r="U10438" s="218"/>
      <c r="V10438" s="218"/>
      <c r="W10438" s="223"/>
      <c r="X10438" s="136"/>
      <c r="Y10438" s="223"/>
      <c r="Z10438" s="223"/>
      <c r="AA10438" s="224"/>
      <c r="AB10438" s="224"/>
      <c r="AC10438" s="223"/>
      <c r="AD10438" s="223"/>
      <c r="AE10438" s="223">
        <f>SUM(AE10436:AE10437)</f>
        <v>251600</v>
      </c>
      <c r="AF10438" s="223"/>
      <c r="AG10438" s="223">
        <f>SUM(AG10436:AG10437)</f>
        <v>0</v>
      </c>
      <c r="AH10438" s="223"/>
    </row>
    <row r="10439" spans="1:34" s="173" customFormat="1" x14ac:dyDescent="0.55000000000000004">
      <c r="A10439" s="122" t="s">
        <v>6706</v>
      </c>
      <c r="B10439" s="218">
        <v>4841</v>
      </c>
      <c r="C10439" s="218">
        <v>8649</v>
      </c>
      <c r="D10439" s="221" t="s">
        <v>14139</v>
      </c>
      <c r="E10439" s="218" t="s">
        <v>34</v>
      </c>
      <c r="F10439" s="218">
        <v>3811</v>
      </c>
      <c r="G10439" s="218">
        <v>0</v>
      </c>
      <c r="H10439" s="218">
        <v>2</v>
      </c>
      <c r="I10439" s="222">
        <v>49</v>
      </c>
      <c r="J10439" s="123" t="s">
        <v>35</v>
      </c>
      <c r="K10439" s="137">
        <f>((G10439*400)+(H10439*100))+I10439</f>
        <v>249</v>
      </c>
      <c r="L10439" s="137">
        <v>1350</v>
      </c>
      <c r="M10439" s="137">
        <f>K10439*L10439</f>
        <v>336150</v>
      </c>
      <c r="N10439" s="218">
        <v>1</v>
      </c>
      <c r="O10439" s="108" t="s">
        <v>14129</v>
      </c>
      <c r="P10439" s="138">
        <v>8570885003994</v>
      </c>
      <c r="Q10439" s="108" t="s">
        <v>14130</v>
      </c>
      <c r="R10439" s="108" t="s">
        <v>14133</v>
      </c>
      <c r="S10439" s="139" t="s">
        <v>14134</v>
      </c>
      <c r="T10439" s="218" t="s">
        <v>15158</v>
      </c>
      <c r="U10439" s="218" t="s">
        <v>45</v>
      </c>
      <c r="V10439" s="218" t="s">
        <v>52</v>
      </c>
      <c r="W10439" s="223">
        <v>128</v>
      </c>
      <c r="X10439" s="136">
        <v>100</v>
      </c>
      <c r="Y10439" s="223">
        <v>2650</v>
      </c>
      <c r="Z10439" s="223">
        <f>W10439*Y10439</f>
        <v>339200</v>
      </c>
      <c r="AA10439" s="224">
        <v>6</v>
      </c>
      <c r="AB10439" s="224">
        <v>6</v>
      </c>
      <c r="AC10439" s="223">
        <f>(Z10439*(100-AB10439))/100</f>
        <v>318848</v>
      </c>
      <c r="AD10439" s="223">
        <f>IF(AND(AC10439="",M10439=""),0,IF((AC10439=""),M10439, IF( (M10439=""),AC10439,SUM(AC10439:AC10442)+M10439)))</f>
        <v>654998</v>
      </c>
      <c r="AE10439" s="223">
        <f>IF( (X10439=""),AD10439*1,AD10439*(X10439/100) )</f>
        <v>654998</v>
      </c>
      <c r="AF10439" s="223">
        <v>0</v>
      </c>
      <c r="AG10439" s="223">
        <f>IF((AF10439-AE10439) &gt; 1,0,IF((AF10439-AE10439)&lt;0,AE10439-AF10439,AF10439-AE10439))</f>
        <v>654998</v>
      </c>
      <c r="AH10439" s="223">
        <v>0.02</v>
      </c>
    </row>
    <row r="10440" spans="1:34" s="173" customFormat="1" x14ac:dyDescent="0.55000000000000004">
      <c r="A10440" s="122" t="s">
        <v>6706</v>
      </c>
      <c r="B10440" s="218">
        <v>4844</v>
      </c>
      <c r="C10440" s="218">
        <v>8657</v>
      </c>
      <c r="D10440" s="221" t="s">
        <v>14143</v>
      </c>
      <c r="E10440" s="218" t="s">
        <v>34</v>
      </c>
      <c r="F10440" s="218">
        <v>12821</v>
      </c>
      <c r="G10440" s="218">
        <v>0</v>
      </c>
      <c r="H10440" s="218">
        <v>1</v>
      </c>
      <c r="I10440" s="222">
        <v>76</v>
      </c>
      <c r="J10440" s="123" t="s">
        <v>68</v>
      </c>
      <c r="K10440" s="137">
        <f>((G10440*400)+(H10440*100))+I10440</f>
        <v>176</v>
      </c>
      <c r="L10440" s="137">
        <v>500</v>
      </c>
      <c r="M10440" s="137">
        <f>K10440*L10440</f>
        <v>88000</v>
      </c>
      <c r="N10440" s="218"/>
      <c r="O10440" s="108"/>
      <c r="P10440" s="138"/>
      <c r="Q10440" s="108"/>
      <c r="R10440" s="108"/>
      <c r="S10440" s="139"/>
      <c r="T10440" s="218"/>
      <c r="U10440" s="218"/>
      <c r="V10440" s="218"/>
      <c r="W10440" s="223"/>
      <c r="X10440" s="136"/>
      <c r="Y10440" s="223"/>
      <c r="Z10440" s="223"/>
      <c r="AA10440" s="224"/>
      <c r="AB10440" s="224"/>
      <c r="AC10440" s="223"/>
      <c r="AD10440" s="223">
        <f>IF(AND(AC10440="",M10440=""),0,IF((AC10440=""),M10440,IF((M10440=""),AC10440,AC10440+M10440)))</f>
        <v>88000</v>
      </c>
      <c r="AE10440" s="223">
        <f>IF( (X10440=""),AD10440*1,AD10440*(X10440/100) )</f>
        <v>88000</v>
      </c>
      <c r="AF10440" s="223">
        <v>0</v>
      </c>
      <c r="AG10440" s="223">
        <f>IF((AF10440-AE10440) &gt; 1,0,IF((AF10440-AE10440)&lt;0,AE10440-AF10440,AF10440-AE10440))</f>
        <v>88000</v>
      </c>
      <c r="AH10440" s="223">
        <v>0.3</v>
      </c>
    </row>
    <row r="10441" spans="1:34" s="173" customFormat="1" x14ac:dyDescent="0.55000000000000004">
      <c r="A10441" s="122"/>
      <c r="B10441" s="218"/>
      <c r="C10441" s="218"/>
      <c r="D10441" s="221"/>
      <c r="E10441" s="218"/>
      <c r="F10441" s="218"/>
      <c r="G10441" s="218"/>
      <c r="H10441" s="218"/>
      <c r="I10441" s="222"/>
      <c r="J10441" s="123"/>
      <c r="K10441" s="137"/>
      <c r="L10441" s="137" t="s">
        <v>63</v>
      </c>
      <c r="M10441" s="137">
        <f>SUM(M10439:M10440)</f>
        <v>424150</v>
      </c>
      <c r="N10441" s="218"/>
      <c r="O10441" s="108"/>
      <c r="P10441" s="138"/>
      <c r="Q10441" s="108"/>
      <c r="R10441" s="108"/>
      <c r="S10441" s="139"/>
      <c r="T10441" s="218"/>
      <c r="U10441" s="218"/>
      <c r="V10441" s="218"/>
      <c r="W10441" s="223"/>
      <c r="X10441" s="136"/>
      <c r="Y10441" s="223"/>
      <c r="Z10441" s="223"/>
      <c r="AA10441" s="224"/>
      <c r="AB10441" s="224"/>
      <c r="AC10441" s="223"/>
      <c r="AD10441" s="223"/>
      <c r="AE10441" s="223">
        <f>SUM(AE10439:AE10440)</f>
        <v>742998</v>
      </c>
      <c r="AF10441" s="223"/>
      <c r="AG10441" s="223">
        <f>SUM(AG10439:AG10440)</f>
        <v>742998</v>
      </c>
      <c r="AH10441" s="223"/>
    </row>
    <row r="10442" spans="1:34" s="173" customFormat="1" x14ac:dyDescent="0.55000000000000004">
      <c r="A10442" s="122" t="s">
        <v>14140</v>
      </c>
      <c r="B10442" s="218">
        <v>4842</v>
      </c>
      <c r="C10442" s="218">
        <v>6078</v>
      </c>
      <c r="D10442" s="221" t="s">
        <v>14141</v>
      </c>
      <c r="E10442" s="218" t="s">
        <v>37</v>
      </c>
      <c r="F10442" s="218">
        <v>5292</v>
      </c>
      <c r="G10442" s="218">
        <v>10</v>
      </c>
      <c r="H10442" s="218">
        <v>3</v>
      </c>
      <c r="I10442" s="222">
        <v>28</v>
      </c>
      <c r="J10442" s="123" t="s">
        <v>62</v>
      </c>
      <c r="K10442" s="137">
        <f>((G10442*400)+(H10442*100))+I10442</f>
        <v>4328</v>
      </c>
      <c r="L10442" s="137">
        <v>400</v>
      </c>
      <c r="M10442" s="137">
        <f>K10442*L10442</f>
        <v>1731200</v>
      </c>
      <c r="N10442" s="218"/>
      <c r="O10442" s="108"/>
      <c r="P10442" s="138"/>
      <c r="Q10442" s="108"/>
      <c r="R10442" s="108"/>
      <c r="S10442" s="139"/>
      <c r="T10442" s="218"/>
      <c r="U10442" s="218"/>
      <c r="V10442" s="218"/>
      <c r="W10442" s="223"/>
      <c r="X10442" s="136"/>
      <c r="Y10442" s="223"/>
      <c r="Z10442" s="223"/>
      <c r="AA10442" s="224"/>
      <c r="AB10442" s="224"/>
      <c r="AC10442" s="223"/>
      <c r="AD10442" s="223">
        <f>IF(AND(AC10442="",M10442=""),0,IF((AC10442=""),M10442,IF((M10442=""),AC10442,AC10442+M10442)))</f>
        <v>1731200</v>
      </c>
      <c r="AE10442" s="223">
        <f>IF( (X10442=""),AD10442*1,AD10442*(X10442/100) )</f>
        <v>1731200</v>
      </c>
      <c r="AF10442" s="223">
        <v>0</v>
      </c>
      <c r="AG10442" s="223">
        <f>IF((AF10442-AE10442) &gt; 1,0,IF((AF10442-AE10442)&lt;0,AE10442-AF10442,AF10442-AE10442))</f>
        <v>1731200</v>
      </c>
      <c r="AH10442" s="223">
        <v>0.3</v>
      </c>
    </row>
    <row r="10443" spans="1:34" s="173" customFormat="1" x14ac:dyDescent="0.55000000000000004">
      <c r="A10443" s="122"/>
      <c r="B10443" s="218">
        <v>4843</v>
      </c>
      <c r="C10443" s="218">
        <v>6080</v>
      </c>
      <c r="D10443" s="221" t="s">
        <v>14142</v>
      </c>
      <c r="E10443" s="218" t="s">
        <v>37</v>
      </c>
      <c r="F10443" s="218">
        <v>5293</v>
      </c>
      <c r="G10443" s="218">
        <v>5</v>
      </c>
      <c r="H10443" s="218">
        <v>0</v>
      </c>
      <c r="I10443" s="222">
        <v>86</v>
      </c>
      <c r="J10443" s="123" t="s">
        <v>62</v>
      </c>
      <c r="K10443" s="137">
        <f>((G10443*400)+(H10443*100))+I10443</f>
        <v>2086</v>
      </c>
      <c r="L10443" s="137">
        <v>400</v>
      </c>
      <c r="M10443" s="137">
        <f>K10443*L10443</f>
        <v>834400</v>
      </c>
      <c r="N10443" s="218"/>
      <c r="O10443" s="108"/>
      <c r="P10443" s="138"/>
      <c r="Q10443" s="108"/>
      <c r="R10443" s="108"/>
      <c r="S10443" s="139"/>
      <c r="T10443" s="218"/>
      <c r="U10443" s="218"/>
      <c r="V10443" s="218"/>
      <c r="W10443" s="223"/>
      <c r="X10443" s="136"/>
      <c r="Y10443" s="223"/>
      <c r="Z10443" s="223"/>
      <c r="AA10443" s="224"/>
      <c r="AB10443" s="224"/>
      <c r="AC10443" s="223"/>
      <c r="AD10443" s="223">
        <f>IF(AND(AC10443="",M10443=""),0,IF((AC10443=""),M10443,IF((M10443=""),AC10443,AC10443+M10443)))</f>
        <v>834400</v>
      </c>
      <c r="AE10443" s="223">
        <f>IF( (X10443=""),AD10443*1,AD10443*(X10443/100) )</f>
        <v>834400</v>
      </c>
      <c r="AF10443" s="223">
        <v>0</v>
      </c>
      <c r="AG10443" s="223">
        <f>IF((AF10443-AE10443) &gt; 1,0,IF((AF10443-AE10443)&lt;0,AE10443-AF10443,AF10443-AE10443))</f>
        <v>834400</v>
      </c>
      <c r="AH10443" s="223">
        <v>0.3</v>
      </c>
    </row>
    <row r="10444" spans="1:34" s="173" customFormat="1" x14ac:dyDescent="0.55000000000000004">
      <c r="A10444" s="122"/>
      <c r="B10444" s="218"/>
      <c r="C10444" s="218"/>
      <c r="D10444" s="221"/>
      <c r="E10444" s="218"/>
      <c r="F10444" s="218"/>
      <c r="G10444" s="218"/>
      <c r="H10444" s="218"/>
      <c r="I10444" s="222"/>
      <c r="J10444" s="123"/>
      <c r="K10444" s="137"/>
      <c r="L10444" s="137" t="s">
        <v>63</v>
      </c>
      <c r="M10444" s="137">
        <f>SUM(M10442:M10443)</f>
        <v>2565600</v>
      </c>
      <c r="N10444" s="218"/>
      <c r="O10444" s="108"/>
      <c r="P10444" s="138"/>
      <c r="Q10444" s="108"/>
      <c r="R10444" s="108"/>
      <c r="S10444" s="139"/>
      <c r="T10444" s="218"/>
      <c r="U10444" s="218"/>
      <c r="V10444" s="218"/>
      <c r="W10444" s="223"/>
      <c r="X10444" s="136"/>
      <c r="Y10444" s="223"/>
      <c r="Z10444" s="223"/>
      <c r="AA10444" s="224"/>
      <c r="AB10444" s="224"/>
      <c r="AC10444" s="223"/>
      <c r="AD10444" s="223"/>
      <c r="AE10444" s="223">
        <f>SUM(AE10442:AE10443)</f>
        <v>2565600</v>
      </c>
      <c r="AF10444" s="223"/>
      <c r="AG10444" s="223">
        <f>SUM(AG10442:AG10443)</f>
        <v>2565600</v>
      </c>
      <c r="AH10444" s="223"/>
    </row>
    <row r="10445" spans="1:34" s="173" customFormat="1" x14ac:dyDescent="0.55000000000000004">
      <c r="A10445" s="122" t="s">
        <v>14146</v>
      </c>
      <c r="B10445" s="218">
        <v>4845</v>
      </c>
      <c r="C10445" s="218">
        <v>6678</v>
      </c>
      <c r="D10445" s="221" t="s">
        <v>14147</v>
      </c>
      <c r="E10445" s="218" t="s">
        <v>34</v>
      </c>
      <c r="F10445" s="218">
        <v>23251</v>
      </c>
      <c r="G10445" s="218">
        <v>0</v>
      </c>
      <c r="H10445" s="218">
        <v>1</v>
      </c>
      <c r="I10445" s="222">
        <v>25</v>
      </c>
      <c r="J10445" s="123" t="s">
        <v>35</v>
      </c>
      <c r="K10445" s="137">
        <f>((G10445*400)+(H10445*100))+I10445</f>
        <v>125</v>
      </c>
      <c r="L10445" s="137">
        <v>850</v>
      </c>
      <c r="M10445" s="137">
        <f>K10445*L10445</f>
        <v>106250</v>
      </c>
      <c r="N10445" s="218">
        <v>1</v>
      </c>
      <c r="O10445" s="108" t="s">
        <v>14144</v>
      </c>
      <c r="P10445" s="138">
        <v>5570900059041</v>
      </c>
      <c r="Q10445" s="108" t="s">
        <v>14145</v>
      </c>
      <c r="R10445" s="108" t="s">
        <v>14148</v>
      </c>
      <c r="S10445" s="139" t="s">
        <v>14149</v>
      </c>
      <c r="T10445" s="218" t="s">
        <v>51</v>
      </c>
      <c r="U10445" s="218" t="s">
        <v>74</v>
      </c>
      <c r="V10445" s="218" t="s">
        <v>52</v>
      </c>
      <c r="W10445" s="223">
        <v>223.2</v>
      </c>
      <c r="X10445" s="136">
        <v>100</v>
      </c>
      <c r="Y10445" s="223">
        <v>6750</v>
      </c>
      <c r="Z10445" s="223">
        <f>W10445*Y10445</f>
        <v>1506600</v>
      </c>
      <c r="AA10445" s="224">
        <v>21</v>
      </c>
      <c r="AB10445" s="224">
        <v>93</v>
      </c>
      <c r="AC10445" s="223">
        <f>(Z10445*(100-AB10445))/100</f>
        <v>105462</v>
      </c>
      <c r="AD10445" s="223">
        <f>IF(AND(AC10445="",M10445=""),0,IF((AC10445=""),M10445, IF( (M10445=""),AC10445,SUM(AC10445:AC10446)+M10445)))</f>
        <v>211712</v>
      </c>
      <c r="AE10445" s="223">
        <f>IF( (X10445=""),AD10445*1,AD10445*(X10445/100) )</f>
        <v>211712</v>
      </c>
      <c r="AF10445" s="223">
        <v>50000000</v>
      </c>
      <c r="AG10445" s="223">
        <f>IF((AF10445-AE10445) &gt; 1,0,IF((AF10445-AE10445)&lt;0,AE10445-AF10445,AF10445-AE10445))</f>
        <v>0</v>
      </c>
      <c r="AH10445" s="223">
        <v>0.02</v>
      </c>
    </row>
    <row r="10446" spans="1:34" s="173" customFormat="1" x14ac:dyDescent="0.55000000000000004">
      <c r="A10446" s="122"/>
      <c r="B10446" s="218"/>
      <c r="C10446" s="218"/>
      <c r="D10446" s="221"/>
      <c r="E10446" s="218"/>
      <c r="F10446" s="218"/>
      <c r="G10446" s="218"/>
      <c r="H10446" s="218"/>
      <c r="I10446" s="222"/>
      <c r="J10446" s="123"/>
      <c r="K10446" s="137"/>
      <c r="L10446" s="137" t="s">
        <v>63</v>
      </c>
      <c r="M10446" s="137">
        <f>SUM(M10445:M10445)</f>
        <v>106250</v>
      </c>
      <c r="N10446" s="218"/>
      <c r="O10446" s="108"/>
      <c r="P10446" s="138"/>
      <c r="Q10446" s="108"/>
      <c r="R10446" s="108"/>
      <c r="S10446" s="139"/>
      <c r="T10446" s="218"/>
      <c r="U10446" s="218"/>
      <c r="V10446" s="218"/>
      <c r="W10446" s="223"/>
      <c r="X10446" s="136"/>
      <c r="Y10446" s="223"/>
      <c r="Z10446" s="223"/>
      <c r="AA10446" s="224"/>
      <c r="AB10446" s="224"/>
      <c r="AC10446" s="223"/>
      <c r="AD10446" s="223"/>
      <c r="AE10446" s="223">
        <f>SUM(AE10445:AE10445)</f>
        <v>211712</v>
      </c>
      <c r="AF10446" s="223"/>
      <c r="AG10446" s="223">
        <f>SUM(AG10445:AG10445)</f>
        <v>0</v>
      </c>
      <c r="AH10446" s="223"/>
    </row>
    <row r="10447" spans="1:34" s="173" customFormat="1" x14ac:dyDescent="0.55000000000000004">
      <c r="A10447" s="122" t="s">
        <v>14150</v>
      </c>
      <c r="B10447" s="218">
        <v>4846</v>
      </c>
      <c r="C10447" s="218">
        <v>9877</v>
      </c>
      <c r="D10447" s="221"/>
      <c r="E10447" s="218" t="s">
        <v>37</v>
      </c>
      <c r="F10447" s="218"/>
      <c r="G10447" s="218">
        <v>0</v>
      </c>
      <c r="H10447" s="218">
        <v>0</v>
      </c>
      <c r="I10447" s="222">
        <v>43</v>
      </c>
      <c r="J10447" s="123" t="s">
        <v>35</v>
      </c>
      <c r="K10447" s="137">
        <f>((G10447*400)+(H10447*100))+I10447</f>
        <v>43</v>
      </c>
      <c r="L10447" s="137">
        <v>225</v>
      </c>
      <c r="M10447" s="137">
        <f>K10447*L10447</f>
        <v>9675</v>
      </c>
      <c r="N10447" s="218"/>
      <c r="O10447" s="108"/>
      <c r="P10447" s="138"/>
      <c r="Q10447" s="108"/>
      <c r="R10447" s="108"/>
      <c r="S10447" s="139"/>
      <c r="T10447" s="218"/>
      <c r="U10447" s="218"/>
      <c r="V10447" s="218"/>
      <c r="W10447" s="223"/>
      <c r="X10447" s="136"/>
      <c r="Y10447" s="223"/>
      <c r="Z10447" s="223"/>
      <c r="AA10447" s="224"/>
      <c r="AB10447" s="224"/>
      <c r="AC10447" s="223"/>
      <c r="AD10447" s="223">
        <f>IF(AND(AC10447="",M10447=""),0,IF((AC10447=""),M10447,IF((M10447=""),AC10447,AC10447+M10447)))</f>
        <v>9675</v>
      </c>
      <c r="AE10447" s="223">
        <f>IF( (X10447=""),AD10447*1,AD10447*(X10447/100) )</f>
        <v>9675</v>
      </c>
      <c r="AF10447" s="223">
        <v>0</v>
      </c>
      <c r="AG10447" s="223">
        <f>IF((AF10447-AE10447) &gt; 1,0,IF((AF10447-AE10447)&lt;0,AE10447-AF10447,AF10447-AE10447))</f>
        <v>9675</v>
      </c>
      <c r="AH10447" s="223">
        <v>0.02</v>
      </c>
    </row>
    <row r="10448" spans="1:34" s="173" customFormat="1" x14ac:dyDescent="0.55000000000000004">
      <c r="A10448" s="122"/>
      <c r="B10448" s="218">
        <v>4847</v>
      </c>
      <c r="C10448" s="218">
        <v>4689</v>
      </c>
      <c r="D10448" s="221" t="s">
        <v>36</v>
      </c>
      <c r="E10448" s="218" t="s">
        <v>37</v>
      </c>
      <c r="F10448" s="218">
        <v>4183</v>
      </c>
      <c r="G10448" s="218">
        <v>2</v>
      </c>
      <c r="H10448" s="218">
        <v>0</v>
      </c>
      <c r="I10448" s="222">
        <v>56</v>
      </c>
      <c r="J10448" s="123" t="s">
        <v>38</v>
      </c>
      <c r="K10448" s="137">
        <f>((G10448*400)+(H10448*100))+I10448</f>
        <v>856</v>
      </c>
      <c r="L10448" s="137">
        <v>225</v>
      </c>
      <c r="M10448" s="137">
        <f>K10448*L10448</f>
        <v>192600</v>
      </c>
      <c r="N10448" s="218"/>
      <c r="O10448" s="108"/>
      <c r="P10448" s="138"/>
      <c r="Q10448" s="108"/>
      <c r="R10448" s="108"/>
      <c r="S10448" s="139"/>
      <c r="T10448" s="218"/>
      <c r="U10448" s="218"/>
      <c r="V10448" s="218"/>
      <c r="W10448" s="223"/>
      <c r="X10448" s="136"/>
      <c r="Y10448" s="223"/>
      <c r="Z10448" s="223"/>
      <c r="AA10448" s="224"/>
      <c r="AB10448" s="224"/>
      <c r="AC10448" s="223"/>
      <c r="AD10448" s="223">
        <f>IF(AND(AC10448="",M10448=""),0,IF((AC10448=""),M10448,IF((M10448=""),AC10448,AC10448+M10448)))</f>
        <v>192600</v>
      </c>
      <c r="AE10448" s="223">
        <f>IF( (X10448=""),AD10448*1,AD10448*(X10448/100) )</f>
        <v>192600</v>
      </c>
      <c r="AF10448" s="223">
        <v>0</v>
      </c>
      <c r="AG10448" s="223">
        <f>IF((AF10448-AE10448) &gt; 1,0,IF((AF10448-AE10448)&lt;0,AE10448-AF10448,AF10448-AE10448))</f>
        <v>192600</v>
      </c>
      <c r="AH10448" s="223">
        <v>0.01</v>
      </c>
    </row>
    <row r="10449" spans="1:34" s="173" customFormat="1" x14ac:dyDescent="0.55000000000000004">
      <c r="A10449" s="122" t="s">
        <v>14150</v>
      </c>
      <c r="B10449" s="218">
        <v>4849</v>
      </c>
      <c r="C10449" s="218">
        <v>10407</v>
      </c>
      <c r="D10449" s="221" t="s">
        <v>14153</v>
      </c>
      <c r="E10449" s="218" t="s">
        <v>34</v>
      </c>
      <c r="F10449" s="218">
        <v>16895</v>
      </c>
      <c r="G10449" s="218">
        <v>5</v>
      </c>
      <c r="H10449" s="218">
        <v>0</v>
      </c>
      <c r="I10449" s="222">
        <v>60</v>
      </c>
      <c r="J10449" s="123" t="s">
        <v>38</v>
      </c>
      <c r="K10449" s="137">
        <f>((G10449*400)+(H10449*100))+I10449</f>
        <v>2060</v>
      </c>
      <c r="L10449" s="137">
        <v>475</v>
      </c>
      <c r="M10449" s="137">
        <f>K10449*L10449</f>
        <v>978500</v>
      </c>
      <c r="N10449" s="218"/>
      <c r="O10449" s="108"/>
      <c r="P10449" s="138"/>
      <c r="Q10449" s="108"/>
      <c r="R10449" s="108"/>
      <c r="S10449" s="139"/>
      <c r="T10449" s="218"/>
      <c r="U10449" s="218"/>
      <c r="V10449" s="218"/>
      <c r="W10449" s="223"/>
      <c r="X10449" s="136"/>
      <c r="Y10449" s="223"/>
      <c r="Z10449" s="223"/>
      <c r="AA10449" s="224"/>
      <c r="AB10449" s="224"/>
      <c r="AC10449" s="223"/>
      <c r="AD10449" s="223">
        <f>IF(AND(AC10449="",M10449=""),0,IF((AC10449=""),M10449,IF((M10449=""),AC10449,AC10449+M10449)))</f>
        <v>978500</v>
      </c>
      <c r="AE10449" s="223">
        <f>IF( (X10449=""),AD10449*1,AD10449*(X10449/100) )</f>
        <v>978500</v>
      </c>
      <c r="AF10449" s="223">
        <v>50000000</v>
      </c>
      <c r="AG10449" s="223">
        <f>IF((AF10449-AE10449) &gt; 1,0,IF((AF10449-AE10449)&lt;0,AE10449-AF10449,AF10449-AE10449))</f>
        <v>0</v>
      </c>
      <c r="AH10449" s="223">
        <v>0.01</v>
      </c>
    </row>
    <row r="10450" spans="1:34" s="173" customFormat="1" x14ac:dyDescent="0.55000000000000004">
      <c r="A10450" s="122"/>
      <c r="B10450" s="218"/>
      <c r="C10450" s="218"/>
      <c r="D10450" s="221"/>
      <c r="E10450" s="218"/>
      <c r="F10450" s="218"/>
      <c r="G10450" s="218"/>
      <c r="H10450" s="218"/>
      <c r="I10450" s="222"/>
      <c r="J10450" s="123"/>
      <c r="K10450" s="137"/>
      <c r="L10450" s="137" t="s">
        <v>63</v>
      </c>
      <c r="M10450" s="137">
        <f>SUM(M10447:M10449)</f>
        <v>1180775</v>
      </c>
      <c r="N10450" s="218"/>
      <c r="O10450" s="108"/>
      <c r="P10450" s="138"/>
      <c r="Q10450" s="108"/>
      <c r="R10450" s="108"/>
      <c r="S10450" s="139"/>
      <c r="T10450" s="218"/>
      <c r="U10450" s="218"/>
      <c r="V10450" s="218"/>
      <c r="W10450" s="223"/>
      <c r="X10450" s="136"/>
      <c r="Y10450" s="223"/>
      <c r="Z10450" s="223"/>
      <c r="AA10450" s="224"/>
      <c r="AB10450" s="224"/>
      <c r="AC10450" s="223"/>
      <c r="AD10450" s="223"/>
      <c r="AE10450" s="223">
        <f>SUM(AE10447:AE10449)</f>
        <v>1180775</v>
      </c>
      <c r="AF10450" s="223"/>
      <c r="AG10450" s="223">
        <f>SUM(AG10447:AG10449)</f>
        <v>202275</v>
      </c>
      <c r="AH10450" s="223"/>
    </row>
    <row r="10451" spans="1:34" s="173" customFormat="1" x14ac:dyDescent="0.55000000000000004">
      <c r="A10451" s="122" t="s">
        <v>14151</v>
      </c>
      <c r="B10451" s="218">
        <v>4848</v>
      </c>
      <c r="C10451" s="218">
        <v>10435</v>
      </c>
      <c r="D10451" s="221" t="s">
        <v>14152</v>
      </c>
      <c r="E10451" s="218" t="s">
        <v>34</v>
      </c>
      <c r="F10451" s="218">
        <v>9077</v>
      </c>
      <c r="G10451" s="218">
        <v>0</v>
      </c>
      <c r="H10451" s="218">
        <v>3</v>
      </c>
      <c r="I10451" s="222">
        <v>99</v>
      </c>
      <c r="J10451" s="123" t="s">
        <v>38</v>
      </c>
      <c r="K10451" s="137">
        <f>((G10451*400)+(H10451*100))+I10451</f>
        <v>399</v>
      </c>
      <c r="L10451" s="137">
        <v>0</v>
      </c>
      <c r="M10451" s="137">
        <f>K10451*L10451</f>
        <v>0</v>
      </c>
      <c r="N10451" s="218"/>
      <c r="O10451" s="108"/>
      <c r="P10451" s="138"/>
      <c r="Q10451" s="108"/>
      <c r="R10451" s="108"/>
      <c r="S10451" s="139"/>
      <c r="T10451" s="218"/>
      <c r="U10451" s="218"/>
      <c r="V10451" s="218"/>
      <c r="W10451" s="223"/>
      <c r="X10451" s="136"/>
      <c r="Y10451" s="223"/>
      <c r="Z10451" s="223"/>
      <c r="AA10451" s="224"/>
      <c r="AB10451" s="224"/>
      <c r="AC10451" s="223"/>
      <c r="AD10451" s="223">
        <f>IF(AND(AC10451="",M10451=""),0,IF((AC10451=""),M10451,IF((M10451=""),AC10451,AC10451+M10451)))</f>
        <v>0</v>
      </c>
      <c r="AE10451" s="223">
        <f>IF( (X10451=""),AD10451*1,AD10451*(X10451/100) )</f>
        <v>0</v>
      </c>
      <c r="AF10451" s="223">
        <v>50000000</v>
      </c>
      <c r="AG10451" s="223">
        <f>IF((AF10451-AE10451) &gt; 1,0,IF((AF10451-AE10451)&lt;0,AE10451-AF10451,AF10451-AE10451))</f>
        <v>0</v>
      </c>
      <c r="AH10451" s="223">
        <v>0.01</v>
      </c>
    </row>
    <row r="10452" spans="1:34" s="173" customFormat="1" x14ac:dyDescent="0.55000000000000004">
      <c r="A10452" s="122"/>
      <c r="B10452" s="218"/>
      <c r="C10452" s="218"/>
      <c r="D10452" s="221"/>
      <c r="E10452" s="218"/>
      <c r="F10452" s="218"/>
      <c r="G10452" s="218"/>
      <c r="H10452" s="218"/>
      <c r="I10452" s="222"/>
      <c r="J10452" s="123"/>
      <c r="K10452" s="137"/>
      <c r="L10452" s="137" t="s">
        <v>63</v>
      </c>
      <c r="M10452" s="137">
        <f>SUM(M10451:M10451)</f>
        <v>0</v>
      </c>
      <c r="N10452" s="218"/>
      <c r="O10452" s="108"/>
      <c r="P10452" s="138"/>
      <c r="Q10452" s="108"/>
      <c r="R10452" s="108"/>
      <c r="S10452" s="139"/>
      <c r="T10452" s="218"/>
      <c r="U10452" s="218"/>
      <c r="V10452" s="218"/>
      <c r="W10452" s="223"/>
      <c r="X10452" s="136"/>
      <c r="Y10452" s="223"/>
      <c r="Z10452" s="223"/>
      <c r="AA10452" s="224"/>
      <c r="AB10452" s="224"/>
      <c r="AC10452" s="223"/>
      <c r="AD10452" s="223"/>
      <c r="AE10452" s="223">
        <f>SUM(AE10451:AE10451)</f>
        <v>0</v>
      </c>
      <c r="AF10452" s="223"/>
      <c r="AG10452" s="223">
        <f>SUM(AG10451:AG10451)</f>
        <v>0</v>
      </c>
      <c r="AH10452" s="223"/>
    </row>
    <row r="10453" spans="1:34" s="173" customFormat="1" x14ac:dyDescent="0.55000000000000004">
      <c r="A10453" s="122" t="s">
        <v>14156</v>
      </c>
      <c r="B10453" s="218">
        <v>4850</v>
      </c>
      <c r="C10453" s="218">
        <v>7670</v>
      </c>
      <c r="D10453" s="221" t="s">
        <v>14157</v>
      </c>
      <c r="E10453" s="218" t="s">
        <v>34</v>
      </c>
      <c r="F10453" s="218">
        <v>7408</v>
      </c>
      <c r="G10453" s="218">
        <v>10</v>
      </c>
      <c r="H10453" s="218">
        <v>3</v>
      </c>
      <c r="I10453" s="222">
        <v>15</v>
      </c>
      <c r="J10453" s="123" t="s">
        <v>38</v>
      </c>
      <c r="K10453" s="137">
        <f>((G10453*400)+(H10453*100))+I10453</f>
        <v>4315</v>
      </c>
      <c r="L10453" s="137">
        <v>625</v>
      </c>
      <c r="M10453" s="137">
        <f>K10453*L10453</f>
        <v>2696875</v>
      </c>
      <c r="N10453" s="218"/>
      <c r="O10453" s="108"/>
      <c r="P10453" s="138"/>
      <c r="Q10453" s="108"/>
      <c r="R10453" s="108"/>
      <c r="S10453" s="139"/>
      <c r="T10453" s="218"/>
      <c r="U10453" s="218"/>
      <c r="V10453" s="218"/>
      <c r="W10453" s="223"/>
      <c r="X10453" s="136"/>
      <c r="Y10453" s="223"/>
      <c r="Z10453" s="223"/>
      <c r="AA10453" s="224"/>
      <c r="AB10453" s="224"/>
      <c r="AC10453" s="223"/>
      <c r="AD10453" s="223">
        <f>IF(AND(AC10453="",M10453=""),0,IF((AC10453=""),M10453,IF((M10453=""),AC10453,AC10453+M10453)))</f>
        <v>2696875</v>
      </c>
      <c r="AE10453" s="223">
        <f>IF( (X10453=""),AD10453*1,AD10453*(X10453/100) )</f>
        <v>2696875</v>
      </c>
      <c r="AF10453" s="223">
        <v>50000000</v>
      </c>
      <c r="AG10453" s="223">
        <f>IF((AF10453-AE10453) &gt; 1,0,IF((AF10453-AE10453)&lt;0,AE10453-AF10453,AF10453-AE10453))</f>
        <v>0</v>
      </c>
      <c r="AH10453" s="223">
        <v>0.01</v>
      </c>
    </row>
    <row r="10454" spans="1:34" s="173" customFormat="1" x14ac:dyDescent="0.55000000000000004">
      <c r="A10454" s="122"/>
      <c r="B10454" s="218">
        <v>4851</v>
      </c>
      <c r="C10454" s="218">
        <v>7677</v>
      </c>
      <c r="D10454" s="221" t="s">
        <v>14158</v>
      </c>
      <c r="E10454" s="218" t="s">
        <v>34</v>
      </c>
      <c r="F10454" s="218">
        <v>10363</v>
      </c>
      <c r="G10454" s="218">
        <v>0</v>
      </c>
      <c r="H10454" s="218">
        <v>1</v>
      </c>
      <c r="I10454" s="222">
        <v>95</v>
      </c>
      <c r="J10454" s="123" t="s">
        <v>68</v>
      </c>
      <c r="K10454" s="137">
        <f>((G10454*400)+(H10454*100))+I10454</f>
        <v>195</v>
      </c>
      <c r="L10454" s="137">
        <v>850</v>
      </c>
      <c r="M10454" s="137">
        <f>K10454*L10454</f>
        <v>165750</v>
      </c>
      <c r="N10454" s="218"/>
      <c r="O10454" s="108"/>
      <c r="P10454" s="138"/>
      <c r="Q10454" s="108"/>
      <c r="R10454" s="108"/>
      <c r="S10454" s="139"/>
      <c r="T10454" s="218"/>
      <c r="U10454" s="218"/>
      <c r="V10454" s="218"/>
      <c r="W10454" s="223"/>
      <c r="X10454" s="136"/>
      <c r="Y10454" s="223"/>
      <c r="Z10454" s="223"/>
      <c r="AA10454" s="224"/>
      <c r="AB10454" s="224"/>
      <c r="AC10454" s="223"/>
      <c r="AD10454" s="223">
        <f>IF(AND(AC10454="",M10454=""),0,IF((AC10454=""),M10454,IF((M10454=""),AC10454,AC10454+M10454)))</f>
        <v>165750</v>
      </c>
      <c r="AE10454" s="223">
        <f>IF( (X10454=""),AD10454*1,AD10454*(X10454/100) )</f>
        <v>165750</v>
      </c>
      <c r="AF10454" s="223">
        <v>0</v>
      </c>
      <c r="AG10454" s="223">
        <f>IF((AF10454-AE10454) &gt; 1,0,IF((AF10454-AE10454)&lt;0,AE10454-AF10454,AF10454-AE10454))</f>
        <v>165750</v>
      </c>
      <c r="AH10454" s="223">
        <v>0.3</v>
      </c>
    </row>
    <row r="10455" spans="1:34" s="173" customFormat="1" x14ac:dyDescent="0.55000000000000004">
      <c r="A10455" s="122"/>
      <c r="B10455" s="218">
        <v>4852</v>
      </c>
      <c r="C10455" s="218">
        <v>6359</v>
      </c>
      <c r="D10455" s="221" t="s">
        <v>14159</v>
      </c>
      <c r="E10455" s="218" t="s">
        <v>34</v>
      </c>
      <c r="F10455" s="218">
        <v>19654</v>
      </c>
      <c r="G10455" s="218">
        <v>4</v>
      </c>
      <c r="H10455" s="218">
        <v>2</v>
      </c>
      <c r="I10455" s="222">
        <v>13.6</v>
      </c>
      <c r="J10455" s="123" t="s">
        <v>35</v>
      </c>
      <c r="K10455" s="137">
        <f>((G10455*400)+(H10455*100))+I10455</f>
        <v>1813.6</v>
      </c>
      <c r="L10455" s="137">
        <v>3600</v>
      </c>
      <c r="M10455" s="137">
        <f>K10455*L10455</f>
        <v>6528960</v>
      </c>
      <c r="N10455" s="218">
        <v>1</v>
      </c>
      <c r="O10455" s="108" t="s">
        <v>14154</v>
      </c>
      <c r="P10455" s="138">
        <v>3100201060241</v>
      </c>
      <c r="Q10455" s="108" t="s">
        <v>14155</v>
      </c>
      <c r="R10455" s="108" t="s">
        <v>14160</v>
      </c>
      <c r="S10455" s="139" t="s">
        <v>14161</v>
      </c>
      <c r="T10455" s="218" t="s">
        <v>51</v>
      </c>
      <c r="U10455" s="218" t="s">
        <v>45</v>
      </c>
      <c r="V10455" s="218" t="s">
        <v>52</v>
      </c>
      <c r="W10455" s="223">
        <v>336</v>
      </c>
      <c r="X10455" s="136">
        <v>45.04</v>
      </c>
      <c r="Y10455" s="223">
        <v>6750</v>
      </c>
      <c r="Z10455" s="223">
        <f>W10455*Y10455</f>
        <v>2268000</v>
      </c>
      <c r="AA10455" s="224">
        <v>17</v>
      </c>
      <c r="AB10455" s="224">
        <v>24</v>
      </c>
      <c r="AC10455" s="223">
        <f>(Z10455*(100-AB10455))/100</f>
        <v>1723680</v>
      </c>
      <c r="AD10455" s="223">
        <f>IF(AND(AC10455="",M10455=""),0,IF((AC10455=""),M10455, IF( (M10455=""),AC10455,SUM(AC10455:AC10457)+M10455)))</f>
        <v>10355940</v>
      </c>
      <c r="AE10455" s="223">
        <f>IF( (X10455=""),AD10455*1,AD10455*(X10455/100) )</f>
        <v>4664315.3759999992</v>
      </c>
      <c r="AF10455" s="223">
        <v>0</v>
      </c>
      <c r="AG10455" s="223">
        <f>IF((AF10455-AE10455) &gt; 1,0,IF((AF10455-AE10455)&lt;0,AE10455-AF10455,AF10455-AE10455))</f>
        <v>4664315.3759999992</v>
      </c>
      <c r="AH10455" s="223">
        <v>0.02</v>
      </c>
    </row>
    <row r="10456" spans="1:34" s="173" customFormat="1" x14ac:dyDescent="0.55000000000000004">
      <c r="A10456" s="122"/>
      <c r="B10456" s="218"/>
      <c r="C10456" s="218"/>
      <c r="D10456" s="221"/>
      <c r="E10456" s="218"/>
      <c r="F10456" s="218"/>
      <c r="G10456" s="218"/>
      <c r="H10456" s="218"/>
      <c r="I10456" s="222"/>
      <c r="J10456" s="123"/>
      <c r="K10456" s="137"/>
      <c r="L10456" s="137"/>
      <c r="M10456" s="137"/>
      <c r="N10456" s="218">
        <v>2</v>
      </c>
      <c r="O10456" s="108" t="s">
        <v>14154</v>
      </c>
      <c r="P10456" s="138">
        <v>3100201060241</v>
      </c>
      <c r="Q10456" s="108" t="s">
        <v>14155</v>
      </c>
      <c r="R10456" s="108" t="s">
        <v>14160</v>
      </c>
      <c r="S10456" s="139" t="s">
        <v>14162</v>
      </c>
      <c r="T10456" s="218" t="s">
        <v>51</v>
      </c>
      <c r="U10456" s="218" t="s">
        <v>45</v>
      </c>
      <c r="V10456" s="218" t="s">
        <v>52</v>
      </c>
      <c r="W10456" s="223">
        <v>210</v>
      </c>
      <c r="X10456" s="136">
        <v>28.15</v>
      </c>
      <c r="Y10456" s="223">
        <v>6750</v>
      </c>
      <c r="Z10456" s="223">
        <f>W10456*Y10456</f>
        <v>1417500</v>
      </c>
      <c r="AA10456" s="224">
        <v>17</v>
      </c>
      <c r="AB10456" s="224">
        <v>24</v>
      </c>
      <c r="AC10456" s="223">
        <f>(Z10456*(100-AB10456))/100</f>
        <v>1077300</v>
      </c>
      <c r="AD10456" s="223">
        <f>IF(AND(AC10456="",M10455=""),0,IF((AC10456=""),M10455, IF( (M10455=""),AC10456,SUM(AC10455:AC10457)+M10455)))</f>
        <v>10355940</v>
      </c>
      <c r="AE10456" s="223">
        <f>IF( (X10456=""),AD10456*1,AD10456*(X10456/100) )</f>
        <v>2915197.11</v>
      </c>
      <c r="AF10456" s="223">
        <v>0</v>
      </c>
      <c r="AG10456" s="223">
        <f>IF((AF10456-AE10456) &gt; 1,0,IF((AF10456-AE10456)&lt;0,AE10456-AF10456,AF10456-AE10456))</f>
        <v>2915197.11</v>
      </c>
      <c r="AH10456" s="223">
        <v>0.02</v>
      </c>
    </row>
    <row r="10457" spans="1:34" s="173" customFormat="1" x14ac:dyDescent="0.55000000000000004">
      <c r="A10457" s="122"/>
      <c r="B10457" s="218"/>
      <c r="C10457" s="218"/>
      <c r="D10457" s="221"/>
      <c r="E10457" s="218"/>
      <c r="F10457" s="218"/>
      <c r="G10457" s="218"/>
      <c r="H10457" s="218"/>
      <c r="I10457" s="222"/>
      <c r="J10457" s="123"/>
      <c r="K10457" s="137"/>
      <c r="L10457" s="137"/>
      <c r="M10457" s="137"/>
      <c r="N10457" s="218">
        <v>3</v>
      </c>
      <c r="O10457" s="108" t="s">
        <v>14154</v>
      </c>
      <c r="P10457" s="138">
        <v>3100201060241</v>
      </c>
      <c r="Q10457" s="108" t="s">
        <v>14155</v>
      </c>
      <c r="R10457" s="108" t="s">
        <v>14160</v>
      </c>
      <c r="S10457" s="139" t="s">
        <v>14163</v>
      </c>
      <c r="T10457" s="218" t="s">
        <v>51</v>
      </c>
      <c r="U10457" s="218" t="s">
        <v>45</v>
      </c>
      <c r="V10457" s="218" t="s">
        <v>52</v>
      </c>
      <c r="W10457" s="223">
        <v>200</v>
      </c>
      <c r="X10457" s="136">
        <v>26.81</v>
      </c>
      <c r="Y10457" s="223">
        <v>6750</v>
      </c>
      <c r="Z10457" s="223">
        <f>W10457*Y10457</f>
        <v>1350000</v>
      </c>
      <c r="AA10457" s="224">
        <v>17</v>
      </c>
      <c r="AB10457" s="224">
        <v>24</v>
      </c>
      <c r="AC10457" s="223">
        <f>(Z10457*(100-AB10457))/100</f>
        <v>1026000</v>
      </c>
      <c r="AD10457" s="223">
        <f>IF(AND(AC10457="",M10455=""),0,IF((AC10457=""),M10455, IF( (M10455=""),AC10457,SUM(AC10455:AC10457)+M10455)))</f>
        <v>10355940</v>
      </c>
      <c r="AE10457" s="223">
        <f>IF( (X10457=""),AD10457*1,AD10457*(X10457/100) )</f>
        <v>2776427.514</v>
      </c>
      <c r="AF10457" s="223">
        <v>0</v>
      </c>
      <c r="AG10457" s="223">
        <f>IF((AF10457-AE10457) &gt; 1,0,IF((AF10457-AE10457)&lt;0,AE10457-AF10457,AF10457-AE10457))</f>
        <v>2776427.514</v>
      </c>
      <c r="AH10457" s="223">
        <v>0.02</v>
      </c>
    </row>
    <row r="10458" spans="1:34" s="173" customFormat="1" x14ac:dyDescent="0.55000000000000004">
      <c r="A10458" s="122"/>
      <c r="B10458" s="218"/>
      <c r="C10458" s="218"/>
      <c r="D10458" s="221"/>
      <c r="E10458" s="218"/>
      <c r="F10458" s="218"/>
      <c r="G10458" s="218"/>
      <c r="H10458" s="218"/>
      <c r="I10458" s="222"/>
      <c r="J10458" s="123"/>
      <c r="K10458" s="137"/>
      <c r="L10458" s="137" t="s">
        <v>63</v>
      </c>
      <c r="M10458" s="137">
        <f>SUM(M10453:M10457)</f>
        <v>9391585</v>
      </c>
      <c r="N10458" s="218"/>
      <c r="O10458" s="108"/>
      <c r="P10458" s="138"/>
      <c r="Q10458" s="108"/>
      <c r="R10458" s="108"/>
      <c r="S10458" s="139"/>
      <c r="T10458" s="218"/>
      <c r="U10458" s="218"/>
      <c r="V10458" s="218"/>
      <c r="W10458" s="223"/>
      <c r="X10458" s="136"/>
      <c r="Y10458" s="223"/>
      <c r="Z10458" s="223"/>
      <c r="AA10458" s="224"/>
      <c r="AB10458" s="224"/>
      <c r="AC10458" s="223"/>
      <c r="AD10458" s="223"/>
      <c r="AE10458" s="223">
        <f>SUM(AE10453:AE10457)</f>
        <v>13218565</v>
      </c>
      <c r="AF10458" s="223"/>
      <c r="AG10458" s="223">
        <f>SUM(AG10453:AG10457)</f>
        <v>10521690</v>
      </c>
      <c r="AH10458" s="223"/>
    </row>
    <row r="10459" spans="1:34" s="173" customFormat="1" x14ac:dyDescent="0.55000000000000004">
      <c r="A10459" s="122" t="s">
        <v>14164</v>
      </c>
      <c r="B10459" s="218">
        <v>4853</v>
      </c>
      <c r="C10459" s="218">
        <v>10322</v>
      </c>
      <c r="D10459" s="221" t="s">
        <v>14165</v>
      </c>
      <c r="E10459" s="218" t="s">
        <v>34</v>
      </c>
      <c r="F10459" s="218">
        <v>16085</v>
      </c>
      <c r="G10459" s="218">
        <v>1</v>
      </c>
      <c r="H10459" s="218">
        <v>2</v>
      </c>
      <c r="I10459" s="222">
        <v>42</v>
      </c>
      <c r="J10459" s="123" t="s">
        <v>38</v>
      </c>
      <c r="K10459" s="137">
        <f>((G10459*400)+(H10459*100))+I10459</f>
        <v>642</v>
      </c>
      <c r="L10459" s="137">
        <v>1350</v>
      </c>
      <c r="M10459" s="137">
        <f>K10459*L10459</f>
        <v>866700</v>
      </c>
      <c r="N10459" s="218"/>
      <c r="O10459" s="108"/>
      <c r="P10459" s="138"/>
      <c r="Q10459" s="108"/>
      <c r="R10459" s="108"/>
      <c r="S10459" s="139"/>
      <c r="T10459" s="218"/>
      <c r="U10459" s="218"/>
      <c r="V10459" s="218"/>
      <c r="W10459" s="223"/>
      <c r="X10459" s="136"/>
      <c r="Y10459" s="223"/>
      <c r="Z10459" s="223"/>
      <c r="AA10459" s="224"/>
      <c r="AB10459" s="224"/>
      <c r="AC10459" s="223"/>
      <c r="AD10459" s="223">
        <f>IF(AND(AC10459="",M10459=""),0,IF((AC10459=""),M10459,IF((M10459=""),AC10459,AC10459+M10459)))</f>
        <v>866700</v>
      </c>
      <c r="AE10459" s="223">
        <f>IF( (X10459=""),AD10459*1,AD10459*(X10459/100) )</f>
        <v>866700</v>
      </c>
      <c r="AF10459" s="223">
        <v>50000000</v>
      </c>
      <c r="AG10459" s="223">
        <f>IF((AF10459-AE10459) &gt; 1,0,IF((AF10459-AE10459)&lt;0,AE10459-AF10459,AF10459-AE10459))</f>
        <v>0</v>
      </c>
      <c r="AH10459" s="223">
        <v>0.01</v>
      </c>
    </row>
    <row r="10460" spans="1:34" s="173" customFormat="1" x14ac:dyDescent="0.55000000000000004">
      <c r="A10460" s="122"/>
      <c r="B10460" s="218"/>
      <c r="C10460" s="218"/>
      <c r="D10460" s="221"/>
      <c r="E10460" s="218"/>
      <c r="F10460" s="218"/>
      <c r="G10460" s="218"/>
      <c r="H10460" s="218"/>
      <c r="I10460" s="222"/>
      <c r="J10460" s="123"/>
      <c r="K10460" s="137"/>
      <c r="L10460" s="137" t="s">
        <v>63</v>
      </c>
      <c r="M10460" s="137">
        <f>SUM(M10459:M10459)</f>
        <v>866700</v>
      </c>
      <c r="N10460" s="218"/>
      <c r="O10460" s="108"/>
      <c r="P10460" s="138"/>
      <c r="Q10460" s="108"/>
      <c r="R10460" s="108"/>
      <c r="S10460" s="139"/>
      <c r="T10460" s="218"/>
      <c r="U10460" s="218"/>
      <c r="V10460" s="218"/>
      <c r="W10460" s="223"/>
      <c r="X10460" s="136"/>
      <c r="Y10460" s="223"/>
      <c r="Z10460" s="223"/>
      <c r="AA10460" s="224"/>
      <c r="AB10460" s="224"/>
      <c r="AC10460" s="223"/>
      <c r="AD10460" s="223"/>
      <c r="AE10460" s="223">
        <f>SUM(AE10459:AE10459)</f>
        <v>866700</v>
      </c>
      <c r="AF10460" s="223"/>
      <c r="AG10460" s="223">
        <f>SUM(AG10459:AG10459)</f>
        <v>0</v>
      </c>
      <c r="AH10460" s="223"/>
    </row>
    <row r="10461" spans="1:34" s="173" customFormat="1" x14ac:dyDescent="0.55000000000000004">
      <c r="A10461" s="122" t="s">
        <v>14168</v>
      </c>
      <c r="B10461" s="218">
        <v>4854</v>
      </c>
      <c r="C10461" s="218">
        <v>8003</v>
      </c>
      <c r="D10461" s="221" t="s">
        <v>14169</v>
      </c>
      <c r="E10461" s="218" t="s">
        <v>34</v>
      </c>
      <c r="F10461" s="218">
        <v>16294</v>
      </c>
      <c r="G10461" s="218">
        <v>2</v>
      </c>
      <c r="H10461" s="218">
        <v>2</v>
      </c>
      <c r="I10461" s="222">
        <v>76</v>
      </c>
      <c r="J10461" s="123" t="s">
        <v>35</v>
      </c>
      <c r="K10461" s="137">
        <f>((G10461*400)+(H10461*100))+I10461</f>
        <v>1076</v>
      </c>
      <c r="L10461" s="137">
        <v>1900</v>
      </c>
      <c r="M10461" s="137">
        <f>K10461*L10461</f>
        <v>2044400</v>
      </c>
      <c r="N10461" s="218">
        <v>1</v>
      </c>
      <c r="O10461" s="108" t="s">
        <v>14166</v>
      </c>
      <c r="P10461" s="138">
        <v>3570800334752</v>
      </c>
      <c r="Q10461" s="108" t="s">
        <v>14167</v>
      </c>
      <c r="R10461" s="108" t="s">
        <v>14170</v>
      </c>
      <c r="S10461" s="139" t="s">
        <v>14171</v>
      </c>
      <c r="T10461" s="218" t="s">
        <v>51</v>
      </c>
      <c r="U10461" s="218" t="s">
        <v>45</v>
      </c>
      <c r="V10461" s="218" t="s">
        <v>52</v>
      </c>
      <c r="W10461" s="223">
        <v>744.6</v>
      </c>
      <c r="X10461" s="136">
        <v>37.619999999999997</v>
      </c>
      <c r="Y10461" s="223">
        <v>6750</v>
      </c>
      <c r="Z10461" s="223">
        <f t="shared" ref="Z10461:Z10467" si="1003">W10461*Y10461</f>
        <v>5026050</v>
      </c>
      <c r="AA10461" s="224">
        <v>14</v>
      </c>
      <c r="AB10461" s="224">
        <v>18</v>
      </c>
      <c r="AC10461" s="223">
        <f t="shared" ref="AC10461:AC10467" si="1004">(Z10461*(100-AB10461))/100</f>
        <v>4121361</v>
      </c>
      <c r="AD10461" s="223">
        <f>IF(AND(AC10461="",M10461=""),0,IF((AC10461=""),M10461, IF( (M10461=""),AC10461,SUM(AC10461:AC10467)+M10461)))</f>
        <v>10302796.300000001</v>
      </c>
      <c r="AE10461" s="223">
        <f t="shared" ref="AE10461:AE10473" si="1005">IF( (X10461=""),AD10461*1,AD10461*(X10461/100) )</f>
        <v>3875911.9680599999</v>
      </c>
      <c r="AF10461" s="223">
        <v>50000000</v>
      </c>
      <c r="AG10461" s="223">
        <f t="shared" ref="AG10461:AG10473" si="1006">IF((AF10461-AE10461) &gt; 1,0,IF((AF10461-AE10461)&lt;0,AE10461-AF10461,AF10461-AE10461))</f>
        <v>0</v>
      </c>
      <c r="AH10461" s="223">
        <v>0.02</v>
      </c>
    </row>
    <row r="10462" spans="1:34" s="173" customFormat="1" x14ac:dyDescent="0.55000000000000004">
      <c r="A10462" s="122"/>
      <c r="B10462" s="218"/>
      <c r="C10462" s="218"/>
      <c r="D10462" s="221"/>
      <c r="E10462" s="218"/>
      <c r="F10462" s="218"/>
      <c r="G10462" s="218"/>
      <c r="H10462" s="218"/>
      <c r="I10462" s="222"/>
      <c r="J10462" s="123"/>
      <c r="K10462" s="137"/>
      <c r="L10462" s="137"/>
      <c r="M10462" s="137"/>
      <c r="N10462" s="218">
        <v>2</v>
      </c>
      <c r="O10462" s="108" t="s">
        <v>14166</v>
      </c>
      <c r="P10462" s="138">
        <v>3570800334752</v>
      </c>
      <c r="Q10462" s="108" t="s">
        <v>14167</v>
      </c>
      <c r="R10462" s="108" t="s">
        <v>14170</v>
      </c>
      <c r="S10462" s="139" t="s">
        <v>14172</v>
      </c>
      <c r="T10462" s="218" t="s">
        <v>95</v>
      </c>
      <c r="U10462" s="218" t="s">
        <v>45</v>
      </c>
      <c r="V10462" s="218" t="s">
        <v>75</v>
      </c>
      <c r="W10462" s="223">
        <v>468</v>
      </c>
      <c r="X10462" s="136">
        <v>23.65</v>
      </c>
      <c r="Y10462" s="223">
        <v>5500</v>
      </c>
      <c r="Z10462" s="223">
        <f t="shared" si="1003"/>
        <v>2574000</v>
      </c>
      <c r="AA10462" s="224">
        <v>14</v>
      </c>
      <c r="AB10462" s="224">
        <v>18</v>
      </c>
      <c r="AC10462" s="223">
        <f t="shared" si="1004"/>
        <v>2110680</v>
      </c>
      <c r="AD10462" s="223">
        <f>IF(AND(AC10462="",M10461=""),0,IF((AC10462=""),M10461, IF( (M10461=""),AC10462,SUM(AC10461:AC10467)+M10461)))</f>
        <v>10302796.300000001</v>
      </c>
      <c r="AE10462" s="223">
        <f t="shared" si="1005"/>
        <v>2436611.3249500003</v>
      </c>
      <c r="AF10462" s="223">
        <v>0</v>
      </c>
      <c r="AG10462" s="223">
        <f t="shared" si="1006"/>
        <v>2436611.3249500003</v>
      </c>
      <c r="AH10462" s="223">
        <v>0.3</v>
      </c>
    </row>
    <row r="10463" spans="1:34" s="173" customFormat="1" x14ac:dyDescent="0.55000000000000004">
      <c r="A10463" s="122"/>
      <c r="B10463" s="218"/>
      <c r="C10463" s="218"/>
      <c r="D10463" s="221"/>
      <c r="E10463" s="218"/>
      <c r="F10463" s="218"/>
      <c r="G10463" s="218"/>
      <c r="H10463" s="218"/>
      <c r="I10463" s="222"/>
      <c r="J10463" s="123"/>
      <c r="K10463" s="137"/>
      <c r="L10463" s="137"/>
      <c r="M10463" s="137"/>
      <c r="N10463" s="218">
        <v>3</v>
      </c>
      <c r="O10463" s="108" t="s">
        <v>14166</v>
      </c>
      <c r="P10463" s="138">
        <v>3570800334752</v>
      </c>
      <c r="Q10463" s="108" t="s">
        <v>14167</v>
      </c>
      <c r="R10463" s="108" t="s">
        <v>14170</v>
      </c>
      <c r="S10463" s="139" t="s">
        <v>14173</v>
      </c>
      <c r="T10463" s="218" t="s">
        <v>95</v>
      </c>
      <c r="U10463" s="218" t="s">
        <v>45</v>
      </c>
      <c r="V10463" s="218" t="s">
        <v>75</v>
      </c>
      <c r="W10463" s="223">
        <v>203</v>
      </c>
      <c r="X10463" s="136">
        <v>10.26</v>
      </c>
      <c r="Y10463" s="223">
        <v>5500</v>
      </c>
      <c r="Z10463" s="223">
        <f t="shared" si="1003"/>
        <v>1116500</v>
      </c>
      <c r="AA10463" s="224">
        <v>14</v>
      </c>
      <c r="AB10463" s="224">
        <v>18</v>
      </c>
      <c r="AC10463" s="223">
        <f t="shared" si="1004"/>
        <v>915530</v>
      </c>
      <c r="AD10463" s="223">
        <f>IF(AND(AC10463="",M10461=""),0,IF((AC10463=""),M10461, IF( (M10461=""),AC10463,SUM(AC10461:AC10467)+M10461)))</f>
        <v>10302796.300000001</v>
      </c>
      <c r="AE10463" s="223">
        <f t="shared" si="1005"/>
        <v>1057066.90038</v>
      </c>
      <c r="AF10463" s="223">
        <v>0</v>
      </c>
      <c r="AG10463" s="223">
        <f t="shared" si="1006"/>
        <v>1057066.90038</v>
      </c>
      <c r="AH10463" s="223">
        <v>0.3</v>
      </c>
    </row>
    <row r="10464" spans="1:34" s="173" customFormat="1" x14ac:dyDescent="0.55000000000000004">
      <c r="A10464" s="122"/>
      <c r="B10464" s="218"/>
      <c r="C10464" s="218"/>
      <c r="D10464" s="221"/>
      <c r="E10464" s="218"/>
      <c r="F10464" s="218"/>
      <c r="G10464" s="218"/>
      <c r="H10464" s="218"/>
      <c r="I10464" s="222"/>
      <c r="J10464" s="123"/>
      <c r="K10464" s="137"/>
      <c r="L10464" s="137"/>
      <c r="M10464" s="137"/>
      <c r="N10464" s="218">
        <v>4</v>
      </c>
      <c r="O10464" s="108" t="s">
        <v>14166</v>
      </c>
      <c r="P10464" s="138">
        <v>3570800334752</v>
      </c>
      <c r="Q10464" s="108" t="s">
        <v>14167</v>
      </c>
      <c r="R10464" s="108" t="s">
        <v>14170</v>
      </c>
      <c r="S10464" s="139" t="s">
        <v>14174</v>
      </c>
      <c r="T10464" s="218" t="s">
        <v>44</v>
      </c>
      <c r="U10464" s="218" t="s">
        <v>45</v>
      </c>
      <c r="V10464" s="218" t="s">
        <v>52</v>
      </c>
      <c r="W10464" s="223">
        <v>87.6</v>
      </c>
      <c r="X10464" s="136">
        <v>4.43</v>
      </c>
      <c r="Y10464" s="223">
        <v>7150</v>
      </c>
      <c r="Z10464" s="223">
        <f t="shared" si="1003"/>
        <v>626340</v>
      </c>
      <c r="AA10464" s="224">
        <v>14</v>
      </c>
      <c r="AB10464" s="224">
        <v>18</v>
      </c>
      <c r="AC10464" s="223">
        <f t="shared" si="1004"/>
        <v>513598.8</v>
      </c>
      <c r="AD10464" s="223">
        <f>IF(AND(AC10464="",M10461=""),0,IF((AC10464=""),M10461, IF( (M10461=""),AC10464,SUM(AC10461:AC10467)+M10461)))</f>
        <v>10302796.300000001</v>
      </c>
      <c r="AE10464" s="223">
        <f t="shared" si="1005"/>
        <v>456413.87609000003</v>
      </c>
      <c r="AF10464" s="223">
        <v>50000000</v>
      </c>
      <c r="AG10464" s="223">
        <f t="shared" si="1006"/>
        <v>0</v>
      </c>
      <c r="AH10464" s="223">
        <v>0.02</v>
      </c>
    </row>
    <row r="10465" spans="1:34" s="173" customFormat="1" x14ac:dyDescent="0.55000000000000004">
      <c r="A10465" s="122"/>
      <c r="B10465" s="218"/>
      <c r="C10465" s="218"/>
      <c r="D10465" s="221"/>
      <c r="E10465" s="218"/>
      <c r="F10465" s="218"/>
      <c r="G10465" s="218"/>
      <c r="H10465" s="218"/>
      <c r="I10465" s="222"/>
      <c r="J10465" s="123"/>
      <c r="K10465" s="137"/>
      <c r="L10465" s="137"/>
      <c r="M10465" s="137"/>
      <c r="N10465" s="218">
        <v>5</v>
      </c>
      <c r="O10465" s="108" t="s">
        <v>14166</v>
      </c>
      <c r="P10465" s="138">
        <v>3570800334752</v>
      </c>
      <c r="Q10465" s="108" t="s">
        <v>14167</v>
      </c>
      <c r="R10465" s="108" t="s">
        <v>14170</v>
      </c>
      <c r="S10465" s="139" t="s">
        <v>14175</v>
      </c>
      <c r="T10465" s="218" t="s">
        <v>51</v>
      </c>
      <c r="U10465" s="218" t="s">
        <v>45</v>
      </c>
      <c r="V10465" s="218" t="s">
        <v>52</v>
      </c>
      <c r="W10465" s="223">
        <v>107.9</v>
      </c>
      <c r="X10465" s="136">
        <v>5.45</v>
      </c>
      <c r="Y10465" s="223">
        <v>6750</v>
      </c>
      <c r="Z10465" s="223">
        <f t="shared" si="1003"/>
        <v>728325</v>
      </c>
      <c r="AA10465" s="224">
        <v>14</v>
      </c>
      <c r="AB10465" s="224">
        <v>18</v>
      </c>
      <c r="AC10465" s="223">
        <f t="shared" si="1004"/>
        <v>597226.5</v>
      </c>
      <c r="AD10465" s="223">
        <f>IF(AND(AC10465="",M10461=""),0,IF((AC10465=""),M10461, IF( (M10461=""),AC10465,SUM(AC10461:AC10467)+M10461)))</f>
        <v>10302796.300000001</v>
      </c>
      <c r="AE10465" s="223">
        <f t="shared" si="1005"/>
        <v>561502.39835000003</v>
      </c>
      <c r="AF10465" s="223">
        <v>50000000</v>
      </c>
      <c r="AG10465" s="223">
        <f t="shared" si="1006"/>
        <v>0</v>
      </c>
      <c r="AH10465" s="223">
        <v>0.02</v>
      </c>
    </row>
    <row r="10466" spans="1:34" s="173" customFormat="1" x14ac:dyDescent="0.55000000000000004">
      <c r="A10466" s="122"/>
      <c r="B10466" s="218"/>
      <c r="C10466" s="218"/>
      <c r="D10466" s="221"/>
      <c r="E10466" s="218"/>
      <c r="F10466" s="218"/>
      <c r="G10466" s="218"/>
      <c r="H10466" s="218"/>
      <c r="I10466" s="222"/>
      <c r="J10466" s="123"/>
      <c r="K10466" s="137"/>
      <c r="L10466" s="137"/>
      <c r="M10466" s="137"/>
      <c r="N10466" s="218">
        <v>6</v>
      </c>
      <c r="O10466" s="108" t="s">
        <v>14166</v>
      </c>
      <c r="P10466" s="138">
        <v>3570800334752</v>
      </c>
      <c r="Q10466" s="108" t="s">
        <v>14167</v>
      </c>
      <c r="R10466" s="108" t="s">
        <v>14170</v>
      </c>
      <c r="S10466" s="139" t="s">
        <v>14176</v>
      </c>
      <c r="T10466" s="218" t="s">
        <v>55</v>
      </c>
      <c r="U10466" s="218" t="s">
        <v>45</v>
      </c>
      <c r="V10466" s="218" t="s">
        <v>52</v>
      </c>
      <c r="W10466" s="223">
        <v>288</v>
      </c>
      <c r="X10466" s="136">
        <v>14.55</v>
      </c>
      <c r="Y10466" s="223">
        <v>0</v>
      </c>
      <c r="Z10466" s="223">
        <f t="shared" si="1003"/>
        <v>0</v>
      </c>
      <c r="AA10466" s="224">
        <v>14</v>
      </c>
      <c r="AB10466" s="224">
        <v>18</v>
      </c>
      <c r="AC10466" s="223">
        <f t="shared" si="1004"/>
        <v>0</v>
      </c>
      <c r="AD10466" s="223">
        <f>IF(AND(AC10466="",M10461=""),0,IF((AC10466=""),M10461, IF( (M10461=""),AC10466,SUM(AC10461:AC10467)+M10461)))</f>
        <v>10302796.300000001</v>
      </c>
      <c r="AE10466" s="223">
        <f t="shared" si="1005"/>
        <v>1499056.8616500003</v>
      </c>
      <c r="AF10466" s="223">
        <v>50000000</v>
      </c>
      <c r="AG10466" s="223">
        <f t="shared" si="1006"/>
        <v>0</v>
      </c>
      <c r="AH10466" s="223">
        <v>0.02</v>
      </c>
    </row>
    <row r="10467" spans="1:34" s="173" customFormat="1" x14ac:dyDescent="0.55000000000000004">
      <c r="A10467" s="122"/>
      <c r="B10467" s="218"/>
      <c r="C10467" s="218"/>
      <c r="D10467" s="221"/>
      <c r="E10467" s="218"/>
      <c r="F10467" s="218"/>
      <c r="G10467" s="218"/>
      <c r="H10467" s="218"/>
      <c r="I10467" s="222"/>
      <c r="J10467" s="123"/>
      <c r="K10467" s="137"/>
      <c r="L10467" s="137"/>
      <c r="M10467" s="137"/>
      <c r="N10467" s="218">
        <v>7</v>
      </c>
      <c r="O10467" s="108" t="s">
        <v>14166</v>
      </c>
      <c r="P10467" s="138">
        <v>3570800334752</v>
      </c>
      <c r="Q10467" s="108" t="s">
        <v>14167</v>
      </c>
      <c r="R10467" s="108" t="s">
        <v>14170</v>
      </c>
      <c r="S10467" s="139" t="s">
        <v>14177</v>
      </c>
      <c r="T10467" s="218" t="s">
        <v>55</v>
      </c>
      <c r="U10467" s="218" t="s">
        <v>45</v>
      </c>
      <c r="V10467" s="218" t="s">
        <v>52</v>
      </c>
      <c r="W10467" s="223">
        <v>80</v>
      </c>
      <c r="X10467" s="136">
        <v>4.04</v>
      </c>
      <c r="Y10467" s="223">
        <v>0</v>
      </c>
      <c r="Z10467" s="223">
        <f t="shared" si="1003"/>
        <v>0</v>
      </c>
      <c r="AA10467" s="224">
        <v>14</v>
      </c>
      <c r="AB10467" s="224">
        <v>18</v>
      </c>
      <c r="AC10467" s="223">
        <f t="shared" si="1004"/>
        <v>0</v>
      </c>
      <c r="AD10467" s="223">
        <f>IF(AND(AC10467="",M10461=""),0,IF((AC10467=""),M10461, IF( (M10461=""),AC10467,SUM(AC10461:AC10467)+M10461)))</f>
        <v>10302796.300000001</v>
      </c>
      <c r="AE10467" s="223">
        <f t="shared" si="1005"/>
        <v>416232.97052000003</v>
      </c>
      <c r="AF10467" s="223">
        <v>50000000</v>
      </c>
      <c r="AG10467" s="223">
        <f t="shared" si="1006"/>
        <v>0</v>
      </c>
      <c r="AH10467" s="223">
        <v>0.02</v>
      </c>
    </row>
    <row r="10468" spans="1:34" s="173" customFormat="1" x14ac:dyDescent="0.55000000000000004">
      <c r="A10468" s="122" t="s">
        <v>14179</v>
      </c>
      <c r="B10468" s="218">
        <v>4855</v>
      </c>
      <c r="C10468" s="218">
        <v>6741</v>
      </c>
      <c r="D10468" s="221" t="s">
        <v>14180</v>
      </c>
      <c r="E10468" s="218" t="s">
        <v>34</v>
      </c>
      <c r="F10468" s="218">
        <v>19816</v>
      </c>
      <c r="G10468" s="218">
        <v>0</v>
      </c>
      <c r="H10468" s="218">
        <v>1</v>
      </c>
      <c r="I10468" s="222">
        <v>75</v>
      </c>
      <c r="J10468" s="123" t="s">
        <v>35</v>
      </c>
      <c r="K10468" s="137">
        <f t="shared" ref="K10468:K10473" si="1007">((G10468*400)+(H10468*100))+I10468</f>
        <v>175</v>
      </c>
      <c r="L10468" s="137">
        <v>8000</v>
      </c>
      <c r="M10468" s="137">
        <f t="shared" ref="M10468:M10473" si="1008">K10468*L10468</f>
        <v>1400000</v>
      </c>
      <c r="N10468" s="218">
        <v>1</v>
      </c>
      <c r="O10468" s="108" t="s">
        <v>14178</v>
      </c>
      <c r="P10468" s="138">
        <v>3570800334752</v>
      </c>
      <c r="Q10468" s="108" t="s">
        <v>14167</v>
      </c>
      <c r="R10468" s="108" t="s">
        <v>14181</v>
      </c>
      <c r="S10468" s="139" t="s">
        <v>14182</v>
      </c>
      <c r="T10468" s="218" t="s">
        <v>51</v>
      </c>
      <c r="U10468" s="218" t="s">
        <v>45</v>
      </c>
      <c r="V10468" s="218" t="s">
        <v>52</v>
      </c>
      <c r="W10468" s="223">
        <v>388.44</v>
      </c>
      <c r="X10468" s="136">
        <v>100</v>
      </c>
      <c r="Y10468" s="223">
        <v>6750</v>
      </c>
      <c r="Z10468" s="223">
        <f>W10468*Y10468</f>
        <v>2621970</v>
      </c>
      <c r="AA10468" s="224">
        <v>7</v>
      </c>
      <c r="AB10468" s="224">
        <v>7</v>
      </c>
      <c r="AC10468" s="223">
        <f>(Z10468*(100-AB10468))/100</f>
        <v>2438432.1</v>
      </c>
      <c r="AD10468" s="223">
        <f>IF(AND(AC10468="",M10468=""),0,IF((AC10468=""),M10468, IF( (M10468=""),AC10468,SUM(AC10468:AC10469)+M10468)))</f>
        <v>3838432.1</v>
      </c>
      <c r="AE10468" s="223">
        <f t="shared" si="1005"/>
        <v>3838432.1</v>
      </c>
      <c r="AF10468" s="223">
        <v>0</v>
      </c>
      <c r="AG10468" s="223">
        <f t="shared" si="1006"/>
        <v>3838432.1</v>
      </c>
      <c r="AH10468" s="223">
        <v>0.02</v>
      </c>
    </row>
    <row r="10469" spans="1:34" s="173" customFormat="1" x14ac:dyDescent="0.55000000000000004">
      <c r="A10469" s="122"/>
      <c r="B10469" s="218">
        <v>4856</v>
      </c>
      <c r="C10469" s="218">
        <v>6740</v>
      </c>
      <c r="D10469" s="221" t="s">
        <v>14183</v>
      </c>
      <c r="E10469" s="218" t="s">
        <v>34</v>
      </c>
      <c r="F10469" s="218">
        <v>19817</v>
      </c>
      <c r="G10469" s="218">
        <v>1</v>
      </c>
      <c r="H10469" s="218">
        <v>1</v>
      </c>
      <c r="I10469" s="222">
        <v>32</v>
      </c>
      <c r="J10469" s="123" t="s">
        <v>62</v>
      </c>
      <c r="K10469" s="137">
        <f t="shared" si="1007"/>
        <v>532</v>
      </c>
      <c r="L10469" s="137">
        <v>8000</v>
      </c>
      <c r="M10469" s="137">
        <f t="shared" si="1008"/>
        <v>4256000</v>
      </c>
      <c r="N10469" s="218"/>
      <c r="O10469" s="108"/>
      <c r="P10469" s="138"/>
      <c r="Q10469" s="108"/>
      <c r="R10469" s="108"/>
      <c r="S10469" s="139"/>
      <c r="T10469" s="218"/>
      <c r="U10469" s="218"/>
      <c r="V10469" s="218"/>
      <c r="W10469" s="223"/>
      <c r="X10469" s="136"/>
      <c r="Y10469" s="223"/>
      <c r="Z10469" s="223"/>
      <c r="AA10469" s="224"/>
      <c r="AB10469" s="224"/>
      <c r="AC10469" s="223"/>
      <c r="AD10469" s="223">
        <f>IF(AND(AC10469="",M10469=""),0,IF((AC10469=""),M10469,IF((M10469=""),AC10469,AC10469+M10469)))</f>
        <v>4256000</v>
      </c>
      <c r="AE10469" s="223">
        <f t="shared" si="1005"/>
        <v>4256000</v>
      </c>
      <c r="AF10469" s="223">
        <v>0</v>
      </c>
      <c r="AG10469" s="223">
        <f t="shared" si="1006"/>
        <v>4256000</v>
      </c>
      <c r="AH10469" s="223">
        <v>0.3</v>
      </c>
    </row>
    <row r="10470" spans="1:34" s="173" customFormat="1" x14ac:dyDescent="0.55000000000000004">
      <c r="A10470" s="122" t="s">
        <v>14168</v>
      </c>
      <c r="B10470" s="218">
        <v>4857</v>
      </c>
      <c r="C10470" s="218">
        <v>8004</v>
      </c>
      <c r="D10470" s="221" t="s">
        <v>14184</v>
      </c>
      <c r="E10470" s="218" t="s">
        <v>34</v>
      </c>
      <c r="F10470" s="218">
        <v>22920</v>
      </c>
      <c r="G10470" s="218">
        <v>3</v>
      </c>
      <c r="H10470" s="218">
        <v>0</v>
      </c>
      <c r="I10470" s="222">
        <v>13</v>
      </c>
      <c r="J10470" s="123" t="s">
        <v>38</v>
      </c>
      <c r="K10470" s="137">
        <f t="shared" si="1007"/>
        <v>1213</v>
      </c>
      <c r="L10470" s="137">
        <v>375</v>
      </c>
      <c r="M10470" s="137">
        <f t="shared" si="1008"/>
        <v>454875</v>
      </c>
      <c r="N10470" s="218"/>
      <c r="O10470" s="108"/>
      <c r="P10470" s="138"/>
      <c r="Q10470" s="108"/>
      <c r="R10470" s="108"/>
      <c r="S10470" s="139"/>
      <c r="T10470" s="218"/>
      <c r="U10470" s="218"/>
      <c r="V10470" s="218"/>
      <c r="W10470" s="223"/>
      <c r="X10470" s="136"/>
      <c r="Y10470" s="223"/>
      <c r="Z10470" s="223"/>
      <c r="AA10470" s="224"/>
      <c r="AB10470" s="224"/>
      <c r="AC10470" s="223"/>
      <c r="AD10470" s="223">
        <f>IF(AND(AC10470="",M10470=""),0,IF((AC10470=""),M10470,IF((M10470=""),AC10470,AC10470+M10470)))</f>
        <v>454875</v>
      </c>
      <c r="AE10470" s="223">
        <f t="shared" si="1005"/>
        <v>454875</v>
      </c>
      <c r="AF10470" s="223">
        <v>50000000</v>
      </c>
      <c r="AG10470" s="223">
        <f t="shared" si="1006"/>
        <v>0</v>
      </c>
      <c r="AH10470" s="223">
        <v>0.01</v>
      </c>
    </row>
    <row r="10471" spans="1:34" s="173" customFormat="1" x14ac:dyDescent="0.55000000000000004">
      <c r="A10471" s="122"/>
      <c r="B10471" s="218">
        <v>4858</v>
      </c>
      <c r="C10471" s="218">
        <v>6586</v>
      </c>
      <c r="D10471" s="221" t="s">
        <v>14185</v>
      </c>
      <c r="E10471" s="218" t="s">
        <v>34</v>
      </c>
      <c r="F10471" s="218">
        <v>23146</v>
      </c>
      <c r="G10471" s="218">
        <v>0</v>
      </c>
      <c r="H10471" s="218">
        <v>0</v>
      </c>
      <c r="I10471" s="222">
        <v>37</v>
      </c>
      <c r="J10471" s="123" t="s">
        <v>38</v>
      </c>
      <c r="K10471" s="137">
        <f t="shared" si="1007"/>
        <v>37</v>
      </c>
      <c r="L10471" s="137">
        <v>475</v>
      </c>
      <c r="M10471" s="137">
        <f t="shared" si="1008"/>
        <v>17575</v>
      </c>
      <c r="N10471" s="218"/>
      <c r="O10471" s="108"/>
      <c r="P10471" s="138"/>
      <c r="Q10471" s="108"/>
      <c r="R10471" s="108"/>
      <c r="S10471" s="139"/>
      <c r="T10471" s="218"/>
      <c r="U10471" s="218"/>
      <c r="V10471" s="218"/>
      <c r="W10471" s="223"/>
      <c r="X10471" s="136"/>
      <c r="Y10471" s="223"/>
      <c r="Z10471" s="223"/>
      <c r="AA10471" s="224"/>
      <c r="AB10471" s="224"/>
      <c r="AC10471" s="223"/>
      <c r="AD10471" s="223">
        <f>IF(AND(AC10471="",M10471=""),0,IF((AC10471=""),M10471,IF((M10471=""),AC10471,AC10471+M10471)))</f>
        <v>17575</v>
      </c>
      <c r="AE10471" s="223">
        <f t="shared" si="1005"/>
        <v>17575</v>
      </c>
      <c r="AF10471" s="223">
        <v>50000000</v>
      </c>
      <c r="AG10471" s="223">
        <f t="shared" si="1006"/>
        <v>0</v>
      </c>
      <c r="AH10471" s="223">
        <v>0.01</v>
      </c>
    </row>
    <row r="10472" spans="1:34" s="173" customFormat="1" x14ac:dyDescent="0.55000000000000004">
      <c r="A10472" s="122"/>
      <c r="B10472" s="218">
        <v>4859</v>
      </c>
      <c r="C10472" s="218">
        <v>6690</v>
      </c>
      <c r="D10472" s="221" t="s">
        <v>14186</v>
      </c>
      <c r="E10472" s="218" t="s">
        <v>34</v>
      </c>
      <c r="F10472" s="218">
        <v>23203</v>
      </c>
      <c r="G10472" s="218">
        <v>0</v>
      </c>
      <c r="H10472" s="218">
        <v>2</v>
      </c>
      <c r="I10472" s="222">
        <v>56</v>
      </c>
      <c r="J10472" s="123" t="s">
        <v>68</v>
      </c>
      <c r="K10472" s="137">
        <f t="shared" si="1007"/>
        <v>256</v>
      </c>
      <c r="L10472" s="137">
        <v>850</v>
      </c>
      <c r="M10472" s="137">
        <f t="shared" si="1008"/>
        <v>217600</v>
      </c>
      <c r="N10472" s="218"/>
      <c r="O10472" s="108"/>
      <c r="P10472" s="138"/>
      <c r="Q10472" s="108"/>
      <c r="R10472" s="108"/>
      <c r="S10472" s="139"/>
      <c r="T10472" s="218"/>
      <c r="U10472" s="218"/>
      <c r="V10472" s="218"/>
      <c r="W10472" s="223"/>
      <c r="X10472" s="136"/>
      <c r="Y10472" s="223"/>
      <c r="Z10472" s="223"/>
      <c r="AA10472" s="224"/>
      <c r="AB10472" s="224"/>
      <c r="AC10472" s="223"/>
      <c r="AD10472" s="223">
        <f>IF(AND(AC10472="",M10472=""),0,IF((AC10472=""),M10472,IF((M10472=""),AC10472,AC10472+M10472)))</f>
        <v>217600</v>
      </c>
      <c r="AE10472" s="223">
        <f t="shared" si="1005"/>
        <v>217600</v>
      </c>
      <c r="AF10472" s="223">
        <v>0</v>
      </c>
      <c r="AG10472" s="223">
        <f t="shared" si="1006"/>
        <v>217600</v>
      </c>
      <c r="AH10472" s="223">
        <v>0.3</v>
      </c>
    </row>
    <row r="10473" spans="1:34" s="173" customFormat="1" x14ac:dyDescent="0.55000000000000004">
      <c r="A10473" s="122" t="s">
        <v>12816</v>
      </c>
      <c r="B10473" s="218">
        <v>4860</v>
      </c>
      <c r="C10473" s="218">
        <v>7274</v>
      </c>
      <c r="D10473" s="221" t="s">
        <v>14187</v>
      </c>
      <c r="E10473" s="218" t="s">
        <v>34</v>
      </c>
      <c r="F10473" s="218">
        <v>22921</v>
      </c>
      <c r="G10473" s="218">
        <v>4</v>
      </c>
      <c r="H10473" s="218">
        <v>0</v>
      </c>
      <c r="I10473" s="222">
        <v>58</v>
      </c>
      <c r="J10473" s="123" t="s">
        <v>38</v>
      </c>
      <c r="K10473" s="137">
        <f t="shared" si="1007"/>
        <v>1658</v>
      </c>
      <c r="L10473" s="137">
        <v>625</v>
      </c>
      <c r="M10473" s="137">
        <f t="shared" si="1008"/>
        <v>1036250</v>
      </c>
      <c r="N10473" s="218"/>
      <c r="O10473" s="108"/>
      <c r="P10473" s="138"/>
      <c r="Q10473" s="108"/>
      <c r="R10473" s="108"/>
      <c r="S10473" s="139"/>
      <c r="T10473" s="218"/>
      <c r="U10473" s="218"/>
      <c r="V10473" s="218"/>
      <c r="W10473" s="223"/>
      <c r="X10473" s="136"/>
      <c r="Y10473" s="223"/>
      <c r="Z10473" s="223"/>
      <c r="AA10473" s="224"/>
      <c r="AB10473" s="224"/>
      <c r="AC10473" s="223"/>
      <c r="AD10473" s="223">
        <f>IF(AND(AC10473="",M10473=""),0,IF((AC10473=""),M10473,IF((M10473=""),AC10473,AC10473+M10473)))</f>
        <v>1036250</v>
      </c>
      <c r="AE10473" s="223">
        <f t="shared" si="1005"/>
        <v>1036250</v>
      </c>
      <c r="AF10473" s="223">
        <v>50000000</v>
      </c>
      <c r="AG10473" s="223">
        <f t="shared" si="1006"/>
        <v>0</v>
      </c>
      <c r="AH10473" s="223">
        <v>0.01</v>
      </c>
    </row>
    <row r="10474" spans="1:34" s="173" customFormat="1" x14ac:dyDescent="0.55000000000000004">
      <c r="A10474" s="122"/>
      <c r="B10474" s="218"/>
      <c r="C10474" s="218"/>
      <c r="D10474" s="221"/>
      <c r="E10474" s="218"/>
      <c r="F10474" s="218"/>
      <c r="G10474" s="218"/>
      <c r="H10474" s="218"/>
      <c r="I10474" s="222"/>
      <c r="J10474" s="123"/>
      <c r="K10474" s="137"/>
      <c r="L10474" s="137" t="s">
        <v>63</v>
      </c>
      <c r="M10474" s="137">
        <f>SUM(M10461:M10473)</f>
        <v>9426700</v>
      </c>
      <c r="N10474" s="218"/>
      <c r="O10474" s="108"/>
      <c r="P10474" s="138"/>
      <c r="Q10474" s="108"/>
      <c r="R10474" s="108"/>
      <c r="S10474" s="139"/>
      <c r="T10474" s="218"/>
      <c r="U10474" s="218"/>
      <c r="V10474" s="218"/>
      <c r="W10474" s="223"/>
      <c r="X10474" s="136"/>
      <c r="Y10474" s="223"/>
      <c r="Z10474" s="223"/>
      <c r="AA10474" s="224"/>
      <c r="AB10474" s="224"/>
      <c r="AC10474" s="223"/>
      <c r="AD10474" s="223"/>
      <c r="AE10474" s="223">
        <f>SUM(AE10461:AE10473)</f>
        <v>20123528.400000002</v>
      </c>
      <c r="AF10474" s="223"/>
      <c r="AG10474" s="223">
        <f>SUM(AG10461:AG10473)</f>
        <v>11805710.32533</v>
      </c>
      <c r="AH10474" s="223"/>
    </row>
    <row r="10475" spans="1:34" s="173" customFormat="1" x14ac:dyDescent="0.55000000000000004">
      <c r="A10475" s="122" t="s">
        <v>14190</v>
      </c>
      <c r="B10475" s="218">
        <v>4861</v>
      </c>
      <c r="C10475" s="218">
        <v>6777</v>
      </c>
      <c r="D10475" s="221" t="s">
        <v>14191</v>
      </c>
      <c r="E10475" s="218" t="s">
        <v>34</v>
      </c>
      <c r="F10475" s="218">
        <v>23517</v>
      </c>
      <c r="G10475" s="218">
        <v>0</v>
      </c>
      <c r="H10475" s="218">
        <v>1</v>
      </c>
      <c r="I10475" s="222">
        <v>2</v>
      </c>
      <c r="J10475" s="123" t="s">
        <v>35</v>
      </c>
      <c r="K10475" s="137">
        <f>((G10475*400)+(H10475*100))+I10475</f>
        <v>102</v>
      </c>
      <c r="L10475" s="137">
        <v>850</v>
      </c>
      <c r="M10475" s="137">
        <f>K10475*L10475</f>
        <v>86700</v>
      </c>
      <c r="N10475" s="218">
        <v>1</v>
      </c>
      <c r="O10475" s="108" t="s">
        <v>14188</v>
      </c>
      <c r="P10475" s="138">
        <v>1570800043301</v>
      </c>
      <c r="Q10475" s="108" t="s">
        <v>14189</v>
      </c>
      <c r="R10475" s="108" t="s">
        <v>14192</v>
      </c>
      <c r="S10475" s="139" t="s">
        <v>14193</v>
      </c>
      <c r="T10475" s="218" t="s">
        <v>51</v>
      </c>
      <c r="U10475" s="218" t="s">
        <v>45</v>
      </c>
      <c r="V10475" s="218" t="s">
        <v>52</v>
      </c>
      <c r="W10475" s="223">
        <v>504</v>
      </c>
      <c r="X10475" s="136">
        <v>97.67</v>
      </c>
      <c r="Y10475" s="223">
        <v>6750</v>
      </c>
      <c r="Z10475" s="223">
        <f>W10475*Y10475</f>
        <v>3402000</v>
      </c>
      <c r="AA10475" s="224">
        <v>6</v>
      </c>
      <c r="AB10475" s="224">
        <v>6</v>
      </c>
      <c r="AC10475" s="223">
        <f>(Z10475*(100-AB10475))/100</f>
        <v>3197880</v>
      </c>
      <c r="AD10475" s="223">
        <f>IF(AND(AC10475="",M10475=""),0,IF((AC10475=""),M10475, IF( (M10475=""),AC10475,SUM(AC10475:AC10478)+M10475)))</f>
        <v>3364770</v>
      </c>
      <c r="AE10475" s="223">
        <f>IF( (X10475=""),AD10475*1,AD10475*(X10475/100) )</f>
        <v>3286370.8590000002</v>
      </c>
      <c r="AF10475" s="223">
        <v>50000000</v>
      </c>
      <c r="AG10475" s="223">
        <f>IF((AF10475-AE10475) &gt; 1,0,IF((AF10475-AE10475)&lt;0,AE10475-AF10475,AF10475-AE10475))</f>
        <v>0</v>
      </c>
      <c r="AH10475" s="223">
        <v>0.02</v>
      </c>
    </row>
    <row r="10476" spans="1:34" s="173" customFormat="1" x14ac:dyDescent="0.55000000000000004">
      <c r="A10476" s="122"/>
      <c r="B10476" s="218"/>
      <c r="C10476" s="218"/>
      <c r="D10476" s="221"/>
      <c r="E10476" s="218"/>
      <c r="F10476" s="218"/>
      <c r="G10476" s="218"/>
      <c r="H10476" s="218"/>
      <c r="I10476" s="222"/>
      <c r="J10476" s="123"/>
      <c r="K10476" s="137"/>
      <c r="L10476" s="137"/>
      <c r="M10476" s="137"/>
      <c r="N10476" s="218">
        <v>2</v>
      </c>
      <c r="O10476" s="108" t="s">
        <v>14188</v>
      </c>
      <c r="P10476" s="138">
        <v>1570800043301</v>
      </c>
      <c r="Q10476" s="108" t="s">
        <v>14189</v>
      </c>
      <c r="R10476" s="108" t="s">
        <v>14192</v>
      </c>
      <c r="S10476" s="139" t="s">
        <v>14193</v>
      </c>
      <c r="T10476" s="218" t="s">
        <v>51</v>
      </c>
      <c r="U10476" s="218" t="s">
        <v>45</v>
      </c>
      <c r="V10476" s="218" t="s">
        <v>52</v>
      </c>
      <c r="W10476" s="223">
        <v>12</v>
      </c>
      <c r="X10476" s="136">
        <v>2.33</v>
      </c>
      <c r="Y10476" s="223">
        <v>6750</v>
      </c>
      <c r="Z10476" s="223">
        <f>W10476*Y10476</f>
        <v>81000</v>
      </c>
      <c r="AA10476" s="224">
        <v>1</v>
      </c>
      <c r="AB10476" s="224">
        <v>1</v>
      </c>
      <c r="AC10476" s="223">
        <f>(Z10476*(100-AB10476))/100</f>
        <v>80190</v>
      </c>
      <c r="AD10476" s="223">
        <f>IF(AND(AC10476="",M10475=""),0,IF((AC10476=""),M10475, IF( (M10475=""),AC10476,SUM(AC10475:AC10478)+M10475)))</f>
        <v>3364770</v>
      </c>
      <c r="AE10476" s="223">
        <f>IF( (X10476=""),AD10476*1,AD10476*(X10476/100) )</f>
        <v>78399.141000000003</v>
      </c>
      <c r="AF10476" s="223">
        <v>50000000</v>
      </c>
      <c r="AG10476" s="223">
        <f>IF((AF10476-AE10476) &gt; 1,0,IF((AF10476-AE10476)&lt;0,AE10476-AF10476,AF10476-AE10476))</f>
        <v>0</v>
      </c>
      <c r="AH10476" s="223">
        <v>0.02</v>
      </c>
    </row>
    <row r="10477" spans="1:34" s="173" customFormat="1" x14ac:dyDescent="0.55000000000000004">
      <c r="A10477" s="122"/>
      <c r="B10477" s="218"/>
      <c r="C10477" s="218"/>
      <c r="D10477" s="221"/>
      <c r="E10477" s="218"/>
      <c r="F10477" s="218"/>
      <c r="G10477" s="218"/>
      <c r="H10477" s="218"/>
      <c r="I10477" s="222"/>
      <c r="J10477" s="123"/>
      <c r="K10477" s="137"/>
      <c r="L10477" s="137" t="s">
        <v>63</v>
      </c>
      <c r="M10477" s="137">
        <f>SUM(M10475:M10476)</f>
        <v>86700</v>
      </c>
      <c r="N10477" s="218"/>
      <c r="O10477" s="108"/>
      <c r="P10477" s="138"/>
      <c r="Q10477" s="108"/>
      <c r="R10477" s="108"/>
      <c r="S10477" s="139"/>
      <c r="T10477" s="218"/>
      <c r="U10477" s="218"/>
      <c r="V10477" s="218"/>
      <c r="W10477" s="223"/>
      <c r="X10477" s="136"/>
      <c r="Y10477" s="223"/>
      <c r="Z10477" s="223"/>
      <c r="AA10477" s="224"/>
      <c r="AB10477" s="224"/>
      <c r="AC10477" s="223"/>
      <c r="AD10477" s="223"/>
      <c r="AE10477" s="223">
        <f>SUM(AE10475:AE10476)</f>
        <v>3364770</v>
      </c>
      <c r="AF10477" s="223"/>
      <c r="AG10477" s="223">
        <f>SUM(AG10475:AG10476)</f>
        <v>0</v>
      </c>
      <c r="AH10477" s="223"/>
    </row>
    <row r="10478" spans="1:34" s="173" customFormat="1" x14ac:dyDescent="0.55000000000000004">
      <c r="A10478" s="122" t="s">
        <v>14194</v>
      </c>
      <c r="B10478" s="218">
        <v>4862</v>
      </c>
      <c r="C10478" s="218">
        <v>6058</v>
      </c>
      <c r="D10478" s="221" t="s">
        <v>14195</v>
      </c>
      <c r="E10478" s="218" t="s">
        <v>37</v>
      </c>
      <c r="F10478" s="218">
        <v>5274</v>
      </c>
      <c r="G10478" s="218">
        <v>1</v>
      </c>
      <c r="H10478" s="218">
        <v>0</v>
      </c>
      <c r="I10478" s="222">
        <v>37</v>
      </c>
      <c r="J10478" s="123" t="s">
        <v>38</v>
      </c>
      <c r="K10478" s="137">
        <f>((G10478*400)+(H10478*100))+I10478</f>
        <v>437</v>
      </c>
      <c r="L10478" s="137">
        <v>400</v>
      </c>
      <c r="M10478" s="137">
        <f>K10478*L10478</f>
        <v>174800</v>
      </c>
      <c r="N10478" s="218"/>
      <c r="O10478" s="108"/>
      <c r="P10478" s="138"/>
      <c r="Q10478" s="108"/>
      <c r="R10478" s="108"/>
      <c r="S10478" s="139"/>
      <c r="T10478" s="218"/>
      <c r="U10478" s="218"/>
      <c r="V10478" s="218"/>
      <c r="W10478" s="223"/>
      <c r="X10478" s="136"/>
      <c r="Y10478" s="223"/>
      <c r="Z10478" s="223"/>
      <c r="AA10478" s="224"/>
      <c r="AB10478" s="224"/>
      <c r="AC10478" s="223"/>
      <c r="AD10478" s="223">
        <f>IF(AND(AC10478="",M10478=""),0,IF((AC10478=""),M10478,IF((M10478=""),AC10478,AC10478+M10478)))</f>
        <v>174800</v>
      </c>
      <c r="AE10478" s="223">
        <f>IF( (X10478=""),AD10478*1,AD10478*(X10478/100) )</f>
        <v>174800</v>
      </c>
      <c r="AF10478" s="223">
        <v>0</v>
      </c>
      <c r="AG10478" s="223">
        <f>IF((AF10478-AE10478) &gt; 1,0,IF((AF10478-AE10478)&lt;0,AE10478-AF10478,AF10478-AE10478))</f>
        <v>174800</v>
      </c>
      <c r="AH10478" s="223">
        <v>0.01</v>
      </c>
    </row>
    <row r="10479" spans="1:34" s="173" customFormat="1" x14ac:dyDescent="0.55000000000000004">
      <c r="A10479" s="122"/>
      <c r="B10479" s="218">
        <v>4863</v>
      </c>
      <c r="C10479" s="218">
        <v>6059</v>
      </c>
      <c r="D10479" s="221" t="s">
        <v>14196</v>
      </c>
      <c r="E10479" s="218" t="s">
        <v>37</v>
      </c>
      <c r="F10479" s="218">
        <v>5275</v>
      </c>
      <c r="G10479" s="218">
        <v>1</v>
      </c>
      <c r="H10479" s="218">
        <v>2</v>
      </c>
      <c r="I10479" s="222">
        <v>4</v>
      </c>
      <c r="J10479" s="123" t="s">
        <v>38</v>
      </c>
      <c r="K10479" s="137">
        <f>((G10479*400)+(H10479*100))+I10479</f>
        <v>604</v>
      </c>
      <c r="L10479" s="137">
        <v>400</v>
      </c>
      <c r="M10479" s="137">
        <f>K10479*L10479</f>
        <v>241600</v>
      </c>
      <c r="N10479" s="218"/>
      <c r="O10479" s="108"/>
      <c r="P10479" s="138"/>
      <c r="Q10479" s="108"/>
      <c r="R10479" s="108"/>
      <c r="S10479" s="139"/>
      <c r="T10479" s="218"/>
      <c r="U10479" s="218"/>
      <c r="V10479" s="218"/>
      <c r="W10479" s="223"/>
      <c r="X10479" s="136"/>
      <c r="Y10479" s="223"/>
      <c r="Z10479" s="223"/>
      <c r="AA10479" s="224"/>
      <c r="AB10479" s="224"/>
      <c r="AC10479" s="223"/>
      <c r="AD10479" s="223">
        <f>IF(AND(AC10479="",M10479=""),0,IF((AC10479=""),M10479,IF((M10479=""),AC10479,AC10479+M10479)))</f>
        <v>241600</v>
      </c>
      <c r="AE10479" s="223">
        <f>IF( (X10479=""),AD10479*1,AD10479*(X10479/100) )</f>
        <v>241600</v>
      </c>
      <c r="AF10479" s="223">
        <v>0</v>
      </c>
      <c r="AG10479" s="223">
        <f>IF((AF10479-AE10479) &gt; 1,0,IF((AF10479-AE10479)&lt;0,AE10479-AF10479,AF10479-AE10479))</f>
        <v>241600</v>
      </c>
      <c r="AH10479" s="223">
        <v>0.01</v>
      </c>
    </row>
    <row r="10480" spans="1:34" s="173" customFormat="1" x14ac:dyDescent="0.55000000000000004">
      <c r="A10480" s="122"/>
      <c r="B10480" s="218"/>
      <c r="C10480" s="218"/>
      <c r="D10480" s="221"/>
      <c r="E10480" s="218"/>
      <c r="F10480" s="218"/>
      <c r="G10480" s="218"/>
      <c r="H10480" s="218"/>
      <c r="I10480" s="222"/>
      <c r="J10480" s="123"/>
      <c r="K10480" s="137"/>
      <c r="L10480" s="137" t="s">
        <v>63</v>
      </c>
      <c r="M10480" s="137">
        <f>SUM(M10478:M10479)</f>
        <v>416400</v>
      </c>
      <c r="N10480" s="218"/>
      <c r="O10480" s="108"/>
      <c r="P10480" s="138"/>
      <c r="Q10480" s="108"/>
      <c r="R10480" s="108"/>
      <c r="S10480" s="139"/>
      <c r="T10480" s="218"/>
      <c r="U10480" s="218"/>
      <c r="V10480" s="218"/>
      <c r="W10480" s="223"/>
      <c r="X10480" s="136"/>
      <c r="Y10480" s="223"/>
      <c r="Z10480" s="223"/>
      <c r="AA10480" s="224"/>
      <c r="AB10480" s="224"/>
      <c r="AC10480" s="223"/>
      <c r="AD10480" s="223"/>
      <c r="AE10480" s="223">
        <f>SUM(AE10478:AE10479)</f>
        <v>416400</v>
      </c>
      <c r="AF10480" s="223"/>
      <c r="AG10480" s="223">
        <f>SUM(AG10478:AG10479)</f>
        <v>416400</v>
      </c>
      <c r="AH10480" s="223"/>
    </row>
    <row r="10481" spans="1:34" s="234" customFormat="1" x14ac:dyDescent="0.55000000000000004">
      <c r="A10481" s="226" t="s">
        <v>14197</v>
      </c>
      <c r="B10481" s="269">
        <v>4479</v>
      </c>
      <c r="C10481" s="269">
        <v>9474</v>
      </c>
      <c r="D10481" s="270" t="s">
        <v>3425</v>
      </c>
      <c r="E10481" s="269" t="s">
        <v>34</v>
      </c>
      <c r="F10481" s="269">
        <v>25751</v>
      </c>
      <c r="G10481" s="269">
        <v>0</v>
      </c>
      <c r="H10481" s="269">
        <v>1</v>
      </c>
      <c r="I10481" s="271">
        <v>50</v>
      </c>
      <c r="J10481" s="227" t="s">
        <v>35</v>
      </c>
      <c r="K10481" s="230">
        <f>((G10481*400)+(H10481*100))+I10481</f>
        <v>150</v>
      </c>
      <c r="L10481" s="230">
        <v>750</v>
      </c>
      <c r="M10481" s="230">
        <f>K10481*L10481</f>
        <v>112500</v>
      </c>
      <c r="N10481" s="269">
        <v>1</v>
      </c>
      <c r="O10481" s="205" t="s">
        <v>3426</v>
      </c>
      <c r="P10481" s="231">
        <v>3570800005392</v>
      </c>
      <c r="Q10481" s="205" t="s">
        <v>3427</v>
      </c>
      <c r="R10481" s="205" t="s">
        <v>3428</v>
      </c>
      <c r="S10481" s="232"/>
      <c r="T10481" s="269" t="s">
        <v>51</v>
      </c>
      <c r="U10481" s="269" t="s">
        <v>45</v>
      </c>
      <c r="V10481" s="269" t="s">
        <v>52</v>
      </c>
      <c r="W10481" s="272">
        <v>223.2</v>
      </c>
      <c r="X10481" s="229">
        <v>82.47</v>
      </c>
      <c r="Y10481" s="272">
        <v>6750</v>
      </c>
      <c r="Z10481" s="272">
        <f>W10481*Y10481</f>
        <v>1506600</v>
      </c>
      <c r="AA10481" s="273">
        <v>1</v>
      </c>
      <c r="AB10481" s="273">
        <v>1</v>
      </c>
      <c r="AC10481" s="272">
        <f>(Z10481*(100-AB10481))/100</f>
        <v>1491534</v>
      </c>
      <c r="AD10481" s="272">
        <f>IF(AND(AC10481="",M10481=""),0,IF((AC10481=""),M10481, IF( (M10481=""),AC10481,SUM(AC10481:AC10482)+M10481)))</f>
        <v>1921118.625</v>
      </c>
      <c r="AE10481" s="272">
        <f>IF( (X10481=""),AD10481*1,AD10481*(X10481/100) )</f>
        <v>1584346.5300375</v>
      </c>
      <c r="AF10481" s="272">
        <v>50000000</v>
      </c>
      <c r="AG10481" s="272">
        <f>IF((AF10481-AE10481) &gt; 1,0,IF((AF10481-AE10481)&lt;0,AE10481-AF10481,AF10481-AE10481))</f>
        <v>0</v>
      </c>
      <c r="AH10481" s="272">
        <v>0.02</v>
      </c>
    </row>
    <row r="10482" spans="1:34" s="173" customFormat="1" x14ac:dyDescent="0.55000000000000004">
      <c r="A10482" s="122"/>
      <c r="B10482" s="218"/>
      <c r="C10482" s="218"/>
      <c r="D10482" s="221"/>
      <c r="E10482" s="218"/>
      <c r="F10482" s="218"/>
      <c r="G10482" s="218"/>
      <c r="H10482" s="218"/>
      <c r="I10482" s="222"/>
      <c r="J10482" s="123"/>
      <c r="K10482" s="137"/>
      <c r="L10482" s="137"/>
      <c r="M10482" s="137"/>
      <c r="N10482" s="218">
        <v>2</v>
      </c>
      <c r="O10482" s="108" t="s">
        <v>3426</v>
      </c>
      <c r="P10482" s="138">
        <v>3570800005392</v>
      </c>
      <c r="Q10482" s="108" t="s">
        <v>3427</v>
      </c>
      <c r="R10482" s="108" t="s">
        <v>3428</v>
      </c>
      <c r="S10482" s="139"/>
      <c r="T10482" s="218" t="s">
        <v>51</v>
      </c>
      <c r="U10482" s="218" t="s">
        <v>45</v>
      </c>
      <c r="V10482" s="218" t="s">
        <v>52</v>
      </c>
      <c r="W10482" s="223">
        <v>47.45</v>
      </c>
      <c r="X10482" s="136">
        <v>17.53</v>
      </c>
      <c r="Y10482" s="223">
        <v>6750</v>
      </c>
      <c r="Z10482" s="223">
        <f>W10482*Y10482</f>
        <v>320287.5</v>
      </c>
      <c r="AA10482" s="224">
        <v>1</v>
      </c>
      <c r="AB10482" s="224">
        <v>1</v>
      </c>
      <c r="AC10482" s="223">
        <f>(Z10482*(100-AB10482))/100</f>
        <v>317084.625</v>
      </c>
      <c r="AD10482" s="223">
        <f>IF(AND(AC10482="",M10481=""),0,IF((AC10482=""),M10481, IF( (M10481=""),AC10482,SUM(AC10481:AC10482)+M10481)))</f>
        <v>1921118.625</v>
      </c>
      <c r="AE10482" s="223">
        <f>IF( (X10482=""),AD10482*1,AD10482*(X10482/100) )</f>
        <v>336772.09496250004</v>
      </c>
      <c r="AF10482" s="223">
        <v>50000000</v>
      </c>
      <c r="AG10482" s="223">
        <f>IF((AF10482-AE10482) &gt; 1,0,IF((AF10482-AE10482)&lt;0,AE10482-AF10482,AF10482-AE10482))</f>
        <v>0</v>
      </c>
      <c r="AH10482" s="223">
        <v>0.02</v>
      </c>
    </row>
    <row r="10483" spans="1:34" s="173" customFormat="1" x14ac:dyDescent="0.55000000000000004">
      <c r="A10483" s="122"/>
      <c r="B10483" s="218"/>
      <c r="C10483" s="218"/>
      <c r="D10483" s="221"/>
      <c r="E10483" s="218"/>
      <c r="F10483" s="218"/>
      <c r="G10483" s="218"/>
      <c r="H10483" s="218"/>
      <c r="I10483" s="222"/>
      <c r="J10483" s="123"/>
      <c r="K10483" s="137"/>
      <c r="L10483" s="137" t="s">
        <v>63</v>
      </c>
      <c r="M10483" s="137">
        <f>SUM(M10481:M10482)</f>
        <v>112500</v>
      </c>
      <c r="N10483" s="218"/>
      <c r="O10483" s="108"/>
      <c r="P10483" s="138"/>
      <c r="Q10483" s="108"/>
      <c r="R10483" s="108"/>
      <c r="S10483" s="139"/>
      <c r="T10483" s="218"/>
      <c r="U10483" s="218"/>
      <c r="V10483" s="218"/>
      <c r="W10483" s="223"/>
      <c r="X10483" s="136"/>
      <c r="Y10483" s="223"/>
      <c r="Z10483" s="223"/>
      <c r="AA10483" s="224"/>
      <c r="AB10483" s="224"/>
      <c r="AC10483" s="223"/>
      <c r="AD10483" s="223"/>
      <c r="AE10483" s="223">
        <f>SUM(AE10481:AE10482)</f>
        <v>1921118.625</v>
      </c>
      <c r="AF10483" s="223"/>
      <c r="AG10483" s="223">
        <f>SUM(AG10481:AG10482)</f>
        <v>0</v>
      </c>
      <c r="AH10483" s="223"/>
    </row>
    <row r="10484" spans="1:34" s="173" customFormat="1" x14ac:dyDescent="0.55000000000000004">
      <c r="A10484" s="122" t="s">
        <v>14200</v>
      </c>
      <c r="B10484" s="172">
        <v>4865</v>
      </c>
      <c r="C10484" s="172">
        <v>5426</v>
      </c>
      <c r="D10484" s="242" t="s">
        <v>14201</v>
      </c>
      <c r="E10484" s="172" t="s">
        <v>34</v>
      </c>
      <c r="F10484" s="172">
        <v>3394</v>
      </c>
      <c r="G10484" s="172">
        <v>1</v>
      </c>
      <c r="H10484" s="172">
        <v>3</v>
      </c>
      <c r="I10484" s="243">
        <v>35</v>
      </c>
      <c r="J10484" s="123" t="s">
        <v>38</v>
      </c>
      <c r="K10484" s="171">
        <f>((G10484*400)+(H10484*100))+I10484</f>
        <v>735</v>
      </c>
      <c r="L10484" s="171">
        <v>1250</v>
      </c>
      <c r="M10484" s="171">
        <f>K10484*L10484</f>
        <v>918750</v>
      </c>
      <c r="N10484" s="172"/>
      <c r="O10484" s="122"/>
      <c r="P10484" s="200"/>
      <c r="Q10484" s="122"/>
      <c r="R10484" s="122"/>
      <c r="S10484" s="170"/>
      <c r="T10484" s="172"/>
      <c r="U10484" s="172"/>
      <c r="V10484" s="172"/>
      <c r="W10484" s="244"/>
      <c r="X10484" s="199"/>
      <c r="Y10484" s="244"/>
      <c r="Z10484" s="244"/>
      <c r="AA10484" s="245"/>
      <c r="AB10484" s="245"/>
      <c r="AC10484" s="244"/>
      <c r="AD10484" s="244">
        <f>IF(AND(AC10484="",M10484=""),0,IF((AC10484=""),M10484,IF((M10484=""),AC10484,AC10484+M10484)))</f>
        <v>918750</v>
      </c>
      <c r="AE10484" s="244">
        <f>IF( (X10484=""),AD10484*1,AD10484*(X10484/100) )</f>
        <v>918750</v>
      </c>
      <c r="AF10484" s="223">
        <v>50000000</v>
      </c>
      <c r="AG10484" s="244">
        <f>IF((AF10484-AE10484) &gt; 1,0,IF((AF10484-AE10484)&lt;0,AE10484-AF10484,AF10484-AE10484))</f>
        <v>0</v>
      </c>
      <c r="AH10484" s="223">
        <v>0.01</v>
      </c>
    </row>
    <row r="10485" spans="1:34" s="173" customFormat="1" x14ac:dyDescent="0.55000000000000004">
      <c r="A10485" s="122"/>
      <c r="B10485" s="172">
        <v>4866</v>
      </c>
      <c r="C10485" s="172">
        <v>10159</v>
      </c>
      <c r="D10485" s="242" t="s">
        <v>14202</v>
      </c>
      <c r="E10485" s="172" t="s">
        <v>34</v>
      </c>
      <c r="F10485" s="172">
        <v>11213</v>
      </c>
      <c r="G10485" s="172">
        <v>0</v>
      </c>
      <c r="H10485" s="172">
        <v>0</v>
      </c>
      <c r="I10485" s="243">
        <v>26</v>
      </c>
      <c r="J10485" s="123" t="s">
        <v>35</v>
      </c>
      <c r="K10485" s="171">
        <f>((G10485*400)+(H10485*100))+I10485</f>
        <v>26</v>
      </c>
      <c r="L10485" s="171">
        <v>18500</v>
      </c>
      <c r="M10485" s="171">
        <f>K10485*L10485</f>
        <v>481000</v>
      </c>
      <c r="N10485" s="172">
        <v>1</v>
      </c>
      <c r="O10485" s="122" t="s">
        <v>14198</v>
      </c>
      <c r="P10485" s="200">
        <v>1100500515279</v>
      </c>
      <c r="Q10485" s="122" t="s">
        <v>14199</v>
      </c>
      <c r="R10485" s="122" t="s">
        <v>14203</v>
      </c>
      <c r="S10485" s="170" t="s">
        <v>14204</v>
      </c>
      <c r="T10485" s="172" t="s">
        <v>44</v>
      </c>
      <c r="U10485" s="172" t="s">
        <v>45</v>
      </c>
      <c r="V10485" s="172" t="s">
        <v>52</v>
      </c>
      <c r="W10485" s="244">
        <v>256</v>
      </c>
      <c r="X10485" s="199">
        <v>100</v>
      </c>
      <c r="Y10485" s="244">
        <v>7150</v>
      </c>
      <c r="Z10485" s="244">
        <f>W10485*Y10485</f>
        <v>1830400</v>
      </c>
      <c r="AA10485" s="245">
        <v>22</v>
      </c>
      <c r="AB10485" s="245">
        <v>34</v>
      </c>
      <c r="AC10485" s="244">
        <f>(Z10485*(100-AB10485))/100</f>
        <v>1208064</v>
      </c>
      <c r="AD10485" s="244">
        <f>IF(AND(AC10485="",M10485=""),0,IF((AC10485=""),M10485, IF( (M10485=""),AC10485,SUM(AC10485:AC10485)+M10485)))</f>
        <v>1689064</v>
      </c>
      <c r="AE10485" s="244">
        <f>IF( (X10485=""),AD10485*1,AD10485*(X10485/100) )</f>
        <v>1689064</v>
      </c>
      <c r="AF10485" s="244">
        <v>0</v>
      </c>
      <c r="AG10485" s="244">
        <f>IF((AF10485-AE10485) &gt; 1,0,IF((AF10485-AE10485)&lt;0,AE10485-AF10485,AF10485-AE10485))</f>
        <v>1689064</v>
      </c>
      <c r="AH10485" s="223">
        <v>0.02</v>
      </c>
    </row>
    <row r="10486" spans="1:34" s="173" customFormat="1" x14ac:dyDescent="0.55000000000000004">
      <c r="A10486" s="122"/>
      <c r="B10486" s="172">
        <v>4867</v>
      </c>
      <c r="C10486" s="172">
        <v>10160</v>
      </c>
      <c r="D10486" s="242" t="s">
        <v>14205</v>
      </c>
      <c r="E10486" s="172" t="s">
        <v>34</v>
      </c>
      <c r="F10486" s="172">
        <v>11214</v>
      </c>
      <c r="G10486" s="172">
        <v>0</v>
      </c>
      <c r="H10486" s="172">
        <v>0</v>
      </c>
      <c r="I10486" s="243">
        <v>26</v>
      </c>
      <c r="J10486" s="123" t="s">
        <v>35</v>
      </c>
      <c r="K10486" s="171">
        <f>((G10486*400)+(H10486*100))+I10486</f>
        <v>26</v>
      </c>
      <c r="L10486" s="171">
        <v>18500</v>
      </c>
      <c r="M10486" s="171">
        <f>K10486*L10486</f>
        <v>481000</v>
      </c>
      <c r="N10486" s="172">
        <v>1</v>
      </c>
      <c r="O10486" s="122" t="s">
        <v>14198</v>
      </c>
      <c r="P10486" s="200">
        <v>1100500515279</v>
      </c>
      <c r="Q10486" s="122" t="s">
        <v>14199</v>
      </c>
      <c r="R10486" s="122" t="s">
        <v>14203</v>
      </c>
      <c r="S10486" s="170" t="s">
        <v>14206</v>
      </c>
      <c r="T10486" s="172" t="s">
        <v>44</v>
      </c>
      <c r="U10486" s="172" t="s">
        <v>45</v>
      </c>
      <c r="V10486" s="172" t="s">
        <v>52</v>
      </c>
      <c r="W10486" s="244">
        <v>224</v>
      </c>
      <c r="X10486" s="199">
        <v>100</v>
      </c>
      <c r="Y10486" s="244">
        <v>7150</v>
      </c>
      <c r="Z10486" s="244">
        <f>W10486*Y10486</f>
        <v>1601600</v>
      </c>
      <c r="AA10486" s="245">
        <v>20</v>
      </c>
      <c r="AB10486" s="245">
        <v>30</v>
      </c>
      <c r="AC10486" s="244">
        <f>(Z10486*(100-AB10486))/100</f>
        <v>1121120</v>
      </c>
      <c r="AD10486" s="244">
        <f>IF(AND(AC10486="",M10486=""),0,IF((AC10486=""),M10486, IF( (M10486=""),AC10486,SUM(AC10486:AC10486)+M10486)))</f>
        <v>1602120</v>
      </c>
      <c r="AE10486" s="244">
        <f>IF( (X10486=""),AD10486*1,AD10486*(X10486/100) )</f>
        <v>1602120</v>
      </c>
      <c r="AF10486" s="244">
        <v>0</v>
      </c>
      <c r="AG10486" s="244">
        <f>IF((AF10486-AE10486) &gt; 1,0,IF((AF10486-AE10486)&lt;0,AE10486-AF10486,AF10486-AE10486))</f>
        <v>1602120</v>
      </c>
      <c r="AH10486" s="223">
        <v>0.02</v>
      </c>
    </row>
    <row r="10487" spans="1:34" s="173" customFormat="1" x14ac:dyDescent="0.55000000000000004">
      <c r="A10487" s="122"/>
      <c r="B10487" s="172">
        <v>4868</v>
      </c>
      <c r="C10487" s="172">
        <v>10161</v>
      </c>
      <c r="D10487" s="242" t="s">
        <v>14207</v>
      </c>
      <c r="E10487" s="172" t="s">
        <v>34</v>
      </c>
      <c r="F10487" s="172">
        <v>15801</v>
      </c>
      <c r="G10487" s="172">
        <v>0</v>
      </c>
      <c r="H10487" s="172">
        <v>1</v>
      </c>
      <c r="I10487" s="243">
        <v>55</v>
      </c>
      <c r="J10487" s="123" t="s">
        <v>38</v>
      </c>
      <c r="K10487" s="171">
        <f>((G10487*400)+(H10487*100))+I10487</f>
        <v>155</v>
      </c>
      <c r="L10487" s="171">
        <v>450</v>
      </c>
      <c r="M10487" s="171">
        <f>K10487*L10487</f>
        <v>69750</v>
      </c>
      <c r="N10487" s="172"/>
      <c r="O10487" s="122"/>
      <c r="P10487" s="200"/>
      <c r="Q10487" s="122"/>
      <c r="R10487" s="122"/>
      <c r="S10487" s="170"/>
      <c r="T10487" s="172"/>
      <c r="U10487" s="172"/>
      <c r="V10487" s="172"/>
      <c r="W10487" s="244"/>
      <c r="X10487" s="199"/>
      <c r="Y10487" s="244"/>
      <c r="Z10487" s="244"/>
      <c r="AA10487" s="245"/>
      <c r="AB10487" s="245"/>
      <c r="AC10487" s="244"/>
      <c r="AD10487" s="244">
        <f>IF(AND(AC10487="",M10487=""),0,IF((AC10487=""),M10487,IF((M10487=""),AC10487,AC10487+M10487)))</f>
        <v>69750</v>
      </c>
      <c r="AE10487" s="244">
        <f>IF( (X10487=""),AD10487*1,AD10487*(X10487/100) )</f>
        <v>69750</v>
      </c>
      <c r="AF10487" s="223">
        <v>50000000</v>
      </c>
      <c r="AG10487" s="244">
        <f>IF((AF10487-AE10487) &gt; 1,0,IF((AF10487-AE10487)&lt;0,AE10487-AF10487,AF10487-AE10487))</f>
        <v>0</v>
      </c>
      <c r="AH10487" s="223">
        <v>0.01</v>
      </c>
    </row>
    <row r="10488" spans="1:34" s="173" customFormat="1" x14ac:dyDescent="0.55000000000000004">
      <c r="A10488" s="122" t="s">
        <v>14200</v>
      </c>
      <c r="B10488" s="172">
        <v>4870</v>
      </c>
      <c r="C10488" s="172">
        <v>6101</v>
      </c>
      <c r="D10488" s="242" t="s">
        <v>14210</v>
      </c>
      <c r="E10488" s="172" t="s">
        <v>34</v>
      </c>
      <c r="F10488" s="172">
        <v>16439</v>
      </c>
      <c r="G10488" s="172">
        <v>0</v>
      </c>
      <c r="H10488" s="172">
        <v>3</v>
      </c>
      <c r="I10488" s="243">
        <v>23</v>
      </c>
      <c r="J10488" s="123" t="s">
        <v>62</v>
      </c>
      <c r="K10488" s="171">
        <f>((G10488*400)+(H10488*100))+I10488</f>
        <v>323</v>
      </c>
      <c r="L10488" s="171">
        <v>7250</v>
      </c>
      <c r="M10488" s="171">
        <f>K10488*L10488</f>
        <v>2341750</v>
      </c>
      <c r="N10488" s="172">
        <v>1</v>
      </c>
      <c r="O10488" s="122" t="s">
        <v>14198</v>
      </c>
      <c r="P10488" s="200">
        <v>1100500515279</v>
      </c>
      <c r="Q10488" s="122" t="s">
        <v>14199</v>
      </c>
      <c r="R10488" s="122" t="s">
        <v>14203</v>
      </c>
      <c r="S10488" s="170" t="s">
        <v>14204</v>
      </c>
      <c r="T10488" s="172" t="s">
        <v>15706</v>
      </c>
      <c r="U10488" s="172" t="s">
        <v>45</v>
      </c>
      <c r="V10488" s="172" t="s">
        <v>62</v>
      </c>
      <c r="W10488" s="244">
        <v>754</v>
      </c>
      <c r="X10488" s="199">
        <v>100</v>
      </c>
      <c r="Y10488" s="244">
        <v>6600</v>
      </c>
      <c r="Z10488" s="244">
        <f>W10488*Y10488</f>
        <v>4976400</v>
      </c>
      <c r="AA10488" s="245">
        <v>21</v>
      </c>
      <c r="AB10488" s="245">
        <v>32</v>
      </c>
      <c r="AC10488" s="244">
        <f>(Z10488*(100-AB10488))/100</f>
        <v>3383952</v>
      </c>
      <c r="AD10488" s="244">
        <f>IF(AND(AC10488="",M10488=""),0,IF((AC10488=""),M10488, IF( (M10488=""),AC10488,SUM(AC10488:AC10488)+M10488)))</f>
        <v>5725702</v>
      </c>
      <c r="AE10488" s="244">
        <f>IF( (X10488=""),AD10488*1,AD10488*(X10488/100) )</f>
        <v>5725702</v>
      </c>
      <c r="AF10488" s="244">
        <v>0</v>
      </c>
      <c r="AG10488" s="244">
        <f>IF((AF10488-AE10488) &gt; 1,0,IF((AF10488-AE10488)&lt;0,AE10488-AF10488,AF10488-AE10488))</f>
        <v>5725702</v>
      </c>
      <c r="AH10488" s="223">
        <v>0.3</v>
      </c>
    </row>
    <row r="10489" spans="1:34" s="173" customFormat="1" x14ac:dyDescent="0.55000000000000004">
      <c r="A10489" s="122"/>
      <c r="B10489" s="172"/>
      <c r="C10489" s="172"/>
      <c r="D10489" s="242"/>
      <c r="E10489" s="172"/>
      <c r="F10489" s="172"/>
      <c r="G10489" s="172"/>
      <c r="H10489" s="172"/>
      <c r="I10489" s="243"/>
      <c r="J10489" s="123"/>
      <c r="K10489" s="171"/>
      <c r="L10489" s="171" t="s">
        <v>63</v>
      </c>
      <c r="M10489" s="171">
        <f>SUM(M10484:M10488)</f>
        <v>4292250</v>
      </c>
      <c r="N10489" s="172"/>
      <c r="O10489" s="122"/>
      <c r="P10489" s="200"/>
      <c r="Q10489" s="122"/>
      <c r="R10489" s="122"/>
      <c r="S10489" s="170"/>
      <c r="T10489" s="172"/>
      <c r="U10489" s="172"/>
      <c r="V10489" s="172"/>
      <c r="W10489" s="244"/>
      <c r="X10489" s="199"/>
      <c r="Y10489" s="244"/>
      <c r="Z10489" s="244"/>
      <c r="AA10489" s="245"/>
      <c r="AB10489" s="245"/>
      <c r="AC10489" s="244"/>
      <c r="AD10489" s="244"/>
      <c r="AE10489" s="244">
        <f>SUM(AE10484:AE10488)</f>
        <v>10005386</v>
      </c>
      <c r="AF10489" s="244"/>
      <c r="AG10489" s="244">
        <f>SUM(AG10484:AG10488)</f>
        <v>9016886</v>
      </c>
      <c r="AH10489" s="223"/>
    </row>
    <row r="10490" spans="1:34" s="173" customFormat="1" x14ac:dyDescent="0.55000000000000004">
      <c r="A10490" s="122" t="s">
        <v>14208</v>
      </c>
      <c r="B10490" s="218">
        <v>4480</v>
      </c>
      <c r="C10490" s="218">
        <v>5073</v>
      </c>
      <c r="D10490" s="221" t="s">
        <v>14209</v>
      </c>
      <c r="E10490" s="218" t="s">
        <v>34</v>
      </c>
      <c r="F10490" s="218">
        <v>15845</v>
      </c>
      <c r="G10490" s="218">
        <v>0</v>
      </c>
      <c r="H10490" s="218">
        <v>2</v>
      </c>
      <c r="I10490" s="222">
        <v>5</v>
      </c>
      <c r="J10490" s="123" t="s">
        <v>38</v>
      </c>
      <c r="K10490" s="137">
        <f>((G10490*400)+(H10490*100))+I10490</f>
        <v>205</v>
      </c>
      <c r="L10490" s="137">
        <v>625</v>
      </c>
      <c r="M10490" s="137">
        <f>K10490*L10490</f>
        <v>128125</v>
      </c>
      <c r="N10490" s="218"/>
      <c r="O10490" s="108"/>
      <c r="P10490" s="138"/>
      <c r="Q10490" s="108"/>
      <c r="R10490" s="108"/>
      <c r="S10490" s="139"/>
      <c r="T10490" s="218"/>
      <c r="U10490" s="218"/>
      <c r="V10490" s="218"/>
      <c r="W10490" s="223"/>
      <c r="X10490" s="136"/>
      <c r="Y10490" s="223"/>
      <c r="Z10490" s="223"/>
      <c r="AA10490" s="224"/>
      <c r="AB10490" s="224"/>
      <c r="AC10490" s="223"/>
      <c r="AD10490" s="223">
        <f>IF(AND(AC10490="",M10490=""),0,IF((AC10490=""),M10490,IF((M10490=""),AC10490,AC10490+M10490)))</f>
        <v>128125</v>
      </c>
      <c r="AE10490" s="223">
        <f>IF( (X10490=""),AD10490*1,AD10490*(X10490/100) )</f>
        <v>128125</v>
      </c>
      <c r="AF10490" s="223">
        <v>50000000</v>
      </c>
      <c r="AG10490" s="223">
        <f>IF((AF10490-AE10490) &gt; 1,0,IF((AF10490-AE10490)&lt;0,AE10490-AF10490,AF10490-AE10490))</f>
        <v>0</v>
      </c>
      <c r="AH10490" s="223">
        <v>0.01</v>
      </c>
    </row>
    <row r="10491" spans="1:34" s="173" customFormat="1" x14ac:dyDescent="0.55000000000000004">
      <c r="A10491" s="122"/>
      <c r="B10491" s="218"/>
      <c r="C10491" s="218"/>
      <c r="D10491" s="221"/>
      <c r="E10491" s="218"/>
      <c r="F10491" s="218"/>
      <c r="G10491" s="218"/>
      <c r="H10491" s="218"/>
      <c r="I10491" s="222"/>
      <c r="J10491" s="123"/>
      <c r="K10491" s="137"/>
      <c r="L10491" s="137" t="s">
        <v>63</v>
      </c>
      <c r="M10491" s="137">
        <f>SUM(M10490:M10490)</f>
        <v>128125</v>
      </c>
      <c r="N10491" s="218"/>
      <c r="O10491" s="108"/>
      <c r="P10491" s="138"/>
      <c r="Q10491" s="108"/>
      <c r="R10491" s="108"/>
      <c r="S10491" s="139"/>
      <c r="T10491" s="218"/>
      <c r="U10491" s="218"/>
      <c r="V10491" s="218"/>
      <c r="W10491" s="223"/>
      <c r="X10491" s="136"/>
      <c r="Y10491" s="223"/>
      <c r="Z10491" s="223"/>
      <c r="AA10491" s="224"/>
      <c r="AB10491" s="224"/>
      <c r="AC10491" s="223"/>
      <c r="AD10491" s="223"/>
      <c r="AE10491" s="223">
        <f>SUM(AE10490:AE10490)</f>
        <v>128125</v>
      </c>
      <c r="AF10491" s="223"/>
      <c r="AG10491" s="223">
        <f>SUM(AG10490:AG10490)</f>
        <v>0</v>
      </c>
      <c r="AH10491" s="223"/>
    </row>
    <row r="10492" spans="1:34" s="173" customFormat="1" x14ac:dyDescent="0.55000000000000004">
      <c r="A10492" s="122" t="s">
        <v>13796</v>
      </c>
      <c r="B10492" s="218">
        <v>4481</v>
      </c>
      <c r="C10492" s="218">
        <v>6196</v>
      </c>
      <c r="D10492" s="221" t="s">
        <v>14211</v>
      </c>
      <c r="E10492" s="218" t="s">
        <v>37</v>
      </c>
      <c r="F10492" s="218">
        <v>5567</v>
      </c>
      <c r="G10492" s="218">
        <v>3</v>
      </c>
      <c r="H10492" s="218">
        <v>2</v>
      </c>
      <c r="I10492" s="222">
        <v>95</v>
      </c>
      <c r="J10492" s="123" t="s">
        <v>38</v>
      </c>
      <c r="K10492" s="137">
        <f>((G10492*400)+(H10492*100))+I10492</f>
        <v>1495</v>
      </c>
      <c r="L10492" s="137">
        <v>400</v>
      </c>
      <c r="M10492" s="137">
        <f>K10492*L10492</f>
        <v>598000</v>
      </c>
      <c r="N10492" s="218"/>
      <c r="O10492" s="108"/>
      <c r="P10492" s="138"/>
      <c r="Q10492" s="108"/>
      <c r="R10492" s="108"/>
      <c r="S10492" s="139"/>
      <c r="T10492" s="218"/>
      <c r="U10492" s="218"/>
      <c r="V10492" s="218"/>
      <c r="W10492" s="223"/>
      <c r="X10492" s="136"/>
      <c r="Y10492" s="223"/>
      <c r="Z10492" s="223"/>
      <c r="AA10492" s="224"/>
      <c r="AB10492" s="224"/>
      <c r="AC10492" s="223"/>
      <c r="AD10492" s="223">
        <f>IF(AND(AC10492="",M10492=""),0,IF((AC10492=""),M10492,IF((M10492=""),AC10492,AC10492+M10492)))</f>
        <v>598000</v>
      </c>
      <c r="AE10492" s="223">
        <f>IF( (X10492=""),AD10492*1,AD10492*(X10492/100) )</f>
        <v>598000</v>
      </c>
      <c r="AF10492" s="223">
        <v>0</v>
      </c>
      <c r="AG10492" s="223">
        <f>IF((AF10492-AE10492) &gt; 1,0,IF((AF10492-AE10492)&lt;0,AE10492-AF10492,AF10492-AE10492))</f>
        <v>598000</v>
      </c>
      <c r="AH10492" s="223">
        <v>0.01</v>
      </c>
    </row>
    <row r="10493" spans="1:34" s="173" customFormat="1" x14ac:dyDescent="0.55000000000000004">
      <c r="A10493" s="122"/>
      <c r="B10493" s="218"/>
      <c r="C10493" s="218"/>
      <c r="D10493" s="221"/>
      <c r="E10493" s="218"/>
      <c r="F10493" s="218"/>
      <c r="G10493" s="218"/>
      <c r="H10493" s="218"/>
      <c r="I10493" s="222"/>
      <c r="J10493" s="123"/>
      <c r="K10493" s="137"/>
      <c r="L10493" s="137" t="s">
        <v>63</v>
      </c>
      <c r="M10493" s="137">
        <f>SUM(M10492:M10492)</f>
        <v>598000</v>
      </c>
      <c r="N10493" s="218"/>
      <c r="O10493" s="108"/>
      <c r="P10493" s="138"/>
      <c r="Q10493" s="108"/>
      <c r="R10493" s="108"/>
      <c r="S10493" s="139"/>
      <c r="T10493" s="218"/>
      <c r="U10493" s="218"/>
      <c r="V10493" s="218"/>
      <c r="W10493" s="223"/>
      <c r="X10493" s="136"/>
      <c r="Y10493" s="223"/>
      <c r="Z10493" s="223"/>
      <c r="AA10493" s="224"/>
      <c r="AB10493" s="224"/>
      <c r="AC10493" s="223"/>
      <c r="AD10493" s="223"/>
      <c r="AE10493" s="223">
        <f>SUM(AE10492:AE10492)</f>
        <v>598000</v>
      </c>
      <c r="AF10493" s="223"/>
      <c r="AG10493" s="223">
        <f>SUM(AG10492:AG10492)</f>
        <v>598000</v>
      </c>
      <c r="AH10493" s="223"/>
    </row>
    <row r="10494" spans="1:34" s="220" customFormat="1" x14ac:dyDescent="0.55000000000000004">
      <c r="A10494" s="108" t="s">
        <v>186</v>
      </c>
      <c r="B10494" s="218">
        <v>4482</v>
      </c>
      <c r="C10494" s="218">
        <v>10117</v>
      </c>
      <c r="D10494" s="221" t="s">
        <v>894</v>
      </c>
      <c r="E10494" s="218" t="s">
        <v>67</v>
      </c>
      <c r="F10494" s="342">
        <v>2278</v>
      </c>
      <c r="G10494" s="218">
        <v>4</v>
      </c>
      <c r="H10494" s="218">
        <v>1</v>
      </c>
      <c r="I10494" s="222">
        <v>63</v>
      </c>
      <c r="J10494" s="123" t="s">
        <v>38</v>
      </c>
      <c r="K10494" s="137">
        <f t="shared" ref="K10494:K10504" si="1009">((G10494*400)+(H10494*100))+I10494</f>
        <v>1763</v>
      </c>
      <c r="L10494" s="137">
        <v>375</v>
      </c>
      <c r="M10494" s="137">
        <f t="shared" ref="M10494:M10504" si="1010">K10494*L10494</f>
        <v>661125</v>
      </c>
      <c r="N10494" s="218"/>
      <c r="O10494" s="108"/>
      <c r="P10494" s="138"/>
      <c r="Q10494" s="108"/>
      <c r="R10494" s="108"/>
      <c r="S10494" s="139"/>
      <c r="T10494" s="218"/>
      <c r="U10494" s="218"/>
      <c r="V10494" s="218"/>
      <c r="W10494" s="223"/>
      <c r="X10494" s="136"/>
      <c r="Y10494" s="223"/>
      <c r="Z10494" s="223"/>
      <c r="AA10494" s="224"/>
      <c r="AB10494" s="224"/>
      <c r="AC10494" s="223"/>
      <c r="AD10494" s="223">
        <f>IF(AND(AC10494="",M10494=""),0,IF((AC10494=""),M10494,IF((M10494=""),AC10494,AC10494+M10494)))</f>
        <v>661125</v>
      </c>
      <c r="AE10494" s="223">
        <f t="shared" ref="AE10494:AE10504" si="1011">IF( (X10494=""),AD10494*1,AD10494*(X10494/100) )</f>
        <v>661125</v>
      </c>
      <c r="AF10494" s="223">
        <v>0</v>
      </c>
      <c r="AG10494" s="223">
        <f t="shared" ref="AG10494:AG10504" si="1012">IF((AF10494-AE10494) &gt; 1,0,IF((AF10494-AE10494)&lt;0,AE10494-AF10494,AF10494-AE10494))</f>
        <v>661125</v>
      </c>
      <c r="AH10494" s="223">
        <v>0.01</v>
      </c>
    </row>
    <row r="10495" spans="1:34" s="173" customFormat="1" x14ac:dyDescent="0.55000000000000004">
      <c r="A10495" s="122"/>
      <c r="B10495" s="218">
        <v>4483</v>
      </c>
      <c r="C10495" s="218">
        <v>7290</v>
      </c>
      <c r="D10495" s="221" t="s">
        <v>14214</v>
      </c>
      <c r="E10495" s="218" t="s">
        <v>34</v>
      </c>
      <c r="F10495" s="218">
        <v>10634</v>
      </c>
      <c r="G10495" s="218">
        <v>2</v>
      </c>
      <c r="H10495" s="218">
        <v>0</v>
      </c>
      <c r="I10495" s="222">
        <v>80</v>
      </c>
      <c r="J10495" s="123" t="s">
        <v>35</v>
      </c>
      <c r="K10495" s="137">
        <f t="shared" si="1009"/>
        <v>880</v>
      </c>
      <c r="L10495" s="137">
        <v>625</v>
      </c>
      <c r="M10495" s="137">
        <f t="shared" si="1010"/>
        <v>550000</v>
      </c>
      <c r="N10495" s="218">
        <v>1</v>
      </c>
      <c r="O10495" s="108" t="s">
        <v>14212</v>
      </c>
      <c r="P10495" s="138">
        <v>3409900205783</v>
      </c>
      <c r="Q10495" s="108" t="s">
        <v>14213</v>
      </c>
      <c r="R10495" s="108" t="s">
        <v>14215</v>
      </c>
      <c r="S10495" s="139" t="s">
        <v>14216</v>
      </c>
      <c r="T10495" s="218" t="s">
        <v>51</v>
      </c>
      <c r="U10495" s="218" t="s">
        <v>45</v>
      </c>
      <c r="V10495" s="218" t="s">
        <v>52</v>
      </c>
      <c r="W10495" s="223">
        <v>1008</v>
      </c>
      <c r="X10495" s="136">
        <v>100</v>
      </c>
      <c r="Y10495" s="223">
        <v>6750</v>
      </c>
      <c r="Z10495" s="223">
        <f>W10495*Y10495</f>
        <v>6804000</v>
      </c>
      <c r="AA10495" s="224">
        <v>34</v>
      </c>
      <c r="AB10495" s="224">
        <v>58</v>
      </c>
      <c r="AC10495" s="223">
        <f>(Z10495*(100-AB10495))/100</f>
        <v>2857680</v>
      </c>
      <c r="AD10495" s="223">
        <f>IF(AND(AC10495="",M10495=""),0,IF((AC10495=""),M10495, IF( (M10495=""),AC10495,SUM(AC10495:AC10497)+M10495)))</f>
        <v>3407680</v>
      </c>
      <c r="AE10495" s="223">
        <f t="shared" si="1011"/>
        <v>3407680</v>
      </c>
      <c r="AF10495" s="223">
        <v>50000000</v>
      </c>
      <c r="AG10495" s="223">
        <f t="shared" si="1012"/>
        <v>0</v>
      </c>
      <c r="AH10495" s="223">
        <v>0.02</v>
      </c>
    </row>
    <row r="10496" spans="1:34" s="173" customFormat="1" x14ac:dyDescent="0.55000000000000004">
      <c r="A10496" s="122"/>
      <c r="B10496" s="218">
        <v>4484</v>
      </c>
      <c r="C10496" s="218">
        <v>7279</v>
      </c>
      <c r="D10496" s="221" t="s">
        <v>14217</v>
      </c>
      <c r="E10496" s="218" t="s">
        <v>34</v>
      </c>
      <c r="F10496" s="218">
        <v>15856</v>
      </c>
      <c r="G10496" s="218">
        <v>2</v>
      </c>
      <c r="H10496" s="218">
        <v>3</v>
      </c>
      <c r="I10496" s="222">
        <v>36</v>
      </c>
      <c r="J10496" s="123" t="s">
        <v>68</v>
      </c>
      <c r="K10496" s="137">
        <f t="shared" si="1009"/>
        <v>1136</v>
      </c>
      <c r="L10496" s="137">
        <v>300</v>
      </c>
      <c r="M10496" s="137">
        <f t="shared" si="1010"/>
        <v>340800</v>
      </c>
      <c r="N10496" s="218"/>
      <c r="O10496" s="108"/>
      <c r="P10496" s="138"/>
      <c r="Q10496" s="108"/>
      <c r="R10496" s="108"/>
      <c r="S10496" s="139"/>
      <c r="T10496" s="218"/>
      <c r="U10496" s="218"/>
      <c r="V10496" s="218"/>
      <c r="W10496" s="223"/>
      <c r="X10496" s="136"/>
      <c r="Y10496" s="223"/>
      <c r="Z10496" s="223"/>
      <c r="AA10496" s="224"/>
      <c r="AB10496" s="224"/>
      <c r="AC10496" s="223"/>
      <c r="AD10496" s="223">
        <f>IF(AND(AC10496="",M10496=""),0,IF((AC10496=""),M10496,IF((M10496=""),AC10496,AC10496+M10496)))</f>
        <v>340800</v>
      </c>
      <c r="AE10496" s="223">
        <f t="shared" si="1011"/>
        <v>340800</v>
      </c>
      <c r="AF10496" s="223">
        <v>0</v>
      </c>
      <c r="AG10496" s="223">
        <f t="shared" si="1012"/>
        <v>340800</v>
      </c>
      <c r="AH10496" s="223">
        <v>0.3</v>
      </c>
    </row>
    <row r="10497" spans="1:34" s="173" customFormat="1" x14ac:dyDescent="0.55000000000000004">
      <c r="A10497" s="122"/>
      <c r="B10497" s="218">
        <v>4485</v>
      </c>
      <c r="C10497" s="218">
        <v>7280</v>
      </c>
      <c r="D10497" s="221" t="s">
        <v>14218</v>
      </c>
      <c r="E10497" s="218" t="s">
        <v>34</v>
      </c>
      <c r="F10497" s="218">
        <v>16650</v>
      </c>
      <c r="G10497" s="218">
        <v>6</v>
      </c>
      <c r="H10497" s="218">
        <v>3</v>
      </c>
      <c r="I10497" s="222">
        <v>54</v>
      </c>
      <c r="J10497" s="123" t="s">
        <v>68</v>
      </c>
      <c r="K10497" s="137">
        <f t="shared" si="1009"/>
        <v>2754</v>
      </c>
      <c r="L10497" s="137">
        <v>300</v>
      </c>
      <c r="M10497" s="137">
        <f t="shared" si="1010"/>
        <v>826200</v>
      </c>
      <c r="N10497" s="218"/>
      <c r="O10497" s="108"/>
      <c r="P10497" s="138"/>
      <c r="Q10497" s="108"/>
      <c r="R10497" s="108"/>
      <c r="S10497" s="139"/>
      <c r="T10497" s="218"/>
      <c r="U10497" s="218"/>
      <c r="V10497" s="218"/>
      <c r="W10497" s="223"/>
      <c r="X10497" s="136"/>
      <c r="Y10497" s="223"/>
      <c r="Z10497" s="223"/>
      <c r="AA10497" s="224"/>
      <c r="AB10497" s="224"/>
      <c r="AC10497" s="223"/>
      <c r="AD10497" s="223">
        <f>IF(AND(AC10497="",M10497=""),0,IF((AC10497=""),M10497,IF((M10497=""),AC10497,AC10497+M10497)))</f>
        <v>826200</v>
      </c>
      <c r="AE10497" s="223">
        <f t="shared" si="1011"/>
        <v>826200</v>
      </c>
      <c r="AF10497" s="223">
        <v>0</v>
      </c>
      <c r="AG10497" s="223">
        <f t="shared" si="1012"/>
        <v>826200</v>
      </c>
      <c r="AH10497" s="223">
        <v>0.3</v>
      </c>
    </row>
    <row r="10498" spans="1:34" s="173" customFormat="1" x14ac:dyDescent="0.55000000000000004">
      <c r="A10498" s="122"/>
      <c r="B10498" s="218">
        <v>4486</v>
      </c>
      <c r="C10498" s="218">
        <v>10118</v>
      </c>
      <c r="D10498" s="221" t="s">
        <v>14219</v>
      </c>
      <c r="E10498" s="218" t="s">
        <v>34</v>
      </c>
      <c r="F10498" s="218">
        <v>17487</v>
      </c>
      <c r="G10498" s="218">
        <v>0</v>
      </c>
      <c r="H10498" s="218">
        <v>0</v>
      </c>
      <c r="I10498" s="222">
        <v>80.8</v>
      </c>
      <c r="J10498" s="123" t="s">
        <v>35</v>
      </c>
      <c r="K10498" s="137">
        <f t="shared" si="1009"/>
        <v>80.8</v>
      </c>
      <c r="L10498" s="137">
        <v>300</v>
      </c>
      <c r="M10498" s="137">
        <f t="shared" si="1010"/>
        <v>24240</v>
      </c>
      <c r="N10498" s="218">
        <v>1</v>
      </c>
      <c r="O10498" s="108" t="s">
        <v>14212</v>
      </c>
      <c r="P10498" s="138">
        <v>3409900205783</v>
      </c>
      <c r="Q10498" s="108" t="s">
        <v>14213</v>
      </c>
      <c r="R10498" s="108" t="s">
        <v>14215</v>
      </c>
      <c r="S10498" s="139"/>
      <c r="T10498" s="218" t="s">
        <v>51</v>
      </c>
      <c r="U10498" s="218" t="s">
        <v>45</v>
      </c>
      <c r="V10498" s="218" t="s">
        <v>52</v>
      </c>
      <c r="W10498" s="223">
        <v>105</v>
      </c>
      <c r="X10498" s="136">
        <v>100</v>
      </c>
      <c r="Y10498" s="223">
        <v>6750</v>
      </c>
      <c r="Z10498" s="223">
        <f>W10498*Y10498</f>
        <v>708750</v>
      </c>
      <c r="AA10498" s="224">
        <v>12</v>
      </c>
      <c r="AB10498" s="224">
        <v>14</v>
      </c>
      <c r="AC10498" s="223">
        <f>(Z10498*(100-AB10498))/100</f>
        <v>609525</v>
      </c>
      <c r="AD10498" s="223">
        <f>IF(AND(AC10498="",M10498=""),0,IF((AC10498=""),M10498, IF( (M10498=""),AC10498,AC10498+M10498)))</f>
        <v>633765</v>
      </c>
      <c r="AE10498" s="223">
        <f t="shared" si="1011"/>
        <v>633765</v>
      </c>
      <c r="AF10498" s="223">
        <v>0</v>
      </c>
      <c r="AG10498" s="223">
        <f t="shared" si="1012"/>
        <v>633765</v>
      </c>
      <c r="AH10498" s="223">
        <v>0.02</v>
      </c>
    </row>
    <row r="10499" spans="1:34" s="173" customFormat="1" x14ac:dyDescent="0.55000000000000004">
      <c r="A10499" s="122"/>
      <c r="B10499" s="218">
        <v>4487</v>
      </c>
      <c r="C10499" s="218">
        <v>7287</v>
      </c>
      <c r="D10499" s="221" t="s">
        <v>14220</v>
      </c>
      <c r="E10499" s="218" t="s">
        <v>34</v>
      </c>
      <c r="F10499" s="218">
        <v>23423</v>
      </c>
      <c r="G10499" s="218">
        <v>1</v>
      </c>
      <c r="H10499" s="218">
        <v>3</v>
      </c>
      <c r="I10499" s="222">
        <v>0</v>
      </c>
      <c r="J10499" s="123" t="s">
        <v>38</v>
      </c>
      <c r="K10499" s="137">
        <f t="shared" si="1009"/>
        <v>700</v>
      </c>
      <c r="L10499" s="137">
        <v>1200</v>
      </c>
      <c r="M10499" s="137">
        <f t="shared" si="1010"/>
        <v>840000</v>
      </c>
      <c r="N10499" s="218"/>
      <c r="O10499" s="108"/>
      <c r="P10499" s="138"/>
      <c r="Q10499" s="108"/>
      <c r="R10499" s="108"/>
      <c r="S10499" s="139"/>
      <c r="T10499" s="218"/>
      <c r="U10499" s="218"/>
      <c r="V10499" s="218"/>
      <c r="W10499" s="223"/>
      <c r="X10499" s="136"/>
      <c r="Y10499" s="223"/>
      <c r="Z10499" s="223"/>
      <c r="AA10499" s="224"/>
      <c r="AB10499" s="224"/>
      <c r="AC10499" s="223"/>
      <c r="AD10499" s="223">
        <f t="shared" ref="AD10499:AD10504" si="1013">IF(AND(AC10499="",M10499=""),0,IF((AC10499=""),M10499,IF((M10499=""),AC10499,AC10499+M10499)))</f>
        <v>840000</v>
      </c>
      <c r="AE10499" s="223">
        <f t="shared" si="1011"/>
        <v>840000</v>
      </c>
      <c r="AF10499" s="223">
        <v>50000000</v>
      </c>
      <c r="AG10499" s="223">
        <f t="shared" si="1012"/>
        <v>0</v>
      </c>
      <c r="AH10499" s="223">
        <v>0.01</v>
      </c>
    </row>
    <row r="10500" spans="1:34" s="173" customFormat="1" x14ac:dyDescent="0.55000000000000004">
      <c r="A10500" s="122"/>
      <c r="B10500" s="218">
        <v>4488</v>
      </c>
      <c r="C10500" s="218">
        <v>10115</v>
      </c>
      <c r="D10500" s="221" t="s">
        <v>14221</v>
      </c>
      <c r="E10500" s="218" t="s">
        <v>34</v>
      </c>
      <c r="F10500" s="218">
        <v>23424</v>
      </c>
      <c r="G10500" s="218">
        <v>1</v>
      </c>
      <c r="H10500" s="218">
        <v>3</v>
      </c>
      <c r="I10500" s="222">
        <v>0</v>
      </c>
      <c r="J10500" s="123" t="s">
        <v>38</v>
      </c>
      <c r="K10500" s="137">
        <f t="shared" si="1009"/>
        <v>700</v>
      </c>
      <c r="L10500" s="137">
        <v>1200</v>
      </c>
      <c r="M10500" s="137">
        <f t="shared" si="1010"/>
        <v>840000</v>
      </c>
      <c r="N10500" s="218"/>
      <c r="O10500" s="108"/>
      <c r="P10500" s="138"/>
      <c r="Q10500" s="108"/>
      <c r="R10500" s="108"/>
      <c r="S10500" s="139"/>
      <c r="T10500" s="218"/>
      <c r="U10500" s="218"/>
      <c r="V10500" s="218"/>
      <c r="W10500" s="223"/>
      <c r="X10500" s="136"/>
      <c r="Y10500" s="223"/>
      <c r="Z10500" s="223"/>
      <c r="AA10500" s="224"/>
      <c r="AB10500" s="224"/>
      <c r="AC10500" s="223"/>
      <c r="AD10500" s="223">
        <f t="shared" si="1013"/>
        <v>840000</v>
      </c>
      <c r="AE10500" s="223">
        <f t="shared" si="1011"/>
        <v>840000</v>
      </c>
      <c r="AF10500" s="223">
        <v>50000000</v>
      </c>
      <c r="AG10500" s="223">
        <f t="shared" si="1012"/>
        <v>0</v>
      </c>
      <c r="AH10500" s="223">
        <v>0.01</v>
      </c>
    </row>
    <row r="10501" spans="1:34" s="173" customFormat="1" x14ac:dyDescent="0.55000000000000004">
      <c r="A10501" s="122"/>
      <c r="B10501" s="218">
        <v>4489</v>
      </c>
      <c r="C10501" s="218">
        <v>10113</v>
      </c>
      <c r="D10501" s="221" t="s">
        <v>14222</v>
      </c>
      <c r="E10501" s="218" t="s">
        <v>34</v>
      </c>
      <c r="F10501" s="218">
        <v>25358</v>
      </c>
      <c r="G10501" s="218">
        <v>17</v>
      </c>
      <c r="H10501" s="218">
        <v>3</v>
      </c>
      <c r="I10501" s="222">
        <v>7</v>
      </c>
      <c r="J10501" s="123" t="s">
        <v>68</v>
      </c>
      <c r="K10501" s="137">
        <f t="shared" si="1009"/>
        <v>7107</v>
      </c>
      <c r="L10501" s="137">
        <v>375</v>
      </c>
      <c r="M10501" s="137">
        <f t="shared" si="1010"/>
        <v>2665125</v>
      </c>
      <c r="N10501" s="218"/>
      <c r="O10501" s="108"/>
      <c r="P10501" s="138"/>
      <c r="Q10501" s="108"/>
      <c r="R10501" s="108"/>
      <c r="S10501" s="139"/>
      <c r="T10501" s="218"/>
      <c r="U10501" s="218"/>
      <c r="V10501" s="218"/>
      <c r="W10501" s="223"/>
      <c r="X10501" s="136"/>
      <c r="Y10501" s="223"/>
      <c r="Z10501" s="223"/>
      <c r="AA10501" s="224"/>
      <c r="AB10501" s="224"/>
      <c r="AC10501" s="223"/>
      <c r="AD10501" s="223">
        <f t="shared" si="1013"/>
        <v>2665125</v>
      </c>
      <c r="AE10501" s="223">
        <f t="shared" si="1011"/>
        <v>2665125</v>
      </c>
      <c r="AF10501" s="223">
        <v>0</v>
      </c>
      <c r="AG10501" s="223">
        <f t="shared" si="1012"/>
        <v>2665125</v>
      </c>
      <c r="AH10501" s="223">
        <v>0.3</v>
      </c>
    </row>
    <row r="10502" spans="1:34" s="173" customFormat="1" x14ac:dyDescent="0.55000000000000004">
      <c r="A10502" s="122"/>
      <c r="B10502" s="218">
        <v>4490</v>
      </c>
      <c r="C10502" s="218">
        <v>10120</v>
      </c>
      <c r="D10502" s="221" t="s">
        <v>14223</v>
      </c>
      <c r="E10502" s="218" t="s">
        <v>34</v>
      </c>
      <c r="F10502" s="218">
        <v>25359</v>
      </c>
      <c r="G10502" s="218">
        <v>1</v>
      </c>
      <c r="H10502" s="218">
        <v>0</v>
      </c>
      <c r="I10502" s="222">
        <v>31</v>
      </c>
      <c r="J10502" s="123" t="s">
        <v>38</v>
      </c>
      <c r="K10502" s="137">
        <f t="shared" si="1009"/>
        <v>431</v>
      </c>
      <c r="L10502" s="137">
        <v>600</v>
      </c>
      <c r="M10502" s="137">
        <f t="shared" si="1010"/>
        <v>258600</v>
      </c>
      <c r="N10502" s="218"/>
      <c r="O10502" s="108"/>
      <c r="P10502" s="138"/>
      <c r="Q10502" s="108"/>
      <c r="R10502" s="108"/>
      <c r="S10502" s="139"/>
      <c r="T10502" s="218"/>
      <c r="U10502" s="218"/>
      <c r="V10502" s="218"/>
      <c r="W10502" s="223"/>
      <c r="X10502" s="136"/>
      <c r="Y10502" s="223"/>
      <c r="Z10502" s="223"/>
      <c r="AA10502" s="224"/>
      <c r="AB10502" s="224"/>
      <c r="AC10502" s="223"/>
      <c r="AD10502" s="223">
        <f t="shared" si="1013"/>
        <v>258600</v>
      </c>
      <c r="AE10502" s="223">
        <f t="shared" si="1011"/>
        <v>258600</v>
      </c>
      <c r="AF10502" s="223">
        <v>50000000</v>
      </c>
      <c r="AG10502" s="223">
        <f t="shared" si="1012"/>
        <v>0</v>
      </c>
      <c r="AH10502" s="223">
        <v>0.01</v>
      </c>
    </row>
    <row r="10503" spans="1:34" s="173" customFormat="1" x14ac:dyDescent="0.55000000000000004">
      <c r="A10503" s="122"/>
      <c r="B10503" s="218">
        <v>4491</v>
      </c>
      <c r="C10503" s="218">
        <v>10121</v>
      </c>
      <c r="D10503" s="221" t="s">
        <v>14224</v>
      </c>
      <c r="E10503" s="218" t="s">
        <v>34</v>
      </c>
      <c r="F10503" s="218">
        <v>26355</v>
      </c>
      <c r="G10503" s="218">
        <v>0</v>
      </c>
      <c r="H10503" s="218">
        <v>0</v>
      </c>
      <c r="I10503" s="222">
        <v>93.5</v>
      </c>
      <c r="J10503" s="123" t="s">
        <v>38</v>
      </c>
      <c r="K10503" s="137">
        <f t="shared" si="1009"/>
        <v>93.5</v>
      </c>
      <c r="L10503" s="137">
        <v>1650</v>
      </c>
      <c r="M10503" s="137">
        <f t="shared" si="1010"/>
        <v>154275</v>
      </c>
      <c r="N10503" s="218"/>
      <c r="O10503" s="108"/>
      <c r="P10503" s="138"/>
      <c r="Q10503" s="108"/>
      <c r="R10503" s="108"/>
      <c r="S10503" s="139"/>
      <c r="T10503" s="218"/>
      <c r="U10503" s="218"/>
      <c r="V10503" s="218"/>
      <c r="W10503" s="223"/>
      <c r="X10503" s="136"/>
      <c r="Y10503" s="223"/>
      <c r="Z10503" s="223"/>
      <c r="AA10503" s="224"/>
      <c r="AB10503" s="224"/>
      <c r="AC10503" s="223"/>
      <c r="AD10503" s="223">
        <f t="shared" si="1013"/>
        <v>154275</v>
      </c>
      <c r="AE10503" s="223">
        <f t="shared" si="1011"/>
        <v>154275</v>
      </c>
      <c r="AF10503" s="223">
        <v>50000000</v>
      </c>
      <c r="AG10503" s="223">
        <f t="shared" si="1012"/>
        <v>0</v>
      </c>
      <c r="AH10503" s="223">
        <v>0.01</v>
      </c>
    </row>
    <row r="10504" spans="1:34" s="173" customFormat="1" x14ac:dyDescent="0.55000000000000004">
      <c r="A10504" s="122"/>
      <c r="B10504" s="218">
        <v>4492</v>
      </c>
      <c r="C10504" s="218">
        <v>10119</v>
      </c>
      <c r="D10504" s="221" t="s">
        <v>14225</v>
      </c>
      <c r="E10504" s="218" t="s">
        <v>34</v>
      </c>
      <c r="F10504" s="218">
        <v>26683</v>
      </c>
      <c r="G10504" s="218">
        <v>1</v>
      </c>
      <c r="H10504" s="218">
        <v>0</v>
      </c>
      <c r="I10504" s="222">
        <v>0</v>
      </c>
      <c r="J10504" s="123" t="s">
        <v>38</v>
      </c>
      <c r="K10504" s="137">
        <f t="shared" si="1009"/>
        <v>400</v>
      </c>
      <c r="L10504" s="137">
        <v>925</v>
      </c>
      <c r="M10504" s="137">
        <f t="shared" si="1010"/>
        <v>370000</v>
      </c>
      <c r="N10504" s="218"/>
      <c r="O10504" s="108"/>
      <c r="P10504" s="138"/>
      <c r="Q10504" s="108"/>
      <c r="R10504" s="108"/>
      <c r="S10504" s="139"/>
      <c r="T10504" s="218"/>
      <c r="U10504" s="218"/>
      <c r="V10504" s="218"/>
      <c r="W10504" s="223"/>
      <c r="X10504" s="136"/>
      <c r="Y10504" s="223"/>
      <c r="Z10504" s="223"/>
      <c r="AA10504" s="224"/>
      <c r="AB10504" s="224"/>
      <c r="AC10504" s="223"/>
      <c r="AD10504" s="223">
        <f t="shared" si="1013"/>
        <v>370000</v>
      </c>
      <c r="AE10504" s="223">
        <f t="shared" si="1011"/>
        <v>370000</v>
      </c>
      <c r="AF10504" s="223">
        <v>50000000</v>
      </c>
      <c r="AG10504" s="223">
        <f t="shared" si="1012"/>
        <v>0</v>
      </c>
      <c r="AH10504" s="223">
        <v>0.01</v>
      </c>
    </row>
    <row r="10505" spans="1:34" s="173" customFormat="1" x14ac:dyDescent="0.55000000000000004">
      <c r="A10505" s="122"/>
      <c r="B10505" s="218"/>
      <c r="C10505" s="218"/>
      <c r="D10505" s="221"/>
      <c r="E10505" s="218"/>
      <c r="F10505" s="218"/>
      <c r="G10505" s="218"/>
      <c r="H10505" s="218"/>
      <c r="I10505" s="222"/>
      <c r="J10505" s="123"/>
      <c r="K10505" s="137"/>
      <c r="L10505" s="137" t="s">
        <v>63</v>
      </c>
      <c r="M10505" s="137">
        <f>SUM(M10494:M10504)</f>
        <v>7530365</v>
      </c>
      <c r="N10505" s="218"/>
      <c r="O10505" s="108"/>
      <c r="P10505" s="138"/>
      <c r="Q10505" s="108"/>
      <c r="R10505" s="108"/>
      <c r="S10505" s="139"/>
      <c r="T10505" s="218"/>
      <c r="U10505" s="218"/>
      <c r="V10505" s="218"/>
      <c r="W10505" s="223"/>
      <c r="X10505" s="136"/>
      <c r="Y10505" s="223"/>
      <c r="Z10505" s="223"/>
      <c r="AA10505" s="224"/>
      <c r="AB10505" s="224"/>
      <c r="AC10505" s="223"/>
      <c r="AD10505" s="223"/>
      <c r="AE10505" s="223">
        <f>SUM(AE10494:AE10504)</f>
        <v>10997570</v>
      </c>
      <c r="AF10505" s="223"/>
      <c r="AG10505" s="223">
        <f>SUM(AG10494:AG10504)</f>
        <v>5127015</v>
      </c>
      <c r="AH10505" s="223"/>
    </row>
    <row r="10506" spans="1:34" s="173" customFormat="1" x14ac:dyDescent="0.55000000000000004">
      <c r="A10506" s="122" t="s">
        <v>14226</v>
      </c>
      <c r="B10506" s="218">
        <v>4493</v>
      </c>
      <c r="C10506" s="218">
        <v>8042</v>
      </c>
      <c r="D10506" s="221" t="s">
        <v>14227</v>
      </c>
      <c r="E10506" s="218" t="s">
        <v>34</v>
      </c>
      <c r="F10506" s="218">
        <v>19597</v>
      </c>
      <c r="G10506" s="218">
        <v>2</v>
      </c>
      <c r="H10506" s="218">
        <v>3</v>
      </c>
      <c r="I10506" s="222">
        <v>48.4</v>
      </c>
      <c r="J10506" s="123" t="s">
        <v>38</v>
      </c>
      <c r="K10506" s="137">
        <f>((G10506*400)+(H10506*100))+I10506</f>
        <v>1148.4000000000001</v>
      </c>
      <c r="L10506" s="137">
        <v>375</v>
      </c>
      <c r="M10506" s="137">
        <f>K10506*L10506</f>
        <v>430650.00000000006</v>
      </c>
      <c r="N10506" s="218"/>
      <c r="O10506" s="108"/>
      <c r="P10506" s="138"/>
      <c r="Q10506" s="108"/>
      <c r="R10506" s="108"/>
      <c r="S10506" s="139"/>
      <c r="T10506" s="218"/>
      <c r="U10506" s="218"/>
      <c r="V10506" s="218"/>
      <c r="W10506" s="223"/>
      <c r="X10506" s="136"/>
      <c r="Y10506" s="223"/>
      <c r="Z10506" s="223"/>
      <c r="AA10506" s="224"/>
      <c r="AB10506" s="224"/>
      <c r="AC10506" s="223"/>
      <c r="AD10506" s="223">
        <f>IF(AND(AC10506="",M10506=""),0,IF((AC10506=""),M10506,IF((M10506=""),AC10506,AC10506+M10506)))</f>
        <v>430650.00000000006</v>
      </c>
      <c r="AE10506" s="223">
        <f>IF( (X10506=""),AD10506*1,AD10506*(X10506/100) )</f>
        <v>430650.00000000006</v>
      </c>
      <c r="AF10506" s="223">
        <v>50000000</v>
      </c>
      <c r="AG10506" s="223">
        <f>IF((AF10506-AE10506) &gt; 1,0,IF((AF10506-AE10506)&lt;0,AE10506-AF10506,AF10506-AE10506))</f>
        <v>0</v>
      </c>
      <c r="AH10506" s="223">
        <v>0.01</v>
      </c>
    </row>
    <row r="10507" spans="1:34" s="173" customFormat="1" x14ac:dyDescent="0.55000000000000004">
      <c r="A10507" s="122"/>
      <c r="B10507" s="218"/>
      <c r="C10507" s="218"/>
      <c r="D10507" s="221"/>
      <c r="E10507" s="218"/>
      <c r="F10507" s="218"/>
      <c r="G10507" s="218"/>
      <c r="H10507" s="218"/>
      <c r="I10507" s="222"/>
      <c r="J10507" s="123"/>
      <c r="K10507" s="137"/>
      <c r="L10507" s="137" t="s">
        <v>63</v>
      </c>
      <c r="M10507" s="137">
        <f>SUM(M10506:M10506)</f>
        <v>430650.00000000006</v>
      </c>
      <c r="N10507" s="218"/>
      <c r="O10507" s="108"/>
      <c r="P10507" s="138"/>
      <c r="Q10507" s="108"/>
      <c r="R10507" s="108"/>
      <c r="S10507" s="139"/>
      <c r="T10507" s="218"/>
      <c r="U10507" s="218"/>
      <c r="V10507" s="218"/>
      <c r="W10507" s="223"/>
      <c r="X10507" s="136"/>
      <c r="Y10507" s="223"/>
      <c r="Z10507" s="223"/>
      <c r="AA10507" s="224"/>
      <c r="AB10507" s="224"/>
      <c r="AC10507" s="223"/>
      <c r="AD10507" s="223"/>
      <c r="AE10507" s="223">
        <f>SUM(AE10506:AE10506)</f>
        <v>430650.00000000006</v>
      </c>
      <c r="AF10507" s="223"/>
      <c r="AG10507" s="223">
        <f>SUM(AG10506:AG10506)</f>
        <v>0</v>
      </c>
      <c r="AH10507" s="223"/>
    </row>
    <row r="10508" spans="1:34" s="173" customFormat="1" x14ac:dyDescent="0.55000000000000004">
      <c r="A10508" s="122" t="s">
        <v>14228</v>
      </c>
      <c r="B10508" s="218">
        <v>4494</v>
      </c>
      <c r="C10508" s="218">
        <v>8104</v>
      </c>
      <c r="D10508" s="221" t="s">
        <v>14229</v>
      </c>
      <c r="E10508" s="218" t="s">
        <v>34</v>
      </c>
      <c r="F10508" s="218">
        <v>7573</v>
      </c>
      <c r="G10508" s="218">
        <v>4</v>
      </c>
      <c r="H10508" s="218">
        <v>2</v>
      </c>
      <c r="I10508" s="222">
        <v>6</v>
      </c>
      <c r="J10508" s="123" t="s">
        <v>38</v>
      </c>
      <c r="K10508" s="137">
        <f>((G10508*400)+(H10508*100))+I10508</f>
        <v>1806</v>
      </c>
      <c r="L10508" s="137">
        <v>400</v>
      </c>
      <c r="M10508" s="137">
        <f>K10508*L10508</f>
        <v>722400</v>
      </c>
      <c r="N10508" s="218"/>
      <c r="O10508" s="108"/>
      <c r="P10508" s="138"/>
      <c r="Q10508" s="108"/>
      <c r="R10508" s="108"/>
      <c r="S10508" s="139"/>
      <c r="T10508" s="218"/>
      <c r="U10508" s="218"/>
      <c r="V10508" s="218"/>
      <c r="W10508" s="223"/>
      <c r="X10508" s="136"/>
      <c r="Y10508" s="223"/>
      <c r="Z10508" s="223"/>
      <c r="AA10508" s="224"/>
      <c r="AB10508" s="224"/>
      <c r="AC10508" s="223"/>
      <c r="AD10508" s="223">
        <f>IF(AND(AC10508="",M10508=""),0,IF((AC10508=""),M10508,IF((M10508=""),AC10508,AC10508+M10508)))</f>
        <v>722400</v>
      </c>
      <c r="AE10508" s="223">
        <f>IF( (X10508=""),AD10508*1,AD10508*(X10508/100) )</f>
        <v>722400</v>
      </c>
      <c r="AF10508" s="223">
        <v>50000000</v>
      </c>
      <c r="AG10508" s="223">
        <f>IF((AF10508-AE10508) &gt; 1,0,IF((AF10508-AE10508)&lt;0,AE10508-AF10508,AF10508-AE10508))</f>
        <v>0</v>
      </c>
      <c r="AH10508" s="223">
        <v>0.01</v>
      </c>
    </row>
    <row r="10509" spans="1:34" s="173" customFormat="1" x14ac:dyDescent="0.55000000000000004">
      <c r="A10509" s="122"/>
      <c r="B10509" s="218"/>
      <c r="C10509" s="218"/>
      <c r="D10509" s="221"/>
      <c r="E10509" s="218"/>
      <c r="F10509" s="218"/>
      <c r="G10509" s="218"/>
      <c r="H10509" s="218"/>
      <c r="I10509" s="222"/>
      <c r="J10509" s="123"/>
      <c r="K10509" s="137"/>
      <c r="L10509" s="137" t="s">
        <v>63</v>
      </c>
      <c r="M10509" s="137">
        <f>SUM(M10508:M10508)</f>
        <v>722400</v>
      </c>
      <c r="N10509" s="218"/>
      <c r="O10509" s="108"/>
      <c r="P10509" s="138"/>
      <c r="Q10509" s="108"/>
      <c r="R10509" s="108"/>
      <c r="S10509" s="139"/>
      <c r="T10509" s="218"/>
      <c r="U10509" s="218"/>
      <c r="V10509" s="218"/>
      <c r="W10509" s="223"/>
      <c r="X10509" s="136"/>
      <c r="Y10509" s="223"/>
      <c r="Z10509" s="223"/>
      <c r="AA10509" s="224"/>
      <c r="AB10509" s="224"/>
      <c r="AC10509" s="223"/>
      <c r="AD10509" s="223"/>
      <c r="AE10509" s="223">
        <f>SUM(AE10508:AE10508)</f>
        <v>722400</v>
      </c>
      <c r="AF10509" s="223"/>
      <c r="AG10509" s="223">
        <f>SUM(AG10508:AG10508)</f>
        <v>0</v>
      </c>
      <c r="AH10509" s="223"/>
    </row>
    <row r="10510" spans="1:34" s="173" customFormat="1" x14ac:dyDescent="0.55000000000000004">
      <c r="A10510" s="122" t="s">
        <v>14230</v>
      </c>
      <c r="B10510" s="218">
        <v>4495</v>
      </c>
      <c r="C10510" s="218">
        <v>7567</v>
      </c>
      <c r="D10510" s="221" t="s">
        <v>14231</v>
      </c>
      <c r="E10510" s="218" t="s">
        <v>34</v>
      </c>
      <c r="F10510" s="218">
        <v>9354</v>
      </c>
      <c r="G10510" s="218">
        <v>4</v>
      </c>
      <c r="H10510" s="218">
        <v>1</v>
      </c>
      <c r="I10510" s="222">
        <v>52</v>
      </c>
      <c r="J10510" s="123" t="s">
        <v>38</v>
      </c>
      <c r="K10510" s="137">
        <f>((G10510*400)+(H10510*100))+I10510</f>
        <v>1752</v>
      </c>
      <c r="L10510" s="137">
        <v>425</v>
      </c>
      <c r="M10510" s="137">
        <f>K10510*L10510</f>
        <v>744600</v>
      </c>
      <c r="N10510" s="218"/>
      <c r="O10510" s="108"/>
      <c r="P10510" s="138"/>
      <c r="Q10510" s="108"/>
      <c r="R10510" s="108"/>
      <c r="S10510" s="139"/>
      <c r="T10510" s="218"/>
      <c r="U10510" s="218"/>
      <c r="V10510" s="218"/>
      <c r="W10510" s="223"/>
      <c r="X10510" s="136"/>
      <c r="Y10510" s="223"/>
      <c r="Z10510" s="223"/>
      <c r="AA10510" s="224"/>
      <c r="AB10510" s="224"/>
      <c r="AC10510" s="223"/>
      <c r="AD10510" s="223">
        <f>IF(AND(AC10510="",M10510=""),0,IF((AC10510=""),M10510,IF((M10510=""),AC10510,AC10510+M10510)))</f>
        <v>744600</v>
      </c>
      <c r="AE10510" s="223">
        <f>IF( (X10510=""),AD10510*1,AD10510*(X10510/100) )</f>
        <v>744600</v>
      </c>
      <c r="AF10510" s="223">
        <v>50000000</v>
      </c>
      <c r="AG10510" s="223">
        <f>IF((AF10510-AE10510) &gt; 1,0,IF((AF10510-AE10510)&lt;0,AE10510-AF10510,AF10510-AE10510))</f>
        <v>0</v>
      </c>
      <c r="AH10510" s="223">
        <v>0.01</v>
      </c>
    </row>
    <row r="10511" spans="1:34" s="173" customFormat="1" x14ac:dyDescent="0.55000000000000004">
      <c r="A10511" s="122"/>
      <c r="B10511" s="218"/>
      <c r="C10511" s="218"/>
      <c r="D10511" s="221"/>
      <c r="E10511" s="218"/>
      <c r="F10511" s="218"/>
      <c r="G10511" s="218"/>
      <c r="H10511" s="218"/>
      <c r="I10511" s="222"/>
      <c r="J10511" s="123"/>
      <c r="K10511" s="137"/>
      <c r="L10511" s="137" t="s">
        <v>63</v>
      </c>
      <c r="M10511" s="137">
        <f>SUM(M10510:M10510)</f>
        <v>744600</v>
      </c>
      <c r="N10511" s="218"/>
      <c r="O10511" s="108"/>
      <c r="P10511" s="138"/>
      <c r="Q10511" s="108"/>
      <c r="R10511" s="108"/>
      <c r="S10511" s="139"/>
      <c r="T10511" s="218"/>
      <c r="U10511" s="218"/>
      <c r="V10511" s="218"/>
      <c r="W10511" s="223"/>
      <c r="X10511" s="136"/>
      <c r="Y10511" s="223"/>
      <c r="Z10511" s="223"/>
      <c r="AA10511" s="224"/>
      <c r="AB10511" s="224"/>
      <c r="AC10511" s="223"/>
      <c r="AD10511" s="223"/>
      <c r="AE10511" s="223">
        <f>SUM(AE10510:AE10510)</f>
        <v>744600</v>
      </c>
      <c r="AF10511" s="223"/>
      <c r="AG10511" s="223">
        <f>SUM(AG10510:AG10510)</f>
        <v>0</v>
      </c>
      <c r="AH10511" s="223"/>
    </row>
    <row r="10512" spans="1:34" s="173" customFormat="1" x14ac:dyDescent="0.55000000000000004">
      <c r="A10512" s="122" t="s">
        <v>14232</v>
      </c>
      <c r="B10512" s="218">
        <v>4496</v>
      </c>
      <c r="C10512" s="218">
        <v>7235</v>
      </c>
      <c r="D10512" s="221" t="s">
        <v>14233</v>
      </c>
      <c r="E10512" s="218" t="s">
        <v>34</v>
      </c>
      <c r="F10512" s="218">
        <v>11613</v>
      </c>
      <c r="G10512" s="218">
        <v>5</v>
      </c>
      <c r="H10512" s="218">
        <v>1</v>
      </c>
      <c r="I10512" s="222">
        <v>93</v>
      </c>
      <c r="J10512" s="123" t="s">
        <v>38</v>
      </c>
      <c r="K10512" s="137">
        <f>((G10512*400)+(H10512*100))+I10512</f>
        <v>2193</v>
      </c>
      <c r="L10512" s="137">
        <v>325</v>
      </c>
      <c r="M10512" s="137">
        <f>K10512*L10512</f>
        <v>712725</v>
      </c>
      <c r="N10512" s="218"/>
      <c r="O10512" s="108"/>
      <c r="P10512" s="138"/>
      <c r="Q10512" s="108"/>
      <c r="R10512" s="108"/>
      <c r="S10512" s="139"/>
      <c r="T10512" s="218"/>
      <c r="U10512" s="218"/>
      <c r="V10512" s="218"/>
      <c r="W10512" s="223"/>
      <c r="X10512" s="136"/>
      <c r="Y10512" s="223"/>
      <c r="Z10512" s="223"/>
      <c r="AA10512" s="224"/>
      <c r="AB10512" s="224"/>
      <c r="AC10512" s="223"/>
      <c r="AD10512" s="223">
        <f>IF(AND(AC10512="",M10512=""),0,IF((AC10512=""),M10512,IF((M10512=""),AC10512,AC10512+M10512)))</f>
        <v>712725</v>
      </c>
      <c r="AE10512" s="223">
        <f>IF( (X10512=""),AD10512*1,AD10512*(X10512/100) )</f>
        <v>712725</v>
      </c>
      <c r="AF10512" s="223">
        <v>50000000</v>
      </c>
      <c r="AG10512" s="223">
        <f>IF((AF10512-AE10512) &gt; 1,0,IF((AF10512-AE10512)&lt;0,AE10512-AF10512,AF10512-AE10512))</f>
        <v>0</v>
      </c>
      <c r="AH10512" s="223">
        <v>0.01</v>
      </c>
    </row>
    <row r="10513" spans="1:34" s="173" customFormat="1" x14ac:dyDescent="0.55000000000000004">
      <c r="A10513" s="122"/>
      <c r="B10513" s="218"/>
      <c r="C10513" s="218"/>
      <c r="D10513" s="221"/>
      <c r="E10513" s="218"/>
      <c r="F10513" s="218"/>
      <c r="G10513" s="218"/>
      <c r="H10513" s="218"/>
      <c r="I10513" s="222"/>
      <c r="J10513" s="123"/>
      <c r="K10513" s="137"/>
      <c r="L10513" s="137" t="s">
        <v>63</v>
      </c>
      <c r="M10513" s="137">
        <f>SUM(M10512:M10512)</f>
        <v>712725</v>
      </c>
      <c r="N10513" s="218"/>
      <c r="O10513" s="108"/>
      <c r="P10513" s="138"/>
      <c r="Q10513" s="108"/>
      <c r="R10513" s="108"/>
      <c r="S10513" s="139"/>
      <c r="T10513" s="218"/>
      <c r="U10513" s="218"/>
      <c r="V10513" s="218"/>
      <c r="W10513" s="223"/>
      <c r="X10513" s="136"/>
      <c r="Y10513" s="223"/>
      <c r="Z10513" s="223"/>
      <c r="AA10513" s="224"/>
      <c r="AB10513" s="224"/>
      <c r="AC10513" s="223"/>
      <c r="AD10513" s="223"/>
      <c r="AE10513" s="223">
        <f>SUM(AE10512:AE10512)</f>
        <v>712725</v>
      </c>
      <c r="AF10513" s="223"/>
      <c r="AG10513" s="223">
        <f>SUM(AG10512:AG10512)</f>
        <v>0</v>
      </c>
      <c r="AH10513" s="223"/>
    </row>
    <row r="10514" spans="1:34" s="173" customFormat="1" x14ac:dyDescent="0.55000000000000004">
      <c r="A10514" s="122" t="s">
        <v>14228</v>
      </c>
      <c r="B10514" s="218">
        <v>4497</v>
      </c>
      <c r="C10514" s="218">
        <v>9258</v>
      </c>
      <c r="D10514" s="221" t="s">
        <v>14234</v>
      </c>
      <c r="E10514" s="218" t="s">
        <v>34</v>
      </c>
      <c r="F10514" s="218">
        <v>17378</v>
      </c>
      <c r="G10514" s="218">
        <v>1</v>
      </c>
      <c r="H10514" s="218">
        <v>1</v>
      </c>
      <c r="I10514" s="222">
        <v>53</v>
      </c>
      <c r="J10514" s="123" t="s">
        <v>38</v>
      </c>
      <c r="K10514" s="137">
        <f>((G10514*400)+(H10514*100))+I10514</f>
        <v>553</v>
      </c>
      <c r="L10514" s="137">
        <v>400</v>
      </c>
      <c r="M10514" s="137">
        <f>K10514*L10514</f>
        <v>221200</v>
      </c>
      <c r="N10514" s="218"/>
      <c r="O10514" s="108"/>
      <c r="P10514" s="138"/>
      <c r="Q10514" s="108"/>
      <c r="R10514" s="108"/>
      <c r="S10514" s="139"/>
      <c r="T10514" s="218"/>
      <c r="U10514" s="218"/>
      <c r="V10514" s="218"/>
      <c r="W10514" s="223"/>
      <c r="X10514" s="136"/>
      <c r="Y10514" s="223"/>
      <c r="Z10514" s="223"/>
      <c r="AA10514" s="224"/>
      <c r="AB10514" s="224"/>
      <c r="AC10514" s="223"/>
      <c r="AD10514" s="223">
        <f>IF(AND(AC10514="",M10514=""),0,IF((AC10514=""),M10514,IF((M10514=""),AC10514,AC10514+M10514)))</f>
        <v>221200</v>
      </c>
      <c r="AE10514" s="223">
        <f>IF( (X10514=""),AD10514*1,AD10514*(X10514/100) )</f>
        <v>221200</v>
      </c>
      <c r="AF10514" s="223">
        <v>50000000</v>
      </c>
      <c r="AG10514" s="223">
        <f>IF((AF10514-AE10514) &gt; 1,0,IF((AF10514-AE10514)&lt;0,AE10514-AF10514,AF10514-AE10514))</f>
        <v>0</v>
      </c>
      <c r="AH10514" s="223">
        <v>0.01</v>
      </c>
    </row>
    <row r="10515" spans="1:34" s="173" customFormat="1" x14ac:dyDescent="0.55000000000000004">
      <c r="A10515" s="122"/>
      <c r="B10515" s="218"/>
      <c r="C10515" s="218"/>
      <c r="D10515" s="221"/>
      <c r="E10515" s="218"/>
      <c r="F10515" s="218"/>
      <c r="G10515" s="218"/>
      <c r="H10515" s="218"/>
      <c r="I10515" s="222"/>
      <c r="J10515" s="123"/>
      <c r="K10515" s="137"/>
      <c r="L10515" s="137" t="s">
        <v>63</v>
      </c>
      <c r="M10515" s="137">
        <f>SUM(M10514:M10514)</f>
        <v>221200</v>
      </c>
      <c r="N10515" s="218"/>
      <c r="O10515" s="108"/>
      <c r="P10515" s="138"/>
      <c r="Q10515" s="108"/>
      <c r="R10515" s="108"/>
      <c r="S10515" s="139"/>
      <c r="T10515" s="218"/>
      <c r="U10515" s="218"/>
      <c r="V10515" s="218"/>
      <c r="W10515" s="223"/>
      <c r="X10515" s="136"/>
      <c r="Y10515" s="223"/>
      <c r="Z10515" s="223"/>
      <c r="AA10515" s="224"/>
      <c r="AB10515" s="224"/>
      <c r="AC10515" s="223"/>
      <c r="AD10515" s="223"/>
      <c r="AE10515" s="223">
        <f>SUM(AE10514:AE10514)</f>
        <v>221200</v>
      </c>
      <c r="AF10515" s="223"/>
      <c r="AG10515" s="223">
        <f>SUM(AG10514:AG10514)</f>
        <v>0</v>
      </c>
      <c r="AH10515" s="223"/>
    </row>
    <row r="10516" spans="1:34" s="173" customFormat="1" x14ac:dyDescent="0.55000000000000004">
      <c r="A10516" s="122" t="s">
        <v>14237</v>
      </c>
      <c r="B10516" s="218">
        <v>4498</v>
      </c>
      <c r="C10516" s="218">
        <v>6870</v>
      </c>
      <c r="D10516" s="221" t="s">
        <v>14238</v>
      </c>
      <c r="E10516" s="218" t="s">
        <v>34</v>
      </c>
      <c r="F10516" s="218">
        <v>23558</v>
      </c>
      <c r="G10516" s="218">
        <v>0</v>
      </c>
      <c r="H10516" s="218">
        <v>1</v>
      </c>
      <c r="I10516" s="222">
        <v>23</v>
      </c>
      <c r="J10516" s="123" t="s">
        <v>35</v>
      </c>
      <c r="K10516" s="137">
        <f>((G10516*400)+(H10516*100))+I10516</f>
        <v>123</v>
      </c>
      <c r="L10516" s="137">
        <v>850</v>
      </c>
      <c r="M10516" s="137">
        <f>K10516*L10516</f>
        <v>104550</v>
      </c>
      <c r="N10516" s="218">
        <v>1</v>
      </c>
      <c r="O10516" s="108" t="s">
        <v>14235</v>
      </c>
      <c r="P10516" s="138"/>
      <c r="Q10516" s="108" t="s">
        <v>14236</v>
      </c>
      <c r="R10516" s="108" t="s">
        <v>14239</v>
      </c>
      <c r="S10516" s="139"/>
      <c r="T10516" s="218" t="s">
        <v>73</v>
      </c>
      <c r="U10516" s="218" t="s">
        <v>45</v>
      </c>
      <c r="V10516" s="218" t="s">
        <v>52</v>
      </c>
      <c r="W10516" s="223">
        <v>30</v>
      </c>
      <c r="X10516" s="136">
        <v>4.08</v>
      </c>
      <c r="Y10516" s="223">
        <v>6600</v>
      </c>
      <c r="Z10516" s="223">
        <f>W10516*Y10516</f>
        <v>198000</v>
      </c>
      <c r="AA10516" s="224">
        <v>3</v>
      </c>
      <c r="AB10516" s="224">
        <v>3</v>
      </c>
      <c r="AC10516" s="223">
        <f>(Z10516*(100-AB10516))/100</f>
        <v>192060</v>
      </c>
      <c r="AD10516" s="223">
        <f>IF(AND(AC10516="",M10516=""),0,IF((AC10516=""),M10516, IF( (M10516=""),AC10516,SUM(AC10516:AC10518)+M10516)))</f>
        <v>4623900</v>
      </c>
      <c r="AE10516" s="223">
        <f>IF( (X10516=""),AD10516*1,AD10516*(X10516/100) )</f>
        <v>188655.12000000002</v>
      </c>
      <c r="AF10516" s="223">
        <v>50000000</v>
      </c>
      <c r="AG10516" s="223">
        <f>IF((AF10516-AE10516) &gt; 1,0,IF((AF10516-AE10516)&lt;0,AE10516-AF10516,AF10516-AE10516))</f>
        <v>0</v>
      </c>
      <c r="AH10516" s="223">
        <v>0.02</v>
      </c>
    </row>
    <row r="10517" spans="1:34" s="173" customFormat="1" x14ac:dyDescent="0.55000000000000004">
      <c r="A10517" s="122"/>
      <c r="B10517" s="218"/>
      <c r="C10517" s="218"/>
      <c r="D10517" s="221"/>
      <c r="E10517" s="218"/>
      <c r="F10517" s="218"/>
      <c r="G10517" s="218"/>
      <c r="H10517" s="218"/>
      <c r="I10517" s="222"/>
      <c r="J10517" s="123"/>
      <c r="K10517" s="137"/>
      <c r="L10517" s="137"/>
      <c r="M10517" s="137"/>
      <c r="N10517" s="218">
        <v>2</v>
      </c>
      <c r="O10517" s="108" t="s">
        <v>14235</v>
      </c>
      <c r="P10517" s="138"/>
      <c r="Q10517" s="108" t="s">
        <v>14236</v>
      </c>
      <c r="R10517" s="108" t="s">
        <v>14239</v>
      </c>
      <c r="S10517" s="139" t="s">
        <v>14240</v>
      </c>
      <c r="T10517" s="218" t="s">
        <v>73</v>
      </c>
      <c r="U10517" s="218" t="s">
        <v>45</v>
      </c>
      <c r="V10517" s="218" t="s">
        <v>46</v>
      </c>
      <c r="W10517" s="223">
        <v>135</v>
      </c>
      <c r="X10517" s="136">
        <v>18.37</v>
      </c>
      <c r="Y10517" s="223">
        <v>6600</v>
      </c>
      <c r="Z10517" s="223">
        <f>W10517*Y10517</f>
        <v>891000</v>
      </c>
      <c r="AA10517" s="224">
        <v>7</v>
      </c>
      <c r="AB10517" s="224">
        <v>7</v>
      </c>
      <c r="AC10517" s="223">
        <f>(Z10517*(100-AB10517))/100</f>
        <v>828630</v>
      </c>
      <c r="AD10517" s="223">
        <f>IF(AND(AC10517="",M10516=""),0,IF((AC10517=""),M10516, IF( (M10516=""),AC10517,SUM(AC10516:AC10518)+M10516)))</f>
        <v>4623900</v>
      </c>
      <c r="AE10517" s="223">
        <f>IF( (X10517=""),AD10517*1,AD10517*(X10517/100) )</f>
        <v>849410.43</v>
      </c>
      <c r="AF10517" s="223">
        <v>0</v>
      </c>
      <c r="AG10517" s="223">
        <f>IF((AF10517-AE10517) &gt; 1,0,IF((AF10517-AE10517)&lt;0,AE10517-AF10517,AF10517-AE10517))</f>
        <v>849410.43</v>
      </c>
      <c r="AH10517" s="223">
        <v>0.02</v>
      </c>
    </row>
    <row r="10518" spans="1:34" s="173" customFormat="1" x14ac:dyDescent="0.55000000000000004">
      <c r="A10518" s="122"/>
      <c r="B10518" s="218"/>
      <c r="C10518" s="218"/>
      <c r="D10518" s="221"/>
      <c r="E10518" s="218"/>
      <c r="F10518" s="218"/>
      <c r="G10518" s="218"/>
      <c r="H10518" s="218"/>
      <c r="I10518" s="222"/>
      <c r="J10518" s="123"/>
      <c r="K10518" s="137"/>
      <c r="L10518" s="137"/>
      <c r="M10518" s="137"/>
      <c r="N10518" s="218">
        <v>3</v>
      </c>
      <c r="O10518" s="108" t="s">
        <v>14235</v>
      </c>
      <c r="P10518" s="138"/>
      <c r="Q10518" s="108" t="s">
        <v>14236</v>
      </c>
      <c r="R10518" s="108" t="s">
        <v>14239</v>
      </c>
      <c r="S10518" s="139" t="s">
        <v>14241</v>
      </c>
      <c r="T10518" s="218" t="s">
        <v>73</v>
      </c>
      <c r="U10518" s="218" t="s">
        <v>45</v>
      </c>
      <c r="V10518" s="218" t="s">
        <v>46</v>
      </c>
      <c r="W10518" s="223">
        <v>570</v>
      </c>
      <c r="X10518" s="136">
        <v>77.55</v>
      </c>
      <c r="Y10518" s="223">
        <v>6600</v>
      </c>
      <c r="Z10518" s="223">
        <f>W10518*Y10518</f>
        <v>3762000</v>
      </c>
      <c r="AA10518" s="224">
        <v>7</v>
      </c>
      <c r="AB10518" s="224">
        <v>7</v>
      </c>
      <c r="AC10518" s="223">
        <f>(Z10518*(100-AB10518))/100</f>
        <v>3498660</v>
      </c>
      <c r="AD10518" s="223">
        <f>IF(AND(AC10518="",M10516=""),0,IF((AC10518=""),M10516, IF( (M10516=""),AC10518,SUM(AC10516:AC10518)+M10516)))</f>
        <v>4623900</v>
      </c>
      <c r="AE10518" s="223">
        <f>IF( (X10518=""),AD10518*1,AD10518*(X10518/100) )</f>
        <v>3585834.4499999997</v>
      </c>
      <c r="AF10518" s="223">
        <v>0</v>
      </c>
      <c r="AG10518" s="223">
        <f>IF((AF10518-AE10518) &gt; 1,0,IF((AF10518-AE10518)&lt;0,AE10518-AF10518,AF10518-AE10518))</f>
        <v>3585834.4499999997</v>
      </c>
      <c r="AH10518" s="223">
        <v>0.02</v>
      </c>
    </row>
    <row r="10519" spans="1:34" s="173" customFormat="1" x14ac:dyDescent="0.55000000000000004">
      <c r="A10519" s="122"/>
      <c r="B10519" s="218"/>
      <c r="C10519" s="218"/>
      <c r="D10519" s="221"/>
      <c r="E10519" s="218"/>
      <c r="F10519" s="218"/>
      <c r="G10519" s="218"/>
      <c r="H10519" s="218"/>
      <c r="I10519" s="222"/>
      <c r="J10519" s="123"/>
      <c r="K10519" s="137"/>
      <c r="L10519" s="137" t="s">
        <v>63</v>
      </c>
      <c r="M10519" s="137">
        <f>SUM(M10516:M10518)</f>
        <v>104550</v>
      </c>
      <c r="N10519" s="218"/>
      <c r="O10519" s="108"/>
      <c r="P10519" s="138"/>
      <c r="Q10519" s="108"/>
      <c r="R10519" s="108"/>
      <c r="S10519" s="139"/>
      <c r="T10519" s="218"/>
      <c r="U10519" s="218"/>
      <c r="V10519" s="218"/>
      <c r="W10519" s="223"/>
      <c r="X10519" s="136"/>
      <c r="Y10519" s="223"/>
      <c r="Z10519" s="223"/>
      <c r="AA10519" s="224"/>
      <c r="AB10519" s="224"/>
      <c r="AC10519" s="223"/>
      <c r="AD10519" s="223"/>
      <c r="AE10519" s="223">
        <f>SUM(AE10516:AE10518)</f>
        <v>4623900</v>
      </c>
      <c r="AF10519" s="223"/>
      <c r="AG10519" s="223">
        <f>SUM(AG10516:AG10518)</f>
        <v>4435244.88</v>
      </c>
      <c r="AH10519" s="223"/>
    </row>
    <row r="10520" spans="1:34" s="99" customFormat="1" x14ac:dyDescent="0.55000000000000004">
      <c r="A10520" s="122" t="s">
        <v>14244</v>
      </c>
      <c r="B10520" s="218">
        <v>4499</v>
      </c>
      <c r="C10520" s="218">
        <v>10401</v>
      </c>
      <c r="D10520" s="221" t="s">
        <v>14245</v>
      </c>
      <c r="E10520" s="218" t="s">
        <v>34</v>
      </c>
      <c r="F10520" s="218">
        <v>25254</v>
      </c>
      <c r="G10520" s="218">
        <v>0</v>
      </c>
      <c r="H10520" s="218">
        <v>0</v>
      </c>
      <c r="I10520" s="222">
        <v>24.4</v>
      </c>
      <c r="J10520" s="123" t="s">
        <v>35</v>
      </c>
      <c r="K10520" s="137">
        <f>((G10520*400)+(H10520*100))+I10520</f>
        <v>24.4</v>
      </c>
      <c r="L10520" s="137">
        <v>7250</v>
      </c>
      <c r="M10520" s="137">
        <f>K10520*L10520</f>
        <v>176900</v>
      </c>
      <c r="N10520" s="218">
        <v>1</v>
      </c>
      <c r="O10520" s="108" t="s">
        <v>14242</v>
      </c>
      <c r="P10520" s="138"/>
      <c r="Q10520" s="108" t="s">
        <v>14243</v>
      </c>
      <c r="R10520" s="108" t="s">
        <v>14246</v>
      </c>
      <c r="S10520" s="139" t="s">
        <v>14247</v>
      </c>
      <c r="T10520" s="218" t="s">
        <v>44</v>
      </c>
      <c r="U10520" s="218" t="s">
        <v>45</v>
      </c>
      <c r="V10520" s="218" t="s">
        <v>52</v>
      </c>
      <c r="W10520" s="223">
        <v>104</v>
      </c>
      <c r="X10520" s="136">
        <v>33.340000000000003</v>
      </c>
      <c r="Y10520" s="223">
        <v>7150</v>
      </c>
      <c r="Z10520" s="223">
        <f>W10520*Y10520</f>
        <v>743600</v>
      </c>
      <c r="AA10520" s="224">
        <v>7</v>
      </c>
      <c r="AB10520" s="224">
        <v>7</v>
      </c>
      <c r="AC10520" s="223">
        <f>(Z10520*(100-AB10520))/100</f>
        <v>691548</v>
      </c>
      <c r="AD10520" s="223">
        <f>IF(AND(AC10520="",M10520=""),0,IF((AC10520=""),M10520, IF( (M10520=""),AC10520,SUM(AC10520:AC10522)+M10520)))</f>
        <v>2251544</v>
      </c>
      <c r="AE10520" s="223">
        <f>IF( (X10520=""),AD10520*1,AD10520*(X10520/100) )</f>
        <v>750664.76960000012</v>
      </c>
      <c r="AF10520" s="223">
        <v>0</v>
      </c>
      <c r="AG10520" s="223">
        <f>IF((AF10520-AE10520) &gt; 1,0,IF((AF10520-AE10520)&lt;0,AE10520-AF10520,AF10520-AE10520))</f>
        <v>750664.76960000012</v>
      </c>
      <c r="AH10520" s="223">
        <v>0.02</v>
      </c>
    </row>
    <row r="10521" spans="1:34" s="99" customFormat="1" x14ac:dyDescent="0.55000000000000004">
      <c r="A10521" s="122"/>
      <c r="B10521" s="218"/>
      <c r="C10521" s="218"/>
      <c r="D10521" s="221"/>
      <c r="E10521" s="218"/>
      <c r="F10521" s="218"/>
      <c r="G10521" s="218"/>
      <c r="H10521" s="218"/>
      <c r="I10521" s="222"/>
      <c r="J10521" s="123"/>
      <c r="K10521" s="137"/>
      <c r="L10521" s="137"/>
      <c r="M10521" s="137"/>
      <c r="N10521" s="218"/>
      <c r="O10521" s="108"/>
      <c r="P10521" s="138"/>
      <c r="Q10521" s="108"/>
      <c r="R10521" s="108"/>
      <c r="S10521" s="139"/>
      <c r="T10521" s="218" t="s">
        <v>44</v>
      </c>
      <c r="U10521" s="218"/>
      <c r="V10521" s="218" t="s">
        <v>52</v>
      </c>
      <c r="W10521" s="223">
        <v>104</v>
      </c>
      <c r="X10521" s="136">
        <v>33.33</v>
      </c>
      <c r="Y10521" s="223">
        <v>7150</v>
      </c>
      <c r="Z10521" s="223">
        <f>W10521*Y10521</f>
        <v>743600</v>
      </c>
      <c r="AA10521" s="224">
        <v>7</v>
      </c>
      <c r="AB10521" s="224">
        <v>7</v>
      </c>
      <c r="AC10521" s="223">
        <f>(Z10521*(100-AB10521))/100</f>
        <v>691548</v>
      </c>
      <c r="AD10521" s="223">
        <f>IF(AND(AC10521="",M10520=""),0,IF((AC10521=""),M10520, IF( (M10520=""),AC10521,SUM(AC10520:AC10522)+M10520)))</f>
        <v>2251544</v>
      </c>
      <c r="AE10521" s="223">
        <f>IF( (X10521=""),AD10521*1,AD10521*(X10521/100) )</f>
        <v>750439.6152</v>
      </c>
      <c r="AF10521" s="223">
        <v>0</v>
      </c>
      <c r="AG10521" s="223">
        <f>IF((AF10521-AE10521) &gt; 1,0,IF((AF10521-AE10521)&lt;0,AE10521-AF10521,AF10521-AE10521))</f>
        <v>750439.6152</v>
      </c>
      <c r="AH10521" s="223">
        <v>0.02</v>
      </c>
    </row>
    <row r="10522" spans="1:34" s="99" customFormat="1" x14ac:dyDescent="0.55000000000000004">
      <c r="A10522" s="122"/>
      <c r="B10522" s="218"/>
      <c r="C10522" s="218"/>
      <c r="D10522" s="221"/>
      <c r="E10522" s="218"/>
      <c r="F10522" s="218"/>
      <c r="G10522" s="218"/>
      <c r="H10522" s="218"/>
      <c r="I10522" s="222"/>
      <c r="J10522" s="123"/>
      <c r="K10522" s="137"/>
      <c r="L10522" s="137"/>
      <c r="M10522" s="137"/>
      <c r="N10522" s="218"/>
      <c r="O10522" s="108"/>
      <c r="P10522" s="138"/>
      <c r="Q10522" s="108"/>
      <c r="R10522" s="108"/>
      <c r="S10522" s="139"/>
      <c r="T10522" s="218" t="s">
        <v>44</v>
      </c>
      <c r="U10522" s="218"/>
      <c r="V10522" s="218" t="s">
        <v>52</v>
      </c>
      <c r="W10522" s="223">
        <v>104</v>
      </c>
      <c r="X10522" s="136">
        <v>33.33</v>
      </c>
      <c r="Y10522" s="223">
        <v>7150</v>
      </c>
      <c r="Z10522" s="223">
        <f>W10522*Y10522</f>
        <v>743600</v>
      </c>
      <c r="AA10522" s="224">
        <v>7</v>
      </c>
      <c r="AB10522" s="224">
        <v>7</v>
      </c>
      <c r="AC10522" s="223">
        <f>(Z10522*(100-AB10522))/100</f>
        <v>691548</v>
      </c>
      <c r="AD10522" s="223">
        <f>IF(AND(AC10522="",M10520=""),0,IF((AC10522=""),M10520, IF( (M10520=""),AC10522,SUM(AC10520:AC10522)+M10520)))</f>
        <v>2251544</v>
      </c>
      <c r="AE10522" s="223">
        <f>IF( (X10522=""),AD10522*1,AD10522*(X10522/100) )</f>
        <v>750439.6152</v>
      </c>
      <c r="AF10522" s="223">
        <v>0</v>
      </c>
      <c r="AG10522" s="223">
        <f>IF((AF10522-AE10522) &gt; 1,0,IF((AF10522-AE10522)&lt;0,AE10522-AF10522,AF10522-AE10522))</f>
        <v>750439.6152</v>
      </c>
      <c r="AH10522" s="223">
        <v>0.02</v>
      </c>
    </row>
    <row r="10523" spans="1:34" s="99" customFormat="1" x14ac:dyDescent="0.55000000000000004">
      <c r="A10523" s="122"/>
      <c r="B10523" s="218"/>
      <c r="C10523" s="218"/>
      <c r="D10523" s="221"/>
      <c r="E10523" s="218"/>
      <c r="F10523" s="218"/>
      <c r="G10523" s="218"/>
      <c r="H10523" s="218"/>
      <c r="I10523" s="222"/>
      <c r="J10523" s="123"/>
      <c r="K10523" s="137"/>
      <c r="L10523" s="137" t="s">
        <v>63</v>
      </c>
      <c r="M10523" s="137">
        <f>SUM(M10520:M10522)</f>
        <v>176900</v>
      </c>
      <c r="N10523" s="218"/>
      <c r="O10523" s="108"/>
      <c r="P10523" s="138"/>
      <c r="Q10523" s="108"/>
      <c r="R10523" s="108"/>
      <c r="S10523" s="139"/>
      <c r="T10523" s="218"/>
      <c r="U10523" s="218"/>
      <c r="V10523" s="218"/>
      <c r="W10523" s="223"/>
      <c r="X10523" s="136"/>
      <c r="Y10523" s="223"/>
      <c r="Z10523" s="223"/>
      <c r="AA10523" s="224"/>
      <c r="AB10523" s="224"/>
      <c r="AC10523" s="223">
        <f>SUM(AC10520:AC10522)</f>
        <v>2074644</v>
      </c>
      <c r="AD10523" s="223"/>
      <c r="AE10523" s="223">
        <f>SUM(AE10520:AE10522)</f>
        <v>2251544</v>
      </c>
      <c r="AF10523" s="223"/>
      <c r="AG10523" s="223">
        <f>SUM(AG10520:AG10522)</f>
        <v>2251544</v>
      </c>
      <c r="AH10523" s="223"/>
    </row>
    <row r="10524" spans="1:34" s="173" customFormat="1" x14ac:dyDescent="0.55000000000000004">
      <c r="A10524" s="122" t="s">
        <v>14252</v>
      </c>
      <c r="B10524" s="218">
        <v>4500</v>
      </c>
      <c r="C10524" s="218">
        <v>5374</v>
      </c>
      <c r="D10524" s="221" t="s">
        <v>14253</v>
      </c>
      <c r="E10524" s="218" t="s">
        <v>34</v>
      </c>
      <c r="F10524" s="218">
        <v>2417</v>
      </c>
      <c r="G10524" s="218">
        <v>0</v>
      </c>
      <c r="H10524" s="218">
        <v>2</v>
      </c>
      <c r="I10524" s="222">
        <v>27</v>
      </c>
      <c r="J10524" s="123" t="s">
        <v>35</v>
      </c>
      <c r="K10524" s="137">
        <f>((G10524*400)+(H10524*100))+I10524</f>
        <v>227</v>
      </c>
      <c r="L10524" s="137">
        <v>2425</v>
      </c>
      <c r="M10524" s="137">
        <f>K10524*L10524</f>
        <v>550475</v>
      </c>
      <c r="N10524" s="218">
        <v>1</v>
      </c>
      <c r="O10524" s="108" t="s">
        <v>14250</v>
      </c>
      <c r="P10524" s="138">
        <v>3570800002890</v>
      </c>
      <c r="Q10524" s="108" t="s">
        <v>14251</v>
      </c>
      <c r="R10524" s="108" t="s">
        <v>14254</v>
      </c>
      <c r="S10524" s="139"/>
      <c r="T10524" s="218" t="s">
        <v>51</v>
      </c>
      <c r="U10524" s="218" t="s">
        <v>45</v>
      </c>
      <c r="V10524" s="218" t="s">
        <v>52</v>
      </c>
      <c r="W10524" s="223">
        <v>73.150000000000006</v>
      </c>
      <c r="X10524" s="136">
        <v>19.420000000000002</v>
      </c>
      <c r="Y10524" s="223">
        <v>6750</v>
      </c>
      <c r="Z10524" s="223">
        <f>W10524*Y10524</f>
        <v>493762.50000000006</v>
      </c>
      <c r="AA10524" s="224">
        <v>1</v>
      </c>
      <c r="AB10524" s="224">
        <v>1</v>
      </c>
      <c r="AC10524" s="223">
        <f>(Z10524*(100-AB10524))/100</f>
        <v>488824.87500000006</v>
      </c>
      <c r="AD10524" s="223">
        <f>IF(AND(AC10524="",M10524=""),0,IF((AC10524=""),M10524, IF( (M10524=""),AC10524,SUM(AC10524:AC10527)+M10524)))</f>
        <v>2391169.625</v>
      </c>
      <c r="AE10524" s="223">
        <f>IF( (X10524=""),AD10524*1,AD10524*(X10524/100) )</f>
        <v>464365.14117500006</v>
      </c>
      <c r="AF10524" s="223">
        <v>50000000</v>
      </c>
      <c r="AG10524" s="223">
        <f>IF((AF10524-AE10524) &gt; 1,0,IF((AF10524-AE10524)&lt;0,AE10524-AF10524,AF10524-AE10524))</f>
        <v>0</v>
      </c>
      <c r="AH10524" s="223">
        <v>0.02</v>
      </c>
    </row>
    <row r="10525" spans="1:34" s="173" customFormat="1" x14ac:dyDescent="0.55000000000000004">
      <c r="A10525" s="122"/>
      <c r="B10525" s="218"/>
      <c r="C10525" s="218"/>
      <c r="D10525" s="221"/>
      <c r="E10525" s="218"/>
      <c r="F10525" s="218"/>
      <c r="G10525" s="218"/>
      <c r="H10525" s="218"/>
      <c r="I10525" s="222"/>
      <c r="J10525" s="123"/>
      <c r="K10525" s="137"/>
      <c r="L10525" s="137"/>
      <c r="M10525" s="137"/>
      <c r="N10525" s="218">
        <v>2</v>
      </c>
      <c r="O10525" s="108" t="s">
        <v>14250</v>
      </c>
      <c r="P10525" s="138">
        <v>3570800002890</v>
      </c>
      <c r="Q10525" s="108" t="s">
        <v>14251</v>
      </c>
      <c r="R10525" s="108" t="s">
        <v>14254</v>
      </c>
      <c r="S10525" s="139"/>
      <c r="T10525" s="218" t="s">
        <v>343</v>
      </c>
      <c r="U10525" s="218" t="s">
        <v>45</v>
      </c>
      <c r="V10525" s="218"/>
      <c r="W10525" s="223"/>
      <c r="X10525" s="136"/>
      <c r="Y10525" s="223"/>
      <c r="Z10525" s="223"/>
      <c r="AA10525" s="224"/>
      <c r="AB10525" s="224"/>
      <c r="AC10525" s="223"/>
      <c r="AD10525" s="223"/>
      <c r="AE10525" s="223"/>
      <c r="AF10525" s="223"/>
      <c r="AG10525" s="223"/>
      <c r="AH10525" s="223"/>
    </row>
    <row r="10526" spans="1:34" s="173" customFormat="1" x14ac:dyDescent="0.55000000000000004">
      <c r="A10526" s="122"/>
      <c r="B10526" s="218"/>
      <c r="C10526" s="218"/>
      <c r="D10526" s="221"/>
      <c r="E10526" s="218"/>
      <c r="F10526" s="218"/>
      <c r="G10526" s="218"/>
      <c r="H10526" s="218"/>
      <c r="I10526" s="222"/>
      <c r="J10526" s="123"/>
      <c r="K10526" s="137"/>
      <c r="L10526" s="137"/>
      <c r="M10526" s="137"/>
      <c r="N10526" s="218">
        <v>3</v>
      </c>
      <c r="O10526" s="108" t="s">
        <v>14250</v>
      </c>
      <c r="P10526" s="138">
        <v>3570800002890</v>
      </c>
      <c r="Q10526" s="108" t="s">
        <v>14251</v>
      </c>
      <c r="R10526" s="108" t="s">
        <v>14254</v>
      </c>
      <c r="S10526" s="139" t="s">
        <v>14255</v>
      </c>
      <c r="T10526" s="218" t="s">
        <v>51</v>
      </c>
      <c r="U10526" s="218" t="s">
        <v>227</v>
      </c>
      <c r="V10526" s="218" t="s">
        <v>52</v>
      </c>
      <c r="W10526" s="223">
        <v>303.45</v>
      </c>
      <c r="X10526" s="136">
        <v>80.58</v>
      </c>
      <c r="Y10526" s="223">
        <v>6750</v>
      </c>
      <c r="Z10526" s="223">
        <f>W10526*Y10526</f>
        <v>2048287.5</v>
      </c>
      <c r="AA10526" s="224">
        <v>11</v>
      </c>
      <c r="AB10526" s="224">
        <v>34</v>
      </c>
      <c r="AC10526" s="223">
        <f>(Z10526*(100-AB10526))/100</f>
        <v>1351869.75</v>
      </c>
      <c r="AD10526" s="223">
        <f>IF(AND(AC10526="",M10524=""),0,IF((AC10526=""),M10524, IF( (M10524=""),AC10526,SUM(AC10524:AC10527)+M10524)))</f>
        <v>2391169.625</v>
      </c>
      <c r="AE10526" s="223">
        <f>IF( (X10526=""),AD10526*1,AD10526*(X10526/100) )</f>
        <v>1926804.483825</v>
      </c>
      <c r="AF10526" s="223">
        <v>50000000</v>
      </c>
      <c r="AG10526" s="223">
        <f>IF((AF10526-AE10526) &gt; 1,0,IF((AF10526-AE10526)&lt;0,AE10526-AF10526,AF10526-AE10526))</f>
        <v>0</v>
      </c>
      <c r="AH10526" s="223">
        <v>0.02</v>
      </c>
    </row>
    <row r="10527" spans="1:34" s="173" customFormat="1" x14ac:dyDescent="0.55000000000000004">
      <c r="A10527" s="122"/>
      <c r="B10527" s="218"/>
      <c r="C10527" s="218"/>
      <c r="D10527" s="221"/>
      <c r="E10527" s="218"/>
      <c r="F10527" s="218"/>
      <c r="G10527" s="218"/>
      <c r="H10527" s="218"/>
      <c r="I10527" s="222"/>
      <c r="J10527" s="123"/>
      <c r="K10527" s="137"/>
      <c r="L10527" s="137" t="s">
        <v>63</v>
      </c>
      <c r="M10527" s="137">
        <f>SUM(M10524:M10526)</f>
        <v>550475</v>
      </c>
      <c r="N10527" s="218"/>
      <c r="O10527" s="108"/>
      <c r="P10527" s="138"/>
      <c r="Q10527" s="108"/>
      <c r="R10527" s="108"/>
      <c r="S10527" s="139"/>
      <c r="T10527" s="218"/>
      <c r="U10527" s="218"/>
      <c r="V10527" s="218"/>
      <c r="W10527" s="223"/>
      <c r="X10527" s="136"/>
      <c r="Y10527" s="223"/>
      <c r="Z10527" s="223"/>
      <c r="AA10527" s="224"/>
      <c r="AB10527" s="224"/>
      <c r="AC10527" s="223"/>
      <c r="AD10527" s="223"/>
      <c r="AE10527" s="223">
        <f>SUM(AE10524:AE10526)</f>
        <v>2391169.625</v>
      </c>
      <c r="AF10527" s="223"/>
      <c r="AG10527" s="223">
        <f>SUM(AG10524:AG10526)</f>
        <v>0</v>
      </c>
      <c r="AH10527" s="223"/>
    </row>
    <row r="10528" spans="1:34" s="173" customFormat="1" x14ac:dyDescent="0.55000000000000004">
      <c r="A10528" s="122" t="s">
        <v>14258</v>
      </c>
      <c r="B10528" s="218">
        <v>4501</v>
      </c>
      <c r="C10528" s="218">
        <v>6811</v>
      </c>
      <c r="D10528" s="221" t="s">
        <v>14259</v>
      </c>
      <c r="E10528" s="218" t="s">
        <v>34</v>
      </c>
      <c r="F10528" s="218">
        <v>23536</v>
      </c>
      <c r="G10528" s="218">
        <v>0</v>
      </c>
      <c r="H10528" s="218">
        <v>1</v>
      </c>
      <c r="I10528" s="222">
        <v>39</v>
      </c>
      <c r="J10528" s="123" t="s">
        <v>35</v>
      </c>
      <c r="K10528" s="137">
        <f>((G10528*400)+(H10528*100))+I10528</f>
        <v>139</v>
      </c>
      <c r="L10528" s="137">
        <v>8000</v>
      </c>
      <c r="M10528" s="137">
        <f>K10528*L10528</f>
        <v>1112000</v>
      </c>
      <c r="N10528" s="218">
        <v>1</v>
      </c>
      <c r="O10528" s="108" t="s">
        <v>14256</v>
      </c>
      <c r="P10528" s="138">
        <v>3570800404955</v>
      </c>
      <c r="Q10528" s="108" t="s">
        <v>14257</v>
      </c>
      <c r="R10528" s="108" t="s">
        <v>14260</v>
      </c>
      <c r="S10528" s="139" t="s">
        <v>14261</v>
      </c>
      <c r="T10528" s="218" t="s">
        <v>51</v>
      </c>
      <c r="U10528" s="218" t="s">
        <v>45</v>
      </c>
      <c r="V10528" s="218" t="s">
        <v>52</v>
      </c>
      <c r="W10528" s="223">
        <v>278.72000000000003</v>
      </c>
      <c r="X10528" s="136">
        <v>100</v>
      </c>
      <c r="Y10528" s="223">
        <v>6750</v>
      </c>
      <c r="Z10528" s="223">
        <f>W10528*Y10528</f>
        <v>1881360.0000000002</v>
      </c>
      <c r="AA10528" s="224">
        <v>11</v>
      </c>
      <c r="AB10528" s="224">
        <v>12</v>
      </c>
      <c r="AC10528" s="223">
        <f>(Z10528*(100-AB10528))/100</f>
        <v>1655596.8000000003</v>
      </c>
      <c r="AD10528" s="223">
        <f>IF(AND(AC10528="",M10528=""),0,IF((AC10528=""),M10528, IF( (M10528=""),AC10528,SUM(AC10528:AC10532)+M10528)))</f>
        <v>4597116.8000000007</v>
      </c>
      <c r="AE10528" s="223">
        <f>IF( (X10528=""),AD10528*1,AD10528*(X10528/100) )</f>
        <v>4597116.8000000007</v>
      </c>
      <c r="AF10528" s="223">
        <v>50000000</v>
      </c>
      <c r="AG10528" s="223">
        <f>IF((AF10528-AE10528) &gt; 1,0,IF((AF10528-AE10528)&lt;0,AE10528-AF10528,AF10528-AE10528))</f>
        <v>0</v>
      </c>
      <c r="AH10528" s="223">
        <v>0.02</v>
      </c>
    </row>
    <row r="10529" spans="1:34" s="173" customFormat="1" x14ac:dyDescent="0.55000000000000004">
      <c r="A10529" s="122"/>
      <c r="B10529" s="218"/>
      <c r="C10529" s="218"/>
      <c r="D10529" s="221"/>
      <c r="E10529" s="218"/>
      <c r="F10529" s="218"/>
      <c r="G10529" s="218"/>
      <c r="H10529" s="218"/>
      <c r="I10529" s="222"/>
      <c r="J10529" s="123"/>
      <c r="K10529" s="137"/>
      <c r="L10529" s="137" t="s">
        <v>63</v>
      </c>
      <c r="M10529" s="137">
        <f>SUM(M10528:M10528)</f>
        <v>1112000</v>
      </c>
      <c r="N10529" s="218"/>
      <c r="O10529" s="108"/>
      <c r="P10529" s="138"/>
      <c r="Q10529" s="108"/>
      <c r="R10529" s="108"/>
      <c r="S10529" s="139"/>
      <c r="T10529" s="218"/>
      <c r="U10529" s="218"/>
      <c r="V10529" s="218"/>
      <c r="W10529" s="223"/>
      <c r="X10529" s="136"/>
      <c r="Y10529" s="223"/>
      <c r="Z10529" s="223"/>
      <c r="AA10529" s="224"/>
      <c r="AB10529" s="224"/>
      <c r="AC10529" s="223"/>
      <c r="AD10529" s="223"/>
      <c r="AE10529" s="223">
        <f>SUM(AE10528:AE10528)</f>
        <v>4597116.8000000007</v>
      </c>
      <c r="AF10529" s="223"/>
      <c r="AG10529" s="223">
        <f>SUM(AG10528:AG10528)</f>
        <v>0</v>
      </c>
      <c r="AH10529" s="223"/>
    </row>
    <row r="10530" spans="1:34" s="173" customFormat="1" x14ac:dyDescent="0.55000000000000004">
      <c r="A10530" s="122" t="s">
        <v>14248</v>
      </c>
      <c r="B10530" s="172">
        <v>4891</v>
      </c>
      <c r="C10530" s="172">
        <v>6268</v>
      </c>
      <c r="D10530" s="242" t="s">
        <v>14249</v>
      </c>
      <c r="E10530" s="172" t="s">
        <v>37</v>
      </c>
      <c r="F10530" s="172">
        <v>5256</v>
      </c>
      <c r="G10530" s="172">
        <v>4</v>
      </c>
      <c r="H10530" s="172">
        <v>0</v>
      </c>
      <c r="I10530" s="243">
        <v>2</v>
      </c>
      <c r="J10530" s="123" t="s">
        <v>38</v>
      </c>
      <c r="K10530" s="171">
        <f>((G10530*400)+(H10530*100))+I10530</f>
        <v>1602</v>
      </c>
      <c r="L10530" s="171">
        <v>400</v>
      </c>
      <c r="M10530" s="171">
        <f>K10530*L10530</f>
        <v>640800</v>
      </c>
      <c r="N10530" s="172"/>
      <c r="O10530" s="122"/>
      <c r="P10530" s="200"/>
      <c r="Q10530" s="122"/>
      <c r="R10530" s="122"/>
      <c r="S10530" s="170"/>
      <c r="T10530" s="172"/>
      <c r="U10530" s="172"/>
      <c r="V10530" s="172"/>
      <c r="W10530" s="244"/>
      <c r="X10530" s="199"/>
      <c r="Y10530" s="244"/>
      <c r="Z10530" s="244"/>
      <c r="AA10530" s="245"/>
      <c r="AB10530" s="245"/>
      <c r="AC10530" s="244"/>
      <c r="AD10530" s="244">
        <f>IF(AND(AC10530="",M10530=""),0,IF((AC10530=""),M10530,IF((M10530=""),AC10530,AC10530+M10530)))</f>
        <v>640800</v>
      </c>
      <c r="AE10530" s="244">
        <f>IF( (X10530=""),AD10530*1,AD10530*(X10530/100) )</f>
        <v>640800</v>
      </c>
      <c r="AF10530" s="244">
        <v>0</v>
      </c>
      <c r="AG10530" s="244">
        <f>IF((AF10530-AE10530) &gt; 1,0,IF((AF10530-AE10530)&lt;0,AE10530-AF10530,AF10530-AE10530))</f>
        <v>640800</v>
      </c>
      <c r="AH10530" s="223">
        <v>0.01</v>
      </c>
    </row>
    <row r="10531" spans="1:34" s="173" customFormat="1" x14ac:dyDescent="0.55000000000000004">
      <c r="A10531" s="122"/>
      <c r="B10531" s="172"/>
      <c r="C10531" s="172"/>
      <c r="D10531" s="242"/>
      <c r="E10531" s="172"/>
      <c r="F10531" s="172"/>
      <c r="G10531" s="172"/>
      <c r="H10531" s="172"/>
      <c r="I10531" s="243"/>
      <c r="J10531" s="123"/>
      <c r="K10531" s="171"/>
      <c r="L10531" s="171" t="s">
        <v>63</v>
      </c>
      <c r="M10531" s="171">
        <f>SUM(M10530:M10530)</f>
        <v>640800</v>
      </c>
      <c r="N10531" s="172"/>
      <c r="O10531" s="122"/>
      <c r="P10531" s="200"/>
      <c r="Q10531" s="122"/>
      <c r="R10531" s="122"/>
      <c r="S10531" s="170"/>
      <c r="T10531" s="172"/>
      <c r="U10531" s="172"/>
      <c r="V10531" s="172"/>
      <c r="W10531" s="244"/>
      <c r="X10531" s="199"/>
      <c r="Y10531" s="244"/>
      <c r="Z10531" s="244"/>
      <c r="AA10531" s="245"/>
      <c r="AB10531" s="245"/>
      <c r="AC10531" s="244"/>
      <c r="AD10531" s="244"/>
      <c r="AE10531" s="244">
        <f>SUM(AE10530:AE10530)</f>
        <v>640800</v>
      </c>
      <c r="AF10531" s="244"/>
      <c r="AG10531" s="244">
        <f>SUM(AG10530:AG10530)</f>
        <v>640800</v>
      </c>
      <c r="AH10531" s="223"/>
    </row>
    <row r="10532" spans="1:34" s="173" customFormat="1" x14ac:dyDescent="0.55000000000000004">
      <c r="A10532" s="122" t="s">
        <v>14264</v>
      </c>
      <c r="B10532" s="218">
        <v>4502</v>
      </c>
      <c r="C10532" s="218">
        <v>7493</v>
      </c>
      <c r="D10532" s="221" t="s">
        <v>14265</v>
      </c>
      <c r="E10532" s="218" t="s">
        <v>34</v>
      </c>
      <c r="F10532" s="218">
        <v>14623</v>
      </c>
      <c r="G10532" s="218">
        <v>0</v>
      </c>
      <c r="H10532" s="218">
        <v>3</v>
      </c>
      <c r="I10532" s="222">
        <v>46</v>
      </c>
      <c r="J10532" s="123" t="s">
        <v>35</v>
      </c>
      <c r="K10532" s="137">
        <f>((G10532*400)+(H10532*100))+I10532</f>
        <v>346</v>
      </c>
      <c r="L10532" s="137">
        <v>850</v>
      </c>
      <c r="M10532" s="137">
        <f>K10532*L10532</f>
        <v>294100</v>
      </c>
      <c r="N10532" s="218">
        <v>1</v>
      </c>
      <c r="O10532" s="108" t="s">
        <v>14262</v>
      </c>
      <c r="P10532" s="138"/>
      <c r="Q10532" s="108" t="s">
        <v>14263</v>
      </c>
      <c r="R10532" s="108" t="s">
        <v>14266</v>
      </c>
      <c r="S10532" s="139" t="s">
        <v>14267</v>
      </c>
      <c r="T10532" s="218" t="s">
        <v>51</v>
      </c>
      <c r="U10532" s="218" t="s">
        <v>45</v>
      </c>
      <c r="V10532" s="218" t="s">
        <v>52</v>
      </c>
      <c r="W10532" s="223">
        <v>308</v>
      </c>
      <c r="X10532" s="136">
        <v>100</v>
      </c>
      <c r="Y10532" s="223">
        <v>6750</v>
      </c>
      <c r="Z10532" s="223">
        <f>W10532*Y10532</f>
        <v>2079000</v>
      </c>
      <c r="AA10532" s="224">
        <v>11</v>
      </c>
      <c r="AB10532" s="224">
        <v>12</v>
      </c>
      <c r="AC10532" s="223">
        <f>(Z10532*(100-AB10532))/100</f>
        <v>1829520</v>
      </c>
      <c r="AD10532" s="223">
        <f>IF(AND(AC10532="",M10532=""),0,IF((AC10532=""),M10532, IF( (M10532=""),AC10532,SUM(AC10532:AC10533)+M10532)))</f>
        <v>2123620</v>
      </c>
      <c r="AE10532" s="223">
        <f>IF( (X10532=""),AD10532*1,AD10532*(X10532/100) )</f>
        <v>2123620</v>
      </c>
      <c r="AF10532" s="223">
        <v>50000000</v>
      </c>
      <c r="AG10532" s="223">
        <f>IF((AF10532-AE10532) &gt; 1,0,IF((AF10532-AE10532)&lt;0,AE10532-AF10532,AF10532-AE10532))</f>
        <v>0</v>
      </c>
      <c r="AH10532" s="223">
        <v>0.02</v>
      </c>
    </row>
    <row r="10533" spans="1:34" s="173" customFormat="1" x14ac:dyDescent="0.55000000000000004">
      <c r="A10533" s="122"/>
      <c r="B10533" s="218"/>
      <c r="C10533" s="218"/>
      <c r="D10533" s="221"/>
      <c r="E10533" s="218"/>
      <c r="F10533" s="218"/>
      <c r="G10533" s="218"/>
      <c r="H10533" s="218"/>
      <c r="I10533" s="222"/>
      <c r="J10533" s="123"/>
      <c r="K10533" s="137"/>
      <c r="L10533" s="137" t="s">
        <v>63</v>
      </c>
      <c r="M10533" s="137">
        <f>SUM(M10532:M10532)</f>
        <v>294100</v>
      </c>
      <c r="N10533" s="218"/>
      <c r="O10533" s="108"/>
      <c r="P10533" s="138"/>
      <c r="Q10533" s="108"/>
      <c r="R10533" s="108"/>
      <c r="S10533" s="139"/>
      <c r="T10533" s="218"/>
      <c r="U10533" s="218"/>
      <c r="V10533" s="218"/>
      <c r="W10533" s="223"/>
      <c r="X10533" s="136"/>
      <c r="Y10533" s="223"/>
      <c r="Z10533" s="223"/>
      <c r="AA10533" s="224"/>
      <c r="AB10533" s="224"/>
      <c r="AC10533" s="223"/>
      <c r="AD10533" s="223"/>
      <c r="AE10533" s="223">
        <f>SUM(AE10532:AE10532)</f>
        <v>2123620</v>
      </c>
      <c r="AF10533" s="223"/>
      <c r="AG10533" s="223">
        <f>SUM(AG10532:AG10532)</f>
        <v>0</v>
      </c>
      <c r="AH10533" s="223"/>
    </row>
    <row r="10534" spans="1:34" s="173" customFormat="1" x14ac:dyDescent="0.55000000000000004">
      <c r="A10534" s="122" t="s">
        <v>1982</v>
      </c>
      <c r="B10534" s="218">
        <v>4503</v>
      </c>
      <c r="C10534" s="218">
        <v>4956</v>
      </c>
      <c r="D10534" s="221" t="s">
        <v>14268</v>
      </c>
      <c r="E10534" s="218" t="s">
        <v>34</v>
      </c>
      <c r="F10534" s="218">
        <v>7992</v>
      </c>
      <c r="G10534" s="218">
        <v>0</v>
      </c>
      <c r="H10534" s="218">
        <v>2</v>
      </c>
      <c r="I10534" s="222">
        <v>79</v>
      </c>
      <c r="J10534" s="123" t="s">
        <v>38</v>
      </c>
      <c r="K10534" s="137">
        <f>((G10534*400)+(H10534*100))+I10534</f>
        <v>279</v>
      </c>
      <c r="L10534" s="137">
        <v>850</v>
      </c>
      <c r="M10534" s="137">
        <f>K10534*L10534</f>
        <v>237150</v>
      </c>
      <c r="N10534" s="218"/>
      <c r="O10534" s="108"/>
      <c r="P10534" s="138"/>
      <c r="Q10534" s="108"/>
      <c r="R10534" s="108"/>
      <c r="S10534" s="139"/>
      <c r="T10534" s="218"/>
      <c r="U10534" s="218"/>
      <c r="V10534" s="218"/>
      <c r="W10534" s="223"/>
      <c r="X10534" s="136"/>
      <c r="Y10534" s="223"/>
      <c r="Z10534" s="223"/>
      <c r="AA10534" s="224"/>
      <c r="AB10534" s="224"/>
      <c r="AC10534" s="223"/>
      <c r="AD10534" s="223">
        <f>IF(AND(AC10534="",M10534=""),0,IF((AC10534=""),M10534,IF((M10534=""),AC10534,AC10534+M10534)))</f>
        <v>237150</v>
      </c>
      <c r="AE10534" s="223">
        <f>IF( (X10534=""),AD10534*1,AD10534*(X10534/100) )</f>
        <v>237150</v>
      </c>
      <c r="AF10534" s="223">
        <v>50000000</v>
      </c>
      <c r="AG10534" s="223">
        <f>IF((AF10534-AE10534) &gt; 1,0,IF((AF10534-AE10534)&lt;0,AE10534-AF10534,AF10534-AE10534))</f>
        <v>0</v>
      </c>
      <c r="AH10534" s="223">
        <v>0.01</v>
      </c>
    </row>
    <row r="10535" spans="1:34" s="173" customFormat="1" x14ac:dyDescent="0.55000000000000004">
      <c r="A10535" s="122"/>
      <c r="B10535" s="218"/>
      <c r="C10535" s="218"/>
      <c r="D10535" s="221"/>
      <c r="E10535" s="218"/>
      <c r="F10535" s="218"/>
      <c r="G10535" s="218"/>
      <c r="H10535" s="218"/>
      <c r="I10535" s="222"/>
      <c r="J10535" s="123"/>
      <c r="K10535" s="137"/>
      <c r="L10535" s="137" t="s">
        <v>63</v>
      </c>
      <c r="M10535" s="137">
        <f>SUM(M10534:M10534)</f>
        <v>237150</v>
      </c>
      <c r="N10535" s="218"/>
      <c r="O10535" s="108"/>
      <c r="P10535" s="138"/>
      <c r="Q10535" s="108"/>
      <c r="R10535" s="108"/>
      <c r="S10535" s="139"/>
      <c r="T10535" s="218"/>
      <c r="U10535" s="218"/>
      <c r="V10535" s="218"/>
      <c r="W10535" s="223"/>
      <c r="X10535" s="136"/>
      <c r="Y10535" s="223"/>
      <c r="Z10535" s="223"/>
      <c r="AA10535" s="224"/>
      <c r="AB10535" s="224"/>
      <c r="AC10535" s="223"/>
      <c r="AD10535" s="223"/>
      <c r="AE10535" s="223">
        <f>SUM(AE10534:AE10534)</f>
        <v>237150</v>
      </c>
      <c r="AF10535" s="223"/>
      <c r="AG10535" s="223">
        <f>SUM(AG10534:AG10534)</f>
        <v>0</v>
      </c>
      <c r="AH10535" s="223"/>
    </row>
    <row r="10536" spans="1:34" s="173" customFormat="1" x14ac:dyDescent="0.55000000000000004">
      <c r="A10536" s="122" t="s">
        <v>9301</v>
      </c>
      <c r="B10536" s="218">
        <v>4504</v>
      </c>
      <c r="C10536" s="218">
        <v>9590</v>
      </c>
      <c r="D10536" s="221" t="s">
        <v>14269</v>
      </c>
      <c r="E10536" s="218" t="s">
        <v>34</v>
      </c>
      <c r="F10536" s="218">
        <v>22878</v>
      </c>
      <c r="G10536" s="218">
        <v>1</v>
      </c>
      <c r="H10536" s="218">
        <v>0</v>
      </c>
      <c r="I10536" s="222">
        <v>0</v>
      </c>
      <c r="J10536" s="123" t="s">
        <v>38</v>
      </c>
      <c r="K10536" s="137">
        <f>((G10536*400)+(H10536*100))+I10536</f>
        <v>400</v>
      </c>
      <c r="L10536" s="137">
        <v>325</v>
      </c>
      <c r="M10536" s="137">
        <f>K10536*L10536</f>
        <v>130000</v>
      </c>
      <c r="N10536" s="218"/>
      <c r="O10536" s="108"/>
      <c r="P10536" s="138"/>
      <c r="Q10536" s="108"/>
      <c r="R10536" s="108"/>
      <c r="S10536" s="139"/>
      <c r="T10536" s="218"/>
      <c r="U10536" s="218"/>
      <c r="V10536" s="218"/>
      <c r="W10536" s="223"/>
      <c r="X10536" s="136"/>
      <c r="Y10536" s="223"/>
      <c r="Z10536" s="223"/>
      <c r="AA10536" s="224"/>
      <c r="AB10536" s="224"/>
      <c r="AC10536" s="223"/>
      <c r="AD10536" s="223">
        <f>IF(AND(AC10536="",M10536=""),0,IF((AC10536=""),M10536,IF((M10536=""),AC10536,AC10536+M10536)))</f>
        <v>130000</v>
      </c>
      <c r="AE10536" s="223">
        <f>IF( (X10536=""),AD10536*1,AD10536*(X10536/100) )</f>
        <v>130000</v>
      </c>
      <c r="AF10536" s="223">
        <v>50000000</v>
      </c>
      <c r="AG10536" s="223">
        <f>IF((AF10536-AE10536) &gt; 1,0,IF((AF10536-AE10536)&lt;0,AE10536-AF10536,AF10536-AE10536))</f>
        <v>0</v>
      </c>
      <c r="AH10536" s="223">
        <v>0.01</v>
      </c>
    </row>
    <row r="10537" spans="1:34" s="173" customFormat="1" x14ac:dyDescent="0.55000000000000004">
      <c r="A10537" s="122"/>
      <c r="B10537" s="218"/>
      <c r="C10537" s="218"/>
      <c r="D10537" s="221"/>
      <c r="E10537" s="218"/>
      <c r="F10537" s="218"/>
      <c r="G10537" s="218"/>
      <c r="H10537" s="218"/>
      <c r="I10537" s="222"/>
      <c r="J10537" s="123"/>
      <c r="K10537" s="137"/>
      <c r="L10537" s="137" t="s">
        <v>63</v>
      </c>
      <c r="M10537" s="137">
        <f>SUM(M10536:M10536)</f>
        <v>130000</v>
      </c>
      <c r="N10537" s="218"/>
      <c r="O10537" s="108"/>
      <c r="P10537" s="138"/>
      <c r="Q10537" s="108"/>
      <c r="R10537" s="108"/>
      <c r="S10537" s="139"/>
      <c r="T10537" s="218"/>
      <c r="U10537" s="218"/>
      <c r="V10537" s="218"/>
      <c r="W10537" s="223"/>
      <c r="X10537" s="136"/>
      <c r="Y10537" s="223"/>
      <c r="Z10537" s="223"/>
      <c r="AA10537" s="224"/>
      <c r="AB10537" s="224"/>
      <c r="AC10537" s="223"/>
      <c r="AD10537" s="223"/>
      <c r="AE10537" s="223">
        <f>SUM(AE10536:AE10536)</f>
        <v>130000</v>
      </c>
      <c r="AF10537" s="223"/>
      <c r="AG10537" s="223">
        <f>SUM(AG10536:AG10536)</f>
        <v>0</v>
      </c>
      <c r="AH10537" s="223"/>
    </row>
    <row r="10538" spans="1:34" s="173" customFormat="1" x14ac:dyDescent="0.55000000000000004">
      <c r="A10538" s="122" t="s">
        <v>2502</v>
      </c>
      <c r="B10538" s="218">
        <v>4505</v>
      </c>
      <c r="C10538" s="218">
        <v>6341</v>
      </c>
      <c r="D10538" s="221" t="s">
        <v>14270</v>
      </c>
      <c r="E10538" s="218" t="s">
        <v>37</v>
      </c>
      <c r="F10538" s="218">
        <v>5843</v>
      </c>
      <c r="G10538" s="218">
        <v>2</v>
      </c>
      <c r="H10538" s="218">
        <v>0</v>
      </c>
      <c r="I10538" s="222">
        <v>2</v>
      </c>
      <c r="J10538" s="123" t="s">
        <v>38</v>
      </c>
      <c r="K10538" s="137">
        <f>((G10538*400)+(H10538*100))+I10538</f>
        <v>802</v>
      </c>
      <c r="L10538" s="137">
        <v>800</v>
      </c>
      <c r="M10538" s="137">
        <f>K10538*L10538</f>
        <v>641600</v>
      </c>
      <c r="N10538" s="218"/>
      <c r="O10538" s="108"/>
      <c r="P10538" s="138"/>
      <c r="Q10538" s="108"/>
      <c r="R10538" s="108"/>
      <c r="S10538" s="139"/>
      <c r="T10538" s="218"/>
      <c r="U10538" s="218"/>
      <c r="V10538" s="218"/>
      <c r="W10538" s="223"/>
      <c r="X10538" s="136"/>
      <c r="Y10538" s="223"/>
      <c r="Z10538" s="223"/>
      <c r="AA10538" s="224"/>
      <c r="AB10538" s="224"/>
      <c r="AC10538" s="223"/>
      <c r="AD10538" s="223">
        <f>IF(AND(AC10538="",M10538=""),0,IF((AC10538=""),M10538,IF((M10538=""),AC10538,AC10538+M10538)))</f>
        <v>641600</v>
      </c>
      <c r="AE10538" s="223">
        <f>IF( (X10538=""),AD10538*1,AD10538*(X10538/100) )</f>
        <v>641600</v>
      </c>
      <c r="AF10538" s="223">
        <v>0</v>
      </c>
      <c r="AG10538" s="223">
        <f>IF((AF10538-AE10538) &gt; 1,0,IF((AF10538-AE10538)&lt;0,AE10538-AF10538,AF10538-AE10538))</f>
        <v>641600</v>
      </c>
      <c r="AH10538" s="223">
        <v>0.01</v>
      </c>
    </row>
    <row r="10539" spans="1:34" s="173" customFormat="1" x14ac:dyDescent="0.55000000000000004">
      <c r="A10539" s="122"/>
      <c r="B10539" s="218">
        <v>4506</v>
      </c>
      <c r="C10539" s="218">
        <v>6342</v>
      </c>
      <c r="D10539" s="221" t="s">
        <v>14271</v>
      </c>
      <c r="E10539" s="218" t="s">
        <v>37</v>
      </c>
      <c r="F10539" s="218">
        <v>5844</v>
      </c>
      <c r="G10539" s="218">
        <v>6</v>
      </c>
      <c r="H10539" s="218">
        <v>2</v>
      </c>
      <c r="I10539" s="222">
        <v>58</v>
      </c>
      <c r="J10539" s="123" t="s">
        <v>38</v>
      </c>
      <c r="K10539" s="137">
        <f>((G10539*400)+(H10539*100))+I10539</f>
        <v>2658</v>
      </c>
      <c r="L10539" s="137">
        <v>800</v>
      </c>
      <c r="M10539" s="137">
        <f>K10539*L10539</f>
        <v>2126400</v>
      </c>
      <c r="N10539" s="218"/>
      <c r="O10539" s="108"/>
      <c r="P10539" s="138"/>
      <c r="Q10539" s="108"/>
      <c r="R10539" s="108"/>
      <c r="S10539" s="139"/>
      <c r="T10539" s="218"/>
      <c r="U10539" s="218"/>
      <c r="V10539" s="218"/>
      <c r="W10539" s="223"/>
      <c r="X10539" s="136"/>
      <c r="Y10539" s="223"/>
      <c r="Z10539" s="223"/>
      <c r="AA10539" s="224"/>
      <c r="AB10539" s="224"/>
      <c r="AC10539" s="223"/>
      <c r="AD10539" s="223">
        <f>IF(AND(AC10539="",M10539=""),0,IF((AC10539=""),M10539,IF((M10539=""),AC10539,AC10539+M10539)))</f>
        <v>2126400</v>
      </c>
      <c r="AE10539" s="223">
        <f>IF( (X10539=""),AD10539*1,AD10539*(X10539/100) )</f>
        <v>2126400</v>
      </c>
      <c r="AF10539" s="223">
        <v>0</v>
      </c>
      <c r="AG10539" s="223">
        <f>IF((AF10539-AE10539) &gt; 1,0,IF((AF10539-AE10539)&lt;0,AE10539-AF10539,AF10539-AE10539))</f>
        <v>2126400</v>
      </c>
      <c r="AH10539" s="223">
        <v>0.01</v>
      </c>
    </row>
    <row r="10540" spans="1:34" s="173" customFormat="1" x14ac:dyDescent="0.55000000000000004">
      <c r="A10540" s="122"/>
      <c r="B10540" s="218">
        <v>4507</v>
      </c>
      <c r="C10540" s="218">
        <v>4990</v>
      </c>
      <c r="D10540" s="221" t="s">
        <v>14272</v>
      </c>
      <c r="E10540" s="218" t="s">
        <v>34</v>
      </c>
      <c r="F10540" s="218">
        <v>22059</v>
      </c>
      <c r="G10540" s="218">
        <v>0</v>
      </c>
      <c r="H10540" s="218">
        <v>1</v>
      </c>
      <c r="I10540" s="222">
        <v>72</v>
      </c>
      <c r="J10540" s="123" t="s">
        <v>38</v>
      </c>
      <c r="K10540" s="137">
        <f>((G10540*400)+(H10540*100))+I10540</f>
        <v>172</v>
      </c>
      <c r="L10540" s="137">
        <v>625</v>
      </c>
      <c r="M10540" s="137">
        <f>K10540*L10540</f>
        <v>107500</v>
      </c>
      <c r="N10540" s="218"/>
      <c r="O10540" s="108"/>
      <c r="P10540" s="138"/>
      <c r="Q10540" s="108"/>
      <c r="R10540" s="108"/>
      <c r="S10540" s="139"/>
      <c r="T10540" s="218"/>
      <c r="U10540" s="218"/>
      <c r="V10540" s="218"/>
      <c r="W10540" s="223"/>
      <c r="X10540" s="136"/>
      <c r="Y10540" s="223"/>
      <c r="Z10540" s="223"/>
      <c r="AA10540" s="224"/>
      <c r="AB10540" s="224"/>
      <c r="AC10540" s="223"/>
      <c r="AD10540" s="223">
        <f>IF(AND(AC10540="",M10540=""),0,IF((AC10540=""),M10540,IF((M10540=""),AC10540,AC10540+M10540)))</f>
        <v>107500</v>
      </c>
      <c r="AE10540" s="223">
        <f>IF( (X10540=""),AD10540*1,AD10540*(X10540/100) )</f>
        <v>107500</v>
      </c>
      <c r="AF10540" s="223">
        <v>50000000</v>
      </c>
      <c r="AG10540" s="223">
        <f>IF((AF10540-AE10540) &gt; 1,0,IF((AF10540-AE10540)&lt;0,AE10540-AF10540,AF10540-AE10540))</f>
        <v>0</v>
      </c>
      <c r="AH10540" s="223">
        <v>0.01</v>
      </c>
    </row>
    <row r="10541" spans="1:34" s="173" customFormat="1" x14ac:dyDescent="0.55000000000000004">
      <c r="A10541" s="122"/>
      <c r="B10541" s="218">
        <v>4508</v>
      </c>
      <c r="C10541" s="218">
        <v>6013</v>
      </c>
      <c r="D10541" s="221" t="s">
        <v>14273</v>
      </c>
      <c r="E10541" s="218" t="s">
        <v>34</v>
      </c>
      <c r="F10541" s="218">
        <v>23865</v>
      </c>
      <c r="G10541" s="218">
        <v>0</v>
      </c>
      <c r="H10541" s="218">
        <v>1</v>
      </c>
      <c r="I10541" s="222">
        <v>68</v>
      </c>
      <c r="J10541" s="123" t="s">
        <v>68</v>
      </c>
      <c r="K10541" s="137">
        <f>((G10541*400)+(H10541*100))+I10541</f>
        <v>168</v>
      </c>
      <c r="L10541" s="137">
        <v>625</v>
      </c>
      <c r="M10541" s="137">
        <f>K10541*L10541</f>
        <v>105000</v>
      </c>
      <c r="N10541" s="218"/>
      <c r="O10541" s="108"/>
      <c r="P10541" s="138"/>
      <c r="Q10541" s="108"/>
      <c r="R10541" s="108"/>
      <c r="S10541" s="139"/>
      <c r="T10541" s="218"/>
      <c r="U10541" s="218"/>
      <c r="V10541" s="218"/>
      <c r="W10541" s="223"/>
      <c r="X10541" s="136"/>
      <c r="Y10541" s="223"/>
      <c r="Z10541" s="223"/>
      <c r="AA10541" s="224"/>
      <c r="AB10541" s="224"/>
      <c r="AC10541" s="223"/>
      <c r="AD10541" s="223">
        <f>IF(AND(AC10541="",M10541=""),0,IF((AC10541=""),M10541,IF((M10541=""),AC10541,AC10541+M10541)))</f>
        <v>105000</v>
      </c>
      <c r="AE10541" s="223">
        <f>IF( (X10541=""),AD10541*1,AD10541*(X10541/100) )</f>
        <v>105000</v>
      </c>
      <c r="AF10541" s="223">
        <v>0</v>
      </c>
      <c r="AG10541" s="223">
        <f>IF((AF10541-AE10541) &gt; 1,0,IF((AF10541-AE10541)&lt;0,AE10541-AF10541,AF10541-AE10541))</f>
        <v>105000</v>
      </c>
      <c r="AH10541" s="223">
        <v>0.3</v>
      </c>
    </row>
    <row r="10542" spans="1:34" s="173" customFormat="1" x14ac:dyDescent="0.55000000000000004">
      <c r="A10542" s="122"/>
      <c r="B10542" s="218"/>
      <c r="C10542" s="218"/>
      <c r="D10542" s="221"/>
      <c r="E10542" s="218"/>
      <c r="F10542" s="218"/>
      <c r="G10542" s="218"/>
      <c r="H10542" s="218"/>
      <c r="I10542" s="222"/>
      <c r="J10542" s="123"/>
      <c r="K10542" s="137"/>
      <c r="L10542" s="137" t="s">
        <v>63</v>
      </c>
      <c r="M10542" s="137">
        <f>SUM(M10538:M10541)</f>
        <v>2980500</v>
      </c>
      <c r="N10542" s="218"/>
      <c r="O10542" s="108"/>
      <c r="P10542" s="138"/>
      <c r="Q10542" s="108"/>
      <c r="R10542" s="108"/>
      <c r="S10542" s="139"/>
      <c r="T10542" s="218"/>
      <c r="U10542" s="218"/>
      <c r="V10542" s="218"/>
      <c r="W10542" s="223"/>
      <c r="X10542" s="136"/>
      <c r="Y10542" s="223"/>
      <c r="Z10542" s="223"/>
      <c r="AA10542" s="224"/>
      <c r="AB10542" s="224"/>
      <c r="AC10542" s="223"/>
      <c r="AD10542" s="223"/>
      <c r="AE10542" s="223">
        <f>SUM(AE10538:AE10541)</f>
        <v>2980500</v>
      </c>
      <c r="AF10542" s="223"/>
      <c r="AG10542" s="223">
        <f>SUM(AG10538:AG10541)</f>
        <v>2873000</v>
      </c>
      <c r="AH10542" s="223"/>
    </row>
    <row r="10543" spans="1:34" s="173" customFormat="1" x14ac:dyDescent="0.55000000000000004">
      <c r="A10543" s="122" t="s">
        <v>14274</v>
      </c>
      <c r="B10543" s="218">
        <v>4509</v>
      </c>
      <c r="C10543" s="218">
        <v>9797</v>
      </c>
      <c r="D10543" s="221"/>
      <c r="E10543" s="218" t="s">
        <v>37</v>
      </c>
      <c r="F10543" s="218"/>
      <c r="G10543" s="218">
        <v>0</v>
      </c>
      <c r="H10543" s="218">
        <v>2</v>
      </c>
      <c r="I10543" s="222">
        <v>18</v>
      </c>
      <c r="J10543" s="123" t="s">
        <v>35</v>
      </c>
      <c r="K10543" s="137">
        <f>((G10543*400)+(H10543*100))+I10543</f>
        <v>218</v>
      </c>
      <c r="L10543" s="137">
        <v>255</v>
      </c>
      <c r="M10543" s="137">
        <f>K10543*L10543</f>
        <v>55590</v>
      </c>
      <c r="N10543" s="218"/>
      <c r="O10543" s="108"/>
      <c r="P10543" s="138"/>
      <c r="Q10543" s="108"/>
      <c r="R10543" s="108"/>
      <c r="S10543" s="139"/>
      <c r="T10543" s="218"/>
      <c r="U10543" s="218"/>
      <c r="V10543" s="218"/>
      <c r="W10543" s="223"/>
      <c r="X10543" s="136"/>
      <c r="Y10543" s="223"/>
      <c r="Z10543" s="223"/>
      <c r="AA10543" s="224"/>
      <c r="AB10543" s="224"/>
      <c r="AC10543" s="223"/>
      <c r="AD10543" s="223">
        <f>IF(AND(AC10543="",M10543=""),0,IF((AC10543=""),M10543,IF((M10543=""),AC10543,AC10543+M10543)))</f>
        <v>55590</v>
      </c>
      <c r="AE10543" s="223">
        <f>IF( (X10543=""),AD10543*1,AD10543*(X10543/100) )</f>
        <v>55590</v>
      </c>
      <c r="AF10543" s="223">
        <v>0</v>
      </c>
      <c r="AG10543" s="223">
        <f>IF((AF10543-AE10543) &gt; 1,0,IF((AF10543-AE10543)&lt;0,AE10543-AF10543,AF10543-AE10543))</f>
        <v>55590</v>
      </c>
      <c r="AH10543" s="223">
        <v>0.02</v>
      </c>
    </row>
    <row r="10544" spans="1:34" s="173" customFormat="1" x14ac:dyDescent="0.55000000000000004">
      <c r="A10544" s="122"/>
      <c r="B10544" s="218">
        <v>4510</v>
      </c>
      <c r="C10544" s="218">
        <v>4726</v>
      </c>
      <c r="D10544" s="221" t="s">
        <v>14275</v>
      </c>
      <c r="E10544" s="218" t="s">
        <v>37</v>
      </c>
      <c r="F10544" s="218">
        <v>4224</v>
      </c>
      <c r="G10544" s="218">
        <v>3</v>
      </c>
      <c r="H10544" s="218">
        <v>2</v>
      </c>
      <c r="I10544" s="222">
        <v>83</v>
      </c>
      <c r="J10544" s="123" t="s">
        <v>38</v>
      </c>
      <c r="K10544" s="137">
        <f>((G10544*400)+(H10544*100))+I10544</f>
        <v>1483</v>
      </c>
      <c r="L10544" s="137">
        <v>225</v>
      </c>
      <c r="M10544" s="137">
        <f>K10544*L10544</f>
        <v>333675</v>
      </c>
      <c r="N10544" s="218"/>
      <c r="O10544" s="108"/>
      <c r="P10544" s="138"/>
      <c r="Q10544" s="108"/>
      <c r="R10544" s="108"/>
      <c r="S10544" s="139"/>
      <c r="T10544" s="218"/>
      <c r="U10544" s="218"/>
      <c r="V10544" s="218"/>
      <c r="W10544" s="223"/>
      <c r="X10544" s="136"/>
      <c r="Y10544" s="223"/>
      <c r="Z10544" s="223"/>
      <c r="AA10544" s="224"/>
      <c r="AB10544" s="224"/>
      <c r="AC10544" s="223"/>
      <c r="AD10544" s="223">
        <f>IF(AND(AC10544="",M10544=""),0,IF((AC10544=""),M10544,IF((M10544=""),AC10544,AC10544+M10544)))</f>
        <v>333675</v>
      </c>
      <c r="AE10544" s="223">
        <f>IF( (X10544=""),AD10544*1,AD10544*(X10544/100) )</f>
        <v>333675</v>
      </c>
      <c r="AF10544" s="223">
        <v>0</v>
      </c>
      <c r="AG10544" s="223">
        <f>IF((AF10544-AE10544) &gt; 1,0,IF((AF10544-AE10544)&lt;0,AE10544-AF10544,AF10544-AE10544))</f>
        <v>333675</v>
      </c>
      <c r="AH10544" s="223">
        <v>0.01</v>
      </c>
    </row>
    <row r="10545" spans="1:34" s="173" customFormat="1" x14ac:dyDescent="0.55000000000000004">
      <c r="A10545" s="122"/>
      <c r="B10545" s="218"/>
      <c r="C10545" s="218"/>
      <c r="D10545" s="221"/>
      <c r="E10545" s="218"/>
      <c r="F10545" s="218"/>
      <c r="G10545" s="218"/>
      <c r="H10545" s="218"/>
      <c r="I10545" s="222"/>
      <c r="J10545" s="123"/>
      <c r="K10545" s="137"/>
      <c r="L10545" s="137" t="s">
        <v>63</v>
      </c>
      <c r="M10545" s="137">
        <f>SUM(M10543:M10544)</f>
        <v>389265</v>
      </c>
      <c r="N10545" s="218"/>
      <c r="O10545" s="108"/>
      <c r="P10545" s="138"/>
      <c r="Q10545" s="108"/>
      <c r="R10545" s="108"/>
      <c r="S10545" s="139"/>
      <c r="T10545" s="218"/>
      <c r="U10545" s="218"/>
      <c r="V10545" s="218"/>
      <c r="W10545" s="223"/>
      <c r="X10545" s="136"/>
      <c r="Y10545" s="223"/>
      <c r="Z10545" s="223"/>
      <c r="AA10545" s="224"/>
      <c r="AB10545" s="224"/>
      <c r="AC10545" s="223"/>
      <c r="AD10545" s="223"/>
      <c r="AE10545" s="223">
        <f>SUM(AE10543:AE10544)</f>
        <v>389265</v>
      </c>
      <c r="AF10545" s="223"/>
      <c r="AG10545" s="223">
        <f>SUM(AG10543:AG10544)</f>
        <v>389265</v>
      </c>
      <c r="AH10545" s="223"/>
    </row>
    <row r="10546" spans="1:34" s="2" customFormat="1" x14ac:dyDescent="0.55000000000000004">
      <c r="A10546" s="3" t="s">
        <v>14278</v>
      </c>
      <c r="B10546" s="7">
        <v>5070</v>
      </c>
      <c r="C10546" s="7">
        <v>7858</v>
      </c>
      <c r="D10546" s="8" t="s">
        <v>14279</v>
      </c>
      <c r="E10546" s="7" t="s">
        <v>34</v>
      </c>
      <c r="F10546" s="7">
        <v>3468</v>
      </c>
      <c r="G10546" s="7">
        <v>0</v>
      </c>
      <c r="H10546" s="7">
        <v>0</v>
      </c>
      <c r="I10546" s="9">
        <v>70</v>
      </c>
      <c r="J10546" s="10" t="s">
        <v>62</v>
      </c>
      <c r="K10546" s="11">
        <f>((G10546*400)+(H10546*100))+I10546</f>
        <v>70</v>
      </c>
      <c r="L10546" s="11">
        <v>400</v>
      </c>
      <c r="M10546" s="11">
        <f>K10546*L10546</f>
        <v>28000</v>
      </c>
      <c r="N10546" s="7">
        <v>1</v>
      </c>
      <c r="O10546" s="3" t="s">
        <v>14280</v>
      </c>
      <c r="P10546" s="12"/>
      <c r="Q10546" s="3" t="s">
        <v>14281</v>
      </c>
      <c r="R10546" s="3" t="s">
        <v>14282</v>
      </c>
      <c r="S10546" s="6"/>
      <c r="T10546" s="7" t="s">
        <v>51</v>
      </c>
      <c r="U10546" s="7" t="s">
        <v>45</v>
      </c>
      <c r="V10546" s="7" t="s">
        <v>52</v>
      </c>
      <c r="W10546" s="13">
        <v>120</v>
      </c>
      <c r="X10546" s="14">
        <v>100</v>
      </c>
      <c r="Y10546" s="13">
        <v>6750</v>
      </c>
      <c r="Z10546" s="13">
        <f>W10546*Y10546</f>
        <v>810000</v>
      </c>
      <c r="AA10546" s="15">
        <v>14</v>
      </c>
      <c r="AB10546" s="15">
        <v>18</v>
      </c>
      <c r="AC10546" s="13">
        <f>(Z10546*(100-AB10546))/100</f>
        <v>664200</v>
      </c>
      <c r="AD10546" s="13">
        <f>IF(AND(AC10546="",M10546=""),0,IF((AC10546=""),M10546, IF( (M10546=""),AC10546,SUM(AC10546:AC10548)+M10546)))</f>
        <v>692200</v>
      </c>
      <c r="AE10546" s="13">
        <f>IF( (X10546=""),AD10546*1,AD10546*(X10546/100) )</f>
        <v>692200</v>
      </c>
      <c r="AF10546" s="13">
        <v>0</v>
      </c>
      <c r="AG10546" s="13">
        <f>IF((AF10546-AE10546) &gt; 1,0,IF((AF10546-AE10546)&lt;0,AE10546-AF10546,AF10546-AE10546))</f>
        <v>692200</v>
      </c>
      <c r="AH10546" s="13">
        <v>0.02</v>
      </c>
    </row>
    <row r="10547" spans="1:34" s="2" customFormat="1" x14ac:dyDescent="0.55000000000000004">
      <c r="A10547" s="3"/>
      <c r="B10547" s="7"/>
      <c r="C10547" s="7"/>
      <c r="D10547" s="8"/>
      <c r="E10547" s="7"/>
      <c r="F10547" s="7"/>
      <c r="G10547" s="7"/>
      <c r="H10547" s="7"/>
      <c r="I10547" s="9"/>
      <c r="J10547" s="10"/>
      <c r="K10547" s="11"/>
      <c r="L10547" s="11"/>
      <c r="M10547" s="11"/>
      <c r="N10547" s="7"/>
      <c r="O10547" s="3"/>
      <c r="P10547" s="12"/>
      <c r="Q10547" s="3"/>
      <c r="R10547" s="3"/>
      <c r="S10547" s="6"/>
      <c r="T10547" s="7"/>
      <c r="U10547" s="7"/>
      <c r="V10547" s="7"/>
      <c r="W10547" s="13"/>
      <c r="X10547" s="14"/>
      <c r="Y10547" s="13"/>
      <c r="Z10547" s="13"/>
      <c r="AA10547" s="15"/>
      <c r="AB10547" s="15"/>
      <c r="AC10547" s="13"/>
      <c r="AD10547" s="13"/>
      <c r="AE10547" s="13"/>
      <c r="AF10547" s="13"/>
      <c r="AG10547" s="13"/>
      <c r="AH10547" s="13"/>
    </row>
    <row r="10548" spans="1:34" s="2" customFormat="1" x14ac:dyDescent="0.55000000000000004">
      <c r="A10548" s="3"/>
      <c r="B10548" s="7">
        <v>5071</v>
      </c>
      <c r="C10548" s="7">
        <v>7912</v>
      </c>
      <c r="D10548" s="8" t="s">
        <v>14283</v>
      </c>
      <c r="E10548" s="7" t="s">
        <v>34</v>
      </c>
      <c r="F10548" s="7">
        <v>26722</v>
      </c>
      <c r="G10548" s="7">
        <v>0</v>
      </c>
      <c r="H10548" s="7">
        <v>3</v>
      </c>
      <c r="I10548" s="9">
        <v>82</v>
      </c>
      <c r="J10548" s="10" t="s">
        <v>15341</v>
      </c>
      <c r="K10548" s="11">
        <f>((G10548*400)+(H10548*100))+I10548</f>
        <v>382</v>
      </c>
      <c r="L10548" s="11">
        <v>400</v>
      </c>
      <c r="M10548" s="11">
        <f>K10548*L10548</f>
        <v>152800</v>
      </c>
      <c r="N10548" s="7"/>
      <c r="O10548" s="3"/>
      <c r="P10548" s="12"/>
      <c r="Q10548" s="3"/>
      <c r="R10548" s="3"/>
      <c r="S10548" s="6"/>
      <c r="T10548" s="7"/>
      <c r="U10548" s="7"/>
      <c r="V10548" s="7"/>
      <c r="W10548" s="13"/>
      <c r="X10548" s="14"/>
      <c r="Y10548" s="13"/>
      <c r="Z10548" s="13"/>
      <c r="AA10548" s="15"/>
      <c r="AB10548" s="15"/>
      <c r="AC10548" s="13"/>
      <c r="AD10548" s="13">
        <f>IF(AND(AC10548="",M10548=""),0,IF((AC10548=""),M10548,IF((M10548=""),AC10548,AC10548+M10548)))</f>
        <v>152800</v>
      </c>
      <c r="AE10548" s="13">
        <f>IF( (X10548=""),AD10548*1,AD10548*(X10548/100) )</f>
        <v>152800</v>
      </c>
      <c r="AF10548" s="13">
        <v>0</v>
      </c>
      <c r="AG10548" s="13">
        <f>IF((AF10548-AE10548) &gt; 1,0,IF((AF10548-AE10548)&lt;0,AE10548-AF10548,AF10548-AE10548))</f>
        <v>152800</v>
      </c>
      <c r="AH10548" s="13">
        <v>0.3</v>
      </c>
    </row>
    <row r="10549" spans="1:34" s="2" customFormat="1" x14ac:dyDescent="0.55000000000000004">
      <c r="A10549" s="3"/>
      <c r="B10549" s="7">
        <v>5072</v>
      </c>
      <c r="C10549" s="7">
        <v>7911</v>
      </c>
      <c r="D10549" s="8" t="s">
        <v>14284</v>
      </c>
      <c r="E10549" s="7" t="s">
        <v>34</v>
      </c>
      <c r="F10549" s="7">
        <v>26723</v>
      </c>
      <c r="G10549" s="7">
        <v>1</v>
      </c>
      <c r="H10549" s="7">
        <v>3</v>
      </c>
      <c r="I10549" s="9">
        <v>41</v>
      </c>
      <c r="J10549" s="10" t="s">
        <v>62</v>
      </c>
      <c r="K10549" s="11">
        <f>((G10549*400)+(H10549*100))+I10549</f>
        <v>741</v>
      </c>
      <c r="L10549" s="11">
        <v>400</v>
      </c>
      <c r="M10549" s="11">
        <f>K10549*L10549</f>
        <v>296400</v>
      </c>
      <c r="N10549" s="7">
        <v>1</v>
      </c>
      <c r="O10549" s="3" t="s">
        <v>14276</v>
      </c>
      <c r="P10549" s="12"/>
      <c r="Q10549" s="3" t="s">
        <v>14277</v>
      </c>
      <c r="R10549" s="3" t="s">
        <v>14285</v>
      </c>
      <c r="S10549" s="6" t="s">
        <v>14286</v>
      </c>
      <c r="T10549" s="7" t="s">
        <v>73</v>
      </c>
      <c r="U10549" s="7" t="s">
        <v>45</v>
      </c>
      <c r="V10549" s="7" t="s">
        <v>46</v>
      </c>
      <c r="W10549" s="13">
        <v>320</v>
      </c>
      <c r="X10549" s="14">
        <v>100</v>
      </c>
      <c r="Y10549" s="13">
        <v>6600</v>
      </c>
      <c r="Z10549" s="13">
        <f>W10549*Y10549</f>
        <v>2112000</v>
      </c>
      <c r="AA10549" s="15">
        <v>14</v>
      </c>
      <c r="AB10549" s="15">
        <v>18</v>
      </c>
      <c r="AC10549" s="13">
        <f>(Z10549*(100-AB10549))/100</f>
        <v>1731840</v>
      </c>
      <c r="AD10549" s="13">
        <f>IF(AND(AC10549="",M10549=""),0,IF((AC10549=""),M10549, IF( (M10549=""),AC10549,SUM(AC10549:AC10549)+M10549)))</f>
        <v>2028240</v>
      </c>
      <c r="AE10549" s="13">
        <f>IF( (X10549=""),AD10549*1,AD10549*(X10549/100) )</f>
        <v>2028240</v>
      </c>
      <c r="AF10549" s="13">
        <v>0</v>
      </c>
      <c r="AG10549" s="13">
        <f>IF((AF10549-AE10549) &gt; 1,0,IF((AF10549-AE10549)&lt;0,AE10549-AF10549,AF10549-AE10549))</f>
        <v>2028240</v>
      </c>
      <c r="AH10549" s="13">
        <v>0.3</v>
      </c>
    </row>
    <row r="10550" spans="1:34" s="2" customFormat="1" x14ac:dyDescent="0.55000000000000004">
      <c r="A10550" s="3"/>
      <c r="B10550" s="7"/>
      <c r="C10550" s="7"/>
      <c r="D10550" s="8"/>
      <c r="E10550" s="7"/>
      <c r="F10550" s="7"/>
      <c r="G10550" s="7"/>
      <c r="H10550" s="7"/>
      <c r="I10550" s="9"/>
      <c r="J10550" s="10"/>
      <c r="K10550" s="11"/>
      <c r="L10550" s="11"/>
      <c r="M10550" s="11"/>
      <c r="N10550" s="7"/>
      <c r="O10550" s="3"/>
      <c r="P10550" s="12"/>
      <c r="Q10550" s="3"/>
      <c r="R10550" s="3"/>
      <c r="S10550" s="6"/>
      <c r="T10550" s="7"/>
      <c r="U10550" s="7"/>
      <c r="V10550" s="7"/>
      <c r="W10550" s="13"/>
      <c r="X10550" s="14"/>
      <c r="Y10550" s="13"/>
      <c r="Z10550" s="13"/>
      <c r="AA10550" s="15"/>
      <c r="AB10550" s="15"/>
      <c r="AC10550" s="13"/>
      <c r="AD10550" s="13"/>
      <c r="AE10550" s="13"/>
      <c r="AF10550" s="13"/>
      <c r="AG10550" s="13"/>
      <c r="AH10550" s="13"/>
    </row>
    <row r="10551" spans="1:34" s="2" customFormat="1" x14ac:dyDescent="0.55000000000000004">
      <c r="A10551" s="3"/>
      <c r="B10551" s="7"/>
      <c r="C10551" s="7"/>
      <c r="D10551" s="8"/>
      <c r="E10551" s="7"/>
      <c r="F10551" s="7"/>
      <c r="G10551" s="7"/>
      <c r="H10551" s="7"/>
      <c r="I10551" s="9"/>
      <c r="J10551" s="10"/>
      <c r="K10551" s="11"/>
      <c r="L10551" s="11" t="s">
        <v>63</v>
      </c>
      <c r="M10551" s="11">
        <f>SUM(M10546:M10550)</f>
        <v>477200</v>
      </c>
      <c r="N10551" s="7"/>
      <c r="O10551" s="3"/>
      <c r="P10551" s="12"/>
      <c r="Q10551" s="3"/>
      <c r="R10551" s="3"/>
      <c r="S10551" s="6"/>
      <c r="T10551" s="7"/>
      <c r="U10551" s="7"/>
      <c r="V10551" s="7"/>
      <c r="W10551" s="13"/>
      <c r="X10551" s="14"/>
      <c r="Y10551" s="13"/>
      <c r="Z10551" s="13"/>
      <c r="AA10551" s="15"/>
      <c r="AB10551" s="15"/>
      <c r="AC10551" s="13"/>
      <c r="AD10551" s="13"/>
      <c r="AE10551" s="13">
        <f>SUM(AE10546:AE10550)</f>
        <v>2873240</v>
      </c>
      <c r="AF10551" s="13"/>
      <c r="AG10551" s="13">
        <f>SUM(AG10546:AG10550)</f>
        <v>2873240</v>
      </c>
      <c r="AH10551" s="13"/>
    </row>
    <row r="10552" spans="1:34" s="173" customFormat="1" x14ac:dyDescent="0.55000000000000004">
      <c r="A10552" s="122" t="s">
        <v>9491</v>
      </c>
      <c r="B10552" s="218">
        <v>4511</v>
      </c>
      <c r="C10552" s="218">
        <v>9109</v>
      </c>
      <c r="D10552" s="221" t="s">
        <v>14287</v>
      </c>
      <c r="E10552" s="218" t="s">
        <v>34</v>
      </c>
      <c r="F10552" s="218">
        <v>20150</v>
      </c>
      <c r="G10552" s="218">
        <v>7</v>
      </c>
      <c r="H10552" s="218">
        <v>2</v>
      </c>
      <c r="I10552" s="222">
        <v>29</v>
      </c>
      <c r="J10552" s="123" t="s">
        <v>38</v>
      </c>
      <c r="K10552" s="137">
        <f>((G10552*400)+(H10552*100))+I10552</f>
        <v>3029</v>
      </c>
      <c r="L10552" s="137">
        <v>325</v>
      </c>
      <c r="M10552" s="137">
        <f>K10552*L10552</f>
        <v>984425</v>
      </c>
      <c r="N10552" s="218"/>
      <c r="O10552" s="108"/>
      <c r="P10552" s="138"/>
      <c r="Q10552" s="108"/>
      <c r="R10552" s="108"/>
      <c r="S10552" s="139"/>
      <c r="T10552" s="218"/>
      <c r="U10552" s="218"/>
      <c r="V10552" s="218"/>
      <c r="W10552" s="223"/>
      <c r="X10552" s="136"/>
      <c r="Y10552" s="223"/>
      <c r="Z10552" s="223"/>
      <c r="AA10552" s="224"/>
      <c r="AB10552" s="224"/>
      <c r="AC10552" s="223"/>
      <c r="AD10552" s="223">
        <f>IF(AND(AC10552="",M10552=""),0,IF((AC10552=""),M10552,IF((M10552=""),AC10552,AC10552+M10552)))</f>
        <v>984425</v>
      </c>
      <c r="AE10552" s="223">
        <f>IF( (X10552=""),AD10552*1,AD10552*(X10552/100) )</f>
        <v>984425</v>
      </c>
      <c r="AF10552" s="223">
        <v>50000000</v>
      </c>
      <c r="AG10552" s="223">
        <f>IF((AF10552-AE10552) &gt; 1,0,IF((AF10552-AE10552)&lt;0,AE10552-AF10552,AF10552-AE10552))</f>
        <v>0</v>
      </c>
      <c r="AH10552" s="223">
        <v>0.01</v>
      </c>
    </row>
    <row r="10553" spans="1:34" s="173" customFormat="1" x14ac:dyDescent="0.55000000000000004">
      <c r="A10553" s="122"/>
      <c r="B10553" s="218">
        <v>4512</v>
      </c>
      <c r="C10553" s="218">
        <v>9107</v>
      </c>
      <c r="D10553" s="221" t="s">
        <v>14288</v>
      </c>
      <c r="E10553" s="218" t="s">
        <v>34</v>
      </c>
      <c r="F10553" s="218">
        <v>20151</v>
      </c>
      <c r="G10553" s="218">
        <v>4</v>
      </c>
      <c r="H10553" s="218">
        <v>0</v>
      </c>
      <c r="I10553" s="222">
        <v>46</v>
      </c>
      <c r="J10553" s="123" t="s">
        <v>38</v>
      </c>
      <c r="K10553" s="137">
        <f>((G10553*400)+(H10553*100))+I10553</f>
        <v>1646</v>
      </c>
      <c r="L10553" s="137">
        <v>400</v>
      </c>
      <c r="M10553" s="137">
        <f>K10553*L10553</f>
        <v>658400</v>
      </c>
      <c r="N10553" s="218"/>
      <c r="O10553" s="108"/>
      <c r="P10553" s="138"/>
      <c r="Q10553" s="108"/>
      <c r="R10553" s="108"/>
      <c r="S10553" s="139"/>
      <c r="T10553" s="218"/>
      <c r="U10553" s="218"/>
      <c r="V10553" s="218"/>
      <c r="W10553" s="223"/>
      <c r="X10553" s="136"/>
      <c r="Y10553" s="223"/>
      <c r="Z10553" s="223"/>
      <c r="AA10553" s="224"/>
      <c r="AB10553" s="224"/>
      <c r="AC10553" s="223"/>
      <c r="AD10553" s="223">
        <f>IF(AND(AC10553="",M10553=""),0,IF((AC10553=""),M10553,IF((M10553=""),AC10553,AC10553+M10553)))</f>
        <v>658400</v>
      </c>
      <c r="AE10553" s="223">
        <f>IF( (X10553=""),AD10553*1,AD10553*(X10553/100) )</f>
        <v>658400</v>
      </c>
      <c r="AF10553" s="223">
        <v>50000000</v>
      </c>
      <c r="AG10553" s="223">
        <f>IF((AF10553-AE10553) &gt; 1,0,IF((AF10553-AE10553)&lt;0,AE10553-AF10553,AF10553-AE10553))</f>
        <v>0</v>
      </c>
      <c r="AH10553" s="223">
        <v>0.01</v>
      </c>
    </row>
    <row r="10554" spans="1:34" s="173" customFormat="1" x14ac:dyDescent="0.55000000000000004">
      <c r="A10554" s="122"/>
      <c r="B10554" s="218"/>
      <c r="C10554" s="218"/>
      <c r="D10554" s="221"/>
      <c r="E10554" s="218"/>
      <c r="F10554" s="218"/>
      <c r="G10554" s="218"/>
      <c r="H10554" s="218"/>
      <c r="I10554" s="222"/>
      <c r="J10554" s="123"/>
      <c r="K10554" s="137"/>
      <c r="L10554" s="137" t="s">
        <v>63</v>
      </c>
      <c r="M10554" s="137">
        <f>SUM(M10552:M10553)</f>
        <v>1642825</v>
      </c>
      <c r="N10554" s="218"/>
      <c r="O10554" s="108"/>
      <c r="P10554" s="138"/>
      <c r="Q10554" s="108"/>
      <c r="R10554" s="108"/>
      <c r="S10554" s="139"/>
      <c r="T10554" s="218"/>
      <c r="U10554" s="218"/>
      <c r="V10554" s="218"/>
      <c r="W10554" s="223"/>
      <c r="X10554" s="136"/>
      <c r="Y10554" s="223"/>
      <c r="Z10554" s="223"/>
      <c r="AA10554" s="224"/>
      <c r="AB10554" s="224"/>
      <c r="AC10554" s="223"/>
      <c r="AD10554" s="223"/>
      <c r="AE10554" s="223">
        <f>SUM(AE10552:AE10553)</f>
        <v>1642825</v>
      </c>
      <c r="AF10554" s="223"/>
      <c r="AG10554" s="223">
        <f>SUM(AG10552:AG10553)</f>
        <v>0</v>
      </c>
      <c r="AH10554" s="223"/>
    </row>
    <row r="10555" spans="1:34" s="173" customFormat="1" x14ac:dyDescent="0.55000000000000004">
      <c r="A10555" s="122" t="s">
        <v>14289</v>
      </c>
      <c r="B10555" s="218">
        <v>4513</v>
      </c>
      <c r="C10555" s="218">
        <v>4967</v>
      </c>
      <c r="D10555" s="221" t="s">
        <v>14290</v>
      </c>
      <c r="E10555" s="218" t="s">
        <v>34</v>
      </c>
      <c r="F10555" s="218">
        <v>22125</v>
      </c>
      <c r="G10555" s="218">
        <v>3</v>
      </c>
      <c r="H10555" s="218">
        <v>0</v>
      </c>
      <c r="I10555" s="222">
        <v>58</v>
      </c>
      <c r="J10555" s="123" t="s">
        <v>38</v>
      </c>
      <c r="K10555" s="137">
        <f>((G10555*400)+(H10555*100))+I10555</f>
        <v>1258</v>
      </c>
      <c r="L10555" s="137">
        <v>625</v>
      </c>
      <c r="M10555" s="137">
        <f>K10555*L10555</f>
        <v>786250</v>
      </c>
      <c r="N10555" s="218"/>
      <c r="O10555" s="108"/>
      <c r="P10555" s="138"/>
      <c r="Q10555" s="108"/>
      <c r="R10555" s="108"/>
      <c r="S10555" s="139"/>
      <c r="T10555" s="218"/>
      <c r="U10555" s="218"/>
      <c r="V10555" s="218"/>
      <c r="W10555" s="223"/>
      <c r="X10555" s="136"/>
      <c r="Y10555" s="223"/>
      <c r="Z10555" s="223"/>
      <c r="AA10555" s="224"/>
      <c r="AB10555" s="224"/>
      <c r="AC10555" s="223"/>
      <c r="AD10555" s="223">
        <f>IF(AND(AC10555="",M10555=""),0,IF((AC10555=""),M10555,IF((M10555=""),AC10555,AC10555+M10555)))</f>
        <v>786250</v>
      </c>
      <c r="AE10555" s="223">
        <f>IF( (X10555=""),AD10555*1,AD10555*(X10555/100) )</f>
        <v>786250</v>
      </c>
      <c r="AF10555" s="223">
        <v>50000000</v>
      </c>
      <c r="AG10555" s="223">
        <f>IF((AF10555-AE10555) &gt; 1,0,IF((AF10555-AE10555)&lt;0,AE10555-AF10555,AF10555-AE10555))</f>
        <v>0</v>
      </c>
      <c r="AH10555" s="223">
        <v>0.01</v>
      </c>
    </row>
    <row r="10556" spans="1:34" s="173" customFormat="1" x14ac:dyDescent="0.55000000000000004">
      <c r="A10556" s="122"/>
      <c r="B10556" s="218"/>
      <c r="C10556" s="218"/>
      <c r="D10556" s="221"/>
      <c r="E10556" s="218"/>
      <c r="F10556" s="218"/>
      <c r="G10556" s="218"/>
      <c r="H10556" s="218"/>
      <c r="I10556" s="222"/>
      <c r="J10556" s="123"/>
      <c r="K10556" s="137"/>
      <c r="L10556" s="137" t="s">
        <v>63</v>
      </c>
      <c r="M10556" s="137">
        <f>SUM(M10555:M10555)</f>
        <v>786250</v>
      </c>
      <c r="N10556" s="218"/>
      <c r="O10556" s="108"/>
      <c r="P10556" s="138"/>
      <c r="Q10556" s="108"/>
      <c r="R10556" s="108"/>
      <c r="S10556" s="139"/>
      <c r="T10556" s="218"/>
      <c r="U10556" s="218"/>
      <c r="V10556" s="218"/>
      <c r="W10556" s="223"/>
      <c r="X10556" s="136"/>
      <c r="Y10556" s="223"/>
      <c r="Z10556" s="223"/>
      <c r="AA10556" s="224"/>
      <c r="AB10556" s="224"/>
      <c r="AC10556" s="223"/>
      <c r="AD10556" s="223"/>
      <c r="AE10556" s="223">
        <f>SUM(AE10555:AE10555)</f>
        <v>786250</v>
      </c>
      <c r="AF10556" s="223"/>
      <c r="AG10556" s="223">
        <f>SUM(AG10555:AG10555)</f>
        <v>0</v>
      </c>
      <c r="AH10556" s="223"/>
    </row>
    <row r="10557" spans="1:34" s="173" customFormat="1" x14ac:dyDescent="0.55000000000000004">
      <c r="A10557" s="122" t="s">
        <v>9462</v>
      </c>
      <c r="B10557" s="218">
        <v>4514</v>
      </c>
      <c r="C10557" s="218">
        <v>8525</v>
      </c>
      <c r="D10557" s="221" t="s">
        <v>14296</v>
      </c>
      <c r="E10557" s="218" t="s">
        <v>34</v>
      </c>
      <c r="F10557" s="218">
        <v>17550</v>
      </c>
      <c r="G10557" s="218">
        <v>0</v>
      </c>
      <c r="H10557" s="218">
        <v>1</v>
      </c>
      <c r="I10557" s="222">
        <v>61</v>
      </c>
      <c r="J10557" s="123" t="s">
        <v>35</v>
      </c>
      <c r="K10557" s="137">
        <f>((G10557*400)+(H10557*100))+I10557</f>
        <v>161</v>
      </c>
      <c r="L10557" s="137">
        <v>800</v>
      </c>
      <c r="M10557" s="137">
        <f>K10557*L10557</f>
        <v>128800</v>
      </c>
      <c r="N10557" s="218">
        <v>1</v>
      </c>
      <c r="O10557" s="108" t="s">
        <v>14294</v>
      </c>
      <c r="P10557" s="138"/>
      <c r="Q10557" s="108" t="s">
        <v>14295</v>
      </c>
      <c r="R10557" s="108" t="s">
        <v>9464</v>
      </c>
      <c r="S10557" s="139" t="s">
        <v>14297</v>
      </c>
      <c r="T10557" s="218" t="s">
        <v>51</v>
      </c>
      <c r="U10557" s="218" t="s">
        <v>227</v>
      </c>
      <c r="V10557" s="218" t="s">
        <v>52</v>
      </c>
      <c r="W10557" s="223">
        <v>343.2</v>
      </c>
      <c r="X10557" s="136">
        <v>100</v>
      </c>
      <c r="Y10557" s="223">
        <v>6750</v>
      </c>
      <c r="Z10557" s="223">
        <f>W10557*Y10557</f>
        <v>2316600</v>
      </c>
      <c r="AA10557" s="224">
        <v>11</v>
      </c>
      <c r="AB10557" s="224">
        <v>34</v>
      </c>
      <c r="AC10557" s="223">
        <f>(Z10557*(100-AB10557))/100</f>
        <v>1528956</v>
      </c>
      <c r="AD10557" s="223">
        <f>IF(AND(AC10557="",M10557=""),0,IF((AC10557=""),M10557, IF( (M10557=""),AC10557,SUM(AC10557:AC10560)+M10557)))</f>
        <v>3599880.25</v>
      </c>
      <c r="AE10557" s="223">
        <f>IF( (X10557=""),AD10557*1,AD10557*(X10557/100) )</f>
        <v>3599880.25</v>
      </c>
      <c r="AF10557" s="223">
        <v>50000000</v>
      </c>
      <c r="AG10557" s="223">
        <f>IF((AF10557-AE10557) &gt; 1,0,IF((AF10557-AE10557)&lt;0,AE10557-AF10557,AF10557-AE10557))</f>
        <v>0</v>
      </c>
      <c r="AH10557" s="223">
        <v>0.02</v>
      </c>
    </row>
    <row r="10558" spans="1:34" s="173" customFormat="1" x14ac:dyDescent="0.55000000000000004">
      <c r="A10558" s="122"/>
      <c r="B10558" s="218"/>
      <c r="C10558" s="218"/>
      <c r="D10558" s="221"/>
      <c r="E10558" s="218"/>
      <c r="F10558" s="218"/>
      <c r="G10558" s="218"/>
      <c r="H10558" s="218"/>
      <c r="I10558" s="222"/>
      <c r="J10558" s="123"/>
      <c r="K10558" s="137"/>
      <c r="L10558" s="137" t="s">
        <v>63</v>
      </c>
      <c r="M10558" s="137">
        <f>SUM(M10557:M10557)</f>
        <v>128800</v>
      </c>
      <c r="N10558" s="218"/>
      <c r="O10558" s="108"/>
      <c r="P10558" s="138"/>
      <c r="Q10558" s="108"/>
      <c r="R10558" s="108"/>
      <c r="S10558" s="139"/>
      <c r="T10558" s="218"/>
      <c r="U10558" s="218"/>
      <c r="V10558" s="218"/>
      <c r="W10558" s="223"/>
      <c r="X10558" s="136"/>
      <c r="Y10558" s="223"/>
      <c r="Z10558" s="223"/>
      <c r="AA10558" s="224"/>
      <c r="AB10558" s="224"/>
      <c r="AC10558" s="223"/>
      <c r="AD10558" s="223"/>
      <c r="AE10558" s="223">
        <f>SUM(AE10557:AE10557)</f>
        <v>3599880.25</v>
      </c>
      <c r="AF10558" s="223"/>
      <c r="AG10558" s="223">
        <f>SUM(AG10557:AG10557)</f>
        <v>0</v>
      </c>
      <c r="AH10558" s="223"/>
    </row>
    <row r="10559" spans="1:34" s="173" customFormat="1" x14ac:dyDescent="0.55000000000000004">
      <c r="A10559" s="122" t="s">
        <v>6644</v>
      </c>
      <c r="B10559" s="218">
        <v>4515</v>
      </c>
      <c r="C10559" s="218">
        <v>6891</v>
      </c>
      <c r="D10559" s="221" t="s">
        <v>14298</v>
      </c>
      <c r="E10559" s="218" t="s">
        <v>34</v>
      </c>
      <c r="F10559" s="218">
        <v>23586</v>
      </c>
      <c r="G10559" s="218">
        <v>5</v>
      </c>
      <c r="H10559" s="218">
        <v>2</v>
      </c>
      <c r="I10559" s="222">
        <v>29</v>
      </c>
      <c r="J10559" s="123" t="s">
        <v>35</v>
      </c>
      <c r="K10559" s="137">
        <f>((G10559*400)+(H10559*100))+I10559</f>
        <v>2229</v>
      </c>
      <c r="L10559" s="137">
        <v>1200</v>
      </c>
      <c r="M10559" s="137">
        <f>K10559*L10559</f>
        <v>2674800</v>
      </c>
      <c r="N10559" s="218">
        <v>1</v>
      </c>
      <c r="O10559" s="108" t="s">
        <v>14291</v>
      </c>
      <c r="P10559" s="138"/>
      <c r="Q10559" s="108" t="s">
        <v>14292</v>
      </c>
      <c r="R10559" s="108" t="s">
        <v>14299</v>
      </c>
      <c r="S10559" s="139" t="s">
        <v>14300</v>
      </c>
      <c r="T10559" s="218" t="s">
        <v>51</v>
      </c>
      <c r="U10559" s="218" t="s">
        <v>45</v>
      </c>
      <c r="V10559" s="218" t="s">
        <v>52</v>
      </c>
      <c r="W10559" s="223">
        <v>117.81</v>
      </c>
      <c r="X10559" s="136">
        <v>27.72</v>
      </c>
      <c r="Y10559" s="223">
        <v>6750</v>
      </c>
      <c r="Z10559" s="223">
        <f>W10559*Y10559</f>
        <v>795217.5</v>
      </c>
      <c r="AA10559" s="224">
        <v>20</v>
      </c>
      <c r="AB10559" s="224">
        <v>30</v>
      </c>
      <c r="AC10559" s="223">
        <f>(Z10559*(100-AB10559))/100</f>
        <v>556652.25</v>
      </c>
      <c r="AD10559" s="223">
        <f>IF(AND(AC10559="",M10559=""),0,IF((AC10559=""),M10559, IF( (M10559=""),AC10559,SUM(AC10559:AC10560)+M10559)))</f>
        <v>4616924.25</v>
      </c>
      <c r="AE10559" s="223">
        <f>IF( (X10559=""),AD10559*1,AD10559*(X10559/100) )</f>
        <v>1279811.4021000001</v>
      </c>
      <c r="AF10559" s="223">
        <v>50000000</v>
      </c>
      <c r="AG10559" s="223">
        <f>IF((AF10559-AE10559) &gt; 1,0,IF((AF10559-AE10559)&lt;0,AE10559-AF10559,AF10559-AE10559))</f>
        <v>0</v>
      </c>
      <c r="AH10559" s="223">
        <v>0.02</v>
      </c>
    </row>
    <row r="10560" spans="1:34" s="173" customFormat="1" x14ac:dyDescent="0.55000000000000004">
      <c r="A10560" s="122"/>
      <c r="B10560" s="218"/>
      <c r="C10560" s="218"/>
      <c r="D10560" s="221"/>
      <c r="E10560" s="218"/>
      <c r="F10560" s="218"/>
      <c r="G10560" s="218"/>
      <c r="H10560" s="218"/>
      <c r="I10560" s="222"/>
      <c r="J10560" s="123"/>
      <c r="K10560" s="137"/>
      <c r="L10560" s="137"/>
      <c r="M10560" s="137"/>
      <c r="N10560" s="218">
        <v>2</v>
      </c>
      <c r="O10560" s="108" t="s">
        <v>14291</v>
      </c>
      <c r="P10560" s="138"/>
      <c r="Q10560" s="108" t="s">
        <v>14292</v>
      </c>
      <c r="R10560" s="108" t="s">
        <v>14299</v>
      </c>
      <c r="S10560" s="139" t="s">
        <v>14301</v>
      </c>
      <c r="T10560" s="218" t="s">
        <v>95</v>
      </c>
      <c r="U10560" s="218" t="s">
        <v>74</v>
      </c>
      <c r="V10560" s="218" t="s">
        <v>75</v>
      </c>
      <c r="W10560" s="223">
        <v>307.2</v>
      </c>
      <c r="X10560" s="136">
        <v>72.28</v>
      </c>
      <c r="Y10560" s="223">
        <v>5500</v>
      </c>
      <c r="Z10560" s="223">
        <f>W10560*Y10560</f>
        <v>1689600</v>
      </c>
      <c r="AA10560" s="224">
        <v>14</v>
      </c>
      <c r="AB10560" s="224">
        <v>18</v>
      </c>
      <c r="AC10560" s="223">
        <f>(Z10560*(100-AB10560))/100</f>
        <v>1385472</v>
      </c>
      <c r="AD10560" s="223">
        <f>IF(AND(AC10560="",M10559=""),0,IF((AC10560=""),M10559, IF( (M10559=""),AC10560,SUM(AC10559:AC10560)+M10559)))</f>
        <v>4616924.25</v>
      </c>
      <c r="AE10560" s="223">
        <f>IF( (X10560=""),AD10560*1,AD10560*(X10560/100) )</f>
        <v>3337112.8478999999</v>
      </c>
      <c r="AF10560" s="223">
        <v>0</v>
      </c>
      <c r="AG10560" s="223">
        <f>IF((AF10560-AE10560) &gt; 1,0,IF((AF10560-AE10560)&lt;0,AE10560-AF10560,AF10560-AE10560))</f>
        <v>3337112.8478999999</v>
      </c>
      <c r="AH10560" s="223">
        <v>0.3</v>
      </c>
    </row>
    <row r="10561" spans="1:34" s="173" customFormat="1" x14ac:dyDescent="0.55000000000000004">
      <c r="A10561" s="122"/>
      <c r="B10561" s="218"/>
      <c r="C10561" s="218"/>
      <c r="D10561" s="221"/>
      <c r="E10561" s="218"/>
      <c r="F10561" s="218"/>
      <c r="G10561" s="218"/>
      <c r="H10561" s="218"/>
      <c r="I10561" s="222"/>
      <c r="J10561" s="123"/>
      <c r="K10561" s="137"/>
      <c r="L10561" s="137"/>
      <c r="M10561" s="137"/>
      <c r="N10561" s="218">
        <v>3</v>
      </c>
      <c r="O10561" s="108" t="s">
        <v>14291</v>
      </c>
      <c r="P10561" s="138"/>
      <c r="Q10561" s="108" t="s">
        <v>14292</v>
      </c>
      <c r="R10561" s="108" t="s">
        <v>14299</v>
      </c>
      <c r="S10561" s="139" t="s">
        <v>14302</v>
      </c>
      <c r="T10561" s="218" t="s">
        <v>55</v>
      </c>
      <c r="U10561" s="218" t="s">
        <v>45</v>
      </c>
      <c r="V10561" s="218" t="s">
        <v>52</v>
      </c>
      <c r="W10561" s="223">
        <v>0</v>
      </c>
      <c r="X10561" s="136">
        <v>0</v>
      </c>
      <c r="Y10561" s="223">
        <v>0</v>
      </c>
      <c r="Z10561" s="223">
        <f>W10561*Y10561</f>
        <v>0</v>
      </c>
      <c r="AA10561" s="224">
        <v>20</v>
      </c>
      <c r="AB10561" s="224">
        <v>30</v>
      </c>
      <c r="AC10561" s="223">
        <f>(Z10561*(100-AB10561))/100</f>
        <v>0</v>
      </c>
      <c r="AD10561" s="223">
        <f>IF(AND(AC10561="",M10559=""),0,IF((AC10561=""),M10559, IF( (M10559=""),AC10561,SUM(AC10559:AC10571)+M10559)))</f>
        <v>6058364.25</v>
      </c>
      <c r="AE10561" s="223">
        <f>IF( (X10561=""),AD10561*1,AD10561*(X10561/100) )</f>
        <v>0</v>
      </c>
      <c r="AF10561" s="223">
        <v>50000000</v>
      </c>
      <c r="AG10561" s="223">
        <f>IF((AF10561-AE10561) &gt; 1,0,IF((AF10561-AE10561)&lt;0,AE10561-AF10561,AF10561-AE10561))</f>
        <v>0</v>
      </c>
      <c r="AH10561" s="223">
        <v>0.02</v>
      </c>
    </row>
    <row r="10562" spans="1:34" s="173" customFormat="1" x14ac:dyDescent="0.55000000000000004">
      <c r="A10562" s="122"/>
      <c r="B10562" s="218"/>
      <c r="C10562" s="218"/>
      <c r="D10562" s="221"/>
      <c r="E10562" s="218"/>
      <c r="F10562" s="218"/>
      <c r="G10562" s="218"/>
      <c r="H10562" s="218"/>
      <c r="I10562" s="222"/>
      <c r="J10562" s="123"/>
      <c r="K10562" s="137"/>
      <c r="L10562" s="137"/>
      <c r="M10562" s="137"/>
      <c r="N10562" s="218">
        <v>4</v>
      </c>
      <c r="O10562" s="108" t="s">
        <v>14291</v>
      </c>
      <c r="P10562" s="138"/>
      <c r="Q10562" s="108" t="s">
        <v>14292</v>
      </c>
      <c r="R10562" s="108" t="s">
        <v>14299</v>
      </c>
      <c r="S10562" s="139" t="s">
        <v>14303</v>
      </c>
      <c r="T10562" s="218" t="s">
        <v>55</v>
      </c>
      <c r="U10562" s="218" t="s">
        <v>45</v>
      </c>
      <c r="V10562" s="218" t="s">
        <v>52</v>
      </c>
      <c r="W10562" s="223">
        <v>0</v>
      </c>
      <c r="X10562" s="136">
        <v>0</v>
      </c>
      <c r="Y10562" s="223">
        <v>0</v>
      </c>
      <c r="Z10562" s="223">
        <f>W10562*Y10562</f>
        <v>0</v>
      </c>
      <c r="AA10562" s="224">
        <v>20</v>
      </c>
      <c r="AB10562" s="224">
        <v>30</v>
      </c>
      <c r="AC10562" s="223">
        <f>(Z10562*(100-AB10562))/100</f>
        <v>0</v>
      </c>
      <c r="AD10562" s="223">
        <f>IF(AND(AC10562="",M10559=""),0,IF((AC10562=""),M10559, IF( (M10559=""),AC10562,SUM(AC10559:AC10571)+M10559)))</f>
        <v>6058364.25</v>
      </c>
      <c r="AE10562" s="223">
        <f>IF( (X10562=""),AD10562*1,AD10562*(X10562/100) )</f>
        <v>0</v>
      </c>
      <c r="AF10562" s="223">
        <v>50000000</v>
      </c>
      <c r="AG10562" s="223">
        <f>IF((AF10562-AE10562) &gt; 1,0,IF((AF10562-AE10562)&lt;0,AE10562-AF10562,AF10562-AE10562))</f>
        <v>0</v>
      </c>
      <c r="AH10562" s="223">
        <v>0.02</v>
      </c>
    </row>
    <row r="10563" spans="1:34" s="173" customFormat="1" x14ac:dyDescent="0.55000000000000004">
      <c r="A10563" s="122" t="s">
        <v>6644</v>
      </c>
      <c r="B10563" s="218">
        <v>4516</v>
      </c>
      <c r="C10563" s="218">
        <v>6210</v>
      </c>
      <c r="D10563" s="221" t="s">
        <v>14293</v>
      </c>
      <c r="E10563" s="218" t="s">
        <v>37</v>
      </c>
      <c r="F10563" s="218">
        <v>5349</v>
      </c>
      <c r="G10563" s="218">
        <v>5</v>
      </c>
      <c r="H10563" s="218">
        <v>0</v>
      </c>
      <c r="I10563" s="222">
        <v>80</v>
      </c>
      <c r="J10563" s="123" t="s">
        <v>38</v>
      </c>
      <c r="K10563" s="137">
        <f>((G10563*400)+(H10563*100))+I10563</f>
        <v>2080</v>
      </c>
      <c r="L10563" s="137">
        <v>225</v>
      </c>
      <c r="M10563" s="137">
        <f>K10563*L10563</f>
        <v>468000</v>
      </c>
      <c r="N10563" s="218"/>
      <c r="O10563" s="108"/>
      <c r="P10563" s="138"/>
      <c r="Q10563" s="108"/>
      <c r="R10563" s="108"/>
      <c r="S10563" s="139"/>
      <c r="T10563" s="218"/>
      <c r="U10563" s="218"/>
      <c r="V10563" s="218"/>
      <c r="W10563" s="223">
        <f>SUM(W10559:W10562)</f>
        <v>425.01</v>
      </c>
      <c r="X10563" s="136">
        <f>SUM(X10559:X10562)</f>
        <v>100</v>
      </c>
      <c r="Y10563" s="223"/>
      <c r="Z10563" s="223"/>
      <c r="AA10563" s="224"/>
      <c r="AB10563" s="224"/>
      <c r="AC10563" s="223"/>
      <c r="AD10563" s="223">
        <f>IF(AND(AC10563="",M10563=""),0,IF((AC10563=""),M10563,IF((M10563=""),AC10563,AC10563+M10563)))</f>
        <v>468000</v>
      </c>
      <c r="AE10563" s="223">
        <f>IF( (X10563=""),AD10563*1,AD10563*(X10563/100) )</f>
        <v>468000</v>
      </c>
      <c r="AF10563" s="223">
        <v>0</v>
      </c>
      <c r="AG10563" s="223">
        <f>IF((AF10563-AE10563) &gt; 1,0,IF((AF10563-AE10563)&lt;0,AE10563-AF10563,AF10563-AE10563))</f>
        <v>468000</v>
      </c>
      <c r="AH10563" s="223">
        <v>0.01</v>
      </c>
    </row>
    <row r="10564" spans="1:34" s="173" customFormat="1" x14ac:dyDescent="0.55000000000000004">
      <c r="A10564" s="122"/>
      <c r="B10564" s="218"/>
      <c r="C10564" s="218"/>
      <c r="D10564" s="221"/>
      <c r="E10564" s="218"/>
      <c r="F10564" s="218"/>
      <c r="G10564" s="218"/>
      <c r="H10564" s="218"/>
      <c r="I10564" s="222"/>
      <c r="J10564" s="123"/>
      <c r="K10564" s="137"/>
      <c r="L10564" s="137" t="s">
        <v>63</v>
      </c>
      <c r="M10564" s="137">
        <f>SUM(M10559:M10563)</f>
        <v>3142800</v>
      </c>
      <c r="N10564" s="218"/>
      <c r="O10564" s="108"/>
      <c r="P10564" s="138"/>
      <c r="Q10564" s="108"/>
      <c r="R10564" s="108"/>
      <c r="S10564" s="139"/>
      <c r="T10564" s="218"/>
      <c r="U10564" s="218"/>
      <c r="V10564" s="218"/>
      <c r="W10564" s="223"/>
      <c r="X10564" s="136"/>
      <c r="Y10564" s="223"/>
      <c r="Z10564" s="223"/>
      <c r="AA10564" s="224"/>
      <c r="AB10564" s="224"/>
      <c r="AC10564" s="223"/>
      <c r="AD10564" s="223"/>
      <c r="AE10564" s="223">
        <f>SUM(AE10559:AE10563)</f>
        <v>5084924.25</v>
      </c>
      <c r="AF10564" s="223"/>
      <c r="AG10564" s="223">
        <f>SUM(AG10559:AG10563)</f>
        <v>3805112.8478999999</v>
      </c>
      <c r="AH10564" s="223"/>
    </row>
    <row r="10565" spans="1:34" s="173" customFormat="1" x14ac:dyDescent="0.55000000000000004">
      <c r="A10565" s="122" t="s">
        <v>10115</v>
      </c>
      <c r="B10565" s="218">
        <v>4517</v>
      </c>
      <c r="C10565" s="218">
        <v>6177</v>
      </c>
      <c r="D10565" s="221" t="s">
        <v>14304</v>
      </c>
      <c r="E10565" s="218" t="s">
        <v>37</v>
      </c>
      <c r="F10565" s="218">
        <v>5350</v>
      </c>
      <c r="G10565" s="218">
        <v>6</v>
      </c>
      <c r="H10565" s="218">
        <v>0</v>
      </c>
      <c r="I10565" s="222">
        <v>12</v>
      </c>
      <c r="J10565" s="123" t="s">
        <v>38</v>
      </c>
      <c r="K10565" s="137">
        <f>((G10565*400)+(H10565*100))+I10565</f>
        <v>2412</v>
      </c>
      <c r="L10565" s="137">
        <v>400</v>
      </c>
      <c r="M10565" s="137">
        <f>K10565*L10565</f>
        <v>964800</v>
      </c>
      <c r="N10565" s="218"/>
      <c r="O10565" s="108"/>
      <c r="P10565" s="138"/>
      <c r="Q10565" s="108"/>
      <c r="R10565" s="108"/>
      <c r="S10565" s="139"/>
      <c r="T10565" s="218"/>
      <c r="U10565" s="218"/>
      <c r="V10565" s="218"/>
      <c r="W10565" s="223"/>
      <c r="X10565" s="136"/>
      <c r="Y10565" s="223"/>
      <c r="Z10565" s="223"/>
      <c r="AA10565" s="224"/>
      <c r="AB10565" s="224"/>
      <c r="AC10565" s="223"/>
      <c r="AD10565" s="223">
        <f>IF(AND(AC10565="",M10565=""),0,IF((AC10565=""),M10565,IF((M10565=""),AC10565,AC10565+M10565)))</f>
        <v>964800</v>
      </c>
      <c r="AE10565" s="223">
        <f>IF( (X10565=""),AD10565*1,AD10565*(X10565/100) )</f>
        <v>964800</v>
      </c>
      <c r="AF10565" s="223">
        <v>0</v>
      </c>
      <c r="AG10565" s="223">
        <f>IF((AF10565-AE10565) &gt; 1,0,IF((AF10565-AE10565)&lt;0,AE10565-AF10565,AF10565-AE10565))</f>
        <v>964800</v>
      </c>
      <c r="AH10565" s="223">
        <v>0.01</v>
      </c>
    </row>
    <row r="10566" spans="1:34" s="173" customFormat="1" x14ac:dyDescent="0.55000000000000004">
      <c r="A10566" s="122"/>
      <c r="B10566" s="218"/>
      <c r="C10566" s="218"/>
      <c r="D10566" s="221"/>
      <c r="E10566" s="218"/>
      <c r="F10566" s="218"/>
      <c r="G10566" s="218"/>
      <c r="H10566" s="218"/>
      <c r="I10566" s="222"/>
      <c r="J10566" s="123"/>
      <c r="K10566" s="137"/>
      <c r="L10566" s="137" t="s">
        <v>63</v>
      </c>
      <c r="M10566" s="137">
        <f>SUM(M10565:M10565)</f>
        <v>964800</v>
      </c>
      <c r="N10566" s="218"/>
      <c r="O10566" s="108"/>
      <c r="P10566" s="138"/>
      <c r="Q10566" s="108"/>
      <c r="R10566" s="108"/>
      <c r="S10566" s="139"/>
      <c r="T10566" s="218"/>
      <c r="U10566" s="218"/>
      <c r="V10566" s="218"/>
      <c r="W10566" s="223"/>
      <c r="X10566" s="136"/>
      <c r="Y10566" s="223"/>
      <c r="Z10566" s="223"/>
      <c r="AA10566" s="224"/>
      <c r="AB10566" s="224"/>
      <c r="AC10566" s="223"/>
      <c r="AD10566" s="223"/>
      <c r="AE10566" s="223">
        <f>SUM(AE10565:AE10565)</f>
        <v>964800</v>
      </c>
      <c r="AF10566" s="223"/>
      <c r="AG10566" s="223">
        <f>SUM(AG10565:AG10565)</f>
        <v>964800</v>
      </c>
      <c r="AH10566" s="223"/>
    </row>
    <row r="10567" spans="1:34" s="173" customFormat="1" x14ac:dyDescent="0.55000000000000004">
      <c r="A10567" s="122" t="s">
        <v>14307</v>
      </c>
      <c r="B10567" s="218">
        <v>4518</v>
      </c>
      <c r="C10567" s="218">
        <v>10394</v>
      </c>
      <c r="D10567" s="221" t="s">
        <v>14308</v>
      </c>
      <c r="E10567" s="218" t="s">
        <v>34</v>
      </c>
      <c r="F10567" s="218">
        <v>641</v>
      </c>
      <c r="G10567" s="218">
        <v>0</v>
      </c>
      <c r="H10567" s="218">
        <v>0</v>
      </c>
      <c r="I10567" s="222">
        <v>23</v>
      </c>
      <c r="J10567" s="123" t="s">
        <v>52</v>
      </c>
      <c r="K10567" s="137">
        <f>((G10567*400)+(H10567*100))+I10567</f>
        <v>23</v>
      </c>
      <c r="L10567" s="137">
        <v>25000</v>
      </c>
      <c r="M10567" s="137">
        <f>K10567*L10567</f>
        <v>575000</v>
      </c>
      <c r="N10567" s="218">
        <v>1</v>
      </c>
      <c r="O10567" s="108" t="s">
        <v>14305</v>
      </c>
      <c r="P10567" s="138"/>
      <c r="Q10567" s="108" t="s">
        <v>14306</v>
      </c>
      <c r="R10567" s="108" t="s">
        <v>14309</v>
      </c>
      <c r="S10567" s="139" t="s">
        <v>14310</v>
      </c>
      <c r="T10567" s="218" t="s">
        <v>44</v>
      </c>
      <c r="U10567" s="218" t="s">
        <v>45</v>
      </c>
      <c r="V10567" s="218" t="s">
        <v>46</v>
      </c>
      <c r="W10567" s="223">
        <v>84</v>
      </c>
      <c r="X10567" s="136">
        <v>25</v>
      </c>
      <c r="Y10567" s="223">
        <v>7150</v>
      </c>
      <c r="Z10567" s="223">
        <f>W10567*Y10567</f>
        <v>600600</v>
      </c>
      <c r="AA10567" s="224">
        <v>25</v>
      </c>
      <c r="AB10567" s="224">
        <v>40</v>
      </c>
      <c r="AC10567" s="223">
        <f>(Z10567*(100-AB10567))/100</f>
        <v>360360</v>
      </c>
      <c r="AD10567" s="223">
        <f>IF(AND(AC10567="",M10567=""),0,IF((AC10567=""),M10567, IF( (M10567=""),AC10567,SUM(AC10567:AC10568)+M10567)))</f>
        <v>1295720</v>
      </c>
      <c r="AE10567" s="223">
        <f>IF( (X10567=""),AD10567*1,AD10567*(X10567/100) )</f>
        <v>323930</v>
      </c>
      <c r="AF10567" s="223">
        <v>0</v>
      </c>
      <c r="AG10567" s="223">
        <f>IF((AF10567-AE10567) &gt; 1,0,IF((AF10567-AE10567)&lt;0,AE10567-AF10567,AF10567-AE10567))</f>
        <v>323930</v>
      </c>
      <c r="AH10567" s="223">
        <v>0.02</v>
      </c>
    </row>
    <row r="10568" spans="1:34" s="173" customFormat="1" x14ac:dyDescent="0.55000000000000004">
      <c r="A10568" s="122"/>
      <c r="B10568" s="218"/>
      <c r="C10568" s="218"/>
      <c r="D10568" s="221"/>
      <c r="E10568" s="218"/>
      <c r="F10568" s="218"/>
      <c r="G10568" s="218"/>
      <c r="H10568" s="218"/>
      <c r="I10568" s="222"/>
      <c r="J10568" s="123"/>
      <c r="K10568" s="137"/>
      <c r="L10568" s="137"/>
      <c r="M10568" s="137"/>
      <c r="N10568" s="218"/>
      <c r="O10568" s="108"/>
      <c r="P10568" s="138"/>
      <c r="Q10568" s="108"/>
      <c r="R10568" s="108"/>
      <c r="S10568" s="139"/>
      <c r="T10568" s="218" t="s">
        <v>44</v>
      </c>
      <c r="U10568" s="218"/>
      <c r="V10568" s="218" t="s">
        <v>46</v>
      </c>
      <c r="W10568" s="223">
        <v>84</v>
      </c>
      <c r="X10568" s="136">
        <v>25</v>
      </c>
      <c r="Y10568" s="223">
        <v>7150</v>
      </c>
      <c r="Z10568" s="223">
        <f>W10568*Y10568</f>
        <v>600600</v>
      </c>
      <c r="AA10568" s="224">
        <v>25</v>
      </c>
      <c r="AB10568" s="224">
        <v>40</v>
      </c>
      <c r="AC10568" s="223">
        <f>(Z10568*(100-AB10568))/100</f>
        <v>360360</v>
      </c>
      <c r="AD10568" s="223">
        <f>IF(AND(AC10568="",M10567=""),0,IF((AC10568=""),M10567, IF( (M10567=""),AC10568,SUM(AC10567:AC10568)+M10567)))</f>
        <v>1295720</v>
      </c>
      <c r="AE10568" s="223">
        <f>IF( (X10568=""),AD10568*1,AD10568*(X10568/100) )</f>
        <v>323930</v>
      </c>
      <c r="AF10568" s="223">
        <v>0</v>
      </c>
      <c r="AG10568" s="223">
        <f>IF((AF10568-AE10568) &gt; 1,0,IF((AF10568-AE10568)&lt;0,AE10568-AF10568,AF10568-AE10568))</f>
        <v>323930</v>
      </c>
      <c r="AH10568" s="223">
        <v>0.02</v>
      </c>
    </row>
    <row r="10569" spans="1:34" s="173" customFormat="1" x14ac:dyDescent="0.55000000000000004">
      <c r="A10569" s="122"/>
      <c r="B10569" s="218"/>
      <c r="C10569" s="218"/>
      <c r="D10569" s="221"/>
      <c r="E10569" s="218"/>
      <c r="F10569" s="218"/>
      <c r="G10569" s="218"/>
      <c r="H10569" s="218"/>
      <c r="I10569" s="222"/>
      <c r="J10569" s="123"/>
      <c r="K10569" s="137"/>
      <c r="L10569" s="137"/>
      <c r="M10569" s="137"/>
      <c r="N10569" s="218"/>
      <c r="O10569" s="108"/>
      <c r="P10569" s="138"/>
      <c r="Q10569" s="108"/>
      <c r="R10569" s="108"/>
      <c r="S10569" s="139"/>
      <c r="T10569" s="218" t="s">
        <v>44</v>
      </c>
      <c r="U10569" s="218"/>
      <c r="V10569" s="218" t="s">
        <v>46</v>
      </c>
      <c r="W10569" s="223">
        <v>84</v>
      </c>
      <c r="X10569" s="136">
        <v>25</v>
      </c>
      <c r="Y10569" s="223">
        <v>7150</v>
      </c>
      <c r="Z10569" s="223">
        <f>W10569*Y10569</f>
        <v>600600</v>
      </c>
      <c r="AA10569" s="224">
        <v>25</v>
      </c>
      <c r="AB10569" s="224">
        <v>40</v>
      </c>
      <c r="AC10569" s="223">
        <f>(Z10569*(100-AB10569))/100</f>
        <v>360360</v>
      </c>
      <c r="AD10569" s="223">
        <f>IF(AND(AC10569="",M10567=""),0,IF((AC10569=""),M10567, IF( (M10567=""),AC10569,SUM(AC10567:AC10568)+M10567)))</f>
        <v>1295720</v>
      </c>
      <c r="AE10569" s="223">
        <f>IF( (X10569=""),AD10569*1,AD10569*(X10569/100) )</f>
        <v>323930</v>
      </c>
      <c r="AF10569" s="223">
        <v>0</v>
      </c>
      <c r="AG10569" s="223">
        <f>IF((AF10569-AE10569) &gt; 1,0,IF((AF10569-AE10569)&lt;0,AE10569-AF10569,AF10569-AE10569))</f>
        <v>323930</v>
      </c>
      <c r="AH10569" s="223">
        <v>0.02</v>
      </c>
    </row>
    <row r="10570" spans="1:34" s="173" customFormat="1" x14ac:dyDescent="0.55000000000000004">
      <c r="A10570" s="122"/>
      <c r="B10570" s="218"/>
      <c r="C10570" s="218"/>
      <c r="D10570" s="221"/>
      <c r="E10570" s="218"/>
      <c r="F10570" s="218"/>
      <c r="G10570" s="218"/>
      <c r="H10570" s="218"/>
      <c r="I10570" s="222"/>
      <c r="J10570" s="123"/>
      <c r="K10570" s="137"/>
      <c r="L10570" s="137"/>
      <c r="M10570" s="137"/>
      <c r="N10570" s="218"/>
      <c r="O10570" s="108"/>
      <c r="P10570" s="138"/>
      <c r="Q10570" s="108"/>
      <c r="R10570" s="108"/>
      <c r="S10570" s="139"/>
      <c r="T10570" s="218" t="s">
        <v>44</v>
      </c>
      <c r="U10570" s="218"/>
      <c r="V10570" s="218" t="s">
        <v>46</v>
      </c>
      <c r="W10570" s="223">
        <v>84</v>
      </c>
      <c r="X10570" s="136">
        <v>25</v>
      </c>
      <c r="Y10570" s="223">
        <v>7150</v>
      </c>
      <c r="Z10570" s="223">
        <f>W10570*Y10570</f>
        <v>600600</v>
      </c>
      <c r="AA10570" s="224">
        <v>25</v>
      </c>
      <c r="AB10570" s="224">
        <v>40</v>
      </c>
      <c r="AC10570" s="223">
        <f>(Z10570*(100-AB10570))/100</f>
        <v>360360</v>
      </c>
      <c r="AD10570" s="223">
        <f>IF(AND(AC10570="",M10567=""),0,IF((AC10570=""),M10567, IF( (M10567=""),AC10570,SUM(AC10567:AC10568)+M10567)))</f>
        <v>1295720</v>
      </c>
      <c r="AE10570" s="223">
        <f>IF( (X10570=""),AD10570*1,AD10570*(X10570/100) )</f>
        <v>323930</v>
      </c>
      <c r="AF10570" s="223">
        <v>0</v>
      </c>
      <c r="AG10570" s="223">
        <f>IF((AF10570-AE10570) &gt; 1,0,IF((AF10570-AE10570)&lt;0,AE10570-AF10570,AF10570-AE10570))</f>
        <v>323930</v>
      </c>
      <c r="AH10570" s="223">
        <v>0.02</v>
      </c>
    </row>
    <row r="10571" spans="1:34" s="173" customFormat="1" x14ac:dyDescent="0.55000000000000004">
      <c r="A10571" s="122"/>
      <c r="B10571" s="218"/>
      <c r="C10571" s="218"/>
      <c r="D10571" s="221"/>
      <c r="E10571" s="218"/>
      <c r="F10571" s="218"/>
      <c r="G10571" s="218"/>
      <c r="H10571" s="218"/>
      <c r="I10571" s="222"/>
      <c r="J10571" s="123"/>
      <c r="K10571" s="137"/>
      <c r="L10571" s="137" t="s">
        <v>63</v>
      </c>
      <c r="M10571" s="137">
        <f>SUM(M10567:M10570)</f>
        <v>575000</v>
      </c>
      <c r="N10571" s="218"/>
      <c r="O10571" s="108"/>
      <c r="P10571" s="138"/>
      <c r="Q10571" s="108"/>
      <c r="R10571" s="108"/>
      <c r="S10571" s="139"/>
      <c r="T10571" s="218"/>
      <c r="U10571" s="218"/>
      <c r="V10571" s="218"/>
      <c r="W10571" s="223"/>
      <c r="X10571" s="136"/>
      <c r="Y10571" s="223"/>
      <c r="Z10571" s="223"/>
      <c r="AA10571" s="224"/>
      <c r="AB10571" s="224"/>
      <c r="AC10571" s="223"/>
      <c r="AD10571" s="223"/>
      <c r="AE10571" s="223">
        <f>SUM(AE10567:AE10570)</f>
        <v>1295720</v>
      </c>
      <c r="AF10571" s="223"/>
      <c r="AG10571" s="223">
        <f>SUM(AG10567:AG10570)</f>
        <v>1295720</v>
      </c>
      <c r="AH10571" s="223"/>
    </row>
    <row r="10572" spans="1:34" s="173" customFormat="1" x14ac:dyDescent="0.55000000000000004">
      <c r="A10572" s="122" t="s">
        <v>14311</v>
      </c>
      <c r="B10572" s="218">
        <v>4519</v>
      </c>
      <c r="C10572" s="218">
        <v>9042</v>
      </c>
      <c r="D10572" s="221" t="s">
        <v>14312</v>
      </c>
      <c r="E10572" s="218" t="s">
        <v>34</v>
      </c>
      <c r="F10572" s="218">
        <v>20146</v>
      </c>
      <c r="G10572" s="218">
        <v>32</v>
      </c>
      <c r="H10572" s="218">
        <v>2</v>
      </c>
      <c r="I10572" s="222">
        <v>87</v>
      </c>
      <c r="J10572" s="123" t="s">
        <v>38</v>
      </c>
      <c r="K10572" s="137">
        <f>((G10572*400)+(H10572*100))+I10572</f>
        <v>13087</v>
      </c>
      <c r="L10572" s="137">
        <v>325</v>
      </c>
      <c r="M10572" s="137">
        <f>K10572*L10572</f>
        <v>4253275</v>
      </c>
      <c r="N10572" s="218"/>
      <c r="O10572" s="108"/>
      <c r="P10572" s="138"/>
      <c r="Q10572" s="108"/>
      <c r="R10572" s="108"/>
      <c r="S10572" s="139"/>
      <c r="T10572" s="218"/>
      <c r="U10572" s="218"/>
      <c r="V10572" s="218"/>
      <c r="W10572" s="223"/>
      <c r="X10572" s="136"/>
      <c r="Y10572" s="223"/>
      <c r="Z10572" s="223"/>
      <c r="AA10572" s="224"/>
      <c r="AB10572" s="224"/>
      <c r="AC10572" s="223"/>
      <c r="AD10572" s="223">
        <f>IF(AND(AC10572="",M10572=""),0,IF((AC10572=""),M10572,IF((M10572=""),AC10572,AC10572+M10572)))</f>
        <v>4253275</v>
      </c>
      <c r="AE10572" s="223">
        <f>IF( (X10572=""),AD10572*1,AD10572*(X10572/100) )</f>
        <v>4253275</v>
      </c>
      <c r="AF10572" s="223">
        <v>50000000</v>
      </c>
      <c r="AG10572" s="223">
        <f>IF((AF10572-AE10572) &gt; 1,0,IF((AF10572-AE10572)&lt;0,AE10572-AF10572,AF10572-AE10572))</f>
        <v>0</v>
      </c>
      <c r="AH10572" s="223">
        <v>0.01</v>
      </c>
    </row>
    <row r="10573" spans="1:34" s="173" customFormat="1" x14ac:dyDescent="0.55000000000000004">
      <c r="A10573" s="122"/>
      <c r="B10573" s="218">
        <v>4520</v>
      </c>
      <c r="C10573" s="218">
        <v>9045</v>
      </c>
      <c r="D10573" s="221" t="s">
        <v>14313</v>
      </c>
      <c r="E10573" s="218" t="s">
        <v>34</v>
      </c>
      <c r="F10573" s="218">
        <v>20147</v>
      </c>
      <c r="G10573" s="218">
        <v>0</v>
      </c>
      <c r="H10573" s="218">
        <v>0</v>
      </c>
      <c r="I10573" s="222">
        <v>46</v>
      </c>
      <c r="J10573" s="123" t="s">
        <v>68</v>
      </c>
      <c r="K10573" s="137">
        <f>((G10573*400)+(H10573*100))+I10573</f>
        <v>46</v>
      </c>
      <c r="L10573" s="137">
        <v>875</v>
      </c>
      <c r="M10573" s="137">
        <f>K10573*L10573</f>
        <v>40250</v>
      </c>
      <c r="N10573" s="218"/>
      <c r="O10573" s="108"/>
      <c r="P10573" s="138"/>
      <c r="Q10573" s="108"/>
      <c r="R10573" s="108"/>
      <c r="S10573" s="139"/>
      <c r="T10573" s="218"/>
      <c r="U10573" s="218"/>
      <c r="V10573" s="218"/>
      <c r="W10573" s="223"/>
      <c r="X10573" s="136"/>
      <c r="Y10573" s="223"/>
      <c r="Z10573" s="223"/>
      <c r="AA10573" s="224"/>
      <c r="AB10573" s="224"/>
      <c r="AC10573" s="223"/>
      <c r="AD10573" s="223">
        <f>IF(AND(AC10573="",M10573=""),0,IF((AC10573=""),M10573,IF((M10573=""),AC10573,AC10573+M10573)))</f>
        <v>40250</v>
      </c>
      <c r="AE10573" s="223">
        <f>IF( (X10573=""),AD10573*1,AD10573*(X10573/100) )</f>
        <v>40250</v>
      </c>
      <c r="AF10573" s="223">
        <v>0</v>
      </c>
      <c r="AG10573" s="223">
        <f>IF((AF10573-AE10573) &gt; 1,0,IF((AF10573-AE10573)&lt;0,AE10573-AF10573,AF10573-AE10573))</f>
        <v>40250</v>
      </c>
      <c r="AH10573" s="223">
        <v>0.3</v>
      </c>
    </row>
    <row r="10574" spans="1:34" s="173" customFormat="1" x14ac:dyDescent="0.55000000000000004">
      <c r="A10574" s="122"/>
      <c r="B10574" s="218"/>
      <c r="C10574" s="218"/>
      <c r="D10574" s="221"/>
      <c r="E10574" s="218"/>
      <c r="F10574" s="218"/>
      <c r="G10574" s="218"/>
      <c r="H10574" s="218"/>
      <c r="I10574" s="222"/>
      <c r="J10574" s="123"/>
      <c r="K10574" s="137"/>
      <c r="L10574" s="137" t="s">
        <v>63</v>
      </c>
      <c r="M10574" s="137">
        <f>SUM(M10572:M10573)</f>
        <v>4293525</v>
      </c>
      <c r="N10574" s="218"/>
      <c r="O10574" s="108"/>
      <c r="P10574" s="138"/>
      <c r="Q10574" s="108"/>
      <c r="R10574" s="108"/>
      <c r="S10574" s="139"/>
      <c r="T10574" s="218"/>
      <c r="U10574" s="218"/>
      <c r="V10574" s="218"/>
      <c r="W10574" s="223"/>
      <c r="X10574" s="136"/>
      <c r="Y10574" s="223"/>
      <c r="Z10574" s="223"/>
      <c r="AA10574" s="224"/>
      <c r="AB10574" s="224"/>
      <c r="AC10574" s="223"/>
      <c r="AD10574" s="223"/>
      <c r="AE10574" s="223">
        <f>SUM(AE10572:AE10573)</f>
        <v>4293525</v>
      </c>
      <c r="AF10574" s="223"/>
      <c r="AG10574" s="223">
        <f>SUM(AG10572:AG10573)</f>
        <v>40250</v>
      </c>
      <c r="AH10574" s="223"/>
    </row>
    <row r="10575" spans="1:34" s="173" customFormat="1" x14ac:dyDescent="0.55000000000000004">
      <c r="A10575" s="122" t="s">
        <v>14316</v>
      </c>
      <c r="B10575" s="218">
        <v>4521</v>
      </c>
      <c r="C10575" s="218">
        <v>8435</v>
      </c>
      <c r="D10575" s="221" t="s">
        <v>14317</v>
      </c>
      <c r="E10575" s="218" t="s">
        <v>34</v>
      </c>
      <c r="F10575" s="218">
        <v>3675</v>
      </c>
      <c r="G10575" s="218">
        <v>0</v>
      </c>
      <c r="H10575" s="218">
        <v>0</v>
      </c>
      <c r="I10575" s="222">
        <v>65</v>
      </c>
      <c r="J10575" s="123" t="s">
        <v>35</v>
      </c>
      <c r="K10575" s="137">
        <f>((G10575*400)+(H10575*100))+I10575</f>
        <v>65</v>
      </c>
      <c r="L10575" s="137">
        <v>800</v>
      </c>
      <c r="M10575" s="137">
        <f>K10575*L10575</f>
        <v>52000</v>
      </c>
      <c r="N10575" s="218">
        <v>1</v>
      </c>
      <c r="O10575" s="108" t="s">
        <v>14314</v>
      </c>
      <c r="P10575" s="138">
        <v>3570800346378</v>
      </c>
      <c r="Q10575" s="108" t="s">
        <v>14315</v>
      </c>
      <c r="R10575" s="108" t="s">
        <v>14318</v>
      </c>
      <c r="S10575" s="139" t="s">
        <v>14319</v>
      </c>
      <c r="T10575" s="218" t="s">
        <v>51</v>
      </c>
      <c r="U10575" s="218" t="s">
        <v>227</v>
      </c>
      <c r="V10575" s="218" t="s">
        <v>52</v>
      </c>
      <c r="W10575" s="223">
        <v>82.14</v>
      </c>
      <c r="X10575" s="136">
        <v>100</v>
      </c>
      <c r="Y10575" s="223">
        <v>6750</v>
      </c>
      <c r="Z10575" s="223">
        <f>W10575*Y10575</f>
        <v>554445</v>
      </c>
      <c r="AA10575" s="224">
        <v>11</v>
      </c>
      <c r="AB10575" s="224">
        <v>34</v>
      </c>
      <c r="AC10575" s="223">
        <f>(Z10575*(100-AB10575))/100</f>
        <v>365933.7</v>
      </c>
      <c r="AD10575" s="223">
        <f>IF(AND(AC10575="",M10575=""),0,IF((AC10575=""),M10575, IF( (M10575=""),AC10575,SUM(AC10575:AC10604)+M10575)))</f>
        <v>7310175.3250000011</v>
      </c>
      <c r="AE10575" s="223">
        <f>IF( (X10575=""),AD10575*1,AD10575*(X10575/100) )</f>
        <v>7310175.3250000011</v>
      </c>
      <c r="AF10575" s="223">
        <v>50000000</v>
      </c>
      <c r="AG10575" s="223">
        <f>IF((AF10575-AE10575) &gt; 1,0,IF((AF10575-AE10575)&lt;0,AE10575-AF10575,AF10575-AE10575))</f>
        <v>0</v>
      </c>
      <c r="AH10575" s="223">
        <v>0.02</v>
      </c>
    </row>
    <row r="10576" spans="1:34" s="173" customFormat="1" x14ac:dyDescent="0.55000000000000004">
      <c r="A10576" s="122"/>
      <c r="B10576" s="218"/>
      <c r="C10576" s="218"/>
      <c r="D10576" s="221"/>
      <c r="E10576" s="218"/>
      <c r="F10576" s="218"/>
      <c r="G10576" s="218"/>
      <c r="H10576" s="218"/>
      <c r="I10576" s="222"/>
      <c r="J10576" s="123"/>
      <c r="K10576" s="137"/>
      <c r="L10576" s="137" t="s">
        <v>63</v>
      </c>
      <c r="M10576" s="137">
        <f>SUM(M10575:M10575)</f>
        <v>52000</v>
      </c>
      <c r="N10576" s="218"/>
      <c r="O10576" s="108"/>
      <c r="P10576" s="138"/>
      <c r="Q10576" s="108"/>
      <c r="R10576" s="108"/>
      <c r="S10576" s="139"/>
      <c r="T10576" s="218"/>
      <c r="U10576" s="218"/>
      <c r="V10576" s="218"/>
      <c r="W10576" s="223"/>
      <c r="X10576" s="136"/>
      <c r="Y10576" s="223"/>
      <c r="Z10576" s="223"/>
      <c r="AA10576" s="224"/>
      <c r="AB10576" s="224"/>
      <c r="AC10576" s="223"/>
      <c r="AD10576" s="223"/>
      <c r="AE10576" s="223">
        <f>SUM(AE10575:AE10575)</f>
        <v>7310175.3250000011</v>
      </c>
      <c r="AF10576" s="223"/>
      <c r="AG10576" s="223">
        <f>SUM(AG10575:AG10575)</f>
        <v>0</v>
      </c>
      <c r="AH10576" s="223"/>
    </row>
    <row r="10577" spans="1:34" s="173" customFormat="1" x14ac:dyDescent="0.55000000000000004">
      <c r="A10577" s="122" t="s">
        <v>14322</v>
      </c>
      <c r="B10577" s="218">
        <v>4522</v>
      </c>
      <c r="C10577" s="218">
        <v>6435</v>
      </c>
      <c r="D10577" s="221" t="s">
        <v>14323</v>
      </c>
      <c r="E10577" s="218" t="s">
        <v>37</v>
      </c>
      <c r="F10577" s="218">
        <v>8224</v>
      </c>
      <c r="G10577" s="218">
        <v>2</v>
      </c>
      <c r="H10577" s="218">
        <v>0</v>
      </c>
      <c r="I10577" s="222">
        <v>64</v>
      </c>
      <c r="J10577" s="123" t="s">
        <v>62</v>
      </c>
      <c r="K10577" s="137">
        <f>((G10577*400)+(H10577*100))+I10577</f>
        <v>864</v>
      </c>
      <c r="L10577" s="137">
        <v>400</v>
      </c>
      <c r="M10577" s="137">
        <f>K10577*L10577</f>
        <v>345600</v>
      </c>
      <c r="N10577" s="218">
        <v>1</v>
      </c>
      <c r="O10577" s="108" t="s">
        <v>14320</v>
      </c>
      <c r="P10577" s="138">
        <v>3570800356128</v>
      </c>
      <c r="Q10577" s="108" t="s">
        <v>14321</v>
      </c>
      <c r="R10577" s="108" t="s">
        <v>14324</v>
      </c>
      <c r="S10577" s="139" t="s">
        <v>14325</v>
      </c>
      <c r="T10577" s="218" t="s">
        <v>51</v>
      </c>
      <c r="U10577" s="218" t="s">
        <v>45</v>
      </c>
      <c r="V10577" s="218" t="s">
        <v>46</v>
      </c>
      <c r="W10577" s="223">
        <v>55</v>
      </c>
      <c r="X10577" s="136">
        <v>31.42</v>
      </c>
      <c r="Y10577" s="223">
        <v>6750</v>
      </c>
      <c r="Z10577" s="223">
        <f t="shared" ref="Z10577:Z10603" si="1014">W10577*Y10577</f>
        <v>371250</v>
      </c>
      <c r="AA10577" s="224">
        <v>7</v>
      </c>
      <c r="AB10577" s="224">
        <v>7</v>
      </c>
      <c r="AC10577" s="223">
        <f t="shared" ref="AC10577:AC10603" si="1015">(Z10577*(100-AB10577))/100</f>
        <v>345262.5</v>
      </c>
      <c r="AD10577" s="223">
        <f>IF(AND(AC10577="",M10577=""),0,IF((AC10577=""),M10577, IF( (M10577=""),AC10577,SUM(AC10577:AC10581)+M10577)))</f>
        <v>1444476.375</v>
      </c>
      <c r="AE10577" s="223">
        <f t="shared" ref="AE10577:AE10603" si="1016">IF( (X10577=""),AD10577*1,AD10577*(X10577/100) )</f>
        <v>453854.47702500003</v>
      </c>
      <c r="AF10577" s="223">
        <v>0</v>
      </c>
      <c r="AG10577" s="223">
        <f t="shared" ref="AG10577:AG10603" si="1017">IF((AF10577-AE10577) &gt; 1,0,IF((AF10577-AE10577)&lt;0,AE10577-AF10577,AF10577-AE10577))</f>
        <v>453854.47702500003</v>
      </c>
      <c r="AH10577" s="223">
        <v>0.3</v>
      </c>
    </row>
    <row r="10578" spans="1:34" s="173" customFormat="1" x14ac:dyDescent="0.55000000000000004">
      <c r="A10578" s="122"/>
      <c r="B10578" s="218"/>
      <c r="C10578" s="218"/>
      <c r="D10578" s="221"/>
      <c r="E10578" s="218"/>
      <c r="F10578" s="218"/>
      <c r="G10578" s="218"/>
      <c r="H10578" s="218"/>
      <c r="I10578" s="222"/>
      <c r="J10578" s="123"/>
      <c r="K10578" s="137"/>
      <c r="L10578" s="137"/>
      <c r="M10578" s="137"/>
      <c r="N10578" s="218">
        <v>2</v>
      </c>
      <c r="O10578" s="108" t="s">
        <v>14320</v>
      </c>
      <c r="P10578" s="138">
        <v>3570800356128</v>
      </c>
      <c r="Q10578" s="108" t="s">
        <v>14321</v>
      </c>
      <c r="R10578" s="108" t="s">
        <v>14324</v>
      </c>
      <c r="S10578" s="139" t="s">
        <v>14326</v>
      </c>
      <c r="T10578" s="218" t="s">
        <v>51</v>
      </c>
      <c r="U10578" s="218" t="s">
        <v>45</v>
      </c>
      <c r="V10578" s="218" t="s">
        <v>46</v>
      </c>
      <c r="W10578" s="223">
        <v>12</v>
      </c>
      <c r="X10578" s="136">
        <v>6.86</v>
      </c>
      <c r="Y10578" s="223">
        <v>6750</v>
      </c>
      <c r="Z10578" s="223">
        <f t="shared" si="1014"/>
        <v>81000</v>
      </c>
      <c r="AA10578" s="224">
        <v>7</v>
      </c>
      <c r="AB10578" s="224">
        <v>7</v>
      </c>
      <c r="AC10578" s="223">
        <f t="shared" si="1015"/>
        <v>75330</v>
      </c>
      <c r="AD10578" s="223">
        <f>IF(AND(AC10578="",M10577=""),0,IF((AC10578=""),M10577, IF( (M10577=""),AC10578,SUM(AC10577:AC10581)+M10577)))</f>
        <v>1444476.375</v>
      </c>
      <c r="AE10578" s="223">
        <f t="shared" si="1016"/>
        <v>99091.079325000013</v>
      </c>
      <c r="AF10578" s="223">
        <v>0</v>
      </c>
      <c r="AG10578" s="223">
        <f t="shared" si="1017"/>
        <v>99091.079325000013</v>
      </c>
      <c r="AH10578" s="223">
        <v>0.3</v>
      </c>
    </row>
    <row r="10579" spans="1:34" s="173" customFormat="1" x14ac:dyDescent="0.55000000000000004">
      <c r="A10579" s="122"/>
      <c r="B10579" s="218"/>
      <c r="C10579" s="218"/>
      <c r="D10579" s="221"/>
      <c r="E10579" s="218"/>
      <c r="F10579" s="218"/>
      <c r="G10579" s="218"/>
      <c r="H10579" s="218"/>
      <c r="I10579" s="222"/>
      <c r="J10579" s="123"/>
      <c r="K10579" s="137"/>
      <c r="L10579" s="137"/>
      <c r="M10579" s="137"/>
      <c r="N10579" s="218">
        <v>3</v>
      </c>
      <c r="O10579" s="108" t="s">
        <v>14320</v>
      </c>
      <c r="P10579" s="138">
        <v>3570800356128</v>
      </c>
      <c r="Q10579" s="108" t="s">
        <v>14321</v>
      </c>
      <c r="R10579" s="108" t="s">
        <v>14324</v>
      </c>
      <c r="S10579" s="139" t="s">
        <v>14327</v>
      </c>
      <c r="T10579" s="218" t="s">
        <v>51</v>
      </c>
      <c r="U10579" s="218" t="s">
        <v>45</v>
      </c>
      <c r="V10579" s="218" t="s">
        <v>46</v>
      </c>
      <c r="W10579" s="223">
        <v>16.8</v>
      </c>
      <c r="X10579" s="136">
        <v>9.6</v>
      </c>
      <c r="Y10579" s="223">
        <v>6750</v>
      </c>
      <c r="Z10579" s="223">
        <f t="shared" si="1014"/>
        <v>113400</v>
      </c>
      <c r="AA10579" s="224">
        <v>7</v>
      </c>
      <c r="AB10579" s="224">
        <v>7</v>
      </c>
      <c r="AC10579" s="223">
        <f t="shared" si="1015"/>
        <v>105462</v>
      </c>
      <c r="AD10579" s="223">
        <f>IF(AND(AC10579="",M10577=""),0,IF((AC10579=""),M10577, IF( (M10577=""),AC10579,SUM(AC10577:AC10581)+M10577)))</f>
        <v>1444476.375</v>
      </c>
      <c r="AE10579" s="223">
        <f t="shared" si="1016"/>
        <v>138669.73199999999</v>
      </c>
      <c r="AF10579" s="223">
        <v>0</v>
      </c>
      <c r="AG10579" s="223">
        <f t="shared" si="1017"/>
        <v>138669.73199999999</v>
      </c>
      <c r="AH10579" s="223">
        <v>0.3</v>
      </c>
    </row>
    <row r="10580" spans="1:34" s="173" customFormat="1" x14ac:dyDescent="0.55000000000000004">
      <c r="A10580" s="122"/>
      <c r="B10580" s="218"/>
      <c r="C10580" s="218"/>
      <c r="D10580" s="221"/>
      <c r="E10580" s="218"/>
      <c r="F10580" s="218"/>
      <c r="G10580" s="218"/>
      <c r="H10580" s="218"/>
      <c r="I10580" s="222"/>
      <c r="J10580" s="123"/>
      <c r="K10580" s="137"/>
      <c r="L10580" s="137"/>
      <c r="M10580" s="137"/>
      <c r="N10580" s="218">
        <v>4</v>
      </c>
      <c r="O10580" s="108" t="s">
        <v>14320</v>
      </c>
      <c r="P10580" s="138">
        <v>3570800356128</v>
      </c>
      <c r="Q10580" s="108" t="s">
        <v>14321</v>
      </c>
      <c r="R10580" s="108" t="s">
        <v>14324</v>
      </c>
      <c r="S10580" s="139" t="s">
        <v>14328</v>
      </c>
      <c r="T10580" s="218" t="s">
        <v>51</v>
      </c>
      <c r="U10580" s="218" t="s">
        <v>45</v>
      </c>
      <c r="V10580" s="218" t="s">
        <v>46</v>
      </c>
      <c r="W10580" s="223">
        <v>75.25</v>
      </c>
      <c r="X10580" s="136">
        <v>42.99</v>
      </c>
      <c r="Y10580" s="223">
        <v>6750</v>
      </c>
      <c r="Z10580" s="223">
        <f t="shared" si="1014"/>
        <v>507937.5</v>
      </c>
      <c r="AA10580" s="224">
        <v>7</v>
      </c>
      <c r="AB10580" s="224">
        <v>7</v>
      </c>
      <c r="AC10580" s="223">
        <f t="shared" si="1015"/>
        <v>472381.875</v>
      </c>
      <c r="AD10580" s="223">
        <f>IF(AND(AC10580="",M10577=""),0,IF((AC10580=""),M10577, IF( (M10577=""),AC10580,SUM(AC10577:AC10581)+M10577)))</f>
        <v>1444476.375</v>
      </c>
      <c r="AE10580" s="223">
        <f t="shared" si="1016"/>
        <v>620980.39361250005</v>
      </c>
      <c r="AF10580" s="223">
        <v>0</v>
      </c>
      <c r="AG10580" s="223">
        <f t="shared" si="1017"/>
        <v>620980.39361250005</v>
      </c>
      <c r="AH10580" s="223">
        <v>0.3</v>
      </c>
    </row>
    <row r="10581" spans="1:34" s="173" customFormat="1" x14ac:dyDescent="0.55000000000000004">
      <c r="A10581" s="122"/>
      <c r="B10581" s="218"/>
      <c r="C10581" s="218"/>
      <c r="D10581" s="221"/>
      <c r="E10581" s="218"/>
      <c r="F10581" s="218"/>
      <c r="G10581" s="218"/>
      <c r="H10581" s="218"/>
      <c r="I10581" s="222"/>
      <c r="J10581" s="123"/>
      <c r="K10581" s="137"/>
      <c r="L10581" s="137"/>
      <c r="M10581" s="137"/>
      <c r="N10581" s="218">
        <v>5</v>
      </c>
      <c r="O10581" s="108" t="s">
        <v>14320</v>
      </c>
      <c r="P10581" s="138">
        <v>3570800356128</v>
      </c>
      <c r="Q10581" s="108" t="s">
        <v>14321</v>
      </c>
      <c r="R10581" s="108" t="s">
        <v>14324</v>
      </c>
      <c r="S10581" s="139" t="s">
        <v>14329</v>
      </c>
      <c r="T10581" s="218" t="s">
        <v>51</v>
      </c>
      <c r="U10581" s="218" t="s">
        <v>45</v>
      </c>
      <c r="V10581" s="218" t="s">
        <v>46</v>
      </c>
      <c r="W10581" s="223">
        <v>16</v>
      </c>
      <c r="X10581" s="136">
        <v>9.14</v>
      </c>
      <c r="Y10581" s="223">
        <v>6750</v>
      </c>
      <c r="Z10581" s="223">
        <f t="shared" si="1014"/>
        <v>108000</v>
      </c>
      <c r="AA10581" s="224">
        <v>7</v>
      </c>
      <c r="AB10581" s="224">
        <v>7</v>
      </c>
      <c r="AC10581" s="223">
        <f t="shared" si="1015"/>
        <v>100440</v>
      </c>
      <c r="AD10581" s="223">
        <f>IF(AND(AC10581="",M10577=""),0,IF((AC10581=""),M10577, IF( (M10577=""),AC10581,SUM(AC10577:AC10581)+M10577)))</f>
        <v>1444476.375</v>
      </c>
      <c r="AE10581" s="223">
        <f t="shared" si="1016"/>
        <v>132025.140675</v>
      </c>
      <c r="AF10581" s="223">
        <v>0</v>
      </c>
      <c r="AG10581" s="223">
        <f t="shared" si="1017"/>
        <v>132025.140675</v>
      </c>
      <c r="AH10581" s="223">
        <v>0.3</v>
      </c>
    </row>
    <row r="10582" spans="1:34" s="173" customFormat="1" x14ac:dyDescent="0.55000000000000004">
      <c r="A10582" s="122"/>
      <c r="B10582" s="218">
        <v>4523</v>
      </c>
      <c r="C10582" s="218">
        <v>6446</v>
      </c>
      <c r="D10582" s="221" t="s">
        <v>14330</v>
      </c>
      <c r="E10582" s="218" t="s">
        <v>37</v>
      </c>
      <c r="F10582" s="218">
        <v>8589</v>
      </c>
      <c r="G10582" s="218">
        <v>3</v>
      </c>
      <c r="H10582" s="218">
        <v>1</v>
      </c>
      <c r="I10582" s="222">
        <v>22</v>
      </c>
      <c r="J10582" s="123" t="s">
        <v>35</v>
      </c>
      <c r="K10582" s="137">
        <f>((G10582*400)+(H10582*100))+I10582</f>
        <v>1322</v>
      </c>
      <c r="L10582" s="137">
        <v>800</v>
      </c>
      <c r="M10582" s="137">
        <f>K10582*L10582</f>
        <v>1057600</v>
      </c>
      <c r="N10582" s="218">
        <v>1</v>
      </c>
      <c r="O10582" s="108" t="s">
        <v>14320</v>
      </c>
      <c r="P10582" s="138">
        <v>3570800356128</v>
      </c>
      <c r="Q10582" s="108" t="s">
        <v>14321</v>
      </c>
      <c r="R10582" s="108" t="s">
        <v>14324</v>
      </c>
      <c r="S10582" s="139" t="s">
        <v>14331</v>
      </c>
      <c r="T10582" s="218" t="s">
        <v>51</v>
      </c>
      <c r="U10582" s="218" t="s">
        <v>45</v>
      </c>
      <c r="V10582" s="218" t="s">
        <v>46</v>
      </c>
      <c r="W10582" s="223">
        <v>212.48</v>
      </c>
      <c r="X10582" s="136">
        <v>33.03</v>
      </c>
      <c r="Y10582" s="223">
        <v>6750</v>
      </c>
      <c r="Z10582" s="223">
        <f t="shared" si="1014"/>
        <v>1434240</v>
      </c>
      <c r="AA10582" s="224">
        <v>7</v>
      </c>
      <c r="AB10582" s="224">
        <v>7</v>
      </c>
      <c r="AC10582" s="223">
        <f t="shared" si="1015"/>
        <v>1333843.2</v>
      </c>
      <c r="AD10582" s="223">
        <f>IF(AND(AC10582="",M10582=""),0,IF((AC10582=""),M10582, IF( (M10582=""),AC10582,SUM(AC10582:AC10599)+M10582)))</f>
        <v>4935644.2</v>
      </c>
      <c r="AE10582" s="223">
        <f t="shared" si="1016"/>
        <v>1630243.2792600002</v>
      </c>
      <c r="AF10582" s="223">
        <v>0</v>
      </c>
      <c r="AG10582" s="223">
        <f t="shared" si="1017"/>
        <v>1630243.2792600002</v>
      </c>
      <c r="AH10582" s="223">
        <v>0.02</v>
      </c>
    </row>
    <row r="10583" spans="1:34" s="173" customFormat="1" x14ac:dyDescent="0.55000000000000004">
      <c r="A10583" s="122"/>
      <c r="B10583" s="218"/>
      <c r="C10583" s="218"/>
      <c r="D10583" s="221"/>
      <c r="E10583" s="218"/>
      <c r="F10583" s="218"/>
      <c r="G10583" s="218"/>
      <c r="H10583" s="218"/>
      <c r="I10583" s="222"/>
      <c r="J10583" s="123"/>
      <c r="K10583" s="137"/>
      <c r="L10583" s="137"/>
      <c r="M10583" s="137"/>
      <c r="N10583" s="218">
        <v>2</v>
      </c>
      <c r="O10583" s="108" t="s">
        <v>14320</v>
      </c>
      <c r="P10583" s="138">
        <v>3570800356128</v>
      </c>
      <c r="Q10583" s="108" t="s">
        <v>14321</v>
      </c>
      <c r="R10583" s="108" t="s">
        <v>14324</v>
      </c>
      <c r="S10583" s="139" t="s">
        <v>14332</v>
      </c>
      <c r="T10583" s="218" t="s">
        <v>51</v>
      </c>
      <c r="U10583" s="218" t="s">
        <v>45</v>
      </c>
      <c r="V10583" s="218" t="s">
        <v>46</v>
      </c>
      <c r="W10583" s="223">
        <v>40.299999999999997</v>
      </c>
      <c r="X10583" s="136">
        <v>6.26</v>
      </c>
      <c r="Y10583" s="223">
        <v>6750</v>
      </c>
      <c r="Z10583" s="223">
        <f t="shared" si="1014"/>
        <v>272025</v>
      </c>
      <c r="AA10583" s="224">
        <v>7</v>
      </c>
      <c r="AB10583" s="224">
        <v>7</v>
      </c>
      <c r="AC10583" s="223">
        <f t="shared" si="1015"/>
        <v>252983.25</v>
      </c>
      <c r="AD10583" s="223">
        <f>IF(AND(AC10583="",M10582=""),0,IF((AC10583=""),M10582, IF( (M10582=""),AC10583,SUM(AC10582:AC10599)+M10582)))</f>
        <v>4935644.2</v>
      </c>
      <c r="AE10583" s="223">
        <f t="shared" si="1016"/>
        <v>308971.32692000002</v>
      </c>
      <c r="AF10583" s="223">
        <v>0</v>
      </c>
      <c r="AG10583" s="223">
        <f t="shared" si="1017"/>
        <v>308971.32692000002</v>
      </c>
      <c r="AH10583" s="223">
        <v>0.3</v>
      </c>
    </row>
    <row r="10584" spans="1:34" s="173" customFormat="1" x14ac:dyDescent="0.55000000000000004">
      <c r="A10584" s="122"/>
      <c r="B10584" s="218"/>
      <c r="C10584" s="218"/>
      <c r="D10584" s="221"/>
      <c r="E10584" s="218"/>
      <c r="F10584" s="218"/>
      <c r="G10584" s="218"/>
      <c r="H10584" s="218"/>
      <c r="I10584" s="222"/>
      <c r="J10584" s="123"/>
      <c r="K10584" s="137"/>
      <c r="L10584" s="137"/>
      <c r="M10584" s="137"/>
      <c r="N10584" s="218">
        <v>3</v>
      </c>
      <c r="O10584" s="108" t="s">
        <v>14320</v>
      </c>
      <c r="P10584" s="138">
        <v>3570800356128</v>
      </c>
      <c r="Q10584" s="108" t="s">
        <v>14321</v>
      </c>
      <c r="R10584" s="108" t="s">
        <v>14324</v>
      </c>
      <c r="S10584" s="139" t="s">
        <v>14333</v>
      </c>
      <c r="T10584" s="218" t="s">
        <v>51</v>
      </c>
      <c r="U10584" s="218" t="s">
        <v>45</v>
      </c>
      <c r="V10584" s="218" t="s">
        <v>46</v>
      </c>
      <c r="W10584" s="223">
        <v>21.84</v>
      </c>
      <c r="X10584" s="136">
        <v>3.4</v>
      </c>
      <c r="Y10584" s="223">
        <v>6750</v>
      </c>
      <c r="Z10584" s="223">
        <f t="shared" si="1014"/>
        <v>147420</v>
      </c>
      <c r="AA10584" s="224">
        <v>7</v>
      </c>
      <c r="AB10584" s="224">
        <v>7</v>
      </c>
      <c r="AC10584" s="223">
        <f t="shared" si="1015"/>
        <v>137100.6</v>
      </c>
      <c r="AD10584" s="223">
        <f>IF(AND(AC10584="",M10582=""),0,IF((AC10584=""),M10582, IF( (M10582=""),AC10584,SUM(AC10582:AC10599)+M10582)))</f>
        <v>4935644.2</v>
      </c>
      <c r="AE10584" s="223">
        <f t="shared" si="1016"/>
        <v>167811.90280000001</v>
      </c>
      <c r="AF10584" s="223">
        <v>0</v>
      </c>
      <c r="AG10584" s="223">
        <f t="shared" si="1017"/>
        <v>167811.90280000001</v>
      </c>
      <c r="AH10584" s="223">
        <v>0.3</v>
      </c>
    </row>
    <row r="10585" spans="1:34" s="173" customFormat="1" x14ac:dyDescent="0.55000000000000004">
      <c r="A10585" s="122"/>
      <c r="B10585" s="218"/>
      <c r="C10585" s="218"/>
      <c r="D10585" s="221"/>
      <c r="E10585" s="218"/>
      <c r="F10585" s="218"/>
      <c r="G10585" s="218"/>
      <c r="H10585" s="218"/>
      <c r="I10585" s="222"/>
      <c r="J10585" s="123"/>
      <c r="K10585" s="137"/>
      <c r="L10585" s="137"/>
      <c r="M10585" s="137"/>
      <c r="N10585" s="218">
        <v>4</v>
      </c>
      <c r="O10585" s="108" t="s">
        <v>14320</v>
      </c>
      <c r="P10585" s="138">
        <v>3570800356128</v>
      </c>
      <c r="Q10585" s="108" t="s">
        <v>14321</v>
      </c>
      <c r="R10585" s="108" t="s">
        <v>14324</v>
      </c>
      <c r="S10585" s="139" t="s">
        <v>14334</v>
      </c>
      <c r="T10585" s="218" t="s">
        <v>51</v>
      </c>
      <c r="U10585" s="218" t="s">
        <v>45</v>
      </c>
      <c r="V10585" s="218" t="s">
        <v>46</v>
      </c>
      <c r="W10585" s="223">
        <v>21.84</v>
      </c>
      <c r="X10585" s="136">
        <v>3.4</v>
      </c>
      <c r="Y10585" s="223">
        <v>6750</v>
      </c>
      <c r="Z10585" s="223">
        <f t="shared" si="1014"/>
        <v>147420</v>
      </c>
      <c r="AA10585" s="224">
        <v>7</v>
      </c>
      <c r="AB10585" s="224">
        <v>7</v>
      </c>
      <c r="AC10585" s="223">
        <f t="shared" si="1015"/>
        <v>137100.6</v>
      </c>
      <c r="AD10585" s="223">
        <f>IF(AND(AC10585="",M10582=""),0,IF((AC10585=""),M10582, IF( (M10582=""),AC10585,SUM(AC10582:AC10599)+M10582)))</f>
        <v>4935644.2</v>
      </c>
      <c r="AE10585" s="223">
        <f t="shared" si="1016"/>
        <v>167811.90280000001</v>
      </c>
      <c r="AF10585" s="223">
        <v>0</v>
      </c>
      <c r="AG10585" s="223">
        <f t="shared" si="1017"/>
        <v>167811.90280000001</v>
      </c>
      <c r="AH10585" s="223">
        <v>0.3</v>
      </c>
    </row>
    <row r="10586" spans="1:34" s="173" customFormat="1" x14ac:dyDescent="0.55000000000000004">
      <c r="A10586" s="122"/>
      <c r="B10586" s="218"/>
      <c r="C10586" s="218"/>
      <c r="D10586" s="221"/>
      <c r="E10586" s="218"/>
      <c r="F10586" s="218"/>
      <c r="G10586" s="218"/>
      <c r="H10586" s="218"/>
      <c r="I10586" s="222"/>
      <c r="J10586" s="123"/>
      <c r="K10586" s="137"/>
      <c r="L10586" s="137"/>
      <c r="M10586" s="137"/>
      <c r="N10586" s="218">
        <v>5</v>
      </c>
      <c r="O10586" s="108" t="s">
        <v>14320</v>
      </c>
      <c r="P10586" s="138">
        <v>3570800356128</v>
      </c>
      <c r="Q10586" s="108" t="s">
        <v>14321</v>
      </c>
      <c r="R10586" s="108" t="s">
        <v>14324</v>
      </c>
      <c r="S10586" s="139" t="s">
        <v>14335</v>
      </c>
      <c r="T10586" s="218" t="s">
        <v>51</v>
      </c>
      <c r="U10586" s="218" t="s">
        <v>45</v>
      </c>
      <c r="V10586" s="218" t="s">
        <v>46</v>
      </c>
      <c r="W10586" s="223">
        <v>21.84</v>
      </c>
      <c r="X10586" s="136">
        <v>3.4</v>
      </c>
      <c r="Y10586" s="223">
        <v>6750</v>
      </c>
      <c r="Z10586" s="223">
        <f t="shared" si="1014"/>
        <v>147420</v>
      </c>
      <c r="AA10586" s="224">
        <v>7</v>
      </c>
      <c r="AB10586" s="224">
        <v>7</v>
      </c>
      <c r="AC10586" s="223">
        <f t="shared" si="1015"/>
        <v>137100.6</v>
      </c>
      <c r="AD10586" s="223">
        <f>IF(AND(AC10586="",M10582=""),0,IF((AC10586=""),M10582, IF( (M10582=""),AC10586,SUM(AC10582:AC10599)+M10582)))</f>
        <v>4935644.2</v>
      </c>
      <c r="AE10586" s="223">
        <f t="shared" si="1016"/>
        <v>167811.90280000001</v>
      </c>
      <c r="AF10586" s="223">
        <v>0</v>
      </c>
      <c r="AG10586" s="223">
        <f t="shared" si="1017"/>
        <v>167811.90280000001</v>
      </c>
      <c r="AH10586" s="223">
        <v>0.3</v>
      </c>
    </row>
    <row r="10587" spans="1:34" s="173" customFormat="1" x14ac:dyDescent="0.55000000000000004">
      <c r="A10587" s="122"/>
      <c r="B10587" s="218"/>
      <c r="C10587" s="218"/>
      <c r="D10587" s="221"/>
      <c r="E10587" s="218"/>
      <c r="F10587" s="218"/>
      <c r="G10587" s="218"/>
      <c r="H10587" s="218"/>
      <c r="I10587" s="222"/>
      <c r="J10587" s="123"/>
      <c r="K10587" s="137"/>
      <c r="L10587" s="137"/>
      <c r="M10587" s="137"/>
      <c r="N10587" s="218">
        <v>6</v>
      </c>
      <c r="O10587" s="108" t="s">
        <v>14320</v>
      </c>
      <c r="P10587" s="138">
        <v>3570800356128</v>
      </c>
      <c r="Q10587" s="108" t="s">
        <v>14321</v>
      </c>
      <c r="R10587" s="108" t="s">
        <v>14324</v>
      </c>
      <c r="S10587" s="139" t="s">
        <v>14336</v>
      </c>
      <c r="T10587" s="218" t="s">
        <v>51</v>
      </c>
      <c r="U10587" s="218" t="s">
        <v>45</v>
      </c>
      <c r="V10587" s="218" t="s">
        <v>46</v>
      </c>
      <c r="W10587" s="223">
        <v>21.84</v>
      </c>
      <c r="X10587" s="136">
        <v>3.4</v>
      </c>
      <c r="Y10587" s="223">
        <v>6750</v>
      </c>
      <c r="Z10587" s="223">
        <f t="shared" si="1014"/>
        <v>147420</v>
      </c>
      <c r="AA10587" s="224">
        <v>7</v>
      </c>
      <c r="AB10587" s="224">
        <v>7</v>
      </c>
      <c r="AC10587" s="223">
        <f t="shared" si="1015"/>
        <v>137100.6</v>
      </c>
      <c r="AD10587" s="223">
        <f>IF(AND(AC10587="",M10582=""),0,IF((AC10587=""),M10582, IF( (M10582=""),AC10587,SUM(AC10582:AC10599)+M10582)))</f>
        <v>4935644.2</v>
      </c>
      <c r="AE10587" s="223">
        <f t="shared" si="1016"/>
        <v>167811.90280000001</v>
      </c>
      <c r="AF10587" s="223">
        <v>0</v>
      </c>
      <c r="AG10587" s="223">
        <f t="shared" si="1017"/>
        <v>167811.90280000001</v>
      </c>
      <c r="AH10587" s="223">
        <v>0.3</v>
      </c>
    </row>
    <row r="10588" spans="1:34" s="173" customFormat="1" x14ac:dyDescent="0.55000000000000004">
      <c r="A10588" s="122"/>
      <c r="B10588" s="218"/>
      <c r="C10588" s="218"/>
      <c r="D10588" s="221"/>
      <c r="E10588" s="218"/>
      <c r="F10588" s="218"/>
      <c r="G10588" s="218"/>
      <c r="H10588" s="218"/>
      <c r="I10588" s="222"/>
      <c r="J10588" s="123"/>
      <c r="K10588" s="137"/>
      <c r="L10588" s="137"/>
      <c r="M10588" s="137"/>
      <c r="N10588" s="218">
        <v>7</v>
      </c>
      <c r="O10588" s="108" t="s">
        <v>14320</v>
      </c>
      <c r="P10588" s="138">
        <v>3570800356128</v>
      </c>
      <c r="Q10588" s="108" t="s">
        <v>14321</v>
      </c>
      <c r="R10588" s="108" t="s">
        <v>14324</v>
      </c>
      <c r="S10588" s="139" t="s">
        <v>14337</v>
      </c>
      <c r="T10588" s="218" t="s">
        <v>51</v>
      </c>
      <c r="U10588" s="218" t="s">
        <v>45</v>
      </c>
      <c r="V10588" s="218" t="s">
        <v>46</v>
      </c>
      <c r="W10588" s="223">
        <v>21.84</v>
      </c>
      <c r="X10588" s="136">
        <v>3.4</v>
      </c>
      <c r="Y10588" s="223">
        <v>6750</v>
      </c>
      <c r="Z10588" s="223">
        <f t="shared" si="1014"/>
        <v>147420</v>
      </c>
      <c r="AA10588" s="224">
        <v>7</v>
      </c>
      <c r="AB10588" s="224">
        <v>7</v>
      </c>
      <c r="AC10588" s="223">
        <f t="shared" si="1015"/>
        <v>137100.6</v>
      </c>
      <c r="AD10588" s="223">
        <f>IF(AND(AC10588="",M10582=""),0,IF((AC10588=""),M10582, IF( (M10582=""),AC10588,SUM(AC10582:AC10599)+M10582)))</f>
        <v>4935644.2</v>
      </c>
      <c r="AE10588" s="223">
        <f t="shared" si="1016"/>
        <v>167811.90280000001</v>
      </c>
      <c r="AF10588" s="223">
        <v>0</v>
      </c>
      <c r="AG10588" s="223">
        <f t="shared" si="1017"/>
        <v>167811.90280000001</v>
      </c>
      <c r="AH10588" s="223">
        <v>0.3</v>
      </c>
    </row>
    <row r="10589" spans="1:34" s="173" customFormat="1" x14ac:dyDescent="0.55000000000000004">
      <c r="A10589" s="122"/>
      <c r="B10589" s="218"/>
      <c r="C10589" s="218"/>
      <c r="D10589" s="221"/>
      <c r="E10589" s="218"/>
      <c r="F10589" s="218"/>
      <c r="G10589" s="218"/>
      <c r="H10589" s="218"/>
      <c r="I10589" s="222"/>
      <c r="J10589" s="123"/>
      <c r="K10589" s="137"/>
      <c r="L10589" s="137"/>
      <c r="M10589" s="137"/>
      <c r="N10589" s="218">
        <v>8</v>
      </c>
      <c r="O10589" s="108" t="s">
        <v>14320</v>
      </c>
      <c r="P10589" s="138">
        <v>3570800356128</v>
      </c>
      <c r="Q10589" s="108" t="s">
        <v>14321</v>
      </c>
      <c r="R10589" s="108" t="s">
        <v>14324</v>
      </c>
      <c r="S10589" s="139" t="s">
        <v>14338</v>
      </c>
      <c r="T10589" s="218" t="s">
        <v>51</v>
      </c>
      <c r="U10589" s="218" t="s">
        <v>45</v>
      </c>
      <c r="V10589" s="218" t="s">
        <v>46</v>
      </c>
      <c r="W10589" s="223">
        <v>21.84</v>
      </c>
      <c r="X10589" s="136">
        <v>3.4</v>
      </c>
      <c r="Y10589" s="223">
        <v>6750</v>
      </c>
      <c r="Z10589" s="223">
        <f t="shared" si="1014"/>
        <v>147420</v>
      </c>
      <c r="AA10589" s="224">
        <v>7</v>
      </c>
      <c r="AB10589" s="224">
        <v>7</v>
      </c>
      <c r="AC10589" s="223">
        <f t="shared" si="1015"/>
        <v>137100.6</v>
      </c>
      <c r="AD10589" s="223">
        <f>IF(AND(AC10589="",M10582=""),0,IF((AC10589=""),M10582, IF( (M10582=""),AC10589,SUM(AC10582:AC10599)+M10582)))</f>
        <v>4935644.2</v>
      </c>
      <c r="AE10589" s="223">
        <f t="shared" si="1016"/>
        <v>167811.90280000001</v>
      </c>
      <c r="AF10589" s="223">
        <v>0</v>
      </c>
      <c r="AG10589" s="223">
        <f t="shared" si="1017"/>
        <v>167811.90280000001</v>
      </c>
      <c r="AH10589" s="223">
        <v>0.3</v>
      </c>
    </row>
    <row r="10590" spans="1:34" s="173" customFormat="1" x14ac:dyDescent="0.55000000000000004">
      <c r="A10590" s="122"/>
      <c r="B10590" s="218"/>
      <c r="C10590" s="218"/>
      <c r="D10590" s="221"/>
      <c r="E10590" s="218"/>
      <c r="F10590" s="218"/>
      <c r="G10590" s="218"/>
      <c r="H10590" s="218"/>
      <c r="I10590" s="222"/>
      <c r="J10590" s="123"/>
      <c r="K10590" s="137"/>
      <c r="L10590" s="137"/>
      <c r="M10590" s="137"/>
      <c r="N10590" s="218">
        <v>9</v>
      </c>
      <c r="O10590" s="108" t="s">
        <v>14320</v>
      </c>
      <c r="P10590" s="138">
        <v>3570800356128</v>
      </c>
      <c r="Q10590" s="108" t="s">
        <v>14321</v>
      </c>
      <c r="R10590" s="108" t="s">
        <v>14324</v>
      </c>
      <c r="S10590" s="139" t="s">
        <v>14339</v>
      </c>
      <c r="T10590" s="218" t="s">
        <v>51</v>
      </c>
      <c r="U10590" s="218" t="s">
        <v>45</v>
      </c>
      <c r="V10590" s="218" t="s">
        <v>46</v>
      </c>
      <c r="W10590" s="223">
        <v>21.84</v>
      </c>
      <c r="X10590" s="136">
        <v>3.4</v>
      </c>
      <c r="Y10590" s="223">
        <v>6750</v>
      </c>
      <c r="Z10590" s="223">
        <f t="shared" si="1014"/>
        <v>147420</v>
      </c>
      <c r="AA10590" s="224">
        <v>7</v>
      </c>
      <c r="AB10590" s="224">
        <v>7</v>
      </c>
      <c r="AC10590" s="223">
        <f t="shared" si="1015"/>
        <v>137100.6</v>
      </c>
      <c r="AD10590" s="223">
        <f>IF(AND(AC10590="",M10582=""),0,IF((AC10590=""),M10582, IF( (M10582=""),AC10590,SUM(AC10582:AC10599)+M10582)))</f>
        <v>4935644.2</v>
      </c>
      <c r="AE10590" s="223">
        <f t="shared" si="1016"/>
        <v>167811.90280000001</v>
      </c>
      <c r="AF10590" s="223">
        <v>0</v>
      </c>
      <c r="AG10590" s="223">
        <f t="shared" si="1017"/>
        <v>167811.90280000001</v>
      </c>
      <c r="AH10590" s="223">
        <v>0.3</v>
      </c>
    </row>
    <row r="10591" spans="1:34" s="173" customFormat="1" x14ac:dyDescent="0.55000000000000004">
      <c r="A10591" s="122"/>
      <c r="B10591" s="218"/>
      <c r="C10591" s="218"/>
      <c r="D10591" s="221"/>
      <c r="E10591" s="218"/>
      <c r="F10591" s="218"/>
      <c r="G10591" s="218"/>
      <c r="H10591" s="218"/>
      <c r="I10591" s="222"/>
      <c r="J10591" s="123"/>
      <c r="K10591" s="137"/>
      <c r="L10591" s="137"/>
      <c r="M10591" s="137"/>
      <c r="N10591" s="218">
        <v>10</v>
      </c>
      <c r="O10591" s="108" t="s">
        <v>14320</v>
      </c>
      <c r="P10591" s="138">
        <v>3570800356128</v>
      </c>
      <c r="Q10591" s="108" t="s">
        <v>14321</v>
      </c>
      <c r="R10591" s="108" t="s">
        <v>14324</v>
      </c>
      <c r="S10591" s="139" t="s">
        <v>14340</v>
      </c>
      <c r="T10591" s="218" t="s">
        <v>51</v>
      </c>
      <c r="U10591" s="218" t="s">
        <v>45</v>
      </c>
      <c r="V10591" s="218" t="s">
        <v>46</v>
      </c>
      <c r="W10591" s="223">
        <v>16.8</v>
      </c>
      <c r="X10591" s="136">
        <v>2.61</v>
      </c>
      <c r="Y10591" s="223">
        <v>6750</v>
      </c>
      <c r="Z10591" s="223">
        <f t="shared" si="1014"/>
        <v>113400</v>
      </c>
      <c r="AA10591" s="224">
        <v>7</v>
      </c>
      <c r="AB10591" s="224">
        <v>7</v>
      </c>
      <c r="AC10591" s="223">
        <f t="shared" si="1015"/>
        <v>105462</v>
      </c>
      <c r="AD10591" s="223">
        <f>IF(AND(AC10591="",M10582=""),0,IF((AC10591=""),M10582, IF( (M10582=""),AC10591,SUM(AC10582:AC10599)+M10582)))</f>
        <v>4935644.2</v>
      </c>
      <c r="AE10591" s="223">
        <f t="shared" si="1016"/>
        <v>128820.31362</v>
      </c>
      <c r="AF10591" s="223">
        <v>0</v>
      </c>
      <c r="AG10591" s="223">
        <f t="shared" si="1017"/>
        <v>128820.31362</v>
      </c>
      <c r="AH10591" s="223">
        <v>0.3</v>
      </c>
    </row>
    <row r="10592" spans="1:34" s="173" customFormat="1" x14ac:dyDescent="0.55000000000000004">
      <c r="A10592" s="122"/>
      <c r="B10592" s="218"/>
      <c r="C10592" s="218"/>
      <c r="D10592" s="221"/>
      <c r="E10592" s="218"/>
      <c r="F10592" s="218"/>
      <c r="G10592" s="218"/>
      <c r="H10592" s="218"/>
      <c r="I10592" s="222"/>
      <c r="J10592" s="123"/>
      <c r="K10592" s="137"/>
      <c r="L10592" s="137"/>
      <c r="M10592" s="137"/>
      <c r="N10592" s="218">
        <v>11</v>
      </c>
      <c r="O10592" s="108" t="s">
        <v>14320</v>
      </c>
      <c r="P10592" s="138">
        <v>3570800356128</v>
      </c>
      <c r="Q10592" s="108" t="s">
        <v>14321</v>
      </c>
      <c r="R10592" s="108" t="s">
        <v>14324</v>
      </c>
      <c r="S10592" s="139" t="s">
        <v>14341</v>
      </c>
      <c r="T10592" s="218" t="s">
        <v>51</v>
      </c>
      <c r="U10592" s="218" t="s">
        <v>45</v>
      </c>
      <c r="V10592" s="218" t="s">
        <v>46</v>
      </c>
      <c r="W10592" s="223">
        <v>16.8</v>
      </c>
      <c r="X10592" s="136">
        <v>2.61</v>
      </c>
      <c r="Y10592" s="223">
        <v>6750</v>
      </c>
      <c r="Z10592" s="223">
        <f t="shared" si="1014"/>
        <v>113400</v>
      </c>
      <c r="AA10592" s="224">
        <v>7</v>
      </c>
      <c r="AB10592" s="224">
        <v>7</v>
      </c>
      <c r="AC10592" s="223">
        <f t="shared" si="1015"/>
        <v>105462</v>
      </c>
      <c r="AD10592" s="223">
        <f>IF(AND(AC10592="",M10582=""),0,IF((AC10592=""),M10582, IF( (M10582=""),AC10592,SUM(AC10582:AC10599)+M10582)))</f>
        <v>4935644.2</v>
      </c>
      <c r="AE10592" s="223">
        <f t="shared" si="1016"/>
        <v>128820.31362</v>
      </c>
      <c r="AF10592" s="223">
        <v>0</v>
      </c>
      <c r="AG10592" s="223">
        <f t="shared" si="1017"/>
        <v>128820.31362</v>
      </c>
      <c r="AH10592" s="223">
        <v>0.3</v>
      </c>
    </row>
    <row r="10593" spans="1:34" s="173" customFormat="1" x14ac:dyDescent="0.55000000000000004">
      <c r="A10593" s="122"/>
      <c r="B10593" s="218"/>
      <c r="C10593" s="218"/>
      <c r="D10593" s="221"/>
      <c r="E10593" s="218"/>
      <c r="F10593" s="218"/>
      <c r="G10593" s="218"/>
      <c r="H10593" s="218"/>
      <c r="I10593" s="222"/>
      <c r="J10593" s="123"/>
      <c r="K10593" s="137"/>
      <c r="L10593" s="137"/>
      <c r="M10593" s="137"/>
      <c r="N10593" s="218">
        <v>12</v>
      </c>
      <c r="O10593" s="108" t="s">
        <v>14320</v>
      </c>
      <c r="P10593" s="138">
        <v>3570800356128</v>
      </c>
      <c r="Q10593" s="108" t="s">
        <v>14321</v>
      </c>
      <c r="R10593" s="108" t="s">
        <v>14324</v>
      </c>
      <c r="S10593" s="139" t="s">
        <v>14342</v>
      </c>
      <c r="T10593" s="218" t="s">
        <v>51</v>
      </c>
      <c r="U10593" s="218" t="s">
        <v>45</v>
      </c>
      <c r="V10593" s="218" t="s">
        <v>46</v>
      </c>
      <c r="W10593" s="223">
        <v>16.8</v>
      </c>
      <c r="X10593" s="136">
        <v>2.61</v>
      </c>
      <c r="Y10593" s="223">
        <v>6750</v>
      </c>
      <c r="Z10593" s="223">
        <f t="shared" si="1014"/>
        <v>113400</v>
      </c>
      <c r="AA10593" s="224">
        <v>7</v>
      </c>
      <c r="AB10593" s="224">
        <v>7</v>
      </c>
      <c r="AC10593" s="223">
        <f t="shared" si="1015"/>
        <v>105462</v>
      </c>
      <c r="AD10593" s="223">
        <f>IF(AND(AC10593="",M10582=""),0,IF((AC10593=""),M10582, IF( (M10582=""),AC10593,SUM(AC10582:AC10599)+M10582)))</f>
        <v>4935644.2</v>
      </c>
      <c r="AE10593" s="223">
        <f t="shared" si="1016"/>
        <v>128820.31362</v>
      </c>
      <c r="AF10593" s="223">
        <v>0</v>
      </c>
      <c r="AG10593" s="223">
        <f t="shared" si="1017"/>
        <v>128820.31362</v>
      </c>
      <c r="AH10593" s="223">
        <v>0.3</v>
      </c>
    </row>
    <row r="10594" spans="1:34" s="173" customFormat="1" x14ac:dyDescent="0.55000000000000004">
      <c r="A10594" s="122"/>
      <c r="B10594" s="218"/>
      <c r="C10594" s="218"/>
      <c r="D10594" s="221"/>
      <c r="E10594" s="218"/>
      <c r="F10594" s="218"/>
      <c r="G10594" s="218"/>
      <c r="H10594" s="218"/>
      <c r="I10594" s="222"/>
      <c r="J10594" s="123"/>
      <c r="K10594" s="137"/>
      <c r="L10594" s="137"/>
      <c r="M10594" s="137"/>
      <c r="N10594" s="218">
        <v>13</v>
      </c>
      <c r="O10594" s="108" t="s">
        <v>14320</v>
      </c>
      <c r="P10594" s="138">
        <v>3570800356128</v>
      </c>
      <c r="Q10594" s="108" t="s">
        <v>14321</v>
      </c>
      <c r="R10594" s="108" t="s">
        <v>14324</v>
      </c>
      <c r="S10594" s="139" t="s">
        <v>14343</v>
      </c>
      <c r="T10594" s="218" t="s">
        <v>51</v>
      </c>
      <c r="U10594" s="218" t="s">
        <v>45</v>
      </c>
      <c r="V10594" s="218" t="s">
        <v>46</v>
      </c>
      <c r="W10594" s="223">
        <v>16.8</v>
      </c>
      <c r="X10594" s="136">
        <v>2.61</v>
      </c>
      <c r="Y10594" s="223">
        <v>6750</v>
      </c>
      <c r="Z10594" s="223">
        <f t="shared" si="1014"/>
        <v>113400</v>
      </c>
      <c r="AA10594" s="224">
        <v>7</v>
      </c>
      <c r="AB10594" s="224">
        <v>7</v>
      </c>
      <c r="AC10594" s="223">
        <f t="shared" si="1015"/>
        <v>105462</v>
      </c>
      <c r="AD10594" s="223">
        <f>IF(AND(AC10594="",M10582=""),0,IF((AC10594=""),M10582, IF( (M10582=""),AC10594,SUM(AC10582:AC10599)+M10582)))</f>
        <v>4935644.2</v>
      </c>
      <c r="AE10594" s="223">
        <f t="shared" si="1016"/>
        <v>128820.31362</v>
      </c>
      <c r="AF10594" s="223">
        <v>0</v>
      </c>
      <c r="AG10594" s="223">
        <f t="shared" si="1017"/>
        <v>128820.31362</v>
      </c>
      <c r="AH10594" s="223">
        <v>0.3</v>
      </c>
    </row>
    <row r="10595" spans="1:34" s="173" customFormat="1" x14ac:dyDescent="0.55000000000000004">
      <c r="A10595" s="122"/>
      <c r="B10595" s="218"/>
      <c r="C10595" s="218"/>
      <c r="D10595" s="221"/>
      <c r="E10595" s="218"/>
      <c r="F10595" s="218"/>
      <c r="G10595" s="218"/>
      <c r="H10595" s="218"/>
      <c r="I10595" s="222"/>
      <c r="J10595" s="123"/>
      <c r="K10595" s="137"/>
      <c r="L10595" s="137"/>
      <c r="M10595" s="137"/>
      <c r="N10595" s="218">
        <v>14</v>
      </c>
      <c r="O10595" s="108" t="s">
        <v>14320</v>
      </c>
      <c r="P10595" s="138">
        <v>3570800356128</v>
      </c>
      <c r="Q10595" s="108" t="s">
        <v>14321</v>
      </c>
      <c r="R10595" s="108" t="s">
        <v>14324</v>
      </c>
      <c r="S10595" s="139" t="s">
        <v>14344</v>
      </c>
      <c r="T10595" s="218" t="s">
        <v>51</v>
      </c>
      <c r="U10595" s="218" t="s">
        <v>45</v>
      </c>
      <c r="V10595" s="218" t="s">
        <v>46</v>
      </c>
      <c r="W10595" s="223">
        <v>16.8</v>
      </c>
      <c r="X10595" s="136">
        <v>2.61</v>
      </c>
      <c r="Y10595" s="223">
        <v>6750</v>
      </c>
      <c r="Z10595" s="223">
        <f t="shared" si="1014"/>
        <v>113400</v>
      </c>
      <c r="AA10595" s="224">
        <v>7</v>
      </c>
      <c r="AB10595" s="224">
        <v>7</v>
      </c>
      <c r="AC10595" s="223">
        <f t="shared" si="1015"/>
        <v>105462</v>
      </c>
      <c r="AD10595" s="223">
        <f>IF(AND(AC10595="",M10582=""),0,IF((AC10595=""),M10582, IF( (M10582=""),AC10595,SUM(AC10582:AC10599)+M10582)))</f>
        <v>4935644.2</v>
      </c>
      <c r="AE10595" s="223">
        <f t="shared" si="1016"/>
        <v>128820.31362</v>
      </c>
      <c r="AF10595" s="223">
        <v>0</v>
      </c>
      <c r="AG10595" s="223">
        <f t="shared" si="1017"/>
        <v>128820.31362</v>
      </c>
      <c r="AH10595" s="223">
        <v>0.3</v>
      </c>
    </row>
    <row r="10596" spans="1:34" s="173" customFormat="1" x14ac:dyDescent="0.55000000000000004">
      <c r="A10596" s="122"/>
      <c r="B10596" s="218"/>
      <c r="C10596" s="218"/>
      <c r="D10596" s="221"/>
      <c r="E10596" s="218"/>
      <c r="F10596" s="218"/>
      <c r="G10596" s="218"/>
      <c r="H10596" s="218"/>
      <c r="I10596" s="222"/>
      <c r="J10596" s="123"/>
      <c r="K10596" s="137"/>
      <c r="L10596" s="137"/>
      <c r="M10596" s="137"/>
      <c r="N10596" s="218">
        <v>15</v>
      </c>
      <c r="O10596" s="108" t="s">
        <v>14320</v>
      </c>
      <c r="P10596" s="138">
        <v>3570800356128</v>
      </c>
      <c r="Q10596" s="108" t="s">
        <v>14321</v>
      </c>
      <c r="R10596" s="108" t="s">
        <v>14324</v>
      </c>
      <c r="S10596" s="139" t="s">
        <v>14345</v>
      </c>
      <c r="T10596" s="218" t="s">
        <v>51</v>
      </c>
      <c r="U10596" s="218" t="s">
        <v>45</v>
      </c>
      <c r="V10596" s="218" t="s">
        <v>46</v>
      </c>
      <c r="W10596" s="223">
        <v>46.2</v>
      </c>
      <c r="X10596" s="136">
        <v>7.18</v>
      </c>
      <c r="Y10596" s="223">
        <v>6750</v>
      </c>
      <c r="Z10596" s="223">
        <f t="shared" si="1014"/>
        <v>311850</v>
      </c>
      <c r="AA10596" s="224">
        <v>7</v>
      </c>
      <c r="AB10596" s="224">
        <v>7</v>
      </c>
      <c r="AC10596" s="223">
        <f t="shared" si="1015"/>
        <v>290020.5</v>
      </c>
      <c r="AD10596" s="223">
        <f>IF(AND(AC10596="",M10582=""),0,IF((AC10596=""),M10582, IF( (M10582=""),AC10596,SUM(AC10582:AC10599)+M10582)))</f>
        <v>4935644.2</v>
      </c>
      <c r="AE10596" s="223">
        <f t="shared" si="1016"/>
        <v>354379.25356000004</v>
      </c>
      <c r="AF10596" s="223">
        <v>0</v>
      </c>
      <c r="AG10596" s="223">
        <f t="shared" si="1017"/>
        <v>354379.25356000004</v>
      </c>
      <c r="AH10596" s="223">
        <v>0.02</v>
      </c>
    </row>
    <row r="10597" spans="1:34" s="173" customFormat="1" x14ac:dyDescent="0.55000000000000004">
      <c r="A10597" s="122"/>
      <c r="B10597" s="218"/>
      <c r="C10597" s="218"/>
      <c r="D10597" s="221"/>
      <c r="E10597" s="218"/>
      <c r="F10597" s="218"/>
      <c r="G10597" s="218"/>
      <c r="H10597" s="218"/>
      <c r="I10597" s="222"/>
      <c r="J10597" s="123"/>
      <c r="K10597" s="137"/>
      <c r="L10597" s="137"/>
      <c r="M10597" s="137"/>
      <c r="N10597" s="218">
        <v>16</v>
      </c>
      <c r="O10597" s="108" t="s">
        <v>14320</v>
      </c>
      <c r="P10597" s="138">
        <v>3570800356128</v>
      </c>
      <c r="Q10597" s="108" t="s">
        <v>14321</v>
      </c>
      <c r="R10597" s="108" t="s">
        <v>14324</v>
      </c>
      <c r="S10597" s="139" t="s">
        <v>14346</v>
      </c>
      <c r="T10597" s="218" t="s">
        <v>51</v>
      </c>
      <c r="U10597" s="218" t="s">
        <v>45</v>
      </c>
      <c r="V10597" s="218" t="s">
        <v>46</v>
      </c>
      <c r="W10597" s="223">
        <v>7.8</v>
      </c>
      <c r="X10597" s="136">
        <v>1.21</v>
      </c>
      <c r="Y10597" s="223">
        <v>6750</v>
      </c>
      <c r="Z10597" s="223">
        <f t="shared" si="1014"/>
        <v>52650</v>
      </c>
      <c r="AA10597" s="224">
        <v>7</v>
      </c>
      <c r="AB10597" s="224">
        <v>7</v>
      </c>
      <c r="AC10597" s="223">
        <f t="shared" si="1015"/>
        <v>48964.5</v>
      </c>
      <c r="AD10597" s="223">
        <f>IF(AND(AC10597="",M10582=""),0,IF((AC10597=""),M10582, IF( (M10582=""),AC10597,SUM(AC10582:AC10599)+M10582)))</f>
        <v>4935644.2</v>
      </c>
      <c r="AE10597" s="223">
        <f t="shared" si="1016"/>
        <v>59721.294820000003</v>
      </c>
      <c r="AF10597" s="223">
        <v>0</v>
      </c>
      <c r="AG10597" s="223">
        <f t="shared" si="1017"/>
        <v>59721.294820000003</v>
      </c>
      <c r="AH10597" s="223">
        <v>0.02</v>
      </c>
    </row>
    <row r="10598" spans="1:34" s="173" customFormat="1" x14ac:dyDescent="0.55000000000000004">
      <c r="A10598" s="122"/>
      <c r="B10598" s="218"/>
      <c r="C10598" s="218"/>
      <c r="D10598" s="221"/>
      <c r="E10598" s="218"/>
      <c r="F10598" s="218"/>
      <c r="G10598" s="218"/>
      <c r="H10598" s="218"/>
      <c r="I10598" s="222"/>
      <c r="J10598" s="123"/>
      <c r="K10598" s="137"/>
      <c r="L10598" s="137"/>
      <c r="M10598" s="137"/>
      <c r="N10598" s="218">
        <v>17</v>
      </c>
      <c r="O10598" s="108" t="s">
        <v>14320</v>
      </c>
      <c r="P10598" s="138">
        <v>3570800356128</v>
      </c>
      <c r="Q10598" s="108" t="s">
        <v>14321</v>
      </c>
      <c r="R10598" s="108" t="s">
        <v>14324</v>
      </c>
      <c r="S10598" s="139" t="s">
        <v>14347</v>
      </c>
      <c r="T10598" s="218" t="s">
        <v>55</v>
      </c>
      <c r="U10598" s="218" t="s">
        <v>45</v>
      </c>
      <c r="V10598" s="218" t="s">
        <v>46</v>
      </c>
      <c r="W10598" s="223">
        <v>42</v>
      </c>
      <c r="X10598" s="136">
        <v>6.53</v>
      </c>
      <c r="Y10598" s="223">
        <v>2650</v>
      </c>
      <c r="Z10598" s="223">
        <f t="shared" si="1014"/>
        <v>111300</v>
      </c>
      <c r="AA10598" s="224">
        <v>7</v>
      </c>
      <c r="AB10598" s="224">
        <v>7</v>
      </c>
      <c r="AC10598" s="223">
        <f t="shared" si="1015"/>
        <v>103509</v>
      </c>
      <c r="AD10598" s="223">
        <f>IF(AND(AC10598="",M10582=""),0,IF((AC10598=""),M10582, IF( (M10582=""),AC10598,SUM(AC10582:AC10599)+M10582)))</f>
        <v>4935644.2</v>
      </c>
      <c r="AE10598" s="223">
        <f t="shared" si="1016"/>
        <v>322297.56625999999</v>
      </c>
      <c r="AF10598" s="223">
        <v>0</v>
      </c>
      <c r="AG10598" s="223">
        <f t="shared" si="1017"/>
        <v>322297.56625999999</v>
      </c>
      <c r="AH10598" s="223">
        <v>0.02</v>
      </c>
    </row>
    <row r="10599" spans="1:34" s="173" customFormat="1" x14ac:dyDescent="0.55000000000000004">
      <c r="A10599" s="122"/>
      <c r="B10599" s="218"/>
      <c r="C10599" s="218"/>
      <c r="D10599" s="221"/>
      <c r="E10599" s="218"/>
      <c r="F10599" s="218"/>
      <c r="G10599" s="218"/>
      <c r="H10599" s="218"/>
      <c r="I10599" s="222"/>
      <c r="J10599" s="123"/>
      <c r="K10599" s="137"/>
      <c r="L10599" s="137"/>
      <c r="M10599" s="137"/>
      <c r="N10599" s="218">
        <v>18</v>
      </c>
      <c r="O10599" s="108" t="s">
        <v>14320</v>
      </c>
      <c r="P10599" s="138">
        <v>3570800356128</v>
      </c>
      <c r="Q10599" s="108" t="s">
        <v>14321</v>
      </c>
      <c r="R10599" s="108" t="s">
        <v>14324</v>
      </c>
      <c r="S10599" s="139" t="s">
        <v>14348</v>
      </c>
      <c r="T10599" s="218" t="s">
        <v>51</v>
      </c>
      <c r="U10599" s="218" t="s">
        <v>45</v>
      </c>
      <c r="V10599" s="218" t="s">
        <v>46</v>
      </c>
      <c r="W10599" s="223">
        <v>57.62</v>
      </c>
      <c r="X10599" s="136">
        <v>8.9600000000000009</v>
      </c>
      <c r="Y10599" s="223">
        <v>6750</v>
      </c>
      <c r="Z10599" s="223">
        <f t="shared" si="1014"/>
        <v>388935</v>
      </c>
      <c r="AA10599" s="224">
        <v>7</v>
      </c>
      <c r="AB10599" s="224">
        <v>7</v>
      </c>
      <c r="AC10599" s="223">
        <f t="shared" si="1015"/>
        <v>361709.55</v>
      </c>
      <c r="AD10599" s="223">
        <f>IF(AND(AC10599="",M10582=""),0,IF((AC10599=""),M10582, IF( (M10582=""),AC10599,SUM(AC10582:AC10599)+M10582)))</f>
        <v>4935644.2</v>
      </c>
      <c r="AE10599" s="223">
        <f t="shared" si="1016"/>
        <v>442233.72032000008</v>
      </c>
      <c r="AF10599" s="223">
        <v>0</v>
      </c>
      <c r="AG10599" s="223">
        <f t="shared" si="1017"/>
        <v>442233.72032000008</v>
      </c>
      <c r="AH10599" s="223">
        <v>0.02</v>
      </c>
    </row>
    <row r="10600" spans="1:34" s="173" customFormat="1" x14ac:dyDescent="0.55000000000000004">
      <c r="A10600" s="122"/>
      <c r="B10600" s="218">
        <v>4524</v>
      </c>
      <c r="C10600" s="218">
        <v>7330</v>
      </c>
      <c r="D10600" s="221" t="s">
        <v>14349</v>
      </c>
      <c r="E10600" s="218" t="s">
        <v>34</v>
      </c>
      <c r="F10600" s="218">
        <v>12300</v>
      </c>
      <c r="G10600" s="218">
        <v>0</v>
      </c>
      <c r="H10600" s="218">
        <v>1</v>
      </c>
      <c r="I10600" s="222">
        <v>12</v>
      </c>
      <c r="J10600" s="123" t="s">
        <v>35</v>
      </c>
      <c r="K10600" s="137">
        <f>((G10600*400)+(H10600*100))+I10600</f>
        <v>112</v>
      </c>
      <c r="L10600" s="137">
        <v>475</v>
      </c>
      <c r="M10600" s="137">
        <f>K10600*L10600</f>
        <v>53200</v>
      </c>
      <c r="N10600" s="218">
        <v>1</v>
      </c>
      <c r="O10600" s="108" t="s">
        <v>14320</v>
      </c>
      <c r="P10600" s="138">
        <v>3570800356128</v>
      </c>
      <c r="Q10600" s="108" t="s">
        <v>14321</v>
      </c>
      <c r="R10600" s="108" t="s">
        <v>14324</v>
      </c>
      <c r="S10600" s="139"/>
      <c r="T10600" s="218" t="s">
        <v>55</v>
      </c>
      <c r="U10600" s="218" t="s">
        <v>45</v>
      </c>
      <c r="V10600" s="218" t="s">
        <v>52</v>
      </c>
      <c r="W10600" s="223">
        <v>36</v>
      </c>
      <c r="X10600" s="136">
        <v>10.23</v>
      </c>
      <c r="Y10600" s="223">
        <v>2650</v>
      </c>
      <c r="Z10600" s="223">
        <f t="shared" si="1014"/>
        <v>95400</v>
      </c>
      <c r="AA10600" s="224">
        <v>12</v>
      </c>
      <c r="AB10600" s="224">
        <v>14</v>
      </c>
      <c r="AC10600" s="223">
        <f t="shared" si="1015"/>
        <v>82044</v>
      </c>
      <c r="AD10600" s="223">
        <f>IF(AND(AC10600="",M10600=""),0,IF((AC10600=""),M10600, IF( (M10600=""),AC10600,SUM(AC10600:AC10604)+M10600)))</f>
        <v>1968521.0499999998</v>
      </c>
      <c r="AE10600" s="223">
        <f t="shared" si="1016"/>
        <v>201379.703415</v>
      </c>
      <c r="AF10600" s="223">
        <v>50000000</v>
      </c>
      <c r="AG10600" s="223">
        <f t="shared" si="1017"/>
        <v>0</v>
      </c>
      <c r="AH10600" s="223">
        <v>0.02</v>
      </c>
    </row>
    <row r="10601" spans="1:34" s="173" customFormat="1" x14ac:dyDescent="0.55000000000000004">
      <c r="A10601" s="122"/>
      <c r="B10601" s="218"/>
      <c r="C10601" s="218"/>
      <c r="D10601" s="221"/>
      <c r="E10601" s="218"/>
      <c r="F10601" s="218"/>
      <c r="G10601" s="218"/>
      <c r="H10601" s="218"/>
      <c r="I10601" s="222"/>
      <c r="J10601" s="123"/>
      <c r="K10601" s="137"/>
      <c r="L10601" s="137"/>
      <c r="M10601" s="137"/>
      <c r="N10601" s="218">
        <v>2</v>
      </c>
      <c r="O10601" s="108" t="s">
        <v>14320</v>
      </c>
      <c r="P10601" s="138">
        <v>3570800356128</v>
      </c>
      <c r="Q10601" s="108" t="s">
        <v>14321</v>
      </c>
      <c r="R10601" s="108" t="s">
        <v>14324</v>
      </c>
      <c r="S10601" s="139"/>
      <c r="T10601" s="218" t="s">
        <v>51</v>
      </c>
      <c r="U10601" s="218" t="s">
        <v>45</v>
      </c>
      <c r="V10601" s="218" t="s">
        <v>52</v>
      </c>
      <c r="W10601" s="223">
        <v>86.1</v>
      </c>
      <c r="X10601" s="136">
        <v>24.47</v>
      </c>
      <c r="Y10601" s="223">
        <v>6750</v>
      </c>
      <c r="Z10601" s="223">
        <f t="shared" si="1014"/>
        <v>581175</v>
      </c>
      <c r="AA10601" s="224">
        <v>12</v>
      </c>
      <c r="AB10601" s="224">
        <v>14</v>
      </c>
      <c r="AC10601" s="223">
        <f t="shared" si="1015"/>
        <v>499810.5</v>
      </c>
      <c r="AD10601" s="223">
        <f>IF(AND(AC10601="",M10600=""),0,IF((AC10601=""),M10600, IF( (M10600=""),AC10601,SUM(AC10600:AC10604)+M10600)))</f>
        <v>1968521.0499999998</v>
      </c>
      <c r="AE10601" s="223">
        <f t="shared" si="1016"/>
        <v>481697.10093499994</v>
      </c>
      <c r="AF10601" s="223">
        <v>50000000</v>
      </c>
      <c r="AG10601" s="223">
        <f t="shared" si="1017"/>
        <v>0</v>
      </c>
      <c r="AH10601" s="223">
        <v>0.02</v>
      </c>
    </row>
    <row r="10602" spans="1:34" s="173" customFormat="1" x14ac:dyDescent="0.55000000000000004">
      <c r="A10602" s="122"/>
      <c r="B10602" s="218"/>
      <c r="C10602" s="218"/>
      <c r="D10602" s="221"/>
      <c r="E10602" s="218"/>
      <c r="F10602" s="218"/>
      <c r="G10602" s="218"/>
      <c r="H10602" s="218"/>
      <c r="I10602" s="222"/>
      <c r="J10602" s="123"/>
      <c r="K10602" s="137"/>
      <c r="L10602" s="137"/>
      <c r="M10602" s="137"/>
      <c r="N10602" s="218">
        <v>3</v>
      </c>
      <c r="O10602" s="108" t="s">
        <v>14320</v>
      </c>
      <c r="P10602" s="138">
        <v>3570800356128</v>
      </c>
      <c r="Q10602" s="108" t="s">
        <v>14321</v>
      </c>
      <c r="R10602" s="108" t="s">
        <v>14324</v>
      </c>
      <c r="S10602" s="139"/>
      <c r="T10602" s="218" t="s">
        <v>51</v>
      </c>
      <c r="U10602" s="218" t="s">
        <v>45</v>
      </c>
      <c r="V10602" s="218" t="s">
        <v>52</v>
      </c>
      <c r="W10602" s="223">
        <v>65.88</v>
      </c>
      <c r="X10602" s="136">
        <v>18.73</v>
      </c>
      <c r="Y10602" s="223">
        <v>6750</v>
      </c>
      <c r="Z10602" s="223">
        <f t="shared" si="1014"/>
        <v>444689.99999999994</v>
      </c>
      <c r="AA10602" s="224">
        <v>12</v>
      </c>
      <c r="AB10602" s="224">
        <v>14</v>
      </c>
      <c r="AC10602" s="223">
        <f t="shared" si="1015"/>
        <v>382433.39999999991</v>
      </c>
      <c r="AD10602" s="223">
        <f>IF(AND(AC10602="",M10600=""),0,IF((AC10602=""),M10600, IF( (M10600=""),AC10602,SUM(AC10600:AC10604)+M10600)))</f>
        <v>1968521.0499999998</v>
      </c>
      <c r="AE10602" s="223">
        <f t="shared" si="1016"/>
        <v>368703.99266499997</v>
      </c>
      <c r="AF10602" s="223">
        <v>50000000</v>
      </c>
      <c r="AG10602" s="223">
        <f t="shared" si="1017"/>
        <v>0</v>
      </c>
      <c r="AH10602" s="223">
        <v>0.02</v>
      </c>
    </row>
    <row r="10603" spans="1:34" s="173" customFormat="1" x14ac:dyDescent="0.55000000000000004">
      <c r="A10603" s="122"/>
      <c r="B10603" s="218"/>
      <c r="C10603" s="218"/>
      <c r="D10603" s="221"/>
      <c r="E10603" s="218"/>
      <c r="F10603" s="218"/>
      <c r="G10603" s="218"/>
      <c r="H10603" s="218"/>
      <c r="I10603" s="222"/>
      <c r="J10603" s="123"/>
      <c r="K10603" s="137"/>
      <c r="L10603" s="137"/>
      <c r="M10603" s="137"/>
      <c r="N10603" s="218">
        <v>4</v>
      </c>
      <c r="O10603" s="108" t="s">
        <v>14320</v>
      </c>
      <c r="P10603" s="138">
        <v>3570800356128</v>
      </c>
      <c r="Q10603" s="108" t="s">
        <v>14321</v>
      </c>
      <c r="R10603" s="108" t="s">
        <v>14324</v>
      </c>
      <c r="S10603" s="139" t="s">
        <v>14349</v>
      </c>
      <c r="T10603" s="218" t="s">
        <v>51</v>
      </c>
      <c r="U10603" s="218" t="s">
        <v>45</v>
      </c>
      <c r="V10603" s="218" t="s">
        <v>52</v>
      </c>
      <c r="W10603" s="223">
        <v>163.83000000000001</v>
      </c>
      <c r="X10603" s="136">
        <v>46.57</v>
      </c>
      <c r="Y10603" s="223">
        <v>6750</v>
      </c>
      <c r="Z10603" s="223">
        <f t="shared" si="1014"/>
        <v>1105852.5</v>
      </c>
      <c r="AA10603" s="224">
        <v>12</v>
      </c>
      <c r="AB10603" s="224">
        <v>14</v>
      </c>
      <c r="AC10603" s="223">
        <f t="shared" si="1015"/>
        <v>951033.15</v>
      </c>
      <c r="AD10603" s="223">
        <f>IF(AND(AC10603="",M10600=""),0,IF((AC10603=""),M10600, IF( (M10600=""),AC10603,SUM(AC10600:AC10604)+M10600)))</f>
        <v>1968521.0499999998</v>
      </c>
      <c r="AE10603" s="223">
        <f t="shared" si="1016"/>
        <v>916740.25298499991</v>
      </c>
      <c r="AF10603" s="223">
        <v>50000000</v>
      </c>
      <c r="AG10603" s="223">
        <f t="shared" si="1017"/>
        <v>0</v>
      </c>
      <c r="AH10603" s="223">
        <v>0.02</v>
      </c>
    </row>
    <row r="10604" spans="1:34" s="173" customFormat="1" x14ac:dyDescent="0.55000000000000004">
      <c r="A10604" s="122"/>
      <c r="B10604" s="218"/>
      <c r="C10604" s="218"/>
      <c r="D10604" s="221"/>
      <c r="E10604" s="218"/>
      <c r="F10604" s="218"/>
      <c r="G10604" s="218"/>
      <c r="H10604" s="218"/>
      <c r="I10604" s="222"/>
      <c r="J10604" s="123"/>
      <c r="K10604" s="137"/>
      <c r="L10604" s="137" t="s">
        <v>63</v>
      </c>
      <c r="M10604" s="137">
        <f>SUM(M10577:M10603)</f>
        <v>1456400</v>
      </c>
      <c r="N10604" s="218"/>
      <c r="O10604" s="108"/>
      <c r="P10604" s="138"/>
      <c r="Q10604" s="108"/>
      <c r="R10604" s="108"/>
      <c r="S10604" s="139"/>
      <c r="T10604" s="218"/>
      <c r="U10604" s="218"/>
      <c r="V10604" s="218"/>
      <c r="W10604" s="223"/>
      <c r="X10604" s="136"/>
      <c r="Y10604" s="223"/>
      <c r="Z10604" s="223"/>
      <c r="AA10604" s="224"/>
      <c r="AB10604" s="224"/>
      <c r="AC10604" s="223"/>
      <c r="AD10604" s="223"/>
      <c r="AE10604" s="223">
        <f>SUM(AE10577:AE10603)</f>
        <v>8349773.2014775015</v>
      </c>
      <c r="AF10604" s="223"/>
      <c r="AG10604" s="223">
        <f>SUM(AG10577:AG10603)</f>
        <v>6381252.1514775017</v>
      </c>
      <c r="AH10604" s="223"/>
    </row>
    <row r="10605" spans="1:34" s="173" customFormat="1" x14ac:dyDescent="0.55000000000000004">
      <c r="A10605" s="122" t="s">
        <v>9982</v>
      </c>
      <c r="B10605" s="218">
        <v>4525</v>
      </c>
      <c r="C10605" s="218">
        <v>8364</v>
      </c>
      <c r="D10605" s="221" t="s">
        <v>14352</v>
      </c>
      <c r="E10605" s="218" t="s">
        <v>34</v>
      </c>
      <c r="F10605" s="218">
        <v>968</v>
      </c>
      <c r="G10605" s="218">
        <v>0</v>
      </c>
      <c r="H10605" s="218">
        <v>1</v>
      </c>
      <c r="I10605" s="222">
        <v>0</v>
      </c>
      <c r="J10605" s="123" t="s">
        <v>35</v>
      </c>
      <c r="K10605" s="137">
        <f>((G10605*400)+(H10605*100))+I10605</f>
        <v>100</v>
      </c>
      <c r="L10605" s="137">
        <v>800</v>
      </c>
      <c r="M10605" s="137">
        <f>K10605*L10605</f>
        <v>80000</v>
      </c>
      <c r="N10605" s="218">
        <v>1</v>
      </c>
      <c r="O10605" s="108" t="s">
        <v>14350</v>
      </c>
      <c r="P10605" s="138">
        <v>3570800349385</v>
      </c>
      <c r="Q10605" s="108" t="s">
        <v>14351</v>
      </c>
      <c r="R10605" s="108" t="s">
        <v>14353</v>
      </c>
      <c r="S10605" s="139" t="s">
        <v>14354</v>
      </c>
      <c r="T10605" s="218" t="s">
        <v>51</v>
      </c>
      <c r="U10605" s="218" t="s">
        <v>45</v>
      </c>
      <c r="V10605" s="218" t="s">
        <v>52</v>
      </c>
      <c r="W10605" s="223">
        <v>193.2</v>
      </c>
      <c r="X10605" s="136">
        <v>82.78</v>
      </c>
      <c r="Y10605" s="223">
        <v>6750</v>
      </c>
      <c r="Z10605" s="223">
        <f>W10605*Y10605</f>
        <v>1304100</v>
      </c>
      <c r="AA10605" s="224">
        <v>6</v>
      </c>
      <c r="AB10605" s="224">
        <v>6</v>
      </c>
      <c r="AC10605" s="223">
        <f>(Z10605*(100-AB10605))/100</f>
        <v>1225854</v>
      </c>
      <c r="AD10605" s="223">
        <f>IF(AND(AC10605="",M10605=""),0,IF((AC10605=""),M10605, IF( (M10605=""),AC10605,SUM(AC10605:AC10608)+M10605)))</f>
        <v>1560923</v>
      </c>
      <c r="AE10605" s="223">
        <f>IF( (X10605=""),AD10605*1,AD10605*(X10605/100) )</f>
        <v>1292132.0593999999</v>
      </c>
      <c r="AF10605" s="223">
        <v>50000000</v>
      </c>
      <c r="AG10605" s="223">
        <f>IF((AF10605-AE10605) &gt; 1,0,IF((AF10605-AE10605)&lt;0,AE10605-AF10605,AF10605-AE10605))</f>
        <v>0</v>
      </c>
      <c r="AH10605" s="223">
        <v>0.02</v>
      </c>
    </row>
    <row r="10606" spans="1:34" s="173" customFormat="1" x14ac:dyDescent="0.55000000000000004">
      <c r="A10606" s="122"/>
      <c r="B10606" s="218"/>
      <c r="C10606" s="218"/>
      <c r="D10606" s="221"/>
      <c r="E10606" s="218"/>
      <c r="F10606" s="218"/>
      <c r="G10606" s="218"/>
      <c r="H10606" s="218"/>
      <c r="I10606" s="222"/>
      <c r="J10606" s="123"/>
      <c r="K10606" s="137"/>
      <c r="L10606" s="137"/>
      <c r="M10606" s="137"/>
      <c r="N10606" s="218">
        <v>2</v>
      </c>
      <c r="O10606" s="108" t="s">
        <v>14350</v>
      </c>
      <c r="P10606" s="138">
        <v>3570800349385</v>
      </c>
      <c r="Q10606" s="108" t="s">
        <v>14351</v>
      </c>
      <c r="R10606" s="108" t="s">
        <v>14353</v>
      </c>
      <c r="S10606" s="139" t="s">
        <v>14355</v>
      </c>
      <c r="T10606" s="218" t="s">
        <v>51</v>
      </c>
      <c r="U10606" s="218" t="s">
        <v>45</v>
      </c>
      <c r="V10606" s="218" t="s">
        <v>52</v>
      </c>
      <c r="W10606" s="223">
        <v>40.200000000000003</v>
      </c>
      <c r="X10606" s="136">
        <v>17.22</v>
      </c>
      <c r="Y10606" s="223">
        <v>6750</v>
      </c>
      <c r="Z10606" s="223">
        <f>W10606*Y10606</f>
        <v>271350</v>
      </c>
      <c r="AA10606" s="224">
        <v>6</v>
      </c>
      <c r="AB10606" s="224">
        <v>6</v>
      </c>
      <c r="AC10606" s="223">
        <f>(Z10606*(100-AB10606))/100</f>
        <v>255069</v>
      </c>
      <c r="AD10606" s="223">
        <f>IF(AND(AC10606="",M10605=""),0,IF((AC10606=""),M10605, IF( (M10605=""),AC10606,SUM(AC10605:AC10608)+M10605)))</f>
        <v>1560923</v>
      </c>
      <c r="AE10606" s="223">
        <f>IF( (X10606=""),AD10606*1,AD10606*(X10606/100) )</f>
        <v>268790.94059999997</v>
      </c>
      <c r="AF10606" s="223">
        <v>50000000</v>
      </c>
      <c r="AG10606" s="223">
        <f>IF((AF10606-AE10606) &gt; 1,0,IF((AF10606-AE10606)&lt;0,AE10606-AF10606,AF10606-AE10606))</f>
        <v>0</v>
      </c>
      <c r="AH10606" s="223">
        <v>0.02</v>
      </c>
    </row>
    <row r="10607" spans="1:34" s="173" customFormat="1" x14ac:dyDescent="0.55000000000000004">
      <c r="A10607" s="122"/>
      <c r="B10607" s="218">
        <v>4526</v>
      </c>
      <c r="C10607" s="218">
        <v>9249</v>
      </c>
      <c r="D10607" s="221" t="s">
        <v>14356</v>
      </c>
      <c r="E10607" s="218" t="s">
        <v>34</v>
      </c>
      <c r="F10607" s="218">
        <v>17541</v>
      </c>
      <c r="G10607" s="218">
        <v>2</v>
      </c>
      <c r="H10607" s="218">
        <v>3</v>
      </c>
      <c r="I10607" s="222">
        <v>25</v>
      </c>
      <c r="J10607" s="123" t="s">
        <v>38</v>
      </c>
      <c r="K10607" s="137">
        <f>((G10607*400)+(H10607*100))+I10607</f>
        <v>1125</v>
      </c>
      <c r="L10607" s="137">
        <v>250</v>
      </c>
      <c r="M10607" s="137">
        <f>K10607*L10607</f>
        <v>281250</v>
      </c>
      <c r="N10607" s="218"/>
      <c r="O10607" s="108"/>
      <c r="P10607" s="138"/>
      <c r="Q10607" s="108"/>
      <c r="R10607" s="108"/>
      <c r="S10607" s="139"/>
      <c r="T10607" s="218"/>
      <c r="U10607" s="218"/>
      <c r="V10607" s="218"/>
      <c r="W10607" s="223"/>
      <c r="X10607" s="136"/>
      <c r="Y10607" s="223"/>
      <c r="Z10607" s="223"/>
      <c r="AA10607" s="224"/>
      <c r="AB10607" s="224"/>
      <c r="AC10607" s="223"/>
      <c r="AD10607" s="223">
        <f>IF(AND(AC10607="",M10607=""),0,IF((AC10607=""),M10607,IF((M10607=""),AC10607,AC10607+M10607)))</f>
        <v>281250</v>
      </c>
      <c r="AE10607" s="223">
        <f>IF( (X10607=""),AD10607*1,AD10607*(X10607/100) )</f>
        <v>281250</v>
      </c>
      <c r="AF10607" s="223">
        <v>50000000</v>
      </c>
      <c r="AG10607" s="223">
        <f>IF((AF10607-AE10607) &gt; 1,0,IF((AF10607-AE10607)&lt;0,AE10607-AF10607,AF10607-AE10607))</f>
        <v>0</v>
      </c>
      <c r="AH10607" s="223">
        <v>0.01</v>
      </c>
    </row>
    <row r="10608" spans="1:34" s="173" customFormat="1" x14ac:dyDescent="0.55000000000000004">
      <c r="A10608" s="122"/>
      <c r="B10608" s="218"/>
      <c r="C10608" s="218"/>
      <c r="D10608" s="221"/>
      <c r="E10608" s="218"/>
      <c r="F10608" s="218"/>
      <c r="G10608" s="218"/>
      <c r="H10608" s="218"/>
      <c r="I10608" s="222"/>
      <c r="J10608" s="123"/>
      <c r="K10608" s="137"/>
      <c r="L10608" s="137" t="s">
        <v>63</v>
      </c>
      <c r="M10608" s="137">
        <f>SUM(M10605:M10607)</f>
        <v>361250</v>
      </c>
      <c r="N10608" s="218"/>
      <c r="O10608" s="108"/>
      <c r="P10608" s="138"/>
      <c r="Q10608" s="108"/>
      <c r="R10608" s="108"/>
      <c r="S10608" s="139"/>
      <c r="T10608" s="218"/>
      <c r="U10608" s="218"/>
      <c r="V10608" s="218"/>
      <c r="W10608" s="223"/>
      <c r="X10608" s="136"/>
      <c r="Y10608" s="223"/>
      <c r="Z10608" s="223"/>
      <c r="AA10608" s="224"/>
      <c r="AB10608" s="224"/>
      <c r="AC10608" s="223"/>
      <c r="AD10608" s="223"/>
      <c r="AE10608" s="223">
        <f>SUM(AE10605:AE10607)</f>
        <v>1842173</v>
      </c>
      <c r="AF10608" s="223"/>
      <c r="AG10608" s="223">
        <f>SUM(AG10605:AG10607)</f>
        <v>0</v>
      </c>
      <c r="AH10608" s="223"/>
    </row>
    <row r="10609" spans="1:34" s="173" customFormat="1" x14ac:dyDescent="0.55000000000000004">
      <c r="A10609" s="122" t="s">
        <v>14357</v>
      </c>
      <c r="B10609" s="218">
        <v>4527</v>
      </c>
      <c r="C10609" s="218">
        <v>4874</v>
      </c>
      <c r="D10609" s="221" t="s">
        <v>14358</v>
      </c>
      <c r="E10609" s="218" t="s">
        <v>34</v>
      </c>
      <c r="F10609" s="218">
        <v>23014</v>
      </c>
      <c r="G10609" s="218">
        <v>0</v>
      </c>
      <c r="H10609" s="218">
        <v>1</v>
      </c>
      <c r="I10609" s="222">
        <v>0</v>
      </c>
      <c r="J10609" s="123" t="s">
        <v>38</v>
      </c>
      <c r="K10609" s="137">
        <f>((G10609*400)+(H10609*100))+I10609</f>
        <v>100</v>
      </c>
      <c r="L10609" s="137">
        <v>850</v>
      </c>
      <c r="M10609" s="137">
        <f>K10609*L10609</f>
        <v>85000</v>
      </c>
      <c r="N10609" s="218"/>
      <c r="O10609" s="108"/>
      <c r="P10609" s="138"/>
      <c r="Q10609" s="108"/>
      <c r="R10609" s="108"/>
      <c r="S10609" s="139"/>
      <c r="T10609" s="218"/>
      <c r="U10609" s="218"/>
      <c r="V10609" s="218"/>
      <c r="W10609" s="223"/>
      <c r="X10609" s="136"/>
      <c r="Y10609" s="223"/>
      <c r="Z10609" s="223"/>
      <c r="AA10609" s="224"/>
      <c r="AB10609" s="224"/>
      <c r="AC10609" s="223"/>
      <c r="AD10609" s="223">
        <f>IF(AND(AC10609="",M10609=""),0,IF((AC10609=""),M10609,IF((M10609=""),AC10609,AC10609+M10609)))</f>
        <v>85000</v>
      </c>
      <c r="AE10609" s="223">
        <f>IF( (X10609=""),AD10609*1,AD10609*(X10609/100) )</f>
        <v>85000</v>
      </c>
      <c r="AF10609" s="223">
        <v>50000000</v>
      </c>
      <c r="AG10609" s="223">
        <f>IF((AF10609-AE10609) &gt; 1,0,IF((AF10609-AE10609)&lt;0,AE10609-AF10609,AF10609-AE10609))</f>
        <v>0</v>
      </c>
      <c r="AH10609" s="223">
        <v>0.01</v>
      </c>
    </row>
    <row r="10610" spans="1:34" s="173" customFormat="1" x14ac:dyDescent="0.55000000000000004">
      <c r="A10610" s="122"/>
      <c r="B10610" s="218"/>
      <c r="C10610" s="218"/>
      <c r="D10610" s="221"/>
      <c r="E10610" s="218"/>
      <c r="F10610" s="218"/>
      <c r="G10610" s="218"/>
      <c r="H10610" s="218"/>
      <c r="I10610" s="222"/>
      <c r="J10610" s="123"/>
      <c r="K10610" s="137"/>
      <c r="L10610" s="137" t="s">
        <v>63</v>
      </c>
      <c r="M10610" s="137">
        <f>SUM(M10609:M10609)</f>
        <v>85000</v>
      </c>
      <c r="N10610" s="218"/>
      <c r="O10610" s="108"/>
      <c r="P10610" s="138"/>
      <c r="Q10610" s="108"/>
      <c r="R10610" s="108"/>
      <c r="S10610" s="139"/>
      <c r="T10610" s="218"/>
      <c r="U10610" s="218"/>
      <c r="V10610" s="218"/>
      <c r="W10610" s="223"/>
      <c r="X10610" s="136"/>
      <c r="Y10610" s="223"/>
      <c r="Z10610" s="223"/>
      <c r="AA10610" s="224"/>
      <c r="AB10610" s="224"/>
      <c r="AC10610" s="223"/>
      <c r="AD10610" s="223"/>
      <c r="AE10610" s="223">
        <f>SUM(AE10609:AE10609)</f>
        <v>85000</v>
      </c>
      <c r="AF10610" s="223"/>
      <c r="AG10610" s="223">
        <f>SUM(AG10609:AG10609)</f>
        <v>0</v>
      </c>
      <c r="AH10610" s="223"/>
    </row>
    <row r="10611" spans="1:34" s="173" customFormat="1" x14ac:dyDescent="0.55000000000000004">
      <c r="A10611" s="122" t="s">
        <v>212</v>
      </c>
      <c r="B10611" s="218">
        <v>4528</v>
      </c>
      <c r="C10611" s="218">
        <v>6667</v>
      </c>
      <c r="D10611" s="221" t="s">
        <v>14361</v>
      </c>
      <c r="E10611" s="218" t="s">
        <v>34</v>
      </c>
      <c r="F10611" s="218">
        <v>23243</v>
      </c>
      <c r="G10611" s="218">
        <v>0</v>
      </c>
      <c r="H10611" s="218">
        <v>0</v>
      </c>
      <c r="I10611" s="222">
        <v>42</v>
      </c>
      <c r="J10611" s="123" t="s">
        <v>35</v>
      </c>
      <c r="K10611" s="137">
        <f>((G10611*400)+(H10611*100))+I10611</f>
        <v>42</v>
      </c>
      <c r="L10611" s="137">
        <v>850</v>
      </c>
      <c r="M10611" s="137">
        <f>K10611*L10611</f>
        <v>35700</v>
      </c>
      <c r="N10611" s="218">
        <v>1</v>
      </c>
      <c r="O10611" s="108" t="s">
        <v>14359</v>
      </c>
      <c r="P10611" s="138"/>
      <c r="Q10611" s="108" t="s">
        <v>14360</v>
      </c>
      <c r="R10611" s="108" t="s">
        <v>214</v>
      </c>
      <c r="S10611" s="139" t="s">
        <v>14362</v>
      </c>
      <c r="T10611" s="218" t="s">
        <v>51</v>
      </c>
      <c r="U10611" s="218" t="s">
        <v>45</v>
      </c>
      <c r="V10611" s="218" t="s">
        <v>52</v>
      </c>
      <c r="W10611" s="223">
        <v>147.6</v>
      </c>
      <c r="X10611" s="136">
        <v>100</v>
      </c>
      <c r="Y10611" s="223">
        <v>6750</v>
      </c>
      <c r="Z10611" s="223">
        <f>W10611*Y10611</f>
        <v>996300</v>
      </c>
      <c r="AA10611" s="224">
        <v>6</v>
      </c>
      <c r="AB10611" s="224">
        <v>6</v>
      </c>
      <c r="AC10611" s="223">
        <f>(Z10611*(100-AB10611))/100</f>
        <v>936522</v>
      </c>
      <c r="AD10611" s="223">
        <f>IF(AND(AC10611="",M10611=""),0,IF((AC10611=""),M10611, IF( (M10611=""),AC10611,SUM(AC10611:AC10612)+M10611)))</f>
        <v>972222</v>
      </c>
      <c r="AE10611" s="223">
        <f>IF( (X10611=""),AD10611*1,AD10611*(X10611/100) )</f>
        <v>972222</v>
      </c>
      <c r="AF10611" s="223">
        <v>50000000</v>
      </c>
      <c r="AG10611" s="223">
        <f>IF((AF10611-AE10611) &gt; 1,0,IF((AF10611-AE10611)&lt;0,AE10611-AF10611,AF10611-AE10611))</f>
        <v>0</v>
      </c>
      <c r="AH10611" s="223">
        <v>0.02</v>
      </c>
    </row>
    <row r="10612" spans="1:34" s="173" customFormat="1" x14ac:dyDescent="0.55000000000000004">
      <c r="A10612" s="122"/>
      <c r="B10612" s="218"/>
      <c r="C10612" s="218"/>
      <c r="D10612" s="221"/>
      <c r="E10612" s="218"/>
      <c r="F10612" s="218"/>
      <c r="G10612" s="218"/>
      <c r="H10612" s="218"/>
      <c r="I10612" s="222"/>
      <c r="J10612" s="123"/>
      <c r="K10612" s="137"/>
      <c r="L10612" s="137" t="s">
        <v>63</v>
      </c>
      <c r="M10612" s="137">
        <f>SUM(M10611:M10611)</f>
        <v>35700</v>
      </c>
      <c r="N10612" s="218"/>
      <c r="O10612" s="108"/>
      <c r="P10612" s="138"/>
      <c r="Q10612" s="108"/>
      <c r="R10612" s="108"/>
      <c r="S10612" s="139"/>
      <c r="T10612" s="218"/>
      <c r="U10612" s="218"/>
      <c r="V10612" s="218"/>
      <c r="W10612" s="223"/>
      <c r="X10612" s="136"/>
      <c r="Y10612" s="223"/>
      <c r="Z10612" s="223"/>
      <c r="AA10612" s="224"/>
      <c r="AB10612" s="224"/>
      <c r="AC10612" s="223"/>
      <c r="AD10612" s="223"/>
      <c r="AE10612" s="223">
        <f>SUM(AE10611:AE10611)</f>
        <v>972222</v>
      </c>
      <c r="AF10612" s="223"/>
      <c r="AG10612" s="223">
        <f>SUM(AG10611:AG10611)</f>
        <v>0</v>
      </c>
      <c r="AH10612" s="223"/>
    </row>
    <row r="10613" spans="1:34" s="173" customFormat="1" x14ac:dyDescent="0.55000000000000004">
      <c r="A10613" s="122" t="s">
        <v>14365</v>
      </c>
      <c r="B10613" s="218">
        <v>4529</v>
      </c>
      <c r="C10613" s="218">
        <v>5773</v>
      </c>
      <c r="D10613" s="221" t="s">
        <v>14366</v>
      </c>
      <c r="E10613" s="218" t="s">
        <v>34</v>
      </c>
      <c r="F10613" s="218">
        <v>19892</v>
      </c>
      <c r="G10613" s="218">
        <v>0</v>
      </c>
      <c r="H10613" s="218">
        <v>0</v>
      </c>
      <c r="I10613" s="222">
        <v>93</v>
      </c>
      <c r="J10613" s="123" t="s">
        <v>35</v>
      </c>
      <c r="K10613" s="137">
        <f>((G10613*400)+(H10613*100))+I10613</f>
        <v>93</v>
      </c>
      <c r="L10613" s="137">
        <v>2425</v>
      </c>
      <c r="M10613" s="137">
        <f>K10613*L10613</f>
        <v>225525</v>
      </c>
      <c r="N10613" s="218">
        <v>1</v>
      </c>
      <c r="O10613" s="108" t="s">
        <v>14363</v>
      </c>
      <c r="P10613" s="138"/>
      <c r="Q10613" s="108" t="s">
        <v>14364</v>
      </c>
      <c r="R10613" s="108" t="s">
        <v>14367</v>
      </c>
      <c r="S10613" s="139" t="s">
        <v>14368</v>
      </c>
      <c r="T10613" s="218" t="s">
        <v>51</v>
      </c>
      <c r="U10613" s="218" t="s">
        <v>45</v>
      </c>
      <c r="V10613" s="218" t="s">
        <v>52</v>
      </c>
      <c r="W10613" s="223">
        <v>115</v>
      </c>
      <c r="X10613" s="136">
        <v>100</v>
      </c>
      <c r="Y10613" s="223">
        <v>6750</v>
      </c>
      <c r="Z10613" s="223">
        <f>W10613*Y10613</f>
        <v>776250</v>
      </c>
      <c r="AA10613" s="224">
        <v>6</v>
      </c>
      <c r="AB10613" s="224">
        <v>6</v>
      </c>
      <c r="AC10613" s="223">
        <f>(Z10613*(100-AB10613))/100</f>
        <v>729675</v>
      </c>
      <c r="AD10613" s="223">
        <f>IF(AND(AC10613="",M10613=""),0,IF((AC10613=""),M10613, IF( (M10613=""),AC10613,SUM(AC10613:AC10614)+M10613)))</f>
        <v>955200</v>
      </c>
      <c r="AE10613" s="223">
        <f>IF( (X10613=""),AD10613*1,AD10613*(X10613/100) )</f>
        <v>955200</v>
      </c>
      <c r="AF10613" s="223">
        <v>50000000</v>
      </c>
      <c r="AG10613" s="223">
        <f>IF((AF10613-AE10613) &gt; 1,0,IF((AF10613-AE10613)&lt;0,AE10613-AF10613,AF10613-AE10613))</f>
        <v>0</v>
      </c>
      <c r="AH10613" s="223">
        <v>0.02</v>
      </c>
    </row>
    <row r="10614" spans="1:34" s="173" customFormat="1" x14ac:dyDescent="0.55000000000000004">
      <c r="A10614" s="122"/>
      <c r="B10614" s="218"/>
      <c r="C10614" s="218"/>
      <c r="D10614" s="221"/>
      <c r="E10614" s="218"/>
      <c r="F10614" s="218"/>
      <c r="G10614" s="218"/>
      <c r="H10614" s="218"/>
      <c r="I10614" s="222"/>
      <c r="J10614" s="123"/>
      <c r="K10614" s="137"/>
      <c r="L10614" s="137" t="s">
        <v>63</v>
      </c>
      <c r="M10614" s="137">
        <f>SUM(M10613:M10613)</f>
        <v>225525</v>
      </c>
      <c r="N10614" s="218"/>
      <c r="O10614" s="108"/>
      <c r="P10614" s="138"/>
      <c r="Q10614" s="108"/>
      <c r="R10614" s="108"/>
      <c r="S10614" s="139"/>
      <c r="T10614" s="218"/>
      <c r="U10614" s="218"/>
      <c r="V10614" s="218"/>
      <c r="W10614" s="223"/>
      <c r="X10614" s="136"/>
      <c r="Y10614" s="223"/>
      <c r="Z10614" s="223"/>
      <c r="AA10614" s="224"/>
      <c r="AB10614" s="224"/>
      <c r="AC10614" s="223"/>
      <c r="AD10614" s="223"/>
      <c r="AE10614" s="223">
        <f>SUM(AE10613:AE10613)</f>
        <v>955200</v>
      </c>
      <c r="AF10614" s="223"/>
      <c r="AG10614" s="223">
        <f>SUM(AG10613:AG10613)</f>
        <v>0</v>
      </c>
      <c r="AH10614" s="223"/>
    </row>
    <row r="10615" spans="1:34" s="173" customFormat="1" x14ac:dyDescent="0.55000000000000004">
      <c r="A10615" s="122" t="s">
        <v>14369</v>
      </c>
      <c r="B10615" s="218">
        <v>4530</v>
      </c>
      <c r="C10615" s="218">
        <v>7734</v>
      </c>
      <c r="D10615" s="221" t="s">
        <v>14370</v>
      </c>
      <c r="E10615" s="218" t="s">
        <v>34</v>
      </c>
      <c r="F10615" s="218">
        <v>916</v>
      </c>
      <c r="G10615" s="218">
        <v>0</v>
      </c>
      <c r="H10615" s="218">
        <v>1</v>
      </c>
      <c r="I10615" s="222">
        <v>52</v>
      </c>
      <c r="J10615" s="123" t="s">
        <v>38</v>
      </c>
      <c r="K10615" s="137">
        <f>((G10615*400)+(H10615*100))+I10615</f>
        <v>152</v>
      </c>
      <c r="L10615" s="137">
        <v>1900</v>
      </c>
      <c r="M10615" s="137">
        <f>K10615*L10615</f>
        <v>288800</v>
      </c>
      <c r="N10615" s="218"/>
      <c r="O10615" s="108"/>
      <c r="P10615" s="138"/>
      <c r="Q10615" s="108"/>
      <c r="R10615" s="108"/>
      <c r="S10615" s="139"/>
      <c r="T10615" s="218"/>
      <c r="U10615" s="218"/>
      <c r="V10615" s="218"/>
      <c r="W10615" s="223"/>
      <c r="X10615" s="136"/>
      <c r="Y10615" s="223"/>
      <c r="Z10615" s="223"/>
      <c r="AA10615" s="224"/>
      <c r="AB10615" s="224"/>
      <c r="AC10615" s="223"/>
      <c r="AD10615" s="223">
        <f>IF(AND(AC10615="",M10615=""),0,IF((AC10615=""),M10615,IF((M10615=""),AC10615,AC10615+M10615)))</f>
        <v>288800</v>
      </c>
      <c r="AE10615" s="223">
        <f>IF( (X10615=""),AD10615*1,AD10615*(X10615/100) )</f>
        <v>288800</v>
      </c>
      <c r="AF10615" s="223">
        <v>50000000</v>
      </c>
      <c r="AG10615" s="223">
        <f>IF((AF10615-AE10615) &gt; 1,0,IF((AF10615-AE10615)&lt;0,AE10615-AF10615,AF10615-AE10615))</f>
        <v>0</v>
      </c>
      <c r="AH10615" s="223">
        <v>0.01</v>
      </c>
    </row>
    <row r="10616" spans="1:34" s="173" customFormat="1" x14ac:dyDescent="0.55000000000000004">
      <c r="A10616" s="122"/>
      <c r="B10616" s="218"/>
      <c r="C10616" s="218"/>
      <c r="D10616" s="221"/>
      <c r="E10616" s="218"/>
      <c r="F10616" s="218"/>
      <c r="G10616" s="218"/>
      <c r="H10616" s="218"/>
      <c r="I10616" s="222"/>
      <c r="J10616" s="123"/>
      <c r="K10616" s="137"/>
      <c r="L10616" s="137" t="s">
        <v>63</v>
      </c>
      <c r="M10616" s="137">
        <f>SUM(M10615:M10615)</f>
        <v>288800</v>
      </c>
      <c r="N10616" s="218"/>
      <c r="O10616" s="108"/>
      <c r="P10616" s="138"/>
      <c r="Q10616" s="108"/>
      <c r="R10616" s="108"/>
      <c r="S10616" s="139"/>
      <c r="T10616" s="218"/>
      <c r="U10616" s="218"/>
      <c r="V10616" s="218"/>
      <c r="W10616" s="223"/>
      <c r="X10616" s="136"/>
      <c r="Y10616" s="223"/>
      <c r="Z10616" s="223"/>
      <c r="AA10616" s="224"/>
      <c r="AB10616" s="224"/>
      <c r="AC10616" s="223"/>
      <c r="AD10616" s="223"/>
      <c r="AE10616" s="223">
        <f>SUM(AE10615:AE10615)</f>
        <v>288800</v>
      </c>
      <c r="AF10616" s="223"/>
      <c r="AG10616" s="223">
        <f>SUM(AG10615:AG10615)</f>
        <v>0</v>
      </c>
      <c r="AH10616" s="223"/>
    </row>
    <row r="10617" spans="1:34" s="173" customFormat="1" x14ac:dyDescent="0.55000000000000004">
      <c r="A10617" s="122" t="s">
        <v>14086</v>
      </c>
      <c r="B10617" s="218">
        <v>4531</v>
      </c>
      <c r="C10617" s="218">
        <v>4865</v>
      </c>
      <c r="D10617" s="221" t="s">
        <v>14371</v>
      </c>
      <c r="E10617" s="218" t="s">
        <v>34</v>
      </c>
      <c r="F10617" s="218">
        <v>16199</v>
      </c>
      <c r="G10617" s="218">
        <v>7</v>
      </c>
      <c r="H10617" s="218">
        <v>3</v>
      </c>
      <c r="I10617" s="222">
        <v>48</v>
      </c>
      <c r="J10617" s="123" t="s">
        <v>38</v>
      </c>
      <c r="K10617" s="137">
        <f>((G10617*400)+(H10617*100))+I10617</f>
        <v>3148</v>
      </c>
      <c r="L10617" s="137">
        <v>425</v>
      </c>
      <c r="M10617" s="137">
        <f>K10617*L10617</f>
        <v>1337900</v>
      </c>
      <c r="N10617" s="218"/>
      <c r="O10617" s="108"/>
      <c r="P10617" s="138"/>
      <c r="Q10617" s="108"/>
      <c r="R10617" s="108"/>
      <c r="S10617" s="139"/>
      <c r="T10617" s="218"/>
      <c r="U10617" s="218"/>
      <c r="V10617" s="218"/>
      <c r="W10617" s="223"/>
      <c r="X10617" s="136"/>
      <c r="Y10617" s="223"/>
      <c r="Z10617" s="223"/>
      <c r="AA10617" s="224"/>
      <c r="AB10617" s="224"/>
      <c r="AC10617" s="223"/>
      <c r="AD10617" s="223">
        <f>IF(AND(AC10617="",M10617=""),0,IF((AC10617=""),M10617,IF((M10617=""),AC10617,AC10617+M10617)))</f>
        <v>1337900</v>
      </c>
      <c r="AE10617" s="223">
        <f>IF( (X10617=""),AD10617*1,AD10617*(X10617/100) )</f>
        <v>1337900</v>
      </c>
      <c r="AF10617" s="223">
        <v>50000000</v>
      </c>
      <c r="AG10617" s="223">
        <f>IF((AF10617-AE10617) &gt; 1,0,IF((AF10617-AE10617)&lt;0,AE10617-AF10617,AF10617-AE10617))</f>
        <v>0</v>
      </c>
      <c r="AH10617" s="223">
        <v>0.01</v>
      </c>
    </row>
    <row r="10618" spans="1:34" s="173" customFormat="1" x14ac:dyDescent="0.55000000000000004">
      <c r="A10618" s="122"/>
      <c r="B10618" s="218"/>
      <c r="C10618" s="218"/>
      <c r="D10618" s="221"/>
      <c r="E10618" s="218"/>
      <c r="F10618" s="218"/>
      <c r="G10618" s="218"/>
      <c r="H10618" s="218"/>
      <c r="I10618" s="222"/>
      <c r="J10618" s="123"/>
      <c r="K10618" s="137"/>
      <c r="L10618" s="137" t="s">
        <v>63</v>
      </c>
      <c r="M10618" s="137">
        <f>SUM(M10617:M10617)</f>
        <v>1337900</v>
      </c>
      <c r="N10618" s="218"/>
      <c r="O10618" s="108"/>
      <c r="P10618" s="138"/>
      <c r="Q10618" s="108"/>
      <c r="R10618" s="108"/>
      <c r="S10618" s="139"/>
      <c r="T10618" s="218"/>
      <c r="U10618" s="218"/>
      <c r="V10618" s="218"/>
      <c r="W10618" s="223"/>
      <c r="X10618" s="136"/>
      <c r="Y10618" s="223"/>
      <c r="Z10618" s="223"/>
      <c r="AA10618" s="224"/>
      <c r="AB10618" s="224"/>
      <c r="AC10618" s="223"/>
      <c r="AD10618" s="223"/>
      <c r="AE10618" s="223">
        <f>SUM(AE10617:AE10617)</f>
        <v>1337900</v>
      </c>
      <c r="AF10618" s="223"/>
      <c r="AG10618" s="223">
        <f>SUM(AG10617:AG10617)</f>
        <v>0</v>
      </c>
      <c r="AH10618" s="223"/>
    </row>
    <row r="10619" spans="1:34" s="99" customFormat="1" x14ac:dyDescent="0.55000000000000004">
      <c r="A10619" s="122" t="s">
        <v>15648</v>
      </c>
      <c r="B10619" s="109">
        <v>510</v>
      </c>
      <c r="C10619" s="102">
        <v>6397</v>
      </c>
      <c r="D10619" s="90" t="s">
        <v>15380</v>
      </c>
      <c r="E10619" s="102" t="s">
        <v>37</v>
      </c>
      <c r="F10619" s="102">
        <v>5578</v>
      </c>
      <c r="G10619" s="102">
        <v>0</v>
      </c>
      <c r="H10619" s="102">
        <v>0</v>
      </c>
      <c r="I10619" s="98">
        <v>68</v>
      </c>
      <c r="J10619" s="102" t="s">
        <v>35</v>
      </c>
      <c r="K10619" s="94">
        <f>((G10619*400)+(H10619*100))+I10619</f>
        <v>68</v>
      </c>
      <c r="L10619" s="94">
        <v>225</v>
      </c>
      <c r="M10619" s="94">
        <f>K10619*L10619</f>
        <v>15300</v>
      </c>
      <c r="N10619" s="102">
        <v>1</v>
      </c>
      <c r="O10619" s="111" t="s">
        <v>1335</v>
      </c>
      <c r="P10619" s="96"/>
      <c r="Q10619" s="111" t="s">
        <v>1336</v>
      </c>
      <c r="R10619" s="111" t="s">
        <v>15381</v>
      </c>
      <c r="S10619" s="97" t="s">
        <v>15382</v>
      </c>
      <c r="T10619" s="102" t="s">
        <v>51</v>
      </c>
      <c r="U10619" s="102" t="s">
        <v>45</v>
      </c>
      <c r="V10619" s="102" t="s">
        <v>52</v>
      </c>
      <c r="W10619" s="94">
        <v>216</v>
      </c>
      <c r="X10619" s="98">
        <v>75.709999999999994</v>
      </c>
      <c r="Y10619" s="94">
        <v>6750</v>
      </c>
      <c r="Z10619" s="94">
        <f>W10619*Y10619</f>
        <v>1458000</v>
      </c>
      <c r="AA10619" s="89">
        <v>6</v>
      </c>
      <c r="AB10619" s="89">
        <v>6</v>
      </c>
      <c r="AC10619" s="94">
        <f>(Z10619*(100-AB10619))/100</f>
        <v>1370520</v>
      </c>
      <c r="AD10619" s="274">
        <f>IF(AND(AC10619="",M10619=""),0,IF((AC10619=""),M10619, IF( (M10619=""),AC10619,SUM(AC8784:AC8785)+M10619)))</f>
        <v>858645</v>
      </c>
      <c r="AE10619" s="274">
        <f>IF( (X10619=""),AD10619*1,AD10619*(X10619/100) )</f>
        <v>650080.12949999992</v>
      </c>
      <c r="AF10619" s="274">
        <v>10000000</v>
      </c>
      <c r="AG10619" s="274">
        <v>15300</v>
      </c>
      <c r="AH10619" s="274">
        <v>0.02</v>
      </c>
    </row>
    <row r="10620" spans="1:34" s="99" customFormat="1" x14ac:dyDescent="0.55000000000000004">
      <c r="A10620" s="122"/>
      <c r="B10620" s="109"/>
      <c r="C10620" s="102"/>
      <c r="D10620" s="90"/>
      <c r="E10620" s="102"/>
      <c r="F10620" s="102"/>
      <c r="G10620" s="102"/>
      <c r="H10620" s="102"/>
      <c r="I10620" s="98"/>
      <c r="J10620" s="102"/>
      <c r="K10620" s="94"/>
      <c r="L10620" s="94"/>
      <c r="M10620" s="94"/>
      <c r="N10620" s="102">
        <v>2</v>
      </c>
      <c r="O10620" s="111" t="s">
        <v>1335</v>
      </c>
      <c r="P10620" s="96"/>
      <c r="Q10620" s="111" t="s">
        <v>1336</v>
      </c>
      <c r="R10620" s="111" t="s">
        <v>15381</v>
      </c>
      <c r="S10620" s="97" t="s">
        <v>15383</v>
      </c>
      <c r="T10620" s="102" t="s">
        <v>51</v>
      </c>
      <c r="U10620" s="102" t="s">
        <v>45</v>
      </c>
      <c r="V10620" s="102" t="s">
        <v>52</v>
      </c>
      <c r="W10620" s="94">
        <v>69.3</v>
      </c>
      <c r="X10620" s="98">
        <v>24.29</v>
      </c>
      <c r="Y10620" s="94">
        <v>6750</v>
      </c>
      <c r="Z10620" s="94">
        <f>W10620*Y10620</f>
        <v>467775</v>
      </c>
      <c r="AA10620" s="89">
        <v>6</v>
      </c>
      <c r="AB10620" s="89">
        <v>6</v>
      </c>
      <c r="AC10620" s="94">
        <f>(Z10620*(100-AB10620))/100</f>
        <v>439708.5</v>
      </c>
      <c r="AD10620" s="274">
        <f>IF(AND(AC10620="",M10619=""),0,IF((AC10620=""),M10619, IF( (M10619=""),AC10620,SUM(AC8784:AC8785)+M10619)))</f>
        <v>858645</v>
      </c>
      <c r="AE10620" s="274">
        <f>IF( (X10620=""),AD10620*1,AD10620*(X10620/100) )</f>
        <v>208564.87049999999</v>
      </c>
      <c r="AF10620" s="274">
        <v>10000000</v>
      </c>
      <c r="AG10620" s="274">
        <f>IF((AF10620-AE10620) &gt; 1,0,IF((AF10620-AE10620)&lt;0,AE10620-AF10620,AF10620-AE10620))</f>
        <v>0</v>
      </c>
      <c r="AH10620" s="274">
        <v>0.02</v>
      </c>
    </row>
    <row r="10621" spans="1:34" s="173" customFormat="1" x14ac:dyDescent="0.55000000000000004">
      <c r="A10621" s="122" t="s">
        <v>14372</v>
      </c>
      <c r="B10621" s="218">
        <v>4536</v>
      </c>
      <c r="C10621" s="218">
        <v>6404</v>
      </c>
      <c r="D10621" s="221" t="s">
        <v>14380</v>
      </c>
      <c r="E10621" s="218" t="s">
        <v>37</v>
      </c>
      <c r="F10621" s="218">
        <v>5579</v>
      </c>
      <c r="G10621" s="218">
        <v>0</v>
      </c>
      <c r="H10621" s="218">
        <v>1</v>
      </c>
      <c r="I10621" s="222">
        <v>41</v>
      </c>
      <c r="J10621" s="123" t="s">
        <v>38</v>
      </c>
      <c r="K10621" s="137">
        <f>((G10621*400)+(H10621*100))+I10621</f>
        <v>141</v>
      </c>
      <c r="L10621" s="137">
        <v>400</v>
      </c>
      <c r="M10621" s="137">
        <f>K10621*L10621</f>
        <v>56400</v>
      </c>
      <c r="N10621" s="218"/>
      <c r="O10621" s="108"/>
      <c r="P10621" s="138"/>
      <c r="Q10621" s="108"/>
      <c r="R10621" s="108"/>
      <c r="S10621" s="139"/>
      <c r="T10621" s="218"/>
      <c r="U10621" s="218"/>
      <c r="V10621" s="218"/>
      <c r="W10621" s="223"/>
      <c r="X10621" s="136"/>
      <c r="Y10621" s="223"/>
      <c r="Z10621" s="223"/>
      <c r="AA10621" s="224"/>
      <c r="AB10621" s="224"/>
      <c r="AC10621" s="223"/>
      <c r="AD10621" s="223">
        <f>IF(AND(AC10621="",M10621=""),0,IF((AC10621=""),M10621,IF((M10621=""),AC10621,AC10621+M10621)))</f>
        <v>56400</v>
      </c>
      <c r="AE10621" s="223">
        <f>IF( (X10621=""),AD10621*1,AD10621*(X10621/100) )</f>
        <v>56400</v>
      </c>
      <c r="AF10621" s="223">
        <v>0</v>
      </c>
      <c r="AG10621" s="223">
        <f>IF((AF10621-AE10621) &gt; 1,0,IF((AF10621-AE10621)&lt;0,AE10621-AF10621,AF10621-AE10621))</f>
        <v>56400</v>
      </c>
      <c r="AH10621" s="223">
        <v>0.01</v>
      </c>
    </row>
    <row r="10622" spans="1:34" s="173" customFormat="1" x14ac:dyDescent="0.55000000000000004">
      <c r="A10622" s="122"/>
      <c r="B10622" s="218"/>
      <c r="C10622" s="218"/>
      <c r="D10622" s="221"/>
      <c r="E10622" s="218"/>
      <c r="F10622" s="218"/>
      <c r="G10622" s="218"/>
      <c r="H10622" s="218"/>
      <c r="I10622" s="222"/>
      <c r="J10622" s="123"/>
      <c r="K10622" s="137"/>
      <c r="L10622" s="137" t="s">
        <v>63</v>
      </c>
      <c r="M10622" s="137">
        <f>SUM(M10619:M10621)</f>
        <v>71700</v>
      </c>
      <c r="N10622" s="218"/>
      <c r="O10622" s="108"/>
      <c r="P10622" s="138"/>
      <c r="Q10622" s="108"/>
      <c r="R10622" s="108"/>
      <c r="S10622" s="139"/>
      <c r="T10622" s="218"/>
      <c r="U10622" s="218"/>
      <c r="V10622" s="218"/>
      <c r="W10622" s="223"/>
      <c r="X10622" s="136"/>
      <c r="Y10622" s="223"/>
      <c r="Z10622" s="223"/>
      <c r="AA10622" s="224"/>
      <c r="AB10622" s="224"/>
      <c r="AC10622" s="223"/>
      <c r="AD10622" s="223"/>
      <c r="AE10622" s="275">
        <f>SUM(AE10619:AE10621)</f>
        <v>915044.99999999988</v>
      </c>
      <c r="AF10622" s="275"/>
      <c r="AG10622" s="275">
        <f>SUM(AG10619:AG10621)</f>
        <v>71700</v>
      </c>
      <c r="AH10622" s="275"/>
    </row>
    <row r="10623" spans="1:34" s="173" customFormat="1" x14ac:dyDescent="0.55000000000000004">
      <c r="A10623" s="122" t="s">
        <v>9527</v>
      </c>
      <c r="B10623" s="218">
        <v>4533</v>
      </c>
      <c r="C10623" s="218">
        <v>5313</v>
      </c>
      <c r="D10623" s="221" t="s">
        <v>14375</v>
      </c>
      <c r="E10623" s="218" t="s">
        <v>34</v>
      </c>
      <c r="F10623" s="218">
        <v>3402</v>
      </c>
      <c r="G10623" s="218">
        <v>2</v>
      </c>
      <c r="H10623" s="218">
        <v>2</v>
      </c>
      <c r="I10623" s="222">
        <v>90</v>
      </c>
      <c r="J10623" s="123" t="s">
        <v>38</v>
      </c>
      <c r="K10623" s="137">
        <f>((G10623*400)+(H10623*100))+I10623</f>
        <v>1090</v>
      </c>
      <c r="L10623" s="137">
        <v>1250</v>
      </c>
      <c r="M10623" s="137">
        <f>K10623*L10623</f>
        <v>1362500</v>
      </c>
      <c r="N10623" s="218"/>
      <c r="O10623" s="108"/>
      <c r="P10623" s="138"/>
      <c r="Q10623" s="108"/>
      <c r="R10623" s="108"/>
      <c r="S10623" s="139"/>
      <c r="T10623" s="218"/>
      <c r="U10623" s="218"/>
      <c r="V10623" s="218"/>
      <c r="W10623" s="223"/>
      <c r="X10623" s="136"/>
      <c r="Y10623" s="223"/>
      <c r="Z10623" s="223"/>
      <c r="AA10623" s="224"/>
      <c r="AB10623" s="224"/>
      <c r="AC10623" s="223"/>
      <c r="AD10623" s="223">
        <f>IF(AND(AC10623="",M10623=""),0,IF((AC10623=""),M10623,IF((M10623=""),AC10623,AC10623+M10623)))</f>
        <v>1362500</v>
      </c>
      <c r="AE10623" s="223">
        <f>IF( (X10623=""),AD10623*1,AD10623*(X10623/100) )</f>
        <v>1362500</v>
      </c>
      <c r="AF10623" s="223">
        <v>50000000</v>
      </c>
      <c r="AG10623" s="223">
        <f>IF((AF10623-AE10623) &gt; 1,0,IF((AF10623-AE10623)&lt;0,AE10623-AF10623,AF10623-AE10623))</f>
        <v>0</v>
      </c>
      <c r="AH10623" s="223">
        <v>0.01</v>
      </c>
    </row>
    <row r="10624" spans="1:34" s="173" customFormat="1" x14ac:dyDescent="0.55000000000000004">
      <c r="A10624" s="122"/>
      <c r="B10624" s="218"/>
      <c r="C10624" s="218"/>
      <c r="D10624" s="221"/>
      <c r="E10624" s="218"/>
      <c r="F10624" s="218"/>
      <c r="G10624" s="218"/>
      <c r="H10624" s="218"/>
      <c r="I10624" s="222"/>
      <c r="J10624" s="123"/>
      <c r="K10624" s="137"/>
      <c r="L10624" s="137" t="s">
        <v>63</v>
      </c>
      <c r="M10624" s="137">
        <f>SUM(M10623:M10623)</f>
        <v>1362500</v>
      </c>
      <c r="N10624" s="218"/>
      <c r="O10624" s="108"/>
      <c r="P10624" s="138"/>
      <c r="Q10624" s="108"/>
      <c r="R10624" s="108"/>
      <c r="S10624" s="139"/>
      <c r="T10624" s="218"/>
      <c r="U10624" s="218"/>
      <c r="V10624" s="218"/>
      <c r="W10624" s="223"/>
      <c r="X10624" s="136"/>
      <c r="Y10624" s="223"/>
      <c r="Z10624" s="223"/>
      <c r="AA10624" s="224"/>
      <c r="AB10624" s="224"/>
      <c r="AC10624" s="223"/>
      <c r="AD10624" s="223"/>
      <c r="AE10624" s="223">
        <f>SUM(AE10623:AE10623)</f>
        <v>1362500</v>
      </c>
      <c r="AF10624" s="223"/>
      <c r="AG10624" s="223">
        <f>SUM(AG10623:AG10623)</f>
        <v>0</v>
      </c>
      <c r="AH10624" s="223"/>
    </row>
    <row r="10625" spans="1:34" s="173" customFormat="1" x14ac:dyDescent="0.55000000000000004">
      <c r="A10625" s="122" t="s">
        <v>14376</v>
      </c>
      <c r="B10625" s="218">
        <v>4534</v>
      </c>
      <c r="C10625" s="218">
        <v>6262</v>
      </c>
      <c r="D10625" s="221" t="s">
        <v>14377</v>
      </c>
      <c r="E10625" s="218" t="s">
        <v>37</v>
      </c>
      <c r="F10625" s="218">
        <v>5414</v>
      </c>
      <c r="G10625" s="218">
        <v>4</v>
      </c>
      <c r="H10625" s="218">
        <v>2</v>
      </c>
      <c r="I10625" s="222">
        <v>47</v>
      </c>
      <c r="J10625" s="123" t="s">
        <v>38</v>
      </c>
      <c r="K10625" s="137">
        <f>((G10625*400)+(H10625*100))+I10625</f>
        <v>1847</v>
      </c>
      <c r="L10625" s="137">
        <v>225</v>
      </c>
      <c r="M10625" s="137">
        <f>K10625*L10625</f>
        <v>415575</v>
      </c>
      <c r="N10625" s="218"/>
      <c r="O10625" s="108"/>
      <c r="P10625" s="138"/>
      <c r="Q10625" s="108"/>
      <c r="R10625" s="108"/>
      <c r="S10625" s="139"/>
      <c r="T10625" s="218"/>
      <c r="U10625" s="218"/>
      <c r="V10625" s="218"/>
      <c r="W10625" s="223"/>
      <c r="X10625" s="136"/>
      <c r="Y10625" s="223"/>
      <c r="Z10625" s="223"/>
      <c r="AA10625" s="224"/>
      <c r="AB10625" s="224"/>
      <c r="AC10625" s="223"/>
      <c r="AD10625" s="223">
        <f>IF(AND(AC10625="",M10625=""),0,IF((AC10625=""),M10625,IF((M10625=""),AC10625,AC10625+M10625)))</f>
        <v>415575</v>
      </c>
      <c r="AE10625" s="223">
        <f>IF( (X10625=""),AD10625*1,AD10625*(X10625/100) )</f>
        <v>415575</v>
      </c>
      <c r="AF10625" s="223">
        <v>0</v>
      </c>
      <c r="AG10625" s="223">
        <f>IF((AF10625-AE10625) &gt; 1,0,IF((AF10625-AE10625)&lt;0,AE10625-AF10625,AF10625-AE10625))</f>
        <v>415575</v>
      </c>
      <c r="AH10625" s="223">
        <v>0.01</v>
      </c>
    </row>
    <row r="10626" spans="1:34" s="173" customFormat="1" x14ac:dyDescent="0.55000000000000004">
      <c r="A10626" s="122"/>
      <c r="B10626" s="218"/>
      <c r="C10626" s="218"/>
      <c r="D10626" s="221"/>
      <c r="E10626" s="218"/>
      <c r="F10626" s="218"/>
      <c r="G10626" s="218"/>
      <c r="H10626" s="218"/>
      <c r="I10626" s="222"/>
      <c r="J10626" s="123"/>
      <c r="K10626" s="137"/>
      <c r="L10626" s="137" t="s">
        <v>63</v>
      </c>
      <c r="M10626" s="137">
        <f>SUM(M10625:M10625)</f>
        <v>415575</v>
      </c>
      <c r="N10626" s="218"/>
      <c r="O10626" s="108"/>
      <c r="P10626" s="138"/>
      <c r="Q10626" s="108"/>
      <c r="R10626" s="108"/>
      <c r="S10626" s="139"/>
      <c r="T10626" s="218"/>
      <c r="U10626" s="218"/>
      <c r="V10626" s="218"/>
      <c r="W10626" s="223"/>
      <c r="X10626" s="136"/>
      <c r="Y10626" s="223"/>
      <c r="Z10626" s="223"/>
      <c r="AA10626" s="224"/>
      <c r="AB10626" s="224"/>
      <c r="AC10626" s="223"/>
      <c r="AD10626" s="223"/>
      <c r="AE10626" s="223">
        <f>SUM(AE10625:AE10625)</f>
        <v>415575</v>
      </c>
      <c r="AF10626" s="223"/>
      <c r="AG10626" s="223">
        <f>SUM(AG10625:AG10625)</f>
        <v>415575</v>
      </c>
      <c r="AH10626" s="223"/>
    </row>
    <row r="10627" spans="1:34" s="173" customFormat="1" x14ac:dyDescent="0.55000000000000004">
      <c r="A10627" s="122" t="s">
        <v>14378</v>
      </c>
      <c r="B10627" s="218">
        <v>4535</v>
      </c>
      <c r="C10627" s="218">
        <v>6107</v>
      </c>
      <c r="D10627" s="221" t="s">
        <v>14379</v>
      </c>
      <c r="E10627" s="218" t="s">
        <v>37</v>
      </c>
      <c r="F10627" s="218">
        <v>5421</v>
      </c>
      <c r="G10627" s="218">
        <v>5</v>
      </c>
      <c r="H10627" s="218">
        <v>0</v>
      </c>
      <c r="I10627" s="222">
        <v>28</v>
      </c>
      <c r="J10627" s="123" t="s">
        <v>38</v>
      </c>
      <c r="K10627" s="137">
        <f>((G10627*400)+(H10627*100))+I10627</f>
        <v>2028</v>
      </c>
      <c r="L10627" s="137">
        <v>800</v>
      </c>
      <c r="M10627" s="137">
        <f>K10627*L10627</f>
        <v>1622400</v>
      </c>
      <c r="N10627" s="218"/>
      <c r="O10627" s="108"/>
      <c r="P10627" s="138"/>
      <c r="Q10627" s="108"/>
      <c r="R10627" s="108"/>
      <c r="S10627" s="139"/>
      <c r="T10627" s="218"/>
      <c r="U10627" s="218"/>
      <c r="V10627" s="218"/>
      <c r="W10627" s="223"/>
      <c r="X10627" s="136"/>
      <c r="Y10627" s="223"/>
      <c r="Z10627" s="223"/>
      <c r="AA10627" s="224"/>
      <c r="AB10627" s="224"/>
      <c r="AC10627" s="223"/>
      <c r="AD10627" s="223">
        <f>IF(AND(AC10627="",M10627=""),0,IF((AC10627=""),M10627,IF((M10627=""),AC10627,AC10627+M10627)))</f>
        <v>1622400</v>
      </c>
      <c r="AE10627" s="223">
        <f>IF( (X10627=""),AD10627*1,AD10627*(X10627/100) )</f>
        <v>1622400</v>
      </c>
      <c r="AF10627" s="223">
        <v>0</v>
      </c>
      <c r="AG10627" s="223">
        <f>IF((AF10627-AE10627) &gt; 1,0,IF((AF10627-AE10627)&lt;0,AE10627-AF10627,AF10627-AE10627))</f>
        <v>1622400</v>
      </c>
      <c r="AH10627" s="223">
        <v>0.01</v>
      </c>
    </row>
    <row r="10628" spans="1:34" s="173" customFormat="1" x14ac:dyDescent="0.55000000000000004">
      <c r="A10628" s="122"/>
      <c r="B10628" s="218"/>
      <c r="C10628" s="218"/>
      <c r="D10628" s="221"/>
      <c r="E10628" s="218"/>
      <c r="F10628" s="218"/>
      <c r="G10628" s="218"/>
      <c r="H10628" s="218"/>
      <c r="I10628" s="222"/>
      <c r="J10628" s="123"/>
      <c r="K10628" s="137"/>
      <c r="L10628" s="137" t="s">
        <v>63</v>
      </c>
      <c r="M10628" s="137">
        <f>SUM(M10627:M10627)</f>
        <v>1622400</v>
      </c>
      <c r="N10628" s="218"/>
      <c r="O10628" s="108"/>
      <c r="P10628" s="138"/>
      <c r="Q10628" s="108"/>
      <c r="R10628" s="108"/>
      <c r="S10628" s="139"/>
      <c r="T10628" s="218"/>
      <c r="U10628" s="218"/>
      <c r="V10628" s="218"/>
      <c r="W10628" s="223"/>
      <c r="X10628" s="136"/>
      <c r="Y10628" s="223"/>
      <c r="Z10628" s="223"/>
      <c r="AA10628" s="224"/>
      <c r="AB10628" s="224"/>
      <c r="AC10628" s="223"/>
      <c r="AD10628" s="223"/>
      <c r="AE10628" s="223">
        <f>SUM(AE10627:AE10627)</f>
        <v>1622400</v>
      </c>
      <c r="AF10628" s="223"/>
      <c r="AG10628" s="223">
        <f>SUM(AG10627:AG10627)</f>
        <v>1622400</v>
      </c>
      <c r="AH10628" s="223"/>
    </row>
    <row r="10629" spans="1:34" s="173" customFormat="1" x14ac:dyDescent="0.55000000000000004">
      <c r="A10629" s="122" t="s">
        <v>9527</v>
      </c>
      <c r="B10629" s="218">
        <v>4537</v>
      </c>
      <c r="C10629" s="218">
        <v>5486</v>
      </c>
      <c r="D10629" s="221" t="s">
        <v>14381</v>
      </c>
      <c r="E10629" s="218" t="s">
        <v>34</v>
      </c>
      <c r="F10629" s="218">
        <v>10971</v>
      </c>
      <c r="G10629" s="218">
        <v>0</v>
      </c>
      <c r="H10629" s="218">
        <v>1</v>
      </c>
      <c r="I10629" s="222">
        <v>16</v>
      </c>
      <c r="J10629" s="123" t="s">
        <v>35</v>
      </c>
      <c r="K10629" s="137">
        <f>((G10629*400)+(H10629*100))+I10629</f>
        <v>116</v>
      </c>
      <c r="L10629" s="137">
        <v>2425</v>
      </c>
      <c r="M10629" s="137">
        <f>K10629*L10629</f>
        <v>281300</v>
      </c>
      <c r="N10629" s="218">
        <v>1</v>
      </c>
      <c r="O10629" s="108" t="s">
        <v>14373</v>
      </c>
      <c r="P10629" s="138">
        <v>3570800007751</v>
      </c>
      <c r="Q10629" s="108" t="s">
        <v>14374</v>
      </c>
      <c r="R10629" s="108" t="s">
        <v>14382</v>
      </c>
      <c r="S10629" s="139" t="s">
        <v>14383</v>
      </c>
      <c r="T10629" s="218" t="s">
        <v>51</v>
      </c>
      <c r="U10629" s="218" t="s">
        <v>227</v>
      </c>
      <c r="V10629" s="218" t="s">
        <v>52</v>
      </c>
      <c r="W10629" s="223">
        <v>162</v>
      </c>
      <c r="X10629" s="136">
        <v>86.26</v>
      </c>
      <c r="Y10629" s="223">
        <v>6750</v>
      </c>
      <c r="Z10629" s="223">
        <f>W10629*Y10629</f>
        <v>1093500</v>
      </c>
      <c r="AA10629" s="224">
        <v>6</v>
      </c>
      <c r="AB10629" s="224">
        <v>14</v>
      </c>
      <c r="AC10629" s="223">
        <f>(Z10629*(100-AB10629))/100</f>
        <v>940410</v>
      </c>
      <c r="AD10629" s="223">
        <f>IF(AND(AC10629="",M10629=""),0,IF((AC10629=""),M10629, IF( (M10629=""),AC10629,SUM(AC10629:AC10634)+M10629)))</f>
        <v>2887061</v>
      </c>
      <c r="AE10629" s="223">
        <f>IF( (X10629=""),AD10629*1,AD10629*(X10629/100) )</f>
        <v>2490378.8185999999</v>
      </c>
      <c r="AF10629" s="223">
        <v>50000000</v>
      </c>
      <c r="AG10629" s="223">
        <f>IF((AF10629-AE10629) &gt; 1,0,IF((AF10629-AE10629)&lt;0,AE10629-AF10629,AF10629-AE10629))</f>
        <v>0</v>
      </c>
      <c r="AH10629" s="223">
        <v>0.02</v>
      </c>
    </row>
    <row r="10630" spans="1:34" s="173" customFormat="1" x14ac:dyDescent="0.55000000000000004">
      <c r="A10630" s="122"/>
      <c r="B10630" s="218"/>
      <c r="C10630" s="218"/>
      <c r="D10630" s="221"/>
      <c r="E10630" s="218"/>
      <c r="F10630" s="218"/>
      <c r="G10630" s="218"/>
      <c r="H10630" s="218"/>
      <c r="I10630" s="222"/>
      <c r="J10630" s="123"/>
      <c r="K10630" s="137"/>
      <c r="L10630" s="137"/>
      <c r="M10630" s="137"/>
      <c r="N10630" s="218">
        <v>2</v>
      </c>
      <c r="O10630" s="108" t="s">
        <v>14373</v>
      </c>
      <c r="P10630" s="138">
        <v>3570800007751</v>
      </c>
      <c r="Q10630" s="108" t="s">
        <v>14374</v>
      </c>
      <c r="R10630" s="108" t="s">
        <v>14382</v>
      </c>
      <c r="S10630" s="139" t="s">
        <v>14384</v>
      </c>
      <c r="T10630" s="218" t="s">
        <v>55</v>
      </c>
      <c r="U10630" s="218" t="s">
        <v>45</v>
      </c>
      <c r="V10630" s="218" t="s">
        <v>52</v>
      </c>
      <c r="W10630" s="223">
        <v>25.8</v>
      </c>
      <c r="X10630" s="136">
        <v>13.74</v>
      </c>
      <c r="Y10630" s="223">
        <v>0</v>
      </c>
      <c r="Z10630" s="223">
        <f>W10630*Y10630</f>
        <v>0</v>
      </c>
      <c r="AA10630" s="224">
        <v>6</v>
      </c>
      <c r="AB10630" s="224">
        <v>6</v>
      </c>
      <c r="AC10630" s="223">
        <f>(Z10630*(100-AB10630))/100</f>
        <v>0</v>
      </c>
      <c r="AD10630" s="223">
        <f>IF(AND(AC10630="",M10629=""),0,IF((AC10630=""),M10629, IF( (M10629=""),AC10630,SUM(AC10629:AC10634)+M10629)))</f>
        <v>2887061</v>
      </c>
      <c r="AE10630" s="223">
        <f>IF( (X10630=""),AD10630*1,AD10630*(X10630/100) )</f>
        <v>396682.1814</v>
      </c>
      <c r="AF10630" s="223">
        <v>50000000</v>
      </c>
      <c r="AG10630" s="223">
        <f>IF((AF10630-AE10630) &gt; 1,0,IF((AF10630-AE10630)&lt;0,AE10630-AF10630,AF10630-AE10630))</f>
        <v>0</v>
      </c>
      <c r="AH10630" s="223">
        <v>0.02</v>
      </c>
    </row>
    <row r="10631" spans="1:34" s="173" customFormat="1" x14ac:dyDescent="0.55000000000000004">
      <c r="A10631" s="122"/>
      <c r="B10631" s="218">
        <v>4538</v>
      </c>
      <c r="C10631" s="218">
        <v>5512</v>
      </c>
      <c r="D10631" s="221" t="s">
        <v>14385</v>
      </c>
      <c r="E10631" s="218" t="s">
        <v>34</v>
      </c>
      <c r="F10631" s="218">
        <v>15563</v>
      </c>
      <c r="G10631" s="218">
        <v>0</v>
      </c>
      <c r="H10631" s="218">
        <v>2</v>
      </c>
      <c r="I10631" s="222">
        <v>88</v>
      </c>
      <c r="J10631" s="123" t="s">
        <v>35</v>
      </c>
      <c r="K10631" s="137">
        <f>((G10631*400)+(H10631*100))+I10631</f>
        <v>288</v>
      </c>
      <c r="L10631" s="137">
        <v>450</v>
      </c>
      <c r="M10631" s="137">
        <f>K10631*L10631</f>
        <v>129600</v>
      </c>
      <c r="N10631" s="218">
        <v>1</v>
      </c>
      <c r="O10631" s="108" t="s">
        <v>14373</v>
      </c>
      <c r="P10631" s="138">
        <v>3570800007751</v>
      </c>
      <c r="Q10631" s="108" t="s">
        <v>14374</v>
      </c>
      <c r="R10631" s="108" t="s">
        <v>14382</v>
      </c>
      <c r="S10631" s="139" t="s">
        <v>14386</v>
      </c>
      <c r="T10631" s="218" t="s">
        <v>51</v>
      </c>
      <c r="U10631" s="218" t="s">
        <v>45</v>
      </c>
      <c r="V10631" s="218" t="s">
        <v>52</v>
      </c>
      <c r="W10631" s="223">
        <v>255</v>
      </c>
      <c r="X10631" s="136">
        <v>96.59</v>
      </c>
      <c r="Y10631" s="223">
        <v>6750</v>
      </c>
      <c r="Z10631" s="223">
        <f>W10631*Y10631</f>
        <v>1721250</v>
      </c>
      <c r="AA10631" s="224">
        <v>6</v>
      </c>
      <c r="AB10631" s="224">
        <v>6</v>
      </c>
      <c r="AC10631" s="223">
        <f>(Z10631*(100-AB10631))/100</f>
        <v>1617975</v>
      </c>
      <c r="AD10631" s="223">
        <f>IF(AND(AC10631="",M10631=""),0,IF((AC10631=""),M10631, IF( (M10631=""),AC10631,SUM(AC10631:AC10634)+M10631)))</f>
        <v>1794951</v>
      </c>
      <c r="AE10631" s="223">
        <f>IF( (X10631=""),AD10631*1,AD10631*(X10631/100) )</f>
        <v>1733743.1709</v>
      </c>
      <c r="AF10631" s="223">
        <v>50000000</v>
      </c>
      <c r="AG10631" s="223">
        <f>IF((AF10631-AE10631) &gt; 1,0,IF((AF10631-AE10631)&lt;0,AE10631-AF10631,AF10631-AE10631))</f>
        <v>0</v>
      </c>
      <c r="AH10631" s="223">
        <v>0.02</v>
      </c>
    </row>
    <row r="10632" spans="1:34" s="173" customFormat="1" x14ac:dyDescent="0.55000000000000004">
      <c r="A10632" s="122"/>
      <c r="B10632" s="218"/>
      <c r="C10632" s="218"/>
      <c r="D10632" s="221"/>
      <c r="E10632" s="218"/>
      <c r="F10632" s="218"/>
      <c r="G10632" s="218"/>
      <c r="H10632" s="218"/>
      <c r="I10632" s="222"/>
      <c r="J10632" s="123"/>
      <c r="K10632" s="137"/>
      <c r="L10632" s="137"/>
      <c r="M10632" s="137"/>
      <c r="N10632" s="218">
        <v>2</v>
      </c>
      <c r="O10632" s="108" t="s">
        <v>14373</v>
      </c>
      <c r="P10632" s="138">
        <v>3570800007751</v>
      </c>
      <c r="Q10632" s="108" t="s">
        <v>14374</v>
      </c>
      <c r="R10632" s="108" t="s">
        <v>14382</v>
      </c>
      <c r="S10632" s="139" t="s">
        <v>14387</v>
      </c>
      <c r="T10632" s="218" t="s">
        <v>343</v>
      </c>
      <c r="U10632" s="218" t="s">
        <v>45</v>
      </c>
      <c r="V10632" s="218" t="s">
        <v>52</v>
      </c>
      <c r="W10632" s="223">
        <v>9</v>
      </c>
      <c r="X10632" s="136">
        <v>3.41</v>
      </c>
      <c r="Y10632" s="223">
        <v>5600</v>
      </c>
      <c r="Z10632" s="223">
        <f>W10632*Y10632</f>
        <v>50400</v>
      </c>
      <c r="AA10632" s="224">
        <v>6</v>
      </c>
      <c r="AB10632" s="224">
        <v>6</v>
      </c>
      <c r="AC10632" s="223">
        <f>(Z10632*(100-AB10632))/100</f>
        <v>47376</v>
      </c>
      <c r="AD10632" s="223">
        <f>IF(AND(AC10632="",M10631=""),0,IF((AC10632=""),M10631, IF( (M10631=""),AC10632,SUM(AC10631:AC10634)+M10631)))</f>
        <v>1794951</v>
      </c>
      <c r="AE10632" s="223">
        <f>IF( (X10632=""),AD10632*1,AD10632*(X10632/100) )</f>
        <v>61207.829099999995</v>
      </c>
      <c r="AF10632" s="223">
        <v>50000000</v>
      </c>
      <c r="AG10632" s="223">
        <f>IF((AF10632-AE10632) &gt; 1,0,IF((AF10632-AE10632)&lt;0,AE10632-AF10632,AF10632-AE10632))</f>
        <v>0</v>
      </c>
      <c r="AH10632" s="223">
        <v>0.02</v>
      </c>
    </row>
    <row r="10633" spans="1:34" s="173" customFormat="1" x14ac:dyDescent="0.55000000000000004">
      <c r="A10633" s="122"/>
      <c r="B10633" s="218"/>
      <c r="C10633" s="218"/>
      <c r="D10633" s="221"/>
      <c r="E10633" s="218"/>
      <c r="F10633" s="218"/>
      <c r="G10633" s="218"/>
      <c r="H10633" s="218"/>
      <c r="I10633" s="222"/>
      <c r="J10633" s="123"/>
      <c r="K10633" s="137"/>
      <c r="L10633" s="137" t="s">
        <v>63</v>
      </c>
      <c r="M10633" s="137">
        <f>SUM(M10629:M10632)</f>
        <v>410900</v>
      </c>
      <c r="N10633" s="218"/>
      <c r="O10633" s="108"/>
      <c r="P10633" s="138"/>
      <c r="Q10633" s="108"/>
      <c r="R10633" s="108"/>
      <c r="S10633" s="139"/>
      <c r="T10633" s="218"/>
      <c r="U10633" s="218"/>
      <c r="V10633" s="218"/>
      <c r="W10633" s="223"/>
      <c r="X10633" s="136"/>
      <c r="Y10633" s="223"/>
      <c r="Z10633" s="223"/>
      <c r="AA10633" s="224"/>
      <c r="AB10633" s="224"/>
      <c r="AC10633" s="223"/>
      <c r="AD10633" s="223"/>
      <c r="AE10633" s="223">
        <f>SUM(AE10629:AE10632)</f>
        <v>4682012</v>
      </c>
      <c r="AF10633" s="223"/>
      <c r="AG10633" s="223">
        <f>SUM(AG10629:AG10632)</f>
        <v>0</v>
      </c>
      <c r="AH10633" s="223"/>
    </row>
    <row r="10634" spans="1:34" s="173" customFormat="1" x14ac:dyDescent="0.55000000000000004">
      <c r="A10634" s="122" t="s">
        <v>14388</v>
      </c>
      <c r="B10634" s="218">
        <v>4539</v>
      </c>
      <c r="C10634" s="218">
        <v>6245</v>
      </c>
      <c r="D10634" s="221" t="s">
        <v>14389</v>
      </c>
      <c r="E10634" s="218" t="s">
        <v>37</v>
      </c>
      <c r="F10634" s="218">
        <v>5337</v>
      </c>
      <c r="G10634" s="218">
        <v>4</v>
      </c>
      <c r="H10634" s="218">
        <v>0</v>
      </c>
      <c r="I10634" s="222">
        <v>65</v>
      </c>
      <c r="J10634" s="123" t="s">
        <v>38</v>
      </c>
      <c r="K10634" s="137">
        <f>((G10634*400)+(H10634*100))+I10634</f>
        <v>1665</v>
      </c>
      <c r="L10634" s="137">
        <v>400</v>
      </c>
      <c r="M10634" s="137">
        <f>K10634*L10634</f>
        <v>666000</v>
      </c>
      <c r="N10634" s="218"/>
      <c r="O10634" s="108"/>
      <c r="P10634" s="138"/>
      <c r="Q10634" s="108"/>
      <c r="R10634" s="108"/>
      <c r="S10634" s="139"/>
      <c r="T10634" s="218"/>
      <c r="U10634" s="218"/>
      <c r="V10634" s="218"/>
      <c r="W10634" s="223"/>
      <c r="X10634" s="136"/>
      <c r="Y10634" s="223"/>
      <c r="Z10634" s="223"/>
      <c r="AA10634" s="224"/>
      <c r="AB10634" s="224"/>
      <c r="AC10634" s="223"/>
      <c r="AD10634" s="223">
        <f>IF(AND(AC10634="",M10634=""),0,IF((AC10634=""),M10634,IF((M10634=""),AC10634,AC10634+M10634)))</f>
        <v>666000</v>
      </c>
      <c r="AE10634" s="223">
        <f>IF( (X10634=""),AD10634*1,AD10634*(X10634/100) )</f>
        <v>666000</v>
      </c>
      <c r="AF10634" s="223">
        <v>0</v>
      </c>
      <c r="AG10634" s="223">
        <f>IF((AF10634-AE10634) &gt; 1,0,IF((AF10634-AE10634)&lt;0,AE10634-AF10634,AF10634-AE10634))</f>
        <v>666000</v>
      </c>
      <c r="AH10634" s="223">
        <v>0.01</v>
      </c>
    </row>
    <row r="10635" spans="1:34" s="173" customFormat="1" x14ac:dyDescent="0.55000000000000004">
      <c r="A10635" s="122"/>
      <c r="B10635" s="218">
        <v>4540</v>
      </c>
      <c r="C10635" s="218">
        <v>6252</v>
      </c>
      <c r="D10635" s="221" t="s">
        <v>14390</v>
      </c>
      <c r="E10635" s="218" t="s">
        <v>37</v>
      </c>
      <c r="F10635" s="218">
        <v>5338</v>
      </c>
      <c r="G10635" s="218">
        <v>3</v>
      </c>
      <c r="H10635" s="218">
        <v>1</v>
      </c>
      <c r="I10635" s="222">
        <v>65</v>
      </c>
      <c r="J10635" s="123" t="s">
        <v>38</v>
      </c>
      <c r="K10635" s="137">
        <f>((G10635*400)+(H10635*100))+I10635</f>
        <v>1365</v>
      </c>
      <c r="L10635" s="137">
        <v>225</v>
      </c>
      <c r="M10635" s="137">
        <f>K10635*L10635</f>
        <v>307125</v>
      </c>
      <c r="N10635" s="218"/>
      <c r="O10635" s="108"/>
      <c r="P10635" s="138"/>
      <c r="Q10635" s="108"/>
      <c r="R10635" s="108"/>
      <c r="S10635" s="139"/>
      <c r="T10635" s="218"/>
      <c r="U10635" s="218"/>
      <c r="V10635" s="218"/>
      <c r="W10635" s="223"/>
      <c r="X10635" s="136"/>
      <c r="Y10635" s="223"/>
      <c r="Z10635" s="223"/>
      <c r="AA10635" s="224"/>
      <c r="AB10635" s="224"/>
      <c r="AC10635" s="223"/>
      <c r="AD10635" s="223">
        <f>IF(AND(AC10635="",M10635=""),0,IF((AC10635=""),M10635,IF((M10635=""),AC10635,AC10635+M10635)))</f>
        <v>307125</v>
      </c>
      <c r="AE10635" s="223">
        <f>IF( (X10635=""),AD10635*1,AD10635*(X10635/100) )</f>
        <v>307125</v>
      </c>
      <c r="AF10635" s="223">
        <v>0</v>
      </c>
      <c r="AG10635" s="223">
        <f>IF((AF10635-AE10635) &gt; 1,0,IF((AF10635-AE10635)&lt;0,AE10635-AF10635,AF10635-AE10635))</f>
        <v>307125</v>
      </c>
      <c r="AH10635" s="223">
        <v>0.01</v>
      </c>
    </row>
    <row r="10636" spans="1:34" s="173" customFormat="1" x14ac:dyDescent="0.55000000000000004">
      <c r="A10636" s="122"/>
      <c r="B10636" s="218"/>
      <c r="C10636" s="218"/>
      <c r="D10636" s="221"/>
      <c r="E10636" s="218"/>
      <c r="F10636" s="218"/>
      <c r="G10636" s="218"/>
      <c r="H10636" s="218"/>
      <c r="I10636" s="222"/>
      <c r="J10636" s="123"/>
      <c r="K10636" s="137"/>
      <c r="L10636" s="137" t="s">
        <v>63</v>
      </c>
      <c r="M10636" s="137">
        <f>SUM(M10634:M10635)</f>
        <v>973125</v>
      </c>
      <c r="N10636" s="218"/>
      <c r="O10636" s="108"/>
      <c r="P10636" s="138"/>
      <c r="Q10636" s="108"/>
      <c r="R10636" s="108"/>
      <c r="S10636" s="139"/>
      <c r="T10636" s="218"/>
      <c r="U10636" s="218"/>
      <c r="V10636" s="218"/>
      <c r="W10636" s="223"/>
      <c r="X10636" s="136"/>
      <c r="Y10636" s="223"/>
      <c r="Z10636" s="223"/>
      <c r="AA10636" s="224"/>
      <c r="AB10636" s="224"/>
      <c r="AC10636" s="223"/>
      <c r="AD10636" s="223"/>
      <c r="AE10636" s="223">
        <f>SUM(AE10634:AE10635)</f>
        <v>973125</v>
      </c>
      <c r="AF10636" s="223"/>
      <c r="AG10636" s="223">
        <f>SUM(AG10634:AG10635)</f>
        <v>973125</v>
      </c>
      <c r="AH10636" s="223"/>
    </row>
    <row r="10637" spans="1:34" s="173" customFormat="1" x14ac:dyDescent="0.55000000000000004">
      <c r="A10637" s="122" t="s">
        <v>14393</v>
      </c>
      <c r="B10637" s="218">
        <v>4541</v>
      </c>
      <c r="C10637" s="218">
        <v>8716</v>
      </c>
      <c r="D10637" s="221" t="s">
        <v>14394</v>
      </c>
      <c r="E10637" s="218" t="s">
        <v>34</v>
      </c>
      <c r="F10637" s="218">
        <v>24122</v>
      </c>
      <c r="G10637" s="218">
        <v>0</v>
      </c>
      <c r="H10637" s="218">
        <v>1</v>
      </c>
      <c r="I10637" s="222">
        <v>3</v>
      </c>
      <c r="J10637" s="123" t="s">
        <v>35</v>
      </c>
      <c r="K10637" s="137">
        <f>((G10637*400)+(H10637*100))+I10637</f>
        <v>103</v>
      </c>
      <c r="L10637" s="137">
        <v>800</v>
      </c>
      <c r="M10637" s="137">
        <f>K10637*L10637</f>
        <v>82400</v>
      </c>
      <c r="N10637" s="218">
        <v>1</v>
      </c>
      <c r="O10637" s="108" t="s">
        <v>14391</v>
      </c>
      <c r="P10637" s="138">
        <v>3570800348273</v>
      </c>
      <c r="Q10637" s="108" t="s">
        <v>14392</v>
      </c>
      <c r="R10637" s="108" t="s">
        <v>14395</v>
      </c>
      <c r="S10637" s="139" t="s">
        <v>14396</v>
      </c>
      <c r="T10637" s="218" t="s">
        <v>51</v>
      </c>
      <c r="U10637" s="218" t="s">
        <v>227</v>
      </c>
      <c r="V10637" s="218" t="s">
        <v>52</v>
      </c>
      <c r="W10637" s="223">
        <v>375</v>
      </c>
      <c r="X10637" s="136">
        <v>100</v>
      </c>
      <c r="Y10637" s="223">
        <v>6750</v>
      </c>
      <c r="Z10637" s="223">
        <f>W10637*Y10637</f>
        <v>2531250</v>
      </c>
      <c r="AA10637" s="224">
        <v>11</v>
      </c>
      <c r="AB10637" s="224">
        <v>34</v>
      </c>
      <c r="AC10637" s="223">
        <f>(Z10637*(100-AB10637))/100</f>
        <v>1670625</v>
      </c>
      <c r="AD10637" s="223">
        <f>IF(AND(AC10637="",M10637=""),0,IF((AC10637=""),M10637, IF( (M10637=""),AC10637,SUM(AC10637:AC10693)+M10637)))</f>
        <v>1753025</v>
      </c>
      <c r="AE10637" s="223">
        <f>IF( (X10637=""),AD10637*1,AD10637*(X10637/100) )</f>
        <v>1753025</v>
      </c>
      <c r="AF10637" s="223">
        <v>50000000</v>
      </c>
      <c r="AG10637" s="223">
        <f>IF((AF10637-AE10637) &gt; 1,0,IF((AF10637-AE10637)&lt;0,AE10637-AF10637,AF10637-AE10637))</f>
        <v>0</v>
      </c>
      <c r="AH10637" s="223">
        <v>0.02</v>
      </c>
    </row>
    <row r="10638" spans="1:34" s="173" customFormat="1" x14ac:dyDescent="0.55000000000000004">
      <c r="A10638" s="122"/>
      <c r="B10638" s="218"/>
      <c r="C10638" s="218"/>
      <c r="D10638" s="221"/>
      <c r="E10638" s="218"/>
      <c r="F10638" s="218"/>
      <c r="G10638" s="218"/>
      <c r="H10638" s="218"/>
      <c r="I10638" s="222"/>
      <c r="J10638" s="123"/>
      <c r="K10638" s="137"/>
      <c r="L10638" s="137" t="s">
        <v>63</v>
      </c>
      <c r="M10638" s="137">
        <f>SUM(M10637:M10637)</f>
        <v>82400</v>
      </c>
      <c r="N10638" s="218"/>
      <c r="O10638" s="108"/>
      <c r="P10638" s="138"/>
      <c r="Q10638" s="108"/>
      <c r="R10638" s="108"/>
      <c r="S10638" s="139"/>
      <c r="T10638" s="218"/>
      <c r="U10638" s="218"/>
      <c r="V10638" s="218"/>
      <c r="W10638" s="223"/>
      <c r="X10638" s="136"/>
      <c r="Y10638" s="223"/>
      <c r="Z10638" s="223"/>
      <c r="AA10638" s="224"/>
      <c r="AB10638" s="224"/>
      <c r="AC10638" s="223"/>
      <c r="AD10638" s="223"/>
      <c r="AE10638" s="223">
        <f>SUM(AE10637:AE10637)</f>
        <v>1753025</v>
      </c>
      <c r="AF10638" s="223"/>
      <c r="AG10638" s="223">
        <f>SUM(AG10637:AG10637)</f>
        <v>0</v>
      </c>
      <c r="AH10638" s="223"/>
    </row>
    <row r="10639" spans="1:34" s="173" customFormat="1" x14ac:dyDescent="0.55000000000000004">
      <c r="A10639" s="122" t="s">
        <v>14417</v>
      </c>
      <c r="B10639" s="218">
        <v>4542</v>
      </c>
      <c r="C10639" s="218">
        <v>7199</v>
      </c>
      <c r="D10639" s="221" t="s">
        <v>14418</v>
      </c>
      <c r="E10639" s="218" t="s">
        <v>34</v>
      </c>
      <c r="F10639" s="218">
        <v>4720</v>
      </c>
      <c r="G10639" s="218">
        <v>37</v>
      </c>
      <c r="H10639" s="218">
        <v>3</v>
      </c>
      <c r="I10639" s="222">
        <v>24</v>
      </c>
      <c r="J10639" s="123" t="s">
        <v>38</v>
      </c>
      <c r="K10639" s="137">
        <f t="shared" ref="K10639:K10689" si="1018">((G10639*400)+(H10639*100))+I10639</f>
        <v>15124</v>
      </c>
      <c r="L10639" s="137">
        <v>225</v>
      </c>
      <c r="M10639" s="137">
        <f t="shared" ref="M10639:M10689" si="1019">K10639*L10639</f>
        <v>3402900</v>
      </c>
      <c r="N10639" s="218"/>
      <c r="O10639" s="108"/>
      <c r="P10639" s="138"/>
      <c r="Q10639" s="108"/>
      <c r="R10639" s="108"/>
      <c r="S10639" s="139"/>
      <c r="T10639" s="218"/>
      <c r="U10639" s="218"/>
      <c r="V10639" s="218"/>
      <c r="W10639" s="223"/>
      <c r="X10639" s="136"/>
      <c r="Y10639" s="223"/>
      <c r="Z10639" s="223"/>
      <c r="AA10639" s="224"/>
      <c r="AB10639" s="224"/>
      <c r="AC10639" s="223"/>
      <c r="AD10639" s="223">
        <f t="shared" ref="AD10639:AD10670" si="1020">IF(AND(AC10639="",M10639=""),0,IF((AC10639=""),M10639,IF((M10639=""),AC10639,AC10639+M10639)))</f>
        <v>3402900</v>
      </c>
      <c r="AE10639" s="223">
        <f t="shared" ref="AE10639:AE10689" si="1021">IF( (X10639=""),AD10639*1,AD10639*(X10639/100) )</f>
        <v>3402900</v>
      </c>
      <c r="AF10639" s="223">
        <v>50000000</v>
      </c>
      <c r="AG10639" s="223">
        <f t="shared" ref="AG10639:AG10689" si="1022">IF((AF10639-AE10639) &gt; 1,0,IF((AF10639-AE10639)&lt;0,AE10639-AF10639,AF10639-AE10639))</f>
        <v>0</v>
      </c>
      <c r="AH10639" s="223">
        <v>0.01</v>
      </c>
    </row>
    <row r="10640" spans="1:34" s="173" customFormat="1" x14ac:dyDescent="0.55000000000000004">
      <c r="A10640" s="122"/>
      <c r="B10640" s="218">
        <v>4543</v>
      </c>
      <c r="C10640" s="218">
        <v>10581</v>
      </c>
      <c r="D10640" s="221" t="s">
        <v>14397</v>
      </c>
      <c r="E10640" s="218" t="s">
        <v>34</v>
      </c>
      <c r="F10640" s="218">
        <v>4892</v>
      </c>
      <c r="G10640" s="218">
        <v>7</v>
      </c>
      <c r="H10640" s="218">
        <v>3</v>
      </c>
      <c r="I10640" s="222">
        <v>54</v>
      </c>
      <c r="J10640" s="123" t="s">
        <v>38</v>
      </c>
      <c r="K10640" s="137">
        <f t="shared" si="1018"/>
        <v>3154</v>
      </c>
      <c r="L10640" s="137">
        <v>325</v>
      </c>
      <c r="M10640" s="137">
        <f t="shared" si="1019"/>
        <v>1025050</v>
      </c>
      <c r="N10640" s="218"/>
      <c r="O10640" s="108"/>
      <c r="P10640" s="138"/>
      <c r="Q10640" s="108"/>
      <c r="R10640" s="108"/>
      <c r="S10640" s="139"/>
      <c r="T10640" s="218"/>
      <c r="U10640" s="218"/>
      <c r="V10640" s="218"/>
      <c r="W10640" s="223"/>
      <c r="X10640" s="136"/>
      <c r="Y10640" s="223"/>
      <c r="Z10640" s="223"/>
      <c r="AA10640" s="224"/>
      <c r="AB10640" s="224"/>
      <c r="AC10640" s="223"/>
      <c r="AD10640" s="223">
        <f t="shared" si="1020"/>
        <v>1025050</v>
      </c>
      <c r="AE10640" s="223">
        <f t="shared" si="1021"/>
        <v>1025050</v>
      </c>
      <c r="AF10640" s="223">
        <v>50000000</v>
      </c>
      <c r="AG10640" s="223">
        <f t="shared" si="1022"/>
        <v>0</v>
      </c>
      <c r="AH10640" s="223">
        <v>0.01</v>
      </c>
    </row>
    <row r="10641" spans="1:34" s="173" customFormat="1" x14ac:dyDescent="0.55000000000000004">
      <c r="A10641" s="122"/>
      <c r="B10641" s="218">
        <v>4544</v>
      </c>
      <c r="C10641" s="218">
        <v>10587</v>
      </c>
      <c r="D10641" s="221" t="s">
        <v>14398</v>
      </c>
      <c r="E10641" s="218" t="s">
        <v>34</v>
      </c>
      <c r="F10641" s="218">
        <v>4897</v>
      </c>
      <c r="G10641" s="218">
        <v>19</v>
      </c>
      <c r="H10641" s="218">
        <v>2</v>
      </c>
      <c r="I10641" s="222">
        <v>20</v>
      </c>
      <c r="J10641" s="123" t="s">
        <v>38</v>
      </c>
      <c r="K10641" s="137">
        <f t="shared" si="1018"/>
        <v>7820</v>
      </c>
      <c r="L10641" s="137">
        <v>325</v>
      </c>
      <c r="M10641" s="137">
        <f t="shared" si="1019"/>
        <v>2541500</v>
      </c>
      <c r="N10641" s="218"/>
      <c r="O10641" s="108"/>
      <c r="P10641" s="138"/>
      <c r="Q10641" s="108"/>
      <c r="R10641" s="108"/>
      <c r="S10641" s="139"/>
      <c r="T10641" s="218"/>
      <c r="U10641" s="218"/>
      <c r="V10641" s="218"/>
      <c r="W10641" s="223"/>
      <c r="X10641" s="136"/>
      <c r="Y10641" s="223"/>
      <c r="Z10641" s="223"/>
      <c r="AA10641" s="224"/>
      <c r="AB10641" s="224"/>
      <c r="AC10641" s="223"/>
      <c r="AD10641" s="223">
        <f t="shared" si="1020"/>
        <v>2541500</v>
      </c>
      <c r="AE10641" s="223">
        <f t="shared" si="1021"/>
        <v>2541500</v>
      </c>
      <c r="AF10641" s="223">
        <v>50000000</v>
      </c>
      <c r="AG10641" s="223">
        <f t="shared" si="1022"/>
        <v>0</v>
      </c>
      <c r="AH10641" s="223">
        <v>0.01</v>
      </c>
    </row>
    <row r="10642" spans="1:34" s="173" customFormat="1" x14ac:dyDescent="0.55000000000000004">
      <c r="A10642" s="122"/>
      <c r="B10642" s="218">
        <v>4545</v>
      </c>
      <c r="C10642" s="218">
        <v>10588</v>
      </c>
      <c r="D10642" s="221" t="s">
        <v>14399</v>
      </c>
      <c r="E10642" s="218" t="s">
        <v>34</v>
      </c>
      <c r="F10642" s="218">
        <v>4898</v>
      </c>
      <c r="G10642" s="218">
        <v>7</v>
      </c>
      <c r="H10642" s="218">
        <v>0</v>
      </c>
      <c r="I10642" s="222">
        <v>86</v>
      </c>
      <c r="J10642" s="123" t="s">
        <v>38</v>
      </c>
      <c r="K10642" s="137">
        <f t="shared" si="1018"/>
        <v>2886</v>
      </c>
      <c r="L10642" s="137">
        <v>325</v>
      </c>
      <c r="M10642" s="137">
        <f t="shared" si="1019"/>
        <v>937950</v>
      </c>
      <c r="N10642" s="218"/>
      <c r="O10642" s="108"/>
      <c r="P10642" s="138"/>
      <c r="Q10642" s="108"/>
      <c r="R10642" s="108"/>
      <c r="S10642" s="139"/>
      <c r="T10642" s="218"/>
      <c r="U10642" s="218"/>
      <c r="V10642" s="218"/>
      <c r="W10642" s="223"/>
      <c r="X10642" s="136"/>
      <c r="Y10642" s="223"/>
      <c r="Z10642" s="223"/>
      <c r="AA10642" s="224"/>
      <c r="AB10642" s="224"/>
      <c r="AC10642" s="223"/>
      <c r="AD10642" s="223">
        <f t="shared" si="1020"/>
        <v>937950</v>
      </c>
      <c r="AE10642" s="223">
        <f t="shared" si="1021"/>
        <v>937950</v>
      </c>
      <c r="AF10642" s="223">
        <v>50000000</v>
      </c>
      <c r="AG10642" s="223">
        <f t="shared" si="1022"/>
        <v>0</v>
      </c>
      <c r="AH10642" s="223">
        <v>0.01</v>
      </c>
    </row>
    <row r="10643" spans="1:34" s="173" customFormat="1" x14ac:dyDescent="0.55000000000000004">
      <c r="A10643" s="122"/>
      <c r="B10643" s="218">
        <v>4546</v>
      </c>
      <c r="C10643" s="218">
        <v>10583</v>
      </c>
      <c r="D10643" s="221" t="s">
        <v>14400</v>
      </c>
      <c r="E10643" s="218" t="s">
        <v>34</v>
      </c>
      <c r="F10643" s="218">
        <v>4899</v>
      </c>
      <c r="G10643" s="218">
        <v>10</v>
      </c>
      <c r="H10643" s="218">
        <v>3</v>
      </c>
      <c r="I10643" s="222">
        <v>11</v>
      </c>
      <c r="J10643" s="123" t="s">
        <v>38</v>
      </c>
      <c r="K10643" s="137">
        <f t="shared" si="1018"/>
        <v>4311</v>
      </c>
      <c r="L10643" s="137">
        <v>325</v>
      </c>
      <c r="M10643" s="137">
        <f t="shared" si="1019"/>
        <v>1401075</v>
      </c>
      <c r="N10643" s="218"/>
      <c r="O10643" s="108"/>
      <c r="P10643" s="138"/>
      <c r="Q10643" s="108"/>
      <c r="R10643" s="108"/>
      <c r="S10643" s="139"/>
      <c r="T10643" s="218"/>
      <c r="U10643" s="218"/>
      <c r="V10643" s="218"/>
      <c r="W10643" s="223"/>
      <c r="X10643" s="136"/>
      <c r="Y10643" s="223"/>
      <c r="Z10643" s="223"/>
      <c r="AA10643" s="224"/>
      <c r="AB10643" s="224"/>
      <c r="AC10643" s="223"/>
      <c r="AD10643" s="223">
        <f t="shared" si="1020"/>
        <v>1401075</v>
      </c>
      <c r="AE10643" s="223">
        <f t="shared" si="1021"/>
        <v>1401075</v>
      </c>
      <c r="AF10643" s="223">
        <v>50000000</v>
      </c>
      <c r="AG10643" s="223">
        <f t="shared" si="1022"/>
        <v>0</v>
      </c>
      <c r="AH10643" s="223">
        <v>0.01</v>
      </c>
    </row>
    <row r="10644" spans="1:34" s="173" customFormat="1" x14ac:dyDescent="0.55000000000000004">
      <c r="A10644" s="122"/>
      <c r="B10644" s="218">
        <v>4547</v>
      </c>
      <c r="C10644" s="218">
        <v>10584</v>
      </c>
      <c r="D10644" s="221" t="s">
        <v>14401</v>
      </c>
      <c r="E10644" s="218" t="s">
        <v>34</v>
      </c>
      <c r="F10644" s="218">
        <v>4900</v>
      </c>
      <c r="G10644" s="218">
        <v>7</v>
      </c>
      <c r="H10644" s="218">
        <v>2</v>
      </c>
      <c r="I10644" s="222">
        <v>51</v>
      </c>
      <c r="J10644" s="123" t="s">
        <v>38</v>
      </c>
      <c r="K10644" s="137">
        <f t="shared" si="1018"/>
        <v>3051</v>
      </c>
      <c r="L10644" s="137">
        <v>475</v>
      </c>
      <c r="M10644" s="137">
        <f t="shared" si="1019"/>
        <v>1449225</v>
      </c>
      <c r="N10644" s="218"/>
      <c r="O10644" s="108"/>
      <c r="P10644" s="138"/>
      <c r="Q10644" s="108"/>
      <c r="R10644" s="108"/>
      <c r="S10644" s="139"/>
      <c r="T10644" s="218"/>
      <c r="U10644" s="218"/>
      <c r="V10644" s="218"/>
      <c r="W10644" s="223"/>
      <c r="X10644" s="136"/>
      <c r="Y10644" s="223"/>
      <c r="Z10644" s="223"/>
      <c r="AA10644" s="224"/>
      <c r="AB10644" s="224"/>
      <c r="AC10644" s="223"/>
      <c r="AD10644" s="223">
        <f t="shared" si="1020"/>
        <v>1449225</v>
      </c>
      <c r="AE10644" s="223">
        <f t="shared" si="1021"/>
        <v>1449225</v>
      </c>
      <c r="AF10644" s="223">
        <v>50000000</v>
      </c>
      <c r="AG10644" s="223">
        <f t="shared" si="1022"/>
        <v>0</v>
      </c>
      <c r="AH10644" s="223">
        <v>0.01</v>
      </c>
    </row>
    <row r="10645" spans="1:34" s="173" customFormat="1" x14ac:dyDescent="0.55000000000000004">
      <c r="A10645" s="122"/>
      <c r="B10645" s="218">
        <v>4548</v>
      </c>
      <c r="C10645" s="218">
        <v>10585</v>
      </c>
      <c r="D10645" s="221" t="s">
        <v>14402</v>
      </c>
      <c r="E10645" s="218" t="s">
        <v>34</v>
      </c>
      <c r="F10645" s="218">
        <v>4901</v>
      </c>
      <c r="G10645" s="218">
        <v>5</v>
      </c>
      <c r="H10645" s="218">
        <v>0</v>
      </c>
      <c r="I10645" s="222">
        <v>7</v>
      </c>
      <c r="J10645" s="123" t="s">
        <v>38</v>
      </c>
      <c r="K10645" s="137">
        <f t="shared" si="1018"/>
        <v>2007</v>
      </c>
      <c r="L10645" s="137">
        <v>475</v>
      </c>
      <c r="M10645" s="137">
        <f t="shared" si="1019"/>
        <v>953325</v>
      </c>
      <c r="N10645" s="218"/>
      <c r="O10645" s="108"/>
      <c r="P10645" s="138"/>
      <c r="Q10645" s="108"/>
      <c r="R10645" s="108"/>
      <c r="S10645" s="139"/>
      <c r="T10645" s="218"/>
      <c r="U10645" s="218"/>
      <c r="V10645" s="218"/>
      <c r="W10645" s="223"/>
      <c r="X10645" s="136"/>
      <c r="Y10645" s="223"/>
      <c r="Z10645" s="223"/>
      <c r="AA10645" s="224"/>
      <c r="AB10645" s="224"/>
      <c r="AC10645" s="223"/>
      <c r="AD10645" s="223">
        <f t="shared" si="1020"/>
        <v>953325</v>
      </c>
      <c r="AE10645" s="223">
        <f t="shared" si="1021"/>
        <v>953325</v>
      </c>
      <c r="AF10645" s="223">
        <v>50000000</v>
      </c>
      <c r="AG10645" s="223">
        <f t="shared" si="1022"/>
        <v>0</v>
      </c>
      <c r="AH10645" s="223">
        <v>0.01</v>
      </c>
    </row>
    <row r="10646" spans="1:34" s="173" customFormat="1" x14ac:dyDescent="0.55000000000000004">
      <c r="A10646" s="122"/>
      <c r="B10646" s="218">
        <v>4549</v>
      </c>
      <c r="C10646" s="218">
        <v>10586</v>
      </c>
      <c r="D10646" s="221" t="s">
        <v>14403</v>
      </c>
      <c r="E10646" s="218" t="s">
        <v>34</v>
      </c>
      <c r="F10646" s="218">
        <v>4902</v>
      </c>
      <c r="G10646" s="218">
        <v>5</v>
      </c>
      <c r="H10646" s="218">
        <v>1</v>
      </c>
      <c r="I10646" s="222">
        <v>15</v>
      </c>
      <c r="J10646" s="123" t="s">
        <v>38</v>
      </c>
      <c r="K10646" s="137">
        <f t="shared" si="1018"/>
        <v>2115</v>
      </c>
      <c r="L10646" s="137">
        <v>225</v>
      </c>
      <c r="M10646" s="137">
        <f t="shared" si="1019"/>
        <v>475875</v>
      </c>
      <c r="N10646" s="218"/>
      <c r="O10646" s="108"/>
      <c r="P10646" s="138"/>
      <c r="Q10646" s="108"/>
      <c r="R10646" s="108"/>
      <c r="S10646" s="139"/>
      <c r="T10646" s="218"/>
      <c r="U10646" s="218"/>
      <c r="V10646" s="218"/>
      <c r="W10646" s="223"/>
      <c r="X10646" s="136"/>
      <c r="Y10646" s="223"/>
      <c r="Z10646" s="223"/>
      <c r="AA10646" s="224"/>
      <c r="AB10646" s="224"/>
      <c r="AC10646" s="223"/>
      <c r="AD10646" s="223">
        <f t="shared" si="1020"/>
        <v>475875</v>
      </c>
      <c r="AE10646" s="223">
        <f t="shared" si="1021"/>
        <v>475875</v>
      </c>
      <c r="AF10646" s="223">
        <v>50000000</v>
      </c>
      <c r="AG10646" s="223">
        <f t="shared" si="1022"/>
        <v>0</v>
      </c>
      <c r="AH10646" s="223">
        <v>0.01</v>
      </c>
    </row>
    <row r="10647" spans="1:34" s="173" customFormat="1" x14ac:dyDescent="0.55000000000000004">
      <c r="A10647" s="122"/>
      <c r="B10647" s="218">
        <v>4550</v>
      </c>
      <c r="C10647" s="218">
        <v>10578</v>
      </c>
      <c r="D10647" s="221" t="s">
        <v>14404</v>
      </c>
      <c r="E10647" s="218" t="s">
        <v>34</v>
      </c>
      <c r="F10647" s="218">
        <v>4903</v>
      </c>
      <c r="G10647" s="218">
        <v>3</v>
      </c>
      <c r="H10647" s="218">
        <v>3</v>
      </c>
      <c r="I10647" s="222">
        <v>92</v>
      </c>
      <c r="J10647" s="123" t="s">
        <v>38</v>
      </c>
      <c r="K10647" s="137">
        <f t="shared" si="1018"/>
        <v>1592</v>
      </c>
      <c r="L10647" s="137">
        <v>475</v>
      </c>
      <c r="M10647" s="137">
        <f t="shared" si="1019"/>
        <v>756200</v>
      </c>
      <c r="N10647" s="218"/>
      <c r="O10647" s="108"/>
      <c r="P10647" s="138"/>
      <c r="Q10647" s="108"/>
      <c r="R10647" s="108"/>
      <c r="S10647" s="139"/>
      <c r="T10647" s="218"/>
      <c r="U10647" s="218"/>
      <c r="V10647" s="218"/>
      <c r="W10647" s="223"/>
      <c r="X10647" s="136"/>
      <c r="Y10647" s="223"/>
      <c r="Z10647" s="223"/>
      <c r="AA10647" s="224"/>
      <c r="AB10647" s="224"/>
      <c r="AC10647" s="223"/>
      <c r="AD10647" s="223">
        <f t="shared" si="1020"/>
        <v>756200</v>
      </c>
      <c r="AE10647" s="223">
        <f t="shared" si="1021"/>
        <v>756200</v>
      </c>
      <c r="AF10647" s="223">
        <v>50000000</v>
      </c>
      <c r="AG10647" s="223">
        <f t="shared" si="1022"/>
        <v>0</v>
      </c>
      <c r="AH10647" s="223">
        <v>0.01</v>
      </c>
    </row>
    <row r="10648" spans="1:34" s="173" customFormat="1" x14ac:dyDescent="0.55000000000000004">
      <c r="A10648" s="122"/>
      <c r="B10648" s="218">
        <v>4551</v>
      </c>
      <c r="C10648" s="218">
        <v>7149</v>
      </c>
      <c r="D10648" s="221" t="s">
        <v>14419</v>
      </c>
      <c r="E10648" s="218" t="s">
        <v>34</v>
      </c>
      <c r="F10648" s="218">
        <v>4905</v>
      </c>
      <c r="G10648" s="218">
        <v>14</v>
      </c>
      <c r="H10648" s="218">
        <v>0</v>
      </c>
      <c r="I10648" s="222">
        <v>81</v>
      </c>
      <c r="J10648" s="123" t="s">
        <v>38</v>
      </c>
      <c r="K10648" s="137">
        <f t="shared" si="1018"/>
        <v>5681</v>
      </c>
      <c r="L10648" s="137">
        <v>225</v>
      </c>
      <c r="M10648" s="137">
        <f t="shared" si="1019"/>
        <v>1278225</v>
      </c>
      <c r="N10648" s="218"/>
      <c r="O10648" s="108"/>
      <c r="P10648" s="138"/>
      <c r="Q10648" s="108"/>
      <c r="R10648" s="108"/>
      <c r="S10648" s="139"/>
      <c r="T10648" s="218"/>
      <c r="U10648" s="218"/>
      <c r="V10648" s="218"/>
      <c r="W10648" s="223"/>
      <c r="X10648" s="136"/>
      <c r="Y10648" s="223"/>
      <c r="Z10648" s="223"/>
      <c r="AA10648" s="224"/>
      <c r="AB10648" s="224"/>
      <c r="AC10648" s="223"/>
      <c r="AD10648" s="223">
        <f t="shared" si="1020"/>
        <v>1278225</v>
      </c>
      <c r="AE10648" s="223">
        <f t="shared" si="1021"/>
        <v>1278225</v>
      </c>
      <c r="AF10648" s="223">
        <v>50000000</v>
      </c>
      <c r="AG10648" s="223">
        <f t="shared" si="1022"/>
        <v>0</v>
      </c>
      <c r="AH10648" s="223">
        <v>0.01</v>
      </c>
    </row>
    <row r="10649" spans="1:34" s="173" customFormat="1" x14ac:dyDescent="0.55000000000000004">
      <c r="A10649" s="122"/>
      <c r="B10649" s="218">
        <v>4552</v>
      </c>
      <c r="C10649" s="218">
        <v>7148</v>
      </c>
      <c r="D10649" s="221" t="s">
        <v>14420</v>
      </c>
      <c r="E10649" s="218" t="s">
        <v>34</v>
      </c>
      <c r="F10649" s="218">
        <v>4908</v>
      </c>
      <c r="G10649" s="218">
        <v>5</v>
      </c>
      <c r="H10649" s="218">
        <v>1</v>
      </c>
      <c r="I10649" s="222">
        <v>43</v>
      </c>
      <c r="J10649" s="123" t="s">
        <v>38</v>
      </c>
      <c r="K10649" s="137">
        <f t="shared" si="1018"/>
        <v>2143</v>
      </c>
      <c r="L10649" s="137">
        <v>650</v>
      </c>
      <c r="M10649" s="137">
        <f t="shared" si="1019"/>
        <v>1392950</v>
      </c>
      <c r="N10649" s="218"/>
      <c r="O10649" s="108"/>
      <c r="P10649" s="138"/>
      <c r="Q10649" s="108"/>
      <c r="R10649" s="108"/>
      <c r="S10649" s="139"/>
      <c r="T10649" s="218"/>
      <c r="U10649" s="218"/>
      <c r="V10649" s="218"/>
      <c r="W10649" s="223"/>
      <c r="X10649" s="136"/>
      <c r="Y10649" s="223"/>
      <c r="Z10649" s="223"/>
      <c r="AA10649" s="224"/>
      <c r="AB10649" s="224"/>
      <c r="AC10649" s="223"/>
      <c r="AD10649" s="223">
        <f t="shared" si="1020"/>
        <v>1392950</v>
      </c>
      <c r="AE10649" s="223">
        <f t="shared" si="1021"/>
        <v>1392950</v>
      </c>
      <c r="AF10649" s="223">
        <v>50000000</v>
      </c>
      <c r="AG10649" s="223">
        <f t="shared" si="1022"/>
        <v>0</v>
      </c>
      <c r="AH10649" s="223">
        <v>0.01</v>
      </c>
    </row>
    <row r="10650" spans="1:34" s="173" customFormat="1" x14ac:dyDescent="0.55000000000000004">
      <c r="A10650" s="122"/>
      <c r="B10650" s="218">
        <v>4553</v>
      </c>
      <c r="C10650" s="218">
        <v>10580</v>
      </c>
      <c r="D10650" s="221" t="s">
        <v>14405</v>
      </c>
      <c r="E10650" s="218" t="s">
        <v>34</v>
      </c>
      <c r="F10650" s="218">
        <v>4911</v>
      </c>
      <c r="G10650" s="218">
        <v>1</v>
      </c>
      <c r="H10650" s="218">
        <v>3</v>
      </c>
      <c r="I10650" s="222">
        <v>55</v>
      </c>
      <c r="J10650" s="123" t="s">
        <v>38</v>
      </c>
      <c r="K10650" s="137">
        <f t="shared" si="1018"/>
        <v>755</v>
      </c>
      <c r="L10650" s="137">
        <v>475</v>
      </c>
      <c r="M10650" s="137">
        <f t="shared" si="1019"/>
        <v>358625</v>
      </c>
      <c r="N10650" s="218"/>
      <c r="O10650" s="108"/>
      <c r="P10650" s="138"/>
      <c r="Q10650" s="108"/>
      <c r="R10650" s="108"/>
      <c r="S10650" s="139"/>
      <c r="T10650" s="218"/>
      <c r="U10650" s="218"/>
      <c r="V10650" s="218"/>
      <c r="W10650" s="223"/>
      <c r="X10650" s="136"/>
      <c r="Y10650" s="223"/>
      <c r="Z10650" s="223"/>
      <c r="AA10650" s="224"/>
      <c r="AB10650" s="224"/>
      <c r="AC10650" s="223"/>
      <c r="AD10650" s="223">
        <f t="shared" si="1020"/>
        <v>358625</v>
      </c>
      <c r="AE10650" s="223">
        <f t="shared" si="1021"/>
        <v>358625</v>
      </c>
      <c r="AF10650" s="223">
        <v>50000000</v>
      </c>
      <c r="AG10650" s="223">
        <f t="shared" si="1022"/>
        <v>0</v>
      </c>
      <c r="AH10650" s="223">
        <v>0.01</v>
      </c>
    </row>
    <row r="10651" spans="1:34" s="173" customFormat="1" x14ac:dyDescent="0.55000000000000004">
      <c r="A10651" s="122"/>
      <c r="B10651" s="218">
        <v>4554</v>
      </c>
      <c r="C10651" s="218">
        <v>7127</v>
      </c>
      <c r="D10651" s="221" t="s">
        <v>14421</v>
      </c>
      <c r="E10651" s="218" t="s">
        <v>34</v>
      </c>
      <c r="F10651" s="218">
        <v>4912</v>
      </c>
      <c r="G10651" s="218">
        <v>3</v>
      </c>
      <c r="H10651" s="218">
        <v>0</v>
      </c>
      <c r="I10651" s="222">
        <v>47</v>
      </c>
      <c r="J10651" s="123" t="s">
        <v>38</v>
      </c>
      <c r="K10651" s="137">
        <f t="shared" si="1018"/>
        <v>1247</v>
      </c>
      <c r="L10651" s="137">
        <v>650</v>
      </c>
      <c r="M10651" s="137">
        <f t="shared" si="1019"/>
        <v>810550</v>
      </c>
      <c r="N10651" s="218"/>
      <c r="O10651" s="108"/>
      <c r="P10651" s="138"/>
      <c r="Q10651" s="108"/>
      <c r="R10651" s="108"/>
      <c r="S10651" s="139"/>
      <c r="T10651" s="218"/>
      <c r="U10651" s="218"/>
      <c r="V10651" s="218"/>
      <c r="W10651" s="223"/>
      <c r="X10651" s="136"/>
      <c r="Y10651" s="223"/>
      <c r="Z10651" s="223"/>
      <c r="AA10651" s="224"/>
      <c r="AB10651" s="224"/>
      <c r="AC10651" s="223"/>
      <c r="AD10651" s="223">
        <f t="shared" si="1020"/>
        <v>810550</v>
      </c>
      <c r="AE10651" s="223">
        <f t="shared" si="1021"/>
        <v>810550</v>
      </c>
      <c r="AF10651" s="223">
        <v>50000000</v>
      </c>
      <c r="AG10651" s="223">
        <f t="shared" si="1022"/>
        <v>0</v>
      </c>
      <c r="AH10651" s="223">
        <v>0.01</v>
      </c>
    </row>
    <row r="10652" spans="1:34" s="173" customFormat="1" x14ac:dyDescent="0.55000000000000004">
      <c r="A10652" s="122"/>
      <c r="B10652" s="218">
        <v>4555</v>
      </c>
      <c r="C10652" s="218">
        <v>10589</v>
      </c>
      <c r="D10652" s="221" t="s">
        <v>14406</v>
      </c>
      <c r="E10652" s="218" t="s">
        <v>34</v>
      </c>
      <c r="F10652" s="218">
        <v>4913</v>
      </c>
      <c r="G10652" s="218">
        <v>2</v>
      </c>
      <c r="H10652" s="218">
        <v>2</v>
      </c>
      <c r="I10652" s="222">
        <v>80</v>
      </c>
      <c r="J10652" s="123" t="s">
        <v>38</v>
      </c>
      <c r="K10652" s="137">
        <f t="shared" si="1018"/>
        <v>1080</v>
      </c>
      <c r="L10652" s="137">
        <v>475</v>
      </c>
      <c r="M10652" s="137">
        <f t="shared" si="1019"/>
        <v>513000</v>
      </c>
      <c r="N10652" s="218"/>
      <c r="O10652" s="108"/>
      <c r="P10652" s="138"/>
      <c r="Q10652" s="108"/>
      <c r="R10652" s="108"/>
      <c r="S10652" s="139"/>
      <c r="T10652" s="218"/>
      <c r="U10652" s="218"/>
      <c r="V10652" s="218"/>
      <c r="W10652" s="223"/>
      <c r="X10652" s="136"/>
      <c r="Y10652" s="223"/>
      <c r="Z10652" s="223"/>
      <c r="AA10652" s="224"/>
      <c r="AB10652" s="224"/>
      <c r="AC10652" s="223"/>
      <c r="AD10652" s="223">
        <f t="shared" si="1020"/>
        <v>513000</v>
      </c>
      <c r="AE10652" s="223">
        <f t="shared" si="1021"/>
        <v>513000</v>
      </c>
      <c r="AF10652" s="223">
        <v>50000000</v>
      </c>
      <c r="AG10652" s="223">
        <f t="shared" si="1022"/>
        <v>0</v>
      </c>
      <c r="AH10652" s="223">
        <v>0.01</v>
      </c>
    </row>
    <row r="10653" spans="1:34" s="173" customFormat="1" x14ac:dyDescent="0.55000000000000004">
      <c r="A10653" s="122"/>
      <c r="B10653" s="218">
        <v>4556</v>
      </c>
      <c r="C10653" s="218">
        <v>10582</v>
      </c>
      <c r="D10653" s="221" t="s">
        <v>14407</v>
      </c>
      <c r="E10653" s="218" t="s">
        <v>34</v>
      </c>
      <c r="F10653" s="218">
        <v>4914</v>
      </c>
      <c r="G10653" s="218">
        <v>6</v>
      </c>
      <c r="H10653" s="218">
        <v>3</v>
      </c>
      <c r="I10653" s="222">
        <v>83</v>
      </c>
      <c r="J10653" s="123" t="s">
        <v>38</v>
      </c>
      <c r="K10653" s="137">
        <f t="shared" si="1018"/>
        <v>2783</v>
      </c>
      <c r="L10653" s="137">
        <v>475</v>
      </c>
      <c r="M10653" s="137">
        <f t="shared" si="1019"/>
        <v>1321925</v>
      </c>
      <c r="N10653" s="218"/>
      <c r="O10653" s="108"/>
      <c r="P10653" s="138"/>
      <c r="Q10653" s="108"/>
      <c r="R10653" s="108"/>
      <c r="S10653" s="139"/>
      <c r="T10653" s="218"/>
      <c r="U10653" s="218"/>
      <c r="V10653" s="218"/>
      <c r="W10653" s="223"/>
      <c r="X10653" s="136"/>
      <c r="Y10653" s="223"/>
      <c r="Z10653" s="223"/>
      <c r="AA10653" s="224"/>
      <c r="AB10653" s="224"/>
      <c r="AC10653" s="223"/>
      <c r="AD10653" s="223">
        <f t="shared" si="1020"/>
        <v>1321925</v>
      </c>
      <c r="AE10653" s="223">
        <f t="shared" si="1021"/>
        <v>1321925</v>
      </c>
      <c r="AF10653" s="223">
        <v>50000000</v>
      </c>
      <c r="AG10653" s="223">
        <f t="shared" si="1022"/>
        <v>0</v>
      </c>
      <c r="AH10653" s="223">
        <v>0.01</v>
      </c>
    </row>
    <row r="10654" spans="1:34" s="173" customFormat="1" x14ac:dyDescent="0.55000000000000004">
      <c r="A10654" s="122"/>
      <c r="B10654" s="218">
        <v>4557</v>
      </c>
      <c r="C10654" s="218">
        <v>7131</v>
      </c>
      <c r="D10654" s="221" t="s">
        <v>14422</v>
      </c>
      <c r="E10654" s="218" t="s">
        <v>34</v>
      </c>
      <c r="F10654" s="218">
        <v>4915</v>
      </c>
      <c r="G10654" s="218">
        <v>2</v>
      </c>
      <c r="H10654" s="218">
        <v>3</v>
      </c>
      <c r="I10654" s="222">
        <v>15</v>
      </c>
      <c r="J10654" s="123" t="s">
        <v>38</v>
      </c>
      <c r="K10654" s="137">
        <f t="shared" si="1018"/>
        <v>1115</v>
      </c>
      <c r="L10654" s="137">
        <v>225</v>
      </c>
      <c r="M10654" s="137">
        <f t="shared" si="1019"/>
        <v>250875</v>
      </c>
      <c r="N10654" s="218"/>
      <c r="O10654" s="108"/>
      <c r="P10654" s="138"/>
      <c r="Q10654" s="108"/>
      <c r="R10654" s="108"/>
      <c r="S10654" s="139"/>
      <c r="T10654" s="218"/>
      <c r="U10654" s="218"/>
      <c r="V10654" s="218"/>
      <c r="W10654" s="223"/>
      <c r="X10654" s="136"/>
      <c r="Y10654" s="223"/>
      <c r="Z10654" s="223"/>
      <c r="AA10654" s="224"/>
      <c r="AB10654" s="224"/>
      <c r="AC10654" s="223"/>
      <c r="AD10654" s="223">
        <f t="shared" si="1020"/>
        <v>250875</v>
      </c>
      <c r="AE10654" s="223">
        <f t="shared" si="1021"/>
        <v>250875</v>
      </c>
      <c r="AF10654" s="223">
        <v>50000000</v>
      </c>
      <c r="AG10654" s="223">
        <f t="shared" si="1022"/>
        <v>0</v>
      </c>
      <c r="AH10654" s="223">
        <v>0.01</v>
      </c>
    </row>
    <row r="10655" spans="1:34" s="173" customFormat="1" x14ac:dyDescent="0.55000000000000004">
      <c r="A10655" s="122"/>
      <c r="B10655" s="218">
        <v>4558</v>
      </c>
      <c r="C10655" s="218">
        <v>7225</v>
      </c>
      <c r="D10655" s="221" t="s">
        <v>14423</v>
      </c>
      <c r="E10655" s="218" t="s">
        <v>34</v>
      </c>
      <c r="F10655" s="218">
        <v>4917</v>
      </c>
      <c r="G10655" s="218">
        <v>9</v>
      </c>
      <c r="H10655" s="218">
        <v>0</v>
      </c>
      <c r="I10655" s="222">
        <v>3</v>
      </c>
      <c r="J10655" s="123" t="s">
        <v>38</v>
      </c>
      <c r="K10655" s="137">
        <f t="shared" si="1018"/>
        <v>3603</v>
      </c>
      <c r="L10655" s="137">
        <v>275</v>
      </c>
      <c r="M10655" s="137">
        <f t="shared" si="1019"/>
        <v>990825</v>
      </c>
      <c r="N10655" s="218"/>
      <c r="O10655" s="108"/>
      <c r="P10655" s="138"/>
      <c r="Q10655" s="108"/>
      <c r="R10655" s="108"/>
      <c r="S10655" s="139"/>
      <c r="T10655" s="218"/>
      <c r="U10655" s="218"/>
      <c r="V10655" s="218"/>
      <c r="W10655" s="223"/>
      <c r="X10655" s="136"/>
      <c r="Y10655" s="223"/>
      <c r="Z10655" s="223"/>
      <c r="AA10655" s="224"/>
      <c r="AB10655" s="224"/>
      <c r="AC10655" s="223"/>
      <c r="AD10655" s="223">
        <f t="shared" si="1020"/>
        <v>990825</v>
      </c>
      <c r="AE10655" s="223">
        <f t="shared" si="1021"/>
        <v>990825</v>
      </c>
      <c r="AF10655" s="223">
        <v>50000000</v>
      </c>
      <c r="AG10655" s="223">
        <f t="shared" si="1022"/>
        <v>0</v>
      </c>
      <c r="AH10655" s="223">
        <v>0.01</v>
      </c>
    </row>
    <row r="10656" spans="1:34" s="173" customFormat="1" x14ac:dyDescent="0.55000000000000004">
      <c r="A10656" s="122"/>
      <c r="B10656" s="218">
        <v>4559</v>
      </c>
      <c r="C10656" s="218">
        <v>7224</v>
      </c>
      <c r="D10656" s="221" t="s">
        <v>14424</v>
      </c>
      <c r="E10656" s="218" t="s">
        <v>34</v>
      </c>
      <c r="F10656" s="218">
        <v>4918</v>
      </c>
      <c r="G10656" s="218">
        <v>10</v>
      </c>
      <c r="H10656" s="218">
        <v>2</v>
      </c>
      <c r="I10656" s="222">
        <v>27</v>
      </c>
      <c r="J10656" s="123" t="s">
        <v>38</v>
      </c>
      <c r="K10656" s="137">
        <f t="shared" si="1018"/>
        <v>4227</v>
      </c>
      <c r="L10656" s="137">
        <v>275</v>
      </c>
      <c r="M10656" s="137">
        <f t="shared" si="1019"/>
        <v>1162425</v>
      </c>
      <c r="N10656" s="218"/>
      <c r="O10656" s="108"/>
      <c r="P10656" s="138"/>
      <c r="Q10656" s="108"/>
      <c r="R10656" s="108"/>
      <c r="S10656" s="139"/>
      <c r="T10656" s="218"/>
      <c r="U10656" s="218"/>
      <c r="V10656" s="218"/>
      <c r="W10656" s="223"/>
      <c r="X10656" s="136"/>
      <c r="Y10656" s="223"/>
      <c r="Z10656" s="223"/>
      <c r="AA10656" s="224"/>
      <c r="AB10656" s="224"/>
      <c r="AC10656" s="223"/>
      <c r="AD10656" s="223">
        <f t="shared" si="1020"/>
        <v>1162425</v>
      </c>
      <c r="AE10656" s="223">
        <f t="shared" si="1021"/>
        <v>1162425</v>
      </c>
      <c r="AF10656" s="223">
        <v>50000000</v>
      </c>
      <c r="AG10656" s="223">
        <f t="shared" si="1022"/>
        <v>0</v>
      </c>
      <c r="AH10656" s="223">
        <v>0.01</v>
      </c>
    </row>
    <row r="10657" spans="1:34" s="173" customFormat="1" x14ac:dyDescent="0.55000000000000004">
      <c r="A10657" s="122"/>
      <c r="B10657" s="218">
        <v>4560</v>
      </c>
      <c r="C10657" s="218">
        <v>7202</v>
      </c>
      <c r="D10657" s="221" t="s">
        <v>14425</v>
      </c>
      <c r="E10657" s="218" t="s">
        <v>34</v>
      </c>
      <c r="F10657" s="218">
        <v>4921</v>
      </c>
      <c r="G10657" s="218">
        <v>34</v>
      </c>
      <c r="H10657" s="218">
        <v>0</v>
      </c>
      <c r="I10657" s="222">
        <v>37</v>
      </c>
      <c r="J10657" s="123" t="s">
        <v>38</v>
      </c>
      <c r="K10657" s="137">
        <f t="shared" si="1018"/>
        <v>13637</v>
      </c>
      <c r="L10657" s="137">
        <v>275</v>
      </c>
      <c r="M10657" s="137">
        <f t="shared" si="1019"/>
        <v>3750175</v>
      </c>
      <c r="N10657" s="218"/>
      <c r="O10657" s="108"/>
      <c r="P10657" s="138"/>
      <c r="Q10657" s="108"/>
      <c r="R10657" s="108"/>
      <c r="S10657" s="139"/>
      <c r="T10657" s="218"/>
      <c r="U10657" s="218"/>
      <c r="V10657" s="218"/>
      <c r="W10657" s="223"/>
      <c r="X10657" s="136"/>
      <c r="Y10657" s="223"/>
      <c r="Z10657" s="223"/>
      <c r="AA10657" s="224"/>
      <c r="AB10657" s="224"/>
      <c r="AC10657" s="223"/>
      <c r="AD10657" s="223">
        <f t="shared" si="1020"/>
        <v>3750175</v>
      </c>
      <c r="AE10657" s="223">
        <f t="shared" si="1021"/>
        <v>3750175</v>
      </c>
      <c r="AF10657" s="223">
        <v>50000000</v>
      </c>
      <c r="AG10657" s="223">
        <f t="shared" si="1022"/>
        <v>0</v>
      </c>
      <c r="AH10657" s="223">
        <v>0.01</v>
      </c>
    </row>
    <row r="10658" spans="1:34" s="173" customFormat="1" x14ac:dyDescent="0.55000000000000004">
      <c r="A10658" s="122"/>
      <c r="B10658" s="218">
        <v>4561</v>
      </c>
      <c r="C10658" s="218">
        <v>7174</v>
      </c>
      <c r="D10658" s="221" t="s">
        <v>14426</v>
      </c>
      <c r="E10658" s="218" t="s">
        <v>34</v>
      </c>
      <c r="F10658" s="218">
        <v>4923</v>
      </c>
      <c r="G10658" s="218">
        <v>5</v>
      </c>
      <c r="H10658" s="218">
        <v>2</v>
      </c>
      <c r="I10658" s="222">
        <v>7</v>
      </c>
      <c r="J10658" s="123" t="s">
        <v>38</v>
      </c>
      <c r="K10658" s="137">
        <f t="shared" si="1018"/>
        <v>2207</v>
      </c>
      <c r="L10658" s="137">
        <v>275</v>
      </c>
      <c r="M10658" s="137">
        <f t="shared" si="1019"/>
        <v>606925</v>
      </c>
      <c r="N10658" s="218"/>
      <c r="O10658" s="108"/>
      <c r="P10658" s="138"/>
      <c r="Q10658" s="108"/>
      <c r="R10658" s="108"/>
      <c r="S10658" s="139"/>
      <c r="T10658" s="218"/>
      <c r="U10658" s="218"/>
      <c r="V10658" s="218"/>
      <c r="W10658" s="223"/>
      <c r="X10658" s="136"/>
      <c r="Y10658" s="223"/>
      <c r="Z10658" s="223"/>
      <c r="AA10658" s="224"/>
      <c r="AB10658" s="224"/>
      <c r="AC10658" s="223"/>
      <c r="AD10658" s="223">
        <f t="shared" si="1020"/>
        <v>606925</v>
      </c>
      <c r="AE10658" s="223">
        <f t="shared" si="1021"/>
        <v>606925</v>
      </c>
      <c r="AF10658" s="223">
        <v>50000000</v>
      </c>
      <c r="AG10658" s="223">
        <f t="shared" si="1022"/>
        <v>0</v>
      </c>
      <c r="AH10658" s="223">
        <v>0.01</v>
      </c>
    </row>
    <row r="10659" spans="1:34" s="173" customFormat="1" x14ac:dyDescent="0.55000000000000004">
      <c r="A10659" s="122"/>
      <c r="B10659" s="218">
        <v>4562</v>
      </c>
      <c r="C10659" s="218">
        <v>7317</v>
      </c>
      <c r="D10659" s="221" t="s">
        <v>14427</v>
      </c>
      <c r="E10659" s="218" t="s">
        <v>34</v>
      </c>
      <c r="F10659" s="218">
        <v>4924</v>
      </c>
      <c r="G10659" s="218">
        <v>9</v>
      </c>
      <c r="H10659" s="218">
        <v>1</v>
      </c>
      <c r="I10659" s="222">
        <v>9</v>
      </c>
      <c r="J10659" s="123" t="s">
        <v>38</v>
      </c>
      <c r="K10659" s="137">
        <f t="shared" si="1018"/>
        <v>3709</v>
      </c>
      <c r="L10659" s="137">
        <v>500</v>
      </c>
      <c r="M10659" s="137">
        <f t="shared" si="1019"/>
        <v>1854500</v>
      </c>
      <c r="N10659" s="218"/>
      <c r="O10659" s="108"/>
      <c r="P10659" s="138"/>
      <c r="Q10659" s="108"/>
      <c r="R10659" s="108"/>
      <c r="S10659" s="139"/>
      <c r="T10659" s="218"/>
      <c r="U10659" s="218"/>
      <c r="V10659" s="218"/>
      <c r="W10659" s="223"/>
      <c r="X10659" s="136"/>
      <c r="Y10659" s="223"/>
      <c r="Z10659" s="223"/>
      <c r="AA10659" s="224"/>
      <c r="AB10659" s="224"/>
      <c r="AC10659" s="223"/>
      <c r="AD10659" s="223">
        <f t="shared" si="1020"/>
        <v>1854500</v>
      </c>
      <c r="AE10659" s="223">
        <f t="shared" si="1021"/>
        <v>1854500</v>
      </c>
      <c r="AF10659" s="223">
        <v>50000000</v>
      </c>
      <c r="AG10659" s="223">
        <f t="shared" si="1022"/>
        <v>0</v>
      </c>
      <c r="AH10659" s="223">
        <v>0.01</v>
      </c>
    </row>
    <row r="10660" spans="1:34" s="173" customFormat="1" x14ac:dyDescent="0.55000000000000004">
      <c r="A10660" s="122"/>
      <c r="B10660" s="218">
        <v>4563</v>
      </c>
      <c r="C10660" s="218">
        <v>7312</v>
      </c>
      <c r="D10660" s="221" t="s">
        <v>14428</v>
      </c>
      <c r="E10660" s="218" t="s">
        <v>34</v>
      </c>
      <c r="F10660" s="218">
        <v>4925</v>
      </c>
      <c r="G10660" s="218">
        <v>4</v>
      </c>
      <c r="H10660" s="218">
        <v>2</v>
      </c>
      <c r="I10660" s="222">
        <v>44</v>
      </c>
      <c r="J10660" s="123" t="s">
        <v>38</v>
      </c>
      <c r="K10660" s="137">
        <f t="shared" si="1018"/>
        <v>1844</v>
      </c>
      <c r="L10660" s="137">
        <v>225</v>
      </c>
      <c r="M10660" s="137">
        <f t="shared" si="1019"/>
        <v>414900</v>
      </c>
      <c r="N10660" s="218"/>
      <c r="O10660" s="108"/>
      <c r="P10660" s="138"/>
      <c r="Q10660" s="108"/>
      <c r="R10660" s="108"/>
      <c r="S10660" s="139"/>
      <c r="T10660" s="218"/>
      <c r="U10660" s="218"/>
      <c r="V10660" s="218"/>
      <c r="W10660" s="223"/>
      <c r="X10660" s="136"/>
      <c r="Y10660" s="223"/>
      <c r="Z10660" s="223"/>
      <c r="AA10660" s="224"/>
      <c r="AB10660" s="224"/>
      <c r="AC10660" s="223"/>
      <c r="AD10660" s="223">
        <f t="shared" si="1020"/>
        <v>414900</v>
      </c>
      <c r="AE10660" s="223">
        <f t="shared" si="1021"/>
        <v>414900</v>
      </c>
      <c r="AF10660" s="223">
        <v>50000000</v>
      </c>
      <c r="AG10660" s="223">
        <f t="shared" si="1022"/>
        <v>0</v>
      </c>
      <c r="AH10660" s="223">
        <v>0.01</v>
      </c>
    </row>
    <row r="10661" spans="1:34" s="173" customFormat="1" x14ac:dyDescent="0.55000000000000004">
      <c r="A10661" s="122"/>
      <c r="B10661" s="218">
        <v>4564</v>
      </c>
      <c r="C10661" s="218">
        <v>7244</v>
      </c>
      <c r="D10661" s="221" t="s">
        <v>14429</v>
      </c>
      <c r="E10661" s="218" t="s">
        <v>34</v>
      </c>
      <c r="F10661" s="218">
        <v>4926</v>
      </c>
      <c r="G10661" s="218">
        <v>11</v>
      </c>
      <c r="H10661" s="218">
        <v>1</v>
      </c>
      <c r="I10661" s="222">
        <v>14</v>
      </c>
      <c r="J10661" s="123" t="s">
        <v>38</v>
      </c>
      <c r="K10661" s="137">
        <f t="shared" si="1018"/>
        <v>4514</v>
      </c>
      <c r="L10661" s="137">
        <v>275</v>
      </c>
      <c r="M10661" s="137">
        <f t="shared" si="1019"/>
        <v>1241350</v>
      </c>
      <c r="N10661" s="218"/>
      <c r="O10661" s="108"/>
      <c r="P10661" s="138"/>
      <c r="Q10661" s="108"/>
      <c r="R10661" s="108"/>
      <c r="S10661" s="139"/>
      <c r="T10661" s="218"/>
      <c r="U10661" s="218"/>
      <c r="V10661" s="218"/>
      <c r="W10661" s="223"/>
      <c r="X10661" s="136"/>
      <c r="Y10661" s="223"/>
      <c r="Z10661" s="223"/>
      <c r="AA10661" s="224"/>
      <c r="AB10661" s="224"/>
      <c r="AC10661" s="223"/>
      <c r="AD10661" s="223">
        <f t="shared" si="1020"/>
        <v>1241350</v>
      </c>
      <c r="AE10661" s="223">
        <f t="shared" si="1021"/>
        <v>1241350</v>
      </c>
      <c r="AF10661" s="223">
        <v>50000000</v>
      </c>
      <c r="AG10661" s="223">
        <f t="shared" si="1022"/>
        <v>0</v>
      </c>
      <c r="AH10661" s="223">
        <v>0.01</v>
      </c>
    </row>
    <row r="10662" spans="1:34" s="173" customFormat="1" x14ac:dyDescent="0.55000000000000004">
      <c r="A10662" s="122"/>
      <c r="B10662" s="218">
        <v>4565</v>
      </c>
      <c r="C10662" s="218">
        <v>7249</v>
      </c>
      <c r="D10662" s="221" t="s">
        <v>14430</v>
      </c>
      <c r="E10662" s="218" t="s">
        <v>34</v>
      </c>
      <c r="F10662" s="218">
        <v>4927</v>
      </c>
      <c r="G10662" s="218">
        <v>5</v>
      </c>
      <c r="H10662" s="218">
        <v>0</v>
      </c>
      <c r="I10662" s="222">
        <v>59</v>
      </c>
      <c r="J10662" s="123" t="s">
        <v>38</v>
      </c>
      <c r="K10662" s="137">
        <f t="shared" si="1018"/>
        <v>2059</v>
      </c>
      <c r="L10662" s="137">
        <v>275</v>
      </c>
      <c r="M10662" s="137">
        <f t="shared" si="1019"/>
        <v>566225</v>
      </c>
      <c r="N10662" s="218"/>
      <c r="O10662" s="108"/>
      <c r="P10662" s="138"/>
      <c r="Q10662" s="108"/>
      <c r="R10662" s="108"/>
      <c r="S10662" s="139"/>
      <c r="T10662" s="218"/>
      <c r="U10662" s="218"/>
      <c r="V10662" s="218"/>
      <c r="W10662" s="223"/>
      <c r="X10662" s="136"/>
      <c r="Y10662" s="223"/>
      <c r="Z10662" s="223"/>
      <c r="AA10662" s="224"/>
      <c r="AB10662" s="224"/>
      <c r="AC10662" s="223"/>
      <c r="AD10662" s="223">
        <f t="shared" si="1020"/>
        <v>566225</v>
      </c>
      <c r="AE10662" s="223">
        <f t="shared" si="1021"/>
        <v>566225</v>
      </c>
      <c r="AF10662" s="223">
        <v>50000000</v>
      </c>
      <c r="AG10662" s="223">
        <f t="shared" si="1022"/>
        <v>0</v>
      </c>
      <c r="AH10662" s="223">
        <v>0.01</v>
      </c>
    </row>
    <row r="10663" spans="1:34" s="173" customFormat="1" x14ac:dyDescent="0.55000000000000004">
      <c r="A10663" s="122"/>
      <c r="B10663" s="218">
        <v>4566</v>
      </c>
      <c r="C10663" s="218">
        <v>7135</v>
      </c>
      <c r="D10663" s="221" t="s">
        <v>14431</v>
      </c>
      <c r="E10663" s="218" t="s">
        <v>34</v>
      </c>
      <c r="F10663" s="218">
        <v>4932</v>
      </c>
      <c r="G10663" s="218">
        <v>6</v>
      </c>
      <c r="H10663" s="218">
        <v>1</v>
      </c>
      <c r="I10663" s="222">
        <v>43</v>
      </c>
      <c r="J10663" s="123" t="s">
        <v>38</v>
      </c>
      <c r="K10663" s="137">
        <f t="shared" si="1018"/>
        <v>2543</v>
      </c>
      <c r="L10663" s="137">
        <v>225</v>
      </c>
      <c r="M10663" s="137">
        <f t="shared" si="1019"/>
        <v>572175</v>
      </c>
      <c r="N10663" s="218"/>
      <c r="O10663" s="108"/>
      <c r="P10663" s="138"/>
      <c r="Q10663" s="108"/>
      <c r="R10663" s="108"/>
      <c r="S10663" s="139"/>
      <c r="T10663" s="218"/>
      <c r="U10663" s="218"/>
      <c r="V10663" s="218"/>
      <c r="W10663" s="223"/>
      <c r="X10663" s="136"/>
      <c r="Y10663" s="223"/>
      <c r="Z10663" s="223"/>
      <c r="AA10663" s="224"/>
      <c r="AB10663" s="224"/>
      <c r="AC10663" s="223"/>
      <c r="AD10663" s="223">
        <f t="shared" si="1020"/>
        <v>572175</v>
      </c>
      <c r="AE10663" s="223">
        <f t="shared" si="1021"/>
        <v>572175</v>
      </c>
      <c r="AF10663" s="223">
        <v>50000000</v>
      </c>
      <c r="AG10663" s="223">
        <f t="shared" si="1022"/>
        <v>0</v>
      </c>
      <c r="AH10663" s="223">
        <v>0.01</v>
      </c>
    </row>
    <row r="10664" spans="1:34" s="173" customFormat="1" x14ac:dyDescent="0.55000000000000004">
      <c r="A10664" s="122"/>
      <c r="B10664" s="218">
        <v>4567</v>
      </c>
      <c r="C10664" s="218">
        <v>7136</v>
      </c>
      <c r="D10664" s="221" t="s">
        <v>14432</v>
      </c>
      <c r="E10664" s="218" t="s">
        <v>34</v>
      </c>
      <c r="F10664" s="218">
        <v>4933</v>
      </c>
      <c r="G10664" s="218">
        <v>9</v>
      </c>
      <c r="H10664" s="218">
        <v>2</v>
      </c>
      <c r="I10664" s="222">
        <v>63</v>
      </c>
      <c r="J10664" s="123" t="s">
        <v>38</v>
      </c>
      <c r="K10664" s="137">
        <f t="shared" si="1018"/>
        <v>3863</v>
      </c>
      <c r="L10664" s="137">
        <v>275</v>
      </c>
      <c r="M10664" s="137">
        <f t="shared" si="1019"/>
        <v>1062325</v>
      </c>
      <c r="N10664" s="218"/>
      <c r="O10664" s="108"/>
      <c r="P10664" s="138"/>
      <c r="Q10664" s="108"/>
      <c r="R10664" s="108"/>
      <c r="S10664" s="139"/>
      <c r="T10664" s="218"/>
      <c r="U10664" s="218"/>
      <c r="V10664" s="218"/>
      <c r="W10664" s="223"/>
      <c r="X10664" s="136"/>
      <c r="Y10664" s="223"/>
      <c r="Z10664" s="223"/>
      <c r="AA10664" s="224"/>
      <c r="AB10664" s="224"/>
      <c r="AC10664" s="223"/>
      <c r="AD10664" s="223">
        <f t="shared" si="1020"/>
        <v>1062325</v>
      </c>
      <c r="AE10664" s="223">
        <f t="shared" si="1021"/>
        <v>1062325</v>
      </c>
      <c r="AF10664" s="223">
        <v>50000000</v>
      </c>
      <c r="AG10664" s="223">
        <f t="shared" si="1022"/>
        <v>0</v>
      </c>
      <c r="AH10664" s="223">
        <v>0.01</v>
      </c>
    </row>
    <row r="10665" spans="1:34" s="173" customFormat="1" x14ac:dyDescent="0.55000000000000004">
      <c r="A10665" s="122"/>
      <c r="B10665" s="218">
        <v>4568</v>
      </c>
      <c r="C10665" s="218">
        <v>7134</v>
      </c>
      <c r="D10665" s="221" t="s">
        <v>14433</v>
      </c>
      <c r="E10665" s="218" t="s">
        <v>34</v>
      </c>
      <c r="F10665" s="218">
        <v>4935</v>
      </c>
      <c r="G10665" s="218">
        <v>6</v>
      </c>
      <c r="H10665" s="218">
        <v>1</v>
      </c>
      <c r="I10665" s="222">
        <v>35</v>
      </c>
      <c r="J10665" s="123" t="s">
        <v>38</v>
      </c>
      <c r="K10665" s="137">
        <f t="shared" si="1018"/>
        <v>2535</v>
      </c>
      <c r="L10665" s="137">
        <v>225</v>
      </c>
      <c r="M10665" s="137">
        <f t="shared" si="1019"/>
        <v>570375</v>
      </c>
      <c r="N10665" s="218"/>
      <c r="O10665" s="108"/>
      <c r="P10665" s="138"/>
      <c r="Q10665" s="108"/>
      <c r="R10665" s="108"/>
      <c r="S10665" s="139"/>
      <c r="T10665" s="218"/>
      <c r="U10665" s="218"/>
      <c r="V10665" s="218"/>
      <c r="W10665" s="223"/>
      <c r="X10665" s="136"/>
      <c r="Y10665" s="223"/>
      <c r="Z10665" s="223"/>
      <c r="AA10665" s="224"/>
      <c r="AB10665" s="224"/>
      <c r="AC10665" s="223"/>
      <c r="AD10665" s="223">
        <f t="shared" si="1020"/>
        <v>570375</v>
      </c>
      <c r="AE10665" s="223">
        <f t="shared" si="1021"/>
        <v>570375</v>
      </c>
      <c r="AF10665" s="223">
        <v>50000000</v>
      </c>
      <c r="AG10665" s="223">
        <f t="shared" si="1022"/>
        <v>0</v>
      </c>
      <c r="AH10665" s="223">
        <v>0.01</v>
      </c>
    </row>
    <row r="10666" spans="1:34" s="173" customFormat="1" x14ac:dyDescent="0.55000000000000004">
      <c r="A10666" s="122"/>
      <c r="B10666" s="218">
        <v>4569</v>
      </c>
      <c r="C10666" s="218">
        <v>7133</v>
      </c>
      <c r="D10666" s="221" t="s">
        <v>14434</v>
      </c>
      <c r="E10666" s="218" t="s">
        <v>34</v>
      </c>
      <c r="F10666" s="218">
        <v>4936</v>
      </c>
      <c r="G10666" s="218">
        <v>7</v>
      </c>
      <c r="H10666" s="218">
        <v>0</v>
      </c>
      <c r="I10666" s="222">
        <v>63</v>
      </c>
      <c r="J10666" s="123" t="s">
        <v>38</v>
      </c>
      <c r="K10666" s="137">
        <f t="shared" si="1018"/>
        <v>2863</v>
      </c>
      <c r="L10666" s="137">
        <v>225</v>
      </c>
      <c r="M10666" s="137">
        <f t="shared" si="1019"/>
        <v>644175</v>
      </c>
      <c r="N10666" s="218"/>
      <c r="O10666" s="108"/>
      <c r="P10666" s="138"/>
      <c r="Q10666" s="108"/>
      <c r="R10666" s="108"/>
      <c r="S10666" s="139"/>
      <c r="T10666" s="218"/>
      <c r="U10666" s="218"/>
      <c r="V10666" s="218"/>
      <c r="W10666" s="223"/>
      <c r="X10666" s="136"/>
      <c r="Y10666" s="223"/>
      <c r="Z10666" s="223"/>
      <c r="AA10666" s="224"/>
      <c r="AB10666" s="224"/>
      <c r="AC10666" s="223"/>
      <c r="AD10666" s="223">
        <f t="shared" si="1020"/>
        <v>644175</v>
      </c>
      <c r="AE10666" s="223">
        <f t="shared" si="1021"/>
        <v>644175</v>
      </c>
      <c r="AF10666" s="223">
        <v>50000000</v>
      </c>
      <c r="AG10666" s="223">
        <f t="shared" si="1022"/>
        <v>0</v>
      </c>
      <c r="AH10666" s="223">
        <v>0.01</v>
      </c>
    </row>
    <row r="10667" spans="1:34" s="173" customFormat="1" x14ac:dyDescent="0.55000000000000004">
      <c r="A10667" s="122"/>
      <c r="B10667" s="218">
        <v>4570</v>
      </c>
      <c r="C10667" s="218">
        <v>7143</v>
      </c>
      <c r="D10667" s="221" t="s">
        <v>14435</v>
      </c>
      <c r="E10667" s="218" t="s">
        <v>34</v>
      </c>
      <c r="F10667" s="218">
        <v>4940</v>
      </c>
      <c r="G10667" s="218">
        <v>11</v>
      </c>
      <c r="H10667" s="218">
        <v>3</v>
      </c>
      <c r="I10667" s="222">
        <v>88</v>
      </c>
      <c r="J10667" s="123" t="s">
        <v>38</v>
      </c>
      <c r="K10667" s="137">
        <f t="shared" si="1018"/>
        <v>4788</v>
      </c>
      <c r="L10667" s="137">
        <v>475</v>
      </c>
      <c r="M10667" s="137">
        <f t="shared" si="1019"/>
        <v>2274300</v>
      </c>
      <c r="N10667" s="218"/>
      <c r="O10667" s="108"/>
      <c r="P10667" s="138"/>
      <c r="Q10667" s="108"/>
      <c r="R10667" s="108"/>
      <c r="S10667" s="139"/>
      <c r="T10667" s="218"/>
      <c r="U10667" s="218"/>
      <c r="V10667" s="218"/>
      <c r="W10667" s="223"/>
      <c r="X10667" s="136"/>
      <c r="Y10667" s="223"/>
      <c r="Z10667" s="223"/>
      <c r="AA10667" s="224"/>
      <c r="AB10667" s="224"/>
      <c r="AC10667" s="223"/>
      <c r="AD10667" s="223">
        <f t="shared" si="1020"/>
        <v>2274300</v>
      </c>
      <c r="AE10667" s="223">
        <f t="shared" si="1021"/>
        <v>2274300</v>
      </c>
      <c r="AF10667" s="223">
        <v>50000000</v>
      </c>
      <c r="AG10667" s="223">
        <f t="shared" si="1022"/>
        <v>0</v>
      </c>
      <c r="AH10667" s="223">
        <v>0.01</v>
      </c>
    </row>
    <row r="10668" spans="1:34" s="173" customFormat="1" x14ac:dyDescent="0.55000000000000004">
      <c r="A10668" s="122"/>
      <c r="B10668" s="218">
        <v>4571</v>
      </c>
      <c r="C10668" s="218">
        <v>7144</v>
      </c>
      <c r="D10668" s="221" t="s">
        <v>14436</v>
      </c>
      <c r="E10668" s="218" t="s">
        <v>34</v>
      </c>
      <c r="F10668" s="218">
        <v>4941</v>
      </c>
      <c r="G10668" s="218">
        <v>48</v>
      </c>
      <c r="H10668" s="218">
        <v>1</v>
      </c>
      <c r="I10668" s="222">
        <v>73</v>
      </c>
      <c r="J10668" s="123" t="s">
        <v>38</v>
      </c>
      <c r="K10668" s="137">
        <f t="shared" si="1018"/>
        <v>19373</v>
      </c>
      <c r="L10668" s="137">
        <v>275</v>
      </c>
      <c r="M10668" s="137">
        <f t="shared" si="1019"/>
        <v>5327575</v>
      </c>
      <c r="N10668" s="218"/>
      <c r="O10668" s="108"/>
      <c r="P10668" s="138"/>
      <c r="Q10668" s="108"/>
      <c r="R10668" s="108"/>
      <c r="S10668" s="139"/>
      <c r="T10668" s="218"/>
      <c r="U10668" s="218"/>
      <c r="V10668" s="218"/>
      <c r="W10668" s="223"/>
      <c r="X10668" s="136"/>
      <c r="Y10668" s="223"/>
      <c r="Z10668" s="223"/>
      <c r="AA10668" s="224"/>
      <c r="AB10668" s="224"/>
      <c r="AC10668" s="223"/>
      <c r="AD10668" s="223">
        <f t="shared" si="1020"/>
        <v>5327575</v>
      </c>
      <c r="AE10668" s="223">
        <f t="shared" si="1021"/>
        <v>5327575</v>
      </c>
      <c r="AF10668" s="223">
        <v>50000000</v>
      </c>
      <c r="AG10668" s="223">
        <f t="shared" si="1022"/>
        <v>0</v>
      </c>
      <c r="AH10668" s="223">
        <v>0.01</v>
      </c>
    </row>
    <row r="10669" spans="1:34" s="173" customFormat="1" x14ac:dyDescent="0.55000000000000004">
      <c r="A10669" s="122"/>
      <c r="B10669" s="218">
        <v>4572</v>
      </c>
      <c r="C10669" s="218">
        <v>7118</v>
      </c>
      <c r="D10669" s="221" t="s">
        <v>14437</v>
      </c>
      <c r="E10669" s="218" t="s">
        <v>34</v>
      </c>
      <c r="F10669" s="218">
        <v>4943</v>
      </c>
      <c r="G10669" s="218">
        <v>33</v>
      </c>
      <c r="H10669" s="218">
        <v>1</v>
      </c>
      <c r="I10669" s="222">
        <v>34</v>
      </c>
      <c r="J10669" s="123" t="s">
        <v>38</v>
      </c>
      <c r="K10669" s="137">
        <f t="shared" si="1018"/>
        <v>13334</v>
      </c>
      <c r="L10669" s="137">
        <v>275</v>
      </c>
      <c r="M10669" s="137">
        <f t="shared" si="1019"/>
        <v>3666850</v>
      </c>
      <c r="N10669" s="218"/>
      <c r="O10669" s="108"/>
      <c r="P10669" s="138"/>
      <c r="Q10669" s="108"/>
      <c r="R10669" s="108"/>
      <c r="S10669" s="139"/>
      <c r="T10669" s="218"/>
      <c r="U10669" s="218"/>
      <c r="V10669" s="218"/>
      <c r="W10669" s="223"/>
      <c r="X10669" s="136"/>
      <c r="Y10669" s="223"/>
      <c r="Z10669" s="223"/>
      <c r="AA10669" s="224"/>
      <c r="AB10669" s="224"/>
      <c r="AC10669" s="223"/>
      <c r="AD10669" s="223">
        <f t="shared" si="1020"/>
        <v>3666850</v>
      </c>
      <c r="AE10669" s="223">
        <f t="shared" si="1021"/>
        <v>3666850</v>
      </c>
      <c r="AF10669" s="223">
        <v>50000000</v>
      </c>
      <c r="AG10669" s="223">
        <f t="shared" si="1022"/>
        <v>0</v>
      </c>
      <c r="AH10669" s="223">
        <v>0.01</v>
      </c>
    </row>
    <row r="10670" spans="1:34" s="173" customFormat="1" x14ac:dyDescent="0.55000000000000004">
      <c r="A10670" s="122"/>
      <c r="B10670" s="218">
        <v>4573</v>
      </c>
      <c r="C10670" s="218">
        <v>7120</v>
      </c>
      <c r="D10670" s="221" t="s">
        <v>14438</v>
      </c>
      <c r="E10670" s="218" t="s">
        <v>34</v>
      </c>
      <c r="F10670" s="218">
        <v>4947</v>
      </c>
      <c r="G10670" s="218">
        <v>42</v>
      </c>
      <c r="H10670" s="218">
        <v>1</v>
      </c>
      <c r="I10670" s="222">
        <v>87</v>
      </c>
      <c r="J10670" s="123" t="s">
        <v>38</v>
      </c>
      <c r="K10670" s="137">
        <f t="shared" si="1018"/>
        <v>16987</v>
      </c>
      <c r="L10670" s="137">
        <v>275</v>
      </c>
      <c r="M10670" s="137">
        <f t="shared" si="1019"/>
        <v>4671425</v>
      </c>
      <c r="N10670" s="218"/>
      <c r="O10670" s="108"/>
      <c r="P10670" s="138"/>
      <c r="Q10670" s="108"/>
      <c r="R10670" s="108"/>
      <c r="S10670" s="139"/>
      <c r="T10670" s="218"/>
      <c r="U10670" s="218"/>
      <c r="V10670" s="218"/>
      <c r="W10670" s="223"/>
      <c r="X10670" s="136"/>
      <c r="Y10670" s="223"/>
      <c r="Z10670" s="223"/>
      <c r="AA10670" s="224"/>
      <c r="AB10670" s="224"/>
      <c r="AC10670" s="223"/>
      <c r="AD10670" s="223">
        <f t="shared" si="1020"/>
        <v>4671425</v>
      </c>
      <c r="AE10670" s="223">
        <f t="shared" si="1021"/>
        <v>4671425</v>
      </c>
      <c r="AF10670" s="223">
        <v>50000000</v>
      </c>
      <c r="AG10670" s="223">
        <f t="shared" si="1022"/>
        <v>0</v>
      </c>
      <c r="AH10670" s="223">
        <v>0.01</v>
      </c>
    </row>
    <row r="10671" spans="1:34" s="173" customFormat="1" x14ac:dyDescent="0.55000000000000004">
      <c r="A10671" s="122"/>
      <c r="B10671" s="218">
        <v>4574</v>
      </c>
      <c r="C10671" s="218">
        <v>10579</v>
      </c>
      <c r="D10671" s="221" t="s">
        <v>14408</v>
      </c>
      <c r="E10671" s="218" t="s">
        <v>34</v>
      </c>
      <c r="F10671" s="218">
        <v>4958</v>
      </c>
      <c r="G10671" s="218">
        <v>30</v>
      </c>
      <c r="H10671" s="218">
        <v>2</v>
      </c>
      <c r="I10671" s="222">
        <v>45</v>
      </c>
      <c r="J10671" s="123" t="s">
        <v>38</v>
      </c>
      <c r="K10671" s="137">
        <f t="shared" si="1018"/>
        <v>12245</v>
      </c>
      <c r="L10671" s="137">
        <v>275</v>
      </c>
      <c r="M10671" s="137">
        <f t="shared" si="1019"/>
        <v>3367375</v>
      </c>
      <c r="N10671" s="218"/>
      <c r="O10671" s="108"/>
      <c r="P10671" s="138"/>
      <c r="Q10671" s="108"/>
      <c r="R10671" s="108"/>
      <c r="S10671" s="139"/>
      <c r="T10671" s="218"/>
      <c r="U10671" s="218"/>
      <c r="V10671" s="218"/>
      <c r="W10671" s="223"/>
      <c r="X10671" s="136"/>
      <c r="Y10671" s="223"/>
      <c r="Z10671" s="223"/>
      <c r="AA10671" s="224"/>
      <c r="AB10671" s="224"/>
      <c r="AC10671" s="223"/>
      <c r="AD10671" s="223">
        <f t="shared" ref="AD10671:AD10692" si="1023">IF(AND(AC10671="",M10671=""),0,IF((AC10671=""),M10671,IF((M10671=""),AC10671,AC10671+M10671)))</f>
        <v>3367375</v>
      </c>
      <c r="AE10671" s="223">
        <f t="shared" si="1021"/>
        <v>3367375</v>
      </c>
      <c r="AF10671" s="223">
        <v>50000000</v>
      </c>
      <c r="AG10671" s="223">
        <f t="shared" si="1022"/>
        <v>0</v>
      </c>
      <c r="AH10671" s="223">
        <v>0.01</v>
      </c>
    </row>
    <row r="10672" spans="1:34" s="173" customFormat="1" x14ac:dyDescent="0.55000000000000004">
      <c r="A10672" s="122"/>
      <c r="B10672" s="218">
        <v>4575</v>
      </c>
      <c r="C10672" s="218">
        <v>7145</v>
      </c>
      <c r="D10672" s="221" t="s">
        <v>14439</v>
      </c>
      <c r="E10672" s="218" t="s">
        <v>34</v>
      </c>
      <c r="F10672" s="218">
        <v>4963</v>
      </c>
      <c r="G10672" s="218">
        <v>5</v>
      </c>
      <c r="H10672" s="218">
        <v>0</v>
      </c>
      <c r="I10672" s="222">
        <v>72</v>
      </c>
      <c r="J10672" s="123" t="s">
        <v>38</v>
      </c>
      <c r="K10672" s="137">
        <f t="shared" si="1018"/>
        <v>2072</v>
      </c>
      <c r="L10672" s="137">
        <v>225</v>
      </c>
      <c r="M10672" s="137">
        <f t="shared" si="1019"/>
        <v>466200</v>
      </c>
      <c r="N10672" s="218"/>
      <c r="O10672" s="108"/>
      <c r="P10672" s="138"/>
      <c r="Q10672" s="108"/>
      <c r="R10672" s="108"/>
      <c r="S10672" s="139"/>
      <c r="T10672" s="218"/>
      <c r="U10672" s="218"/>
      <c r="V10672" s="218"/>
      <c r="W10672" s="223"/>
      <c r="X10672" s="136"/>
      <c r="Y10672" s="223"/>
      <c r="Z10672" s="223"/>
      <c r="AA10672" s="224"/>
      <c r="AB10672" s="224"/>
      <c r="AC10672" s="223"/>
      <c r="AD10672" s="223">
        <f t="shared" si="1023"/>
        <v>466200</v>
      </c>
      <c r="AE10672" s="223">
        <f t="shared" si="1021"/>
        <v>466200</v>
      </c>
      <c r="AF10672" s="223">
        <v>50000000</v>
      </c>
      <c r="AG10672" s="223">
        <f t="shared" si="1022"/>
        <v>0</v>
      </c>
      <c r="AH10672" s="223">
        <v>0.01</v>
      </c>
    </row>
    <row r="10673" spans="1:34" s="173" customFormat="1" x14ac:dyDescent="0.55000000000000004">
      <c r="A10673" s="122"/>
      <c r="B10673" s="218">
        <v>4576</v>
      </c>
      <c r="C10673" s="218">
        <v>7139</v>
      </c>
      <c r="D10673" s="221" t="s">
        <v>14440</v>
      </c>
      <c r="E10673" s="218" t="s">
        <v>34</v>
      </c>
      <c r="F10673" s="218">
        <v>4964</v>
      </c>
      <c r="G10673" s="218">
        <v>3</v>
      </c>
      <c r="H10673" s="218">
        <v>0</v>
      </c>
      <c r="I10673" s="222">
        <v>92</v>
      </c>
      <c r="J10673" s="123" t="s">
        <v>38</v>
      </c>
      <c r="K10673" s="137">
        <f t="shared" si="1018"/>
        <v>1292</v>
      </c>
      <c r="L10673" s="137">
        <v>475</v>
      </c>
      <c r="M10673" s="137">
        <f t="shared" si="1019"/>
        <v>613700</v>
      </c>
      <c r="N10673" s="218"/>
      <c r="O10673" s="108"/>
      <c r="P10673" s="138"/>
      <c r="Q10673" s="108"/>
      <c r="R10673" s="108"/>
      <c r="S10673" s="139"/>
      <c r="T10673" s="218"/>
      <c r="U10673" s="218"/>
      <c r="V10673" s="218"/>
      <c r="W10673" s="223"/>
      <c r="X10673" s="136"/>
      <c r="Y10673" s="223"/>
      <c r="Z10673" s="223"/>
      <c r="AA10673" s="224"/>
      <c r="AB10673" s="224"/>
      <c r="AC10673" s="223"/>
      <c r="AD10673" s="223">
        <f t="shared" si="1023"/>
        <v>613700</v>
      </c>
      <c r="AE10673" s="223">
        <f t="shared" si="1021"/>
        <v>613700</v>
      </c>
      <c r="AF10673" s="223">
        <v>50000000</v>
      </c>
      <c r="AG10673" s="223">
        <f t="shared" si="1022"/>
        <v>0</v>
      </c>
      <c r="AH10673" s="223">
        <v>0.01</v>
      </c>
    </row>
    <row r="10674" spans="1:34" s="173" customFormat="1" x14ac:dyDescent="0.55000000000000004">
      <c r="A10674" s="122"/>
      <c r="B10674" s="218">
        <v>4577</v>
      </c>
      <c r="C10674" s="218">
        <v>7116</v>
      </c>
      <c r="D10674" s="221" t="s">
        <v>14441</v>
      </c>
      <c r="E10674" s="218" t="s">
        <v>34</v>
      </c>
      <c r="F10674" s="218">
        <v>5655</v>
      </c>
      <c r="G10674" s="218">
        <v>7</v>
      </c>
      <c r="H10674" s="218">
        <v>3</v>
      </c>
      <c r="I10674" s="222">
        <v>5</v>
      </c>
      <c r="J10674" s="123" t="s">
        <v>38</v>
      </c>
      <c r="K10674" s="137">
        <f t="shared" si="1018"/>
        <v>3105</v>
      </c>
      <c r="L10674" s="137">
        <v>225</v>
      </c>
      <c r="M10674" s="137">
        <f t="shared" si="1019"/>
        <v>698625</v>
      </c>
      <c r="N10674" s="218"/>
      <c r="O10674" s="108"/>
      <c r="P10674" s="138"/>
      <c r="Q10674" s="108"/>
      <c r="R10674" s="108"/>
      <c r="S10674" s="139"/>
      <c r="T10674" s="218"/>
      <c r="U10674" s="218"/>
      <c r="V10674" s="218"/>
      <c r="W10674" s="223"/>
      <c r="X10674" s="136"/>
      <c r="Y10674" s="223"/>
      <c r="Z10674" s="223"/>
      <c r="AA10674" s="224"/>
      <c r="AB10674" s="224"/>
      <c r="AC10674" s="223"/>
      <c r="AD10674" s="223">
        <f t="shared" si="1023"/>
        <v>698625</v>
      </c>
      <c r="AE10674" s="223">
        <f t="shared" si="1021"/>
        <v>698625</v>
      </c>
      <c r="AF10674" s="223">
        <v>50000000</v>
      </c>
      <c r="AG10674" s="223">
        <f t="shared" si="1022"/>
        <v>0</v>
      </c>
      <c r="AH10674" s="223">
        <v>0.01</v>
      </c>
    </row>
    <row r="10675" spans="1:34" s="173" customFormat="1" x14ac:dyDescent="0.55000000000000004">
      <c r="A10675" s="122"/>
      <c r="B10675" s="218">
        <v>4578</v>
      </c>
      <c r="C10675" s="218">
        <v>7188</v>
      </c>
      <c r="D10675" s="221" t="s">
        <v>14442</v>
      </c>
      <c r="E10675" s="218" t="s">
        <v>34</v>
      </c>
      <c r="F10675" s="218">
        <v>5656</v>
      </c>
      <c r="G10675" s="218">
        <v>10</v>
      </c>
      <c r="H10675" s="218">
        <v>1</v>
      </c>
      <c r="I10675" s="222">
        <v>12</v>
      </c>
      <c r="J10675" s="123" t="s">
        <v>38</v>
      </c>
      <c r="K10675" s="137">
        <f t="shared" si="1018"/>
        <v>4112</v>
      </c>
      <c r="L10675" s="137">
        <v>275</v>
      </c>
      <c r="M10675" s="137">
        <f t="shared" si="1019"/>
        <v>1130800</v>
      </c>
      <c r="N10675" s="218"/>
      <c r="O10675" s="108"/>
      <c r="P10675" s="138"/>
      <c r="Q10675" s="108"/>
      <c r="R10675" s="108"/>
      <c r="S10675" s="139"/>
      <c r="T10675" s="218"/>
      <c r="U10675" s="218"/>
      <c r="V10675" s="218"/>
      <c r="W10675" s="223"/>
      <c r="X10675" s="136"/>
      <c r="Y10675" s="223"/>
      <c r="Z10675" s="223"/>
      <c r="AA10675" s="224"/>
      <c r="AB10675" s="224"/>
      <c r="AC10675" s="223"/>
      <c r="AD10675" s="223">
        <f t="shared" si="1023"/>
        <v>1130800</v>
      </c>
      <c r="AE10675" s="223">
        <f t="shared" si="1021"/>
        <v>1130800</v>
      </c>
      <c r="AF10675" s="223">
        <v>50000000</v>
      </c>
      <c r="AG10675" s="223">
        <f t="shared" si="1022"/>
        <v>0</v>
      </c>
      <c r="AH10675" s="223">
        <v>0.01</v>
      </c>
    </row>
    <row r="10676" spans="1:34" s="173" customFormat="1" x14ac:dyDescent="0.55000000000000004">
      <c r="A10676" s="122"/>
      <c r="B10676" s="218">
        <v>4579</v>
      </c>
      <c r="C10676" s="218">
        <v>7172</v>
      </c>
      <c r="D10676" s="221" t="s">
        <v>14443</v>
      </c>
      <c r="E10676" s="218" t="s">
        <v>34</v>
      </c>
      <c r="F10676" s="218">
        <v>6310</v>
      </c>
      <c r="G10676" s="218">
        <v>1</v>
      </c>
      <c r="H10676" s="218">
        <v>2</v>
      </c>
      <c r="I10676" s="222">
        <v>77</v>
      </c>
      <c r="J10676" s="123" t="s">
        <v>38</v>
      </c>
      <c r="K10676" s="137">
        <f t="shared" si="1018"/>
        <v>677</v>
      </c>
      <c r="L10676" s="137">
        <v>500</v>
      </c>
      <c r="M10676" s="137">
        <f t="shared" si="1019"/>
        <v>338500</v>
      </c>
      <c r="N10676" s="218"/>
      <c r="O10676" s="108"/>
      <c r="P10676" s="138"/>
      <c r="Q10676" s="108"/>
      <c r="R10676" s="108"/>
      <c r="S10676" s="139"/>
      <c r="T10676" s="218"/>
      <c r="U10676" s="218"/>
      <c r="V10676" s="218"/>
      <c r="W10676" s="223"/>
      <c r="X10676" s="136"/>
      <c r="Y10676" s="223"/>
      <c r="Z10676" s="223"/>
      <c r="AA10676" s="224"/>
      <c r="AB10676" s="224"/>
      <c r="AC10676" s="223"/>
      <c r="AD10676" s="223">
        <f t="shared" si="1023"/>
        <v>338500</v>
      </c>
      <c r="AE10676" s="223">
        <f t="shared" si="1021"/>
        <v>338500</v>
      </c>
      <c r="AF10676" s="223">
        <v>50000000</v>
      </c>
      <c r="AG10676" s="223">
        <f t="shared" si="1022"/>
        <v>0</v>
      </c>
      <c r="AH10676" s="223">
        <v>0.01</v>
      </c>
    </row>
    <row r="10677" spans="1:34" s="173" customFormat="1" x14ac:dyDescent="0.55000000000000004">
      <c r="A10677" s="122"/>
      <c r="B10677" s="218">
        <v>4580</v>
      </c>
      <c r="C10677" s="218">
        <v>7226</v>
      </c>
      <c r="D10677" s="221" t="s">
        <v>14444</v>
      </c>
      <c r="E10677" s="218" t="s">
        <v>34</v>
      </c>
      <c r="F10677" s="218">
        <v>6312</v>
      </c>
      <c r="G10677" s="218">
        <v>6</v>
      </c>
      <c r="H10677" s="218">
        <v>1</v>
      </c>
      <c r="I10677" s="222">
        <v>25</v>
      </c>
      <c r="J10677" s="123" t="s">
        <v>38</v>
      </c>
      <c r="K10677" s="137">
        <f t="shared" si="1018"/>
        <v>2525</v>
      </c>
      <c r="L10677" s="137">
        <v>275</v>
      </c>
      <c r="M10677" s="137">
        <f t="shared" si="1019"/>
        <v>694375</v>
      </c>
      <c r="N10677" s="218"/>
      <c r="O10677" s="108"/>
      <c r="P10677" s="138"/>
      <c r="Q10677" s="108"/>
      <c r="R10677" s="108"/>
      <c r="S10677" s="139"/>
      <c r="T10677" s="218"/>
      <c r="U10677" s="218"/>
      <c r="V10677" s="218"/>
      <c r="W10677" s="223"/>
      <c r="X10677" s="136"/>
      <c r="Y10677" s="223"/>
      <c r="Z10677" s="223"/>
      <c r="AA10677" s="224"/>
      <c r="AB10677" s="224"/>
      <c r="AC10677" s="223"/>
      <c r="AD10677" s="223">
        <f t="shared" si="1023"/>
        <v>694375</v>
      </c>
      <c r="AE10677" s="223">
        <f t="shared" si="1021"/>
        <v>694375</v>
      </c>
      <c r="AF10677" s="223">
        <v>50000000</v>
      </c>
      <c r="AG10677" s="223">
        <f t="shared" si="1022"/>
        <v>0</v>
      </c>
      <c r="AH10677" s="223">
        <v>0.01</v>
      </c>
    </row>
    <row r="10678" spans="1:34" s="173" customFormat="1" x14ac:dyDescent="0.55000000000000004">
      <c r="A10678" s="122"/>
      <c r="B10678" s="218">
        <v>4581</v>
      </c>
      <c r="C10678" s="218">
        <v>7236</v>
      </c>
      <c r="D10678" s="221" t="s">
        <v>14445</v>
      </c>
      <c r="E10678" s="218" t="s">
        <v>34</v>
      </c>
      <c r="F10678" s="218">
        <v>6313</v>
      </c>
      <c r="G10678" s="218">
        <v>10</v>
      </c>
      <c r="H10678" s="218">
        <v>0</v>
      </c>
      <c r="I10678" s="222">
        <v>9</v>
      </c>
      <c r="J10678" s="123" t="s">
        <v>38</v>
      </c>
      <c r="K10678" s="137">
        <f t="shared" si="1018"/>
        <v>4009</v>
      </c>
      <c r="L10678" s="137">
        <v>275</v>
      </c>
      <c r="M10678" s="137">
        <f t="shared" si="1019"/>
        <v>1102475</v>
      </c>
      <c r="N10678" s="218"/>
      <c r="O10678" s="108"/>
      <c r="P10678" s="138"/>
      <c r="Q10678" s="108"/>
      <c r="R10678" s="108"/>
      <c r="S10678" s="139"/>
      <c r="T10678" s="218"/>
      <c r="U10678" s="218"/>
      <c r="V10678" s="218"/>
      <c r="W10678" s="223"/>
      <c r="X10678" s="136"/>
      <c r="Y10678" s="223"/>
      <c r="Z10678" s="223"/>
      <c r="AA10678" s="224"/>
      <c r="AB10678" s="224"/>
      <c r="AC10678" s="223"/>
      <c r="AD10678" s="223">
        <f t="shared" si="1023"/>
        <v>1102475</v>
      </c>
      <c r="AE10678" s="223">
        <f t="shared" si="1021"/>
        <v>1102475</v>
      </c>
      <c r="AF10678" s="223">
        <v>50000000</v>
      </c>
      <c r="AG10678" s="223">
        <f t="shared" si="1022"/>
        <v>0</v>
      </c>
      <c r="AH10678" s="223">
        <v>0.01</v>
      </c>
    </row>
    <row r="10679" spans="1:34" s="173" customFormat="1" x14ac:dyDescent="0.55000000000000004">
      <c r="A10679" s="122"/>
      <c r="B10679" s="218">
        <v>4582</v>
      </c>
      <c r="C10679" s="218">
        <v>7242</v>
      </c>
      <c r="D10679" s="221" t="s">
        <v>14446</v>
      </c>
      <c r="E10679" s="218" t="s">
        <v>34</v>
      </c>
      <c r="F10679" s="218">
        <v>6314</v>
      </c>
      <c r="G10679" s="218">
        <v>5</v>
      </c>
      <c r="H10679" s="218">
        <v>1</v>
      </c>
      <c r="I10679" s="222">
        <v>62</v>
      </c>
      <c r="J10679" s="123" t="s">
        <v>38</v>
      </c>
      <c r="K10679" s="137">
        <f t="shared" si="1018"/>
        <v>2162</v>
      </c>
      <c r="L10679" s="137">
        <v>325</v>
      </c>
      <c r="M10679" s="137">
        <f t="shared" si="1019"/>
        <v>702650</v>
      </c>
      <c r="N10679" s="218"/>
      <c r="O10679" s="108"/>
      <c r="P10679" s="138"/>
      <c r="Q10679" s="108"/>
      <c r="R10679" s="108"/>
      <c r="S10679" s="139"/>
      <c r="T10679" s="218"/>
      <c r="U10679" s="218"/>
      <c r="V10679" s="218"/>
      <c r="W10679" s="223"/>
      <c r="X10679" s="136"/>
      <c r="Y10679" s="223"/>
      <c r="Z10679" s="223"/>
      <c r="AA10679" s="224"/>
      <c r="AB10679" s="224"/>
      <c r="AC10679" s="223"/>
      <c r="AD10679" s="223">
        <f t="shared" si="1023"/>
        <v>702650</v>
      </c>
      <c r="AE10679" s="223">
        <f t="shared" si="1021"/>
        <v>702650</v>
      </c>
      <c r="AF10679" s="223">
        <v>50000000</v>
      </c>
      <c r="AG10679" s="223">
        <f t="shared" si="1022"/>
        <v>0</v>
      </c>
      <c r="AH10679" s="223">
        <v>0.01</v>
      </c>
    </row>
    <row r="10680" spans="1:34" s="173" customFormat="1" x14ac:dyDescent="0.55000000000000004">
      <c r="A10680" s="122"/>
      <c r="B10680" s="218">
        <v>4583</v>
      </c>
      <c r="C10680" s="218">
        <v>7243</v>
      </c>
      <c r="D10680" s="221" t="s">
        <v>14447</v>
      </c>
      <c r="E10680" s="218" t="s">
        <v>34</v>
      </c>
      <c r="F10680" s="218">
        <v>6315</v>
      </c>
      <c r="G10680" s="218">
        <v>5</v>
      </c>
      <c r="H10680" s="218">
        <v>0</v>
      </c>
      <c r="I10680" s="222">
        <v>57</v>
      </c>
      <c r="J10680" s="123" t="s">
        <v>38</v>
      </c>
      <c r="K10680" s="137">
        <f t="shared" si="1018"/>
        <v>2057</v>
      </c>
      <c r="L10680" s="137">
        <v>225</v>
      </c>
      <c r="M10680" s="137">
        <f t="shared" si="1019"/>
        <v>462825</v>
      </c>
      <c r="N10680" s="218"/>
      <c r="O10680" s="108"/>
      <c r="P10680" s="138"/>
      <c r="Q10680" s="108"/>
      <c r="R10680" s="108"/>
      <c r="S10680" s="139"/>
      <c r="T10680" s="218"/>
      <c r="U10680" s="218"/>
      <c r="V10680" s="218"/>
      <c r="W10680" s="223"/>
      <c r="X10680" s="136"/>
      <c r="Y10680" s="223"/>
      <c r="Z10680" s="223"/>
      <c r="AA10680" s="224"/>
      <c r="AB10680" s="224"/>
      <c r="AC10680" s="223"/>
      <c r="AD10680" s="223">
        <f t="shared" si="1023"/>
        <v>462825</v>
      </c>
      <c r="AE10680" s="223">
        <f t="shared" si="1021"/>
        <v>462825</v>
      </c>
      <c r="AF10680" s="223">
        <v>50000000</v>
      </c>
      <c r="AG10680" s="223">
        <f t="shared" si="1022"/>
        <v>0</v>
      </c>
      <c r="AH10680" s="223">
        <v>0.01</v>
      </c>
    </row>
    <row r="10681" spans="1:34" s="173" customFormat="1" x14ac:dyDescent="0.55000000000000004">
      <c r="A10681" s="122"/>
      <c r="B10681" s="218">
        <v>4584</v>
      </c>
      <c r="C10681" s="218">
        <v>7228</v>
      </c>
      <c r="D10681" s="221" t="s">
        <v>14448</v>
      </c>
      <c r="E10681" s="218" t="s">
        <v>34</v>
      </c>
      <c r="F10681" s="218">
        <v>6318</v>
      </c>
      <c r="G10681" s="218">
        <v>3</v>
      </c>
      <c r="H10681" s="218">
        <v>2</v>
      </c>
      <c r="I10681" s="222">
        <v>57</v>
      </c>
      <c r="J10681" s="123" t="s">
        <v>38</v>
      </c>
      <c r="K10681" s="137">
        <f t="shared" si="1018"/>
        <v>1457</v>
      </c>
      <c r="L10681" s="137">
        <v>325</v>
      </c>
      <c r="M10681" s="137">
        <f t="shared" si="1019"/>
        <v>473525</v>
      </c>
      <c r="N10681" s="218"/>
      <c r="O10681" s="108"/>
      <c r="P10681" s="138"/>
      <c r="Q10681" s="108"/>
      <c r="R10681" s="108"/>
      <c r="S10681" s="139"/>
      <c r="T10681" s="218"/>
      <c r="U10681" s="218"/>
      <c r="V10681" s="218"/>
      <c r="W10681" s="223"/>
      <c r="X10681" s="136"/>
      <c r="Y10681" s="223"/>
      <c r="Z10681" s="223"/>
      <c r="AA10681" s="224"/>
      <c r="AB10681" s="224"/>
      <c r="AC10681" s="223"/>
      <c r="AD10681" s="223">
        <f t="shared" si="1023"/>
        <v>473525</v>
      </c>
      <c r="AE10681" s="223">
        <f t="shared" si="1021"/>
        <v>473525</v>
      </c>
      <c r="AF10681" s="223">
        <v>50000000</v>
      </c>
      <c r="AG10681" s="223">
        <f t="shared" si="1022"/>
        <v>0</v>
      </c>
      <c r="AH10681" s="223">
        <v>0.01</v>
      </c>
    </row>
    <row r="10682" spans="1:34" s="173" customFormat="1" x14ac:dyDescent="0.55000000000000004">
      <c r="A10682" s="122"/>
      <c r="B10682" s="218">
        <v>4585</v>
      </c>
      <c r="C10682" s="218">
        <v>7227</v>
      </c>
      <c r="D10682" s="221" t="s">
        <v>14449</v>
      </c>
      <c r="E10682" s="218" t="s">
        <v>34</v>
      </c>
      <c r="F10682" s="218">
        <v>6319</v>
      </c>
      <c r="G10682" s="218">
        <v>4</v>
      </c>
      <c r="H10682" s="218">
        <v>3</v>
      </c>
      <c r="I10682" s="222">
        <v>70</v>
      </c>
      <c r="J10682" s="123" t="s">
        <v>38</v>
      </c>
      <c r="K10682" s="137">
        <f t="shared" si="1018"/>
        <v>1970</v>
      </c>
      <c r="L10682" s="137">
        <v>325</v>
      </c>
      <c r="M10682" s="137">
        <f t="shared" si="1019"/>
        <v>640250</v>
      </c>
      <c r="N10682" s="218"/>
      <c r="O10682" s="108"/>
      <c r="P10682" s="138"/>
      <c r="Q10682" s="108"/>
      <c r="R10682" s="108"/>
      <c r="S10682" s="139"/>
      <c r="T10682" s="218"/>
      <c r="U10682" s="218"/>
      <c r="V10682" s="218"/>
      <c r="W10682" s="223"/>
      <c r="X10682" s="136"/>
      <c r="Y10682" s="223"/>
      <c r="Z10682" s="223"/>
      <c r="AA10682" s="224"/>
      <c r="AB10682" s="224"/>
      <c r="AC10682" s="223"/>
      <c r="AD10682" s="223">
        <f t="shared" si="1023"/>
        <v>640250</v>
      </c>
      <c r="AE10682" s="223">
        <f t="shared" si="1021"/>
        <v>640250</v>
      </c>
      <c r="AF10682" s="223">
        <v>50000000</v>
      </c>
      <c r="AG10682" s="223">
        <f t="shared" si="1022"/>
        <v>0</v>
      </c>
      <c r="AH10682" s="223">
        <v>0.01</v>
      </c>
    </row>
    <row r="10683" spans="1:34" s="173" customFormat="1" x14ac:dyDescent="0.55000000000000004">
      <c r="A10683" s="122"/>
      <c r="B10683" s="218">
        <v>4586</v>
      </c>
      <c r="C10683" s="218">
        <v>7171</v>
      </c>
      <c r="D10683" s="221" t="s">
        <v>14450</v>
      </c>
      <c r="E10683" s="218" t="s">
        <v>34</v>
      </c>
      <c r="F10683" s="218">
        <v>6823</v>
      </c>
      <c r="G10683" s="218">
        <v>1</v>
      </c>
      <c r="H10683" s="218">
        <v>1</v>
      </c>
      <c r="I10683" s="222">
        <v>20</v>
      </c>
      <c r="J10683" s="123" t="s">
        <v>38</v>
      </c>
      <c r="K10683" s="137">
        <f t="shared" si="1018"/>
        <v>520</v>
      </c>
      <c r="L10683" s="137">
        <v>1000</v>
      </c>
      <c r="M10683" s="137">
        <f t="shared" si="1019"/>
        <v>520000</v>
      </c>
      <c r="N10683" s="218"/>
      <c r="O10683" s="108"/>
      <c r="P10683" s="138"/>
      <c r="Q10683" s="108"/>
      <c r="R10683" s="108"/>
      <c r="S10683" s="139"/>
      <c r="T10683" s="218"/>
      <c r="U10683" s="218"/>
      <c r="V10683" s="218"/>
      <c r="W10683" s="223"/>
      <c r="X10683" s="136"/>
      <c r="Y10683" s="223"/>
      <c r="Z10683" s="223"/>
      <c r="AA10683" s="224"/>
      <c r="AB10683" s="224"/>
      <c r="AC10683" s="223"/>
      <c r="AD10683" s="223">
        <f t="shared" si="1023"/>
        <v>520000</v>
      </c>
      <c r="AE10683" s="223">
        <f t="shared" si="1021"/>
        <v>520000</v>
      </c>
      <c r="AF10683" s="223">
        <v>50000000</v>
      </c>
      <c r="AG10683" s="223">
        <f t="shared" si="1022"/>
        <v>0</v>
      </c>
      <c r="AH10683" s="223">
        <v>0.01</v>
      </c>
    </row>
    <row r="10684" spans="1:34" s="173" customFormat="1" x14ac:dyDescent="0.55000000000000004">
      <c r="A10684" s="122"/>
      <c r="B10684" s="218">
        <v>4587</v>
      </c>
      <c r="C10684" s="218">
        <v>7203</v>
      </c>
      <c r="D10684" s="221" t="s">
        <v>14451</v>
      </c>
      <c r="E10684" s="218" t="s">
        <v>34</v>
      </c>
      <c r="F10684" s="218">
        <v>6984</v>
      </c>
      <c r="G10684" s="218">
        <v>33</v>
      </c>
      <c r="H10684" s="218">
        <v>2</v>
      </c>
      <c r="I10684" s="222">
        <v>73</v>
      </c>
      <c r="J10684" s="123" t="s">
        <v>38</v>
      </c>
      <c r="K10684" s="137">
        <f t="shared" si="1018"/>
        <v>13473</v>
      </c>
      <c r="L10684" s="137">
        <v>275</v>
      </c>
      <c r="M10684" s="137">
        <f t="shared" si="1019"/>
        <v>3705075</v>
      </c>
      <c r="N10684" s="218"/>
      <c r="O10684" s="108"/>
      <c r="P10684" s="138"/>
      <c r="Q10684" s="108"/>
      <c r="R10684" s="108"/>
      <c r="S10684" s="139"/>
      <c r="T10684" s="218"/>
      <c r="U10684" s="218"/>
      <c r="V10684" s="218"/>
      <c r="W10684" s="223"/>
      <c r="X10684" s="136"/>
      <c r="Y10684" s="223"/>
      <c r="Z10684" s="223"/>
      <c r="AA10684" s="224"/>
      <c r="AB10684" s="224"/>
      <c r="AC10684" s="223"/>
      <c r="AD10684" s="223">
        <f t="shared" si="1023"/>
        <v>3705075</v>
      </c>
      <c r="AE10684" s="223">
        <f t="shared" si="1021"/>
        <v>3705075</v>
      </c>
      <c r="AF10684" s="223">
        <v>50000000</v>
      </c>
      <c r="AG10684" s="223">
        <f t="shared" si="1022"/>
        <v>0</v>
      </c>
      <c r="AH10684" s="223">
        <v>0.01</v>
      </c>
    </row>
    <row r="10685" spans="1:34" s="173" customFormat="1" x14ac:dyDescent="0.55000000000000004">
      <c r="A10685" s="122"/>
      <c r="B10685" s="218">
        <v>4588</v>
      </c>
      <c r="C10685" s="218">
        <v>7311</v>
      </c>
      <c r="D10685" s="221" t="s">
        <v>14452</v>
      </c>
      <c r="E10685" s="218" t="s">
        <v>34</v>
      </c>
      <c r="F10685" s="218">
        <v>6988</v>
      </c>
      <c r="G10685" s="218">
        <v>6</v>
      </c>
      <c r="H10685" s="218">
        <v>2</v>
      </c>
      <c r="I10685" s="222">
        <v>73</v>
      </c>
      <c r="J10685" s="123" t="s">
        <v>38</v>
      </c>
      <c r="K10685" s="137">
        <f t="shared" si="1018"/>
        <v>2673</v>
      </c>
      <c r="L10685" s="137">
        <v>225</v>
      </c>
      <c r="M10685" s="137">
        <f t="shared" si="1019"/>
        <v>601425</v>
      </c>
      <c r="N10685" s="218"/>
      <c r="O10685" s="108"/>
      <c r="P10685" s="138"/>
      <c r="Q10685" s="108"/>
      <c r="R10685" s="108"/>
      <c r="S10685" s="139"/>
      <c r="T10685" s="218"/>
      <c r="U10685" s="218"/>
      <c r="V10685" s="218"/>
      <c r="W10685" s="223"/>
      <c r="X10685" s="136"/>
      <c r="Y10685" s="223"/>
      <c r="Z10685" s="223"/>
      <c r="AA10685" s="224"/>
      <c r="AB10685" s="224"/>
      <c r="AC10685" s="223"/>
      <c r="AD10685" s="223">
        <f t="shared" si="1023"/>
        <v>601425</v>
      </c>
      <c r="AE10685" s="223">
        <f t="shared" si="1021"/>
        <v>601425</v>
      </c>
      <c r="AF10685" s="223">
        <v>50000000</v>
      </c>
      <c r="AG10685" s="223">
        <f t="shared" si="1022"/>
        <v>0</v>
      </c>
      <c r="AH10685" s="223">
        <v>0.01</v>
      </c>
    </row>
    <row r="10686" spans="1:34" s="173" customFormat="1" x14ac:dyDescent="0.55000000000000004">
      <c r="A10686" s="122"/>
      <c r="B10686" s="218">
        <v>4589</v>
      </c>
      <c r="C10686" s="218">
        <v>7245</v>
      </c>
      <c r="D10686" s="221" t="s">
        <v>14453</v>
      </c>
      <c r="E10686" s="218" t="s">
        <v>34</v>
      </c>
      <c r="F10686" s="218">
        <v>6989</v>
      </c>
      <c r="G10686" s="218">
        <v>12</v>
      </c>
      <c r="H10686" s="218">
        <v>1</v>
      </c>
      <c r="I10686" s="222">
        <v>30</v>
      </c>
      <c r="J10686" s="123" t="s">
        <v>38</v>
      </c>
      <c r="K10686" s="137">
        <f t="shared" si="1018"/>
        <v>4930</v>
      </c>
      <c r="L10686" s="137">
        <v>275</v>
      </c>
      <c r="M10686" s="137">
        <f t="shared" si="1019"/>
        <v>1355750</v>
      </c>
      <c r="N10686" s="218"/>
      <c r="O10686" s="108"/>
      <c r="P10686" s="138"/>
      <c r="Q10686" s="108"/>
      <c r="R10686" s="108"/>
      <c r="S10686" s="139"/>
      <c r="T10686" s="218"/>
      <c r="U10686" s="218"/>
      <c r="V10686" s="218"/>
      <c r="W10686" s="223"/>
      <c r="X10686" s="136"/>
      <c r="Y10686" s="223"/>
      <c r="Z10686" s="223"/>
      <c r="AA10686" s="224"/>
      <c r="AB10686" s="224"/>
      <c r="AC10686" s="223"/>
      <c r="AD10686" s="223">
        <f t="shared" si="1023"/>
        <v>1355750</v>
      </c>
      <c r="AE10686" s="223">
        <f t="shared" si="1021"/>
        <v>1355750</v>
      </c>
      <c r="AF10686" s="223">
        <v>50000000</v>
      </c>
      <c r="AG10686" s="223">
        <f t="shared" si="1022"/>
        <v>0</v>
      </c>
      <c r="AH10686" s="223">
        <v>0.01</v>
      </c>
    </row>
    <row r="10687" spans="1:34" s="173" customFormat="1" x14ac:dyDescent="0.55000000000000004">
      <c r="A10687" s="122"/>
      <c r="B10687" s="218">
        <v>4590</v>
      </c>
      <c r="C10687" s="218">
        <v>7248</v>
      </c>
      <c r="D10687" s="221" t="s">
        <v>14454</v>
      </c>
      <c r="E10687" s="218" t="s">
        <v>34</v>
      </c>
      <c r="F10687" s="218">
        <v>6990</v>
      </c>
      <c r="G10687" s="218">
        <v>8</v>
      </c>
      <c r="H10687" s="218">
        <v>2</v>
      </c>
      <c r="I10687" s="222">
        <v>28</v>
      </c>
      <c r="J10687" s="123" t="s">
        <v>38</v>
      </c>
      <c r="K10687" s="137">
        <f t="shared" si="1018"/>
        <v>3428</v>
      </c>
      <c r="L10687" s="137">
        <v>275</v>
      </c>
      <c r="M10687" s="137">
        <f t="shared" si="1019"/>
        <v>942700</v>
      </c>
      <c r="N10687" s="218"/>
      <c r="O10687" s="108"/>
      <c r="P10687" s="138"/>
      <c r="Q10687" s="108"/>
      <c r="R10687" s="108"/>
      <c r="S10687" s="139"/>
      <c r="T10687" s="218"/>
      <c r="U10687" s="218"/>
      <c r="V10687" s="218"/>
      <c r="W10687" s="223"/>
      <c r="X10687" s="136"/>
      <c r="Y10687" s="223"/>
      <c r="Z10687" s="223"/>
      <c r="AA10687" s="224"/>
      <c r="AB10687" s="224"/>
      <c r="AC10687" s="223"/>
      <c r="AD10687" s="223">
        <f t="shared" si="1023"/>
        <v>942700</v>
      </c>
      <c r="AE10687" s="223">
        <f t="shared" si="1021"/>
        <v>942700</v>
      </c>
      <c r="AF10687" s="223">
        <v>50000000</v>
      </c>
      <c r="AG10687" s="223">
        <f t="shared" si="1022"/>
        <v>0</v>
      </c>
      <c r="AH10687" s="223">
        <v>0.01</v>
      </c>
    </row>
    <row r="10688" spans="1:34" s="173" customFormat="1" x14ac:dyDescent="0.55000000000000004">
      <c r="A10688" s="122"/>
      <c r="B10688" s="218">
        <v>4591</v>
      </c>
      <c r="C10688" s="218">
        <v>7204</v>
      </c>
      <c r="D10688" s="221" t="s">
        <v>14455</v>
      </c>
      <c r="E10688" s="218" t="s">
        <v>34</v>
      </c>
      <c r="F10688" s="218">
        <v>6993</v>
      </c>
      <c r="G10688" s="218">
        <v>10</v>
      </c>
      <c r="H10688" s="218">
        <v>3</v>
      </c>
      <c r="I10688" s="222">
        <v>62</v>
      </c>
      <c r="J10688" s="123" t="s">
        <v>38</v>
      </c>
      <c r="K10688" s="137">
        <f t="shared" si="1018"/>
        <v>4362</v>
      </c>
      <c r="L10688" s="137">
        <v>225</v>
      </c>
      <c r="M10688" s="137">
        <f t="shared" si="1019"/>
        <v>981450</v>
      </c>
      <c r="N10688" s="218"/>
      <c r="O10688" s="108"/>
      <c r="P10688" s="138"/>
      <c r="Q10688" s="108"/>
      <c r="R10688" s="108"/>
      <c r="S10688" s="139"/>
      <c r="T10688" s="218"/>
      <c r="U10688" s="218"/>
      <c r="V10688" s="218"/>
      <c r="W10688" s="223"/>
      <c r="X10688" s="136"/>
      <c r="Y10688" s="223"/>
      <c r="Z10688" s="223"/>
      <c r="AA10688" s="224"/>
      <c r="AB10688" s="224"/>
      <c r="AC10688" s="223"/>
      <c r="AD10688" s="223">
        <f t="shared" si="1023"/>
        <v>981450</v>
      </c>
      <c r="AE10688" s="223">
        <f t="shared" si="1021"/>
        <v>981450</v>
      </c>
      <c r="AF10688" s="223">
        <v>50000000</v>
      </c>
      <c r="AG10688" s="223">
        <f t="shared" si="1022"/>
        <v>0</v>
      </c>
      <c r="AH10688" s="223">
        <v>0.01</v>
      </c>
    </row>
    <row r="10689" spans="1:34" s="173" customFormat="1" x14ac:dyDescent="0.55000000000000004">
      <c r="A10689" s="122"/>
      <c r="B10689" s="218">
        <v>4592</v>
      </c>
      <c r="C10689" s="218">
        <v>7237</v>
      </c>
      <c r="D10689" s="221" t="s">
        <v>14456</v>
      </c>
      <c r="E10689" s="218" t="s">
        <v>34</v>
      </c>
      <c r="F10689" s="218">
        <v>7309</v>
      </c>
      <c r="G10689" s="218">
        <v>7</v>
      </c>
      <c r="H10689" s="218">
        <v>1</v>
      </c>
      <c r="I10689" s="222">
        <v>92</v>
      </c>
      <c r="J10689" s="123" t="s">
        <v>38</v>
      </c>
      <c r="K10689" s="137">
        <f t="shared" si="1018"/>
        <v>2992</v>
      </c>
      <c r="L10689" s="137">
        <v>225</v>
      </c>
      <c r="M10689" s="137">
        <f t="shared" si="1019"/>
        <v>673200</v>
      </c>
      <c r="N10689" s="218"/>
      <c r="O10689" s="108"/>
      <c r="P10689" s="138"/>
      <c r="Q10689" s="108"/>
      <c r="R10689" s="108"/>
      <c r="S10689" s="139"/>
      <c r="T10689" s="218"/>
      <c r="U10689" s="218"/>
      <c r="V10689" s="218"/>
      <c r="W10689" s="223"/>
      <c r="X10689" s="136"/>
      <c r="Y10689" s="223"/>
      <c r="Z10689" s="223"/>
      <c r="AA10689" s="224"/>
      <c r="AB10689" s="224"/>
      <c r="AC10689" s="223"/>
      <c r="AD10689" s="223">
        <f t="shared" si="1023"/>
        <v>673200</v>
      </c>
      <c r="AE10689" s="223">
        <f t="shared" si="1021"/>
        <v>673200</v>
      </c>
      <c r="AF10689" s="223">
        <v>50000000</v>
      </c>
      <c r="AG10689" s="223">
        <f t="shared" si="1022"/>
        <v>0</v>
      </c>
      <c r="AH10689" s="223">
        <v>0.01</v>
      </c>
    </row>
    <row r="10690" spans="1:34" s="173" customFormat="1" x14ac:dyDescent="0.55000000000000004">
      <c r="A10690" s="122" t="s">
        <v>14417</v>
      </c>
      <c r="B10690" s="218">
        <v>4593</v>
      </c>
      <c r="C10690" s="218">
        <v>7246</v>
      </c>
      <c r="D10690" s="221" t="s">
        <v>14459</v>
      </c>
      <c r="E10690" s="218" t="s">
        <v>34</v>
      </c>
      <c r="F10690" s="218">
        <v>7459</v>
      </c>
      <c r="G10690" s="218">
        <v>9</v>
      </c>
      <c r="H10690" s="218">
        <v>3</v>
      </c>
      <c r="I10690" s="222">
        <v>33</v>
      </c>
      <c r="J10690" s="123" t="s">
        <v>38</v>
      </c>
      <c r="K10690" s="137">
        <f>((G10690*400)+(H10690*100))+I10690</f>
        <v>3933</v>
      </c>
      <c r="L10690" s="137">
        <v>225</v>
      </c>
      <c r="M10690" s="137">
        <f>K10690*L10690</f>
        <v>884925</v>
      </c>
      <c r="N10690" s="218"/>
      <c r="O10690" s="108"/>
      <c r="P10690" s="138"/>
      <c r="Q10690" s="108"/>
      <c r="R10690" s="108"/>
      <c r="S10690" s="139"/>
      <c r="T10690" s="218"/>
      <c r="U10690" s="218"/>
      <c r="V10690" s="218"/>
      <c r="W10690" s="223"/>
      <c r="X10690" s="136"/>
      <c r="Y10690" s="223"/>
      <c r="Z10690" s="223"/>
      <c r="AA10690" s="224"/>
      <c r="AB10690" s="224"/>
      <c r="AC10690" s="223"/>
      <c r="AD10690" s="223">
        <f t="shared" si="1023"/>
        <v>884925</v>
      </c>
      <c r="AE10690" s="223">
        <f>IF( (X10690=""),AD10690*1,AD10690*(X10690/100) )</f>
        <v>884925</v>
      </c>
      <c r="AF10690" s="223">
        <v>50000000</v>
      </c>
      <c r="AG10690" s="223">
        <f>IF((AF10690-AE10690) &gt; 1,0,IF((AF10690-AE10690)&lt;0,AE10690-AF10690,AF10690-AE10690))</f>
        <v>0</v>
      </c>
      <c r="AH10690" s="223">
        <v>0.01</v>
      </c>
    </row>
    <row r="10691" spans="1:34" s="173" customFormat="1" x14ac:dyDescent="0.55000000000000004">
      <c r="A10691" s="122" t="s">
        <v>14417</v>
      </c>
      <c r="B10691" s="218">
        <v>4594</v>
      </c>
      <c r="C10691" s="218">
        <v>7175</v>
      </c>
      <c r="D10691" s="221" t="s">
        <v>14462</v>
      </c>
      <c r="E10691" s="218" t="s">
        <v>34</v>
      </c>
      <c r="F10691" s="218">
        <v>8620</v>
      </c>
      <c r="G10691" s="218">
        <v>7</v>
      </c>
      <c r="H10691" s="218">
        <v>1</v>
      </c>
      <c r="I10691" s="222">
        <v>60</v>
      </c>
      <c r="J10691" s="123" t="s">
        <v>38</v>
      </c>
      <c r="K10691" s="137">
        <f>((G10691*400)+(H10691*100))+I10691</f>
        <v>2960</v>
      </c>
      <c r="L10691" s="137">
        <v>750</v>
      </c>
      <c r="M10691" s="137">
        <f>K10691*L10691</f>
        <v>2220000</v>
      </c>
      <c r="N10691" s="218"/>
      <c r="O10691" s="108"/>
      <c r="P10691" s="138"/>
      <c r="Q10691" s="108"/>
      <c r="R10691" s="108"/>
      <c r="S10691" s="139"/>
      <c r="T10691" s="218"/>
      <c r="U10691" s="218"/>
      <c r="V10691" s="218"/>
      <c r="W10691" s="223"/>
      <c r="X10691" s="136"/>
      <c r="Y10691" s="223"/>
      <c r="Z10691" s="223"/>
      <c r="AA10691" s="224"/>
      <c r="AB10691" s="224"/>
      <c r="AC10691" s="223"/>
      <c r="AD10691" s="223">
        <f t="shared" si="1023"/>
        <v>2220000</v>
      </c>
      <c r="AE10691" s="223">
        <f>IF( (X10691=""),AD10691*1,AD10691*(X10691/100) )</f>
        <v>2220000</v>
      </c>
      <c r="AF10691" s="223">
        <v>50000000</v>
      </c>
      <c r="AG10691" s="223">
        <f>IF((AF10691-AE10691) &gt; 1,0,IF((AF10691-AE10691)&lt;0,AE10691-AF10691,AF10691-AE10691))</f>
        <v>0</v>
      </c>
      <c r="AH10691" s="223">
        <v>0.01</v>
      </c>
    </row>
    <row r="10692" spans="1:34" s="173" customFormat="1" x14ac:dyDescent="0.55000000000000004">
      <c r="A10692" s="122" t="s">
        <v>14417</v>
      </c>
      <c r="B10692" s="218">
        <v>4595</v>
      </c>
      <c r="C10692" s="218">
        <v>6751</v>
      </c>
      <c r="D10692" s="221" t="s">
        <v>14471</v>
      </c>
      <c r="E10692" s="218" t="s">
        <v>34</v>
      </c>
      <c r="F10692" s="218">
        <v>18718</v>
      </c>
      <c r="G10692" s="218">
        <v>2</v>
      </c>
      <c r="H10692" s="218">
        <v>2</v>
      </c>
      <c r="I10692" s="222">
        <v>25.5</v>
      </c>
      <c r="J10692" s="123" t="s">
        <v>38</v>
      </c>
      <c r="K10692" s="137">
        <f>((G10692*400)+(H10692*100))+I10692</f>
        <v>1025.5</v>
      </c>
      <c r="L10692" s="137">
        <v>4000</v>
      </c>
      <c r="M10692" s="137">
        <f>K10692*L10692</f>
        <v>4102000</v>
      </c>
      <c r="N10692" s="218"/>
      <c r="O10692" s="108"/>
      <c r="P10692" s="138"/>
      <c r="Q10692" s="108"/>
      <c r="R10692" s="108"/>
      <c r="S10692" s="139"/>
      <c r="T10692" s="218"/>
      <c r="U10692" s="218"/>
      <c r="V10692" s="218"/>
      <c r="W10692" s="223"/>
      <c r="X10692" s="136"/>
      <c r="Y10692" s="223"/>
      <c r="Z10692" s="223"/>
      <c r="AA10692" s="224"/>
      <c r="AB10692" s="224"/>
      <c r="AC10692" s="223"/>
      <c r="AD10692" s="223">
        <f t="shared" si="1023"/>
        <v>4102000</v>
      </c>
      <c r="AE10692" s="223">
        <f>IF( (X10692=""),AD10692*1,AD10692*(X10692/100) )</f>
        <v>4102000</v>
      </c>
      <c r="AF10692" s="223">
        <v>50000000</v>
      </c>
      <c r="AG10692" s="223">
        <f>IF((AF10692-AE10692) &gt; 1,0,IF((AF10692-AE10692)&lt;0,AE10692-AF10692,AF10692-AE10692))</f>
        <v>0</v>
      </c>
      <c r="AH10692" s="223">
        <v>0.01</v>
      </c>
    </row>
    <row r="10693" spans="1:34" s="173" customFormat="1" x14ac:dyDescent="0.55000000000000004">
      <c r="A10693" s="122"/>
      <c r="B10693" s="218"/>
      <c r="C10693" s="218"/>
      <c r="D10693" s="221"/>
      <c r="E10693" s="218"/>
      <c r="F10693" s="218"/>
      <c r="G10693" s="218"/>
      <c r="H10693" s="218"/>
      <c r="I10693" s="222"/>
      <c r="J10693" s="123"/>
      <c r="K10693" s="137"/>
      <c r="L10693" s="137" t="s">
        <v>63</v>
      </c>
      <c r="M10693" s="137">
        <f>SUM(M10639:M10692)</f>
        <v>74923600</v>
      </c>
      <c r="N10693" s="218"/>
      <c r="O10693" s="108"/>
      <c r="P10693" s="138"/>
      <c r="Q10693" s="108"/>
      <c r="R10693" s="108"/>
      <c r="S10693" s="139"/>
      <c r="T10693" s="218"/>
      <c r="U10693" s="218"/>
      <c r="V10693" s="218"/>
      <c r="W10693" s="223"/>
      <c r="X10693" s="136"/>
      <c r="Y10693" s="223"/>
      <c r="Z10693" s="223"/>
      <c r="AA10693" s="224"/>
      <c r="AB10693" s="224"/>
      <c r="AC10693" s="223"/>
      <c r="AD10693" s="223"/>
      <c r="AE10693" s="223">
        <f>SUM(AE10639:AE10692)</f>
        <v>74923600</v>
      </c>
      <c r="AF10693" s="223"/>
      <c r="AG10693" s="223">
        <f>SUM(AG10639:AG10692)</f>
        <v>0</v>
      </c>
      <c r="AH10693" s="223"/>
    </row>
    <row r="10694" spans="1:34" s="173" customFormat="1" x14ac:dyDescent="0.55000000000000004">
      <c r="A10694" s="122" t="s">
        <v>14409</v>
      </c>
      <c r="B10694" s="218">
        <v>4596</v>
      </c>
      <c r="C10694" s="218">
        <v>6456</v>
      </c>
      <c r="D10694" s="221" t="s">
        <v>14410</v>
      </c>
      <c r="E10694" s="218" t="s">
        <v>34</v>
      </c>
      <c r="F10694" s="218">
        <v>15617</v>
      </c>
      <c r="G10694" s="218">
        <v>4</v>
      </c>
      <c r="H10694" s="218">
        <v>2</v>
      </c>
      <c r="I10694" s="222">
        <v>15</v>
      </c>
      <c r="J10694" s="123" t="s">
        <v>38</v>
      </c>
      <c r="K10694" s="137">
        <f>((G10694*400)+(H10694*100))+I10694</f>
        <v>1815</v>
      </c>
      <c r="L10694" s="137">
        <v>475</v>
      </c>
      <c r="M10694" s="137">
        <f>K10694*L10694</f>
        <v>862125</v>
      </c>
      <c r="N10694" s="218"/>
      <c r="O10694" s="108"/>
      <c r="P10694" s="138"/>
      <c r="Q10694" s="108"/>
      <c r="R10694" s="108"/>
      <c r="S10694" s="139"/>
      <c r="T10694" s="218"/>
      <c r="U10694" s="218"/>
      <c r="V10694" s="218"/>
      <c r="W10694" s="223"/>
      <c r="X10694" s="136"/>
      <c r="Y10694" s="223"/>
      <c r="Z10694" s="223"/>
      <c r="AA10694" s="224"/>
      <c r="AB10694" s="224"/>
      <c r="AC10694" s="223"/>
      <c r="AD10694" s="223">
        <f>IF(AND(AC10694="",M10694=""),0,IF((AC10694=""),M10694,IF((M10694=""),AC10694,AC10694+M10694)))</f>
        <v>862125</v>
      </c>
      <c r="AE10694" s="223">
        <f>IF( (X10694=""),AD10694*1,AD10694*(X10694/100) )</f>
        <v>862125</v>
      </c>
      <c r="AF10694" s="223">
        <v>50000000</v>
      </c>
      <c r="AG10694" s="223">
        <f>IF((AF10694-AE10694) &gt; 1,0,IF((AF10694-AE10694)&lt;0,AE10694-AF10694,AF10694-AE10694))</f>
        <v>0</v>
      </c>
      <c r="AH10694" s="223">
        <v>0.01</v>
      </c>
    </row>
    <row r="10695" spans="1:34" s="173" customFormat="1" x14ac:dyDescent="0.55000000000000004">
      <c r="A10695" s="122"/>
      <c r="B10695" s="218"/>
      <c r="C10695" s="218"/>
      <c r="D10695" s="221"/>
      <c r="E10695" s="218"/>
      <c r="F10695" s="218"/>
      <c r="G10695" s="218"/>
      <c r="H10695" s="218"/>
      <c r="I10695" s="222"/>
      <c r="J10695" s="123"/>
      <c r="K10695" s="137"/>
      <c r="L10695" s="137" t="s">
        <v>63</v>
      </c>
      <c r="M10695" s="137">
        <f>SUM(M10694:M10694)</f>
        <v>862125</v>
      </c>
      <c r="N10695" s="218"/>
      <c r="O10695" s="108"/>
      <c r="P10695" s="138"/>
      <c r="Q10695" s="108"/>
      <c r="R10695" s="108"/>
      <c r="S10695" s="139"/>
      <c r="T10695" s="218"/>
      <c r="U10695" s="218"/>
      <c r="V10695" s="218"/>
      <c r="W10695" s="223"/>
      <c r="X10695" s="136"/>
      <c r="Y10695" s="223"/>
      <c r="Z10695" s="223"/>
      <c r="AA10695" s="224"/>
      <c r="AB10695" s="224"/>
      <c r="AC10695" s="223"/>
      <c r="AD10695" s="223"/>
      <c r="AE10695" s="223">
        <f>SUM(AE10694:AE10694)</f>
        <v>862125</v>
      </c>
      <c r="AF10695" s="223"/>
      <c r="AG10695" s="223">
        <f>SUM(AG10694:AG10694)</f>
        <v>0</v>
      </c>
      <c r="AH10695" s="223"/>
    </row>
    <row r="10696" spans="1:34" s="173" customFormat="1" x14ac:dyDescent="0.55000000000000004">
      <c r="A10696" s="122" t="s">
        <v>13583</v>
      </c>
      <c r="B10696" s="218">
        <v>4597</v>
      </c>
      <c r="C10696" s="218">
        <v>5633</v>
      </c>
      <c r="D10696" s="221" t="s">
        <v>14411</v>
      </c>
      <c r="E10696" s="218" t="s">
        <v>34</v>
      </c>
      <c r="F10696" s="218">
        <v>2309</v>
      </c>
      <c r="G10696" s="218">
        <v>0</v>
      </c>
      <c r="H10696" s="218">
        <v>0</v>
      </c>
      <c r="I10696" s="222">
        <v>95</v>
      </c>
      <c r="J10696" s="123" t="s">
        <v>35</v>
      </c>
      <c r="K10696" s="137">
        <f>((G10696*400)+(H10696*100))+I10696</f>
        <v>95</v>
      </c>
      <c r="L10696" s="137">
        <v>25000</v>
      </c>
      <c r="M10696" s="137">
        <f>K10696*L10696</f>
        <v>2375000</v>
      </c>
      <c r="N10696" s="218">
        <v>1</v>
      </c>
      <c r="O10696" s="108" t="s">
        <v>13581</v>
      </c>
      <c r="P10696" s="138">
        <v>3570800008065</v>
      </c>
      <c r="Q10696" s="108" t="s">
        <v>13582</v>
      </c>
      <c r="R10696" s="108" t="s">
        <v>13585</v>
      </c>
      <c r="S10696" s="139" t="s">
        <v>14412</v>
      </c>
      <c r="T10696" s="218" t="s">
        <v>51</v>
      </c>
      <c r="U10696" s="218" t="s">
        <v>45</v>
      </c>
      <c r="V10696" s="218" t="s">
        <v>52</v>
      </c>
      <c r="W10696" s="223">
        <v>149.94</v>
      </c>
      <c r="X10696" s="136">
        <v>90.36</v>
      </c>
      <c r="Y10696" s="223">
        <v>6750</v>
      </c>
      <c r="Z10696" s="223">
        <f>W10696*Y10696</f>
        <v>1012095</v>
      </c>
      <c r="AA10696" s="224">
        <v>7</v>
      </c>
      <c r="AB10696" s="224">
        <v>7</v>
      </c>
      <c r="AC10696" s="223">
        <f>(Z10696*(100-AB10696))/100</f>
        <v>941248.35</v>
      </c>
      <c r="AD10696" s="223">
        <f>IF(AND(AC10696="",M10696=""),0,IF((AC10696=""),M10696, IF( (M10696=""),AC10696,SUM(AC10696:AC10700)+M10696)))</f>
        <v>3416688.35</v>
      </c>
      <c r="AE10696" s="223">
        <f>IF( (X10696=""),AD10696*1,AD10696*(X10696/100) )</f>
        <v>3087319.5930599999</v>
      </c>
      <c r="AF10696" s="223">
        <v>50000000</v>
      </c>
      <c r="AG10696" s="223">
        <f>IF((AF10696-AE10696) &gt; 1,0,IF((AF10696-AE10696)&lt;0,AE10696-AF10696,AF10696-AE10696))</f>
        <v>0</v>
      </c>
      <c r="AH10696" s="223">
        <v>0.02</v>
      </c>
    </row>
    <row r="10697" spans="1:34" s="173" customFormat="1" x14ac:dyDescent="0.55000000000000004">
      <c r="A10697" s="122"/>
      <c r="B10697" s="218"/>
      <c r="C10697" s="218"/>
      <c r="D10697" s="221"/>
      <c r="E10697" s="218"/>
      <c r="F10697" s="218"/>
      <c r="G10697" s="218"/>
      <c r="H10697" s="218"/>
      <c r="I10697" s="222"/>
      <c r="J10697" s="123"/>
      <c r="K10697" s="137"/>
      <c r="L10697" s="137"/>
      <c r="M10697" s="137"/>
      <c r="N10697" s="218">
        <v>2</v>
      </c>
      <c r="O10697" s="108" t="s">
        <v>13581</v>
      </c>
      <c r="P10697" s="138">
        <v>3570800008065</v>
      </c>
      <c r="Q10697" s="108" t="s">
        <v>13582</v>
      </c>
      <c r="R10697" s="108" t="s">
        <v>13585</v>
      </c>
      <c r="S10697" s="139" t="s">
        <v>14413</v>
      </c>
      <c r="T10697" s="218" t="s">
        <v>51</v>
      </c>
      <c r="U10697" s="218" t="s">
        <v>45</v>
      </c>
      <c r="V10697" s="218" t="s">
        <v>52</v>
      </c>
      <c r="W10697" s="223">
        <v>16</v>
      </c>
      <c r="X10697" s="136">
        <v>9.64</v>
      </c>
      <c r="Y10697" s="223">
        <v>6750</v>
      </c>
      <c r="Z10697" s="223">
        <f>W10697*Y10697</f>
        <v>108000</v>
      </c>
      <c r="AA10697" s="224">
        <v>7</v>
      </c>
      <c r="AB10697" s="224">
        <v>7</v>
      </c>
      <c r="AC10697" s="223">
        <f>(Z10697*(100-AB10697))/100</f>
        <v>100440</v>
      </c>
      <c r="AD10697" s="223">
        <f>IF(AND(AC10697="",M10696=""),0,IF((AC10697=""),M10696, IF( (M10696=""),AC10697,SUM(AC10696:AC10700)+M10696)))</f>
        <v>3416688.35</v>
      </c>
      <c r="AE10697" s="223">
        <f>IF( (X10697=""),AD10697*1,AD10697*(X10697/100) )</f>
        <v>329368.75693999999</v>
      </c>
      <c r="AF10697" s="223">
        <v>50000000</v>
      </c>
      <c r="AG10697" s="223">
        <f>IF((AF10697-AE10697) &gt; 1,0,IF((AF10697-AE10697)&lt;0,AE10697-AF10697,AF10697-AE10697))</f>
        <v>0</v>
      </c>
      <c r="AH10697" s="223">
        <v>0.02</v>
      </c>
    </row>
    <row r="10698" spans="1:34" s="173" customFormat="1" x14ac:dyDescent="0.55000000000000004">
      <c r="A10698" s="122"/>
      <c r="B10698" s="218">
        <v>4598</v>
      </c>
      <c r="C10698" s="218">
        <v>5658</v>
      </c>
      <c r="D10698" s="221" t="s">
        <v>14414</v>
      </c>
      <c r="E10698" s="218" t="s">
        <v>34</v>
      </c>
      <c r="F10698" s="218">
        <v>25060</v>
      </c>
      <c r="G10698" s="218">
        <v>0</v>
      </c>
      <c r="H10698" s="218">
        <v>1</v>
      </c>
      <c r="I10698" s="222">
        <v>0</v>
      </c>
      <c r="J10698" s="123" t="s">
        <v>35</v>
      </c>
      <c r="K10698" s="137">
        <f>((G10698*400)+(H10698*100))+I10698</f>
        <v>100</v>
      </c>
      <c r="L10698" s="137">
        <v>2425</v>
      </c>
      <c r="M10698" s="137">
        <f>K10698*L10698</f>
        <v>242500</v>
      </c>
      <c r="N10698" s="218"/>
      <c r="O10698" s="108"/>
      <c r="P10698" s="138"/>
      <c r="Q10698" s="108"/>
      <c r="R10698" s="108"/>
      <c r="S10698" s="139"/>
      <c r="T10698" s="218"/>
      <c r="U10698" s="218"/>
      <c r="V10698" s="218"/>
      <c r="W10698" s="223"/>
      <c r="X10698" s="136"/>
      <c r="Y10698" s="223"/>
      <c r="Z10698" s="223"/>
      <c r="AA10698" s="224"/>
      <c r="AB10698" s="224"/>
      <c r="AC10698" s="223"/>
      <c r="AD10698" s="223">
        <f>IF(AND(AC10698="",M10698=""),0,IF((AC10698=""),M10698,IF((M10698=""),AC10698,AC10698+M10698)))</f>
        <v>242500</v>
      </c>
      <c r="AE10698" s="223">
        <f>IF( (X10698=""),AD10698*1,AD10698*(X10698/100) )</f>
        <v>242500</v>
      </c>
      <c r="AF10698" s="223">
        <v>0</v>
      </c>
      <c r="AG10698" s="223">
        <f>IF((AF10698-AE10698) &gt; 1,0,IF((AF10698-AE10698)&lt;0,AE10698-AF10698,AF10698-AE10698))</f>
        <v>242500</v>
      </c>
      <c r="AH10698" s="223">
        <v>0.02</v>
      </c>
    </row>
    <row r="10699" spans="1:34" s="173" customFormat="1" x14ac:dyDescent="0.55000000000000004">
      <c r="A10699" s="122"/>
      <c r="B10699" s="218">
        <v>4599</v>
      </c>
      <c r="C10699" s="218">
        <v>5659</v>
      </c>
      <c r="D10699" s="221" t="s">
        <v>14415</v>
      </c>
      <c r="E10699" s="218" t="s">
        <v>34</v>
      </c>
      <c r="F10699" s="218">
        <v>25064</v>
      </c>
      <c r="G10699" s="218">
        <v>0</v>
      </c>
      <c r="H10699" s="218">
        <v>0</v>
      </c>
      <c r="I10699" s="222">
        <v>5</v>
      </c>
      <c r="J10699" s="123" t="s">
        <v>35</v>
      </c>
      <c r="K10699" s="137">
        <f>((G10699*400)+(H10699*100))+I10699</f>
        <v>5</v>
      </c>
      <c r="L10699" s="137">
        <v>2425</v>
      </c>
      <c r="M10699" s="137">
        <f>K10699*L10699</f>
        <v>12125</v>
      </c>
      <c r="N10699" s="218"/>
      <c r="O10699" s="108"/>
      <c r="P10699" s="138"/>
      <c r="Q10699" s="108"/>
      <c r="R10699" s="108"/>
      <c r="S10699" s="139"/>
      <c r="T10699" s="218"/>
      <c r="U10699" s="218"/>
      <c r="V10699" s="218"/>
      <c r="W10699" s="223"/>
      <c r="X10699" s="136"/>
      <c r="Y10699" s="223"/>
      <c r="Z10699" s="223"/>
      <c r="AA10699" s="224"/>
      <c r="AB10699" s="224"/>
      <c r="AC10699" s="223"/>
      <c r="AD10699" s="223">
        <f>IF(AND(AC10699="",M10699=""),0,IF((AC10699=""),M10699,IF((M10699=""),AC10699,AC10699+M10699)))</f>
        <v>12125</v>
      </c>
      <c r="AE10699" s="223">
        <f>IF( (X10699=""),AD10699*1,AD10699*(X10699/100) )</f>
        <v>12125</v>
      </c>
      <c r="AF10699" s="223">
        <v>0</v>
      </c>
      <c r="AG10699" s="223">
        <f>IF((AF10699-AE10699) &gt; 1,0,IF((AF10699-AE10699)&lt;0,AE10699-AF10699,AF10699-AE10699))</f>
        <v>12125</v>
      </c>
      <c r="AH10699" s="223">
        <v>0.02</v>
      </c>
    </row>
    <row r="10700" spans="1:34" s="173" customFormat="1" x14ac:dyDescent="0.55000000000000004">
      <c r="A10700" s="122"/>
      <c r="B10700" s="218"/>
      <c r="C10700" s="218"/>
      <c r="D10700" s="221"/>
      <c r="E10700" s="218"/>
      <c r="F10700" s="218"/>
      <c r="G10700" s="218"/>
      <c r="H10700" s="218"/>
      <c r="I10700" s="222"/>
      <c r="J10700" s="123"/>
      <c r="K10700" s="137"/>
      <c r="L10700" s="137" t="s">
        <v>63</v>
      </c>
      <c r="M10700" s="137">
        <f>SUM(M10696:M10699)</f>
        <v>2629625</v>
      </c>
      <c r="N10700" s="218"/>
      <c r="O10700" s="108"/>
      <c r="P10700" s="138"/>
      <c r="Q10700" s="108"/>
      <c r="R10700" s="108"/>
      <c r="S10700" s="139"/>
      <c r="T10700" s="218"/>
      <c r="U10700" s="218"/>
      <c r="V10700" s="218"/>
      <c r="W10700" s="223"/>
      <c r="X10700" s="136"/>
      <c r="Y10700" s="223"/>
      <c r="Z10700" s="223"/>
      <c r="AA10700" s="224"/>
      <c r="AB10700" s="224"/>
      <c r="AC10700" s="223"/>
      <c r="AD10700" s="223"/>
      <c r="AE10700" s="223">
        <f>SUM(AE10696:AE10699)</f>
        <v>3671313.3499999996</v>
      </c>
      <c r="AF10700" s="223"/>
      <c r="AG10700" s="223">
        <f>SUM(AG10696:AG10699)</f>
        <v>254625</v>
      </c>
      <c r="AH10700" s="223"/>
    </row>
    <row r="10701" spans="1:34" s="173" customFormat="1" x14ac:dyDescent="0.55000000000000004">
      <c r="A10701" s="122" t="s">
        <v>14416</v>
      </c>
      <c r="B10701" s="218">
        <v>4600</v>
      </c>
      <c r="C10701" s="218">
        <v>9798</v>
      </c>
      <c r="D10701" s="221"/>
      <c r="E10701" s="218" t="s">
        <v>37</v>
      </c>
      <c r="F10701" s="218"/>
      <c r="G10701" s="218">
        <v>0</v>
      </c>
      <c r="H10701" s="218">
        <v>1</v>
      </c>
      <c r="I10701" s="222">
        <v>12</v>
      </c>
      <c r="J10701" s="123" t="s">
        <v>35</v>
      </c>
      <c r="K10701" s="137">
        <f>((G10701*400)+(H10701*100))+I10701</f>
        <v>112</v>
      </c>
      <c r="L10701" s="137">
        <v>255</v>
      </c>
      <c r="M10701" s="137">
        <f>K10701*L10701</f>
        <v>28560</v>
      </c>
      <c r="N10701" s="218"/>
      <c r="O10701" s="108"/>
      <c r="P10701" s="138"/>
      <c r="Q10701" s="108"/>
      <c r="R10701" s="108"/>
      <c r="S10701" s="139"/>
      <c r="T10701" s="218"/>
      <c r="U10701" s="218"/>
      <c r="V10701" s="218"/>
      <c r="W10701" s="223"/>
      <c r="X10701" s="136"/>
      <c r="Y10701" s="223"/>
      <c r="Z10701" s="223"/>
      <c r="AA10701" s="224"/>
      <c r="AB10701" s="224"/>
      <c r="AC10701" s="223"/>
      <c r="AD10701" s="223">
        <f>IF(AND(AC10701="",M10701=""),0,IF((AC10701=""),M10701,IF((M10701=""),AC10701,AC10701+M10701)))</f>
        <v>28560</v>
      </c>
      <c r="AE10701" s="223">
        <f>IF( (X10701=""),AD10701*1,AD10701*(X10701/100) )</f>
        <v>28560</v>
      </c>
      <c r="AF10701" s="223">
        <v>0</v>
      </c>
      <c r="AG10701" s="223">
        <f>IF((AF10701-AE10701) &gt; 1,0,IF((AF10701-AE10701)&lt;0,AE10701-AF10701,AF10701-AE10701))</f>
        <v>28560</v>
      </c>
      <c r="AH10701" s="223">
        <v>0.02</v>
      </c>
    </row>
    <row r="10702" spans="1:34" s="173" customFormat="1" x14ac:dyDescent="0.55000000000000004">
      <c r="A10702" s="122"/>
      <c r="B10702" s="218"/>
      <c r="C10702" s="218"/>
      <c r="D10702" s="221"/>
      <c r="E10702" s="218"/>
      <c r="F10702" s="218"/>
      <c r="G10702" s="218"/>
      <c r="H10702" s="218"/>
      <c r="I10702" s="222"/>
      <c r="J10702" s="123"/>
      <c r="K10702" s="137"/>
      <c r="L10702" s="137" t="s">
        <v>63</v>
      </c>
      <c r="M10702" s="137">
        <f>SUM(M10701:M10701)</f>
        <v>28560</v>
      </c>
      <c r="N10702" s="218"/>
      <c r="O10702" s="108"/>
      <c r="P10702" s="138"/>
      <c r="Q10702" s="108"/>
      <c r="R10702" s="108"/>
      <c r="S10702" s="139"/>
      <c r="T10702" s="218"/>
      <c r="U10702" s="218"/>
      <c r="V10702" s="218"/>
      <c r="W10702" s="223"/>
      <c r="X10702" s="136"/>
      <c r="Y10702" s="223"/>
      <c r="Z10702" s="223"/>
      <c r="AA10702" s="224"/>
      <c r="AB10702" s="224"/>
      <c r="AC10702" s="223"/>
      <c r="AD10702" s="223"/>
      <c r="AE10702" s="223">
        <f>SUM(AE10701:AE10701)</f>
        <v>28560</v>
      </c>
      <c r="AF10702" s="223"/>
      <c r="AG10702" s="223">
        <f>SUM(AG10701:AG10701)</f>
        <v>28560</v>
      </c>
      <c r="AH10702" s="223"/>
    </row>
    <row r="10703" spans="1:34" s="173" customFormat="1" x14ac:dyDescent="0.55000000000000004">
      <c r="A10703" s="122" t="s">
        <v>14460</v>
      </c>
      <c r="B10703" s="218">
        <v>4601</v>
      </c>
      <c r="C10703" s="218">
        <v>5067</v>
      </c>
      <c r="D10703" s="221" t="s">
        <v>14461</v>
      </c>
      <c r="E10703" s="218" t="s">
        <v>34</v>
      </c>
      <c r="F10703" s="218">
        <v>7485</v>
      </c>
      <c r="G10703" s="218">
        <v>12</v>
      </c>
      <c r="H10703" s="218">
        <v>0</v>
      </c>
      <c r="I10703" s="222">
        <v>97</v>
      </c>
      <c r="J10703" s="123" t="s">
        <v>38</v>
      </c>
      <c r="K10703" s="137">
        <f>((G10703*400)+(H10703*100))+I10703</f>
        <v>4897</v>
      </c>
      <c r="L10703" s="137">
        <v>450</v>
      </c>
      <c r="M10703" s="137">
        <f>K10703*L10703</f>
        <v>2203650</v>
      </c>
      <c r="N10703" s="218"/>
      <c r="O10703" s="108"/>
      <c r="P10703" s="138"/>
      <c r="Q10703" s="108"/>
      <c r="R10703" s="108"/>
      <c r="S10703" s="139"/>
      <c r="T10703" s="218"/>
      <c r="U10703" s="218"/>
      <c r="V10703" s="218"/>
      <c r="W10703" s="223"/>
      <c r="X10703" s="136"/>
      <c r="Y10703" s="223"/>
      <c r="Z10703" s="223"/>
      <c r="AA10703" s="224"/>
      <c r="AB10703" s="224"/>
      <c r="AC10703" s="223"/>
      <c r="AD10703" s="223">
        <f>IF(AND(AC10703="",M10703=""),0,IF((AC10703=""),M10703,IF((M10703=""),AC10703,AC10703+M10703)))</f>
        <v>2203650</v>
      </c>
      <c r="AE10703" s="223">
        <f>IF( (X10703=""),AD10703*1,AD10703*(X10703/100) )</f>
        <v>2203650</v>
      </c>
      <c r="AF10703" s="223">
        <v>50000000</v>
      </c>
      <c r="AG10703" s="223">
        <f>IF((AF10703-AE10703) &gt; 1,0,IF((AF10703-AE10703)&lt;0,AE10703-AF10703,AF10703-AE10703))</f>
        <v>0</v>
      </c>
      <c r="AH10703" s="223">
        <v>0.01</v>
      </c>
    </row>
    <row r="10704" spans="1:34" s="173" customFormat="1" x14ac:dyDescent="0.55000000000000004">
      <c r="A10704" s="122"/>
      <c r="B10704" s="218"/>
      <c r="C10704" s="218"/>
      <c r="D10704" s="221"/>
      <c r="E10704" s="218"/>
      <c r="F10704" s="218"/>
      <c r="G10704" s="218"/>
      <c r="H10704" s="218"/>
      <c r="I10704" s="222"/>
      <c r="J10704" s="123"/>
      <c r="K10704" s="137"/>
      <c r="L10704" s="137" t="s">
        <v>63</v>
      </c>
      <c r="M10704" s="137">
        <f>SUM(M10703:M10703)</f>
        <v>2203650</v>
      </c>
      <c r="N10704" s="218"/>
      <c r="O10704" s="108"/>
      <c r="P10704" s="138"/>
      <c r="Q10704" s="108"/>
      <c r="R10704" s="108"/>
      <c r="S10704" s="139"/>
      <c r="T10704" s="218"/>
      <c r="U10704" s="218"/>
      <c r="V10704" s="218"/>
      <c r="W10704" s="223"/>
      <c r="X10704" s="136"/>
      <c r="Y10704" s="223"/>
      <c r="Z10704" s="223"/>
      <c r="AA10704" s="224"/>
      <c r="AB10704" s="224"/>
      <c r="AC10704" s="223"/>
      <c r="AD10704" s="223"/>
      <c r="AE10704" s="223">
        <f>SUM(AE10703:AE10703)</f>
        <v>2203650</v>
      </c>
      <c r="AF10704" s="223"/>
      <c r="AG10704" s="223">
        <f>SUM(AG10703:AG10703)</f>
        <v>0</v>
      </c>
      <c r="AH10704" s="223"/>
    </row>
    <row r="10705" spans="1:34" s="173" customFormat="1" x14ac:dyDescent="0.55000000000000004">
      <c r="A10705" s="122" t="s">
        <v>13752</v>
      </c>
      <c r="B10705" s="218">
        <v>4602</v>
      </c>
      <c r="C10705" s="218">
        <v>5496</v>
      </c>
      <c r="D10705" s="221" t="s">
        <v>14465</v>
      </c>
      <c r="E10705" s="218" t="s">
        <v>34</v>
      </c>
      <c r="F10705" s="218">
        <v>15557</v>
      </c>
      <c r="G10705" s="218">
        <v>0</v>
      </c>
      <c r="H10705" s="218">
        <v>0</v>
      </c>
      <c r="I10705" s="222">
        <v>24</v>
      </c>
      <c r="J10705" s="123" t="s">
        <v>35</v>
      </c>
      <c r="K10705" s="137">
        <f>((G10705*400)+(H10705*100))+I10705</f>
        <v>24</v>
      </c>
      <c r="L10705" s="137">
        <v>2425</v>
      </c>
      <c r="M10705" s="137">
        <f>K10705*L10705</f>
        <v>58200</v>
      </c>
      <c r="N10705" s="218">
        <v>1</v>
      </c>
      <c r="O10705" s="108" t="s">
        <v>14463</v>
      </c>
      <c r="P10705" s="138">
        <v>3570800001397</v>
      </c>
      <c r="Q10705" s="108" t="s">
        <v>14464</v>
      </c>
      <c r="R10705" s="108" t="s">
        <v>2506</v>
      </c>
      <c r="S10705" s="139" t="s">
        <v>14466</v>
      </c>
      <c r="T10705" s="218" t="s">
        <v>51</v>
      </c>
      <c r="U10705" s="218" t="s">
        <v>45</v>
      </c>
      <c r="V10705" s="218" t="s">
        <v>52</v>
      </c>
      <c r="W10705" s="223">
        <v>470.25</v>
      </c>
      <c r="X10705" s="136">
        <v>93.33</v>
      </c>
      <c r="Y10705" s="223">
        <v>6750</v>
      </c>
      <c r="Z10705" s="223">
        <f>W10705*Y10705</f>
        <v>3174187.5</v>
      </c>
      <c r="AA10705" s="224">
        <v>6</v>
      </c>
      <c r="AB10705" s="224">
        <v>6</v>
      </c>
      <c r="AC10705" s="223">
        <f>(Z10705*(100-AB10705))/100</f>
        <v>2983736.25</v>
      </c>
      <c r="AD10705" s="223">
        <f>IF(AND(AC10705="",M10705=""),0,IF((AC10705=""),M10705, IF( (M10705=""),AC10705,SUM(AC10705:AC10710)+M10705)))</f>
        <v>3041936.25</v>
      </c>
      <c r="AE10705" s="223">
        <f>IF( (X10705=""),AD10705*1,AD10705*(X10705/100) )</f>
        <v>2839039.1021250002</v>
      </c>
      <c r="AF10705" s="223">
        <v>50000000</v>
      </c>
      <c r="AG10705" s="223">
        <f>IF((AF10705-AE10705) &gt; 1,0,IF((AF10705-AE10705)&lt;0,AE10705-AF10705,AF10705-AE10705))</f>
        <v>0</v>
      </c>
      <c r="AH10705" s="223">
        <v>0.02</v>
      </c>
    </row>
    <row r="10706" spans="1:34" s="173" customFormat="1" x14ac:dyDescent="0.55000000000000004">
      <c r="A10706" s="122"/>
      <c r="B10706" s="218"/>
      <c r="C10706" s="218"/>
      <c r="D10706" s="221"/>
      <c r="E10706" s="218"/>
      <c r="F10706" s="218"/>
      <c r="G10706" s="218"/>
      <c r="H10706" s="218"/>
      <c r="I10706" s="222"/>
      <c r="J10706" s="123"/>
      <c r="K10706" s="137"/>
      <c r="L10706" s="137"/>
      <c r="M10706" s="137"/>
      <c r="N10706" s="218">
        <v>2</v>
      </c>
      <c r="O10706" s="108" t="s">
        <v>14463</v>
      </c>
      <c r="P10706" s="138">
        <v>3570800001397</v>
      </c>
      <c r="Q10706" s="108" t="s">
        <v>14464</v>
      </c>
      <c r="R10706" s="108" t="s">
        <v>2506</v>
      </c>
      <c r="S10706" s="139" t="s">
        <v>14467</v>
      </c>
      <c r="T10706" s="218" t="s">
        <v>55</v>
      </c>
      <c r="U10706" s="218" t="s">
        <v>45</v>
      </c>
      <c r="V10706" s="218" t="s">
        <v>52</v>
      </c>
      <c r="W10706" s="223">
        <v>33.6</v>
      </c>
      <c r="X10706" s="136">
        <v>6.67</v>
      </c>
      <c r="Y10706" s="223">
        <v>0</v>
      </c>
      <c r="Z10706" s="223">
        <f>W10706*Y10706</f>
        <v>0</v>
      </c>
      <c r="AA10706" s="224">
        <v>6</v>
      </c>
      <c r="AB10706" s="224">
        <v>6</v>
      </c>
      <c r="AC10706" s="223">
        <f>(Z10706*(100-AB10706))/100</f>
        <v>0</v>
      </c>
      <c r="AD10706" s="223">
        <f>IF(AND(AC10706="",M10705=""),0,IF((AC10706=""),M10705, IF( (M10705=""),AC10706,SUM(AC10705:AC10710)+M10705)))</f>
        <v>3041936.25</v>
      </c>
      <c r="AE10706" s="223">
        <f>IF( (X10706=""),AD10706*1,AD10706*(X10706/100) )</f>
        <v>202897.147875</v>
      </c>
      <c r="AF10706" s="223">
        <v>50000000</v>
      </c>
      <c r="AG10706" s="223">
        <f>IF((AF10706-AE10706) &gt; 1,0,IF((AF10706-AE10706)&lt;0,AE10706-AF10706,AF10706-AE10706))</f>
        <v>0</v>
      </c>
      <c r="AH10706" s="223">
        <v>0.02</v>
      </c>
    </row>
    <row r="10707" spans="1:34" s="173" customFormat="1" x14ac:dyDescent="0.55000000000000004">
      <c r="A10707" s="122" t="s">
        <v>13752</v>
      </c>
      <c r="B10707" s="218">
        <v>4603</v>
      </c>
      <c r="C10707" s="218">
        <v>5807</v>
      </c>
      <c r="D10707" s="221" t="s">
        <v>14472</v>
      </c>
      <c r="E10707" s="218" t="s">
        <v>34</v>
      </c>
      <c r="F10707" s="218">
        <v>21778</v>
      </c>
      <c r="G10707" s="218">
        <v>0</v>
      </c>
      <c r="H10707" s="218">
        <v>1</v>
      </c>
      <c r="I10707" s="222">
        <v>50</v>
      </c>
      <c r="J10707" s="123" t="s">
        <v>35</v>
      </c>
      <c r="K10707" s="137">
        <f>((G10707*400)+(H10707*100))+I10707</f>
        <v>150</v>
      </c>
      <c r="L10707" s="137">
        <v>2425</v>
      </c>
      <c r="M10707" s="137">
        <f>K10707*L10707</f>
        <v>363750</v>
      </c>
      <c r="N10707" s="218"/>
      <c r="O10707" s="108"/>
      <c r="P10707" s="138"/>
      <c r="Q10707" s="108"/>
      <c r="R10707" s="108"/>
      <c r="S10707" s="139"/>
      <c r="T10707" s="218"/>
      <c r="U10707" s="218"/>
      <c r="V10707" s="218"/>
      <c r="W10707" s="223"/>
      <c r="X10707" s="136"/>
      <c r="Y10707" s="223"/>
      <c r="Z10707" s="223"/>
      <c r="AA10707" s="224"/>
      <c r="AB10707" s="224"/>
      <c r="AC10707" s="223"/>
      <c r="AD10707" s="223">
        <f>IF(AND(AC10707="",M10707=""),0,IF((AC10707=""),M10707,IF((M10707=""),AC10707,AC10707+M10707)))</f>
        <v>363750</v>
      </c>
      <c r="AE10707" s="223">
        <f>IF( (X10707=""),AD10707*1,AD10707*(X10707/100) )</f>
        <v>363750</v>
      </c>
      <c r="AF10707" s="223">
        <v>50000000</v>
      </c>
      <c r="AG10707" s="223">
        <f>IF((AF10707-AE10707) &gt; 1,0,IF((AF10707-AE10707)&lt;0,AE10707-AF10707,AF10707-AE10707))</f>
        <v>0</v>
      </c>
      <c r="AH10707" s="223">
        <v>0.02</v>
      </c>
    </row>
    <row r="10708" spans="1:34" s="173" customFormat="1" x14ac:dyDescent="0.55000000000000004">
      <c r="A10708" s="122"/>
      <c r="B10708" s="218">
        <v>4604</v>
      </c>
      <c r="C10708" s="218">
        <v>4920</v>
      </c>
      <c r="D10708" s="221" t="s">
        <v>14473</v>
      </c>
      <c r="E10708" s="218" t="s">
        <v>34</v>
      </c>
      <c r="F10708" s="218">
        <v>22215</v>
      </c>
      <c r="G10708" s="218">
        <v>0</v>
      </c>
      <c r="H10708" s="218">
        <v>1</v>
      </c>
      <c r="I10708" s="222">
        <v>63</v>
      </c>
      <c r="J10708" s="123" t="s">
        <v>38</v>
      </c>
      <c r="K10708" s="137">
        <f>((G10708*400)+(H10708*100))+I10708</f>
        <v>163</v>
      </c>
      <c r="L10708" s="137">
        <v>850</v>
      </c>
      <c r="M10708" s="137">
        <f>K10708*L10708</f>
        <v>138550</v>
      </c>
      <c r="N10708" s="218"/>
      <c r="O10708" s="108"/>
      <c r="P10708" s="138"/>
      <c r="Q10708" s="108"/>
      <c r="R10708" s="108"/>
      <c r="S10708" s="139"/>
      <c r="T10708" s="218"/>
      <c r="U10708" s="218"/>
      <c r="V10708" s="218"/>
      <c r="W10708" s="223"/>
      <c r="X10708" s="136"/>
      <c r="Y10708" s="223"/>
      <c r="Z10708" s="223"/>
      <c r="AA10708" s="224"/>
      <c r="AB10708" s="224"/>
      <c r="AC10708" s="223"/>
      <c r="AD10708" s="223">
        <f>IF(AND(AC10708="",M10708=""),0,IF((AC10708=""),M10708,IF((M10708=""),AC10708,AC10708+M10708)))</f>
        <v>138550</v>
      </c>
      <c r="AE10708" s="223">
        <f>IF( (X10708=""),AD10708*1,AD10708*(X10708/100) )</f>
        <v>138550</v>
      </c>
      <c r="AF10708" s="223">
        <v>50000000</v>
      </c>
      <c r="AG10708" s="223">
        <f>IF((AF10708-AE10708) &gt; 1,0,IF((AF10708-AE10708)&lt;0,AE10708-AF10708,AF10708-AE10708))</f>
        <v>0</v>
      </c>
      <c r="AH10708" s="223">
        <v>0.01</v>
      </c>
    </row>
    <row r="10709" spans="1:34" s="173" customFormat="1" x14ac:dyDescent="0.55000000000000004">
      <c r="A10709" s="122"/>
      <c r="B10709" s="218"/>
      <c r="C10709" s="218"/>
      <c r="D10709" s="221"/>
      <c r="E10709" s="218"/>
      <c r="F10709" s="218"/>
      <c r="G10709" s="218"/>
      <c r="H10709" s="218"/>
      <c r="I10709" s="222"/>
      <c r="J10709" s="123"/>
      <c r="K10709" s="137"/>
      <c r="L10709" s="137" t="s">
        <v>63</v>
      </c>
      <c r="M10709" s="137">
        <f>SUM(M10705:M10708)</f>
        <v>560500</v>
      </c>
      <c r="N10709" s="218"/>
      <c r="O10709" s="108"/>
      <c r="P10709" s="138"/>
      <c r="Q10709" s="108"/>
      <c r="R10709" s="108"/>
      <c r="S10709" s="139"/>
      <c r="T10709" s="218"/>
      <c r="U10709" s="218"/>
      <c r="V10709" s="218"/>
      <c r="W10709" s="223"/>
      <c r="X10709" s="136"/>
      <c r="Y10709" s="223"/>
      <c r="Z10709" s="223"/>
      <c r="AA10709" s="224"/>
      <c r="AB10709" s="224"/>
      <c r="AC10709" s="223"/>
      <c r="AD10709" s="223"/>
      <c r="AE10709" s="223">
        <f>SUM(AE10705:AE10708)</f>
        <v>3544236.25</v>
      </c>
      <c r="AF10709" s="223"/>
      <c r="AG10709" s="223">
        <f>SUM(AG10705:AG10708)</f>
        <v>0</v>
      </c>
      <c r="AH10709" s="223"/>
    </row>
    <row r="10710" spans="1:34" s="173" customFormat="1" x14ac:dyDescent="0.55000000000000004">
      <c r="A10710" s="122" t="s">
        <v>14468</v>
      </c>
      <c r="B10710" s="218">
        <v>4605</v>
      </c>
      <c r="C10710" s="218">
        <v>8127</v>
      </c>
      <c r="D10710" s="221" t="s">
        <v>14469</v>
      </c>
      <c r="E10710" s="218" t="s">
        <v>34</v>
      </c>
      <c r="F10710" s="218">
        <v>15847</v>
      </c>
      <c r="G10710" s="218">
        <v>0</v>
      </c>
      <c r="H10710" s="218">
        <v>1</v>
      </c>
      <c r="I10710" s="222">
        <v>75</v>
      </c>
      <c r="J10710" s="123" t="s">
        <v>38</v>
      </c>
      <c r="K10710" s="137">
        <f>((G10710*400)+(H10710*100))+I10710</f>
        <v>175</v>
      </c>
      <c r="L10710" s="137">
        <v>800</v>
      </c>
      <c r="M10710" s="137">
        <f>K10710*L10710</f>
        <v>140000</v>
      </c>
      <c r="N10710" s="218"/>
      <c r="O10710" s="108"/>
      <c r="P10710" s="138"/>
      <c r="Q10710" s="108"/>
      <c r="R10710" s="108"/>
      <c r="S10710" s="139"/>
      <c r="T10710" s="218"/>
      <c r="U10710" s="218"/>
      <c r="V10710" s="218"/>
      <c r="W10710" s="223"/>
      <c r="X10710" s="136"/>
      <c r="Y10710" s="223"/>
      <c r="Z10710" s="223"/>
      <c r="AA10710" s="224"/>
      <c r="AB10710" s="224"/>
      <c r="AC10710" s="223"/>
      <c r="AD10710" s="223">
        <f>IF(AND(AC10710="",M10710=""),0,IF((AC10710=""),M10710,IF((M10710=""),AC10710,AC10710+M10710)))</f>
        <v>140000</v>
      </c>
      <c r="AE10710" s="223">
        <f>IF( (X10710=""),AD10710*1,AD10710*(X10710/100) )</f>
        <v>140000</v>
      </c>
      <c r="AF10710" s="223">
        <v>50000000</v>
      </c>
      <c r="AG10710" s="223">
        <f>IF((AF10710-AE10710) &gt; 1,0,IF((AF10710-AE10710)&lt;0,AE10710-AF10710,AF10710-AE10710))</f>
        <v>0</v>
      </c>
      <c r="AH10710" s="223">
        <v>0.01</v>
      </c>
    </row>
    <row r="10711" spans="1:34" s="173" customFormat="1" x14ac:dyDescent="0.55000000000000004">
      <c r="A10711" s="122"/>
      <c r="B10711" s="218"/>
      <c r="C10711" s="218"/>
      <c r="D10711" s="221"/>
      <c r="E10711" s="218"/>
      <c r="F10711" s="218"/>
      <c r="G10711" s="218"/>
      <c r="H10711" s="218"/>
      <c r="I10711" s="222"/>
      <c r="J10711" s="123"/>
      <c r="K10711" s="137"/>
      <c r="L10711" s="137" t="s">
        <v>63</v>
      </c>
      <c r="M10711" s="137">
        <f>SUM(M10710:M10710)</f>
        <v>140000</v>
      </c>
      <c r="N10711" s="218"/>
      <c r="O10711" s="108"/>
      <c r="P10711" s="138"/>
      <c r="Q10711" s="108"/>
      <c r="R10711" s="108"/>
      <c r="S10711" s="139"/>
      <c r="T10711" s="218"/>
      <c r="U10711" s="218"/>
      <c r="V10711" s="218"/>
      <c r="W10711" s="223"/>
      <c r="X10711" s="136"/>
      <c r="Y10711" s="223"/>
      <c r="Z10711" s="223"/>
      <c r="AA10711" s="224"/>
      <c r="AB10711" s="224"/>
      <c r="AC10711" s="223"/>
      <c r="AD10711" s="223"/>
      <c r="AE10711" s="223">
        <f>SUM(AE10710:AE10710)</f>
        <v>140000</v>
      </c>
      <c r="AF10711" s="223"/>
      <c r="AG10711" s="223">
        <f>SUM(AG10710:AG10710)</f>
        <v>0</v>
      </c>
      <c r="AH10711" s="223"/>
    </row>
    <row r="10712" spans="1:34" s="173" customFormat="1" x14ac:dyDescent="0.55000000000000004">
      <c r="A10712" s="122" t="s">
        <v>14457</v>
      </c>
      <c r="B10712" s="218">
        <v>4607</v>
      </c>
      <c r="C10712" s="218">
        <v>10399</v>
      </c>
      <c r="D10712" s="221" t="s">
        <v>14458</v>
      </c>
      <c r="E10712" s="218" t="s">
        <v>34</v>
      </c>
      <c r="F10712" s="218">
        <v>7401</v>
      </c>
      <c r="G10712" s="218">
        <v>1</v>
      </c>
      <c r="H10712" s="218">
        <v>0</v>
      </c>
      <c r="I10712" s="222">
        <v>37</v>
      </c>
      <c r="J10712" s="123" t="s">
        <v>62</v>
      </c>
      <c r="K10712" s="137">
        <f>((G10712*400)+(H10712*100))+I10712</f>
        <v>437</v>
      </c>
      <c r="L10712" s="137">
        <v>1350</v>
      </c>
      <c r="M10712" s="137">
        <f>K10712*L10712</f>
        <v>589950</v>
      </c>
      <c r="N10712" s="218"/>
      <c r="O10712" s="108"/>
      <c r="P10712" s="138"/>
      <c r="Q10712" s="108"/>
      <c r="R10712" s="108"/>
      <c r="S10712" s="139"/>
      <c r="T10712" s="218"/>
      <c r="U10712" s="218"/>
      <c r="V10712" s="218"/>
      <c r="W10712" s="223"/>
      <c r="X10712" s="136"/>
      <c r="Y10712" s="223"/>
      <c r="Z10712" s="223"/>
      <c r="AA10712" s="224"/>
      <c r="AB10712" s="224"/>
      <c r="AC10712" s="223"/>
      <c r="AD10712" s="223">
        <f>IF(AND(AC10712="",M10712=""),0,IF((AC10712=""),M10712,IF((M10712=""),AC10712,AC10712+M10712)))</f>
        <v>589950</v>
      </c>
      <c r="AE10712" s="223">
        <f>IF( (X10712=""),AD10712*1,AD10712*(X10712/100) )</f>
        <v>589950</v>
      </c>
      <c r="AF10712" s="223">
        <v>0</v>
      </c>
      <c r="AG10712" s="223">
        <f>IF((AF10712-AE10712) &gt; 1,0,IF((AF10712-AE10712)&lt;0,AE10712-AF10712,AF10712-AE10712))</f>
        <v>589950</v>
      </c>
      <c r="AH10712" s="223">
        <v>0.3</v>
      </c>
    </row>
    <row r="10713" spans="1:34" s="173" customFormat="1" x14ac:dyDescent="0.55000000000000004">
      <c r="A10713" s="122"/>
      <c r="B10713" s="218"/>
      <c r="C10713" s="218"/>
      <c r="D10713" s="221"/>
      <c r="E10713" s="218" t="s">
        <v>34</v>
      </c>
      <c r="F10713" s="218">
        <v>26926</v>
      </c>
      <c r="G10713" s="218">
        <v>0</v>
      </c>
      <c r="H10713" s="218">
        <v>3</v>
      </c>
      <c r="I10713" s="222">
        <v>32</v>
      </c>
      <c r="J10713" s="123" t="s">
        <v>62</v>
      </c>
      <c r="K10713" s="137">
        <f>((G10713*400)+(H10713*100))+I10713</f>
        <v>332</v>
      </c>
      <c r="L10713" s="137">
        <v>300</v>
      </c>
      <c r="M10713" s="137">
        <f>K10713*L10713</f>
        <v>99600</v>
      </c>
      <c r="N10713" s="218"/>
      <c r="O10713" s="108"/>
      <c r="P10713" s="138"/>
      <c r="Q10713" s="108"/>
      <c r="R10713" s="108"/>
      <c r="S10713" s="139"/>
      <c r="T10713" s="218"/>
      <c r="U10713" s="218"/>
      <c r="V10713" s="218"/>
      <c r="W10713" s="223"/>
      <c r="X10713" s="136"/>
      <c r="Y10713" s="223"/>
      <c r="Z10713" s="223"/>
      <c r="AA10713" s="224"/>
      <c r="AB10713" s="224"/>
      <c r="AC10713" s="223"/>
      <c r="AD10713" s="223">
        <f>IF(AND(AC10713="",M10713=""),0,IF((AC10713=""),M10713,IF((M10713=""),AC10713,AC10713+M10713)))</f>
        <v>99600</v>
      </c>
      <c r="AE10713" s="223">
        <f>IF( (X10713=""),AD10713*1,AD10713*(X10713/100) )</f>
        <v>99600</v>
      </c>
      <c r="AF10713" s="223">
        <v>0</v>
      </c>
      <c r="AG10713" s="223">
        <f>IF((AF10713-AE10713) &gt; 1,0,IF((AF10713-AE10713)&lt;0,AE10713-AF10713,AF10713-AE10713))</f>
        <v>99600</v>
      </c>
      <c r="AH10713" s="223">
        <v>0.3</v>
      </c>
    </row>
    <row r="10714" spans="1:34" s="173" customFormat="1" x14ac:dyDescent="0.55000000000000004">
      <c r="A10714" s="122"/>
      <c r="B10714" s="218"/>
      <c r="C10714" s="218"/>
      <c r="D10714" s="221"/>
      <c r="E10714" s="218"/>
      <c r="F10714" s="218"/>
      <c r="G10714" s="218"/>
      <c r="H10714" s="218"/>
      <c r="I10714" s="222"/>
      <c r="J10714" s="123"/>
      <c r="K10714" s="137"/>
      <c r="L10714" s="137" t="s">
        <v>63</v>
      </c>
      <c r="M10714" s="137">
        <f>SUM(M10712:M10713)</f>
        <v>689550</v>
      </c>
      <c r="N10714" s="218"/>
      <c r="O10714" s="108"/>
      <c r="P10714" s="138"/>
      <c r="Q10714" s="108"/>
      <c r="R10714" s="108"/>
      <c r="S10714" s="139"/>
      <c r="T10714" s="218"/>
      <c r="U10714" s="218"/>
      <c r="V10714" s="218"/>
      <c r="W10714" s="223"/>
      <c r="X10714" s="136"/>
      <c r="Y10714" s="223"/>
      <c r="Z10714" s="223"/>
      <c r="AA10714" s="224"/>
      <c r="AB10714" s="224"/>
      <c r="AC10714" s="223"/>
      <c r="AD10714" s="223"/>
      <c r="AE10714" s="223">
        <f>SUM(AE10712:AE10713)</f>
        <v>689550</v>
      </c>
      <c r="AF10714" s="223"/>
      <c r="AG10714" s="223">
        <f>SUM(AG10712:AG10713)</f>
        <v>689550</v>
      </c>
      <c r="AH10714" s="223"/>
    </row>
    <row r="10715" spans="1:34" s="173" customFormat="1" x14ac:dyDescent="0.55000000000000004">
      <c r="A10715" s="122" t="s">
        <v>14476</v>
      </c>
      <c r="B10715" s="218">
        <v>4608</v>
      </c>
      <c r="C10715" s="218">
        <v>9376</v>
      </c>
      <c r="D10715" s="221" t="s">
        <v>14477</v>
      </c>
      <c r="E10715" s="218" t="s">
        <v>34</v>
      </c>
      <c r="F10715" s="218">
        <v>9583</v>
      </c>
      <c r="G10715" s="218">
        <v>0</v>
      </c>
      <c r="H10715" s="218">
        <v>0</v>
      </c>
      <c r="I10715" s="222">
        <v>20.7</v>
      </c>
      <c r="J10715" s="123" t="s">
        <v>35</v>
      </c>
      <c r="K10715" s="137">
        <f>((G10715*400)+(H10715*100))+I10715</f>
        <v>20.7</v>
      </c>
      <c r="L10715" s="137">
        <v>2050</v>
      </c>
      <c r="M10715" s="137">
        <f>K10715*L10715</f>
        <v>42435</v>
      </c>
      <c r="N10715" s="218">
        <v>1</v>
      </c>
      <c r="O10715" s="108" t="s">
        <v>2120</v>
      </c>
      <c r="P10715" s="138"/>
      <c r="Q10715" s="108" t="s">
        <v>2121</v>
      </c>
      <c r="R10715" s="108" t="s">
        <v>2124</v>
      </c>
      <c r="S10715" s="139" t="s">
        <v>14478</v>
      </c>
      <c r="T10715" s="218" t="s">
        <v>51</v>
      </c>
      <c r="U10715" s="218" t="s">
        <v>45</v>
      </c>
      <c r="V10715" s="218" t="s">
        <v>52</v>
      </c>
      <c r="W10715" s="223">
        <v>70</v>
      </c>
      <c r="X10715" s="136">
        <v>53.85</v>
      </c>
      <c r="Y10715" s="223">
        <v>6750</v>
      </c>
      <c r="Z10715" s="223">
        <f>W10715*Y10715</f>
        <v>472500</v>
      </c>
      <c r="AA10715" s="224">
        <v>17</v>
      </c>
      <c r="AB10715" s="224">
        <v>24</v>
      </c>
      <c r="AC10715" s="223">
        <f>(Z10715*(100-AB10715))/100</f>
        <v>359100</v>
      </c>
      <c r="AD10715" s="223">
        <f>IF(AND(AC10715="",M10715=""),0,IF((AC10715=""),M10715, IF( (M10715=""),AC10715,SUM(AC10715:AC10716)+M10715)))</f>
        <v>709335</v>
      </c>
      <c r="AE10715" s="223">
        <f>IF( (X10715=""),AD10715*1,AD10715*(X10715/100) )</f>
        <v>381976.89749999996</v>
      </c>
      <c r="AF10715" s="223">
        <v>0</v>
      </c>
      <c r="AG10715" s="223">
        <f>IF((AF10715-AE10715) &gt; 1,0,IF((AF10715-AE10715)&lt;0,AE10715-AF10715,AF10715-AE10715))</f>
        <v>381976.89749999996</v>
      </c>
      <c r="AH10715" s="223">
        <v>0.02</v>
      </c>
    </row>
    <row r="10716" spans="1:34" s="173" customFormat="1" x14ac:dyDescent="0.55000000000000004">
      <c r="A10716" s="122"/>
      <c r="B10716" s="218"/>
      <c r="C10716" s="218"/>
      <c r="D10716" s="221"/>
      <c r="E10716" s="218"/>
      <c r="F10716" s="218"/>
      <c r="G10716" s="218"/>
      <c r="H10716" s="218"/>
      <c r="I10716" s="222"/>
      <c r="J10716" s="123"/>
      <c r="K10716" s="137"/>
      <c r="L10716" s="137"/>
      <c r="M10716" s="137"/>
      <c r="N10716" s="218"/>
      <c r="O10716" s="108"/>
      <c r="P10716" s="138"/>
      <c r="Q10716" s="108"/>
      <c r="R10716" s="108"/>
      <c r="S10716" s="139"/>
      <c r="T10716" s="218" t="s">
        <v>51</v>
      </c>
      <c r="U10716" s="218"/>
      <c r="V10716" s="218" t="s">
        <v>75</v>
      </c>
      <c r="W10716" s="223">
        <v>60</v>
      </c>
      <c r="X10716" s="136">
        <v>46.15</v>
      </c>
      <c r="Y10716" s="223">
        <v>6750</v>
      </c>
      <c r="Z10716" s="223">
        <f>W10716*Y10716</f>
        <v>405000</v>
      </c>
      <c r="AA10716" s="224">
        <v>17</v>
      </c>
      <c r="AB10716" s="224">
        <v>24</v>
      </c>
      <c r="AC10716" s="223">
        <f>(Z10716*(100-AB10716))/100</f>
        <v>307800</v>
      </c>
      <c r="AD10716" s="223">
        <f>IF(AND(AC10716="",M10715=""),0,IF((AC10716=""),M10715, IF( (M10715=""),AC10716,SUM(AC10715:AC10716)+M10715)))</f>
        <v>709335</v>
      </c>
      <c r="AE10716" s="223">
        <f>IF( (X10716=""),AD10716*1,AD10716*(X10716/100) )</f>
        <v>327358.10249999998</v>
      </c>
      <c r="AF10716" s="223">
        <v>0</v>
      </c>
      <c r="AG10716" s="223">
        <f>IF((AF10716-AE10716) &gt; 1,0,IF((AF10716-AE10716)&lt;0,AE10716-AF10716,AF10716-AE10716))</f>
        <v>327358.10249999998</v>
      </c>
      <c r="AH10716" s="223">
        <v>0.3</v>
      </c>
    </row>
    <row r="10717" spans="1:34" s="173" customFormat="1" x14ac:dyDescent="0.55000000000000004">
      <c r="A10717" s="122"/>
      <c r="B10717" s="218">
        <v>4609</v>
      </c>
      <c r="C10717" s="218">
        <v>7315</v>
      </c>
      <c r="D10717" s="221" t="s">
        <v>14479</v>
      </c>
      <c r="E10717" s="218" t="s">
        <v>34</v>
      </c>
      <c r="F10717" s="218">
        <v>22043</v>
      </c>
      <c r="G10717" s="218">
        <v>3</v>
      </c>
      <c r="H10717" s="218">
        <v>1</v>
      </c>
      <c r="I10717" s="222">
        <v>55</v>
      </c>
      <c r="J10717" s="123" t="s">
        <v>35</v>
      </c>
      <c r="K10717" s="137">
        <f>((G10717*400)+(H10717*100))+I10717</f>
        <v>1355</v>
      </c>
      <c r="L10717" s="137">
        <v>475</v>
      </c>
      <c r="M10717" s="137">
        <f>K10717*L10717</f>
        <v>643625</v>
      </c>
      <c r="N10717" s="218">
        <v>1</v>
      </c>
      <c r="O10717" s="108" t="s">
        <v>14474</v>
      </c>
      <c r="P10717" s="138"/>
      <c r="Q10717" s="108" t="s">
        <v>14475</v>
      </c>
      <c r="R10717" s="108" t="s">
        <v>14480</v>
      </c>
      <c r="S10717" s="139" t="s">
        <v>14481</v>
      </c>
      <c r="T10717" s="218" t="s">
        <v>51</v>
      </c>
      <c r="U10717" s="218" t="s">
        <v>45</v>
      </c>
      <c r="V10717" s="218" t="s">
        <v>52</v>
      </c>
      <c r="W10717" s="223">
        <v>40</v>
      </c>
      <c r="X10717" s="136">
        <v>72.73</v>
      </c>
      <c r="Y10717" s="223">
        <v>6750</v>
      </c>
      <c r="Z10717" s="223">
        <f>W10717*Y10717</f>
        <v>270000</v>
      </c>
      <c r="AA10717" s="224">
        <v>22</v>
      </c>
      <c r="AB10717" s="224">
        <v>34</v>
      </c>
      <c r="AC10717" s="223">
        <f>(Z10717*(100-AB10717))/100</f>
        <v>178200</v>
      </c>
      <c r="AD10717" s="223">
        <f>IF(AND(AC10717="",M10717=""),0,IF((AC10717=""),M10717, IF( (M10717=""),AC10717,SUM(AC10717:AC10725)+M10717)))</f>
        <v>4146793.55</v>
      </c>
      <c r="AE10717" s="223">
        <f>IF( (X10717=""),AD10717*1,AD10717*(X10717/100) )</f>
        <v>3015962.9489150001</v>
      </c>
      <c r="AF10717" s="223">
        <v>50000000</v>
      </c>
      <c r="AG10717" s="223">
        <f>IF((AF10717-AE10717) &gt; 1,0,IF((AF10717-AE10717)&lt;0,AE10717-AF10717,AF10717-AE10717))</f>
        <v>0</v>
      </c>
      <c r="AH10717" s="223">
        <v>0.02</v>
      </c>
    </row>
    <row r="10718" spans="1:34" s="173" customFormat="1" x14ac:dyDescent="0.55000000000000004">
      <c r="A10718" s="122"/>
      <c r="B10718" s="218"/>
      <c r="C10718" s="218"/>
      <c r="D10718" s="221"/>
      <c r="E10718" s="218"/>
      <c r="F10718" s="218"/>
      <c r="G10718" s="218"/>
      <c r="H10718" s="218"/>
      <c r="I10718" s="222"/>
      <c r="J10718" s="123"/>
      <c r="K10718" s="137"/>
      <c r="L10718" s="137"/>
      <c r="M10718" s="137"/>
      <c r="N10718" s="218">
        <v>2</v>
      </c>
      <c r="O10718" s="108" t="s">
        <v>14474</v>
      </c>
      <c r="P10718" s="138"/>
      <c r="Q10718" s="108" t="s">
        <v>14475</v>
      </c>
      <c r="R10718" s="108" t="s">
        <v>14480</v>
      </c>
      <c r="S10718" s="139" t="s">
        <v>14482</v>
      </c>
      <c r="T10718" s="218" t="s">
        <v>343</v>
      </c>
      <c r="U10718" s="218" t="s">
        <v>45</v>
      </c>
      <c r="V10718" s="218" t="s">
        <v>52</v>
      </c>
      <c r="W10718" s="223">
        <v>15</v>
      </c>
      <c r="X10718" s="136">
        <v>27.27</v>
      </c>
      <c r="Y10718" s="223">
        <v>5600</v>
      </c>
      <c r="Z10718" s="223">
        <f>W10718*Y10718</f>
        <v>84000</v>
      </c>
      <c r="AA10718" s="224">
        <v>22</v>
      </c>
      <c r="AB10718" s="224">
        <v>34</v>
      </c>
      <c r="AC10718" s="223">
        <f>(Z10718*(100-AB10718))/100</f>
        <v>55440</v>
      </c>
      <c r="AD10718" s="223">
        <f>IF(AND(AC10718="",M10717=""),0,IF((AC10718=""),M10717, IF( (M10717=""),AC10718,SUM(AC10717:AC10725)+M10717)))</f>
        <v>4146793.55</v>
      </c>
      <c r="AE10718" s="223">
        <f>IF( (X10718=""),AD10718*1,AD10718*(X10718/100) )</f>
        <v>1130830.601085</v>
      </c>
      <c r="AF10718" s="223">
        <v>50000000</v>
      </c>
      <c r="AG10718" s="223">
        <f>IF((AF10718-AE10718) &gt; 1,0,IF((AF10718-AE10718)&lt;0,AE10718-AF10718,AF10718-AE10718))</f>
        <v>0</v>
      </c>
      <c r="AH10718" s="223">
        <v>0.02</v>
      </c>
    </row>
    <row r="10719" spans="1:34" s="173" customFormat="1" x14ac:dyDescent="0.55000000000000004">
      <c r="A10719" s="122"/>
      <c r="B10719" s="218"/>
      <c r="C10719" s="218"/>
      <c r="D10719" s="221"/>
      <c r="E10719" s="218"/>
      <c r="F10719" s="218"/>
      <c r="G10719" s="218"/>
      <c r="H10719" s="218"/>
      <c r="I10719" s="222"/>
      <c r="J10719" s="123"/>
      <c r="K10719" s="137"/>
      <c r="L10719" s="137" t="s">
        <v>63</v>
      </c>
      <c r="M10719" s="137">
        <f>SUM(M10715:M10718)</f>
        <v>686060</v>
      </c>
      <c r="N10719" s="218"/>
      <c r="O10719" s="108"/>
      <c r="P10719" s="138"/>
      <c r="Q10719" s="108"/>
      <c r="R10719" s="108"/>
      <c r="S10719" s="139"/>
      <c r="T10719" s="218"/>
      <c r="U10719" s="218"/>
      <c r="V10719" s="218"/>
      <c r="W10719" s="223"/>
      <c r="X10719" s="136"/>
      <c r="Y10719" s="223"/>
      <c r="Z10719" s="223"/>
      <c r="AA10719" s="224"/>
      <c r="AB10719" s="224"/>
      <c r="AC10719" s="223"/>
      <c r="AD10719" s="223"/>
      <c r="AE10719" s="223">
        <f>SUM(AE10715:AE10718)</f>
        <v>4856128.55</v>
      </c>
      <c r="AF10719" s="223"/>
      <c r="AG10719" s="223">
        <f>SUM(AG10715:AG10718)</f>
        <v>709335</v>
      </c>
      <c r="AH10719" s="223"/>
    </row>
    <row r="10720" spans="1:34" s="173" customFormat="1" x14ac:dyDescent="0.55000000000000004">
      <c r="A10720" s="122" t="s">
        <v>14485</v>
      </c>
      <c r="B10720" s="218">
        <v>4610</v>
      </c>
      <c r="C10720" s="218">
        <v>6676</v>
      </c>
      <c r="D10720" s="221" t="s">
        <v>14486</v>
      </c>
      <c r="E10720" s="218" t="s">
        <v>34</v>
      </c>
      <c r="F10720" s="218">
        <v>23253</v>
      </c>
      <c r="G10720" s="218">
        <v>0</v>
      </c>
      <c r="H10720" s="218">
        <v>3</v>
      </c>
      <c r="I10720" s="222">
        <v>44</v>
      </c>
      <c r="J10720" s="123" t="s">
        <v>35</v>
      </c>
      <c r="K10720" s="137">
        <f>((G10720*400)+(H10720*100))+I10720</f>
        <v>344</v>
      </c>
      <c r="L10720" s="137">
        <v>625</v>
      </c>
      <c r="M10720" s="137">
        <f>K10720*L10720</f>
        <v>215000</v>
      </c>
      <c r="N10720" s="218">
        <v>1</v>
      </c>
      <c r="O10720" s="108" t="s">
        <v>14483</v>
      </c>
      <c r="P10720" s="138"/>
      <c r="Q10720" s="108" t="s">
        <v>14484</v>
      </c>
      <c r="R10720" s="108" t="s">
        <v>14487</v>
      </c>
      <c r="S10720" s="139" t="s">
        <v>14488</v>
      </c>
      <c r="T10720" s="218" t="s">
        <v>51</v>
      </c>
      <c r="U10720" s="218" t="s">
        <v>45</v>
      </c>
      <c r="V10720" s="218" t="s">
        <v>52</v>
      </c>
      <c r="W10720" s="223">
        <v>189.06</v>
      </c>
      <c r="X10720" s="136">
        <v>32.630000000000003</v>
      </c>
      <c r="Y10720" s="223">
        <v>6750</v>
      </c>
      <c r="Z10720" s="223">
        <f>W10720*Y10720</f>
        <v>1276155</v>
      </c>
      <c r="AA10720" s="224">
        <v>7</v>
      </c>
      <c r="AB10720" s="224">
        <v>7</v>
      </c>
      <c r="AC10720" s="223">
        <f>(Z10720*(100-AB10720))/100</f>
        <v>1186824.1499999999</v>
      </c>
      <c r="AD10720" s="223">
        <f>IF(AND(AC10720="",M10720=""),0,IF((AC10720=""),M10720, IF( (M10720=""),AC10720,SUM(AC10720:AC10721)+M10720)))</f>
        <v>2588648.2999999998</v>
      </c>
      <c r="AE10720" s="223">
        <f>IF( (X10720=""),AD10720*1,AD10720*(X10720/100) )</f>
        <v>844675.94029000006</v>
      </c>
      <c r="AF10720" s="223">
        <v>50000000</v>
      </c>
      <c r="AG10720" s="223">
        <f>IF((AF10720-AE10720) &gt; 1,0,IF((AF10720-AE10720)&lt;0,AE10720-AF10720,AF10720-AE10720))</f>
        <v>0</v>
      </c>
      <c r="AH10720" s="223">
        <v>0.02</v>
      </c>
    </row>
    <row r="10721" spans="1:34" s="173" customFormat="1" x14ac:dyDescent="0.55000000000000004">
      <c r="A10721" s="122"/>
      <c r="B10721" s="218"/>
      <c r="C10721" s="218"/>
      <c r="D10721" s="221"/>
      <c r="E10721" s="218"/>
      <c r="F10721" s="218"/>
      <c r="G10721" s="218"/>
      <c r="H10721" s="218"/>
      <c r="I10721" s="222"/>
      <c r="J10721" s="123"/>
      <c r="K10721" s="137"/>
      <c r="L10721" s="137"/>
      <c r="M10721" s="137"/>
      <c r="N10721" s="218"/>
      <c r="O10721" s="108"/>
      <c r="P10721" s="138"/>
      <c r="Q10721" s="108"/>
      <c r="R10721" s="108"/>
      <c r="S10721" s="139"/>
      <c r="T10721" s="218" t="s">
        <v>51</v>
      </c>
      <c r="U10721" s="218"/>
      <c r="V10721" s="218" t="s">
        <v>52</v>
      </c>
      <c r="W10721" s="223">
        <v>189.06</v>
      </c>
      <c r="X10721" s="136">
        <v>32.630000000000003</v>
      </c>
      <c r="Y10721" s="223">
        <v>6750</v>
      </c>
      <c r="Z10721" s="223">
        <f>W10721*Y10721</f>
        <v>1276155</v>
      </c>
      <c r="AA10721" s="224">
        <v>7</v>
      </c>
      <c r="AB10721" s="224">
        <v>7</v>
      </c>
      <c r="AC10721" s="223">
        <f>(Z10721*(100-AB10721))/100</f>
        <v>1186824.1499999999</v>
      </c>
      <c r="AD10721" s="223">
        <f>IF(AND(AC10721="",M10720=""),0,IF((AC10721=""),M10720, IF( (M10720=""),AC10721,SUM(AC10720:AC10721)+M10720)))</f>
        <v>2588648.2999999998</v>
      </c>
      <c r="AE10721" s="223">
        <f>IF( (X10721=""),AD10721*1,AD10721*(X10721/100) )</f>
        <v>844675.94029000006</v>
      </c>
      <c r="AF10721" s="223">
        <v>50000000</v>
      </c>
      <c r="AG10721" s="223">
        <f>IF((AF10721-AE10721) &gt; 1,0,IF((AF10721-AE10721)&lt;0,AE10721-AF10721,AF10721-AE10721))</f>
        <v>0</v>
      </c>
      <c r="AH10721" s="223">
        <v>0.02</v>
      </c>
    </row>
    <row r="10722" spans="1:34" s="173" customFormat="1" x14ac:dyDescent="0.55000000000000004">
      <c r="A10722" s="122"/>
      <c r="B10722" s="218"/>
      <c r="C10722" s="218"/>
      <c r="D10722" s="221"/>
      <c r="E10722" s="218"/>
      <c r="F10722" s="218"/>
      <c r="G10722" s="218"/>
      <c r="H10722" s="218"/>
      <c r="I10722" s="222"/>
      <c r="J10722" s="123"/>
      <c r="K10722" s="137"/>
      <c r="L10722" s="137"/>
      <c r="M10722" s="137"/>
      <c r="N10722" s="218">
        <v>2</v>
      </c>
      <c r="O10722" s="108" t="s">
        <v>14483</v>
      </c>
      <c r="P10722" s="138"/>
      <c r="Q10722" s="108" t="s">
        <v>14484</v>
      </c>
      <c r="R10722" s="108" t="s">
        <v>14487</v>
      </c>
      <c r="S10722" s="139" t="s">
        <v>14489</v>
      </c>
      <c r="T10722" s="218" t="s">
        <v>51</v>
      </c>
      <c r="U10722" s="218" t="s">
        <v>227</v>
      </c>
      <c r="V10722" s="218" t="s">
        <v>46</v>
      </c>
      <c r="W10722" s="223">
        <v>70.2</v>
      </c>
      <c r="X10722" s="136">
        <v>12.12</v>
      </c>
      <c r="Y10722" s="223">
        <v>6750</v>
      </c>
      <c r="Z10722" s="223">
        <f>W10722*Y10722</f>
        <v>473850</v>
      </c>
      <c r="AA10722" s="224">
        <v>12</v>
      </c>
      <c r="AB10722" s="224">
        <v>38</v>
      </c>
      <c r="AC10722" s="223">
        <f>(Z10722*(100-AB10722))/100</f>
        <v>293787</v>
      </c>
      <c r="AD10722" s="223">
        <f>IF(AND(AC10722="",M10720=""),0,IF((AC10722=""),M10720, IF( (M10720=""),AC10722,SUM(AC10720:AC10723)+M10720)))</f>
        <v>3176222.3</v>
      </c>
      <c r="AE10722" s="223">
        <f>IF( (X10722=""),AD10722*1,AD10722*(X10722/100) )</f>
        <v>384958.14275999996</v>
      </c>
      <c r="AF10722" s="223">
        <v>0</v>
      </c>
      <c r="AG10722" s="223">
        <f>IF((AF10722-AE10722) &gt; 1,0,IF((AF10722-AE10722)&lt;0,AE10722-AF10722,AF10722-AE10722))</f>
        <v>384958.14275999996</v>
      </c>
      <c r="AH10722" s="223">
        <v>0.02</v>
      </c>
    </row>
    <row r="10723" spans="1:34" s="173" customFormat="1" x14ac:dyDescent="0.55000000000000004">
      <c r="A10723" s="122"/>
      <c r="B10723" s="218"/>
      <c r="C10723" s="218"/>
      <c r="D10723" s="221"/>
      <c r="E10723" s="218"/>
      <c r="F10723" s="218"/>
      <c r="G10723" s="218"/>
      <c r="H10723" s="218"/>
      <c r="I10723" s="222"/>
      <c r="J10723" s="123"/>
      <c r="K10723" s="137"/>
      <c r="L10723" s="137"/>
      <c r="M10723" s="137"/>
      <c r="N10723" s="218"/>
      <c r="O10723" s="108"/>
      <c r="P10723" s="138"/>
      <c r="Q10723" s="108"/>
      <c r="R10723" s="108"/>
      <c r="S10723" s="139"/>
      <c r="T10723" s="218" t="s">
        <v>51</v>
      </c>
      <c r="U10723" s="218"/>
      <c r="V10723" s="218" t="s">
        <v>46</v>
      </c>
      <c r="W10723" s="223">
        <v>70.2</v>
      </c>
      <c r="X10723" s="136">
        <v>12.12</v>
      </c>
      <c r="Y10723" s="223">
        <v>6750</v>
      </c>
      <c r="Z10723" s="223">
        <f>W10723*Y10723</f>
        <v>473850</v>
      </c>
      <c r="AA10723" s="224">
        <v>12</v>
      </c>
      <c r="AB10723" s="224">
        <v>38</v>
      </c>
      <c r="AC10723" s="223">
        <f>(Z10723*(100-AB10723))/100</f>
        <v>293787</v>
      </c>
      <c r="AD10723" s="223">
        <f>IF(AND(AC10723="",M10720=""),0,IF((AC10723=""),M10720, IF( (M10720=""),AC10723,SUM(AC10720:AC10723)+M10720)))</f>
        <v>3176222.3</v>
      </c>
      <c r="AE10723" s="223">
        <f>IF( (X10723=""),AD10723*1,AD10723*(X10723/100) )</f>
        <v>384958.14275999996</v>
      </c>
      <c r="AF10723" s="223">
        <v>0</v>
      </c>
      <c r="AG10723" s="223">
        <f>IF((AF10723-AE10723) &gt; 1,0,IF((AF10723-AE10723)&lt;0,AE10723-AF10723,AF10723-AE10723))</f>
        <v>384958.14275999996</v>
      </c>
      <c r="AH10723" s="223">
        <v>0.02</v>
      </c>
    </row>
    <row r="10724" spans="1:34" s="173" customFormat="1" x14ac:dyDescent="0.55000000000000004">
      <c r="A10724" s="122"/>
      <c r="B10724" s="218"/>
      <c r="C10724" s="218"/>
      <c r="D10724" s="221"/>
      <c r="E10724" s="218"/>
      <c r="F10724" s="218"/>
      <c r="G10724" s="218"/>
      <c r="H10724" s="218"/>
      <c r="I10724" s="222"/>
      <c r="J10724" s="123"/>
      <c r="K10724" s="137"/>
      <c r="L10724" s="137"/>
      <c r="M10724" s="137"/>
      <c r="N10724" s="218">
        <v>3</v>
      </c>
      <c r="O10724" s="108" t="s">
        <v>14483</v>
      </c>
      <c r="P10724" s="138"/>
      <c r="Q10724" s="108" t="s">
        <v>14484</v>
      </c>
      <c r="R10724" s="108" t="s">
        <v>14487</v>
      </c>
      <c r="S10724" s="139" t="s">
        <v>14490</v>
      </c>
      <c r="T10724" s="218" t="s">
        <v>51</v>
      </c>
      <c r="U10724" s="218" t="s">
        <v>74</v>
      </c>
      <c r="V10724" s="218" t="s">
        <v>46</v>
      </c>
      <c r="W10724" s="223">
        <v>60.9</v>
      </c>
      <c r="X10724" s="136">
        <v>10.5</v>
      </c>
      <c r="Y10724" s="223">
        <v>6750</v>
      </c>
      <c r="Z10724" s="223">
        <f>W10724*Y10724</f>
        <v>411075</v>
      </c>
      <c r="AA10724" s="224">
        <v>7</v>
      </c>
      <c r="AB10724" s="224">
        <v>25</v>
      </c>
      <c r="AC10724" s="223">
        <f>(Z10724*(100-AB10724))/100</f>
        <v>308306.25</v>
      </c>
      <c r="AD10724" s="223">
        <f>IF(AND(AC10724="",M10720=""),0,IF((AC10724=""),M10720, IF( (M10720=""),AC10724,SUM(AC10720:AC10725)+M10720)))</f>
        <v>3484528.55</v>
      </c>
      <c r="AE10724" s="223">
        <f>IF( (X10724=""),AD10724*1,AD10724*(X10724/100) )</f>
        <v>365875.49774999998</v>
      </c>
      <c r="AF10724" s="223">
        <v>0</v>
      </c>
      <c r="AG10724" s="223">
        <f>IF((AF10724-AE10724) &gt; 1,0,IF((AF10724-AE10724)&lt;0,AE10724-AF10724,AF10724-AE10724))</f>
        <v>365875.49774999998</v>
      </c>
      <c r="AH10724" s="223">
        <v>0.02</v>
      </c>
    </row>
    <row r="10725" spans="1:34" s="173" customFormat="1" x14ac:dyDescent="0.55000000000000004">
      <c r="A10725" s="122"/>
      <c r="B10725" s="218"/>
      <c r="C10725" s="218"/>
      <c r="D10725" s="221"/>
      <c r="E10725" s="218"/>
      <c r="F10725" s="218"/>
      <c r="G10725" s="218"/>
      <c r="H10725" s="218"/>
      <c r="I10725" s="222"/>
      <c r="J10725" s="123"/>
      <c r="K10725" s="137"/>
      <c r="L10725" s="137" t="s">
        <v>63</v>
      </c>
      <c r="M10725" s="137">
        <f>SUM(M10720:M10724)</f>
        <v>215000</v>
      </c>
      <c r="N10725" s="218"/>
      <c r="O10725" s="108"/>
      <c r="P10725" s="138"/>
      <c r="Q10725" s="108"/>
      <c r="R10725" s="108"/>
      <c r="S10725" s="139"/>
      <c r="T10725" s="218"/>
      <c r="U10725" s="218"/>
      <c r="V10725" s="218"/>
      <c r="W10725" s="223"/>
      <c r="X10725" s="136"/>
      <c r="Y10725" s="223"/>
      <c r="Z10725" s="223"/>
      <c r="AA10725" s="224"/>
      <c r="AB10725" s="224"/>
      <c r="AC10725" s="223"/>
      <c r="AD10725" s="223"/>
      <c r="AE10725" s="223">
        <f>SUM(AE10720:AE10724)</f>
        <v>2825143.6638500001</v>
      </c>
      <c r="AF10725" s="223"/>
      <c r="AG10725" s="223">
        <f>SUM(AG10720:AG10724)</f>
        <v>1135791.78327</v>
      </c>
      <c r="AH10725" s="223"/>
    </row>
    <row r="10726" spans="1:34" s="173" customFormat="1" x14ac:dyDescent="0.55000000000000004">
      <c r="A10726" s="122" t="s">
        <v>14493</v>
      </c>
      <c r="B10726" s="218">
        <v>4611</v>
      </c>
      <c r="C10726" s="218">
        <v>8010</v>
      </c>
      <c r="D10726" s="221" t="s">
        <v>14494</v>
      </c>
      <c r="E10726" s="218" t="s">
        <v>34</v>
      </c>
      <c r="F10726" s="218">
        <v>3440</v>
      </c>
      <c r="G10726" s="218">
        <v>2</v>
      </c>
      <c r="H10726" s="218">
        <v>0</v>
      </c>
      <c r="I10726" s="222">
        <v>12</v>
      </c>
      <c r="J10726" s="123" t="s">
        <v>38</v>
      </c>
      <c r="K10726" s="137">
        <f>((G10726*400)+(H10726*100))+I10726</f>
        <v>812</v>
      </c>
      <c r="L10726" s="137">
        <v>1900</v>
      </c>
      <c r="M10726" s="137">
        <f>K10726*L10726</f>
        <v>1542800</v>
      </c>
      <c r="N10726" s="218"/>
      <c r="O10726" s="108"/>
      <c r="P10726" s="138"/>
      <c r="Q10726" s="108"/>
      <c r="R10726" s="108"/>
      <c r="S10726" s="139"/>
      <c r="T10726" s="218"/>
      <c r="U10726" s="218"/>
      <c r="V10726" s="218"/>
      <c r="W10726" s="223"/>
      <c r="X10726" s="136"/>
      <c r="Y10726" s="223"/>
      <c r="Z10726" s="223"/>
      <c r="AA10726" s="224"/>
      <c r="AB10726" s="224"/>
      <c r="AC10726" s="223"/>
      <c r="AD10726" s="223">
        <f>IF(AND(AC10726="",M10726=""),0,IF((AC10726=""),M10726,IF((M10726=""),AC10726,AC10726+M10726)))</f>
        <v>1542800</v>
      </c>
      <c r="AE10726" s="223">
        <f>IF( (X10726=""),AD10726*1,AD10726*(X10726/100) )</f>
        <v>1542800</v>
      </c>
      <c r="AF10726" s="223">
        <v>50000000</v>
      </c>
      <c r="AG10726" s="223">
        <f>IF((AF10726-AE10726) &gt; 1,0,IF((AF10726-AE10726)&lt;0,AE10726-AF10726,AF10726-AE10726))</f>
        <v>0</v>
      </c>
      <c r="AH10726" s="223">
        <v>0.01</v>
      </c>
    </row>
    <row r="10727" spans="1:34" s="173" customFormat="1" x14ac:dyDescent="0.55000000000000004">
      <c r="A10727" s="122"/>
      <c r="B10727" s="218">
        <v>4612</v>
      </c>
      <c r="C10727" s="218">
        <v>7055</v>
      </c>
      <c r="D10727" s="221" t="s">
        <v>14496</v>
      </c>
      <c r="E10727" s="218" t="s">
        <v>34</v>
      </c>
      <c r="F10727" s="218">
        <v>20408</v>
      </c>
      <c r="G10727" s="218">
        <v>0</v>
      </c>
      <c r="H10727" s="218">
        <v>0</v>
      </c>
      <c r="I10727" s="222">
        <v>25</v>
      </c>
      <c r="J10727" s="123" t="s">
        <v>35</v>
      </c>
      <c r="K10727" s="137">
        <f>((G10727*400)+(H10727*100))+I10727</f>
        <v>25</v>
      </c>
      <c r="L10727" s="137">
        <v>850</v>
      </c>
      <c r="M10727" s="137">
        <f>K10727*L10727</f>
        <v>21250</v>
      </c>
      <c r="N10727" s="218">
        <v>1</v>
      </c>
      <c r="O10727" s="108" t="s">
        <v>14491</v>
      </c>
      <c r="P10727" s="138">
        <v>8570184068011</v>
      </c>
      <c r="Q10727" s="108" t="s">
        <v>14492</v>
      </c>
      <c r="R10727" s="108" t="s">
        <v>14495</v>
      </c>
      <c r="S10727" s="139"/>
      <c r="T10727" s="218" t="s">
        <v>51</v>
      </c>
      <c r="U10727" s="218" t="s">
        <v>45</v>
      </c>
      <c r="V10727" s="218"/>
      <c r="W10727" s="223"/>
      <c r="X10727" s="136"/>
      <c r="Y10727" s="223"/>
      <c r="Z10727" s="223"/>
      <c r="AA10727" s="224"/>
      <c r="AB10727" s="224"/>
      <c r="AC10727" s="223"/>
      <c r="AD10727" s="223">
        <f>IF(AND(AC10727="",M10727=""),0,IF((AC10727=""),M10727,IF((M10727=""),AC10727,AC10727+M10727)))</f>
        <v>21250</v>
      </c>
      <c r="AE10727" s="223">
        <f>IF( (X10727=""),AD10727*1,AD10727*(X10727/100) )</f>
        <v>21250</v>
      </c>
      <c r="AF10727" s="223">
        <v>50000000</v>
      </c>
      <c r="AG10727" s="223">
        <f>IF((AF10727-AE10727) &gt; 1,0,IF((AF10727-AE10727)&lt;0,AE10727-AF10727,AF10727-AE10727))</f>
        <v>0</v>
      </c>
      <c r="AH10727" s="223">
        <v>0.02</v>
      </c>
    </row>
    <row r="10728" spans="1:34" s="173" customFormat="1" x14ac:dyDescent="0.55000000000000004">
      <c r="A10728" s="122"/>
      <c r="B10728" s="218"/>
      <c r="C10728" s="218"/>
      <c r="D10728" s="221"/>
      <c r="E10728" s="218"/>
      <c r="F10728" s="218"/>
      <c r="G10728" s="218"/>
      <c r="H10728" s="218"/>
      <c r="I10728" s="222"/>
      <c r="J10728" s="123"/>
      <c r="K10728" s="137"/>
      <c r="L10728" s="137"/>
      <c r="M10728" s="137"/>
      <c r="N10728" s="218">
        <v>2</v>
      </c>
      <c r="O10728" s="108" t="s">
        <v>14491</v>
      </c>
      <c r="P10728" s="138">
        <v>8570184068011</v>
      </c>
      <c r="Q10728" s="108" t="s">
        <v>14492</v>
      </c>
      <c r="R10728" s="108" t="s">
        <v>14495</v>
      </c>
      <c r="S10728" s="139" t="s">
        <v>14497</v>
      </c>
      <c r="T10728" s="218" t="s">
        <v>51</v>
      </c>
      <c r="U10728" s="218" t="s">
        <v>45</v>
      </c>
      <c r="V10728" s="218" t="s">
        <v>52</v>
      </c>
      <c r="W10728" s="223">
        <v>40.56</v>
      </c>
      <c r="X10728" s="136">
        <v>100</v>
      </c>
      <c r="Y10728" s="223">
        <v>6750</v>
      </c>
      <c r="Z10728" s="223">
        <f>W10728*Y10728</f>
        <v>273780</v>
      </c>
      <c r="AA10728" s="224">
        <v>21</v>
      </c>
      <c r="AB10728" s="224">
        <v>32</v>
      </c>
      <c r="AC10728" s="223">
        <f>(Z10728*(100-AB10728))/100</f>
        <v>186170.4</v>
      </c>
      <c r="AD10728" s="223">
        <f>IF(AND(AC10728="",M10727=""),0,IF((AC10728=""),M10727, IF( (M10727=""),AC10728,SUM(AC10727:AC10729)+M10727)))</f>
        <v>829230.4</v>
      </c>
      <c r="AE10728" s="223">
        <f>IF( (X10728=""),AD10728*1,AD10728*(X10728/100) )</f>
        <v>829230.4</v>
      </c>
      <c r="AF10728" s="223">
        <v>50000000</v>
      </c>
      <c r="AG10728" s="223">
        <f>IF((AF10728-AE10728) &gt; 1,0,IF((AF10728-AE10728)&lt;0,AE10728-AF10728,AF10728-AE10728))</f>
        <v>0</v>
      </c>
      <c r="AH10728" s="223">
        <v>0.02</v>
      </c>
    </row>
    <row r="10729" spans="1:34" s="173" customFormat="1" x14ac:dyDescent="0.55000000000000004">
      <c r="A10729" s="122"/>
      <c r="B10729" s="218">
        <v>4613</v>
      </c>
      <c r="C10729" s="218">
        <v>6769</v>
      </c>
      <c r="D10729" s="221" t="s">
        <v>14498</v>
      </c>
      <c r="E10729" s="218" t="s">
        <v>34</v>
      </c>
      <c r="F10729" s="218">
        <v>23598</v>
      </c>
      <c r="G10729" s="218">
        <v>0</v>
      </c>
      <c r="H10729" s="218">
        <v>0</v>
      </c>
      <c r="I10729" s="222">
        <v>48</v>
      </c>
      <c r="J10729" s="123" t="s">
        <v>35</v>
      </c>
      <c r="K10729" s="137">
        <f>((G10729*400)+(H10729*100))+I10729</f>
        <v>48</v>
      </c>
      <c r="L10729" s="137">
        <v>850</v>
      </c>
      <c r="M10729" s="137">
        <f>K10729*L10729</f>
        <v>40800</v>
      </c>
      <c r="N10729" s="218">
        <v>1</v>
      </c>
      <c r="O10729" s="108" t="s">
        <v>14491</v>
      </c>
      <c r="P10729" s="138">
        <v>8570184068011</v>
      </c>
      <c r="Q10729" s="108" t="s">
        <v>14492</v>
      </c>
      <c r="R10729" s="108" t="s">
        <v>14495</v>
      </c>
      <c r="S10729" s="139" t="s">
        <v>14498</v>
      </c>
      <c r="T10729" s="218" t="s">
        <v>51</v>
      </c>
      <c r="U10729" s="218" t="s">
        <v>45</v>
      </c>
      <c r="V10729" s="218" t="s">
        <v>52</v>
      </c>
      <c r="W10729" s="223">
        <v>98</v>
      </c>
      <c r="X10729" s="136">
        <v>100</v>
      </c>
      <c r="Y10729" s="223">
        <v>6750</v>
      </c>
      <c r="Z10729" s="223">
        <f>W10729*Y10729</f>
        <v>661500</v>
      </c>
      <c r="AA10729" s="224">
        <v>6</v>
      </c>
      <c r="AB10729" s="224">
        <v>6</v>
      </c>
      <c r="AC10729" s="223">
        <f>(Z10729*(100-AB10729))/100</f>
        <v>621810</v>
      </c>
      <c r="AD10729" s="223">
        <f>IF(AND(AC10729="",M10729=""),0,IF((AC10729=""),M10729, IF( (M10729=""),AC10729,SUM(AC10729:AC10730)+M10729)))</f>
        <v>662610</v>
      </c>
      <c r="AE10729" s="223">
        <f>IF( (X10729=""),AD10729*1,AD10729*(X10729/100) )</f>
        <v>662610</v>
      </c>
      <c r="AF10729" s="223">
        <v>50000000</v>
      </c>
      <c r="AG10729" s="223">
        <f>IF((AF10729-AE10729) &gt; 1,0,IF((AF10729-AE10729)&lt;0,AE10729-AF10729,AF10729-AE10729))</f>
        <v>0</v>
      </c>
      <c r="AH10729" s="223">
        <v>0.02</v>
      </c>
    </row>
    <row r="10730" spans="1:34" s="173" customFormat="1" x14ac:dyDescent="0.55000000000000004">
      <c r="A10730" s="122"/>
      <c r="B10730" s="218"/>
      <c r="C10730" s="218"/>
      <c r="D10730" s="221"/>
      <c r="E10730" s="218"/>
      <c r="F10730" s="218"/>
      <c r="G10730" s="218"/>
      <c r="H10730" s="218"/>
      <c r="I10730" s="222"/>
      <c r="J10730" s="123"/>
      <c r="K10730" s="137"/>
      <c r="L10730" s="137" t="s">
        <v>63</v>
      </c>
      <c r="M10730" s="137">
        <f>SUM(M10726:M10729)</f>
        <v>1604850</v>
      </c>
      <c r="N10730" s="218"/>
      <c r="O10730" s="108"/>
      <c r="P10730" s="138"/>
      <c r="Q10730" s="108"/>
      <c r="R10730" s="108"/>
      <c r="S10730" s="139"/>
      <c r="T10730" s="218"/>
      <c r="U10730" s="218"/>
      <c r="V10730" s="218"/>
      <c r="W10730" s="223"/>
      <c r="X10730" s="136"/>
      <c r="Y10730" s="223"/>
      <c r="Z10730" s="223"/>
      <c r="AA10730" s="224"/>
      <c r="AB10730" s="224"/>
      <c r="AC10730" s="223"/>
      <c r="AD10730" s="223"/>
      <c r="AE10730" s="223">
        <f>SUM(AE10726:AE10729)</f>
        <v>3055890.4</v>
      </c>
      <c r="AF10730" s="223"/>
      <c r="AG10730" s="223">
        <f>SUM(AG10726:AG10729)</f>
        <v>0</v>
      </c>
      <c r="AH10730" s="223"/>
    </row>
    <row r="10731" spans="1:34" s="173" customFormat="1" x14ac:dyDescent="0.55000000000000004">
      <c r="A10731" s="122" t="s">
        <v>14499</v>
      </c>
      <c r="B10731" s="218">
        <v>4614</v>
      </c>
      <c r="C10731" s="218">
        <v>6565</v>
      </c>
      <c r="D10731" s="221" t="s">
        <v>14500</v>
      </c>
      <c r="E10731" s="218" t="s">
        <v>34</v>
      </c>
      <c r="F10731" s="218">
        <v>23127</v>
      </c>
      <c r="G10731" s="218">
        <v>3</v>
      </c>
      <c r="H10731" s="218">
        <v>3</v>
      </c>
      <c r="I10731" s="222">
        <v>32</v>
      </c>
      <c r="J10731" s="123" t="s">
        <v>38</v>
      </c>
      <c r="K10731" s="137">
        <f>((G10731*400)+(H10731*100))+I10731</f>
        <v>1532</v>
      </c>
      <c r="L10731" s="137">
        <v>475</v>
      </c>
      <c r="M10731" s="137">
        <f>K10731*L10731</f>
        <v>727700</v>
      </c>
      <c r="N10731" s="218"/>
      <c r="O10731" s="108"/>
      <c r="P10731" s="138"/>
      <c r="Q10731" s="108"/>
      <c r="R10731" s="108"/>
      <c r="S10731" s="139"/>
      <c r="T10731" s="218"/>
      <c r="U10731" s="218"/>
      <c r="V10731" s="218"/>
      <c r="W10731" s="223"/>
      <c r="X10731" s="136"/>
      <c r="Y10731" s="223"/>
      <c r="Z10731" s="223"/>
      <c r="AA10731" s="224"/>
      <c r="AB10731" s="224"/>
      <c r="AC10731" s="223"/>
      <c r="AD10731" s="223">
        <f>IF(AND(AC10731="",M10731=""),0,IF((AC10731=""),M10731,IF((M10731=""),AC10731,AC10731+M10731)))</f>
        <v>727700</v>
      </c>
      <c r="AE10731" s="223">
        <f>IF( (X10731=""),AD10731*1,AD10731*(X10731/100) )</f>
        <v>727700</v>
      </c>
      <c r="AF10731" s="223">
        <v>50000000</v>
      </c>
      <c r="AG10731" s="223">
        <f>IF((AF10731-AE10731) &gt; 1,0,IF((AF10731-AE10731)&lt;0,AE10731-AF10731,AF10731-AE10731))</f>
        <v>0</v>
      </c>
      <c r="AH10731" s="223">
        <v>0.01</v>
      </c>
    </row>
    <row r="10732" spans="1:34" s="173" customFormat="1" x14ac:dyDescent="0.55000000000000004">
      <c r="A10732" s="122"/>
      <c r="B10732" s="218"/>
      <c r="C10732" s="218"/>
      <c r="D10732" s="221"/>
      <c r="E10732" s="218"/>
      <c r="F10732" s="218"/>
      <c r="G10732" s="218"/>
      <c r="H10732" s="218"/>
      <c r="I10732" s="222"/>
      <c r="J10732" s="123"/>
      <c r="K10732" s="137"/>
      <c r="L10732" s="137" t="s">
        <v>63</v>
      </c>
      <c r="M10732" s="137">
        <f>SUM(M10731:M10731)</f>
        <v>727700</v>
      </c>
      <c r="N10732" s="218"/>
      <c r="O10732" s="108"/>
      <c r="P10732" s="138"/>
      <c r="Q10732" s="108"/>
      <c r="R10732" s="108"/>
      <c r="S10732" s="139"/>
      <c r="T10732" s="218"/>
      <c r="U10732" s="218"/>
      <c r="V10732" s="218"/>
      <c r="W10732" s="223"/>
      <c r="X10732" s="136"/>
      <c r="Y10732" s="223"/>
      <c r="Z10732" s="223"/>
      <c r="AA10732" s="224"/>
      <c r="AB10732" s="224"/>
      <c r="AC10732" s="223"/>
      <c r="AD10732" s="223"/>
      <c r="AE10732" s="223">
        <f>SUM(AE10731:AE10731)</f>
        <v>727700</v>
      </c>
      <c r="AF10732" s="223"/>
      <c r="AG10732" s="223">
        <f>SUM(AG10731:AG10731)</f>
        <v>0</v>
      </c>
      <c r="AH10732" s="223"/>
    </row>
    <row r="10733" spans="1:34" s="173" customFormat="1" x14ac:dyDescent="0.55000000000000004">
      <c r="A10733" s="122" t="s">
        <v>14503</v>
      </c>
      <c r="B10733" s="218">
        <v>4615</v>
      </c>
      <c r="C10733" s="218">
        <v>7057</v>
      </c>
      <c r="D10733" s="221" t="s">
        <v>14504</v>
      </c>
      <c r="E10733" s="218" t="s">
        <v>34</v>
      </c>
      <c r="F10733" s="218">
        <v>22703</v>
      </c>
      <c r="G10733" s="218">
        <v>0</v>
      </c>
      <c r="H10733" s="218">
        <v>0</v>
      </c>
      <c r="I10733" s="222">
        <v>28</v>
      </c>
      <c r="J10733" s="123" t="s">
        <v>35</v>
      </c>
      <c r="K10733" s="137">
        <f>((G10733*400)+(H10733*100))+I10733</f>
        <v>28</v>
      </c>
      <c r="L10733" s="137">
        <v>850</v>
      </c>
      <c r="M10733" s="137">
        <f>K10733*L10733</f>
        <v>23800</v>
      </c>
      <c r="N10733" s="218">
        <v>1</v>
      </c>
      <c r="O10733" s="108" t="s">
        <v>14501</v>
      </c>
      <c r="P10733" s="138"/>
      <c r="Q10733" s="108" t="s">
        <v>14502</v>
      </c>
      <c r="R10733" s="108" t="s">
        <v>14505</v>
      </c>
      <c r="S10733" s="139" t="s">
        <v>14506</v>
      </c>
      <c r="T10733" s="218" t="s">
        <v>51</v>
      </c>
      <c r="U10733" s="218" t="s">
        <v>227</v>
      </c>
      <c r="V10733" s="218" t="s">
        <v>52</v>
      </c>
      <c r="W10733" s="223">
        <v>148.19999999999999</v>
      </c>
      <c r="X10733" s="136">
        <v>100</v>
      </c>
      <c r="Y10733" s="223">
        <v>6750</v>
      </c>
      <c r="Z10733" s="223">
        <f>W10733*Y10733</f>
        <v>1000349.9999999999</v>
      </c>
      <c r="AA10733" s="224">
        <v>21</v>
      </c>
      <c r="AB10733" s="224">
        <v>80</v>
      </c>
      <c r="AC10733" s="223">
        <f>(Z10733*(100-AB10733))/100</f>
        <v>200069.99999999997</v>
      </c>
      <c r="AD10733" s="223">
        <f>IF(AND(AC10733="",M10733=""),0,IF((AC10733=""),M10733, IF( (M10733=""),AC10733,SUM(AC10733:AC10735)+M10733)))</f>
        <v>889420</v>
      </c>
      <c r="AE10733" s="223">
        <f>IF( (X10733=""),AD10733*1,AD10733*(X10733/100) )</f>
        <v>889420</v>
      </c>
      <c r="AF10733" s="223">
        <v>50000000</v>
      </c>
      <c r="AG10733" s="223">
        <f>IF((AF10733-AE10733) &gt; 1,0,IF((AF10733-AE10733)&lt;0,AE10733-AF10733,AF10733-AE10733))</f>
        <v>0</v>
      </c>
      <c r="AH10733" s="223">
        <v>0.02</v>
      </c>
    </row>
    <row r="10734" spans="1:34" s="173" customFormat="1" x14ac:dyDescent="0.55000000000000004">
      <c r="A10734" s="122"/>
      <c r="B10734" s="218"/>
      <c r="C10734" s="218"/>
      <c r="D10734" s="221"/>
      <c r="E10734" s="218"/>
      <c r="F10734" s="218"/>
      <c r="G10734" s="218"/>
      <c r="H10734" s="218"/>
      <c r="I10734" s="222"/>
      <c r="J10734" s="123"/>
      <c r="K10734" s="137"/>
      <c r="L10734" s="137" t="s">
        <v>63</v>
      </c>
      <c r="M10734" s="137">
        <f>SUM(M10733:M10733)</f>
        <v>23800</v>
      </c>
      <c r="N10734" s="218"/>
      <c r="O10734" s="108"/>
      <c r="P10734" s="138"/>
      <c r="Q10734" s="108"/>
      <c r="R10734" s="108"/>
      <c r="S10734" s="139"/>
      <c r="T10734" s="218"/>
      <c r="U10734" s="218"/>
      <c r="V10734" s="218"/>
      <c r="W10734" s="223"/>
      <c r="X10734" s="136"/>
      <c r="Y10734" s="223"/>
      <c r="Z10734" s="223"/>
      <c r="AA10734" s="224"/>
      <c r="AB10734" s="224"/>
      <c r="AC10734" s="223"/>
      <c r="AD10734" s="223"/>
      <c r="AE10734" s="223">
        <f>SUM(AE10733:AE10733)</f>
        <v>889420</v>
      </c>
      <c r="AF10734" s="223"/>
      <c r="AG10734" s="223">
        <f>SUM(AG10733:AG10733)</f>
        <v>0</v>
      </c>
      <c r="AH10734" s="223"/>
    </row>
    <row r="10735" spans="1:34" s="173" customFormat="1" x14ac:dyDescent="0.55000000000000004">
      <c r="A10735" s="122" t="s">
        <v>14515</v>
      </c>
      <c r="B10735" s="218">
        <v>4616</v>
      </c>
      <c r="C10735" s="218">
        <v>7765</v>
      </c>
      <c r="D10735" s="221" t="s">
        <v>14516</v>
      </c>
      <c r="E10735" s="218" t="s">
        <v>34</v>
      </c>
      <c r="F10735" s="218">
        <v>19562</v>
      </c>
      <c r="G10735" s="218">
        <v>0</v>
      </c>
      <c r="H10735" s="218">
        <v>1</v>
      </c>
      <c r="I10735" s="222">
        <v>13.1</v>
      </c>
      <c r="J10735" s="123" t="s">
        <v>35</v>
      </c>
      <c r="K10735" s="137">
        <f>((G10735*400)+(H10735*100))+I10735</f>
        <v>113.1</v>
      </c>
      <c r="L10735" s="137">
        <v>375</v>
      </c>
      <c r="M10735" s="137">
        <f>K10735*L10735</f>
        <v>42412.5</v>
      </c>
      <c r="N10735" s="218">
        <v>1</v>
      </c>
      <c r="O10735" s="108" t="s">
        <v>14513</v>
      </c>
      <c r="P10735" s="138"/>
      <c r="Q10735" s="108" t="s">
        <v>14514</v>
      </c>
      <c r="R10735" s="108" t="s">
        <v>14517</v>
      </c>
      <c r="S10735" s="139" t="s">
        <v>14518</v>
      </c>
      <c r="T10735" s="218" t="s">
        <v>51</v>
      </c>
      <c r="U10735" s="218" t="s">
        <v>45</v>
      </c>
      <c r="V10735" s="218" t="s">
        <v>52</v>
      </c>
      <c r="W10735" s="223">
        <v>197.2</v>
      </c>
      <c r="X10735" s="136">
        <v>78.91</v>
      </c>
      <c r="Y10735" s="223">
        <v>6750</v>
      </c>
      <c r="Z10735" s="223">
        <f>W10735*Y10735</f>
        <v>1331100</v>
      </c>
      <c r="AA10735" s="224">
        <v>30</v>
      </c>
      <c r="AB10735" s="224">
        <v>50</v>
      </c>
      <c r="AC10735" s="223">
        <f>(Z10735*(100-AB10735))/100</f>
        <v>665550</v>
      </c>
      <c r="AD10735" s="223">
        <f>IF(AND(AC10735="",M10735=""),0,IF((AC10735=""),M10735, IF( (M10735=""),AC10735,SUM(AC10735:AC10737)+M10735)))</f>
        <v>881905.5</v>
      </c>
      <c r="AE10735" s="223">
        <f>IF( (X10735=""),AD10735*1,AD10735*(X10735/100) )</f>
        <v>695911.63004999992</v>
      </c>
      <c r="AF10735" s="223">
        <v>50000000</v>
      </c>
      <c r="AG10735" s="223">
        <f>IF((AF10735-AE10735) &gt; 1,0,IF((AF10735-AE10735)&lt;0,AE10735-AF10735,AF10735-AE10735))</f>
        <v>0</v>
      </c>
      <c r="AH10735" s="223">
        <v>0.02</v>
      </c>
    </row>
    <row r="10736" spans="1:34" s="173" customFormat="1" x14ac:dyDescent="0.55000000000000004">
      <c r="A10736" s="122"/>
      <c r="B10736" s="218"/>
      <c r="C10736" s="218"/>
      <c r="D10736" s="221"/>
      <c r="E10736" s="218"/>
      <c r="F10736" s="218"/>
      <c r="G10736" s="218"/>
      <c r="H10736" s="218"/>
      <c r="I10736" s="222"/>
      <c r="J10736" s="123"/>
      <c r="K10736" s="137"/>
      <c r="L10736" s="137"/>
      <c r="M10736" s="137"/>
      <c r="N10736" s="218">
        <v>2</v>
      </c>
      <c r="O10736" s="108" t="s">
        <v>14513</v>
      </c>
      <c r="P10736" s="138"/>
      <c r="Q10736" s="108" t="s">
        <v>14514</v>
      </c>
      <c r="R10736" s="108" t="s">
        <v>14517</v>
      </c>
      <c r="S10736" s="139" t="s">
        <v>14519</v>
      </c>
      <c r="T10736" s="218" t="s">
        <v>73</v>
      </c>
      <c r="U10736" s="218" t="s">
        <v>45</v>
      </c>
      <c r="V10736" s="218" t="s">
        <v>52</v>
      </c>
      <c r="W10736" s="223">
        <v>16.8</v>
      </c>
      <c r="X10736" s="136">
        <v>6.72</v>
      </c>
      <c r="Y10736" s="223">
        <v>6600</v>
      </c>
      <c r="Z10736" s="223">
        <f>W10736*Y10736</f>
        <v>110880</v>
      </c>
      <c r="AA10736" s="224">
        <v>30</v>
      </c>
      <c r="AB10736" s="224">
        <v>50</v>
      </c>
      <c r="AC10736" s="223">
        <f>(Z10736*(100-AB10736))/100</f>
        <v>55440</v>
      </c>
      <c r="AD10736" s="223">
        <f>IF(AND(AC10736="",M10735=""),0,IF((AC10736=""),M10735, IF( (M10735=""),AC10736,SUM(AC10735:AC10737)+M10735)))</f>
        <v>881905.5</v>
      </c>
      <c r="AE10736" s="223">
        <f>IF( (X10736=""),AD10736*1,AD10736*(X10736/100) )</f>
        <v>59264.049599999998</v>
      </c>
      <c r="AF10736" s="223">
        <v>50000000</v>
      </c>
      <c r="AG10736" s="223">
        <f>IF((AF10736-AE10736) &gt; 1,0,IF((AF10736-AE10736)&lt;0,AE10736-AF10736,AF10736-AE10736))</f>
        <v>0</v>
      </c>
      <c r="AH10736" s="223">
        <v>0.3</v>
      </c>
    </row>
    <row r="10737" spans="1:34" s="173" customFormat="1" x14ac:dyDescent="0.55000000000000004">
      <c r="A10737" s="122"/>
      <c r="B10737" s="218"/>
      <c r="C10737" s="218"/>
      <c r="D10737" s="221"/>
      <c r="E10737" s="218"/>
      <c r="F10737" s="218"/>
      <c r="G10737" s="218"/>
      <c r="H10737" s="218"/>
      <c r="I10737" s="222"/>
      <c r="J10737" s="123"/>
      <c r="K10737" s="137"/>
      <c r="L10737" s="137"/>
      <c r="M10737" s="137"/>
      <c r="N10737" s="218">
        <v>3</v>
      </c>
      <c r="O10737" s="108" t="s">
        <v>14513</v>
      </c>
      <c r="P10737" s="138"/>
      <c r="Q10737" s="108" t="s">
        <v>14514</v>
      </c>
      <c r="R10737" s="108" t="s">
        <v>14517</v>
      </c>
      <c r="S10737" s="139" t="s">
        <v>14520</v>
      </c>
      <c r="T10737" s="218" t="s">
        <v>73</v>
      </c>
      <c r="U10737" s="218" t="s">
        <v>45</v>
      </c>
      <c r="V10737" s="218" t="s">
        <v>52</v>
      </c>
      <c r="W10737" s="223">
        <v>35.909999999999997</v>
      </c>
      <c r="X10737" s="136">
        <v>14.37</v>
      </c>
      <c r="Y10737" s="223">
        <v>6600</v>
      </c>
      <c r="Z10737" s="223">
        <f>W10737*Y10737</f>
        <v>237005.99999999997</v>
      </c>
      <c r="AA10737" s="224">
        <v>30</v>
      </c>
      <c r="AB10737" s="224">
        <v>50</v>
      </c>
      <c r="AC10737" s="223">
        <f>(Z10737*(100-AB10737))/100</f>
        <v>118502.99999999999</v>
      </c>
      <c r="AD10737" s="223">
        <f>IF(AND(AC10737="",M10735=""),0,IF((AC10737=""),M10735, IF( (M10735=""),AC10737,SUM(AC10735:AC10737)+M10735)))</f>
        <v>881905.5</v>
      </c>
      <c r="AE10737" s="223">
        <f>IF( (X10737=""),AD10737*1,AD10737*(X10737/100) )</f>
        <v>126729.82034999999</v>
      </c>
      <c r="AF10737" s="223">
        <v>50000000</v>
      </c>
      <c r="AG10737" s="223">
        <f>IF((AF10737-AE10737) &gt; 1,0,IF((AF10737-AE10737)&lt;0,AE10737-AF10737,AF10737-AE10737))</f>
        <v>0</v>
      </c>
      <c r="AH10737" s="223">
        <v>0.3</v>
      </c>
    </row>
    <row r="10738" spans="1:34" s="173" customFormat="1" x14ac:dyDescent="0.55000000000000004">
      <c r="A10738" s="122"/>
      <c r="B10738" s="218"/>
      <c r="C10738" s="218"/>
      <c r="D10738" s="221"/>
      <c r="E10738" s="218"/>
      <c r="F10738" s="218"/>
      <c r="G10738" s="218"/>
      <c r="H10738" s="218"/>
      <c r="I10738" s="222"/>
      <c r="J10738" s="123"/>
      <c r="K10738" s="137"/>
      <c r="L10738" s="137" t="s">
        <v>63</v>
      </c>
      <c r="M10738" s="137">
        <f>SUM(M10735:M10737)</f>
        <v>42412.5</v>
      </c>
      <c r="N10738" s="218"/>
      <c r="O10738" s="108"/>
      <c r="P10738" s="138"/>
      <c r="Q10738" s="108"/>
      <c r="R10738" s="108"/>
      <c r="S10738" s="139"/>
      <c r="T10738" s="218"/>
      <c r="U10738" s="218"/>
      <c r="V10738" s="218"/>
      <c r="W10738" s="223"/>
      <c r="X10738" s="136"/>
      <c r="Y10738" s="223"/>
      <c r="Z10738" s="223"/>
      <c r="AA10738" s="224"/>
      <c r="AB10738" s="224"/>
      <c r="AC10738" s="223"/>
      <c r="AD10738" s="223"/>
      <c r="AE10738" s="223">
        <f>SUM(AE10735:AE10737)</f>
        <v>881905.5</v>
      </c>
      <c r="AF10738" s="223"/>
      <c r="AG10738" s="223">
        <f>SUM(AG10735:AG10737)</f>
        <v>0</v>
      </c>
      <c r="AH10738" s="223"/>
    </row>
    <row r="10739" spans="1:34" s="328" customFormat="1" x14ac:dyDescent="0.55000000000000004">
      <c r="A10739" s="329" t="s">
        <v>14521</v>
      </c>
      <c r="B10739" s="227">
        <v>4617</v>
      </c>
      <c r="C10739" s="227">
        <v>6706</v>
      </c>
      <c r="D10739" s="228" t="s">
        <v>14522</v>
      </c>
      <c r="E10739" s="227" t="s">
        <v>34</v>
      </c>
      <c r="F10739" s="227">
        <v>19751</v>
      </c>
      <c r="G10739" s="227">
        <v>0</v>
      </c>
      <c r="H10739" s="227">
        <v>3</v>
      </c>
      <c r="I10739" s="229">
        <v>68.2</v>
      </c>
      <c r="J10739" s="227" t="s">
        <v>35</v>
      </c>
      <c r="K10739" s="230">
        <f>((G10739*400)+(H10739*100))+I10739</f>
        <v>368.2</v>
      </c>
      <c r="L10739" s="230">
        <v>4500</v>
      </c>
      <c r="M10739" s="230">
        <f>K10739*L10739</f>
        <v>1656900</v>
      </c>
      <c r="N10739" s="227">
        <v>1</v>
      </c>
      <c r="O10739" s="227"/>
      <c r="P10739" s="330"/>
      <c r="Q10739" s="227"/>
      <c r="R10739" s="227"/>
      <c r="S10739" s="228"/>
      <c r="T10739" s="227" t="s">
        <v>15277</v>
      </c>
      <c r="U10739" s="227" t="s">
        <v>74</v>
      </c>
      <c r="V10739" s="227" t="s">
        <v>52</v>
      </c>
      <c r="W10739" s="230">
        <v>16</v>
      </c>
      <c r="X10739" s="229">
        <v>100</v>
      </c>
      <c r="Y10739" s="223">
        <v>6750</v>
      </c>
      <c r="Z10739" s="223">
        <f>W10739*Y10739</f>
        <v>108000</v>
      </c>
      <c r="AA10739" s="224">
        <v>3</v>
      </c>
      <c r="AB10739" s="224">
        <v>9</v>
      </c>
      <c r="AC10739" s="223">
        <f>(Z10739*(100-AB10739))/100</f>
        <v>98280</v>
      </c>
      <c r="AD10739" s="223">
        <f>IF(AND(AC10739="",M10739=""),0,IF((AC10739=""),M10739, IF( (M10739=""),AC10739,SUM(AC10739:AC10739)+M10739)))</f>
        <v>1755180</v>
      </c>
      <c r="AE10739" s="223">
        <f>IF( (X10739=""),AD10739*1,AD10739*(X10739/100) )</f>
        <v>1755180</v>
      </c>
      <c r="AF10739" s="223">
        <v>0</v>
      </c>
      <c r="AG10739" s="223">
        <f>IF((AF10739-AE10739) &gt; 1,0,IF((AF10739-AE10739)&lt;0,AE10739-AF10739,AF10739-AE10739))</f>
        <v>1755180</v>
      </c>
      <c r="AH10739" s="223">
        <v>0.02</v>
      </c>
    </row>
    <row r="10740" spans="1:34" s="327" customFormat="1" ht="23.25" x14ac:dyDescent="0.55000000000000004">
      <c r="A10740" s="61"/>
      <c r="B10740" s="331">
        <v>341</v>
      </c>
      <c r="C10740" s="331">
        <v>9547</v>
      </c>
      <c r="D10740" s="332" t="s">
        <v>15670</v>
      </c>
      <c r="E10740" s="331" t="s">
        <v>34</v>
      </c>
      <c r="F10740" s="331">
        <v>19750</v>
      </c>
      <c r="G10740" s="331">
        <v>0</v>
      </c>
      <c r="H10740" s="331">
        <v>2</v>
      </c>
      <c r="I10740" s="333">
        <v>8.1</v>
      </c>
      <c r="J10740" s="331" t="s">
        <v>62</v>
      </c>
      <c r="K10740" s="62">
        <f>((G10740*400)+(H10740*100))+I10740</f>
        <v>208.1</v>
      </c>
      <c r="L10740" s="62">
        <v>300</v>
      </c>
      <c r="M10740" s="62">
        <f>K10740*L10740</f>
        <v>62430</v>
      </c>
      <c r="N10740" s="331"/>
      <c r="O10740" s="334"/>
      <c r="P10740" s="335"/>
      <c r="Q10740" s="334"/>
      <c r="R10740" s="334"/>
      <c r="S10740" s="336"/>
      <c r="T10740" s="331"/>
      <c r="U10740" s="331"/>
      <c r="V10740" s="331"/>
      <c r="W10740" s="62"/>
      <c r="X10740" s="333"/>
      <c r="Y10740" s="62"/>
      <c r="Z10740" s="62"/>
      <c r="AA10740" s="337"/>
      <c r="AB10740" s="337"/>
      <c r="AC10740" s="62"/>
      <c r="AD10740" s="348">
        <f>IF(AND(AC10740="",M10740=""),0,IF((AC10740=""),M10740,IF((M10740=""),AC10740,AC10740+M10740)))</f>
        <v>62430</v>
      </c>
      <c r="AE10740" s="348">
        <f t="shared" ref="AE10740:AE10781" si="1024">IF( (X10740=""),AD10740*1,AD10740*(X10740/100) )</f>
        <v>62430</v>
      </c>
      <c r="AF10740" s="348">
        <v>0</v>
      </c>
      <c r="AG10740" s="348">
        <f t="shared" ref="AG10740:AG10781" si="1025">IF((AF10740-AE10740) &gt; 1,0,IF((AF10740-AE10740)&lt;0,AE10740-AF10740,AF10740-AE10740))</f>
        <v>62430</v>
      </c>
      <c r="AH10740" s="348">
        <v>0.3</v>
      </c>
    </row>
    <row r="10741" spans="1:34" s="327" customFormat="1" ht="23.25" x14ac:dyDescent="0.55000000000000004">
      <c r="A10741" s="61"/>
      <c r="B10741" s="331"/>
      <c r="C10741" s="331"/>
      <c r="D10741" s="332"/>
      <c r="E10741" s="331"/>
      <c r="F10741" s="331"/>
      <c r="G10741" s="331"/>
      <c r="H10741" s="331"/>
      <c r="I10741" s="333"/>
      <c r="J10741" s="331"/>
      <c r="K10741" s="62"/>
      <c r="L10741" s="62" t="s">
        <v>15267</v>
      </c>
      <c r="M10741" s="62">
        <f>SUM(M10739:M10740)</f>
        <v>1719330</v>
      </c>
      <c r="N10741" s="331"/>
      <c r="O10741" s="334"/>
      <c r="P10741" s="335"/>
      <c r="Q10741" s="334"/>
      <c r="R10741" s="334"/>
      <c r="S10741" s="336"/>
      <c r="T10741" s="331"/>
      <c r="U10741" s="331"/>
      <c r="V10741" s="331"/>
      <c r="W10741" s="62"/>
      <c r="X10741" s="333"/>
      <c r="Y10741" s="62"/>
      <c r="Z10741" s="62"/>
      <c r="AA10741" s="337"/>
      <c r="AB10741" s="337"/>
      <c r="AC10741" s="62"/>
      <c r="AD10741" s="62"/>
      <c r="AE10741" s="62">
        <f>SUM(AE10739:AE10740)</f>
        <v>1817610</v>
      </c>
      <c r="AF10741" s="62"/>
      <c r="AG10741" s="62">
        <f>SUM(AG10739:AG10740)</f>
        <v>1817610</v>
      </c>
      <c r="AH10741" s="62"/>
    </row>
    <row r="10742" spans="1:34" s="327" customFormat="1" ht="23.25" x14ac:dyDescent="0.55000000000000004">
      <c r="A10742" s="61" t="s">
        <v>15668</v>
      </c>
      <c r="B10742" s="331">
        <v>340</v>
      </c>
      <c r="C10742" s="331">
        <v>10530</v>
      </c>
      <c r="D10742" s="332" t="s">
        <v>15669</v>
      </c>
      <c r="E10742" s="331" t="s">
        <v>34</v>
      </c>
      <c r="F10742" s="331">
        <v>19748</v>
      </c>
      <c r="G10742" s="331">
        <v>0</v>
      </c>
      <c r="H10742" s="331">
        <v>3</v>
      </c>
      <c r="I10742" s="333">
        <v>47.4</v>
      </c>
      <c r="J10742" s="331" t="s">
        <v>62</v>
      </c>
      <c r="K10742" s="62">
        <f>((G10742*400)+(H10742*100))+I10742</f>
        <v>347.4</v>
      </c>
      <c r="L10742" s="62">
        <v>850</v>
      </c>
      <c r="M10742" s="62">
        <f>K10742*L10742</f>
        <v>295290</v>
      </c>
      <c r="N10742" s="331"/>
      <c r="O10742" s="334"/>
      <c r="P10742" s="335"/>
      <c r="Q10742" s="334"/>
      <c r="R10742" s="334"/>
      <c r="S10742" s="336"/>
      <c r="T10742" s="331"/>
      <c r="U10742" s="331"/>
      <c r="V10742" s="331"/>
      <c r="W10742" s="62"/>
      <c r="X10742" s="333"/>
      <c r="Y10742" s="62"/>
      <c r="Z10742" s="62"/>
      <c r="AA10742" s="337"/>
      <c r="AB10742" s="337"/>
      <c r="AC10742" s="62"/>
      <c r="AD10742" s="62">
        <f>IF(AND(AC10742="",M10742=""),0,IF((AC10742=""),M10742,IF((M10742=""),AC10742,AC10742+M10742)))</f>
        <v>295290</v>
      </c>
      <c r="AE10742" s="62">
        <f>IF( (X10742=""),AD10742*1,AD10742*(X10742/100) )</f>
        <v>295290</v>
      </c>
      <c r="AF10742" s="62">
        <v>0</v>
      </c>
      <c r="AG10742" s="62">
        <f>IF((AF10742-AE10742) &gt; 1,0,IF((AF10742-AE10742)&lt;0,AE10742-AF10742,AF10742-AE10742))</f>
        <v>295290</v>
      </c>
      <c r="AH10742" s="62">
        <v>0.3</v>
      </c>
    </row>
    <row r="10743" spans="1:34" s="45" customFormat="1" ht="23.25" x14ac:dyDescent="0.55000000000000004">
      <c r="A10743" s="61"/>
      <c r="B10743" s="331">
        <v>342</v>
      </c>
      <c r="C10743" s="331">
        <v>10531</v>
      </c>
      <c r="D10743" s="332" t="s">
        <v>15671</v>
      </c>
      <c r="E10743" s="331" t="s">
        <v>34</v>
      </c>
      <c r="F10743" s="331">
        <v>25155</v>
      </c>
      <c r="G10743" s="331">
        <v>0</v>
      </c>
      <c r="H10743" s="331">
        <v>0</v>
      </c>
      <c r="I10743" s="333">
        <v>30.2</v>
      </c>
      <c r="J10743" s="331" t="s">
        <v>62</v>
      </c>
      <c r="K10743" s="62">
        <f>((G10743*400)+(H10743*100))+I10743</f>
        <v>30.2</v>
      </c>
      <c r="L10743" s="62">
        <v>8000</v>
      </c>
      <c r="M10743" s="62">
        <f>K10743*L10743</f>
        <v>241600</v>
      </c>
      <c r="N10743" s="331">
        <v>1</v>
      </c>
      <c r="O10743" s="334" t="s">
        <v>15666</v>
      </c>
      <c r="P10743" s="335"/>
      <c r="Q10743" s="334" t="s">
        <v>15667</v>
      </c>
      <c r="R10743" s="334" t="s">
        <v>15672</v>
      </c>
      <c r="S10743" s="336"/>
      <c r="T10743" s="331" t="s">
        <v>44</v>
      </c>
      <c r="U10743" s="331" t="s">
        <v>45</v>
      </c>
      <c r="V10743" s="331" t="s">
        <v>46</v>
      </c>
      <c r="W10743" s="62">
        <v>56</v>
      </c>
      <c r="X10743" s="333">
        <v>33.340000000000003</v>
      </c>
      <c r="Y10743" s="62">
        <v>7150</v>
      </c>
      <c r="Z10743" s="62">
        <f t="shared" ref="Z10743:Z10763" si="1026">W10743*Y10743</f>
        <v>400400</v>
      </c>
      <c r="AA10743" s="337">
        <v>6</v>
      </c>
      <c r="AB10743" s="337">
        <v>6</v>
      </c>
      <c r="AC10743" s="62">
        <f t="shared" ref="AC10743:AC10763" si="1027">(Z10743*(100-AB10743))/100</f>
        <v>376376</v>
      </c>
      <c r="AD10743" s="62">
        <f>IF(AND(AC10743="",M10743=""),0,IF((AC10743=""),M10743, IF( (M10743=""),AC10743,SUM(AC10743:AC10745)+M10743)))</f>
        <v>1370728</v>
      </c>
      <c r="AE10743" s="62">
        <f t="shared" si="1024"/>
        <v>457000.71520000004</v>
      </c>
      <c r="AF10743" s="62">
        <v>0</v>
      </c>
      <c r="AG10743" s="62">
        <f t="shared" si="1025"/>
        <v>457000.71520000004</v>
      </c>
      <c r="AH10743" s="62">
        <v>0.02</v>
      </c>
    </row>
    <row r="10744" spans="1:34" s="45" customFormat="1" ht="23.25" x14ac:dyDescent="0.55000000000000004">
      <c r="A10744" s="61"/>
      <c r="B10744" s="331"/>
      <c r="C10744" s="331"/>
      <c r="D10744" s="332"/>
      <c r="E10744" s="331"/>
      <c r="F10744" s="331"/>
      <c r="G10744" s="331"/>
      <c r="H10744" s="331"/>
      <c r="I10744" s="333"/>
      <c r="J10744" s="331"/>
      <c r="K10744" s="62"/>
      <c r="L10744" s="62"/>
      <c r="M10744" s="62"/>
      <c r="N10744" s="331"/>
      <c r="O10744" s="334"/>
      <c r="P10744" s="335"/>
      <c r="Q10744" s="334"/>
      <c r="R10744" s="334"/>
      <c r="S10744" s="336"/>
      <c r="T10744" s="331" t="s">
        <v>44</v>
      </c>
      <c r="U10744" s="331"/>
      <c r="V10744" s="331" t="s">
        <v>46</v>
      </c>
      <c r="W10744" s="62">
        <v>56</v>
      </c>
      <c r="X10744" s="333">
        <v>33.33</v>
      </c>
      <c r="Y10744" s="62">
        <v>7150</v>
      </c>
      <c r="Z10744" s="62">
        <f t="shared" si="1026"/>
        <v>400400</v>
      </c>
      <c r="AA10744" s="337">
        <v>6</v>
      </c>
      <c r="AB10744" s="337">
        <v>6</v>
      </c>
      <c r="AC10744" s="62">
        <f t="shared" si="1027"/>
        <v>376376</v>
      </c>
      <c r="AD10744" s="62">
        <f>IF(AND(AC10744="",M10743=""),0,IF((AC10744=""),M10743, IF( (M10743=""),AC10744,SUM(AC10743:AC10745)+M10743)))</f>
        <v>1370728</v>
      </c>
      <c r="AE10744" s="62">
        <f t="shared" si="1024"/>
        <v>456863.64239999995</v>
      </c>
      <c r="AF10744" s="62">
        <v>0</v>
      </c>
      <c r="AG10744" s="62">
        <f t="shared" si="1025"/>
        <v>456863.64239999995</v>
      </c>
      <c r="AH10744" s="62">
        <v>0.02</v>
      </c>
    </row>
    <row r="10745" spans="1:34" s="45" customFormat="1" ht="23.25" x14ac:dyDescent="0.55000000000000004">
      <c r="A10745" s="61"/>
      <c r="B10745" s="331"/>
      <c r="C10745" s="331"/>
      <c r="D10745" s="332"/>
      <c r="E10745" s="331"/>
      <c r="F10745" s="331"/>
      <c r="G10745" s="331"/>
      <c r="H10745" s="331"/>
      <c r="I10745" s="333"/>
      <c r="J10745" s="331"/>
      <c r="K10745" s="62"/>
      <c r="L10745" s="62"/>
      <c r="M10745" s="62"/>
      <c r="N10745" s="331"/>
      <c r="O10745" s="334"/>
      <c r="P10745" s="335"/>
      <c r="Q10745" s="334"/>
      <c r="R10745" s="334"/>
      <c r="S10745" s="336"/>
      <c r="T10745" s="331" t="s">
        <v>44</v>
      </c>
      <c r="U10745" s="331"/>
      <c r="V10745" s="331" t="s">
        <v>46</v>
      </c>
      <c r="W10745" s="62">
        <v>56</v>
      </c>
      <c r="X10745" s="333">
        <v>33.33</v>
      </c>
      <c r="Y10745" s="62">
        <v>7150</v>
      </c>
      <c r="Z10745" s="62">
        <f t="shared" si="1026"/>
        <v>400400</v>
      </c>
      <c r="AA10745" s="337">
        <v>6</v>
      </c>
      <c r="AB10745" s="337">
        <v>6</v>
      </c>
      <c r="AC10745" s="62">
        <f t="shared" si="1027"/>
        <v>376376</v>
      </c>
      <c r="AD10745" s="62">
        <f>IF(AND(AC10745="",M10743=""),0,IF((AC10745=""),M10743, IF( (M10743=""),AC10745,SUM(AC10743:AC10745)+M10743)))</f>
        <v>1370728</v>
      </c>
      <c r="AE10745" s="62">
        <f t="shared" si="1024"/>
        <v>456863.64239999995</v>
      </c>
      <c r="AF10745" s="62">
        <v>0</v>
      </c>
      <c r="AG10745" s="62">
        <f t="shared" si="1025"/>
        <v>456863.64239999995</v>
      </c>
      <c r="AH10745" s="62">
        <v>0.02</v>
      </c>
    </row>
    <row r="10746" spans="1:34" s="45" customFormat="1" ht="23.25" x14ac:dyDescent="0.55000000000000004">
      <c r="A10746" s="61"/>
      <c r="B10746" s="331">
        <v>343</v>
      </c>
      <c r="C10746" s="331">
        <v>10532</v>
      </c>
      <c r="D10746" s="332" t="s">
        <v>15673</v>
      </c>
      <c r="E10746" s="331" t="s">
        <v>34</v>
      </c>
      <c r="F10746" s="331">
        <v>25156</v>
      </c>
      <c r="G10746" s="331">
        <v>0</v>
      </c>
      <c r="H10746" s="331">
        <v>0</v>
      </c>
      <c r="I10746" s="333">
        <v>17.399999999999999</v>
      </c>
      <c r="J10746" s="331" t="s">
        <v>62</v>
      </c>
      <c r="K10746" s="62">
        <f>((G10746*400)+(H10746*100))+I10746</f>
        <v>17.399999999999999</v>
      </c>
      <c r="L10746" s="62">
        <v>8000</v>
      </c>
      <c r="M10746" s="62">
        <f>K10746*L10746</f>
        <v>139200</v>
      </c>
      <c r="N10746" s="331">
        <v>1</v>
      </c>
      <c r="O10746" s="334" t="s">
        <v>15666</v>
      </c>
      <c r="P10746" s="335"/>
      <c r="Q10746" s="334" t="s">
        <v>15667</v>
      </c>
      <c r="R10746" s="334" t="s">
        <v>15672</v>
      </c>
      <c r="S10746" s="336"/>
      <c r="T10746" s="331" t="s">
        <v>44</v>
      </c>
      <c r="U10746" s="331" t="s">
        <v>45</v>
      </c>
      <c r="V10746" s="331" t="s">
        <v>46</v>
      </c>
      <c r="W10746" s="62">
        <v>56</v>
      </c>
      <c r="X10746" s="333">
        <v>33.340000000000003</v>
      </c>
      <c r="Y10746" s="62">
        <v>7150</v>
      </c>
      <c r="Z10746" s="62">
        <f t="shared" si="1026"/>
        <v>400400</v>
      </c>
      <c r="AA10746" s="337">
        <v>6</v>
      </c>
      <c r="AB10746" s="337">
        <v>6</v>
      </c>
      <c r="AC10746" s="62">
        <f t="shared" si="1027"/>
        <v>376376</v>
      </c>
      <c r="AD10746" s="62">
        <f>IF(AND(AC10746="",M10746=""),0,IF((AC10746=""),M10746, IF( (M10746=""),AC10746,SUM(AC10746:AC10748)+M10746)))</f>
        <v>1268328</v>
      </c>
      <c r="AE10746" s="62">
        <f t="shared" si="1024"/>
        <v>422860.55520000006</v>
      </c>
      <c r="AF10746" s="62">
        <v>0</v>
      </c>
      <c r="AG10746" s="62">
        <f t="shared" si="1025"/>
        <v>422860.55520000006</v>
      </c>
      <c r="AH10746" s="62">
        <v>0.02</v>
      </c>
    </row>
    <row r="10747" spans="1:34" s="45" customFormat="1" ht="23.25" x14ac:dyDescent="0.55000000000000004">
      <c r="A10747" s="61"/>
      <c r="B10747" s="331"/>
      <c r="C10747" s="331"/>
      <c r="D10747" s="332"/>
      <c r="E10747" s="331"/>
      <c r="F10747" s="331"/>
      <c r="G10747" s="331"/>
      <c r="H10747" s="331"/>
      <c r="I10747" s="333"/>
      <c r="J10747" s="331"/>
      <c r="K10747" s="62"/>
      <c r="L10747" s="62"/>
      <c r="M10747" s="62"/>
      <c r="N10747" s="331"/>
      <c r="O10747" s="334"/>
      <c r="P10747" s="335"/>
      <c r="Q10747" s="334"/>
      <c r="R10747" s="334"/>
      <c r="S10747" s="336"/>
      <c r="T10747" s="331" t="s">
        <v>44</v>
      </c>
      <c r="U10747" s="331"/>
      <c r="V10747" s="331" t="s">
        <v>46</v>
      </c>
      <c r="W10747" s="62">
        <v>56</v>
      </c>
      <c r="X10747" s="333">
        <v>33.33</v>
      </c>
      <c r="Y10747" s="62">
        <v>7150</v>
      </c>
      <c r="Z10747" s="62">
        <f t="shared" si="1026"/>
        <v>400400</v>
      </c>
      <c r="AA10747" s="337">
        <v>6</v>
      </c>
      <c r="AB10747" s="337">
        <v>6</v>
      </c>
      <c r="AC10747" s="62">
        <f t="shared" si="1027"/>
        <v>376376</v>
      </c>
      <c r="AD10747" s="62">
        <f>IF(AND(AC10747="",M10746=""),0,IF((AC10747=""),M10746, IF( (M10746=""),AC10747,SUM(AC10746:AC10748)+M10746)))</f>
        <v>1268328</v>
      </c>
      <c r="AE10747" s="62">
        <f t="shared" si="1024"/>
        <v>422733.72239999997</v>
      </c>
      <c r="AF10747" s="62">
        <v>0</v>
      </c>
      <c r="AG10747" s="62">
        <f t="shared" si="1025"/>
        <v>422733.72239999997</v>
      </c>
      <c r="AH10747" s="62">
        <v>0.02</v>
      </c>
    </row>
    <row r="10748" spans="1:34" s="45" customFormat="1" ht="23.25" x14ac:dyDescent="0.55000000000000004">
      <c r="A10748" s="61"/>
      <c r="B10748" s="331"/>
      <c r="C10748" s="331"/>
      <c r="D10748" s="332"/>
      <c r="E10748" s="331"/>
      <c r="F10748" s="331"/>
      <c r="G10748" s="331"/>
      <c r="H10748" s="331"/>
      <c r="I10748" s="333"/>
      <c r="J10748" s="331"/>
      <c r="K10748" s="62"/>
      <c r="L10748" s="62"/>
      <c r="M10748" s="62"/>
      <c r="N10748" s="331"/>
      <c r="O10748" s="334"/>
      <c r="P10748" s="335"/>
      <c r="Q10748" s="334"/>
      <c r="R10748" s="334"/>
      <c r="S10748" s="336"/>
      <c r="T10748" s="331" t="s">
        <v>44</v>
      </c>
      <c r="U10748" s="331"/>
      <c r="V10748" s="331" t="s">
        <v>46</v>
      </c>
      <c r="W10748" s="62">
        <v>56</v>
      </c>
      <c r="X10748" s="333">
        <v>33.33</v>
      </c>
      <c r="Y10748" s="62">
        <v>7150</v>
      </c>
      <c r="Z10748" s="62">
        <f t="shared" si="1026"/>
        <v>400400</v>
      </c>
      <c r="AA10748" s="337">
        <v>6</v>
      </c>
      <c r="AB10748" s="337">
        <v>6</v>
      </c>
      <c r="AC10748" s="62">
        <f t="shared" si="1027"/>
        <v>376376</v>
      </c>
      <c r="AD10748" s="62">
        <f>IF(AND(AC10748="",M10746=""),0,IF((AC10748=""),M10746, IF( (M10746=""),AC10748,SUM(AC10746:AC10748)+M10746)))</f>
        <v>1268328</v>
      </c>
      <c r="AE10748" s="62">
        <f t="shared" si="1024"/>
        <v>422733.72239999997</v>
      </c>
      <c r="AF10748" s="62">
        <v>0</v>
      </c>
      <c r="AG10748" s="62">
        <f t="shared" si="1025"/>
        <v>422733.72239999997</v>
      </c>
      <c r="AH10748" s="62">
        <v>0.02</v>
      </c>
    </row>
    <row r="10749" spans="1:34" s="45" customFormat="1" ht="23.25" x14ac:dyDescent="0.55000000000000004">
      <c r="A10749" s="61"/>
      <c r="B10749" s="331">
        <v>344</v>
      </c>
      <c r="C10749" s="331">
        <v>10533</v>
      </c>
      <c r="D10749" s="332" t="s">
        <v>15674</v>
      </c>
      <c r="E10749" s="331" t="s">
        <v>34</v>
      </c>
      <c r="F10749" s="331">
        <v>25157</v>
      </c>
      <c r="G10749" s="331">
        <v>0</v>
      </c>
      <c r="H10749" s="331">
        <v>0</v>
      </c>
      <c r="I10749" s="333">
        <v>17.399999999999999</v>
      </c>
      <c r="J10749" s="331" t="s">
        <v>62</v>
      </c>
      <c r="K10749" s="62">
        <f>((G10749*400)+(H10749*100))+I10749</f>
        <v>17.399999999999999</v>
      </c>
      <c r="L10749" s="62">
        <v>8000</v>
      </c>
      <c r="M10749" s="62">
        <f>K10749*L10749</f>
        <v>139200</v>
      </c>
      <c r="N10749" s="331">
        <v>1</v>
      </c>
      <c r="O10749" s="334" t="s">
        <v>15666</v>
      </c>
      <c r="P10749" s="335"/>
      <c r="Q10749" s="334" t="s">
        <v>15667</v>
      </c>
      <c r="R10749" s="334" t="s">
        <v>15672</v>
      </c>
      <c r="S10749" s="336"/>
      <c r="T10749" s="331" t="s">
        <v>44</v>
      </c>
      <c r="U10749" s="331" t="s">
        <v>45</v>
      </c>
      <c r="V10749" s="331" t="s">
        <v>46</v>
      </c>
      <c r="W10749" s="62">
        <v>56</v>
      </c>
      <c r="X10749" s="333">
        <v>33.340000000000003</v>
      </c>
      <c r="Y10749" s="62">
        <v>7150</v>
      </c>
      <c r="Z10749" s="62">
        <f t="shared" si="1026"/>
        <v>400400</v>
      </c>
      <c r="AA10749" s="337">
        <v>6</v>
      </c>
      <c r="AB10749" s="337">
        <v>6</v>
      </c>
      <c r="AC10749" s="62">
        <f t="shared" si="1027"/>
        <v>376376</v>
      </c>
      <c r="AD10749" s="62">
        <f>IF(AND(AC10749="",M10749=""),0,IF((AC10749=""),M10749, IF( (M10749=""),AC10749,SUM(AC10749:AC10751)+M10749)))</f>
        <v>1247272</v>
      </c>
      <c r="AE10749" s="62">
        <f t="shared" si="1024"/>
        <v>415840.48480000003</v>
      </c>
      <c r="AF10749" s="62">
        <v>0</v>
      </c>
      <c r="AG10749" s="62">
        <f t="shared" si="1025"/>
        <v>415840.48480000003</v>
      </c>
      <c r="AH10749" s="62">
        <v>0.02</v>
      </c>
    </row>
    <row r="10750" spans="1:34" s="45" customFormat="1" ht="23.25" x14ac:dyDescent="0.55000000000000004">
      <c r="A10750" s="61"/>
      <c r="B10750" s="331"/>
      <c r="C10750" s="331"/>
      <c r="D10750" s="332"/>
      <c r="E10750" s="331"/>
      <c r="F10750" s="331"/>
      <c r="G10750" s="331"/>
      <c r="H10750" s="331"/>
      <c r="I10750" s="333"/>
      <c r="J10750" s="331"/>
      <c r="K10750" s="62"/>
      <c r="L10750" s="62"/>
      <c r="M10750" s="62"/>
      <c r="N10750" s="331"/>
      <c r="O10750" s="334"/>
      <c r="P10750" s="335"/>
      <c r="Q10750" s="334"/>
      <c r="R10750" s="334"/>
      <c r="S10750" s="336"/>
      <c r="T10750" s="331" t="s">
        <v>44</v>
      </c>
      <c r="U10750" s="331"/>
      <c r="V10750" s="331" t="s">
        <v>46</v>
      </c>
      <c r="W10750" s="62">
        <v>56</v>
      </c>
      <c r="X10750" s="333">
        <v>33.33</v>
      </c>
      <c r="Y10750" s="62">
        <v>7150</v>
      </c>
      <c r="Z10750" s="62">
        <f t="shared" si="1026"/>
        <v>400400</v>
      </c>
      <c r="AA10750" s="337">
        <v>6</v>
      </c>
      <c r="AB10750" s="337">
        <v>6</v>
      </c>
      <c r="AC10750" s="62">
        <f t="shared" si="1027"/>
        <v>376376</v>
      </c>
      <c r="AD10750" s="62">
        <f>IF(AND(AC10750="",M10749=""),0,IF((AC10750=""),M10749, IF( (M10749=""),AC10750,SUM(AC10749:AC10751)+M10749)))</f>
        <v>1247272</v>
      </c>
      <c r="AE10750" s="62">
        <f t="shared" si="1024"/>
        <v>415715.75759999995</v>
      </c>
      <c r="AF10750" s="62">
        <v>0</v>
      </c>
      <c r="AG10750" s="62">
        <f t="shared" si="1025"/>
        <v>415715.75759999995</v>
      </c>
      <c r="AH10750" s="62">
        <v>0.02</v>
      </c>
    </row>
    <row r="10751" spans="1:34" s="45" customFormat="1" ht="23.25" x14ac:dyDescent="0.55000000000000004">
      <c r="A10751" s="61"/>
      <c r="B10751" s="331"/>
      <c r="C10751" s="331"/>
      <c r="D10751" s="332"/>
      <c r="E10751" s="331"/>
      <c r="F10751" s="331"/>
      <c r="G10751" s="331"/>
      <c r="H10751" s="331"/>
      <c r="I10751" s="333"/>
      <c r="J10751" s="331"/>
      <c r="K10751" s="62"/>
      <c r="L10751" s="62"/>
      <c r="M10751" s="62"/>
      <c r="N10751" s="331"/>
      <c r="O10751" s="334"/>
      <c r="P10751" s="335"/>
      <c r="Q10751" s="334"/>
      <c r="R10751" s="334"/>
      <c r="S10751" s="336"/>
      <c r="T10751" s="331" t="s">
        <v>51</v>
      </c>
      <c r="U10751" s="331"/>
      <c r="V10751" s="331" t="s">
        <v>46</v>
      </c>
      <c r="W10751" s="62">
        <v>56</v>
      </c>
      <c r="X10751" s="333">
        <v>33.33</v>
      </c>
      <c r="Y10751" s="62">
        <v>6750</v>
      </c>
      <c r="Z10751" s="62">
        <f t="shared" si="1026"/>
        <v>378000</v>
      </c>
      <c r="AA10751" s="337">
        <v>6</v>
      </c>
      <c r="AB10751" s="337">
        <v>6</v>
      </c>
      <c r="AC10751" s="62">
        <f t="shared" si="1027"/>
        <v>355320</v>
      </c>
      <c r="AD10751" s="62">
        <f>IF(AND(AC10751="",M10749=""),0,IF((AC10751=""),M10749, IF( (M10749=""),AC10751,SUM(AC10749:AC10751)+M10749)))</f>
        <v>1247272</v>
      </c>
      <c r="AE10751" s="62">
        <f t="shared" si="1024"/>
        <v>415715.75759999995</v>
      </c>
      <c r="AF10751" s="62">
        <v>0</v>
      </c>
      <c r="AG10751" s="62">
        <f t="shared" si="1025"/>
        <v>415715.75759999995</v>
      </c>
      <c r="AH10751" s="62">
        <v>0.02</v>
      </c>
    </row>
    <row r="10752" spans="1:34" s="45" customFormat="1" ht="23.25" x14ac:dyDescent="0.55000000000000004">
      <c r="A10752" s="61"/>
      <c r="B10752" s="331">
        <v>345</v>
      </c>
      <c r="C10752" s="331">
        <v>10534</v>
      </c>
      <c r="D10752" s="332" t="s">
        <v>15675</v>
      </c>
      <c r="E10752" s="331" t="s">
        <v>34</v>
      </c>
      <c r="F10752" s="331">
        <v>25158</v>
      </c>
      <c r="G10752" s="331">
        <v>0</v>
      </c>
      <c r="H10752" s="331">
        <v>0</v>
      </c>
      <c r="I10752" s="333">
        <v>17.5</v>
      </c>
      <c r="J10752" s="331" t="s">
        <v>62</v>
      </c>
      <c r="K10752" s="62">
        <f>((G10752*400)+(H10752*100))+I10752</f>
        <v>17.5</v>
      </c>
      <c r="L10752" s="62">
        <v>8000</v>
      </c>
      <c r="M10752" s="62">
        <f>K10752*L10752</f>
        <v>140000</v>
      </c>
      <c r="N10752" s="331">
        <v>1</v>
      </c>
      <c r="O10752" s="334" t="s">
        <v>15666</v>
      </c>
      <c r="P10752" s="335"/>
      <c r="Q10752" s="334" t="s">
        <v>15667</v>
      </c>
      <c r="R10752" s="334" t="s">
        <v>15672</v>
      </c>
      <c r="S10752" s="336"/>
      <c r="T10752" s="331" t="s">
        <v>44</v>
      </c>
      <c r="U10752" s="331" t="s">
        <v>45</v>
      </c>
      <c r="V10752" s="331" t="s">
        <v>46</v>
      </c>
      <c r="W10752" s="62">
        <v>56</v>
      </c>
      <c r="X10752" s="333">
        <v>33.340000000000003</v>
      </c>
      <c r="Y10752" s="62">
        <v>7150</v>
      </c>
      <c r="Z10752" s="62">
        <f t="shared" si="1026"/>
        <v>400400</v>
      </c>
      <c r="AA10752" s="337">
        <v>6</v>
      </c>
      <c r="AB10752" s="337">
        <v>6</v>
      </c>
      <c r="AC10752" s="62">
        <f t="shared" si="1027"/>
        <v>376376</v>
      </c>
      <c r="AD10752" s="62">
        <f>IF(AND(AC10752="",M10752=""),0,IF((AC10752=""),M10752, IF( (M10752=""),AC10752,SUM(AC10752:AC10754)+M10752)))</f>
        <v>1269128</v>
      </c>
      <c r="AE10752" s="62">
        <f t="shared" si="1024"/>
        <v>423127.27520000003</v>
      </c>
      <c r="AF10752" s="62">
        <v>0</v>
      </c>
      <c r="AG10752" s="62">
        <f t="shared" si="1025"/>
        <v>423127.27520000003</v>
      </c>
      <c r="AH10752" s="62">
        <v>0.02</v>
      </c>
    </row>
    <row r="10753" spans="1:34" s="45" customFormat="1" ht="23.25" x14ac:dyDescent="0.55000000000000004">
      <c r="A10753" s="61"/>
      <c r="B10753" s="331"/>
      <c r="C10753" s="331"/>
      <c r="D10753" s="332"/>
      <c r="E10753" s="331"/>
      <c r="F10753" s="331"/>
      <c r="G10753" s="331"/>
      <c r="H10753" s="331"/>
      <c r="I10753" s="333"/>
      <c r="J10753" s="331"/>
      <c r="K10753" s="62"/>
      <c r="L10753" s="62"/>
      <c r="M10753" s="62"/>
      <c r="N10753" s="331"/>
      <c r="O10753" s="334"/>
      <c r="P10753" s="335"/>
      <c r="Q10753" s="334"/>
      <c r="R10753" s="334"/>
      <c r="S10753" s="336"/>
      <c r="T10753" s="331" t="s">
        <v>44</v>
      </c>
      <c r="U10753" s="331"/>
      <c r="V10753" s="331" t="s">
        <v>46</v>
      </c>
      <c r="W10753" s="62">
        <v>56</v>
      </c>
      <c r="X10753" s="333">
        <v>33.33</v>
      </c>
      <c r="Y10753" s="62">
        <v>7150</v>
      </c>
      <c r="Z10753" s="62">
        <f t="shared" si="1026"/>
        <v>400400</v>
      </c>
      <c r="AA10753" s="337">
        <v>6</v>
      </c>
      <c r="AB10753" s="337">
        <v>6</v>
      </c>
      <c r="AC10753" s="62">
        <f t="shared" si="1027"/>
        <v>376376</v>
      </c>
      <c r="AD10753" s="62">
        <f>IF(AND(AC10753="",M10752=""),0,IF((AC10753=""),M10752, IF( (M10752=""),AC10753,SUM(AC10752:AC10754)+M10752)))</f>
        <v>1269128</v>
      </c>
      <c r="AE10753" s="62">
        <f t="shared" si="1024"/>
        <v>423000.36239999998</v>
      </c>
      <c r="AF10753" s="62">
        <v>0</v>
      </c>
      <c r="AG10753" s="62">
        <f t="shared" si="1025"/>
        <v>423000.36239999998</v>
      </c>
      <c r="AH10753" s="62">
        <v>0.02</v>
      </c>
    </row>
    <row r="10754" spans="1:34" s="45" customFormat="1" ht="23.25" x14ac:dyDescent="0.55000000000000004">
      <c r="A10754" s="61"/>
      <c r="B10754" s="331"/>
      <c r="C10754" s="331"/>
      <c r="D10754" s="332"/>
      <c r="E10754" s="331"/>
      <c r="F10754" s="331"/>
      <c r="G10754" s="331"/>
      <c r="H10754" s="331"/>
      <c r="I10754" s="333"/>
      <c r="J10754" s="331"/>
      <c r="K10754" s="62"/>
      <c r="L10754" s="62"/>
      <c r="M10754" s="62"/>
      <c r="N10754" s="331"/>
      <c r="O10754" s="334"/>
      <c r="P10754" s="335"/>
      <c r="Q10754" s="334"/>
      <c r="R10754" s="334"/>
      <c r="S10754" s="336"/>
      <c r="T10754" s="331" t="s">
        <v>44</v>
      </c>
      <c r="U10754" s="331"/>
      <c r="V10754" s="331" t="s">
        <v>46</v>
      </c>
      <c r="W10754" s="62">
        <v>56</v>
      </c>
      <c r="X10754" s="333">
        <v>33.33</v>
      </c>
      <c r="Y10754" s="62">
        <v>7150</v>
      </c>
      <c r="Z10754" s="62">
        <f t="shared" si="1026"/>
        <v>400400</v>
      </c>
      <c r="AA10754" s="337">
        <v>6</v>
      </c>
      <c r="AB10754" s="337">
        <v>6</v>
      </c>
      <c r="AC10754" s="62">
        <f t="shared" si="1027"/>
        <v>376376</v>
      </c>
      <c r="AD10754" s="62">
        <f>IF(AND(AC10754="",M10752=""),0,IF((AC10754=""),M10752, IF( (M10752=""),AC10754,SUM(AC10752:AC10754)+M10752)))</f>
        <v>1269128</v>
      </c>
      <c r="AE10754" s="62">
        <f t="shared" si="1024"/>
        <v>423000.36239999998</v>
      </c>
      <c r="AF10754" s="62">
        <v>0</v>
      </c>
      <c r="AG10754" s="62">
        <f t="shared" si="1025"/>
        <v>423000.36239999998</v>
      </c>
      <c r="AH10754" s="62">
        <v>0.02</v>
      </c>
    </row>
    <row r="10755" spans="1:34" s="45" customFormat="1" ht="23.25" x14ac:dyDescent="0.55000000000000004">
      <c r="A10755" s="61"/>
      <c r="B10755" s="331">
        <v>346</v>
      </c>
      <c r="C10755" s="331">
        <v>10535</v>
      </c>
      <c r="D10755" s="332" t="s">
        <v>15676</v>
      </c>
      <c r="E10755" s="331" t="s">
        <v>34</v>
      </c>
      <c r="F10755" s="331">
        <v>25159</v>
      </c>
      <c r="G10755" s="331">
        <v>0</v>
      </c>
      <c r="H10755" s="331">
        <v>0</v>
      </c>
      <c r="I10755" s="333">
        <v>17.600000000000001</v>
      </c>
      <c r="J10755" s="331" t="s">
        <v>62</v>
      </c>
      <c r="K10755" s="62">
        <f>((G10755*400)+(H10755*100))+I10755</f>
        <v>17.600000000000001</v>
      </c>
      <c r="L10755" s="62">
        <v>8000</v>
      </c>
      <c r="M10755" s="62">
        <f>K10755*L10755</f>
        <v>140800</v>
      </c>
      <c r="N10755" s="331">
        <v>1</v>
      </c>
      <c r="O10755" s="334" t="s">
        <v>15666</v>
      </c>
      <c r="P10755" s="335"/>
      <c r="Q10755" s="334" t="s">
        <v>15667</v>
      </c>
      <c r="R10755" s="334" t="s">
        <v>15672</v>
      </c>
      <c r="S10755" s="336"/>
      <c r="T10755" s="331" t="s">
        <v>44</v>
      </c>
      <c r="U10755" s="331" t="s">
        <v>45</v>
      </c>
      <c r="V10755" s="331" t="s">
        <v>46</v>
      </c>
      <c r="W10755" s="62">
        <v>56</v>
      </c>
      <c r="X10755" s="333">
        <v>33.340000000000003</v>
      </c>
      <c r="Y10755" s="62">
        <v>7150</v>
      </c>
      <c r="Z10755" s="62">
        <f t="shared" si="1026"/>
        <v>400400</v>
      </c>
      <c r="AA10755" s="337">
        <v>6</v>
      </c>
      <c r="AB10755" s="337">
        <v>6</v>
      </c>
      <c r="AC10755" s="62">
        <f t="shared" si="1027"/>
        <v>376376</v>
      </c>
      <c r="AD10755" s="62">
        <f>IF(AND(AC10755="",M10755=""),0,IF((AC10755=""),M10755, IF( (M10755=""),AC10755,SUM(AC10755:AC10757)+M10755)))</f>
        <v>1269928</v>
      </c>
      <c r="AE10755" s="62">
        <f t="shared" si="1024"/>
        <v>423393.99520000006</v>
      </c>
      <c r="AF10755" s="62">
        <v>0</v>
      </c>
      <c r="AG10755" s="62">
        <f t="shared" si="1025"/>
        <v>423393.99520000006</v>
      </c>
      <c r="AH10755" s="62">
        <v>0.02</v>
      </c>
    </row>
    <row r="10756" spans="1:34" s="45" customFormat="1" ht="23.25" x14ac:dyDescent="0.55000000000000004">
      <c r="A10756" s="61"/>
      <c r="B10756" s="331"/>
      <c r="C10756" s="331"/>
      <c r="D10756" s="332"/>
      <c r="E10756" s="331"/>
      <c r="F10756" s="331"/>
      <c r="G10756" s="331"/>
      <c r="H10756" s="331"/>
      <c r="I10756" s="333"/>
      <c r="J10756" s="331"/>
      <c r="K10756" s="62"/>
      <c r="L10756" s="62"/>
      <c r="M10756" s="62"/>
      <c r="N10756" s="331"/>
      <c r="O10756" s="334"/>
      <c r="P10756" s="335"/>
      <c r="Q10756" s="334"/>
      <c r="R10756" s="334"/>
      <c r="S10756" s="336"/>
      <c r="T10756" s="331" t="s">
        <v>44</v>
      </c>
      <c r="U10756" s="331"/>
      <c r="V10756" s="331" t="s">
        <v>46</v>
      </c>
      <c r="W10756" s="62">
        <v>56</v>
      </c>
      <c r="X10756" s="333">
        <v>33.33</v>
      </c>
      <c r="Y10756" s="62">
        <v>7150</v>
      </c>
      <c r="Z10756" s="62">
        <f t="shared" si="1026"/>
        <v>400400</v>
      </c>
      <c r="AA10756" s="337">
        <v>6</v>
      </c>
      <c r="AB10756" s="337">
        <v>6</v>
      </c>
      <c r="AC10756" s="62">
        <f t="shared" si="1027"/>
        <v>376376</v>
      </c>
      <c r="AD10756" s="62">
        <f>IF(AND(AC10756="",M10755=""),0,IF((AC10756=""),M10755, IF( (M10755=""),AC10756,SUM(AC10755:AC10757)+M10755)))</f>
        <v>1269928</v>
      </c>
      <c r="AE10756" s="62">
        <f t="shared" si="1024"/>
        <v>423267.0024</v>
      </c>
      <c r="AF10756" s="62">
        <v>0</v>
      </c>
      <c r="AG10756" s="62">
        <f t="shared" si="1025"/>
        <v>423267.0024</v>
      </c>
      <c r="AH10756" s="62">
        <v>0.02</v>
      </c>
    </row>
    <row r="10757" spans="1:34" s="45" customFormat="1" ht="23.25" x14ac:dyDescent="0.55000000000000004">
      <c r="A10757" s="61"/>
      <c r="B10757" s="331"/>
      <c r="C10757" s="331"/>
      <c r="D10757" s="332"/>
      <c r="E10757" s="331"/>
      <c r="F10757" s="331"/>
      <c r="G10757" s="331"/>
      <c r="H10757" s="331"/>
      <c r="I10757" s="333"/>
      <c r="J10757" s="331"/>
      <c r="K10757" s="62"/>
      <c r="L10757" s="62"/>
      <c r="M10757" s="62"/>
      <c r="N10757" s="331"/>
      <c r="O10757" s="334"/>
      <c r="P10757" s="335"/>
      <c r="Q10757" s="334"/>
      <c r="R10757" s="334"/>
      <c r="S10757" s="336"/>
      <c r="T10757" s="331" t="s">
        <v>44</v>
      </c>
      <c r="U10757" s="331"/>
      <c r="V10757" s="331" t="s">
        <v>46</v>
      </c>
      <c r="W10757" s="62">
        <v>56</v>
      </c>
      <c r="X10757" s="333">
        <v>33.33</v>
      </c>
      <c r="Y10757" s="62">
        <v>7150</v>
      </c>
      <c r="Z10757" s="62">
        <f t="shared" si="1026"/>
        <v>400400</v>
      </c>
      <c r="AA10757" s="337">
        <v>6</v>
      </c>
      <c r="AB10757" s="337">
        <v>6</v>
      </c>
      <c r="AC10757" s="62">
        <f t="shared" si="1027"/>
        <v>376376</v>
      </c>
      <c r="AD10757" s="62">
        <f>IF(AND(AC10757="",M10755=""),0,IF((AC10757=""),M10755, IF( (M10755=""),AC10757,SUM(AC10755:AC10757)+M10755)))</f>
        <v>1269928</v>
      </c>
      <c r="AE10757" s="62">
        <f t="shared" si="1024"/>
        <v>423267.0024</v>
      </c>
      <c r="AF10757" s="62">
        <v>0</v>
      </c>
      <c r="AG10757" s="62">
        <f t="shared" si="1025"/>
        <v>423267.0024</v>
      </c>
      <c r="AH10757" s="62">
        <v>0.02</v>
      </c>
    </row>
    <row r="10758" spans="1:34" s="45" customFormat="1" ht="23.25" x14ac:dyDescent="0.55000000000000004">
      <c r="A10758" s="61"/>
      <c r="B10758" s="331">
        <v>347</v>
      </c>
      <c r="C10758" s="331">
        <v>10536</v>
      </c>
      <c r="D10758" s="332" t="s">
        <v>15677</v>
      </c>
      <c r="E10758" s="331" t="s">
        <v>34</v>
      </c>
      <c r="F10758" s="331">
        <v>25160</v>
      </c>
      <c r="G10758" s="331">
        <v>0</v>
      </c>
      <c r="H10758" s="331">
        <v>0</v>
      </c>
      <c r="I10758" s="333">
        <v>17.7</v>
      </c>
      <c r="J10758" s="331" t="s">
        <v>62</v>
      </c>
      <c r="K10758" s="62">
        <f>((G10758*400)+(H10758*100))+I10758</f>
        <v>17.7</v>
      </c>
      <c r="L10758" s="62">
        <v>8000</v>
      </c>
      <c r="M10758" s="62">
        <f>K10758*L10758</f>
        <v>141600</v>
      </c>
      <c r="N10758" s="331">
        <v>1</v>
      </c>
      <c r="O10758" s="334" t="s">
        <v>15666</v>
      </c>
      <c r="P10758" s="335"/>
      <c r="Q10758" s="334" t="s">
        <v>15667</v>
      </c>
      <c r="R10758" s="334" t="s">
        <v>15672</v>
      </c>
      <c r="S10758" s="336"/>
      <c r="T10758" s="331" t="s">
        <v>44</v>
      </c>
      <c r="U10758" s="331" t="s">
        <v>45</v>
      </c>
      <c r="V10758" s="331" t="s">
        <v>46</v>
      </c>
      <c r="W10758" s="62">
        <v>56</v>
      </c>
      <c r="X10758" s="333">
        <v>33.340000000000003</v>
      </c>
      <c r="Y10758" s="62">
        <v>7150</v>
      </c>
      <c r="Z10758" s="62">
        <f t="shared" si="1026"/>
        <v>400400</v>
      </c>
      <c r="AA10758" s="337">
        <v>6</v>
      </c>
      <c r="AB10758" s="337">
        <v>6</v>
      </c>
      <c r="AC10758" s="62">
        <f t="shared" si="1027"/>
        <v>376376</v>
      </c>
      <c r="AD10758" s="62">
        <f>IF(AND(AC10758="",M10758=""),0,IF((AC10758=""),M10758, IF( (M10758=""),AC10758,SUM(AC10758:AC10760)+M10758)))</f>
        <v>1270728</v>
      </c>
      <c r="AE10758" s="62">
        <f t="shared" si="1024"/>
        <v>423660.71520000004</v>
      </c>
      <c r="AF10758" s="62">
        <v>0</v>
      </c>
      <c r="AG10758" s="62">
        <f t="shared" si="1025"/>
        <v>423660.71520000004</v>
      </c>
      <c r="AH10758" s="62">
        <v>0.02</v>
      </c>
    </row>
    <row r="10759" spans="1:34" s="45" customFormat="1" ht="23.25" x14ac:dyDescent="0.55000000000000004">
      <c r="A10759" s="61"/>
      <c r="B10759" s="331"/>
      <c r="C10759" s="331"/>
      <c r="D10759" s="332"/>
      <c r="E10759" s="331"/>
      <c r="F10759" s="331"/>
      <c r="G10759" s="331"/>
      <c r="H10759" s="331"/>
      <c r="I10759" s="333"/>
      <c r="J10759" s="331"/>
      <c r="K10759" s="62"/>
      <c r="L10759" s="62"/>
      <c r="M10759" s="62"/>
      <c r="N10759" s="331"/>
      <c r="O10759" s="334"/>
      <c r="P10759" s="335"/>
      <c r="Q10759" s="334"/>
      <c r="R10759" s="334"/>
      <c r="S10759" s="336"/>
      <c r="T10759" s="331" t="s">
        <v>44</v>
      </c>
      <c r="U10759" s="331"/>
      <c r="V10759" s="331" t="s">
        <v>46</v>
      </c>
      <c r="W10759" s="62">
        <v>56</v>
      </c>
      <c r="X10759" s="333">
        <v>33.33</v>
      </c>
      <c r="Y10759" s="62">
        <v>7150</v>
      </c>
      <c r="Z10759" s="62">
        <f t="shared" si="1026"/>
        <v>400400</v>
      </c>
      <c r="AA10759" s="337">
        <v>6</v>
      </c>
      <c r="AB10759" s="337">
        <v>6</v>
      </c>
      <c r="AC10759" s="62">
        <f t="shared" si="1027"/>
        <v>376376</v>
      </c>
      <c r="AD10759" s="62">
        <f>IF(AND(AC10759="",M10758=""),0,IF((AC10759=""),M10758, IF( (M10758=""),AC10759,SUM(AC10758:AC10760)+M10758)))</f>
        <v>1270728</v>
      </c>
      <c r="AE10759" s="62">
        <f t="shared" si="1024"/>
        <v>423533.64239999995</v>
      </c>
      <c r="AF10759" s="62">
        <v>0</v>
      </c>
      <c r="AG10759" s="62">
        <f t="shared" si="1025"/>
        <v>423533.64239999995</v>
      </c>
      <c r="AH10759" s="62">
        <v>0.02</v>
      </c>
    </row>
    <row r="10760" spans="1:34" s="45" customFormat="1" ht="23.25" x14ac:dyDescent="0.55000000000000004">
      <c r="A10760" s="61"/>
      <c r="B10760" s="331"/>
      <c r="C10760" s="331"/>
      <c r="D10760" s="332"/>
      <c r="E10760" s="331"/>
      <c r="F10760" s="331"/>
      <c r="G10760" s="331"/>
      <c r="H10760" s="331"/>
      <c r="I10760" s="333"/>
      <c r="J10760" s="331"/>
      <c r="K10760" s="62"/>
      <c r="L10760" s="62"/>
      <c r="M10760" s="62"/>
      <c r="N10760" s="331"/>
      <c r="O10760" s="334"/>
      <c r="P10760" s="335"/>
      <c r="Q10760" s="334"/>
      <c r="R10760" s="334"/>
      <c r="S10760" s="336"/>
      <c r="T10760" s="331" t="s">
        <v>44</v>
      </c>
      <c r="U10760" s="331"/>
      <c r="V10760" s="331" t="s">
        <v>46</v>
      </c>
      <c r="W10760" s="62">
        <v>56</v>
      </c>
      <c r="X10760" s="333">
        <v>33.33</v>
      </c>
      <c r="Y10760" s="62">
        <v>7150</v>
      </c>
      <c r="Z10760" s="62">
        <f t="shared" si="1026"/>
        <v>400400</v>
      </c>
      <c r="AA10760" s="337">
        <v>6</v>
      </c>
      <c r="AB10760" s="337">
        <v>6</v>
      </c>
      <c r="AC10760" s="62">
        <f t="shared" si="1027"/>
        <v>376376</v>
      </c>
      <c r="AD10760" s="62">
        <f>IF(AND(AC10760="",M10758=""),0,IF((AC10760=""),M10758, IF( (M10758=""),AC10760,SUM(AC10758:AC10760)+M10758)))</f>
        <v>1270728</v>
      </c>
      <c r="AE10760" s="62">
        <f t="shared" si="1024"/>
        <v>423533.64239999995</v>
      </c>
      <c r="AF10760" s="62">
        <v>0</v>
      </c>
      <c r="AG10760" s="62">
        <f t="shared" si="1025"/>
        <v>423533.64239999995</v>
      </c>
      <c r="AH10760" s="62">
        <v>0.02</v>
      </c>
    </row>
    <row r="10761" spans="1:34" s="45" customFormat="1" ht="23.25" x14ac:dyDescent="0.55000000000000004">
      <c r="A10761" s="61"/>
      <c r="B10761" s="331">
        <v>348</v>
      </c>
      <c r="C10761" s="331">
        <v>10537</v>
      </c>
      <c r="D10761" s="332" t="s">
        <v>15678</v>
      </c>
      <c r="E10761" s="331" t="s">
        <v>34</v>
      </c>
      <c r="F10761" s="331">
        <v>25161</v>
      </c>
      <c r="G10761" s="331">
        <v>0</v>
      </c>
      <c r="H10761" s="331">
        <v>0</v>
      </c>
      <c r="I10761" s="333">
        <v>35.6</v>
      </c>
      <c r="J10761" s="331" t="s">
        <v>62</v>
      </c>
      <c r="K10761" s="62">
        <f>((G10761*400)+(H10761*100))+I10761</f>
        <v>35.6</v>
      </c>
      <c r="L10761" s="62">
        <v>8000</v>
      </c>
      <c r="M10761" s="62">
        <f>K10761*L10761</f>
        <v>284800</v>
      </c>
      <c r="N10761" s="331">
        <v>1</v>
      </c>
      <c r="O10761" s="334" t="s">
        <v>15666</v>
      </c>
      <c r="P10761" s="335"/>
      <c r="Q10761" s="334" t="s">
        <v>15667</v>
      </c>
      <c r="R10761" s="334" t="s">
        <v>15672</v>
      </c>
      <c r="S10761" s="336"/>
      <c r="T10761" s="331" t="s">
        <v>44</v>
      </c>
      <c r="U10761" s="331" t="s">
        <v>45</v>
      </c>
      <c r="V10761" s="331" t="s">
        <v>46</v>
      </c>
      <c r="W10761" s="62">
        <v>56</v>
      </c>
      <c r="X10761" s="333">
        <v>33.340000000000003</v>
      </c>
      <c r="Y10761" s="62">
        <v>7150</v>
      </c>
      <c r="Z10761" s="62">
        <f t="shared" si="1026"/>
        <v>400400</v>
      </c>
      <c r="AA10761" s="337">
        <v>6</v>
      </c>
      <c r="AB10761" s="337">
        <v>6</v>
      </c>
      <c r="AC10761" s="62">
        <f t="shared" si="1027"/>
        <v>376376</v>
      </c>
      <c r="AD10761" s="62">
        <f>IF(AND(AC10761="",M10761=""),0,IF((AC10761=""),M10761, IF( (M10761=""),AC10761,SUM(AC10761:AC10763)+M10761)))</f>
        <v>1413928</v>
      </c>
      <c r="AE10761" s="62">
        <f t="shared" si="1024"/>
        <v>471403.59520000004</v>
      </c>
      <c r="AF10761" s="62">
        <v>0</v>
      </c>
      <c r="AG10761" s="62">
        <f t="shared" si="1025"/>
        <v>471403.59520000004</v>
      </c>
      <c r="AH10761" s="62">
        <v>0.02</v>
      </c>
    </row>
    <row r="10762" spans="1:34" s="45" customFormat="1" ht="23.25" x14ac:dyDescent="0.55000000000000004">
      <c r="A10762" s="61"/>
      <c r="B10762" s="331"/>
      <c r="C10762" s="331"/>
      <c r="D10762" s="332"/>
      <c r="E10762" s="331"/>
      <c r="F10762" s="331"/>
      <c r="G10762" s="331"/>
      <c r="H10762" s="331"/>
      <c r="I10762" s="333"/>
      <c r="J10762" s="331"/>
      <c r="K10762" s="62"/>
      <c r="L10762" s="62"/>
      <c r="M10762" s="62"/>
      <c r="N10762" s="331"/>
      <c r="O10762" s="334"/>
      <c r="P10762" s="335"/>
      <c r="Q10762" s="334"/>
      <c r="R10762" s="334"/>
      <c r="S10762" s="336"/>
      <c r="T10762" s="331" t="s">
        <v>44</v>
      </c>
      <c r="U10762" s="331"/>
      <c r="V10762" s="331" t="s">
        <v>46</v>
      </c>
      <c r="W10762" s="62">
        <v>56</v>
      </c>
      <c r="X10762" s="333">
        <v>33.33</v>
      </c>
      <c r="Y10762" s="62">
        <v>7150</v>
      </c>
      <c r="Z10762" s="62">
        <f t="shared" si="1026"/>
        <v>400400</v>
      </c>
      <c r="AA10762" s="337">
        <v>6</v>
      </c>
      <c r="AB10762" s="337">
        <v>6</v>
      </c>
      <c r="AC10762" s="62">
        <f t="shared" si="1027"/>
        <v>376376</v>
      </c>
      <c r="AD10762" s="62">
        <f>IF(AND(AC10762="",M10761=""),0,IF((AC10762=""),M10761, IF( (M10761=""),AC10762,SUM(AC10761:AC10763)+M10761)))</f>
        <v>1413928</v>
      </c>
      <c r="AE10762" s="62">
        <f t="shared" si="1024"/>
        <v>471262.20239999995</v>
      </c>
      <c r="AF10762" s="62">
        <v>0</v>
      </c>
      <c r="AG10762" s="62">
        <f t="shared" si="1025"/>
        <v>471262.20239999995</v>
      </c>
      <c r="AH10762" s="62">
        <v>0.02</v>
      </c>
    </row>
    <row r="10763" spans="1:34" s="45" customFormat="1" ht="23.25" x14ac:dyDescent="0.55000000000000004">
      <c r="A10763" s="61"/>
      <c r="B10763" s="331"/>
      <c r="C10763" s="331"/>
      <c r="D10763" s="332"/>
      <c r="E10763" s="331"/>
      <c r="F10763" s="331"/>
      <c r="G10763" s="331"/>
      <c r="H10763" s="331"/>
      <c r="I10763" s="333"/>
      <c r="J10763" s="331"/>
      <c r="K10763" s="62"/>
      <c r="L10763" s="62"/>
      <c r="M10763" s="62"/>
      <c r="N10763" s="331"/>
      <c r="O10763" s="334"/>
      <c r="P10763" s="335"/>
      <c r="Q10763" s="334"/>
      <c r="R10763" s="334"/>
      <c r="S10763" s="336"/>
      <c r="T10763" s="331" t="s">
        <v>44</v>
      </c>
      <c r="U10763" s="331"/>
      <c r="V10763" s="331" t="s">
        <v>46</v>
      </c>
      <c r="W10763" s="62">
        <v>56</v>
      </c>
      <c r="X10763" s="333">
        <v>33.33</v>
      </c>
      <c r="Y10763" s="62">
        <v>7150</v>
      </c>
      <c r="Z10763" s="62">
        <f t="shared" si="1026"/>
        <v>400400</v>
      </c>
      <c r="AA10763" s="337">
        <v>6</v>
      </c>
      <c r="AB10763" s="337">
        <v>6</v>
      </c>
      <c r="AC10763" s="62">
        <f t="shared" si="1027"/>
        <v>376376</v>
      </c>
      <c r="AD10763" s="62">
        <f>IF(AND(AC10763="",M10761=""),0,IF((AC10763=""),M10761, IF( (M10761=""),AC10763,SUM(AC10761:AC10763)+M10761)))</f>
        <v>1413928</v>
      </c>
      <c r="AE10763" s="62">
        <f t="shared" si="1024"/>
        <v>471262.20239999995</v>
      </c>
      <c r="AF10763" s="62">
        <v>0</v>
      </c>
      <c r="AG10763" s="62">
        <f t="shared" si="1025"/>
        <v>471262.20239999995</v>
      </c>
      <c r="AH10763" s="62">
        <v>0.02</v>
      </c>
    </row>
    <row r="10764" spans="1:34" s="327" customFormat="1" ht="23.25" x14ac:dyDescent="0.55000000000000004">
      <c r="A10764" s="61"/>
      <c r="B10764" s="331">
        <v>349</v>
      </c>
      <c r="C10764" s="331">
        <v>10538</v>
      </c>
      <c r="D10764" s="332" t="s">
        <v>15679</v>
      </c>
      <c r="E10764" s="331" t="s">
        <v>34</v>
      </c>
      <c r="F10764" s="331">
        <v>25162</v>
      </c>
      <c r="G10764" s="331">
        <v>0</v>
      </c>
      <c r="H10764" s="331">
        <v>0</v>
      </c>
      <c r="I10764" s="333">
        <v>3.6</v>
      </c>
      <c r="J10764" s="331" t="s">
        <v>62</v>
      </c>
      <c r="K10764" s="62">
        <f t="shared" ref="K10764:K10776" si="1028">((G10764*400)+(H10764*100))+I10764</f>
        <v>3.6</v>
      </c>
      <c r="L10764" s="62">
        <v>850</v>
      </c>
      <c r="M10764" s="62">
        <f t="shared" ref="M10764:M10776" si="1029">K10764*L10764</f>
        <v>3060</v>
      </c>
      <c r="N10764" s="331"/>
      <c r="O10764" s="334"/>
      <c r="P10764" s="335"/>
      <c r="Q10764" s="334"/>
      <c r="R10764" s="334"/>
      <c r="S10764" s="336"/>
      <c r="T10764" s="331"/>
      <c r="U10764" s="331"/>
      <c r="V10764" s="331"/>
      <c r="W10764" s="62"/>
      <c r="X10764" s="333"/>
      <c r="Y10764" s="62"/>
      <c r="Z10764" s="62"/>
      <c r="AA10764" s="337"/>
      <c r="AB10764" s="337"/>
      <c r="AC10764" s="62"/>
      <c r="AD10764" s="62">
        <f>IF(AND(AC10764="",M10764=""),0,IF((AC10764=""),M10764,IF((M10764=""),AC10764,AC10764+M10764)))</f>
        <v>3060</v>
      </c>
      <c r="AE10764" s="62">
        <f t="shared" si="1024"/>
        <v>3060</v>
      </c>
      <c r="AF10764" s="62">
        <v>0</v>
      </c>
      <c r="AG10764" s="62">
        <f t="shared" si="1025"/>
        <v>3060</v>
      </c>
      <c r="AH10764" s="62">
        <v>0.3</v>
      </c>
    </row>
    <row r="10765" spans="1:34" s="45" customFormat="1" ht="23.25" x14ac:dyDescent="0.55000000000000004">
      <c r="A10765" s="61"/>
      <c r="B10765" s="331">
        <v>350</v>
      </c>
      <c r="C10765" s="331">
        <v>9562</v>
      </c>
      <c r="D10765" s="332" t="s">
        <v>15680</v>
      </c>
      <c r="E10765" s="331" t="s">
        <v>34</v>
      </c>
      <c r="F10765" s="331">
        <v>25175</v>
      </c>
      <c r="G10765" s="331">
        <v>0</v>
      </c>
      <c r="H10765" s="331">
        <v>0</v>
      </c>
      <c r="I10765" s="333">
        <v>27.4</v>
      </c>
      <c r="J10765" s="331" t="s">
        <v>35</v>
      </c>
      <c r="K10765" s="62">
        <f t="shared" si="1028"/>
        <v>27.4</v>
      </c>
      <c r="L10765" s="62">
        <v>8000</v>
      </c>
      <c r="M10765" s="62">
        <f t="shared" si="1029"/>
        <v>219200</v>
      </c>
      <c r="N10765" s="331">
        <v>1</v>
      </c>
      <c r="O10765" s="334" t="s">
        <v>15666</v>
      </c>
      <c r="P10765" s="335"/>
      <c r="Q10765" s="334" t="s">
        <v>15667</v>
      </c>
      <c r="R10765" s="334" t="s">
        <v>15672</v>
      </c>
      <c r="S10765" s="336"/>
      <c r="T10765" s="331" t="s">
        <v>44</v>
      </c>
      <c r="U10765" s="331" t="s">
        <v>45</v>
      </c>
      <c r="V10765" s="331" t="s">
        <v>899</v>
      </c>
      <c r="W10765" s="62"/>
      <c r="X10765" s="333"/>
      <c r="Y10765" s="62"/>
      <c r="Z10765" s="62"/>
      <c r="AA10765" s="337"/>
      <c r="AB10765" s="337"/>
      <c r="AC10765" s="62"/>
      <c r="AD10765" s="62">
        <f t="shared" ref="AD10765:AD10771" si="1030">IF(AND(AC10765="",M10765=""),0,IF((AC10765=""),M10765, IF( (M10765=""),AC10765,AC10765+M10765)))</f>
        <v>219200</v>
      </c>
      <c r="AE10765" s="62">
        <f t="shared" si="1024"/>
        <v>219200</v>
      </c>
      <c r="AF10765" s="62">
        <v>0</v>
      </c>
      <c r="AG10765" s="62">
        <f t="shared" si="1025"/>
        <v>219200</v>
      </c>
      <c r="AH10765" s="62">
        <v>0.3</v>
      </c>
    </row>
    <row r="10766" spans="1:34" s="45" customFormat="1" ht="23.25" x14ac:dyDescent="0.55000000000000004">
      <c r="A10766" s="61"/>
      <c r="B10766" s="331">
        <v>351</v>
      </c>
      <c r="C10766" s="331">
        <v>9563</v>
      </c>
      <c r="D10766" s="332" t="s">
        <v>15681</v>
      </c>
      <c r="E10766" s="331" t="s">
        <v>34</v>
      </c>
      <c r="F10766" s="331">
        <v>25176</v>
      </c>
      <c r="G10766" s="331">
        <v>0</v>
      </c>
      <c r="H10766" s="331">
        <v>0</v>
      </c>
      <c r="I10766" s="333">
        <v>18.3</v>
      </c>
      <c r="J10766" s="331" t="s">
        <v>35</v>
      </c>
      <c r="K10766" s="62">
        <f t="shared" si="1028"/>
        <v>18.3</v>
      </c>
      <c r="L10766" s="62">
        <v>8000</v>
      </c>
      <c r="M10766" s="62">
        <f t="shared" si="1029"/>
        <v>146400</v>
      </c>
      <c r="N10766" s="331">
        <v>1</v>
      </c>
      <c r="O10766" s="334" t="s">
        <v>15666</v>
      </c>
      <c r="P10766" s="335"/>
      <c r="Q10766" s="334" t="s">
        <v>15667</v>
      </c>
      <c r="R10766" s="334" t="s">
        <v>15672</v>
      </c>
      <c r="S10766" s="336"/>
      <c r="T10766" s="331" t="s">
        <v>44</v>
      </c>
      <c r="U10766" s="331" t="s">
        <v>45</v>
      </c>
      <c r="V10766" s="331" t="s">
        <v>899</v>
      </c>
      <c r="W10766" s="62"/>
      <c r="X10766" s="333"/>
      <c r="Y10766" s="62"/>
      <c r="Z10766" s="62"/>
      <c r="AA10766" s="337"/>
      <c r="AB10766" s="337"/>
      <c r="AC10766" s="62"/>
      <c r="AD10766" s="62">
        <f t="shared" si="1030"/>
        <v>146400</v>
      </c>
      <c r="AE10766" s="62">
        <f t="shared" si="1024"/>
        <v>146400</v>
      </c>
      <c r="AF10766" s="62">
        <v>0</v>
      </c>
      <c r="AG10766" s="62">
        <f t="shared" si="1025"/>
        <v>146400</v>
      </c>
      <c r="AH10766" s="62">
        <v>0.3</v>
      </c>
    </row>
    <row r="10767" spans="1:34" s="45" customFormat="1" ht="23.25" x14ac:dyDescent="0.55000000000000004">
      <c r="A10767" s="61"/>
      <c r="B10767" s="331">
        <v>352</v>
      </c>
      <c r="C10767" s="331">
        <v>9565</v>
      </c>
      <c r="D10767" s="332" t="s">
        <v>15682</v>
      </c>
      <c r="E10767" s="331" t="s">
        <v>34</v>
      </c>
      <c r="F10767" s="331">
        <v>25177</v>
      </c>
      <c r="G10767" s="331">
        <v>0</v>
      </c>
      <c r="H10767" s="331">
        <v>0</v>
      </c>
      <c r="I10767" s="333">
        <v>18.3</v>
      </c>
      <c r="J10767" s="331" t="s">
        <v>35</v>
      </c>
      <c r="K10767" s="62">
        <f t="shared" si="1028"/>
        <v>18.3</v>
      </c>
      <c r="L10767" s="62">
        <v>8000</v>
      </c>
      <c r="M10767" s="62">
        <f t="shared" si="1029"/>
        <v>146400</v>
      </c>
      <c r="N10767" s="331">
        <v>1</v>
      </c>
      <c r="O10767" s="334" t="s">
        <v>15666</v>
      </c>
      <c r="P10767" s="335"/>
      <c r="Q10767" s="334" t="s">
        <v>15667</v>
      </c>
      <c r="R10767" s="334" t="s">
        <v>15672</v>
      </c>
      <c r="S10767" s="336"/>
      <c r="T10767" s="331" t="s">
        <v>44</v>
      </c>
      <c r="U10767" s="331" t="s">
        <v>45</v>
      </c>
      <c r="V10767" s="331" t="s">
        <v>899</v>
      </c>
      <c r="W10767" s="62"/>
      <c r="X10767" s="333"/>
      <c r="Y10767" s="62"/>
      <c r="Z10767" s="62"/>
      <c r="AA10767" s="337"/>
      <c r="AB10767" s="337"/>
      <c r="AC10767" s="62"/>
      <c r="AD10767" s="62">
        <f t="shared" si="1030"/>
        <v>146400</v>
      </c>
      <c r="AE10767" s="62">
        <f t="shared" si="1024"/>
        <v>146400</v>
      </c>
      <c r="AF10767" s="62">
        <v>0</v>
      </c>
      <c r="AG10767" s="62">
        <f t="shared" si="1025"/>
        <v>146400</v>
      </c>
      <c r="AH10767" s="62">
        <v>0.3</v>
      </c>
    </row>
    <row r="10768" spans="1:34" s="45" customFormat="1" ht="23.25" x14ac:dyDescent="0.55000000000000004">
      <c r="A10768" s="61"/>
      <c r="B10768" s="331">
        <v>353</v>
      </c>
      <c r="C10768" s="331">
        <v>9566</v>
      </c>
      <c r="D10768" s="332" t="s">
        <v>15683</v>
      </c>
      <c r="E10768" s="331" t="s">
        <v>34</v>
      </c>
      <c r="F10768" s="331">
        <v>25178</v>
      </c>
      <c r="G10768" s="331">
        <v>0</v>
      </c>
      <c r="H10768" s="331">
        <v>0</v>
      </c>
      <c r="I10768" s="333">
        <v>18.399999999999999</v>
      </c>
      <c r="J10768" s="331" t="s">
        <v>35</v>
      </c>
      <c r="K10768" s="62">
        <f t="shared" si="1028"/>
        <v>18.399999999999999</v>
      </c>
      <c r="L10768" s="62">
        <v>8000</v>
      </c>
      <c r="M10768" s="62">
        <f t="shared" si="1029"/>
        <v>147200</v>
      </c>
      <c r="N10768" s="331">
        <v>1</v>
      </c>
      <c r="O10768" s="334" t="s">
        <v>15666</v>
      </c>
      <c r="P10768" s="335"/>
      <c r="Q10768" s="334" t="s">
        <v>15667</v>
      </c>
      <c r="R10768" s="334" t="s">
        <v>15672</v>
      </c>
      <c r="S10768" s="336"/>
      <c r="T10768" s="331" t="s">
        <v>44</v>
      </c>
      <c r="U10768" s="331" t="s">
        <v>45</v>
      </c>
      <c r="V10768" s="331" t="s">
        <v>899</v>
      </c>
      <c r="W10768" s="62"/>
      <c r="X10768" s="333"/>
      <c r="Y10768" s="62"/>
      <c r="Z10768" s="62"/>
      <c r="AA10768" s="337"/>
      <c r="AB10768" s="337"/>
      <c r="AC10768" s="62"/>
      <c r="AD10768" s="62">
        <f t="shared" si="1030"/>
        <v>147200</v>
      </c>
      <c r="AE10768" s="62">
        <f t="shared" si="1024"/>
        <v>147200</v>
      </c>
      <c r="AF10768" s="62">
        <v>0</v>
      </c>
      <c r="AG10768" s="62">
        <f t="shared" si="1025"/>
        <v>147200</v>
      </c>
      <c r="AH10768" s="62">
        <v>0.3</v>
      </c>
    </row>
    <row r="10769" spans="1:34" s="45" customFormat="1" ht="23.25" x14ac:dyDescent="0.55000000000000004">
      <c r="A10769" s="61"/>
      <c r="B10769" s="331">
        <v>354</v>
      </c>
      <c r="C10769" s="331">
        <v>10521</v>
      </c>
      <c r="D10769" s="332" t="s">
        <v>15684</v>
      </c>
      <c r="E10769" s="331" t="s">
        <v>34</v>
      </c>
      <c r="F10769" s="331">
        <v>25179</v>
      </c>
      <c r="G10769" s="331">
        <v>0</v>
      </c>
      <c r="H10769" s="331">
        <v>0</v>
      </c>
      <c r="I10769" s="333">
        <v>18.399999999999999</v>
      </c>
      <c r="J10769" s="331" t="s">
        <v>35</v>
      </c>
      <c r="K10769" s="62">
        <f t="shared" si="1028"/>
        <v>18.399999999999999</v>
      </c>
      <c r="L10769" s="62">
        <v>8000</v>
      </c>
      <c r="M10769" s="62">
        <f t="shared" si="1029"/>
        <v>147200</v>
      </c>
      <c r="N10769" s="331">
        <v>1</v>
      </c>
      <c r="O10769" s="334" t="s">
        <v>15666</v>
      </c>
      <c r="P10769" s="335"/>
      <c r="Q10769" s="334" t="s">
        <v>15667</v>
      </c>
      <c r="R10769" s="334" t="s">
        <v>15672</v>
      </c>
      <c r="S10769" s="336"/>
      <c r="T10769" s="331" t="s">
        <v>44</v>
      </c>
      <c r="U10769" s="331" t="s">
        <v>45</v>
      </c>
      <c r="V10769" s="331" t="s">
        <v>899</v>
      </c>
      <c r="W10769" s="62"/>
      <c r="X10769" s="333"/>
      <c r="Y10769" s="62"/>
      <c r="Z10769" s="62"/>
      <c r="AA10769" s="337"/>
      <c r="AB10769" s="337"/>
      <c r="AC10769" s="62"/>
      <c r="AD10769" s="62">
        <f t="shared" si="1030"/>
        <v>147200</v>
      </c>
      <c r="AE10769" s="62">
        <f t="shared" si="1024"/>
        <v>147200</v>
      </c>
      <c r="AF10769" s="62">
        <v>0</v>
      </c>
      <c r="AG10769" s="62">
        <f t="shared" si="1025"/>
        <v>147200</v>
      </c>
      <c r="AH10769" s="62">
        <v>0.3</v>
      </c>
    </row>
    <row r="10770" spans="1:34" s="45" customFormat="1" ht="23.25" x14ac:dyDescent="0.55000000000000004">
      <c r="A10770" s="61"/>
      <c r="B10770" s="331">
        <v>355</v>
      </c>
      <c r="C10770" s="331">
        <v>10522</v>
      </c>
      <c r="D10770" s="332" t="s">
        <v>15685</v>
      </c>
      <c r="E10770" s="331" t="s">
        <v>34</v>
      </c>
      <c r="F10770" s="331">
        <v>25180</v>
      </c>
      <c r="G10770" s="331">
        <v>0</v>
      </c>
      <c r="H10770" s="331">
        <v>0</v>
      </c>
      <c r="I10770" s="333">
        <v>18.5</v>
      </c>
      <c r="J10770" s="331" t="s">
        <v>35</v>
      </c>
      <c r="K10770" s="62">
        <f t="shared" si="1028"/>
        <v>18.5</v>
      </c>
      <c r="L10770" s="62">
        <v>8000</v>
      </c>
      <c r="M10770" s="62">
        <f t="shared" si="1029"/>
        <v>148000</v>
      </c>
      <c r="N10770" s="331">
        <v>1</v>
      </c>
      <c r="O10770" s="334" t="s">
        <v>15666</v>
      </c>
      <c r="P10770" s="335"/>
      <c r="Q10770" s="334" t="s">
        <v>15667</v>
      </c>
      <c r="R10770" s="334" t="s">
        <v>15672</v>
      </c>
      <c r="S10770" s="336"/>
      <c r="T10770" s="331" t="s">
        <v>44</v>
      </c>
      <c r="U10770" s="331" t="s">
        <v>45</v>
      </c>
      <c r="V10770" s="331" t="s">
        <v>899</v>
      </c>
      <c r="W10770" s="62"/>
      <c r="X10770" s="333"/>
      <c r="Y10770" s="62"/>
      <c r="Z10770" s="62"/>
      <c r="AA10770" s="337"/>
      <c r="AB10770" s="337"/>
      <c r="AC10770" s="62"/>
      <c r="AD10770" s="62">
        <f t="shared" si="1030"/>
        <v>148000</v>
      </c>
      <c r="AE10770" s="62">
        <f t="shared" si="1024"/>
        <v>148000</v>
      </c>
      <c r="AF10770" s="62">
        <v>0</v>
      </c>
      <c r="AG10770" s="62">
        <f t="shared" si="1025"/>
        <v>148000</v>
      </c>
      <c r="AH10770" s="62">
        <v>0.3</v>
      </c>
    </row>
    <row r="10771" spans="1:34" s="45" customFormat="1" ht="23.25" x14ac:dyDescent="0.55000000000000004">
      <c r="A10771" s="61"/>
      <c r="B10771" s="331">
        <v>356</v>
      </c>
      <c r="C10771" s="331">
        <v>10523</v>
      </c>
      <c r="D10771" s="332" t="s">
        <v>15686</v>
      </c>
      <c r="E10771" s="331" t="s">
        <v>34</v>
      </c>
      <c r="F10771" s="331">
        <v>25181</v>
      </c>
      <c r="G10771" s="331">
        <v>0</v>
      </c>
      <c r="H10771" s="331">
        <v>0</v>
      </c>
      <c r="I10771" s="333">
        <v>18.5</v>
      </c>
      <c r="J10771" s="331" t="s">
        <v>35</v>
      </c>
      <c r="K10771" s="62">
        <f t="shared" si="1028"/>
        <v>18.5</v>
      </c>
      <c r="L10771" s="62">
        <v>8000</v>
      </c>
      <c r="M10771" s="62">
        <f t="shared" si="1029"/>
        <v>148000</v>
      </c>
      <c r="N10771" s="331">
        <v>1</v>
      </c>
      <c r="O10771" s="334" t="s">
        <v>15666</v>
      </c>
      <c r="P10771" s="335"/>
      <c r="Q10771" s="334" t="s">
        <v>15667</v>
      </c>
      <c r="R10771" s="334" t="s">
        <v>15672</v>
      </c>
      <c r="S10771" s="336"/>
      <c r="T10771" s="331" t="s">
        <v>44</v>
      </c>
      <c r="U10771" s="331" t="s">
        <v>45</v>
      </c>
      <c r="V10771" s="331" t="s">
        <v>899</v>
      </c>
      <c r="W10771" s="62"/>
      <c r="X10771" s="333"/>
      <c r="Y10771" s="62"/>
      <c r="Z10771" s="62"/>
      <c r="AA10771" s="337"/>
      <c r="AB10771" s="337"/>
      <c r="AC10771" s="62"/>
      <c r="AD10771" s="62">
        <f t="shared" si="1030"/>
        <v>148000</v>
      </c>
      <c r="AE10771" s="62">
        <f t="shared" si="1024"/>
        <v>148000</v>
      </c>
      <c r="AF10771" s="62">
        <v>0</v>
      </c>
      <c r="AG10771" s="62">
        <f t="shared" si="1025"/>
        <v>148000</v>
      </c>
      <c r="AH10771" s="62">
        <v>0.3</v>
      </c>
    </row>
    <row r="10772" spans="1:34" s="45" customFormat="1" ht="23.25" x14ac:dyDescent="0.55000000000000004">
      <c r="A10772" s="61"/>
      <c r="B10772" s="331">
        <v>357</v>
      </c>
      <c r="C10772" s="331">
        <v>10524</v>
      </c>
      <c r="D10772" s="332" t="s">
        <v>15687</v>
      </c>
      <c r="E10772" s="331" t="s">
        <v>34</v>
      </c>
      <c r="F10772" s="331">
        <v>25182</v>
      </c>
      <c r="G10772" s="331">
        <v>0</v>
      </c>
      <c r="H10772" s="331">
        <v>0</v>
      </c>
      <c r="I10772" s="333">
        <v>4.0999999999999996</v>
      </c>
      <c r="J10772" s="331" t="s">
        <v>62</v>
      </c>
      <c r="K10772" s="62">
        <f t="shared" si="1028"/>
        <v>4.0999999999999996</v>
      </c>
      <c r="L10772" s="62">
        <v>8000</v>
      </c>
      <c r="M10772" s="62">
        <f t="shared" si="1029"/>
        <v>32800</v>
      </c>
      <c r="N10772" s="331"/>
      <c r="O10772" s="334"/>
      <c r="P10772" s="335"/>
      <c r="Q10772" s="334"/>
      <c r="R10772" s="334"/>
      <c r="S10772" s="336"/>
      <c r="T10772" s="331"/>
      <c r="U10772" s="331"/>
      <c r="V10772" s="331"/>
      <c r="W10772" s="62"/>
      <c r="X10772" s="333"/>
      <c r="Y10772" s="62"/>
      <c r="Z10772" s="62"/>
      <c r="AA10772" s="337"/>
      <c r="AB10772" s="337"/>
      <c r="AC10772" s="62"/>
      <c r="AD10772" s="62">
        <f>IF(AND(AC10772="",M10772=""),0,IF((AC10772=""),M10772,IF((M10772=""),AC10772,AC10772+M10772)))</f>
        <v>32800</v>
      </c>
      <c r="AE10772" s="62">
        <f t="shared" si="1024"/>
        <v>32800</v>
      </c>
      <c r="AF10772" s="62">
        <v>0</v>
      </c>
      <c r="AG10772" s="62">
        <f t="shared" si="1025"/>
        <v>32800</v>
      </c>
      <c r="AH10772" s="62">
        <v>0.3</v>
      </c>
    </row>
    <row r="10773" spans="1:34" s="45" customFormat="1" ht="23.25" x14ac:dyDescent="0.55000000000000004">
      <c r="A10773" s="61"/>
      <c r="B10773" s="331">
        <v>358</v>
      </c>
      <c r="C10773" s="331">
        <v>10525</v>
      </c>
      <c r="D10773" s="332" t="s">
        <v>15688</v>
      </c>
      <c r="E10773" s="331" t="s">
        <v>34</v>
      </c>
      <c r="F10773" s="331">
        <v>25183</v>
      </c>
      <c r="G10773" s="331">
        <v>0</v>
      </c>
      <c r="H10773" s="331">
        <v>0</v>
      </c>
      <c r="I10773" s="333">
        <v>14.4</v>
      </c>
      <c r="J10773" s="331" t="s">
        <v>35</v>
      </c>
      <c r="K10773" s="62">
        <f t="shared" si="1028"/>
        <v>14.4</v>
      </c>
      <c r="L10773" s="62">
        <v>8000</v>
      </c>
      <c r="M10773" s="62">
        <f t="shared" si="1029"/>
        <v>115200</v>
      </c>
      <c r="N10773" s="331">
        <v>1</v>
      </c>
      <c r="O10773" s="334" t="s">
        <v>15666</v>
      </c>
      <c r="P10773" s="335"/>
      <c r="Q10773" s="334" t="s">
        <v>15667</v>
      </c>
      <c r="R10773" s="334" t="s">
        <v>15672</v>
      </c>
      <c r="S10773" s="336"/>
      <c r="T10773" s="331" t="s">
        <v>44</v>
      </c>
      <c r="U10773" s="331" t="s">
        <v>45</v>
      </c>
      <c r="V10773" s="331" t="s">
        <v>899</v>
      </c>
      <c r="W10773" s="62"/>
      <c r="X10773" s="333"/>
      <c r="Y10773" s="62"/>
      <c r="Z10773" s="62"/>
      <c r="AA10773" s="337"/>
      <c r="AB10773" s="337"/>
      <c r="AC10773" s="62"/>
      <c r="AD10773" s="62">
        <f>IF(AND(AC10773="",M10773=""),0,IF((AC10773=""),M10773, IF( (M10773=""),AC10773,AC10773+M10773)))</f>
        <v>115200</v>
      </c>
      <c r="AE10773" s="62">
        <f t="shared" si="1024"/>
        <v>115200</v>
      </c>
      <c r="AF10773" s="62">
        <v>0</v>
      </c>
      <c r="AG10773" s="62">
        <f t="shared" si="1025"/>
        <v>115200</v>
      </c>
      <c r="AH10773" s="62">
        <v>0.3</v>
      </c>
    </row>
    <row r="10774" spans="1:34" s="45" customFormat="1" ht="23.25" x14ac:dyDescent="0.55000000000000004">
      <c r="A10774" s="61"/>
      <c r="B10774" s="331">
        <v>359</v>
      </c>
      <c r="C10774" s="331">
        <v>10526</v>
      </c>
      <c r="D10774" s="332" t="s">
        <v>15689</v>
      </c>
      <c r="E10774" s="331" t="s">
        <v>34</v>
      </c>
      <c r="F10774" s="331">
        <v>25184</v>
      </c>
      <c r="G10774" s="331">
        <v>0</v>
      </c>
      <c r="H10774" s="331">
        <v>0</v>
      </c>
      <c r="I10774" s="333">
        <v>18.5</v>
      </c>
      <c r="J10774" s="331" t="s">
        <v>35</v>
      </c>
      <c r="K10774" s="62">
        <f t="shared" si="1028"/>
        <v>18.5</v>
      </c>
      <c r="L10774" s="62">
        <v>8000</v>
      </c>
      <c r="M10774" s="62">
        <f t="shared" si="1029"/>
        <v>148000</v>
      </c>
      <c r="N10774" s="331">
        <v>1</v>
      </c>
      <c r="O10774" s="334" t="s">
        <v>15666</v>
      </c>
      <c r="P10774" s="335"/>
      <c r="Q10774" s="334" t="s">
        <v>15667</v>
      </c>
      <c r="R10774" s="334" t="s">
        <v>15672</v>
      </c>
      <c r="S10774" s="336"/>
      <c r="T10774" s="331" t="s">
        <v>44</v>
      </c>
      <c r="U10774" s="331" t="s">
        <v>45</v>
      </c>
      <c r="V10774" s="331" t="s">
        <v>899</v>
      </c>
      <c r="W10774" s="62"/>
      <c r="X10774" s="333"/>
      <c r="Y10774" s="62"/>
      <c r="Z10774" s="62"/>
      <c r="AA10774" s="337"/>
      <c r="AB10774" s="337"/>
      <c r="AC10774" s="62"/>
      <c r="AD10774" s="62">
        <f>IF(AND(AC10774="",M10774=""),0,IF((AC10774=""),M10774, IF( (M10774=""),AC10774,AC10774+M10774)))</f>
        <v>148000</v>
      </c>
      <c r="AE10774" s="62">
        <f t="shared" si="1024"/>
        <v>148000</v>
      </c>
      <c r="AF10774" s="62">
        <v>0</v>
      </c>
      <c r="AG10774" s="62">
        <f t="shared" si="1025"/>
        <v>148000</v>
      </c>
      <c r="AH10774" s="62">
        <v>0.3</v>
      </c>
    </row>
    <row r="10775" spans="1:34" s="45" customFormat="1" ht="23.25" x14ac:dyDescent="0.55000000000000004">
      <c r="A10775" s="61"/>
      <c r="B10775" s="331">
        <v>360</v>
      </c>
      <c r="C10775" s="331">
        <v>10527</v>
      </c>
      <c r="D10775" s="332" t="s">
        <v>15690</v>
      </c>
      <c r="E10775" s="331" t="s">
        <v>34</v>
      </c>
      <c r="F10775" s="331">
        <v>25185</v>
      </c>
      <c r="G10775" s="331">
        <v>0</v>
      </c>
      <c r="H10775" s="331">
        <v>0</v>
      </c>
      <c r="I10775" s="333">
        <v>19</v>
      </c>
      <c r="J10775" s="331" t="s">
        <v>35</v>
      </c>
      <c r="K10775" s="62">
        <f t="shared" si="1028"/>
        <v>19</v>
      </c>
      <c r="L10775" s="62">
        <v>8000</v>
      </c>
      <c r="M10775" s="62">
        <f t="shared" si="1029"/>
        <v>152000</v>
      </c>
      <c r="N10775" s="331">
        <v>1</v>
      </c>
      <c r="O10775" s="334" t="s">
        <v>15666</v>
      </c>
      <c r="P10775" s="335"/>
      <c r="Q10775" s="334" t="s">
        <v>15667</v>
      </c>
      <c r="R10775" s="334" t="s">
        <v>15672</v>
      </c>
      <c r="S10775" s="336"/>
      <c r="T10775" s="331" t="s">
        <v>44</v>
      </c>
      <c r="U10775" s="331" t="s">
        <v>45</v>
      </c>
      <c r="V10775" s="331" t="s">
        <v>899</v>
      </c>
      <c r="W10775" s="62"/>
      <c r="X10775" s="333"/>
      <c r="Y10775" s="62"/>
      <c r="Z10775" s="62"/>
      <c r="AA10775" s="337"/>
      <c r="AB10775" s="337"/>
      <c r="AC10775" s="62"/>
      <c r="AD10775" s="62">
        <f>IF(AND(AC10775="",M10775=""),0,IF((AC10775=""),M10775, IF( (M10775=""),AC10775,AC10775+M10775)))</f>
        <v>152000</v>
      </c>
      <c r="AE10775" s="62">
        <f t="shared" si="1024"/>
        <v>152000</v>
      </c>
      <c r="AF10775" s="62">
        <v>0</v>
      </c>
      <c r="AG10775" s="62">
        <f t="shared" si="1025"/>
        <v>152000</v>
      </c>
      <c r="AH10775" s="62">
        <v>0.3</v>
      </c>
    </row>
    <row r="10776" spans="1:34" s="45" customFormat="1" ht="23.25" x14ac:dyDescent="0.55000000000000004">
      <c r="A10776" s="61"/>
      <c r="B10776" s="331">
        <v>361</v>
      </c>
      <c r="C10776" s="331">
        <v>10528</v>
      </c>
      <c r="D10776" s="332" t="s">
        <v>15691</v>
      </c>
      <c r="E10776" s="331" t="s">
        <v>34</v>
      </c>
      <c r="F10776" s="331">
        <v>25186</v>
      </c>
      <c r="G10776" s="331">
        <v>0</v>
      </c>
      <c r="H10776" s="331">
        <v>0</v>
      </c>
      <c r="I10776" s="333">
        <v>14.3</v>
      </c>
      <c r="J10776" s="331" t="s">
        <v>62</v>
      </c>
      <c r="K10776" s="62">
        <f t="shared" si="1028"/>
        <v>14.3</v>
      </c>
      <c r="L10776" s="62">
        <v>8000</v>
      </c>
      <c r="M10776" s="62">
        <f t="shared" si="1029"/>
        <v>114400</v>
      </c>
      <c r="N10776" s="331">
        <v>1</v>
      </c>
      <c r="O10776" s="334" t="s">
        <v>15666</v>
      </c>
      <c r="P10776" s="335"/>
      <c r="Q10776" s="334" t="s">
        <v>15667</v>
      </c>
      <c r="R10776" s="334" t="s">
        <v>15672</v>
      </c>
      <c r="S10776" s="336"/>
      <c r="T10776" s="331" t="s">
        <v>44</v>
      </c>
      <c r="U10776" s="331" t="s">
        <v>45</v>
      </c>
      <c r="V10776" s="331" t="s">
        <v>46</v>
      </c>
      <c r="W10776" s="62">
        <v>64</v>
      </c>
      <c r="X10776" s="333">
        <v>33.33</v>
      </c>
      <c r="Y10776" s="62">
        <v>7150</v>
      </c>
      <c r="Z10776" s="62">
        <f t="shared" ref="Z10776:Z10781" si="1031">W10776*Y10776</f>
        <v>457600</v>
      </c>
      <c r="AA10776" s="337">
        <v>4</v>
      </c>
      <c r="AB10776" s="337">
        <v>4</v>
      </c>
      <c r="AC10776" s="62">
        <f t="shared" ref="AC10776:AC10781" si="1032">(Z10776*(100-AB10776))/100</f>
        <v>439296</v>
      </c>
      <c r="AD10776" s="62">
        <f>IF(AND(AC10776="",M10776=""),0,IF((AC10776=""),M10776, IF( (M10776=""),AC10776,SUM(AC10776:AC10778)+M10776)))</f>
        <v>1432288</v>
      </c>
      <c r="AE10776" s="62">
        <f t="shared" si="1024"/>
        <v>477381.59039999999</v>
      </c>
      <c r="AF10776" s="62">
        <v>0</v>
      </c>
      <c r="AG10776" s="62">
        <f t="shared" si="1025"/>
        <v>477381.59039999999</v>
      </c>
      <c r="AH10776" s="62">
        <v>0.02</v>
      </c>
    </row>
    <row r="10777" spans="1:34" s="45" customFormat="1" ht="23.25" x14ac:dyDescent="0.55000000000000004">
      <c r="A10777" s="61"/>
      <c r="B10777" s="331"/>
      <c r="C10777" s="331"/>
      <c r="D10777" s="332"/>
      <c r="E10777" s="331"/>
      <c r="F10777" s="331"/>
      <c r="G10777" s="331"/>
      <c r="H10777" s="331"/>
      <c r="I10777" s="333"/>
      <c r="J10777" s="331"/>
      <c r="K10777" s="62"/>
      <c r="L10777" s="62"/>
      <c r="M10777" s="62"/>
      <c r="N10777" s="331"/>
      <c r="O10777" s="334"/>
      <c r="P10777" s="335"/>
      <c r="Q10777" s="334"/>
      <c r="R10777" s="334"/>
      <c r="S10777" s="336"/>
      <c r="T10777" s="331" t="s">
        <v>44</v>
      </c>
      <c r="U10777" s="331"/>
      <c r="V10777" s="331" t="s">
        <v>46</v>
      </c>
      <c r="W10777" s="62">
        <v>64</v>
      </c>
      <c r="X10777" s="333">
        <v>33.33</v>
      </c>
      <c r="Y10777" s="62">
        <v>7150</v>
      </c>
      <c r="Z10777" s="62">
        <f t="shared" si="1031"/>
        <v>457600</v>
      </c>
      <c r="AA10777" s="337">
        <v>4</v>
      </c>
      <c r="AB10777" s="337">
        <v>4</v>
      </c>
      <c r="AC10777" s="62">
        <f t="shared" si="1032"/>
        <v>439296</v>
      </c>
      <c r="AD10777" s="62">
        <f>IF(AND(AC10777="",M10776=""),0,IF((AC10777=""),M10776, IF( (M10776=""),AC10777,SUM(AC10776:AC10778)+M10776)))</f>
        <v>1432288</v>
      </c>
      <c r="AE10777" s="62">
        <f t="shared" si="1024"/>
        <v>477381.59039999999</v>
      </c>
      <c r="AF10777" s="62">
        <v>0</v>
      </c>
      <c r="AG10777" s="62">
        <f t="shared" si="1025"/>
        <v>477381.59039999999</v>
      </c>
      <c r="AH10777" s="62">
        <v>0.02</v>
      </c>
    </row>
    <row r="10778" spans="1:34" s="45" customFormat="1" ht="23.25" x14ac:dyDescent="0.55000000000000004">
      <c r="A10778" s="61"/>
      <c r="B10778" s="331"/>
      <c r="C10778" s="331"/>
      <c r="D10778" s="332"/>
      <c r="E10778" s="331"/>
      <c r="F10778" s="331"/>
      <c r="G10778" s="331"/>
      <c r="H10778" s="331"/>
      <c r="I10778" s="333"/>
      <c r="J10778" s="331"/>
      <c r="K10778" s="62"/>
      <c r="L10778" s="62"/>
      <c r="M10778" s="62"/>
      <c r="N10778" s="331"/>
      <c r="O10778" s="334"/>
      <c r="P10778" s="335"/>
      <c r="Q10778" s="334"/>
      <c r="R10778" s="334"/>
      <c r="S10778" s="336"/>
      <c r="T10778" s="331" t="s">
        <v>44</v>
      </c>
      <c r="U10778" s="331"/>
      <c r="V10778" s="331" t="s">
        <v>46</v>
      </c>
      <c r="W10778" s="62">
        <v>64</v>
      </c>
      <c r="X10778" s="333">
        <v>33.33</v>
      </c>
      <c r="Y10778" s="62">
        <v>7150</v>
      </c>
      <c r="Z10778" s="62">
        <f t="shared" si="1031"/>
        <v>457600</v>
      </c>
      <c r="AA10778" s="337">
        <v>4</v>
      </c>
      <c r="AB10778" s="337">
        <v>4</v>
      </c>
      <c r="AC10778" s="62">
        <f t="shared" si="1032"/>
        <v>439296</v>
      </c>
      <c r="AD10778" s="62">
        <f>IF(AND(AC10778="",M10776=""),0,IF((AC10778=""),M10776, IF( (M10776=""),AC10778,SUM(AC10776:AC10778)+M10776)))</f>
        <v>1432288</v>
      </c>
      <c r="AE10778" s="62">
        <f t="shared" si="1024"/>
        <v>477381.59039999999</v>
      </c>
      <c r="AF10778" s="62">
        <v>0</v>
      </c>
      <c r="AG10778" s="62">
        <f t="shared" si="1025"/>
        <v>477381.59039999999</v>
      </c>
      <c r="AH10778" s="62">
        <v>0.02</v>
      </c>
    </row>
    <row r="10779" spans="1:34" s="327" customFormat="1" ht="23.25" x14ac:dyDescent="0.55000000000000004">
      <c r="A10779" s="61"/>
      <c r="B10779" s="331">
        <v>362</v>
      </c>
      <c r="C10779" s="331">
        <v>10529</v>
      </c>
      <c r="D10779" s="332" t="s">
        <v>15692</v>
      </c>
      <c r="E10779" s="331" t="s">
        <v>34</v>
      </c>
      <c r="F10779" s="331">
        <v>25187</v>
      </c>
      <c r="G10779" s="331">
        <v>0</v>
      </c>
      <c r="H10779" s="331">
        <v>0</v>
      </c>
      <c r="I10779" s="333">
        <v>18.600000000000001</v>
      </c>
      <c r="J10779" s="331" t="s">
        <v>62</v>
      </c>
      <c r="K10779" s="62">
        <f>((G10779*400)+(H10779*100))+I10779</f>
        <v>18.600000000000001</v>
      </c>
      <c r="L10779" s="62">
        <v>8000</v>
      </c>
      <c r="M10779" s="62">
        <f>K10779*L10779</f>
        <v>148800</v>
      </c>
      <c r="N10779" s="331">
        <v>1</v>
      </c>
      <c r="O10779" s="334" t="s">
        <v>15666</v>
      </c>
      <c r="P10779" s="335"/>
      <c r="Q10779" s="334" t="s">
        <v>15667</v>
      </c>
      <c r="R10779" s="334" t="s">
        <v>15672</v>
      </c>
      <c r="S10779" s="336"/>
      <c r="T10779" s="331" t="s">
        <v>44</v>
      </c>
      <c r="U10779" s="331" t="s">
        <v>45</v>
      </c>
      <c r="V10779" s="331" t="s">
        <v>46</v>
      </c>
      <c r="W10779" s="62">
        <v>64</v>
      </c>
      <c r="X10779" s="333">
        <v>33.33</v>
      </c>
      <c r="Y10779" s="62">
        <v>7150</v>
      </c>
      <c r="Z10779" s="62">
        <f t="shared" si="1031"/>
        <v>457600</v>
      </c>
      <c r="AA10779" s="337">
        <v>4</v>
      </c>
      <c r="AB10779" s="337">
        <v>4</v>
      </c>
      <c r="AC10779" s="62">
        <f t="shared" si="1032"/>
        <v>439296</v>
      </c>
      <c r="AD10779" s="62">
        <f>IF(AND(AC10779="",M10779=""),0,IF((AC10779=""),M10779, IF( (M10779=""),AC10779,SUM(AC10779:AC10781)+M10779)))</f>
        <v>1466688</v>
      </c>
      <c r="AE10779" s="62">
        <f t="shared" si="1024"/>
        <v>488847.11040000001</v>
      </c>
      <c r="AF10779" s="62">
        <v>0</v>
      </c>
      <c r="AG10779" s="62">
        <f t="shared" si="1025"/>
        <v>488847.11040000001</v>
      </c>
      <c r="AH10779" s="62">
        <v>0.02</v>
      </c>
    </row>
    <row r="10780" spans="1:34" s="45" customFormat="1" ht="23.25" x14ac:dyDescent="0.55000000000000004">
      <c r="A10780" s="61"/>
      <c r="B10780" s="331"/>
      <c r="C10780" s="331"/>
      <c r="D10780" s="332"/>
      <c r="E10780" s="331"/>
      <c r="F10780" s="331"/>
      <c r="G10780" s="331"/>
      <c r="H10780" s="331"/>
      <c r="I10780" s="333"/>
      <c r="J10780" s="331"/>
      <c r="K10780" s="62"/>
      <c r="L10780" s="62"/>
      <c r="M10780" s="62"/>
      <c r="N10780" s="331"/>
      <c r="O10780" s="334"/>
      <c r="P10780" s="335"/>
      <c r="Q10780" s="334"/>
      <c r="R10780" s="334"/>
      <c r="S10780" s="336"/>
      <c r="T10780" s="331" t="s">
        <v>44</v>
      </c>
      <c r="U10780" s="331"/>
      <c r="V10780" s="331" t="s">
        <v>46</v>
      </c>
      <c r="W10780" s="62">
        <v>64</v>
      </c>
      <c r="X10780" s="333">
        <v>33.33</v>
      </c>
      <c r="Y10780" s="62">
        <v>7150</v>
      </c>
      <c r="Z10780" s="62">
        <f t="shared" si="1031"/>
        <v>457600</v>
      </c>
      <c r="AA10780" s="337">
        <v>4</v>
      </c>
      <c r="AB10780" s="337">
        <v>4</v>
      </c>
      <c r="AC10780" s="62">
        <f t="shared" si="1032"/>
        <v>439296</v>
      </c>
      <c r="AD10780" s="62">
        <f>IF(AND(AC10780="",M10779=""),0,IF((AC10780=""),M10779, IF( (M10779=""),AC10780,SUM(AC10779:AC10781)+M10779)))</f>
        <v>1466688</v>
      </c>
      <c r="AE10780" s="62">
        <f t="shared" si="1024"/>
        <v>488847.11040000001</v>
      </c>
      <c r="AF10780" s="62">
        <v>0</v>
      </c>
      <c r="AG10780" s="62">
        <f t="shared" si="1025"/>
        <v>488847.11040000001</v>
      </c>
      <c r="AH10780" s="62">
        <v>0.02</v>
      </c>
    </row>
    <row r="10781" spans="1:34" s="45" customFormat="1" ht="23.25" x14ac:dyDescent="0.55000000000000004">
      <c r="A10781" s="61"/>
      <c r="B10781" s="331"/>
      <c r="C10781" s="331"/>
      <c r="D10781" s="332"/>
      <c r="E10781" s="331"/>
      <c r="F10781" s="331"/>
      <c r="G10781" s="331"/>
      <c r="H10781" s="331"/>
      <c r="I10781" s="333"/>
      <c r="J10781" s="331"/>
      <c r="K10781" s="62"/>
      <c r="L10781" s="62"/>
      <c r="M10781" s="62"/>
      <c r="N10781" s="331"/>
      <c r="O10781" s="334"/>
      <c r="P10781" s="335"/>
      <c r="Q10781" s="334"/>
      <c r="R10781" s="334"/>
      <c r="S10781" s="336"/>
      <c r="T10781" s="331" t="s">
        <v>44</v>
      </c>
      <c r="U10781" s="331"/>
      <c r="V10781" s="331" t="s">
        <v>46</v>
      </c>
      <c r="W10781" s="62">
        <v>64</v>
      </c>
      <c r="X10781" s="333">
        <v>33.33</v>
      </c>
      <c r="Y10781" s="62">
        <v>7150</v>
      </c>
      <c r="Z10781" s="62">
        <f t="shared" si="1031"/>
        <v>457600</v>
      </c>
      <c r="AA10781" s="337">
        <v>4</v>
      </c>
      <c r="AB10781" s="337">
        <v>4</v>
      </c>
      <c r="AC10781" s="62">
        <f t="shared" si="1032"/>
        <v>439296</v>
      </c>
      <c r="AD10781" s="62">
        <f>IF(AND(AC10781="",M10779=""),0,IF((AC10781=""),M10779, IF( (M10779=""),AC10781,SUM(AC10779:AC10781)+M10779)))</f>
        <v>1466688</v>
      </c>
      <c r="AE10781" s="62">
        <f t="shared" si="1024"/>
        <v>488847.11040000001</v>
      </c>
      <c r="AF10781" s="62">
        <v>0</v>
      </c>
      <c r="AG10781" s="62">
        <f t="shared" si="1025"/>
        <v>488847.11040000001</v>
      </c>
      <c r="AH10781" s="62">
        <v>0.02</v>
      </c>
    </row>
    <row r="10782" spans="1:34" s="45" customFormat="1" ht="23.25" x14ac:dyDescent="0.55000000000000004">
      <c r="A10782" s="43"/>
      <c r="B10782" s="42"/>
      <c r="C10782" s="42"/>
      <c r="D10782" s="41"/>
      <c r="E10782" s="42"/>
      <c r="F10782" s="42"/>
      <c r="G10782" s="42"/>
      <c r="H10782" s="42"/>
      <c r="I10782" s="64"/>
      <c r="J10782" s="42"/>
      <c r="K10782" s="44"/>
      <c r="L10782" s="44" t="s">
        <v>63</v>
      </c>
      <c r="M10782" s="44">
        <f>SUM(M10742:M10781)</f>
        <v>3339150</v>
      </c>
      <c r="N10782" s="42"/>
      <c r="O10782" s="65"/>
      <c r="P10782" s="66"/>
      <c r="Q10782" s="65"/>
      <c r="R10782" s="65"/>
      <c r="S10782" s="67"/>
      <c r="T10782" s="42"/>
      <c r="U10782" s="42"/>
      <c r="V10782" s="42"/>
      <c r="W10782" s="44"/>
      <c r="X10782" s="64"/>
      <c r="Y10782" s="44"/>
      <c r="Z10782" s="44"/>
      <c r="AA10782" s="40"/>
      <c r="AB10782" s="40"/>
      <c r="AC10782" s="44"/>
      <c r="AD10782" s="44"/>
      <c r="AE10782" s="44">
        <f>SUM(AE10742:AE10781)</f>
        <v>13857476.102400001</v>
      </c>
      <c r="AF10782" s="44"/>
      <c r="AG10782" s="44">
        <f>SUM(AG10742:AG10781)</f>
        <v>13857476.102400001</v>
      </c>
      <c r="AH10782" s="44"/>
    </row>
    <row r="10783" spans="1:34" s="173" customFormat="1" x14ac:dyDescent="0.55000000000000004">
      <c r="A10783" s="122" t="s">
        <v>14525</v>
      </c>
      <c r="B10783" s="218">
        <v>4618</v>
      </c>
      <c r="C10783" s="218">
        <v>6615</v>
      </c>
      <c r="D10783" s="221" t="s">
        <v>14526</v>
      </c>
      <c r="E10783" s="218" t="s">
        <v>34</v>
      </c>
      <c r="F10783" s="218">
        <v>23171</v>
      </c>
      <c r="G10783" s="218">
        <v>0</v>
      </c>
      <c r="H10783" s="218">
        <v>1</v>
      </c>
      <c r="I10783" s="222">
        <v>0</v>
      </c>
      <c r="J10783" s="123" t="s">
        <v>35</v>
      </c>
      <c r="K10783" s="137">
        <f>((G10783*400)+(H10783*100))+I10783</f>
        <v>100</v>
      </c>
      <c r="L10783" s="137">
        <v>650</v>
      </c>
      <c r="M10783" s="137">
        <f>K10783*L10783</f>
        <v>65000</v>
      </c>
      <c r="N10783" s="218">
        <v>1</v>
      </c>
      <c r="O10783" s="108" t="s">
        <v>14523</v>
      </c>
      <c r="P10783" s="138"/>
      <c r="Q10783" s="108" t="s">
        <v>14524</v>
      </c>
      <c r="R10783" s="108" t="s">
        <v>14527</v>
      </c>
      <c r="S10783" s="139" t="s">
        <v>14528</v>
      </c>
      <c r="T10783" s="218" t="s">
        <v>51</v>
      </c>
      <c r="U10783" s="218" t="s">
        <v>45</v>
      </c>
      <c r="V10783" s="218" t="s">
        <v>52</v>
      </c>
      <c r="W10783" s="223">
        <v>285.12</v>
      </c>
      <c r="X10783" s="136">
        <v>83.71</v>
      </c>
      <c r="Y10783" s="223">
        <v>6750</v>
      </c>
      <c r="Z10783" s="223">
        <f>W10783*Y10783</f>
        <v>1924560</v>
      </c>
      <c r="AA10783" s="224">
        <v>6</v>
      </c>
      <c r="AB10783" s="224">
        <v>6</v>
      </c>
      <c r="AC10783" s="223">
        <f>(Z10783*(100-AB10783))/100</f>
        <v>1809086.4</v>
      </c>
      <c r="AD10783" s="223">
        <f>IF(AND(AC10783="",M10783=""),0,IF((AC10783=""),M10783, IF( (M10783=""),AC10783,SUM(AC10783:AC10788)+M10783)))</f>
        <v>4287793.0249999994</v>
      </c>
      <c r="AE10783" s="223">
        <f>IF( (X10783=""),AD10783*1,AD10783*(X10783/100) )</f>
        <v>3589311.5412274995</v>
      </c>
      <c r="AF10783" s="223">
        <v>50000000</v>
      </c>
      <c r="AG10783" s="223">
        <f>IF((AF10783-AE10783) &gt; 1,0,IF((AF10783-AE10783)&lt;0,AE10783-AF10783,AF10783-AE10783))</f>
        <v>0</v>
      </c>
      <c r="AH10783" s="223">
        <v>0.02</v>
      </c>
    </row>
    <row r="10784" spans="1:34" s="173" customFormat="1" x14ac:dyDescent="0.55000000000000004">
      <c r="A10784" s="122"/>
      <c r="B10784" s="218"/>
      <c r="C10784" s="218"/>
      <c r="D10784" s="221"/>
      <c r="E10784" s="218"/>
      <c r="F10784" s="218"/>
      <c r="G10784" s="218"/>
      <c r="H10784" s="218"/>
      <c r="I10784" s="222"/>
      <c r="J10784" s="123"/>
      <c r="K10784" s="137"/>
      <c r="L10784" s="137"/>
      <c r="M10784" s="137"/>
      <c r="N10784" s="218">
        <v>2</v>
      </c>
      <c r="O10784" s="108" t="s">
        <v>14523</v>
      </c>
      <c r="P10784" s="138"/>
      <c r="Q10784" s="108" t="s">
        <v>14524</v>
      </c>
      <c r="R10784" s="108" t="s">
        <v>14527</v>
      </c>
      <c r="S10784" s="139" t="s">
        <v>14529</v>
      </c>
      <c r="T10784" s="218" t="s">
        <v>51</v>
      </c>
      <c r="U10784" s="218" t="s">
        <v>45</v>
      </c>
      <c r="V10784" s="218" t="s">
        <v>52</v>
      </c>
      <c r="W10784" s="223">
        <v>35.69</v>
      </c>
      <c r="X10784" s="136">
        <v>10.48</v>
      </c>
      <c r="Y10784" s="223">
        <v>6750</v>
      </c>
      <c r="Z10784" s="223">
        <f>W10784*Y10784</f>
        <v>240907.49999999997</v>
      </c>
      <c r="AA10784" s="224">
        <v>6</v>
      </c>
      <c r="AB10784" s="224">
        <v>6</v>
      </c>
      <c r="AC10784" s="223">
        <f>(Z10784*(100-AB10784))/100</f>
        <v>226453.04999999996</v>
      </c>
      <c r="AD10784" s="223">
        <f>IF(AND(AC10784="",M10783=""),0,IF((AC10784=""),M10783, IF( (M10783=""),AC10784,SUM(AC10783:AC10788)+M10783)))</f>
        <v>4287793.0249999994</v>
      </c>
      <c r="AE10784" s="223">
        <f>IF( (X10784=""),AD10784*1,AD10784*(X10784/100) )</f>
        <v>449360.70901999995</v>
      </c>
      <c r="AF10784" s="223">
        <v>50000000</v>
      </c>
      <c r="AG10784" s="223">
        <f>IF((AF10784-AE10784) &gt; 1,0,IF((AF10784-AE10784)&lt;0,AE10784-AF10784,AF10784-AE10784))</f>
        <v>0</v>
      </c>
      <c r="AH10784" s="223">
        <v>0.02</v>
      </c>
    </row>
    <row r="10785" spans="1:34" s="173" customFormat="1" x14ac:dyDescent="0.55000000000000004">
      <c r="A10785" s="122"/>
      <c r="B10785" s="218"/>
      <c r="C10785" s="218"/>
      <c r="D10785" s="221"/>
      <c r="E10785" s="218"/>
      <c r="F10785" s="218"/>
      <c r="G10785" s="218"/>
      <c r="H10785" s="218"/>
      <c r="I10785" s="222"/>
      <c r="J10785" s="123"/>
      <c r="K10785" s="137"/>
      <c r="L10785" s="137"/>
      <c r="M10785" s="137"/>
      <c r="N10785" s="218">
        <v>3</v>
      </c>
      <c r="O10785" s="108" t="s">
        <v>14523</v>
      </c>
      <c r="P10785" s="138"/>
      <c r="Q10785" s="108" t="s">
        <v>14524</v>
      </c>
      <c r="R10785" s="108" t="s">
        <v>14527</v>
      </c>
      <c r="S10785" s="139" t="s">
        <v>14530</v>
      </c>
      <c r="T10785" s="218" t="s">
        <v>439</v>
      </c>
      <c r="U10785" s="218" t="s">
        <v>45</v>
      </c>
      <c r="V10785" s="218" t="s">
        <v>52</v>
      </c>
      <c r="W10785" s="223">
        <v>19.8</v>
      </c>
      <c r="X10785" s="136">
        <v>5.81</v>
      </c>
      <c r="Y10785" s="223">
        <v>6050</v>
      </c>
      <c r="Z10785" s="223">
        <f>W10785*Y10785</f>
        <v>119790</v>
      </c>
      <c r="AA10785" s="224">
        <v>6</v>
      </c>
      <c r="AB10785" s="224">
        <v>6</v>
      </c>
      <c r="AC10785" s="223">
        <f>(Z10785*(100-AB10785))/100</f>
        <v>112602.6</v>
      </c>
      <c r="AD10785" s="223">
        <f>IF(AND(AC10785="",M10783=""),0,IF((AC10785=""),M10783, IF( (M10783=""),AC10785,SUM(AC10783:AC10788)+M10783)))</f>
        <v>4287793.0249999994</v>
      </c>
      <c r="AE10785" s="223">
        <f>IF( (X10785=""),AD10785*1,AD10785*(X10785/100) )</f>
        <v>249120.77475249997</v>
      </c>
      <c r="AF10785" s="223">
        <v>50000000</v>
      </c>
      <c r="AG10785" s="223">
        <f>IF((AF10785-AE10785) &gt; 1,0,IF((AF10785-AE10785)&lt;0,AE10785-AF10785,AF10785-AE10785))</f>
        <v>0</v>
      </c>
      <c r="AH10785" s="223">
        <v>0.02</v>
      </c>
    </row>
    <row r="10786" spans="1:34" s="173" customFormat="1" x14ac:dyDescent="0.55000000000000004">
      <c r="A10786" s="122"/>
      <c r="B10786" s="218"/>
      <c r="C10786" s="218"/>
      <c r="D10786" s="221"/>
      <c r="E10786" s="218"/>
      <c r="F10786" s="218"/>
      <c r="G10786" s="218"/>
      <c r="H10786" s="218"/>
      <c r="I10786" s="222"/>
      <c r="J10786" s="123"/>
      <c r="K10786" s="137"/>
      <c r="L10786" s="137" t="s">
        <v>63</v>
      </c>
      <c r="M10786" s="137">
        <f>SUM(M10783:M10785)</f>
        <v>65000</v>
      </c>
      <c r="N10786" s="218"/>
      <c r="O10786" s="108"/>
      <c r="P10786" s="138"/>
      <c r="Q10786" s="108"/>
      <c r="R10786" s="108"/>
      <c r="S10786" s="139"/>
      <c r="T10786" s="218"/>
      <c r="U10786" s="218"/>
      <c r="V10786" s="218"/>
      <c r="W10786" s="223"/>
      <c r="X10786" s="136"/>
      <c r="Y10786" s="223"/>
      <c r="Z10786" s="223"/>
      <c r="AA10786" s="224"/>
      <c r="AB10786" s="224"/>
      <c r="AC10786" s="223"/>
      <c r="AD10786" s="223"/>
      <c r="AE10786" s="223">
        <f>SUM(AE10783:AE10785)</f>
        <v>4287793.0249999994</v>
      </c>
      <c r="AF10786" s="223"/>
      <c r="AG10786" s="223">
        <f>SUM(AG10783:AG10785)</f>
        <v>0</v>
      </c>
      <c r="AH10786" s="223"/>
    </row>
    <row r="10787" spans="1:34" s="173" customFormat="1" x14ac:dyDescent="0.55000000000000004">
      <c r="A10787" s="122" t="s">
        <v>14509</v>
      </c>
      <c r="B10787" s="218">
        <v>4619</v>
      </c>
      <c r="C10787" s="218">
        <v>8638</v>
      </c>
      <c r="D10787" s="221" t="s">
        <v>14531</v>
      </c>
      <c r="E10787" s="218" t="s">
        <v>34</v>
      </c>
      <c r="F10787" s="218">
        <v>24121</v>
      </c>
      <c r="G10787" s="218">
        <v>0</v>
      </c>
      <c r="H10787" s="218">
        <v>1</v>
      </c>
      <c r="I10787" s="222">
        <v>17</v>
      </c>
      <c r="J10787" s="123" t="s">
        <v>35</v>
      </c>
      <c r="K10787" s="137">
        <f>((G10787*400)+(H10787*100))+I10787</f>
        <v>117</v>
      </c>
      <c r="L10787" s="137">
        <v>800</v>
      </c>
      <c r="M10787" s="137">
        <f>K10787*L10787</f>
        <v>93600</v>
      </c>
      <c r="N10787" s="218">
        <v>1</v>
      </c>
      <c r="O10787" s="108" t="s">
        <v>14507</v>
      </c>
      <c r="P10787" s="138">
        <v>3570800348800</v>
      </c>
      <c r="Q10787" s="108" t="s">
        <v>14508</v>
      </c>
      <c r="R10787" s="108" t="s">
        <v>14511</v>
      </c>
      <c r="S10787" s="139" t="s">
        <v>14532</v>
      </c>
      <c r="T10787" s="218" t="s">
        <v>51</v>
      </c>
      <c r="U10787" s="218" t="s">
        <v>45</v>
      </c>
      <c r="V10787" s="218" t="s">
        <v>52</v>
      </c>
      <c r="W10787" s="223">
        <v>312</v>
      </c>
      <c r="X10787" s="136">
        <v>94.41</v>
      </c>
      <c r="Y10787" s="223">
        <v>6750</v>
      </c>
      <c r="Z10787" s="223">
        <f t="shared" ref="Z10787:Z10792" si="1033">W10787*Y10787</f>
        <v>2106000</v>
      </c>
      <c r="AA10787" s="224">
        <v>7</v>
      </c>
      <c r="AB10787" s="224">
        <v>7</v>
      </c>
      <c r="AC10787" s="223">
        <f t="shared" ref="AC10787:AC10792" si="1034">(Z10787*(100-AB10787))/100</f>
        <v>1958580</v>
      </c>
      <c r="AD10787" s="223">
        <f>IF(AND(AC10787="",M10787=""),0,IF((AC10787=""),M10787, IF( (M10787=""),AC10787,SUM(AC10787:AC10788)+M10787)))</f>
        <v>2168250.9750000001</v>
      </c>
      <c r="AE10787" s="223">
        <f t="shared" ref="AE10787:AE10792" si="1035">IF( (X10787=""),AD10787*1,AD10787*(X10787/100) )</f>
        <v>2047045.7454975001</v>
      </c>
      <c r="AF10787" s="223">
        <v>50000000</v>
      </c>
      <c r="AG10787" s="223">
        <f t="shared" ref="AG10787:AG10792" si="1036">IF((AF10787-AE10787) &gt; 1,0,IF((AF10787-AE10787)&lt;0,AE10787-AF10787,AF10787-AE10787))</f>
        <v>0</v>
      </c>
      <c r="AH10787" s="223">
        <v>0.02</v>
      </c>
    </row>
    <row r="10788" spans="1:34" s="173" customFormat="1" x14ac:dyDescent="0.55000000000000004">
      <c r="A10788" s="122"/>
      <c r="B10788" s="218"/>
      <c r="C10788" s="218"/>
      <c r="D10788" s="221"/>
      <c r="E10788" s="218"/>
      <c r="F10788" s="218"/>
      <c r="G10788" s="218"/>
      <c r="H10788" s="218"/>
      <c r="I10788" s="222"/>
      <c r="J10788" s="123"/>
      <c r="K10788" s="137"/>
      <c r="L10788" s="137"/>
      <c r="M10788" s="137"/>
      <c r="N10788" s="218">
        <v>2</v>
      </c>
      <c r="O10788" s="108" t="s">
        <v>14507</v>
      </c>
      <c r="P10788" s="138">
        <v>3570800348800</v>
      </c>
      <c r="Q10788" s="108" t="s">
        <v>14508</v>
      </c>
      <c r="R10788" s="108" t="s">
        <v>14511</v>
      </c>
      <c r="S10788" s="139" t="s">
        <v>14533</v>
      </c>
      <c r="T10788" s="218" t="s">
        <v>51</v>
      </c>
      <c r="U10788" s="218" t="s">
        <v>45</v>
      </c>
      <c r="V10788" s="218" t="s">
        <v>52</v>
      </c>
      <c r="W10788" s="223">
        <v>18.489999999999998</v>
      </c>
      <c r="X10788" s="136">
        <v>5.59</v>
      </c>
      <c r="Y10788" s="223">
        <v>6750</v>
      </c>
      <c r="Z10788" s="223">
        <f t="shared" si="1033"/>
        <v>124807.49999999999</v>
      </c>
      <c r="AA10788" s="224">
        <v>7</v>
      </c>
      <c r="AB10788" s="224">
        <v>7</v>
      </c>
      <c r="AC10788" s="223">
        <f t="shared" si="1034"/>
        <v>116070.97499999998</v>
      </c>
      <c r="AD10788" s="223">
        <f>IF(AND(AC10788="",M10787=""),0,IF((AC10788=""),M10787, IF( (M10787=""),AC10788,SUM(AC10787:AC10788)+M10787)))</f>
        <v>2168250.9750000001</v>
      </c>
      <c r="AE10788" s="223">
        <f t="shared" si="1035"/>
        <v>121205.22950250001</v>
      </c>
      <c r="AF10788" s="223">
        <v>50000000</v>
      </c>
      <c r="AG10788" s="223">
        <f t="shared" si="1036"/>
        <v>0</v>
      </c>
      <c r="AH10788" s="223">
        <v>0.02</v>
      </c>
    </row>
    <row r="10789" spans="1:34" s="173" customFormat="1" x14ac:dyDescent="0.55000000000000004">
      <c r="A10789" s="122"/>
      <c r="B10789" s="218">
        <v>4620</v>
      </c>
      <c r="C10789" s="218">
        <v>8567</v>
      </c>
      <c r="D10789" s="221" t="s">
        <v>14534</v>
      </c>
      <c r="E10789" s="218" t="s">
        <v>34</v>
      </c>
      <c r="F10789" s="218">
        <v>26163</v>
      </c>
      <c r="G10789" s="218">
        <v>0</v>
      </c>
      <c r="H10789" s="218">
        <v>0</v>
      </c>
      <c r="I10789" s="222">
        <v>38.6</v>
      </c>
      <c r="J10789" s="123" t="s">
        <v>35</v>
      </c>
      <c r="K10789" s="137">
        <f>((G10789*400)+(H10789*100))+I10789</f>
        <v>38.6</v>
      </c>
      <c r="L10789" s="137">
        <v>600</v>
      </c>
      <c r="M10789" s="137">
        <f>K10789*L10789</f>
        <v>23160</v>
      </c>
      <c r="N10789" s="218">
        <v>1</v>
      </c>
      <c r="O10789" s="108" t="s">
        <v>14507</v>
      </c>
      <c r="P10789" s="138">
        <v>3570800348800</v>
      </c>
      <c r="Q10789" s="108" t="s">
        <v>14508</v>
      </c>
      <c r="R10789" s="108" t="s">
        <v>14511</v>
      </c>
      <c r="S10789" s="139" t="s">
        <v>14535</v>
      </c>
      <c r="T10789" s="218" t="s">
        <v>51</v>
      </c>
      <c r="U10789" s="218" t="s">
        <v>45</v>
      </c>
      <c r="V10789" s="218" t="s">
        <v>46</v>
      </c>
      <c r="W10789" s="223">
        <v>20</v>
      </c>
      <c r="X10789" s="136">
        <v>25</v>
      </c>
      <c r="Y10789" s="223">
        <v>6750</v>
      </c>
      <c r="Z10789" s="223">
        <f t="shared" si="1033"/>
        <v>135000</v>
      </c>
      <c r="AA10789" s="224">
        <v>7</v>
      </c>
      <c r="AB10789" s="224">
        <v>7</v>
      </c>
      <c r="AC10789" s="223">
        <f t="shared" si="1034"/>
        <v>125550</v>
      </c>
      <c r="AD10789" s="223">
        <f>IF(AND(AC10789="",M10789=""),0,IF((AC10789=""),M10789, IF( (M10789=""),AC10789,SUM(AC10789:AC10792)+M10789)))</f>
        <v>525360</v>
      </c>
      <c r="AE10789" s="223">
        <f t="shared" si="1035"/>
        <v>131340</v>
      </c>
      <c r="AF10789" s="223">
        <v>0</v>
      </c>
      <c r="AG10789" s="223">
        <f t="shared" si="1036"/>
        <v>131340</v>
      </c>
      <c r="AH10789" s="223">
        <v>0.02</v>
      </c>
    </row>
    <row r="10790" spans="1:34" s="173" customFormat="1" x14ac:dyDescent="0.55000000000000004">
      <c r="A10790" s="122"/>
      <c r="B10790" s="218"/>
      <c r="C10790" s="218"/>
      <c r="D10790" s="221"/>
      <c r="E10790" s="218"/>
      <c r="F10790" s="218"/>
      <c r="G10790" s="218"/>
      <c r="H10790" s="218"/>
      <c r="I10790" s="222"/>
      <c r="J10790" s="123"/>
      <c r="K10790" s="137"/>
      <c r="L10790" s="137"/>
      <c r="M10790" s="137"/>
      <c r="N10790" s="218">
        <v>2</v>
      </c>
      <c r="O10790" s="108" t="s">
        <v>14507</v>
      </c>
      <c r="P10790" s="138">
        <v>3570800348800</v>
      </c>
      <c r="Q10790" s="108" t="s">
        <v>14508</v>
      </c>
      <c r="R10790" s="108" t="s">
        <v>14511</v>
      </c>
      <c r="S10790" s="139" t="s">
        <v>14536</v>
      </c>
      <c r="T10790" s="218" t="s">
        <v>51</v>
      </c>
      <c r="U10790" s="218" t="s">
        <v>15319</v>
      </c>
      <c r="V10790" s="218" t="s">
        <v>46</v>
      </c>
      <c r="W10790" s="223">
        <v>20</v>
      </c>
      <c r="X10790" s="136">
        <v>25</v>
      </c>
      <c r="Y10790" s="223">
        <v>6750</v>
      </c>
      <c r="Z10790" s="223">
        <f t="shared" si="1033"/>
        <v>135000</v>
      </c>
      <c r="AA10790" s="224">
        <v>7</v>
      </c>
      <c r="AB10790" s="224">
        <v>7</v>
      </c>
      <c r="AC10790" s="223">
        <f t="shared" si="1034"/>
        <v>125550</v>
      </c>
      <c r="AD10790" s="223">
        <f>IF(AND(AC10790="",M10789=""),0,IF((AC10790=""),M10789, IF( (M10789=""),AC10790,SUM(AC10789:AC10792)+M10789)))</f>
        <v>525360</v>
      </c>
      <c r="AE10790" s="223">
        <f t="shared" si="1035"/>
        <v>131340</v>
      </c>
      <c r="AF10790" s="223">
        <v>0</v>
      </c>
      <c r="AG10790" s="223">
        <f t="shared" si="1036"/>
        <v>131340</v>
      </c>
      <c r="AH10790" s="223">
        <v>0.02</v>
      </c>
    </row>
    <row r="10791" spans="1:34" s="173" customFormat="1" x14ac:dyDescent="0.55000000000000004">
      <c r="A10791" s="122"/>
      <c r="B10791" s="218"/>
      <c r="C10791" s="218"/>
      <c r="D10791" s="221"/>
      <c r="E10791" s="218"/>
      <c r="F10791" s="218"/>
      <c r="G10791" s="218"/>
      <c r="H10791" s="218"/>
      <c r="I10791" s="222"/>
      <c r="J10791" s="123"/>
      <c r="K10791" s="137"/>
      <c r="L10791" s="137"/>
      <c r="M10791" s="137"/>
      <c r="N10791" s="218">
        <v>3</v>
      </c>
      <c r="O10791" s="108" t="s">
        <v>14507</v>
      </c>
      <c r="P10791" s="138">
        <v>3570800348800</v>
      </c>
      <c r="Q10791" s="108" t="s">
        <v>14508</v>
      </c>
      <c r="R10791" s="108" t="s">
        <v>14511</v>
      </c>
      <c r="S10791" s="139" t="s">
        <v>14537</v>
      </c>
      <c r="T10791" s="218" t="s">
        <v>51</v>
      </c>
      <c r="U10791" s="218" t="s">
        <v>45</v>
      </c>
      <c r="V10791" s="218" t="s">
        <v>46</v>
      </c>
      <c r="W10791" s="223">
        <v>20</v>
      </c>
      <c r="X10791" s="136">
        <v>25</v>
      </c>
      <c r="Y10791" s="223">
        <v>6750</v>
      </c>
      <c r="Z10791" s="223">
        <f t="shared" si="1033"/>
        <v>135000</v>
      </c>
      <c r="AA10791" s="224">
        <v>7</v>
      </c>
      <c r="AB10791" s="224">
        <v>7</v>
      </c>
      <c r="AC10791" s="223">
        <f t="shared" si="1034"/>
        <v>125550</v>
      </c>
      <c r="AD10791" s="223">
        <f>IF(AND(AC10791="",M10789=""),0,IF((AC10791=""),M10789, IF( (M10789=""),AC10791,SUM(AC10789:AC10792)+M10789)))</f>
        <v>525360</v>
      </c>
      <c r="AE10791" s="223">
        <f t="shared" si="1035"/>
        <v>131340</v>
      </c>
      <c r="AF10791" s="223">
        <v>0</v>
      </c>
      <c r="AG10791" s="223">
        <f t="shared" si="1036"/>
        <v>131340</v>
      </c>
      <c r="AH10791" s="223">
        <v>0.02</v>
      </c>
    </row>
    <row r="10792" spans="1:34" s="173" customFormat="1" x14ac:dyDescent="0.55000000000000004">
      <c r="A10792" s="122"/>
      <c r="B10792" s="218"/>
      <c r="C10792" s="218"/>
      <c r="D10792" s="221"/>
      <c r="E10792" s="218"/>
      <c r="F10792" s="218"/>
      <c r="G10792" s="218"/>
      <c r="H10792" s="218"/>
      <c r="I10792" s="222"/>
      <c r="J10792" s="123"/>
      <c r="K10792" s="137"/>
      <c r="L10792" s="137"/>
      <c r="M10792" s="137"/>
      <c r="N10792" s="218">
        <v>4</v>
      </c>
      <c r="O10792" s="108" t="s">
        <v>14507</v>
      </c>
      <c r="P10792" s="138">
        <v>3570800348800</v>
      </c>
      <c r="Q10792" s="108" t="s">
        <v>14508</v>
      </c>
      <c r="R10792" s="108" t="s">
        <v>14511</v>
      </c>
      <c r="S10792" s="139" t="s">
        <v>14538</v>
      </c>
      <c r="T10792" s="218" t="s">
        <v>51</v>
      </c>
      <c r="U10792" s="218" t="s">
        <v>45</v>
      </c>
      <c r="V10792" s="218" t="s">
        <v>46</v>
      </c>
      <c r="W10792" s="223">
        <v>20</v>
      </c>
      <c r="X10792" s="136">
        <v>25</v>
      </c>
      <c r="Y10792" s="223">
        <v>6750</v>
      </c>
      <c r="Z10792" s="223">
        <f t="shared" si="1033"/>
        <v>135000</v>
      </c>
      <c r="AA10792" s="224">
        <v>7</v>
      </c>
      <c r="AB10792" s="224">
        <v>7</v>
      </c>
      <c r="AC10792" s="223">
        <f t="shared" si="1034"/>
        <v>125550</v>
      </c>
      <c r="AD10792" s="223">
        <f>IF(AND(AC10792="",M10789=""),0,IF((AC10792=""),M10789, IF( (M10789=""),AC10792,SUM(AC10789:AC10792)+M10789)))</f>
        <v>525360</v>
      </c>
      <c r="AE10792" s="223">
        <f t="shared" si="1035"/>
        <v>131340</v>
      </c>
      <c r="AF10792" s="223">
        <v>0</v>
      </c>
      <c r="AG10792" s="223">
        <f t="shared" si="1036"/>
        <v>131340</v>
      </c>
      <c r="AH10792" s="223">
        <v>0.02</v>
      </c>
    </row>
    <row r="10793" spans="1:34" s="173" customFormat="1" x14ac:dyDescent="0.55000000000000004">
      <c r="A10793" s="122" t="s">
        <v>14509</v>
      </c>
      <c r="B10793" s="218">
        <v>4621</v>
      </c>
      <c r="C10793" s="218">
        <v>8546</v>
      </c>
      <c r="D10793" s="221" t="s">
        <v>14510</v>
      </c>
      <c r="E10793" s="218" t="s">
        <v>34</v>
      </c>
      <c r="F10793" s="218">
        <v>13348</v>
      </c>
      <c r="G10793" s="218">
        <v>0</v>
      </c>
      <c r="H10793" s="218">
        <v>0</v>
      </c>
      <c r="I10793" s="222">
        <v>38.5</v>
      </c>
      <c r="J10793" s="123" t="s">
        <v>35</v>
      </c>
      <c r="K10793" s="137">
        <f>((G10793*400)+(H10793*100))+I10793</f>
        <v>38.5</v>
      </c>
      <c r="L10793" s="137">
        <v>600</v>
      </c>
      <c r="M10793" s="137">
        <f>K10793*L10793</f>
        <v>23100</v>
      </c>
      <c r="N10793" s="218">
        <v>1</v>
      </c>
      <c r="O10793" s="108" t="s">
        <v>14507</v>
      </c>
      <c r="P10793" s="138">
        <v>3570800348800</v>
      </c>
      <c r="Q10793" s="108" t="s">
        <v>14508</v>
      </c>
      <c r="R10793" s="108" t="s">
        <v>14511</v>
      </c>
      <c r="S10793" s="139" t="s">
        <v>14512</v>
      </c>
      <c r="T10793" s="218" t="s">
        <v>51</v>
      </c>
      <c r="U10793" s="218" t="s">
        <v>45</v>
      </c>
      <c r="V10793" s="218" t="s">
        <v>52</v>
      </c>
      <c r="W10793" s="223">
        <v>40</v>
      </c>
      <c r="X10793" s="136">
        <v>100</v>
      </c>
      <c r="Y10793" s="223">
        <v>6750</v>
      </c>
      <c r="Z10793" s="223">
        <f>W10793*Y10793</f>
        <v>270000</v>
      </c>
      <c r="AA10793" s="224">
        <v>7</v>
      </c>
      <c r="AB10793" s="224">
        <v>7</v>
      </c>
      <c r="AC10793" s="223">
        <f>(Z10793*(100-AB10793))/100</f>
        <v>251100</v>
      </c>
      <c r="AD10793" s="223">
        <f>IF(AND(AC10793="",M10793=""),0,IF((AC10793=""),M10793, IF( (M10793=""),AC10793,SUM(AC10793:AC10793)+M10793)))</f>
        <v>274200</v>
      </c>
      <c r="AE10793" s="223">
        <f>IF( (X10793=""),AD10793*1,AD10793*(X10793/100) )</f>
        <v>274200</v>
      </c>
      <c r="AF10793" s="223">
        <v>0</v>
      </c>
      <c r="AG10793" s="223">
        <f>IF((AF10793-AE10793) &gt; 1,0,IF((AF10793-AE10793)&lt;0,AE10793-AF10793,AF10793-AE10793))</f>
        <v>274200</v>
      </c>
      <c r="AH10793" s="223">
        <v>0.02</v>
      </c>
    </row>
    <row r="10794" spans="1:34" s="173" customFormat="1" x14ac:dyDescent="0.55000000000000004">
      <c r="A10794" s="122"/>
      <c r="B10794" s="218"/>
      <c r="C10794" s="218"/>
      <c r="D10794" s="221"/>
      <c r="E10794" s="218"/>
      <c r="F10794" s="218"/>
      <c r="G10794" s="218"/>
      <c r="H10794" s="218"/>
      <c r="I10794" s="222"/>
      <c r="J10794" s="123"/>
      <c r="K10794" s="137"/>
      <c r="L10794" s="137" t="s">
        <v>63</v>
      </c>
      <c r="M10794" s="137">
        <f>SUM(M10787:M10793)</f>
        <v>139860</v>
      </c>
      <c r="N10794" s="218"/>
      <c r="O10794" s="108"/>
      <c r="P10794" s="138"/>
      <c r="Q10794" s="108"/>
      <c r="R10794" s="108"/>
      <c r="S10794" s="139"/>
      <c r="T10794" s="218"/>
      <c r="U10794" s="218"/>
      <c r="V10794" s="218"/>
      <c r="W10794" s="223"/>
      <c r="X10794" s="136"/>
      <c r="Y10794" s="223"/>
      <c r="Z10794" s="223"/>
      <c r="AA10794" s="224"/>
      <c r="AB10794" s="224"/>
      <c r="AC10794" s="223"/>
      <c r="AD10794" s="223"/>
      <c r="AE10794" s="137">
        <f>SUM(AE10787:AE10793)</f>
        <v>2967810.9750000001</v>
      </c>
      <c r="AF10794" s="223"/>
      <c r="AG10794" s="137">
        <f>SUM(AG10787:AG10793)</f>
        <v>799560</v>
      </c>
      <c r="AH10794" s="223"/>
    </row>
    <row r="10795" spans="1:34" s="173" customFormat="1" x14ac:dyDescent="0.55000000000000004">
      <c r="A10795" s="122" t="s">
        <v>14541</v>
      </c>
      <c r="B10795" s="218">
        <v>4622</v>
      </c>
      <c r="C10795" s="218">
        <v>9062</v>
      </c>
      <c r="D10795" s="221" t="s">
        <v>14542</v>
      </c>
      <c r="E10795" s="218" t="s">
        <v>34</v>
      </c>
      <c r="F10795" s="218">
        <v>895</v>
      </c>
      <c r="G10795" s="218">
        <v>0</v>
      </c>
      <c r="H10795" s="218">
        <v>2</v>
      </c>
      <c r="I10795" s="222">
        <v>94</v>
      </c>
      <c r="J10795" s="123" t="s">
        <v>35</v>
      </c>
      <c r="K10795" s="137">
        <f>((G10795*400)+(H10795*100))+I10795</f>
        <v>294</v>
      </c>
      <c r="L10795" s="137">
        <v>600</v>
      </c>
      <c r="M10795" s="137">
        <f>K10795*L10795</f>
        <v>176400</v>
      </c>
      <c r="N10795" s="218">
        <v>1</v>
      </c>
      <c r="O10795" s="108" t="s">
        <v>14539</v>
      </c>
      <c r="P10795" s="138">
        <v>3570800269624</v>
      </c>
      <c r="Q10795" s="108" t="s">
        <v>14540</v>
      </c>
      <c r="R10795" s="108" t="s">
        <v>14543</v>
      </c>
      <c r="S10795" s="139" t="s">
        <v>14544</v>
      </c>
      <c r="T10795" s="218" t="s">
        <v>51</v>
      </c>
      <c r="U10795" s="218" t="s">
        <v>74</v>
      </c>
      <c r="V10795" s="218" t="s">
        <v>52</v>
      </c>
      <c r="W10795" s="223">
        <v>125</v>
      </c>
      <c r="X10795" s="136">
        <v>88.53</v>
      </c>
      <c r="Y10795" s="223">
        <v>6750</v>
      </c>
      <c r="Z10795" s="223">
        <f>W10795*Y10795</f>
        <v>843750</v>
      </c>
      <c r="AA10795" s="224">
        <v>21</v>
      </c>
      <c r="AB10795" s="224">
        <v>93</v>
      </c>
      <c r="AC10795" s="223">
        <f>(Z10795*(100-AB10795))/100</f>
        <v>59062.5</v>
      </c>
      <c r="AD10795" s="223">
        <f>IF(AND(AC10795="",M10795=""),0,IF((AC10795=""),M10795, IF( (M10795=""),AC10795,SUM(AC10795:AC10798)+M10795)))</f>
        <v>1030364.1</v>
      </c>
      <c r="AE10795" s="223">
        <f>IF( (X10795=""),AD10795*1,AD10795*(X10795/100) )</f>
        <v>912181.33772999991</v>
      </c>
      <c r="AF10795" s="223">
        <v>50000000</v>
      </c>
      <c r="AG10795" s="223">
        <f>IF((AF10795-AE10795) &gt; 1,0,IF((AF10795-AE10795)&lt;0,AE10795-AF10795,AF10795-AE10795))</f>
        <v>0</v>
      </c>
      <c r="AH10795" s="223">
        <v>0.02</v>
      </c>
    </row>
    <row r="10796" spans="1:34" s="173" customFormat="1" x14ac:dyDescent="0.55000000000000004">
      <c r="A10796" s="122"/>
      <c r="B10796" s="218"/>
      <c r="C10796" s="218"/>
      <c r="D10796" s="221"/>
      <c r="E10796" s="218"/>
      <c r="F10796" s="218"/>
      <c r="G10796" s="218"/>
      <c r="H10796" s="218"/>
      <c r="I10796" s="222"/>
      <c r="J10796" s="123"/>
      <c r="K10796" s="137"/>
      <c r="L10796" s="137"/>
      <c r="M10796" s="137"/>
      <c r="N10796" s="218">
        <v>2</v>
      </c>
      <c r="O10796" s="108" t="s">
        <v>14539</v>
      </c>
      <c r="P10796" s="138">
        <v>3570800269624</v>
      </c>
      <c r="Q10796" s="108" t="s">
        <v>14540</v>
      </c>
      <c r="R10796" s="108" t="s">
        <v>14543</v>
      </c>
      <c r="S10796" s="139" t="s">
        <v>14545</v>
      </c>
      <c r="T10796" s="218" t="s">
        <v>55</v>
      </c>
      <c r="U10796" s="218" t="s">
        <v>45</v>
      </c>
      <c r="V10796" s="218" t="s">
        <v>52</v>
      </c>
      <c r="W10796" s="223">
        <v>16.2</v>
      </c>
      <c r="X10796" s="136">
        <v>11.47</v>
      </c>
      <c r="Y10796" s="223">
        <v>0</v>
      </c>
      <c r="Z10796" s="223">
        <f>W10796*Y10796</f>
        <v>0</v>
      </c>
      <c r="AA10796" s="224">
        <v>6</v>
      </c>
      <c r="AB10796" s="224">
        <v>6</v>
      </c>
      <c r="AC10796" s="223">
        <f>(Z10796*(100-AB10796))/100</f>
        <v>0</v>
      </c>
      <c r="AD10796" s="223">
        <f>IF(AND(AC10796="",M10795=""),0,IF((AC10796=""),M10795, IF( (M10795=""),AC10796,SUM(AC10795:AC10798)+M10795)))</f>
        <v>1030364.1</v>
      </c>
      <c r="AE10796" s="223">
        <f>IF( (X10796=""),AD10796*1,AD10796*(X10796/100) )</f>
        <v>118182.76227000001</v>
      </c>
      <c r="AF10796" s="223">
        <v>50000000</v>
      </c>
      <c r="AG10796" s="223">
        <f>IF((AF10796-AE10796) &gt; 1,0,IF((AF10796-AE10796)&lt;0,AE10796-AF10796,AF10796-AE10796))</f>
        <v>0</v>
      </c>
      <c r="AH10796" s="223">
        <v>0.02</v>
      </c>
    </row>
    <row r="10797" spans="1:34" s="173" customFormat="1" x14ac:dyDescent="0.55000000000000004">
      <c r="A10797" s="122"/>
      <c r="B10797" s="218"/>
      <c r="C10797" s="218"/>
      <c r="D10797" s="221"/>
      <c r="E10797" s="218"/>
      <c r="F10797" s="218"/>
      <c r="G10797" s="218"/>
      <c r="H10797" s="218"/>
      <c r="I10797" s="222"/>
      <c r="J10797" s="123"/>
      <c r="K10797" s="137"/>
      <c r="L10797" s="137" t="s">
        <v>63</v>
      </c>
      <c r="M10797" s="137">
        <f>SUM(M10795:M10796)</f>
        <v>176400</v>
      </c>
      <c r="N10797" s="218"/>
      <c r="O10797" s="108"/>
      <c r="P10797" s="138"/>
      <c r="Q10797" s="108"/>
      <c r="R10797" s="108"/>
      <c r="S10797" s="139"/>
      <c r="T10797" s="218"/>
      <c r="U10797" s="218"/>
      <c r="V10797" s="218"/>
      <c r="W10797" s="223"/>
      <c r="X10797" s="136"/>
      <c r="Y10797" s="223"/>
      <c r="Z10797" s="223"/>
      <c r="AA10797" s="224"/>
      <c r="AB10797" s="224"/>
      <c r="AC10797" s="223"/>
      <c r="AD10797" s="223"/>
      <c r="AE10797" s="223">
        <f>SUM(AE10795:AE10796)</f>
        <v>1030364.0999999999</v>
      </c>
      <c r="AF10797" s="223"/>
      <c r="AG10797" s="223">
        <f>SUM(AG10795:AG10796)</f>
        <v>0</v>
      </c>
      <c r="AH10797" s="223"/>
    </row>
    <row r="10798" spans="1:34" s="173" customFormat="1" x14ac:dyDescent="0.55000000000000004">
      <c r="A10798" s="122" t="s">
        <v>14548</v>
      </c>
      <c r="B10798" s="218">
        <v>4623</v>
      </c>
      <c r="C10798" s="218">
        <v>7417</v>
      </c>
      <c r="D10798" s="221" t="s">
        <v>14549</v>
      </c>
      <c r="E10798" s="218" t="s">
        <v>34</v>
      </c>
      <c r="F10798" s="218">
        <v>16629</v>
      </c>
      <c r="G10798" s="218">
        <v>0</v>
      </c>
      <c r="H10798" s="218">
        <v>1</v>
      </c>
      <c r="I10798" s="222">
        <v>38</v>
      </c>
      <c r="J10798" s="123" t="s">
        <v>35</v>
      </c>
      <c r="K10798" s="137">
        <f>((G10798*400)+(H10798*100))+I10798</f>
        <v>138</v>
      </c>
      <c r="L10798" s="137">
        <v>850</v>
      </c>
      <c r="M10798" s="137">
        <f>K10798*L10798</f>
        <v>117300</v>
      </c>
      <c r="N10798" s="218">
        <v>1</v>
      </c>
      <c r="O10798" s="108" t="s">
        <v>14546</v>
      </c>
      <c r="P10798" s="138"/>
      <c r="Q10798" s="108" t="s">
        <v>14547</v>
      </c>
      <c r="R10798" s="108" t="s">
        <v>14550</v>
      </c>
      <c r="S10798" s="139" t="s">
        <v>14551</v>
      </c>
      <c r="T10798" s="218" t="s">
        <v>51</v>
      </c>
      <c r="U10798" s="218" t="s">
        <v>45</v>
      </c>
      <c r="V10798" s="218" t="s">
        <v>52</v>
      </c>
      <c r="W10798" s="223">
        <v>125.28</v>
      </c>
      <c r="X10798" s="136">
        <v>88.55</v>
      </c>
      <c r="Y10798" s="223">
        <v>6750</v>
      </c>
      <c r="Z10798" s="223">
        <f>W10798*Y10798</f>
        <v>845640</v>
      </c>
      <c r="AA10798" s="224">
        <v>6</v>
      </c>
      <c r="AB10798" s="224">
        <v>6</v>
      </c>
      <c r="AC10798" s="223">
        <f>(Z10798*(100-AB10798))/100</f>
        <v>794901.6</v>
      </c>
      <c r="AD10798" s="223">
        <f>IF(AND(AC10798="",M10798=""),0,IF((AC10798=""),M10798, IF( (M10798=""),AC10798,SUM(AC10798:AC10804)+M10798)))</f>
        <v>1564462.2</v>
      </c>
      <c r="AE10798" s="223">
        <f>IF( (X10798=""),AD10798*1,AD10798*(X10798/100) )</f>
        <v>1385331.2781</v>
      </c>
      <c r="AF10798" s="223">
        <v>50000000</v>
      </c>
      <c r="AG10798" s="223">
        <f>IF((AF10798-AE10798) &gt; 1,0,IF((AF10798-AE10798)&lt;0,AE10798-AF10798,AF10798-AE10798))</f>
        <v>0</v>
      </c>
      <c r="AH10798" s="223">
        <v>0.02</v>
      </c>
    </row>
    <row r="10799" spans="1:34" s="173" customFormat="1" x14ac:dyDescent="0.55000000000000004">
      <c r="A10799" s="122"/>
      <c r="B10799" s="218"/>
      <c r="C10799" s="218"/>
      <c r="D10799" s="221"/>
      <c r="E10799" s="218"/>
      <c r="F10799" s="218"/>
      <c r="G10799" s="218"/>
      <c r="H10799" s="218"/>
      <c r="I10799" s="222"/>
      <c r="J10799" s="123"/>
      <c r="K10799" s="137"/>
      <c r="L10799" s="137"/>
      <c r="M10799" s="137"/>
      <c r="N10799" s="218">
        <v>2</v>
      </c>
      <c r="O10799" s="108" t="s">
        <v>14546</v>
      </c>
      <c r="P10799" s="138"/>
      <c r="Q10799" s="108" t="s">
        <v>14547</v>
      </c>
      <c r="R10799" s="108" t="s">
        <v>14550</v>
      </c>
      <c r="S10799" s="139" t="s">
        <v>14552</v>
      </c>
      <c r="T10799" s="218" t="s">
        <v>51</v>
      </c>
      <c r="U10799" s="218" t="s">
        <v>45</v>
      </c>
      <c r="V10799" s="218" t="s">
        <v>52</v>
      </c>
      <c r="W10799" s="223">
        <v>16.2</v>
      </c>
      <c r="X10799" s="136">
        <v>11.45</v>
      </c>
      <c r="Y10799" s="223">
        <v>6750</v>
      </c>
      <c r="Z10799" s="223">
        <f>W10799*Y10799</f>
        <v>109350</v>
      </c>
      <c r="AA10799" s="224">
        <v>21</v>
      </c>
      <c r="AB10799" s="224">
        <v>32</v>
      </c>
      <c r="AC10799" s="223">
        <f>(Z10799*(100-AB10799))/100</f>
        <v>74358</v>
      </c>
      <c r="AD10799" s="223">
        <f>IF(AND(AC10799="",M10798=""),0,IF((AC10799=""),M10798, IF( (M10798=""),AC10799,SUM(AC10798:AC10804)+M10798)))</f>
        <v>1564462.2</v>
      </c>
      <c r="AE10799" s="223">
        <f>IF( (X10799=""),AD10799*1,AD10799*(X10799/100) )</f>
        <v>179130.92189999999</v>
      </c>
      <c r="AF10799" s="223">
        <v>50000000</v>
      </c>
      <c r="AG10799" s="223">
        <f>IF((AF10799-AE10799) &gt; 1,0,IF((AF10799-AE10799)&lt;0,AE10799-AF10799,AF10799-AE10799))</f>
        <v>0</v>
      </c>
      <c r="AH10799" s="223">
        <v>0.02</v>
      </c>
    </row>
    <row r="10800" spans="1:34" s="173" customFormat="1" x14ac:dyDescent="0.55000000000000004">
      <c r="A10800" s="122"/>
      <c r="B10800" s="218"/>
      <c r="C10800" s="218"/>
      <c r="D10800" s="221"/>
      <c r="E10800" s="218"/>
      <c r="F10800" s="218"/>
      <c r="G10800" s="218"/>
      <c r="H10800" s="218"/>
      <c r="I10800" s="222"/>
      <c r="J10800" s="123"/>
      <c r="K10800" s="137"/>
      <c r="L10800" s="137" t="s">
        <v>63</v>
      </c>
      <c r="M10800" s="137">
        <f>SUM(M10798:M10799)</f>
        <v>117300</v>
      </c>
      <c r="N10800" s="218"/>
      <c r="O10800" s="108"/>
      <c r="P10800" s="138"/>
      <c r="Q10800" s="108"/>
      <c r="R10800" s="108"/>
      <c r="S10800" s="139"/>
      <c r="T10800" s="218"/>
      <c r="U10800" s="218"/>
      <c r="V10800" s="218"/>
      <c r="W10800" s="223"/>
      <c r="X10800" s="136"/>
      <c r="Y10800" s="223"/>
      <c r="Z10800" s="223"/>
      <c r="AA10800" s="224"/>
      <c r="AB10800" s="224"/>
      <c r="AC10800" s="223"/>
      <c r="AD10800" s="223"/>
      <c r="AE10800" s="223">
        <f>SUM(AE10798:AE10799)</f>
        <v>1564462.2</v>
      </c>
      <c r="AF10800" s="223"/>
      <c r="AG10800" s="223">
        <f>SUM(AG10798:AG10799)</f>
        <v>0</v>
      </c>
      <c r="AH10800" s="223"/>
    </row>
    <row r="10801" spans="1:34" s="173" customFormat="1" x14ac:dyDescent="0.55000000000000004">
      <c r="A10801" s="122" t="s">
        <v>14553</v>
      </c>
      <c r="B10801" s="218">
        <v>4624</v>
      </c>
      <c r="C10801" s="218">
        <v>4895</v>
      </c>
      <c r="D10801" s="221" t="s">
        <v>14554</v>
      </c>
      <c r="E10801" s="218" t="s">
        <v>34</v>
      </c>
      <c r="F10801" s="218">
        <v>21220</v>
      </c>
      <c r="G10801" s="218">
        <v>12</v>
      </c>
      <c r="H10801" s="218">
        <v>0</v>
      </c>
      <c r="I10801" s="222">
        <v>88</v>
      </c>
      <c r="J10801" s="123" t="s">
        <v>38</v>
      </c>
      <c r="K10801" s="137">
        <f>((G10801*400)+(H10801*100))+I10801</f>
        <v>4888</v>
      </c>
      <c r="L10801" s="137">
        <v>450</v>
      </c>
      <c r="M10801" s="137">
        <f>K10801*L10801</f>
        <v>2199600</v>
      </c>
      <c r="N10801" s="218"/>
      <c r="O10801" s="108"/>
      <c r="P10801" s="138"/>
      <c r="Q10801" s="108"/>
      <c r="R10801" s="108"/>
      <c r="S10801" s="139"/>
      <c r="T10801" s="218"/>
      <c r="U10801" s="218"/>
      <c r="V10801" s="218"/>
      <c r="W10801" s="223"/>
      <c r="X10801" s="136"/>
      <c r="Y10801" s="223"/>
      <c r="Z10801" s="223"/>
      <c r="AA10801" s="224"/>
      <c r="AB10801" s="224"/>
      <c r="AC10801" s="223"/>
      <c r="AD10801" s="223">
        <f>IF(AND(AC10801="",M10801=""),0,IF((AC10801=""),M10801,IF((M10801=""),AC10801,AC10801+M10801)))</f>
        <v>2199600</v>
      </c>
      <c r="AE10801" s="223">
        <f>IF( (X10801=""),AD10801*1,AD10801*(X10801/100) )</f>
        <v>2199600</v>
      </c>
      <c r="AF10801" s="223">
        <v>50000000</v>
      </c>
      <c r="AG10801" s="223">
        <f>IF((AF10801-AE10801) &gt; 1,0,IF((AF10801-AE10801)&lt;0,AE10801-AF10801,AF10801-AE10801))</f>
        <v>0</v>
      </c>
      <c r="AH10801" s="223">
        <v>0.01</v>
      </c>
    </row>
    <row r="10802" spans="1:34" s="173" customFormat="1" x14ac:dyDescent="0.55000000000000004">
      <c r="A10802" s="122"/>
      <c r="B10802" s="218">
        <v>4625</v>
      </c>
      <c r="C10802" s="218">
        <v>5214</v>
      </c>
      <c r="D10802" s="221" t="s">
        <v>14555</v>
      </c>
      <c r="E10802" s="218" t="s">
        <v>34</v>
      </c>
      <c r="F10802" s="218">
        <v>21343</v>
      </c>
      <c r="G10802" s="218">
        <v>0</v>
      </c>
      <c r="H10802" s="218">
        <v>0</v>
      </c>
      <c r="I10802" s="222">
        <v>20</v>
      </c>
      <c r="J10802" s="123" t="s">
        <v>38</v>
      </c>
      <c r="K10802" s="137">
        <f>((G10802*400)+(H10802*100))+I10802</f>
        <v>20</v>
      </c>
      <c r="L10802" s="137">
        <v>450</v>
      </c>
      <c r="M10802" s="137">
        <f>K10802*L10802</f>
        <v>9000</v>
      </c>
      <c r="N10802" s="218"/>
      <c r="O10802" s="108"/>
      <c r="P10802" s="138"/>
      <c r="Q10802" s="108"/>
      <c r="R10802" s="108"/>
      <c r="S10802" s="139"/>
      <c r="T10802" s="218"/>
      <c r="U10802" s="218"/>
      <c r="V10802" s="218"/>
      <c r="W10802" s="223"/>
      <c r="X10802" s="136"/>
      <c r="Y10802" s="223"/>
      <c r="Z10802" s="223"/>
      <c r="AA10802" s="224"/>
      <c r="AB10802" s="224"/>
      <c r="AC10802" s="223"/>
      <c r="AD10802" s="223">
        <f>IF(AND(AC10802="",M10802=""),0,IF((AC10802=""),M10802,IF((M10802=""),AC10802,AC10802+M10802)))</f>
        <v>9000</v>
      </c>
      <c r="AE10802" s="223">
        <f>IF( (X10802=""),AD10802*1,AD10802*(X10802/100) )</f>
        <v>9000</v>
      </c>
      <c r="AF10802" s="223">
        <v>50000000</v>
      </c>
      <c r="AG10802" s="223">
        <f>IF((AF10802-AE10802) &gt; 1,0,IF((AF10802-AE10802)&lt;0,AE10802-AF10802,AF10802-AE10802))</f>
        <v>0</v>
      </c>
      <c r="AH10802" s="223">
        <v>0.01</v>
      </c>
    </row>
    <row r="10803" spans="1:34" s="173" customFormat="1" x14ac:dyDescent="0.55000000000000004">
      <c r="A10803" s="122"/>
      <c r="B10803" s="218"/>
      <c r="C10803" s="218"/>
      <c r="D10803" s="221"/>
      <c r="E10803" s="218"/>
      <c r="F10803" s="218"/>
      <c r="G10803" s="218"/>
      <c r="H10803" s="218"/>
      <c r="I10803" s="222"/>
      <c r="J10803" s="123"/>
      <c r="K10803" s="137"/>
      <c r="L10803" s="137" t="s">
        <v>63</v>
      </c>
      <c r="M10803" s="137">
        <f>SUM(M10801:M10802)</f>
        <v>2208600</v>
      </c>
      <c r="N10803" s="218"/>
      <c r="O10803" s="108"/>
      <c r="P10803" s="138"/>
      <c r="Q10803" s="108"/>
      <c r="R10803" s="108"/>
      <c r="S10803" s="139"/>
      <c r="T10803" s="218"/>
      <c r="U10803" s="218"/>
      <c r="V10803" s="218"/>
      <c r="W10803" s="223"/>
      <c r="X10803" s="136"/>
      <c r="Y10803" s="223"/>
      <c r="Z10803" s="223"/>
      <c r="AA10803" s="224"/>
      <c r="AB10803" s="224"/>
      <c r="AC10803" s="223"/>
      <c r="AD10803" s="223"/>
      <c r="AE10803" s="223">
        <f>SUM(AE10801:AE10802)</f>
        <v>2208600</v>
      </c>
      <c r="AF10803" s="223"/>
      <c r="AG10803" s="223">
        <f>SUM(AG10801:AG10802)</f>
        <v>0</v>
      </c>
      <c r="AH10803" s="223"/>
    </row>
    <row r="10804" spans="1:34" s="173" customFormat="1" x14ac:dyDescent="0.55000000000000004">
      <c r="A10804" s="122" t="s">
        <v>14558</v>
      </c>
      <c r="B10804" s="218">
        <v>4626</v>
      </c>
      <c r="C10804" s="218">
        <v>8440</v>
      </c>
      <c r="D10804" s="221" t="s">
        <v>14559</v>
      </c>
      <c r="E10804" s="218" t="s">
        <v>34</v>
      </c>
      <c r="F10804" s="218">
        <v>22536</v>
      </c>
      <c r="G10804" s="218">
        <v>0</v>
      </c>
      <c r="H10804" s="218">
        <v>0</v>
      </c>
      <c r="I10804" s="222">
        <v>57</v>
      </c>
      <c r="J10804" s="123" t="s">
        <v>35</v>
      </c>
      <c r="K10804" s="137">
        <f>((G10804*400)+(H10804*100))+I10804</f>
        <v>57</v>
      </c>
      <c r="L10804" s="137">
        <v>800</v>
      </c>
      <c r="M10804" s="137">
        <f>K10804*L10804</f>
        <v>45600</v>
      </c>
      <c r="N10804" s="218">
        <v>1</v>
      </c>
      <c r="O10804" s="108" t="s">
        <v>14556</v>
      </c>
      <c r="P10804" s="138">
        <v>3100602853269</v>
      </c>
      <c r="Q10804" s="108" t="s">
        <v>14557</v>
      </c>
      <c r="R10804" s="108" t="s">
        <v>14560</v>
      </c>
      <c r="S10804" s="139"/>
      <c r="T10804" s="218" t="s">
        <v>51</v>
      </c>
      <c r="U10804" s="218" t="s">
        <v>45</v>
      </c>
      <c r="V10804" s="218" t="s">
        <v>52</v>
      </c>
      <c r="W10804" s="223">
        <v>86.48</v>
      </c>
      <c r="X10804" s="136">
        <v>48.8</v>
      </c>
      <c r="Y10804" s="223">
        <v>6750</v>
      </c>
      <c r="Z10804" s="223">
        <f>W10804*Y10804</f>
        <v>583740</v>
      </c>
      <c r="AA10804" s="224">
        <v>1</v>
      </c>
      <c r="AB10804" s="224">
        <v>1</v>
      </c>
      <c r="AC10804" s="223">
        <f>(Z10804*(100-AB10804))/100</f>
        <v>577902.6</v>
      </c>
      <c r="AD10804" s="223">
        <f>IF(AND(AC10804="",M10804=""),0,IF((AC10804=""),M10804, IF( (M10804=""),AC10804,SUM(AC10804:AC10806)+M10804)))</f>
        <v>1205099.4749999999</v>
      </c>
      <c r="AE10804" s="223">
        <f>IF( (X10804=""),AD10804*1,AD10804*(X10804/100) )</f>
        <v>588088.54379999987</v>
      </c>
      <c r="AF10804" s="223">
        <v>50000000</v>
      </c>
      <c r="AG10804" s="223">
        <f>IF((AF10804-AE10804) &gt; 1,0,IF((AF10804-AE10804)&lt;0,AE10804-AF10804,AF10804-AE10804))</f>
        <v>0</v>
      </c>
      <c r="AH10804" s="223">
        <v>0.02</v>
      </c>
    </row>
    <row r="10805" spans="1:34" s="173" customFormat="1" x14ac:dyDescent="0.55000000000000004">
      <c r="A10805" s="122"/>
      <c r="B10805" s="218"/>
      <c r="C10805" s="218"/>
      <c r="D10805" s="221"/>
      <c r="E10805" s="218"/>
      <c r="F10805" s="218"/>
      <c r="G10805" s="218"/>
      <c r="H10805" s="218"/>
      <c r="I10805" s="222"/>
      <c r="J10805" s="123"/>
      <c r="K10805" s="137"/>
      <c r="L10805" s="137"/>
      <c r="M10805" s="137"/>
      <c r="N10805" s="218">
        <v>2</v>
      </c>
      <c r="O10805" s="108" t="s">
        <v>14556</v>
      </c>
      <c r="P10805" s="138">
        <v>3100602853269</v>
      </c>
      <c r="Q10805" s="108" t="s">
        <v>14557</v>
      </c>
      <c r="R10805" s="108" t="s">
        <v>14560</v>
      </c>
      <c r="S10805" s="139"/>
      <c r="T10805" s="218" t="s">
        <v>51</v>
      </c>
      <c r="U10805" s="218" t="s">
        <v>45</v>
      </c>
      <c r="V10805" s="218" t="s">
        <v>52</v>
      </c>
      <c r="W10805" s="223">
        <v>17.149999999999999</v>
      </c>
      <c r="X10805" s="136">
        <v>9.68</v>
      </c>
      <c r="Y10805" s="223">
        <v>6750</v>
      </c>
      <c r="Z10805" s="223">
        <f>W10805*Y10805</f>
        <v>115762.49999999999</v>
      </c>
      <c r="AA10805" s="224">
        <v>1</v>
      </c>
      <c r="AB10805" s="224">
        <v>1</v>
      </c>
      <c r="AC10805" s="223">
        <f>(Z10805*(100-AB10805))/100</f>
        <v>114604.87499999999</v>
      </c>
      <c r="AD10805" s="223">
        <f>IF(AND(AC10805="",M10804=""),0,IF((AC10805=""),M10804, IF( (M10804=""),AC10805,SUM(AC10804:AC10806)+M10804)))</f>
        <v>1205099.4749999999</v>
      </c>
      <c r="AE10805" s="223">
        <f>IF( (X10805=""),AD10805*1,AD10805*(X10805/100) )</f>
        <v>116653.62917999999</v>
      </c>
      <c r="AF10805" s="223">
        <v>50000000</v>
      </c>
      <c r="AG10805" s="223">
        <f>IF((AF10805-AE10805) &gt; 1,0,IF((AF10805-AE10805)&lt;0,AE10805-AF10805,AF10805-AE10805))</f>
        <v>0</v>
      </c>
      <c r="AH10805" s="223">
        <v>0.02</v>
      </c>
    </row>
    <row r="10806" spans="1:34" s="173" customFormat="1" x14ac:dyDescent="0.55000000000000004">
      <c r="A10806" s="122"/>
      <c r="B10806" s="218"/>
      <c r="C10806" s="218"/>
      <c r="D10806" s="221"/>
      <c r="E10806" s="218"/>
      <c r="F10806" s="218"/>
      <c r="G10806" s="218"/>
      <c r="H10806" s="218"/>
      <c r="I10806" s="222"/>
      <c r="J10806" s="123"/>
      <c r="K10806" s="137"/>
      <c r="L10806" s="137"/>
      <c r="M10806" s="137"/>
      <c r="N10806" s="218">
        <v>3</v>
      </c>
      <c r="O10806" s="108" t="s">
        <v>14556</v>
      </c>
      <c r="P10806" s="138">
        <v>3100602853269</v>
      </c>
      <c r="Q10806" s="108" t="s">
        <v>14557</v>
      </c>
      <c r="R10806" s="108" t="s">
        <v>14560</v>
      </c>
      <c r="S10806" s="139" t="s">
        <v>14561</v>
      </c>
      <c r="T10806" s="218" t="s">
        <v>51</v>
      </c>
      <c r="U10806" s="218" t="s">
        <v>45</v>
      </c>
      <c r="V10806" s="218" t="s">
        <v>52</v>
      </c>
      <c r="W10806" s="223">
        <v>73.599999999999994</v>
      </c>
      <c r="X10806" s="136">
        <v>41.53</v>
      </c>
      <c r="Y10806" s="223">
        <v>6750</v>
      </c>
      <c r="Z10806" s="223">
        <f>W10806*Y10806</f>
        <v>496799.99999999994</v>
      </c>
      <c r="AA10806" s="224">
        <v>6</v>
      </c>
      <c r="AB10806" s="224">
        <v>6</v>
      </c>
      <c r="AC10806" s="223">
        <f>(Z10806*(100-AB10806))/100</f>
        <v>466991.99999999994</v>
      </c>
      <c r="AD10806" s="223">
        <f>IF(AND(AC10806="",M10804=""),0,IF((AC10806=""),M10804, IF( (M10804=""),AC10806,SUM(AC10804:AC10806)+M10804)))</f>
        <v>1205099.4749999999</v>
      </c>
      <c r="AE10806" s="223">
        <f>IF( (X10806=""),AD10806*1,AD10806*(X10806/100) )</f>
        <v>500477.81196749996</v>
      </c>
      <c r="AF10806" s="223">
        <v>50000000</v>
      </c>
      <c r="AG10806" s="223">
        <f>IF((AF10806-AE10806) &gt; 1,0,IF((AF10806-AE10806)&lt;0,AE10806-AF10806,AF10806-AE10806))</f>
        <v>0</v>
      </c>
      <c r="AH10806" s="223">
        <v>0.02</v>
      </c>
    </row>
    <row r="10807" spans="1:34" s="173" customFormat="1" x14ac:dyDescent="0.55000000000000004">
      <c r="A10807" s="122"/>
      <c r="B10807" s="218"/>
      <c r="C10807" s="218"/>
      <c r="D10807" s="221"/>
      <c r="E10807" s="218"/>
      <c r="F10807" s="218"/>
      <c r="G10807" s="218"/>
      <c r="H10807" s="218"/>
      <c r="I10807" s="222"/>
      <c r="J10807" s="123"/>
      <c r="K10807" s="137"/>
      <c r="L10807" s="137" t="s">
        <v>63</v>
      </c>
      <c r="M10807" s="137">
        <f>SUM(M10804:M10806)</f>
        <v>45600</v>
      </c>
      <c r="N10807" s="218"/>
      <c r="O10807" s="108"/>
      <c r="P10807" s="138"/>
      <c r="Q10807" s="108"/>
      <c r="R10807" s="108"/>
      <c r="S10807" s="139"/>
      <c r="T10807" s="218"/>
      <c r="U10807" s="218"/>
      <c r="V10807" s="218"/>
      <c r="W10807" s="223"/>
      <c r="X10807" s="136"/>
      <c r="Y10807" s="223"/>
      <c r="Z10807" s="223"/>
      <c r="AA10807" s="224"/>
      <c r="AB10807" s="224"/>
      <c r="AC10807" s="223"/>
      <c r="AD10807" s="223"/>
      <c r="AE10807" s="223">
        <f>SUM(AE10804:AE10806)</f>
        <v>1205219.9849474998</v>
      </c>
      <c r="AF10807" s="223"/>
      <c r="AG10807" s="223">
        <f>SUM(AG10804:AG10806)</f>
        <v>0</v>
      </c>
      <c r="AH10807" s="223"/>
    </row>
    <row r="10808" spans="1:34" s="173" customFormat="1" x14ac:dyDescent="0.55000000000000004">
      <c r="A10808" s="122" t="s">
        <v>14562</v>
      </c>
      <c r="B10808" s="218">
        <v>4627</v>
      </c>
      <c r="C10808" s="218">
        <v>6995</v>
      </c>
      <c r="D10808" s="221" t="s">
        <v>14563</v>
      </c>
      <c r="E10808" s="218" t="s">
        <v>34</v>
      </c>
      <c r="F10808" s="218">
        <v>23696</v>
      </c>
      <c r="G10808" s="218">
        <v>0</v>
      </c>
      <c r="H10808" s="218">
        <v>1</v>
      </c>
      <c r="I10808" s="222">
        <v>36</v>
      </c>
      <c r="J10808" s="123" t="s">
        <v>38</v>
      </c>
      <c r="K10808" s="137">
        <f>((G10808*400)+(H10808*100))+I10808</f>
        <v>136</v>
      </c>
      <c r="L10808" s="137">
        <v>300</v>
      </c>
      <c r="M10808" s="137">
        <f>K10808*L10808</f>
        <v>40800</v>
      </c>
      <c r="N10808" s="218"/>
      <c r="O10808" s="108"/>
      <c r="P10808" s="138"/>
      <c r="Q10808" s="108"/>
      <c r="R10808" s="108"/>
      <c r="S10808" s="139"/>
      <c r="T10808" s="218"/>
      <c r="U10808" s="218"/>
      <c r="V10808" s="218"/>
      <c r="W10808" s="223"/>
      <c r="X10808" s="136"/>
      <c r="Y10808" s="223"/>
      <c r="Z10808" s="223"/>
      <c r="AA10808" s="224"/>
      <c r="AB10808" s="224"/>
      <c r="AC10808" s="223"/>
      <c r="AD10808" s="223">
        <f>IF(AND(AC10808="",M10808=""),0,IF((AC10808=""),M10808,IF((M10808=""),AC10808,AC10808+M10808)))</f>
        <v>40800</v>
      </c>
      <c r="AE10808" s="223">
        <f>IF( (X10808=""),AD10808*1,AD10808*(X10808/100) )</f>
        <v>40800</v>
      </c>
      <c r="AF10808" s="223">
        <v>50000000</v>
      </c>
      <c r="AG10808" s="223">
        <f>IF((AF10808-AE10808) &gt; 1,0,IF((AF10808-AE10808)&lt;0,AE10808-AF10808,AF10808-AE10808))</f>
        <v>0</v>
      </c>
      <c r="AH10808" s="223">
        <v>0.01</v>
      </c>
    </row>
    <row r="10809" spans="1:34" s="173" customFormat="1" x14ac:dyDescent="0.55000000000000004">
      <c r="A10809" s="122"/>
      <c r="B10809" s="218"/>
      <c r="C10809" s="218"/>
      <c r="D10809" s="221"/>
      <c r="E10809" s="218"/>
      <c r="F10809" s="218"/>
      <c r="G10809" s="218"/>
      <c r="H10809" s="218"/>
      <c r="I10809" s="222"/>
      <c r="J10809" s="123"/>
      <c r="K10809" s="137"/>
      <c r="L10809" s="137" t="s">
        <v>63</v>
      </c>
      <c r="M10809" s="137">
        <f>SUM(M10808:M10808)</f>
        <v>40800</v>
      </c>
      <c r="N10809" s="218"/>
      <c r="O10809" s="108"/>
      <c r="P10809" s="138"/>
      <c r="Q10809" s="108"/>
      <c r="R10809" s="108"/>
      <c r="S10809" s="139"/>
      <c r="T10809" s="218"/>
      <c r="U10809" s="218"/>
      <c r="V10809" s="218"/>
      <c r="W10809" s="223"/>
      <c r="X10809" s="136"/>
      <c r="Y10809" s="223"/>
      <c r="Z10809" s="223"/>
      <c r="AA10809" s="224"/>
      <c r="AB10809" s="224"/>
      <c r="AC10809" s="223"/>
      <c r="AD10809" s="223"/>
      <c r="AE10809" s="223">
        <f>SUM(AE10808:AE10808)</f>
        <v>40800</v>
      </c>
      <c r="AF10809" s="223"/>
      <c r="AG10809" s="223">
        <f>SUM(AG10808:AG10808)</f>
        <v>0</v>
      </c>
      <c r="AH10809" s="223"/>
    </row>
    <row r="10810" spans="1:34" s="173" customFormat="1" x14ac:dyDescent="0.55000000000000004">
      <c r="A10810" s="122" t="s">
        <v>14569</v>
      </c>
      <c r="B10810" s="218">
        <v>4628</v>
      </c>
      <c r="C10810" s="218">
        <v>7867</v>
      </c>
      <c r="D10810" s="221" t="s">
        <v>14570</v>
      </c>
      <c r="E10810" s="218" t="s">
        <v>34</v>
      </c>
      <c r="F10810" s="218">
        <v>2473</v>
      </c>
      <c r="G10810" s="218">
        <v>0</v>
      </c>
      <c r="H10810" s="218">
        <v>0</v>
      </c>
      <c r="I10810" s="222">
        <v>58</v>
      </c>
      <c r="J10810" s="123" t="s">
        <v>35</v>
      </c>
      <c r="K10810" s="137">
        <f>((G10810*400)+(H10810*100))+I10810</f>
        <v>58</v>
      </c>
      <c r="L10810" s="137">
        <v>400</v>
      </c>
      <c r="M10810" s="137">
        <f>K10810*L10810</f>
        <v>23200</v>
      </c>
      <c r="N10810" s="218">
        <v>1</v>
      </c>
      <c r="O10810" s="108" t="s">
        <v>14567</v>
      </c>
      <c r="P10810" s="138">
        <v>3570800204433</v>
      </c>
      <c r="Q10810" s="108" t="s">
        <v>14568</v>
      </c>
      <c r="R10810" s="108" t="s">
        <v>14571</v>
      </c>
      <c r="S10810" s="139" t="s">
        <v>14572</v>
      </c>
      <c r="T10810" s="218" t="s">
        <v>51</v>
      </c>
      <c r="U10810" s="218" t="s">
        <v>45</v>
      </c>
      <c r="V10810" s="218" t="s">
        <v>52</v>
      </c>
      <c r="W10810" s="223">
        <v>174.08</v>
      </c>
      <c r="X10810" s="136">
        <v>68.06</v>
      </c>
      <c r="Y10810" s="223">
        <v>6750</v>
      </c>
      <c r="Z10810" s="223">
        <f>W10810*Y10810</f>
        <v>1175040</v>
      </c>
      <c r="AA10810" s="224">
        <v>6</v>
      </c>
      <c r="AB10810" s="224">
        <v>6</v>
      </c>
      <c r="AC10810" s="223">
        <f>(Z10810*(100-AB10810))/100</f>
        <v>1104537.6000000001</v>
      </c>
      <c r="AD10810" s="223">
        <f>IF(AND(AC10810="",M10810=""),0,IF((AC10810=""),M10810, IF( (M10810=""),AC10810,SUM(AC10810:AC10815)+M10810)))</f>
        <v>1559959.0000000002</v>
      </c>
      <c r="AE10810" s="223">
        <f>IF( (X10810=""),AD10810*1,AD10810*(X10810/100) )</f>
        <v>1061708.0954000002</v>
      </c>
      <c r="AF10810" s="223">
        <v>50000000</v>
      </c>
      <c r="AG10810" s="223">
        <f>IF((AF10810-AE10810) &gt; 1,0,IF((AF10810-AE10810)&lt;0,AE10810-AF10810,AF10810-AE10810))</f>
        <v>0</v>
      </c>
      <c r="AH10810" s="223">
        <v>0.02</v>
      </c>
    </row>
    <row r="10811" spans="1:34" s="173" customFormat="1" x14ac:dyDescent="0.55000000000000004">
      <c r="A10811" s="122"/>
      <c r="B10811" s="218"/>
      <c r="C10811" s="218"/>
      <c r="D10811" s="221"/>
      <c r="E10811" s="218"/>
      <c r="F10811" s="218"/>
      <c r="G10811" s="218"/>
      <c r="H10811" s="218"/>
      <c r="I10811" s="222"/>
      <c r="J10811" s="123"/>
      <c r="K10811" s="137"/>
      <c r="L10811" s="137"/>
      <c r="M10811" s="137"/>
      <c r="N10811" s="218">
        <v>2</v>
      </c>
      <c r="O10811" s="108" t="s">
        <v>14567</v>
      </c>
      <c r="P10811" s="138">
        <v>3570800204433</v>
      </c>
      <c r="Q10811" s="108" t="s">
        <v>14568</v>
      </c>
      <c r="R10811" s="108" t="s">
        <v>14571</v>
      </c>
      <c r="S10811" s="139" t="s">
        <v>14573</v>
      </c>
      <c r="T10811" s="218" t="s">
        <v>55</v>
      </c>
      <c r="U10811" s="218" t="s">
        <v>45</v>
      </c>
      <c r="V10811" s="218" t="s">
        <v>52</v>
      </c>
      <c r="W10811" s="223">
        <v>27.3</v>
      </c>
      <c r="X10811" s="136">
        <v>10.67</v>
      </c>
      <c r="Y10811" s="223">
        <v>0</v>
      </c>
      <c r="Z10811" s="223">
        <f>W10811*Y10811</f>
        <v>0</v>
      </c>
      <c r="AA10811" s="224">
        <v>6</v>
      </c>
      <c r="AB10811" s="224">
        <v>6</v>
      </c>
      <c r="AC10811" s="223">
        <f>(Z10811*(100-AB10811))/100</f>
        <v>0</v>
      </c>
      <c r="AD10811" s="223">
        <f>IF(AND(AC10811="",M10810=""),0,IF((AC10811=""),M10810, IF( (M10810=""),AC10811,SUM(AC10810:AC10815)+M10810)))</f>
        <v>1559959.0000000002</v>
      </c>
      <c r="AE10811" s="223">
        <f>IF( (X10811=""),AD10811*1,AD10811*(X10811/100) )</f>
        <v>166447.62530000004</v>
      </c>
      <c r="AF10811" s="223">
        <v>50000000</v>
      </c>
      <c r="AG10811" s="223">
        <f>IF((AF10811-AE10811) &gt; 1,0,IF((AF10811-AE10811)&lt;0,AE10811-AF10811,AF10811-AE10811))</f>
        <v>0</v>
      </c>
      <c r="AH10811" s="223">
        <v>0.02</v>
      </c>
    </row>
    <row r="10812" spans="1:34" s="173" customFormat="1" x14ac:dyDescent="0.55000000000000004">
      <c r="A10812" s="122"/>
      <c r="B10812" s="218"/>
      <c r="C10812" s="218"/>
      <c r="D10812" s="221"/>
      <c r="E10812" s="218"/>
      <c r="F10812" s="218"/>
      <c r="G10812" s="218"/>
      <c r="H10812" s="218"/>
      <c r="I10812" s="222"/>
      <c r="J10812" s="123"/>
      <c r="K10812" s="137"/>
      <c r="L10812" s="137"/>
      <c r="M10812" s="137"/>
      <c r="N10812" s="218">
        <v>3</v>
      </c>
      <c r="O10812" s="108" t="s">
        <v>14567</v>
      </c>
      <c r="P10812" s="138">
        <v>3570800204433</v>
      </c>
      <c r="Q10812" s="108" t="s">
        <v>14568</v>
      </c>
      <c r="R10812" s="108" t="s">
        <v>14571</v>
      </c>
      <c r="S10812" s="139" t="s">
        <v>14574</v>
      </c>
      <c r="T10812" s="218" t="s">
        <v>55</v>
      </c>
      <c r="U10812" s="218" t="s">
        <v>45</v>
      </c>
      <c r="V10812" s="218" t="s">
        <v>52</v>
      </c>
      <c r="W10812" s="223">
        <v>54.4</v>
      </c>
      <c r="X10812" s="136">
        <v>21.27</v>
      </c>
      <c r="Y10812" s="223">
        <v>0</v>
      </c>
      <c r="Z10812" s="223">
        <f>W10812*Y10812</f>
        <v>0</v>
      </c>
      <c r="AA10812" s="224">
        <v>6</v>
      </c>
      <c r="AB10812" s="224">
        <v>6</v>
      </c>
      <c r="AC10812" s="223">
        <f>(Z10812*(100-AB10812))/100</f>
        <v>0</v>
      </c>
      <c r="AD10812" s="223">
        <f>IF(AND(AC10812="",M10810=""),0,IF((AC10812=""),M10810, IF( (M10810=""),AC10812,SUM(AC10810:AC10815)+M10810)))</f>
        <v>1559959.0000000002</v>
      </c>
      <c r="AE10812" s="223">
        <f>IF( (X10812=""),AD10812*1,AD10812*(X10812/100) )</f>
        <v>331803.27930000005</v>
      </c>
      <c r="AF10812" s="223">
        <v>50000000</v>
      </c>
      <c r="AG10812" s="223">
        <f>IF((AF10812-AE10812) &gt; 1,0,IF((AF10812-AE10812)&lt;0,AE10812-AF10812,AF10812-AE10812))</f>
        <v>0</v>
      </c>
      <c r="AH10812" s="223">
        <v>0.02</v>
      </c>
    </row>
    <row r="10813" spans="1:34" s="173" customFormat="1" x14ac:dyDescent="0.55000000000000004">
      <c r="A10813" s="122"/>
      <c r="B10813" s="218"/>
      <c r="C10813" s="218"/>
      <c r="D10813" s="221"/>
      <c r="E10813" s="218"/>
      <c r="F10813" s="218"/>
      <c r="G10813" s="218"/>
      <c r="H10813" s="218"/>
      <c r="I10813" s="222"/>
      <c r="J10813" s="123"/>
      <c r="K10813" s="137"/>
      <c r="L10813" s="137" t="s">
        <v>63</v>
      </c>
      <c r="M10813" s="137">
        <f>SUM(M10810:M10812)</f>
        <v>23200</v>
      </c>
      <c r="N10813" s="218"/>
      <c r="O10813" s="108"/>
      <c r="P10813" s="138"/>
      <c r="Q10813" s="108"/>
      <c r="R10813" s="108"/>
      <c r="S10813" s="139"/>
      <c r="T10813" s="218"/>
      <c r="U10813" s="218"/>
      <c r="V10813" s="218"/>
      <c r="W10813" s="223"/>
      <c r="X10813" s="136"/>
      <c r="Y10813" s="223"/>
      <c r="Z10813" s="223"/>
      <c r="AA10813" s="224"/>
      <c r="AB10813" s="224"/>
      <c r="AC10813" s="223"/>
      <c r="AD10813" s="223"/>
      <c r="AE10813" s="223">
        <f>SUM(AE10810:AE10812)</f>
        <v>1559959.0000000002</v>
      </c>
      <c r="AF10813" s="223"/>
      <c r="AG10813" s="223">
        <f>SUM(AG10810:AG10812)</f>
        <v>0</v>
      </c>
      <c r="AH10813" s="223"/>
    </row>
    <row r="10814" spans="1:34" s="173" customFormat="1" x14ac:dyDescent="0.55000000000000004">
      <c r="A10814" s="122" t="s">
        <v>14577</v>
      </c>
      <c r="B10814" s="218">
        <v>4629</v>
      </c>
      <c r="C10814" s="218">
        <v>9020</v>
      </c>
      <c r="D10814" s="221" t="s">
        <v>14578</v>
      </c>
      <c r="E10814" s="218" t="s">
        <v>34</v>
      </c>
      <c r="F10814" s="218">
        <v>3698</v>
      </c>
      <c r="G10814" s="218">
        <v>0</v>
      </c>
      <c r="H10814" s="218">
        <v>1</v>
      </c>
      <c r="I10814" s="222">
        <v>50</v>
      </c>
      <c r="J10814" s="123" t="s">
        <v>35</v>
      </c>
      <c r="K10814" s="137">
        <f>((G10814*400)+(H10814*100))+I10814</f>
        <v>150</v>
      </c>
      <c r="L10814" s="137">
        <v>800</v>
      </c>
      <c r="M10814" s="137">
        <f>K10814*L10814</f>
        <v>120000</v>
      </c>
      <c r="N10814" s="218">
        <v>1</v>
      </c>
      <c r="O10814" s="108" t="s">
        <v>14575</v>
      </c>
      <c r="P10814" s="138">
        <v>3570700844619</v>
      </c>
      <c r="Q10814" s="108" t="s">
        <v>14576</v>
      </c>
      <c r="R10814" s="108" t="s">
        <v>14579</v>
      </c>
      <c r="S10814" s="139" t="s">
        <v>14580</v>
      </c>
      <c r="T10814" s="218" t="s">
        <v>51</v>
      </c>
      <c r="U10814" s="218" t="s">
        <v>45</v>
      </c>
      <c r="V10814" s="218" t="s">
        <v>52</v>
      </c>
      <c r="W10814" s="223">
        <v>68.12</v>
      </c>
      <c r="X10814" s="136">
        <v>100</v>
      </c>
      <c r="Y10814" s="223">
        <v>6750</v>
      </c>
      <c r="Z10814" s="223">
        <f>W10814*Y10814</f>
        <v>459810.00000000006</v>
      </c>
      <c r="AA10814" s="224">
        <v>6</v>
      </c>
      <c r="AB10814" s="224">
        <v>6</v>
      </c>
      <c r="AC10814" s="223">
        <f>(Z10814*(100-AB10814))/100</f>
        <v>432221.40000000008</v>
      </c>
      <c r="AD10814" s="223">
        <f>IF(AND(AC10814="",M10814=""),0,IF((AC10814=""),M10814, IF( (M10814=""),AC10814,SUM(AC10814:AC10817)+M10814)))</f>
        <v>552221.40000000014</v>
      </c>
      <c r="AE10814" s="223">
        <f>IF( (X10814=""),AD10814*1,AD10814*(X10814/100) )</f>
        <v>552221.40000000014</v>
      </c>
      <c r="AF10814" s="223">
        <v>50000000</v>
      </c>
      <c r="AG10814" s="223">
        <f>IF((AF10814-AE10814) &gt; 1,0,IF((AF10814-AE10814)&lt;0,AE10814-AF10814,AF10814-AE10814))</f>
        <v>0</v>
      </c>
      <c r="AH10814" s="223">
        <v>0.02</v>
      </c>
    </row>
    <row r="10815" spans="1:34" s="173" customFormat="1" x14ac:dyDescent="0.55000000000000004">
      <c r="A10815" s="122"/>
      <c r="B10815" s="218"/>
      <c r="C10815" s="218"/>
      <c r="D10815" s="221"/>
      <c r="E10815" s="218"/>
      <c r="F10815" s="218"/>
      <c r="G10815" s="218"/>
      <c r="H10815" s="218"/>
      <c r="I10815" s="222"/>
      <c r="J10815" s="123"/>
      <c r="K10815" s="137"/>
      <c r="L10815" s="137" t="s">
        <v>63</v>
      </c>
      <c r="M10815" s="137">
        <f>SUM(M10814:M10814)</f>
        <v>120000</v>
      </c>
      <c r="N10815" s="218"/>
      <c r="O10815" s="108"/>
      <c r="P10815" s="138"/>
      <c r="Q10815" s="108"/>
      <c r="R10815" s="108"/>
      <c r="S10815" s="139"/>
      <c r="T10815" s="218"/>
      <c r="U10815" s="218"/>
      <c r="V10815" s="218"/>
      <c r="W10815" s="223"/>
      <c r="X10815" s="136"/>
      <c r="Y10815" s="223"/>
      <c r="Z10815" s="223"/>
      <c r="AA10815" s="224"/>
      <c r="AB10815" s="224"/>
      <c r="AC10815" s="223"/>
      <c r="AD10815" s="223"/>
      <c r="AE10815" s="223">
        <f>SUM(AE10814:AE10814)</f>
        <v>552221.40000000014</v>
      </c>
      <c r="AF10815" s="223"/>
      <c r="AG10815" s="223">
        <f>SUM(AG10814:AG10814)</f>
        <v>0</v>
      </c>
      <c r="AH10815" s="223"/>
    </row>
    <row r="10816" spans="1:34" s="173" customFormat="1" x14ac:dyDescent="0.55000000000000004">
      <c r="A10816" s="122" t="s">
        <v>907</v>
      </c>
      <c r="B10816" s="218">
        <v>4630</v>
      </c>
      <c r="C10816" s="218">
        <v>6310</v>
      </c>
      <c r="D10816" s="221" t="s">
        <v>14581</v>
      </c>
      <c r="E10816" s="218" t="s">
        <v>37</v>
      </c>
      <c r="F10816" s="218">
        <v>5394</v>
      </c>
      <c r="G10816" s="218">
        <v>2</v>
      </c>
      <c r="H10816" s="218">
        <v>1</v>
      </c>
      <c r="I10816" s="222">
        <v>27</v>
      </c>
      <c r="J10816" s="123" t="s">
        <v>38</v>
      </c>
      <c r="K10816" s="137">
        <f>((G10816*400)+(H10816*100))+I10816</f>
        <v>927</v>
      </c>
      <c r="L10816" s="137">
        <v>400</v>
      </c>
      <c r="M10816" s="137">
        <f>K10816*L10816</f>
        <v>370800</v>
      </c>
      <c r="N10816" s="218"/>
      <c r="O10816" s="108"/>
      <c r="P10816" s="138"/>
      <c r="Q10816" s="108"/>
      <c r="R10816" s="108"/>
      <c r="S10816" s="139"/>
      <c r="T10816" s="218"/>
      <c r="U10816" s="218"/>
      <c r="V10816" s="218"/>
      <c r="W10816" s="223"/>
      <c r="X10816" s="136"/>
      <c r="Y10816" s="223"/>
      <c r="Z10816" s="223"/>
      <c r="AA10816" s="224"/>
      <c r="AB10816" s="224"/>
      <c r="AC10816" s="223"/>
      <c r="AD10816" s="223">
        <f>IF(AND(AC10816="",M10816=""),0,IF((AC10816=""),M10816,IF((M10816=""),AC10816,AC10816+M10816)))</f>
        <v>370800</v>
      </c>
      <c r="AE10816" s="223">
        <f>IF( (X10816=""),AD10816*1,AD10816*(X10816/100) )</f>
        <v>370800</v>
      </c>
      <c r="AF10816" s="223">
        <v>0</v>
      </c>
      <c r="AG10816" s="223">
        <f>IF((AF10816-AE10816) &gt; 1,0,IF((AF10816-AE10816)&lt;0,AE10816-AF10816,AF10816-AE10816))</f>
        <v>370800</v>
      </c>
      <c r="AH10816" s="223">
        <v>0.01</v>
      </c>
    </row>
    <row r="10817" spans="1:34" s="173" customFormat="1" x14ac:dyDescent="0.55000000000000004">
      <c r="A10817" s="122"/>
      <c r="B10817" s="218"/>
      <c r="C10817" s="218"/>
      <c r="D10817" s="221"/>
      <c r="E10817" s="218"/>
      <c r="F10817" s="218"/>
      <c r="G10817" s="218"/>
      <c r="H10817" s="218"/>
      <c r="I10817" s="222"/>
      <c r="J10817" s="123"/>
      <c r="K10817" s="137"/>
      <c r="L10817" s="137" t="s">
        <v>63</v>
      </c>
      <c r="M10817" s="137">
        <f>SUM(M10816:M10816)</f>
        <v>370800</v>
      </c>
      <c r="N10817" s="218"/>
      <c r="O10817" s="108"/>
      <c r="P10817" s="138"/>
      <c r="Q10817" s="108"/>
      <c r="R10817" s="108"/>
      <c r="S10817" s="139"/>
      <c r="T10817" s="218"/>
      <c r="U10817" s="218"/>
      <c r="V10817" s="218"/>
      <c r="W10817" s="223"/>
      <c r="X10817" s="136"/>
      <c r="Y10817" s="223"/>
      <c r="Z10817" s="223"/>
      <c r="AA10817" s="224"/>
      <c r="AB10817" s="224"/>
      <c r="AC10817" s="223"/>
      <c r="AD10817" s="223"/>
      <c r="AE10817" s="223">
        <f>SUM(AE10816:AE10816)</f>
        <v>370800</v>
      </c>
      <c r="AF10817" s="223"/>
      <c r="AG10817" s="223">
        <f>SUM(AG10816:AG10816)</f>
        <v>370800</v>
      </c>
      <c r="AH10817" s="223"/>
    </row>
    <row r="10818" spans="1:34" s="173" customFormat="1" x14ac:dyDescent="0.55000000000000004">
      <c r="A10818" s="122" t="s">
        <v>14582</v>
      </c>
      <c r="B10818" s="218">
        <v>4631</v>
      </c>
      <c r="C10818" s="218">
        <v>6255</v>
      </c>
      <c r="D10818" s="221" t="s">
        <v>14583</v>
      </c>
      <c r="E10818" s="218" t="s">
        <v>37</v>
      </c>
      <c r="F10818" s="218">
        <v>5487</v>
      </c>
      <c r="G10818" s="218">
        <v>3</v>
      </c>
      <c r="H10818" s="218">
        <v>3</v>
      </c>
      <c r="I10818" s="222">
        <v>79</v>
      </c>
      <c r="J10818" s="123" t="s">
        <v>38</v>
      </c>
      <c r="K10818" s="137">
        <f>((G10818*400)+(H10818*100))+I10818</f>
        <v>1579</v>
      </c>
      <c r="L10818" s="137">
        <v>400</v>
      </c>
      <c r="M10818" s="137">
        <f>K10818*L10818</f>
        <v>631600</v>
      </c>
      <c r="N10818" s="218"/>
      <c r="O10818" s="108"/>
      <c r="P10818" s="138"/>
      <c r="Q10818" s="108"/>
      <c r="R10818" s="108"/>
      <c r="S10818" s="139"/>
      <c r="T10818" s="218"/>
      <c r="U10818" s="218"/>
      <c r="V10818" s="218"/>
      <c r="W10818" s="223"/>
      <c r="X10818" s="136"/>
      <c r="Y10818" s="223"/>
      <c r="Z10818" s="223"/>
      <c r="AA10818" s="224"/>
      <c r="AB10818" s="224"/>
      <c r="AC10818" s="223"/>
      <c r="AD10818" s="223">
        <f>IF(AND(AC10818="",M10818=""),0,IF((AC10818=""),M10818,IF((M10818=""),AC10818,AC10818+M10818)))</f>
        <v>631600</v>
      </c>
      <c r="AE10818" s="223">
        <f>IF( (X10818=""),AD10818*1,AD10818*(X10818/100) )</f>
        <v>631600</v>
      </c>
      <c r="AF10818" s="223">
        <v>0</v>
      </c>
      <c r="AG10818" s="223">
        <f>IF((AF10818-AE10818) &gt; 1,0,IF((AF10818-AE10818)&lt;0,AE10818-AF10818,AF10818-AE10818))</f>
        <v>631600</v>
      </c>
      <c r="AH10818" s="223">
        <v>0.01</v>
      </c>
    </row>
    <row r="10819" spans="1:34" s="173" customFormat="1" x14ac:dyDescent="0.55000000000000004">
      <c r="A10819" s="122" t="s">
        <v>14582</v>
      </c>
      <c r="B10819" s="218">
        <v>4632</v>
      </c>
      <c r="C10819" s="218">
        <v>6900</v>
      </c>
      <c r="D10819" s="221" t="s">
        <v>14601</v>
      </c>
      <c r="E10819" s="218" t="s">
        <v>34</v>
      </c>
      <c r="F10819" s="218">
        <v>23258</v>
      </c>
      <c r="G10819" s="218">
        <v>0</v>
      </c>
      <c r="H10819" s="218">
        <v>3</v>
      </c>
      <c r="I10819" s="222">
        <v>57</v>
      </c>
      <c r="J10819" s="123" t="s">
        <v>38</v>
      </c>
      <c r="K10819" s="137">
        <f>((G10819*400)+(H10819*100))+I10819</f>
        <v>357</v>
      </c>
      <c r="L10819" s="137">
        <v>8000</v>
      </c>
      <c r="M10819" s="137">
        <f>K10819*L10819</f>
        <v>2856000</v>
      </c>
      <c r="N10819" s="218"/>
      <c r="O10819" s="108"/>
      <c r="P10819" s="138"/>
      <c r="Q10819" s="108"/>
      <c r="R10819" s="108"/>
      <c r="S10819" s="139"/>
      <c r="T10819" s="218"/>
      <c r="U10819" s="218"/>
      <c r="V10819" s="218"/>
      <c r="W10819" s="223"/>
      <c r="X10819" s="136"/>
      <c r="Y10819" s="223"/>
      <c r="Z10819" s="223"/>
      <c r="AA10819" s="224"/>
      <c r="AB10819" s="224"/>
      <c r="AC10819" s="223"/>
      <c r="AD10819" s="223">
        <f>IF(AND(AC10819="",M10819=""),0,IF((AC10819=""),M10819,IF((M10819=""),AC10819,AC10819+M10819)))</f>
        <v>2856000</v>
      </c>
      <c r="AE10819" s="223">
        <f>IF( (X10819=""),AD10819*1,AD10819*(X10819/100) )</f>
        <v>2856000</v>
      </c>
      <c r="AF10819" s="223">
        <v>50000000</v>
      </c>
      <c r="AG10819" s="223">
        <f>IF((AF10819-AE10819) &gt; 1,0,IF((AF10819-AE10819)&lt;0,AE10819-AF10819,AF10819-AE10819))</f>
        <v>0</v>
      </c>
      <c r="AH10819" s="223">
        <v>0.01</v>
      </c>
    </row>
    <row r="10820" spans="1:34" s="173" customFormat="1" x14ac:dyDescent="0.55000000000000004">
      <c r="A10820" s="122" t="s">
        <v>14582</v>
      </c>
      <c r="B10820" s="218">
        <v>4633</v>
      </c>
      <c r="C10820" s="218">
        <v>6464</v>
      </c>
      <c r="D10820" s="221" t="s">
        <v>14598</v>
      </c>
      <c r="E10820" s="218" t="s">
        <v>34</v>
      </c>
      <c r="F10820" s="218">
        <v>17023</v>
      </c>
      <c r="G10820" s="218">
        <v>2</v>
      </c>
      <c r="H10820" s="218">
        <v>3</v>
      </c>
      <c r="I10820" s="222">
        <v>31</v>
      </c>
      <c r="J10820" s="123" t="s">
        <v>38</v>
      </c>
      <c r="K10820" s="137">
        <f>((G10820*400)+(H10820*100))+I10820</f>
        <v>1131</v>
      </c>
      <c r="L10820" s="137">
        <v>225</v>
      </c>
      <c r="M10820" s="137">
        <f>K10820*L10820</f>
        <v>254475</v>
      </c>
      <c r="N10820" s="218"/>
      <c r="O10820" s="108"/>
      <c r="P10820" s="138"/>
      <c r="Q10820" s="108"/>
      <c r="R10820" s="108"/>
      <c r="S10820" s="139"/>
      <c r="T10820" s="218"/>
      <c r="U10820" s="218"/>
      <c r="V10820" s="218"/>
      <c r="W10820" s="223"/>
      <c r="X10820" s="136"/>
      <c r="Y10820" s="223"/>
      <c r="Z10820" s="223"/>
      <c r="AA10820" s="224"/>
      <c r="AB10820" s="224"/>
      <c r="AC10820" s="223"/>
      <c r="AD10820" s="223">
        <f>IF(AND(AC10820="",M10820=""),0,IF((AC10820=""),M10820,IF((M10820=""),AC10820,AC10820+M10820)))</f>
        <v>254475</v>
      </c>
      <c r="AE10820" s="223">
        <f>IF( (X10820=""),AD10820*1,AD10820*(X10820/100) )</f>
        <v>254475</v>
      </c>
      <c r="AF10820" s="223">
        <v>50000000</v>
      </c>
      <c r="AG10820" s="223">
        <f>IF((AF10820-AE10820) &gt; 1,0,IF((AF10820-AE10820)&lt;0,AE10820-AF10820,AF10820-AE10820))</f>
        <v>0</v>
      </c>
      <c r="AH10820" s="223">
        <v>0.01</v>
      </c>
    </row>
    <row r="10821" spans="1:34" s="173" customFormat="1" x14ac:dyDescent="0.55000000000000004">
      <c r="A10821" s="122"/>
      <c r="B10821" s="218"/>
      <c r="C10821" s="218"/>
      <c r="D10821" s="221"/>
      <c r="E10821" s="218"/>
      <c r="F10821" s="218"/>
      <c r="G10821" s="218"/>
      <c r="H10821" s="218"/>
      <c r="I10821" s="222"/>
      <c r="J10821" s="123"/>
      <c r="K10821" s="137"/>
      <c r="L10821" s="137" t="s">
        <v>63</v>
      </c>
      <c r="M10821" s="137">
        <f>SUM(M10818:M10820)</f>
        <v>3742075</v>
      </c>
      <c r="N10821" s="218"/>
      <c r="O10821" s="108"/>
      <c r="P10821" s="138"/>
      <c r="Q10821" s="108"/>
      <c r="R10821" s="108"/>
      <c r="S10821" s="139"/>
      <c r="T10821" s="218"/>
      <c r="U10821" s="218"/>
      <c r="V10821" s="218"/>
      <c r="W10821" s="223"/>
      <c r="X10821" s="136"/>
      <c r="Y10821" s="223"/>
      <c r="Z10821" s="223"/>
      <c r="AA10821" s="224"/>
      <c r="AB10821" s="224"/>
      <c r="AC10821" s="223"/>
      <c r="AD10821" s="223"/>
      <c r="AE10821" s="223">
        <f>SUM(AE10818:AE10820)</f>
        <v>3742075</v>
      </c>
      <c r="AF10821" s="223"/>
      <c r="AG10821" s="223">
        <f>SUM(AG10818:AG10820)</f>
        <v>631600</v>
      </c>
      <c r="AH10821" s="223"/>
    </row>
    <row r="10822" spans="1:34" s="173" customFormat="1" x14ac:dyDescent="0.55000000000000004">
      <c r="A10822" s="122" t="s">
        <v>14584</v>
      </c>
      <c r="B10822" s="218">
        <v>4634</v>
      </c>
      <c r="C10822" s="218">
        <v>4946</v>
      </c>
      <c r="D10822" s="221" t="s">
        <v>14585</v>
      </c>
      <c r="E10822" s="218" t="s">
        <v>34</v>
      </c>
      <c r="F10822" s="218">
        <v>6821</v>
      </c>
      <c r="G10822" s="218">
        <v>9</v>
      </c>
      <c r="H10822" s="218">
        <v>3</v>
      </c>
      <c r="I10822" s="222">
        <v>70</v>
      </c>
      <c r="J10822" s="123" t="s">
        <v>38</v>
      </c>
      <c r="K10822" s="137">
        <f>((G10822*400)+(H10822*100))+I10822</f>
        <v>3970</v>
      </c>
      <c r="L10822" s="137">
        <v>225</v>
      </c>
      <c r="M10822" s="137">
        <f>K10822*L10822</f>
        <v>893250</v>
      </c>
      <c r="N10822" s="218"/>
      <c r="O10822" s="108"/>
      <c r="P10822" s="138"/>
      <c r="Q10822" s="108"/>
      <c r="R10822" s="108"/>
      <c r="S10822" s="139"/>
      <c r="T10822" s="218"/>
      <c r="U10822" s="218"/>
      <c r="V10822" s="218"/>
      <c r="W10822" s="223"/>
      <c r="X10822" s="136"/>
      <c r="Y10822" s="223"/>
      <c r="Z10822" s="223"/>
      <c r="AA10822" s="224"/>
      <c r="AB10822" s="224"/>
      <c r="AC10822" s="223"/>
      <c r="AD10822" s="223">
        <f>IF(AND(AC10822="",M10822=""),0,IF((AC10822=""),M10822,IF((M10822=""),AC10822,AC10822+M10822)))</f>
        <v>893250</v>
      </c>
      <c r="AE10822" s="223">
        <f>IF( (X10822=""),AD10822*1,AD10822*(X10822/100) )</f>
        <v>893250</v>
      </c>
      <c r="AF10822" s="223">
        <v>50000000</v>
      </c>
      <c r="AG10822" s="223">
        <f>IF((AF10822-AE10822) &gt; 1,0,IF((AF10822-AE10822)&lt;0,AE10822-AF10822,AF10822-AE10822))</f>
        <v>0</v>
      </c>
      <c r="AH10822" s="223">
        <v>0.01</v>
      </c>
    </row>
    <row r="10823" spans="1:34" s="173" customFormat="1" x14ac:dyDescent="0.55000000000000004">
      <c r="A10823" s="122"/>
      <c r="B10823" s="218"/>
      <c r="C10823" s="218"/>
      <c r="D10823" s="221"/>
      <c r="E10823" s="218"/>
      <c r="F10823" s="218"/>
      <c r="G10823" s="218"/>
      <c r="H10823" s="218"/>
      <c r="I10823" s="222"/>
      <c r="J10823" s="123"/>
      <c r="K10823" s="137"/>
      <c r="L10823" s="137" t="s">
        <v>63</v>
      </c>
      <c r="M10823" s="137">
        <f>SUM(M10822:M10822)</f>
        <v>893250</v>
      </c>
      <c r="N10823" s="218"/>
      <c r="O10823" s="108"/>
      <c r="P10823" s="138"/>
      <c r="Q10823" s="108"/>
      <c r="R10823" s="108"/>
      <c r="S10823" s="139"/>
      <c r="T10823" s="218"/>
      <c r="U10823" s="218"/>
      <c r="V10823" s="218"/>
      <c r="W10823" s="223"/>
      <c r="X10823" s="136"/>
      <c r="Y10823" s="223"/>
      <c r="Z10823" s="223"/>
      <c r="AA10823" s="224"/>
      <c r="AB10823" s="224"/>
      <c r="AC10823" s="223"/>
      <c r="AD10823" s="223"/>
      <c r="AE10823" s="223">
        <f>SUM(AE10822:AE10822)</f>
        <v>893250</v>
      </c>
      <c r="AF10823" s="223"/>
      <c r="AG10823" s="223">
        <f>SUM(AG10822:AG10822)</f>
        <v>0</v>
      </c>
      <c r="AH10823" s="223"/>
    </row>
    <row r="10824" spans="1:34" s="173" customFormat="1" x14ac:dyDescent="0.55000000000000004">
      <c r="A10824" s="122" t="s">
        <v>14588</v>
      </c>
      <c r="B10824" s="218">
        <v>4635</v>
      </c>
      <c r="C10824" s="218">
        <v>5761</v>
      </c>
      <c r="D10824" s="221" t="s">
        <v>14589</v>
      </c>
      <c r="E10824" s="218" t="s">
        <v>34</v>
      </c>
      <c r="F10824" s="218">
        <v>10554</v>
      </c>
      <c r="G10824" s="218">
        <v>0</v>
      </c>
      <c r="H10824" s="218">
        <v>0</v>
      </c>
      <c r="I10824" s="222">
        <v>62</v>
      </c>
      <c r="J10824" s="123" t="s">
        <v>35</v>
      </c>
      <c r="K10824" s="137">
        <f>((G10824*400)+(H10824*100))+I10824</f>
        <v>62</v>
      </c>
      <c r="L10824" s="137">
        <v>2425</v>
      </c>
      <c r="M10824" s="137">
        <f>K10824*L10824</f>
        <v>150350</v>
      </c>
      <c r="N10824" s="218">
        <v>1</v>
      </c>
      <c r="O10824" s="108" t="s">
        <v>14586</v>
      </c>
      <c r="P10824" s="138"/>
      <c r="Q10824" s="108" t="s">
        <v>14587</v>
      </c>
      <c r="R10824" s="108" t="s">
        <v>14590</v>
      </c>
      <c r="S10824" s="139" t="s">
        <v>14591</v>
      </c>
      <c r="T10824" s="218" t="s">
        <v>51</v>
      </c>
      <c r="U10824" s="218" t="s">
        <v>45</v>
      </c>
      <c r="V10824" s="218" t="s">
        <v>52</v>
      </c>
      <c r="W10824" s="223">
        <v>337.5</v>
      </c>
      <c r="X10824" s="136">
        <v>100</v>
      </c>
      <c r="Y10824" s="223">
        <v>6750</v>
      </c>
      <c r="Z10824" s="223">
        <f>W10824*Y10824</f>
        <v>2278125</v>
      </c>
      <c r="AA10824" s="224">
        <v>6</v>
      </c>
      <c r="AB10824" s="224">
        <v>6</v>
      </c>
      <c r="AC10824" s="223">
        <f>(Z10824*(100-AB10824))/100</f>
        <v>2141437.5</v>
      </c>
      <c r="AD10824" s="223">
        <f>IF(AND(AC10824="",M10824=""),0,IF((AC10824=""),M10824, IF( (M10824=""),AC10824,SUM(AC10824:AC10825)+M10824)))</f>
        <v>2291787.5</v>
      </c>
      <c r="AE10824" s="223">
        <f>IF( (X10824=""),AD10824*1,AD10824*(X10824/100) )</f>
        <v>2291787.5</v>
      </c>
      <c r="AF10824" s="223">
        <v>50000000</v>
      </c>
      <c r="AG10824" s="223">
        <f>IF((AF10824-AE10824) &gt; 1,0,IF((AF10824-AE10824)&lt;0,AE10824-AF10824,AF10824-AE10824))</f>
        <v>0</v>
      </c>
      <c r="AH10824" s="223">
        <v>0.02</v>
      </c>
    </row>
    <row r="10825" spans="1:34" s="173" customFormat="1" x14ac:dyDescent="0.55000000000000004">
      <c r="A10825" s="122"/>
      <c r="B10825" s="218"/>
      <c r="C10825" s="218"/>
      <c r="D10825" s="221"/>
      <c r="E10825" s="218"/>
      <c r="F10825" s="218"/>
      <c r="G10825" s="218"/>
      <c r="H10825" s="218"/>
      <c r="I10825" s="222"/>
      <c r="J10825" s="123"/>
      <c r="K10825" s="137"/>
      <c r="L10825" s="137" t="s">
        <v>63</v>
      </c>
      <c r="M10825" s="137">
        <f>SUM(M10824:M10824)</f>
        <v>150350</v>
      </c>
      <c r="N10825" s="218"/>
      <c r="O10825" s="108"/>
      <c r="P10825" s="138"/>
      <c r="Q10825" s="108"/>
      <c r="R10825" s="108"/>
      <c r="S10825" s="139"/>
      <c r="T10825" s="218"/>
      <c r="U10825" s="218"/>
      <c r="V10825" s="218"/>
      <c r="W10825" s="223"/>
      <c r="X10825" s="136"/>
      <c r="Y10825" s="223"/>
      <c r="Z10825" s="223"/>
      <c r="AA10825" s="224"/>
      <c r="AB10825" s="224"/>
      <c r="AC10825" s="223"/>
      <c r="AD10825" s="223"/>
      <c r="AE10825" s="223">
        <f>SUM(AE10824:AE10824)</f>
        <v>2291787.5</v>
      </c>
      <c r="AF10825" s="223"/>
      <c r="AG10825" s="223">
        <f>SUM(AG10824:AG10824)</f>
        <v>0</v>
      </c>
      <c r="AH10825" s="223"/>
    </row>
    <row r="10826" spans="1:34" s="173" customFormat="1" x14ac:dyDescent="0.55000000000000004">
      <c r="A10826" s="122" t="s">
        <v>14577</v>
      </c>
      <c r="B10826" s="218">
        <v>4636</v>
      </c>
      <c r="C10826" s="218">
        <v>9019</v>
      </c>
      <c r="D10826" s="221" t="s">
        <v>14592</v>
      </c>
      <c r="E10826" s="218" t="s">
        <v>34</v>
      </c>
      <c r="F10826" s="218">
        <v>14030</v>
      </c>
      <c r="G10826" s="218">
        <v>0</v>
      </c>
      <c r="H10826" s="218">
        <v>3</v>
      </c>
      <c r="I10826" s="222">
        <v>59</v>
      </c>
      <c r="J10826" s="123" t="s">
        <v>35</v>
      </c>
      <c r="K10826" s="137">
        <f>((G10826*400)+(H10826*100))+I10826</f>
        <v>359</v>
      </c>
      <c r="L10826" s="137">
        <v>800</v>
      </c>
      <c r="M10826" s="137">
        <f>K10826*L10826</f>
        <v>287200</v>
      </c>
      <c r="N10826" s="218">
        <v>1</v>
      </c>
      <c r="O10826" s="108" t="s">
        <v>14575</v>
      </c>
      <c r="P10826" s="138">
        <v>3570700844619</v>
      </c>
      <c r="Q10826" s="108" t="s">
        <v>14576</v>
      </c>
      <c r="R10826" s="108" t="s">
        <v>14579</v>
      </c>
      <c r="S10826" s="139" t="s">
        <v>14593</v>
      </c>
      <c r="T10826" s="218" t="s">
        <v>51</v>
      </c>
      <c r="U10826" s="218" t="s">
        <v>227</v>
      </c>
      <c r="V10826" s="218" t="s">
        <v>52</v>
      </c>
      <c r="W10826" s="223">
        <v>178.88</v>
      </c>
      <c r="X10826" s="136">
        <v>72.459999999999994</v>
      </c>
      <c r="Y10826" s="223">
        <v>6750</v>
      </c>
      <c r="Z10826" s="223">
        <f>W10826*Y10826</f>
        <v>1207440</v>
      </c>
      <c r="AA10826" s="224">
        <v>11</v>
      </c>
      <c r="AB10826" s="224">
        <v>34</v>
      </c>
      <c r="AC10826" s="223">
        <f>(Z10826*(100-AB10826))/100</f>
        <v>796910.4</v>
      </c>
      <c r="AD10826" s="223">
        <f>IF(AND(AC10826="",M10826=""),0,IF((AC10826=""),M10826, IF( (M10826=""),AC10826,SUM(AC10826:AC10831)+M10826)))</f>
        <v>1331565.3999999999</v>
      </c>
      <c r="AE10826" s="223">
        <f>IF( (X10826=""),AD10826*1,AD10826*(X10826/100) )</f>
        <v>964852.28883999982</v>
      </c>
      <c r="AF10826" s="223">
        <v>50000000</v>
      </c>
      <c r="AG10826" s="223">
        <f>IF((AF10826-AE10826) &gt; 1,0,IF((AF10826-AE10826)&lt;0,AE10826-AF10826,AF10826-AE10826))</f>
        <v>0</v>
      </c>
      <c r="AH10826" s="223">
        <v>0.02</v>
      </c>
    </row>
    <row r="10827" spans="1:34" s="173" customFormat="1" x14ac:dyDescent="0.55000000000000004">
      <c r="A10827" s="122"/>
      <c r="B10827" s="218"/>
      <c r="C10827" s="218"/>
      <c r="D10827" s="221"/>
      <c r="E10827" s="218"/>
      <c r="F10827" s="218"/>
      <c r="G10827" s="218"/>
      <c r="H10827" s="218"/>
      <c r="I10827" s="222"/>
      <c r="J10827" s="123"/>
      <c r="K10827" s="137"/>
      <c r="L10827" s="137"/>
      <c r="M10827" s="137"/>
      <c r="N10827" s="218">
        <v>2</v>
      </c>
      <c r="O10827" s="108" t="s">
        <v>14575</v>
      </c>
      <c r="P10827" s="138">
        <v>3570700844619</v>
      </c>
      <c r="Q10827" s="108" t="s">
        <v>14576</v>
      </c>
      <c r="R10827" s="108" t="s">
        <v>14579</v>
      </c>
      <c r="S10827" s="139" t="s">
        <v>14594</v>
      </c>
      <c r="T10827" s="218" t="s">
        <v>51</v>
      </c>
      <c r="U10827" s="218" t="s">
        <v>45</v>
      </c>
      <c r="V10827" s="218" t="s">
        <v>52</v>
      </c>
      <c r="W10827" s="223">
        <v>39</v>
      </c>
      <c r="X10827" s="136">
        <v>15.8</v>
      </c>
      <c r="Y10827" s="223">
        <v>6750</v>
      </c>
      <c r="Z10827" s="223">
        <f>W10827*Y10827</f>
        <v>263250</v>
      </c>
      <c r="AA10827" s="224">
        <v>6</v>
      </c>
      <c r="AB10827" s="224">
        <v>6</v>
      </c>
      <c r="AC10827" s="223">
        <f>(Z10827*(100-AB10827))/100</f>
        <v>247455</v>
      </c>
      <c r="AD10827" s="223">
        <f>IF(AND(AC10827="",M10826=""),0,IF((AC10827=""),M10826, IF( (M10826=""),AC10827,SUM(AC10826:AC10831)+M10826)))</f>
        <v>1331565.3999999999</v>
      </c>
      <c r="AE10827" s="223">
        <f>IF( (X10827=""),AD10827*1,AD10827*(X10827/100) )</f>
        <v>210387.33319999999</v>
      </c>
      <c r="AF10827" s="223">
        <v>50000000</v>
      </c>
      <c r="AG10827" s="223">
        <f>IF((AF10827-AE10827) &gt; 1,0,IF((AF10827-AE10827)&lt;0,AE10827-AF10827,AF10827-AE10827))</f>
        <v>0</v>
      </c>
      <c r="AH10827" s="223">
        <v>0.02</v>
      </c>
    </row>
    <row r="10828" spans="1:34" s="173" customFormat="1" x14ac:dyDescent="0.55000000000000004">
      <c r="A10828" s="122"/>
      <c r="B10828" s="218"/>
      <c r="C10828" s="218"/>
      <c r="D10828" s="221"/>
      <c r="E10828" s="218"/>
      <c r="F10828" s="218"/>
      <c r="G10828" s="218"/>
      <c r="H10828" s="218"/>
      <c r="I10828" s="222"/>
      <c r="J10828" s="123"/>
      <c r="K10828" s="137"/>
      <c r="L10828" s="137"/>
      <c r="M10828" s="137"/>
      <c r="N10828" s="218">
        <v>3</v>
      </c>
      <c r="O10828" s="108" t="s">
        <v>14575</v>
      </c>
      <c r="P10828" s="138">
        <v>3570700844619</v>
      </c>
      <c r="Q10828" s="108" t="s">
        <v>14576</v>
      </c>
      <c r="R10828" s="108" t="s">
        <v>14579</v>
      </c>
      <c r="S10828" s="139" t="s">
        <v>14595</v>
      </c>
      <c r="T10828" s="218" t="s">
        <v>55</v>
      </c>
      <c r="U10828" s="218" t="s">
        <v>45</v>
      </c>
      <c r="V10828" s="218" t="s">
        <v>52</v>
      </c>
      <c r="W10828" s="223">
        <v>29</v>
      </c>
      <c r="X10828" s="136">
        <v>11.75</v>
      </c>
      <c r="Y10828" s="223">
        <v>0</v>
      </c>
      <c r="Z10828" s="223">
        <f>W10828*Y10828</f>
        <v>0</v>
      </c>
      <c r="AA10828" s="224">
        <v>6</v>
      </c>
      <c r="AB10828" s="224">
        <v>6</v>
      </c>
      <c r="AC10828" s="223">
        <f>(Z10828*(100-AB10828))/100</f>
        <v>0</v>
      </c>
      <c r="AD10828" s="223">
        <f>IF(AND(AC10828="",M10826=""),0,IF((AC10828=""),M10826, IF( (M10826=""),AC10828,SUM(AC10826:AC10831)+M10826)))</f>
        <v>1331565.3999999999</v>
      </c>
      <c r="AE10828" s="223">
        <f>IF( (X10828=""),AD10828*1,AD10828*(X10828/100) )</f>
        <v>156458.93449999997</v>
      </c>
      <c r="AF10828" s="223">
        <v>50000000</v>
      </c>
      <c r="AG10828" s="223">
        <f>IF((AF10828-AE10828) &gt; 1,0,IF((AF10828-AE10828)&lt;0,AE10828-AF10828,AF10828-AE10828))</f>
        <v>0</v>
      </c>
      <c r="AH10828" s="223">
        <v>0.02</v>
      </c>
    </row>
    <row r="10829" spans="1:34" s="173" customFormat="1" x14ac:dyDescent="0.55000000000000004">
      <c r="A10829" s="122"/>
      <c r="B10829" s="218"/>
      <c r="C10829" s="218"/>
      <c r="D10829" s="221"/>
      <c r="E10829" s="218"/>
      <c r="F10829" s="218"/>
      <c r="G10829" s="218"/>
      <c r="H10829" s="218"/>
      <c r="I10829" s="222"/>
      <c r="J10829" s="123"/>
      <c r="K10829" s="137"/>
      <c r="L10829" s="137" t="s">
        <v>63</v>
      </c>
      <c r="M10829" s="137">
        <f>SUM(M10826:M10828)</f>
        <v>287200</v>
      </c>
      <c r="N10829" s="218"/>
      <c r="O10829" s="108"/>
      <c r="P10829" s="138"/>
      <c r="Q10829" s="108"/>
      <c r="R10829" s="108"/>
      <c r="S10829" s="139"/>
      <c r="T10829" s="218"/>
      <c r="U10829" s="218"/>
      <c r="V10829" s="218"/>
      <c r="W10829" s="223"/>
      <c r="X10829" s="136"/>
      <c r="Y10829" s="223"/>
      <c r="Z10829" s="223"/>
      <c r="AA10829" s="224"/>
      <c r="AB10829" s="224"/>
      <c r="AC10829" s="223"/>
      <c r="AD10829" s="223"/>
      <c r="AE10829" s="223">
        <f>SUM(AE10826:AE10828)</f>
        <v>1331698.5565399998</v>
      </c>
      <c r="AF10829" s="223"/>
      <c r="AG10829" s="223">
        <f>SUM(AG10826:AG10828)</f>
        <v>0</v>
      </c>
      <c r="AH10829" s="223"/>
    </row>
    <row r="10830" spans="1:34" s="173" customFormat="1" x14ac:dyDescent="0.55000000000000004">
      <c r="A10830" s="122" t="s">
        <v>14596</v>
      </c>
      <c r="B10830" s="218">
        <v>4637</v>
      </c>
      <c r="C10830" s="218">
        <v>6478</v>
      </c>
      <c r="D10830" s="221" t="s">
        <v>14597</v>
      </c>
      <c r="E10830" s="218" t="s">
        <v>34</v>
      </c>
      <c r="F10830" s="218">
        <v>15932</v>
      </c>
      <c r="G10830" s="218">
        <v>9</v>
      </c>
      <c r="H10830" s="218">
        <v>2</v>
      </c>
      <c r="I10830" s="222">
        <v>25</v>
      </c>
      <c r="J10830" s="123" t="s">
        <v>38</v>
      </c>
      <c r="K10830" s="137">
        <f>((G10830*400)+(H10830*100))+I10830</f>
        <v>3825</v>
      </c>
      <c r="L10830" s="137">
        <v>225</v>
      </c>
      <c r="M10830" s="137">
        <f>K10830*L10830</f>
        <v>860625</v>
      </c>
      <c r="N10830" s="218"/>
      <c r="O10830" s="108"/>
      <c r="P10830" s="138"/>
      <c r="Q10830" s="108"/>
      <c r="R10830" s="108"/>
      <c r="S10830" s="139"/>
      <c r="T10830" s="218"/>
      <c r="U10830" s="218"/>
      <c r="V10830" s="218"/>
      <c r="W10830" s="223"/>
      <c r="X10830" s="136"/>
      <c r="Y10830" s="223"/>
      <c r="Z10830" s="223"/>
      <c r="AA10830" s="224"/>
      <c r="AB10830" s="224"/>
      <c r="AC10830" s="223"/>
      <c r="AD10830" s="223">
        <f>IF(AND(AC10830="",M10830=""),0,IF((AC10830=""),M10830,IF((M10830=""),AC10830,AC10830+M10830)))</f>
        <v>860625</v>
      </c>
      <c r="AE10830" s="223">
        <f>IF( (X10830=""),AD10830*1,AD10830*(X10830/100) )</f>
        <v>860625</v>
      </c>
      <c r="AF10830" s="223">
        <v>50000000</v>
      </c>
      <c r="AG10830" s="223">
        <f>IF((AF10830-AE10830) &gt; 1,0,IF((AF10830-AE10830)&lt;0,AE10830-AF10830,AF10830-AE10830))</f>
        <v>0</v>
      </c>
      <c r="AH10830" s="223">
        <v>0.01</v>
      </c>
    </row>
    <row r="10831" spans="1:34" s="173" customFormat="1" x14ac:dyDescent="0.55000000000000004">
      <c r="A10831" s="122"/>
      <c r="B10831" s="218"/>
      <c r="C10831" s="218"/>
      <c r="D10831" s="221"/>
      <c r="E10831" s="218"/>
      <c r="F10831" s="218"/>
      <c r="G10831" s="218"/>
      <c r="H10831" s="218"/>
      <c r="I10831" s="222"/>
      <c r="J10831" s="123"/>
      <c r="K10831" s="137"/>
      <c r="L10831" s="137" t="s">
        <v>63</v>
      </c>
      <c r="M10831" s="137">
        <f>SUM(M10830:M10830)</f>
        <v>860625</v>
      </c>
      <c r="N10831" s="218"/>
      <c r="O10831" s="108"/>
      <c r="P10831" s="138"/>
      <c r="Q10831" s="108"/>
      <c r="R10831" s="108"/>
      <c r="S10831" s="139"/>
      <c r="T10831" s="218"/>
      <c r="U10831" s="218"/>
      <c r="V10831" s="218"/>
      <c r="W10831" s="223"/>
      <c r="X10831" s="136"/>
      <c r="Y10831" s="223"/>
      <c r="Z10831" s="223"/>
      <c r="AA10831" s="224"/>
      <c r="AB10831" s="224"/>
      <c r="AC10831" s="223"/>
      <c r="AD10831" s="223"/>
      <c r="AE10831" s="223">
        <f>SUM(AE10830:AE10830)</f>
        <v>860625</v>
      </c>
      <c r="AF10831" s="223"/>
      <c r="AG10831" s="223">
        <f>SUM(AG10830:AG10830)</f>
        <v>0</v>
      </c>
      <c r="AH10831" s="223"/>
    </row>
    <row r="10832" spans="1:34" s="173" customFormat="1" x14ac:dyDescent="0.55000000000000004">
      <c r="A10832" s="122" t="s">
        <v>14596</v>
      </c>
      <c r="B10832" s="218">
        <v>4638</v>
      </c>
      <c r="C10832" s="218">
        <v>6477</v>
      </c>
      <c r="D10832" s="221" t="s">
        <v>14599</v>
      </c>
      <c r="E10832" s="218" t="s">
        <v>34</v>
      </c>
      <c r="F10832" s="218">
        <v>22658</v>
      </c>
      <c r="G10832" s="218">
        <v>6</v>
      </c>
      <c r="H10832" s="218">
        <v>2</v>
      </c>
      <c r="I10832" s="222">
        <v>0</v>
      </c>
      <c r="J10832" s="123" t="s">
        <v>38</v>
      </c>
      <c r="K10832" s="137">
        <f>((G10832*400)+(H10832*100))+I10832</f>
        <v>2600</v>
      </c>
      <c r="L10832" s="137">
        <v>225</v>
      </c>
      <c r="M10832" s="137">
        <f>K10832*L10832</f>
        <v>585000</v>
      </c>
      <c r="N10832" s="218"/>
      <c r="O10832" s="108"/>
      <c r="P10832" s="138"/>
      <c r="Q10832" s="108"/>
      <c r="R10832" s="108"/>
      <c r="S10832" s="139"/>
      <c r="T10832" s="218"/>
      <c r="U10832" s="218"/>
      <c r="V10832" s="218"/>
      <c r="W10832" s="223"/>
      <c r="X10832" s="136"/>
      <c r="Y10832" s="223"/>
      <c r="Z10832" s="223"/>
      <c r="AA10832" s="224"/>
      <c r="AB10832" s="224"/>
      <c r="AC10832" s="223"/>
      <c r="AD10832" s="223">
        <f>IF(AND(AC10832="",M10832=""),0,IF((AC10832=""),M10832,IF((M10832=""),AC10832,AC10832+M10832)))</f>
        <v>585000</v>
      </c>
      <c r="AE10832" s="223">
        <f>IF( (X10832=""),AD10832*1,AD10832*(X10832/100) )</f>
        <v>585000</v>
      </c>
      <c r="AF10832" s="223">
        <v>50000000</v>
      </c>
      <c r="AG10832" s="223">
        <f>IF((AF10832-AE10832) &gt; 1,0,IF((AF10832-AE10832)&lt;0,AE10832-AF10832,AF10832-AE10832))</f>
        <v>0</v>
      </c>
      <c r="AH10832" s="223">
        <v>0.01</v>
      </c>
    </row>
    <row r="10833" spans="1:34" s="173" customFormat="1" x14ac:dyDescent="0.55000000000000004">
      <c r="A10833" s="122"/>
      <c r="B10833" s="218"/>
      <c r="C10833" s="218"/>
      <c r="D10833" s="221"/>
      <c r="E10833" s="218"/>
      <c r="F10833" s="218"/>
      <c r="G10833" s="218"/>
      <c r="H10833" s="218"/>
      <c r="I10833" s="222"/>
      <c r="J10833" s="123"/>
      <c r="K10833" s="137"/>
      <c r="L10833" s="137" t="s">
        <v>63</v>
      </c>
      <c r="M10833" s="137">
        <f>SUM(M10832:M10832)</f>
        <v>585000</v>
      </c>
      <c r="N10833" s="218"/>
      <c r="O10833" s="108"/>
      <c r="P10833" s="138"/>
      <c r="Q10833" s="108"/>
      <c r="R10833" s="108"/>
      <c r="S10833" s="139"/>
      <c r="T10833" s="218"/>
      <c r="U10833" s="218"/>
      <c r="V10833" s="218"/>
      <c r="W10833" s="223"/>
      <c r="X10833" s="136"/>
      <c r="Y10833" s="223"/>
      <c r="Z10833" s="223"/>
      <c r="AA10833" s="224"/>
      <c r="AB10833" s="224"/>
      <c r="AC10833" s="223"/>
      <c r="AD10833" s="223"/>
      <c r="AE10833" s="223">
        <f>SUM(AE10832:AE10832)</f>
        <v>585000</v>
      </c>
      <c r="AF10833" s="223"/>
      <c r="AG10833" s="223">
        <f>SUM(AG10832:AG10832)</f>
        <v>0</v>
      </c>
      <c r="AH10833" s="223"/>
    </row>
    <row r="10834" spans="1:34" s="173" customFormat="1" x14ac:dyDescent="0.55000000000000004">
      <c r="A10834" s="122" t="s">
        <v>3412</v>
      </c>
      <c r="B10834" s="218">
        <v>4639</v>
      </c>
      <c r="C10834" s="218">
        <v>6573</v>
      </c>
      <c r="D10834" s="221" t="s">
        <v>14600</v>
      </c>
      <c r="E10834" s="218" t="s">
        <v>34</v>
      </c>
      <c r="F10834" s="218">
        <v>23137</v>
      </c>
      <c r="G10834" s="218">
        <v>1</v>
      </c>
      <c r="H10834" s="218">
        <v>0</v>
      </c>
      <c r="I10834" s="222">
        <v>60</v>
      </c>
      <c r="J10834" s="123" t="s">
        <v>38</v>
      </c>
      <c r="K10834" s="137">
        <f>((G10834*400)+(H10834*100))+I10834</f>
        <v>460</v>
      </c>
      <c r="L10834" s="137">
        <v>325</v>
      </c>
      <c r="M10834" s="137">
        <f>K10834*L10834</f>
        <v>149500</v>
      </c>
      <c r="N10834" s="218"/>
      <c r="O10834" s="108"/>
      <c r="P10834" s="138"/>
      <c r="Q10834" s="108"/>
      <c r="R10834" s="108"/>
      <c r="S10834" s="139"/>
      <c r="T10834" s="218"/>
      <c r="U10834" s="218"/>
      <c r="V10834" s="218"/>
      <c r="W10834" s="223"/>
      <c r="X10834" s="136"/>
      <c r="Y10834" s="223"/>
      <c r="Z10834" s="223"/>
      <c r="AA10834" s="224"/>
      <c r="AB10834" s="224"/>
      <c r="AC10834" s="223"/>
      <c r="AD10834" s="223">
        <f>IF(AND(AC10834="",M10834=""),0,IF((AC10834=""),M10834,IF((M10834=""),AC10834,AC10834+M10834)))</f>
        <v>149500</v>
      </c>
      <c r="AE10834" s="223">
        <f>IF( (X10834=""),AD10834*1,AD10834*(X10834/100) )</f>
        <v>149500</v>
      </c>
      <c r="AF10834" s="223">
        <v>50000000</v>
      </c>
      <c r="AG10834" s="223">
        <f>IF((AF10834-AE10834) &gt; 1,0,IF((AF10834-AE10834)&lt;0,AE10834-AF10834,AF10834-AE10834))</f>
        <v>0</v>
      </c>
      <c r="AH10834" s="223">
        <v>0.01</v>
      </c>
    </row>
    <row r="10835" spans="1:34" s="173" customFormat="1" x14ac:dyDescent="0.55000000000000004">
      <c r="A10835" s="122"/>
      <c r="B10835" s="218"/>
      <c r="C10835" s="218"/>
      <c r="D10835" s="221"/>
      <c r="E10835" s="218"/>
      <c r="F10835" s="218"/>
      <c r="G10835" s="218"/>
      <c r="H10835" s="218"/>
      <c r="I10835" s="222"/>
      <c r="J10835" s="123"/>
      <c r="K10835" s="137"/>
      <c r="L10835" s="137" t="s">
        <v>63</v>
      </c>
      <c r="M10835" s="137">
        <f>SUM(M10834:M10834)</f>
        <v>149500</v>
      </c>
      <c r="N10835" s="218"/>
      <c r="O10835" s="108"/>
      <c r="P10835" s="138"/>
      <c r="Q10835" s="108"/>
      <c r="R10835" s="108"/>
      <c r="S10835" s="139"/>
      <c r="T10835" s="218"/>
      <c r="U10835" s="218"/>
      <c r="V10835" s="218"/>
      <c r="W10835" s="223"/>
      <c r="X10835" s="136"/>
      <c r="Y10835" s="223"/>
      <c r="Z10835" s="223"/>
      <c r="AA10835" s="224"/>
      <c r="AB10835" s="224"/>
      <c r="AC10835" s="223"/>
      <c r="AD10835" s="223"/>
      <c r="AE10835" s="223">
        <f>SUM(AE10834:AE10834)</f>
        <v>149500</v>
      </c>
      <c r="AF10835" s="223"/>
      <c r="AG10835" s="223">
        <f>SUM(AG10834:AG10834)</f>
        <v>0</v>
      </c>
      <c r="AH10835" s="223"/>
    </row>
    <row r="10836" spans="1:34" s="173" customFormat="1" x14ac:dyDescent="0.55000000000000004">
      <c r="A10836" s="122" t="s">
        <v>8206</v>
      </c>
      <c r="B10836" s="218">
        <v>4640</v>
      </c>
      <c r="C10836" s="218">
        <v>6831</v>
      </c>
      <c r="D10836" s="221" t="s">
        <v>14604</v>
      </c>
      <c r="E10836" s="218" t="s">
        <v>34</v>
      </c>
      <c r="F10836" s="218">
        <v>23623</v>
      </c>
      <c r="G10836" s="218">
        <v>0</v>
      </c>
      <c r="H10836" s="218">
        <v>1</v>
      </c>
      <c r="I10836" s="222">
        <v>53</v>
      </c>
      <c r="J10836" s="123" t="s">
        <v>35</v>
      </c>
      <c r="K10836" s="137">
        <f>((G10836*400)+(H10836*100))+I10836</f>
        <v>153</v>
      </c>
      <c r="L10836" s="137">
        <v>1600</v>
      </c>
      <c r="M10836" s="137">
        <f>K10836*L10836</f>
        <v>244800</v>
      </c>
      <c r="N10836" s="218">
        <v>1</v>
      </c>
      <c r="O10836" s="108" t="s">
        <v>14602</v>
      </c>
      <c r="P10836" s="138">
        <v>3570800018737</v>
      </c>
      <c r="Q10836" s="108" t="s">
        <v>14603</v>
      </c>
      <c r="R10836" s="108" t="s">
        <v>8208</v>
      </c>
      <c r="S10836" s="139" t="s">
        <v>14605</v>
      </c>
      <c r="T10836" s="218" t="s">
        <v>51</v>
      </c>
      <c r="U10836" s="218" t="s">
        <v>227</v>
      </c>
      <c r="V10836" s="218" t="s">
        <v>52</v>
      </c>
      <c r="W10836" s="223">
        <v>518.4</v>
      </c>
      <c r="X10836" s="136">
        <v>93.51</v>
      </c>
      <c r="Y10836" s="223">
        <v>6750</v>
      </c>
      <c r="Z10836" s="223">
        <f>W10836*Y10836</f>
        <v>3499200</v>
      </c>
      <c r="AA10836" s="224">
        <v>11</v>
      </c>
      <c r="AB10836" s="224">
        <v>34</v>
      </c>
      <c r="AC10836" s="223">
        <f>(Z10836*(100-AB10836))/100</f>
        <v>2309472</v>
      </c>
      <c r="AD10836" s="223">
        <f>IF(AND(AC10836="",M10836=""),0,IF((AC10836=""),M10836, IF( (M10836=""),AC10836,SUM(AC10836:AC10839)+M10836)))</f>
        <v>2554272</v>
      </c>
      <c r="AE10836" s="223">
        <f>IF( (X10836=""),AD10836*1,AD10836*(X10836/100) )</f>
        <v>2388499.7472000001</v>
      </c>
      <c r="AF10836" s="223">
        <v>50000000</v>
      </c>
      <c r="AG10836" s="223">
        <f>IF((AF10836-AE10836) &gt; 1,0,IF((AF10836-AE10836)&lt;0,AE10836-AF10836,AF10836-AE10836))</f>
        <v>0</v>
      </c>
      <c r="AH10836" s="223">
        <v>0.02</v>
      </c>
    </row>
    <row r="10837" spans="1:34" s="173" customFormat="1" x14ac:dyDescent="0.55000000000000004">
      <c r="A10837" s="122"/>
      <c r="B10837" s="218"/>
      <c r="C10837" s="218"/>
      <c r="D10837" s="221"/>
      <c r="E10837" s="218"/>
      <c r="F10837" s="218"/>
      <c r="G10837" s="218"/>
      <c r="H10837" s="218"/>
      <c r="I10837" s="222"/>
      <c r="J10837" s="123"/>
      <c r="K10837" s="137"/>
      <c r="L10837" s="137"/>
      <c r="M10837" s="137"/>
      <c r="N10837" s="218">
        <v>2</v>
      </c>
      <c r="O10837" s="108" t="s">
        <v>14602</v>
      </c>
      <c r="P10837" s="138">
        <v>3570800018737</v>
      </c>
      <c r="Q10837" s="108" t="s">
        <v>14603</v>
      </c>
      <c r="R10837" s="108" t="s">
        <v>8208</v>
      </c>
      <c r="S10837" s="139" t="s">
        <v>14606</v>
      </c>
      <c r="T10837" s="218" t="s">
        <v>55</v>
      </c>
      <c r="U10837" s="218" t="s">
        <v>45</v>
      </c>
      <c r="V10837" s="218" t="s">
        <v>52</v>
      </c>
      <c r="W10837" s="223">
        <v>36</v>
      </c>
      <c r="X10837" s="136">
        <v>6.49</v>
      </c>
      <c r="Y10837" s="223">
        <v>0</v>
      </c>
      <c r="Z10837" s="223">
        <f>W10837*Y10837</f>
        <v>0</v>
      </c>
      <c r="AA10837" s="224">
        <v>6</v>
      </c>
      <c r="AB10837" s="224">
        <v>6</v>
      </c>
      <c r="AC10837" s="223">
        <f>(Z10837*(100-AB10837))/100</f>
        <v>0</v>
      </c>
      <c r="AD10837" s="223">
        <f>IF(AND(AC10837="",M10836=""),0,IF((AC10837=""),M10836, IF( (M10836=""),AC10837,SUM(AC10836:AC10839)+M10836)))</f>
        <v>2554272</v>
      </c>
      <c r="AE10837" s="223">
        <f>IF( (X10837=""),AD10837*1,AD10837*(X10837/100) )</f>
        <v>165772.25279999999</v>
      </c>
      <c r="AF10837" s="223">
        <v>50000000</v>
      </c>
      <c r="AG10837" s="223">
        <f>IF((AF10837-AE10837) &gt; 1,0,IF((AF10837-AE10837)&lt;0,AE10837-AF10837,AF10837-AE10837))</f>
        <v>0</v>
      </c>
      <c r="AH10837" s="223">
        <v>0.02</v>
      </c>
    </row>
    <row r="10838" spans="1:34" s="173" customFormat="1" x14ac:dyDescent="0.55000000000000004">
      <c r="A10838" s="122"/>
      <c r="B10838" s="218"/>
      <c r="C10838" s="218"/>
      <c r="D10838" s="221"/>
      <c r="E10838" s="218"/>
      <c r="F10838" s="218"/>
      <c r="G10838" s="218"/>
      <c r="H10838" s="218"/>
      <c r="I10838" s="222"/>
      <c r="J10838" s="123"/>
      <c r="K10838" s="137"/>
      <c r="L10838" s="137" t="s">
        <v>63</v>
      </c>
      <c r="M10838" s="137">
        <f>SUM(M10836:M10837)</f>
        <v>244800</v>
      </c>
      <c r="N10838" s="218"/>
      <c r="O10838" s="108"/>
      <c r="P10838" s="138"/>
      <c r="Q10838" s="108"/>
      <c r="R10838" s="108"/>
      <c r="S10838" s="139"/>
      <c r="T10838" s="218"/>
      <c r="U10838" s="218"/>
      <c r="V10838" s="218"/>
      <c r="W10838" s="223"/>
      <c r="X10838" s="136"/>
      <c r="Y10838" s="223"/>
      <c r="Z10838" s="223"/>
      <c r="AA10838" s="224"/>
      <c r="AB10838" s="224"/>
      <c r="AC10838" s="223"/>
      <c r="AD10838" s="223"/>
      <c r="AE10838" s="223">
        <f>SUM(AE10836:AE10837)</f>
        <v>2554272</v>
      </c>
      <c r="AF10838" s="223"/>
      <c r="AG10838" s="223">
        <f>SUM(AG10836:AG10837)</f>
        <v>0</v>
      </c>
      <c r="AH10838" s="223"/>
    </row>
    <row r="10839" spans="1:34" s="173" customFormat="1" x14ac:dyDescent="0.55000000000000004">
      <c r="A10839" s="122" t="s">
        <v>14584</v>
      </c>
      <c r="B10839" s="218">
        <v>4641</v>
      </c>
      <c r="C10839" s="218">
        <v>9774</v>
      </c>
      <c r="D10839" s="221"/>
      <c r="E10839" s="218" t="s">
        <v>34</v>
      </c>
      <c r="F10839" s="218">
        <v>24526</v>
      </c>
      <c r="G10839" s="218">
        <v>4</v>
      </c>
      <c r="H10839" s="218">
        <v>3</v>
      </c>
      <c r="I10839" s="222">
        <v>87</v>
      </c>
      <c r="J10839" s="123" t="s">
        <v>38</v>
      </c>
      <c r="K10839" s="137">
        <f>((G10839*400)+(H10839*100))+I10839</f>
        <v>1987</v>
      </c>
      <c r="L10839" s="137">
        <v>225</v>
      </c>
      <c r="M10839" s="137">
        <f>K10839*L10839</f>
        <v>447075</v>
      </c>
      <c r="N10839" s="218"/>
      <c r="O10839" s="108"/>
      <c r="P10839" s="138"/>
      <c r="Q10839" s="108"/>
      <c r="R10839" s="108"/>
      <c r="S10839" s="139"/>
      <c r="T10839" s="218"/>
      <c r="U10839" s="218"/>
      <c r="V10839" s="218"/>
      <c r="W10839" s="223"/>
      <c r="X10839" s="136"/>
      <c r="Y10839" s="223"/>
      <c r="Z10839" s="223"/>
      <c r="AA10839" s="224"/>
      <c r="AB10839" s="224"/>
      <c r="AC10839" s="223"/>
      <c r="AD10839" s="223">
        <f>IF(AND(AC10839="",M10839=""),0,IF((AC10839=""),M10839,IF((M10839=""),AC10839,AC10839+M10839)))</f>
        <v>447075</v>
      </c>
      <c r="AE10839" s="223">
        <f>IF( (X10839=""),AD10839*1,AD10839*(X10839/100) )</f>
        <v>447075</v>
      </c>
      <c r="AF10839" s="223">
        <v>50000000</v>
      </c>
      <c r="AG10839" s="223">
        <f>IF((AF10839-AE10839) &gt; 1,0,IF((AF10839-AE10839)&lt;0,AE10839-AF10839,AF10839-AE10839))</f>
        <v>0</v>
      </c>
      <c r="AH10839" s="223">
        <v>0.01</v>
      </c>
    </row>
    <row r="10840" spans="1:34" s="173" customFormat="1" x14ac:dyDescent="0.55000000000000004">
      <c r="A10840" s="122"/>
      <c r="B10840" s="218"/>
      <c r="C10840" s="218"/>
      <c r="D10840" s="221"/>
      <c r="E10840" s="218"/>
      <c r="F10840" s="218"/>
      <c r="G10840" s="218"/>
      <c r="H10840" s="218"/>
      <c r="I10840" s="222"/>
      <c r="J10840" s="123"/>
      <c r="K10840" s="137"/>
      <c r="L10840" s="137" t="s">
        <v>63</v>
      </c>
      <c r="M10840" s="137">
        <f>SUM(M10839:M10839)</f>
        <v>447075</v>
      </c>
      <c r="N10840" s="218"/>
      <c r="O10840" s="108"/>
      <c r="P10840" s="138"/>
      <c r="Q10840" s="108"/>
      <c r="R10840" s="108"/>
      <c r="S10840" s="139"/>
      <c r="T10840" s="218"/>
      <c r="U10840" s="218"/>
      <c r="V10840" s="218"/>
      <c r="W10840" s="223"/>
      <c r="X10840" s="136"/>
      <c r="Y10840" s="223"/>
      <c r="Z10840" s="223"/>
      <c r="AA10840" s="224"/>
      <c r="AB10840" s="224"/>
      <c r="AC10840" s="223"/>
      <c r="AD10840" s="223"/>
      <c r="AE10840" s="223">
        <f>SUM(AE10839:AE10839)</f>
        <v>447075</v>
      </c>
      <c r="AF10840" s="223"/>
      <c r="AG10840" s="223">
        <f>SUM(AG10839:AG10839)</f>
        <v>0</v>
      </c>
      <c r="AH10840" s="223"/>
    </row>
    <row r="10841" spans="1:34" s="173" customFormat="1" x14ac:dyDescent="0.55000000000000004">
      <c r="A10841" s="122" t="s">
        <v>14607</v>
      </c>
      <c r="B10841" s="218">
        <v>4642</v>
      </c>
      <c r="C10841" s="218">
        <v>5207</v>
      </c>
      <c r="D10841" s="221" t="s">
        <v>14608</v>
      </c>
      <c r="E10841" s="218" t="s">
        <v>34</v>
      </c>
      <c r="F10841" s="218">
        <v>21657</v>
      </c>
      <c r="G10841" s="218">
        <v>49</v>
      </c>
      <c r="H10841" s="218">
        <v>3</v>
      </c>
      <c r="I10841" s="222">
        <v>28</v>
      </c>
      <c r="J10841" s="123" t="s">
        <v>38</v>
      </c>
      <c r="K10841" s="137">
        <f>((G10841*400)+(H10841*100))+I10841</f>
        <v>19928</v>
      </c>
      <c r="L10841" s="137">
        <v>275</v>
      </c>
      <c r="M10841" s="137">
        <f>K10841*L10841</f>
        <v>5480200</v>
      </c>
      <c r="N10841" s="218"/>
      <c r="O10841" s="108"/>
      <c r="P10841" s="138"/>
      <c r="Q10841" s="108"/>
      <c r="R10841" s="108"/>
      <c r="S10841" s="139"/>
      <c r="T10841" s="218"/>
      <c r="U10841" s="218"/>
      <c r="V10841" s="218"/>
      <c r="W10841" s="223"/>
      <c r="X10841" s="136"/>
      <c r="Y10841" s="223"/>
      <c r="Z10841" s="223"/>
      <c r="AA10841" s="224"/>
      <c r="AB10841" s="224"/>
      <c r="AC10841" s="223"/>
      <c r="AD10841" s="223">
        <f>IF(AND(AC10841="",M10841=""),0,IF((AC10841=""),M10841,IF((M10841=""),AC10841,AC10841+M10841)))</f>
        <v>5480200</v>
      </c>
      <c r="AE10841" s="223">
        <f>IF( (X10841=""),AD10841*1,AD10841*(X10841/100) )</f>
        <v>5480200</v>
      </c>
      <c r="AF10841" s="223">
        <v>50000000</v>
      </c>
      <c r="AG10841" s="223">
        <f>IF((AF10841-AE10841) &gt; 1,0,IF((AF10841-AE10841)&lt;0,AE10841-AF10841,AF10841-AE10841))</f>
        <v>0</v>
      </c>
      <c r="AH10841" s="223">
        <v>0.01</v>
      </c>
    </row>
    <row r="10842" spans="1:34" s="173" customFormat="1" x14ac:dyDescent="0.55000000000000004">
      <c r="A10842" s="122"/>
      <c r="B10842" s="218"/>
      <c r="C10842" s="218"/>
      <c r="D10842" s="221"/>
      <c r="E10842" s="218"/>
      <c r="F10842" s="218"/>
      <c r="G10842" s="218"/>
      <c r="H10842" s="218"/>
      <c r="I10842" s="222"/>
      <c r="J10842" s="123"/>
      <c r="K10842" s="137"/>
      <c r="L10842" s="137" t="s">
        <v>63</v>
      </c>
      <c r="M10842" s="137">
        <f>SUM(M10841:M10841)</f>
        <v>5480200</v>
      </c>
      <c r="N10842" s="218"/>
      <c r="O10842" s="108"/>
      <c r="P10842" s="138"/>
      <c r="Q10842" s="108"/>
      <c r="R10842" s="108"/>
      <c r="S10842" s="139"/>
      <c r="T10842" s="218"/>
      <c r="U10842" s="218"/>
      <c r="V10842" s="218"/>
      <c r="W10842" s="223"/>
      <c r="X10842" s="136"/>
      <c r="Y10842" s="223"/>
      <c r="Z10842" s="223"/>
      <c r="AA10842" s="224"/>
      <c r="AB10842" s="224"/>
      <c r="AC10842" s="223"/>
      <c r="AD10842" s="223"/>
      <c r="AE10842" s="223">
        <f>SUM(AE10841:AE10841)</f>
        <v>5480200</v>
      </c>
      <c r="AF10842" s="223"/>
      <c r="AG10842" s="223">
        <f>SUM(AG10841:AG10841)</f>
        <v>0</v>
      </c>
      <c r="AH10842" s="223"/>
    </row>
    <row r="10843" spans="1:34" s="173" customFormat="1" x14ac:dyDescent="0.55000000000000004">
      <c r="A10843" s="122" t="s">
        <v>14609</v>
      </c>
      <c r="B10843" s="218">
        <v>4643</v>
      </c>
      <c r="C10843" s="218">
        <v>6914</v>
      </c>
      <c r="D10843" s="221" t="s">
        <v>14610</v>
      </c>
      <c r="E10843" s="218" t="s">
        <v>34</v>
      </c>
      <c r="F10843" s="218">
        <v>23280</v>
      </c>
      <c r="G10843" s="218">
        <v>0</v>
      </c>
      <c r="H10843" s="218">
        <v>0</v>
      </c>
      <c r="I10843" s="222">
        <v>84</v>
      </c>
      <c r="J10843" s="123" t="s">
        <v>35</v>
      </c>
      <c r="K10843" s="137">
        <f>((G10843*400)+(H10843*100))+I10843</f>
        <v>84</v>
      </c>
      <c r="L10843" s="137">
        <v>850</v>
      </c>
      <c r="M10843" s="137">
        <f>K10843*L10843</f>
        <v>71400</v>
      </c>
      <c r="N10843" s="218">
        <v>1</v>
      </c>
      <c r="O10843" s="108" t="s">
        <v>10609</v>
      </c>
      <c r="P10843" s="138">
        <v>3560100645453</v>
      </c>
      <c r="Q10843" s="108" t="s">
        <v>10610</v>
      </c>
      <c r="R10843" s="108" t="s">
        <v>10611</v>
      </c>
      <c r="S10843" s="139" t="s">
        <v>14611</v>
      </c>
      <c r="T10843" s="218" t="s">
        <v>51</v>
      </c>
      <c r="U10843" s="218" t="s">
        <v>45</v>
      </c>
      <c r="V10843" s="218" t="s">
        <v>52</v>
      </c>
      <c r="W10843" s="223">
        <v>531.36</v>
      </c>
      <c r="X10843" s="136">
        <v>100</v>
      </c>
      <c r="Y10843" s="223">
        <v>6750</v>
      </c>
      <c r="Z10843" s="223">
        <f>W10843*Y10843</f>
        <v>3586680</v>
      </c>
      <c r="AA10843" s="224">
        <v>6</v>
      </c>
      <c r="AB10843" s="224">
        <v>6</v>
      </c>
      <c r="AC10843" s="223">
        <f>(Z10843*(100-AB10843))/100</f>
        <v>3371479.2</v>
      </c>
      <c r="AD10843" s="223">
        <f>IF(AND(AC10843="",M10843=""),0,IF((AC10843=""),M10843, IF( (M10843=""),AC10843,SUM(AC10843:AC10844)+M10843)))</f>
        <v>3442879.2</v>
      </c>
      <c r="AE10843" s="223">
        <f>IF( (X10843=""),AD10843*1,AD10843*(X10843/100) )</f>
        <v>3442879.2</v>
      </c>
      <c r="AF10843" s="223">
        <v>10000000</v>
      </c>
      <c r="AG10843" s="223">
        <f>IF((AF10843-AE10843) &gt; 1,0,IF((AF10843-AE10843)&lt;0,AE10843-AF10843,AF10843-AE10843))</f>
        <v>0</v>
      </c>
      <c r="AH10843" s="223">
        <v>0.02</v>
      </c>
    </row>
    <row r="10844" spans="1:34" s="173" customFormat="1" x14ac:dyDescent="0.55000000000000004">
      <c r="A10844" s="122"/>
      <c r="B10844" s="218"/>
      <c r="C10844" s="218"/>
      <c r="D10844" s="221"/>
      <c r="E10844" s="218"/>
      <c r="F10844" s="218"/>
      <c r="G10844" s="218"/>
      <c r="H10844" s="218"/>
      <c r="I10844" s="222"/>
      <c r="J10844" s="123"/>
      <c r="K10844" s="137"/>
      <c r="L10844" s="137" t="s">
        <v>63</v>
      </c>
      <c r="M10844" s="137">
        <f>SUM(M10843:M10843)</f>
        <v>71400</v>
      </c>
      <c r="N10844" s="218"/>
      <c r="O10844" s="108"/>
      <c r="P10844" s="138"/>
      <c r="Q10844" s="108"/>
      <c r="R10844" s="108"/>
      <c r="S10844" s="139"/>
      <c r="T10844" s="218"/>
      <c r="U10844" s="218"/>
      <c r="V10844" s="218"/>
      <c r="W10844" s="223"/>
      <c r="X10844" s="136"/>
      <c r="Y10844" s="223"/>
      <c r="Z10844" s="223"/>
      <c r="AA10844" s="224"/>
      <c r="AB10844" s="224"/>
      <c r="AC10844" s="223"/>
      <c r="AD10844" s="223"/>
      <c r="AE10844" s="223">
        <f>SUM(AE10843:AE10843)</f>
        <v>3442879.2</v>
      </c>
      <c r="AF10844" s="223"/>
      <c r="AG10844" s="223">
        <f>SUM(AG10843:AG10843)</f>
        <v>0</v>
      </c>
      <c r="AH10844" s="223"/>
    </row>
    <row r="10845" spans="1:34" s="173" customFormat="1" x14ac:dyDescent="0.55000000000000004">
      <c r="A10845" s="122" t="s">
        <v>10773</v>
      </c>
      <c r="B10845" s="218">
        <v>4644</v>
      </c>
      <c r="C10845" s="218">
        <v>8605</v>
      </c>
      <c r="D10845" s="221" t="s">
        <v>14614</v>
      </c>
      <c r="E10845" s="218" t="s">
        <v>34</v>
      </c>
      <c r="F10845" s="218">
        <v>3788</v>
      </c>
      <c r="G10845" s="218">
        <v>0</v>
      </c>
      <c r="H10845" s="218">
        <v>0</v>
      </c>
      <c r="I10845" s="222">
        <v>89</v>
      </c>
      <c r="J10845" s="123" t="s">
        <v>35</v>
      </c>
      <c r="K10845" s="137">
        <f>((G10845*400)+(H10845*100))+I10845</f>
        <v>89</v>
      </c>
      <c r="L10845" s="137">
        <v>800</v>
      </c>
      <c r="M10845" s="137">
        <f>K10845*L10845</f>
        <v>71200</v>
      </c>
      <c r="N10845" s="218">
        <v>1</v>
      </c>
      <c r="O10845" s="108" t="s">
        <v>14612</v>
      </c>
      <c r="P10845" s="138">
        <v>3570800350600</v>
      </c>
      <c r="Q10845" s="108" t="s">
        <v>14613</v>
      </c>
      <c r="R10845" s="108" t="s">
        <v>10775</v>
      </c>
      <c r="S10845" s="139"/>
      <c r="T10845" s="218" t="s">
        <v>343</v>
      </c>
      <c r="U10845" s="218" t="s">
        <v>45</v>
      </c>
      <c r="V10845" s="218" t="s">
        <v>52</v>
      </c>
      <c r="W10845" s="223">
        <v>33.93</v>
      </c>
      <c r="X10845" s="136">
        <v>13.35</v>
      </c>
      <c r="Y10845" s="223">
        <v>5600</v>
      </c>
      <c r="Z10845" s="223">
        <f>W10845*Y10845</f>
        <v>190008</v>
      </c>
      <c r="AA10845" s="224">
        <v>1</v>
      </c>
      <c r="AB10845" s="224">
        <v>1</v>
      </c>
      <c r="AC10845" s="223">
        <f>(Z10845*(100-AB10845))/100</f>
        <v>188107.92</v>
      </c>
      <c r="AD10845" s="223">
        <f>IF(AND(AC10845="",M10845=""),0,IF((AC10845=""),M10845, IF( (M10845=""),AC10845,SUM(AC10845:AC10848)+M10845)))</f>
        <v>1414875.52</v>
      </c>
      <c r="AE10845" s="223">
        <f>IF( (X10845=""),AD10845*1,AD10845*(X10845/100) )</f>
        <v>188885.88192000001</v>
      </c>
      <c r="AF10845" s="223">
        <v>50000000</v>
      </c>
      <c r="AG10845" s="223">
        <f>IF((AF10845-AE10845) &gt; 1,0,IF((AF10845-AE10845)&lt;0,AE10845-AF10845,AF10845-AE10845))</f>
        <v>0</v>
      </c>
      <c r="AH10845" s="223">
        <v>0.02</v>
      </c>
    </row>
    <row r="10846" spans="1:34" s="173" customFormat="1" x14ac:dyDescent="0.55000000000000004">
      <c r="A10846" s="122"/>
      <c r="B10846" s="218"/>
      <c r="C10846" s="218"/>
      <c r="D10846" s="221"/>
      <c r="E10846" s="218"/>
      <c r="F10846" s="218"/>
      <c r="G10846" s="218"/>
      <c r="H10846" s="218"/>
      <c r="I10846" s="222"/>
      <c r="J10846" s="123"/>
      <c r="K10846" s="137"/>
      <c r="L10846" s="137"/>
      <c r="M10846" s="137"/>
      <c r="N10846" s="218">
        <v>2</v>
      </c>
      <c r="O10846" s="108" t="s">
        <v>14612</v>
      </c>
      <c r="P10846" s="138">
        <v>3570800350600</v>
      </c>
      <c r="Q10846" s="108" t="s">
        <v>14613</v>
      </c>
      <c r="R10846" s="108" t="s">
        <v>10775</v>
      </c>
      <c r="S10846" s="139" t="s">
        <v>14615</v>
      </c>
      <c r="T10846" s="218" t="s">
        <v>51</v>
      </c>
      <c r="U10846" s="218" t="s">
        <v>45</v>
      </c>
      <c r="V10846" s="218" t="s">
        <v>52</v>
      </c>
      <c r="W10846" s="223">
        <v>194.54</v>
      </c>
      <c r="X10846" s="136">
        <v>76.52</v>
      </c>
      <c r="Y10846" s="223">
        <v>6750</v>
      </c>
      <c r="Z10846" s="223">
        <f>W10846*Y10846</f>
        <v>1313145</v>
      </c>
      <c r="AA10846" s="224">
        <v>11</v>
      </c>
      <c r="AB10846" s="224">
        <v>12</v>
      </c>
      <c r="AC10846" s="223">
        <f>(Z10846*(100-AB10846))/100</f>
        <v>1155567.6000000001</v>
      </c>
      <c r="AD10846" s="223">
        <f>IF(AND(AC10846="",M10845=""),0,IF((AC10846=""),M10845, IF( (M10845=""),AC10846,SUM(AC10845:AC10848)+M10845)))</f>
        <v>1414875.52</v>
      </c>
      <c r="AE10846" s="223">
        <f>IF( (X10846=""),AD10846*1,AD10846*(X10846/100) )</f>
        <v>1082662.7479040001</v>
      </c>
      <c r="AF10846" s="223">
        <v>50000000</v>
      </c>
      <c r="AG10846" s="223">
        <f>IF((AF10846-AE10846) &gt; 1,0,IF((AF10846-AE10846)&lt;0,AE10846-AF10846,AF10846-AE10846))</f>
        <v>0</v>
      </c>
      <c r="AH10846" s="223">
        <v>0.02</v>
      </c>
    </row>
    <row r="10847" spans="1:34" s="173" customFormat="1" x14ac:dyDescent="0.55000000000000004">
      <c r="A10847" s="122"/>
      <c r="B10847" s="218"/>
      <c r="C10847" s="218"/>
      <c r="D10847" s="221"/>
      <c r="E10847" s="218"/>
      <c r="F10847" s="218"/>
      <c r="G10847" s="218"/>
      <c r="H10847" s="218"/>
      <c r="I10847" s="222"/>
      <c r="J10847" s="123"/>
      <c r="K10847" s="137"/>
      <c r="L10847" s="137"/>
      <c r="M10847" s="137"/>
      <c r="N10847" s="218">
        <v>3</v>
      </c>
      <c r="O10847" s="108" t="s">
        <v>14612</v>
      </c>
      <c r="P10847" s="138">
        <v>3570800350600</v>
      </c>
      <c r="Q10847" s="108" t="s">
        <v>14613</v>
      </c>
      <c r="R10847" s="108" t="s">
        <v>10775</v>
      </c>
      <c r="S10847" s="139" t="s">
        <v>14616</v>
      </c>
      <c r="T10847" s="218" t="s">
        <v>55</v>
      </c>
      <c r="U10847" s="218" t="s">
        <v>45</v>
      </c>
      <c r="V10847" s="218" t="s">
        <v>52</v>
      </c>
      <c r="W10847" s="223">
        <v>25.76</v>
      </c>
      <c r="X10847" s="136">
        <v>10.130000000000001</v>
      </c>
      <c r="Y10847" s="223">
        <v>0</v>
      </c>
      <c r="Z10847" s="223">
        <f>W10847*Y10847</f>
        <v>0</v>
      </c>
      <c r="AA10847" s="224">
        <v>6</v>
      </c>
      <c r="AB10847" s="224">
        <v>6</v>
      </c>
      <c r="AC10847" s="223">
        <f>(Z10847*(100-AB10847))/100</f>
        <v>0</v>
      </c>
      <c r="AD10847" s="223">
        <f>IF(AND(AC10847="",M10845=""),0,IF((AC10847=""),M10845, IF( (M10845=""),AC10847,SUM(AC10845:AC10848)+M10845)))</f>
        <v>1414875.52</v>
      </c>
      <c r="AE10847" s="223">
        <f>IF( (X10847=""),AD10847*1,AD10847*(X10847/100) )</f>
        <v>143326.89017600002</v>
      </c>
      <c r="AF10847" s="223">
        <v>50000000</v>
      </c>
      <c r="AG10847" s="223">
        <f>IF((AF10847-AE10847) &gt; 1,0,IF((AF10847-AE10847)&lt;0,AE10847-AF10847,AF10847-AE10847))</f>
        <v>0</v>
      </c>
      <c r="AH10847" s="223">
        <v>0.02</v>
      </c>
    </row>
    <row r="10848" spans="1:34" s="173" customFormat="1" x14ac:dyDescent="0.55000000000000004">
      <c r="A10848" s="122"/>
      <c r="B10848" s="218"/>
      <c r="C10848" s="218"/>
      <c r="D10848" s="221"/>
      <c r="E10848" s="218"/>
      <c r="F10848" s="218"/>
      <c r="G10848" s="218"/>
      <c r="H10848" s="218"/>
      <c r="I10848" s="222"/>
      <c r="J10848" s="123"/>
      <c r="K10848" s="137"/>
      <c r="L10848" s="137" t="s">
        <v>63</v>
      </c>
      <c r="M10848" s="137">
        <f>SUM(M10845:M10847)</f>
        <v>71200</v>
      </c>
      <c r="N10848" s="218"/>
      <c r="O10848" s="108"/>
      <c r="P10848" s="138"/>
      <c r="Q10848" s="108"/>
      <c r="R10848" s="108"/>
      <c r="S10848" s="139"/>
      <c r="T10848" s="218"/>
      <c r="U10848" s="218"/>
      <c r="V10848" s="218"/>
      <c r="W10848" s="223"/>
      <c r="X10848" s="136"/>
      <c r="Y10848" s="223"/>
      <c r="Z10848" s="223"/>
      <c r="AA10848" s="224"/>
      <c r="AB10848" s="224"/>
      <c r="AC10848" s="223"/>
      <c r="AD10848" s="223"/>
      <c r="AE10848" s="223">
        <f>SUM(AE10845:AE10847)</f>
        <v>1414875.5200000003</v>
      </c>
      <c r="AF10848" s="223"/>
      <c r="AG10848" s="223">
        <f>SUM(AG10845:AG10847)</f>
        <v>0</v>
      </c>
      <c r="AH10848" s="223"/>
    </row>
    <row r="10849" spans="1:34" s="173" customFormat="1" x14ac:dyDescent="0.55000000000000004">
      <c r="A10849" s="122" t="s">
        <v>14617</v>
      </c>
      <c r="B10849" s="218">
        <v>4645</v>
      </c>
      <c r="C10849" s="218">
        <v>6311</v>
      </c>
      <c r="D10849" s="221" t="s">
        <v>14618</v>
      </c>
      <c r="E10849" s="218" t="s">
        <v>37</v>
      </c>
      <c r="F10849" s="218">
        <v>5442</v>
      </c>
      <c r="G10849" s="218">
        <v>2</v>
      </c>
      <c r="H10849" s="218">
        <v>1</v>
      </c>
      <c r="I10849" s="222">
        <v>12</v>
      </c>
      <c r="J10849" s="123" t="s">
        <v>38</v>
      </c>
      <c r="K10849" s="137">
        <f>((G10849*400)+(H10849*100))+I10849</f>
        <v>912</v>
      </c>
      <c r="L10849" s="137">
        <v>400</v>
      </c>
      <c r="M10849" s="137">
        <f>K10849*L10849</f>
        <v>364800</v>
      </c>
      <c r="N10849" s="218"/>
      <c r="O10849" s="108"/>
      <c r="P10849" s="138"/>
      <c r="Q10849" s="108"/>
      <c r="R10849" s="108"/>
      <c r="S10849" s="139"/>
      <c r="T10849" s="218"/>
      <c r="U10849" s="218"/>
      <c r="V10849" s="218"/>
      <c r="W10849" s="223"/>
      <c r="X10849" s="136"/>
      <c r="Y10849" s="223"/>
      <c r="Z10849" s="223"/>
      <c r="AA10849" s="224"/>
      <c r="AB10849" s="224"/>
      <c r="AC10849" s="223"/>
      <c r="AD10849" s="223">
        <f>IF(AND(AC10849="",M10849=""),0,IF((AC10849=""),M10849,IF((M10849=""),AC10849,AC10849+M10849)))</f>
        <v>364800</v>
      </c>
      <c r="AE10849" s="223">
        <f>IF( (X10849=""),AD10849*1,AD10849*(X10849/100) )</f>
        <v>364800</v>
      </c>
      <c r="AF10849" s="223">
        <v>0</v>
      </c>
      <c r="AG10849" s="223">
        <f>IF((AF10849-AE10849) &gt; 1,0,IF((AF10849-AE10849)&lt;0,AE10849-AF10849,AF10849-AE10849))</f>
        <v>364800</v>
      </c>
      <c r="AH10849" s="223">
        <v>0.01</v>
      </c>
    </row>
    <row r="10850" spans="1:34" s="173" customFormat="1" x14ac:dyDescent="0.55000000000000004">
      <c r="A10850" s="122"/>
      <c r="B10850" s="218"/>
      <c r="C10850" s="218"/>
      <c r="D10850" s="221"/>
      <c r="E10850" s="218"/>
      <c r="F10850" s="218"/>
      <c r="G10850" s="218"/>
      <c r="H10850" s="218"/>
      <c r="I10850" s="222"/>
      <c r="J10850" s="123"/>
      <c r="K10850" s="137"/>
      <c r="L10850" s="137" t="s">
        <v>63</v>
      </c>
      <c r="M10850" s="137">
        <f>SUM(M10849:M10849)</f>
        <v>364800</v>
      </c>
      <c r="N10850" s="218"/>
      <c r="O10850" s="108"/>
      <c r="P10850" s="138"/>
      <c r="Q10850" s="108"/>
      <c r="R10850" s="108"/>
      <c r="S10850" s="139"/>
      <c r="T10850" s="218"/>
      <c r="U10850" s="218"/>
      <c r="V10850" s="218"/>
      <c r="W10850" s="223"/>
      <c r="X10850" s="136"/>
      <c r="Y10850" s="223"/>
      <c r="Z10850" s="223"/>
      <c r="AA10850" s="224"/>
      <c r="AB10850" s="224"/>
      <c r="AC10850" s="223"/>
      <c r="AD10850" s="223"/>
      <c r="AE10850" s="223">
        <f>SUM(AE10849:AE10849)</f>
        <v>364800</v>
      </c>
      <c r="AF10850" s="223"/>
      <c r="AG10850" s="223">
        <f>SUM(AG10849:AG10849)</f>
        <v>364800</v>
      </c>
      <c r="AH10850" s="223"/>
    </row>
    <row r="10851" spans="1:34" s="173" customFormat="1" x14ac:dyDescent="0.55000000000000004">
      <c r="A10851" s="122" t="s">
        <v>14619</v>
      </c>
      <c r="B10851" s="218">
        <v>4646</v>
      </c>
      <c r="C10851" s="218">
        <v>9786</v>
      </c>
      <c r="D10851" s="221"/>
      <c r="E10851" s="218" t="s">
        <v>37</v>
      </c>
      <c r="F10851" s="218">
        <v>7068</v>
      </c>
      <c r="G10851" s="218">
        <v>1</v>
      </c>
      <c r="H10851" s="218">
        <v>1</v>
      </c>
      <c r="I10851" s="222">
        <v>40</v>
      </c>
      <c r="J10851" s="123" t="s">
        <v>35</v>
      </c>
      <c r="K10851" s="137">
        <f>((G10851*400)+(H10851*100))+I10851</f>
        <v>540</v>
      </c>
      <c r="L10851" s="137">
        <v>225</v>
      </c>
      <c r="M10851" s="137">
        <f>K10851*L10851</f>
        <v>121500</v>
      </c>
      <c r="N10851" s="218"/>
      <c r="O10851" s="108"/>
      <c r="P10851" s="138"/>
      <c r="Q10851" s="108"/>
      <c r="R10851" s="108"/>
      <c r="S10851" s="139"/>
      <c r="T10851" s="218"/>
      <c r="U10851" s="218"/>
      <c r="V10851" s="218"/>
      <c r="W10851" s="223"/>
      <c r="X10851" s="136"/>
      <c r="Y10851" s="223"/>
      <c r="Z10851" s="223"/>
      <c r="AA10851" s="224"/>
      <c r="AB10851" s="224"/>
      <c r="AC10851" s="223"/>
      <c r="AD10851" s="223">
        <f>IF(AND(AC10851="",M10851=""),0,IF((AC10851=""),M10851,IF((M10851=""),AC10851,AC10851+M10851)))</f>
        <v>121500</v>
      </c>
      <c r="AE10851" s="223">
        <f>IF( (X10851=""),AD10851*1,AD10851*(X10851/100) )</f>
        <v>121500</v>
      </c>
      <c r="AF10851" s="223">
        <v>0</v>
      </c>
      <c r="AG10851" s="223">
        <f>IF((AF10851-AE10851) &gt; 1,0,IF((AF10851-AE10851)&lt;0,AE10851-AF10851,AF10851-AE10851))</f>
        <v>121500</v>
      </c>
      <c r="AH10851" s="223">
        <v>0.02</v>
      </c>
    </row>
    <row r="10852" spans="1:34" s="173" customFormat="1" x14ac:dyDescent="0.55000000000000004">
      <c r="A10852" s="122"/>
      <c r="B10852" s="218">
        <v>4647</v>
      </c>
      <c r="C10852" s="218">
        <v>9788</v>
      </c>
      <c r="D10852" s="221"/>
      <c r="E10852" s="218" t="s">
        <v>37</v>
      </c>
      <c r="F10852" s="218">
        <v>8587</v>
      </c>
      <c r="G10852" s="218">
        <v>1</v>
      </c>
      <c r="H10852" s="218">
        <v>0</v>
      </c>
      <c r="I10852" s="222">
        <v>36</v>
      </c>
      <c r="J10852" s="123" t="s">
        <v>38</v>
      </c>
      <c r="K10852" s="137">
        <f>((G10852*400)+(H10852*100))+I10852</f>
        <v>436</v>
      </c>
      <c r="L10852" s="137">
        <v>225</v>
      </c>
      <c r="M10852" s="137">
        <f>K10852*L10852</f>
        <v>98100</v>
      </c>
      <c r="N10852" s="218"/>
      <c r="O10852" s="108"/>
      <c r="P10852" s="138"/>
      <c r="Q10852" s="108"/>
      <c r="R10852" s="108"/>
      <c r="S10852" s="139"/>
      <c r="T10852" s="218"/>
      <c r="U10852" s="218"/>
      <c r="V10852" s="218"/>
      <c r="W10852" s="223"/>
      <c r="X10852" s="136"/>
      <c r="Y10852" s="223"/>
      <c r="Z10852" s="223"/>
      <c r="AA10852" s="224"/>
      <c r="AB10852" s="224"/>
      <c r="AC10852" s="223"/>
      <c r="AD10852" s="223">
        <f>IF(AND(AC10852="",M10852=""),0,IF((AC10852=""),M10852,IF((M10852=""),AC10852,AC10852+M10852)))</f>
        <v>98100</v>
      </c>
      <c r="AE10852" s="223">
        <f>IF( (X10852=""),AD10852*1,AD10852*(X10852/100) )</f>
        <v>98100</v>
      </c>
      <c r="AF10852" s="223">
        <v>0</v>
      </c>
      <c r="AG10852" s="223">
        <f>IF((AF10852-AE10852) &gt; 1,0,IF((AF10852-AE10852)&lt;0,AE10852-AF10852,AF10852-AE10852))</f>
        <v>98100</v>
      </c>
      <c r="AH10852" s="223">
        <v>0.01</v>
      </c>
    </row>
    <row r="10853" spans="1:34" s="173" customFormat="1" x14ac:dyDescent="0.55000000000000004">
      <c r="A10853" s="122"/>
      <c r="B10853" s="218"/>
      <c r="C10853" s="218"/>
      <c r="D10853" s="221"/>
      <c r="E10853" s="218"/>
      <c r="F10853" s="218"/>
      <c r="G10853" s="218"/>
      <c r="H10853" s="218"/>
      <c r="I10853" s="222"/>
      <c r="J10853" s="123"/>
      <c r="K10853" s="137"/>
      <c r="L10853" s="137" t="s">
        <v>63</v>
      </c>
      <c r="M10853" s="137">
        <f>SUM(M10851:M10852)</f>
        <v>219600</v>
      </c>
      <c r="N10853" s="218"/>
      <c r="O10853" s="108"/>
      <c r="P10853" s="138"/>
      <c r="Q10853" s="108"/>
      <c r="R10853" s="108"/>
      <c r="S10853" s="139"/>
      <c r="T10853" s="218"/>
      <c r="U10853" s="218"/>
      <c r="V10853" s="218"/>
      <c r="W10853" s="223"/>
      <c r="X10853" s="136"/>
      <c r="Y10853" s="223"/>
      <c r="Z10853" s="223"/>
      <c r="AA10853" s="224"/>
      <c r="AB10853" s="224"/>
      <c r="AC10853" s="223"/>
      <c r="AD10853" s="223"/>
      <c r="AE10853" s="223">
        <f>SUM(AE10851:AE10852)</f>
        <v>219600</v>
      </c>
      <c r="AF10853" s="223"/>
      <c r="AG10853" s="223">
        <f>SUM(AG10851:AG10852)</f>
        <v>219600</v>
      </c>
      <c r="AH10853" s="223"/>
    </row>
    <row r="10854" spans="1:34" s="173" customFormat="1" x14ac:dyDescent="0.55000000000000004">
      <c r="A10854" s="122" t="s">
        <v>14620</v>
      </c>
      <c r="B10854" s="218">
        <v>4648</v>
      </c>
      <c r="C10854" s="218">
        <v>10038</v>
      </c>
      <c r="D10854" s="221" t="s">
        <v>14621</v>
      </c>
      <c r="E10854" s="218" t="s">
        <v>34</v>
      </c>
      <c r="F10854" s="218">
        <v>20177</v>
      </c>
      <c r="G10854" s="218">
        <v>12</v>
      </c>
      <c r="H10854" s="218">
        <v>1</v>
      </c>
      <c r="I10854" s="222">
        <v>5</v>
      </c>
      <c r="J10854" s="123" t="s">
        <v>35</v>
      </c>
      <c r="K10854" s="137">
        <f>((G10854*400)+(H10854*100))+I10854</f>
        <v>4905</v>
      </c>
      <c r="L10854" s="137">
        <v>800</v>
      </c>
      <c r="M10854" s="137">
        <f>K10854*L10854</f>
        <v>3924000</v>
      </c>
      <c r="N10854" s="218">
        <v>1</v>
      </c>
      <c r="O10854" s="108" t="s">
        <v>3189</v>
      </c>
      <c r="P10854" s="138">
        <v>3560200017705</v>
      </c>
      <c r="Q10854" s="108" t="s">
        <v>3190</v>
      </c>
      <c r="R10854" s="108" t="s">
        <v>3191</v>
      </c>
      <c r="S10854" s="139" t="s">
        <v>14622</v>
      </c>
      <c r="T10854" s="218" t="s">
        <v>15275</v>
      </c>
      <c r="U10854" s="218" t="s">
        <v>45</v>
      </c>
      <c r="V10854" s="218" t="s">
        <v>75</v>
      </c>
      <c r="W10854" s="223">
        <v>1976</v>
      </c>
      <c r="X10854" s="136">
        <v>42.99</v>
      </c>
      <c r="Y10854" s="223">
        <v>3400</v>
      </c>
      <c r="Z10854" s="223">
        <f t="shared" ref="Z10854:Z10861" si="1037">W10854*Y10854</f>
        <v>6718400</v>
      </c>
      <c r="AA10854" s="224">
        <v>17</v>
      </c>
      <c r="AB10854" s="224">
        <v>24</v>
      </c>
      <c r="AC10854" s="223">
        <f t="shared" ref="AC10854:AC10861" si="1038">(Z10854*(100-AB10854))/100</f>
        <v>5105984</v>
      </c>
      <c r="AD10854" s="223">
        <f>IF(AND(AC10854="",M10854=""),0,IF((AC10854=""),M10854, IF( (M10854=""),AC10854,SUM(AC10854:AC10861)+M10854)))</f>
        <v>17515171.199999999</v>
      </c>
      <c r="AE10854" s="223">
        <f t="shared" ref="AE10854:AE10861" si="1039">IF( (X10854=""),AD10854*1,AD10854*(X10854/100) )</f>
        <v>7529772.0988799995</v>
      </c>
      <c r="AF10854" s="223">
        <v>0</v>
      </c>
      <c r="AG10854" s="223">
        <f t="shared" ref="AG10854:AG10861" si="1040">IF((AF10854-AE10854) &gt; 1,0,IF((AF10854-AE10854)&lt;0,AE10854-AF10854,AF10854-AE10854))</f>
        <v>7529772.0988799995</v>
      </c>
      <c r="AH10854" s="223">
        <v>0.3</v>
      </c>
    </row>
    <row r="10855" spans="1:34" s="173" customFormat="1" x14ac:dyDescent="0.55000000000000004">
      <c r="A10855" s="122"/>
      <c r="B10855" s="218"/>
      <c r="C10855" s="218"/>
      <c r="D10855" s="221"/>
      <c r="E10855" s="218"/>
      <c r="F10855" s="218"/>
      <c r="G10855" s="218"/>
      <c r="H10855" s="218"/>
      <c r="I10855" s="222"/>
      <c r="J10855" s="123"/>
      <c r="K10855" s="137"/>
      <c r="L10855" s="137"/>
      <c r="M10855" s="137"/>
      <c r="N10855" s="218">
        <v>2</v>
      </c>
      <c r="O10855" s="108" t="s">
        <v>3189</v>
      </c>
      <c r="P10855" s="138">
        <v>3560200017705</v>
      </c>
      <c r="Q10855" s="108" t="s">
        <v>3190</v>
      </c>
      <c r="R10855" s="108" t="s">
        <v>3191</v>
      </c>
      <c r="S10855" s="139" t="s">
        <v>14623</v>
      </c>
      <c r="T10855" s="218" t="s">
        <v>15275</v>
      </c>
      <c r="U10855" s="218" t="s">
        <v>45</v>
      </c>
      <c r="V10855" s="218" t="s">
        <v>75</v>
      </c>
      <c r="W10855" s="223">
        <v>1800</v>
      </c>
      <c r="X10855" s="136">
        <v>39.159999999999997</v>
      </c>
      <c r="Y10855" s="223">
        <v>3400</v>
      </c>
      <c r="Z10855" s="223">
        <f t="shared" si="1037"/>
        <v>6120000</v>
      </c>
      <c r="AA10855" s="224">
        <v>17</v>
      </c>
      <c r="AB10855" s="224">
        <v>24</v>
      </c>
      <c r="AC10855" s="223">
        <f t="shared" si="1038"/>
        <v>4651200</v>
      </c>
      <c r="AD10855" s="223">
        <f>IF(AND(AC10855="",M10854=""),0,IF((AC10855=""),M10854, IF( (M10854=""),AC10855,SUM(AC10854:AC10861)+M10854)))</f>
        <v>17515171.199999999</v>
      </c>
      <c r="AE10855" s="223">
        <f t="shared" si="1039"/>
        <v>6858941.0419199988</v>
      </c>
      <c r="AF10855" s="223">
        <v>0</v>
      </c>
      <c r="AG10855" s="223">
        <f t="shared" si="1040"/>
        <v>6858941.0419199988</v>
      </c>
      <c r="AH10855" s="223">
        <v>0.3</v>
      </c>
    </row>
    <row r="10856" spans="1:34" s="173" customFormat="1" x14ac:dyDescent="0.55000000000000004">
      <c r="A10856" s="122"/>
      <c r="B10856" s="218"/>
      <c r="C10856" s="218"/>
      <c r="D10856" s="221"/>
      <c r="E10856" s="218"/>
      <c r="F10856" s="218"/>
      <c r="G10856" s="218"/>
      <c r="H10856" s="218"/>
      <c r="I10856" s="222"/>
      <c r="J10856" s="123"/>
      <c r="K10856" s="137"/>
      <c r="L10856" s="137"/>
      <c r="M10856" s="137"/>
      <c r="N10856" s="218">
        <v>3</v>
      </c>
      <c r="O10856" s="108" t="s">
        <v>3189</v>
      </c>
      <c r="P10856" s="138">
        <v>3560200017705</v>
      </c>
      <c r="Q10856" s="108" t="s">
        <v>3190</v>
      </c>
      <c r="R10856" s="108" t="s">
        <v>3191</v>
      </c>
      <c r="S10856" s="139" t="s">
        <v>14624</v>
      </c>
      <c r="T10856" s="218" t="s">
        <v>51</v>
      </c>
      <c r="U10856" s="218" t="s">
        <v>45</v>
      </c>
      <c r="V10856" s="218" t="s">
        <v>52</v>
      </c>
      <c r="W10856" s="223">
        <v>60</v>
      </c>
      <c r="X10856" s="136">
        <v>1.3</v>
      </c>
      <c r="Y10856" s="223">
        <v>6750</v>
      </c>
      <c r="Z10856" s="223">
        <f t="shared" si="1037"/>
        <v>405000</v>
      </c>
      <c r="AA10856" s="224">
        <v>17</v>
      </c>
      <c r="AB10856" s="224">
        <v>24</v>
      </c>
      <c r="AC10856" s="223">
        <f t="shared" si="1038"/>
        <v>307800</v>
      </c>
      <c r="AD10856" s="223">
        <f>IF(AND(AC10856="",M10854=""),0,IF((AC10856=""),M10854, IF( (M10854=""),AC10856,SUM(AC10854:AC10861)+M10854)))</f>
        <v>17515171.199999999</v>
      </c>
      <c r="AE10856" s="223">
        <f t="shared" si="1039"/>
        <v>227697.22560000001</v>
      </c>
      <c r="AF10856" s="223">
        <v>0</v>
      </c>
      <c r="AG10856" s="223">
        <f t="shared" si="1040"/>
        <v>227697.22560000001</v>
      </c>
      <c r="AH10856" s="223">
        <v>0.02</v>
      </c>
    </row>
    <row r="10857" spans="1:34" s="173" customFormat="1" x14ac:dyDescent="0.55000000000000004">
      <c r="A10857" s="122"/>
      <c r="B10857" s="218"/>
      <c r="C10857" s="218"/>
      <c r="D10857" s="221"/>
      <c r="E10857" s="218"/>
      <c r="F10857" s="218"/>
      <c r="G10857" s="218"/>
      <c r="H10857" s="218"/>
      <c r="I10857" s="222"/>
      <c r="J10857" s="123"/>
      <c r="K10857" s="137"/>
      <c r="L10857" s="137"/>
      <c r="M10857" s="137"/>
      <c r="N10857" s="218">
        <v>4</v>
      </c>
      <c r="O10857" s="108" t="s">
        <v>3189</v>
      </c>
      <c r="P10857" s="138">
        <v>3560200017705</v>
      </c>
      <c r="Q10857" s="108" t="s">
        <v>3190</v>
      </c>
      <c r="R10857" s="108" t="s">
        <v>3191</v>
      </c>
      <c r="S10857" s="139" t="s">
        <v>14625</v>
      </c>
      <c r="T10857" s="218" t="s">
        <v>51</v>
      </c>
      <c r="U10857" s="218" t="s">
        <v>45</v>
      </c>
      <c r="V10857" s="218" t="s">
        <v>52</v>
      </c>
      <c r="W10857" s="223">
        <v>408</v>
      </c>
      <c r="X10857" s="136">
        <v>8.8800000000000008</v>
      </c>
      <c r="Y10857" s="223">
        <v>6750</v>
      </c>
      <c r="Z10857" s="223">
        <f t="shared" si="1037"/>
        <v>2754000</v>
      </c>
      <c r="AA10857" s="224">
        <v>17</v>
      </c>
      <c r="AB10857" s="224">
        <v>24</v>
      </c>
      <c r="AC10857" s="223">
        <f t="shared" si="1038"/>
        <v>2093040</v>
      </c>
      <c r="AD10857" s="223">
        <f>IF(AND(AC10857="",M10854=""),0,IF((AC10857=""),M10854, IF( (M10854=""),AC10857,SUM(AC10854:AC10861)+M10854)))</f>
        <v>17515171.199999999</v>
      </c>
      <c r="AE10857" s="223">
        <f t="shared" si="1039"/>
        <v>1555347.2025599999</v>
      </c>
      <c r="AF10857" s="223">
        <v>0</v>
      </c>
      <c r="AG10857" s="223">
        <f t="shared" si="1040"/>
        <v>1555347.2025599999</v>
      </c>
      <c r="AH10857" s="223">
        <v>0.02</v>
      </c>
    </row>
    <row r="10858" spans="1:34" s="173" customFormat="1" x14ac:dyDescent="0.55000000000000004">
      <c r="A10858" s="122"/>
      <c r="B10858" s="218"/>
      <c r="C10858" s="218"/>
      <c r="D10858" s="221"/>
      <c r="E10858" s="218"/>
      <c r="F10858" s="218"/>
      <c r="G10858" s="218"/>
      <c r="H10858" s="218"/>
      <c r="I10858" s="222"/>
      <c r="J10858" s="123"/>
      <c r="K10858" s="137"/>
      <c r="L10858" s="137"/>
      <c r="M10858" s="137"/>
      <c r="N10858" s="218">
        <v>5</v>
      </c>
      <c r="O10858" s="108" t="s">
        <v>3189</v>
      </c>
      <c r="P10858" s="138">
        <v>3560200017705</v>
      </c>
      <c r="Q10858" s="108" t="s">
        <v>3190</v>
      </c>
      <c r="R10858" s="108" t="s">
        <v>3191</v>
      </c>
      <c r="S10858" s="139" t="s">
        <v>14626</v>
      </c>
      <c r="T10858" s="218" t="s">
        <v>15158</v>
      </c>
      <c r="U10858" s="218" t="s">
        <v>45</v>
      </c>
      <c r="V10858" s="218" t="s">
        <v>75</v>
      </c>
      <c r="W10858" s="223">
        <v>104.8</v>
      </c>
      <c r="X10858" s="136">
        <v>2.2799999999999998</v>
      </c>
      <c r="Y10858" s="223">
        <v>2650</v>
      </c>
      <c r="Z10858" s="223">
        <f t="shared" si="1037"/>
        <v>277720</v>
      </c>
      <c r="AA10858" s="224">
        <v>17</v>
      </c>
      <c r="AB10858" s="224">
        <v>24</v>
      </c>
      <c r="AC10858" s="223">
        <f t="shared" si="1038"/>
        <v>211067.2</v>
      </c>
      <c r="AD10858" s="223">
        <f>IF(AND(AC10858="",M10854=""),0,IF((AC10858=""),M10854, IF( (M10854=""),AC10858,SUM(AC10854:AC10861)+M10854)))</f>
        <v>17515171.199999999</v>
      </c>
      <c r="AE10858" s="223">
        <f t="shared" si="1039"/>
        <v>399345.90335999994</v>
      </c>
      <c r="AF10858" s="223">
        <v>0</v>
      </c>
      <c r="AG10858" s="223">
        <f t="shared" si="1040"/>
        <v>399345.90335999994</v>
      </c>
      <c r="AH10858" s="223">
        <v>0.3</v>
      </c>
    </row>
    <row r="10859" spans="1:34" s="173" customFormat="1" x14ac:dyDescent="0.55000000000000004">
      <c r="A10859" s="122"/>
      <c r="B10859" s="218"/>
      <c r="C10859" s="218"/>
      <c r="D10859" s="221"/>
      <c r="E10859" s="218"/>
      <c r="F10859" s="218"/>
      <c r="G10859" s="218"/>
      <c r="H10859" s="218"/>
      <c r="I10859" s="222"/>
      <c r="J10859" s="123"/>
      <c r="K10859" s="137"/>
      <c r="L10859" s="137"/>
      <c r="M10859" s="137"/>
      <c r="N10859" s="218">
        <v>6</v>
      </c>
      <c r="O10859" s="108" t="s">
        <v>3189</v>
      </c>
      <c r="P10859" s="138">
        <v>3560200017705</v>
      </c>
      <c r="Q10859" s="108" t="s">
        <v>3190</v>
      </c>
      <c r="R10859" s="108" t="s">
        <v>3191</v>
      </c>
      <c r="S10859" s="139" t="s">
        <v>14627</v>
      </c>
      <c r="T10859" s="218" t="s">
        <v>44</v>
      </c>
      <c r="U10859" s="218" t="s">
        <v>45</v>
      </c>
      <c r="V10859" s="218" t="s">
        <v>52</v>
      </c>
      <c r="W10859" s="223">
        <v>80</v>
      </c>
      <c r="X10859" s="136">
        <v>1.74</v>
      </c>
      <c r="Y10859" s="223">
        <v>7150</v>
      </c>
      <c r="Z10859" s="223">
        <f t="shared" si="1037"/>
        <v>572000</v>
      </c>
      <c r="AA10859" s="224">
        <v>17</v>
      </c>
      <c r="AB10859" s="224">
        <v>24</v>
      </c>
      <c r="AC10859" s="223">
        <f t="shared" si="1038"/>
        <v>434720</v>
      </c>
      <c r="AD10859" s="223">
        <f>IF(AND(AC10859="",M10854=""),0,IF((AC10859=""),M10854, IF( (M10854=""),AC10859,SUM(AC10854:AC10861)+M10854)))</f>
        <v>17515171.199999999</v>
      </c>
      <c r="AE10859" s="223">
        <f t="shared" si="1039"/>
        <v>304763.97887999995</v>
      </c>
      <c r="AF10859" s="223">
        <v>0</v>
      </c>
      <c r="AG10859" s="223">
        <f t="shared" si="1040"/>
        <v>304763.97887999995</v>
      </c>
      <c r="AH10859" s="223">
        <v>0.02</v>
      </c>
    </row>
    <row r="10860" spans="1:34" s="173" customFormat="1" x14ac:dyDescent="0.55000000000000004">
      <c r="A10860" s="122"/>
      <c r="B10860" s="218"/>
      <c r="C10860" s="218"/>
      <c r="D10860" s="221"/>
      <c r="E10860" s="218"/>
      <c r="F10860" s="218"/>
      <c r="G10860" s="218"/>
      <c r="H10860" s="218"/>
      <c r="I10860" s="222"/>
      <c r="J10860" s="123"/>
      <c r="K10860" s="137"/>
      <c r="L10860" s="137"/>
      <c r="M10860" s="137"/>
      <c r="N10860" s="218">
        <v>7</v>
      </c>
      <c r="O10860" s="108" t="s">
        <v>3189</v>
      </c>
      <c r="P10860" s="138">
        <v>3560200017705</v>
      </c>
      <c r="Q10860" s="108" t="s">
        <v>3190</v>
      </c>
      <c r="R10860" s="108" t="s">
        <v>3191</v>
      </c>
      <c r="S10860" s="139" t="s">
        <v>14628</v>
      </c>
      <c r="T10860" s="218" t="s">
        <v>51</v>
      </c>
      <c r="U10860" s="218" t="s">
        <v>45</v>
      </c>
      <c r="V10860" s="218" t="s">
        <v>52</v>
      </c>
      <c r="W10860" s="223">
        <v>28</v>
      </c>
      <c r="X10860" s="136">
        <v>0.6</v>
      </c>
      <c r="Y10860" s="223">
        <v>6750</v>
      </c>
      <c r="Z10860" s="223">
        <f t="shared" si="1037"/>
        <v>189000</v>
      </c>
      <c r="AA10860" s="224">
        <v>17</v>
      </c>
      <c r="AB10860" s="224">
        <v>24</v>
      </c>
      <c r="AC10860" s="223">
        <f t="shared" si="1038"/>
        <v>143640</v>
      </c>
      <c r="AD10860" s="223">
        <f>IF(AND(AC10860="",M10854=""),0,IF((AC10860=""),M10854, IF( (M10854=""),AC10860,SUM(AC10854:AC10861)+M10854)))</f>
        <v>17515171.199999999</v>
      </c>
      <c r="AE10860" s="223">
        <f t="shared" si="1039"/>
        <v>105091.0272</v>
      </c>
      <c r="AF10860" s="223">
        <v>0</v>
      </c>
      <c r="AG10860" s="223">
        <f t="shared" si="1040"/>
        <v>105091.0272</v>
      </c>
      <c r="AH10860" s="223">
        <v>0.02</v>
      </c>
    </row>
    <row r="10861" spans="1:34" s="173" customFormat="1" x14ac:dyDescent="0.55000000000000004">
      <c r="A10861" s="122"/>
      <c r="B10861" s="218"/>
      <c r="C10861" s="218"/>
      <c r="D10861" s="221"/>
      <c r="E10861" s="218"/>
      <c r="F10861" s="218"/>
      <c r="G10861" s="218"/>
      <c r="H10861" s="218"/>
      <c r="I10861" s="222"/>
      <c r="J10861" s="123"/>
      <c r="K10861" s="137"/>
      <c r="L10861" s="137"/>
      <c r="M10861" s="137"/>
      <c r="N10861" s="218">
        <v>8</v>
      </c>
      <c r="O10861" s="108" t="s">
        <v>3189</v>
      </c>
      <c r="P10861" s="138">
        <v>3560200017705</v>
      </c>
      <c r="Q10861" s="108" t="s">
        <v>3190</v>
      </c>
      <c r="R10861" s="108" t="s">
        <v>3191</v>
      </c>
      <c r="S10861" s="139" t="s">
        <v>14629</v>
      </c>
      <c r="T10861" s="218" t="s">
        <v>439</v>
      </c>
      <c r="U10861" s="218" t="s">
        <v>45</v>
      </c>
      <c r="V10861" s="218" t="s">
        <v>52</v>
      </c>
      <c r="W10861" s="223">
        <v>140</v>
      </c>
      <c r="X10861" s="136">
        <v>3.05</v>
      </c>
      <c r="Y10861" s="223">
        <v>6050</v>
      </c>
      <c r="Z10861" s="223">
        <f t="shared" si="1037"/>
        <v>847000</v>
      </c>
      <c r="AA10861" s="224">
        <v>17</v>
      </c>
      <c r="AB10861" s="224">
        <v>24</v>
      </c>
      <c r="AC10861" s="223">
        <f t="shared" si="1038"/>
        <v>643720</v>
      </c>
      <c r="AD10861" s="223">
        <f>IF(AND(AC10861="",M10854=""),0,IF((AC10861=""),M10854, IF( (M10854=""),AC10861,SUM(AC10854:AC10861)+M10854)))</f>
        <v>17515171.199999999</v>
      </c>
      <c r="AE10861" s="223">
        <f t="shared" si="1039"/>
        <v>534212.72159999993</v>
      </c>
      <c r="AF10861" s="223">
        <v>0</v>
      </c>
      <c r="AG10861" s="223">
        <f t="shared" si="1040"/>
        <v>534212.72159999993</v>
      </c>
      <c r="AH10861" s="223">
        <v>0.02</v>
      </c>
    </row>
    <row r="10862" spans="1:34" s="173" customFormat="1" x14ac:dyDescent="0.55000000000000004">
      <c r="A10862" s="122"/>
      <c r="B10862" s="218"/>
      <c r="C10862" s="218"/>
      <c r="D10862" s="221"/>
      <c r="E10862" s="218"/>
      <c r="F10862" s="218"/>
      <c r="G10862" s="218"/>
      <c r="H10862" s="218"/>
      <c r="I10862" s="222"/>
      <c r="J10862" s="123"/>
      <c r="K10862" s="137"/>
      <c r="L10862" s="137" t="s">
        <v>63</v>
      </c>
      <c r="M10862" s="137">
        <f>SUM(M10854:M10861)</f>
        <v>3924000</v>
      </c>
      <c r="N10862" s="218"/>
      <c r="O10862" s="108"/>
      <c r="P10862" s="138"/>
      <c r="Q10862" s="108"/>
      <c r="R10862" s="108"/>
      <c r="S10862" s="139"/>
      <c r="T10862" s="218"/>
      <c r="U10862" s="218"/>
      <c r="V10862" s="218"/>
      <c r="W10862" s="223"/>
      <c r="X10862" s="136">
        <f>SUM(X10854:X10861)</f>
        <v>99.999999999999986</v>
      </c>
      <c r="Y10862" s="223"/>
      <c r="Z10862" s="223"/>
      <c r="AA10862" s="224"/>
      <c r="AB10862" s="224"/>
      <c r="AC10862" s="223"/>
      <c r="AD10862" s="223"/>
      <c r="AE10862" s="223">
        <f>SUM(AE10854:AE10861)</f>
        <v>17515171.199999999</v>
      </c>
      <c r="AF10862" s="223"/>
      <c r="AG10862" s="223">
        <f>SUM(AG10854:AG10861)</f>
        <v>17515171.199999999</v>
      </c>
      <c r="AH10862" s="223"/>
    </row>
    <row r="10863" spans="1:34" s="173" customFormat="1" x14ac:dyDescent="0.55000000000000004">
      <c r="A10863" s="122" t="s">
        <v>14630</v>
      </c>
      <c r="B10863" s="218">
        <v>4649</v>
      </c>
      <c r="C10863" s="218">
        <v>7229</v>
      </c>
      <c r="D10863" s="221" t="s">
        <v>14631</v>
      </c>
      <c r="E10863" s="218" t="s">
        <v>34</v>
      </c>
      <c r="F10863" s="218">
        <v>22848</v>
      </c>
      <c r="G10863" s="218">
        <v>3</v>
      </c>
      <c r="H10863" s="218">
        <v>0</v>
      </c>
      <c r="I10863" s="222">
        <v>0</v>
      </c>
      <c r="J10863" s="123" t="s">
        <v>38</v>
      </c>
      <c r="K10863" s="137">
        <f>((G10863*400)+(H10863*100))+I10863</f>
        <v>1200</v>
      </c>
      <c r="L10863" s="137">
        <v>650</v>
      </c>
      <c r="M10863" s="137">
        <f>K10863*L10863</f>
        <v>780000</v>
      </c>
      <c r="N10863" s="218"/>
      <c r="O10863" s="108"/>
      <c r="P10863" s="138"/>
      <c r="Q10863" s="108"/>
      <c r="R10863" s="108"/>
      <c r="S10863" s="139"/>
      <c r="T10863" s="218"/>
      <c r="U10863" s="218"/>
      <c r="V10863" s="218"/>
      <c r="W10863" s="223"/>
      <c r="X10863" s="136"/>
      <c r="Y10863" s="223"/>
      <c r="Z10863" s="223"/>
      <c r="AA10863" s="224"/>
      <c r="AB10863" s="224"/>
      <c r="AC10863" s="223"/>
      <c r="AD10863" s="223">
        <f>IF(AND(AC10863="",M10863=""),0,IF((AC10863=""),M10863,IF((M10863=""),AC10863,AC10863+M10863)))</f>
        <v>780000</v>
      </c>
      <c r="AE10863" s="223">
        <f>IF( (X10863=""),AD10863*1,AD10863*(X10863/100) )</f>
        <v>780000</v>
      </c>
      <c r="AF10863" s="223">
        <v>50000000</v>
      </c>
      <c r="AG10863" s="223">
        <f>IF((AF10863-AE10863) &gt; 1,0,IF((AF10863-AE10863)&lt;0,AE10863-AF10863,AF10863-AE10863))</f>
        <v>0</v>
      </c>
      <c r="AH10863" s="223">
        <v>0.01</v>
      </c>
    </row>
    <row r="10864" spans="1:34" s="173" customFormat="1" x14ac:dyDescent="0.55000000000000004">
      <c r="A10864" s="122"/>
      <c r="B10864" s="218"/>
      <c r="C10864" s="218"/>
      <c r="D10864" s="221"/>
      <c r="E10864" s="218"/>
      <c r="F10864" s="218"/>
      <c r="G10864" s="218"/>
      <c r="H10864" s="218"/>
      <c r="I10864" s="222"/>
      <c r="J10864" s="123"/>
      <c r="K10864" s="137"/>
      <c r="L10864" s="137" t="s">
        <v>63</v>
      </c>
      <c r="M10864" s="137">
        <f>SUM(M10863:M10863)</f>
        <v>780000</v>
      </c>
      <c r="N10864" s="218"/>
      <c r="O10864" s="108"/>
      <c r="P10864" s="138"/>
      <c r="Q10864" s="108"/>
      <c r="R10864" s="108"/>
      <c r="S10864" s="139"/>
      <c r="T10864" s="218"/>
      <c r="U10864" s="218"/>
      <c r="V10864" s="218"/>
      <c r="W10864" s="223"/>
      <c r="X10864" s="136"/>
      <c r="Y10864" s="223"/>
      <c r="Z10864" s="223"/>
      <c r="AA10864" s="224"/>
      <c r="AB10864" s="224"/>
      <c r="AC10864" s="223"/>
      <c r="AD10864" s="223"/>
      <c r="AE10864" s="223">
        <f>SUM(AE10863:AE10863)</f>
        <v>780000</v>
      </c>
      <c r="AF10864" s="223"/>
      <c r="AG10864" s="223">
        <f>SUM(AG10863:AG10863)</f>
        <v>0</v>
      </c>
      <c r="AH10864" s="223"/>
    </row>
    <row r="10865" spans="1:34" s="173" customFormat="1" x14ac:dyDescent="0.55000000000000004">
      <c r="A10865" s="122" t="s">
        <v>14634</v>
      </c>
      <c r="B10865" s="218">
        <v>4650</v>
      </c>
      <c r="C10865" s="218">
        <v>7903</v>
      </c>
      <c r="D10865" s="221" t="s">
        <v>14635</v>
      </c>
      <c r="E10865" s="218" t="s">
        <v>34</v>
      </c>
      <c r="F10865" s="218">
        <v>25288</v>
      </c>
      <c r="G10865" s="218">
        <v>0</v>
      </c>
      <c r="H10865" s="218">
        <v>2</v>
      </c>
      <c r="I10865" s="222">
        <v>59.2</v>
      </c>
      <c r="J10865" s="123" t="s">
        <v>35</v>
      </c>
      <c r="K10865" s="137">
        <f>((G10865*400)+(H10865*100))+I10865</f>
        <v>259.2</v>
      </c>
      <c r="L10865" s="137">
        <v>1900</v>
      </c>
      <c r="M10865" s="137">
        <f>K10865*L10865</f>
        <v>492480</v>
      </c>
      <c r="N10865" s="218">
        <v>1</v>
      </c>
      <c r="O10865" s="108" t="s">
        <v>14632</v>
      </c>
      <c r="P10865" s="138"/>
      <c r="Q10865" s="108" t="s">
        <v>14633</v>
      </c>
      <c r="R10865" s="108" t="s">
        <v>14636</v>
      </c>
      <c r="S10865" s="139"/>
      <c r="T10865" s="218" t="s">
        <v>51</v>
      </c>
      <c r="U10865" s="218" t="s">
        <v>45</v>
      </c>
      <c r="V10865" s="218" t="s">
        <v>52</v>
      </c>
      <c r="W10865" s="223">
        <v>381.33</v>
      </c>
      <c r="X10865" s="136">
        <v>61.41</v>
      </c>
      <c r="Y10865" s="223">
        <v>6750</v>
      </c>
      <c r="Z10865" s="223">
        <f>W10865*Y10865</f>
        <v>2573977.5</v>
      </c>
      <c r="AA10865" s="224">
        <v>1</v>
      </c>
      <c r="AB10865" s="224">
        <v>1</v>
      </c>
      <c r="AC10865" s="223">
        <f>(Z10865*(100-AB10865))/100</f>
        <v>2548237.7250000001</v>
      </c>
      <c r="AD10865" s="223">
        <f>IF(AND(AC10865="",M10865=""),0,IF((AC10865=""),M10865, IF( (M10865=""),AC10865,SUM(AC10865:AC10867)+M10865)))</f>
        <v>4641777.9000000004</v>
      </c>
      <c r="AE10865" s="223">
        <f>IF( (X10865=""),AD10865*1,AD10865*(X10865/100) )</f>
        <v>2850515.8083899999</v>
      </c>
      <c r="AF10865" s="223">
        <v>50000000</v>
      </c>
      <c r="AG10865" s="223">
        <f>IF((AF10865-AE10865) &gt; 1,0,IF((AF10865-AE10865)&lt;0,AE10865-AF10865,AF10865-AE10865))</f>
        <v>0</v>
      </c>
      <c r="AH10865" s="223">
        <v>0.02</v>
      </c>
    </row>
    <row r="10866" spans="1:34" s="173" customFormat="1" x14ac:dyDescent="0.55000000000000004">
      <c r="A10866" s="122"/>
      <c r="B10866" s="218"/>
      <c r="C10866" s="218"/>
      <c r="D10866" s="221"/>
      <c r="E10866" s="218"/>
      <c r="F10866" s="218"/>
      <c r="G10866" s="218"/>
      <c r="H10866" s="218"/>
      <c r="I10866" s="222"/>
      <c r="J10866" s="123"/>
      <c r="K10866" s="137"/>
      <c r="L10866" s="137"/>
      <c r="M10866" s="137"/>
      <c r="N10866" s="218">
        <v>2</v>
      </c>
      <c r="O10866" s="108" t="s">
        <v>14632</v>
      </c>
      <c r="P10866" s="138"/>
      <c r="Q10866" s="108" t="s">
        <v>14633</v>
      </c>
      <c r="R10866" s="108" t="s">
        <v>14636</v>
      </c>
      <c r="S10866" s="139"/>
      <c r="T10866" s="218" t="s">
        <v>51</v>
      </c>
      <c r="U10866" s="218" t="s">
        <v>45</v>
      </c>
      <c r="V10866" s="218" t="s">
        <v>52</v>
      </c>
      <c r="W10866" s="223">
        <v>133.80000000000001</v>
      </c>
      <c r="X10866" s="136">
        <v>21.55</v>
      </c>
      <c r="Y10866" s="223">
        <v>6750</v>
      </c>
      <c r="Z10866" s="223">
        <f>W10866*Y10866</f>
        <v>903150.00000000012</v>
      </c>
      <c r="AA10866" s="224">
        <v>1</v>
      </c>
      <c r="AB10866" s="224">
        <v>1</v>
      </c>
      <c r="AC10866" s="223">
        <f>(Z10866*(100-AB10866))/100</f>
        <v>894118.50000000012</v>
      </c>
      <c r="AD10866" s="223">
        <f>IF(AND(AC10866="",M10865=""),0,IF((AC10866=""),M10865, IF( (M10865=""),AC10866,SUM(AC10865:AC10867)+M10865)))</f>
        <v>4641777.9000000004</v>
      </c>
      <c r="AE10866" s="223">
        <f>IF( (X10866=""),AD10866*1,AD10866*(X10866/100) )</f>
        <v>1000303.13745</v>
      </c>
      <c r="AF10866" s="223">
        <v>50000000</v>
      </c>
      <c r="AG10866" s="223">
        <f>IF((AF10866-AE10866) &gt; 1,0,IF((AF10866-AE10866)&lt;0,AE10866-AF10866,AF10866-AE10866))</f>
        <v>0</v>
      </c>
      <c r="AH10866" s="223">
        <v>0.02</v>
      </c>
    </row>
    <row r="10867" spans="1:34" s="173" customFormat="1" x14ac:dyDescent="0.55000000000000004">
      <c r="A10867" s="122"/>
      <c r="B10867" s="218"/>
      <c r="C10867" s="218"/>
      <c r="D10867" s="221"/>
      <c r="E10867" s="218"/>
      <c r="F10867" s="218"/>
      <c r="G10867" s="218"/>
      <c r="H10867" s="218"/>
      <c r="I10867" s="222"/>
      <c r="J10867" s="123"/>
      <c r="K10867" s="137"/>
      <c r="L10867" s="137"/>
      <c r="M10867" s="137"/>
      <c r="N10867" s="218">
        <v>3</v>
      </c>
      <c r="O10867" s="108" t="s">
        <v>14632</v>
      </c>
      <c r="P10867" s="138"/>
      <c r="Q10867" s="108" t="s">
        <v>14633</v>
      </c>
      <c r="R10867" s="108" t="s">
        <v>14636</v>
      </c>
      <c r="S10867" s="139"/>
      <c r="T10867" s="218" t="s">
        <v>51</v>
      </c>
      <c r="U10867" s="218" t="s">
        <v>45</v>
      </c>
      <c r="V10867" s="218" t="s">
        <v>52</v>
      </c>
      <c r="W10867" s="223">
        <v>105.79</v>
      </c>
      <c r="X10867" s="136">
        <v>17.04</v>
      </c>
      <c r="Y10867" s="223">
        <v>6750</v>
      </c>
      <c r="Z10867" s="223">
        <f>W10867*Y10867</f>
        <v>714082.5</v>
      </c>
      <c r="AA10867" s="224">
        <v>1</v>
      </c>
      <c r="AB10867" s="224">
        <v>1</v>
      </c>
      <c r="AC10867" s="223">
        <f>(Z10867*(100-AB10867))/100</f>
        <v>706941.67500000005</v>
      </c>
      <c r="AD10867" s="223">
        <f>IF(AND(AC10867="",M10865=""),0,IF((AC10867=""),M10865, IF( (M10865=""),AC10867,SUM(AC10865:AC10867)+M10865)))</f>
        <v>4641777.9000000004</v>
      </c>
      <c r="AE10867" s="223">
        <f>IF( (X10867=""),AD10867*1,AD10867*(X10867/100) )</f>
        <v>790958.95416000008</v>
      </c>
      <c r="AF10867" s="223">
        <v>50000000</v>
      </c>
      <c r="AG10867" s="223">
        <f>IF((AF10867-AE10867) &gt; 1,0,IF((AF10867-AE10867)&lt;0,AE10867-AF10867,AF10867-AE10867))</f>
        <v>0</v>
      </c>
      <c r="AH10867" s="223">
        <v>0.02</v>
      </c>
    </row>
    <row r="10868" spans="1:34" s="173" customFormat="1" x14ac:dyDescent="0.55000000000000004">
      <c r="A10868" s="122"/>
      <c r="B10868" s="218"/>
      <c r="C10868" s="218"/>
      <c r="D10868" s="221"/>
      <c r="E10868" s="218"/>
      <c r="F10868" s="218"/>
      <c r="G10868" s="218"/>
      <c r="H10868" s="218"/>
      <c r="I10868" s="222"/>
      <c r="J10868" s="123"/>
      <c r="K10868" s="137"/>
      <c r="L10868" s="137" t="s">
        <v>63</v>
      </c>
      <c r="M10868" s="137">
        <f>SUM(M10865:M10867)</f>
        <v>492480</v>
      </c>
      <c r="N10868" s="218"/>
      <c r="O10868" s="108"/>
      <c r="P10868" s="138"/>
      <c r="Q10868" s="108"/>
      <c r="R10868" s="108"/>
      <c r="S10868" s="139"/>
      <c r="T10868" s="218"/>
      <c r="U10868" s="218"/>
      <c r="V10868" s="218"/>
      <c r="W10868" s="223"/>
      <c r="X10868" s="136"/>
      <c r="Y10868" s="223"/>
      <c r="Z10868" s="223"/>
      <c r="AA10868" s="224"/>
      <c r="AB10868" s="224"/>
      <c r="AC10868" s="223"/>
      <c r="AD10868" s="223"/>
      <c r="AE10868" s="223">
        <f>SUM(AE10865:AE10867)</f>
        <v>4641777.9000000004</v>
      </c>
      <c r="AF10868" s="223"/>
      <c r="AG10868" s="223">
        <f>SUM(AG10865:AG10867)</f>
        <v>0</v>
      </c>
      <c r="AH10868" s="223"/>
    </row>
    <row r="10869" spans="1:34" s="173" customFormat="1" x14ac:dyDescent="0.55000000000000004">
      <c r="A10869" s="122" t="s">
        <v>7654</v>
      </c>
      <c r="B10869" s="218">
        <v>4651</v>
      </c>
      <c r="C10869" s="218">
        <v>6321</v>
      </c>
      <c r="D10869" s="221" t="s">
        <v>14637</v>
      </c>
      <c r="E10869" s="218" t="s">
        <v>37</v>
      </c>
      <c r="F10869" s="218">
        <v>5410</v>
      </c>
      <c r="G10869" s="218">
        <v>6</v>
      </c>
      <c r="H10869" s="218">
        <v>0</v>
      </c>
      <c r="I10869" s="222">
        <v>73</v>
      </c>
      <c r="J10869" s="123" t="s">
        <v>38</v>
      </c>
      <c r="K10869" s="137">
        <f>((G10869*400)+(H10869*100))+I10869</f>
        <v>2473</v>
      </c>
      <c r="L10869" s="137">
        <v>800</v>
      </c>
      <c r="M10869" s="137">
        <f>K10869*L10869</f>
        <v>1978400</v>
      </c>
      <c r="N10869" s="218"/>
      <c r="O10869" s="108"/>
      <c r="P10869" s="138"/>
      <c r="Q10869" s="108"/>
      <c r="R10869" s="108"/>
      <c r="S10869" s="139"/>
      <c r="T10869" s="218"/>
      <c r="U10869" s="218"/>
      <c r="V10869" s="218"/>
      <c r="W10869" s="223"/>
      <c r="X10869" s="136"/>
      <c r="Y10869" s="223"/>
      <c r="Z10869" s="223"/>
      <c r="AA10869" s="224"/>
      <c r="AB10869" s="224"/>
      <c r="AC10869" s="223"/>
      <c r="AD10869" s="223">
        <f>IF(AND(AC10869="",M10869=""),0,IF((AC10869=""),M10869,IF((M10869=""),AC10869,AC10869+M10869)))</f>
        <v>1978400</v>
      </c>
      <c r="AE10869" s="223">
        <f>IF( (X10869=""),AD10869*1,AD10869*(X10869/100) )</f>
        <v>1978400</v>
      </c>
      <c r="AF10869" s="223">
        <v>0</v>
      </c>
      <c r="AG10869" s="223">
        <f>IF((AF10869-AE10869) &gt; 1,0,IF((AF10869-AE10869)&lt;0,AE10869-AF10869,AF10869-AE10869))</f>
        <v>1978400</v>
      </c>
      <c r="AH10869" s="223">
        <v>0.01</v>
      </c>
    </row>
    <row r="10870" spans="1:34" s="173" customFormat="1" x14ac:dyDescent="0.55000000000000004">
      <c r="A10870" s="122"/>
      <c r="B10870" s="218"/>
      <c r="C10870" s="218"/>
      <c r="D10870" s="221"/>
      <c r="E10870" s="218"/>
      <c r="F10870" s="218"/>
      <c r="G10870" s="218"/>
      <c r="H10870" s="218"/>
      <c r="I10870" s="222"/>
      <c r="J10870" s="123"/>
      <c r="K10870" s="137"/>
      <c r="L10870" s="137" t="s">
        <v>63</v>
      </c>
      <c r="M10870" s="137">
        <f>SUM(M10869:M10869)</f>
        <v>1978400</v>
      </c>
      <c r="N10870" s="218"/>
      <c r="O10870" s="108"/>
      <c r="P10870" s="138"/>
      <c r="Q10870" s="108"/>
      <c r="R10870" s="108"/>
      <c r="S10870" s="139"/>
      <c r="T10870" s="218"/>
      <c r="U10870" s="218"/>
      <c r="V10870" s="218"/>
      <c r="W10870" s="223"/>
      <c r="X10870" s="136"/>
      <c r="Y10870" s="223"/>
      <c r="Z10870" s="223"/>
      <c r="AA10870" s="224"/>
      <c r="AB10870" s="224"/>
      <c r="AC10870" s="223"/>
      <c r="AD10870" s="223"/>
      <c r="AE10870" s="223">
        <f>SUM(AE10869:AE10869)</f>
        <v>1978400</v>
      </c>
      <c r="AF10870" s="223"/>
      <c r="AG10870" s="223">
        <f>SUM(AG10869:AG10869)</f>
        <v>1978400</v>
      </c>
      <c r="AH10870" s="223"/>
    </row>
    <row r="10871" spans="1:34" s="173" customFormat="1" x14ac:dyDescent="0.55000000000000004">
      <c r="A10871" s="122" t="s">
        <v>14640</v>
      </c>
      <c r="B10871" s="218">
        <v>4652</v>
      </c>
      <c r="C10871" s="218">
        <v>5457</v>
      </c>
      <c r="D10871" s="221" t="s">
        <v>14641</v>
      </c>
      <c r="E10871" s="218" t="s">
        <v>34</v>
      </c>
      <c r="F10871" s="218">
        <v>14143</v>
      </c>
      <c r="G10871" s="218">
        <v>0</v>
      </c>
      <c r="H10871" s="218">
        <v>1</v>
      </c>
      <c r="I10871" s="222">
        <v>23</v>
      </c>
      <c r="J10871" s="123" t="s">
        <v>35</v>
      </c>
      <c r="K10871" s="137">
        <f>((G10871*400)+(H10871*100))+I10871</f>
        <v>123</v>
      </c>
      <c r="L10871" s="137">
        <v>2425</v>
      </c>
      <c r="M10871" s="137">
        <f>K10871*L10871</f>
        <v>298275</v>
      </c>
      <c r="N10871" s="218">
        <v>1</v>
      </c>
      <c r="O10871" s="108" t="s">
        <v>14638</v>
      </c>
      <c r="P10871" s="138">
        <v>5570800008037</v>
      </c>
      <c r="Q10871" s="108" t="s">
        <v>14639</v>
      </c>
      <c r="R10871" s="108" t="s">
        <v>14642</v>
      </c>
      <c r="S10871" s="139" t="s">
        <v>14643</v>
      </c>
      <c r="T10871" s="218" t="s">
        <v>44</v>
      </c>
      <c r="U10871" s="218" t="s">
        <v>45</v>
      </c>
      <c r="V10871" s="218" t="s">
        <v>52</v>
      </c>
      <c r="W10871" s="223">
        <v>865</v>
      </c>
      <c r="X10871" s="136">
        <v>91.96</v>
      </c>
      <c r="Y10871" s="223">
        <v>7150</v>
      </c>
      <c r="Z10871" s="223">
        <f>W10871*Y10871</f>
        <v>6184750</v>
      </c>
      <c r="AA10871" s="224">
        <v>6</v>
      </c>
      <c r="AB10871" s="224">
        <v>6</v>
      </c>
      <c r="AC10871" s="223">
        <f>(Z10871*(100-AB10871))/100</f>
        <v>5813665</v>
      </c>
      <c r="AD10871" s="223">
        <f>IF(AND(AC10871="",M10871=""),0,IF((AC10871=""),M10871, IF( (M10871=""),AC10871,SUM(AC10871:AC10874)+M10871)))</f>
        <v>6111940</v>
      </c>
      <c r="AE10871" s="223">
        <f>IF( (X10871=""),AD10871*1,AD10871*(X10871/100) )</f>
        <v>5620540.0240000002</v>
      </c>
      <c r="AF10871" s="223">
        <v>50000000</v>
      </c>
      <c r="AG10871" s="223">
        <f>IF((AF10871-AE10871) &gt; 1,0,IF((AF10871-AE10871)&lt;0,AE10871-AF10871,AF10871-AE10871))</f>
        <v>0</v>
      </c>
      <c r="AH10871" s="223">
        <v>0.02</v>
      </c>
    </row>
    <row r="10872" spans="1:34" s="173" customFormat="1" x14ac:dyDescent="0.55000000000000004">
      <c r="A10872" s="122"/>
      <c r="B10872" s="218"/>
      <c r="C10872" s="218"/>
      <c r="D10872" s="221"/>
      <c r="E10872" s="218"/>
      <c r="F10872" s="218"/>
      <c r="G10872" s="218"/>
      <c r="H10872" s="218"/>
      <c r="I10872" s="222"/>
      <c r="J10872" s="123"/>
      <c r="K10872" s="137"/>
      <c r="L10872" s="137"/>
      <c r="M10872" s="137"/>
      <c r="N10872" s="218">
        <v>2</v>
      </c>
      <c r="O10872" s="108" t="s">
        <v>14638</v>
      </c>
      <c r="P10872" s="138">
        <v>5570800008037</v>
      </c>
      <c r="Q10872" s="108" t="s">
        <v>14639</v>
      </c>
      <c r="R10872" s="108" t="s">
        <v>14642</v>
      </c>
      <c r="S10872" s="139" t="s">
        <v>14644</v>
      </c>
      <c r="T10872" s="218" t="s">
        <v>55</v>
      </c>
      <c r="U10872" s="218" t="s">
        <v>45</v>
      </c>
      <c r="V10872" s="218" t="s">
        <v>52</v>
      </c>
      <c r="W10872" s="223">
        <v>75.599999999999994</v>
      </c>
      <c r="X10872" s="136">
        <v>8.0399999999999991</v>
      </c>
      <c r="Y10872" s="223">
        <v>0</v>
      </c>
      <c r="Z10872" s="223">
        <f>W10872*Y10872</f>
        <v>0</v>
      </c>
      <c r="AA10872" s="224">
        <v>6</v>
      </c>
      <c r="AB10872" s="224">
        <v>6</v>
      </c>
      <c r="AC10872" s="223">
        <f>(Z10872*(100-AB10872))/100</f>
        <v>0</v>
      </c>
      <c r="AD10872" s="223">
        <f>IF(AND(AC10872="",M10871=""),0,IF((AC10872=""),M10871, IF( (M10871=""),AC10872,SUM(AC10871:AC10874)+M10871)))</f>
        <v>6111940</v>
      </c>
      <c r="AE10872" s="223">
        <f>IF( (X10872=""),AD10872*1,AD10872*(X10872/100) )</f>
        <v>491399.97599999991</v>
      </c>
      <c r="AF10872" s="223">
        <v>50000000</v>
      </c>
      <c r="AG10872" s="223">
        <f>IF((AF10872-AE10872) &gt; 1,0,IF((AF10872-AE10872)&lt;0,AE10872-AF10872,AF10872-AE10872))</f>
        <v>0</v>
      </c>
      <c r="AH10872" s="223">
        <v>0.02</v>
      </c>
    </row>
    <row r="10873" spans="1:34" s="173" customFormat="1" x14ac:dyDescent="0.55000000000000004">
      <c r="A10873" s="122"/>
      <c r="B10873" s="218"/>
      <c r="C10873" s="218"/>
      <c r="D10873" s="221"/>
      <c r="E10873" s="218"/>
      <c r="F10873" s="218"/>
      <c r="G10873" s="218"/>
      <c r="H10873" s="218"/>
      <c r="I10873" s="222"/>
      <c r="J10873" s="123"/>
      <c r="K10873" s="137"/>
      <c r="L10873" s="137" t="s">
        <v>63</v>
      </c>
      <c r="M10873" s="137">
        <f>SUM(M10871:M10872)</f>
        <v>298275</v>
      </c>
      <c r="N10873" s="218"/>
      <c r="O10873" s="108"/>
      <c r="P10873" s="138"/>
      <c r="Q10873" s="108"/>
      <c r="R10873" s="108"/>
      <c r="S10873" s="139"/>
      <c r="T10873" s="218"/>
      <c r="U10873" s="218"/>
      <c r="V10873" s="218"/>
      <c r="W10873" s="223"/>
      <c r="X10873" s="136"/>
      <c r="Y10873" s="223"/>
      <c r="Z10873" s="223"/>
      <c r="AA10873" s="224"/>
      <c r="AB10873" s="224"/>
      <c r="AC10873" s="223"/>
      <c r="AD10873" s="223"/>
      <c r="AE10873" s="223">
        <f>SUM(AE10871:AE10872)</f>
        <v>6111940</v>
      </c>
      <c r="AF10873" s="223"/>
      <c r="AG10873" s="223">
        <f>SUM(AG10871:AG10872)</f>
        <v>0</v>
      </c>
      <c r="AH10873" s="223"/>
    </row>
    <row r="10874" spans="1:34" s="173" customFormat="1" x14ac:dyDescent="0.55000000000000004">
      <c r="A10874" s="122" t="s">
        <v>14645</v>
      </c>
      <c r="B10874" s="218">
        <v>4653</v>
      </c>
      <c r="C10874" s="218">
        <v>9793</v>
      </c>
      <c r="D10874" s="221"/>
      <c r="E10874" s="218" t="s">
        <v>34</v>
      </c>
      <c r="F10874" s="218">
        <v>16235</v>
      </c>
      <c r="G10874" s="218">
        <v>17</v>
      </c>
      <c r="H10874" s="218">
        <v>3</v>
      </c>
      <c r="I10874" s="222">
        <v>73</v>
      </c>
      <c r="J10874" s="123" t="s">
        <v>38</v>
      </c>
      <c r="K10874" s="137">
        <f>((G10874*400)+(H10874*100))+I10874</f>
        <v>7173</v>
      </c>
      <c r="L10874" s="137">
        <v>250</v>
      </c>
      <c r="M10874" s="137">
        <f>K10874*L10874</f>
        <v>1793250</v>
      </c>
      <c r="N10874" s="218"/>
      <c r="O10874" s="108"/>
      <c r="P10874" s="138"/>
      <c r="Q10874" s="108"/>
      <c r="R10874" s="108"/>
      <c r="S10874" s="139"/>
      <c r="T10874" s="218"/>
      <c r="U10874" s="218"/>
      <c r="V10874" s="218"/>
      <c r="W10874" s="223"/>
      <c r="X10874" s="136"/>
      <c r="Y10874" s="223"/>
      <c r="Z10874" s="223"/>
      <c r="AA10874" s="224"/>
      <c r="AB10874" s="224"/>
      <c r="AC10874" s="223"/>
      <c r="AD10874" s="223">
        <f>IF(AND(AC10874="",M10874=""),0,IF((AC10874=""),M10874,IF((M10874=""),AC10874,AC10874+M10874)))</f>
        <v>1793250</v>
      </c>
      <c r="AE10874" s="223">
        <f>IF( (X10874=""),AD10874*1,AD10874*(X10874/100) )</f>
        <v>1793250</v>
      </c>
      <c r="AF10874" s="223">
        <v>50000000</v>
      </c>
      <c r="AG10874" s="223">
        <f>IF((AF10874-AE10874) &gt; 1,0,IF((AF10874-AE10874)&lt;0,AE10874-AF10874,AF10874-AE10874))</f>
        <v>0</v>
      </c>
      <c r="AH10874" s="223">
        <v>0.01</v>
      </c>
    </row>
    <row r="10875" spans="1:34" s="173" customFormat="1" x14ac:dyDescent="0.55000000000000004">
      <c r="A10875" s="122"/>
      <c r="B10875" s="218">
        <v>4654</v>
      </c>
      <c r="C10875" s="218">
        <v>5322</v>
      </c>
      <c r="D10875" s="221" t="s">
        <v>14646</v>
      </c>
      <c r="E10875" s="218" t="s">
        <v>34</v>
      </c>
      <c r="F10875" s="218">
        <v>19617</v>
      </c>
      <c r="G10875" s="218">
        <v>2</v>
      </c>
      <c r="H10875" s="218">
        <v>0</v>
      </c>
      <c r="I10875" s="222">
        <v>46.3</v>
      </c>
      <c r="J10875" s="123" t="s">
        <v>38</v>
      </c>
      <c r="K10875" s="137">
        <f>((G10875*400)+(H10875*100))+I10875</f>
        <v>846.3</v>
      </c>
      <c r="L10875" s="137">
        <v>450</v>
      </c>
      <c r="M10875" s="137">
        <f>K10875*L10875</f>
        <v>380835</v>
      </c>
      <c r="N10875" s="218"/>
      <c r="O10875" s="108"/>
      <c r="P10875" s="138"/>
      <c r="Q10875" s="108"/>
      <c r="R10875" s="108"/>
      <c r="S10875" s="139"/>
      <c r="T10875" s="218"/>
      <c r="U10875" s="218"/>
      <c r="V10875" s="218"/>
      <c r="W10875" s="223"/>
      <c r="X10875" s="136"/>
      <c r="Y10875" s="223"/>
      <c r="Z10875" s="223"/>
      <c r="AA10875" s="224"/>
      <c r="AB10875" s="224"/>
      <c r="AC10875" s="223"/>
      <c r="AD10875" s="223">
        <f>IF(AND(AC10875="",M10875=""),0,IF((AC10875=""),M10875,IF((M10875=""),AC10875,AC10875+M10875)))</f>
        <v>380835</v>
      </c>
      <c r="AE10875" s="223">
        <f>IF( (X10875=""),AD10875*1,AD10875*(X10875/100) )</f>
        <v>380835</v>
      </c>
      <c r="AF10875" s="223">
        <v>50000000</v>
      </c>
      <c r="AG10875" s="223">
        <f>IF((AF10875-AE10875) &gt; 1,0,IF((AF10875-AE10875)&lt;0,AE10875-AF10875,AF10875-AE10875))</f>
        <v>0</v>
      </c>
      <c r="AH10875" s="223">
        <v>0.01</v>
      </c>
    </row>
    <row r="10876" spans="1:34" s="173" customFormat="1" x14ac:dyDescent="0.55000000000000004">
      <c r="A10876" s="122"/>
      <c r="B10876" s="218"/>
      <c r="C10876" s="218"/>
      <c r="D10876" s="221"/>
      <c r="E10876" s="218"/>
      <c r="F10876" s="218"/>
      <c r="G10876" s="218"/>
      <c r="H10876" s="218"/>
      <c r="I10876" s="222"/>
      <c r="J10876" s="123"/>
      <c r="K10876" s="137"/>
      <c r="L10876" s="137" t="s">
        <v>63</v>
      </c>
      <c r="M10876" s="137">
        <f>SUM(M10874:M10875)</f>
        <v>2174085</v>
      </c>
      <c r="N10876" s="218"/>
      <c r="O10876" s="108"/>
      <c r="P10876" s="138"/>
      <c r="Q10876" s="108"/>
      <c r="R10876" s="108"/>
      <c r="S10876" s="139"/>
      <c r="T10876" s="218"/>
      <c r="U10876" s="218"/>
      <c r="V10876" s="218"/>
      <c r="W10876" s="223"/>
      <c r="X10876" s="136"/>
      <c r="Y10876" s="223"/>
      <c r="Z10876" s="223"/>
      <c r="AA10876" s="224"/>
      <c r="AB10876" s="224"/>
      <c r="AC10876" s="223"/>
      <c r="AD10876" s="223"/>
      <c r="AE10876" s="223">
        <f>SUM(AE10874:AE10875)</f>
        <v>2174085</v>
      </c>
      <c r="AF10876" s="223"/>
      <c r="AG10876" s="223">
        <f>SUM(AG10874:AG10875)</f>
        <v>0</v>
      </c>
      <c r="AH10876" s="223"/>
    </row>
    <row r="10877" spans="1:34" s="173" customFormat="1" x14ac:dyDescent="0.55000000000000004">
      <c r="A10877" s="122" t="s">
        <v>14640</v>
      </c>
      <c r="B10877" s="218">
        <v>4655</v>
      </c>
      <c r="C10877" s="218">
        <v>5932</v>
      </c>
      <c r="D10877" s="221" t="s">
        <v>14647</v>
      </c>
      <c r="E10877" s="218" t="s">
        <v>34</v>
      </c>
      <c r="F10877" s="218">
        <v>23777</v>
      </c>
      <c r="G10877" s="218">
        <v>0</v>
      </c>
      <c r="H10877" s="218">
        <v>1</v>
      </c>
      <c r="I10877" s="222">
        <v>0</v>
      </c>
      <c r="J10877" s="123" t="s">
        <v>38</v>
      </c>
      <c r="K10877" s="137">
        <f>((G10877*400)+(H10877*100))+I10877</f>
        <v>100</v>
      </c>
      <c r="L10877" s="137">
        <v>1250</v>
      </c>
      <c r="M10877" s="137">
        <f>K10877*L10877</f>
        <v>125000</v>
      </c>
      <c r="N10877" s="218"/>
      <c r="O10877" s="108"/>
      <c r="P10877" s="138"/>
      <c r="Q10877" s="108"/>
      <c r="R10877" s="108"/>
      <c r="S10877" s="139"/>
      <c r="T10877" s="218"/>
      <c r="U10877" s="218"/>
      <c r="V10877" s="218"/>
      <c r="W10877" s="223"/>
      <c r="X10877" s="136"/>
      <c r="Y10877" s="223"/>
      <c r="Z10877" s="223"/>
      <c r="AA10877" s="224"/>
      <c r="AB10877" s="224"/>
      <c r="AC10877" s="223"/>
      <c r="AD10877" s="223">
        <f>IF(AND(AC10877="",M10877=""),0,IF((AC10877=""),M10877,IF((M10877=""),AC10877,AC10877+M10877)))</f>
        <v>125000</v>
      </c>
      <c r="AE10877" s="223">
        <f>IF( (X10877=""),AD10877*1,AD10877*(X10877/100) )</f>
        <v>125000</v>
      </c>
      <c r="AF10877" s="223">
        <v>50000000</v>
      </c>
      <c r="AG10877" s="223">
        <f>IF((AF10877-AE10877) &gt; 1,0,IF((AF10877-AE10877)&lt;0,AE10877-AF10877,AF10877-AE10877))</f>
        <v>0</v>
      </c>
      <c r="AH10877" s="223">
        <v>0.01</v>
      </c>
    </row>
    <row r="10878" spans="1:34" s="173" customFormat="1" x14ac:dyDescent="0.55000000000000004">
      <c r="A10878" s="122"/>
      <c r="B10878" s="218">
        <v>4656</v>
      </c>
      <c r="C10878" s="218">
        <v>10352</v>
      </c>
      <c r="D10878" s="221" t="s">
        <v>14648</v>
      </c>
      <c r="E10878" s="218" t="s">
        <v>34</v>
      </c>
      <c r="F10878" s="218">
        <v>27684</v>
      </c>
      <c r="G10878" s="218">
        <v>0</v>
      </c>
      <c r="H10878" s="218">
        <v>1</v>
      </c>
      <c r="I10878" s="222">
        <v>96.1</v>
      </c>
      <c r="J10878" s="123" t="s">
        <v>38</v>
      </c>
      <c r="K10878" s="137">
        <f>((G10878*400)+(H10878*100))+I10878</f>
        <v>196.1</v>
      </c>
      <c r="L10878" s="137">
        <v>1250</v>
      </c>
      <c r="M10878" s="137">
        <f>K10878*L10878</f>
        <v>245125</v>
      </c>
      <c r="N10878" s="218"/>
      <c r="O10878" s="108"/>
      <c r="P10878" s="138"/>
      <c r="Q10878" s="108"/>
      <c r="R10878" s="108"/>
      <c r="S10878" s="139"/>
      <c r="T10878" s="218"/>
      <c r="U10878" s="218"/>
      <c r="V10878" s="218"/>
      <c r="W10878" s="223"/>
      <c r="X10878" s="136"/>
      <c r="Y10878" s="223"/>
      <c r="Z10878" s="223"/>
      <c r="AA10878" s="224"/>
      <c r="AB10878" s="224"/>
      <c r="AC10878" s="223"/>
      <c r="AD10878" s="223">
        <f>IF(AND(AC10878="",M10878=""),0,IF((AC10878=""),M10878,IF((M10878=""),AC10878,AC10878+M10878)))</f>
        <v>245125</v>
      </c>
      <c r="AE10878" s="223">
        <f>IF( (X10878=""),AD10878*1,AD10878*(X10878/100) )</f>
        <v>245125</v>
      </c>
      <c r="AF10878" s="223">
        <v>50000000</v>
      </c>
      <c r="AG10878" s="223">
        <f>IF((AF10878-AE10878) &gt; 1,0,IF((AF10878-AE10878)&lt;0,AE10878-AF10878,AF10878-AE10878))</f>
        <v>0</v>
      </c>
      <c r="AH10878" s="223">
        <v>0.01</v>
      </c>
    </row>
    <row r="10879" spans="1:34" s="173" customFormat="1" x14ac:dyDescent="0.55000000000000004">
      <c r="A10879" s="122"/>
      <c r="B10879" s="218"/>
      <c r="C10879" s="218"/>
      <c r="D10879" s="221"/>
      <c r="E10879" s="218"/>
      <c r="F10879" s="218"/>
      <c r="G10879" s="218"/>
      <c r="H10879" s="218"/>
      <c r="I10879" s="222"/>
      <c r="J10879" s="123"/>
      <c r="K10879" s="137"/>
      <c r="L10879" s="137" t="s">
        <v>63</v>
      </c>
      <c r="M10879" s="137">
        <f>SUM(M10877:M10878)</f>
        <v>370125</v>
      </c>
      <c r="N10879" s="218"/>
      <c r="O10879" s="108"/>
      <c r="P10879" s="138"/>
      <c r="Q10879" s="108"/>
      <c r="R10879" s="108"/>
      <c r="S10879" s="139"/>
      <c r="T10879" s="218"/>
      <c r="U10879" s="218"/>
      <c r="V10879" s="218"/>
      <c r="W10879" s="223"/>
      <c r="X10879" s="136"/>
      <c r="Y10879" s="223"/>
      <c r="Z10879" s="223"/>
      <c r="AA10879" s="224"/>
      <c r="AB10879" s="224"/>
      <c r="AC10879" s="223"/>
      <c r="AD10879" s="223"/>
      <c r="AE10879" s="223">
        <f>SUM(AE10877:AE10878)</f>
        <v>370125</v>
      </c>
      <c r="AF10879" s="223"/>
      <c r="AG10879" s="223">
        <f>SUM(AG10877:AG10878)</f>
        <v>0</v>
      </c>
      <c r="AH10879" s="223"/>
    </row>
    <row r="10880" spans="1:34" s="173" customFormat="1" x14ac:dyDescent="0.55000000000000004">
      <c r="A10880" s="122" t="s">
        <v>14651</v>
      </c>
      <c r="B10880" s="218">
        <v>4657</v>
      </c>
      <c r="C10880" s="218">
        <v>10413</v>
      </c>
      <c r="D10880" s="221" t="s">
        <v>14652</v>
      </c>
      <c r="E10880" s="218" t="s">
        <v>34</v>
      </c>
      <c r="F10880" s="218">
        <v>942</v>
      </c>
      <c r="G10880" s="218">
        <v>0</v>
      </c>
      <c r="H10880" s="218">
        <v>0</v>
      </c>
      <c r="I10880" s="222">
        <v>69</v>
      </c>
      <c r="J10880" s="123" t="s">
        <v>35</v>
      </c>
      <c r="K10880" s="137">
        <f>((G10880*400)+(H10880*100))+I10880</f>
        <v>69</v>
      </c>
      <c r="L10880" s="137">
        <v>1350</v>
      </c>
      <c r="M10880" s="137">
        <f>K10880*L10880</f>
        <v>93150</v>
      </c>
      <c r="N10880" s="218">
        <v>1</v>
      </c>
      <c r="O10880" s="108" t="s">
        <v>14649</v>
      </c>
      <c r="P10880" s="138"/>
      <c r="Q10880" s="108" t="s">
        <v>14650</v>
      </c>
      <c r="R10880" s="108" t="s">
        <v>14653</v>
      </c>
      <c r="S10880" s="139"/>
      <c r="T10880" s="218" t="s">
        <v>51</v>
      </c>
      <c r="U10880" s="218" t="s">
        <v>227</v>
      </c>
      <c r="V10880" s="218" t="s">
        <v>52</v>
      </c>
      <c r="W10880" s="223">
        <v>102.5</v>
      </c>
      <c r="X10880" s="136">
        <v>100</v>
      </c>
      <c r="Y10880" s="223">
        <v>6750</v>
      </c>
      <c r="Z10880" s="223">
        <f>W10880*Y10880</f>
        <v>691875</v>
      </c>
      <c r="AA10880" s="224">
        <v>11</v>
      </c>
      <c r="AB10880" s="224">
        <v>34</v>
      </c>
      <c r="AC10880" s="223">
        <f>(Z10880*(100-AB10880))/100</f>
        <v>456637.5</v>
      </c>
      <c r="AD10880" s="223">
        <f>IF(AND(AC10880="",M10880=""),0,IF((AC10880=""),M10880, IF( (M10880=""),AC10880,AC10880+M10880)))</f>
        <v>549787.5</v>
      </c>
      <c r="AE10880" s="223">
        <f>IF( (X10880=""),AD10880*1,AD10880*(X10880/100) )</f>
        <v>549787.5</v>
      </c>
      <c r="AF10880" s="223">
        <v>50000000</v>
      </c>
      <c r="AG10880" s="223">
        <f>IF((AF10880-AE10880) &gt; 1,0,IF((AF10880-AE10880)&lt;0,AE10880-AF10880,AF10880-AE10880))</f>
        <v>0</v>
      </c>
      <c r="AH10880" s="223">
        <v>0.02</v>
      </c>
    </row>
    <row r="10881" spans="1:34" s="173" customFormat="1" x14ac:dyDescent="0.55000000000000004">
      <c r="A10881" s="122"/>
      <c r="B10881" s="218"/>
      <c r="C10881" s="218"/>
      <c r="D10881" s="221"/>
      <c r="E10881" s="218"/>
      <c r="F10881" s="218"/>
      <c r="G10881" s="218"/>
      <c r="H10881" s="218"/>
      <c r="I10881" s="222"/>
      <c r="J10881" s="123"/>
      <c r="K10881" s="137"/>
      <c r="L10881" s="137" t="s">
        <v>63</v>
      </c>
      <c r="M10881" s="137">
        <f>SUM(M10880:M10880)</f>
        <v>93150</v>
      </c>
      <c r="N10881" s="218"/>
      <c r="O10881" s="108"/>
      <c r="P10881" s="138"/>
      <c r="Q10881" s="108"/>
      <c r="R10881" s="108"/>
      <c r="S10881" s="139"/>
      <c r="T10881" s="218"/>
      <c r="U10881" s="218"/>
      <c r="V10881" s="218"/>
      <c r="W10881" s="223"/>
      <c r="X10881" s="136"/>
      <c r="Y10881" s="223"/>
      <c r="Z10881" s="223"/>
      <c r="AA10881" s="224"/>
      <c r="AB10881" s="224"/>
      <c r="AC10881" s="223"/>
      <c r="AD10881" s="223"/>
      <c r="AE10881" s="223">
        <f>SUM(AE10880:AE10880)</f>
        <v>549787.5</v>
      </c>
      <c r="AF10881" s="223"/>
      <c r="AG10881" s="223">
        <f>SUM(AG10880:AG10880)</f>
        <v>0</v>
      </c>
      <c r="AH10881" s="223"/>
    </row>
    <row r="10882" spans="1:34" s="173" customFormat="1" x14ac:dyDescent="0.55000000000000004">
      <c r="A10882" s="122" t="s">
        <v>7478</v>
      </c>
      <c r="B10882" s="218">
        <v>4658</v>
      </c>
      <c r="C10882" s="218">
        <v>5902</v>
      </c>
      <c r="D10882" s="221" t="s">
        <v>14656</v>
      </c>
      <c r="E10882" s="218" t="s">
        <v>34</v>
      </c>
      <c r="F10882" s="218">
        <v>23712</v>
      </c>
      <c r="G10882" s="218">
        <v>0</v>
      </c>
      <c r="H10882" s="218">
        <v>1</v>
      </c>
      <c r="I10882" s="222">
        <v>16</v>
      </c>
      <c r="J10882" s="123" t="s">
        <v>35</v>
      </c>
      <c r="K10882" s="137">
        <f>((G10882*400)+(H10882*100))+I10882</f>
        <v>116</v>
      </c>
      <c r="L10882" s="137">
        <v>625</v>
      </c>
      <c r="M10882" s="137">
        <f>K10882*L10882</f>
        <v>72500</v>
      </c>
      <c r="N10882" s="218">
        <v>1</v>
      </c>
      <c r="O10882" s="108" t="s">
        <v>14654</v>
      </c>
      <c r="P10882" s="138"/>
      <c r="Q10882" s="108" t="s">
        <v>14655</v>
      </c>
      <c r="R10882" s="108" t="s">
        <v>7489</v>
      </c>
      <c r="S10882" s="139" t="s">
        <v>14657</v>
      </c>
      <c r="T10882" s="218" t="s">
        <v>51</v>
      </c>
      <c r="U10882" s="218" t="s">
        <v>45</v>
      </c>
      <c r="V10882" s="218" t="s">
        <v>52</v>
      </c>
      <c r="W10882" s="223">
        <v>211.68</v>
      </c>
      <c r="X10882" s="136">
        <v>73.739999999999995</v>
      </c>
      <c r="Y10882" s="223">
        <v>6750</v>
      </c>
      <c r="Z10882" s="223">
        <f>W10882*Y10882</f>
        <v>1428840</v>
      </c>
      <c r="AA10882" s="224">
        <v>6</v>
      </c>
      <c r="AB10882" s="224">
        <v>6</v>
      </c>
      <c r="AC10882" s="223">
        <f>(Z10882*(100-AB10882))/100</f>
        <v>1343109.6</v>
      </c>
      <c r="AD10882" s="223">
        <f>IF(AND(AC10882="",M10882=""),0,IF((AC10882=""),M10882, IF( (M10882=""),AC10882,SUM(AC10882:AC10885)+M10882)))</f>
        <v>1415609.6</v>
      </c>
      <c r="AE10882" s="223">
        <f>IF( (X10882=""),AD10882*1,AD10882*(X10882/100) )</f>
        <v>1043870.51904</v>
      </c>
      <c r="AF10882" s="223">
        <v>50000000</v>
      </c>
      <c r="AG10882" s="223">
        <f>IF((AF10882-AE10882) &gt; 1,0,IF((AF10882-AE10882)&lt;0,AE10882-AF10882,AF10882-AE10882))</f>
        <v>0</v>
      </c>
      <c r="AH10882" s="223">
        <v>0.02</v>
      </c>
    </row>
    <row r="10883" spans="1:34" s="173" customFormat="1" x14ac:dyDescent="0.55000000000000004">
      <c r="A10883" s="122"/>
      <c r="B10883" s="218"/>
      <c r="C10883" s="218"/>
      <c r="D10883" s="221"/>
      <c r="E10883" s="218"/>
      <c r="F10883" s="218"/>
      <c r="G10883" s="218"/>
      <c r="H10883" s="218"/>
      <c r="I10883" s="222"/>
      <c r="J10883" s="123"/>
      <c r="K10883" s="137"/>
      <c r="L10883" s="137"/>
      <c r="M10883" s="137"/>
      <c r="N10883" s="218">
        <v>2</v>
      </c>
      <c r="O10883" s="108" t="s">
        <v>14654</v>
      </c>
      <c r="P10883" s="138"/>
      <c r="Q10883" s="108" t="s">
        <v>14655</v>
      </c>
      <c r="R10883" s="108" t="s">
        <v>7489</v>
      </c>
      <c r="S10883" s="139" t="s">
        <v>14658</v>
      </c>
      <c r="T10883" s="218" t="s">
        <v>55</v>
      </c>
      <c r="U10883" s="218" t="s">
        <v>45</v>
      </c>
      <c r="V10883" s="218" t="s">
        <v>52</v>
      </c>
      <c r="W10883" s="223">
        <v>75.400000000000006</v>
      </c>
      <c r="X10883" s="136">
        <v>26.26</v>
      </c>
      <c r="Y10883" s="223">
        <v>0</v>
      </c>
      <c r="Z10883" s="223">
        <f>W10883*Y10883</f>
        <v>0</v>
      </c>
      <c r="AA10883" s="224">
        <v>6</v>
      </c>
      <c r="AB10883" s="224">
        <v>6</v>
      </c>
      <c r="AC10883" s="223">
        <f>(Z10883*(100-AB10883))/100</f>
        <v>0</v>
      </c>
      <c r="AD10883" s="223">
        <f>IF(AND(AC10883="",M10882=""),0,IF((AC10883=""),M10882, IF( (M10882=""),AC10883,SUM(AC10882:AC10885)+M10882)))</f>
        <v>1415609.6</v>
      </c>
      <c r="AE10883" s="223">
        <f>IF( (X10883=""),AD10883*1,AD10883*(X10883/100) )</f>
        <v>371739.08096000005</v>
      </c>
      <c r="AF10883" s="223">
        <v>50000000</v>
      </c>
      <c r="AG10883" s="223">
        <f>IF((AF10883-AE10883) &gt; 1,0,IF((AF10883-AE10883)&lt;0,AE10883-AF10883,AF10883-AE10883))</f>
        <v>0</v>
      </c>
      <c r="AH10883" s="223">
        <v>0.02</v>
      </c>
    </row>
    <row r="10884" spans="1:34" s="173" customFormat="1" x14ac:dyDescent="0.55000000000000004">
      <c r="A10884" s="122"/>
      <c r="B10884" s="218">
        <v>4659</v>
      </c>
      <c r="C10884" s="218">
        <v>5945</v>
      </c>
      <c r="D10884" s="221" t="s">
        <v>14659</v>
      </c>
      <c r="E10884" s="218" t="s">
        <v>34</v>
      </c>
      <c r="F10884" s="218">
        <v>23717</v>
      </c>
      <c r="G10884" s="218">
        <v>0</v>
      </c>
      <c r="H10884" s="218">
        <v>1</v>
      </c>
      <c r="I10884" s="222">
        <v>3</v>
      </c>
      <c r="J10884" s="123" t="s">
        <v>38</v>
      </c>
      <c r="K10884" s="137">
        <f>((G10884*400)+(H10884*100))+I10884</f>
        <v>103</v>
      </c>
      <c r="L10884" s="137">
        <v>625</v>
      </c>
      <c r="M10884" s="137">
        <f>K10884*L10884</f>
        <v>64375</v>
      </c>
      <c r="N10884" s="218">
        <v>1</v>
      </c>
      <c r="O10884" s="108" t="s">
        <v>14654</v>
      </c>
      <c r="P10884" s="138"/>
      <c r="Q10884" s="108" t="s">
        <v>14655</v>
      </c>
      <c r="R10884" s="108" t="s">
        <v>7489</v>
      </c>
      <c r="S10884" s="139" t="s">
        <v>14659</v>
      </c>
      <c r="T10884" s="218" t="s">
        <v>51</v>
      </c>
      <c r="U10884" s="218" t="s">
        <v>62</v>
      </c>
      <c r="V10884" s="218"/>
      <c r="W10884" s="223"/>
      <c r="X10884" s="136"/>
      <c r="Y10884" s="223"/>
      <c r="Z10884" s="223"/>
      <c r="AA10884" s="224"/>
      <c r="AB10884" s="224"/>
      <c r="AC10884" s="223"/>
      <c r="AD10884" s="223">
        <f>IF(AND(AC10884="",M10884=""),0,IF((AC10884=""),M10884,IF((M10884=""),AC10884,AC10884+M10884)))</f>
        <v>64375</v>
      </c>
      <c r="AE10884" s="223">
        <f>IF( (X10884=""),AD10884*1,AD10884*(X10884/100) )</f>
        <v>64375</v>
      </c>
      <c r="AF10884" s="223">
        <v>50000000</v>
      </c>
      <c r="AG10884" s="223">
        <f>IF((AF10884-AE10884) &gt; 1,0,IF((AF10884-AE10884)&lt;0,AE10884-AF10884,AF10884-AE10884))</f>
        <v>0</v>
      </c>
      <c r="AH10884" s="223">
        <v>0.01</v>
      </c>
    </row>
    <row r="10885" spans="1:34" s="173" customFormat="1" x14ac:dyDescent="0.55000000000000004">
      <c r="A10885" s="122"/>
      <c r="B10885" s="218"/>
      <c r="C10885" s="218"/>
      <c r="D10885" s="221"/>
      <c r="E10885" s="218"/>
      <c r="F10885" s="218"/>
      <c r="G10885" s="218"/>
      <c r="H10885" s="218"/>
      <c r="I10885" s="222"/>
      <c r="J10885" s="123"/>
      <c r="K10885" s="137"/>
      <c r="L10885" s="137" t="s">
        <v>63</v>
      </c>
      <c r="M10885" s="137">
        <f>SUM(M10882:M10884)</f>
        <v>136875</v>
      </c>
      <c r="N10885" s="218"/>
      <c r="O10885" s="108"/>
      <c r="P10885" s="138"/>
      <c r="Q10885" s="108"/>
      <c r="R10885" s="108"/>
      <c r="S10885" s="139"/>
      <c r="T10885" s="218"/>
      <c r="U10885" s="218"/>
      <c r="V10885" s="218"/>
      <c r="W10885" s="223"/>
      <c r="X10885" s="136"/>
      <c r="Y10885" s="223"/>
      <c r="Z10885" s="223"/>
      <c r="AA10885" s="224"/>
      <c r="AB10885" s="224"/>
      <c r="AC10885" s="223"/>
      <c r="AD10885" s="223"/>
      <c r="AE10885" s="223">
        <f>SUM(AE10882:AE10884)</f>
        <v>1479984.6</v>
      </c>
      <c r="AF10885" s="223"/>
      <c r="AG10885" s="223">
        <f>SUM(AG10882:AG10884)</f>
        <v>0</v>
      </c>
      <c r="AH10885" s="223"/>
    </row>
    <row r="10886" spans="1:34" s="99" customFormat="1" x14ac:dyDescent="0.55000000000000004">
      <c r="A10886" s="122" t="s">
        <v>14662</v>
      </c>
      <c r="B10886" s="218">
        <v>4660</v>
      </c>
      <c r="C10886" s="218">
        <v>9800</v>
      </c>
      <c r="D10886" s="221" t="s">
        <v>14663</v>
      </c>
      <c r="E10886" s="218" t="s">
        <v>37</v>
      </c>
      <c r="F10886" s="218">
        <v>112</v>
      </c>
      <c r="G10886" s="218">
        <v>0</v>
      </c>
      <c r="H10886" s="218">
        <v>1</v>
      </c>
      <c r="I10886" s="222">
        <v>66</v>
      </c>
      <c r="J10886" s="123" t="s">
        <v>35</v>
      </c>
      <c r="K10886" s="137">
        <f>((G10886*400)+(H10886*100))+I10886</f>
        <v>166</v>
      </c>
      <c r="L10886" s="137">
        <v>255</v>
      </c>
      <c r="M10886" s="137">
        <f>K10886*L10886</f>
        <v>42330</v>
      </c>
      <c r="N10886" s="218">
        <v>1</v>
      </c>
      <c r="O10886" s="108" t="s">
        <v>14660</v>
      </c>
      <c r="P10886" s="138">
        <v>8570880000000</v>
      </c>
      <c r="Q10886" s="108" t="s">
        <v>14661</v>
      </c>
      <c r="R10886" s="108" t="s">
        <v>14664</v>
      </c>
      <c r="S10886" s="139"/>
      <c r="T10886" s="218" t="s">
        <v>51</v>
      </c>
      <c r="U10886" s="218" t="s">
        <v>45</v>
      </c>
      <c r="V10886" s="218" t="s">
        <v>52</v>
      </c>
      <c r="W10886" s="223">
        <v>110.4</v>
      </c>
      <c r="X10886" s="136">
        <v>16.829999999999998</v>
      </c>
      <c r="Y10886" s="223">
        <v>6750</v>
      </c>
      <c r="Z10886" s="223">
        <f>W10886*Y10886</f>
        <v>745200</v>
      </c>
      <c r="AA10886" s="224">
        <v>20</v>
      </c>
      <c r="AB10886" s="224">
        <v>30</v>
      </c>
      <c r="AC10886" s="223">
        <f>(Z10886*(100-AB10886))/100</f>
        <v>521640</v>
      </c>
      <c r="AD10886" s="223">
        <f>IF(AND(AC10886="",M10886=""),0,IF((AC10886=""),M10886, IF( (M10886=""),AC10886,SUM(AC10886:AC10889)+M10886)))</f>
        <v>2534657.25</v>
      </c>
      <c r="AE10886" s="223">
        <f>IF( (X10886=""),AD10886*1,AD10886*(X10886/100) )</f>
        <v>426582.81517499994</v>
      </c>
      <c r="AF10886" s="223">
        <v>10000000</v>
      </c>
      <c r="AG10886" s="223">
        <v>31180.27</v>
      </c>
      <c r="AH10886" s="223">
        <v>0.02</v>
      </c>
    </row>
    <row r="10887" spans="1:34" s="99" customFormat="1" x14ac:dyDescent="0.55000000000000004">
      <c r="A10887" s="122"/>
      <c r="B10887" s="218"/>
      <c r="C10887" s="218"/>
      <c r="D10887" s="221"/>
      <c r="E10887" s="218"/>
      <c r="F10887" s="218"/>
      <c r="G10887" s="218"/>
      <c r="H10887" s="218"/>
      <c r="I10887" s="222"/>
      <c r="J10887" s="123"/>
      <c r="K10887" s="137"/>
      <c r="L10887" s="137"/>
      <c r="M10887" s="137"/>
      <c r="N10887" s="218">
        <v>2</v>
      </c>
      <c r="O10887" s="108" t="s">
        <v>14660</v>
      </c>
      <c r="P10887" s="138">
        <v>8570880000000</v>
      </c>
      <c r="Q10887" s="108" t="s">
        <v>14661</v>
      </c>
      <c r="R10887" s="108" t="s">
        <v>14664</v>
      </c>
      <c r="S10887" s="139"/>
      <c r="T10887" s="218" t="s">
        <v>15168</v>
      </c>
      <c r="U10887" s="218" t="s">
        <v>45</v>
      </c>
      <c r="V10887" s="218" t="s">
        <v>75</v>
      </c>
      <c r="W10887" s="223">
        <v>172.8</v>
      </c>
      <c r="X10887" s="136">
        <v>26.34</v>
      </c>
      <c r="Y10887" s="223">
        <v>3600</v>
      </c>
      <c r="Z10887" s="223">
        <f>W10887*Y10887</f>
        <v>622080</v>
      </c>
      <c r="AA10887" s="224">
        <v>20</v>
      </c>
      <c r="AB10887" s="224">
        <v>30</v>
      </c>
      <c r="AC10887" s="223">
        <f>(Z10887*(100-AB10887))/100</f>
        <v>435456</v>
      </c>
      <c r="AD10887" s="223">
        <f>IF(AND(AC10887="",M10886=""),0,IF((AC10887=""),M10886, IF( (M10886=""),AC10887,SUM(AC10886:AC10889)+M10886)))</f>
        <v>2534657.25</v>
      </c>
      <c r="AE10887" s="223">
        <f>IF( (X10887=""),AD10887*1,AD10887*(X10887/100) )</f>
        <v>667628.7196500001</v>
      </c>
      <c r="AF10887" s="223">
        <v>0</v>
      </c>
      <c r="AG10887" s="223">
        <f>IF((AF10887-AE10887) &gt; 1,0,IF((AF10887-AE10887)&lt;0,AE10887-AF10887,AF10887-AE10887))</f>
        <v>667628.7196500001</v>
      </c>
      <c r="AH10887" s="223">
        <v>0.3</v>
      </c>
    </row>
    <row r="10888" spans="1:34" s="99" customFormat="1" x14ac:dyDescent="0.55000000000000004">
      <c r="A10888" s="122"/>
      <c r="B10888" s="218"/>
      <c r="C10888" s="218"/>
      <c r="D10888" s="221"/>
      <c r="E10888" s="218"/>
      <c r="F10888" s="218"/>
      <c r="G10888" s="218"/>
      <c r="H10888" s="218"/>
      <c r="I10888" s="222"/>
      <c r="J10888" s="123"/>
      <c r="K10888" s="137"/>
      <c r="L10888" s="137"/>
      <c r="M10888" s="137"/>
      <c r="N10888" s="218">
        <v>3</v>
      </c>
      <c r="O10888" s="108" t="s">
        <v>14660</v>
      </c>
      <c r="P10888" s="138">
        <v>8570880000000</v>
      </c>
      <c r="Q10888" s="108" t="s">
        <v>14661</v>
      </c>
      <c r="R10888" s="108" t="s">
        <v>14664</v>
      </c>
      <c r="S10888" s="139"/>
      <c r="T10888" s="218" t="s">
        <v>55</v>
      </c>
      <c r="U10888" s="218" t="s">
        <v>45</v>
      </c>
      <c r="V10888" s="218" t="s">
        <v>52</v>
      </c>
      <c r="W10888" s="223">
        <v>78.75</v>
      </c>
      <c r="X10888" s="136">
        <v>12.01</v>
      </c>
      <c r="Y10888" s="223">
        <v>2650</v>
      </c>
      <c r="Z10888" s="223">
        <f>W10888*Y10888</f>
        <v>208687.5</v>
      </c>
      <c r="AA10888" s="224">
        <v>20</v>
      </c>
      <c r="AB10888" s="224">
        <v>30</v>
      </c>
      <c r="AC10888" s="223">
        <f>(Z10888*(100-AB10888))/100</f>
        <v>146081.25</v>
      </c>
      <c r="AD10888" s="223">
        <f>IF(AND(AC10888="",M10886=""),0,IF((AC10888=""),M10886, IF( (M10886=""),AC10888,SUM(AC10886:AC10889)+M10886)))</f>
        <v>2534657.25</v>
      </c>
      <c r="AE10888" s="223">
        <f>IF( (X10888=""),AD10888*1,AD10888*(X10888/100) )</f>
        <v>304412.33572500001</v>
      </c>
      <c r="AF10888" s="223">
        <v>10000000</v>
      </c>
      <c r="AG10888" s="223">
        <f>IF((AF10888-AE10888) &gt; 1,0,IF((AF10888-AE10888)&lt;0,AE10888-AF10888,AF10888-AE10888))</f>
        <v>0</v>
      </c>
      <c r="AH10888" s="223">
        <v>0.02</v>
      </c>
    </row>
    <row r="10889" spans="1:34" s="99" customFormat="1" x14ac:dyDescent="0.55000000000000004">
      <c r="A10889" s="122"/>
      <c r="B10889" s="218"/>
      <c r="C10889" s="218"/>
      <c r="D10889" s="221"/>
      <c r="E10889" s="218"/>
      <c r="F10889" s="218"/>
      <c r="G10889" s="218"/>
      <c r="H10889" s="218"/>
      <c r="I10889" s="222"/>
      <c r="J10889" s="123"/>
      <c r="K10889" s="137"/>
      <c r="L10889" s="137"/>
      <c r="M10889" s="137"/>
      <c r="N10889" s="218">
        <v>4</v>
      </c>
      <c r="O10889" s="108" t="s">
        <v>14660</v>
      </c>
      <c r="P10889" s="138">
        <v>8570880000000</v>
      </c>
      <c r="Q10889" s="108" t="s">
        <v>14661</v>
      </c>
      <c r="R10889" s="108" t="s">
        <v>14664</v>
      </c>
      <c r="S10889" s="139"/>
      <c r="T10889" s="218" t="s">
        <v>51</v>
      </c>
      <c r="U10889" s="218" t="s">
        <v>45</v>
      </c>
      <c r="V10889" s="218" t="s">
        <v>52</v>
      </c>
      <c r="W10889" s="223">
        <v>294</v>
      </c>
      <c r="X10889" s="136">
        <v>44.82</v>
      </c>
      <c r="Y10889" s="223">
        <v>6750</v>
      </c>
      <c r="Z10889" s="223">
        <f>W10889*Y10889</f>
        <v>1984500</v>
      </c>
      <c r="AA10889" s="224">
        <v>20</v>
      </c>
      <c r="AB10889" s="224">
        <v>30</v>
      </c>
      <c r="AC10889" s="223">
        <f>(Z10889*(100-AB10889))/100</f>
        <v>1389150</v>
      </c>
      <c r="AD10889" s="223">
        <f>IF(AND(AC10889="",M10886=""),0,IF((AC10889=""),M10886, IF( (M10886=""),AC10889,SUM(AC10886:AC10889)+M10886)))</f>
        <v>2534657.25</v>
      </c>
      <c r="AE10889" s="223">
        <f>IF( (X10889=""),AD10889*1,AD10889*(X10889/100) )</f>
        <v>1136033.3794499999</v>
      </c>
      <c r="AF10889" s="223">
        <v>10000000</v>
      </c>
      <c r="AG10889" s="223">
        <f>IF((AF10889-AE10889) &gt; 1,0,IF((AF10889-AE10889)&lt;0,AE10889-AF10889,AF10889-AE10889))</f>
        <v>0</v>
      </c>
      <c r="AH10889" s="223">
        <v>0.02</v>
      </c>
    </row>
    <row r="10890" spans="1:34" s="99" customFormat="1" x14ac:dyDescent="0.55000000000000004">
      <c r="A10890" s="122"/>
      <c r="B10890" s="218"/>
      <c r="C10890" s="218"/>
      <c r="D10890" s="221"/>
      <c r="E10890" s="218"/>
      <c r="F10890" s="218"/>
      <c r="G10890" s="218"/>
      <c r="H10890" s="218"/>
      <c r="I10890" s="222"/>
      <c r="J10890" s="123"/>
      <c r="K10890" s="137"/>
      <c r="L10890" s="137" t="s">
        <v>63</v>
      </c>
      <c r="M10890" s="137">
        <f>SUM(M10886:M10889)</f>
        <v>42330</v>
      </c>
      <c r="N10890" s="218"/>
      <c r="O10890" s="108"/>
      <c r="P10890" s="138"/>
      <c r="Q10890" s="108"/>
      <c r="R10890" s="108"/>
      <c r="S10890" s="139"/>
      <c r="T10890" s="218"/>
      <c r="U10890" s="218"/>
      <c r="V10890" s="218"/>
      <c r="W10890" s="223"/>
      <c r="X10890" s="136"/>
      <c r="Y10890" s="223"/>
      <c r="Z10890" s="223"/>
      <c r="AA10890" s="224"/>
      <c r="AB10890" s="224"/>
      <c r="AC10890" s="223"/>
      <c r="AD10890" s="223"/>
      <c r="AE10890" s="223">
        <f>SUM(AE10886:AE10889)</f>
        <v>2534657.25</v>
      </c>
      <c r="AF10890" s="223"/>
      <c r="AG10890" s="223">
        <f>SUM(AG10886:AG10889)</f>
        <v>698808.98965000012</v>
      </c>
      <c r="AH10890" s="223"/>
    </row>
    <row r="10891" spans="1:34" s="173" customFormat="1" x14ac:dyDescent="0.55000000000000004">
      <c r="A10891" s="122" t="s">
        <v>8730</v>
      </c>
      <c r="B10891" s="218">
        <v>4661</v>
      </c>
      <c r="C10891" s="218">
        <v>4971</v>
      </c>
      <c r="D10891" s="221" t="s">
        <v>14665</v>
      </c>
      <c r="E10891" s="218" t="s">
        <v>34</v>
      </c>
      <c r="F10891" s="218">
        <v>3409</v>
      </c>
      <c r="G10891" s="218">
        <v>1</v>
      </c>
      <c r="H10891" s="218">
        <v>2</v>
      </c>
      <c r="I10891" s="222">
        <v>83</v>
      </c>
      <c r="J10891" s="123" t="s">
        <v>38</v>
      </c>
      <c r="K10891" s="137">
        <f>((G10891*400)+(H10891*100))+I10891</f>
        <v>683</v>
      </c>
      <c r="L10891" s="137">
        <v>625</v>
      </c>
      <c r="M10891" s="137">
        <f>K10891*L10891</f>
        <v>426875</v>
      </c>
      <c r="N10891" s="218"/>
      <c r="O10891" s="108"/>
      <c r="P10891" s="138"/>
      <c r="Q10891" s="108"/>
      <c r="R10891" s="108"/>
      <c r="S10891" s="139"/>
      <c r="T10891" s="218"/>
      <c r="U10891" s="218"/>
      <c r="V10891" s="218"/>
      <c r="W10891" s="223"/>
      <c r="X10891" s="136"/>
      <c r="Y10891" s="223"/>
      <c r="Z10891" s="223"/>
      <c r="AA10891" s="224"/>
      <c r="AB10891" s="224"/>
      <c r="AC10891" s="223"/>
      <c r="AD10891" s="223">
        <f>IF(AND(AC10891="",M10891=""),0,IF((AC10891=""),M10891,IF((M10891=""),AC10891,AC10891+M10891)))</f>
        <v>426875</v>
      </c>
      <c r="AE10891" s="223">
        <f>IF( (X10891=""),AD10891*1,AD10891*(X10891/100) )</f>
        <v>426875</v>
      </c>
      <c r="AF10891" s="223">
        <v>50000000</v>
      </c>
      <c r="AG10891" s="223">
        <f>IF((AF10891-AE10891) &gt; 1,0,IF((AF10891-AE10891)&lt;0,AE10891-AF10891,AF10891-AE10891))</f>
        <v>0</v>
      </c>
      <c r="AH10891" s="223">
        <v>0.01</v>
      </c>
    </row>
    <row r="10892" spans="1:34" s="173" customFormat="1" x14ac:dyDescent="0.55000000000000004">
      <c r="A10892" s="122"/>
      <c r="B10892" s="218">
        <v>4662</v>
      </c>
      <c r="C10892" s="218">
        <v>5767</v>
      </c>
      <c r="D10892" s="221" t="s">
        <v>14666</v>
      </c>
      <c r="E10892" s="218" t="s">
        <v>34</v>
      </c>
      <c r="F10892" s="218">
        <v>3785</v>
      </c>
      <c r="G10892" s="218">
        <v>0</v>
      </c>
      <c r="H10892" s="218">
        <v>1</v>
      </c>
      <c r="I10892" s="222">
        <v>28</v>
      </c>
      <c r="J10892" s="123" t="s">
        <v>38</v>
      </c>
      <c r="K10892" s="137">
        <f>((G10892*400)+(H10892*100))+I10892</f>
        <v>128</v>
      </c>
      <c r="L10892" s="137">
        <v>2425</v>
      </c>
      <c r="M10892" s="137">
        <f>K10892*L10892</f>
        <v>310400</v>
      </c>
      <c r="N10892" s="218"/>
      <c r="O10892" s="108"/>
      <c r="P10892" s="138"/>
      <c r="Q10892" s="108"/>
      <c r="R10892" s="108"/>
      <c r="S10892" s="139"/>
      <c r="T10892" s="218"/>
      <c r="U10892" s="218"/>
      <c r="V10892" s="218"/>
      <c r="W10892" s="223"/>
      <c r="X10892" s="136"/>
      <c r="Y10892" s="223"/>
      <c r="Z10892" s="223"/>
      <c r="AA10892" s="224"/>
      <c r="AB10892" s="224"/>
      <c r="AC10892" s="223"/>
      <c r="AD10892" s="223">
        <f>IF(AND(AC10892="",M10892=""),0,IF((AC10892=""),M10892,IF((M10892=""),AC10892,AC10892+M10892)))</f>
        <v>310400</v>
      </c>
      <c r="AE10892" s="223">
        <f>IF( (X10892=""),AD10892*1,AD10892*(X10892/100) )</f>
        <v>310400</v>
      </c>
      <c r="AF10892" s="223">
        <v>50000000</v>
      </c>
      <c r="AG10892" s="223">
        <f>IF((AF10892-AE10892) &gt; 1,0,IF((AF10892-AE10892)&lt;0,AE10892-AF10892,AF10892-AE10892))</f>
        <v>0</v>
      </c>
      <c r="AH10892" s="223">
        <v>0.01</v>
      </c>
    </row>
    <row r="10893" spans="1:34" s="173" customFormat="1" x14ac:dyDescent="0.55000000000000004">
      <c r="A10893" s="122"/>
      <c r="B10893" s="218"/>
      <c r="C10893" s="218"/>
      <c r="D10893" s="221"/>
      <c r="E10893" s="218"/>
      <c r="F10893" s="218"/>
      <c r="G10893" s="218"/>
      <c r="H10893" s="218"/>
      <c r="I10893" s="222"/>
      <c r="J10893" s="123"/>
      <c r="K10893" s="137"/>
      <c r="L10893" s="137" t="s">
        <v>63</v>
      </c>
      <c r="M10893" s="137">
        <f>SUM(M10891:M10892)</f>
        <v>737275</v>
      </c>
      <c r="N10893" s="218"/>
      <c r="O10893" s="108"/>
      <c r="P10893" s="138"/>
      <c r="Q10893" s="108"/>
      <c r="R10893" s="108"/>
      <c r="S10893" s="139"/>
      <c r="T10893" s="218"/>
      <c r="U10893" s="218"/>
      <c r="V10893" s="218"/>
      <c r="W10893" s="223"/>
      <c r="X10893" s="136"/>
      <c r="Y10893" s="223"/>
      <c r="Z10893" s="223"/>
      <c r="AA10893" s="224"/>
      <c r="AB10893" s="224"/>
      <c r="AC10893" s="223"/>
      <c r="AD10893" s="223"/>
      <c r="AE10893" s="223">
        <f>SUM(AE10891:AE10892)</f>
        <v>737275</v>
      </c>
      <c r="AF10893" s="223"/>
      <c r="AG10893" s="223">
        <f>SUM(AG10891:AG10892)</f>
        <v>0</v>
      </c>
      <c r="AH10893" s="223"/>
    </row>
    <row r="10894" spans="1:34" s="173" customFormat="1" x14ac:dyDescent="0.55000000000000004">
      <c r="A10894" s="122" t="s">
        <v>7067</v>
      </c>
      <c r="B10894" s="218">
        <v>4663</v>
      </c>
      <c r="C10894" s="218">
        <v>6290</v>
      </c>
      <c r="D10894" s="221" t="s">
        <v>14667</v>
      </c>
      <c r="E10894" s="218" t="s">
        <v>37</v>
      </c>
      <c r="F10894" s="218">
        <v>5366</v>
      </c>
      <c r="G10894" s="218">
        <v>4</v>
      </c>
      <c r="H10894" s="218">
        <v>1</v>
      </c>
      <c r="I10894" s="222">
        <v>85</v>
      </c>
      <c r="J10894" s="123" t="s">
        <v>38</v>
      </c>
      <c r="K10894" s="137">
        <f>((G10894*400)+(H10894*100))+I10894</f>
        <v>1785</v>
      </c>
      <c r="L10894" s="137">
        <v>400</v>
      </c>
      <c r="M10894" s="137">
        <f>K10894*L10894</f>
        <v>714000</v>
      </c>
      <c r="N10894" s="218"/>
      <c r="O10894" s="108"/>
      <c r="P10894" s="138"/>
      <c r="Q10894" s="108"/>
      <c r="R10894" s="108"/>
      <c r="S10894" s="139"/>
      <c r="T10894" s="218"/>
      <c r="U10894" s="218"/>
      <c r="V10894" s="218"/>
      <c r="W10894" s="223"/>
      <c r="X10894" s="136"/>
      <c r="Y10894" s="223"/>
      <c r="Z10894" s="223"/>
      <c r="AA10894" s="224"/>
      <c r="AB10894" s="224"/>
      <c r="AC10894" s="223"/>
      <c r="AD10894" s="223">
        <f>IF(AND(AC10894="",M10894=""),0,IF((AC10894=""),M10894,IF((M10894=""),AC10894,AC10894+M10894)))</f>
        <v>714000</v>
      </c>
      <c r="AE10894" s="223">
        <f>IF( (X10894=""),AD10894*1,AD10894*(X10894/100) )</f>
        <v>714000</v>
      </c>
      <c r="AF10894" s="223">
        <v>0</v>
      </c>
      <c r="AG10894" s="223">
        <f>IF((AF10894-AE10894) &gt; 1,0,IF((AF10894-AE10894)&lt;0,AE10894-AF10894,AF10894-AE10894))</f>
        <v>714000</v>
      </c>
      <c r="AH10894" s="223">
        <v>0.01</v>
      </c>
    </row>
    <row r="10895" spans="1:34" s="173" customFormat="1" x14ac:dyDescent="0.55000000000000004">
      <c r="A10895" s="122"/>
      <c r="B10895" s="218"/>
      <c r="C10895" s="218"/>
      <c r="D10895" s="221"/>
      <c r="E10895" s="218"/>
      <c r="F10895" s="218"/>
      <c r="G10895" s="218"/>
      <c r="H10895" s="218"/>
      <c r="I10895" s="222"/>
      <c r="J10895" s="123"/>
      <c r="K10895" s="137"/>
      <c r="L10895" s="137" t="s">
        <v>63</v>
      </c>
      <c r="M10895" s="137">
        <f>SUM(M10894:M10894)</f>
        <v>714000</v>
      </c>
      <c r="N10895" s="218"/>
      <c r="O10895" s="108"/>
      <c r="P10895" s="138"/>
      <c r="Q10895" s="108"/>
      <c r="R10895" s="108"/>
      <c r="S10895" s="139"/>
      <c r="T10895" s="218"/>
      <c r="U10895" s="218"/>
      <c r="V10895" s="218"/>
      <c r="W10895" s="223"/>
      <c r="X10895" s="136"/>
      <c r="Y10895" s="223"/>
      <c r="Z10895" s="223"/>
      <c r="AA10895" s="224"/>
      <c r="AB10895" s="224"/>
      <c r="AC10895" s="223"/>
      <c r="AD10895" s="223"/>
      <c r="AE10895" s="223">
        <f>SUM(AE10894:AE10894)</f>
        <v>714000</v>
      </c>
      <c r="AF10895" s="223"/>
      <c r="AG10895" s="223">
        <f>SUM(AG10894:AG10894)</f>
        <v>714000</v>
      </c>
      <c r="AH10895" s="223"/>
    </row>
    <row r="10896" spans="1:34" s="173" customFormat="1" x14ac:dyDescent="0.55000000000000004">
      <c r="A10896" s="122" t="s">
        <v>14670</v>
      </c>
      <c r="B10896" s="218">
        <v>4664</v>
      </c>
      <c r="C10896" s="218">
        <v>4937</v>
      </c>
      <c r="D10896" s="221" t="s">
        <v>14671</v>
      </c>
      <c r="E10896" s="218" t="s">
        <v>34</v>
      </c>
      <c r="F10896" s="218">
        <v>548</v>
      </c>
      <c r="G10896" s="218">
        <v>2</v>
      </c>
      <c r="H10896" s="218">
        <v>0</v>
      </c>
      <c r="I10896" s="222">
        <v>38</v>
      </c>
      <c r="J10896" s="123" t="s">
        <v>38</v>
      </c>
      <c r="K10896" s="137">
        <f>((G10896*400)+(H10896*100))+I10896</f>
        <v>838</v>
      </c>
      <c r="L10896" s="137">
        <v>225</v>
      </c>
      <c r="M10896" s="137">
        <f>K10896*L10896</f>
        <v>188550</v>
      </c>
      <c r="N10896" s="218"/>
      <c r="O10896" s="108"/>
      <c r="P10896" s="138"/>
      <c r="Q10896" s="108"/>
      <c r="R10896" s="108"/>
      <c r="S10896" s="139"/>
      <c r="T10896" s="218"/>
      <c r="U10896" s="218"/>
      <c r="V10896" s="218"/>
      <c r="W10896" s="223"/>
      <c r="X10896" s="136"/>
      <c r="Y10896" s="223"/>
      <c r="Z10896" s="223"/>
      <c r="AA10896" s="224"/>
      <c r="AB10896" s="224"/>
      <c r="AC10896" s="223"/>
      <c r="AD10896" s="223">
        <f>IF(AND(AC10896="",M10896=""),0,IF((AC10896=""),M10896,IF((M10896=""),AC10896,AC10896+M10896)))</f>
        <v>188550</v>
      </c>
      <c r="AE10896" s="223">
        <f>IF( (X10896=""),AD10896*1,AD10896*(X10896/100) )</f>
        <v>188550</v>
      </c>
      <c r="AF10896" s="223">
        <v>50000000</v>
      </c>
      <c r="AG10896" s="223">
        <f>IF((AF10896-AE10896) &gt; 1,0,IF((AF10896-AE10896)&lt;0,AE10896-AF10896,AF10896-AE10896))</f>
        <v>0</v>
      </c>
      <c r="AH10896" s="223">
        <v>0.01</v>
      </c>
    </row>
    <row r="10897" spans="1:34" s="173" customFormat="1" x14ac:dyDescent="0.55000000000000004">
      <c r="A10897" s="122"/>
      <c r="B10897" s="218"/>
      <c r="C10897" s="218"/>
      <c r="D10897" s="221"/>
      <c r="E10897" s="218"/>
      <c r="F10897" s="218"/>
      <c r="G10897" s="218"/>
      <c r="H10897" s="218"/>
      <c r="I10897" s="222"/>
      <c r="J10897" s="123"/>
      <c r="K10897" s="137"/>
      <c r="L10897" s="137" t="s">
        <v>63</v>
      </c>
      <c r="M10897" s="137">
        <f>SUM(M10896:M10896)</f>
        <v>188550</v>
      </c>
      <c r="N10897" s="218"/>
      <c r="O10897" s="108"/>
      <c r="P10897" s="138"/>
      <c r="Q10897" s="108"/>
      <c r="R10897" s="108"/>
      <c r="S10897" s="139"/>
      <c r="T10897" s="218"/>
      <c r="U10897" s="218"/>
      <c r="V10897" s="218"/>
      <c r="W10897" s="223"/>
      <c r="X10897" s="136"/>
      <c r="Y10897" s="223"/>
      <c r="Z10897" s="223"/>
      <c r="AA10897" s="224"/>
      <c r="AB10897" s="224"/>
      <c r="AC10897" s="223"/>
      <c r="AD10897" s="223"/>
      <c r="AE10897" s="223">
        <f>SUM(AE10896:AE10896)</f>
        <v>188550</v>
      </c>
      <c r="AF10897" s="223"/>
      <c r="AG10897" s="223">
        <f>SUM(AG10896:AG10896)</f>
        <v>0</v>
      </c>
      <c r="AH10897" s="223"/>
    </row>
    <row r="10898" spans="1:34" s="173" customFormat="1" x14ac:dyDescent="0.55000000000000004">
      <c r="A10898" s="122" t="s">
        <v>14672</v>
      </c>
      <c r="B10898" s="218">
        <v>4665</v>
      </c>
      <c r="C10898" s="218">
        <v>5539</v>
      </c>
      <c r="D10898" s="221" t="s">
        <v>14673</v>
      </c>
      <c r="E10898" s="218" t="s">
        <v>34</v>
      </c>
      <c r="F10898" s="218">
        <v>890</v>
      </c>
      <c r="G10898" s="218">
        <v>0</v>
      </c>
      <c r="H10898" s="218">
        <v>1</v>
      </c>
      <c r="I10898" s="222">
        <v>74</v>
      </c>
      <c r="J10898" s="123" t="s">
        <v>35</v>
      </c>
      <c r="K10898" s="137">
        <f>((G10898*400)+(H10898*100))+I10898</f>
        <v>174</v>
      </c>
      <c r="L10898" s="137">
        <v>2425</v>
      </c>
      <c r="M10898" s="137">
        <f>K10898*L10898</f>
        <v>421950</v>
      </c>
      <c r="N10898" s="218">
        <v>1</v>
      </c>
      <c r="O10898" s="108" t="s">
        <v>2075</v>
      </c>
      <c r="P10898" s="138"/>
      <c r="Q10898" s="108" t="s">
        <v>2076</v>
      </c>
      <c r="R10898" s="108" t="s">
        <v>2077</v>
      </c>
      <c r="S10898" s="139"/>
      <c r="T10898" s="218" t="s">
        <v>51</v>
      </c>
      <c r="U10898" s="218" t="s">
        <v>45</v>
      </c>
      <c r="V10898" s="218" t="s">
        <v>52</v>
      </c>
      <c r="W10898" s="223">
        <v>33.880000000000003</v>
      </c>
      <c r="X10898" s="136">
        <v>4.6900000000000004</v>
      </c>
      <c r="Y10898" s="223">
        <v>6750</v>
      </c>
      <c r="Z10898" s="223">
        <f>W10898*Y10898</f>
        <v>228690.00000000003</v>
      </c>
      <c r="AA10898" s="224">
        <v>1</v>
      </c>
      <c r="AB10898" s="224">
        <v>1</v>
      </c>
      <c r="AC10898" s="223">
        <f>(Z10898*(100-AB10898))/100</f>
        <v>226403.10000000003</v>
      </c>
      <c r="AD10898" s="223">
        <f>IF(AND(AC10898="",M10898=""),0,IF((AC10898=""),M10898, IF( (M10898=""),AC10898,SUM(AC10898:AC10904)+M10898)))</f>
        <v>11837408.700000001</v>
      </c>
      <c r="AE10898" s="223">
        <f>IF( (X10898=""),AD10898*1,AD10898*(X10898/100) )</f>
        <v>555174.46803000011</v>
      </c>
      <c r="AF10898" s="223">
        <v>50000000</v>
      </c>
      <c r="AG10898" s="223">
        <f>IF((AF10898-AE10898) &gt; 1,0,IF((AF10898-AE10898)&lt;0,AE10898-AF10898,AF10898-AE10898))</f>
        <v>0</v>
      </c>
      <c r="AH10898" s="223">
        <v>0.02</v>
      </c>
    </row>
    <row r="10899" spans="1:34" s="173" customFormat="1" x14ac:dyDescent="0.55000000000000004">
      <c r="A10899" s="122"/>
      <c r="B10899" s="218"/>
      <c r="C10899" s="218"/>
      <c r="D10899" s="221"/>
      <c r="E10899" s="218"/>
      <c r="F10899" s="218"/>
      <c r="G10899" s="218"/>
      <c r="H10899" s="218"/>
      <c r="I10899" s="222"/>
      <c r="J10899" s="123"/>
      <c r="K10899" s="137"/>
      <c r="L10899" s="137"/>
      <c r="M10899" s="137"/>
      <c r="N10899" s="218">
        <v>2</v>
      </c>
      <c r="O10899" s="108" t="s">
        <v>2075</v>
      </c>
      <c r="P10899" s="138"/>
      <c r="Q10899" s="108" t="s">
        <v>2076</v>
      </c>
      <c r="R10899" s="108" t="s">
        <v>2077</v>
      </c>
      <c r="S10899" s="139" t="s">
        <v>14674</v>
      </c>
      <c r="T10899" s="218" t="s">
        <v>51</v>
      </c>
      <c r="U10899" s="218" t="s">
        <v>45</v>
      </c>
      <c r="V10899" s="218" t="s">
        <v>52</v>
      </c>
      <c r="W10899" s="223">
        <v>608</v>
      </c>
      <c r="X10899" s="136">
        <v>84.21</v>
      </c>
      <c r="Y10899" s="223">
        <v>6750</v>
      </c>
      <c r="Z10899" s="223">
        <f>W10899*Y10899</f>
        <v>4104000</v>
      </c>
      <c r="AA10899" s="224">
        <v>6</v>
      </c>
      <c r="AB10899" s="224">
        <v>6</v>
      </c>
      <c r="AC10899" s="223">
        <f>(Z10899*(100-AB10899))/100</f>
        <v>3857760</v>
      </c>
      <c r="AD10899" s="223">
        <f>IF(AND(AC10899="",M10898=""),0,IF((AC10899=""),M10898, IF( (M10898=""),AC10899,SUM(AC10898:AC10904)+M10898)))</f>
        <v>11837408.700000001</v>
      </c>
      <c r="AE10899" s="223">
        <f>IF( (X10899=""),AD10899*1,AD10899*(X10899/100) )</f>
        <v>9968281.8662700001</v>
      </c>
      <c r="AF10899" s="223">
        <v>50000000</v>
      </c>
      <c r="AG10899" s="223">
        <f>IF((AF10899-AE10899) &gt; 1,0,IF((AF10899-AE10899)&lt;0,AE10899-AF10899,AF10899-AE10899))</f>
        <v>0</v>
      </c>
      <c r="AH10899" s="223">
        <v>0.02</v>
      </c>
    </row>
    <row r="10900" spans="1:34" s="173" customFormat="1" x14ac:dyDescent="0.55000000000000004">
      <c r="A10900" s="122"/>
      <c r="B10900" s="218"/>
      <c r="C10900" s="218"/>
      <c r="D10900" s="221"/>
      <c r="E10900" s="218"/>
      <c r="F10900" s="218"/>
      <c r="G10900" s="218"/>
      <c r="H10900" s="218"/>
      <c r="I10900" s="222"/>
      <c r="J10900" s="123"/>
      <c r="K10900" s="137"/>
      <c r="L10900" s="137"/>
      <c r="M10900" s="137"/>
      <c r="N10900" s="218">
        <v>3</v>
      </c>
      <c r="O10900" s="108" t="s">
        <v>2075</v>
      </c>
      <c r="P10900" s="138"/>
      <c r="Q10900" s="108" t="s">
        <v>2076</v>
      </c>
      <c r="R10900" s="108" t="s">
        <v>2077</v>
      </c>
      <c r="S10900" s="139" t="s">
        <v>14675</v>
      </c>
      <c r="T10900" s="218" t="s">
        <v>343</v>
      </c>
      <c r="U10900" s="218" t="s">
        <v>74</v>
      </c>
      <c r="V10900" s="218" t="s">
        <v>52</v>
      </c>
      <c r="W10900" s="223">
        <v>44.1</v>
      </c>
      <c r="X10900" s="136">
        <v>6.11</v>
      </c>
      <c r="Y10900" s="223">
        <v>5600</v>
      </c>
      <c r="Z10900" s="223">
        <f>W10900*Y10900</f>
        <v>246960</v>
      </c>
      <c r="AA10900" s="224">
        <v>21</v>
      </c>
      <c r="AB10900" s="224">
        <v>93</v>
      </c>
      <c r="AC10900" s="223">
        <f>(Z10900*(100-AB10900))/100</f>
        <v>17287.2</v>
      </c>
      <c r="AD10900" s="223">
        <f>IF(AND(AC10900="",M10898=""),0,IF((AC10900=""),M10898, IF( (M10898=""),AC10900,SUM(AC10898:AC10904)+M10898)))</f>
        <v>11837408.700000001</v>
      </c>
      <c r="AE10900" s="223">
        <f>IF( (X10900=""),AD10900*1,AD10900*(X10900/100) )</f>
        <v>723265.67157000012</v>
      </c>
      <c r="AF10900" s="223">
        <v>50000000</v>
      </c>
      <c r="AG10900" s="223">
        <f>IF((AF10900-AE10900) &gt; 1,0,IF((AF10900-AE10900)&lt;0,AE10900-AF10900,AF10900-AE10900))</f>
        <v>0</v>
      </c>
      <c r="AH10900" s="223">
        <v>0.02</v>
      </c>
    </row>
    <row r="10901" spans="1:34" s="173" customFormat="1" x14ac:dyDescent="0.55000000000000004">
      <c r="A10901" s="122"/>
      <c r="B10901" s="218"/>
      <c r="C10901" s="218"/>
      <c r="D10901" s="221"/>
      <c r="E10901" s="218"/>
      <c r="F10901" s="218"/>
      <c r="G10901" s="218"/>
      <c r="H10901" s="218"/>
      <c r="I10901" s="222"/>
      <c r="J10901" s="123"/>
      <c r="K10901" s="137"/>
      <c r="L10901" s="137"/>
      <c r="M10901" s="137"/>
      <c r="N10901" s="218">
        <v>4</v>
      </c>
      <c r="O10901" s="108" t="s">
        <v>2075</v>
      </c>
      <c r="P10901" s="138"/>
      <c r="Q10901" s="108" t="s">
        <v>2076</v>
      </c>
      <c r="R10901" s="108" t="s">
        <v>2077</v>
      </c>
      <c r="S10901" s="139" t="s">
        <v>14676</v>
      </c>
      <c r="T10901" s="218" t="s">
        <v>55</v>
      </c>
      <c r="U10901" s="218" t="s">
        <v>45</v>
      </c>
      <c r="V10901" s="218" t="s">
        <v>52</v>
      </c>
      <c r="W10901" s="223">
        <v>36</v>
      </c>
      <c r="X10901" s="136">
        <v>4.99</v>
      </c>
      <c r="Y10901" s="223">
        <v>0</v>
      </c>
      <c r="Z10901" s="223">
        <f>W10901*Y10901</f>
        <v>0</v>
      </c>
      <c r="AA10901" s="224">
        <v>6</v>
      </c>
      <c r="AB10901" s="224">
        <v>6</v>
      </c>
      <c r="AC10901" s="223">
        <f>(Z10901*(100-AB10901))/100</f>
        <v>0</v>
      </c>
      <c r="AD10901" s="223">
        <f>IF(AND(AC10901="",M10898=""),0,IF((AC10901=""),M10898, IF( (M10898=""),AC10901,SUM(AC10898:AC10904)+M10898)))</f>
        <v>11837408.700000001</v>
      </c>
      <c r="AE10901" s="223">
        <f>IF( (X10901=""),AD10901*1,AD10901*(X10901/100) )</f>
        <v>590686.69413000008</v>
      </c>
      <c r="AF10901" s="223">
        <v>50000000</v>
      </c>
      <c r="AG10901" s="223">
        <f>IF((AF10901-AE10901) &gt; 1,0,IF((AF10901-AE10901)&lt;0,AE10901-AF10901,AF10901-AE10901))</f>
        <v>0</v>
      </c>
      <c r="AH10901" s="223">
        <v>0.02</v>
      </c>
    </row>
    <row r="10902" spans="1:34" s="173" customFormat="1" x14ac:dyDescent="0.55000000000000004">
      <c r="A10902" s="122"/>
      <c r="B10902" s="218"/>
      <c r="C10902" s="218"/>
      <c r="D10902" s="221"/>
      <c r="E10902" s="218"/>
      <c r="F10902" s="218"/>
      <c r="G10902" s="218"/>
      <c r="H10902" s="218"/>
      <c r="I10902" s="222"/>
      <c r="J10902" s="123"/>
      <c r="K10902" s="137"/>
      <c r="L10902" s="137" t="s">
        <v>63</v>
      </c>
      <c r="M10902" s="137">
        <f>SUM(M10898:M10901)</f>
        <v>421950</v>
      </c>
      <c r="N10902" s="218"/>
      <c r="O10902" s="108"/>
      <c r="P10902" s="138"/>
      <c r="Q10902" s="108"/>
      <c r="R10902" s="108"/>
      <c r="S10902" s="139"/>
      <c r="T10902" s="218"/>
      <c r="U10902" s="218"/>
      <c r="V10902" s="218"/>
      <c r="W10902" s="223"/>
      <c r="X10902" s="136"/>
      <c r="Y10902" s="223"/>
      <c r="Z10902" s="223"/>
      <c r="AA10902" s="224"/>
      <c r="AB10902" s="224"/>
      <c r="AC10902" s="223"/>
      <c r="AD10902" s="223"/>
      <c r="AE10902" s="223">
        <f>SUM(AE10898:AE10901)</f>
        <v>11837408.699999999</v>
      </c>
      <c r="AF10902" s="223"/>
      <c r="AG10902" s="223">
        <f>SUM(AG10898:AG10901)</f>
        <v>0</v>
      </c>
      <c r="AH10902" s="223"/>
    </row>
    <row r="10903" spans="1:34" s="173" customFormat="1" x14ac:dyDescent="0.55000000000000004">
      <c r="A10903" s="122" t="s">
        <v>14670</v>
      </c>
      <c r="B10903" s="218">
        <v>4666</v>
      </c>
      <c r="C10903" s="218">
        <v>5715</v>
      </c>
      <c r="D10903" s="221" t="s">
        <v>14677</v>
      </c>
      <c r="E10903" s="218" t="s">
        <v>34</v>
      </c>
      <c r="F10903" s="218">
        <v>2319</v>
      </c>
      <c r="G10903" s="218">
        <v>0</v>
      </c>
      <c r="H10903" s="218">
        <v>2</v>
      </c>
      <c r="I10903" s="222">
        <v>13</v>
      </c>
      <c r="J10903" s="123" t="s">
        <v>35</v>
      </c>
      <c r="K10903" s="137">
        <f>((G10903*400)+(H10903*100))+I10903</f>
        <v>213</v>
      </c>
      <c r="L10903" s="137">
        <v>2425</v>
      </c>
      <c r="M10903" s="137">
        <f>K10903*L10903</f>
        <v>516525</v>
      </c>
      <c r="N10903" s="218">
        <v>1</v>
      </c>
      <c r="O10903" s="108" t="s">
        <v>14668</v>
      </c>
      <c r="P10903" s="138">
        <v>3570800007590</v>
      </c>
      <c r="Q10903" s="108" t="s">
        <v>14669</v>
      </c>
      <c r="R10903" s="108" t="s">
        <v>14678</v>
      </c>
      <c r="S10903" s="139" t="s">
        <v>14679</v>
      </c>
      <c r="T10903" s="218" t="s">
        <v>51</v>
      </c>
      <c r="U10903" s="218" t="s">
        <v>45</v>
      </c>
      <c r="V10903" s="218" t="s">
        <v>52</v>
      </c>
      <c r="W10903" s="223">
        <v>457.2</v>
      </c>
      <c r="X10903" s="136">
        <v>36.51</v>
      </c>
      <c r="Y10903" s="223">
        <v>6750</v>
      </c>
      <c r="Z10903" s="223">
        <f>W10903*Y10903</f>
        <v>3086100</v>
      </c>
      <c r="AA10903" s="224">
        <v>6</v>
      </c>
      <c r="AB10903" s="224">
        <v>6</v>
      </c>
      <c r="AC10903" s="223">
        <f>(Z10903*(100-AB10903))/100</f>
        <v>2900934</v>
      </c>
      <c r="AD10903" s="223">
        <f>IF(AND(AC10903="",M10903=""),0,IF((AC10903=""),M10903, IF( (M10903=""),AC10903,SUM(AC10903:AC10908)+M10903)))</f>
        <v>7830533.4000000004</v>
      </c>
      <c r="AE10903" s="223">
        <f>IF( (X10903=""),AD10903*1,AD10903*(X10903/100) )</f>
        <v>2858927.7443400002</v>
      </c>
      <c r="AF10903" s="223">
        <v>50000000</v>
      </c>
      <c r="AG10903" s="223">
        <f>IF((AF10903-AE10903) &gt; 1,0,IF((AF10903-AE10903)&lt;0,AE10903-AF10903,AF10903-AE10903))</f>
        <v>0</v>
      </c>
      <c r="AH10903" s="223">
        <v>0.02</v>
      </c>
    </row>
    <row r="10904" spans="1:34" s="173" customFormat="1" x14ac:dyDescent="0.55000000000000004">
      <c r="A10904" s="122"/>
      <c r="B10904" s="218"/>
      <c r="C10904" s="218"/>
      <c r="D10904" s="221"/>
      <c r="E10904" s="218"/>
      <c r="F10904" s="218"/>
      <c r="G10904" s="218"/>
      <c r="H10904" s="218"/>
      <c r="I10904" s="222"/>
      <c r="J10904" s="123"/>
      <c r="K10904" s="137"/>
      <c r="L10904" s="137"/>
      <c r="M10904" s="137"/>
      <c r="N10904" s="218">
        <v>2</v>
      </c>
      <c r="O10904" s="108" t="s">
        <v>14668</v>
      </c>
      <c r="P10904" s="138">
        <v>3570800007590</v>
      </c>
      <c r="Q10904" s="108" t="s">
        <v>14669</v>
      </c>
      <c r="R10904" s="108" t="s">
        <v>14678</v>
      </c>
      <c r="S10904" s="139" t="s">
        <v>14680</v>
      </c>
      <c r="T10904" s="218" t="s">
        <v>51</v>
      </c>
      <c r="U10904" s="218" t="s">
        <v>45</v>
      </c>
      <c r="V10904" s="218" t="s">
        <v>52</v>
      </c>
      <c r="W10904" s="223">
        <v>695.52</v>
      </c>
      <c r="X10904" s="136">
        <v>55.55</v>
      </c>
      <c r="Y10904" s="223">
        <v>6750</v>
      </c>
      <c r="Z10904" s="223">
        <f>W10904*Y10904</f>
        <v>4694760</v>
      </c>
      <c r="AA10904" s="224">
        <v>6</v>
      </c>
      <c r="AB10904" s="224">
        <v>6</v>
      </c>
      <c r="AC10904" s="223">
        <f>(Z10904*(100-AB10904))/100</f>
        <v>4413074.4000000004</v>
      </c>
      <c r="AD10904" s="223">
        <f>IF(AND(AC10904="",M10903=""),0,IF((AC10904=""),M10903, IF( (M10903=""),AC10904,SUM(AC10903:AC10908)+M10903)))</f>
        <v>7830533.4000000004</v>
      </c>
      <c r="AE10904" s="223">
        <f>IF( (X10904=""),AD10904*1,AD10904*(X10904/100) )</f>
        <v>4349861.3037</v>
      </c>
      <c r="AF10904" s="223">
        <v>50000000</v>
      </c>
      <c r="AG10904" s="223">
        <f>IF((AF10904-AE10904) &gt; 1,0,IF((AF10904-AE10904)&lt;0,AE10904-AF10904,AF10904-AE10904))</f>
        <v>0</v>
      </c>
      <c r="AH10904" s="223">
        <v>0.02</v>
      </c>
    </row>
    <row r="10905" spans="1:34" s="173" customFormat="1" x14ac:dyDescent="0.55000000000000004">
      <c r="A10905" s="122"/>
      <c r="B10905" s="218"/>
      <c r="C10905" s="218"/>
      <c r="D10905" s="221"/>
      <c r="E10905" s="218"/>
      <c r="F10905" s="218"/>
      <c r="G10905" s="218"/>
      <c r="H10905" s="218"/>
      <c r="I10905" s="222"/>
      <c r="J10905" s="123"/>
      <c r="K10905" s="137"/>
      <c r="L10905" s="137"/>
      <c r="M10905" s="137"/>
      <c r="N10905" s="218">
        <v>3</v>
      </c>
      <c r="O10905" s="108" t="s">
        <v>14668</v>
      </c>
      <c r="P10905" s="138">
        <v>3570800007590</v>
      </c>
      <c r="Q10905" s="108" t="s">
        <v>14669</v>
      </c>
      <c r="R10905" s="108" t="s">
        <v>14678</v>
      </c>
      <c r="S10905" s="139" t="s">
        <v>14681</v>
      </c>
      <c r="T10905" s="218" t="s">
        <v>55</v>
      </c>
      <c r="U10905" s="218" t="s">
        <v>45</v>
      </c>
      <c r="V10905" s="218" t="s">
        <v>52</v>
      </c>
      <c r="W10905" s="223">
        <v>99.4</v>
      </c>
      <c r="X10905" s="136">
        <v>7.94</v>
      </c>
      <c r="Y10905" s="223">
        <v>0</v>
      </c>
      <c r="Z10905" s="223">
        <f>W10905*Y10905</f>
        <v>0</v>
      </c>
      <c r="AA10905" s="224">
        <v>6</v>
      </c>
      <c r="AB10905" s="224">
        <v>6</v>
      </c>
      <c r="AC10905" s="223">
        <f>(Z10905*(100-AB10905))/100</f>
        <v>0</v>
      </c>
      <c r="AD10905" s="223">
        <f>IF(AND(AC10905="",M10903=""),0,IF((AC10905=""),M10903, IF( (M10903=""),AC10905,SUM(AC10903:AC10908)+M10903)))</f>
        <v>7830533.4000000004</v>
      </c>
      <c r="AE10905" s="223">
        <f>IF( (X10905=""),AD10905*1,AD10905*(X10905/100) )</f>
        <v>621744.35196</v>
      </c>
      <c r="AF10905" s="223">
        <v>50000000</v>
      </c>
      <c r="AG10905" s="223">
        <f>IF((AF10905-AE10905) &gt; 1,0,IF((AF10905-AE10905)&lt;0,AE10905-AF10905,AF10905-AE10905))</f>
        <v>0</v>
      </c>
      <c r="AH10905" s="223">
        <v>0.02</v>
      </c>
    </row>
    <row r="10906" spans="1:34" s="173" customFormat="1" x14ac:dyDescent="0.55000000000000004">
      <c r="A10906" s="122"/>
      <c r="B10906" s="218">
        <v>4667</v>
      </c>
      <c r="C10906" s="218">
        <v>4929</v>
      </c>
      <c r="D10906" s="221" t="s">
        <v>14682</v>
      </c>
      <c r="E10906" s="218" t="s">
        <v>34</v>
      </c>
      <c r="F10906" s="218">
        <v>4962</v>
      </c>
      <c r="G10906" s="218">
        <v>3</v>
      </c>
      <c r="H10906" s="218">
        <v>3</v>
      </c>
      <c r="I10906" s="222">
        <v>33</v>
      </c>
      <c r="J10906" s="123" t="s">
        <v>38</v>
      </c>
      <c r="K10906" s="137">
        <f>((G10906*400)+(H10906*100))+I10906</f>
        <v>1533</v>
      </c>
      <c r="L10906" s="137">
        <v>275</v>
      </c>
      <c r="M10906" s="137">
        <f>K10906*L10906</f>
        <v>421575</v>
      </c>
      <c r="N10906" s="218"/>
      <c r="O10906" s="108"/>
      <c r="P10906" s="138"/>
      <c r="Q10906" s="108"/>
      <c r="R10906" s="108"/>
      <c r="S10906" s="139"/>
      <c r="T10906" s="218"/>
      <c r="U10906" s="218"/>
      <c r="V10906" s="218"/>
      <c r="W10906" s="223"/>
      <c r="X10906" s="136"/>
      <c r="Y10906" s="223"/>
      <c r="Z10906" s="223"/>
      <c r="AA10906" s="224"/>
      <c r="AB10906" s="224"/>
      <c r="AC10906" s="223"/>
      <c r="AD10906" s="223">
        <f>IF(AND(AC10906="",M10906=""),0,IF((AC10906=""),M10906,IF((M10906=""),AC10906,AC10906+M10906)))</f>
        <v>421575</v>
      </c>
      <c r="AE10906" s="223">
        <f>IF( (X10906=""),AD10906*1,AD10906*(X10906/100) )</f>
        <v>421575</v>
      </c>
      <c r="AF10906" s="223">
        <v>50000000</v>
      </c>
      <c r="AG10906" s="223">
        <f>IF((AF10906-AE10906) &gt; 1,0,IF((AF10906-AE10906)&lt;0,AE10906-AF10906,AF10906-AE10906))</f>
        <v>0</v>
      </c>
      <c r="AH10906" s="223">
        <v>0.01</v>
      </c>
    </row>
    <row r="10907" spans="1:34" s="173" customFormat="1" x14ac:dyDescent="0.55000000000000004">
      <c r="A10907" s="122"/>
      <c r="B10907" s="218"/>
      <c r="C10907" s="218"/>
      <c r="D10907" s="221"/>
      <c r="E10907" s="218"/>
      <c r="F10907" s="218"/>
      <c r="G10907" s="218"/>
      <c r="H10907" s="218"/>
      <c r="I10907" s="222"/>
      <c r="J10907" s="123"/>
      <c r="K10907" s="137"/>
      <c r="L10907" s="137" t="s">
        <v>63</v>
      </c>
      <c r="M10907" s="137">
        <f>SUM(M10903:M10906)</f>
        <v>938100</v>
      </c>
      <c r="N10907" s="218"/>
      <c r="O10907" s="108"/>
      <c r="P10907" s="138"/>
      <c r="Q10907" s="108"/>
      <c r="R10907" s="108"/>
      <c r="S10907" s="139"/>
      <c r="T10907" s="218"/>
      <c r="U10907" s="218"/>
      <c r="V10907" s="218"/>
      <c r="W10907" s="223"/>
      <c r="X10907" s="136"/>
      <c r="Y10907" s="223"/>
      <c r="Z10907" s="223"/>
      <c r="AA10907" s="224"/>
      <c r="AB10907" s="224"/>
      <c r="AC10907" s="223"/>
      <c r="AD10907" s="223"/>
      <c r="AE10907" s="223">
        <f>SUM(AE10903:AE10906)</f>
        <v>8252108.4000000004</v>
      </c>
      <c r="AF10907" s="223"/>
      <c r="AG10907" s="223">
        <f>SUM(AG10903:AG10906)</f>
        <v>0</v>
      </c>
      <c r="AH10907" s="223"/>
    </row>
    <row r="10908" spans="1:34" s="173" customFormat="1" x14ac:dyDescent="0.55000000000000004">
      <c r="A10908" s="122" t="s">
        <v>14672</v>
      </c>
      <c r="B10908" s="218">
        <v>4668</v>
      </c>
      <c r="C10908" s="218">
        <v>5907</v>
      </c>
      <c r="D10908" s="221" t="s">
        <v>14683</v>
      </c>
      <c r="E10908" s="218" t="s">
        <v>37</v>
      </c>
      <c r="F10908" s="218">
        <v>5558</v>
      </c>
      <c r="G10908" s="218">
        <v>1</v>
      </c>
      <c r="H10908" s="218">
        <v>0</v>
      </c>
      <c r="I10908" s="222">
        <v>64</v>
      </c>
      <c r="J10908" s="123" t="s">
        <v>38</v>
      </c>
      <c r="K10908" s="137">
        <f>((G10908*400)+(H10908*100))+I10908</f>
        <v>464</v>
      </c>
      <c r="L10908" s="137">
        <v>400</v>
      </c>
      <c r="M10908" s="137">
        <f>K10908*L10908</f>
        <v>185600</v>
      </c>
      <c r="N10908" s="218"/>
      <c r="O10908" s="108"/>
      <c r="P10908" s="138"/>
      <c r="Q10908" s="108"/>
      <c r="R10908" s="108"/>
      <c r="S10908" s="139"/>
      <c r="T10908" s="218"/>
      <c r="U10908" s="218"/>
      <c r="V10908" s="218"/>
      <c r="W10908" s="223"/>
      <c r="X10908" s="136"/>
      <c r="Y10908" s="223"/>
      <c r="Z10908" s="223"/>
      <c r="AA10908" s="224"/>
      <c r="AB10908" s="224"/>
      <c r="AC10908" s="223"/>
      <c r="AD10908" s="223">
        <f>IF(AND(AC10908="",M10908=""),0,IF((AC10908=""),M10908,IF((M10908=""),AC10908,AC10908+M10908)))</f>
        <v>185600</v>
      </c>
      <c r="AE10908" s="223">
        <f>IF( (X10908=""),AD10908*1,AD10908*(X10908/100) )</f>
        <v>185600</v>
      </c>
      <c r="AF10908" s="223">
        <v>0</v>
      </c>
      <c r="AG10908" s="223">
        <f>IF((AF10908-AE10908) &gt; 1,0,IF((AF10908-AE10908)&lt;0,AE10908-AF10908,AF10908-AE10908))</f>
        <v>185600</v>
      </c>
      <c r="AH10908" s="223">
        <v>0.01</v>
      </c>
    </row>
    <row r="10909" spans="1:34" s="173" customFormat="1" x14ac:dyDescent="0.55000000000000004">
      <c r="A10909" s="122"/>
      <c r="B10909" s="218">
        <v>4669</v>
      </c>
      <c r="C10909" s="218">
        <v>6098</v>
      </c>
      <c r="D10909" s="221" t="s">
        <v>14684</v>
      </c>
      <c r="E10909" s="218" t="s">
        <v>37</v>
      </c>
      <c r="F10909" s="218">
        <v>5559</v>
      </c>
      <c r="G10909" s="218">
        <v>2</v>
      </c>
      <c r="H10909" s="218">
        <v>2</v>
      </c>
      <c r="I10909" s="222">
        <v>35</v>
      </c>
      <c r="J10909" s="123" t="s">
        <v>38</v>
      </c>
      <c r="K10909" s="137">
        <f>((G10909*400)+(H10909*100))+I10909</f>
        <v>1035</v>
      </c>
      <c r="L10909" s="137">
        <v>400</v>
      </c>
      <c r="M10909" s="137">
        <f>K10909*L10909</f>
        <v>414000</v>
      </c>
      <c r="N10909" s="218">
        <v>1</v>
      </c>
      <c r="O10909" s="108" t="s">
        <v>2075</v>
      </c>
      <c r="P10909" s="138"/>
      <c r="Q10909" s="108" t="s">
        <v>2076</v>
      </c>
      <c r="R10909" s="108" t="s">
        <v>2077</v>
      </c>
      <c r="S10909" s="139" t="s">
        <v>14685</v>
      </c>
      <c r="T10909" s="218" t="s">
        <v>51</v>
      </c>
      <c r="U10909" s="218" t="s">
        <v>45</v>
      </c>
      <c r="V10909" s="218" t="s">
        <v>52</v>
      </c>
      <c r="W10909" s="223">
        <v>24</v>
      </c>
      <c r="X10909" s="136">
        <v>24.24</v>
      </c>
      <c r="Y10909" s="223">
        <v>6750</v>
      </c>
      <c r="Z10909" s="223">
        <f>W10909*Y10909</f>
        <v>162000</v>
      </c>
      <c r="AA10909" s="224">
        <v>7</v>
      </c>
      <c r="AB10909" s="224">
        <v>7</v>
      </c>
      <c r="AC10909" s="223">
        <f>(Z10909*(100-AB10909))/100</f>
        <v>150660</v>
      </c>
      <c r="AD10909" s="223">
        <f>IF(AND(AC10909="",M10909=""),0,IF((AC10909=""),M10909, IF( (M10909=""),AC10909,SUM(AC10909:AC10912)+M10909)))</f>
        <v>600097.5</v>
      </c>
      <c r="AE10909" s="223">
        <f>IF( (X10909=""),AD10909*1,AD10909*(X10909/100) )</f>
        <v>145463.63399999999</v>
      </c>
      <c r="AF10909" s="223">
        <v>10000000</v>
      </c>
      <c r="AG10909" s="223">
        <v>414000</v>
      </c>
      <c r="AH10909" s="223">
        <v>0.02</v>
      </c>
    </row>
    <row r="10910" spans="1:34" s="173" customFormat="1" x14ac:dyDescent="0.55000000000000004">
      <c r="A10910" s="122"/>
      <c r="B10910" s="218"/>
      <c r="C10910" s="218"/>
      <c r="D10910" s="221"/>
      <c r="E10910" s="218"/>
      <c r="F10910" s="218"/>
      <c r="G10910" s="218"/>
      <c r="H10910" s="218"/>
      <c r="I10910" s="222"/>
      <c r="J10910" s="123"/>
      <c r="K10910" s="137"/>
      <c r="L10910" s="137"/>
      <c r="M10910" s="137"/>
      <c r="N10910" s="218">
        <v>2</v>
      </c>
      <c r="O10910" s="108" t="s">
        <v>2075</v>
      </c>
      <c r="P10910" s="138"/>
      <c r="Q10910" s="108" t="s">
        <v>2076</v>
      </c>
      <c r="R10910" s="108" t="s">
        <v>2077</v>
      </c>
      <c r="S10910" s="139" t="s">
        <v>14686</v>
      </c>
      <c r="T10910" s="218" t="s">
        <v>51</v>
      </c>
      <c r="U10910" s="218" t="s">
        <v>74</v>
      </c>
      <c r="V10910" s="218" t="s">
        <v>52</v>
      </c>
      <c r="W10910" s="223">
        <v>75</v>
      </c>
      <c r="X10910" s="136">
        <v>75.760000000000005</v>
      </c>
      <c r="Y10910" s="223">
        <v>6750</v>
      </c>
      <c r="Z10910" s="223">
        <f>W10910*Y10910</f>
        <v>506250</v>
      </c>
      <c r="AA10910" s="224">
        <v>22</v>
      </c>
      <c r="AB10910" s="224">
        <v>93</v>
      </c>
      <c r="AC10910" s="223">
        <f>(Z10910*(100-AB10910))/100</f>
        <v>35437.5</v>
      </c>
      <c r="AD10910" s="223">
        <f>IF(AND(AC10910="",M10909=""),0,IF((AC10910=""),M10909, IF( (M10909=""),AC10910,SUM(AC10909:AC10912)+M10909)))</f>
        <v>600097.5</v>
      </c>
      <c r="AE10910" s="223">
        <f>IF( (X10910=""),AD10910*1,AD10910*(X10910/100) )</f>
        <v>454633.86600000004</v>
      </c>
      <c r="AF10910" s="223">
        <v>10000000</v>
      </c>
      <c r="AG10910" s="223">
        <f>IF((AF10910-AE10910) &gt; 1,0,IF((AF10910-AE10910)&lt;0,AE10910-AF10910,AF10910-AE10910))</f>
        <v>0</v>
      </c>
      <c r="AH10910" s="223">
        <v>0.02</v>
      </c>
    </row>
    <row r="10911" spans="1:34" s="173" customFormat="1" x14ac:dyDescent="0.55000000000000004">
      <c r="A10911" s="122"/>
      <c r="B10911" s="218"/>
      <c r="C10911" s="218"/>
      <c r="D10911" s="221"/>
      <c r="E10911" s="218"/>
      <c r="F10911" s="218"/>
      <c r="G10911" s="218"/>
      <c r="H10911" s="218"/>
      <c r="I10911" s="222"/>
      <c r="J10911" s="123"/>
      <c r="K10911" s="137"/>
      <c r="L10911" s="137" t="s">
        <v>63</v>
      </c>
      <c r="M10911" s="137">
        <f>SUM(M10908:M10910)</f>
        <v>599600</v>
      </c>
      <c r="N10911" s="218"/>
      <c r="O10911" s="108"/>
      <c r="P10911" s="138"/>
      <c r="Q10911" s="108"/>
      <c r="R10911" s="108"/>
      <c r="S10911" s="139"/>
      <c r="T10911" s="218"/>
      <c r="U10911" s="218"/>
      <c r="V10911" s="218"/>
      <c r="W10911" s="223"/>
      <c r="X10911" s="136"/>
      <c r="Y10911" s="223"/>
      <c r="Z10911" s="223"/>
      <c r="AA10911" s="224"/>
      <c r="AB10911" s="224"/>
      <c r="AC10911" s="223"/>
      <c r="AD10911" s="223"/>
      <c r="AE10911" s="223">
        <f>SUM(AE10908:AE10910)</f>
        <v>785697.5</v>
      </c>
      <c r="AF10911" s="223"/>
      <c r="AG10911" s="223">
        <f>SUM(AG10908:AG10910)</f>
        <v>599600</v>
      </c>
      <c r="AH10911" s="223"/>
    </row>
    <row r="10912" spans="1:34" s="173" customFormat="1" x14ac:dyDescent="0.55000000000000004">
      <c r="A10912" s="122" t="s">
        <v>14670</v>
      </c>
      <c r="B10912" s="218">
        <v>4670</v>
      </c>
      <c r="C10912" s="218">
        <v>4839</v>
      </c>
      <c r="D10912" s="221" t="s">
        <v>14687</v>
      </c>
      <c r="E10912" s="218" t="s">
        <v>34</v>
      </c>
      <c r="F10912" s="218">
        <v>22210</v>
      </c>
      <c r="G10912" s="218">
        <v>3</v>
      </c>
      <c r="H10912" s="218">
        <v>2</v>
      </c>
      <c r="I10912" s="222">
        <v>12</v>
      </c>
      <c r="J10912" s="123" t="s">
        <v>38</v>
      </c>
      <c r="K10912" s="137">
        <f>((G10912*400)+(H10912*100))+I10912</f>
        <v>1412</v>
      </c>
      <c r="L10912" s="137">
        <v>275</v>
      </c>
      <c r="M10912" s="137">
        <f>K10912*L10912</f>
        <v>388300</v>
      </c>
      <c r="N10912" s="218"/>
      <c r="O10912" s="108"/>
      <c r="P10912" s="138"/>
      <c r="Q10912" s="108"/>
      <c r="R10912" s="108"/>
      <c r="S10912" s="139"/>
      <c r="T10912" s="218"/>
      <c r="U10912" s="218"/>
      <c r="V10912" s="218"/>
      <c r="W10912" s="223"/>
      <c r="X10912" s="136"/>
      <c r="Y10912" s="223"/>
      <c r="Z10912" s="223"/>
      <c r="AA10912" s="224"/>
      <c r="AB10912" s="224"/>
      <c r="AC10912" s="223"/>
      <c r="AD10912" s="223">
        <f>IF(AND(AC10912="",M10912=""),0,IF((AC10912=""),M10912,IF((M10912=""),AC10912,AC10912+M10912)))</f>
        <v>388300</v>
      </c>
      <c r="AE10912" s="223">
        <f>IF( (X10912=""),AD10912*1,AD10912*(X10912/100) )</f>
        <v>388300</v>
      </c>
      <c r="AF10912" s="223">
        <v>50000000</v>
      </c>
      <c r="AG10912" s="223">
        <f>IF((AF10912-AE10912) &gt; 1,0,IF((AF10912-AE10912)&lt;0,AE10912-AF10912,AF10912-AE10912))</f>
        <v>0</v>
      </c>
      <c r="AH10912" s="223">
        <v>0.01</v>
      </c>
    </row>
    <row r="10913" spans="1:34" s="173" customFormat="1" x14ac:dyDescent="0.55000000000000004">
      <c r="A10913" s="122"/>
      <c r="B10913" s="218">
        <v>4671</v>
      </c>
      <c r="C10913" s="218">
        <v>5676</v>
      </c>
      <c r="D10913" s="221" t="s">
        <v>14688</v>
      </c>
      <c r="E10913" s="218" t="s">
        <v>34</v>
      </c>
      <c r="F10913" s="218">
        <v>22218</v>
      </c>
      <c r="G10913" s="218">
        <v>1</v>
      </c>
      <c r="H10913" s="218">
        <v>0</v>
      </c>
      <c r="I10913" s="222">
        <v>34</v>
      </c>
      <c r="J10913" s="123" t="s">
        <v>35</v>
      </c>
      <c r="K10913" s="137">
        <f>((G10913*400)+(H10913*100))+I10913</f>
        <v>434</v>
      </c>
      <c r="L10913" s="137">
        <v>925</v>
      </c>
      <c r="M10913" s="137">
        <f>K10913*L10913</f>
        <v>401450</v>
      </c>
      <c r="N10913" s="218">
        <v>1</v>
      </c>
      <c r="O10913" s="108" t="s">
        <v>9548</v>
      </c>
      <c r="P10913" s="138">
        <v>3570800002831</v>
      </c>
      <c r="Q10913" s="108" t="s">
        <v>9549</v>
      </c>
      <c r="R10913" s="108" t="s">
        <v>9552</v>
      </c>
      <c r="S10913" s="139" t="s">
        <v>14689</v>
      </c>
      <c r="T10913" s="218" t="s">
        <v>51</v>
      </c>
      <c r="U10913" s="218" t="s">
        <v>45</v>
      </c>
      <c r="V10913" s="218" t="s">
        <v>52</v>
      </c>
      <c r="W10913" s="223">
        <v>32.01</v>
      </c>
      <c r="X10913" s="136">
        <v>100</v>
      </c>
      <c r="Y10913" s="223">
        <v>6750</v>
      </c>
      <c r="Z10913" s="223">
        <f>W10913*Y10913</f>
        <v>216067.5</v>
      </c>
      <c r="AA10913" s="224">
        <v>6</v>
      </c>
      <c r="AB10913" s="224">
        <v>6</v>
      </c>
      <c r="AC10913" s="223">
        <f>(Z10913*(100-AB10913))/100</f>
        <v>203103.45</v>
      </c>
      <c r="AD10913" s="223">
        <f>IF(AND(AC10913="",M10913=""),0,IF((AC10913=""),M10913, IF( (M10913=""),AC10913,SUM(AC10913:AC10917)+M10913)))</f>
        <v>6353191.1300000008</v>
      </c>
      <c r="AE10913" s="223">
        <f>IF( (X10913=""),AD10913*1,AD10913*(X10913/100) )</f>
        <v>6353191.1300000008</v>
      </c>
      <c r="AF10913" s="223">
        <v>50000000</v>
      </c>
      <c r="AG10913" s="223">
        <f>IF((AF10913-AE10913) &gt; 1,0,IF((AF10913-AE10913)&lt;0,AE10913-AF10913,AF10913-AE10913))</f>
        <v>0</v>
      </c>
      <c r="AH10913" s="223">
        <v>0.02</v>
      </c>
    </row>
    <row r="10914" spans="1:34" s="173" customFormat="1" x14ac:dyDescent="0.55000000000000004">
      <c r="A10914" s="122"/>
      <c r="B10914" s="218"/>
      <c r="C10914" s="218"/>
      <c r="D10914" s="221"/>
      <c r="E10914" s="218"/>
      <c r="F10914" s="218"/>
      <c r="G10914" s="218"/>
      <c r="H10914" s="218"/>
      <c r="I10914" s="222"/>
      <c r="J10914" s="123"/>
      <c r="K10914" s="137"/>
      <c r="L10914" s="137" t="s">
        <v>63</v>
      </c>
      <c r="M10914" s="137">
        <f>SUM(M10912:M10913)</f>
        <v>789750</v>
      </c>
      <c r="N10914" s="218"/>
      <c r="O10914" s="108"/>
      <c r="P10914" s="138"/>
      <c r="Q10914" s="108"/>
      <c r="R10914" s="108"/>
      <c r="S10914" s="139"/>
      <c r="T10914" s="218"/>
      <c r="U10914" s="218"/>
      <c r="V10914" s="218"/>
      <c r="W10914" s="223"/>
      <c r="X10914" s="136"/>
      <c r="Y10914" s="223"/>
      <c r="Z10914" s="223"/>
      <c r="AA10914" s="224"/>
      <c r="AB10914" s="224"/>
      <c r="AC10914" s="223"/>
      <c r="AD10914" s="223"/>
      <c r="AE10914" s="223">
        <f>SUM(AE10912:AE10913)</f>
        <v>6741491.1300000008</v>
      </c>
      <c r="AF10914" s="223"/>
      <c r="AG10914" s="223">
        <f>SUM(AG10912:AG10913)</f>
        <v>0</v>
      </c>
      <c r="AH10914" s="223"/>
    </row>
    <row r="10915" spans="1:34" s="173" customFormat="1" x14ac:dyDescent="0.55000000000000004">
      <c r="A10915" s="122" t="s">
        <v>5994</v>
      </c>
      <c r="B10915" s="218">
        <v>4672</v>
      </c>
      <c r="C10915" s="218">
        <v>6810</v>
      </c>
      <c r="D10915" s="221" t="s">
        <v>14692</v>
      </c>
      <c r="E10915" s="218" t="s">
        <v>34</v>
      </c>
      <c r="F10915" s="218">
        <v>23533</v>
      </c>
      <c r="G10915" s="218">
        <v>0</v>
      </c>
      <c r="H10915" s="218">
        <v>2</v>
      </c>
      <c r="I10915" s="222">
        <v>72</v>
      </c>
      <c r="J10915" s="123" t="s">
        <v>35</v>
      </c>
      <c r="K10915" s="137">
        <f>((G10915*400)+(H10915*100))+I10915</f>
        <v>272</v>
      </c>
      <c r="L10915" s="137">
        <v>850</v>
      </c>
      <c r="M10915" s="137">
        <f>K10915*L10915</f>
        <v>231200</v>
      </c>
      <c r="N10915" s="218">
        <v>1</v>
      </c>
      <c r="O10915" s="108" t="s">
        <v>14690</v>
      </c>
      <c r="P10915" s="138"/>
      <c r="Q10915" s="108" t="s">
        <v>14691</v>
      </c>
      <c r="R10915" s="108" t="s">
        <v>5996</v>
      </c>
      <c r="S10915" s="139" t="s">
        <v>14693</v>
      </c>
      <c r="T10915" s="218" t="s">
        <v>51</v>
      </c>
      <c r="U10915" s="218" t="s">
        <v>45</v>
      </c>
      <c r="V10915" s="218" t="s">
        <v>52</v>
      </c>
      <c r="W10915" s="223">
        <v>861.36</v>
      </c>
      <c r="X10915" s="136">
        <v>86.46</v>
      </c>
      <c r="Y10915" s="223">
        <v>6750</v>
      </c>
      <c r="Z10915" s="223">
        <f>W10915*Y10915</f>
        <v>5814180</v>
      </c>
      <c r="AA10915" s="224">
        <v>6</v>
      </c>
      <c r="AB10915" s="224">
        <v>6</v>
      </c>
      <c r="AC10915" s="223">
        <f>(Z10915*(100-AB10915))/100</f>
        <v>5465329.2000000002</v>
      </c>
      <c r="AD10915" s="223">
        <f>IF(AND(AC10915="",M10915=""),0,IF((AC10915=""),M10915, IF( (M10915=""),AC10915,SUM(AC10915:AC10926)+M10915)))</f>
        <v>8682351.7799999993</v>
      </c>
      <c r="AE10915" s="223">
        <f>IF( (X10915=""),AD10915*1,AD10915*(X10915/100) )</f>
        <v>7506761.3489879984</v>
      </c>
      <c r="AF10915" s="223">
        <v>50000000</v>
      </c>
      <c r="AG10915" s="223">
        <f>IF((AF10915-AE10915) &gt; 1,0,IF((AF10915-AE10915)&lt;0,AE10915-AF10915,AF10915-AE10915))</f>
        <v>0</v>
      </c>
      <c r="AH10915" s="223">
        <v>0.02</v>
      </c>
    </row>
    <row r="10916" spans="1:34" s="173" customFormat="1" x14ac:dyDescent="0.55000000000000004">
      <c r="A10916" s="122"/>
      <c r="B10916" s="218"/>
      <c r="C10916" s="218"/>
      <c r="D10916" s="221"/>
      <c r="E10916" s="218"/>
      <c r="F10916" s="218"/>
      <c r="G10916" s="218"/>
      <c r="H10916" s="218"/>
      <c r="I10916" s="222"/>
      <c r="J10916" s="123"/>
      <c r="K10916" s="137"/>
      <c r="L10916" s="137"/>
      <c r="M10916" s="137"/>
      <c r="N10916" s="218">
        <v>2</v>
      </c>
      <c r="O10916" s="108" t="s">
        <v>14690</v>
      </c>
      <c r="P10916" s="138"/>
      <c r="Q10916" s="108" t="s">
        <v>14691</v>
      </c>
      <c r="R10916" s="108" t="s">
        <v>5996</v>
      </c>
      <c r="S10916" s="139" t="s">
        <v>14694</v>
      </c>
      <c r="T10916" s="218" t="s">
        <v>343</v>
      </c>
      <c r="U10916" s="218" t="s">
        <v>45</v>
      </c>
      <c r="V10916" s="218" t="s">
        <v>52</v>
      </c>
      <c r="W10916" s="223">
        <v>53.82</v>
      </c>
      <c r="X10916" s="136">
        <v>5.4</v>
      </c>
      <c r="Y10916" s="223">
        <v>5600</v>
      </c>
      <c r="Z10916" s="223">
        <f>W10916*Y10916</f>
        <v>301392</v>
      </c>
      <c r="AA10916" s="224">
        <v>6</v>
      </c>
      <c r="AB10916" s="224">
        <v>6</v>
      </c>
      <c r="AC10916" s="223">
        <f>(Z10916*(100-AB10916))/100</f>
        <v>283308.48</v>
      </c>
      <c r="AD10916" s="223">
        <f>IF(AND(AC10916="",M10915=""),0,IF((AC10916=""),M10915, IF( (M10915=""),AC10916,SUM(AC10915:AC10926)+M10915)))</f>
        <v>8682351.7799999993</v>
      </c>
      <c r="AE10916" s="223">
        <f>IF( (X10916=""),AD10916*1,AD10916*(X10916/100) )</f>
        <v>468846.99612000003</v>
      </c>
      <c r="AF10916" s="223">
        <v>50000000</v>
      </c>
      <c r="AG10916" s="223">
        <f>IF((AF10916-AE10916) &gt; 1,0,IF((AF10916-AE10916)&lt;0,AE10916-AF10916,AF10916-AE10916))</f>
        <v>0</v>
      </c>
      <c r="AH10916" s="223">
        <v>0.02</v>
      </c>
    </row>
    <row r="10917" spans="1:34" s="173" customFormat="1" x14ac:dyDescent="0.55000000000000004">
      <c r="A10917" s="122"/>
      <c r="B10917" s="218"/>
      <c r="C10917" s="218"/>
      <c r="D10917" s="221"/>
      <c r="E10917" s="218"/>
      <c r="F10917" s="218"/>
      <c r="G10917" s="218"/>
      <c r="H10917" s="218"/>
      <c r="I10917" s="222"/>
      <c r="J10917" s="123"/>
      <c r="K10917" s="137"/>
      <c r="L10917" s="137"/>
      <c r="M10917" s="137"/>
      <c r="N10917" s="218">
        <v>3</v>
      </c>
      <c r="O10917" s="108" t="s">
        <v>14690</v>
      </c>
      <c r="P10917" s="138"/>
      <c r="Q10917" s="108" t="s">
        <v>14691</v>
      </c>
      <c r="R10917" s="108" t="s">
        <v>5996</v>
      </c>
      <c r="S10917" s="139" t="s">
        <v>14695</v>
      </c>
      <c r="T10917" s="218" t="s">
        <v>55</v>
      </c>
      <c r="U10917" s="218" t="s">
        <v>45</v>
      </c>
      <c r="V10917" s="218" t="s">
        <v>52</v>
      </c>
      <c r="W10917" s="223">
        <v>77.900000000000006</v>
      </c>
      <c r="X10917" s="136">
        <v>7.82</v>
      </c>
      <c r="Y10917" s="223">
        <v>0</v>
      </c>
      <c r="Z10917" s="223">
        <f>W10917*Y10917</f>
        <v>0</v>
      </c>
      <c r="AA10917" s="224">
        <v>6</v>
      </c>
      <c r="AB10917" s="224">
        <v>6</v>
      </c>
      <c r="AC10917" s="223">
        <f>(Z10917*(100-AB10917))/100</f>
        <v>0</v>
      </c>
      <c r="AD10917" s="223">
        <f>IF(AND(AC10917="",M10915=""),0,IF((AC10917=""),M10915, IF( (M10915=""),AC10917,SUM(AC10915:AC10926)+M10915)))</f>
        <v>8682351.7799999993</v>
      </c>
      <c r="AE10917" s="223">
        <f>IF( (X10917=""),AD10917*1,AD10917*(X10917/100) )</f>
        <v>678959.90919599996</v>
      </c>
      <c r="AF10917" s="223">
        <v>50000000</v>
      </c>
      <c r="AG10917" s="223">
        <f>IF((AF10917-AE10917) &gt; 1,0,IF((AF10917-AE10917)&lt;0,AE10917-AF10917,AF10917-AE10917))</f>
        <v>0</v>
      </c>
      <c r="AH10917" s="223">
        <v>0.02</v>
      </c>
    </row>
    <row r="10918" spans="1:34" s="173" customFormat="1" x14ac:dyDescent="0.55000000000000004">
      <c r="A10918" s="122"/>
      <c r="B10918" s="218"/>
      <c r="C10918" s="218"/>
      <c r="D10918" s="221"/>
      <c r="E10918" s="218"/>
      <c r="F10918" s="218"/>
      <c r="G10918" s="218"/>
      <c r="H10918" s="218"/>
      <c r="I10918" s="222"/>
      <c r="J10918" s="123"/>
      <c r="K10918" s="137"/>
      <c r="L10918" s="137"/>
      <c r="M10918" s="137"/>
      <c r="N10918" s="218">
        <v>4</v>
      </c>
      <c r="O10918" s="108" t="s">
        <v>14690</v>
      </c>
      <c r="P10918" s="138"/>
      <c r="Q10918" s="108" t="s">
        <v>14691</v>
      </c>
      <c r="R10918" s="108" t="s">
        <v>5996</v>
      </c>
      <c r="S10918" s="139" t="s">
        <v>14696</v>
      </c>
      <c r="T10918" s="218" t="s">
        <v>439</v>
      </c>
      <c r="U10918" s="218" t="s">
        <v>45</v>
      </c>
      <c r="V10918" s="218" t="s">
        <v>52</v>
      </c>
      <c r="W10918" s="223">
        <v>3.2</v>
      </c>
      <c r="X10918" s="136">
        <v>0.32</v>
      </c>
      <c r="Y10918" s="223">
        <v>6050</v>
      </c>
      <c r="Z10918" s="223">
        <f>W10918*Y10918</f>
        <v>19360</v>
      </c>
      <c r="AA10918" s="224">
        <v>6</v>
      </c>
      <c r="AB10918" s="224">
        <v>6</v>
      </c>
      <c r="AC10918" s="223">
        <f>(Z10918*(100-AB10918))/100</f>
        <v>18198.400000000001</v>
      </c>
      <c r="AD10918" s="223">
        <f>IF(AND(AC10918="",M10915=""),0,IF((AC10918=""),M10915, IF( (M10915=""),AC10918,SUM(AC10915:AC10926)+M10915)))</f>
        <v>8682351.7799999993</v>
      </c>
      <c r="AE10918" s="223">
        <f>IF( (X10918=""),AD10918*1,AD10918*(X10918/100) )</f>
        <v>27783.525696000001</v>
      </c>
      <c r="AF10918" s="223">
        <v>50000000</v>
      </c>
      <c r="AG10918" s="223">
        <f>IF((AF10918-AE10918) &gt; 1,0,IF((AF10918-AE10918)&lt;0,AE10918-AF10918,AF10918-AE10918))</f>
        <v>0</v>
      </c>
      <c r="AH10918" s="223">
        <v>0.02</v>
      </c>
    </row>
    <row r="10919" spans="1:34" s="173" customFormat="1" x14ac:dyDescent="0.55000000000000004">
      <c r="A10919" s="122"/>
      <c r="B10919" s="218"/>
      <c r="C10919" s="218"/>
      <c r="D10919" s="221"/>
      <c r="E10919" s="218"/>
      <c r="F10919" s="218"/>
      <c r="G10919" s="218"/>
      <c r="H10919" s="218"/>
      <c r="I10919" s="222"/>
      <c r="J10919" s="123"/>
      <c r="K10919" s="137"/>
      <c r="L10919" s="137" t="s">
        <v>63</v>
      </c>
      <c r="M10919" s="137">
        <f>SUM(M10915:M10918)</f>
        <v>231200</v>
      </c>
      <c r="N10919" s="218"/>
      <c r="O10919" s="108"/>
      <c r="P10919" s="138"/>
      <c r="Q10919" s="108"/>
      <c r="R10919" s="108"/>
      <c r="S10919" s="139"/>
      <c r="T10919" s="218"/>
      <c r="U10919" s="218"/>
      <c r="V10919" s="218"/>
      <c r="W10919" s="223"/>
      <c r="X10919" s="136"/>
      <c r="Y10919" s="223"/>
      <c r="Z10919" s="223"/>
      <c r="AA10919" s="224"/>
      <c r="AB10919" s="224"/>
      <c r="AC10919" s="223"/>
      <c r="AD10919" s="223"/>
      <c r="AE10919" s="223">
        <f>SUM(AE10915:AE10918)</f>
        <v>8682351.7799999993</v>
      </c>
      <c r="AF10919" s="223"/>
      <c r="AG10919" s="223">
        <f>SUM(AG10915:AG10918)</f>
        <v>0</v>
      </c>
      <c r="AH10919" s="223"/>
    </row>
    <row r="10920" spans="1:34" s="173" customFormat="1" x14ac:dyDescent="0.55000000000000004">
      <c r="A10920" s="122" t="s">
        <v>14700</v>
      </c>
      <c r="B10920" s="172">
        <v>5072</v>
      </c>
      <c r="C10920" s="172">
        <v>6266</v>
      </c>
      <c r="D10920" s="242" t="s">
        <v>14701</v>
      </c>
      <c r="E10920" s="172" t="s">
        <v>37</v>
      </c>
      <c r="F10920" s="172">
        <v>5425</v>
      </c>
      <c r="G10920" s="172">
        <v>1</v>
      </c>
      <c r="H10920" s="172">
        <v>3</v>
      </c>
      <c r="I10920" s="243">
        <v>6</v>
      </c>
      <c r="J10920" s="123" t="s">
        <v>35</v>
      </c>
      <c r="K10920" s="171">
        <f>((G10920*400)+(H10920*100))+I10920</f>
        <v>706</v>
      </c>
      <c r="L10920" s="171">
        <v>400</v>
      </c>
      <c r="M10920" s="171">
        <f>K10920*L10920</f>
        <v>282400</v>
      </c>
      <c r="N10920" s="172">
        <v>1</v>
      </c>
      <c r="O10920" s="122" t="s">
        <v>14698</v>
      </c>
      <c r="P10920" s="200"/>
      <c r="Q10920" s="122" t="s">
        <v>14699</v>
      </c>
      <c r="R10920" s="122" t="s">
        <v>14702</v>
      </c>
      <c r="S10920" s="170" t="s">
        <v>14703</v>
      </c>
      <c r="T10920" s="172" t="s">
        <v>51</v>
      </c>
      <c r="U10920" s="172" t="s">
        <v>45</v>
      </c>
      <c r="V10920" s="172" t="s">
        <v>52</v>
      </c>
      <c r="W10920" s="244">
        <v>330</v>
      </c>
      <c r="X10920" s="199">
        <v>60.21</v>
      </c>
      <c r="Y10920" s="244">
        <v>6750</v>
      </c>
      <c r="Z10920" s="244">
        <f>W10920*Y10920</f>
        <v>2227500</v>
      </c>
      <c r="AA10920" s="245">
        <v>6</v>
      </c>
      <c r="AB10920" s="245">
        <v>6</v>
      </c>
      <c r="AC10920" s="244">
        <f>(Z10920*(100-AB10920))/100</f>
        <v>2093850</v>
      </c>
      <c r="AD10920" s="244">
        <f>IF(AND(AC10920="",M10920=""),0,IF((AC10920=""),M10920, IF( (M10920=""),AC10920,SUM(AC10920:AC10923)+M10920)))</f>
        <v>2966715.7</v>
      </c>
      <c r="AE10920" s="244">
        <f>IF( (X10920=""),AD10920*1,AD10920*(X10920/100) )</f>
        <v>1786259.52297</v>
      </c>
      <c r="AF10920" s="244">
        <v>10000000</v>
      </c>
      <c r="AG10920" s="244">
        <v>282400</v>
      </c>
      <c r="AH10920" s="223">
        <v>0.02</v>
      </c>
    </row>
    <row r="10921" spans="1:34" s="173" customFormat="1" x14ac:dyDescent="0.55000000000000004">
      <c r="A10921" s="122"/>
      <c r="B10921" s="172"/>
      <c r="C10921" s="172"/>
      <c r="D10921" s="242"/>
      <c r="E10921" s="172"/>
      <c r="F10921" s="172"/>
      <c r="G10921" s="172"/>
      <c r="H10921" s="172"/>
      <c r="I10921" s="243"/>
      <c r="J10921" s="123"/>
      <c r="K10921" s="171"/>
      <c r="L10921" s="171"/>
      <c r="M10921" s="171"/>
      <c r="N10921" s="172">
        <v>2</v>
      </c>
      <c r="O10921" s="122" t="s">
        <v>14698</v>
      </c>
      <c r="P10921" s="200"/>
      <c r="Q10921" s="122" t="s">
        <v>14699</v>
      </c>
      <c r="R10921" s="122" t="s">
        <v>14702</v>
      </c>
      <c r="S10921" s="170" t="s">
        <v>14704</v>
      </c>
      <c r="T10921" s="172" t="s">
        <v>55</v>
      </c>
      <c r="U10921" s="172" t="s">
        <v>45</v>
      </c>
      <c r="V10921" s="172" t="s">
        <v>52</v>
      </c>
      <c r="W10921" s="244">
        <v>125</v>
      </c>
      <c r="X10921" s="199">
        <v>22.81</v>
      </c>
      <c r="Y10921" s="244">
        <v>0</v>
      </c>
      <c r="Z10921" s="244">
        <f>W10921*Y10921</f>
        <v>0</v>
      </c>
      <c r="AA10921" s="245">
        <v>6</v>
      </c>
      <c r="AB10921" s="245">
        <v>6</v>
      </c>
      <c r="AC10921" s="244">
        <f>(Z10921*(100-AB10921))/100</f>
        <v>0</v>
      </c>
      <c r="AD10921" s="244">
        <f>IF(AND(AC10921="",M10920=""),0,IF((AC10921=""),M10920, IF( (M10920=""),AC10921,SUM(AC10920:AC10923)+M10920)))</f>
        <v>2966715.7</v>
      </c>
      <c r="AE10921" s="244">
        <f>IF( (X10921=""),AD10921*1,AD10921*(X10921/100) )</f>
        <v>676707.85117000004</v>
      </c>
      <c r="AF10921" s="244">
        <v>10000000</v>
      </c>
      <c r="AG10921" s="244">
        <f>IF((AF10921-AE10921) &gt; 1,0,IF((AF10921-AE10921)&lt;0,AE10921-AF10921,AF10921-AE10921))</f>
        <v>0</v>
      </c>
      <c r="AH10921" s="223">
        <v>0.02</v>
      </c>
    </row>
    <row r="10922" spans="1:34" s="173" customFormat="1" x14ac:dyDescent="0.55000000000000004">
      <c r="A10922" s="122"/>
      <c r="B10922" s="172"/>
      <c r="C10922" s="172"/>
      <c r="D10922" s="242"/>
      <c r="E10922" s="172"/>
      <c r="F10922" s="172"/>
      <c r="G10922" s="172"/>
      <c r="H10922" s="172"/>
      <c r="I10922" s="243"/>
      <c r="J10922" s="123"/>
      <c r="K10922" s="171"/>
      <c r="L10922" s="171"/>
      <c r="M10922" s="171"/>
      <c r="N10922" s="172">
        <v>3</v>
      </c>
      <c r="O10922" s="122" t="s">
        <v>14698</v>
      </c>
      <c r="P10922" s="200"/>
      <c r="Q10922" s="122" t="s">
        <v>14699</v>
      </c>
      <c r="R10922" s="122" t="s">
        <v>14702</v>
      </c>
      <c r="S10922" s="170" t="s">
        <v>14705</v>
      </c>
      <c r="T10922" s="172" t="s">
        <v>51</v>
      </c>
      <c r="U10922" s="172" t="s">
        <v>45</v>
      </c>
      <c r="V10922" s="172" t="s">
        <v>52</v>
      </c>
      <c r="W10922" s="244">
        <v>75</v>
      </c>
      <c r="X10922" s="199">
        <v>13.68</v>
      </c>
      <c r="Y10922" s="244">
        <v>6750</v>
      </c>
      <c r="Z10922" s="244">
        <f>W10922*Y10922</f>
        <v>506250</v>
      </c>
      <c r="AA10922" s="245">
        <v>6</v>
      </c>
      <c r="AB10922" s="245">
        <v>6</v>
      </c>
      <c r="AC10922" s="244">
        <f>(Z10922*(100-AB10922))/100</f>
        <v>475875</v>
      </c>
      <c r="AD10922" s="244">
        <f>IF(AND(AC10922="",M10920=""),0,IF((AC10922=""),M10920, IF( (M10920=""),AC10922,SUM(AC10920:AC10923)+M10920)))</f>
        <v>2966715.7</v>
      </c>
      <c r="AE10922" s="244">
        <f>IF( (X10922=""),AD10922*1,AD10922*(X10922/100) )</f>
        <v>405846.70776000002</v>
      </c>
      <c r="AF10922" s="244">
        <v>10000000</v>
      </c>
      <c r="AG10922" s="244">
        <f>IF((AF10922-AE10922) &gt; 1,0,IF((AF10922-AE10922)&lt;0,AE10922-AF10922,AF10922-AE10922))</f>
        <v>0</v>
      </c>
      <c r="AH10922" s="223">
        <v>0.02</v>
      </c>
    </row>
    <row r="10923" spans="1:34" s="173" customFormat="1" x14ac:dyDescent="0.55000000000000004">
      <c r="A10923" s="122"/>
      <c r="B10923" s="172"/>
      <c r="C10923" s="172"/>
      <c r="D10923" s="242"/>
      <c r="E10923" s="172"/>
      <c r="F10923" s="172"/>
      <c r="G10923" s="172"/>
      <c r="H10923" s="172"/>
      <c r="I10923" s="243"/>
      <c r="J10923" s="123"/>
      <c r="K10923" s="171"/>
      <c r="L10923" s="171"/>
      <c r="M10923" s="171"/>
      <c r="N10923" s="172">
        <v>4</v>
      </c>
      <c r="O10923" s="122" t="s">
        <v>14698</v>
      </c>
      <c r="P10923" s="200"/>
      <c r="Q10923" s="122" t="s">
        <v>14699</v>
      </c>
      <c r="R10923" s="122" t="s">
        <v>14702</v>
      </c>
      <c r="S10923" s="170" t="s">
        <v>14706</v>
      </c>
      <c r="T10923" s="172" t="s">
        <v>51</v>
      </c>
      <c r="U10923" s="172" t="s">
        <v>45</v>
      </c>
      <c r="V10923" s="172" t="s">
        <v>52</v>
      </c>
      <c r="W10923" s="244">
        <v>18.059999999999999</v>
      </c>
      <c r="X10923" s="199">
        <v>3.3</v>
      </c>
      <c r="Y10923" s="244">
        <v>6750</v>
      </c>
      <c r="Z10923" s="244">
        <f>W10923*Y10923</f>
        <v>121904.99999999999</v>
      </c>
      <c r="AA10923" s="245">
        <v>6</v>
      </c>
      <c r="AB10923" s="245">
        <v>6</v>
      </c>
      <c r="AC10923" s="244">
        <f>(Z10923*(100-AB10923))/100</f>
        <v>114590.69999999998</v>
      </c>
      <c r="AD10923" s="244">
        <f>IF(AND(AC10923="",M10920=""),0,IF((AC10923=""),M10920, IF( (M10920=""),AC10923,SUM(AC10920:AC10923)+M10920)))</f>
        <v>2966715.7</v>
      </c>
      <c r="AE10923" s="244">
        <f>IF( (X10923=""),AD10923*1,AD10923*(X10923/100) )</f>
        <v>97901.618100000007</v>
      </c>
      <c r="AF10923" s="244">
        <v>10000000</v>
      </c>
      <c r="AG10923" s="244">
        <f>IF((AF10923-AE10923) &gt; 1,0,IF((AF10923-AE10923)&lt;0,AE10923-AF10923,AF10923-AE10923))</f>
        <v>0</v>
      </c>
      <c r="AH10923" s="223">
        <v>0.02</v>
      </c>
    </row>
    <row r="10924" spans="1:34" s="173" customFormat="1" x14ac:dyDescent="0.55000000000000004">
      <c r="A10924" s="122"/>
      <c r="B10924" s="172"/>
      <c r="C10924" s="172"/>
      <c r="D10924" s="242"/>
      <c r="E10924" s="172"/>
      <c r="F10924" s="172"/>
      <c r="G10924" s="172"/>
      <c r="H10924" s="172"/>
      <c r="I10924" s="243"/>
      <c r="J10924" s="123"/>
      <c r="K10924" s="171"/>
      <c r="L10924" s="171" t="s">
        <v>63</v>
      </c>
      <c r="M10924" s="171">
        <f>SUM(M10920:M10923)</f>
        <v>282400</v>
      </c>
      <c r="N10924" s="172"/>
      <c r="O10924" s="122"/>
      <c r="P10924" s="200"/>
      <c r="Q10924" s="122"/>
      <c r="R10924" s="122"/>
      <c r="S10924" s="170"/>
      <c r="T10924" s="172"/>
      <c r="U10924" s="172"/>
      <c r="V10924" s="172"/>
      <c r="W10924" s="244"/>
      <c r="X10924" s="199"/>
      <c r="Y10924" s="244"/>
      <c r="Z10924" s="244"/>
      <c r="AA10924" s="245"/>
      <c r="AB10924" s="245"/>
      <c r="AC10924" s="244"/>
      <c r="AD10924" s="244"/>
      <c r="AE10924" s="244">
        <f>SUM(AE10920:AE10923)</f>
        <v>2966715.7</v>
      </c>
      <c r="AF10924" s="244"/>
      <c r="AG10924" s="244">
        <f>SUM(AG10920:AG10923)</f>
        <v>282400</v>
      </c>
      <c r="AH10924" s="223"/>
    </row>
    <row r="10925" spans="1:34" s="173" customFormat="1" x14ac:dyDescent="0.55000000000000004">
      <c r="A10925" s="122" t="s">
        <v>2339</v>
      </c>
      <c r="B10925" s="218">
        <v>4673</v>
      </c>
      <c r="C10925" s="218">
        <v>6140</v>
      </c>
      <c r="D10925" s="221" t="s">
        <v>14697</v>
      </c>
      <c r="E10925" s="218" t="s">
        <v>37</v>
      </c>
      <c r="F10925" s="218">
        <v>5254</v>
      </c>
      <c r="G10925" s="218">
        <v>2</v>
      </c>
      <c r="H10925" s="218">
        <v>3</v>
      </c>
      <c r="I10925" s="222">
        <v>92</v>
      </c>
      <c r="J10925" s="123" t="s">
        <v>38</v>
      </c>
      <c r="K10925" s="137">
        <f>((G10925*400)+(H10925*100))+I10925</f>
        <v>1192</v>
      </c>
      <c r="L10925" s="137">
        <v>400</v>
      </c>
      <c r="M10925" s="137">
        <f>K10925*L10925</f>
        <v>476800</v>
      </c>
      <c r="N10925" s="218"/>
      <c r="O10925" s="108"/>
      <c r="P10925" s="138"/>
      <c r="Q10925" s="108"/>
      <c r="R10925" s="108"/>
      <c r="S10925" s="139"/>
      <c r="T10925" s="218"/>
      <c r="U10925" s="218"/>
      <c r="V10925" s="218"/>
      <c r="W10925" s="223"/>
      <c r="X10925" s="136"/>
      <c r="Y10925" s="223"/>
      <c r="Z10925" s="223"/>
      <c r="AA10925" s="224"/>
      <c r="AB10925" s="224"/>
      <c r="AC10925" s="223"/>
      <c r="AD10925" s="223">
        <f>IF(AND(AC10925="",M10925=""),0,IF((AC10925=""),M10925,IF((M10925=""),AC10925,AC10925+M10925)))</f>
        <v>476800</v>
      </c>
      <c r="AE10925" s="223">
        <f>IF( (X10925=""),AD10925*1,AD10925*(X10925/100) )</f>
        <v>476800</v>
      </c>
      <c r="AF10925" s="223">
        <v>0</v>
      </c>
      <c r="AG10925" s="223">
        <f>IF((AF10925-AE10925) &gt; 1,0,IF((AF10925-AE10925)&lt;0,AE10925-AF10925,AF10925-AE10925))</f>
        <v>476800</v>
      </c>
      <c r="AH10925" s="223">
        <v>0.01</v>
      </c>
    </row>
    <row r="10926" spans="1:34" s="173" customFormat="1" x14ac:dyDescent="0.55000000000000004">
      <c r="A10926" s="122"/>
      <c r="B10926" s="218"/>
      <c r="C10926" s="218"/>
      <c r="D10926" s="221"/>
      <c r="E10926" s="218"/>
      <c r="F10926" s="218"/>
      <c r="G10926" s="218"/>
      <c r="H10926" s="218"/>
      <c r="I10926" s="222"/>
      <c r="J10926" s="123"/>
      <c r="K10926" s="137"/>
      <c r="L10926" s="137" t="s">
        <v>63</v>
      </c>
      <c r="M10926" s="137">
        <f>SUM(M10925:M10925)</f>
        <v>476800</v>
      </c>
      <c r="N10926" s="218"/>
      <c r="O10926" s="108"/>
      <c r="P10926" s="138"/>
      <c r="Q10926" s="108"/>
      <c r="R10926" s="108"/>
      <c r="S10926" s="139"/>
      <c r="T10926" s="218"/>
      <c r="U10926" s="218"/>
      <c r="V10926" s="218"/>
      <c r="W10926" s="223"/>
      <c r="X10926" s="136"/>
      <c r="Y10926" s="223"/>
      <c r="Z10926" s="223"/>
      <c r="AA10926" s="224"/>
      <c r="AB10926" s="224"/>
      <c r="AC10926" s="223"/>
      <c r="AD10926" s="223"/>
      <c r="AE10926" s="223">
        <f>SUM(AE10925:AE10925)</f>
        <v>476800</v>
      </c>
      <c r="AF10926" s="223"/>
      <c r="AG10926" s="223">
        <f>SUM(AG10925:AG10925)</f>
        <v>476800</v>
      </c>
      <c r="AH10926" s="223"/>
    </row>
    <row r="10927" spans="1:34" s="173" customFormat="1" x14ac:dyDescent="0.55000000000000004">
      <c r="A10927" s="122" t="s">
        <v>999</v>
      </c>
      <c r="B10927" s="218">
        <v>4674</v>
      </c>
      <c r="C10927" s="218">
        <v>7476</v>
      </c>
      <c r="D10927" s="221" t="s">
        <v>14709</v>
      </c>
      <c r="E10927" s="218" t="s">
        <v>34</v>
      </c>
      <c r="F10927" s="218">
        <v>8294</v>
      </c>
      <c r="G10927" s="218">
        <v>1</v>
      </c>
      <c r="H10927" s="218">
        <v>0</v>
      </c>
      <c r="I10927" s="222">
        <v>89</v>
      </c>
      <c r="J10927" s="123" t="s">
        <v>35</v>
      </c>
      <c r="K10927" s="137">
        <f>((G10927*400)+(H10927*100))+I10927</f>
        <v>489</v>
      </c>
      <c r="L10927" s="137">
        <v>850</v>
      </c>
      <c r="M10927" s="137">
        <f>K10927*L10927</f>
        <v>415650</v>
      </c>
      <c r="N10927" s="218">
        <v>1</v>
      </c>
      <c r="O10927" s="108" t="s">
        <v>14707</v>
      </c>
      <c r="P10927" s="138"/>
      <c r="Q10927" s="108" t="s">
        <v>14708</v>
      </c>
      <c r="R10927" s="108" t="s">
        <v>1002</v>
      </c>
      <c r="S10927" s="139"/>
      <c r="T10927" s="218" t="s">
        <v>51</v>
      </c>
      <c r="U10927" s="218" t="s">
        <v>45</v>
      </c>
      <c r="V10927" s="218" t="s">
        <v>52</v>
      </c>
      <c r="W10927" s="223">
        <v>204.75</v>
      </c>
      <c r="X10927" s="136">
        <v>34.93</v>
      </c>
      <c r="Y10927" s="223">
        <v>6750</v>
      </c>
      <c r="Z10927" s="223">
        <f>W10927*Y10927</f>
        <v>1382062.5</v>
      </c>
      <c r="AA10927" s="224">
        <v>1</v>
      </c>
      <c r="AB10927" s="224">
        <v>1</v>
      </c>
      <c r="AC10927" s="223">
        <f>(Z10927*(100-AB10927))/100</f>
        <v>1368241.875</v>
      </c>
      <c r="AD10927" s="223">
        <f>IF(AND(AC10927="",M10927=""),0,IF((AC10927=""),M10927, IF( (M10927=""),AC10927,SUM(AC10927:AC10931)+M10927)))</f>
        <v>4282967.6850000005</v>
      </c>
      <c r="AE10927" s="223">
        <f>IF( (X10927=""),AD10927*1,AD10927*(X10927/100) )</f>
        <v>1496040.6123705001</v>
      </c>
      <c r="AF10927" s="223">
        <v>50000000</v>
      </c>
      <c r="AG10927" s="223">
        <f>IF((AF10927-AE10927) &gt; 1,0,IF((AF10927-AE10927)&lt;0,AE10927-AF10927,AF10927-AE10927))</f>
        <v>0</v>
      </c>
      <c r="AH10927" s="223">
        <v>0.02</v>
      </c>
    </row>
    <row r="10928" spans="1:34" s="173" customFormat="1" x14ac:dyDescent="0.55000000000000004">
      <c r="A10928" s="122"/>
      <c r="B10928" s="218"/>
      <c r="C10928" s="218"/>
      <c r="D10928" s="221"/>
      <c r="E10928" s="218"/>
      <c r="F10928" s="218"/>
      <c r="G10928" s="218"/>
      <c r="H10928" s="218"/>
      <c r="I10928" s="222"/>
      <c r="J10928" s="123"/>
      <c r="K10928" s="137"/>
      <c r="L10928" s="137"/>
      <c r="M10928" s="137"/>
      <c r="N10928" s="218">
        <v>2</v>
      </c>
      <c r="O10928" s="108" t="s">
        <v>14707</v>
      </c>
      <c r="P10928" s="138"/>
      <c r="Q10928" s="108" t="s">
        <v>14708</v>
      </c>
      <c r="R10928" s="108" t="s">
        <v>1002</v>
      </c>
      <c r="S10928" s="139"/>
      <c r="T10928" s="218" t="s">
        <v>51</v>
      </c>
      <c r="U10928" s="218" t="s">
        <v>45</v>
      </c>
      <c r="V10928" s="218" t="s">
        <v>52</v>
      </c>
      <c r="W10928" s="223">
        <v>96</v>
      </c>
      <c r="X10928" s="136">
        <v>16.38</v>
      </c>
      <c r="Y10928" s="223">
        <v>6750</v>
      </c>
      <c r="Z10928" s="223">
        <f>W10928*Y10928</f>
        <v>648000</v>
      </c>
      <c r="AA10928" s="224">
        <v>1</v>
      </c>
      <c r="AB10928" s="224">
        <v>1</v>
      </c>
      <c r="AC10928" s="223">
        <f>(Z10928*(100-AB10928))/100</f>
        <v>641520</v>
      </c>
      <c r="AD10928" s="223">
        <f>IF(AND(AC10928="",M10927=""),0,IF((AC10928=""),M10927, IF( (M10927=""),AC10928,SUM(AC10927:AC10931)+M10927)))</f>
        <v>4282967.6850000005</v>
      </c>
      <c r="AE10928" s="223">
        <f>IF( (X10928=""),AD10928*1,AD10928*(X10928/100) )</f>
        <v>701550.10680300009</v>
      </c>
      <c r="AF10928" s="223">
        <v>50000000</v>
      </c>
      <c r="AG10928" s="223">
        <f>IF((AF10928-AE10928) &gt; 1,0,IF((AF10928-AE10928)&lt;0,AE10928-AF10928,AF10928-AE10928))</f>
        <v>0</v>
      </c>
      <c r="AH10928" s="223">
        <v>0.02</v>
      </c>
    </row>
    <row r="10929" spans="1:34" s="173" customFormat="1" x14ac:dyDescent="0.55000000000000004">
      <c r="A10929" s="122"/>
      <c r="B10929" s="218"/>
      <c r="C10929" s="218"/>
      <c r="D10929" s="221"/>
      <c r="E10929" s="218"/>
      <c r="F10929" s="218"/>
      <c r="G10929" s="218"/>
      <c r="H10929" s="218"/>
      <c r="I10929" s="222"/>
      <c r="J10929" s="123"/>
      <c r="K10929" s="137"/>
      <c r="L10929" s="137"/>
      <c r="M10929" s="137"/>
      <c r="N10929" s="218">
        <v>3</v>
      </c>
      <c r="O10929" s="108" t="s">
        <v>14707</v>
      </c>
      <c r="P10929" s="138"/>
      <c r="Q10929" s="108" t="s">
        <v>14708</v>
      </c>
      <c r="R10929" s="108" t="s">
        <v>1002</v>
      </c>
      <c r="S10929" s="139"/>
      <c r="T10929" s="218" t="s">
        <v>343</v>
      </c>
      <c r="U10929" s="218" t="s">
        <v>45</v>
      </c>
      <c r="V10929" s="218" t="s">
        <v>52</v>
      </c>
      <c r="W10929" s="223">
        <v>43.24</v>
      </c>
      <c r="X10929" s="136">
        <v>7.38</v>
      </c>
      <c r="Y10929" s="223">
        <v>5600</v>
      </c>
      <c r="Z10929" s="223">
        <f>W10929*Y10929</f>
        <v>242144</v>
      </c>
      <c r="AA10929" s="224">
        <v>1</v>
      </c>
      <c r="AB10929" s="224">
        <v>1</v>
      </c>
      <c r="AC10929" s="223">
        <f>(Z10929*(100-AB10929))/100</f>
        <v>239722.56</v>
      </c>
      <c r="AD10929" s="223">
        <f>IF(AND(AC10929="",M10927=""),0,IF((AC10929=""),M10927, IF( (M10927=""),AC10929,SUM(AC10927:AC10931)+M10927)))</f>
        <v>4282967.6850000005</v>
      </c>
      <c r="AE10929" s="223">
        <f>IF( (X10929=""),AD10929*1,AD10929*(X10929/100) )</f>
        <v>316083.01515300007</v>
      </c>
      <c r="AF10929" s="223">
        <v>50000000</v>
      </c>
      <c r="AG10929" s="223">
        <f>IF((AF10929-AE10929) &gt; 1,0,IF((AF10929-AE10929)&lt;0,AE10929-AF10929,AF10929-AE10929))</f>
        <v>0</v>
      </c>
      <c r="AH10929" s="223">
        <v>0.02</v>
      </c>
    </row>
    <row r="10930" spans="1:34" s="173" customFormat="1" x14ac:dyDescent="0.55000000000000004">
      <c r="A10930" s="122"/>
      <c r="B10930" s="218"/>
      <c r="C10930" s="218"/>
      <c r="D10930" s="221"/>
      <c r="E10930" s="218"/>
      <c r="F10930" s="218"/>
      <c r="G10930" s="218"/>
      <c r="H10930" s="218"/>
      <c r="I10930" s="222"/>
      <c r="J10930" s="123"/>
      <c r="K10930" s="137"/>
      <c r="L10930" s="137"/>
      <c r="M10930" s="137"/>
      <c r="N10930" s="218">
        <v>4</v>
      </c>
      <c r="O10930" s="108" t="s">
        <v>14707</v>
      </c>
      <c r="P10930" s="138"/>
      <c r="Q10930" s="108" t="s">
        <v>14708</v>
      </c>
      <c r="R10930" s="108" t="s">
        <v>1002</v>
      </c>
      <c r="S10930" s="139"/>
      <c r="T10930" s="218" t="s">
        <v>51</v>
      </c>
      <c r="U10930" s="218" t="s">
        <v>45</v>
      </c>
      <c r="V10930" s="218" t="s">
        <v>52</v>
      </c>
      <c r="W10930" s="223">
        <v>148.5</v>
      </c>
      <c r="X10930" s="136">
        <v>25.34</v>
      </c>
      <c r="Y10930" s="223">
        <v>6750</v>
      </c>
      <c r="Z10930" s="223">
        <f>W10930*Y10930</f>
        <v>1002375</v>
      </c>
      <c r="AA10930" s="224">
        <v>1</v>
      </c>
      <c r="AB10930" s="224">
        <v>1</v>
      </c>
      <c r="AC10930" s="223">
        <f>(Z10930*(100-AB10930))/100</f>
        <v>992351.25</v>
      </c>
      <c r="AD10930" s="223">
        <f>IF(AND(AC10930="",M10927=""),0,IF((AC10930=""),M10927, IF( (M10927=""),AC10930,SUM(AC10927:AC10931)+M10927)))</f>
        <v>4282967.6850000005</v>
      </c>
      <c r="AE10930" s="223">
        <f>IF( (X10930=""),AD10930*1,AD10930*(X10930/100) )</f>
        <v>1085304.0113790003</v>
      </c>
      <c r="AF10930" s="223">
        <v>50000000</v>
      </c>
      <c r="AG10930" s="223">
        <f>IF((AF10930-AE10930) &gt; 1,0,IF((AF10930-AE10930)&lt;0,AE10930-AF10930,AF10930-AE10930))</f>
        <v>0</v>
      </c>
      <c r="AH10930" s="223">
        <v>0.02</v>
      </c>
    </row>
    <row r="10931" spans="1:34" s="173" customFormat="1" x14ac:dyDescent="0.55000000000000004">
      <c r="A10931" s="122"/>
      <c r="B10931" s="218"/>
      <c r="C10931" s="218"/>
      <c r="D10931" s="221"/>
      <c r="E10931" s="218"/>
      <c r="F10931" s="218"/>
      <c r="G10931" s="218"/>
      <c r="H10931" s="218"/>
      <c r="I10931" s="222"/>
      <c r="J10931" s="123"/>
      <c r="K10931" s="137"/>
      <c r="L10931" s="137"/>
      <c r="M10931" s="137"/>
      <c r="N10931" s="218">
        <v>5</v>
      </c>
      <c r="O10931" s="108" t="s">
        <v>14707</v>
      </c>
      <c r="P10931" s="138"/>
      <c r="Q10931" s="108" t="s">
        <v>14708</v>
      </c>
      <c r="R10931" s="108" t="s">
        <v>1002</v>
      </c>
      <c r="S10931" s="139"/>
      <c r="T10931" s="218" t="s">
        <v>51</v>
      </c>
      <c r="U10931" s="218" t="s">
        <v>45</v>
      </c>
      <c r="V10931" s="218" t="s">
        <v>52</v>
      </c>
      <c r="W10931" s="223">
        <v>93.6</v>
      </c>
      <c r="X10931" s="136">
        <v>15.97</v>
      </c>
      <c r="Y10931" s="223">
        <v>6750</v>
      </c>
      <c r="Z10931" s="223">
        <f>W10931*Y10931</f>
        <v>631800</v>
      </c>
      <c r="AA10931" s="224">
        <v>1</v>
      </c>
      <c r="AB10931" s="224">
        <v>1</v>
      </c>
      <c r="AC10931" s="223">
        <f>(Z10931*(100-AB10931))/100</f>
        <v>625482</v>
      </c>
      <c r="AD10931" s="223">
        <f>IF(AND(AC10931="",M10927=""),0,IF((AC10931=""),M10927, IF( (M10927=""),AC10931,SUM(AC10927:AC10931)+M10927)))</f>
        <v>4282967.6850000005</v>
      </c>
      <c r="AE10931" s="223">
        <f>IF( (X10931=""),AD10931*1,AD10931*(X10931/100) )</f>
        <v>683989.93929450016</v>
      </c>
      <c r="AF10931" s="223">
        <v>50000000</v>
      </c>
      <c r="AG10931" s="223">
        <f>IF((AF10931-AE10931) &gt; 1,0,IF((AF10931-AE10931)&lt;0,AE10931-AF10931,AF10931-AE10931))</f>
        <v>0</v>
      </c>
      <c r="AH10931" s="223">
        <v>0.02</v>
      </c>
    </row>
    <row r="10932" spans="1:34" s="173" customFormat="1" x14ac:dyDescent="0.55000000000000004">
      <c r="A10932" s="122"/>
      <c r="B10932" s="218"/>
      <c r="C10932" s="218"/>
      <c r="D10932" s="221"/>
      <c r="E10932" s="218"/>
      <c r="F10932" s="218"/>
      <c r="G10932" s="218"/>
      <c r="H10932" s="218"/>
      <c r="I10932" s="222"/>
      <c r="J10932" s="123"/>
      <c r="K10932" s="137"/>
      <c r="L10932" s="137" t="s">
        <v>63</v>
      </c>
      <c r="M10932" s="137">
        <f>SUM(M10927:M10931)</f>
        <v>415650</v>
      </c>
      <c r="N10932" s="218"/>
      <c r="O10932" s="108"/>
      <c r="P10932" s="138"/>
      <c r="Q10932" s="108"/>
      <c r="R10932" s="108"/>
      <c r="S10932" s="139"/>
      <c r="T10932" s="218"/>
      <c r="U10932" s="218"/>
      <c r="V10932" s="218"/>
      <c r="W10932" s="223"/>
      <c r="X10932" s="136"/>
      <c r="Y10932" s="223"/>
      <c r="Z10932" s="223"/>
      <c r="AA10932" s="224"/>
      <c r="AB10932" s="224"/>
      <c r="AC10932" s="223"/>
      <c r="AD10932" s="223"/>
      <c r="AE10932" s="223">
        <f>SUM(AE10927:AE10931)</f>
        <v>4282967.6850000005</v>
      </c>
      <c r="AF10932" s="223"/>
      <c r="AG10932" s="223">
        <f>SUM(AG10927:AG10931)</f>
        <v>0</v>
      </c>
      <c r="AH10932" s="223"/>
    </row>
    <row r="10933" spans="1:34" s="173" customFormat="1" x14ac:dyDescent="0.55000000000000004">
      <c r="A10933" s="122" t="s">
        <v>14712</v>
      </c>
      <c r="B10933" s="218">
        <v>4675</v>
      </c>
      <c r="C10933" s="218">
        <v>5911</v>
      </c>
      <c r="D10933" s="221" t="s">
        <v>14713</v>
      </c>
      <c r="E10933" s="218" t="s">
        <v>34</v>
      </c>
      <c r="F10933" s="218">
        <v>23713</v>
      </c>
      <c r="G10933" s="218">
        <v>0</v>
      </c>
      <c r="H10933" s="218">
        <v>0</v>
      </c>
      <c r="I10933" s="222">
        <v>92</v>
      </c>
      <c r="J10933" s="123" t="s">
        <v>35</v>
      </c>
      <c r="K10933" s="137">
        <f>((G10933*400)+(H10933*100))+I10933</f>
        <v>92</v>
      </c>
      <c r="L10933" s="137">
        <v>625</v>
      </c>
      <c r="M10933" s="137">
        <f>K10933*L10933</f>
        <v>57500</v>
      </c>
      <c r="N10933" s="218"/>
      <c r="O10933" s="108"/>
      <c r="P10933" s="138"/>
      <c r="Q10933" s="108"/>
      <c r="R10933" s="108"/>
      <c r="S10933" s="139"/>
      <c r="T10933" s="218"/>
      <c r="U10933" s="218"/>
      <c r="V10933" s="218"/>
      <c r="W10933" s="223"/>
      <c r="X10933" s="136"/>
      <c r="Y10933" s="223"/>
      <c r="Z10933" s="223"/>
      <c r="AA10933" s="224"/>
      <c r="AB10933" s="224"/>
      <c r="AC10933" s="223"/>
      <c r="AD10933" s="223">
        <f>IF(AND(AC10933="",M10933=""),0,IF((AC10933=""),M10933,IF((M10933=""),AC10933,AC10933+M10933)))</f>
        <v>57500</v>
      </c>
      <c r="AE10933" s="223">
        <f t="shared" ref="AE10933:AE10938" si="1041">IF( (X10933=""),AD10933*1,AD10933*(X10933/100) )</f>
        <v>57500</v>
      </c>
      <c r="AF10933" s="223">
        <v>0</v>
      </c>
      <c r="AG10933" s="223">
        <f t="shared" ref="AG10933:AG10938" si="1042">IF((AF10933-AE10933) &gt; 1,0,IF((AF10933-AE10933)&lt;0,AE10933-AF10933,AF10933-AE10933))</f>
        <v>57500</v>
      </c>
      <c r="AH10933" s="223">
        <v>0.02</v>
      </c>
    </row>
    <row r="10934" spans="1:34" s="173" customFormat="1" x14ac:dyDescent="0.55000000000000004">
      <c r="A10934" s="122"/>
      <c r="B10934" s="218">
        <v>4676</v>
      </c>
      <c r="C10934" s="218">
        <v>5908</v>
      </c>
      <c r="D10934" s="221" t="s">
        <v>14715</v>
      </c>
      <c r="E10934" s="218" t="s">
        <v>34</v>
      </c>
      <c r="F10934" s="218">
        <v>23725</v>
      </c>
      <c r="G10934" s="218">
        <v>0</v>
      </c>
      <c r="H10934" s="218">
        <v>0</v>
      </c>
      <c r="I10934" s="222">
        <v>82</v>
      </c>
      <c r="J10934" s="123" t="s">
        <v>35</v>
      </c>
      <c r="K10934" s="137">
        <f>((G10934*400)+(H10934*100))+I10934</f>
        <v>82</v>
      </c>
      <c r="L10934" s="137">
        <v>625</v>
      </c>
      <c r="M10934" s="137">
        <f>K10934*L10934</f>
        <v>51250</v>
      </c>
      <c r="N10934" s="218">
        <v>1</v>
      </c>
      <c r="O10934" s="108" t="s">
        <v>14710</v>
      </c>
      <c r="P10934" s="138">
        <v>3570800015231</v>
      </c>
      <c r="Q10934" s="108" t="s">
        <v>14711</v>
      </c>
      <c r="R10934" s="108" t="s">
        <v>14714</v>
      </c>
      <c r="S10934" s="139" t="s">
        <v>14716</v>
      </c>
      <c r="T10934" s="218" t="s">
        <v>51</v>
      </c>
      <c r="U10934" s="218" t="s">
        <v>45</v>
      </c>
      <c r="V10934" s="218" t="s">
        <v>52</v>
      </c>
      <c r="W10934" s="223">
        <v>307.08999999999997</v>
      </c>
      <c r="X10934" s="136">
        <v>82.19</v>
      </c>
      <c r="Y10934" s="223">
        <v>6750</v>
      </c>
      <c r="Z10934" s="223">
        <f>W10934*Y10934</f>
        <v>2072857.4999999998</v>
      </c>
      <c r="AA10934" s="224">
        <v>7</v>
      </c>
      <c r="AB10934" s="224">
        <v>7</v>
      </c>
      <c r="AC10934" s="223">
        <f>(Z10934*(100-AB10934))/100</f>
        <v>1927757.4749999996</v>
      </c>
      <c r="AD10934" s="223">
        <f>IF(AND(AC10934="",M10934=""),0,IF((AC10934=""),M10934, IF( (M10934=""),AC10934,SUM(AC10934:AC10937)+M10934)))</f>
        <v>3757046.5749999993</v>
      </c>
      <c r="AE10934" s="223">
        <f t="shared" si="1041"/>
        <v>3087916.5799924992</v>
      </c>
      <c r="AF10934" s="223">
        <v>50000000</v>
      </c>
      <c r="AG10934" s="223">
        <f t="shared" si="1042"/>
        <v>0</v>
      </c>
      <c r="AH10934" s="223">
        <v>0.02</v>
      </c>
    </row>
    <row r="10935" spans="1:34" s="173" customFormat="1" x14ac:dyDescent="0.55000000000000004">
      <c r="A10935" s="122"/>
      <c r="B10935" s="218"/>
      <c r="C10935" s="218"/>
      <c r="D10935" s="221"/>
      <c r="E10935" s="218"/>
      <c r="F10935" s="218"/>
      <c r="G10935" s="218"/>
      <c r="H10935" s="218"/>
      <c r="I10935" s="222"/>
      <c r="J10935" s="123"/>
      <c r="K10935" s="137"/>
      <c r="L10935" s="137"/>
      <c r="M10935" s="137"/>
      <c r="N10935" s="218">
        <v>2</v>
      </c>
      <c r="O10935" s="108" t="s">
        <v>14710</v>
      </c>
      <c r="P10935" s="138">
        <v>3570800015231</v>
      </c>
      <c r="Q10935" s="108" t="s">
        <v>14711</v>
      </c>
      <c r="R10935" s="108" t="s">
        <v>14714</v>
      </c>
      <c r="S10935" s="139" t="s">
        <v>14717</v>
      </c>
      <c r="T10935" s="218" t="s">
        <v>51</v>
      </c>
      <c r="U10935" s="218" t="s">
        <v>45</v>
      </c>
      <c r="V10935" s="218" t="s">
        <v>52</v>
      </c>
      <c r="W10935" s="223">
        <v>66.56</v>
      </c>
      <c r="X10935" s="136">
        <v>17.809999999999999</v>
      </c>
      <c r="Y10935" s="223">
        <v>6750</v>
      </c>
      <c r="Z10935" s="223">
        <f>W10935*Y10935</f>
        <v>449280</v>
      </c>
      <c r="AA10935" s="224">
        <v>7</v>
      </c>
      <c r="AB10935" s="224">
        <v>7</v>
      </c>
      <c r="AC10935" s="223">
        <f>(Z10935*(100-AB10935))/100</f>
        <v>417830.40000000002</v>
      </c>
      <c r="AD10935" s="223">
        <f>IF(AND(AC10935="",M10934=""),0,IF((AC10935=""),M10934, IF( (M10934=""),AC10935,SUM(AC10934:AC10937)+M10934)))</f>
        <v>3757046.5749999993</v>
      </c>
      <c r="AE10935" s="223">
        <f t="shared" si="1041"/>
        <v>669129.99500749982</v>
      </c>
      <c r="AF10935" s="223">
        <v>50000000</v>
      </c>
      <c r="AG10935" s="223">
        <f t="shared" si="1042"/>
        <v>0</v>
      </c>
      <c r="AH10935" s="223">
        <v>0.02</v>
      </c>
    </row>
    <row r="10936" spans="1:34" s="173" customFormat="1" x14ac:dyDescent="0.55000000000000004">
      <c r="A10936" s="122"/>
      <c r="B10936" s="218">
        <v>4677</v>
      </c>
      <c r="C10936" s="218">
        <v>5981</v>
      </c>
      <c r="D10936" s="221" t="s">
        <v>14718</v>
      </c>
      <c r="E10936" s="218" t="s">
        <v>34</v>
      </c>
      <c r="F10936" s="218">
        <v>23734</v>
      </c>
      <c r="G10936" s="218">
        <v>0</v>
      </c>
      <c r="H10936" s="218">
        <v>1</v>
      </c>
      <c r="I10936" s="222">
        <v>98</v>
      </c>
      <c r="J10936" s="123" t="s">
        <v>35</v>
      </c>
      <c r="K10936" s="137">
        <f>((G10936*400)+(H10936*100))+I10936</f>
        <v>198</v>
      </c>
      <c r="L10936" s="137">
        <v>625</v>
      </c>
      <c r="M10936" s="137">
        <f>K10936*L10936</f>
        <v>123750</v>
      </c>
      <c r="N10936" s="218">
        <v>1</v>
      </c>
      <c r="O10936" s="108" t="s">
        <v>14710</v>
      </c>
      <c r="P10936" s="138">
        <v>3570800015231</v>
      </c>
      <c r="Q10936" s="108" t="s">
        <v>14711</v>
      </c>
      <c r="R10936" s="108" t="s">
        <v>14714</v>
      </c>
      <c r="S10936" s="139" t="s">
        <v>14719</v>
      </c>
      <c r="T10936" s="218" t="s">
        <v>51</v>
      </c>
      <c r="U10936" s="218" t="s">
        <v>45</v>
      </c>
      <c r="V10936" s="218" t="s">
        <v>52</v>
      </c>
      <c r="W10936" s="223">
        <v>143.88</v>
      </c>
      <c r="X10936" s="136">
        <v>66.400000000000006</v>
      </c>
      <c r="Y10936" s="223">
        <v>6750</v>
      </c>
      <c r="Z10936" s="223">
        <f>W10936*Y10936</f>
        <v>971190</v>
      </c>
      <c r="AA10936" s="224">
        <v>7</v>
      </c>
      <c r="AB10936" s="224">
        <v>7</v>
      </c>
      <c r="AC10936" s="223">
        <f>(Z10936*(100-AB10936))/100</f>
        <v>903206.7</v>
      </c>
      <c r="AD10936" s="223">
        <f>IF(AND(AC10936="",M10936=""),0,IF((AC10936=""),M10936, IF( (M10936=""),AC10936,SUM(AC10936:AC10939)+M10936)))</f>
        <v>1483958.7</v>
      </c>
      <c r="AE10936" s="223">
        <f t="shared" si="1041"/>
        <v>985348.57680000004</v>
      </c>
      <c r="AF10936" s="223">
        <v>10000000</v>
      </c>
      <c r="AG10936" s="223">
        <v>123750</v>
      </c>
      <c r="AH10936" s="223">
        <v>0.02</v>
      </c>
    </row>
    <row r="10937" spans="1:34" s="173" customFormat="1" x14ac:dyDescent="0.55000000000000004">
      <c r="A10937" s="122"/>
      <c r="B10937" s="218"/>
      <c r="C10937" s="218"/>
      <c r="D10937" s="221"/>
      <c r="E10937" s="218"/>
      <c r="F10937" s="218"/>
      <c r="G10937" s="218"/>
      <c r="H10937" s="218"/>
      <c r="I10937" s="222"/>
      <c r="J10937" s="123"/>
      <c r="K10937" s="137"/>
      <c r="L10937" s="137"/>
      <c r="M10937" s="137"/>
      <c r="N10937" s="218">
        <v>2</v>
      </c>
      <c r="O10937" s="108" t="s">
        <v>14710</v>
      </c>
      <c r="P10937" s="138">
        <v>3570800015231</v>
      </c>
      <c r="Q10937" s="108" t="s">
        <v>14711</v>
      </c>
      <c r="R10937" s="108" t="s">
        <v>14714</v>
      </c>
      <c r="S10937" s="139" t="s">
        <v>14720</v>
      </c>
      <c r="T10937" s="218" t="s">
        <v>51</v>
      </c>
      <c r="U10937" s="218" t="s">
        <v>45</v>
      </c>
      <c r="V10937" s="218" t="s">
        <v>52</v>
      </c>
      <c r="W10937" s="223">
        <v>72.8</v>
      </c>
      <c r="X10937" s="136">
        <v>33.6</v>
      </c>
      <c r="Y10937" s="223">
        <v>6750</v>
      </c>
      <c r="Z10937" s="223">
        <f>W10937*Y10937</f>
        <v>491400</v>
      </c>
      <c r="AA10937" s="224">
        <v>7</v>
      </c>
      <c r="AB10937" s="224">
        <v>7</v>
      </c>
      <c r="AC10937" s="223">
        <f>(Z10937*(100-AB10937))/100</f>
        <v>457002</v>
      </c>
      <c r="AD10937" s="223">
        <f>IF(AND(AC10937="",M10936=""),0,IF((AC10937=""),M10936, IF( (M10936=""),AC10937,SUM(AC10936:AC10939)+M10936)))</f>
        <v>1483958.7</v>
      </c>
      <c r="AE10937" s="223">
        <f t="shared" si="1041"/>
        <v>498610.12320000003</v>
      </c>
      <c r="AF10937" s="223">
        <v>10000000</v>
      </c>
      <c r="AG10937" s="223">
        <f t="shared" si="1042"/>
        <v>0</v>
      </c>
      <c r="AH10937" s="223">
        <v>0.02</v>
      </c>
    </row>
    <row r="10938" spans="1:34" s="173" customFormat="1" x14ac:dyDescent="0.55000000000000004">
      <c r="A10938" s="122"/>
      <c r="B10938" s="218">
        <v>4678</v>
      </c>
      <c r="C10938" s="218">
        <v>5955</v>
      </c>
      <c r="D10938" s="221" t="s">
        <v>14721</v>
      </c>
      <c r="E10938" s="218" t="s">
        <v>34</v>
      </c>
      <c r="F10938" s="218">
        <v>23752</v>
      </c>
      <c r="G10938" s="218">
        <v>1</v>
      </c>
      <c r="H10938" s="218">
        <v>0</v>
      </c>
      <c r="I10938" s="222">
        <v>40</v>
      </c>
      <c r="J10938" s="123" t="s">
        <v>38</v>
      </c>
      <c r="K10938" s="137">
        <f>((G10938*400)+(H10938*100))+I10938</f>
        <v>440</v>
      </c>
      <c r="L10938" s="137">
        <v>625</v>
      </c>
      <c r="M10938" s="137">
        <f>K10938*L10938</f>
        <v>275000</v>
      </c>
      <c r="N10938" s="218"/>
      <c r="O10938" s="108"/>
      <c r="P10938" s="138"/>
      <c r="Q10938" s="108"/>
      <c r="R10938" s="108"/>
      <c r="S10938" s="139"/>
      <c r="T10938" s="218"/>
      <c r="U10938" s="218"/>
      <c r="V10938" s="218"/>
      <c r="W10938" s="223"/>
      <c r="X10938" s="136"/>
      <c r="Y10938" s="223"/>
      <c r="Z10938" s="223"/>
      <c r="AA10938" s="224"/>
      <c r="AB10938" s="224"/>
      <c r="AC10938" s="223"/>
      <c r="AD10938" s="223">
        <f>IF(AND(AC10938="",M10938=""),0,IF((AC10938=""),M10938,IF((M10938=""),AC10938,AC10938+M10938)))</f>
        <v>275000</v>
      </c>
      <c r="AE10938" s="223">
        <f t="shared" si="1041"/>
        <v>275000</v>
      </c>
      <c r="AF10938" s="223">
        <v>50000000</v>
      </c>
      <c r="AG10938" s="223">
        <f t="shared" si="1042"/>
        <v>0</v>
      </c>
      <c r="AH10938" s="223">
        <v>0.01</v>
      </c>
    </row>
    <row r="10939" spans="1:34" s="173" customFormat="1" x14ac:dyDescent="0.55000000000000004">
      <c r="A10939" s="122"/>
      <c r="B10939" s="218"/>
      <c r="C10939" s="218"/>
      <c r="D10939" s="221"/>
      <c r="E10939" s="218"/>
      <c r="F10939" s="218"/>
      <c r="G10939" s="218"/>
      <c r="H10939" s="218"/>
      <c r="I10939" s="222"/>
      <c r="J10939" s="123"/>
      <c r="K10939" s="137"/>
      <c r="L10939" s="137" t="s">
        <v>63</v>
      </c>
      <c r="M10939" s="137">
        <f>SUM(M10933:M10938)</f>
        <v>507500</v>
      </c>
      <c r="N10939" s="218"/>
      <c r="O10939" s="108"/>
      <c r="P10939" s="138"/>
      <c r="Q10939" s="108"/>
      <c r="R10939" s="108"/>
      <c r="S10939" s="139"/>
      <c r="T10939" s="218"/>
      <c r="U10939" s="218"/>
      <c r="V10939" s="218"/>
      <c r="W10939" s="223"/>
      <c r="X10939" s="136"/>
      <c r="Y10939" s="223"/>
      <c r="Z10939" s="223"/>
      <c r="AA10939" s="224"/>
      <c r="AB10939" s="224"/>
      <c r="AC10939" s="223"/>
      <c r="AD10939" s="223"/>
      <c r="AE10939" s="223">
        <f>SUM(AE10933:AE10938)</f>
        <v>5573505.2749999994</v>
      </c>
      <c r="AF10939" s="223"/>
      <c r="AG10939" s="223">
        <f>SUM(AG10933:AG10938)</f>
        <v>181250</v>
      </c>
      <c r="AH10939" s="223"/>
    </row>
    <row r="10940" spans="1:34" s="173" customFormat="1" x14ac:dyDescent="0.55000000000000004">
      <c r="A10940" s="122" t="s">
        <v>14723</v>
      </c>
      <c r="B10940" s="218">
        <v>4679</v>
      </c>
      <c r="C10940" s="218">
        <v>7763</v>
      </c>
      <c r="D10940" s="221" t="s">
        <v>14724</v>
      </c>
      <c r="E10940" s="218" t="s">
        <v>34</v>
      </c>
      <c r="F10940" s="218">
        <v>19564</v>
      </c>
      <c r="G10940" s="218">
        <v>0</v>
      </c>
      <c r="H10940" s="218">
        <v>0</v>
      </c>
      <c r="I10940" s="222">
        <v>59.9</v>
      </c>
      <c r="J10940" s="123" t="s">
        <v>35</v>
      </c>
      <c r="K10940" s="137">
        <f>((G10940*400)+(H10940*100))+I10940</f>
        <v>59.9</v>
      </c>
      <c r="L10940" s="137">
        <v>375</v>
      </c>
      <c r="M10940" s="137">
        <f>K10940*L10940</f>
        <v>22462.5</v>
      </c>
      <c r="N10940" s="218">
        <v>1</v>
      </c>
      <c r="O10940" s="108" t="s">
        <v>14649</v>
      </c>
      <c r="P10940" s="138"/>
      <c r="Q10940" s="108" t="s">
        <v>14722</v>
      </c>
      <c r="R10940" s="108" t="s">
        <v>14725</v>
      </c>
      <c r="S10940" s="139" t="s">
        <v>14726</v>
      </c>
      <c r="T10940" s="218" t="s">
        <v>51</v>
      </c>
      <c r="U10940" s="218" t="s">
        <v>45</v>
      </c>
      <c r="V10940" s="218" t="s">
        <v>52</v>
      </c>
      <c r="W10940" s="223">
        <v>105.6</v>
      </c>
      <c r="X10940" s="136">
        <v>74.58</v>
      </c>
      <c r="Y10940" s="223">
        <v>6750</v>
      </c>
      <c r="Z10940" s="223">
        <f>W10940*Y10940</f>
        <v>712800</v>
      </c>
      <c r="AA10940" s="224">
        <v>6</v>
      </c>
      <c r="AB10940" s="224">
        <v>6</v>
      </c>
      <c r="AC10940" s="223">
        <f>(Z10940*(100-AB10940))/100</f>
        <v>670032</v>
      </c>
      <c r="AD10940" s="223">
        <f>IF(AND(AC10940="",M10940=""),0,IF((AC10940=""),M10940, IF( (M10940=""),AC10940,SUM(AC10940:AC10943)+M10940)))</f>
        <v>706606.5</v>
      </c>
      <c r="AE10940" s="223">
        <f>IF( (X10940=""),AD10940*1,AD10940*(X10940/100) )</f>
        <v>526987.12770000007</v>
      </c>
      <c r="AF10940" s="223">
        <v>50000000</v>
      </c>
      <c r="AG10940" s="223">
        <f>IF((AF10940-AE10940) &gt; 1,0,IF((AF10940-AE10940)&lt;0,AE10940-AF10940,AF10940-AE10940))</f>
        <v>0</v>
      </c>
      <c r="AH10940" s="223">
        <v>0.02</v>
      </c>
    </row>
    <row r="10941" spans="1:34" s="173" customFormat="1" x14ac:dyDescent="0.55000000000000004">
      <c r="A10941" s="122"/>
      <c r="B10941" s="218"/>
      <c r="C10941" s="218"/>
      <c r="D10941" s="221"/>
      <c r="E10941" s="218"/>
      <c r="F10941" s="218"/>
      <c r="G10941" s="218"/>
      <c r="H10941" s="218"/>
      <c r="I10941" s="222"/>
      <c r="J10941" s="123"/>
      <c r="K10941" s="137"/>
      <c r="L10941" s="137"/>
      <c r="M10941" s="137"/>
      <c r="N10941" s="218">
        <v>2</v>
      </c>
      <c r="O10941" s="108" t="s">
        <v>14649</v>
      </c>
      <c r="P10941" s="138"/>
      <c r="Q10941" s="108" t="s">
        <v>14722</v>
      </c>
      <c r="R10941" s="108" t="s">
        <v>14725</v>
      </c>
      <c r="S10941" s="139" t="s">
        <v>14727</v>
      </c>
      <c r="T10941" s="218" t="s">
        <v>343</v>
      </c>
      <c r="U10941" s="218" t="s">
        <v>74</v>
      </c>
      <c r="V10941" s="218" t="s">
        <v>52</v>
      </c>
      <c r="W10941" s="223">
        <v>36</v>
      </c>
      <c r="X10941" s="136">
        <v>25.42</v>
      </c>
      <c r="Y10941" s="223">
        <v>5600</v>
      </c>
      <c r="Z10941" s="223">
        <f>W10941*Y10941</f>
        <v>201600</v>
      </c>
      <c r="AA10941" s="224">
        <v>21</v>
      </c>
      <c r="AB10941" s="224">
        <v>93</v>
      </c>
      <c r="AC10941" s="223">
        <f>(Z10941*(100-AB10941))/100</f>
        <v>14112</v>
      </c>
      <c r="AD10941" s="223">
        <f>IF(AND(AC10941="",M10940=""),0,IF((AC10941=""),M10940, IF( (M10940=""),AC10941,SUM(AC10940:AC10943)+M10940)))</f>
        <v>706606.5</v>
      </c>
      <c r="AE10941" s="223">
        <f>IF( (X10941=""),AD10941*1,AD10941*(X10941/100) )</f>
        <v>179619.37230000002</v>
      </c>
      <c r="AF10941" s="223">
        <v>50000000</v>
      </c>
      <c r="AG10941" s="223">
        <f>IF((AF10941-AE10941) &gt; 1,0,IF((AF10941-AE10941)&lt;0,AE10941-AF10941,AF10941-AE10941))</f>
        <v>0</v>
      </c>
      <c r="AH10941" s="223">
        <v>0.02</v>
      </c>
    </row>
    <row r="10942" spans="1:34" s="173" customFormat="1" x14ac:dyDescent="0.55000000000000004">
      <c r="A10942" s="122"/>
      <c r="B10942" s="218"/>
      <c r="C10942" s="218"/>
      <c r="D10942" s="221"/>
      <c r="E10942" s="218"/>
      <c r="F10942" s="218"/>
      <c r="G10942" s="218"/>
      <c r="H10942" s="218"/>
      <c r="I10942" s="222"/>
      <c r="J10942" s="123"/>
      <c r="K10942" s="137"/>
      <c r="L10942" s="137" t="s">
        <v>63</v>
      </c>
      <c r="M10942" s="137">
        <f>SUM(M10940:M10941)</f>
        <v>22462.5</v>
      </c>
      <c r="N10942" s="218"/>
      <c r="O10942" s="108"/>
      <c r="P10942" s="138"/>
      <c r="Q10942" s="108"/>
      <c r="R10942" s="108"/>
      <c r="S10942" s="139"/>
      <c r="T10942" s="218"/>
      <c r="U10942" s="218"/>
      <c r="V10942" s="218"/>
      <c r="W10942" s="223"/>
      <c r="X10942" s="136"/>
      <c r="Y10942" s="223"/>
      <c r="Z10942" s="223"/>
      <c r="AA10942" s="224"/>
      <c r="AB10942" s="224"/>
      <c r="AC10942" s="223"/>
      <c r="AD10942" s="223"/>
      <c r="AE10942" s="223">
        <f>SUM(AE10940:AE10941)</f>
        <v>706606.50000000012</v>
      </c>
      <c r="AF10942" s="223"/>
      <c r="AG10942" s="223">
        <f>SUM(AG10940:AG10941)</f>
        <v>0</v>
      </c>
      <c r="AH10942" s="223"/>
    </row>
    <row r="10943" spans="1:34" s="173" customFormat="1" x14ac:dyDescent="0.55000000000000004">
      <c r="A10943" s="122" t="s">
        <v>14728</v>
      </c>
      <c r="B10943" s="218">
        <v>4680</v>
      </c>
      <c r="C10943" s="218">
        <v>4701</v>
      </c>
      <c r="D10943" s="221" t="s">
        <v>14729</v>
      </c>
      <c r="E10943" s="218" t="s">
        <v>37</v>
      </c>
      <c r="F10943" s="218">
        <v>4191</v>
      </c>
      <c r="G10943" s="218">
        <v>4</v>
      </c>
      <c r="H10943" s="218">
        <v>2</v>
      </c>
      <c r="I10943" s="222">
        <v>91</v>
      </c>
      <c r="J10943" s="123" t="s">
        <v>38</v>
      </c>
      <c r="K10943" s="137">
        <f>((G10943*400)+(H10943*100))+I10943</f>
        <v>1891</v>
      </c>
      <c r="L10943" s="137">
        <v>225</v>
      </c>
      <c r="M10943" s="137">
        <f>K10943*L10943</f>
        <v>425475</v>
      </c>
      <c r="N10943" s="218"/>
      <c r="O10943" s="108"/>
      <c r="P10943" s="138"/>
      <c r="Q10943" s="108"/>
      <c r="R10943" s="108"/>
      <c r="S10943" s="139"/>
      <c r="T10943" s="218"/>
      <c r="U10943" s="218"/>
      <c r="V10943" s="218"/>
      <c r="W10943" s="223"/>
      <c r="X10943" s="136"/>
      <c r="Y10943" s="223"/>
      <c r="Z10943" s="223"/>
      <c r="AA10943" s="224"/>
      <c r="AB10943" s="224"/>
      <c r="AC10943" s="223"/>
      <c r="AD10943" s="223">
        <f>IF(AND(AC10943="",M10943=""),0,IF((AC10943=""),M10943,IF((M10943=""),AC10943,AC10943+M10943)))</f>
        <v>425475</v>
      </c>
      <c r="AE10943" s="223">
        <f>IF( (X10943=""),AD10943*1,AD10943*(X10943/100) )</f>
        <v>425475</v>
      </c>
      <c r="AF10943" s="223">
        <v>0</v>
      </c>
      <c r="AG10943" s="223">
        <f>IF((AF10943-AE10943) &gt; 1,0,IF((AF10943-AE10943)&lt;0,AE10943-AF10943,AF10943-AE10943))</f>
        <v>425475</v>
      </c>
      <c r="AH10943" s="223">
        <v>0.01</v>
      </c>
    </row>
    <row r="10944" spans="1:34" s="173" customFormat="1" x14ac:dyDescent="0.55000000000000004">
      <c r="A10944" s="122"/>
      <c r="B10944" s="218">
        <v>4681</v>
      </c>
      <c r="C10944" s="218">
        <v>4707</v>
      </c>
      <c r="D10944" s="221" t="s">
        <v>14730</v>
      </c>
      <c r="E10944" s="218" t="s">
        <v>37</v>
      </c>
      <c r="F10944" s="218">
        <v>4207</v>
      </c>
      <c r="G10944" s="218">
        <v>5</v>
      </c>
      <c r="H10944" s="218">
        <v>0</v>
      </c>
      <c r="I10944" s="222">
        <v>12</v>
      </c>
      <c r="J10944" s="123" t="s">
        <v>38</v>
      </c>
      <c r="K10944" s="137">
        <f>((G10944*400)+(H10944*100))+I10944</f>
        <v>2012</v>
      </c>
      <c r="L10944" s="137">
        <v>225</v>
      </c>
      <c r="M10944" s="137">
        <f>K10944*L10944</f>
        <v>452700</v>
      </c>
      <c r="N10944" s="218"/>
      <c r="O10944" s="108"/>
      <c r="P10944" s="138"/>
      <c r="Q10944" s="108"/>
      <c r="R10944" s="108"/>
      <c r="S10944" s="139"/>
      <c r="T10944" s="218"/>
      <c r="U10944" s="218"/>
      <c r="V10944" s="218"/>
      <c r="W10944" s="223"/>
      <c r="X10944" s="136"/>
      <c r="Y10944" s="223"/>
      <c r="Z10944" s="223"/>
      <c r="AA10944" s="224"/>
      <c r="AB10944" s="224"/>
      <c r="AC10944" s="223"/>
      <c r="AD10944" s="223">
        <f>IF(AND(AC10944="",M10944=""),0,IF((AC10944=""),M10944,IF((M10944=""),AC10944,AC10944+M10944)))</f>
        <v>452700</v>
      </c>
      <c r="AE10944" s="223">
        <f>IF( (X10944=""),AD10944*1,AD10944*(X10944/100) )</f>
        <v>452700</v>
      </c>
      <c r="AF10944" s="223">
        <v>0</v>
      </c>
      <c r="AG10944" s="223">
        <f>IF((AF10944-AE10944) &gt; 1,0,IF((AF10944-AE10944)&lt;0,AE10944-AF10944,AF10944-AE10944))</f>
        <v>452700</v>
      </c>
      <c r="AH10944" s="223">
        <v>0.01</v>
      </c>
    </row>
    <row r="10945" spans="1:34" s="173" customFormat="1" x14ac:dyDescent="0.55000000000000004">
      <c r="A10945" s="122"/>
      <c r="B10945" s="218">
        <v>4682</v>
      </c>
      <c r="C10945" s="218">
        <v>9785</v>
      </c>
      <c r="D10945" s="221" t="s">
        <v>14731</v>
      </c>
      <c r="E10945" s="218" t="s">
        <v>37</v>
      </c>
      <c r="F10945" s="218">
        <v>7047</v>
      </c>
      <c r="G10945" s="218">
        <v>0</v>
      </c>
      <c r="H10945" s="218">
        <v>0</v>
      </c>
      <c r="I10945" s="222">
        <v>54</v>
      </c>
      <c r="J10945" s="123" t="s">
        <v>35</v>
      </c>
      <c r="K10945" s="137">
        <f>((G10945*400)+(H10945*100))+I10945</f>
        <v>54</v>
      </c>
      <c r="L10945" s="137">
        <v>225</v>
      </c>
      <c r="M10945" s="137">
        <f>K10945*L10945</f>
        <v>12150</v>
      </c>
      <c r="N10945" s="218">
        <v>1</v>
      </c>
      <c r="O10945" s="108" t="s">
        <v>9533</v>
      </c>
      <c r="P10945" s="138">
        <v>8570885000073</v>
      </c>
      <c r="Q10945" s="108" t="s">
        <v>9534</v>
      </c>
      <c r="R10945" s="108" t="s">
        <v>9535</v>
      </c>
      <c r="S10945" s="139"/>
      <c r="T10945" s="218" t="s">
        <v>51</v>
      </c>
      <c r="U10945" s="218" t="s">
        <v>227</v>
      </c>
      <c r="V10945" s="218" t="s">
        <v>75</v>
      </c>
      <c r="W10945" s="223">
        <v>109.74</v>
      </c>
      <c r="X10945" s="136">
        <v>76.2</v>
      </c>
      <c r="Y10945" s="223">
        <v>6750</v>
      </c>
      <c r="Z10945" s="223">
        <f>W10945*Y10945</f>
        <v>740745</v>
      </c>
      <c r="AA10945" s="224">
        <v>20</v>
      </c>
      <c r="AB10945" s="224">
        <v>30</v>
      </c>
      <c r="AC10945" s="223">
        <f>(Z10945*(100-AB10945))/100</f>
        <v>518521.5</v>
      </c>
      <c r="AD10945" s="223">
        <f>IF(AND(AC10945="",M10945=""),0,IF((AC10945=""),M10945, IF( (M10945=""),AC10945,SUM(AC10945:AC10947)+M10945)))</f>
        <v>690549.05</v>
      </c>
      <c r="AE10945" s="223">
        <f>IF( (X10945=""),AD10945*1,AD10945*(X10945/100) )</f>
        <v>526198.37609999999</v>
      </c>
      <c r="AF10945" s="223">
        <v>0</v>
      </c>
      <c r="AG10945" s="223">
        <f>IF((AF10945-AE10945) &gt; 1,0,IF((AF10945-AE10945)&lt;0,AE10945-AF10945,AF10945-AE10945))</f>
        <v>526198.37609999999</v>
      </c>
      <c r="AH10945" s="223">
        <v>0.3</v>
      </c>
    </row>
    <row r="10946" spans="1:34" s="173" customFormat="1" x14ac:dyDescent="0.55000000000000004">
      <c r="A10946" s="122"/>
      <c r="B10946" s="218"/>
      <c r="C10946" s="218"/>
      <c r="D10946" s="221"/>
      <c r="E10946" s="218"/>
      <c r="F10946" s="218"/>
      <c r="G10946" s="218"/>
      <c r="H10946" s="218"/>
      <c r="I10946" s="222"/>
      <c r="J10946" s="123"/>
      <c r="K10946" s="137"/>
      <c r="L10946" s="137"/>
      <c r="M10946" s="137"/>
      <c r="N10946" s="218">
        <v>2</v>
      </c>
      <c r="O10946" s="108" t="s">
        <v>9533</v>
      </c>
      <c r="P10946" s="138">
        <v>8570885000073</v>
      </c>
      <c r="Q10946" s="108" t="s">
        <v>9534</v>
      </c>
      <c r="R10946" s="108" t="s">
        <v>9535</v>
      </c>
      <c r="S10946" s="139"/>
      <c r="T10946" s="218" t="s">
        <v>51</v>
      </c>
      <c r="U10946" s="218" t="s">
        <v>45</v>
      </c>
      <c r="V10946" s="218" t="s">
        <v>52</v>
      </c>
      <c r="W10946" s="223">
        <v>30.09</v>
      </c>
      <c r="X10946" s="136">
        <v>20.89</v>
      </c>
      <c r="Y10946" s="223">
        <v>6750</v>
      </c>
      <c r="Z10946" s="223">
        <f>W10946*Y10946</f>
        <v>203107.5</v>
      </c>
      <c r="AA10946" s="224">
        <v>20</v>
      </c>
      <c r="AB10946" s="224">
        <v>30</v>
      </c>
      <c r="AC10946" s="223">
        <f>(Z10946*(100-AB10946))/100</f>
        <v>142175.25</v>
      </c>
      <c r="AD10946" s="223">
        <f>IF(AND(AC10946="",M10945=""),0,IF((AC10946=""),M10945, IF( (M10945=""),AC10946,SUM(AC10945:AC10947)+M10945)))</f>
        <v>690549.05</v>
      </c>
      <c r="AE10946" s="223">
        <f>IF( (X10946=""),AD10946*1,AD10946*(X10946/100) )</f>
        <v>144255.69654500001</v>
      </c>
      <c r="AF10946" s="223">
        <v>0</v>
      </c>
      <c r="AG10946" s="223">
        <f>IF((AF10946-AE10946) &gt; 1,0,IF((AF10946-AE10946)&lt;0,AE10946-AF10946,AF10946-AE10946))</f>
        <v>144255.69654500001</v>
      </c>
      <c r="AH10946" s="223">
        <v>0.02</v>
      </c>
    </row>
    <row r="10947" spans="1:34" s="173" customFormat="1" x14ac:dyDescent="0.55000000000000004">
      <c r="A10947" s="122"/>
      <c r="B10947" s="218"/>
      <c r="C10947" s="218"/>
      <c r="D10947" s="221"/>
      <c r="E10947" s="218"/>
      <c r="F10947" s="218"/>
      <c r="G10947" s="218"/>
      <c r="H10947" s="218"/>
      <c r="I10947" s="222"/>
      <c r="J10947" s="123"/>
      <c r="K10947" s="137"/>
      <c r="L10947" s="137"/>
      <c r="M10947" s="137"/>
      <c r="N10947" s="218">
        <v>3</v>
      </c>
      <c r="O10947" s="108" t="s">
        <v>9533</v>
      </c>
      <c r="P10947" s="138">
        <v>8570885000073</v>
      </c>
      <c r="Q10947" s="108" t="s">
        <v>9534</v>
      </c>
      <c r="R10947" s="108" t="s">
        <v>9535</v>
      </c>
      <c r="S10947" s="139"/>
      <c r="T10947" s="218" t="s">
        <v>439</v>
      </c>
      <c r="U10947" s="218" t="s">
        <v>45</v>
      </c>
      <c r="V10947" s="218" t="s">
        <v>52</v>
      </c>
      <c r="W10947" s="223">
        <v>4.18</v>
      </c>
      <c r="X10947" s="136">
        <v>2.9</v>
      </c>
      <c r="Y10947" s="223">
        <v>6050</v>
      </c>
      <c r="Z10947" s="223">
        <f>W10947*Y10947</f>
        <v>25289</v>
      </c>
      <c r="AA10947" s="224">
        <v>20</v>
      </c>
      <c r="AB10947" s="224">
        <v>30</v>
      </c>
      <c r="AC10947" s="223">
        <f>(Z10947*(100-AB10947))/100</f>
        <v>17702.3</v>
      </c>
      <c r="AD10947" s="223">
        <f>IF(AND(AC10947="",M10945=""),0,IF((AC10947=""),M10945, IF( (M10945=""),AC10947,SUM(AC10945:AC10947)+M10945)))</f>
        <v>690549.05</v>
      </c>
      <c r="AE10947" s="223">
        <f>IF( (X10947=""),AD10947*1,AD10947*(X10947/100) )</f>
        <v>20025.922449999998</v>
      </c>
      <c r="AF10947" s="223">
        <v>0</v>
      </c>
      <c r="AG10947" s="223">
        <f>IF((AF10947-AE10947) &gt; 1,0,IF((AF10947-AE10947)&lt;0,AE10947-AF10947,AF10947-AE10947))</f>
        <v>20025.922449999998</v>
      </c>
      <c r="AH10947" s="223">
        <v>0.02</v>
      </c>
    </row>
    <row r="10948" spans="1:34" s="173" customFormat="1" x14ac:dyDescent="0.55000000000000004">
      <c r="A10948" s="122"/>
      <c r="B10948" s="218"/>
      <c r="C10948" s="218"/>
      <c r="D10948" s="221"/>
      <c r="E10948" s="218"/>
      <c r="F10948" s="218"/>
      <c r="G10948" s="218"/>
      <c r="H10948" s="218"/>
      <c r="I10948" s="222"/>
      <c r="J10948" s="123"/>
      <c r="K10948" s="137"/>
      <c r="L10948" s="137" t="s">
        <v>63</v>
      </c>
      <c r="M10948" s="137">
        <f>SUM(M10943:M10947)</f>
        <v>890325</v>
      </c>
      <c r="N10948" s="218"/>
      <c r="O10948" s="108"/>
      <c r="P10948" s="138"/>
      <c r="Q10948" s="108"/>
      <c r="R10948" s="108"/>
      <c r="S10948" s="139"/>
      <c r="T10948" s="218"/>
      <c r="U10948" s="218"/>
      <c r="V10948" s="218"/>
      <c r="W10948" s="223"/>
      <c r="X10948" s="136"/>
      <c r="Y10948" s="223"/>
      <c r="Z10948" s="223"/>
      <c r="AA10948" s="224"/>
      <c r="AB10948" s="224"/>
      <c r="AC10948" s="223"/>
      <c r="AD10948" s="223"/>
      <c r="AE10948" s="223">
        <f>SUM(AE10943:AE10947)</f>
        <v>1568654.9950949999</v>
      </c>
      <c r="AF10948" s="223"/>
      <c r="AG10948" s="223">
        <f>SUM(AG10943:AG10947)</f>
        <v>1568654.9950949999</v>
      </c>
      <c r="AH10948" s="223"/>
    </row>
    <row r="10949" spans="1:34" s="173" customFormat="1" x14ac:dyDescent="0.55000000000000004">
      <c r="A10949" s="122" t="s">
        <v>14734</v>
      </c>
      <c r="B10949" s="218">
        <v>4683</v>
      </c>
      <c r="C10949" s="218">
        <v>7098</v>
      </c>
      <c r="D10949" s="221" t="s">
        <v>14735</v>
      </c>
      <c r="E10949" s="218" t="s">
        <v>34</v>
      </c>
      <c r="F10949" s="218">
        <v>20411</v>
      </c>
      <c r="G10949" s="218">
        <v>0</v>
      </c>
      <c r="H10949" s="218">
        <v>0</v>
      </c>
      <c r="I10949" s="222">
        <v>31</v>
      </c>
      <c r="J10949" s="123" t="s">
        <v>35</v>
      </c>
      <c r="K10949" s="137">
        <f>((G10949*400)+(H10949*100))+I10949</f>
        <v>31</v>
      </c>
      <c r="L10949" s="137">
        <v>850</v>
      </c>
      <c r="M10949" s="137">
        <f>K10949*L10949</f>
        <v>26350</v>
      </c>
      <c r="N10949" s="218">
        <v>1</v>
      </c>
      <c r="O10949" s="108" t="s">
        <v>14732</v>
      </c>
      <c r="P10949" s="138">
        <v>3570800396138</v>
      </c>
      <c r="Q10949" s="108" t="s">
        <v>14733</v>
      </c>
      <c r="R10949" s="108" t="s">
        <v>14736</v>
      </c>
      <c r="S10949" s="139" t="s">
        <v>14737</v>
      </c>
      <c r="T10949" s="218" t="s">
        <v>51</v>
      </c>
      <c r="U10949" s="218" t="s">
        <v>45</v>
      </c>
      <c r="V10949" s="218" t="s">
        <v>52</v>
      </c>
      <c r="W10949" s="223">
        <v>168</v>
      </c>
      <c r="X10949" s="136">
        <v>87.32</v>
      </c>
      <c r="Y10949" s="223">
        <v>6750</v>
      </c>
      <c r="Z10949" s="223">
        <f>W10949*Y10949</f>
        <v>1134000</v>
      </c>
      <c r="AA10949" s="224">
        <v>22</v>
      </c>
      <c r="AB10949" s="224">
        <v>34</v>
      </c>
      <c r="AC10949" s="223">
        <f>(Z10949*(100-AB10949))/100</f>
        <v>748440</v>
      </c>
      <c r="AD10949" s="223">
        <f>IF(AND(AC10949="",M10949=""),0,IF((AC10949=""),M10949, IF( (M10949=""),AC10949,SUM(AC10949:AC10952)+M10949)))</f>
        <v>4261050.25</v>
      </c>
      <c r="AE10949" s="223">
        <f>IF( (X10949=""),AD10949*1,AD10949*(X10949/100) )</f>
        <v>3720749.0782999997</v>
      </c>
      <c r="AF10949" s="223">
        <v>50000000</v>
      </c>
      <c r="AG10949" s="223">
        <f>IF((AF10949-AE10949) &gt; 1,0,IF((AF10949-AE10949)&lt;0,AE10949-AF10949,AF10949-AE10949))</f>
        <v>0</v>
      </c>
      <c r="AH10949" s="223">
        <v>0.02</v>
      </c>
    </row>
    <row r="10950" spans="1:34" s="173" customFormat="1" x14ac:dyDescent="0.55000000000000004">
      <c r="A10950" s="122"/>
      <c r="B10950" s="218"/>
      <c r="C10950" s="218"/>
      <c r="D10950" s="221"/>
      <c r="E10950" s="218"/>
      <c r="F10950" s="218"/>
      <c r="G10950" s="218"/>
      <c r="H10950" s="218"/>
      <c r="I10950" s="222"/>
      <c r="J10950" s="123"/>
      <c r="K10950" s="137"/>
      <c r="L10950" s="137"/>
      <c r="M10950" s="137"/>
      <c r="N10950" s="218">
        <v>2</v>
      </c>
      <c r="O10950" s="108" t="s">
        <v>14732</v>
      </c>
      <c r="P10950" s="138">
        <v>3570800396138</v>
      </c>
      <c r="Q10950" s="108" t="s">
        <v>14733</v>
      </c>
      <c r="R10950" s="108" t="s">
        <v>14736</v>
      </c>
      <c r="S10950" s="139" t="s">
        <v>14738</v>
      </c>
      <c r="T10950" s="218" t="s">
        <v>55</v>
      </c>
      <c r="U10950" s="218" t="s">
        <v>45</v>
      </c>
      <c r="V10950" s="218" t="s">
        <v>52</v>
      </c>
      <c r="W10950" s="223">
        <v>24.4</v>
      </c>
      <c r="X10950" s="136">
        <v>12.68</v>
      </c>
      <c r="Y10950" s="223">
        <v>0</v>
      </c>
      <c r="Z10950" s="223">
        <f>W10950*Y10950</f>
        <v>0</v>
      </c>
      <c r="AA10950" s="224">
        <v>6</v>
      </c>
      <c r="AB10950" s="224">
        <v>6</v>
      </c>
      <c r="AC10950" s="223">
        <f>(Z10950*(100-AB10950))/100</f>
        <v>0</v>
      </c>
      <c r="AD10950" s="223">
        <f>IF(AND(AC10950="",M10949=""),0,IF((AC10950=""),M10949, IF( (M10949=""),AC10950,SUM(AC10949:AC10952)+M10949)))</f>
        <v>4261050.25</v>
      </c>
      <c r="AE10950" s="223">
        <f>IF( (X10950=""),AD10950*1,AD10950*(X10950/100) )</f>
        <v>540301.17169999995</v>
      </c>
      <c r="AF10950" s="223">
        <v>50000000</v>
      </c>
      <c r="AG10950" s="223">
        <f>IF((AF10950-AE10950) &gt; 1,0,IF((AF10950-AE10950)&lt;0,AE10950-AF10950,AF10950-AE10950))</f>
        <v>0</v>
      </c>
      <c r="AH10950" s="223">
        <v>0.02</v>
      </c>
    </row>
    <row r="10951" spans="1:34" s="173" customFormat="1" x14ac:dyDescent="0.55000000000000004">
      <c r="A10951" s="122"/>
      <c r="B10951" s="218"/>
      <c r="C10951" s="218"/>
      <c r="D10951" s="221"/>
      <c r="E10951" s="218"/>
      <c r="F10951" s="218"/>
      <c r="G10951" s="218"/>
      <c r="H10951" s="218"/>
      <c r="I10951" s="222"/>
      <c r="J10951" s="123"/>
      <c r="K10951" s="137"/>
      <c r="L10951" s="137" t="s">
        <v>63</v>
      </c>
      <c r="M10951" s="137">
        <f>SUM(M10949:M10950)</f>
        <v>26350</v>
      </c>
      <c r="N10951" s="218"/>
      <c r="O10951" s="108"/>
      <c r="P10951" s="138"/>
      <c r="Q10951" s="108"/>
      <c r="R10951" s="108"/>
      <c r="S10951" s="139"/>
      <c r="T10951" s="218"/>
      <c r="U10951" s="218"/>
      <c r="V10951" s="218"/>
      <c r="W10951" s="223"/>
      <c r="X10951" s="136"/>
      <c r="Y10951" s="223"/>
      <c r="Z10951" s="223"/>
      <c r="AA10951" s="224"/>
      <c r="AB10951" s="224"/>
      <c r="AC10951" s="223"/>
      <c r="AD10951" s="223"/>
      <c r="AE10951" s="223">
        <f>SUM(AE10949:AE10950)</f>
        <v>4261050.25</v>
      </c>
      <c r="AF10951" s="223"/>
      <c r="AG10951" s="223">
        <f>SUM(AG10949:AG10950)</f>
        <v>0</v>
      </c>
      <c r="AH10951" s="223"/>
    </row>
    <row r="10952" spans="1:34" s="173" customFormat="1" x14ac:dyDescent="0.55000000000000004">
      <c r="A10952" s="122" t="s">
        <v>14741</v>
      </c>
      <c r="B10952" s="218">
        <v>4684</v>
      </c>
      <c r="C10952" s="218">
        <v>7731</v>
      </c>
      <c r="D10952" s="221" t="s">
        <v>14742</v>
      </c>
      <c r="E10952" s="218" t="s">
        <v>34</v>
      </c>
      <c r="F10952" s="218">
        <v>21957</v>
      </c>
      <c r="G10952" s="218">
        <v>0</v>
      </c>
      <c r="H10952" s="218">
        <v>1</v>
      </c>
      <c r="I10952" s="222">
        <v>4</v>
      </c>
      <c r="J10952" s="123" t="s">
        <v>35</v>
      </c>
      <c r="K10952" s="137">
        <f>((G10952*400)+(H10952*100))+I10952</f>
        <v>104</v>
      </c>
      <c r="L10952" s="137">
        <v>375</v>
      </c>
      <c r="M10952" s="137">
        <f>K10952*L10952</f>
        <v>39000</v>
      </c>
      <c r="N10952" s="218">
        <v>1</v>
      </c>
      <c r="O10952" s="108" t="s">
        <v>14739</v>
      </c>
      <c r="P10952" s="138">
        <v>3570800204018</v>
      </c>
      <c r="Q10952" s="108" t="s">
        <v>14740</v>
      </c>
      <c r="R10952" s="108" t="s">
        <v>14743</v>
      </c>
      <c r="S10952" s="139" t="s">
        <v>14744</v>
      </c>
      <c r="T10952" s="218" t="s">
        <v>51</v>
      </c>
      <c r="U10952" s="218" t="s">
        <v>45</v>
      </c>
      <c r="V10952" s="218" t="s">
        <v>52</v>
      </c>
      <c r="W10952" s="223">
        <v>549.45000000000005</v>
      </c>
      <c r="X10952" s="136">
        <v>100</v>
      </c>
      <c r="Y10952" s="223">
        <v>6750</v>
      </c>
      <c r="Z10952" s="223">
        <f>W10952*Y10952</f>
        <v>3708787.5000000005</v>
      </c>
      <c r="AA10952" s="224">
        <v>6</v>
      </c>
      <c r="AB10952" s="224">
        <v>6</v>
      </c>
      <c r="AC10952" s="223">
        <f>(Z10952*(100-AB10952))/100</f>
        <v>3486260.2500000005</v>
      </c>
      <c r="AD10952" s="223">
        <f>IF(AND(AC10952="",M10952=""),0,IF((AC10952=""),M10952, IF( (M10952=""),AC10952,SUM(AC10952:AC10953)+M10952)))</f>
        <v>3525260.2500000005</v>
      </c>
      <c r="AE10952" s="223">
        <f>IF( (X10952=""),AD10952*1,AD10952*(X10952/100) )</f>
        <v>3525260.2500000005</v>
      </c>
      <c r="AF10952" s="223">
        <v>50000000</v>
      </c>
      <c r="AG10952" s="223">
        <f>IF((AF10952-AE10952) &gt; 1,0,IF((AF10952-AE10952)&lt;0,AE10952-AF10952,AF10952-AE10952))</f>
        <v>0</v>
      </c>
      <c r="AH10952" s="223">
        <v>0.02</v>
      </c>
    </row>
    <row r="10953" spans="1:34" s="173" customFormat="1" x14ac:dyDescent="0.55000000000000004">
      <c r="A10953" s="122"/>
      <c r="B10953" s="218"/>
      <c r="C10953" s="218"/>
      <c r="D10953" s="221"/>
      <c r="E10953" s="218"/>
      <c r="F10953" s="218"/>
      <c r="G10953" s="218"/>
      <c r="H10953" s="218"/>
      <c r="I10953" s="222"/>
      <c r="J10953" s="123"/>
      <c r="K10953" s="137"/>
      <c r="L10953" s="137" t="s">
        <v>63</v>
      </c>
      <c r="M10953" s="137">
        <f>SUM(M10952:M10952)</f>
        <v>39000</v>
      </c>
      <c r="N10953" s="218"/>
      <c r="O10953" s="108"/>
      <c r="P10953" s="138"/>
      <c r="Q10953" s="108"/>
      <c r="R10953" s="108"/>
      <c r="S10953" s="139"/>
      <c r="T10953" s="218"/>
      <c r="U10953" s="218"/>
      <c r="V10953" s="218"/>
      <c r="W10953" s="223"/>
      <c r="X10953" s="136"/>
      <c r="Y10953" s="223"/>
      <c r="Z10953" s="223"/>
      <c r="AA10953" s="224"/>
      <c r="AB10953" s="224"/>
      <c r="AC10953" s="223"/>
      <c r="AD10953" s="223"/>
      <c r="AE10953" s="223">
        <f>SUM(AE10952:AE10952)</f>
        <v>3525260.2500000005</v>
      </c>
      <c r="AF10953" s="223"/>
      <c r="AG10953" s="223">
        <f>SUM(AG10952:AG10952)</f>
        <v>0</v>
      </c>
      <c r="AH10953" s="223"/>
    </row>
    <row r="10954" spans="1:34" s="173" customFormat="1" x14ac:dyDescent="0.55000000000000004">
      <c r="A10954" s="122" t="s">
        <v>14747</v>
      </c>
      <c r="B10954" s="218">
        <v>4685</v>
      </c>
      <c r="C10954" s="218">
        <v>6796</v>
      </c>
      <c r="D10954" s="221" t="s">
        <v>14748</v>
      </c>
      <c r="E10954" s="218" t="s">
        <v>34</v>
      </c>
      <c r="F10954" s="218">
        <v>23513</v>
      </c>
      <c r="G10954" s="218">
        <v>0</v>
      </c>
      <c r="H10954" s="218">
        <v>1</v>
      </c>
      <c r="I10954" s="222">
        <v>1</v>
      </c>
      <c r="J10954" s="123" t="s">
        <v>35</v>
      </c>
      <c r="K10954" s="137">
        <f>((G10954*400)+(H10954*100))+I10954</f>
        <v>101</v>
      </c>
      <c r="L10954" s="137">
        <v>300</v>
      </c>
      <c r="M10954" s="137">
        <f>K10954*L10954</f>
        <v>30300</v>
      </c>
      <c r="N10954" s="218">
        <v>1</v>
      </c>
      <c r="O10954" s="108" t="s">
        <v>14745</v>
      </c>
      <c r="P10954" s="138">
        <v>3570800433068</v>
      </c>
      <c r="Q10954" s="108" t="s">
        <v>14746</v>
      </c>
      <c r="R10954" s="108" t="s">
        <v>14749</v>
      </c>
      <c r="S10954" s="139" t="s">
        <v>14750</v>
      </c>
      <c r="T10954" s="218" t="s">
        <v>51</v>
      </c>
      <c r="U10954" s="218" t="s">
        <v>45</v>
      </c>
      <c r="V10954" s="218" t="s">
        <v>52</v>
      </c>
      <c r="W10954" s="223">
        <v>131</v>
      </c>
      <c r="X10954" s="136">
        <v>85.59</v>
      </c>
      <c r="Y10954" s="223">
        <v>6750</v>
      </c>
      <c r="Z10954" s="223">
        <f>W10954*Y10954</f>
        <v>884250</v>
      </c>
      <c r="AA10954" s="224">
        <v>24</v>
      </c>
      <c r="AB10954" s="224">
        <v>28</v>
      </c>
      <c r="AC10954" s="223">
        <f>(Z10954*(100-AB10954))/100</f>
        <v>636660</v>
      </c>
      <c r="AD10954" s="223">
        <f>IF(AND(AC10954="",M10954=""),0,IF((AC10954=""),M10954, IF( (M10954=""),AC10954,SUM(AC10954:AC10956)+M10954)))</f>
        <v>666960</v>
      </c>
      <c r="AE10954" s="223">
        <f>IF( (X10954=""),AD10954*1,AD10954*(X10954/100) )</f>
        <v>570851.06400000001</v>
      </c>
      <c r="AF10954" s="223">
        <v>50000000</v>
      </c>
      <c r="AG10954" s="223">
        <f>IF((AF10954-AE10954) &gt; 1,0,IF((AF10954-AE10954)&lt;0,AE10954-AF10954,AF10954-AE10954))</f>
        <v>0</v>
      </c>
      <c r="AH10954" s="223">
        <v>0.02</v>
      </c>
    </row>
    <row r="10955" spans="1:34" s="173" customFormat="1" x14ac:dyDescent="0.55000000000000004">
      <c r="A10955" s="122"/>
      <c r="B10955" s="218"/>
      <c r="C10955" s="218"/>
      <c r="D10955" s="221"/>
      <c r="E10955" s="218"/>
      <c r="F10955" s="218"/>
      <c r="G10955" s="218"/>
      <c r="H10955" s="218"/>
      <c r="I10955" s="222"/>
      <c r="J10955" s="123"/>
      <c r="K10955" s="137"/>
      <c r="L10955" s="137"/>
      <c r="M10955" s="137"/>
      <c r="N10955" s="218">
        <v>2</v>
      </c>
      <c r="O10955" s="108" t="s">
        <v>14745</v>
      </c>
      <c r="P10955" s="138">
        <v>3570800433068</v>
      </c>
      <c r="Q10955" s="108" t="s">
        <v>14746</v>
      </c>
      <c r="R10955" s="108" t="s">
        <v>14749</v>
      </c>
      <c r="S10955" s="139" t="s">
        <v>14751</v>
      </c>
      <c r="T10955" s="218" t="s">
        <v>55</v>
      </c>
      <c r="U10955" s="218" t="s">
        <v>45</v>
      </c>
      <c r="V10955" s="218" t="s">
        <v>52</v>
      </c>
      <c r="W10955" s="223">
        <v>22.05</v>
      </c>
      <c r="X10955" s="136">
        <v>14.41</v>
      </c>
      <c r="Y10955" s="223">
        <v>0</v>
      </c>
      <c r="Z10955" s="223">
        <f>W10955*Y10955</f>
        <v>0</v>
      </c>
      <c r="AA10955" s="224">
        <v>6</v>
      </c>
      <c r="AB10955" s="224">
        <v>6</v>
      </c>
      <c r="AC10955" s="223">
        <f>(Z10955*(100-AB10955))/100</f>
        <v>0</v>
      </c>
      <c r="AD10955" s="223">
        <f>IF(AND(AC10955="",M10954=""),0,IF((AC10955=""),M10954, IF( (M10954=""),AC10955,SUM(AC10954:AC10956)+M10954)))</f>
        <v>666960</v>
      </c>
      <c r="AE10955" s="223">
        <f>IF( (X10955=""),AD10955*1,AD10955*(X10955/100) )</f>
        <v>96108.936000000002</v>
      </c>
      <c r="AF10955" s="223">
        <v>50000000</v>
      </c>
      <c r="AG10955" s="223">
        <f>IF((AF10955-AE10955) &gt; 1,0,IF((AF10955-AE10955)&lt;0,AE10955-AF10955,AF10955-AE10955))</f>
        <v>0</v>
      </c>
      <c r="AH10955" s="223">
        <v>0.02</v>
      </c>
    </row>
    <row r="10956" spans="1:34" s="173" customFormat="1" x14ac:dyDescent="0.55000000000000004">
      <c r="A10956" s="122"/>
      <c r="B10956" s="218"/>
      <c r="C10956" s="218"/>
      <c r="D10956" s="221"/>
      <c r="E10956" s="218"/>
      <c r="F10956" s="218"/>
      <c r="G10956" s="218"/>
      <c r="H10956" s="218"/>
      <c r="I10956" s="222"/>
      <c r="J10956" s="123"/>
      <c r="K10956" s="137"/>
      <c r="L10956" s="137" t="s">
        <v>63</v>
      </c>
      <c r="M10956" s="137">
        <f>SUM(M10954:M10955)</f>
        <v>30300</v>
      </c>
      <c r="N10956" s="218"/>
      <c r="O10956" s="108"/>
      <c r="P10956" s="138"/>
      <c r="Q10956" s="108"/>
      <c r="R10956" s="108"/>
      <c r="S10956" s="139"/>
      <c r="T10956" s="218"/>
      <c r="U10956" s="218"/>
      <c r="V10956" s="218"/>
      <c r="W10956" s="223"/>
      <c r="X10956" s="136"/>
      <c r="Y10956" s="223"/>
      <c r="Z10956" s="223"/>
      <c r="AA10956" s="224"/>
      <c r="AB10956" s="224"/>
      <c r="AC10956" s="223"/>
      <c r="AD10956" s="223"/>
      <c r="AE10956" s="223">
        <f>SUM(AE10954:AE10955)</f>
        <v>666960</v>
      </c>
      <c r="AF10956" s="223"/>
      <c r="AG10956" s="223">
        <f>SUM(AG10954:AG10955)</f>
        <v>0</v>
      </c>
      <c r="AH10956" s="223"/>
    </row>
    <row r="10957" spans="1:34" s="173" customFormat="1" x14ac:dyDescent="0.55000000000000004">
      <c r="A10957" s="122" t="s">
        <v>14752</v>
      </c>
      <c r="B10957" s="172">
        <v>5085</v>
      </c>
      <c r="C10957" s="172">
        <v>4777</v>
      </c>
      <c r="D10957" s="242" t="s">
        <v>14753</v>
      </c>
      <c r="E10957" s="172" t="s">
        <v>37</v>
      </c>
      <c r="F10957" s="172">
        <v>4279</v>
      </c>
      <c r="G10957" s="172">
        <v>5</v>
      </c>
      <c r="H10957" s="172">
        <v>3</v>
      </c>
      <c r="I10957" s="243">
        <v>30</v>
      </c>
      <c r="J10957" s="123" t="s">
        <v>38</v>
      </c>
      <c r="K10957" s="171">
        <f>((G10957*400)+(H10957*100))+I10957</f>
        <v>2330</v>
      </c>
      <c r="L10957" s="171">
        <v>225</v>
      </c>
      <c r="M10957" s="171">
        <f>K10957*L10957</f>
        <v>524250</v>
      </c>
      <c r="N10957" s="172"/>
      <c r="O10957" s="122"/>
      <c r="P10957" s="200"/>
      <c r="Q10957" s="122"/>
      <c r="R10957" s="122"/>
      <c r="S10957" s="170"/>
      <c r="T10957" s="172"/>
      <c r="U10957" s="172"/>
      <c r="V10957" s="172"/>
      <c r="W10957" s="244"/>
      <c r="X10957" s="199"/>
      <c r="Y10957" s="244"/>
      <c r="Z10957" s="244"/>
      <c r="AA10957" s="245"/>
      <c r="AB10957" s="245"/>
      <c r="AC10957" s="244"/>
      <c r="AD10957" s="244">
        <f>IF(AND(AC10957="",M10957=""),0,IF((AC10957=""),M10957,IF((M10957=""),AC10957,AC10957+M10957)))</f>
        <v>524250</v>
      </c>
      <c r="AE10957" s="244">
        <f>IF( (X10957=""),AD10957*1,AD10957*(X10957/100) )</f>
        <v>524250</v>
      </c>
      <c r="AF10957" s="244">
        <v>0</v>
      </c>
      <c r="AG10957" s="244">
        <f>IF((AF10957-AE10957) &gt; 1,0,IF((AF10957-AE10957)&lt;0,AE10957-AF10957,AF10957-AE10957))</f>
        <v>524250</v>
      </c>
      <c r="AH10957" s="223">
        <v>0.01</v>
      </c>
    </row>
    <row r="10958" spans="1:34" s="173" customFormat="1" x14ac:dyDescent="0.55000000000000004">
      <c r="A10958" s="122"/>
      <c r="B10958" s="172">
        <v>5086</v>
      </c>
      <c r="C10958" s="172">
        <v>4786</v>
      </c>
      <c r="D10958" s="242" t="s">
        <v>14754</v>
      </c>
      <c r="E10958" s="172" t="s">
        <v>37</v>
      </c>
      <c r="F10958" s="172">
        <v>4292</v>
      </c>
      <c r="G10958" s="172">
        <v>1</v>
      </c>
      <c r="H10958" s="172">
        <v>0</v>
      </c>
      <c r="I10958" s="243">
        <v>7</v>
      </c>
      <c r="J10958" s="123" t="s">
        <v>38</v>
      </c>
      <c r="K10958" s="171">
        <f>((G10958*400)+(H10958*100))+I10958</f>
        <v>407</v>
      </c>
      <c r="L10958" s="171">
        <v>225</v>
      </c>
      <c r="M10958" s="171">
        <f>K10958*L10958</f>
        <v>91575</v>
      </c>
      <c r="N10958" s="172"/>
      <c r="O10958" s="122"/>
      <c r="P10958" s="200"/>
      <c r="Q10958" s="122"/>
      <c r="R10958" s="122"/>
      <c r="S10958" s="170"/>
      <c r="T10958" s="172"/>
      <c r="U10958" s="172"/>
      <c r="V10958" s="172"/>
      <c r="W10958" s="244"/>
      <c r="X10958" s="199"/>
      <c r="Y10958" s="244"/>
      <c r="Z10958" s="244"/>
      <c r="AA10958" s="245"/>
      <c r="AB10958" s="245"/>
      <c r="AC10958" s="244"/>
      <c r="AD10958" s="244">
        <f>IF(AND(AC10958="",M10958=""),0,IF((AC10958=""),M10958,IF((M10958=""),AC10958,AC10958+M10958)))</f>
        <v>91575</v>
      </c>
      <c r="AE10958" s="244">
        <f>IF( (X10958=""),AD10958*1,AD10958*(X10958/100) )</f>
        <v>91575</v>
      </c>
      <c r="AF10958" s="244">
        <v>0</v>
      </c>
      <c r="AG10958" s="244">
        <f>IF((AF10958-AE10958) &gt; 1,0,IF((AF10958-AE10958)&lt;0,AE10958-AF10958,AF10958-AE10958))</f>
        <v>91575</v>
      </c>
      <c r="AH10958" s="223">
        <v>0.01</v>
      </c>
    </row>
    <row r="10959" spans="1:34" s="173" customFormat="1" x14ac:dyDescent="0.55000000000000004">
      <c r="A10959" s="122"/>
      <c r="B10959" s="172"/>
      <c r="C10959" s="172"/>
      <c r="D10959" s="242"/>
      <c r="E10959" s="172"/>
      <c r="F10959" s="172"/>
      <c r="G10959" s="172"/>
      <c r="H10959" s="172"/>
      <c r="I10959" s="243"/>
      <c r="J10959" s="123"/>
      <c r="K10959" s="171"/>
      <c r="L10959" s="171" t="s">
        <v>63</v>
      </c>
      <c r="M10959" s="171">
        <f>SUM(M10957:M10958)</f>
        <v>615825</v>
      </c>
      <c r="N10959" s="172"/>
      <c r="O10959" s="122"/>
      <c r="P10959" s="200"/>
      <c r="Q10959" s="122"/>
      <c r="R10959" s="122"/>
      <c r="S10959" s="170"/>
      <c r="T10959" s="172"/>
      <c r="U10959" s="172"/>
      <c r="V10959" s="172"/>
      <c r="W10959" s="244"/>
      <c r="X10959" s="199"/>
      <c r="Y10959" s="244"/>
      <c r="Z10959" s="244"/>
      <c r="AA10959" s="245"/>
      <c r="AB10959" s="245"/>
      <c r="AC10959" s="244"/>
      <c r="AD10959" s="244"/>
      <c r="AE10959" s="244">
        <f>SUM(AE10957:AE10958)</f>
        <v>615825</v>
      </c>
      <c r="AF10959" s="244"/>
      <c r="AG10959" s="244">
        <f>SUM(AG10957:AG10958)</f>
        <v>615825</v>
      </c>
      <c r="AH10959" s="223"/>
    </row>
    <row r="10960" spans="1:34" s="173" customFormat="1" x14ac:dyDescent="0.55000000000000004">
      <c r="A10960" s="122" t="s">
        <v>14757</v>
      </c>
      <c r="B10960" s="218">
        <v>4686</v>
      </c>
      <c r="C10960" s="218">
        <v>5680</v>
      </c>
      <c r="D10960" s="221" t="s">
        <v>14758</v>
      </c>
      <c r="E10960" s="218" t="s">
        <v>34</v>
      </c>
      <c r="F10960" s="218">
        <v>21689</v>
      </c>
      <c r="G10960" s="218">
        <v>0</v>
      </c>
      <c r="H10960" s="218">
        <v>1</v>
      </c>
      <c r="I10960" s="222">
        <v>0</v>
      </c>
      <c r="J10960" s="123" t="s">
        <v>35</v>
      </c>
      <c r="K10960" s="137">
        <f>((G10960*400)+(H10960*100))+I10960</f>
        <v>100</v>
      </c>
      <c r="L10960" s="137">
        <v>1250</v>
      </c>
      <c r="M10960" s="137">
        <f>K10960*L10960</f>
        <v>125000</v>
      </c>
      <c r="N10960" s="218">
        <v>1</v>
      </c>
      <c r="O10960" s="108" t="s">
        <v>14755</v>
      </c>
      <c r="P10960" s="138">
        <v>3560101168577</v>
      </c>
      <c r="Q10960" s="108" t="s">
        <v>14756</v>
      </c>
      <c r="R10960" s="108" t="s">
        <v>14759</v>
      </c>
      <c r="S10960" s="139" t="s">
        <v>14760</v>
      </c>
      <c r="T10960" s="218" t="s">
        <v>51</v>
      </c>
      <c r="U10960" s="218" t="s">
        <v>45</v>
      </c>
      <c r="V10960" s="218" t="s">
        <v>52</v>
      </c>
      <c r="W10960" s="223">
        <v>46.8</v>
      </c>
      <c r="X10960" s="136">
        <v>42.36</v>
      </c>
      <c r="Y10960" s="223">
        <v>6750</v>
      </c>
      <c r="Z10960" s="223">
        <f>W10960*Y10960</f>
        <v>315900</v>
      </c>
      <c r="AA10960" s="224">
        <v>21</v>
      </c>
      <c r="AB10960" s="224">
        <v>93</v>
      </c>
      <c r="AC10960" s="223">
        <f>(Z10960*(100-AB10960))/100</f>
        <v>22113</v>
      </c>
      <c r="AD10960" s="223">
        <f>IF(AND(AC10960="",M10960=""),0,IF((AC10960=""),M10960, IF( (M10960=""),AC10960,SUM(AC10960:AC10965)+M10960)))</f>
        <v>3548637.7999999989</v>
      </c>
      <c r="AE10960" s="223">
        <f>IF( (X10960=""),AD10960*1,AD10960*(X10960/100) )</f>
        <v>1503202.9720799995</v>
      </c>
      <c r="AF10960" s="223">
        <v>50000000</v>
      </c>
      <c r="AG10960" s="223">
        <f>IF((AF10960-AE10960) &gt; 1,0,IF((AF10960-AE10960)&lt;0,AE10960-AF10960,AF10960-AE10960))</f>
        <v>0</v>
      </c>
      <c r="AH10960" s="223">
        <v>0.02</v>
      </c>
    </row>
    <row r="10961" spans="1:34" s="173" customFormat="1" x14ac:dyDescent="0.55000000000000004">
      <c r="A10961" s="122"/>
      <c r="B10961" s="218"/>
      <c r="C10961" s="218"/>
      <c r="D10961" s="221"/>
      <c r="E10961" s="218"/>
      <c r="F10961" s="218"/>
      <c r="G10961" s="218"/>
      <c r="H10961" s="218"/>
      <c r="I10961" s="222"/>
      <c r="J10961" s="123"/>
      <c r="K10961" s="137"/>
      <c r="L10961" s="137"/>
      <c r="M10961" s="137"/>
      <c r="N10961" s="218">
        <v>2</v>
      </c>
      <c r="O10961" s="108" t="s">
        <v>14755</v>
      </c>
      <c r="P10961" s="138">
        <v>3560101168577</v>
      </c>
      <c r="Q10961" s="108" t="s">
        <v>14756</v>
      </c>
      <c r="R10961" s="108" t="s">
        <v>14759</v>
      </c>
      <c r="S10961" s="139" t="s">
        <v>15250</v>
      </c>
      <c r="T10961" s="218" t="s">
        <v>51</v>
      </c>
      <c r="U10961" s="218" t="s">
        <v>74</v>
      </c>
      <c r="V10961" s="218" t="s">
        <v>52</v>
      </c>
      <c r="W10961" s="223">
        <v>35.520000000000003</v>
      </c>
      <c r="X10961" s="136">
        <v>32.15</v>
      </c>
      <c r="Y10961" s="223">
        <v>6750</v>
      </c>
      <c r="Z10961" s="223">
        <f>W10961*Y10961</f>
        <v>239760.00000000003</v>
      </c>
      <c r="AA10961" s="224">
        <v>21</v>
      </c>
      <c r="AB10961" s="224">
        <v>93</v>
      </c>
      <c r="AC10961" s="223">
        <f>(Z10961*(100-AB10961))/100</f>
        <v>16783.2</v>
      </c>
      <c r="AD10961" s="223">
        <f>IF(AND(AC10961="",M10960=""),0,IF((AC10961=""),M10960, IF( (M10960=""),AC10961,SUM(AC10960:AC10965)+M10960)))</f>
        <v>3548637.7999999989</v>
      </c>
      <c r="AE10961" s="223">
        <f>IF( (X10961=""),AD10961*1,AD10961*(X10961/100) )</f>
        <v>1140887.0526999997</v>
      </c>
      <c r="AF10961" s="223">
        <v>50000000</v>
      </c>
      <c r="AG10961" s="223">
        <f>IF((AF10961-AE10961) &gt; 1,0,IF((AF10961-AE10961)&lt;0,AE10961-AF10961,AF10961-AE10961))</f>
        <v>0</v>
      </c>
      <c r="AH10961" s="223">
        <v>0.02</v>
      </c>
    </row>
    <row r="10962" spans="1:34" s="173" customFormat="1" x14ac:dyDescent="0.55000000000000004">
      <c r="A10962" s="122"/>
      <c r="B10962" s="218"/>
      <c r="C10962" s="218"/>
      <c r="D10962" s="221"/>
      <c r="E10962" s="218"/>
      <c r="F10962" s="218"/>
      <c r="G10962" s="218"/>
      <c r="H10962" s="218"/>
      <c r="I10962" s="222"/>
      <c r="J10962" s="123"/>
      <c r="K10962" s="137"/>
      <c r="L10962" s="137"/>
      <c r="M10962" s="137"/>
      <c r="N10962" s="218">
        <v>3</v>
      </c>
      <c r="O10962" s="108" t="s">
        <v>14755</v>
      </c>
      <c r="P10962" s="138">
        <v>3560101168577</v>
      </c>
      <c r="Q10962" s="108" t="s">
        <v>14756</v>
      </c>
      <c r="R10962" s="108" t="s">
        <v>14759</v>
      </c>
      <c r="S10962" s="139" t="s">
        <v>15251</v>
      </c>
      <c r="T10962" s="218" t="s">
        <v>51</v>
      </c>
      <c r="U10962" s="218" t="s">
        <v>74</v>
      </c>
      <c r="V10962" s="218" t="s">
        <v>52</v>
      </c>
      <c r="W10962" s="223">
        <v>28.16</v>
      </c>
      <c r="X10962" s="136">
        <v>25.49</v>
      </c>
      <c r="Y10962" s="223">
        <v>6750</v>
      </c>
      <c r="Z10962" s="223">
        <f>W10962*Y10962</f>
        <v>190080</v>
      </c>
      <c r="AA10962" s="224">
        <v>21</v>
      </c>
      <c r="AB10962" s="224">
        <v>93</v>
      </c>
      <c r="AC10962" s="223">
        <f>(Z10962*(100-AB10962))/100</f>
        <v>13305.6</v>
      </c>
      <c r="AD10962" s="223">
        <f>IF(AND(AC10962="",M10960=""),0,IF((AC10962=""),M10960, IF( (M10960=""),AC10962,SUM(AC10960:AC10965)+M10960)))</f>
        <v>3548637.7999999989</v>
      </c>
      <c r="AE10962" s="223">
        <f>IF( (X10962=""),AD10962*1,AD10962*(X10962/100) )</f>
        <v>904547.7752199996</v>
      </c>
      <c r="AF10962" s="223">
        <v>50000000</v>
      </c>
      <c r="AG10962" s="223">
        <f>IF((AF10962-AE10962) &gt; 1,0,IF((AF10962-AE10962)&lt;0,AE10962-AF10962,AF10962-AE10962))</f>
        <v>0</v>
      </c>
      <c r="AH10962" s="223">
        <v>0.02</v>
      </c>
    </row>
    <row r="10963" spans="1:34" s="173" customFormat="1" x14ac:dyDescent="0.55000000000000004">
      <c r="A10963" s="122"/>
      <c r="B10963" s="218"/>
      <c r="C10963" s="218"/>
      <c r="D10963" s="221"/>
      <c r="E10963" s="218"/>
      <c r="F10963" s="218"/>
      <c r="G10963" s="218"/>
      <c r="H10963" s="218"/>
      <c r="I10963" s="222"/>
      <c r="J10963" s="123"/>
      <c r="K10963" s="137"/>
      <c r="L10963" s="137" t="s">
        <v>63</v>
      </c>
      <c r="M10963" s="137">
        <f>SUM(M10960:M10962)</f>
        <v>125000</v>
      </c>
      <c r="N10963" s="218"/>
      <c r="O10963" s="108"/>
      <c r="P10963" s="138"/>
      <c r="Q10963" s="108"/>
      <c r="R10963" s="108"/>
      <c r="S10963" s="139"/>
      <c r="T10963" s="218"/>
      <c r="U10963" s="218"/>
      <c r="V10963" s="218"/>
      <c r="W10963" s="223"/>
      <c r="X10963" s="136"/>
      <c r="Y10963" s="223"/>
      <c r="Z10963" s="223"/>
      <c r="AA10963" s="224"/>
      <c r="AB10963" s="224"/>
      <c r="AC10963" s="223"/>
      <c r="AD10963" s="223"/>
      <c r="AE10963" s="223">
        <f>SUM(AE10960:AE10962)</f>
        <v>3548637.7999999989</v>
      </c>
      <c r="AF10963" s="223"/>
      <c r="AG10963" s="223">
        <f>SUM(AG10960:AG10962)</f>
        <v>0</v>
      </c>
      <c r="AH10963" s="223"/>
    </row>
    <row r="10964" spans="1:34" s="173" customFormat="1" x14ac:dyDescent="0.55000000000000004">
      <c r="A10964" s="122" t="s">
        <v>14763</v>
      </c>
      <c r="B10964" s="218">
        <v>4687</v>
      </c>
      <c r="C10964" s="218">
        <v>7436</v>
      </c>
      <c r="D10964" s="221" t="s">
        <v>14764</v>
      </c>
      <c r="E10964" s="218" t="s">
        <v>34</v>
      </c>
      <c r="F10964" s="218">
        <v>7185</v>
      </c>
      <c r="G10964" s="218">
        <v>1</v>
      </c>
      <c r="H10964" s="218">
        <v>0</v>
      </c>
      <c r="I10964" s="222">
        <v>56</v>
      </c>
      <c r="J10964" s="123" t="s">
        <v>35</v>
      </c>
      <c r="K10964" s="137">
        <f>((G10964*400)+(H10964*100))+I10964</f>
        <v>456</v>
      </c>
      <c r="L10964" s="137">
        <v>1200</v>
      </c>
      <c r="M10964" s="137">
        <f>K10964*L10964</f>
        <v>547200</v>
      </c>
      <c r="N10964" s="218">
        <v>1</v>
      </c>
      <c r="O10964" s="108" t="s">
        <v>14761</v>
      </c>
      <c r="P10964" s="138"/>
      <c r="Q10964" s="108" t="s">
        <v>14762</v>
      </c>
      <c r="R10964" s="108" t="s">
        <v>14765</v>
      </c>
      <c r="S10964" s="139" t="s">
        <v>14766</v>
      </c>
      <c r="T10964" s="218" t="s">
        <v>51</v>
      </c>
      <c r="U10964" s="218" t="s">
        <v>45</v>
      </c>
      <c r="V10964" s="218" t="s">
        <v>52</v>
      </c>
      <c r="W10964" s="223">
        <v>522.55999999999995</v>
      </c>
      <c r="X10964" s="136">
        <v>100</v>
      </c>
      <c r="Y10964" s="223">
        <v>6750</v>
      </c>
      <c r="Z10964" s="223">
        <f>W10964*Y10964</f>
        <v>3527279.9999999995</v>
      </c>
      <c r="AA10964" s="224">
        <v>6</v>
      </c>
      <c r="AB10964" s="224">
        <v>6</v>
      </c>
      <c r="AC10964" s="223">
        <f>(Z10964*(100-AB10964))/100</f>
        <v>3315643.1999999993</v>
      </c>
      <c r="AD10964" s="223">
        <f>IF(AND(AC10964="",M10964=""),0,IF((AC10964=""),M10964, IF( (M10964=""),AC10964,SUM(AC10964:AC10966)+M10964)))</f>
        <v>3918635.9999999991</v>
      </c>
      <c r="AE10964" s="223">
        <f>IF( (X10964=""),AD10964*1,AD10964*(X10964/100) )</f>
        <v>3918635.9999999991</v>
      </c>
      <c r="AF10964" s="223">
        <v>50000000</v>
      </c>
      <c r="AG10964" s="223">
        <f>IF((AF10964-AE10964) &gt; 1,0,IF((AF10964-AE10964)&lt;0,AE10964-AF10964,AF10964-AE10964))</f>
        <v>0</v>
      </c>
      <c r="AH10964" s="223">
        <v>0.02</v>
      </c>
    </row>
    <row r="10965" spans="1:34" s="173" customFormat="1" x14ac:dyDescent="0.55000000000000004">
      <c r="A10965" s="122"/>
      <c r="B10965" s="218">
        <v>4688</v>
      </c>
      <c r="C10965" s="218">
        <v>7513</v>
      </c>
      <c r="D10965" s="221" t="s">
        <v>14767</v>
      </c>
      <c r="E10965" s="218" t="s">
        <v>34</v>
      </c>
      <c r="F10965" s="218">
        <v>20425</v>
      </c>
      <c r="G10965" s="218">
        <v>1</v>
      </c>
      <c r="H10965" s="218">
        <v>2</v>
      </c>
      <c r="I10965" s="222">
        <v>44</v>
      </c>
      <c r="J10965" s="123" t="s">
        <v>35</v>
      </c>
      <c r="K10965" s="137">
        <f>((G10965*400)+(H10965*100))+I10965</f>
        <v>644</v>
      </c>
      <c r="L10965" s="137">
        <v>850</v>
      </c>
      <c r="M10965" s="137">
        <f>K10965*L10965</f>
        <v>547400</v>
      </c>
      <c r="N10965" s="218">
        <v>1</v>
      </c>
      <c r="O10965" s="108" t="s">
        <v>14761</v>
      </c>
      <c r="P10965" s="138"/>
      <c r="Q10965" s="108" t="s">
        <v>14762</v>
      </c>
      <c r="R10965" s="108" t="s">
        <v>14765</v>
      </c>
      <c r="S10965" s="139" t="s">
        <v>14768</v>
      </c>
      <c r="T10965" s="218" t="s">
        <v>51</v>
      </c>
      <c r="U10965" s="218" t="s">
        <v>74</v>
      </c>
      <c r="V10965" s="218" t="s">
        <v>52</v>
      </c>
      <c r="W10965" s="223">
        <v>118.08</v>
      </c>
      <c r="X10965" s="136">
        <v>100</v>
      </c>
      <c r="Y10965" s="223">
        <v>6750</v>
      </c>
      <c r="Z10965" s="223">
        <f>W10965*Y10965</f>
        <v>797040</v>
      </c>
      <c r="AA10965" s="224">
        <v>21</v>
      </c>
      <c r="AB10965" s="224">
        <v>93</v>
      </c>
      <c r="AC10965" s="223">
        <f>(Z10965*(100-AB10965))/100</f>
        <v>55792.800000000003</v>
      </c>
      <c r="AD10965" s="223">
        <f>IF(AND(AC10965="",M10965=""),0,IF((AC10965=""),M10965, IF( (M10965=""),AC10965,SUM(AC10965:AC10966)+M10965)))</f>
        <v>603192.80000000005</v>
      </c>
      <c r="AE10965" s="223">
        <f>IF( (X10965=""),AD10965*1,AD10965*(X10965/100) )</f>
        <v>603192.80000000005</v>
      </c>
      <c r="AF10965" s="223">
        <v>50000000</v>
      </c>
      <c r="AG10965" s="223">
        <f>IF((AF10965-AE10965) &gt; 1,0,IF((AF10965-AE10965)&lt;0,AE10965-AF10965,AF10965-AE10965))</f>
        <v>0</v>
      </c>
      <c r="AH10965" s="223">
        <v>0.02</v>
      </c>
    </row>
    <row r="10966" spans="1:34" s="173" customFormat="1" x14ac:dyDescent="0.55000000000000004">
      <c r="A10966" s="122"/>
      <c r="B10966" s="218"/>
      <c r="C10966" s="218"/>
      <c r="D10966" s="221"/>
      <c r="E10966" s="218"/>
      <c r="F10966" s="218"/>
      <c r="G10966" s="218"/>
      <c r="H10966" s="218"/>
      <c r="I10966" s="222"/>
      <c r="J10966" s="123"/>
      <c r="K10966" s="137"/>
      <c r="L10966" s="137" t="s">
        <v>63</v>
      </c>
      <c r="M10966" s="137">
        <f>SUM(M10964:M10965)</f>
        <v>1094600</v>
      </c>
      <c r="N10966" s="218"/>
      <c r="O10966" s="108"/>
      <c r="P10966" s="138"/>
      <c r="Q10966" s="108"/>
      <c r="R10966" s="108"/>
      <c r="S10966" s="139"/>
      <c r="T10966" s="218"/>
      <c r="U10966" s="218"/>
      <c r="V10966" s="218"/>
      <c r="W10966" s="223"/>
      <c r="X10966" s="136"/>
      <c r="Y10966" s="223"/>
      <c r="Z10966" s="223"/>
      <c r="AA10966" s="224"/>
      <c r="AB10966" s="224"/>
      <c r="AC10966" s="223"/>
      <c r="AD10966" s="223"/>
      <c r="AE10966" s="223">
        <f>SUM(AE10964:AE10965)</f>
        <v>4521828.7999999989</v>
      </c>
      <c r="AF10966" s="223"/>
      <c r="AG10966" s="223">
        <f>SUM(AG10964:AG10965)</f>
        <v>0</v>
      </c>
      <c r="AH10966" s="223"/>
    </row>
    <row r="10967" spans="1:34" s="173" customFormat="1" x14ac:dyDescent="0.55000000000000004">
      <c r="A10967" s="122" t="s">
        <v>14772</v>
      </c>
      <c r="B10967" s="218">
        <v>4689</v>
      </c>
      <c r="C10967" s="218">
        <v>5804</v>
      </c>
      <c r="D10967" s="221" t="s">
        <v>14773</v>
      </c>
      <c r="E10967" s="218" t="s">
        <v>34</v>
      </c>
      <c r="F10967" s="218">
        <v>2301</v>
      </c>
      <c r="G10967" s="218">
        <v>2</v>
      </c>
      <c r="H10967" s="218">
        <v>3</v>
      </c>
      <c r="I10967" s="222">
        <v>3</v>
      </c>
      <c r="J10967" s="123" t="s">
        <v>38</v>
      </c>
      <c r="K10967" s="137">
        <f>((G10967*400)+(H10967*100))+I10967</f>
        <v>1103</v>
      </c>
      <c r="L10967" s="137">
        <v>2425</v>
      </c>
      <c r="M10967" s="137">
        <f>K10967*L10967</f>
        <v>2674775</v>
      </c>
      <c r="N10967" s="218"/>
      <c r="O10967" s="108"/>
      <c r="P10967" s="138"/>
      <c r="Q10967" s="108"/>
      <c r="R10967" s="108"/>
      <c r="S10967" s="139"/>
      <c r="T10967" s="218"/>
      <c r="U10967" s="218"/>
      <c r="V10967" s="218"/>
      <c r="W10967" s="223"/>
      <c r="X10967" s="136"/>
      <c r="Y10967" s="223"/>
      <c r="Z10967" s="223"/>
      <c r="AA10967" s="224"/>
      <c r="AB10967" s="224"/>
      <c r="AC10967" s="223"/>
      <c r="AD10967" s="223">
        <f>IF(AND(AC10967="",M10967=""),0,IF((AC10967=""),M10967,IF((M10967=""),AC10967,AC10967+M10967)))</f>
        <v>2674775</v>
      </c>
      <c r="AE10967" s="223">
        <f>IF( (X10967=""),AD10967*1,AD10967*(X10967/100) )</f>
        <v>2674775</v>
      </c>
      <c r="AF10967" s="223">
        <v>50000000</v>
      </c>
      <c r="AG10967" s="223">
        <f>IF((AF10967-AE10967) &gt; 1,0,IF((AF10967-AE10967)&lt;0,AE10967-AF10967,AF10967-AE10967))</f>
        <v>0</v>
      </c>
      <c r="AH10967" s="223">
        <v>0.01</v>
      </c>
    </row>
    <row r="10968" spans="1:34" s="173" customFormat="1" x14ac:dyDescent="0.55000000000000004">
      <c r="A10968" s="122"/>
      <c r="B10968" s="218">
        <v>4690</v>
      </c>
      <c r="C10968" s="218">
        <v>9792</v>
      </c>
      <c r="D10968" s="221"/>
      <c r="E10968" s="218" t="s">
        <v>34</v>
      </c>
      <c r="F10968" s="218">
        <v>9843</v>
      </c>
      <c r="G10968" s="218">
        <v>3</v>
      </c>
      <c r="H10968" s="218">
        <v>0</v>
      </c>
      <c r="I10968" s="222">
        <v>20</v>
      </c>
      <c r="J10968" s="123" t="s">
        <v>38</v>
      </c>
      <c r="K10968" s="137">
        <f>((G10968*400)+(H10968*100))+I10968</f>
        <v>1220</v>
      </c>
      <c r="L10968" s="137">
        <v>300</v>
      </c>
      <c r="M10968" s="137">
        <f>K10968*L10968</f>
        <v>366000</v>
      </c>
      <c r="N10968" s="218"/>
      <c r="O10968" s="108"/>
      <c r="P10968" s="138"/>
      <c r="Q10968" s="108"/>
      <c r="R10968" s="108"/>
      <c r="S10968" s="139"/>
      <c r="T10968" s="218"/>
      <c r="U10968" s="218"/>
      <c r="V10968" s="218"/>
      <c r="W10968" s="223"/>
      <c r="X10968" s="136"/>
      <c r="Y10968" s="223"/>
      <c r="Z10968" s="223"/>
      <c r="AA10968" s="224"/>
      <c r="AB10968" s="224"/>
      <c r="AC10968" s="223"/>
      <c r="AD10968" s="223">
        <f>IF(AND(AC10968="",M10968=""),0,IF((AC10968=""),M10968,IF((M10968=""),AC10968,AC10968+M10968)))</f>
        <v>366000</v>
      </c>
      <c r="AE10968" s="223">
        <f>IF( (X10968=""),AD10968*1,AD10968*(X10968/100) )</f>
        <v>366000</v>
      </c>
      <c r="AF10968" s="223">
        <v>50000000</v>
      </c>
      <c r="AG10968" s="223">
        <f>IF((AF10968-AE10968) &gt; 1,0,IF((AF10968-AE10968)&lt;0,AE10968-AF10968,AF10968-AE10968))</f>
        <v>0</v>
      </c>
      <c r="AH10968" s="223">
        <v>0.01</v>
      </c>
    </row>
    <row r="10969" spans="1:34" s="173" customFormat="1" x14ac:dyDescent="0.55000000000000004">
      <c r="A10969" s="122"/>
      <c r="B10969" s="218">
        <v>4691</v>
      </c>
      <c r="C10969" s="218">
        <v>9794</v>
      </c>
      <c r="D10969" s="221"/>
      <c r="E10969" s="218" t="s">
        <v>34</v>
      </c>
      <c r="F10969" s="218">
        <v>10833</v>
      </c>
      <c r="G10969" s="218">
        <v>8</v>
      </c>
      <c r="H10969" s="218">
        <v>1</v>
      </c>
      <c r="I10969" s="222">
        <v>40</v>
      </c>
      <c r="J10969" s="123" t="s">
        <v>38</v>
      </c>
      <c r="K10969" s="137">
        <f>((G10969*400)+(H10969*100))+I10969</f>
        <v>3340</v>
      </c>
      <c r="L10969" s="137">
        <v>200</v>
      </c>
      <c r="M10969" s="137">
        <f>K10969*L10969</f>
        <v>668000</v>
      </c>
      <c r="N10969" s="218"/>
      <c r="O10969" s="108"/>
      <c r="P10969" s="138"/>
      <c r="Q10969" s="108"/>
      <c r="R10969" s="108"/>
      <c r="S10969" s="139"/>
      <c r="T10969" s="218"/>
      <c r="U10969" s="218"/>
      <c r="V10969" s="218"/>
      <c r="W10969" s="223"/>
      <c r="X10969" s="136"/>
      <c r="Y10969" s="223"/>
      <c r="Z10969" s="223"/>
      <c r="AA10969" s="224"/>
      <c r="AB10969" s="224"/>
      <c r="AC10969" s="223"/>
      <c r="AD10969" s="223">
        <f>IF(AND(AC10969="",M10969=""),0,IF((AC10969=""),M10969,IF((M10969=""),AC10969,AC10969+M10969)))</f>
        <v>668000</v>
      </c>
      <c r="AE10969" s="223">
        <f>IF( (X10969=""),AD10969*1,AD10969*(X10969/100) )</f>
        <v>668000</v>
      </c>
      <c r="AF10969" s="223">
        <v>50000000</v>
      </c>
      <c r="AG10969" s="223">
        <f>IF((AF10969-AE10969) &gt; 1,0,IF((AF10969-AE10969)&lt;0,AE10969-AF10969,AF10969-AE10969))</f>
        <v>0</v>
      </c>
      <c r="AH10969" s="223">
        <v>0.01</v>
      </c>
    </row>
    <row r="10970" spans="1:34" s="173" customFormat="1" x14ac:dyDescent="0.55000000000000004">
      <c r="A10970" s="122"/>
      <c r="B10970" s="218"/>
      <c r="C10970" s="218"/>
      <c r="D10970" s="221"/>
      <c r="E10970" s="218"/>
      <c r="F10970" s="218"/>
      <c r="G10970" s="218"/>
      <c r="H10970" s="218"/>
      <c r="I10970" s="222"/>
      <c r="J10970" s="123"/>
      <c r="K10970" s="137"/>
      <c r="L10970" s="137" t="s">
        <v>63</v>
      </c>
      <c r="M10970" s="137">
        <f>SUM(M10967:M10969)</f>
        <v>3708775</v>
      </c>
      <c r="N10970" s="218"/>
      <c r="O10970" s="108"/>
      <c r="P10970" s="138"/>
      <c r="Q10970" s="108"/>
      <c r="R10970" s="108"/>
      <c r="S10970" s="139"/>
      <c r="T10970" s="218"/>
      <c r="U10970" s="218"/>
      <c r="V10970" s="218"/>
      <c r="W10970" s="223"/>
      <c r="X10970" s="136"/>
      <c r="Y10970" s="223"/>
      <c r="Z10970" s="223"/>
      <c r="AA10970" s="224"/>
      <c r="AB10970" s="224"/>
      <c r="AC10970" s="223"/>
      <c r="AD10970" s="223"/>
      <c r="AE10970" s="223">
        <f>SUM(AE10967:AE10969)</f>
        <v>3708775</v>
      </c>
      <c r="AF10970" s="223"/>
      <c r="AG10970" s="223">
        <f>SUM(AG10967:AG10969)</f>
        <v>0</v>
      </c>
      <c r="AH10970" s="223"/>
    </row>
    <row r="10971" spans="1:34" s="173" customFormat="1" x14ac:dyDescent="0.55000000000000004">
      <c r="A10971" s="122" t="s">
        <v>4134</v>
      </c>
      <c r="B10971" s="218">
        <v>4692</v>
      </c>
      <c r="C10971" s="218">
        <v>5430</v>
      </c>
      <c r="D10971" s="221" t="s">
        <v>14776</v>
      </c>
      <c r="E10971" s="218" t="s">
        <v>34</v>
      </c>
      <c r="F10971" s="218">
        <v>14117</v>
      </c>
      <c r="G10971" s="218">
        <v>0</v>
      </c>
      <c r="H10971" s="218">
        <v>2</v>
      </c>
      <c r="I10971" s="222">
        <v>74</v>
      </c>
      <c r="J10971" s="123" t="s">
        <v>35</v>
      </c>
      <c r="K10971" s="137">
        <f>((G10971*400)+(H10971*100))+I10971</f>
        <v>274</v>
      </c>
      <c r="L10971" s="137">
        <v>1800</v>
      </c>
      <c r="M10971" s="137">
        <f>K10971*L10971</f>
        <v>493200</v>
      </c>
      <c r="N10971" s="218">
        <v>1</v>
      </c>
      <c r="O10971" s="108" t="s">
        <v>14774</v>
      </c>
      <c r="P10971" s="138">
        <v>5570800005542</v>
      </c>
      <c r="Q10971" s="108" t="s">
        <v>14775</v>
      </c>
      <c r="R10971" s="108" t="s">
        <v>4136</v>
      </c>
      <c r="S10971" s="139"/>
      <c r="T10971" s="218" t="s">
        <v>51</v>
      </c>
      <c r="U10971" s="218" t="s">
        <v>45</v>
      </c>
      <c r="V10971" s="218" t="s">
        <v>52</v>
      </c>
      <c r="W10971" s="223">
        <v>48</v>
      </c>
      <c r="X10971" s="136">
        <v>13.27</v>
      </c>
      <c r="Y10971" s="223">
        <v>6750</v>
      </c>
      <c r="Z10971" s="223">
        <f t="shared" ref="Z10971:Z10977" si="1043">W10971*Y10971</f>
        <v>324000</v>
      </c>
      <c r="AA10971" s="224">
        <v>1</v>
      </c>
      <c r="AB10971" s="224">
        <v>1</v>
      </c>
      <c r="AC10971" s="223">
        <f t="shared" ref="AC10971:AC10977" si="1044">(Z10971*(100-AB10971))/100</f>
        <v>320760</v>
      </c>
      <c r="AD10971" s="223">
        <f>IF(AND(AC10971="",M10971=""),0,IF((AC10971=""),M10971, IF( (M10971=""),AC10971,SUM(AC10971:AC10985)+M10971)))</f>
        <v>3469079.3000000003</v>
      </c>
      <c r="AE10971" s="223">
        <f t="shared" ref="AE10971:AE10977" si="1045">IF( (X10971=""),AD10971*1,AD10971*(X10971/100) )</f>
        <v>460346.82311</v>
      </c>
      <c r="AF10971" s="223">
        <v>50000000</v>
      </c>
      <c r="AG10971" s="223">
        <f t="shared" ref="AG10971:AG10977" si="1046">IF((AF10971-AE10971) &gt; 1,0,IF((AF10971-AE10971)&lt;0,AE10971-AF10971,AF10971-AE10971))</f>
        <v>0</v>
      </c>
      <c r="AH10971" s="223">
        <v>0.02</v>
      </c>
    </row>
    <row r="10972" spans="1:34" s="173" customFormat="1" x14ac:dyDescent="0.55000000000000004">
      <c r="A10972" s="122"/>
      <c r="B10972" s="218"/>
      <c r="C10972" s="218"/>
      <c r="D10972" s="221"/>
      <c r="E10972" s="218"/>
      <c r="F10972" s="218"/>
      <c r="G10972" s="218"/>
      <c r="H10972" s="218"/>
      <c r="I10972" s="222"/>
      <c r="J10972" s="123"/>
      <c r="K10972" s="137"/>
      <c r="L10972" s="137"/>
      <c r="M10972" s="137"/>
      <c r="N10972" s="218">
        <v>2</v>
      </c>
      <c r="O10972" s="108" t="s">
        <v>14774</v>
      </c>
      <c r="P10972" s="138">
        <v>5570800005542</v>
      </c>
      <c r="Q10972" s="108" t="s">
        <v>14775</v>
      </c>
      <c r="R10972" s="108" t="s">
        <v>4136</v>
      </c>
      <c r="S10972" s="139" t="s">
        <v>14777</v>
      </c>
      <c r="T10972" s="218" t="s">
        <v>51</v>
      </c>
      <c r="U10972" s="218" t="s">
        <v>45</v>
      </c>
      <c r="V10972" s="218" t="s">
        <v>52</v>
      </c>
      <c r="W10972" s="223">
        <v>77.900000000000006</v>
      </c>
      <c r="X10972" s="136">
        <v>21.54</v>
      </c>
      <c r="Y10972" s="223">
        <v>6750</v>
      </c>
      <c r="Z10972" s="223">
        <f t="shared" si="1043"/>
        <v>525825</v>
      </c>
      <c r="AA10972" s="224">
        <v>6</v>
      </c>
      <c r="AB10972" s="224">
        <v>6</v>
      </c>
      <c r="AC10972" s="223">
        <f t="shared" si="1044"/>
        <v>494275.5</v>
      </c>
      <c r="AD10972" s="223">
        <f>IF(AND(AC10972="",M10971=""),0,IF((AC10972=""),M10971, IF( (M10971=""),AC10972,SUM(AC10971:AC10985)+M10971)))</f>
        <v>3469079.3000000003</v>
      </c>
      <c r="AE10972" s="223">
        <f t="shared" si="1045"/>
        <v>747239.68122000003</v>
      </c>
      <c r="AF10972" s="223">
        <v>50000000</v>
      </c>
      <c r="AG10972" s="223">
        <f t="shared" si="1046"/>
        <v>0</v>
      </c>
      <c r="AH10972" s="223">
        <v>0.02</v>
      </c>
    </row>
    <row r="10973" spans="1:34" s="173" customFormat="1" x14ac:dyDescent="0.55000000000000004">
      <c r="A10973" s="122"/>
      <c r="B10973" s="218"/>
      <c r="C10973" s="218"/>
      <c r="D10973" s="221"/>
      <c r="E10973" s="218"/>
      <c r="F10973" s="218"/>
      <c r="G10973" s="218"/>
      <c r="H10973" s="218"/>
      <c r="I10973" s="222"/>
      <c r="J10973" s="123"/>
      <c r="K10973" s="137"/>
      <c r="L10973" s="137"/>
      <c r="M10973" s="137"/>
      <c r="N10973" s="218">
        <v>3</v>
      </c>
      <c r="O10973" s="108" t="s">
        <v>14774</v>
      </c>
      <c r="P10973" s="138">
        <v>5570800005542</v>
      </c>
      <c r="Q10973" s="108" t="s">
        <v>14775</v>
      </c>
      <c r="R10973" s="108" t="s">
        <v>4136</v>
      </c>
      <c r="S10973" s="139" t="s">
        <v>14778</v>
      </c>
      <c r="T10973" s="218" t="s">
        <v>51</v>
      </c>
      <c r="U10973" s="218" t="s">
        <v>45</v>
      </c>
      <c r="V10973" s="218" t="s">
        <v>52</v>
      </c>
      <c r="W10973" s="223">
        <v>131.4</v>
      </c>
      <c r="X10973" s="136">
        <v>36.33</v>
      </c>
      <c r="Y10973" s="223">
        <v>6750</v>
      </c>
      <c r="Z10973" s="223">
        <f t="shared" si="1043"/>
        <v>886950</v>
      </c>
      <c r="AA10973" s="224">
        <v>6</v>
      </c>
      <c r="AB10973" s="224">
        <v>6</v>
      </c>
      <c r="AC10973" s="223">
        <f t="shared" si="1044"/>
        <v>833733</v>
      </c>
      <c r="AD10973" s="223">
        <f>IF(AND(AC10973="",M10971=""),0,IF((AC10973=""),M10971, IF( (M10971=""),AC10973,SUM(AC10971:AC10985)+M10971)))</f>
        <v>3469079.3000000003</v>
      </c>
      <c r="AE10973" s="223">
        <f t="shared" si="1045"/>
        <v>1260316.50969</v>
      </c>
      <c r="AF10973" s="223">
        <v>50000000</v>
      </c>
      <c r="AG10973" s="223">
        <f t="shared" si="1046"/>
        <v>0</v>
      </c>
      <c r="AH10973" s="223">
        <v>0.02</v>
      </c>
    </row>
    <row r="10974" spans="1:34" s="173" customFormat="1" x14ac:dyDescent="0.55000000000000004">
      <c r="A10974" s="122"/>
      <c r="B10974" s="218"/>
      <c r="C10974" s="218"/>
      <c r="D10974" s="221"/>
      <c r="E10974" s="218"/>
      <c r="F10974" s="218"/>
      <c r="G10974" s="218"/>
      <c r="H10974" s="218"/>
      <c r="I10974" s="222"/>
      <c r="J10974" s="123"/>
      <c r="K10974" s="137"/>
      <c r="L10974" s="137"/>
      <c r="M10974" s="137"/>
      <c r="N10974" s="218">
        <v>4</v>
      </c>
      <c r="O10974" s="108" t="s">
        <v>14774</v>
      </c>
      <c r="P10974" s="138">
        <v>5570800005542</v>
      </c>
      <c r="Q10974" s="108" t="s">
        <v>14775</v>
      </c>
      <c r="R10974" s="108" t="s">
        <v>4136</v>
      </c>
      <c r="S10974" s="139" t="s">
        <v>14779</v>
      </c>
      <c r="T10974" s="218" t="s">
        <v>51</v>
      </c>
      <c r="U10974" s="218" t="s">
        <v>45</v>
      </c>
      <c r="V10974" s="218" t="s">
        <v>52</v>
      </c>
      <c r="W10974" s="223">
        <v>33.6</v>
      </c>
      <c r="X10974" s="136">
        <v>9.2899999999999991</v>
      </c>
      <c r="Y10974" s="223">
        <v>6750</v>
      </c>
      <c r="Z10974" s="223">
        <f t="shared" si="1043"/>
        <v>226800</v>
      </c>
      <c r="AA10974" s="224">
        <v>6</v>
      </c>
      <c r="AB10974" s="224">
        <v>6</v>
      </c>
      <c r="AC10974" s="223">
        <f t="shared" si="1044"/>
        <v>213192</v>
      </c>
      <c r="AD10974" s="223">
        <f>IF(AND(AC10974="",M10971=""),0,IF((AC10974=""),M10971, IF( (M10971=""),AC10974,SUM(AC10971:AC10985)+M10971)))</f>
        <v>3469079.3000000003</v>
      </c>
      <c r="AE10974" s="223">
        <f t="shared" si="1045"/>
        <v>322277.46697000001</v>
      </c>
      <c r="AF10974" s="223">
        <v>50000000</v>
      </c>
      <c r="AG10974" s="223">
        <f t="shared" si="1046"/>
        <v>0</v>
      </c>
      <c r="AH10974" s="223">
        <v>0.02</v>
      </c>
    </row>
    <row r="10975" spans="1:34" s="173" customFormat="1" x14ac:dyDescent="0.55000000000000004">
      <c r="A10975" s="122"/>
      <c r="B10975" s="218"/>
      <c r="C10975" s="218"/>
      <c r="D10975" s="221"/>
      <c r="E10975" s="218"/>
      <c r="F10975" s="218"/>
      <c r="G10975" s="218"/>
      <c r="H10975" s="218"/>
      <c r="I10975" s="222"/>
      <c r="J10975" s="123"/>
      <c r="K10975" s="137"/>
      <c r="L10975" s="137"/>
      <c r="M10975" s="137"/>
      <c r="N10975" s="218">
        <v>5</v>
      </c>
      <c r="O10975" s="108" t="s">
        <v>14774</v>
      </c>
      <c r="P10975" s="138">
        <v>5570800005542</v>
      </c>
      <c r="Q10975" s="108" t="s">
        <v>14775</v>
      </c>
      <c r="R10975" s="108" t="s">
        <v>4136</v>
      </c>
      <c r="S10975" s="139" t="s">
        <v>14780</v>
      </c>
      <c r="T10975" s="218" t="s">
        <v>51</v>
      </c>
      <c r="U10975" s="218" t="s">
        <v>45</v>
      </c>
      <c r="V10975" s="218" t="s">
        <v>52</v>
      </c>
      <c r="W10975" s="223">
        <v>41</v>
      </c>
      <c r="X10975" s="136">
        <v>11.34</v>
      </c>
      <c r="Y10975" s="223">
        <v>6750</v>
      </c>
      <c r="Z10975" s="223">
        <f t="shared" si="1043"/>
        <v>276750</v>
      </c>
      <c r="AA10975" s="224">
        <v>6</v>
      </c>
      <c r="AB10975" s="224">
        <v>6</v>
      </c>
      <c r="AC10975" s="223">
        <f t="shared" si="1044"/>
        <v>260145</v>
      </c>
      <c r="AD10975" s="223">
        <f>IF(AND(AC10975="",M10971=""),0,IF((AC10975=""),M10971, IF( (M10971=""),AC10975,SUM(AC10971:AC10985)+M10971)))</f>
        <v>3469079.3000000003</v>
      </c>
      <c r="AE10975" s="223">
        <f t="shared" si="1045"/>
        <v>393393.59262000001</v>
      </c>
      <c r="AF10975" s="223">
        <v>50000000</v>
      </c>
      <c r="AG10975" s="223">
        <f t="shared" si="1046"/>
        <v>0</v>
      </c>
      <c r="AH10975" s="223">
        <v>0.02</v>
      </c>
    </row>
    <row r="10976" spans="1:34" s="173" customFormat="1" x14ac:dyDescent="0.55000000000000004">
      <c r="A10976" s="122"/>
      <c r="B10976" s="218"/>
      <c r="C10976" s="218"/>
      <c r="D10976" s="221"/>
      <c r="E10976" s="218"/>
      <c r="F10976" s="218"/>
      <c r="G10976" s="218"/>
      <c r="H10976" s="218"/>
      <c r="I10976" s="222"/>
      <c r="J10976" s="123"/>
      <c r="K10976" s="137"/>
      <c r="L10976" s="137"/>
      <c r="M10976" s="137"/>
      <c r="N10976" s="218">
        <v>6</v>
      </c>
      <c r="O10976" s="108" t="s">
        <v>14774</v>
      </c>
      <c r="P10976" s="138">
        <v>5570800005542</v>
      </c>
      <c r="Q10976" s="108" t="s">
        <v>14775</v>
      </c>
      <c r="R10976" s="108" t="s">
        <v>4136</v>
      </c>
      <c r="S10976" s="139" t="s">
        <v>14781</v>
      </c>
      <c r="T10976" s="218" t="s">
        <v>439</v>
      </c>
      <c r="U10976" s="218" t="s">
        <v>45</v>
      </c>
      <c r="V10976" s="218" t="s">
        <v>52</v>
      </c>
      <c r="W10976" s="223">
        <v>5.8</v>
      </c>
      <c r="X10976" s="136">
        <v>1.6</v>
      </c>
      <c r="Y10976" s="223">
        <v>6050</v>
      </c>
      <c r="Z10976" s="223">
        <f t="shared" si="1043"/>
        <v>35090</v>
      </c>
      <c r="AA10976" s="224">
        <v>6</v>
      </c>
      <c r="AB10976" s="224">
        <v>6</v>
      </c>
      <c r="AC10976" s="223">
        <f t="shared" si="1044"/>
        <v>32984.6</v>
      </c>
      <c r="AD10976" s="223">
        <f>IF(AND(AC10976="",M10971=""),0,IF((AC10976=""),M10971, IF( (M10971=""),AC10976,SUM(AC10971:AC10985)+M10971)))</f>
        <v>3469079.3000000003</v>
      </c>
      <c r="AE10976" s="223">
        <f t="shared" si="1045"/>
        <v>55505.268800000005</v>
      </c>
      <c r="AF10976" s="223">
        <v>50000000</v>
      </c>
      <c r="AG10976" s="223">
        <f t="shared" si="1046"/>
        <v>0</v>
      </c>
      <c r="AH10976" s="223">
        <v>0.02</v>
      </c>
    </row>
    <row r="10977" spans="1:34" s="173" customFormat="1" x14ac:dyDescent="0.55000000000000004">
      <c r="A10977" s="122"/>
      <c r="B10977" s="218"/>
      <c r="C10977" s="218"/>
      <c r="D10977" s="221"/>
      <c r="E10977" s="218"/>
      <c r="F10977" s="218"/>
      <c r="G10977" s="218"/>
      <c r="H10977" s="218"/>
      <c r="I10977" s="222"/>
      <c r="J10977" s="123"/>
      <c r="K10977" s="137"/>
      <c r="L10977" s="137"/>
      <c r="M10977" s="137"/>
      <c r="N10977" s="218">
        <v>7</v>
      </c>
      <c r="O10977" s="108" t="s">
        <v>14774</v>
      </c>
      <c r="P10977" s="138">
        <v>5570800005542</v>
      </c>
      <c r="Q10977" s="108" t="s">
        <v>14775</v>
      </c>
      <c r="R10977" s="108" t="s">
        <v>4136</v>
      </c>
      <c r="S10977" s="139" t="s">
        <v>14782</v>
      </c>
      <c r="T10977" s="218" t="s">
        <v>55</v>
      </c>
      <c r="U10977" s="218" t="s">
        <v>45</v>
      </c>
      <c r="V10977" s="218" t="s">
        <v>52</v>
      </c>
      <c r="W10977" s="223">
        <v>24</v>
      </c>
      <c r="X10977" s="136">
        <v>6.64</v>
      </c>
      <c r="Y10977" s="223">
        <v>0</v>
      </c>
      <c r="Z10977" s="223">
        <f t="shared" si="1043"/>
        <v>0</v>
      </c>
      <c r="AA10977" s="224">
        <v>6</v>
      </c>
      <c r="AB10977" s="224">
        <v>6</v>
      </c>
      <c r="AC10977" s="223">
        <f t="shared" si="1044"/>
        <v>0</v>
      </c>
      <c r="AD10977" s="223">
        <f>IF(AND(AC10977="",M10971=""),0,IF((AC10977=""),M10971, IF( (M10971=""),AC10977,SUM(AC10971:AC10985)+M10971)))</f>
        <v>3469079.3000000003</v>
      </c>
      <c r="AE10977" s="223">
        <f t="shared" si="1045"/>
        <v>230346.86552000002</v>
      </c>
      <c r="AF10977" s="223">
        <v>50000000</v>
      </c>
      <c r="AG10977" s="223">
        <f t="shared" si="1046"/>
        <v>0</v>
      </c>
      <c r="AH10977" s="223">
        <v>0.02</v>
      </c>
    </row>
    <row r="10978" spans="1:34" s="173" customFormat="1" x14ac:dyDescent="0.55000000000000004">
      <c r="A10978" s="122"/>
      <c r="B10978" s="218"/>
      <c r="C10978" s="218"/>
      <c r="D10978" s="221"/>
      <c r="E10978" s="218"/>
      <c r="F10978" s="218"/>
      <c r="G10978" s="218"/>
      <c r="H10978" s="218"/>
      <c r="I10978" s="222"/>
      <c r="J10978" s="123"/>
      <c r="K10978" s="137"/>
      <c r="L10978" s="137" t="s">
        <v>63</v>
      </c>
      <c r="M10978" s="137">
        <f>SUM(M10971:M10977)</f>
        <v>493200</v>
      </c>
      <c r="N10978" s="218"/>
      <c r="O10978" s="108"/>
      <c r="P10978" s="138"/>
      <c r="Q10978" s="108"/>
      <c r="R10978" s="108"/>
      <c r="S10978" s="139"/>
      <c r="T10978" s="218"/>
      <c r="U10978" s="218"/>
      <c r="V10978" s="218"/>
      <c r="W10978" s="223"/>
      <c r="X10978" s="136"/>
      <c r="Y10978" s="223"/>
      <c r="Z10978" s="223"/>
      <c r="AA10978" s="224"/>
      <c r="AB10978" s="224"/>
      <c r="AC10978" s="223"/>
      <c r="AD10978" s="223"/>
      <c r="AE10978" s="223">
        <f>SUM(AE10971:AE10977)</f>
        <v>3469426.2079299996</v>
      </c>
      <c r="AF10978" s="223"/>
      <c r="AG10978" s="223">
        <f>SUM(AG10971:AG10977)</f>
        <v>0</v>
      </c>
      <c r="AH10978" s="223"/>
    </row>
    <row r="10979" spans="1:34" s="173" customFormat="1" x14ac:dyDescent="0.55000000000000004">
      <c r="A10979" s="122" t="s">
        <v>14769</v>
      </c>
      <c r="B10979" s="172">
        <v>5090</v>
      </c>
      <c r="C10979" s="172">
        <v>9854</v>
      </c>
      <c r="D10979" s="242"/>
      <c r="E10979" s="172" t="s">
        <v>37</v>
      </c>
      <c r="F10979" s="172"/>
      <c r="G10979" s="172">
        <v>3</v>
      </c>
      <c r="H10979" s="172">
        <v>0</v>
      </c>
      <c r="I10979" s="243">
        <v>27</v>
      </c>
      <c r="J10979" s="123" t="s">
        <v>35</v>
      </c>
      <c r="K10979" s="171">
        <f>((G10979*400)+(H10979*100))+I10979</f>
        <v>1227</v>
      </c>
      <c r="L10979" s="171">
        <v>225</v>
      </c>
      <c r="M10979" s="171">
        <f>K10979*L10979</f>
        <v>276075</v>
      </c>
      <c r="N10979" s="172"/>
      <c r="O10979" s="122"/>
      <c r="P10979" s="200"/>
      <c r="Q10979" s="122"/>
      <c r="R10979" s="122"/>
      <c r="S10979" s="170"/>
      <c r="T10979" s="172"/>
      <c r="U10979" s="172"/>
      <c r="V10979" s="172"/>
      <c r="W10979" s="244"/>
      <c r="X10979" s="199"/>
      <c r="Y10979" s="244"/>
      <c r="Z10979" s="244"/>
      <c r="AA10979" s="245"/>
      <c r="AB10979" s="245"/>
      <c r="AC10979" s="244"/>
      <c r="AD10979" s="244">
        <f>IF(AND(AC10979="",M10979=""),0,IF((AC10979=""),M10979,IF((M10979=""),AC10979,AC10979+M10979)))</f>
        <v>276075</v>
      </c>
      <c r="AE10979" s="244">
        <f>IF( (X10979=""),AD10979*1,AD10979*(X10979/100) )</f>
        <v>276075</v>
      </c>
      <c r="AF10979" s="244">
        <v>0</v>
      </c>
      <c r="AG10979" s="244">
        <f>IF((AF10979-AE10979) &gt; 1,0,IF((AF10979-AE10979)&lt;0,AE10979-AF10979,AF10979-AE10979))</f>
        <v>276075</v>
      </c>
      <c r="AH10979" s="223">
        <v>0.02</v>
      </c>
    </row>
    <row r="10980" spans="1:34" s="173" customFormat="1" x14ac:dyDescent="0.55000000000000004">
      <c r="A10980" s="122"/>
      <c r="B10980" s="172"/>
      <c r="C10980" s="172"/>
      <c r="D10980" s="242"/>
      <c r="E10980" s="172"/>
      <c r="F10980" s="172"/>
      <c r="G10980" s="172"/>
      <c r="H10980" s="172"/>
      <c r="I10980" s="243"/>
      <c r="J10980" s="123"/>
      <c r="K10980" s="171"/>
      <c r="L10980" s="171" t="s">
        <v>63</v>
      </c>
      <c r="M10980" s="171">
        <f>SUM(M10979:M10979)</f>
        <v>276075</v>
      </c>
      <c r="N10980" s="172"/>
      <c r="O10980" s="122"/>
      <c r="P10980" s="200"/>
      <c r="Q10980" s="122"/>
      <c r="R10980" s="122"/>
      <c r="S10980" s="170"/>
      <c r="T10980" s="172"/>
      <c r="U10980" s="172"/>
      <c r="V10980" s="172"/>
      <c r="W10980" s="244"/>
      <c r="X10980" s="199"/>
      <c r="Y10980" s="244"/>
      <c r="Z10980" s="244"/>
      <c r="AA10980" s="245"/>
      <c r="AB10980" s="245"/>
      <c r="AC10980" s="244"/>
      <c r="AD10980" s="244"/>
      <c r="AE10980" s="244">
        <f>SUM(AE10979:AE10979)</f>
        <v>276075</v>
      </c>
      <c r="AF10980" s="244"/>
      <c r="AG10980" s="244">
        <f>SUM(AG10979:AG10979)</f>
        <v>276075</v>
      </c>
      <c r="AH10980" s="223"/>
    </row>
    <row r="10981" spans="1:34" s="173" customFormat="1" x14ac:dyDescent="0.55000000000000004">
      <c r="A10981" s="122" t="s">
        <v>14772</v>
      </c>
      <c r="B10981" s="218">
        <v>4693</v>
      </c>
      <c r="C10981" s="218">
        <v>9791</v>
      </c>
      <c r="D10981" s="221"/>
      <c r="E10981" s="218" t="s">
        <v>34</v>
      </c>
      <c r="F10981" s="218">
        <v>16232</v>
      </c>
      <c r="G10981" s="218">
        <v>10</v>
      </c>
      <c r="H10981" s="218">
        <v>1</v>
      </c>
      <c r="I10981" s="222">
        <v>29</v>
      </c>
      <c r="J10981" s="123" t="s">
        <v>38</v>
      </c>
      <c r="K10981" s="137">
        <f>((G10981*400)+(H10981*100))+I10981</f>
        <v>4129</v>
      </c>
      <c r="L10981" s="137">
        <v>200</v>
      </c>
      <c r="M10981" s="137">
        <f>K10981*L10981</f>
        <v>825800</v>
      </c>
      <c r="N10981" s="218"/>
      <c r="O10981" s="108"/>
      <c r="P10981" s="138"/>
      <c r="Q10981" s="108"/>
      <c r="R10981" s="108"/>
      <c r="S10981" s="139"/>
      <c r="T10981" s="218"/>
      <c r="U10981" s="218"/>
      <c r="V10981" s="218"/>
      <c r="W10981" s="223"/>
      <c r="X10981" s="136"/>
      <c r="Y10981" s="223"/>
      <c r="Z10981" s="223"/>
      <c r="AA10981" s="224"/>
      <c r="AB10981" s="224"/>
      <c r="AC10981" s="223"/>
      <c r="AD10981" s="223">
        <f>IF(AND(AC10981="",M10981=""),0,IF((AC10981=""),M10981,IF((M10981=""),AC10981,AC10981+M10981)))</f>
        <v>825800</v>
      </c>
      <c r="AE10981" s="223">
        <f>IF( (X10981=""),AD10981*1,AD10981*(X10981/100) )</f>
        <v>825800</v>
      </c>
      <c r="AF10981" s="223">
        <v>50000000</v>
      </c>
      <c r="AG10981" s="223">
        <f>IF((AF10981-AE10981) &gt; 1,0,IF((AF10981-AE10981)&lt;0,AE10981-AF10981,AF10981-AE10981))</f>
        <v>0</v>
      </c>
      <c r="AH10981" s="223">
        <v>0.01</v>
      </c>
    </row>
    <row r="10982" spans="1:34" s="173" customFormat="1" x14ac:dyDescent="0.55000000000000004">
      <c r="A10982" s="122"/>
      <c r="B10982" s="218"/>
      <c r="C10982" s="218"/>
      <c r="D10982" s="221"/>
      <c r="E10982" s="218"/>
      <c r="F10982" s="218"/>
      <c r="G10982" s="218"/>
      <c r="H10982" s="218"/>
      <c r="I10982" s="222"/>
      <c r="J10982" s="123"/>
      <c r="K10982" s="137"/>
      <c r="L10982" s="137" t="s">
        <v>63</v>
      </c>
      <c r="M10982" s="137">
        <f>SUM(M10981:M10981)</f>
        <v>825800</v>
      </c>
      <c r="N10982" s="218"/>
      <c r="O10982" s="108"/>
      <c r="P10982" s="138"/>
      <c r="Q10982" s="108"/>
      <c r="R10982" s="108"/>
      <c r="S10982" s="139"/>
      <c r="T10982" s="218"/>
      <c r="U10982" s="218"/>
      <c r="V10982" s="218"/>
      <c r="W10982" s="223"/>
      <c r="X10982" s="136"/>
      <c r="Y10982" s="223"/>
      <c r="Z10982" s="223"/>
      <c r="AA10982" s="224"/>
      <c r="AB10982" s="224"/>
      <c r="AC10982" s="223"/>
      <c r="AD10982" s="223"/>
      <c r="AE10982" s="223">
        <f>SUM(AE10981:AE10981)</f>
        <v>825800</v>
      </c>
      <c r="AF10982" s="223"/>
      <c r="AG10982" s="223">
        <f>SUM(AG10981:AG10981)</f>
        <v>0</v>
      </c>
      <c r="AH10982" s="223"/>
    </row>
    <row r="10983" spans="1:34" s="173" customFormat="1" x14ac:dyDescent="0.55000000000000004">
      <c r="A10983" s="122" t="s">
        <v>9980</v>
      </c>
      <c r="B10983" s="218">
        <v>4694</v>
      </c>
      <c r="C10983" s="218">
        <v>4943</v>
      </c>
      <c r="D10983" s="221" t="s">
        <v>14783</v>
      </c>
      <c r="E10983" s="218" t="s">
        <v>34</v>
      </c>
      <c r="F10983" s="218">
        <v>18691</v>
      </c>
      <c r="G10983" s="218">
        <v>5</v>
      </c>
      <c r="H10983" s="218">
        <v>3</v>
      </c>
      <c r="I10983" s="222">
        <v>19</v>
      </c>
      <c r="J10983" s="123" t="s">
        <v>38</v>
      </c>
      <c r="K10983" s="137">
        <f>((G10983*400)+(H10983*100))+I10983</f>
        <v>2319</v>
      </c>
      <c r="L10983" s="137">
        <v>225</v>
      </c>
      <c r="M10983" s="137">
        <f>K10983*L10983</f>
        <v>521775</v>
      </c>
      <c r="N10983" s="218"/>
      <c r="O10983" s="108"/>
      <c r="P10983" s="138"/>
      <c r="Q10983" s="108"/>
      <c r="R10983" s="108"/>
      <c r="S10983" s="139"/>
      <c r="T10983" s="218"/>
      <c r="U10983" s="218"/>
      <c r="V10983" s="218"/>
      <c r="W10983" s="223"/>
      <c r="X10983" s="136"/>
      <c r="Y10983" s="223"/>
      <c r="Z10983" s="223"/>
      <c r="AA10983" s="224"/>
      <c r="AB10983" s="224"/>
      <c r="AC10983" s="223"/>
      <c r="AD10983" s="223">
        <f>IF(AND(AC10983="",M10983=""),0,IF((AC10983=""),M10983,IF((M10983=""),AC10983,AC10983+M10983)))</f>
        <v>521775</v>
      </c>
      <c r="AE10983" s="223">
        <f>IF( (X10983=""),AD10983*1,AD10983*(X10983/100) )</f>
        <v>521775</v>
      </c>
      <c r="AF10983" s="223">
        <v>50000000</v>
      </c>
      <c r="AG10983" s="223">
        <f>IF((AF10983-AE10983) &gt; 1,0,IF((AF10983-AE10983)&lt;0,AE10983-AF10983,AF10983-AE10983))</f>
        <v>0</v>
      </c>
      <c r="AH10983" s="223">
        <v>0.01</v>
      </c>
    </row>
    <row r="10984" spans="1:34" s="173" customFormat="1" x14ac:dyDescent="0.55000000000000004">
      <c r="A10984" s="122"/>
      <c r="B10984" s="218"/>
      <c r="C10984" s="218"/>
      <c r="D10984" s="221"/>
      <c r="E10984" s="218"/>
      <c r="F10984" s="218"/>
      <c r="G10984" s="218"/>
      <c r="H10984" s="218"/>
      <c r="I10984" s="222"/>
      <c r="J10984" s="123"/>
      <c r="K10984" s="137"/>
      <c r="L10984" s="137" t="s">
        <v>63</v>
      </c>
      <c r="M10984" s="137">
        <f>SUM(M10983:M10983)</f>
        <v>521775</v>
      </c>
      <c r="N10984" s="218"/>
      <c r="O10984" s="108"/>
      <c r="P10984" s="138"/>
      <c r="Q10984" s="108"/>
      <c r="R10984" s="108"/>
      <c r="S10984" s="139"/>
      <c r="T10984" s="218"/>
      <c r="U10984" s="218"/>
      <c r="V10984" s="218"/>
      <c r="W10984" s="223"/>
      <c r="X10984" s="136"/>
      <c r="Y10984" s="223"/>
      <c r="Z10984" s="223"/>
      <c r="AA10984" s="224"/>
      <c r="AB10984" s="224"/>
      <c r="AC10984" s="223"/>
      <c r="AD10984" s="223"/>
      <c r="AE10984" s="223">
        <f>SUM(AE10983:AE10983)</f>
        <v>521775</v>
      </c>
      <c r="AF10984" s="223"/>
      <c r="AG10984" s="223">
        <f>SUM(AG10983:AG10983)</f>
        <v>0</v>
      </c>
      <c r="AH10984" s="223"/>
    </row>
    <row r="10985" spans="1:34" s="173" customFormat="1" x14ac:dyDescent="0.55000000000000004">
      <c r="A10985" s="122" t="s">
        <v>14772</v>
      </c>
      <c r="B10985" s="218">
        <v>4695</v>
      </c>
      <c r="C10985" s="218">
        <v>5801</v>
      </c>
      <c r="D10985" s="221" t="s">
        <v>14784</v>
      </c>
      <c r="E10985" s="218" t="s">
        <v>34</v>
      </c>
      <c r="F10985" s="218">
        <v>22153</v>
      </c>
      <c r="G10985" s="218">
        <v>0</v>
      </c>
      <c r="H10985" s="218">
        <v>1</v>
      </c>
      <c r="I10985" s="222">
        <v>0</v>
      </c>
      <c r="J10985" s="123" t="s">
        <v>35</v>
      </c>
      <c r="K10985" s="137">
        <f>((G10985*400)+(H10985*100))+I10985</f>
        <v>100</v>
      </c>
      <c r="L10985" s="137">
        <v>2425</v>
      </c>
      <c r="M10985" s="137">
        <f>K10985*L10985</f>
        <v>242500</v>
      </c>
      <c r="N10985" s="218">
        <v>1</v>
      </c>
      <c r="O10985" s="108" t="s">
        <v>14770</v>
      </c>
      <c r="P10985" s="138"/>
      <c r="Q10985" s="108" t="s">
        <v>14771</v>
      </c>
      <c r="R10985" s="108" t="s">
        <v>14785</v>
      </c>
      <c r="S10985" s="139" t="s">
        <v>14786</v>
      </c>
      <c r="T10985" s="218" t="s">
        <v>51</v>
      </c>
      <c r="U10985" s="218" t="s">
        <v>45</v>
      </c>
      <c r="V10985" s="218" t="s">
        <v>52</v>
      </c>
      <c r="W10985" s="223">
        <v>129.36000000000001</v>
      </c>
      <c r="X10985" s="136">
        <v>100</v>
      </c>
      <c r="Y10985" s="223">
        <v>6750</v>
      </c>
      <c r="Z10985" s="223">
        <f>W10985*Y10985</f>
        <v>873180.00000000012</v>
      </c>
      <c r="AA10985" s="224">
        <v>6</v>
      </c>
      <c r="AB10985" s="224">
        <v>6</v>
      </c>
      <c r="AC10985" s="223">
        <f>(Z10985*(100-AB10985))/100</f>
        <v>820789.20000000019</v>
      </c>
      <c r="AD10985" s="223">
        <f>IF(AND(AC10985="",M10985=""),0,IF((AC10985=""),M10985, IF( (M10985=""),AC10985,SUM(AC10985:AC10986)+M10985)))</f>
        <v>1063289.2000000002</v>
      </c>
      <c r="AE10985" s="223">
        <f>IF( (X10985=""),AD10985*1,AD10985*(X10985/100) )</f>
        <v>1063289.2000000002</v>
      </c>
      <c r="AF10985" s="223">
        <v>50000000</v>
      </c>
      <c r="AG10985" s="223">
        <f>IF((AF10985-AE10985) &gt; 1,0,IF((AF10985-AE10985)&lt;0,AE10985-AF10985,AF10985-AE10985))</f>
        <v>0</v>
      </c>
      <c r="AH10985" s="223">
        <v>0.02</v>
      </c>
    </row>
    <row r="10986" spans="1:34" s="173" customFormat="1" x14ac:dyDescent="0.55000000000000004">
      <c r="A10986" s="122"/>
      <c r="B10986" s="218">
        <v>4697</v>
      </c>
      <c r="C10986" s="218">
        <v>5813</v>
      </c>
      <c r="D10986" s="221" t="s">
        <v>14787</v>
      </c>
      <c r="E10986" s="218" t="s">
        <v>34</v>
      </c>
      <c r="F10986" s="218">
        <v>22154</v>
      </c>
      <c r="G10986" s="218">
        <v>0</v>
      </c>
      <c r="H10986" s="218">
        <v>0</v>
      </c>
      <c r="I10986" s="222">
        <v>39</v>
      </c>
      <c r="J10986" s="123" t="s">
        <v>38</v>
      </c>
      <c r="K10986" s="137">
        <f>((G10986*400)+(H10986*100))+I10986</f>
        <v>39</v>
      </c>
      <c r="L10986" s="137">
        <v>2425</v>
      </c>
      <c r="M10986" s="137">
        <f>K10986*L10986</f>
        <v>94575</v>
      </c>
      <c r="N10986" s="218"/>
      <c r="O10986" s="108"/>
      <c r="P10986" s="138"/>
      <c r="Q10986" s="108"/>
      <c r="R10986" s="108"/>
      <c r="S10986" s="139"/>
      <c r="T10986" s="218"/>
      <c r="U10986" s="218"/>
      <c r="V10986" s="218"/>
      <c r="W10986" s="223"/>
      <c r="X10986" s="136"/>
      <c r="Y10986" s="223"/>
      <c r="Z10986" s="223"/>
      <c r="AA10986" s="224"/>
      <c r="AB10986" s="224"/>
      <c r="AC10986" s="223"/>
      <c r="AD10986" s="223">
        <f>IF(AND(AC10986="",M10986=""),0,IF((AC10986=""),M10986,IF((M10986=""),AC10986,AC10986+M10986)))</f>
        <v>94575</v>
      </c>
      <c r="AE10986" s="223">
        <f>IF( (X10986=""),AD10986*1,AD10986*(X10986/100) )</f>
        <v>94575</v>
      </c>
      <c r="AF10986" s="223">
        <v>50000000</v>
      </c>
      <c r="AG10986" s="223">
        <f>IF((AF10986-AE10986) &gt; 1,0,IF((AF10986-AE10986)&lt;0,AE10986-AF10986,AF10986-AE10986))</f>
        <v>0</v>
      </c>
      <c r="AH10986" s="223">
        <v>0.01</v>
      </c>
    </row>
    <row r="10987" spans="1:34" s="173" customFormat="1" x14ac:dyDescent="0.55000000000000004">
      <c r="A10987" s="122"/>
      <c r="B10987" s="218"/>
      <c r="C10987" s="218"/>
      <c r="D10987" s="221"/>
      <c r="E10987" s="218"/>
      <c r="F10987" s="218"/>
      <c r="G10987" s="218"/>
      <c r="H10987" s="218"/>
      <c r="I10987" s="222"/>
      <c r="J10987" s="123"/>
      <c r="K10987" s="137"/>
      <c r="L10987" s="137" t="s">
        <v>63</v>
      </c>
      <c r="M10987" s="137">
        <f>SUM(M10985:M10986)</f>
        <v>337075</v>
      </c>
      <c r="N10987" s="218"/>
      <c r="O10987" s="108"/>
      <c r="P10987" s="138"/>
      <c r="Q10987" s="108"/>
      <c r="R10987" s="108"/>
      <c r="S10987" s="139"/>
      <c r="T10987" s="218"/>
      <c r="U10987" s="218"/>
      <c r="V10987" s="218"/>
      <c r="W10987" s="223"/>
      <c r="X10987" s="136"/>
      <c r="Y10987" s="223"/>
      <c r="Z10987" s="223"/>
      <c r="AA10987" s="224"/>
      <c r="AB10987" s="224"/>
      <c r="AC10987" s="223"/>
      <c r="AD10987" s="223"/>
      <c r="AE10987" s="223">
        <f>SUM(AE10985:AE10986)</f>
        <v>1157864.2000000002</v>
      </c>
      <c r="AF10987" s="223"/>
      <c r="AG10987" s="223">
        <f>SUM(AG10985:AG10986)</f>
        <v>0</v>
      </c>
      <c r="AH10987" s="223"/>
    </row>
    <row r="10988" spans="1:34" s="173" customFormat="1" x14ac:dyDescent="0.55000000000000004">
      <c r="A10988" s="122" t="s">
        <v>9980</v>
      </c>
      <c r="B10988" s="218">
        <v>4698</v>
      </c>
      <c r="C10988" s="218">
        <v>10460</v>
      </c>
      <c r="D10988" s="221" t="s">
        <v>15252</v>
      </c>
      <c r="E10988" s="218" t="s">
        <v>34</v>
      </c>
      <c r="F10988" s="218">
        <v>27444</v>
      </c>
      <c r="G10988" s="218">
        <v>0</v>
      </c>
      <c r="H10988" s="218">
        <v>2</v>
      </c>
      <c r="I10988" s="222">
        <v>74.900000000000006</v>
      </c>
      <c r="J10988" s="123" t="s">
        <v>38</v>
      </c>
      <c r="K10988" s="137">
        <f>((G10988*400)+(H10988*100))+I10988</f>
        <v>274.89999999999998</v>
      </c>
      <c r="L10988" s="137">
        <v>225</v>
      </c>
      <c r="M10988" s="137">
        <f>K10988*L10988</f>
        <v>61852.499999999993</v>
      </c>
      <c r="N10988" s="218"/>
      <c r="O10988" s="108"/>
      <c r="P10988" s="138"/>
      <c r="Q10988" s="108"/>
      <c r="R10988" s="108"/>
      <c r="S10988" s="139"/>
      <c r="T10988" s="218"/>
      <c r="U10988" s="218"/>
      <c r="V10988" s="218"/>
      <c r="W10988" s="223"/>
      <c r="X10988" s="136"/>
      <c r="Y10988" s="223"/>
      <c r="Z10988" s="223"/>
      <c r="AA10988" s="224"/>
      <c r="AB10988" s="224"/>
      <c r="AC10988" s="223"/>
      <c r="AD10988" s="223">
        <f>IF(AND(AC10988="",M10988=""),0,IF((AC10988=""),M10988,IF((M10988=""),AC10988,AC10988+M10988)))</f>
        <v>61852.499999999993</v>
      </c>
      <c r="AE10988" s="223">
        <f>IF( (X10988=""),AD10988*1,AD10988*(X10988/100) )</f>
        <v>61852.499999999993</v>
      </c>
      <c r="AF10988" s="223">
        <v>50000000</v>
      </c>
      <c r="AG10988" s="223">
        <f>IF((AF10988-AE10988) &gt; 1,0,IF((AF10988-AE10988)&lt;0,AE10988-AF10988,AF10988-AE10988))</f>
        <v>0</v>
      </c>
      <c r="AH10988" s="223">
        <v>0.01</v>
      </c>
    </row>
    <row r="10989" spans="1:34" s="173" customFormat="1" x14ac:dyDescent="0.55000000000000004">
      <c r="A10989" s="122"/>
      <c r="B10989" s="218"/>
      <c r="C10989" s="218"/>
      <c r="D10989" s="221"/>
      <c r="E10989" s="218"/>
      <c r="F10989" s="218"/>
      <c r="G10989" s="218"/>
      <c r="H10989" s="218"/>
      <c r="I10989" s="222"/>
      <c r="J10989" s="123"/>
      <c r="K10989" s="137"/>
      <c r="L10989" s="137" t="s">
        <v>63</v>
      </c>
      <c r="M10989" s="137">
        <f>SUM(M10988:M10988)</f>
        <v>61852.499999999993</v>
      </c>
      <c r="N10989" s="218"/>
      <c r="O10989" s="108"/>
      <c r="P10989" s="138"/>
      <c r="Q10989" s="108"/>
      <c r="R10989" s="108"/>
      <c r="S10989" s="139"/>
      <c r="T10989" s="218"/>
      <c r="U10989" s="218"/>
      <c r="V10989" s="218"/>
      <c r="W10989" s="223"/>
      <c r="X10989" s="136"/>
      <c r="Y10989" s="223"/>
      <c r="Z10989" s="223"/>
      <c r="AA10989" s="224"/>
      <c r="AB10989" s="224"/>
      <c r="AC10989" s="223"/>
      <c r="AD10989" s="223"/>
      <c r="AE10989" s="223">
        <f>SUM(AE10988:AE10988)</f>
        <v>61852.499999999993</v>
      </c>
      <c r="AF10989" s="223"/>
      <c r="AG10989" s="223">
        <f>SUM(AG10988:AG10988)</f>
        <v>0</v>
      </c>
      <c r="AH10989" s="223"/>
    </row>
    <row r="10990" spans="1:34" s="173" customFormat="1" x14ac:dyDescent="0.55000000000000004">
      <c r="A10990" s="122" t="s">
        <v>14788</v>
      </c>
      <c r="B10990" s="218">
        <v>4699</v>
      </c>
      <c r="C10990" s="218">
        <v>9801</v>
      </c>
      <c r="D10990" s="221"/>
      <c r="E10990" s="218" t="s">
        <v>37</v>
      </c>
      <c r="F10990" s="218">
        <v>25</v>
      </c>
      <c r="G10990" s="218">
        <v>0</v>
      </c>
      <c r="H10990" s="218">
        <v>1</v>
      </c>
      <c r="I10990" s="222">
        <v>25</v>
      </c>
      <c r="J10990" s="123" t="s">
        <v>35</v>
      </c>
      <c r="K10990" s="137">
        <f>((G10990*400)+(H10990*100))+I10990</f>
        <v>125</v>
      </c>
      <c r="L10990" s="137">
        <v>225</v>
      </c>
      <c r="M10990" s="137">
        <f>K10990*L10990</f>
        <v>28125</v>
      </c>
      <c r="N10990" s="218"/>
      <c r="O10990" s="108"/>
      <c r="P10990" s="138"/>
      <c r="Q10990" s="108"/>
      <c r="R10990" s="108"/>
      <c r="S10990" s="139"/>
      <c r="T10990" s="218"/>
      <c r="U10990" s="218"/>
      <c r="V10990" s="218"/>
      <c r="W10990" s="223"/>
      <c r="X10990" s="136"/>
      <c r="Y10990" s="223"/>
      <c r="Z10990" s="223"/>
      <c r="AA10990" s="224"/>
      <c r="AB10990" s="224"/>
      <c r="AC10990" s="223"/>
      <c r="AD10990" s="223">
        <f>IF(AND(AC10990="",M10990=""),0,IF((AC10990=""),M10990,IF((M10990=""),AC10990,AC10990+M10990)))</f>
        <v>28125</v>
      </c>
      <c r="AE10990" s="223">
        <f>IF( (X10990=""),AD10990*1,AD10990*(X10990/100) )</f>
        <v>28125</v>
      </c>
      <c r="AF10990" s="223">
        <v>0</v>
      </c>
      <c r="AG10990" s="223">
        <f>IF((AF10990-AE10990) &gt; 1,0,IF((AF10990-AE10990)&lt;0,AE10990-AF10990,AF10990-AE10990))</f>
        <v>28125</v>
      </c>
      <c r="AH10990" s="223">
        <v>0.02</v>
      </c>
    </row>
    <row r="10991" spans="1:34" s="173" customFormat="1" x14ac:dyDescent="0.55000000000000004">
      <c r="A10991" s="122"/>
      <c r="B10991" s="218"/>
      <c r="C10991" s="218"/>
      <c r="D10991" s="221"/>
      <c r="E10991" s="218"/>
      <c r="F10991" s="218"/>
      <c r="G10991" s="218"/>
      <c r="H10991" s="218"/>
      <c r="I10991" s="222"/>
      <c r="J10991" s="123"/>
      <c r="K10991" s="137"/>
      <c r="L10991" s="137" t="s">
        <v>63</v>
      </c>
      <c r="M10991" s="137">
        <f>SUM(M10990:M10990)</f>
        <v>28125</v>
      </c>
      <c r="N10991" s="218"/>
      <c r="O10991" s="108"/>
      <c r="P10991" s="138"/>
      <c r="Q10991" s="108"/>
      <c r="R10991" s="108"/>
      <c r="S10991" s="139"/>
      <c r="T10991" s="218"/>
      <c r="U10991" s="218"/>
      <c r="V10991" s="218"/>
      <c r="W10991" s="223"/>
      <c r="X10991" s="136"/>
      <c r="Y10991" s="223"/>
      <c r="Z10991" s="223"/>
      <c r="AA10991" s="224"/>
      <c r="AB10991" s="224"/>
      <c r="AC10991" s="223"/>
      <c r="AD10991" s="223"/>
      <c r="AE10991" s="223">
        <f>SUM(AE10990:AE10990)</f>
        <v>28125</v>
      </c>
      <c r="AF10991" s="223"/>
      <c r="AG10991" s="223">
        <f>SUM(AG10990:AG10990)</f>
        <v>28125</v>
      </c>
      <c r="AH10991" s="223"/>
    </row>
    <row r="10992" spans="1:34" s="173" customFormat="1" x14ac:dyDescent="0.55000000000000004">
      <c r="A10992" s="122" t="s">
        <v>2063</v>
      </c>
      <c r="B10992" s="218">
        <v>4700</v>
      </c>
      <c r="C10992" s="218">
        <v>6309</v>
      </c>
      <c r="D10992" s="221" t="s">
        <v>14789</v>
      </c>
      <c r="E10992" s="218" t="s">
        <v>37</v>
      </c>
      <c r="F10992" s="218">
        <v>5405</v>
      </c>
      <c r="G10992" s="218">
        <v>3</v>
      </c>
      <c r="H10992" s="218">
        <v>2</v>
      </c>
      <c r="I10992" s="222">
        <v>28</v>
      </c>
      <c r="J10992" s="123" t="s">
        <v>38</v>
      </c>
      <c r="K10992" s="137">
        <f>((G10992*400)+(H10992*100))+I10992</f>
        <v>1428</v>
      </c>
      <c r="L10992" s="137">
        <v>400</v>
      </c>
      <c r="M10992" s="137">
        <f>K10992*L10992</f>
        <v>571200</v>
      </c>
      <c r="N10992" s="218"/>
      <c r="O10992" s="108"/>
      <c r="P10992" s="138"/>
      <c r="Q10992" s="108"/>
      <c r="R10992" s="108"/>
      <c r="S10992" s="139"/>
      <c r="T10992" s="218"/>
      <c r="U10992" s="218"/>
      <c r="V10992" s="218"/>
      <c r="W10992" s="223"/>
      <c r="X10992" s="136"/>
      <c r="Y10992" s="223"/>
      <c r="Z10992" s="223"/>
      <c r="AA10992" s="224"/>
      <c r="AB10992" s="224"/>
      <c r="AC10992" s="223"/>
      <c r="AD10992" s="223">
        <f>IF(AND(AC10992="",M10992=""),0,IF((AC10992=""),M10992,IF((M10992=""),AC10992,AC10992+M10992)))</f>
        <v>571200</v>
      </c>
      <c r="AE10992" s="223">
        <f>IF( (X10992=""),AD10992*1,AD10992*(X10992/100) )</f>
        <v>571200</v>
      </c>
      <c r="AF10992" s="223">
        <v>0</v>
      </c>
      <c r="AG10992" s="223">
        <f>IF((AF10992-AE10992) &gt; 1,0,IF((AF10992-AE10992)&lt;0,AE10992-AF10992,AF10992-AE10992))</f>
        <v>571200</v>
      </c>
      <c r="AH10992" s="223">
        <v>0.01</v>
      </c>
    </row>
    <row r="10993" spans="1:34" s="173" customFormat="1" x14ac:dyDescent="0.55000000000000004">
      <c r="A10993" s="122"/>
      <c r="B10993" s="218"/>
      <c r="C10993" s="218"/>
      <c r="D10993" s="221"/>
      <c r="E10993" s="218"/>
      <c r="F10993" s="218"/>
      <c r="G10993" s="218"/>
      <c r="H10993" s="218"/>
      <c r="I10993" s="222"/>
      <c r="J10993" s="123"/>
      <c r="K10993" s="137"/>
      <c r="L10993" s="137" t="s">
        <v>63</v>
      </c>
      <c r="M10993" s="137">
        <f>SUM(M10992:M10992)</f>
        <v>571200</v>
      </c>
      <c r="N10993" s="218"/>
      <c r="O10993" s="108"/>
      <c r="P10993" s="138"/>
      <c r="Q10993" s="108"/>
      <c r="R10993" s="108"/>
      <c r="S10993" s="139"/>
      <c r="T10993" s="218"/>
      <c r="U10993" s="218"/>
      <c r="V10993" s="218"/>
      <c r="W10993" s="223"/>
      <c r="X10993" s="136"/>
      <c r="Y10993" s="223"/>
      <c r="Z10993" s="223"/>
      <c r="AA10993" s="224"/>
      <c r="AB10993" s="224"/>
      <c r="AC10993" s="223"/>
      <c r="AD10993" s="223"/>
      <c r="AE10993" s="223">
        <f>SUM(AE10992:AE10992)</f>
        <v>571200</v>
      </c>
      <c r="AF10993" s="223"/>
      <c r="AG10993" s="223">
        <f>SUM(AG10992:AG10992)</f>
        <v>571200</v>
      </c>
      <c r="AH10993" s="223"/>
    </row>
    <row r="10994" spans="1:34" s="173" customFormat="1" x14ac:dyDescent="0.55000000000000004">
      <c r="A10994" s="122" t="s">
        <v>5179</v>
      </c>
      <c r="B10994" s="218">
        <v>4701</v>
      </c>
      <c r="C10994" s="218">
        <v>6257</v>
      </c>
      <c r="D10994" s="221" t="s">
        <v>14790</v>
      </c>
      <c r="E10994" s="218" t="s">
        <v>37</v>
      </c>
      <c r="F10994" s="218">
        <v>5443</v>
      </c>
      <c r="G10994" s="218">
        <v>1</v>
      </c>
      <c r="H10994" s="218">
        <v>3</v>
      </c>
      <c r="I10994" s="222">
        <v>98</v>
      </c>
      <c r="J10994" s="123" t="s">
        <v>38</v>
      </c>
      <c r="K10994" s="137">
        <f>((G10994*400)+(H10994*100))+I10994</f>
        <v>798</v>
      </c>
      <c r="L10994" s="137">
        <v>225</v>
      </c>
      <c r="M10994" s="137">
        <f>K10994*L10994</f>
        <v>179550</v>
      </c>
      <c r="N10994" s="218"/>
      <c r="O10994" s="108"/>
      <c r="P10994" s="138"/>
      <c r="Q10994" s="108"/>
      <c r="R10994" s="108"/>
      <c r="S10994" s="139"/>
      <c r="T10994" s="218"/>
      <c r="U10994" s="218"/>
      <c r="V10994" s="218"/>
      <c r="W10994" s="223"/>
      <c r="X10994" s="136"/>
      <c r="Y10994" s="223"/>
      <c r="Z10994" s="223"/>
      <c r="AA10994" s="224"/>
      <c r="AB10994" s="224"/>
      <c r="AC10994" s="223"/>
      <c r="AD10994" s="223">
        <f>IF(AND(AC10994="",M10994=""),0,IF((AC10994=""),M10994,IF((M10994=""),AC10994,AC10994+M10994)))</f>
        <v>179550</v>
      </c>
      <c r="AE10994" s="223">
        <f>IF( (X10994=""),AD10994*1,AD10994*(X10994/100) )</f>
        <v>179550</v>
      </c>
      <c r="AF10994" s="223">
        <v>0</v>
      </c>
      <c r="AG10994" s="223">
        <f>IF((AF10994-AE10994) &gt; 1,0,IF((AF10994-AE10994)&lt;0,AE10994-AF10994,AF10994-AE10994))</f>
        <v>179550</v>
      </c>
      <c r="AH10994" s="223">
        <v>0.01</v>
      </c>
    </row>
    <row r="10995" spans="1:34" s="173" customFormat="1" x14ac:dyDescent="0.55000000000000004">
      <c r="A10995" s="122"/>
      <c r="B10995" s="218"/>
      <c r="C10995" s="218"/>
      <c r="D10995" s="221"/>
      <c r="E10995" s="218"/>
      <c r="F10995" s="218"/>
      <c r="G10995" s="218"/>
      <c r="H10995" s="218"/>
      <c r="I10995" s="222"/>
      <c r="J10995" s="123"/>
      <c r="K10995" s="137"/>
      <c r="L10995" s="137" t="s">
        <v>63</v>
      </c>
      <c r="M10995" s="137">
        <f>SUM(M10994:M10994)</f>
        <v>179550</v>
      </c>
      <c r="N10995" s="218"/>
      <c r="O10995" s="108"/>
      <c r="P10995" s="138"/>
      <c r="Q10995" s="108"/>
      <c r="R10995" s="108"/>
      <c r="S10995" s="139"/>
      <c r="T10995" s="218"/>
      <c r="U10995" s="218"/>
      <c r="V10995" s="218"/>
      <c r="W10995" s="223"/>
      <c r="X10995" s="136"/>
      <c r="Y10995" s="223"/>
      <c r="Z10995" s="223"/>
      <c r="AA10995" s="224"/>
      <c r="AB10995" s="224"/>
      <c r="AC10995" s="223"/>
      <c r="AD10995" s="223"/>
      <c r="AE10995" s="223">
        <f>SUM(AE10994:AE10994)</f>
        <v>179550</v>
      </c>
      <c r="AF10995" s="223"/>
      <c r="AG10995" s="223">
        <f>SUM(AG10994:AG10994)</f>
        <v>179550</v>
      </c>
      <c r="AH10995" s="223"/>
    </row>
    <row r="10996" spans="1:34" s="173" customFormat="1" x14ac:dyDescent="0.55000000000000004">
      <c r="A10996" s="122" t="s">
        <v>12001</v>
      </c>
      <c r="B10996" s="218">
        <v>4702</v>
      </c>
      <c r="C10996" s="218">
        <v>5014</v>
      </c>
      <c r="D10996" s="221" t="s">
        <v>14793</v>
      </c>
      <c r="E10996" s="218" t="s">
        <v>34</v>
      </c>
      <c r="F10996" s="218" t="s">
        <v>14794</v>
      </c>
      <c r="G10996" s="218">
        <v>3</v>
      </c>
      <c r="H10996" s="218">
        <v>0</v>
      </c>
      <c r="I10996" s="222">
        <v>73</v>
      </c>
      <c r="J10996" s="123" t="s">
        <v>38</v>
      </c>
      <c r="K10996" s="137">
        <f>((G10996*400)+(H10996*100))+I10996</f>
        <v>1273</v>
      </c>
      <c r="L10996" s="137">
        <v>1350</v>
      </c>
      <c r="M10996" s="137">
        <f>K10996*L10996</f>
        <v>1718550</v>
      </c>
      <c r="N10996" s="218"/>
      <c r="O10996" s="108"/>
      <c r="P10996" s="138"/>
      <c r="Q10996" s="108"/>
      <c r="R10996" s="108"/>
      <c r="S10996" s="139"/>
      <c r="T10996" s="218"/>
      <c r="U10996" s="218"/>
      <c r="V10996" s="218"/>
      <c r="W10996" s="223"/>
      <c r="X10996" s="136"/>
      <c r="Y10996" s="223"/>
      <c r="Z10996" s="223"/>
      <c r="AA10996" s="224"/>
      <c r="AB10996" s="224"/>
      <c r="AC10996" s="223"/>
      <c r="AD10996" s="223">
        <f>IF(AND(AC10996="",M10996=""),0,IF((AC10996=""),M10996,IF((M10996=""),AC10996,AC10996+M10996)))</f>
        <v>1718550</v>
      </c>
      <c r="AE10996" s="223">
        <f>IF( (X10996=""),AD10996*1,AD10996*(X10996/100) )</f>
        <v>1718550</v>
      </c>
      <c r="AF10996" s="223">
        <v>50000000</v>
      </c>
      <c r="AG10996" s="223">
        <f>IF((AF10996-AE10996) &gt; 1,0,IF((AF10996-AE10996)&lt;0,AE10996-AF10996,AF10996-AE10996))</f>
        <v>0</v>
      </c>
      <c r="AH10996" s="223">
        <v>0.01</v>
      </c>
    </row>
    <row r="10997" spans="1:34" s="173" customFormat="1" x14ac:dyDescent="0.55000000000000004">
      <c r="A10997" s="122"/>
      <c r="B10997" s="218">
        <v>4703</v>
      </c>
      <c r="C10997" s="218">
        <v>5017</v>
      </c>
      <c r="D10997" s="221" t="s">
        <v>14795</v>
      </c>
      <c r="E10997" s="218" t="s">
        <v>34</v>
      </c>
      <c r="F10997" s="218">
        <v>16277</v>
      </c>
      <c r="G10997" s="218">
        <v>1</v>
      </c>
      <c r="H10997" s="218">
        <v>0</v>
      </c>
      <c r="I10997" s="222">
        <v>49</v>
      </c>
      <c r="J10997" s="123" t="s">
        <v>35</v>
      </c>
      <c r="K10997" s="137">
        <f>((G10997*400)+(H10997*100))+I10997</f>
        <v>449</v>
      </c>
      <c r="L10997" s="137">
        <v>850</v>
      </c>
      <c r="M10997" s="137">
        <f>K10997*L10997</f>
        <v>381650</v>
      </c>
      <c r="N10997" s="218">
        <v>1</v>
      </c>
      <c r="O10997" s="108" t="s">
        <v>14791</v>
      </c>
      <c r="P10997" s="138"/>
      <c r="Q10997" s="108" t="s">
        <v>14792</v>
      </c>
      <c r="R10997" s="108" t="s">
        <v>12005</v>
      </c>
      <c r="S10997" s="139" t="s">
        <v>14796</v>
      </c>
      <c r="T10997" s="218" t="s">
        <v>51</v>
      </c>
      <c r="U10997" s="218" t="s">
        <v>74</v>
      </c>
      <c r="V10997" s="218" t="s">
        <v>52</v>
      </c>
      <c r="W10997" s="223">
        <v>218.4</v>
      </c>
      <c r="X10997" s="136">
        <v>61.61</v>
      </c>
      <c r="Y10997" s="223">
        <v>6750</v>
      </c>
      <c r="Z10997" s="223">
        <f>W10997*Y10997</f>
        <v>1474200</v>
      </c>
      <c r="AA10997" s="224">
        <v>21</v>
      </c>
      <c r="AB10997" s="224">
        <v>93</v>
      </c>
      <c r="AC10997" s="223">
        <f>(Z10997*(100-AB10997))/100</f>
        <v>103194</v>
      </c>
      <c r="AD10997" s="223">
        <f>IF(AND(AC10997="",M10997=""),0,IF((AC10997=""),M10997, IF( (M10997=""),AC10997,SUM(AC10997:AC11002)+M10997)))</f>
        <v>548083.4</v>
      </c>
      <c r="AE10997" s="223">
        <f>IF( (X10997=""),AD10997*1,AD10997*(X10997/100) )</f>
        <v>337674.18274000002</v>
      </c>
      <c r="AF10997" s="223">
        <v>50000000</v>
      </c>
      <c r="AG10997" s="223">
        <f>IF((AF10997-AE10997) &gt; 1,0,IF((AF10997-AE10997)&lt;0,AE10997-AF10997,AF10997-AE10997))</f>
        <v>0</v>
      </c>
      <c r="AH10997" s="223">
        <v>0.02</v>
      </c>
    </row>
    <row r="10998" spans="1:34" s="173" customFormat="1" x14ac:dyDescent="0.55000000000000004">
      <c r="A10998" s="122"/>
      <c r="B10998" s="218"/>
      <c r="C10998" s="218"/>
      <c r="D10998" s="221"/>
      <c r="E10998" s="218"/>
      <c r="F10998" s="218"/>
      <c r="G10998" s="218"/>
      <c r="H10998" s="218"/>
      <c r="I10998" s="222"/>
      <c r="J10998" s="123"/>
      <c r="K10998" s="137"/>
      <c r="L10998" s="137"/>
      <c r="M10998" s="137"/>
      <c r="N10998" s="218">
        <v>2</v>
      </c>
      <c r="O10998" s="108" t="s">
        <v>14791</v>
      </c>
      <c r="P10998" s="138"/>
      <c r="Q10998" s="108" t="s">
        <v>14792</v>
      </c>
      <c r="R10998" s="108" t="s">
        <v>12005</v>
      </c>
      <c r="S10998" s="139" t="s">
        <v>14797</v>
      </c>
      <c r="T10998" s="218" t="s">
        <v>73</v>
      </c>
      <c r="U10998" s="218" t="s">
        <v>74</v>
      </c>
      <c r="V10998" s="218" t="s">
        <v>52</v>
      </c>
      <c r="W10998" s="223">
        <v>100.8</v>
      </c>
      <c r="X10998" s="136">
        <v>28.44</v>
      </c>
      <c r="Y10998" s="223">
        <v>6600</v>
      </c>
      <c r="Z10998" s="223">
        <f>W10998*Y10998</f>
        <v>665280</v>
      </c>
      <c r="AA10998" s="224">
        <v>21</v>
      </c>
      <c r="AB10998" s="224">
        <v>93</v>
      </c>
      <c r="AC10998" s="223">
        <f>(Z10998*(100-AB10998))/100</f>
        <v>46569.599999999999</v>
      </c>
      <c r="AD10998" s="223">
        <f>IF(AND(AC10998="",M10997=""),0,IF((AC10998=""),M10997, IF( (M10997=""),AC10998,SUM(AC10997:AC11002)+M10997)))</f>
        <v>548083.4</v>
      </c>
      <c r="AE10998" s="223">
        <f>IF( (X10998=""),AD10998*1,AD10998*(X10998/100) )</f>
        <v>155874.91896000001</v>
      </c>
      <c r="AF10998" s="223">
        <v>50000000</v>
      </c>
      <c r="AG10998" s="223">
        <f>IF((AF10998-AE10998) &gt; 1,0,IF((AF10998-AE10998)&lt;0,AE10998-AF10998,AF10998-AE10998))</f>
        <v>0</v>
      </c>
      <c r="AH10998" s="223">
        <v>0.02</v>
      </c>
    </row>
    <row r="10999" spans="1:34" s="173" customFormat="1" x14ac:dyDescent="0.55000000000000004">
      <c r="A10999" s="122"/>
      <c r="B10999" s="218"/>
      <c r="C10999" s="218"/>
      <c r="D10999" s="221"/>
      <c r="E10999" s="218"/>
      <c r="F10999" s="218"/>
      <c r="G10999" s="218"/>
      <c r="H10999" s="218"/>
      <c r="I10999" s="222"/>
      <c r="J10999" s="123"/>
      <c r="K10999" s="137"/>
      <c r="L10999" s="137"/>
      <c r="M10999" s="137"/>
      <c r="N10999" s="218">
        <v>3</v>
      </c>
      <c r="O10999" s="108" t="s">
        <v>14791</v>
      </c>
      <c r="P10999" s="138"/>
      <c r="Q10999" s="108" t="s">
        <v>14792</v>
      </c>
      <c r="R10999" s="108" t="s">
        <v>12005</v>
      </c>
      <c r="S10999" s="139" t="s">
        <v>14798</v>
      </c>
      <c r="T10999" s="218" t="s">
        <v>51</v>
      </c>
      <c r="U10999" s="218" t="s">
        <v>74</v>
      </c>
      <c r="V10999" s="218" t="s">
        <v>52</v>
      </c>
      <c r="W10999" s="223">
        <v>35.28</v>
      </c>
      <c r="X10999" s="136">
        <v>9.9499999999999993</v>
      </c>
      <c r="Y10999" s="223">
        <v>6750</v>
      </c>
      <c r="Z10999" s="223">
        <f>W10999*Y10999</f>
        <v>238140</v>
      </c>
      <c r="AA10999" s="224">
        <v>21</v>
      </c>
      <c r="AB10999" s="224">
        <v>93</v>
      </c>
      <c r="AC10999" s="223">
        <f>(Z10999*(100-AB10999))/100</f>
        <v>16669.8</v>
      </c>
      <c r="AD10999" s="223">
        <f>IF(AND(AC10999="",M10997=""),0,IF((AC10999=""),M10997, IF( (M10997=""),AC10999,SUM(AC10997:AC11002)+M10997)))</f>
        <v>548083.4</v>
      </c>
      <c r="AE10999" s="223">
        <f>IF( (X10999=""),AD10999*1,AD10999*(X10999/100) )</f>
        <v>54534.298299999995</v>
      </c>
      <c r="AF10999" s="223">
        <v>50000000</v>
      </c>
      <c r="AG10999" s="223">
        <f>IF((AF10999-AE10999) &gt; 1,0,IF((AF10999-AE10999)&lt;0,AE10999-AF10999,AF10999-AE10999))</f>
        <v>0</v>
      </c>
      <c r="AH10999" s="223">
        <v>0.02</v>
      </c>
    </row>
    <row r="11000" spans="1:34" s="173" customFormat="1" x14ac:dyDescent="0.55000000000000004">
      <c r="A11000" s="122"/>
      <c r="B11000" s="218"/>
      <c r="C11000" s="218"/>
      <c r="D11000" s="221"/>
      <c r="E11000" s="218"/>
      <c r="F11000" s="218"/>
      <c r="G11000" s="218"/>
      <c r="H11000" s="218"/>
      <c r="I11000" s="222"/>
      <c r="J11000" s="123"/>
      <c r="K11000" s="137"/>
      <c r="L11000" s="137" t="s">
        <v>63</v>
      </c>
      <c r="M11000" s="137">
        <f>SUM(M10996:M10999)</f>
        <v>2100200</v>
      </c>
      <c r="N11000" s="218"/>
      <c r="O11000" s="108"/>
      <c r="P11000" s="138"/>
      <c r="Q11000" s="108"/>
      <c r="R11000" s="108"/>
      <c r="S11000" s="139"/>
      <c r="T11000" s="218"/>
      <c r="U11000" s="218"/>
      <c r="V11000" s="218"/>
      <c r="W11000" s="223"/>
      <c r="X11000" s="136"/>
      <c r="Y11000" s="223"/>
      <c r="Z11000" s="223"/>
      <c r="AA11000" s="224"/>
      <c r="AB11000" s="224"/>
      <c r="AC11000" s="223"/>
      <c r="AD11000" s="223"/>
      <c r="AE11000" s="223">
        <f>SUM(AE10996:AE10999)</f>
        <v>2266633.4</v>
      </c>
      <c r="AF11000" s="223"/>
      <c r="AG11000" s="223">
        <f>SUM(AG10996:AG10999)</f>
        <v>0</v>
      </c>
      <c r="AH11000" s="223"/>
    </row>
    <row r="11001" spans="1:34" s="173" customFormat="1" x14ac:dyDescent="0.55000000000000004">
      <c r="A11001" s="122" t="s">
        <v>14799</v>
      </c>
      <c r="B11001" s="218">
        <v>4704</v>
      </c>
      <c r="C11001" s="218">
        <v>7053</v>
      </c>
      <c r="D11001" s="221" t="s">
        <v>14800</v>
      </c>
      <c r="E11001" s="218" t="s">
        <v>34</v>
      </c>
      <c r="F11001" s="218">
        <v>20406</v>
      </c>
      <c r="G11001" s="218">
        <v>0</v>
      </c>
      <c r="H11001" s="218">
        <v>0</v>
      </c>
      <c r="I11001" s="222">
        <v>23</v>
      </c>
      <c r="J11001" s="123" t="s">
        <v>38</v>
      </c>
      <c r="K11001" s="137">
        <f>((G11001*400)+(H11001*100))+I11001</f>
        <v>23</v>
      </c>
      <c r="L11001" s="137">
        <v>850</v>
      </c>
      <c r="M11001" s="137">
        <f>K11001*L11001</f>
        <v>19550</v>
      </c>
      <c r="N11001" s="218"/>
      <c r="O11001" s="108"/>
      <c r="P11001" s="138"/>
      <c r="Q11001" s="108"/>
      <c r="R11001" s="108"/>
      <c r="S11001" s="139"/>
      <c r="T11001" s="218"/>
      <c r="U11001" s="218"/>
      <c r="V11001" s="218"/>
      <c r="W11001" s="223"/>
      <c r="X11001" s="136"/>
      <c r="Y11001" s="223"/>
      <c r="Z11001" s="223"/>
      <c r="AA11001" s="224"/>
      <c r="AB11001" s="224"/>
      <c r="AC11001" s="223"/>
      <c r="AD11001" s="223">
        <f>IF(AND(AC11001="",M11001=""),0,IF((AC11001=""),M11001,IF((M11001=""),AC11001,AC11001+M11001)))</f>
        <v>19550</v>
      </c>
      <c r="AE11001" s="223">
        <f>IF( (X11001=""),AD11001*1,AD11001*(X11001/100) )</f>
        <v>19550</v>
      </c>
      <c r="AF11001" s="223">
        <v>50000000</v>
      </c>
      <c r="AG11001" s="223">
        <f>IF((AF11001-AE11001) &gt; 1,0,IF((AF11001-AE11001)&lt;0,AE11001-AF11001,AF11001-AE11001))</f>
        <v>0</v>
      </c>
      <c r="AH11001" s="223">
        <v>0.01</v>
      </c>
    </row>
    <row r="11002" spans="1:34" s="173" customFormat="1" x14ac:dyDescent="0.55000000000000004">
      <c r="A11002" s="122"/>
      <c r="B11002" s="218"/>
      <c r="C11002" s="218"/>
      <c r="D11002" s="221"/>
      <c r="E11002" s="218"/>
      <c r="F11002" s="218"/>
      <c r="G11002" s="218"/>
      <c r="H11002" s="218"/>
      <c r="I11002" s="222"/>
      <c r="J11002" s="123"/>
      <c r="K11002" s="137"/>
      <c r="L11002" s="137" t="s">
        <v>63</v>
      </c>
      <c r="M11002" s="137">
        <f>SUM(M11001:M11001)</f>
        <v>19550</v>
      </c>
      <c r="N11002" s="218"/>
      <c r="O11002" s="108"/>
      <c r="P11002" s="138"/>
      <c r="Q11002" s="108"/>
      <c r="R11002" s="108"/>
      <c r="S11002" s="139"/>
      <c r="T11002" s="218"/>
      <c r="U11002" s="218"/>
      <c r="V11002" s="218"/>
      <c r="W11002" s="223"/>
      <c r="X11002" s="136"/>
      <c r="Y11002" s="223"/>
      <c r="Z11002" s="223"/>
      <c r="AA11002" s="224"/>
      <c r="AB11002" s="224"/>
      <c r="AC11002" s="223"/>
      <c r="AD11002" s="223"/>
      <c r="AE11002" s="223">
        <f>SUM(AE11001:AE11001)</f>
        <v>19550</v>
      </c>
      <c r="AF11002" s="223"/>
      <c r="AG11002" s="223">
        <f>SUM(AG11001:AG11001)</f>
        <v>0</v>
      </c>
      <c r="AH11002" s="223"/>
    </row>
    <row r="11003" spans="1:34" s="173" customFormat="1" x14ac:dyDescent="0.55000000000000004">
      <c r="A11003" s="122" t="s">
        <v>14803</v>
      </c>
      <c r="B11003" s="218">
        <v>4705</v>
      </c>
      <c r="C11003" s="218">
        <v>7104</v>
      </c>
      <c r="D11003" s="221" t="s">
        <v>14804</v>
      </c>
      <c r="E11003" s="218" t="s">
        <v>34</v>
      </c>
      <c r="F11003" s="218">
        <v>20417</v>
      </c>
      <c r="G11003" s="218">
        <v>0</v>
      </c>
      <c r="H11003" s="218">
        <v>0</v>
      </c>
      <c r="I11003" s="222">
        <v>19</v>
      </c>
      <c r="J11003" s="123" t="s">
        <v>35</v>
      </c>
      <c r="K11003" s="137">
        <f>((G11003*400)+(H11003*100))+I11003</f>
        <v>19</v>
      </c>
      <c r="L11003" s="137">
        <v>850</v>
      </c>
      <c r="M11003" s="137">
        <f>K11003*L11003</f>
        <v>16150</v>
      </c>
      <c r="N11003" s="218">
        <v>1</v>
      </c>
      <c r="O11003" s="108" t="s">
        <v>14801</v>
      </c>
      <c r="P11003" s="138">
        <v>3570800026489</v>
      </c>
      <c r="Q11003" s="108" t="s">
        <v>14802</v>
      </c>
      <c r="R11003" s="108" t="s">
        <v>14805</v>
      </c>
      <c r="S11003" s="139" t="s">
        <v>14806</v>
      </c>
      <c r="T11003" s="218" t="s">
        <v>51</v>
      </c>
      <c r="U11003" s="218" t="s">
        <v>45</v>
      </c>
      <c r="V11003" s="218" t="s">
        <v>52</v>
      </c>
      <c r="W11003" s="223">
        <v>220.8</v>
      </c>
      <c r="X11003" s="136">
        <v>100</v>
      </c>
      <c r="Y11003" s="223">
        <v>6750</v>
      </c>
      <c r="Z11003" s="223">
        <f>W11003*Y11003</f>
        <v>1490400</v>
      </c>
      <c r="AA11003" s="224">
        <v>6</v>
      </c>
      <c r="AB11003" s="224">
        <v>6</v>
      </c>
      <c r="AC11003" s="223">
        <f>(Z11003*(100-AB11003))/100</f>
        <v>1400976</v>
      </c>
      <c r="AD11003" s="223">
        <f>IF(AND(AC11003="",M11003=""),0,IF((AC11003=""),M11003, IF( (M11003=""),AC11003,SUM(AC11003:AC11004)+M11003)))</f>
        <v>1417126</v>
      </c>
      <c r="AE11003" s="223">
        <f>IF( (X11003=""),AD11003*1,AD11003*(X11003/100) )</f>
        <v>1417126</v>
      </c>
      <c r="AF11003" s="223">
        <v>50000000</v>
      </c>
      <c r="AG11003" s="223">
        <f>IF((AF11003-AE11003) &gt; 1,0,IF((AF11003-AE11003)&lt;0,AE11003-AF11003,AF11003-AE11003))</f>
        <v>0</v>
      </c>
      <c r="AH11003" s="223">
        <v>0.02</v>
      </c>
    </row>
    <row r="11004" spans="1:34" s="173" customFormat="1" x14ac:dyDescent="0.55000000000000004">
      <c r="A11004" s="122"/>
      <c r="B11004" s="218"/>
      <c r="C11004" s="218"/>
      <c r="D11004" s="221"/>
      <c r="E11004" s="218"/>
      <c r="F11004" s="218"/>
      <c r="G11004" s="218"/>
      <c r="H11004" s="218"/>
      <c r="I11004" s="222"/>
      <c r="J11004" s="123"/>
      <c r="K11004" s="137"/>
      <c r="L11004" s="137" t="s">
        <v>63</v>
      </c>
      <c r="M11004" s="137">
        <f>SUM(M11003:M11003)</f>
        <v>16150</v>
      </c>
      <c r="N11004" s="218"/>
      <c r="O11004" s="108"/>
      <c r="P11004" s="138"/>
      <c r="Q11004" s="108"/>
      <c r="R11004" s="108"/>
      <c r="S11004" s="139"/>
      <c r="T11004" s="218"/>
      <c r="U11004" s="218"/>
      <c r="V11004" s="218"/>
      <c r="W11004" s="223"/>
      <c r="X11004" s="136"/>
      <c r="Y11004" s="223"/>
      <c r="Z11004" s="223"/>
      <c r="AA11004" s="224"/>
      <c r="AB11004" s="224"/>
      <c r="AC11004" s="223"/>
      <c r="AD11004" s="223"/>
      <c r="AE11004" s="223">
        <f>SUM(AE11003:AE11003)</f>
        <v>1417126</v>
      </c>
      <c r="AF11004" s="223"/>
      <c r="AG11004" s="223">
        <f>SUM(AG11003:AG11003)</f>
        <v>0</v>
      </c>
      <c r="AH11004" s="223"/>
    </row>
    <row r="11005" spans="1:34" s="173" customFormat="1" x14ac:dyDescent="0.55000000000000004">
      <c r="A11005" s="122" t="s">
        <v>14807</v>
      </c>
      <c r="B11005" s="218">
        <v>4706</v>
      </c>
      <c r="C11005" s="218">
        <v>5711</v>
      </c>
      <c r="D11005" s="221" t="s">
        <v>14808</v>
      </c>
      <c r="E11005" s="218" t="s">
        <v>34</v>
      </c>
      <c r="F11005" s="218">
        <v>26616</v>
      </c>
      <c r="G11005" s="218">
        <v>1</v>
      </c>
      <c r="H11005" s="218">
        <v>0</v>
      </c>
      <c r="I11005" s="222">
        <v>0</v>
      </c>
      <c r="J11005" s="123" t="s">
        <v>38</v>
      </c>
      <c r="K11005" s="137">
        <f>((G11005*400)+(H11005*100))+I11005</f>
        <v>400</v>
      </c>
      <c r="L11005" s="137">
        <v>575</v>
      </c>
      <c r="M11005" s="137">
        <f>K11005*L11005</f>
        <v>230000</v>
      </c>
      <c r="N11005" s="218"/>
      <c r="O11005" s="108"/>
      <c r="P11005" s="138"/>
      <c r="Q11005" s="108"/>
      <c r="R11005" s="108"/>
      <c r="S11005" s="139"/>
      <c r="T11005" s="218"/>
      <c r="U11005" s="218"/>
      <c r="V11005" s="218"/>
      <c r="W11005" s="223"/>
      <c r="X11005" s="136"/>
      <c r="Y11005" s="223"/>
      <c r="Z11005" s="223"/>
      <c r="AA11005" s="224"/>
      <c r="AB11005" s="224"/>
      <c r="AC11005" s="223"/>
      <c r="AD11005" s="223">
        <f>IF(AND(AC11005="",M11005=""),0,IF((AC11005=""),M11005,IF((M11005=""),AC11005,AC11005+M11005)))</f>
        <v>230000</v>
      </c>
      <c r="AE11005" s="223">
        <f>IF( (X11005=""),AD11005*1,AD11005*(X11005/100) )</f>
        <v>230000</v>
      </c>
      <c r="AF11005" s="223">
        <v>50000000</v>
      </c>
      <c r="AG11005" s="223">
        <f>IF((AF11005-AE11005) &gt; 1,0,IF((AF11005-AE11005)&lt;0,AE11005-AF11005,AF11005-AE11005))</f>
        <v>0</v>
      </c>
      <c r="AH11005" s="223">
        <v>0.01</v>
      </c>
    </row>
    <row r="11006" spans="1:34" s="173" customFormat="1" x14ac:dyDescent="0.55000000000000004">
      <c r="A11006" s="122"/>
      <c r="B11006" s="218"/>
      <c r="C11006" s="218"/>
      <c r="D11006" s="221"/>
      <c r="E11006" s="218"/>
      <c r="F11006" s="218"/>
      <c r="G11006" s="218"/>
      <c r="H11006" s="218"/>
      <c r="I11006" s="222"/>
      <c r="J11006" s="123"/>
      <c r="K11006" s="137"/>
      <c r="L11006" s="137" t="s">
        <v>63</v>
      </c>
      <c r="M11006" s="137">
        <f>SUM(M11005:M11005)</f>
        <v>230000</v>
      </c>
      <c r="N11006" s="218"/>
      <c r="O11006" s="108"/>
      <c r="P11006" s="138"/>
      <c r="Q11006" s="108"/>
      <c r="R11006" s="108"/>
      <c r="S11006" s="139"/>
      <c r="T11006" s="218"/>
      <c r="U11006" s="218"/>
      <c r="V11006" s="218"/>
      <c r="W11006" s="223"/>
      <c r="X11006" s="136"/>
      <c r="Y11006" s="223"/>
      <c r="Z11006" s="223"/>
      <c r="AA11006" s="224"/>
      <c r="AB11006" s="224"/>
      <c r="AC11006" s="223"/>
      <c r="AD11006" s="223"/>
      <c r="AE11006" s="223">
        <f>SUM(AE11005:AE11005)</f>
        <v>230000</v>
      </c>
      <c r="AF11006" s="223"/>
      <c r="AG11006" s="223">
        <f>SUM(AG11005:AG11005)</f>
        <v>0</v>
      </c>
      <c r="AH11006" s="223"/>
    </row>
    <row r="11007" spans="1:34" s="173" customFormat="1" x14ac:dyDescent="0.55000000000000004">
      <c r="A11007" s="122" t="s">
        <v>11840</v>
      </c>
      <c r="B11007" s="218">
        <v>4707</v>
      </c>
      <c r="C11007" s="218">
        <v>6550</v>
      </c>
      <c r="D11007" s="221" t="s">
        <v>14811</v>
      </c>
      <c r="E11007" s="218" t="s">
        <v>34</v>
      </c>
      <c r="F11007" s="218">
        <v>23113</v>
      </c>
      <c r="G11007" s="218">
        <v>0</v>
      </c>
      <c r="H11007" s="218">
        <v>0</v>
      </c>
      <c r="I11007" s="222">
        <v>64</v>
      </c>
      <c r="J11007" s="123" t="s">
        <v>35</v>
      </c>
      <c r="K11007" s="137">
        <f>((G11007*400)+(H11007*100))+I11007</f>
        <v>64</v>
      </c>
      <c r="L11007" s="137">
        <v>650</v>
      </c>
      <c r="M11007" s="137">
        <f>K11007*L11007</f>
        <v>41600</v>
      </c>
      <c r="N11007" s="218">
        <v>1</v>
      </c>
      <c r="O11007" s="108" t="s">
        <v>14809</v>
      </c>
      <c r="P11007" s="138">
        <v>3570700585303</v>
      </c>
      <c r="Q11007" s="108" t="s">
        <v>14810</v>
      </c>
      <c r="R11007" s="108" t="s">
        <v>11842</v>
      </c>
      <c r="S11007" s="139" t="s">
        <v>14812</v>
      </c>
      <c r="T11007" s="218" t="s">
        <v>51</v>
      </c>
      <c r="U11007" s="218" t="s">
        <v>45</v>
      </c>
      <c r="V11007" s="218" t="s">
        <v>52</v>
      </c>
      <c r="W11007" s="223">
        <v>160.47999999999999</v>
      </c>
      <c r="X11007" s="136">
        <v>100</v>
      </c>
      <c r="Y11007" s="223">
        <v>6750</v>
      </c>
      <c r="Z11007" s="223">
        <f>W11007*Y11007</f>
        <v>1083240</v>
      </c>
      <c r="AA11007" s="224">
        <v>6</v>
      </c>
      <c r="AB11007" s="224">
        <v>6</v>
      </c>
      <c r="AC11007" s="223">
        <f>(Z11007*(100-AB11007))/100</f>
        <v>1018245.6</v>
      </c>
      <c r="AD11007" s="223">
        <f>IF(AND(AC11007="",M11007=""),0,IF((AC11007=""),M11007, IF( (M11007=""),AC11007,SUM(AC11007:AC11010)+M11007)))</f>
        <v>1431365.6</v>
      </c>
      <c r="AE11007" s="223">
        <f>IF( (X11007=""),AD11007*1,AD11007*(X11007/100) )</f>
        <v>1431365.6</v>
      </c>
      <c r="AF11007" s="223">
        <v>50000000</v>
      </c>
      <c r="AG11007" s="223">
        <f>IF((AF11007-AE11007) &gt; 1,0,IF((AF11007-AE11007)&lt;0,AE11007-AF11007,AF11007-AE11007))</f>
        <v>0</v>
      </c>
      <c r="AH11007" s="223">
        <v>0.02</v>
      </c>
    </row>
    <row r="11008" spans="1:34" s="173" customFormat="1" x14ac:dyDescent="0.55000000000000004">
      <c r="A11008" s="122"/>
      <c r="B11008" s="218"/>
      <c r="C11008" s="218"/>
      <c r="D11008" s="221"/>
      <c r="E11008" s="218"/>
      <c r="F11008" s="218"/>
      <c r="G11008" s="218"/>
      <c r="H11008" s="218"/>
      <c r="I11008" s="222"/>
      <c r="J11008" s="123"/>
      <c r="K11008" s="137"/>
      <c r="L11008" s="137"/>
      <c r="M11008" s="137"/>
      <c r="N11008" s="218">
        <v>2</v>
      </c>
      <c r="O11008" s="108" t="s">
        <v>14809</v>
      </c>
      <c r="P11008" s="138">
        <v>3570700585303</v>
      </c>
      <c r="Q11008" s="108" t="s">
        <v>14810</v>
      </c>
      <c r="R11008" s="108" t="s">
        <v>11842</v>
      </c>
      <c r="S11008" s="139" t="s">
        <v>14813</v>
      </c>
      <c r="T11008" s="218" t="s">
        <v>55</v>
      </c>
      <c r="U11008" s="218" t="s">
        <v>45</v>
      </c>
      <c r="V11008" s="218"/>
      <c r="W11008" s="223"/>
      <c r="X11008" s="136"/>
      <c r="Y11008" s="223"/>
      <c r="Z11008" s="223"/>
      <c r="AA11008" s="224"/>
      <c r="AB11008" s="224"/>
      <c r="AC11008" s="223"/>
      <c r="AD11008" s="223"/>
      <c r="AE11008" s="223"/>
      <c r="AF11008" s="223"/>
      <c r="AG11008" s="223"/>
      <c r="AH11008" s="223"/>
    </row>
    <row r="11009" spans="1:34" s="173" customFormat="1" x14ac:dyDescent="0.55000000000000004">
      <c r="A11009" s="122"/>
      <c r="B11009" s="218"/>
      <c r="C11009" s="218"/>
      <c r="D11009" s="221"/>
      <c r="E11009" s="218"/>
      <c r="F11009" s="218"/>
      <c r="G11009" s="218"/>
      <c r="H11009" s="218"/>
      <c r="I11009" s="222"/>
      <c r="J11009" s="123"/>
      <c r="K11009" s="137"/>
      <c r="L11009" s="137" t="s">
        <v>63</v>
      </c>
      <c r="M11009" s="137">
        <f>SUM(M11007:M11008)</f>
        <v>41600</v>
      </c>
      <c r="N11009" s="218"/>
      <c r="O11009" s="108"/>
      <c r="P11009" s="138"/>
      <c r="Q11009" s="108"/>
      <c r="R11009" s="108"/>
      <c r="S11009" s="139"/>
      <c r="T11009" s="218"/>
      <c r="U11009" s="218"/>
      <c r="V11009" s="218"/>
      <c r="W11009" s="223"/>
      <c r="X11009" s="136"/>
      <c r="Y11009" s="223"/>
      <c r="Z11009" s="223"/>
      <c r="AA11009" s="224"/>
      <c r="AB11009" s="224"/>
      <c r="AC11009" s="223"/>
      <c r="AD11009" s="223"/>
      <c r="AE11009" s="223">
        <f>SUM(AE11007:AE11008)</f>
        <v>1431365.6</v>
      </c>
      <c r="AF11009" s="223"/>
      <c r="AG11009" s="223">
        <f>SUM(AG11007:AG11008)</f>
        <v>0</v>
      </c>
      <c r="AH11009" s="223"/>
    </row>
    <row r="11010" spans="1:34" s="173" customFormat="1" x14ac:dyDescent="0.55000000000000004">
      <c r="A11010" s="122" t="s">
        <v>14816</v>
      </c>
      <c r="B11010" s="218">
        <v>4708</v>
      </c>
      <c r="C11010" s="218">
        <v>10392</v>
      </c>
      <c r="D11010" s="221" t="s">
        <v>14817</v>
      </c>
      <c r="E11010" s="218" t="s">
        <v>246</v>
      </c>
      <c r="F11010" s="218">
        <v>1</v>
      </c>
      <c r="G11010" s="218">
        <v>0</v>
      </c>
      <c r="H11010" s="218">
        <v>1</v>
      </c>
      <c r="I11010" s="222">
        <v>0</v>
      </c>
      <c r="J11010" s="123" t="s">
        <v>62</v>
      </c>
      <c r="K11010" s="137">
        <f>((G11010*400)+(H11010*100))+I11010</f>
        <v>100</v>
      </c>
      <c r="L11010" s="137">
        <v>1350</v>
      </c>
      <c r="M11010" s="137">
        <f>K11010*L11010</f>
        <v>135000</v>
      </c>
      <c r="N11010" s="218">
        <v>1</v>
      </c>
      <c r="O11010" s="108" t="s">
        <v>14814</v>
      </c>
      <c r="P11010" s="138">
        <v>3570800358601</v>
      </c>
      <c r="Q11010" s="108" t="s">
        <v>14815</v>
      </c>
      <c r="R11010" s="108" t="s">
        <v>14818</v>
      </c>
      <c r="S11010" s="139"/>
      <c r="T11010" s="218" t="s">
        <v>51</v>
      </c>
      <c r="U11010" s="218" t="s">
        <v>45</v>
      </c>
      <c r="V11010" s="218" t="s">
        <v>75</v>
      </c>
      <c r="W11010" s="223">
        <v>64</v>
      </c>
      <c r="X11010" s="136">
        <v>50</v>
      </c>
      <c r="Y11010" s="223">
        <v>6750</v>
      </c>
      <c r="Z11010" s="223">
        <f>W11010*Y11010</f>
        <v>432000</v>
      </c>
      <c r="AA11010" s="224">
        <v>12</v>
      </c>
      <c r="AB11010" s="224">
        <v>14</v>
      </c>
      <c r="AC11010" s="223">
        <f>(Z11010*(100-AB11010))/100</f>
        <v>371520</v>
      </c>
      <c r="AD11010" s="223">
        <f>IF(AND(AC11010="",M11010=""),0,IF((AC11010=""),M11010, IF( (M11010=""),AC11010,SUM(AC11010:AC11011)+M11010)))</f>
        <v>878040</v>
      </c>
      <c r="AE11010" s="223">
        <f>IF( (X11010=""),AD11010*1,AD11010*(X11010/100) )</f>
        <v>439020</v>
      </c>
      <c r="AF11010" s="223">
        <v>0</v>
      </c>
      <c r="AG11010" s="223">
        <f>IF((AF11010-AE11010) &gt; 1,0,IF((AF11010-AE11010)&lt;0,AE11010-AF11010,AF11010-AE11010))</f>
        <v>439020</v>
      </c>
      <c r="AH11010" s="223">
        <v>0.3</v>
      </c>
    </row>
    <row r="11011" spans="1:34" s="173" customFormat="1" x14ac:dyDescent="0.55000000000000004">
      <c r="A11011" s="122"/>
      <c r="B11011" s="218"/>
      <c r="C11011" s="218"/>
      <c r="D11011" s="221"/>
      <c r="E11011" s="218"/>
      <c r="F11011" s="218"/>
      <c r="G11011" s="218"/>
      <c r="H11011" s="218"/>
      <c r="I11011" s="222"/>
      <c r="J11011" s="123"/>
      <c r="K11011" s="137"/>
      <c r="L11011" s="137"/>
      <c r="M11011" s="137"/>
      <c r="N11011" s="218"/>
      <c r="O11011" s="108"/>
      <c r="P11011" s="138"/>
      <c r="Q11011" s="108"/>
      <c r="R11011" s="108"/>
      <c r="S11011" s="139"/>
      <c r="T11011" s="218" t="s">
        <v>51</v>
      </c>
      <c r="U11011" s="218"/>
      <c r="V11011" s="218" t="s">
        <v>52</v>
      </c>
      <c r="W11011" s="223">
        <v>64</v>
      </c>
      <c r="X11011" s="136">
        <v>50</v>
      </c>
      <c r="Y11011" s="223">
        <v>6750</v>
      </c>
      <c r="Z11011" s="223">
        <f>W11011*Y11011</f>
        <v>432000</v>
      </c>
      <c r="AA11011" s="224">
        <v>12</v>
      </c>
      <c r="AB11011" s="224">
        <v>14</v>
      </c>
      <c r="AC11011" s="223">
        <f>(Z11011*(100-AB11011))/100</f>
        <v>371520</v>
      </c>
      <c r="AD11011" s="223">
        <f>IF(AND(AC11011="",M11010=""),0,IF((AC11011=""),M11010, IF( (M11010=""),AC11011,SUM(AC11010:AC11011)+M11010)))</f>
        <v>878040</v>
      </c>
      <c r="AE11011" s="223">
        <f>IF( (X11011=""),AD11011*1,AD11011*(X11011/100) )</f>
        <v>439020</v>
      </c>
      <c r="AF11011" s="223">
        <v>10000000</v>
      </c>
      <c r="AG11011" s="223">
        <v>67500</v>
      </c>
      <c r="AH11011" s="223">
        <v>0.02</v>
      </c>
    </row>
    <row r="11012" spans="1:34" s="173" customFormat="1" x14ac:dyDescent="0.55000000000000004">
      <c r="A11012" s="122"/>
      <c r="B11012" s="218">
        <v>4709</v>
      </c>
      <c r="C11012" s="218">
        <v>7040</v>
      </c>
      <c r="D11012" s="221" t="s">
        <v>14819</v>
      </c>
      <c r="E11012" s="218" t="s">
        <v>34</v>
      </c>
      <c r="F11012" s="218">
        <v>22415</v>
      </c>
      <c r="G11012" s="218">
        <v>0</v>
      </c>
      <c r="H11012" s="218">
        <v>1</v>
      </c>
      <c r="I11012" s="222">
        <v>11</v>
      </c>
      <c r="J11012" s="123" t="s">
        <v>35</v>
      </c>
      <c r="K11012" s="137">
        <f>((G11012*400)+(H11012*100))+I11012</f>
        <v>111</v>
      </c>
      <c r="L11012" s="137">
        <v>2175</v>
      </c>
      <c r="M11012" s="137">
        <f>K11012*L11012</f>
        <v>241425</v>
      </c>
      <c r="N11012" s="218">
        <v>1</v>
      </c>
      <c r="O11012" s="108" t="s">
        <v>14814</v>
      </c>
      <c r="P11012" s="138">
        <v>3570800358601</v>
      </c>
      <c r="Q11012" s="108" t="s">
        <v>14815</v>
      </c>
      <c r="R11012" s="108" t="s">
        <v>14818</v>
      </c>
      <c r="S11012" s="139" t="s">
        <v>14820</v>
      </c>
      <c r="T11012" s="218" t="s">
        <v>51</v>
      </c>
      <c r="U11012" s="218" t="s">
        <v>45</v>
      </c>
      <c r="V11012" s="218" t="s">
        <v>46</v>
      </c>
      <c r="W11012" s="223">
        <v>492.66</v>
      </c>
      <c r="X11012" s="136">
        <v>95.35</v>
      </c>
      <c r="Y11012" s="223">
        <v>6750</v>
      </c>
      <c r="Z11012" s="223">
        <f>W11012*Y11012</f>
        <v>3325455</v>
      </c>
      <c r="AA11012" s="224">
        <v>20</v>
      </c>
      <c r="AB11012" s="224">
        <v>30</v>
      </c>
      <c r="AC11012" s="223">
        <f>(Z11012*(100-AB11012))/100</f>
        <v>2327818.5</v>
      </c>
      <c r="AD11012" s="223">
        <f>IF(AND(AC11012="",M11012=""),0,IF((AC11012=""),M11012, IF( (M11012=""),AC11012,SUM(AC11012:AC11013)+M11012)))</f>
        <v>2604523.5</v>
      </c>
      <c r="AE11012" s="223">
        <f>IF( (X11012=""),AD11012*1,AD11012*(X11012/100) )</f>
        <v>2483413.1572499997</v>
      </c>
      <c r="AF11012" s="223">
        <v>0</v>
      </c>
      <c r="AG11012" s="223">
        <f>IF((AF11012-AE11012) &gt; 1,0,IF((AF11012-AE11012)&lt;0,AE11012-AF11012,AF11012-AE11012))</f>
        <v>2483413.1572499997</v>
      </c>
      <c r="AH11012" s="223">
        <v>0.02</v>
      </c>
    </row>
    <row r="11013" spans="1:34" s="173" customFormat="1" x14ac:dyDescent="0.55000000000000004">
      <c r="A11013" s="122"/>
      <c r="B11013" s="218"/>
      <c r="C11013" s="218"/>
      <c r="D11013" s="221"/>
      <c r="E11013" s="218"/>
      <c r="F11013" s="218"/>
      <c r="G11013" s="218"/>
      <c r="H11013" s="218"/>
      <c r="I11013" s="222"/>
      <c r="J11013" s="123"/>
      <c r="K11013" s="137"/>
      <c r="L11013" s="137"/>
      <c r="M11013" s="137"/>
      <c r="N11013" s="218">
        <v>2</v>
      </c>
      <c r="O11013" s="108" t="s">
        <v>14814</v>
      </c>
      <c r="P11013" s="138">
        <v>3570800358601</v>
      </c>
      <c r="Q11013" s="108" t="s">
        <v>14815</v>
      </c>
      <c r="R11013" s="108" t="s">
        <v>14818</v>
      </c>
      <c r="S11013" s="139" t="s">
        <v>14821</v>
      </c>
      <c r="T11013" s="218" t="s">
        <v>343</v>
      </c>
      <c r="U11013" s="218" t="s">
        <v>74</v>
      </c>
      <c r="V11013" s="218" t="s">
        <v>46</v>
      </c>
      <c r="W11013" s="223">
        <v>24</v>
      </c>
      <c r="X11013" s="136">
        <v>4.6500000000000004</v>
      </c>
      <c r="Y11013" s="223">
        <v>2100</v>
      </c>
      <c r="Z11013" s="223">
        <f>W11013*Y11013</f>
        <v>50400</v>
      </c>
      <c r="AA11013" s="224">
        <v>20</v>
      </c>
      <c r="AB11013" s="224">
        <v>30</v>
      </c>
      <c r="AC11013" s="223">
        <f>(Z11013*(100-AB11013))/100</f>
        <v>35280</v>
      </c>
      <c r="AD11013" s="223">
        <f>IF(AND(AC11013="",M11012=""),0,IF((AC11013=""),M11012, IF( (M11012=""),AC11013,SUM(AC11012:AC11013)+M11012)))</f>
        <v>2604523.5</v>
      </c>
      <c r="AE11013" s="223">
        <f>IF( (X11013=""),AD11013*1,AD11013*(X11013/100) )</f>
        <v>121110.34275000001</v>
      </c>
      <c r="AF11013" s="223">
        <v>0</v>
      </c>
      <c r="AG11013" s="223">
        <f>IF((AF11013-AE11013) &gt; 1,0,IF((AF11013-AE11013)&lt;0,AE11013-AF11013,AF11013-AE11013))</f>
        <v>121110.34275000001</v>
      </c>
      <c r="AH11013" s="223">
        <v>0.02</v>
      </c>
    </row>
    <row r="11014" spans="1:34" s="173" customFormat="1" x14ac:dyDescent="0.55000000000000004">
      <c r="A11014" s="122"/>
      <c r="B11014" s="218"/>
      <c r="C11014" s="218"/>
      <c r="D11014" s="221"/>
      <c r="E11014" s="218"/>
      <c r="F11014" s="218"/>
      <c r="G11014" s="218"/>
      <c r="H11014" s="218"/>
      <c r="I11014" s="222"/>
      <c r="J11014" s="123"/>
      <c r="K11014" s="137"/>
      <c r="L11014" s="137" t="s">
        <v>63</v>
      </c>
      <c r="M11014" s="137">
        <f>SUM(M11010:M11013)</f>
        <v>376425</v>
      </c>
      <c r="N11014" s="218"/>
      <c r="O11014" s="108"/>
      <c r="P11014" s="138"/>
      <c r="Q11014" s="108"/>
      <c r="R11014" s="108"/>
      <c r="S11014" s="139"/>
      <c r="T11014" s="218"/>
      <c r="U11014" s="218"/>
      <c r="V11014" s="218"/>
      <c r="W11014" s="223"/>
      <c r="X11014" s="136"/>
      <c r="Y11014" s="223"/>
      <c r="Z11014" s="223"/>
      <c r="AA11014" s="224"/>
      <c r="AB11014" s="224"/>
      <c r="AC11014" s="223"/>
      <c r="AD11014" s="223"/>
      <c r="AE11014" s="223">
        <f>SUM(AE11010:AE11013)</f>
        <v>3482563.4999999995</v>
      </c>
      <c r="AF11014" s="223"/>
      <c r="AG11014" s="223">
        <f>SUM(AG11010:AG11013)</f>
        <v>3111043.4999999995</v>
      </c>
      <c r="AH11014" s="223"/>
    </row>
    <row r="11015" spans="1:34" s="173" customFormat="1" x14ac:dyDescent="0.55000000000000004">
      <c r="A11015" s="122" t="s">
        <v>14824</v>
      </c>
      <c r="B11015" s="218">
        <v>4710</v>
      </c>
      <c r="C11015" s="218">
        <v>9804</v>
      </c>
      <c r="D11015" s="221">
        <v>6025</v>
      </c>
      <c r="E11015" s="218" t="s">
        <v>37</v>
      </c>
      <c r="F11015" s="218"/>
      <c r="G11015" s="218">
        <v>2</v>
      </c>
      <c r="H11015" s="218">
        <v>0</v>
      </c>
      <c r="I11015" s="222">
        <v>10</v>
      </c>
      <c r="J11015" s="123" t="s">
        <v>38</v>
      </c>
      <c r="K11015" s="137">
        <f>((G11015*400)+(H11015*100))+I11015</f>
        <v>810</v>
      </c>
      <c r="L11015" s="137">
        <v>255</v>
      </c>
      <c r="M11015" s="137">
        <f>K11015*L11015</f>
        <v>206550</v>
      </c>
      <c r="N11015" s="218"/>
      <c r="O11015" s="108"/>
      <c r="P11015" s="138"/>
      <c r="Q11015" s="108"/>
      <c r="R11015" s="108"/>
      <c r="S11015" s="139"/>
      <c r="T11015" s="218"/>
      <c r="U11015" s="218"/>
      <c r="V11015" s="218"/>
      <c r="W11015" s="223"/>
      <c r="X11015" s="136"/>
      <c r="Y11015" s="223"/>
      <c r="Z11015" s="223"/>
      <c r="AA11015" s="224"/>
      <c r="AB11015" s="224"/>
      <c r="AC11015" s="223"/>
      <c r="AD11015" s="223">
        <f>IF(AND(AC11015="",M11015=""),0,IF((AC11015=""),M11015, IF( (M11015=""),AC11015,AC11015+M11015)))</f>
        <v>206550</v>
      </c>
      <c r="AE11015" s="223">
        <f>IF( (X11015=""),AD11015*1,AD11015*(X11015/100) )</f>
        <v>206550</v>
      </c>
      <c r="AF11015" s="223">
        <v>0</v>
      </c>
      <c r="AG11015" s="223">
        <v>206550</v>
      </c>
      <c r="AH11015" s="223">
        <v>0.01</v>
      </c>
    </row>
    <row r="11016" spans="1:34" s="173" customFormat="1" x14ac:dyDescent="0.55000000000000004">
      <c r="A11016" s="122"/>
      <c r="B11016" s="218">
        <v>4711</v>
      </c>
      <c r="C11016" s="218">
        <v>4826</v>
      </c>
      <c r="D11016" s="221" t="s">
        <v>14826</v>
      </c>
      <c r="E11016" s="218" t="s">
        <v>37</v>
      </c>
      <c r="F11016" s="218">
        <v>4328</v>
      </c>
      <c r="G11016" s="218">
        <v>5</v>
      </c>
      <c r="H11016" s="218">
        <v>3</v>
      </c>
      <c r="I11016" s="222">
        <v>24</v>
      </c>
      <c r="J11016" s="123" t="s">
        <v>38</v>
      </c>
      <c r="K11016" s="137">
        <f>((G11016*400)+(H11016*100))+I11016</f>
        <v>2324</v>
      </c>
      <c r="L11016" s="137">
        <v>225</v>
      </c>
      <c r="M11016" s="137">
        <f>K11016*L11016</f>
        <v>522900</v>
      </c>
      <c r="N11016" s="218"/>
      <c r="O11016" s="108"/>
      <c r="P11016" s="138"/>
      <c r="Q11016" s="108"/>
      <c r="R11016" s="108"/>
      <c r="S11016" s="139"/>
      <c r="T11016" s="218"/>
      <c r="U11016" s="218"/>
      <c r="V11016" s="218"/>
      <c r="W11016" s="223"/>
      <c r="X11016" s="136"/>
      <c r="Y11016" s="223"/>
      <c r="Z11016" s="223"/>
      <c r="AA11016" s="224"/>
      <c r="AB11016" s="224"/>
      <c r="AC11016" s="223"/>
      <c r="AD11016" s="223">
        <f>IF(AND(AC11016="",M11016=""),0,IF((AC11016=""),M11016,IF((M11016=""),AC11016,AC11016+M11016)))</f>
        <v>522900</v>
      </c>
      <c r="AE11016" s="223">
        <f>IF( (X11016=""),AD11016*1,AD11016*(X11016/100) )</f>
        <v>522900</v>
      </c>
      <c r="AF11016" s="223">
        <v>0</v>
      </c>
      <c r="AG11016" s="223">
        <f>IF((AF11016-AE11016) &gt; 1,0,IF((AF11016-AE11016)&lt;0,AE11016-AF11016,AF11016-AE11016))</f>
        <v>522900</v>
      </c>
      <c r="AH11016" s="223">
        <v>0.01</v>
      </c>
    </row>
    <row r="11017" spans="1:34" s="173" customFormat="1" x14ac:dyDescent="0.55000000000000004">
      <c r="A11017" s="122"/>
      <c r="B11017" s="218">
        <v>4712</v>
      </c>
      <c r="C11017" s="218">
        <v>9789</v>
      </c>
      <c r="D11017" s="221"/>
      <c r="E11017" s="218" t="s">
        <v>37</v>
      </c>
      <c r="F11017" s="218">
        <v>7031</v>
      </c>
      <c r="G11017" s="218">
        <v>0</v>
      </c>
      <c r="H11017" s="218">
        <v>0</v>
      </c>
      <c r="I11017" s="222">
        <v>90</v>
      </c>
      <c r="J11017" s="123" t="s">
        <v>35</v>
      </c>
      <c r="K11017" s="137">
        <f>((G11017*400)+(H11017*100))+I11017</f>
        <v>90</v>
      </c>
      <c r="L11017" s="137">
        <v>225</v>
      </c>
      <c r="M11017" s="137">
        <f>K11017*L11017</f>
        <v>20250</v>
      </c>
      <c r="N11017" s="218">
        <v>1</v>
      </c>
      <c r="O11017" s="108" t="s">
        <v>14822</v>
      </c>
      <c r="P11017" s="138">
        <v>3570800360508</v>
      </c>
      <c r="Q11017" s="108" t="s">
        <v>14823</v>
      </c>
      <c r="R11017" s="108" t="s">
        <v>14825</v>
      </c>
      <c r="S11017" s="139"/>
      <c r="T11017" s="218" t="s">
        <v>51</v>
      </c>
      <c r="U11017" s="218" t="s">
        <v>45</v>
      </c>
      <c r="V11017" s="218" t="s">
        <v>52</v>
      </c>
      <c r="W11017" s="223">
        <v>608.36</v>
      </c>
      <c r="X11017" s="136">
        <v>100</v>
      </c>
      <c r="Y11017" s="223">
        <v>6750</v>
      </c>
      <c r="Z11017" s="223">
        <f>W11017*Y11017</f>
        <v>4106430</v>
      </c>
      <c r="AA11017" s="224">
        <v>14</v>
      </c>
      <c r="AB11017" s="224">
        <v>18</v>
      </c>
      <c r="AC11017" s="223">
        <f>(Z11017*(100-AB11017))/100</f>
        <v>3367272.6</v>
      </c>
      <c r="AD11017" s="223">
        <f>IF(AND(AC11017="",M11017=""),0,IF((AC11017=""),M11017,IF((M11017=""),AC11017,AC11017+M11017)))</f>
        <v>3387522.6</v>
      </c>
      <c r="AE11017" s="223">
        <f>IF( (X11017=""),AD11017*1,AD11017*(X11017/100) )</f>
        <v>3387522.6</v>
      </c>
      <c r="AF11017" s="223">
        <v>10000000</v>
      </c>
      <c r="AG11017" s="223">
        <v>20250</v>
      </c>
      <c r="AH11017" s="223">
        <v>0.02</v>
      </c>
    </row>
    <row r="11018" spans="1:34" s="173" customFormat="1" x14ac:dyDescent="0.55000000000000004">
      <c r="A11018" s="122"/>
      <c r="B11018" s="218"/>
      <c r="C11018" s="218"/>
      <c r="D11018" s="221"/>
      <c r="E11018" s="218"/>
      <c r="F11018" s="218"/>
      <c r="G11018" s="218"/>
      <c r="H11018" s="218"/>
      <c r="I11018" s="222"/>
      <c r="J11018" s="123"/>
      <c r="K11018" s="137"/>
      <c r="L11018" s="137" t="s">
        <v>63</v>
      </c>
      <c r="M11018" s="137">
        <f>SUM(M11015:M11017)</f>
        <v>749700</v>
      </c>
      <c r="N11018" s="218"/>
      <c r="O11018" s="108"/>
      <c r="P11018" s="138"/>
      <c r="Q11018" s="108"/>
      <c r="R11018" s="108"/>
      <c r="S11018" s="139"/>
      <c r="T11018" s="218"/>
      <c r="U11018" s="218"/>
      <c r="V11018" s="218"/>
      <c r="W11018" s="223"/>
      <c r="X11018" s="136"/>
      <c r="Y11018" s="223"/>
      <c r="Z11018" s="223"/>
      <c r="AA11018" s="224"/>
      <c r="AB11018" s="224"/>
      <c r="AC11018" s="223"/>
      <c r="AD11018" s="223"/>
      <c r="AE11018" s="223">
        <f>SUM(AE11015:AE11017)</f>
        <v>4116972.6</v>
      </c>
      <c r="AF11018" s="223"/>
      <c r="AG11018" s="223">
        <f>SUM(AG11015:AG11017)</f>
        <v>749700</v>
      </c>
      <c r="AH11018" s="223"/>
    </row>
    <row r="11019" spans="1:34" s="173" customFormat="1" x14ac:dyDescent="0.55000000000000004">
      <c r="A11019" s="122" t="s">
        <v>14829</v>
      </c>
      <c r="B11019" s="218">
        <v>4713</v>
      </c>
      <c r="C11019" s="218">
        <v>7594</v>
      </c>
      <c r="D11019" s="221" t="s">
        <v>14830</v>
      </c>
      <c r="E11019" s="218" t="s">
        <v>34</v>
      </c>
      <c r="F11019" s="218">
        <v>15399</v>
      </c>
      <c r="G11019" s="218">
        <v>0</v>
      </c>
      <c r="H11019" s="218">
        <v>0</v>
      </c>
      <c r="I11019" s="222">
        <v>40</v>
      </c>
      <c r="J11019" s="123" t="s">
        <v>35</v>
      </c>
      <c r="K11019" s="137">
        <f>((G11019*400)+(H11019*100))+I11019</f>
        <v>40</v>
      </c>
      <c r="L11019" s="137">
        <v>3700</v>
      </c>
      <c r="M11019" s="137">
        <f>K11019*L11019</f>
        <v>148000</v>
      </c>
      <c r="N11019" s="218">
        <v>1</v>
      </c>
      <c r="O11019" s="108" t="s">
        <v>14827</v>
      </c>
      <c r="P11019" s="138"/>
      <c r="Q11019" s="108" t="s">
        <v>14828</v>
      </c>
      <c r="R11019" s="108" t="s">
        <v>14831</v>
      </c>
      <c r="S11019" s="139" t="s">
        <v>14832</v>
      </c>
      <c r="T11019" s="218" t="s">
        <v>44</v>
      </c>
      <c r="U11019" s="218" t="s">
        <v>45</v>
      </c>
      <c r="V11019" s="218" t="s">
        <v>75</v>
      </c>
      <c r="W11019" s="223">
        <v>112</v>
      </c>
      <c r="X11019" s="136">
        <v>33.340000000000003</v>
      </c>
      <c r="Y11019" s="223">
        <v>7150</v>
      </c>
      <c r="Z11019" s="223">
        <f>W11019*Y11019</f>
        <v>800800</v>
      </c>
      <c r="AA11019" s="224">
        <v>12</v>
      </c>
      <c r="AB11019" s="224">
        <v>14</v>
      </c>
      <c r="AC11019" s="223">
        <f>(Z11019*(100-AB11019))/100</f>
        <v>688688</v>
      </c>
      <c r="AD11019" s="223">
        <f>IF(AND(AC11019="",M11019=""),0,IF((AC11019=""),M11019, IF( (M11019=""),AC11019,SUM(AC11019:AC11022)+M11019)))</f>
        <v>2214064</v>
      </c>
      <c r="AE11019" s="223">
        <f>IF( (X11019=""),AD11019*1,AD11019*(X11019/100) )</f>
        <v>738168.93760000006</v>
      </c>
      <c r="AF11019" s="223">
        <v>0</v>
      </c>
      <c r="AG11019" s="223">
        <f>IF((AF11019-AE11019) &gt; 1,0,IF((AF11019-AE11019)&lt;0,AE11019-AF11019,AF11019-AE11019))</f>
        <v>738168.93760000006</v>
      </c>
      <c r="AH11019" s="223">
        <v>0.3</v>
      </c>
    </row>
    <row r="11020" spans="1:34" s="173" customFormat="1" x14ac:dyDescent="0.55000000000000004">
      <c r="A11020" s="122"/>
      <c r="B11020" s="218"/>
      <c r="C11020" s="218"/>
      <c r="D11020" s="221"/>
      <c r="E11020" s="218"/>
      <c r="F11020" s="218"/>
      <c r="G11020" s="218"/>
      <c r="H11020" s="218"/>
      <c r="I11020" s="222"/>
      <c r="J11020" s="123"/>
      <c r="K11020" s="137"/>
      <c r="L11020" s="137"/>
      <c r="M11020" s="137"/>
      <c r="N11020" s="218"/>
      <c r="O11020" s="108"/>
      <c r="P11020" s="138"/>
      <c r="Q11020" s="108"/>
      <c r="R11020" s="108"/>
      <c r="S11020" s="139"/>
      <c r="T11020" s="218" t="s">
        <v>44</v>
      </c>
      <c r="U11020" s="218"/>
      <c r="V11020" s="218" t="s">
        <v>52</v>
      </c>
      <c r="W11020" s="223">
        <v>112</v>
      </c>
      <c r="X11020" s="136">
        <v>33.33</v>
      </c>
      <c r="Y11020" s="223">
        <v>7150</v>
      </c>
      <c r="Z11020" s="223">
        <f>W11020*Y11020</f>
        <v>800800</v>
      </c>
      <c r="AA11020" s="224">
        <v>12</v>
      </c>
      <c r="AB11020" s="224">
        <v>14</v>
      </c>
      <c r="AC11020" s="223">
        <f>(Z11020*(100-AB11020))/100</f>
        <v>688688</v>
      </c>
      <c r="AD11020" s="223">
        <f>IF(AND(AC11020="",M11019=""),0,IF((AC11020=""),M11019, IF( (M11019=""),AC11020,SUM(AC11019:AC11022)+M11019)))</f>
        <v>2214064</v>
      </c>
      <c r="AE11020" s="223">
        <f>IF( (X11020=""),AD11020*1,AD11020*(X11020/100) )</f>
        <v>737947.53119999997</v>
      </c>
      <c r="AF11020" s="223">
        <v>50000000</v>
      </c>
      <c r="AG11020" s="223">
        <f>IF((AF11020-AE11020) &gt; 1,0,IF((AF11020-AE11020)&lt;0,AE11020-AF11020,AF11020-AE11020))</f>
        <v>0</v>
      </c>
      <c r="AH11020" s="223">
        <v>0.02</v>
      </c>
    </row>
    <row r="11021" spans="1:34" s="173" customFormat="1" x14ac:dyDescent="0.55000000000000004">
      <c r="A11021" s="122"/>
      <c r="B11021" s="218"/>
      <c r="C11021" s="218"/>
      <c r="D11021" s="221"/>
      <c r="E11021" s="218"/>
      <c r="F11021" s="218"/>
      <c r="G11021" s="218"/>
      <c r="H11021" s="218"/>
      <c r="I11021" s="222"/>
      <c r="J11021" s="123"/>
      <c r="K11021" s="137"/>
      <c r="L11021" s="137"/>
      <c r="M11021" s="137"/>
      <c r="N11021" s="218"/>
      <c r="O11021" s="108"/>
      <c r="P11021" s="138"/>
      <c r="Q11021" s="108"/>
      <c r="R11021" s="108"/>
      <c r="S11021" s="139"/>
      <c r="T11021" s="218" t="s">
        <v>44</v>
      </c>
      <c r="U11021" s="218"/>
      <c r="V11021" s="218" t="s">
        <v>52</v>
      </c>
      <c r="W11021" s="223">
        <v>112</v>
      </c>
      <c r="X11021" s="136">
        <v>33.33</v>
      </c>
      <c r="Y11021" s="223">
        <v>7150</v>
      </c>
      <c r="Z11021" s="223">
        <f>W11021*Y11021</f>
        <v>800800</v>
      </c>
      <c r="AA11021" s="224">
        <v>12</v>
      </c>
      <c r="AB11021" s="224">
        <v>14</v>
      </c>
      <c r="AC11021" s="223">
        <f>(Z11021*(100-AB11021))/100</f>
        <v>688688</v>
      </c>
      <c r="AD11021" s="223">
        <f>IF(AND(AC11021="",M11019=""),0,IF((AC11021=""),M11019, IF( (M11019=""),AC11021,SUM(AC11019:AC11022)+M11019)))</f>
        <v>2214064</v>
      </c>
      <c r="AE11021" s="223">
        <f>IF( (X11021=""),AD11021*1,AD11021*(X11021/100) )</f>
        <v>737947.53119999997</v>
      </c>
      <c r="AF11021" s="223">
        <v>50000000</v>
      </c>
      <c r="AG11021" s="223">
        <f>IF((AF11021-AE11021) &gt; 1,0,IF((AF11021-AE11021)&lt;0,AE11021-AF11021,AF11021-AE11021))</f>
        <v>0</v>
      </c>
      <c r="AH11021" s="223">
        <v>0.02</v>
      </c>
    </row>
    <row r="11022" spans="1:34" s="173" customFormat="1" x14ac:dyDescent="0.55000000000000004">
      <c r="A11022" s="122"/>
      <c r="B11022" s="218"/>
      <c r="C11022" s="218"/>
      <c r="D11022" s="221"/>
      <c r="E11022" s="218"/>
      <c r="F11022" s="218"/>
      <c r="G11022" s="218"/>
      <c r="H11022" s="218"/>
      <c r="I11022" s="222"/>
      <c r="J11022" s="123"/>
      <c r="K11022" s="137"/>
      <c r="L11022" s="137" t="s">
        <v>63</v>
      </c>
      <c r="M11022" s="137">
        <f>SUM(M11019:M11021)</f>
        <v>148000</v>
      </c>
      <c r="N11022" s="218"/>
      <c r="O11022" s="108"/>
      <c r="P11022" s="138"/>
      <c r="Q11022" s="108"/>
      <c r="R11022" s="108"/>
      <c r="S11022" s="139"/>
      <c r="T11022" s="218"/>
      <c r="U11022" s="218"/>
      <c r="V11022" s="218"/>
      <c r="W11022" s="223"/>
      <c r="X11022" s="136"/>
      <c r="Y11022" s="223"/>
      <c r="Z11022" s="223"/>
      <c r="AA11022" s="224"/>
      <c r="AB11022" s="224"/>
      <c r="AC11022" s="223"/>
      <c r="AD11022" s="223"/>
      <c r="AE11022" s="223">
        <f>SUM(AE11019:AE11021)</f>
        <v>2214064</v>
      </c>
      <c r="AF11022" s="223"/>
      <c r="AG11022" s="223">
        <f>SUM(AG11019:AG11021)</f>
        <v>738168.93760000006</v>
      </c>
      <c r="AH11022" s="223"/>
    </row>
    <row r="11023" spans="1:34" s="173" customFormat="1" x14ac:dyDescent="0.55000000000000004">
      <c r="A11023" s="122" t="s">
        <v>14833</v>
      </c>
      <c r="B11023" s="218">
        <v>4714</v>
      </c>
      <c r="C11023" s="218">
        <v>5967</v>
      </c>
      <c r="D11023" s="221" t="s">
        <v>14834</v>
      </c>
      <c r="E11023" s="218" t="s">
        <v>34</v>
      </c>
      <c r="F11023" s="218">
        <v>23788</v>
      </c>
      <c r="G11023" s="218">
        <v>0</v>
      </c>
      <c r="H11023" s="218">
        <v>1</v>
      </c>
      <c r="I11023" s="222">
        <v>98</v>
      </c>
      <c r="J11023" s="123" t="s">
        <v>38</v>
      </c>
      <c r="K11023" s="137">
        <f>((G11023*400)+(H11023*100))+I11023</f>
        <v>198</v>
      </c>
      <c r="L11023" s="137">
        <v>450</v>
      </c>
      <c r="M11023" s="137">
        <f>K11023*L11023</f>
        <v>89100</v>
      </c>
      <c r="N11023" s="218"/>
      <c r="O11023" s="108"/>
      <c r="P11023" s="138"/>
      <c r="Q11023" s="108"/>
      <c r="R11023" s="108"/>
      <c r="S11023" s="139"/>
      <c r="T11023" s="218"/>
      <c r="U11023" s="218"/>
      <c r="V11023" s="218"/>
      <c r="W11023" s="223"/>
      <c r="X11023" s="136"/>
      <c r="Y11023" s="223"/>
      <c r="Z11023" s="223"/>
      <c r="AA11023" s="224"/>
      <c r="AB11023" s="224"/>
      <c r="AC11023" s="223"/>
      <c r="AD11023" s="223">
        <f>IF(AND(AC11023="",M11023=""),0,IF((AC11023=""),M11023,IF((M11023=""),AC11023,AC11023+M11023)))</f>
        <v>89100</v>
      </c>
      <c r="AE11023" s="223">
        <f>IF( (X11023=""),AD11023*1,AD11023*(X11023/100) )</f>
        <v>89100</v>
      </c>
      <c r="AF11023" s="223">
        <v>50000000</v>
      </c>
      <c r="AG11023" s="223">
        <f>IF((AF11023-AE11023) &gt; 1,0,IF((AF11023-AE11023)&lt;0,AE11023-AF11023,AF11023-AE11023))</f>
        <v>0</v>
      </c>
      <c r="AH11023" s="223">
        <v>0.01</v>
      </c>
    </row>
    <row r="11024" spans="1:34" s="173" customFormat="1" x14ac:dyDescent="0.55000000000000004">
      <c r="A11024" s="122"/>
      <c r="B11024" s="218"/>
      <c r="C11024" s="218"/>
      <c r="D11024" s="221"/>
      <c r="E11024" s="218"/>
      <c r="F11024" s="218"/>
      <c r="G11024" s="218"/>
      <c r="H11024" s="218"/>
      <c r="I11024" s="222"/>
      <c r="J11024" s="123"/>
      <c r="K11024" s="137"/>
      <c r="L11024" s="137" t="s">
        <v>63</v>
      </c>
      <c r="M11024" s="137">
        <f>SUM(M11023:M11023)</f>
        <v>89100</v>
      </c>
      <c r="N11024" s="218"/>
      <c r="O11024" s="108"/>
      <c r="P11024" s="138"/>
      <c r="Q11024" s="108"/>
      <c r="R11024" s="108"/>
      <c r="S11024" s="139"/>
      <c r="T11024" s="218"/>
      <c r="U11024" s="218"/>
      <c r="V11024" s="218"/>
      <c r="W11024" s="223"/>
      <c r="X11024" s="136"/>
      <c r="Y11024" s="223"/>
      <c r="Z11024" s="223"/>
      <c r="AA11024" s="224"/>
      <c r="AB11024" s="224"/>
      <c r="AC11024" s="223"/>
      <c r="AD11024" s="223"/>
      <c r="AE11024" s="223">
        <f>SUM(AE11023:AE11023)</f>
        <v>89100</v>
      </c>
      <c r="AF11024" s="223"/>
      <c r="AG11024" s="223">
        <f>SUM(AG11023:AG11023)</f>
        <v>0</v>
      </c>
      <c r="AH11024" s="223"/>
    </row>
    <row r="11025" spans="1:34" s="173" customFormat="1" x14ac:dyDescent="0.55000000000000004">
      <c r="A11025" s="122" t="s">
        <v>14835</v>
      </c>
      <c r="B11025" s="218">
        <v>4715</v>
      </c>
      <c r="C11025" s="218">
        <v>9526</v>
      </c>
      <c r="D11025" s="221" t="s">
        <v>14836</v>
      </c>
      <c r="E11025" s="269" t="s">
        <v>67</v>
      </c>
      <c r="F11025" s="218">
        <v>3801</v>
      </c>
      <c r="G11025" s="218">
        <v>22</v>
      </c>
      <c r="H11025" s="218">
        <v>2</v>
      </c>
      <c r="I11025" s="222">
        <v>75.2</v>
      </c>
      <c r="J11025" s="123" t="s">
        <v>38</v>
      </c>
      <c r="K11025" s="137">
        <f t="shared" ref="K11025:K11044" si="1047">((G11025*400)+(H11025*100))+I11025</f>
        <v>9075.2000000000007</v>
      </c>
      <c r="L11025" s="137">
        <v>275</v>
      </c>
      <c r="M11025" s="137">
        <f t="shared" ref="M11025:M11044" si="1048">K11025*L11025</f>
        <v>2495680</v>
      </c>
      <c r="N11025" s="218"/>
      <c r="O11025" s="108"/>
      <c r="P11025" s="138"/>
      <c r="Q11025" s="108"/>
      <c r="R11025" s="108"/>
      <c r="S11025" s="139"/>
      <c r="T11025" s="218"/>
      <c r="U11025" s="218"/>
      <c r="V11025" s="218"/>
      <c r="W11025" s="223"/>
      <c r="X11025" s="136"/>
      <c r="Y11025" s="223"/>
      <c r="Z11025" s="223"/>
      <c r="AA11025" s="224"/>
      <c r="AB11025" s="224"/>
      <c r="AC11025" s="223"/>
      <c r="AD11025" s="223">
        <f t="shared" ref="AD11025:AD11044" si="1049">IF(AND(AC11025="",M11025=""),0,IF((AC11025=""),M11025,IF((M11025=""),AC11025,AC11025+M11025)))</f>
        <v>2495680</v>
      </c>
      <c r="AE11025" s="223">
        <f t="shared" ref="AE11025:AE11044" si="1050">IF( (X11025=""),AD11025*1,AD11025*(X11025/100) )</f>
        <v>2495680</v>
      </c>
      <c r="AF11025" s="223">
        <v>0</v>
      </c>
      <c r="AG11025" s="223">
        <f t="shared" ref="AG11025:AG11044" si="1051">IF((AF11025-AE11025) &gt; 1,0,IF((AF11025-AE11025)&lt;0,AE11025-AF11025,AF11025-AE11025))</f>
        <v>2495680</v>
      </c>
      <c r="AH11025" s="223">
        <v>0.01</v>
      </c>
    </row>
    <row r="11026" spans="1:34" s="173" customFormat="1" x14ac:dyDescent="0.55000000000000004">
      <c r="A11026" s="122"/>
      <c r="B11026" s="218">
        <v>4716</v>
      </c>
      <c r="C11026" s="218">
        <v>9529</v>
      </c>
      <c r="D11026" s="221" t="s">
        <v>14837</v>
      </c>
      <c r="E11026" s="269" t="s">
        <v>67</v>
      </c>
      <c r="F11026" s="218">
        <v>3802</v>
      </c>
      <c r="G11026" s="218">
        <v>77</v>
      </c>
      <c r="H11026" s="218">
        <v>1</v>
      </c>
      <c r="I11026" s="222">
        <v>20</v>
      </c>
      <c r="J11026" s="123" t="s">
        <v>38</v>
      </c>
      <c r="K11026" s="137">
        <f t="shared" si="1047"/>
        <v>30920</v>
      </c>
      <c r="L11026" s="137">
        <v>275</v>
      </c>
      <c r="M11026" s="137">
        <f t="shared" si="1048"/>
        <v>8503000</v>
      </c>
      <c r="N11026" s="218"/>
      <c r="O11026" s="108"/>
      <c r="P11026" s="138"/>
      <c r="Q11026" s="108"/>
      <c r="R11026" s="108"/>
      <c r="S11026" s="139"/>
      <c r="T11026" s="218"/>
      <c r="U11026" s="218"/>
      <c r="V11026" s="218"/>
      <c r="W11026" s="223"/>
      <c r="X11026" s="136"/>
      <c r="Y11026" s="223"/>
      <c r="Z11026" s="223"/>
      <c r="AA11026" s="224"/>
      <c r="AB11026" s="224"/>
      <c r="AC11026" s="223"/>
      <c r="AD11026" s="223">
        <f t="shared" si="1049"/>
        <v>8503000</v>
      </c>
      <c r="AE11026" s="223">
        <f t="shared" si="1050"/>
        <v>8503000</v>
      </c>
      <c r="AF11026" s="223">
        <v>0</v>
      </c>
      <c r="AG11026" s="223">
        <f t="shared" si="1051"/>
        <v>8503000</v>
      </c>
      <c r="AH11026" s="223">
        <v>0.01</v>
      </c>
    </row>
    <row r="11027" spans="1:34" s="220" customFormat="1" x14ac:dyDescent="0.55000000000000004">
      <c r="A11027" s="108"/>
      <c r="B11027" s="218">
        <v>4717</v>
      </c>
      <c r="C11027" s="218">
        <v>9527</v>
      </c>
      <c r="D11027" s="221" t="s">
        <v>14838</v>
      </c>
      <c r="E11027" s="269" t="s">
        <v>67</v>
      </c>
      <c r="F11027" s="218">
        <v>3803</v>
      </c>
      <c r="G11027" s="218">
        <v>56</v>
      </c>
      <c r="H11027" s="218">
        <v>1</v>
      </c>
      <c r="I11027" s="222">
        <v>12.4</v>
      </c>
      <c r="J11027" s="123" t="s">
        <v>38</v>
      </c>
      <c r="K11027" s="137">
        <f t="shared" si="1047"/>
        <v>22512.400000000001</v>
      </c>
      <c r="L11027" s="137">
        <v>275</v>
      </c>
      <c r="M11027" s="137">
        <f t="shared" si="1048"/>
        <v>6190910</v>
      </c>
      <c r="N11027" s="218"/>
      <c r="O11027" s="108"/>
      <c r="P11027" s="138"/>
      <c r="Q11027" s="108"/>
      <c r="R11027" s="108"/>
      <c r="S11027" s="139"/>
      <c r="T11027" s="218"/>
      <c r="U11027" s="218"/>
      <c r="V11027" s="218"/>
      <c r="W11027" s="223"/>
      <c r="X11027" s="136"/>
      <c r="Y11027" s="223"/>
      <c r="Z11027" s="223"/>
      <c r="AA11027" s="224"/>
      <c r="AB11027" s="224"/>
      <c r="AC11027" s="223"/>
      <c r="AD11027" s="223">
        <f t="shared" si="1049"/>
        <v>6190910</v>
      </c>
      <c r="AE11027" s="223">
        <f t="shared" si="1050"/>
        <v>6190910</v>
      </c>
      <c r="AF11027" s="223">
        <v>0</v>
      </c>
      <c r="AG11027" s="223">
        <f t="shared" si="1051"/>
        <v>6190910</v>
      </c>
      <c r="AH11027" s="223">
        <v>0.01</v>
      </c>
    </row>
    <row r="11028" spans="1:34" s="220" customFormat="1" x14ac:dyDescent="0.55000000000000004">
      <c r="A11028" s="108"/>
      <c r="B11028" s="218">
        <v>4718</v>
      </c>
      <c r="C11028" s="218">
        <v>9530</v>
      </c>
      <c r="D11028" s="221" t="s">
        <v>14839</v>
      </c>
      <c r="E11028" s="269" t="s">
        <v>67</v>
      </c>
      <c r="F11028" s="218">
        <v>3804</v>
      </c>
      <c r="G11028" s="218">
        <v>74</v>
      </c>
      <c r="H11028" s="218">
        <v>2</v>
      </c>
      <c r="I11028" s="222">
        <v>75.099999999999994</v>
      </c>
      <c r="J11028" s="123" t="s">
        <v>38</v>
      </c>
      <c r="K11028" s="137">
        <f t="shared" si="1047"/>
        <v>29875.1</v>
      </c>
      <c r="L11028" s="137">
        <v>275</v>
      </c>
      <c r="M11028" s="137">
        <f t="shared" si="1048"/>
        <v>8215652.5</v>
      </c>
      <c r="N11028" s="218"/>
      <c r="O11028" s="108"/>
      <c r="P11028" s="138"/>
      <c r="Q11028" s="108"/>
      <c r="R11028" s="108"/>
      <c r="S11028" s="139"/>
      <c r="T11028" s="218"/>
      <c r="U11028" s="218"/>
      <c r="V11028" s="218"/>
      <c r="W11028" s="223"/>
      <c r="X11028" s="136"/>
      <c r="Y11028" s="223"/>
      <c r="Z11028" s="223"/>
      <c r="AA11028" s="224"/>
      <c r="AB11028" s="224"/>
      <c r="AC11028" s="223"/>
      <c r="AD11028" s="223">
        <f t="shared" si="1049"/>
        <v>8215652.5</v>
      </c>
      <c r="AE11028" s="223">
        <f t="shared" si="1050"/>
        <v>8215652.5</v>
      </c>
      <c r="AF11028" s="223">
        <v>0</v>
      </c>
      <c r="AG11028" s="223">
        <f t="shared" si="1051"/>
        <v>8215652.5</v>
      </c>
      <c r="AH11028" s="223">
        <v>0.01</v>
      </c>
    </row>
    <row r="11029" spans="1:34" s="220" customFormat="1" x14ac:dyDescent="0.55000000000000004">
      <c r="A11029" s="108"/>
      <c r="B11029" s="218"/>
      <c r="C11029" s="218"/>
      <c r="D11029" s="221"/>
      <c r="E11029" s="269" t="s">
        <v>67</v>
      </c>
      <c r="F11029" s="218">
        <v>4269</v>
      </c>
      <c r="G11029" s="218">
        <v>35</v>
      </c>
      <c r="H11029" s="218">
        <v>3</v>
      </c>
      <c r="I11029" s="222">
        <v>98.8</v>
      </c>
      <c r="J11029" s="123" t="s">
        <v>38</v>
      </c>
      <c r="K11029" s="137">
        <f>((G11029*400)+(H11029*100))+I11029</f>
        <v>14398.8</v>
      </c>
      <c r="L11029" s="137">
        <v>275</v>
      </c>
      <c r="M11029" s="137">
        <f>K11029*L11029</f>
        <v>3959670</v>
      </c>
      <c r="N11029" s="218"/>
      <c r="O11029" s="108"/>
      <c r="P11029" s="138"/>
      <c r="Q11029" s="108"/>
      <c r="R11029" s="108"/>
      <c r="S11029" s="139"/>
      <c r="T11029" s="218"/>
      <c r="U11029" s="218"/>
      <c r="V11029" s="218"/>
      <c r="W11029" s="223"/>
      <c r="X11029" s="136"/>
      <c r="Y11029" s="223"/>
      <c r="Z11029" s="223"/>
      <c r="AA11029" s="224"/>
      <c r="AB11029" s="224"/>
      <c r="AC11029" s="223"/>
      <c r="AD11029" s="223">
        <f t="shared" si="1049"/>
        <v>3959670</v>
      </c>
      <c r="AE11029" s="223">
        <f>IF( (X11029=""),AD11029*1,AD11029*(X11029/100) )</f>
        <v>3959670</v>
      </c>
      <c r="AF11029" s="223">
        <v>0</v>
      </c>
      <c r="AG11029" s="223">
        <f>IF((AF11029-AE11029) &gt; 1,0,IF((AF11029-AE11029)&lt;0,AE11029-AF11029,AF11029-AE11029))</f>
        <v>3959670</v>
      </c>
      <c r="AH11029" s="223">
        <v>0.01</v>
      </c>
    </row>
    <row r="11030" spans="1:34" s="220" customFormat="1" x14ac:dyDescent="0.55000000000000004">
      <c r="A11030" s="108"/>
      <c r="B11030" s="218"/>
      <c r="C11030" s="218"/>
      <c r="D11030" s="221"/>
      <c r="E11030" s="269" t="s">
        <v>67</v>
      </c>
      <c r="F11030" s="218">
        <v>1518</v>
      </c>
      <c r="G11030" s="218">
        <v>4</v>
      </c>
      <c r="H11030" s="218">
        <v>2</v>
      </c>
      <c r="I11030" s="222">
        <v>86</v>
      </c>
      <c r="J11030" s="123" t="s">
        <v>38</v>
      </c>
      <c r="K11030" s="137">
        <f>((G11030*400)+(H11030*100))+I11030</f>
        <v>1886</v>
      </c>
      <c r="L11030" s="137">
        <v>275</v>
      </c>
      <c r="M11030" s="137">
        <f>K11030*L11030</f>
        <v>518650</v>
      </c>
      <c r="N11030" s="218"/>
      <c r="O11030" s="108"/>
      <c r="P11030" s="138"/>
      <c r="Q11030" s="108"/>
      <c r="R11030" s="108"/>
      <c r="S11030" s="139"/>
      <c r="T11030" s="218"/>
      <c r="U11030" s="218"/>
      <c r="V11030" s="218"/>
      <c r="W11030" s="223"/>
      <c r="X11030" s="136"/>
      <c r="Y11030" s="223"/>
      <c r="Z11030" s="223"/>
      <c r="AA11030" s="224"/>
      <c r="AB11030" s="224"/>
      <c r="AC11030" s="223"/>
      <c r="AD11030" s="223">
        <f t="shared" si="1049"/>
        <v>518650</v>
      </c>
      <c r="AE11030" s="223">
        <f>IF( (X11030=""),AD11030*1,AD11030*(X11030/100) )</f>
        <v>518650</v>
      </c>
      <c r="AF11030" s="223">
        <v>0</v>
      </c>
      <c r="AG11030" s="223">
        <f>IF((AF11030-AE11030) &gt; 1,0,IF((AF11030-AE11030)&lt;0,AE11030-AF11030,AF11030-AE11030))</f>
        <v>518650</v>
      </c>
      <c r="AH11030" s="223">
        <v>0.01</v>
      </c>
    </row>
    <row r="11031" spans="1:34" s="220" customFormat="1" x14ac:dyDescent="0.55000000000000004">
      <c r="A11031" s="108"/>
      <c r="B11031" s="218"/>
      <c r="C11031" s="218"/>
      <c r="D11031" s="221"/>
      <c r="E11031" s="269" t="s">
        <v>67</v>
      </c>
      <c r="F11031" s="218">
        <v>1512</v>
      </c>
      <c r="G11031" s="218">
        <v>7</v>
      </c>
      <c r="H11031" s="218">
        <v>1</v>
      </c>
      <c r="I11031" s="222">
        <v>61</v>
      </c>
      <c r="J11031" s="123" t="s">
        <v>38</v>
      </c>
      <c r="K11031" s="137">
        <f>((G11031*400)+(H11031*100))+I11031</f>
        <v>2961</v>
      </c>
      <c r="L11031" s="137">
        <v>275</v>
      </c>
      <c r="M11031" s="137">
        <f>K11031*L11031</f>
        <v>814275</v>
      </c>
      <c r="N11031" s="218"/>
      <c r="O11031" s="108"/>
      <c r="P11031" s="138"/>
      <c r="Q11031" s="108"/>
      <c r="R11031" s="108"/>
      <c r="S11031" s="139"/>
      <c r="T11031" s="218"/>
      <c r="U11031" s="218"/>
      <c r="V11031" s="218"/>
      <c r="W11031" s="223"/>
      <c r="X11031" s="136"/>
      <c r="Y11031" s="223"/>
      <c r="Z11031" s="223"/>
      <c r="AA11031" s="224"/>
      <c r="AB11031" s="224"/>
      <c r="AC11031" s="223"/>
      <c r="AD11031" s="223">
        <f t="shared" si="1049"/>
        <v>814275</v>
      </c>
      <c r="AE11031" s="223">
        <f>IF( (X11031=""),AD11031*1,AD11031*(X11031/100) )</f>
        <v>814275</v>
      </c>
      <c r="AF11031" s="223">
        <v>0</v>
      </c>
      <c r="AG11031" s="223">
        <f>IF((AF11031-AE11031) &gt; 1,0,IF((AF11031-AE11031)&lt;0,AE11031-AF11031,AF11031-AE11031))</f>
        <v>814275</v>
      </c>
      <c r="AH11031" s="223">
        <v>0.01</v>
      </c>
    </row>
    <row r="11032" spans="1:34" s="220" customFormat="1" x14ac:dyDescent="0.55000000000000004">
      <c r="A11032" s="108"/>
      <c r="B11032" s="218"/>
      <c r="C11032" s="218"/>
      <c r="D11032" s="221"/>
      <c r="E11032" s="218" t="s">
        <v>11006</v>
      </c>
      <c r="F11032" s="218">
        <v>22</v>
      </c>
      <c r="G11032" s="218">
        <v>1</v>
      </c>
      <c r="H11032" s="218">
        <v>0</v>
      </c>
      <c r="I11032" s="222">
        <v>80.5</v>
      </c>
      <c r="J11032" s="123" t="s">
        <v>38</v>
      </c>
      <c r="K11032" s="137">
        <f>((G11032*400)+(H11032*100))+I11032</f>
        <v>480.5</v>
      </c>
      <c r="L11032" s="137">
        <v>275</v>
      </c>
      <c r="M11032" s="137">
        <f>K11032*L11032</f>
        <v>132137.5</v>
      </c>
      <c r="N11032" s="218"/>
      <c r="O11032" s="108"/>
      <c r="P11032" s="138"/>
      <c r="Q11032" s="108"/>
      <c r="R11032" s="108"/>
      <c r="S11032" s="139"/>
      <c r="T11032" s="218"/>
      <c r="U11032" s="218"/>
      <c r="V11032" s="218"/>
      <c r="W11032" s="223"/>
      <c r="X11032" s="136"/>
      <c r="Y11032" s="223"/>
      <c r="Z11032" s="223"/>
      <c r="AA11032" s="224"/>
      <c r="AB11032" s="224"/>
      <c r="AC11032" s="223"/>
      <c r="AD11032" s="223">
        <f t="shared" si="1049"/>
        <v>132137.5</v>
      </c>
      <c r="AE11032" s="223">
        <f>IF( (X11032=""),AD11032*1,AD11032*(X11032/100) )</f>
        <v>132137.5</v>
      </c>
      <c r="AF11032" s="223">
        <v>0</v>
      </c>
      <c r="AG11032" s="223">
        <f>IF((AF11032-AE11032) &gt; 1,0,IF((AF11032-AE11032)&lt;0,AE11032-AF11032,AF11032-AE11032))</f>
        <v>132137.5</v>
      </c>
      <c r="AH11032" s="223">
        <v>0.01</v>
      </c>
    </row>
    <row r="11033" spans="1:34" s="220" customFormat="1" x14ac:dyDescent="0.55000000000000004">
      <c r="A11033" s="108"/>
      <c r="B11033" s="218">
        <v>4719</v>
      </c>
      <c r="C11033" s="218">
        <v>9511</v>
      </c>
      <c r="D11033" s="221" t="s">
        <v>14840</v>
      </c>
      <c r="E11033" s="218" t="s">
        <v>34</v>
      </c>
      <c r="F11033" s="218">
        <v>5862</v>
      </c>
      <c r="G11033" s="218">
        <v>15</v>
      </c>
      <c r="H11033" s="218">
        <v>1</v>
      </c>
      <c r="I11033" s="222">
        <v>73</v>
      </c>
      <c r="J11033" s="123" t="s">
        <v>38</v>
      </c>
      <c r="K11033" s="137">
        <f t="shared" si="1047"/>
        <v>6173</v>
      </c>
      <c r="L11033" s="137">
        <v>225</v>
      </c>
      <c r="M11033" s="137">
        <f t="shared" si="1048"/>
        <v>1388925</v>
      </c>
      <c r="N11033" s="218"/>
      <c r="O11033" s="108"/>
      <c r="P11033" s="138"/>
      <c r="Q11033" s="108"/>
      <c r="R11033" s="108"/>
      <c r="S11033" s="139"/>
      <c r="T11033" s="218"/>
      <c r="U11033" s="218"/>
      <c r="V11033" s="218"/>
      <c r="W11033" s="223"/>
      <c r="X11033" s="136"/>
      <c r="Y11033" s="223"/>
      <c r="Z11033" s="223"/>
      <c r="AA11033" s="224"/>
      <c r="AB11033" s="224"/>
      <c r="AC11033" s="223"/>
      <c r="AD11033" s="223">
        <f t="shared" si="1049"/>
        <v>1388925</v>
      </c>
      <c r="AE11033" s="223">
        <f t="shared" si="1050"/>
        <v>1388925</v>
      </c>
      <c r="AF11033" s="223">
        <v>0</v>
      </c>
      <c r="AG11033" s="223">
        <f t="shared" si="1051"/>
        <v>1388925</v>
      </c>
      <c r="AH11033" s="223">
        <v>0.01</v>
      </c>
    </row>
    <row r="11034" spans="1:34" s="220" customFormat="1" x14ac:dyDescent="0.55000000000000004">
      <c r="A11034" s="108"/>
      <c r="B11034" s="218">
        <v>4720</v>
      </c>
      <c r="C11034" s="218">
        <v>9508</v>
      </c>
      <c r="D11034" s="221" t="s">
        <v>14841</v>
      </c>
      <c r="E11034" s="218" t="s">
        <v>34</v>
      </c>
      <c r="F11034" s="218">
        <v>6047</v>
      </c>
      <c r="G11034" s="218">
        <v>22</v>
      </c>
      <c r="H11034" s="218">
        <v>2</v>
      </c>
      <c r="I11034" s="222">
        <v>69.2</v>
      </c>
      <c r="J11034" s="123" t="s">
        <v>38</v>
      </c>
      <c r="K11034" s="137">
        <f t="shared" si="1047"/>
        <v>9069.2000000000007</v>
      </c>
      <c r="L11034" s="137">
        <v>275</v>
      </c>
      <c r="M11034" s="137">
        <f t="shared" si="1048"/>
        <v>2494030</v>
      </c>
      <c r="N11034" s="218"/>
      <c r="O11034" s="108"/>
      <c r="P11034" s="138"/>
      <c r="Q11034" s="108"/>
      <c r="R11034" s="108"/>
      <c r="S11034" s="139"/>
      <c r="T11034" s="218"/>
      <c r="U11034" s="218"/>
      <c r="V11034" s="218"/>
      <c r="W11034" s="223"/>
      <c r="X11034" s="136"/>
      <c r="Y11034" s="223"/>
      <c r="Z11034" s="223"/>
      <c r="AA11034" s="224"/>
      <c r="AB11034" s="224"/>
      <c r="AC11034" s="223"/>
      <c r="AD11034" s="223">
        <f t="shared" si="1049"/>
        <v>2494030</v>
      </c>
      <c r="AE11034" s="223">
        <f t="shared" si="1050"/>
        <v>2494030</v>
      </c>
      <c r="AF11034" s="223">
        <v>0</v>
      </c>
      <c r="AG11034" s="223">
        <f t="shared" si="1051"/>
        <v>2494030</v>
      </c>
      <c r="AH11034" s="223">
        <v>0.01</v>
      </c>
    </row>
    <row r="11035" spans="1:34" s="220" customFormat="1" x14ac:dyDescent="0.55000000000000004">
      <c r="A11035" s="108"/>
      <c r="B11035" s="218">
        <v>4721</v>
      </c>
      <c r="C11035" s="218">
        <v>9509</v>
      </c>
      <c r="D11035" s="221" t="s">
        <v>14842</v>
      </c>
      <c r="E11035" s="218" t="s">
        <v>34</v>
      </c>
      <c r="F11035" s="218">
        <v>6048</v>
      </c>
      <c r="G11035" s="218">
        <v>8</v>
      </c>
      <c r="H11035" s="218">
        <v>2</v>
      </c>
      <c r="I11035" s="222">
        <v>27</v>
      </c>
      <c r="J11035" s="123" t="s">
        <v>38</v>
      </c>
      <c r="K11035" s="137">
        <f t="shared" si="1047"/>
        <v>3427</v>
      </c>
      <c r="L11035" s="137">
        <v>225</v>
      </c>
      <c r="M11035" s="137">
        <f t="shared" si="1048"/>
        <v>771075</v>
      </c>
      <c r="N11035" s="218"/>
      <c r="O11035" s="108"/>
      <c r="P11035" s="138"/>
      <c r="Q11035" s="108"/>
      <c r="R11035" s="108"/>
      <c r="S11035" s="139"/>
      <c r="T11035" s="218"/>
      <c r="U11035" s="218"/>
      <c r="V11035" s="218"/>
      <c r="W11035" s="223"/>
      <c r="X11035" s="136"/>
      <c r="Y11035" s="223"/>
      <c r="Z11035" s="223"/>
      <c r="AA11035" s="224"/>
      <c r="AB11035" s="224"/>
      <c r="AC11035" s="223"/>
      <c r="AD11035" s="223">
        <f t="shared" si="1049"/>
        <v>771075</v>
      </c>
      <c r="AE11035" s="223">
        <f t="shared" si="1050"/>
        <v>771075</v>
      </c>
      <c r="AF11035" s="223">
        <v>0</v>
      </c>
      <c r="AG11035" s="223">
        <f t="shared" si="1051"/>
        <v>771075</v>
      </c>
      <c r="AH11035" s="223">
        <v>0.01</v>
      </c>
    </row>
    <row r="11036" spans="1:34" s="220" customFormat="1" x14ac:dyDescent="0.55000000000000004">
      <c r="A11036" s="108"/>
      <c r="B11036" s="218">
        <v>4722</v>
      </c>
      <c r="C11036" s="218">
        <v>9510</v>
      </c>
      <c r="D11036" s="221" t="s">
        <v>14843</v>
      </c>
      <c r="E11036" s="218" t="s">
        <v>34</v>
      </c>
      <c r="F11036" s="218">
        <v>6049</v>
      </c>
      <c r="G11036" s="218">
        <v>38</v>
      </c>
      <c r="H11036" s="218">
        <v>1</v>
      </c>
      <c r="I11036" s="222">
        <v>25</v>
      </c>
      <c r="J11036" s="123" t="s">
        <v>38</v>
      </c>
      <c r="K11036" s="137">
        <f t="shared" si="1047"/>
        <v>15325</v>
      </c>
      <c r="L11036" s="137">
        <v>275</v>
      </c>
      <c r="M11036" s="137">
        <f t="shared" si="1048"/>
        <v>4214375</v>
      </c>
      <c r="N11036" s="218"/>
      <c r="O11036" s="108"/>
      <c r="P11036" s="138"/>
      <c r="Q11036" s="108"/>
      <c r="R11036" s="108"/>
      <c r="S11036" s="139"/>
      <c r="T11036" s="218"/>
      <c r="U11036" s="218"/>
      <c r="V11036" s="218"/>
      <c r="W11036" s="223"/>
      <c r="X11036" s="136"/>
      <c r="Y11036" s="223"/>
      <c r="Z11036" s="223"/>
      <c r="AA11036" s="224"/>
      <c r="AB11036" s="224"/>
      <c r="AC11036" s="223"/>
      <c r="AD11036" s="223">
        <f t="shared" si="1049"/>
        <v>4214375</v>
      </c>
      <c r="AE11036" s="223">
        <f t="shared" si="1050"/>
        <v>4214375</v>
      </c>
      <c r="AF11036" s="223">
        <v>0</v>
      </c>
      <c r="AG11036" s="223">
        <f t="shared" si="1051"/>
        <v>4214375</v>
      </c>
      <c r="AH11036" s="223">
        <v>0.01</v>
      </c>
    </row>
    <row r="11037" spans="1:34" s="220" customFormat="1" x14ac:dyDescent="0.55000000000000004">
      <c r="A11037" s="108"/>
      <c r="B11037" s="218">
        <v>4723</v>
      </c>
      <c r="C11037" s="218">
        <v>9512</v>
      </c>
      <c r="D11037" s="221" t="s">
        <v>14844</v>
      </c>
      <c r="E11037" s="218" t="s">
        <v>34</v>
      </c>
      <c r="F11037" s="218">
        <v>6050</v>
      </c>
      <c r="G11037" s="218">
        <v>41</v>
      </c>
      <c r="H11037" s="218">
        <v>3</v>
      </c>
      <c r="I11037" s="222">
        <v>27</v>
      </c>
      <c r="J11037" s="123" t="s">
        <v>38</v>
      </c>
      <c r="K11037" s="137">
        <f t="shared" si="1047"/>
        <v>16727</v>
      </c>
      <c r="L11037" s="137">
        <v>275</v>
      </c>
      <c r="M11037" s="137">
        <f t="shared" si="1048"/>
        <v>4599925</v>
      </c>
      <c r="N11037" s="218"/>
      <c r="O11037" s="108"/>
      <c r="P11037" s="138"/>
      <c r="Q11037" s="108"/>
      <c r="R11037" s="108"/>
      <c r="S11037" s="139"/>
      <c r="T11037" s="218"/>
      <c r="U11037" s="218"/>
      <c r="V11037" s="218"/>
      <c r="W11037" s="223"/>
      <c r="X11037" s="136"/>
      <c r="Y11037" s="223"/>
      <c r="Z11037" s="223"/>
      <c r="AA11037" s="224"/>
      <c r="AB11037" s="224"/>
      <c r="AC11037" s="223"/>
      <c r="AD11037" s="223">
        <f t="shared" si="1049"/>
        <v>4599925</v>
      </c>
      <c r="AE11037" s="223">
        <f t="shared" si="1050"/>
        <v>4599925</v>
      </c>
      <c r="AF11037" s="223">
        <v>0</v>
      </c>
      <c r="AG11037" s="223">
        <f t="shared" si="1051"/>
        <v>4599925</v>
      </c>
      <c r="AH11037" s="223">
        <v>0.01</v>
      </c>
    </row>
    <row r="11038" spans="1:34" s="220" customFormat="1" x14ac:dyDescent="0.55000000000000004">
      <c r="A11038" s="108"/>
      <c r="B11038" s="218">
        <v>4724</v>
      </c>
      <c r="C11038" s="218">
        <v>9513</v>
      </c>
      <c r="D11038" s="221" t="s">
        <v>14845</v>
      </c>
      <c r="E11038" s="218" t="s">
        <v>34</v>
      </c>
      <c r="F11038" s="218">
        <v>6051</v>
      </c>
      <c r="G11038" s="218">
        <v>38</v>
      </c>
      <c r="H11038" s="218">
        <v>2</v>
      </c>
      <c r="I11038" s="222">
        <v>58</v>
      </c>
      <c r="J11038" s="123" t="s">
        <v>38</v>
      </c>
      <c r="K11038" s="137">
        <f t="shared" si="1047"/>
        <v>15458</v>
      </c>
      <c r="L11038" s="137">
        <v>275</v>
      </c>
      <c r="M11038" s="137">
        <f t="shared" si="1048"/>
        <v>4250950</v>
      </c>
      <c r="N11038" s="218"/>
      <c r="O11038" s="108"/>
      <c r="P11038" s="138"/>
      <c r="Q11038" s="108"/>
      <c r="R11038" s="108"/>
      <c r="S11038" s="139"/>
      <c r="T11038" s="218"/>
      <c r="U11038" s="218"/>
      <c r="V11038" s="218"/>
      <c r="W11038" s="223"/>
      <c r="X11038" s="136"/>
      <c r="Y11038" s="223"/>
      <c r="Z11038" s="223"/>
      <c r="AA11038" s="224"/>
      <c r="AB11038" s="224"/>
      <c r="AC11038" s="223"/>
      <c r="AD11038" s="223">
        <f t="shared" si="1049"/>
        <v>4250950</v>
      </c>
      <c r="AE11038" s="223">
        <f t="shared" si="1050"/>
        <v>4250950</v>
      </c>
      <c r="AF11038" s="223">
        <v>0</v>
      </c>
      <c r="AG11038" s="223">
        <f t="shared" si="1051"/>
        <v>4250950</v>
      </c>
      <c r="AH11038" s="223">
        <v>0.01</v>
      </c>
    </row>
    <row r="11039" spans="1:34" s="220" customFormat="1" x14ac:dyDescent="0.55000000000000004">
      <c r="A11039" s="108"/>
      <c r="B11039" s="218">
        <v>4725</v>
      </c>
      <c r="C11039" s="218">
        <v>9514</v>
      </c>
      <c r="D11039" s="221" t="s">
        <v>14846</v>
      </c>
      <c r="E11039" s="218" t="s">
        <v>34</v>
      </c>
      <c r="F11039" s="218">
        <v>6052</v>
      </c>
      <c r="G11039" s="218">
        <v>43</v>
      </c>
      <c r="H11039" s="218">
        <v>2</v>
      </c>
      <c r="I11039" s="222">
        <v>21</v>
      </c>
      <c r="J11039" s="123" t="s">
        <v>38</v>
      </c>
      <c r="K11039" s="137">
        <f t="shared" si="1047"/>
        <v>17421</v>
      </c>
      <c r="L11039" s="137">
        <v>225</v>
      </c>
      <c r="M11039" s="137">
        <f t="shared" si="1048"/>
        <v>3919725</v>
      </c>
      <c r="N11039" s="218"/>
      <c r="O11039" s="108"/>
      <c r="P11039" s="138"/>
      <c r="Q11039" s="108"/>
      <c r="R11039" s="108"/>
      <c r="S11039" s="139"/>
      <c r="T11039" s="218"/>
      <c r="U11039" s="218"/>
      <c r="V11039" s="218"/>
      <c r="W11039" s="223"/>
      <c r="X11039" s="136"/>
      <c r="Y11039" s="223"/>
      <c r="Z11039" s="223"/>
      <c r="AA11039" s="224"/>
      <c r="AB11039" s="224"/>
      <c r="AC11039" s="223"/>
      <c r="AD11039" s="223">
        <f t="shared" si="1049"/>
        <v>3919725</v>
      </c>
      <c r="AE11039" s="223">
        <f t="shared" si="1050"/>
        <v>3919725</v>
      </c>
      <c r="AF11039" s="223">
        <v>0</v>
      </c>
      <c r="AG11039" s="223">
        <f t="shared" si="1051"/>
        <v>3919725</v>
      </c>
      <c r="AH11039" s="223">
        <v>0.01</v>
      </c>
    </row>
    <row r="11040" spans="1:34" s="220" customFormat="1" x14ac:dyDescent="0.55000000000000004">
      <c r="A11040" s="108"/>
      <c r="B11040" s="218">
        <v>4726</v>
      </c>
      <c r="C11040" s="218">
        <v>9521</v>
      </c>
      <c r="D11040" s="221" t="s">
        <v>14847</v>
      </c>
      <c r="E11040" s="218" t="s">
        <v>34</v>
      </c>
      <c r="F11040" s="218">
        <v>6053</v>
      </c>
      <c r="G11040" s="218">
        <v>29</v>
      </c>
      <c r="H11040" s="218">
        <v>2</v>
      </c>
      <c r="I11040" s="222">
        <v>12</v>
      </c>
      <c r="J11040" s="123" t="s">
        <v>38</v>
      </c>
      <c r="K11040" s="137">
        <f t="shared" si="1047"/>
        <v>11812</v>
      </c>
      <c r="L11040" s="137">
        <v>275</v>
      </c>
      <c r="M11040" s="137">
        <f t="shared" si="1048"/>
        <v>3248300</v>
      </c>
      <c r="N11040" s="218"/>
      <c r="O11040" s="108"/>
      <c r="P11040" s="138"/>
      <c r="Q11040" s="108"/>
      <c r="R11040" s="108"/>
      <c r="S11040" s="139"/>
      <c r="T11040" s="218"/>
      <c r="U11040" s="218"/>
      <c r="V11040" s="218"/>
      <c r="W11040" s="223"/>
      <c r="X11040" s="136"/>
      <c r="Y11040" s="223"/>
      <c r="Z11040" s="223"/>
      <c r="AA11040" s="224"/>
      <c r="AB11040" s="224"/>
      <c r="AC11040" s="223"/>
      <c r="AD11040" s="223">
        <f t="shared" si="1049"/>
        <v>3248300</v>
      </c>
      <c r="AE11040" s="223">
        <f t="shared" si="1050"/>
        <v>3248300</v>
      </c>
      <c r="AF11040" s="223">
        <v>0</v>
      </c>
      <c r="AG11040" s="223">
        <f t="shared" si="1051"/>
        <v>3248300</v>
      </c>
      <c r="AH11040" s="223">
        <v>0.01</v>
      </c>
    </row>
    <row r="11041" spans="1:34" s="220" customFormat="1" x14ac:dyDescent="0.55000000000000004">
      <c r="A11041" s="108"/>
      <c r="B11041" s="218">
        <v>4727</v>
      </c>
      <c r="C11041" s="218">
        <v>9522</v>
      </c>
      <c r="D11041" s="221" t="s">
        <v>14848</v>
      </c>
      <c r="E11041" s="218" t="s">
        <v>34</v>
      </c>
      <c r="F11041" s="218">
        <v>6054</v>
      </c>
      <c r="G11041" s="218">
        <v>35</v>
      </c>
      <c r="H11041" s="218">
        <v>0</v>
      </c>
      <c r="I11041" s="222">
        <v>77</v>
      </c>
      <c r="J11041" s="123" t="s">
        <v>38</v>
      </c>
      <c r="K11041" s="137">
        <f t="shared" si="1047"/>
        <v>14077</v>
      </c>
      <c r="L11041" s="137">
        <v>275</v>
      </c>
      <c r="M11041" s="137">
        <f t="shared" si="1048"/>
        <v>3871175</v>
      </c>
      <c r="N11041" s="218"/>
      <c r="O11041" s="108"/>
      <c r="P11041" s="138"/>
      <c r="Q11041" s="108"/>
      <c r="R11041" s="108"/>
      <c r="S11041" s="139"/>
      <c r="T11041" s="218"/>
      <c r="U11041" s="218"/>
      <c r="V11041" s="218"/>
      <c r="W11041" s="223"/>
      <c r="X11041" s="136"/>
      <c r="Y11041" s="223"/>
      <c r="Z11041" s="223"/>
      <c r="AA11041" s="224"/>
      <c r="AB11041" s="224"/>
      <c r="AC11041" s="223"/>
      <c r="AD11041" s="223">
        <f t="shared" si="1049"/>
        <v>3871175</v>
      </c>
      <c r="AE11041" s="223">
        <f t="shared" si="1050"/>
        <v>3871175</v>
      </c>
      <c r="AF11041" s="223">
        <v>0</v>
      </c>
      <c r="AG11041" s="223">
        <f t="shared" si="1051"/>
        <v>3871175</v>
      </c>
      <c r="AH11041" s="223">
        <v>0.01</v>
      </c>
    </row>
    <row r="11042" spans="1:34" s="220" customFormat="1" x14ac:dyDescent="0.55000000000000004">
      <c r="A11042" s="108"/>
      <c r="B11042" s="218">
        <v>4728</v>
      </c>
      <c r="C11042" s="218">
        <v>9523</v>
      </c>
      <c r="D11042" s="221" t="s">
        <v>14849</v>
      </c>
      <c r="E11042" s="218" t="s">
        <v>34</v>
      </c>
      <c r="F11042" s="218">
        <v>6055</v>
      </c>
      <c r="G11042" s="218">
        <v>11</v>
      </c>
      <c r="H11042" s="218">
        <v>0</v>
      </c>
      <c r="I11042" s="222">
        <v>48</v>
      </c>
      <c r="J11042" s="123" t="s">
        <v>38</v>
      </c>
      <c r="K11042" s="137">
        <f t="shared" si="1047"/>
        <v>4448</v>
      </c>
      <c r="L11042" s="137">
        <v>275</v>
      </c>
      <c r="M11042" s="137">
        <f t="shared" si="1048"/>
        <v>1223200</v>
      </c>
      <c r="N11042" s="218"/>
      <c r="O11042" s="108"/>
      <c r="P11042" s="138"/>
      <c r="Q11042" s="108"/>
      <c r="R11042" s="108"/>
      <c r="S11042" s="139"/>
      <c r="T11042" s="218"/>
      <c r="U11042" s="218"/>
      <c r="V11042" s="218"/>
      <c r="W11042" s="223"/>
      <c r="X11042" s="136"/>
      <c r="Y11042" s="223"/>
      <c r="Z11042" s="223"/>
      <c r="AA11042" s="224"/>
      <c r="AB11042" s="224"/>
      <c r="AC11042" s="223"/>
      <c r="AD11042" s="223">
        <f t="shared" si="1049"/>
        <v>1223200</v>
      </c>
      <c r="AE11042" s="223">
        <f t="shared" si="1050"/>
        <v>1223200</v>
      </c>
      <c r="AF11042" s="223">
        <v>0</v>
      </c>
      <c r="AG11042" s="223">
        <f t="shared" si="1051"/>
        <v>1223200</v>
      </c>
      <c r="AH11042" s="223">
        <v>0.01</v>
      </c>
    </row>
    <row r="11043" spans="1:34" s="220" customFormat="1" x14ac:dyDescent="0.55000000000000004">
      <c r="A11043" s="108"/>
      <c r="B11043" s="218">
        <v>4729</v>
      </c>
      <c r="C11043" s="218">
        <v>9524</v>
      </c>
      <c r="D11043" s="221" t="s">
        <v>14850</v>
      </c>
      <c r="E11043" s="218" t="s">
        <v>34</v>
      </c>
      <c r="F11043" s="218">
        <v>6056</v>
      </c>
      <c r="G11043" s="218">
        <v>21</v>
      </c>
      <c r="H11043" s="218">
        <v>3</v>
      </c>
      <c r="I11043" s="222">
        <v>22</v>
      </c>
      <c r="J11043" s="123" t="s">
        <v>38</v>
      </c>
      <c r="K11043" s="137">
        <f t="shared" si="1047"/>
        <v>8722</v>
      </c>
      <c r="L11043" s="137">
        <v>225</v>
      </c>
      <c r="M11043" s="137">
        <f t="shared" si="1048"/>
        <v>1962450</v>
      </c>
      <c r="N11043" s="218"/>
      <c r="O11043" s="108"/>
      <c r="P11043" s="138"/>
      <c r="Q11043" s="108"/>
      <c r="R11043" s="108"/>
      <c r="S11043" s="139"/>
      <c r="T11043" s="218"/>
      <c r="U11043" s="218"/>
      <c r="V11043" s="218"/>
      <c r="W11043" s="223"/>
      <c r="X11043" s="136"/>
      <c r="Y11043" s="223"/>
      <c r="Z11043" s="223"/>
      <c r="AA11043" s="224"/>
      <c r="AB11043" s="224"/>
      <c r="AC11043" s="223"/>
      <c r="AD11043" s="223">
        <f t="shared" si="1049"/>
        <v>1962450</v>
      </c>
      <c r="AE11043" s="223">
        <f t="shared" si="1050"/>
        <v>1962450</v>
      </c>
      <c r="AF11043" s="223">
        <v>0</v>
      </c>
      <c r="AG11043" s="223">
        <f t="shared" si="1051"/>
        <v>1962450</v>
      </c>
      <c r="AH11043" s="223">
        <v>0.01</v>
      </c>
    </row>
    <row r="11044" spans="1:34" s="220" customFormat="1" x14ac:dyDescent="0.55000000000000004">
      <c r="A11044" s="108"/>
      <c r="B11044" s="218">
        <v>4730</v>
      </c>
      <c r="C11044" s="218">
        <v>9525</v>
      </c>
      <c r="D11044" s="221" t="s">
        <v>14851</v>
      </c>
      <c r="E11044" s="218" t="s">
        <v>34</v>
      </c>
      <c r="F11044" s="218">
        <v>7628</v>
      </c>
      <c r="G11044" s="218">
        <v>12</v>
      </c>
      <c r="H11044" s="218">
        <v>2</v>
      </c>
      <c r="I11044" s="222">
        <v>20</v>
      </c>
      <c r="J11044" s="123" t="s">
        <v>38</v>
      </c>
      <c r="K11044" s="137">
        <f t="shared" si="1047"/>
        <v>5020</v>
      </c>
      <c r="L11044" s="137">
        <v>225</v>
      </c>
      <c r="M11044" s="137">
        <f t="shared" si="1048"/>
        <v>1129500</v>
      </c>
      <c r="N11044" s="218"/>
      <c r="O11044" s="108"/>
      <c r="P11044" s="138"/>
      <c r="Q11044" s="108"/>
      <c r="R11044" s="108"/>
      <c r="S11044" s="139"/>
      <c r="T11044" s="218"/>
      <c r="U11044" s="218"/>
      <c r="V11044" s="218"/>
      <c r="W11044" s="223"/>
      <c r="X11044" s="136"/>
      <c r="Y11044" s="223"/>
      <c r="Z11044" s="223"/>
      <c r="AA11044" s="224"/>
      <c r="AB11044" s="224"/>
      <c r="AC11044" s="223"/>
      <c r="AD11044" s="223">
        <f t="shared" si="1049"/>
        <v>1129500</v>
      </c>
      <c r="AE11044" s="223">
        <f t="shared" si="1050"/>
        <v>1129500</v>
      </c>
      <c r="AF11044" s="223">
        <v>0</v>
      </c>
      <c r="AG11044" s="223">
        <f t="shared" si="1051"/>
        <v>1129500</v>
      </c>
      <c r="AH11044" s="223">
        <v>0.01</v>
      </c>
    </row>
    <row r="11045" spans="1:34" s="173" customFormat="1" x14ac:dyDescent="0.55000000000000004">
      <c r="A11045" s="122"/>
      <c r="B11045" s="218"/>
      <c r="C11045" s="218"/>
      <c r="D11045" s="221"/>
      <c r="E11045" s="218"/>
      <c r="F11045" s="218"/>
      <c r="G11045" s="218"/>
      <c r="H11045" s="218"/>
      <c r="I11045" s="222"/>
      <c r="J11045" s="123"/>
      <c r="K11045" s="137"/>
      <c r="L11045" s="137" t="s">
        <v>63</v>
      </c>
      <c r="M11045" s="137">
        <f>SUM(M11025:M11044)</f>
        <v>63903605</v>
      </c>
      <c r="N11045" s="218"/>
      <c r="O11045" s="108"/>
      <c r="P11045" s="138"/>
      <c r="Q11045" s="108"/>
      <c r="R11045" s="108"/>
      <c r="S11045" s="139"/>
      <c r="T11045" s="218"/>
      <c r="U11045" s="218"/>
      <c r="V11045" s="218"/>
      <c r="W11045" s="223"/>
      <c r="X11045" s="136"/>
      <c r="Y11045" s="223"/>
      <c r="Z11045" s="223"/>
      <c r="AA11045" s="224"/>
      <c r="AB11045" s="224"/>
      <c r="AC11045" s="223"/>
      <c r="AD11045" s="223"/>
      <c r="AE11045" s="223">
        <f>SUM(AE11025:AE11044)</f>
        <v>63903605</v>
      </c>
      <c r="AF11045" s="223"/>
      <c r="AG11045" s="223">
        <f>SUM(AG11025:AG11044)</f>
        <v>63903605</v>
      </c>
      <c r="AH11045" s="223"/>
    </row>
    <row r="11046" spans="1:34" s="173" customFormat="1" x14ac:dyDescent="0.55000000000000004">
      <c r="A11046" s="122" t="s">
        <v>14854</v>
      </c>
      <c r="B11046" s="218">
        <v>4731</v>
      </c>
      <c r="C11046" s="218">
        <v>9925</v>
      </c>
      <c r="D11046" s="221"/>
      <c r="E11046" s="218" t="s">
        <v>37</v>
      </c>
      <c r="F11046" s="218"/>
      <c r="G11046" s="218">
        <v>2</v>
      </c>
      <c r="H11046" s="218">
        <v>0</v>
      </c>
      <c r="I11046" s="222">
        <v>21</v>
      </c>
      <c r="J11046" s="123" t="s">
        <v>35</v>
      </c>
      <c r="K11046" s="137">
        <f>((G11046*400)+(H11046*100))+I11046</f>
        <v>821</v>
      </c>
      <c r="L11046" s="137">
        <v>225</v>
      </c>
      <c r="M11046" s="137">
        <f>K11046*L11046</f>
        <v>184725</v>
      </c>
      <c r="N11046" s="218"/>
      <c r="O11046" s="108"/>
      <c r="P11046" s="138"/>
      <c r="Q11046" s="108"/>
      <c r="R11046" s="108"/>
      <c r="S11046" s="139"/>
      <c r="T11046" s="218"/>
      <c r="U11046" s="218"/>
      <c r="V11046" s="218"/>
      <c r="W11046" s="223"/>
      <c r="X11046" s="136"/>
      <c r="Y11046" s="223"/>
      <c r="Z11046" s="223"/>
      <c r="AA11046" s="224"/>
      <c r="AB11046" s="224"/>
      <c r="AC11046" s="223"/>
      <c r="AD11046" s="223">
        <f>IF(AND(AC11046="",M11046=""),0,IF((AC11046=""),M11046,IF((M11046=""),AC11046,AC11046+M11046)))</f>
        <v>184725</v>
      </c>
      <c r="AE11046" s="223">
        <f>IF( (X11046=""),AD11046*1,AD11046*(X11046/100) )</f>
        <v>184725</v>
      </c>
      <c r="AF11046" s="223">
        <v>0</v>
      </c>
      <c r="AG11046" s="223">
        <f>IF((AF11046-AE11046) &gt; 1,0,IF((AF11046-AE11046)&lt;0,AE11046-AF11046,AF11046-AE11046))</f>
        <v>184725</v>
      </c>
      <c r="AH11046" s="223">
        <v>0.02</v>
      </c>
    </row>
    <row r="11047" spans="1:34" s="173" customFormat="1" x14ac:dyDescent="0.55000000000000004">
      <c r="A11047" s="122"/>
      <c r="B11047" s="218"/>
      <c r="C11047" s="218"/>
      <c r="D11047" s="221"/>
      <c r="E11047" s="218"/>
      <c r="F11047" s="218"/>
      <c r="G11047" s="218"/>
      <c r="H11047" s="218"/>
      <c r="I11047" s="222"/>
      <c r="J11047" s="123"/>
      <c r="K11047" s="137"/>
      <c r="L11047" s="137" t="s">
        <v>63</v>
      </c>
      <c r="M11047" s="137">
        <f>SUM(M11046:M11046)</f>
        <v>184725</v>
      </c>
      <c r="N11047" s="218"/>
      <c r="O11047" s="108"/>
      <c r="P11047" s="138"/>
      <c r="Q11047" s="108"/>
      <c r="R11047" s="108"/>
      <c r="S11047" s="139"/>
      <c r="T11047" s="218"/>
      <c r="U11047" s="218"/>
      <c r="V11047" s="218"/>
      <c r="W11047" s="223"/>
      <c r="X11047" s="136"/>
      <c r="Y11047" s="223"/>
      <c r="Z11047" s="223"/>
      <c r="AA11047" s="224"/>
      <c r="AB11047" s="224"/>
      <c r="AC11047" s="223"/>
      <c r="AD11047" s="223"/>
      <c r="AE11047" s="223">
        <f>SUM(AE11046:AE11046)</f>
        <v>184725</v>
      </c>
      <c r="AF11047" s="223"/>
      <c r="AG11047" s="223">
        <f>SUM(AG11046:AG11046)</f>
        <v>184725</v>
      </c>
      <c r="AH11047" s="223"/>
    </row>
    <row r="11048" spans="1:34" s="173" customFormat="1" x14ac:dyDescent="0.55000000000000004">
      <c r="A11048" s="122" t="s">
        <v>14855</v>
      </c>
      <c r="B11048" s="218">
        <v>4732</v>
      </c>
      <c r="C11048" s="218">
        <v>6214</v>
      </c>
      <c r="D11048" s="221" t="s">
        <v>14856</v>
      </c>
      <c r="E11048" s="218" t="s">
        <v>37</v>
      </c>
      <c r="F11048" s="218">
        <v>5460</v>
      </c>
      <c r="G11048" s="218">
        <v>8</v>
      </c>
      <c r="H11048" s="218">
        <v>3</v>
      </c>
      <c r="I11048" s="222">
        <v>3</v>
      </c>
      <c r="J11048" s="123" t="s">
        <v>38</v>
      </c>
      <c r="K11048" s="137">
        <f>((G11048*400)+(H11048*100))+I11048</f>
        <v>3503</v>
      </c>
      <c r="L11048" s="137">
        <v>400</v>
      </c>
      <c r="M11048" s="137">
        <f>K11048*L11048</f>
        <v>1401200</v>
      </c>
      <c r="N11048" s="218"/>
      <c r="O11048" s="108"/>
      <c r="P11048" s="138"/>
      <c r="Q11048" s="108"/>
      <c r="R11048" s="108"/>
      <c r="S11048" s="139"/>
      <c r="T11048" s="218"/>
      <c r="U11048" s="218"/>
      <c r="V11048" s="218"/>
      <c r="W11048" s="223"/>
      <c r="X11048" s="136"/>
      <c r="Y11048" s="223"/>
      <c r="Z11048" s="223"/>
      <c r="AA11048" s="224"/>
      <c r="AB11048" s="224"/>
      <c r="AC11048" s="223"/>
      <c r="AD11048" s="223">
        <f>IF(AND(AC11048="",M11048=""),0,IF((AC11048=""),M11048,IF((M11048=""),AC11048,AC11048+M11048)))</f>
        <v>1401200</v>
      </c>
      <c r="AE11048" s="223">
        <f>IF( (X11048=""),AD11048*1,AD11048*(X11048/100) )</f>
        <v>1401200</v>
      </c>
      <c r="AF11048" s="223">
        <v>0</v>
      </c>
      <c r="AG11048" s="223">
        <f>IF((AF11048-AE11048) &gt; 1,0,IF((AF11048-AE11048)&lt;0,AE11048-AF11048,AF11048-AE11048))</f>
        <v>1401200</v>
      </c>
      <c r="AH11048" s="223">
        <v>0.01</v>
      </c>
    </row>
    <row r="11049" spans="1:34" s="173" customFormat="1" x14ac:dyDescent="0.55000000000000004">
      <c r="A11049" s="122"/>
      <c r="B11049" s="218">
        <v>4733</v>
      </c>
      <c r="C11049" s="218">
        <v>6220</v>
      </c>
      <c r="D11049" s="221" t="s">
        <v>14857</v>
      </c>
      <c r="E11049" s="218" t="s">
        <v>37</v>
      </c>
      <c r="F11049" s="218">
        <v>5461</v>
      </c>
      <c r="G11049" s="218">
        <v>7</v>
      </c>
      <c r="H11049" s="218">
        <v>1</v>
      </c>
      <c r="I11049" s="222">
        <v>39</v>
      </c>
      <c r="J11049" s="123" t="s">
        <v>38</v>
      </c>
      <c r="K11049" s="137">
        <f>((G11049*400)+(H11049*100))+I11049</f>
        <v>2939</v>
      </c>
      <c r="L11049" s="137">
        <v>400</v>
      </c>
      <c r="M11049" s="137">
        <f>K11049*L11049</f>
        <v>1175600</v>
      </c>
      <c r="N11049" s="218"/>
      <c r="O11049" s="108"/>
      <c r="P11049" s="138"/>
      <c r="Q11049" s="108"/>
      <c r="R11049" s="108"/>
      <c r="S11049" s="139"/>
      <c r="T11049" s="218"/>
      <c r="U11049" s="218"/>
      <c r="V11049" s="218"/>
      <c r="W11049" s="223"/>
      <c r="X11049" s="136"/>
      <c r="Y11049" s="223"/>
      <c r="Z11049" s="223"/>
      <c r="AA11049" s="224"/>
      <c r="AB11049" s="224"/>
      <c r="AC11049" s="223"/>
      <c r="AD11049" s="223">
        <f>IF(AND(AC11049="",M11049=""),0,IF((AC11049=""),M11049,IF((M11049=""),AC11049,AC11049+M11049)))</f>
        <v>1175600</v>
      </c>
      <c r="AE11049" s="223">
        <f>IF( (X11049=""),AD11049*1,AD11049*(X11049/100) )</f>
        <v>1175600</v>
      </c>
      <c r="AF11049" s="223">
        <v>0</v>
      </c>
      <c r="AG11049" s="223">
        <f>IF((AF11049-AE11049) &gt; 1,0,IF((AF11049-AE11049)&lt;0,AE11049-AF11049,AF11049-AE11049))</f>
        <v>1175600</v>
      </c>
      <c r="AH11049" s="223">
        <v>0.01</v>
      </c>
    </row>
    <row r="11050" spans="1:34" s="173" customFormat="1" x14ac:dyDescent="0.55000000000000004">
      <c r="A11050" s="122"/>
      <c r="B11050" s="218"/>
      <c r="C11050" s="218"/>
      <c r="D11050" s="221"/>
      <c r="E11050" s="218"/>
      <c r="F11050" s="218"/>
      <c r="G11050" s="218"/>
      <c r="H11050" s="218"/>
      <c r="I11050" s="222"/>
      <c r="J11050" s="123"/>
      <c r="K11050" s="137"/>
      <c r="L11050" s="137" t="s">
        <v>63</v>
      </c>
      <c r="M11050" s="137">
        <f>SUM(M11048:M11049)</f>
        <v>2576800</v>
      </c>
      <c r="N11050" s="218"/>
      <c r="O11050" s="108"/>
      <c r="P11050" s="138"/>
      <c r="Q11050" s="108"/>
      <c r="R11050" s="108"/>
      <c r="S11050" s="139"/>
      <c r="T11050" s="218"/>
      <c r="U11050" s="218"/>
      <c r="V11050" s="218"/>
      <c r="W11050" s="223"/>
      <c r="X11050" s="136"/>
      <c r="Y11050" s="223"/>
      <c r="Z11050" s="223"/>
      <c r="AA11050" s="224"/>
      <c r="AB11050" s="224"/>
      <c r="AC11050" s="223"/>
      <c r="AD11050" s="223"/>
      <c r="AE11050" s="223">
        <f>SUM(AE11048:AE11049)</f>
        <v>2576800</v>
      </c>
      <c r="AF11050" s="223"/>
      <c r="AG11050" s="223">
        <f>SUM(AG11048:AG11049)</f>
        <v>2576800</v>
      </c>
      <c r="AH11050" s="223"/>
    </row>
    <row r="11051" spans="1:34" s="173" customFormat="1" x14ac:dyDescent="0.55000000000000004">
      <c r="A11051" s="122" t="s">
        <v>14860</v>
      </c>
      <c r="B11051" s="218">
        <v>4734</v>
      </c>
      <c r="C11051" s="218">
        <v>10357</v>
      </c>
      <c r="D11051" s="221" t="s">
        <v>14861</v>
      </c>
      <c r="E11051" s="218" t="s">
        <v>34</v>
      </c>
      <c r="F11051" s="218">
        <v>5856</v>
      </c>
      <c r="G11051" s="218">
        <v>16</v>
      </c>
      <c r="H11051" s="218">
        <v>3</v>
      </c>
      <c r="I11051" s="222">
        <v>3</v>
      </c>
      <c r="J11051" s="123" t="s">
        <v>38</v>
      </c>
      <c r="K11051" s="137">
        <f>((G11051*400)+(H11051*100))+I11051</f>
        <v>6703</v>
      </c>
      <c r="L11051" s="137">
        <v>300</v>
      </c>
      <c r="M11051" s="137">
        <f>K11051*L11051</f>
        <v>2010900</v>
      </c>
      <c r="N11051" s="218"/>
      <c r="O11051" s="108"/>
      <c r="P11051" s="138"/>
      <c r="Q11051" s="108"/>
      <c r="R11051" s="108"/>
      <c r="S11051" s="139"/>
      <c r="T11051" s="218"/>
      <c r="U11051" s="218"/>
      <c r="V11051" s="218"/>
      <c r="W11051" s="223"/>
      <c r="X11051" s="136"/>
      <c r="Y11051" s="223"/>
      <c r="Z11051" s="223"/>
      <c r="AA11051" s="224"/>
      <c r="AB11051" s="224"/>
      <c r="AC11051" s="223"/>
      <c r="AD11051" s="223">
        <f>IF(AND(AC11051="",M11051=""),0,IF((AC11051=""),M11051,IF((M11051=""),AC11051,AC11051+M11051)))</f>
        <v>2010900</v>
      </c>
      <c r="AE11051" s="223">
        <f>IF( (X11051=""),AD11051*1,AD11051*(X11051/100) )</f>
        <v>2010900</v>
      </c>
      <c r="AF11051" s="223">
        <v>50000000</v>
      </c>
      <c r="AG11051" s="223">
        <f>IF((AF11051-AE11051) &gt; 1,0,IF((AF11051-AE11051)&lt;0,AE11051-AF11051,AF11051-AE11051))</f>
        <v>0</v>
      </c>
      <c r="AH11051" s="223">
        <v>0.01</v>
      </c>
    </row>
    <row r="11052" spans="1:34" s="173" customFormat="1" x14ac:dyDescent="0.55000000000000004">
      <c r="A11052" s="122"/>
      <c r="B11052" s="218"/>
      <c r="C11052" s="218"/>
      <c r="D11052" s="221"/>
      <c r="E11052" s="218"/>
      <c r="F11052" s="218"/>
      <c r="G11052" s="218"/>
      <c r="H11052" s="218"/>
      <c r="I11052" s="222"/>
      <c r="J11052" s="123"/>
      <c r="K11052" s="137"/>
      <c r="L11052" s="137" t="s">
        <v>63</v>
      </c>
      <c r="M11052" s="137">
        <f>SUM(M11051:M11051)</f>
        <v>2010900</v>
      </c>
      <c r="N11052" s="218"/>
      <c r="O11052" s="108"/>
      <c r="P11052" s="138"/>
      <c r="Q11052" s="108"/>
      <c r="R11052" s="108"/>
      <c r="S11052" s="139"/>
      <c r="T11052" s="218"/>
      <c r="U11052" s="218"/>
      <c r="V11052" s="218"/>
      <c r="W11052" s="223"/>
      <c r="X11052" s="136"/>
      <c r="Y11052" s="223"/>
      <c r="Z11052" s="223"/>
      <c r="AA11052" s="224"/>
      <c r="AB11052" s="224"/>
      <c r="AC11052" s="223"/>
      <c r="AD11052" s="223"/>
      <c r="AE11052" s="223">
        <f>SUM(AE11051:AE11051)</f>
        <v>2010900</v>
      </c>
      <c r="AF11052" s="223"/>
      <c r="AG11052" s="223">
        <f>SUM(AG11051:AG11051)</f>
        <v>0</v>
      </c>
      <c r="AH11052" s="223"/>
    </row>
    <row r="11053" spans="1:34" s="173" customFormat="1" x14ac:dyDescent="0.55000000000000004">
      <c r="A11053" s="122" t="s">
        <v>14863</v>
      </c>
      <c r="B11053" s="218">
        <v>4735</v>
      </c>
      <c r="C11053" s="218">
        <v>7787</v>
      </c>
      <c r="D11053" s="221" t="s">
        <v>14864</v>
      </c>
      <c r="E11053" s="218" t="s">
        <v>34</v>
      </c>
      <c r="F11053" s="218">
        <v>11902</v>
      </c>
      <c r="G11053" s="218">
        <v>0</v>
      </c>
      <c r="H11053" s="218">
        <v>1</v>
      </c>
      <c r="I11053" s="222">
        <v>57</v>
      </c>
      <c r="J11053" s="123" t="s">
        <v>38</v>
      </c>
      <c r="K11053" s="137">
        <f>((G11053*400)+(H11053*100))+I11053</f>
        <v>157</v>
      </c>
      <c r="L11053" s="137">
        <v>850</v>
      </c>
      <c r="M11053" s="137">
        <f>K11053*L11053</f>
        <v>133450</v>
      </c>
      <c r="N11053" s="218"/>
      <c r="O11053" s="108"/>
      <c r="P11053" s="138"/>
      <c r="Q11053" s="108"/>
      <c r="R11053" s="108"/>
      <c r="S11053" s="139"/>
      <c r="T11053" s="218"/>
      <c r="U11053" s="218"/>
      <c r="V11053" s="218"/>
      <c r="W11053" s="223"/>
      <c r="X11053" s="136"/>
      <c r="Y11053" s="223"/>
      <c r="Z11053" s="223"/>
      <c r="AA11053" s="224"/>
      <c r="AB11053" s="224"/>
      <c r="AC11053" s="223"/>
      <c r="AD11053" s="223">
        <f>IF(AND(AC11053="",M11053=""),0,IF((AC11053=""),M11053,IF((M11053=""),AC11053,AC11053+M11053)))</f>
        <v>133450</v>
      </c>
      <c r="AE11053" s="223">
        <f>IF( (X11053=""),AD11053*1,AD11053*(X11053/100) )</f>
        <v>133450</v>
      </c>
      <c r="AF11053" s="223">
        <v>50000000</v>
      </c>
      <c r="AG11053" s="223">
        <f>IF((AF11053-AE11053) &gt; 1,0,IF((AF11053-AE11053)&lt;0,AE11053-AF11053,AF11053-AE11053))</f>
        <v>0</v>
      </c>
      <c r="AH11053" s="223">
        <v>0.01</v>
      </c>
    </row>
    <row r="11054" spans="1:34" s="173" customFormat="1" x14ac:dyDescent="0.55000000000000004">
      <c r="A11054" s="122"/>
      <c r="B11054" s="218">
        <v>4736</v>
      </c>
      <c r="C11054" s="218">
        <v>7788</v>
      </c>
      <c r="D11054" s="221" t="s">
        <v>14865</v>
      </c>
      <c r="E11054" s="218" t="s">
        <v>34</v>
      </c>
      <c r="F11054" s="218">
        <v>11903</v>
      </c>
      <c r="G11054" s="218">
        <v>0</v>
      </c>
      <c r="H11054" s="218">
        <v>1</v>
      </c>
      <c r="I11054" s="222">
        <v>56</v>
      </c>
      <c r="J11054" s="123" t="s">
        <v>38</v>
      </c>
      <c r="K11054" s="137">
        <f>((G11054*400)+(H11054*100))+I11054</f>
        <v>156</v>
      </c>
      <c r="L11054" s="137">
        <v>850</v>
      </c>
      <c r="M11054" s="137">
        <f>K11054*L11054</f>
        <v>132600</v>
      </c>
      <c r="N11054" s="218"/>
      <c r="O11054" s="108"/>
      <c r="P11054" s="138"/>
      <c r="Q11054" s="108"/>
      <c r="R11054" s="108"/>
      <c r="S11054" s="139"/>
      <c r="T11054" s="218"/>
      <c r="U11054" s="218"/>
      <c r="V11054" s="218"/>
      <c r="W11054" s="223"/>
      <c r="X11054" s="136"/>
      <c r="Y11054" s="223"/>
      <c r="Z11054" s="223"/>
      <c r="AA11054" s="224"/>
      <c r="AB11054" s="224"/>
      <c r="AC11054" s="223"/>
      <c r="AD11054" s="223">
        <f>IF(AND(AC11054="",M11054=""),0,IF((AC11054=""),M11054,IF((M11054=""),AC11054,AC11054+M11054)))</f>
        <v>132600</v>
      </c>
      <c r="AE11054" s="223">
        <f>IF( (X11054=""),AD11054*1,AD11054*(X11054/100) )</f>
        <v>132600</v>
      </c>
      <c r="AF11054" s="223">
        <v>50000000</v>
      </c>
      <c r="AG11054" s="223">
        <f>IF((AF11054-AE11054) &gt; 1,0,IF((AF11054-AE11054)&lt;0,AE11054-AF11054,AF11054-AE11054))</f>
        <v>0</v>
      </c>
      <c r="AH11054" s="223">
        <v>0.01</v>
      </c>
    </row>
    <row r="11055" spans="1:34" s="173" customFormat="1" x14ac:dyDescent="0.55000000000000004">
      <c r="A11055" s="122"/>
      <c r="B11055" s="218">
        <v>4737</v>
      </c>
      <c r="C11055" s="218">
        <v>7791</v>
      </c>
      <c r="D11055" s="221" t="s">
        <v>14866</v>
      </c>
      <c r="E11055" s="218" t="s">
        <v>34</v>
      </c>
      <c r="F11055" s="218">
        <v>11904</v>
      </c>
      <c r="G11055" s="218">
        <v>0</v>
      </c>
      <c r="H11055" s="218">
        <v>1</v>
      </c>
      <c r="I11055" s="222">
        <v>57</v>
      </c>
      <c r="J11055" s="123" t="s">
        <v>38</v>
      </c>
      <c r="K11055" s="137">
        <f>((G11055*400)+(H11055*100))+I11055</f>
        <v>157</v>
      </c>
      <c r="L11055" s="137">
        <v>850</v>
      </c>
      <c r="M11055" s="137">
        <f>K11055*L11055</f>
        <v>133450</v>
      </c>
      <c r="N11055" s="218"/>
      <c r="O11055" s="108"/>
      <c r="P11055" s="138"/>
      <c r="Q11055" s="108"/>
      <c r="R11055" s="108"/>
      <c r="S11055" s="139"/>
      <c r="T11055" s="218"/>
      <c r="U11055" s="218"/>
      <c r="V11055" s="218"/>
      <c r="W11055" s="223"/>
      <c r="X11055" s="136"/>
      <c r="Y11055" s="223"/>
      <c r="Z11055" s="223"/>
      <c r="AA11055" s="224"/>
      <c r="AB11055" s="224"/>
      <c r="AC11055" s="223"/>
      <c r="AD11055" s="223">
        <f>IF(AND(AC11055="",M11055=""),0,IF((AC11055=""),M11055,IF((M11055=""),AC11055,AC11055+M11055)))</f>
        <v>133450</v>
      </c>
      <c r="AE11055" s="223">
        <f>IF( (X11055=""),AD11055*1,AD11055*(X11055/100) )</f>
        <v>133450</v>
      </c>
      <c r="AF11055" s="223">
        <v>50000000</v>
      </c>
      <c r="AG11055" s="223">
        <f>IF((AF11055-AE11055) &gt; 1,0,IF((AF11055-AE11055)&lt;0,AE11055-AF11055,AF11055-AE11055))</f>
        <v>0</v>
      </c>
      <c r="AH11055" s="223">
        <v>0.01</v>
      </c>
    </row>
    <row r="11056" spans="1:34" s="173" customFormat="1" x14ac:dyDescent="0.55000000000000004">
      <c r="A11056" s="122"/>
      <c r="B11056" s="218">
        <v>4738</v>
      </c>
      <c r="C11056" s="218">
        <v>7920</v>
      </c>
      <c r="D11056" s="221" t="s">
        <v>14867</v>
      </c>
      <c r="E11056" s="218" t="s">
        <v>34</v>
      </c>
      <c r="F11056" s="218">
        <v>11907</v>
      </c>
      <c r="G11056" s="218">
        <v>0</v>
      </c>
      <c r="H11056" s="218">
        <v>1</v>
      </c>
      <c r="I11056" s="222">
        <v>69</v>
      </c>
      <c r="J11056" s="123" t="s">
        <v>38</v>
      </c>
      <c r="K11056" s="137">
        <f>((G11056*400)+(H11056*100))+I11056</f>
        <v>169</v>
      </c>
      <c r="L11056" s="137">
        <v>850</v>
      </c>
      <c r="M11056" s="137">
        <f>K11056*L11056</f>
        <v>143650</v>
      </c>
      <c r="N11056" s="218"/>
      <c r="O11056" s="108"/>
      <c r="P11056" s="138"/>
      <c r="Q11056" s="108"/>
      <c r="R11056" s="108"/>
      <c r="S11056" s="139"/>
      <c r="T11056" s="218"/>
      <c r="U11056" s="218"/>
      <c r="V11056" s="218"/>
      <c r="W11056" s="223"/>
      <c r="X11056" s="136"/>
      <c r="Y11056" s="223"/>
      <c r="Z11056" s="223"/>
      <c r="AA11056" s="224"/>
      <c r="AB11056" s="224"/>
      <c r="AC11056" s="223"/>
      <c r="AD11056" s="223">
        <f>IF(AND(AC11056="",M11056=""),0,IF((AC11056=""),M11056,IF((M11056=""),AC11056,AC11056+M11056)))</f>
        <v>143650</v>
      </c>
      <c r="AE11056" s="223">
        <f>IF( (X11056=""),AD11056*1,AD11056*(X11056/100) )</f>
        <v>143650</v>
      </c>
      <c r="AF11056" s="223">
        <v>50000000</v>
      </c>
      <c r="AG11056" s="223">
        <f>IF((AF11056-AE11056) &gt; 1,0,IF((AF11056-AE11056)&lt;0,AE11056-AF11056,AF11056-AE11056))</f>
        <v>0</v>
      </c>
      <c r="AH11056" s="223">
        <v>0.01</v>
      </c>
    </row>
    <row r="11057" spans="1:34" s="173" customFormat="1" x14ac:dyDescent="0.55000000000000004">
      <c r="A11057" s="122"/>
      <c r="B11057" s="218"/>
      <c r="C11057" s="218"/>
      <c r="D11057" s="221"/>
      <c r="E11057" s="218"/>
      <c r="F11057" s="218"/>
      <c r="G11057" s="218"/>
      <c r="H11057" s="218"/>
      <c r="I11057" s="222"/>
      <c r="J11057" s="123"/>
      <c r="K11057" s="137"/>
      <c r="L11057" s="137" t="s">
        <v>63</v>
      </c>
      <c r="M11057" s="137">
        <f>SUM(M11053:M11056)</f>
        <v>543150</v>
      </c>
      <c r="N11057" s="218"/>
      <c r="O11057" s="108"/>
      <c r="P11057" s="138"/>
      <c r="Q11057" s="108"/>
      <c r="R11057" s="108"/>
      <c r="S11057" s="139"/>
      <c r="T11057" s="218"/>
      <c r="U11057" s="218"/>
      <c r="V11057" s="218"/>
      <c r="W11057" s="223"/>
      <c r="X11057" s="136"/>
      <c r="Y11057" s="223"/>
      <c r="Z11057" s="223"/>
      <c r="AA11057" s="224"/>
      <c r="AB11057" s="224"/>
      <c r="AC11057" s="223"/>
      <c r="AD11057" s="223"/>
      <c r="AE11057" s="223">
        <f>SUM(AE11053:AE11056)</f>
        <v>543150</v>
      </c>
      <c r="AF11057" s="223"/>
      <c r="AG11057" s="223">
        <f>SUM(AG11053:AG11056)</f>
        <v>0</v>
      </c>
      <c r="AH11057" s="223"/>
    </row>
    <row r="11058" spans="1:34" s="173" customFormat="1" x14ac:dyDescent="0.55000000000000004">
      <c r="A11058" s="122" t="s">
        <v>14860</v>
      </c>
      <c r="B11058" s="218">
        <v>4739</v>
      </c>
      <c r="C11058" s="218">
        <v>10343</v>
      </c>
      <c r="D11058" s="221" t="s">
        <v>14868</v>
      </c>
      <c r="E11058" s="218" t="s">
        <v>34</v>
      </c>
      <c r="F11058" s="218">
        <v>17691</v>
      </c>
      <c r="G11058" s="218">
        <v>0</v>
      </c>
      <c r="H11058" s="218">
        <v>2</v>
      </c>
      <c r="I11058" s="222">
        <v>35</v>
      </c>
      <c r="J11058" s="123" t="s">
        <v>62</v>
      </c>
      <c r="K11058" s="137">
        <f>((G11058*400)+(H11058*100))+I11058</f>
        <v>235</v>
      </c>
      <c r="L11058" s="137">
        <v>2425</v>
      </c>
      <c r="M11058" s="137">
        <f>K11058*L11058</f>
        <v>569875</v>
      </c>
      <c r="N11058" s="218">
        <v>1</v>
      </c>
      <c r="O11058" s="108" t="s">
        <v>14858</v>
      </c>
      <c r="P11058" s="138">
        <v>3570800002024</v>
      </c>
      <c r="Q11058" s="108" t="s">
        <v>14859</v>
      </c>
      <c r="R11058" s="108" t="s">
        <v>14862</v>
      </c>
      <c r="S11058" s="139" t="s">
        <v>14869</v>
      </c>
      <c r="T11058" s="218" t="s">
        <v>51</v>
      </c>
      <c r="U11058" s="218" t="s">
        <v>227</v>
      </c>
      <c r="V11058" s="218" t="s">
        <v>52</v>
      </c>
      <c r="W11058" s="223">
        <v>258.39999999999998</v>
      </c>
      <c r="X11058" s="136">
        <v>25.9</v>
      </c>
      <c r="Y11058" s="223">
        <v>6750</v>
      </c>
      <c r="Z11058" s="223">
        <f>W11058*Y11058</f>
        <v>1744199.9999999998</v>
      </c>
      <c r="AA11058" s="224">
        <v>32</v>
      </c>
      <c r="AB11058" s="224">
        <v>85</v>
      </c>
      <c r="AC11058" s="223">
        <f>(Z11058*(100-AB11058))/100</f>
        <v>261629.99999999997</v>
      </c>
      <c r="AD11058" s="223">
        <f>IF(AND(AC11058="",M11058=""),0,IF((AC11058=""),M11058, IF( (M11058=""),AC11058,SUM(AC11058:AC11062)+M11058)))</f>
        <v>4074010.9</v>
      </c>
      <c r="AE11058" s="223">
        <f>IF( (X11058=""),AD11058*1,AD11058*(X11058/100) )</f>
        <v>1055168.8230999999</v>
      </c>
      <c r="AF11058" s="223">
        <v>50000000</v>
      </c>
      <c r="AG11058" s="223">
        <f>IF((AF11058-AE11058) &gt; 1,0,IF((AF11058-AE11058)&lt;0,AE11058-AF11058,AF11058-AE11058))</f>
        <v>0</v>
      </c>
      <c r="AH11058" s="223">
        <v>0.02</v>
      </c>
    </row>
    <row r="11059" spans="1:34" s="173" customFormat="1" x14ac:dyDescent="0.55000000000000004">
      <c r="A11059" s="122"/>
      <c r="B11059" s="218"/>
      <c r="C11059" s="218"/>
      <c r="D11059" s="221"/>
      <c r="E11059" s="218"/>
      <c r="F11059" s="218"/>
      <c r="G11059" s="218"/>
      <c r="H11059" s="218"/>
      <c r="I11059" s="222"/>
      <c r="J11059" s="123"/>
      <c r="K11059" s="137"/>
      <c r="L11059" s="137"/>
      <c r="M11059" s="137"/>
      <c r="N11059" s="218">
        <v>2</v>
      </c>
      <c r="O11059" s="108" t="s">
        <v>14858</v>
      </c>
      <c r="P11059" s="138">
        <v>3570800002024</v>
      </c>
      <c r="Q11059" s="108" t="s">
        <v>14859</v>
      </c>
      <c r="R11059" s="108" t="s">
        <v>14862</v>
      </c>
      <c r="S11059" s="139" t="s">
        <v>14870</v>
      </c>
      <c r="T11059" s="218" t="s">
        <v>51</v>
      </c>
      <c r="U11059" s="218" t="s">
        <v>227</v>
      </c>
      <c r="V11059" s="218" t="s">
        <v>52</v>
      </c>
      <c r="W11059" s="223">
        <v>247</v>
      </c>
      <c r="X11059" s="136">
        <v>24.76</v>
      </c>
      <c r="Y11059" s="223">
        <v>6750</v>
      </c>
      <c r="Z11059" s="223">
        <f>W11059*Y11059</f>
        <v>1667250</v>
      </c>
      <c r="AA11059" s="224">
        <v>20</v>
      </c>
      <c r="AB11059" s="224">
        <v>75</v>
      </c>
      <c r="AC11059" s="223">
        <f>(Z11059*(100-AB11059))/100</f>
        <v>416812.5</v>
      </c>
      <c r="AD11059" s="223">
        <f>IF(AND(AC11059="",M11058=""),0,IF((AC11059=""),M11058, IF( (M11058=""),AC11059,SUM(AC11058:AC11062)+M11058)))</f>
        <v>4074010.9</v>
      </c>
      <c r="AE11059" s="223">
        <f>IF( (X11059=""),AD11059*1,AD11059*(X11059/100) )</f>
        <v>1008725.09884</v>
      </c>
      <c r="AF11059" s="223">
        <v>50000000</v>
      </c>
      <c r="AG11059" s="223">
        <f>IF((AF11059-AE11059) &gt; 1,0,IF((AF11059-AE11059)&lt;0,AE11059-AF11059,AF11059-AE11059))</f>
        <v>0</v>
      </c>
      <c r="AH11059" s="223">
        <v>0.02</v>
      </c>
    </row>
    <row r="11060" spans="1:34" s="173" customFormat="1" x14ac:dyDescent="0.55000000000000004">
      <c r="A11060" s="122"/>
      <c r="B11060" s="218"/>
      <c r="C11060" s="218"/>
      <c r="D11060" s="221"/>
      <c r="E11060" s="218"/>
      <c r="F11060" s="218"/>
      <c r="G11060" s="218"/>
      <c r="H11060" s="218"/>
      <c r="I11060" s="222"/>
      <c r="J11060" s="123"/>
      <c r="K11060" s="137"/>
      <c r="L11060" s="137"/>
      <c r="M11060" s="137"/>
      <c r="N11060" s="218">
        <v>3</v>
      </c>
      <c r="O11060" s="108" t="s">
        <v>14858</v>
      </c>
      <c r="P11060" s="138">
        <v>3570800002024</v>
      </c>
      <c r="Q11060" s="108" t="s">
        <v>14859</v>
      </c>
      <c r="R11060" s="108" t="s">
        <v>14862</v>
      </c>
      <c r="S11060" s="139" t="s">
        <v>14871</v>
      </c>
      <c r="T11060" s="218" t="s">
        <v>73</v>
      </c>
      <c r="U11060" s="218" t="s">
        <v>45</v>
      </c>
      <c r="V11060" s="218" t="s">
        <v>46</v>
      </c>
      <c r="W11060" s="223">
        <v>439</v>
      </c>
      <c r="X11060" s="136">
        <v>44.01</v>
      </c>
      <c r="Y11060" s="223">
        <v>6600</v>
      </c>
      <c r="Z11060" s="223">
        <f>W11060*Y11060</f>
        <v>2897400</v>
      </c>
      <c r="AA11060" s="224">
        <v>7</v>
      </c>
      <c r="AB11060" s="224">
        <v>7</v>
      </c>
      <c r="AC11060" s="223">
        <f>(Z11060*(100-AB11060))/100</f>
        <v>2694582</v>
      </c>
      <c r="AD11060" s="223">
        <f>IF(AND(AC11060="",M11058=""),0,IF((AC11060=""),M11058, IF( (M11058=""),AC11060,SUM(AC11058:AC11062)+M11058)))</f>
        <v>4074010.9</v>
      </c>
      <c r="AE11060" s="223">
        <f>IF( (X11060=""),AD11060*1,AD11060*(X11060/100) )</f>
        <v>1792972.1970899999</v>
      </c>
      <c r="AF11060" s="223">
        <v>0</v>
      </c>
      <c r="AG11060" s="223">
        <f>IF((AF11060-AE11060) &gt; 1,0,IF((AF11060-AE11060)&lt;0,AE11060-AF11060,AF11060-AE11060))</f>
        <v>1792972.1970899999</v>
      </c>
      <c r="AH11060" s="223">
        <v>0.02</v>
      </c>
    </row>
    <row r="11061" spans="1:34" s="173" customFormat="1" x14ac:dyDescent="0.55000000000000004">
      <c r="A11061" s="122"/>
      <c r="B11061" s="218"/>
      <c r="C11061" s="218"/>
      <c r="D11061" s="221"/>
      <c r="E11061" s="218"/>
      <c r="F11061" s="218"/>
      <c r="G11061" s="218"/>
      <c r="H11061" s="218"/>
      <c r="I11061" s="222"/>
      <c r="J11061" s="123"/>
      <c r="K11061" s="137"/>
      <c r="L11061" s="137"/>
      <c r="M11061" s="137"/>
      <c r="N11061" s="218">
        <v>4</v>
      </c>
      <c r="O11061" s="108" t="s">
        <v>14858</v>
      </c>
      <c r="P11061" s="138">
        <v>3570800002024</v>
      </c>
      <c r="Q11061" s="108" t="s">
        <v>14859</v>
      </c>
      <c r="R11061" s="108" t="s">
        <v>14862</v>
      </c>
      <c r="S11061" s="139" t="s">
        <v>14872</v>
      </c>
      <c r="T11061" s="218" t="s">
        <v>55</v>
      </c>
      <c r="U11061" s="218" t="s">
        <v>45</v>
      </c>
      <c r="V11061" s="218" t="s">
        <v>46</v>
      </c>
      <c r="W11061" s="223">
        <v>53.2</v>
      </c>
      <c r="X11061" s="136">
        <v>5.33</v>
      </c>
      <c r="Y11061" s="223">
        <v>2650</v>
      </c>
      <c r="Z11061" s="223">
        <f>W11061*Y11061</f>
        <v>140980</v>
      </c>
      <c r="AA11061" s="224">
        <v>7</v>
      </c>
      <c r="AB11061" s="224">
        <v>7</v>
      </c>
      <c r="AC11061" s="223">
        <f>(Z11061*(100-AB11061))/100</f>
        <v>131111.4</v>
      </c>
      <c r="AD11061" s="223">
        <f>IF(AND(AC11061="",M11058=""),0,IF((AC11061=""),M11058, IF( (M11058=""),AC11061,SUM(AC11058:AC11062)+M11058)))</f>
        <v>4074010.9</v>
      </c>
      <c r="AE11061" s="223">
        <f>IF( (X11061=""),AD11061*1,AD11061*(X11061/100) )</f>
        <v>217144.78096999999</v>
      </c>
      <c r="AF11061" s="223">
        <v>0</v>
      </c>
      <c r="AG11061" s="223">
        <f>IF((AF11061-AE11061) &gt; 1,0,IF((AF11061-AE11061)&lt;0,AE11061-AF11061,AF11061-AE11061))</f>
        <v>217144.78096999999</v>
      </c>
      <c r="AH11061" s="223">
        <v>0.02</v>
      </c>
    </row>
    <row r="11062" spans="1:34" s="173" customFormat="1" x14ac:dyDescent="0.55000000000000004">
      <c r="A11062" s="122"/>
      <c r="B11062" s="218">
        <v>4740</v>
      </c>
      <c r="C11062" s="218">
        <v>10358</v>
      </c>
      <c r="D11062" s="221" t="s">
        <v>14873</v>
      </c>
      <c r="E11062" s="218" t="s">
        <v>34</v>
      </c>
      <c r="F11062" s="218">
        <v>22133</v>
      </c>
      <c r="G11062" s="218">
        <v>1</v>
      </c>
      <c r="H11062" s="218">
        <v>1</v>
      </c>
      <c r="I11062" s="222">
        <v>81</v>
      </c>
      <c r="J11062" s="123" t="s">
        <v>38</v>
      </c>
      <c r="K11062" s="137">
        <f>((G11062*400)+(H11062*100))+I11062</f>
        <v>581</v>
      </c>
      <c r="L11062" s="137">
        <v>850</v>
      </c>
      <c r="M11062" s="137">
        <f>K11062*L11062</f>
        <v>493850</v>
      </c>
      <c r="N11062" s="218"/>
      <c r="O11062" s="108"/>
      <c r="P11062" s="138"/>
      <c r="Q11062" s="108"/>
      <c r="R11062" s="108"/>
      <c r="S11062" s="139"/>
      <c r="T11062" s="218"/>
      <c r="U11062" s="218"/>
      <c r="V11062" s="218"/>
      <c r="W11062" s="223"/>
      <c r="X11062" s="136"/>
      <c r="Y11062" s="223"/>
      <c r="Z11062" s="223"/>
      <c r="AA11062" s="224"/>
      <c r="AB11062" s="224"/>
      <c r="AC11062" s="223"/>
      <c r="AD11062" s="223">
        <f>IF(AND(AC11062="",M11062=""),0,IF((AC11062=""),M11062,IF((M11062=""),AC11062,AC11062+M11062)))</f>
        <v>493850</v>
      </c>
      <c r="AE11062" s="223">
        <f>IF( (X11062=""),AD11062*1,AD11062*(X11062/100) )</f>
        <v>493850</v>
      </c>
      <c r="AF11062" s="223">
        <v>0</v>
      </c>
      <c r="AG11062" s="223">
        <f>IF((AF11062-AE11062) &gt; 1,0,IF((AF11062-AE11062)&lt;0,AE11062-AF11062,AF11062-AE11062))</f>
        <v>493850</v>
      </c>
      <c r="AH11062" s="223">
        <v>0.01</v>
      </c>
    </row>
    <row r="11063" spans="1:34" s="173" customFormat="1" x14ac:dyDescent="0.55000000000000004">
      <c r="A11063" s="122"/>
      <c r="B11063" s="218"/>
      <c r="C11063" s="218"/>
      <c r="D11063" s="221"/>
      <c r="E11063" s="218"/>
      <c r="F11063" s="218"/>
      <c r="G11063" s="218"/>
      <c r="H11063" s="218"/>
      <c r="I11063" s="222"/>
      <c r="J11063" s="123"/>
      <c r="K11063" s="137"/>
      <c r="L11063" s="137" t="s">
        <v>63</v>
      </c>
      <c r="M11063" s="137">
        <f>SUM(M11058:M11062)</f>
        <v>1063725</v>
      </c>
      <c r="N11063" s="218"/>
      <c r="O11063" s="108"/>
      <c r="P11063" s="138"/>
      <c r="Q11063" s="108"/>
      <c r="R11063" s="108"/>
      <c r="S11063" s="139"/>
      <c r="T11063" s="218"/>
      <c r="U11063" s="218"/>
      <c r="V11063" s="218"/>
      <c r="W11063" s="223"/>
      <c r="X11063" s="136"/>
      <c r="Y11063" s="223"/>
      <c r="Z11063" s="223"/>
      <c r="AA11063" s="224"/>
      <c r="AB11063" s="224"/>
      <c r="AC11063" s="223"/>
      <c r="AD11063" s="223"/>
      <c r="AE11063" s="137">
        <f>SUM(AE11058:AE11062)</f>
        <v>4567860.9000000004</v>
      </c>
      <c r="AF11063" s="223"/>
      <c r="AG11063" s="137">
        <f>SUM(AG11058:AG11062)</f>
        <v>2503966.9780599996</v>
      </c>
      <c r="AH11063" s="223"/>
    </row>
    <row r="11064" spans="1:34" s="173" customFormat="1" x14ac:dyDescent="0.55000000000000004">
      <c r="A11064" s="122" t="s">
        <v>14854</v>
      </c>
      <c r="B11064" s="218">
        <v>4741</v>
      </c>
      <c r="C11064" s="218">
        <v>6681</v>
      </c>
      <c r="D11064" s="221" t="s">
        <v>14874</v>
      </c>
      <c r="E11064" s="218" t="s">
        <v>34</v>
      </c>
      <c r="F11064" s="218">
        <v>23249</v>
      </c>
      <c r="G11064" s="218">
        <v>0</v>
      </c>
      <c r="H11064" s="218">
        <v>0</v>
      </c>
      <c r="I11064" s="222">
        <v>85</v>
      </c>
      <c r="J11064" s="123" t="s">
        <v>35</v>
      </c>
      <c r="K11064" s="137">
        <f>((G11064*400)+(H11064*100))+I11064</f>
        <v>85</v>
      </c>
      <c r="L11064" s="137">
        <v>850</v>
      </c>
      <c r="M11064" s="137">
        <f>K11064*L11064</f>
        <v>72250</v>
      </c>
      <c r="N11064" s="218">
        <v>1</v>
      </c>
      <c r="O11064" s="108" t="s">
        <v>14852</v>
      </c>
      <c r="P11064" s="138"/>
      <c r="Q11064" s="108" t="s">
        <v>14853</v>
      </c>
      <c r="R11064" s="108" t="s">
        <v>14875</v>
      </c>
      <c r="S11064" s="139" t="s">
        <v>14876</v>
      </c>
      <c r="T11064" s="218" t="s">
        <v>51</v>
      </c>
      <c r="U11064" s="218" t="s">
        <v>45</v>
      </c>
      <c r="V11064" s="218" t="s">
        <v>52</v>
      </c>
      <c r="W11064" s="223">
        <v>415.8</v>
      </c>
      <c r="X11064" s="136">
        <v>88.92</v>
      </c>
      <c r="Y11064" s="223">
        <v>6750</v>
      </c>
      <c r="Z11064" s="223">
        <f>W11064*Y11064</f>
        <v>2806650</v>
      </c>
      <c r="AA11064" s="224">
        <v>6</v>
      </c>
      <c r="AB11064" s="224">
        <v>6</v>
      </c>
      <c r="AC11064" s="223">
        <f>(Z11064*(100-AB11064))/100</f>
        <v>2638251</v>
      </c>
      <c r="AD11064" s="223">
        <f>IF(AND(AC11064="",M11064=""),0,IF((AC11064=""),M11064, IF( (M11064=""),AC11064,SUM(AC11064:AC11066)+M11064)))</f>
        <v>2710501</v>
      </c>
      <c r="AE11064" s="223">
        <f>IF( (X11064=""),AD11064*1,AD11064*(X11064/100) )</f>
        <v>2410177.4892000002</v>
      </c>
      <c r="AF11064" s="223">
        <v>50000000</v>
      </c>
      <c r="AG11064" s="223">
        <f>IF((AF11064-AE11064) &gt; 1,0,IF((AF11064-AE11064)&lt;0,AE11064-AF11064,AF11064-AE11064))</f>
        <v>0</v>
      </c>
      <c r="AH11064" s="223">
        <v>0.02</v>
      </c>
    </row>
    <row r="11065" spans="1:34" s="173" customFormat="1" x14ac:dyDescent="0.55000000000000004">
      <c r="A11065" s="122"/>
      <c r="B11065" s="218"/>
      <c r="C11065" s="218"/>
      <c r="D11065" s="221"/>
      <c r="E11065" s="218"/>
      <c r="F11065" s="218"/>
      <c r="G11065" s="218"/>
      <c r="H11065" s="218"/>
      <c r="I11065" s="222"/>
      <c r="J11065" s="123"/>
      <c r="K11065" s="137"/>
      <c r="L11065" s="137"/>
      <c r="M11065" s="137"/>
      <c r="N11065" s="218">
        <v>2</v>
      </c>
      <c r="O11065" s="108" t="s">
        <v>14852</v>
      </c>
      <c r="P11065" s="138"/>
      <c r="Q11065" s="108" t="s">
        <v>14853</v>
      </c>
      <c r="R11065" s="108" t="s">
        <v>14875</v>
      </c>
      <c r="S11065" s="139" t="s">
        <v>14877</v>
      </c>
      <c r="T11065" s="218" t="s">
        <v>55</v>
      </c>
      <c r="U11065" s="218" t="s">
        <v>45</v>
      </c>
      <c r="V11065" s="218" t="s">
        <v>52</v>
      </c>
      <c r="W11065" s="223">
        <v>51.8</v>
      </c>
      <c r="X11065" s="136">
        <v>11.08</v>
      </c>
      <c r="Y11065" s="223">
        <v>0</v>
      </c>
      <c r="Z11065" s="223">
        <f>W11065*Y11065</f>
        <v>0</v>
      </c>
      <c r="AA11065" s="224">
        <v>6</v>
      </c>
      <c r="AB11065" s="224">
        <v>6</v>
      </c>
      <c r="AC11065" s="223">
        <f>(Z11065*(100-AB11065))/100</f>
        <v>0</v>
      </c>
      <c r="AD11065" s="223">
        <f>IF(AND(AC11065="",M11064=""),0,IF((AC11065=""),M11064, IF( (M11064=""),AC11065,SUM(AC11064:AC11066)+M11064)))</f>
        <v>2710501</v>
      </c>
      <c r="AE11065" s="223">
        <f>IF( (X11065=""),AD11065*1,AD11065*(X11065/100) )</f>
        <v>300323.51079999999</v>
      </c>
      <c r="AF11065" s="223">
        <v>50000000</v>
      </c>
      <c r="AG11065" s="223">
        <f>IF((AF11065-AE11065) &gt; 1,0,IF((AF11065-AE11065)&lt;0,AE11065-AF11065,AF11065-AE11065))</f>
        <v>0</v>
      </c>
      <c r="AH11065" s="223">
        <v>0.02</v>
      </c>
    </row>
    <row r="11066" spans="1:34" s="173" customFormat="1" x14ac:dyDescent="0.55000000000000004">
      <c r="A11066" s="122"/>
      <c r="B11066" s="218"/>
      <c r="C11066" s="218"/>
      <c r="D11066" s="221"/>
      <c r="E11066" s="218"/>
      <c r="F11066" s="218"/>
      <c r="G11066" s="218"/>
      <c r="H11066" s="218"/>
      <c r="I11066" s="222"/>
      <c r="J11066" s="123"/>
      <c r="K11066" s="137"/>
      <c r="L11066" s="137" t="s">
        <v>63</v>
      </c>
      <c r="M11066" s="137">
        <f>SUM(M11064:M11065)</f>
        <v>72250</v>
      </c>
      <c r="N11066" s="218"/>
      <c r="O11066" s="108"/>
      <c r="P11066" s="138"/>
      <c r="Q11066" s="108"/>
      <c r="R11066" s="108"/>
      <c r="S11066" s="139"/>
      <c r="T11066" s="218"/>
      <c r="U11066" s="218"/>
      <c r="V11066" s="218"/>
      <c r="W11066" s="223"/>
      <c r="X11066" s="136"/>
      <c r="Y11066" s="223"/>
      <c r="Z11066" s="223"/>
      <c r="AA11066" s="224"/>
      <c r="AB11066" s="224"/>
      <c r="AC11066" s="223"/>
      <c r="AD11066" s="223"/>
      <c r="AE11066" s="223">
        <f>SUM(AE11064:AE11065)</f>
        <v>2710501</v>
      </c>
      <c r="AF11066" s="223"/>
      <c r="AG11066" s="223">
        <f>SUM(AG11064:AG11065)</f>
        <v>0</v>
      </c>
      <c r="AH11066" s="223"/>
    </row>
    <row r="11067" spans="1:34" s="173" customFormat="1" x14ac:dyDescent="0.55000000000000004">
      <c r="A11067" s="122" t="s">
        <v>2610</v>
      </c>
      <c r="B11067" s="218">
        <v>4742</v>
      </c>
      <c r="C11067" s="218">
        <v>7463</v>
      </c>
      <c r="D11067" s="221" t="s">
        <v>14887</v>
      </c>
      <c r="E11067" s="218" t="s">
        <v>34</v>
      </c>
      <c r="F11067" s="218">
        <v>23410</v>
      </c>
      <c r="G11067" s="218">
        <v>2</v>
      </c>
      <c r="H11067" s="218">
        <v>1</v>
      </c>
      <c r="I11067" s="222">
        <v>0</v>
      </c>
      <c r="J11067" s="123" t="s">
        <v>38</v>
      </c>
      <c r="K11067" s="137">
        <f>((G11067*400)+(H11067*100))+I11067</f>
        <v>900</v>
      </c>
      <c r="L11067" s="137">
        <v>625</v>
      </c>
      <c r="M11067" s="137">
        <f>K11067*L11067</f>
        <v>562500</v>
      </c>
      <c r="N11067" s="218"/>
      <c r="O11067" s="108"/>
      <c r="P11067" s="138"/>
      <c r="Q11067" s="108"/>
      <c r="R11067" s="108"/>
      <c r="S11067" s="139"/>
      <c r="T11067" s="218"/>
      <c r="U11067" s="218"/>
      <c r="V11067" s="218"/>
      <c r="W11067" s="223"/>
      <c r="X11067" s="136"/>
      <c r="Y11067" s="223"/>
      <c r="Z11067" s="223"/>
      <c r="AA11067" s="224"/>
      <c r="AB11067" s="224"/>
      <c r="AC11067" s="223"/>
      <c r="AD11067" s="223">
        <f>IF(AND(AC11067="",M11067=""),0,IF((AC11067=""),M11067,IF((M11067=""),AC11067,AC11067+M11067)))</f>
        <v>562500</v>
      </c>
      <c r="AE11067" s="223">
        <f>IF( (X11067=""),AD11067*1,AD11067*(X11067/100) )</f>
        <v>562500</v>
      </c>
      <c r="AF11067" s="223">
        <v>50000000</v>
      </c>
      <c r="AG11067" s="223">
        <f>IF((AF11067-AE11067) &gt; 1,0,IF((AF11067-AE11067)&lt;0,AE11067-AF11067,AF11067-AE11067))</f>
        <v>0</v>
      </c>
      <c r="AH11067" s="223">
        <v>0.01</v>
      </c>
    </row>
    <row r="11068" spans="1:34" s="173" customFormat="1" x14ac:dyDescent="0.55000000000000004">
      <c r="A11068" s="122"/>
      <c r="B11068" s="218"/>
      <c r="C11068" s="218"/>
      <c r="D11068" s="221"/>
      <c r="E11068" s="218"/>
      <c r="F11068" s="218"/>
      <c r="G11068" s="218"/>
      <c r="H11068" s="218"/>
      <c r="I11068" s="222"/>
      <c r="J11068" s="123"/>
      <c r="K11068" s="137"/>
      <c r="L11068" s="137" t="s">
        <v>63</v>
      </c>
      <c r="M11068" s="137">
        <f>SUM(M11067:M11067)</f>
        <v>562500</v>
      </c>
      <c r="N11068" s="218"/>
      <c r="O11068" s="108"/>
      <c r="P11068" s="138"/>
      <c r="Q11068" s="108"/>
      <c r="R11068" s="108"/>
      <c r="S11068" s="139"/>
      <c r="T11068" s="218"/>
      <c r="U11068" s="218"/>
      <c r="V11068" s="218"/>
      <c r="W11068" s="223"/>
      <c r="X11068" s="136"/>
      <c r="Y11068" s="223"/>
      <c r="Z11068" s="223"/>
      <c r="AA11068" s="224"/>
      <c r="AB11068" s="224"/>
      <c r="AC11068" s="223"/>
      <c r="AD11068" s="223"/>
      <c r="AE11068" s="223">
        <f>SUM(AE11067:AE11067)</f>
        <v>562500</v>
      </c>
      <c r="AF11068" s="223"/>
      <c r="AG11068" s="223">
        <f>SUM(AG11067:AG11067)</f>
        <v>0</v>
      </c>
      <c r="AH11068" s="223"/>
    </row>
    <row r="11069" spans="1:34" s="173" customFormat="1" x14ac:dyDescent="0.55000000000000004">
      <c r="A11069" s="122" t="s">
        <v>14880</v>
      </c>
      <c r="B11069" s="172">
        <v>5174</v>
      </c>
      <c r="C11069" s="172">
        <v>6955</v>
      </c>
      <c r="D11069" s="242" t="s">
        <v>14881</v>
      </c>
      <c r="E11069" s="172" t="s">
        <v>34</v>
      </c>
      <c r="F11069" s="172">
        <v>23325</v>
      </c>
      <c r="G11069" s="172">
        <v>0</v>
      </c>
      <c r="H11069" s="172">
        <v>1</v>
      </c>
      <c r="I11069" s="243">
        <v>3</v>
      </c>
      <c r="J11069" s="123" t="s">
        <v>62</v>
      </c>
      <c r="K11069" s="171">
        <f>((G11069*400)+(H11069*100))+I11069</f>
        <v>103</v>
      </c>
      <c r="L11069" s="171">
        <v>8000</v>
      </c>
      <c r="M11069" s="171">
        <f>K11069*L11069</f>
        <v>824000</v>
      </c>
      <c r="N11069" s="172">
        <v>1</v>
      </c>
      <c r="O11069" s="122" t="s">
        <v>14878</v>
      </c>
      <c r="P11069" s="200">
        <v>3630100580181</v>
      </c>
      <c r="Q11069" s="122" t="s">
        <v>14879</v>
      </c>
      <c r="R11069" s="122" t="s">
        <v>14882</v>
      </c>
      <c r="S11069" s="170" t="s">
        <v>14883</v>
      </c>
      <c r="T11069" s="172" t="s">
        <v>51</v>
      </c>
      <c r="U11069" s="172" t="s">
        <v>45</v>
      </c>
      <c r="V11069" s="172" t="s">
        <v>52</v>
      </c>
      <c r="W11069" s="244">
        <v>40</v>
      </c>
      <c r="X11069" s="199">
        <v>11.21</v>
      </c>
      <c r="Y11069" s="244">
        <v>6750</v>
      </c>
      <c r="Z11069" s="244">
        <f>W11069*Y11069</f>
        <v>270000</v>
      </c>
      <c r="AA11069" s="245">
        <v>6</v>
      </c>
      <c r="AB11069" s="245">
        <v>6</v>
      </c>
      <c r="AC11069" s="244">
        <f>(Z11069*(100-AB11069))/100</f>
        <v>253800</v>
      </c>
      <c r="AD11069" s="244">
        <f>IF(AND(AC11069="",M11069=""),0,IF((AC11069=""),M11069, IF( (M11069=""),AC11069,SUM(AC11069:AC11072)+M11069)))</f>
        <v>2531205.44</v>
      </c>
      <c r="AE11069" s="244">
        <f>IF( (X11069=""),AD11069*1,AD11069*(X11069/100) )</f>
        <v>283748.129824</v>
      </c>
      <c r="AF11069" s="244">
        <v>50000000</v>
      </c>
      <c r="AG11069" s="244">
        <f>IF((AF11069-AE11069) &gt; 1,0,IF((AF11069-AE11069)&lt;0,AE11069-AF11069,AF11069-AE11069))</f>
        <v>0</v>
      </c>
      <c r="AH11069" s="244">
        <v>0.02</v>
      </c>
    </row>
    <row r="11070" spans="1:34" s="173" customFormat="1" x14ac:dyDescent="0.55000000000000004">
      <c r="A11070" s="122"/>
      <c r="B11070" s="172"/>
      <c r="C11070" s="172"/>
      <c r="D11070" s="242"/>
      <c r="E11070" s="172"/>
      <c r="F11070" s="172"/>
      <c r="G11070" s="172"/>
      <c r="H11070" s="172"/>
      <c r="I11070" s="243"/>
      <c r="J11070" s="123"/>
      <c r="K11070" s="171"/>
      <c r="L11070" s="171"/>
      <c r="M11070" s="171"/>
      <c r="N11070" s="172">
        <v>2</v>
      </c>
      <c r="O11070" s="122" t="s">
        <v>14878</v>
      </c>
      <c r="P11070" s="200">
        <v>3630100580181</v>
      </c>
      <c r="Q11070" s="122" t="s">
        <v>14879</v>
      </c>
      <c r="R11070" s="122" t="s">
        <v>14882</v>
      </c>
      <c r="S11070" s="170" t="s">
        <v>14884</v>
      </c>
      <c r="T11070" s="172" t="s">
        <v>73</v>
      </c>
      <c r="U11070" s="172" t="s">
        <v>45</v>
      </c>
      <c r="V11070" s="172" t="s">
        <v>46</v>
      </c>
      <c r="W11070" s="244">
        <v>94.86</v>
      </c>
      <c r="X11070" s="199">
        <v>26.58</v>
      </c>
      <c r="Y11070" s="244">
        <v>6600</v>
      </c>
      <c r="Z11070" s="244">
        <f>W11070*Y11070</f>
        <v>626076</v>
      </c>
      <c r="AA11070" s="245">
        <v>6</v>
      </c>
      <c r="AB11070" s="245">
        <v>6</v>
      </c>
      <c r="AC11070" s="244">
        <f>(Z11070*(100-AB11070))/100</f>
        <v>588511.43999999994</v>
      </c>
      <c r="AD11070" s="244">
        <f>IF(AND(AC11070="",M11069=""),0,IF((AC11070=""),M11069, IF( (M11069=""),AC11070,SUM(AC11069:AC11072)+M11069)))</f>
        <v>2531205.44</v>
      </c>
      <c r="AE11070" s="244">
        <f>IF( (X11070=""),AD11070*1,AD11070*(X11070/100) )</f>
        <v>672794.40595199994</v>
      </c>
      <c r="AF11070" s="244">
        <v>0</v>
      </c>
      <c r="AG11070" s="244">
        <f>IF((AF11070-AE11070) &gt; 1,0,IF((AF11070-AE11070)&lt;0,AE11070-AF11070,AF11070-AE11070))</f>
        <v>672794.40595199994</v>
      </c>
      <c r="AH11070" s="244">
        <v>0.02</v>
      </c>
    </row>
    <row r="11071" spans="1:34" s="173" customFormat="1" x14ac:dyDescent="0.55000000000000004">
      <c r="A11071" s="122"/>
      <c r="B11071" s="172"/>
      <c r="C11071" s="172"/>
      <c r="D11071" s="242"/>
      <c r="E11071" s="172"/>
      <c r="F11071" s="172"/>
      <c r="G11071" s="172"/>
      <c r="H11071" s="172"/>
      <c r="I11071" s="243"/>
      <c r="J11071" s="123"/>
      <c r="K11071" s="171"/>
      <c r="L11071" s="171"/>
      <c r="M11071" s="171"/>
      <c r="N11071" s="172">
        <v>3</v>
      </c>
      <c r="O11071" s="122" t="s">
        <v>14878</v>
      </c>
      <c r="P11071" s="200">
        <v>3630100580181</v>
      </c>
      <c r="Q11071" s="122" t="s">
        <v>14879</v>
      </c>
      <c r="R11071" s="122" t="s">
        <v>14882</v>
      </c>
      <c r="S11071" s="170" t="s">
        <v>14885</v>
      </c>
      <c r="T11071" s="172" t="s">
        <v>73</v>
      </c>
      <c r="U11071" s="172" t="s">
        <v>45</v>
      </c>
      <c r="V11071" s="172" t="s">
        <v>46</v>
      </c>
      <c r="W11071" s="244">
        <v>84</v>
      </c>
      <c r="X11071" s="199">
        <v>23.54</v>
      </c>
      <c r="Y11071" s="244">
        <v>6600</v>
      </c>
      <c r="Z11071" s="244">
        <f>W11071*Y11071</f>
        <v>554400</v>
      </c>
      <c r="AA11071" s="245">
        <v>6</v>
      </c>
      <c r="AB11071" s="245">
        <v>6</v>
      </c>
      <c r="AC11071" s="244">
        <f>(Z11071*(100-AB11071))/100</f>
        <v>521136</v>
      </c>
      <c r="AD11071" s="244">
        <f>IF(AND(AC11071="",M11069=""),0,IF((AC11071=""),M11069, IF( (M11069=""),AC11071,SUM(AC11069:AC11072)+M11069)))</f>
        <v>2531205.44</v>
      </c>
      <c r="AE11071" s="244">
        <f>IF( (X11071=""),AD11071*1,AD11071*(X11071/100) )</f>
        <v>595845.76057599997</v>
      </c>
      <c r="AF11071" s="244">
        <v>0</v>
      </c>
      <c r="AG11071" s="244">
        <f>IF((AF11071-AE11071) &gt; 1,0,IF((AF11071-AE11071)&lt;0,AE11071-AF11071,AF11071-AE11071))</f>
        <v>595845.76057599997</v>
      </c>
      <c r="AH11071" s="244">
        <v>0.02</v>
      </c>
    </row>
    <row r="11072" spans="1:34" s="173" customFormat="1" x14ac:dyDescent="0.55000000000000004">
      <c r="A11072" s="122"/>
      <c r="B11072" s="172"/>
      <c r="C11072" s="172"/>
      <c r="D11072" s="242"/>
      <c r="E11072" s="172"/>
      <c r="F11072" s="172"/>
      <c r="G11072" s="172"/>
      <c r="H11072" s="172"/>
      <c r="I11072" s="243"/>
      <c r="J11072" s="123"/>
      <c r="K11072" s="171"/>
      <c r="L11072" s="171"/>
      <c r="M11072" s="171"/>
      <c r="N11072" s="172">
        <v>4</v>
      </c>
      <c r="O11072" s="122" t="s">
        <v>14878</v>
      </c>
      <c r="P11072" s="200">
        <v>3630100580181</v>
      </c>
      <c r="Q11072" s="122" t="s">
        <v>14879</v>
      </c>
      <c r="R11072" s="122" t="s">
        <v>14882</v>
      </c>
      <c r="S11072" s="170" t="s">
        <v>14886</v>
      </c>
      <c r="T11072" s="172" t="s">
        <v>55</v>
      </c>
      <c r="U11072" s="172" t="s">
        <v>45</v>
      </c>
      <c r="V11072" s="172" t="s">
        <v>46</v>
      </c>
      <c r="W11072" s="244">
        <v>138</v>
      </c>
      <c r="X11072" s="199">
        <v>38.67</v>
      </c>
      <c r="Y11072" s="244">
        <v>2650</v>
      </c>
      <c r="Z11072" s="244">
        <f>W11072*Y11072</f>
        <v>365700</v>
      </c>
      <c r="AA11072" s="245">
        <v>6</v>
      </c>
      <c r="AB11072" s="245">
        <v>6</v>
      </c>
      <c r="AC11072" s="244">
        <f>(Z11072*(100-AB11072))/100</f>
        <v>343758</v>
      </c>
      <c r="AD11072" s="244">
        <f>IF(AND(AC11072="",M11069=""),0,IF((AC11072=""),M11069, IF( (M11069=""),AC11072,SUM(AC11069:AC11072)+M11069)))</f>
        <v>2531205.44</v>
      </c>
      <c r="AE11072" s="244">
        <f>IF( (X11072=""),AD11072*1,AD11072*(X11072/100) )</f>
        <v>978817.14364800008</v>
      </c>
      <c r="AF11072" s="244">
        <v>0</v>
      </c>
      <c r="AG11072" s="244">
        <f>IF((AF11072-AE11072) &gt; 1,0,IF((AF11072-AE11072)&lt;0,AE11072-AF11072,AF11072-AE11072))</f>
        <v>978817.14364800008</v>
      </c>
      <c r="AH11072" s="244">
        <v>0.02</v>
      </c>
    </row>
    <row r="11073" spans="1:34" s="173" customFormat="1" x14ac:dyDescent="0.55000000000000004">
      <c r="A11073" s="122"/>
      <c r="B11073" s="172"/>
      <c r="C11073" s="172"/>
      <c r="D11073" s="242"/>
      <c r="E11073" s="172"/>
      <c r="F11073" s="172"/>
      <c r="G11073" s="172"/>
      <c r="H11073" s="172"/>
      <c r="I11073" s="243"/>
      <c r="J11073" s="123"/>
      <c r="K11073" s="171"/>
      <c r="L11073" s="171" t="s">
        <v>63</v>
      </c>
      <c r="M11073" s="171">
        <f>SUM(M11069:M11072)</f>
        <v>824000</v>
      </c>
      <c r="N11073" s="172"/>
      <c r="O11073" s="122"/>
      <c r="P11073" s="200"/>
      <c r="Q11073" s="122"/>
      <c r="R11073" s="122"/>
      <c r="S11073" s="170"/>
      <c r="T11073" s="172"/>
      <c r="U11073" s="172"/>
      <c r="V11073" s="172"/>
      <c r="W11073" s="244"/>
      <c r="X11073" s="199"/>
      <c r="Y11073" s="244"/>
      <c r="Z11073" s="244"/>
      <c r="AA11073" s="245"/>
      <c r="AB11073" s="245"/>
      <c r="AC11073" s="244"/>
      <c r="AD11073" s="244"/>
      <c r="AE11073" s="244">
        <f>SUM(AE11069:AE11072)</f>
        <v>2531205.44</v>
      </c>
      <c r="AF11073" s="244"/>
      <c r="AG11073" s="244">
        <f>SUM(AG11069:AG11072)</f>
        <v>2247457.310176</v>
      </c>
      <c r="AH11073" s="244"/>
    </row>
    <row r="11074" spans="1:34" s="173" customFormat="1" x14ac:dyDescent="0.55000000000000004">
      <c r="A11074" s="122" t="s">
        <v>14890</v>
      </c>
      <c r="B11074" s="218">
        <v>4743</v>
      </c>
      <c r="C11074" s="218">
        <v>8507</v>
      </c>
      <c r="D11074" s="221" t="s">
        <v>14891</v>
      </c>
      <c r="E11074" s="218" t="s">
        <v>34</v>
      </c>
      <c r="F11074" s="218">
        <v>902</v>
      </c>
      <c r="G11074" s="218">
        <v>0</v>
      </c>
      <c r="H11074" s="218">
        <v>1</v>
      </c>
      <c r="I11074" s="222">
        <v>36</v>
      </c>
      <c r="J11074" s="123" t="s">
        <v>35</v>
      </c>
      <c r="K11074" s="137">
        <f>((G11074*400)+(H11074*100))+I11074</f>
        <v>136</v>
      </c>
      <c r="L11074" s="137">
        <v>800</v>
      </c>
      <c r="M11074" s="137">
        <f>K11074*L11074</f>
        <v>108800</v>
      </c>
      <c r="N11074" s="218">
        <v>1</v>
      </c>
      <c r="O11074" s="108" t="s">
        <v>14888</v>
      </c>
      <c r="P11074" s="138">
        <v>3570800347358</v>
      </c>
      <c r="Q11074" s="108" t="s">
        <v>14889</v>
      </c>
      <c r="R11074" s="108" t="s">
        <v>14892</v>
      </c>
      <c r="S11074" s="139" t="s">
        <v>14893</v>
      </c>
      <c r="T11074" s="218" t="s">
        <v>51</v>
      </c>
      <c r="U11074" s="218" t="s">
        <v>45</v>
      </c>
      <c r="V11074" s="218" t="s">
        <v>52</v>
      </c>
      <c r="W11074" s="223">
        <v>507.36</v>
      </c>
      <c r="X11074" s="136">
        <v>88.27</v>
      </c>
      <c r="Y11074" s="223">
        <v>6750</v>
      </c>
      <c r="Z11074" s="223">
        <f>W11074*Y11074</f>
        <v>3424680</v>
      </c>
      <c r="AA11074" s="224">
        <v>6</v>
      </c>
      <c r="AB11074" s="224">
        <v>6</v>
      </c>
      <c r="AC11074" s="223">
        <f>(Z11074*(100-AB11074))/100</f>
        <v>3219199.2</v>
      </c>
      <c r="AD11074" s="223">
        <f>IF(AND(AC11074="",M11074=""),0,IF((AC11074=""),M11074, IF( (M11074=""),AC11074,SUM(AC11074:AC11077)+M11074)))</f>
        <v>6050004.2000000002</v>
      </c>
      <c r="AE11074" s="223">
        <f>IF( (X11074=""),AD11074*1,AD11074*(X11074/100) )</f>
        <v>5340338.7073400002</v>
      </c>
      <c r="AF11074" s="223">
        <v>50000000</v>
      </c>
      <c r="AG11074" s="223">
        <f>IF((AF11074-AE11074) &gt; 1,0,IF((AF11074-AE11074)&lt;0,AE11074-AF11074,AF11074-AE11074))</f>
        <v>0</v>
      </c>
      <c r="AH11074" s="223">
        <v>0.02</v>
      </c>
    </row>
    <row r="11075" spans="1:34" s="173" customFormat="1" x14ac:dyDescent="0.55000000000000004">
      <c r="A11075" s="122"/>
      <c r="B11075" s="218"/>
      <c r="C11075" s="218"/>
      <c r="D11075" s="221"/>
      <c r="E11075" s="218"/>
      <c r="F11075" s="218"/>
      <c r="G11075" s="218"/>
      <c r="H11075" s="218"/>
      <c r="I11075" s="222"/>
      <c r="J11075" s="123"/>
      <c r="K11075" s="137"/>
      <c r="L11075" s="137"/>
      <c r="M11075" s="137"/>
      <c r="N11075" s="218">
        <v>2</v>
      </c>
      <c r="O11075" s="108" t="s">
        <v>14888</v>
      </c>
      <c r="P11075" s="138">
        <v>3570800347358</v>
      </c>
      <c r="Q11075" s="108" t="s">
        <v>14889</v>
      </c>
      <c r="R11075" s="108" t="s">
        <v>14892</v>
      </c>
      <c r="S11075" s="139" t="s">
        <v>14894</v>
      </c>
      <c r="T11075" s="218" t="s">
        <v>55</v>
      </c>
      <c r="U11075" s="218" t="s">
        <v>45</v>
      </c>
      <c r="V11075" s="218" t="s">
        <v>52</v>
      </c>
      <c r="W11075" s="223">
        <v>67.41</v>
      </c>
      <c r="X11075" s="136">
        <v>11.73</v>
      </c>
      <c r="Y11075" s="223">
        <v>0</v>
      </c>
      <c r="Z11075" s="223">
        <f>W11075*Y11075</f>
        <v>0</v>
      </c>
      <c r="AA11075" s="224">
        <v>6</v>
      </c>
      <c r="AB11075" s="224">
        <v>6</v>
      </c>
      <c r="AC11075" s="223">
        <f>(Z11075*(100-AB11075))/100</f>
        <v>0</v>
      </c>
      <c r="AD11075" s="223">
        <f>IF(AND(AC11075="",M11074=""),0,IF((AC11075=""),M11074, IF( (M11074=""),AC11075,SUM(AC11074:AC11077)+M11074)))</f>
        <v>6050004.2000000002</v>
      </c>
      <c r="AE11075" s="223">
        <f>IF( (X11075=""),AD11075*1,AD11075*(X11075/100) )</f>
        <v>709665.49265999999</v>
      </c>
      <c r="AF11075" s="223">
        <v>50000000</v>
      </c>
      <c r="AG11075" s="223">
        <f>IF((AF11075-AE11075) &gt; 1,0,IF((AF11075-AE11075)&lt;0,AE11075-AF11075,AF11075-AE11075))</f>
        <v>0</v>
      </c>
      <c r="AH11075" s="223">
        <v>0.02</v>
      </c>
    </row>
    <row r="11076" spans="1:34" s="173" customFormat="1" x14ac:dyDescent="0.55000000000000004">
      <c r="A11076" s="122"/>
      <c r="B11076" s="218">
        <v>4744</v>
      </c>
      <c r="C11076" s="218">
        <v>8551</v>
      </c>
      <c r="D11076" s="221" t="s">
        <v>14895</v>
      </c>
      <c r="E11076" s="218" t="s">
        <v>34</v>
      </c>
      <c r="F11076" s="218">
        <v>18289</v>
      </c>
      <c r="G11076" s="218">
        <v>0</v>
      </c>
      <c r="H11076" s="218">
        <v>3</v>
      </c>
      <c r="I11076" s="222">
        <v>63</v>
      </c>
      <c r="J11076" s="123" t="s">
        <v>35</v>
      </c>
      <c r="K11076" s="137">
        <f>((G11076*400)+(H11076*100))+I11076</f>
        <v>363</v>
      </c>
      <c r="L11076" s="137">
        <v>1000</v>
      </c>
      <c r="M11076" s="137">
        <f>K11076*L11076</f>
        <v>363000</v>
      </c>
      <c r="N11076" s="218">
        <v>1</v>
      </c>
      <c r="O11076" s="108" t="s">
        <v>14888</v>
      </c>
      <c r="P11076" s="138">
        <v>3570800347358</v>
      </c>
      <c r="Q11076" s="108" t="s">
        <v>14889</v>
      </c>
      <c r="R11076" s="108" t="s">
        <v>14892</v>
      </c>
      <c r="S11076" s="139" t="s">
        <v>14896</v>
      </c>
      <c r="T11076" s="218" t="s">
        <v>51</v>
      </c>
      <c r="U11076" s="218" t="s">
        <v>45</v>
      </c>
      <c r="V11076" s="218" t="s">
        <v>52</v>
      </c>
      <c r="W11076" s="223">
        <v>429</v>
      </c>
      <c r="X11076" s="136">
        <v>100</v>
      </c>
      <c r="Y11076" s="223">
        <v>6750</v>
      </c>
      <c r="Z11076" s="223">
        <f>W11076*Y11076</f>
        <v>2895750</v>
      </c>
      <c r="AA11076" s="224">
        <v>6</v>
      </c>
      <c r="AB11076" s="224">
        <v>6</v>
      </c>
      <c r="AC11076" s="223">
        <f>(Z11076*(100-AB11076))/100</f>
        <v>2722005</v>
      </c>
      <c r="AD11076" s="223">
        <f>IF(AND(AC11076="",M11076=""),0,IF((AC11076=""),M11076, IF( (M11076=""),AC11076,SUM(AC11076:AC11077)+M11076)))</f>
        <v>3085005</v>
      </c>
      <c r="AE11076" s="223">
        <f>IF( (X11076=""),AD11076*1,AD11076*(X11076/100) )</f>
        <v>3085005</v>
      </c>
      <c r="AF11076" s="223">
        <v>50000000</v>
      </c>
      <c r="AG11076" s="223">
        <f>IF((AF11076-AE11076) &gt; 1,0,IF((AF11076-AE11076)&lt;0,AE11076-AF11076,AF11076-AE11076))</f>
        <v>0</v>
      </c>
      <c r="AH11076" s="223">
        <v>0.02</v>
      </c>
    </row>
    <row r="11077" spans="1:34" s="173" customFormat="1" x14ac:dyDescent="0.55000000000000004">
      <c r="A11077" s="122"/>
      <c r="B11077" s="218"/>
      <c r="C11077" s="218"/>
      <c r="D11077" s="221"/>
      <c r="E11077" s="218"/>
      <c r="F11077" s="218"/>
      <c r="G11077" s="218"/>
      <c r="H11077" s="218"/>
      <c r="I11077" s="222"/>
      <c r="J11077" s="123"/>
      <c r="K11077" s="137"/>
      <c r="L11077" s="137" t="s">
        <v>63</v>
      </c>
      <c r="M11077" s="137">
        <f>SUM(M11074:M11076)</f>
        <v>471800</v>
      </c>
      <c r="N11077" s="218"/>
      <c r="O11077" s="108"/>
      <c r="P11077" s="138"/>
      <c r="Q11077" s="108"/>
      <c r="R11077" s="108"/>
      <c r="S11077" s="139"/>
      <c r="T11077" s="218"/>
      <c r="U11077" s="218"/>
      <c r="V11077" s="218"/>
      <c r="W11077" s="223"/>
      <c r="X11077" s="136"/>
      <c r="Y11077" s="223"/>
      <c r="Z11077" s="223"/>
      <c r="AA11077" s="224"/>
      <c r="AB11077" s="224"/>
      <c r="AC11077" s="223"/>
      <c r="AD11077" s="223"/>
      <c r="AE11077" s="223">
        <f>SUM(AE11074:AE11076)</f>
        <v>9135009.1999999993</v>
      </c>
      <c r="AF11077" s="223"/>
      <c r="AG11077" s="223">
        <f>SUM(AG11074:AG11076)</f>
        <v>0</v>
      </c>
      <c r="AH11077" s="223"/>
    </row>
    <row r="11078" spans="1:34" s="173" customFormat="1" x14ac:dyDescent="0.55000000000000004">
      <c r="A11078" s="122" t="s">
        <v>14902</v>
      </c>
      <c r="B11078" s="218">
        <v>4745</v>
      </c>
      <c r="C11078" s="218">
        <v>7018</v>
      </c>
      <c r="D11078" s="221" t="s">
        <v>14903</v>
      </c>
      <c r="E11078" s="218" t="s">
        <v>34</v>
      </c>
      <c r="F11078" s="218">
        <v>5827</v>
      </c>
      <c r="G11078" s="218">
        <v>0</v>
      </c>
      <c r="H11078" s="218">
        <v>2</v>
      </c>
      <c r="I11078" s="222">
        <v>1</v>
      </c>
      <c r="J11078" s="123" t="s">
        <v>35</v>
      </c>
      <c r="K11078" s="137">
        <f>((G11078*400)+(H11078*100))+I11078</f>
        <v>201</v>
      </c>
      <c r="L11078" s="137">
        <v>1650</v>
      </c>
      <c r="M11078" s="137">
        <f>K11078*L11078</f>
        <v>331650</v>
      </c>
      <c r="N11078" s="218">
        <v>1</v>
      </c>
      <c r="O11078" s="108" t="s">
        <v>14900</v>
      </c>
      <c r="P11078" s="138">
        <v>3570800357272</v>
      </c>
      <c r="Q11078" s="108" t="s">
        <v>14901</v>
      </c>
      <c r="R11078" s="108" t="s">
        <v>14904</v>
      </c>
      <c r="S11078" s="139" t="s">
        <v>14905</v>
      </c>
      <c r="T11078" s="218" t="s">
        <v>51</v>
      </c>
      <c r="U11078" s="218" t="s">
        <v>74</v>
      </c>
      <c r="V11078" s="218" t="s">
        <v>52</v>
      </c>
      <c r="W11078" s="223">
        <v>192</v>
      </c>
      <c r="X11078" s="136">
        <v>88.48</v>
      </c>
      <c r="Y11078" s="223">
        <v>6750</v>
      </c>
      <c r="Z11078" s="223">
        <f>W11078*Y11078</f>
        <v>1296000</v>
      </c>
      <c r="AA11078" s="224">
        <v>21</v>
      </c>
      <c r="AB11078" s="224">
        <v>93</v>
      </c>
      <c r="AC11078" s="223">
        <f>(Z11078*(100-AB11078))/100</f>
        <v>90720</v>
      </c>
      <c r="AD11078" s="223">
        <f>IF(AND(AC11078="",M11078=""),0,IF((AC11078=""),M11078, IF( (M11078=""),AC11078,SUM(AC11078:AC11082)+M11078)))</f>
        <v>1216651.25</v>
      </c>
      <c r="AE11078" s="223">
        <f>IF( (X11078=""),AD11078*1,AD11078*(X11078/100) )</f>
        <v>1076493.0260000001</v>
      </c>
      <c r="AF11078" s="223">
        <v>50000000</v>
      </c>
      <c r="AG11078" s="223">
        <f>IF((AF11078-AE11078) &gt; 1,0,IF((AF11078-AE11078)&lt;0,AE11078-AF11078,AF11078-AE11078))</f>
        <v>0</v>
      </c>
      <c r="AH11078" s="223">
        <v>0.02</v>
      </c>
    </row>
    <row r="11079" spans="1:34" s="173" customFormat="1" x14ac:dyDescent="0.55000000000000004">
      <c r="A11079" s="122"/>
      <c r="B11079" s="218"/>
      <c r="C11079" s="218"/>
      <c r="D11079" s="221"/>
      <c r="E11079" s="218"/>
      <c r="F11079" s="218"/>
      <c r="G11079" s="218"/>
      <c r="H11079" s="218"/>
      <c r="I11079" s="222"/>
      <c r="J11079" s="123"/>
      <c r="K11079" s="137"/>
      <c r="L11079" s="137"/>
      <c r="M11079" s="137"/>
      <c r="N11079" s="218">
        <v>2</v>
      </c>
      <c r="O11079" s="108" t="s">
        <v>14900</v>
      </c>
      <c r="P11079" s="138">
        <v>3570800357272</v>
      </c>
      <c r="Q11079" s="108" t="s">
        <v>14901</v>
      </c>
      <c r="R11079" s="108" t="s">
        <v>14904</v>
      </c>
      <c r="S11079" s="139" t="s">
        <v>14906</v>
      </c>
      <c r="T11079" s="218" t="s">
        <v>343</v>
      </c>
      <c r="U11079" s="218" t="s">
        <v>45</v>
      </c>
      <c r="V11079" s="218" t="s">
        <v>52</v>
      </c>
      <c r="W11079" s="223">
        <v>25</v>
      </c>
      <c r="X11079" s="136">
        <v>11.52</v>
      </c>
      <c r="Y11079" s="223">
        <v>5600</v>
      </c>
      <c r="Z11079" s="223">
        <f>W11079*Y11079</f>
        <v>140000</v>
      </c>
      <c r="AA11079" s="224">
        <v>6</v>
      </c>
      <c r="AB11079" s="224">
        <v>6</v>
      </c>
      <c r="AC11079" s="223">
        <f>(Z11079*(100-AB11079))/100</f>
        <v>131600</v>
      </c>
      <c r="AD11079" s="223">
        <f>IF(AND(AC11079="",M11078=""),0,IF((AC11079=""),M11078, IF( (M11078=""),AC11079,SUM(AC11078:AC11082)+M11078)))</f>
        <v>1216651.25</v>
      </c>
      <c r="AE11079" s="223">
        <f>IF( (X11079=""),AD11079*1,AD11079*(X11079/100) )</f>
        <v>140158.22399999999</v>
      </c>
      <c r="AF11079" s="223">
        <v>50000000</v>
      </c>
      <c r="AG11079" s="223">
        <f>IF((AF11079-AE11079) &gt; 1,0,IF((AF11079-AE11079)&lt;0,AE11079-AF11079,AF11079-AE11079))</f>
        <v>0</v>
      </c>
      <c r="AH11079" s="223">
        <v>0.02</v>
      </c>
    </row>
    <row r="11080" spans="1:34" s="173" customFormat="1" x14ac:dyDescent="0.55000000000000004">
      <c r="A11080" s="122"/>
      <c r="B11080" s="218"/>
      <c r="C11080" s="218"/>
      <c r="D11080" s="221"/>
      <c r="E11080" s="218"/>
      <c r="F11080" s="218"/>
      <c r="G11080" s="218"/>
      <c r="H11080" s="218"/>
      <c r="I11080" s="222"/>
      <c r="J11080" s="123"/>
      <c r="K11080" s="137"/>
      <c r="L11080" s="137" t="s">
        <v>63</v>
      </c>
      <c r="M11080" s="137">
        <f>SUM(M11078:M11079)</f>
        <v>331650</v>
      </c>
      <c r="N11080" s="218"/>
      <c r="O11080" s="108"/>
      <c r="P11080" s="138"/>
      <c r="Q11080" s="108"/>
      <c r="R11080" s="108"/>
      <c r="S11080" s="139"/>
      <c r="T11080" s="218"/>
      <c r="U11080" s="218"/>
      <c r="V11080" s="218"/>
      <c r="W11080" s="223"/>
      <c r="X11080" s="136"/>
      <c r="Y11080" s="223"/>
      <c r="Z11080" s="223"/>
      <c r="AA11080" s="224"/>
      <c r="AB11080" s="224"/>
      <c r="AC11080" s="223"/>
      <c r="AD11080" s="223"/>
      <c r="AE11080" s="223">
        <f>SUM(AE11078:AE11079)</f>
        <v>1216651.25</v>
      </c>
      <c r="AF11080" s="223"/>
      <c r="AG11080" s="223">
        <f>SUM(AG11078:AG11079)</f>
        <v>0</v>
      </c>
      <c r="AH11080" s="223"/>
    </row>
    <row r="11081" spans="1:34" s="173" customFormat="1" x14ac:dyDescent="0.55000000000000004">
      <c r="A11081" s="122" t="s">
        <v>612</v>
      </c>
      <c r="B11081" s="218">
        <v>4746</v>
      </c>
      <c r="C11081" s="218">
        <v>6146</v>
      </c>
      <c r="D11081" s="221" t="s">
        <v>14899</v>
      </c>
      <c r="E11081" s="218" t="s">
        <v>37</v>
      </c>
      <c r="F11081" s="218">
        <v>5272</v>
      </c>
      <c r="G11081" s="218">
        <v>3</v>
      </c>
      <c r="H11081" s="218">
        <v>2</v>
      </c>
      <c r="I11081" s="222">
        <v>51</v>
      </c>
      <c r="J11081" s="123" t="s">
        <v>38</v>
      </c>
      <c r="K11081" s="137">
        <f>((G11081*400)+(H11081*100))+I11081</f>
        <v>1451</v>
      </c>
      <c r="L11081" s="137">
        <v>400</v>
      </c>
      <c r="M11081" s="137">
        <f>K11081*L11081</f>
        <v>580400</v>
      </c>
      <c r="N11081" s="218"/>
      <c r="O11081" s="108"/>
      <c r="P11081" s="138"/>
      <c r="Q11081" s="108"/>
      <c r="R11081" s="108"/>
      <c r="S11081" s="139"/>
      <c r="T11081" s="218"/>
      <c r="U11081" s="218"/>
      <c r="V11081" s="218"/>
      <c r="W11081" s="223"/>
      <c r="X11081" s="136"/>
      <c r="Y11081" s="223"/>
      <c r="Z11081" s="223"/>
      <c r="AA11081" s="224"/>
      <c r="AB11081" s="224"/>
      <c r="AC11081" s="223"/>
      <c r="AD11081" s="223">
        <f>IF(AND(AC11081="",M11081=""),0,IF((AC11081=""),M11081,IF((M11081=""),AC11081,AC11081+M11081)))</f>
        <v>580400</v>
      </c>
      <c r="AE11081" s="223">
        <f>IF( (X11081=""),AD11081*1,AD11081*(X11081/100) )</f>
        <v>580400</v>
      </c>
      <c r="AF11081" s="223">
        <v>0</v>
      </c>
      <c r="AG11081" s="223">
        <f>IF((AF11081-AE11081) &gt; 1,0,IF((AF11081-AE11081)&lt;0,AE11081-AF11081,AF11081-AE11081))</f>
        <v>580400</v>
      </c>
      <c r="AH11081" s="223">
        <v>0.01</v>
      </c>
    </row>
    <row r="11082" spans="1:34" s="173" customFormat="1" x14ac:dyDescent="0.55000000000000004">
      <c r="A11082" s="122" t="s">
        <v>612</v>
      </c>
      <c r="B11082" s="218">
        <v>4747</v>
      </c>
      <c r="C11082" s="218">
        <v>6578</v>
      </c>
      <c r="D11082" s="221" t="s">
        <v>14907</v>
      </c>
      <c r="E11082" s="218" t="s">
        <v>34</v>
      </c>
      <c r="F11082" s="218">
        <v>23134</v>
      </c>
      <c r="G11082" s="218">
        <v>5</v>
      </c>
      <c r="H11082" s="218">
        <v>1</v>
      </c>
      <c r="I11082" s="222">
        <v>44</v>
      </c>
      <c r="J11082" s="123" t="s">
        <v>38</v>
      </c>
      <c r="K11082" s="137">
        <f>((G11082*400)+(H11082*100))+I11082</f>
        <v>2144</v>
      </c>
      <c r="L11082" s="137">
        <v>275</v>
      </c>
      <c r="M11082" s="137">
        <f>K11082*L11082</f>
        <v>589600</v>
      </c>
      <c r="N11082" s="218">
        <v>1</v>
      </c>
      <c r="O11082" s="108" t="s">
        <v>14897</v>
      </c>
      <c r="P11082" s="138">
        <v>5570890000520</v>
      </c>
      <c r="Q11082" s="108" t="s">
        <v>14898</v>
      </c>
      <c r="R11082" s="108" t="s">
        <v>614</v>
      </c>
      <c r="S11082" s="139" t="s">
        <v>14907</v>
      </c>
      <c r="T11082" s="218" t="s">
        <v>51</v>
      </c>
      <c r="U11082" s="218" t="s">
        <v>45</v>
      </c>
      <c r="V11082" s="218" t="s">
        <v>52</v>
      </c>
      <c r="W11082" s="223">
        <v>148.75</v>
      </c>
      <c r="X11082" s="136">
        <v>63.78</v>
      </c>
      <c r="Y11082" s="223">
        <v>6750</v>
      </c>
      <c r="Z11082" s="223">
        <f>W11082*Y11082</f>
        <v>1004062.5</v>
      </c>
      <c r="AA11082" s="224">
        <v>22</v>
      </c>
      <c r="AB11082" s="224">
        <v>34</v>
      </c>
      <c r="AC11082" s="223">
        <f>(Z11082*(100-AB11082))/100</f>
        <v>662681.25</v>
      </c>
      <c r="AD11082" s="223">
        <f>IF(AND(AC11082="",M11082=""),0,IF((AC11082=""),M11082, IF( (M11082=""),AC11082,SUM(AC11082:AC11083)+M11082)))</f>
        <v>1292188.6000000001</v>
      </c>
      <c r="AE11082" s="223">
        <f>IF( (X11082=""),AD11082*1,AD11082*(X11082/100) )</f>
        <v>824157.88908000011</v>
      </c>
      <c r="AF11082" s="223">
        <v>50000000</v>
      </c>
      <c r="AG11082" s="223">
        <f>IF((AF11082-AE11082) &gt; 1,0,IF((AF11082-AE11082)&lt;0,AE11082-AF11082,AF11082-AE11082))</f>
        <v>0</v>
      </c>
      <c r="AH11082" s="223">
        <v>0.02</v>
      </c>
    </row>
    <row r="11083" spans="1:34" s="173" customFormat="1" x14ac:dyDescent="0.55000000000000004">
      <c r="A11083" s="122"/>
      <c r="B11083" s="218"/>
      <c r="C11083" s="218"/>
      <c r="D11083" s="221"/>
      <c r="E11083" s="218"/>
      <c r="F11083" s="218"/>
      <c r="G11083" s="218"/>
      <c r="H11083" s="218"/>
      <c r="I11083" s="222"/>
      <c r="J11083" s="123"/>
      <c r="K11083" s="137"/>
      <c r="L11083" s="137"/>
      <c r="M11083" s="137"/>
      <c r="N11083" s="218">
        <v>2</v>
      </c>
      <c r="O11083" s="108" t="s">
        <v>14897</v>
      </c>
      <c r="P11083" s="138">
        <v>5570890000520</v>
      </c>
      <c r="Q11083" s="108" t="s">
        <v>14898</v>
      </c>
      <c r="R11083" s="108" t="s">
        <v>614</v>
      </c>
      <c r="S11083" s="139" t="s">
        <v>14908</v>
      </c>
      <c r="T11083" s="218" t="s">
        <v>51</v>
      </c>
      <c r="U11083" s="218" t="s">
        <v>74</v>
      </c>
      <c r="V11083" s="218" t="s">
        <v>52</v>
      </c>
      <c r="W11083" s="223">
        <v>84.46</v>
      </c>
      <c r="X11083" s="136">
        <v>36.22</v>
      </c>
      <c r="Y11083" s="223">
        <v>6750</v>
      </c>
      <c r="Z11083" s="223">
        <f>W11083*Y11083</f>
        <v>570105</v>
      </c>
      <c r="AA11083" s="224">
        <v>21</v>
      </c>
      <c r="AB11083" s="224">
        <v>93</v>
      </c>
      <c r="AC11083" s="223">
        <f>(Z11083*(100-AB11083))/100</f>
        <v>39907.35</v>
      </c>
      <c r="AD11083" s="223">
        <f>IF(AND(AC11083="",M11082=""),0,IF((AC11083=""),M11082, IF( (M11082=""),AC11083,SUM(AC11082:AC11083)+M11082)))</f>
        <v>1292188.6000000001</v>
      </c>
      <c r="AE11083" s="223">
        <f>IF( (X11083=""),AD11083*1,AD11083*(X11083/100) )</f>
        <v>468030.71091999998</v>
      </c>
      <c r="AF11083" s="223">
        <v>50000000</v>
      </c>
      <c r="AG11083" s="223">
        <f>IF((AF11083-AE11083) &gt; 1,0,IF((AF11083-AE11083)&lt;0,AE11083-AF11083,AF11083-AE11083))</f>
        <v>0</v>
      </c>
      <c r="AH11083" s="223">
        <v>0.02</v>
      </c>
    </row>
    <row r="11084" spans="1:34" s="173" customFormat="1" x14ac:dyDescent="0.55000000000000004">
      <c r="A11084" s="122"/>
      <c r="B11084" s="218"/>
      <c r="C11084" s="218"/>
      <c r="D11084" s="221"/>
      <c r="E11084" s="218"/>
      <c r="F11084" s="218"/>
      <c r="G11084" s="218">
        <v>0</v>
      </c>
      <c r="H11084" s="218">
        <v>2</v>
      </c>
      <c r="I11084" s="222">
        <v>25</v>
      </c>
      <c r="J11084" s="123" t="s">
        <v>62</v>
      </c>
      <c r="K11084" s="137">
        <f>((G11084*400)+(H11084*100))+I11084</f>
        <v>225</v>
      </c>
      <c r="L11084" s="137">
        <v>275</v>
      </c>
      <c r="M11084" s="137">
        <f>K11084*L11084</f>
        <v>61875</v>
      </c>
      <c r="N11084" s="220"/>
      <c r="O11084" s="220"/>
      <c r="P11084" s="220"/>
      <c r="Q11084" s="220"/>
      <c r="R11084" s="220"/>
      <c r="S11084" s="220"/>
      <c r="T11084" s="220"/>
      <c r="U11084" s="220"/>
      <c r="V11084" s="220"/>
      <c r="W11084" s="220"/>
      <c r="X11084" s="220"/>
      <c r="Y11084" s="220"/>
      <c r="Z11084" s="220"/>
      <c r="AA11084" s="220"/>
      <c r="AB11084" s="220"/>
      <c r="AC11084" s="220"/>
      <c r="AD11084" s="223">
        <f>IF(AND(AC11084="",M11084=""),0,IF((AC11084=""),M11084, IF( (M11084=""),AC11084,SUM(AC11084:AC11087)+M11084)))</f>
        <v>61875</v>
      </c>
      <c r="AE11084" s="223">
        <f>IF( (X11084=""),AD11084*1,AD11084*(X11084/100) )</f>
        <v>61875</v>
      </c>
      <c r="AF11084" s="223">
        <v>0</v>
      </c>
      <c r="AG11084" s="223">
        <f>IF((AF11084-AE11084) &gt; 1,0,IF((AF11084-AE11084)&lt;0,AE11084-AF11084,AF11084-AE11084))</f>
        <v>61875</v>
      </c>
      <c r="AH11084" s="223">
        <v>0.3</v>
      </c>
    </row>
    <row r="11085" spans="1:34" s="173" customFormat="1" x14ac:dyDescent="0.55000000000000004">
      <c r="A11085" s="122"/>
      <c r="B11085" s="218"/>
      <c r="C11085" s="218"/>
      <c r="D11085" s="221"/>
      <c r="E11085" s="218"/>
      <c r="F11085" s="218"/>
      <c r="G11085" s="218">
        <v>0</v>
      </c>
      <c r="H11085" s="218">
        <v>0</v>
      </c>
      <c r="I11085" s="222">
        <v>25</v>
      </c>
      <c r="J11085" s="123" t="s">
        <v>62</v>
      </c>
      <c r="K11085" s="137">
        <f>((G11085*400)+(H11085*100))+I11085</f>
        <v>25</v>
      </c>
      <c r="L11085" s="137">
        <v>275</v>
      </c>
      <c r="M11085" s="137">
        <f>K11085*L11085</f>
        <v>6875</v>
      </c>
      <c r="N11085" s="218"/>
      <c r="O11085" s="108"/>
      <c r="P11085" s="138"/>
      <c r="Q11085" s="108"/>
      <c r="R11085" s="108"/>
      <c r="S11085" s="139"/>
      <c r="T11085" s="218"/>
      <c r="U11085" s="218"/>
      <c r="V11085" s="218"/>
      <c r="W11085" s="223"/>
      <c r="X11085" s="136"/>
      <c r="Y11085" s="223"/>
      <c r="Z11085" s="223"/>
      <c r="AA11085" s="224"/>
      <c r="AB11085" s="224"/>
      <c r="AC11085" s="223"/>
      <c r="AD11085" s="223">
        <f>IF(AND(AC11085="",M11085=""),0,IF((AC11085=""),M11085, IF( (M11085=""),AC11085,SUM(AC11085:AC11088)+M11085)))</f>
        <v>6875</v>
      </c>
      <c r="AE11085" s="223">
        <f>IF( (X11085=""),AD11085*1,AD11085*(X11085/100) )</f>
        <v>6875</v>
      </c>
      <c r="AF11085" s="223">
        <v>0</v>
      </c>
      <c r="AG11085" s="223">
        <f>IF((AF11085-AE11085) &gt; 1,0,IF((AF11085-AE11085)&lt;0,AE11085-AF11085,AF11085-AE11085))</f>
        <v>6875</v>
      </c>
      <c r="AH11085" s="223">
        <v>0.3</v>
      </c>
    </row>
    <row r="11086" spans="1:34" s="173" customFormat="1" x14ac:dyDescent="0.55000000000000004">
      <c r="A11086" s="122"/>
      <c r="B11086" s="218"/>
      <c r="C11086" s="218"/>
      <c r="D11086" s="221"/>
      <c r="E11086" s="218"/>
      <c r="F11086" s="218"/>
      <c r="G11086" s="218"/>
      <c r="H11086" s="218"/>
      <c r="I11086" s="222"/>
      <c r="J11086" s="123"/>
      <c r="K11086" s="137"/>
      <c r="L11086" s="137" t="s">
        <v>63</v>
      </c>
      <c r="M11086" s="137">
        <f>SUM(M11081:M11085)</f>
        <v>1238750</v>
      </c>
      <c r="N11086" s="218"/>
      <c r="O11086" s="108"/>
      <c r="P11086" s="138"/>
      <c r="Q11086" s="108"/>
      <c r="R11086" s="108"/>
      <c r="S11086" s="139"/>
      <c r="T11086" s="218"/>
      <c r="U11086" s="218"/>
      <c r="V11086" s="218"/>
      <c r="W11086" s="223"/>
      <c r="X11086" s="136"/>
      <c r="Y11086" s="223"/>
      <c r="Z11086" s="223"/>
      <c r="AA11086" s="224"/>
      <c r="AB11086" s="224"/>
      <c r="AC11086" s="223"/>
      <c r="AD11086" s="223"/>
      <c r="AE11086" s="223">
        <f>SUM(AE11081:AE11085)</f>
        <v>1941338.6</v>
      </c>
      <c r="AF11086" s="223"/>
      <c r="AG11086" s="223">
        <f>SUM(AG11081:AG11085)</f>
        <v>649150</v>
      </c>
      <c r="AH11086" s="223"/>
    </row>
    <row r="11087" spans="1:34" s="173" customFormat="1" x14ac:dyDescent="0.55000000000000004">
      <c r="A11087" s="122" t="s">
        <v>14911</v>
      </c>
      <c r="B11087" s="218">
        <v>4748</v>
      </c>
      <c r="C11087" s="218">
        <v>8559</v>
      </c>
      <c r="D11087" s="221" t="s">
        <v>14912</v>
      </c>
      <c r="E11087" s="218" t="s">
        <v>34</v>
      </c>
      <c r="F11087" s="218">
        <v>3799</v>
      </c>
      <c r="G11087" s="218">
        <v>0</v>
      </c>
      <c r="H11087" s="218">
        <v>2</v>
      </c>
      <c r="I11087" s="222">
        <v>54</v>
      </c>
      <c r="J11087" s="123" t="s">
        <v>35</v>
      </c>
      <c r="K11087" s="137">
        <f>((G11087*400)+(H11087*100))+I11087</f>
        <v>254</v>
      </c>
      <c r="L11087" s="137">
        <v>800</v>
      </c>
      <c r="M11087" s="137">
        <f>K11087*L11087</f>
        <v>203200</v>
      </c>
      <c r="N11087" s="218">
        <v>1</v>
      </c>
      <c r="O11087" s="108" t="s">
        <v>14909</v>
      </c>
      <c r="P11087" s="138">
        <v>3570800352297</v>
      </c>
      <c r="Q11087" s="108" t="s">
        <v>14910</v>
      </c>
      <c r="R11087" s="108" t="s">
        <v>14913</v>
      </c>
      <c r="S11087" s="139" t="s">
        <v>14914</v>
      </c>
      <c r="T11087" s="218" t="s">
        <v>51</v>
      </c>
      <c r="U11087" s="218" t="s">
        <v>74</v>
      </c>
      <c r="V11087" s="218" t="s">
        <v>52</v>
      </c>
      <c r="W11087" s="223">
        <v>349.65</v>
      </c>
      <c r="X11087" s="136">
        <v>87.59</v>
      </c>
      <c r="Y11087" s="223">
        <v>6750</v>
      </c>
      <c r="Z11087" s="223">
        <f>W11087*Y11087</f>
        <v>2360137.5</v>
      </c>
      <c r="AA11087" s="224">
        <v>11</v>
      </c>
      <c r="AB11087" s="224">
        <v>45</v>
      </c>
      <c r="AC11087" s="223">
        <f>(Z11087*(100-AB11087))/100</f>
        <v>1298075.625</v>
      </c>
      <c r="AD11087" s="223">
        <f>IF(AND(AC11087="",M11087=""),0,IF((AC11087=""),M11087, IF( (M11087=""),AC11087,SUM(AC11087:AC11091)+M11087)))</f>
        <v>1582005.2250000001</v>
      </c>
      <c r="AE11087" s="223">
        <f t="shared" ref="AE11087:AE11092" si="1052">IF( (X11087=""),AD11087*1,AD11087*(X11087/100) )</f>
        <v>1385678.3765775</v>
      </c>
      <c r="AF11087" s="223">
        <v>50000000</v>
      </c>
      <c r="AG11087" s="223">
        <f t="shared" ref="AG11087:AG11092" si="1053">IF((AF11087-AE11087) &gt; 1,0,IF((AF11087-AE11087)&lt;0,AE11087-AF11087,AF11087-AE11087))</f>
        <v>0</v>
      </c>
      <c r="AH11087" s="223">
        <v>0.02</v>
      </c>
    </row>
    <row r="11088" spans="1:34" s="173" customFormat="1" x14ac:dyDescent="0.55000000000000004">
      <c r="A11088" s="122"/>
      <c r="B11088" s="218"/>
      <c r="C11088" s="218"/>
      <c r="D11088" s="221"/>
      <c r="E11088" s="218"/>
      <c r="F11088" s="218"/>
      <c r="G11088" s="218"/>
      <c r="H11088" s="218"/>
      <c r="I11088" s="222"/>
      <c r="J11088" s="123"/>
      <c r="K11088" s="137"/>
      <c r="L11088" s="137"/>
      <c r="M11088" s="137"/>
      <c r="N11088" s="218">
        <v>2</v>
      </c>
      <c r="O11088" s="108" t="s">
        <v>14909</v>
      </c>
      <c r="P11088" s="138">
        <v>3570800352297</v>
      </c>
      <c r="Q11088" s="108" t="s">
        <v>14910</v>
      </c>
      <c r="R11088" s="108" t="s">
        <v>14913</v>
      </c>
      <c r="S11088" s="139" t="s">
        <v>14914</v>
      </c>
      <c r="T11088" s="218" t="s">
        <v>55</v>
      </c>
      <c r="U11088" s="218" t="s">
        <v>45</v>
      </c>
      <c r="V11088" s="218" t="s">
        <v>52</v>
      </c>
      <c r="W11088" s="223">
        <v>31.5</v>
      </c>
      <c r="X11088" s="136">
        <v>7.89</v>
      </c>
      <c r="Y11088" s="223">
        <v>0</v>
      </c>
      <c r="Z11088" s="223">
        <f>W11088*Y11088</f>
        <v>0</v>
      </c>
      <c r="AA11088" s="224">
        <v>2</v>
      </c>
      <c r="AB11088" s="224">
        <v>2</v>
      </c>
      <c r="AC11088" s="223">
        <f>(Z11088*(100-AB11088))/100</f>
        <v>0</v>
      </c>
      <c r="AD11088" s="223">
        <f>IF(AND(AC11088="",M11087=""),0,IF((AC11088=""),M11087, IF( (M11087=""),AC11088,SUM(AC11087:AC11091)+M11087)))</f>
        <v>1582005.2250000001</v>
      </c>
      <c r="AE11088" s="223">
        <f t="shared" si="1052"/>
        <v>124820.2122525</v>
      </c>
      <c r="AF11088" s="223">
        <v>50000000</v>
      </c>
      <c r="AG11088" s="223">
        <f t="shared" si="1053"/>
        <v>0</v>
      </c>
      <c r="AH11088" s="223">
        <v>0.02</v>
      </c>
    </row>
    <row r="11089" spans="1:34" s="173" customFormat="1" x14ac:dyDescent="0.55000000000000004">
      <c r="A11089" s="122"/>
      <c r="B11089" s="218"/>
      <c r="C11089" s="218"/>
      <c r="D11089" s="221"/>
      <c r="E11089" s="218"/>
      <c r="F11089" s="218"/>
      <c r="G11089" s="218"/>
      <c r="H11089" s="218"/>
      <c r="I11089" s="222"/>
      <c r="J11089" s="123"/>
      <c r="K11089" s="137"/>
      <c r="L11089" s="137"/>
      <c r="M11089" s="137"/>
      <c r="N11089" s="218">
        <v>3</v>
      </c>
      <c r="O11089" s="108" t="s">
        <v>14909</v>
      </c>
      <c r="P11089" s="138">
        <v>3570800352297</v>
      </c>
      <c r="Q11089" s="108" t="s">
        <v>14910</v>
      </c>
      <c r="R11089" s="108" t="s">
        <v>14913</v>
      </c>
      <c r="S11089" s="139" t="s">
        <v>14915</v>
      </c>
      <c r="T11089" s="218" t="s">
        <v>343</v>
      </c>
      <c r="U11089" s="218" t="s">
        <v>74</v>
      </c>
      <c r="V11089" s="218" t="s">
        <v>52</v>
      </c>
      <c r="W11089" s="223">
        <v>18.02</v>
      </c>
      <c r="X11089" s="136">
        <v>4.51</v>
      </c>
      <c r="Y11089" s="223">
        <v>5600</v>
      </c>
      <c r="Z11089" s="223">
        <f>W11089*Y11089</f>
        <v>100912</v>
      </c>
      <c r="AA11089" s="224">
        <v>6</v>
      </c>
      <c r="AB11089" s="224">
        <v>20</v>
      </c>
      <c r="AC11089" s="223">
        <f>(Z11089*(100-AB11089))/100</f>
        <v>80729.600000000006</v>
      </c>
      <c r="AD11089" s="223">
        <f>IF(AND(AC11089="",M11087=""),0,IF((AC11089=""),M11087, IF( (M11087=""),AC11089,SUM(AC11087:AC11091)+M11087)))</f>
        <v>1582005.2250000001</v>
      </c>
      <c r="AE11089" s="223">
        <f t="shared" si="1052"/>
        <v>71348.43564750001</v>
      </c>
      <c r="AF11089" s="223">
        <v>50000000</v>
      </c>
      <c r="AG11089" s="223">
        <f t="shared" si="1053"/>
        <v>0</v>
      </c>
      <c r="AH11089" s="223">
        <v>0.02</v>
      </c>
    </row>
    <row r="11090" spans="1:34" s="173" customFormat="1" x14ac:dyDescent="0.55000000000000004">
      <c r="A11090" s="122"/>
      <c r="B11090" s="218">
        <v>4749</v>
      </c>
      <c r="C11090" s="218">
        <v>8960</v>
      </c>
      <c r="D11090" s="221" t="s">
        <v>14916</v>
      </c>
      <c r="E11090" s="218" t="s">
        <v>34</v>
      </c>
      <c r="F11090" s="218">
        <v>12478</v>
      </c>
      <c r="G11090" s="218">
        <v>5</v>
      </c>
      <c r="H11090" s="218">
        <v>1</v>
      </c>
      <c r="I11090" s="222">
        <v>29</v>
      </c>
      <c r="J11090" s="123" t="s">
        <v>38</v>
      </c>
      <c r="K11090" s="137">
        <f>((G11090*400)+(H11090*100))+I11090</f>
        <v>2129</v>
      </c>
      <c r="L11090" s="137">
        <v>325</v>
      </c>
      <c r="M11090" s="137">
        <f>K11090*L11090</f>
        <v>691925</v>
      </c>
      <c r="N11090" s="218"/>
      <c r="O11090" s="108"/>
      <c r="P11090" s="138"/>
      <c r="Q11090" s="108"/>
      <c r="R11090" s="108"/>
      <c r="S11090" s="139"/>
      <c r="T11090" s="218"/>
      <c r="U11090" s="218"/>
      <c r="V11090" s="218"/>
      <c r="W11090" s="223"/>
      <c r="X11090" s="136"/>
      <c r="Y11090" s="223"/>
      <c r="Z11090" s="223"/>
      <c r="AA11090" s="224"/>
      <c r="AB11090" s="224"/>
      <c r="AC11090" s="223"/>
      <c r="AD11090" s="223">
        <f>IF(AND(AC11090="",M11090=""),0,IF((AC11090=""),M11090,IF((M11090=""),AC11090,AC11090+M11090)))</f>
        <v>691925</v>
      </c>
      <c r="AE11090" s="223">
        <f t="shared" si="1052"/>
        <v>691925</v>
      </c>
      <c r="AF11090" s="223">
        <v>50000000</v>
      </c>
      <c r="AG11090" s="223">
        <f t="shared" si="1053"/>
        <v>0</v>
      </c>
      <c r="AH11090" s="223">
        <v>0.01</v>
      </c>
    </row>
    <row r="11091" spans="1:34" s="173" customFormat="1" x14ac:dyDescent="0.55000000000000004">
      <c r="A11091" s="122"/>
      <c r="B11091" s="218">
        <v>4750</v>
      </c>
      <c r="C11091" s="218">
        <v>8779</v>
      </c>
      <c r="D11091" s="221" t="s">
        <v>14917</v>
      </c>
      <c r="E11091" s="218" t="s">
        <v>34</v>
      </c>
      <c r="F11091" s="218">
        <v>14025</v>
      </c>
      <c r="G11091" s="218">
        <v>1</v>
      </c>
      <c r="H11091" s="218">
        <v>2</v>
      </c>
      <c r="I11091" s="222">
        <v>20</v>
      </c>
      <c r="J11091" s="123" t="s">
        <v>38</v>
      </c>
      <c r="K11091" s="137">
        <f>((G11091*400)+(H11091*100))+I11091</f>
        <v>620</v>
      </c>
      <c r="L11091" s="137">
        <v>800</v>
      </c>
      <c r="M11091" s="137">
        <f>K11091*L11091</f>
        <v>496000</v>
      </c>
      <c r="N11091" s="218"/>
      <c r="O11091" s="108"/>
      <c r="P11091" s="138"/>
      <c r="Q11091" s="108"/>
      <c r="R11091" s="108"/>
      <c r="S11091" s="139"/>
      <c r="T11091" s="218"/>
      <c r="U11091" s="218"/>
      <c r="V11091" s="218"/>
      <c r="W11091" s="223"/>
      <c r="X11091" s="136"/>
      <c r="Y11091" s="223"/>
      <c r="Z11091" s="223"/>
      <c r="AA11091" s="224"/>
      <c r="AB11091" s="224"/>
      <c r="AC11091" s="223"/>
      <c r="AD11091" s="223">
        <f>IF(AND(AC11091="",M11091=""),0,IF((AC11091=""),M11091,IF((M11091=""),AC11091,AC11091+M11091)))</f>
        <v>496000</v>
      </c>
      <c r="AE11091" s="223">
        <f t="shared" si="1052"/>
        <v>496000</v>
      </c>
      <c r="AF11091" s="223">
        <v>50000000</v>
      </c>
      <c r="AG11091" s="223">
        <f t="shared" si="1053"/>
        <v>0</v>
      </c>
      <c r="AH11091" s="223">
        <v>0.01</v>
      </c>
    </row>
    <row r="11092" spans="1:34" s="173" customFormat="1" x14ac:dyDescent="0.55000000000000004">
      <c r="A11092" s="122"/>
      <c r="B11092" s="218">
        <v>4751</v>
      </c>
      <c r="C11092" s="218">
        <v>8837</v>
      </c>
      <c r="D11092" s="221" t="s">
        <v>14918</v>
      </c>
      <c r="E11092" s="218" t="s">
        <v>34</v>
      </c>
      <c r="F11092" s="218">
        <v>18814</v>
      </c>
      <c r="G11092" s="218">
        <v>2</v>
      </c>
      <c r="H11092" s="218">
        <v>2</v>
      </c>
      <c r="I11092" s="222">
        <v>96</v>
      </c>
      <c r="J11092" s="123" t="s">
        <v>38</v>
      </c>
      <c r="K11092" s="137">
        <f>((G11092*400)+(H11092*100))+I11092</f>
        <v>1096</v>
      </c>
      <c r="L11092" s="137">
        <v>325</v>
      </c>
      <c r="M11092" s="137">
        <f>K11092*L11092</f>
        <v>356200</v>
      </c>
      <c r="N11092" s="218"/>
      <c r="O11092" s="108"/>
      <c r="P11092" s="138"/>
      <c r="Q11092" s="108"/>
      <c r="R11092" s="108"/>
      <c r="S11092" s="139"/>
      <c r="T11092" s="218"/>
      <c r="U11092" s="218"/>
      <c r="V11092" s="218"/>
      <c r="W11092" s="223"/>
      <c r="X11092" s="136"/>
      <c r="Y11092" s="223"/>
      <c r="Z11092" s="223"/>
      <c r="AA11092" s="224"/>
      <c r="AB11092" s="224"/>
      <c r="AC11092" s="223"/>
      <c r="AD11092" s="223">
        <f>IF(AND(AC11092="",M11092=""),0,IF((AC11092=""),M11092,IF((M11092=""),AC11092,AC11092+M11092)))</f>
        <v>356200</v>
      </c>
      <c r="AE11092" s="223">
        <f t="shared" si="1052"/>
        <v>356200</v>
      </c>
      <c r="AF11092" s="223">
        <v>50000000</v>
      </c>
      <c r="AG11092" s="223">
        <f t="shared" si="1053"/>
        <v>0</v>
      </c>
      <c r="AH11092" s="223">
        <v>0.01</v>
      </c>
    </row>
    <row r="11093" spans="1:34" s="173" customFormat="1" x14ac:dyDescent="0.55000000000000004">
      <c r="A11093" s="122"/>
      <c r="B11093" s="218"/>
      <c r="C11093" s="218"/>
      <c r="D11093" s="221"/>
      <c r="E11093" s="218"/>
      <c r="F11093" s="218"/>
      <c r="G11093" s="218"/>
      <c r="H11093" s="218"/>
      <c r="I11093" s="222"/>
      <c r="J11093" s="123"/>
      <c r="K11093" s="137"/>
      <c r="L11093" s="137" t="s">
        <v>63</v>
      </c>
      <c r="M11093" s="137">
        <f>SUM(M11087:M11092)</f>
        <v>1747325</v>
      </c>
      <c r="N11093" s="218"/>
      <c r="O11093" s="108"/>
      <c r="P11093" s="138"/>
      <c r="Q11093" s="108"/>
      <c r="R11093" s="108"/>
      <c r="S11093" s="139"/>
      <c r="T11093" s="218"/>
      <c r="U11093" s="218"/>
      <c r="V11093" s="218"/>
      <c r="W11093" s="223"/>
      <c r="X11093" s="136"/>
      <c r="Y11093" s="223"/>
      <c r="Z11093" s="223"/>
      <c r="AA11093" s="224"/>
      <c r="AB11093" s="224"/>
      <c r="AC11093" s="223"/>
      <c r="AD11093" s="223"/>
      <c r="AE11093" s="223">
        <f>SUM(AE11087:AE11092)</f>
        <v>3125972.0244775</v>
      </c>
      <c r="AF11093" s="223"/>
      <c r="AG11093" s="223">
        <f>SUM(AG11087:AG11092)</f>
        <v>0</v>
      </c>
      <c r="AH11093" s="223"/>
    </row>
    <row r="11094" spans="1:34" s="173" customFormat="1" x14ac:dyDescent="0.55000000000000004">
      <c r="A11094" s="122" t="s">
        <v>5928</v>
      </c>
      <c r="B11094" s="218">
        <v>4752</v>
      </c>
      <c r="C11094" s="218">
        <v>8367</v>
      </c>
      <c r="D11094" s="221" t="s">
        <v>14921</v>
      </c>
      <c r="E11094" s="218" t="s">
        <v>34</v>
      </c>
      <c r="F11094" s="218">
        <v>2494</v>
      </c>
      <c r="G11094" s="218">
        <v>0</v>
      </c>
      <c r="H11094" s="218">
        <v>1</v>
      </c>
      <c r="I11094" s="222">
        <v>94</v>
      </c>
      <c r="J11094" s="123" t="s">
        <v>35</v>
      </c>
      <c r="K11094" s="137">
        <f>((G11094*400)+(H11094*100))+I11094</f>
        <v>194</v>
      </c>
      <c r="L11094" s="137">
        <v>800</v>
      </c>
      <c r="M11094" s="137">
        <f>K11094*L11094</f>
        <v>155200</v>
      </c>
      <c r="N11094" s="218">
        <v>1</v>
      </c>
      <c r="O11094" s="108" t="s">
        <v>14919</v>
      </c>
      <c r="P11094" s="138">
        <v>3570800349768</v>
      </c>
      <c r="Q11094" s="108" t="s">
        <v>14920</v>
      </c>
      <c r="R11094" s="108" t="s">
        <v>5930</v>
      </c>
      <c r="S11094" s="139" t="s">
        <v>14922</v>
      </c>
      <c r="T11094" s="218" t="s">
        <v>51</v>
      </c>
      <c r="U11094" s="218" t="s">
        <v>45</v>
      </c>
      <c r="V11094" s="218" t="s">
        <v>52</v>
      </c>
      <c r="W11094" s="223">
        <v>877.56</v>
      </c>
      <c r="X11094" s="136">
        <v>74.27</v>
      </c>
      <c r="Y11094" s="223">
        <v>6750</v>
      </c>
      <c r="Z11094" s="223">
        <f>W11094*Y11094</f>
        <v>5923530</v>
      </c>
      <c r="AA11094" s="224">
        <v>6</v>
      </c>
      <c r="AB11094" s="224">
        <v>6</v>
      </c>
      <c r="AC11094" s="223">
        <f>(Z11094*(100-AB11094))/100</f>
        <v>5568118.2000000002</v>
      </c>
      <c r="AD11094" s="223">
        <f>IF(AND(AC11094="",M11094=""),0,IF((AC11094=""),M11094, IF( (M11094=""),AC11094,SUM(AC11094:AC11097)+M11094)))</f>
        <v>7652198.2000000002</v>
      </c>
      <c r="AE11094" s="223">
        <f>IF( (X11094=""),AD11094*1,AD11094*(X11094/100) )</f>
        <v>5683287.6031399993</v>
      </c>
      <c r="AF11094" s="223">
        <v>50000000</v>
      </c>
      <c r="AG11094" s="223">
        <f>IF((AF11094-AE11094) &gt; 1,0,IF((AF11094-AE11094)&lt;0,AE11094-AF11094,AF11094-AE11094))</f>
        <v>0</v>
      </c>
      <c r="AH11094" s="223">
        <v>0.02</v>
      </c>
    </row>
    <row r="11095" spans="1:34" s="173" customFormat="1" x14ac:dyDescent="0.55000000000000004">
      <c r="A11095" s="122"/>
      <c r="B11095" s="218"/>
      <c r="C11095" s="218"/>
      <c r="D11095" s="221"/>
      <c r="E11095" s="218"/>
      <c r="F11095" s="218"/>
      <c r="G11095" s="218"/>
      <c r="H11095" s="218"/>
      <c r="I11095" s="222"/>
      <c r="J11095" s="123"/>
      <c r="K11095" s="137"/>
      <c r="L11095" s="137"/>
      <c r="M11095" s="137"/>
      <c r="N11095" s="218">
        <v>2</v>
      </c>
      <c r="O11095" s="108" t="s">
        <v>14919</v>
      </c>
      <c r="P11095" s="138">
        <v>3570800349768</v>
      </c>
      <c r="Q11095" s="108" t="s">
        <v>14920</v>
      </c>
      <c r="R11095" s="108" t="s">
        <v>5930</v>
      </c>
      <c r="S11095" s="139" t="s">
        <v>14923</v>
      </c>
      <c r="T11095" s="218" t="s">
        <v>51</v>
      </c>
      <c r="U11095" s="218" t="s">
        <v>45</v>
      </c>
      <c r="V11095" s="218" t="s">
        <v>52</v>
      </c>
      <c r="W11095" s="223">
        <v>304</v>
      </c>
      <c r="X11095" s="136">
        <v>25.73</v>
      </c>
      <c r="Y11095" s="223">
        <v>6750</v>
      </c>
      <c r="Z11095" s="223">
        <f>W11095*Y11095</f>
        <v>2052000</v>
      </c>
      <c r="AA11095" s="224">
        <v>6</v>
      </c>
      <c r="AB11095" s="224">
        <v>6</v>
      </c>
      <c r="AC11095" s="223">
        <f>(Z11095*(100-AB11095))/100</f>
        <v>1928880</v>
      </c>
      <c r="AD11095" s="223">
        <f>IF(AND(AC11095="",M11094=""),0,IF((AC11095=""),M11094, IF( (M11094=""),AC11095,SUM(AC11094:AC11097)+M11094)))</f>
        <v>7652198.2000000002</v>
      </c>
      <c r="AE11095" s="223">
        <f>IF( (X11095=""),AD11095*1,AD11095*(X11095/100) )</f>
        <v>1968910.5968600002</v>
      </c>
      <c r="AF11095" s="223">
        <v>50000000</v>
      </c>
      <c r="AG11095" s="223">
        <f>IF((AF11095-AE11095) &gt; 1,0,IF((AF11095-AE11095)&lt;0,AE11095-AF11095,AF11095-AE11095))</f>
        <v>0</v>
      </c>
      <c r="AH11095" s="223">
        <v>0.02</v>
      </c>
    </row>
    <row r="11096" spans="1:34" s="173" customFormat="1" x14ac:dyDescent="0.55000000000000004">
      <c r="A11096" s="122"/>
      <c r="B11096" s="218"/>
      <c r="C11096" s="218"/>
      <c r="D11096" s="221"/>
      <c r="E11096" s="218"/>
      <c r="F11096" s="218"/>
      <c r="G11096" s="218"/>
      <c r="H11096" s="218"/>
      <c r="I11096" s="222"/>
      <c r="J11096" s="123"/>
      <c r="K11096" s="137"/>
      <c r="L11096" s="137" t="s">
        <v>63</v>
      </c>
      <c r="M11096" s="137">
        <f>SUM(M11094:M11095)</f>
        <v>155200</v>
      </c>
      <c r="N11096" s="218"/>
      <c r="O11096" s="108"/>
      <c r="P11096" s="138"/>
      <c r="Q11096" s="108"/>
      <c r="R11096" s="108"/>
      <c r="S11096" s="139"/>
      <c r="T11096" s="218"/>
      <c r="U11096" s="218"/>
      <c r="V11096" s="218"/>
      <c r="W11096" s="223"/>
      <c r="X11096" s="136"/>
      <c r="Y11096" s="223"/>
      <c r="Z11096" s="223"/>
      <c r="AA11096" s="224"/>
      <c r="AB11096" s="224"/>
      <c r="AC11096" s="223"/>
      <c r="AD11096" s="223"/>
      <c r="AE11096" s="223">
        <f>SUM(AE11094:AE11095)</f>
        <v>7652198.1999999993</v>
      </c>
      <c r="AF11096" s="223"/>
      <c r="AG11096" s="223">
        <f>SUM(AG11094:AG11095)</f>
        <v>0</v>
      </c>
      <c r="AH11096" s="223"/>
    </row>
    <row r="11097" spans="1:34" s="173" customFormat="1" x14ac:dyDescent="0.55000000000000004">
      <c r="A11097" s="122" t="s">
        <v>6930</v>
      </c>
      <c r="B11097" s="218">
        <v>4753</v>
      </c>
      <c r="C11097" s="218">
        <v>6228</v>
      </c>
      <c r="D11097" s="221" t="s">
        <v>14924</v>
      </c>
      <c r="E11097" s="218" t="s">
        <v>37</v>
      </c>
      <c r="F11097" s="218">
        <v>5441</v>
      </c>
      <c r="G11097" s="218">
        <v>3</v>
      </c>
      <c r="H11097" s="218">
        <v>3</v>
      </c>
      <c r="I11097" s="222">
        <v>48</v>
      </c>
      <c r="J11097" s="123" t="s">
        <v>38</v>
      </c>
      <c r="K11097" s="137">
        <f>((G11097*400)+(H11097*100))+I11097</f>
        <v>1548</v>
      </c>
      <c r="L11097" s="137">
        <v>400</v>
      </c>
      <c r="M11097" s="137">
        <f>K11097*L11097</f>
        <v>619200</v>
      </c>
      <c r="N11097" s="218"/>
      <c r="O11097" s="108"/>
      <c r="P11097" s="138"/>
      <c r="Q11097" s="108"/>
      <c r="R11097" s="108"/>
      <c r="S11097" s="139"/>
      <c r="T11097" s="218"/>
      <c r="U11097" s="218"/>
      <c r="V11097" s="218"/>
      <c r="W11097" s="223"/>
      <c r="X11097" s="136"/>
      <c r="Y11097" s="223"/>
      <c r="Z11097" s="223"/>
      <c r="AA11097" s="224"/>
      <c r="AB11097" s="224"/>
      <c r="AC11097" s="223"/>
      <c r="AD11097" s="223">
        <f>IF(AND(AC11097="",M11097=""),0,IF((AC11097=""),M11097,IF((M11097=""),AC11097,AC11097+M11097)))</f>
        <v>619200</v>
      </c>
      <c r="AE11097" s="223">
        <f>IF( (X11097=""),AD11097*1,AD11097*(X11097/100) )</f>
        <v>619200</v>
      </c>
      <c r="AF11097" s="223">
        <v>0</v>
      </c>
      <c r="AG11097" s="223">
        <f>IF((AF11097-AE11097) &gt; 1,0,IF((AF11097-AE11097)&lt;0,AE11097-AF11097,AF11097-AE11097))</f>
        <v>619200</v>
      </c>
      <c r="AH11097" s="223">
        <v>0.01</v>
      </c>
    </row>
    <row r="11098" spans="1:34" s="173" customFormat="1" x14ac:dyDescent="0.55000000000000004">
      <c r="A11098" s="122"/>
      <c r="B11098" s="218"/>
      <c r="C11098" s="218"/>
      <c r="D11098" s="221"/>
      <c r="E11098" s="218"/>
      <c r="F11098" s="218"/>
      <c r="G11098" s="218"/>
      <c r="H11098" s="218"/>
      <c r="I11098" s="222"/>
      <c r="J11098" s="123"/>
      <c r="K11098" s="137"/>
      <c r="L11098" s="137" t="s">
        <v>63</v>
      </c>
      <c r="M11098" s="137">
        <f>SUM(M11097:M11097)</f>
        <v>619200</v>
      </c>
      <c r="N11098" s="218"/>
      <c r="O11098" s="108"/>
      <c r="P11098" s="138"/>
      <c r="Q11098" s="108"/>
      <c r="R11098" s="108"/>
      <c r="S11098" s="139"/>
      <c r="T11098" s="218"/>
      <c r="U11098" s="218"/>
      <c r="V11098" s="218"/>
      <c r="W11098" s="223"/>
      <c r="X11098" s="136"/>
      <c r="Y11098" s="223"/>
      <c r="Z11098" s="223"/>
      <c r="AA11098" s="224"/>
      <c r="AB11098" s="224"/>
      <c r="AC11098" s="223"/>
      <c r="AD11098" s="223"/>
      <c r="AE11098" s="223">
        <f>SUM(AE11097:AE11097)</f>
        <v>619200</v>
      </c>
      <c r="AF11098" s="223"/>
      <c r="AG11098" s="223">
        <f>SUM(AG11097:AG11097)</f>
        <v>619200</v>
      </c>
      <c r="AH11098" s="223"/>
    </row>
    <row r="11099" spans="1:34" s="173" customFormat="1" x14ac:dyDescent="0.55000000000000004">
      <c r="A11099" s="122" t="s">
        <v>5928</v>
      </c>
      <c r="B11099" s="218">
        <v>4754</v>
      </c>
      <c r="C11099" s="218">
        <v>9270</v>
      </c>
      <c r="D11099" s="221" t="s">
        <v>14925</v>
      </c>
      <c r="E11099" s="218" t="s">
        <v>34</v>
      </c>
      <c r="F11099" s="218">
        <v>17647</v>
      </c>
      <c r="G11099" s="218">
        <v>8</v>
      </c>
      <c r="H11099" s="218">
        <v>0</v>
      </c>
      <c r="I11099" s="222">
        <v>86</v>
      </c>
      <c r="J11099" s="123" t="s">
        <v>38</v>
      </c>
      <c r="K11099" s="137">
        <f>((G11099*400)+(H11099*100))+I11099</f>
        <v>3286</v>
      </c>
      <c r="L11099" s="137">
        <v>325</v>
      </c>
      <c r="M11099" s="137">
        <f>K11099*L11099</f>
        <v>1067950</v>
      </c>
      <c r="N11099" s="218"/>
      <c r="O11099" s="108"/>
      <c r="P11099" s="138"/>
      <c r="Q11099" s="108"/>
      <c r="R11099" s="108"/>
      <c r="S11099" s="139"/>
      <c r="T11099" s="218"/>
      <c r="U11099" s="218"/>
      <c r="V11099" s="218"/>
      <c r="W11099" s="223"/>
      <c r="X11099" s="136"/>
      <c r="Y11099" s="223"/>
      <c r="Z11099" s="223"/>
      <c r="AA11099" s="224"/>
      <c r="AB11099" s="224"/>
      <c r="AC11099" s="223"/>
      <c r="AD11099" s="223">
        <f>IF(AND(AC11099="",M11099=""),0,IF((AC11099=""),M11099,IF((M11099=""),AC11099,AC11099+M11099)))</f>
        <v>1067950</v>
      </c>
      <c r="AE11099" s="223">
        <f>IF( (X11099=""),AD11099*1,AD11099*(X11099/100) )</f>
        <v>1067950</v>
      </c>
      <c r="AF11099" s="223">
        <v>50000000</v>
      </c>
      <c r="AG11099" s="223">
        <f>IF((AF11099-AE11099) &gt; 1,0,IF((AF11099-AE11099)&lt;0,AE11099-AF11099,AF11099-AE11099))</f>
        <v>0</v>
      </c>
      <c r="AH11099" s="223">
        <v>0.01</v>
      </c>
    </row>
    <row r="11100" spans="1:34" s="173" customFormat="1" x14ac:dyDescent="0.55000000000000004">
      <c r="A11100" s="122"/>
      <c r="B11100" s="218"/>
      <c r="C11100" s="218"/>
      <c r="D11100" s="221"/>
      <c r="E11100" s="218"/>
      <c r="F11100" s="218"/>
      <c r="G11100" s="218"/>
      <c r="H11100" s="218"/>
      <c r="I11100" s="222"/>
      <c r="J11100" s="123"/>
      <c r="K11100" s="137"/>
      <c r="L11100" s="137" t="s">
        <v>63</v>
      </c>
      <c r="M11100" s="137">
        <f>SUM(M11099:M11099)</f>
        <v>1067950</v>
      </c>
      <c r="N11100" s="218"/>
      <c r="O11100" s="108"/>
      <c r="P11100" s="138"/>
      <c r="Q11100" s="108"/>
      <c r="R11100" s="108"/>
      <c r="S11100" s="139"/>
      <c r="T11100" s="218"/>
      <c r="U11100" s="218"/>
      <c r="V11100" s="218"/>
      <c r="W11100" s="223"/>
      <c r="X11100" s="136"/>
      <c r="Y11100" s="223"/>
      <c r="Z11100" s="223"/>
      <c r="AA11100" s="224"/>
      <c r="AB11100" s="224"/>
      <c r="AC11100" s="223"/>
      <c r="AD11100" s="223"/>
      <c r="AE11100" s="223">
        <f>SUM(AE11099:AE11099)</f>
        <v>1067950</v>
      </c>
      <c r="AF11100" s="223"/>
      <c r="AG11100" s="223">
        <f>SUM(AG11099:AG11099)</f>
        <v>0</v>
      </c>
      <c r="AH11100" s="223"/>
    </row>
    <row r="11101" spans="1:34" s="173" customFormat="1" x14ac:dyDescent="0.55000000000000004">
      <c r="A11101" s="122" t="s">
        <v>6930</v>
      </c>
      <c r="B11101" s="218">
        <v>4755</v>
      </c>
      <c r="C11101" s="218">
        <v>6716</v>
      </c>
      <c r="D11101" s="221" t="s">
        <v>14926</v>
      </c>
      <c r="E11101" s="218" t="s">
        <v>34</v>
      </c>
      <c r="F11101" s="218">
        <v>18553</v>
      </c>
      <c r="G11101" s="218">
        <v>1</v>
      </c>
      <c r="H11101" s="218">
        <v>0</v>
      </c>
      <c r="I11101" s="222">
        <v>47</v>
      </c>
      <c r="J11101" s="123" t="s">
        <v>38</v>
      </c>
      <c r="K11101" s="137">
        <f>((G11101*400)+(H11101*100))+I11101</f>
        <v>447</v>
      </c>
      <c r="L11101" s="137">
        <v>550</v>
      </c>
      <c r="M11101" s="137">
        <f>K11101*L11101</f>
        <v>245850</v>
      </c>
      <c r="N11101" s="218"/>
      <c r="O11101" s="108"/>
      <c r="P11101" s="138"/>
      <c r="Q11101" s="108"/>
      <c r="R11101" s="108"/>
      <c r="S11101" s="139"/>
      <c r="T11101" s="218"/>
      <c r="U11101" s="218"/>
      <c r="V11101" s="218"/>
      <c r="W11101" s="223"/>
      <c r="X11101" s="136"/>
      <c r="Y11101" s="223"/>
      <c r="Z11101" s="223"/>
      <c r="AA11101" s="224"/>
      <c r="AB11101" s="224"/>
      <c r="AC11101" s="223"/>
      <c r="AD11101" s="223">
        <f>IF(AND(AC11101="",M11101=""),0,IF((AC11101=""),M11101,IF((M11101=""),AC11101,AC11101+M11101)))</f>
        <v>245850</v>
      </c>
      <c r="AE11101" s="223">
        <f>IF( (X11101=""),AD11101*1,AD11101*(X11101/100) )</f>
        <v>245850</v>
      </c>
      <c r="AF11101" s="223">
        <v>50000000</v>
      </c>
      <c r="AG11101" s="223">
        <f>IF((AF11101-AE11101) &gt; 1,0,IF((AF11101-AE11101)&lt;0,AE11101-AF11101,AF11101-AE11101))</f>
        <v>0</v>
      </c>
      <c r="AH11101" s="223">
        <v>0.01</v>
      </c>
    </row>
    <row r="11102" spans="1:34" s="173" customFormat="1" x14ac:dyDescent="0.55000000000000004">
      <c r="A11102" s="122"/>
      <c r="B11102" s="218"/>
      <c r="C11102" s="218"/>
      <c r="D11102" s="221"/>
      <c r="E11102" s="218"/>
      <c r="F11102" s="218"/>
      <c r="G11102" s="218"/>
      <c r="H11102" s="218"/>
      <c r="I11102" s="222"/>
      <c r="J11102" s="123"/>
      <c r="K11102" s="137"/>
      <c r="L11102" s="137" t="s">
        <v>63</v>
      </c>
      <c r="M11102" s="137">
        <f>SUM(M11101:M11101)</f>
        <v>245850</v>
      </c>
      <c r="N11102" s="218"/>
      <c r="O11102" s="108"/>
      <c r="P11102" s="138"/>
      <c r="Q11102" s="108"/>
      <c r="R11102" s="108"/>
      <c r="S11102" s="139"/>
      <c r="T11102" s="218"/>
      <c r="U11102" s="218"/>
      <c r="V11102" s="218"/>
      <c r="W11102" s="223"/>
      <c r="X11102" s="136"/>
      <c r="Y11102" s="223"/>
      <c r="Z11102" s="223"/>
      <c r="AA11102" s="224"/>
      <c r="AB11102" s="224"/>
      <c r="AC11102" s="223"/>
      <c r="AD11102" s="223"/>
      <c r="AE11102" s="223">
        <f>SUM(AE11101:AE11101)</f>
        <v>245850</v>
      </c>
      <c r="AF11102" s="223"/>
      <c r="AG11102" s="223">
        <f>SUM(AG11101:AG11101)</f>
        <v>0</v>
      </c>
      <c r="AH11102" s="223"/>
    </row>
    <row r="11103" spans="1:34" s="173" customFormat="1" x14ac:dyDescent="0.55000000000000004">
      <c r="A11103" s="122" t="s">
        <v>14929</v>
      </c>
      <c r="B11103" s="218">
        <v>4756</v>
      </c>
      <c r="C11103" s="218">
        <v>7764</v>
      </c>
      <c r="D11103" s="221" t="s">
        <v>14930</v>
      </c>
      <c r="E11103" s="218" t="s">
        <v>34</v>
      </c>
      <c r="F11103" s="218">
        <v>19563</v>
      </c>
      <c r="G11103" s="218">
        <v>0</v>
      </c>
      <c r="H11103" s="218">
        <v>1</v>
      </c>
      <c r="I11103" s="222">
        <v>3.8</v>
      </c>
      <c r="J11103" s="123" t="s">
        <v>35</v>
      </c>
      <c r="K11103" s="137">
        <f>((G11103*400)+(H11103*100))+I11103</f>
        <v>103.8</v>
      </c>
      <c r="L11103" s="137">
        <v>375</v>
      </c>
      <c r="M11103" s="137">
        <f>K11103*L11103</f>
        <v>38925</v>
      </c>
      <c r="N11103" s="218">
        <v>1</v>
      </c>
      <c r="O11103" s="108" t="s">
        <v>14927</v>
      </c>
      <c r="P11103" s="138"/>
      <c r="Q11103" s="108" t="s">
        <v>14928</v>
      </c>
      <c r="R11103" s="108" t="s">
        <v>14931</v>
      </c>
      <c r="S11103" s="139" t="s">
        <v>14932</v>
      </c>
      <c r="T11103" s="218" t="s">
        <v>51</v>
      </c>
      <c r="U11103" s="218" t="s">
        <v>227</v>
      </c>
      <c r="V11103" s="218" t="s">
        <v>52</v>
      </c>
      <c r="W11103" s="223">
        <v>528.39</v>
      </c>
      <c r="X11103" s="136">
        <v>100</v>
      </c>
      <c r="Y11103" s="223">
        <v>6750</v>
      </c>
      <c r="Z11103" s="223">
        <f>W11103*Y11103</f>
        <v>3566632.5</v>
      </c>
      <c r="AA11103" s="224">
        <v>11</v>
      </c>
      <c r="AB11103" s="224">
        <v>34</v>
      </c>
      <c r="AC11103" s="223">
        <f>(Z11103*(100-AB11103))/100</f>
        <v>2353977.4500000002</v>
      </c>
      <c r="AD11103" s="223">
        <f>IF(AND(AC11103="",M11103=""),0,IF((AC11103=""),M11103, IF( (M11103=""),AC11103,SUM(AC11103:AC11105)+M11103)))</f>
        <v>2439072.4500000002</v>
      </c>
      <c r="AE11103" s="223">
        <f>IF( (X11103=""),AD11103*1,AD11103*(X11103/100) )</f>
        <v>2439072.4500000002</v>
      </c>
      <c r="AF11103" s="223">
        <v>50000000</v>
      </c>
      <c r="AG11103" s="223">
        <f>IF((AF11103-AE11103) &gt; 1,0,IF((AF11103-AE11103)&lt;0,AE11103-AF11103,AF11103-AE11103))</f>
        <v>0</v>
      </c>
      <c r="AH11103" s="223">
        <v>0.02</v>
      </c>
    </row>
    <row r="11104" spans="1:34" s="173" customFormat="1" x14ac:dyDescent="0.55000000000000004">
      <c r="A11104" s="122"/>
      <c r="B11104" s="218"/>
      <c r="C11104" s="218"/>
      <c r="D11104" s="221"/>
      <c r="E11104" s="218"/>
      <c r="F11104" s="218"/>
      <c r="G11104" s="218"/>
      <c r="H11104" s="218"/>
      <c r="I11104" s="222"/>
      <c r="J11104" s="123"/>
      <c r="K11104" s="137"/>
      <c r="L11104" s="137" t="s">
        <v>63</v>
      </c>
      <c r="M11104" s="137">
        <f>SUM(M11103:M11103)</f>
        <v>38925</v>
      </c>
      <c r="N11104" s="218"/>
      <c r="O11104" s="108"/>
      <c r="P11104" s="138"/>
      <c r="Q11104" s="108"/>
      <c r="R11104" s="108"/>
      <c r="S11104" s="139"/>
      <c r="T11104" s="218"/>
      <c r="U11104" s="218"/>
      <c r="V11104" s="218"/>
      <c r="W11104" s="223"/>
      <c r="X11104" s="136"/>
      <c r="Y11104" s="223"/>
      <c r="Z11104" s="223"/>
      <c r="AA11104" s="224"/>
      <c r="AB11104" s="224"/>
      <c r="AC11104" s="223"/>
      <c r="AD11104" s="223"/>
      <c r="AE11104" s="223">
        <f>SUM(AE11103:AE11103)</f>
        <v>2439072.4500000002</v>
      </c>
      <c r="AF11104" s="223"/>
      <c r="AG11104" s="223">
        <f>SUM(AG11103:AG11103)</f>
        <v>0</v>
      </c>
      <c r="AH11104" s="223"/>
    </row>
    <row r="11105" spans="1:34" s="173" customFormat="1" x14ac:dyDescent="0.55000000000000004">
      <c r="A11105" s="122" t="s">
        <v>14935</v>
      </c>
      <c r="B11105" s="218">
        <v>4757</v>
      </c>
      <c r="C11105" s="218">
        <v>8770</v>
      </c>
      <c r="D11105" s="221" t="s">
        <v>14936</v>
      </c>
      <c r="E11105" s="218" t="s">
        <v>34</v>
      </c>
      <c r="F11105" s="218">
        <v>20434</v>
      </c>
      <c r="G11105" s="218">
        <v>2</v>
      </c>
      <c r="H11105" s="218">
        <v>0</v>
      </c>
      <c r="I11105" s="222">
        <v>82</v>
      </c>
      <c r="J11105" s="123" t="s">
        <v>35</v>
      </c>
      <c r="K11105" s="137">
        <f>((G11105*400)+(H11105*100))+I11105</f>
        <v>882</v>
      </c>
      <c r="L11105" s="137">
        <v>1000</v>
      </c>
      <c r="M11105" s="137">
        <f>K11105*L11105</f>
        <v>882000</v>
      </c>
      <c r="N11105" s="218">
        <v>1</v>
      </c>
      <c r="O11105" s="108" t="s">
        <v>14933</v>
      </c>
      <c r="P11105" s="138">
        <v>3570800389387</v>
      </c>
      <c r="Q11105" s="108" t="s">
        <v>14934</v>
      </c>
      <c r="R11105" s="108" t="s">
        <v>14937</v>
      </c>
      <c r="S11105" s="139"/>
      <c r="T11105" s="218" t="s">
        <v>51</v>
      </c>
      <c r="U11105" s="218" t="s">
        <v>45</v>
      </c>
      <c r="V11105" s="218" t="s">
        <v>75</v>
      </c>
      <c r="W11105" s="223">
        <v>9</v>
      </c>
      <c r="X11105" s="136">
        <v>2.56</v>
      </c>
      <c r="Y11105" s="223">
        <v>6750</v>
      </c>
      <c r="Z11105" s="223">
        <f>W11105*Y11105</f>
        <v>60750</v>
      </c>
      <c r="AA11105" s="224">
        <v>17</v>
      </c>
      <c r="AB11105" s="224">
        <v>24</v>
      </c>
      <c r="AC11105" s="223">
        <f>(Z11105*(100-AB11105))/100</f>
        <v>46170</v>
      </c>
      <c r="AD11105" s="223">
        <f>IF(AND(AC11105="",M11105=""),0,IF((AC11105=""),M11105, IF( (M11105=""),AC11105,SUM(AC11105:AC11108)+M11105)))</f>
        <v>2199650</v>
      </c>
      <c r="AE11105" s="223">
        <f>IF( (X11105=""),AD11105*1,AD11105*(X11105/100) )</f>
        <v>56311.040000000001</v>
      </c>
      <c r="AF11105" s="223">
        <v>0</v>
      </c>
      <c r="AG11105" s="223">
        <f>IF((AF11105-AE11105) &gt; 1,0,IF((AF11105-AE11105)&lt;0,AE11105-AF11105,AF11105-AE11105))</f>
        <v>56311.040000000001</v>
      </c>
      <c r="AH11105" s="223">
        <v>0.3</v>
      </c>
    </row>
    <row r="11106" spans="1:34" s="173" customFormat="1" x14ac:dyDescent="0.55000000000000004">
      <c r="A11106" s="122"/>
      <c r="B11106" s="218"/>
      <c r="C11106" s="218"/>
      <c r="D11106" s="221"/>
      <c r="E11106" s="218"/>
      <c r="F11106" s="218"/>
      <c r="G11106" s="218"/>
      <c r="H11106" s="218"/>
      <c r="I11106" s="222"/>
      <c r="J11106" s="123"/>
      <c r="K11106" s="137"/>
      <c r="L11106" s="137"/>
      <c r="M11106" s="137"/>
      <c r="N11106" s="218">
        <v>2</v>
      </c>
      <c r="O11106" s="108" t="s">
        <v>14933</v>
      </c>
      <c r="P11106" s="138">
        <v>3570800389387</v>
      </c>
      <c r="Q11106" s="108" t="s">
        <v>14934</v>
      </c>
      <c r="R11106" s="108" t="s">
        <v>14937</v>
      </c>
      <c r="S11106" s="139"/>
      <c r="T11106" s="218" t="s">
        <v>51</v>
      </c>
      <c r="U11106" s="218" t="s">
        <v>45</v>
      </c>
      <c r="V11106" s="218" t="s">
        <v>52</v>
      </c>
      <c r="W11106" s="223">
        <v>187</v>
      </c>
      <c r="X11106" s="136">
        <v>53.28</v>
      </c>
      <c r="Y11106" s="223">
        <v>6750</v>
      </c>
      <c r="Z11106" s="223">
        <f>W11106*Y11106</f>
        <v>1262250</v>
      </c>
      <c r="AA11106" s="224">
        <v>17</v>
      </c>
      <c r="AB11106" s="224">
        <v>24</v>
      </c>
      <c r="AC11106" s="223">
        <f>(Z11106*(100-AB11106))/100</f>
        <v>959310</v>
      </c>
      <c r="AD11106" s="223">
        <f>IF(AND(AC11106="",M11105=""),0,IF((AC11106=""),M11105, IF( (M11105=""),AC11106,SUM(AC11105:AC11108)+M11105)))</f>
        <v>2199650</v>
      </c>
      <c r="AE11106" s="223">
        <f>IF( (X11106=""),AD11106*1,AD11106*(X11106/100) )</f>
        <v>1171973.52</v>
      </c>
      <c r="AF11106" s="223">
        <v>50000000</v>
      </c>
      <c r="AG11106" s="223">
        <f>IF((AF11106-AE11106) &gt; 1,0,IF((AF11106-AE11106)&lt;0,AE11106-AF11106,AF11106-AE11106))</f>
        <v>0</v>
      </c>
      <c r="AH11106" s="223">
        <v>0.02</v>
      </c>
    </row>
    <row r="11107" spans="1:34" s="173" customFormat="1" x14ac:dyDescent="0.55000000000000004">
      <c r="A11107" s="122"/>
      <c r="B11107" s="218"/>
      <c r="C11107" s="218"/>
      <c r="D11107" s="221"/>
      <c r="E11107" s="218"/>
      <c r="F11107" s="218"/>
      <c r="G11107" s="218"/>
      <c r="H11107" s="218"/>
      <c r="I11107" s="222"/>
      <c r="J11107" s="123"/>
      <c r="K11107" s="137"/>
      <c r="L11107" s="137"/>
      <c r="M11107" s="137"/>
      <c r="N11107" s="218">
        <v>3</v>
      </c>
      <c r="O11107" s="108" t="s">
        <v>13014</v>
      </c>
      <c r="P11107" s="138">
        <v>3659900745808</v>
      </c>
      <c r="Q11107" s="108" t="s">
        <v>13015</v>
      </c>
      <c r="R11107" s="108" t="s">
        <v>6254</v>
      </c>
      <c r="S11107" s="139" t="s">
        <v>14938</v>
      </c>
      <c r="T11107" s="218" t="s">
        <v>15158</v>
      </c>
      <c r="U11107" s="218" t="s">
        <v>45</v>
      </c>
      <c r="V11107" s="218" t="s">
        <v>52</v>
      </c>
      <c r="W11107" s="223">
        <v>80</v>
      </c>
      <c r="X11107" s="136">
        <v>22.79</v>
      </c>
      <c r="Y11107" s="223">
        <v>2650</v>
      </c>
      <c r="Z11107" s="223">
        <f>W11107*Y11107</f>
        <v>212000</v>
      </c>
      <c r="AA11107" s="224">
        <v>17</v>
      </c>
      <c r="AB11107" s="224">
        <v>24</v>
      </c>
      <c r="AC11107" s="223">
        <f>(Z11107*(100-AB11107))/100</f>
        <v>161120</v>
      </c>
      <c r="AD11107" s="223">
        <f>IF(AND(AC11107="",M11105=""),0,IF((AC11107=""),M11105, IF( (M11105=""),AC11107,SUM(AC11105:AC11108)+M11105)))</f>
        <v>2199650</v>
      </c>
      <c r="AE11107" s="223">
        <f>IF( (X11107=""),AD11107*1,AD11107*(X11107/100) )</f>
        <v>501300.23499999999</v>
      </c>
      <c r="AF11107" s="223">
        <v>50000000</v>
      </c>
      <c r="AG11107" s="223">
        <f>IF((AF11107-AE11107) &gt; 1,0,IF((AF11107-AE11107)&lt;0,AE11107-AF11107,AF11107-AE11107))</f>
        <v>0</v>
      </c>
      <c r="AH11107" s="223">
        <v>0.02</v>
      </c>
    </row>
    <row r="11108" spans="1:34" s="173" customFormat="1" x14ac:dyDescent="0.55000000000000004">
      <c r="A11108" s="122"/>
      <c r="B11108" s="218"/>
      <c r="C11108" s="218"/>
      <c r="D11108" s="221"/>
      <c r="E11108" s="218"/>
      <c r="F11108" s="218"/>
      <c r="G11108" s="218"/>
      <c r="H11108" s="218"/>
      <c r="I11108" s="222"/>
      <c r="J11108" s="123"/>
      <c r="K11108" s="137"/>
      <c r="L11108" s="137"/>
      <c r="M11108" s="137"/>
      <c r="N11108" s="218">
        <v>4</v>
      </c>
      <c r="O11108" s="108" t="s">
        <v>14933</v>
      </c>
      <c r="P11108" s="138">
        <v>3570800389387</v>
      </c>
      <c r="Q11108" s="108" t="s">
        <v>14934</v>
      </c>
      <c r="R11108" s="108" t="s">
        <v>14937</v>
      </c>
      <c r="S11108" s="139" t="s">
        <v>14938</v>
      </c>
      <c r="T11108" s="218" t="s">
        <v>15158</v>
      </c>
      <c r="U11108" s="218" t="s">
        <v>45</v>
      </c>
      <c r="V11108" s="218" t="s">
        <v>75</v>
      </c>
      <c r="W11108" s="223">
        <v>75</v>
      </c>
      <c r="X11108" s="136">
        <v>21.37</v>
      </c>
      <c r="Y11108" s="223">
        <v>2650</v>
      </c>
      <c r="Z11108" s="223">
        <f>W11108*Y11108</f>
        <v>198750</v>
      </c>
      <c r="AA11108" s="224">
        <v>17</v>
      </c>
      <c r="AB11108" s="224">
        <v>24</v>
      </c>
      <c r="AC11108" s="223">
        <f>(Z11108*(100-AB11108))/100</f>
        <v>151050</v>
      </c>
      <c r="AD11108" s="223">
        <f>IF(AND(AC11108="",M11105=""),0,IF((AC11108=""),M11105, IF( (M11105=""),AC11108,SUM(AC11105:AC11108)+M11105)))</f>
        <v>2199650</v>
      </c>
      <c r="AE11108" s="223">
        <f>IF( (X11108=""),AD11108*1,AD11108*(X11108/100) )</f>
        <v>470065.20500000002</v>
      </c>
      <c r="AF11108" s="223">
        <v>0</v>
      </c>
      <c r="AG11108" s="223">
        <f>IF((AF11108-AE11108) &gt; 1,0,IF((AF11108-AE11108)&lt;0,AE11108-AF11108,AF11108-AE11108))</f>
        <v>470065.20500000002</v>
      </c>
      <c r="AH11108" s="223">
        <v>0.3</v>
      </c>
    </row>
    <row r="11109" spans="1:34" s="173" customFormat="1" x14ac:dyDescent="0.55000000000000004">
      <c r="A11109" s="122"/>
      <c r="B11109" s="218"/>
      <c r="C11109" s="218"/>
      <c r="D11109" s="221"/>
      <c r="E11109" s="218"/>
      <c r="F11109" s="218"/>
      <c r="G11109" s="218"/>
      <c r="H11109" s="218"/>
      <c r="I11109" s="222"/>
      <c r="J11109" s="123"/>
      <c r="K11109" s="137"/>
      <c r="L11109" s="137"/>
      <c r="M11109" s="137"/>
      <c r="N11109" s="218"/>
      <c r="O11109" s="108"/>
      <c r="P11109" s="138"/>
      <c r="Q11109" s="108"/>
      <c r="R11109" s="108"/>
      <c r="S11109" s="139"/>
      <c r="T11109" s="218"/>
      <c r="U11109" s="218"/>
      <c r="V11109" s="218"/>
      <c r="W11109" s="223"/>
      <c r="X11109" s="136"/>
      <c r="Y11109" s="223"/>
      <c r="Z11109" s="223"/>
      <c r="AA11109" s="224"/>
      <c r="AB11109" s="224"/>
      <c r="AC11109" s="223"/>
      <c r="AD11109" s="223"/>
      <c r="AE11109" s="223"/>
      <c r="AF11109" s="223"/>
      <c r="AG11109" s="223"/>
      <c r="AH11109" s="223"/>
    </row>
    <row r="11110" spans="1:34" s="173" customFormat="1" x14ac:dyDescent="0.55000000000000004">
      <c r="A11110" s="122"/>
      <c r="B11110" s="218"/>
      <c r="C11110" s="218"/>
      <c r="D11110" s="221"/>
      <c r="E11110" s="218"/>
      <c r="F11110" s="218"/>
      <c r="G11110" s="218">
        <v>0</v>
      </c>
      <c r="H11110" s="218">
        <v>0</v>
      </c>
      <c r="I11110" s="222">
        <v>25</v>
      </c>
      <c r="J11110" s="123" t="s">
        <v>62</v>
      </c>
      <c r="K11110" s="137">
        <f>((G11110*400)+(H11110*100))+I11110</f>
        <v>25</v>
      </c>
      <c r="L11110" s="137">
        <v>1000</v>
      </c>
      <c r="M11110" s="137">
        <f>K11110*L11110</f>
        <v>25000</v>
      </c>
      <c r="N11110" s="218"/>
      <c r="O11110" s="108"/>
      <c r="P11110" s="138"/>
      <c r="Q11110" s="108"/>
      <c r="R11110" s="108"/>
      <c r="S11110" s="139"/>
      <c r="T11110" s="218"/>
      <c r="U11110" s="218"/>
      <c r="V11110" s="218"/>
      <c r="W11110" s="223"/>
      <c r="X11110" s="136"/>
      <c r="Y11110" s="223"/>
      <c r="Z11110" s="223"/>
      <c r="AA11110" s="224"/>
      <c r="AB11110" s="224"/>
      <c r="AC11110" s="223"/>
      <c r="AD11110" s="223">
        <f>IF(AND(AC11110="",M11110=""),0,IF((AC11110=""),M11110,IF((M11110=""),AC11110,AC11110+M11110)))</f>
        <v>25000</v>
      </c>
      <c r="AE11110" s="223">
        <f>IF( (X11110=""),AD11110*1,AD11110*(X11110/100) )</f>
        <v>25000</v>
      </c>
      <c r="AF11110" s="223">
        <v>0</v>
      </c>
      <c r="AG11110" s="223">
        <f>IF((AF11110-AE11110) &gt; 1,0,IF((AF11110-AE11110)&lt;0,AE11110-AF11110,AF11110-AE11110))</f>
        <v>25000</v>
      </c>
      <c r="AH11110" s="223">
        <v>0.3</v>
      </c>
    </row>
    <row r="11111" spans="1:34" s="173" customFormat="1" x14ac:dyDescent="0.55000000000000004">
      <c r="A11111" s="122"/>
      <c r="B11111" s="218"/>
      <c r="C11111" s="218"/>
      <c r="D11111" s="221"/>
      <c r="E11111" s="218"/>
      <c r="F11111" s="218"/>
      <c r="G11111" s="218"/>
      <c r="H11111" s="218"/>
      <c r="I11111" s="222"/>
      <c r="J11111" s="123"/>
      <c r="K11111" s="137"/>
      <c r="L11111" s="137" t="s">
        <v>63</v>
      </c>
      <c r="M11111" s="137">
        <f>SUM(M11105:M11108)</f>
        <v>882000</v>
      </c>
      <c r="N11111" s="218"/>
      <c r="O11111" s="108"/>
      <c r="P11111" s="138"/>
      <c r="Q11111" s="108"/>
      <c r="R11111" s="108"/>
      <c r="S11111" s="139"/>
      <c r="T11111" s="218"/>
      <c r="U11111" s="218"/>
      <c r="V11111" s="218"/>
      <c r="W11111" s="223"/>
      <c r="X11111" s="136"/>
      <c r="Y11111" s="223"/>
      <c r="Z11111" s="223"/>
      <c r="AA11111" s="224"/>
      <c r="AB11111" s="224"/>
      <c r="AC11111" s="223"/>
      <c r="AD11111" s="223"/>
      <c r="AE11111" s="223">
        <f>SUM(AE11105:AE11108)</f>
        <v>2199650</v>
      </c>
      <c r="AF11111" s="223"/>
      <c r="AG11111" s="223">
        <f>SUM(AG11105:AG11108)</f>
        <v>526376.245</v>
      </c>
      <c r="AH11111" s="223"/>
    </row>
    <row r="11112" spans="1:34" s="173" customFormat="1" x14ac:dyDescent="0.55000000000000004">
      <c r="A11112" s="122" t="s">
        <v>14941</v>
      </c>
      <c r="B11112" s="218">
        <v>4758</v>
      </c>
      <c r="C11112" s="218">
        <v>6625</v>
      </c>
      <c r="D11112" s="221" t="s">
        <v>14942</v>
      </c>
      <c r="E11112" s="218" t="s">
        <v>34</v>
      </c>
      <c r="F11112" s="218">
        <v>23178</v>
      </c>
      <c r="G11112" s="218">
        <v>0</v>
      </c>
      <c r="H11112" s="218">
        <v>0</v>
      </c>
      <c r="I11112" s="222">
        <v>57</v>
      </c>
      <c r="J11112" s="123" t="s">
        <v>35</v>
      </c>
      <c r="K11112" s="137">
        <f>((G11112*400)+(H11112*100))+I11112</f>
        <v>57</v>
      </c>
      <c r="L11112" s="137">
        <v>650</v>
      </c>
      <c r="M11112" s="137">
        <f>K11112*L11112</f>
        <v>37050</v>
      </c>
      <c r="N11112" s="218">
        <v>1</v>
      </c>
      <c r="O11112" s="108" t="s">
        <v>14939</v>
      </c>
      <c r="P11112" s="138"/>
      <c r="Q11112" s="108" t="s">
        <v>14940</v>
      </c>
      <c r="R11112" s="108" t="s">
        <v>14943</v>
      </c>
      <c r="S11112" s="139" t="s">
        <v>14944</v>
      </c>
      <c r="T11112" s="218" t="s">
        <v>51</v>
      </c>
      <c r="U11112" s="218" t="s">
        <v>45</v>
      </c>
      <c r="V11112" s="218" t="s">
        <v>52</v>
      </c>
      <c r="W11112" s="223">
        <v>233.16</v>
      </c>
      <c r="X11112" s="136">
        <v>100</v>
      </c>
      <c r="Y11112" s="223">
        <v>6750</v>
      </c>
      <c r="Z11112" s="223">
        <f>W11112*Y11112</f>
        <v>1573830</v>
      </c>
      <c r="AA11112" s="224">
        <v>6</v>
      </c>
      <c r="AB11112" s="224">
        <v>6</v>
      </c>
      <c r="AC11112" s="223">
        <f>(Z11112*(100-AB11112))/100</f>
        <v>1479400.2</v>
      </c>
      <c r="AD11112" s="223">
        <f>IF(AND(AC11112="",M11112=""),0,IF((AC11112=""),M11112, IF( (M11112=""),AC11112,SUM(AC11112:AC11114)+M11112)))</f>
        <v>2213050.2000000002</v>
      </c>
      <c r="AE11112" s="223">
        <f>IF( (X11112=""),AD11112*1,AD11112*(X11112/100) )</f>
        <v>2213050.2000000002</v>
      </c>
      <c r="AF11112" s="223">
        <v>50000000</v>
      </c>
      <c r="AG11112" s="223">
        <f>IF((AF11112-AE11112) &gt; 1,0,IF((AF11112-AE11112)&lt;0,AE11112-AF11112,AF11112-AE11112))</f>
        <v>0</v>
      </c>
      <c r="AH11112" s="223">
        <v>0.02</v>
      </c>
    </row>
    <row r="11113" spans="1:34" s="173" customFormat="1" x14ac:dyDescent="0.55000000000000004">
      <c r="A11113" s="122"/>
      <c r="B11113" s="218"/>
      <c r="C11113" s="218"/>
      <c r="D11113" s="221"/>
      <c r="E11113" s="218"/>
      <c r="F11113" s="218"/>
      <c r="G11113" s="218"/>
      <c r="H11113" s="218"/>
      <c r="I11113" s="222"/>
      <c r="J11113" s="123"/>
      <c r="K11113" s="137"/>
      <c r="L11113" s="137" t="s">
        <v>63</v>
      </c>
      <c r="M11113" s="137">
        <f>SUM(M11112:M11112)</f>
        <v>37050</v>
      </c>
      <c r="N11113" s="218"/>
      <c r="O11113" s="108"/>
      <c r="P11113" s="138"/>
      <c r="Q11113" s="108"/>
      <c r="R11113" s="108"/>
      <c r="S11113" s="139"/>
      <c r="T11113" s="218"/>
      <c r="U11113" s="218"/>
      <c r="V11113" s="218"/>
      <c r="W11113" s="223"/>
      <c r="X11113" s="136"/>
      <c r="Y11113" s="223"/>
      <c r="Z11113" s="223"/>
      <c r="AA11113" s="224"/>
      <c r="AB11113" s="224"/>
      <c r="AC11113" s="223"/>
      <c r="AD11113" s="223"/>
      <c r="AE11113" s="223">
        <f>SUM(AE11112:AE11112)</f>
        <v>2213050.2000000002</v>
      </c>
      <c r="AF11113" s="223"/>
      <c r="AG11113" s="223">
        <f>SUM(AG11112:AG11112)</f>
        <v>0</v>
      </c>
      <c r="AH11113" s="223"/>
    </row>
    <row r="11114" spans="1:34" s="173" customFormat="1" x14ac:dyDescent="0.55000000000000004">
      <c r="A11114" s="122" t="s">
        <v>14947</v>
      </c>
      <c r="B11114" s="218">
        <v>4759</v>
      </c>
      <c r="C11114" s="218">
        <v>6956</v>
      </c>
      <c r="D11114" s="221" t="s">
        <v>14948</v>
      </c>
      <c r="E11114" s="218" t="s">
        <v>34</v>
      </c>
      <c r="F11114" s="218">
        <v>23286</v>
      </c>
      <c r="G11114" s="218">
        <v>0</v>
      </c>
      <c r="H11114" s="218">
        <v>0</v>
      </c>
      <c r="I11114" s="222">
        <v>87</v>
      </c>
      <c r="J11114" s="123" t="s">
        <v>35</v>
      </c>
      <c r="K11114" s="137">
        <f>((G11114*400)+(H11114*100))+I11114</f>
        <v>87</v>
      </c>
      <c r="L11114" s="137">
        <v>1600</v>
      </c>
      <c r="M11114" s="137">
        <f>K11114*L11114</f>
        <v>139200</v>
      </c>
      <c r="N11114" s="218">
        <v>1</v>
      </c>
      <c r="O11114" s="108" t="s">
        <v>14945</v>
      </c>
      <c r="P11114" s="138"/>
      <c r="Q11114" s="108" t="s">
        <v>14946</v>
      </c>
      <c r="R11114" s="108" t="s">
        <v>14949</v>
      </c>
      <c r="S11114" s="139" t="s">
        <v>14950</v>
      </c>
      <c r="T11114" s="218" t="s">
        <v>51</v>
      </c>
      <c r="U11114" s="218" t="s">
        <v>45</v>
      </c>
      <c r="V11114" s="218" t="s">
        <v>52</v>
      </c>
      <c r="W11114" s="223">
        <v>120</v>
      </c>
      <c r="X11114" s="136">
        <v>80</v>
      </c>
      <c r="Y11114" s="223">
        <v>6750</v>
      </c>
      <c r="Z11114" s="223">
        <f>W11114*Y11114</f>
        <v>810000</v>
      </c>
      <c r="AA11114" s="224">
        <v>12</v>
      </c>
      <c r="AB11114" s="224">
        <v>14</v>
      </c>
      <c r="AC11114" s="223">
        <f>(Z11114*(100-AB11114))/100</f>
        <v>696600</v>
      </c>
      <c r="AD11114" s="223">
        <f>IF(AND(AC11114="",M11114=""),0,IF((AC11114=""),M11114, IF( (M11114=""),AC11114,SUM(AC11114:AC11116)+M11114)))</f>
        <v>1009950</v>
      </c>
      <c r="AE11114" s="223">
        <f>IF( (X11114=""),AD11114*1,AD11114*(X11114/100) )</f>
        <v>807960</v>
      </c>
      <c r="AF11114" s="223">
        <v>50000000</v>
      </c>
      <c r="AG11114" s="223">
        <f>IF((AF11114-AE11114) &gt; 1,0,IF((AF11114-AE11114)&lt;0,AE11114-AF11114,AF11114-AE11114))</f>
        <v>0</v>
      </c>
      <c r="AH11114" s="223">
        <v>0.02</v>
      </c>
    </row>
    <row r="11115" spans="1:34" s="173" customFormat="1" x14ac:dyDescent="0.55000000000000004">
      <c r="A11115" s="122"/>
      <c r="B11115" s="218"/>
      <c r="C11115" s="218"/>
      <c r="D11115" s="221"/>
      <c r="E11115" s="218"/>
      <c r="F11115" s="218"/>
      <c r="G11115" s="218"/>
      <c r="H11115" s="218"/>
      <c r="I11115" s="222"/>
      <c r="J11115" s="123"/>
      <c r="K11115" s="137"/>
      <c r="L11115" s="137"/>
      <c r="M11115" s="137"/>
      <c r="N11115" s="218">
        <v>2</v>
      </c>
      <c r="O11115" s="108" t="s">
        <v>14945</v>
      </c>
      <c r="P11115" s="138"/>
      <c r="Q11115" s="108" t="s">
        <v>14946</v>
      </c>
      <c r="R11115" s="108" t="s">
        <v>14949</v>
      </c>
      <c r="S11115" s="139" t="s">
        <v>14951</v>
      </c>
      <c r="T11115" s="218" t="s">
        <v>51</v>
      </c>
      <c r="U11115" s="218" t="s">
        <v>45</v>
      </c>
      <c r="V11115" s="218" t="s">
        <v>75</v>
      </c>
      <c r="W11115" s="223">
        <v>30</v>
      </c>
      <c r="X11115" s="136">
        <v>20</v>
      </c>
      <c r="Y11115" s="223">
        <v>6750</v>
      </c>
      <c r="Z11115" s="223">
        <f>W11115*Y11115</f>
        <v>202500</v>
      </c>
      <c r="AA11115" s="224">
        <v>12</v>
      </c>
      <c r="AB11115" s="224">
        <v>14</v>
      </c>
      <c r="AC11115" s="223">
        <f>(Z11115*(100-AB11115))/100</f>
        <v>174150</v>
      </c>
      <c r="AD11115" s="223">
        <f>IF(AND(AC11115="",M11114=""),0,IF((AC11115=""),M11114, IF( (M11114=""),AC11115,SUM(AC11114:AC11115)+M11114)))</f>
        <v>1009950</v>
      </c>
      <c r="AE11115" s="223">
        <f>IF( (X11115=""),AD11115*1,AD11115*(X11115/100) )</f>
        <v>201990</v>
      </c>
      <c r="AF11115" s="223">
        <v>0</v>
      </c>
      <c r="AG11115" s="223">
        <f>IF((AF11115-AE11115) &gt; 1,0,IF((AF11115-AE11115)&lt;0,AE11115-AF11115,AF11115-AE11115))</f>
        <v>201990</v>
      </c>
      <c r="AH11115" s="223">
        <v>0.3</v>
      </c>
    </row>
    <row r="11116" spans="1:34" s="173" customFormat="1" x14ac:dyDescent="0.55000000000000004">
      <c r="A11116" s="122"/>
      <c r="B11116" s="218"/>
      <c r="C11116" s="218"/>
      <c r="D11116" s="221"/>
      <c r="E11116" s="218"/>
      <c r="F11116" s="218"/>
      <c r="G11116" s="218"/>
      <c r="H11116" s="218"/>
      <c r="I11116" s="222"/>
      <c r="J11116" s="123"/>
      <c r="K11116" s="137"/>
      <c r="L11116" s="137" t="s">
        <v>63</v>
      </c>
      <c r="M11116" s="137">
        <f>SUM(M11114:M11115)</f>
        <v>139200</v>
      </c>
      <c r="N11116" s="218"/>
      <c r="O11116" s="108"/>
      <c r="P11116" s="138"/>
      <c r="Q11116" s="108"/>
      <c r="R11116" s="108"/>
      <c r="S11116" s="139"/>
      <c r="T11116" s="218"/>
      <c r="U11116" s="218"/>
      <c r="V11116" s="218"/>
      <c r="W11116" s="223">
        <f>SUM(W11114:W11115)</f>
        <v>150</v>
      </c>
      <c r="X11116" s="136"/>
      <c r="Y11116" s="223"/>
      <c r="Z11116" s="223"/>
      <c r="AA11116" s="224"/>
      <c r="AB11116" s="224"/>
      <c r="AC11116" s="223"/>
      <c r="AD11116" s="223"/>
      <c r="AE11116" s="223">
        <f>SUM(AE11114:AE11115)</f>
        <v>1009950</v>
      </c>
      <c r="AF11116" s="223"/>
      <c r="AG11116" s="223">
        <f>SUM(AG11114:AG11115)</f>
        <v>201990</v>
      </c>
      <c r="AH11116" s="223"/>
    </row>
    <row r="11117" spans="1:34" s="173" customFormat="1" x14ac:dyDescent="0.55000000000000004">
      <c r="A11117" s="122" t="s">
        <v>8326</v>
      </c>
      <c r="B11117" s="172">
        <v>5162</v>
      </c>
      <c r="C11117" s="172">
        <v>9882</v>
      </c>
      <c r="D11117" s="242">
        <v>3016</v>
      </c>
      <c r="E11117" s="172" t="s">
        <v>37</v>
      </c>
      <c r="F11117" s="172"/>
      <c r="G11117" s="172">
        <v>0</v>
      </c>
      <c r="H11117" s="172">
        <v>1</v>
      </c>
      <c r="I11117" s="243">
        <v>34</v>
      </c>
      <c r="J11117" s="123" t="s">
        <v>35</v>
      </c>
      <c r="K11117" s="171">
        <f>((G11117*400)+(H11117*100))+I11117</f>
        <v>134</v>
      </c>
      <c r="L11117" s="171">
        <v>225</v>
      </c>
      <c r="M11117" s="171">
        <f>K11117*L11117</f>
        <v>30150</v>
      </c>
      <c r="N11117" s="172">
        <v>1</v>
      </c>
      <c r="O11117" s="122" t="s">
        <v>14952</v>
      </c>
      <c r="P11117" s="200">
        <v>8570885000839</v>
      </c>
      <c r="Q11117" s="122" t="s">
        <v>14953</v>
      </c>
      <c r="R11117" s="122" t="s">
        <v>8331</v>
      </c>
      <c r="S11117" s="170"/>
      <c r="T11117" s="172" t="s">
        <v>51</v>
      </c>
      <c r="U11117" s="172" t="s">
        <v>45</v>
      </c>
      <c r="V11117" s="172" t="s">
        <v>52</v>
      </c>
      <c r="W11117" s="244">
        <v>130.9</v>
      </c>
      <c r="X11117" s="199">
        <v>100</v>
      </c>
      <c r="Y11117" s="244">
        <v>6750</v>
      </c>
      <c r="Z11117" s="244">
        <f>W11117*Y11117</f>
        <v>883575</v>
      </c>
      <c r="AA11117" s="245">
        <v>0</v>
      </c>
      <c r="AB11117" s="245">
        <v>1</v>
      </c>
      <c r="AC11117" s="244">
        <f>(Z11117*(100-AB11117))/100</f>
        <v>874739.25</v>
      </c>
      <c r="AD11117" s="244">
        <f>IF(AND(AC11117="",M11117=""),0,IF((AC11117=""),M11117, IF( (M11117=""),AC11117,AC11117+M11117)))</f>
        <v>904889.25</v>
      </c>
      <c r="AE11117" s="244">
        <f>IF( (X11117=""),AD11117*1,AD11117*(X11117/100) )</f>
        <v>904889.25</v>
      </c>
      <c r="AF11117" s="244">
        <v>10000000</v>
      </c>
      <c r="AG11117" s="244">
        <v>30150</v>
      </c>
      <c r="AH11117" s="223">
        <v>0.02</v>
      </c>
    </row>
    <row r="11118" spans="1:34" s="173" customFormat="1" x14ac:dyDescent="0.55000000000000004">
      <c r="A11118" s="122"/>
      <c r="B11118" s="172"/>
      <c r="C11118" s="172"/>
      <c r="D11118" s="242"/>
      <c r="E11118" s="172"/>
      <c r="F11118" s="172"/>
      <c r="G11118" s="172"/>
      <c r="H11118" s="172"/>
      <c r="I11118" s="243"/>
      <c r="J11118" s="123"/>
      <c r="K11118" s="171"/>
      <c r="L11118" s="171" t="s">
        <v>63</v>
      </c>
      <c r="M11118" s="171">
        <f>SUM(M11117:M11117)</f>
        <v>30150</v>
      </c>
      <c r="N11118" s="172"/>
      <c r="O11118" s="122"/>
      <c r="P11118" s="200"/>
      <c r="Q11118" s="122"/>
      <c r="R11118" s="122"/>
      <c r="S11118" s="170"/>
      <c r="T11118" s="172"/>
      <c r="U11118" s="172"/>
      <c r="V11118" s="172"/>
      <c r="W11118" s="244"/>
      <c r="X11118" s="199"/>
      <c r="Y11118" s="244"/>
      <c r="Z11118" s="244"/>
      <c r="AA11118" s="245"/>
      <c r="AB11118" s="245"/>
      <c r="AC11118" s="244"/>
      <c r="AD11118" s="244"/>
      <c r="AE11118" s="244">
        <f>SUM(AE11117:AE11117)</f>
        <v>904889.25</v>
      </c>
      <c r="AF11118" s="244"/>
      <c r="AG11118" s="244">
        <f>SUM(AG11117:AG11117)</f>
        <v>30150</v>
      </c>
      <c r="AH11118" s="223"/>
    </row>
    <row r="11119" spans="1:34" s="173" customFormat="1" x14ac:dyDescent="0.55000000000000004">
      <c r="A11119" s="122" t="s">
        <v>247</v>
      </c>
      <c r="B11119" s="218">
        <v>4760</v>
      </c>
      <c r="C11119" s="218">
        <v>8504</v>
      </c>
      <c r="D11119" s="221" t="s">
        <v>14956</v>
      </c>
      <c r="E11119" s="218" t="s">
        <v>34</v>
      </c>
      <c r="F11119" s="218">
        <v>874</v>
      </c>
      <c r="G11119" s="218">
        <v>0</v>
      </c>
      <c r="H11119" s="218">
        <v>1</v>
      </c>
      <c r="I11119" s="222">
        <v>39</v>
      </c>
      <c r="J11119" s="123" t="s">
        <v>35</v>
      </c>
      <c r="K11119" s="137">
        <f>((G11119*400)+(H11119*100))+I11119</f>
        <v>139</v>
      </c>
      <c r="L11119" s="137">
        <v>800</v>
      </c>
      <c r="M11119" s="137">
        <f>K11119*L11119</f>
        <v>111200</v>
      </c>
      <c r="N11119" s="218">
        <v>1</v>
      </c>
      <c r="O11119" s="108" t="s">
        <v>14954</v>
      </c>
      <c r="P11119" s="138">
        <v>3570800352050</v>
      </c>
      <c r="Q11119" s="108" t="s">
        <v>14955</v>
      </c>
      <c r="R11119" s="108" t="s">
        <v>536</v>
      </c>
      <c r="S11119" s="139" t="s">
        <v>14957</v>
      </c>
      <c r="T11119" s="218" t="s">
        <v>51</v>
      </c>
      <c r="U11119" s="218" t="s">
        <v>227</v>
      </c>
      <c r="V11119" s="218" t="s">
        <v>52</v>
      </c>
      <c r="W11119" s="223">
        <v>270.27</v>
      </c>
      <c r="X11119" s="136">
        <v>73.489999999999995</v>
      </c>
      <c r="Y11119" s="223">
        <v>6750</v>
      </c>
      <c r="Z11119" s="223">
        <f>W11119*Y11119</f>
        <v>1824322.4999999998</v>
      </c>
      <c r="AA11119" s="224">
        <v>11</v>
      </c>
      <c r="AB11119" s="224">
        <v>34</v>
      </c>
      <c r="AC11119" s="223">
        <f>(Z11119*(100-AB11119))/100</f>
        <v>1204052.8499999999</v>
      </c>
      <c r="AD11119" s="223">
        <f>IF(AND(AC11119="",M11119=""),0,IF((AC11119=""),M11119, IF( (M11119=""),AC11119,SUM(AC11119:AC11127)+M11119)))</f>
        <v>1315252.8499999999</v>
      </c>
      <c r="AE11119" s="223">
        <f>IF( (X11119=""),AD11119*1,AD11119*(X11119/100) )</f>
        <v>966579.31946499995</v>
      </c>
      <c r="AF11119" s="223">
        <v>50000000</v>
      </c>
      <c r="AG11119" s="223">
        <f>IF((AF11119-AE11119) &gt; 1,0,IF((AF11119-AE11119)&lt;0,AE11119-AF11119,AF11119-AE11119))</f>
        <v>0</v>
      </c>
      <c r="AH11119" s="223">
        <v>0.02</v>
      </c>
    </row>
    <row r="11120" spans="1:34" s="173" customFormat="1" x14ac:dyDescent="0.55000000000000004">
      <c r="A11120" s="122"/>
      <c r="B11120" s="218"/>
      <c r="C11120" s="218"/>
      <c r="D11120" s="221"/>
      <c r="E11120" s="218"/>
      <c r="F11120" s="218"/>
      <c r="G11120" s="218"/>
      <c r="H11120" s="218"/>
      <c r="I11120" s="222"/>
      <c r="J11120" s="123"/>
      <c r="K11120" s="137"/>
      <c r="L11120" s="137"/>
      <c r="M11120" s="137"/>
      <c r="N11120" s="218">
        <v>2</v>
      </c>
      <c r="O11120" s="108" t="s">
        <v>14954</v>
      </c>
      <c r="P11120" s="138">
        <v>3570800352050</v>
      </c>
      <c r="Q11120" s="108" t="s">
        <v>14955</v>
      </c>
      <c r="R11120" s="108" t="s">
        <v>536</v>
      </c>
      <c r="S11120" s="139" t="s">
        <v>14958</v>
      </c>
      <c r="T11120" s="218" t="s">
        <v>55</v>
      </c>
      <c r="U11120" s="218" t="s">
        <v>45</v>
      </c>
      <c r="V11120" s="218" t="s">
        <v>52</v>
      </c>
      <c r="W11120" s="223">
        <v>42.77</v>
      </c>
      <c r="X11120" s="136">
        <v>11.63</v>
      </c>
      <c r="Y11120" s="223">
        <v>0</v>
      </c>
      <c r="Z11120" s="223">
        <f>W11120*Y11120</f>
        <v>0</v>
      </c>
      <c r="AA11120" s="224">
        <v>6</v>
      </c>
      <c r="AB11120" s="224">
        <v>6</v>
      </c>
      <c r="AC11120" s="223">
        <f>(Z11120*(100-AB11120))/100</f>
        <v>0</v>
      </c>
      <c r="AD11120" s="223">
        <f>IF(AND(AC11120="",M11119=""),0,IF((AC11120=""),M11119, IF( (M11119=""),AC11120,SUM(AC11119:AC11127)+M11119)))</f>
        <v>1315252.8499999999</v>
      </c>
      <c r="AE11120" s="223">
        <f>IF( (X11120=""),AD11120*1,AD11120*(X11120/100) )</f>
        <v>152963.90645499999</v>
      </c>
      <c r="AF11120" s="223">
        <v>50000000</v>
      </c>
      <c r="AG11120" s="223">
        <f>IF((AF11120-AE11120) &gt; 1,0,IF((AF11120-AE11120)&lt;0,AE11120-AF11120,AF11120-AE11120))</f>
        <v>0</v>
      </c>
      <c r="AH11120" s="223">
        <v>0.02</v>
      </c>
    </row>
    <row r="11121" spans="1:34" s="173" customFormat="1" x14ac:dyDescent="0.55000000000000004">
      <c r="A11121" s="122"/>
      <c r="B11121" s="218"/>
      <c r="C11121" s="218"/>
      <c r="D11121" s="221"/>
      <c r="E11121" s="218"/>
      <c r="F11121" s="218"/>
      <c r="G11121" s="218"/>
      <c r="H11121" s="218"/>
      <c r="I11121" s="222"/>
      <c r="J11121" s="123"/>
      <c r="K11121" s="137"/>
      <c r="L11121" s="137"/>
      <c r="M11121" s="137"/>
      <c r="N11121" s="218">
        <v>3</v>
      </c>
      <c r="O11121" s="108" t="s">
        <v>14954</v>
      </c>
      <c r="P11121" s="138">
        <v>3570800352050</v>
      </c>
      <c r="Q11121" s="108" t="s">
        <v>14955</v>
      </c>
      <c r="R11121" s="108" t="s">
        <v>536</v>
      </c>
      <c r="S11121" s="139" t="s">
        <v>14959</v>
      </c>
      <c r="T11121" s="218" t="s">
        <v>55</v>
      </c>
      <c r="U11121" s="218" t="s">
        <v>74</v>
      </c>
      <c r="V11121" s="218" t="s">
        <v>52</v>
      </c>
      <c r="W11121" s="223">
        <v>54.72</v>
      </c>
      <c r="X11121" s="136">
        <v>14.88</v>
      </c>
      <c r="Y11121" s="223">
        <v>0</v>
      </c>
      <c r="Z11121" s="223">
        <f>W11121*Y11121</f>
        <v>0</v>
      </c>
      <c r="AA11121" s="224">
        <v>21</v>
      </c>
      <c r="AB11121" s="224">
        <v>93</v>
      </c>
      <c r="AC11121" s="223">
        <f>(Z11121*(100-AB11121))/100</f>
        <v>0</v>
      </c>
      <c r="AD11121" s="223">
        <f>IF(AND(AC11121="",M11119=""),0,IF((AC11121=""),M11119, IF( (M11119=""),AC11121,SUM(AC11119:AC11127)+M11119)))</f>
        <v>1315252.8499999999</v>
      </c>
      <c r="AE11121" s="223">
        <f>IF( (X11121=""),AD11121*1,AD11121*(X11121/100) )</f>
        <v>195709.62408000001</v>
      </c>
      <c r="AF11121" s="223">
        <v>50000000</v>
      </c>
      <c r="AG11121" s="223">
        <f>IF((AF11121-AE11121) &gt; 1,0,IF((AF11121-AE11121)&lt;0,AE11121-AF11121,AF11121-AE11121))</f>
        <v>0</v>
      </c>
      <c r="AH11121" s="223">
        <v>0.02</v>
      </c>
    </row>
    <row r="11122" spans="1:34" s="173" customFormat="1" x14ac:dyDescent="0.55000000000000004">
      <c r="A11122" s="122"/>
      <c r="B11122" s="218"/>
      <c r="C11122" s="218"/>
      <c r="D11122" s="221"/>
      <c r="E11122" s="218"/>
      <c r="F11122" s="218"/>
      <c r="G11122" s="218"/>
      <c r="H11122" s="218"/>
      <c r="I11122" s="222"/>
      <c r="J11122" s="123"/>
      <c r="K11122" s="137"/>
      <c r="L11122" s="137" t="s">
        <v>63</v>
      </c>
      <c r="M11122" s="137">
        <f>SUM(M11119:M11121)</f>
        <v>111200</v>
      </c>
      <c r="N11122" s="218"/>
      <c r="O11122" s="108"/>
      <c r="P11122" s="138"/>
      <c r="Q11122" s="108"/>
      <c r="R11122" s="108"/>
      <c r="S11122" s="139"/>
      <c r="T11122" s="218"/>
      <c r="U11122" s="218"/>
      <c r="V11122" s="218"/>
      <c r="W11122" s="223"/>
      <c r="X11122" s="136"/>
      <c r="Y11122" s="223"/>
      <c r="Z11122" s="223"/>
      <c r="AA11122" s="224"/>
      <c r="AB11122" s="224"/>
      <c r="AC11122" s="223"/>
      <c r="AD11122" s="223"/>
      <c r="AE11122" s="223">
        <f>SUM(AE11119:AE11121)</f>
        <v>1315252.8499999999</v>
      </c>
      <c r="AF11122" s="223"/>
      <c r="AG11122" s="223">
        <f>SUM(AG11119:AG11121)</f>
        <v>0</v>
      </c>
      <c r="AH11122" s="223"/>
    </row>
    <row r="11123" spans="1:34" s="173" customFormat="1" x14ac:dyDescent="0.55000000000000004">
      <c r="A11123" s="122" t="s">
        <v>247</v>
      </c>
      <c r="B11123" s="218">
        <v>4761</v>
      </c>
      <c r="C11123" s="218">
        <v>8987</v>
      </c>
      <c r="D11123" s="221" t="s">
        <v>14960</v>
      </c>
      <c r="E11123" s="218" t="s">
        <v>37</v>
      </c>
      <c r="F11123" s="218">
        <v>8214</v>
      </c>
      <c r="G11123" s="218">
        <v>5</v>
      </c>
      <c r="H11123" s="218">
        <v>3</v>
      </c>
      <c r="I11123" s="222">
        <v>72</v>
      </c>
      <c r="J11123" s="123" t="s">
        <v>38</v>
      </c>
      <c r="K11123" s="137">
        <f>((G11123*400)+(H11123*100))+I11123</f>
        <v>2372</v>
      </c>
      <c r="L11123" s="137">
        <v>400</v>
      </c>
      <c r="M11123" s="137">
        <f>K11123*L11123</f>
        <v>948800</v>
      </c>
      <c r="N11123" s="218"/>
      <c r="O11123" s="108"/>
      <c r="P11123" s="138"/>
      <c r="Q11123" s="108"/>
      <c r="R11123" s="108"/>
      <c r="S11123" s="139"/>
      <c r="T11123" s="218"/>
      <c r="U11123" s="218"/>
      <c r="V11123" s="218"/>
      <c r="W11123" s="223"/>
      <c r="X11123" s="136"/>
      <c r="Y11123" s="223"/>
      <c r="Z11123" s="223"/>
      <c r="AA11123" s="224"/>
      <c r="AB11123" s="224"/>
      <c r="AC11123" s="223"/>
      <c r="AD11123" s="223">
        <f>IF(AND(AC11123="",M11123=""),0,IF((AC11123=""),M11123,IF((M11123=""),AC11123,AC11123+M11123)))</f>
        <v>948800</v>
      </c>
      <c r="AE11123" s="223">
        <f>IF( (X11123=""),AD11123*1,AD11123*(X11123/100) )</f>
        <v>948800</v>
      </c>
      <c r="AF11123" s="223">
        <v>0</v>
      </c>
      <c r="AG11123" s="223">
        <f>IF((AF11123-AE11123) &gt; 1,0,IF((AF11123-AE11123)&lt;0,AE11123-AF11123,AF11123-AE11123))</f>
        <v>948800</v>
      </c>
      <c r="AH11123" s="223">
        <v>0.01</v>
      </c>
    </row>
    <row r="11124" spans="1:34" s="173" customFormat="1" x14ac:dyDescent="0.55000000000000004">
      <c r="A11124" s="122"/>
      <c r="B11124" s="218">
        <v>4762</v>
      </c>
      <c r="C11124" s="218">
        <v>8680</v>
      </c>
      <c r="D11124" s="221" t="s">
        <v>14961</v>
      </c>
      <c r="E11124" s="218" t="s">
        <v>34</v>
      </c>
      <c r="F11124" s="218">
        <v>21714</v>
      </c>
      <c r="G11124" s="218">
        <v>0</v>
      </c>
      <c r="H11124" s="218">
        <v>1</v>
      </c>
      <c r="I11124" s="222">
        <v>40</v>
      </c>
      <c r="J11124" s="123" t="s">
        <v>38</v>
      </c>
      <c r="K11124" s="137">
        <f>((G11124*400)+(H11124*100))+I11124</f>
        <v>140</v>
      </c>
      <c r="L11124" s="137">
        <v>500</v>
      </c>
      <c r="M11124" s="137">
        <f>K11124*L11124</f>
        <v>70000</v>
      </c>
      <c r="N11124" s="218"/>
      <c r="O11124" s="108"/>
      <c r="P11124" s="138"/>
      <c r="Q11124" s="108"/>
      <c r="R11124" s="108"/>
      <c r="S11124" s="139"/>
      <c r="T11124" s="218"/>
      <c r="U11124" s="218"/>
      <c r="V11124" s="218"/>
      <c r="W11124" s="223"/>
      <c r="X11124" s="136"/>
      <c r="Y11124" s="223"/>
      <c r="Z11124" s="223"/>
      <c r="AA11124" s="224"/>
      <c r="AB11124" s="224"/>
      <c r="AC11124" s="223"/>
      <c r="AD11124" s="223">
        <f>IF(AND(AC11124="",M11124=""),0,IF((AC11124=""),M11124,IF((M11124=""),AC11124,AC11124+M11124)))</f>
        <v>70000</v>
      </c>
      <c r="AE11124" s="223">
        <f>IF( (X11124=""),AD11124*1,AD11124*(X11124/100) )</f>
        <v>70000</v>
      </c>
      <c r="AF11124" s="223">
        <v>50000000</v>
      </c>
      <c r="AG11124" s="223">
        <f>IF((AF11124-AE11124) &gt; 1,0,IF((AF11124-AE11124)&lt;0,AE11124-AF11124,AF11124-AE11124))</f>
        <v>0</v>
      </c>
      <c r="AH11124" s="223">
        <v>0.01</v>
      </c>
    </row>
    <row r="11125" spans="1:34" s="173" customFormat="1" x14ac:dyDescent="0.55000000000000004">
      <c r="A11125" s="122"/>
      <c r="B11125" s="218">
        <v>4763</v>
      </c>
      <c r="C11125" s="218">
        <v>8877</v>
      </c>
      <c r="D11125" s="221" t="s">
        <v>14962</v>
      </c>
      <c r="E11125" s="218" t="s">
        <v>34</v>
      </c>
      <c r="F11125" s="218">
        <v>22114</v>
      </c>
      <c r="G11125" s="218">
        <v>5</v>
      </c>
      <c r="H11125" s="218">
        <v>0</v>
      </c>
      <c r="I11125" s="222">
        <v>0</v>
      </c>
      <c r="J11125" s="123" t="s">
        <v>38</v>
      </c>
      <c r="K11125" s="137">
        <f>((G11125*400)+(H11125*100))+I11125</f>
        <v>2000</v>
      </c>
      <c r="L11125" s="137">
        <v>250</v>
      </c>
      <c r="M11125" s="137">
        <f>K11125*L11125</f>
        <v>500000</v>
      </c>
      <c r="N11125" s="218"/>
      <c r="O11125" s="108"/>
      <c r="P11125" s="138"/>
      <c r="Q11125" s="108"/>
      <c r="R11125" s="108"/>
      <c r="S11125" s="139"/>
      <c r="T11125" s="218"/>
      <c r="U11125" s="218"/>
      <c r="V11125" s="218"/>
      <c r="W11125" s="223"/>
      <c r="X11125" s="136"/>
      <c r="Y11125" s="223"/>
      <c r="Z11125" s="223"/>
      <c r="AA11125" s="224"/>
      <c r="AB11125" s="224"/>
      <c r="AC11125" s="223"/>
      <c r="AD11125" s="223">
        <f>IF(AND(AC11125="",M11125=""),0,IF((AC11125=""),M11125,IF((M11125=""),AC11125,AC11125+M11125)))</f>
        <v>500000</v>
      </c>
      <c r="AE11125" s="223">
        <f>IF( (X11125=""),AD11125*1,AD11125*(X11125/100) )</f>
        <v>500000</v>
      </c>
      <c r="AF11125" s="223">
        <v>50000000</v>
      </c>
      <c r="AG11125" s="223">
        <f>IF((AF11125-AE11125) &gt; 1,0,IF((AF11125-AE11125)&lt;0,AE11125-AF11125,AF11125-AE11125))</f>
        <v>0</v>
      </c>
      <c r="AH11125" s="223">
        <v>0.01</v>
      </c>
    </row>
    <row r="11126" spans="1:34" s="173" customFormat="1" x14ac:dyDescent="0.55000000000000004">
      <c r="A11126" s="122"/>
      <c r="B11126" s="218"/>
      <c r="C11126" s="218"/>
      <c r="D11126" s="221"/>
      <c r="E11126" s="218"/>
      <c r="F11126" s="218"/>
      <c r="G11126" s="218"/>
      <c r="H11126" s="218"/>
      <c r="I11126" s="222"/>
      <c r="J11126" s="123"/>
      <c r="K11126" s="137"/>
      <c r="L11126" s="137" t="s">
        <v>63</v>
      </c>
      <c r="M11126" s="137">
        <f>SUM(M11123:M11125)</f>
        <v>1518800</v>
      </c>
      <c r="N11126" s="218"/>
      <c r="O11126" s="108"/>
      <c r="P11126" s="138"/>
      <c r="Q11126" s="108"/>
      <c r="R11126" s="108"/>
      <c r="S11126" s="139"/>
      <c r="T11126" s="218"/>
      <c r="U11126" s="218"/>
      <c r="V11126" s="218"/>
      <c r="W11126" s="223"/>
      <c r="X11126" s="136"/>
      <c r="Y11126" s="223"/>
      <c r="Z11126" s="223"/>
      <c r="AA11126" s="224"/>
      <c r="AB11126" s="224"/>
      <c r="AC11126" s="223"/>
      <c r="AD11126" s="223"/>
      <c r="AE11126" s="223">
        <f>SUM(AE11123:AE11125)</f>
        <v>1518800</v>
      </c>
      <c r="AF11126" s="223"/>
      <c r="AG11126" s="223">
        <f>SUM(AG11123:AG11125)</f>
        <v>948800</v>
      </c>
      <c r="AH11126" s="223"/>
    </row>
    <row r="11127" spans="1:34" s="173" customFormat="1" x14ac:dyDescent="0.55000000000000004">
      <c r="A11127" s="122" t="s">
        <v>14963</v>
      </c>
      <c r="B11127" s="218">
        <v>4764</v>
      </c>
      <c r="C11127" s="218">
        <v>6406</v>
      </c>
      <c r="D11127" s="221" t="s">
        <v>14964</v>
      </c>
      <c r="E11127" s="218" t="s">
        <v>37</v>
      </c>
      <c r="F11127" s="218">
        <v>5361</v>
      </c>
      <c r="G11127" s="218">
        <v>2</v>
      </c>
      <c r="H11127" s="218">
        <v>1</v>
      </c>
      <c r="I11127" s="222">
        <v>44</v>
      </c>
      <c r="J11127" s="123" t="s">
        <v>38</v>
      </c>
      <c r="K11127" s="137">
        <f>((G11127*400)+(H11127*100))+I11127</f>
        <v>944</v>
      </c>
      <c r="L11127" s="137">
        <v>400</v>
      </c>
      <c r="M11127" s="137">
        <f>K11127*L11127</f>
        <v>377600</v>
      </c>
      <c r="N11127" s="218"/>
      <c r="O11127" s="108"/>
      <c r="P11127" s="138"/>
      <c r="Q11127" s="108"/>
      <c r="R11127" s="108"/>
      <c r="S11127" s="139"/>
      <c r="T11127" s="218"/>
      <c r="U11127" s="218"/>
      <c r="V11127" s="218"/>
      <c r="W11127" s="223"/>
      <c r="X11127" s="136"/>
      <c r="Y11127" s="223"/>
      <c r="Z11127" s="223"/>
      <c r="AA11127" s="224"/>
      <c r="AB11127" s="224"/>
      <c r="AC11127" s="223"/>
      <c r="AD11127" s="223">
        <f>IF(AND(AC11127="",M11127=""),0,IF((AC11127=""),M11127,IF((M11127=""),AC11127,AC11127+M11127)))</f>
        <v>377600</v>
      </c>
      <c r="AE11127" s="223">
        <f>IF( (X11127=""),AD11127*1,AD11127*(X11127/100) )</f>
        <v>377600</v>
      </c>
      <c r="AF11127" s="223">
        <v>0</v>
      </c>
      <c r="AG11127" s="223">
        <f>IF((AF11127-AE11127) &gt; 1,0,IF((AF11127-AE11127)&lt;0,AE11127-AF11127,AF11127-AE11127))</f>
        <v>377600</v>
      </c>
      <c r="AH11127" s="223">
        <v>0.01</v>
      </c>
    </row>
    <row r="11128" spans="1:34" s="173" customFormat="1" x14ac:dyDescent="0.55000000000000004">
      <c r="A11128" s="122"/>
      <c r="B11128" s="218"/>
      <c r="C11128" s="218"/>
      <c r="D11128" s="221"/>
      <c r="E11128" s="218"/>
      <c r="F11128" s="218"/>
      <c r="G11128" s="218"/>
      <c r="H11128" s="218"/>
      <c r="I11128" s="222"/>
      <c r="J11128" s="123"/>
      <c r="K11128" s="137"/>
      <c r="L11128" s="137" t="s">
        <v>63</v>
      </c>
      <c r="M11128" s="137">
        <f>SUM(M11127:M11127)</f>
        <v>377600</v>
      </c>
      <c r="N11128" s="218"/>
      <c r="O11128" s="108"/>
      <c r="P11128" s="138"/>
      <c r="Q11128" s="108"/>
      <c r="R11128" s="108"/>
      <c r="S11128" s="139"/>
      <c r="T11128" s="218"/>
      <c r="U11128" s="218"/>
      <c r="V11128" s="218"/>
      <c r="W11128" s="223"/>
      <c r="X11128" s="136"/>
      <c r="Y11128" s="223"/>
      <c r="Z11128" s="223"/>
      <c r="AA11128" s="224"/>
      <c r="AB11128" s="224"/>
      <c r="AC11128" s="223"/>
      <c r="AD11128" s="223"/>
      <c r="AE11128" s="223">
        <f>SUM(AE11127:AE11127)</f>
        <v>377600</v>
      </c>
      <c r="AF11128" s="223"/>
      <c r="AG11128" s="223">
        <f>SUM(AG11127:AG11127)</f>
        <v>377600</v>
      </c>
      <c r="AH11128" s="223"/>
    </row>
    <row r="11129" spans="1:34" s="173" customFormat="1" x14ac:dyDescent="0.55000000000000004">
      <c r="A11129" s="122" t="s">
        <v>14969</v>
      </c>
      <c r="B11129" s="218">
        <v>4765</v>
      </c>
      <c r="C11129" s="218">
        <v>7373</v>
      </c>
      <c r="D11129" s="221" t="s">
        <v>14970</v>
      </c>
      <c r="E11129" s="218" t="s">
        <v>34</v>
      </c>
      <c r="F11129" s="218">
        <v>18410</v>
      </c>
      <c r="G11129" s="218">
        <v>0</v>
      </c>
      <c r="H11129" s="218">
        <v>0</v>
      </c>
      <c r="I11129" s="222">
        <v>81</v>
      </c>
      <c r="J11129" s="123" t="s">
        <v>35</v>
      </c>
      <c r="K11129" s="137">
        <f>((G11129*400)+(H11129*100))+I11129</f>
        <v>81</v>
      </c>
      <c r="L11129" s="137">
        <v>850</v>
      </c>
      <c r="M11129" s="137">
        <f>K11129*L11129</f>
        <v>68850</v>
      </c>
      <c r="N11129" s="218">
        <v>1</v>
      </c>
      <c r="O11129" s="108" t="s">
        <v>14967</v>
      </c>
      <c r="P11129" s="138"/>
      <c r="Q11129" s="108" t="s">
        <v>14968</v>
      </c>
      <c r="R11129" s="108" t="s">
        <v>14971</v>
      </c>
      <c r="S11129" s="139" t="s">
        <v>14972</v>
      </c>
      <c r="T11129" s="218" t="s">
        <v>55</v>
      </c>
      <c r="U11129" s="218" t="s">
        <v>74</v>
      </c>
      <c r="V11129" s="218" t="s">
        <v>52</v>
      </c>
      <c r="W11129" s="223">
        <v>10.08</v>
      </c>
      <c r="X11129" s="136">
        <v>58.33</v>
      </c>
      <c r="Y11129" s="223">
        <v>0</v>
      </c>
      <c r="Z11129" s="223">
        <f>W11129*Y11129</f>
        <v>0</v>
      </c>
      <c r="AA11129" s="224">
        <v>21</v>
      </c>
      <c r="AB11129" s="224">
        <v>93</v>
      </c>
      <c r="AC11129" s="223">
        <f>(Z11129*(100-AB11129))/100</f>
        <v>0</v>
      </c>
      <c r="AD11129" s="223">
        <f>IF(AND(AC11129="",M11129=""),0,IF((AC11129=""),M11129, IF( (M11129=""),AC11129,SUM(AC11129:AC11132)+M11129)))</f>
        <v>72252</v>
      </c>
      <c r="AE11129" s="223">
        <f>IF( (X11129=""),AD11129*1,AD11129*(X11129/100) )</f>
        <v>42144.591599999992</v>
      </c>
      <c r="AF11129" s="223">
        <v>50000000</v>
      </c>
      <c r="AG11129" s="223">
        <f>IF((AF11129-AE11129) &gt; 1,0,IF((AF11129-AE11129)&lt;0,AE11129-AF11129,AF11129-AE11129))</f>
        <v>0</v>
      </c>
      <c r="AH11129" s="223">
        <v>0.02</v>
      </c>
    </row>
    <row r="11130" spans="1:34" s="173" customFormat="1" x14ac:dyDescent="0.55000000000000004">
      <c r="A11130" s="122"/>
      <c r="B11130" s="218"/>
      <c r="C11130" s="218"/>
      <c r="D11130" s="221"/>
      <c r="E11130" s="218"/>
      <c r="F11130" s="218"/>
      <c r="G11130" s="218"/>
      <c r="H11130" s="218"/>
      <c r="I11130" s="222"/>
      <c r="J11130" s="123"/>
      <c r="K11130" s="137"/>
      <c r="L11130" s="137"/>
      <c r="M11130" s="137"/>
      <c r="N11130" s="218">
        <v>2</v>
      </c>
      <c r="O11130" s="108" t="s">
        <v>14967</v>
      </c>
      <c r="P11130" s="138"/>
      <c r="Q11130" s="108" t="s">
        <v>14968</v>
      </c>
      <c r="R11130" s="108" t="s">
        <v>14971</v>
      </c>
      <c r="S11130" s="139" t="s">
        <v>14973</v>
      </c>
      <c r="T11130" s="218" t="s">
        <v>51</v>
      </c>
      <c r="U11130" s="218" t="s">
        <v>74</v>
      </c>
      <c r="V11130" s="218" t="s">
        <v>52</v>
      </c>
      <c r="W11130" s="223">
        <v>7.2</v>
      </c>
      <c r="X11130" s="136">
        <v>41.67</v>
      </c>
      <c r="Y11130" s="223">
        <v>6750</v>
      </c>
      <c r="Z11130" s="223">
        <f>W11130*Y11130</f>
        <v>48600</v>
      </c>
      <c r="AA11130" s="224">
        <v>21</v>
      </c>
      <c r="AB11130" s="224">
        <v>93</v>
      </c>
      <c r="AC11130" s="223">
        <f>(Z11130*(100-AB11130))/100</f>
        <v>3402</v>
      </c>
      <c r="AD11130" s="223">
        <f>IF(AND(AC11130="",M11129=""),0,IF((AC11130=""),M11129, IF( (M11129=""),AC11130,SUM(AC11129:AC11132)+M11129)))</f>
        <v>72252</v>
      </c>
      <c r="AE11130" s="223">
        <f>IF( (X11130=""),AD11130*1,AD11130*(X11130/100) )</f>
        <v>30107.4084</v>
      </c>
      <c r="AF11130" s="223">
        <v>50000000</v>
      </c>
      <c r="AG11130" s="223">
        <f>IF((AF11130-AE11130) &gt; 1,0,IF((AF11130-AE11130)&lt;0,AE11130-AF11130,AF11130-AE11130))</f>
        <v>0</v>
      </c>
      <c r="AH11130" s="223">
        <v>0.02</v>
      </c>
    </row>
    <row r="11131" spans="1:34" s="173" customFormat="1" x14ac:dyDescent="0.55000000000000004">
      <c r="A11131" s="122"/>
      <c r="B11131" s="218"/>
      <c r="C11131" s="218"/>
      <c r="D11131" s="221"/>
      <c r="E11131" s="218"/>
      <c r="F11131" s="218"/>
      <c r="G11131" s="218"/>
      <c r="H11131" s="218"/>
      <c r="I11131" s="222"/>
      <c r="J11131" s="123"/>
      <c r="K11131" s="137"/>
      <c r="L11131" s="137" t="s">
        <v>63</v>
      </c>
      <c r="M11131" s="137">
        <f>SUM(M11129:M11130)</f>
        <v>68850</v>
      </c>
      <c r="N11131" s="218"/>
      <c r="O11131" s="108"/>
      <c r="P11131" s="138"/>
      <c r="Q11131" s="108"/>
      <c r="R11131" s="108"/>
      <c r="S11131" s="139"/>
      <c r="T11131" s="218"/>
      <c r="U11131" s="218"/>
      <c r="V11131" s="218"/>
      <c r="W11131" s="223"/>
      <c r="X11131" s="136"/>
      <c r="Y11131" s="223"/>
      <c r="Z11131" s="223"/>
      <c r="AA11131" s="224"/>
      <c r="AB11131" s="224"/>
      <c r="AC11131" s="223"/>
      <c r="AD11131" s="223"/>
      <c r="AE11131" s="223">
        <f>SUM(AE11129:AE11130)</f>
        <v>72252</v>
      </c>
      <c r="AF11131" s="223"/>
      <c r="AG11131" s="223">
        <f>SUM(AG11129:AG11130)</f>
        <v>0</v>
      </c>
      <c r="AH11131" s="223"/>
    </row>
    <row r="11132" spans="1:34" s="173" customFormat="1" x14ac:dyDescent="0.55000000000000004">
      <c r="A11132" s="122" t="s">
        <v>14974</v>
      </c>
      <c r="B11132" s="218">
        <v>4766</v>
      </c>
      <c r="C11132" s="218">
        <v>7668</v>
      </c>
      <c r="D11132" s="221" t="s">
        <v>14975</v>
      </c>
      <c r="E11132" s="218" t="s">
        <v>34</v>
      </c>
      <c r="F11132" s="218">
        <v>10344</v>
      </c>
      <c r="G11132" s="218">
        <v>0</v>
      </c>
      <c r="H11132" s="218">
        <v>1</v>
      </c>
      <c r="I11132" s="222">
        <v>96</v>
      </c>
      <c r="J11132" s="123" t="s">
        <v>38</v>
      </c>
      <c r="K11132" s="137">
        <f>((G11132*400)+(H11132*100))+I11132</f>
        <v>196</v>
      </c>
      <c r="L11132" s="137">
        <v>850</v>
      </c>
      <c r="M11132" s="137">
        <f>K11132*L11132</f>
        <v>166600</v>
      </c>
      <c r="N11132" s="218"/>
      <c r="O11132" s="108"/>
      <c r="P11132" s="138"/>
      <c r="Q11132" s="108"/>
      <c r="R11132" s="108"/>
      <c r="S11132" s="139"/>
      <c r="T11132" s="218"/>
      <c r="U11132" s="218"/>
      <c r="V11132" s="218"/>
      <c r="W11132" s="223"/>
      <c r="X11132" s="136"/>
      <c r="Y11132" s="223"/>
      <c r="Z11132" s="223"/>
      <c r="AA11132" s="224"/>
      <c r="AB11132" s="224"/>
      <c r="AC11132" s="223"/>
      <c r="AD11132" s="223">
        <f>IF(AND(AC11132="",M11132=""),0,IF((AC11132=""),M11132,IF((M11132=""),AC11132,AC11132+M11132)))</f>
        <v>166600</v>
      </c>
      <c r="AE11132" s="223">
        <f>IF( (X11132=""),AD11132*1,AD11132*(X11132/100) )</f>
        <v>166600</v>
      </c>
      <c r="AF11132" s="223">
        <v>50000000</v>
      </c>
      <c r="AG11132" s="223">
        <f>IF((AF11132-AE11132) &gt; 1,0,IF((AF11132-AE11132)&lt;0,AE11132-AF11132,AF11132-AE11132))</f>
        <v>0</v>
      </c>
      <c r="AH11132" s="223">
        <v>0.01</v>
      </c>
    </row>
    <row r="11133" spans="1:34" s="173" customFormat="1" x14ac:dyDescent="0.55000000000000004">
      <c r="A11133" s="122"/>
      <c r="B11133" s="218"/>
      <c r="C11133" s="218"/>
      <c r="D11133" s="221"/>
      <c r="E11133" s="218"/>
      <c r="F11133" s="218"/>
      <c r="G11133" s="218"/>
      <c r="H11133" s="218"/>
      <c r="I11133" s="222"/>
      <c r="J11133" s="123"/>
      <c r="K11133" s="137"/>
      <c r="L11133" s="137" t="s">
        <v>63</v>
      </c>
      <c r="M11133" s="137">
        <f>SUM(M11132:M11132)</f>
        <v>166600</v>
      </c>
      <c r="N11133" s="218"/>
      <c r="O11133" s="108"/>
      <c r="P11133" s="138"/>
      <c r="Q11133" s="108"/>
      <c r="R11133" s="108"/>
      <c r="S11133" s="139"/>
      <c r="T11133" s="218"/>
      <c r="U11133" s="218"/>
      <c r="V11133" s="218"/>
      <c r="W11133" s="223"/>
      <c r="X11133" s="136"/>
      <c r="Y11133" s="223"/>
      <c r="Z11133" s="223"/>
      <c r="AA11133" s="224"/>
      <c r="AB11133" s="224"/>
      <c r="AC11133" s="223"/>
      <c r="AD11133" s="223"/>
      <c r="AE11133" s="223">
        <f>SUM(AE11132:AE11132)</f>
        <v>166600</v>
      </c>
      <c r="AF11133" s="223"/>
      <c r="AG11133" s="223">
        <f>SUM(AG11132:AG11132)</f>
        <v>0</v>
      </c>
      <c r="AH11133" s="223"/>
    </row>
    <row r="11134" spans="1:34" s="173" customFormat="1" x14ac:dyDescent="0.55000000000000004">
      <c r="A11134" s="122" t="s">
        <v>14976</v>
      </c>
      <c r="B11134" s="218">
        <v>4767</v>
      </c>
      <c r="C11134" s="218">
        <v>4885</v>
      </c>
      <c r="D11134" s="221" t="s">
        <v>14977</v>
      </c>
      <c r="E11134" s="218" t="s">
        <v>34</v>
      </c>
      <c r="F11134" s="218">
        <v>14102</v>
      </c>
      <c r="G11134" s="218">
        <v>1</v>
      </c>
      <c r="H11134" s="218">
        <v>2</v>
      </c>
      <c r="I11134" s="222">
        <v>80</v>
      </c>
      <c r="J11134" s="123" t="s">
        <v>35</v>
      </c>
      <c r="K11134" s="137">
        <f>((G11134*400)+(H11134*100))+I11134</f>
        <v>680</v>
      </c>
      <c r="L11134" s="137">
        <v>850</v>
      </c>
      <c r="M11134" s="137">
        <f>K11134*L11134</f>
        <v>578000</v>
      </c>
      <c r="N11134" s="218">
        <v>1</v>
      </c>
      <c r="O11134" s="108" t="s">
        <v>8443</v>
      </c>
      <c r="P11134" s="138"/>
      <c r="Q11134" s="108" t="s">
        <v>8444</v>
      </c>
      <c r="R11134" s="108" t="s">
        <v>8445</v>
      </c>
      <c r="S11134" s="139" t="s">
        <v>14978</v>
      </c>
      <c r="T11134" s="218" t="s">
        <v>51</v>
      </c>
      <c r="U11134" s="218" t="s">
        <v>74</v>
      </c>
      <c r="V11134" s="218" t="s">
        <v>52</v>
      </c>
      <c r="W11134" s="223">
        <v>356.4</v>
      </c>
      <c r="X11134" s="136">
        <v>79.22</v>
      </c>
      <c r="Y11134" s="223">
        <v>6750</v>
      </c>
      <c r="Z11134" s="223">
        <f>W11134*Y11134</f>
        <v>2405700</v>
      </c>
      <c r="AA11134" s="224">
        <v>21</v>
      </c>
      <c r="AB11134" s="224">
        <v>93</v>
      </c>
      <c r="AC11134" s="223">
        <f>(Z11134*(100-AB11134))/100</f>
        <v>168399</v>
      </c>
      <c r="AD11134" s="223">
        <f>IF(AND(AC11134="",M11134=""),0,IF((AC11134=""),M11134, IF( (M11134=""),AC11134,SUM(AC11134:AC11137)+M11134)))</f>
        <v>6975539.2999999998</v>
      </c>
      <c r="AE11134" s="223">
        <f>IF( (X11134=""),AD11134*1,AD11134*(X11134/100) )</f>
        <v>5526022.2334599998</v>
      </c>
      <c r="AF11134" s="223">
        <v>50000000</v>
      </c>
      <c r="AG11134" s="223">
        <f>IF((AF11134-AE11134) &gt; 1,0,IF((AF11134-AE11134)&lt;0,AE11134-AF11134,AF11134-AE11134))</f>
        <v>0</v>
      </c>
      <c r="AH11134" s="223">
        <v>0.02</v>
      </c>
    </row>
    <row r="11135" spans="1:34" s="173" customFormat="1" x14ac:dyDescent="0.55000000000000004">
      <c r="A11135" s="122"/>
      <c r="B11135" s="218"/>
      <c r="C11135" s="218"/>
      <c r="D11135" s="221"/>
      <c r="E11135" s="218"/>
      <c r="F11135" s="218"/>
      <c r="G11135" s="218"/>
      <c r="H11135" s="218"/>
      <c r="I11135" s="222"/>
      <c r="J11135" s="123"/>
      <c r="K11135" s="137"/>
      <c r="L11135" s="137"/>
      <c r="M11135" s="137"/>
      <c r="N11135" s="218">
        <v>2</v>
      </c>
      <c r="O11135" s="108" t="s">
        <v>8443</v>
      </c>
      <c r="P11135" s="138"/>
      <c r="Q11135" s="108" t="s">
        <v>8444</v>
      </c>
      <c r="R11135" s="108" t="s">
        <v>8445</v>
      </c>
      <c r="S11135" s="139" t="s">
        <v>14979</v>
      </c>
      <c r="T11135" s="218" t="s">
        <v>51</v>
      </c>
      <c r="U11135" s="218" t="s">
        <v>45</v>
      </c>
      <c r="V11135" s="218" t="s">
        <v>52</v>
      </c>
      <c r="W11135" s="223">
        <v>93.5</v>
      </c>
      <c r="X11135" s="136">
        <v>20.78</v>
      </c>
      <c r="Y11135" s="223">
        <v>6750</v>
      </c>
      <c r="Z11135" s="223">
        <f>W11135*Y11135</f>
        <v>631125</v>
      </c>
      <c r="AA11135" s="224">
        <v>6</v>
      </c>
      <c r="AB11135" s="224">
        <v>6</v>
      </c>
      <c r="AC11135" s="223">
        <f>(Z11135*(100-AB11135))/100</f>
        <v>593257.5</v>
      </c>
      <c r="AD11135" s="223">
        <f>IF(AND(AC11135="",M11134=""),0,IF((AC11135=""),M11134, IF( (M11134=""),AC11135,SUM(AC11134:AC11137)+M11134)))</f>
        <v>6975539.2999999998</v>
      </c>
      <c r="AE11135" s="223">
        <f>IF( (X11135=""),AD11135*1,AD11135*(X11135/100) )</f>
        <v>1449517.06654</v>
      </c>
      <c r="AF11135" s="223">
        <v>50000000</v>
      </c>
      <c r="AG11135" s="223">
        <f>IF((AF11135-AE11135) &gt; 1,0,IF((AF11135-AE11135)&lt;0,AE11135-AF11135,AF11135-AE11135))</f>
        <v>0</v>
      </c>
      <c r="AH11135" s="223">
        <v>0.02</v>
      </c>
    </row>
    <row r="11136" spans="1:34" s="173" customFormat="1" x14ac:dyDescent="0.55000000000000004">
      <c r="A11136" s="122"/>
      <c r="B11136" s="218">
        <v>4768</v>
      </c>
      <c r="C11136" s="218">
        <v>4886</v>
      </c>
      <c r="D11136" s="221" t="s">
        <v>14980</v>
      </c>
      <c r="E11136" s="218" t="s">
        <v>34</v>
      </c>
      <c r="F11136" s="218">
        <v>14120</v>
      </c>
      <c r="G11136" s="218">
        <v>0</v>
      </c>
      <c r="H11136" s="218">
        <v>3</v>
      </c>
      <c r="I11136" s="222">
        <v>63</v>
      </c>
      <c r="J11136" s="123" t="s">
        <v>35</v>
      </c>
      <c r="K11136" s="137">
        <f>((G11136*400)+(H11136*100))+I11136</f>
        <v>363</v>
      </c>
      <c r="L11136" s="137">
        <v>850</v>
      </c>
      <c r="M11136" s="137">
        <f>K11136*L11136</f>
        <v>308550</v>
      </c>
      <c r="N11136" s="218">
        <v>1</v>
      </c>
      <c r="O11136" s="108" t="s">
        <v>8443</v>
      </c>
      <c r="P11136" s="138"/>
      <c r="Q11136" s="108" t="s">
        <v>8444</v>
      </c>
      <c r="R11136" s="108" t="s">
        <v>8445</v>
      </c>
      <c r="S11136" s="139" t="s">
        <v>14981</v>
      </c>
      <c r="T11136" s="218" t="s">
        <v>51</v>
      </c>
      <c r="U11136" s="218" t="s">
        <v>45</v>
      </c>
      <c r="V11136" s="218" t="s">
        <v>52</v>
      </c>
      <c r="W11136" s="223">
        <v>786.24</v>
      </c>
      <c r="X11136" s="136">
        <v>72.02</v>
      </c>
      <c r="Y11136" s="223">
        <v>6750</v>
      </c>
      <c r="Z11136" s="223">
        <f>W11136*Y11136</f>
        <v>5307120</v>
      </c>
      <c r="AA11136" s="224">
        <v>6</v>
      </c>
      <c r="AB11136" s="224">
        <v>6</v>
      </c>
      <c r="AC11136" s="223">
        <f>(Z11136*(100-AB11136))/100</f>
        <v>4988692.8</v>
      </c>
      <c r="AD11136" s="223">
        <f>IF(AND(AC11136="",M11136=""),0,IF((AC11136=""),M11136, IF( (M11136=""),AC11136,SUM(AC11136:AC11139)+M11136)))</f>
        <v>5944432.7999999998</v>
      </c>
      <c r="AE11136" s="223">
        <f>IF( (X11136=""),AD11136*1,AD11136*(X11136/100) )</f>
        <v>4281180.5025599999</v>
      </c>
      <c r="AF11136" s="223">
        <v>50000000</v>
      </c>
      <c r="AG11136" s="223">
        <f>IF((AF11136-AE11136) &gt; 1,0,IF((AF11136-AE11136)&lt;0,AE11136-AF11136,AF11136-AE11136))</f>
        <v>0</v>
      </c>
      <c r="AH11136" s="223">
        <v>0.02</v>
      </c>
    </row>
    <row r="11137" spans="1:34" s="173" customFormat="1" x14ac:dyDescent="0.55000000000000004">
      <c r="A11137" s="122"/>
      <c r="B11137" s="218"/>
      <c r="C11137" s="218"/>
      <c r="D11137" s="221"/>
      <c r="E11137" s="218"/>
      <c r="F11137" s="218"/>
      <c r="G11137" s="218"/>
      <c r="H11137" s="218"/>
      <c r="I11137" s="222"/>
      <c r="J11137" s="123"/>
      <c r="K11137" s="137"/>
      <c r="L11137" s="137"/>
      <c r="M11137" s="137"/>
      <c r="N11137" s="218">
        <v>2</v>
      </c>
      <c r="O11137" s="108" t="s">
        <v>8443</v>
      </c>
      <c r="P11137" s="138"/>
      <c r="Q11137" s="108" t="s">
        <v>8444</v>
      </c>
      <c r="R11137" s="108" t="s">
        <v>8445</v>
      </c>
      <c r="S11137" s="139" t="s">
        <v>14982</v>
      </c>
      <c r="T11137" s="218" t="s">
        <v>51</v>
      </c>
      <c r="U11137" s="218" t="s">
        <v>45</v>
      </c>
      <c r="V11137" s="218" t="s">
        <v>52</v>
      </c>
      <c r="W11137" s="223">
        <v>102</v>
      </c>
      <c r="X11137" s="136">
        <v>9.34</v>
      </c>
      <c r="Y11137" s="223">
        <v>6750</v>
      </c>
      <c r="Z11137" s="223">
        <f>W11137*Y11137</f>
        <v>688500</v>
      </c>
      <c r="AA11137" s="224">
        <v>6</v>
      </c>
      <c r="AB11137" s="224">
        <v>6</v>
      </c>
      <c r="AC11137" s="223">
        <f>(Z11137*(100-AB11137))/100</f>
        <v>647190</v>
      </c>
      <c r="AD11137" s="223">
        <f>IF(AND(AC11137="",M11136=""),0,IF((AC11137=""),M11136, IF( (M11136=""),AC11137,SUM(AC11136:AC11139)+M11136)))</f>
        <v>5944432.7999999998</v>
      </c>
      <c r="AE11137" s="223">
        <f>IF( (X11137=""),AD11137*1,AD11137*(X11137/100) )</f>
        <v>555210.02351999993</v>
      </c>
      <c r="AF11137" s="223">
        <v>50000000</v>
      </c>
      <c r="AG11137" s="223">
        <f>IF((AF11137-AE11137) &gt; 1,0,IF((AF11137-AE11137)&lt;0,AE11137-AF11137,AF11137-AE11137))</f>
        <v>0</v>
      </c>
      <c r="AH11137" s="223">
        <v>0.02</v>
      </c>
    </row>
    <row r="11138" spans="1:34" s="173" customFormat="1" x14ac:dyDescent="0.55000000000000004">
      <c r="A11138" s="122"/>
      <c r="B11138" s="218"/>
      <c r="C11138" s="218"/>
      <c r="D11138" s="221"/>
      <c r="E11138" s="218"/>
      <c r="F11138" s="218"/>
      <c r="G11138" s="218"/>
      <c r="H11138" s="218"/>
      <c r="I11138" s="222"/>
      <c r="J11138" s="123"/>
      <c r="K11138" s="137"/>
      <c r="L11138" s="137"/>
      <c r="M11138" s="137"/>
      <c r="N11138" s="218"/>
      <c r="O11138" s="108"/>
      <c r="P11138" s="138"/>
      <c r="Q11138" s="108"/>
      <c r="R11138" s="108"/>
      <c r="S11138" s="139"/>
      <c r="T11138" s="218" t="s">
        <v>55</v>
      </c>
      <c r="U11138" s="218"/>
      <c r="V11138" s="218" t="s">
        <v>52</v>
      </c>
      <c r="W11138" s="223">
        <v>203.52</v>
      </c>
      <c r="X11138" s="136">
        <v>18.64</v>
      </c>
      <c r="Y11138" s="223">
        <v>0</v>
      </c>
      <c r="Z11138" s="223">
        <f>W11138*Y11138</f>
        <v>0</v>
      </c>
      <c r="AA11138" s="224">
        <v>6</v>
      </c>
      <c r="AB11138" s="224">
        <v>6</v>
      </c>
      <c r="AC11138" s="223">
        <f>(Z11138*(100-AB11138))/100</f>
        <v>0</v>
      </c>
      <c r="AD11138" s="223">
        <f>IF(AND(AC11138="",M11136=""),0,IF((AC11138=""),M11136, IF( (M11136=""),AC11138,SUM(AC11136:AC11139)+M11136)))</f>
        <v>5944432.7999999998</v>
      </c>
      <c r="AE11138" s="223">
        <f>IF( (X11138=""),AD11138*1,AD11138*(X11138/100) )</f>
        <v>1108042.2739200001</v>
      </c>
      <c r="AF11138" s="223">
        <v>50000000</v>
      </c>
      <c r="AG11138" s="223">
        <f>IF((AF11138-AE11138) &gt; 1,0,IF((AF11138-AE11138)&lt;0,AE11138-AF11138,AF11138-AE11138))</f>
        <v>0</v>
      </c>
      <c r="AH11138" s="223">
        <v>0.02</v>
      </c>
    </row>
    <row r="11139" spans="1:34" s="173" customFormat="1" x14ac:dyDescent="0.55000000000000004">
      <c r="A11139" s="122"/>
      <c r="B11139" s="218"/>
      <c r="C11139" s="218"/>
      <c r="D11139" s="221"/>
      <c r="E11139" s="218"/>
      <c r="F11139" s="218"/>
      <c r="G11139" s="218"/>
      <c r="H11139" s="218"/>
      <c r="I11139" s="222"/>
      <c r="J11139" s="123"/>
      <c r="K11139" s="137"/>
      <c r="L11139" s="137" t="s">
        <v>63</v>
      </c>
      <c r="M11139" s="137">
        <f>SUM(M11134:M11138)</f>
        <v>886550</v>
      </c>
      <c r="N11139" s="218"/>
      <c r="O11139" s="108"/>
      <c r="P11139" s="138"/>
      <c r="Q11139" s="108"/>
      <c r="R11139" s="108"/>
      <c r="S11139" s="139"/>
      <c r="T11139" s="218"/>
      <c r="U11139" s="218"/>
      <c r="V11139" s="218"/>
      <c r="W11139" s="223"/>
      <c r="X11139" s="136"/>
      <c r="Y11139" s="223"/>
      <c r="Z11139" s="223"/>
      <c r="AA11139" s="224"/>
      <c r="AB11139" s="224"/>
      <c r="AC11139" s="223"/>
      <c r="AD11139" s="223"/>
      <c r="AE11139" s="223">
        <f>SUM(AE11134:AE11138)</f>
        <v>12919972.1</v>
      </c>
      <c r="AF11139" s="223"/>
      <c r="AG11139" s="223">
        <f>SUM(AG11134:AG11138)</f>
        <v>0</v>
      </c>
      <c r="AH11139" s="223"/>
    </row>
    <row r="11140" spans="1:34" s="173" customFormat="1" x14ac:dyDescent="0.55000000000000004">
      <c r="A11140" s="122" t="s">
        <v>14987</v>
      </c>
      <c r="B11140" s="218">
        <v>4769</v>
      </c>
      <c r="C11140" s="218">
        <v>9501</v>
      </c>
      <c r="D11140" s="221" t="s">
        <v>14988</v>
      </c>
      <c r="E11140" s="218" t="s">
        <v>34</v>
      </c>
      <c r="F11140" s="218">
        <v>16739</v>
      </c>
      <c r="G11140" s="218">
        <v>0</v>
      </c>
      <c r="H11140" s="218">
        <v>1</v>
      </c>
      <c r="I11140" s="222">
        <v>0</v>
      </c>
      <c r="J11140" s="123" t="s">
        <v>35</v>
      </c>
      <c r="K11140" s="137">
        <f>((G11140*400)+(H11140*100))+I11140</f>
        <v>100</v>
      </c>
      <c r="L11140" s="137">
        <v>375</v>
      </c>
      <c r="M11140" s="137">
        <f>K11140*L11140</f>
        <v>37500</v>
      </c>
      <c r="N11140" s="218">
        <v>1</v>
      </c>
      <c r="O11140" s="108" t="s">
        <v>14985</v>
      </c>
      <c r="P11140" s="138">
        <v>3570800020634</v>
      </c>
      <c r="Q11140" s="108" t="s">
        <v>14986</v>
      </c>
      <c r="R11140" s="108" t="s">
        <v>14989</v>
      </c>
      <c r="S11140" s="139"/>
      <c r="T11140" s="218" t="s">
        <v>51</v>
      </c>
      <c r="U11140" s="218" t="s">
        <v>45</v>
      </c>
      <c r="V11140" s="218" t="s">
        <v>52</v>
      </c>
      <c r="W11140" s="223">
        <v>91</v>
      </c>
      <c r="X11140" s="136">
        <v>100</v>
      </c>
      <c r="Y11140" s="223">
        <v>6750</v>
      </c>
      <c r="Z11140" s="223">
        <f>W11140*Y11140</f>
        <v>614250</v>
      </c>
      <c r="AA11140" s="224">
        <v>1</v>
      </c>
      <c r="AB11140" s="224">
        <v>1</v>
      </c>
      <c r="AC11140" s="223">
        <f>(Z11140*(100-AB11140))/100</f>
        <v>608107.5</v>
      </c>
      <c r="AD11140" s="223">
        <f>IF(AND(AC11140="",M11140=""),0,IF((AC11140=""),M11140, IF( (M11140=""),AC11140,AC11140+M11140)))</f>
        <v>645607.5</v>
      </c>
      <c r="AE11140" s="223">
        <f>IF( (X11140=""),AD11140*1,AD11140*(X11140/100) )</f>
        <v>645607.5</v>
      </c>
      <c r="AF11140" s="223">
        <v>50000000</v>
      </c>
      <c r="AG11140" s="223">
        <f>IF((AF11140-AE11140) &gt; 1,0,IF((AF11140-AE11140)&lt;0,AE11140-AF11140,AF11140-AE11140))</f>
        <v>0</v>
      </c>
      <c r="AH11140" s="223">
        <v>0.02</v>
      </c>
    </row>
    <row r="11141" spans="1:34" s="173" customFormat="1" x14ac:dyDescent="0.55000000000000004">
      <c r="A11141" s="122"/>
      <c r="B11141" s="218"/>
      <c r="C11141" s="218"/>
      <c r="D11141" s="221"/>
      <c r="E11141" s="218"/>
      <c r="F11141" s="218"/>
      <c r="G11141" s="218"/>
      <c r="H11141" s="218"/>
      <c r="I11141" s="222"/>
      <c r="J11141" s="123"/>
      <c r="K11141" s="137"/>
      <c r="L11141" s="137" t="s">
        <v>63</v>
      </c>
      <c r="M11141" s="137">
        <f>SUM(M11140:M11140)</f>
        <v>37500</v>
      </c>
      <c r="N11141" s="218"/>
      <c r="O11141" s="108"/>
      <c r="P11141" s="138"/>
      <c r="Q11141" s="108"/>
      <c r="R11141" s="108"/>
      <c r="S11141" s="139"/>
      <c r="T11141" s="218"/>
      <c r="U11141" s="218"/>
      <c r="V11141" s="218"/>
      <c r="W11141" s="223"/>
      <c r="X11141" s="136"/>
      <c r="Y11141" s="223"/>
      <c r="Z11141" s="223"/>
      <c r="AA11141" s="224"/>
      <c r="AB11141" s="224"/>
      <c r="AC11141" s="223"/>
      <c r="AD11141" s="223"/>
      <c r="AE11141" s="223">
        <f>SUM(AE11140:AE11140)</f>
        <v>645607.5</v>
      </c>
      <c r="AF11141" s="223"/>
      <c r="AG11141" s="223">
        <f>SUM(AG11140:AG11140)</f>
        <v>0</v>
      </c>
      <c r="AH11141" s="223"/>
    </row>
    <row r="11142" spans="1:34" s="173" customFormat="1" x14ac:dyDescent="0.55000000000000004">
      <c r="A11142" s="122" t="s">
        <v>14983</v>
      </c>
      <c r="B11142" s="172">
        <v>5173</v>
      </c>
      <c r="C11142" s="172">
        <v>6081</v>
      </c>
      <c r="D11142" s="242" t="s">
        <v>14984</v>
      </c>
      <c r="E11142" s="172" t="s">
        <v>37</v>
      </c>
      <c r="F11142" s="172">
        <v>5416</v>
      </c>
      <c r="G11142" s="172">
        <v>2</v>
      </c>
      <c r="H11142" s="172">
        <v>0</v>
      </c>
      <c r="I11142" s="243">
        <v>24</v>
      </c>
      <c r="J11142" s="123" t="s">
        <v>38</v>
      </c>
      <c r="K11142" s="171">
        <f>((G11142*400)+(H11142*100))+I11142</f>
        <v>824</v>
      </c>
      <c r="L11142" s="171">
        <v>400</v>
      </c>
      <c r="M11142" s="171">
        <f>K11142*L11142</f>
        <v>329600</v>
      </c>
      <c r="N11142" s="172"/>
      <c r="O11142" s="122"/>
      <c r="P11142" s="200"/>
      <c r="Q11142" s="122"/>
      <c r="R11142" s="122"/>
      <c r="S11142" s="170"/>
      <c r="T11142" s="172"/>
      <c r="U11142" s="172"/>
      <c r="V11142" s="172"/>
      <c r="W11142" s="244"/>
      <c r="X11142" s="199"/>
      <c r="Y11142" s="244"/>
      <c r="Z11142" s="244"/>
      <c r="AA11142" s="245"/>
      <c r="AB11142" s="245"/>
      <c r="AC11142" s="244"/>
      <c r="AD11142" s="244">
        <f>IF(AND(AC11142="",M11142=""),0,IF((AC11142=""),M11142,IF((M11142=""),AC11142,AC11142+M11142)))</f>
        <v>329600</v>
      </c>
      <c r="AE11142" s="244">
        <f>IF( (X11142=""),AD11142*1,AD11142*(X11142/100) )</f>
        <v>329600</v>
      </c>
      <c r="AF11142" s="244">
        <v>0</v>
      </c>
      <c r="AG11142" s="244">
        <f>IF((AF11142-AE11142) &gt; 1,0,IF((AF11142-AE11142)&lt;0,AE11142-AF11142,AF11142-AE11142))</f>
        <v>329600</v>
      </c>
      <c r="AH11142" s="223">
        <v>0.01</v>
      </c>
    </row>
    <row r="11143" spans="1:34" s="173" customFormat="1" x14ac:dyDescent="0.55000000000000004">
      <c r="A11143" s="122"/>
      <c r="B11143" s="172"/>
      <c r="C11143" s="172"/>
      <c r="D11143" s="242"/>
      <c r="E11143" s="172"/>
      <c r="F11143" s="172"/>
      <c r="G11143" s="172"/>
      <c r="H11143" s="172"/>
      <c r="I11143" s="243"/>
      <c r="J11143" s="123"/>
      <c r="K11143" s="171"/>
      <c r="L11143" s="171" t="s">
        <v>63</v>
      </c>
      <c r="M11143" s="171">
        <f>SUM(M11142:M11142)</f>
        <v>329600</v>
      </c>
      <c r="N11143" s="172"/>
      <c r="O11143" s="122"/>
      <c r="P11143" s="200"/>
      <c r="Q11143" s="122"/>
      <c r="R11143" s="122"/>
      <c r="S11143" s="170"/>
      <c r="T11143" s="172"/>
      <c r="U11143" s="172"/>
      <c r="V11143" s="172"/>
      <c r="W11143" s="244"/>
      <c r="X11143" s="199"/>
      <c r="Y11143" s="244"/>
      <c r="Z11143" s="244"/>
      <c r="AA11143" s="245"/>
      <c r="AB11143" s="245"/>
      <c r="AC11143" s="244"/>
      <c r="AD11143" s="244"/>
      <c r="AE11143" s="244">
        <f>SUM(AE11142:AE11142)</f>
        <v>329600</v>
      </c>
      <c r="AF11143" s="244"/>
      <c r="AG11143" s="244">
        <f>SUM(AG11142:AG11142)</f>
        <v>329600</v>
      </c>
      <c r="AH11143" s="223"/>
    </row>
    <row r="11144" spans="1:34" s="173" customFormat="1" x14ac:dyDescent="0.55000000000000004">
      <c r="A11144" s="122" t="s">
        <v>14990</v>
      </c>
      <c r="B11144" s="218">
        <v>4770</v>
      </c>
      <c r="C11144" s="218">
        <v>6368</v>
      </c>
      <c r="D11144" s="221" t="s">
        <v>14991</v>
      </c>
      <c r="E11144" s="218" t="s">
        <v>37</v>
      </c>
      <c r="F11144" s="218">
        <v>5533</v>
      </c>
      <c r="G11144" s="218">
        <v>6</v>
      </c>
      <c r="H11144" s="218">
        <v>2</v>
      </c>
      <c r="I11144" s="222">
        <v>62</v>
      </c>
      <c r="J11144" s="123" t="s">
        <v>38</v>
      </c>
      <c r="K11144" s="137">
        <f>((G11144*400)+(H11144*100))+I11144</f>
        <v>2662</v>
      </c>
      <c r="L11144" s="137">
        <v>400</v>
      </c>
      <c r="M11144" s="137">
        <f>K11144*L11144</f>
        <v>1064800</v>
      </c>
      <c r="N11144" s="218"/>
      <c r="O11144" s="108"/>
      <c r="P11144" s="138"/>
      <c r="Q11144" s="108"/>
      <c r="R11144" s="108"/>
      <c r="S11144" s="139"/>
      <c r="T11144" s="218"/>
      <c r="U11144" s="218"/>
      <c r="V11144" s="218"/>
      <c r="W11144" s="223"/>
      <c r="X11144" s="136"/>
      <c r="Y11144" s="223"/>
      <c r="Z11144" s="223"/>
      <c r="AA11144" s="224"/>
      <c r="AB11144" s="224"/>
      <c r="AC11144" s="223"/>
      <c r="AD11144" s="223">
        <f>IF(AND(AC11144="",M11144=""),0,IF((AC11144=""),M11144,IF((M11144=""),AC11144,AC11144+M11144)))</f>
        <v>1064800</v>
      </c>
      <c r="AE11144" s="223">
        <f>IF( (X11144=""),AD11144*1,AD11144*(X11144/100) )</f>
        <v>1064800</v>
      </c>
      <c r="AF11144" s="223">
        <v>0</v>
      </c>
      <c r="AG11144" s="223">
        <f>IF((AF11144-AE11144) &gt; 1,0,IF((AF11144-AE11144)&lt;0,AE11144-AF11144,AF11144-AE11144))</f>
        <v>1064800</v>
      </c>
      <c r="AH11144" s="223">
        <v>0.01</v>
      </c>
    </row>
    <row r="11145" spans="1:34" s="173" customFormat="1" x14ac:dyDescent="0.55000000000000004">
      <c r="A11145" s="122"/>
      <c r="B11145" s="218">
        <v>4771</v>
      </c>
      <c r="C11145" s="218">
        <v>6362</v>
      </c>
      <c r="D11145" s="221" t="s">
        <v>14992</v>
      </c>
      <c r="E11145" s="218" t="s">
        <v>37</v>
      </c>
      <c r="F11145" s="218">
        <v>5534</v>
      </c>
      <c r="G11145" s="218">
        <v>24</v>
      </c>
      <c r="H11145" s="218">
        <v>0</v>
      </c>
      <c r="I11145" s="222">
        <v>93</v>
      </c>
      <c r="J11145" s="123" t="s">
        <v>38</v>
      </c>
      <c r="K11145" s="137">
        <f>((G11145*400)+(H11145*100))+I11145</f>
        <v>9693</v>
      </c>
      <c r="L11145" s="137">
        <v>400</v>
      </c>
      <c r="M11145" s="137">
        <f>K11145*L11145</f>
        <v>3877200</v>
      </c>
      <c r="N11145" s="218"/>
      <c r="O11145" s="108"/>
      <c r="P11145" s="138"/>
      <c r="Q11145" s="108"/>
      <c r="R11145" s="108"/>
      <c r="S11145" s="139"/>
      <c r="T11145" s="218"/>
      <c r="U11145" s="218"/>
      <c r="V11145" s="218"/>
      <c r="W11145" s="223"/>
      <c r="X11145" s="136"/>
      <c r="Y11145" s="223"/>
      <c r="Z11145" s="223"/>
      <c r="AA11145" s="224"/>
      <c r="AB11145" s="224"/>
      <c r="AC11145" s="223"/>
      <c r="AD11145" s="223">
        <f>IF(AND(AC11145="",M11145=""),0,IF((AC11145=""),M11145,IF((M11145=""),AC11145,AC11145+M11145)))</f>
        <v>3877200</v>
      </c>
      <c r="AE11145" s="223">
        <f>IF( (X11145=""),AD11145*1,AD11145*(X11145/100) )</f>
        <v>3877200</v>
      </c>
      <c r="AF11145" s="223">
        <v>0</v>
      </c>
      <c r="AG11145" s="223">
        <f>IF((AF11145-AE11145) &gt; 1,0,IF((AF11145-AE11145)&lt;0,AE11145-AF11145,AF11145-AE11145))</f>
        <v>3877200</v>
      </c>
      <c r="AH11145" s="223">
        <v>0.01</v>
      </c>
    </row>
    <row r="11146" spans="1:34" s="173" customFormat="1" x14ac:dyDescent="0.55000000000000004">
      <c r="A11146" s="122"/>
      <c r="B11146" s="218"/>
      <c r="C11146" s="218"/>
      <c r="D11146" s="221"/>
      <c r="E11146" s="218"/>
      <c r="F11146" s="218"/>
      <c r="G11146" s="218"/>
      <c r="H11146" s="218"/>
      <c r="I11146" s="222"/>
      <c r="J11146" s="123"/>
      <c r="K11146" s="137"/>
      <c r="L11146" s="137" t="s">
        <v>63</v>
      </c>
      <c r="M11146" s="137">
        <f>SUM(M11144:M11145)</f>
        <v>4942000</v>
      </c>
      <c r="N11146" s="218"/>
      <c r="O11146" s="108"/>
      <c r="P11146" s="138"/>
      <c r="Q11146" s="108"/>
      <c r="R11146" s="108"/>
      <c r="S11146" s="139"/>
      <c r="T11146" s="218"/>
      <c r="U11146" s="218"/>
      <c r="V11146" s="218"/>
      <c r="W11146" s="223"/>
      <c r="X11146" s="136"/>
      <c r="Y11146" s="223"/>
      <c r="Z11146" s="223"/>
      <c r="AA11146" s="224"/>
      <c r="AB11146" s="224"/>
      <c r="AC11146" s="223"/>
      <c r="AD11146" s="223"/>
      <c r="AE11146" s="223">
        <f>SUM(AE11144:AE11145)</f>
        <v>4942000</v>
      </c>
      <c r="AF11146" s="223"/>
      <c r="AG11146" s="223">
        <f>SUM(AG11144:AG11145)</f>
        <v>4942000</v>
      </c>
      <c r="AH11146" s="223"/>
    </row>
    <row r="11147" spans="1:34" s="173" customFormat="1" x14ac:dyDescent="0.55000000000000004">
      <c r="A11147" s="122" t="s">
        <v>14993</v>
      </c>
      <c r="B11147" s="218">
        <v>4772</v>
      </c>
      <c r="C11147" s="218">
        <v>10424</v>
      </c>
      <c r="D11147" s="221" t="s">
        <v>14994</v>
      </c>
      <c r="E11147" s="218" t="s">
        <v>34</v>
      </c>
      <c r="F11147" s="218">
        <v>24346</v>
      </c>
      <c r="G11147" s="218">
        <v>0</v>
      </c>
      <c r="H11147" s="218">
        <v>2</v>
      </c>
      <c r="I11147" s="222">
        <v>24</v>
      </c>
      <c r="J11147" s="123" t="s">
        <v>35</v>
      </c>
      <c r="K11147" s="137">
        <f>((G11147*400)+(H11147*100))+I11147</f>
        <v>224</v>
      </c>
      <c r="L11147" s="137">
        <v>1350</v>
      </c>
      <c r="M11147" s="137">
        <f>K11147*L11147</f>
        <v>302400</v>
      </c>
      <c r="N11147" s="218"/>
      <c r="O11147" s="108"/>
      <c r="P11147" s="138"/>
      <c r="Q11147" s="108"/>
      <c r="R11147" s="108"/>
      <c r="S11147" s="139"/>
      <c r="T11147" s="218" t="s">
        <v>51</v>
      </c>
      <c r="U11147" s="218" t="s">
        <v>227</v>
      </c>
      <c r="V11147" s="218" t="s">
        <v>52</v>
      </c>
      <c r="W11147" s="223">
        <v>183</v>
      </c>
      <c r="X11147" s="136">
        <v>58.66</v>
      </c>
      <c r="Y11147" s="223">
        <v>6750</v>
      </c>
      <c r="Z11147" s="223">
        <f>W11147*Y11147</f>
        <v>1235250</v>
      </c>
      <c r="AA11147" s="224">
        <v>11</v>
      </c>
      <c r="AB11147" s="224">
        <v>34</v>
      </c>
      <c r="AC11147" s="223">
        <f>(Z11147*(100-AB11147))/100</f>
        <v>815265</v>
      </c>
      <c r="AD11147" s="223">
        <f>IF(AND(AC11147="",M11147=""),0,IF((AC11147=""),M11147,IF((M11147=""),AC11147,AC11147+M11147)))</f>
        <v>1117665</v>
      </c>
      <c r="AE11147" s="223">
        <f>IF( (X11147=""),AD11147*1,AD11147*(X11147/100) )</f>
        <v>655622.28899999999</v>
      </c>
      <c r="AF11147" s="223">
        <v>50000000</v>
      </c>
      <c r="AG11147" s="223">
        <f>IF((AF11147-AE11147) &gt; 1,0,IF((AF11147-AE11147)&lt;0,AE11147-AF11147,AF11147-AE11147))</f>
        <v>0</v>
      </c>
      <c r="AH11147" s="223">
        <v>0.02</v>
      </c>
    </row>
    <row r="11148" spans="1:34" s="173" customFormat="1" x14ac:dyDescent="0.55000000000000004">
      <c r="A11148" s="122"/>
      <c r="B11148" s="218"/>
      <c r="C11148" s="218"/>
      <c r="D11148" s="221"/>
      <c r="E11148" s="218"/>
      <c r="F11148" s="218"/>
      <c r="G11148" s="218"/>
      <c r="H11148" s="218"/>
      <c r="I11148" s="222"/>
      <c r="J11148" s="123"/>
      <c r="K11148" s="137"/>
      <c r="L11148" s="137" t="s">
        <v>63</v>
      </c>
      <c r="M11148" s="137">
        <f>SUM(M11147:M11147)</f>
        <v>302400</v>
      </c>
      <c r="N11148" s="218"/>
      <c r="O11148" s="108"/>
      <c r="P11148" s="138"/>
      <c r="Q11148" s="108"/>
      <c r="R11148" s="108"/>
      <c r="S11148" s="139"/>
      <c r="T11148" s="218"/>
      <c r="U11148" s="218"/>
      <c r="V11148" s="218"/>
      <c r="W11148" s="223"/>
      <c r="X11148" s="136"/>
      <c r="Y11148" s="223"/>
      <c r="Z11148" s="223"/>
      <c r="AA11148" s="224"/>
      <c r="AB11148" s="224"/>
      <c r="AC11148" s="223"/>
      <c r="AD11148" s="223"/>
      <c r="AE11148" s="223">
        <f>SUM(AE11147:AE11147)</f>
        <v>655622.28899999999</v>
      </c>
      <c r="AF11148" s="223"/>
      <c r="AG11148" s="223">
        <f>SUM(AG11147:AG11147)</f>
        <v>0</v>
      </c>
      <c r="AH11148" s="223"/>
    </row>
    <row r="11149" spans="1:34" s="173" customFormat="1" x14ac:dyDescent="0.55000000000000004">
      <c r="A11149" s="122" t="s">
        <v>14997</v>
      </c>
      <c r="B11149" s="218">
        <v>4773</v>
      </c>
      <c r="C11149" s="218">
        <v>6918</v>
      </c>
      <c r="D11149" s="221" t="s">
        <v>14998</v>
      </c>
      <c r="E11149" s="218" t="s">
        <v>34</v>
      </c>
      <c r="F11149" s="218">
        <v>23263</v>
      </c>
      <c r="G11149" s="218">
        <v>0</v>
      </c>
      <c r="H11149" s="218">
        <v>1</v>
      </c>
      <c r="I11149" s="222">
        <v>46</v>
      </c>
      <c r="J11149" s="123" t="s">
        <v>35</v>
      </c>
      <c r="K11149" s="137">
        <f>((G11149*400)+(H11149*100))+I11149</f>
        <v>146</v>
      </c>
      <c r="L11149" s="137">
        <v>1600</v>
      </c>
      <c r="M11149" s="137">
        <f>K11149*L11149</f>
        <v>233600</v>
      </c>
      <c r="N11149" s="218">
        <v>1</v>
      </c>
      <c r="O11149" s="108" t="s">
        <v>14995</v>
      </c>
      <c r="P11149" s="138">
        <v>3570800407121</v>
      </c>
      <c r="Q11149" s="108" t="s">
        <v>14996</v>
      </c>
      <c r="R11149" s="108" t="s">
        <v>14999</v>
      </c>
      <c r="S11149" s="139"/>
      <c r="T11149" s="218" t="s">
        <v>55</v>
      </c>
      <c r="U11149" s="218" t="s">
        <v>45</v>
      </c>
      <c r="V11149" s="218"/>
      <c r="W11149" s="223"/>
      <c r="X11149" s="136"/>
      <c r="Y11149" s="223"/>
      <c r="Z11149" s="223"/>
      <c r="AA11149" s="224"/>
      <c r="AB11149" s="224"/>
      <c r="AC11149" s="223"/>
      <c r="AD11149" s="223">
        <f>IF(AND(AC11149="",M11149=""),0,IF((AC11149=""),M11149,IF((M11149=""),AC11149,AC11149+M11149)))</f>
        <v>233600</v>
      </c>
      <c r="AE11149" s="223">
        <f>IF( (X11149=""),AD11149*1,AD11149*(X11149/100) )</f>
        <v>233600</v>
      </c>
      <c r="AF11149" s="223">
        <v>50000000</v>
      </c>
      <c r="AG11149" s="223">
        <f>IF((AF11149-AE11149) &gt; 1,0,IF((AF11149-AE11149)&lt;0,AE11149-AF11149,AF11149-AE11149))</f>
        <v>0</v>
      </c>
      <c r="AH11149" s="223">
        <v>0.02</v>
      </c>
    </row>
    <row r="11150" spans="1:34" s="173" customFormat="1" x14ac:dyDescent="0.55000000000000004">
      <c r="A11150" s="122"/>
      <c r="B11150" s="218"/>
      <c r="C11150" s="218"/>
      <c r="D11150" s="221"/>
      <c r="E11150" s="218"/>
      <c r="F11150" s="218"/>
      <c r="G11150" s="218"/>
      <c r="H11150" s="218"/>
      <c r="I11150" s="222"/>
      <c r="J11150" s="123"/>
      <c r="K11150" s="137"/>
      <c r="L11150" s="137"/>
      <c r="M11150" s="137"/>
      <c r="N11150" s="218">
        <v>2</v>
      </c>
      <c r="O11150" s="108" t="s">
        <v>14995</v>
      </c>
      <c r="P11150" s="138">
        <v>3570800407121</v>
      </c>
      <c r="Q11150" s="108" t="s">
        <v>14996</v>
      </c>
      <c r="R11150" s="108" t="s">
        <v>14999</v>
      </c>
      <c r="S11150" s="139" t="s">
        <v>15000</v>
      </c>
      <c r="T11150" s="218" t="s">
        <v>51</v>
      </c>
      <c r="U11150" s="218" t="s">
        <v>227</v>
      </c>
      <c r="V11150" s="218" t="s">
        <v>52</v>
      </c>
      <c r="W11150" s="223">
        <v>235.52</v>
      </c>
      <c r="X11150" s="136">
        <v>100</v>
      </c>
      <c r="Y11150" s="223">
        <v>6750</v>
      </c>
      <c r="Z11150" s="223">
        <f>W11150*Y11150</f>
        <v>1589760</v>
      </c>
      <c r="AA11150" s="224">
        <v>11</v>
      </c>
      <c r="AB11150" s="224">
        <v>34</v>
      </c>
      <c r="AC11150" s="223">
        <f>(Z11150*(100-AB11150))/100</f>
        <v>1049241.6000000001</v>
      </c>
      <c r="AD11150" s="223">
        <f>IF(AND(AC11150="",M11149=""),0,IF((AC11150=""),M11149, IF( (M11149=""),AC11150,SUM(AC11149:AC11151)+M11149)))</f>
        <v>1282841.6000000001</v>
      </c>
      <c r="AE11150" s="223">
        <f>IF( (X11150=""),AD11150*1,AD11150*(X11150/100) )</f>
        <v>1282841.6000000001</v>
      </c>
      <c r="AF11150" s="223">
        <v>50000000</v>
      </c>
      <c r="AG11150" s="223">
        <f>IF((AF11150-AE11150) &gt; 1,0,IF((AF11150-AE11150)&lt;0,AE11150-AF11150,AF11150-AE11150))</f>
        <v>0</v>
      </c>
      <c r="AH11150" s="223">
        <v>0.02</v>
      </c>
    </row>
    <row r="11151" spans="1:34" s="173" customFormat="1" x14ac:dyDescent="0.55000000000000004">
      <c r="A11151" s="122"/>
      <c r="B11151" s="218"/>
      <c r="C11151" s="218"/>
      <c r="D11151" s="221"/>
      <c r="E11151" s="218"/>
      <c r="F11151" s="218"/>
      <c r="G11151" s="218"/>
      <c r="H11151" s="218"/>
      <c r="I11151" s="222"/>
      <c r="J11151" s="123"/>
      <c r="K11151" s="137"/>
      <c r="L11151" s="137" t="s">
        <v>63</v>
      </c>
      <c r="M11151" s="137">
        <f>SUM(M11149:M11150)</f>
        <v>233600</v>
      </c>
      <c r="N11151" s="218"/>
      <c r="O11151" s="108"/>
      <c r="P11151" s="138"/>
      <c r="Q11151" s="108"/>
      <c r="R11151" s="108"/>
      <c r="S11151" s="139"/>
      <c r="T11151" s="218"/>
      <c r="U11151" s="218"/>
      <c r="V11151" s="218"/>
      <c r="W11151" s="223"/>
      <c r="X11151" s="136"/>
      <c r="Y11151" s="223"/>
      <c r="Z11151" s="223"/>
      <c r="AA11151" s="224"/>
      <c r="AB11151" s="224"/>
      <c r="AC11151" s="223"/>
      <c r="AD11151" s="223"/>
      <c r="AE11151" s="223">
        <f>SUM(AE11149:AE11150)</f>
        <v>1516441.6000000001</v>
      </c>
      <c r="AF11151" s="223"/>
      <c r="AG11151" s="223">
        <f>SUM(AG11149:AG11150)</f>
        <v>0</v>
      </c>
      <c r="AH11151" s="223"/>
    </row>
    <row r="11152" spans="1:34" s="173" customFormat="1" x14ac:dyDescent="0.55000000000000004">
      <c r="A11152" s="122" t="s">
        <v>15001</v>
      </c>
      <c r="B11152" s="218">
        <v>4774</v>
      </c>
      <c r="C11152" s="218">
        <v>8066</v>
      </c>
      <c r="D11152" s="221" t="s">
        <v>15002</v>
      </c>
      <c r="E11152" s="218" t="s">
        <v>34</v>
      </c>
      <c r="F11152" s="218">
        <v>5859</v>
      </c>
      <c r="G11152" s="218">
        <v>7</v>
      </c>
      <c r="H11152" s="218">
        <v>3</v>
      </c>
      <c r="I11152" s="222">
        <v>58</v>
      </c>
      <c r="J11152" s="123" t="s">
        <v>38</v>
      </c>
      <c r="K11152" s="137">
        <f>((G11152*400)+(H11152*100))+I11152</f>
        <v>3158</v>
      </c>
      <c r="L11152" s="137">
        <v>300</v>
      </c>
      <c r="M11152" s="137">
        <f>K11152*L11152</f>
        <v>947400</v>
      </c>
      <c r="N11152" s="218"/>
      <c r="O11152" s="108"/>
      <c r="P11152" s="138"/>
      <c r="Q11152" s="108"/>
      <c r="R11152" s="108"/>
      <c r="S11152" s="139"/>
      <c r="T11152" s="218"/>
      <c r="U11152" s="218"/>
      <c r="V11152" s="218"/>
      <c r="W11152" s="223"/>
      <c r="X11152" s="136"/>
      <c r="Y11152" s="223"/>
      <c r="Z11152" s="223"/>
      <c r="AA11152" s="224"/>
      <c r="AB11152" s="224"/>
      <c r="AC11152" s="223"/>
      <c r="AD11152" s="223">
        <f>IF(AND(AC11152="",M11152=""),0,IF((AC11152=""),M11152,IF((M11152=""),AC11152,AC11152+M11152)))</f>
        <v>947400</v>
      </c>
      <c r="AE11152" s="223">
        <f>IF( (X11152=""),AD11152*1,AD11152*(X11152/100) )</f>
        <v>947400</v>
      </c>
      <c r="AF11152" s="223">
        <v>50000000</v>
      </c>
      <c r="AG11152" s="223">
        <f>IF((AF11152-AE11152) &gt; 1,0,IF((AF11152-AE11152)&lt;0,AE11152-AF11152,AF11152-AE11152))</f>
        <v>0</v>
      </c>
      <c r="AH11152" s="223">
        <v>0.01</v>
      </c>
    </row>
    <row r="11153" spans="1:34" s="173" customFormat="1" x14ac:dyDescent="0.55000000000000004">
      <c r="A11153" s="122"/>
      <c r="B11153" s="218"/>
      <c r="C11153" s="218"/>
      <c r="D11153" s="221"/>
      <c r="E11153" s="218"/>
      <c r="F11153" s="218"/>
      <c r="G11153" s="218"/>
      <c r="H11153" s="218"/>
      <c r="I11153" s="222"/>
      <c r="J11153" s="123"/>
      <c r="K11153" s="137"/>
      <c r="L11153" s="137" t="s">
        <v>63</v>
      </c>
      <c r="M11153" s="137">
        <f>SUM(M11152:M11152)</f>
        <v>947400</v>
      </c>
      <c r="N11153" s="218"/>
      <c r="O11153" s="108"/>
      <c r="P11153" s="138"/>
      <c r="Q11153" s="108"/>
      <c r="R11153" s="108"/>
      <c r="S11153" s="139"/>
      <c r="T11153" s="218"/>
      <c r="U11153" s="218"/>
      <c r="V11153" s="218"/>
      <c r="W11153" s="223"/>
      <c r="X11153" s="136"/>
      <c r="Y11153" s="223"/>
      <c r="Z11153" s="223"/>
      <c r="AA11153" s="224"/>
      <c r="AB11153" s="224"/>
      <c r="AC11153" s="223"/>
      <c r="AD11153" s="223"/>
      <c r="AE11153" s="223">
        <f>SUM(AE11152:AE11152)</f>
        <v>947400</v>
      </c>
      <c r="AF11153" s="223"/>
      <c r="AG11153" s="223">
        <f>SUM(AG11152:AG11152)</f>
        <v>0</v>
      </c>
      <c r="AH11153" s="223"/>
    </row>
    <row r="11154" spans="1:34" s="173" customFormat="1" x14ac:dyDescent="0.55000000000000004">
      <c r="A11154" s="122" t="s">
        <v>15003</v>
      </c>
      <c r="B11154" s="218">
        <v>4775</v>
      </c>
      <c r="C11154" s="218">
        <v>6959</v>
      </c>
      <c r="D11154" s="221" t="s">
        <v>15004</v>
      </c>
      <c r="E11154" s="218" t="s">
        <v>34</v>
      </c>
      <c r="F11154" s="218">
        <v>23290</v>
      </c>
      <c r="G11154" s="218">
        <v>1</v>
      </c>
      <c r="H11154" s="218">
        <v>0</v>
      </c>
      <c r="I11154" s="222">
        <v>30</v>
      </c>
      <c r="J11154" s="123" t="s">
        <v>35</v>
      </c>
      <c r="K11154" s="137">
        <f>((G11154*400)+(H11154*100))+I11154</f>
        <v>430</v>
      </c>
      <c r="L11154" s="137">
        <v>1200</v>
      </c>
      <c r="M11154" s="137">
        <f>K11154*L11154</f>
        <v>516000</v>
      </c>
      <c r="N11154" s="218">
        <v>1</v>
      </c>
      <c r="O11154" s="108" t="s">
        <v>15005</v>
      </c>
      <c r="P11154" s="138"/>
      <c r="Q11154" s="108" t="s">
        <v>15006</v>
      </c>
      <c r="R11154" s="108" t="s">
        <v>15007</v>
      </c>
      <c r="S11154" s="139" t="s">
        <v>15008</v>
      </c>
      <c r="T11154" s="218" t="s">
        <v>51</v>
      </c>
      <c r="U11154" s="218" t="s">
        <v>227</v>
      </c>
      <c r="V11154" s="218" t="s">
        <v>52</v>
      </c>
      <c r="W11154" s="223">
        <v>183</v>
      </c>
      <c r="X11154" s="136">
        <v>58.66</v>
      </c>
      <c r="Y11154" s="223">
        <v>6750</v>
      </c>
      <c r="Z11154" s="223">
        <f>W11154*Y11154</f>
        <v>1235250</v>
      </c>
      <c r="AA11154" s="224">
        <v>11</v>
      </c>
      <c r="AB11154" s="224">
        <v>34</v>
      </c>
      <c r="AC11154" s="223">
        <f>(Z11154*(100-AB11154))/100</f>
        <v>815265</v>
      </c>
      <c r="AD11154" s="223">
        <f>IF(AND(AC11154="",M11154=""),0,IF((AC11154=""),M11154, IF( (M11154=""),AC11154,SUM(AC11154:AC11164)+M11154)))</f>
        <v>2149516.2000000002</v>
      </c>
      <c r="AE11154" s="223">
        <f>IF( (X11154=""),AD11154*1,AD11154*(X11154/100) )</f>
        <v>1260906.2029200001</v>
      </c>
      <c r="AF11154" s="223">
        <v>10000000</v>
      </c>
      <c r="AG11154" s="223">
        <f>IF((AF11154-AE11154) &gt; 1,0,IF((AF11154-AE11154)&lt;0,AE11154-AF11154,AF11154-AE11154))</f>
        <v>0</v>
      </c>
      <c r="AH11154" s="223">
        <v>0.02</v>
      </c>
    </row>
    <row r="11155" spans="1:34" s="173" customFormat="1" x14ac:dyDescent="0.55000000000000004">
      <c r="A11155" s="122"/>
      <c r="B11155" s="218"/>
      <c r="C11155" s="218"/>
      <c r="D11155" s="221"/>
      <c r="E11155" s="218"/>
      <c r="F11155" s="218"/>
      <c r="G11155" s="218"/>
      <c r="H11155" s="218"/>
      <c r="I11155" s="222"/>
      <c r="J11155" s="123"/>
      <c r="K11155" s="137"/>
      <c r="L11155" s="137"/>
      <c r="M11155" s="137"/>
      <c r="N11155" s="218">
        <v>2</v>
      </c>
      <c r="O11155" s="108" t="s">
        <v>15005</v>
      </c>
      <c r="P11155" s="138"/>
      <c r="Q11155" s="108" t="s">
        <v>15006</v>
      </c>
      <c r="R11155" s="108" t="s">
        <v>15007</v>
      </c>
      <c r="S11155" s="139" t="s">
        <v>15009</v>
      </c>
      <c r="T11155" s="218" t="s">
        <v>51</v>
      </c>
      <c r="U11155" s="218" t="s">
        <v>45</v>
      </c>
      <c r="V11155" s="218" t="s">
        <v>52</v>
      </c>
      <c r="W11155" s="223">
        <v>128.96</v>
      </c>
      <c r="X11155" s="136">
        <v>41.34</v>
      </c>
      <c r="Y11155" s="223">
        <v>6750</v>
      </c>
      <c r="Z11155" s="223">
        <f>W11155*Y11155</f>
        <v>870480</v>
      </c>
      <c r="AA11155" s="224">
        <v>6</v>
      </c>
      <c r="AB11155" s="224">
        <v>6</v>
      </c>
      <c r="AC11155" s="223">
        <f>(Z11155*(100-AB11155))/100</f>
        <v>818251.2</v>
      </c>
      <c r="AD11155" s="223">
        <f>IF(AND(AC11155="",M11154=""),0,IF((AC11155=""),M11154, IF( (M11154=""),AC11155,SUM(AC11154:AC11164)+M11154)))</f>
        <v>2149516.2000000002</v>
      </c>
      <c r="AE11155" s="223">
        <f>IF( (X11155=""),AD11155*1,AD11155*(X11155/100) )</f>
        <v>888609.99708000012</v>
      </c>
      <c r="AF11155" s="223">
        <v>10000000</v>
      </c>
      <c r="AG11155" s="223">
        <f>IF((AF11155-AE11155) &gt; 1,0,IF((AF11155-AE11155)&lt;0,AE11155-AF11155,AF11155-AE11155))</f>
        <v>0</v>
      </c>
      <c r="AH11155" s="223">
        <v>0.02</v>
      </c>
    </row>
    <row r="11156" spans="1:34" s="173" customFormat="1" x14ac:dyDescent="0.55000000000000004">
      <c r="A11156" s="122"/>
      <c r="B11156" s="218"/>
      <c r="C11156" s="218"/>
      <c r="D11156" s="221"/>
      <c r="E11156" s="218"/>
      <c r="F11156" s="218"/>
      <c r="G11156" s="218"/>
      <c r="H11156" s="218"/>
      <c r="I11156" s="222"/>
      <c r="J11156" s="123"/>
      <c r="K11156" s="137"/>
      <c r="L11156" s="137"/>
      <c r="M11156" s="137"/>
      <c r="N11156" s="218">
        <v>3</v>
      </c>
      <c r="O11156" s="108" t="s">
        <v>15005</v>
      </c>
      <c r="P11156" s="138"/>
      <c r="Q11156" s="108" t="s">
        <v>15006</v>
      </c>
      <c r="R11156" s="108" t="s">
        <v>15007</v>
      </c>
      <c r="S11156" s="139" t="s">
        <v>15010</v>
      </c>
      <c r="T11156" s="218" t="s">
        <v>51</v>
      </c>
      <c r="U11156" s="218" t="s">
        <v>45</v>
      </c>
      <c r="V11156" s="218"/>
      <c r="W11156" s="223"/>
      <c r="X11156" s="136"/>
      <c r="Y11156" s="223"/>
      <c r="Z11156" s="223"/>
      <c r="AA11156" s="224"/>
      <c r="AB11156" s="224"/>
      <c r="AC11156" s="223"/>
      <c r="AD11156" s="223"/>
      <c r="AE11156" s="223"/>
      <c r="AF11156" s="223"/>
      <c r="AG11156" s="223"/>
      <c r="AH11156" s="223"/>
    </row>
    <row r="11157" spans="1:34" s="173" customFormat="1" x14ac:dyDescent="0.55000000000000004">
      <c r="A11157" s="122"/>
      <c r="B11157" s="218"/>
      <c r="C11157" s="218"/>
      <c r="D11157" s="221"/>
      <c r="E11157" s="218"/>
      <c r="F11157" s="218"/>
      <c r="G11157" s="218"/>
      <c r="H11157" s="218"/>
      <c r="I11157" s="222"/>
      <c r="J11157" s="123"/>
      <c r="K11157" s="137"/>
      <c r="L11157" s="137" t="s">
        <v>63</v>
      </c>
      <c r="M11157" s="137">
        <f>SUM(M11154:M11156)</f>
        <v>516000</v>
      </c>
      <c r="N11157" s="218"/>
      <c r="O11157" s="108"/>
      <c r="P11157" s="138"/>
      <c r="Q11157" s="108"/>
      <c r="R11157" s="108"/>
      <c r="S11157" s="139"/>
      <c r="T11157" s="218"/>
      <c r="U11157" s="218"/>
      <c r="V11157" s="218"/>
      <c r="W11157" s="223"/>
      <c r="X11157" s="136"/>
      <c r="Y11157" s="223"/>
      <c r="Z11157" s="223"/>
      <c r="AA11157" s="224"/>
      <c r="AB11157" s="224"/>
      <c r="AC11157" s="223"/>
      <c r="AD11157" s="223"/>
      <c r="AE11157" s="223">
        <f>SUM(AE11154:AE11156)</f>
        <v>2149516.2000000002</v>
      </c>
      <c r="AF11157" s="223"/>
      <c r="AG11157" s="223">
        <f>SUM(AG11154:AG11156)</f>
        <v>0</v>
      </c>
      <c r="AH11157" s="223"/>
    </row>
    <row r="11158" spans="1:34" s="173" customFormat="1" x14ac:dyDescent="0.55000000000000004">
      <c r="A11158" s="122" t="s">
        <v>10514</v>
      </c>
      <c r="B11158" s="218">
        <v>4776</v>
      </c>
      <c r="C11158" s="218">
        <v>10179</v>
      </c>
      <c r="D11158" s="221" t="s">
        <v>15011</v>
      </c>
      <c r="E11158" s="218" t="s">
        <v>34</v>
      </c>
      <c r="F11158" s="218">
        <v>25293</v>
      </c>
      <c r="G11158" s="218">
        <v>0</v>
      </c>
      <c r="H11158" s="218">
        <v>0</v>
      </c>
      <c r="I11158" s="222">
        <v>22</v>
      </c>
      <c r="J11158" s="123" t="s">
        <v>62</v>
      </c>
      <c r="K11158" s="137">
        <f>((G11158*400)+(H11158*100))+I11158</f>
        <v>22</v>
      </c>
      <c r="L11158" s="137">
        <v>2175</v>
      </c>
      <c r="M11158" s="137">
        <f>K11158*L11158</f>
        <v>47850</v>
      </c>
      <c r="N11158" s="218">
        <v>1</v>
      </c>
      <c r="O11158" s="108" t="s">
        <v>15012</v>
      </c>
      <c r="P11158" s="138"/>
      <c r="Q11158" s="108" t="s">
        <v>15013</v>
      </c>
      <c r="R11158" s="108" t="s">
        <v>10516</v>
      </c>
      <c r="S11158" s="139" t="s">
        <v>15014</v>
      </c>
      <c r="T11158" s="218" t="s">
        <v>44</v>
      </c>
      <c r="U11158" s="218" t="s">
        <v>45</v>
      </c>
      <c r="V11158" s="218" t="s">
        <v>899</v>
      </c>
      <c r="W11158" s="223"/>
      <c r="X11158" s="136"/>
      <c r="Y11158" s="223"/>
      <c r="Z11158" s="223"/>
      <c r="AA11158" s="224"/>
      <c r="AB11158" s="224"/>
      <c r="AC11158" s="223"/>
      <c r="AD11158" s="223">
        <f>IF(AND(AC11158="",M11158=""),0,IF((AC11158=""),M11158, IF( (M11158=""),AC11158,SUM(AC11158:AC11160)+M11158)))</f>
        <v>47850</v>
      </c>
      <c r="AE11158" s="223">
        <f>IF( (X11158=""),AD11158*1,AD11158*(X11158/100) )</f>
        <v>47850</v>
      </c>
      <c r="AF11158" s="223">
        <v>0</v>
      </c>
      <c r="AG11158" s="223">
        <f>IF((AF11158-AE11158) &gt; 1,0,IF((AF11158-AE11158)&lt;0,AE11158-AF11158,AF11158-AE11158))</f>
        <v>47850</v>
      </c>
      <c r="AH11158" s="223">
        <v>0.3</v>
      </c>
    </row>
    <row r="11159" spans="1:34" s="173" customFormat="1" x14ac:dyDescent="0.55000000000000004">
      <c r="A11159" s="122"/>
      <c r="B11159" s="218"/>
      <c r="C11159" s="218"/>
      <c r="D11159" s="221"/>
      <c r="E11159" s="218"/>
      <c r="F11159" s="218"/>
      <c r="G11159" s="218"/>
      <c r="H11159" s="218"/>
      <c r="I11159" s="222"/>
      <c r="J11159" s="123"/>
      <c r="K11159" s="137"/>
      <c r="L11159" s="137"/>
      <c r="M11159" s="137"/>
      <c r="N11159" s="218"/>
      <c r="O11159" s="108"/>
      <c r="P11159" s="138"/>
      <c r="Q11159" s="108"/>
      <c r="R11159" s="108"/>
      <c r="S11159" s="139"/>
      <c r="T11159" s="218" t="s">
        <v>44</v>
      </c>
      <c r="U11159" s="218"/>
      <c r="V11159" s="218" t="s">
        <v>899</v>
      </c>
      <c r="W11159" s="223"/>
      <c r="X11159" s="136"/>
      <c r="Y11159" s="223"/>
      <c r="Z11159" s="223"/>
      <c r="AA11159" s="224"/>
      <c r="AB11159" s="224"/>
      <c r="AC11159" s="223"/>
      <c r="AD11159" s="223"/>
      <c r="AE11159" s="223"/>
      <c r="AF11159" s="223"/>
      <c r="AG11159" s="223"/>
      <c r="AH11159" s="223"/>
    </row>
    <row r="11160" spans="1:34" s="173" customFormat="1" x14ac:dyDescent="0.55000000000000004">
      <c r="A11160" s="122"/>
      <c r="B11160" s="218">
        <v>4777</v>
      </c>
      <c r="C11160" s="218">
        <v>10180</v>
      </c>
      <c r="D11160" s="221" t="s">
        <v>15015</v>
      </c>
      <c r="E11160" s="218" t="s">
        <v>34</v>
      </c>
      <c r="F11160" s="218">
        <v>25674</v>
      </c>
      <c r="G11160" s="218">
        <v>0</v>
      </c>
      <c r="H11160" s="218">
        <v>0</v>
      </c>
      <c r="I11160" s="222">
        <v>22</v>
      </c>
      <c r="J11160" s="123" t="s">
        <v>62</v>
      </c>
      <c r="K11160" s="137">
        <f>((G11160*400)+(H11160*100))+I11160</f>
        <v>22</v>
      </c>
      <c r="L11160" s="137">
        <v>2175</v>
      </c>
      <c r="M11160" s="137">
        <f>K11160*L11160</f>
        <v>47850</v>
      </c>
      <c r="N11160" s="218">
        <v>1</v>
      </c>
      <c r="O11160" s="108" t="s">
        <v>15012</v>
      </c>
      <c r="P11160" s="138"/>
      <c r="Q11160" s="108" t="s">
        <v>15013</v>
      </c>
      <c r="R11160" s="108" t="s">
        <v>10516</v>
      </c>
      <c r="S11160" s="139" t="s">
        <v>15016</v>
      </c>
      <c r="T11160" s="218" t="s">
        <v>44</v>
      </c>
      <c r="U11160" s="218" t="s">
        <v>45</v>
      </c>
      <c r="V11160" s="218" t="s">
        <v>899</v>
      </c>
      <c r="W11160" s="223"/>
      <c r="X11160" s="136"/>
      <c r="Y11160" s="223"/>
      <c r="Z11160" s="223"/>
      <c r="AA11160" s="224"/>
      <c r="AB11160" s="224"/>
      <c r="AC11160" s="223"/>
      <c r="AD11160" s="223">
        <f>IF(AND(AC11160="",M11160=""),0,IF((AC11160=""),M11160, IF( (M11160=""),AC11160,SUM(AC11160:AC11161)+M11160)))</f>
        <v>47850</v>
      </c>
      <c r="AE11160" s="223">
        <f>IF( (X11160=""),AD11160*1,AD11160*(X11160/100) )</f>
        <v>47850</v>
      </c>
      <c r="AF11160" s="223">
        <v>0</v>
      </c>
      <c r="AG11160" s="223">
        <f>IF((AF11160-AE11160) &gt; 1,0,IF((AF11160-AE11160)&lt;0,AE11160-AF11160,AF11160-AE11160))</f>
        <v>47850</v>
      </c>
      <c r="AH11160" s="223">
        <v>0.3</v>
      </c>
    </row>
    <row r="11161" spans="1:34" s="173" customFormat="1" x14ac:dyDescent="0.55000000000000004">
      <c r="A11161" s="122"/>
      <c r="B11161" s="218"/>
      <c r="C11161" s="218"/>
      <c r="D11161" s="221"/>
      <c r="E11161" s="218"/>
      <c r="F11161" s="218"/>
      <c r="G11161" s="218"/>
      <c r="H11161" s="218"/>
      <c r="I11161" s="222"/>
      <c r="J11161" s="123"/>
      <c r="K11161" s="137"/>
      <c r="L11161" s="137"/>
      <c r="M11161" s="137"/>
      <c r="N11161" s="218"/>
      <c r="O11161" s="108"/>
      <c r="P11161" s="138"/>
      <c r="Q11161" s="108"/>
      <c r="R11161" s="108"/>
      <c r="S11161" s="139"/>
      <c r="T11161" s="218" t="s">
        <v>44</v>
      </c>
      <c r="U11161" s="218"/>
      <c r="V11161" s="218" t="s">
        <v>899</v>
      </c>
      <c r="W11161" s="223"/>
      <c r="X11161" s="136"/>
      <c r="Y11161" s="223"/>
      <c r="Z11161" s="223"/>
      <c r="AA11161" s="224"/>
      <c r="AB11161" s="224"/>
      <c r="AC11161" s="223"/>
      <c r="AD11161" s="223"/>
      <c r="AE11161" s="223"/>
      <c r="AF11161" s="223"/>
      <c r="AG11161" s="223"/>
      <c r="AH11161" s="223"/>
    </row>
    <row r="11162" spans="1:34" s="173" customFormat="1" x14ac:dyDescent="0.55000000000000004">
      <c r="A11162" s="122"/>
      <c r="B11162" s="218">
        <v>4778</v>
      </c>
      <c r="C11162" s="218">
        <v>10181</v>
      </c>
      <c r="D11162" s="221" t="s">
        <v>15017</v>
      </c>
      <c r="E11162" s="218" t="s">
        <v>34</v>
      </c>
      <c r="F11162" s="218">
        <v>25717</v>
      </c>
      <c r="G11162" s="218">
        <v>0</v>
      </c>
      <c r="H11162" s="218">
        <v>0</v>
      </c>
      <c r="I11162" s="222">
        <v>22</v>
      </c>
      <c r="J11162" s="123" t="s">
        <v>62</v>
      </c>
      <c r="K11162" s="137">
        <f>((G11162*400)+(H11162*100))+I11162</f>
        <v>22</v>
      </c>
      <c r="L11162" s="137">
        <v>2175</v>
      </c>
      <c r="M11162" s="137">
        <f>K11162*L11162</f>
        <v>47850</v>
      </c>
      <c r="N11162" s="218">
        <v>1</v>
      </c>
      <c r="O11162" s="108" t="s">
        <v>10512</v>
      </c>
      <c r="P11162" s="138">
        <v>3119800038373</v>
      </c>
      <c r="Q11162" s="108" t="s">
        <v>10513</v>
      </c>
      <c r="R11162" s="108" t="s">
        <v>10516</v>
      </c>
      <c r="S11162" s="139"/>
      <c r="T11162" s="218" t="s">
        <v>44</v>
      </c>
      <c r="U11162" s="218" t="s">
        <v>45</v>
      </c>
      <c r="V11162" s="218" t="s">
        <v>899</v>
      </c>
      <c r="W11162" s="223"/>
      <c r="X11162" s="136"/>
      <c r="Y11162" s="223"/>
      <c r="Z11162" s="223"/>
      <c r="AA11162" s="224"/>
      <c r="AB11162" s="224"/>
      <c r="AC11162" s="223"/>
      <c r="AD11162" s="223">
        <f>IF(AND(AC11162="",M11162=""),0,IF((AC11162=""),M11162, IF( (M11162=""),AC11162,SUM(AC11162:AC11163)+M11162)))</f>
        <v>47850</v>
      </c>
      <c r="AE11162" s="223">
        <f>IF( (X11162=""),AD11162*1,AD11162*(X11162/100) )</f>
        <v>47850</v>
      </c>
      <c r="AF11162" s="223">
        <v>0</v>
      </c>
      <c r="AG11162" s="223">
        <f>IF((AF11162-AE11162) &gt; 1,0,IF((AF11162-AE11162)&lt;0,AE11162-AF11162,AF11162-AE11162))</f>
        <v>47850</v>
      </c>
      <c r="AH11162" s="223">
        <v>0.3</v>
      </c>
    </row>
    <row r="11163" spans="1:34" s="173" customFormat="1" x14ac:dyDescent="0.55000000000000004">
      <c r="A11163" s="122"/>
      <c r="B11163" s="218"/>
      <c r="C11163" s="218"/>
      <c r="D11163" s="221"/>
      <c r="E11163" s="218"/>
      <c r="F11163" s="218"/>
      <c r="G11163" s="218"/>
      <c r="H11163" s="218"/>
      <c r="I11163" s="222"/>
      <c r="J11163" s="123"/>
      <c r="K11163" s="137"/>
      <c r="L11163" s="137"/>
      <c r="M11163" s="137"/>
      <c r="N11163" s="218"/>
      <c r="O11163" s="108"/>
      <c r="P11163" s="138"/>
      <c r="Q11163" s="108"/>
      <c r="R11163" s="108"/>
      <c r="S11163" s="139"/>
      <c r="T11163" s="218" t="s">
        <v>44</v>
      </c>
      <c r="U11163" s="218"/>
      <c r="V11163" s="218" t="s">
        <v>899</v>
      </c>
      <c r="W11163" s="223"/>
      <c r="X11163" s="136"/>
      <c r="Y11163" s="223"/>
      <c r="Z11163" s="223"/>
      <c r="AA11163" s="224"/>
      <c r="AB11163" s="224"/>
      <c r="AC11163" s="223"/>
      <c r="AD11163" s="223"/>
      <c r="AE11163" s="223"/>
      <c r="AF11163" s="223"/>
      <c r="AG11163" s="223"/>
      <c r="AH11163" s="223"/>
    </row>
    <row r="11164" spans="1:34" s="173" customFormat="1" x14ac:dyDescent="0.55000000000000004">
      <c r="A11164" s="122"/>
      <c r="B11164" s="218"/>
      <c r="C11164" s="218"/>
      <c r="D11164" s="221"/>
      <c r="E11164" s="218"/>
      <c r="F11164" s="218"/>
      <c r="G11164" s="218"/>
      <c r="H11164" s="218"/>
      <c r="I11164" s="222"/>
      <c r="J11164" s="123"/>
      <c r="K11164" s="137"/>
      <c r="L11164" s="137" t="s">
        <v>63</v>
      </c>
      <c r="M11164" s="137">
        <f>SUM(M11158:M11163)</f>
        <v>143550</v>
      </c>
      <c r="N11164" s="218"/>
      <c r="O11164" s="108"/>
      <c r="P11164" s="138"/>
      <c r="Q11164" s="108"/>
      <c r="R11164" s="108"/>
      <c r="S11164" s="139"/>
      <c r="T11164" s="218"/>
      <c r="U11164" s="218"/>
      <c r="V11164" s="218"/>
      <c r="W11164" s="223"/>
      <c r="X11164" s="136"/>
      <c r="Y11164" s="223"/>
      <c r="Z11164" s="223"/>
      <c r="AA11164" s="224"/>
      <c r="AB11164" s="224"/>
      <c r="AC11164" s="223"/>
      <c r="AD11164" s="223"/>
      <c r="AE11164" s="223">
        <f>SUM(AE11158:AE11163)</f>
        <v>143550</v>
      </c>
      <c r="AF11164" s="223"/>
      <c r="AG11164" s="223">
        <f>SUM(AG11158:AG11163)</f>
        <v>143550</v>
      </c>
      <c r="AH11164" s="223"/>
    </row>
    <row r="11165" spans="1:34" s="173" customFormat="1" x14ac:dyDescent="0.55000000000000004">
      <c r="A11165" s="122" t="s">
        <v>15020</v>
      </c>
      <c r="B11165" s="218">
        <v>4779</v>
      </c>
      <c r="C11165" s="218">
        <v>5382</v>
      </c>
      <c r="D11165" s="221" t="s">
        <v>15021</v>
      </c>
      <c r="E11165" s="218" t="s">
        <v>34</v>
      </c>
      <c r="F11165" s="218">
        <v>2423</v>
      </c>
      <c r="G11165" s="218">
        <v>0</v>
      </c>
      <c r="H11165" s="218">
        <v>1</v>
      </c>
      <c r="I11165" s="222">
        <v>29</v>
      </c>
      <c r="J11165" s="123" t="s">
        <v>35</v>
      </c>
      <c r="K11165" s="137">
        <f>((G11165*400)+(H11165*100))+I11165</f>
        <v>129</v>
      </c>
      <c r="L11165" s="137">
        <v>2425</v>
      </c>
      <c r="M11165" s="137">
        <f>K11165*L11165</f>
        <v>312825</v>
      </c>
      <c r="N11165" s="218">
        <v>1</v>
      </c>
      <c r="O11165" s="108" t="s">
        <v>1917</v>
      </c>
      <c r="P11165" s="138">
        <v>3570800008080</v>
      </c>
      <c r="Q11165" s="108" t="s">
        <v>1918</v>
      </c>
      <c r="R11165" s="108" t="s">
        <v>1921</v>
      </c>
      <c r="S11165" s="139"/>
      <c r="T11165" s="218" t="s">
        <v>51</v>
      </c>
      <c r="U11165" s="218" t="s">
        <v>227</v>
      </c>
      <c r="V11165" s="218" t="s">
        <v>52</v>
      </c>
      <c r="W11165" s="223">
        <v>440</v>
      </c>
      <c r="X11165" s="136">
        <v>96.59</v>
      </c>
      <c r="Y11165" s="223">
        <v>6750</v>
      </c>
      <c r="Z11165" s="223">
        <f>W11165*Y11165</f>
        <v>2970000</v>
      </c>
      <c r="AA11165" s="224">
        <v>11</v>
      </c>
      <c r="AB11165" s="224">
        <v>34</v>
      </c>
      <c r="AC11165" s="223">
        <f>(Z11165*(100-AB11165))/100</f>
        <v>1960200</v>
      </c>
      <c r="AD11165" s="223">
        <f>IF(AND(AC11165="",M11165=""),0,IF((AC11165=""),M11165, IF( (M11165=""),AC11165,SUM(AC11165:AC11166)+M11165)))</f>
        <v>2354617</v>
      </c>
      <c r="AE11165" s="223">
        <f>IF( (X11165=""),AD11165*1,AD11165*(X11165/100) )</f>
        <v>2274324.5603</v>
      </c>
      <c r="AF11165" s="223">
        <v>50000000</v>
      </c>
      <c r="AG11165" s="223">
        <f>IF((AF11165-AE11165) &gt; 1,0,IF((AF11165-AE11165)&lt;0,AE11165-AF11165,AF11165-AE11165))</f>
        <v>0</v>
      </c>
      <c r="AH11165" s="223">
        <v>0.02</v>
      </c>
    </row>
    <row r="11166" spans="1:34" s="173" customFormat="1" x14ac:dyDescent="0.55000000000000004">
      <c r="A11166" s="122"/>
      <c r="B11166" s="218"/>
      <c r="C11166" s="218"/>
      <c r="D11166" s="221"/>
      <c r="E11166" s="218"/>
      <c r="F11166" s="218"/>
      <c r="G11166" s="218"/>
      <c r="H11166" s="218"/>
      <c r="I11166" s="222"/>
      <c r="J11166" s="123"/>
      <c r="K11166" s="137"/>
      <c r="L11166" s="137"/>
      <c r="M11166" s="137"/>
      <c r="N11166" s="218">
        <v>2</v>
      </c>
      <c r="O11166" s="108" t="s">
        <v>15018</v>
      </c>
      <c r="P11166" s="138">
        <v>3570800006585</v>
      </c>
      <c r="Q11166" s="108" t="s">
        <v>15019</v>
      </c>
      <c r="R11166" s="108" t="s">
        <v>15022</v>
      </c>
      <c r="S11166" s="139"/>
      <c r="T11166" s="218" t="s">
        <v>343</v>
      </c>
      <c r="U11166" s="218" t="s">
        <v>45</v>
      </c>
      <c r="V11166" s="218" t="s">
        <v>52</v>
      </c>
      <c r="W11166" s="223">
        <v>15.5</v>
      </c>
      <c r="X11166" s="136">
        <v>3.41</v>
      </c>
      <c r="Y11166" s="223">
        <v>5600</v>
      </c>
      <c r="Z11166" s="223">
        <f>W11166*Y11166</f>
        <v>86800</v>
      </c>
      <c r="AA11166" s="224">
        <v>6</v>
      </c>
      <c r="AB11166" s="224">
        <v>6</v>
      </c>
      <c r="AC11166" s="223">
        <f>(Z11166*(100-AB11166))/100</f>
        <v>81592</v>
      </c>
      <c r="AD11166" s="223">
        <f>IF(AND(AC11166="",M11165=""),0,IF((AC11166=""),M11165, IF( (M11165=""),AC11166,SUM(AC11165:AC11166)+M11165)))</f>
        <v>2354617</v>
      </c>
      <c r="AE11166" s="223">
        <f>IF( (X11166=""),AD11166*1,AD11166*(X11166/100) )</f>
        <v>80292.439700000003</v>
      </c>
      <c r="AF11166" s="223">
        <v>50000000</v>
      </c>
      <c r="AG11166" s="223">
        <f>IF((AF11166-AE11166) &gt; 1,0,IF((AF11166-AE11166)&lt;0,AE11166-AF11166,AF11166-AE11166))</f>
        <v>0</v>
      </c>
      <c r="AH11166" s="223">
        <v>0.02</v>
      </c>
    </row>
    <row r="11167" spans="1:34" s="173" customFormat="1" x14ac:dyDescent="0.55000000000000004">
      <c r="A11167" s="122"/>
      <c r="B11167" s="218"/>
      <c r="C11167" s="218"/>
      <c r="D11167" s="221"/>
      <c r="E11167" s="218"/>
      <c r="F11167" s="218"/>
      <c r="G11167" s="218"/>
      <c r="H11167" s="218"/>
      <c r="I11167" s="222"/>
      <c r="J11167" s="123"/>
      <c r="K11167" s="137"/>
      <c r="L11167" s="137" t="s">
        <v>63</v>
      </c>
      <c r="M11167" s="137">
        <f>SUM(M11165:M11166)</f>
        <v>312825</v>
      </c>
      <c r="N11167" s="218"/>
      <c r="O11167" s="108"/>
      <c r="P11167" s="138"/>
      <c r="Q11167" s="108"/>
      <c r="R11167" s="108"/>
      <c r="S11167" s="139"/>
      <c r="T11167" s="218"/>
      <c r="U11167" s="218"/>
      <c r="V11167" s="218"/>
      <c r="W11167" s="223"/>
      <c r="X11167" s="136"/>
      <c r="Y11167" s="223"/>
      <c r="Z11167" s="223"/>
      <c r="AA11167" s="224"/>
      <c r="AB11167" s="224"/>
      <c r="AC11167" s="223"/>
      <c r="AD11167" s="223"/>
      <c r="AE11167" s="223">
        <f>SUM(AE11165:AE11166)</f>
        <v>2354617</v>
      </c>
      <c r="AF11167" s="223"/>
      <c r="AG11167" s="223">
        <f>SUM(AG11165:AG11166)</f>
        <v>0</v>
      </c>
      <c r="AH11167" s="223"/>
    </row>
    <row r="11168" spans="1:34" s="173" customFormat="1" x14ac:dyDescent="0.55000000000000004">
      <c r="A11168" s="122" t="s">
        <v>15025</v>
      </c>
      <c r="B11168" s="218">
        <v>4780</v>
      </c>
      <c r="C11168" s="218">
        <v>6591</v>
      </c>
      <c r="D11168" s="221" t="s">
        <v>15026</v>
      </c>
      <c r="E11168" s="218" t="s">
        <v>34</v>
      </c>
      <c r="F11168" s="218">
        <v>23148</v>
      </c>
      <c r="G11168" s="218">
        <v>0</v>
      </c>
      <c r="H11168" s="218">
        <v>0</v>
      </c>
      <c r="I11168" s="222">
        <v>52</v>
      </c>
      <c r="J11168" s="123" t="s">
        <v>35</v>
      </c>
      <c r="K11168" s="137">
        <f>((G11168*400)+(H11168*100))+I11168</f>
        <v>52</v>
      </c>
      <c r="L11168" s="137">
        <v>650</v>
      </c>
      <c r="M11168" s="137">
        <f>K11168*L11168</f>
        <v>33800</v>
      </c>
      <c r="N11168" s="218">
        <v>1</v>
      </c>
      <c r="O11168" s="108" t="s">
        <v>15023</v>
      </c>
      <c r="P11168" s="138"/>
      <c r="Q11168" s="108" t="s">
        <v>15024</v>
      </c>
      <c r="R11168" s="108" t="s">
        <v>15027</v>
      </c>
      <c r="S11168" s="139" t="s">
        <v>15028</v>
      </c>
      <c r="T11168" s="218" t="s">
        <v>51</v>
      </c>
      <c r="U11168" s="218" t="s">
        <v>45</v>
      </c>
      <c r="V11168" s="218" t="s">
        <v>52</v>
      </c>
      <c r="W11168" s="223">
        <v>485.64</v>
      </c>
      <c r="X11168" s="136">
        <v>100</v>
      </c>
      <c r="Y11168" s="223">
        <v>6750</v>
      </c>
      <c r="Z11168" s="223">
        <f>W11168*Y11168</f>
        <v>3278070</v>
      </c>
      <c r="AA11168" s="224">
        <v>6</v>
      </c>
      <c r="AB11168" s="224">
        <v>6</v>
      </c>
      <c r="AC11168" s="223">
        <f>(Z11168*(100-AB11168))/100</f>
        <v>3081385.8</v>
      </c>
      <c r="AD11168" s="223">
        <f>IF(AND(AC11168="",M11168=""),0,IF((AC11168=""),M11168, IF( (M11168=""),AC11168,SUM(AC11168:AC11169)+M11168)))</f>
        <v>3115185.8</v>
      </c>
      <c r="AE11168" s="223">
        <f>IF( (X11168=""),AD11168*1,AD11168*(X11168/100) )</f>
        <v>3115185.8</v>
      </c>
      <c r="AF11168" s="223">
        <v>50000000</v>
      </c>
      <c r="AG11168" s="223">
        <f>IF((AF11168-AE11168) &gt; 1,0,IF((AF11168-AE11168)&lt;0,AE11168-AF11168,AF11168-AE11168))</f>
        <v>0</v>
      </c>
      <c r="AH11168" s="223">
        <v>0.02</v>
      </c>
    </row>
    <row r="11169" spans="1:34" s="173" customFormat="1" x14ac:dyDescent="0.55000000000000004">
      <c r="A11169" s="122"/>
      <c r="B11169" s="218"/>
      <c r="C11169" s="218"/>
      <c r="D11169" s="221"/>
      <c r="E11169" s="218"/>
      <c r="F11169" s="218"/>
      <c r="G11169" s="218"/>
      <c r="H11169" s="218"/>
      <c r="I11169" s="222"/>
      <c r="J11169" s="123"/>
      <c r="K11169" s="137"/>
      <c r="L11169" s="137" t="s">
        <v>63</v>
      </c>
      <c r="M11169" s="137">
        <f>SUM(M11168:M11168)</f>
        <v>33800</v>
      </c>
      <c r="N11169" s="218"/>
      <c r="O11169" s="108"/>
      <c r="P11169" s="138"/>
      <c r="Q11169" s="108"/>
      <c r="R11169" s="108"/>
      <c r="S11169" s="139"/>
      <c r="T11169" s="218"/>
      <c r="U11169" s="218"/>
      <c r="V11169" s="218"/>
      <c r="W11169" s="223"/>
      <c r="X11169" s="136"/>
      <c r="Y11169" s="223"/>
      <c r="Z11169" s="223"/>
      <c r="AA11169" s="224"/>
      <c r="AB11169" s="224"/>
      <c r="AC11169" s="223"/>
      <c r="AD11169" s="223"/>
      <c r="AE11169" s="223">
        <f>SUM(AE11168:AE11168)</f>
        <v>3115185.8</v>
      </c>
      <c r="AF11169" s="223"/>
      <c r="AG11169" s="223">
        <f>SUM(AG11168:AG11168)</f>
        <v>0</v>
      </c>
      <c r="AH11169" s="223"/>
    </row>
    <row r="11170" spans="1:34" s="173" customFormat="1" x14ac:dyDescent="0.55000000000000004">
      <c r="A11170" s="122" t="s">
        <v>2934</v>
      </c>
      <c r="B11170" s="218">
        <v>4781</v>
      </c>
      <c r="C11170" s="218">
        <v>6670</v>
      </c>
      <c r="D11170" s="221" t="s">
        <v>15031</v>
      </c>
      <c r="E11170" s="218" t="s">
        <v>34</v>
      </c>
      <c r="F11170" s="218">
        <v>23246</v>
      </c>
      <c r="G11170" s="218">
        <v>0</v>
      </c>
      <c r="H11170" s="218">
        <v>0</v>
      </c>
      <c r="I11170" s="222">
        <v>25</v>
      </c>
      <c r="J11170" s="123" t="s">
        <v>35</v>
      </c>
      <c r="K11170" s="137">
        <f>((G11170*400)+(H11170*100))+I11170</f>
        <v>25</v>
      </c>
      <c r="L11170" s="137">
        <v>850</v>
      </c>
      <c r="M11170" s="137">
        <f>K11170*L11170</f>
        <v>21250</v>
      </c>
      <c r="N11170" s="218">
        <v>1</v>
      </c>
      <c r="O11170" s="108" t="s">
        <v>15029</v>
      </c>
      <c r="P11170" s="138">
        <v>3100202600576</v>
      </c>
      <c r="Q11170" s="108" t="s">
        <v>15030</v>
      </c>
      <c r="R11170" s="108" t="s">
        <v>2936</v>
      </c>
      <c r="S11170" s="139" t="s">
        <v>15032</v>
      </c>
      <c r="T11170" s="218" t="s">
        <v>51</v>
      </c>
      <c r="U11170" s="218" t="s">
        <v>45</v>
      </c>
      <c r="V11170" s="218" t="s">
        <v>52</v>
      </c>
      <c r="W11170" s="223">
        <v>89.1</v>
      </c>
      <c r="X11170" s="136">
        <v>100</v>
      </c>
      <c r="Y11170" s="223">
        <v>6750</v>
      </c>
      <c r="Z11170" s="223">
        <f>W11170*Y11170</f>
        <v>601425</v>
      </c>
      <c r="AA11170" s="224">
        <v>6</v>
      </c>
      <c r="AB11170" s="224">
        <v>6</v>
      </c>
      <c r="AC11170" s="223">
        <f>(Z11170*(100-AB11170))/100</f>
        <v>565339.5</v>
      </c>
      <c r="AD11170" s="223">
        <f>IF(AND(AC11170="",M11170=""),0,IF((AC11170=""),M11170, IF( (M11170=""),AC11170,SUM(AC11170:AC11171)+M11170)))</f>
        <v>586589.5</v>
      </c>
      <c r="AE11170" s="223">
        <f>IF( (X11170=""),AD11170*1,AD11170*(X11170/100) )</f>
        <v>586589.5</v>
      </c>
      <c r="AF11170" s="223">
        <v>50000000</v>
      </c>
      <c r="AG11170" s="223">
        <f>IF((AF11170-AE11170) &gt; 1,0,IF((AF11170-AE11170)&lt;0,AE11170-AF11170,AF11170-AE11170))</f>
        <v>0</v>
      </c>
      <c r="AH11170" s="223">
        <v>0.02</v>
      </c>
    </row>
    <row r="11171" spans="1:34" s="173" customFormat="1" x14ac:dyDescent="0.55000000000000004">
      <c r="A11171" s="122"/>
      <c r="B11171" s="218"/>
      <c r="C11171" s="218"/>
      <c r="D11171" s="221"/>
      <c r="E11171" s="218"/>
      <c r="F11171" s="218"/>
      <c r="G11171" s="218"/>
      <c r="H11171" s="218"/>
      <c r="I11171" s="222"/>
      <c r="J11171" s="123"/>
      <c r="K11171" s="137"/>
      <c r="L11171" s="137" t="s">
        <v>63</v>
      </c>
      <c r="M11171" s="137">
        <f>SUM(M11170:M11170)</f>
        <v>21250</v>
      </c>
      <c r="N11171" s="218"/>
      <c r="O11171" s="108"/>
      <c r="P11171" s="138"/>
      <c r="Q11171" s="108"/>
      <c r="R11171" s="108"/>
      <c r="S11171" s="139"/>
      <c r="T11171" s="218"/>
      <c r="U11171" s="218"/>
      <c r="V11171" s="218"/>
      <c r="W11171" s="223"/>
      <c r="X11171" s="136"/>
      <c r="Y11171" s="223"/>
      <c r="Z11171" s="223"/>
      <c r="AA11171" s="224"/>
      <c r="AB11171" s="224"/>
      <c r="AC11171" s="223"/>
      <c r="AD11171" s="223"/>
      <c r="AE11171" s="223">
        <f>SUM(AE11170:AE11170)</f>
        <v>586589.5</v>
      </c>
      <c r="AF11171" s="223"/>
      <c r="AG11171" s="223">
        <f>SUM(AG11170:AG11170)</f>
        <v>0</v>
      </c>
      <c r="AH11171" s="223"/>
    </row>
    <row r="11172" spans="1:34" s="173" customFormat="1" x14ac:dyDescent="0.55000000000000004">
      <c r="A11172" s="122" t="s">
        <v>15035</v>
      </c>
      <c r="B11172" s="218">
        <v>4782</v>
      </c>
      <c r="C11172" s="218">
        <v>6679</v>
      </c>
      <c r="D11172" s="221" t="s">
        <v>15036</v>
      </c>
      <c r="E11172" s="218" t="s">
        <v>34</v>
      </c>
      <c r="F11172" s="218">
        <v>23248</v>
      </c>
      <c r="G11172" s="218">
        <v>0</v>
      </c>
      <c r="H11172" s="218">
        <v>1</v>
      </c>
      <c r="I11172" s="222">
        <v>13</v>
      </c>
      <c r="J11172" s="123" t="s">
        <v>62</v>
      </c>
      <c r="K11172" s="137">
        <f>((G11172*400)+(H11172*100))+I11172</f>
        <v>113</v>
      </c>
      <c r="L11172" s="137">
        <v>850</v>
      </c>
      <c r="M11172" s="137">
        <f>K11172*L11172</f>
        <v>96050</v>
      </c>
      <c r="N11172" s="218">
        <v>1</v>
      </c>
      <c r="O11172" s="108" t="s">
        <v>15033</v>
      </c>
      <c r="P11172" s="138"/>
      <c r="Q11172" s="108" t="s">
        <v>15034</v>
      </c>
      <c r="R11172" s="108" t="s">
        <v>15037</v>
      </c>
      <c r="S11172" s="139"/>
      <c r="T11172" s="218" t="s">
        <v>51</v>
      </c>
      <c r="U11172" s="218" t="s">
        <v>45</v>
      </c>
      <c r="V11172" s="218" t="s">
        <v>52</v>
      </c>
      <c r="W11172" s="223">
        <v>114</v>
      </c>
      <c r="X11172" s="136">
        <v>49.35</v>
      </c>
      <c r="Y11172" s="223">
        <v>6750</v>
      </c>
      <c r="Z11172" s="223">
        <f>W11172*Y11172</f>
        <v>769500</v>
      </c>
      <c r="AA11172" s="224">
        <v>16</v>
      </c>
      <c r="AB11172" s="224">
        <v>22</v>
      </c>
      <c r="AC11172" s="223">
        <f>(Z11172*(100-AB11172))/100</f>
        <v>600210</v>
      </c>
      <c r="AD11172" s="223">
        <f>IF(AND(AC11172="",M11172=""),0,IF((AC11172=""),M11172, IF( (M11172=""),AC11172,SUM(AC11172:AC11176)+M11172)))</f>
        <v>1298576</v>
      </c>
      <c r="AE11172" s="223">
        <f>IF( (X11172=""),AD11172*1,AD11172*(X11172/100) )</f>
        <v>640847.25599999994</v>
      </c>
      <c r="AF11172" s="223">
        <v>50000000</v>
      </c>
      <c r="AG11172" s="223">
        <f>IF((AF11172-AE11172) &gt; 1,0,IF((AF11172-AE11172)&lt;0,AE11172-AF11172,AF11172-AE11172))</f>
        <v>0</v>
      </c>
      <c r="AH11172" s="223">
        <v>0.02</v>
      </c>
    </row>
    <row r="11173" spans="1:34" s="173" customFormat="1" x14ac:dyDescent="0.55000000000000004">
      <c r="A11173" s="122"/>
      <c r="B11173" s="218"/>
      <c r="C11173" s="218"/>
      <c r="D11173" s="221"/>
      <c r="E11173" s="218"/>
      <c r="F11173" s="218"/>
      <c r="G11173" s="218"/>
      <c r="H11173" s="218"/>
      <c r="I11173" s="222"/>
      <c r="J11173" s="123"/>
      <c r="K11173" s="137"/>
      <c r="L11173" s="137"/>
      <c r="M11173" s="137"/>
      <c r="N11173" s="218">
        <v>2</v>
      </c>
      <c r="O11173" s="108" t="s">
        <v>15033</v>
      </c>
      <c r="P11173" s="138"/>
      <c r="Q11173" s="108" t="s">
        <v>15034</v>
      </c>
      <c r="R11173" s="108" t="s">
        <v>15037</v>
      </c>
      <c r="S11173" s="139" t="s">
        <v>15038</v>
      </c>
      <c r="T11173" s="218" t="s">
        <v>73</v>
      </c>
      <c r="U11173" s="218" t="s">
        <v>45</v>
      </c>
      <c r="V11173" s="218" t="s">
        <v>46</v>
      </c>
      <c r="W11173" s="223">
        <v>18</v>
      </c>
      <c r="X11173" s="136">
        <v>7.79</v>
      </c>
      <c r="Y11173" s="223">
        <v>6600</v>
      </c>
      <c r="Z11173" s="223">
        <f>W11173*Y11173</f>
        <v>118800</v>
      </c>
      <c r="AA11173" s="224">
        <v>16</v>
      </c>
      <c r="AB11173" s="224">
        <v>22</v>
      </c>
      <c r="AC11173" s="223">
        <f>(Z11173*(100-AB11173))/100</f>
        <v>92664</v>
      </c>
      <c r="AD11173" s="223">
        <f>IF(AND(AC11173="",M11172=""),0,IF((AC11173=""),M11172, IF( (M11172=""),AC11173,SUM(AC11172:AC11176)+M11172)))</f>
        <v>1298576</v>
      </c>
      <c r="AE11173" s="223">
        <f>IF( (X11173=""),AD11173*1,AD11173*(X11173/100) )</f>
        <v>101159.0704</v>
      </c>
      <c r="AF11173" s="223">
        <v>0</v>
      </c>
      <c r="AG11173" s="223">
        <f>IF((AF11173-AE11173) &gt; 1,0,IF((AF11173-AE11173)&lt;0,AE11173-AF11173,AF11173-AE11173))</f>
        <v>101159.0704</v>
      </c>
      <c r="AH11173" s="223">
        <v>0.3</v>
      </c>
    </row>
    <row r="11174" spans="1:34" s="173" customFormat="1" x14ac:dyDescent="0.55000000000000004">
      <c r="A11174" s="122"/>
      <c r="B11174" s="218"/>
      <c r="C11174" s="218"/>
      <c r="D11174" s="221"/>
      <c r="E11174" s="218"/>
      <c r="F11174" s="218"/>
      <c r="G11174" s="218"/>
      <c r="H11174" s="218"/>
      <c r="I11174" s="222"/>
      <c r="J11174" s="123"/>
      <c r="K11174" s="137"/>
      <c r="L11174" s="137"/>
      <c r="M11174" s="137"/>
      <c r="N11174" s="218">
        <v>3</v>
      </c>
      <c r="O11174" s="108" t="s">
        <v>15033</v>
      </c>
      <c r="P11174" s="138"/>
      <c r="Q11174" s="108" t="s">
        <v>15034</v>
      </c>
      <c r="R11174" s="108" t="s">
        <v>15037</v>
      </c>
      <c r="S11174" s="139" t="s">
        <v>15039</v>
      </c>
      <c r="T11174" s="218" t="s">
        <v>73</v>
      </c>
      <c r="U11174" s="218" t="s">
        <v>45</v>
      </c>
      <c r="V11174" s="218" t="s">
        <v>46</v>
      </c>
      <c r="W11174" s="223">
        <v>27</v>
      </c>
      <c r="X11174" s="136">
        <v>11.69</v>
      </c>
      <c r="Y11174" s="223">
        <v>6600</v>
      </c>
      <c r="Z11174" s="223">
        <f>W11174*Y11174</f>
        <v>178200</v>
      </c>
      <c r="AA11174" s="224">
        <v>16</v>
      </c>
      <c r="AB11174" s="224">
        <v>22</v>
      </c>
      <c r="AC11174" s="223">
        <f>(Z11174*(100-AB11174))/100</f>
        <v>138996</v>
      </c>
      <c r="AD11174" s="223">
        <f>IF(AND(AC11174="",M11172=""),0,IF((AC11174=""),M11172, IF( (M11172=""),AC11174,SUM(AC11172:AC11176)+M11172)))</f>
        <v>1298576</v>
      </c>
      <c r="AE11174" s="223">
        <f>IF( (X11174=""),AD11174*1,AD11174*(X11174/100) )</f>
        <v>151803.53439999997</v>
      </c>
      <c r="AF11174" s="223">
        <v>0</v>
      </c>
      <c r="AG11174" s="223">
        <f>IF((AF11174-AE11174) &gt; 1,0,IF((AF11174-AE11174)&lt;0,AE11174-AF11174,AF11174-AE11174))</f>
        <v>151803.53439999997</v>
      </c>
      <c r="AH11174" s="223">
        <v>0.3</v>
      </c>
    </row>
    <row r="11175" spans="1:34" s="173" customFormat="1" x14ac:dyDescent="0.55000000000000004">
      <c r="A11175" s="122"/>
      <c r="B11175" s="218"/>
      <c r="C11175" s="218"/>
      <c r="D11175" s="221"/>
      <c r="E11175" s="218"/>
      <c r="F11175" s="218"/>
      <c r="G11175" s="218"/>
      <c r="H11175" s="218"/>
      <c r="I11175" s="222"/>
      <c r="J11175" s="123"/>
      <c r="K11175" s="137"/>
      <c r="L11175" s="137"/>
      <c r="M11175" s="137"/>
      <c r="N11175" s="218">
        <v>4</v>
      </c>
      <c r="O11175" s="108" t="s">
        <v>15033</v>
      </c>
      <c r="P11175" s="138"/>
      <c r="Q11175" s="108" t="s">
        <v>15034</v>
      </c>
      <c r="R11175" s="108" t="s">
        <v>15037</v>
      </c>
      <c r="S11175" s="139" t="s">
        <v>15040</v>
      </c>
      <c r="T11175" s="218" t="s">
        <v>73</v>
      </c>
      <c r="U11175" s="218" t="s">
        <v>45</v>
      </c>
      <c r="V11175" s="218" t="s">
        <v>46</v>
      </c>
      <c r="W11175" s="223">
        <v>72</v>
      </c>
      <c r="X11175" s="136">
        <v>31.17</v>
      </c>
      <c r="Y11175" s="223">
        <v>6600</v>
      </c>
      <c r="Z11175" s="223">
        <f>W11175*Y11175</f>
        <v>475200</v>
      </c>
      <c r="AA11175" s="224">
        <v>16</v>
      </c>
      <c r="AB11175" s="224">
        <v>22</v>
      </c>
      <c r="AC11175" s="223">
        <f>(Z11175*(100-AB11175))/100</f>
        <v>370656</v>
      </c>
      <c r="AD11175" s="223">
        <f>IF(AND(AC11175="",M11172=""),0,IF((AC11175=""),M11172, IF( (M11172=""),AC11175,SUM(AC11172:AC11176)+M11172)))</f>
        <v>1298576</v>
      </c>
      <c r="AE11175" s="223">
        <f>IF( (X11175=""),AD11175*1,AD11175*(X11175/100) )</f>
        <v>404766.13920000003</v>
      </c>
      <c r="AF11175" s="223">
        <v>0</v>
      </c>
      <c r="AG11175" s="223">
        <f>IF((AF11175-AE11175) &gt; 1,0,IF((AF11175-AE11175)&lt;0,AE11175-AF11175,AF11175-AE11175))</f>
        <v>404766.13920000003</v>
      </c>
      <c r="AH11175" s="223">
        <v>0.3</v>
      </c>
    </row>
    <row r="11176" spans="1:34" s="173" customFormat="1" x14ac:dyDescent="0.55000000000000004">
      <c r="A11176" s="122"/>
      <c r="B11176" s="218"/>
      <c r="C11176" s="218"/>
      <c r="D11176" s="221"/>
      <c r="E11176" s="218"/>
      <c r="F11176" s="218"/>
      <c r="G11176" s="218"/>
      <c r="H11176" s="218"/>
      <c r="I11176" s="222"/>
      <c r="J11176" s="123"/>
      <c r="K11176" s="137"/>
      <c r="L11176" s="137" t="s">
        <v>63</v>
      </c>
      <c r="M11176" s="137">
        <f>SUM(M11172:M11175)</f>
        <v>96050</v>
      </c>
      <c r="N11176" s="218"/>
      <c r="O11176" s="108"/>
      <c r="P11176" s="138"/>
      <c r="Q11176" s="108"/>
      <c r="R11176" s="108"/>
      <c r="S11176" s="139"/>
      <c r="T11176" s="218"/>
      <c r="U11176" s="218"/>
      <c r="V11176" s="218"/>
      <c r="W11176" s="223"/>
      <c r="X11176" s="136"/>
      <c r="Y11176" s="223"/>
      <c r="Z11176" s="223"/>
      <c r="AA11176" s="224"/>
      <c r="AB11176" s="224"/>
      <c r="AC11176" s="223"/>
      <c r="AD11176" s="223"/>
      <c r="AE11176" s="223">
        <f>SUM(AE11172:AE11175)</f>
        <v>1298576</v>
      </c>
      <c r="AF11176" s="223"/>
      <c r="AG11176" s="223">
        <f>SUM(AG11172:AG11175)</f>
        <v>657728.74399999995</v>
      </c>
      <c r="AH11176" s="223"/>
    </row>
    <row r="11177" spans="1:34" s="173" customFormat="1" x14ac:dyDescent="0.55000000000000004">
      <c r="A11177" s="122" t="s">
        <v>15041</v>
      </c>
      <c r="B11177" s="218">
        <v>4783</v>
      </c>
      <c r="C11177" s="218">
        <v>10162</v>
      </c>
      <c r="D11177" s="221" t="s">
        <v>15042</v>
      </c>
      <c r="E11177" s="218" t="s">
        <v>34</v>
      </c>
      <c r="F11177" s="218">
        <v>7138</v>
      </c>
      <c r="G11177" s="218">
        <v>0</v>
      </c>
      <c r="H11177" s="218">
        <v>1</v>
      </c>
      <c r="I11177" s="222">
        <v>49</v>
      </c>
      <c r="J11177" s="123" t="s">
        <v>38</v>
      </c>
      <c r="K11177" s="137">
        <f>((G11177*400)+(H11177*100))+I11177</f>
        <v>149</v>
      </c>
      <c r="L11177" s="137">
        <v>1650</v>
      </c>
      <c r="M11177" s="137">
        <f>K11177*L11177</f>
        <v>245850</v>
      </c>
      <c r="N11177" s="218"/>
      <c r="O11177" s="108"/>
      <c r="P11177" s="138"/>
      <c r="Q11177" s="108"/>
      <c r="R11177" s="108"/>
      <c r="S11177" s="139"/>
      <c r="T11177" s="218"/>
      <c r="U11177" s="218"/>
      <c r="V11177" s="218"/>
      <c r="W11177" s="223"/>
      <c r="X11177" s="136"/>
      <c r="Y11177" s="223"/>
      <c r="Z11177" s="223"/>
      <c r="AA11177" s="224"/>
      <c r="AB11177" s="224"/>
      <c r="AC11177" s="223"/>
      <c r="AD11177" s="223">
        <f>IF(AND(AC11177="",M11177=""),0,IF((AC11177=""),M11177,IF((M11177=""),AC11177,AC11177+M11177)))</f>
        <v>245850</v>
      </c>
      <c r="AE11177" s="223">
        <f>IF( (X11177=""),AD11177*1,AD11177*(X11177/100) )</f>
        <v>245850</v>
      </c>
      <c r="AF11177" s="223">
        <v>50000000</v>
      </c>
      <c r="AG11177" s="223">
        <f>IF((AF11177-AE11177) &gt; 1,0,IF((AF11177-AE11177)&lt;0,AE11177-AF11177,AF11177-AE11177))</f>
        <v>0</v>
      </c>
      <c r="AH11177" s="223">
        <v>0.01</v>
      </c>
    </row>
    <row r="11178" spans="1:34" s="173" customFormat="1" x14ac:dyDescent="0.55000000000000004">
      <c r="A11178" s="122"/>
      <c r="B11178" s="218"/>
      <c r="C11178" s="218"/>
      <c r="D11178" s="221"/>
      <c r="E11178" s="218"/>
      <c r="F11178" s="218"/>
      <c r="G11178" s="218"/>
      <c r="H11178" s="218"/>
      <c r="I11178" s="222"/>
      <c r="J11178" s="123"/>
      <c r="K11178" s="137"/>
      <c r="L11178" s="137" t="s">
        <v>63</v>
      </c>
      <c r="M11178" s="137">
        <f>SUM(M11177:M11177)</f>
        <v>245850</v>
      </c>
      <c r="N11178" s="218"/>
      <c r="O11178" s="108"/>
      <c r="P11178" s="138"/>
      <c r="Q11178" s="108"/>
      <c r="R11178" s="108"/>
      <c r="S11178" s="139"/>
      <c r="T11178" s="218"/>
      <c r="U11178" s="218"/>
      <c r="V11178" s="218"/>
      <c r="W11178" s="223"/>
      <c r="X11178" s="136"/>
      <c r="Y11178" s="223"/>
      <c r="Z11178" s="223"/>
      <c r="AA11178" s="224"/>
      <c r="AB11178" s="224"/>
      <c r="AC11178" s="223"/>
      <c r="AD11178" s="223"/>
      <c r="AE11178" s="223">
        <f>SUM(AE11177:AE11177)</f>
        <v>245850</v>
      </c>
      <c r="AF11178" s="223"/>
      <c r="AG11178" s="223">
        <f>SUM(AG11177:AG11177)</f>
        <v>0</v>
      </c>
      <c r="AH11178" s="223"/>
    </row>
    <row r="11179" spans="1:34" s="173" customFormat="1" x14ac:dyDescent="0.55000000000000004">
      <c r="A11179" s="122" t="s">
        <v>10868</v>
      </c>
      <c r="B11179" s="218">
        <v>4784</v>
      </c>
      <c r="C11179" s="218">
        <v>5823</v>
      </c>
      <c r="D11179" s="221" t="s">
        <v>15045</v>
      </c>
      <c r="E11179" s="218" t="s">
        <v>34</v>
      </c>
      <c r="F11179" s="218">
        <v>3767</v>
      </c>
      <c r="G11179" s="218">
        <v>0</v>
      </c>
      <c r="H11179" s="218">
        <v>1</v>
      </c>
      <c r="I11179" s="222">
        <v>67</v>
      </c>
      <c r="J11179" s="123" t="s">
        <v>35</v>
      </c>
      <c r="K11179" s="137">
        <f>((G11179*400)+(H11179*100))+I11179</f>
        <v>167</v>
      </c>
      <c r="L11179" s="137">
        <v>1250</v>
      </c>
      <c r="M11179" s="137">
        <f>K11179*L11179</f>
        <v>208750</v>
      </c>
      <c r="N11179" s="218">
        <v>1</v>
      </c>
      <c r="O11179" s="108" t="s">
        <v>15043</v>
      </c>
      <c r="P11179" s="138">
        <v>3570800015193</v>
      </c>
      <c r="Q11179" s="108" t="s">
        <v>15044</v>
      </c>
      <c r="R11179" s="108" t="s">
        <v>5062</v>
      </c>
      <c r="S11179" s="139" t="s">
        <v>15046</v>
      </c>
      <c r="T11179" s="218" t="s">
        <v>51</v>
      </c>
      <c r="U11179" s="218" t="s">
        <v>45</v>
      </c>
      <c r="V11179" s="218" t="s">
        <v>52</v>
      </c>
      <c r="W11179" s="223">
        <v>199.68</v>
      </c>
      <c r="X11179" s="136">
        <v>76.41</v>
      </c>
      <c r="Y11179" s="223">
        <v>6750</v>
      </c>
      <c r="Z11179" s="223">
        <f>W11179*Y11179</f>
        <v>1347840</v>
      </c>
      <c r="AA11179" s="224">
        <v>6</v>
      </c>
      <c r="AB11179" s="224">
        <v>6</v>
      </c>
      <c r="AC11179" s="223">
        <f>(Z11179*(100-AB11179))/100</f>
        <v>1266969.6000000001</v>
      </c>
      <c r="AD11179" s="223">
        <f>IF(AND(AC11179="",M11179=""),0,IF((AC11179=""),M11179, IF( (M11179=""),AC11179,SUM(AC11179:AC11185)+M11179)))</f>
        <v>2184731.8200000003</v>
      </c>
      <c r="AE11179" s="223">
        <f>IF( (X11179=""),AD11179*1,AD11179*(X11179/100) )</f>
        <v>1669353.5836620003</v>
      </c>
      <c r="AF11179" s="223">
        <v>50000000</v>
      </c>
      <c r="AG11179" s="223">
        <f>IF((AF11179-AE11179) &gt; 1,0,IF((AF11179-AE11179)&lt;0,AE11179-AF11179,AF11179-AE11179))</f>
        <v>0</v>
      </c>
      <c r="AH11179" s="223">
        <v>0.02</v>
      </c>
    </row>
    <row r="11180" spans="1:34" s="173" customFormat="1" x14ac:dyDescent="0.55000000000000004">
      <c r="A11180" s="122"/>
      <c r="B11180" s="218"/>
      <c r="C11180" s="218"/>
      <c r="D11180" s="221"/>
      <c r="E11180" s="218"/>
      <c r="F11180" s="218"/>
      <c r="G11180" s="218"/>
      <c r="H11180" s="218"/>
      <c r="I11180" s="222"/>
      <c r="J11180" s="123"/>
      <c r="K11180" s="137"/>
      <c r="L11180" s="137"/>
      <c r="M11180" s="137"/>
      <c r="N11180" s="218">
        <v>2</v>
      </c>
      <c r="O11180" s="108" t="s">
        <v>15043</v>
      </c>
      <c r="P11180" s="138">
        <v>3570800015193</v>
      </c>
      <c r="Q11180" s="108" t="s">
        <v>15044</v>
      </c>
      <c r="R11180" s="108" t="s">
        <v>5062</v>
      </c>
      <c r="S11180" s="139" t="s">
        <v>15047</v>
      </c>
      <c r="T11180" s="218" t="s">
        <v>343</v>
      </c>
      <c r="U11180" s="218" t="s">
        <v>45</v>
      </c>
      <c r="V11180" s="218" t="s">
        <v>52</v>
      </c>
      <c r="W11180" s="223">
        <v>40.5</v>
      </c>
      <c r="X11180" s="136">
        <v>15.5</v>
      </c>
      <c r="Y11180" s="223">
        <v>5600</v>
      </c>
      <c r="Z11180" s="223">
        <f>W11180*Y11180</f>
        <v>226800</v>
      </c>
      <c r="AA11180" s="224">
        <v>6</v>
      </c>
      <c r="AB11180" s="224">
        <v>6</v>
      </c>
      <c r="AC11180" s="223">
        <f>(Z11180*(100-AB11180))/100</f>
        <v>213192</v>
      </c>
      <c r="AD11180" s="223">
        <f>IF(AND(AC11180="",M11179=""),0,IF((AC11180=""),M11179, IF( (M11179=""),AC11180,SUM(AC11179:AC11185)+M11179)))</f>
        <v>2184731.8200000003</v>
      </c>
      <c r="AE11180" s="223">
        <f>IF( (X11180=""),AD11180*1,AD11180*(X11180/100) )</f>
        <v>338633.43210000003</v>
      </c>
      <c r="AF11180" s="223">
        <v>50000000</v>
      </c>
      <c r="AG11180" s="223">
        <f>IF((AF11180-AE11180) &gt; 1,0,IF((AF11180-AE11180)&lt;0,AE11180-AF11180,AF11180-AE11180))</f>
        <v>0</v>
      </c>
      <c r="AH11180" s="223">
        <v>0.02</v>
      </c>
    </row>
    <row r="11181" spans="1:34" s="173" customFormat="1" x14ac:dyDescent="0.55000000000000004">
      <c r="A11181" s="122"/>
      <c r="B11181" s="218"/>
      <c r="C11181" s="218"/>
      <c r="D11181" s="221"/>
      <c r="E11181" s="218"/>
      <c r="F11181" s="218"/>
      <c r="G11181" s="218"/>
      <c r="H11181" s="218"/>
      <c r="I11181" s="222"/>
      <c r="J11181" s="123"/>
      <c r="K11181" s="137"/>
      <c r="L11181" s="137"/>
      <c r="M11181" s="137"/>
      <c r="N11181" s="218">
        <v>3</v>
      </c>
      <c r="O11181" s="108" t="s">
        <v>15043</v>
      </c>
      <c r="P11181" s="138">
        <v>3570800015193</v>
      </c>
      <c r="Q11181" s="108" t="s">
        <v>15044</v>
      </c>
      <c r="R11181" s="108" t="s">
        <v>5062</v>
      </c>
      <c r="S11181" s="139" t="s">
        <v>15048</v>
      </c>
      <c r="T11181" s="218" t="s">
        <v>343</v>
      </c>
      <c r="U11181" s="218" t="s">
        <v>74</v>
      </c>
      <c r="V11181" s="218" t="s">
        <v>52</v>
      </c>
      <c r="W11181" s="223">
        <v>21.16</v>
      </c>
      <c r="X11181" s="136">
        <v>8.1</v>
      </c>
      <c r="Y11181" s="223">
        <v>5600</v>
      </c>
      <c r="Z11181" s="223">
        <f>W11181*Y11181</f>
        <v>118496</v>
      </c>
      <c r="AA11181" s="224">
        <v>21</v>
      </c>
      <c r="AB11181" s="224">
        <v>93</v>
      </c>
      <c r="AC11181" s="223">
        <f>(Z11181*(100-AB11181))/100</f>
        <v>8294.7199999999993</v>
      </c>
      <c r="AD11181" s="223">
        <f>IF(AND(AC11181="",M11179=""),0,IF((AC11181=""),M11179, IF( (M11179=""),AC11181,SUM(AC11179:AC11185)+M11179)))</f>
        <v>2184731.8200000003</v>
      </c>
      <c r="AE11181" s="223">
        <f>IF( (X11181=""),AD11181*1,AD11181*(X11181/100) )</f>
        <v>176963.27742000003</v>
      </c>
      <c r="AF11181" s="223">
        <v>50000000</v>
      </c>
      <c r="AG11181" s="223">
        <f>IF((AF11181-AE11181) &gt; 1,0,IF((AF11181-AE11181)&lt;0,AE11181-AF11181,AF11181-AE11181))</f>
        <v>0</v>
      </c>
      <c r="AH11181" s="223">
        <v>0.02</v>
      </c>
    </row>
    <row r="11182" spans="1:34" s="173" customFormat="1" x14ac:dyDescent="0.55000000000000004">
      <c r="A11182" s="122"/>
      <c r="B11182" s="218">
        <v>4785</v>
      </c>
      <c r="C11182" s="218">
        <v>5826</v>
      </c>
      <c r="D11182" s="221" t="s">
        <v>15049</v>
      </c>
      <c r="E11182" s="218" t="s">
        <v>34</v>
      </c>
      <c r="F11182" s="218">
        <v>3768</v>
      </c>
      <c r="G11182" s="218">
        <v>0</v>
      </c>
      <c r="H11182" s="218">
        <v>0</v>
      </c>
      <c r="I11182" s="222">
        <v>76</v>
      </c>
      <c r="J11182" s="123" t="s">
        <v>35</v>
      </c>
      <c r="K11182" s="137">
        <f>((G11182*400)+(H11182*100))+I11182</f>
        <v>76</v>
      </c>
      <c r="L11182" s="137">
        <v>1250</v>
      </c>
      <c r="M11182" s="137">
        <f>K11182*L11182</f>
        <v>95000</v>
      </c>
      <c r="N11182" s="218">
        <v>1</v>
      </c>
      <c r="O11182" s="108" t="s">
        <v>15043</v>
      </c>
      <c r="P11182" s="138">
        <v>3570800015193</v>
      </c>
      <c r="Q11182" s="108" t="s">
        <v>15044</v>
      </c>
      <c r="R11182" s="108" t="s">
        <v>5062</v>
      </c>
      <c r="S11182" s="139" t="s">
        <v>15050</v>
      </c>
      <c r="T11182" s="218" t="s">
        <v>51</v>
      </c>
      <c r="U11182" s="218" t="s">
        <v>45</v>
      </c>
      <c r="V11182" s="218" t="s">
        <v>52</v>
      </c>
      <c r="W11182" s="223">
        <v>67.900000000000006</v>
      </c>
      <c r="X11182" s="136">
        <v>100</v>
      </c>
      <c r="Y11182" s="223">
        <v>6750</v>
      </c>
      <c r="Z11182" s="223">
        <f>W11182*Y11182</f>
        <v>458325.00000000006</v>
      </c>
      <c r="AA11182" s="224">
        <v>6</v>
      </c>
      <c r="AB11182" s="224">
        <v>6</v>
      </c>
      <c r="AC11182" s="223">
        <f>(Z11182*(100-AB11182))/100</f>
        <v>430825.50000000006</v>
      </c>
      <c r="AD11182" s="223">
        <f>IF(AND(AC11182="",M11182=""),0,IF((AC11182=""),M11182, IF( (M11182=""),AC11182,SUM(AC11182:AC11183)+M11182)))</f>
        <v>525825.5</v>
      </c>
      <c r="AE11182" s="223">
        <f>IF( (X11182=""),AD11182*1,AD11182*(X11182/100) )</f>
        <v>525825.5</v>
      </c>
      <c r="AF11182" s="223">
        <v>50000000</v>
      </c>
      <c r="AG11182" s="223">
        <f>IF((AF11182-AE11182) &gt; 1,0,IF((AF11182-AE11182)&lt;0,AE11182-AF11182,AF11182-AE11182))</f>
        <v>0</v>
      </c>
      <c r="AH11182" s="223">
        <v>0.02</v>
      </c>
    </row>
    <row r="11183" spans="1:34" s="173" customFormat="1" x14ac:dyDescent="0.55000000000000004">
      <c r="A11183" s="122"/>
      <c r="B11183" s="218"/>
      <c r="C11183" s="218"/>
      <c r="D11183" s="221"/>
      <c r="E11183" s="218"/>
      <c r="F11183" s="218"/>
      <c r="G11183" s="218"/>
      <c r="H11183" s="218"/>
      <c r="I11183" s="222"/>
      <c r="J11183" s="123"/>
      <c r="K11183" s="137"/>
      <c r="L11183" s="137" t="s">
        <v>63</v>
      </c>
      <c r="M11183" s="137">
        <f>SUM(M11179:M11182)</f>
        <v>303750</v>
      </c>
      <c r="N11183" s="218"/>
      <c r="O11183" s="108"/>
      <c r="P11183" s="138"/>
      <c r="Q11183" s="108"/>
      <c r="R11183" s="108"/>
      <c r="S11183" s="139"/>
      <c r="T11183" s="218"/>
      <c r="U11183" s="218"/>
      <c r="V11183" s="218"/>
      <c r="W11183" s="223"/>
      <c r="X11183" s="136"/>
      <c r="Y11183" s="223"/>
      <c r="Z11183" s="223"/>
      <c r="AA11183" s="224"/>
      <c r="AB11183" s="224"/>
      <c r="AC11183" s="223"/>
      <c r="AD11183" s="223"/>
      <c r="AE11183" s="223">
        <f>SUM(AE11179:AE11182)</f>
        <v>2710775.7931820005</v>
      </c>
      <c r="AF11183" s="223"/>
      <c r="AG11183" s="223">
        <f>SUM(AG11179:AG11182)</f>
        <v>0</v>
      </c>
      <c r="AH11183" s="223"/>
    </row>
    <row r="11184" spans="1:34" s="173" customFormat="1" x14ac:dyDescent="0.55000000000000004">
      <c r="A11184" s="122" t="s">
        <v>15053</v>
      </c>
      <c r="B11184" s="218">
        <v>4786</v>
      </c>
      <c r="C11184" s="218">
        <v>5508</v>
      </c>
      <c r="D11184" s="221" t="s">
        <v>15054</v>
      </c>
      <c r="E11184" s="218" t="s">
        <v>34</v>
      </c>
      <c r="F11184" s="218">
        <v>16624</v>
      </c>
      <c r="G11184" s="218">
        <v>0</v>
      </c>
      <c r="H11184" s="218">
        <v>1</v>
      </c>
      <c r="I11184" s="222">
        <v>7</v>
      </c>
      <c r="J11184" s="123" t="s">
        <v>35</v>
      </c>
      <c r="K11184" s="137">
        <f>((G11184*400)+(H11184*100))+I11184</f>
        <v>107</v>
      </c>
      <c r="L11184" s="137">
        <v>2425</v>
      </c>
      <c r="M11184" s="137">
        <f>K11184*L11184</f>
        <v>259475</v>
      </c>
      <c r="N11184" s="218">
        <v>1</v>
      </c>
      <c r="O11184" s="108" t="s">
        <v>15051</v>
      </c>
      <c r="P11184" s="138">
        <v>3570900065133</v>
      </c>
      <c r="Q11184" s="108" t="s">
        <v>15052</v>
      </c>
      <c r="R11184" s="108" t="s">
        <v>15055</v>
      </c>
      <c r="S11184" s="139" t="s">
        <v>15056</v>
      </c>
      <c r="T11184" s="218" t="s">
        <v>51</v>
      </c>
      <c r="U11184" s="218" t="s">
        <v>74</v>
      </c>
      <c r="V11184" s="218" t="s">
        <v>52</v>
      </c>
      <c r="W11184" s="223">
        <v>120</v>
      </c>
      <c r="X11184" s="136">
        <v>100</v>
      </c>
      <c r="Y11184" s="223">
        <v>6750</v>
      </c>
      <c r="Z11184" s="223">
        <f>W11184*Y11184</f>
        <v>810000</v>
      </c>
      <c r="AA11184" s="224">
        <v>21</v>
      </c>
      <c r="AB11184" s="224">
        <v>93</v>
      </c>
      <c r="AC11184" s="223">
        <f>(Z11184*(100-AB11184))/100</f>
        <v>56700</v>
      </c>
      <c r="AD11184" s="223">
        <f>IF(AND(AC11184="",M11184=""),0,IF((AC11184=""),M11184, IF( (M11184=""),AC11184,SUM(AC11184:AC11185)+M11184)))</f>
        <v>316175</v>
      </c>
      <c r="AE11184" s="223">
        <f>IF( (X11184=""),AD11184*1,AD11184*(X11184/100) )</f>
        <v>316175</v>
      </c>
      <c r="AF11184" s="223">
        <v>50000000</v>
      </c>
      <c r="AG11184" s="223">
        <f>IF((AF11184-AE11184) &gt; 1,0,IF((AF11184-AE11184)&lt;0,AE11184-AF11184,AF11184-AE11184))</f>
        <v>0</v>
      </c>
      <c r="AH11184" s="223">
        <v>0.02</v>
      </c>
    </row>
    <row r="11185" spans="1:34" s="173" customFormat="1" x14ac:dyDescent="0.55000000000000004">
      <c r="A11185" s="122"/>
      <c r="B11185" s="218"/>
      <c r="C11185" s="218"/>
      <c r="D11185" s="221"/>
      <c r="E11185" s="218"/>
      <c r="F11185" s="218"/>
      <c r="G11185" s="218"/>
      <c r="H11185" s="218"/>
      <c r="I11185" s="222"/>
      <c r="J11185" s="123"/>
      <c r="K11185" s="137"/>
      <c r="L11185" s="137" t="s">
        <v>63</v>
      </c>
      <c r="M11185" s="137">
        <f>SUM(M11184:M11184)</f>
        <v>259475</v>
      </c>
      <c r="N11185" s="218"/>
      <c r="O11185" s="108"/>
      <c r="P11185" s="138"/>
      <c r="Q11185" s="108"/>
      <c r="R11185" s="108"/>
      <c r="S11185" s="139"/>
      <c r="T11185" s="218"/>
      <c r="U11185" s="218"/>
      <c r="V11185" s="218"/>
      <c r="W11185" s="223"/>
      <c r="X11185" s="136"/>
      <c r="Y11185" s="223"/>
      <c r="Z11185" s="223"/>
      <c r="AA11185" s="224"/>
      <c r="AB11185" s="224"/>
      <c r="AC11185" s="223"/>
      <c r="AD11185" s="223"/>
      <c r="AE11185" s="223">
        <f>SUM(AE11184:AE11184)</f>
        <v>316175</v>
      </c>
      <c r="AF11185" s="223"/>
      <c r="AG11185" s="223">
        <f>SUM(AG11184:AG11184)</f>
        <v>0</v>
      </c>
      <c r="AH11185" s="223"/>
    </row>
    <row r="11186" spans="1:34" s="173" customFormat="1" x14ac:dyDescent="0.55000000000000004">
      <c r="A11186" s="122" t="s">
        <v>14027</v>
      </c>
      <c r="B11186" s="218">
        <v>4787</v>
      </c>
      <c r="C11186" s="218">
        <v>9037</v>
      </c>
      <c r="D11186" s="221" t="s">
        <v>15059</v>
      </c>
      <c r="E11186" s="218" t="s">
        <v>34</v>
      </c>
      <c r="F11186" s="218">
        <v>18647</v>
      </c>
      <c r="G11186" s="218">
        <v>0</v>
      </c>
      <c r="H11186" s="218">
        <v>1</v>
      </c>
      <c r="I11186" s="222">
        <v>27</v>
      </c>
      <c r="J11186" s="123" t="s">
        <v>35</v>
      </c>
      <c r="K11186" s="137">
        <f>((G11186*400)+(H11186*100))+I11186</f>
        <v>127</v>
      </c>
      <c r="L11186" s="137">
        <v>500</v>
      </c>
      <c r="M11186" s="137">
        <f>K11186*L11186</f>
        <v>63500</v>
      </c>
      <c r="N11186" s="218">
        <v>1</v>
      </c>
      <c r="O11186" s="108" t="s">
        <v>15057</v>
      </c>
      <c r="P11186" s="138"/>
      <c r="Q11186" s="108" t="s">
        <v>15058</v>
      </c>
      <c r="R11186" s="108" t="s">
        <v>14029</v>
      </c>
      <c r="S11186" s="139" t="s">
        <v>15060</v>
      </c>
      <c r="T11186" s="218" t="s">
        <v>51</v>
      </c>
      <c r="U11186" s="218" t="s">
        <v>45</v>
      </c>
      <c r="V11186" s="218" t="s">
        <v>52</v>
      </c>
      <c r="W11186" s="223">
        <v>375.93599999999998</v>
      </c>
      <c r="X11186" s="136">
        <v>83.27</v>
      </c>
      <c r="Y11186" s="223">
        <v>6750</v>
      </c>
      <c r="Z11186" s="223">
        <f>W11186*Y11186</f>
        <v>2537568</v>
      </c>
      <c r="AA11186" s="224">
        <v>21</v>
      </c>
      <c r="AB11186" s="224">
        <v>32</v>
      </c>
      <c r="AC11186" s="223">
        <f>(Z11186*(100-AB11186))/100</f>
        <v>1725546.24</v>
      </c>
      <c r="AD11186" s="223">
        <f>IF(AND(AC11186="",M11186=""),0,IF((AC11186=""),M11186, IF( (M11186=""),AC11186,SUM(AC11186:AC11190)+M11186)))</f>
        <v>2132192.6150000002</v>
      </c>
      <c r="AE11186" s="223">
        <f>IF( (X11186=""),AD11186*1,AD11186*(X11186/100) )</f>
        <v>1775476.7905105001</v>
      </c>
      <c r="AF11186" s="223">
        <v>50000000</v>
      </c>
      <c r="AG11186" s="223">
        <f>IF((AF11186-AE11186) &gt; 1,0,IF((AF11186-AE11186)&lt;0,AE11186-AF11186,AF11186-AE11186))</f>
        <v>0</v>
      </c>
      <c r="AH11186" s="223">
        <v>0.02</v>
      </c>
    </row>
    <row r="11187" spans="1:34" s="173" customFormat="1" x14ac:dyDescent="0.55000000000000004">
      <c r="A11187" s="122"/>
      <c r="B11187" s="218"/>
      <c r="C11187" s="218"/>
      <c r="D11187" s="221"/>
      <c r="E11187" s="218"/>
      <c r="F11187" s="218"/>
      <c r="G11187" s="218"/>
      <c r="H11187" s="218"/>
      <c r="I11187" s="222"/>
      <c r="J11187" s="123"/>
      <c r="K11187" s="137"/>
      <c r="L11187" s="137"/>
      <c r="M11187" s="137"/>
      <c r="N11187" s="218">
        <v>2</v>
      </c>
      <c r="O11187" s="108" t="s">
        <v>15057</v>
      </c>
      <c r="P11187" s="138"/>
      <c r="Q11187" s="108" t="s">
        <v>15058</v>
      </c>
      <c r="R11187" s="108" t="s">
        <v>14029</v>
      </c>
      <c r="S11187" s="139" t="s">
        <v>15060</v>
      </c>
      <c r="T11187" s="218" t="s">
        <v>51</v>
      </c>
      <c r="U11187" s="218" t="s">
        <v>45</v>
      </c>
      <c r="V11187" s="218" t="s">
        <v>52</v>
      </c>
      <c r="W11187" s="223">
        <v>51.35</v>
      </c>
      <c r="X11187" s="136">
        <v>11.37</v>
      </c>
      <c r="Y11187" s="223">
        <v>6750</v>
      </c>
      <c r="Z11187" s="223">
        <f>W11187*Y11187</f>
        <v>346612.5</v>
      </c>
      <c r="AA11187" s="224">
        <v>1</v>
      </c>
      <c r="AB11187" s="224">
        <v>1</v>
      </c>
      <c r="AC11187" s="223">
        <f>(Z11187*(100-AB11187))/100</f>
        <v>343146.375</v>
      </c>
      <c r="AD11187" s="223">
        <f>IF(AND(AC11187="",M11186=""),0,IF((AC11187=""),M11186, IF( (M11186=""),AC11187,SUM(AC11186:AC11190)+M11186)))</f>
        <v>2132192.6150000002</v>
      </c>
      <c r="AE11187" s="223">
        <f>IF( (X11187=""),AD11187*1,AD11187*(X11187/100) )</f>
        <v>242430.30032550002</v>
      </c>
      <c r="AF11187" s="223">
        <v>50000000</v>
      </c>
      <c r="AG11187" s="223">
        <f>IF((AF11187-AE11187) &gt; 1,0,IF((AF11187-AE11187)&lt;0,AE11187-AF11187,AF11187-AE11187))</f>
        <v>0</v>
      </c>
      <c r="AH11187" s="223">
        <v>0.02</v>
      </c>
    </row>
    <row r="11188" spans="1:34" s="173" customFormat="1" x14ac:dyDescent="0.55000000000000004">
      <c r="A11188" s="122"/>
      <c r="B11188" s="218"/>
      <c r="C11188" s="218"/>
      <c r="D11188" s="221"/>
      <c r="E11188" s="218"/>
      <c r="F11188" s="218"/>
      <c r="G11188" s="218"/>
      <c r="H11188" s="218"/>
      <c r="I11188" s="222"/>
      <c r="J11188" s="123"/>
      <c r="K11188" s="137"/>
      <c r="L11188" s="137"/>
      <c r="M11188" s="137"/>
      <c r="N11188" s="218">
        <v>3</v>
      </c>
      <c r="O11188" s="108" t="s">
        <v>15057</v>
      </c>
      <c r="P11188" s="138"/>
      <c r="Q11188" s="108" t="s">
        <v>15058</v>
      </c>
      <c r="R11188" s="108" t="s">
        <v>14029</v>
      </c>
      <c r="S11188" s="139" t="s">
        <v>15061</v>
      </c>
      <c r="T11188" s="218" t="s">
        <v>55</v>
      </c>
      <c r="U11188" s="218" t="s">
        <v>45</v>
      </c>
      <c r="V11188" s="218" t="s">
        <v>52</v>
      </c>
      <c r="W11188" s="223">
        <v>24.2</v>
      </c>
      <c r="X11188" s="136">
        <v>5.36</v>
      </c>
      <c r="Y11188" s="223">
        <v>0</v>
      </c>
      <c r="Z11188" s="223">
        <f>W11188*Y11188</f>
        <v>0</v>
      </c>
      <c r="AA11188" s="224">
        <v>6</v>
      </c>
      <c r="AB11188" s="224">
        <v>6</v>
      </c>
      <c r="AC11188" s="223">
        <f>(Z11188*(100-AB11188))/100</f>
        <v>0</v>
      </c>
      <c r="AD11188" s="223">
        <f>IF(AND(AC11188="",M11186=""),0,IF((AC11188=""),M11186, IF( (M11186=""),AC11188,SUM(AC11186:AC11190)+M11186)))</f>
        <v>2132192.6150000002</v>
      </c>
      <c r="AE11188" s="223">
        <f>IF( (X11188=""),AD11188*1,AD11188*(X11188/100) )</f>
        <v>114285.52416400002</v>
      </c>
      <c r="AF11188" s="223">
        <v>50000000</v>
      </c>
      <c r="AG11188" s="223">
        <f>IF((AF11188-AE11188) &gt; 1,0,IF((AF11188-AE11188)&lt;0,AE11188-AF11188,AF11188-AE11188))</f>
        <v>0</v>
      </c>
      <c r="AH11188" s="223">
        <v>0.02</v>
      </c>
    </row>
    <row r="11189" spans="1:34" s="173" customFormat="1" x14ac:dyDescent="0.55000000000000004">
      <c r="A11189" s="122"/>
      <c r="B11189" s="218"/>
      <c r="C11189" s="218"/>
      <c r="D11189" s="221"/>
      <c r="E11189" s="218"/>
      <c r="F11189" s="218"/>
      <c r="G11189" s="218"/>
      <c r="H11189" s="218"/>
      <c r="I11189" s="222"/>
      <c r="J11189" s="123"/>
      <c r="K11189" s="137"/>
      <c r="L11189" s="137" t="s">
        <v>63</v>
      </c>
      <c r="M11189" s="137">
        <f>SUM(M11186:M11188)</f>
        <v>63500</v>
      </c>
      <c r="N11189" s="218"/>
      <c r="O11189" s="108"/>
      <c r="P11189" s="138"/>
      <c r="Q11189" s="108"/>
      <c r="R11189" s="108"/>
      <c r="S11189" s="139"/>
      <c r="T11189" s="218"/>
      <c r="U11189" s="218"/>
      <c r="V11189" s="218"/>
      <c r="W11189" s="223"/>
      <c r="X11189" s="136"/>
      <c r="Y11189" s="223"/>
      <c r="Z11189" s="223"/>
      <c r="AA11189" s="224"/>
      <c r="AB11189" s="224"/>
      <c r="AC11189" s="223"/>
      <c r="AD11189" s="223"/>
      <c r="AE11189" s="223">
        <f>SUM(AE11186:AE11188)</f>
        <v>2132192.6150000002</v>
      </c>
      <c r="AF11189" s="223"/>
      <c r="AG11189" s="223">
        <f>SUM(AG11186:AG11188)</f>
        <v>0</v>
      </c>
      <c r="AH11189" s="223"/>
    </row>
    <row r="11190" spans="1:34" s="173" customFormat="1" x14ac:dyDescent="0.55000000000000004">
      <c r="A11190" s="122" t="s">
        <v>15062</v>
      </c>
      <c r="B11190" s="218">
        <v>4786</v>
      </c>
      <c r="C11190" s="218">
        <v>7517</v>
      </c>
      <c r="D11190" s="221" t="s">
        <v>15063</v>
      </c>
      <c r="E11190" s="218" t="s">
        <v>34</v>
      </c>
      <c r="F11190" s="218">
        <v>7419</v>
      </c>
      <c r="G11190" s="218">
        <v>12</v>
      </c>
      <c r="H11190" s="218">
        <v>1</v>
      </c>
      <c r="I11190" s="222">
        <v>87</v>
      </c>
      <c r="J11190" s="123" t="s">
        <v>38</v>
      </c>
      <c r="K11190" s="137">
        <f>((G11190*400)+(H11190*100))+I11190</f>
        <v>4987</v>
      </c>
      <c r="L11190" s="137">
        <v>375</v>
      </c>
      <c r="M11190" s="137">
        <f>K11190*L11190</f>
        <v>1870125</v>
      </c>
      <c r="N11190" s="218"/>
      <c r="O11190" s="108"/>
      <c r="P11190" s="138"/>
      <c r="Q11190" s="108"/>
      <c r="R11190" s="108"/>
      <c r="S11190" s="139"/>
      <c r="T11190" s="218"/>
      <c r="U11190" s="218"/>
      <c r="V11190" s="218"/>
      <c r="W11190" s="223"/>
      <c r="X11190" s="136"/>
      <c r="Y11190" s="223"/>
      <c r="Z11190" s="223"/>
      <c r="AA11190" s="224"/>
      <c r="AB11190" s="224"/>
      <c r="AC11190" s="223"/>
      <c r="AD11190" s="223">
        <f>IF(AND(AC11190="",M11190=""),0,IF((AC11190=""),M11190,IF((M11190=""),AC11190,AC11190+M11190)))</f>
        <v>1870125</v>
      </c>
      <c r="AE11190" s="223">
        <f>IF( (X11190=""),AD11190*1,AD11190*(X11190/100) )</f>
        <v>1870125</v>
      </c>
      <c r="AF11190" s="223">
        <v>50000000</v>
      </c>
      <c r="AG11190" s="223">
        <f>IF((AF11190-AE11190) &gt; 1,0,IF((AF11190-AE11190)&lt;0,AE11190-AF11190,AF11190-AE11190))</f>
        <v>0</v>
      </c>
      <c r="AH11190" s="223">
        <v>0.01</v>
      </c>
    </row>
    <row r="11191" spans="1:34" s="173" customFormat="1" x14ac:dyDescent="0.55000000000000004">
      <c r="A11191" s="122"/>
      <c r="B11191" s="218">
        <v>4787</v>
      </c>
      <c r="C11191" s="218">
        <v>7518</v>
      </c>
      <c r="D11191" s="221" t="s">
        <v>15064</v>
      </c>
      <c r="E11191" s="218" t="s">
        <v>34</v>
      </c>
      <c r="F11191" s="218">
        <v>16234</v>
      </c>
      <c r="G11191" s="218">
        <v>2</v>
      </c>
      <c r="H11191" s="218">
        <v>0</v>
      </c>
      <c r="I11191" s="222">
        <v>33</v>
      </c>
      <c r="J11191" s="123" t="s">
        <v>38</v>
      </c>
      <c r="K11191" s="137">
        <f>((G11191*400)+(H11191*100))+I11191</f>
        <v>833</v>
      </c>
      <c r="L11191" s="137">
        <v>300</v>
      </c>
      <c r="M11191" s="137">
        <f>K11191*L11191</f>
        <v>249900</v>
      </c>
      <c r="N11191" s="218"/>
      <c r="O11191" s="108"/>
      <c r="P11191" s="138"/>
      <c r="Q11191" s="108"/>
      <c r="R11191" s="108"/>
      <c r="S11191" s="139"/>
      <c r="T11191" s="218"/>
      <c r="U11191" s="218"/>
      <c r="V11191" s="218"/>
      <c r="W11191" s="223"/>
      <c r="X11191" s="136"/>
      <c r="Y11191" s="223"/>
      <c r="Z11191" s="223"/>
      <c r="AA11191" s="224"/>
      <c r="AB11191" s="224"/>
      <c r="AC11191" s="223"/>
      <c r="AD11191" s="223">
        <f>IF(AND(AC11191="",M11191=""),0,IF((AC11191=""),M11191,IF((M11191=""),AC11191,AC11191+M11191)))</f>
        <v>249900</v>
      </c>
      <c r="AE11191" s="223">
        <f>IF( (X11191=""),AD11191*1,AD11191*(X11191/100) )</f>
        <v>249900</v>
      </c>
      <c r="AF11191" s="223">
        <v>50000000</v>
      </c>
      <c r="AG11191" s="223">
        <f>IF((AF11191-AE11191) &gt; 1,0,IF((AF11191-AE11191)&lt;0,AE11191-AF11191,AF11191-AE11191))</f>
        <v>0</v>
      </c>
      <c r="AH11191" s="223">
        <v>0.01</v>
      </c>
    </row>
    <row r="11192" spans="1:34" s="173" customFormat="1" x14ac:dyDescent="0.55000000000000004">
      <c r="A11192" s="122"/>
      <c r="B11192" s="218"/>
      <c r="C11192" s="218"/>
      <c r="D11192" s="221"/>
      <c r="E11192" s="218"/>
      <c r="F11192" s="218"/>
      <c r="G11192" s="218"/>
      <c r="H11192" s="218"/>
      <c r="I11192" s="222"/>
      <c r="J11192" s="123"/>
      <c r="K11192" s="137"/>
      <c r="L11192" s="137" t="s">
        <v>63</v>
      </c>
      <c r="M11192" s="137">
        <f>SUM(M11190:M11191)</f>
        <v>2120025</v>
      </c>
      <c r="N11192" s="218"/>
      <c r="O11192" s="108"/>
      <c r="P11192" s="138"/>
      <c r="Q11192" s="108"/>
      <c r="R11192" s="108"/>
      <c r="S11192" s="139"/>
      <c r="T11192" s="218"/>
      <c r="U11192" s="218"/>
      <c r="V11192" s="218"/>
      <c r="W11192" s="223"/>
      <c r="X11192" s="136"/>
      <c r="Y11192" s="223"/>
      <c r="Z11192" s="223"/>
      <c r="AA11192" s="224"/>
      <c r="AB11192" s="224"/>
      <c r="AC11192" s="223"/>
      <c r="AD11192" s="223"/>
      <c r="AE11192" s="223">
        <f>SUM(AE11190:AE11191)</f>
        <v>2120025</v>
      </c>
      <c r="AF11192" s="223"/>
      <c r="AG11192" s="223">
        <f>SUM(AG11190:AG11191)</f>
        <v>0</v>
      </c>
      <c r="AH11192" s="223"/>
    </row>
    <row r="11193" spans="1:34" s="173" customFormat="1" x14ac:dyDescent="0.55000000000000004">
      <c r="A11193" s="122" t="s">
        <v>15065</v>
      </c>
      <c r="B11193" s="218">
        <v>4788</v>
      </c>
      <c r="C11193" s="218">
        <v>6534</v>
      </c>
      <c r="D11193" s="221" t="s">
        <v>15066</v>
      </c>
      <c r="E11193" s="218" t="s">
        <v>34</v>
      </c>
      <c r="F11193" s="218">
        <v>17483</v>
      </c>
      <c r="G11193" s="218">
        <v>0</v>
      </c>
      <c r="H11193" s="218">
        <v>3</v>
      </c>
      <c r="I11193" s="222">
        <v>44</v>
      </c>
      <c r="J11193" s="123" t="s">
        <v>38</v>
      </c>
      <c r="K11193" s="137">
        <f>((G11193*400)+(H11193*100))+I11193</f>
        <v>344</v>
      </c>
      <c r="L11193" s="137">
        <v>650</v>
      </c>
      <c r="M11193" s="137">
        <f>K11193*L11193</f>
        <v>223600</v>
      </c>
      <c r="N11193" s="218"/>
      <c r="O11193" s="108"/>
      <c r="P11193" s="138"/>
      <c r="Q11193" s="108"/>
      <c r="R11193" s="108"/>
      <c r="S11193" s="139"/>
      <c r="T11193" s="218"/>
      <c r="U11193" s="218"/>
      <c r="V11193" s="218"/>
      <c r="W11193" s="223"/>
      <c r="X11193" s="136"/>
      <c r="Y11193" s="223"/>
      <c r="Z11193" s="223"/>
      <c r="AA11193" s="224"/>
      <c r="AB11193" s="224"/>
      <c r="AC11193" s="223"/>
      <c r="AD11193" s="223">
        <f>IF(AND(AC11193="",M11193=""),0,IF((AC11193=""),M11193,IF((M11193=""),AC11193,AC11193+M11193)))</f>
        <v>223600</v>
      </c>
      <c r="AE11193" s="223">
        <f>IF( (X11193=""),AD11193*1,AD11193*(X11193/100) )</f>
        <v>223600</v>
      </c>
      <c r="AF11193" s="223">
        <v>50000000</v>
      </c>
      <c r="AG11193" s="223">
        <f>IF((AF11193-AE11193) &gt; 1,0,IF((AF11193-AE11193)&lt;0,AE11193-AF11193,AF11193-AE11193))</f>
        <v>0</v>
      </c>
      <c r="AH11193" s="223">
        <v>0.01</v>
      </c>
    </row>
    <row r="11194" spans="1:34" s="173" customFormat="1" x14ac:dyDescent="0.55000000000000004">
      <c r="A11194" s="122"/>
      <c r="B11194" s="218"/>
      <c r="C11194" s="218"/>
      <c r="D11194" s="221"/>
      <c r="E11194" s="218"/>
      <c r="F11194" s="218"/>
      <c r="G11194" s="218"/>
      <c r="H11194" s="218"/>
      <c r="I11194" s="222"/>
      <c r="J11194" s="123"/>
      <c r="K11194" s="137"/>
      <c r="L11194" s="137" t="s">
        <v>63</v>
      </c>
      <c r="M11194" s="137">
        <f>SUM(M11193:M11193)</f>
        <v>223600</v>
      </c>
      <c r="N11194" s="218"/>
      <c r="O11194" s="108"/>
      <c r="P11194" s="138"/>
      <c r="Q11194" s="108"/>
      <c r="R11194" s="108"/>
      <c r="S11194" s="139"/>
      <c r="T11194" s="218"/>
      <c r="U11194" s="218"/>
      <c r="V11194" s="218"/>
      <c r="W11194" s="223"/>
      <c r="X11194" s="136"/>
      <c r="Y11194" s="223"/>
      <c r="Z11194" s="223"/>
      <c r="AA11194" s="224"/>
      <c r="AB11194" s="224"/>
      <c r="AC11194" s="223"/>
      <c r="AD11194" s="223"/>
      <c r="AE11194" s="223">
        <f>SUM(AE11193:AE11193)</f>
        <v>223600</v>
      </c>
      <c r="AF11194" s="223"/>
      <c r="AG11194" s="223">
        <f>SUM(AG11193:AG11193)</f>
        <v>0</v>
      </c>
      <c r="AH11194" s="223"/>
    </row>
    <row r="11195" spans="1:34" s="173" customFormat="1" x14ac:dyDescent="0.55000000000000004">
      <c r="A11195" s="122" t="s">
        <v>7800</v>
      </c>
      <c r="B11195" s="218">
        <v>4789</v>
      </c>
      <c r="C11195" s="218">
        <v>9885</v>
      </c>
      <c r="D11195" s="221">
        <v>6024</v>
      </c>
      <c r="E11195" s="218" t="s">
        <v>37</v>
      </c>
      <c r="F11195" s="218">
        <v>21</v>
      </c>
      <c r="G11195" s="218">
        <v>0</v>
      </c>
      <c r="H11195" s="218">
        <v>1</v>
      </c>
      <c r="I11195" s="222">
        <v>71</v>
      </c>
      <c r="J11195" s="123" t="s">
        <v>38</v>
      </c>
      <c r="K11195" s="137">
        <f>((G11195*400)+(H11195*100))+I11195</f>
        <v>171</v>
      </c>
      <c r="L11195" s="137">
        <v>225</v>
      </c>
      <c r="M11195" s="137">
        <f>K11195*L11195</f>
        <v>38475</v>
      </c>
      <c r="N11195" s="218">
        <v>1</v>
      </c>
      <c r="O11195" s="108" t="s">
        <v>15067</v>
      </c>
      <c r="P11195" s="138"/>
      <c r="Q11195" s="108" t="s">
        <v>15068</v>
      </c>
      <c r="R11195" s="108" t="s">
        <v>7801</v>
      </c>
      <c r="S11195" s="139"/>
      <c r="T11195" s="218" t="s">
        <v>51</v>
      </c>
      <c r="U11195" s="218" t="s">
        <v>45</v>
      </c>
      <c r="V11195" s="218" t="s">
        <v>52</v>
      </c>
      <c r="W11195" s="223">
        <v>373.32</v>
      </c>
      <c r="X11195" s="136">
        <v>60.09</v>
      </c>
      <c r="Y11195" s="223">
        <v>6750</v>
      </c>
      <c r="Z11195" s="223">
        <f>W11195*Y11195</f>
        <v>2519910</v>
      </c>
      <c r="AA11195" s="224">
        <v>2</v>
      </c>
      <c r="AB11195" s="224">
        <v>2</v>
      </c>
      <c r="AC11195" s="223">
        <f>(Z11195*(100-AB11195))/100</f>
        <v>2469511.7999999998</v>
      </c>
      <c r="AD11195" s="223">
        <f>IF(AND(AC11195="",M11195=""),0,IF((AC11195=""),M11195, IF( (M11195=""),AC11195,SUM(AC11195:AC11196)+M11195)))</f>
        <v>4147845.3</v>
      </c>
      <c r="AE11195" s="223">
        <f>IF( (X11195=""),AD11195*1,AD11195*(X11195/100) )</f>
        <v>2492440.24077</v>
      </c>
      <c r="AF11195" s="223">
        <v>10000000</v>
      </c>
      <c r="AG11195" s="223">
        <v>38475</v>
      </c>
      <c r="AH11195" s="223">
        <v>0.02</v>
      </c>
    </row>
    <row r="11196" spans="1:34" s="173" customFormat="1" x14ac:dyDescent="0.55000000000000004">
      <c r="A11196" s="122"/>
      <c r="B11196" s="218"/>
      <c r="C11196" s="218"/>
      <c r="D11196" s="221"/>
      <c r="E11196" s="218"/>
      <c r="F11196" s="218"/>
      <c r="G11196" s="218"/>
      <c r="H11196" s="218"/>
      <c r="I11196" s="222"/>
      <c r="J11196" s="123"/>
      <c r="K11196" s="137"/>
      <c r="L11196" s="137"/>
      <c r="M11196" s="137"/>
      <c r="N11196" s="218">
        <v>2</v>
      </c>
      <c r="O11196" s="108" t="s">
        <v>15067</v>
      </c>
      <c r="P11196" s="138"/>
      <c r="Q11196" s="108" t="s">
        <v>15068</v>
      </c>
      <c r="R11196" s="108" t="s">
        <v>7801</v>
      </c>
      <c r="S11196" s="139"/>
      <c r="T11196" s="218" t="s">
        <v>51</v>
      </c>
      <c r="U11196" s="218" t="s">
        <v>45</v>
      </c>
      <c r="V11196" s="218" t="s">
        <v>52</v>
      </c>
      <c r="W11196" s="223">
        <v>247.9</v>
      </c>
      <c r="X11196" s="136">
        <v>39.909999999999997</v>
      </c>
      <c r="Y11196" s="223">
        <v>6750</v>
      </c>
      <c r="Z11196" s="223">
        <f>W11196*Y11196</f>
        <v>1673325</v>
      </c>
      <c r="AA11196" s="224">
        <v>2</v>
      </c>
      <c r="AB11196" s="224">
        <v>2</v>
      </c>
      <c r="AC11196" s="223">
        <f>(Z11196*(100-AB11196))/100</f>
        <v>1639858.5</v>
      </c>
      <c r="AD11196" s="223">
        <f>IF(AND(AC11196="",M11195=""),0,IF((AC11196=""),M11195, IF( (M11195=""),AC11196,SUM(AC11195:AC11196)+M11195)))</f>
        <v>4147845.3</v>
      </c>
      <c r="AE11196" s="223">
        <f>IF( (X11196=""),AD11196*1,AD11196*(X11196/100) )</f>
        <v>1655405.0592299998</v>
      </c>
      <c r="AF11196" s="223">
        <v>10000000</v>
      </c>
      <c r="AG11196" s="223">
        <f>IF((AF11196-AE11196) &gt; 1,0,IF((AF11196-AE11196)&lt;0,AE11196-AF11196,AF11196-AE11196))</f>
        <v>0</v>
      </c>
      <c r="AH11196" s="223">
        <v>0.02</v>
      </c>
    </row>
    <row r="11197" spans="1:34" s="173" customFormat="1" x14ac:dyDescent="0.55000000000000004">
      <c r="A11197" s="122"/>
      <c r="B11197" s="218">
        <v>4790</v>
      </c>
      <c r="C11197" s="218">
        <v>9886</v>
      </c>
      <c r="D11197" s="221"/>
      <c r="E11197" s="218" t="s">
        <v>37</v>
      </c>
      <c r="F11197" s="218"/>
      <c r="G11197" s="218">
        <v>4</v>
      </c>
      <c r="H11197" s="218">
        <v>1</v>
      </c>
      <c r="I11197" s="222">
        <v>56</v>
      </c>
      <c r="J11197" s="123" t="s">
        <v>38</v>
      </c>
      <c r="K11197" s="137">
        <f>((G11197*400)+(H11197*100))+I11197</f>
        <v>1756</v>
      </c>
      <c r="L11197" s="137">
        <v>225</v>
      </c>
      <c r="M11197" s="137">
        <f>K11197*L11197</f>
        <v>395100</v>
      </c>
      <c r="N11197" s="218"/>
      <c r="O11197" s="108"/>
      <c r="P11197" s="138"/>
      <c r="Q11197" s="108"/>
      <c r="R11197" s="108"/>
      <c r="S11197" s="139"/>
      <c r="T11197" s="218"/>
      <c r="U11197" s="218"/>
      <c r="V11197" s="218"/>
      <c r="W11197" s="223"/>
      <c r="X11197" s="136"/>
      <c r="Y11197" s="223"/>
      <c r="Z11197" s="223"/>
      <c r="AA11197" s="224"/>
      <c r="AB11197" s="224"/>
      <c r="AC11197" s="223"/>
      <c r="AD11197" s="223">
        <f>IF(AND(AC11197="",M11197=""),0,IF((AC11197=""),M11197,IF((M11197=""),AC11197,AC11197+M11197)))</f>
        <v>395100</v>
      </c>
      <c r="AE11197" s="223">
        <f>IF( (X11197=""),AD11197*1,AD11197*(X11197/100) )</f>
        <v>395100</v>
      </c>
      <c r="AF11197" s="223">
        <v>0</v>
      </c>
      <c r="AG11197" s="223">
        <f>IF((AF11197-AE11197) &gt; 1,0,IF((AF11197-AE11197)&lt;0,AE11197-AF11197,AF11197-AE11197))</f>
        <v>395100</v>
      </c>
      <c r="AH11197" s="223">
        <v>0.01</v>
      </c>
    </row>
    <row r="11198" spans="1:34" s="173" customFormat="1" x14ac:dyDescent="0.55000000000000004">
      <c r="A11198" s="122"/>
      <c r="B11198" s="218">
        <v>4791</v>
      </c>
      <c r="C11198" s="218">
        <v>4756</v>
      </c>
      <c r="D11198" s="221" t="s">
        <v>15069</v>
      </c>
      <c r="E11198" s="218" t="s">
        <v>37</v>
      </c>
      <c r="F11198" s="218">
        <v>4256</v>
      </c>
      <c r="G11198" s="218">
        <v>2</v>
      </c>
      <c r="H11198" s="218">
        <v>0</v>
      </c>
      <c r="I11198" s="222">
        <v>21</v>
      </c>
      <c r="J11198" s="123" t="s">
        <v>38</v>
      </c>
      <c r="K11198" s="137">
        <f>((G11198*400)+(H11198*100))+I11198</f>
        <v>821</v>
      </c>
      <c r="L11198" s="137">
        <v>225</v>
      </c>
      <c r="M11198" s="137">
        <f>K11198*L11198</f>
        <v>184725</v>
      </c>
      <c r="N11198" s="218"/>
      <c r="O11198" s="108"/>
      <c r="P11198" s="138"/>
      <c r="Q11198" s="108"/>
      <c r="R11198" s="108"/>
      <c r="S11198" s="139"/>
      <c r="T11198" s="218"/>
      <c r="U11198" s="218"/>
      <c r="V11198" s="218"/>
      <c r="W11198" s="223"/>
      <c r="X11198" s="136"/>
      <c r="Y11198" s="223"/>
      <c r="Z11198" s="223"/>
      <c r="AA11198" s="224"/>
      <c r="AB11198" s="224"/>
      <c r="AC11198" s="223"/>
      <c r="AD11198" s="223">
        <f>IF(AND(AC11198="",M11198=""),0,IF((AC11198=""),M11198,IF((M11198=""),AC11198,AC11198+M11198)))</f>
        <v>184725</v>
      </c>
      <c r="AE11198" s="223">
        <f>IF( (X11198=""),AD11198*1,AD11198*(X11198/100) )</f>
        <v>184725</v>
      </c>
      <c r="AF11198" s="223">
        <v>0</v>
      </c>
      <c r="AG11198" s="223">
        <f>IF((AF11198-AE11198) &gt; 1,0,IF((AF11198-AE11198)&lt;0,AE11198-AF11198,AF11198-AE11198))</f>
        <v>184725</v>
      </c>
      <c r="AH11198" s="223">
        <v>0.01</v>
      </c>
    </row>
    <row r="11199" spans="1:34" s="173" customFormat="1" x14ac:dyDescent="0.55000000000000004">
      <c r="A11199" s="122"/>
      <c r="B11199" s="218"/>
      <c r="C11199" s="218"/>
      <c r="D11199" s="221"/>
      <c r="E11199" s="218"/>
      <c r="F11199" s="218"/>
      <c r="G11199" s="218"/>
      <c r="H11199" s="218"/>
      <c r="I11199" s="222"/>
      <c r="J11199" s="123"/>
      <c r="K11199" s="137"/>
      <c r="L11199" s="137" t="s">
        <v>63</v>
      </c>
      <c r="M11199" s="137">
        <f>SUM(M11195:M11198)</f>
        <v>618300</v>
      </c>
      <c r="N11199" s="218"/>
      <c r="O11199" s="108"/>
      <c r="P11199" s="138"/>
      <c r="Q11199" s="108"/>
      <c r="R11199" s="108"/>
      <c r="S11199" s="139"/>
      <c r="T11199" s="218"/>
      <c r="U11199" s="218"/>
      <c r="V11199" s="218"/>
      <c r="W11199" s="223"/>
      <c r="X11199" s="136"/>
      <c r="Y11199" s="223"/>
      <c r="Z11199" s="223"/>
      <c r="AA11199" s="224"/>
      <c r="AB11199" s="224"/>
      <c r="AC11199" s="223"/>
      <c r="AD11199" s="223"/>
      <c r="AE11199" s="223">
        <f>SUM(AE11195:AE11198)</f>
        <v>4727670.3</v>
      </c>
      <c r="AF11199" s="223"/>
      <c r="AG11199" s="223">
        <f>SUM(AG11195:AG11198)</f>
        <v>618300</v>
      </c>
      <c r="AH11199" s="223"/>
    </row>
    <row r="11200" spans="1:34" s="173" customFormat="1" x14ac:dyDescent="0.55000000000000004">
      <c r="A11200" s="122" t="s">
        <v>15072</v>
      </c>
      <c r="B11200" s="218">
        <v>4792</v>
      </c>
      <c r="C11200" s="218">
        <v>6057</v>
      </c>
      <c r="D11200" s="221" t="s">
        <v>15073</v>
      </c>
      <c r="E11200" s="218" t="s">
        <v>37</v>
      </c>
      <c r="F11200" s="218">
        <v>5295</v>
      </c>
      <c r="G11200" s="218">
        <v>1</v>
      </c>
      <c r="H11200" s="218">
        <v>2</v>
      </c>
      <c r="I11200" s="222">
        <v>24</v>
      </c>
      <c r="J11200" s="123" t="s">
        <v>35</v>
      </c>
      <c r="K11200" s="137">
        <f>((G11200*400)+(H11200*100))+I11200</f>
        <v>624</v>
      </c>
      <c r="L11200" s="137">
        <v>400</v>
      </c>
      <c r="M11200" s="137">
        <f>K11200*L11200</f>
        <v>249600</v>
      </c>
      <c r="N11200" s="218">
        <v>1</v>
      </c>
      <c r="O11200" s="108" t="s">
        <v>15070</v>
      </c>
      <c r="P11200" s="138">
        <v>3571000380696</v>
      </c>
      <c r="Q11200" s="108" t="s">
        <v>15071</v>
      </c>
      <c r="R11200" s="108" t="s">
        <v>15074</v>
      </c>
      <c r="S11200" s="139" t="s">
        <v>15075</v>
      </c>
      <c r="T11200" s="218" t="s">
        <v>51</v>
      </c>
      <c r="U11200" s="218" t="s">
        <v>45</v>
      </c>
      <c r="V11200" s="218" t="s">
        <v>52</v>
      </c>
      <c r="W11200" s="223">
        <v>167.2</v>
      </c>
      <c r="X11200" s="136">
        <v>100</v>
      </c>
      <c r="Y11200" s="223">
        <v>6750</v>
      </c>
      <c r="Z11200" s="223">
        <f>W11200*Y11200</f>
        <v>1128600</v>
      </c>
      <c r="AA11200" s="224">
        <v>7</v>
      </c>
      <c r="AB11200" s="224">
        <v>7</v>
      </c>
      <c r="AC11200" s="223">
        <f>(Z11200*(100-AB11200))/100</f>
        <v>1049598</v>
      </c>
      <c r="AD11200" s="223">
        <f>IF(AND(AC11200="",M11200=""),0,IF((AC11200=""),M11200, IF( (M11200=""),AC11200,SUM(AC11200:AC11201)+M11200)))</f>
        <v>1809582</v>
      </c>
      <c r="AE11200" s="223">
        <f>IF( (X11200=""),AD11200*1,AD11200*(X11200/100) )</f>
        <v>1809582</v>
      </c>
      <c r="AF11200" s="223">
        <v>10000000</v>
      </c>
      <c r="AG11200" s="223">
        <v>249600</v>
      </c>
      <c r="AH11200" s="223">
        <v>0.02</v>
      </c>
    </row>
    <row r="11201" spans="1:34" s="173" customFormat="1" x14ac:dyDescent="0.55000000000000004">
      <c r="A11201" s="122"/>
      <c r="B11201" s="218">
        <v>4793</v>
      </c>
      <c r="C11201" s="218">
        <v>6056</v>
      </c>
      <c r="D11201" s="221" t="s">
        <v>15076</v>
      </c>
      <c r="E11201" s="218" t="s">
        <v>37</v>
      </c>
      <c r="F11201" s="218">
        <v>5296</v>
      </c>
      <c r="G11201" s="218">
        <v>0</v>
      </c>
      <c r="H11201" s="218">
        <v>3</v>
      </c>
      <c r="I11201" s="222">
        <v>75</v>
      </c>
      <c r="J11201" s="123" t="s">
        <v>38</v>
      </c>
      <c r="K11201" s="137">
        <f>((G11201*400)+(H11201*100))+I11201</f>
        <v>375</v>
      </c>
      <c r="L11201" s="137">
        <v>400</v>
      </c>
      <c r="M11201" s="137">
        <f>K11201*L11201</f>
        <v>150000</v>
      </c>
      <c r="N11201" s="218">
        <v>1</v>
      </c>
      <c r="O11201" s="108" t="s">
        <v>15070</v>
      </c>
      <c r="P11201" s="138">
        <v>3571000380696</v>
      </c>
      <c r="Q11201" s="108" t="s">
        <v>15071</v>
      </c>
      <c r="R11201" s="108" t="s">
        <v>15074</v>
      </c>
      <c r="S11201" s="139" t="s">
        <v>15077</v>
      </c>
      <c r="T11201" s="218" t="s">
        <v>343</v>
      </c>
      <c r="U11201" s="218" t="s">
        <v>45</v>
      </c>
      <c r="V11201" s="218" t="s">
        <v>52</v>
      </c>
      <c r="W11201" s="223">
        <v>98</v>
      </c>
      <c r="X11201" s="136">
        <v>100</v>
      </c>
      <c r="Y11201" s="223">
        <v>5600</v>
      </c>
      <c r="Z11201" s="223">
        <f>W11201*Y11201</f>
        <v>548800</v>
      </c>
      <c r="AA11201" s="224">
        <v>7</v>
      </c>
      <c r="AB11201" s="224">
        <v>7</v>
      </c>
      <c r="AC11201" s="223">
        <f>(Z11201*(100-AB11201))/100</f>
        <v>510384</v>
      </c>
      <c r="AD11201" s="223">
        <f>IF(AND(AC11201="",M11201=""),0,IF((AC11201=""),M11201, IF( (M11201=""),AC11201,SUM(AC11201:AC11202)+M11201)))</f>
        <v>660384</v>
      </c>
      <c r="AE11201" s="223">
        <f>IF( (X11201=""),AD11201*1,AD11201*(X11201/100) )</f>
        <v>660384</v>
      </c>
      <c r="AF11201" s="223">
        <v>0</v>
      </c>
      <c r="AG11201" s="223">
        <f>IF((AF11201-AE11201) &gt; 1,0,IF((AF11201-AE11201)&lt;0,AE11201-AF11201,AF11201-AE11201))</f>
        <v>660384</v>
      </c>
      <c r="AH11201" s="223">
        <v>0.02</v>
      </c>
    </row>
    <row r="11202" spans="1:34" s="173" customFormat="1" x14ac:dyDescent="0.55000000000000004">
      <c r="A11202" s="122"/>
      <c r="B11202" s="218"/>
      <c r="C11202" s="218"/>
      <c r="D11202" s="221"/>
      <c r="E11202" s="218"/>
      <c r="F11202" s="218"/>
      <c r="G11202" s="218"/>
      <c r="H11202" s="218"/>
      <c r="I11202" s="222"/>
      <c r="J11202" s="123"/>
      <c r="K11202" s="137"/>
      <c r="L11202" s="137" t="s">
        <v>63</v>
      </c>
      <c r="M11202" s="137">
        <f>SUM(M11200:M11201)</f>
        <v>399600</v>
      </c>
      <c r="N11202" s="218"/>
      <c r="O11202" s="108"/>
      <c r="P11202" s="138"/>
      <c r="Q11202" s="108"/>
      <c r="R11202" s="108"/>
      <c r="S11202" s="139"/>
      <c r="T11202" s="218"/>
      <c r="U11202" s="218"/>
      <c r="V11202" s="218"/>
      <c r="W11202" s="223"/>
      <c r="X11202" s="136"/>
      <c r="Y11202" s="223"/>
      <c r="Z11202" s="223"/>
      <c r="AA11202" s="224"/>
      <c r="AB11202" s="224"/>
      <c r="AC11202" s="223"/>
      <c r="AD11202" s="223"/>
      <c r="AE11202" s="223">
        <f>SUM(AE11200:AE11201)</f>
        <v>2469966</v>
      </c>
      <c r="AF11202" s="223"/>
      <c r="AG11202" s="223">
        <f>SUM(AG11200:AG11201)</f>
        <v>909984</v>
      </c>
      <c r="AH11202" s="223"/>
    </row>
    <row r="11203" spans="1:34" s="173" customFormat="1" x14ac:dyDescent="0.55000000000000004">
      <c r="A11203" s="122" t="s">
        <v>15078</v>
      </c>
      <c r="B11203" s="172">
        <v>5204</v>
      </c>
      <c r="C11203" s="172">
        <v>6072</v>
      </c>
      <c r="D11203" s="242" t="s">
        <v>15079</v>
      </c>
      <c r="E11203" s="172" t="s">
        <v>37</v>
      </c>
      <c r="F11203" s="172">
        <v>5517</v>
      </c>
      <c r="G11203" s="172">
        <v>3</v>
      </c>
      <c r="H11203" s="172">
        <v>1</v>
      </c>
      <c r="I11203" s="243">
        <v>50</v>
      </c>
      <c r="J11203" s="123" t="s">
        <v>38</v>
      </c>
      <c r="K11203" s="171">
        <f>((G11203*400)+(H11203*100))+I11203</f>
        <v>1350</v>
      </c>
      <c r="L11203" s="171">
        <v>225</v>
      </c>
      <c r="M11203" s="171">
        <f>K11203*L11203</f>
        <v>303750</v>
      </c>
      <c r="N11203" s="172"/>
      <c r="O11203" s="122"/>
      <c r="P11203" s="200"/>
      <c r="Q11203" s="122"/>
      <c r="R11203" s="122"/>
      <c r="S11203" s="170"/>
      <c r="T11203" s="172"/>
      <c r="U11203" s="172"/>
      <c r="V11203" s="172"/>
      <c r="W11203" s="244"/>
      <c r="X11203" s="199"/>
      <c r="Y11203" s="244"/>
      <c r="Z11203" s="244"/>
      <c r="AA11203" s="245"/>
      <c r="AB11203" s="245"/>
      <c r="AC11203" s="244"/>
      <c r="AD11203" s="244">
        <f>IF(AND(AC11203="",M11203=""),0,IF((AC11203=""),M11203,IF((M11203=""),AC11203,AC11203+M11203)))</f>
        <v>303750</v>
      </c>
      <c r="AE11203" s="244">
        <f>IF( (X11203=""),AD11203*1,AD11203*(X11203/100) )</f>
        <v>303750</v>
      </c>
      <c r="AF11203" s="244">
        <v>0</v>
      </c>
      <c r="AG11203" s="244">
        <f>IF((AF11203-AE11203) &gt; 1,0,IF((AF11203-AE11203)&lt;0,AE11203-AF11203,AF11203-AE11203))</f>
        <v>303750</v>
      </c>
      <c r="AH11203" s="223">
        <v>0.01</v>
      </c>
    </row>
    <row r="11204" spans="1:34" s="173" customFormat="1" x14ac:dyDescent="0.55000000000000004">
      <c r="A11204" s="122"/>
      <c r="B11204" s="172"/>
      <c r="C11204" s="172"/>
      <c r="D11204" s="242"/>
      <c r="E11204" s="172"/>
      <c r="F11204" s="172"/>
      <c r="G11204" s="172"/>
      <c r="H11204" s="172"/>
      <c r="I11204" s="243"/>
      <c r="J11204" s="123"/>
      <c r="K11204" s="171"/>
      <c r="L11204" s="171" t="s">
        <v>63</v>
      </c>
      <c r="M11204" s="171">
        <f>SUM(M11203:M11203)</f>
        <v>303750</v>
      </c>
      <c r="N11204" s="172"/>
      <c r="O11204" s="122"/>
      <c r="P11204" s="200"/>
      <c r="Q11204" s="122"/>
      <c r="R11204" s="122"/>
      <c r="S11204" s="170"/>
      <c r="T11204" s="172"/>
      <c r="U11204" s="172"/>
      <c r="V11204" s="172"/>
      <c r="W11204" s="244"/>
      <c r="X11204" s="199"/>
      <c r="Y11204" s="244"/>
      <c r="Z11204" s="244"/>
      <c r="AA11204" s="245"/>
      <c r="AB11204" s="245"/>
      <c r="AC11204" s="244"/>
      <c r="AD11204" s="244"/>
      <c r="AE11204" s="244">
        <f>SUM(AE11203:AE11203)</f>
        <v>303750</v>
      </c>
      <c r="AF11204" s="244"/>
      <c r="AG11204" s="244">
        <f>SUM(AG11203:AG11203)</f>
        <v>303750</v>
      </c>
      <c r="AH11204" s="223"/>
    </row>
    <row r="11205" spans="1:34" s="173" customFormat="1" x14ac:dyDescent="0.55000000000000004">
      <c r="A11205" s="122" t="s">
        <v>15080</v>
      </c>
      <c r="B11205" s="218">
        <v>4794</v>
      </c>
      <c r="C11205" s="218">
        <v>6348</v>
      </c>
      <c r="D11205" s="221" t="s">
        <v>15081</v>
      </c>
      <c r="E11205" s="218" t="s">
        <v>34</v>
      </c>
      <c r="F11205" s="218">
        <v>16304</v>
      </c>
      <c r="G11205" s="218">
        <v>1</v>
      </c>
      <c r="H11205" s="218">
        <v>1</v>
      </c>
      <c r="I11205" s="222">
        <v>66</v>
      </c>
      <c r="J11205" s="123" t="s">
        <v>38</v>
      </c>
      <c r="K11205" s="137">
        <f t="shared" ref="K11205:K11212" si="1054">((G11205*400)+(H11205*100))+I11205</f>
        <v>566</v>
      </c>
      <c r="L11205" s="137">
        <v>5400</v>
      </c>
      <c r="M11205" s="137">
        <f t="shared" ref="M11205:M11212" si="1055">K11205*L11205</f>
        <v>3056400</v>
      </c>
      <c r="N11205" s="218"/>
      <c r="O11205" s="108"/>
      <c r="P11205" s="138"/>
      <c r="Q11205" s="108"/>
      <c r="R11205" s="108"/>
      <c r="S11205" s="139"/>
      <c r="T11205" s="218"/>
      <c r="U11205" s="218"/>
      <c r="V11205" s="218"/>
      <c r="W11205" s="223"/>
      <c r="X11205" s="136"/>
      <c r="Y11205" s="223"/>
      <c r="Z11205" s="223"/>
      <c r="AA11205" s="224"/>
      <c r="AB11205" s="224"/>
      <c r="AC11205" s="223"/>
      <c r="AD11205" s="223">
        <f t="shared" ref="AD11205:AD11212" si="1056">IF(AND(AC11205="",M11205=""),0,IF((AC11205=""),M11205,IF((M11205=""),AC11205,AC11205+M11205)))</f>
        <v>3056400</v>
      </c>
      <c r="AE11205" s="223">
        <f t="shared" ref="AE11205:AE11212" si="1057">IF( (X11205=""),AD11205*1,AD11205*(X11205/100) )</f>
        <v>3056400</v>
      </c>
      <c r="AF11205" s="223">
        <v>50000000</v>
      </c>
      <c r="AG11205" s="223">
        <f t="shared" ref="AG11205:AG11212" si="1058">IF((AF11205-AE11205) &gt; 1,0,IF((AF11205-AE11205)&lt;0,AE11205-AF11205,AF11205-AE11205))</f>
        <v>0</v>
      </c>
      <c r="AH11205" s="223">
        <v>0.01</v>
      </c>
    </row>
    <row r="11206" spans="1:34" s="173" customFormat="1" x14ac:dyDescent="0.55000000000000004">
      <c r="A11206" s="122"/>
      <c r="B11206" s="218">
        <v>4795</v>
      </c>
      <c r="C11206" s="218">
        <v>6349</v>
      </c>
      <c r="D11206" s="221" t="s">
        <v>15082</v>
      </c>
      <c r="E11206" s="218" t="s">
        <v>34</v>
      </c>
      <c r="F11206" s="218">
        <v>16305</v>
      </c>
      <c r="G11206" s="218">
        <v>2</v>
      </c>
      <c r="H11206" s="218">
        <v>0</v>
      </c>
      <c r="I11206" s="222">
        <v>53</v>
      </c>
      <c r="J11206" s="123" t="s">
        <v>38</v>
      </c>
      <c r="K11206" s="137">
        <f t="shared" si="1054"/>
        <v>853</v>
      </c>
      <c r="L11206" s="137">
        <v>3600</v>
      </c>
      <c r="M11206" s="137">
        <f t="shared" si="1055"/>
        <v>3070800</v>
      </c>
      <c r="N11206" s="218"/>
      <c r="O11206" s="108"/>
      <c r="P11206" s="138"/>
      <c r="Q11206" s="108"/>
      <c r="R11206" s="108"/>
      <c r="S11206" s="139"/>
      <c r="T11206" s="218"/>
      <c r="U11206" s="218"/>
      <c r="V11206" s="218"/>
      <c r="W11206" s="223"/>
      <c r="X11206" s="136"/>
      <c r="Y11206" s="223"/>
      <c r="Z11206" s="223"/>
      <c r="AA11206" s="224"/>
      <c r="AB11206" s="224"/>
      <c r="AC11206" s="223"/>
      <c r="AD11206" s="223">
        <f t="shared" si="1056"/>
        <v>3070800</v>
      </c>
      <c r="AE11206" s="223">
        <f t="shared" si="1057"/>
        <v>3070800</v>
      </c>
      <c r="AF11206" s="223">
        <v>50000000</v>
      </c>
      <c r="AG11206" s="223">
        <f t="shared" si="1058"/>
        <v>0</v>
      </c>
      <c r="AH11206" s="223">
        <v>0.01</v>
      </c>
    </row>
    <row r="11207" spans="1:34" s="173" customFormat="1" x14ac:dyDescent="0.55000000000000004">
      <c r="A11207" s="122"/>
      <c r="B11207" s="218">
        <v>4796</v>
      </c>
      <c r="C11207" s="218">
        <v>6346</v>
      </c>
      <c r="D11207" s="221" t="s">
        <v>15083</v>
      </c>
      <c r="E11207" s="218" t="s">
        <v>34</v>
      </c>
      <c r="F11207" s="218">
        <v>16306</v>
      </c>
      <c r="G11207" s="218">
        <v>3</v>
      </c>
      <c r="H11207" s="218">
        <v>1</v>
      </c>
      <c r="I11207" s="222">
        <v>85</v>
      </c>
      <c r="J11207" s="123" t="s">
        <v>38</v>
      </c>
      <c r="K11207" s="137">
        <f t="shared" si="1054"/>
        <v>1385</v>
      </c>
      <c r="L11207" s="137">
        <v>5400</v>
      </c>
      <c r="M11207" s="137">
        <f t="shared" si="1055"/>
        <v>7479000</v>
      </c>
      <c r="N11207" s="218"/>
      <c r="O11207" s="108"/>
      <c r="P11207" s="138"/>
      <c r="Q11207" s="108"/>
      <c r="R11207" s="108"/>
      <c r="S11207" s="139"/>
      <c r="T11207" s="218"/>
      <c r="U11207" s="218"/>
      <c r="V11207" s="218"/>
      <c r="W11207" s="223"/>
      <c r="X11207" s="136"/>
      <c r="Y11207" s="223"/>
      <c r="Z11207" s="223"/>
      <c r="AA11207" s="224"/>
      <c r="AB11207" s="224"/>
      <c r="AC11207" s="223"/>
      <c r="AD11207" s="223">
        <f t="shared" si="1056"/>
        <v>7479000</v>
      </c>
      <c r="AE11207" s="223">
        <f t="shared" si="1057"/>
        <v>7479000</v>
      </c>
      <c r="AF11207" s="223">
        <v>50000000</v>
      </c>
      <c r="AG11207" s="223">
        <f t="shared" si="1058"/>
        <v>0</v>
      </c>
      <c r="AH11207" s="223">
        <v>0.01</v>
      </c>
    </row>
    <row r="11208" spans="1:34" s="173" customFormat="1" x14ac:dyDescent="0.55000000000000004">
      <c r="A11208" s="122"/>
      <c r="B11208" s="218">
        <v>4797</v>
      </c>
      <c r="C11208" s="218">
        <v>6347</v>
      </c>
      <c r="D11208" s="221" t="s">
        <v>15084</v>
      </c>
      <c r="E11208" s="218" t="s">
        <v>34</v>
      </c>
      <c r="F11208" s="218">
        <v>16307</v>
      </c>
      <c r="G11208" s="218">
        <v>1</v>
      </c>
      <c r="H11208" s="218">
        <v>0</v>
      </c>
      <c r="I11208" s="222">
        <v>88</v>
      </c>
      <c r="J11208" s="123" t="s">
        <v>38</v>
      </c>
      <c r="K11208" s="137">
        <f t="shared" si="1054"/>
        <v>488</v>
      </c>
      <c r="L11208" s="137">
        <v>5400</v>
      </c>
      <c r="M11208" s="137">
        <f t="shared" si="1055"/>
        <v>2635200</v>
      </c>
      <c r="N11208" s="218"/>
      <c r="O11208" s="108"/>
      <c r="P11208" s="138"/>
      <c r="Q11208" s="108"/>
      <c r="R11208" s="108"/>
      <c r="S11208" s="139"/>
      <c r="T11208" s="218"/>
      <c r="U11208" s="218"/>
      <c r="V11208" s="218"/>
      <c r="W11208" s="223"/>
      <c r="X11208" s="136"/>
      <c r="Y11208" s="223"/>
      <c r="Z11208" s="223"/>
      <c r="AA11208" s="224"/>
      <c r="AB11208" s="224"/>
      <c r="AC11208" s="223"/>
      <c r="AD11208" s="223">
        <f t="shared" si="1056"/>
        <v>2635200</v>
      </c>
      <c r="AE11208" s="223">
        <f t="shared" si="1057"/>
        <v>2635200</v>
      </c>
      <c r="AF11208" s="223">
        <v>50000000</v>
      </c>
      <c r="AG11208" s="223">
        <f t="shared" si="1058"/>
        <v>0</v>
      </c>
      <c r="AH11208" s="223">
        <v>0.01</v>
      </c>
    </row>
    <row r="11209" spans="1:34" s="173" customFormat="1" x14ac:dyDescent="0.55000000000000004">
      <c r="A11209" s="122"/>
      <c r="B11209" s="218">
        <v>4798</v>
      </c>
      <c r="C11209" s="218">
        <v>6350</v>
      </c>
      <c r="D11209" s="221" t="s">
        <v>15085</v>
      </c>
      <c r="E11209" s="218" t="s">
        <v>34</v>
      </c>
      <c r="F11209" s="218">
        <v>16313</v>
      </c>
      <c r="G11209" s="218">
        <v>1</v>
      </c>
      <c r="H11209" s="218">
        <v>2</v>
      </c>
      <c r="I11209" s="222">
        <v>37</v>
      </c>
      <c r="J11209" s="123" t="s">
        <v>38</v>
      </c>
      <c r="K11209" s="137">
        <f t="shared" si="1054"/>
        <v>637</v>
      </c>
      <c r="L11209" s="137">
        <v>7250</v>
      </c>
      <c r="M11209" s="137">
        <f t="shared" si="1055"/>
        <v>4618250</v>
      </c>
      <c r="N11209" s="218"/>
      <c r="O11209" s="108"/>
      <c r="P11209" s="138"/>
      <c r="Q11209" s="108"/>
      <c r="R11209" s="108"/>
      <c r="S11209" s="139"/>
      <c r="T11209" s="218"/>
      <c r="U11209" s="218"/>
      <c r="V11209" s="218"/>
      <c r="W11209" s="223"/>
      <c r="X11209" s="136"/>
      <c r="Y11209" s="223"/>
      <c r="Z11209" s="223"/>
      <c r="AA11209" s="224"/>
      <c r="AB11209" s="224"/>
      <c r="AC11209" s="223"/>
      <c r="AD11209" s="223">
        <f t="shared" si="1056"/>
        <v>4618250</v>
      </c>
      <c r="AE11209" s="223">
        <f t="shared" si="1057"/>
        <v>4618250</v>
      </c>
      <c r="AF11209" s="223">
        <v>50000000</v>
      </c>
      <c r="AG11209" s="223">
        <f t="shared" si="1058"/>
        <v>0</v>
      </c>
      <c r="AH11209" s="223">
        <v>0.01</v>
      </c>
    </row>
    <row r="11210" spans="1:34" s="173" customFormat="1" x14ac:dyDescent="0.55000000000000004">
      <c r="A11210" s="122"/>
      <c r="B11210" s="218">
        <v>4799</v>
      </c>
      <c r="C11210" s="218">
        <v>6351</v>
      </c>
      <c r="D11210" s="221" t="s">
        <v>15086</v>
      </c>
      <c r="E11210" s="218" t="s">
        <v>34</v>
      </c>
      <c r="F11210" s="218">
        <v>16314</v>
      </c>
      <c r="G11210" s="218">
        <v>2</v>
      </c>
      <c r="H11210" s="218">
        <v>3</v>
      </c>
      <c r="I11210" s="222">
        <v>3</v>
      </c>
      <c r="J11210" s="123" t="s">
        <v>38</v>
      </c>
      <c r="K11210" s="137">
        <f t="shared" si="1054"/>
        <v>1103</v>
      </c>
      <c r="L11210" s="137">
        <v>225</v>
      </c>
      <c r="M11210" s="137">
        <f t="shared" si="1055"/>
        <v>248175</v>
      </c>
      <c r="N11210" s="218"/>
      <c r="O11210" s="108"/>
      <c r="P11210" s="138"/>
      <c r="Q11210" s="108"/>
      <c r="R11210" s="108"/>
      <c r="S11210" s="139"/>
      <c r="T11210" s="218"/>
      <c r="U11210" s="218"/>
      <c r="V11210" s="218"/>
      <c r="W11210" s="223"/>
      <c r="X11210" s="136"/>
      <c r="Y11210" s="223"/>
      <c r="Z11210" s="223"/>
      <c r="AA11210" s="224"/>
      <c r="AB11210" s="224"/>
      <c r="AC11210" s="223"/>
      <c r="AD11210" s="223">
        <f t="shared" si="1056"/>
        <v>248175</v>
      </c>
      <c r="AE11210" s="223">
        <f t="shared" si="1057"/>
        <v>248175</v>
      </c>
      <c r="AF11210" s="223">
        <v>50000000</v>
      </c>
      <c r="AG11210" s="223">
        <f t="shared" si="1058"/>
        <v>0</v>
      </c>
      <c r="AH11210" s="223">
        <v>0.01</v>
      </c>
    </row>
    <row r="11211" spans="1:34" s="173" customFormat="1" x14ac:dyDescent="0.55000000000000004">
      <c r="A11211" s="122"/>
      <c r="B11211" s="218">
        <v>4800</v>
      </c>
      <c r="C11211" s="218">
        <v>6353</v>
      </c>
      <c r="D11211" s="221" t="s">
        <v>15087</v>
      </c>
      <c r="E11211" s="218" t="s">
        <v>34</v>
      </c>
      <c r="F11211" s="218">
        <v>16315</v>
      </c>
      <c r="G11211" s="218">
        <v>3</v>
      </c>
      <c r="H11211" s="218">
        <v>0</v>
      </c>
      <c r="I11211" s="222">
        <v>11</v>
      </c>
      <c r="J11211" s="123" t="s">
        <v>38</v>
      </c>
      <c r="K11211" s="137">
        <f t="shared" si="1054"/>
        <v>1211</v>
      </c>
      <c r="L11211" s="137">
        <v>3600</v>
      </c>
      <c r="M11211" s="137">
        <f t="shared" si="1055"/>
        <v>4359600</v>
      </c>
      <c r="N11211" s="218"/>
      <c r="O11211" s="108"/>
      <c r="P11211" s="138"/>
      <c r="Q11211" s="108"/>
      <c r="R11211" s="108"/>
      <c r="S11211" s="139"/>
      <c r="T11211" s="218"/>
      <c r="U11211" s="218"/>
      <c r="V11211" s="218"/>
      <c r="W11211" s="223"/>
      <c r="X11211" s="136"/>
      <c r="Y11211" s="223"/>
      <c r="Z11211" s="223"/>
      <c r="AA11211" s="224"/>
      <c r="AB11211" s="224"/>
      <c r="AC11211" s="223"/>
      <c r="AD11211" s="223">
        <f t="shared" si="1056"/>
        <v>4359600</v>
      </c>
      <c r="AE11211" s="223">
        <f t="shared" si="1057"/>
        <v>4359600</v>
      </c>
      <c r="AF11211" s="223">
        <v>50000000</v>
      </c>
      <c r="AG11211" s="223">
        <f t="shared" si="1058"/>
        <v>0</v>
      </c>
      <c r="AH11211" s="223">
        <v>0.01</v>
      </c>
    </row>
    <row r="11212" spans="1:34" s="173" customFormat="1" x14ac:dyDescent="0.55000000000000004">
      <c r="A11212" s="122"/>
      <c r="B11212" s="218">
        <v>4801</v>
      </c>
      <c r="C11212" s="218">
        <v>6352</v>
      </c>
      <c r="D11212" s="221" t="s">
        <v>15088</v>
      </c>
      <c r="E11212" s="218" t="s">
        <v>34</v>
      </c>
      <c r="F11212" s="218">
        <v>16316</v>
      </c>
      <c r="G11212" s="218">
        <v>2</v>
      </c>
      <c r="H11212" s="218">
        <v>2</v>
      </c>
      <c r="I11212" s="222">
        <v>4</v>
      </c>
      <c r="J11212" s="123" t="s">
        <v>38</v>
      </c>
      <c r="K11212" s="137">
        <f t="shared" si="1054"/>
        <v>1004</v>
      </c>
      <c r="L11212" s="137">
        <v>3600</v>
      </c>
      <c r="M11212" s="137">
        <f t="shared" si="1055"/>
        <v>3614400</v>
      </c>
      <c r="N11212" s="218"/>
      <c r="O11212" s="108"/>
      <c r="P11212" s="138"/>
      <c r="Q11212" s="108"/>
      <c r="R11212" s="108"/>
      <c r="S11212" s="139"/>
      <c r="T11212" s="218"/>
      <c r="U11212" s="218"/>
      <c r="V11212" s="218"/>
      <c r="W11212" s="223"/>
      <c r="X11212" s="136"/>
      <c r="Y11212" s="223"/>
      <c r="Z11212" s="223"/>
      <c r="AA11212" s="224"/>
      <c r="AB11212" s="224"/>
      <c r="AC11212" s="223"/>
      <c r="AD11212" s="223">
        <f t="shared" si="1056"/>
        <v>3614400</v>
      </c>
      <c r="AE11212" s="223">
        <f t="shared" si="1057"/>
        <v>3614400</v>
      </c>
      <c r="AF11212" s="223">
        <v>50000000</v>
      </c>
      <c r="AG11212" s="223">
        <f t="shared" si="1058"/>
        <v>0</v>
      </c>
      <c r="AH11212" s="223">
        <v>0.01</v>
      </c>
    </row>
    <row r="11213" spans="1:34" s="173" customFormat="1" x14ac:dyDescent="0.55000000000000004">
      <c r="A11213" s="122"/>
      <c r="B11213" s="218"/>
      <c r="C11213" s="218"/>
      <c r="D11213" s="221"/>
      <c r="E11213" s="218"/>
      <c r="F11213" s="218"/>
      <c r="G11213" s="218"/>
      <c r="H11213" s="218"/>
      <c r="I11213" s="222"/>
      <c r="J11213" s="123"/>
      <c r="K11213" s="137"/>
      <c r="L11213" s="137" t="s">
        <v>63</v>
      </c>
      <c r="M11213" s="137">
        <f>SUM(M11205:M11212)</f>
        <v>29081825</v>
      </c>
      <c r="N11213" s="218"/>
      <c r="O11213" s="108"/>
      <c r="P11213" s="138"/>
      <c r="Q11213" s="108"/>
      <c r="R11213" s="108"/>
      <c r="S11213" s="139"/>
      <c r="T11213" s="218"/>
      <c r="U11213" s="218"/>
      <c r="V11213" s="218"/>
      <c r="W11213" s="223"/>
      <c r="X11213" s="136"/>
      <c r="Y11213" s="223"/>
      <c r="Z11213" s="223"/>
      <c r="AA11213" s="224"/>
      <c r="AB11213" s="224"/>
      <c r="AC11213" s="223"/>
      <c r="AD11213" s="223"/>
      <c r="AE11213" s="223">
        <f>SUM(AE11205:AE11212)</f>
        <v>29081825</v>
      </c>
      <c r="AF11213" s="223"/>
      <c r="AG11213" s="223">
        <f>SUM(AG11205:AG11212)</f>
        <v>0</v>
      </c>
      <c r="AH11213" s="223"/>
    </row>
    <row r="11214" spans="1:34" s="173" customFormat="1" x14ac:dyDescent="0.55000000000000004">
      <c r="A11214" s="122" t="s">
        <v>15089</v>
      </c>
      <c r="B11214" s="218">
        <v>4802</v>
      </c>
      <c r="C11214" s="218">
        <v>7344</v>
      </c>
      <c r="D11214" s="221" t="s">
        <v>15090</v>
      </c>
      <c r="E11214" s="218" t="s">
        <v>34</v>
      </c>
      <c r="F11214" s="218">
        <v>21355</v>
      </c>
      <c r="G11214" s="218">
        <v>0</v>
      </c>
      <c r="H11214" s="218">
        <v>1</v>
      </c>
      <c r="I11214" s="222">
        <v>93</v>
      </c>
      <c r="J11214" s="123" t="s">
        <v>15377</v>
      </c>
      <c r="K11214" s="137">
        <f>((G11214*400)+(H11214*100))+I11214</f>
        <v>193</v>
      </c>
      <c r="L11214" s="137">
        <v>650</v>
      </c>
      <c r="M11214" s="137">
        <f>K11214*L11214</f>
        <v>125450</v>
      </c>
      <c r="N11214" s="218"/>
      <c r="O11214" s="108"/>
      <c r="P11214" s="138"/>
      <c r="Q11214" s="108"/>
      <c r="R11214" s="108"/>
      <c r="S11214" s="139"/>
      <c r="T11214" s="218"/>
      <c r="U11214" s="218"/>
      <c r="V11214" s="218"/>
      <c r="W11214" s="223"/>
      <c r="X11214" s="136"/>
      <c r="Y11214" s="223"/>
      <c r="Z11214" s="223"/>
      <c r="AA11214" s="224"/>
      <c r="AB11214" s="224"/>
      <c r="AC11214" s="223"/>
      <c r="AD11214" s="223">
        <f>IF(AND(AC11214="",M11214=""),0,IF((AC11214=""),M11214,IF((M11214=""),AC11214,AC11214+M11214)))</f>
        <v>125450</v>
      </c>
      <c r="AE11214" s="223">
        <f>IF( (X11214=""),AD11214*1,AD11214*(X11214/100) )</f>
        <v>125450</v>
      </c>
      <c r="AF11214" s="223">
        <v>0</v>
      </c>
      <c r="AG11214" s="223">
        <f>IF((AF11214-AE11214) &gt; 1,0,IF((AF11214-AE11214)&lt;0,AE11214-AF11214,AF11214-AE11214))</f>
        <v>125450</v>
      </c>
      <c r="AH11214" s="223">
        <v>0.3</v>
      </c>
    </row>
    <row r="11215" spans="1:34" s="173" customFormat="1" x14ac:dyDescent="0.55000000000000004">
      <c r="A11215" s="122"/>
      <c r="B11215" s="218"/>
      <c r="C11215" s="218"/>
      <c r="D11215" s="221"/>
      <c r="E11215" s="218"/>
      <c r="F11215" s="218"/>
      <c r="G11215" s="218"/>
      <c r="H11215" s="218"/>
      <c r="I11215" s="222"/>
      <c r="J11215" s="123"/>
      <c r="K11215" s="137"/>
      <c r="L11215" s="137" t="s">
        <v>63</v>
      </c>
      <c r="M11215" s="137">
        <f>SUM(M11214:M11214)</f>
        <v>125450</v>
      </c>
      <c r="N11215" s="218"/>
      <c r="O11215" s="108"/>
      <c r="P11215" s="138"/>
      <c r="Q11215" s="108"/>
      <c r="R11215" s="108"/>
      <c r="S11215" s="139"/>
      <c r="T11215" s="218"/>
      <c r="U11215" s="218"/>
      <c r="V11215" s="218"/>
      <c r="W11215" s="223"/>
      <c r="X11215" s="136"/>
      <c r="Y11215" s="223"/>
      <c r="Z11215" s="223"/>
      <c r="AA11215" s="224"/>
      <c r="AB11215" s="224"/>
      <c r="AC11215" s="223"/>
      <c r="AD11215" s="223"/>
      <c r="AE11215" s="223">
        <f>SUM(AE11214:AE11214)</f>
        <v>125450</v>
      </c>
      <c r="AF11215" s="223"/>
      <c r="AG11215" s="223">
        <f>SUM(AG11214:AG11214)</f>
        <v>125450</v>
      </c>
      <c r="AH11215" s="223"/>
    </row>
    <row r="11216" spans="1:34" s="50" customFormat="1" ht="23.25" x14ac:dyDescent="0.55000000000000004">
      <c r="A11216" s="35" t="s">
        <v>15095</v>
      </c>
      <c r="B11216" s="49">
        <v>5382</v>
      </c>
      <c r="C11216" s="49">
        <v>7579</v>
      </c>
      <c r="D11216" s="68" t="s">
        <v>15096</v>
      </c>
      <c r="E11216" s="49" t="s">
        <v>34</v>
      </c>
      <c r="F11216" s="49">
        <v>20130</v>
      </c>
      <c r="G11216" s="49">
        <v>0</v>
      </c>
      <c r="H11216" s="49">
        <v>1</v>
      </c>
      <c r="I11216" s="69">
        <v>0</v>
      </c>
      <c r="J11216" s="31" t="s">
        <v>62</v>
      </c>
      <c r="K11216" s="34">
        <f>((G11216*400)+(H11216*100))+I11216</f>
        <v>100</v>
      </c>
      <c r="L11216" s="34">
        <v>3700</v>
      </c>
      <c r="M11216" s="34">
        <f>K11216*L11216</f>
        <v>370000</v>
      </c>
      <c r="N11216" s="49">
        <v>1</v>
      </c>
      <c r="O11216" s="35" t="s">
        <v>15093</v>
      </c>
      <c r="P11216" s="36">
        <v>3579900289757</v>
      </c>
      <c r="Q11216" s="35" t="s">
        <v>15094</v>
      </c>
      <c r="R11216" s="35" t="s">
        <v>15097</v>
      </c>
      <c r="S11216" s="37" t="s">
        <v>15098</v>
      </c>
      <c r="T11216" s="49" t="s">
        <v>44</v>
      </c>
      <c r="U11216" s="49" t="s">
        <v>45</v>
      </c>
      <c r="V11216" s="49" t="s">
        <v>75</v>
      </c>
      <c r="W11216" s="59">
        <v>84</v>
      </c>
      <c r="X11216" s="32">
        <v>12.09</v>
      </c>
      <c r="Y11216" s="59">
        <v>7150</v>
      </c>
      <c r="Z11216" s="59">
        <f t="shared" ref="Z11216:Z11222" si="1059">W11216*Y11216</f>
        <v>600600</v>
      </c>
      <c r="AA11216" s="70">
        <v>12</v>
      </c>
      <c r="AB11216" s="70">
        <v>14</v>
      </c>
      <c r="AC11216" s="59">
        <f t="shared" ref="AC11216:AC11222" si="1060">(Z11216*(100-AB11216))/100</f>
        <v>516516</v>
      </c>
      <c r="AD11216" s="59">
        <f>IF(AND(AC11216="",M11216=""),0,IF((AC11216=""),M11216, IF( (M11216=""),AC11216,SUM(AC11216:AC11220)+M11216)))</f>
        <v>4317719.92</v>
      </c>
      <c r="AE11216" s="59">
        <f t="shared" ref="AE11216:AE11222" si="1061">IF( (X11216=""),AD11216*1,AD11216*(X11216/100) )</f>
        <v>522012.33832799998</v>
      </c>
      <c r="AF11216" s="59">
        <v>0</v>
      </c>
      <c r="AG11216" s="59">
        <f t="shared" ref="AG11216:AG11222" si="1062">IF((AF11216-AE11216) &gt; 1,0,IF((AF11216-AE11216)&lt;0,AE11216-AF11216,AF11216-AE11216))</f>
        <v>522012.33832799998</v>
      </c>
      <c r="AH11216" s="59">
        <v>0.3</v>
      </c>
    </row>
    <row r="11217" spans="1:34" s="50" customFormat="1" ht="23.25" x14ac:dyDescent="0.55000000000000004">
      <c r="A11217" s="35"/>
      <c r="B11217" s="49"/>
      <c r="C11217" s="49"/>
      <c r="D11217" s="68"/>
      <c r="E11217" s="49"/>
      <c r="F11217" s="49"/>
      <c r="G11217" s="49"/>
      <c r="H11217" s="49"/>
      <c r="I11217" s="69"/>
      <c r="J11217" s="31"/>
      <c r="K11217" s="34"/>
      <c r="L11217" s="34"/>
      <c r="M11217" s="34"/>
      <c r="N11217" s="49"/>
      <c r="O11217" s="35"/>
      <c r="P11217" s="36"/>
      <c r="Q11217" s="35"/>
      <c r="R11217" s="35"/>
      <c r="S11217" s="37"/>
      <c r="T11217" s="49"/>
      <c r="U11217" s="49"/>
      <c r="V11217" s="49" t="s">
        <v>52</v>
      </c>
      <c r="W11217" s="59">
        <v>72</v>
      </c>
      <c r="X11217" s="32">
        <v>12.04</v>
      </c>
      <c r="Y11217" s="59">
        <v>7151</v>
      </c>
      <c r="Z11217" s="59">
        <f>W11217*Y11217</f>
        <v>514872</v>
      </c>
      <c r="AA11217" s="70">
        <v>12</v>
      </c>
      <c r="AB11217" s="70">
        <v>14</v>
      </c>
      <c r="AC11217" s="59">
        <f>(Z11217*(100-AB11217))/100</f>
        <v>442789.92</v>
      </c>
      <c r="AD11217" s="59">
        <f>IF(AND(AC11217="",M11217=""),0,IF((AC11217=""),M11217, IF( (M11217=""),AC11217,SUM(AC11217:AC11221)+M11217)))</f>
        <v>442789.92</v>
      </c>
      <c r="AE11217" s="59">
        <f>IF( (X11217=""),AD11217*1,AD11217*(X11217/100) )</f>
        <v>53311.906367999996</v>
      </c>
      <c r="AF11217" s="59">
        <v>0</v>
      </c>
      <c r="AG11217" s="59">
        <f>IF((AF11217-AE11217) &gt; 1,0,IF((AF11217-AE11217)&lt;0,AE11217-AF11217,AF11217-AE11217))</f>
        <v>53311.906367999996</v>
      </c>
      <c r="AH11217" s="59">
        <v>0.02</v>
      </c>
    </row>
    <row r="11218" spans="1:34" s="50" customFormat="1" ht="23.25" x14ac:dyDescent="0.55000000000000004">
      <c r="A11218" s="35"/>
      <c r="B11218" s="49"/>
      <c r="C11218" s="49"/>
      <c r="D11218" s="68"/>
      <c r="E11218" s="49"/>
      <c r="F11218" s="49"/>
      <c r="G11218" s="49"/>
      <c r="H11218" s="49"/>
      <c r="I11218" s="69"/>
      <c r="J11218" s="31"/>
      <c r="K11218" s="34"/>
      <c r="L11218" s="34"/>
      <c r="M11218" s="34"/>
      <c r="N11218" s="49"/>
      <c r="O11218" s="35"/>
      <c r="P11218" s="36"/>
      <c r="Q11218" s="35"/>
      <c r="R11218" s="35"/>
      <c r="S11218" s="37"/>
      <c r="T11218" s="49" t="s">
        <v>44</v>
      </c>
      <c r="U11218" s="49"/>
      <c r="V11218" s="49" t="s">
        <v>52</v>
      </c>
      <c r="W11218" s="59">
        <v>162</v>
      </c>
      <c r="X11218" s="32">
        <v>25</v>
      </c>
      <c r="Y11218" s="59">
        <v>7150</v>
      </c>
      <c r="Z11218" s="59">
        <f t="shared" si="1059"/>
        <v>1158300</v>
      </c>
      <c r="AA11218" s="70">
        <v>12</v>
      </c>
      <c r="AB11218" s="70">
        <v>14</v>
      </c>
      <c r="AC11218" s="59">
        <f t="shared" si="1060"/>
        <v>996138</v>
      </c>
      <c r="AD11218" s="59">
        <f>IF(AND(AC11218="",M11216=""),0,IF((AC11218=""),M11216, IF( (M11216=""),AC11218,SUM(AC11216:AC11220)+M11216)))</f>
        <v>4317719.92</v>
      </c>
      <c r="AE11218" s="59">
        <f t="shared" si="1061"/>
        <v>1079429.98</v>
      </c>
      <c r="AF11218" s="59">
        <v>0</v>
      </c>
      <c r="AG11218" s="59">
        <f t="shared" si="1062"/>
        <v>1079429.98</v>
      </c>
      <c r="AH11218" s="59">
        <v>0.02</v>
      </c>
    </row>
    <row r="11219" spans="1:34" s="50" customFormat="1" ht="23.25" x14ac:dyDescent="0.55000000000000004">
      <c r="A11219" s="35"/>
      <c r="B11219" s="49"/>
      <c r="C11219" s="49"/>
      <c r="D11219" s="68"/>
      <c r="E11219" s="49"/>
      <c r="F11219" s="49"/>
      <c r="G11219" s="49"/>
      <c r="H11219" s="49"/>
      <c r="I11219" s="69"/>
      <c r="J11219" s="31"/>
      <c r="K11219" s="34"/>
      <c r="L11219" s="34"/>
      <c r="M11219" s="34"/>
      <c r="N11219" s="49"/>
      <c r="O11219" s="35"/>
      <c r="P11219" s="36"/>
      <c r="Q11219" s="35"/>
      <c r="R11219" s="35"/>
      <c r="S11219" s="37"/>
      <c r="T11219" s="49" t="s">
        <v>44</v>
      </c>
      <c r="U11219" s="49"/>
      <c r="V11219" s="49" t="s">
        <v>52</v>
      </c>
      <c r="W11219" s="59">
        <v>162</v>
      </c>
      <c r="X11219" s="32">
        <v>25</v>
      </c>
      <c r="Y11219" s="59">
        <v>7150</v>
      </c>
      <c r="Z11219" s="59">
        <f t="shared" si="1059"/>
        <v>1158300</v>
      </c>
      <c r="AA11219" s="70">
        <v>12</v>
      </c>
      <c r="AB11219" s="70">
        <v>14</v>
      </c>
      <c r="AC11219" s="59">
        <f t="shared" si="1060"/>
        <v>996138</v>
      </c>
      <c r="AD11219" s="59">
        <f>IF(AND(AC11219="",M11216=""),0,IF((AC11219=""),M11216, IF( (M11216=""),AC11219,SUM(AC11216:AC11220)+M11216)))</f>
        <v>4317719.92</v>
      </c>
      <c r="AE11219" s="59">
        <f t="shared" si="1061"/>
        <v>1079429.98</v>
      </c>
      <c r="AF11219" s="59">
        <v>0</v>
      </c>
      <c r="AG11219" s="59">
        <f t="shared" si="1062"/>
        <v>1079429.98</v>
      </c>
      <c r="AH11219" s="59">
        <v>0.02</v>
      </c>
    </row>
    <row r="11220" spans="1:34" s="50" customFormat="1" ht="23.25" x14ac:dyDescent="0.55000000000000004">
      <c r="A11220" s="35"/>
      <c r="B11220" s="49"/>
      <c r="C11220" s="49"/>
      <c r="D11220" s="68"/>
      <c r="E11220" s="49"/>
      <c r="F11220" s="49"/>
      <c r="G11220" s="49"/>
      <c r="H11220" s="49"/>
      <c r="I11220" s="69"/>
      <c r="J11220" s="31"/>
      <c r="K11220" s="34"/>
      <c r="L11220" s="34"/>
      <c r="M11220" s="34"/>
      <c r="N11220" s="49"/>
      <c r="O11220" s="35"/>
      <c r="P11220" s="36"/>
      <c r="Q11220" s="35"/>
      <c r="R11220" s="35"/>
      <c r="S11220" s="37"/>
      <c r="T11220" s="49" t="s">
        <v>44</v>
      </c>
      <c r="U11220" s="49"/>
      <c r="V11220" s="49" t="s">
        <v>52</v>
      </c>
      <c r="W11220" s="59">
        <v>162</v>
      </c>
      <c r="X11220" s="32">
        <v>25</v>
      </c>
      <c r="Y11220" s="59">
        <v>7150</v>
      </c>
      <c r="Z11220" s="59">
        <f t="shared" si="1059"/>
        <v>1158300</v>
      </c>
      <c r="AA11220" s="70">
        <v>12</v>
      </c>
      <c r="AB11220" s="70">
        <v>14</v>
      </c>
      <c r="AC11220" s="59">
        <f t="shared" si="1060"/>
        <v>996138</v>
      </c>
      <c r="AD11220" s="59">
        <f>IF(AND(AC11220="",M11216=""),0,IF((AC11220=""),M11216, IF( (M11216=""),AC11220,SUM(AC11216:AC11220)+M11216)))</f>
        <v>4317719.92</v>
      </c>
      <c r="AE11220" s="59">
        <f t="shared" si="1061"/>
        <v>1079429.98</v>
      </c>
      <c r="AF11220" s="59">
        <v>0</v>
      </c>
      <c r="AG11220" s="59">
        <f t="shared" si="1062"/>
        <v>1079429.98</v>
      </c>
      <c r="AH11220" s="59">
        <v>0.02</v>
      </c>
    </row>
    <row r="11221" spans="1:34" s="50" customFormat="1" ht="23.25" x14ac:dyDescent="0.55000000000000004">
      <c r="A11221" s="35"/>
      <c r="B11221" s="49">
        <v>5383</v>
      </c>
      <c r="C11221" s="49">
        <v>7581</v>
      </c>
      <c r="D11221" s="68" t="s">
        <v>15099</v>
      </c>
      <c r="E11221" s="49" t="s">
        <v>34</v>
      </c>
      <c r="F11221" s="49">
        <v>22537</v>
      </c>
      <c r="G11221" s="49">
        <v>0</v>
      </c>
      <c r="H11221" s="49">
        <v>3</v>
      </c>
      <c r="I11221" s="69">
        <v>50</v>
      </c>
      <c r="J11221" s="31" t="s">
        <v>62</v>
      </c>
      <c r="K11221" s="34">
        <f>((G11221*400)+(H11221*100))+I11221</f>
        <v>350</v>
      </c>
      <c r="L11221" s="34">
        <v>2050</v>
      </c>
      <c r="M11221" s="34">
        <f>K11221*L11221</f>
        <v>717500</v>
      </c>
      <c r="N11221" s="49">
        <v>1</v>
      </c>
      <c r="O11221" s="35" t="s">
        <v>15093</v>
      </c>
      <c r="P11221" s="36">
        <v>3579900289757</v>
      </c>
      <c r="Q11221" s="35" t="s">
        <v>15094</v>
      </c>
      <c r="R11221" s="35" t="s">
        <v>15097</v>
      </c>
      <c r="S11221" s="37" t="s">
        <v>15100</v>
      </c>
      <c r="T11221" s="49" t="s">
        <v>73</v>
      </c>
      <c r="U11221" s="49" t="s">
        <v>45</v>
      </c>
      <c r="V11221" s="49" t="s">
        <v>46</v>
      </c>
      <c r="W11221" s="59">
        <v>144</v>
      </c>
      <c r="X11221" s="32">
        <v>70</v>
      </c>
      <c r="Y11221" s="59">
        <v>6600</v>
      </c>
      <c r="Z11221" s="59">
        <f t="shared" si="1059"/>
        <v>950400</v>
      </c>
      <c r="AA11221" s="70">
        <v>12</v>
      </c>
      <c r="AB11221" s="70">
        <v>14</v>
      </c>
      <c r="AC11221" s="59">
        <f t="shared" si="1060"/>
        <v>817344</v>
      </c>
      <c r="AD11221" s="59">
        <f>IF(AND(AC11221="",M11221=""),0,IF((AC11221=""),M11221, IF( (M11221=""),AC11221,SUM(AC11221:AC11223)+M11221)))</f>
        <v>2092124</v>
      </c>
      <c r="AE11221" s="59">
        <f t="shared" si="1061"/>
        <v>1464486.7999999998</v>
      </c>
      <c r="AF11221" s="59">
        <v>0</v>
      </c>
      <c r="AG11221" s="59">
        <f t="shared" si="1062"/>
        <v>1464486.7999999998</v>
      </c>
      <c r="AH11221" s="59">
        <v>0.3</v>
      </c>
    </row>
    <row r="11222" spans="1:34" s="50" customFormat="1" ht="23.25" x14ac:dyDescent="0.55000000000000004">
      <c r="A11222" s="35"/>
      <c r="B11222" s="49"/>
      <c r="C11222" s="49"/>
      <c r="D11222" s="68"/>
      <c r="E11222" s="49"/>
      <c r="F11222" s="49"/>
      <c r="G11222" s="49"/>
      <c r="H11222" s="49"/>
      <c r="I11222" s="69"/>
      <c r="J11222" s="31"/>
      <c r="K11222" s="34"/>
      <c r="L11222" s="34"/>
      <c r="M11222" s="34"/>
      <c r="N11222" s="49">
        <v>2</v>
      </c>
      <c r="O11222" s="35" t="s">
        <v>15093</v>
      </c>
      <c r="P11222" s="36">
        <v>3579900289757</v>
      </c>
      <c r="Q11222" s="35" t="s">
        <v>15094</v>
      </c>
      <c r="R11222" s="35" t="s">
        <v>15097</v>
      </c>
      <c r="S11222" s="37" t="s">
        <v>15101</v>
      </c>
      <c r="T11222" s="49" t="s">
        <v>51</v>
      </c>
      <c r="U11222" s="49" t="s">
        <v>45</v>
      </c>
      <c r="V11222" s="49" t="s">
        <v>46</v>
      </c>
      <c r="W11222" s="59">
        <v>96</v>
      </c>
      <c r="X11222" s="32">
        <v>30</v>
      </c>
      <c r="Y11222" s="59">
        <v>6750</v>
      </c>
      <c r="Z11222" s="59">
        <f t="shared" si="1059"/>
        <v>648000</v>
      </c>
      <c r="AA11222" s="70">
        <v>12</v>
      </c>
      <c r="AB11222" s="70">
        <v>14</v>
      </c>
      <c r="AC11222" s="59">
        <f t="shared" si="1060"/>
        <v>557280</v>
      </c>
      <c r="AD11222" s="59">
        <f>IF(AND(AC11222="",M11221=""),0,IF((AC11222=""),M11221, IF( (M11221=""),AC11222,SUM(AC11221:AC11223)+M11221)))</f>
        <v>2092124</v>
      </c>
      <c r="AE11222" s="59">
        <f t="shared" si="1061"/>
        <v>627637.19999999995</v>
      </c>
      <c r="AF11222" s="59">
        <v>0</v>
      </c>
      <c r="AG11222" s="59">
        <f t="shared" si="1062"/>
        <v>627637.19999999995</v>
      </c>
      <c r="AH11222" s="59">
        <v>0.3</v>
      </c>
    </row>
    <row r="11223" spans="1:34" s="50" customFormat="1" ht="23.25" x14ac:dyDescent="0.55000000000000004">
      <c r="A11223" s="35"/>
      <c r="B11223" s="49"/>
      <c r="C11223" s="49"/>
      <c r="D11223" s="68"/>
      <c r="E11223" s="49"/>
      <c r="F11223" s="49"/>
      <c r="G11223" s="49"/>
      <c r="H11223" s="49"/>
      <c r="I11223" s="69"/>
      <c r="J11223" s="31"/>
      <c r="K11223" s="34"/>
      <c r="L11223" s="34"/>
      <c r="M11223" s="34"/>
      <c r="N11223" s="49">
        <v>3</v>
      </c>
      <c r="O11223" s="35" t="s">
        <v>15093</v>
      </c>
      <c r="P11223" s="36">
        <v>3579900289757</v>
      </c>
      <c r="Q11223" s="35" t="s">
        <v>15094</v>
      </c>
      <c r="R11223" s="35" t="s">
        <v>15097</v>
      </c>
      <c r="S11223" s="37" t="s">
        <v>15102</v>
      </c>
      <c r="T11223" s="49" t="s">
        <v>15158</v>
      </c>
      <c r="U11223" s="49"/>
      <c r="V11223" s="49"/>
      <c r="W11223" s="59"/>
      <c r="X11223" s="32"/>
      <c r="Y11223" s="59"/>
      <c r="Z11223" s="59"/>
      <c r="AA11223" s="70"/>
      <c r="AB11223" s="70"/>
      <c r="AC11223" s="59"/>
      <c r="AD11223" s="59"/>
      <c r="AE11223" s="59"/>
      <c r="AF11223" s="59"/>
      <c r="AG11223" s="59"/>
      <c r="AH11223" s="59"/>
    </row>
    <row r="11224" spans="1:34" s="50" customFormat="1" ht="23.25" x14ac:dyDescent="0.55000000000000004">
      <c r="A11224" s="35"/>
      <c r="B11224" s="49"/>
      <c r="C11224" s="49"/>
      <c r="D11224" s="68"/>
      <c r="E11224" s="49"/>
      <c r="F11224" s="49"/>
      <c r="G11224" s="49"/>
      <c r="H11224" s="49"/>
      <c r="I11224" s="69"/>
      <c r="J11224" s="31"/>
      <c r="K11224" s="34"/>
      <c r="L11224" s="34" t="s">
        <v>63</v>
      </c>
      <c r="M11224" s="34">
        <f>SUM(M11216:M11223)</f>
        <v>1087500</v>
      </c>
      <c r="N11224" s="49"/>
      <c r="O11224" s="35"/>
      <c r="P11224" s="36"/>
      <c r="Q11224" s="35"/>
      <c r="R11224" s="35"/>
      <c r="S11224" s="37"/>
      <c r="T11224" s="49"/>
      <c r="U11224" s="49"/>
      <c r="V11224" s="49"/>
      <c r="W11224" s="59"/>
      <c r="X11224" s="32"/>
      <c r="Y11224" s="59"/>
      <c r="Z11224" s="59"/>
      <c r="AA11224" s="70"/>
      <c r="AB11224" s="70"/>
      <c r="AC11224" s="59"/>
      <c r="AD11224" s="59"/>
      <c r="AE11224" s="59">
        <f>SUM(AE11216:AE11223)</f>
        <v>5905738.1846960001</v>
      </c>
      <c r="AF11224" s="59"/>
      <c r="AG11224" s="59">
        <f>SUM(AG11216:AG11223)</f>
        <v>5905738.1846960001</v>
      </c>
      <c r="AH11224" s="59"/>
    </row>
    <row r="11225" spans="1:34" s="173" customFormat="1" x14ac:dyDescent="0.55000000000000004">
      <c r="A11225" s="122" t="s">
        <v>15103</v>
      </c>
      <c r="B11225" s="218">
        <v>4803</v>
      </c>
      <c r="C11225" s="218">
        <v>6104</v>
      </c>
      <c r="D11225" s="221" t="s">
        <v>15104</v>
      </c>
      <c r="E11225" s="218" t="s">
        <v>34</v>
      </c>
      <c r="F11225" s="218">
        <v>18426</v>
      </c>
      <c r="G11225" s="218">
        <v>4</v>
      </c>
      <c r="H11225" s="218">
        <v>2</v>
      </c>
      <c r="I11225" s="222">
        <v>98</v>
      </c>
      <c r="J11225" s="123" t="s">
        <v>38</v>
      </c>
      <c r="K11225" s="137">
        <f>((G11225*400)+(H11225*100))+I11225</f>
        <v>1898</v>
      </c>
      <c r="L11225" s="137">
        <v>7250</v>
      </c>
      <c r="M11225" s="137">
        <f>K11225*L11225</f>
        <v>13760500</v>
      </c>
      <c r="N11225" s="218"/>
      <c r="O11225" s="108"/>
      <c r="P11225" s="138"/>
      <c r="Q11225" s="108"/>
      <c r="R11225" s="108"/>
      <c r="S11225" s="139"/>
      <c r="T11225" s="218"/>
      <c r="U11225" s="218"/>
      <c r="V11225" s="218"/>
      <c r="W11225" s="223"/>
      <c r="X11225" s="136"/>
      <c r="Y11225" s="223"/>
      <c r="Z11225" s="223"/>
      <c r="AA11225" s="224"/>
      <c r="AB11225" s="224"/>
      <c r="AC11225" s="223"/>
      <c r="AD11225" s="223">
        <f>IF(AND(AC11225="",M11225=""),0,IF((AC11225=""),M11225,IF((M11225=""),AC11225,AC11225+M11225)))</f>
        <v>13760500</v>
      </c>
      <c r="AE11225" s="223">
        <f>IF( (X11225=""),AD11225*1,AD11225*(X11225/100) )</f>
        <v>13760500</v>
      </c>
      <c r="AF11225" s="223">
        <v>50000000</v>
      </c>
      <c r="AG11225" s="223">
        <f>IF((AF11225-AE11225) &gt; 1,0,IF((AF11225-AE11225)&lt;0,AE11225-AF11225,AF11225-AE11225))</f>
        <v>0</v>
      </c>
      <c r="AH11225" s="223">
        <v>0.01</v>
      </c>
    </row>
    <row r="11226" spans="1:34" s="173" customFormat="1" x14ac:dyDescent="0.55000000000000004">
      <c r="A11226" s="122"/>
      <c r="B11226" s="218"/>
      <c r="C11226" s="218"/>
      <c r="D11226" s="221"/>
      <c r="E11226" s="218"/>
      <c r="F11226" s="218"/>
      <c r="G11226" s="218"/>
      <c r="H11226" s="218"/>
      <c r="I11226" s="222"/>
      <c r="J11226" s="123"/>
      <c r="K11226" s="137"/>
      <c r="L11226" s="137" t="s">
        <v>63</v>
      </c>
      <c r="M11226" s="137">
        <f>SUM(M11225:M11225)</f>
        <v>13760500</v>
      </c>
      <c r="N11226" s="218"/>
      <c r="O11226" s="108"/>
      <c r="P11226" s="138"/>
      <c r="Q11226" s="108"/>
      <c r="R11226" s="108"/>
      <c r="S11226" s="139"/>
      <c r="T11226" s="218"/>
      <c r="U11226" s="218"/>
      <c r="V11226" s="218"/>
      <c r="W11226" s="223"/>
      <c r="X11226" s="136"/>
      <c r="Y11226" s="223"/>
      <c r="Z11226" s="223"/>
      <c r="AA11226" s="224"/>
      <c r="AB11226" s="224"/>
      <c r="AC11226" s="223"/>
      <c r="AD11226" s="223"/>
      <c r="AE11226" s="223">
        <f>SUM(AE11225:AE11225)</f>
        <v>13760500</v>
      </c>
      <c r="AF11226" s="223"/>
      <c r="AG11226" s="223">
        <f>SUM(AG11225:AG11225)</f>
        <v>0</v>
      </c>
      <c r="AH11226" s="223"/>
    </row>
    <row r="11227" spans="1:34" s="173" customFormat="1" x14ac:dyDescent="0.55000000000000004">
      <c r="A11227" s="122" t="s">
        <v>15105</v>
      </c>
      <c r="B11227" s="218">
        <v>4804</v>
      </c>
      <c r="C11227" s="218">
        <v>8143</v>
      </c>
      <c r="D11227" s="221" t="s">
        <v>15106</v>
      </c>
      <c r="E11227" s="218" t="s">
        <v>34</v>
      </c>
      <c r="F11227" s="218">
        <v>21143</v>
      </c>
      <c r="G11227" s="218">
        <v>0</v>
      </c>
      <c r="H11227" s="218">
        <v>0</v>
      </c>
      <c r="I11227" s="222">
        <v>81</v>
      </c>
      <c r="J11227" s="123" t="s">
        <v>38</v>
      </c>
      <c r="K11227" s="137">
        <f>((G11227*400)+(H11227*100))+I11227</f>
        <v>81</v>
      </c>
      <c r="L11227" s="137">
        <v>800</v>
      </c>
      <c r="M11227" s="137">
        <f>K11227*L11227</f>
        <v>64800</v>
      </c>
      <c r="N11227" s="218"/>
      <c r="O11227" s="108"/>
      <c r="P11227" s="138"/>
      <c r="Q11227" s="108"/>
      <c r="R11227" s="108"/>
      <c r="S11227" s="139"/>
      <c r="T11227" s="218"/>
      <c r="U11227" s="218"/>
      <c r="V11227" s="218"/>
      <c r="W11227" s="223"/>
      <c r="X11227" s="136"/>
      <c r="Y11227" s="223"/>
      <c r="Z11227" s="223"/>
      <c r="AA11227" s="224"/>
      <c r="AB11227" s="224"/>
      <c r="AC11227" s="223"/>
      <c r="AD11227" s="223">
        <f>IF(AND(AC11227="",M11227=""),0,IF((AC11227=""),M11227,IF((M11227=""),AC11227,AC11227+M11227)))</f>
        <v>64800</v>
      </c>
      <c r="AE11227" s="223">
        <f>IF( (X11227=""),AD11227*1,AD11227*(X11227/100) )</f>
        <v>64800</v>
      </c>
      <c r="AF11227" s="223">
        <v>50000000</v>
      </c>
      <c r="AG11227" s="223">
        <f>IF((AF11227-AE11227) &gt; 1,0,IF((AF11227-AE11227)&lt;0,AE11227-AF11227,AF11227-AE11227))</f>
        <v>0</v>
      </c>
      <c r="AH11227" s="223">
        <v>0.01</v>
      </c>
    </row>
    <row r="11228" spans="1:34" s="173" customFormat="1" x14ac:dyDescent="0.55000000000000004">
      <c r="A11228" s="122"/>
      <c r="B11228" s="218"/>
      <c r="C11228" s="218"/>
      <c r="D11228" s="221"/>
      <c r="E11228" s="218"/>
      <c r="F11228" s="218"/>
      <c r="G11228" s="218"/>
      <c r="H11228" s="218"/>
      <c r="I11228" s="222"/>
      <c r="J11228" s="123"/>
      <c r="K11228" s="137"/>
      <c r="L11228" s="137" t="s">
        <v>63</v>
      </c>
      <c r="M11228" s="137">
        <f>SUM(M11227:M11227)</f>
        <v>64800</v>
      </c>
      <c r="N11228" s="218"/>
      <c r="O11228" s="108"/>
      <c r="P11228" s="138"/>
      <c r="Q11228" s="108"/>
      <c r="R11228" s="108"/>
      <c r="S11228" s="139"/>
      <c r="T11228" s="218"/>
      <c r="U11228" s="218"/>
      <c r="V11228" s="218"/>
      <c r="W11228" s="223"/>
      <c r="X11228" s="136"/>
      <c r="Y11228" s="223"/>
      <c r="Z11228" s="223"/>
      <c r="AA11228" s="224"/>
      <c r="AB11228" s="224"/>
      <c r="AC11228" s="223"/>
      <c r="AD11228" s="223"/>
      <c r="AE11228" s="223">
        <f>SUM(AE11227:AE11227)</f>
        <v>64800</v>
      </c>
      <c r="AF11228" s="223"/>
      <c r="AG11228" s="223">
        <f>SUM(AG11227:AG11227)</f>
        <v>0</v>
      </c>
      <c r="AH11228" s="223"/>
    </row>
    <row r="11229" spans="1:34" s="173" customFormat="1" x14ac:dyDescent="0.55000000000000004">
      <c r="A11229" s="122" t="s">
        <v>15109</v>
      </c>
      <c r="B11229" s="218">
        <v>4805</v>
      </c>
      <c r="C11229" s="218">
        <v>7715</v>
      </c>
      <c r="D11229" s="221" t="s">
        <v>15110</v>
      </c>
      <c r="E11229" s="218" t="s">
        <v>34</v>
      </c>
      <c r="F11229" s="218">
        <v>2448</v>
      </c>
      <c r="G11229" s="218">
        <v>0</v>
      </c>
      <c r="H11229" s="218">
        <v>3</v>
      </c>
      <c r="I11229" s="222">
        <v>16</v>
      </c>
      <c r="J11229" s="123" t="s">
        <v>35</v>
      </c>
      <c r="K11229" s="137">
        <f>((G11229*400)+(H11229*100))+I11229</f>
        <v>316</v>
      </c>
      <c r="L11229" s="137">
        <v>375</v>
      </c>
      <c r="M11229" s="137">
        <f>K11229*L11229</f>
        <v>118500</v>
      </c>
      <c r="N11229" s="218">
        <v>1</v>
      </c>
      <c r="O11229" s="108" t="s">
        <v>15107</v>
      </c>
      <c r="P11229" s="138">
        <v>5570890000740</v>
      </c>
      <c r="Q11229" s="108" t="s">
        <v>15108</v>
      </c>
      <c r="R11229" s="108" t="s">
        <v>15111</v>
      </c>
      <c r="S11229" s="139"/>
      <c r="T11229" s="218" t="s">
        <v>51</v>
      </c>
      <c r="U11229" s="218" t="s">
        <v>45</v>
      </c>
      <c r="V11229" s="218" t="s">
        <v>52</v>
      </c>
      <c r="W11229" s="223">
        <v>30.94</v>
      </c>
      <c r="X11229" s="136">
        <v>11.77</v>
      </c>
      <c r="Y11229" s="223">
        <v>6750</v>
      </c>
      <c r="Z11229" s="223">
        <f>W11229*Y11229</f>
        <v>208845</v>
      </c>
      <c r="AA11229" s="224">
        <v>1</v>
      </c>
      <c r="AB11229" s="224">
        <v>1</v>
      </c>
      <c r="AC11229" s="223">
        <f>(Z11229*(100-AB11229))/100</f>
        <v>206756.55</v>
      </c>
      <c r="AD11229" s="223">
        <f>IF(AND(AC11229="",M11229=""),0,IF((AC11229=""),M11229, IF( (M11229=""),AC11229,SUM(AC11229:AC11235)+M11229)))</f>
        <v>1084882.05</v>
      </c>
      <c r="AE11229" s="223">
        <f>IF( (X11229=""),AD11229*1,AD11229*(X11229/100) )</f>
        <v>127690.617285</v>
      </c>
      <c r="AF11229" s="223">
        <v>50000000</v>
      </c>
      <c r="AG11229" s="223">
        <f>IF((AF11229-AE11229) &gt; 1,0,IF((AF11229-AE11229)&lt;0,AE11229-AF11229,AF11229-AE11229))</f>
        <v>0</v>
      </c>
      <c r="AH11229" s="223">
        <v>0.02</v>
      </c>
    </row>
    <row r="11230" spans="1:34" s="173" customFormat="1" x14ac:dyDescent="0.55000000000000004">
      <c r="A11230" s="122"/>
      <c r="B11230" s="218"/>
      <c r="C11230" s="218"/>
      <c r="D11230" s="221"/>
      <c r="E11230" s="218"/>
      <c r="F11230" s="218"/>
      <c r="G11230" s="218"/>
      <c r="H11230" s="218"/>
      <c r="I11230" s="222"/>
      <c r="J11230" s="123"/>
      <c r="K11230" s="137"/>
      <c r="L11230" s="137"/>
      <c r="M11230" s="137"/>
      <c r="N11230" s="218">
        <v>2</v>
      </c>
      <c r="O11230" s="108" t="s">
        <v>15107</v>
      </c>
      <c r="P11230" s="138">
        <v>5570890000740</v>
      </c>
      <c r="Q11230" s="108" t="s">
        <v>15108</v>
      </c>
      <c r="R11230" s="108" t="s">
        <v>15111</v>
      </c>
      <c r="S11230" s="139" t="s">
        <v>15112</v>
      </c>
      <c r="T11230" s="218" t="s">
        <v>51</v>
      </c>
      <c r="U11230" s="218" t="s">
        <v>227</v>
      </c>
      <c r="V11230" s="218" t="s">
        <v>52</v>
      </c>
      <c r="W11230" s="223">
        <v>156.6</v>
      </c>
      <c r="X11230" s="136">
        <v>59.57</v>
      </c>
      <c r="Y11230" s="223">
        <v>6750</v>
      </c>
      <c r="Z11230" s="223">
        <f>W11230*Y11230</f>
        <v>1057050</v>
      </c>
      <c r="AA11230" s="224">
        <v>11</v>
      </c>
      <c r="AB11230" s="224">
        <v>34</v>
      </c>
      <c r="AC11230" s="223">
        <f>(Z11230*(100-AB11230))/100</f>
        <v>697653</v>
      </c>
      <c r="AD11230" s="223">
        <f>IF(AND(AC11230="",M11229=""),0,IF((AC11230=""),M11229, IF( (M11229=""),AC11230,SUM(AC11229:AC11235)+M11229)))</f>
        <v>1084882.05</v>
      </c>
      <c r="AE11230" s="223">
        <f>IF( (X11230=""),AD11230*1,AD11230*(X11230/100) )</f>
        <v>646264.23718500009</v>
      </c>
      <c r="AF11230" s="223">
        <v>50000000</v>
      </c>
      <c r="AG11230" s="223">
        <f>IF((AF11230-AE11230) &gt; 1,0,IF((AF11230-AE11230)&lt;0,AE11230-AF11230,AF11230-AE11230))</f>
        <v>0</v>
      </c>
      <c r="AH11230" s="223">
        <v>0.02</v>
      </c>
    </row>
    <row r="11231" spans="1:34" s="173" customFormat="1" x14ac:dyDescent="0.55000000000000004">
      <c r="A11231" s="122"/>
      <c r="B11231" s="218"/>
      <c r="C11231" s="218"/>
      <c r="D11231" s="221"/>
      <c r="E11231" s="218"/>
      <c r="F11231" s="218"/>
      <c r="G11231" s="218"/>
      <c r="H11231" s="218"/>
      <c r="I11231" s="222"/>
      <c r="J11231" s="123"/>
      <c r="K11231" s="137"/>
      <c r="L11231" s="137"/>
      <c r="M11231" s="137"/>
      <c r="N11231" s="218">
        <v>3</v>
      </c>
      <c r="O11231" s="108" t="s">
        <v>15107</v>
      </c>
      <c r="P11231" s="138">
        <v>5570890000740</v>
      </c>
      <c r="Q11231" s="108" t="s">
        <v>15108</v>
      </c>
      <c r="R11231" s="108" t="s">
        <v>15111</v>
      </c>
      <c r="S11231" s="139" t="s">
        <v>15113</v>
      </c>
      <c r="T11231" s="218" t="s">
        <v>51</v>
      </c>
      <c r="U11231" s="218" t="s">
        <v>74</v>
      </c>
      <c r="V11231" s="218" t="s">
        <v>52</v>
      </c>
      <c r="W11231" s="223">
        <v>70.760000000000005</v>
      </c>
      <c r="X11231" s="136">
        <v>26.92</v>
      </c>
      <c r="Y11231" s="223">
        <v>6750</v>
      </c>
      <c r="Z11231" s="223">
        <f>W11231*Y11231</f>
        <v>477630.00000000006</v>
      </c>
      <c r="AA11231" s="224">
        <v>21</v>
      </c>
      <c r="AB11231" s="224">
        <v>93</v>
      </c>
      <c r="AC11231" s="223">
        <f>(Z11231*(100-AB11231))/100</f>
        <v>33434.100000000006</v>
      </c>
      <c r="AD11231" s="223">
        <f>IF(AND(AC11231="",M11229=""),0,IF((AC11231=""),M11229, IF( (M11229=""),AC11231,SUM(AC11229:AC11235)+M11229)))</f>
        <v>1084882.05</v>
      </c>
      <c r="AE11231" s="223">
        <f>IF( (X11231=""),AD11231*1,AD11231*(X11231/100) )</f>
        <v>292050.24786</v>
      </c>
      <c r="AF11231" s="223">
        <v>50000000</v>
      </c>
      <c r="AG11231" s="223">
        <f>IF((AF11231-AE11231) &gt; 1,0,IF((AF11231-AE11231)&lt;0,AE11231-AF11231,AF11231-AE11231))</f>
        <v>0</v>
      </c>
      <c r="AH11231" s="223">
        <v>0.02</v>
      </c>
    </row>
    <row r="11232" spans="1:34" s="173" customFormat="1" x14ac:dyDescent="0.55000000000000004">
      <c r="A11232" s="122"/>
      <c r="B11232" s="218"/>
      <c r="C11232" s="218"/>
      <c r="D11232" s="221"/>
      <c r="E11232" s="218"/>
      <c r="F11232" s="218"/>
      <c r="G11232" s="218"/>
      <c r="H11232" s="218"/>
      <c r="I11232" s="222"/>
      <c r="J11232" s="123"/>
      <c r="K11232" s="137"/>
      <c r="L11232" s="137"/>
      <c r="M11232" s="137"/>
      <c r="N11232" s="218">
        <v>4</v>
      </c>
      <c r="O11232" s="108" t="s">
        <v>15107</v>
      </c>
      <c r="P11232" s="138">
        <v>5570890000740</v>
      </c>
      <c r="Q11232" s="108" t="s">
        <v>15108</v>
      </c>
      <c r="R11232" s="108" t="s">
        <v>15111</v>
      </c>
      <c r="S11232" s="139" t="s">
        <v>15114</v>
      </c>
      <c r="T11232" s="218" t="s">
        <v>73</v>
      </c>
      <c r="U11232" s="218" t="s">
        <v>45</v>
      </c>
      <c r="V11232" s="218" t="s">
        <v>52</v>
      </c>
      <c r="W11232" s="223">
        <v>4.5999999999999996</v>
      </c>
      <c r="X11232" s="136">
        <v>1.75</v>
      </c>
      <c r="Y11232" s="223">
        <v>6600</v>
      </c>
      <c r="Z11232" s="223">
        <f>W11232*Y11232</f>
        <v>30359.999999999996</v>
      </c>
      <c r="AA11232" s="224">
        <v>6</v>
      </c>
      <c r="AB11232" s="224">
        <v>6</v>
      </c>
      <c r="AC11232" s="223">
        <f>(Z11232*(100-AB11232))/100</f>
        <v>28538.399999999994</v>
      </c>
      <c r="AD11232" s="223">
        <f>IF(AND(AC11232="",M11229=""),0,IF((AC11232=""),M11229, IF( (M11229=""),AC11232,SUM(AC11229:AC11235)+M11229)))</f>
        <v>1084882.05</v>
      </c>
      <c r="AE11232" s="223">
        <f>IF( (X11232=""),AD11232*1,AD11232*(X11232/100) )</f>
        <v>18985.435875000003</v>
      </c>
      <c r="AF11232" s="223">
        <v>50000000</v>
      </c>
      <c r="AG11232" s="223">
        <f>IF((AF11232-AE11232) &gt; 1,0,IF((AF11232-AE11232)&lt;0,AE11232-AF11232,AF11232-AE11232))</f>
        <v>0</v>
      </c>
      <c r="AH11232" s="223">
        <v>0.02</v>
      </c>
    </row>
    <row r="11233" spans="1:34" s="173" customFormat="1" x14ac:dyDescent="0.55000000000000004">
      <c r="A11233" s="122"/>
      <c r="B11233" s="218"/>
      <c r="C11233" s="218"/>
      <c r="D11233" s="221"/>
      <c r="E11233" s="218"/>
      <c r="F11233" s="218"/>
      <c r="G11233" s="218"/>
      <c r="H11233" s="218"/>
      <c r="I11233" s="222"/>
      <c r="J11233" s="123"/>
      <c r="K11233" s="137"/>
      <c r="L11233" s="137" t="s">
        <v>63</v>
      </c>
      <c r="M11233" s="137">
        <f>SUM(M11229:M11232)</f>
        <v>118500</v>
      </c>
      <c r="N11233" s="218"/>
      <c r="O11233" s="108"/>
      <c r="P11233" s="138"/>
      <c r="Q11233" s="108"/>
      <c r="R11233" s="108"/>
      <c r="S11233" s="139"/>
      <c r="T11233" s="218"/>
      <c r="U11233" s="218"/>
      <c r="V11233" s="218"/>
      <c r="W11233" s="223"/>
      <c r="X11233" s="136"/>
      <c r="Y11233" s="223"/>
      <c r="Z11233" s="223"/>
      <c r="AA11233" s="224"/>
      <c r="AB11233" s="224"/>
      <c r="AC11233" s="223"/>
      <c r="AD11233" s="223"/>
      <c r="AE11233" s="223">
        <f>SUM(AE11229:AE11232)</f>
        <v>1084990.5382050001</v>
      </c>
      <c r="AF11233" s="223"/>
      <c r="AG11233" s="223">
        <f>SUM(AG11229:AG11232)</f>
        <v>0</v>
      </c>
      <c r="AH11233" s="223"/>
    </row>
    <row r="11234" spans="1:34" s="173" customFormat="1" x14ac:dyDescent="0.55000000000000004">
      <c r="A11234" s="122" t="s">
        <v>3020</v>
      </c>
      <c r="B11234" s="218">
        <v>4806</v>
      </c>
      <c r="C11234" s="218">
        <v>10165</v>
      </c>
      <c r="D11234" s="221" t="s">
        <v>15115</v>
      </c>
      <c r="E11234" s="218" t="s">
        <v>34</v>
      </c>
      <c r="F11234" s="218">
        <v>27447</v>
      </c>
      <c r="G11234" s="218">
        <v>3</v>
      </c>
      <c r="H11234" s="218">
        <v>1</v>
      </c>
      <c r="I11234" s="222">
        <v>62.9</v>
      </c>
      <c r="J11234" s="123" t="s">
        <v>38</v>
      </c>
      <c r="K11234" s="137">
        <f>((G11234*400)+(H11234*100))+I11234</f>
        <v>1362.9</v>
      </c>
      <c r="L11234" s="137">
        <v>225</v>
      </c>
      <c r="M11234" s="137">
        <f>K11234*L11234</f>
        <v>306652.5</v>
      </c>
      <c r="N11234" s="218"/>
      <c r="O11234" s="108"/>
      <c r="P11234" s="138"/>
      <c r="Q11234" s="108"/>
      <c r="R11234" s="108"/>
      <c r="S11234" s="139"/>
      <c r="T11234" s="218"/>
      <c r="U11234" s="218"/>
      <c r="V11234" s="218"/>
      <c r="W11234" s="223"/>
      <c r="X11234" s="136"/>
      <c r="Y11234" s="223"/>
      <c r="Z11234" s="223"/>
      <c r="AA11234" s="224"/>
      <c r="AB11234" s="224"/>
      <c r="AC11234" s="223"/>
      <c r="AD11234" s="223">
        <f>IF(AND(AC11234="",M11234=""),0,IF((AC11234=""),M11234,IF((M11234=""),AC11234,AC11234+M11234)))</f>
        <v>306652.5</v>
      </c>
      <c r="AE11234" s="223">
        <f>IF( (X11234=""),AD11234*1,AD11234*(X11234/100) )</f>
        <v>306652.5</v>
      </c>
      <c r="AF11234" s="223">
        <v>50000000</v>
      </c>
      <c r="AG11234" s="223">
        <f>IF((AF11234-AE11234) &gt; 1,0,IF((AF11234-AE11234)&lt;0,AE11234-AF11234,AF11234-AE11234))</f>
        <v>0</v>
      </c>
      <c r="AH11234" s="223">
        <v>0.01</v>
      </c>
    </row>
    <row r="11235" spans="1:34" s="173" customFormat="1" x14ac:dyDescent="0.55000000000000004">
      <c r="A11235" s="122"/>
      <c r="B11235" s="218"/>
      <c r="C11235" s="218"/>
      <c r="D11235" s="221"/>
      <c r="E11235" s="218"/>
      <c r="F11235" s="218"/>
      <c r="G11235" s="218"/>
      <c r="H11235" s="218"/>
      <c r="I11235" s="222"/>
      <c r="J11235" s="123"/>
      <c r="K11235" s="137"/>
      <c r="L11235" s="137" t="s">
        <v>63</v>
      </c>
      <c r="M11235" s="137">
        <f>SUM(M11234:M11234)</f>
        <v>306652.5</v>
      </c>
      <c r="N11235" s="218"/>
      <c r="O11235" s="108"/>
      <c r="P11235" s="138"/>
      <c r="Q11235" s="108"/>
      <c r="R11235" s="108"/>
      <c r="S11235" s="139"/>
      <c r="T11235" s="218"/>
      <c r="U11235" s="218"/>
      <c r="V11235" s="218"/>
      <c r="W11235" s="223"/>
      <c r="X11235" s="136"/>
      <c r="Y11235" s="223"/>
      <c r="Z11235" s="223"/>
      <c r="AA11235" s="224"/>
      <c r="AB11235" s="224"/>
      <c r="AC11235" s="223"/>
      <c r="AD11235" s="223"/>
      <c r="AE11235" s="223">
        <f>SUM(AE11234:AE11234)</f>
        <v>306652.5</v>
      </c>
      <c r="AF11235" s="223"/>
      <c r="AG11235" s="223">
        <f>SUM(AG11234:AG11234)</f>
        <v>0</v>
      </c>
      <c r="AH11235" s="223"/>
    </row>
    <row r="11236" spans="1:34" s="173" customFormat="1" x14ac:dyDescent="0.55000000000000004">
      <c r="A11236" s="122" t="s">
        <v>15118</v>
      </c>
      <c r="B11236" s="218">
        <v>4807</v>
      </c>
      <c r="C11236" s="218">
        <v>5957</v>
      </c>
      <c r="D11236" s="221" t="s">
        <v>15119</v>
      </c>
      <c r="E11236" s="218" t="s">
        <v>34</v>
      </c>
      <c r="F11236" s="218">
        <v>23750</v>
      </c>
      <c r="G11236" s="218">
        <v>0</v>
      </c>
      <c r="H11236" s="218">
        <v>3</v>
      </c>
      <c r="I11236" s="222">
        <v>42</v>
      </c>
      <c r="J11236" s="123" t="s">
        <v>35</v>
      </c>
      <c r="K11236" s="137">
        <f>((G11236*400)+(H11236*100))+I11236</f>
        <v>342</v>
      </c>
      <c r="L11236" s="137">
        <v>625</v>
      </c>
      <c r="M11236" s="137">
        <f>K11236*L11236</f>
        <v>213750</v>
      </c>
      <c r="N11236" s="218">
        <v>1</v>
      </c>
      <c r="O11236" s="108" t="s">
        <v>15116</v>
      </c>
      <c r="P11236" s="138">
        <v>3570800436237</v>
      </c>
      <c r="Q11236" s="108" t="s">
        <v>15117</v>
      </c>
      <c r="R11236" s="108" t="s">
        <v>15120</v>
      </c>
      <c r="S11236" s="139" t="s">
        <v>15121</v>
      </c>
      <c r="T11236" s="218" t="s">
        <v>51</v>
      </c>
      <c r="U11236" s="218" t="s">
        <v>45</v>
      </c>
      <c r="V11236" s="218" t="s">
        <v>52</v>
      </c>
      <c r="W11236" s="223">
        <v>170.56</v>
      </c>
      <c r="X11236" s="136">
        <v>65.459999999999994</v>
      </c>
      <c r="Y11236" s="223">
        <v>6750</v>
      </c>
      <c r="Z11236" s="223">
        <f>W11236*Y11236</f>
        <v>1151280</v>
      </c>
      <c r="AA11236" s="224">
        <v>6</v>
      </c>
      <c r="AB11236" s="224">
        <v>6</v>
      </c>
      <c r="AC11236" s="223">
        <f>(Z11236*(100-AB11236))/100</f>
        <v>1082203.2</v>
      </c>
      <c r="AD11236" s="223">
        <f>IF(AND(AC11236="",M11236=""),0,IF((AC11236=""),M11236, IF( (M11236=""),AC11236,SUM(AC11236:AC11240)+M11236)))</f>
        <v>1402873.2</v>
      </c>
      <c r="AE11236" s="223">
        <f>IF( (X11236=""),AD11236*1,AD11236*(X11236/100) )</f>
        <v>918320.79671999987</v>
      </c>
      <c r="AF11236" s="223">
        <v>50000000</v>
      </c>
      <c r="AG11236" s="223">
        <f>IF((AF11236-AE11236) &gt; 1,0,IF((AF11236-AE11236)&lt;0,AE11236-AF11236,AF11236-AE11236))</f>
        <v>0</v>
      </c>
      <c r="AH11236" s="223">
        <v>0.02</v>
      </c>
    </row>
    <row r="11237" spans="1:34" s="173" customFormat="1" x14ac:dyDescent="0.55000000000000004">
      <c r="A11237" s="122"/>
      <c r="B11237" s="218"/>
      <c r="C11237" s="218"/>
      <c r="D11237" s="221"/>
      <c r="E11237" s="218"/>
      <c r="F11237" s="218"/>
      <c r="G11237" s="218"/>
      <c r="H11237" s="218"/>
      <c r="I11237" s="222"/>
      <c r="J11237" s="123"/>
      <c r="K11237" s="137"/>
      <c r="L11237" s="137"/>
      <c r="M11237" s="137"/>
      <c r="N11237" s="218">
        <v>2</v>
      </c>
      <c r="O11237" s="108" t="s">
        <v>15116</v>
      </c>
      <c r="P11237" s="138">
        <v>3570800436237</v>
      </c>
      <c r="Q11237" s="108" t="s">
        <v>15117</v>
      </c>
      <c r="R11237" s="108" t="s">
        <v>15120</v>
      </c>
      <c r="S11237" s="139" t="s">
        <v>15122</v>
      </c>
      <c r="T11237" s="218" t="s">
        <v>55</v>
      </c>
      <c r="U11237" s="218" t="s">
        <v>45</v>
      </c>
      <c r="V11237" s="218" t="s">
        <v>52</v>
      </c>
      <c r="W11237" s="223">
        <v>90</v>
      </c>
      <c r="X11237" s="136">
        <v>34.54</v>
      </c>
      <c r="Y11237" s="223">
        <v>0</v>
      </c>
      <c r="Z11237" s="223">
        <f>W11237*Y11237</f>
        <v>0</v>
      </c>
      <c r="AA11237" s="224">
        <v>6</v>
      </c>
      <c r="AB11237" s="224">
        <v>6</v>
      </c>
      <c r="AC11237" s="223">
        <f>(Z11237*(100-AB11237))/100</f>
        <v>0</v>
      </c>
      <c r="AD11237" s="223">
        <f>IF(AND(AC11237="",M11236=""),0,IF((AC11237=""),M11236, IF( (M11236=""),AC11237,SUM(AC11236:AC11240)+M11236)))</f>
        <v>1402873.2</v>
      </c>
      <c r="AE11237" s="223">
        <f>IF( (X11237=""),AD11237*1,AD11237*(X11237/100) )</f>
        <v>484552.40327999997</v>
      </c>
      <c r="AF11237" s="223">
        <v>50000000</v>
      </c>
      <c r="AG11237" s="223">
        <f>IF((AF11237-AE11237) &gt; 1,0,IF((AF11237-AE11237)&lt;0,AE11237-AF11237,AF11237-AE11237))</f>
        <v>0</v>
      </c>
      <c r="AH11237" s="223">
        <v>0.02</v>
      </c>
    </row>
    <row r="11238" spans="1:34" s="173" customFormat="1" x14ac:dyDescent="0.55000000000000004">
      <c r="A11238" s="122"/>
      <c r="B11238" s="218"/>
      <c r="C11238" s="218"/>
      <c r="D11238" s="221"/>
      <c r="E11238" s="218"/>
      <c r="F11238" s="218"/>
      <c r="G11238" s="218"/>
      <c r="H11238" s="218"/>
      <c r="I11238" s="222"/>
      <c r="J11238" s="123"/>
      <c r="K11238" s="137"/>
      <c r="L11238" s="137" t="s">
        <v>63</v>
      </c>
      <c r="M11238" s="137">
        <f>SUM(M11236:M11237)</f>
        <v>213750</v>
      </c>
      <c r="N11238" s="218"/>
      <c r="O11238" s="108"/>
      <c r="P11238" s="138"/>
      <c r="Q11238" s="108"/>
      <c r="R11238" s="108"/>
      <c r="S11238" s="139"/>
      <c r="T11238" s="218"/>
      <c r="U11238" s="218"/>
      <c r="V11238" s="218"/>
      <c r="W11238" s="223"/>
      <c r="X11238" s="136"/>
      <c r="Y11238" s="223"/>
      <c r="Z11238" s="223"/>
      <c r="AA11238" s="224"/>
      <c r="AB11238" s="224"/>
      <c r="AC11238" s="223"/>
      <c r="AD11238" s="223"/>
      <c r="AE11238" s="223">
        <f>SUM(AE11236:AE11237)</f>
        <v>1402873.1999999997</v>
      </c>
      <c r="AF11238" s="223"/>
      <c r="AG11238" s="223">
        <f>SUM(AG11236:AG11237)</f>
        <v>0</v>
      </c>
      <c r="AH11238" s="223"/>
    </row>
    <row r="11239" spans="1:34" s="173" customFormat="1" x14ac:dyDescent="0.55000000000000004">
      <c r="A11239" s="122" t="s">
        <v>5080</v>
      </c>
      <c r="B11239" s="218">
        <v>4808</v>
      </c>
      <c r="C11239" s="218">
        <v>9890</v>
      </c>
      <c r="D11239" s="221"/>
      <c r="E11239" s="218" t="s">
        <v>37</v>
      </c>
      <c r="F11239" s="218"/>
      <c r="G11239" s="218">
        <v>0</v>
      </c>
      <c r="H11239" s="218">
        <v>3</v>
      </c>
      <c r="I11239" s="222">
        <v>86</v>
      </c>
      <c r="J11239" s="123" t="s">
        <v>38</v>
      </c>
      <c r="K11239" s="137">
        <f>((G11239*400)+(H11239*100))+I11239</f>
        <v>386</v>
      </c>
      <c r="L11239" s="137">
        <v>225</v>
      </c>
      <c r="M11239" s="137">
        <f>K11239*L11239</f>
        <v>86850</v>
      </c>
      <c r="N11239" s="218"/>
      <c r="O11239" s="108"/>
      <c r="P11239" s="138"/>
      <c r="Q11239" s="108"/>
      <c r="R11239" s="108"/>
      <c r="S11239" s="139"/>
      <c r="T11239" s="218"/>
      <c r="U11239" s="218"/>
      <c r="V11239" s="218"/>
      <c r="W11239" s="223"/>
      <c r="X11239" s="136"/>
      <c r="Y11239" s="223"/>
      <c r="Z11239" s="223"/>
      <c r="AA11239" s="224"/>
      <c r="AB11239" s="224"/>
      <c r="AC11239" s="223"/>
      <c r="AD11239" s="223">
        <f>IF(AND(AC11239="",M11239=""),0,IF((AC11239=""),M11239,IF((M11239=""),AC11239,AC11239+M11239)))</f>
        <v>86850</v>
      </c>
      <c r="AE11239" s="223">
        <f>IF( (X11239=""),AD11239*1,AD11239*(X11239/100) )</f>
        <v>86850</v>
      </c>
      <c r="AF11239" s="223">
        <v>0</v>
      </c>
      <c r="AG11239" s="223">
        <f>IF((AF11239-AE11239) &gt; 1,0,IF((AF11239-AE11239)&lt;0,AE11239-AF11239,AF11239-AE11239))</f>
        <v>86850</v>
      </c>
      <c r="AH11239" s="223">
        <v>0.01</v>
      </c>
    </row>
    <row r="11240" spans="1:34" s="173" customFormat="1" x14ac:dyDescent="0.55000000000000004">
      <c r="A11240" s="122"/>
      <c r="B11240" s="218">
        <v>4809</v>
      </c>
      <c r="C11240" s="218">
        <v>5906</v>
      </c>
      <c r="D11240" s="221" t="s">
        <v>15125</v>
      </c>
      <c r="E11240" s="218" t="s">
        <v>34</v>
      </c>
      <c r="F11240" s="218">
        <v>23708</v>
      </c>
      <c r="G11240" s="218">
        <v>0</v>
      </c>
      <c r="H11240" s="218">
        <v>0</v>
      </c>
      <c r="I11240" s="222">
        <v>95</v>
      </c>
      <c r="J11240" s="123" t="s">
        <v>38</v>
      </c>
      <c r="K11240" s="137">
        <f>((G11240*400)+(H11240*100))+I11240</f>
        <v>95</v>
      </c>
      <c r="L11240" s="137">
        <v>625</v>
      </c>
      <c r="M11240" s="137">
        <f>K11240*L11240</f>
        <v>59375</v>
      </c>
      <c r="N11240" s="218">
        <v>1</v>
      </c>
      <c r="O11240" s="108" t="s">
        <v>15123</v>
      </c>
      <c r="P11240" s="138">
        <v>3570800004965</v>
      </c>
      <c r="Q11240" s="108" t="s">
        <v>15124</v>
      </c>
      <c r="R11240" s="108" t="s">
        <v>15126</v>
      </c>
      <c r="S11240" s="139"/>
      <c r="T11240" s="218" t="s">
        <v>51</v>
      </c>
      <c r="U11240" s="218" t="s">
        <v>45</v>
      </c>
      <c r="V11240" s="218" t="s">
        <v>52</v>
      </c>
      <c r="W11240" s="223">
        <v>24</v>
      </c>
      <c r="X11240" s="136">
        <v>12.8</v>
      </c>
      <c r="Y11240" s="223">
        <v>6750</v>
      </c>
      <c r="Z11240" s="223">
        <f>W11240*Y11240</f>
        <v>162000</v>
      </c>
      <c r="AA11240" s="224">
        <v>22</v>
      </c>
      <c r="AB11240" s="224">
        <v>34</v>
      </c>
      <c r="AC11240" s="223">
        <f>(Z11240*(100-AB11240))/100</f>
        <v>106920</v>
      </c>
      <c r="AD11240" s="223">
        <f>IF(AND(AC11240="",M11240=""),0,IF((AC11240=""),M11240, IF( (M11240=""),AC11240,SUM(AC11240:AC11242)+M11240)))</f>
        <v>894776.6</v>
      </c>
      <c r="AE11240" s="223">
        <f>IF( (X11240=""),AD11240*1,AD11240*(X11240/100) )</f>
        <v>114531.4048</v>
      </c>
      <c r="AF11240" s="223">
        <v>50000000</v>
      </c>
      <c r="AG11240" s="223">
        <f>IF((AF11240-AE11240) &gt; 1,0,IF((AF11240-AE11240)&lt;0,AE11240-AF11240,AF11240-AE11240))</f>
        <v>0</v>
      </c>
      <c r="AH11240" s="223">
        <v>0.02</v>
      </c>
    </row>
    <row r="11241" spans="1:34" s="173" customFormat="1" x14ac:dyDescent="0.55000000000000004">
      <c r="A11241" s="122"/>
      <c r="B11241" s="218"/>
      <c r="C11241" s="218"/>
      <c r="D11241" s="221"/>
      <c r="E11241" s="218"/>
      <c r="F11241" s="218"/>
      <c r="G11241" s="218"/>
      <c r="H11241" s="218"/>
      <c r="I11241" s="222"/>
      <c r="J11241" s="123"/>
      <c r="K11241" s="137"/>
      <c r="L11241" s="137"/>
      <c r="M11241" s="137"/>
      <c r="N11241" s="218">
        <v>2</v>
      </c>
      <c r="O11241" s="108" t="s">
        <v>15123</v>
      </c>
      <c r="P11241" s="138">
        <v>3570800004965</v>
      </c>
      <c r="Q11241" s="108" t="s">
        <v>15124</v>
      </c>
      <c r="R11241" s="108" t="s">
        <v>15126</v>
      </c>
      <c r="S11241" s="139"/>
      <c r="T11241" s="218" t="s">
        <v>51</v>
      </c>
      <c r="U11241" s="218" t="s">
        <v>45</v>
      </c>
      <c r="V11241" s="218" t="s">
        <v>52</v>
      </c>
      <c r="W11241" s="223">
        <v>62.72</v>
      </c>
      <c r="X11241" s="136">
        <v>33.450000000000003</v>
      </c>
      <c r="Y11241" s="223">
        <v>6750</v>
      </c>
      <c r="Z11241" s="223">
        <f>W11241*Y11241</f>
        <v>423360</v>
      </c>
      <c r="AA11241" s="224">
        <v>22</v>
      </c>
      <c r="AB11241" s="224">
        <v>34</v>
      </c>
      <c r="AC11241" s="223">
        <f>(Z11241*(100-AB11241))/100</f>
        <v>279417.59999999998</v>
      </c>
      <c r="AD11241" s="223">
        <f>IF(AND(AC11241="",M11240=""),0,IF((AC11241=""),M11240, IF( (M11240=""),AC11241,SUM(AC11240:AC11242)+M11240)))</f>
        <v>894776.6</v>
      </c>
      <c r="AE11241" s="223">
        <f>IF( (X11241=""),AD11241*1,AD11241*(X11241/100) )</f>
        <v>299302.77270000003</v>
      </c>
      <c r="AF11241" s="223">
        <v>50000000</v>
      </c>
      <c r="AG11241" s="223">
        <f>IF((AF11241-AE11241) &gt; 1,0,IF((AF11241-AE11241)&lt;0,AE11241-AF11241,AF11241-AE11241))</f>
        <v>0</v>
      </c>
      <c r="AH11241" s="223">
        <v>0.02</v>
      </c>
    </row>
    <row r="11242" spans="1:34" s="173" customFormat="1" x14ac:dyDescent="0.55000000000000004">
      <c r="A11242" s="122"/>
      <c r="B11242" s="218"/>
      <c r="C11242" s="218"/>
      <c r="D11242" s="221"/>
      <c r="E11242" s="218"/>
      <c r="F11242" s="218"/>
      <c r="G11242" s="218"/>
      <c r="H11242" s="218"/>
      <c r="I11242" s="222"/>
      <c r="J11242" s="123"/>
      <c r="K11242" s="137"/>
      <c r="L11242" s="137"/>
      <c r="M11242" s="137"/>
      <c r="N11242" s="218">
        <v>3</v>
      </c>
      <c r="O11242" s="108" t="s">
        <v>15123</v>
      </c>
      <c r="P11242" s="138">
        <v>3570800004965</v>
      </c>
      <c r="Q11242" s="108" t="s">
        <v>15124</v>
      </c>
      <c r="R11242" s="108" t="s">
        <v>15126</v>
      </c>
      <c r="S11242" s="139" t="s">
        <v>15125</v>
      </c>
      <c r="T11242" s="218" t="s">
        <v>51</v>
      </c>
      <c r="U11242" s="218" t="s">
        <v>62</v>
      </c>
      <c r="V11242" s="218" t="s">
        <v>52</v>
      </c>
      <c r="W11242" s="223">
        <v>100.8</v>
      </c>
      <c r="X11242" s="136">
        <v>53.75</v>
      </c>
      <c r="Y11242" s="223">
        <v>6750</v>
      </c>
      <c r="Z11242" s="223">
        <f>W11242*Y11242</f>
        <v>680400</v>
      </c>
      <c r="AA11242" s="224">
        <v>22</v>
      </c>
      <c r="AB11242" s="224">
        <v>34</v>
      </c>
      <c r="AC11242" s="223">
        <f>(Z11242*(100-AB11242))/100</f>
        <v>449064</v>
      </c>
      <c r="AD11242" s="223">
        <f>IF(AND(AC11242="",M11240=""),0,IF((AC11242=""),M11240, IF( (M11240=""),AC11242,SUM(AC11240:AC11242)+M11240)))</f>
        <v>894776.6</v>
      </c>
      <c r="AE11242" s="223">
        <f>IF( (X11242=""),AD11242*1,AD11242*(X11242/100) )</f>
        <v>480942.42249999999</v>
      </c>
      <c r="AF11242" s="223">
        <v>50000000</v>
      </c>
      <c r="AG11242" s="223">
        <f>IF((AF11242-AE11242) &gt; 1,0,IF((AF11242-AE11242)&lt;0,AE11242-AF11242,AF11242-AE11242))</f>
        <v>0</v>
      </c>
      <c r="AH11242" s="223">
        <v>0.02</v>
      </c>
    </row>
    <row r="11243" spans="1:34" s="173" customFormat="1" x14ac:dyDescent="0.55000000000000004">
      <c r="A11243" s="122"/>
      <c r="B11243" s="218"/>
      <c r="C11243" s="218"/>
      <c r="D11243" s="221"/>
      <c r="E11243" s="218"/>
      <c r="F11243" s="218"/>
      <c r="G11243" s="218"/>
      <c r="H11243" s="218"/>
      <c r="I11243" s="222"/>
      <c r="J11243" s="123"/>
      <c r="K11243" s="137"/>
      <c r="L11243" s="137" t="s">
        <v>63</v>
      </c>
      <c r="M11243" s="137">
        <f>SUM(M11239:M11242)</f>
        <v>146225</v>
      </c>
      <c r="N11243" s="218"/>
      <c r="O11243" s="108"/>
      <c r="P11243" s="138"/>
      <c r="Q11243" s="108"/>
      <c r="R11243" s="108"/>
      <c r="S11243" s="139"/>
      <c r="T11243" s="218"/>
      <c r="U11243" s="218"/>
      <c r="V11243" s="218"/>
      <c r="W11243" s="223"/>
      <c r="X11243" s="136"/>
      <c r="Y11243" s="223"/>
      <c r="Z11243" s="223"/>
      <c r="AA11243" s="224"/>
      <c r="AB11243" s="224"/>
      <c r="AC11243" s="223"/>
      <c r="AD11243" s="223"/>
      <c r="AE11243" s="223">
        <f>SUM(AE11239:AE11242)</f>
        <v>981626.60000000009</v>
      </c>
      <c r="AF11243" s="223"/>
      <c r="AG11243" s="223">
        <f>SUM(AG11239:AG11242)</f>
        <v>86850</v>
      </c>
      <c r="AH11243" s="223"/>
    </row>
    <row r="11244" spans="1:34" s="173" customFormat="1" x14ac:dyDescent="0.55000000000000004">
      <c r="A11244" s="122" t="s">
        <v>15129</v>
      </c>
      <c r="B11244" s="218">
        <v>4810</v>
      </c>
      <c r="C11244" s="218">
        <v>9889</v>
      </c>
      <c r="D11244" s="221" t="s">
        <v>15130</v>
      </c>
      <c r="E11244" s="218" t="s">
        <v>37</v>
      </c>
      <c r="F11244" s="218">
        <v>7037</v>
      </c>
      <c r="G11244" s="218">
        <v>0</v>
      </c>
      <c r="H11244" s="218">
        <v>0</v>
      </c>
      <c r="I11244" s="222">
        <v>59</v>
      </c>
      <c r="J11244" s="123" t="s">
        <v>35</v>
      </c>
      <c r="K11244" s="137">
        <f>((G11244*400)+(H11244*100))+I11244</f>
        <v>59</v>
      </c>
      <c r="L11244" s="137">
        <v>225</v>
      </c>
      <c r="M11244" s="137">
        <f>K11244*L11244</f>
        <v>13275</v>
      </c>
      <c r="N11244" s="218">
        <v>1</v>
      </c>
      <c r="O11244" s="108" t="s">
        <v>15127</v>
      </c>
      <c r="P11244" s="138">
        <v>8570885003005</v>
      </c>
      <c r="Q11244" s="108" t="s">
        <v>15128</v>
      </c>
      <c r="R11244" s="108" t="s">
        <v>15131</v>
      </c>
      <c r="S11244" s="139"/>
      <c r="T11244" s="218" t="s">
        <v>51</v>
      </c>
      <c r="U11244" s="218" t="s">
        <v>45</v>
      </c>
      <c r="V11244" s="218" t="s">
        <v>52</v>
      </c>
      <c r="W11244" s="223">
        <v>118.26</v>
      </c>
      <c r="X11244" s="136">
        <v>100</v>
      </c>
      <c r="Y11244" s="223">
        <v>6750</v>
      </c>
      <c r="Z11244" s="223">
        <f>W11244*Y11244</f>
        <v>798255</v>
      </c>
      <c r="AA11244" s="224">
        <v>21</v>
      </c>
      <c r="AB11244" s="224">
        <v>32</v>
      </c>
      <c r="AC11244" s="223">
        <f>(Z11244*(100-AB11244))/100</f>
        <v>542813.4</v>
      </c>
      <c r="AD11244" s="223">
        <f>IF(AND(AC11244="",M11244=""),0,IF((AC11244=""),M11244, IF( (M11244=""),AC11244,AC11244+M11244)))</f>
        <v>556088.4</v>
      </c>
      <c r="AE11244" s="223">
        <f>IF( (X11244=""),AD11244*1,AD11244*(X11244/100) )</f>
        <v>556088.4</v>
      </c>
      <c r="AF11244" s="223">
        <v>0</v>
      </c>
      <c r="AG11244" s="223">
        <f>IF((AF11244-AE11244) &gt; 1,0,IF((AF11244-AE11244)&lt;0,AE11244-AF11244,AF11244-AE11244))</f>
        <v>556088.4</v>
      </c>
      <c r="AH11244" s="223">
        <v>0.02</v>
      </c>
    </row>
    <row r="11245" spans="1:34" s="173" customFormat="1" x14ac:dyDescent="0.55000000000000004">
      <c r="A11245" s="122"/>
      <c r="B11245" s="218"/>
      <c r="C11245" s="218"/>
      <c r="D11245" s="221"/>
      <c r="E11245" s="218"/>
      <c r="F11245" s="218"/>
      <c r="G11245" s="218"/>
      <c r="H11245" s="218"/>
      <c r="I11245" s="222"/>
      <c r="J11245" s="123"/>
      <c r="K11245" s="137"/>
      <c r="L11245" s="137" t="s">
        <v>63</v>
      </c>
      <c r="M11245" s="137">
        <f>SUM(M11244:M11244)</f>
        <v>13275</v>
      </c>
      <c r="N11245" s="218"/>
      <c r="O11245" s="108"/>
      <c r="P11245" s="138"/>
      <c r="Q11245" s="108"/>
      <c r="R11245" s="108"/>
      <c r="S11245" s="139"/>
      <c r="T11245" s="218"/>
      <c r="U11245" s="218"/>
      <c r="V11245" s="218"/>
      <c r="W11245" s="223"/>
      <c r="X11245" s="136"/>
      <c r="Y11245" s="223"/>
      <c r="Z11245" s="223"/>
      <c r="AA11245" s="224"/>
      <c r="AB11245" s="224"/>
      <c r="AC11245" s="223"/>
      <c r="AD11245" s="223"/>
      <c r="AE11245" s="223">
        <f>SUM(AE11244:AE11244)</f>
        <v>556088.4</v>
      </c>
      <c r="AF11245" s="223"/>
      <c r="AG11245" s="223">
        <f>SUM(AG11244:AG11244)</f>
        <v>556088.4</v>
      </c>
      <c r="AH11245" s="223"/>
    </row>
    <row r="11246" spans="1:34" s="173" customFormat="1" x14ac:dyDescent="0.55000000000000004">
      <c r="A11246" s="122" t="s">
        <v>15132</v>
      </c>
      <c r="B11246" s="172">
        <v>5393</v>
      </c>
      <c r="C11246" s="172">
        <v>8202</v>
      </c>
      <c r="D11246" s="242" t="s">
        <v>15133</v>
      </c>
      <c r="E11246" s="172" t="s">
        <v>34</v>
      </c>
      <c r="F11246" s="172">
        <v>22832</v>
      </c>
      <c r="G11246" s="172">
        <v>7</v>
      </c>
      <c r="H11246" s="172">
        <v>2</v>
      </c>
      <c r="I11246" s="243">
        <v>91</v>
      </c>
      <c r="J11246" s="197" t="s">
        <v>38</v>
      </c>
      <c r="K11246" s="171">
        <f>((G11246*400)+(H11246*100))+I11246</f>
        <v>3091</v>
      </c>
      <c r="L11246" s="171">
        <v>225</v>
      </c>
      <c r="M11246" s="171">
        <f>K11246*L11246</f>
        <v>695475</v>
      </c>
      <c r="N11246" s="172"/>
      <c r="O11246" s="122"/>
      <c r="P11246" s="200"/>
      <c r="Q11246" s="122"/>
      <c r="R11246" s="122"/>
      <c r="S11246" s="170"/>
      <c r="T11246" s="172"/>
      <c r="U11246" s="172"/>
      <c r="V11246" s="172"/>
      <c r="W11246" s="244"/>
      <c r="X11246" s="199"/>
      <c r="Y11246" s="244"/>
      <c r="Z11246" s="244"/>
      <c r="AA11246" s="245"/>
      <c r="AB11246" s="245"/>
      <c r="AC11246" s="244"/>
      <c r="AD11246" s="244">
        <f>IF(AND(AC11246="",M11246=""),0,IF((AC11246=""),M11246,IF((M11246=""),AC11246,AC11246+M11246)))</f>
        <v>695475</v>
      </c>
      <c r="AE11246" s="244">
        <f>IF( (X11246=""),AD11246*1,AD11246*(X11246/100) )</f>
        <v>695475</v>
      </c>
      <c r="AF11246" s="244">
        <v>0</v>
      </c>
      <c r="AG11246" s="244">
        <f>IF((AF11246-AE11246) &gt; 1,0,IF((AF11246-AE11246)&lt;0,AE11246-AF11246,AF11246-AE11246))</f>
        <v>695475</v>
      </c>
      <c r="AH11246" s="244">
        <v>0.01</v>
      </c>
    </row>
    <row r="11247" spans="1:34" s="173" customFormat="1" x14ac:dyDescent="0.55000000000000004">
      <c r="A11247" s="122"/>
      <c r="B11247" s="172"/>
      <c r="C11247" s="172"/>
      <c r="D11247" s="242"/>
      <c r="E11247" s="172"/>
      <c r="F11247" s="172"/>
      <c r="G11247" s="172"/>
      <c r="H11247" s="172"/>
      <c r="I11247" s="243"/>
      <c r="J11247" s="197"/>
      <c r="K11247" s="171"/>
      <c r="L11247" s="171" t="s">
        <v>63</v>
      </c>
      <c r="M11247" s="171">
        <f>SUM(M11246:M11246)</f>
        <v>695475</v>
      </c>
      <c r="N11247" s="172"/>
      <c r="O11247" s="122"/>
      <c r="P11247" s="200"/>
      <c r="Q11247" s="122"/>
      <c r="R11247" s="122"/>
      <c r="S11247" s="170"/>
      <c r="T11247" s="172"/>
      <c r="U11247" s="172"/>
      <c r="V11247" s="172"/>
      <c r="W11247" s="244"/>
      <c r="X11247" s="199"/>
      <c r="Y11247" s="244"/>
      <c r="Z11247" s="244"/>
      <c r="AA11247" s="245"/>
      <c r="AB11247" s="245"/>
      <c r="AC11247" s="244"/>
      <c r="AD11247" s="244"/>
      <c r="AE11247" s="244">
        <f>SUM(AE11246:AE11246)</f>
        <v>695475</v>
      </c>
      <c r="AF11247" s="244"/>
      <c r="AG11247" s="244">
        <f>SUM(AG11246:AG11246)</f>
        <v>695475</v>
      </c>
      <c r="AH11247" s="244"/>
    </row>
    <row r="11248" spans="1:34" s="173" customFormat="1" x14ac:dyDescent="0.55000000000000004">
      <c r="A11248" s="122" t="s">
        <v>15134</v>
      </c>
      <c r="B11248" s="218">
        <v>4811</v>
      </c>
      <c r="C11248" s="218">
        <v>8421</v>
      </c>
      <c r="D11248" s="221" t="s">
        <v>15135</v>
      </c>
      <c r="E11248" s="218" t="s">
        <v>34</v>
      </c>
      <c r="F11248" s="218">
        <v>2517</v>
      </c>
      <c r="G11248" s="218">
        <v>1</v>
      </c>
      <c r="H11248" s="218">
        <v>0</v>
      </c>
      <c r="I11248" s="222">
        <v>3</v>
      </c>
      <c r="J11248" s="123" t="s">
        <v>35</v>
      </c>
      <c r="K11248" s="137">
        <f>((G11248*400)+(H11248*100))+I11248</f>
        <v>403</v>
      </c>
      <c r="L11248" s="137">
        <v>600</v>
      </c>
      <c r="M11248" s="137">
        <f>K11248*L11248</f>
        <v>241800</v>
      </c>
      <c r="N11248" s="218">
        <v>1</v>
      </c>
      <c r="O11248" s="108" t="s">
        <v>15136</v>
      </c>
      <c r="P11248" s="138">
        <v>3570800348729</v>
      </c>
      <c r="Q11248" s="108" t="s">
        <v>15137</v>
      </c>
      <c r="R11248" s="108" t="s">
        <v>15138</v>
      </c>
      <c r="S11248" s="139" t="s">
        <v>15139</v>
      </c>
      <c r="T11248" s="218" t="s">
        <v>51</v>
      </c>
      <c r="U11248" s="218" t="s">
        <v>45</v>
      </c>
      <c r="V11248" s="218" t="s">
        <v>52</v>
      </c>
      <c r="W11248" s="223">
        <v>114.28</v>
      </c>
      <c r="X11248" s="136">
        <v>45.23</v>
      </c>
      <c r="Y11248" s="223">
        <v>6750</v>
      </c>
      <c r="Z11248" s="223">
        <f>W11248*Y11248</f>
        <v>771390</v>
      </c>
      <c r="AA11248" s="224">
        <v>7</v>
      </c>
      <c r="AB11248" s="224">
        <v>7</v>
      </c>
      <c r="AC11248" s="223">
        <f>(Z11248*(100-AB11248))/100</f>
        <v>717392.7</v>
      </c>
      <c r="AD11248" s="223">
        <f>IF(AND(AC11248="",M11248=""),0,IF((AC11248=""),M11248, IF( (M11248=""),AC11248,SUM(AC11248:AC11252)+M11248)))</f>
        <v>2017099.3050000002</v>
      </c>
      <c r="AE11248" s="223">
        <f>IF( (X11248=""),AD11248*1,AD11248*(X11248/100) )</f>
        <v>912334.01565150009</v>
      </c>
      <c r="AF11248" s="223">
        <v>10000000</v>
      </c>
      <c r="AG11248" s="223">
        <v>241800</v>
      </c>
      <c r="AH11248" s="223">
        <v>0.02</v>
      </c>
    </row>
    <row r="11249" spans="1:34" s="173" customFormat="1" x14ac:dyDescent="0.55000000000000004">
      <c r="A11249" s="122"/>
      <c r="B11249" s="218"/>
      <c r="C11249" s="218"/>
      <c r="D11249" s="221"/>
      <c r="E11249" s="218"/>
      <c r="F11249" s="218"/>
      <c r="G11249" s="218"/>
      <c r="H11249" s="218"/>
      <c r="I11249" s="222"/>
      <c r="J11249" s="123"/>
      <c r="K11249" s="137"/>
      <c r="L11249" s="137"/>
      <c r="M11249" s="137"/>
      <c r="N11249" s="218">
        <v>2</v>
      </c>
      <c r="O11249" s="108" t="s">
        <v>15136</v>
      </c>
      <c r="P11249" s="138">
        <v>3570800348729</v>
      </c>
      <c r="Q11249" s="108" t="s">
        <v>15137</v>
      </c>
      <c r="R11249" s="108" t="s">
        <v>15138</v>
      </c>
      <c r="S11249" s="139" t="s">
        <v>15140</v>
      </c>
      <c r="T11249" s="218" t="s">
        <v>51</v>
      </c>
      <c r="U11249" s="218" t="s">
        <v>227</v>
      </c>
      <c r="V11249" s="218" t="s">
        <v>52</v>
      </c>
      <c r="W11249" s="223">
        <v>131.08000000000001</v>
      </c>
      <c r="X11249" s="136">
        <v>25.95</v>
      </c>
      <c r="Y11249" s="223">
        <v>6750</v>
      </c>
      <c r="Z11249" s="223">
        <f>W11249*Y11249</f>
        <v>884790.00000000012</v>
      </c>
      <c r="AA11249" s="224">
        <v>12</v>
      </c>
      <c r="AB11249" s="224">
        <v>26</v>
      </c>
      <c r="AC11249" s="223">
        <f>(Z11249*(100-AB11249))/100</f>
        <v>654744.60000000009</v>
      </c>
      <c r="AD11249" s="223">
        <f>IF(AND(AC11249="",M11248=""),0,IF((AC11249=""),M11248, IF( (M11248=""),AC11249,SUM(AC11248:AC11252)+M11248)))</f>
        <v>2017099.3050000002</v>
      </c>
      <c r="AE11249" s="223">
        <f>IF( (X11249=""),AD11249*1,AD11249*(X11249/100) )</f>
        <v>523437.26964750007</v>
      </c>
      <c r="AF11249" s="223">
        <v>10000000</v>
      </c>
      <c r="AG11249" s="223">
        <f>IF((AF11249-AE11249) &gt; 1,0,IF((AF11249-AE11249)&lt;0,AE11249-AF11249,AF11249-AE11249))</f>
        <v>0</v>
      </c>
      <c r="AH11249" s="223">
        <v>0.02</v>
      </c>
    </row>
    <row r="11250" spans="1:34" s="173" customFormat="1" x14ac:dyDescent="0.55000000000000004">
      <c r="A11250" s="122"/>
      <c r="B11250" s="218"/>
      <c r="C11250" s="218"/>
      <c r="D11250" s="221"/>
      <c r="E11250" s="218"/>
      <c r="F11250" s="218"/>
      <c r="G11250" s="218"/>
      <c r="H11250" s="218"/>
      <c r="I11250" s="222"/>
      <c r="J11250" s="123"/>
      <c r="K11250" s="137"/>
      <c r="L11250" s="137"/>
      <c r="M11250" s="137"/>
      <c r="N11250" s="218">
        <v>3</v>
      </c>
      <c r="O11250" s="108" t="s">
        <v>15136</v>
      </c>
      <c r="P11250" s="138">
        <v>3570800348729</v>
      </c>
      <c r="Q11250" s="108" t="s">
        <v>15137</v>
      </c>
      <c r="R11250" s="108" t="s">
        <v>15138</v>
      </c>
      <c r="S11250" s="139" t="s">
        <v>15141</v>
      </c>
      <c r="T11250" s="218" t="s">
        <v>51</v>
      </c>
      <c r="U11250" s="218" t="s">
        <v>45</v>
      </c>
      <c r="V11250" s="218" t="s">
        <v>52</v>
      </c>
      <c r="W11250" s="223">
        <v>52.2</v>
      </c>
      <c r="X11250" s="136">
        <v>10.33</v>
      </c>
      <c r="Y11250" s="223">
        <v>6750</v>
      </c>
      <c r="Z11250" s="223">
        <f>W11250*Y11250</f>
        <v>352350</v>
      </c>
      <c r="AA11250" s="224">
        <v>7</v>
      </c>
      <c r="AB11250" s="224">
        <v>7</v>
      </c>
      <c r="AC11250" s="223">
        <f>(Z11250*(100-AB11250))/100</f>
        <v>327685.5</v>
      </c>
      <c r="AD11250" s="223">
        <f>IF(AND(AC11250="",M11248=""),0,IF((AC11250=""),M11248, IF( (M11248=""),AC11250,SUM(AC11248:AC11252)+M11248)))</f>
        <v>2017099.3050000002</v>
      </c>
      <c r="AE11250" s="223">
        <f>IF( (X11250=""),AD11250*1,AD11250*(X11250/100) )</f>
        <v>208366.35820650004</v>
      </c>
      <c r="AF11250" s="223">
        <v>10000000</v>
      </c>
      <c r="AG11250" s="223">
        <f>IF((AF11250-AE11250) &gt; 1,0,IF((AF11250-AE11250)&lt;0,AE11250-AF11250,AF11250-AE11250))</f>
        <v>0</v>
      </c>
      <c r="AH11250" s="223">
        <v>0.02</v>
      </c>
    </row>
    <row r="11251" spans="1:34" s="173" customFormat="1" x14ac:dyDescent="0.55000000000000004">
      <c r="A11251" s="122"/>
      <c r="B11251" s="218"/>
      <c r="C11251" s="218"/>
      <c r="D11251" s="221"/>
      <c r="E11251" s="218"/>
      <c r="F11251" s="218"/>
      <c r="G11251" s="218"/>
      <c r="H11251" s="218"/>
      <c r="I11251" s="222"/>
      <c r="J11251" s="123"/>
      <c r="K11251" s="137"/>
      <c r="L11251" s="137"/>
      <c r="M11251" s="137"/>
      <c r="N11251" s="218">
        <v>4</v>
      </c>
      <c r="O11251" s="108" t="s">
        <v>15136</v>
      </c>
      <c r="P11251" s="138">
        <v>3570800348729</v>
      </c>
      <c r="Q11251" s="108" t="s">
        <v>15137</v>
      </c>
      <c r="R11251" s="108" t="s">
        <v>15138</v>
      </c>
      <c r="S11251" s="139" t="s">
        <v>15142</v>
      </c>
      <c r="T11251" s="218" t="s">
        <v>55</v>
      </c>
      <c r="U11251" s="218" t="s">
        <v>45</v>
      </c>
      <c r="V11251" s="218" t="s">
        <v>52</v>
      </c>
      <c r="W11251" s="223">
        <v>25.52</v>
      </c>
      <c r="X11251" s="136">
        <v>5.05</v>
      </c>
      <c r="Y11251" s="223">
        <v>2650</v>
      </c>
      <c r="Z11251" s="223">
        <f>W11251*Y11251</f>
        <v>67628</v>
      </c>
      <c r="AA11251" s="224">
        <v>7</v>
      </c>
      <c r="AB11251" s="224">
        <v>7</v>
      </c>
      <c r="AC11251" s="223">
        <f>(Z11251*(100-AB11251))/100</f>
        <v>62894.04</v>
      </c>
      <c r="AD11251" s="223">
        <f>IF(AND(AC11251="",M11248=""),0,IF((AC11251=""),M11248, IF( (M11248=""),AC11251,SUM(AC11248:AC11252)+M11248)))</f>
        <v>2017099.3050000002</v>
      </c>
      <c r="AE11251" s="223">
        <f>IF( (X11251=""),AD11251*1,AD11251*(X11251/100) )</f>
        <v>101863.5149025</v>
      </c>
      <c r="AF11251" s="223">
        <v>10000000</v>
      </c>
      <c r="AG11251" s="223">
        <f>IF((AF11251-AE11251) &gt; 1,0,IF((AF11251-AE11251)&lt;0,AE11251-AF11251,AF11251-AE11251))</f>
        <v>0</v>
      </c>
      <c r="AH11251" s="223">
        <v>0.02</v>
      </c>
    </row>
    <row r="11252" spans="1:34" s="173" customFormat="1" x14ac:dyDescent="0.55000000000000004">
      <c r="A11252" s="122"/>
      <c r="B11252" s="218"/>
      <c r="C11252" s="218"/>
      <c r="D11252" s="221"/>
      <c r="E11252" s="218"/>
      <c r="F11252" s="218"/>
      <c r="G11252" s="218"/>
      <c r="H11252" s="218"/>
      <c r="I11252" s="222"/>
      <c r="J11252" s="123"/>
      <c r="K11252" s="137"/>
      <c r="L11252" s="137"/>
      <c r="M11252" s="137"/>
      <c r="N11252" s="218">
        <v>5</v>
      </c>
      <c r="O11252" s="108" t="s">
        <v>15136</v>
      </c>
      <c r="P11252" s="138">
        <v>3570800348729</v>
      </c>
      <c r="Q11252" s="108" t="s">
        <v>15137</v>
      </c>
      <c r="R11252" s="108" t="s">
        <v>15138</v>
      </c>
      <c r="S11252" s="139" t="s">
        <v>15143</v>
      </c>
      <c r="T11252" s="218" t="s">
        <v>55</v>
      </c>
      <c r="U11252" s="218" t="s">
        <v>74</v>
      </c>
      <c r="V11252" s="218" t="s">
        <v>52</v>
      </c>
      <c r="W11252" s="223">
        <v>67.83</v>
      </c>
      <c r="X11252" s="136">
        <v>13.43</v>
      </c>
      <c r="Y11252" s="223">
        <v>2650</v>
      </c>
      <c r="Z11252" s="223">
        <f>W11252*Y11252</f>
        <v>179749.5</v>
      </c>
      <c r="AA11252" s="224">
        <v>22</v>
      </c>
      <c r="AB11252" s="224">
        <v>93</v>
      </c>
      <c r="AC11252" s="223">
        <f>(Z11252*(100-AB11252))/100</f>
        <v>12582.465</v>
      </c>
      <c r="AD11252" s="223">
        <f>IF(AND(AC11252="",M11248=""),0,IF((AC11252=""),M11248, IF( (M11248=""),AC11252,SUM(AC11248:AC11252)+M11248)))</f>
        <v>2017099.3050000002</v>
      </c>
      <c r="AE11252" s="223">
        <f>IF( (X11252=""),AD11252*1,AD11252*(X11252/100) )</f>
        <v>270896.43666150002</v>
      </c>
      <c r="AF11252" s="223">
        <v>10000000</v>
      </c>
      <c r="AG11252" s="223">
        <f>IF((AF11252-AE11252) &gt; 1,0,IF((AF11252-AE11252)&lt;0,AE11252-AF11252,AF11252-AE11252))</f>
        <v>0</v>
      </c>
      <c r="AH11252" s="223">
        <v>0.02</v>
      </c>
    </row>
    <row r="11253" spans="1:34" s="173" customFormat="1" x14ac:dyDescent="0.55000000000000004">
      <c r="A11253" s="122"/>
      <c r="B11253" s="218"/>
      <c r="C11253" s="218"/>
      <c r="D11253" s="221"/>
      <c r="E11253" s="218"/>
      <c r="F11253" s="218"/>
      <c r="G11253" s="218"/>
      <c r="H11253" s="218"/>
      <c r="I11253" s="222"/>
      <c r="J11253" s="123"/>
      <c r="K11253" s="137"/>
      <c r="L11253" s="137" t="s">
        <v>63</v>
      </c>
      <c r="M11253" s="137">
        <f>SUM(M11248:M11252)</f>
        <v>241800</v>
      </c>
      <c r="N11253" s="218"/>
      <c r="O11253" s="108"/>
      <c r="P11253" s="138"/>
      <c r="Q11253" s="108"/>
      <c r="R11253" s="108"/>
      <c r="S11253" s="139"/>
      <c r="T11253" s="218"/>
      <c r="U11253" s="218"/>
      <c r="V11253" s="218"/>
      <c r="W11253" s="223"/>
      <c r="X11253" s="136"/>
      <c r="Y11253" s="223"/>
      <c r="Z11253" s="223"/>
      <c r="AA11253" s="224"/>
      <c r="AB11253" s="224"/>
      <c r="AC11253" s="223"/>
      <c r="AD11253" s="223"/>
      <c r="AE11253" s="223">
        <f>SUM(AE11248:AE11252)</f>
        <v>2016897.5950695002</v>
      </c>
      <c r="AF11253" s="223"/>
      <c r="AG11253" s="223">
        <f>SUM(AG11248:AG11252)</f>
        <v>241800</v>
      </c>
      <c r="AH11253" s="223"/>
    </row>
    <row r="11254" spans="1:34" s="173" customFormat="1" x14ac:dyDescent="0.55000000000000004">
      <c r="A11254" s="122"/>
      <c r="B11254" s="218"/>
      <c r="C11254" s="218"/>
      <c r="D11254" s="221"/>
      <c r="E11254" s="218"/>
      <c r="F11254" s="218"/>
      <c r="G11254" s="218"/>
      <c r="H11254" s="218"/>
      <c r="I11254" s="222"/>
      <c r="J11254" s="123"/>
      <c r="K11254" s="137"/>
      <c r="L11254" s="137"/>
      <c r="M11254" s="137"/>
      <c r="N11254" s="218"/>
      <c r="O11254" s="108"/>
      <c r="P11254" s="138"/>
      <c r="Q11254" s="108"/>
      <c r="R11254" s="108"/>
      <c r="S11254" s="139"/>
      <c r="T11254" s="218"/>
      <c r="U11254" s="218"/>
      <c r="V11254" s="218"/>
      <c r="W11254" s="223"/>
      <c r="X11254" s="136"/>
      <c r="Y11254" s="223"/>
      <c r="Z11254" s="223"/>
      <c r="AA11254" s="224"/>
      <c r="AB11254" s="224"/>
      <c r="AC11254" s="223"/>
      <c r="AD11254" s="223"/>
      <c r="AE11254" s="223"/>
      <c r="AF11254" s="223"/>
      <c r="AG11254" s="223"/>
      <c r="AH11254" s="223"/>
    </row>
    <row r="11255" spans="1:34" s="173" customFormat="1" x14ac:dyDescent="0.55000000000000004">
      <c r="A11255" s="122"/>
      <c r="B11255" s="218"/>
      <c r="C11255" s="218"/>
      <c r="D11255" s="221"/>
      <c r="E11255" s="218"/>
      <c r="F11255" s="218"/>
      <c r="G11255" s="218"/>
      <c r="H11255" s="218"/>
      <c r="I11255" s="222"/>
      <c r="J11255" s="123"/>
      <c r="K11255" s="137"/>
      <c r="L11255" s="137"/>
      <c r="M11255" s="137"/>
      <c r="N11255" s="218"/>
      <c r="O11255" s="108"/>
      <c r="P11255" s="138"/>
      <c r="Q11255" s="108"/>
      <c r="R11255" s="108"/>
      <c r="S11255" s="139"/>
      <c r="T11255" s="218"/>
      <c r="U11255" s="218"/>
      <c r="V11255" s="218"/>
      <c r="W11255" s="223"/>
      <c r="X11255" s="136"/>
      <c r="Y11255" s="223"/>
      <c r="Z11255" s="223"/>
      <c r="AA11255" s="224"/>
      <c r="AB11255" s="224"/>
      <c r="AC11255" s="223"/>
      <c r="AD11255" s="223"/>
      <c r="AE11255" s="223"/>
      <c r="AF11255" s="223"/>
      <c r="AG11255" s="223"/>
      <c r="AH11255" s="223"/>
    </row>
    <row r="11256" spans="1:34" s="173" customFormat="1" x14ac:dyDescent="0.55000000000000004">
      <c r="A11256" s="122"/>
      <c r="B11256" s="218"/>
      <c r="C11256" s="218"/>
      <c r="D11256" s="221"/>
      <c r="E11256" s="218"/>
      <c r="F11256" s="218"/>
      <c r="G11256" s="218"/>
      <c r="H11256" s="218"/>
      <c r="I11256" s="222"/>
      <c r="J11256" s="123"/>
      <c r="K11256" s="137"/>
      <c r="L11256" s="137"/>
      <c r="M11256" s="137"/>
      <c r="N11256" s="218"/>
      <c r="O11256" s="108"/>
      <c r="P11256" s="138"/>
      <c r="Q11256" s="108"/>
      <c r="R11256" s="108"/>
      <c r="S11256" s="139"/>
      <c r="T11256" s="218"/>
      <c r="U11256" s="218"/>
      <c r="V11256" s="218"/>
      <c r="W11256" s="223"/>
      <c r="X11256" s="136"/>
      <c r="Y11256" s="223"/>
      <c r="Z11256" s="223"/>
      <c r="AA11256" s="224"/>
      <c r="AB11256" s="224"/>
      <c r="AC11256" s="223"/>
      <c r="AD11256" s="223"/>
      <c r="AE11256" s="223"/>
      <c r="AF11256" s="223"/>
      <c r="AG11256" s="223"/>
      <c r="AH11256" s="223"/>
    </row>
    <row r="11257" spans="1:34" s="173" customFormat="1" x14ac:dyDescent="0.55000000000000004">
      <c r="A11257" s="122"/>
      <c r="B11257" s="218"/>
      <c r="C11257" s="218"/>
      <c r="D11257" s="221"/>
      <c r="E11257" s="218"/>
      <c r="F11257" s="218"/>
      <c r="G11257" s="218"/>
      <c r="H11257" s="218"/>
      <c r="I11257" s="222"/>
      <c r="J11257" s="123"/>
      <c r="K11257" s="137"/>
      <c r="L11257" s="137"/>
      <c r="M11257" s="137"/>
      <c r="N11257" s="218"/>
      <c r="O11257" s="108"/>
      <c r="P11257" s="138"/>
      <c r="Q11257" s="108"/>
      <c r="R11257" s="108"/>
      <c r="S11257" s="139"/>
      <c r="T11257" s="218"/>
      <c r="U11257" s="218"/>
      <c r="V11257" s="218"/>
      <c r="W11257" s="223"/>
      <c r="X11257" s="136"/>
      <c r="Y11257" s="223"/>
      <c r="Z11257" s="223"/>
      <c r="AA11257" s="224"/>
      <c r="AB11257" s="224"/>
      <c r="AC11257" s="223"/>
      <c r="AD11257" s="223"/>
      <c r="AE11257" s="223"/>
      <c r="AF11257" s="223"/>
      <c r="AG11257" s="223"/>
      <c r="AH11257" s="223"/>
    </row>
    <row r="11258" spans="1:34" s="173" customFormat="1" x14ac:dyDescent="0.55000000000000004">
      <c r="A11258" s="122" t="s">
        <v>15146</v>
      </c>
      <c r="B11258" s="218">
        <v>4812</v>
      </c>
      <c r="C11258" s="218">
        <v>10618</v>
      </c>
      <c r="D11258" s="221" t="s">
        <v>15310</v>
      </c>
      <c r="E11258" s="218" t="s">
        <v>34</v>
      </c>
      <c r="F11258" s="218">
        <v>11307</v>
      </c>
      <c r="G11258" s="218">
        <v>0</v>
      </c>
      <c r="H11258" s="218">
        <v>1</v>
      </c>
      <c r="I11258" s="222">
        <v>96</v>
      </c>
      <c r="J11258" s="123" t="s">
        <v>62</v>
      </c>
      <c r="K11258" s="137">
        <f>((G11258*400)+(H11258*100))+I11258</f>
        <v>196</v>
      </c>
      <c r="L11258" s="137">
        <v>25000</v>
      </c>
      <c r="M11258" s="137">
        <f>K11258*L11258</f>
        <v>4900000</v>
      </c>
      <c r="N11258" s="218">
        <v>1</v>
      </c>
      <c r="O11258" s="108" t="s">
        <v>15144</v>
      </c>
      <c r="P11258" s="138"/>
      <c r="Q11258" s="108" t="s">
        <v>15145</v>
      </c>
      <c r="R11258" s="108" t="s">
        <v>15148</v>
      </c>
      <c r="S11258" s="139"/>
      <c r="T11258" s="218" t="s">
        <v>51</v>
      </c>
      <c r="U11258" s="218" t="s">
        <v>45</v>
      </c>
      <c r="V11258" s="218" t="s">
        <v>75</v>
      </c>
      <c r="W11258" s="223">
        <v>187</v>
      </c>
      <c r="X11258" s="136">
        <v>100</v>
      </c>
      <c r="Y11258" s="223">
        <v>6750</v>
      </c>
      <c r="Z11258" s="223">
        <f t="shared" ref="Z11258:Z11277" si="1063">W11258*Y11258</f>
        <v>1262250</v>
      </c>
      <c r="AA11258" s="224">
        <v>36</v>
      </c>
      <c r="AB11258" s="224">
        <v>62</v>
      </c>
      <c r="AC11258" s="223">
        <f t="shared" ref="AC11258:AC11277" si="1064">(Z11258*(100-AB11258))/100</f>
        <v>479655</v>
      </c>
      <c r="AD11258" s="223">
        <f>IF(AND(AC11258="",M11258=""),0,IF((AC11258=""),M11258, IF( (M11258=""),AC11258,AC11258+M11258)))</f>
        <v>5379655</v>
      </c>
      <c r="AE11258" s="223">
        <f t="shared" ref="AE11258:AE11276" si="1065">IF( (X11258=""),AD11258*1,AD11258*(X11258/100) )</f>
        <v>5379655</v>
      </c>
      <c r="AF11258" s="223">
        <v>0</v>
      </c>
      <c r="AG11258" s="223">
        <f>IF((AF11258-AE11258) &gt; 1,0,IF((AF11258-AE11258)&lt;0,AE11258-AF11258,AF11258-AE11258))</f>
        <v>5379655</v>
      </c>
      <c r="AH11258" s="223"/>
    </row>
    <row r="11259" spans="1:34" s="173" customFormat="1" x14ac:dyDescent="0.55000000000000004">
      <c r="A11259" s="122"/>
      <c r="B11259" s="218">
        <v>4813</v>
      </c>
      <c r="C11259" s="218">
        <v>5219</v>
      </c>
      <c r="D11259" s="221" t="s">
        <v>15147</v>
      </c>
      <c r="E11259" s="218" t="s">
        <v>34</v>
      </c>
      <c r="F11259" s="218">
        <v>17060</v>
      </c>
      <c r="G11259" s="218">
        <v>8</v>
      </c>
      <c r="H11259" s="218">
        <v>3</v>
      </c>
      <c r="I11259" s="222">
        <v>55</v>
      </c>
      <c r="J11259" s="123" t="s">
        <v>62</v>
      </c>
      <c r="K11259" s="137">
        <f>((G11259*400)+(H11259*100))+I11259</f>
        <v>3555</v>
      </c>
      <c r="L11259" s="137">
        <v>575</v>
      </c>
      <c r="M11259" s="137">
        <f>K11259*L11259</f>
        <v>2044125</v>
      </c>
      <c r="N11259" s="218">
        <v>1</v>
      </c>
      <c r="O11259" s="108" t="s">
        <v>15144</v>
      </c>
      <c r="P11259" s="138"/>
      <c r="Q11259" s="108" t="s">
        <v>15145</v>
      </c>
      <c r="R11259" s="108" t="s">
        <v>15148</v>
      </c>
      <c r="S11259" s="139" t="s">
        <v>15149</v>
      </c>
      <c r="T11259" s="218" t="s">
        <v>51</v>
      </c>
      <c r="U11259" s="218" t="s">
        <v>45</v>
      </c>
      <c r="V11259" s="218" t="s">
        <v>75</v>
      </c>
      <c r="W11259" s="223">
        <v>52</v>
      </c>
      <c r="X11259" s="136">
        <v>9.94</v>
      </c>
      <c r="Y11259" s="223">
        <v>6750</v>
      </c>
      <c r="Z11259" s="223">
        <f t="shared" si="1063"/>
        <v>351000</v>
      </c>
      <c r="AA11259" s="224">
        <v>38</v>
      </c>
      <c r="AB11259" s="224">
        <v>66</v>
      </c>
      <c r="AC11259" s="223">
        <f t="shared" si="1064"/>
        <v>119340</v>
      </c>
      <c r="AD11259" s="223">
        <f>IF(AND(AC11259="",M11259=""),0,IF((AC11259=""),M11259, IF( (M11259=""),AC11259,SUM(AC11259:AC11261)+M11259)))</f>
        <v>3391035</v>
      </c>
      <c r="AE11259" s="223">
        <f t="shared" si="1065"/>
        <v>337068.87899999996</v>
      </c>
      <c r="AF11259" s="223">
        <v>0</v>
      </c>
      <c r="AG11259" s="223">
        <f t="shared" ref="AG11259:AG11277" si="1066">IF((AF11259-AE11259) &gt; 1,0,IF((AF11259-AE11259)&lt;0,AE11259-AF11259,AF11259-AE11259))</f>
        <v>337068.87899999996</v>
      </c>
      <c r="AH11259" s="223"/>
    </row>
    <row r="11260" spans="1:34" s="173" customFormat="1" x14ac:dyDescent="0.55000000000000004">
      <c r="A11260" s="122"/>
      <c r="B11260" s="218"/>
      <c r="C11260" s="218"/>
      <c r="D11260" s="221"/>
      <c r="E11260" s="218"/>
      <c r="F11260" s="218"/>
      <c r="G11260" s="218"/>
      <c r="H11260" s="218"/>
      <c r="I11260" s="222"/>
      <c r="J11260" s="123"/>
      <c r="K11260" s="137"/>
      <c r="L11260" s="137"/>
      <c r="M11260" s="137"/>
      <c r="N11260" s="218">
        <v>2</v>
      </c>
      <c r="O11260" s="108" t="s">
        <v>15144</v>
      </c>
      <c r="P11260" s="138"/>
      <c r="Q11260" s="108" t="s">
        <v>15145</v>
      </c>
      <c r="R11260" s="108" t="s">
        <v>15148</v>
      </c>
      <c r="S11260" s="139" t="s">
        <v>15150</v>
      </c>
      <c r="T11260" s="218" t="s">
        <v>51</v>
      </c>
      <c r="U11260" s="218" t="s">
        <v>45</v>
      </c>
      <c r="V11260" s="218" t="s">
        <v>52</v>
      </c>
      <c r="W11260" s="223">
        <v>96</v>
      </c>
      <c r="X11260" s="136">
        <v>18.36</v>
      </c>
      <c r="Y11260" s="223">
        <v>6750</v>
      </c>
      <c r="Z11260" s="223">
        <f t="shared" si="1063"/>
        <v>648000</v>
      </c>
      <c r="AA11260" s="224">
        <v>38</v>
      </c>
      <c r="AB11260" s="224">
        <v>66</v>
      </c>
      <c r="AC11260" s="223">
        <f t="shared" si="1064"/>
        <v>220320</v>
      </c>
      <c r="AD11260" s="223">
        <f>IF(AND(AC11260="",M11259=""),0,IF((AC11260=""),M11259, IF( (M11259=""),AC11260,SUM(AC11259:AC11261)+M11259)))</f>
        <v>3391035</v>
      </c>
      <c r="AE11260" s="223">
        <f t="shared" si="1065"/>
        <v>622594.02599999995</v>
      </c>
      <c r="AF11260" s="223">
        <v>0</v>
      </c>
      <c r="AG11260" s="223">
        <f t="shared" si="1066"/>
        <v>622594.02599999995</v>
      </c>
      <c r="AH11260" s="223"/>
    </row>
    <row r="11261" spans="1:34" s="173" customFormat="1" x14ac:dyDescent="0.55000000000000004">
      <c r="A11261" s="122"/>
      <c r="B11261" s="218"/>
      <c r="C11261" s="218"/>
      <c r="D11261" s="221"/>
      <c r="E11261" s="218"/>
      <c r="F11261" s="218"/>
      <c r="G11261" s="218"/>
      <c r="H11261" s="218"/>
      <c r="I11261" s="222"/>
      <c r="J11261" s="123"/>
      <c r="K11261" s="137"/>
      <c r="L11261" s="137"/>
      <c r="M11261" s="137"/>
      <c r="N11261" s="218">
        <v>3</v>
      </c>
      <c r="O11261" s="108" t="s">
        <v>15144</v>
      </c>
      <c r="P11261" s="138"/>
      <c r="Q11261" s="108" t="s">
        <v>15145</v>
      </c>
      <c r="R11261" s="108" t="s">
        <v>15148</v>
      </c>
      <c r="S11261" s="139" t="s">
        <v>15151</v>
      </c>
      <c r="T11261" s="218" t="s">
        <v>3102</v>
      </c>
      <c r="U11261" s="218" t="s">
        <v>45</v>
      </c>
      <c r="V11261" s="218" t="s">
        <v>75</v>
      </c>
      <c r="W11261" s="223">
        <v>375</v>
      </c>
      <c r="X11261" s="136">
        <v>71.7</v>
      </c>
      <c r="Y11261" s="223">
        <v>7900</v>
      </c>
      <c r="Z11261" s="223">
        <f t="shared" si="1063"/>
        <v>2962500</v>
      </c>
      <c r="AA11261" s="224">
        <v>38</v>
      </c>
      <c r="AB11261" s="224">
        <v>66</v>
      </c>
      <c r="AC11261" s="223">
        <f t="shared" si="1064"/>
        <v>1007250</v>
      </c>
      <c r="AD11261" s="223">
        <f>IF(AND(AC11261="",M11259=""),0,IF((AC11261=""),M11259, IF( (M11259=""),AC11261,SUM(AC11259:AC11261)+M11259)))</f>
        <v>3391035</v>
      </c>
      <c r="AE11261" s="223">
        <f t="shared" si="1065"/>
        <v>2431372.0950000002</v>
      </c>
      <c r="AF11261" s="223">
        <v>0</v>
      </c>
      <c r="AG11261" s="223">
        <f t="shared" si="1066"/>
        <v>2431372.0950000002</v>
      </c>
      <c r="AH11261" s="223"/>
    </row>
    <row r="11262" spans="1:34" s="173" customFormat="1" x14ac:dyDescent="0.55000000000000004">
      <c r="A11262" s="122"/>
      <c r="B11262" s="218">
        <v>4814</v>
      </c>
      <c r="C11262" s="218">
        <v>5218</v>
      </c>
      <c r="D11262" s="221" t="s">
        <v>15152</v>
      </c>
      <c r="E11262" s="218" t="s">
        <v>34</v>
      </c>
      <c r="F11262" s="218">
        <v>17061</v>
      </c>
      <c r="G11262" s="218">
        <v>12</v>
      </c>
      <c r="H11262" s="218">
        <v>3</v>
      </c>
      <c r="I11262" s="222">
        <v>97</v>
      </c>
      <c r="J11262" s="123" t="s">
        <v>62</v>
      </c>
      <c r="K11262" s="137">
        <f>((G11262*400)+(H11262*100))+I11262</f>
        <v>5197</v>
      </c>
      <c r="L11262" s="137">
        <v>6250</v>
      </c>
      <c r="M11262" s="137">
        <f>K11262*L11262</f>
        <v>32481250</v>
      </c>
      <c r="N11262" s="218">
        <v>1</v>
      </c>
      <c r="O11262" s="108" t="s">
        <v>15144</v>
      </c>
      <c r="P11262" s="138"/>
      <c r="Q11262" s="108" t="s">
        <v>15145</v>
      </c>
      <c r="R11262" s="108" t="s">
        <v>15148</v>
      </c>
      <c r="S11262" s="139"/>
      <c r="T11262" s="218" t="s">
        <v>51</v>
      </c>
      <c r="U11262" s="218" t="s">
        <v>74</v>
      </c>
      <c r="V11262" s="218" t="s">
        <v>75</v>
      </c>
      <c r="W11262" s="223">
        <v>903</v>
      </c>
      <c r="X11262" s="136">
        <v>8.15</v>
      </c>
      <c r="Y11262" s="223">
        <v>6750</v>
      </c>
      <c r="Z11262" s="223">
        <f t="shared" si="1063"/>
        <v>6095250</v>
      </c>
      <c r="AA11262" s="224">
        <v>38</v>
      </c>
      <c r="AB11262" s="224">
        <v>66</v>
      </c>
      <c r="AC11262" s="223">
        <f t="shared" si="1064"/>
        <v>2072385</v>
      </c>
      <c r="AD11262" s="223">
        <f>IF(AND(AC11262="",M11262=""),0,IF((AC11262=""),M11262, IF( (M11262=""),AC11262,SUM(AC11262:AC11278)+M11262)))</f>
        <v>64416107</v>
      </c>
      <c r="AE11262" s="223">
        <f t="shared" si="1065"/>
        <v>5249912.7204999998</v>
      </c>
      <c r="AF11262" s="223">
        <v>0</v>
      </c>
      <c r="AG11262" s="223">
        <f t="shared" si="1066"/>
        <v>5249912.7204999998</v>
      </c>
      <c r="AH11262" s="223"/>
    </row>
    <row r="11263" spans="1:34" s="173" customFormat="1" x14ac:dyDescent="0.55000000000000004">
      <c r="A11263" s="122"/>
      <c r="B11263" s="218"/>
      <c r="C11263" s="218"/>
      <c r="D11263" s="221"/>
      <c r="E11263" s="218"/>
      <c r="F11263" s="218"/>
      <c r="G11263" s="218"/>
      <c r="H11263" s="218"/>
      <c r="I11263" s="222"/>
      <c r="J11263" s="123"/>
      <c r="K11263" s="137"/>
      <c r="L11263" s="137"/>
      <c r="M11263" s="137"/>
      <c r="N11263" s="218">
        <v>2</v>
      </c>
      <c r="O11263" s="108" t="s">
        <v>15144</v>
      </c>
      <c r="P11263" s="138"/>
      <c r="Q11263" s="108" t="s">
        <v>15145</v>
      </c>
      <c r="R11263" s="108" t="s">
        <v>15148</v>
      </c>
      <c r="S11263" s="139"/>
      <c r="T11263" s="218" t="s">
        <v>15158</v>
      </c>
      <c r="U11263" s="218" t="s">
        <v>45</v>
      </c>
      <c r="V11263" s="218" t="s">
        <v>75</v>
      </c>
      <c r="W11263" s="223">
        <v>102</v>
      </c>
      <c r="X11263" s="136">
        <v>0.92</v>
      </c>
      <c r="Y11263" s="223">
        <v>2650</v>
      </c>
      <c r="Z11263" s="223">
        <f t="shared" si="1063"/>
        <v>270300</v>
      </c>
      <c r="AA11263" s="224">
        <v>38</v>
      </c>
      <c r="AB11263" s="224">
        <v>66</v>
      </c>
      <c r="AC11263" s="223">
        <f t="shared" si="1064"/>
        <v>91902</v>
      </c>
      <c r="AD11263" s="223">
        <f>IF(AND(AC11263="",M11262=""),0,IF((AC11263=""),M11262, IF( (M11262=""),AC11263,SUM(AC11262:AC11278)+M11262)))</f>
        <v>64416107</v>
      </c>
      <c r="AE11263" s="223">
        <f t="shared" si="1065"/>
        <v>592628.18440000003</v>
      </c>
      <c r="AF11263" s="223">
        <v>0</v>
      </c>
      <c r="AG11263" s="223">
        <f t="shared" si="1066"/>
        <v>592628.18440000003</v>
      </c>
      <c r="AH11263" s="223"/>
    </row>
    <row r="11264" spans="1:34" s="173" customFormat="1" x14ac:dyDescent="0.55000000000000004">
      <c r="A11264" s="276"/>
      <c r="B11264" s="218"/>
      <c r="C11264" s="277"/>
      <c r="D11264" s="221"/>
      <c r="E11264" s="218"/>
      <c r="F11264" s="218"/>
      <c r="G11264" s="218"/>
      <c r="H11264" s="218"/>
      <c r="I11264" s="222"/>
      <c r="J11264" s="123"/>
      <c r="K11264" s="137"/>
      <c r="L11264" s="137"/>
      <c r="M11264" s="137"/>
      <c r="N11264" s="218">
        <v>3</v>
      </c>
      <c r="O11264" s="108" t="s">
        <v>15144</v>
      </c>
      <c r="P11264" s="138"/>
      <c r="Q11264" s="108" t="s">
        <v>15145</v>
      </c>
      <c r="R11264" s="108" t="s">
        <v>15148</v>
      </c>
      <c r="S11264" s="139"/>
      <c r="T11264" s="218" t="s">
        <v>5555</v>
      </c>
      <c r="U11264" s="218" t="s">
        <v>45</v>
      </c>
      <c r="V11264" s="218" t="s">
        <v>75</v>
      </c>
      <c r="W11264" s="223">
        <v>1615</v>
      </c>
      <c r="X11264" s="136">
        <v>14.57</v>
      </c>
      <c r="Y11264" s="223">
        <v>9200</v>
      </c>
      <c r="Z11264" s="223">
        <f t="shared" si="1063"/>
        <v>14858000</v>
      </c>
      <c r="AA11264" s="224">
        <v>38</v>
      </c>
      <c r="AB11264" s="224">
        <v>66</v>
      </c>
      <c r="AC11264" s="223">
        <f t="shared" si="1064"/>
        <v>5051720</v>
      </c>
      <c r="AD11264" s="223">
        <f>IF(AND(AC11264="",M11262=""),0,IF((AC11264=""),M11262, IF( (M11262=""),AC11264,SUM(AC11262:AC11278)+M11262)))</f>
        <v>64416107</v>
      </c>
      <c r="AE11264" s="223">
        <f t="shared" si="1065"/>
        <v>9385426.7898999993</v>
      </c>
      <c r="AF11264" s="223">
        <v>0</v>
      </c>
      <c r="AG11264" s="223">
        <f t="shared" si="1066"/>
        <v>9385426.7898999993</v>
      </c>
      <c r="AH11264" s="223"/>
    </row>
    <row r="11265" spans="1:34" s="173" customFormat="1" x14ac:dyDescent="0.55000000000000004">
      <c r="A11265" s="276"/>
      <c r="B11265" s="218"/>
      <c r="C11265" s="277"/>
      <c r="D11265" s="221"/>
      <c r="E11265" s="218"/>
      <c r="F11265" s="218"/>
      <c r="G11265" s="218"/>
      <c r="H11265" s="218"/>
      <c r="I11265" s="222"/>
      <c r="J11265" s="123"/>
      <c r="K11265" s="137"/>
      <c r="L11265" s="137"/>
      <c r="M11265" s="137"/>
      <c r="N11265" s="218"/>
      <c r="O11265" s="108"/>
      <c r="P11265" s="138"/>
      <c r="Q11265" s="108"/>
      <c r="R11265" s="108"/>
      <c r="S11265" s="139"/>
      <c r="T11265" s="218" t="s">
        <v>5555</v>
      </c>
      <c r="U11265" s="218"/>
      <c r="V11265" s="218" t="s">
        <v>75</v>
      </c>
      <c r="W11265" s="223">
        <v>1615</v>
      </c>
      <c r="X11265" s="136">
        <v>14.57</v>
      </c>
      <c r="Y11265" s="223">
        <v>9200</v>
      </c>
      <c r="Z11265" s="223">
        <f t="shared" si="1063"/>
        <v>14858000</v>
      </c>
      <c r="AA11265" s="224">
        <v>38</v>
      </c>
      <c r="AB11265" s="224">
        <v>66</v>
      </c>
      <c r="AC11265" s="223">
        <f t="shared" si="1064"/>
        <v>5051720</v>
      </c>
      <c r="AD11265" s="223">
        <f>IF(AND(AC11265="",M11262=""),0,IF((AC11265=""),M11262, IF( (M11262=""),AC11265,SUM(AC11262:AC11278)+M11262)))</f>
        <v>64416107</v>
      </c>
      <c r="AE11265" s="223">
        <f t="shared" si="1065"/>
        <v>9385426.7898999993</v>
      </c>
      <c r="AF11265" s="223">
        <v>0</v>
      </c>
      <c r="AG11265" s="223">
        <f t="shared" si="1066"/>
        <v>9385426.7898999993</v>
      </c>
      <c r="AH11265" s="223"/>
    </row>
    <row r="11266" spans="1:34" s="173" customFormat="1" x14ac:dyDescent="0.55000000000000004">
      <c r="A11266" s="276"/>
      <c r="B11266" s="218"/>
      <c r="C11266" s="277"/>
      <c r="D11266" s="221"/>
      <c r="E11266" s="218"/>
      <c r="F11266" s="218"/>
      <c r="G11266" s="218"/>
      <c r="H11266" s="218"/>
      <c r="I11266" s="222"/>
      <c r="J11266" s="123"/>
      <c r="K11266" s="137"/>
      <c r="L11266" s="137"/>
      <c r="M11266" s="137"/>
      <c r="N11266" s="218"/>
      <c r="O11266" s="108"/>
      <c r="P11266" s="138"/>
      <c r="Q11266" s="108"/>
      <c r="R11266" s="108"/>
      <c r="S11266" s="139"/>
      <c r="T11266" s="218" t="s">
        <v>5555</v>
      </c>
      <c r="U11266" s="218"/>
      <c r="V11266" s="218" t="s">
        <v>75</v>
      </c>
      <c r="W11266" s="223">
        <v>1615</v>
      </c>
      <c r="X11266" s="136">
        <v>14.57</v>
      </c>
      <c r="Y11266" s="223">
        <v>9200</v>
      </c>
      <c r="Z11266" s="223">
        <f t="shared" si="1063"/>
        <v>14858000</v>
      </c>
      <c r="AA11266" s="224">
        <v>38</v>
      </c>
      <c r="AB11266" s="224">
        <v>66</v>
      </c>
      <c r="AC11266" s="223">
        <f t="shared" si="1064"/>
        <v>5051720</v>
      </c>
      <c r="AD11266" s="223">
        <f>IF(AND(AC11266="",M11262=""),0,IF((AC11266=""),M11262, IF( (M11262=""),AC11266,SUM(AC11262:AC11278)+M11262)))</f>
        <v>64416107</v>
      </c>
      <c r="AE11266" s="223">
        <f t="shared" si="1065"/>
        <v>9385426.7898999993</v>
      </c>
      <c r="AF11266" s="223">
        <v>0</v>
      </c>
      <c r="AG11266" s="223">
        <f t="shared" si="1066"/>
        <v>9385426.7898999993</v>
      </c>
      <c r="AH11266" s="223"/>
    </row>
    <row r="11267" spans="1:34" s="173" customFormat="1" x14ac:dyDescent="0.55000000000000004">
      <c r="A11267" s="276"/>
      <c r="B11267" s="218"/>
      <c r="C11267" s="277"/>
      <c r="D11267" s="221"/>
      <c r="E11267" s="218"/>
      <c r="F11267" s="218"/>
      <c r="G11267" s="218"/>
      <c r="H11267" s="218"/>
      <c r="I11267" s="222"/>
      <c r="J11267" s="123"/>
      <c r="K11267" s="137"/>
      <c r="L11267" s="137"/>
      <c r="M11267" s="137"/>
      <c r="N11267" s="218"/>
      <c r="O11267" s="108"/>
      <c r="P11267" s="138"/>
      <c r="Q11267" s="108"/>
      <c r="R11267" s="108"/>
      <c r="S11267" s="139"/>
      <c r="T11267" s="218" t="s">
        <v>5555</v>
      </c>
      <c r="U11267" s="218"/>
      <c r="V11267" s="218" t="s">
        <v>75</v>
      </c>
      <c r="W11267" s="223">
        <v>1615</v>
      </c>
      <c r="X11267" s="136">
        <v>14.57</v>
      </c>
      <c r="Y11267" s="223">
        <v>9200</v>
      </c>
      <c r="Z11267" s="223">
        <f t="shared" si="1063"/>
        <v>14858000</v>
      </c>
      <c r="AA11267" s="224">
        <v>38</v>
      </c>
      <c r="AB11267" s="224">
        <v>66</v>
      </c>
      <c r="AC11267" s="223">
        <f t="shared" si="1064"/>
        <v>5051720</v>
      </c>
      <c r="AD11267" s="223">
        <f>IF(AND(AC11267="",M11262=""),0,IF((AC11267=""),M11262, IF( (M11262=""),AC11267,SUM(AC11262:AC11278)+M11262)))</f>
        <v>64416107</v>
      </c>
      <c r="AE11267" s="223">
        <f t="shared" si="1065"/>
        <v>9385426.7898999993</v>
      </c>
      <c r="AF11267" s="223">
        <v>0</v>
      </c>
      <c r="AG11267" s="223">
        <f t="shared" si="1066"/>
        <v>9385426.7898999993</v>
      </c>
      <c r="AH11267" s="223"/>
    </row>
    <row r="11268" spans="1:34" s="173" customFormat="1" x14ac:dyDescent="0.55000000000000004">
      <c r="A11268" s="276"/>
      <c r="B11268" s="218"/>
      <c r="C11268" s="277"/>
      <c r="D11268" s="221"/>
      <c r="E11268" s="218"/>
      <c r="F11268" s="218"/>
      <c r="G11268" s="218"/>
      <c r="H11268" s="218"/>
      <c r="I11268" s="222"/>
      <c r="J11268" s="123"/>
      <c r="K11268" s="137"/>
      <c r="L11268" s="137"/>
      <c r="M11268" s="137"/>
      <c r="N11268" s="218"/>
      <c r="O11268" s="108"/>
      <c r="P11268" s="138"/>
      <c r="Q11268" s="108"/>
      <c r="R11268" s="108"/>
      <c r="S11268" s="139"/>
      <c r="T11268" s="218" t="s">
        <v>5555</v>
      </c>
      <c r="U11268" s="218"/>
      <c r="V11268" s="218" t="s">
        <v>75</v>
      </c>
      <c r="W11268" s="223">
        <v>1615</v>
      </c>
      <c r="X11268" s="136">
        <v>14.57</v>
      </c>
      <c r="Y11268" s="223">
        <v>9200</v>
      </c>
      <c r="Z11268" s="223">
        <f t="shared" si="1063"/>
        <v>14858000</v>
      </c>
      <c r="AA11268" s="224">
        <v>38</v>
      </c>
      <c r="AB11268" s="224">
        <v>66</v>
      </c>
      <c r="AC11268" s="223">
        <f t="shared" si="1064"/>
        <v>5051720</v>
      </c>
      <c r="AD11268" s="223">
        <f>IF(AND(AC11268="",M11262=""),0,IF((AC11268=""),M11262, IF( (M11262=""),AC11268,SUM(AC11262:AC11278)+M11262)))</f>
        <v>64416107</v>
      </c>
      <c r="AE11268" s="223">
        <f t="shared" si="1065"/>
        <v>9385426.7898999993</v>
      </c>
      <c r="AF11268" s="223">
        <v>0</v>
      </c>
      <c r="AG11268" s="223">
        <f t="shared" si="1066"/>
        <v>9385426.7898999993</v>
      </c>
      <c r="AH11268" s="223"/>
    </row>
    <row r="11269" spans="1:34" s="173" customFormat="1" x14ac:dyDescent="0.55000000000000004">
      <c r="A11269" s="276"/>
      <c r="B11269" s="218"/>
      <c r="C11269" s="277"/>
      <c r="D11269" s="221"/>
      <c r="E11269" s="218"/>
      <c r="F11269" s="218"/>
      <c r="G11269" s="218"/>
      <c r="H11269" s="218"/>
      <c r="I11269" s="222"/>
      <c r="J11269" s="123"/>
      <c r="K11269" s="137"/>
      <c r="L11269" s="137"/>
      <c r="M11269" s="137"/>
      <c r="N11269" s="218">
        <v>4</v>
      </c>
      <c r="O11269" s="108" t="s">
        <v>15144</v>
      </c>
      <c r="P11269" s="138"/>
      <c r="Q11269" s="108" t="s">
        <v>15145</v>
      </c>
      <c r="R11269" s="108" t="s">
        <v>15148</v>
      </c>
      <c r="S11269" s="139"/>
      <c r="T11269" s="218" t="s">
        <v>51</v>
      </c>
      <c r="U11269" s="218" t="s">
        <v>45</v>
      </c>
      <c r="V11269" s="218" t="s">
        <v>52</v>
      </c>
      <c r="W11269" s="223">
        <v>30</v>
      </c>
      <c r="X11269" s="136">
        <v>0.27</v>
      </c>
      <c r="Y11269" s="223">
        <v>6750</v>
      </c>
      <c r="Z11269" s="223">
        <f t="shared" si="1063"/>
        <v>202500</v>
      </c>
      <c r="AA11269" s="224">
        <v>38</v>
      </c>
      <c r="AB11269" s="224">
        <v>66</v>
      </c>
      <c r="AC11269" s="223">
        <f t="shared" si="1064"/>
        <v>68850</v>
      </c>
      <c r="AD11269" s="223">
        <f>IF(AND(AC11269="",M11262=""),0,IF((AC11269=""),M11262, IF( (M11262=""),AC11269,SUM(AC11262:AC11278)+M11262)))</f>
        <v>64416107</v>
      </c>
      <c r="AE11269" s="223">
        <f t="shared" si="1065"/>
        <v>173923.4889</v>
      </c>
      <c r="AF11269" s="223">
        <v>0</v>
      </c>
      <c r="AG11269" s="223">
        <f t="shared" si="1066"/>
        <v>173923.4889</v>
      </c>
      <c r="AH11269" s="223"/>
    </row>
    <row r="11270" spans="1:34" s="173" customFormat="1" x14ac:dyDescent="0.55000000000000004">
      <c r="A11270" s="276"/>
      <c r="B11270" s="218"/>
      <c r="C11270" s="277"/>
      <c r="D11270" s="221"/>
      <c r="E11270" s="218"/>
      <c r="F11270" s="218"/>
      <c r="G11270" s="218"/>
      <c r="H11270" s="218"/>
      <c r="I11270" s="222"/>
      <c r="J11270" s="123"/>
      <c r="K11270" s="137"/>
      <c r="L11270" s="137"/>
      <c r="M11270" s="137"/>
      <c r="N11270" s="218">
        <v>5</v>
      </c>
      <c r="O11270" s="108" t="s">
        <v>15144</v>
      </c>
      <c r="P11270" s="138"/>
      <c r="Q11270" s="108" t="s">
        <v>15145</v>
      </c>
      <c r="R11270" s="108" t="s">
        <v>15148</v>
      </c>
      <c r="S11270" s="139"/>
      <c r="T11270" s="218" t="s">
        <v>51</v>
      </c>
      <c r="U11270" s="218" t="s">
        <v>45</v>
      </c>
      <c r="V11270" s="218" t="s">
        <v>75</v>
      </c>
      <c r="W11270" s="223">
        <v>44</v>
      </c>
      <c r="X11270" s="136">
        <v>0.4</v>
      </c>
      <c r="Y11270" s="223">
        <v>6750</v>
      </c>
      <c r="Z11270" s="223">
        <f t="shared" si="1063"/>
        <v>297000</v>
      </c>
      <c r="AA11270" s="224">
        <v>38</v>
      </c>
      <c r="AB11270" s="224">
        <v>66</v>
      </c>
      <c r="AC11270" s="223">
        <f t="shared" si="1064"/>
        <v>100980</v>
      </c>
      <c r="AD11270" s="223">
        <f>IF(AND(AC11270="",M11262=""),0,IF((AC11270=""),M11262, IF( (M11262=""),AC11270,SUM(AC11262:AC11278)+M11262)))</f>
        <v>64416107</v>
      </c>
      <c r="AE11270" s="223">
        <f t="shared" si="1065"/>
        <v>257664.42800000001</v>
      </c>
      <c r="AF11270" s="223">
        <v>0</v>
      </c>
      <c r="AG11270" s="223">
        <f t="shared" si="1066"/>
        <v>257664.42800000001</v>
      </c>
      <c r="AH11270" s="223"/>
    </row>
    <row r="11271" spans="1:34" s="173" customFormat="1" x14ac:dyDescent="0.55000000000000004">
      <c r="A11271" s="276"/>
      <c r="B11271" s="218"/>
      <c r="C11271" s="277"/>
      <c r="D11271" s="221"/>
      <c r="E11271" s="218"/>
      <c r="F11271" s="218"/>
      <c r="G11271" s="218"/>
      <c r="H11271" s="218"/>
      <c r="I11271" s="222"/>
      <c r="J11271" s="123"/>
      <c r="K11271" s="137"/>
      <c r="L11271" s="137"/>
      <c r="M11271" s="137"/>
      <c r="N11271" s="218">
        <v>6</v>
      </c>
      <c r="O11271" s="108" t="s">
        <v>15144</v>
      </c>
      <c r="P11271" s="138"/>
      <c r="Q11271" s="108" t="s">
        <v>15145</v>
      </c>
      <c r="R11271" s="108" t="s">
        <v>15148</v>
      </c>
      <c r="S11271" s="139" t="s">
        <v>15153</v>
      </c>
      <c r="T11271" s="218" t="s">
        <v>5542</v>
      </c>
      <c r="U11271" s="218" t="s">
        <v>45</v>
      </c>
      <c r="V11271" s="218" t="s">
        <v>75</v>
      </c>
      <c r="W11271" s="223">
        <v>585</v>
      </c>
      <c r="X11271" s="136">
        <v>5.28</v>
      </c>
      <c r="Y11271" s="223">
        <v>6600</v>
      </c>
      <c r="Z11271" s="223">
        <f t="shared" si="1063"/>
        <v>3861000</v>
      </c>
      <c r="AA11271" s="224">
        <v>38</v>
      </c>
      <c r="AB11271" s="224">
        <v>66</v>
      </c>
      <c r="AC11271" s="223">
        <f t="shared" si="1064"/>
        <v>1312740</v>
      </c>
      <c r="AD11271" s="223">
        <f>IF(AND(AC11271="",M11262=""),0,IF((AC11271=""),M11262, IF( (M11262=""),AC11271,SUM(AC11262:AC11278)+M11262)))</f>
        <v>64416107</v>
      </c>
      <c r="AE11271" s="223">
        <f t="shared" si="1065"/>
        <v>3401170.4495999999</v>
      </c>
      <c r="AF11271" s="223">
        <v>0</v>
      </c>
      <c r="AG11271" s="223">
        <f t="shared" si="1066"/>
        <v>3401170.4495999999</v>
      </c>
      <c r="AH11271" s="223"/>
    </row>
    <row r="11272" spans="1:34" s="173" customFormat="1" x14ac:dyDescent="0.55000000000000004">
      <c r="A11272" s="276"/>
      <c r="B11272" s="218"/>
      <c r="C11272" s="277"/>
      <c r="D11272" s="221"/>
      <c r="E11272" s="218"/>
      <c r="F11272" s="218"/>
      <c r="G11272" s="218"/>
      <c r="H11272" s="218"/>
      <c r="I11272" s="222"/>
      <c r="J11272" s="123"/>
      <c r="K11272" s="137"/>
      <c r="L11272" s="137"/>
      <c r="M11272" s="137"/>
      <c r="N11272" s="218"/>
      <c r="O11272" s="108"/>
      <c r="P11272" s="138"/>
      <c r="Q11272" s="108"/>
      <c r="R11272" s="108"/>
      <c r="S11272" s="139"/>
      <c r="T11272" s="218" t="s">
        <v>5542</v>
      </c>
      <c r="U11272" s="218"/>
      <c r="V11272" s="218" t="s">
        <v>75</v>
      </c>
      <c r="W11272" s="223">
        <v>585</v>
      </c>
      <c r="X11272" s="136">
        <v>5.28</v>
      </c>
      <c r="Y11272" s="223">
        <v>6600</v>
      </c>
      <c r="Z11272" s="223">
        <f t="shared" si="1063"/>
        <v>3861000</v>
      </c>
      <c r="AA11272" s="224">
        <v>38</v>
      </c>
      <c r="AB11272" s="224">
        <v>66</v>
      </c>
      <c r="AC11272" s="223">
        <f t="shared" si="1064"/>
        <v>1312740</v>
      </c>
      <c r="AD11272" s="223">
        <f>IF(AND(AC11272="",M11262=""),0,IF((AC11272=""),M11262, IF( (M11262=""),AC11272,SUM(AC11262:AC11278)+M11262)))</f>
        <v>64416107</v>
      </c>
      <c r="AE11272" s="223">
        <f t="shared" si="1065"/>
        <v>3401170.4495999999</v>
      </c>
      <c r="AF11272" s="223">
        <v>0</v>
      </c>
      <c r="AG11272" s="223">
        <f t="shared" si="1066"/>
        <v>3401170.4495999999</v>
      </c>
      <c r="AH11272" s="223"/>
    </row>
    <row r="11273" spans="1:34" s="173" customFormat="1" x14ac:dyDescent="0.55000000000000004">
      <c r="A11273" s="276"/>
      <c r="B11273" s="218"/>
      <c r="C11273" s="277"/>
      <c r="D11273" s="221"/>
      <c r="E11273" s="218"/>
      <c r="F11273" s="218"/>
      <c r="G11273" s="218"/>
      <c r="H11273" s="218"/>
      <c r="I11273" s="222"/>
      <c r="J11273" s="123"/>
      <c r="K11273" s="137"/>
      <c r="L11273" s="137"/>
      <c r="M11273" s="137"/>
      <c r="N11273" s="218"/>
      <c r="O11273" s="108"/>
      <c r="P11273" s="138"/>
      <c r="Q11273" s="108"/>
      <c r="R11273" s="108"/>
      <c r="S11273" s="139"/>
      <c r="T11273" s="218" t="s">
        <v>5542</v>
      </c>
      <c r="U11273" s="218"/>
      <c r="V11273" s="218" t="s">
        <v>75</v>
      </c>
      <c r="W11273" s="223">
        <v>585</v>
      </c>
      <c r="X11273" s="136">
        <v>5.28</v>
      </c>
      <c r="Y11273" s="223">
        <v>6600</v>
      </c>
      <c r="Z11273" s="223">
        <f t="shared" si="1063"/>
        <v>3861000</v>
      </c>
      <c r="AA11273" s="224">
        <v>38</v>
      </c>
      <c r="AB11273" s="224">
        <v>66</v>
      </c>
      <c r="AC11273" s="223">
        <f t="shared" si="1064"/>
        <v>1312740</v>
      </c>
      <c r="AD11273" s="223">
        <f>IF(AND(AC11273="",M11262=""),0,IF((AC11273=""),M11262, IF( (M11262=""),AC11273,SUM(AC11262:AC11278)+M11262)))</f>
        <v>64416107</v>
      </c>
      <c r="AE11273" s="223">
        <f t="shared" si="1065"/>
        <v>3401170.4495999999</v>
      </c>
      <c r="AF11273" s="223">
        <v>0</v>
      </c>
      <c r="AG11273" s="223">
        <f t="shared" si="1066"/>
        <v>3401170.4495999999</v>
      </c>
      <c r="AH11273" s="223"/>
    </row>
    <row r="11274" spans="1:34" s="173" customFormat="1" x14ac:dyDescent="0.55000000000000004">
      <c r="A11274" s="276"/>
      <c r="B11274" s="218"/>
      <c r="C11274" s="277"/>
      <c r="D11274" s="221"/>
      <c r="E11274" s="218"/>
      <c r="F11274" s="218"/>
      <c r="G11274" s="218"/>
      <c r="H11274" s="218"/>
      <c r="I11274" s="222"/>
      <c r="J11274" s="123"/>
      <c r="K11274" s="137"/>
      <c r="L11274" s="137"/>
      <c r="M11274" s="137"/>
      <c r="N11274" s="218">
        <v>7</v>
      </c>
      <c r="O11274" s="108" t="s">
        <v>15144</v>
      </c>
      <c r="P11274" s="138"/>
      <c r="Q11274" s="108" t="s">
        <v>15145</v>
      </c>
      <c r="R11274" s="108" t="s">
        <v>15148</v>
      </c>
      <c r="S11274" s="139" t="s">
        <v>15154</v>
      </c>
      <c r="T11274" s="218" t="s">
        <v>51</v>
      </c>
      <c r="U11274" s="218" t="s">
        <v>45</v>
      </c>
      <c r="V11274" s="218" t="s">
        <v>75</v>
      </c>
      <c r="W11274" s="223">
        <v>35</v>
      </c>
      <c r="X11274" s="136">
        <v>0.32</v>
      </c>
      <c r="Y11274" s="223">
        <v>6750</v>
      </c>
      <c r="Z11274" s="223">
        <f t="shared" si="1063"/>
        <v>236250</v>
      </c>
      <c r="AA11274" s="224">
        <v>38</v>
      </c>
      <c r="AB11274" s="224">
        <v>66</v>
      </c>
      <c r="AC11274" s="223">
        <f t="shared" si="1064"/>
        <v>80325</v>
      </c>
      <c r="AD11274" s="223">
        <f>IF(AND(AC11274="",M11262=""),0,IF((AC11274=""),M11262, IF( (M11262=""),AC11274,SUM(AC11262:AC11278)+M11262)))</f>
        <v>64416107</v>
      </c>
      <c r="AE11274" s="223">
        <f t="shared" si="1065"/>
        <v>206131.54240000001</v>
      </c>
      <c r="AF11274" s="223">
        <v>0</v>
      </c>
      <c r="AG11274" s="223">
        <f t="shared" si="1066"/>
        <v>206131.54240000001</v>
      </c>
      <c r="AH11274" s="223"/>
    </row>
    <row r="11275" spans="1:34" s="173" customFormat="1" x14ac:dyDescent="0.55000000000000004">
      <c r="A11275" s="276"/>
      <c r="B11275" s="218"/>
      <c r="C11275" s="277"/>
      <c r="D11275" s="221"/>
      <c r="E11275" s="218"/>
      <c r="F11275" s="218"/>
      <c r="G11275" s="218"/>
      <c r="H11275" s="218"/>
      <c r="I11275" s="222"/>
      <c r="J11275" s="123"/>
      <c r="K11275" s="137"/>
      <c r="L11275" s="137"/>
      <c r="M11275" s="137"/>
      <c r="N11275" s="218">
        <v>8</v>
      </c>
      <c r="O11275" s="108" t="s">
        <v>15144</v>
      </c>
      <c r="P11275" s="138"/>
      <c r="Q11275" s="108" t="s">
        <v>15145</v>
      </c>
      <c r="R11275" s="108" t="s">
        <v>15148</v>
      </c>
      <c r="S11275" s="139" t="s">
        <v>15155</v>
      </c>
      <c r="T11275" s="218" t="s">
        <v>51</v>
      </c>
      <c r="U11275" s="218" t="s">
        <v>74</v>
      </c>
      <c r="V11275" s="218" t="s">
        <v>75</v>
      </c>
      <c r="W11275" s="223">
        <v>104</v>
      </c>
      <c r="X11275" s="136">
        <v>0.94</v>
      </c>
      <c r="Y11275" s="223">
        <v>6750</v>
      </c>
      <c r="Z11275" s="223">
        <f t="shared" si="1063"/>
        <v>702000</v>
      </c>
      <c r="AA11275" s="224">
        <v>38</v>
      </c>
      <c r="AB11275" s="224">
        <v>66</v>
      </c>
      <c r="AC11275" s="223">
        <f t="shared" si="1064"/>
        <v>238680</v>
      </c>
      <c r="AD11275" s="223">
        <f>IF(AND(AC11275="",M11262=""),0,IF((AC11275=""),M11262, IF( (M11262=""),AC11275,SUM(AC11262:AC11278)+M11262)))</f>
        <v>64416107</v>
      </c>
      <c r="AE11275" s="223">
        <f t="shared" si="1065"/>
        <v>605511.40579999995</v>
      </c>
      <c r="AF11275" s="223">
        <v>0</v>
      </c>
      <c r="AG11275" s="223">
        <f t="shared" si="1066"/>
        <v>605511.40579999995</v>
      </c>
      <c r="AH11275" s="223"/>
    </row>
    <row r="11276" spans="1:34" s="173" customFormat="1" x14ac:dyDescent="0.55000000000000004">
      <c r="A11276" s="276"/>
      <c r="B11276" s="218"/>
      <c r="C11276" s="277"/>
      <c r="D11276" s="221"/>
      <c r="E11276" s="218"/>
      <c r="F11276" s="218"/>
      <c r="G11276" s="218"/>
      <c r="H11276" s="218"/>
      <c r="I11276" s="222"/>
      <c r="J11276" s="123"/>
      <c r="K11276" s="137"/>
      <c r="L11276" s="137"/>
      <c r="M11276" s="137"/>
      <c r="N11276" s="218">
        <v>9</v>
      </c>
      <c r="O11276" s="108" t="s">
        <v>15144</v>
      </c>
      <c r="P11276" s="138"/>
      <c r="Q11276" s="108" t="s">
        <v>15145</v>
      </c>
      <c r="R11276" s="108" t="s">
        <v>15148</v>
      </c>
      <c r="S11276" s="139" t="s">
        <v>15156</v>
      </c>
      <c r="T11276" s="218" t="s">
        <v>51</v>
      </c>
      <c r="U11276" s="218" t="s">
        <v>45</v>
      </c>
      <c r="V11276" s="218" t="s">
        <v>75</v>
      </c>
      <c r="W11276" s="223">
        <v>28</v>
      </c>
      <c r="X11276" s="136">
        <v>0.24</v>
      </c>
      <c r="Y11276" s="223">
        <v>6750</v>
      </c>
      <c r="Z11276" s="223">
        <f t="shared" si="1063"/>
        <v>189000</v>
      </c>
      <c r="AA11276" s="224">
        <v>38</v>
      </c>
      <c r="AB11276" s="224">
        <v>66</v>
      </c>
      <c r="AC11276" s="223">
        <f t="shared" si="1064"/>
        <v>64260</v>
      </c>
      <c r="AD11276" s="223">
        <f>IF(AND(AC11276="",M11262=""),0,IF((AC11276=""),M11262, IF( (M11262=""),AC11276,SUM(AC11262:AC11278)+M11262)))</f>
        <v>64416107</v>
      </c>
      <c r="AE11276" s="223">
        <f t="shared" si="1065"/>
        <v>154598.6568</v>
      </c>
      <c r="AF11276" s="223">
        <v>0</v>
      </c>
      <c r="AG11276" s="223">
        <f t="shared" si="1066"/>
        <v>154598.6568</v>
      </c>
      <c r="AH11276" s="223"/>
    </row>
    <row r="11277" spans="1:34" s="173" customFormat="1" x14ac:dyDescent="0.55000000000000004">
      <c r="A11277" s="276"/>
      <c r="B11277" s="218"/>
      <c r="C11277" s="277"/>
      <c r="D11277" s="221"/>
      <c r="E11277" s="218"/>
      <c r="F11277" s="218"/>
      <c r="G11277" s="218"/>
      <c r="H11277" s="218"/>
      <c r="I11277" s="222"/>
      <c r="J11277" s="123"/>
      <c r="K11277" s="137"/>
      <c r="L11277" s="137"/>
      <c r="M11277" s="137"/>
      <c r="N11277" s="218">
        <v>10</v>
      </c>
      <c r="O11277" s="108" t="s">
        <v>15144</v>
      </c>
      <c r="P11277" s="138"/>
      <c r="Q11277" s="108" t="s">
        <v>15145</v>
      </c>
      <c r="R11277" s="108" t="s">
        <v>15148</v>
      </c>
      <c r="S11277" s="139" t="s">
        <v>15157</v>
      </c>
      <c r="T11277" s="218" t="s">
        <v>51</v>
      </c>
      <c r="U11277" s="218" t="s">
        <v>45</v>
      </c>
      <c r="V11277" s="218" t="s">
        <v>75</v>
      </c>
      <c r="W11277" s="223">
        <v>9</v>
      </c>
      <c r="X11277" s="136">
        <v>7.0000000000000007E-2</v>
      </c>
      <c r="Y11277" s="223">
        <v>6750</v>
      </c>
      <c r="Z11277" s="223">
        <f t="shared" si="1063"/>
        <v>60750</v>
      </c>
      <c r="AA11277" s="224">
        <v>38</v>
      </c>
      <c r="AB11277" s="224">
        <v>66</v>
      </c>
      <c r="AC11277" s="223">
        <f t="shared" si="1064"/>
        <v>20655</v>
      </c>
      <c r="AD11277" s="223">
        <f>IF(AND(AC11277="",M11262=""),0,IF((AC11277=""),M11262, IF( (M11262=""),AC11277,SUM(AC11262:AC11277)+M11262)))</f>
        <v>64416107</v>
      </c>
      <c r="AE11277" s="223">
        <f>IF( (X11277=""),AD11277*1,AD11277*(X11277/100) )</f>
        <v>45091.274900000004</v>
      </c>
      <c r="AF11277" s="223">
        <v>0</v>
      </c>
      <c r="AG11277" s="223">
        <f t="shared" si="1066"/>
        <v>45091.274900000004</v>
      </c>
      <c r="AH11277" s="223"/>
    </row>
    <row r="11278" spans="1:34" s="173" customFormat="1" x14ac:dyDescent="0.55000000000000004">
      <c r="A11278" s="276"/>
      <c r="B11278" s="218"/>
      <c r="C11278" s="277"/>
      <c r="D11278" s="221"/>
      <c r="E11278" s="218"/>
      <c r="F11278" s="218"/>
      <c r="G11278" s="218"/>
      <c r="H11278" s="218"/>
      <c r="I11278" s="222"/>
      <c r="J11278" s="123"/>
      <c r="K11278" s="137"/>
      <c r="L11278" s="137"/>
      <c r="M11278" s="137"/>
      <c r="N11278" s="218"/>
      <c r="O11278" s="108"/>
      <c r="P11278" s="138"/>
      <c r="Q11278" s="108"/>
      <c r="R11278" s="108"/>
      <c r="S11278" s="139"/>
      <c r="T11278" s="218"/>
      <c r="U11278" s="218"/>
      <c r="V11278" s="218"/>
      <c r="W11278" s="223"/>
      <c r="X11278" s="136"/>
      <c r="Y11278" s="223"/>
      <c r="Z11278" s="223"/>
      <c r="AA11278" s="224"/>
      <c r="AB11278" s="224"/>
      <c r="AC11278" s="223"/>
      <c r="AD11278" s="223"/>
      <c r="AE11278" s="223"/>
      <c r="AF11278" s="223"/>
      <c r="AG11278" s="223"/>
      <c r="AH11278" s="223"/>
    </row>
    <row r="11279" spans="1:34" s="173" customFormat="1" x14ac:dyDescent="0.55000000000000004">
      <c r="A11279" s="276"/>
      <c r="B11279" s="218"/>
      <c r="C11279" s="277"/>
      <c r="D11279" s="221"/>
      <c r="E11279" s="218"/>
      <c r="F11279" s="218"/>
      <c r="G11279" s="218"/>
      <c r="H11279" s="218"/>
      <c r="I11279" s="222"/>
      <c r="J11279" s="123"/>
      <c r="K11279" s="137"/>
      <c r="L11279" s="137"/>
      <c r="M11279" s="137">
        <f>SUM(M11258:M11278)</f>
        <v>39425375</v>
      </c>
      <c r="N11279" s="218"/>
      <c r="O11279" s="108"/>
      <c r="P11279" s="138"/>
      <c r="Q11279" s="108"/>
      <c r="R11279" s="108"/>
      <c r="S11279" s="139"/>
      <c r="T11279" s="218"/>
      <c r="U11279" s="218"/>
      <c r="V11279" s="218"/>
      <c r="W11279" s="223"/>
      <c r="X11279" s="136"/>
      <c r="Y11279" s="223"/>
      <c r="Z11279" s="223"/>
      <c r="AA11279" s="224"/>
      <c r="AB11279" s="224"/>
      <c r="AC11279" s="223">
        <f>SUM(AC11258:AC11278)</f>
        <v>33761422</v>
      </c>
      <c r="AD11279" s="223"/>
      <c r="AE11279" s="397" t="s">
        <v>15311</v>
      </c>
      <c r="AF11279" s="398"/>
      <c r="AG11279" s="278">
        <f>SUM(AG11258:AG11278)</f>
        <v>73186796.999999985</v>
      </c>
      <c r="AH11279" s="278"/>
    </row>
    <row r="11280" spans="1:34" s="99" customFormat="1" x14ac:dyDescent="0.55000000000000004">
      <c r="A11280" s="107"/>
      <c r="B11280" s="218"/>
      <c r="C11280" s="74"/>
      <c r="D11280" s="279"/>
      <c r="E11280" s="74"/>
      <c r="F11280" s="74"/>
      <c r="G11280" s="74"/>
      <c r="H11280" s="74"/>
      <c r="I11280" s="280"/>
      <c r="J11280" s="281"/>
      <c r="K11280" s="282"/>
      <c r="L11280" s="282"/>
      <c r="M11280" s="282"/>
      <c r="N11280" s="74"/>
      <c r="O11280" s="125"/>
      <c r="P11280" s="283"/>
      <c r="Q11280" s="125"/>
      <c r="R11280" s="125"/>
      <c r="S11280" s="126"/>
      <c r="T11280" s="74"/>
      <c r="U11280" s="74"/>
      <c r="V11280" s="74"/>
      <c r="W11280" s="87"/>
      <c r="X11280" s="284"/>
      <c r="Y11280" s="87"/>
      <c r="Z11280" s="87"/>
      <c r="AA11280" s="285"/>
      <c r="AB11280" s="285"/>
      <c r="AC11280" s="87"/>
      <c r="AD11280" s="87"/>
      <c r="AE11280" s="76"/>
      <c r="AF11280" s="76"/>
      <c r="AG11280" s="278">
        <v>50000000</v>
      </c>
      <c r="AH11280" s="278">
        <v>0.3</v>
      </c>
    </row>
    <row r="11281" spans="1:34" s="99" customFormat="1" x14ac:dyDescent="0.55000000000000004">
      <c r="A11281" s="107"/>
      <c r="B11281" s="218"/>
      <c r="C11281" s="74"/>
      <c r="D11281" s="279"/>
      <c r="E11281" s="74"/>
      <c r="F11281" s="74"/>
      <c r="G11281" s="74"/>
      <c r="H11281" s="74"/>
      <c r="I11281" s="280"/>
      <c r="J11281" s="281"/>
      <c r="K11281" s="282"/>
      <c r="L11281" s="282"/>
      <c r="M11281" s="282"/>
      <c r="N11281" s="74"/>
      <c r="O11281" s="125"/>
      <c r="P11281" s="283"/>
      <c r="Q11281" s="125"/>
      <c r="R11281" s="125"/>
      <c r="S11281" s="126"/>
      <c r="T11281" s="74"/>
      <c r="U11281" s="74"/>
      <c r="V11281" s="74"/>
      <c r="W11281" s="87"/>
      <c r="X11281" s="284"/>
      <c r="Y11281" s="87"/>
      <c r="Z11281" s="87"/>
      <c r="AA11281" s="285"/>
      <c r="AB11281" s="285"/>
      <c r="AC11281" s="87"/>
      <c r="AD11281" s="87"/>
      <c r="AE11281" s="76"/>
      <c r="AF11281" s="76"/>
      <c r="AG11281" s="278">
        <f>AG11279-AG11280</f>
        <v>23186796.999999985</v>
      </c>
      <c r="AH11281" s="278">
        <v>0.4</v>
      </c>
    </row>
    <row r="11282" spans="1:34" s="99" customFormat="1" x14ac:dyDescent="0.55000000000000004">
      <c r="A11282" s="107"/>
      <c r="B11282" s="218"/>
      <c r="C11282" s="74"/>
      <c r="D11282" s="279"/>
      <c r="E11282" s="74"/>
      <c r="F11282" s="74"/>
      <c r="G11282" s="74"/>
      <c r="H11282" s="74"/>
      <c r="I11282" s="280"/>
      <c r="J11282" s="281"/>
      <c r="K11282" s="282"/>
      <c r="L11282" s="282"/>
      <c r="M11282" s="282"/>
      <c r="N11282" s="74"/>
      <c r="O11282" s="125"/>
      <c r="P11282" s="283"/>
      <c r="Q11282" s="125"/>
      <c r="R11282" s="125"/>
      <c r="S11282" s="126"/>
      <c r="T11282" s="74"/>
      <c r="U11282" s="74"/>
      <c r="V11282" s="74"/>
      <c r="W11282" s="87"/>
      <c r="X11282" s="367"/>
      <c r="Y11282" s="87"/>
      <c r="Z11282" s="87"/>
      <c r="AA11282" s="285"/>
      <c r="AB11282" s="285"/>
      <c r="AC11282" s="87"/>
      <c r="AD11282" s="87"/>
      <c r="AE11282" s="76"/>
      <c r="AF11282" s="76"/>
      <c r="AG11282" s="278" t="s">
        <v>15731</v>
      </c>
      <c r="AH11282" s="278"/>
    </row>
    <row r="11283" spans="1:34" s="173" customFormat="1" x14ac:dyDescent="0.55000000000000004">
      <c r="A11283" s="122" t="s">
        <v>15708</v>
      </c>
      <c r="B11283" s="218"/>
      <c r="C11283" s="218"/>
      <c r="D11283" s="221"/>
      <c r="E11283" s="218"/>
      <c r="F11283" s="218"/>
      <c r="G11283" s="218"/>
      <c r="H11283" s="218"/>
      <c r="I11283" s="222"/>
      <c r="J11283" s="123"/>
      <c r="K11283" s="137"/>
      <c r="L11283" s="137"/>
      <c r="M11283" s="137"/>
      <c r="N11283" s="218">
        <v>1</v>
      </c>
      <c r="O11283" s="108" t="s">
        <v>15116</v>
      </c>
      <c r="P11283" s="138">
        <v>3570800436237</v>
      </c>
      <c r="Q11283" s="108" t="s">
        <v>15117</v>
      </c>
      <c r="R11283" s="108" t="s">
        <v>15120</v>
      </c>
      <c r="S11283" s="139" t="s">
        <v>15121</v>
      </c>
      <c r="T11283" s="218" t="s">
        <v>15664</v>
      </c>
      <c r="U11283" s="218" t="s">
        <v>74</v>
      </c>
      <c r="V11283" s="218" t="s">
        <v>62</v>
      </c>
      <c r="W11283" s="223">
        <v>25</v>
      </c>
      <c r="X11283" s="136">
        <v>100</v>
      </c>
      <c r="Y11283" s="223">
        <v>5500</v>
      </c>
      <c r="Z11283" s="223">
        <f>W11283*Y11283</f>
        <v>137500</v>
      </c>
      <c r="AA11283" s="224">
        <v>36</v>
      </c>
      <c r="AB11283" s="224">
        <v>93</v>
      </c>
      <c r="AC11283" s="223">
        <f>(Z11283*(100-AB11283))/100</f>
        <v>9625</v>
      </c>
      <c r="AD11283" s="223">
        <f>IF(AND(AC11283="",M11283=""),0,IF((AC11283=""),M11283, IF( (M11283=""),AC11283,SUM(AC11283:AC11287)+M11283)))</f>
        <v>9625</v>
      </c>
      <c r="AE11283" s="223">
        <f>IF( (X11283=""),AD11283*1,AD11283*(X11283/100) )</f>
        <v>9625</v>
      </c>
      <c r="AF11283" s="223">
        <v>0</v>
      </c>
      <c r="AG11283" s="223">
        <f>IF((AF11283-AE11283) &gt; 1,0,IF((AF11283-AE11283)&lt;0,AE11283-AF11283,AF11283-AE11283))</f>
        <v>9625</v>
      </c>
      <c r="AH11283" s="223">
        <v>0.3</v>
      </c>
    </row>
    <row r="11284" spans="1:34" s="173" customFormat="1" x14ac:dyDescent="0.55000000000000004">
      <c r="A11284" s="122"/>
      <c r="B11284" s="218"/>
      <c r="C11284" s="218"/>
      <c r="D11284" s="221"/>
      <c r="E11284" s="218"/>
      <c r="F11284" s="218"/>
      <c r="G11284" s="218"/>
      <c r="H11284" s="218"/>
      <c r="I11284" s="222"/>
      <c r="J11284" s="123"/>
      <c r="K11284" s="137"/>
      <c r="L11284" s="137"/>
      <c r="M11284" s="137"/>
      <c r="N11284" s="218"/>
      <c r="O11284" s="108"/>
      <c r="P11284" s="138"/>
      <c r="Q11284" s="108"/>
      <c r="R11284" s="108"/>
      <c r="S11284" s="139"/>
      <c r="T11284" s="218"/>
      <c r="U11284" s="218"/>
      <c r="V11284" s="218"/>
      <c r="W11284" s="223"/>
      <c r="X11284" s="136"/>
      <c r="Y11284" s="223"/>
      <c r="Z11284" s="223"/>
      <c r="AA11284" s="224"/>
      <c r="AB11284" s="224"/>
      <c r="AC11284" s="223"/>
      <c r="AD11284" s="223"/>
      <c r="AE11284" s="223"/>
      <c r="AF11284" s="223"/>
      <c r="AG11284" s="223"/>
      <c r="AH11284" s="223"/>
    </row>
    <row r="11285" spans="1:34" s="173" customFormat="1" x14ac:dyDescent="0.55000000000000004">
      <c r="A11285" s="122"/>
      <c r="B11285" s="218"/>
      <c r="C11285" s="218"/>
      <c r="D11285" s="221"/>
      <c r="E11285" s="218"/>
      <c r="F11285" s="218"/>
      <c r="G11285" s="218"/>
      <c r="H11285" s="218"/>
      <c r="I11285" s="222"/>
      <c r="J11285" s="123"/>
      <c r="K11285" s="137"/>
      <c r="L11285" s="137"/>
      <c r="M11285" s="137"/>
      <c r="N11285" s="218"/>
      <c r="O11285" s="108"/>
      <c r="P11285" s="138"/>
      <c r="Q11285" s="108"/>
      <c r="R11285" s="108"/>
      <c r="S11285" s="139"/>
      <c r="T11285" s="218"/>
      <c r="U11285" s="218"/>
      <c r="V11285" s="218"/>
      <c r="W11285" s="223"/>
      <c r="X11285" s="136"/>
      <c r="Y11285" s="223"/>
      <c r="Z11285" s="223"/>
      <c r="AA11285" s="224"/>
      <c r="AB11285" s="224"/>
      <c r="AC11285" s="223"/>
      <c r="AD11285" s="223"/>
      <c r="AE11285" s="223">
        <f>SUM(AE11283:AE11284)</f>
        <v>9625</v>
      </c>
      <c r="AF11285" s="223"/>
      <c r="AG11285" s="223">
        <f>SUM(AG11283:AG11284)</f>
        <v>9625</v>
      </c>
      <c r="AH11285" s="223"/>
    </row>
    <row r="11286" spans="1:34" s="297" customFormat="1" x14ac:dyDescent="0.55000000000000004">
      <c r="A11286" s="286"/>
      <c r="B11286" s="218"/>
      <c r="C11286" s="288"/>
      <c r="D11286" s="289"/>
      <c r="E11286" s="288"/>
      <c r="F11286" s="288"/>
      <c r="G11286" s="288"/>
      <c r="H11286" s="288"/>
      <c r="I11286" s="290"/>
      <c r="J11286" s="291"/>
      <c r="K11286" s="292"/>
      <c r="L11286" s="292"/>
      <c r="M11286" s="292"/>
      <c r="N11286" s="288"/>
      <c r="O11286" s="286"/>
      <c r="P11286" s="293"/>
      <c r="Q11286" s="286"/>
      <c r="R11286" s="286"/>
      <c r="S11286" s="287"/>
      <c r="T11286" s="288"/>
      <c r="U11286" s="288"/>
      <c r="V11286" s="288"/>
      <c r="W11286" s="294"/>
      <c r="X11286" s="295"/>
      <c r="Y11286" s="294"/>
      <c r="Z11286" s="294"/>
      <c r="AA11286" s="296"/>
      <c r="AB11286" s="296"/>
      <c r="AC11286" s="294"/>
      <c r="AD11286" s="294"/>
      <c r="AE11286" s="294"/>
      <c r="AF11286" s="294"/>
      <c r="AG11286" s="294"/>
      <c r="AH11286" s="294"/>
    </row>
    <row r="11287" spans="1:34" s="297" customFormat="1" x14ac:dyDescent="0.55000000000000004">
      <c r="A11287" s="286"/>
      <c r="B11287" s="218"/>
      <c r="C11287" s="288"/>
      <c r="D11287" s="289"/>
      <c r="E11287" s="288"/>
      <c r="F11287" s="288"/>
      <c r="G11287" s="288"/>
      <c r="H11287" s="288"/>
      <c r="I11287" s="290"/>
      <c r="J11287" s="291"/>
      <c r="K11287" s="292"/>
      <c r="L11287" s="292"/>
      <c r="M11287" s="292"/>
      <c r="N11287" s="288"/>
      <c r="O11287" s="286"/>
      <c r="P11287" s="293"/>
      <c r="Q11287" s="286"/>
      <c r="R11287" s="286"/>
      <c r="S11287" s="287"/>
      <c r="T11287" s="288"/>
      <c r="U11287" s="288"/>
      <c r="V11287" s="288"/>
      <c r="W11287" s="294"/>
      <c r="X11287" s="295"/>
      <c r="Y11287" s="294"/>
      <c r="Z11287" s="294"/>
      <c r="AA11287" s="296"/>
      <c r="AB11287" s="296"/>
      <c r="AC11287" s="294"/>
      <c r="AD11287" s="294"/>
      <c r="AE11287" s="294"/>
      <c r="AF11287" s="294"/>
      <c r="AG11287" s="294"/>
      <c r="AH11287" s="294"/>
    </row>
    <row r="11288" spans="1:34" s="297" customFormat="1" x14ac:dyDescent="0.55000000000000004">
      <c r="A11288" s="286"/>
      <c r="B11288" s="218"/>
      <c r="C11288" s="288"/>
      <c r="D11288" s="289"/>
      <c r="E11288" s="288"/>
      <c r="F11288" s="288"/>
      <c r="G11288" s="288"/>
      <c r="H11288" s="288"/>
      <c r="I11288" s="290"/>
      <c r="J11288" s="291"/>
      <c r="K11288" s="292"/>
      <c r="L11288" s="292"/>
      <c r="M11288" s="292"/>
      <c r="N11288" s="288"/>
      <c r="O11288" s="286"/>
      <c r="P11288" s="293"/>
      <c r="Q11288" s="286"/>
      <c r="R11288" s="286"/>
      <c r="S11288" s="287"/>
      <c r="T11288" s="288"/>
      <c r="U11288" s="288"/>
      <c r="V11288" s="288"/>
      <c r="W11288" s="294"/>
      <c r="X11288" s="295"/>
      <c r="Y11288" s="294"/>
      <c r="Z11288" s="294"/>
      <c r="AA11288" s="296"/>
      <c r="AB11288" s="296"/>
      <c r="AC11288" s="294"/>
      <c r="AD11288" s="294"/>
      <c r="AE11288" s="294"/>
      <c r="AF11288" s="294"/>
      <c r="AG11288" s="294"/>
      <c r="AH11288" s="294"/>
    </row>
    <row r="11289" spans="1:34" s="297" customFormat="1" x14ac:dyDescent="0.55000000000000004">
      <c r="A11289" s="286"/>
      <c r="B11289" s="218"/>
      <c r="C11289" s="288"/>
      <c r="D11289" s="289"/>
      <c r="E11289" s="288"/>
      <c r="F11289" s="288"/>
      <c r="G11289" s="288"/>
      <c r="H11289" s="288"/>
      <c r="I11289" s="290"/>
      <c r="J11289" s="291"/>
      <c r="K11289" s="292"/>
      <c r="L11289" s="292"/>
      <c r="M11289" s="292"/>
      <c r="N11289" s="288"/>
      <c r="O11289" s="286"/>
      <c r="P11289" s="293"/>
      <c r="Q11289" s="286"/>
      <c r="R11289" s="286"/>
      <c r="S11289" s="287"/>
      <c r="T11289" s="288"/>
      <c r="U11289" s="288"/>
      <c r="V11289" s="288"/>
      <c r="W11289" s="294"/>
      <c r="X11289" s="295"/>
      <c r="Y11289" s="294"/>
      <c r="Z11289" s="294"/>
      <c r="AA11289" s="296"/>
      <c r="AB11289" s="296"/>
      <c r="AC11289" s="294"/>
      <c r="AD11289" s="294"/>
      <c r="AE11289" s="294"/>
      <c r="AF11289" s="294"/>
      <c r="AG11289" s="294"/>
      <c r="AH11289" s="294"/>
    </row>
    <row r="11290" spans="1:34" s="297" customFormat="1" x14ac:dyDescent="0.55000000000000004">
      <c r="A11290" s="286"/>
      <c r="B11290" s="218"/>
      <c r="C11290" s="288"/>
      <c r="D11290" s="289"/>
      <c r="E11290" s="288"/>
      <c r="F11290" s="288"/>
      <c r="G11290" s="288"/>
      <c r="H11290" s="288"/>
      <c r="I11290" s="290"/>
      <c r="J11290" s="291"/>
      <c r="K11290" s="292"/>
      <c r="L11290" s="292"/>
      <c r="M11290" s="292"/>
      <c r="N11290" s="288"/>
      <c r="O11290" s="286"/>
      <c r="P11290" s="293"/>
      <c r="Q11290" s="286"/>
      <c r="R11290" s="286"/>
      <c r="S11290" s="287"/>
      <c r="T11290" s="288"/>
      <c r="U11290" s="288"/>
      <c r="V11290" s="288"/>
      <c r="W11290" s="294"/>
      <c r="X11290" s="295"/>
      <c r="Y11290" s="294"/>
      <c r="Z11290" s="294"/>
      <c r="AA11290" s="296"/>
      <c r="AB11290" s="296"/>
      <c r="AC11290" s="294"/>
      <c r="AD11290" s="294"/>
      <c r="AE11290" s="294"/>
      <c r="AF11290" s="294"/>
      <c r="AG11290" s="294"/>
      <c r="AH11290" s="294"/>
    </row>
    <row r="11291" spans="1:34" s="297" customFormat="1" x14ac:dyDescent="0.55000000000000004">
      <c r="A11291" s="286"/>
      <c r="B11291" s="218"/>
      <c r="C11291" s="288"/>
      <c r="D11291" s="289"/>
      <c r="E11291" s="288"/>
      <c r="F11291" s="288"/>
      <c r="G11291" s="288"/>
      <c r="H11291" s="288"/>
      <c r="I11291" s="290"/>
      <c r="J11291" s="291"/>
      <c r="K11291" s="292"/>
      <c r="L11291" s="292"/>
      <c r="M11291" s="292"/>
      <c r="N11291" s="288"/>
      <c r="O11291" s="286"/>
      <c r="P11291" s="293"/>
      <c r="Q11291" s="286"/>
      <c r="R11291" s="286"/>
      <c r="S11291" s="287"/>
      <c r="T11291" s="288"/>
      <c r="U11291" s="288"/>
      <c r="V11291" s="288"/>
      <c r="W11291" s="294"/>
      <c r="X11291" s="295"/>
      <c r="Y11291" s="294"/>
      <c r="Z11291" s="294"/>
      <c r="AA11291" s="296"/>
      <c r="AB11291" s="296"/>
      <c r="AC11291" s="294"/>
      <c r="AD11291" s="294"/>
      <c r="AE11291" s="294"/>
      <c r="AF11291" s="294"/>
      <c r="AG11291" s="294"/>
      <c r="AH11291" s="294"/>
    </row>
    <row r="11292" spans="1:34" s="297" customFormat="1" x14ac:dyDescent="0.55000000000000004">
      <c r="A11292" s="286"/>
      <c r="B11292" s="218"/>
      <c r="C11292" s="288"/>
      <c r="D11292" s="289"/>
      <c r="E11292" s="288"/>
      <c r="F11292" s="288"/>
      <c r="G11292" s="288"/>
      <c r="H11292" s="288"/>
      <c r="I11292" s="290"/>
      <c r="J11292" s="291"/>
      <c r="K11292" s="292"/>
      <c r="L11292" s="292"/>
      <c r="M11292" s="292"/>
      <c r="N11292" s="288"/>
      <c r="O11292" s="286"/>
      <c r="P11292" s="293"/>
      <c r="Q11292" s="286"/>
      <c r="R11292" s="286"/>
      <c r="S11292" s="287"/>
      <c r="T11292" s="288"/>
      <c r="U11292" s="288"/>
      <c r="V11292" s="288"/>
      <c r="W11292" s="294"/>
      <c r="X11292" s="295"/>
      <c r="Y11292" s="294"/>
      <c r="Z11292" s="294"/>
      <c r="AA11292" s="296"/>
      <c r="AB11292" s="296"/>
      <c r="AC11292" s="294"/>
      <c r="AD11292" s="294"/>
      <c r="AE11292" s="294"/>
      <c r="AF11292" s="294"/>
      <c r="AG11292" s="294"/>
      <c r="AH11292" s="294"/>
    </row>
    <row r="11293" spans="1:34" s="297" customFormat="1" x14ac:dyDescent="0.55000000000000004">
      <c r="A11293" s="286"/>
      <c r="B11293" s="218"/>
      <c r="C11293" s="288"/>
      <c r="D11293" s="289"/>
      <c r="E11293" s="288"/>
      <c r="F11293" s="288"/>
      <c r="G11293" s="288"/>
      <c r="H11293" s="288"/>
      <c r="I11293" s="290"/>
      <c r="J11293" s="291"/>
      <c r="K11293" s="292"/>
      <c r="L11293" s="292"/>
      <c r="M11293" s="292"/>
      <c r="N11293" s="288"/>
      <c r="O11293" s="286"/>
      <c r="P11293" s="293"/>
      <c r="Q11293" s="286"/>
      <c r="R11293" s="286"/>
      <c r="S11293" s="287"/>
      <c r="T11293" s="288"/>
      <c r="U11293" s="288"/>
      <c r="V11293" s="288"/>
      <c r="W11293" s="294"/>
      <c r="X11293" s="295"/>
      <c r="Y11293" s="294"/>
      <c r="Z11293" s="294"/>
      <c r="AA11293" s="296"/>
      <c r="AB11293" s="296"/>
      <c r="AC11293" s="294"/>
      <c r="AD11293" s="294"/>
      <c r="AE11293" s="294"/>
      <c r="AF11293" s="294"/>
      <c r="AG11293" s="294"/>
      <c r="AH11293" s="294"/>
    </row>
    <row r="11294" spans="1:34" s="297" customFormat="1" x14ac:dyDescent="0.55000000000000004">
      <c r="A11294" s="286"/>
      <c r="B11294" s="218"/>
      <c r="C11294" s="288"/>
      <c r="D11294" s="289"/>
      <c r="E11294" s="288"/>
      <c r="F11294" s="288"/>
      <c r="G11294" s="288"/>
      <c r="H11294" s="288"/>
      <c r="I11294" s="290"/>
      <c r="J11294" s="291"/>
      <c r="K11294" s="292"/>
      <c r="L11294" s="292"/>
      <c r="M11294" s="292"/>
      <c r="N11294" s="288"/>
      <c r="O11294" s="286"/>
      <c r="P11294" s="293"/>
      <c r="Q11294" s="286"/>
      <c r="R11294" s="286"/>
      <c r="S11294" s="287"/>
      <c r="T11294" s="288"/>
      <c r="U11294" s="288"/>
      <c r="V11294" s="288"/>
      <c r="W11294" s="294"/>
      <c r="X11294" s="295"/>
      <c r="Y11294" s="294"/>
      <c r="Z11294" s="294"/>
      <c r="AA11294" s="296"/>
      <c r="AB11294" s="296"/>
      <c r="AC11294" s="294"/>
      <c r="AD11294" s="294"/>
      <c r="AE11294" s="294"/>
      <c r="AF11294" s="294"/>
      <c r="AG11294" s="294"/>
      <c r="AH11294" s="294"/>
    </row>
    <row r="11295" spans="1:34" x14ac:dyDescent="0.55000000000000004">
      <c r="A11295" s="125" t="s">
        <v>10514</v>
      </c>
      <c r="B11295" s="123">
        <v>4815</v>
      </c>
      <c r="C11295" s="109">
        <v>7817</v>
      </c>
      <c r="D11295" s="90" t="s">
        <v>10515</v>
      </c>
      <c r="E11295" s="102" t="s">
        <v>34</v>
      </c>
      <c r="F11295" s="102">
        <v>668</v>
      </c>
      <c r="G11295" s="102">
        <v>0</v>
      </c>
      <c r="H11295" s="102">
        <v>0</v>
      </c>
      <c r="I11295" s="98">
        <v>60</v>
      </c>
      <c r="J11295" s="102" t="s">
        <v>62</v>
      </c>
      <c r="K11295" s="94">
        <f>((G11295*400)+(H11295*100))+I11295</f>
        <v>60</v>
      </c>
      <c r="L11295" s="94">
        <v>1900</v>
      </c>
      <c r="M11295" s="94">
        <f>K11295*L11295</f>
        <v>114000</v>
      </c>
      <c r="N11295" s="102">
        <v>1</v>
      </c>
      <c r="O11295" s="111" t="s">
        <v>10512</v>
      </c>
      <c r="P11295" s="96">
        <v>3119800038373</v>
      </c>
      <c r="Q11295" s="111" t="s">
        <v>10513</v>
      </c>
      <c r="R11295" s="111" t="s">
        <v>10516</v>
      </c>
      <c r="S11295" s="97" t="s">
        <v>10517</v>
      </c>
      <c r="T11295" s="102" t="s">
        <v>5555</v>
      </c>
      <c r="U11295" s="102" t="s">
        <v>45</v>
      </c>
      <c r="V11295" s="102" t="s">
        <v>75</v>
      </c>
      <c r="W11295" s="94">
        <v>721.98</v>
      </c>
      <c r="X11295" s="98">
        <v>25</v>
      </c>
      <c r="Y11295" s="94">
        <v>9200</v>
      </c>
      <c r="Z11295" s="94">
        <f>W11295*Y11295</f>
        <v>6642216</v>
      </c>
      <c r="AA11295" s="89">
        <v>11</v>
      </c>
      <c r="AB11295" s="89">
        <v>12</v>
      </c>
      <c r="AC11295" s="94">
        <f>(Z11295*(100-AB11295))/100</f>
        <v>5845150.0800000001</v>
      </c>
      <c r="AD11295" s="94">
        <f>IF(AND(AC11295="",M11295=""),0,IF((AC11295=""),M11295, IF( (M11295=""),AC11295,SUM(AC11295:AC11298)+M11295)))</f>
        <v>23494600.32</v>
      </c>
      <c r="AE11295" s="94">
        <f t="shared" ref="AE11295:AE11338" si="1067">IF( (X11295=""),AD11295*1,AD11295*(X11295/100) )</f>
        <v>5873650.0800000001</v>
      </c>
      <c r="AF11295" s="94">
        <v>0</v>
      </c>
      <c r="AG11295" s="94">
        <f>IF((AF11295-AE11295) &gt; 1,0,IF((AF11295-AE11295)&lt;0,AE11295-AF11295,AF11295-AE11295))</f>
        <v>5873650.0800000001</v>
      </c>
      <c r="AH11295" s="94"/>
    </row>
    <row r="11296" spans="1:34" s="99" customFormat="1" x14ac:dyDescent="0.55000000000000004">
      <c r="A11296" s="107"/>
      <c r="B11296" s="123"/>
      <c r="C11296" s="109"/>
      <c r="D11296" s="90"/>
      <c r="E11296" s="102"/>
      <c r="F11296" s="102"/>
      <c r="G11296" s="102"/>
      <c r="H11296" s="102"/>
      <c r="I11296" s="98"/>
      <c r="J11296" s="102"/>
      <c r="K11296" s="94"/>
      <c r="L11296" s="94"/>
      <c r="M11296" s="94"/>
      <c r="N11296" s="102"/>
      <c r="O11296" s="111"/>
      <c r="P11296" s="96"/>
      <c r="Q11296" s="111"/>
      <c r="R11296" s="111"/>
      <c r="S11296" s="97"/>
      <c r="T11296" s="102" t="s">
        <v>5555</v>
      </c>
      <c r="U11296" s="102"/>
      <c r="V11296" s="102" t="s">
        <v>75</v>
      </c>
      <c r="W11296" s="94">
        <v>721.98</v>
      </c>
      <c r="X11296" s="98">
        <v>25</v>
      </c>
      <c r="Y11296" s="94">
        <v>9200</v>
      </c>
      <c r="Z11296" s="94">
        <f>W11296*Y11296</f>
        <v>6642216</v>
      </c>
      <c r="AA11296" s="89">
        <v>11</v>
      </c>
      <c r="AB11296" s="89">
        <v>12</v>
      </c>
      <c r="AC11296" s="94">
        <f t="shared" ref="AC11296:AC11321" si="1068">(Z11296*(100-AB11296))/100</f>
        <v>5845150.0800000001</v>
      </c>
      <c r="AD11296" s="94">
        <f>IF(AND(AC11296="",M11295=""),0,IF((AC11296=""),M11295, IF( (M11295=""),AC11296,SUM(AC11295:AC11298)+M11295)))</f>
        <v>23494600.32</v>
      </c>
      <c r="AE11296" s="94">
        <f t="shared" si="1067"/>
        <v>5873650.0800000001</v>
      </c>
      <c r="AF11296" s="94">
        <v>0</v>
      </c>
      <c r="AG11296" s="94">
        <f t="shared" ref="AG11296:AG11349" si="1069">IF((AF11296-AE11296) &gt; 1,0,IF((AF11296-AE11296)&lt;0,AE11296-AF11296,AF11296-AE11296))</f>
        <v>5873650.0800000001</v>
      </c>
      <c r="AH11296" s="94"/>
    </row>
    <row r="11297" spans="1:34" s="99" customFormat="1" x14ac:dyDescent="0.55000000000000004">
      <c r="A11297" s="107"/>
      <c r="B11297" s="123"/>
      <c r="C11297" s="109"/>
      <c r="D11297" s="90"/>
      <c r="E11297" s="102"/>
      <c r="F11297" s="102"/>
      <c r="G11297" s="102"/>
      <c r="H11297" s="102"/>
      <c r="I11297" s="98"/>
      <c r="J11297" s="102"/>
      <c r="K11297" s="94"/>
      <c r="L11297" s="94"/>
      <c r="M11297" s="94"/>
      <c r="N11297" s="102"/>
      <c r="O11297" s="111"/>
      <c r="P11297" s="96"/>
      <c r="Q11297" s="111"/>
      <c r="R11297" s="111"/>
      <c r="S11297" s="97"/>
      <c r="T11297" s="102" t="s">
        <v>5555</v>
      </c>
      <c r="U11297" s="102"/>
      <c r="V11297" s="102" t="s">
        <v>75</v>
      </c>
      <c r="W11297" s="94">
        <v>721.98</v>
      </c>
      <c r="X11297" s="98">
        <v>25</v>
      </c>
      <c r="Y11297" s="94">
        <v>9200</v>
      </c>
      <c r="Z11297" s="94">
        <f>W11297*Y11297</f>
        <v>6642216</v>
      </c>
      <c r="AA11297" s="89">
        <v>11</v>
      </c>
      <c r="AB11297" s="89">
        <v>12</v>
      </c>
      <c r="AC11297" s="94">
        <f t="shared" si="1068"/>
        <v>5845150.0800000001</v>
      </c>
      <c r="AD11297" s="94">
        <f>IF(AND(AC11297="",M11295=""),0,IF((AC11297=""),M11295, IF( (M11295=""),AC11297,SUM(AC11295:AC11298)+M11295)))</f>
        <v>23494600.32</v>
      </c>
      <c r="AE11297" s="94">
        <f t="shared" si="1067"/>
        <v>5873650.0800000001</v>
      </c>
      <c r="AF11297" s="94">
        <v>0</v>
      </c>
      <c r="AG11297" s="94">
        <f t="shared" si="1069"/>
        <v>5873650.0800000001</v>
      </c>
      <c r="AH11297" s="94"/>
    </row>
    <row r="11298" spans="1:34" s="99" customFormat="1" x14ac:dyDescent="0.55000000000000004">
      <c r="A11298" s="107"/>
      <c r="B11298" s="123"/>
      <c r="C11298" s="109"/>
      <c r="D11298" s="90"/>
      <c r="E11298" s="102"/>
      <c r="F11298" s="102"/>
      <c r="G11298" s="102"/>
      <c r="H11298" s="102"/>
      <c r="I11298" s="98"/>
      <c r="J11298" s="102"/>
      <c r="K11298" s="94"/>
      <c r="L11298" s="94"/>
      <c r="M11298" s="94"/>
      <c r="N11298" s="102"/>
      <c r="O11298" s="111"/>
      <c r="P11298" s="96"/>
      <c r="Q11298" s="111"/>
      <c r="R11298" s="111"/>
      <c r="S11298" s="97"/>
      <c r="T11298" s="102" t="s">
        <v>5555</v>
      </c>
      <c r="U11298" s="102"/>
      <c r="V11298" s="102" t="s">
        <v>75</v>
      </c>
      <c r="W11298" s="94">
        <v>721.98</v>
      </c>
      <c r="X11298" s="98">
        <v>25</v>
      </c>
      <c r="Y11298" s="94">
        <v>9200</v>
      </c>
      <c r="Z11298" s="94">
        <f>W11298*Y11298</f>
        <v>6642216</v>
      </c>
      <c r="AA11298" s="89">
        <v>11</v>
      </c>
      <c r="AB11298" s="89">
        <v>12</v>
      </c>
      <c r="AC11298" s="94">
        <f t="shared" si="1068"/>
        <v>5845150.0800000001</v>
      </c>
      <c r="AD11298" s="94">
        <f>IF(AND(AC11298="",M11295=""),0,IF((AC11298=""),M11295, IF( (M11295=""),AC11298,SUM(AC11295:AC11298)+M11295)))</f>
        <v>23494600.32</v>
      </c>
      <c r="AE11298" s="94">
        <f t="shared" si="1067"/>
        <v>5873650.0800000001</v>
      </c>
      <c r="AF11298" s="94">
        <v>0</v>
      </c>
      <c r="AG11298" s="94">
        <f t="shared" si="1069"/>
        <v>5873650.0800000001</v>
      </c>
      <c r="AH11298" s="94"/>
    </row>
    <row r="11299" spans="1:34" s="99" customFormat="1" x14ac:dyDescent="0.55000000000000004">
      <c r="A11299" s="107"/>
      <c r="B11299" s="123">
        <v>4816</v>
      </c>
      <c r="C11299" s="109">
        <v>7815</v>
      </c>
      <c r="D11299" s="90" t="s">
        <v>10518</v>
      </c>
      <c r="E11299" s="102" t="s">
        <v>34</v>
      </c>
      <c r="F11299" s="102">
        <v>669</v>
      </c>
      <c r="G11299" s="102">
        <v>0</v>
      </c>
      <c r="H11299" s="102">
        <v>0</v>
      </c>
      <c r="I11299" s="98">
        <v>99</v>
      </c>
      <c r="J11299" s="102" t="s">
        <v>62</v>
      </c>
      <c r="K11299" s="94">
        <f>((G11299*400)+(H11299*100))+I11299</f>
        <v>99</v>
      </c>
      <c r="L11299" s="94">
        <v>1900</v>
      </c>
      <c r="M11299" s="94">
        <f>K11299*L11299</f>
        <v>188100</v>
      </c>
      <c r="N11299" s="102"/>
      <c r="O11299" s="111"/>
      <c r="P11299" s="96"/>
      <c r="Q11299" s="111"/>
      <c r="R11299" s="111"/>
      <c r="S11299" s="97"/>
      <c r="T11299" s="102"/>
      <c r="U11299" s="102"/>
      <c r="V11299" s="102"/>
      <c r="W11299" s="94"/>
      <c r="X11299" s="98"/>
      <c r="Y11299" s="94"/>
      <c r="Z11299" s="94"/>
      <c r="AA11299" s="89"/>
      <c r="AB11299" s="89"/>
      <c r="AC11299" s="94"/>
      <c r="AD11299" s="94">
        <f>IF(AND(AC11299="",M11299=""),0,IF((AC11299=""),M11299,IF((M11299=""),AC11299,AC11299+M11299)))</f>
        <v>188100</v>
      </c>
      <c r="AE11299" s="94">
        <f>IF( (X11299=""),AD11299*1,AD11299*(X11299/100) )</f>
        <v>188100</v>
      </c>
      <c r="AF11299" s="94">
        <v>0</v>
      </c>
      <c r="AG11299" s="94">
        <f>IF((AF11299-AE11299) &gt; 1,0,IF((AF11299-AE11299)&lt;0,AE11299-AF11299,AF11299-AE11299))</f>
        <v>188100</v>
      </c>
      <c r="AH11299" s="94"/>
    </row>
    <row r="11300" spans="1:34" s="99" customFormat="1" x14ac:dyDescent="0.55000000000000004">
      <c r="A11300" s="107"/>
      <c r="B11300" s="123">
        <v>4817</v>
      </c>
      <c r="C11300" s="109">
        <v>7820</v>
      </c>
      <c r="D11300" s="90" t="s">
        <v>10519</v>
      </c>
      <c r="E11300" s="102" t="s">
        <v>34</v>
      </c>
      <c r="F11300" s="102">
        <v>969</v>
      </c>
      <c r="G11300" s="102">
        <v>0</v>
      </c>
      <c r="H11300" s="102">
        <v>0</v>
      </c>
      <c r="I11300" s="98">
        <v>95</v>
      </c>
      <c r="J11300" s="102" t="s">
        <v>62</v>
      </c>
      <c r="K11300" s="94">
        <f>((G11300*400)+(H11300*100))+I11300</f>
        <v>95</v>
      </c>
      <c r="L11300" s="94">
        <v>1900</v>
      </c>
      <c r="M11300" s="94">
        <f>K11300*L11300</f>
        <v>180500</v>
      </c>
      <c r="N11300" s="102"/>
      <c r="O11300" s="111"/>
      <c r="P11300" s="96"/>
      <c r="Q11300" s="111"/>
      <c r="R11300" s="111"/>
      <c r="S11300" s="97"/>
      <c r="T11300" s="102"/>
      <c r="U11300" s="102"/>
      <c r="V11300" s="102"/>
      <c r="W11300" s="94"/>
      <c r="X11300" s="98"/>
      <c r="Y11300" s="94"/>
      <c r="Z11300" s="94"/>
      <c r="AA11300" s="89"/>
      <c r="AB11300" s="89"/>
      <c r="AC11300" s="94"/>
      <c r="AD11300" s="94">
        <f>IF(AND(AC11300="",M11300=""),0,IF((AC11300=""),M11300,IF((M11300=""),AC11300,AC11300+M11300)))</f>
        <v>180500</v>
      </c>
      <c r="AE11300" s="94">
        <f>IF( (X11300=""),AD11300*1,AD11300*(X11300/100) )</f>
        <v>180500</v>
      </c>
      <c r="AF11300" s="94">
        <v>0</v>
      </c>
      <c r="AG11300" s="94">
        <f>IF((AF11300-AE11300) &gt; 1,0,IF((AF11300-AE11300)&lt;0,AE11300-AF11300,AF11300-AE11300))</f>
        <v>180500</v>
      </c>
      <c r="AH11300" s="94"/>
    </row>
    <row r="11301" spans="1:34" s="307" customFormat="1" x14ac:dyDescent="0.55000000000000004">
      <c r="A11301" s="77"/>
      <c r="B11301" s="298"/>
      <c r="C11301" s="299"/>
      <c r="D11301" s="300"/>
      <c r="E11301" s="301"/>
      <c r="F11301" s="301"/>
      <c r="G11301" s="301"/>
      <c r="H11301" s="301"/>
      <c r="I11301" s="302"/>
      <c r="J11301" s="301"/>
      <c r="K11301" s="239"/>
      <c r="L11301" s="239" t="s">
        <v>15267</v>
      </c>
      <c r="M11301" s="239">
        <f>SUM(M11295:M11300)</f>
        <v>482600</v>
      </c>
      <c r="N11301" s="301"/>
      <c r="O11301" s="303"/>
      <c r="P11301" s="304"/>
      <c r="Q11301" s="303"/>
      <c r="R11301" s="303"/>
      <c r="S11301" s="305"/>
      <c r="T11301" s="301"/>
      <c r="U11301" s="301"/>
      <c r="V11301" s="301"/>
      <c r="W11301" s="239"/>
      <c r="X11301" s="302"/>
      <c r="Y11301" s="239"/>
      <c r="Z11301" s="239"/>
      <c r="AA11301" s="306"/>
      <c r="AB11301" s="306"/>
      <c r="AC11301" s="239">
        <f>SUM(AC11295:AC11298)</f>
        <v>23380600.32</v>
      </c>
      <c r="AD11301" s="239"/>
      <c r="AE11301" s="239">
        <f>SUM(AE11295:AE11300)</f>
        <v>23863200.32</v>
      </c>
      <c r="AF11301" s="239"/>
      <c r="AG11301" s="239">
        <f>SUM(AG11295:AG11300)</f>
        <v>23863200.32</v>
      </c>
      <c r="AH11301" s="239">
        <v>0.3</v>
      </c>
    </row>
    <row r="11302" spans="1:34" s="99" customFormat="1" x14ac:dyDescent="0.55000000000000004">
      <c r="A11302" s="107"/>
      <c r="B11302" s="123">
        <v>4818</v>
      </c>
      <c r="C11302" s="109">
        <v>7838</v>
      </c>
      <c r="D11302" s="90" t="s">
        <v>10520</v>
      </c>
      <c r="E11302" s="102" t="s">
        <v>34</v>
      </c>
      <c r="F11302" s="102">
        <v>1851</v>
      </c>
      <c r="G11302" s="102">
        <v>0</v>
      </c>
      <c r="H11302" s="102">
        <v>0</v>
      </c>
      <c r="I11302" s="98">
        <v>74</v>
      </c>
      <c r="J11302" s="102" t="s">
        <v>62</v>
      </c>
      <c r="K11302" s="94">
        <f>((G11302*400)+(H11302*100))+I11302</f>
        <v>74</v>
      </c>
      <c r="L11302" s="94">
        <v>1900</v>
      </c>
      <c r="M11302" s="94">
        <f>K11302*L11302</f>
        <v>140600</v>
      </c>
      <c r="N11302" s="102">
        <v>1</v>
      </c>
      <c r="O11302" s="111" t="s">
        <v>10512</v>
      </c>
      <c r="P11302" s="96">
        <v>3119800038373</v>
      </c>
      <c r="Q11302" s="111" t="s">
        <v>10513</v>
      </c>
      <c r="R11302" s="111" t="s">
        <v>10516</v>
      </c>
      <c r="S11302" s="97" t="s">
        <v>10521</v>
      </c>
      <c r="T11302" s="102" t="s">
        <v>51</v>
      </c>
      <c r="U11302" s="102" t="s">
        <v>45</v>
      </c>
      <c r="V11302" s="102" t="s">
        <v>75</v>
      </c>
      <c r="W11302" s="94">
        <v>96</v>
      </c>
      <c r="X11302" s="98">
        <v>100</v>
      </c>
      <c r="Y11302" s="94">
        <v>6750</v>
      </c>
      <c r="Z11302" s="94">
        <f t="shared" ref="Z11302:Z11321" si="1070">W11302*Y11302</f>
        <v>648000</v>
      </c>
      <c r="AA11302" s="89">
        <v>16</v>
      </c>
      <c r="AB11302" s="89">
        <v>22</v>
      </c>
      <c r="AC11302" s="94">
        <f t="shared" si="1068"/>
        <v>505440</v>
      </c>
      <c r="AD11302" s="94">
        <f>IF(AND(AC11302="",M11302=""),0,IF((AC11302=""),M11302, IF( (M11302=""),AC11302,SUM(AC11302:AC11302)+M11302)))</f>
        <v>646040</v>
      </c>
      <c r="AE11302" s="94">
        <f t="shared" si="1067"/>
        <v>646040</v>
      </c>
      <c r="AF11302" s="94">
        <v>0</v>
      </c>
      <c r="AG11302" s="94">
        <f t="shared" si="1069"/>
        <v>646040</v>
      </c>
      <c r="AH11302" s="94"/>
    </row>
    <row r="11303" spans="1:34" s="307" customFormat="1" x14ac:dyDescent="0.55000000000000004">
      <c r="A11303" s="77"/>
      <c r="B11303" s="298"/>
      <c r="C11303" s="299"/>
      <c r="D11303" s="300"/>
      <c r="E11303" s="301"/>
      <c r="F11303" s="301"/>
      <c r="G11303" s="301"/>
      <c r="H11303" s="301"/>
      <c r="I11303" s="302"/>
      <c r="J11303" s="301"/>
      <c r="K11303" s="239"/>
      <c r="L11303" s="239" t="s">
        <v>15267</v>
      </c>
      <c r="M11303" s="239">
        <f>SUM(M11302)</f>
        <v>140600</v>
      </c>
      <c r="N11303" s="301"/>
      <c r="O11303" s="303"/>
      <c r="P11303" s="304"/>
      <c r="Q11303" s="303"/>
      <c r="R11303" s="303"/>
      <c r="S11303" s="305"/>
      <c r="T11303" s="301"/>
      <c r="U11303" s="301"/>
      <c r="V11303" s="301"/>
      <c r="W11303" s="239"/>
      <c r="X11303" s="302"/>
      <c r="Y11303" s="239"/>
      <c r="Z11303" s="239"/>
      <c r="AA11303" s="306"/>
      <c r="AB11303" s="306"/>
      <c r="AC11303" s="239">
        <f>SUM(AC11302)</f>
        <v>505440</v>
      </c>
      <c r="AD11303" s="239"/>
      <c r="AE11303" s="239">
        <f>SUM(AE11302)</f>
        <v>646040</v>
      </c>
      <c r="AF11303" s="239"/>
      <c r="AG11303" s="239">
        <f>SUM(AG11302)</f>
        <v>646040</v>
      </c>
      <c r="AH11303" s="239">
        <v>0.3</v>
      </c>
    </row>
    <row r="11304" spans="1:34" s="99" customFormat="1" x14ac:dyDescent="0.55000000000000004">
      <c r="A11304" s="107"/>
      <c r="B11304" s="123">
        <v>4819</v>
      </c>
      <c r="C11304" s="109">
        <v>7818</v>
      </c>
      <c r="D11304" s="90" t="s">
        <v>10522</v>
      </c>
      <c r="E11304" s="102" t="s">
        <v>34</v>
      </c>
      <c r="F11304" s="102">
        <v>1854</v>
      </c>
      <c r="G11304" s="102">
        <v>0</v>
      </c>
      <c r="H11304" s="102">
        <v>3</v>
      </c>
      <c r="I11304" s="98">
        <v>26</v>
      </c>
      <c r="J11304" s="102" t="s">
        <v>62</v>
      </c>
      <c r="K11304" s="94">
        <f>((G11304*400)+(H11304*100))+I11304</f>
        <v>326</v>
      </c>
      <c r="L11304" s="94">
        <v>375</v>
      </c>
      <c r="M11304" s="94">
        <f>K11304*L11304</f>
        <v>122250</v>
      </c>
      <c r="N11304" s="102">
        <v>1</v>
      </c>
      <c r="O11304" s="111" t="s">
        <v>10512</v>
      </c>
      <c r="P11304" s="96">
        <v>3119800038373</v>
      </c>
      <c r="Q11304" s="111" t="s">
        <v>10513</v>
      </c>
      <c r="R11304" s="111" t="s">
        <v>10516</v>
      </c>
      <c r="S11304" s="97" t="s">
        <v>10523</v>
      </c>
      <c r="T11304" s="102" t="s">
        <v>73</v>
      </c>
      <c r="U11304" s="102" t="s">
        <v>45</v>
      </c>
      <c r="V11304" s="102" t="s">
        <v>96</v>
      </c>
      <c r="W11304" s="94">
        <v>84</v>
      </c>
      <c r="X11304" s="98">
        <v>14.63</v>
      </c>
      <c r="Y11304" s="94">
        <v>6600</v>
      </c>
      <c r="Z11304" s="94">
        <f t="shared" si="1070"/>
        <v>554400</v>
      </c>
      <c r="AA11304" s="89">
        <v>11</v>
      </c>
      <c r="AB11304" s="89">
        <v>12</v>
      </c>
      <c r="AC11304" s="94">
        <f t="shared" si="1068"/>
        <v>487872</v>
      </c>
      <c r="AD11304" s="94">
        <f>IF(AND(AC11304="",M11304=""),0,IF((AC11304=""),M11304, IF( (M11304=""),AC11304,SUM(AC11304:AC11312)+M11304)))</f>
        <v>3029798.5999999996</v>
      </c>
      <c r="AE11304" s="94">
        <f>IF( (X11304=""),AD11304*1,AD11304*(X11304/100) )</f>
        <v>443259.53518000001</v>
      </c>
      <c r="AF11304" s="94">
        <v>0</v>
      </c>
      <c r="AG11304" s="94">
        <f t="shared" si="1069"/>
        <v>443259.53518000001</v>
      </c>
      <c r="AH11304" s="94"/>
    </row>
    <row r="11305" spans="1:34" s="99" customFormat="1" x14ac:dyDescent="0.55000000000000004">
      <c r="A11305" s="107"/>
      <c r="B11305" s="123"/>
      <c r="C11305" s="109"/>
      <c r="D11305" s="90"/>
      <c r="E11305" s="102"/>
      <c r="F11305" s="102"/>
      <c r="G11305" s="102"/>
      <c r="H11305" s="102"/>
      <c r="I11305" s="98"/>
      <c r="J11305" s="102"/>
      <c r="K11305" s="94"/>
      <c r="L11305" s="94"/>
      <c r="M11305" s="94"/>
      <c r="N11305" s="102"/>
      <c r="O11305" s="111"/>
      <c r="P11305" s="96"/>
      <c r="Q11305" s="111"/>
      <c r="R11305" s="111"/>
      <c r="S11305" s="97"/>
      <c r="T11305" s="102" t="s">
        <v>73</v>
      </c>
      <c r="U11305" s="102"/>
      <c r="V11305" s="102" t="s">
        <v>96</v>
      </c>
      <c r="W11305" s="94">
        <v>84</v>
      </c>
      <c r="X11305" s="98">
        <v>14.63</v>
      </c>
      <c r="Y11305" s="94">
        <v>6600</v>
      </c>
      <c r="Z11305" s="94">
        <f t="shared" si="1070"/>
        <v>554400</v>
      </c>
      <c r="AA11305" s="89">
        <v>11</v>
      </c>
      <c r="AB11305" s="89">
        <v>12</v>
      </c>
      <c r="AC11305" s="94">
        <f t="shared" si="1068"/>
        <v>487872</v>
      </c>
      <c r="AD11305" s="94">
        <f>IF(AND(AC11305="",M11304=""),0,IF((AC11305=""),M11304, IF( (M11304=""),AC11305,SUM(AC11304:AC11312)+M11304)))</f>
        <v>3029798.5999999996</v>
      </c>
      <c r="AE11305" s="94">
        <f t="shared" si="1067"/>
        <v>443259.53518000001</v>
      </c>
      <c r="AF11305" s="94">
        <v>0</v>
      </c>
      <c r="AG11305" s="94">
        <f t="shared" si="1069"/>
        <v>443259.53518000001</v>
      </c>
      <c r="AH11305" s="94"/>
    </row>
    <row r="11306" spans="1:34" s="99" customFormat="1" x14ac:dyDescent="0.55000000000000004">
      <c r="A11306" s="107"/>
      <c r="B11306" s="123"/>
      <c r="C11306" s="109"/>
      <c r="D11306" s="90"/>
      <c r="E11306" s="102"/>
      <c r="F11306" s="102"/>
      <c r="G11306" s="102"/>
      <c r="H11306" s="102"/>
      <c r="I11306" s="98"/>
      <c r="J11306" s="102"/>
      <c r="K11306" s="94"/>
      <c r="L11306" s="94"/>
      <c r="M11306" s="94"/>
      <c r="N11306" s="102">
        <v>2</v>
      </c>
      <c r="O11306" s="111" t="s">
        <v>10512</v>
      </c>
      <c r="P11306" s="96">
        <v>3119800038373</v>
      </c>
      <c r="Q11306" s="111" t="s">
        <v>10513</v>
      </c>
      <c r="R11306" s="111" t="s">
        <v>10516</v>
      </c>
      <c r="S11306" s="97" t="s">
        <v>10524</v>
      </c>
      <c r="T11306" s="102" t="s">
        <v>15158</v>
      </c>
      <c r="U11306" s="102" t="s">
        <v>45</v>
      </c>
      <c r="V11306" s="102" t="s">
        <v>75</v>
      </c>
      <c r="W11306" s="94">
        <v>87.4</v>
      </c>
      <c r="X11306" s="98">
        <v>15.22</v>
      </c>
      <c r="Y11306" s="94">
        <v>2650</v>
      </c>
      <c r="Z11306" s="94">
        <f t="shared" si="1070"/>
        <v>231610.00000000003</v>
      </c>
      <c r="AA11306" s="89">
        <v>11</v>
      </c>
      <c r="AB11306" s="89">
        <v>12</v>
      </c>
      <c r="AC11306" s="94">
        <f t="shared" si="1068"/>
        <v>203816.80000000005</v>
      </c>
      <c r="AD11306" s="94">
        <f>IF(AND(AC11306="",M11304=""),0,IF((AC11306=""),M11304, IF( (M11304=""),AC11306,SUM(AC11304:AC11312)+M11304)))</f>
        <v>3029798.5999999996</v>
      </c>
      <c r="AE11306" s="94">
        <f t="shared" si="1067"/>
        <v>461135.34691999992</v>
      </c>
      <c r="AF11306" s="94">
        <v>0</v>
      </c>
      <c r="AG11306" s="94">
        <f t="shared" si="1069"/>
        <v>461135.34691999992</v>
      </c>
      <c r="AH11306" s="94"/>
    </row>
    <row r="11307" spans="1:34" s="99" customFormat="1" x14ac:dyDescent="0.55000000000000004">
      <c r="A11307" s="107"/>
      <c r="B11307" s="123"/>
      <c r="C11307" s="109"/>
      <c r="D11307" s="90"/>
      <c r="E11307" s="102"/>
      <c r="F11307" s="102"/>
      <c r="G11307" s="102"/>
      <c r="H11307" s="102"/>
      <c r="I11307" s="98"/>
      <c r="J11307" s="102"/>
      <c r="K11307" s="94"/>
      <c r="L11307" s="94"/>
      <c r="M11307" s="94"/>
      <c r="N11307" s="102">
        <v>3</v>
      </c>
      <c r="O11307" s="111" t="s">
        <v>10512</v>
      </c>
      <c r="P11307" s="96">
        <v>3119800038373</v>
      </c>
      <c r="Q11307" s="111" t="s">
        <v>10513</v>
      </c>
      <c r="R11307" s="111" t="s">
        <v>10516</v>
      </c>
      <c r="S11307" s="97" t="s">
        <v>10525</v>
      </c>
      <c r="T11307" s="102" t="s">
        <v>73</v>
      </c>
      <c r="U11307" s="102" t="s">
        <v>45</v>
      </c>
      <c r="V11307" s="102" t="s">
        <v>75</v>
      </c>
      <c r="W11307" s="94">
        <v>88.15</v>
      </c>
      <c r="X11307" s="98">
        <v>15.35</v>
      </c>
      <c r="Y11307" s="94">
        <v>6600</v>
      </c>
      <c r="Z11307" s="94">
        <f t="shared" si="1070"/>
        <v>581790</v>
      </c>
      <c r="AA11307" s="89">
        <v>11</v>
      </c>
      <c r="AB11307" s="89">
        <v>12</v>
      </c>
      <c r="AC11307" s="94">
        <f t="shared" si="1068"/>
        <v>511975.2</v>
      </c>
      <c r="AD11307" s="94">
        <f>IF(AND(AC11307="",M11304=""),0,IF((AC11307=""),M11304, IF( (M11304=""),AC11307,SUM(AC11304:AC11312)+M11304)))</f>
        <v>3029798.5999999996</v>
      </c>
      <c r="AE11307" s="94">
        <f t="shared" si="1067"/>
        <v>465074.08509999991</v>
      </c>
      <c r="AF11307" s="94">
        <v>0</v>
      </c>
      <c r="AG11307" s="94">
        <f t="shared" si="1069"/>
        <v>465074.08509999991</v>
      </c>
      <c r="AH11307" s="94"/>
    </row>
    <row r="11308" spans="1:34" s="99" customFormat="1" x14ac:dyDescent="0.55000000000000004">
      <c r="A11308" s="107"/>
      <c r="B11308" s="123"/>
      <c r="C11308" s="109"/>
      <c r="D11308" s="90"/>
      <c r="E11308" s="102"/>
      <c r="F11308" s="102"/>
      <c r="G11308" s="102"/>
      <c r="H11308" s="102"/>
      <c r="I11308" s="98"/>
      <c r="J11308" s="102"/>
      <c r="K11308" s="94"/>
      <c r="L11308" s="94"/>
      <c r="M11308" s="94"/>
      <c r="N11308" s="102"/>
      <c r="O11308" s="111"/>
      <c r="P11308" s="96"/>
      <c r="Q11308" s="111"/>
      <c r="R11308" s="111"/>
      <c r="S11308" s="97"/>
      <c r="T11308" s="102" t="s">
        <v>44</v>
      </c>
      <c r="U11308" s="102"/>
      <c r="V11308" s="102" t="s">
        <v>75</v>
      </c>
      <c r="W11308" s="94">
        <v>88.15</v>
      </c>
      <c r="X11308" s="98">
        <v>15.35</v>
      </c>
      <c r="Y11308" s="94">
        <v>7150</v>
      </c>
      <c r="Z11308" s="94">
        <f t="shared" si="1070"/>
        <v>630272.5</v>
      </c>
      <c r="AA11308" s="89">
        <v>11</v>
      </c>
      <c r="AB11308" s="89">
        <v>12</v>
      </c>
      <c r="AC11308" s="94">
        <f t="shared" si="1068"/>
        <v>554639.80000000005</v>
      </c>
      <c r="AD11308" s="94">
        <f>IF(AND(AC11308="",M11304=""),0,IF((AC11308=""),M11304, IF( (M11304=""),AC11308,SUM(AC11304:AC11312)+M11304)))</f>
        <v>3029798.5999999996</v>
      </c>
      <c r="AE11308" s="94">
        <f t="shared" si="1067"/>
        <v>465074.08509999991</v>
      </c>
      <c r="AF11308" s="94">
        <v>0</v>
      </c>
      <c r="AG11308" s="94">
        <f t="shared" si="1069"/>
        <v>465074.08509999991</v>
      </c>
      <c r="AH11308" s="94"/>
    </row>
    <row r="11309" spans="1:34" s="99" customFormat="1" x14ac:dyDescent="0.55000000000000004">
      <c r="A11309" s="107"/>
      <c r="B11309" s="123"/>
      <c r="C11309" s="109"/>
      <c r="D11309" s="90"/>
      <c r="E11309" s="102"/>
      <c r="F11309" s="102"/>
      <c r="G11309" s="102"/>
      <c r="H11309" s="102"/>
      <c r="I11309" s="98"/>
      <c r="J11309" s="102"/>
      <c r="K11309" s="94"/>
      <c r="L11309" s="94"/>
      <c r="M11309" s="94"/>
      <c r="N11309" s="102">
        <v>4</v>
      </c>
      <c r="O11309" s="111" t="s">
        <v>10512</v>
      </c>
      <c r="P11309" s="96">
        <v>3119800038373</v>
      </c>
      <c r="Q11309" s="111" t="s">
        <v>10513</v>
      </c>
      <c r="R11309" s="111" t="s">
        <v>10516</v>
      </c>
      <c r="S11309" s="97" t="s">
        <v>10526</v>
      </c>
      <c r="T11309" s="102" t="s">
        <v>73</v>
      </c>
      <c r="U11309" s="102" t="s">
        <v>45</v>
      </c>
      <c r="V11309" s="102" t="s">
        <v>96</v>
      </c>
      <c r="W11309" s="94">
        <v>42</v>
      </c>
      <c r="X11309" s="98">
        <v>7.31</v>
      </c>
      <c r="Y11309" s="94">
        <v>6600</v>
      </c>
      <c r="Z11309" s="94">
        <f t="shared" si="1070"/>
        <v>277200</v>
      </c>
      <c r="AA11309" s="89">
        <v>11</v>
      </c>
      <c r="AB11309" s="89">
        <v>12</v>
      </c>
      <c r="AC11309" s="94">
        <f t="shared" si="1068"/>
        <v>243936</v>
      </c>
      <c r="AD11309" s="94">
        <f>IF(AND(AC11309="",M11304=""),0,IF((AC11309=""),M11304, IF( (M11304=""),AC11309,SUM(AC11304:AC11312)+M11304)))</f>
        <v>3029798.5999999996</v>
      </c>
      <c r="AE11309" s="94">
        <f t="shared" si="1067"/>
        <v>221478.27765999996</v>
      </c>
      <c r="AF11309" s="94">
        <v>0</v>
      </c>
      <c r="AG11309" s="94">
        <f>IF((AF11309-AE11309) &gt; 1,0,IF((AF11309-AE11309)&lt;0,AE11309-AF11309,AF11309-AE11309))</f>
        <v>221478.27765999996</v>
      </c>
      <c r="AH11309" s="94"/>
    </row>
    <row r="11310" spans="1:34" s="99" customFormat="1" x14ac:dyDescent="0.55000000000000004">
      <c r="A11310" s="107"/>
      <c r="B11310" s="123"/>
      <c r="C11310" s="109"/>
      <c r="D11310" s="90"/>
      <c r="E11310" s="102"/>
      <c r="F11310" s="102"/>
      <c r="G11310" s="102"/>
      <c r="H11310" s="102"/>
      <c r="I11310" s="98"/>
      <c r="J11310" s="102"/>
      <c r="K11310" s="94"/>
      <c r="L11310" s="94"/>
      <c r="M11310" s="94"/>
      <c r="N11310" s="102"/>
      <c r="O11310" s="111"/>
      <c r="P11310" s="96"/>
      <c r="Q11310" s="111"/>
      <c r="R11310" s="111"/>
      <c r="S11310" s="97"/>
      <c r="T11310" s="102" t="s">
        <v>73</v>
      </c>
      <c r="U11310" s="102"/>
      <c r="V11310" s="102" t="s">
        <v>75</v>
      </c>
      <c r="W11310" s="94">
        <v>42</v>
      </c>
      <c r="X11310" s="98">
        <v>7.3</v>
      </c>
      <c r="Y11310" s="94">
        <v>6600</v>
      </c>
      <c r="Z11310" s="94">
        <f t="shared" si="1070"/>
        <v>277200</v>
      </c>
      <c r="AA11310" s="89">
        <v>11</v>
      </c>
      <c r="AB11310" s="89">
        <v>12</v>
      </c>
      <c r="AC11310" s="94">
        <f t="shared" si="1068"/>
        <v>243936</v>
      </c>
      <c r="AD11310" s="94">
        <f>IF(AND(AC11310="",M11304=""),0,IF((AC11310=""),M11304, IF( (M11304=""),AC11310,SUM(AC11304:AC11312)+M11304)))</f>
        <v>3029798.5999999996</v>
      </c>
      <c r="AE11310" s="94">
        <f t="shared" si="1067"/>
        <v>221175.29779999997</v>
      </c>
      <c r="AF11310" s="94">
        <v>0</v>
      </c>
      <c r="AG11310" s="94">
        <f>IF((AF11310-AE11310) &gt; 1,0,IF((AF11310-AE11310)&lt;0,AE11310-AF11310,AF11310-AE11310))</f>
        <v>221175.29779999997</v>
      </c>
      <c r="AH11310" s="94"/>
    </row>
    <row r="11311" spans="1:34" s="99" customFormat="1" x14ac:dyDescent="0.55000000000000004">
      <c r="A11311" s="107"/>
      <c r="B11311" s="123"/>
      <c r="C11311" s="109"/>
      <c r="D11311" s="90"/>
      <c r="E11311" s="102"/>
      <c r="F11311" s="102"/>
      <c r="G11311" s="102"/>
      <c r="H11311" s="102"/>
      <c r="I11311" s="98"/>
      <c r="J11311" s="102"/>
      <c r="K11311" s="94"/>
      <c r="L11311" s="94"/>
      <c r="M11311" s="94"/>
      <c r="N11311" s="102">
        <v>5</v>
      </c>
      <c r="O11311" s="111" t="s">
        <v>10512</v>
      </c>
      <c r="P11311" s="96">
        <v>3119800038373</v>
      </c>
      <c r="Q11311" s="111" t="s">
        <v>10513</v>
      </c>
      <c r="R11311" s="111" t="s">
        <v>10516</v>
      </c>
      <c r="S11311" s="97" t="s">
        <v>10527</v>
      </c>
      <c r="T11311" s="102" t="s">
        <v>15158</v>
      </c>
      <c r="U11311" s="102" t="s">
        <v>45</v>
      </c>
      <c r="V11311" s="102" t="s">
        <v>96</v>
      </c>
      <c r="W11311" s="94">
        <v>48</v>
      </c>
      <c r="X11311" s="98">
        <v>8.36</v>
      </c>
      <c r="Y11311" s="94">
        <v>2650</v>
      </c>
      <c r="Z11311" s="94">
        <f t="shared" si="1070"/>
        <v>127200</v>
      </c>
      <c r="AA11311" s="89">
        <v>11</v>
      </c>
      <c r="AB11311" s="89">
        <v>12</v>
      </c>
      <c r="AC11311" s="94">
        <f t="shared" si="1068"/>
        <v>111936</v>
      </c>
      <c r="AD11311" s="94">
        <f>IF(AND(AC11311="",M11304=""),0,IF((AC11311=""),M11304, IF( (M11304=""),AC11311,SUM(AC11304:AC11312)+M11304)))</f>
        <v>3029798.5999999996</v>
      </c>
      <c r="AE11311" s="94">
        <f t="shared" si="1067"/>
        <v>253291.16295999996</v>
      </c>
      <c r="AF11311" s="94">
        <v>0</v>
      </c>
      <c r="AG11311" s="94">
        <f t="shared" si="1069"/>
        <v>253291.16295999996</v>
      </c>
      <c r="AH11311" s="94"/>
    </row>
    <row r="11312" spans="1:34" s="99" customFormat="1" x14ac:dyDescent="0.55000000000000004">
      <c r="A11312" s="107"/>
      <c r="B11312" s="123"/>
      <c r="C11312" s="109"/>
      <c r="D11312" s="90"/>
      <c r="E11312" s="102"/>
      <c r="F11312" s="102"/>
      <c r="G11312" s="102"/>
      <c r="H11312" s="102"/>
      <c r="I11312" s="98"/>
      <c r="J11312" s="102"/>
      <c r="K11312" s="94"/>
      <c r="L11312" s="94"/>
      <c r="M11312" s="94"/>
      <c r="N11312" s="102">
        <v>6</v>
      </c>
      <c r="O11312" s="111" t="s">
        <v>10512</v>
      </c>
      <c r="P11312" s="96">
        <v>3119800038373</v>
      </c>
      <c r="Q11312" s="111" t="s">
        <v>10513</v>
      </c>
      <c r="R11312" s="111" t="s">
        <v>10516</v>
      </c>
      <c r="S11312" s="97" t="s">
        <v>10528</v>
      </c>
      <c r="T11312" s="102" t="s">
        <v>73</v>
      </c>
      <c r="U11312" s="102" t="s">
        <v>45</v>
      </c>
      <c r="V11312" s="102" t="s">
        <v>96</v>
      </c>
      <c r="W11312" s="94">
        <v>10.6</v>
      </c>
      <c r="X11312" s="98">
        <v>1.85</v>
      </c>
      <c r="Y11312" s="94">
        <v>6600</v>
      </c>
      <c r="Z11312" s="94">
        <f t="shared" si="1070"/>
        <v>69960</v>
      </c>
      <c r="AA11312" s="89">
        <v>11</v>
      </c>
      <c r="AB11312" s="89">
        <v>12</v>
      </c>
      <c r="AC11312" s="94">
        <f t="shared" si="1068"/>
        <v>61564.800000000003</v>
      </c>
      <c r="AD11312" s="94">
        <f>IF(AND(AC11312="",M11304=""),0,IF((AC11312=""),M11304, IF( (M11304=""),AC11312,SUM(AC11304:AC11312)+M11304)))</f>
        <v>3029798.5999999996</v>
      </c>
      <c r="AE11312" s="94">
        <f t="shared" si="1067"/>
        <v>56051.274100000002</v>
      </c>
      <c r="AF11312" s="94">
        <v>0</v>
      </c>
      <c r="AG11312" s="94">
        <f t="shared" si="1069"/>
        <v>56051.274100000002</v>
      </c>
      <c r="AH11312" s="94"/>
    </row>
    <row r="11313" spans="1:34" s="307" customFormat="1" x14ac:dyDescent="0.55000000000000004">
      <c r="A11313" s="77"/>
      <c r="B11313" s="298"/>
      <c r="C11313" s="299"/>
      <c r="D11313" s="300"/>
      <c r="E11313" s="301"/>
      <c r="F11313" s="301"/>
      <c r="G11313" s="301"/>
      <c r="H11313" s="301"/>
      <c r="I11313" s="302"/>
      <c r="J11313" s="301"/>
      <c r="K11313" s="239"/>
      <c r="L11313" s="239" t="s">
        <v>15267</v>
      </c>
      <c r="M11313" s="239">
        <f>SUM(M11304:M11312)</f>
        <v>122250</v>
      </c>
      <c r="N11313" s="301"/>
      <c r="O11313" s="303"/>
      <c r="P11313" s="304"/>
      <c r="Q11313" s="303"/>
      <c r="R11313" s="303"/>
      <c r="S11313" s="305"/>
      <c r="T11313" s="301"/>
      <c r="U11313" s="301"/>
      <c r="V11313" s="301"/>
      <c r="W11313" s="239"/>
      <c r="X11313" s="302"/>
      <c r="Y11313" s="239"/>
      <c r="Z11313" s="239"/>
      <c r="AA11313" s="306"/>
      <c r="AB11313" s="306"/>
      <c r="AC11313" s="239">
        <f>SUM(AC11304:AC11312)</f>
        <v>2907548.5999999996</v>
      </c>
      <c r="AD11313" s="239"/>
      <c r="AE11313" s="239">
        <f>SUM(AE11304:AE11312)</f>
        <v>3029798.5999999996</v>
      </c>
      <c r="AF11313" s="239"/>
      <c r="AG11313" s="239">
        <f>SUM(AG11304:AG11312)</f>
        <v>3029798.5999999996</v>
      </c>
      <c r="AH11313" s="239">
        <v>0.3</v>
      </c>
    </row>
    <row r="11314" spans="1:34" s="99" customFormat="1" x14ac:dyDescent="0.55000000000000004">
      <c r="A11314" s="107"/>
      <c r="B11314" s="123">
        <v>4820</v>
      </c>
      <c r="C11314" s="109">
        <v>10137</v>
      </c>
      <c r="D11314" s="90" t="s">
        <v>10529</v>
      </c>
      <c r="E11314" s="102" t="s">
        <v>34</v>
      </c>
      <c r="F11314" s="102">
        <v>2434</v>
      </c>
      <c r="G11314" s="102">
        <v>0</v>
      </c>
      <c r="H11314" s="102">
        <v>1</v>
      </c>
      <c r="I11314" s="98">
        <v>4</v>
      </c>
      <c r="J11314" s="102" t="s">
        <v>62</v>
      </c>
      <c r="K11314" s="94">
        <f>((G11314*400)+(H11314*100))+I11314</f>
        <v>104</v>
      </c>
      <c r="L11314" s="94">
        <v>375</v>
      </c>
      <c r="M11314" s="94">
        <f>K11314*L11314</f>
        <v>39000</v>
      </c>
      <c r="N11314" s="102">
        <v>1</v>
      </c>
      <c r="O11314" s="111" t="s">
        <v>10530</v>
      </c>
      <c r="P11314" s="96">
        <v>4100600038345</v>
      </c>
      <c r="Q11314" s="111" t="s">
        <v>10531</v>
      </c>
      <c r="R11314" s="111" t="s">
        <v>10532</v>
      </c>
      <c r="S11314" s="97" t="s">
        <v>10533</v>
      </c>
      <c r="T11314" s="102" t="s">
        <v>5555</v>
      </c>
      <c r="U11314" s="102" t="s">
        <v>45</v>
      </c>
      <c r="V11314" s="102" t="s">
        <v>75</v>
      </c>
      <c r="W11314" s="94">
        <v>92.8</v>
      </c>
      <c r="X11314" s="98">
        <v>33.340000000000003</v>
      </c>
      <c r="Y11314" s="94">
        <v>9200</v>
      </c>
      <c r="Z11314" s="94">
        <f t="shared" si="1070"/>
        <v>853760</v>
      </c>
      <c r="AA11314" s="89">
        <v>7</v>
      </c>
      <c r="AB11314" s="89">
        <v>7</v>
      </c>
      <c r="AC11314" s="94">
        <f t="shared" si="1068"/>
        <v>793996.80000000005</v>
      </c>
      <c r="AD11314" s="94">
        <f>IF(AND(AC11314="",M11314=""),0,IF((AC11314=""),M11314, IF( (M11314=""),AC11314,SUM(AC11314:AC11316)+M11314)))</f>
        <v>2420990.4000000004</v>
      </c>
      <c r="AE11314" s="94">
        <f t="shared" si="1067"/>
        <v>807158.1993600002</v>
      </c>
      <c r="AF11314" s="94">
        <v>0</v>
      </c>
      <c r="AG11314" s="94">
        <f t="shared" si="1069"/>
        <v>807158.1993600002</v>
      </c>
      <c r="AH11314" s="94"/>
    </row>
    <row r="11315" spans="1:34" s="99" customFormat="1" x14ac:dyDescent="0.55000000000000004">
      <c r="A11315" s="107"/>
      <c r="B11315" s="123"/>
      <c r="C11315" s="109"/>
      <c r="D11315" s="90"/>
      <c r="E11315" s="102"/>
      <c r="F11315" s="102"/>
      <c r="G11315" s="102"/>
      <c r="H11315" s="102"/>
      <c r="I11315" s="98"/>
      <c r="J11315" s="102"/>
      <c r="K11315" s="94"/>
      <c r="L11315" s="94"/>
      <c r="M11315" s="94"/>
      <c r="N11315" s="102"/>
      <c r="O11315" s="111"/>
      <c r="P11315" s="96"/>
      <c r="Q11315" s="111"/>
      <c r="R11315" s="111"/>
      <c r="S11315" s="97"/>
      <c r="T11315" s="102" t="s">
        <v>5555</v>
      </c>
      <c r="U11315" s="102"/>
      <c r="V11315" s="102" t="s">
        <v>75</v>
      </c>
      <c r="W11315" s="94">
        <v>92.8</v>
      </c>
      <c r="X11315" s="98">
        <v>33.33</v>
      </c>
      <c r="Y11315" s="94">
        <v>9200</v>
      </c>
      <c r="Z11315" s="94">
        <f t="shared" si="1070"/>
        <v>853760</v>
      </c>
      <c r="AA11315" s="89">
        <v>7</v>
      </c>
      <c r="AB11315" s="89">
        <v>7</v>
      </c>
      <c r="AC11315" s="94">
        <f t="shared" si="1068"/>
        <v>793996.80000000005</v>
      </c>
      <c r="AD11315" s="94">
        <f>IF(AND(AC11315="",M11314=""),0,IF((AC11315=""),M11314, IF( (M11314=""),AC11315,SUM(AC11314:AC11316)+M11314)))</f>
        <v>2420990.4000000004</v>
      </c>
      <c r="AE11315" s="94">
        <f t="shared" si="1067"/>
        <v>806916.10032000009</v>
      </c>
      <c r="AF11315" s="94">
        <v>0</v>
      </c>
      <c r="AG11315" s="94">
        <f t="shared" si="1069"/>
        <v>806916.10032000009</v>
      </c>
      <c r="AH11315" s="94"/>
    </row>
    <row r="11316" spans="1:34" s="99" customFormat="1" x14ac:dyDescent="0.55000000000000004">
      <c r="A11316" s="107"/>
      <c r="B11316" s="123"/>
      <c r="C11316" s="109"/>
      <c r="D11316" s="90"/>
      <c r="E11316" s="102"/>
      <c r="F11316" s="102"/>
      <c r="G11316" s="102"/>
      <c r="H11316" s="102"/>
      <c r="I11316" s="98"/>
      <c r="J11316" s="102"/>
      <c r="K11316" s="94"/>
      <c r="L11316" s="94"/>
      <c r="M11316" s="94"/>
      <c r="N11316" s="102"/>
      <c r="O11316" s="111"/>
      <c r="P11316" s="96"/>
      <c r="Q11316" s="111"/>
      <c r="R11316" s="111"/>
      <c r="S11316" s="97"/>
      <c r="T11316" s="102" t="s">
        <v>5555</v>
      </c>
      <c r="U11316" s="102"/>
      <c r="V11316" s="102" t="s">
        <v>75</v>
      </c>
      <c r="W11316" s="94">
        <v>92.8</v>
      </c>
      <c r="X11316" s="98">
        <v>33.33</v>
      </c>
      <c r="Y11316" s="94">
        <v>9200</v>
      </c>
      <c r="Z11316" s="94">
        <f t="shared" si="1070"/>
        <v>853760</v>
      </c>
      <c r="AA11316" s="89">
        <v>7</v>
      </c>
      <c r="AB11316" s="89">
        <v>7</v>
      </c>
      <c r="AC11316" s="94">
        <f t="shared" si="1068"/>
        <v>793996.80000000005</v>
      </c>
      <c r="AD11316" s="94">
        <f>IF(AND(AC11316="",M11314=""),0,IF((AC11316=""),M11314, IF( (M11314=""),AC11316,SUM(AC11314:AC11316)+M11314)))</f>
        <v>2420990.4000000004</v>
      </c>
      <c r="AE11316" s="94">
        <f t="shared" si="1067"/>
        <v>806916.10032000009</v>
      </c>
      <c r="AF11316" s="94">
        <v>0</v>
      </c>
      <c r="AG11316" s="94">
        <f t="shared" si="1069"/>
        <v>806916.10032000009</v>
      </c>
      <c r="AH11316" s="94"/>
    </row>
    <row r="11317" spans="1:34" s="307" customFormat="1" x14ac:dyDescent="0.55000000000000004">
      <c r="A11317" s="77"/>
      <c r="B11317" s="298"/>
      <c r="C11317" s="299"/>
      <c r="D11317" s="300"/>
      <c r="E11317" s="301"/>
      <c r="F11317" s="301"/>
      <c r="G11317" s="301"/>
      <c r="H11317" s="301"/>
      <c r="I11317" s="302"/>
      <c r="J11317" s="301"/>
      <c r="K11317" s="239"/>
      <c r="L11317" s="239" t="s">
        <v>15267</v>
      </c>
      <c r="M11317" s="239">
        <f>SUM(M11314:M11316)</f>
        <v>39000</v>
      </c>
      <c r="N11317" s="301"/>
      <c r="O11317" s="303"/>
      <c r="P11317" s="304"/>
      <c r="Q11317" s="303"/>
      <c r="R11317" s="303"/>
      <c r="S11317" s="305"/>
      <c r="T11317" s="301"/>
      <c r="U11317" s="301"/>
      <c r="V11317" s="301"/>
      <c r="W11317" s="239"/>
      <c r="X11317" s="302"/>
      <c r="Y11317" s="239"/>
      <c r="Z11317" s="239"/>
      <c r="AA11317" s="306"/>
      <c r="AB11317" s="306"/>
      <c r="AC11317" s="239">
        <f>SUM(AC11314:AC11316)</f>
        <v>2381990.4000000004</v>
      </c>
      <c r="AD11317" s="239"/>
      <c r="AE11317" s="239">
        <f>SUM(AE11314:AE11316)</f>
        <v>2420990.4000000004</v>
      </c>
      <c r="AF11317" s="239"/>
      <c r="AG11317" s="239">
        <f>SUM(AG11314:AG11316)</f>
        <v>2420990.4000000004</v>
      </c>
      <c r="AH11317" s="239">
        <v>0.3</v>
      </c>
    </row>
    <row r="11318" spans="1:34" s="99" customFormat="1" x14ac:dyDescent="0.55000000000000004">
      <c r="A11318" s="107"/>
      <c r="B11318" s="123">
        <v>4821</v>
      </c>
      <c r="C11318" s="109">
        <v>7816</v>
      </c>
      <c r="D11318" s="90" t="s">
        <v>10541</v>
      </c>
      <c r="E11318" s="102" t="s">
        <v>34</v>
      </c>
      <c r="F11318" s="102">
        <v>11322</v>
      </c>
      <c r="G11318" s="102">
        <v>0</v>
      </c>
      <c r="H11318" s="102">
        <v>1</v>
      </c>
      <c r="I11318" s="98">
        <v>70</v>
      </c>
      <c r="J11318" s="102" t="s">
        <v>62</v>
      </c>
      <c r="K11318" s="94">
        <f>((G11318*400)+(H11318*100))+I11318</f>
        <v>170</v>
      </c>
      <c r="L11318" s="94">
        <v>375</v>
      </c>
      <c r="M11318" s="94">
        <f>K11318*L11318</f>
        <v>63750</v>
      </c>
      <c r="N11318" s="102">
        <v>1</v>
      </c>
      <c r="O11318" s="111" t="s">
        <v>10512</v>
      </c>
      <c r="P11318" s="96">
        <v>3119800038373</v>
      </c>
      <c r="Q11318" s="111" t="s">
        <v>10513</v>
      </c>
      <c r="R11318" s="111" t="s">
        <v>10516</v>
      </c>
      <c r="S11318" s="97" t="s">
        <v>10542</v>
      </c>
      <c r="T11318" s="102" t="s">
        <v>5555</v>
      </c>
      <c r="U11318" s="102" t="s">
        <v>45</v>
      </c>
      <c r="V11318" s="102" t="s">
        <v>96</v>
      </c>
      <c r="W11318" s="94">
        <v>599.4</v>
      </c>
      <c r="X11318" s="98">
        <v>25</v>
      </c>
      <c r="Y11318" s="94">
        <v>9200</v>
      </c>
      <c r="Z11318" s="94">
        <f t="shared" si="1070"/>
        <v>5514480</v>
      </c>
      <c r="AA11318" s="89">
        <v>11</v>
      </c>
      <c r="AB11318" s="89">
        <v>12</v>
      </c>
      <c r="AC11318" s="94">
        <f t="shared" si="1068"/>
        <v>4852742.4000000004</v>
      </c>
      <c r="AD11318" s="94">
        <f>IF(AND(AC11318="",M11318=""),0,IF((AC11318=""),M11318, IF( (M11318=""),AC11318,SUM(AC11318:AC11321)+M11318)))</f>
        <v>19474719.600000001</v>
      </c>
      <c r="AE11318" s="94">
        <f t="shared" si="1067"/>
        <v>4868679.9000000004</v>
      </c>
      <c r="AF11318" s="94">
        <v>0</v>
      </c>
      <c r="AG11318" s="94">
        <f t="shared" si="1069"/>
        <v>4868679.9000000004</v>
      </c>
      <c r="AH11318" s="94"/>
    </row>
    <row r="11319" spans="1:34" s="99" customFormat="1" x14ac:dyDescent="0.55000000000000004">
      <c r="A11319" s="107"/>
      <c r="B11319" s="123"/>
      <c r="C11319" s="109"/>
      <c r="D11319" s="90"/>
      <c r="E11319" s="102"/>
      <c r="F11319" s="102"/>
      <c r="G11319" s="102"/>
      <c r="H11319" s="102"/>
      <c r="I11319" s="98"/>
      <c r="J11319" s="102"/>
      <c r="K11319" s="94"/>
      <c r="L11319" s="94"/>
      <c r="M11319" s="94"/>
      <c r="N11319" s="102"/>
      <c r="O11319" s="111"/>
      <c r="P11319" s="96"/>
      <c r="Q11319" s="111"/>
      <c r="R11319" s="111"/>
      <c r="S11319" s="97"/>
      <c r="T11319" s="102" t="s">
        <v>5555</v>
      </c>
      <c r="U11319" s="102"/>
      <c r="V11319" s="102" t="s">
        <v>96</v>
      </c>
      <c r="W11319" s="94">
        <v>599.4</v>
      </c>
      <c r="X11319" s="98">
        <v>25</v>
      </c>
      <c r="Y11319" s="94">
        <v>9200</v>
      </c>
      <c r="Z11319" s="94">
        <f t="shared" si="1070"/>
        <v>5514480</v>
      </c>
      <c r="AA11319" s="89">
        <v>11</v>
      </c>
      <c r="AB11319" s="89">
        <v>12</v>
      </c>
      <c r="AC11319" s="94">
        <f t="shared" si="1068"/>
        <v>4852742.4000000004</v>
      </c>
      <c r="AD11319" s="94">
        <f>IF(AND(AC11319="",M11318=""),0,IF((AC11319=""),M11318, IF( (M11318=""),AC11319,SUM(AC11318:AC11321)+M11318)))</f>
        <v>19474719.600000001</v>
      </c>
      <c r="AE11319" s="94">
        <f t="shared" si="1067"/>
        <v>4868679.9000000004</v>
      </c>
      <c r="AF11319" s="94">
        <v>0</v>
      </c>
      <c r="AG11319" s="94">
        <f t="shared" si="1069"/>
        <v>4868679.9000000004</v>
      </c>
      <c r="AH11319" s="94"/>
    </row>
    <row r="11320" spans="1:34" s="99" customFormat="1" x14ac:dyDescent="0.55000000000000004">
      <c r="A11320" s="107"/>
      <c r="B11320" s="123"/>
      <c r="C11320" s="109"/>
      <c r="D11320" s="90"/>
      <c r="E11320" s="102"/>
      <c r="F11320" s="102"/>
      <c r="G11320" s="102"/>
      <c r="H11320" s="102"/>
      <c r="I11320" s="98"/>
      <c r="J11320" s="102"/>
      <c r="K11320" s="94"/>
      <c r="L11320" s="94"/>
      <c r="M11320" s="94"/>
      <c r="N11320" s="102"/>
      <c r="O11320" s="111"/>
      <c r="P11320" s="96"/>
      <c r="Q11320" s="111"/>
      <c r="R11320" s="111"/>
      <c r="S11320" s="97"/>
      <c r="T11320" s="102" t="s">
        <v>5555</v>
      </c>
      <c r="U11320" s="102"/>
      <c r="V11320" s="102" t="s">
        <v>96</v>
      </c>
      <c r="W11320" s="94">
        <v>599.4</v>
      </c>
      <c r="X11320" s="98">
        <v>25</v>
      </c>
      <c r="Y11320" s="94">
        <v>9200</v>
      </c>
      <c r="Z11320" s="94">
        <f t="shared" si="1070"/>
        <v>5514480</v>
      </c>
      <c r="AA11320" s="89">
        <v>11</v>
      </c>
      <c r="AB11320" s="89">
        <v>12</v>
      </c>
      <c r="AC11320" s="94">
        <f t="shared" si="1068"/>
        <v>4852742.4000000004</v>
      </c>
      <c r="AD11320" s="94">
        <f>IF(AND(AC11320="",M11318=""),0,IF((AC11320=""),M11318, IF( (M11318=""),AC11320,SUM(AC11318:AC11321)+M11318)))</f>
        <v>19474719.600000001</v>
      </c>
      <c r="AE11320" s="94">
        <f t="shared" si="1067"/>
        <v>4868679.9000000004</v>
      </c>
      <c r="AF11320" s="94">
        <v>0</v>
      </c>
      <c r="AG11320" s="94">
        <f t="shared" si="1069"/>
        <v>4868679.9000000004</v>
      </c>
      <c r="AH11320" s="94"/>
    </row>
    <row r="11321" spans="1:34" s="99" customFormat="1" x14ac:dyDescent="0.55000000000000004">
      <c r="A11321" s="107"/>
      <c r="B11321" s="123"/>
      <c r="C11321" s="109"/>
      <c r="D11321" s="90"/>
      <c r="E11321" s="102"/>
      <c r="F11321" s="102"/>
      <c r="G11321" s="102"/>
      <c r="H11321" s="102"/>
      <c r="I11321" s="98"/>
      <c r="J11321" s="102"/>
      <c r="K11321" s="94"/>
      <c r="L11321" s="94"/>
      <c r="M11321" s="94"/>
      <c r="N11321" s="102"/>
      <c r="O11321" s="111"/>
      <c r="P11321" s="96"/>
      <c r="Q11321" s="111"/>
      <c r="R11321" s="111"/>
      <c r="S11321" s="97"/>
      <c r="T11321" s="102" t="s">
        <v>5555</v>
      </c>
      <c r="U11321" s="102"/>
      <c r="V11321" s="102" t="s">
        <v>96</v>
      </c>
      <c r="W11321" s="94">
        <v>599.4</v>
      </c>
      <c r="X11321" s="98">
        <v>25</v>
      </c>
      <c r="Y11321" s="94">
        <v>9200</v>
      </c>
      <c r="Z11321" s="94">
        <f t="shared" si="1070"/>
        <v>5514480</v>
      </c>
      <c r="AA11321" s="89">
        <v>11</v>
      </c>
      <c r="AB11321" s="89">
        <v>12</v>
      </c>
      <c r="AC11321" s="94">
        <f t="shared" si="1068"/>
        <v>4852742.4000000004</v>
      </c>
      <c r="AD11321" s="94">
        <f>IF(AND(AC11321="",M11318=""),0,IF((AC11321=""),M11318, IF( (M11318=""),AC11321,SUM(AC11318:AC11321)+M11318)))</f>
        <v>19474719.600000001</v>
      </c>
      <c r="AE11321" s="94">
        <f t="shared" si="1067"/>
        <v>4868679.9000000004</v>
      </c>
      <c r="AF11321" s="94">
        <v>0</v>
      </c>
      <c r="AG11321" s="94">
        <f t="shared" si="1069"/>
        <v>4868679.9000000004</v>
      </c>
      <c r="AH11321" s="94"/>
    </row>
    <row r="11322" spans="1:34" s="307" customFormat="1" x14ac:dyDescent="0.55000000000000004">
      <c r="A11322" s="77"/>
      <c r="B11322" s="298"/>
      <c r="C11322" s="299"/>
      <c r="D11322" s="300"/>
      <c r="E11322" s="301"/>
      <c r="F11322" s="301"/>
      <c r="G11322" s="301"/>
      <c r="H11322" s="301"/>
      <c r="I11322" s="302"/>
      <c r="J11322" s="301"/>
      <c r="K11322" s="239"/>
      <c r="L11322" s="239" t="s">
        <v>15267</v>
      </c>
      <c r="M11322" s="239">
        <f>SUM(M11318:M11321)</f>
        <v>63750</v>
      </c>
      <c r="N11322" s="301"/>
      <c r="O11322" s="303"/>
      <c r="P11322" s="304"/>
      <c r="Q11322" s="303"/>
      <c r="R11322" s="303"/>
      <c r="S11322" s="305"/>
      <c r="T11322" s="301"/>
      <c r="U11322" s="301"/>
      <c r="V11322" s="301"/>
      <c r="W11322" s="239"/>
      <c r="X11322" s="302"/>
      <c r="Y11322" s="239"/>
      <c r="Z11322" s="239"/>
      <c r="AA11322" s="306"/>
      <c r="AB11322" s="306"/>
      <c r="AC11322" s="239">
        <f>SUM(AC11318:AC11321)</f>
        <v>19410969.600000001</v>
      </c>
      <c r="AD11322" s="239"/>
      <c r="AE11322" s="239">
        <f>SUM(AE11318:AE11321)</f>
        <v>19474719.600000001</v>
      </c>
      <c r="AF11322" s="239"/>
      <c r="AG11322" s="239">
        <v>19403939.949999999</v>
      </c>
      <c r="AH11322" s="239">
        <v>0.3</v>
      </c>
    </row>
    <row r="11323" spans="1:34" s="99" customFormat="1" x14ac:dyDescent="0.55000000000000004">
      <c r="A11323" s="107"/>
      <c r="B11323" s="123">
        <v>4822</v>
      </c>
      <c r="C11323" s="109">
        <v>7718</v>
      </c>
      <c r="D11323" s="90" t="s">
        <v>10543</v>
      </c>
      <c r="E11323" s="102" t="s">
        <v>34</v>
      </c>
      <c r="F11323" s="102">
        <v>11473</v>
      </c>
      <c r="G11323" s="102">
        <v>0</v>
      </c>
      <c r="H11323" s="102">
        <v>0</v>
      </c>
      <c r="I11323" s="98">
        <v>97</v>
      </c>
      <c r="J11323" s="102" t="s">
        <v>62</v>
      </c>
      <c r="K11323" s="94">
        <f>((G11323*400)+(H11323*100))+I11323</f>
        <v>97</v>
      </c>
      <c r="L11323" s="94">
        <v>1900</v>
      </c>
      <c r="M11323" s="94">
        <f>K11323*L11323</f>
        <v>184300</v>
      </c>
      <c r="N11323" s="102">
        <v>1</v>
      </c>
      <c r="O11323" s="111" t="s">
        <v>10512</v>
      </c>
      <c r="P11323" s="96">
        <v>3119800038373</v>
      </c>
      <c r="Q11323" s="111" t="s">
        <v>10513</v>
      </c>
      <c r="R11323" s="111" t="s">
        <v>10516</v>
      </c>
      <c r="S11323" s="97" t="s">
        <v>10543</v>
      </c>
      <c r="T11323" s="102" t="s">
        <v>51</v>
      </c>
      <c r="U11323" s="102" t="s">
        <v>74</v>
      </c>
      <c r="V11323" s="102" t="s">
        <v>75</v>
      </c>
      <c r="W11323" s="94">
        <v>102.6</v>
      </c>
      <c r="X11323" s="98">
        <v>100</v>
      </c>
      <c r="Y11323" s="94">
        <v>6750</v>
      </c>
      <c r="Z11323" s="94">
        <f>W11323*Y11323</f>
        <v>692550</v>
      </c>
      <c r="AA11323" s="89">
        <v>22</v>
      </c>
      <c r="AB11323" s="89">
        <v>93</v>
      </c>
      <c r="AC11323" s="94">
        <f>(Z11323*(100-AB11323))/100</f>
        <v>48478.5</v>
      </c>
      <c r="AD11323" s="94">
        <f>IF(AND(AC11323="",M11323=""),0,IF((AC11323=""),M11323, IF( (M11323=""),AC11323,SUM(AC11323:AC11323)+M11323)))</f>
        <v>232778.5</v>
      </c>
      <c r="AE11323" s="94">
        <f t="shared" si="1067"/>
        <v>232778.5</v>
      </c>
      <c r="AF11323" s="94">
        <v>0</v>
      </c>
      <c r="AG11323" s="94">
        <f t="shared" si="1069"/>
        <v>232778.5</v>
      </c>
      <c r="AH11323" s="130"/>
    </row>
    <row r="11324" spans="1:34" s="307" customFormat="1" x14ac:dyDescent="0.55000000000000004">
      <c r="A11324" s="77"/>
      <c r="B11324" s="298"/>
      <c r="C11324" s="299"/>
      <c r="D11324" s="300"/>
      <c r="E11324" s="301"/>
      <c r="F11324" s="301"/>
      <c r="G11324" s="301"/>
      <c r="H11324" s="301"/>
      <c r="I11324" s="302"/>
      <c r="J11324" s="301"/>
      <c r="K11324" s="239"/>
      <c r="L11324" s="239" t="s">
        <v>15267</v>
      </c>
      <c r="M11324" s="239">
        <f>SUM(M11323)</f>
        <v>184300</v>
      </c>
      <c r="N11324" s="301"/>
      <c r="O11324" s="303"/>
      <c r="P11324" s="304"/>
      <c r="Q11324" s="303"/>
      <c r="R11324" s="303"/>
      <c r="S11324" s="305"/>
      <c r="T11324" s="301"/>
      <c r="U11324" s="301"/>
      <c r="V11324" s="301"/>
      <c r="W11324" s="239"/>
      <c r="X11324" s="302"/>
      <c r="Y11324" s="239"/>
      <c r="Z11324" s="239"/>
      <c r="AA11324" s="306"/>
      <c r="AB11324" s="306"/>
      <c r="AC11324" s="239">
        <f>SUM(AC11323)</f>
        <v>48478.5</v>
      </c>
      <c r="AD11324" s="239"/>
      <c r="AE11324" s="239">
        <f>SUM(AE11323)</f>
        <v>232778.5</v>
      </c>
      <c r="AF11324" s="239"/>
      <c r="AG11324" s="308">
        <f>SUM(AG11323)</f>
        <v>232778.5</v>
      </c>
      <c r="AH11324" s="239">
        <v>0.3</v>
      </c>
    </row>
    <row r="11325" spans="1:34" s="99" customFormat="1" x14ac:dyDescent="0.55000000000000004">
      <c r="A11325" s="107"/>
      <c r="B11325" s="123">
        <v>4823</v>
      </c>
      <c r="C11325" s="109">
        <v>7825</v>
      </c>
      <c r="D11325" s="90" t="s">
        <v>10544</v>
      </c>
      <c r="E11325" s="102" t="s">
        <v>34</v>
      </c>
      <c r="F11325" s="102">
        <v>12152</v>
      </c>
      <c r="G11325" s="102">
        <v>0</v>
      </c>
      <c r="H11325" s="102">
        <v>0</v>
      </c>
      <c r="I11325" s="98">
        <v>38</v>
      </c>
      <c r="J11325" s="102" t="s">
        <v>62</v>
      </c>
      <c r="K11325" s="94">
        <f>((G11325*400)+(H11325*100))+I11325</f>
        <v>38</v>
      </c>
      <c r="L11325" s="94">
        <v>1900</v>
      </c>
      <c r="M11325" s="94">
        <f>K11325*L11325</f>
        <v>72200</v>
      </c>
      <c r="N11325" s="102">
        <v>1</v>
      </c>
      <c r="O11325" s="111" t="s">
        <v>10512</v>
      </c>
      <c r="P11325" s="96">
        <v>3119800038373</v>
      </c>
      <c r="Q11325" s="111" t="s">
        <v>10513</v>
      </c>
      <c r="R11325" s="111" t="s">
        <v>10516</v>
      </c>
      <c r="S11325" s="97" t="s">
        <v>10545</v>
      </c>
      <c r="T11325" s="102" t="s">
        <v>492</v>
      </c>
      <c r="U11325" s="102" t="s">
        <v>45</v>
      </c>
      <c r="V11325" s="102" t="s">
        <v>75</v>
      </c>
      <c r="W11325" s="94">
        <v>351.12</v>
      </c>
      <c r="X11325" s="98">
        <v>100</v>
      </c>
      <c r="Y11325" s="94">
        <v>3400</v>
      </c>
      <c r="Z11325" s="94">
        <f>W11325*Y11325</f>
        <v>1193808</v>
      </c>
      <c r="AA11325" s="89">
        <v>11</v>
      </c>
      <c r="AB11325" s="89">
        <v>12</v>
      </c>
      <c r="AC11325" s="94">
        <f>(Z11325*(100-AB11325))/100</f>
        <v>1050551.04</v>
      </c>
      <c r="AD11325" s="94">
        <f>IF(AND(AC11325="",M11325=""),0,IF((AC11325=""),M11325, IF( (M11325=""),AC11325,SUM(AC11325:AC11325)+M11325)))</f>
        <v>1122751.04</v>
      </c>
      <c r="AE11325" s="94">
        <f>IF( (X11325=""),AD11325*1,AD11325*(X11325/100) )</f>
        <v>1122751.04</v>
      </c>
      <c r="AF11325" s="94">
        <v>0</v>
      </c>
      <c r="AG11325" s="94">
        <f t="shared" si="1069"/>
        <v>1122751.04</v>
      </c>
      <c r="AH11325" s="144"/>
    </row>
    <row r="11326" spans="1:34" s="307" customFormat="1" x14ac:dyDescent="0.55000000000000004">
      <c r="A11326" s="77"/>
      <c r="B11326" s="298"/>
      <c r="C11326" s="299"/>
      <c r="D11326" s="300"/>
      <c r="E11326" s="301"/>
      <c r="F11326" s="301"/>
      <c r="G11326" s="301"/>
      <c r="H11326" s="301"/>
      <c r="I11326" s="302"/>
      <c r="J11326" s="301"/>
      <c r="K11326" s="239"/>
      <c r="L11326" s="239" t="s">
        <v>15267</v>
      </c>
      <c r="M11326" s="239">
        <f>SUM(M11325)</f>
        <v>72200</v>
      </c>
      <c r="N11326" s="301"/>
      <c r="O11326" s="303"/>
      <c r="P11326" s="304"/>
      <c r="Q11326" s="303"/>
      <c r="R11326" s="303"/>
      <c r="S11326" s="305"/>
      <c r="T11326" s="301"/>
      <c r="U11326" s="301"/>
      <c r="V11326" s="301"/>
      <c r="W11326" s="239"/>
      <c r="X11326" s="302"/>
      <c r="Y11326" s="239"/>
      <c r="Z11326" s="239"/>
      <c r="AA11326" s="306"/>
      <c r="AB11326" s="306"/>
      <c r="AC11326" s="239">
        <f>SUM(AC11325)</f>
        <v>1050551.04</v>
      </c>
      <c r="AD11326" s="239"/>
      <c r="AE11326" s="239">
        <v>332472.58</v>
      </c>
      <c r="AF11326" s="239"/>
      <c r="AG11326" s="239">
        <v>332472.58</v>
      </c>
      <c r="AH11326" s="239">
        <v>0.3</v>
      </c>
    </row>
    <row r="11327" spans="1:34" s="307" customFormat="1" x14ac:dyDescent="0.55000000000000004">
      <c r="A11327" s="77"/>
      <c r="B11327" s="298"/>
      <c r="C11327" s="299"/>
      <c r="D11327" s="300"/>
      <c r="E11327" s="301"/>
      <c r="F11327" s="301"/>
      <c r="G11327" s="301"/>
      <c r="H11327" s="301"/>
      <c r="I11327" s="302"/>
      <c r="J11327" s="301"/>
      <c r="K11327" s="239"/>
      <c r="L11327" s="239"/>
      <c r="M11327" s="239"/>
      <c r="N11327" s="301"/>
      <c r="O11327" s="303"/>
      <c r="P11327" s="304"/>
      <c r="Q11327" s="303"/>
      <c r="R11327" s="303"/>
      <c r="S11327" s="305"/>
      <c r="T11327" s="301"/>
      <c r="U11327" s="301"/>
      <c r="V11327" s="301"/>
      <c r="W11327" s="239"/>
      <c r="X11327" s="302"/>
      <c r="Y11327" s="239"/>
      <c r="Z11327" s="239"/>
      <c r="AA11327" s="306"/>
      <c r="AB11327" s="306"/>
      <c r="AC11327" s="239"/>
      <c r="AD11327" s="239"/>
      <c r="AE11327" s="239">
        <f>AE11325-AE11326</f>
        <v>790278.46</v>
      </c>
      <c r="AF11327" s="239"/>
      <c r="AG11327" s="239">
        <f>AG11325-AG11326</f>
        <v>790278.46</v>
      </c>
      <c r="AH11327" s="239">
        <v>0.4</v>
      </c>
    </row>
    <row r="11328" spans="1:34" s="99" customFormat="1" x14ac:dyDescent="0.55000000000000004">
      <c r="A11328" s="107"/>
      <c r="B11328" s="123">
        <v>4824</v>
      </c>
      <c r="C11328" s="109">
        <v>7893</v>
      </c>
      <c r="D11328" s="90" t="s">
        <v>10546</v>
      </c>
      <c r="E11328" s="102" t="s">
        <v>34</v>
      </c>
      <c r="F11328" s="102">
        <v>19639</v>
      </c>
      <c r="G11328" s="102">
        <v>0</v>
      </c>
      <c r="H11328" s="102">
        <v>0</v>
      </c>
      <c r="I11328" s="98">
        <v>57.05</v>
      </c>
      <c r="J11328" s="102" t="s">
        <v>62</v>
      </c>
      <c r="K11328" s="94">
        <f>((G11328*400)+(H11328*100))+I11328</f>
        <v>57.05</v>
      </c>
      <c r="L11328" s="94">
        <v>375</v>
      </c>
      <c r="M11328" s="94">
        <f>K11328*L11328</f>
        <v>21393.75</v>
      </c>
      <c r="N11328" s="102">
        <v>1</v>
      </c>
      <c r="O11328" s="111" t="s">
        <v>10512</v>
      </c>
      <c r="P11328" s="96">
        <v>3119800038373</v>
      </c>
      <c r="Q11328" s="111" t="s">
        <v>10513</v>
      </c>
      <c r="R11328" s="111" t="s">
        <v>10516</v>
      </c>
      <c r="S11328" s="97" t="s">
        <v>10547</v>
      </c>
      <c r="T11328" s="102" t="s">
        <v>73</v>
      </c>
      <c r="U11328" s="102" t="s">
        <v>45</v>
      </c>
      <c r="V11328" s="102" t="s">
        <v>75</v>
      </c>
      <c r="W11328" s="94">
        <v>29.4</v>
      </c>
      <c r="X11328" s="98">
        <v>100</v>
      </c>
      <c r="Y11328" s="94">
        <v>6600</v>
      </c>
      <c r="Z11328" s="94">
        <f t="shared" ref="Z11328:Z11338" si="1071">W11328*Y11328</f>
        <v>194040</v>
      </c>
      <c r="AA11328" s="89">
        <v>11</v>
      </c>
      <c r="AB11328" s="89">
        <v>12</v>
      </c>
      <c r="AC11328" s="94">
        <f t="shared" ref="AC11328:AC11336" si="1072">(Z11328*(100-AB11328))/100</f>
        <v>170755.20000000001</v>
      </c>
      <c r="AD11328" s="94">
        <f>IF(AND(AC11328="",M11328=""),0,IF((AC11328=""),M11328, IF( (M11328=""),AC11328,SUM(AC11328:AC11328)+M11328)))</f>
        <v>192148.95</v>
      </c>
      <c r="AE11328" s="94">
        <f t="shared" si="1067"/>
        <v>192148.95</v>
      </c>
      <c r="AF11328" s="94">
        <v>0</v>
      </c>
      <c r="AG11328" s="94">
        <f t="shared" si="1069"/>
        <v>192148.95</v>
      </c>
      <c r="AH11328" s="94"/>
    </row>
    <row r="11329" spans="1:34" s="307" customFormat="1" x14ac:dyDescent="0.55000000000000004">
      <c r="A11329" s="77"/>
      <c r="B11329" s="298"/>
      <c r="C11329" s="299"/>
      <c r="D11329" s="300"/>
      <c r="E11329" s="301"/>
      <c r="F11329" s="301"/>
      <c r="G11329" s="301"/>
      <c r="H11329" s="301"/>
      <c r="I11329" s="302"/>
      <c r="J11329" s="301"/>
      <c r="K11329" s="239"/>
      <c r="L11329" s="239" t="s">
        <v>15267</v>
      </c>
      <c r="M11329" s="239">
        <f>SUM(M11328)</f>
        <v>21393.75</v>
      </c>
      <c r="N11329" s="301"/>
      <c r="O11329" s="303"/>
      <c r="P11329" s="304"/>
      <c r="Q11329" s="303"/>
      <c r="R11329" s="303"/>
      <c r="S11329" s="305"/>
      <c r="T11329" s="301"/>
      <c r="U11329" s="301"/>
      <c r="V11329" s="301"/>
      <c r="W11329" s="239"/>
      <c r="X11329" s="302"/>
      <c r="Y11329" s="239"/>
      <c r="Z11329" s="239"/>
      <c r="AA11329" s="306"/>
      <c r="AB11329" s="306"/>
      <c r="AC11329" s="239">
        <f>SUM(AC11328)</f>
        <v>170755.20000000001</v>
      </c>
      <c r="AD11329" s="239"/>
      <c r="AE11329" s="239">
        <f>SUM(AE11328)</f>
        <v>192148.95</v>
      </c>
      <c r="AF11329" s="239"/>
      <c r="AG11329" s="239">
        <f>SUM(AG11328)</f>
        <v>192148.95</v>
      </c>
      <c r="AH11329" s="239">
        <v>0.4</v>
      </c>
    </row>
    <row r="11330" spans="1:34" s="99" customFormat="1" x14ac:dyDescent="0.55000000000000004">
      <c r="A11330" s="107"/>
      <c r="B11330" s="123">
        <v>4825</v>
      </c>
      <c r="C11330" s="109">
        <v>7822</v>
      </c>
      <c r="D11330" s="90" t="s">
        <v>10548</v>
      </c>
      <c r="E11330" s="102" t="s">
        <v>34</v>
      </c>
      <c r="F11330" s="102">
        <v>19656</v>
      </c>
      <c r="G11330" s="102">
        <v>0</v>
      </c>
      <c r="H11330" s="102">
        <v>1</v>
      </c>
      <c r="I11330" s="98">
        <v>80.02</v>
      </c>
      <c r="J11330" s="102" t="s">
        <v>62</v>
      </c>
      <c r="K11330" s="94">
        <f>((G11330*400)+(H11330*100))+I11330</f>
        <v>180.01999999999998</v>
      </c>
      <c r="L11330" s="94">
        <v>375</v>
      </c>
      <c r="M11330" s="94">
        <f>K11330*L11330</f>
        <v>67507.5</v>
      </c>
      <c r="N11330" s="102">
        <v>1</v>
      </c>
      <c r="O11330" s="111" t="s">
        <v>10512</v>
      </c>
      <c r="P11330" s="96">
        <v>3119800038373</v>
      </c>
      <c r="Q11330" s="111" t="s">
        <v>10513</v>
      </c>
      <c r="R11330" s="111" t="s">
        <v>10516</v>
      </c>
      <c r="S11330" s="97" t="s">
        <v>10549</v>
      </c>
      <c r="T11330" s="102" t="s">
        <v>3102</v>
      </c>
      <c r="U11330" s="102" t="s">
        <v>45</v>
      </c>
      <c r="V11330" s="102" t="s">
        <v>75</v>
      </c>
      <c r="W11330" s="94">
        <v>307.33999999999997</v>
      </c>
      <c r="X11330" s="98">
        <v>100</v>
      </c>
      <c r="Y11330" s="94">
        <v>7900</v>
      </c>
      <c r="Z11330" s="94">
        <f t="shared" si="1071"/>
        <v>2427986</v>
      </c>
      <c r="AA11330" s="89">
        <v>11</v>
      </c>
      <c r="AB11330" s="89">
        <v>12</v>
      </c>
      <c r="AC11330" s="94">
        <f t="shared" si="1072"/>
        <v>2136627.6800000002</v>
      </c>
      <c r="AD11330" s="94">
        <f>IF(AND(AC11330="",M11330=""),0,IF((AC11330=""),M11330, IF( (M11330=""),AC11330,SUM(AC11330:AC11330)+M11330)))</f>
        <v>2204135.1800000002</v>
      </c>
      <c r="AE11330" s="94">
        <f t="shared" si="1067"/>
        <v>2204135.1800000002</v>
      </c>
      <c r="AF11330" s="94">
        <v>0</v>
      </c>
      <c r="AG11330" s="94">
        <f t="shared" si="1069"/>
        <v>2204135.1800000002</v>
      </c>
      <c r="AH11330" s="94"/>
    </row>
    <row r="11331" spans="1:34" s="307" customFormat="1" x14ac:dyDescent="0.55000000000000004">
      <c r="A11331" s="77"/>
      <c r="B11331" s="298"/>
      <c r="C11331" s="299"/>
      <c r="D11331" s="300"/>
      <c r="E11331" s="301"/>
      <c r="F11331" s="301"/>
      <c r="G11331" s="301"/>
      <c r="H11331" s="301"/>
      <c r="I11331" s="302"/>
      <c r="J11331" s="301"/>
      <c r="K11331" s="239"/>
      <c r="L11331" s="239" t="s">
        <v>15267</v>
      </c>
      <c r="M11331" s="239">
        <f>SUM(M11330)</f>
        <v>67507.5</v>
      </c>
      <c r="N11331" s="301"/>
      <c r="O11331" s="303"/>
      <c r="P11331" s="304"/>
      <c r="Q11331" s="303"/>
      <c r="R11331" s="303"/>
      <c r="S11331" s="305"/>
      <c r="T11331" s="301"/>
      <c r="U11331" s="301"/>
      <c r="V11331" s="301"/>
      <c r="W11331" s="239"/>
      <c r="X11331" s="302"/>
      <c r="Y11331" s="239"/>
      <c r="Z11331" s="239"/>
      <c r="AA11331" s="306"/>
      <c r="AB11331" s="306"/>
      <c r="AC11331" s="239">
        <f>SUM(AC11330)</f>
        <v>2136627.6800000002</v>
      </c>
      <c r="AD11331" s="239"/>
      <c r="AE11331" s="239">
        <f>SUM(AE11330)</f>
        <v>2204135.1800000002</v>
      </c>
      <c r="AF11331" s="239"/>
      <c r="AG11331" s="239">
        <f>SUM(AG11330)</f>
        <v>2204135.1800000002</v>
      </c>
      <c r="AH11331" s="239">
        <v>0.4</v>
      </c>
    </row>
    <row r="11332" spans="1:34" s="99" customFormat="1" x14ac:dyDescent="0.55000000000000004">
      <c r="A11332" s="107"/>
      <c r="B11332" s="123">
        <v>4826</v>
      </c>
      <c r="C11332" s="109">
        <v>6920</v>
      </c>
      <c r="D11332" s="90" t="s">
        <v>10551</v>
      </c>
      <c r="E11332" s="102" t="s">
        <v>34</v>
      </c>
      <c r="F11332" s="102">
        <v>23264</v>
      </c>
      <c r="G11332" s="102">
        <v>3</v>
      </c>
      <c r="H11332" s="102">
        <v>3</v>
      </c>
      <c r="I11332" s="98">
        <v>19</v>
      </c>
      <c r="J11332" s="102" t="s">
        <v>62</v>
      </c>
      <c r="K11332" s="94">
        <f>((G11332*400)+(H11332*100))+I11332</f>
        <v>1519</v>
      </c>
      <c r="L11332" s="94">
        <v>4000</v>
      </c>
      <c r="M11332" s="94">
        <f>K11332*L11332</f>
        <v>6076000</v>
      </c>
      <c r="N11332" s="102">
        <v>1</v>
      </c>
      <c r="O11332" s="111" t="s">
        <v>10512</v>
      </c>
      <c r="P11332" s="96">
        <v>3119800038373</v>
      </c>
      <c r="Q11332" s="111" t="s">
        <v>10513</v>
      </c>
      <c r="R11332" s="111" t="s">
        <v>10516</v>
      </c>
      <c r="S11332" s="97" t="s">
        <v>10552</v>
      </c>
      <c r="T11332" s="102" t="s">
        <v>51</v>
      </c>
      <c r="U11332" s="102" t="s">
        <v>227</v>
      </c>
      <c r="V11332" s="102" t="s">
        <v>46</v>
      </c>
      <c r="W11332" s="94">
        <v>1064</v>
      </c>
      <c r="X11332" s="98">
        <v>81.91</v>
      </c>
      <c r="Y11332" s="94">
        <v>6750</v>
      </c>
      <c r="Z11332" s="94">
        <f t="shared" si="1071"/>
        <v>7182000</v>
      </c>
      <c r="AA11332" s="89">
        <v>22</v>
      </c>
      <c r="AB11332" s="89">
        <v>85</v>
      </c>
      <c r="AC11332" s="94">
        <f t="shared" si="1072"/>
        <v>1077300</v>
      </c>
      <c r="AD11332" s="94">
        <f>IF(AND(AC11332="",M11332=""),0,IF((AC11332=""),M11332, IF( (M11332=""),AC11332,SUM(AC11332:AC11336)+M11332)))</f>
        <v>7669768</v>
      </c>
      <c r="AE11332" s="94">
        <f>IF( (X11332=""),AD11332*1,AD11332*(X11332/100) )</f>
        <v>6282306.9687999999</v>
      </c>
      <c r="AF11332" s="94">
        <v>0</v>
      </c>
      <c r="AG11332" s="94">
        <f t="shared" ref="AG11332:AG11338" si="1073">IF((AF11332-AE11332) &gt; 1,0,IF((AF11332-AE11332)&lt;0,AE11332-AF11332,AF11332-AE11332))</f>
        <v>6282306.9687999999</v>
      </c>
      <c r="AH11332" s="94"/>
    </row>
    <row r="11333" spans="1:34" s="99" customFormat="1" x14ac:dyDescent="0.55000000000000004">
      <c r="A11333" s="107"/>
      <c r="B11333" s="123"/>
      <c r="C11333" s="109"/>
      <c r="D11333" s="90"/>
      <c r="E11333" s="102"/>
      <c r="F11333" s="102"/>
      <c r="G11333" s="102"/>
      <c r="H11333" s="102"/>
      <c r="I11333" s="98"/>
      <c r="J11333" s="102"/>
      <c r="K11333" s="94"/>
      <c r="L11333" s="94"/>
      <c r="M11333" s="94"/>
      <c r="N11333" s="102">
        <v>2</v>
      </c>
      <c r="O11333" s="111" t="s">
        <v>10512</v>
      </c>
      <c r="P11333" s="96">
        <v>3119800038373</v>
      </c>
      <c r="Q11333" s="111" t="s">
        <v>10513</v>
      </c>
      <c r="R11333" s="111" t="s">
        <v>10516</v>
      </c>
      <c r="S11333" s="97" t="s">
        <v>10553</v>
      </c>
      <c r="T11333" s="102" t="s">
        <v>51</v>
      </c>
      <c r="U11333" s="102" t="s">
        <v>74</v>
      </c>
      <c r="V11333" s="102" t="s">
        <v>75</v>
      </c>
      <c r="W11333" s="94">
        <v>124</v>
      </c>
      <c r="X11333" s="98">
        <v>9.5500000000000007</v>
      </c>
      <c r="Y11333" s="94">
        <v>6750</v>
      </c>
      <c r="Z11333" s="94">
        <f t="shared" si="1071"/>
        <v>837000</v>
      </c>
      <c r="AA11333" s="89">
        <v>22</v>
      </c>
      <c r="AB11333" s="89">
        <v>93</v>
      </c>
      <c r="AC11333" s="94">
        <f t="shared" si="1072"/>
        <v>58590</v>
      </c>
      <c r="AD11333" s="94">
        <f>IF(AND(AC11333="",M11332=""),0,IF((AC11333=""),M11332, IF( (M11332=""),AC11333,SUM(AC11332:AC11336)+M11332)))</f>
        <v>7669768</v>
      </c>
      <c r="AE11333" s="94">
        <f>IF( (X11333=""),AD11333*1,AD11333*(X11333/100) )</f>
        <v>732462.84400000004</v>
      </c>
      <c r="AF11333" s="94">
        <v>0</v>
      </c>
      <c r="AG11333" s="94">
        <f t="shared" si="1073"/>
        <v>732462.84400000004</v>
      </c>
      <c r="AH11333" s="94"/>
    </row>
    <row r="11334" spans="1:34" s="99" customFormat="1" x14ac:dyDescent="0.55000000000000004">
      <c r="A11334" s="107"/>
      <c r="B11334" s="123"/>
      <c r="C11334" s="109"/>
      <c r="D11334" s="90"/>
      <c r="E11334" s="102"/>
      <c r="F11334" s="102"/>
      <c r="G11334" s="102"/>
      <c r="H11334" s="102"/>
      <c r="I11334" s="98"/>
      <c r="J11334" s="102"/>
      <c r="K11334" s="94"/>
      <c r="L11334" s="94"/>
      <c r="M11334" s="94"/>
      <c r="N11334" s="102">
        <v>3</v>
      </c>
      <c r="O11334" s="111" t="s">
        <v>10512</v>
      </c>
      <c r="P11334" s="96">
        <v>3119800038373</v>
      </c>
      <c r="Q11334" s="111" t="s">
        <v>10513</v>
      </c>
      <c r="R11334" s="111" t="s">
        <v>10516</v>
      </c>
      <c r="S11334" s="97" t="s">
        <v>10554</v>
      </c>
      <c r="T11334" s="102" t="s">
        <v>73</v>
      </c>
      <c r="U11334" s="102" t="s">
        <v>45</v>
      </c>
      <c r="V11334" s="102" t="s">
        <v>46</v>
      </c>
      <c r="W11334" s="94">
        <v>60</v>
      </c>
      <c r="X11334" s="98">
        <v>4.62</v>
      </c>
      <c r="Y11334" s="94">
        <v>6600</v>
      </c>
      <c r="Z11334" s="94">
        <f t="shared" si="1071"/>
        <v>396000</v>
      </c>
      <c r="AA11334" s="89">
        <v>22</v>
      </c>
      <c r="AB11334" s="89">
        <v>32</v>
      </c>
      <c r="AC11334" s="94">
        <f t="shared" si="1072"/>
        <v>269280</v>
      </c>
      <c r="AD11334" s="94">
        <f>IF(AND(AC11334="",M11332=""),0,IF((AC11334=""),M11332, IF( (M11332=""),AC11334,SUM(AC11332:AC11336)+M11332)))</f>
        <v>7669768</v>
      </c>
      <c r="AE11334" s="94">
        <f>IF( (X11334=""),AD11334*1,AD11334*(X11334/100) )</f>
        <v>354343.28159999999</v>
      </c>
      <c r="AF11334" s="94">
        <v>0</v>
      </c>
      <c r="AG11334" s="94">
        <f t="shared" si="1073"/>
        <v>354343.28159999999</v>
      </c>
      <c r="AH11334" s="94"/>
    </row>
    <row r="11335" spans="1:34" s="99" customFormat="1" x14ac:dyDescent="0.55000000000000004">
      <c r="A11335" s="107"/>
      <c r="B11335" s="123"/>
      <c r="C11335" s="109"/>
      <c r="D11335" s="90"/>
      <c r="E11335" s="102"/>
      <c r="F11335" s="102"/>
      <c r="G11335" s="102"/>
      <c r="H11335" s="102"/>
      <c r="I11335" s="98"/>
      <c r="J11335" s="102"/>
      <c r="K11335" s="94"/>
      <c r="L11335" s="94"/>
      <c r="M11335" s="94"/>
      <c r="N11335" s="102">
        <v>4</v>
      </c>
      <c r="O11335" s="111" t="s">
        <v>10512</v>
      </c>
      <c r="P11335" s="96">
        <v>3119800038373</v>
      </c>
      <c r="Q11335" s="111" t="s">
        <v>10513</v>
      </c>
      <c r="R11335" s="111" t="s">
        <v>10516</v>
      </c>
      <c r="S11335" s="97" t="s">
        <v>10555</v>
      </c>
      <c r="T11335" s="102" t="s">
        <v>15158</v>
      </c>
      <c r="U11335" s="102" t="s">
        <v>45</v>
      </c>
      <c r="V11335" s="102" t="s">
        <v>46</v>
      </c>
      <c r="W11335" s="94">
        <v>15</v>
      </c>
      <c r="X11335" s="98">
        <v>1.1499999999999999</v>
      </c>
      <c r="Y11335" s="94">
        <v>2650</v>
      </c>
      <c r="Z11335" s="94">
        <f t="shared" si="1071"/>
        <v>39750</v>
      </c>
      <c r="AA11335" s="89">
        <v>22</v>
      </c>
      <c r="AB11335" s="89">
        <v>32</v>
      </c>
      <c r="AC11335" s="94">
        <f t="shared" si="1072"/>
        <v>27030</v>
      </c>
      <c r="AD11335" s="94">
        <f>IF(AND(AC11335="",M11332=""),0,IF((AC11335=""),M11332, IF( (M11332=""),AC11335,SUM(AC11332:AC11336)+M11332)))</f>
        <v>7669768</v>
      </c>
      <c r="AE11335" s="94">
        <f>IF( (X11335=""),AD11335*1,AD11335*(X11335/100) )</f>
        <v>88202.331999999995</v>
      </c>
      <c r="AF11335" s="94">
        <v>0</v>
      </c>
      <c r="AG11335" s="94">
        <f t="shared" si="1073"/>
        <v>88202.331999999995</v>
      </c>
      <c r="AH11335" s="94"/>
    </row>
    <row r="11336" spans="1:34" s="99" customFormat="1" x14ac:dyDescent="0.55000000000000004">
      <c r="A11336" s="107"/>
      <c r="B11336" s="123"/>
      <c r="C11336" s="109"/>
      <c r="D11336" s="90"/>
      <c r="E11336" s="102"/>
      <c r="F11336" s="102"/>
      <c r="G11336" s="102"/>
      <c r="H11336" s="102"/>
      <c r="I11336" s="98"/>
      <c r="J11336" s="102"/>
      <c r="K11336" s="94"/>
      <c r="L11336" s="94"/>
      <c r="M11336" s="94"/>
      <c r="N11336" s="102">
        <v>5</v>
      </c>
      <c r="O11336" s="111" t="s">
        <v>10512</v>
      </c>
      <c r="P11336" s="96">
        <v>3119800038373</v>
      </c>
      <c r="Q11336" s="111" t="s">
        <v>10513</v>
      </c>
      <c r="R11336" s="111" t="s">
        <v>10516</v>
      </c>
      <c r="S11336" s="97" t="s">
        <v>10556</v>
      </c>
      <c r="T11336" s="102" t="s">
        <v>73</v>
      </c>
      <c r="U11336" s="102" t="s">
        <v>45</v>
      </c>
      <c r="V11336" s="102" t="s">
        <v>46</v>
      </c>
      <c r="W11336" s="94">
        <v>36</v>
      </c>
      <c r="X11336" s="98">
        <v>2.77</v>
      </c>
      <c r="Y11336" s="94">
        <v>6600</v>
      </c>
      <c r="Z11336" s="94">
        <f t="shared" si="1071"/>
        <v>237600</v>
      </c>
      <c r="AA11336" s="89">
        <v>22</v>
      </c>
      <c r="AB11336" s="89">
        <v>32</v>
      </c>
      <c r="AC11336" s="94">
        <f t="shared" si="1072"/>
        <v>161568</v>
      </c>
      <c r="AD11336" s="94">
        <f>IF(AND(AC11336="",M11332=""),0,IF((AC11336=""),M11332, IF( (M11332=""),AC11336,SUM(AC11332:AC11336)+M11332)))</f>
        <v>7669768</v>
      </c>
      <c r="AE11336" s="94">
        <f>IF( (X11336=""),AD11336*1,AD11336*(X11336/100) )</f>
        <v>212452.5736</v>
      </c>
      <c r="AF11336" s="94">
        <v>0</v>
      </c>
      <c r="AG11336" s="94">
        <f t="shared" si="1073"/>
        <v>212452.5736</v>
      </c>
      <c r="AH11336" s="94"/>
    </row>
    <row r="11337" spans="1:34" s="307" customFormat="1" x14ac:dyDescent="0.55000000000000004">
      <c r="A11337" s="77"/>
      <c r="B11337" s="298"/>
      <c r="C11337" s="299"/>
      <c r="D11337" s="300"/>
      <c r="E11337" s="301"/>
      <c r="F11337" s="301"/>
      <c r="G11337" s="301"/>
      <c r="H11337" s="301"/>
      <c r="I11337" s="302"/>
      <c r="J11337" s="301"/>
      <c r="K11337" s="239"/>
      <c r="L11337" s="239" t="s">
        <v>15267</v>
      </c>
      <c r="M11337" s="239">
        <f>SUM(M11332:M11336)</f>
        <v>6076000</v>
      </c>
      <c r="N11337" s="301"/>
      <c r="O11337" s="303"/>
      <c r="P11337" s="304"/>
      <c r="Q11337" s="303"/>
      <c r="R11337" s="303"/>
      <c r="S11337" s="305"/>
      <c r="T11337" s="301"/>
      <c r="U11337" s="301"/>
      <c r="V11337" s="301"/>
      <c r="W11337" s="239"/>
      <c r="X11337" s="302"/>
      <c r="Y11337" s="239"/>
      <c r="Z11337" s="239"/>
      <c r="AA11337" s="306"/>
      <c r="AB11337" s="309"/>
      <c r="AC11337" s="239">
        <f>SUM(AC11332:AC11336)</f>
        <v>1593768</v>
      </c>
      <c r="AD11337" s="310"/>
      <c r="AE11337" s="239">
        <f>SUM(AE11332:AE11336)</f>
        <v>7669768</v>
      </c>
      <c r="AF11337" s="310"/>
      <c r="AG11337" s="239">
        <f>SUM(AG11332:AG11336)</f>
        <v>7669768</v>
      </c>
      <c r="AH11337" s="239">
        <v>0.4</v>
      </c>
    </row>
    <row r="11338" spans="1:34" s="99" customFormat="1" x14ac:dyDescent="0.55000000000000004">
      <c r="A11338" s="107"/>
      <c r="B11338" s="123">
        <v>4827</v>
      </c>
      <c r="C11338" s="109">
        <v>9372</v>
      </c>
      <c r="D11338" s="90" t="s">
        <v>10557</v>
      </c>
      <c r="E11338" s="102" t="s">
        <v>34</v>
      </c>
      <c r="F11338" s="102">
        <v>25716</v>
      </c>
      <c r="G11338" s="102">
        <v>0</v>
      </c>
      <c r="H11338" s="102">
        <v>0</v>
      </c>
      <c r="I11338" s="98">
        <v>37.5</v>
      </c>
      <c r="J11338" s="102" t="s">
        <v>62</v>
      </c>
      <c r="K11338" s="94">
        <f>((G11338*400)+(H11338*100))+I11338</f>
        <v>37.5</v>
      </c>
      <c r="L11338" s="94">
        <v>2175</v>
      </c>
      <c r="M11338" s="94">
        <f>K11338*L11338</f>
        <v>81562.5</v>
      </c>
      <c r="N11338" s="102">
        <v>1</v>
      </c>
      <c r="O11338" s="111" t="s">
        <v>10512</v>
      </c>
      <c r="P11338" s="96">
        <v>3119800038373</v>
      </c>
      <c r="Q11338" s="111" t="s">
        <v>10513</v>
      </c>
      <c r="R11338" s="111" t="s">
        <v>10516</v>
      </c>
      <c r="S11338" s="97"/>
      <c r="T11338" s="102" t="s">
        <v>15158</v>
      </c>
      <c r="U11338" s="102" t="s">
        <v>45</v>
      </c>
      <c r="V11338" s="102" t="s">
        <v>46</v>
      </c>
      <c r="W11338" s="94">
        <v>105</v>
      </c>
      <c r="X11338" s="98">
        <v>100</v>
      </c>
      <c r="Y11338" s="94">
        <v>2650</v>
      </c>
      <c r="Z11338" s="94">
        <f t="shared" si="1071"/>
        <v>278250</v>
      </c>
      <c r="AA11338" s="89">
        <v>22</v>
      </c>
      <c r="AB11338" s="134">
        <v>34</v>
      </c>
      <c r="AC11338" s="130">
        <f>(Z11338*(100-AB11338))/100</f>
        <v>183645</v>
      </c>
      <c r="AD11338" s="130">
        <f>IF(AND(AC11338="",M11338=""),0,IF((AC11338=""),M11338, IF( (M11338=""),AC11338,AC11338+M11338)))</f>
        <v>265207.5</v>
      </c>
      <c r="AE11338" s="130">
        <f t="shared" si="1067"/>
        <v>265207.5</v>
      </c>
      <c r="AF11338" s="130">
        <v>0</v>
      </c>
      <c r="AG11338" s="94">
        <f t="shared" si="1073"/>
        <v>265207.5</v>
      </c>
      <c r="AH11338" s="94"/>
    </row>
    <row r="11339" spans="1:34" s="307" customFormat="1" x14ac:dyDescent="0.55000000000000004">
      <c r="A11339" s="77"/>
      <c r="B11339" s="298"/>
      <c r="C11339" s="299"/>
      <c r="D11339" s="300"/>
      <c r="E11339" s="301"/>
      <c r="F11339" s="301"/>
      <c r="G11339" s="301"/>
      <c r="H11339" s="301"/>
      <c r="I11339" s="302"/>
      <c r="J11339" s="301"/>
      <c r="K11339" s="239"/>
      <c r="L11339" s="239" t="s">
        <v>15267</v>
      </c>
      <c r="M11339" s="239">
        <f>SUM(M11338)</f>
        <v>81562.5</v>
      </c>
      <c r="N11339" s="301"/>
      <c r="O11339" s="303"/>
      <c r="P11339" s="304"/>
      <c r="Q11339" s="303"/>
      <c r="R11339" s="303"/>
      <c r="S11339" s="305"/>
      <c r="T11339" s="301"/>
      <c r="U11339" s="301"/>
      <c r="V11339" s="301"/>
      <c r="W11339" s="239"/>
      <c r="X11339" s="302"/>
      <c r="Y11339" s="239"/>
      <c r="Z11339" s="239"/>
      <c r="AA11339" s="311"/>
      <c r="AB11339" s="312"/>
      <c r="AC11339" s="239">
        <f>SUM(AC11338)</f>
        <v>183645</v>
      </c>
      <c r="AD11339" s="313"/>
      <c r="AE11339" s="239">
        <f>SUM(AE11338)</f>
        <v>265207.5</v>
      </c>
      <c r="AF11339" s="313"/>
      <c r="AG11339" s="314">
        <f>SUM(AG11338)</f>
        <v>265207.5</v>
      </c>
      <c r="AH11339" s="239">
        <v>0.4</v>
      </c>
    </row>
    <row r="11340" spans="1:34" s="99" customFormat="1" x14ac:dyDescent="0.55000000000000004">
      <c r="A11340" s="107"/>
      <c r="B11340" s="123">
        <v>4828</v>
      </c>
      <c r="C11340" s="109">
        <v>7024</v>
      </c>
      <c r="D11340" s="90" t="s">
        <v>10534</v>
      </c>
      <c r="E11340" s="102" t="s">
        <v>34</v>
      </c>
      <c r="F11340" s="102">
        <v>5821</v>
      </c>
      <c r="G11340" s="102">
        <v>2</v>
      </c>
      <c r="H11340" s="102">
        <v>2</v>
      </c>
      <c r="I11340" s="98">
        <v>38.200000000000003</v>
      </c>
      <c r="J11340" s="102" t="s">
        <v>68</v>
      </c>
      <c r="K11340" s="94">
        <f t="shared" ref="K11340:K11347" si="1074">((G11340*400)+(H11340*100))+I11340</f>
        <v>1038.2</v>
      </c>
      <c r="L11340" s="94">
        <v>625</v>
      </c>
      <c r="M11340" s="94">
        <f t="shared" ref="M11340:M11347" si="1075">K11340*L11340</f>
        <v>648875</v>
      </c>
      <c r="N11340" s="102"/>
      <c r="O11340" s="111"/>
      <c r="P11340" s="96"/>
      <c r="Q11340" s="111"/>
      <c r="R11340" s="111"/>
      <c r="S11340" s="97"/>
      <c r="T11340" s="102"/>
      <c r="U11340" s="102"/>
      <c r="V11340" s="102"/>
      <c r="W11340" s="94"/>
      <c r="X11340" s="98"/>
      <c r="Y11340" s="94"/>
      <c r="Z11340" s="94"/>
      <c r="AA11340" s="89"/>
      <c r="AB11340" s="89"/>
      <c r="AC11340" s="94"/>
      <c r="AD11340" s="94">
        <f t="shared" ref="AD11340:AD11350" si="1076">IF(AND(AC11340="",M11340=""),0,IF((AC11340=""),M11340,IF((M11340=""),AC11340,AC11340+M11340)))</f>
        <v>648875</v>
      </c>
      <c r="AE11340" s="94">
        <f t="shared" ref="AE11340:AE11349" si="1077">IF( (X11340=""),AD11340*1,AD11340*(X11340/100) )</f>
        <v>648875</v>
      </c>
      <c r="AF11340" s="94">
        <v>0</v>
      </c>
      <c r="AG11340" s="94">
        <f t="shared" si="1069"/>
        <v>648875</v>
      </c>
      <c r="AH11340" s="94">
        <v>0.3</v>
      </c>
    </row>
    <row r="11341" spans="1:34" s="99" customFormat="1" x14ac:dyDescent="0.55000000000000004">
      <c r="A11341" s="107"/>
      <c r="B11341" s="123">
        <v>4829</v>
      </c>
      <c r="C11341" s="109">
        <v>8091</v>
      </c>
      <c r="D11341" s="90" t="s">
        <v>10535</v>
      </c>
      <c r="E11341" s="102" t="s">
        <v>34</v>
      </c>
      <c r="F11341" s="102">
        <v>6303</v>
      </c>
      <c r="G11341" s="102">
        <v>2</v>
      </c>
      <c r="H11341" s="102">
        <v>2</v>
      </c>
      <c r="I11341" s="98">
        <v>30</v>
      </c>
      <c r="J11341" s="102" t="s">
        <v>38</v>
      </c>
      <c r="K11341" s="94">
        <f t="shared" si="1074"/>
        <v>1030</v>
      </c>
      <c r="L11341" s="94">
        <v>300</v>
      </c>
      <c r="M11341" s="94">
        <f t="shared" si="1075"/>
        <v>309000</v>
      </c>
      <c r="N11341" s="102"/>
      <c r="O11341" s="111"/>
      <c r="P11341" s="96"/>
      <c r="Q11341" s="111"/>
      <c r="R11341" s="111"/>
      <c r="S11341" s="97"/>
      <c r="T11341" s="102"/>
      <c r="U11341" s="102"/>
      <c r="V11341" s="102"/>
      <c r="W11341" s="94"/>
      <c r="X11341" s="98"/>
      <c r="Y11341" s="94"/>
      <c r="Z11341" s="94"/>
      <c r="AA11341" s="89"/>
      <c r="AB11341" s="89"/>
      <c r="AC11341" s="94"/>
      <c r="AD11341" s="94">
        <f t="shared" si="1076"/>
        <v>309000</v>
      </c>
      <c r="AE11341" s="94">
        <f t="shared" si="1077"/>
        <v>309000</v>
      </c>
      <c r="AF11341" s="94">
        <v>50000000</v>
      </c>
      <c r="AG11341" s="94">
        <f t="shared" si="1069"/>
        <v>0</v>
      </c>
      <c r="AH11341" s="94">
        <v>0.01</v>
      </c>
    </row>
    <row r="11342" spans="1:34" s="99" customFormat="1" x14ac:dyDescent="0.55000000000000004">
      <c r="A11342" s="107"/>
      <c r="B11342" s="123">
        <v>4830</v>
      </c>
      <c r="C11342" s="109">
        <v>8089</v>
      </c>
      <c r="D11342" s="90" t="s">
        <v>10536</v>
      </c>
      <c r="E11342" s="102" t="s">
        <v>34</v>
      </c>
      <c r="F11342" s="102">
        <v>7379</v>
      </c>
      <c r="G11342" s="102">
        <v>1</v>
      </c>
      <c r="H11342" s="102">
        <v>2</v>
      </c>
      <c r="I11342" s="98">
        <v>69</v>
      </c>
      <c r="J11342" s="102" t="s">
        <v>38</v>
      </c>
      <c r="K11342" s="94">
        <f t="shared" si="1074"/>
        <v>669</v>
      </c>
      <c r="L11342" s="94">
        <v>300</v>
      </c>
      <c r="M11342" s="94">
        <f t="shared" si="1075"/>
        <v>200700</v>
      </c>
      <c r="N11342" s="102"/>
      <c r="O11342" s="111"/>
      <c r="P11342" s="96"/>
      <c r="Q11342" s="111"/>
      <c r="R11342" s="111"/>
      <c r="S11342" s="97"/>
      <c r="T11342" s="102"/>
      <c r="U11342" s="102"/>
      <c r="V11342" s="102"/>
      <c r="W11342" s="94"/>
      <c r="X11342" s="98"/>
      <c r="Y11342" s="94"/>
      <c r="Z11342" s="94"/>
      <c r="AA11342" s="89"/>
      <c r="AB11342" s="89"/>
      <c r="AC11342" s="94"/>
      <c r="AD11342" s="94">
        <f t="shared" si="1076"/>
        <v>200700</v>
      </c>
      <c r="AE11342" s="94">
        <f t="shared" si="1077"/>
        <v>200700</v>
      </c>
      <c r="AF11342" s="94">
        <v>50000000</v>
      </c>
      <c r="AG11342" s="94">
        <f t="shared" si="1069"/>
        <v>0</v>
      </c>
      <c r="AH11342" s="94">
        <v>0.01</v>
      </c>
    </row>
    <row r="11343" spans="1:34" s="99" customFormat="1" x14ac:dyDescent="0.55000000000000004">
      <c r="A11343" s="107"/>
      <c r="B11343" s="123">
        <v>4831</v>
      </c>
      <c r="C11343" s="109">
        <v>8092</v>
      </c>
      <c r="D11343" s="90" t="s">
        <v>10537</v>
      </c>
      <c r="E11343" s="102" t="s">
        <v>34</v>
      </c>
      <c r="F11343" s="102">
        <v>7502</v>
      </c>
      <c r="G11343" s="102">
        <v>4</v>
      </c>
      <c r="H11343" s="102">
        <v>1</v>
      </c>
      <c r="I11343" s="98">
        <v>9</v>
      </c>
      <c r="J11343" s="102" t="s">
        <v>38</v>
      </c>
      <c r="K11343" s="94">
        <f t="shared" si="1074"/>
        <v>1709</v>
      </c>
      <c r="L11343" s="94">
        <v>300</v>
      </c>
      <c r="M11343" s="94">
        <f t="shared" si="1075"/>
        <v>512700</v>
      </c>
      <c r="N11343" s="102"/>
      <c r="O11343" s="111"/>
      <c r="P11343" s="96"/>
      <c r="Q11343" s="111"/>
      <c r="R11343" s="111"/>
      <c r="S11343" s="97"/>
      <c r="T11343" s="102"/>
      <c r="U11343" s="102"/>
      <c r="V11343" s="102"/>
      <c r="W11343" s="94"/>
      <c r="X11343" s="98"/>
      <c r="Y11343" s="94"/>
      <c r="Z11343" s="94"/>
      <c r="AA11343" s="89"/>
      <c r="AB11343" s="89"/>
      <c r="AC11343" s="94"/>
      <c r="AD11343" s="94">
        <f t="shared" si="1076"/>
        <v>512700</v>
      </c>
      <c r="AE11343" s="94">
        <f t="shared" si="1077"/>
        <v>512700</v>
      </c>
      <c r="AF11343" s="94">
        <v>50000000</v>
      </c>
      <c r="AG11343" s="94">
        <f t="shared" si="1069"/>
        <v>0</v>
      </c>
      <c r="AH11343" s="94">
        <v>0.01</v>
      </c>
    </row>
    <row r="11344" spans="1:34" s="99" customFormat="1" x14ac:dyDescent="0.55000000000000004">
      <c r="A11344" s="107"/>
      <c r="B11344" s="123">
        <v>4832</v>
      </c>
      <c r="C11344" s="109">
        <v>8090</v>
      </c>
      <c r="D11344" s="90" t="s">
        <v>10538</v>
      </c>
      <c r="E11344" s="102" t="s">
        <v>34</v>
      </c>
      <c r="F11344" s="102">
        <v>7505</v>
      </c>
      <c r="G11344" s="102">
        <v>1</v>
      </c>
      <c r="H11344" s="102">
        <v>1</v>
      </c>
      <c r="I11344" s="98">
        <v>67</v>
      </c>
      <c r="J11344" s="102" t="s">
        <v>38</v>
      </c>
      <c r="K11344" s="94">
        <f t="shared" si="1074"/>
        <v>567</v>
      </c>
      <c r="L11344" s="94">
        <v>300</v>
      </c>
      <c r="M11344" s="94">
        <f t="shared" si="1075"/>
        <v>170100</v>
      </c>
      <c r="N11344" s="102"/>
      <c r="O11344" s="111"/>
      <c r="P11344" s="96"/>
      <c r="Q11344" s="111"/>
      <c r="R11344" s="111"/>
      <c r="S11344" s="97"/>
      <c r="T11344" s="102"/>
      <c r="U11344" s="102"/>
      <c r="V11344" s="102"/>
      <c r="W11344" s="94"/>
      <c r="X11344" s="98"/>
      <c r="Y11344" s="94"/>
      <c r="Z11344" s="94"/>
      <c r="AA11344" s="89"/>
      <c r="AB11344" s="89"/>
      <c r="AC11344" s="94"/>
      <c r="AD11344" s="94">
        <f t="shared" si="1076"/>
        <v>170100</v>
      </c>
      <c r="AE11344" s="94">
        <f t="shared" si="1077"/>
        <v>170100</v>
      </c>
      <c r="AF11344" s="94">
        <v>50000000</v>
      </c>
      <c r="AG11344" s="94">
        <f t="shared" si="1069"/>
        <v>0</v>
      </c>
      <c r="AH11344" s="94">
        <v>0.01</v>
      </c>
    </row>
    <row r="11345" spans="1:34" s="99" customFormat="1" x14ac:dyDescent="0.55000000000000004">
      <c r="A11345" s="107"/>
      <c r="B11345" s="123">
        <v>4833</v>
      </c>
      <c r="C11345" s="109">
        <v>8088</v>
      </c>
      <c r="D11345" s="90" t="s">
        <v>10539</v>
      </c>
      <c r="E11345" s="102" t="s">
        <v>34</v>
      </c>
      <c r="F11345" s="102">
        <v>7506</v>
      </c>
      <c r="G11345" s="102">
        <v>21</v>
      </c>
      <c r="H11345" s="102">
        <v>3</v>
      </c>
      <c r="I11345" s="98">
        <v>5</v>
      </c>
      <c r="J11345" s="102" t="s">
        <v>38</v>
      </c>
      <c r="K11345" s="94">
        <f t="shared" si="1074"/>
        <v>8705</v>
      </c>
      <c r="L11345" s="94">
        <v>300</v>
      </c>
      <c r="M11345" s="94">
        <f t="shared" si="1075"/>
        <v>2611500</v>
      </c>
      <c r="N11345" s="102"/>
      <c r="O11345" s="111"/>
      <c r="P11345" s="96"/>
      <c r="Q11345" s="111"/>
      <c r="R11345" s="111"/>
      <c r="S11345" s="97"/>
      <c r="T11345" s="102"/>
      <c r="U11345" s="102"/>
      <c r="V11345" s="102"/>
      <c r="W11345" s="94"/>
      <c r="X11345" s="98"/>
      <c r="Y11345" s="94"/>
      <c r="Z11345" s="94"/>
      <c r="AA11345" s="89"/>
      <c r="AB11345" s="89"/>
      <c r="AC11345" s="94"/>
      <c r="AD11345" s="94">
        <f t="shared" si="1076"/>
        <v>2611500</v>
      </c>
      <c r="AE11345" s="94">
        <f t="shared" si="1077"/>
        <v>2611500</v>
      </c>
      <c r="AF11345" s="94">
        <v>50000000</v>
      </c>
      <c r="AG11345" s="94">
        <f t="shared" si="1069"/>
        <v>0</v>
      </c>
      <c r="AH11345" s="94">
        <v>0.01</v>
      </c>
    </row>
    <row r="11346" spans="1:34" s="99" customFormat="1" x14ac:dyDescent="0.55000000000000004">
      <c r="A11346" s="107"/>
      <c r="B11346" s="123">
        <v>4834</v>
      </c>
      <c r="C11346" s="109">
        <v>9635</v>
      </c>
      <c r="D11346" s="90" t="s">
        <v>10540</v>
      </c>
      <c r="E11346" s="102" t="s">
        <v>34</v>
      </c>
      <c r="F11346" s="102">
        <v>7507</v>
      </c>
      <c r="G11346" s="102">
        <v>4</v>
      </c>
      <c r="H11346" s="102">
        <v>0</v>
      </c>
      <c r="I11346" s="98">
        <v>80</v>
      </c>
      <c r="J11346" s="102" t="s">
        <v>38</v>
      </c>
      <c r="K11346" s="94">
        <f t="shared" si="1074"/>
        <v>1680</v>
      </c>
      <c r="L11346" s="94">
        <v>300</v>
      </c>
      <c r="M11346" s="94">
        <f t="shared" si="1075"/>
        <v>504000</v>
      </c>
      <c r="N11346" s="102"/>
      <c r="O11346" s="111"/>
      <c r="P11346" s="96"/>
      <c r="Q11346" s="111"/>
      <c r="R11346" s="111"/>
      <c r="S11346" s="97"/>
      <c r="T11346" s="102"/>
      <c r="U11346" s="102"/>
      <c r="V11346" s="102"/>
      <c r="W11346" s="94"/>
      <c r="X11346" s="98"/>
      <c r="Y11346" s="94"/>
      <c r="Z11346" s="94"/>
      <c r="AA11346" s="89"/>
      <c r="AB11346" s="89"/>
      <c r="AC11346" s="94"/>
      <c r="AD11346" s="94">
        <f t="shared" si="1076"/>
        <v>504000</v>
      </c>
      <c r="AE11346" s="94">
        <f t="shared" si="1077"/>
        <v>504000</v>
      </c>
      <c r="AF11346" s="94">
        <v>50000000</v>
      </c>
      <c r="AG11346" s="94">
        <f t="shared" si="1069"/>
        <v>0</v>
      </c>
      <c r="AH11346" s="94">
        <v>0.01</v>
      </c>
    </row>
    <row r="11347" spans="1:34" s="99" customFormat="1" x14ac:dyDescent="0.55000000000000004">
      <c r="A11347" s="107"/>
      <c r="B11347" s="123">
        <v>4835</v>
      </c>
      <c r="C11347" s="109">
        <v>7828</v>
      </c>
      <c r="D11347" s="90" t="s">
        <v>10550</v>
      </c>
      <c r="E11347" s="102" t="s">
        <v>34</v>
      </c>
      <c r="F11347" s="102">
        <v>19815</v>
      </c>
      <c r="G11347" s="102">
        <v>0</v>
      </c>
      <c r="H11347" s="102">
        <v>1</v>
      </c>
      <c r="I11347" s="98">
        <v>16</v>
      </c>
      <c r="J11347" s="102" t="s">
        <v>62</v>
      </c>
      <c r="K11347" s="94">
        <f t="shared" si="1074"/>
        <v>116</v>
      </c>
      <c r="L11347" s="94">
        <v>1900</v>
      </c>
      <c r="M11347" s="94">
        <f t="shared" si="1075"/>
        <v>220400</v>
      </c>
      <c r="N11347" s="102"/>
      <c r="O11347" s="111"/>
      <c r="P11347" s="96"/>
      <c r="Q11347" s="111"/>
      <c r="R11347" s="111"/>
      <c r="S11347" s="97"/>
      <c r="T11347" s="102"/>
      <c r="U11347" s="102"/>
      <c r="V11347" s="102"/>
      <c r="W11347" s="94"/>
      <c r="X11347" s="98"/>
      <c r="Y11347" s="94"/>
      <c r="Z11347" s="94"/>
      <c r="AA11347" s="89"/>
      <c r="AB11347" s="89"/>
      <c r="AC11347" s="94"/>
      <c r="AD11347" s="94">
        <f t="shared" si="1076"/>
        <v>220400</v>
      </c>
      <c r="AE11347" s="94">
        <f t="shared" si="1077"/>
        <v>220400</v>
      </c>
      <c r="AF11347" s="94">
        <v>0</v>
      </c>
      <c r="AG11347" s="94">
        <f t="shared" si="1069"/>
        <v>220400</v>
      </c>
      <c r="AH11347" s="94">
        <v>0.4</v>
      </c>
    </row>
    <row r="11348" spans="1:34" s="99" customFormat="1" x14ac:dyDescent="0.55000000000000004">
      <c r="A11348" s="107"/>
      <c r="B11348" s="123">
        <v>4836</v>
      </c>
      <c r="C11348" s="109">
        <v>9374</v>
      </c>
      <c r="D11348" s="90" t="s">
        <v>10558</v>
      </c>
      <c r="E11348" s="102" t="s">
        <v>34</v>
      </c>
      <c r="F11348" s="102">
        <v>25718</v>
      </c>
      <c r="G11348" s="102">
        <v>0</v>
      </c>
      <c r="H11348" s="102">
        <v>2</v>
      </c>
      <c r="I11348" s="98">
        <v>3.5</v>
      </c>
      <c r="J11348" s="102" t="s">
        <v>62</v>
      </c>
      <c r="K11348" s="94">
        <f>((G11348*400)+(H11348*100))+I11348</f>
        <v>203.5</v>
      </c>
      <c r="L11348" s="94">
        <v>2175</v>
      </c>
      <c r="M11348" s="94">
        <f>K11348*L11348</f>
        <v>442612.5</v>
      </c>
      <c r="N11348" s="102"/>
      <c r="O11348" s="111"/>
      <c r="P11348" s="96"/>
      <c r="Q11348" s="111"/>
      <c r="R11348" s="111"/>
      <c r="S11348" s="97"/>
      <c r="T11348" s="102"/>
      <c r="U11348" s="102"/>
      <c r="V11348" s="102"/>
      <c r="W11348" s="94"/>
      <c r="X11348" s="98"/>
      <c r="Y11348" s="94"/>
      <c r="Z11348" s="94"/>
      <c r="AA11348" s="89"/>
      <c r="AB11348" s="89"/>
      <c r="AC11348" s="94"/>
      <c r="AD11348" s="94">
        <f t="shared" si="1076"/>
        <v>442612.5</v>
      </c>
      <c r="AE11348" s="94">
        <f t="shared" si="1077"/>
        <v>442612.5</v>
      </c>
      <c r="AF11348" s="94">
        <v>0</v>
      </c>
      <c r="AG11348" s="94">
        <f t="shared" si="1069"/>
        <v>442612.5</v>
      </c>
      <c r="AH11348" s="94">
        <v>0.4</v>
      </c>
    </row>
    <row r="11349" spans="1:34" s="99" customFormat="1" x14ac:dyDescent="0.55000000000000004">
      <c r="A11349" s="107"/>
      <c r="B11349" s="123">
        <v>4837</v>
      </c>
      <c r="C11349" s="109">
        <v>9375</v>
      </c>
      <c r="D11349" s="90" t="s">
        <v>10559</v>
      </c>
      <c r="E11349" s="102" t="s">
        <v>34</v>
      </c>
      <c r="F11349" s="102">
        <v>25719</v>
      </c>
      <c r="G11349" s="102">
        <v>0</v>
      </c>
      <c r="H11349" s="102">
        <v>1</v>
      </c>
      <c r="I11349" s="98">
        <v>81.5</v>
      </c>
      <c r="J11349" s="102" t="s">
        <v>62</v>
      </c>
      <c r="K11349" s="94">
        <f>((G11349*400)+(H11349*100))+I11349</f>
        <v>181.5</v>
      </c>
      <c r="L11349" s="94">
        <v>2175</v>
      </c>
      <c r="M11349" s="94">
        <f>K11349*L11349</f>
        <v>394762.5</v>
      </c>
      <c r="N11349" s="102"/>
      <c r="O11349" s="111"/>
      <c r="P11349" s="96"/>
      <c r="Q11349" s="111"/>
      <c r="R11349" s="111"/>
      <c r="S11349" s="97"/>
      <c r="T11349" s="102"/>
      <c r="U11349" s="102"/>
      <c r="V11349" s="102"/>
      <c r="W11349" s="94"/>
      <c r="X11349" s="98"/>
      <c r="Y11349" s="94"/>
      <c r="Z11349" s="94"/>
      <c r="AA11349" s="89"/>
      <c r="AB11349" s="89"/>
      <c r="AC11349" s="94"/>
      <c r="AD11349" s="94">
        <f t="shared" si="1076"/>
        <v>394762.5</v>
      </c>
      <c r="AE11349" s="94">
        <f t="shared" si="1077"/>
        <v>394762.5</v>
      </c>
      <c r="AF11349" s="94">
        <v>0</v>
      </c>
      <c r="AG11349" s="94">
        <f t="shared" si="1069"/>
        <v>394762.5</v>
      </c>
      <c r="AH11349" s="94">
        <v>0.4</v>
      </c>
    </row>
    <row r="11350" spans="1:34" s="324" customFormat="1" x14ac:dyDescent="0.55000000000000004">
      <c r="A11350" s="79"/>
      <c r="B11350" s="298"/>
      <c r="C11350" s="315"/>
      <c r="D11350" s="316"/>
      <c r="E11350" s="317"/>
      <c r="F11350" s="317"/>
      <c r="G11350" s="317"/>
      <c r="H11350" s="317"/>
      <c r="I11350" s="318"/>
      <c r="J11350" s="317"/>
      <c r="K11350" s="371" t="s">
        <v>15357</v>
      </c>
      <c r="L11350" s="372"/>
      <c r="M11350" s="319">
        <f>SUM(M11340:M11349)</f>
        <v>6014650</v>
      </c>
      <c r="N11350" s="317"/>
      <c r="O11350" s="320"/>
      <c r="P11350" s="321"/>
      <c r="Q11350" s="320"/>
      <c r="R11350" s="320"/>
      <c r="S11350" s="322"/>
      <c r="T11350" s="317"/>
      <c r="U11350" s="317"/>
      <c r="V11350" s="317"/>
      <c r="W11350" s="319"/>
      <c r="X11350" s="318"/>
      <c r="Y11350" s="319"/>
      <c r="Z11350" s="319"/>
      <c r="AA11350" s="323"/>
      <c r="AB11350" s="323"/>
      <c r="AC11350" s="319"/>
      <c r="AD11350" s="319">
        <f t="shared" si="1076"/>
        <v>6014650</v>
      </c>
      <c r="AE11350" s="319">
        <f>SUM(AE11340:AE11349)</f>
        <v>6014650</v>
      </c>
      <c r="AF11350" s="319"/>
      <c r="AG11350" s="319">
        <f>SUM(AG11340:AG11349)</f>
        <v>1706650</v>
      </c>
      <c r="AH11350" s="319"/>
    </row>
    <row r="11351" spans="1:34" s="87" customFormat="1" x14ac:dyDescent="0.55000000000000004">
      <c r="A11351" s="286"/>
      <c r="B11351" s="288"/>
      <c r="C11351" s="288"/>
      <c r="D11351" s="289"/>
      <c r="E11351" s="288"/>
      <c r="F11351" s="288"/>
      <c r="G11351" s="74"/>
      <c r="H11351" s="74"/>
      <c r="I11351" s="280"/>
      <c r="J11351" s="281"/>
      <c r="K11351" s="282"/>
      <c r="L11351" s="282"/>
      <c r="M11351" s="282"/>
      <c r="N11351" s="74"/>
      <c r="O11351" s="125"/>
      <c r="P11351" s="283"/>
      <c r="Q11351" s="125"/>
      <c r="R11351" s="125"/>
      <c r="S11351" s="126"/>
      <c r="T11351" s="74"/>
      <c r="U11351" s="74"/>
      <c r="V11351" s="74"/>
      <c r="X11351" s="284"/>
      <c r="AA11351" s="285"/>
      <c r="AB11351" s="373" t="e">
        <f>SUM(#REF!)</f>
        <v>#REF!</v>
      </c>
      <c r="AC11351" s="373"/>
      <c r="AH11351" s="278" t="s">
        <v>15638</v>
      </c>
    </row>
    <row r="11352" spans="1:34" s="87" customFormat="1" x14ac:dyDescent="0.55000000000000004">
      <c r="A11352" s="286"/>
      <c r="B11352" s="288"/>
      <c r="C11352" s="288"/>
      <c r="D11352" s="289"/>
      <c r="E11352" s="288"/>
      <c r="F11352" s="288"/>
      <c r="G11352" s="74"/>
      <c r="H11352" s="74"/>
      <c r="I11352" s="280"/>
      <c r="J11352" s="281"/>
      <c r="K11352" s="282"/>
      <c r="L11352" s="282"/>
      <c r="M11352" s="282"/>
      <c r="N11352" s="74"/>
      <c r="O11352" s="125"/>
      <c r="P11352" s="283"/>
      <c r="Q11352" s="125"/>
      <c r="R11352" s="125"/>
      <c r="S11352" s="126"/>
      <c r="T11352" s="74"/>
      <c r="U11352" s="74"/>
      <c r="V11352" s="74"/>
      <c r="X11352" s="284"/>
      <c r="AA11352" s="285"/>
      <c r="AB11352" s="285"/>
    </row>
    <row r="11353" spans="1:34" s="87" customFormat="1" x14ac:dyDescent="0.55000000000000004">
      <c r="A11353" s="286"/>
      <c r="B11353" s="288"/>
      <c r="C11353" s="288"/>
      <c r="D11353" s="289"/>
      <c r="E11353" s="288"/>
      <c r="F11353" s="288"/>
      <c r="G11353" s="74"/>
      <c r="H11353" s="74"/>
      <c r="I11353" s="280"/>
      <c r="J11353" s="281"/>
      <c r="K11353" s="282"/>
      <c r="L11353" s="282"/>
      <c r="M11353" s="282"/>
      <c r="N11353" s="74"/>
      <c r="O11353" s="125"/>
      <c r="P11353" s="283"/>
      <c r="Q11353" s="125"/>
      <c r="R11353" s="125"/>
      <c r="S11353" s="126"/>
      <c r="T11353" s="74"/>
      <c r="U11353" s="74"/>
      <c r="V11353" s="74"/>
      <c r="X11353" s="284"/>
      <c r="AA11353" s="285"/>
      <c r="AB11353" s="285"/>
    </row>
    <row r="11354" spans="1:34" s="87" customFormat="1" x14ac:dyDescent="0.55000000000000004">
      <c r="A11354" s="286"/>
      <c r="B11354" s="288"/>
      <c r="C11354" s="288"/>
      <c r="D11354" s="289"/>
      <c r="E11354" s="288"/>
      <c r="F11354" s="288"/>
      <c r="G11354" s="74"/>
      <c r="H11354" s="74"/>
      <c r="I11354" s="280"/>
      <c r="J11354" s="281"/>
      <c r="K11354" s="282"/>
      <c r="L11354" s="282"/>
      <c r="M11354" s="282"/>
      <c r="N11354" s="74"/>
      <c r="O11354" s="125"/>
      <c r="P11354" s="283"/>
      <c r="Q11354" s="125"/>
      <c r="R11354" s="125"/>
      <c r="S11354" s="126"/>
      <c r="T11354" s="74"/>
      <c r="U11354" s="74"/>
      <c r="V11354" s="74"/>
      <c r="X11354" s="284"/>
      <c r="AA11354" s="285"/>
      <c r="AB11354" s="285"/>
    </row>
    <row r="11355" spans="1:34" s="87" customFormat="1" x14ac:dyDescent="0.55000000000000004">
      <c r="A11355" s="286"/>
      <c r="B11355" s="288"/>
      <c r="C11355" s="288"/>
      <c r="D11355" s="289"/>
      <c r="E11355" s="288"/>
      <c r="F11355" s="288"/>
      <c r="G11355" s="74"/>
      <c r="H11355" s="74"/>
      <c r="I11355" s="280"/>
      <c r="J11355" s="281"/>
      <c r="K11355" s="282"/>
      <c r="L11355" s="282"/>
      <c r="M11355" s="282"/>
      <c r="N11355" s="74"/>
      <c r="O11355" s="125"/>
      <c r="P11355" s="283"/>
      <c r="Q11355" s="125"/>
      <c r="R11355" s="125"/>
      <c r="S11355" s="126"/>
      <c r="T11355" s="74"/>
      <c r="U11355" s="74"/>
      <c r="V11355" s="74"/>
      <c r="X11355" s="284"/>
      <c r="AA11355" s="285"/>
      <c r="AB11355" s="285"/>
    </row>
    <row r="11356" spans="1:34" s="87" customFormat="1" x14ac:dyDescent="0.55000000000000004">
      <c r="A11356" s="286"/>
      <c r="B11356" s="288"/>
      <c r="C11356" s="288"/>
      <c r="D11356" s="289"/>
      <c r="E11356" s="288"/>
      <c r="F11356" s="288"/>
      <c r="G11356" s="74"/>
      <c r="H11356" s="74"/>
      <c r="I11356" s="280"/>
      <c r="J11356" s="281"/>
      <c r="K11356" s="282"/>
      <c r="L11356" s="282"/>
      <c r="M11356" s="282"/>
      <c r="N11356" s="74"/>
      <c r="O11356" s="125"/>
      <c r="P11356" s="283"/>
      <c r="Q11356" s="125"/>
      <c r="R11356" s="125"/>
      <c r="S11356" s="126"/>
      <c r="T11356" s="74"/>
      <c r="U11356" s="74"/>
      <c r="V11356" s="74"/>
      <c r="X11356" s="284"/>
      <c r="AA11356" s="285"/>
      <c r="AB11356" s="285"/>
    </row>
    <row r="11357" spans="1:34" s="87" customFormat="1" x14ac:dyDescent="0.55000000000000004">
      <c r="A11357" s="286"/>
      <c r="B11357" s="288"/>
      <c r="C11357" s="288"/>
      <c r="D11357" s="289"/>
      <c r="E11357" s="288"/>
      <c r="F11357" s="288"/>
      <c r="G11357" s="74"/>
      <c r="H11357" s="74"/>
      <c r="I11357" s="280"/>
      <c r="J11357" s="281"/>
      <c r="K11357" s="282"/>
      <c r="L11357" s="282"/>
      <c r="M11357" s="282"/>
      <c r="N11357" s="74"/>
      <c r="O11357" s="125"/>
      <c r="P11357" s="283"/>
      <c r="Q11357" s="125"/>
      <c r="R11357" s="125"/>
      <c r="S11357" s="126"/>
      <c r="T11357" s="74"/>
      <c r="U11357" s="74"/>
      <c r="V11357" s="74"/>
      <c r="X11357" s="284"/>
      <c r="AA11357" s="285"/>
      <c r="AB11357" s="285"/>
    </row>
    <row r="11358" spans="1:34" s="87" customFormat="1" x14ac:dyDescent="0.55000000000000004">
      <c r="A11358" s="286"/>
      <c r="B11358" s="288"/>
      <c r="C11358" s="288"/>
      <c r="D11358" s="289"/>
      <c r="E11358" s="288"/>
      <c r="F11358" s="288"/>
      <c r="G11358" s="74"/>
      <c r="H11358" s="74"/>
      <c r="I11358" s="280"/>
      <c r="J11358" s="281"/>
      <c r="K11358" s="282"/>
      <c r="L11358" s="282"/>
      <c r="M11358" s="282"/>
      <c r="N11358" s="74"/>
      <c r="O11358" s="125"/>
      <c r="P11358" s="283"/>
      <c r="Q11358" s="125"/>
      <c r="R11358" s="125"/>
      <c r="S11358" s="126"/>
      <c r="T11358" s="74"/>
      <c r="U11358" s="74"/>
      <c r="V11358" s="74"/>
      <c r="X11358" s="284"/>
      <c r="AA11358" s="285"/>
      <c r="AB11358" s="285"/>
    </row>
    <row r="11359" spans="1:34" s="87" customFormat="1" x14ac:dyDescent="0.55000000000000004">
      <c r="A11359" s="286"/>
      <c r="B11359" s="288"/>
      <c r="C11359" s="288"/>
      <c r="D11359" s="289"/>
      <c r="E11359" s="288"/>
      <c r="F11359" s="288"/>
      <c r="G11359" s="74"/>
      <c r="H11359" s="74"/>
      <c r="I11359" s="280"/>
      <c r="J11359" s="281"/>
      <c r="K11359" s="282"/>
      <c r="L11359" s="282"/>
      <c r="M11359" s="282"/>
      <c r="N11359" s="74"/>
      <c r="O11359" s="125"/>
      <c r="P11359" s="283"/>
      <c r="Q11359" s="125"/>
      <c r="R11359" s="125"/>
      <c r="S11359" s="126"/>
      <c r="T11359" s="74"/>
      <c r="U11359" s="74"/>
      <c r="V11359" s="74"/>
      <c r="X11359" s="284"/>
      <c r="AA11359" s="285"/>
      <c r="AB11359" s="285"/>
    </row>
    <row r="11360" spans="1:34" s="87" customFormat="1" x14ac:dyDescent="0.55000000000000004">
      <c r="A11360" s="286"/>
      <c r="B11360" s="288"/>
      <c r="C11360" s="288"/>
      <c r="D11360" s="289"/>
      <c r="E11360" s="288"/>
      <c r="F11360" s="288"/>
      <c r="G11360" s="74"/>
      <c r="H11360" s="74"/>
      <c r="I11360" s="280"/>
      <c r="J11360" s="281"/>
      <c r="K11360" s="282"/>
      <c r="L11360" s="282"/>
      <c r="M11360" s="282"/>
      <c r="N11360" s="74"/>
      <c r="O11360" s="125"/>
      <c r="P11360" s="283"/>
      <c r="Q11360" s="125"/>
      <c r="R11360" s="125"/>
      <c r="S11360" s="126"/>
      <c r="T11360" s="74"/>
      <c r="U11360" s="74"/>
      <c r="V11360" s="74"/>
      <c r="X11360" s="284"/>
      <c r="AA11360" s="285"/>
      <c r="AB11360" s="285"/>
    </row>
    <row r="11361" spans="1:34" s="87" customFormat="1" x14ac:dyDescent="0.55000000000000004">
      <c r="A11361" s="286"/>
      <c r="B11361" s="288"/>
      <c r="C11361" s="288"/>
      <c r="D11361" s="289"/>
      <c r="E11361" s="288"/>
      <c r="F11361" s="288"/>
      <c r="G11361" s="74"/>
      <c r="H11361" s="74"/>
      <c r="I11361" s="280"/>
      <c r="J11361" s="281"/>
      <c r="K11361" s="282"/>
      <c r="L11361" s="282"/>
      <c r="M11361" s="282"/>
      <c r="N11361" s="74"/>
      <c r="O11361" s="125"/>
      <c r="P11361" s="283"/>
      <c r="Q11361" s="125"/>
      <c r="R11361" s="125"/>
      <c r="S11361" s="126"/>
      <c r="T11361" s="74"/>
      <c r="U11361" s="74"/>
      <c r="V11361" s="74"/>
      <c r="X11361" s="284"/>
      <c r="AA11361" s="285"/>
      <c r="AB11361" s="285"/>
    </row>
    <row r="11362" spans="1:34" s="87" customFormat="1" x14ac:dyDescent="0.55000000000000004">
      <c r="A11362" s="286"/>
      <c r="B11362" s="288"/>
      <c r="C11362" s="288"/>
      <c r="D11362" s="289"/>
      <c r="E11362" s="288"/>
      <c r="F11362" s="288"/>
      <c r="G11362" s="74"/>
      <c r="H11362" s="74"/>
      <c r="I11362" s="280"/>
      <c r="J11362" s="281"/>
      <c r="K11362" s="282"/>
      <c r="L11362" s="282"/>
      <c r="M11362" s="282"/>
      <c r="N11362" s="74"/>
      <c r="O11362" s="125"/>
      <c r="P11362" s="283"/>
      <c r="Q11362" s="125"/>
      <c r="R11362" s="125"/>
      <c r="S11362" s="126"/>
      <c r="T11362" s="74"/>
      <c r="U11362" s="74"/>
      <c r="V11362" s="74"/>
      <c r="X11362" s="284"/>
      <c r="AA11362" s="285"/>
      <c r="AB11362" s="285"/>
    </row>
    <row r="11363" spans="1:34" s="87" customFormat="1" x14ac:dyDescent="0.55000000000000004">
      <c r="A11363" s="286"/>
      <c r="B11363" s="288"/>
      <c r="C11363" s="288"/>
      <c r="D11363" s="289"/>
      <c r="E11363" s="288"/>
      <c r="F11363" s="288"/>
      <c r="G11363" s="74"/>
      <c r="H11363" s="74"/>
      <c r="I11363" s="280"/>
      <c r="J11363" s="281"/>
      <c r="K11363" s="282"/>
      <c r="L11363" s="282"/>
      <c r="M11363" s="282"/>
      <c r="N11363" s="74"/>
      <c r="O11363" s="125"/>
      <c r="P11363" s="283"/>
      <c r="Q11363" s="125"/>
      <c r="R11363" s="125"/>
      <c r="S11363" s="126"/>
      <c r="T11363" s="74"/>
      <c r="U11363" s="74"/>
      <c r="V11363" s="74"/>
      <c r="X11363" s="284"/>
      <c r="AA11363" s="285"/>
      <c r="AB11363" s="285"/>
    </row>
    <row r="11364" spans="1:34" s="87" customFormat="1" x14ac:dyDescent="0.55000000000000004">
      <c r="A11364" s="286"/>
      <c r="B11364" s="288"/>
      <c r="C11364" s="288"/>
      <c r="D11364" s="289"/>
      <c r="E11364" s="288"/>
      <c r="F11364" s="288"/>
      <c r="G11364" s="74"/>
      <c r="H11364" s="74"/>
      <c r="I11364" s="280"/>
      <c r="J11364" s="281"/>
      <c r="K11364" s="282"/>
      <c r="L11364" s="282"/>
      <c r="M11364" s="282"/>
      <c r="N11364" s="74"/>
      <c r="O11364" s="125"/>
      <c r="P11364" s="283"/>
      <c r="Q11364" s="125"/>
      <c r="R11364" s="125"/>
      <c r="S11364" s="126"/>
      <c r="T11364" s="74"/>
      <c r="U11364" s="74"/>
      <c r="V11364" s="74"/>
      <c r="X11364" s="284"/>
      <c r="AA11364" s="285"/>
      <c r="AB11364" s="285"/>
    </row>
    <row r="11365" spans="1:34" s="74" customFormat="1" x14ac:dyDescent="0.55000000000000004">
      <c r="A11365" s="286"/>
      <c r="B11365" s="288"/>
      <c r="C11365" s="288"/>
      <c r="D11365" s="289"/>
      <c r="E11365" s="288"/>
      <c r="F11365" s="288"/>
      <c r="I11365" s="280"/>
      <c r="J11365" s="281"/>
      <c r="K11365" s="282"/>
      <c r="L11365" s="282"/>
      <c r="M11365" s="282"/>
      <c r="O11365" s="125"/>
      <c r="P11365" s="283"/>
      <c r="Q11365" s="125"/>
      <c r="R11365" s="125"/>
      <c r="S11365" s="126"/>
      <c r="W11365" s="87"/>
      <c r="X11365" s="284"/>
      <c r="Y11365" s="87"/>
      <c r="Z11365" s="87"/>
      <c r="AA11365" s="285"/>
      <c r="AB11365" s="285"/>
      <c r="AC11365" s="87"/>
      <c r="AD11365" s="87"/>
      <c r="AE11365" s="87"/>
      <c r="AF11365" s="87"/>
      <c r="AG11365" s="87"/>
      <c r="AH11365" s="87"/>
    </row>
    <row r="11366" spans="1:34" s="74" customFormat="1" x14ac:dyDescent="0.55000000000000004">
      <c r="A11366" s="286"/>
      <c r="B11366" s="288"/>
      <c r="C11366" s="288"/>
      <c r="D11366" s="289"/>
      <c r="E11366" s="288"/>
      <c r="F11366" s="288"/>
      <c r="I11366" s="280"/>
      <c r="J11366" s="281"/>
      <c r="K11366" s="282"/>
      <c r="L11366" s="282"/>
      <c r="M11366" s="282"/>
      <c r="O11366" s="125"/>
      <c r="P11366" s="283"/>
      <c r="Q11366" s="125"/>
      <c r="R11366" s="125"/>
      <c r="S11366" s="126"/>
      <c r="W11366" s="87"/>
      <c r="X11366" s="284"/>
      <c r="Y11366" s="87"/>
      <c r="Z11366" s="87"/>
      <c r="AA11366" s="285"/>
      <c r="AB11366" s="285"/>
      <c r="AC11366" s="87"/>
      <c r="AD11366" s="87"/>
      <c r="AE11366" s="87"/>
      <c r="AF11366" s="87"/>
      <c r="AG11366" s="87"/>
      <c r="AH11366" s="87"/>
    </row>
    <row r="11367" spans="1:34" s="74" customFormat="1" x14ac:dyDescent="0.55000000000000004">
      <c r="A11367" s="286"/>
      <c r="B11367" s="288"/>
      <c r="C11367" s="288"/>
      <c r="D11367" s="289"/>
      <c r="E11367" s="288"/>
      <c r="F11367" s="288"/>
      <c r="I11367" s="280"/>
      <c r="J11367" s="281"/>
      <c r="K11367" s="282"/>
      <c r="L11367" s="282"/>
      <c r="M11367" s="282"/>
      <c r="O11367" s="125"/>
      <c r="P11367" s="283"/>
      <c r="Q11367" s="125"/>
      <c r="R11367" s="125"/>
      <c r="S11367" s="126"/>
      <c r="W11367" s="87"/>
      <c r="X11367" s="284"/>
      <c r="Y11367" s="87"/>
      <c r="Z11367" s="87"/>
      <c r="AA11367" s="285"/>
      <c r="AB11367" s="285"/>
      <c r="AC11367" s="87"/>
      <c r="AD11367" s="87"/>
      <c r="AE11367" s="87"/>
      <c r="AF11367" s="87"/>
      <c r="AG11367" s="87"/>
      <c r="AH11367" s="87"/>
    </row>
    <row r="11368" spans="1:34" s="74" customFormat="1" x14ac:dyDescent="0.55000000000000004">
      <c r="A11368" s="286"/>
      <c r="B11368" s="288"/>
      <c r="C11368" s="288"/>
      <c r="D11368" s="289"/>
      <c r="E11368" s="288"/>
      <c r="F11368" s="288"/>
      <c r="I11368" s="280"/>
      <c r="J11368" s="281"/>
      <c r="K11368" s="282"/>
      <c r="L11368" s="282"/>
      <c r="M11368" s="282"/>
      <c r="O11368" s="125"/>
      <c r="P11368" s="283"/>
      <c r="Q11368" s="125"/>
      <c r="R11368" s="125"/>
      <c r="S11368" s="126"/>
      <c r="W11368" s="87"/>
      <c r="X11368" s="284"/>
      <c r="Y11368" s="87"/>
      <c r="Z11368" s="87"/>
      <c r="AA11368" s="285"/>
      <c r="AB11368" s="285"/>
      <c r="AC11368" s="87"/>
      <c r="AD11368" s="87"/>
      <c r="AE11368" s="87"/>
      <c r="AF11368" s="87"/>
      <c r="AG11368" s="87"/>
      <c r="AH11368" s="87"/>
    </row>
    <row r="11369" spans="1:34" s="74" customFormat="1" x14ac:dyDescent="0.55000000000000004">
      <c r="A11369" s="286"/>
      <c r="B11369" s="288"/>
      <c r="C11369" s="288"/>
      <c r="D11369" s="289"/>
      <c r="E11369" s="288"/>
      <c r="F11369" s="288"/>
      <c r="I11369" s="280"/>
      <c r="J11369" s="281"/>
      <c r="K11369" s="282"/>
      <c r="L11369" s="282"/>
      <c r="M11369" s="282"/>
      <c r="O11369" s="125"/>
      <c r="P11369" s="283"/>
      <c r="Q11369" s="125"/>
      <c r="R11369" s="125"/>
      <c r="S11369" s="126"/>
      <c r="W11369" s="87"/>
      <c r="X11369" s="284"/>
      <c r="Y11369" s="87"/>
      <c r="Z11369" s="87"/>
      <c r="AA11369" s="285"/>
      <c r="AB11369" s="285"/>
      <c r="AC11369" s="87"/>
      <c r="AD11369" s="87"/>
      <c r="AE11369" s="87"/>
      <c r="AF11369" s="87"/>
      <c r="AG11369" s="87"/>
      <c r="AH11369" s="87"/>
    </row>
    <row r="11370" spans="1:34" s="74" customFormat="1" x14ac:dyDescent="0.55000000000000004">
      <c r="A11370" s="286"/>
      <c r="B11370" s="288"/>
      <c r="C11370" s="288"/>
      <c r="D11370" s="289"/>
      <c r="E11370" s="288"/>
      <c r="F11370" s="288"/>
      <c r="I11370" s="280"/>
      <c r="J11370" s="281"/>
      <c r="K11370" s="282"/>
      <c r="L11370" s="282"/>
      <c r="M11370" s="282"/>
      <c r="O11370" s="125"/>
      <c r="P11370" s="283"/>
      <c r="Q11370" s="125"/>
      <c r="R11370" s="125"/>
      <c r="S11370" s="126"/>
      <c r="W11370" s="87"/>
      <c r="X11370" s="284"/>
      <c r="Y11370" s="87"/>
      <c r="Z11370" s="87"/>
      <c r="AA11370" s="285"/>
      <c r="AB11370" s="285"/>
      <c r="AC11370" s="87"/>
      <c r="AD11370" s="87"/>
      <c r="AE11370" s="87"/>
      <c r="AF11370" s="87"/>
      <c r="AG11370" s="87"/>
      <c r="AH11370" s="87"/>
    </row>
    <row r="11371" spans="1:34" s="74" customFormat="1" x14ac:dyDescent="0.55000000000000004">
      <c r="A11371" s="286"/>
      <c r="B11371" s="288"/>
      <c r="C11371" s="288"/>
      <c r="D11371" s="289"/>
      <c r="E11371" s="288"/>
      <c r="F11371" s="288"/>
      <c r="I11371" s="280"/>
      <c r="J11371" s="281"/>
      <c r="K11371" s="282"/>
      <c r="L11371" s="282"/>
      <c r="M11371" s="282"/>
      <c r="O11371" s="125"/>
      <c r="P11371" s="283"/>
      <c r="Q11371" s="125"/>
      <c r="R11371" s="125"/>
      <c r="S11371" s="126"/>
      <c r="W11371" s="87"/>
      <c r="X11371" s="284"/>
      <c r="Y11371" s="87"/>
      <c r="Z11371" s="87"/>
      <c r="AA11371" s="285"/>
      <c r="AB11371" s="285"/>
      <c r="AC11371" s="87"/>
      <c r="AD11371" s="87"/>
      <c r="AE11371" s="87"/>
      <c r="AF11371" s="87"/>
      <c r="AG11371" s="87"/>
      <c r="AH11371" s="87"/>
    </row>
    <row r="11372" spans="1:34" s="74" customFormat="1" x14ac:dyDescent="0.55000000000000004">
      <c r="A11372" s="286"/>
      <c r="B11372" s="288"/>
      <c r="C11372" s="288"/>
      <c r="D11372" s="289"/>
      <c r="E11372" s="288"/>
      <c r="F11372" s="288"/>
      <c r="I11372" s="280"/>
      <c r="J11372" s="281"/>
      <c r="K11372" s="282"/>
      <c r="L11372" s="282"/>
      <c r="M11372" s="282"/>
      <c r="O11372" s="125"/>
      <c r="P11372" s="283"/>
      <c r="Q11372" s="125"/>
      <c r="R11372" s="125"/>
      <c r="S11372" s="126"/>
      <c r="W11372" s="87"/>
      <c r="X11372" s="284"/>
      <c r="Y11372" s="87"/>
      <c r="Z11372" s="87"/>
      <c r="AA11372" s="285"/>
      <c r="AB11372" s="285"/>
      <c r="AC11372" s="87"/>
      <c r="AD11372" s="87"/>
      <c r="AE11372" s="87"/>
      <c r="AF11372" s="87"/>
      <c r="AG11372" s="87"/>
      <c r="AH11372" s="87"/>
    </row>
    <row r="11373" spans="1:34" s="74" customFormat="1" x14ac:dyDescent="0.55000000000000004">
      <c r="A11373" s="286"/>
      <c r="B11373" s="288"/>
      <c r="C11373" s="288"/>
      <c r="D11373" s="289"/>
      <c r="E11373" s="288"/>
      <c r="F11373" s="288"/>
      <c r="I11373" s="280"/>
      <c r="J11373" s="281"/>
      <c r="K11373" s="282"/>
      <c r="L11373" s="282"/>
      <c r="M11373" s="282"/>
      <c r="O11373" s="125"/>
      <c r="P11373" s="283"/>
      <c r="Q11373" s="125"/>
      <c r="R11373" s="125"/>
      <c r="S11373" s="126"/>
      <c r="W11373" s="87"/>
      <c r="X11373" s="284"/>
      <c r="Y11373" s="87"/>
      <c r="Z11373" s="87"/>
      <c r="AA11373" s="285"/>
      <c r="AB11373" s="285"/>
      <c r="AC11373" s="87"/>
      <c r="AD11373" s="87"/>
      <c r="AE11373" s="87"/>
      <c r="AF11373" s="87"/>
      <c r="AG11373" s="87"/>
      <c r="AH11373" s="87"/>
    </row>
    <row r="11374" spans="1:34" s="74" customFormat="1" x14ac:dyDescent="0.55000000000000004">
      <c r="A11374" s="286"/>
      <c r="B11374" s="288"/>
      <c r="C11374" s="288"/>
      <c r="D11374" s="289"/>
      <c r="E11374" s="288"/>
      <c r="F11374" s="288"/>
      <c r="I11374" s="280"/>
      <c r="J11374" s="281"/>
      <c r="K11374" s="282"/>
      <c r="L11374" s="282"/>
      <c r="M11374" s="282"/>
      <c r="O11374" s="125"/>
      <c r="P11374" s="283"/>
      <c r="Q11374" s="125"/>
      <c r="R11374" s="125"/>
      <c r="S11374" s="126"/>
      <c r="W11374" s="87"/>
      <c r="X11374" s="284"/>
      <c r="Y11374" s="87"/>
      <c r="Z11374" s="87"/>
      <c r="AA11374" s="285"/>
      <c r="AB11374" s="285"/>
      <c r="AC11374" s="87"/>
      <c r="AD11374" s="87"/>
      <c r="AE11374" s="87"/>
      <c r="AF11374" s="87"/>
      <c r="AG11374" s="87"/>
      <c r="AH11374" s="87"/>
    </row>
    <row r="11375" spans="1:34" s="74" customFormat="1" x14ac:dyDescent="0.55000000000000004">
      <c r="A11375" s="286"/>
      <c r="B11375" s="288"/>
      <c r="C11375" s="288"/>
      <c r="D11375" s="289"/>
      <c r="E11375" s="288"/>
      <c r="F11375" s="288"/>
      <c r="I11375" s="280"/>
      <c r="J11375" s="281"/>
      <c r="K11375" s="282"/>
      <c r="L11375" s="282"/>
      <c r="M11375" s="282"/>
      <c r="O11375" s="125"/>
      <c r="P11375" s="283"/>
      <c r="Q11375" s="125"/>
      <c r="R11375" s="125"/>
      <c r="S11375" s="126"/>
      <c r="W11375" s="87"/>
      <c r="X11375" s="284"/>
      <c r="Y11375" s="87"/>
      <c r="Z11375" s="87"/>
      <c r="AA11375" s="285"/>
      <c r="AB11375" s="285"/>
      <c r="AC11375" s="87"/>
      <c r="AD11375" s="87"/>
      <c r="AE11375" s="87"/>
      <c r="AF11375" s="87"/>
      <c r="AG11375" s="87"/>
      <c r="AH11375" s="87"/>
    </row>
    <row r="11376" spans="1:34" s="74" customFormat="1" x14ac:dyDescent="0.55000000000000004">
      <c r="A11376" s="286"/>
      <c r="B11376" s="288"/>
      <c r="C11376" s="288"/>
      <c r="D11376" s="289"/>
      <c r="E11376" s="288"/>
      <c r="F11376" s="288"/>
      <c r="I11376" s="280"/>
      <c r="J11376" s="281"/>
      <c r="K11376" s="282"/>
      <c r="L11376" s="282"/>
      <c r="M11376" s="282"/>
      <c r="O11376" s="125"/>
      <c r="P11376" s="283"/>
      <c r="Q11376" s="125"/>
      <c r="R11376" s="125"/>
      <c r="S11376" s="126"/>
      <c r="W11376" s="87"/>
      <c r="X11376" s="284"/>
      <c r="Y11376" s="87"/>
      <c r="Z11376" s="87"/>
      <c r="AA11376" s="285"/>
      <c r="AB11376" s="285"/>
      <c r="AC11376" s="87"/>
      <c r="AD11376" s="87"/>
      <c r="AE11376" s="87"/>
      <c r="AF11376" s="87"/>
      <c r="AG11376" s="87"/>
      <c r="AH11376" s="87"/>
    </row>
    <row r="11377" spans="1:34" s="74" customFormat="1" x14ac:dyDescent="0.55000000000000004">
      <c r="A11377" s="286"/>
      <c r="B11377" s="288"/>
      <c r="C11377" s="288"/>
      <c r="D11377" s="289"/>
      <c r="E11377" s="288"/>
      <c r="F11377" s="288"/>
      <c r="I11377" s="280"/>
      <c r="J11377" s="281"/>
      <c r="K11377" s="282"/>
      <c r="L11377" s="282"/>
      <c r="M11377" s="282"/>
      <c r="O11377" s="125"/>
      <c r="P11377" s="283"/>
      <c r="Q11377" s="125"/>
      <c r="R11377" s="125"/>
      <c r="S11377" s="126"/>
      <c r="W11377" s="87"/>
      <c r="X11377" s="284"/>
      <c r="Y11377" s="87"/>
      <c r="Z11377" s="87"/>
      <c r="AA11377" s="285"/>
      <c r="AB11377" s="285"/>
      <c r="AC11377" s="87"/>
      <c r="AD11377" s="87"/>
      <c r="AE11377" s="87"/>
      <c r="AF11377" s="87"/>
      <c r="AG11377" s="87"/>
      <c r="AH11377" s="87"/>
    </row>
    <row r="11378" spans="1:34" s="74" customFormat="1" x14ac:dyDescent="0.55000000000000004">
      <c r="A11378" s="286"/>
      <c r="B11378" s="288"/>
      <c r="C11378" s="288"/>
      <c r="D11378" s="289"/>
      <c r="E11378" s="288"/>
      <c r="F11378" s="288"/>
      <c r="I11378" s="280"/>
      <c r="J11378" s="281"/>
      <c r="K11378" s="282"/>
      <c r="L11378" s="282"/>
      <c r="M11378" s="282"/>
      <c r="O11378" s="125"/>
      <c r="P11378" s="283"/>
      <c r="Q11378" s="125"/>
      <c r="R11378" s="125"/>
      <c r="S11378" s="126"/>
      <c r="W11378" s="87"/>
      <c r="X11378" s="284"/>
      <c r="Y11378" s="87"/>
      <c r="Z11378" s="87"/>
      <c r="AA11378" s="285"/>
      <c r="AB11378" s="285"/>
      <c r="AC11378" s="87"/>
      <c r="AD11378" s="87"/>
      <c r="AE11378" s="87"/>
      <c r="AF11378" s="87"/>
      <c r="AG11378" s="87"/>
      <c r="AH11378" s="87"/>
    </row>
    <row r="11379" spans="1:34" s="74" customFormat="1" x14ac:dyDescent="0.55000000000000004">
      <c r="A11379" s="286"/>
      <c r="B11379" s="288"/>
      <c r="C11379" s="288"/>
      <c r="D11379" s="289"/>
      <c r="E11379" s="288"/>
      <c r="F11379" s="288"/>
      <c r="I11379" s="280"/>
      <c r="J11379" s="281"/>
      <c r="K11379" s="282"/>
      <c r="L11379" s="282"/>
      <c r="M11379" s="282"/>
      <c r="O11379" s="125"/>
      <c r="P11379" s="283"/>
      <c r="Q11379" s="125"/>
      <c r="R11379" s="125"/>
      <c r="S11379" s="126"/>
      <c r="W11379" s="87"/>
      <c r="X11379" s="284"/>
      <c r="Y11379" s="87"/>
      <c r="Z11379" s="87"/>
      <c r="AA11379" s="285"/>
      <c r="AB11379" s="285"/>
      <c r="AC11379" s="87"/>
      <c r="AD11379" s="87"/>
      <c r="AE11379" s="87"/>
      <c r="AF11379" s="87"/>
      <c r="AG11379" s="87"/>
      <c r="AH11379" s="87"/>
    </row>
    <row r="11380" spans="1:34" s="74" customFormat="1" x14ac:dyDescent="0.55000000000000004">
      <c r="A11380" s="286"/>
      <c r="B11380" s="288"/>
      <c r="C11380" s="288"/>
      <c r="D11380" s="289"/>
      <c r="E11380" s="288"/>
      <c r="F11380" s="288"/>
      <c r="I11380" s="280"/>
      <c r="J11380" s="281"/>
      <c r="K11380" s="282"/>
      <c r="L11380" s="282"/>
      <c r="M11380" s="282"/>
      <c r="O11380" s="125"/>
      <c r="P11380" s="283"/>
      <c r="Q11380" s="125"/>
      <c r="R11380" s="125"/>
      <c r="S11380" s="126"/>
      <c r="W11380" s="87"/>
      <c r="X11380" s="284"/>
      <c r="Y11380" s="87"/>
      <c r="Z11380" s="87"/>
      <c r="AA11380" s="285"/>
      <c r="AB11380" s="285"/>
      <c r="AC11380" s="87"/>
      <c r="AD11380" s="87"/>
      <c r="AE11380" s="87"/>
      <c r="AF11380" s="87"/>
      <c r="AG11380" s="87"/>
      <c r="AH11380" s="87"/>
    </row>
    <row r="11381" spans="1:34" s="74" customFormat="1" x14ac:dyDescent="0.55000000000000004">
      <c r="A11381" s="286"/>
      <c r="B11381" s="288"/>
      <c r="C11381" s="288"/>
      <c r="D11381" s="289"/>
      <c r="E11381" s="288"/>
      <c r="F11381" s="288"/>
      <c r="I11381" s="280"/>
      <c r="J11381" s="281"/>
      <c r="K11381" s="282"/>
      <c r="L11381" s="282"/>
      <c r="M11381" s="282"/>
      <c r="O11381" s="125"/>
      <c r="P11381" s="283"/>
      <c r="Q11381" s="125"/>
      <c r="R11381" s="125"/>
      <c r="S11381" s="126"/>
      <c r="W11381" s="87"/>
      <c r="X11381" s="284"/>
      <c r="Y11381" s="87"/>
      <c r="Z11381" s="87"/>
      <c r="AA11381" s="285"/>
      <c r="AB11381" s="285"/>
      <c r="AC11381" s="87"/>
      <c r="AD11381" s="87"/>
      <c r="AE11381" s="87"/>
      <c r="AF11381" s="87"/>
      <c r="AG11381" s="87"/>
      <c r="AH11381" s="87"/>
    </row>
    <row r="11382" spans="1:34" s="74" customFormat="1" x14ac:dyDescent="0.55000000000000004">
      <c r="A11382" s="286"/>
      <c r="B11382" s="288"/>
      <c r="C11382" s="288"/>
      <c r="D11382" s="289"/>
      <c r="E11382" s="288"/>
      <c r="F11382" s="288"/>
      <c r="I11382" s="280"/>
      <c r="J11382" s="281"/>
      <c r="K11382" s="282"/>
      <c r="L11382" s="282"/>
      <c r="M11382" s="282"/>
      <c r="O11382" s="125"/>
      <c r="P11382" s="283"/>
      <c r="Q11382" s="125"/>
      <c r="R11382" s="125"/>
      <c r="S11382" s="126"/>
      <c r="W11382" s="87"/>
      <c r="X11382" s="284"/>
      <c r="Y11382" s="87"/>
      <c r="Z11382" s="87"/>
      <c r="AA11382" s="285"/>
      <c r="AB11382" s="285"/>
      <c r="AC11382" s="87"/>
      <c r="AD11382" s="87"/>
      <c r="AE11382" s="87"/>
      <c r="AF11382" s="87"/>
      <c r="AG11382" s="87"/>
      <c r="AH11382" s="87"/>
    </row>
    <row r="11383" spans="1:34" s="74" customFormat="1" x14ac:dyDescent="0.55000000000000004">
      <c r="A11383" s="286"/>
      <c r="B11383" s="288"/>
      <c r="C11383" s="288"/>
      <c r="D11383" s="289"/>
      <c r="E11383" s="288"/>
      <c r="F11383" s="288"/>
      <c r="I11383" s="280"/>
      <c r="J11383" s="281"/>
      <c r="K11383" s="282"/>
      <c r="L11383" s="282"/>
      <c r="M11383" s="282"/>
      <c r="O11383" s="125"/>
      <c r="P11383" s="283"/>
      <c r="Q11383" s="125"/>
      <c r="R11383" s="125"/>
      <c r="S11383" s="126"/>
      <c r="W11383" s="87"/>
      <c r="X11383" s="284"/>
      <c r="Y11383" s="87"/>
      <c r="Z11383" s="87"/>
      <c r="AA11383" s="285"/>
      <c r="AB11383" s="285"/>
      <c r="AC11383" s="87"/>
      <c r="AD11383" s="87"/>
      <c r="AE11383" s="87"/>
      <c r="AF11383" s="87"/>
      <c r="AG11383" s="87"/>
      <c r="AH11383" s="87"/>
    </row>
    <row r="11384" spans="1:34" s="74" customFormat="1" x14ac:dyDescent="0.55000000000000004">
      <c r="A11384" s="286"/>
      <c r="B11384" s="288"/>
      <c r="C11384" s="288"/>
      <c r="D11384" s="289"/>
      <c r="E11384" s="288"/>
      <c r="F11384" s="288"/>
      <c r="I11384" s="280"/>
      <c r="J11384" s="281"/>
      <c r="K11384" s="282"/>
      <c r="L11384" s="282"/>
      <c r="M11384" s="282"/>
      <c r="O11384" s="125"/>
      <c r="P11384" s="283"/>
      <c r="Q11384" s="125"/>
      <c r="R11384" s="125"/>
      <c r="S11384" s="126"/>
      <c r="W11384" s="87"/>
      <c r="X11384" s="284"/>
      <c r="Y11384" s="87"/>
      <c r="Z11384" s="87"/>
      <c r="AA11384" s="285"/>
      <c r="AB11384" s="285"/>
      <c r="AC11384" s="87"/>
      <c r="AD11384" s="87"/>
      <c r="AE11384" s="87"/>
      <c r="AF11384" s="87"/>
      <c r="AG11384" s="87"/>
      <c r="AH11384" s="87"/>
    </row>
    <row r="11385" spans="1:34" s="74" customFormat="1" x14ac:dyDescent="0.55000000000000004">
      <c r="A11385" s="286"/>
      <c r="B11385" s="288"/>
      <c r="C11385" s="288"/>
      <c r="D11385" s="289"/>
      <c r="E11385" s="288"/>
      <c r="F11385" s="288"/>
      <c r="I11385" s="280"/>
      <c r="J11385" s="281"/>
      <c r="K11385" s="282"/>
      <c r="L11385" s="282"/>
      <c r="M11385" s="282"/>
      <c r="O11385" s="125"/>
      <c r="P11385" s="283"/>
      <c r="Q11385" s="125"/>
      <c r="R11385" s="125"/>
      <c r="S11385" s="126"/>
      <c r="W11385" s="87"/>
      <c r="X11385" s="284"/>
      <c r="Y11385" s="87"/>
      <c r="Z11385" s="87"/>
      <c r="AA11385" s="285"/>
      <c r="AB11385" s="285"/>
      <c r="AC11385" s="87"/>
      <c r="AD11385" s="87"/>
      <c r="AE11385" s="87"/>
      <c r="AF11385" s="87"/>
      <c r="AG11385" s="87"/>
      <c r="AH11385" s="87"/>
    </row>
    <row r="11386" spans="1:34" s="74" customFormat="1" x14ac:dyDescent="0.55000000000000004">
      <c r="A11386" s="286"/>
      <c r="B11386" s="288"/>
      <c r="C11386" s="288"/>
      <c r="D11386" s="289"/>
      <c r="E11386" s="288"/>
      <c r="F11386" s="288"/>
      <c r="I11386" s="280"/>
      <c r="J11386" s="281"/>
      <c r="K11386" s="282"/>
      <c r="L11386" s="282"/>
      <c r="M11386" s="282"/>
      <c r="O11386" s="125"/>
      <c r="P11386" s="283"/>
      <c r="Q11386" s="125"/>
      <c r="R11386" s="125"/>
      <c r="S11386" s="126"/>
      <c r="W11386" s="87"/>
      <c r="X11386" s="284"/>
      <c r="Y11386" s="87"/>
      <c r="Z11386" s="87"/>
      <c r="AA11386" s="285"/>
      <c r="AB11386" s="285"/>
      <c r="AC11386" s="87"/>
      <c r="AD11386" s="87"/>
      <c r="AE11386" s="87"/>
      <c r="AF11386" s="87"/>
      <c r="AG11386" s="87"/>
      <c r="AH11386" s="87"/>
    </row>
    <row r="11387" spans="1:34" s="74" customFormat="1" x14ac:dyDescent="0.55000000000000004">
      <c r="A11387" s="286"/>
      <c r="B11387" s="288"/>
      <c r="C11387" s="288"/>
      <c r="D11387" s="289"/>
      <c r="E11387" s="288"/>
      <c r="F11387" s="288"/>
      <c r="I11387" s="280"/>
      <c r="J11387" s="281"/>
      <c r="K11387" s="282"/>
      <c r="L11387" s="282"/>
      <c r="M11387" s="282"/>
      <c r="O11387" s="125"/>
      <c r="P11387" s="283"/>
      <c r="Q11387" s="125"/>
      <c r="R11387" s="125"/>
      <c r="S11387" s="126"/>
      <c r="W11387" s="87"/>
      <c r="X11387" s="284"/>
      <c r="Y11387" s="87"/>
      <c r="Z11387" s="87"/>
      <c r="AA11387" s="285"/>
      <c r="AB11387" s="285"/>
      <c r="AC11387" s="87"/>
      <c r="AD11387" s="87"/>
      <c r="AE11387" s="87"/>
      <c r="AF11387" s="87"/>
      <c r="AG11387" s="87"/>
      <c r="AH11387" s="87"/>
    </row>
    <row r="11388" spans="1:34" s="74" customFormat="1" x14ac:dyDescent="0.55000000000000004">
      <c r="A11388" s="286"/>
      <c r="B11388" s="288"/>
      <c r="C11388" s="288"/>
      <c r="D11388" s="289"/>
      <c r="E11388" s="288"/>
      <c r="F11388" s="288"/>
      <c r="I11388" s="280"/>
      <c r="J11388" s="281"/>
      <c r="K11388" s="282"/>
      <c r="L11388" s="282"/>
      <c r="M11388" s="282"/>
      <c r="O11388" s="125"/>
      <c r="P11388" s="283"/>
      <c r="Q11388" s="125"/>
      <c r="R11388" s="125"/>
      <c r="S11388" s="126"/>
      <c r="W11388" s="87"/>
      <c r="X11388" s="284"/>
      <c r="Y11388" s="87"/>
      <c r="Z11388" s="87"/>
      <c r="AA11388" s="285"/>
      <c r="AB11388" s="285"/>
      <c r="AC11388" s="87"/>
      <c r="AD11388" s="87"/>
      <c r="AE11388" s="87"/>
      <c r="AF11388" s="87"/>
      <c r="AG11388" s="87"/>
      <c r="AH11388" s="87"/>
    </row>
    <row r="11389" spans="1:34" s="74" customFormat="1" x14ac:dyDescent="0.55000000000000004">
      <c r="A11389" s="286"/>
      <c r="B11389" s="288"/>
      <c r="C11389" s="288"/>
      <c r="D11389" s="289"/>
      <c r="E11389" s="288"/>
      <c r="F11389" s="288"/>
      <c r="I11389" s="280"/>
      <c r="J11389" s="281"/>
      <c r="K11389" s="282"/>
      <c r="L11389" s="282"/>
      <c r="M11389" s="282"/>
      <c r="O11389" s="125"/>
      <c r="P11389" s="283"/>
      <c r="Q11389" s="125"/>
      <c r="R11389" s="125"/>
      <c r="S11389" s="126"/>
      <c r="W11389" s="87"/>
      <c r="X11389" s="284"/>
      <c r="Y11389" s="87"/>
      <c r="Z11389" s="87"/>
      <c r="AA11389" s="285"/>
      <c r="AB11389" s="285"/>
      <c r="AC11389" s="87"/>
      <c r="AD11389" s="87"/>
      <c r="AE11389" s="87"/>
      <c r="AF11389" s="87"/>
      <c r="AG11389" s="87"/>
      <c r="AH11389" s="87"/>
    </row>
    <row r="11390" spans="1:34" s="74" customFormat="1" x14ac:dyDescent="0.55000000000000004">
      <c r="A11390" s="286"/>
      <c r="B11390" s="288"/>
      <c r="C11390" s="288"/>
      <c r="D11390" s="289"/>
      <c r="E11390" s="288"/>
      <c r="F11390" s="288"/>
      <c r="I11390" s="280"/>
      <c r="J11390" s="281"/>
      <c r="K11390" s="282"/>
      <c r="L11390" s="282"/>
      <c r="M11390" s="282"/>
      <c r="O11390" s="125"/>
      <c r="P11390" s="283"/>
      <c r="Q11390" s="125"/>
      <c r="R11390" s="125"/>
      <c r="S11390" s="126"/>
      <c r="W11390" s="87"/>
      <c r="X11390" s="284"/>
      <c r="Y11390" s="87"/>
      <c r="Z11390" s="87"/>
      <c r="AA11390" s="285"/>
      <c r="AB11390" s="285"/>
      <c r="AC11390" s="87"/>
      <c r="AD11390" s="87"/>
      <c r="AE11390" s="87"/>
      <c r="AF11390" s="87"/>
      <c r="AG11390" s="87"/>
      <c r="AH11390" s="87"/>
    </row>
    <row r="11391" spans="1:34" s="74" customFormat="1" x14ac:dyDescent="0.55000000000000004">
      <c r="A11391" s="286"/>
      <c r="B11391" s="288"/>
      <c r="C11391" s="288"/>
      <c r="D11391" s="289"/>
      <c r="E11391" s="288"/>
      <c r="F11391" s="288"/>
      <c r="I11391" s="280"/>
      <c r="J11391" s="281"/>
      <c r="K11391" s="282"/>
      <c r="L11391" s="282"/>
      <c r="M11391" s="282"/>
      <c r="O11391" s="125"/>
      <c r="P11391" s="283"/>
      <c r="Q11391" s="125"/>
      <c r="R11391" s="125"/>
      <c r="S11391" s="126"/>
      <c r="W11391" s="87"/>
      <c r="X11391" s="284"/>
      <c r="Y11391" s="87"/>
      <c r="Z11391" s="87"/>
      <c r="AA11391" s="285"/>
      <c r="AB11391" s="285"/>
      <c r="AC11391" s="87"/>
      <c r="AD11391" s="87"/>
      <c r="AE11391" s="87"/>
      <c r="AF11391" s="87"/>
      <c r="AG11391" s="87"/>
      <c r="AH11391" s="87"/>
    </row>
    <row r="11392" spans="1:34" s="74" customFormat="1" x14ac:dyDescent="0.55000000000000004">
      <c r="A11392" s="286"/>
      <c r="B11392" s="288"/>
      <c r="C11392" s="288"/>
      <c r="D11392" s="289"/>
      <c r="E11392" s="288"/>
      <c r="F11392" s="288"/>
      <c r="I11392" s="280"/>
      <c r="J11392" s="281"/>
      <c r="K11392" s="282"/>
      <c r="L11392" s="282"/>
      <c r="M11392" s="282"/>
      <c r="O11392" s="125"/>
      <c r="P11392" s="283"/>
      <c r="Q11392" s="125"/>
      <c r="R11392" s="125"/>
      <c r="S11392" s="126"/>
      <c r="W11392" s="87"/>
      <c r="X11392" s="284"/>
      <c r="Y11392" s="87"/>
      <c r="Z11392" s="87"/>
      <c r="AA11392" s="285"/>
      <c r="AB11392" s="285"/>
      <c r="AC11392" s="87"/>
      <c r="AD11392" s="87"/>
      <c r="AE11392" s="87"/>
      <c r="AF11392" s="87"/>
      <c r="AG11392" s="87"/>
      <c r="AH11392" s="87"/>
    </row>
    <row r="11393" spans="1:34" s="74" customFormat="1" x14ac:dyDescent="0.55000000000000004">
      <c r="A11393" s="286"/>
      <c r="B11393" s="288"/>
      <c r="C11393" s="288"/>
      <c r="D11393" s="289"/>
      <c r="E11393" s="288"/>
      <c r="F11393" s="288"/>
      <c r="I11393" s="280"/>
      <c r="J11393" s="281"/>
      <c r="K11393" s="282"/>
      <c r="L11393" s="282"/>
      <c r="M11393" s="282"/>
      <c r="O11393" s="125"/>
      <c r="P11393" s="283"/>
      <c r="Q11393" s="125"/>
      <c r="R11393" s="125"/>
      <c r="S11393" s="126"/>
      <c r="W11393" s="87"/>
      <c r="X11393" s="284"/>
      <c r="Y11393" s="87"/>
      <c r="Z11393" s="87"/>
      <c r="AA11393" s="285"/>
      <c r="AB11393" s="285"/>
      <c r="AC11393" s="87"/>
      <c r="AD11393" s="87"/>
      <c r="AE11393" s="87"/>
      <c r="AF11393" s="87"/>
      <c r="AG11393" s="87"/>
      <c r="AH11393" s="87"/>
    </row>
    <row r="11394" spans="1:34" s="74" customFormat="1" x14ac:dyDescent="0.55000000000000004">
      <c r="A11394" s="286"/>
      <c r="B11394" s="288"/>
      <c r="C11394" s="288"/>
      <c r="D11394" s="289"/>
      <c r="E11394" s="288"/>
      <c r="F11394" s="288"/>
      <c r="I11394" s="280"/>
      <c r="J11394" s="281"/>
      <c r="K11394" s="282"/>
      <c r="L11394" s="282"/>
      <c r="M11394" s="282"/>
      <c r="O11394" s="125"/>
      <c r="P11394" s="283"/>
      <c r="Q11394" s="125"/>
      <c r="R11394" s="125"/>
      <c r="S11394" s="126"/>
      <c r="W11394" s="87"/>
      <c r="X11394" s="284"/>
      <c r="Y11394" s="87"/>
      <c r="Z11394" s="87"/>
      <c r="AA11394" s="285"/>
      <c r="AB11394" s="285"/>
      <c r="AC11394" s="87"/>
      <c r="AD11394" s="87"/>
      <c r="AE11394" s="87"/>
      <c r="AF11394" s="87"/>
      <c r="AG11394" s="87"/>
      <c r="AH11394" s="87"/>
    </row>
    <row r="11395" spans="1:34" s="74" customFormat="1" x14ac:dyDescent="0.55000000000000004">
      <c r="A11395" s="286"/>
      <c r="B11395" s="288"/>
      <c r="C11395" s="288"/>
      <c r="D11395" s="289"/>
      <c r="E11395" s="288"/>
      <c r="F11395" s="288"/>
      <c r="I11395" s="280"/>
      <c r="J11395" s="281"/>
      <c r="K11395" s="282"/>
      <c r="L11395" s="282"/>
      <c r="M11395" s="282"/>
      <c r="O11395" s="125"/>
      <c r="P11395" s="283"/>
      <c r="Q11395" s="125"/>
      <c r="R11395" s="125"/>
      <c r="S11395" s="126"/>
      <c r="W11395" s="87"/>
      <c r="X11395" s="284"/>
      <c r="Y11395" s="87"/>
      <c r="Z11395" s="87"/>
      <c r="AA11395" s="285"/>
      <c r="AB11395" s="285"/>
      <c r="AC11395" s="87"/>
      <c r="AD11395" s="87"/>
      <c r="AE11395" s="87"/>
      <c r="AF11395" s="87"/>
      <c r="AG11395" s="87"/>
      <c r="AH11395" s="87"/>
    </row>
    <row r="11396" spans="1:34" s="74" customFormat="1" x14ac:dyDescent="0.55000000000000004">
      <c r="A11396" s="286"/>
      <c r="B11396" s="288"/>
      <c r="C11396" s="288"/>
      <c r="D11396" s="289"/>
      <c r="E11396" s="288"/>
      <c r="F11396" s="288"/>
      <c r="I11396" s="280"/>
      <c r="J11396" s="281"/>
      <c r="K11396" s="282"/>
      <c r="L11396" s="282"/>
      <c r="M11396" s="282"/>
      <c r="O11396" s="125"/>
      <c r="P11396" s="283"/>
      <c r="Q11396" s="125"/>
      <c r="R11396" s="125"/>
      <c r="S11396" s="126"/>
      <c r="W11396" s="87"/>
      <c r="X11396" s="284"/>
      <c r="Y11396" s="87"/>
      <c r="Z11396" s="87"/>
      <c r="AA11396" s="285"/>
      <c r="AB11396" s="285"/>
      <c r="AC11396" s="87"/>
      <c r="AD11396" s="87"/>
      <c r="AE11396" s="87"/>
      <c r="AF11396" s="87"/>
      <c r="AG11396" s="87"/>
      <c r="AH11396" s="87"/>
    </row>
    <row r="11397" spans="1:34" s="74" customFormat="1" x14ac:dyDescent="0.55000000000000004">
      <c r="A11397" s="286"/>
      <c r="B11397" s="288"/>
      <c r="C11397" s="288"/>
      <c r="D11397" s="289"/>
      <c r="E11397" s="288"/>
      <c r="F11397" s="288"/>
      <c r="I11397" s="280"/>
      <c r="J11397" s="281"/>
      <c r="K11397" s="282"/>
      <c r="L11397" s="282"/>
      <c r="M11397" s="282"/>
      <c r="O11397" s="125"/>
      <c r="P11397" s="283"/>
      <c r="Q11397" s="125"/>
      <c r="R11397" s="125"/>
      <c r="S11397" s="126"/>
      <c r="W11397" s="87"/>
      <c r="X11397" s="284"/>
      <c r="Y11397" s="87"/>
      <c r="Z11397" s="87"/>
      <c r="AA11397" s="285"/>
      <c r="AB11397" s="285"/>
      <c r="AC11397" s="87"/>
      <c r="AD11397" s="87"/>
      <c r="AE11397" s="87"/>
      <c r="AF11397" s="87"/>
      <c r="AG11397" s="87"/>
      <c r="AH11397" s="87"/>
    </row>
    <row r="11398" spans="1:34" s="74" customFormat="1" x14ac:dyDescent="0.55000000000000004">
      <c r="A11398" s="286"/>
      <c r="B11398" s="288"/>
      <c r="C11398" s="288"/>
      <c r="D11398" s="289"/>
      <c r="E11398" s="288"/>
      <c r="F11398" s="288"/>
      <c r="I11398" s="280"/>
      <c r="J11398" s="281"/>
      <c r="K11398" s="282"/>
      <c r="L11398" s="282"/>
      <c r="M11398" s="282"/>
      <c r="O11398" s="125"/>
      <c r="P11398" s="283"/>
      <c r="Q11398" s="125"/>
      <c r="R11398" s="125"/>
      <c r="S11398" s="126"/>
      <c r="W11398" s="87"/>
      <c r="X11398" s="284"/>
      <c r="Y11398" s="87"/>
      <c r="Z11398" s="87"/>
      <c r="AA11398" s="285"/>
      <c r="AB11398" s="285"/>
      <c r="AC11398" s="87"/>
      <c r="AD11398" s="87"/>
      <c r="AE11398" s="87"/>
      <c r="AF11398" s="87"/>
      <c r="AG11398" s="87"/>
      <c r="AH11398" s="87"/>
    </row>
    <row r="11399" spans="1:34" s="74" customFormat="1" x14ac:dyDescent="0.55000000000000004">
      <c r="A11399" s="286"/>
      <c r="B11399" s="288"/>
      <c r="C11399" s="288"/>
      <c r="D11399" s="289"/>
      <c r="E11399" s="288"/>
      <c r="F11399" s="288"/>
      <c r="I11399" s="280"/>
      <c r="J11399" s="281"/>
      <c r="K11399" s="282"/>
      <c r="L11399" s="282"/>
      <c r="M11399" s="282"/>
      <c r="O11399" s="125"/>
      <c r="P11399" s="283"/>
      <c r="Q11399" s="125"/>
      <c r="R11399" s="125"/>
      <c r="S11399" s="126"/>
      <c r="W11399" s="87"/>
      <c r="X11399" s="284"/>
      <c r="Y11399" s="87"/>
      <c r="Z11399" s="87"/>
      <c r="AA11399" s="285"/>
      <c r="AB11399" s="285"/>
      <c r="AC11399" s="87"/>
      <c r="AD11399" s="87"/>
      <c r="AE11399" s="87"/>
      <c r="AF11399" s="87"/>
      <c r="AG11399" s="87"/>
      <c r="AH11399" s="87"/>
    </row>
    <row r="11400" spans="1:34" s="74" customFormat="1" x14ac:dyDescent="0.55000000000000004">
      <c r="A11400" s="286"/>
      <c r="B11400" s="288"/>
      <c r="C11400" s="288"/>
      <c r="D11400" s="289"/>
      <c r="E11400" s="288"/>
      <c r="F11400" s="288"/>
      <c r="I11400" s="280"/>
      <c r="J11400" s="281"/>
      <c r="K11400" s="282"/>
      <c r="L11400" s="282"/>
      <c r="M11400" s="282"/>
      <c r="O11400" s="125"/>
      <c r="P11400" s="283"/>
      <c r="Q11400" s="125"/>
      <c r="R11400" s="125"/>
      <c r="S11400" s="126"/>
      <c r="W11400" s="87"/>
      <c r="X11400" s="284"/>
      <c r="Y11400" s="87"/>
      <c r="Z11400" s="87"/>
      <c r="AA11400" s="285"/>
      <c r="AB11400" s="285"/>
      <c r="AC11400" s="87"/>
      <c r="AD11400" s="87"/>
      <c r="AE11400" s="87"/>
      <c r="AF11400" s="87"/>
      <c r="AG11400" s="87"/>
      <c r="AH11400" s="87"/>
    </row>
    <row r="11401" spans="1:34" s="74" customFormat="1" x14ac:dyDescent="0.55000000000000004">
      <c r="A11401" s="286"/>
      <c r="B11401" s="288"/>
      <c r="C11401" s="288"/>
      <c r="D11401" s="289"/>
      <c r="E11401" s="288"/>
      <c r="F11401" s="288"/>
      <c r="I11401" s="280"/>
      <c r="J11401" s="281"/>
      <c r="K11401" s="282"/>
      <c r="L11401" s="282"/>
      <c r="M11401" s="282"/>
      <c r="O11401" s="125"/>
      <c r="P11401" s="283"/>
      <c r="Q11401" s="125"/>
      <c r="R11401" s="125"/>
      <c r="S11401" s="126"/>
      <c r="W11401" s="87"/>
      <c r="X11401" s="284"/>
      <c r="Y11401" s="87"/>
      <c r="Z11401" s="87"/>
      <c r="AA11401" s="285"/>
      <c r="AB11401" s="285"/>
      <c r="AC11401" s="87"/>
      <c r="AD11401" s="87"/>
      <c r="AE11401" s="87"/>
      <c r="AF11401" s="87"/>
      <c r="AG11401" s="87"/>
      <c r="AH11401" s="87"/>
    </row>
    <row r="11402" spans="1:34" s="74" customFormat="1" x14ac:dyDescent="0.55000000000000004">
      <c r="A11402" s="286"/>
      <c r="B11402" s="288"/>
      <c r="C11402" s="288"/>
      <c r="D11402" s="289"/>
      <c r="E11402" s="288"/>
      <c r="F11402" s="288"/>
      <c r="I11402" s="280"/>
      <c r="J11402" s="281"/>
      <c r="K11402" s="282"/>
      <c r="L11402" s="282"/>
      <c r="M11402" s="282"/>
      <c r="O11402" s="125"/>
      <c r="P11402" s="283"/>
      <c r="Q11402" s="125"/>
      <c r="R11402" s="125"/>
      <c r="S11402" s="126"/>
      <c r="W11402" s="87"/>
      <c r="X11402" s="284"/>
      <c r="Y11402" s="87"/>
      <c r="Z11402" s="87"/>
      <c r="AA11402" s="285"/>
      <c r="AB11402" s="285"/>
      <c r="AC11402" s="87"/>
      <c r="AD11402" s="87"/>
      <c r="AE11402" s="87"/>
      <c r="AF11402" s="87"/>
      <c r="AG11402" s="87"/>
      <c r="AH11402" s="87"/>
    </row>
    <row r="11403" spans="1:34" s="74" customFormat="1" x14ac:dyDescent="0.55000000000000004">
      <c r="A11403" s="286"/>
      <c r="B11403" s="288"/>
      <c r="C11403" s="288"/>
      <c r="D11403" s="289"/>
      <c r="E11403" s="288"/>
      <c r="F11403" s="288"/>
      <c r="I11403" s="280"/>
      <c r="J11403" s="281"/>
      <c r="K11403" s="282"/>
      <c r="L11403" s="282"/>
      <c r="M11403" s="282"/>
      <c r="O11403" s="125"/>
      <c r="P11403" s="283"/>
      <c r="Q11403" s="125"/>
      <c r="R11403" s="125"/>
      <c r="S11403" s="126"/>
      <c r="W11403" s="87"/>
      <c r="X11403" s="284"/>
      <c r="Y11403" s="87"/>
      <c r="Z11403" s="87"/>
      <c r="AA11403" s="285"/>
      <c r="AB11403" s="285"/>
      <c r="AC11403" s="87"/>
      <c r="AD11403" s="87"/>
      <c r="AE11403" s="87"/>
      <c r="AF11403" s="87"/>
      <c r="AG11403" s="87"/>
      <c r="AH11403" s="87"/>
    </row>
    <row r="11404" spans="1:34" s="74" customFormat="1" x14ac:dyDescent="0.55000000000000004">
      <c r="A11404" s="286"/>
      <c r="B11404" s="288"/>
      <c r="C11404" s="288"/>
      <c r="D11404" s="289"/>
      <c r="E11404" s="288"/>
      <c r="F11404" s="288"/>
      <c r="I11404" s="280"/>
      <c r="J11404" s="281"/>
      <c r="K11404" s="282"/>
      <c r="L11404" s="282"/>
      <c r="M11404" s="282"/>
      <c r="O11404" s="125"/>
      <c r="P11404" s="283"/>
      <c r="Q11404" s="125"/>
      <c r="R11404" s="125"/>
      <c r="S11404" s="126"/>
      <c r="W11404" s="87"/>
      <c r="X11404" s="284"/>
      <c r="Y11404" s="87"/>
      <c r="Z11404" s="87"/>
      <c r="AA11404" s="285"/>
      <c r="AB11404" s="285"/>
      <c r="AC11404" s="87"/>
      <c r="AD11404" s="87"/>
      <c r="AE11404" s="87"/>
      <c r="AF11404" s="87"/>
      <c r="AG11404" s="87"/>
      <c r="AH11404" s="87"/>
    </row>
    <row r="11405" spans="1:34" s="74" customFormat="1" x14ac:dyDescent="0.55000000000000004">
      <c r="A11405" s="286"/>
      <c r="B11405" s="288"/>
      <c r="C11405" s="288"/>
      <c r="D11405" s="289"/>
      <c r="E11405" s="288"/>
      <c r="F11405" s="288"/>
      <c r="I11405" s="280"/>
      <c r="J11405" s="281"/>
      <c r="K11405" s="282"/>
      <c r="L11405" s="282"/>
      <c r="M11405" s="282"/>
      <c r="O11405" s="125"/>
      <c r="P11405" s="283"/>
      <c r="Q11405" s="125"/>
      <c r="R11405" s="125"/>
      <c r="S11405" s="126"/>
      <c r="W11405" s="87"/>
      <c r="X11405" s="284"/>
      <c r="Y11405" s="87"/>
      <c r="Z11405" s="87"/>
      <c r="AA11405" s="285"/>
      <c r="AB11405" s="285"/>
      <c r="AC11405" s="87"/>
      <c r="AD11405" s="87"/>
      <c r="AE11405" s="87"/>
      <c r="AF11405" s="87"/>
      <c r="AG11405" s="87"/>
      <c r="AH11405" s="87"/>
    </row>
    <row r="11406" spans="1:34" s="74" customFormat="1" x14ac:dyDescent="0.55000000000000004">
      <c r="A11406" s="286"/>
      <c r="B11406" s="288"/>
      <c r="C11406" s="288"/>
      <c r="D11406" s="289"/>
      <c r="E11406" s="288"/>
      <c r="F11406" s="288"/>
      <c r="I11406" s="280"/>
      <c r="J11406" s="281"/>
      <c r="K11406" s="282"/>
      <c r="L11406" s="282"/>
      <c r="M11406" s="282"/>
      <c r="O11406" s="125"/>
      <c r="P11406" s="283"/>
      <c r="Q11406" s="125"/>
      <c r="R11406" s="125"/>
      <c r="S11406" s="126"/>
      <c r="W11406" s="87"/>
      <c r="X11406" s="284"/>
      <c r="Y11406" s="87"/>
      <c r="Z11406" s="87"/>
      <c r="AA11406" s="285"/>
      <c r="AB11406" s="285"/>
      <c r="AC11406" s="87"/>
      <c r="AD11406" s="87"/>
      <c r="AE11406" s="87"/>
      <c r="AF11406" s="87"/>
      <c r="AG11406" s="87"/>
      <c r="AH11406" s="87"/>
    </row>
    <row r="11407" spans="1:34" s="74" customFormat="1" x14ac:dyDescent="0.55000000000000004">
      <c r="A11407" s="286"/>
      <c r="B11407" s="288"/>
      <c r="C11407" s="288"/>
      <c r="D11407" s="289"/>
      <c r="E11407" s="288"/>
      <c r="F11407" s="288"/>
      <c r="I11407" s="280"/>
      <c r="J11407" s="281"/>
      <c r="K11407" s="282"/>
      <c r="L11407" s="282"/>
      <c r="M11407" s="282"/>
      <c r="O11407" s="125"/>
      <c r="P11407" s="283"/>
      <c r="Q11407" s="125"/>
      <c r="R11407" s="125"/>
      <c r="S11407" s="126"/>
      <c r="W11407" s="87"/>
      <c r="X11407" s="284"/>
      <c r="Y11407" s="87"/>
      <c r="Z11407" s="87"/>
      <c r="AA11407" s="285"/>
      <c r="AB11407" s="285"/>
      <c r="AC11407" s="87"/>
      <c r="AD11407" s="87"/>
      <c r="AE11407" s="87"/>
      <c r="AF11407" s="87"/>
      <c r="AG11407" s="87"/>
      <c r="AH11407" s="87"/>
    </row>
    <row r="11408" spans="1:34" s="74" customFormat="1" x14ac:dyDescent="0.55000000000000004">
      <c r="A11408" s="286"/>
      <c r="B11408" s="288"/>
      <c r="C11408" s="288"/>
      <c r="D11408" s="289"/>
      <c r="E11408" s="288"/>
      <c r="F11408" s="288"/>
      <c r="I11408" s="280"/>
      <c r="J11408" s="281"/>
      <c r="K11408" s="282"/>
      <c r="L11408" s="282"/>
      <c r="M11408" s="282"/>
      <c r="O11408" s="125"/>
      <c r="P11408" s="283"/>
      <c r="Q11408" s="125"/>
      <c r="R11408" s="125"/>
      <c r="S11408" s="126"/>
      <c r="W11408" s="87"/>
      <c r="X11408" s="284"/>
      <c r="Y11408" s="87"/>
      <c r="Z11408" s="87"/>
      <c r="AA11408" s="285"/>
      <c r="AB11408" s="285"/>
      <c r="AC11408" s="87"/>
      <c r="AD11408" s="87"/>
      <c r="AE11408" s="87"/>
      <c r="AF11408" s="87"/>
      <c r="AG11408" s="87"/>
      <c r="AH11408" s="87"/>
    </row>
    <row r="11409" spans="1:34" s="74" customFormat="1" x14ac:dyDescent="0.55000000000000004">
      <c r="A11409" s="286"/>
      <c r="B11409" s="288"/>
      <c r="C11409" s="288"/>
      <c r="D11409" s="289"/>
      <c r="E11409" s="288"/>
      <c r="F11409" s="288"/>
      <c r="I11409" s="280"/>
      <c r="J11409" s="281"/>
      <c r="K11409" s="282"/>
      <c r="L11409" s="282"/>
      <c r="M11409" s="282"/>
      <c r="O11409" s="125"/>
      <c r="P11409" s="283"/>
      <c r="Q11409" s="125"/>
      <c r="R11409" s="125"/>
      <c r="S11409" s="126"/>
      <c r="W11409" s="87"/>
      <c r="X11409" s="284"/>
      <c r="Y11409" s="87"/>
      <c r="Z11409" s="87"/>
      <c r="AA11409" s="285"/>
      <c r="AB11409" s="285"/>
      <c r="AC11409" s="87"/>
      <c r="AD11409" s="87"/>
      <c r="AE11409" s="87"/>
      <c r="AF11409" s="87"/>
      <c r="AG11409" s="87"/>
      <c r="AH11409" s="87"/>
    </row>
    <row r="11410" spans="1:34" s="74" customFormat="1" x14ac:dyDescent="0.55000000000000004">
      <c r="A11410" s="286"/>
      <c r="B11410" s="288"/>
      <c r="C11410" s="288"/>
      <c r="D11410" s="289"/>
      <c r="E11410" s="288"/>
      <c r="F11410" s="288"/>
      <c r="I11410" s="280"/>
      <c r="J11410" s="281"/>
      <c r="K11410" s="282"/>
      <c r="L11410" s="282"/>
      <c r="M11410" s="282"/>
      <c r="O11410" s="125"/>
      <c r="P11410" s="283"/>
      <c r="Q11410" s="125"/>
      <c r="R11410" s="125"/>
      <c r="S11410" s="126"/>
      <c r="W11410" s="87"/>
      <c r="X11410" s="284"/>
      <c r="Y11410" s="87"/>
      <c r="Z11410" s="87"/>
      <c r="AA11410" s="285"/>
      <c r="AB11410" s="285"/>
      <c r="AC11410" s="87"/>
      <c r="AD11410" s="87"/>
      <c r="AE11410" s="87"/>
      <c r="AF11410" s="87"/>
      <c r="AG11410" s="87"/>
      <c r="AH11410" s="87"/>
    </row>
    <row r="11411" spans="1:34" s="74" customFormat="1" x14ac:dyDescent="0.55000000000000004">
      <c r="A11411" s="286"/>
      <c r="B11411" s="288"/>
      <c r="C11411" s="288"/>
      <c r="D11411" s="289"/>
      <c r="E11411" s="288"/>
      <c r="F11411" s="288"/>
      <c r="I11411" s="280"/>
      <c r="J11411" s="281"/>
      <c r="K11411" s="282"/>
      <c r="L11411" s="282"/>
      <c r="M11411" s="282"/>
      <c r="O11411" s="125"/>
      <c r="P11411" s="283"/>
      <c r="Q11411" s="125"/>
      <c r="R11411" s="125"/>
      <c r="S11411" s="126"/>
      <c r="W11411" s="87"/>
      <c r="X11411" s="284"/>
      <c r="Y11411" s="87"/>
      <c r="Z11411" s="87"/>
      <c r="AA11411" s="285"/>
      <c r="AB11411" s="285"/>
      <c r="AC11411" s="87"/>
      <c r="AD11411" s="87"/>
      <c r="AE11411" s="87"/>
      <c r="AF11411" s="87"/>
      <c r="AG11411" s="87"/>
      <c r="AH11411" s="87"/>
    </row>
    <row r="11412" spans="1:34" s="74" customFormat="1" x14ac:dyDescent="0.55000000000000004">
      <c r="A11412" s="286"/>
      <c r="B11412" s="288"/>
      <c r="C11412" s="288"/>
      <c r="D11412" s="289"/>
      <c r="E11412" s="288"/>
      <c r="F11412" s="288"/>
      <c r="I11412" s="280"/>
      <c r="J11412" s="281"/>
      <c r="K11412" s="282"/>
      <c r="L11412" s="282"/>
      <c r="M11412" s="282"/>
      <c r="O11412" s="125"/>
      <c r="P11412" s="283"/>
      <c r="Q11412" s="125"/>
      <c r="R11412" s="125"/>
      <c r="S11412" s="126"/>
      <c r="W11412" s="87"/>
      <c r="X11412" s="284"/>
      <c r="Y11412" s="87"/>
      <c r="Z11412" s="87"/>
      <c r="AA11412" s="285"/>
      <c r="AB11412" s="285"/>
      <c r="AC11412" s="87"/>
      <c r="AD11412" s="87"/>
      <c r="AE11412" s="87"/>
      <c r="AF11412" s="87"/>
      <c r="AG11412" s="87"/>
      <c r="AH11412" s="87"/>
    </row>
    <row r="11413" spans="1:34" s="74" customFormat="1" x14ac:dyDescent="0.55000000000000004">
      <c r="A11413" s="286"/>
      <c r="B11413" s="288"/>
      <c r="C11413" s="288"/>
      <c r="D11413" s="289"/>
      <c r="E11413" s="288"/>
      <c r="F11413" s="288"/>
      <c r="I11413" s="280"/>
      <c r="J11413" s="281"/>
      <c r="K11413" s="282"/>
      <c r="L11413" s="282"/>
      <c r="M11413" s="282"/>
      <c r="O11413" s="125"/>
      <c r="P11413" s="283"/>
      <c r="Q11413" s="125"/>
      <c r="R11413" s="125"/>
      <c r="S11413" s="126"/>
      <c r="W11413" s="87"/>
      <c r="X11413" s="284"/>
      <c r="Y11413" s="87"/>
      <c r="Z11413" s="87"/>
      <c r="AA11413" s="285"/>
      <c r="AB11413" s="285"/>
      <c r="AC11413" s="87"/>
      <c r="AD11413" s="87"/>
      <c r="AE11413" s="87"/>
      <c r="AF11413" s="87"/>
      <c r="AG11413" s="87"/>
      <c r="AH11413" s="87"/>
    </row>
    <row r="11414" spans="1:34" s="74" customFormat="1" x14ac:dyDescent="0.55000000000000004">
      <c r="A11414" s="286"/>
      <c r="B11414" s="288"/>
      <c r="C11414" s="288"/>
      <c r="D11414" s="289"/>
      <c r="E11414" s="288"/>
      <c r="F11414" s="288"/>
      <c r="I11414" s="280"/>
      <c r="J11414" s="281"/>
      <c r="K11414" s="282"/>
      <c r="L11414" s="282"/>
      <c r="M11414" s="282"/>
      <c r="O11414" s="125"/>
      <c r="P11414" s="283"/>
      <c r="Q11414" s="125"/>
      <c r="R11414" s="125"/>
      <c r="S11414" s="126"/>
      <c r="W11414" s="87"/>
      <c r="X11414" s="284"/>
      <c r="Y11414" s="87"/>
      <c r="Z11414" s="87"/>
      <c r="AA11414" s="285"/>
      <c r="AB11414" s="285"/>
      <c r="AC11414" s="87"/>
      <c r="AD11414" s="87"/>
      <c r="AE11414" s="87"/>
      <c r="AF11414" s="87"/>
      <c r="AG11414" s="87"/>
      <c r="AH11414" s="87"/>
    </row>
    <row r="11415" spans="1:34" s="74" customFormat="1" x14ac:dyDescent="0.55000000000000004">
      <c r="A11415" s="286"/>
      <c r="B11415" s="288"/>
      <c r="C11415" s="288"/>
      <c r="D11415" s="289"/>
      <c r="E11415" s="288"/>
      <c r="F11415" s="288"/>
      <c r="I11415" s="280"/>
      <c r="J11415" s="281"/>
      <c r="K11415" s="282"/>
      <c r="L11415" s="282"/>
      <c r="M11415" s="282"/>
      <c r="O11415" s="125"/>
      <c r="P11415" s="283"/>
      <c r="Q11415" s="125"/>
      <c r="R11415" s="125"/>
      <c r="S11415" s="126"/>
      <c r="W11415" s="87"/>
      <c r="X11415" s="284"/>
      <c r="Y11415" s="87"/>
      <c r="Z11415" s="87"/>
      <c r="AA11415" s="285"/>
      <c r="AB11415" s="285"/>
      <c r="AC11415" s="87"/>
      <c r="AD11415" s="87"/>
      <c r="AE11415" s="87"/>
      <c r="AF11415" s="87"/>
      <c r="AG11415" s="87"/>
      <c r="AH11415" s="87"/>
    </row>
    <row r="11416" spans="1:34" s="74" customFormat="1" x14ac:dyDescent="0.55000000000000004">
      <c r="A11416" s="286"/>
      <c r="B11416" s="288"/>
      <c r="C11416" s="288"/>
      <c r="D11416" s="289"/>
      <c r="E11416" s="288"/>
      <c r="F11416" s="288"/>
      <c r="I11416" s="280"/>
      <c r="J11416" s="281"/>
      <c r="K11416" s="282"/>
      <c r="L11416" s="282"/>
      <c r="M11416" s="282"/>
      <c r="O11416" s="125"/>
      <c r="P11416" s="283"/>
      <c r="Q11416" s="125"/>
      <c r="R11416" s="125"/>
      <c r="S11416" s="126"/>
      <c r="W11416" s="87"/>
      <c r="X11416" s="284"/>
      <c r="Y11416" s="87"/>
      <c r="Z11416" s="87"/>
      <c r="AA11416" s="285"/>
      <c r="AB11416" s="285"/>
      <c r="AC11416" s="87"/>
      <c r="AD11416" s="87"/>
      <c r="AE11416" s="87"/>
      <c r="AF11416" s="87"/>
      <c r="AG11416" s="87"/>
      <c r="AH11416" s="87"/>
    </row>
    <row r="11417" spans="1:34" s="74" customFormat="1" x14ac:dyDescent="0.55000000000000004">
      <c r="A11417" s="286"/>
      <c r="B11417" s="288"/>
      <c r="C11417" s="288"/>
      <c r="D11417" s="289"/>
      <c r="E11417" s="288"/>
      <c r="F11417" s="288"/>
      <c r="I11417" s="280"/>
      <c r="J11417" s="281"/>
      <c r="K11417" s="282"/>
      <c r="L11417" s="282"/>
      <c r="M11417" s="282"/>
      <c r="O11417" s="125"/>
      <c r="P11417" s="283"/>
      <c r="Q11417" s="125"/>
      <c r="R11417" s="125"/>
      <c r="S11417" s="126"/>
      <c r="W11417" s="87"/>
      <c r="X11417" s="284"/>
      <c r="Y11417" s="87"/>
      <c r="Z11417" s="87"/>
      <c r="AA11417" s="285"/>
      <c r="AB11417" s="285"/>
      <c r="AC11417" s="87"/>
      <c r="AD11417" s="87"/>
      <c r="AE11417" s="87"/>
      <c r="AF11417" s="87"/>
      <c r="AG11417" s="87"/>
      <c r="AH11417" s="87"/>
    </row>
    <row r="11418" spans="1:34" s="74" customFormat="1" x14ac:dyDescent="0.55000000000000004">
      <c r="A11418" s="286"/>
      <c r="B11418" s="288"/>
      <c r="C11418" s="288"/>
      <c r="D11418" s="289"/>
      <c r="E11418" s="288"/>
      <c r="F11418" s="288"/>
      <c r="I11418" s="280"/>
      <c r="J11418" s="281"/>
      <c r="K11418" s="282"/>
      <c r="L11418" s="282"/>
      <c r="M11418" s="282"/>
      <c r="O11418" s="125"/>
      <c r="P11418" s="283"/>
      <c r="Q11418" s="125"/>
      <c r="R11418" s="125"/>
      <c r="S11418" s="126"/>
      <c r="W11418" s="87"/>
      <c r="X11418" s="284"/>
      <c r="Y11418" s="87"/>
      <c r="Z11418" s="87"/>
      <c r="AA11418" s="285"/>
      <c r="AB11418" s="285"/>
      <c r="AC11418" s="87"/>
      <c r="AD11418" s="87"/>
      <c r="AE11418" s="87"/>
      <c r="AF11418" s="87"/>
      <c r="AG11418" s="87"/>
      <c r="AH11418" s="87"/>
    </row>
    <row r="11419" spans="1:34" s="74" customFormat="1" x14ac:dyDescent="0.55000000000000004">
      <c r="A11419" s="286"/>
      <c r="B11419" s="288"/>
      <c r="C11419" s="288"/>
      <c r="D11419" s="289"/>
      <c r="E11419" s="288"/>
      <c r="F11419" s="288"/>
      <c r="I11419" s="280"/>
      <c r="J11419" s="281"/>
      <c r="K11419" s="282"/>
      <c r="L11419" s="282"/>
      <c r="M11419" s="282"/>
      <c r="O11419" s="125"/>
      <c r="P11419" s="283"/>
      <c r="Q11419" s="125"/>
      <c r="R11419" s="125"/>
      <c r="S11419" s="126"/>
      <c r="W11419" s="87"/>
      <c r="X11419" s="284"/>
      <c r="Y11419" s="87"/>
      <c r="Z11419" s="87"/>
      <c r="AA11419" s="285"/>
      <c r="AB11419" s="285"/>
      <c r="AC11419" s="87"/>
      <c r="AD11419" s="87"/>
      <c r="AE11419" s="87"/>
      <c r="AF11419" s="87"/>
      <c r="AG11419" s="87"/>
      <c r="AH11419" s="87"/>
    </row>
    <row r="11420" spans="1:34" s="74" customFormat="1" x14ac:dyDescent="0.55000000000000004">
      <c r="A11420" s="286"/>
      <c r="B11420" s="288"/>
      <c r="C11420" s="288"/>
      <c r="D11420" s="289"/>
      <c r="E11420" s="288"/>
      <c r="F11420" s="288"/>
      <c r="I11420" s="280"/>
      <c r="J11420" s="281"/>
      <c r="K11420" s="282"/>
      <c r="L11420" s="282"/>
      <c r="M11420" s="282"/>
      <c r="O11420" s="125"/>
      <c r="P11420" s="283"/>
      <c r="Q11420" s="125"/>
      <c r="R11420" s="125"/>
      <c r="S11420" s="126"/>
      <c r="W11420" s="87"/>
      <c r="X11420" s="284"/>
      <c r="Y11420" s="87"/>
      <c r="Z11420" s="87"/>
      <c r="AA11420" s="285"/>
      <c r="AB11420" s="285"/>
      <c r="AC11420" s="87"/>
      <c r="AD11420" s="87"/>
      <c r="AE11420" s="87"/>
      <c r="AF11420" s="87"/>
      <c r="AG11420" s="87"/>
      <c r="AH11420" s="87"/>
    </row>
    <row r="11421" spans="1:34" s="74" customFormat="1" x14ac:dyDescent="0.55000000000000004">
      <c r="A11421" s="286"/>
      <c r="B11421" s="288"/>
      <c r="C11421" s="288"/>
      <c r="D11421" s="289"/>
      <c r="E11421" s="288"/>
      <c r="F11421" s="288"/>
      <c r="I11421" s="280"/>
      <c r="J11421" s="281"/>
      <c r="K11421" s="282"/>
      <c r="L11421" s="282"/>
      <c r="M11421" s="282"/>
      <c r="O11421" s="125"/>
      <c r="P11421" s="283"/>
      <c r="Q11421" s="125"/>
      <c r="R11421" s="125"/>
      <c r="S11421" s="126"/>
      <c r="W11421" s="87"/>
      <c r="X11421" s="284"/>
      <c r="Y11421" s="87"/>
      <c r="Z11421" s="87"/>
      <c r="AA11421" s="285"/>
      <c r="AB11421" s="285"/>
      <c r="AC11421" s="87"/>
      <c r="AD11421" s="87"/>
      <c r="AE11421" s="87"/>
      <c r="AF11421" s="87"/>
      <c r="AG11421" s="87"/>
      <c r="AH11421" s="87"/>
    </row>
    <row r="11422" spans="1:34" s="74" customFormat="1" x14ac:dyDescent="0.55000000000000004">
      <c r="A11422" s="286"/>
      <c r="B11422" s="288"/>
      <c r="C11422" s="288"/>
      <c r="D11422" s="289"/>
      <c r="E11422" s="288"/>
      <c r="F11422" s="288"/>
      <c r="I11422" s="280"/>
      <c r="J11422" s="281"/>
      <c r="K11422" s="282"/>
      <c r="L11422" s="282"/>
      <c r="M11422" s="282"/>
      <c r="O11422" s="125"/>
      <c r="P11422" s="283"/>
      <c r="Q11422" s="125"/>
      <c r="R11422" s="125"/>
      <c r="S11422" s="126"/>
      <c r="W11422" s="87"/>
      <c r="X11422" s="284"/>
      <c r="Y11422" s="87"/>
      <c r="Z11422" s="87"/>
      <c r="AA11422" s="285"/>
      <c r="AB11422" s="285"/>
      <c r="AC11422" s="87"/>
      <c r="AD11422" s="87"/>
      <c r="AE11422" s="87"/>
      <c r="AF11422" s="87"/>
      <c r="AG11422" s="87"/>
      <c r="AH11422" s="87"/>
    </row>
    <row r="11423" spans="1:34" s="74" customFormat="1" x14ac:dyDescent="0.55000000000000004">
      <c r="A11423" s="286"/>
      <c r="B11423" s="288"/>
      <c r="C11423" s="288"/>
      <c r="D11423" s="289"/>
      <c r="E11423" s="288"/>
      <c r="F11423" s="288"/>
      <c r="I11423" s="280"/>
      <c r="J11423" s="281"/>
      <c r="K11423" s="282"/>
      <c r="L11423" s="282"/>
      <c r="M11423" s="282"/>
      <c r="O11423" s="125"/>
      <c r="P11423" s="283"/>
      <c r="Q11423" s="125"/>
      <c r="R11423" s="125"/>
      <c r="S11423" s="126"/>
      <c r="W11423" s="87"/>
      <c r="X11423" s="284"/>
      <c r="Y11423" s="87"/>
      <c r="Z11423" s="87"/>
      <c r="AA11423" s="285"/>
      <c r="AB11423" s="285"/>
      <c r="AC11423" s="87"/>
      <c r="AD11423" s="87"/>
      <c r="AE11423" s="87"/>
      <c r="AF11423" s="87"/>
      <c r="AG11423" s="87"/>
      <c r="AH11423" s="87"/>
    </row>
    <row r="11424" spans="1:34" s="74" customFormat="1" x14ac:dyDescent="0.55000000000000004">
      <c r="A11424" s="286"/>
      <c r="B11424" s="288"/>
      <c r="C11424" s="288"/>
      <c r="D11424" s="289"/>
      <c r="E11424" s="288"/>
      <c r="F11424" s="288"/>
      <c r="I11424" s="280"/>
      <c r="J11424" s="281"/>
      <c r="K11424" s="282"/>
      <c r="L11424" s="282"/>
      <c r="M11424" s="282"/>
      <c r="O11424" s="125"/>
      <c r="P11424" s="283"/>
      <c r="Q11424" s="125"/>
      <c r="R11424" s="125"/>
      <c r="S11424" s="126"/>
      <c r="W11424" s="87"/>
      <c r="X11424" s="284"/>
      <c r="Y11424" s="87"/>
      <c r="Z11424" s="87"/>
      <c r="AA11424" s="285"/>
      <c r="AB11424" s="285"/>
      <c r="AC11424" s="87"/>
      <c r="AD11424" s="87"/>
      <c r="AE11424" s="87"/>
      <c r="AF11424" s="87"/>
      <c r="AG11424" s="87"/>
      <c r="AH11424" s="87"/>
    </row>
    <row r="11425" spans="1:34" s="74" customFormat="1" x14ac:dyDescent="0.55000000000000004">
      <c r="A11425" s="286"/>
      <c r="B11425" s="288"/>
      <c r="C11425" s="288"/>
      <c r="D11425" s="289"/>
      <c r="E11425" s="288"/>
      <c r="F11425" s="288"/>
      <c r="I11425" s="280"/>
      <c r="J11425" s="281"/>
      <c r="K11425" s="282"/>
      <c r="L11425" s="282"/>
      <c r="M11425" s="282"/>
      <c r="O11425" s="125"/>
      <c r="P11425" s="283"/>
      <c r="Q11425" s="125"/>
      <c r="R11425" s="125"/>
      <c r="S11425" s="126"/>
      <c r="W11425" s="87"/>
      <c r="X11425" s="284"/>
      <c r="Y11425" s="87"/>
      <c r="Z11425" s="87"/>
      <c r="AA11425" s="285"/>
      <c r="AB11425" s="285"/>
      <c r="AC11425" s="87"/>
      <c r="AD11425" s="87"/>
      <c r="AE11425" s="87"/>
      <c r="AF11425" s="87"/>
      <c r="AG11425" s="87"/>
      <c r="AH11425" s="87"/>
    </row>
    <row r="11426" spans="1:34" s="74" customFormat="1" x14ac:dyDescent="0.55000000000000004">
      <c r="A11426" s="286"/>
      <c r="B11426" s="288"/>
      <c r="C11426" s="288"/>
      <c r="D11426" s="289"/>
      <c r="E11426" s="288"/>
      <c r="F11426" s="288"/>
      <c r="I11426" s="280"/>
      <c r="J11426" s="281"/>
      <c r="K11426" s="282"/>
      <c r="L11426" s="282"/>
      <c r="M11426" s="282"/>
      <c r="O11426" s="125"/>
      <c r="P11426" s="283"/>
      <c r="Q11426" s="125"/>
      <c r="R11426" s="125"/>
      <c r="S11426" s="126"/>
      <c r="W11426" s="87"/>
      <c r="X11426" s="284"/>
      <c r="Y11426" s="87"/>
      <c r="Z11426" s="87"/>
      <c r="AA11426" s="285"/>
      <c r="AB11426" s="285"/>
      <c r="AC11426" s="87"/>
      <c r="AD11426" s="87"/>
      <c r="AE11426" s="87"/>
      <c r="AF11426" s="87"/>
      <c r="AG11426" s="87"/>
      <c r="AH11426" s="87"/>
    </row>
    <row r="11427" spans="1:34" s="74" customFormat="1" x14ac:dyDescent="0.55000000000000004">
      <c r="A11427" s="286"/>
      <c r="B11427" s="288"/>
      <c r="C11427" s="288"/>
      <c r="D11427" s="289"/>
      <c r="E11427" s="288"/>
      <c r="F11427" s="288"/>
      <c r="I11427" s="280"/>
      <c r="J11427" s="281"/>
      <c r="K11427" s="282"/>
      <c r="L11427" s="282"/>
      <c r="M11427" s="282"/>
      <c r="O11427" s="125"/>
      <c r="P11427" s="283"/>
      <c r="Q11427" s="125"/>
      <c r="R11427" s="125"/>
      <c r="S11427" s="126"/>
      <c r="W11427" s="87"/>
      <c r="X11427" s="284"/>
      <c r="Y11427" s="87"/>
      <c r="Z11427" s="87"/>
      <c r="AA11427" s="285"/>
      <c r="AB11427" s="285"/>
      <c r="AC11427" s="87"/>
      <c r="AD11427" s="87"/>
      <c r="AE11427" s="87"/>
      <c r="AF11427" s="87"/>
      <c r="AG11427" s="87"/>
      <c r="AH11427" s="87"/>
    </row>
    <row r="11428" spans="1:34" s="74" customFormat="1" x14ac:dyDescent="0.55000000000000004">
      <c r="A11428" s="286"/>
      <c r="B11428" s="288"/>
      <c r="C11428" s="288"/>
      <c r="D11428" s="289"/>
      <c r="E11428" s="288"/>
      <c r="F11428" s="288"/>
      <c r="I11428" s="280"/>
      <c r="J11428" s="281"/>
      <c r="K11428" s="282"/>
      <c r="L11428" s="282"/>
      <c r="M11428" s="282"/>
      <c r="O11428" s="125"/>
      <c r="P11428" s="283"/>
      <c r="Q11428" s="125"/>
      <c r="R11428" s="125"/>
      <c r="S11428" s="126"/>
      <c r="W11428" s="87"/>
      <c r="X11428" s="284"/>
      <c r="Y11428" s="87"/>
      <c r="Z11428" s="87"/>
      <c r="AA11428" s="285"/>
      <c r="AB11428" s="285"/>
      <c r="AC11428" s="87"/>
      <c r="AD11428" s="87"/>
      <c r="AE11428" s="87"/>
      <c r="AF11428" s="87"/>
      <c r="AG11428" s="87"/>
      <c r="AH11428" s="87"/>
    </row>
    <row r="11429" spans="1:34" s="74" customFormat="1" x14ac:dyDescent="0.55000000000000004">
      <c r="A11429" s="286"/>
      <c r="B11429" s="288"/>
      <c r="C11429" s="288"/>
      <c r="D11429" s="289"/>
      <c r="E11429" s="288"/>
      <c r="F11429" s="288"/>
      <c r="I11429" s="280"/>
      <c r="J11429" s="281"/>
      <c r="K11429" s="282"/>
      <c r="L11429" s="282"/>
      <c r="M11429" s="282"/>
      <c r="O11429" s="125"/>
      <c r="P11429" s="283"/>
      <c r="Q11429" s="125"/>
      <c r="R11429" s="125"/>
      <c r="S11429" s="126"/>
      <c r="W11429" s="87"/>
      <c r="X11429" s="284"/>
      <c r="Y11429" s="87"/>
      <c r="Z11429" s="87"/>
      <c r="AA11429" s="285"/>
      <c r="AB11429" s="285"/>
      <c r="AC11429" s="87"/>
      <c r="AD11429" s="87"/>
      <c r="AE11429" s="87"/>
      <c r="AF11429" s="87"/>
      <c r="AG11429" s="87"/>
      <c r="AH11429" s="87"/>
    </row>
  </sheetData>
  <sheetProtection formatCells="0" formatColumns="0" formatRows="0" insertColumns="0" insertRows="0" insertHyperlinks="0" deleteColumns="0" deleteRows="0" sort="0" autoFilter="0" pivotTables="0"/>
  <mergeCells count="43">
    <mergeCell ref="A1:AG1"/>
    <mergeCell ref="A2:AG2"/>
    <mergeCell ref="A4:M4"/>
    <mergeCell ref="N4:AC4"/>
    <mergeCell ref="AD4:AD9"/>
    <mergeCell ref="AE4:AE9"/>
    <mergeCell ref="AF4:AF9"/>
    <mergeCell ref="AG4:AG9"/>
    <mergeCell ref="F5:F9"/>
    <mergeCell ref="G5:I6"/>
    <mergeCell ref="R5:R9"/>
    <mergeCell ref="S5:S9"/>
    <mergeCell ref="T5:T9"/>
    <mergeCell ref="U5:U9"/>
    <mergeCell ref="J5:J9"/>
    <mergeCell ref="K5:K9"/>
    <mergeCell ref="AE11279:AF11279"/>
    <mergeCell ref="AH4:AH9"/>
    <mergeCell ref="A5:A9"/>
    <mergeCell ref="B5:B9"/>
    <mergeCell ref="C5:C9"/>
    <mergeCell ref="D5:D9"/>
    <mergeCell ref="E5:E9"/>
    <mergeCell ref="G7:G9"/>
    <mergeCell ref="H7:H9"/>
    <mergeCell ref="I7:I9"/>
    <mergeCell ref="V5:V9"/>
    <mergeCell ref="K11350:L11350"/>
    <mergeCell ref="AB11351:AC11351"/>
    <mergeCell ref="AC5:AC9"/>
    <mergeCell ref="AA6:AA9"/>
    <mergeCell ref="AB6:AB9"/>
    <mergeCell ref="X5:X9"/>
    <mergeCell ref="Y5:Y9"/>
    <mergeCell ref="Z5:Z9"/>
    <mergeCell ref="AA5:AB5"/>
    <mergeCell ref="O5:O9"/>
    <mergeCell ref="L5:L9"/>
    <mergeCell ref="M5:M9"/>
    <mergeCell ref="N5:N9"/>
    <mergeCell ref="W5:W9"/>
    <mergeCell ref="P5:P9"/>
    <mergeCell ref="Q5:Q9"/>
  </mergeCells>
  <pageMargins left="0.11811023622047245" right="0" top="0.74803149606299213" bottom="0.74803149606299213" header="0.31496062992125984" footer="0.31496062992125984"/>
  <pageSetup paperSize="9" scale="38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>
      <selection activeCell="D7" sqref="D7"/>
    </sheetView>
  </sheetViews>
  <sheetFormatPr defaultRowHeight="12.75" x14ac:dyDescent="0.2"/>
  <sheetData>
    <row r="1" spans="1:1" ht="19.5" x14ac:dyDescent="0.45">
      <c r="A1" s="1" t="e">
        <f>(#REF!*(100-#REF!))/100</f>
        <v>#REF!</v>
      </c>
    </row>
    <row r="2" spans="1:1" ht="19.5" x14ac:dyDescent="0.45">
      <c r="A2" s="1" t="e">
        <f>(#REF!*(100-#REF!))/100</f>
        <v>#REF!</v>
      </c>
    </row>
    <row r="3" spans="1:1" ht="19.5" x14ac:dyDescent="0.45">
      <c r="A3" s="1" t="e">
        <f>(#REF!*(100-#REF!))/100</f>
        <v>#REF!</v>
      </c>
    </row>
    <row r="4" spans="1:1" ht="19.5" x14ac:dyDescent="0.45">
      <c r="A4" s="1" t="e">
        <f>(#REF!*(100-#REF!))/100</f>
        <v>#REF!</v>
      </c>
    </row>
    <row r="5" spans="1:1" ht="19.5" x14ac:dyDescent="0.45">
      <c r="A5" s="1" t="e">
        <f>(#REF!*(100-#REF!))/100</f>
        <v>#REF!</v>
      </c>
    </row>
    <row r="6" spans="1:1" ht="19.5" x14ac:dyDescent="0.45">
      <c r="A6" s="1" t="e">
        <f>(#REF!*(100-#REF!))/100</f>
        <v>#REF!</v>
      </c>
    </row>
    <row r="7" spans="1:1" ht="19.5" x14ac:dyDescent="0.45">
      <c r="A7" s="1" t="e">
        <f>(#REF!*(100-#REF!))/100</f>
        <v>#REF!</v>
      </c>
    </row>
    <row r="8" spans="1:1" ht="19.5" x14ac:dyDescent="0.45">
      <c r="A8" s="1" t="e">
        <f>(#REF!*(100-#REF!))/100</f>
        <v>#REF!</v>
      </c>
    </row>
    <row r="9" spans="1:1" ht="19.5" x14ac:dyDescent="0.45">
      <c r="A9" s="1" t="e">
        <f>(#REF!*(100-#REF!))/100</f>
        <v>#REF!</v>
      </c>
    </row>
    <row r="10" spans="1:1" ht="19.5" x14ac:dyDescent="0.45">
      <c r="A10" s="1" t="e">
        <f>(#REF!*(100-#REF!))/100</f>
        <v>#REF!</v>
      </c>
    </row>
    <row r="11" spans="1:1" ht="19.5" x14ac:dyDescent="0.45">
      <c r="A11" s="1" t="e">
        <f>(#REF!*(100-#REF!))/100</f>
        <v>#REF!</v>
      </c>
    </row>
    <row r="12" spans="1:1" ht="19.5" x14ac:dyDescent="0.45">
      <c r="A12" s="1" t="e">
        <f>(#REF!*(100-#REF!))/100</f>
        <v>#REF!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</vt:i4>
      </vt:variant>
      <vt:variant>
        <vt:lpstr>ช่วงที่มีชื่อ</vt:lpstr>
      </vt:variant>
      <vt:variant>
        <vt:i4>2</vt:i4>
      </vt:variant>
    </vt:vector>
  </HeadingPairs>
  <TitlesOfParts>
    <vt:vector size="4" baseType="lpstr">
      <vt:lpstr>pds-1  (65)</vt:lpstr>
      <vt:lpstr>Sheet2</vt:lpstr>
      <vt:lpstr>'pds-1  (65)'!Print_Area</vt:lpstr>
      <vt:lpstr>'pds-1  (65)'!Print_Titles</vt:lpstr>
    </vt:vector>
  </TitlesOfParts>
  <Company>DLA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admin</cp:lastModifiedBy>
  <cp:lastPrinted>2022-01-26T09:03:22Z</cp:lastPrinted>
  <dcterms:created xsi:type="dcterms:W3CDTF">2010-09-03T23:45:18Z</dcterms:created>
  <dcterms:modified xsi:type="dcterms:W3CDTF">2022-01-27T03:09:45Z</dcterms:modified>
</cp:coreProperties>
</file>